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uamer\Desktop\8. Folder - 2022\4. Kvartalni operativni\IV kvartal\"/>
    </mc:Choice>
  </mc:AlternateContent>
  <xr:revisionPtr revIDLastSave="0" documentId="13_ncr:1_{BBCBA956-A5D4-4BA0-BDF7-DD3F1455073F}" xr6:coauthVersionLast="47" xr6:coauthVersionMax="47" xr10:uidLastSave="{00000000-0000-0000-0000-000000000000}"/>
  <bookViews>
    <workbookView xWindow="-108" yWindow="-108" windowWidth="30936" windowHeight="12576" activeTab="1" xr2:uid="{00000000-000D-0000-FFFF-FFFF00000000}"/>
  </bookViews>
  <sheets>
    <sheet name="B tabela" sheetId="1" r:id="rId1"/>
    <sheet name="Rashodi" sheetId="4" r:id="rId2"/>
  </sheets>
  <definedNames>
    <definedName name="_xlnm._FilterDatabase" localSheetId="1" hidden="1">Rashodi!$A$1:$Y$11774</definedName>
    <definedName name="_xlnm.Print_Area" localSheetId="0">'B tabela'!$A$1:$AI$69</definedName>
    <definedName name="_xlnm.Print_Area" localSheetId="1">Rashodi!$A$1:$Y$11774</definedName>
    <definedName name="_xlnm.Print_Titles" localSheetId="0">'B tabela'!$5:$6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I67" i="1" l="1"/>
  <c r="Y11023" i="4" l="1"/>
  <c r="Y11022" i="4"/>
  <c r="Y11021" i="4"/>
  <c r="Y11020" i="4"/>
  <c r="Y11019" i="4"/>
  <c r="Y11018" i="4"/>
  <c r="Y11017" i="4"/>
  <c r="Y11016" i="4"/>
  <c r="Y11015" i="4"/>
  <c r="Y11014" i="4"/>
  <c r="Y11013" i="4"/>
  <c r="Y11012" i="4"/>
  <c r="Y11011" i="4"/>
  <c r="Y11010" i="4"/>
  <c r="Y11009" i="4"/>
  <c r="Y11008" i="4"/>
  <c r="Y11007" i="4"/>
  <c r="Y11006" i="4"/>
  <c r="Y11005" i="4"/>
  <c r="Y11004" i="4"/>
  <c r="Y11003" i="4"/>
  <c r="Y11001" i="4"/>
  <c r="Y11000" i="4"/>
  <c r="Y10999" i="4"/>
  <c r="Y10998" i="4"/>
  <c r="Y10997" i="4"/>
  <c r="Y10996" i="4"/>
  <c r="Y10995" i="4"/>
  <c r="Y10994" i="4"/>
  <c r="Y10993" i="4"/>
  <c r="Y10992" i="4"/>
  <c r="Y10991" i="4"/>
  <c r="Y10990" i="4"/>
  <c r="Y10989" i="4"/>
  <c r="Y10988" i="4"/>
  <c r="Y10987" i="4"/>
  <c r="Y10986" i="4"/>
  <c r="Y10985" i="4"/>
  <c r="Y10984" i="4"/>
  <c r="Y10983" i="4"/>
  <c r="Y10982" i="4"/>
  <c r="Y10981" i="4"/>
  <c r="Y10980" i="4"/>
  <c r="Y10979" i="4"/>
  <c r="Y10978" i="4"/>
  <c r="Y10923" i="4"/>
  <c r="Y10922" i="4"/>
  <c r="Y10921" i="4"/>
  <c r="Y10919" i="4"/>
  <c r="Y10918" i="4"/>
  <c r="Y10917" i="4"/>
  <c r="Y10916" i="4"/>
  <c r="Y10915" i="4"/>
  <c r="Y10914" i="4"/>
  <c r="Y10913" i="4"/>
  <c r="Y10912" i="4"/>
  <c r="Y10911" i="4"/>
  <c r="Y10910" i="4"/>
  <c r="Y10909" i="4"/>
  <c r="Y10908" i="4"/>
  <c r="Y10907" i="4"/>
  <c r="Y10906" i="4"/>
  <c r="Y10905" i="4"/>
  <c r="Y10904" i="4"/>
  <c r="Y10903" i="4"/>
  <c r="Y10902" i="4"/>
  <c r="Y10901" i="4"/>
  <c r="Y10900" i="4"/>
  <c r="Y10899" i="4"/>
  <c r="Y10898" i="4"/>
  <c r="Y10897" i="4"/>
  <c r="Y10896" i="4"/>
  <c r="Y10895" i="4"/>
  <c r="Y10894" i="4"/>
  <c r="Y10893" i="4"/>
  <c r="Y10892" i="4"/>
  <c r="Y10891" i="4"/>
  <c r="Y10890" i="4"/>
  <c r="Y10889" i="4"/>
  <c r="Y10888" i="4"/>
  <c r="Y10887" i="4"/>
  <c r="Y10886" i="4"/>
  <c r="Y10885" i="4"/>
  <c r="Y10884" i="4"/>
  <c r="Y10883" i="4"/>
  <c r="Y10882" i="4"/>
  <c r="Y10881" i="4"/>
  <c r="Y10880" i="4"/>
  <c r="Y10879" i="4"/>
  <c r="Y10878" i="4"/>
  <c r="Y10873" i="4"/>
  <c r="Y10872" i="4"/>
  <c r="Y10871" i="4"/>
  <c r="Y10869" i="4"/>
  <c r="Y10868" i="4"/>
  <c r="Y10867" i="4"/>
  <c r="Y10866" i="4"/>
  <c r="Y10865" i="4"/>
  <c r="Y10864" i="4"/>
  <c r="Y10863" i="4"/>
  <c r="Y10862" i="4"/>
  <c r="Y10861" i="4"/>
  <c r="Y10860" i="4"/>
  <c r="Y10859" i="4"/>
  <c r="Y10858" i="4"/>
  <c r="Y10857" i="4"/>
  <c r="Y10856" i="4"/>
  <c r="Y10855" i="4"/>
  <c r="Y10854" i="4"/>
  <c r="Y10853" i="4"/>
  <c r="Y10852" i="4"/>
  <c r="Y10851" i="4"/>
  <c r="Y10848" i="4"/>
  <c r="Y10847" i="4"/>
  <c r="Y10846" i="4"/>
  <c r="Y10844" i="4"/>
  <c r="Y10842" i="4"/>
  <c r="Y10841" i="4"/>
  <c r="Y10840" i="4"/>
  <c r="Y10839" i="4"/>
  <c r="Y10837" i="4"/>
  <c r="Y10836" i="4"/>
  <c r="Y10835" i="4"/>
  <c r="Y10834" i="4"/>
  <c r="Y10833" i="4"/>
  <c r="Y10832" i="4"/>
  <c r="Y10831" i="4"/>
  <c r="Y10830" i="4"/>
  <c r="Y10829" i="4"/>
  <c r="Y10828" i="4"/>
  <c r="Y10823" i="4"/>
  <c r="Y10822" i="4"/>
  <c r="Y10821" i="4"/>
  <c r="Y10819" i="4"/>
  <c r="Y10818" i="4"/>
  <c r="Y10817" i="4"/>
  <c r="Y10816" i="4"/>
  <c r="Y10815" i="4"/>
  <c r="Y10814" i="4"/>
  <c r="Y10813" i="4"/>
  <c r="Y10812" i="4"/>
  <c r="Y10808" i="4"/>
  <c r="Y10807" i="4"/>
  <c r="Y10806" i="4"/>
  <c r="Y10805" i="4"/>
  <c r="Y10804" i="4"/>
  <c r="Y10802" i="4"/>
  <c r="Y10801" i="4"/>
  <c r="Y10800" i="4"/>
  <c r="Y10799" i="4"/>
  <c r="Y10798" i="4"/>
  <c r="Y10797" i="4"/>
  <c r="Y10796" i="4"/>
  <c r="Y10794" i="4"/>
  <c r="Y10793" i="4"/>
  <c r="Y10792" i="4"/>
  <c r="Y10791" i="4"/>
  <c r="Y10790" i="4"/>
  <c r="Y10789" i="4"/>
  <c r="Y10787" i="4"/>
  <c r="Y10786" i="4"/>
  <c r="Y10785" i="4"/>
  <c r="Y10784" i="4"/>
  <c r="Y10783" i="4"/>
  <c r="Y10782" i="4"/>
  <c r="Y10780" i="4"/>
  <c r="Y10779" i="4"/>
  <c r="Y10778" i="4"/>
  <c r="Y10773" i="4"/>
  <c r="Y10772" i="4"/>
  <c r="Y10771" i="4"/>
  <c r="Y10769" i="4"/>
  <c r="Y10768" i="4"/>
  <c r="Y10766" i="4"/>
  <c r="Y10765" i="4"/>
  <c r="Y10764" i="4"/>
  <c r="Y10763" i="4"/>
  <c r="Y10762" i="4"/>
  <c r="Y10761" i="4"/>
  <c r="Y10759" i="4"/>
  <c r="Y10758" i="4"/>
  <c r="Y10757" i="4"/>
  <c r="Y10756" i="4"/>
  <c r="Y10755" i="4"/>
  <c r="Y10754" i="4"/>
  <c r="Y10753" i="4"/>
  <c r="Y10752" i="4"/>
  <c r="Y10751" i="4"/>
  <c r="Y10750" i="4"/>
  <c r="Y10749" i="4"/>
  <c r="Y10748" i="4"/>
  <c r="Y10747" i="4"/>
  <c r="Y10746" i="4"/>
  <c r="Y10745" i="4"/>
  <c r="Y10742" i="4"/>
  <c r="Y10741" i="4"/>
  <c r="Y10740" i="4"/>
  <c r="Y10739" i="4"/>
  <c r="Y10738" i="4"/>
  <c r="Y10737" i="4"/>
  <c r="Y10736" i="4"/>
  <c r="Y10735" i="4"/>
  <c r="Y10734" i="4"/>
  <c r="Y10733" i="4"/>
  <c r="Y10732" i="4"/>
  <c r="Y10731" i="4"/>
  <c r="Y10730" i="4"/>
  <c r="Y10729" i="4"/>
  <c r="Y10728" i="4"/>
  <c r="Y10719" i="4"/>
  <c r="Y10718" i="4"/>
  <c r="Y10716" i="4"/>
  <c r="Y10715" i="4"/>
  <c r="Y10713" i="4"/>
  <c r="Y10712" i="4"/>
  <c r="Y10710" i="4"/>
  <c r="Y10708" i="4"/>
  <c r="Y10707" i="4"/>
  <c r="Y10706" i="4"/>
  <c r="Y10705" i="4"/>
  <c r="Y10702" i="4"/>
  <c r="Y10701" i="4"/>
  <c r="Y10700" i="4"/>
  <c r="Y10698" i="4"/>
  <c r="Y10696" i="4"/>
  <c r="Y10694" i="4"/>
  <c r="Y10692" i="4"/>
  <c r="Y10691" i="4"/>
  <c r="Y10690" i="4"/>
  <c r="Y10689" i="4"/>
  <c r="Y10687" i="4"/>
  <c r="Y10686" i="4"/>
  <c r="Y10685" i="4"/>
  <c r="Y10684" i="4"/>
  <c r="Y10683" i="4"/>
  <c r="Y10682" i="4"/>
  <c r="Y10680" i="4"/>
  <c r="Y10679" i="4"/>
  <c r="Y10678" i="4"/>
  <c r="Y10675" i="4"/>
  <c r="Y10608" i="4"/>
  <c r="Y10607" i="4"/>
  <c r="Y10583" i="4"/>
  <c r="Y10575" i="4"/>
  <c r="Y10573" i="4"/>
  <c r="Y10572" i="4"/>
  <c r="Y10571" i="4"/>
  <c r="Y10570" i="4"/>
  <c r="Y10569" i="4"/>
  <c r="Y10568" i="4"/>
  <c r="Y10567" i="4"/>
  <c r="Y10566" i="4"/>
  <c r="Y10565" i="4"/>
  <c r="Y10564" i="4"/>
  <c r="Y10563" i="4"/>
  <c r="Y10562" i="4"/>
  <c r="Y10561" i="4"/>
  <c r="Y10560" i="4"/>
  <c r="Y10559" i="4"/>
  <c r="Y10558" i="4"/>
  <c r="Y10557" i="4"/>
  <c r="Y10556" i="4"/>
  <c r="Y10555" i="4"/>
  <c r="Y10554" i="4"/>
  <c r="Y10553" i="4"/>
  <c r="Y10552" i="4"/>
  <c r="Y10551" i="4"/>
  <c r="Y10550" i="4"/>
  <c r="Y10549" i="4"/>
  <c r="Y10548" i="4"/>
  <c r="Y10547" i="4"/>
  <c r="Y10546" i="4"/>
  <c r="Y10545" i="4"/>
  <c r="Y10544" i="4"/>
  <c r="Y10543" i="4"/>
  <c r="Y10542" i="4"/>
  <c r="Y10541" i="4"/>
  <c r="Y10540" i="4"/>
  <c r="Y10539" i="4"/>
  <c r="Y10538" i="4"/>
  <c r="Y10537" i="4"/>
  <c r="Y10536" i="4"/>
  <c r="Y10535" i="4"/>
  <c r="Y10534" i="4"/>
  <c r="Y10533" i="4"/>
  <c r="Y10532" i="4"/>
  <c r="Y10530" i="4"/>
  <c r="Y10529" i="4"/>
  <c r="Y10528" i="4"/>
  <c r="Y10523" i="4"/>
  <c r="Y10522" i="4"/>
  <c r="Y10521" i="4"/>
  <c r="Y10520" i="4"/>
  <c r="Y10519" i="4"/>
  <c r="Y10518" i="4"/>
  <c r="Y10517" i="4"/>
  <c r="Y10516" i="4"/>
  <c r="Y10515" i="4"/>
  <c r="Y10514" i="4"/>
  <c r="Y10513" i="4"/>
  <c r="Y10512" i="4"/>
  <c r="Y10511" i="4"/>
  <c r="Y10510" i="4"/>
  <c r="Y10509" i="4"/>
  <c r="Y10508" i="4"/>
  <c r="Y10507" i="4"/>
  <c r="Y10506" i="4"/>
  <c r="Y10505" i="4"/>
  <c r="Y10504" i="4"/>
  <c r="Y10503" i="4"/>
  <c r="Y10501" i="4"/>
  <c r="Y10500" i="4"/>
  <c r="Y10498" i="4"/>
  <c r="Y10497" i="4"/>
  <c r="Y10496" i="4"/>
  <c r="Y10495" i="4"/>
  <c r="Y10494" i="4"/>
  <c r="Y10493" i="4"/>
  <c r="Y10492" i="4"/>
  <c r="Y10491" i="4"/>
  <c r="Y10490" i="4"/>
  <c r="Y10489" i="4"/>
  <c r="Y10488" i="4"/>
  <c r="Y10487" i="4"/>
  <c r="Y10486" i="4"/>
  <c r="Y10485" i="4"/>
  <c r="Y10484" i="4"/>
  <c r="Y10483" i="4"/>
  <c r="Y10482" i="4"/>
  <c r="Y10481" i="4"/>
  <c r="Y10480" i="4"/>
  <c r="Y10479" i="4"/>
  <c r="Y10478" i="4"/>
  <c r="Y10473" i="4"/>
  <c r="Y10472" i="4"/>
  <c r="Y10471" i="4"/>
  <c r="Y10469" i="4"/>
  <c r="Y10468" i="4"/>
  <c r="Y10467" i="4"/>
  <c r="Y10466" i="4"/>
  <c r="Y10465" i="4"/>
  <c r="Y10464" i="4"/>
  <c r="Y10463" i="4"/>
  <c r="Y10462" i="4"/>
  <c r="Y10461" i="4"/>
  <c r="Y10460" i="4"/>
  <c r="Y10459" i="4"/>
  <c r="Y10458" i="4"/>
  <c r="Y10457" i="4"/>
  <c r="Y10456" i="4"/>
  <c r="Y10455" i="4"/>
  <c r="Y10454" i="4"/>
  <c r="Y10453" i="4"/>
  <c r="Y10452" i="4"/>
  <c r="Y10451" i="4"/>
  <c r="Y10450" i="4"/>
  <c r="Y10448" i="4"/>
  <c r="Y10447" i="4"/>
  <c r="Y10446" i="4"/>
  <c r="Y10444" i="4"/>
  <c r="Y10443" i="4"/>
  <c r="Y10442" i="4"/>
  <c r="Y10441" i="4"/>
  <c r="Y10440" i="4"/>
  <c r="Y10439" i="4"/>
  <c r="Y10437" i="4"/>
  <c r="Y10436" i="4"/>
  <c r="Y10435" i="4"/>
  <c r="Y10434" i="4"/>
  <c r="Y10433" i="4"/>
  <c r="Y10432" i="4"/>
  <c r="Y10431" i="4"/>
  <c r="Y10430" i="4"/>
  <c r="Y10429" i="4"/>
  <c r="Y10428" i="4"/>
  <c r="Y10421" i="4"/>
  <c r="Y10419" i="4"/>
  <c r="Y10418" i="4"/>
  <c r="Y10416" i="4"/>
  <c r="Y10414" i="4"/>
  <c r="Y10413" i="4"/>
  <c r="Y10412" i="4"/>
  <c r="Y10408" i="4"/>
  <c r="Y10407" i="4"/>
  <c r="Y10406" i="4"/>
  <c r="Y10405" i="4"/>
  <c r="Y10402" i="4"/>
  <c r="Y10401" i="4"/>
  <c r="Y10398" i="4"/>
  <c r="Y10396" i="4"/>
  <c r="Y10395" i="4"/>
  <c r="Y10392" i="4"/>
  <c r="Y10391" i="4"/>
  <c r="Y10390" i="4"/>
  <c r="Y10389" i="4"/>
  <c r="Y10387" i="4"/>
  <c r="Y10385" i="4"/>
  <c r="Y10384" i="4"/>
  <c r="Y10382" i="4"/>
  <c r="Y10379" i="4"/>
  <c r="Y10371" i="4"/>
  <c r="Y10369" i="4"/>
  <c r="Y10368" i="4"/>
  <c r="Y10367" i="4"/>
  <c r="Y10366" i="4"/>
  <c r="Y10365" i="4"/>
  <c r="Y10364" i="4"/>
  <c r="Y10363" i="4"/>
  <c r="Y10362" i="4"/>
  <c r="Y10358" i="4"/>
  <c r="Y10357" i="4"/>
  <c r="Y10352" i="4"/>
  <c r="Y10351" i="4"/>
  <c r="Y10346" i="4"/>
  <c r="Y10345" i="4"/>
  <c r="Y10344" i="4"/>
  <c r="Y10342" i="4"/>
  <c r="Y10341" i="4"/>
  <c r="Y10340" i="4"/>
  <c r="Y10339" i="4"/>
  <c r="Y10338" i="4"/>
  <c r="Y10337" i="4"/>
  <c r="Y10336" i="4"/>
  <c r="Y10335" i="4"/>
  <c r="Y10334" i="4"/>
  <c r="Y10333" i="4"/>
  <c r="Y10332" i="4"/>
  <c r="Y10331" i="4"/>
  <c r="Y10329" i="4"/>
  <c r="Y10328" i="4"/>
  <c r="Y10323" i="4"/>
  <c r="Y10321" i="4"/>
  <c r="Y10319" i="4"/>
  <c r="Y10318" i="4"/>
  <c r="Y10317" i="4"/>
  <c r="Y10316" i="4"/>
  <c r="Y10315" i="4"/>
  <c r="Y10314" i="4"/>
  <c r="Y10313" i="4"/>
  <c r="Y10312" i="4"/>
  <c r="Y10310" i="4"/>
  <c r="Y10308" i="4"/>
  <c r="Y10307" i="4"/>
  <c r="Y10306" i="4"/>
  <c r="Y10305" i="4"/>
  <c r="Y10302" i="4"/>
  <c r="Y10301" i="4"/>
  <c r="Y10300" i="4"/>
  <c r="Y10298" i="4"/>
  <c r="Y10294" i="4"/>
  <c r="Y10292" i="4"/>
  <c r="Y10291" i="4"/>
  <c r="Y10290" i="4"/>
  <c r="Y10289" i="4"/>
  <c r="Y10287" i="4"/>
  <c r="Y10286" i="4"/>
  <c r="Y10285" i="4"/>
  <c r="Y10284" i="4"/>
  <c r="Y10283" i="4"/>
  <c r="Y10282" i="4"/>
  <c r="Y10281" i="4"/>
  <c r="Y10280" i="4"/>
  <c r="Y10279" i="4"/>
  <c r="Y10278" i="4"/>
  <c r="Y10183" i="4"/>
  <c r="Y10172" i="4"/>
  <c r="Y10170" i="4"/>
  <c r="Y10159" i="4"/>
  <c r="Y10158" i="4"/>
  <c r="Y10154" i="4"/>
  <c r="Y10153" i="4"/>
  <c r="Y10138" i="4"/>
  <c r="Y10137" i="4"/>
  <c r="Y10136" i="4"/>
  <c r="Y10135" i="4"/>
  <c r="Y10134" i="4"/>
  <c r="Y10133" i="4"/>
  <c r="Y10132" i="4"/>
  <c r="Y10131" i="4"/>
  <c r="Y10130" i="4"/>
  <c r="Y10129" i="4"/>
  <c r="Y10128" i="4"/>
  <c r="Y10120" i="4"/>
  <c r="Y10111" i="4"/>
  <c r="Y10109" i="4"/>
  <c r="Y10108" i="4"/>
  <c r="Y10103" i="4"/>
  <c r="Y10100" i="4"/>
  <c r="Y10099" i="4"/>
  <c r="Y10088" i="4"/>
  <c r="Y10087" i="4"/>
  <c r="Y10086" i="4"/>
  <c r="Y10085" i="4"/>
  <c r="Y10084" i="4"/>
  <c r="Y10083" i="4"/>
  <c r="Y10082" i="4"/>
  <c r="Y10081" i="4"/>
  <c r="Y10080" i="4"/>
  <c r="Y10079" i="4"/>
  <c r="Y10078" i="4"/>
  <c r="Y10061" i="4"/>
  <c r="Y10059" i="4"/>
  <c r="Y10053" i="4"/>
  <c r="Y10046" i="4"/>
  <c r="Y10041" i="4"/>
  <c r="Y10038" i="4"/>
  <c r="Y10037" i="4"/>
  <c r="Y10036" i="4"/>
  <c r="Y10035" i="4"/>
  <c r="Y10034" i="4"/>
  <c r="Y10033" i="4"/>
  <c r="Y10032" i="4"/>
  <c r="Y10031" i="4"/>
  <c r="Y10030" i="4"/>
  <c r="Y10029" i="4"/>
  <c r="Y10028" i="4"/>
  <c r="Y10020" i="4"/>
  <c r="Y10011" i="4"/>
  <c r="Y10009" i="4"/>
  <c r="Y10003" i="4"/>
  <c r="Y10000" i="4"/>
  <c r="Y9999" i="4"/>
  <c r="Y9988" i="4"/>
  <c r="Y9987" i="4"/>
  <c r="Y9986" i="4"/>
  <c r="Y9985" i="4"/>
  <c r="Y9984" i="4"/>
  <c r="Y9983" i="4"/>
  <c r="Y9982" i="4"/>
  <c r="Y9981" i="4"/>
  <c r="Y9980" i="4"/>
  <c r="Y9979" i="4"/>
  <c r="Y9978" i="4"/>
  <c r="Y9961" i="4"/>
  <c r="Y9959" i="4"/>
  <c r="Y9953" i="4"/>
  <c r="Y9938" i="4"/>
  <c r="Y9937" i="4"/>
  <c r="Y9935" i="4"/>
  <c r="Y9934" i="4"/>
  <c r="Y9933" i="4"/>
  <c r="Y9932" i="4"/>
  <c r="Y9931" i="4"/>
  <c r="Y9930" i="4"/>
  <c r="Y9929" i="4"/>
  <c r="Y9928" i="4"/>
  <c r="Y9922" i="4"/>
  <c r="Y9911" i="4"/>
  <c r="Y9909" i="4"/>
  <c r="Y9904" i="4"/>
  <c r="Y9903" i="4"/>
  <c r="Y9888" i="4"/>
  <c r="Y9887" i="4"/>
  <c r="Y9886" i="4"/>
  <c r="Y9885" i="4"/>
  <c r="Y9884" i="4"/>
  <c r="Y9883" i="4"/>
  <c r="Y9882" i="4"/>
  <c r="Y9881" i="4"/>
  <c r="Y9880" i="4"/>
  <c r="Y9879" i="4"/>
  <c r="Y9878" i="4"/>
  <c r="Y9872" i="4"/>
  <c r="Y9866" i="4"/>
  <c r="Y9861" i="4"/>
  <c r="Y9859" i="4"/>
  <c r="Y9854" i="4"/>
  <c r="Y9853" i="4"/>
  <c r="Y9848" i="4"/>
  <c r="Y9838" i="4"/>
  <c r="Y9837" i="4"/>
  <c r="Y9836" i="4"/>
  <c r="Y9835" i="4"/>
  <c r="Y9834" i="4"/>
  <c r="Y9833" i="4"/>
  <c r="Y9832" i="4"/>
  <c r="Y9831" i="4"/>
  <c r="Y9830" i="4"/>
  <c r="Y9829" i="4"/>
  <c r="Y9828" i="4"/>
  <c r="Y9784" i="4"/>
  <c r="Y9783" i="4"/>
  <c r="Y9683" i="4"/>
  <c r="Y9674" i="4"/>
  <c r="Y9673" i="4"/>
  <c r="Y9672" i="4"/>
  <c r="Y9671" i="4"/>
  <c r="Y9670" i="4"/>
  <c r="Y9669" i="4"/>
  <c r="Y9668" i="4"/>
  <c r="Y9667" i="4"/>
  <c r="Y9666" i="4"/>
  <c r="Y9665" i="4"/>
  <c r="Y9664" i="4"/>
  <c r="Y9663" i="4"/>
  <c r="Y9662" i="4"/>
  <c r="Y9661" i="4"/>
  <c r="Y9660" i="4"/>
  <c r="Y9659" i="4"/>
  <c r="Y9658" i="4"/>
  <c r="Y9657" i="4"/>
  <c r="Y9656" i="4"/>
  <c r="Y9655" i="4"/>
  <c r="Y9653" i="4"/>
  <c r="Y9652" i="4"/>
  <c r="Y9651" i="4"/>
  <c r="Y9650" i="4"/>
  <c r="Y9649" i="4"/>
  <c r="Y9648" i="4"/>
  <c r="Y9647" i="4"/>
  <c r="Y9646" i="4"/>
  <c r="Y9645" i="4"/>
  <c r="Y9644" i="4"/>
  <c r="Y9643" i="4"/>
  <c r="Y9642" i="4"/>
  <c r="Y9641" i="4"/>
  <c r="Y9640" i="4"/>
  <c r="Y9639" i="4"/>
  <c r="Y9638" i="4"/>
  <c r="Y9637" i="4"/>
  <c r="Y9636" i="4"/>
  <c r="Y9635" i="4"/>
  <c r="Y9634" i="4"/>
  <c r="Y9633" i="4"/>
  <c r="Y9632" i="4"/>
  <c r="Y9631" i="4"/>
  <c r="Y9630" i="4"/>
  <c r="Y9629" i="4"/>
  <c r="Y9628" i="4"/>
  <c r="Y9583" i="4"/>
  <c r="Y9559" i="4"/>
  <c r="Y9558" i="4"/>
  <c r="Y9550" i="4"/>
  <c r="Y9546" i="4"/>
  <c r="Y9537" i="4"/>
  <c r="Y9535" i="4"/>
  <c r="Y9534" i="4"/>
  <c r="Y9533" i="4"/>
  <c r="Y9531" i="4"/>
  <c r="Y9530" i="4"/>
  <c r="Y9483" i="4"/>
  <c r="Y9433" i="4"/>
  <c r="Y9383" i="4"/>
  <c r="Y9378" i="4"/>
  <c r="Y9283" i="4"/>
  <c r="R868" i="4" l="1"/>
  <c r="S868" i="4"/>
  <c r="U868" i="4"/>
  <c r="V868" i="4"/>
  <c r="W868" i="4"/>
  <c r="Q868" i="4"/>
  <c r="R7793" i="4"/>
  <c r="S7793" i="4"/>
  <c r="U7793" i="4"/>
  <c r="V7793" i="4"/>
  <c r="W7793" i="4"/>
  <c r="Q7793" i="4"/>
  <c r="Q7594" i="4"/>
  <c r="Q860" i="4"/>
  <c r="Q6458" i="4"/>
  <c r="Y709" i="4" l="1"/>
  <c r="S22" i="4" l="1"/>
  <c r="T25" i="4"/>
  <c r="X25" i="4" s="1"/>
  <c r="S11752" i="4"/>
  <c r="S11702" i="4"/>
  <c r="S11672" i="4"/>
  <c r="S11671" i="4"/>
  <c r="S11670" i="4"/>
  <c r="S11669" i="4"/>
  <c r="S11668" i="4"/>
  <c r="S11667" i="4"/>
  <c r="S11666" i="4"/>
  <c r="S11665" i="4"/>
  <c r="S11664" i="4"/>
  <c r="S11663" i="4"/>
  <c r="S11662" i="4"/>
  <c r="S11661" i="4"/>
  <c r="S11660" i="4"/>
  <c r="S11659" i="4"/>
  <c r="S11658" i="4"/>
  <c r="S11657" i="4"/>
  <c r="S11656" i="4"/>
  <c r="S11655" i="4"/>
  <c r="S11654" i="4"/>
  <c r="S11653" i="4"/>
  <c r="S11651" i="4"/>
  <c r="S11650" i="4"/>
  <c r="S11649" i="4"/>
  <c r="S11648" i="4"/>
  <c r="S11647" i="4"/>
  <c r="S11646" i="4"/>
  <c r="S11645" i="4"/>
  <c r="S11644" i="4"/>
  <c r="S11643" i="4"/>
  <c r="S11642" i="4"/>
  <c r="S11641" i="4"/>
  <c r="S11640" i="4"/>
  <c r="S11639" i="4"/>
  <c r="S11638" i="4"/>
  <c r="S11637" i="4"/>
  <c r="S11636" i="4"/>
  <c r="S11635" i="4"/>
  <c r="S11634" i="4"/>
  <c r="S11633" i="4"/>
  <c r="S11632" i="4"/>
  <c r="S11631" i="4"/>
  <c r="S11630" i="4"/>
  <c r="S11629" i="4"/>
  <c r="S11628" i="4"/>
  <c r="S11602" i="4"/>
  <c r="S11452" i="4" s="1"/>
  <c r="S11570" i="4"/>
  <c r="S11574" i="4" s="1"/>
  <c r="S11473" i="4"/>
  <c r="S11472" i="4"/>
  <c r="S11471" i="4"/>
  <c r="S11469" i="4"/>
  <c r="S11468" i="4"/>
  <c r="S11467" i="4"/>
  <c r="S11466" i="4"/>
  <c r="S11465" i="4"/>
  <c r="S11464" i="4"/>
  <c r="S11463" i="4"/>
  <c r="S11462" i="4"/>
  <c r="S11461" i="4"/>
  <c r="S11460" i="4"/>
  <c r="S11459" i="4"/>
  <c r="S11458" i="4"/>
  <c r="S11457" i="4"/>
  <c r="S11456" i="4"/>
  <c r="S11455" i="4"/>
  <c r="S11454" i="4"/>
  <c r="S11453" i="4"/>
  <c r="S11451" i="4"/>
  <c r="S11450" i="4"/>
  <c r="S11449" i="4"/>
  <c r="S11448" i="4"/>
  <c r="S11447" i="4"/>
  <c r="S11446" i="4"/>
  <c r="S11445" i="4"/>
  <c r="S11444" i="4"/>
  <c r="S11442" i="4"/>
  <c r="S11441" i="4"/>
  <c r="S11440" i="4"/>
  <c r="S11439" i="4"/>
  <c r="S11438" i="4"/>
  <c r="S11437" i="4"/>
  <c r="S11436" i="4"/>
  <c r="S11435" i="4"/>
  <c r="S11434" i="4"/>
  <c r="S11433" i="4"/>
  <c r="S11432" i="4"/>
  <c r="S11431" i="4"/>
  <c r="S11430" i="4"/>
  <c r="S11429" i="4"/>
  <c r="S11428" i="4"/>
  <c r="S11421" i="4"/>
  <c r="S11407" i="4"/>
  <c r="S11401" i="4"/>
  <c r="S11391" i="4"/>
  <c r="S11389" i="4"/>
  <c r="S11370" i="4"/>
  <c r="S11363" i="4"/>
  <c r="S11358" i="4"/>
  <c r="S11352" i="4"/>
  <c r="S11351" i="4"/>
  <c r="S11349" i="4"/>
  <c r="S11348" i="4"/>
  <c r="S11347" i="4"/>
  <c r="S11344" i="4"/>
  <c r="S11341" i="4"/>
  <c r="S11340" i="4"/>
  <c r="S11339" i="4"/>
  <c r="S11336" i="4"/>
  <c r="S11335" i="4"/>
  <c r="S11332" i="4"/>
  <c r="S11271" i="4"/>
  <c r="S11269" i="4"/>
  <c r="S11119" i="4" s="1"/>
  <c r="S11268" i="4"/>
  <c r="S11265" i="4"/>
  <c r="S11261" i="4"/>
  <c r="S11259" i="4"/>
  <c r="S11109" i="4" s="1"/>
  <c r="S11258" i="4"/>
  <c r="S11257" i="4"/>
  <c r="S11253" i="4"/>
  <c r="S11103" i="4" s="1"/>
  <c r="S11252" i="4"/>
  <c r="S11251" i="4"/>
  <c r="S11250" i="4"/>
  <c r="S11249" i="4"/>
  <c r="S11247" i="4"/>
  <c r="S11242" i="4"/>
  <c r="S11092" i="4" s="1"/>
  <c r="S11241" i="4"/>
  <c r="S11240" i="4"/>
  <c r="S11239" i="4"/>
  <c r="S11238" i="4"/>
  <c r="S11088" i="4" s="1"/>
  <c r="S11237" i="4"/>
  <c r="S11087" i="4" s="1"/>
  <c r="S11235" i="4"/>
  <c r="S11232" i="4"/>
  <c r="S11230" i="4"/>
  <c r="S11080" i="4" s="1"/>
  <c r="S11229" i="4"/>
  <c r="S11079" i="4" s="1"/>
  <c r="S11228" i="4"/>
  <c r="S11078" i="4" s="1"/>
  <c r="S11221" i="4"/>
  <c r="S11193" i="4"/>
  <c r="S11171" i="4"/>
  <c r="S11084" i="4"/>
  <c r="S11083" i="4"/>
  <c r="S11081" i="4"/>
  <c r="S11052" i="4"/>
  <c r="S11002" i="4"/>
  <c r="S11024" i="4" s="1"/>
  <c r="S10972" i="4"/>
  <c r="S10971" i="4"/>
  <c r="S10970" i="4"/>
  <c r="S10969" i="4"/>
  <c r="S10968" i="4"/>
  <c r="S10967" i="4"/>
  <c r="S10966" i="4"/>
  <c r="S10965" i="4"/>
  <c r="S10964" i="4"/>
  <c r="S10963" i="4"/>
  <c r="S10962" i="4"/>
  <c r="S10961" i="4"/>
  <c r="S10960" i="4"/>
  <c r="S10959" i="4"/>
  <c r="S10958" i="4"/>
  <c r="S10957" i="4"/>
  <c r="S10956" i="4"/>
  <c r="S10955" i="4"/>
  <c r="S10954" i="4"/>
  <c r="S10953" i="4"/>
  <c r="S10951" i="4"/>
  <c r="S10950" i="4"/>
  <c r="S10949" i="4"/>
  <c r="S10948" i="4"/>
  <c r="S10947" i="4"/>
  <c r="S10946" i="4"/>
  <c r="S10945" i="4"/>
  <c r="S10944" i="4"/>
  <c r="S10943" i="4"/>
  <c r="S10942" i="4"/>
  <c r="S10941" i="4"/>
  <c r="S10940" i="4"/>
  <c r="S10939" i="4"/>
  <c r="S10938" i="4"/>
  <c r="S10937" i="4"/>
  <c r="S10936" i="4"/>
  <c r="S10935" i="4"/>
  <c r="S10934" i="4"/>
  <c r="S10933" i="4"/>
  <c r="S10932" i="4"/>
  <c r="S10931" i="4"/>
  <c r="S10930" i="4"/>
  <c r="S10929" i="4"/>
  <c r="S10928" i="4"/>
  <c r="S10920" i="4"/>
  <c r="S10924" i="4" s="1"/>
  <c r="S10811" i="4"/>
  <c r="S10781" i="4"/>
  <c r="S10721" i="4"/>
  <c r="S10671" i="4" s="1"/>
  <c r="S10717" i="4"/>
  <c r="S10711" i="4"/>
  <c r="S10681" i="4"/>
  <c r="S10669" i="4"/>
  <c r="S10668" i="4"/>
  <c r="S10666" i="4"/>
  <c r="S10665" i="4"/>
  <c r="S10663" i="4"/>
  <c r="S10662" i="4"/>
  <c r="S10658" i="4"/>
  <c r="S10657" i="4"/>
  <c r="S10656" i="4"/>
  <c r="S10655" i="4"/>
  <c r="S10652" i="4"/>
  <c r="S10651" i="4"/>
  <c r="S10648" i="4"/>
  <c r="S10646" i="4"/>
  <c r="S10642" i="4"/>
  <c r="S10641" i="4"/>
  <c r="S10640" i="4"/>
  <c r="S10639" i="4"/>
  <c r="S10637" i="4"/>
  <c r="S10636" i="4"/>
  <c r="S10635" i="4"/>
  <c r="S10634" i="4"/>
  <c r="S10633" i="4"/>
  <c r="S10632" i="4"/>
  <c r="S10630" i="4"/>
  <c r="S10629" i="4"/>
  <c r="S10628" i="4"/>
  <c r="S10622" i="4"/>
  <c r="S10621" i="4"/>
  <c r="S10271" i="4" s="1"/>
  <c r="S10619" i="4"/>
  <c r="S10269" i="4" s="1"/>
  <c r="S10618" i="4"/>
  <c r="S10268" i="4" s="1"/>
  <c r="S10616" i="4"/>
  <c r="S10266" i="4" s="1"/>
  <c r="S10613" i="4"/>
  <c r="S10609" i="4"/>
  <c r="S10604" i="4"/>
  <c r="S10603" i="4"/>
  <c r="S10601" i="4"/>
  <c r="S10251" i="4" s="1"/>
  <c r="S10600" i="4"/>
  <c r="S10595" i="4"/>
  <c r="S10592" i="4"/>
  <c r="S10242" i="4" s="1"/>
  <c r="S10591" i="4"/>
  <c r="S10241" i="4" s="1"/>
  <c r="S10590" i="4"/>
  <c r="S10589" i="4"/>
  <c r="S10239" i="4" s="1"/>
  <c r="S10587" i="4"/>
  <c r="S10237" i="4" s="1"/>
  <c r="S10586" i="4"/>
  <c r="S10585" i="4"/>
  <c r="S10235" i="4" s="1"/>
  <c r="S10584" i="4"/>
  <c r="S10234" i="4" s="1"/>
  <c r="S10582" i="4"/>
  <c r="S10232" i="4" s="1"/>
  <c r="S10581" i="4"/>
  <c r="S10580" i="4"/>
  <c r="S10579" i="4"/>
  <c r="S10229" i="4" s="1"/>
  <c r="S10578" i="4"/>
  <c r="S10531" i="4"/>
  <c r="S10574" i="4" s="1"/>
  <c r="S10502" i="4"/>
  <c r="S10400" i="4"/>
  <c r="S10397" i="4"/>
  <c r="S10386" i="4"/>
  <c r="S10236" i="4" s="1"/>
  <c r="S10380" i="4"/>
  <c r="S10350" i="4"/>
  <c r="S10348" i="4"/>
  <c r="S10347" i="4"/>
  <c r="S10330" i="4"/>
  <c r="S10263" i="4"/>
  <c r="S10258" i="4"/>
  <c r="S10257" i="4"/>
  <c r="S10240" i="4"/>
  <c r="S10171" i="4"/>
  <c r="S10169" i="4"/>
  <c r="S10168" i="4"/>
  <c r="S10167" i="4"/>
  <c r="S10166" i="4"/>
  <c r="S10165" i="4"/>
  <c r="S10163" i="4"/>
  <c r="S10161" i="4"/>
  <c r="S10157" i="4"/>
  <c r="S10152" i="4"/>
  <c r="S10151" i="4"/>
  <c r="S10150" i="4"/>
  <c r="S10149" i="4"/>
  <c r="S10148" i="4"/>
  <c r="S10147" i="4"/>
  <c r="S10146" i="4"/>
  <c r="S10145" i="4"/>
  <c r="S10144" i="4"/>
  <c r="S10143" i="4"/>
  <c r="S10142" i="4"/>
  <c r="S10141" i="4"/>
  <c r="S10140" i="4"/>
  <c r="S10139" i="4"/>
  <c r="S10122" i="4"/>
  <c r="S10121" i="4"/>
  <c r="S10119" i="4"/>
  <c r="S10118" i="4"/>
  <c r="S10116" i="4"/>
  <c r="S10113" i="4"/>
  <c r="S10107" i="4"/>
  <c r="S10104" i="4"/>
  <c r="S10102" i="4"/>
  <c r="S10101" i="4"/>
  <c r="S10098" i="4"/>
  <c r="S10097" i="4"/>
  <c r="S10093" i="4"/>
  <c r="S10092" i="4"/>
  <c r="S10091" i="4"/>
  <c r="S10090" i="4"/>
  <c r="S10089" i="4"/>
  <c r="S10072" i="4"/>
  <c r="S10071" i="4"/>
  <c r="S10070" i="4"/>
  <c r="S10069" i="4"/>
  <c r="S10068" i="4"/>
  <c r="S10066" i="4"/>
  <c r="S10065" i="4"/>
  <c r="S10064" i="4"/>
  <c r="S10063" i="4"/>
  <c r="S10058" i="4"/>
  <c r="S10057" i="4"/>
  <c r="S10054" i="4"/>
  <c r="S10052" i="4"/>
  <c r="S10051" i="4"/>
  <c r="S10050" i="4"/>
  <c r="S10049" i="4"/>
  <c r="S10048" i="4"/>
  <c r="S10047" i="4"/>
  <c r="S10045" i="4"/>
  <c r="S10044" i="4"/>
  <c r="S10043" i="4"/>
  <c r="S10042" i="4"/>
  <c r="S10040" i="4"/>
  <c r="S10039" i="4"/>
  <c r="S10022" i="4"/>
  <c r="S10021" i="4"/>
  <c r="S10019" i="4"/>
  <c r="S10018" i="4"/>
  <c r="S10016" i="4"/>
  <c r="S10015" i="4"/>
  <c r="S10014" i="4"/>
  <c r="S10013" i="4"/>
  <c r="S10008" i="4"/>
  <c r="S10007" i="4"/>
  <c r="S10004" i="4"/>
  <c r="S10002" i="4"/>
  <c r="S10001" i="4"/>
  <c r="S9998" i="4"/>
  <c r="S9997" i="4"/>
  <c r="S9996" i="4"/>
  <c r="S9995" i="4"/>
  <c r="S9994" i="4"/>
  <c r="S9993" i="4"/>
  <c r="S9992" i="4"/>
  <c r="S9991" i="4"/>
  <c r="S9990" i="4"/>
  <c r="S9989" i="4"/>
  <c r="S9972" i="4"/>
  <c r="S9971" i="4"/>
  <c r="S9970" i="4"/>
  <c r="S9969" i="4"/>
  <c r="S9968" i="4"/>
  <c r="S9966" i="4"/>
  <c r="S9965" i="4"/>
  <c r="S9964" i="4"/>
  <c r="S9963" i="4"/>
  <c r="S9958" i="4"/>
  <c r="S9957" i="4"/>
  <c r="S9954" i="4"/>
  <c r="S9952" i="4"/>
  <c r="S9951" i="4"/>
  <c r="S9950" i="4"/>
  <c r="S9949" i="4"/>
  <c r="S9947" i="4"/>
  <c r="S9946" i="4"/>
  <c r="S9945" i="4"/>
  <c r="S9943" i="4"/>
  <c r="S9942" i="4"/>
  <c r="S9941" i="4"/>
  <c r="S9940" i="4"/>
  <c r="S9939" i="4"/>
  <c r="S9936" i="4"/>
  <c r="S9921" i="4"/>
  <c r="S9920" i="4"/>
  <c r="S9919" i="4"/>
  <c r="S9918" i="4"/>
  <c r="S9917" i="4"/>
  <c r="S9916" i="4"/>
  <c r="S9915" i="4"/>
  <c r="S9913" i="4"/>
  <c r="S9908" i="4"/>
  <c r="S9907" i="4"/>
  <c r="S9902" i="4"/>
  <c r="S9901" i="4"/>
  <c r="S9900" i="4"/>
  <c r="S9899" i="4"/>
  <c r="S9898" i="4"/>
  <c r="S9897" i="4"/>
  <c r="S9896" i="4"/>
  <c r="S9895" i="4"/>
  <c r="S9893" i="4"/>
  <c r="S9892" i="4"/>
  <c r="S9891" i="4"/>
  <c r="S9890" i="4"/>
  <c r="S9889" i="4"/>
  <c r="S9871" i="4"/>
  <c r="S9870" i="4"/>
  <c r="S9869" i="4"/>
  <c r="S9868" i="4"/>
  <c r="S9867" i="4"/>
  <c r="S9865" i="4"/>
  <c r="S9863" i="4"/>
  <c r="S9858" i="4"/>
  <c r="S9857" i="4"/>
  <c r="S9852" i="4"/>
  <c r="S9851" i="4"/>
  <c r="S9850" i="4"/>
  <c r="S9849" i="4"/>
  <c r="S9847" i="4"/>
  <c r="S9846" i="4"/>
  <c r="S9844" i="4"/>
  <c r="S9843" i="4"/>
  <c r="S9842" i="4"/>
  <c r="S9841" i="4"/>
  <c r="S9840" i="4"/>
  <c r="S9839" i="4"/>
  <c r="S9822" i="4"/>
  <c r="S9821" i="4"/>
  <c r="S9820" i="4"/>
  <c r="S9819" i="4"/>
  <c r="S9818" i="4"/>
  <c r="S9817" i="4"/>
  <c r="S9816" i="4"/>
  <c r="S9814" i="4"/>
  <c r="S9813" i="4"/>
  <c r="S9811" i="4"/>
  <c r="S9809" i="4"/>
  <c r="S9808" i="4"/>
  <c r="S9807" i="4"/>
  <c r="S9804" i="4"/>
  <c r="S9803" i="4"/>
  <c r="S9802" i="4"/>
  <c r="S9801" i="4"/>
  <c r="S9800" i="4"/>
  <c r="S9799" i="4"/>
  <c r="S9798" i="4"/>
  <c r="S9797" i="4"/>
  <c r="S9796" i="4"/>
  <c r="S9795" i="4"/>
  <c r="S9794" i="4"/>
  <c r="S9793" i="4"/>
  <c r="S9792" i="4"/>
  <c r="S9791" i="4"/>
  <c r="S9790" i="4"/>
  <c r="S9789" i="4"/>
  <c r="S9788" i="4"/>
  <c r="S9787" i="4"/>
  <c r="S9786" i="4"/>
  <c r="S9785" i="4"/>
  <c r="S9782" i="4"/>
  <c r="S9781" i="4"/>
  <c r="S9780" i="4"/>
  <c r="S9779" i="4"/>
  <c r="S9778" i="4"/>
  <c r="S9733" i="4"/>
  <c r="S9722" i="4"/>
  <c r="S9721" i="4"/>
  <c r="S9720" i="4"/>
  <c r="S9719" i="4"/>
  <c r="S9718" i="4"/>
  <c r="S9717" i="4"/>
  <c r="S9716" i="4"/>
  <c r="S9715" i="4"/>
  <c r="S9714" i="4"/>
  <c r="S9713" i="4"/>
  <c r="S9711" i="4"/>
  <c r="S9709" i="4"/>
  <c r="S9708" i="4"/>
  <c r="S9707" i="4"/>
  <c r="S9704" i="4"/>
  <c r="S9703" i="4"/>
  <c r="S9702" i="4"/>
  <c r="S9701" i="4"/>
  <c r="S9700" i="4"/>
  <c r="S9699" i="4"/>
  <c r="S9698" i="4"/>
  <c r="S9697" i="4"/>
  <c r="S9696" i="4"/>
  <c r="S9695" i="4"/>
  <c r="S9694" i="4"/>
  <c r="S9693" i="4"/>
  <c r="S9692" i="4"/>
  <c r="S9691" i="4"/>
  <c r="S9690" i="4"/>
  <c r="S9689" i="4"/>
  <c r="S9688" i="4"/>
  <c r="S9687" i="4"/>
  <c r="S9686" i="4"/>
  <c r="S9685" i="4"/>
  <c r="S9684" i="4"/>
  <c r="S9682" i="4"/>
  <c r="S9681" i="4"/>
  <c r="S9680" i="4"/>
  <c r="S9679" i="4"/>
  <c r="S9678" i="4"/>
  <c r="S9654" i="4"/>
  <c r="S9622" i="4"/>
  <c r="S9621" i="4"/>
  <c r="S9620" i="4"/>
  <c r="S9619" i="4"/>
  <c r="S9618" i="4"/>
  <c r="S9617" i="4"/>
  <c r="S9616" i="4"/>
  <c r="S9615" i="4"/>
  <c r="S9614" i="4"/>
  <c r="S9613" i="4"/>
  <c r="S9611" i="4"/>
  <c r="S9609" i="4"/>
  <c r="S9608" i="4"/>
  <c r="S9607" i="4"/>
  <c r="S9604" i="4"/>
  <c r="S9603" i="4"/>
  <c r="S9602" i="4"/>
  <c r="S9601" i="4"/>
  <c r="S9600" i="4"/>
  <c r="S9599" i="4"/>
  <c r="S9598" i="4"/>
  <c r="S9597" i="4"/>
  <c r="S9596" i="4"/>
  <c r="S9595" i="4"/>
  <c r="S9594" i="4"/>
  <c r="S9593" i="4"/>
  <c r="S9592" i="4"/>
  <c r="S9591" i="4"/>
  <c r="S9590" i="4"/>
  <c r="S9589" i="4"/>
  <c r="S9588" i="4"/>
  <c r="S9587" i="4"/>
  <c r="S9586" i="4"/>
  <c r="S9585" i="4"/>
  <c r="S9584" i="4"/>
  <c r="S9582" i="4"/>
  <c r="S9581" i="4"/>
  <c r="S9580" i="4"/>
  <c r="S9579" i="4"/>
  <c r="S9578" i="4"/>
  <c r="S9572" i="4"/>
  <c r="S9571" i="4"/>
  <c r="S9570" i="4"/>
  <c r="S9569" i="4"/>
  <c r="S9568" i="4"/>
  <c r="S9567" i="4"/>
  <c r="S9566" i="4"/>
  <c r="S9565" i="4"/>
  <c r="S9564" i="4"/>
  <c r="S9563" i="4"/>
  <c r="S9561" i="4"/>
  <c r="S9557" i="4"/>
  <c r="S9554" i="4"/>
  <c r="S9553" i="4"/>
  <c r="S9552" i="4"/>
  <c r="S9551" i="4"/>
  <c r="S9549" i="4"/>
  <c r="S9548" i="4"/>
  <c r="S9547" i="4"/>
  <c r="S9545" i="4"/>
  <c r="S9544" i="4"/>
  <c r="S9543" i="4"/>
  <c r="S9542" i="4"/>
  <c r="S9541" i="4"/>
  <c r="S9540" i="4"/>
  <c r="S9539" i="4"/>
  <c r="S9538" i="4"/>
  <c r="S9536" i="4"/>
  <c r="S9532" i="4"/>
  <c r="S9529" i="4"/>
  <c r="S9528" i="4"/>
  <c r="S9522" i="4"/>
  <c r="S9521" i="4"/>
  <c r="S9520" i="4"/>
  <c r="S9519" i="4"/>
  <c r="S9518" i="4"/>
  <c r="S9517" i="4"/>
  <c r="S9516" i="4"/>
  <c r="S9515" i="4"/>
  <c r="S9514" i="4"/>
  <c r="S9513" i="4"/>
  <c r="S9511" i="4"/>
  <c r="S9509" i="4"/>
  <c r="S9508" i="4"/>
  <c r="S9507" i="4"/>
  <c r="S9504" i="4"/>
  <c r="S9503" i="4"/>
  <c r="S9502" i="4"/>
  <c r="S9501" i="4"/>
  <c r="S9500" i="4"/>
  <c r="S9499" i="4"/>
  <c r="S9498" i="4"/>
  <c r="S9497" i="4"/>
  <c r="S9496" i="4"/>
  <c r="S9495" i="4"/>
  <c r="S9494" i="4"/>
  <c r="S9493" i="4"/>
  <c r="S9492" i="4"/>
  <c r="S9491" i="4"/>
  <c r="S9490" i="4"/>
  <c r="S9489" i="4"/>
  <c r="S9488" i="4"/>
  <c r="S9487" i="4"/>
  <c r="S9486" i="4"/>
  <c r="S9485" i="4"/>
  <c r="S9484" i="4"/>
  <c r="S9482" i="4"/>
  <c r="S9481" i="4"/>
  <c r="S9480" i="4"/>
  <c r="S9479" i="4"/>
  <c r="S9478" i="4"/>
  <c r="S9472" i="4"/>
  <c r="S9471" i="4"/>
  <c r="S9470" i="4"/>
  <c r="S9469" i="4"/>
  <c r="S9468" i="4"/>
  <c r="S9467" i="4"/>
  <c r="S9466" i="4"/>
  <c r="S9465" i="4"/>
  <c r="S9464" i="4"/>
  <c r="S9463" i="4"/>
  <c r="S9461" i="4"/>
  <c r="S9459" i="4"/>
  <c r="S9458" i="4"/>
  <c r="S9457" i="4"/>
  <c r="S9454" i="4"/>
  <c r="S9453" i="4"/>
  <c r="S9452" i="4"/>
  <c r="S9451" i="4"/>
  <c r="S9450" i="4"/>
  <c r="S9449" i="4"/>
  <c r="S9448" i="4"/>
  <c r="S9447" i="4"/>
  <c r="S9446" i="4"/>
  <c r="S9445" i="4"/>
  <c r="S9444" i="4"/>
  <c r="S9443" i="4"/>
  <c r="S9442" i="4"/>
  <c r="S9441" i="4"/>
  <c r="S9440" i="4"/>
  <c r="S9439" i="4"/>
  <c r="S9438" i="4"/>
  <c r="S9437" i="4"/>
  <c r="S9436" i="4"/>
  <c r="S9435" i="4"/>
  <c r="S9434" i="4"/>
  <c r="S9432" i="4"/>
  <c r="S9431" i="4"/>
  <c r="S9430" i="4"/>
  <c r="S9429" i="4"/>
  <c r="S9428" i="4"/>
  <c r="S9422" i="4"/>
  <c r="S9421" i="4"/>
  <c r="S9420" i="4"/>
  <c r="S9419" i="4"/>
  <c r="S9418" i="4"/>
  <c r="S9417" i="4"/>
  <c r="S9416" i="4"/>
  <c r="S9415" i="4"/>
  <c r="S9414" i="4"/>
  <c r="S9413" i="4"/>
  <c r="S9411" i="4"/>
  <c r="S9409" i="4"/>
  <c r="S9408" i="4"/>
  <c r="S9407" i="4"/>
  <c r="S9404" i="4"/>
  <c r="S9403" i="4"/>
  <c r="S9402" i="4"/>
  <c r="S9401" i="4"/>
  <c r="S9400" i="4"/>
  <c r="S9399" i="4"/>
  <c r="S9398" i="4"/>
  <c r="S9397" i="4"/>
  <c r="S9396" i="4"/>
  <c r="S9395" i="4"/>
  <c r="S9394" i="4"/>
  <c r="S9393" i="4"/>
  <c r="S9392" i="4"/>
  <c r="S9391" i="4"/>
  <c r="S9390" i="4"/>
  <c r="S9389" i="4"/>
  <c r="S9388" i="4"/>
  <c r="S9387" i="4"/>
  <c r="S9386" i="4"/>
  <c r="S9385" i="4"/>
  <c r="S9384" i="4"/>
  <c r="S9382" i="4"/>
  <c r="S9381" i="4"/>
  <c r="S9380" i="4"/>
  <c r="S9379" i="4"/>
  <c r="S9333" i="4"/>
  <c r="S9233" i="4" s="1"/>
  <c r="S9322" i="4"/>
  <c r="S9321" i="4"/>
  <c r="S9320" i="4"/>
  <c r="S9319" i="4"/>
  <c r="S9318" i="4"/>
  <c r="S9317" i="4"/>
  <c r="S9316" i="4"/>
  <c r="S9315" i="4"/>
  <c r="S9314" i="4"/>
  <c r="S9313" i="4"/>
  <c r="S9311" i="4"/>
  <c r="S9309" i="4"/>
  <c r="S9308" i="4"/>
  <c r="S9307" i="4"/>
  <c r="S9304" i="4"/>
  <c r="S9303" i="4"/>
  <c r="S9302" i="4"/>
  <c r="S9301" i="4"/>
  <c r="S9300" i="4"/>
  <c r="S9299" i="4"/>
  <c r="S9298" i="4"/>
  <c r="S9297" i="4"/>
  <c r="S9296" i="4"/>
  <c r="S9295" i="4"/>
  <c r="S9294" i="4"/>
  <c r="S9293" i="4"/>
  <c r="S9292" i="4"/>
  <c r="S9291" i="4"/>
  <c r="S9290" i="4"/>
  <c r="S9289" i="4"/>
  <c r="S9288" i="4"/>
  <c r="S9287" i="4"/>
  <c r="S9286" i="4"/>
  <c r="S9285" i="4"/>
  <c r="S9284" i="4"/>
  <c r="S9282" i="4"/>
  <c r="S9281" i="4"/>
  <c r="S9280" i="4"/>
  <c r="S9279" i="4"/>
  <c r="S9278" i="4"/>
  <c r="S9223" i="4"/>
  <c r="S9222" i="4"/>
  <c r="S9162" i="4"/>
  <c r="S7803" i="4" s="1"/>
  <c r="S9149" i="4"/>
  <c r="S9148" i="4" s="1"/>
  <c r="S9146" i="4"/>
  <c r="S9145" i="4" s="1"/>
  <c r="S9141" i="4"/>
  <c r="S9134" i="4" s="1"/>
  <c r="S9132" i="4"/>
  <c r="S9126" i="4"/>
  <c r="S9124" i="4" s="1"/>
  <c r="S9110" i="4"/>
  <c r="S9109" i="4" s="1"/>
  <c r="S9107" i="4"/>
  <c r="S9106" i="4" s="1"/>
  <c r="S9102" i="4"/>
  <c r="S9093" i="4" s="1"/>
  <c r="S9091" i="4"/>
  <c r="S9085" i="4"/>
  <c r="S9083" i="4" s="1"/>
  <c r="S9067" i="4"/>
  <c r="S9066" i="4" s="1"/>
  <c r="S9062" i="4"/>
  <c r="S9061" i="4" s="1"/>
  <c r="S9056" i="4"/>
  <c r="S9047" i="4" s="1"/>
  <c r="S9045" i="4"/>
  <c r="S9039" i="4"/>
  <c r="S9037" i="4" s="1"/>
  <c r="S9023" i="4"/>
  <c r="S9022" i="4" s="1"/>
  <c r="S9020" i="4"/>
  <c r="S9019" i="4" s="1"/>
  <c r="S9015" i="4"/>
  <c r="S9006" i="4" s="1"/>
  <c r="S9004" i="4"/>
  <c r="S8998" i="4"/>
  <c r="S8996" i="4" s="1"/>
  <c r="S8982" i="4"/>
  <c r="S8981" i="4" s="1"/>
  <c r="S8977" i="4"/>
  <c r="S8976" i="4" s="1"/>
  <c r="S8974" i="4"/>
  <c r="S8973" i="4" s="1"/>
  <c r="S8969" i="4"/>
  <c r="S8968" i="4" s="1"/>
  <c r="S8963" i="4"/>
  <c r="S8954" i="4" s="1"/>
  <c r="S8952" i="4"/>
  <c r="S8946" i="4"/>
  <c r="S8944" i="4" s="1"/>
  <c r="S8928" i="4"/>
  <c r="S8927" i="4" s="1"/>
  <c r="S8923" i="4"/>
  <c r="S8922" i="4" s="1"/>
  <c r="S8918" i="4"/>
  <c r="S8909" i="4" s="1"/>
  <c r="S8907" i="4"/>
  <c r="S8901" i="4"/>
  <c r="S8899" i="4" s="1"/>
  <c r="S8882" i="4"/>
  <c r="S8881" i="4" s="1"/>
  <c r="S8877" i="4"/>
  <c r="S8876" i="4" s="1"/>
  <c r="S8872" i="4"/>
  <c r="S8863" i="4" s="1"/>
  <c r="S8861" i="4"/>
  <c r="S8855" i="4"/>
  <c r="S8853" i="4" s="1"/>
  <c r="S8837" i="4"/>
  <c r="S8836" i="4" s="1"/>
  <c r="S8832" i="4"/>
  <c r="S8831" i="4" s="1"/>
  <c r="S8826" i="4"/>
  <c r="S8817" i="4" s="1"/>
  <c r="S8815" i="4"/>
  <c r="S8809" i="4"/>
  <c r="S8807" i="4" s="1"/>
  <c r="S8791" i="4"/>
  <c r="S8790" i="4" s="1"/>
  <c r="S8786" i="4"/>
  <c r="S8785" i="4" s="1"/>
  <c r="S8780" i="4"/>
  <c r="S8771" i="4" s="1"/>
  <c r="S8769" i="4"/>
  <c r="S8763" i="4"/>
  <c r="S8761" i="4" s="1"/>
  <c r="S8746" i="4"/>
  <c r="S8745" i="4" s="1"/>
  <c r="S8741" i="4"/>
  <c r="S8740" i="4" s="1"/>
  <c r="S8735" i="4"/>
  <c r="S8726" i="4" s="1"/>
  <c r="S8724" i="4"/>
  <c r="S8718" i="4"/>
  <c r="S8716" i="4" s="1"/>
  <c r="S8702" i="4"/>
  <c r="S8701" i="4" s="1"/>
  <c r="S8698" i="4"/>
  <c r="S8697" i="4" s="1"/>
  <c r="S8692" i="4"/>
  <c r="S8683" i="4" s="1"/>
  <c r="S8681" i="4"/>
  <c r="S8675" i="4"/>
  <c r="S8673" i="4" s="1"/>
  <c r="S8656" i="4"/>
  <c r="S8655" i="4" s="1"/>
  <c r="S8651" i="4"/>
  <c r="S8650" i="4" s="1"/>
  <c r="S8646" i="4"/>
  <c r="S8637" i="4" s="1"/>
  <c r="S8635" i="4"/>
  <c r="S8629" i="4"/>
  <c r="S8627" i="4" s="1"/>
  <c r="S8612" i="4"/>
  <c r="S8611" i="4" s="1"/>
  <c r="S8607" i="4"/>
  <c r="S8606" i="4" s="1"/>
  <c r="S8602" i="4"/>
  <c r="S8593" i="4" s="1"/>
  <c r="S8591" i="4"/>
  <c r="S8585" i="4"/>
  <c r="S8583" i="4" s="1"/>
  <c r="S8565" i="4"/>
  <c r="S8564" i="4" s="1"/>
  <c r="S8560" i="4"/>
  <c r="S8559" i="4" s="1"/>
  <c r="S8554" i="4"/>
  <c r="S8545" i="4" s="1"/>
  <c r="S8543" i="4"/>
  <c r="S8537" i="4"/>
  <c r="S8535" i="4" s="1"/>
  <c r="S8519" i="4"/>
  <c r="S8518" i="4" s="1"/>
  <c r="S8514" i="4"/>
  <c r="S8513" i="4" s="1"/>
  <c r="S8508" i="4"/>
  <c r="S8499" i="4" s="1"/>
  <c r="S8497" i="4"/>
  <c r="S8491" i="4"/>
  <c r="S8489" i="4" s="1"/>
  <c r="S8475" i="4"/>
  <c r="S8474" i="4" s="1"/>
  <c r="S8477" i="4" s="1"/>
  <c r="S8481" i="4" s="1"/>
  <c r="S8482" i="4" s="1"/>
  <c r="S8460" i="4"/>
  <c r="S8459" i="4" s="1"/>
  <c r="S8457" i="4"/>
  <c r="S8456" i="4" s="1"/>
  <c r="S8452" i="4"/>
  <c r="S8443" i="4" s="1"/>
  <c r="S8441" i="4"/>
  <c r="S8435" i="4"/>
  <c r="S8433" i="4" s="1"/>
  <c r="S8418" i="4"/>
  <c r="S8417" i="4" s="1"/>
  <c r="S8414" i="4"/>
  <c r="S8413" i="4" s="1"/>
  <c r="S8409" i="4"/>
  <c r="S8400" i="4" s="1"/>
  <c r="S8398" i="4"/>
  <c r="S8392" i="4"/>
  <c r="S8390" i="4" s="1"/>
  <c r="S8376" i="4"/>
  <c r="S8375" i="4" s="1"/>
  <c r="S8371" i="4"/>
  <c r="S8370" i="4" s="1"/>
  <c r="S8367" i="4"/>
  <c r="S8366" i="4" s="1"/>
  <c r="S8362" i="4"/>
  <c r="S8353" i="4" s="1"/>
  <c r="S8351" i="4"/>
  <c r="S8345" i="4"/>
  <c r="S8343" i="4" s="1"/>
  <c r="S8326" i="4"/>
  <c r="S8325" i="4" s="1"/>
  <c r="S8322" i="4"/>
  <c r="S8321" i="4" s="1"/>
  <c r="S8316" i="4"/>
  <c r="S8307" i="4" s="1"/>
  <c r="S8305" i="4"/>
  <c r="S8299" i="4"/>
  <c r="S8297" i="4" s="1"/>
  <c r="S8281" i="4"/>
  <c r="S8280" i="4" s="1"/>
  <c r="S8276" i="4"/>
  <c r="S8275" i="4" s="1"/>
  <c r="S8270" i="4"/>
  <c r="S8259" i="4"/>
  <c r="S8253" i="4"/>
  <c r="S8251" i="4" s="1"/>
  <c r="S8235" i="4"/>
  <c r="S8234" i="4" s="1"/>
  <c r="S8230" i="4"/>
  <c r="S8229" i="4" s="1"/>
  <c r="S8225" i="4"/>
  <c r="S8216" i="4" s="1"/>
  <c r="S8214" i="4"/>
  <c r="S8208" i="4"/>
  <c r="S8206" i="4" s="1"/>
  <c r="S8191" i="4"/>
  <c r="S8190" i="4" s="1"/>
  <c r="S8188" i="4"/>
  <c r="S8187" i="4" s="1"/>
  <c r="S8183" i="4"/>
  <c r="S8174" i="4" s="1"/>
  <c r="S8172" i="4"/>
  <c r="S8166" i="4"/>
  <c r="S8164" i="4" s="1"/>
  <c r="S8148" i="4"/>
  <c r="S8147" i="4" s="1"/>
  <c r="S8145" i="4"/>
  <c r="S8144" i="4" s="1"/>
  <c r="S8140" i="4"/>
  <c r="S8131" i="4" s="1"/>
  <c r="S8129" i="4"/>
  <c r="S8123" i="4"/>
  <c r="S8121" i="4" s="1"/>
  <c r="S8107" i="4"/>
  <c r="S8106" i="4" s="1"/>
  <c r="S8109" i="4" s="1"/>
  <c r="S8113" i="4" s="1"/>
  <c r="S8114" i="4" s="1"/>
  <c r="S8091" i="4"/>
  <c r="S8090" i="4" s="1"/>
  <c r="S8087" i="4"/>
  <c r="S8086" i="4" s="1"/>
  <c r="S8082" i="4"/>
  <c r="S8073" i="4" s="1"/>
  <c r="S8071" i="4"/>
  <c r="S8065" i="4"/>
  <c r="S8063" i="4" s="1"/>
  <c r="S8049" i="4"/>
  <c r="S8048" i="4" s="1"/>
  <c r="S8044" i="4"/>
  <c r="S8043" i="4" s="1"/>
  <c r="S8041" i="4"/>
  <c r="S8040" i="4" s="1"/>
  <c r="S8037" i="4"/>
  <c r="S8036" i="4" s="1"/>
  <c r="S8032" i="4"/>
  <c r="S8024" i="4" s="1"/>
  <c r="S8022" i="4"/>
  <c r="S8016" i="4"/>
  <c r="S8014" i="4" s="1"/>
  <c r="S7998" i="4"/>
  <c r="S7997" i="4" s="1"/>
  <c r="S7994" i="4"/>
  <c r="S7993" i="4" s="1"/>
  <c r="S7989" i="4"/>
  <c r="S7980" i="4" s="1"/>
  <c r="S7978" i="4"/>
  <c r="S7972" i="4"/>
  <c r="S7970" i="4" s="1"/>
  <c r="S7956" i="4"/>
  <c r="S7955" i="4" s="1"/>
  <c r="S7953" i="4"/>
  <c r="S7952" i="4" s="1"/>
  <c r="S7950" i="4"/>
  <c r="S7949" i="4" s="1"/>
  <c r="S7941" i="4"/>
  <c r="S7933" i="4" s="1"/>
  <c r="S7931" i="4"/>
  <c r="S7925" i="4"/>
  <c r="S7923" i="4" s="1"/>
  <c r="S7909" i="4"/>
  <c r="S7908" i="4" s="1"/>
  <c r="S7906" i="4"/>
  <c r="S7905" i="4" s="1"/>
  <c r="S7901" i="4"/>
  <c r="S7892" i="4" s="1"/>
  <c r="S7890" i="4"/>
  <c r="S7884" i="4"/>
  <c r="S7882" i="4" s="1"/>
  <c r="S7866" i="4"/>
  <c r="S7797" i="4" s="1"/>
  <c r="S11373" i="4" s="1"/>
  <c r="S7862" i="4"/>
  <c r="S7858" i="4"/>
  <c r="S7857" i="4" s="1"/>
  <c r="S7852" i="4"/>
  <c r="S7851" i="4" s="1"/>
  <c r="S7844" i="4"/>
  <c r="S7835" i="4" s="1"/>
  <c r="S7832" i="4"/>
  <c r="S7821" i="4"/>
  <c r="S7818" i="4" s="1"/>
  <c r="S7801" i="4"/>
  <c r="S11773" i="4" s="1"/>
  <c r="S11673" i="4" s="1"/>
  <c r="S7798" i="4"/>
  <c r="S11423" i="4" s="1"/>
  <c r="S7796" i="4"/>
  <c r="S11323" i="4" s="1"/>
  <c r="S7795" i="4"/>
  <c r="S11273" i="4" s="1"/>
  <c r="S7790" i="4"/>
  <c r="S7787" i="4"/>
  <c r="S7784" i="4"/>
  <c r="S10623" i="4" s="1"/>
  <c r="S7783" i="4"/>
  <c r="S10423" i="4" s="1"/>
  <c r="S7782" i="4"/>
  <c r="S10373" i="4" s="1"/>
  <c r="S7778" i="4"/>
  <c r="S10173" i="4" s="1"/>
  <c r="S7777" i="4"/>
  <c r="S10123" i="4" s="1"/>
  <c r="S7776" i="4"/>
  <c r="S10073" i="4" s="1"/>
  <c r="S7775" i="4"/>
  <c r="S10023" i="4" s="1"/>
  <c r="S7774" i="4"/>
  <c r="S9973" i="4" s="1"/>
  <c r="S7773" i="4"/>
  <c r="S9923" i="4" s="1"/>
  <c r="S7772" i="4"/>
  <c r="S9873" i="4" s="1"/>
  <c r="S7771" i="4"/>
  <c r="S9823" i="4" s="1"/>
  <c r="S7769" i="4"/>
  <c r="S7767" i="4"/>
  <c r="S9573" i="4" s="1"/>
  <c r="S7766" i="4"/>
  <c r="S9473" i="4" s="1"/>
  <c r="S7765" i="4"/>
  <c r="S9523" i="4" s="1"/>
  <c r="S7764" i="4"/>
  <c r="S9623" i="4" s="1"/>
  <c r="S7763" i="4"/>
  <c r="S7761" i="4"/>
  <c r="S7752" i="4"/>
  <c r="S7748" i="4"/>
  <c r="S7747" i="4"/>
  <c r="S7746" i="4"/>
  <c r="S7745" i="4"/>
  <c r="S7739" i="4"/>
  <c r="S11422" i="4" s="1"/>
  <c r="S7737" i="4"/>
  <c r="S11372" i="4" s="1"/>
  <c r="S7735" i="4"/>
  <c r="S11272" i="4" s="1"/>
  <c r="S7732" i="4"/>
  <c r="S11222" i="4" s="1"/>
  <c r="S7728" i="4"/>
  <c r="S10722" i="4" s="1"/>
  <c r="S10672" i="4" s="1"/>
  <c r="S7722" i="4"/>
  <c r="S10422" i="4" s="1"/>
  <c r="S7720" i="4"/>
  <c r="S10372" i="4" s="1"/>
  <c r="S7718" i="4"/>
  <c r="S7708" i="4"/>
  <c r="S10222" i="4" s="1"/>
  <c r="S7699" i="4"/>
  <c r="S7693" i="4"/>
  <c r="S7691" i="4" s="1"/>
  <c r="S7681" i="4"/>
  <c r="S7684" i="4" s="1"/>
  <c r="S7667" i="4"/>
  <c r="S7666" i="4" s="1"/>
  <c r="S7664" i="4"/>
  <c r="S7663" i="4" s="1"/>
  <c r="S7661" i="4"/>
  <c r="S7660" i="4" s="1"/>
  <c r="S7656" i="4"/>
  <c r="S10221" i="4" s="1"/>
  <c r="S7645" i="4"/>
  <c r="S7639" i="4"/>
  <c r="S7637" i="4" s="1"/>
  <c r="S7630" i="4"/>
  <c r="S7629" i="4"/>
  <c r="S7628" i="4"/>
  <c r="S7627" i="4"/>
  <c r="S7626" i="4"/>
  <c r="S7625" i="4"/>
  <c r="S7624" i="4"/>
  <c r="S7623" i="4"/>
  <c r="S7622" i="4"/>
  <c r="S7621" i="4"/>
  <c r="S7615" i="4"/>
  <c r="S7614" i="4" s="1"/>
  <c r="S7609" i="4"/>
  <c r="S7607" i="4"/>
  <c r="S11170" i="4" s="1"/>
  <c r="S7594" i="4"/>
  <c r="S10870" i="4" s="1"/>
  <c r="S7585" i="4"/>
  <c r="S10820" i="4" s="1"/>
  <c r="S7583" i="4"/>
  <c r="S10770" i="4" s="1"/>
  <c r="S7580" i="4"/>
  <c r="S10720" i="4" s="1"/>
  <c r="S7575" i="4"/>
  <c r="S10620" i="4" s="1"/>
  <c r="S7571" i="4"/>
  <c r="S10470" i="4" s="1"/>
  <c r="S7562" i="4"/>
  <c r="S10420" i="4" s="1"/>
  <c r="S7560" i="4"/>
  <c r="S10370" i="4" s="1"/>
  <c r="S7558" i="4"/>
  <c r="S7551" i="4"/>
  <c r="S10220" i="4" s="1"/>
  <c r="S7543" i="4"/>
  <c r="S7537" i="4"/>
  <c r="S7535" i="4" s="1"/>
  <c r="S7525" i="4"/>
  <c r="S7528" i="4" s="1"/>
  <c r="S7514" i="4"/>
  <c r="S7513" i="4" s="1"/>
  <c r="S7511" i="4"/>
  <c r="S7510" i="4" s="1"/>
  <c r="S7506" i="4"/>
  <c r="S10219" i="4" s="1"/>
  <c r="S7495" i="4"/>
  <c r="S7489" i="4"/>
  <c r="S7487" i="4" s="1"/>
  <c r="S7477" i="4"/>
  <c r="S7480" i="4" s="1"/>
  <c r="S7467" i="4"/>
  <c r="S7462" i="4"/>
  <c r="S7461" i="4" s="1"/>
  <c r="S7457" i="4"/>
  <c r="S7448" i="4" s="1"/>
  <c r="S7446" i="4"/>
  <c r="S7440" i="4"/>
  <c r="S7438" i="4" s="1"/>
  <c r="S7428" i="4"/>
  <c r="S7431" i="4" s="1"/>
  <c r="S7424" i="4"/>
  <c r="S7423" i="4"/>
  <c r="S7422" i="4"/>
  <c r="S7414" i="4"/>
  <c r="S11417" i="4" s="1"/>
  <c r="S7410" i="4"/>
  <c r="S7403" i="4"/>
  <c r="S10767" i="4" s="1"/>
  <c r="S7397" i="4"/>
  <c r="S10617" i="4" s="1"/>
  <c r="S7392" i="4"/>
  <c r="S10417" i="4" s="1"/>
  <c r="S7383" i="4"/>
  <c r="S10217" i="4" s="1"/>
  <c r="S7379" i="4"/>
  <c r="S10117" i="4" s="1"/>
  <c r="S7376" i="4"/>
  <c r="S10067" i="4" s="1"/>
  <c r="S7373" i="4"/>
  <c r="S10017" i="4" s="1"/>
  <c r="S7369" i="4"/>
  <c r="S9967" i="4" s="1"/>
  <c r="S7363" i="4"/>
  <c r="S7357" i="4"/>
  <c r="S7355" i="4" s="1"/>
  <c r="S7345" i="4"/>
  <c r="S7348" i="4" s="1"/>
  <c r="S7335" i="4"/>
  <c r="S11366" i="4" s="1"/>
  <c r="S7332" i="4"/>
  <c r="S7328" i="4"/>
  <c r="S7327" i="4" s="1"/>
  <c r="S7323" i="4"/>
  <c r="S7313" i="4"/>
  <c r="S7307" i="4"/>
  <c r="S7305" i="4" s="1"/>
  <c r="S7295" i="4"/>
  <c r="S7298" i="4" s="1"/>
  <c r="S7290" i="4"/>
  <c r="S7289" i="4"/>
  <c r="S7288" i="4"/>
  <c r="S7281" i="4"/>
  <c r="S7275" i="4"/>
  <c r="S10615" i="4" s="1"/>
  <c r="S7265" i="4"/>
  <c r="S7253" i="4"/>
  <c r="S10215" i="4" s="1"/>
  <c r="S7249" i="4"/>
  <c r="S10115" i="4" s="1"/>
  <c r="S7241" i="4"/>
  <c r="S9815" i="4" s="1"/>
  <c r="S7238" i="4"/>
  <c r="S7232" i="4"/>
  <c r="S7230" i="4" s="1"/>
  <c r="S7220" i="4"/>
  <c r="S7223" i="4" s="1"/>
  <c r="S7207" i="4"/>
  <c r="S11414" i="4" s="1"/>
  <c r="S7201" i="4"/>
  <c r="S11364" i="4" s="1"/>
  <c r="S7197" i="4"/>
  <c r="S11264" i="4" s="1"/>
  <c r="S7194" i="4"/>
  <c r="S11214" i="4" s="1"/>
  <c r="S7190" i="4"/>
  <c r="S11164" i="4" s="1"/>
  <c r="S7184" i="4"/>
  <c r="S10714" i="4" s="1"/>
  <c r="S10664" i="4" s="1"/>
  <c r="S7177" i="4"/>
  <c r="S10614" i="4" s="1"/>
  <c r="S10264" i="4" s="1"/>
  <c r="S7169" i="4"/>
  <c r="S10214" i="4" s="1"/>
  <c r="S7163" i="4"/>
  <c r="S10164" i="4" s="1"/>
  <c r="S7160" i="4"/>
  <c r="S10114" i="4" s="1"/>
  <c r="S7154" i="4"/>
  <c r="S9914" i="4" s="1"/>
  <c r="S7151" i="4"/>
  <c r="S9864" i="4" s="1"/>
  <c r="S7147" i="4"/>
  <c r="S7141" i="4"/>
  <c r="S7139" i="4" s="1"/>
  <c r="S7129" i="4"/>
  <c r="S7132" i="4" s="1"/>
  <c r="S7117" i="4"/>
  <c r="S11413" i="4" s="1"/>
  <c r="S7113" i="4"/>
  <c r="S11263" i="4" s="1"/>
  <c r="S7109" i="4"/>
  <c r="S7108" i="4" s="1"/>
  <c r="S7104" i="4"/>
  <c r="S7093" i="4"/>
  <c r="S7087" i="4"/>
  <c r="S7085" i="4" s="1"/>
  <c r="S7075" i="4"/>
  <c r="S7066" i="4"/>
  <c r="S7065" i="4" s="1"/>
  <c r="S7062" i="4"/>
  <c r="S7061" i="4" s="1"/>
  <c r="S7060" i="4" s="1"/>
  <c r="S7056" i="4"/>
  <c r="S7047" i="4" s="1"/>
  <c r="S7045" i="4"/>
  <c r="S7039" i="4"/>
  <c r="S7037" i="4" s="1"/>
  <c r="S7030" i="4"/>
  <c r="S7017" i="4"/>
  <c r="S7016" i="4" s="1"/>
  <c r="S7013" i="4"/>
  <c r="S7012" i="4" s="1"/>
  <c r="S7011" i="4" s="1"/>
  <c r="S7007" i="4"/>
  <c r="S6998" i="4" s="1"/>
  <c r="S6996" i="4"/>
  <c r="S6990" i="4"/>
  <c r="S6988" i="4" s="1"/>
  <c r="S6981" i="4"/>
  <c r="S6976" i="4"/>
  <c r="S6975" i="4"/>
  <c r="S6968" i="4"/>
  <c r="S6967" i="4" s="1"/>
  <c r="S6965" i="4"/>
  <c r="S6964" i="4" s="1"/>
  <c r="S6960" i="4"/>
  <c r="S6951" i="4" s="1"/>
  <c r="S6949" i="4"/>
  <c r="S6943" i="4"/>
  <c r="S6941" i="4" s="1"/>
  <c r="S6934" i="4"/>
  <c r="S6923" i="4"/>
  <c r="S6922" i="4" s="1"/>
  <c r="S6919" i="4"/>
  <c r="S6918" i="4" s="1"/>
  <c r="S6917" i="4" s="1"/>
  <c r="S6913" i="4"/>
  <c r="S6904" i="4" s="1"/>
  <c r="S6902" i="4"/>
  <c r="S6897" i="4"/>
  <c r="S6895" i="4" s="1"/>
  <c r="S6888" i="4"/>
  <c r="S6875" i="4"/>
  <c r="S6874" i="4" s="1"/>
  <c r="S6872" i="4"/>
  <c r="S6871" i="4" s="1"/>
  <c r="S6867" i="4"/>
  <c r="S6858" i="4" s="1"/>
  <c r="S6856" i="4"/>
  <c r="S6850" i="4"/>
  <c r="S6848" i="4" s="1"/>
  <c r="S6841" i="4"/>
  <c r="S6829" i="4"/>
  <c r="S6828" i="4" s="1"/>
  <c r="S6825" i="4"/>
  <c r="S6824" i="4" s="1"/>
  <c r="S6823" i="4" s="1"/>
  <c r="S6819" i="4"/>
  <c r="S6810" i="4" s="1"/>
  <c r="S6808" i="4"/>
  <c r="S6802" i="4"/>
  <c r="S6800" i="4" s="1"/>
  <c r="S6788" i="4"/>
  <c r="S11412" i="4" s="1"/>
  <c r="S6787" i="4"/>
  <c r="S11362" i="4" s="1"/>
  <c r="S6786" i="4"/>
  <c r="S11262" i="4" s="1"/>
  <c r="S6779" i="4"/>
  <c r="S10162" i="4" s="1"/>
  <c r="S6778" i="4"/>
  <c r="S10112" i="4" s="1"/>
  <c r="S6777" i="4"/>
  <c r="S10062" i="4" s="1"/>
  <c r="S6776" i="4"/>
  <c r="S10012" i="4" s="1"/>
  <c r="S6775" i="4"/>
  <c r="S9962" i="4" s="1"/>
  <c r="S6774" i="4"/>
  <c r="S9912" i="4" s="1"/>
  <c r="S6773" i="4"/>
  <c r="S9862" i="4" s="1"/>
  <c r="S6772" i="4"/>
  <c r="S9812" i="4" s="1"/>
  <c r="S6770" i="4"/>
  <c r="S9712" i="4" s="1"/>
  <c r="S6768" i="4"/>
  <c r="S9562" i="4" s="1"/>
  <c r="S6767" i="4"/>
  <c r="S9462" i="4" s="1"/>
  <c r="S6766" i="4"/>
  <c r="S9512" i="4" s="1"/>
  <c r="S6765" i="4"/>
  <c r="S6764" i="4"/>
  <c r="S9412" i="4" s="1"/>
  <c r="S6762" i="4"/>
  <c r="S9312" i="4" s="1"/>
  <c r="S6754" i="4"/>
  <c r="S6750" i="4"/>
  <c r="S6749" i="4"/>
  <c r="S6739" i="4"/>
  <c r="S6732" i="4"/>
  <c r="S6731" i="4" s="1"/>
  <c r="S6728" i="4"/>
  <c r="S10611" i="4" s="1"/>
  <c r="S6721" i="4"/>
  <c r="S10411" i="4" s="1"/>
  <c r="S6715" i="4"/>
  <c r="S10361" i="4" s="1"/>
  <c r="S6713" i="4"/>
  <c r="S6706" i="4"/>
  <c r="S10211" i="4" s="1"/>
  <c r="S6701" i="4"/>
  <c r="S6695" i="4"/>
  <c r="S6693" i="4" s="1"/>
  <c r="S6683" i="4"/>
  <c r="S6120" i="4" s="1"/>
  <c r="S6127" i="4" s="1"/>
  <c r="S6671" i="4"/>
  <c r="S6670" i="4" s="1"/>
  <c r="S6668" i="4"/>
  <c r="S6667" i="4" s="1"/>
  <c r="S6663" i="4"/>
  <c r="S6654" i="4" s="1"/>
  <c r="S6652" i="4"/>
  <c r="S6646" i="4"/>
  <c r="S6644" i="4" s="1"/>
  <c r="S6629" i="4"/>
  <c r="S6628" i="4" s="1"/>
  <c r="S6625" i="4"/>
  <c r="S6624" i="4" s="1"/>
  <c r="S6620" i="4"/>
  <c r="S6611" i="4" s="1"/>
  <c r="S6609" i="4"/>
  <c r="S6604" i="4"/>
  <c r="S6602" i="4" s="1"/>
  <c r="S6587" i="4"/>
  <c r="S6586" i="4" s="1"/>
  <c r="S6584" i="4"/>
  <c r="S6578" i="4"/>
  <c r="S6569" i="4" s="1"/>
  <c r="S6567" i="4"/>
  <c r="S6561" i="4"/>
  <c r="S6559" i="4" s="1"/>
  <c r="S6544" i="4"/>
  <c r="S6543" i="4" s="1"/>
  <c r="S6541" i="4"/>
  <c r="S6540" i="4" s="1"/>
  <c r="S6536" i="4"/>
  <c r="S6527" i="4" s="1"/>
  <c r="S6525" i="4"/>
  <c r="S6520" i="4"/>
  <c r="S6518" i="4" s="1"/>
  <c r="S6505" i="4"/>
  <c r="S6504" i="4" s="1"/>
  <c r="S6502" i="4"/>
  <c r="S6501" i="4" s="1"/>
  <c r="S6497" i="4"/>
  <c r="S6488" i="4" s="1"/>
  <c r="S6486" i="4"/>
  <c r="S6480" i="4"/>
  <c r="S6478" i="4" s="1"/>
  <c r="S6463" i="4"/>
  <c r="S6462" i="4" s="1"/>
  <c r="S6458" i="4"/>
  <c r="S6456" i="4"/>
  <c r="S6452" i="4"/>
  <c r="S6451" i="4" s="1"/>
  <c r="S6450" i="4" s="1"/>
  <c r="S6446" i="4"/>
  <c r="S6437" i="4" s="1"/>
  <c r="S6435" i="4"/>
  <c r="S6429" i="4"/>
  <c r="S6427" i="4" s="1"/>
  <c r="S6413" i="4"/>
  <c r="S6412" i="4" s="1"/>
  <c r="S6410" i="4"/>
  <c r="S6409" i="4" s="1"/>
  <c r="S6408" i="4" s="1"/>
  <c r="S6405" i="4"/>
  <c r="S6108" i="4" s="1"/>
  <c r="S10410" i="4" s="1"/>
  <c r="S6403" i="4"/>
  <c r="S6107" i="4" s="1"/>
  <c r="S10360" i="4" s="1"/>
  <c r="S6397" i="4"/>
  <c r="S6388" i="4" s="1"/>
  <c r="S6386" i="4"/>
  <c r="S6381" i="4"/>
  <c r="S6379" i="4" s="1"/>
  <c r="S6365" i="4"/>
  <c r="S6364" i="4" s="1"/>
  <c r="S6362" i="4"/>
  <c r="S6361" i="4" s="1"/>
  <c r="S6357" i="4"/>
  <c r="S6348" i="4" s="1"/>
  <c r="S6346" i="4"/>
  <c r="S6341" i="4"/>
  <c r="S6339" i="4" s="1"/>
  <c r="S6325" i="4"/>
  <c r="S6324" i="4" s="1"/>
  <c r="S6322" i="4"/>
  <c r="S6321" i="4" s="1"/>
  <c r="S6317" i="4"/>
  <c r="S6308" i="4" s="1"/>
  <c r="S6306" i="4"/>
  <c r="S6301" i="4"/>
  <c r="S6299" i="4" s="1"/>
  <c r="S6285" i="4"/>
  <c r="S6284" i="4" s="1"/>
  <c r="S6282" i="4"/>
  <c r="S6281" i="4" s="1"/>
  <c r="S6277" i="4"/>
  <c r="S6268" i="4" s="1"/>
  <c r="S6266" i="4"/>
  <c r="S6260" i="4"/>
  <c r="S6258" i="4" s="1"/>
  <c r="S6244" i="4"/>
  <c r="S6243" i="4" s="1"/>
  <c r="S6241" i="4"/>
  <c r="S6240" i="4" s="1"/>
  <c r="S6236" i="4"/>
  <c r="S6227" i="4" s="1"/>
  <c r="S6225" i="4"/>
  <c r="S6219" i="4"/>
  <c r="S6217" i="4" s="1"/>
  <c r="S6203" i="4"/>
  <c r="S6202" i="4" s="1"/>
  <c r="S6200" i="4"/>
  <c r="S6199" i="4" s="1"/>
  <c r="S6195" i="4"/>
  <c r="S6186" i="4" s="1"/>
  <c r="S6184" i="4"/>
  <c r="S6178" i="4"/>
  <c r="S6176" i="4" s="1"/>
  <c r="S6161" i="4"/>
  <c r="S6160" i="4" s="1"/>
  <c r="S6158" i="4"/>
  <c r="S6157" i="4" s="1"/>
  <c r="S6153" i="4"/>
  <c r="S6144" i="4" s="1"/>
  <c r="S6142" i="4"/>
  <c r="S6136" i="4"/>
  <c r="S6134" i="4" s="1"/>
  <c r="S6118" i="4"/>
  <c r="S11410" i="4" s="1"/>
  <c r="S6117" i="4"/>
  <c r="S6116" i="4"/>
  <c r="S11260" i="4" s="1"/>
  <c r="S6103" i="4"/>
  <c r="S10160" i="4" s="1"/>
  <c r="S6102" i="4"/>
  <c r="S10110" i="4" s="1"/>
  <c r="S6101" i="4"/>
  <c r="S10060" i="4" s="1"/>
  <c r="S6100" i="4"/>
  <c r="S10010" i="4" s="1"/>
  <c r="S6099" i="4"/>
  <c r="S6098" i="4"/>
  <c r="S9910" i="4" s="1"/>
  <c r="S6097" i="4"/>
  <c r="S9860" i="4" s="1"/>
  <c r="S6096" i="4"/>
  <c r="S9810" i="4" s="1"/>
  <c r="S6094" i="4"/>
  <c r="S9710" i="4" s="1"/>
  <c r="S6092" i="4"/>
  <c r="S9560" i="4" s="1"/>
  <c r="S6091" i="4"/>
  <c r="S9460" i="4" s="1"/>
  <c r="S6090" i="4"/>
  <c r="S9510" i="4" s="1"/>
  <c r="S6089" i="4"/>
  <c r="S9610" i="4" s="1"/>
  <c r="S6088" i="4"/>
  <c r="S9410" i="4" s="1"/>
  <c r="S6086" i="4"/>
  <c r="S9310" i="4" s="1"/>
  <c r="S6077" i="4"/>
  <c r="S6072" i="4"/>
  <c r="S6071" i="4"/>
  <c r="S6065" i="4"/>
  <c r="S6064" i="4" s="1"/>
  <c r="S6061" i="4"/>
  <c r="S6057" i="4"/>
  <c r="S10709" i="4" s="1"/>
  <c r="S6050" i="4"/>
  <c r="S10409" i="4" s="1"/>
  <c r="S6047" i="4"/>
  <c r="S10359" i="4" s="1"/>
  <c r="S6045" i="4"/>
  <c r="S6038" i="4"/>
  <c r="S6034" i="4"/>
  <c r="S6029" i="4"/>
  <c r="S6027" i="4" s="1"/>
  <c r="S6017" i="4"/>
  <c r="S6005" i="4"/>
  <c r="S6004" i="4" s="1"/>
  <c r="S6000" i="4"/>
  <c r="S5991" i="4"/>
  <c r="S5986" i="4"/>
  <c r="S5984" i="4" s="1"/>
  <c r="S5977" i="4"/>
  <c r="S5966" i="4"/>
  <c r="S5965" i="4" s="1"/>
  <c r="S5961" i="4"/>
  <c r="S10207" i="4" s="1"/>
  <c r="S5950" i="4"/>
  <c r="S5944" i="4"/>
  <c r="S5942" i="4" s="1"/>
  <c r="S5935" i="4"/>
  <c r="S4506" i="4" s="1"/>
  <c r="S4514" i="4" s="1"/>
  <c r="S5924" i="4"/>
  <c r="S5923" i="4" s="1"/>
  <c r="S5919" i="4"/>
  <c r="S5910" i="4" s="1"/>
  <c r="S5908" i="4"/>
  <c r="S5902" i="4"/>
  <c r="S5900" i="4" s="1"/>
  <c r="S5885" i="4"/>
  <c r="S5884" i="4" s="1"/>
  <c r="S5882" i="4"/>
  <c r="S5881" i="4" s="1"/>
  <c r="S5877" i="4"/>
  <c r="S5869" i="4" s="1"/>
  <c r="S5867" i="4"/>
  <c r="S5861" i="4"/>
  <c r="S5859" i="4" s="1"/>
  <c r="S5845" i="4"/>
  <c r="S5844" i="4" s="1"/>
  <c r="S5842" i="4"/>
  <c r="S5841" i="4" s="1"/>
  <c r="S5837" i="4"/>
  <c r="S5829" i="4" s="1"/>
  <c r="S5827" i="4"/>
  <c r="S5821" i="4"/>
  <c r="S5819" i="4" s="1"/>
  <c r="S5805" i="4"/>
  <c r="S5804" i="4" s="1"/>
  <c r="S5802" i="4"/>
  <c r="S5801" i="4" s="1"/>
  <c r="S5797" i="4"/>
  <c r="S5788" i="4" s="1"/>
  <c r="S5786" i="4"/>
  <c r="S5780" i="4"/>
  <c r="S5778" i="4" s="1"/>
  <c r="S5763" i="4"/>
  <c r="S5762" i="4" s="1"/>
  <c r="S5760" i="4"/>
  <c r="S5759" i="4" s="1"/>
  <c r="S5755" i="4"/>
  <c r="S5746" i="4" s="1"/>
  <c r="S5744" i="4"/>
  <c r="S5738" i="4"/>
  <c r="S5736" i="4" s="1"/>
  <c r="S5722" i="4"/>
  <c r="S5721" i="4" s="1"/>
  <c r="S5719" i="4"/>
  <c r="S5718" i="4" s="1"/>
  <c r="S5714" i="4"/>
  <c r="S5706" i="4" s="1"/>
  <c r="S5704" i="4"/>
  <c r="S5698" i="4"/>
  <c r="S5696" i="4" s="1"/>
  <c r="S5682" i="4"/>
  <c r="S5681" i="4" s="1"/>
  <c r="S5679" i="4"/>
  <c r="S5678" i="4" s="1"/>
  <c r="S5674" i="4"/>
  <c r="S5666" i="4" s="1"/>
  <c r="S5664" i="4"/>
  <c r="S5658" i="4"/>
  <c r="S5656" i="4" s="1"/>
  <c r="S5642" i="4"/>
  <c r="S5641" i="4" s="1"/>
  <c r="S5639" i="4"/>
  <c r="S5638" i="4" s="1"/>
  <c r="S5634" i="4"/>
  <c r="S5625" i="4" s="1"/>
  <c r="S5623" i="4"/>
  <c r="S5617" i="4"/>
  <c r="S5615" i="4" s="1"/>
  <c r="S5602" i="4"/>
  <c r="S5601" i="4" s="1"/>
  <c r="S5599" i="4"/>
  <c r="S5598" i="4" s="1"/>
  <c r="S5594" i="4"/>
  <c r="S5586" i="4" s="1"/>
  <c r="S5584" i="4"/>
  <c r="S5578" i="4"/>
  <c r="S5576" i="4" s="1"/>
  <c r="S5562" i="4"/>
  <c r="S5561" i="4" s="1"/>
  <c r="S5559" i="4"/>
  <c r="S5558" i="4" s="1"/>
  <c r="S5554" i="4"/>
  <c r="S5546" i="4" s="1"/>
  <c r="S5544" i="4"/>
  <c r="S5538" i="4"/>
  <c r="S5536" i="4" s="1"/>
  <c r="S5522" i="4"/>
  <c r="S5521" i="4" s="1"/>
  <c r="S5519" i="4"/>
  <c r="S5518" i="4" s="1"/>
  <c r="S5514" i="4"/>
  <c r="S5506" i="4" s="1"/>
  <c r="S5504" i="4"/>
  <c r="S5498" i="4"/>
  <c r="S5496" i="4" s="1"/>
  <c r="S5481" i="4"/>
  <c r="S5480" i="4" s="1"/>
  <c r="S5478" i="4"/>
  <c r="S5477" i="4" s="1"/>
  <c r="S5473" i="4"/>
  <c r="S5464" i="4" s="1"/>
  <c r="S5462" i="4"/>
  <c r="S5456" i="4"/>
  <c r="S5454" i="4" s="1"/>
  <c r="S5440" i="4"/>
  <c r="S5439" i="4" s="1"/>
  <c r="S5437" i="4"/>
  <c r="S5436" i="4" s="1"/>
  <c r="S5432" i="4"/>
  <c r="S5424" i="4" s="1"/>
  <c r="S5422" i="4"/>
  <c r="S5416" i="4"/>
  <c r="S5414" i="4" s="1"/>
  <c r="S5399" i="4"/>
  <c r="S5398" i="4" s="1"/>
  <c r="S5396" i="4"/>
  <c r="S5395" i="4" s="1"/>
  <c r="S5391" i="4"/>
  <c r="S5383" i="4" s="1"/>
  <c r="S5381" i="4"/>
  <c r="S5375" i="4"/>
  <c r="S5373" i="4" s="1"/>
  <c r="S5359" i="4"/>
  <c r="S5358" i="4" s="1"/>
  <c r="S5356" i="4"/>
  <c r="S5355" i="4" s="1"/>
  <c r="S5351" i="4"/>
  <c r="S5343" i="4" s="1"/>
  <c r="S5341" i="4"/>
  <c r="S5335" i="4"/>
  <c r="S5333" i="4" s="1"/>
  <c r="S5318" i="4"/>
  <c r="S5317" i="4" s="1"/>
  <c r="S5315" i="4"/>
  <c r="S5314" i="4" s="1"/>
  <c r="S5310" i="4"/>
  <c r="S5302" i="4" s="1"/>
  <c r="S5300" i="4"/>
  <c r="S5294" i="4"/>
  <c r="S5292" i="4" s="1"/>
  <c r="S5278" i="4"/>
  <c r="S5277" i="4" s="1"/>
  <c r="S5274" i="4"/>
  <c r="S5273" i="4" s="1"/>
  <c r="S5269" i="4"/>
  <c r="S5261" i="4" s="1"/>
  <c r="S5259" i="4"/>
  <c r="S5253" i="4"/>
  <c r="S5251" i="4" s="1"/>
  <c r="S5237" i="4"/>
  <c r="S5236" i="4" s="1"/>
  <c r="S5234" i="4"/>
  <c r="S5233" i="4" s="1"/>
  <c r="S5229" i="4"/>
  <c r="S5222" i="4" s="1"/>
  <c r="S5220" i="4"/>
  <c r="S5214" i="4"/>
  <c r="S5212" i="4" s="1"/>
  <c r="S5197" i="4"/>
  <c r="S5196" i="4" s="1"/>
  <c r="S5194" i="4"/>
  <c r="S5193" i="4" s="1"/>
  <c r="S5189" i="4"/>
  <c r="S5181" i="4" s="1"/>
  <c r="S5179" i="4"/>
  <c r="S5173" i="4"/>
  <c r="S5171" i="4" s="1"/>
  <c r="S5157" i="4"/>
  <c r="S5156" i="4" s="1"/>
  <c r="S5154" i="4"/>
  <c r="S5153" i="4" s="1"/>
  <c r="S5149" i="4"/>
  <c r="S5142" i="4" s="1"/>
  <c r="S5140" i="4"/>
  <c r="S5134" i="4"/>
  <c r="S5132" i="4" s="1"/>
  <c r="S5118" i="4"/>
  <c r="S5117" i="4" s="1"/>
  <c r="S5115" i="4"/>
  <c r="S5114" i="4" s="1"/>
  <c r="S5110" i="4"/>
  <c r="S5102" i="4" s="1"/>
  <c r="S5100" i="4"/>
  <c r="S5094" i="4"/>
  <c r="S5092" i="4" s="1"/>
  <c r="S5079" i="4"/>
  <c r="S5078" i="4" s="1"/>
  <c r="S5076" i="4"/>
  <c r="S5075" i="4" s="1"/>
  <c r="S5071" i="4"/>
  <c r="S5062" i="4" s="1"/>
  <c r="S5060" i="4"/>
  <c r="S5054" i="4"/>
  <c r="S5052" i="4" s="1"/>
  <c r="S5037" i="4"/>
  <c r="S5036" i="4" s="1"/>
  <c r="S5034" i="4"/>
  <c r="S5033" i="4" s="1"/>
  <c r="S5029" i="4"/>
  <c r="S5021" i="4" s="1"/>
  <c r="S5019" i="4"/>
  <c r="S5013" i="4"/>
  <c r="S5011" i="4" s="1"/>
  <c r="S4997" i="4"/>
  <c r="S4996" i="4" s="1"/>
  <c r="S4994" i="4"/>
  <c r="S4993" i="4" s="1"/>
  <c r="S4989" i="4"/>
  <c r="S4981" i="4" s="1"/>
  <c r="S4979" i="4"/>
  <c r="S4973" i="4"/>
  <c r="S4971" i="4" s="1"/>
  <c r="S4958" i="4"/>
  <c r="S4957" i="4" s="1"/>
  <c r="S4954" i="4"/>
  <c r="S4947" i="4"/>
  <c r="S4938" i="4" s="1"/>
  <c r="S4936" i="4"/>
  <c r="S4930" i="4"/>
  <c r="S4928" i="4" s="1"/>
  <c r="S4914" i="4"/>
  <c r="S4913" i="4" s="1"/>
  <c r="S4911" i="4"/>
  <c r="S4910" i="4" s="1"/>
  <c r="S4906" i="4"/>
  <c r="S4898" i="4" s="1"/>
  <c r="S4896" i="4"/>
  <c r="S4890" i="4"/>
  <c r="S4888" i="4" s="1"/>
  <c r="S4873" i="4"/>
  <c r="S4872" i="4" s="1"/>
  <c r="S4870" i="4"/>
  <c r="S4869" i="4" s="1"/>
  <c r="S4865" i="4"/>
  <c r="S4856" i="4" s="1"/>
  <c r="S4854" i="4"/>
  <c r="S4848" i="4"/>
  <c r="S4846" i="4" s="1"/>
  <c r="S4832" i="4"/>
  <c r="S4831" i="4" s="1"/>
  <c r="S4829" i="4"/>
  <c r="S4828" i="4" s="1"/>
  <c r="S4824" i="4"/>
  <c r="S4815" i="4" s="1"/>
  <c r="S4813" i="4"/>
  <c r="S4807" i="4"/>
  <c r="S4805" i="4" s="1"/>
  <c r="S4790" i="4"/>
  <c r="S4789" i="4" s="1"/>
  <c r="S4786" i="4"/>
  <c r="S4785" i="4" s="1"/>
  <c r="S4781" i="4"/>
  <c r="S4773" i="4" s="1"/>
  <c r="S4771" i="4"/>
  <c r="S4765" i="4"/>
  <c r="S4763" i="4" s="1"/>
  <c r="S4749" i="4"/>
  <c r="S4748" i="4" s="1"/>
  <c r="S4746" i="4"/>
  <c r="S4745" i="4" s="1"/>
  <c r="S4741" i="4"/>
  <c r="S4733" i="4" s="1"/>
  <c r="S4731" i="4"/>
  <c r="S4725" i="4"/>
  <c r="S4723" i="4" s="1"/>
  <c r="S4709" i="4"/>
  <c r="S4708" i="4" s="1"/>
  <c r="S4706" i="4"/>
  <c r="S4705" i="4" s="1"/>
  <c r="S4701" i="4"/>
  <c r="S4692" i="4" s="1"/>
  <c r="S4690" i="4"/>
  <c r="S4684" i="4"/>
  <c r="S4682" i="4" s="1"/>
  <c r="S4668" i="4"/>
  <c r="S4667" i="4" s="1"/>
  <c r="S4665" i="4"/>
  <c r="S4664" i="4" s="1"/>
  <c r="S4660" i="4"/>
  <c r="S4652" i="4" s="1"/>
  <c r="S4650" i="4"/>
  <c r="S4644" i="4"/>
  <c r="S4642" i="4" s="1"/>
  <c r="S4628" i="4"/>
  <c r="S4627" i="4" s="1"/>
  <c r="S4625" i="4"/>
  <c r="S4624" i="4" s="1"/>
  <c r="S4620" i="4"/>
  <c r="S4612" i="4" s="1"/>
  <c r="S4610" i="4"/>
  <c r="S4604" i="4"/>
  <c r="S4602" i="4" s="1"/>
  <c r="S4588" i="4"/>
  <c r="S4587" i="4" s="1"/>
  <c r="S4585" i="4"/>
  <c r="S4584" i="4" s="1"/>
  <c r="S4580" i="4"/>
  <c r="S4569" i="4"/>
  <c r="S4563" i="4"/>
  <c r="S4561" i="4" s="1"/>
  <c r="S4547" i="4"/>
  <c r="S4546" i="4" s="1"/>
  <c r="S4544" i="4"/>
  <c r="S4543" i="4" s="1"/>
  <c r="S4539" i="4"/>
  <c r="S4531" i="4" s="1"/>
  <c r="S4529" i="4"/>
  <c r="S4523" i="4"/>
  <c r="S4521" i="4" s="1"/>
  <c r="S4504" i="4"/>
  <c r="S11406" i="4" s="1"/>
  <c r="S4503" i="4"/>
  <c r="S11256" i="4" s="1"/>
  <c r="S4499" i="4"/>
  <c r="S4495" i="4"/>
  <c r="S10156" i="4" s="1"/>
  <c r="S4494" i="4"/>
  <c r="S10106" i="4" s="1"/>
  <c r="S4493" i="4"/>
  <c r="S10056" i="4" s="1"/>
  <c r="S4492" i="4"/>
  <c r="S10006" i="4" s="1"/>
  <c r="S4491" i="4"/>
  <c r="S9956" i="4" s="1"/>
  <c r="S4490" i="4"/>
  <c r="S9906" i="4" s="1"/>
  <c r="S4489" i="4"/>
  <c r="S9856" i="4" s="1"/>
  <c r="S4488" i="4"/>
  <c r="S9806" i="4" s="1"/>
  <c r="S4486" i="4"/>
  <c r="S9706" i="4" s="1"/>
  <c r="S4484" i="4"/>
  <c r="S9556" i="4" s="1"/>
  <c r="S4483" i="4"/>
  <c r="S9456" i="4" s="1"/>
  <c r="S4482" i="4"/>
  <c r="S9506" i="4" s="1"/>
  <c r="S4481" i="4"/>
  <c r="S9606" i="4" s="1"/>
  <c r="S4480" i="4"/>
  <c r="S4478" i="4"/>
  <c r="S9306" i="4" s="1"/>
  <c r="S4470" i="4"/>
  <c r="S1593" i="4" s="1"/>
  <c r="S1601" i="4" s="1"/>
  <c r="S4457" i="4"/>
  <c r="S4456" i="4" s="1"/>
  <c r="S4454" i="4"/>
  <c r="S4453" i="4" s="1"/>
  <c r="S4449" i="4"/>
  <c r="S4441" i="4" s="1"/>
  <c r="S4439" i="4"/>
  <c r="S4433" i="4"/>
  <c r="S4431" i="4" s="1"/>
  <c r="S4418" i="4"/>
  <c r="S4417" i="4" s="1"/>
  <c r="S4415" i="4"/>
  <c r="S4414" i="4" s="1"/>
  <c r="S4410" i="4"/>
  <c r="S4402" i="4" s="1"/>
  <c r="S4400" i="4"/>
  <c r="S4394" i="4"/>
  <c r="S4392" i="4" s="1"/>
  <c r="S4378" i="4"/>
  <c r="S4377" i="4" s="1"/>
  <c r="S4375" i="4"/>
  <c r="S4374" i="4" s="1"/>
  <c r="S4370" i="4"/>
  <c r="S4362" i="4" s="1"/>
  <c r="S4360" i="4"/>
  <c r="S4354" i="4"/>
  <c r="S4352" i="4" s="1"/>
  <c r="S4337" i="4"/>
  <c r="S4336" i="4" s="1"/>
  <c r="S4334" i="4"/>
  <c r="S4333" i="4" s="1"/>
  <c r="S4329" i="4"/>
  <c r="S4320" i="4" s="1"/>
  <c r="S4318" i="4"/>
  <c r="S4312" i="4"/>
  <c r="S4310" i="4" s="1"/>
  <c r="S4296" i="4"/>
  <c r="S4295" i="4" s="1"/>
  <c r="S4293" i="4"/>
  <c r="S4292" i="4" s="1"/>
  <c r="S4288" i="4"/>
  <c r="S4280" i="4" s="1"/>
  <c r="S4278" i="4"/>
  <c r="S4272" i="4"/>
  <c r="S4270" i="4" s="1"/>
  <c r="S4255" i="4"/>
  <c r="S4254" i="4" s="1"/>
  <c r="S4252" i="4"/>
  <c r="S4251" i="4" s="1"/>
  <c r="S4247" i="4"/>
  <c r="S4239" i="4" s="1"/>
  <c r="S4237" i="4"/>
  <c r="S4232" i="4"/>
  <c r="S4230" i="4" s="1"/>
  <c r="S4216" i="4"/>
  <c r="S4215" i="4" s="1"/>
  <c r="S4213" i="4"/>
  <c r="S4212" i="4" s="1"/>
  <c r="S4208" i="4"/>
  <c r="S4200" i="4" s="1"/>
  <c r="S4198" i="4"/>
  <c r="S4192" i="4"/>
  <c r="S4190" i="4" s="1"/>
  <c r="S4176" i="4"/>
  <c r="S4175" i="4" s="1"/>
  <c r="S4173" i="4"/>
  <c r="S4172" i="4" s="1"/>
  <c r="S4168" i="4"/>
  <c r="S4160" i="4" s="1"/>
  <c r="S4158" i="4"/>
  <c r="S4152" i="4"/>
  <c r="S4150" i="4" s="1"/>
  <c r="S4135" i="4"/>
  <c r="S4134" i="4" s="1"/>
  <c r="S4132" i="4"/>
  <c r="S4131" i="4" s="1"/>
  <c r="S4127" i="4"/>
  <c r="S4119" i="4" s="1"/>
  <c r="S4117" i="4"/>
  <c r="S4111" i="4"/>
  <c r="S4109" i="4" s="1"/>
  <c r="S4095" i="4"/>
  <c r="S4094" i="4" s="1"/>
  <c r="S4092" i="4"/>
  <c r="S4091" i="4" s="1"/>
  <c r="S4087" i="4"/>
  <c r="S4079" i="4" s="1"/>
  <c r="S4077" i="4"/>
  <c r="S4071" i="4"/>
  <c r="S4069" i="4" s="1"/>
  <c r="S4054" i="4"/>
  <c r="S4053" i="4" s="1"/>
  <c r="S4051" i="4"/>
  <c r="S4050" i="4" s="1"/>
  <c r="S4046" i="4"/>
  <c r="S4039" i="4" s="1"/>
  <c r="S4037" i="4"/>
  <c r="S4031" i="4"/>
  <c r="S4029" i="4" s="1"/>
  <c r="S4014" i="4"/>
  <c r="S4013" i="4" s="1"/>
  <c r="S4011" i="4"/>
  <c r="S4010" i="4" s="1"/>
  <c r="S4006" i="4"/>
  <c r="S3998" i="4" s="1"/>
  <c r="S3996" i="4"/>
  <c r="S3990" i="4"/>
  <c r="S3988" i="4" s="1"/>
  <c r="S3973" i="4"/>
  <c r="S3972" i="4" s="1"/>
  <c r="S3970" i="4"/>
  <c r="S3969" i="4" s="1"/>
  <c r="S3965" i="4"/>
  <c r="S3958" i="4" s="1"/>
  <c r="S3956" i="4"/>
  <c r="S3950" i="4"/>
  <c r="S3948" i="4" s="1"/>
  <c r="S3933" i="4"/>
  <c r="S3932" i="4" s="1"/>
  <c r="S3930" i="4"/>
  <c r="S3929" i="4" s="1"/>
  <c r="S3925" i="4"/>
  <c r="S3918" i="4" s="1"/>
  <c r="S3916" i="4"/>
  <c r="S3910" i="4"/>
  <c r="S3908" i="4" s="1"/>
  <c r="S3893" i="4"/>
  <c r="S3892" i="4" s="1"/>
  <c r="S3890" i="4"/>
  <c r="S3889" i="4" s="1"/>
  <c r="S3885" i="4"/>
  <c r="S3877" i="4" s="1"/>
  <c r="S3875" i="4"/>
  <c r="S3869" i="4"/>
  <c r="S3867" i="4" s="1"/>
  <c r="S3853" i="4"/>
  <c r="S3852" i="4" s="1"/>
  <c r="S3850" i="4"/>
  <c r="S3849" i="4" s="1"/>
  <c r="S3845" i="4"/>
  <c r="S3838" i="4" s="1"/>
  <c r="S3836" i="4"/>
  <c r="S3830" i="4"/>
  <c r="S3828" i="4" s="1"/>
  <c r="S3813" i="4"/>
  <c r="S3812" i="4" s="1"/>
  <c r="S3810" i="4"/>
  <c r="S3809" i="4" s="1"/>
  <c r="S3805" i="4"/>
  <c r="S3797" i="4" s="1"/>
  <c r="S3795" i="4"/>
  <c r="S3789" i="4"/>
  <c r="S3787" i="4" s="1"/>
  <c r="S3773" i="4"/>
  <c r="S3772" i="4" s="1"/>
  <c r="S3770" i="4"/>
  <c r="S3769" i="4" s="1"/>
  <c r="S3765" i="4"/>
  <c r="S3757" i="4" s="1"/>
  <c r="S3755" i="4"/>
  <c r="S3749" i="4"/>
  <c r="S3747" i="4" s="1"/>
  <c r="S3733" i="4"/>
  <c r="S3732" i="4" s="1"/>
  <c r="S3730" i="4"/>
  <c r="S3729" i="4" s="1"/>
  <c r="S3725" i="4"/>
  <c r="S3717" i="4" s="1"/>
  <c r="S3715" i="4"/>
  <c r="S3709" i="4"/>
  <c r="S3707" i="4" s="1"/>
  <c r="S3693" i="4"/>
  <c r="S3692" i="4" s="1"/>
  <c r="S3690" i="4"/>
  <c r="S3689" i="4" s="1"/>
  <c r="S3685" i="4"/>
  <c r="S3677" i="4" s="1"/>
  <c r="S3675" i="4"/>
  <c r="S3669" i="4"/>
  <c r="S3667" i="4" s="1"/>
  <c r="S3653" i="4"/>
  <c r="S3652" i="4" s="1"/>
  <c r="S3650" i="4"/>
  <c r="S3649" i="4" s="1"/>
  <c r="S3645" i="4"/>
  <c r="S3637" i="4" s="1"/>
  <c r="S3635" i="4"/>
  <c r="S3629" i="4"/>
  <c r="S3627" i="4" s="1"/>
  <c r="S3613" i="4"/>
  <c r="S3612" i="4" s="1"/>
  <c r="S3610" i="4"/>
  <c r="S3609" i="4" s="1"/>
  <c r="S3605" i="4"/>
  <c r="S3597" i="4" s="1"/>
  <c r="S3595" i="4"/>
  <c r="S3589" i="4"/>
  <c r="S3587" i="4" s="1"/>
  <c r="S3573" i="4"/>
  <c r="S3572" i="4" s="1"/>
  <c r="S3570" i="4"/>
  <c r="S3569" i="4" s="1"/>
  <c r="S3565" i="4"/>
  <c r="S3557" i="4" s="1"/>
  <c r="S3555" i="4"/>
  <c r="S3549" i="4"/>
  <c r="S3547" i="4" s="1"/>
  <c r="S3532" i="4"/>
  <c r="S3531" i="4" s="1"/>
  <c r="S3529" i="4"/>
  <c r="S3528" i="4" s="1"/>
  <c r="S3524" i="4"/>
  <c r="S3516" i="4" s="1"/>
  <c r="S3514" i="4"/>
  <c r="S3508" i="4"/>
  <c r="S3506" i="4" s="1"/>
  <c r="S3492" i="4"/>
  <c r="S3491" i="4" s="1"/>
  <c r="S3489" i="4"/>
  <c r="S3488" i="4" s="1"/>
  <c r="S3484" i="4"/>
  <c r="S3476" i="4" s="1"/>
  <c r="S3474" i="4"/>
  <c r="S3468" i="4"/>
  <c r="S3466" i="4" s="1"/>
  <c r="S3452" i="4"/>
  <c r="S3451" i="4" s="1"/>
  <c r="S3449" i="4"/>
  <c r="S3448" i="4" s="1"/>
  <c r="S3444" i="4"/>
  <c r="S3436" i="4" s="1"/>
  <c r="S3434" i="4"/>
  <c r="S3428" i="4"/>
  <c r="S3426" i="4" s="1"/>
  <c r="S3412" i="4"/>
  <c r="S3411" i="4" s="1"/>
  <c r="S3409" i="4"/>
  <c r="S3408" i="4" s="1"/>
  <c r="S3404" i="4"/>
  <c r="S3396" i="4" s="1"/>
  <c r="S3394" i="4"/>
  <c r="S3388" i="4"/>
  <c r="S3386" i="4" s="1"/>
  <c r="S3372" i="4"/>
  <c r="S3371" i="4" s="1"/>
  <c r="S3369" i="4"/>
  <c r="S3368" i="4" s="1"/>
  <c r="S3364" i="4"/>
  <c r="S3356" i="4" s="1"/>
  <c r="S3354" i="4"/>
  <c r="S3348" i="4"/>
  <c r="S3346" i="4" s="1"/>
  <c r="S3331" i="4"/>
  <c r="S3330" i="4" s="1"/>
  <c r="S3328" i="4"/>
  <c r="S3327" i="4" s="1"/>
  <c r="S3323" i="4"/>
  <c r="S3315" i="4" s="1"/>
  <c r="S3313" i="4"/>
  <c r="S3307" i="4"/>
  <c r="S3305" i="4" s="1"/>
  <c r="S3290" i="4"/>
  <c r="S3289" i="4" s="1"/>
  <c r="S3287" i="4"/>
  <c r="S3286" i="4" s="1"/>
  <c r="S3282" i="4"/>
  <c r="S3275" i="4" s="1"/>
  <c r="S3273" i="4"/>
  <c r="S3267" i="4"/>
  <c r="S3265" i="4" s="1"/>
  <c r="S3250" i="4"/>
  <c r="S3249" i="4" s="1"/>
  <c r="S3247" i="4"/>
  <c r="S3246" i="4" s="1"/>
  <c r="S3242" i="4"/>
  <c r="S3234" i="4" s="1"/>
  <c r="S3232" i="4"/>
  <c r="S3226" i="4"/>
  <c r="S3224" i="4" s="1"/>
  <c r="S3210" i="4"/>
  <c r="S3209" i="4" s="1"/>
  <c r="S3207" i="4"/>
  <c r="S3206" i="4" s="1"/>
  <c r="S3202" i="4"/>
  <c r="S3194" i="4" s="1"/>
  <c r="S3192" i="4"/>
  <c r="S3186" i="4"/>
  <c r="S3184" i="4" s="1"/>
  <c r="S3168" i="4"/>
  <c r="S3167" i="4" s="1"/>
  <c r="S3165" i="4"/>
  <c r="S3164" i="4" s="1"/>
  <c r="S3160" i="4"/>
  <c r="S3151" i="4" s="1"/>
  <c r="S3149" i="4"/>
  <c r="S3143" i="4"/>
  <c r="S3141" i="4" s="1"/>
  <c r="S3127" i="4"/>
  <c r="S3126" i="4" s="1"/>
  <c r="S3124" i="4"/>
  <c r="S3123" i="4" s="1"/>
  <c r="S3119" i="4"/>
  <c r="S3111" i="4" s="1"/>
  <c r="S3109" i="4"/>
  <c r="S3103" i="4"/>
  <c r="S3101" i="4" s="1"/>
  <c r="S3087" i="4"/>
  <c r="S3086" i="4" s="1"/>
  <c r="S3084" i="4"/>
  <c r="S3083" i="4" s="1"/>
  <c r="S3079" i="4"/>
  <c r="S3071" i="4" s="1"/>
  <c r="S3069" i="4"/>
  <c r="S3063" i="4"/>
  <c r="S3061" i="4" s="1"/>
  <c r="S3048" i="4"/>
  <c r="S3047" i="4" s="1"/>
  <c r="S3045" i="4"/>
  <c r="S3044" i="4" s="1"/>
  <c r="S3040" i="4"/>
  <c r="S3031" i="4" s="1"/>
  <c r="S3029" i="4"/>
  <c r="S3023" i="4"/>
  <c r="S3021" i="4" s="1"/>
  <c r="S3007" i="4"/>
  <c r="S3006" i="4" s="1"/>
  <c r="S3004" i="4"/>
  <c r="S3003" i="4" s="1"/>
  <c r="S2999" i="4"/>
  <c r="S2991" i="4" s="1"/>
  <c r="S2989" i="4"/>
  <c r="S2983" i="4"/>
  <c r="S2981" i="4" s="1"/>
  <c r="S2967" i="4"/>
  <c r="S2966" i="4" s="1"/>
  <c r="S2964" i="4"/>
  <c r="S2963" i="4" s="1"/>
  <c r="S2959" i="4"/>
  <c r="S2951" i="4" s="1"/>
  <c r="S2949" i="4"/>
  <c r="S2943" i="4"/>
  <c r="S2941" i="4" s="1"/>
  <c r="S2927" i="4"/>
  <c r="S2926" i="4" s="1"/>
  <c r="S2924" i="4"/>
  <c r="S2923" i="4" s="1"/>
  <c r="S2919" i="4"/>
  <c r="S2911" i="4" s="1"/>
  <c r="S2909" i="4"/>
  <c r="S2903" i="4"/>
  <c r="S2901" i="4" s="1"/>
  <c r="S2887" i="4"/>
  <c r="S2886" i="4" s="1"/>
  <c r="S2884" i="4"/>
  <c r="S2883" i="4" s="1"/>
  <c r="S2879" i="4"/>
  <c r="S2871" i="4" s="1"/>
  <c r="S2869" i="4"/>
  <c r="S2863" i="4"/>
  <c r="S2861" i="4" s="1"/>
  <c r="S2847" i="4"/>
  <c r="S2846" i="4" s="1"/>
  <c r="S2844" i="4"/>
  <c r="S2843" i="4" s="1"/>
  <c r="S2839" i="4"/>
  <c r="S2831" i="4" s="1"/>
  <c r="S2829" i="4"/>
  <c r="S2823" i="4"/>
  <c r="S2821" i="4" s="1"/>
  <c r="S2807" i="4"/>
  <c r="S2806" i="4" s="1"/>
  <c r="S2804" i="4"/>
  <c r="S2803" i="4" s="1"/>
  <c r="S2799" i="4"/>
  <c r="S2791" i="4" s="1"/>
  <c r="S2789" i="4"/>
  <c r="S2783" i="4"/>
  <c r="S2781" i="4" s="1"/>
  <c r="S2766" i="4"/>
  <c r="S2765" i="4" s="1"/>
  <c r="S2763" i="4"/>
  <c r="S2762" i="4" s="1"/>
  <c r="S2758" i="4"/>
  <c r="S2750" i="4" s="1"/>
  <c r="S2748" i="4"/>
  <c r="S2742" i="4"/>
  <c r="S2740" i="4" s="1"/>
  <c r="S2726" i="4"/>
  <c r="S2725" i="4" s="1"/>
  <c r="S2723" i="4"/>
  <c r="S2722" i="4" s="1"/>
  <c r="S2718" i="4"/>
  <c r="S2710" i="4" s="1"/>
  <c r="S2708" i="4"/>
  <c r="S2702" i="4"/>
  <c r="S2700" i="4" s="1"/>
  <c r="S2685" i="4"/>
  <c r="S2684" i="4" s="1"/>
  <c r="S2682" i="4"/>
  <c r="S2681" i="4" s="1"/>
  <c r="S2677" i="4"/>
  <c r="S2669" i="4" s="1"/>
  <c r="S2667" i="4"/>
  <c r="S2661" i="4"/>
  <c r="S2659" i="4" s="1"/>
  <c r="S2644" i="4"/>
  <c r="S2643" i="4" s="1"/>
  <c r="S2641" i="4"/>
  <c r="S2640" i="4" s="1"/>
  <c r="S2636" i="4"/>
  <c r="S2627" i="4" s="1"/>
  <c r="S2625" i="4"/>
  <c r="S2619" i="4"/>
  <c r="S2617" i="4" s="1"/>
  <c r="S2603" i="4"/>
  <c r="S2602" i="4" s="1"/>
  <c r="S2600" i="4"/>
  <c r="S2599" i="4" s="1"/>
  <c r="S2595" i="4"/>
  <c r="S2587" i="4" s="1"/>
  <c r="S2585" i="4"/>
  <c r="S2579" i="4"/>
  <c r="S2577" i="4" s="1"/>
  <c r="S2563" i="4"/>
  <c r="S2562" i="4" s="1"/>
  <c r="S2560" i="4"/>
  <c r="S2559" i="4" s="1"/>
  <c r="S2555" i="4"/>
  <c r="S2547" i="4" s="1"/>
  <c r="S2545" i="4"/>
  <c r="S2539" i="4"/>
  <c r="S2537" i="4" s="1"/>
  <c r="S2523" i="4"/>
  <c r="S2522" i="4" s="1"/>
  <c r="S2520" i="4"/>
  <c r="S2519" i="4" s="1"/>
  <c r="S2515" i="4"/>
  <c r="S2507" i="4" s="1"/>
  <c r="S2505" i="4"/>
  <c r="S2499" i="4"/>
  <c r="S2497" i="4" s="1"/>
  <c r="S2483" i="4"/>
  <c r="S2482" i="4" s="1"/>
  <c r="S2480" i="4"/>
  <c r="S2479" i="4" s="1"/>
  <c r="S2475" i="4"/>
  <c r="S2468" i="4" s="1"/>
  <c r="S2466" i="4"/>
  <c r="S2460" i="4"/>
  <c r="S2458" i="4" s="1"/>
  <c r="S2444" i="4"/>
  <c r="S2443" i="4" s="1"/>
  <c r="S2439" i="4"/>
  <c r="S2430" i="4" s="1"/>
  <c r="S2428" i="4"/>
  <c r="S2422" i="4"/>
  <c r="S2420" i="4" s="1"/>
  <c r="S2406" i="4"/>
  <c r="S2405" i="4" s="1"/>
  <c r="S2403" i="4"/>
  <c r="S2402" i="4" s="1"/>
  <c r="S2398" i="4"/>
  <c r="S2390" i="4" s="1"/>
  <c r="S2388" i="4"/>
  <c r="S2382" i="4"/>
  <c r="S2380" i="4" s="1"/>
  <c r="S2365" i="4"/>
  <c r="S2364" i="4" s="1"/>
  <c r="S2362" i="4"/>
  <c r="S2361" i="4" s="1"/>
  <c r="S2357" i="4"/>
  <c r="S2349" i="4" s="1"/>
  <c r="S2347" i="4"/>
  <c r="S2341" i="4"/>
  <c r="S2339" i="4" s="1"/>
  <c r="S2325" i="4"/>
  <c r="S2324" i="4" s="1"/>
  <c r="S2321" i="4"/>
  <c r="S2320" i="4" s="1"/>
  <c r="S2316" i="4"/>
  <c r="S2308" i="4" s="1"/>
  <c r="S2306" i="4"/>
  <c r="S2300" i="4"/>
  <c r="S2298" i="4" s="1"/>
  <c r="S2284" i="4"/>
  <c r="S2283" i="4" s="1"/>
  <c r="S2281" i="4"/>
  <c r="S2280" i="4" s="1"/>
  <c r="S2276" i="4"/>
  <c r="S2267" i="4" s="1"/>
  <c r="S2265" i="4"/>
  <c r="S2259" i="4"/>
  <c r="S2257" i="4" s="1"/>
  <c r="S2243" i="4"/>
  <c r="S2242" i="4" s="1"/>
  <c r="S2240" i="4"/>
  <c r="S2239" i="4" s="1"/>
  <c r="S2235" i="4"/>
  <c r="S2227" i="4" s="1"/>
  <c r="S2225" i="4"/>
  <c r="S2219" i="4"/>
  <c r="S2217" i="4" s="1"/>
  <c r="S2203" i="4"/>
  <c r="S2202" i="4" s="1"/>
  <c r="S2200" i="4"/>
  <c r="S2199" i="4" s="1"/>
  <c r="S2195" i="4"/>
  <c r="S2187" i="4" s="1"/>
  <c r="S2185" i="4"/>
  <c r="S2179" i="4"/>
  <c r="S2177" i="4" s="1"/>
  <c r="S2162" i="4"/>
  <c r="S2161" i="4" s="1"/>
  <c r="S2159" i="4"/>
  <c r="S2158" i="4" s="1"/>
  <c r="S2154" i="4"/>
  <c r="S2146" i="4" s="1"/>
  <c r="S2144" i="4"/>
  <c r="S2138" i="4"/>
  <c r="S2136" i="4" s="1"/>
  <c r="S2122" i="4"/>
  <c r="S2121" i="4" s="1"/>
  <c r="S2119" i="4"/>
  <c r="S2118" i="4" s="1"/>
  <c r="S2114" i="4"/>
  <c r="S2105" i="4" s="1"/>
  <c r="S2103" i="4"/>
  <c r="S2097" i="4"/>
  <c r="S2095" i="4" s="1"/>
  <c r="S2080" i="4"/>
  <c r="S2079" i="4" s="1"/>
  <c r="S2077" i="4"/>
  <c r="S2076" i="4" s="1"/>
  <c r="S2072" i="4"/>
  <c r="S2063" i="4" s="1"/>
  <c r="S2061" i="4"/>
  <c r="S2055" i="4"/>
  <c r="S2053" i="4" s="1"/>
  <c r="S2038" i="4"/>
  <c r="S2037" i="4" s="1"/>
  <c r="S2035" i="4"/>
  <c r="S2034" i="4" s="1"/>
  <c r="S2030" i="4"/>
  <c r="S2023" i="4" s="1"/>
  <c r="S2021" i="4"/>
  <c r="S2015" i="4"/>
  <c r="S2013" i="4" s="1"/>
  <c r="S1999" i="4"/>
  <c r="S1998" i="4" s="1"/>
  <c r="S1996" i="4"/>
  <c r="S1995" i="4" s="1"/>
  <c r="S1991" i="4"/>
  <c r="S1983" i="4" s="1"/>
  <c r="S1981" i="4"/>
  <c r="S1975" i="4"/>
  <c r="S1973" i="4" s="1"/>
  <c r="S1958" i="4"/>
  <c r="S1957" i="4" s="1"/>
  <c r="S1955" i="4"/>
  <c r="S1954" i="4" s="1"/>
  <c r="S1950" i="4"/>
  <c r="S1942" i="4" s="1"/>
  <c r="S1940" i="4"/>
  <c r="S1934" i="4"/>
  <c r="S1932" i="4" s="1"/>
  <c r="S1917" i="4"/>
  <c r="S1916" i="4" s="1"/>
  <c r="S1914" i="4"/>
  <c r="S1913" i="4" s="1"/>
  <c r="S1909" i="4"/>
  <c r="S1900" i="4" s="1"/>
  <c r="S1898" i="4"/>
  <c r="S1892" i="4"/>
  <c r="S1890" i="4" s="1"/>
  <c r="S1876" i="4"/>
  <c r="S1875" i="4" s="1"/>
  <c r="S1873" i="4"/>
  <c r="S1872" i="4" s="1"/>
  <c r="S1868" i="4"/>
  <c r="S1860" i="4" s="1"/>
  <c r="S1858" i="4"/>
  <c r="S1852" i="4"/>
  <c r="S1850" i="4" s="1"/>
  <c r="S1835" i="4"/>
  <c r="S1834" i="4" s="1"/>
  <c r="S1832" i="4"/>
  <c r="S1831" i="4" s="1"/>
  <c r="S1827" i="4"/>
  <c r="S1819" i="4" s="1"/>
  <c r="S1817" i="4"/>
  <c r="S1812" i="4"/>
  <c r="S1810" i="4" s="1"/>
  <c r="S1794" i="4"/>
  <c r="S1793" i="4" s="1"/>
  <c r="S1791" i="4"/>
  <c r="S1790" i="4" s="1"/>
  <c r="S1786" i="4"/>
  <c r="S1779" i="4" s="1"/>
  <c r="S1777" i="4"/>
  <c r="S1771" i="4"/>
  <c r="S1769" i="4" s="1"/>
  <c r="S1753" i="4"/>
  <c r="S1752" i="4" s="1"/>
  <c r="S1750" i="4"/>
  <c r="S1749" i="4" s="1"/>
  <c r="S1745" i="4"/>
  <c r="S1738" i="4" s="1"/>
  <c r="S1736" i="4"/>
  <c r="S1730" i="4"/>
  <c r="S1728" i="4" s="1"/>
  <c r="S1714" i="4"/>
  <c r="S1713" i="4" s="1"/>
  <c r="S1711" i="4"/>
  <c r="S1710" i="4" s="1"/>
  <c r="S1706" i="4"/>
  <c r="S1698" i="4" s="1"/>
  <c r="S1696" i="4"/>
  <c r="S1690" i="4"/>
  <c r="S1688" i="4" s="1"/>
  <c r="S1673" i="4"/>
  <c r="S1672" i="4" s="1"/>
  <c r="S1670" i="4"/>
  <c r="S1669" i="4" s="1"/>
  <c r="S1665" i="4"/>
  <c r="S1657" i="4" s="1"/>
  <c r="S1655" i="4"/>
  <c r="S1649" i="4"/>
  <c r="S1647" i="4" s="1"/>
  <c r="S1633" i="4"/>
  <c r="S1632" i="4" s="1"/>
  <c r="S1630" i="4"/>
  <c r="S1629" i="4" s="1"/>
  <c r="S1625" i="4"/>
  <c r="S1618" i="4" s="1"/>
  <c r="S1616" i="4"/>
  <c r="S1610" i="4"/>
  <c r="S1608" i="4" s="1"/>
  <c r="S1591" i="4"/>
  <c r="S11405" i="4" s="1"/>
  <c r="S1590" i="4"/>
  <c r="S11355" i="4" s="1"/>
  <c r="S1589" i="4"/>
  <c r="S11255" i="4" s="1"/>
  <c r="S1588" i="4"/>
  <c r="S11205" i="4" s="1"/>
  <c r="S1587" i="4"/>
  <c r="S11155" i="4" s="1"/>
  <c r="S1584" i="4"/>
  <c r="S10605" i="4" s="1"/>
  <c r="S1583" i="4"/>
  <c r="S10355" i="4" s="1"/>
  <c r="S1579" i="4"/>
  <c r="S10155" i="4" s="1"/>
  <c r="S1578" i="4"/>
  <c r="S10105" i="4" s="1"/>
  <c r="S1577" i="4"/>
  <c r="S10055" i="4" s="1"/>
  <c r="S1576" i="4"/>
  <c r="S10005" i="4" s="1"/>
  <c r="S1575" i="4"/>
  <c r="S9955" i="4" s="1"/>
  <c r="S1574" i="4"/>
  <c r="S9905" i="4" s="1"/>
  <c r="S1573" i="4"/>
  <c r="S9855" i="4" s="1"/>
  <c r="S1572" i="4"/>
  <c r="S9805" i="4" s="1"/>
  <c r="S1570" i="4"/>
  <c r="S9705" i="4" s="1"/>
  <c r="S1568" i="4"/>
  <c r="S9555" i="4" s="1"/>
  <c r="S1567" i="4"/>
  <c r="S9455" i="4" s="1"/>
  <c r="S1566" i="4"/>
  <c r="S9505" i="4" s="1"/>
  <c r="S1565" i="4"/>
  <c r="S9605" i="4" s="1"/>
  <c r="S1564" i="4"/>
  <c r="S9405" i="4" s="1"/>
  <c r="S1562" i="4"/>
  <c r="S1553" i="4"/>
  <c r="S1549" i="4"/>
  <c r="S1547" i="4"/>
  <c r="S1545" i="4"/>
  <c r="S1544" i="4"/>
  <c r="S1531" i="4"/>
  <c r="S11404" i="4" s="1"/>
  <c r="S1529" i="4"/>
  <c r="S11354" i="4" s="1"/>
  <c r="S1522" i="4"/>
  <c r="S11254" i="4" s="1"/>
  <c r="S1514" i="4"/>
  <c r="S11204" i="4" s="1"/>
  <c r="S1510" i="4"/>
  <c r="S10704" i="4" s="1"/>
  <c r="S10654" i="4" s="1"/>
  <c r="S1503" i="4"/>
  <c r="S10404" i="4" s="1"/>
  <c r="S1501" i="4"/>
  <c r="S10354" i="4" s="1"/>
  <c r="S1499" i="4"/>
  <c r="S10304" i="4" s="1"/>
  <c r="S1483" i="4"/>
  <c r="S10204" i="4" s="1"/>
  <c r="S1475" i="4"/>
  <c r="S1468" i="4"/>
  <c r="S1466" i="4" s="1"/>
  <c r="S1456" i="4"/>
  <c r="S1459" i="4" s="1"/>
  <c r="S1452" i="4"/>
  <c r="S1451" i="4"/>
  <c r="S1450" i="4"/>
  <c r="S1449" i="4"/>
  <c r="S1443" i="4"/>
  <c r="S1442" i="4" s="1"/>
  <c r="S1421" i="4"/>
  <c r="S10803" i="4" s="1"/>
  <c r="S1418" i="4"/>
  <c r="S10703" i="4" s="1"/>
  <c r="S1408" i="4"/>
  <c r="S10403" i="4" s="1"/>
  <c r="S1404" i="4"/>
  <c r="S10353" i="4" s="1"/>
  <c r="S1402" i="4"/>
  <c r="S10303" i="4" s="1"/>
  <c r="S1394" i="4"/>
  <c r="S10203" i="4" s="1"/>
  <c r="S1390" i="4"/>
  <c r="S1384" i="4"/>
  <c r="S1382" i="4" s="1"/>
  <c r="S1372" i="4"/>
  <c r="S1375" i="4" s="1"/>
  <c r="S1368" i="4"/>
  <c r="S1367" i="4"/>
  <c r="S1366" i="4"/>
  <c r="S1359" i="4"/>
  <c r="S1358" i="4" s="1"/>
  <c r="S1356" i="4"/>
  <c r="S1355" i="4" s="1"/>
  <c r="S1352" i="4"/>
  <c r="S1351" i="4" s="1"/>
  <c r="S1348" i="4"/>
  <c r="S1347" i="4" s="1"/>
  <c r="S1343" i="4"/>
  <c r="S10602" i="4" s="1"/>
  <c r="S1332" i="4"/>
  <c r="S1321" i="4"/>
  <c r="S1315" i="4"/>
  <c r="S1313" i="4" s="1"/>
  <c r="S1303" i="4"/>
  <c r="S1289" i="4"/>
  <c r="S1288" i="4" s="1"/>
  <c r="S1286" i="4"/>
  <c r="S1285" i="4" s="1"/>
  <c r="S1281" i="4"/>
  <c r="S10201" i="4" s="1"/>
  <c r="S1270" i="4"/>
  <c r="S1264" i="4"/>
  <c r="S1262" i="4" s="1"/>
  <c r="S1255" i="4"/>
  <c r="S1250" i="4"/>
  <c r="S1249" i="4"/>
  <c r="S1243" i="4"/>
  <c r="S11350" i="4" s="1"/>
  <c r="S1238" i="4"/>
  <c r="S10850" i="4" s="1"/>
  <c r="S10650" i="4" s="1"/>
  <c r="S1232" i="4"/>
  <c r="S1231" i="4" s="1"/>
  <c r="S1226" i="4"/>
  <c r="S10200" i="4" s="1"/>
  <c r="S1217" i="4"/>
  <c r="S1212" i="4"/>
  <c r="S1210" i="4" s="1"/>
  <c r="S1203" i="4"/>
  <c r="S1200" i="4"/>
  <c r="S1199" i="4"/>
  <c r="S1197" i="4"/>
  <c r="S1196" i="4"/>
  <c r="S1186" i="4"/>
  <c r="S1185" i="4" s="1"/>
  <c r="S1168" i="4"/>
  <c r="S10849" i="4" s="1"/>
  <c r="S1164" i="4"/>
  <c r="S1158" i="4"/>
  <c r="S10599" i="4" s="1"/>
  <c r="S1151" i="4"/>
  <c r="S10499" i="4" s="1"/>
  <c r="S1145" i="4"/>
  <c r="S10449" i="4" s="1"/>
  <c r="S1134" i="4"/>
  <c r="S10399" i="4" s="1"/>
  <c r="S1132" i="4"/>
  <c r="S10349" i="4" s="1"/>
  <c r="S1128" i="4"/>
  <c r="S10299" i="4" s="1"/>
  <c r="S1120" i="4"/>
  <c r="S10199" i="4" s="1"/>
  <c r="S1110" i="4"/>
  <c r="S1104" i="4"/>
  <c r="S1102" i="4" s="1"/>
  <c r="S1092" i="4"/>
  <c r="S1075" i="4"/>
  <c r="S1070" i="4"/>
  <c r="S10598" i="4" s="1"/>
  <c r="S1061" i="4"/>
  <c r="S10198" i="4" s="1"/>
  <c r="S1054" i="4"/>
  <c r="S9948" i="4" s="1"/>
  <c r="S1049" i="4"/>
  <c r="S1042" i="4"/>
  <c r="S1040" i="4" s="1"/>
  <c r="S1033" i="4"/>
  <c r="S1018" i="4"/>
  <c r="S1010" i="4"/>
  <c r="S10697" i="4" s="1"/>
  <c r="S10647" i="4" s="1"/>
  <c r="S1005" i="4"/>
  <c r="S10597" i="4" s="1"/>
  <c r="S1001" i="4"/>
  <c r="S10297" i="4" s="1"/>
  <c r="S991" i="4"/>
  <c r="S10197" i="4" s="1"/>
  <c r="S980" i="4"/>
  <c r="S974" i="4"/>
  <c r="S972" i="4" s="1"/>
  <c r="S962" i="4"/>
  <c r="S951" i="4"/>
  <c r="S11396" i="4" s="1"/>
  <c r="S949" i="4"/>
  <c r="S11346" i="4" s="1"/>
  <c r="S946" i="4"/>
  <c r="S11246" i="4" s="1"/>
  <c r="S942" i="4"/>
  <c r="S11196" i="4" s="1"/>
  <c r="S940" i="4"/>
  <c r="S11146" i="4" s="1"/>
  <c r="S936" i="4"/>
  <c r="S10596" i="4" s="1"/>
  <c r="S934" i="4"/>
  <c r="S10296" i="4" s="1"/>
  <c r="S924" i="4"/>
  <c r="S10196" i="4" s="1"/>
  <c r="S916" i="4"/>
  <c r="S10096" i="4" s="1"/>
  <c r="S908" i="4"/>
  <c r="S903" i="4"/>
  <c r="S901" i="4" s="1"/>
  <c r="S894" i="4"/>
  <c r="S890" i="4"/>
  <c r="S889" i="4"/>
  <c r="S888" i="4"/>
  <c r="S881" i="4"/>
  <c r="S11395" i="4" s="1"/>
  <c r="S877" i="4"/>
  <c r="S11345" i="4" s="1"/>
  <c r="S873" i="4"/>
  <c r="S11245" i="4" s="1"/>
  <c r="S11195" i="4"/>
  <c r="S866" i="4"/>
  <c r="S11145" i="4" s="1"/>
  <c r="S860" i="4"/>
  <c r="S10845" i="4" s="1"/>
  <c r="S854" i="4"/>
  <c r="S10795" i="4" s="1"/>
  <c r="S852" i="4"/>
  <c r="S10695" i="4" s="1"/>
  <c r="S843" i="4"/>
  <c r="S10445" i="4" s="1"/>
  <c r="S840" i="4"/>
  <c r="S10295" i="4" s="1"/>
  <c r="S831" i="4"/>
  <c r="S10195" i="4" s="1"/>
  <c r="S827" i="4"/>
  <c r="S10095" i="4" s="1"/>
  <c r="S820" i="4"/>
  <c r="S816" i="4"/>
  <c r="S810" i="4"/>
  <c r="S808" i="4" s="1"/>
  <c r="S798" i="4"/>
  <c r="S787" i="4"/>
  <c r="S11394" i="4" s="1"/>
  <c r="S784" i="4"/>
  <c r="S11244" i="4" s="1"/>
  <c r="S782" i="4"/>
  <c r="S11194" i="4" s="1"/>
  <c r="S780" i="4"/>
  <c r="S11144" i="4" s="1"/>
  <c r="S776" i="4"/>
  <c r="S10744" i="4" s="1"/>
  <c r="S10644" i="4" s="1"/>
  <c r="S772" i="4"/>
  <c r="S10594" i="4" s="1"/>
  <c r="S770" i="4"/>
  <c r="S10394" i="4" s="1"/>
  <c r="S762" i="4"/>
  <c r="S10194" i="4" s="1"/>
  <c r="S757" i="4"/>
  <c r="S10094" i="4" s="1"/>
  <c r="S752" i="4"/>
  <c r="S9944" i="4" s="1"/>
  <c r="S748" i="4"/>
  <c r="S9894" i="4" s="1"/>
  <c r="S743" i="4"/>
  <c r="S737" i="4"/>
  <c r="S735" i="4" s="1"/>
  <c r="S728" i="4"/>
  <c r="S724" i="4"/>
  <c r="S723" i="4"/>
  <c r="S722" i="4"/>
  <c r="S716" i="4"/>
  <c r="S11593" i="4" s="1"/>
  <c r="S714" i="4"/>
  <c r="S11493" i="4" s="1"/>
  <c r="S710" i="4"/>
  <c r="S11243" i="4" s="1"/>
  <c r="S705" i="4"/>
  <c r="S10843" i="4" s="1"/>
  <c r="S702" i="4"/>
  <c r="S10743" i="4" s="1"/>
  <c r="S699" i="4"/>
  <c r="S10693" i="4" s="1"/>
  <c r="S694" i="4"/>
  <c r="S10593" i="4" s="1"/>
  <c r="S689" i="4"/>
  <c r="S10393" i="4" s="1"/>
  <c r="S682" i="4"/>
  <c r="S10343" i="4" s="1"/>
  <c r="S680" i="4"/>
  <c r="S10293" i="4" s="1"/>
  <c r="S674" i="4"/>
  <c r="S663" i="4"/>
  <c r="S657" i="4"/>
  <c r="S655" i="4" s="1"/>
  <c r="S645" i="4"/>
  <c r="S634" i="4"/>
  <c r="S633" i="4" s="1"/>
  <c r="S631" i="4"/>
  <c r="S630" i="4" s="1"/>
  <c r="S626" i="4"/>
  <c r="S10192" i="4" s="1"/>
  <c r="S615" i="4"/>
  <c r="S609" i="4"/>
  <c r="S607" i="4" s="1"/>
  <c r="S600" i="4"/>
  <c r="S587" i="4"/>
  <c r="S586" i="4" s="1"/>
  <c r="S584" i="4"/>
  <c r="S583" i="4" s="1"/>
  <c r="S579" i="4"/>
  <c r="S10191" i="4" s="1"/>
  <c r="S569" i="4"/>
  <c r="S563" i="4"/>
  <c r="S561" i="4" s="1"/>
  <c r="S554" i="4"/>
  <c r="S542" i="4"/>
  <c r="S541" i="4" s="1"/>
  <c r="S539" i="4"/>
  <c r="S538" i="4" s="1"/>
  <c r="S532" i="4"/>
  <c r="S10190" i="4" s="1"/>
  <c r="S521" i="4"/>
  <c r="S515" i="4"/>
  <c r="S513" i="4" s="1"/>
  <c r="S497" i="4"/>
  <c r="S496" i="4" s="1"/>
  <c r="S494" i="4"/>
  <c r="S493" i="4" s="1"/>
  <c r="S487" i="4"/>
  <c r="S10189" i="4" s="1"/>
  <c r="S476" i="4"/>
  <c r="S470" i="4"/>
  <c r="S468" i="4" s="1"/>
  <c r="S461" i="4"/>
  <c r="S457" i="4"/>
  <c r="S456" i="4"/>
  <c r="S455" i="4"/>
  <c r="S449" i="4"/>
  <c r="S448" i="4" s="1"/>
  <c r="S446" i="4"/>
  <c r="S10838" i="4" s="1"/>
  <c r="S444" i="4"/>
  <c r="S10788" i="4" s="1"/>
  <c r="S442" i="4"/>
  <c r="S10688" i="4" s="1"/>
  <c r="S438" i="4"/>
  <c r="S10588" i="4" s="1"/>
  <c r="S436" i="4"/>
  <c r="S10438" i="4" s="1"/>
  <c r="S433" i="4"/>
  <c r="S10388" i="4" s="1"/>
  <c r="S431" i="4"/>
  <c r="S10288" i="4" s="1"/>
  <c r="S424" i="4"/>
  <c r="S10188" i="4" s="1"/>
  <c r="S420" i="4"/>
  <c r="S414" i="4"/>
  <c r="S412" i="4" s="1"/>
  <c r="S402" i="4"/>
  <c r="S391" i="4"/>
  <c r="S390" i="4" s="1"/>
  <c r="S388" i="4"/>
  <c r="S387" i="4" s="1"/>
  <c r="S381" i="4"/>
  <c r="S377" i="4"/>
  <c r="S372" i="4"/>
  <c r="S370" i="4" s="1"/>
  <c r="S363" i="4"/>
  <c r="S357" i="4"/>
  <c r="S359" i="4" s="1"/>
  <c r="S347" i="4"/>
  <c r="S11236" i="4" s="1"/>
  <c r="S342" i="4"/>
  <c r="S341" i="4" s="1"/>
  <c r="S337" i="4"/>
  <c r="S10186" i="4" s="1"/>
  <c r="S332" i="4"/>
  <c r="S326" i="4"/>
  <c r="S324" i="4" s="1"/>
  <c r="S317" i="4"/>
  <c r="S305" i="4"/>
  <c r="S304" i="4" s="1"/>
  <c r="S302" i="4"/>
  <c r="S301" i="4" s="1"/>
  <c r="S297" i="4"/>
  <c r="S10185" i="4" s="1"/>
  <c r="S293" i="4"/>
  <c r="S288" i="4"/>
  <c r="S286" i="4" s="1"/>
  <c r="S279" i="4"/>
  <c r="S268" i="4"/>
  <c r="S267" i="4" s="1"/>
  <c r="S263" i="4"/>
  <c r="S10184" i="4" s="1"/>
  <c r="S9734" i="4" s="1"/>
  <c r="S260" i="4"/>
  <c r="S255" i="4"/>
  <c r="S253" i="4" s="1"/>
  <c r="S246" i="4"/>
  <c r="S241" i="4"/>
  <c r="S240" i="4"/>
  <c r="S231" i="4"/>
  <c r="S10383" i="4" s="1"/>
  <c r="S10233" i="4" s="1"/>
  <c r="S223" i="4"/>
  <c r="S211" i="4"/>
  <c r="S210" i="4" s="1"/>
  <c r="S208" i="4"/>
  <c r="S207" i="4" s="1"/>
  <c r="S203" i="4"/>
  <c r="S10182" i="4" s="1"/>
  <c r="S199" i="4"/>
  <c r="S193" i="4"/>
  <c r="S191" i="4" s="1"/>
  <c r="S184" i="4"/>
  <c r="S172" i="4"/>
  <c r="S171" i="4" s="1"/>
  <c r="S153" i="4"/>
  <c r="S10381" i="4" s="1"/>
  <c r="S146" i="4"/>
  <c r="S142" i="4"/>
  <c r="S137" i="4"/>
  <c r="S135" i="4" s="1"/>
  <c r="S125" i="4"/>
  <c r="S114" i="4"/>
  <c r="S113" i="4" s="1"/>
  <c r="S108" i="4"/>
  <c r="S107" i="4" s="1"/>
  <c r="S103" i="4"/>
  <c r="S10180" i="4" s="1"/>
  <c r="S99" i="4"/>
  <c r="S94" i="4"/>
  <c r="S92" i="4" s="1"/>
  <c r="S85" i="4"/>
  <c r="S74" i="4"/>
  <c r="S73" i="4" s="1"/>
  <c r="S71" i="4"/>
  <c r="S70" i="4" s="1"/>
  <c r="S66" i="4"/>
  <c r="S62" i="4"/>
  <c r="S56" i="4"/>
  <c r="S54" i="4" s="1"/>
  <c r="S48" i="4"/>
  <c r="S37" i="4"/>
  <c r="S36" i="4" s="1"/>
  <c r="S32" i="4"/>
  <c r="S10378" i="4" s="1"/>
  <c r="S10178" i="4"/>
  <c r="S18" i="4"/>
  <c r="S13" i="4"/>
  <c r="S11" i="4" s="1"/>
  <c r="T5500" i="4"/>
  <c r="T5015" i="4"/>
  <c r="U2365" i="4"/>
  <c r="U2364" i="4" s="1"/>
  <c r="V2365" i="4"/>
  <c r="V2364" i="4" s="1"/>
  <c r="W2365" i="4"/>
  <c r="W2364" i="4" s="1"/>
  <c r="U2362" i="4"/>
  <c r="U2361" i="4" s="1"/>
  <c r="V2362" i="4"/>
  <c r="V2361" i="4" s="1"/>
  <c r="W2362" i="4"/>
  <c r="W2361" i="4" s="1"/>
  <c r="U2357" i="4"/>
  <c r="U2349" i="4" s="1"/>
  <c r="V2357" i="4"/>
  <c r="V2349" i="4" s="1"/>
  <c r="W2357" i="4"/>
  <c r="W2349" i="4" s="1"/>
  <c r="U2347" i="4"/>
  <c r="V2347" i="4"/>
  <c r="W2347" i="4"/>
  <c r="U2341" i="4"/>
  <c r="U2339" i="4" s="1"/>
  <c r="V2341" i="4"/>
  <c r="V2339" i="4" s="1"/>
  <c r="W2341" i="4"/>
  <c r="W2339" i="4" s="1"/>
  <c r="S11093" i="4" l="1"/>
  <c r="S6686" i="4"/>
  <c r="S801" i="4"/>
  <c r="S1509" i="4"/>
  <c r="S1508" i="4" s="1"/>
  <c r="S982" i="4"/>
  <c r="S971" i="4" s="1"/>
  <c r="S10524" i="4"/>
  <c r="S7727" i="4"/>
  <c r="S7726" i="4" s="1"/>
  <c r="S10248" i="4"/>
  <c r="S10252" i="4"/>
  <c r="S6477" i="4"/>
  <c r="S6507" i="4" s="1"/>
  <c r="S6511" i="4" s="1"/>
  <c r="S6512" i="4" s="1"/>
  <c r="S3907" i="4"/>
  <c r="S3936" i="4" s="1"/>
  <c r="S3940" i="4" s="1"/>
  <c r="S3941" i="4" s="1"/>
  <c r="S7183" i="4"/>
  <c r="S7182" i="4" s="1"/>
  <c r="S9332" i="4"/>
  <c r="S9232" i="4" s="1"/>
  <c r="S9339" i="4"/>
  <c r="S9239" i="4" s="1"/>
  <c r="S9345" i="4"/>
  <c r="S9245" i="4" s="1"/>
  <c r="S9359" i="4"/>
  <c r="S9259" i="4" s="1"/>
  <c r="S11090" i="4"/>
  <c r="S2297" i="4"/>
  <c r="S2327" i="4" s="1"/>
  <c r="S2331" i="4" s="1"/>
  <c r="S2332" i="4" s="1"/>
  <c r="S11086" i="4"/>
  <c r="S2699" i="4"/>
  <c r="S2729" i="4" s="1"/>
  <c r="S2733" i="4" s="1"/>
  <c r="S2734" i="4" s="1"/>
  <c r="S11470" i="4"/>
  <c r="S405" i="4"/>
  <c r="S8296" i="4"/>
  <c r="S8331" i="4" s="1"/>
  <c r="S8335" i="4" s="1"/>
  <c r="S8336" i="4" s="1"/>
  <c r="S9736" i="4"/>
  <c r="S422" i="4"/>
  <c r="S411" i="4" s="1"/>
  <c r="S20" i="4"/>
  <c r="S10" i="4" s="1"/>
  <c r="S4028" i="4"/>
  <c r="S4057" i="4" s="1"/>
  <c r="S4061" i="4" s="1"/>
  <c r="S4062" i="4" s="1"/>
  <c r="S3183" i="4"/>
  <c r="S3212" i="4" s="1"/>
  <c r="S3216" i="4" s="1"/>
  <c r="S3217" i="4" s="1"/>
  <c r="S3425" i="4"/>
  <c r="S3455" i="4" s="1"/>
  <c r="S3459" i="4" s="1"/>
  <c r="S3460" i="4" s="1"/>
  <c r="S7545" i="4"/>
  <c r="S7534" i="4" s="1"/>
  <c r="S9329" i="4"/>
  <c r="S9229" i="4" s="1"/>
  <c r="S9342" i="4"/>
  <c r="S9242" i="4" s="1"/>
  <c r="S617" i="4"/>
  <c r="S606" i="4" s="1"/>
  <c r="S636" i="4" s="1"/>
  <c r="S9189" i="4" s="1"/>
  <c r="S4845" i="4"/>
  <c r="S4876" i="4" s="1"/>
  <c r="S4880" i="4" s="1"/>
  <c r="S4881" i="4" s="1"/>
  <c r="S10952" i="4"/>
  <c r="S4229" i="4"/>
  <c r="S4258" i="4" s="1"/>
  <c r="S4262" i="4" s="1"/>
  <c r="S4263" i="4" s="1"/>
  <c r="S2338" i="4"/>
  <c r="S2368" i="4" s="1"/>
  <c r="S2372" i="4" s="1"/>
  <c r="S2373" i="4" s="1"/>
  <c r="S5777" i="4"/>
  <c r="S5808" i="4" s="1"/>
  <c r="S5812" i="4" s="1"/>
  <c r="S5813" i="4" s="1"/>
  <c r="S8582" i="4"/>
  <c r="S8615" i="4" s="1"/>
  <c r="S8619" i="4" s="1"/>
  <c r="S8620" i="4" s="1"/>
  <c r="S1306" i="4"/>
  <c r="S334" i="4"/>
  <c r="S323" i="4" s="1"/>
  <c r="S478" i="4"/>
  <c r="S467" i="4" s="1"/>
  <c r="S501" i="4" s="1"/>
  <c r="S6799" i="4"/>
  <c r="S6832" i="4" s="1"/>
  <c r="S1112" i="4"/>
  <c r="S1101" i="4" s="1"/>
  <c r="S1849" i="4"/>
  <c r="S1878" i="4" s="1"/>
  <c r="S1882" i="4" s="1"/>
  <c r="S1883" i="4" s="1"/>
  <c r="S3706" i="4"/>
  <c r="S3736" i="4" s="1"/>
  <c r="S3740" i="4" s="1"/>
  <c r="S3741" i="4" s="1"/>
  <c r="S4068" i="4"/>
  <c r="S4097" i="4" s="1"/>
  <c r="S4101" i="4" s="1"/>
  <c r="S4102" i="4" s="1"/>
  <c r="S11106" i="4"/>
  <c r="S4269" i="4"/>
  <c r="S4298" i="4" s="1"/>
  <c r="S4302" i="4" s="1"/>
  <c r="S4303" i="4" s="1"/>
  <c r="S6769" i="4"/>
  <c r="S11108" i="4"/>
  <c r="S4520" i="4"/>
  <c r="S4549" i="4" s="1"/>
  <c r="S4553" i="4" s="1"/>
  <c r="S4554" i="4" s="1"/>
  <c r="S8163" i="4"/>
  <c r="S8194" i="4" s="1"/>
  <c r="S8198" i="4" s="1"/>
  <c r="S8199" i="4" s="1"/>
  <c r="S11101" i="4"/>
  <c r="S1251" i="4"/>
  <c r="S1392" i="4"/>
  <c r="S1381" i="4" s="1"/>
  <c r="S3746" i="4"/>
  <c r="S3775" i="4" s="1"/>
  <c r="S3779" i="4" s="1"/>
  <c r="S3780" i="4" s="1"/>
  <c r="S9367" i="4"/>
  <c r="S9267" i="4" s="1"/>
  <c r="S11091" i="4"/>
  <c r="S11102" i="4"/>
  <c r="S2616" i="4"/>
  <c r="S2647" i="4" s="1"/>
  <c r="S2651" i="4" s="1"/>
  <c r="S2652" i="4" s="1"/>
  <c r="S2860" i="4"/>
  <c r="S2890" i="4" s="1"/>
  <c r="S2894" i="4" s="1"/>
  <c r="S2895" i="4" s="1"/>
  <c r="S5495" i="4"/>
  <c r="S5525" i="4" s="1"/>
  <c r="S5529" i="4" s="1"/>
  <c r="S5530" i="4" s="1"/>
  <c r="S6093" i="4"/>
  <c r="S6133" i="4"/>
  <c r="S6164" i="4" s="1"/>
  <c r="S6168" i="4" s="1"/>
  <c r="S6169" i="4" s="1"/>
  <c r="S6112" i="4"/>
  <c r="S10760" i="4" s="1"/>
  <c r="S10774" i="4" s="1"/>
  <c r="S11099" i="4"/>
  <c r="S2900" i="4"/>
  <c r="S2930" i="4" s="1"/>
  <c r="S2934" i="4" s="1"/>
  <c r="S2935" i="4" s="1"/>
  <c r="S6087" i="4"/>
  <c r="S6085" i="4" s="1"/>
  <c r="S9730" i="4"/>
  <c r="S11100" i="4"/>
  <c r="S9754" i="4"/>
  <c r="S2980" i="4"/>
  <c r="S3010" i="4" s="1"/>
  <c r="S3014" i="4" s="1"/>
  <c r="S3015" i="4" s="1"/>
  <c r="S3827" i="4"/>
  <c r="S3855" i="4" s="1"/>
  <c r="S3859" i="4" s="1"/>
  <c r="S3860" i="4" s="1"/>
  <c r="S4430" i="4"/>
  <c r="S4722" i="4"/>
  <c r="S4751" i="4" s="1"/>
  <c r="S4755" i="4" s="1"/>
  <c r="S4756" i="4" s="1"/>
  <c r="S6073" i="4"/>
  <c r="S6257" i="4"/>
  <c r="S6287" i="4" s="1"/>
  <c r="S6291" i="4" s="1"/>
  <c r="S6292" i="4" s="1"/>
  <c r="S6402" i="4"/>
  <c r="S6401" i="4" s="1"/>
  <c r="S6847" i="4"/>
  <c r="S6879" i="4" s="1"/>
  <c r="S7781" i="4"/>
  <c r="S7780" i="4" s="1"/>
  <c r="S8534" i="4"/>
  <c r="S8571" i="4" s="1"/>
  <c r="S8575" i="4" s="1"/>
  <c r="S8576" i="4" s="1"/>
  <c r="S8852" i="4"/>
  <c r="S8887" i="4" s="1"/>
  <c r="S8891" i="4" s="1"/>
  <c r="S8892" i="4" s="1"/>
  <c r="S9335" i="4"/>
  <c r="S9235" i="4" s="1"/>
  <c r="S9341" i="4"/>
  <c r="S9241" i="4" s="1"/>
  <c r="S9347" i="4"/>
  <c r="S9247" i="4" s="1"/>
  <c r="S9353" i="4"/>
  <c r="S9253" i="4" s="1"/>
  <c r="S10631" i="4"/>
  <c r="S128" i="4"/>
  <c r="S9735" i="4"/>
  <c r="S458" i="4"/>
  <c r="S891" i="4"/>
  <c r="S1095" i="4"/>
  <c r="S9749" i="4"/>
  <c r="S1607" i="4"/>
  <c r="S1635" i="4" s="1"/>
  <c r="S1639" i="4" s="1"/>
  <c r="S1640" i="4" s="1"/>
  <c r="S1687" i="4"/>
  <c r="S1716" i="4" s="1"/>
  <c r="S1720" i="4" s="1"/>
  <c r="S1721" i="4" s="1"/>
  <c r="S1727" i="4"/>
  <c r="S1757" i="4" s="1"/>
  <c r="S1761" i="4" s="1"/>
  <c r="S1762" i="4" s="1"/>
  <c r="S3100" i="4"/>
  <c r="S3129" i="4" s="1"/>
  <c r="S3133" i="4" s="1"/>
  <c r="S3134" i="4" s="1"/>
  <c r="S3586" i="4"/>
  <c r="S3616" i="4" s="1"/>
  <c r="S3620" i="4" s="1"/>
  <c r="S3621" i="4" s="1"/>
  <c r="S4927" i="4"/>
  <c r="S5131" i="4"/>
  <c r="S5159" i="4" s="1"/>
  <c r="S5163" i="4" s="1"/>
  <c r="S5164" i="4" s="1"/>
  <c r="S6894" i="4"/>
  <c r="S6925" i="4" s="1"/>
  <c r="S7036" i="4"/>
  <c r="S7068" i="4" s="1"/>
  <c r="S7074" i="4" s="1"/>
  <c r="S10667" i="4"/>
  <c r="S8342" i="4"/>
  <c r="S8378" i="4" s="1"/>
  <c r="S8382" i="4" s="1"/>
  <c r="S8383" i="4" s="1"/>
  <c r="S3626" i="4"/>
  <c r="S3656" i="4" s="1"/>
  <c r="S3660" i="4" s="1"/>
  <c r="S3661" i="4" s="1"/>
  <c r="S6175" i="4"/>
  <c r="S6205" i="4" s="1"/>
  <c r="S6209" i="4" s="1"/>
  <c r="S6210" i="4" s="1"/>
  <c r="S10231" i="4"/>
  <c r="S10244" i="4"/>
  <c r="S9753" i="4"/>
  <c r="S1646" i="4"/>
  <c r="S1676" i="4" s="1"/>
  <c r="S1680" i="4" s="1"/>
  <c r="S1681" i="4" s="1"/>
  <c r="S4189" i="4"/>
  <c r="S4218" i="4" s="1"/>
  <c r="S4222" i="4" s="1"/>
  <c r="S4223" i="4" s="1"/>
  <c r="S5170" i="4"/>
  <c r="S5200" i="4" s="1"/>
  <c r="S5204" i="4" s="1"/>
  <c r="S5205" i="4" s="1"/>
  <c r="S5211" i="4"/>
  <c r="S5239" i="4" s="1"/>
  <c r="S5243" i="4" s="1"/>
  <c r="S5244" i="4" s="1"/>
  <c r="S5614" i="4"/>
  <c r="S5645" i="4" s="1"/>
  <c r="S5649" i="4" s="1"/>
  <c r="S5650" i="4" s="1"/>
  <c r="S6977" i="4"/>
  <c r="S9331" i="4"/>
  <c r="S9231" i="4" s="1"/>
  <c r="S9338" i="4"/>
  <c r="S9238" i="4" s="1"/>
  <c r="S9344" i="4"/>
  <c r="S9244" i="4" s="1"/>
  <c r="S9350" i="4"/>
  <c r="S9250" i="4" s="1"/>
  <c r="S9366" i="4"/>
  <c r="S9266" i="4" s="1"/>
  <c r="S9372" i="4"/>
  <c r="S9272" i="4" s="1"/>
  <c r="S9361" i="4"/>
  <c r="S9261" i="4" s="1"/>
  <c r="S9368" i="4"/>
  <c r="S9268" i="4" s="1"/>
  <c r="S9336" i="4"/>
  <c r="S9236" i="4" s="1"/>
  <c r="S9348" i="4"/>
  <c r="S9248" i="4" s="1"/>
  <c r="S9354" i="4"/>
  <c r="S9254" i="4" s="1"/>
  <c r="S9364" i="4"/>
  <c r="S9264" i="4" s="1"/>
  <c r="S9370" i="4"/>
  <c r="S9270" i="4" s="1"/>
  <c r="S9343" i="4"/>
  <c r="S9243" i="4" s="1"/>
  <c r="S9363" i="4"/>
  <c r="S9263" i="4" s="1"/>
  <c r="S9369" i="4"/>
  <c r="S9269" i="4" s="1"/>
  <c r="S9330" i="4"/>
  <c r="S9230" i="4" s="1"/>
  <c r="S9337" i="4"/>
  <c r="S9237" i="4" s="1"/>
  <c r="S9349" i="4"/>
  <c r="S9249" i="4" s="1"/>
  <c r="S9365" i="4"/>
  <c r="S9265" i="4" s="1"/>
  <c r="S9371" i="4"/>
  <c r="S9271" i="4" s="1"/>
  <c r="S10661" i="4"/>
  <c r="S11082" i="4"/>
  <c r="S4108" i="4"/>
  <c r="S4138" i="4" s="1"/>
  <c r="S4142" i="4" s="1"/>
  <c r="S4143" i="4" s="1"/>
  <c r="S5413" i="4"/>
  <c r="S5442" i="4" s="1"/>
  <c r="S5446" i="4" s="1"/>
  <c r="S5447" i="4" s="1"/>
  <c r="S3385" i="4"/>
  <c r="S3415" i="4" s="1"/>
  <c r="S3419" i="4" s="1"/>
  <c r="S3420" i="4" s="1"/>
  <c r="S5535" i="4"/>
  <c r="S5565" i="4" s="1"/>
  <c r="S5569" i="4" s="1"/>
  <c r="S5570" i="4" s="1"/>
  <c r="S101" i="4"/>
  <c r="S91" i="4" s="1"/>
  <c r="S116" i="4" s="1"/>
  <c r="S124" i="4" s="1"/>
  <c r="S9738" i="4"/>
  <c r="S725" i="4"/>
  <c r="S9744" i="4"/>
  <c r="S1241" i="4"/>
  <c r="S1240" i="4" s="1"/>
  <c r="S2135" i="4"/>
  <c r="S2165" i="4" s="1"/>
  <c r="S2169" i="4" s="1"/>
  <c r="S2170" i="4" s="1"/>
  <c r="S3866" i="4"/>
  <c r="S3896" i="4" s="1"/>
  <c r="S3900" i="4" s="1"/>
  <c r="S3901" i="4" s="1"/>
  <c r="S6601" i="4"/>
  <c r="S6632" i="4" s="1"/>
  <c r="S6636" i="4" s="1"/>
  <c r="S6637" i="4" s="1"/>
  <c r="S7425" i="4"/>
  <c r="S8062" i="4"/>
  <c r="S8095" i="4" s="1"/>
  <c r="S8099" i="4" s="1"/>
  <c r="S8100" i="4" s="1"/>
  <c r="S8626" i="4"/>
  <c r="S8661" i="4" s="1"/>
  <c r="S8665" i="4" s="1"/>
  <c r="S8666" i="4" s="1"/>
  <c r="S8806" i="4"/>
  <c r="S8841" i="4" s="1"/>
  <c r="S8845" i="4" s="1"/>
  <c r="S8846" i="4" s="1"/>
  <c r="S11107" i="4"/>
  <c r="S10209" i="4"/>
  <c r="S9759" i="4" s="1"/>
  <c r="S6036" i="4"/>
  <c r="S6026" i="4" s="1"/>
  <c r="S242" i="4"/>
  <c r="S1550" i="4"/>
  <c r="S10255" i="4"/>
  <c r="S1889" i="4"/>
  <c r="S1920" i="4" s="1"/>
  <c r="S1924" i="4" s="1"/>
  <c r="S1925" i="4" s="1"/>
  <c r="S5655" i="4"/>
  <c r="S5685" i="4" s="1"/>
  <c r="S5689" i="4" s="1"/>
  <c r="S5690" i="4" s="1"/>
  <c r="S10230" i="4"/>
  <c r="S8261" i="4"/>
  <c r="S8250" i="4" s="1"/>
  <c r="S8285" i="4" s="1"/>
  <c r="S8289" i="4" s="1"/>
  <c r="S8290" i="4" s="1"/>
  <c r="S7779" i="4"/>
  <c r="S10223" i="4" s="1"/>
  <c r="S9773" i="4" s="1"/>
  <c r="S441" i="4"/>
  <c r="S440" i="4" s="1"/>
  <c r="S523" i="4"/>
  <c r="S512" i="4" s="1"/>
  <c r="S545" i="4" s="1"/>
  <c r="S708" i="4"/>
  <c r="S707" i="4" s="1"/>
  <c r="S745" i="4"/>
  <c r="S734" i="4" s="1"/>
  <c r="S1201" i="4"/>
  <c r="S1569" i="4"/>
  <c r="S1586" i="4"/>
  <c r="S1585" i="4" s="1"/>
  <c r="S1809" i="4"/>
  <c r="S1838" i="4" s="1"/>
  <c r="S1842" i="4" s="1"/>
  <c r="S1843" i="4" s="1"/>
  <c r="S2457" i="4"/>
  <c r="S2485" i="4" s="1"/>
  <c r="S2489" i="4" s="1"/>
  <c r="S2490" i="4" s="1"/>
  <c r="S3987" i="4"/>
  <c r="S4017" i="4" s="1"/>
  <c r="S4021" i="4" s="1"/>
  <c r="S4022" i="4" s="1"/>
  <c r="S4762" i="4"/>
  <c r="S4793" i="4" s="1"/>
  <c r="S4797" i="4" s="1"/>
  <c r="S4798" i="4" s="1"/>
  <c r="S6455" i="4"/>
  <c r="S6454" i="4" s="1"/>
  <c r="S6113" i="4"/>
  <c r="S6790" i="4"/>
  <c r="S6793" i="4" s="1"/>
  <c r="S11073" i="4"/>
  <c r="S10973" i="4" s="1"/>
  <c r="S7789" i="4"/>
  <c r="S7788" i="4" s="1"/>
  <c r="S5291" i="4"/>
  <c r="S5321" i="4" s="1"/>
  <c r="S5325" i="4" s="1"/>
  <c r="S5326" i="4" s="1"/>
  <c r="S10216" i="4"/>
  <c r="S9766" i="4" s="1"/>
  <c r="S7315" i="4"/>
  <c r="S7304" i="4" s="1"/>
  <c r="S11105" i="4"/>
  <c r="S31" i="4"/>
  <c r="S30" i="4" s="1"/>
  <c r="S648" i="4"/>
  <c r="S779" i="4"/>
  <c r="S778" i="4" s="1"/>
  <c r="S1453" i="4"/>
  <c r="S1580" i="4"/>
  <c r="S10205" i="4" s="1"/>
  <c r="S9755" i="4" s="1"/>
  <c r="S6583" i="4"/>
  <c r="S6582" i="4" s="1"/>
  <c r="S6109" i="4"/>
  <c r="S10610" i="4" s="1"/>
  <c r="S10260" i="4" s="1"/>
  <c r="S430" i="4"/>
  <c r="S429" i="4" s="1"/>
  <c r="S151" i="4"/>
  <c r="S150" i="4" s="1"/>
  <c r="S11624" i="4"/>
  <c r="S1369" i="4"/>
  <c r="S1498" i="4"/>
  <c r="S1497" i="4" s="1"/>
  <c r="S2052" i="4"/>
  <c r="S2083" i="4" s="1"/>
  <c r="S2087" i="4" s="1"/>
  <c r="S2088" i="4" s="1"/>
  <c r="S2094" i="4"/>
  <c r="S2124" i="4" s="1"/>
  <c r="S2128" i="4" s="1"/>
  <c r="S2129" i="4" s="1"/>
  <c r="S11318" i="4"/>
  <c r="S11118" i="4" s="1"/>
  <c r="S7465" i="4"/>
  <c r="S7464" i="4" s="1"/>
  <c r="S3140" i="4"/>
  <c r="S3172" i="4" s="1"/>
  <c r="S3176" i="4" s="1"/>
  <c r="S3177" i="4" s="1"/>
  <c r="S3304" i="4"/>
  <c r="S3334" i="4" s="1"/>
  <c r="S3338" i="4" s="1"/>
  <c r="S3339" i="4" s="1"/>
  <c r="S4391" i="4"/>
  <c r="S4420" i="4" s="1"/>
  <c r="S4424" i="4" s="1"/>
  <c r="S4425" i="4" s="1"/>
  <c r="S5858" i="4"/>
  <c r="S5888" i="4" s="1"/>
  <c r="S5892" i="4" s="1"/>
  <c r="S5893" i="4" s="1"/>
  <c r="S6104" i="4"/>
  <c r="S10210" i="4" s="1"/>
  <c r="S6216" i="4"/>
  <c r="S6247" i="4" s="1"/>
  <c r="S6251" i="4" s="1"/>
  <c r="S6252" i="4" s="1"/>
  <c r="S6426" i="4"/>
  <c r="S9357" i="4"/>
  <c r="S9257" i="4" s="1"/>
  <c r="S10250" i="4"/>
  <c r="S11089" i="4"/>
  <c r="S2176" i="4"/>
  <c r="S2205" i="4" s="1"/>
  <c r="S2209" i="4" s="1"/>
  <c r="S2210" i="4" s="1"/>
  <c r="S2576" i="4"/>
  <c r="S2605" i="4" s="1"/>
  <c r="S2609" i="4" s="1"/>
  <c r="S2610" i="4" s="1"/>
  <c r="S4970" i="4"/>
  <c r="S4999" i="4" s="1"/>
  <c r="S5003" i="4" s="1"/>
  <c r="S5004" i="4" s="1"/>
  <c r="S5051" i="4"/>
  <c r="S5081" i="4" s="1"/>
  <c r="S5085" i="4" s="1"/>
  <c r="S5086" i="4" s="1"/>
  <c r="S5372" i="4"/>
  <c r="S5402" i="4" s="1"/>
  <c r="S5406" i="4" s="1"/>
  <c r="S5407" i="4" s="1"/>
  <c r="S5899" i="4"/>
  <c r="S5926" i="4" s="1"/>
  <c r="S5930" i="4" s="1"/>
  <c r="S5931" i="4" s="1"/>
  <c r="S9761" i="4"/>
  <c r="S8488" i="4"/>
  <c r="S8523" i="4" s="1"/>
  <c r="S8527" i="4" s="1"/>
  <c r="S8528" i="4" s="1"/>
  <c r="S8943" i="4"/>
  <c r="S8984" i="4" s="1"/>
  <c r="S8988" i="4" s="1"/>
  <c r="S8989" i="4" s="1"/>
  <c r="S9351" i="4"/>
  <c r="S9251" i="4" s="1"/>
  <c r="S3020" i="4"/>
  <c r="S3050" i="4" s="1"/>
  <c r="S3054" i="4" s="1"/>
  <c r="S3055" i="4" s="1"/>
  <c r="S3223" i="4"/>
  <c r="S3253" i="4" s="1"/>
  <c r="S3257" i="4" s="1"/>
  <c r="S3258" i="4" s="1"/>
  <c r="S4502" i="4"/>
  <c r="S4501" i="4" s="1"/>
  <c r="S4601" i="4"/>
  <c r="S4631" i="4" s="1"/>
  <c r="S4635" i="4" s="1"/>
  <c r="S4636" i="4" s="1"/>
  <c r="S6298" i="4"/>
  <c r="S6327" i="4" s="1"/>
  <c r="S6331" i="4" s="1"/>
  <c r="S6332" i="4" s="1"/>
  <c r="S6987" i="4"/>
  <c r="S7021" i="4" s="1"/>
  <c r="S7112" i="4"/>
  <c r="S7111" i="4" s="1"/>
  <c r="S7631" i="4"/>
  <c r="S9036" i="4"/>
  <c r="S9071" i="4" s="1"/>
  <c r="S9075" i="4" s="1"/>
  <c r="S9076" i="4" s="1"/>
  <c r="S9082" i="4"/>
  <c r="S9112" i="4" s="1"/>
  <c r="S9116" i="4" s="1"/>
  <c r="S9117" i="4" s="1"/>
  <c r="S9123" i="4"/>
  <c r="S9153" i="4" s="1"/>
  <c r="S9157" i="4" s="1"/>
  <c r="S9158" i="4" s="1"/>
  <c r="S9334" i="4"/>
  <c r="S9234" i="4" s="1"/>
  <c r="S9340" i="4"/>
  <c r="S9240" i="4" s="1"/>
  <c r="S9346" i="4"/>
  <c r="S9246" i="4" s="1"/>
  <c r="S9352" i="4"/>
  <c r="S9252" i="4" s="1"/>
  <c r="S11085" i="4"/>
  <c r="S2216" i="4"/>
  <c r="S2245" i="4" s="1"/>
  <c r="S2249" i="4" s="1"/>
  <c r="S2250" i="4" s="1"/>
  <c r="S2379" i="4"/>
  <c r="S2408" i="4" s="1"/>
  <c r="S2412" i="4" s="1"/>
  <c r="S2413" i="4" s="1"/>
  <c r="S2419" i="4"/>
  <c r="S2446" i="4" s="1"/>
  <c r="S2450" i="4" s="1"/>
  <c r="S2451" i="4" s="1"/>
  <c r="S2658" i="4"/>
  <c r="S2688" i="4" s="1"/>
  <c r="S2692" i="4" s="1"/>
  <c r="S2693" i="4" s="1"/>
  <c r="S4681" i="4"/>
  <c r="S4711" i="4" s="1"/>
  <c r="S4715" i="4" s="1"/>
  <c r="S4716" i="4" s="1"/>
  <c r="S5695" i="4"/>
  <c r="S5725" i="4" s="1"/>
  <c r="S5729" i="4" s="1"/>
  <c r="S5730" i="4" s="1"/>
  <c r="S6517" i="4"/>
  <c r="S6547" i="4" s="1"/>
  <c r="S6551" i="4" s="1"/>
  <c r="S6552" i="4" s="1"/>
  <c r="S6751" i="4"/>
  <c r="S7078" i="4"/>
  <c r="S7149" i="4"/>
  <c r="S7138" i="4" s="1"/>
  <c r="S7240" i="4"/>
  <c r="S7229" i="4" s="1"/>
  <c r="S7401" i="4"/>
  <c r="S7400" i="4" s="1"/>
  <c r="S8672" i="4"/>
  <c r="S8704" i="4" s="1"/>
  <c r="S8708" i="4" s="1"/>
  <c r="S8709" i="4" s="1"/>
  <c r="S8760" i="4"/>
  <c r="S8795" i="4" s="1"/>
  <c r="S8799" i="4" s="1"/>
  <c r="S8800" i="4" s="1"/>
  <c r="S3465" i="4"/>
  <c r="S3494" i="4" s="1"/>
  <c r="S3498" i="4" s="1"/>
  <c r="S3499" i="4" s="1"/>
  <c r="S4149" i="4"/>
  <c r="S4178" i="4" s="1"/>
  <c r="S4182" i="4" s="1"/>
  <c r="S4183" i="4" s="1"/>
  <c r="S4309" i="4"/>
  <c r="S4340" i="4" s="1"/>
  <c r="S4344" i="4" s="1"/>
  <c r="S4345" i="4" s="1"/>
  <c r="S4641" i="4"/>
  <c r="S4671" i="4" s="1"/>
  <c r="S4675" i="4" s="1"/>
  <c r="S4676" i="4" s="1"/>
  <c r="S5453" i="4"/>
  <c r="S5484" i="4" s="1"/>
  <c r="S5488" i="4" s="1"/>
  <c r="S5489" i="4" s="1"/>
  <c r="S5952" i="4"/>
  <c r="S5941" i="4" s="1"/>
  <c r="S5969" i="4" s="1"/>
  <c r="S6338" i="4"/>
  <c r="S6368" i="4" s="1"/>
  <c r="S6372" i="4" s="1"/>
  <c r="S6373" i="4" s="1"/>
  <c r="S6378" i="4"/>
  <c r="S6783" i="4"/>
  <c r="S6782" i="4" s="1"/>
  <c r="S6781" i="4" s="1"/>
  <c r="S6780" i="4"/>
  <c r="S10212" i="4" s="1"/>
  <c r="S9762" i="4" s="1"/>
  <c r="S7292" i="4"/>
  <c r="S8432" i="4"/>
  <c r="S8463" i="4" s="1"/>
  <c r="S8467" i="4" s="1"/>
  <c r="S8468" i="4" s="1"/>
  <c r="S9328" i="4"/>
  <c r="S9228" i="4" s="1"/>
  <c r="S11121" i="4"/>
  <c r="S10181" i="4"/>
  <c r="S9731" i="4" s="1"/>
  <c r="S144" i="4"/>
  <c r="S134" i="4" s="1"/>
  <c r="S175" i="4" s="1"/>
  <c r="S9845" i="4"/>
  <c r="S9745" i="4" s="1"/>
  <c r="S818" i="4"/>
  <c r="S807" i="4" s="1"/>
  <c r="S10638" i="4"/>
  <c r="S11248" i="4"/>
  <c r="S11098" i="4" s="1"/>
  <c r="S1074" i="4"/>
  <c r="S1073" i="4" s="1"/>
  <c r="S10179" i="4"/>
  <c r="S9729" i="4" s="1"/>
  <c r="S64" i="4"/>
  <c r="S53" i="4" s="1"/>
  <c r="S76" i="4" s="1"/>
  <c r="S10187" i="4"/>
  <c r="S9737" i="4" s="1"/>
  <c r="S379" i="4"/>
  <c r="S369" i="4" s="1"/>
  <c r="S393" i="4" s="1"/>
  <c r="S1768" i="4"/>
  <c r="S1798" i="4" s="1"/>
  <c r="S1802" i="4" s="1"/>
  <c r="S1803" i="4" s="1"/>
  <c r="S1972" i="4"/>
  <c r="S2001" i="4" s="1"/>
  <c r="S2005" i="4" s="1"/>
  <c r="S2006" i="4" s="1"/>
  <c r="S3666" i="4"/>
  <c r="S3696" i="4" s="1"/>
  <c r="S3700" i="4" s="1"/>
  <c r="S3701" i="4" s="1"/>
  <c r="S346" i="4"/>
  <c r="S345" i="4" s="1"/>
  <c r="S10193" i="4"/>
  <c r="S9743" i="4" s="1"/>
  <c r="S665" i="4"/>
  <c r="S654" i="4" s="1"/>
  <c r="S769" i="4"/>
  <c r="S768" i="4" s="1"/>
  <c r="S910" i="4"/>
  <c r="S900" i="4" s="1"/>
  <c r="S1272" i="4"/>
  <c r="S1261" i="4" s="1"/>
  <c r="S1294" i="4" s="1"/>
  <c r="S1563" i="4"/>
  <c r="S1561" i="4" s="1"/>
  <c r="S2012" i="4"/>
  <c r="S2041" i="4" s="1"/>
  <c r="S2045" i="4" s="1"/>
  <c r="S2046" i="4" s="1"/>
  <c r="S2496" i="4"/>
  <c r="S2525" i="4" s="1"/>
  <c r="S2529" i="4" s="1"/>
  <c r="S2530" i="4" s="1"/>
  <c r="S2739" i="4"/>
  <c r="S2769" i="4" s="1"/>
  <c r="S2773" i="4" s="1"/>
  <c r="S2774" i="4" s="1"/>
  <c r="S10809" i="4"/>
  <c r="S10659" i="4" s="1"/>
  <c r="S6056" i="4"/>
  <c r="S6055" i="4" s="1"/>
  <c r="S9960" i="4"/>
  <c r="S9974" i="4" s="1"/>
  <c r="S9305" i="4"/>
  <c r="S1931" i="4"/>
  <c r="S1961" i="4" s="1"/>
  <c r="S1965" i="4" s="1"/>
  <c r="S1966" i="4" s="1"/>
  <c r="S10208" i="4"/>
  <c r="S9758" i="4" s="1"/>
  <c r="S5993" i="4"/>
  <c r="S5983" i="4" s="1"/>
  <c r="S6008" i="4" s="1"/>
  <c r="S11360" i="4"/>
  <c r="S6115" i="4"/>
  <c r="S6114" i="4" s="1"/>
  <c r="S2940" i="4"/>
  <c r="S2970" i="4" s="1"/>
  <c r="S2974" i="4" s="1"/>
  <c r="S2975" i="4" s="1"/>
  <c r="S10699" i="4"/>
  <c r="S10649" i="4" s="1"/>
  <c r="S1163" i="4"/>
  <c r="S1162" i="4" s="1"/>
  <c r="S10202" i="4"/>
  <c r="S9752" i="4" s="1"/>
  <c r="S1323" i="4"/>
  <c r="S1312" i="4" s="1"/>
  <c r="S9728" i="4"/>
  <c r="S10238" i="4"/>
  <c r="S865" i="4"/>
  <c r="S864" i="4" s="1"/>
  <c r="S965" i="4"/>
  <c r="S11397" i="4"/>
  <c r="S11424" i="4" s="1"/>
  <c r="S1014" i="4"/>
  <c r="S1013" i="4" s="1"/>
  <c r="S3345" i="4"/>
  <c r="S3375" i="4" s="1"/>
  <c r="S3379" i="4" s="1"/>
  <c r="S3380" i="4" s="1"/>
  <c r="S9406" i="4"/>
  <c r="S9356" i="4" s="1"/>
  <c r="S9256" i="4" s="1"/>
  <c r="S4479" i="4"/>
  <c r="S4477" i="4" s="1"/>
  <c r="S11443" i="4"/>
  <c r="S11524" i="4"/>
  <c r="S10245" i="4"/>
  <c r="S10246" i="4"/>
  <c r="S10247" i="4"/>
  <c r="S9748" i="4"/>
  <c r="S10253" i="4"/>
  <c r="S2820" i="4"/>
  <c r="S2850" i="4" s="1"/>
  <c r="S2854" i="4" s="1"/>
  <c r="S2855" i="4" s="1"/>
  <c r="S3546" i="4"/>
  <c r="S3576" i="4" s="1"/>
  <c r="S3580" i="4" s="1"/>
  <c r="S3581" i="4" s="1"/>
  <c r="S5332" i="4"/>
  <c r="S5361" i="4" s="1"/>
  <c r="S5365" i="4" s="1"/>
  <c r="S5366" i="4" s="1"/>
  <c r="S10228" i="4"/>
  <c r="S201" i="4"/>
  <c r="S190" i="4" s="1"/>
  <c r="S214" i="4" s="1"/>
  <c r="S230" i="4"/>
  <c r="S229" i="4" s="1"/>
  <c r="S236" i="4" s="1"/>
  <c r="S262" i="4"/>
  <c r="S252" i="4" s="1"/>
  <c r="S270" i="4" s="1"/>
  <c r="S679" i="4"/>
  <c r="S678" i="4" s="1"/>
  <c r="S698" i="4"/>
  <c r="S697" i="4" s="1"/>
  <c r="S11094" i="4"/>
  <c r="S851" i="4"/>
  <c r="S850" i="4" s="1"/>
  <c r="S11095" i="4"/>
  <c r="S939" i="4"/>
  <c r="S938" i="4" s="1"/>
  <c r="S1009" i="4"/>
  <c r="S1008" i="4" s="1"/>
  <c r="S1068" i="4"/>
  <c r="S1067" i="4" s="1"/>
  <c r="S1341" i="4"/>
  <c r="S1340" i="4" s="1"/>
  <c r="S10254" i="4"/>
  <c r="S9355" i="4"/>
  <c r="S1582" i="4"/>
  <c r="S1581" i="4" s="1"/>
  <c r="S2780" i="4"/>
  <c r="S2809" i="4" s="1"/>
  <c r="S2813" i="4" s="1"/>
  <c r="S2814" i="4" s="1"/>
  <c r="S3505" i="4"/>
  <c r="S3535" i="4" s="1"/>
  <c r="S3539" i="4" s="1"/>
  <c r="S3540" i="4" s="1"/>
  <c r="S4351" i="4"/>
  <c r="S4380" i="4" s="1"/>
  <c r="S4384" i="4" s="1"/>
  <c r="S4385" i="4" s="1"/>
  <c r="S4887" i="4"/>
  <c r="S4916" i="4" s="1"/>
  <c r="S4920" i="4" s="1"/>
  <c r="S4921" i="4" s="1"/>
  <c r="S295" i="4"/>
  <c r="S285" i="4" s="1"/>
  <c r="S308" i="4" s="1"/>
  <c r="S10474" i="4"/>
  <c r="S10874" i="4"/>
  <c r="S571" i="4"/>
  <c r="S560" i="4" s="1"/>
  <c r="S591" i="4" s="1"/>
  <c r="S10243" i="4"/>
  <c r="S10643" i="4"/>
  <c r="S10645" i="4"/>
  <c r="S11096" i="4"/>
  <c r="S1127" i="4"/>
  <c r="S1126" i="4" s="1"/>
  <c r="S1237" i="4"/>
  <c r="S1236" i="4" s="1"/>
  <c r="S1417" i="4"/>
  <c r="S1416" i="4" s="1"/>
  <c r="S1513" i="4"/>
  <c r="S1512" i="4" s="1"/>
  <c r="S2256" i="4"/>
  <c r="S2286" i="4" s="1"/>
  <c r="S2290" i="4" s="1"/>
  <c r="S2291" i="4" s="1"/>
  <c r="S3060" i="4"/>
  <c r="S3090" i="4" s="1"/>
  <c r="S3094" i="4" s="1"/>
  <c r="S3095" i="4" s="1"/>
  <c r="S3786" i="4"/>
  <c r="S3816" i="4" s="1"/>
  <c r="S3820" i="4" s="1"/>
  <c r="S3821" i="4" s="1"/>
  <c r="S4461" i="4"/>
  <c r="S4465" i="4" s="1"/>
  <c r="S4466" i="4" s="1"/>
  <c r="S6020" i="4"/>
  <c r="S10309" i="4"/>
  <c r="S10259" i="4" s="1"/>
  <c r="S6044" i="4"/>
  <c r="S6043" i="4" s="1"/>
  <c r="S7786" i="4"/>
  <c r="S7785" i="4" s="1"/>
  <c r="S10723" i="4"/>
  <c r="S10673" i="4" s="1"/>
  <c r="S713" i="4"/>
  <c r="S712" i="4" s="1"/>
  <c r="S775" i="4"/>
  <c r="S774" i="4" s="1"/>
  <c r="S839" i="4"/>
  <c r="S838" i="4" s="1"/>
  <c r="S933" i="4"/>
  <c r="S932" i="4" s="1"/>
  <c r="S1000" i="4"/>
  <c r="S999" i="4" s="1"/>
  <c r="S1051" i="4"/>
  <c r="S1039" i="4" s="1"/>
  <c r="S10249" i="4"/>
  <c r="S1219" i="4"/>
  <c r="S1209" i="4" s="1"/>
  <c r="S1401" i="4"/>
  <c r="S1400" i="4" s="1"/>
  <c r="S10653" i="4"/>
  <c r="S1477" i="4"/>
  <c r="S1465" i="4" s="1"/>
  <c r="S11104" i="4"/>
  <c r="S2536" i="4"/>
  <c r="S2565" i="4" s="1"/>
  <c r="S2569" i="4" s="1"/>
  <c r="S2570" i="4" s="1"/>
  <c r="S3264" i="4"/>
  <c r="S3293" i="4" s="1"/>
  <c r="S3297" i="4" s="1"/>
  <c r="S3298" i="4" s="1"/>
  <c r="S3947" i="4"/>
  <c r="S3976" i="4" s="1"/>
  <c r="S3980" i="4" s="1"/>
  <c r="S3981" i="4" s="1"/>
  <c r="S10356" i="4"/>
  <c r="S4500" i="4"/>
  <c r="S10606" i="4" s="1"/>
  <c r="S4952" i="4"/>
  <c r="S4951" i="4" s="1"/>
  <c r="S5010" i="4"/>
  <c r="S5040" i="4" s="1"/>
  <c r="S5044" i="4" s="1"/>
  <c r="S5045" i="4" s="1"/>
  <c r="S5575" i="4"/>
  <c r="S5605" i="4" s="1"/>
  <c r="S5609" i="4" s="1"/>
  <c r="S5610" i="4" s="1"/>
  <c r="S5735" i="4"/>
  <c r="S5766" i="4" s="1"/>
  <c r="S5770" i="4" s="1"/>
  <c r="S5771" i="4" s="1"/>
  <c r="S11211" i="4"/>
  <c r="S11111" i="4" s="1"/>
  <c r="S6738" i="4"/>
  <c r="S6737" i="4" s="1"/>
  <c r="S9612" i="4"/>
  <c r="S9624" i="4" s="1"/>
  <c r="S6763" i="4"/>
  <c r="S6761" i="4" s="1"/>
  <c r="S11270" i="4"/>
  <c r="S11120" i="4" s="1"/>
  <c r="S7606" i="4"/>
  <c r="S7605" i="4" s="1"/>
  <c r="S4804" i="4"/>
  <c r="S4834" i="4" s="1"/>
  <c r="S4838" i="4" s="1"/>
  <c r="S4839" i="4" s="1"/>
  <c r="S4496" i="4"/>
  <c r="S4571" i="4"/>
  <c r="S4560" i="4" s="1"/>
  <c r="S4591" i="4" s="1"/>
  <c r="S4595" i="4" s="1"/>
  <c r="S4596" i="4" s="1"/>
  <c r="S5091" i="4"/>
  <c r="S5120" i="4" s="1"/>
  <c r="S5124" i="4" s="1"/>
  <c r="S5125" i="4" s="1"/>
  <c r="S5250" i="4"/>
  <c r="S5280" i="4" s="1"/>
  <c r="S5284" i="4" s="1"/>
  <c r="S5285" i="4" s="1"/>
  <c r="S5818" i="4"/>
  <c r="S5847" i="4" s="1"/>
  <c r="S5851" i="4" s="1"/>
  <c r="S5852" i="4" s="1"/>
  <c r="S6558" i="4"/>
  <c r="S10320" i="4"/>
  <c r="S10270" i="4" s="1"/>
  <c r="S7557" i="4"/>
  <c r="S7556" i="4" s="1"/>
  <c r="S11365" i="4"/>
  <c r="S11115" i="4" s="1"/>
  <c r="S7279" i="4"/>
  <c r="S7278" i="4" s="1"/>
  <c r="S11267" i="4"/>
  <c r="S11117" i="4" s="1"/>
  <c r="S7409" i="4"/>
  <c r="S7408" i="4" s="1"/>
  <c r="S7579" i="4"/>
  <c r="S7578" i="4" s="1"/>
  <c r="S7811" i="4"/>
  <c r="S9165" i="4"/>
  <c r="S7922" i="4"/>
  <c r="S7958" i="4" s="1"/>
  <c r="S7962" i="4" s="1"/>
  <c r="S7963" i="4" s="1"/>
  <c r="S8013" i="4"/>
  <c r="S8051" i="4" s="1"/>
  <c r="S8055" i="4" s="1"/>
  <c r="S8056" i="4" s="1"/>
  <c r="S9360" i="4"/>
  <c r="S9260" i="4" s="1"/>
  <c r="S6703" i="4"/>
  <c r="S6692" i="4" s="1"/>
  <c r="S6785" i="4"/>
  <c r="S6784" i="4" s="1"/>
  <c r="S10213" i="4"/>
  <c r="S9763" i="4" s="1"/>
  <c r="S7095" i="4"/>
  <c r="S7084" i="4" s="1"/>
  <c r="S11266" i="4"/>
  <c r="S11116" i="4" s="1"/>
  <c r="S7331" i="4"/>
  <c r="S7330" i="4" s="1"/>
  <c r="S7437" i="4"/>
  <c r="S7817" i="4"/>
  <c r="S7861" i="4"/>
  <c r="S7860" i="4" s="1"/>
  <c r="S7969" i="4"/>
  <c r="S8002" i="4" s="1"/>
  <c r="S8006" i="4" s="1"/>
  <c r="S8007" i="4" s="1"/>
  <c r="S6643" i="4"/>
  <c r="S6674" i="4" s="1"/>
  <c r="S6678" i="4" s="1"/>
  <c r="S6679" i="4" s="1"/>
  <c r="S9741" i="4"/>
  <c r="S6940" i="4"/>
  <c r="S6971" i="4" s="1"/>
  <c r="S6980" i="4" s="1"/>
  <c r="S10415" i="4"/>
  <c r="S10265" i="4" s="1"/>
  <c r="S7264" i="4"/>
  <c r="S7263" i="4" s="1"/>
  <c r="S7749" i="4"/>
  <c r="S9323" i="4"/>
  <c r="S9723" i="4"/>
  <c r="S9724" i="4" s="1"/>
  <c r="S7768" i="4"/>
  <c r="S4485" i="4"/>
  <c r="S10311" i="4"/>
  <c r="S10261" i="4" s="1"/>
  <c r="S6712" i="4"/>
  <c r="S6711" i="4" s="1"/>
  <c r="S10322" i="4"/>
  <c r="S10272" i="4" s="1"/>
  <c r="S7717" i="4"/>
  <c r="S7716" i="4" s="1"/>
  <c r="S9423" i="4"/>
  <c r="S9373" i="4" s="1"/>
  <c r="S7762" i="4"/>
  <c r="S7760" i="4" s="1"/>
  <c r="S11173" i="4"/>
  <c r="S11174" i="4" s="1"/>
  <c r="S7881" i="4"/>
  <c r="S7911" i="4" s="1"/>
  <c r="S7915" i="4" s="1"/>
  <c r="S7916" i="4" s="1"/>
  <c r="S8120" i="4"/>
  <c r="S8153" i="4" s="1"/>
  <c r="S8157" i="4" s="1"/>
  <c r="S8158" i="4" s="1"/>
  <c r="S11112" i="4"/>
  <c r="S11113" i="4"/>
  <c r="S10670" i="4"/>
  <c r="S10218" i="4"/>
  <c r="S9768" i="4" s="1"/>
  <c r="S7176" i="4"/>
  <c r="S7175" i="4" s="1"/>
  <c r="S7189" i="4"/>
  <c r="S7188" i="4" s="1"/>
  <c r="S9765" i="4"/>
  <c r="S7365" i="4"/>
  <c r="S7354" i="4" s="1"/>
  <c r="S7497" i="4"/>
  <c r="S7486" i="4" s="1"/>
  <c r="S7516" i="4" s="1"/>
  <c r="S7647" i="4"/>
  <c r="S7636" i="4" s="1"/>
  <c r="S7673" i="4" s="1"/>
  <c r="S7731" i="4"/>
  <c r="S7730" i="4" s="1"/>
  <c r="S10273" i="4"/>
  <c r="S7794" i="4"/>
  <c r="S11223" i="4" s="1"/>
  <c r="S7800" i="4"/>
  <c r="S7799" i="4" s="1"/>
  <c r="S8205" i="4"/>
  <c r="S8239" i="4" s="1"/>
  <c r="S8243" i="4" s="1"/>
  <c r="S8244" i="4" s="1"/>
  <c r="S8715" i="4"/>
  <c r="S8749" i="4" s="1"/>
  <c r="S8753" i="4" s="1"/>
  <c r="S8754" i="4" s="1"/>
  <c r="S9474" i="4"/>
  <c r="S11114" i="4"/>
  <c r="S9767" i="4"/>
  <c r="S7390" i="4"/>
  <c r="S7389" i="4" s="1"/>
  <c r="S7701" i="4"/>
  <c r="S7690" i="4" s="1"/>
  <c r="S11122" i="4"/>
  <c r="S8898" i="4"/>
  <c r="S8932" i="4" s="1"/>
  <c r="S8936" i="4" s="1"/>
  <c r="S8937" i="4" s="1"/>
  <c r="S9824" i="4"/>
  <c r="S9764" i="4"/>
  <c r="S9924" i="4"/>
  <c r="S11724" i="4"/>
  <c r="S11652" i="4"/>
  <c r="S11674" i="4" s="1"/>
  <c r="S10267" i="4"/>
  <c r="S8389" i="4"/>
  <c r="S8421" i="4" s="1"/>
  <c r="S8425" i="4" s="1"/>
  <c r="S8426" i="4" s="1"/>
  <c r="S8995" i="4"/>
  <c r="S9025" i="4" s="1"/>
  <c r="S9029" i="4" s="1"/>
  <c r="S9030" i="4" s="1"/>
  <c r="S9358" i="4"/>
  <c r="S9258" i="4" s="1"/>
  <c r="S9757" i="4"/>
  <c r="S9732" i="4"/>
  <c r="S9740" i="4"/>
  <c r="S9746" i="4"/>
  <c r="S9742" i="4"/>
  <c r="S9771" i="4"/>
  <c r="S9524" i="4"/>
  <c r="S9770" i="4"/>
  <c r="S9751" i="4"/>
  <c r="S9772" i="4"/>
  <c r="S10074" i="4"/>
  <c r="S9747" i="4"/>
  <c r="S9739" i="4"/>
  <c r="S10024" i="4"/>
  <c r="S10124" i="4"/>
  <c r="S10174" i="4"/>
  <c r="S9574" i="4"/>
  <c r="S9769" i="4"/>
  <c r="S9750" i="4"/>
  <c r="S11774" i="4"/>
  <c r="V2338" i="4"/>
  <c r="V2368" i="4" s="1"/>
  <c r="W2338" i="4"/>
  <c r="W2368" i="4" s="1"/>
  <c r="U2338" i="4"/>
  <c r="U2368" i="4" s="1"/>
  <c r="S10974" i="4" l="1"/>
  <c r="S11074" i="4"/>
  <c r="S9324" i="4"/>
  <c r="S11324" i="4"/>
  <c r="S6106" i="4"/>
  <c r="S6105" i="4" s="1"/>
  <c r="S11474" i="4"/>
  <c r="S1192" i="4"/>
  <c r="S1202" i="4" s="1"/>
  <c r="S6840" i="4"/>
  <c r="S6836" i="4"/>
  <c r="S6837" i="4" s="1"/>
  <c r="S505" i="4"/>
  <c r="S506" i="4" s="1"/>
  <c r="S9186" i="4"/>
  <c r="S7120" i="4"/>
  <c r="S9210" i="4" s="1"/>
  <c r="S10612" i="4"/>
  <c r="S10262" i="4" s="1"/>
  <c r="S9874" i="4"/>
  <c r="S7770" i="4"/>
  <c r="S7759" i="4" s="1"/>
  <c r="S9187" i="4"/>
  <c r="S553" i="4"/>
  <c r="S549" i="4"/>
  <c r="S550" i="4" s="1"/>
  <c r="S6415" i="4"/>
  <c r="S6419" i="4" s="1"/>
  <c r="S6420" i="4" s="1"/>
  <c r="S6590" i="4"/>
  <c r="S6594" i="4" s="1"/>
  <c r="S6595" i="4" s="1"/>
  <c r="S7470" i="4"/>
  <c r="S9215" i="4" s="1"/>
  <c r="S7741" i="4"/>
  <c r="S7751" i="4" s="1"/>
  <c r="S9219" i="4" s="1"/>
  <c r="S4960" i="4"/>
  <c r="S4964" i="4" s="1"/>
  <c r="S4965" i="4" s="1"/>
  <c r="S9171" i="4"/>
  <c r="S11224" i="4"/>
  <c r="S1571" i="4"/>
  <c r="S1560" i="4" s="1"/>
  <c r="S1592" i="4" s="1"/>
  <c r="S9177" i="4"/>
  <c r="S640" i="4"/>
  <c r="S641" i="4" s="1"/>
  <c r="S6067" i="4"/>
  <c r="S9206" i="4" s="1"/>
  <c r="S7617" i="4"/>
  <c r="S9217" i="4" s="1"/>
  <c r="S7072" i="4"/>
  <c r="S7073" i="4" s="1"/>
  <c r="S644" i="4"/>
  <c r="S120" i="4"/>
  <c r="S121" i="4" s="1"/>
  <c r="S451" i="4"/>
  <c r="S9185" i="4" s="1"/>
  <c r="S11097" i="4"/>
  <c r="S1445" i="4"/>
  <c r="S1455" i="4" s="1"/>
  <c r="S1458" i="4" s="1"/>
  <c r="S11374" i="4"/>
  <c r="S353" i="4"/>
  <c r="S362" i="4" s="1"/>
  <c r="S9204" i="4"/>
  <c r="S5973" i="4"/>
  <c r="S5974" i="4" s="1"/>
  <c r="S5976" i="4"/>
  <c r="S10324" i="4"/>
  <c r="S39" i="4"/>
  <c r="S7284" i="4"/>
  <c r="S9212" i="4" s="1"/>
  <c r="S9424" i="4"/>
  <c r="S10256" i="4"/>
  <c r="S1083" i="4"/>
  <c r="S1091" i="4" s="1"/>
  <c r="S6095" i="4"/>
  <c r="S6084" i="4" s="1"/>
  <c r="S718" i="4"/>
  <c r="S9190" i="4" s="1"/>
  <c r="S1024" i="4"/>
  <c r="S9194" i="4" s="1"/>
  <c r="S9760" i="4"/>
  <c r="S6771" i="4"/>
  <c r="S6760" i="4" s="1"/>
  <c r="S6789" i="4" s="1"/>
  <c r="S6792" i="4" s="1"/>
  <c r="S9209" i="4" s="1"/>
  <c r="S10810" i="4"/>
  <c r="S6111" i="4"/>
  <c r="S6110" i="4" s="1"/>
  <c r="S9362" i="4"/>
  <c r="S9262" i="4" s="1"/>
  <c r="S1245" i="4"/>
  <c r="S1254" i="4" s="1"/>
  <c r="S10724" i="4"/>
  <c r="S6466" i="4"/>
  <c r="S6470" i="4" s="1"/>
  <c r="S6471" i="4" s="1"/>
  <c r="S9181" i="4"/>
  <c r="S278" i="4"/>
  <c r="S274" i="4"/>
  <c r="S275" i="4" s="1"/>
  <c r="S9205" i="4"/>
  <c r="S6012" i="4"/>
  <c r="S6013" i="4" s="1"/>
  <c r="S6016" i="4"/>
  <c r="S9198" i="4"/>
  <c r="S1302" i="4"/>
  <c r="S1298" i="4"/>
  <c r="S1299" i="4" s="1"/>
  <c r="S9188" i="4"/>
  <c r="S595" i="4"/>
  <c r="S596" i="4" s="1"/>
  <c r="S599" i="4"/>
  <c r="S9176" i="4"/>
  <c r="S80" i="4"/>
  <c r="S81" i="4" s="1"/>
  <c r="S84" i="4"/>
  <c r="S7792" i="4"/>
  <c r="S7791" i="4" s="1"/>
  <c r="S10374" i="4"/>
  <c r="S7338" i="4"/>
  <c r="S10206" i="4"/>
  <c r="S9756" i="4" s="1"/>
  <c r="S4487" i="4"/>
  <c r="S4476" i="4" s="1"/>
  <c r="S4498" i="4"/>
  <c r="S4497" i="4" s="1"/>
  <c r="S9182" i="4"/>
  <c r="S312" i="4"/>
  <c r="S313" i="4" s="1"/>
  <c r="S316" i="4"/>
  <c r="S1362" i="4"/>
  <c r="S9255" i="4"/>
  <c r="S9178" i="4"/>
  <c r="S183" i="4"/>
  <c r="S179" i="4"/>
  <c r="S180" i="4" s="1"/>
  <c r="S9216" i="4"/>
  <c r="S7520" i="4"/>
  <c r="S7521" i="4" s="1"/>
  <c r="S7524" i="4"/>
  <c r="S7527" i="4" s="1"/>
  <c r="S7418" i="4"/>
  <c r="S9218" i="4"/>
  <c r="S7677" i="4"/>
  <c r="S7678" i="4" s="1"/>
  <c r="S11123" i="4"/>
  <c r="S7025" i="4"/>
  <c r="S7026" i="4" s="1"/>
  <c r="S7029" i="4"/>
  <c r="S11110" i="4"/>
  <c r="S1540" i="4"/>
  <c r="S10424" i="4"/>
  <c r="S9273" i="4"/>
  <c r="S7870" i="4"/>
  <c r="S7874" i="4" s="1"/>
  <c r="S7875" i="4" s="1"/>
  <c r="S953" i="4"/>
  <c r="S884" i="4"/>
  <c r="S6745" i="4"/>
  <c r="S9184" i="4"/>
  <c r="S401" i="4"/>
  <c r="S397" i="4"/>
  <c r="S398" i="4" s="1"/>
  <c r="S11274" i="4"/>
  <c r="S7211" i="4"/>
  <c r="S6887" i="4"/>
  <c r="S6883" i="4"/>
  <c r="S6884" i="4" s="1"/>
  <c r="S9180" i="4"/>
  <c r="S245" i="4"/>
  <c r="S6933" i="4"/>
  <c r="S6929" i="4"/>
  <c r="S6930" i="4" s="1"/>
  <c r="S9179" i="4"/>
  <c r="S218" i="4"/>
  <c r="S219" i="4" s="1"/>
  <c r="S222" i="4"/>
  <c r="S789" i="4"/>
  <c r="S7124" i="4" l="1"/>
  <c r="S7125" i="4" s="1"/>
  <c r="S9196" i="4"/>
  <c r="S10274" i="4"/>
  <c r="S1087" i="4"/>
  <c r="S1088" i="4" s="1"/>
  <c r="S4505" i="4"/>
  <c r="S4509" i="4" s="1"/>
  <c r="S4510" i="4" s="1"/>
  <c r="S9195" i="4"/>
  <c r="S7680" i="4"/>
  <c r="S7683" i="4" s="1"/>
  <c r="S10624" i="4"/>
  <c r="S9200" i="4"/>
  <c r="S6119" i="4"/>
  <c r="S6123" i="4" s="1"/>
  <c r="S6124" i="4" s="1"/>
  <c r="S9197" i="4"/>
  <c r="S7474" i="4"/>
  <c r="S7475" i="4" s="1"/>
  <c r="S9183" i="4"/>
  <c r="S1028" i="4"/>
  <c r="S1029" i="4" s="1"/>
  <c r="S7802" i="4"/>
  <c r="S7810" i="4" s="1"/>
  <c r="S7128" i="4"/>
  <c r="S7131" i="4" s="1"/>
  <c r="S9274" i="4"/>
  <c r="S9774" i="4"/>
  <c r="S7476" i="4"/>
  <c r="S7479" i="4" s="1"/>
  <c r="S1600" i="4"/>
  <c r="S9202" i="4" s="1"/>
  <c r="S1596" i="4"/>
  <c r="S1597" i="4" s="1"/>
  <c r="S727" i="4"/>
  <c r="S1032" i="4"/>
  <c r="S1094" i="4" s="1"/>
  <c r="S460" i="4"/>
  <c r="S647" i="4" s="1"/>
  <c r="S7294" i="4"/>
  <c r="S7297" i="4" s="1"/>
  <c r="S6076" i="4"/>
  <c r="S10224" i="4"/>
  <c r="S9374" i="4"/>
  <c r="S1305" i="4"/>
  <c r="S11124" i="4"/>
  <c r="S10824" i="4"/>
  <c r="S10660" i="4"/>
  <c r="S10674" i="4" s="1"/>
  <c r="S43" i="4"/>
  <c r="S44" i="4" s="1"/>
  <c r="S9175" i="4"/>
  <c r="S47" i="4"/>
  <c r="S127" i="4" s="1"/>
  <c r="S9192" i="4"/>
  <c r="S893" i="4"/>
  <c r="S9191" i="4"/>
  <c r="S797" i="4"/>
  <c r="S793" i="4"/>
  <c r="S794" i="4" s="1"/>
  <c r="S9199" i="4"/>
  <c r="S1371" i="4"/>
  <c r="S1374" i="4" s="1"/>
  <c r="S9213" i="4"/>
  <c r="S7342" i="4"/>
  <c r="S7343" i="4" s="1"/>
  <c r="S7344" i="4"/>
  <c r="S7347" i="4" s="1"/>
  <c r="S9208" i="4"/>
  <c r="S6753" i="4"/>
  <c r="S7077" i="4" s="1"/>
  <c r="S9211" i="4"/>
  <c r="S7215" i="4"/>
  <c r="S7216" i="4" s="1"/>
  <c r="S7219" i="4"/>
  <c r="S7222" i="4" s="1"/>
  <c r="S7427" i="4"/>
  <c r="S7430" i="4" s="1"/>
  <c r="S9214" i="4"/>
  <c r="S4513" i="4"/>
  <c r="S9193" i="4"/>
  <c r="S957" i="4"/>
  <c r="S958" i="4" s="1"/>
  <c r="S961" i="4"/>
  <c r="S404" i="4"/>
  <c r="S9201" i="4"/>
  <c r="S1552" i="4"/>
  <c r="S6126" i="4" l="1"/>
  <c r="S9207" i="4" s="1"/>
  <c r="S800" i="4"/>
  <c r="S7806" i="4"/>
  <c r="S7807" i="4" s="1"/>
  <c r="S4469" i="4"/>
  <c r="S964" i="4"/>
  <c r="S9220" i="4"/>
  <c r="S9161" i="4"/>
  <c r="S9164" i="4" s="1"/>
  <c r="S9203" i="4"/>
  <c r="S5934" i="4"/>
  <c r="S6682" i="4" l="1"/>
  <c r="S6685" i="4" s="1"/>
  <c r="S6019" i="4"/>
  <c r="S9170" i="4" s="1"/>
  <c r="S9221" i="4"/>
  <c r="S9224" i="4" s="1"/>
  <c r="T14" i="4" l="1"/>
  <c r="T12" i="4"/>
  <c r="X12" i="4" s="1"/>
  <c r="W11752" i="4"/>
  <c r="V11752" i="4"/>
  <c r="U11752" i="4"/>
  <c r="W11702" i="4"/>
  <c r="V11702" i="4"/>
  <c r="V11724" i="4" s="1"/>
  <c r="U11702" i="4"/>
  <c r="U11724" i="4" s="1"/>
  <c r="X11672" i="4"/>
  <c r="W11672" i="4"/>
  <c r="V11672" i="4"/>
  <c r="U11672" i="4"/>
  <c r="T11672" i="4"/>
  <c r="X11671" i="4"/>
  <c r="W11671" i="4"/>
  <c r="V11671" i="4"/>
  <c r="U11671" i="4"/>
  <c r="T11671" i="4"/>
  <c r="X11670" i="4"/>
  <c r="W11670" i="4"/>
  <c r="V11670" i="4"/>
  <c r="U11670" i="4"/>
  <c r="T11670" i="4"/>
  <c r="X11669" i="4"/>
  <c r="W11669" i="4"/>
  <c r="V11669" i="4"/>
  <c r="U11669" i="4"/>
  <c r="T11669" i="4"/>
  <c r="X11668" i="4"/>
  <c r="W11668" i="4"/>
  <c r="V11668" i="4"/>
  <c r="U11668" i="4"/>
  <c r="T11668" i="4"/>
  <c r="X11667" i="4"/>
  <c r="W11667" i="4"/>
  <c r="V11667" i="4"/>
  <c r="U11667" i="4"/>
  <c r="T11667" i="4"/>
  <c r="X11666" i="4"/>
  <c r="W11666" i="4"/>
  <c r="V11666" i="4"/>
  <c r="U11666" i="4"/>
  <c r="T11666" i="4"/>
  <c r="X11665" i="4"/>
  <c r="W11665" i="4"/>
  <c r="V11665" i="4"/>
  <c r="U11665" i="4"/>
  <c r="T11665" i="4"/>
  <c r="X11664" i="4"/>
  <c r="W11664" i="4"/>
  <c r="V11664" i="4"/>
  <c r="U11664" i="4"/>
  <c r="T11664" i="4"/>
  <c r="X11663" i="4"/>
  <c r="W11663" i="4"/>
  <c r="V11663" i="4"/>
  <c r="U11663" i="4"/>
  <c r="T11663" i="4"/>
  <c r="X11662" i="4"/>
  <c r="W11662" i="4"/>
  <c r="V11662" i="4"/>
  <c r="U11662" i="4"/>
  <c r="T11662" i="4"/>
  <c r="X11661" i="4"/>
  <c r="W11661" i="4"/>
  <c r="V11661" i="4"/>
  <c r="U11661" i="4"/>
  <c r="T11661" i="4"/>
  <c r="X11660" i="4"/>
  <c r="W11660" i="4"/>
  <c r="V11660" i="4"/>
  <c r="U11660" i="4"/>
  <c r="T11660" i="4"/>
  <c r="X11659" i="4"/>
  <c r="W11659" i="4"/>
  <c r="V11659" i="4"/>
  <c r="U11659" i="4"/>
  <c r="T11659" i="4"/>
  <c r="X11658" i="4"/>
  <c r="W11658" i="4"/>
  <c r="V11658" i="4"/>
  <c r="U11658" i="4"/>
  <c r="T11658" i="4"/>
  <c r="X11657" i="4"/>
  <c r="W11657" i="4"/>
  <c r="V11657" i="4"/>
  <c r="U11657" i="4"/>
  <c r="T11657" i="4"/>
  <c r="X11656" i="4"/>
  <c r="W11656" i="4"/>
  <c r="V11656" i="4"/>
  <c r="U11656" i="4"/>
  <c r="T11656" i="4"/>
  <c r="X11655" i="4"/>
  <c r="W11655" i="4"/>
  <c r="V11655" i="4"/>
  <c r="U11655" i="4"/>
  <c r="T11655" i="4"/>
  <c r="X11654" i="4"/>
  <c r="W11654" i="4"/>
  <c r="V11654" i="4"/>
  <c r="U11654" i="4"/>
  <c r="T11654" i="4"/>
  <c r="X11653" i="4"/>
  <c r="W11653" i="4"/>
  <c r="V11653" i="4"/>
  <c r="U11653" i="4"/>
  <c r="T11653" i="4"/>
  <c r="X11651" i="4"/>
  <c r="W11651" i="4"/>
  <c r="V11651" i="4"/>
  <c r="U11651" i="4"/>
  <c r="T11651" i="4"/>
  <c r="X11650" i="4"/>
  <c r="W11650" i="4"/>
  <c r="V11650" i="4"/>
  <c r="U11650" i="4"/>
  <c r="T11650" i="4"/>
  <c r="X11649" i="4"/>
  <c r="W11649" i="4"/>
  <c r="V11649" i="4"/>
  <c r="U11649" i="4"/>
  <c r="T11649" i="4"/>
  <c r="X11648" i="4"/>
  <c r="W11648" i="4"/>
  <c r="V11648" i="4"/>
  <c r="U11648" i="4"/>
  <c r="T11648" i="4"/>
  <c r="X11647" i="4"/>
  <c r="W11647" i="4"/>
  <c r="V11647" i="4"/>
  <c r="U11647" i="4"/>
  <c r="T11647" i="4"/>
  <c r="X11646" i="4"/>
  <c r="W11646" i="4"/>
  <c r="V11646" i="4"/>
  <c r="U11646" i="4"/>
  <c r="T11646" i="4"/>
  <c r="X11645" i="4"/>
  <c r="W11645" i="4"/>
  <c r="V11645" i="4"/>
  <c r="U11645" i="4"/>
  <c r="T11645" i="4"/>
  <c r="X11644" i="4"/>
  <c r="W11644" i="4"/>
  <c r="V11644" i="4"/>
  <c r="U11644" i="4"/>
  <c r="T11644" i="4"/>
  <c r="X11643" i="4"/>
  <c r="W11643" i="4"/>
  <c r="V11643" i="4"/>
  <c r="U11643" i="4"/>
  <c r="T11643" i="4"/>
  <c r="X11642" i="4"/>
  <c r="W11642" i="4"/>
  <c r="V11642" i="4"/>
  <c r="U11642" i="4"/>
  <c r="T11642" i="4"/>
  <c r="X11641" i="4"/>
  <c r="W11641" i="4"/>
  <c r="V11641" i="4"/>
  <c r="U11641" i="4"/>
  <c r="T11641" i="4"/>
  <c r="X11640" i="4"/>
  <c r="W11640" i="4"/>
  <c r="V11640" i="4"/>
  <c r="U11640" i="4"/>
  <c r="T11640" i="4"/>
  <c r="X11639" i="4"/>
  <c r="W11639" i="4"/>
  <c r="V11639" i="4"/>
  <c r="U11639" i="4"/>
  <c r="T11639" i="4"/>
  <c r="X11638" i="4"/>
  <c r="W11638" i="4"/>
  <c r="V11638" i="4"/>
  <c r="U11638" i="4"/>
  <c r="T11638" i="4"/>
  <c r="X11637" i="4"/>
  <c r="W11637" i="4"/>
  <c r="V11637" i="4"/>
  <c r="U11637" i="4"/>
  <c r="T11637" i="4"/>
  <c r="X11636" i="4"/>
  <c r="W11636" i="4"/>
  <c r="V11636" i="4"/>
  <c r="U11636" i="4"/>
  <c r="T11636" i="4"/>
  <c r="X11635" i="4"/>
  <c r="W11635" i="4"/>
  <c r="V11635" i="4"/>
  <c r="U11635" i="4"/>
  <c r="T11635" i="4"/>
  <c r="X11634" i="4"/>
  <c r="W11634" i="4"/>
  <c r="V11634" i="4"/>
  <c r="U11634" i="4"/>
  <c r="T11634" i="4"/>
  <c r="X11633" i="4"/>
  <c r="W11633" i="4"/>
  <c r="V11633" i="4"/>
  <c r="U11633" i="4"/>
  <c r="T11633" i="4"/>
  <c r="X11632" i="4"/>
  <c r="W11632" i="4"/>
  <c r="V11632" i="4"/>
  <c r="U11632" i="4"/>
  <c r="T11632" i="4"/>
  <c r="X11631" i="4"/>
  <c r="W11631" i="4"/>
  <c r="V11631" i="4"/>
  <c r="U11631" i="4"/>
  <c r="T11631" i="4"/>
  <c r="X11630" i="4"/>
  <c r="W11630" i="4"/>
  <c r="V11630" i="4"/>
  <c r="U11630" i="4"/>
  <c r="T11630" i="4"/>
  <c r="X11629" i="4"/>
  <c r="W11629" i="4"/>
  <c r="V11629" i="4"/>
  <c r="U11629" i="4"/>
  <c r="T11629" i="4"/>
  <c r="X11628" i="4"/>
  <c r="W11628" i="4"/>
  <c r="V11628" i="4"/>
  <c r="U11628" i="4"/>
  <c r="T11628" i="4"/>
  <c r="W11602" i="4"/>
  <c r="W11452" i="4" s="1"/>
  <c r="V11602" i="4"/>
  <c r="V11452" i="4" s="1"/>
  <c r="U11602" i="4"/>
  <c r="U11452" i="4" s="1"/>
  <c r="W11570" i="4"/>
  <c r="V11570" i="4"/>
  <c r="V11574" i="4" s="1"/>
  <c r="U11570" i="4"/>
  <c r="X11473" i="4"/>
  <c r="W11473" i="4"/>
  <c r="V11473" i="4"/>
  <c r="U11473" i="4"/>
  <c r="T11473" i="4"/>
  <c r="X11472" i="4"/>
  <c r="W11472" i="4"/>
  <c r="V11472" i="4"/>
  <c r="U11472" i="4"/>
  <c r="T11472" i="4"/>
  <c r="X11471" i="4"/>
  <c r="W11471" i="4"/>
  <c r="V11471" i="4"/>
  <c r="U11471" i="4"/>
  <c r="T11471" i="4"/>
  <c r="X11469" i="4"/>
  <c r="W11469" i="4"/>
  <c r="V11469" i="4"/>
  <c r="U11469" i="4"/>
  <c r="T11469" i="4"/>
  <c r="X11468" i="4"/>
  <c r="W11468" i="4"/>
  <c r="V11468" i="4"/>
  <c r="U11468" i="4"/>
  <c r="T11468" i="4"/>
  <c r="X11467" i="4"/>
  <c r="W11467" i="4"/>
  <c r="V11467" i="4"/>
  <c r="U11467" i="4"/>
  <c r="T11467" i="4"/>
  <c r="X11466" i="4"/>
  <c r="W11466" i="4"/>
  <c r="V11466" i="4"/>
  <c r="U11466" i="4"/>
  <c r="T11466" i="4"/>
  <c r="X11465" i="4"/>
  <c r="W11465" i="4"/>
  <c r="V11465" i="4"/>
  <c r="U11465" i="4"/>
  <c r="T11465" i="4"/>
  <c r="X11464" i="4"/>
  <c r="W11464" i="4"/>
  <c r="V11464" i="4"/>
  <c r="U11464" i="4"/>
  <c r="T11464" i="4"/>
  <c r="X11463" i="4"/>
  <c r="W11463" i="4"/>
  <c r="V11463" i="4"/>
  <c r="U11463" i="4"/>
  <c r="T11463" i="4"/>
  <c r="X11462" i="4"/>
  <c r="W11462" i="4"/>
  <c r="V11462" i="4"/>
  <c r="U11462" i="4"/>
  <c r="T11462" i="4"/>
  <c r="X11461" i="4"/>
  <c r="W11461" i="4"/>
  <c r="V11461" i="4"/>
  <c r="U11461" i="4"/>
  <c r="T11461" i="4"/>
  <c r="X11460" i="4"/>
  <c r="W11460" i="4"/>
  <c r="V11460" i="4"/>
  <c r="U11460" i="4"/>
  <c r="T11460" i="4"/>
  <c r="X11459" i="4"/>
  <c r="W11459" i="4"/>
  <c r="V11459" i="4"/>
  <c r="U11459" i="4"/>
  <c r="T11459" i="4"/>
  <c r="X11458" i="4"/>
  <c r="W11458" i="4"/>
  <c r="V11458" i="4"/>
  <c r="U11458" i="4"/>
  <c r="T11458" i="4"/>
  <c r="X11457" i="4"/>
  <c r="W11457" i="4"/>
  <c r="V11457" i="4"/>
  <c r="U11457" i="4"/>
  <c r="T11457" i="4"/>
  <c r="X11456" i="4"/>
  <c r="W11456" i="4"/>
  <c r="V11456" i="4"/>
  <c r="U11456" i="4"/>
  <c r="T11456" i="4"/>
  <c r="X11455" i="4"/>
  <c r="W11455" i="4"/>
  <c r="V11455" i="4"/>
  <c r="U11455" i="4"/>
  <c r="T11455" i="4"/>
  <c r="X11454" i="4"/>
  <c r="W11454" i="4"/>
  <c r="V11454" i="4"/>
  <c r="U11454" i="4"/>
  <c r="T11454" i="4"/>
  <c r="X11453" i="4"/>
  <c r="W11453" i="4"/>
  <c r="V11453" i="4"/>
  <c r="U11453" i="4"/>
  <c r="T11453" i="4"/>
  <c r="X11451" i="4"/>
  <c r="W11451" i="4"/>
  <c r="V11451" i="4"/>
  <c r="U11451" i="4"/>
  <c r="T11451" i="4"/>
  <c r="X11450" i="4"/>
  <c r="W11450" i="4"/>
  <c r="V11450" i="4"/>
  <c r="U11450" i="4"/>
  <c r="T11450" i="4"/>
  <c r="X11449" i="4"/>
  <c r="W11449" i="4"/>
  <c r="V11449" i="4"/>
  <c r="U11449" i="4"/>
  <c r="T11449" i="4"/>
  <c r="X11448" i="4"/>
  <c r="W11448" i="4"/>
  <c r="V11448" i="4"/>
  <c r="U11448" i="4"/>
  <c r="T11448" i="4"/>
  <c r="X11447" i="4"/>
  <c r="W11447" i="4"/>
  <c r="V11447" i="4"/>
  <c r="U11447" i="4"/>
  <c r="T11447" i="4"/>
  <c r="X11446" i="4"/>
  <c r="W11446" i="4"/>
  <c r="V11446" i="4"/>
  <c r="U11446" i="4"/>
  <c r="T11446" i="4"/>
  <c r="X11445" i="4"/>
  <c r="W11445" i="4"/>
  <c r="V11445" i="4"/>
  <c r="U11445" i="4"/>
  <c r="T11445" i="4"/>
  <c r="X11444" i="4"/>
  <c r="W11444" i="4"/>
  <c r="V11444" i="4"/>
  <c r="U11444" i="4"/>
  <c r="T11444" i="4"/>
  <c r="X11442" i="4"/>
  <c r="W11442" i="4"/>
  <c r="V11442" i="4"/>
  <c r="U11442" i="4"/>
  <c r="T11442" i="4"/>
  <c r="X11441" i="4"/>
  <c r="W11441" i="4"/>
  <c r="V11441" i="4"/>
  <c r="U11441" i="4"/>
  <c r="T11441" i="4"/>
  <c r="X11440" i="4"/>
  <c r="W11440" i="4"/>
  <c r="V11440" i="4"/>
  <c r="U11440" i="4"/>
  <c r="T11440" i="4"/>
  <c r="X11439" i="4"/>
  <c r="W11439" i="4"/>
  <c r="V11439" i="4"/>
  <c r="U11439" i="4"/>
  <c r="T11439" i="4"/>
  <c r="X11438" i="4"/>
  <c r="W11438" i="4"/>
  <c r="V11438" i="4"/>
  <c r="U11438" i="4"/>
  <c r="T11438" i="4"/>
  <c r="X11437" i="4"/>
  <c r="W11437" i="4"/>
  <c r="V11437" i="4"/>
  <c r="U11437" i="4"/>
  <c r="T11437" i="4"/>
  <c r="X11436" i="4"/>
  <c r="W11436" i="4"/>
  <c r="V11436" i="4"/>
  <c r="U11436" i="4"/>
  <c r="T11436" i="4"/>
  <c r="X11435" i="4"/>
  <c r="W11435" i="4"/>
  <c r="V11435" i="4"/>
  <c r="U11435" i="4"/>
  <c r="T11435" i="4"/>
  <c r="X11434" i="4"/>
  <c r="W11434" i="4"/>
  <c r="V11434" i="4"/>
  <c r="U11434" i="4"/>
  <c r="T11434" i="4"/>
  <c r="X11433" i="4"/>
  <c r="W11433" i="4"/>
  <c r="V11433" i="4"/>
  <c r="U11433" i="4"/>
  <c r="T11433" i="4"/>
  <c r="X11432" i="4"/>
  <c r="W11432" i="4"/>
  <c r="V11432" i="4"/>
  <c r="U11432" i="4"/>
  <c r="T11432" i="4"/>
  <c r="X11431" i="4"/>
  <c r="W11431" i="4"/>
  <c r="V11431" i="4"/>
  <c r="U11431" i="4"/>
  <c r="T11431" i="4"/>
  <c r="X11430" i="4"/>
  <c r="W11430" i="4"/>
  <c r="V11430" i="4"/>
  <c r="U11430" i="4"/>
  <c r="T11430" i="4"/>
  <c r="X11429" i="4"/>
  <c r="W11429" i="4"/>
  <c r="V11429" i="4"/>
  <c r="U11429" i="4"/>
  <c r="T11429" i="4"/>
  <c r="X11428" i="4"/>
  <c r="W11428" i="4"/>
  <c r="V11428" i="4"/>
  <c r="U11428" i="4"/>
  <c r="T11428" i="4"/>
  <c r="W11421" i="4"/>
  <c r="V11421" i="4"/>
  <c r="U11421" i="4"/>
  <c r="W11407" i="4"/>
  <c r="V11407" i="4"/>
  <c r="U11407" i="4"/>
  <c r="W11401" i="4"/>
  <c r="V11401" i="4"/>
  <c r="U11401" i="4"/>
  <c r="W11391" i="4"/>
  <c r="V11391" i="4"/>
  <c r="U11391" i="4"/>
  <c r="W11389" i="4"/>
  <c r="V11389" i="4"/>
  <c r="U11389" i="4"/>
  <c r="W11370" i="4"/>
  <c r="V11370" i="4"/>
  <c r="U11370" i="4"/>
  <c r="W11363" i="4"/>
  <c r="V11363" i="4"/>
  <c r="U11363" i="4"/>
  <c r="W11358" i="4"/>
  <c r="V11358" i="4"/>
  <c r="U11358" i="4"/>
  <c r="W11352" i="4"/>
  <c r="V11352" i="4"/>
  <c r="U11352" i="4"/>
  <c r="W11351" i="4"/>
  <c r="V11351" i="4"/>
  <c r="U11351" i="4"/>
  <c r="W11349" i="4"/>
  <c r="V11349" i="4"/>
  <c r="U11349" i="4"/>
  <c r="W11348" i="4"/>
  <c r="V11348" i="4"/>
  <c r="U11348" i="4"/>
  <c r="W11347" i="4"/>
  <c r="V11347" i="4"/>
  <c r="U11347" i="4"/>
  <c r="W11344" i="4"/>
  <c r="V11344" i="4"/>
  <c r="U11344" i="4"/>
  <c r="W11341" i="4"/>
  <c r="V11341" i="4"/>
  <c r="U11341" i="4"/>
  <c r="W11340" i="4"/>
  <c r="V11340" i="4"/>
  <c r="U11340" i="4"/>
  <c r="W11339" i="4"/>
  <c r="V11339" i="4"/>
  <c r="U11339" i="4"/>
  <c r="W11336" i="4"/>
  <c r="V11336" i="4"/>
  <c r="U11336" i="4"/>
  <c r="W11335" i="4"/>
  <c r="V11335" i="4"/>
  <c r="U11335" i="4"/>
  <c r="W11332" i="4"/>
  <c r="V11332" i="4"/>
  <c r="U11332" i="4"/>
  <c r="W11271" i="4"/>
  <c r="V11271" i="4"/>
  <c r="U11271" i="4"/>
  <c r="W11269" i="4"/>
  <c r="W11119" i="4" s="1"/>
  <c r="V11269" i="4"/>
  <c r="V11119" i="4" s="1"/>
  <c r="U11269" i="4"/>
  <c r="U11119" i="4" s="1"/>
  <c r="W11268" i="4"/>
  <c r="V11268" i="4"/>
  <c r="U11268" i="4"/>
  <c r="W11265" i="4"/>
  <c r="V11265" i="4"/>
  <c r="U11265" i="4"/>
  <c r="W11261" i="4"/>
  <c r="V11261" i="4"/>
  <c r="U11261" i="4"/>
  <c r="W11259" i="4"/>
  <c r="W11109" i="4" s="1"/>
  <c r="V11259" i="4"/>
  <c r="V11109" i="4" s="1"/>
  <c r="U11259" i="4"/>
  <c r="U11109" i="4" s="1"/>
  <c r="W11258" i="4"/>
  <c r="V11258" i="4"/>
  <c r="U11258" i="4"/>
  <c r="W11257" i="4"/>
  <c r="V11257" i="4"/>
  <c r="V11107" i="4" s="1"/>
  <c r="U11257" i="4"/>
  <c r="U11107" i="4" s="1"/>
  <c r="W11253" i="4"/>
  <c r="W11103" i="4" s="1"/>
  <c r="V11253" i="4"/>
  <c r="V11103" i="4" s="1"/>
  <c r="U11253" i="4"/>
  <c r="U11103" i="4" s="1"/>
  <c r="W11252" i="4"/>
  <c r="V11252" i="4"/>
  <c r="U11252" i="4"/>
  <c r="W11251" i="4"/>
  <c r="V11251" i="4"/>
  <c r="U11251" i="4"/>
  <c r="W11250" i="4"/>
  <c r="V11250" i="4"/>
  <c r="U11250" i="4"/>
  <c r="W11249" i="4"/>
  <c r="V11249" i="4"/>
  <c r="V11099" i="4" s="1"/>
  <c r="U11249" i="4"/>
  <c r="W11247" i="4"/>
  <c r="V11247" i="4"/>
  <c r="U11247" i="4"/>
  <c r="W11242" i="4"/>
  <c r="W11092" i="4" s="1"/>
  <c r="V11242" i="4"/>
  <c r="V11092" i="4" s="1"/>
  <c r="U11242" i="4"/>
  <c r="U11092" i="4" s="1"/>
  <c r="W11241" i="4"/>
  <c r="V11241" i="4"/>
  <c r="U11241" i="4"/>
  <c r="W11240" i="4"/>
  <c r="V11240" i="4"/>
  <c r="U11240" i="4"/>
  <c r="W11239" i="4"/>
  <c r="V11239" i="4"/>
  <c r="U11239" i="4"/>
  <c r="W11238" i="4"/>
  <c r="W11088" i="4" s="1"/>
  <c r="V11238" i="4"/>
  <c r="V11088" i="4" s="1"/>
  <c r="U11238" i="4"/>
  <c r="U11088" i="4" s="1"/>
  <c r="W11237" i="4"/>
  <c r="W11087" i="4" s="1"/>
  <c r="V11237" i="4"/>
  <c r="V11087" i="4" s="1"/>
  <c r="U11237" i="4"/>
  <c r="U11087" i="4" s="1"/>
  <c r="W11235" i="4"/>
  <c r="W11085" i="4" s="1"/>
  <c r="V11235" i="4"/>
  <c r="V11085" i="4" s="1"/>
  <c r="U11235" i="4"/>
  <c r="U11085" i="4" s="1"/>
  <c r="W11232" i="4"/>
  <c r="V11232" i="4"/>
  <c r="V11082" i="4" s="1"/>
  <c r="U11232" i="4"/>
  <c r="U11082" i="4" s="1"/>
  <c r="W11230" i="4"/>
  <c r="W11080" i="4" s="1"/>
  <c r="V11230" i="4"/>
  <c r="V11080" i="4" s="1"/>
  <c r="U11230" i="4"/>
  <c r="U11080" i="4" s="1"/>
  <c r="W11229" i="4"/>
  <c r="W11079" i="4" s="1"/>
  <c r="V11229" i="4"/>
  <c r="V11079" i="4" s="1"/>
  <c r="U11229" i="4"/>
  <c r="U11079" i="4" s="1"/>
  <c r="W11228" i="4"/>
  <c r="W11078" i="4" s="1"/>
  <c r="V11228" i="4"/>
  <c r="V11078" i="4" s="1"/>
  <c r="U11228" i="4"/>
  <c r="U11078" i="4" s="1"/>
  <c r="W11221" i="4"/>
  <c r="V11221" i="4"/>
  <c r="U11221" i="4"/>
  <c r="W11193" i="4"/>
  <c r="V11193" i="4"/>
  <c r="U11193" i="4"/>
  <c r="W11171" i="4"/>
  <c r="V11171" i="4"/>
  <c r="U11171" i="4"/>
  <c r="X11084" i="4"/>
  <c r="W11084" i="4"/>
  <c r="V11084" i="4"/>
  <c r="U11084" i="4"/>
  <c r="T11084" i="4"/>
  <c r="X11083" i="4"/>
  <c r="W11083" i="4"/>
  <c r="V11083" i="4"/>
  <c r="U11083" i="4"/>
  <c r="T11083" i="4"/>
  <c r="X11081" i="4"/>
  <c r="W11081" i="4"/>
  <c r="V11081" i="4"/>
  <c r="U11081" i="4"/>
  <c r="T11081" i="4"/>
  <c r="W11052" i="4"/>
  <c r="V11052" i="4"/>
  <c r="U11052" i="4"/>
  <c r="W11002" i="4"/>
  <c r="W11024" i="4" s="1"/>
  <c r="V11002" i="4"/>
  <c r="U11002" i="4"/>
  <c r="X10972" i="4"/>
  <c r="W10972" i="4"/>
  <c r="V10972" i="4"/>
  <c r="U10972" i="4"/>
  <c r="T10972" i="4"/>
  <c r="X10971" i="4"/>
  <c r="W10971" i="4"/>
  <c r="V10971" i="4"/>
  <c r="U10971" i="4"/>
  <c r="T10971" i="4"/>
  <c r="X10970" i="4"/>
  <c r="W10970" i="4"/>
  <c r="V10970" i="4"/>
  <c r="U10970" i="4"/>
  <c r="T10970" i="4"/>
  <c r="X10969" i="4"/>
  <c r="W10969" i="4"/>
  <c r="V10969" i="4"/>
  <c r="U10969" i="4"/>
  <c r="T10969" i="4"/>
  <c r="X10968" i="4"/>
  <c r="W10968" i="4"/>
  <c r="V10968" i="4"/>
  <c r="U10968" i="4"/>
  <c r="T10968" i="4"/>
  <c r="X10967" i="4"/>
  <c r="W10967" i="4"/>
  <c r="V10967" i="4"/>
  <c r="U10967" i="4"/>
  <c r="T10967" i="4"/>
  <c r="X10966" i="4"/>
  <c r="W10966" i="4"/>
  <c r="V10966" i="4"/>
  <c r="U10966" i="4"/>
  <c r="T10966" i="4"/>
  <c r="X10965" i="4"/>
  <c r="W10965" i="4"/>
  <c r="V10965" i="4"/>
  <c r="U10965" i="4"/>
  <c r="T10965" i="4"/>
  <c r="X10964" i="4"/>
  <c r="W10964" i="4"/>
  <c r="V10964" i="4"/>
  <c r="U10964" i="4"/>
  <c r="T10964" i="4"/>
  <c r="X10963" i="4"/>
  <c r="W10963" i="4"/>
  <c r="V10963" i="4"/>
  <c r="U10963" i="4"/>
  <c r="T10963" i="4"/>
  <c r="X10962" i="4"/>
  <c r="W10962" i="4"/>
  <c r="V10962" i="4"/>
  <c r="U10962" i="4"/>
  <c r="T10962" i="4"/>
  <c r="X10961" i="4"/>
  <c r="W10961" i="4"/>
  <c r="V10961" i="4"/>
  <c r="U10961" i="4"/>
  <c r="T10961" i="4"/>
  <c r="X10960" i="4"/>
  <c r="W10960" i="4"/>
  <c r="V10960" i="4"/>
  <c r="U10960" i="4"/>
  <c r="T10960" i="4"/>
  <c r="X10959" i="4"/>
  <c r="W10959" i="4"/>
  <c r="V10959" i="4"/>
  <c r="U10959" i="4"/>
  <c r="T10959" i="4"/>
  <c r="X10958" i="4"/>
  <c r="W10958" i="4"/>
  <c r="V10958" i="4"/>
  <c r="U10958" i="4"/>
  <c r="T10958" i="4"/>
  <c r="X10957" i="4"/>
  <c r="W10957" i="4"/>
  <c r="V10957" i="4"/>
  <c r="U10957" i="4"/>
  <c r="T10957" i="4"/>
  <c r="X10956" i="4"/>
  <c r="W10956" i="4"/>
  <c r="V10956" i="4"/>
  <c r="U10956" i="4"/>
  <c r="T10956" i="4"/>
  <c r="X10955" i="4"/>
  <c r="W10955" i="4"/>
  <c r="V10955" i="4"/>
  <c r="U10955" i="4"/>
  <c r="T10955" i="4"/>
  <c r="X10954" i="4"/>
  <c r="W10954" i="4"/>
  <c r="V10954" i="4"/>
  <c r="U10954" i="4"/>
  <c r="T10954" i="4"/>
  <c r="X10953" i="4"/>
  <c r="W10953" i="4"/>
  <c r="V10953" i="4"/>
  <c r="U10953" i="4"/>
  <c r="T10953" i="4"/>
  <c r="X10951" i="4"/>
  <c r="W10951" i="4"/>
  <c r="V10951" i="4"/>
  <c r="U10951" i="4"/>
  <c r="T10951" i="4"/>
  <c r="X10950" i="4"/>
  <c r="W10950" i="4"/>
  <c r="V10950" i="4"/>
  <c r="U10950" i="4"/>
  <c r="T10950" i="4"/>
  <c r="X10949" i="4"/>
  <c r="W10949" i="4"/>
  <c r="V10949" i="4"/>
  <c r="U10949" i="4"/>
  <c r="T10949" i="4"/>
  <c r="X10948" i="4"/>
  <c r="W10948" i="4"/>
  <c r="V10948" i="4"/>
  <c r="U10948" i="4"/>
  <c r="T10948" i="4"/>
  <c r="X10947" i="4"/>
  <c r="W10947" i="4"/>
  <c r="V10947" i="4"/>
  <c r="U10947" i="4"/>
  <c r="T10947" i="4"/>
  <c r="X10946" i="4"/>
  <c r="W10946" i="4"/>
  <c r="V10946" i="4"/>
  <c r="U10946" i="4"/>
  <c r="T10946" i="4"/>
  <c r="X10945" i="4"/>
  <c r="W10945" i="4"/>
  <c r="V10945" i="4"/>
  <c r="U10945" i="4"/>
  <c r="T10945" i="4"/>
  <c r="X10944" i="4"/>
  <c r="W10944" i="4"/>
  <c r="V10944" i="4"/>
  <c r="U10944" i="4"/>
  <c r="T10944" i="4"/>
  <c r="X10943" i="4"/>
  <c r="W10943" i="4"/>
  <c r="V10943" i="4"/>
  <c r="U10943" i="4"/>
  <c r="T10943" i="4"/>
  <c r="X10942" i="4"/>
  <c r="W10942" i="4"/>
  <c r="V10942" i="4"/>
  <c r="U10942" i="4"/>
  <c r="T10942" i="4"/>
  <c r="X10941" i="4"/>
  <c r="W10941" i="4"/>
  <c r="V10941" i="4"/>
  <c r="U10941" i="4"/>
  <c r="T10941" i="4"/>
  <c r="X10940" i="4"/>
  <c r="W10940" i="4"/>
  <c r="V10940" i="4"/>
  <c r="U10940" i="4"/>
  <c r="T10940" i="4"/>
  <c r="X10939" i="4"/>
  <c r="W10939" i="4"/>
  <c r="V10939" i="4"/>
  <c r="U10939" i="4"/>
  <c r="T10939" i="4"/>
  <c r="X10938" i="4"/>
  <c r="W10938" i="4"/>
  <c r="V10938" i="4"/>
  <c r="U10938" i="4"/>
  <c r="T10938" i="4"/>
  <c r="X10937" i="4"/>
  <c r="W10937" i="4"/>
  <c r="V10937" i="4"/>
  <c r="U10937" i="4"/>
  <c r="T10937" i="4"/>
  <c r="X10936" i="4"/>
  <c r="W10936" i="4"/>
  <c r="V10936" i="4"/>
  <c r="U10936" i="4"/>
  <c r="T10936" i="4"/>
  <c r="X10935" i="4"/>
  <c r="W10935" i="4"/>
  <c r="V10935" i="4"/>
  <c r="U10935" i="4"/>
  <c r="T10935" i="4"/>
  <c r="X10934" i="4"/>
  <c r="W10934" i="4"/>
  <c r="V10934" i="4"/>
  <c r="U10934" i="4"/>
  <c r="T10934" i="4"/>
  <c r="X10933" i="4"/>
  <c r="W10933" i="4"/>
  <c r="V10933" i="4"/>
  <c r="U10933" i="4"/>
  <c r="T10933" i="4"/>
  <c r="X10932" i="4"/>
  <c r="W10932" i="4"/>
  <c r="V10932" i="4"/>
  <c r="U10932" i="4"/>
  <c r="T10932" i="4"/>
  <c r="X10931" i="4"/>
  <c r="W10931" i="4"/>
  <c r="V10931" i="4"/>
  <c r="U10931" i="4"/>
  <c r="T10931" i="4"/>
  <c r="X10930" i="4"/>
  <c r="W10930" i="4"/>
  <c r="V10930" i="4"/>
  <c r="U10930" i="4"/>
  <c r="T10930" i="4"/>
  <c r="X10929" i="4"/>
  <c r="W10929" i="4"/>
  <c r="V10929" i="4"/>
  <c r="U10929" i="4"/>
  <c r="T10929" i="4"/>
  <c r="X10928" i="4"/>
  <c r="W10928" i="4"/>
  <c r="V10928" i="4"/>
  <c r="U10928" i="4"/>
  <c r="T10928" i="4"/>
  <c r="W10920" i="4"/>
  <c r="W10924" i="4" s="1"/>
  <c r="V10920" i="4"/>
  <c r="V10924" i="4" s="1"/>
  <c r="U10920" i="4"/>
  <c r="U10924" i="4" s="1"/>
  <c r="W10811" i="4"/>
  <c r="V10811" i="4"/>
  <c r="U10811" i="4"/>
  <c r="W10781" i="4"/>
  <c r="V10781" i="4"/>
  <c r="U10781" i="4"/>
  <c r="W10721" i="4"/>
  <c r="W10671" i="4" s="1"/>
  <c r="V10721" i="4"/>
  <c r="V10671" i="4" s="1"/>
  <c r="U10721" i="4"/>
  <c r="U10671" i="4" s="1"/>
  <c r="W10717" i="4"/>
  <c r="V10717" i="4"/>
  <c r="U10717" i="4"/>
  <c r="W10711" i="4"/>
  <c r="V10711" i="4"/>
  <c r="U10711" i="4"/>
  <c r="W10681" i="4"/>
  <c r="V10681" i="4"/>
  <c r="U10681" i="4"/>
  <c r="X10669" i="4"/>
  <c r="W10669" i="4"/>
  <c r="V10669" i="4"/>
  <c r="U10669" i="4"/>
  <c r="T10669" i="4"/>
  <c r="X10668" i="4"/>
  <c r="W10668" i="4"/>
  <c r="V10668" i="4"/>
  <c r="U10668" i="4"/>
  <c r="T10668" i="4"/>
  <c r="X10666" i="4"/>
  <c r="W10666" i="4"/>
  <c r="V10666" i="4"/>
  <c r="U10666" i="4"/>
  <c r="T10666" i="4"/>
  <c r="X10665" i="4"/>
  <c r="W10665" i="4"/>
  <c r="V10665" i="4"/>
  <c r="U10665" i="4"/>
  <c r="T10665" i="4"/>
  <c r="X10663" i="4"/>
  <c r="W10663" i="4"/>
  <c r="V10663" i="4"/>
  <c r="U10663" i="4"/>
  <c r="T10663" i="4"/>
  <c r="X10662" i="4"/>
  <c r="W10662" i="4"/>
  <c r="V10662" i="4"/>
  <c r="U10662" i="4"/>
  <c r="T10662" i="4"/>
  <c r="X10658" i="4"/>
  <c r="W10658" i="4"/>
  <c r="V10658" i="4"/>
  <c r="U10658" i="4"/>
  <c r="T10658" i="4"/>
  <c r="X10657" i="4"/>
  <c r="W10657" i="4"/>
  <c r="V10657" i="4"/>
  <c r="U10657" i="4"/>
  <c r="T10657" i="4"/>
  <c r="X10656" i="4"/>
  <c r="W10656" i="4"/>
  <c r="V10656" i="4"/>
  <c r="U10656" i="4"/>
  <c r="T10656" i="4"/>
  <c r="X10655" i="4"/>
  <c r="W10655" i="4"/>
  <c r="V10655" i="4"/>
  <c r="U10655" i="4"/>
  <c r="T10655" i="4"/>
  <c r="X10652" i="4"/>
  <c r="W10652" i="4"/>
  <c r="V10652" i="4"/>
  <c r="U10652" i="4"/>
  <c r="T10652" i="4"/>
  <c r="X10651" i="4"/>
  <c r="W10651" i="4"/>
  <c r="V10651" i="4"/>
  <c r="U10651" i="4"/>
  <c r="T10651" i="4"/>
  <c r="X10648" i="4"/>
  <c r="W10648" i="4"/>
  <c r="V10648" i="4"/>
  <c r="U10648" i="4"/>
  <c r="T10648" i="4"/>
  <c r="X10646" i="4"/>
  <c r="W10646" i="4"/>
  <c r="V10646" i="4"/>
  <c r="U10646" i="4"/>
  <c r="T10646" i="4"/>
  <c r="X10642" i="4"/>
  <c r="W10642" i="4"/>
  <c r="V10642" i="4"/>
  <c r="U10642" i="4"/>
  <c r="T10642" i="4"/>
  <c r="X10641" i="4"/>
  <c r="W10641" i="4"/>
  <c r="V10641" i="4"/>
  <c r="U10641" i="4"/>
  <c r="T10641" i="4"/>
  <c r="X10640" i="4"/>
  <c r="W10640" i="4"/>
  <c r="V10640" i="4"/>
  <c r="U10640" i="4"/>
  <c r="T10640" i="4"/>
  <c r="X10639" i="4"/>
  <c r="W10639" i="4"/>
  <c r="V10639" i="4"/>
  <c r="U10639" i="4"/>
  <c r="T10639" i="4"/>
  <c r="X10637" i="4"/>
  <c r="W10637" i="4"/>
  <c r="V10637" i="4"/>
  <c r="U10637" i="4"/>
  <c r="T10637" i="4"/>
  <c r="X10636" i="4"/>
  <c r="W10636" i="4"/>
  <c r="V10636" i="4"/>
  <c r="U10636" i="4"/>
  <c r="T10636" i="4"/>
  <c r="X10635" i="4"/>
  <c r="W10635" i="4"/>
  <c r="V10635" i="4"/>
  <c r="U10635" i="4"/>
  <c r="T10635" i="4"/>
  <c r="X10634" i="4"/>
  <c r="W10634" i="4"/>
  <c r="V10634" i="4"/>
  <c r="U10634" i="4"/>
  <c r="T10634" i="4"/>
  <c r="X10633" i="4"/>
  <c r="W10633" i="4"/>
  <c r="V10633" i="4"/>
  <c r="U10633" i="4"/>
  <c r="T10633" i="4"/>
  <c r="X10632" i="4"/>
  <c r="W10632" i="4"/>
  <c r="V10632" i="4"/>
  <c r="U10632" i="4"/>
  <c r="T10632" i="4"/>
  <c r="X10630" i="4"/>
  <c r="W10630" i="4"/>
  <c r="V10630" i="4"/>
  <c r="U10630" i="4"/>
  <c r="T10630" i="4"/>
  <c r="X10629" i="4"/>
  <c r="W10629" i="4"/>
  <c r="V10629" i="4"/>
  <c r="U10629" i="4"/>
  <c r="T10629" i="4"/>
  <c r="X10628" i="4"/>
  <c r="W10628" i="4"/>
  <c r="V10628" i="4"/>
  <c r="U10628" i="4"/>
  <c r="T10628" i="4"/>
  <c r="W10622" i="4"/>
  <c r="V10622" i="4"/>
  <c r="U10622" i="4"/>
  <c r="W10621" i="4"/>
  <c r="W10271" i="4" s="1"/>
  <c r="V10621" i="4"/>
  <c r="V10271" i="4" s="1"/>
  <c r="U10621" i="4"/>
  <c r="U10271" i="4" s="1"/>
  <c r="W10619" i="4"/>
  <c r="W10269" i="4" s="1"/>
  <c r="V10619" i="4"/>
  <c r="V10269" i="4" s="1"/>
  <c r="U10619" i="4"/>
  <c r="U10269" i="4" s="1"/>
  <c r="W10618" i="4"/>
  <c r="W10268" i="4" s="1"/>
  <c r="V10618" i="4"/>
  <c r="V10268" i="4" s="1"/>
  <c r="U10618" i="4"/>
  <c r="U10268" i="4" s="1"/>
  <c r="W10616" i="4"/>
  <c r="W10266" i="4" s="1"/>
  <c r="V10616" i="4"/>
  <c r="V10266" i="4" s="1"/>
  <c r="U10616" i="4"/>
  <c r="U10266" i="4" s="1"/>
  <c r="W10613" i="4"/>
  <c r="W10263" i="4" s="1"/>
  <c r="V10613" i="4"/>
  <c r="V10263" i="4" s="1"/>
  <c r="U10613" i="4"/>
  <c r="U10263" i="4" s="1"/>
  <c r="W10609" i="4"/>
  <c r="V10609" i="4"/>
  <c r="U10609" i="4"/>
  <c r="W10604" i="4"/>
  <c r="V10604" i="4"/>
  <c r="U10604" i="4"/>
  <c r="W10603" i="4"/>
  <c r="V10603" i="4"/>
  <c r="U10603" i="4"/>
  <c r="W10601" i="4"/>
  <c r="W10251" i="4" s="1"/>
  <c r="V10601" i="4"/>
  <c r="V10251" i="4" s="1"/>
  <c r="U10601" i="4"/>
  <c r="U10251" i="4" s="1"/>
  <c r="W10600" i="4"/>
  <c r="V10600" i="4"/>
  <c r="U10600" i="4"/>
  <c r="W10595" i="4"/>
  <c r="V10595" i="4"/>
  <c r="U10595" i="4"/>
  <c r="W10592" i="4"/>
  <c r="W10242" i="4" s="1"/>
  <c r="V10592" i="4"/>
  <c r="V10242" i="4" s="1"/>
  <c r="U10592" i="4"/>
  <c r="U10242" i="4" s="1"/>
  <c r="W10591" i="4"/>
  <c r="W10241" i="4" s="1"/>
  <c r="V10591" i="4"/>
  <c r="V10241" i="4" s="1"/>
  <c r="U10591" i="4"/>
  <c r="U10241" i="4" s="1"/>
  <c r="W10590" i="4"/>
  <c r="W10240" i="4" s="1"/>
  <c r="V10590" i="4"/>
  <c r="V10240" i="4" s="1"/>
  <c r="U10590" i="4"/>
  <c r="U10240" i="4" s="1"/>
  <c r="W10589" i="4"/>
  <c r="W10239" i="4" s="1"/>
  <c r="V10589" i="4"/>
  <c r="V10239" i="4" s="1"/>
  <c r="U10589" i="4"/>
  <c r="U10239" i="4" s="1"/>
  <c r="W10587" i="4"/>
  <c r="W10237" i="4" s="1"/>
  <c r="V10587" i="4"/>
  <c r="V10237" i="4" s="1"/>
  <c r="U10587" i="4"/>
  <c r="U10237" i="4" s="1"/>
  <c r="W10586" i="4"/>
  <c r="V10586" i="4"/>
  <c r="U10586" i="4"/>
  <c r="W10585" i="4"/>
  <c r="W10235" i="4" s="1"/>
  <c r="V10585" i="4"/>
  <c r="V10235" i="4" s="1"/>
  <c r="U10585" i="4"/>
  <c r="U10235" i="4" s="1"/>
  <c r="W10584" i="4"/>
  <c r="W10234" i="4" s="1"/>
  <c r="V10584" i="4"/>
  <c r="V10234" i="4" s="1"/>
  <c r="U10584" i="4"/>
  <c r="U10234" i="4" s="1"/>
  <c r="W10582" i="4"/>
  <c r="W10232" i="4" s="1"/>
  <c r="V10582" i="4"/>
  <c r="V10232" i="4" s="1"/>
  <c r="U10582" i="4"/>
  <c r="U10232" i="4" s="1"/>
  <c r="W10581" i="4"/>
  <c r="V10581" i="4"/>
  <c r="U10581" i="4"/>
  <c r="W10580" i="4"/>
  <c r="V10580" i="4"/>
  <c r="U10580" i="4"/>
  <c r="W10579" i="4"/>
  <c r="W10229" i="4" s="1"/>
  <c r="V10579" i="4"/>
  <c r="V10229" i="4" s="1"/>
  <c r="U10579" i="4"/>
  <c r="U10229" i="4" s="1"/>
  <c r="W10578" i="4"/>
  <c r="V10578" i="4"/>
  <c r="U10578" i="4"/>
  <c r="W10531" i="4"/>
  <c r="W10574" i="4" s="1"/>
  <c r="V10531" i="4"/>
  <c r="V10574" i="4" s="1"/>
  <c r="U10531" i="4"/>
  <c r="U10574" i="4" s="1"/>
  <c r="W10502" i="4"/>
  <c r="V10502" i="4"/>
  <c r="U10502" i="4"/>
  <c r="W10400" i="4"/>
  <c r="V10400" i="4"/>
  <c r="U10400" i="4"/>
  <c r="W10397" i="4"/>
  <c r="V10397" i="4"/>
  <c r="U10397" i="4"/>
  <c r="W10386" i="4"/>
  <c r="W10236" i="4" s="1"/>
  <c r="V10386" i="4"/>
  <c r="V10236" i="4" s="1"/>
  <c r="U10386" i="4"/>
  <c r="U10236" i="4" s="1"/>
  <c r="W10380" i="4"/>
  <c r="V10380" i="4"/>
  <c r="U10380" i="4"/>
  <c r="W10350" i="4"/>
  <c r="V10350" i="4"/>
  <c r="U10350" i="4"/>
  <c r="W10348" i="4"/>
  <c r="V10348" i="4"/>
  <c r="U10348" i="4"/>
  <c r="W10347" i="4"/>
  <c r="V10347" i="4"/>
  <c r="U10347" i="4"/>
  <c r="W10330" i="4"/>
  <c r="W10230" i="4" s="1"/>
  <c r="V10330" i="4"/>
  <c r="U10330" i="4"/>
  <c r="X10258" i="4"/>
  <c r="W10258" i="4"/>
  <c r="V10258" i="4"/>
  <c r="U10258" i="4"/>
  <c r="T10258" i="4"/>
  <c r="X10257" i="4"/>
  <c r="W10257" i="4"/>
  <c r="V10257" i="4"/>
  <c r="U10257" i="4"/>
  <c r="T10257" i="4"/>
  <c r="W10171" i="4"/>
  <c r="V10171" i="4"/>
  <c r="U10171" i="4"/>
  <c r="W10169" i="4"/>
  <c r="V10169" i="4"/>
  <c r="U10169" i="4"/>
  <c r="W10168" i="4"/>
  <c r="V10168" i="4"/>
  <c r="U10168" i="4"/>
  <c r="W10167" i="4"/>
  <c r="V10167" i="4"/>
  <c r="U10167" i="4"/>
  <c r="W10166" i="4"/>
  <c r="V10166" i="4"/>
  <c r="U10166" i="4"/>
  <c r="W10165" i="4"/>
  <c r="V10165" i="4"/>
  <c r="U10165" i="4"/>
  <c r="W10163" i="4"/>
  <c r="V10163" i="4"/>
  <c r="U10163" i="4"/>
  <c r="W10161" i="4"/>
  <c r="V10161" i="4"/>
  <c r="U10161" i="4"/>
  <c r="W10157" i="4"/>
  <c r="V10157" i="4"/>
  <c r="U10157" i="4"/>
  <c r="W10152" i="4"/>
  <c r="V10152" i="4"/>
  <c r="U10152" i="4"/>
  <c r="W10151" i="4"/>
  <c r="V10151" i="4"/>
  <c r="U10151" i="4"/>
  <c r="W10150" i="4"/>
  <c r="V10150" i="4"/>
  <c r="U10150" i="4"/>
  <c r="W10149" i="4"/>
  <c r="V10149" i="4"/>
  <c r="U10149" i="4"/>
  <c r="W10148" i="4"/>
  <c r="V10148" i="4"/>
  <c r="U10148" i="4"/>
  <c r="W10147" i="4"/>
  <c r="V10147" i="4"/>
  <c r="U10147" i="4"/>
  <c r="W10146" i="4"/>
  <c r="V10146" i="4"/>
  <c r="U10146" i="4"/>
  <c r="W10145" i="4"/>
  <c r="V10145" i="4"/>
  <c r="U10145" i="4"/>
  <c r="W10144" i="4"/>
  <c r="V10144" i="4"/>
  <c r="U10144" i="4"/>
  <c r="W10143" i="4"/>
  <c r="V10143" i="4"/>
  <c r="U10143" i="4"/>
  <c r="W10142" i="4"/>
  <c r="V10142" i="4"/>
  <c r="U10142" i="4"/>
  <c r="W10141" i="4"/>
  <c r="V10141" i="4"/>
  <c r="U10141" i="4"/>
  <c r="W10140" i="4"/>
  <c r="V10140" i="4"/>
  <c r="U10140" i="4"/>
  <c r="W10139" i="4"/>
  <c r="V10139" i="4"/>
  <c r="U10139" i="4"/>
  <c r="W10122" i="4"/>
  <c r="V10122" i="4"/>
  <c r="U10122" i="4"/>
  <c r="W10121" i="4"/>
  <c r="V10121" i="4"/>
  <c r="U10121" i="4"/>
  <c r="W10119" i="4"/>
  <c r="V10119" i="4"/>
  <c r="U10119" i="4"/>
  <c r="W10118" i="4"/>
  <c r="V10118" i="4"/>
  <c r="U10118" i="4"/>
  <c r="W10116" i="4"/>
  <c r="V10116" i="4"/>
  <c r="U10116" i="4"/>
  <c r="W10113" i="4"/>
  <c r="V10113" i="4"/>
  <c r="U10113" i="4"/>
  <c r="W10107" i="4"/>
  <c r="V10107" i="4"/>
  <c r="U10107" i="4"/>
  <c r="W10104" i="4"/>
  <c r="V10104" i="4"/>
  <c r="U10104" i="4"/>
  <c r="W10102" i="4"/>
  <c r="V10102" i="4"/>
  <c r="U10102" i="4"/>
  <c r="W10101" i="4"/>
  <c r="V10101" i="4"/>
  <c r="U10101" i="4"/>
  <c r="W10098" i="4"/>
  <c r="V10098" i="4"/>
  <c r="U10098" i="4"/>
  <c r="W10097" i="4"/>
  <c r="V10097" i="4"/>
  <c r="U10097" i="4"/>
  <c r="W10093" i="4"/>
  <c r="V10093" i="4"/>
  <c r="U10093" i="4"/>
  <c r="W10092" i="4"/>
  <c r="V10092" i="4"/>
  <c r="U10092" i="4"/>
  <c r="W10091" i="4"/>
  <c r="V10091" i="4"/>
  <c r="U10091" i="4"/>
  <c r="W10090" i="4"/>
  <c r="V10090" i="4"/>
  <c r="U10090" i="4"/>
  <c r="W10089" i="4"/>
  <c r="V10089" i="4"/>
  <c r="U10089" i="4"/>
  <c r="W10072" i="4"/>
  <c r="V10072" i="4"/>
  <c r="U10072" i="4"/>
  <c r="W10071" i="4"/>
  <c r="V10071" i="4"/>
  <c r="U10071" i="4"/>
  <c r="W10070" i="4"/>
  <c r="V10070" i="4"/>
  <c r="U10070" i="4"/>
  <c r="W10069" i="4"/>
  <c r="V10069" i="4"/>
  <c r="U10069" i="4"/>
  <c r="W10068" i="4"/>
  <c r="V10068" i="4"/>
  <c r="U10068" i="4"/>
  <c r="W10066" i="4"/>
  <c r="V10066" i="4"/>
  <c r="U10066" i="4"/>
  <c r="W10065" i="4"/>
  <c r="V10065" i="4"/>
  <c r="U10065" i="4"/>
  <c r="W10064" i="4"/>
  <c r="V10064" i="4"/>
  <c r="U10064" i="4"/>
  <c r="W10063" i="4"/>
  <c r="V10063" i="4"/>
  <c r="U10063" i="4"/>
  <c r="W10058" i="4"/>
  <c r="V10058" i="4"/>
  <c r="U10058" i="4"/>
  <c r="W10057" i="4"/>
  <c r="V10057" i="4"/>
  <c r="U10057" i="4"/>
  <c r="W10054" i="4"/>
  <c r="V10054" i="4"/>
  <c r="U10054" i="4"/>
  <c r="W10052" i="4"/>
  <c r="V10052" i="4"/>
  <c r="U10052" i="4"/>
  <c r="W10051" i="4"/>
  <c r="V10051" i="4"/>
  <c r="U10051" i="4"/>
  <c r="W10050" i="4"/>
  <c r="V10050" i="4"/>
  <c r="U10050" i="4"/>
  <c r="W10049" i="4"/>
  <c r="V10049" i="4"/>
  <c r="U10049" i="4"/>
  <c r="W10048" i="4"/>
  <c r="V10048" i="4"/>
  <c r="U10048" i="4"/>
  <c r="W10047" i="4"/>
  <c r="V10047" i="4"/>
  <c r="U10047" i="4"/>
  <c r="W10045" i="4"/>
  <c r="V10045" i="4"/>
  <c r="U10045" i="4"/>
  <c r="W10044" i="4"/>
  <c r="V10044" i="4"/>
  <c r="U10044" i="4"/>
  <c r="W10043" i="4"/>
  <c r="V10043" i="4"/>
  <c r="U10043" i="4"/>
  <c r="W10042" i="4"/>
  <c r="V10042" i="4"/>
  <c r="U10042" i="4"/>
  <c r="W10040" i="4"/>
  <c r="V10040" i="4"/>
  <c r="U10040" i="4"/>
  <c r="W10039" i="4"/>
  <c r="V10039" i="4"/>
  <c r="U10039" i="4"/>
  <c r="W10022" i="4"/>
  <c r="V10022" i="4"/>
  <c r="U10022" i="4"/>
  <c r="W10021" i="4"/>
  <c r="V10021" i="4"/>
  <c r="U10021" i="4"/>
  <c r="W10019" i="4"/>
  <c r="V10019" i="4"/>
  <c r="U10019" i="4"/>
  <c r="W10018" i="4"/>
  <c r="V10018" i="4"/>
  <c r="U10018" i="4"/>
  <c r="W10016" i="4"/>
  <c r="V10016" i="4"/>
  <c r="U10016" i="4"/>
  <c r="W10015" i="4"/>
  <c r="V10015" i="4"/>
  <c r="U10015" i="4"/>
  <c r="W10014" i="4"/>
  <c r="V10014" i="4"/>
  <c r="U10014" i="4"/>
  <c r="W10013" i="4"/>
  <c r="V10013" i="4"/>
  <c r="U10013" i="4"/>
  <c r="W10008" i="4"/>
  <c r="V10008" i="4"/>
  <c r="U10008" i="4"/>
  <c r="W10007" i="4"/>
  <c r="V10007" i="4"/>
  <c r="U10007" i="4"/>
  <c r="W10004" i="4"/>
  <c r="V10004" i="4"/>
  <c r="U10004" i="4"/>
  <c r="W10002" i="4"/>
  <c r="V10002" i="4"/>
  <c r="U10002" i="4"/>
  <c r="W10001" i="4"/>
  <c r="V10001" i="4"/>
  <c r="U10001" i="4"/>
  <c r="W9998" i="4"/>
  <c r="V9998" i="4"/>
  <c r="U9998" i="4"/>
  <c r="W9997" i="4"/>
  <c r="V9997" i="4"/>
  <c r="U9997" i="4"/>
  <c r="W9996" i="4"/>
  <c r="V9996" i="4"/>
  <c r="U9996" i="4"/>
  <c r="W9995" i="4"/>
  <c r="V9995" i="4"/>
  <c r="U9995" i="4"/>
  <c r="W9994" i="4"/>
  <c r="V9994" i="4"/>
  <c r="U9994" i="4"/>
  <c r="W9993" i="4"/>
  <c r="V9993" i="4"/>
  <c r="U9993" i="4"/>
  <c r="W9992" i="4"/>
  <c r="V9992" i="4"/>
  <c r="U9992" i="4"/>
  <c r="W9991" i="4"/>
  <c r="V9991" i="4"/>
  <c r="U9991" i="4"/>
  <c r="W9990" i="4"/>
  <c r="V9990" i="4"/>
  <c r="U9990" i="4"/>
  <c r="W9989" i="4"/>
  <c r="V9989" i="4"/>
  <c r="U9989" i="4"/>
  <c r="W9972" i="4"/>
  <c r="V9972" i="4"/>
  <c r="U9972" i="4"/>
  <c r="W9971" i="4"/>
  <c r="V9971" i="4"/>
  <c r="U9971" i="4"/>
  <c r="W9970" i="4"/>
  <c r="V9970" i="4"/>
  <c r="U9970" i="4"/>
  <c r="W9969" i="4"/>
  <c r="V9969" i="4"/>
  <c r="U9969" i="4"/>
  <c r="W9968" i="4"/>
  <c r="V9968" i="4"/>
  <c r="U9968" i="4"/>
  <c r="W9966" i="4"/>
  <c r="V9966" i="4"/>
  <c r="U9966" i="4"/>
  <c r="W9965" i="4"/>
  <c r="V9965" i="4"/>
  <c r="U9965" i="4"/>
  <c r="W9964" i="4"/>
  <c r="V9964" i="4"/>
  <c r="U9964" i="4"/>
  <c r="W9963" i="4"/>
  <c r="V9963" i="4"/>
  <c r="U9963" i="4"/>
  <c r="W9958" i="4"/>
  <c r="V9958" i="4"/>
  <c r="U9958" i="4"/>
  <c r="W9957" i="4"/>
  <c r="V9957" i="4"/>
  <c r="U9957" i="4"/>
  <c r="W9954" i="4"/>
  <c r="V9954" i="4"/>
  <c r="U9954" i="4"/>
  <c r="W9952" i="4"/>
  <c r="V9952" i="4"/>
  <c r="U9952" i="4"/>
  <c r="W9951" i="4"/>
  <c r="V9951" i="4"/>
  <c r="U9951" i="4"/>
  <c r="W9950" i="4"/>
  <c r="V9950" i="4"/>
  <c r="U9950" i="4"/>
  <c r="W9949" i="4"/>
  <c r="V9949" i="4"/>
  <c r="U9949" i="4"/>
  <c r="W9947" i="4"/>
  <c r="V9947" i="4"/>
  <c r="U9947" i="4"/>
  <c r="W9946" i="4"/>
  <c r="V9946" i="4"/>
  <c r="U9946" i="4"/>
  <c r="W9945" i="4"/>
  <c r="V9945" i="4"/>
  <c r="U9945" i="4"/>
  <c r="W9943" i="4"/>
  <c r="V9943" i="4"/>
  <c r="U9943" i="4"/>
  <c r="W9942" i="4"/>
  <c r="V9942" i="4"/>
  <c r="U9942" i="4"/>
  <c r="W9941" i="4"/>
  <c r="V9941" i="4"/>
  <c r="U9941" i="4"/>
  <c r="W9940" i="4"/>
  <c r="V9940" i="4"/>
  <c r="U9940" i="4"/>
  <c r="W9939" i="4"/>
  <c r="V9939" i="4"/>
  <c r="U9939" i="4"/>
  <c r="W9936" i="4"/>
  <c r="V9936" i="4"/>
  <c r="U9936" i="4"/>
  <c r="W9921" i="4"/>
  <c r="V9921" i="4"/>
  <c r="U9921" i="4"/>
  <c r="W9920" i="4"/>
  <c r="V9920" i="4"/>
  <c r="U9920" i="4"/>
  <c r="W9919" i="4"/>
  <c r="V9919" i="4"/>
  <c r="U9919" i="4"/>
  <c r="W9918" i="4"/>
  <c r="V9918" i="4"/>
  <c r="U9918" i="4"/>
  <c r="W9917" i="4"/>
  <c r="V9917" i="4"/>
  <c r="U9917" i="4"/>
  <c r="W9916" i="4"/>
  <c r="V9916" i="4"/>
  <c r="U9916" i="4"/>
  <c r="W9915" i="4"/>
  <c r="V9915" i="4"/>
  <c r="U9915" i="4"/>
  <c r="W9913" i="4"/>
  <c r="V9913" i="4"/>
  <c r="U9913" i="4"/>
  <c r="W9908" i="4"/>
  <c r="V9908" i="4"/>
  <c r="U9908" i="4"/>
  <c r="W9907" i="4"/>
  <c r="V9907" i="4"/>
  <c r="U9907" i="4"/>
  <c r="W9902" i="4"/>
  <c r="V9902" i="4"/>
  <c r="U9902" i="4"/>
  <c r="W9901" i="4"/>
  <c r="V9901" i="4"/>
  <c r="U9901" i="4"/>
  <c r="W9900" i="4"/>
  <c r="V9900" i="4"/>
  <c r="U9900" i="4"/>
  <c r="W9899" i="4"/>
  <c r="V9899" i="4"/>
  <c r="U9899" i="4"/>
  <c r="W9898" i="4"/>
  <c r="V9898" i="4"/>
  <c r="U9898" i="4"/>
  <c r="W9897" i="4"/>
  <c r="V9897" i="4"/>
  <c r="U9897" i="4"/>
  <c r="W9896" i="4"/>
  <c r="V9896" i="4"/>
  <c r="U9896" i="4"/>
  <c r="W9895" i="4"/>
  <c r="V9895" i="4"/>
  <c r="U9895" i="4"/>
  <c r="W9893" i="4"/>
  <c r="V9893" i="4"/>
  <c r="U9893" i="4"/>
  <c r="W9892" i="4"/>
  <c r="V9892" i="4"/>
  <c r="U9892" i="4"/>
  <c r="W9891" i="4"/>
  <c r="V9891" i="4"/>
  <c r="U9891" i="4"/>
  <c r="W9890" i="4"/>
  <c r="V9890" i="4"/>
  <c r="U9890" i="4"/>
  <c r="W9889" i="4"/>
  <c r="V9889" i="4"/>
  <c r="U9889" i="4"/>
  <c r="W9871" i="4"/>
  <c r="V9871" i="4"/>
  <c r="U9871" i="4"/>
  <c r="W9870" i="4"/>
  <c r="V9870" i="4"/>
  <c r="U9870" i="4"/>
  <c r="W9869" i="4"/>
  <c r="V9869" i="4"/>
  <c r="U9869" i="4"/>
  <c r="W9868" i="4"/>
  <c r="V9868" i="4"/>
  <c r="U9868" i="4"/>
  <c r="W9867" i="4"/>
  <c r="V9867" i="4"/>
  <c r="U9867" i="4"/>
  <c r="W9865" i="4"/>
  <c r="V9865" i="4"/>
  <c r="U9865" i="4"/>
  <c r="W9863" i="4"/>
  <c r="V9863" i="4"/>
  <c r="U9863" i="4"/>
  <c r="W9858" i="4"/>
  <c r="V9858" i="4"/>
  <c r="U9858" i="4"/>
  <c r="W9857" i="4"/>
  <c r="V9857" i="4"/>
  <c r="U9857" i="4"/>
  <c r="W9852" i="4"/>
  <c r="V9852" i="4"/>
  <c r="U9852" i="4"/>
  <c r="W9851" i="4"/>
  <c r="V9851" i="4"/>
  <c r="U9851" i="4"/>
  <c r="W9850" i="4"/>
  <c r="V9850" i="4"/>
  <c r="U9850" i="4"/>
  <c r="W9849" i="4"/>
  <c r="V9849" i="4"/>
  <c r="U9849" i="4"/>
  <c r="W9847" i="4"/>
  <c r="V9847" i="4"/>
  <c r="U9847" i="4"/>
  <c r="W9846" i="4"/>
  <c r="V9846" i="4"/>
  <c r="U9846" i="4"/>
  <c r="W9844" i="4"/>
  <c r="V9844" i="4"/>
  <c r="U9844" i="4"/>
  <c r="W9843" i="4"/>
  <c r="V9843" i="4"/>
  <c r="U9843" i="4"/>
  <c r="W9842" i="4"/>
  <c r="V9842" i="4"/>
  <c r="U9842" i="4"/>
  <c r="W9841" i="4"/>
  <c r="V9841" i="4"/>
  <c r="U9841" i="4"/>
  <c r="W9840" i="4"/>
  <c r="V9840" i="4"/>
  <c r="U9840" i="4"/>
  <c r="W9839" i="4"/>
  <c r="V9839" i="4"/>
  <c r="U9839" i="4"/>
  <c r="W9822" i="4"/>
  <c r="V9822" i="4"/>
  <c r="U9822" i="4"/>
  <c r="W9821" i="4"/>
  <c r="V9821" i="4"/>
  <c r="U9821" i="4"/>
  <c r="W9820" i="4"/>
  <c r="V9820" i="4"/>
  <c r="U9820" i="4"/>
  <c r="W9819" i="4"/>
  <c r="V9819" i="4"/>
  <c r="U9819" i="4"/>
  <c r="W9818" i="4"/>
  <c r="V9818" i="4"/>
  <c r="U9818" i="4"/>
  <c r="W9817" i="4"/>
  <c r="V9817" i="4"/>
  <c r="U9817" i="4"/>
  <c r="W9816" i="4"/>
  <c r="V9816" i="4"/>
  <c r="U9816" i="4"/>
  <c r="W9814" i="4"/>
  <c r="V9814" i="4"/>
  <c r="U9814" i="4"/>
  <c r="W9813" i="4"/>
  <c r="V9813" i="4"/>
  <c r="U9813" i="4"/>
  <c r="W9811" i="4"/>
  <c r="V9811" i="4"/>
  <c r="U9811" i="4"/>
  <c r="W9809" i="4"/>
  <c r="V9809" i="4"/>
  <c r="U9809" i="4"/>
  <c r="W9808" i="4"/>
  <c r="V9808" i="4"/>
  <c r="U9808" i="4"/>
  <c r="W9807" i="4"/>
  <c r="V9807" i="4"/>
  <c r="U9807" i="4"/>
  <c r="W9804" i="4"/>
  <c r="V9804" i="4"/>
  <c r="U9804" i="4"/>
  <c r="W9803" i="4"/>
  <c r="V9803" i="4"/>
  <c r="U9803" i="4"/>
  <c r="W9802" i="4"/>
  <c r="V9802" i="4"/>
  <c r="U9802" i="4"/>
  <c r="W9801" i="4"/>
  <c r="V9801" i="4"/>
  <c r="U9801" i="4"/>
  <c r="W9800" i="4"/>
  <c r="V9800" i="4"/>
  <c r="U9800" i="4"/>
  <c r="W9799" i="4"/>
  <c r="V9799" i="4"/>
  <c r="U9799" i="4"/>
  <c r="W9798" i="4"/>
  <c r="V9798" i="4"/>
  <c r="U9798" i="4"/>
  <c r="W9797" i="4"/>
  <c r="V9797" i="4"/>
  <c r="U9797" i="4"/>
  <c r="W9796" i="4"/>
  <c r="V9796" i="4"/>
  <c r="U9796" i="4"/>
  <c r="W9795" i="4"/>
  <c r="V9795" i="4"/>
  <c r="U9795" i="4"/>
  <c r="W9794" i="4"/>
  <c r="V9794" i="4"/>
  <c r="U9794" i="4"/>
  <c r="W9793" i="4"/>
  <c r="V9793" i="4"/>
  <c r="U9793" i="4"/>
  <c r="W9792" i="4"/>
  <c r="V9792" i="4"/>
  <c r="U9792" i="4"/>
  <c r="W9791" i="4"/>
  <c r="V9791" i="4"/>
  <c r="U9791" i="4"/>
  <c r="W9790" i="4"/>
  <c r="V9790" i="4"/>
  <c r="U9790" i="4"/>
  <c r="W9789" i="4"/>
  <c r="V9789" i="4"/>
  <c r="U9789" i="4"/>
  <c r="W9788" i="4"/>
  <c r="V9788" i="4"/>
  <c r="U9788" i="4"/>
  <c r="W9787" i="4"/>
  <c r="V9787" i="4"/>
  <c r="U9787" i="4"/>
  <c r="W9786" i="4"/>
  <c r="V9786" i="4"/>
  <c r="U9786" i="4"/>
  <c r="W9785" i="4"/>
  <c r="V9785" i="4"/>
  <c r="U9785" i="4"/>
  <c r="W9782" i="4"/>
  <c r="V9782" i="4"/>
  <c r="U9782" i="4"/>
  <c r="W9781" i="4"/>
  <c r="V9781" i="4"/>
  <c r="U9781" i="4"/>
  <c r="W9780" i="4"/>
  <c r="V9780" i="4"/>
  <c r="U9780" i="4"/>
  <c r="W9779" i="4"/>
  <c r="V9779" i="4"/>
  <c r="U9779" i="4"/>
  <c r="W9778" i="4"/>
  <c r="V9778" i="4"/>
  <c r="U9778" i="4"/>
  <c r="X9733" i="4"/>
  <c r="W9733" i="4"/>
  <c r="V9733" i="4"/>
  <c r="U9733" i="4"/>
  <c r="T9733" i="4"/>
  <c r="W9722" i="4"/>
  <c r="V9722" i="4"/>
  <c r="U9722" i="4"/>
  <c r="W9721" i="4"/>
  <c r="V9721" i="4"/>
  <c r="U9721" i="4"/>
  <c r="W9720" i="4"/>
  <c r="V9720" i="4"/>
  <c r="U9720" i="4"/>
  <c r="W9719" i="4"/>
  <c r="V9719" i="4"/>
  <c r="U9719" i="4"/>
  <c r="W9718" i="4"/>
  <c r="V9718" i="4"/>
  <c r="U9718" i="4"/>
  <c r="W9717" i="4"/>
  <c r="V9717" i="4"/>
  <c r="U9717" i="4"/>
  <c r="W9716" i="4"/>
  <c r="V9716" i="4"/>
  <c r="U9716" i="4"/>
  <c r="W9715" i="4"/>
  <c r="V9715" i="4"/>
  <c r="U9715" i="4"/>
  <c r="W9714" i="4"/>
  <c r="V9714" i="4"/>
  <c r="U9714" i="4"/>
  <c r="W9713" i="4"/>
  <c r="V9713" i="4"/>
  <c r="U9713" i="4"/>
  <c r="W9711" i="4"/>
  <c r="V9711" i="4"/>
  <c r="U9711" i="4"/>
  <c r="W9709" i="4"/>
  <c r="V9709" i="4"/>
  <c r="U9709" i="4"/>
  <c r="W9708" i="4"/>
  <c r="V9708" i="4"/>
  <c r="U9708" i="4"/>
  <c r="W9707" i="4"/>
  <c r="V9707" i="4"/>
  <c r="U9707" i="4"/>
  <c r="W9704" i="4"/>
  <c r="V9704" i="4"/>
  <c r="U9704" i="4"/>
  <c r="W9703" i="4"/>
  <c r="V9703" i="4"/>
  <c r="U9703" i="4"/>
  <c r="W9702" i="4"/>
  <c r="V9702" i="4"/>
  <c r="U9702" i="4"/>
  <c r="W9701" i="4"/>
  <c r="V9701" i="4"/>
  <c r="U9701" i="4"/>
  <c r="W9700" i="4"/>
  <c r="V9700" i="4"/>
  <c r="U9700" i="4"/>
  <c r="W9699" i="4"/>
  <c r="V9699" i="4"/>
  <c r="U9699" i="4"/>
  <c r="W9698" i="4"/>
  <c r="V9698" i="4"/>
  <c r="U9698" i="4"/>
  <c r="W9697" i="4"/>
  <c r="V9697" i="4"/>
  <c r="U9697" i="4"/>
  <c r="W9696" i="4"/>
  <c r="V9696" i="4"/>
  <c r="U9696" i="4"/>
  <c r="W9695" i="4"/>
  <c r="V9695" i="4"/>
  <c r="U9695" i="4"/>
  <c r="W9694" i="4"/>
  <c r="V9694" i="4"/>
  <c r="U9694" i="4"/>
  <c r="W9693" i="4"/>
  <c r="V9693" i="4"/>
  <c r="U9693" i="4"/>
  <c r="W9692" i="4"/>
  <c r="V9692" i="4"/>
  <c r="U9692" i="4"/>
  <c r="W9691" i="4"/>
  <c r="V9691" i="4"/>
  <c r="U9691" i="4"/>
  <c r="W9690" i="4"/>
  <c r="V9690" i="4"/>
  <c r="U9690" i="4"/>
  <c r="W9689" i="4"/>
  <c r="V9689" i="4"/>
  <c r="U9689" i="4"/>
  <c r="W9688" i="4"/>
  <c r="V9688" i="4"/>
  <c r="U9688" i="4"/>
  <c r="W9687" i="4"/>
  <c r="V9687" i="4"/>
  <c r="U9687" i="4"/>
  <c r="W9686" i="4"/>
  <c r="V9686" i="4"/>
  <c r="U9686" i="4"/>
  <c r="W9685" i="4"/>
  <c r="V9685" i="4"/>
  <c r="U9685" i="4"/>
  <c r="W9684" i="4"/>
  <c r="V9684" i="4"/>
  <c r="U9684" i="4"/>
  <c r="W9682" i="4"/>
  <c r="V9682" i="4"/>
  <c r="U9682" i="4"/>
  <c r="W9681" i="4"/>
  <c r="V9681" i="4"/>
  <c r="U9681" i="4"/>
  <c r="W9680" i="4"/>
  <c r="V9680" i="4"/>
  <c r="U9680" i="4"/>
  <c r="W9679" i="4"/>
  <c r="V9679" i="4"/>
  <c r="U9679" i="4"/>
  <c r="W9678" i="4"/>
  <c r="V9678" i="4"/>
  <c r="U9678" i="4"/>
  <c r="W9654" i="4"/>
  <c r="V9654" i="4"/>
  <c r="U9654" i="4"/>
  <c r="W9622" i="4"/>
  <c r="V9622" i="4"/>
  <c r="U9622" i="4"/>
  <c r="W9621" i="4"/>
  <c r="V9621" i="4"/>
  <c r="U9621" i="4"/>
  <c r="W9620" i="4"/>
  <c r="V9620" i="4"/>
  <c r="U9620" i="4"/>
  <c r="W9619" i="4"/>
  <c r="V9619" i="4"/>
  <c r="U9619" i="4"/>
  <c r="W9618" i="4"/>
  <c r="V9618" i="4"/>
  <c r="U9618" i="4"/>
  <c r="W9617" i="4"/>
  <c r="V9617" i="4"/>
  <c r="U9617" i="4"/>
  <c r="W9616" i="4"/>
  <c r="V9616" i="4"/>
  <c r="U9616" i="4"/>
  <c r="W9615" i="4"/>
  <c r="V9615" i="4"/>
  <c r="U9615" i="4"/>
  <c r="W9614" i="4"/>
  <c r="V9614" i="4"/>
  <c r="U9614" i="4"/>
  <c r="W9613" i="4"/>
  <c r="V9613" i="4"/>
  <c r="U9613" i="4"/>
  <c r="W9611" i="4"/>
  <c r="V9611" i="4"/>
  <c r="U9611" i="4"/>
  <c r="W9609" i="4"/>
  <c r="V9609" i="4"/>
  <c r="U9609" i="4"/>
  <c r="W9608" i="4"/>
  <c r="V9608" i="4"/>
  <c r="U9608" i="4"/>
  <c r="W9607" i="4"/>
  <c r="V9607" i="4"/>
  <c r="U9607" i="4"/>
  <c r="W9604" i="4"/>
  <c r="V9604" i="4"/>
  <c r="U9604" i="4"/>
  <c r="W9603" i="4"/>
  <c r="V9603" i="4"/>
  <c r="U9603" i="4"/>
  <c r="W9602" i="4"/>
  <c r="V9602" i="4"/>
  <c r="U9602" i="4"/>
  <c r="W9601" i="4"/>
  <c r="V9601" i="4"/>
  <c r="U9601" i="4"/>
  <c r="W9600" i="4"/>
  <c r="V9600" i="4"/>
  <c r="U9600" i="4"/>
  <c r="W9599" i="4"/>
  <c r="V9599" i="4"/>
  <c r="U9599" i="4"/>
  <c r="W9598" i="4"/>
  <c r="V9598" i="4"/>
  <c r="U9598" i="4"/>
  <c r="W9597" i="4"/>
  <c r="V9597" i="4"/>
  <c r="U9597" i="4"/>
  <c r="W9596" i="4"/>
  <c r="V9596" i="4"/>
  <c r="U9596" i="4"/>
  <c r="W9595" i="4"/>
  <c r="V9595" i="4"/>
  <c r="U9595" i="4"/>
  <c r="W9594" i="4"/>
  <c r="V9594" i="4"/>
  <c r="U9594" i="4"/>
  <c r="W9593" i="4"/>
  <c r="V9593" i="4"/>
  <c r="U9593" i="4"/>
  <c r="W9592" i="4"/>
  <c r="V9592" i="4"/>
  <c r="U9592" i="4"/>
  <c r="W9591" i="4"/>
  <c r="V9591" i="4"/>
  <c r="U9591" i="4"/>
  <c r="W9590" i="4"/>
  <c r="V9590" i="4"/>
  <c r="U9590" i="4"/>
  <c r="W9589" i="4"/>
  <c r="V9589" i="4"/>
  <c r="U9589" i="4"/>
  <c r="W9588" i="4"/>
  <c r="V9588" i="4"/>
  <c r="U9588" i="4"/>
  <c r="W9587" i="4"/>
  <c r="V9587" i="4"/>
  <c r="U9587" i="4"/>
  <c r="W9586" i="4"/>
  <c r="V9586" i="4"/>
  <c r="U9586" i="4"/>
  <c r="W9585" i="4"/>
  <c r="V9585" i="4"/>
  <c r="U9585" i="4"/>
  <c r="W9584" i="4"/>
  <c r="V9584" i="4"/>
  <c r="U9584" i="4"/>
  <c r="W9582" i="4"/>
  <c r="V9582" i="4"/>
  <c r="U9582" i="4"/>
  <c r="W9581" i="4"/>
  <c r="V9581" i="4"/>
  <c r="U9581" i="4"/>
  <c r="W9580" i="4"/>
  <c r="V9580" i="4"/>
  <c r="U9580" i="4"/>
  <c r="W9579" i="4"/>
  <c r="V9579" i="4"/>
  <c r="U9579" i="4"/>
  <c r="W9578" i="4"/>
  <c r="V9578" i="4"/>
  <c r="U9578" i="4"/>
  <c r="W9572" i="4"/>
  <c r="V9572" i="4"/>
  <c r="U9572" i="4"/>
  <c r="W9571" i="4"/>
  <c r="V9571" i="4"/>
  <c r="U9571" i="4"/>
  <c r="W9570" i="4"/>
  <c r="V9570" i="4"/>
  <c r="U9570" i="4"/>
  <c r="W9569" i="4"/>
  <c r="V9569" i="4"/>
  <c r="U9569" i="4"/>
  <c r="W9568" i="4"/>
  <c r="V9568" i="4"/>
  <c r="U9568" i="4"/>
  <c r="W9567" i="4"/>
  <c r="V9567" i="4"/>
  <c r="U9567" i="4"/>
  <c r="W9566" i="4"/>
  <c r="V9566" i="4"/>
  <c r="U9566" i="4"/>
  <c r="W9565" i="4"/>
  <c r="V9565" i="4"/>
  <c r="U9565" i="4"/>
  <c r="W9564" i="4"/>
  <c r="V9564" i="4"/>
  <c r="U9564" i="4"/>
  <c r="W9563" i="4"/>
  <c r="V9563" i="4"/>
  <c r="U9563" i="4"/>
  <c r="W9561" i="4"/>
  <c r="V9561" i="4"/>
  <c r="U9561" i="4"/>
  <c r="W9557" i="4"/>
  <c r="V9557" i="4"/>
  <c r="U9557" i="4"/>
  <c r="W9554" i="4"/>
  <c r="V9554" i="4"/>
  <c r="U9554" i="4"/>
  <c r="W9553" i="4"/>
  <c r="V9553" i="4"/>
  <c r="U9553" i="4"/>
  <c r="W9552" i="4"/>
  <c r="V9552" i="4"/>
  <c r="U9552" i="4"/>
  <c r="W9551" i="4"/>
  <c r="V9551" i="4"/>
  <c r="U9551" i="4"/>
  <c r="W9549" i="4"/>
  <c r="V9549" i="4"/>
  <c r="U9549" i="4"/>
  <c r="W9548" i="4"/>
  <c r="V9548" i="4"/>
  <c r="U9548" i="4"/>
  <c r="W9547" i="4"/>
  <c r="V9547" i="4"/>
  <c r="U9547" i="4"/>
  <c r="W9545" i="4"/>
  <c r="V9545" i="4"/>
  <c r="U9545" i="4"/>
  <c r="W9544" i="4"/>
  <c r="V9544" i="4"/>
  <c r="U9544" i="4"/>
  <c r="W9543" i="4"/>
  <c r="V9543" i="4"/>
  <c r="U9543" i="4"/>
  <c r="W9542" i="4"/>
  <c r="V9542" i="4"/>
  <c r="U9542" i="4"/>
  <c r="W9541" i="4"/>
  <c r="V9541" i="4"/>
  <c r="U9541" i="4"/>
  <c r="W9540" i="4"/>
  <c r="V9540" i="4"/>
  <c r="U9540" i="4"/>
  <c r="W9539" i="4"/>
  <c r="V9539" i="4"/>
  <c r="U9539" i="4"/>
  <c r="W9538" i="4"/>
  <c r="V9538" i="4"/>
  <c r="U9538" i="4"/>
  <c r="W9536" i="4"/>
  <c r="V9536" i="4"/>
  <c r="U9536" i="4"/>
  <c r="W9532" i="4"/>
  <c r="V9532" i="4"/>
  <c r="U9532" i="4"/>
  <c r="W9529" i="4"/>
  <c r="V9529" i="4"/>
  <c r="U9529" i="4"/>
  <c r="W9528" i="4"/>
  <c r="V9528" i="4"/>
  <c r="U9528" i="4"/>
  <c r="W9522" i="4"/>
  <c r="V9522" i="4"/>
  <c r="U9522" i="4"/>
  <c r="W9521" i="4"/>
  <c r="V9521" i="4"/>
  <c r="U9521" i="4"/>
  <c r="W9520" i="4"/>
  <c r="V9520" i="4"/>
  <c r="U9520" i="4"/>
  <c r="W9519" i="4"/>
  <c r="V9519" i="4"/>
  <c r="U9519" i="4"/>
  <c r="W9518" i="4"/>
  <c r="V9518" i="4"/>
  <c r="U9518" i="4"/>
  <c r="W9517" i="4"/>
  <c r="V9517" i="4"/>
  <c r="U9517" i="4"/>
  <c r="W9516" i="4"/>
  <c r="V9516" i="4"/>
  <c r="U9516" i="4"/>
  <c r="W9515" i="4"/>
  <c r="V9515" i="4"/>
  <c r="U9515" i="4"/>
  <c r="W9514" i="4"/>
  <c r="V9514" i="4"/>
  <c r="U9514" i="4"/>
  <c r="W9513" i="4"/>
  <c r="V9513" i="4"/>
  <c r="U9513" i="4"/>
  <c r="W9511" i="4"/>
  <c r="V9511" i="4"/>
  <c r="U9511" i="4"/>
  <c r="W9509" i="4"/>
  <c r="V9509" i="4"/>
  <c r="U9509" i="4"/>
  <c r="W9508" i="4"/>
  <c r="V9508" i="4"/>
  <c r="U9508" i="4"/>
  <c r="W9507" i="4"/>
  <c r="V9507" i="4"/>
  <c r="U9507" i="4"/>
  <c r="W9504" i="4"/>
  <c r="V9504" i="4"/>
  <c r="U9504" i="4"/>
  <c r="W9503" i="4"/>
  <c r="V9503" i="4"/>
  <c r="U9503" i="4"/>
  <c r="W9502" i="4"/>
  <c r="V9502" i="4"/>
  <c r="U9502" i="4"/>
  <c r="W9501" i="4"/>
  <c r="V9501" i="4"/>
  <c r="U9501" i="4"/>
  <c r="W9500" i="4"/>
  <c r="V9500" i="4"/>
  <c r="U9500" i="4"/>
  <c r="W9499" i="4"/>
  <c r="V9499" i="4"/>
  <c r="U9499" i="4"/>
  <c r="W9498" i="4"/>
  <c r="V9498" i="4"/>
  <c r="U9498" i="4"/>
  <c r="W9497" i="4"/>
  <c r="V9497" i="4"/>
  <c r="U9497" i="4"/>
  <c r="W9496" i="4"/>
  <c r="V9496" i="4"/>
  <c r="U9496" i="4"/>
  <c r="W9495" i="4"/>
  <c r="V9495" i="4"/>
  <c r="U9495" i="4"/>
  <c r="W9494" i="4"/>
  <c r="V9494" i="4"/>
  <c r="U9494" i="4"/>
  <c r="W9493" i="4"/>
  <c r="V9493" i="4"/>
  <c r="U9493" i="4"/>
  <c r="W9492" i="4"/>
  <c r="V9492" i="4"/>
  <c r="U9492" i="4"/>
  <c r="W9491" i="4"/>
  <c r="V9491" i="4"/>
  <c r="U9491" i="4"/>
  <c r="W9490" i="4"/>
  <c r="V9490" i="4"/>
  <c r="U9490" i="4"/>
  <c r="W9489" i="4"/>
  <c r="V9489" i="4"/>
  <c r="U9489" i="4"/>
  <c r="W9488" i="4"/>
  <c r="V9488" i="4"/>
  <c r="U9488" i="4"/>
  <c r="W9487" i="4"/>
  <c r="V9487" i="4"/>
  <c r="U9487" i="4"/>
  <c r="W9486" i="4"/>
  <c r="V9486" i="4"/>
  <c r="U9486" i="4"/>
  <c r="W9485" i="4"/>
  <c r="V9485" i="4"/>
  <c r="U9485" i="4"/>
  <c r="W9484" i="4"/>
  <c r="V9484" i="4"/>
  <c r="U9484" i="4"/>
  <c r="W9482" i="4"/>
  <c r="V9482" i="4"/>
  <c r="U9482" i="4"/>
  <c r="W9481" i="4"/>
  <c r="V9481" i="4"/>
  <c r="U9481" i="4"/>
  <c r="W9480" i="4"/>
  <c r="V9480" i="4"/>
  <c r="U9480" i="4"/>
  <c r="W9479" i="4"/>
  <c r="V9479" i="4"/>
  <c r="U9479" i="4"/>
  <c r="W9478" i="4"/>
  <c r="V9478" i="4"/>
  <c r="U9478" i="4"/>
  <c r="W9472" i="4"/>
  <c r="V9472" i="4"/>
  <c r="U9472" i="4"/>
  <c r="W9471" i="4"/>
  <c r="V9471" i="4"/>
  <c r="U9471" i="4"/>
  <c r="W9470" i="4"/>
  <c r="V9470" i="4"/>
  <c r="U9470" i="4"/>
  <c r="W9469" i="4"/>
  <c r="V9469" i="4"/>
  <c r="U9469" i="4"/>
  <c r="W9468" i="4"/>
  <c r="V9468" i="4"/>
  <c r="U9468" i="4"/>
  <c r="W9467" i="4"/>
  <c r="V9467" i="4"/>
  <c r="U9467" i="4"/>
  <c r="W9466" i="4"/>
  <c r="V9466" i="4"/>
  <c r="U9466" i="4"/>
  <c r="W9465" i="4"/>
  <c r="V9465" i="4"/>
  <c r="U9465" i="4"/>
  <c r="W9464" i="4"/>
  <c r="V9464" i="4"/>
  <c r="U9464" i="4"/>
  <c r="W9463" i="4"/>
  <c r="V9463" i="4"/>
  <c r="U9463" i="4"/>
  <c r="W9461" i="4"/>
  <c r="V9461" i="4"/>
  <c r="U9461" i="4"/>
  <c r="W9459" i="4"/>
  <c r="V9459" i="4"/>
  <c r="U9459" i="4"/>
  <c r="W9458" i="4"/>
  <c r="V9458" i="4"/>
  <c r="U9458" i="4"/>
  <c r="W9457" i="4"/>
  <c r="V9457" i="4"/>
  <c r="U9457" i="4"/>
  <c r="W9454" i="4"/>
  <c r="V9454" i="4"/>
  <c r="U9454" i="4"/>
  <c r="W9453" i="4"/>
  <c r="V9453" i="4"/>
  <c r="U9453" i="4"/>
  <c r="W9452" i="4"/>
  <c r="V9452" i="4"/>
  <c r="U9452" i="4"/>
  <c r="W9451" i="4"/>
  <c r="V9451" i="4"/>
  <c r="U9451" i="4"/>
  <c r="W9450" i="4"/>
  <c r="V9450" i="4"/>
  <c r="U9450" i="4"/>
  <c r="W9449" i="4"/>
  <c r="V9449" i="4"/>
  <c r="U9449" i="4"/>
  <c r="W9448" i="4"/>
  <c r="V9448" i="4"/>
  <c r="U9448" i="4"/>
  <c r="W9447" i="4"/>
  <c r="V9447" i="4"/>
  <c r="U9447" i="4"/>
  <c r="W9446" i="4"/>
  <c r="V9446" i="4"/>
  <c r="U9446" i="4"/>
  <c r="W9445" i="4"/>
  <c r="V9445" i="4"/>
  <c r="U9445" i="4"/>
  <c r="W9444" i="4"/>
  <c r="V9444" i="4"/>
  <c r="U9444" i="4"/>
  <c r="W9443" i="4"/>
  <c r="V9443" i="4"/>
  <c r="U9443" i="4"/>
  <c r="W9442" i="4"/>
  <c r="V9442" i="4"/>
  <c r="U9442" i="4"/>
  <c r="W9441" i="4"/>
  <c r="V9441" i="4"/>
  <c r="U9441" i="4"/>
  <c r="W9440" i="4"/>
  <c r="V9440" i="4"/>
  <c r="U9440" i="4"/>
  <c r="W9439" i="4"/>
  <c r="V9439" i="4"/>
  <c r="U9439" i="4"/>
  <c r="W9438" i="4"/>
  <c r="V9438" i="4"/>
  <c r="U9438" i="4"/>
  <c r="W9437" i="4"/>
  <c r="V9437" i="4"/>
  <c r="U9437" i="4"/>
  <c r="W9436" i="4"/>
  <c r="V9436" i="4"/>
  <c r="U9436" i="4"/>
  <c r="W9435" i="4"/>
  <c r="V9435" i="4"/>
  <c r="U9435" i="4"/>
  <c r="W9434" i="4"/>
  <c r="V9434" i="4"/>
  <c r="U9434" i="4"/>
  <c r="W9432" i="4"/>
  <c r="V9432" i="4"/>
  <c r="U9432" i="4"/>
  <c r="W9431" i="4"/>
  <c r="V9431" i="4"/>
  <c r="U9431" i="4"/>
  <c r="W9430" i="4"/>
  <c r="V9430" i="4"/>
  <c r="U9430" i="4"/>
  <c r="W9429" i="4"/>
  <c r="V9429" i="4"/>
  <c r="U9429" i="4"/>
  <c r="W9428" i="4"/>
  <c r="V9428" i="4"/>
  <c r="U9428" i="4"/>
  <c r="W9422" i="4"/>
  <c r="V9422" i="4"/>
  <c r="U9422" i="4"/>
  <c r="W9421" i="4"/>
  <c r="V9421" i="4"/>
  <c r="U9421" i="4"/>
  <c r="W9420" i="4"/>
  <c r="V9420" i="4"/>
  <c r="U9420" i="4"/>
  <c r="W9419" i="4"/>
  <c r="V9419" i="4"/>
  <c r="U9419" i="4"/>
  <c r="W9418" i="4"/>
  <c r="V9418" i="4"/>
  <c r="U9418" i="4"/>
  <c r="W9417" i="4"/>
  <c r="V9417" i="4"/>
  <c r="U9417" i="4"/>
  <c r="W9416" i="4"/>
  <c r="V9416" i="4"/>
  <c r="U9416" i="4"/>
  <c r="W9415" i="4"/>
  <c r="V9415" i="4"/>
  <c r="U9415" i="4"/>
  <c r="W9414" i="4"/>
  <c r="V9414" i="4"/>
  <c r="U9414" i="4"/>
  <c r="W9413" i="4"/>
  <c r="V9413" i="4"/>
  <c r="U9413" i="4"/>
  <c r="W9411" i="4"/>
  <c r="V9411" i="4"/>
  <c r="U9411" i="4"/>
  <c r="W9409" i="4"/>
  <c r="V9409" i="4"/>
  <c r="U9409" i="4"/>
  <c r="W9408" i="4"/>
  <c r="V9408" i="4"/>
  <c r="U9408" i="4"/>
  <c r="W9407" i="4"/>
  <c r="V9407" i="4"/>
  <c r="U9407" i="4"/>
  <c r="W9404" i="4"/>
  <c r="V9404" i="4"/>
  <c r="U9404" i="4"/>
  <c r="W9403" i="4"/>
  <c r="V9403" i="4"/>
  <c r="U9403" i="4"/>
  <c r="W9402" i="4"/>
  <c r="V9402" i="4"/>
  <c r="U9402" i="4"/>
  <c r="W9401" i="4"/>
  <c r="V9401" i="4"/>
  <c r="U9401" i="4"/>
  <c r="W9400" i="4"/>
  <c r="V9400" i="4"/>
  <c r="U9400" i="4"/>
  <c r="W9399" i="4"/>
  <c r="V9399" i="4"/>
  <c r="U9399" i="4"/>
  <c r="W9398" i="4"/>
  <c r="V9398" i="4"/>
  <c r="U9398" i="4"/>
  <c r="W9397" i="4"/>
  <c r="V9397" i="4"/>
  <c r="U9397" i="4"/>
  <c r="W9396" i="4"/>
  <c r="V9396" i="4"/>
  <c r="U9396" i="4"/>
  <c r="W9395" i="4"/>
  <c r="V9395" i="4"/>
  <c r="U9395" i="4"/>
  <c r="W9394" i="4"/>
  <c r="V9394" i="4"/>
  <c r="U9394" i="4"/>
  <c r="W9393" i="4"/>
  <c r="V9393" i="4"/>
  <c r="U9393" i="4"/>
  <c r="W9392" i="4"/>
  <c r="V9392" i="4"/>
  <c r="U9392" i="4"/>
  <c r="W9391" i="4"/>
  <c r="V9391" i="4"/>
  <c r="U9391" i="4"/>
  <c r="W9390" i="4"/>
  <c r="V9390" i="4"/>
  <c r="U9390" i="4"/>
  <c r="W9389" i="4"/>
  <c r="V9389" i="4"/>
  <c r="U9389" i="4"/>
  <c r="W9388" i="4"/>
  <c r="V9388" i="4"/>
  <c r="U9388" i="4"/>
  <c r="W9387" i="4"/>
  <c r="V9387" i="4"/>
  <c r="U9387" i="4"/>
  <c r="W9386" i="4"/>
  <c r="V9386" i="4"/>
  <c r="U9386" i="4"/>
  <c r="W9385" i="4"/>
  <c r="V9385" i="4"/>
  <c r="U9385" i="4"/>
  <c r="W9384" i="4"/>
  <c r="V9384" i="4"/>
  <c r="U9384" i="4"/>
  <c r="W9382" i="4"/>
  <c r="V9382" i="4"/>
  <c r="U9382" i="4"/>
  <c r="W9381" i="4"/>
  <c r="V9381" i="4"/>
  <c r="U9381" i="4"/>
  <c r="W9380" i="4"/>
  <c r="V9380" i="4"/>
  <c r="U9380" i="4"/>
  <c r="W9379" i="4"/>
  <c r="V9379" i="4"/>
  <c r="U9379" i="4"/>
  <c r="X9333" i="4"/>
  <c r="X9233" i="4" s="1"/>
  <c r="W9333" i="4"/>
  <c r="W9233" i="4" s="1"/>
  <c r="V9333" i="4"/>
  <c r="V9233" i="4" s="1"/>
  <c r="U9333" i="4"/>
  <c r="U9233" i="4" s="1"/>
  <c r="T9333" i="4"/>
  <c r="T9233" i="4" s="1"/>
  <c r="W9322" i="4"/>
  <c r="V9322" i="4"/>
  <c r="U9322" i="4"/>
  <c r="W9321" i="4"/>
  <c r="V9321" i="4"/>
  <c r="U9321" i="4"/>
  <c r="W9320" i="4"/>
  <c r="V9320" i="4"/>
  <c r="U9320" i="4"/>
  <c r="W9319" i="4"/>
  <c r="V9319" i="4"/>
  <c r="U9319" i="4"/>
  <c r="W9318" i="4"/>
  <c r="V9318" i="4"/>
  <c r="U9318" i="4"/>
  <c r="W9317" i="4"/>
  <c r="V9317" i="4"/>
  <c r="U9317" i="4"/>
  <c r="W9316" i="4"/>
  <c r="V9316" i="4"/>
  <c r="U9316" i="4"/>
  <c r="W9315" i="4"/>
  <c r="V9315" i="4"/>
  <c r="U9315" i="4"/>
  <c r="W9314" i="4"/>
  <c r="V9314" i="4"/>
  <c r="U9314" i="4"/>
  <c r="W9313" i="4"/>
  <c r="V9313" i="4"/>
  <c r="U9313" i="4"/>
  <c r="W9311" i="4"/>
  <c r="V9311" i="4"/>
  <c r="U9311" i="4"/>
  <c r="W9309" i="4"/>
  <c r="V9309" i="4"/>
  <c r="U9309" i="4"/>
  <c r="W9308" i="4"/>
  <c r="V9308" i="4"/>
  <c r="U9308" i="4"/>
  <c r="W9307" i="4"/>
  <c r="V9307" i="4"/>
  <c r="U9307" i="4"/>
  <c r="W9304" i="4"/>
  <c r="V9304" i="4"/>
  <c r="U9304" i="4"/>
  <c r="W9303" i="4"/>
  <c r="V9303" i="4"/>
  <c r="U9303" i="4"/>
  <c r="W9302" i="4"/>
  <c r="V9302" i="4"/>
  <c r="U9302" i="4"/>
  <c r="W9301" i="4"/>
  <c r="V9301" i="4"/>
  <c r="U9301" i="4"/>
  <c r="W9300" i="4"/>
  <c r="V9300" i="4"/>
  <c r="U9300" i="4"/>
  <c r="W9299" i="4"/>
  <c r="V9299" i="4"/>
  <c r="U9299" i="4"/>
  <c r="W9298" i="4"/>
  <c r="V9298" i="4"/>
  <c r="U9298" i="4"/>
  <c r="W9297" i="4"/>
  <c r="V9297" i="4"/>
  <c r="U9297" i="4"/>
  <c r="W9296" i="4"/>
  <c r="V9296" i="4"/>
  <c r="U9296" i="4"/>
  <c r="W9295" i="4"/>
  <c r="V9295" i="4"/>
  <c r="U9295" i="4"/>
  <c r="W9294" i="4"/>
  <c r="V9294" i="4"/>
  <c r="U9294" i="4"/>
  <c r="W9293" i="4"/>
  <c r="V9293" i="4"/>
  <c r="U9293" i="4"/>
  <c r="W9292" i="4"/>
  <c r="V9292" i="4"/>
  <c r="U9292" i="4"/>
  <c r="W9291" i="4"/>
  <c r="V9291" i="4"/>
  <c r="U9291" i="4"/>
  <c r="W9290" i="4"/>
  <c r="V9290" i="4"/>
  <c r="U9290" i="4"/>
  <c r="W9289" i="4"/>
  <c r="V9289" i="4"/>
  <c r="U9289" i="4"/>
  <c r="W9288" i="4"/>
  <c r="V9288" i="4"/>
  <c r="U9288" i="4"/>
  <c r="W9287" i="4"/>
  <c r="V9287" i="4"/>
  <c r="U9287" i="4"/>
  <c r="W9286" i="4"/>
  <c r="V9286" i="4"/>
  <c r="U9286" i="4"/>
  <c r="W9285" i="4"/>
  <c r="V9285" i="4"/>
  <c r="U9285" i="4"/>
  <c r="W9284" i="4"/>
  <c r="V9284" i="4"/>
  <c r="U9284" i="4"/>
  <c r="W9282" i="4"/>
  <c r="V9282" i="4"/>
  <c r="U9282" i="4"/>
  <c r="W9281" i="4"/>
  <c r="V9281" i="4"/>
  <c r="U9281" i="4"/>
  <c r="W9280" i="4"/>
  <c r="V9280" i="4"/>
  <c r="U9280" i="4"/>
  <c r="W9279" i="4"/>
  <c r="V9279" i="4"/>
  <c r="U9279" i="4"/>
  <c r="W9278" i="4"/>
  <c r="V9278" i="4"/>
  <c r="U9278" i="4"/>
  <c r="X9223" i="4"/>
  <c r="W9223" i="4"/>
  <c r="V9223" i="4"/>
  <c r="U9223" i="4"/>
  <c r="T9223" i="4"/>
  <c r="X9222" i="4"/>
  <c r="W9222" i="4"/>
  <c r="V9222" i="4"/>
  <c r="U9222" i="4"/>
  <c r="T9222" i="4"/>
  <c r="X9162" i="4"/>
  <c r="X7803" i="4" s="1"/>
  <c r="W9162" i="4"/>
  <c r="W7803" i="4" s="1"/>
  <c r="W7811" i="4" s="1"/>
  <c r="V9162" i="4"/>
  <c r="V7803" i="4" s="1"/>
  <c r="U9162" i="4"/>
  <c r="U7803" i="4" s="1"/>
  <c r="T9162" i="4"/>
  <c r="T7803" i="4" s="1"/>
  <c r="W9149" i="4"/>
  <c r="W9148" i="4" s="1"/>
  <c r="V9149" i="4"/>
  <c r="V9148" i="4" s="1"/>
  <c r="U9149" i="4"/>
  <c r="U9148" i="4" s="1"/>
  <c r="W9146" i="4"/>
  <c r="W9145" i="4" s="1"/>
  <c r="V9146" i="4"/>
  <c r="V9145" i="4" s="1"/>
  <c r="U9146" i="4"/>
  <c r="U9145" i="4" s="1"/>
  <c r="W9141" i="4"/>
  <c r="W9134" i="4" s="1"/>
  <c r="V9141" i="4"/>
  <c r="V9134" i="4" s="1"/>
  <c r="U9141" i="4"/>
  <c r="U9134" i="4" s="1"/>
  <c r="W9132" i="4"/>
  <c r="V9132" i="4"/>
  <c r="U9132" i="4"/>
  <c r="W9126" i="4"/>
  <c r="W9124" i="4" s="1"/>
  <c r="V9126" i="4"/>
  <c r="V9124" i="4" s="1"/>
  <c r="U9126" i="4"/>
  <c r="U9124" i="4" s="1"/>
  <c r="W9110" i="4"/>
  <c r="W9109" i="4" s="1"/>
  <c r="V9110" i="4"/>
  <c r="V9109" i="4" s="1"/>
  <c r="U9110" i="4"/>
  <c r="U9109" i="4" s="1"/>
  <c r="W9107" i="4"/>
  <c r="W9106" i="4" s="1"/>
  <c r="V9107" i="4"/>
  <c r="V9106" i="4" s="1"/>
  <c r="U9107" i="4"/>
  <c r="U9106" i="4" s="1"/>
  <c r="W9102" i="4"/>
  <c r="W9093" i="4" s="1"/>
  <c r="V9102" i="4"/>
  <c r="V9093" i="4" s="1"/>
  <c r="U9102" i="4"/>
  <c r="U9093" i="4" s="1"/>
  <c r="W9091" i="4"/>
  <c r="V9091" i="4"/>
  <c r="U9091" i="4"/>
  <c r="W9085" i="4"/>
  <c r="W9083" i="4" s="1"/>
  <c r="V9085" i="4"/>
  <c r="V9083" i="4" s="1"/>
  <c r="U9085" i="4"/>
  <c r="U9083" i="4" s="1"/>
  <c r="W9067" i="4"/>
  <c r="W9066" i="4" s="1"/>
  <c r="V9067" i="4"/>
  <c r="V9066" i="4" s="1"/>
  <c r="U9067" i="4"/>
  <c r="U9066" i="4" s="1"/>
  <c r="W9062" i="4"/>
  <c r="W9061" i="4" s="1"/>
  <c r="V9062" i="4"/>
  <c r="V9061" i="4" s="1"/>
  <c r="U9062" i="4"/>
  <c r="U9061" i="4" s="1"/>
  <c r="W9056" i="4"/>
  <c r="W9047" i="4" s="1"/>
  <c r="V9056" i="4"/>
  <c r="V9047" i="4" s="1"/>
  <c r="U9056" i="4"/>
  <c r="U9047" i="4" s="1"/>
  <c r="W9045" i="4"/>
  <c r="V9045" i="4"/>
  <c r="U9045" i="4"/>
  <c r="W9039" i="4"/>
  <c r="W9037" i="4" s="1"/>
  <c r="V9039" i="4"/>
  <c r="V9037" i="4" s="1"/>
  <c r="U9039" i="4"/>
  <c r="U9037" i="4" s="1"/>
  <c r="W9023" i="4"/>
  <c r="W9022" i="4" s="1"/>
  <c r="V9023" i="4"/>
  <c r="V9022" i="4" s="1"/>
  <c r="U9023" i="4"/>
  <c r="U9022" i="4" s="1"/>
  <c r="W9020" i="4"/>
  <c r="W9019" i="4" s="1"/>
  <c r="V9020" i="4"/>
  <c r="V9019" i="4" s="1"/>
  <c r="U9020" i="4"/>
  <c r="U9019" i="4" s="1"/>
  <c r="W9015" i="4"/>
  <c r="W9006" i="4" s="1"/>
  <c r="V9015" i="4"/>
  <c r="V9006" i="4" s="1"/>
  <c r="U9015" i="4"/>
  <c r="U9006" i="4" s="1"/>
  <c r="W9004" i="4"/>
  <c r="V9004" i="4"/>
  <c r="U9004" i="4"/>
  <c r="W8998" i="4"/>
  <c r="W8996" i="4" s="1"/>
  <c r="V8998" i="4"/>
  <c r="V8996" i="4" s="1"/>
  <c r="U8998" i="4"/>
  <c r="U8996" i="4" s="1"/>
  <c r="W8982" i="4"/>
  <c r="W8981" i="4" s="1"/>
  <c r="V8982" i="4"/>
  <c r="V8981" i="4" s="1"/>
  <c r="U8982" i="4"/>
  <c r="U8981" i="4" s="1"/>
  <c r="W8977" i="4"/>
  <c r="W8976" i="4" s="1"/>
  <c r="V8977" i="4"/>
  <c r="V8976" i="4" s="1"/>
  <c r="U8977" i="4"/>
  <c r="U8976" i="4" s="1"/>
  <c r="W8974" i="4"/>
  <c r="W8973" i="4" s="1"/>
  <c r="V8974" i="4"/>
  <c r="V8973" i="4" s="1"/>
  <c r="U8974" i="4"/>
  <c r="U8973" i="4" s="1"/>
  <c r="W8969" i="4"/>
  <c r="W8968" i="4" s="1"/>
  <c r="V8969" i="4"/>
  <c r="V8968" i="4" s="1"/>
  <c r="U8969" i="4"/>
  <c r="U8968" i="4" s="1"/>
  <c r="W8963" i="4"/>
  <c r="W8954" i="4" s="1"/>
  <c r="V8963" i="4"/>
  <c r="V8954" i="4" s="1"/>
  <c r="U8963" i="4"/>
  <c r="U8954" i="4" s="1"/>
  <c r="W8952" i="4"/>
  <c r="V8952" i="4"/>
  <c r="U8952" i="4"/>
  <c r="W8946" i="4"/>
  <c r="W8944" i="4" s="1"/>
  <c r="V8946" i="4"/>
  <c r="V8944" i="4" s="1"/>
  <c r="U8946" i="4"/>
  <c r="U8944" i="4" s="1"/>
  <c r="W8928" i="4"/>
  <c r="W8927" i="4" s="1"/>
  <c r="V8928" i="4"/>
  <c r="V8927" i="4" s="1"/>
  <c r="U8928" i="4"/>
  <c r="U8927" i="4" s="1"/>
  <c r="W8923" i="4"/>
  <c r="W8922" i="4" s="1"/>
  <c r="V8923" i="4"/>
  <c r="V8922" i="4" s="1"/>
  <c r="U8923" i="4"/>
  <c r="U8922" i="4" s="1"/>
  <c r="W8918" i="4"/>
  <c r="W8909" i="4" s="1"/>
  <c r="V8918" i="4"/>
  <c r="V8909" i="4" s="1"/>
  <c r="U8918" i="4"/>
  <c r="U8909" i="4" s="1"/>
  <c r="W8907" i="4"/>
  <c r="V8907" i="4"/>
  <c r="U8907" i="4"/>
  <c r="W8901" i="4"/>
  <c r="W8899" i="4" s="1"/>
  <c r="V8901" i="4"/>
  <c r="V8899" i="4" s="1"/>
  <c r="U8901" i="4"/>
  <c r="U8899" i="4" s="1"/>
  <c r="W8882" i="4"/>
  <c r="W8881" i="4" s="1"/>
  <c r="V8882" i="4"/>
  <c r="V8881" i="4" s="1"/>
  <c r="U8882" i="4"/>
  <c r="U8881" i="4" s="1"/>
  <c r="W8877" i="4"/>
  <c r="W8876" i="4" s="1"/>
  <c r="V8877" i="4"/>
  <c r="V8876" i="4" s="1"/>
  <c r="U8877" i="4"/>
  <c r="U8876" i="4" s="1"/>
  <c r="W8872" i="4"/>
  <c r="W8863" i="4" s="1"/>
  <c r="V8872" i="4"/>
  <c r="V8863" i="4" s="1"/>
  <c r="U8872" i="4"/>
  <c r="U8863" i="4" s="1"/>
  <c r="W8861" i="4"/>
  <c r="V8861" i="4"/>
  <c r="U8861" i="4"/>
  <c r="W8855" i="4"/>
  <c r="W8853" i="4" s="1"/>
  <c r="V8855" i="4"/>
  <c r="V8853" i="4" s="1"/>
  <c r="U8855" i="4"/>
  <c r="U8853" i="4" s="1"/>
  <c r="W8837" i="4"/>
  <c r="W8836" i="4" s="1"/>
  <c r="V8837" i="4"/>
  <c r="V8836" i="4" s="1"/>
  <c r="U8837" i="4"/>
  <c r="U8836" i="4" s="1"/>
  <c r="W8832" i="4"/>
  <c r="W8831" i="4" s="1"/>
  <c r="V8832" i="4"/>
  <c r="V8831" i="4" s="1"/>
  <c r="U8832" i="4"/>
  <c r="U8831" i="4" s="1"/>
  <c r="W8826" i="4"/>
  <c r="W8817" i="4" s="1"/>
  <c r="V8826" i="4"/>
  <c r="V8817" i="4" s="1"/>
  <c r="U8826" i="4"/>
  <c r="U8817" i="4" s="1"/>
  <c r="W8815" i="4"/>
  <c r="V8815" i="4"/>
  <c r="U8815" i="4"/>
  <c r="W8809" i="4"/>
  <c r="W8807" i="4" s="1"/>
  <c r="V8809" i="4"/>
  <c r="V8807" i="4" s="1"/>
  <c r="U8809" i="4"/>
  <c r="U8807" i="4" s="1"/>
  <c r="W8791" i="4"/>
  <c r="W8790" i="4" s="1"/>
  <c r="V8791" i="4"/>
  <c r="V8790" i="4" s="1"/>
  <c r="U8791" i="4"/>
  <c r="U8790" i="4" s="1"/>
  <c r="W8786" i="4"/>
  <c r="W8785" i="4" s="1"/>
  <c r="V8786" i="4"/>
  <c r="V8785" i="4" s="1"/>
  <c r="U8786" i="4"/>
  <c r="U8785" i="4" s="1"/>
  <c r="W8780" i="4"/>
  <c r="W8771" i="4" s="1"/>
  <c r="V8780" i="4"/>
  <c r="V8771" i="4" s="1"/>
  <c r="U8780" i="4"/>
  <c r="U8771" i="4" s="1"/>
  <c r="W8769" i="4"/>
  <c r="V8769" i="4"/>
  <c r="U8769" i="4"/>
  <c r="W8763" i="4"/>
  <c r="W8761" i="4" s="1"/>
  <c r="V8763" i="4"/>
  <c r="V8761" i="4" s="1"/>
  <c r="U8763" i="4"/>
  <c r="U8761" i="4" s="1"/>
  <c r="W8746" i="4"/>
  <c r="W8745" i="4" s="1"/>
  <c r="V8746" i="4"/>
  <c r="V8745" i="4" s="1"/>
  <c r="U8746" i="4"/>
  <c r="U8745" i="4" s="1"/>
  <c r="W8741" i="4"/>
  <c r="W8740" i="4" s="1"/>
  <c r="V8741" i="4"/>
  <c r="V8740" i="4" s="1"/>
  <c r="U8741" i="4"/>
  <c r="U8740" i="4" s="1"/>
  <c r="W8735" i="4"/>
  <c r="W8726" i="4" s="1"/>
  <c r="V8735" i="4"/>
  <c r="V8726" i="4" s="1"/>
  <c r="U8735" i="4"/>
  <c r="U8726" i="4" s="1"/>
  <c r="W8724" i="4"/>
  <c r="V8724" i="4"/>
  <c r="U8724" i="4"/>
  <c r="W8718" i="4"/>
  <c r="W8716" i="4" s="1"/>
  <c r="V8718" i="4"/>
  <c r="V8716" i="4" s="1"/>
  <c r="U8718" i="4"/>
  <c r="U8716" i="4" s="1"/>
  <c r="W8702" i="4"/>
  <c r="W8701" i="4" s="1"/>
  <c r="V8702" i="4"/>
  <c r="V8701" i="4" s="1"/>
  <c r="U8702" i="4"/>
  <c r="U8701" i="4" s="1"/>
  <c r="W8698" i="4"/>
  <c r="W8697" i="4" s="1"/>
  <c r="V8698" i="4"/>
  <c r="V8697" i="4" s="1"/>
  <c r="U8698" i="4"/>
  <c r="U8697" i="4" s="1"/>
  <c r="W8692" i="4"/>
  <c r="W8683" i="4" s="1"/>
  <c r="V8692" i="4"/>
  <c r="V8683" i="4" s="1"/>
  <c r="U8692" i="4"/>
  <c r="U8683" i="4" s="1"/>
  <c r="W8681" i="4"/>
  <c r="V8681" i="4"/>
  <c r="U8681" i="4"/>
  <c r="W8675" i="4"/>
  <c r="W8673" i="4" s="1"/>
  <c r="V8675" i="4"/>
  <c r="V8673" i="4" s="1"/>
  <c r="U8675" i="4"/>
  <c r="U8673" i="4" s="1"/>
  <c r="W8656" i="4"/>
  <c r="W8655" i="4" s="1"/>
  <c r="V8656" i="4"/>
  <c r="V8655" i="4" s="1"/>
  <c r="U8656" i="4"/>
  <c r="U8655" i="4" s="1"/>
  <c r="W8651" i="4"/>
  <c r="W8650" i="4" s="1"/>
  <c r="V8651" i="4"/>
  <c r="V8650" i="4" s="1"/>
  <c r="U8651" i="4"/>
  <c r="U8650" i="4" s="1"/>
  <c r="W8646" i="4"/>
  <c r="W8637" i="4" s="1"/>
  <c r="V8646" i="4"/>
  <c r="V8637" i="4" s="1"/>
  <c r="U8646" i="4"/>
  <c r="U8637" i="4" s="1"/>
  <c r="W8635" i="4"/>
  <c r="V8635" i="4"/>
  <c r="U8635" i="4"/>
  <c r="W8629" i="4"/>
  <c r="W8627" i="4" s="1"/>
  <c r="V8629" i="4"/>
  <c r="V8627" i="4" s="1"/>
  <c r="U8629" i="4"/>
  <c r="U8627" i="4" s="1"/>
  <c r="W8612" i="4"/>
  <c r="W8611" i="4" s="1"/>
  <c r="V8612" i="4"/>
  <c r="V8611" i="4" s="1"/>
  <c r="U8612" i="4"/>
  <c r="U8611" i="4" s="1"/>
  <c r="W8607" i="4"/>
  <c r="W8606" i="4" s="1"/>
  <c r="V8607" i="4"/>
  <c r="V8606" i="4" s="1"/>
  <c r="U8607" i="4"/>
  <c r="U8606" i="4" s="1"/>
  <c r="W8602" i="4"/>
  <c r="W8593" i="4" s="1"/>
  <c r="V8602" i="4"/>
  <c r="V8593" i="4" s="1"/>
  <c r="U8602" i="4"/>
  <c r="U8593" i="4" s="1"/>
  <c r="W8591" i="4"/>
  <c r="V8591" i="4"/>
  <c r="U8591" i="4"/>
  <c r="W8585" i="4"/>
  <c r="W8583" i="4" s="1"/>
  <c r="V8585" i="4"/>
  <c r="V8583" i="4" s="1"/>
  <c r="U8585" i="4"/>
  <c r="U8583" i="4" s="1"/>
  <c r="W8565" i="4"/>
  <c r="W8564" i="4" s="1"/>
  <c r="V8565" i="4"/>
  <c r="V8564" i="4" s="1"/>
  <c r="U8565" i="4"/>
  <c r="U8564" i="4" s="1"/>
  <c r="W8560" i="4"/>
  <c r="W8559" i="4" s="1"/>
  <c r="V8560" i="4"/>
  <c r="V8559" i="4" s="1"/>
  <c r="U8560" i="4"/>
  <c r="U8559" i="4" s="1"/>
  <c r="W8554" i="4"/>
  <c r="W8545" i="4" s="1"/>
  <c r="V8554" i="4"/>
  <c r="V8545" i="4" s="1"/>
  <c r="U8554" i="4"/>
  <c r="U8545" i="4" s="1"/>
  <c r="W8543" i="4"/>
  <c r="V8543" i="4"/>
  <c r="U8543" i="4"/>
  <c r="W8537" i="4"/>
  <c r="W8535" i="4" s="1"/>
  <c r="V8537" i="4"/>
  <c r="V8535" i="4" s="1"/>
  <c r="U8537" i="4"/>
  <c r="U8535" i="4" s="1"/>
  <c r="W8519" i="4"/>
  <c r="W8518" i="4" s="1"/>
  <c r="V8519" i="4"/>
  <c r="V8518" i="4" s="1"/>
  <c r="U8519" i="4"/>
  <c r="U8518" i="4" s="1"/>
  <c r="W8514" i="4"/>
  <c r="W8513" i="4" s="1"/>
  <c r="V8514" i="4"/>
  <c r="V8513" i="4" s="1"/>
  <c r="U8514" i="4"/>
  <c r="U8513" i="4" s="1"/>
  <c r="W8508" i="4"/>
  <c r="W8499" i="4" s="1"/>
  <c r="V8508" i="4"/>
  <c r="V8499" i="4" s="1"/>
  <c r="U8508" i="4"/>
  <c r="U8499" i="4" s="1"/>
  <c r="W8497" i="4"/>
  <c r="V8497" i="4"/>
  <c r="U8497" i="4"/>
  <c r="W8491" i="4"/>
  <c r="W8489" i="4" s="1"/>
  <c r="V8491" i="4"/>
  <c r="V8489" i="4" s="1"/>
  <c r="U8491" i="4"/>
  <c r="U8489" i="4" s="1"/>
  <c r="W8475" i="4"/>
  <c r="W8474" i="4" s="1"/>
  <c r="W8477" i="4" s="1"/>
  <c r="W8481" i="4" s="1"/>
  <c r="W8482" i="4" s="1"/>
  <c r="V8475" i="4"/>
  <c r="V8474" i="4" s="1"/>
  <c r="V8477" i="4" s="1"/>
  <c r="V8481" i="4" s="1"/>
  <c r="V8482" i="4" s="1"/>
  <c r="U8475" i="4"/>
  <c r="U8474" i="4" s="1"/>
  <c r="U8477" i="4" s="1"/>
  <c r="U8481" i="4" s="1"/>
  <c r="U8482" i="4" s="1"/>
  <c r="W8460" i="4"/>
  <c r="W8459" i="4" s="1"/>
  <c r="V8460" i="4"/>
  <c r="V8459" i="4" s="1"/>
  <c r="U8460" i="4"/>
  <c r="U8459" i="4" s="1"/>
  <c r="W8457" i="4"/>
  <c r="W8456" i="4" s="1"/>
  <c r="V8457" i="4"/>
  <c r="V8456" i="4" s="1"/>
  <c r="U8457" i="4"/>
  <c r="U8456" i="4" s="1"/>
  <c r="W8452" i="4"/>
  <c r="W8443" i="4" s="1"/>
  <c r="V8452" i="4"/>
  <c r="V8443" i="4" s="1"/>
  <c r="U8452" i="4"/>
  <c r="U8443" i="4" s="1"/>
  <c r="W8441" i="4"/>
  <c r="V8441" i="4"/>
  <c r="U8441" i="4"/>
  <c r="W8435" i="4"/>
  <c r="W8433" i="4" s="1"/>
  <c r="V8435" i="4"/>
  <c r="V8433" i="4" s="1"/>
  <c r="U8435" i="4"/>
  <c r="U8433" i="4" s="1"/>
  <c r="W8418" i="4"/>
  <c r="W8417" i="4" s="1"/>
  <c r="V8418" i="4"/>
  <c r="V8417" i="4" s="1"/>
  <c r="U8418" i="4"/>
  <c r="U8417" i="4" s="1"/>
  <c r="W8414" i="4"/>
  <c r="W8413" i="4" s="1"/>
  <c r="V8414" i="4"/>
  <c r="V8413" i="4" s="1"/>
  <c r="U8414" i="4"/>
  <c r="U8413" i="4" s="1"/>
  <c r="W8409" i="4"/>
  <c r="W8400" i="4" s="1"/>
  <c r="V8409" i="4"/>
  <c r="V8400" i="4" s="1"/>
  <c r="U8409" i="4"/>
  <c r="U8400" i="4" s="1"/>
  <c r="W8398" i="4"/>
  <c r="V8398" i="4"/>
  <c r="U8398" i="4"/>
  <c r="W8392" i="4"/>
  <c r="W8390" i="4" s="1"/>
  <c r="V8392" i="4"/>
  <c r="V8390" i="4" s="1"/>
  <c r="U8392" i="4"/>
  <c r="U8390" i="4" s="1"/>
  <c r="W8376" i="4"/>
  <c r="W8375" i="4" s="1"/>
  <c r="V8376" i="4"/>
  <c r="V8375" i="4" s="1"/>
  <c r="U8376" i="4"/>
  <c r="U8375" i="4" s="1"/>
  <c r="W8371" i="4"/>
  <c r="W8370" i="4" s="1"/>
  <c r="V8371" i="4"/>
  <c r="V8370" i="4" s="1"/>
  <c r="U8371" i="4"/>
  <c r="U8370" i="4" s="1"/>
  <c r="W8367" i="4"/>
  <c r="W8366" i="4" s="1"/>
  <c r="V8367" i="4"/>
  <c r="V8366" i="4" s="1"/>
  <c r="U8367" i="4"/>
  <c r="U8366" i="4" s="1"/>
  <c r="W8362" i="4"/>
  <c r="W8353" i="4" s="1"/>
  <c r="V8362" i="4"/>
  <c r="V8353" i="4" s="1"/>
  <c r="U8362" i="4"/>
  <c r="U8353" i="4" s="1"/>
  <c r="W8351" i="4"/>
  <c r="V8351" i="4"/>
  <c r="U8351" i="4"/>
  <c r="W8345" i="4"/>
  <c r="W8343" i="4" s="1"/>
  <c r="V8345" i="4"/>
  <c r="V8343" i="4" s="1"/>
  <c r="U8345" i="4"/>
  <c r="U8343" i="4" s="1"/>
  <c r="W8326" i="4"/>
  <c r="W8325" i="4" s="1"/>
  <c r="V8326" i="4"/>
  <c r="V8325" i="4" s="1"/>
  <c r="U8326" i="4"/>
  <c r="U8325" i="4" s="1"/>
  <c r="W8322" i="4"/>
  <c r="W8321" i="4" s="1"/>
  <c r="V8322" i="4"/>
  <c r="V8321" i="4" s="1"/>
  <c r="U8322" i="4"/>
  <c r="U8321" i="4" s="1"/>
  <c r="W8316" i="4"/>
  <c r="W8307" i="4" s="1"/>
  <c r="V8316" i="4"/>
  <c r="V8307" i="4" s="1"/>
  <c r="U8316" i="4"/>
  <c r="U8307" i="4" s="1"/>
  <c r="W8305" i="4"/>
  <c r="V8305" i="4"/>
  <c r="U8305" i="4"/>
  <c r="W8299" i="4"/>
  <c r="W8297" i="4" s="1"/>
  <c r="V8299" i="4"/>
  <c r="V8297" i="4" s="1"/>
  <c r="U8299" i="4"/>
  <c r="U8297" i="4" s="1"/>
  <c r="W8281" i="4"/>
  <c r="W8280" i="4" s="1"/>
  <c r="V8281" i="4"/>
  <c r="V8280" i="4" s="1"/>
  <c r="U8281" i="4"/>
  <c r="U8280" i="4" s="1"/>
  <c r="W8276" i="4"/>
  <c r="W8275" i="4" s="1"/>
  <c r="V8276" i="4"/>
  <c r="V8275" i="4" s="1"/>
  <c r="U8276" i="4"/>
  <c r="U8275" i="4" s="1"/>
  <c r="W8270" i="4"/>
  <c r="W8261" i="4" s="1"/>
  <c r="V8270" i="4"/>
  <c r="V8261" i="4" s="1"/>
  <c r="U8270" i="4"/>
  <c r="U8261" i="4" s="1"/>
  <c r="W8259" i="4"/>
  <c r="V8259" i="4"/>
  <c r="U8259" i="4"/>
  <c r="W8253" i="4"/>
  <c r="W8251" i="4" s="1"/>
  <c r="V8253" i="4"/>
  <c r="V8251" i="4" s="1"/>
  <c r="U8253" i="4"/>
  <c r="U8251" i="4" s="1"/>
  <c r="W8235" i="4"/>
  <c r="W8234" i="4" s="1"/>
  <c r="V8235" i="4"/>
  <c r="V8234" i="4" s="1"/>
  <c r="U8235" i="4"/>
  <c r="U8234" i="4" s="1"/>
  <c r="W8230" i="4"/>
  <c r="W8229" i="4" s="1"/>
  <c r="V8230" i="4"/>
  <c r="V8229" i="4" s="1"/>
  <c r="U8230" i="4"/>
  <c r="U8229" i="4" s="1"/>
  <c r="W8225" i="4"/>
  <c r="W8216" i="4" s="1"/>
  <c r="V8225" i="4"/>
  <c r="V8216" i="4" s="1"/>
  <c r="U8225" i="4"/>
  <c r="U8216" i="4" s="1"/>
  <c r="W8214" i="4"/>
  <c r="V8214" i="4"/>
  <c r="U8214" i="4"/>
  <c r="W8208" i="4"/>
  <c r="W8206" i="4" s="1"/>
  <c r="V8208" i="4"/>
  <c r="V8206" i="4" s="1"/>
  <c r="U8208" i="4"/>
  <c r="U8206" i="4" s="1"/>
  <c r="W8191" i="4"/>
  <c r="W8190" i="4" s="1"/>
  <c r="V8191" i="4"/>
  <c r="V8190" i="4" s="1"/>
  <c r="U8191" i="4"/>
  <c r="U8190" i="4" s="1"/>
  <c r="W8188" i="4"/>
  <c r="W8187" i="4" s="1"/>
  <c r="V8188" i="4"/>
  <c r="V8187" i="4" s="1"/>
  <c r="U8188" i="4"/>
  <c r="U8187" i="4" s="1"/>
  <c r="W8183" i="4"/>
  <c r="W8174" i="4" s="1"/>
  <c r="V8183" i="4"/>
  <c r="V8174" i="4" s="1"/>
  <c r="U8183" i="4"/>
  <c r="U8174" i="4" s="1"/>
  <c r="W8172" i="4"/>
  <c r="V8172" i="4"/>
  <c r="U8172" i="4"/>
  <c r="W8166" i="4"/>
  <c r="W8164" i="4" s="1"/>
  <c r="V8166" i="4"/>
  <c r="V8164" i="4" s="1"/>
  <c r="U8166" i="4"/>
  <c r="U8164" i="4" s="1"/>
  <c r="W8148" i="4"/>
  <c r="W8147" i="4" s="1"/>
  <c r="V8148" i="4"/>
  <c r="V8147" i="4" s="1"/>
  <c r="U8148" i="4"/>
  <c r="U8147" i="4" s="1"/>
  <c r="W8145" i="4"/>
  <c r="W8144" i="4" s="1"/>
  <c r="V8145" i="4"/>
  <c r="V8144" i="4" s="1"/>
  <c r="U8145" i="4"/>
  <c r="U8144" i="4" s="1"/>
  <c r="W8140" i="4"/>
  <c r="W8131" i="4" s="1"/>
  <c r="V8140" i="4"/>
  <c r="V8131" i="4" s="1"/>
  <c r="U8140" i="4"/>
  <c r="U8131" i="4" s="1"/>
  <c r="W8129" i="4"/>
  <c r="V8129" i="4"/>
  <c r="U8129" i="4"/>
  <c r="W8123" i="4"/>
  <c r="W8121" i="4" s="1"/>
  <c r="V8123" i="4"/>
  <c r="V8121" i="4" s="1"/>
  <c r="U8123" i="4"/>
  <c r="U8121" i="4" s="1"/>
  <c r="W8107" i="4"/>
  <c r="W8106" i="4" s="1"/>
  <c r="W8109" i="4" s="1"/>
  <c r="W8113" i="4" s="1"/>
  <c r="W8114" i="4" s="1"/>
  <c r="V8107" i="4"/>
  <c r="V8106" i="4" s="1"/>
  <c r="V8109" i="4" s="1"/>
  <c r="V8113" i="4" s="1"/>
  <c r="V8114" i="4" s="1"/>
  <c r="U8107" i="4"/>
  <c r="U8106" i="4" s="1"/>
  <c r="U8109" i="4" s="1"/>
  <c r="U8113" i="4" s="1"/>
  <c r="U8114" i="4" s="1"/>
  <c r="W8091" i="4"/>
  <c r="W8090" i="4" s="1"/>
  <c r="V8091" i="4"/>
  <c r="V8090" i="4" s="1"/>
  <c r="U8091" i="4"/>
  <c r="U8090" i="4" s="1"/>
  <c r="W8087" i="4"/>
  <c r="W8086" i="4" s="1"/>
  <c r="V8087" i="4"/>
  <c r="V8086" i="4" s="1"/>
  <c r="U8087" i="4"/>
  <c r="U8086" i="4" s="1"/>
  <c r="W8082" i="4"/>
  <c r="W8073" i="4" s="1"/>
  <c r="V8082" i="4"/>
  <c r="V8073" i="4" s="1"/>
  <c r="U8082" i="4"/>
  <c r="U8073" i="4" s="1"/>
  <c r="W8071" i="4"/>
  <c r="V8071" i="4"/>
  <c r="U8071" i="4"/>
  <c r="W8065" i="4"/>
  <c r="W8063" i="4" s="1"/>
  <c r="V8065" i="4"/>
  <c r="V8063" i="4" s="1"/>
  <c r="U8065" i="4"/>
  <c r="U8063" i="4" s="1"/>
  <c r="W8049" i="4"/>
  <c r="W8048" i="4" s="1"/>
  <c r="V8049" i="4"/>
  <c r="V8048" i="4" s="1"/>
  <c r="U8049" i="4"/>
  <c r="U8048" i="4" s="1"/>
  <c r="W8044" i="4"/>
  <c r="W8043" i="4" s="1"/>
  <c r="V8044" i="4"/>
  <c r="V8043" i="4" s="1"/>
  <c r="U8044" i="4"/>
  <c r="U8043" i="4" s="1"/>
  <c r="W8041" i="4"/>
  <c r="W8040" i="4" s="1"/>
  <c r="V8041" i="4"/>
  <c r="V8040" i="4" s="1"/>
  <c r="U8041" i="4"/>
  <c r="U8040" i="4" s="1"/>
  <c r="W8037" i="4"/>
  <c r="W8036" i="4" s="1"/>
  <c r="V8037" i="4"/>
  <c r="V8036" i="4" s="1"/>
  <c r="U8037" i="4"/>
  <c r="U8036" i="4" s="1"/>
  <c r="W8032" i="4"/>
  <c r="W8024" i="4" s="1"/>
  <c r="V8032" i="4"/>
  <c r="V8024" i="4" s="1"/>
  <c r="U8032" i="4"/>
  <c r="U8024" i="4" s="1"/>
  <c r="W8022" i="4"/>
  <c r="V8022" i="4"/>
  <c r="U8022" i="4"/>
  <c r="W8016" i="4"/>
  <c r="W8014" i="4" s="1"/>
  <c r="V8016" i="4"/>
  <c r="V8014" i="4" s="1"/>
  <c r="U8016" i="4"/>
  <c r="U8014" i="4" s="1"/>
  <c r="W7998" i="4"/>
  <c r="W7997" i="4" s="1"/>
  <c r="V7998" i="4"/>
  <c r="V7997" i="4" s="1"/>
  <c r="U7998" i="4"/>
  <c r="U7997" i="4" s="1"/>
  <c r="W7994" i="4"/>
  <c r="W7993" i="4" s="1"/>
  <c r="V7994" i="4"/>
  <c r="V7993" i="4" s="1"/>
  <c r="U7994" i="4"/>
  <c r="U7993" i="4" s="1"/>
  <c r="W7989" i="4"/>
  <c r="W7980" i="4" s="1"/>
  <c r="V7989" i="4"/>
  <c r="V7980" i="4" s="1"/>
  <c r="U7989" i="4"/>
  <c r="U7980" i="4" s="1"/>
  <c r="W7978" i="4"/>
  <c r="V7978" i="4"/>
  <c r="U7978" i="4"/>
  <c r="W7972" i="4"/>
  <c r="W7970" i="4" s="1"/>
  <c r="V7972" i="4"/>
  <c r="V7970" i="4" s="1"/>
  <c r="U7972" i="4"/>
  <c r="U7970" i="4" s="1"/>
  <c r="W7956" i="4"/>
  <c r="W7955" i="4" s="1"/>
  <c r="V7956" i="4"/>
  <c r="V7955" i="4" s="1"/>
  <c r="U7956" i="4"/>
  <c r="U7955" i="4" s="1"/>
  <c r="W7953" i="4"/>
  <c r="W7952" i="4" s="1"/>
  <c r="V7953" i="4"/>
  <c r="V7952" i="4" s="1"/>
  <c r="U7953" i="4"/>
  <c r="U7952" i="4" s="1"/>
  <c r="W7950" i="4"/>
  <c r="W7949" i="4" s="1"/>
  <c r="V7950" i="4"/>
  <c r="V7949" i="4" s="1"/>
  <c r="U7950" i="4"/>
  <c r="U7949" i="4" s="1"/>
  <c r="W7941" i="4"/>
  <c r="W7933" i="4" s="1"/>
  <c r="V7941" i="4"/>
  <c r="V7933" i="4" s="1"/>
  <c r="U7941" i="4"/>
  <c r="U7933" i="4" s="1"/>
  <c r="W7931" i="4"/>
  <c r="V7931" i="4"/>
  <c r="U7931" i="4"/>
  <c r="W7925" i="4"/>
  <c r="W7923" i="4" s="1"/>
  <c r="V7925" i="4"/>
  <c r="V7923" i="4" s="1"/>
  <c r="U7925" i="4"/>
  <c r="U7923" i="4" s="1"/>
  <c r="W7909" i="4"/>
  <c r="W7908" i="4" s="1"/>
  <c r="V7909" i="4"/>
  <c r="V7908" i="4" s="1"/>
  <c r="U7909" i="4"/>
  <c r="U7908" i="4" s="1"/>
  <c r="W7906" i="4"/>
  <c r="W7905" i="4" s="1"/>
  <c r="V7906" i="4"/>
  <c r="V7905" i="4" s="1"/>
  <c r="U7906" i="4"/>
  <c r="U7905" i="4" s="1"/>
  <c r="W7901" i="4"/>
  <c r="W7892" i="4" s="1"/>
  <c r="V7901" i="4"/>
  <c r="V7892" i="4" s="1"/>
  <c r="U7901" i="4"/>
  <c r="U7892" i="4" s="1"/>
  <c r="W7890" i="4"/>
  <c r="V7890" i="4"/>
  <c r="U7890" i="4"/>
  <c r="W7884" i="4"/>
  <c r="W7882" i="4" s="1"/>
  <c r="V7884" i="4"/>
  <c r="V7882" i="4" s="1"/>
  <c r="U7884" i="4"/>
  <c r="U7882" i="4" s="1"/>
  <c r="W7866" i="4"/>
  <c r="V7866" i="4"/>
  <c r="V7797" i="4" s="1"/>
  <c r="V11373" i="4" s="1"/>
  <c r="U7866" i="4"/>
  <c r="U7797" i="4" s="1"/>
  <c r="U11373" i="4" s="1"/>
  <c r="W7862" i="4"/>
  <c r="W7794" i="4" s="1"/>
  <c r="V7862" i="4"/>
  <c r="V7794" i="4" s="1"/>
  <c r="V11223" i="4" s="1"/>
  <c r="U7862" i="4"/>
  <c r="W7858" i="4"/>
  <c r="W7857" i="4" s="1"/>
  <c r="V7858" i="4"/>
  <c r="V7857" i="4" s="1"/>
  <c r="U7858" i="4"/>
  <c r="U7857" i="4" s="1"/>
  <c r="W7852" i="4"/>
  <c r="W7851" i="4" s="1"/>
  <c r="V7852" i="4"/>
  <c r="V7851" i="4" s="1"/>
  <c r="U7852" i="4"/>
  <c r="U7851" i="4" s="1"/>
  <c r="W7844" i="4"/>
  <c r="W7835" i="4" s="1"/>
  <c r="V7844" i="4"/>
  <c r="V7835" i="4" s="1"/>
  <c r="U7844" i="4"/>
  <c r="U7835" i="4" s="1"/>
  <c r="W7832" i="4"/>
  <c r="V7832" i="4"/>
  <c r="U7832" i="4"/>
  <c r="W7821" i="4"/>
  <c r="W7818" i="4" s="1"/>
  <c r="V7821" i="4"/>
  <c r="V7818" i="4" s="1"/>
  <c r="U7821" i="4"/>
  <c r="U7818" i="4" s="1"/>
  <c r="W7801" i="4"/>
  <c r="V7801" i="4"/>
  <c r="V11773" i="4" s="1"/>
  <c r="V11673" i="4" s="1"/>
  <c r="U7801" i="4"/>
  <c r="W7798" i="4"/>
  <c r="W11423" i="4" s="1"/>
  <c r="V7798" i="4"/>
  <c r="V11423" i="4" s="1"/>
  <c r="U7798" i="4"/>
  <c r="U11423" i="4" s="1"/>
  <c r="W7796" i="4"/>
  <c r="W11323" i="4" s="1"/>
  <c r="V7796" i="4"/>
  <c r="V11323" i="4" s="1"/>
  <c r="U7796" i="4"/>
  <c r="U11323" i="4" s="1"/>
  <c r="W7795" i="4"/>
  <c r="W11273" i="4" s="1"/>
  <c r="V7795" i="4"/>
  <c r="V11273" i="4" s="1"/>
  <c r="U7795" i="4"/>
  <c r="U11273" i="4" s="1"/>
  <c r="W11173" i="4"/>
  <c r="V11173" i="4"/>
  <c r="U11173" i="4"/>
  <c r="W7790" i="4"/>
  <c r="V7790" i="4"/>
  <c r="U7790" i="4"/>
  <c r="W7787" i="4"/>
  <c r="W10723" i="4" s="1"/>
  <c r="W10673" i="4" s="1"/>
  <c r="V7787" i="4"/>
  <c r="U7787" i="4"/>
  <c r="U10723" i="4" s="1"/>
  <c r="U10673" i="4" s="1"/>
  <c r="W7784" i="4"/>
  <c r="W10623" i="4" s="1"/>
  <c r="V7784" i="4"/>
  <c r="V10623" i="4" s="1"/>
  <c r="U7784" i="4"/>
  <c r="U10623" i="4" s="1"/>
  <c r="W7783" i="4"/>
  <c r="W10423" i="4" s="1"/>
  <c r="V7783" i="4"/>
  <c r="U7783" i="4"/>
  <c r="U10423" i="4" s="1"/>
  <c r="W7782" i="4"/>
  <c r="W10373" i="4" s="1"/>
  <c r="V7782" i="4"/>
  <c r="V10373" i="4" s="1"/>
  <c r="U7782" i="4"/>
  <c r="U10373" i="4" s="1"/>
  <c r="W7778" i="4"/>
  <c r="W10173" i="4" s="1"/>
  <c r="V7778" i="4"/>
  <c r="V10173" i="4" s="1"/>
  <c r="U7778" i="4"/>
  <c r="U10173" i="4" s="1"/>
  <c r="W7777" i="4"/>
  <c r="W10123" i="4" s="1"/>
  <c r="V7777" i="4"/>
  <c r="V10123" i="4" s="1"/>
  <c r="U7777" i="4"/>
  <c r="U10123" i="4" s="1"/>
  <c r="W7776" i="4"/>
  <c r="W10073" i="4" s="1"/>
  <c r="V7776" i="4"/>
  <c r="V10073" i="4" s="1"/>
  <c r="U7776" i="4"/>
  <c r="U10073" i="4" s="1"/>
  <c r="W7775" i="4"/>
  <c r="W10023" i="4" s="1"/>
  <c r="V7775" i="4"/>
  <c r="V10023" i="4" s="1"/>
  <c r="U7775" i="4"/>
  <c r="U10023" i="4" s="1"/>
  <c r="W7774" i="4"/>
  <c r="W9973" i="4" s="1"/>
  <c r="V7774" i="4"/>
  <c r="V9973" i="4" s="1"/>
  <c r="U7774" i="4"/>
  <c r="U9973" i="4" s="1"/>
  <c r="W7773" i="4"/>
  <c r="W9923" i="4" s="1"/>
  <c r="V7773" i="4"/>
  <c r="V9923" i="4" s="1"/>
  <c r="U7773" i="4"/>
  <c r="U9923" i="4" s="1"/>
  <c r="W7772" i="4"/>
  <c r="W9873" i="4" s="1"/>
  <c r="V7772" i="4"/>
  <c r="V9873" i="4" s="1"/>
  <c r="U7772" i="4"/>
  <c r="U9873" i="4" s="1"/>
  <c r="W7771" i="4"/>
  <c r="W9823" i="4" s="1"/>
  <c r="V7771" i="4"/>
  <c r="V9823" i="4" s="1"/>
  <c r="U7771" i="4"/>
  <c r="U9823" i="4" s="1"/>
  <c r="W7769" i="4"/>
  <c r="W9723" i="4" s="1"/>
  <c r="V7769" i="4"/>
  <c r="V9723" i="4" s="1"/>
  <c r="U7769" i="4"/>
  <c r="U9723" i="4" s="1"/>
  <c r="W7767" i="4"/>
  <c r="W9573" i="4" s="1"/>
  <c r="V7767" i="4"/>
  <c r="V9573" i="4" s="1"/>
  <c r="U7767" i="4"/>
  <c r="U9573" i="4" s="1"/>
  <c r="W7766" i="4"/>
  <c r="W9473" i="4" s="1"/>
  <c r="V7766" i="4"/>
  <c r="V9473" i="4" s="1"/>
  <c r="U7766" i="4"/>
  <c r="U9473" i="4" s="1"/>
  <c r="W7765" i="4"/>
  <c r="W9523" i="4" s="1"/>
  <c r="V7765" i="4"/>
  <c r="V9523" i="4" s="1"/>
  <c r="U7765" i="4"/>
  <c r="U9523" i="4" s="1"/>
  <c r="W7764" i="4"/>
  <c r="W9623" i="4" s="1"/>
  <c r="V7764" i="4"/>
  <c r="U7764" i="4"/>
  <c r="U9623" i="4" s="1"/>
  <c r="W7763" i="4"/>
  <c r="W9423" i="4" s="1"/>
  <c r="V7763" i="4"/>
  <c r="V9423" i="4" s="1"/>
  <c r="U7763" i="4"/>
  <c r="U9423" i="4" s="1"/>
  <c r="W7761" i="4"/>
  <c r="W9323" i="4" s="1"/>
  <c r="V7761" i="4"/>
  <c r="V9323" i="4" s="1"/>
  <c r="U7761" i="4"/>
  <c r="U9323" i="4" s="1"/>
  <c r="X7752" i="4"/>
  <c r="W7752" i="4"/>
  <c r="V7752" i="4"/>
  <c r="U7752" i="4"/>
  <c r="T7752" i="4"/>
  <c r="W7748" i="4"/>
  <c r="V7748" i="4"/>
  <c r="U7748" i="4"/>
  <c r="W7747" i="4"/>
  <c r="V7747" i="4"/>
  <c r="U7747" i="4"/>
  <c r="W7746" i="4"/>
  <c r="V7746" i="4"/>
  <c r="U7746" i="4"/>
  <c r="W7745" i="4"/>
  <c r="V7745" i="4"/>
  <c r="U7745" i="4"/>
  <c r="W7739" i="4"/>
  <c r="W11422" i="4" s="1"/>
  <c r="V7739" i="4"/>
  <c r="V11422" i="4" s="1"/>
  <c r="U7739" i="4"/>
  <c r="U11422" i="4" s="1"/>
  <c r="W7737" i="4"/>
  <c r="W11372" i="4" s="1"/>
  <c r="V7737" i="4"/>
  <c r="V11372" i="4" s="1"/>
  <c r="U7737" i="4"/>
  <c r="U11372" i="4" s="1"/>
  <c r="W7735" i="4"/>
  <c r="W11272" i="4" s="1"/>
  <c r="V7735" i="4"/>
  <c r="U7735" i="4"/>
  <c r="U11272" i="4" s="1"/>
  <c r="W7732" i="4"/>
  <c r="W11222" i="4" s="1"/>
  <c r="V7732" i="4"/>
  <c r="V11222" i="4" s="1"/>
  <c r="U7732" i="4"/>
  <c r="U11222" i="4" s="1"/>
  <c r="W7728" i="4"/>
  <c r="W10722" i="4" s="1"/>
  <c r="W10672" i="4" s="1"/>
  <c r="V7728" i="4"/>
  <c r="V10722" i="4" s="1"/>
  <c r="V10672" i="4" s="1"/>
  <c r="U7728" i="4"/>
  <c r="U10722" i="4" s="1"/>
  <c r="U10672" i="4" s="1"/>
  <c r="W7722" i="4"/>
  <c r="W10422" i="4" s="1"/>
  <c r="V7722" i="4"/>
  <c r="V10422" i="4" s="1"/>
  <c r="U7722" i="4"/>
  <c r="U10422" i="4" s="1"/>
  <c r="W7720" i="4"/>
  <c r="W10372" i="4" s="1"/>
  <c r="V7720" i="4"/>
  <c r="V10372" i="4" s="1"/>
  <c r="U7720" i="4"/>
  <c r="U10372" i="4" s="1"/>
  <c r="W7718" i="4"/>
  <c r="W10322" i="4" s="1"/>
  <c r="V7718" i="4"/>
  <c r="U7718" i="4"/>
  <c r="U10322" i="4" s="1"/>
  <c r="W7708" i="4"/>
  <c r="W10222" i="4" s="1"/>
  <c r="V7708" i="4"/>
  <c r="U7708" i="4"/>
  <c r="W7699" i="4"/>
  <c r="V7699" i="4"/>
  <c r="U7699" i="4"/>
  <c r="W7693" i="4"/>
  <c r="W7691" i="4" s="1"/>
  <c r="V7693" i="4"/>
  <c r="V7691" i="4" s="1"/>
  <c r="U7693" i="4"/>
  <c r="U7691" i="4" s="1"/>
  <c r="X7681" i="4"/>
  <c r="X7684" i="4" s="1"/>
  <c r="W7681" i="4"/>
  <c r="W7684" i="4" s="1"/>
  <c r="V7681" i="4"/>
  <c r="V7684" i="4" s="1"/>
  <c r="U7681" i="4"/>
  <c r="U7684" i="4" s="1"/>
  <c r="T7681" i="4"/>
  <c r="T7684" i="4" s="1"/>
  <c r="W7667" i="4"/>
  <c r="W7666" i="4" s="1"/>
  <c r="V7667" i="4"/>
  <c r="V7666" i="4" s="1"/>
  <c r="U7667" i="4"/>
  <c r="U7666" i="4" s="1"/>
  <c r="W7664" i="4"/>
  <c r="W7663" i="4" s="1"/>
  <c r="V7664" i="4"/>
  <c r="V7663" i="4" s="1"/>
  <c r="U7664" i="4"/>
  <c r="U7663" i="4" s="1"/>
  <c r="W7661" i="4"/>
  <c r="W7660" i="4" s="1"/>
  <c r="V7661" i="4"/>
  <c r="V7660" i="4" s="1"/>
  <c r="U7661" i="4"/>
  <c r="U7660" i="4" s="1"/>
  <c r="W7656" i="4"/>
  <c r="W10221" i="4" s="1"/>
  <c r="V7656" i="4"/>
  <c r="U7656" i="4"/>
  <c r="U10221" i="4" s="1"/>
  <c r="W7645" i="4"/>
  <c r="V7645" i="4"/>
  <c r="U7645" i="4"/>
  <c r="W7639" i="4"/>
  <c r="W7637" i="4" s="1"/>
  <c r="V7639" i="4"/>
  <c r="V7637" i="4" s="1"/>
  <c r="U7639" i="4"/>
  <c r="U7637" i="4" s="1"/>
  <c r="W7630" i="4"/>
  <c r="V7630" i="4"/>
  <c r="U7630" i="4"/>
  <c r="W7629" i="4"/>
  <c r="V7629" i="4"/>
  <c r="U7629" i="4"/>
  <c r="W7628" i="4"/>
  <c r="V7628" i="4"/>
  <c r="U7628" i="4"/>
  <c r="W7627" i="4"/>
  <c r="V7627" i="4"/>
  <c r="U7627" i="4"/>
  <c r="W7626" i="4"/>
  <c r="V7626" i="4"/>
  <c r="U7626" i="4"/>
  <c r="W7625" i="4"/>
  <c r="V7625" i="4"/>
  <c r="U7625" i="4"/>
  <c r="W7624" i="4"/>
  <c r="V7624" i="4"/>
  <c r="U7624" i="4"/>
  <c r="W7623" i="4"/>
  <c r="V7623" i="4"/>
  <c r="U7623" i="4"/>
  <c r="W7622" i="4"/>
  <c r="V7622" i="4"/>
  <c r="U7622" i="4"/>
  <c r="W7621" i="4"/>
  <c r="V7621" i="4"/>
  <c r="U7621" i="4"/>
  <c r="W7615" i="4"/>
  <c r="W7614" i="4" s="1"/>
  <c r="V7615" i="4"/>
  <c r="V7614" i="4" s="1"/>
  <c r="U7615" i="4"/>
  <c r="U7614" i="4" s="1"/>
  <c r="W7609" i="4"/>
  <c r="W11270" i="4" s="1"/>
  <c r="V7609" i="4"/>
  <c r="U7609" i="4"/>
  <c r="U11270" i="4" s="1"/>
  <c r="W7607" i="4"/>
  <c r="W11170" i="4" s="1"/>
  <c r="V7607" i="4"/>
  <c r="V11170" i="4" s="1"/>
  <c r="U7607" i="4"/>
  <c r="U11170" i="4" s="1"/>
  <c r="W7594" i="4"/>
  <c r="W10870" i="4" s="1"/>
  <c r="V7594" i="4"/>
  <c r="V10870" i="4" s="1"/>
  <c r="U7594" i="4"/>
  <c r="U10870" i="4" s="1"/>
  <c r="W7585" i="4"/>
  <c r="W10820" i="4" s="1"/>
  <c r="V7585" i="4"/>
  <c r="V10820" i="4" s="1"/>
  <c r="U7585" i="4"/>
  <c r="U10820" i="4" s="1"/>
  <c r="W7583" i="4"/>
  <c r="W10770" i="4" s="1"/>
  <c r="V7583" i="4"/>
  <c r="U7583" i="4"/>
  <c r="U10770" i="4" s="1"/>
  <c r="W7580" i="4"/>
  <c r="W10720" i="4" s="1"/>
  <c r="V7580" i="4"/>
  <c r="V10720" i="4" s="1"/>
  <c r="U7580" i="4"/>
  <c r="U10720" i="4" s="1"/>
  <c r="W7575" i="4"/>
  <c r="W10620" i="4" s="1"/>
  <c r="V7575" i="4"/>
  <c r="V10620" i="4" s="1"/>
  <c r="U7575" i="4"/>
  <c r="U10620" i="4" s="1"/>
  <c r="W7571" i="4"/>
  <c r="W10470" i="4" s="1"/>
  <c r="V7571" i="4"/>
  <c r="V10470" i="4" s="1"/>
  <c r="U7571" i="4"/>
  <c r="U10470" i="4" s="1"/>
  <c r="W7562" i="4"/>
  <c r="W10420" i="4" s="1"/>
  <c r="V7562" i="4"/>
  <c r="V10420" i="4" s="1"/>
  <c r="U7562" i="4"/>
  <c r="U10420" i="4" s="1"/>
  <c r="W7560" i="4"/>
  <c r="W10370" i="4" s="1"/>
  <c r="V7560" i="4"/>
  <c r="V10370" i="4" s="1"/>
  <c r="U7560" i="4"/>
  <c r="U10370" i="4" s="1"/>
  <c r="W7558" i="4"/>
  <c r="W10320" i="4" s="1"/>
  <c r="V7558" i="4"/>
  <c r="V10320" i="4" s="1"/>
  <c r="U7558" i="4"/>
  <c r="U10320" i="4" s="1"/>
  <c r="W7551" i="4"/>
  <c r="W10220" i="4" s="1"/>
  <c r="V7551" i="4"/>
  <c r="V10220" i="4" s="1"/>
  <c r="U7551" i="4"/>
  <c r="U10220" i="4" s="1"/>
  <c r="W7543" i="4"/>
  <c r="V7543" i="4"/>
  <c r="U7543" i="4"/>
  <c r="W7537" i="4"/>
  <c r="W7535" i="4" s="1"/>
  <c r="V7537" i="4"/>
  <c r="V7535" i="4" s="1"/>
  <c r="U7537" i="4"/>
  <c r="U7535" i="4" s="1"/>
  <c r="X7525" i="4"/>
  <c r="X7528" i="4" s="1"/>
  <c r="W7525" i="4"/>
  <c r="W7528" i="4" s="1"/>
  <c r="V7525" i="4"/>
  <c r="V7528" i="4" s="1"/>
  <c r="U7525" i="4"/>
  <c r="U7528" i="4" s="1"/>
  <c r="T7525" i="4"/>
  <c r="T7528" i="4" s="1"/>
  <c r="W7514" i="4"/>
  <c r="W7513" i="4" s="1"/>
  <c r="V7514" i="4"/>
  <c r="V7513" i="4" s="1"/>
  <c r="U7514" i="4"/>
  <c r="U7513" i="4" s="1"/>
  <c r="W7511" i="4"/>
  <c r="W7510" i="4" s="1"/>
  <c r="V7511" i="4"/>
  <c r="V7510" i="4" s="1"/>
  <c r="U7511" i="4"/>
  <c r="U7510" i="4" s="1"/>
  <c r="W7506" i="4"/>
  <c r="W10219" i="4" s="1"/>
  <c r="V7506" i="4"/>
  <c r="V10219" i="4" s="1"/>
  <c r="U7506" i="4"/>
  <c r="W7495" i="4"/>
  <c r="V7495" i="4"/>
  <c r="U7495" i="4"/>
  <c r="W7489" i="4"/>
  <c r="W7487" i="4" s="1"/>
  <c r="V7489" i="4"/>
  <c r="V7487" i="4" s="1"/>
  <c r="U7489" i="4"/>
  <c r="U7487" i="4" s="1"/>
  <c r="X7477" i="4"/>
  <c r="X7480" i="4" s="1"/>
  <c r="T7477" i="4"/>
  <c r="T7480" i="4" s="1"/>
  <c r="W7467" i="4"/>
  <c r="V7467" i="4"/>
  <c r="V11318" i="4" s="1"/>
  <c r="U7467" i="4"/>
  <c r="W7462" i="4"/>
  <c r="W7461" i="4" s="1"/>
  <c r="V7462" i="4"/>
  <c r="V7461" i="4" s="1"/>
  <c r="U7462" i="4"/>
  <c r="U7461" i="4" s="1"/>
  <c r="W7457" i="4"/>
  <c r="V7457" i="4"/>
  <c r="V10218" i="4" s="1"/>
  <c r="U7457" i="4"/>
  <c r="U10218" i="4" s="1"/>
  <c r="W7446" i="4"/>
  <c r="V7446" i="4"/>
  <c r="U7446" i="4"/>
  <c r="W7440" i="4"/>
  <c r="W7438" i="4" s="1"/>
  <c r="V7440" i="4"/>
  <c r="V7438" i="4" s="1"/>
  <c r="U7440" i="4"/>
  <c r="U7438" i="4" s="1"/>
  <c r="X7428" i="4"/>
  <c r="X7431" i="4" s="1"/>
  <c r="W7428" i="4"/>
  <c r="W7431" i="4" s="1"/>
  <c r="V7428" i="4"/>
  <c r="V7431" i="4" s="1"/>
  <c r="U7428" i="4"/>
  <c r="U7431" i="4" s="1"/>
  <c r="T7428" i="4"/>
  <c r="T7431" i="4" s="1"/>
  <c r="W7424" i="4"/>
  <c r="V7424" i="4"/>
  <c r="U7424" i="4"/>
  <c r="W7423" i="4"/>
  <c r="V7423" i="4"/>
  <c r="U7423" i="4"/>
  <c r="W7422" i="4"/>
  <c r="V7422" i="4"/>
  <c r="U7422" i="4"/>
  <c r="W7414" i="4"/>
  <c r="W11417" i="4" s="1"/>
  <c r="V7414" i="4"/>
  <c r="V11417" i="4" s="1"/>
  <c r="U7414" i="4"/>
  <c r="U11417" i="4" s="1"/>
  <c r="W7410" i="4"/>
  <c r="W11267" i="4" s="1"/>
  <c r="V7410" i="4"/>
  <c r="V11267" i="4" s="1"/>
  <c r="U7410" i="4"/>
  <c r="U11267" i="4" s="1"/>
  <c r="W7403" i="4"/>
  <c r="V7403" i="4"/>
  <c r="U7403" i="4"/>
  <c r="U10767" i="4" s="1"/>
  <c r="W7397" i="4"/>
  <c r="W10617" i="4" s="1"/>
  <c r="V7397" i="4"/>
  <c r="V10617" i="4" s="1"/>
  <c r="U7397" i="4"/>
  <c r="U10617" i="4" s="1"/>
  <c r="W7392" i="4"/>
  <c r="W10417" i="4" s="1"/>
  <c r="V7392" i="4"/>
  <c r="V10417" i="4" s="1"/>
  <c r="U7392" i="4"/>
  <c r="U10417" i="4" s="1"/>
  <c r="W7383" i="4"/>
  <c r="W10217" i="4" s="1"/>
  <c r="V7383" i="4"/>
  <c r="V10217" i="4" s="1"/>
  <c r="U7383" i="4"/>
  <c r="U10217" i="4" s="1"/>
  <c r="W7379" i="4"/>
  <c r="W10117" i="4" s="1"/>
  <c r="V7379" i="4"/>
  <c r="V10117" i="4" s="1"/>
  <c r="U7379" i="4"/>
  <c r="U10117" i="4" s="1"/>
  <c r="W7376" i="4"/>
  <c r="W10067" i="4" s="1"/>
  <c r="V7376" i="4"/>
  <c r="V10067" i="4" s="1"/>
  <c r="U7376" i="4"/>
  <c r="U10067" i="4" s="1"/>
  <c r="W7373" i="4"/>
  <c r="W10017" i="4" s="1"/>
  <c r="V7373" i="4"/>
  <c r="V10017" i="4" s="1"/>
  <c r="U7373" i="4"/>
  <c r="U10017" i="4" s="1"/>
  <c r="W7369" i="4"/>
  <c r="V7369" i="4"/>
  <c r="V9967" i="4" s="1"/>
  <c r="U7369" i="4"/>
  <c r="U9967" i="4" s="1"/>
  <c r="W7363" i="4"/>
  <c r="V7363" i="4"/>
  <c r="U7363" i="4"/>
  <c r="W7357" i="4"/>
  <c r="W7355" i="4" s="1"/>
  <c r="V7357" i="4"/>
  <c r="V7355" i="4" s="1"/>
  <c r="U7357" i="4"/>
  <c r="U7355" i="4" s="1"/>
  <c r="X7345" i="4"/>
  <c r="X7348" i="4" s="1"/>
  <c r="W7345" i="4"/>
  <c r="W7348" i="4" s="1"/>
  <c r="V7345" i="4"/>
  <c r="V7348" i="4" s="1"/>
  <c r="U7345" i="4"/>
  <c r="U7348" i="4" s="1"/>
  <c r="T7345" i="4"/>
  <c r="T7348" i="4" s="1"/>
  <c r="W7335" i="4"/>
  <c r="W11366" i="4" s="1"/>
  <c r="V7335" i="4"/>
  <c r="V11366" i="4" s="1"/>
  <c r="U7335" i="4"/>
  <c r="U11366" i="4" s="1"/>
  <c r="W7332" i="4"/>
  <c r="V7332" i="4"/>
  <c r="V11266" i="4" s="1"/>
  <c r="U7332" i="4"/>
  <c r="U11266" i="4" s="1"/>
  <c r="W7328" i="4"/>
  <c r="W7327" i="4" s="1"/>
  <c r="V7328" i="4"/>
  <c r="V7327" i="4" s="1"/>
  <c r="U7328" i="4"/>
  <c r="U7327" i="4" s="1"/>
  <c r="W7323" i="4"/>
  <c r="V7323" i="4"/>
  <c r="V10216" i="4" s="1"/>
  <c r="U7323" i="4"/>
  <c r="U10216" i="4" s="1"/>
  <c r="W7313" i="4"/>
  <c r="V7313" i="4"/>
  <c r="U7313" i="4"/>
  <c r="W7307" i="4"/>
  <c r="W7305" i="4" s="1"/>
  <c r="V7307" i="4"/>
  <c r="V7305" i="4" s="1"/>
  <c r="U7307" i="4"/>
  <c r="U7305" i="4" s="1"/>
  <c r="X7295" i="4"/>
  <c r="X7298" i="4" s="1"/>
  <c r="W7295" i="4"/>
  <c r="W7298" i="4" s="1"/>
  <c r="V7295" i="4"/>
  <c r="V7298" i="4" s="1"/>
  <c r="U7295" i="4"/>
  <c r="U7298" i="4" s="1"/>
  <c r="T7295" i="4"/>
  <c r="T7298" i="4" s="1"/>
  <c r="W7290" i="4"/>
  <c r="V7290" i="4"/>
  <c r="U7290" i="4"/>
  <c r="W7289" i="4"/>
  <c r="V7289" i="4"/>
  <c r="U7289" i="4"/>
  <c r="W7288" i="4"/>
  <c r="V7288" i="4"/>
  <c r="U7288" i="4"/>
  <c r="W7281" i="4"/>
  <c r="V7281" i="4"/>
  <c r="U7281" i="4"/>
  <c r="U11365" i="4" s="1"/>
  <c r="W7275" i="4"/>
  <c r="W10615" i="4" s="1"/>
  <c r="V7275" i="4"/>
  <c r="V10615" i="4" s="1"/>
  <c r="U7275" i="4"/>
  <c r="U10615" i="4" s="1"/>
  <c r="W7265" i="4"/>
  <c r="V7265" i="4"/>
  <c r="V10415" i="4" s="1"/>
  <c r="U7265" i="4"/>
  <c r="W7253" i="4"/>
  <c r="W10215" i="4" s="1"/>
  <c r="V7253" i="4"/>
  <c r="V10215" i="4" s="1"/>
  <c r="U7253" i="4"/>
  <c r="U10215" i="4" s="1"/>
  <c r="W7249" i="4"/>
  <c r="W10115" i="4" s="1"/>
  <c r="V7249" i="4"/>
  <c r="V10115" i="4" s="1"/>
  <c r="U7249" i="4"/>
  <c r="U10115" i="4" s="1"/>
  <c r="W7241" i="4"/>
  <c r="W9815" i="4" s="1"/>
  <c r="V7241" i="4"/>
  <c r="V9815" i="4" s="1"/>
  <c r="U7241" i="4"/>
  <c r="W7238" i="4"/>
  <c r="V7238" i="4"/>
  <c r="U7238" i="4"/>
  <c r="W7232" i="4"/>
  <c r="W7230" i="4" s="1"/>
  <c r="V7232" i="4"/>
  <c r="V7230" i="4" s="1"/>
  <c r="U7232" i="4"/>
  <c r="U7230" i="4" s="1"/>
  <c r="X7220" i="4"/>
  <c r="X7223" i="4" s="1"/>
  <c r="W7220" i="4"/>
  <c r="W7223" i="4" s="1"/>
  <c r="V7220" i="4"/>
  <c r="V7223" i="4" s="1"/>
  <c r="U7220" i="4"/>
  <c r="U7223" i="4" s="1"/>
  <c r="T7220" i="4"/>
  <c r="T7223" i="4" s="1"/>
  <c r="W7207" i="4"/>
  <c r="W11414" i="4" s="1"/>
  <c r="V7207" i="4"/>
  <c r="V11414" i="4" s="1"/>
  <c r="U7207" i="4"/>
  <c r="U11414" i="4" s="1"/>
  <c r="W7201" i="4"/>
  <c r="W11364" i="4" s="1"/>
  <c r="V7201" i="4"/>
  <c r="V11364" i="4" s="1"/>
  <c r="U7201" i="4"/>
  <c r="U11364" i="4" s="1"/>
  <c r="W7197" i="4"/>
  <c r="W11264" i="4" s="1"/>
  <c r="V7197" i="4"/>
  <c r="V11264" i="4" s="1"/>
  <c r="U7197" i="4"/>
  <c r="U11264" i="4" s="1"/>
  <c r="W7194" i="4"/>
  <c r="W11214" i="4" s="1"/>
  <c r="V7194" i="4"/>
  <c r="U7194" i="4"/>
  <c r="U11214" i="4" s="1"/>
  <c r="W7190" i="4"/>
  <c r="V7190" i="4"/>
  <c r="V11164" i="4" s="1"/>
  <c r="U7190" i="4"/>
  <c r="U11164" i="4" s="1"/>
  <c r="W7184" i="4"/>
  <c r="V7184" i="4"/>
  <c r="V10714" i="4" s="1"/>
  <c r="V10664" i="4" s="1"/>
  <c r="U7184" i="4"/>
  <c r="U10714" i="4" s="1"/>
  <c r="U10664" i="4" s="1"/>
  <c r="W7177" i="4"/>
  <c r="W10614" i="4" s="1"/>
  <c r="W10264" i="4" s="1"/>
  <c r="V7177" i="4"/>
  <c r="U7177" i="4"/>
  <c r="U10614" i="4" s="1"/>
  <c r="U10264" i="4" s="1"/>
  <c r="W7169" i="4"/>
  <c r="W10214" i="4" s="1"/>
  <c r="V7169" i="4"/>
  <c r="V10214" i="4" s="1"/>
  <c r="U7169" i="4"/>
  <c r="U10214" i="4" s="1"/>
  <c r="W7163" i="4"/>
  <c r="W10164" i="4" s="1"/>
  <c r="V7163" i="4"/>
  <c r="V10164" i="4" s="1"/>
  <c r="U7163" i="4"/>
  <c r="U10164" i="4" s="1"/>
  <c r="W7160" i="4"/>
  <c r="V7160" i="4"/>
  <c r="V10114" i="4" s="1"/>
  <c r="U7160" i="4"/>
  <c r="U10114" i="4" s="1"/>
  <c r="W7154" i="4"/>
  <c r="W9914" i="4" s="1"/>
  <c r="V7154" i="4"/>
  <c r="U7154" i="4"/>
  <c r="U9914" i="4" s="1"/>
  <c r="W7151" i="4"/>
  <c r="W9864" i="4" s="1"/>
  <c r="V7151" i="4"/>
  <c r="V9864" i="4" s="1"/>
  <c r="U7151" i="4"/>
  <c r="W7147" i="4"/>
  <c r="V7147" i="4"/>
  <c r="U7147" i="4"/>
  <c r="W7141" i="4"/>
  <c r="W7139" i="4" s="1"/>
  <c r="V7141" i="4"/>
  <c r="V7139" i="4" s="1"/>
  <c r="U7141" i="4"/>
  <c r="U7139" i="4" s="1"/>
  <c r="X7129" i="4"/>
  <c r="X7132" i="4" s="1"/>
  <c r="W7129" i="4"/>
  <c r="W7132" i="4" s="1"/>
  <c r="V7129" i="4"/>
  <c r="V7132" i="4" s="1"/>
  <c r="U7129" i="4"/>
  <c r="U7132" i="4" s="1"/>
  <c r="T7129" i="4"/>
  <c r="T7132" i="4" s="1"/>
  <c r="W7117" i="4"/>
  <c r="W11413" i="4" s="1"/>
  <c r="V7117" i="4"/>
  <c r="V11413" i="4" s="1"/>
  <c r="U7117" i="4"/>
  <c r="U11413" i="4" s="1"/>
  <c r="W7113" i="4"/>
  <c r="W11263" i="4" s="1"/>
  <c r="V7113" i="4"/>
  <c r="U7113" i="4"/>
  <c r="U11263" i="4" s="1"/>
  <c r="W7109" i="4"/>
  <c r="W7108" i="4" s="1"/>
  <c r="V7109" i="4"/>
  <c r="V7108" i="4" s="1"/>
  <c r="U7109" i="4"/>
  <c r="U7108" i="4" s="1"/>
  <c r="W7104" i="4"/>
  <c r="V7104" i="4"/>
  <c r="U7104" i="4"/>
  <c r="W7093" i="4"/>
  <c r="V7093" i="4"/>
  <c r="U7093" i="4"/>
  <c r="W7087" i="4"/>
  <c r="W7085" i="4" s="1"/>
  <c r="V7087" i="4"/>
  <c r="V7085" i="4" s="1"/>
  <c r="U7087" i="4"/>
  <c r="U7085" i="4" s="1"/>
  <c r="X7075" i="4"/>
  <c r="W7075" i="4"/>
  <c r="V7075" i="4"/>
  <c r="U7075" i="4"/>
  <c r="T7075" i="4"/>
  <c r="W7066" i="4"/>
  <c r="W7065" i="4" s="1"/>
  <c r="V7066" i="4"/>
  <c r="V7065" i="4" s="1"/>
  <c r="U7066" i="4"/>
  <c r="U7065" i="4" s="1"/>
  <c r="W7062" i="4"/>
  <c r="W7061" i="4" s="1"/>
  <c r="W7060" i="4" s="1"/>
  <c r="V7062" i="4"/>
  <c r="V7061" i="4" s="1"/>
  <c r="V7060" i="4" s="1"/>
  <c r="U7062" i="4"/>
  <c r="U7061" i="4" s="1"/>
  <c r="U7060" i="4" s="1"/>
  <c r="W7056" i="4"/>
  <c r="W7047" i="4" s="1"/>
  <c r="V7056" i="4"/>
  <c r="V7047" i="4" s="1"/>
  <c r="U7056" i="4"/>
  <c r="U7047" i="4" s="1"/>
  <c r="W7045" i="4"/>
  <c r="V7045" i="4"/>
  <c r="U7045" i="4"/>
  <c r="W7039" i="4"/>
  <c r="W7037" i="4" s="1"/>
  <c r="V7039" i="4"/>
  <c r="V7037" i="4" s="1"/>
  <c r="U7039" i="4"/>
  <c r="U7037" i="4" s="1"/>
  <c r="X7030" i="4"/>
  <c r="W7030" i="4"/>
  <c r="V7030" i="4"/>
  <c r="U7030" i="4"/>
  <c r="T7030" i="4"/>
  <c r="W7017" i="4"/>
  <c r="W7016" i="4" s="1"/>
  <c r="V7017" i="4"/>
  <c r="V7016" i="4" s="1"/>
  <c r="U7017" i="4"/>
  <c r="U7016" i="4" s="1"/>
  <c r="W7013" i="4"/>
  <c r="W7012" i="4" s="1"/>
  <c r="W7011" i="4" s="1"/>
  <c r="V7013" i="4"/>
  <c r="V7012" i="4" s="1"/>
  <c r="V7011" i="4" s="1"/>
  <c r="U7013" i="4"/>
  <c r="U7012" i="4" s="1"/>
  <c r="U7011" i="4" s="1"/>
  <c r="W7007" i="4"/>
  <c r="W6998" i="4" s="1"/>
  <c r="V7007" i="4"/>
  <c r="V6998" i="4" s="1"/>
  <c r="U7007" i="4"/>
  <c r="U6998" i="4" s="1"/>
  <c r="W6996" i="4"/>
  <c r="V6996" i="4"/>
  <c r="U6996" i="4"/>
  <c r="W6990" i="4"/>
  <c r="W6988" i="4" s="1"/>
  <c r="V6990" i="4"/>
  <c r="V6988" i="4" s="1"/>
  <c r="U6990" i="4"/>
  <c r="U6988" i="4" s="1"/>
  <c r="X6981" i="4"/>
  <c r="W6981" i="4"/>
  <c r="V6981" i="4"/>
  <c r="U6981" i="4"/>
  <c r="T6981" i="4"/>
  <c r="W6976" i="4"/>
  <c r="V6976" i="4"/>
  <c r="U6976" i="4"/>
  <c r="W6975" i="4"/>
  <c r="V6975" i="4"/>
  <c r="U6975" i="4"/>
  <c r="W6968" i="4"/>
  <c r="W6967" i="4" s="1"/>
  <c r="V6968" i="4"/>
  <c r="V6967" i="4" s="1"/>
  <c r="U6968" i="4"/>
  <c r="U6967" i="4" s="1"/>
  <c r="W6965" i="4"/>
  <c r="W6964" i="4" s="1"/>
  <c r="V6965" i="4"/>
  <c r="V6964" i="4" s="1"/>
  <c r="U6965" i="4"/>
  <c r="U6964" i="4" s="1"/>
  <c r="W6960" i="4"/>
  <c r="W6951" i="4" s="1"/>
  <c r="V6960" i="4"/>
  <c r="V6951" i="4" s="1"/>
  <c r="U6960" i="4"/>
  <c r="U6951" i="4" s="1"/>
  <c r="W6949" i="4"/>
  <c r="V6949" i="4"/>
  <c r="U6949" i="4"/>
  <c r="W6943" i="4"/>
  <c r="W6941" i="4" s="1"/>
  <c r="V6943" i="4"/>
  <c r="V6941" i="4" s="1"/>
  <c r="U6943" i="4"/>
  <c r="U6941" i="4" s="1"/>
  <c r="X6934" i="4"/>
  <c r="W6934" i="4"/>
  <c r="V6934" i="4"/>
  <c r="U6934" i="4"/>
  <c r="T6934" i="4"/>
  <c r="W6923" i="4"/>
  <c r="W6922" i="4" s="1"/>
  <c r="V6923" i="4"/>
  <c r="V6922" i="4" s="1"/>
  <c r="U6923" i="4"/>
  <c r="U6922" i="4" s="1"/>
  <c r="W6919" i="4"/>
  <c r="W6918" i="4" s="1"/>
  <c r="W6917" i="4" s="1"/>
  <c r="V6919" i="4"/>
  <c r="V6918" i="4" s="1"/>
  <c r="V6917" i="4" s="1"/>
  <c r="U6919" i="4"/>
  <c r="U6918" i="4" s="1"/>
  <c r="U6917" i="4" s="1"/>
  <c r="W6913" i="4"/>
  <c r="W6904" i="4" s="1"/>
  <c r="V6913" i="4"/>
  <c r="V6904" i="4" s="1"/>
  <c r="U6913" i="4"/>
  <c r="U6904" i="4" s="1"/>
  <c r="W6902" i="4"/>
  <c r="V6902" i="4"/>
  <c r="U6902" i="4"/>
  <c r="W6897" i="4"/>
  <c r="W6895" i="4" s="1"/>
  <c r="V6897" i="4"/>
  <c r="V6895" i="4" s="1"/>
  <c r="U6897" i="4"/>
  <c r="U6895" i="4" s="1"/>
  <c r="X6888" i="4"/>
  <c r="W6888" i="4"/>
  <c r="V6888" i="4"/>
  <c r="U6888" i="4"/>
  <c r="T6888" i="4"/>
  <c r="W6875" i="4"/>
  <c r="W6874" i="4" s="1"/>
  <c r="V6875" i="4"/>
  <c r="V6874" i="4" s="1"/>
  <c r="U6875" i="4"/>
  <c r="U6874" i="4" s="1"/>
  <c r="W6872" i="4"/>
  <c r="W6871" i="4" s="1"/>
  <c r="V6872" i="4"/>
  <c r="V6871" i="4" s="1"/>
  <c r="U6872" i="4"/>
  <c r="U6871" i="4" s="1"/>
  <c r="W6867" i="4"/>
  <c r="V6867" i="4"/>
  <c r="V6858" i="4" s="1"/>
  <c r="U6867" i="4"/>
  <c r="U6858" i="4" s="1"/>
  <c r="W6856" i="4"/>
  <c r="V6856" i="4"/>
  <c r="U6856" i="4"/>
  <c r="W6850" i="4"/>
  <c r="W6848" i="4" s="1"/>
  <c r="V6850" i="4"/>
  <c r="V6848" i="4" s="1"/>
  <c r="U6850" i="4"/>
  <c r="U6848" i="4" s="1"/>
  <c r="X6841" i="4"/>
  <c r="W6841" i="4"/>
  <c r="V6841" i="4"/>
  <c r="U6841" i="4"/>
  <c r="T6841" i="4"/>
  <c r="W6829" i="4"/>
  <c r="W6828" i="4" s="1"/>
  <c r="V6829" i="4"/>
  <c r="V6828" i="4" s="1"/>
  <c r="U6829" i="4"/>
  <c r="U6828" i="4" s="1"/>
  <c r="W6825" i="4"/>
  <c r="V6825" i="4"/>
  <c r="U6825" i="4"/>
  <c r="U6824" i="4" s="1"/>
  <c r="U6823" i="4" s="1"/>
  <c r="W6819" i="4"/>
  <c r="W6810" i="4" s="1"/>
  <c r="V6819" i="4"/>
  <c r="V6810" i="4" s="1"/>
  <c r="U6819" i="4"/>
  <c r="U6810" i="4" s="1"/>
  <c r="W6808" i="4"/>
  <c r="V6808" i="4"/>
  <c r="U6808" i="4"/>
  <c r="W6802" i="4"/>
  <c r="W6800" i="4" s="1"/>
  <c r="V6802" i="4"/>
  <c r="V6800" i="4" s="1"/>
  <c r="U6802" i="4"/>
  <c r="U6800" i="4" s="1"/>
  <c r="W6788" i="4"/>
  <c r="W11412" i="4" s="1"/>
  <c r="V6788" i="4"/>
  <c r="V11412" i="4" s="1"/>
  <c r="U6788" i="4"/>
  <c r="U11412" i="4" s="1"/>
  <c r="W6787" i="4"/>
  <c r="W11362" i="4" s="1"/>
  <c r="V6787" i="4"/>
  <c r="V11362" i="4" s="1"/>
  <c r="U6787" i="4"/>
  <c r="U11362" i="4" s="1"/>
  <c r="W6786" i="4"/>
  <c r="V6786" i="4"/>
  <c r="V11262" i="4" s="1"/>
  <c r="U6786" i="4"/>
  <c r="U11262" i="4" s="1"/>
  <c r="W6779" i="4"/>
  <c r="W10162" i="4" s="1"/>
  <c r="V6779" i="4"/>
  <c r="V10162" i="4" s="1"/>
  <c r="U6779" i="4"/>
  <c r="U10162" i="4" s="1"/>
  <c r="W6778" i="4"/>
  <c r="W10112" i="4" s="1"/>
  <c r="V6778" i="4"/>
  <c r="V10112" i="4" s="1"/>
  <c r="U6778" i="4"/>
  <c r="U10112" i="4" s="1"/>
  <c r="W6777" i="4"/>
  <c r="W10062" i="4" s="1"/>
  <c r="V6777" i="4"/>
  <c r="V10062" i="4" s="1"/>
  <c r="U6777" i="4"/>
  <c r="U10062" i="4" s="1"/>
  <c r="W6776" i="4"/>
  <c r="W10012" i="4" s="1"/>
  <c r="V6776" i="4"/>
  <c r="V10012" i="4" s="1"/>
  <c r="U6776" i="4"/>
  <c r="U10012" i="4" s="1"/>
  <c r="W6775" i="4"/>
  <c r="W9962" i="4" s="1"/>
  <c r="V6775" i="4"/>
  <c r="V9962" i="4" s="1"/>
  <c r="U6775" i="4"/>
  <c r="U9962" i="4" s="1"/>
  <c r="W6774" i="4"/>
  <c r="W9912" i="4" s="1"/>
  <c r="V6774" i="4"/>
  <c r="V9912" i="4" s="1"/>
  <c r="U6774" i="4"/>
  <c r="U9912" i="4" s="1"/>
  <c r="W6773" i="4"/>
  <c r="W9862" i="4" s="1"/>
  <c r="V6773" i="4"/>
  <c r="V9862" i="4" s="1"/>
  <c r="U6773" i="4"/>
  <c r="U9862" i="4" s="1"/>
  <c r="W6772" i="4"/>
  <c r="W9812" i="4" s="1"/>
  <c r="V6772" i="4"/>
  <c r="V9812" i="4" s="1"/>
  <c r="U6772" i="4"/>
  <c r="U9812" i="4" s="1"/>
  <c r="W6770" i="4"/>
  <c r="W9712" i="4" s="1"/>
  <c r="V6770" i="4"/>
  <c r="V9712" i="4" s="1"/>
  <c r="U6770" i="4"/>
  <c r="U9712" i="4" s="1"/>
  <c r="W6768" i="4"/>
  <c r="W9562" i="4" s="1"/>
  <c r="V6768" i="4"/>
  <c r="V9562" i="4" s="1"/>
  <c r="U6768" i="4"/>
  <c r="U9562" i="4" s="1"/>
  <c r="W6767" i="4"/>
  <c r="W9462" i="4" s="1"/>
  <c r="V6767" i="4"/>
  <c r="V9462" i="4" s="1"/>
  <c r="U6767" i="4"/>
  <c r="U9462" i="4" s="1"/>
  <c r="W6766" i="4"/>
  <c r="W9512" i="4" s="1"/>
  <c r="V6766" i="4"/>
  <c r="V9512" i="4" s="1"/>
  <c r="U6766" i="4"/>
  <c r="U9512" i="4" s="1"/>
  <c r="W6765" i="4"/>
  <c r="W9612" i="4" s="1"/>
  <c r="V6765" i="4"/>
  <c r="V9612" i="4" s="1"/>
  <c r="U6765" i="4"/>
  <c r="U9612" i="4" s="1"/>
  <c r="W6764" i="4"/>
  <c r="W9412" i="4" s="1"/>
  <c r="V6764" i="4"/>
  <c r="V9412" i="4" s="1"/>
  <c r="U6764" i="4"/>
  <c r="U9412" i="4" s="1"/>
  <c r="W6762" i="4"/>
  <c r="W9312" i="4" s="1"/>
  <c r="V6762" i="4"/>
  <c r="V9312" i="4" s="1"/>
  <c r="U6762" i="4"/>
  <c r="U9312" i="4" s="1"/>
  <c r="X6754" i="4"/>
  <c r="W6754" i="4"/>
  <c r="V6754" i="4"/>
  <c r="U6754" i="4"/>
  <c r="T6754" i="4"/>
  <c r="W6750" i="4"/>
  <c r="V6750" i="4"/>
  <c r="U6750" i="4"/>
  <c r="W6749" i="4"/>
  <c r="V6749" i="4"/>
  <c r="U6749" i="4"/>
  <c r="W6739" i="4"/>
  <c r="V6739" i="4"/>
  <c r="U6739" i="4"/>
  <c r="U11211" i="4" s="1"/>
  <c r="W6732" i="4"/>
  <c r="W6731" i="4" s="1"/>
  <c r="V6732" i="4"/>
  <c r="V6731" i="4" s="1"/>
  <c r="U6732" i="4"/>
  <c r="U6731" i="4" s="1"/>
  <c r="W6728" i="4"/>
  <c r="W10611" i="4" s="1"/>
  <c r="V6728" i="4"/>
  <c r="V10611" i="4" s="1"/>
  <c r="U6728" i="4"/>
  <c r="U10611" i="4" s="1"/>
  <c r="W6721" i="4"/>
  <c r="W10411" i="4" s="1"/>
  <c r="V6721" i="4"/>
  <c r="V10411" i="4" s="1"/>
  <c r="U6721" i="4"/>
  <c r="U10411" i="4" s="1"/>
  <c r="W6715" i="4"/>
  <c r="W10361" i="4" s="1"/>
  <c r="V6715" i="4"/>
  <c r="V10361" i="4" s="1"/>
  <c r="U6715" i="4"/>
  <c r="U10361" i="4" s="1"/>
  <c r="W6713" i="4"/>
  <c r="W10311" i="4" s="1"/>
  <c r="V6713" i="4"/>
  <c r="V10311" i="4" s="1"/>
  <c r="U6713" i="4"/>
  <c r="U10311" i="4" s="1"/>
  <c r="W6706" i="4"/>
  <c r="W10211" i="4" s="1"/>
  <c r="V6706" i="4"/>
  <c r="V10211" i="4" s="1"/>
  <c r="U6706" i="4"/>
  <c r="U10211" i="4" s="1"/>
  <c r="W6701" i="4"/>
  <c r="V6701" i="4"/>
  <c r="U6701" i="4"/>
  <c r="W6695" i="4"/>
  <c r="W6693" i="4" s="1"/>
  <c r="V6695" i="4"/>
  <c r="V6693" i="4" s="1"/>
  <c r="U6695" i="4"/>
  <c r="U6693" i="4" s="1"/>
  <c r="X6683" i="4"/>
  <c r="X6120" i="4" s="1"/>
  <c r="X6127" i="4" s="1"/>
  <c r="W6683" i="4"/>
  <c r="W6120" i="4" s="1"/>
  <c r="W6127" i="4" s="1"/>
  <c r="V6683" i="4"/>
  <c r="V6120" i="4" s="1"/>
  <c r="V6127" i="4" s="1"/>
  <c r="U6683" i="4"/>
  <c r="T6683" i="4"/>
  <c r="T6120" i="4" s="1"/>
  <c r="T6127" i="4" s="1"/>
  <c r="W6671" i="4"/>
  <c r="W6670" i="4" s="1"/>
  <c r="V6671" i="4"/>
  <c r="V6670" i="4" s="1"/>
  <c r="U6671" i="4"/>
  <c r="U6670" i="4" s="1"/>
  <c r="W6668" i="4"/>
  <c r="W6667" i="4" s="1"/>
  <c r="V6668" i="4"/>
  <c r="V6667" i="4" s="1"/>
  <c r="U6668" i="4"/>
  <c r="U6667" i="4" s="1"/>
  <c r="W6663" i="4"/>
  <c r="W6654" i="4" s="1"/>
  <c r="V6663" i="4"/>
  <c r="V6654" i="4" s="1"/>
  <c r="U6663" i="4"/>
  <c r="U6654" i="4" s="1"/>
  <c r="W6652" i="4"/>
  <c r="V6652" i="4"/>
  <c r="U6652" i="4"/>
  <c r="W6646" i="4"/>
  <c r="W6644" i="4" s="1"/>
  <c r="V6646" i="4"/>
  <c r="V6644" i="4" s="1"/>
  <c r="U6646" i="4"/>
  <c r="U6644" i="4" s="1"/>
  <c r="W6629" i="4"/>
  <c r="W6628" i="4" s="1"/>
  <c r="V6629" i="4"/>
  <c r="V6628" i="4" s="1"/>
  <c r="U6629" i="4"/>
  <c r="U6628" i="4" s="1"/>
  <c r="W6625" i="4"/>
  <c r="W6624" i="4" s="1"/>
  <c r="V6625" i="4"/>
  <c r="V6624" i="4" s="1"/>
  <c r="U6625" i="4"/>
  <c r="U6624" i="4" s="1"/>
  <c r="W6620" i="4"/>
  <c r="W6611" i="4" s="1"/>
  <c r="V6620" i="4"/>
  <c r="V6611" i="4" s="1"/>
  <c r="U6620" i="4"/>
  <c r="U6611" i="4" s="1"/>
  <c r="W6609" i="4"/>
  <c r="V6609" i="4"/>
  <c r="U6609" i="4"/>
  <c r="W6604" i="4"/>
  <c r="W6602" i="4" s="1"/>
  <c r="V6604" i="4"/>
  <c r="V6602" i="4" s="1"/>
  <c r="U6604" i="4"/>
  <c r="U6602" i="4" s="1"/>
  <c r="W6587" i="4"/>
  <c r="W6586" i="4" s="1"/>
  <c r="V6587" i="4"/>
  <c r="V6586" i="4" s="1"/>
  <c r="U6587" i="4"/>
  <c r="U6586" i="4" s="1"/>
  <c r="W6584" i="4"/>
  <c r="W6583" i="4" s="1"/>
  <c r="W6582" i="4" s="1"/>
  <c r="V6584" i="4"/>
  <c r="V6583" i="4" s="1"/>
  <c r="V6582" i="4" s="1"/>
  <c r="U6584" i="4"/>
  <c r="U6583" i="4" s="1"/>
  <c r="U6582" i="4" s="1"/>
  <c r="W6578" i="4"/>
  <c r="W6569" i="4" s="1"/>
  <c r="V6578" i="4"/>
  <c r="V6569" i="4" s="1"/>
  <c r="U6578" i="4"/>
  <c r="U6569" i="4" s="1"/>
  <c r="W6567" i="4"/>
  <c r="V6567" i="4"/>
  <c r="U6567" i="4"/>
  <c r="W6561" i="4"/>
  <c r="W6559" i="4" s="1"/>
  <c r="V6561" i="4"/>
  <c r="V6559" i="4" s="1"/>
  <c r="U6561" i="4"/>
  <c r="U6559" i="4" s="1"/>
  <c r="W6544" i="4"/>
  <c r="W6543" i="4" s="1"/>
  <c r="V6544" i="4"/>
  <c r="V6543" i="4" s="1"/>
  <c r="U6544" i="4"/>
  <c r="U6543" i="4" s="1"/>
  <c r="W6541" i="4"/>
  <c r="W6540" i="4" s="1"/>
  <c r="V6541" i="4"/>
  <c r="V6540" i="4" s="1"/>
  <c r="U6541" i="4"/>
  <c r="U6540" i="4" s="1"/>
  <c r="W6536" i="4"/>
  <c r="W6527" i="4" s="1"/>
  <c r="V6536" i="4"/>
  <c r="V6527" i="4" s="1"/>
  <c r="U6536" i="4"/>
  <c r="U6527" i="4" s="1"/>
  <c r="W6525" i="4"/>
  <c r="V6525" i="4"/>
  <c r="U6525" i="4"/>
  <c r="W6520" i="4"/>
  <c r="W6518" i="4" s="1"/>
  <c r="V6520" i="4"/>
  <c r="V6518" i="4" s="1"/>
  <c r="U6520" i="4"/>
  <c r="U6518" i="4" s="1"/>
  <c r="W6505" i="4"/>
  <c r="W6504" i="4" s="1"/>
  <c r="V6505" i="4"/>
  <c r="V6504" i="4" s="1"/>
  <c r="U6505" i="4"/>
  <c r="U6504" i="4" s="1"/>
  <c r="W6502" i="4"/>
  <c r="W6501" i="4" s="1"/>
  <c r="V6502" i="4"/>
  <c r="V6501" i="4" s="1"/>
  <c r="U6502" i="4"/>
  <c r="U6501" i="4" s="1"/>
  <c r="W6497" i="4"/>
  <c r="W6488" i="4" s="1"/>
  <c r="V6497" i="4"/>
  <c r="V6488" i="4" s="1"/>
  <c r="U6497" i="4"/>
  <c r="U6488" i="4" s="1"/>
  <c r="W6486" i="4"/>
  <c r="V6486" i="4"/>
  <c r="U6486" i="4"/>
  <c r="W6480" i="4"/>
  <c r="W6478" i="4" s="1"/>
  <c r="V6480" i="4"/>
  <c r="V6478" i="4" s="1"/>
  <c r="U6480" i="4"/>
  <c r="U6478" i="4" s="1"/>
  <c r="W6463" i="4"/>
  <c r="W6462" i="4" s="1"/>
  <c r="V6463" i="4"/>
  <c r="V6462" i="4" s="1"/>
  <c r="U6463" i="4"/>
  <c r="U6462" i="4" s="1"/>
  <c r="W6458" i="4"/>
  <c r="W6113" i="4" s="1"/>
  <c r="W10810" i="4" s="1"/>
  <c r="V6458" i="4"/>
  <c r="V6113" i="4" s="1"/>
  <c r="V10810" i="4" s="1"/>
  <c r="U6458" i="4"/>
  <c r="U6113" i="4" s="1"/>
  <c r="U10810" i="4" s="1"/>
  <c r="W6456" i="4"/>
  <c r="V6456" i="4"/>
  <c r="U6456" i="4"/>
  <c r="W6452" i="4"/>
  <c r="W6451" i="4" s="1"/>
  <c r="W6450" i="4" s="1"/>
  <c r="V6452" i="4"/>
  <c r="U6452" i="4"/>
  <c r="W6446" i="4"/>
  <c r="W6437" i="4" s="1"/>
  <c r="V6446" i="4"/>
  <c r="V6437" i="4" s="1"/>
  <c r="U6446" i="4"/>
  <c r="U6437" i="4" s="1"/>
  <c r="W6435" i="4"/>
  <c r="V6435" i="4"/>
  <c r="U6435" i="4"/>
  <c r="W6429" i="4"/>
  <c r="W6427" i="4" s="1"/>
  <c r="V6429" i="4"/>
  <c r="V6427" i="4" s="1"/>
  <c r="U6429" i="4"/>
  <c r="U6427" i="4" s="1"/>
  <c r="W6413" i="4"/>
  <c r="W6412" i="4" s="1"/>
  <c r="V6413" i="4"/>
  <c r="V6412" i="4" s="1"/>
  <c r="U6413" i="4"/>
  <c r="U6412" i="4" s="1"/>
  <c r="W6410" i="4"/>
  <c r="V6410" i="4"/>
  <c r="V6409" i="4" s="1"/>
  <c r="V6408" i="4" s="1"/>
  <c r="U6410" i="4"/>
  <c r="W6405" i="4"/>
  <c r="W6108" i="4" s="1"/>
  <c r="W10410" i="4" s="1"/>
  <c r="V6405" i="4"/>
  <c r="V6108" i="4" s="1"/>
  <c r="V10410" i="4" s="1"/>
  <c r="U6405" i="4"/>
  <c r="U6108" i="4" s="1"/>
  <c r="U10410" i="4" s="1"/>
  <c r="W6403" i="4"/>
  <c r="V6403" i="4"/>
  <c r="V6107" i="4" s="1"/>
  <c r="V10360" i="4" s="1"/>
  <c r="U6403" i="4"/>
  <c r="U6107" i="4" s="1"/>
  <c r="W6397" i="4"/>
  <c r="W6388" i="4" s="1"/>
  <c r="V6397" i="4"/>
  <c r="V6388" i="4" s="1"/>
  <c r="U6397" i="4"/>
  <c r="U6388" i="4" s="1"/>
  <c r="W6386" i="4"/>
  <c r="V6386" i="4"/>
  <c r="U6386" i="4"/>
  <c r="W6381" i="4"/>
  <c r="W6379" i="4" s="1"/>
  <c r="V6381" i="4"/>
  <c r="V6379" i="4" s="1"/>
  <c r="U6381" i="4"/>
  <c r="U6379" i="4" s="1"/>
  <c r="W6365" i="4"/>
  <c r="W6364" i="4" s="1"/>
  <c r="V6365" i="4"/>
  <c r="V6364" i="4" s="1"/>
  <c r="U6365" i="4"/>
  <c r="U6364" i="4" s="1"/>
  <c r="W6362" i="4"/>
  <c r="W6361" i="4" s="1"/>
  <c r="V6362" i="4"/>
  <c r="V6361" i="4" s="1"/>
  <c r="U6362" i="4"/>
  <c r="U6361" i="4" s="1"/>
  <c r="W6357" i="4"/>
  <c r="W6348" i="4" s="1"/>
  <c r="V6357" i="4"/>
  <c r="V6348" i="4" s="1"/>
  <c r="U6357" i="4"/>
  <c r="U6348" i="4" s="1"/>
  <c r="W6346" i="4"/>
  <c r="V6346" i="4"/>
  <c r="U6346" i="4"/>
  <c r="W6341" i="4"/>
  <c r="W6339" i="4" s="1"/>
  <c r="V6341" i="4"/>
  <c r="V6339" i="4" s="1"/>
  <c r="U6341" i="4"/>
  <c r="U6339" i="4" s="1"/>
  <c r="W6325" i="4"/>
  <c r="W6324" i="4" s="1"/>
  <c r="V6325" i="4"/>
  <c r="V6324" i="4" s="1"/>
  <c r="U6325" i="4"/>
  <c r="U6324" i="4" s="1"/>
  <c r="W6322" i="4"/>
  <c r="W6321" i="4" s="1"/>
  <c r="V6322" i="4"/>
  <c r="V6321" i="4" s="1"/>
  <c r="U6322" i="4"/>
  <c r="U6321" i="4" s="1"/>
  <c r="W6317" i="4"/>
  <c r="W6308" i="4" s="1"/>
  <c r="V6317" i="4"/>
  <c r="V6308" i="4" s="1"/>
  <c r="U6317" i="4"/>
  <c r="W6306" i="4"/>
  <c r="V6306" i="4"/>
  <c r="U6306" i="4"/>
  <c r="W6301" i="4"/>
  <c r="W6299" i="4" s="1"/>
  <c r="V6301" i="4"/>
  <c r="V6299" i="4" s="1"/>
  <c r="U6301" i="4"/>
  <c r="U6299" i="4" s="1"/>
  <c r="W6285" i="4"/>
  <c r="W6284" i="4" s="1"/>
  <c r="V6285" i="4"/>
  <c r="V6284" i="4" s="1"/>
  <c r="U6285" i="4"/>
  <c r="U6284" i="4" s="1"/>
  <c r="W6282" i="4"/>
  <c r="W6281" i="4" s="1"/>
  <c r="V6282" i="4"/>
  <c r="V6281" i="4" s="1"/>
  <c r="U6282" i="4"/>
  <c r="U6281" i="4" s="1"/>
  <c r="W6277" i="4"/>
  <c r="W6268" i="4" s="1"/>
  <c r="V6277" i="4"/>
  <c r="U6277" i="4"/>
  <c r="U6268" i="4" s="1"/>
  <c r="W6266" i="4"/>
  <c r="V6266" i="4"/>
  <c r="U6266" i="4"/>
  <c r="W6260" i="4"/>
  <c r="W6258" i="4" s="1"/>
  <c r="V6260" i="4"/>
  <c r="V6258" i="4" s="1"/>
  <c r="U6260" i="4"/>
  <c r="U6258" i="4" s="1"/>
  <c r="W6244" i="4"/>
  <c r="W6243" i="4" s="1"/>
  <c r="V6244" i="4"/>
  <c r="V6243" i="4" s="1"/>
  <c r="U6244" i="4"/>
  <c r="U6243" i="4" s="1"/>
  <c r="W6241" i="4"/>
  <c r="W6240" i="4" s="1"/>
  <c r="V6241" i="4"/>
  <c r="V6240" i="4" s="1"/>
  <c r="U6241" i="4"/>
  <c r="U6240" i="4" s="1"/>
  <c r="W6236" i="4"/>
  <c r="V6236" i="4"/>
  <c r="V6227" i="4" s="1"/>
  <c r="U6236" i="4"/>
  <c r="U6227" i="4" s="1"/>
  <c r="W6225" i="4"/>
  <c r="V6225" i="4"/>
  <c r="U6225" i="4"/>
  <c r="W6219" i="4"/>
  <c r="W6217" i="4" s="1"/>
  <c r="V6219" i="4"/>
  <c r="V6217" i="4" s="1"/>
  <c r="U6219" i="4"/>
  <c r="U6217" i="4" s="1"/>
  <c r="W6203" i="4"/>
  <c r="W6202" i="4" s="1"/>
  <c r="V6203" i="4"/>
  <c r="V6202" i="4" s="1"/>
  <c r="U6203" i="4"/>
  <c r="U6202" i="4" s="1"/>
  <c r="W6200" i="4"/>
  <c r="W6199" i="4" s="1"/>
  <c r="V6200" i="4"/>
  <c r="V6199" i="4" s="1"/>
  <c r="U6200" i="4"/>
  <c r="U6199" i="4" s="1"/>
  <c r="W6195" i="4"/>
  <c r="W6186" i="4" s="1"/>
  <c r="V6195" i="4"/>
  <c r="V6186" i="4" s="1"/>
  <c r="U6195" i="4"/>
  <c r="U6186" i="4" s="1"/>
  <c r="W6184" i="4"/>
  <c r="V6184" i="4"/>
  <c r="U6184" i="4"/>
  <c r="W6178" i="4"/>
  <c r="W6176" i="4" s="1"/>
  <c r="V6178" i="4"/>
  <c r="V6176" i="4" s="1"/>
  <c r="U6178" i="4"/>
  <c r="U6176" i="4" s="1"/>
  <c r="W6161" i="4"/>
  <c r="W6160" i="4" s="1"/>
  <c r="V6161" i="4"/>
  <c r="V6160" i="4" s="1"/>
  <c r="U6161" i="4"/>
  <c r="U6160" i="4" s="1"/>
  <c r="W6158" i="4"/>
  <c r="W6157" i="4" s="1"/>
  <c r="V6158" i="4"/>
  <c r="V6157" i="4" s="1"/>
  <c r="U6158" i="4"/>
  <c r="U6157" i="4" s="1"/>
  <c r="W6153" i="4"/>
  <c r="W6144" i="4" s="1"/>
  <c r="V6153" i="4"/>
  <c r="V6144" i="4" s="1"/>
  <c r="U6153" i="4"/>
  <c r="U6144" i="4" s="1"/>
  <c r="W6142" i="4"/>
  <c r="V6142" i="4"/>
  <c r="U6142" i="4"/>
  <c r="W6136" i="4"/>
  <c r="W6134" i="4" s="1"/>
  <c r="V6136" i="4"/>
  <c r="V6134" i="4" s="1"/>
  <c r="U6136" i="4"/>
  <c r="U6134" i="4" s="1"/>
  <c r="W6118" i="4"/>
  <c r="W11410" i="4" s="1"/>
  <c r="V6118" i="4"/>
  <c r="V11410" i="4" s="1"/>
  <c r="U6118" i="4"/>
  <c r="U11410" i="4" s="1"/>
  <c r="W6117" i="4"/>
  <c r="W11360" i="4" s="1"/>
  <c r="V6117" i="4"/>
  <c r="V11360" i="4" s="1"/>
  <c r="U6117" i="4"/>
  <c r="U11360" i="4" s="1"/>
  <c r="W6116" i="4"/>
  <c r="W11260" i="4" s="1"/>
  <c r="V6116" i="4"/>
  <c r="V11260" i="4" s="1"/>
  <c r="U6116" i="4"/>
  <c r="U11260" i="4" s="1"/>
  <c r="W6103" i="4"/>
  <c r="W10160" i="4" s="1"/>
  <c r="V6103" i="4"/>
  <c r="V10160" i="4" s="1"/>
  <c r="U6103" i="4"/>
  <c r="U10160" i="4" s="1"/>
  <c r="W6102" i="4"/>
  <c r="W10110" i="4" s="1"/>
  <c r="V6102" i="4"/>
  <c r="V10110" i="4" s="1"/>
  <c r="U6102" i="4"/>
  <c r="U10110" i="4" s="1"/>
  <c r="W6101" i="4"/>
  <c r="W10060" i="4" s="1"/>
  <c r="V6101" i="4"/>
  <c r="V10060" i="4" s="1"/>
  <c r="U6101" i="4"/>
  <c r="U10060" i="4" s="1"/>
  <c r="W6100" i="4"/>
  <c r="W10010" i="4" s="1"/>
  <c r="V6100" i="4"/>
  <c r="V10010" i="4" s="1"/>
  <c r="U6100" i="4"/>
  <c r="U10010" i="4" s="1"/>
  <c r="W6099" i="4"/>
  <c r="W9960" i="4" s="1"/>
  <c r="V6099" i="4"/>
  <c r="V9960" i="4" s="1"/>
  <c r="U6099" i="4"/>
  <c r="U9960" i="4" s="1"/>
  <c r="W6098" i="4"/>
  <c r="W9910" i="4" s="1"/>
  <c r="V6098" i="4"/>
  <c r="V9910" i="4" s="1"/>
  <c r="U6098" i="4"/>
  <c r="U9910" i="4" s="1"/>
  <c r="W6097" i="4"/>
  <c r="W9860" i="4" s="1"/>
  <c r="V6097" i="4"/>
  <c r="V9860" i="4" s="1"/>
  <c r="U6097" i="4"/>
  <c r="U9860" i="4" s="1"/>
  <c r="W6096" i="4"/>
  <c r="W9810" i="4" s="1"/>
  <c r="V6096" i="4"/>
  <c r="V9810" i="4" s="1"/>
  <c r="U6096" i="4"/>
  <c r="U9810" i="4" s="1"/>
  <c r="W6094" i="4"/>
  <c r="W9710" i="4" s="1"/>
  <c r="V6094" i="4"/>
  <c r="V9710" i="4" s="1"/>
  <c r="U6094" i="4"/>
  <c r="U9710" i="4" s="1"/>
  <c r="W6092" i="4"/>
  <c r="W9560" i="4" s="1"/>
  <c r="V6092" i="4"/>
  <c r="V9560" i="4" s="1"/>
  <c r="U6092" i="4"/>
  <c r="U9560" i="4" s="1"/>
  <c r="W6091" i="4"/>
  <c r="W9460" i="4" s="1"/>
  <c r="V6091" i="4"/>
  <c r="V9460" i="4" s="1"/>
  <c r="U6091" i="4"/>
  <c r="U9460" i="4" s="1"/>
  <c r="W6090" i="4"/>
  <c r="W9510" i="4" s="1"/>
  <c r="V6090" i="4"/>
  <c r="V9510" i="4" s="1"/>
  <c r="U6090" i="4"/>
  <c r="U9510" i="4" s="1"/>
  <c r="W6089" i="4"/>
  <c r="W9610" i="4" s="1"/>
  <c r="V6089" i="4"/>
  <c r="V9610" i="4" s="1"/>
  <c r="U6089" i="4"/>
  <c r="U9610" i="4" s="1"/>
  <c r="W6088" i="4"/>
  <c r="W9410" i="4" s="1"/>
  <c r="V6088" i="4"/>
  <c r="V9410" i="4" s="1"/>
  <c r="U6088" i="4"/>
  <c r="U9410" i="4" s="1"/>
  <c r="W6086" i="4"/>
  <c r="W9310" i="4" s="1"/>
  <c r="V6086" i="4"/>
  <c r="V9310" i="4" s="1"/>
  <c r="U6086" i="4"/>
  <c r="X6077" i="4"/>
  <c r="W6077" i="4"/>
  <c r="V6077" i="4"/>
  <c r="U6077" i="4"/>
  <c r="T6077" i="4"/>
  <c r="W6072" i="4"/>
  <c r="V6072" i="4"/>
  <c r="U6072" i="4"/>
  <c r="W6071" i="4"/>
  <c r="V6071" i="4"/>
  <c r="U6071" i="4"/>
  <c r="W6065" i="4"/>
  <c r="W6064" i="4" s="1"/>
  <c r="V6065" i="4"/>
  <c r="V6064" i="4" s="1"/>
  <c r="U6065" i="4"/>
  <c r="U6064" i="4" s="1"/>
  <c r="W6061" i="4"/>
  <c r="W10809" i="4" s="1"/>
  <c r="V6061" i="4"/>
  <c r="V10809" i="4" s="1"/>
  <c r="U6061" i="4"/>
  <c r="U10809" i="4" s="1"/>
  <c r="W6057" i="4"/>
  <c r="W10709" i="4" s="1"/>
  <c r="V6057" i="4"/>
  <c r="U6057" i="4"/>
  <c r="W6050" i="4"/>
  <c r="W10409" i="4" s="1"/>
  <c r="V6050" i="4"/>
  <c r="V10409" i="4" s="1"/>
  <c r="U6050" i="4"/>
  <c r="U10409" i="4" s="1"/>
  <c r="W6047" i="4"/>
  <c r="W10359" i="4" s="1"/>
  <c r="V6047" i="4"/>
  <c r="V10359" i="4" s="1"/>
  <c r="U6047" i="4"/>
  <c r="U10359" i="4" s="1"/>
  <c r="W6045" i="4"/>
  <c r="W10309" i="4" s="1"/>
  <c r="V6045" i="4"/>
  <c r="V10309" i="4" s="1"/>
  <c r="U6045" i="4"/>
  <c r="W6038" i="4"/>
  <c r="W10209" i="4" s="1"/>
  <c r="V6038" i="4"/>
  <c r="V10209" i="4" s="1"/>
  <c r="U6038" i="4"/>
  <c r="W6034" i="4"/>
  <c r="V6034" i="4"/>
  <c r="U6034" i="4"/>
  <c r="W6029" i="4"/>
  <c r="W6027" i="4" s="1"/>
  <c r="V6029" i="4"/>
  <c r="V6027" i="4" s="1"/>
  <c r="U6029" i="4"/>
  <c r="U6027" i="4" s="1"/>
  <c r="X6017" i="4"/>
  <c r="W6017" i="4"/>
  <c r="V6017" i="4"/>
  <c r="U6017" i="4"/>
  <c r="T6017" i="4"/>
  <c r="W6005" i="4"/>
  <c r="W6004" i="4" s="1"/>
  <c r="V6005" i="4"/>
  <c r="V6004" i="4" s="1"/>
  <c r="U6005" i="4"/>
  <c r="U6004" i="4" s="1"/>
  <c r="W6000" i="4"/>
  <c r="V6000" i="4"/>
  <c r="U6000" i="4"/>
  <c r="U10208" i="4" s="1"/>
  <c r="W5991" i="4"/>
  <c r="V5991" i="4"/>
  <c r="U5991" i="4"/>
  <c r="W5986" i="4"/>
  <c r="W5984" i="4" s="1"/>
  <c r="V5986" i="4"/>
  <c r="V5984" i="4" s="1"/>
  <c r="U5986" i="4"/>
  <c r="U5984" i="4" s="1"/>
  <c r="X5977" i="4"/>
  <c r="W5977" i="4"/>
  <c r="V5977" i="4"/>
  <c r="U5977" i="4"/>
  <c r="T5977" i="4"/>
  <c r="W5966" i="4"/>
  <c r="W5965" i="4" s="1"/>
  <c r="V5966" i="4"/>
  <c r="V5965" i="4" s="1"/>
  <c r="U5966" i="4"/>
  <c r="U5965" i="4" s="1"/>
  <c r="W5961" i="4"/>
  <c r="W10207" i="4" s="1"/>
  <c r="V5961" i="4"/>
  <c r="U5961" i="4"/>
  <c r="W5950" i="4"/>
  <c r="V5950" i="4"/>
  <c r="U5950" i="4"/>
  <c r="W5944" i="4"/>
  <c r="W5942" i="4" s="1"/>
  <c r="V5944" i="4"/>
  <c r="V5942" i="4" s="1"/>
  <c r="U5944" i="4"/>
  <c r="U5942" i="4" s="1"/>
  <c r="X5935" i="4"/>
  <c r="X4506" i="4" s="1"/>
  <c r="X4514" i="4" s="1"/>
  <c r="W5935" i="4"/>
  <c r="W4506" i="4" s="1"/>
  <c r="W4514" i="4" s="1"/>
  <c r="V5935" i="4"/>
  <c r="V4506" i="4" s="1"/>
  <c r="V4514" i="4" s="1"/>
  <c r="U5935" i="4"/>
  <c r="U4506" i="4" s="1"/>
  <c r="U4514" i="4" s="1"/>
  <c r="T5935" i="4"/>
  <c r="T4506" i="4" s="1"/>
  <c r="T4514" i="4" s="1"/>
  <c r="W5924" i="4"/>
  <c r="W5923" i="4" s="1"/>
  <c r="V5924" i="4"/>
  <c r="V5923" i="4" s="1"/>
  <c r="U5924" i="4"/>
  <c r="U5923" i="4" s="1"/>
  <c r="W5919" i="4"/>
  <c r="W5910" i="4" s="1"/>
  <c r="V5919" i="4"/>
  <c r="V5910" i="4" s="1"/>
  <c r="U5919" i="4"/>
  <c r="U5910" i="4" s="1"/>
  <c r="W5908" i="4"/>
  <c r="V5908" i="4"/>
  <c r="U5908" i="4"/>
  <c r="W5902" i="4"/>
  <c r="W5900" i="4" s="1"/>
  <c r="V5902" i="4"/>
  <c r="V5900" i="4" s="1"/>
  <c r="U5902" i="4"/>
  <c r="U5900" i="4" s="1"/>
  <c r="W5885" i="4"/>
  <c r="W5884" i="4" s="1"/>
  <c r="V5885" i="4"/>
  <c r="V5884" i="4" s="1"/>
  <c r="U5885" i="4"/>
  <c r="U5884" i="4" s="1"/>
  <c r="W5882" i="4"/>
  <c r="W5881" i="4" s="1"/>
  <c r="V5882" i="4"/>
  <c r="V5881" i="4" s="1"/>
  <c r="U5882" i="4"/>
  <c r="U5881" i="4" s="1"/>
  <c r="W5877" i="4"/>
  <c r="W5869" i="4" s="1"/>
  <c r="V5877" i="4"/>
  <c r="V5869" i="4" s="1"/>
  <c r="U5877" i="4"/>
  <c r="U5869" i="4" s="1"/>
  <c r="W5867" i="4"/>
  <c r="V5867" i="4"/>
  <c r="U5867" i="4"/>
  <c r="W5861" i="4"/>
  <c r="W5859" i="4" s="1"/>
  <c r="V5861" i="4"/>
  <c r="V5859" i="4" s="1"/>
  <c r="U5861" i="4"/>
  <c r="U5859" i="4" s="1"/>
  <c r="W5845" i="4"/>
  <c r="W5844" i="4" s="1"/>
  <c r="V5845" i="4"/>
  <c r="V5844" i="4" s="1"/>
  <c r="U5845" i="4"/>
  <c r="U5844" i="4" s="1"/>
  <c r="W5842" i="4"/>
  <c r="W5841" i="4" s="1"/>
  <c r="V5842" i="4"/>
  <c r="V5841" i="4" s="1"/>
  <c r="U5842" i="4"/>
  <c r="U5841" i="4" s="1"/>
  <c r="W5837" i="4"/>
  <c r="W5829" i="4" s="1"/>
  <c r="V5837" i="4"/>
  <c r="V5829" i="4" s="1"/>
  <c r="U5837" i="4"/>
  <c r="U5829" i="4" s="1"/>
  <c r="W5827" i="4"/>
  <c r="V5827" i="4"/>
  <c r="U5827" i="4"/>
  <c r="W5821" i="4"/>
  <c r="W5819" i="4" s="1"/>
  <c r="V5821" i="4"/>
  <c r="V5819" i="4" s="1"/>
  <c r="U5821" i="4"/>
  <c r="U5819" i="4" s="1"/>
  <c r="W5805" i="4"/>
  <c r="W5804" i="4" s="1"/>
  <c r="V5805" i="4"/>
  <c r="V5804" i="4" s="1"/>
  <c r="U5805" i="4"/>
  <c r="U5804" i="4" s="1"/>
  <c r="W5802" i="4"/>
  <c r="W5801" i="4" s="1"/>
  <c r="V5802" i="4"/>
  <c r="V5801" i="4" s="1"/>
  <c r="U5802" i="4"/>
  <c r="U5801" i="4" s="1"/>
  <c r="W5797" i="4"/>
  <c r="W5788" i="4" s="1"/>
  <c r="V5797" i="4"/>
  <c r="V5788" i="4" s="1"/>
  <c r="U5797" i="4"/>
  <c r="U5788" i="4" s="1"/>
  <c r="W5786" i="4"/>
  <c r="V5786" i="4"/>
  <c r="U5786" i="4"/>
  <c r="W5780" i="4"/>
  <c r="W5778" i="4" s="1"/>
  <c r="V5780" i="4"/>
  <c r="V5778" i="4" s="1"/>
  <c r="U5780" i="4"/>
  <c r="U5778" i="4" s="1"/>
  <c r="W5763" i="4"/>
  <c r="W5762" i="4" s="1"/>
  <c r="V5763" i="4"/>
  <c r="V5762" i="4" s="1"/>
  <c r="U5763" i="4"/>
  <c r="U5762" i="4" s="1"/>
  <c r="W5760" i="4"/>
  <c r="W5759" i="4" s="1"/>
  <c r="V5760" i="4"/>
  <c r="V5759" i="4" s="1"/>
  <c r="U5760" i="4"/>
  <c r="U5759" i="4" s="1"/>
  <c r="W5755" i="4"/>
  <c r="W5746" i="4" s="1"/>
  <c r="V5755" i="4"/>
  <c r="V5746" i="4" s="1"/>
  <c r="U5755" i="4"/>
  <c r="U5746" i="4" s="1"/>
  <c r="W5744" i="4"/>
  <c r="V5744" i="4"/>
  <c r="U5744" i="4"/>
  <c r="W5738" i="4"/>
  <c r="W5736" i="4" s="1"/>
  <c r="V5738" i="4"/>
  <c r="V5736" i="4" s="1"/>
  <c r="U5738" i="4"/>
  <c r="U5736" i="4" s="1"/>
  <c r="W5722" i="4"/>
  <c r="W5721" i="4" s="1"/>
  <c r="V5722" i="4"/>
  <c r="V5721" i="4" s="1"/>
  <c r="U5722" i="4"/>
  <c r="U5721" i="4" s="1"/>
  <c r="W5719" i="4"/>
  <c r="W5718" i="4" s="1"/>
  <c r="V5719" i="4"/>
  <c r="V5718" i="4" s="1"/>
  <c r="U5719" i="4"/>
  <c r="U5718" i="4" s="1"/>
  <c r="W5714" i="4"/>
  <c r="W5706" i="4" s="1"/>
  <c r="V5714" i="4"/>
  <c r="V5706" i="4" s="1"/>
  <c r="U5714" i="4"/>
  <c r="U5706" i="4" s="1"/>
  <c r="W5704" i="4"/>
  <c r="V5704" i="4"/>
  <c r="U5704" i="4"/>
  <c r="W5698" i="4"/>
  <c r="W5696" i="4" s="1"/>
  <c r="V5698" i="4"/>
  <c r="V5696" i="4" s="1"/>
  <c r="U5698" i="4"/>
  <c r="U5696" i="4" s="1"/>
  <c r="W5682" i="4"/>
  <c r="W5681" i="4" s="1"/>
  <c r="V5682" i="4"/>
  <c r="V5681" i="4" s="1"/>
  <c r="U5682" i="4"/>
  <c r="U5681" i="4" s="1"/>
  <c r="W5679" i="4"/>
  <c r="W5678" i="4" s="1"/>
  <c r="V5679" i="4"/>
  <c r="V5678" i="4" s="1"/>
  <c r="U5679" i="4"/>
  <c r="U5678" i="4" s="1"/>
  <c r="W5674" i="4"/>
  <c r="W5666" i="4" s="1"/>
  <c r="V5674" i="4"/>
  <c r="V5666" i="4" s="1"/>
  <c r="U5674" i="4"/>
  <c r="U5666" i="4" s="1"/>
  <c r="W5664" i="4"/>
  <c r="V5664" i="4"/>
  <c r="U5664" i="4"/>
  <c r="W5658" i="4"/>
  <c r="W5656" i="4" s="1"/>
  <c r="V5658" i="4"/>
  <c r="V5656" i="4" s="1"/>
  <c r="U5658" i="4"/>
  <c r="U5656" i="4" s="1"/>
  <c r="W5642" i="4"/>
  <c r="W5641" i="4" s="1"/>
  <c r="V5642" i="4"/>
  <c r="V5641" i="4" s="1"/>
  <c r="U5642" i="4"/>
  <c r="U5641" i="4" s="1"/>
  <c r="W5639" i="4"/>
  <c r="W5638" i="4" s="1"/>
  <c r="V5639" i="4"/>
  <c r="V5638" i="4" s="1"/>
  <c r="U5639" i="4"/>
  <c r="U5638" i="4" s="1"/>
  <c r="W5634" i="4"/>
  <c r="W5625" i="4" s="1"/>
  <c r="V5634" i="4"/>
  <c r="V5625" i="4" s="1"/>
  <c r="U5634" i="4"/>
  <c r="U5625" i="4" s="1"/>
  <c r="W5623" i="4"/>
  <c r="V5623" i="4"/>
  <c r="U5623" i="4"/>
  <c r="W5617" i="4"/>
  <c r="W5615" i="4" s="1"/>
  <c r="V5617" i="4"/>
  <c r="V5615" i="4" s="1"/>
  <c r="U5617" i="4"/>
  <c r="U5615" i="4" s="1"/>
  <c r="W5602" i="4"/>
  <c r="W5601" i="4" s="1"/>
  <c r="V5602" i="4"/>
  <c r="V5601" i="4" s="1"/>
  <c r="U5602" i="4"/>
  <c r="U5601" i="4" s="1"/>
  <c r="W5599" i="4"/>
  <c r="W5598" i="4" s="1"/>
  <c r="V5599" i="4"/>
  <c r="V5598" i="4" s="1"/>
  <c r="U5599" i="4"/>
  <c r="U5598" i="4" s="1"/>
  <c r="W5594" i="4"/>
  <c r="W5586" i="4" s="1"/>
  <c r="V5594" i="4"/>
  <c r="V5586" i="4" s="1"/>
  <c r="U5594" i="4"/>
  <c r="U5586" i="4" s="1"/>
  <c r="W5584" i="4"/>
  <c r="V5584" i="4"/>
  <c r="U5584" i="4"/>
  <c r="W5578" i="4"/>
  <c r="W5576" i="4" s="1"/>
  <c r="V5578" i="4"/>
  <c r="V5576" i="4" s="1"/>
  <c r="U5578" i="4"/>
  <c r="U5576" i="4" s="1"/>
  <c r="W5562" i="4"/>
  <c r="W5561" i="4" s="1"/>
  <c r="V5562" i="4"/>
  <c r="V5561" i="4" s="1"/>
  <c r="U5562" i="4"/>
  <c r="U5561" i="4" s="1"/>
  <c r="W5559" i="4"/>
  <c r="W5558" i="4" s="1"/>
  <c r="V5559" i="4"/>
  <c r="V5558" i="4" s="1"/>
  <c r="U5559" i="4"/>
  <c r="U5558" i="4" s="1"/>
  <c r="W5554" i="4"/>
  <c r="W5546" i="4" s="1"/>
  <c r="V5554" i="4"/>
  <c r="V5546" i="4" s="1"/>
  <c r="U5554" i="4"/>
  <c r="U5546" i="4" s="1"/>
  <c r="W5544" i="4"/>
  <c r="V5544" i="4"/>
  <c r="U5544" i="4"/>
  <c r="W5538" i="4"/>
  <c r="W5536" i="4" s="1"/>
  <c r="V5538" i="4"/>
  <c r="V5536" i="4" s="1"/>
  <c r="U5538" i="4"/>
  <c r="U5536" i="4" s="1"/>
  <c r="W5522" i="4"/>
  <c r="W5521" i="4" s="1"/>
  <c r="V5522" i="4"/>
  <c r="V5521" i="4" s="1"/>
  <c r="U5522" i="4"/>
  <c r="U5521" i="4" s="1"/>
  <c r="W5519" i="4"/>
  <c r="W5518" i="4" s="1"/>
  <c r="V5519" i="4"/>
  <c r="V5518" i="4" s="1"/>
  <c r="U5519" i="4"/>
  <c r="U5518" i="4" s="1"/>
  <c r="W5514" i="4"/>
  <c r="W5506" i="4" s="1"/>
  <c r="V5514" i="4"/>
  <c r="V5506" i="4" s="1"/>
  <c r="U5514" i="4"/>
  <c r="U5506" i="4" s="1"/>
  <c r="W5504" i="4"/>
  <c r="V5504" i="4"/>
  <c r="U5504" i="4"/>
  <c r="W5498" i="4"/>
  <c r="W5496" i="4" s="1"/>
  <c r="V5498" i="4"/>
  <c r="V5496" i="4" s="1"/>
  <c r="U5498" i="4"/>
  <c r="U5496" i="4" s="1"/>
  <c r="W5481" i="4"/>
  <c r="W5480" i="4" s="1"/>
  <c r="V5481" i="4"/>
  <c r="V5480" i="4" s="1"/>
  <c r="U5481" i="4"/>
  <c r="U5480" i="4" s="1"/>
  <c r="W5478" i="4"/>
  <c r="W5477" i="4" s="1"/>
  <c r="V5478" i="4"/>
  <c r="V5477" i="4" s="1"/>
  <c r="U5478" i="4"/>
  <c r="U5477" i="4" s="1"/>
  <c r="W5473" i="4"/>
  <c r="W5464" i="4" s="1"/>
  <c r="V5473" i="4"/>
  <c r="V5464" i="4" s="1"/>
  <c r="U5473" i="4"/>
  <c r="U5464" i="4" s="1"/>
  <c r="W5462" i="4"/>
  <c r="V5462" i="4"/>
  <c r="U5462" i="4"/>
  <c r="W5456" i="4"/>
  <c r="W5454" i="4" s="1"/>
  <c r="V5456" i="4"/>
  <c r="V5454" i="4" s="1"/>
  <c r="U5456" i="4"/>
  <c r="U5454" i="4" s="1"/>
  <c r="W5440" i="4"/>
  <c r="W5439" i="4" s="1"/>
  <c r="V5440" i="4"/>
  <c r="V5439" i="4" s="1"/>
  <c r="U5440" i="4"/>
  <c r="U5439" i="4" s="1"/>
  <c r="W5437" i="4"/>
  <c r="W5436" i="4" s="1"/>
  <c r="V5437" i="4"/>
  <c r="V5436" i="4" s="1"/>
  <c r="U5437" i="4"/>
  <c r="U5436" i="4" s="1"/>
  <c r="W5432" i="4"/>
  <c r="W5424" i="4" s="1"/>
  <c r="V5432" i="4"/>
  <c r="V5424" i="4" s="1"/>
  <c r="U5432" i="4"/>
  <c r="U5424" i="4" s="1"/>
  <c r="W5422" i="4"/>
  <c r="V5422" i="4"/>
  <c r="U5422" i="4"/>
  <c r="W5416" i="4"/>
  <c r="W5414" i="4" s="1"/>
  <c r="V5416" i="4"/>
  <c r="V5414" i="4" s="1"/>
  <c r="U5416" i="4"/>
  <c r="U5414" i="4" s="1"/>
  <c r="W5399" i="4"/>
  <c r="W5398" i="4" s="1"/>
  <c r="V5399" i="4"/>
  <c r="V5398" i="4" s="1"/>
  <c r="U5399" i="4"/>
  <c r="U5398" i="4" s="1"/>
  <c r="W5396" i="4"/>
  <c r="W5395" i="4" s="1"/>
  <c r="V5396" i="4"/>
  <c r="V5395" i="4" s="1"/>
  <c r="U5396" i="4"/>
  <c r="U5395" i="4" s="1"/>
  <c r="W5391" i="4"/>
  <c r="W5383" i="4" s="1"/>
  <c r="V5391" i="4"/>
  <c r="V5383" i="4" s="1"/>
  <c r="U5391" i="4"/>
  <c r="U5383" i="4" s="1"/>
  <c r="W5381" i="4"/>
  <c r="V5381" i="4"/>
  <c r="U5381" i="4"/>
  <c r="W5375" i="4"/>
  <c r="W5373" i="4" s="1"/>
  <c r="V5375" i="4"/>
  <c r="V5373" i="4" s="1"/>
  <c r="U5375" i="4"/>
  <c r="U5373" i="4" s="1"/>
  <c r="W5359" i="4"/>
  <c r="W5358" i="4" s="1"/>
  <c r="V5359" i="4"/>
  <c r="V5358" i="4" s="1"/>
  <c r="U5359" i="4"/>
  <c r="U5358" i="4" s="1"/>
  <c r="W5356" i="4"/>
  <c r="W5355" i="4" s="1"/>
  <c r="V5356" i="4"/>
  <c r="V5355" i="4" s="1"/>
  <c r="U5356" i="4"/>
  <c r="U5355" i="4" s="1"/>
  <c r="W5351" i="4"/>
  <c r="W5343" i="4" s="1"/>
  <c r="V5351" i="4"/>
  <c r="V5343" i="4" s="1"/>
  <c r="U5351" i="4"/>
  <c r="U5343" i="4" s="1"/>
  <c r="W5341" i="4"/>
  <c r="V5341" i="4"/>
  <c r="U5341" i="4"/>
  <c r="W5335" i="4"/>
  <c r="W5333" i="4" s="1"/>
  <c r="V5335" i="4"/>
  <c r="V5333" i="4" s="1"/>
  <c r="U5335" i="4"/>
  <c r="U5333" i="4" s="1"/>
  <c r="W5318" i="4"/>
  <c r="W5317" i="4" s="1"/>
  <c r="V5318" i="4"/>
  <c r="V5317" i="4" s="1"/>
  <c r="U5318" i="4"/>
  <c r="U5317" i="4" s="1"/>
  <c r="W5315" i="4"/>
  <c r="W5314" i="4" s="1"/>
  <c r="V5315" i="4"/>
  <c r="V5314" i="4" s="1"/>
  <c r="U5315" i="4"/>
  <c r="U5314" i="4" s="1"/>
  <c r="W5310" i="4"/>
  <c r="W5302" i="4" s="1"/>
  <c r="V5310" i="4"/>
  <c r="V5302" i="4" s="1"/>
  <c r="U5310" i="4"/>
  <c r="U5302" i="4" s="1"/>
  <c r="W5300" i="4"/>
  <c r="V5300" i="4"/>
  <c r="U5300" i="4"/>
  <c r="W5294" i="4"/>
  <c r="W5292" i="4" s="1"/>
  <c r="V5294" i="4"/>
  <c r="V5292" i="4" s="1"/>
  <c r="U5294" i="4"/>
  <c r="U5292" i="4" s="1"/>
  <c r="W5278" i="4"/>
  <c r="W5277" i="4" s="1"/>
  <c r="V5278" i="4"/>
  <c r="V5277" i="4" s="1"/>
  <c r="U5278" i="4"/>
  <c r="U5277" i="4" s="1"/>
  <c r="W5274" i="4"/>
  <c r="W5273" i="4" s="1"/>
  <c r="V5274" i="4"/>
  <c r="V5273" i="4" s="1"/>
  <c r="U5274" i="4"/>
  <c r="U5273" i="4" s="1"/>
  <c r="W5269" i="4"/>
  <c r="W5261" i="4" s="1"/>
  <c r="V5269" i="4"/>
  <c r="V5261" i="4" s="1"/>
  <c r="U5269" i="4"/>
  <c r="U5261" i="4" s="1"/>
  <c r="W5259" i="4"/>
  <c r="V5259" i="4"/>
  <c r="U5259" i="4"/>
  <c r="W5253" i="4"/>
  <c r="W5251" i="4" s="1"/>
  <c r="V5253" i="4"/>
  <c r="V5251" i="4" s="1"/>
  <c r="U5253" i="4"/>
  <c r="U5251" i="4" s="1"/>
  <c r="W5237" i="4"/>
  <c r="W5236" i="4" s="1"/>
  <c r="V5237" i="4"/>
  <c r="V5236" i="4" s="1"/>
  <c r="U5237" i="4"/>
  <c r="U5236" i="4" s="1"/>
  <c r="W5234" i="4"/>
  <c r="W5233" i="4" s="1"/>
  <c r="V5234" i="4"/>
  <c r="V5233" i="4" s="1"/>
  <c r="U5234" i="4"/>
  <c r="U5233" i="4" s="1"/>
  <c r="W5229" i="4"/>
  <c r="W5222" i="4" s="1"/>
  <c r="V5229" i="4"/>
  <c r="V5222" i="4" s="1"/>
  <c r="U5229" i="4"/>
  <c r="U5222" i="4" s="1"/>
  <c r="W5220" i="4"/>
  <c r="V5220" i="4"/>
  <c r="U5220" i="4"/>
  <c r="W5214" i="4"/>
  <c r="W5212" i="4" s="1"/>
  <c r="V5214" i="4"/>
  <c r="V5212" i="4" s="1"/>
  <c r="U5214" i="4"/>
  <c r="U5212" i="4" s="1"/>
  <c r="W5197" i="4"/>
  <c r="W5196" i="4" s="1"/>
  <c r="V5197" i="4"/>
  <c r="V5196" i="4" s="1"/>
  <c r="U5197" i="4"/>
  <c r="U5196" i="4" s="1"/>
  <c r="W5194" i="4"/>
  <c r="W5193" i="4" s="1"/>
  <c r="V5194" i="4"/>
  <c r="V5193" i="4" s="1"/>
  <c r="U5194" i="4"/>
  <c r="U5193" i="4" s="1"/>
  <c r="W5189" i="4"/>
  <c r="W5181" i="4" s="1"/>
  <c r="V5189" i="4"/>
  <c r="V5181" i="4" s="1"/>
  <c r="U5189" i="4"/>
  <c r="U5181" i="4" s="1"/>
  <c r="W5179" i="4"/>
  <c r="V5179" i="4"/>
  <c r="U5179" i="4"/>
  <c r="W5173" i="4"/>
  <c r="W5171" i="4" s="1"/>
  <c r="V5173" i="4"/>
  <c r="V5171" i="4" s="1"/>
  <c r="U5173" i="4"/>
  <c r="U5171" i="4" s="1"/>
  <c r="W5157" i="4"/>
  <c r="W5156" i="4" s="1"/>
  <c r="V5157" i="4"/>
  <c r="V5156" i="4" s="1"/>
  <c r="U5157" i="4"/>
  <c r="U5156" i="4" s="1"/>
  <c r="W5154" i="4"/>
  <c r="W5153" i="4" s="1"/>
  <c r="V5154" i="4"/>
  <c r="V5153" i="4" s="1"/>
  <c r="U5154" i="4"/>
  <c r="U5153" i="4" s="1"/>
  <c r="W5149" i="4"/>
  <c r="W5142" i="4" s="1"/>
  <c r="V5149" i="4"/>
  <c r="V5142" i="4" s="1"/>
  <c r="U5149" i="4"/>
  <c r="U5142" i="4" s="1"/>
  <c r="W5140" i="4"/>
  <c r="V5140" i="4"/>
  <c r="U5140" i="4"/>
  <c r="W5134" i="4"/>
  <c r="W5132" i="4" s="1"/>
  <c r="V5134" i="4"/>
  <c r="V5132" i="4" s="1"/>
  <c r="U5134" i="4"/>
  <c r="U5132" i="4" s="1"/>
  <c r="W5118" i="4"/>
  <c r="W5117" i="4" s="1"/>
  <c r="V5118" i="4"/>
  <c r="V5117" i="4" s="1"/>
  <c r="U5118" i="4"/>
  <c r="U5117" i="4" s="1"/>
  <c r="W5115" i="4"/>
  <c r="W5114" i="4" s="1"/>
  <c r="V5115" i="4"/>
  <c r="V5114" i="4" s="1"/>
  <c r="U5115" i="4"/>
  <c r="U5114" i="4" s="1"/>
  <c r="W5110" i="4"/>
  <c r="W5102" i="4" s="1"/>
  <c r="V5110" i="4"/>
  <c r="V5102" i="4" s="1"/>
  <c r="U5110" i="4"/>
  <c r="U5102" i="4" s="1"/>
  <c r="W5100" i="4"/>
  <c r="V5100" i="4"/>
  <c r="U5100" i="4"/>
  <c r="W5094" i="4"/>
  <c r="W5092" i="4" s="1"/>
  <c r="V5094" i="4"/>
  <c r="V5092" i="4" s="1"/>
  <c r="U5094" i="4"/>
  <c r="U5092" i="4" s="1"/>
  <c r="W5079" i="4"/>
  <c r="W5078" i="4" s="1"/>
  <c r="V5079" i="4"/>
  <c r="V5078" i="4" s="1"/>
  <c r="U5079" i="4"/>
  <c r="U5078" i="4" s="1"/>
  <c r="W5076" i="4"/>
  <c r="W5075" i="4" s="1"/>
  <c r="V5076" i="4"/>
  <c r="V5075" i="4" s="1"/>
  <c r="U5076" i="4"/>
  <c r="U5075" i="4" s="1"/>
  <c r="W5071" i="4"/>
  <c r="W5062" i="4" s="1"/>
  <c r="V5071" i="4"/>
  <c r="V5062" i="4" s="1"/>
  <c r="U5071" i="4"/>
  <c r="U5062" i="4" s="1"/>
  <c r="W5060" i="4"/>
  <c r="V5060" i="4"/>
  <c r="U5060" i="4"/>
  <c r="W5054" i="4"/>
  <c r="W5052" i="4" s="1"/>
  <c r="V5054" i="4"/>
  <c r="V5052" i="4" s="1"/>
  <c r="U5054" i="4"/>
  <c r="U5052" i="4" s="1"/>
  <c r="W5037" i="4"/>
  <c r="W5036" i="4" s="1"/>
  <c r="V5037" i="4"/>
  <c r="V5036" i="4" s="1"/>
  <c r="U5037" i="4"/>
  <c r="U5036" i="4" s="1"/>
  <c r="W5034" i="4"/>
  <c r="W5033" i="4" s="1"/>
  <c r="V5034" i="4"/>
  <c r="V5033" i="4" s="1"/>
  <c r="U5034" i="4"/>
  <c r="U5033" i="4" s="1"/>
  <c r="W5029" i="4"/>
  <c r="W5021" i="4" s="1"/>
  <c r="V5029" i="4"/>
  <c r="V5021" i="4" s="1"/>
  <c r="U5029" i="4"/>
  <c r="U5021" i="4" s="1"/>
  <c r="W5019" i="4"/>
  <c r="V5019" i="4"/>
  <c r="U5019" i="4"/>
  <c r="W5013" i="4"/>
  <c r="W5011" i="4" s="1"/>
  <c r="V5013" i="4"/>
  <c r="V5011" i="4" s="1"/>
  <c r="U5013" i="4"/>
  <c r="U5011" i="4" s="1"/>
  <c r="W4997" i="4"/>
  <c r="W4996" i="4" s="1"/>
  <c r="V4997" i="4"/>
  <c r="V4996" i="4" s="1"/>
  <c r="U4997" i="4"/>
  <c r="U4996" i="4" s="1"/>
  <c r="W4994" i="4"/>
  <c r="W4993" i="4" s="1"/>
  <c r="V4994" i="4"/>
  <c r="V4993" i="4" s="1"/>
  <c r="U4994" i="4"/>
  <c r="U4993" i="4" s="1"/>
  <c r="W4989" i="4"/>
  <c r="W4981" i="4" s="1"/>
  <c r="V4989" i="4"/>
  <c r="V4981" i="4" s="1"/>
  <c r="U4989" i="4"/>
  <c r="U4981" i="4" s="1"/>
  <c r="W4979" i="4"/>
  <c r="V4979" i="4"/>
  <c r="U4979" i="4"/>
  <c r="W4973" i="4"/>
  <c r="W4971" i="4" s="1"/>
  <c r="V4973" i="4"/>
  <c r="V4971" i="4" s="1"/>
  <c r="U4973" i="4"/>
  <c r="U4971" i="4" s="1"/>
  <c r="W4958" i="4"/>
  <c r="W4957" i="4" s="1"/>
  <c r="V4958" i="4"/>
  <c r="V4957" i="4" s="1"/>
  <c r="U4958" i="4"/>
  <c r="U4957" i="4" s="1"/>
  <c r="W4954" i="4"/>
  <c r="W4500" i="4" s="1"/>
  <c r="W10606" i="4" s="1"/>
  <c r="V4954" i="4"/>
  <c r="U4954" i="4"/>
  <c r="U4500" i="4" s="1"/>
  <c r="U10606" i="4" s="1"/>
  <c r="W4947" i="4"/>
  <c r="W4938" i="4" s="1"/>
  <c r="V4947" i="4"/>
  <c r="V4938" i="4" s="1"/>
  <c r="U4947" i="4"/>
  <c r="U4938" i="4" s="1"/>
  <c r="W4936" i="4"/>
  <c r="V4936" i="4"/>
  <c r="U4936" i="4"/>
  <c r="W4930" i="4"/>
  <c r="W4928" i="4" s="1"/>
  <c r="V4930" i="4"/>
  <c r="V4928" i="4" s="1"/>
  <c r="U4930" i="4"/>
  <c r="U4928" i="4" s="1"/>
  <c r="W4914" i="4"/>
  <c r="W4913" i="4" s="1"/>
  <c r="V4914" i="4"/>
  <c r="V4913" i="4" s="1"/>
  <c r="U4914" i="4"/>
  <c r="U4913" i="4" s="1"/>
  <c r="W4911" i="4"/>
  <c r="W4910" i="4" s="1"/>
  <c r="V4911" i="4"/>
  <c r="V4910" i="4" s="1"/>
  <c r="U4911" i="4"/>
  <c r="U4910" i="4" s="1"/>
  <c r="W4906" i="4"/>
  <c r="W4898" i="4" s="1"/>
  <c r="V4906" i="4"/>
  <c r="V4898" i="4" s="1"/>
  <c r="U4906" i="4"/>
  <c r="U4898" i="4" s="1"/>
  <c r="W4896" i="4"/>
  <c r="V4896" i="4"/>
  <c r="U4896" i="4"/>
  <c r="W4890" i="4"/>
  <c r="W4888" i="4" s="1"/>
  <c r="V4890" i="4"/>
  <c r="V4888" i="4" s="1"/>
  <c r="U4890" i="4"/>
  <c r="U4888" i="4" s="1"/>
  <c r="W4873" i="4"/>
  <c r="W4872" i="4" s="1"/>
  <c r="V4873" i="4"/>
  <c r="V4872" i="4" s="1"/>
  <c r="U4873" i="4"/>
  <c r="U4872" i="4" s="1"/>
  <c r="W4870" i="4"/>
  <c r="W4869" i="4" s="1"/>
  <c r="V4870" i="4"/>
  <c r="V4869" i="4" s="1"/>
  <c r="U4870" i="4"/>
  <c r="U4869" i="4" s="1"/>
  <c r="W4865" i="4"/>
  <c r="W4856" i="4" s="1"/>
  <c r="V4865" i="4"/>
  <c r="V4856" i="4" s="1"/>
  <c r="U4865" i="4"/>
  <c r="U4856" i="4" s="1"/>
  <c r="W4854" i="4"/>
  <c r="V4854" i="4"/>
  <c r="U4854" i="4"/>
  <c r="W4848" i="4"/>
  <c r="W4846" i="4" s="1"/>
  <c r="V4848" i="4"/>
  <c r="V4846" i="4" s="1"/>
  <c r="U4848" i="4"/>
  <c r="U4846" i="4" s="1"/>
  <c r="W4832" i="4"/>
  <c r="W4831" i="4" s="1"/>
  <c r="V4832" i="4"/>
  <c r="V4831" i="4" s="1"/>
  <c r="U4832" i="4"/>
  <c r="U4831" i="4" s="1"/>
  <c r="W4829" i="4"/>
  <c r="W4828" i="4" s="1"/>
  <c r="V4829" i="4"/>
  <c r="V4828" i="4" s="1"/>
  <c r="U4829" i="4"/>
  <c r="U4828" i="4" s="1"/>
  <c r="W4824" i="4"/>
  <c r="W4815" i="4" s="1"/>
  <c r="V4824" i="4"/>
  <c r="V4815" i="4" s="1"/>
  <c r="U4824" i="4"/>
  <c r="U4815" i="4" s="1"/>
  <c r="W4813" i="4"/>
  <c r="V4813" i="4"/>
  <c r="U4813" i="4"/>
  <c r="W4807" i="4"/>
  <c r="W4805" i="4" s="1"/>
  <c r="V4807" i="4"/>
  <c r="V4805" i="4" s="1"/>
  <c r="U4807" i="4"/>
  <c r="U4805" i="4" s="1"/>
  <c r="W4790" i="4"/>
  <c r="W4789" i="4" s="1"/>
  <c r="V4790" i="4"/>
  <c r="V4789" i="4" s="1"/>
  <c r="U4790" i="4"/>
  <c r="U4789" i="4" s="1"/>
  <c r="W4786" i="4"/>
  <c r="W4785" i="4" s="1"/>
  <c r="V4786" i="4"/>
  <c r="V4785" i="4" s="1"/>
  <c r="U4786" i="4"/>
  <c r="U4785" i="4" s="1"/>
  <c r="W4781" i="4"/>
  <c r="W4773" i="4" s="1"/>
  <c r="V4781" i="4"/>
  <c r="V4773" i="4" s="1"/>
  <c r="U4781" i="4"/>
  <c r="U4773" i="4" s="1"/>
  <c r="W4771" i="4"/>
  <c r="V4771" i="4"/>
  <c r="U4771" i="4"/>
  <c r="W4765" i="4"/>
  <c r="W4763" i="4" s="1"/>
  <c r="V4765" i="4"/>
  <c r="V4763" i="4" s="1"/>
  <c r="U4765" i="4"/>
  <c r="U4763" i="4" s="1"/>
  <c r="W4749" i="4"/>
  <c r="W4748" i="4" s="1"/>
  <c r="V4749" i="4"/>
  <c r="V4748" i="4" s="1"/>
  <c r="U4749" i="4"/>
  <c r="U4748" i="4" s="1"/>
  <c r="W4746" i="4"/>
  <c r="W4745" i="4" s="1"/>
  <c r="V4746" i="4"/>
  <c r="V4745" i="4" s="1"/>
  <c r="U4746" i="4"/>
  <c r="U4745" i="4" s="1"/>
  <c r="W4741" i="4"/>
  <c r="W4733" i="4" s="1"/>
  <c r="V4741" i="4"/>
  <c r="V4733" i="4" s="1"/>
  <c r="U4741" i="4"/>
  <c r="U4733" i="4" s="1"/>
  <c r="W4731" i="4"/>
  <c r="V4731" i="4"/>
  <c r="U4731" i="4"/>
  <c r="W4725" i="4"/>
  <c r="W4723" i="4" s="1"/>
  <c r="V4725" i="4"/>
  <c r="V4723" i="4" s="1"/>
  <c r="U4725" i="4"/>
  <c r="U4723" i="4" s="1"/>
  <c r="W4709" i="4"/>
  <c r="W4708" i="4" s="1"/>
  <c r="V4709" i="4"/>
  <c r="V4708" i="4" s="1"/>
  <c r="U4709" i="4"/>
  <c r="U4708" i="4" s="1"/>
  <c r="W4706" i="4"/>
  <c r="W4705" i="4" s="1"/>
  <c r="V4706" i="4"/>
  <c r="V4705" i="4" s="1"/>
  <c r="U4706" i="4"/>
  <c r="U4705" i="4" s="1"/>
  <c r="W4701" i="4"/>
  <c r="W4692" i="4" s="1"/>
  <c r="V4701" i="4"/>
  <c r="V4692" i="4" s="1"/>
  <c r="U4701" i="4"/>
  <c r="U4692" i="4" s="1"/>
  <c r="W4690" i="4"/>
  <c r="V4690" i="4"/>
  <c r="U4690" i="4"/>
  <c r="W4684" i="4"/>
  <c r="W4682" i="4" s="1"/>
  <c r="V4684" i="4"/>
  <c r="V4682" i="4" s="1"/>
  <c r="U4684" i="4"/>
  <c r="U4682" i="4" s="1"/>
  <c r="W4668" i="4"/>
  <c r="W4667" i="4" s="1"/>
  <c r="V4668" i="4"/>
  <c r="V4667" i="4" s="1"/>
  <c r="U4668" i="4"/>
  <c r="U4667" i="4" s="1"/>
  <c r="W4665" i="4"/>
  <c r="W4664" i="4" s="1"/>
  <c r="V4665" i="4"/>
  <c r="V4664" i="4" s="1"/>
  <c r="U4665" i="4"/>
  <c r="U4664" i="4" s="1"/>
  <c r="W4660" i="4"/>
  <c r="W4652" i="4" s="1"/>
  <c r="V4660" i="4"/>
  <c r="V4652" i="4" s="1"/>
  <c r="U4660" i="4"/>
  <c r="U4652" i="4" s="1"/>
  <c r="W4650" i="4"/>
  <c r="V4650" i="4"/>
  <c r="U4650" i="4"/>
  <c r="W4644" i="4"/>
  <c r="W4642" i="4" s="1"/>
  <c r="V4644" i="4"/>
  <c r="V4642" i="4" s="1"/>
  <c r="U4644" i="4"/>
  <c r="U4642" i="4" s="1"/>
  <c r="W4628" i="4"/>
  <c r="W4627" i="4" s="1"/>
  <c r="V4628" i="4"/>
  <c r="V4627" i="4" s="1"/>
  <c r="U4628" i="4"/>
  <c r="U4627" i="4" s="1"/>
  <c r="W4625" i="4"/>
  <c r="W4624" i="4" s="1"/>
  <c r="V4625" i="4"/>
  <c r="V4624" i="4" s="1"/>
  <c r="U4625" i="4"/>
  <c r="U4624" i="4" s="1"/>
  <c r="W4620" i="4"/>
  <c r="W4612" i="4" s="1"/>
  <c r="V4620" i="4"/>
  <c r="V4612" i="4" s="1"/>
  <c r="U4620" i="4"/>
  <c r="U4612" i="4" s="1"/>
  <c r="W4610" i="4"/>
  <c r="V4610" i="4"/>
  <c r="U4610" i="4"/>
  <c r="W4604" i="4"/>
  <c r="W4602" i="4" s="1"/>
  <c r="V4604" i="4"/>
  <c r="V4602" i="4" s="1"/>
  <c r="U4604" i="4"/>
  <c r="U4602" i="4" s="1"/>
  <c r="W4588" i="4"/>
  <c r="W4587" i="4" s="1"/>
  <c r="V4588" i="4"/>
  <c r="V4587" i="4" s="1"/>
  <c r="U4588" i="4"/>
  <c r="U4587" i="4" s="1"/>
  <c r="W4585" i="4"/>
  <c r="W4584" i="4" s="1"/>
  <c r="V4585" i="4"/>
  <c r="V4584" i="4" s="1"/>
  <c r="U4585" i="4"/>
  <c r="U4584" i="4" s="1"/>
  <c r="W4580" i="4"/>
  <c r="W4571" i="4" s="1"/>
  <c r="V4580" i="4"/>
  <c r="V4571" i="4" s="1"/>
  <c r="U4580" i="4"/>
  <c r="U4571" i="4" s="1"/>
  <c r="W4569" i="4"/>
  <c r="V4569" i="4"/>
  <c r="U4569" i="4"/>
  <c r="W4563" i="4"/>
  <c r="W4561" i="4" s="1"/>
  <c r="V4563" i="4"/>
  <c r="V4561" i="4" s="1"/>
  <c r="U4563" i="4"/>
  <c r="U4561" i="4" s="1"/>
  <c r="W4547" i="4"/>
  <c r="W4546" i="4" s="1"/>
  <c r="V4547" i="4"/>
  <c r="V4546" i="4" s="1"/>
  <c r="U4547" i="4"/>
  <c r="U4546" i="4" s="1"/>
  <c r="W4544" i="4"/>
  <c r="W4543" i="4" s="1"/>
  <c r="V4544" i="4"/>
  <c r="V4543" i="4" s="1"/>
  <c r="U4544" i="4"/>
  <c r="U4543" i="4" s="1"/>
  <c r="W4539" i="4"/>
  <c r="V4539" i="4"/>
  <c r="V4531" i="4" s="1"/>
  <c r="U4539" i="4"/>
  <c r="U4531" i="4" s="1"/>
  <c r="W4529" i="4"/>
  <c r="V4529" i="4"/>
  <c r="U4529" i="4"/>
  <c r="W4523" i="4"/>
  <c r="W4521" i="4" s="1"/>
  <c r="V4523" i="4"/>
  <c r="V4521" i="4" s="1"/>
  <c r="U4523" i="4"/>
  <c r="U4521" i="4" s="1"/>
  <c r="W4504" i="4"/>
  <c r="W11406" i="4" s="1"/>
  <c r="V4504" i="4"/>
  <c r="V11406" i="4" s="1"/>
  <c r="U4504" i="4"/>
  <c r="U11406" i="4" s="1"/>
  <c r="W4503" i="4"/>
  <c r="W11256" i="4" s="1"/>
  <c r="V4503" i="4"/>
  <c r="V11256" i="4" s="1"/>
  <c r="U4503" i="4"/>
  <c r="U11256" i="4" s="1"/>
  <c r="W4499" i="4"/>
  <c r="W10356" i="4" s="1"/>
  <c r="V4499" i="4"/>
  <c r="U4499" i="4"/>
  <c r="U10356" i="4" s="1"/>
  <c r="W4495" i="4"/>
  <c r="W10156" i="4" s="1"/>
  <c r="V4495" i="4"/>
  <c r="V10156" i="4" s="1"/>
  <c r="U4495" i="4"/>
  <c r="U10156" i="4" s="1"/>
  <c r="W4494" i="4"/>
  <c r="W10106" i="4" s="1"/>
  <c r="V4494" i="4"/>
  <c r="V10106" i="4" s="1"/>
  <c r="U4494" i="4"/>
  <c r="U10106" i="4" s="1"/>
  <c r="W4493" i="4"/>
  <c r="W10056" i="4" s="1"/>
  <c r="V4493" i="4"/>
  <c r="V10056" i="4" s="1"/>
  <c r="U4493" i="4"/>
  <c r="U10056" i="4" s="1"/>
  <c r="W4492" i="4"/>
  <c r="W10006" i="4" s="1"/>
  <c r="V4492" i="4"/>
  <c r="V10006" i="4" s="1"/>
  <c r="U4492" i="4"/>
  <c r="U10006" i="4" s="1"/>
  <c r="W4491" i="4"/>
  <c r="W9956" i="4" s="1"/>
  <c r="V4491" i="4"/>
  <c r="V9956" i="4" s="1"/>
  <c r="U4491" i="4"/>
  <c r="U9956" i="4" s="1"/>
  <c r="W4490" i="4"/>
  <c r="W9906" i="4" s="1"/>
  <c r="V4490" i="4"/>
  <c r="V9906" i="4" s="1"/>
  <c r="U4490" i="4"/>
  <c r="U9906" i="4" s="1"/>
  <c r="W4489" i="4"/>
  <c r="W9856" i="4" s="1"/>
  <c r="V4489" i="4"/>
  <c r="V9856" i="4" s="1"/>
  <c r="U4489" i="4"/>
  <c r="U9856" i="4" s="1"/>
  <c r="W4488" i="4"/>
  <c r="V4488" i="4"/>
  <c r="V9806" i="4" s="1"/>
  <c r="U4488" i="4"/>
  <c r="U9806" i="4" s="1"/>
  <c r="W4486" i="4"/>
  <c r="W9706" i="4" s="1"/>
  <c r="V4486" i="4"/>
  <c r="V9706" i="4" s="1"/>
  <c r="U4486" i="4"/>
  <c r="U9706" i="4" s="1"/>
  <c r="W4484" i="4"/>
  <c r="W9556" i="4" s="1"/>
  <c r="V4484" i="4"/>
  <c r="V9556" i="4" s="1"/>
  <c r="U4484" i="4"/>
  <c r="U9556" i="4" s="1"/>
  <c r="W4483" i="4"/>
  <c r="W9456" i="4" s="1"/>
  <c r="V4483" i="4"/>
  <c r="V9456" i="4" s="1"/>
  <c r="U4483" i="4"/>
  <c r="U9456" i="4" s="1"/>
  <c r="W4482" i="4"/>
  <c r="W9506" i="4" s="1"/>
  <c r="V4482" i="4"/>
  <c r="V9506" i="4" s="1"/>
  <c r="U4482" i="4"/>
  <c r="U9506" i="4" s="1"/>
  <c r="W4481" i="4"/>
  <c r="W9606" i="4" s="1"/>
  <c r="V4481" i="4"/>
  <c r="V9606" i="4" s="1"/>
  <c r="U4481" i="4"/>
  <c r="U9606" i="4" s="1"/>
  <c r="W4480" i="4"/>
  <c r="W9406" i="4" s="1"/>
  <c r="V4480" i="4"/>
  <c r="V9406" i="4" s="1"/>
  <c r="U4480" i="4"/>
  <c r="U9406" i="4" s="1"/>
  <c r="W4478" i="4"/>
  <c r="V4478" i="4"/>
  <c r="V9306" i="4" s="1"/>
  <c r="U4478" i="4"/>
  <c r="X4470" i="4"/>
  <c r="X1593" i="4" s="1"/>
  <c r="X1601" i="4" s="1"/>
  <c r="W4470" i="4"/>
  <c r="W1593" i="4" s="1"/>
  <c r="W1601" i="4" s="1"/>
  <c r="V4470" i="4"/>
  <c r="V1593" i="4" s="1"/>
  <c r="V1601" i="4" s="1"/>
  <c r="U4470" i="4"/>
  <c r="U1593" i="4" s="1"/>
  <c r="U1601" i="4" s="1"/>
  <c r="T4470" i="4"/>
  <c r="T1593" i="4" s="1"/>
  <c r="T1601" i="4" s="1"/>
  <c r="W4457" i="4"/>
  <c r="W4456" i="4" s="1"/>
  <c r="V4457" i="4"/>
  <c r="V4456" i="4" s="1"/>
  <c r="U4457" i="4"/>
  <c r="U4456" i="4" s="1"/>
  <c r="W4454" i="4"/>
  <c r="W4453" i="4" s="1"/>
  <c r="V4454" i="4"/>
  <c r="V4453" i="4" s="1"/>
  <c r="U4454" i="4"/>
  <c r="U4453" i="4" s="1"/>
  <c r="W4449" i="4"/>
  <c r="W4441" i="4" s="1"/>
  <c r="V4449" i="4"/>
  <c r="V4441" i="4" s="1"/>
  <c r="U4449" i="4"/>
  <c r="U4441" i="4" s="1"/>
  <c r="W4439" i="4"/>
  <c r="V4439" i="4"/>
  <c r="U4439" i="4"/>
  <c r="W4433" i="4"/>
  <c r="W4431" i="4" s="1"/>
  <c r="V4433" i="4"/>
  <c r="V4431" i="4" s="1"/>
  <c r="U4433" i="4"/>
  <c r="U4431" i="4" s="1"/>
  <c r="W4418" i="4"/>
  <c r="W4417" i="4" s="1"/>
  <c r="V4418" i="4"/>
  <c r="V4417" i="4" s="1"/>
  <c r="U4418" i="4"/>
  <c r="U4417" i="4" s="1"/>
  <c r="W4415" i="4"/>
  <c r="W4414" i="4" s="1"/>
  <c r="V4415" i="4"/>
  <c r="V4414" i="4" s="1"/>
  <c r="U4415" i="4"/>
  <c r="U4414" i="4" s="1"/>
  <c r="W4410" i="4"/>
  <c r="W4402" i="4" s="1"/>
  <c r="V4410" i="4"/>
  <c r="V4402" i="4" s="1"/>
  <c r="U4410" i="4"/>
  <c r="U4402" i="4" s="1"/>
  <c r="W4400" i="4"/>
  <c r="V4400" i="4"/>
  <c r="U4400" i="4"/>
  <c r="W4394" i="4"/>
  <c r="W4392" i="4" s="1"/>
  <c r="V4394" i="4"/>
  <c r="V4392" i="4" s="1"/>
  <c r="U4394" i="4"/>
  <c r="U4392" i="4" s="1"/>
  <c r="W4378" i="4"/>
  <c r="W4377" i="4" s="1"/>
  <c r="V4378" i="4"/>
  <c r="V4377" i="4" s="1"/>
  <c r="U4378" i="4"/>
  <c r="U4377" i="4" s="1"/>
  <c r="W4375" i="4"/>
  <c r="W4374" i="4" s="1"/>
  <c r="V4375" i="4"/>
  <c r="V4374" i="4" s="1"/>
  <c r="U4375" i="4"/>
  <c r="U4374" i="4" s="1"/>
  <c r="W4370" i="4"/>
  <c r="W4362" i="4" s="1"/>
  <c r="V4370" i="4"/>
  <c r="V4362" i="4" s="1"/>
  <c r="U4370" i="4"/>
  <c r="U4362" i="4" s="1"/>
  <c r="W4360" i="4"/>
  <c r="V4360" i="4"/>
  <c r="U4360" i="4"/>
  <c r="W4354" i="4"/>
  <c r="W4352" i="4" s="1"/>
  <c r="V4354" i="4"/>
  <c r="V4352" i="4" s="1"/>
  <c r="U4354" i="4"/>
  <c r="U4352" i="4" s="1"/>
  <c r="W4337" i="4"/>
  <c r="W4336" i="4" s="1"/>
  <c r="V4337" i="4"/>
  <c r="V4336" i="4" s="1"/>
  <c r="U4337" i="4"/>
  <c r="U4336" i="4" s="1"/>
  <c r="W4334" i="4"/>
  <c r="W4333" i="4" s="1"/>
  <c r="V4334" i="4"/>
  <c r="V4333" i="4" s="1"/>
  <c r="U4334" i="4"/>
  <c r="U4333" i="4" s="1"/>
  <c r="W4329" i="4"/>
  <c r="W4320" i="4" s="1"/>
  <c r="V4329" i="4"/>
  <c r="V4320" i="4" s="1"/>
  <c r="U4329" i="4"/>
  <c r="U4320" i="4" s="1"/>
  <c r="W4318" i="4"/>
  <c r="V4318" i="4"/>
  <c r="U4318" i="4"/>
  <c r="W4312" i="4"/>
  <c r="W4310" i="4" s="1"/>
  <c r="V4312" i="4"/>
  <c r="V4310" i="4" s="1"/>
  <c r="U4312" i="4"/>
  <c r="U4310" i="4" s="1"/>
  <c r="W4296" i="4"/>
  <c r="W4295" i="4" s="1"/>
  <c r="V4296" i="4"/>
  <c r="V4295" i="4" s="1"/>
  <c r="U4296" i="4"/>
  <c r="U4295" i="4" s="1"/>
  <c r="W4293" i="4"/>
  <c r="W4292" i="4" s="1"/>
  <c r="V4293" i="4"/>
  <c r="V4292" i="4" s="1"/>
  <c r="U4293" i="4"/>
  <c r="U4292" i="4" s="1"/>
  <c r="W4288" i="4"/>
  <c r="W4280" i="4" s="1"/>
  <c r="V4288" i="4"/>
  <c r="V4280" i="4" s="1"/>
  <c r="U4288" i="4"/>
  <c r="U4280" i="4" s="1"/>
  <c r="W4278" i="4"/>
  <c r="V4278" i="4"/>
  <c r="U4278" i="4"/>
  <c r="W4272" i="4"/>
  <c r="W4270" i="4" s="1"/>
  <c r="V4272" i="4"/>
  <c r="V4270" i="4" s="1"/>
  <c r="U4272" i="4"/>
  <c r="U4270" i="4" s="1"/>
  <c r="W4255" i="4"/>
  <c r="W4254" i="4" s="1"/>
  <c r="V4255" i="4"/>
  <c r="V4254" i="4" s="1"/>
  <c r="U4255" i="4"/>
  <c r="U4254" i="4" s="1"/>
  <c r="W4252" i="4"/>
  <c r="W4251" i="4" s="1"/>
  <c r="V4252" i="4"/>
  <c r="V4251" i="4" s="1"/>
  <c r="U4252" i="4"/>
  <c r="U4251" i="4" s="1"/>
  <c r="W4247" i="4"/>
  <c r="W4239" i="4" s="1"/>
  <c r="V4247" i="4"/>
  <c r="V4239" i="4" s="1"/>
  <c r="U4247" i="4"/>
  <c r="U4239" i="4" s="1"/>
  <c r="W4237" i="4"/>
  <c r="V4237" i="4"/>
  <c r="U4237" i="4"/>
  <c r="W4232" i="4"/>
  <c r="W4230" i="4" s="1"/>
  <c r="V4232" i="4"/>
  <c r="V4230" i="4" s="1"/>
  <c r="U4232" i="4"/>
  <c r="U4230" i="4" s="1"/>
  <c r="W4216" i="4"/>
  <c r="W4215" i="4" s="1"/>
  <c r="V4216" i="4"/>
  <c r="V4215" i="4" s="1"/>
  <c r="U4216" i="4"/>
  <c r="U4215" i="4" s="1"/>
  <c r="W4213" i="4"/>
  <c r="W4212" i="4" s="1"/>
  <c r="V4213" i="4"/>
  <c r="V4212" i="4" s="1"/>
  <c r="U4213" i="4"/>
  <c r="U4212" i="4" s="1"/>
  <c r="W4208" i="4"/>
  <c r="W4200" i="4" s="1"/>
  <c r="V4208" i="4"/>
  <c r="V4200" i="4" s="1"/>
  <c r="U4208" i="4"/>
  <c r="U4200" i="4" s="1"/>
  <c r="W4198" i="4"/>
  <c r="V4198" i="4"/>
  <c r="U4198" i="4"/>
  <c r="W4192" i="4"/>
  <c r="W4190" i="4" s="1"/>
  <c r="V4192" i="4"/>
  <c r="V4190" i="4" s="1"/>
  <c r="U4192" i="4"/>
  <c r="U4190" i="4" s="1"/>
  <c r="W4176" i="4"/>
  <c r="W4175" i="4" s="1"/>
  <c r="V4176" i="4"/>
  <c r="V4175" i="4" s="1"/>
  <c r="U4176" i="4"/>
  <c r="U4175" i="4" s="1"/>
  <c r="W4173" i="4"/>
  <c r="W4172" i="4" s="1"/>
  <c r="V4173" i="4"/>
  <c r="V4172" i="4" s="1"/>
  <c r="U4173" i="4"/>
  <c r="U4172" i="4" s="1"/>
  <c r="W4168" i="4"/>
  <c r="W4160" i="4" s="1"/>
  <c r="V4168" i="4"/>
  <c r="V4160" i="4" s="1"/>
  <c r="U4168" i="4"/>
  <c r="U4160" i="4" s="1"/>
  <c r="W4158" i="4"/>
  <c r="V4158" i="4"/>
  <c r="U4158" i="4"/>
  <c r="W4152" i="4"/>
  <c r="W4150" i="4" s="1"/>
  <c r="V4152" i="4"/>
  <c r="V4150" i="4" s="1"/>
  <c r="U4152" i="4"/>
  <c r="U4150" i="4" s="1"/>
  <c r="W4135" i="4"/>
  <c r="W4134" i="4" s="1"/>
  <c r="V4135" i="4"/>
  <c r="V4134" i="4" s="1"/>
  <c r="U4135" i="4"/>
  <c r="U4134" i="4" s="1"/>
  <c r="W4132" i="4"/>
  <c r="W4131" i="4" s="1"/>
  <c r="V4132" i="4"/>
  <c r="V4131" i="4" s="1"/>
  <c r="U4132" i="4"/>
  <c r="U4131" i="4" s="1"/>
  <c r="W4127" i="4"/>
  <c r="W4119" i="4" s="1"/>
  <c r="V4127" i="4"/>
  <c r="V4119" i="4" s="1"/>
  <c r="U4127" i="4"/>
  <c r="U4119" i="4" s="1"/>
  <c r="W4117" i="4"/>
  <c r="V4117" i="4"/>
  <c r="U4117" i="4"/>
  <c r="W4111" i="4"/>
  <c r="W4109" i="4" s="1"/>
  <c r="V4111" i="4"/>
  <c r="V4109" i="4" s="1"/>
  <c r="U4111" i="4"/>
  <c r="U4109" i="4" s="1"/>
  <c r="W4095" i="4"/>
  <c r="W4094" i="4" s="1"/>
  <c r="V4095" i="4"/>
  <c r="V4094" i="4" s="1"/>
  <c r="U4095" i="4"/>
  <c r="U4094" i="4" s="1"/>
  <c r="W4092" i="4"/>
  <c r="W4091" i="4" s="1"/>
  <c r="V4092" i="4"/>
  <c r="V4091" i="4" s="1"/>
  <c r="U4092" i="4"/>
  <c r="U4091" i="4" s="1"/>
  <c r="W4087" i="4"/>
  <c r="W4079" i="4" s="1"/>
  <c r="V4087" i="4"/>
  <c r="V4079" i="4" s="1"/>
  <c r="U4087" i="4"/>
  <c r="U4079" i="4" s="1"/>
  <c r="W4077" i="4"/>
  <c r="V4077" i="4"/>
  <c r="U4077" i="4"/>
  <c r="W4071" i="4"/>
  <c r="W4069" i="4" s="1"/>
  <c r="V4071" i="4"/>
  <c r="V4069" i="4" s="1"/>
  <c r="U4071" i="4"/>
  <c r="U4069" i="4" s="1"/>
  <c r="W4054" i="4"/>
  <c r="W4053" i="4" s="1"/>
  <c r="V4054" i="4"/>
  <c r="V4053" i="4" s="1"/>
  <c r="U4054" i="4"/>
  <c r="U4053" i="4" s="1"/>
  <c r="W4051" i="4"/>
  <c r="W4050" i="4" s="1"/>
  <c r="V4051" i="4"/>
  <c r="V4050" i="4" s="1"/>
  <c r="U4051" i="4"/>
  <c r="U4050" i="4" s="1"/>
  <c r="W4046" i="4"/>
  <c r="W4039" i="4" s="1"/>
  <c r="V4046" i="4"/>
  <c r="V4039" i="4" s="1"/>
  <c r="U4046" i="4"/>
  <c r="U4039" i="4" s="1"/>
  <c r="W4037" i="4"/>
  <c r="V4037" i="4"/>
  <c r="U4037" i="4"/>
  <c r="W4031" i="4"/>
  <c r="W4029" i="4" s="1"/>
  <c r="V4031" i="4"/>
  <c r="V4029" i="4" s="1"/>
  <c r="U4031" i="4"/>
  <c r="U4029" i="4" s="1"/>
  <c r="W4014" i="4"/>
  <c r="W4013" i="4" s="1"/>
  <c r="V4014" i="4"/>
  <c r="V4013" i="4" s="1"/>
  <c r="U4014" i="4"/>
  <c r="U4013" i="4" s="1"/>
  <c r="W4011" i="4"/>
  <c r="W4010" i="4" s="1"/>
  <c r="V4011" i="4"/>
  <c r="V4010" i="4" s="1"/>
  <c r="U4011" i="4"/>
  <c r="U4010" i="4" s="1"/>
  <c r="W4006" i="4"/>
  <c r="W3998" i="4" s="1"/>
  <c r="V4006" i="4"/>
  <c r="V3998" i="4" s="1"/>
  <c r="U4006" i="4"/>
  <c r="U3998" i="4" s="1"/>
  <c r="W3996" i="4"/>
  <c r="V3996" i="4"/>
  <c r="U3996" i="4"/>
  <c r="W3990" i="4"/>
  <c r="W3988" i="4" s="1"/>
  <c r="V3990" i="4"/>
  <c r="V3988" i="4" s="1"/>
  <c r="U3990" i="4"/>
  <c r="U3988" i="4" s="1"/>
  <c r="W3973" i="4"/>
  <c r="W3972" i="4" s="1"/>
  <c r="V3973" i="4"/>
  <c r="V3972" i="4" s="1"/>
  <c r="U3973" i="4"/>
  <c r="U3972" i="4" s="1"/>
  <c r="W3970" i="4"/>
  <c r="W3969" i="4" s="1"/>
  <c r="V3970" i="4"/>
  <c r="V3969" i="4" s="1"/>
  <c r="U3970" i="4"/>
  <c r="U3969" i="4" s="1"/>
  <c r="W3965" i="4"/>
  <c r="W3958" i="4" s="1"/>
  <c r="V3965" i="4"/>
  <c r="V3958" i="4" s="1"/>
  <c r="U3965" i="4"/>
  <c r="U3958" i="4" s="1"/>
  <c r="W3956" i="4"/>
  <c r="V3956" i="4"/>
  <c r="U3956" i="4"/>
  <c r="W3950" i="4"/>
  <c r="W3948" i="4" s="1"/>
  <c r="V3950" i="4"/>
  <c r="V3948" i="4" s="1"/>
  <c r="U3950" i="4"/>
  <c r="U3948" i="4" s="1"/>
  <c r="W3933" i="4"/>
  <c r="W3932" i="4" s="1"/>
  <c r="V3933" i="4"/>
  <c r="V3932" i="4" s="1"/>
  <c r="U3933" i="4"/>
  <c r="U3932" i="4" s="1"/>
  <c r="W3930" i="4"/>
  <c r="W3929" i="4" s="1"/>
  <c r="V3930" i="4"/>
  <c r="V3929" i="4" s="1"/>
  <c r="U3930" i="4"/>
  <c r="U3929" i="4" s="1"/>
  <c r="W3925" i="4"/>
  <c r="W3918" i="4" s="1"/>
  <c r="V3925" i="4"/>
  <c r="V3918" i="4" s="1"/>
  <c r="U3925" i="4"/>
  <c r="U3918" i="4" s="1"/>
  <c r="W3916" i="4"/>
  <c r="V3916" i="4"/>
  <c r="U3916" i="4"/>
  <c r="W3910" i="4"/>
  <c r="W3908" i="4" s="1"/>
  <c r="V3910" i="4"/>
  <c r="V3908" i="4" s="1"/>
  <c r="U3910" i="4"/>
  <c r="U3908" i="4" s="1"/>
  <c r="W3893" i="4"/>
  <c r="W3892" i="4" s="1"/>
  <c r="V3893" i="4"/>
  <c r="V3892" i="4" s="1"/>
  <c r="U3893" i="4"/>
  <c r="U3892" i="4" s="1"/>
  <c r="W3890" i="4"/>
  <c r="W3889" i="4" s="1"/>
  <c r="V3890" i="4"/>
  <c r="V3889" i="4" s="1"/>
  <c r="U3890" i="4"/>
  <c r="U3889" i="4" s="1"/>
  <c r="W3885" i="4"/>
  <c r="W3877" i="4" s="1"/>
  <c r="V3885" i="4"/>
  <c r="V3877" i="4" s="1"/>
  <c r="U3885" i="4"/>
  <c r="U3877" i="4" s="1"/>
  <c r="W3875" i="4"/>
  <c r="V3875" i="4"/>
  <c r="U3875" i="4"/>
  <c r="W3869" i="4"/>
  <c r="W3867" i="4" s="1"/>
  <c r="V3869" i="4"/>
  <c r="V3867" i="4" s="1"/>
  <c r="U3869" i="4"/>
  <c r="U3867" i="4" s="1"/>
  <c r="W3853" i="4"/>
  <c r="W3852" i="4" s="1"/>
  <c r="V3853" i="4"/>
  <c r="V3852" i="4" s="1"/>
  <c r="U3853" i="4"/>
  <c r="U3852" i="4" s="1"/>
  <c r="W3850" i="4"/>
  <c r="W3849" i="4" s="1"/>
  <c r="V3850" i="4"/>
  <c r="V3849" i="4" s="1"/>
  <c r="U3850" i="4"/>
  <c r="U3849" i="4" s="1"/>
  <c r="W3845" i="4"/>
  <c r="W3838" i="4" s="1"/>
  <c r="V3845" i="4"/>
  <c r="V3838" i="4" s="1"/>
  <c r="U3845" i="4"/>
  <c r="U3838" i="4" s="1"/>
  <c r="W3836" i="4"/>
  <c r="V3836" i="4"/>
  <c r="U3836" i="4"/>
  <c r="W3830" i="4"/>
  <c r="W3828" i="4" s="1"/>
  <c r="V3830" i="4"/>
  <c r="V3828" i="4" s="1"/>
  <c r="U3830" i="4"/>
  <c r="U3828" i="4" s="1"/>
  <c r="W3813" i="4"/>
  <c r="W3812" i="4" s="1"/>
  <c r="V3813" i="4"/>
  <c r="V3812" i="4" s="1"/>
  <c r="U3813" i="4"/>
  <c r="U3812" i="4" s="1"/>
  <c r="W3810" i="4"/>
  <c r="W3809" i="4" s="1"/>
  <c r="V3810" i="4"/>
  <c r="V3809" i="4" s="1"/>
  <c r="U3810" i="4"/>
  <c r="U3809" i="4" s="1"/>
  <c r="W3805" i="4"/>
  <c r="W3797" i="4" s="1"/>
  <c r="V3805" i="4"/>
  <c r="V3797" i="4" s="1"/>
  <c r="U3805" i="4"/>
  <c r="U3797" i="4" s="1"/>
  <c r="W3795" i="4"/>
  <c r="V3795" i="4"/>
  <c r="U3795" i="4"/>
  <c r="W3789" i="4"/>
  <c r="W3787" i="4" s="1"/>
  <c r="V3789" i="4"/>
  <c r="V3787" i="4" s="1"/>
  <c r="U3789" i="4"/>
  <c r="U3787" i="4" s="1"/>
  <c r="W3773" i="4"/>
  <c r="W3772" i="4" s="1"/>
  <c r="V3773" i="4"/>
  <c r="V3772" i="4" s="1"/>
  <c r="U3773" i="4"/>
  <c r="U3772" i="4" s="1"/>
  <c r="W3770" i="4"/>
  <c r="W3769" i="4" s="1"/>
  <c r="V3770" i="4"/>
  <c r="V3769" i="4" s="1"/>
  <c r="U3770" i="4"/>
  <c r="U3769" i="4" s="1"/>
  <c r="W3765" i="4"/>
  <c r="W3757" i="4" s="1"/>
  <c r="V3765" i="4"/>
  <c r="V3757" i="4" s="1"/>
  <c r="U3765" i="4"/>
  <c r="U3757" i="4" s="1"/>
  <c r="W3755" i="4"/>
  <c r="V3755" i="4"/>
  <c r="U3755" i="4"/>
  <c r="W3749" i="4"/>
  <c r="W3747" i="4" s="1"/>
  <c r="V3749" i="4"/>
  <c r="V3747" i="4" s="1"/>
  <c r="U3749" i="4"/>
  <c r="U3747" i="4" s="1"/>
  <c r="W3733" i="4"/>
  <c r="W3732" i="4" s="1"/>
  <c r="V3733" i="4"/>
  <c r="V3732" i="4" s="1"/>
  <c r="U3733" i="4"/>
  <c r="U3732" i="4" s="1"/>
  <c r="W3730" i="4"/>
  <c r="W3729" i="4" s="1"/>
  <c r="V3730" i="4"/>
  <c r="V3729" i="4" s="1"/>
  <c r="U3730" i="4"/>
  <c r="U3729" i="4" s="1"/>
  <c r="W3725" i="4"/>
  <c r="W3717" i="4" s="1"/>
  <c r="V3725" i="4"/>
  <c r="V3717" i="4" s="1"/>
  <c r="U3725" i="4"/>
  <c r="U3717" i="4" s="1"/>
  <c r="W3715" i="4"/>
  <c r="V3715" i="4"/>
  <c r="U3715" i="4"/>
  <c r="W3709" i="4"/>
  <c r="W3707" i="4" s="1"/>
  <c r="V3709" i="4"/>
  <c r="V3707" i="4" s="1"/>
  <c r="U3709" i="4"/>
  <c r="U3707" i="4" s="1"/>
  <c r="W3693" i="4"/>
  <c r="W3692" i="4" s="1"/>
  <c r="V3693" i="4"/>
  <c r="V3692" i="4" s="1"/>
  <c r="U3693" i="4"/>
  <c r="U3692" i="4" s="1"/>
  <c r="W3690" i="4"/>
  <c r="W3689" i="4" s="1"/>
  <c r="V3690" i="4"/>
  <c r="V3689" i="4" s="1"/>
  <c r="U3690" i="4"/>
  <c r="U3689" i="4" s="1"/>
  <c r="W3685" i="4"/>
  <c r="W3677" i="4" s="1"/>
  <c r="V3685" i="4"/>
  <c r="V3677" i="4" s="1"/>
  <c r="U3685" i="4"/>
  <c r="U3677" i="4" s="1"/>
  <c r="W3675" i="4"/>
  <c r="V3675" i="4"/>
  <c r="U3675" i="4"/>
  <c r="W3669" i="4"/>
  <c r="W3667" i="4" s="1"/>
  <c r="V3669" i="4"/>
  <c r="V3667" i="4" s="1"/>
  <c r="U3669" i="4"/>
  <c r="U3667" i="4" s="1"/>
  <c r="W3653" i="4"/>
  <c r="W3652" i="4" s="1"/>
  <c r="V3653" i="4"/>
  <c r="V3652" i="4" s="1"/>
  <c r="U3653" i="4"/>
  <c r="U3652" i="4" s="1"/>
  <c r="W3650" i="4"/>
  <c r="W3649" i="4" s="1"/>
  <c r="V3650" i="4"/>
  <c r="V3649" i="4" s="1"/>
  <c r="U3650" i="4"/>
  <c r="U3649" i="4" s="1"/>
  <c r="W3645" i="4"/>
  <c r="W3637" i="4" s="1"/>
  <c r="V3645" i="4"/>
  <c r="V3637" i="4" s="1"/>
  <c r="U3645" i="4"/>
  <c r="U3637" i="4" s="1"/>
  <c r="W3635" i="4"/>
  <c r="V3635" i="4"/>
  <c r="U3635" i="4"/>
  <c r="W3629" i="4"/>
  <c r="W3627" i="4" s="1"/>
  <c r="V3629" i="4"/>
  <c r="V3627" i="4" s="1"/>
  <c r="U3629" i="4"/>
  <c r="U3627" i="4" s="1"/>
  <c r="W3613" i="4"/>
  <c r="W3612" i="4" s="1"/>
  <c r="V3613" i="4"/>
  <c r="V3612" i="4" s="1"/>
  <c r="U3613" i="4"/>
  <c r="U3612" i="4" s="1"/>
  <c r="W3610" i="4"/>
  <c r="W3609" i="4" s="1"/>
  <c r="V3610" i="4"/>
  <c r="V3609" i="4" s="1"/>
  <c r="U3610" i="4"/>
  <c r="U3609" i="4" s="1"/>
  <c r="W3605" i="4"/>
  <c r="W3597" i="4" s="1"/>
  <c r="V3605" i="4"/>
  <c r="V3597" i="4" s="1"/>
  <c r="U3605" i="4"/>
  <c r="U3597" i="4" s="1"/>
  <c r="W3595" i="4"/>
  <c r="V3595" i="4"/>
  <c r="U3595" i="4"/>
  <c r="W3589" i="4"/>
  <c r="W3587" i="4" s="1"/>
  <c r="V3589" i="4"/>
  <c r="V3587" i="4" s="1"/>
  <c r="U3589" i="4"/>
  <c r="U3587" i="4" s="1"/>
  <c r="W3573" i="4"/>
  <c r="W3572" i="4" s="1"/>
  <c r="V3573" i="4"/>
  <c r="V3572" i="4" s="1"/>
  <c r="U3573" i="4"/>
  <c r="U3572" i="4" s="1"/>
  <c r="W3570" i="4"/>
  <c r="W3569" i="4" s="1"/>
  <c r="V3570" i="4"/>
  <c r="V3569" i="4" s="1"/>
  <c r="U3570" i="4"/>
  <c r="U3569" i="4" s="1"/>
  <c r="W3565" i="4"/>
  <c r="W3557" i="4" s="1"/>
  <c r="V3565" i="4"/>
  <c r="V3557" i="4" s="1"/>
  <c r="U3565" i="4"/>
  <c r="U3557" i="4" s="1"/>
  <c r="W3555" i="4"/>
  <c r="V3555" i="4"/>
  <c r="U3555" i="4"/>
  <c r="W3549" i="4"/>
  <c r="W3547" i="4" s="1"/>
  <c r="V3549" i="4"/>
  <c r="V3547" i="4" s="1"/>
  <c r="U3549" i="4"/>
  <c r="U3547" i="4" s="1"/>
  <c r="W3532" i="4"/>
  <c r="W3531" i="4" s="1"/>
  <c r="V3532" i="4"/>
  <c r="V3531" i="4" s="1"/>
  <c r="U3532" i="4"/>
  <c r="U3531" i="4" s="1"/>
  <c r="W3529" i="4"/>
  <c r="W3528" i="4" s="1"/>
  <c r="V3529" i="4"/>
  <c r="V3528" i="4" s="1"/>
  <c r="U3529" i="4"/>
  <c r="U3528" i="4" s="1"/>
  <c r="W3524" i="4"/>
  <c r="W3516" i="4" s="1"/>
  <c r="V3524" i="4"/>
  <c r="V3516" i="4" s="1"/>
  <c r="U3524" i="4"/>
  <c r="U3516" i="4" s="1"/>
  <c r="W3514" i="4"/>
  <c r="V3514" i="4"/>
  <c r="U3514" i="4"/>
  <c r="W3508" i="4"/>
  <c r="W3506" i="4" s="1"/>
  <c r="V3508" i="4"/>
  <c r="V3506" i="4" s="1"/>
  <c r="U3508" i="4"/>
  <c r="U3506" i="4" s="1"/>
  <c r="W3492" i="4"/>
  <c r="W3491" i="4" s="1"/>
  <c r="V3492" i="4"/>
  <c r="V3491" i="4" s="1"/>
  <c r="U3492" i="4"/>
  <c r="U3491" i="4" s="1"/>
  <c r="W3489" i="4"/>
  <c r="W3488" i="4" s="1"/>
  <c r="V3489" i="4"/>
  <c r="V3488" i="4" s="1"/>
  <c r="U3489" i="4"/>
  <c r="U3488" i="4" s="1"/>
  <c r="W3484" i="4"/>
  <c r="W3476" i="4" s="1"/>
  <c r="V3484" i="4"/>
  <c r="V3476" i="4" s="1"/>
  <c r="U3484" i="4"/>
  <c r="U3476" i="4" s="1"/>
  <c r="W3474" i="4"/>
  <c r="V3474" i="4"/>
  <c r="U3474" i="4"/>
  <c r="W3468" i="4"/>
  <c r="W3466" i="4" s="1"/>
  <c r="V3468" i="4"/>
  <c r="V3466" i="4" s="1"/>
  <c r="U3468" i="4"/>
  <c r="U3466" i="4" s="1"/>
  <c r="W3452" i="4"/>
  <c r="W3451" i="4" s="1"/>
  <c r="V3452" i="4"/>
  <c r="V3451" i="4" s="1"/>
  <c r="U3452" i="4"/>
  <c r="U3451" i="4" s="1"/>
  <c r="W3449" i="4"/>
  <c r="W3448" i="4" s="1"/>
  <c r="V3449" i="4"/>
  <c r="V3448" i="4" s="1"/>
  <c r="U3449" i="4"/>
  <c r="U3448" i="4" s="1"/>
  <c r="W3444" i="4"/>
  <c r="W3436" i="4" s="1"/>
  <c r="V3444" i="4"/>
  <c r="V3436" i="4" s="1"/>
  <c r="U3444" i="4"/>
  <c r="U3436" i="4" s="1"/>
  <c r="W3434" i="4"/>
  <c r="V3434" i="4"/>
  <c r="U3434" i="4"/>
  <c r="W3428" i="4"/>
  <c r="W3426" i="4" s="1"/>
  <c r="V3428" i="4"/>
  <c r="V3426" i="4" s="1"/>
  <c r="U3428" i="4"/>
  <c r="U3426" i="4" s="1"/>
  <c r="W3412" i="4"/>
  <c r="W3411" i="4" s="1"/>
  <c r="V3412" i="4"/>
  <c r="V3411" i="4" s="1"/>
  <c r="U3412" i="4"/>
  <c r="U3411" i="4" s="1"/>
  <c r="W3409" i="4"/>
  <c r="W3408" i="4" s="1"/>
  <c r="V3409" i="4"/>
  <c r="V3408" i="4" s="1"/>
  <c r="U3409" i="4"/>
  <c r="U3408" i="4" s="1"/>
  <c r="W3404" i="4"/>
  <c r="W3396" i="4" s="1"/>
  <c r="V3404" i="4"/>
  <c r="V3396" i="4" s="1"/>
  <c r="U3404" i="4"/>
  <c r="U3396" i="4" s="1"/>
  <c r="W3394" i="4"/>
  <c r="V3394" i="4"/>
  <c r="U3394" i="4"/>
  <c r="W3388" i="4"/>
  <c r="W3386" i="4" s="1"/>
  <c r="V3388" i="4"/>
  <c r="V3386" i="4" s="1"/>
  <c r="U3388" i="4"/>
  <c r="U3386" i="4" s="1"/>
  <c r="W3372" i="4"/>
  <c r="W3371" i="4" s="1"/>
  <c r="V3372" i="4"/>
  <c r="V3371" i="4" s="1"/>
  <c r="U3372" i="4"/>
  <c r="U3371" i="4" s="1"/>
  <c r="W3369" i="4"/>
  <c r="W3368" i="4" s="1"/>
  <c r="V3369" i="4"/>
  <c r="V3368" i="4" s="1"/>
  <c r="U3369" i="4"/>
  <c r="U3368" i="4" s="1"/>
  <c r="W3364" i="4"/>
  <c r="W3356" i="4" s="1"/>
  <c r="V3364" i="4"/>
  <c r="V3356" i="4" s="1"/>
  <c r="U3364" i="4"/>
  <c r="U3356" i="4" s="1"/>
  <c r="W3354" i="4"/>
  <c r="V3354" i="4"/>
  <c r="U3354" i="4"/>
  <c r="W3348" i="4"/>
  <c r="W3346" i="4" s="1"/>
  <c r="V3348" i="4"/>
  <c r="V3346" i="4" s="1"/>
  <c r="U3348" i="4"/>
  <c r="U3346" i="4" s="1"/>
  <c r="W3331" i="4"/>
  <c r="W3330" i="4" s="1"/>
  <c r="V3331" i="4"/>
  <c r="V3330" i="4" s="1"/>
  <c r="U3331" i="4"/>
  <c r="U3330" i="4" s="1"/>
  <c r="W3328" i="4"/>
  <c r="W3327" i="4" s="1"/>
  <c r="V3328" i="4"/>
  <c r="V3327" i="4" s="1"/>
  <c r="U3328" i="4"/>
  <c r="U3327" i="4" s="1"/>
  <c r="W3323" i="4"/>
  <c r="W3315" i="4" s="1"/>
  <c r="V3323" i="4"/>
  <c r="V3315" i="4" s="1"/>
  <c r="U3323" i="4"/>
  <c r="U3315" i="4" s="1"/>
  <c r="W3313" i="4"/>
  <c r="V3313" i="4"/>
  <c r="U3313" i="4"/>
  <c r="W3307" i="4"/>
  <c r="W3305" i="4" s="1"/>
  <c r="V3307" i="4"/>
  <c r="V3305" i="4" s="1"/>
  <c r="U3307" i="4"/>
  <c r="U3305" i="4" s="1"/>
  <c r="W3290" i="4"/>
  <c r="W3289" i="4" s="1"/>
  <c r="V3290" i="4"/>
  <c r="V3289" i="4" s="1"/>
  <c r="U3290" i="4"/>
  <c r="U3289" i="4" s="1"/>
  <c r="W3287" i="4"/>
  <c r="W3286" i="4" s="1"/>
  <c r="V3287" i="4"/>
  <c r="V3286" i="4" s="1"/>
  <c r="U3287" i="4"/>
  <c r="U3286" i="4" s="1"/>
  <c r="W3282" i="4"/>
  <c r="W3275" i="4" s="1"/>
  <c r="V3282" i="4"/>
  <c r="V3275" i="4" s="1"/>
  <c r="U3282" i="4"/>
  <c r="U3275" i="4" s="1"/>
  <c r="W3273" i="4"/>
  <c r="V3273" i="4"/>
  <c r="U3273" i="4"/>
  <c r="W3267" i="4"/>
  <c r="W3265" i="4" s="1"/>
  <c r="V3267" i="4"/>
  <c r="V3265" i="4" s="1"/>
  <c r="U3267" i="4"/>
  <c r="U3265" i="4" s="1"/>
  <c r="W3250" i="4"/>
  <c r="W3249" i="4" s="1"/>
  <c r="V3250" i="4"/>
  <c r="V3249" i="4" s="1"/>
  <c r="U3250" i="4"/>
  <c r="U3249" i="4" s="1"/>
  <c r="W3247" i="4"/>
  <c r="W3246" i="4" s="1"/>
  <c r="V3247" i="4"/>
  <c r="V3246" i="4" s="1"/>
  <c r="U3247" i="4"/>
  <c r="U3246" i="4" s="1"/>
  <c r="W3242" i="4"/>
  <c r="W3234" i="4" s="1"/>
  <c r="V3242" i="4"/>
  <c r="V3234" i="4" s="1"/>
  <c r="U3242" i="4"/>
  <c r="U3234" i="4" s="1"/>
  <c r="W3232" i="4"/>
  <c r="V3232" i="4"/>
  <c r="U3232" i="4"/>
  <c r="W3226" i="4"/>
  <c r="W3224" i="4" s="1"/>
  <c r="V3226" i="4"/>
  <c r="V3224" i="4" s="1"/>
  <c r="U3226" i="4"/>
  <c r="U3224" i="4" s="1"/>
  <c r="W3210" i="4"/>
  <c r="W3209" i="4" s="1"/>
  <c r="V3210" i="4"/>
  <c r="V3209" i="4" s="1"/>
  <c r="U3210" i="4"/>
  <c r="U3209" i="4" s="1"/>
  <c r="W3207" i="4"/>
  <c r="W3206" i="4" s="1"/>
  <c r="V3207" i="4"/>
  <c r="V3206" i="4" s="1"/>
  <c r="U3207" i="4"/>
  <c r="U3206" i="4" s="1"/>
  <c r="W3202" i="4"/>
  <c r="W3194" i="4" s="1"/>
  <c r="V3202" i="4"/>
  <c r="V3194" i="4" s="1"/>
  <c r="U3202" i="4"/>
  <c r="U3194" i="4" s="1"/>
  <c r="W3192" i="4"/>
  <c r="V3192" i="4"/>
  <c r="U3192" i="4"/>
  <c r="W3186" i="4"/>
  <c r="W3184" i="4" s="1"/>
  <c r="V3186" i="4"/>
  <c r="V3184" i="4" s="1"/>
  <c r="U3186" i="4"/>
  <c r="U3184" i="4" s="1"/>
  <c r="W3168" i="4"/>
  <c r="W3167" i="4" s="1"/>
  <c r="V3168" i="4"/>
  <c r="V3167" i="4" s="1"/>
  <c r="U3168" i="4"/>
  <c r="U3167" i="4" s="1"/>
  <c r="W3165" i="4"/>
  <c r="W3164" i="4" s="1"/>
  <c r="V3165" i="4"/>
  <c r="V3164" i="4" s="1"/>
  <c r="U3165" i="4"/>
  <c r="U3164" i="4" s="1"/>
  <c r="W3160" i="4"/>
  <c r="W3151" i="4" s="1"/>
  <c r="V3160" i="4"/>
  <c r="V3151" i="4" s="1"/>
  <c r="U3160" i="4"/>
  <c r="U3151" i="4" s="1"/>
  <c r="W3149" i="4"/>
  <c r="V3149" i="4"/>
  <c r="U3149" i="4"/>
  <c r="W3143" i="4"/>
  <c r="W3141" i="4" s="1"/>
  <c r="V3143" i="4"/>
  <c r="V3141" i="4" s="1"/>
  <c r="U3143" i="4"/>
  <c r="U3141" i="4" s="1"/>
  <c r="W3127" i="4"/>
  <c r="W3126" i="4" s="1"/>
  <c r="V3127" i="4"/>
  <c r="V3126" i="4" s="1"/>
  <c r="U3127" i="4"/>
  <c r="U3126" i="4" s="1"/>
  <c r="W3124" i="4"/>
  <c r="W3123" i="4" s="1"/>
  <c r="V3124" i="4"/>
  <c r="V3123" i="4" s="1"/>
  <c r="U3124" i="4"/>
  <c r="U3123" i="4" s="1"/>
  <c r="W3119" i="4"/>
  <c r="W3111" i="4" s="1"/>
  <c r="V3119" i="4"/>
  <c r="V3111" i="4" s="1"/>
  <c r="U3119" i="4"/>
  <c r="U3111" i="4" s="1"/>
  <c r="W3109" i="4"/>
  <c r="V3109" i="4"/>
  <c r="U3109" i="4"/>
  <c r="W3103" i="4"/>
  <c r="W3101" i="4" s="1"/>
  <c r="V3103" i="4"/>
  <c r="V3101" i="4" s="1"/>
  <c r="U3103" i="4"/>
  <c r="U3101" i="4" s="1"/>
  <c r="W3087" i="4"/>
  <c r="W3086" i="4" s="1"/>
  <c r="V3087" i="4"/>
  <c r="V3086" i="4" s="1"/>
  <c r="U3087" i="4"/>
  <c r="U3086" i="4" s="1"/>
  <c r="W3084" i="4"/>
  <c r="W3083" i="4" s="1"/>
  <c r="V3084" i="4"/>
  <c r="V3083" i="4" s="1"/>
  <c r="U3084" i="4"/>
  <c r="U3083" i="4" s="1"/>
  <c r="W3079" i="4"/>
  <c r="W3071" i="4" s="1"/>
  <c r="V3079" i="4"/>
  <c r="V3071" i="4" s="1"/>
  <c r="U3079" i="4"/>
  <c r="U3071" i="4" s="1"/>
  <c r="W3069" i="4"/>
  <c r="V3069" i="4"/>
  <c r="U3069" i="4"/>
  <c r="W3063" i="4"/>
  <c r="W3061" i="4" s="1"/>
  <c r="V3063" i="4"/>
  <c r="V3061" i="4" s="1"/>
  <c r="U3063" i="4"/>
  <c r="U3061" i="4" s="1"/>
  <c r="W3048" i="4"/>
  <c r="W3047" i="4" s="1"/>
  <c r="V3048" i="4"/>
  <c r="V3047" i="4" s="1"/>
  <c r="U3048" i="4"/>
  <c r="U3047" i="4" s="1"/>
  <c r="W3045" i="4"/>
  <c r="W3044" i="4" s="1"/>
  <c r="V3045" i="4"/>
  <c r="V3044" i="4" s="1"/>
  <c r="U3045" i="4"/>
  <c r="U3044" i="4" s="1"/>
  <c r="W3040" i="4"/>
  <c r="W3031" i="4" s="1"/>
  <c r="V3040" i="4"/>
  <c r="V3031" i="4" s="1"/>
  <c r="U3040" i="4"/>
  <c r="U3031" i="4" s="1"/>
  <c r="W3029" i="4"/>
  <c r="V3029" i="4"/>
  <c r="U3029" i="4"/>
  <c r="W3023" i="4"/>
  <c r="W3021" i="4" s="1"/>
  <c r="V3023" i="4"/>
  <c r="V3021" i="4" s="1"/>
  <c r="U3023" i="4"/>
  <c r="U3021" i="4" s="1"/>
  <c r="W3007" i="4"/>
  <c r="W3006" i="4" s="1"/>
  <c r="V3007" i="4"/>
  <c r="V3006" i="4" s="1"/>
  <c r="U3007" i="4"/>
  <c r="U3006" i="4" s="1"/>
  <c r="W3004" i="4"/>
  <c r="W3003" i="4" s="1"/>
  <c r="V3004" i="4"/>
  <c r="V3003" i="4" s="1"/>
  <c r="U3004" i="4"/>
  <c r="U3003" i="4" s="1"/>
  <c r="W2999" i="4"/>
  <c r="W2991" i="4" s="1"/>
  <c r="V2999" i="4"/>
  <c r="V2991" i="4" s="1"/>
  <c r="U2999" i="4"/>
  <c r="U2991" i="4" s="1"/>
  <c r="W2989" i="4"/>
  <c r="V2989" i="4"/>
  <c r="U2989" i="4"/>
  <c r="W2983" i="4"/>
  <c r="W2981" i="4" s="1"/>
  <c r="V2983" i="4"/>
  <c r="V2981" i="4" s="1"/>
  <c r="U2983" i="4"/>
  <c r="U2981" i="4" s="1"/>
  <c r="W2967" i="4"/>
  <c r="W2966" i="4" s="1"/>
  <c r="V2967" i="4"/>
  <c r="V2966" i="4" s="1"/>
  <c r="U2967" i="4"/>
  <c r="U2966" i="4" s="1"/>
  <c r="W2964" i="4"/>
  <c r="W2963" i="4" s="1"/>
  <c r="V2964" i="4"/>
  <c r="V2963" i="4" s="1"/>
  <c r="U2964" i="4"/>
  <c r="U2963" i="4" s="1"/>
  <c r="W2959" i="4"/>
  <c r="W2951" i="4" s="1"/>
  <c r="V2959" i="4"/>
  <c r="V2951" i="4" s="1"/>
  <c r="U2959" i="4"/>
  <c r="U2951" i="4" s="1"/>
  <c r="W2949" i="4"/>
  <c r="V2949" i="4"/>
  <c r="U2949" i="4"/>
  <c r="W2943" i="4"/>
  <c r="W2941" i="4" s="1"/>
  <c r="V2943" i="4"/>
  <c r="V2941" i="4" s="1"/>
  <c r="U2943" i="4"/>
  <c r="U2941" i="4" s="1"/>
  <c r="W2927" i="4"/>
  <c r="W2926" i="4" s="1"/>
  <c r="V2927" i="4"/>
  <c r="V2926" i="4" s="1"/>
  <c r="U2927" i="4"/>
  <c r="U2926" i="4" s="1"/>
  <c r="W2924" i="4"/>
  <c r="W2923" i="4" s="1"/>
  <c r="V2924" i="4"/>
  <c r="V2923" i="4" s="1"/>
  <c r="U2924" i="4"/>
  <c r="U2923" i="4" s="1"/>
  <c r="W2919" i="4"/>
  <c r="W2911" i="4" s="1"/>
  <c r="V2919" i="4"/>
  <c r="V2911" i="4" s="1"/>
  <c r="U2919" i="4"/>
  <c r="U2911" i="4" s="1"/>
  <c r="W2909" i="4"/>
  <c r="V2909" i="4"/>
  <c r="U2909" i="4"/>
  <c r="W2903" i="4"/>
  <c r="W2901" i="4" s="1"/>
  <c r="V2903" i="4"/>
  <c r="V2901" i="4" s="1"/>
  <c r="U2903" i="4"/>
  <c r="U2901" i="4" s="1"/>
  <c r="W2887" i="4"/>
  <c r="W2886" i="4" s="1"/>
  <c r="V2887" i="4"/>
  <c r="V2886" i="4" s="1"/>
  <c r="U2887" i="4"/>
  <c r="U2886" i="4" s="1"/>
  <c r="W2884" i="4"/>
  <c r="W2883" i="4" s="1"/>
  <c r="V2884" i="4"/>
  <c r="V2883" i="4" s="1"/>
  <c r="U2884" i="4"/>
  <c r="U2883" i="4" s="1"/>
  <c r="W2879" i="4"/>
  <c r="W2871" i="4" s="1"/>
  <c r="V2879" i="4"/>
  <c r="V2871" i="4" s="1"/>
  <c r="U2879" i="4"/>
  <c r="U2871" i="4" s="1"/>
  <c r="W2869" i="4"/>
  <c r="V2869" i="4"/>
  <c r="U2869" i="4"/>
  <c r="W2863" i="4"/>
  <c r="W2861" i="4" s="1"/>
  <c r="V2863" i="4"/>
  <c r="V2861" i="4" s="1"/>
  <c r="U2863" i="4"/>
  <c r="U2861" i="4" s="1"/>
  <c r="W2847" i="4"/>
  <c r="W2846" i="4" s="1"/>
  <c r="V2847" i="4"/>
  <c r="V2846" i="4" s="1"/>
  <c r="U2847" i="4"/>
  <c r="U2846" i="4" s="1"/>
  <c r="W2844" i="4"/>
  <c r="W2843" i="4" s="1"/>
  <c r="V2844" i="4"/>
  <c r="V2843" i="4" s="1"/>
  <c r="U2844" i="4"/>
  <c r="U2843" i="4" s="1"/>
  <c r="W2839" i="4"/>
  <c r="W2831" i="4" s="1"/>
  <c r="V2839" i="4"/>
  <c r="V2831" i="4" s="1"/>
  <c r="U2839" i="4"/>
  <c r="U2831" i="4" s="1"/>
  <c r="W2829" i="4"/>
  <c r="V2829" i="4"/>
  <c r="U2829" i="4"/>
  <c r="W2823" i="4"/>
  <c r="W2821" i="4" s="1"/>
  <c r="V2823" i="4"/>
  <c r="V2821" i="4" s="1"/>
  <c r="U2823" i="4"/>
  <c r="U2821" i="4" s="1"/>
  <c r="W2807" i="4"/>
  <c r="W2806" i="4" s="1"/>
  <c r="V2807" i="4"/>
  <c r="V2806" i="4" s="1"/>
  <c r="U2807" i="4"/>
  <c r="U2806" i="4" s="1"/>
  <c r="W2804" i="4"/>
  <c r="W2803" i="4" s="1"/>
  <c r="V2804" i="4"/>
  <c r="V2803" i="4" s="1"/>
  <c r="U2804" i="4"/>
  <c r="U2803" i="4" s="1"/>
  <c r="W2799" i="4"/>
  <c r="W2791" i="4" s="1"/>
  <c r="V2799" i="4"/>
  <c r="V2791" i="4" s="1"/>
  <c r="U2799" i="4"/>
  <c r="U2791" i="4" s="1"/>
  <c r="W2789" i="4"/>
  <c r="V2789" i="4"/>
  <c r="U2789" i="4"/>
  <c r="W2783" i="4"/>
  <c r="W2781" i="4" s="1"/>
  <c r="V2783" i="4"/>
  <c r="V2781" i="4" s="1"/>
  <c r="U2783" i="4"/>
  <c r="U2781" i="4" s="1"/>
  <c r="W2766" i="4"/>
  <c r="W2765" i="4" s="1"/>
  <c r="V2766" i="4"/>
  <c r="V2765" i="4" s="1"/>
  <c r="U2766" i="4"/>
  <c r="U2765" i="4" s="1"/>
  <c r="W2763" i="4"/>
  <c r="W2762" i="4" s="1"/>
  <c r="V2763" i="4"/>
  <c r="V2762" i="4" s="1"/>
  <c r="U2763" i="4"/>
  <c r="U2762" i="4" s="1"/>
  <c r="W2758" i="4"/>
  <c r="W2750" i="4" s="1"/>
  <c r="V2758" i="4"/>
  <c r="V2750" i="4" s="1"/>
  <c r="U2758" i="4"/>
  <c r="U2750" i="4" s="1"/>
  <c r="W2748" i="4"/>
  <c r="V2748" i="4"/>
  <c r="U2748" i="4"/>
  <c r="W2742" i="4"/>
  <c r="W2740" i="4" s="1"/>
  <c r="V2742" i="4"/>
  <c r="V2740" i="4" s="1"/>
  <c r="U2742" i="4"/>
  <c r="U2740" i="4" s="1"/>
  <c r="W2726" i="4"/>
  <c r="W2725" i="4" s="1"/>
  <c r="V2726" i="4"/>
  <c r="V2725" i="4" s="1"/>
  <c r="U2726" i="4"/>
  <c r="U2725" i="4" s="1"/>
  <c r="W2723" i="4"/>
  <c r="W2722" i="4" s="1"/>
  <c r="V2723" i="4"/>
  <c r="V2722" i="4" s="1"/>
  <c r="U2723" i="4"/>
  <c r="U2722" i="4" s="1"/>
  <c r="W2718" i="4"/>
  <c r="W2710" i="4" s="1"/>
  <c r="V2718" i="4"/>
  <c r="V2710" i="4" s="1"/>
  <c r="U2718" i="4"/>
  <c r="U2710" i="4" s="1"/>
  <c r="W2708" i="4"/>
  <c r="V2708" i="4"/>
  <c r="U2708" i="4"/>
  <c r="W2702" i="4"/>
  <c r="W2700" i="4" s="1"/>
  <c r="V2702" i="4"/>
  <c r="V2700" i="4" s="1"/>
  <c r="U2702" i="4"/>
  <c r="U2700" i="4" s="1"/>
  <c r="W2685" i="4"/>
  <c r="W2684" i="4" s="1"/>
  <c r="V2685" i="4"/>
  <c r="V2684" i="4" s="1"/>
  <c r="U2685" i="4"/>
  <c r="U2684" i="4" s="1"/>
  <c r="W2682" i="4"/>
  <c r="W2681" i="4" s="1"/>
  <c r="V2682" i="4"/>
  <c r="V2681" i="4" s="1"/>
  <c r="U2682" i="4"/>
  <c r="U2681" i="4" s="1"/>
  <c r="W2677" i="4"/>
  <c r="W2669" i="4" s="1"/>
  <c r="V2677" i="4"/>
  <c r="U2677" i="4"/>
  <c r="U2669" i="4" s="1"/>
  <c r="W2667" i="4"/>
  <c r="V2667" i="4"/>
  <c r="U2667" i="4"/>
  <c r="W2661" i="4"/>
  <c r="W2659" i="4" s="1"/>
  <c r="V2661" i="4"/>
  <c r="V2659" i="4" s="1"/>
  <c r="U2661" i="4"/>
  <c r="U2659" i="4" s="1"/>
  <c r="W2644" i="4"/>
  <c r="W2643" i="4" s="1"/>
  <c r="V2644" i="4"/>
  <c r="V2643" i="4" s="1"/>
  <c r="U2644" i="4"/>
  <c r="U2643" i="4" s="1"/>
  <c r="W2641" i="4"/>
  <c r="W2640" i="4" s="1"/>
  <c r="V2641" i="4"/>
  <c r="V2640" i="4" s="1"/>
  <c r="U2641" i="4"/>
  <c r="U2640" i="4" s="1"/>
  <c r="W2636" i="4"/>
  <c r="W2627" i="4" s="1"/>
  <c r="V2636" i="4"/>
  <c r="V2627" i="4" s="1"/>
  <c r="U2636" i="4"/>
  <c r="U2627" i="4" s="1"/>
  <c r="W2625" i="4"/>
  <c r="V2625" i="4"/>
  <c r="U2625" i="4"/>
  <c r="W2619" i="4"/>
  <c r="W2617" i="4" s="1"/>
  <c r="V2619" i="4"/>
  <c r="V2617" i="4" s="1"/>
  <c r="U2619" i="4"/>
  <c r="U2617" i="4" s="1"/>
  <c r="W2603" i="4"/>
  <c r="W2602" i="4" s="1"/>
  <c r="V2603" i="4"/>
  <c r="V2602" i="4" s="1"/>
  <c r="U2603" i="4"/>
  <c r="U2602" i="4" s="1"/>
  <c r="W2600" i="4"/>
  <c r="W2599" i="4" s="1"/>
  <c r="V2600" i="4"/>
  <c r="V2599" i="4" s="1"/>
  <c r="U2600" i="4"/>
  <c r="U2599" i="4" s="1"/>
  <c r="W2595" i="4"/>
  <c r="W2587" i="4" s="1"/>
  <c r="V2595" i="4"/>
  <c r="V2587" i="4" s="1"/>
  <c r="U2595" i="4"/>
  <c r="U2587" i="4" s="1"/>
  <c r="W2585" i="4"/>
  <c r="V2585" i="4"/>
  <c r="U2585" i="4"/>
  <c r="W2579" i="4"/>
  <c r="W2577" i="4" s="1"/>
  <c r="V2579" i="4"/>
  <c r="V2577" i="4" s="1"/>
  <c r="U2579" i="4"/>
  <c r="U2577" i="4" s="1"/>
  <c r="W2563" i="4"/>
  <c r="W2562" i="4" s="1"/>
  <c r="V2563" i="4"/>
  <c r="V2562" i="4" s="1"/>
  <c r="U2563" i="4"/>
  <c r="U2562" i="4" s="1"/>
  <c r="W2560" i="4"/>
  <c r="W2559" i="4" s="1"/>
  <c r="V2560" i="4"/>
  <c r="V2559" i="4" s="1"/>
  <c r="U2560" i="4"/>
  <c r="U2559" i="4" s="1"/>
  <c r="W2555" i="4"/>
  <c r="W2547" i="4" s="1"/>
  <c r="V2555" i="4"/>
  <c r="V2547" i="4" s="1"/>
  <c r="U2555" i="4"/>
  <c r="U2547" i="4" s="1"/>
  <c r="W2545" i="4"/>
  <c r="V2545" i="4"/>
  <c r="U2545" i="4"/>
  <c r="W2539" i="4"/>
  <c r="W2537" i="4" s="1"/>
  <c r="V2539" i="4"/>
  <c r="V2537" i="4" s="1"/>
  <c r="U2539" i="4"/>
  <c r="U2537" i="4" s="1"/>
  <c r="W2523" i="4"/>
  <c r="W2522" i="4" s="1"/>
  <c r="V2523" i="4"/>
  <c r="V2522" i="4" s="1"/>
  <c r="U2523" i="4"/>
  <c r="U2522" i="4" s="1"/>
  <c r="W2520" i="4"/>
  <c r="W2519" i="4" s="1"/>
  <c r="V2520" i="4"/>
  <c r="V2519" i="4" s="1"/>
  <c r="U2520" i="4"/>
  <c r="U2519" i="4" s="1"/>
  <c r="W2515" i="4"/>
  <c r="W2507" i="4" s="1"/>
  <c r="V2515" i="4"/>
  <c r="V2507" i="4" s="1"/>
  <c r="U2515" i="4"/>
  <c r="U2507" i="4" s="1"/>
  <c r="W2505" i="4"/>
  <c r="V2505" i="4"/>
  <c r="U2505" i="4"/>
  <c r="W2499" i="4"/>
  <c r="W2497" i="4" s="1"/>
  <c r="V2499" i="4"/>
  <c r="V2497" i="4" s="1"/>
  <c r="U2499" i="4"/>
  <c r="U2497" i="4" s="1"/>
  <c r="W2483" i="4"/>
  <c r="W2482" i="4" s="1"/>
  <c r="V2483" i="4"/>
  <c r="V2482" i="4" s="1"/>
  <c r="U2483" i="4"/>
  <c r="U2482" i="4" s="1"/>
  <c r="W2480" i="4"/>
  <c r="W2479" i="4" s="1"/>
  <c r="V2480" i="4"/>
  <c r="V2479" i="4" s="1"/>
  <c r="U2480" i="4"/>
  <c r="U2479" i="4" s="1"/>
  <c r="W2475" i="4"/>
  <c r="W2468" i="4" s="1"/>
  <c r="V2475" i="4"/>
  <c r="V2468" i="4" s="1"/>
  <c r="U2475" i="4"/>
  <c r="U2468" i="4" s="1"/>
  <c r="W2466" i="4"/>
  <c r="V2466" i="4"/>
  <c r="U2466" i="4"/>
  <c r="W2460" i="4"/>
  <c r="W2458" i="4" s="1"/>
  <c r="V2460" i="4"/>
  <c r="V2458" i="4" s="1"/>
  <c r="U2460" i="4"/>
  <c r="U2458" i="4" s="1"/>
  <c r="W2444" i="4"/>
  <c r="W2443" i="4" s="1"/>
  <c r="V2444" i="4"/>
  <c r="V2443" i="4" s="1"/>
  <c r="U2444" i="4"/>
  <c r="U2443" i="4" s="1"/>
  <c r="W2439" i="4"/>
  <c r="W2430" i="4" s="1"/>
  <c r="V2439" i="4"/>
  <c r="V2430" i="4" s="1"/>
  <c r="U2439" i="4"/>
  <c r="U2430" i="4" s="1"/>
  <c r="W2428" i="4"/>
  <c r="V2428" i="4"/>
  <c r="U2428" i="4"/>
  <c r="W2422" i="4"/>
  <c r="W2420" i="4" s="1"/>
  <c r="V2422" i="4"/>
  <c r="V2420" i="4" s="1"/>
  <c r="U2422" i="4"/>
  <c r="U2420" i="4" s="1"/>
  <c r="W2406" i="4"/>
  <c r="W2405" i="4" s="1"/>
  <c r="V2406" i="4"/>
  <c r="V2405" i="4" s="1"/>
  <c r="U2406" i="4"/>
  <c r="U2405" i="4" s="1"/>
  <c r="W2403" i="4"/>
  <c r="W2402" i="4" s="1"/>
  <c r="V2403" i="4"/>
  <c r="V2402" i="4" s="1"/>
  <c r="U2403" i="4"/>
  <c r="U2402" i="4" s="1"/>
  <c r="W2398" i="4"/>
  <c r="W2390" i="4" s="1"/>
  <c r="V2398" i="4"/>
  <c r="V2390" i="4" s="1"/>
  <c r="U2398" i="4"/>
  <c r="U2390" i="4" s="1"/>
  <c r="W2388" i="4"/>
  <c r="V2388" i="4"/>
  <c r="U2388" i="4"/>
  <c r="W2382" i="4"/>
  <c r="W2380" i="4" s="1"/>
  <c r="V2382" i="4"/>
  <c r="V2380" i="4" s="1"/>
  <c r="U2382" i="4"/>
  <c r="U2380" i="4" s="1"/>
  <c r="W2372" i="4"/>
  <c r="W2373" i="4" s="1"/>
  <c r="W2325" i="4"/>
  <c r="W2324" i="4" s="1"/>
  <c r="V2325" i="4"/>
  <c r="V2324" i="4" s="1"/>
  <c r="U2325" i="4"/>
  <c r="U2324" i="4" s="1"/>
  <c r="W2321" i="4"/>
  <c r="W2320" i="4" s="1"/>
  <c r="V2321" i="4"/>
  <c r="V2320" i="4" s="1"/>
  <c r="U2321" i="4"/>
  <c r="U2320" i="4" s="1"/>
  <c r="W2316" i="4"/>
  <c r="W2308" i="4" s="1"/>
  <c r="V2316" i="4"/>
  <c r="V2308" i="4" s="1"/>
  <c r="U2316" i="4"/>
  <c r="U2308" i="4" s="1"/>
  <c r="W2306" i="4"/>
  <c r="V2306" i="4"/>
  <c r="U2306" i="4"/>
  <c r="W2300" i="4"/>
  <c r="W2298" i="4" s="1"/>
  <c r="V2300" i="4"/>
  <c r="V2298" i="4" s="1"/>
  <c r="U2300" i="4"/>
  <c r="U2298" i="4" s="1"/>
  <c r="W2284" i="4"/>
  <c r="W2283" i="4" s="1"/>
  <c r="V2284" i="4"/>
  <c r="V2283" i="4" s="1"/>
  <c r="U2284" i="4"/>
  <c r="U2283" i="4" s="1"/>
  <c r="W2281" i="4"/>
  <c r="W2280" i="4" s="1"/>
  <c r="V2281" i="4"/>
  <c r="V2280" i="4" s="1"/>
  <c r="U2281" i="4"/>
  <c r="U2280" i="4" s="1"/>
  <c r="W2276" i="4"/>
  <c r="W2267" i="4" s="1"/>
  <c r="V2276" i="4"/>
  <c r="V2267" i="4" s="1"/>
  <c r="U2276" i="4"/>
  <c r="U2267" i="4" s="1"/>
  <c r="W2265" i="4"/>
  <c r="V2265" i="4"/>
  <c r="U2265" i="4"/>
  <c r="W2259" i="4"/>
  <c r="W2257" i="4" s="1"/>
  <c r="V2259" i="4"/>
  <c r="V2257" i="4" s="1"/>
  <c r="U2259" i="4"/>
  <c r="U2257" i="4" s="1"/>
  <c r="W2243" i="4"/>
  <c r="W2242" i="4" s="1"/>
  <c r="V2243" i="4"/>
  <c r="V2242" i="4" s="1"/>
  <c r="U2243" i="4"/>
  <c r="U2242" i="4" s="1"/>
  <c r="W2240" i="4"/>
  <c r="W2239" i="4" s="1"/>
  <c r="V2240" i="4"/>
  <c r="V2239" i="4" s="1"/>
  <c r="U2240" i="4"/>
  <c r="U2239" i="4" s="1"/>
  <c r="W2235" i="4"/>
  <c r="W2227" i="4" s="1"/>
  <c r="V2235" i="4"/>
  <c r="V2227" i="4" s="1"/>
  <c r="U2235" i="4"/>
  <c r="U2227" i="4" s="1"/>
  <c r="W2225" i="4"/>
  <c r="V2225" i="4"/>
  <c r="U2225" i="4"/>
  <c r="W2219" i="4"/>
  <c r="W2217" i="4" s="1"/>
  <c r="V2219" i="4"/>
  <c r="V2217" i="4" s="1"/>
  <c r="U2219" i="4"/>
  <c r="U2217" i="4" s="1"/>
  <c r="W2203" i="4"/>
  <c r="W2202" i="4" s="1"/>
  <c r="V2203" i="4"/>
  <c r="V2202" i="4" s="1"/>
  <c r="U2203" i="4"/>
  <c r="U2202" i="4" s="1"/>
  <c r="W2200" i="4"/>
  <c r="W2199" i="4" s="1"/>
  <c r="V2200" i="4"/>
  <c r="V2199" i="4" s="1"/>
  <c r="U2200" i="4"/>
  <c r="U2199" i="4" s="1"/>
  <c r="W2195" i="4"/>
  <c r="W2187" i="4" s="1"/>
  <c r="V2195" i="4"/>
  <c r="V2187" i="4" s="1"/>
  <c r="U2195" i="4"/>
  <c r="U2187" i="4" s="1"/>
  <c r="W2185" i="4"/>
  <c r="V2185" i="4"/>
  <c r="U2185" i="4"/>
  <c r="W2179" i="4"/>
  <c r="W2177" i="4" s="1"/>
  <c r="V2179" i="4"/>
  <c r="V2177" i="4" s="1"/>
  <c r="U2179" i="4"/>
  <c r="U2177" i="4" s="1"/>
  <c r="W2162" i="4"/>
  <c r="W2161" i="4" s="1"/>
  <c r="V2162" i="4"/>
  <c r="V2161" i="4" s="1"/>
  <c r="U2162" i="4"/>
  <c r="U2161" i="4" s="1"/>
  <c r="W2159" i="4"/>
  <c r="W2158" i="4" s="1"/>
  <c r="V2159" i="4"/>
  <c r="V2158" i="4" s="1"/>
  <c r="U2159" i="4"/>
  <c r="U2158" i="4" s="1"/>
  <c r="W2154" i="4"/>
  <c r="W2146" i="4" s="1"/>
  <c r="V2154" i="4"/>
  <c r="V2146" i="4" s="1"/>
  <c r="U2154" i="4"/>
  <c r="U2146" i="4" s="1"/>
  <c r="W2144" i="4"/>
  <c r="V2144" i="4"/>
  <c r="U2144" i="4"/>
  <c r="W2138" i="4"/>
  <c r="W2136" i="4" s="1"/>
  <c r="V2138" i="4"/>
  <c r="V2136" i="4" s="1"/>
  <c r="U2138" i="4"/>
  <c r="U2136" i="4" s="1"/>
  <c r="W2122" i="4"/>
  <c r="W2121" i="4" s="1"/>
  <c r="V2122" i="4"/>
  <c r="V2121" i="4" s="1"/>
  <c r="U2122" i="4"/>
  <c r="U2121" i="4" s="1"/>
  <c r="W2119" i="4"/>
  <c r="W2118" i="4" s="1"/>
  <c r="V2119" i="4"/>
  <c r="V2118" i="4" s="1"/>
  <c r="U2119" i="4"/>
  <c r="U2118" i="4" s="1"/>
  <c r="W2114" i="4"/>
  <c r="W2105" i="4" s="1"/>
  <c r="V2114" i="4"/>
  <c r="V2105" i="4" s="1"/>
  <c r="U2114" i="4"/>
  <c r="U2105" i="4" s="1"/>
  <c r="W2103" i="4"/>
  <c r="V2103" i="4"/>
  <c r="U2103" i="4"/>
  <c r="W2097" i="4"/>
  <c r="W2095" i="4" s="1"/>
  <c r="V2097" i="4"/>
  <c r="V2095" i="4" s="1"/>
  <c r="U2097" i="4"/>
  <c r="U2095" i="4" s="1"/>
  <c r="W2080" i="4"/>
  <c r="W2079" i="4" s="1"/>
  <c r="V2080" i="4"/>
  <c r="V2079" i="4" s="1"/>
  <c r="U2080" i="4"/>
  <c r="U2079" i="4" s="1"/>
  <c r="W2077" i="4"/>
  <c r="W2076" i="4" s="1"/>
  <c r="V2077" i="4"/>
  <c r="V2076" i="4" s="1"/>
  <c r="U2077" i="4"/>
  <c r="U2076" i="4" s="1"/>
  <c r="W2072" i="4"/>
  <c r="W2063" i="4" s="1"/>
  <c r="V2072" i="4"/>
  <c r="V2063" i="4" s="1"/>
  <c r="U2072" i="4"/>
  <c r="U2063" i="4" s="1"/>
  <c r="W2061" i="4"/>
  <c r="V2061" i="4"/>
  <c r="U2061" i="4"/>
  <c r="W2055" i="4"/>
  <c r="W2053" i="4" s="1"/>
  <c r="V2055" i="4"/>
  <c r="V2053" i="4" s="1"/>
  <c r="U2055" i="4"/>
  <c r="U2053" i="4" s="1"/>
  <c r="W2038" i="4"/>
  <c r="W2037" i="4" s="1"/>
  <c r="V2038" i="4"/>
  <c r="V2037" i="4" s="1"/>
  <c r="U2038" i="4"/>
  <c r="U2037" i="4" s="1"/>
  <c r="W2035" i="4"/>
  <c r="W2034" i="4" s="1"/>
  <c r="V2035" i="4"/>
  <c r="V2034" i="4" s="1"/>
  <c r="U2035" i="4"/>
  <c r="U2034" i="4" s="1"/>
  <c r="W2030" i="4"/>
  <c r="W2023" i="4" s="1"/>
  <c r="V2030" i="4"/>
  <c r="V2023" i="4" s="1"/>
  <c r="U2030" i="4"/>
  <c r="U2023" i="4" s="1"/>
  <c r="W2021" i="4"/>
  <c r="V2021" i="4"/>
  <c r="U2021" i="4"/>
  <c r="W2015" i="4"/>
  <c r="W2013" i="4" s="1"/>
  <c r="V2015" i="4"/>
  <c r="V2013" i="4" s="1"/>
  <c r="U2015" i="4"/>
  <c r="U2013" i="4" s="1"/>
  <c r="W1999" i="4"/>
  <c r="W1998" i="4" s="1"/>
  <c r="V1999" i="4"/>
  <c r="V1998" i="4" s="1"/>
  <c r="U1999" i="4"/>
  <c r="U1998" i="4" s="1"/>
  <c r="W1996" i="4"/>
  <c r="W1995" i="4" s="1"/>
  <c r="V1996" i="4"/>
  <c r="V1995" i="4" s="1"/>
  <c r="U1996" i="4"/>
  <c r="U1995" i="4" s="1"/>
  <c r="W1991" i="4"/>
  <c r="W1983" i="4" s="1"/>
  <c r="V1991" i="4"/>
  <c r="V1983" i="4" s="1"/>
  <c r="U1991" i="4"/>
  <c r="U1983" i="4" s="1"/>
  <c r="W1981" i="4"/>
  <c r="V1981" i="4"/>
  <c r="U1981" i="4"/>
  <c r="W1975" i="4"/>
  <c r="W1973" i="4" s="1"/>
  <c r="V1975" i="4"/>
  <c r="V1973" i="4" s="1"/>
  <c r="U1975" i="4"/>
  <c r="U1973" i="4" s="1"/>
  <c r="W1958" i="4"/>
  <c r="W1957" i="4" s="1"/>
  <c r="V1958" i="4"/>
  <c r="V1957" i="4" s="1"/>
  <c r="U1958" i="4"/>
  <c r="U1957" i="4" s="1"/>
  <c r="W1955" i="4"/>
  <c r="W1954" i="4" s="1"/>
  <c r="V1955" i="4"/>
  <c r="V1954" i="4" s="1"/>
  <c r="U1955" i="4"/>
  <c r="U1954" i="4" s="1"/>
  <c r="W1950" i="4"/>
  <c r="W1942" i="4" s="1"/>
  <c r="V1950" i="4"/>
  <c r="V1942" i="4" s="1"/>
  <c r="U1950" i="4"/>
  <c r="U1942" i="4" s="1"/>
  <c r="W1940" i="4"/>
  <c r="V1940" i="4"/>
  <c r="U1940" i="4"/>
  <c r="W1934" i="4"/>
  <c r="W1932" i="4" s="1"/>
  <c r="V1934" i="4"/>
  <c r="V1932" i="4" s="1"/>
  <c r="U1934" i="4"/>
  <c r="U1932" i="4" s="1"/>
  <c r="W1917" i="4"/>
  <c r="W1916" i="4" s="1"/>
  <c r="V1917" i="4"/>
  <c r="V1916" i="4" s="1"/>
  <c r="U1917" i="4"/>
  <c r="U1916" i="4" s="1"/>
  <c r="W1914" i="4"/>
  <c r="W1913" i="4" s="1"/>
  <c r="V1914" i="4"/>
  <c r="V1913" i="4" s="1"/>
  <c r="U1914" i="4"/>
  <c r="U1913" i="4" s="1"/>
  <c r="W1909" i="4"/>
  <c r="W1900" i="4" s="1"/>
  <c r="V1909" i="4"/>
  <c r="V1900" i="4" s="1"/>
  <c r="U1909" i="4"/>
  <c r="U1900" i="4" s="1"/>
  <c r="W1898" i="4"/>
  <c r="V1898" i="4"/>
  <c r="U1898" i="4"/>
  <c r="W1892" i="4"/>
  <c r="W1890" i="4" s="1"/>
  <c r="V1892" i="4"/>
  <c r="V1890" i="4" s="1"/>
  <c r="U1892" i="4"/>
  <c r="U1890" i="4" s="1"/>
  <c r="W1876" i="4"/>
  <c r="W1875" i="4" s="1"/>
  <c r="V1876" i="4"/>
  <c r="V1875" i="4" s="1"/>
  <c r="U1876" i="4"/>
  <c r="U1875" i="4" s="1"/>
  <c r="W1873" i="4"/>
  <c r="W1872" i="4" s="1"/>
  <c r="V1873" i="4"/>
  <c r="V1872" i="4" s="1"/>
  <c r="U1873" i="4"/>
  <c r="U1872" i="4" s="1"/>
  <c r="W1868" i="4"/>
  <c r="W1860" i="4" s="1"/>
  <c r="V1868" i="4"/>
  <c r="V1860" i="4" s="1"/>
  <c r="U1868" i="4"/>
  <c r="U1860" i="4" s="1"/>
  <c r="W1858" i="4"/>
  <c r="V1858" i="4"/>
  <c r="U1858" i="4"/>
  <c r="W1852" i="4"/>
  <c r="W1850" i="4" s="1"/>
  <c r="V1852" i="4"/>
  <c r="V1850" i="4" s="1"/>
  <c r="U1852" i="4"/>
  <c r="U1850" i="4" s="1"/>
  <c r="W1835" i="4"/>
  <c r="W1834" i="4" s="1"/>
  <c r="V1835" i="4"/>
  <c r="V1834" i="4" s="1"/>
  <c r="U1835" i="4"/>
  <c r="U1834" i="4" s="1"/>
  <c r="W1832" i="4"/>
  <c r="W1831" i="4" s="1"/>
  <c r="V1832" i="4"/>
  <c r="V1831" i="4" s="1"/>
  <c r="U1832" i="4"/>
  <c r="U1831" i="4" s="1"/>
  <c r="W1827" i="4"/>
  <c r="W1819" i="4" s="1"/>
  <c r="V1827" i="4"/>
  <c r="V1819" i="4" s="1"/>
  <c r="U1827" i="4"/>
  <c r="U1819" i="4" s="1"/>
  <c r="W1817" i="4"/>
  <c r="V1817" i="4"/>
  <c r="U1817" i="4"/>
  <c r="W1812" i="4"/>
  <c r="W1810" i="4" s="1"/>
  <c r="V1812" i="4"/>
  <c r="V1810" i="4" s="1"/>
  <c r="U1812" i="4"/>
  <c r="U1810" i="4" s="1"/>
  <c r="W1794" i="4"/>
  <c r="W1793" i="4" s="1"/>
  <c r="V1794" i="4"/>
  <c r="V1793" i="4" s="1"/>
  <c r="U1794" i="4"/>
  <c r="U1793" i="4" s="1"/>
  <c r="W1791" i="4"/>
  <c r="W1790" i="4" s="1"/>
  <c r="V1791" i="4"/>
  <c r="V1790" i="4" s="1"/>
  <c r="U1791" i="4"/>
  <c r="U1790" i="4" s="1"/>
  <c r="W1786" i="4"/>
  <c r="W1779" i="4" s="1"/>
  <c r="V1786" i="4"/>
  <c r="V1779" i="4" s="1"/>
  <c r="U1786" i="4"/>
  <c r="U1779" i="4" s="1"/>
  <c r="W1777" i="4"/>
  <c r="V1777" i="4"/>
  <c r="U1777" i="4"/>
  <c r="W1771" i="4"/>
  <c r="W1769" i="4" s="1"/>
  <c r="V1771" i="4"/>
  <c r="V1769" i="4" s="1"/>
  <c r="U1771" i="4"/>
  <c r="U1769" i="4" s="1"/>
  <c r="W1753" i="4"/>
  <c r="W1752" i="4" s="1"/>
  <c r="V1753" i="4"/>
  <c r="V1752" i="4" s="1"/>
  <c r="U1753" i="4"/>
  <c r="U1752" i="4" s="1"/>
  <c r="W1750" i="4"/>
  <c r="W1749" i="4" s="1"/>
  <c r="V1750" i="4"/>
  <c r="V1749" i="4" s="1"/>
  <c r="U1750" i="4"/>
  <c r="U1749" i="4" s="1"/>
  <c r="W1745" i="4"/>
  <c r="W1738" i="4" s="1"/>
  <c r="V1745" i="4"/>
  <c r="V1738" i="4" s="1"/>
  <c r="U1745" i="4"/>
  <c r="U1738" i="4" s="1"/>
  <c r="W1736" i="4"/>
  <c r="V1736" i="4"/>
  <c r="U1736" i="4"/>
  <c r="W1730" i="4"/>
  <c r="W1728" i="4" s="1"/>
  <c r="V1730" i="4"/>
  <c r="V1728" i="4" s="1"/>
  <c r="U1730" i="4"/>
  <c r="U1728" i="4" s="1"/>
  <c r="W1714" i="4"/>
  <c r="W1713" i="4" s="1"/>
  <c r="V1714" i="4"/>
  <c r="V1713" i="4" s="1"/>
  <c r="U1714" i="4"/>
  <c r="U1713" i="4" s="1"/>
  <c r="W1711" i="4"/>
  <c r="W1710" i="4" s="1"/>
  <c r="V1711" i="4"/>
  <c r="V1710" i="4" s="1"/>
  <c r="U1711" i="4"/>
  <c r="U1710" i="4" s="1"/>
  <c r="W1706" i="4"/>
  <c r="W1698" i="4" s="1"/>
  <c r="V1706" i="4"/>
  <c r="V1698" i="4" s="1"/>
  <c r="U1706" i="4"/>
  <c r="U1698" i="4" s="1"/>
  <c r="W1696" i="4"/>
  <c r="V1696" i="4"/>
  <c r="U1696" i="4"/>
  <c r="W1690" i="4"/>
  <c r="W1688" i="4" s="1"/>
  <c r="V1690" i="4"/>
  <c r="V1688" i="4" s="1"/>
  <c r="U1690" i="4"/>
  <c r="U1688" i="4" s="1"/>
  <c r="W1673" i="4"/>
  <c r="W1672" i="4" s="1"/>
  <c r="V1673" i="4"/>
  <c r="V1672" i="4" s="1"/>
  <c r="U1673" i="4"/>
  <c r="U1672" i="4" s="1"/>
  <c r="W1670" i="4"/>
  <c r="W1669" i="4" s="1"/>
  <c r="V1670" i="4"/>
  <c r="V1669" i="4" s="1"/>
  <c r="U1670" i="4"/>
  <c r="U1669" i="4" s="1"/>
  <c r="W1665" i="4"/>
  <c r="W1657" i="4" s="1"/>
  <c r="V1665" i="4"/>
  <c r="V1657" i="4" s="1"/>
  <c r="U1665" i="4"/>
  <c r="U1657" i="4" s="1"/>
  <c r="W1655" i="4"/>
  <c r="V1655" i="4"/>
  <c r="U1655" i="4"/>
  <c r="W1649" i="4"/>
  <c r="W1647" i="4" s="1"/>
  <c r="V1649" i="4"/>
  <c r="V1647" i="4" s="1"/>
  <c r="U1649" i="4"/>
  <c r="U1647" i="4" s="1"/>
  <c r="W1633" i="4"/>
  <c r="W1632" i="4" s="1"/>
  <c r="V1633" i="4"/>
  <c r="V1632" i="4" s="1"/>
  <c r="U1633" i="4"/>
  <c r="U1632" i="4" s="1"/>
  <c r="W1630" i="4"/>
  <c r="W1629" i="4" s="1"/>
  <c r="V1630" i="4"/>
  <c r="V1629" i="4" s="1"/>
  <c r="U1630" i="4"/>
  <c r="U1629" i="4" s="1"/>
  <c r="W1625" i="4"/>
  <c r="W1618" i="4" s="1"/>
  <c r="V1625" i="4"/>
  <c r="V1618" i="4" s="1"/>
  <c r="U1625" i="4"/>
  <c r="U1618" i="4" s="1"/>
  <c r="W1616" i="4"/>
  <c r="V1616" i="4"/>
  <c r="U1616" i="4"/>
  <c r="W1610" i="4"/>
  <c r="W1608" i="4" s="1"/>
  <c r="V1610" i="4"/>
  <c r="V1608" i="4" s="1"/>
  <c r="U1610" i="4"/>
  <c r="U1608" i="4" s="1"/>
  <c r="W1591" i="4"/>
  <c r="W11405" i="4" s="1"/>
  <c r="V1591" i="4"/>
  <c r="V11405" i="4" s="1"/>
  <c r="U1591" i="4"/>
  <c r="U11405" i="4" s="1"/>
  <c r="W1590" i="4"/>
  <c r="W11355" i="4" s="1"/>
  <c r="V1590" i="4"/>
  <c r="V11355" i="4" s="1"/>
  <c r="U1590" i="4"/>
  <c r="U11355" i="4" s="1"/>
  <c r="W1589" i="4"/>
  <c r="W11255" i="4" s="1"/>
  <c r="V1589" i="4"/>
  <c r="V11255" i="4" s="1"/>
  <c r="U1589" i="4"/>
  <c r="U11255" i="4" s="1"/>
  <c r="W1588" i="4"/>
  <c r="W11205" i="4" s="1"/>
  <c r="V1588" i="4"/>
  <c r="V11205" i="4" s="1"/>
  <c r="U1588" i="4"/>
  <c r="U11205" i="4" s="1"/>
  <c r="W1587" i="4"/>
  <c r="W11155" i="4" s="1"/>
  <c r="V1587" i="4"/>
  <c r="V11155" i="4" s="1"/>
  <c r="U1587" i="4"/>
  <c r="U11155" i="4" s="1"/>
  <c r="W1584" i="4"/>
  <c r="W10605" i="4" s="1"/>
  <c r="V1584" i="4"/>
  <c r="V10605" i="4" s="1"/>
  <c r="U1584" i="4"/>
  <c r="U10605" i="4" s="1"/>
  <c r="W1583" i="4"/>
  <c r="W10355" i="4" s="1"/>
  <c r="V1583" i="4"/>
  <c r="V10355" i="4" s="1"/>
  <c r="U1583" i="4"/>
  <c r="U10355" i="4" s="1"/>
  <c r="W1579" i="4"/>
  <c r="W10155" i="4" s="1"/>
  <c r="V1579" i="4"/>
  <c r="V10155" i="4" s="1"/>
  <c r="U1579" i="4"/>
  <c r="U10155" i="4" s="1"/>
  <c r="W1578" i="4"/>
  <c r="W10105" i="4" s="1"/>
  <c r="V1578" i="4"/>
  <c r="V10105" i="4" s="1"/>
  <c r="U1578" i="4"/>
  <c r="U10105" i="4" s="1"/>
  <c r="W1577" i="4"/>
  <c r="W10055" i="4" s="1"/>
  <c r="V1577" i="4"/>
  <c r="V10055" i="4" s="1"/>
  <c r="U1577" i="4"/>
  <c r="U10055" i="4" s="1"/>
  <c r="W1576" i="4"/>
  <c r="W10005" i="4" s="1"/>
  <c r="V1576" i="4"/>
  <c r="V10005" i="4" s="1"/>
  <c r="U1576" i="4"/>
  <c r="U10005" i="4" s="1"/>
  <c r="W1575" i="4"/>
  <c r="W9955" i="4" s="1"/>
  <c r="V1575" i="4"/>
  <c r="V9955" i="4" s="1"/>
  <c r="U1575" i="4"/>
  <c r="U9955" i="4" s="1"/>
  <c r="W1574" i="4"/>
  <c r="W9905" i="4" s="1"/>
  <c r="V1574" i="4"/>
  <c r="V9905" i="4" s="1"/>
  <c r="U1574" i="4"/>
  <c r="U9905" i="4" s="1"/>
  <c r="W1573" i="4"/>
  <c r="W9855" i="4" s="1"/>
  <c r="V1573" i="4"/>
  <c r="V9855" i="4" s="1"/>
  <c r="U1573" i="4"/>
  <c r="U9855" i="4" s="1"/>
  <c r="W1572" i="4"/>
  <c r="W9805" i="4" s="1"/>
  <c r="V1572" i="4"/>
  <c r="U1572" i="4"/>
  <c r="U9805" i="4" s="1"/>
  <c r="W1570" i="4"/>
  <c r="W9705" i="4" s="1"/>
  <c r="V1570" i="4"/>
  <c r="V9705" i="4" s="1"/>
  <c r="U1570" i="4"/>
  <c r="U9705" i="4" s="1"/>
  <c r="W1568" i="4"/>
  <c r="W9555" i="4" s="1"/>
  <c r="V1568" i="4"/>
  <c r="V9555" i="4" s="1"/>
  <c r="U1568" i="4"/>
  <c r="U9555" i="4" s="1"/>
  <c r="W1567" i="4"/>
  <c r="W9455" i="4" s="1"/>
  <c r="V1567" i="4"/>
  <c r="V9455" i="4" s="1"/>
  <c r="U1567" i="4"/>
  <c r="U9455" i="4" s="1"/>
  <c r="W1566" i="4"/>
  <c r="W9505" i="4" s="1"/>
  <c r="V1566" i="4"/>
  <c r="V9505" i="4" s="1"/>
  <c r="U1566" i="4"/>
  <c r="U9505" i="4" s="1"/>
  <c r="W1565" i="4"/>
  <c r="W9605" i="4" s="1"/>
  <c r="V1565" i="4"/>
  <c r="V9605" i="4" s="1"/>
  <c r="U1565" i="4"/>
  <c r="U9605" i="4" s="1"/>
  <c r="W1564" i="4"/>
  <c r="W9405" i="4" s="1"/>
  <c r="V1564" i="4"/>
  <c r="V9405" i="4" s="1"/>
  <c r="U1564" i="4"/>
  <c r="U9405" i="4" s="1"/>
  <c r="W1562" i="4"/>
  <c r="W9305" i="4" s="1"/>
  <c r="V1562" i="4"/>
  <c r="V9305" i="4" s="1"/>
  <c r="U1562" i="4"/>
  <c r="U9305" i="4" s="1"/>
  <c r="X1553" i="4"/>
  <c r="W1553" i="4"/>
  <c r="V1553" i="4"/>
  <c r="U1553" i="4"/>
  <c r="T1553" i="4"/>
  <c r="W1549" i="4"/>
  <c r="V1549" i="4"/>
  <c r="U1549" i="4"/>
  <c r="W1547" i="4"/>
  <c r="V1547" i="4"/>
  <c r="U1547" i="4"/>
  <c r="W1545" i="4"/>
  <c r="V1545" i="4"/>
  <c r="U1545" i="4"/>
  <c r="W1544" i="4"/>
  <c r="V1544" i="4"/>
  <c r="U1544" i="4"/>
  <c r="W1531" i="4"/>
  <c r="W11404" i="4" s="1"/>
  <c r="V1531" i="4"/>
  <c r="V11404" i="4" s="1"/>
  <c r="U1531" i="4"/>
  <c r="U11404" i="4" s="1"/>
  <c r="W1529" i="4"/>
  <c r="W11354" i="4" s="1"/>
  <c r="V1529" i="4"/>
  <c r="V11354" i="4" s="1"/>
  <c r="U1529" i="4"/>
  <c r="U11354" i="4" s="1"/>
  <c r="W1522" i="4"/>
  <c r="W11254" i="4" s="1"/>
  <c r="V1522" i="4"/>
  <c r="V11254" i="4" s="1"/>
  <c r="U1522" i="4"/>
  <c r="U11254" i="4" s="1"/>
  <c r="W1514" i="4"/>
  <c r="W11204" i="4" s="1"/>
  <c r="V1514" i="4"/>
  <c r="V11204" i="4" s="1"/>
  <c r="U1514" i="4"/>
  <c r="W1510" i="4"/>
  <c r="W10704" i="4" s="1"/>
  <c r="W10654" i="4" s="1"/>
  <c r="V1510" i="4"/>
  <c r="V10704" i="4" s="1"/>
  <c r="V10654" i="4" s="1"/>
  <c r="U1510" i="4"/>
  <c r="W1503" i="4"/>
  <c r="W10404" i="4" s="1"/>
  <c r="V1503" i="4"/>
  <c r="U1503" i="4"/>
  <c r="U10404" i="4" s="1"/>
  <c r="W1501" i="4"/>
  <c r="W10354" i="4" s="1"/>
  <c r="V1501" i="4"/>
  <c r="V10354" i="4" s="1"/>
  <c r="U1501" i="4"/>
  <c r="U10354" i="4" s="1"/>
  <c r="W1499" i="4"/>
  <c r="W10304" i="4" s="1"/>
  <c r="V1499" i="4"/>
  <c r="V10304" i="4" s="1"/>
  <c r="U1499" i="4"/>
  <c r="U10304" i="4" s="1"/>
  <c r="W1483" i="4"/>
  <c r="W10204" i="4" s="1"/>
  <c r="V1483" i="4"/>
  <c r="V10204" i="4" s="1"/>
  <c r="U1483" i="4"/>
  <c r="U10204" i="4" s="1"/>
  <c r="W1475" i="4"/>
  <c r="V1475" i="4"/>
  <c r="U1475" i="4"/>
  <c r="W1468" i="4"/>
  <c r="W1466" i="4" s="1"/>
  <c r="V1468" i="4"/>
  <c r="V1466" i="4" s="1"/>
  <c r="U1468" i="4"/>
  <c r="U1466" i="4" s="1"/>
  <c r="X1456" i="4"/>
  <c r="X1459" i="4" s="1"/>
  <c r="W1456" i="4"/>
  <c r="W1459" i="4" s="1"/>
  <c r="V1456" i="4"/>
  <c r="V1459" i="4" s="1"/>
  <c r="U1456" i="4"/>
  <c r="U1459" i="4" s="1"/>
  <c r="T1456" i="4"/>
  <c r="T1459" i="4" s="1"/>
  <c r="W1452" i="4"/>
  <c r="V1452" i="4"/>
  <c r="U1452" i="4"/>
  <c r="W1451" i="4"/>
  <c r="V1451" i="4"/>
  <c r="U1451" i="4"/>
  <c r="W1450" i="4"/>
  <c r="V1450" i="4"/>
  <c r="U1450" i="4"/>
  <c r="W1449" i="4"/>
  <c r="V1449" i="4"/>
  <c r="U1449" i="4"/>
  <c r="W1443" i="4"/>
  <c r="W1442" i="4" s="1"/>
  <c r="V1443" i="4"/>
  <c r="V1442" i="4" s="1"/>
  <c r="U1443" i="4"/>
  <c r="U1442" i="4" s="1"/>
  <c r="W1421" i="4"/>
  <c r="W10803" i="4" s="1"/>
  <c r="V1421" i="4"/>
  <c r="V10803" i="4" s="1"/>
  <c r="U1421" i="4"/>
  <c r="U10803" i="4" s="1"/>
  <c r="W1418" i="4"/>
  <c r="V1418" i="4"/>
  <c r="U1418" i="4"/>
  <c r="U10703" i="4" s="1"/>
  <c r="W1408" i="4"/>
  <c r="W10403" i="4" s="1"/>
  <c r="V1408" i="4"/>
  <c r="V10403" i="4" s="1"/>
  <c r="U1408" i="4"/>
  <c r="U10403" i="4" s="1"/>
  <c r="W1404" i="4"/>
  <c r="W10353" i="4" s="1"/>
  <c r="V1404" i="4"/>
  <c r="V10353" i="4" s="1"/>
  <c r="U1404" i="4"/>
  <c r="U10353" i="4" s="1"/>
  <c r="W1402" i="4"/>
  <c r="W10303" i="4" s="1"/>
  <c r="V1402" i="4"/>
  <c r="V10303" i="4" s="1"/>
  <c r="U1402" i="4"/>
  <c r="U10303" i="4" s="1"/>
  <c r="W1394" i="4"/>
  <c r="V1394" i="4"/>
  <c r="V10203" i="4" s="1"/>
  <c r="U1394" i="4"/>
  <c r="W1390" i="4"/>
  <c r="V1390" i="4"/>
  <c r="U1390" i="4"/>
  <c r="W1384" i="4"/>
  <c r="W1382" i="4" s="1"/>
  <c r="V1384" i="4"/>
  <c r="V1382" i="4" s="1"/>
  <c r="U1384" i="4"/>
  <c r="U1382" i="4" s="1"/>
  <c r="X1372" i="4"/>
  <c r="X1375" i="4" s="1"/>
  <c r="W1372" i="4"/>
  <c r="W1375" i="4" s="1"/>
  <c r="V1372" i="4"/>
  <c r="V1375" i="4" s="1"/>
  <c r="U1372" i="4"/>
  <c r="U1375" i="4" s="1"/>
  <c r="T1372" i="4"/>
  <c r="T1375" i="4" s="1"/>
  <c r="W1368" i="4"/>
  <c r="V1368" i="4"/>
  <c r="U1368" i="4"/>
  <c r="W1367" i="4"/>
  <c r="V1367" i="4"/>
  <c r="U1367" i="4"/>
  <c r="W1366" i="4"/>
  <c r="V1366" i="4"/>
  <c r="U1366" i="4"/>
  <c r="W1359" i="4"/>
  <c r="W1358" i="4" s="1"/>
  <c r="V1359" i="4"/>
  <c r="V1358" i="4" s="1"/>
  <c r="U1359" i="4"/>
  <c r="U1358" i="4" s="1"/>
  <c r="W1356" i="4"/>
  <c r="W1355" i="4" s="1"/>
  <c r="V1356" i="4"/>
  <c r="V1355" i="4" s="1"/>
  <c r="U1356" i="4"/>
  <c r="U1355" i="4" s="1"/>
  <c r="W1352" i="4"/>
  <c r="W1351" i="4" s="1"/>
  <c r="V1352" i="4"/>
  <c r="V1351" i="4" s="1"/>
  <c r="U1352" i="4"/>
  <c r="U1351" i="4" s="1"/>
  <c r="W1348" i="4"/>
  <c r="W1347" i="4" s="1"/>
  <c r="V1348" i="4"/>
  <c r="V1347" i="4" s="1"/>
  <c r="U1348" i="4"/>
  <c r="U1347" i="4" s="1"/>
  <c r="W1343" i="4"/>
  <c r="V1343" i="4"/>
  <c r="U1343" i="4"/>
  <c r="U10602" i="4" s="1"/>
  <c r="W1332" i="4"/>
  <c r="W10202" i="4" s="1"/>
  <c r="V1332" i="4"/>
  <c r="V10202" i="4" s="1"/>
  <c r="U1332" i="4"/>
  <c r="U10202" i="4" s="1"/>
  <c r="W1321" i="4"/>
  <c r="V1321" i="4"/>
  <c r="U1321" i="4"/>
  <c r="W1315" i="4"/>
  <c r="W1313" i="4" s="1"/>
  <c r="V1315" i="4"/>
  <c r="V1313" i="4" s="1"/>
  <c r="U1315" i="4"/>
  <c r="U1313" i="4" s="1"/>
  <c r="X1303" i="4"/>
  <c r="W1303" i="4"/>
  <c r="V1303" i="4"/>
  <c r="U1303" i="4"/>
  <c r="T1303" i="4"/>
  <c r="W1289" i="4"/>
  <c r="W1288" i="4" s="1"/>
  <c r="V1289" i="4"/>
  <c r="V1288" i="4" s="1"/>
  <c r="U1289" i="4"/>
  <c r="U1288" i="4" s="1"/>
  <c r="W1286" i="4"/>
  <c r="W1285" i="4" s="1"/>
  <c r="V1286" i="4"/>
  <c r="V1285" i="4" s="1"/>
  <c r="U1286" i="4"/>
  <c r="U1285" i="4" s="1"/>
  <c r="W1281" i="4"/>
  <c r="W10201" i="4" s="1"/>
  <c r="V1281" i="4"/>
  <c r="V10201" i="4" s="1"/>
  <c r="U1281" i="4"/>
  <c r="W1270" i="4"/>
  <c r="V1270" i="4"/>
  <c r="U1270" i="4"/>
  <c r="W1264" i="4"/>
  <c r="W1262" i="4" s="1"/>
  <c r="V1264" i="4"/>
  <c r="V1262" i="4" s="1"/>
  <c r="U1264" i="4"/>
  <c r="U1262" i="4" s="1"/>
  <c r="X1255" i="4"/>
  <c r="W1255" i="4"/>
  <c r="V1255" i="4"/>
  <c r="U1255" i="4"/>
  <c r="T1255" i="4"/>
  <c r="W1250" i="4"/>
  <c r="V1250" i="4"/>
  <c r="U1250" i="4"/>
  <c r="W1249" i="4"/>
  <c r="V1249" i="4"/>
  <c r="U1249" i="4"/>
  <c r="W1243" i="4"/>
  <c r="W11350" i="4" s="1"/>
  <c r="V1243" i="4"/>
  <c r="V11350" i="4" s="1"/>
  <c r="U1243" i="4"/>
  <c r="U11350" i="4" s="1"/>
  <c r="W1238" i="4"/>
  <c r="W10850" i="4" s="1"/>
  <c r="W10650" i="4" s="1"/>
  <c r="V1238" i="4"/>
  <c r="V10850" i="4" s="1"/>
  <c r="V10650" i="4" s="1"/>
  <c r="U1238" i="4"/>
  <c r="U10850" i="4" s="1"/>
  <c r="U10650" i="4" s="1"/>
  <c r="W1232" i="4"/>
  <c r="W1231" i="4" s="1"/>
  <c r="V1232" i="4"/>
  <c r="V1231" i="4" s="1"/>
  <c r="U1232" i="4"/>
  <c r="U1231" i="4" s="1"/>
  <c r="W1226" i="4"/>
  <c r="V1226" i="4"/>
  <c r="U1226" i="4"/>
  <c r="U10200" i="4" s="1"/>
  <c r="W1217" i="4"/>
  <c r="V1217" i="4"/>
  <c r="U1217" i="4"/>
  <c r="W1212" i="4"/>
  <c r="W1210" i="4" s="1"/>
  <c r="V1212" i="4"/>
  <c r="V1210" i="4" s="1"/>
  <c r="U1212" i="4"/>
  <c r="U1210" i="4" s="1"/>
  <c r="X1203" i="4"/>
  <c r="W1203" i="4"/>
  <c r="V1203" i="4"/>
  <c r="U1203" i="4"/>
  <c r="T1203" i="4"/>
  <c r="W1200" i="4"/>
  <c r="V1200" i="4"/>
  <c r="U1200" i="4"/>
  <c r="W1199" i="4"/>
  <c r="V1199" i="4"/>
  <c r="U1199" i="4"/>
  <c r="W1197" i="4"/>
  <c r="V1197" i="4"/>
  <c r="U1197" i="4"/>
  <c r="W1196" i="4"/>
  <c r="V1196" i="4"/>
  <c r="U1196" i="4"/>
  <c r="W1186" i="4"/>
  <c r="W1185" i="4" s="1"/>
  <c r="V1186" i="4"/>
  <c r="V1185" i="4" s="1"/>
  <c r="U1186" i="4"/>
  <c r="U1185" i="4" s="1"/>
  <c r="W1168" i="4"/>
  <c r="W10849" i="4" s="1"/>
  <c r="V1168" i="4"/>
  <c r="V10849" i="4" s="1"/>
  <c r="U1168" i="4"/>
  <c r="U10849" i="4" s="1"/>
  <c r="W1164" i="4"/>
  <c r="W10699" i="4" s="1"/>
  <c r="V1164" i="4"/>
  <c r="V10699" i="4" s="1"/>
  <c r="U1164" i="4"/>
  <c r="U10699" i="4" s="1"/>
  <c r="W1158" i="4"/>
  <c r="W10599" i="4" s="1"/>
  <c r="V1158" i="4"/>
  <c r="V10599" i="4" s="1"/>
  <c r="U1158" i="4"/>
  <c r="U10599" i="4" s="1"/>
  <c r="W1151" i="4"/>
  <c r="W10499" i="4" s="1"/>
  <c r="V1151" i="4"/>
  <c r="V10499" i="4" s="1"/>
  <c r="V10524" i="4" s="1"/>
  <c r="U1151" i="4"/>
  <c r="U10499" i="4" s="1"/>
  <c r="W1145" i="4"/>
  <c r="W10449" i="4" s="1"/>
  <c r="V1145" i="4"/>
  <c r="V10449" i="4" s="1"/>
  <c r="U1145" i="4"/>
  <c r="U10449" i="4" s="1"/>
  <c r="W1134" i="4"/>
  <c r="W10399" i="4" s="1"/>
  <c r="V1134" i="4"/>
  <c r="V10399" i="4" s="1"/>
  <c r="U1134" i="4"/>
  <c r="U10399" i="4" s="1"/>
  <c r="W1132" i="4"/>
  <c r="W10349" i="4" s="1"/>
  <c r="V1132" i="4"/>
  <c r="V10349" i="4" s="1"/>
  <c r="U1132" i="4"/>
  <c r="U10349" i="4" s="1"/>
  <c r="W1128" i="4"/>
  <c r="W10299" i="4" s="1"/>
  <c r="V1128" i="4"/>
  <c r="V10299" i="4" s="1"/>
  <c r="U1128" i="4"/>
  <c r="U10299" i="4" s="1"/>
  <c r="W1120" i="4"/>
  <c r="V1120" i="4"/>
  <c r="V10199" i="4" s="1"/>
  <c r="U1120" i="4"/>
  <c r="U10199" i="4" s="1"/>
  <c r="W1110" i="4"/>
  <c r="V1110" i="4"/>
  <c r="U1110" i="4"/>
  <c r="W1104" i="4"/>
  <c r="W1102" i="4" s="1"/>
  <c r="V1104" i="4"/>
  <c r="V1102" i="4" s="1"/>
  <c r="U1104" i="4"/>
  <c r="U1102" i="4" s="1"/>
  <c r="X1092" i="4"/>
  <c r="W1092" i="4"/>
  <c r="V1092" i="4"/>
  <c r="U1092" i="4"/>
  <c r="T1092" i="4"/>
  <c r="W1075" i="4"/>
  <c r="W11248" i="4" s="1"/>
  <c r="V1075" i="4"/>
  <c r="U1075" i="4"/>
  <c r="U11248" i="4" s="1"/>
  <c r="W1070" i="4"/>
  <c r="W10598" i="4" s="1"/>
  <c r="V1070" i="4"/>
  <c r="V10598" i="4" s="1"/>
  <c r="U1070" i="4"/>
  <c r="W1061" i="4"/>
  <c r="W10198" i="4" s="1"/>
  <c r="V1061" i="4"/>
  <c r="V10198" i="4" s="1"/>
  <c r="U1061" i="4"/>
  <c r="U10198" i="4" s="1"/>
  <c r="W1054" i="4"/>
  <c r="W9948" i="4" s="1"/>
  <c r="V1054" i="4"/>
  <c r="V9948" i="4" s="1"/>
  <c r="U1054" i="4"/>
  <c r="U9948" i="4" s="1"/>
  <c r="W1049" i="4"/>
  <c r="V1049" i="4"/>
  <c r="U1049" i="4"/>
  <c r="W1042" i="4"/>
  <c r="W1040" i="4" s="1"/>
  <c r="V1042" i="4"/>
  <c r="V1040" i="4" s="1"/>
  <c r="U1042" i="4"/>
  <c r="U1040" i="4" s="1"/>
  <c r="X1033" i="4"/>
  <c r="W1033" i="4"/>
  <c r="V1033" i="4"/>
  <c r="U1033" i="4"/>
  <c r="T1033" i="4"/>
  <c r="W1018" i="4"/>
  <c r="V1018" i="4"/>
  <c r="V11397" i="4" s="1"/>
  <c r="U1018" i="4"/>
  <c r="U11397" i="4" s="1"/>
  <c r="W1010" i="4"/>
  <c r="W10697" i="4" s="1"/>
  <c r="W10647" i="4" s="1"/>
  <c r="V1010" i="4"/>
  <c r="U1010" i="4"/>
  <c r="U10697" i="4" s="1"/>
  <c r="U10647" i="4" s="1"/>
  <c r="W1005" i="4"/>
  <c r="W10597" i="4" s="1"/>
  <c r="V1005" i="4"/>
  <c r="V10597" i="4" s="1"/>
  <c r="U1005" i="4"/>
  <c r="W1001" i="4"/>
  <c r="W10297" i="4" s="1"/>
  <c r="V1001" i="4"/>
  <c r="V10297" i="4" s="1"/>
  <c r="U1001" i="4"/>
  <c r="U10297" i="4" s="1"/>
  <c r="W991" i="4"/>
  <c r="V991" i="4"/>
  <c r="V10197" i="4" s="1"/>
  <c r="U991" i="4"/>
  <c r="W980" i="4"/>
  <c r="V980" i="4"/>
  <c r="U980" i="4"/>
  <c r="W974" i="4"/>
  <c r="W972" i="4" s="1"/>
  <c r="V974" i="4"/>
  <c r="V972" i="4" s="1"/>
  <c r="U974" i="4"/>
  <c r="U972" i="4" s="1"/>
  <c r="X962" i="4"/>
  <c r="W962" i="4"/>
  <c r="V962" i="4"/>
  <c r="U962" i="4"/>
  <c r="T962" i="4"/>
  <c r="W951" i="4"/>
  <c r="W11396" i="4" s="1"/>
  <c r="V951" i="4"/>
  <c r="V11396" i="4" s="1"/>
  <c r="U951" i="4"/>
  <c r="U11396" i="4" s="1"/>
  <c r="W949" i="4"/>
  <c r="W11346" i="4" s="1"/>
  <c r="V949" i="4"/>
  <c r="V11346" i="4" s="1"/>
  <c r="U949" i="4"/>
  <c r="U11346" i="4" s="1"/>
  <c r="W946" i="4"/>
  <c r="W11246" i="4" s="1"/>
  <c r="V946" i="4"/>
  <c r="V11246" i="4" s="1"/>
  <c r="U946" i="4"/>
  <c r="U11246" i="4" s="1"/>
  <c r="W942" i="4"/>
  <c r="W11196" i="4" s="1"/>
  <c r="V942" i="4"/>
  <c r="V11196" i="4" s="1"/>
  <c r="U942" i="4"/>
  <c r="U11196" i="4" s="1"/>
  <c r="W940" i="4"/>
  <c r="W11146" i="4" s="1"/>
  <c r="V940" i="4"/>
  <c r="U940" i="4"/>
  <c r="U11146" i="4" s="1"/>
  <c r="W936" i="4"/>
  <c r="W10596" i="4" s="1"/>
  <c r="V936" i="4"/>
  <c r="U936" i="4"/>
  <c r="U10596" i="4" s="1"/>
  <c r="W934" i="4"/>
  <c r="W10296" i="4" s="1"/>
  <c r="V934" i="4"/>
  <c r="V10296" i="4" s="1"/>
  <c r="U934" i="4"/>
  <c r="U10296" i="4" s="1"/>
  <c r="W924" i="4"/>
  <c r="W10196" i="4" s="1"/>
  <c r="V924" i="4"/>
  <c r="V10196" i="4" s="1"/>
  <c r="U924" i="4"/>
  <c r="U10196" i="4" s="1"/>
  <c r="W916" i="4"/>
  <c r="W10096" i="4" s="1"/>
  <c r="V916" i="4"/>
  <c r="U916" i="4"/>
  <c r="U10096" i="4" s="1"/>
  <c r="W908" i="4"/>
  <c r="V908" i="4"/>
  <c r="U908" i="4"/>
  <c r="W903" i="4"/>
  <c r="W901" i="4" s="1"/>
  <c r="V903" i="4"/>
  <c r="V901" i="4" s="1"/>
  <c r="U903" i="4"/>
  <c r="U901" i="4" s="1"/>
  <c r="X894" i="4"/>
  <c r="W894" i="4"/>
  <c r="V894" i="4"/>
  <c r="U894" i="4"/>
  <c r="T894" i="4"/>
  <c r="W890" i="4"/>
  <c r="V890" i="4"/>
  <c r="U890" i="4"/>
  <c r="W889" i="4"/>
  <c r="V889" i="4"/>
  <c r="U889" i="4"/>
  <c r="W888" i="4"/>
  <c r="V888" i="4"/>
  <c r="U888" i="4"/>
  <c r="W881" i="4"/>
  <c r="W11395" i="4" s="1"/>
  <c r="V881" i="4"/>
  <c r="V11395" i="4" s="1"/>
  <c r="U881" i="4"/>
  <c r="U11395" i="4" s="1"/>
  <c r="W877" i="4"/>
  <c r="W11345" i="4" s="1"/>
  <c r="V877" i="4"/>
  <c r="V11345" i="4" s="1"/>
  <c r="U877" i="4"/>
  <c r="U11345" i="4" s="1"/>
  <c r="W873" i="4"/>
  <c r="W11245" i="4" s="1"/>
  <c r="V873" i="4"/>
  <c r="V11245" i="4" s="1"/>
  <c r="U873" i="4"/>
  <c r="U11245" i="4" s="1"/>
  <c r="W11195" i="4"/>
  <c r="V11195" i="4"/>
  <c r="U11195" i="4"/>
  <c r="W866" i="4"/>
  <c r="W11145" i="4" s="1"/>
  <c r="V866" i="4"/>
  <c r="V11145" i="4" s="1"/>
  <c r="U866" i="4"/>
  <c r="U11145" i="4" s="1"/>
  <c r="W860" i="4"/>
  <c r="W10845" i="4" s="1"/>
  <c r="V860" i="4"/>
  <c r="V10845" i="4" s="1"/>
  <c r="U860" i="4"/>
  <c r="U10845" i="4" s="1"/>
  <c r="W854" i="4"/>
  <c r="W10795" i="4" s="1"/>
  <c r="V854" i="4"/>
  <c r="V10795" i="4" s="1"/>
  <c r="U854" i="4"/>
  <c r="U10795" i="4" s="1"/>
  <c r="W852" i="4"/>
  <c r="W10695" i="4" s="1"/>
  <c r="V852" i="4"/>
  <c r="V10695" i="4" s="1"/>
  <c r="U852" i="4"/>
  <c r="U10695" i="4" s="1"/>
  <c r="W843" i="4"/>
  <c r="W10445" i="4" s="1"/>
  <c r="V843" i="4"/>
  <c r="V10445" i="4" s="1"/>
  <c r="U843" i="4"/>
  <c r="U10445" i="4" s="1"/>
  <c r="W840" i="4"/>
  <c r="W10295" i="4" s="1"/>
  <c r="V840" i="4"/>
  <c r="V10295" i="4" s="1"/>
  <c r="U840" i="4"/>
  <c r="U10295" i="4" s="1"/>
  <c r="W831" i="4"/>
  <c r="W10195" i="4" s="1"/>
  <c r="V831" i="4"/>
  <c r="V10195" i="4" s="1"/>
  <c r="U831" i="4"/>
  <c r="U10195" i="4" s="1"/>
  <c r="W827" i="4"/>
  <c r="W10095" i="4" s="1"/>
  <c r="V827" i="4"/>
  <c r="V10095" i="4" s="1"/>
  <c r="U827" i="4"/>
  <c r="U10095" i="4" s="1"/>
  <c r="W820" i="4"/>
  <c r="W9845" i="4" s="1"/>
  <c r="V820" i="4"/>
  <c r="V9845" i="4" s="1"/>
  <c r="U820" i="4"/>
  <c r="U9845" i="4" s="1"/>
  <c r="W816" i="4"/>
  <c r="V816" i="4"/>
  <c r="U816" i="4"/>
  <c r="W810" i="4"/>
  <c r="W808" i="4" s="1"/>
  <c r="V810" i="4"/>
  <c r="V808" i="4" s="1"/>
  <c r="U810" i="4"/>
  <c r="U808" i="4" s="1"/>
  <c r="X798" i="4"/>
  <c r="W798" i="4"/>
  <c r="V798" i="4"/>
  <c r="U798" i="4"/>
  <c r="T798" i="4"/>
  <c r="W787" i="4"/>
  <c r="W11394" i="4" s="1"/>
  <c r="V787" i="4"/>
  <c r="V11394" i="4" s="1"/>
  <c r="U787" i="4"/>
  <c r="U11394" i="4" s="1"/>
  <c r="W784" i="4"/>
  <c r="W11244" i="4" s="1"/>
  <c r="V784" i="4"/>
  <c r="V11244" i="4" s="1"/>
  <c r="U784" i="4"/>
  <c r="U11244" i="4" s="1"/>
  <c r="W782" i="4"/>
  <c r="W11194" i="4" s="1"/>
  <c r="V782" i="4"/>
  <c r="V11194" i="4" s="1"/>
  <c r="U782" i="4"/>
  <c r="U11194" i="4" s="1"/>
  <c r="W780" i="4"/>
  <c r="W11144" i="4" s="1"/>
  <c r="V780" i="4"/>
  <c r="V11144" i="4" s="1"/>
  <c r="U780" i="4"/>
  <c r="U11144" i="4" s="1"/>
  <c r="W776" i="4"/>
  <c r="W10744" i="4" s="1"/>
  <c r="W10644" i="4" s="1"/>
  <c r="V776" i="4"/>
  <c r="V10744" i="4" s="1"/>
  <c r="V10644" i="4" s="1"/>
  <c r="U776" i="4"/>
  <c r="U10744" i="4" s="1"/>
  <c r="U10644" i="4" s="1"/>
  <c r="W772" i="4"/>
  <c r="W10594" i="4" s="1"/>
  <c r="V772" i="4"/>
  <c r="V10594" i="4" s="1"/>
  <c r="U772" i="4"/>
  <c r="U10594" i="4" s="1"/>
  <c r="W770" i="4"/>
  <c r="W10394" i="4" s="1"/>
  <c r="V770" i="4"/>
  <c r="V10394" i="4" s="1"/>
  <c r="U770" i="4"/>
  <c r="U10394" i="4" s="1"/>
  <c r="W762" i="4"/>
  <c r="W10194" i="4" s="1"/>
  <c r="V762" i="4"/>
  <c r="V10194" i="4" s="1"/>
  <c r="U762" i="4"/>
  <c r="U10194" i="4" s="1"/>
  <c r="W757" i="4"/>
  <c r="W10094" i="4" s="1"/>
  <c r="V757" i="4"/>
  <c r="V10094" i="4" s="1"/>
  <c r="U757" i="4"/>
  <c r="U10094" i="4" s="1"/>
  <c r="W752" i="4"/>
  <c r="W9944" i="4" s="1"/>
  <c r="V752" i="4"/>
  <c r="V9944" i="4" s="1"/>
  <c r="U752" i="4"/>
  <c r="U9944" i="4" s="1"/>
  <c r="W748" i="4"/>
  <c r="W9894" i="4" s="1"/>
  <c r="V748" i="4"/>
  <c r="V9894" i="4" s="1"/>
  <c r="U748" i="4"/>
  <c r="U9894" i="4" s="1"/>
  <c r="W743" i="4"/>
  <c r="V743" i="4"/>
  <c r="U743" i="4"/>
  <c r="W737" i="4"/>
  <c r="W735" i="4" s="1"/>
  <c r="V737" i="4"/>
  <c r="V735" i="4" s="1"/>
  <c r="U737" i="4"/>
  <c r="U735" i="4" s="1"/>
  <c r="X728" i="4"/>
  <c r="W728" i="4"/>
  <c r="V728" i="4"/>
  <c r="U728" i="4"/>
  <c r="T728" i="4"/>
  <c r="W724" i="4"/>
  <c r="V724" i="4"/>
  <c r="U724" i="4"/>
  <c r="W723" i="4"/>
  <c r="V723" i="4"/>
  <c r="U723" i="4"/>
  <c r="W722" i="4"/>
  <c r="V722" i="4"/>
  <c r="U722" i="4"/>
  <c r="W716" i="4"/>
  <c r="W11593" i="4" s="1"/>
  <c r="W11624" i="4" s="1"/>
  <c r="V716" i="4"/>
  <c r="V11593" i="4" s="1"/>
  <c r="V11624" i="4" s="1"/>
  <c r="U716" i="4"/>
  <c r="U11593" i="4" s="1"/>
  <c r="W714" i="4"/>
  <c r="W11493" i="4" s="1"/>
  <c r="V714" i="4"/>
  <c r="V11493" i="4" s="1"/>
  <c r="U714" i="4"/>
  <c r="U11493" i="4" s="1"/>
  <c r="W710" i="4"/>
  <c r="W11243" i="4" s="1"/>
  <c r="W11093" i="4" s="1"/>
  <c r="V710" i="4"/>
  <c r="V11243" i="4" s="1"/>
  <c r="V11093" i="4" s="1"/>
  <c r="U710" i="4"/>
  <c r="U11243" i="4" s="1"/>
  <c r="W705" i="4"/>
  <c r="W10843" i="4" s="1"/>
  <c r="V705" i="4"/>
  <c r="V10843" i="4" s="1"/>
  <c r="U705" i="4"/>
  <c r="U10843" i="4" s="1"/>
  <c r="W702" i="4"/>
  <c r="W10743" i="4" s="1"/>
  <c r="V702" i="4"/>
  <c r="V10743" i="4" s="1"/>
  <c r="U702" i="4"/>
  <c r="U10743" i="4" s="1"/>
  <c r="W699" i="4"/>
  <c r="W10693" i="4" s="1"/>
  <c r="V699" i="4"/>
  <c r="V10693" i="4" s="1"/>
  <c r="U699" i="4"/>
  <c r="U10693" i="4" s="1"/>
  <c r="W694" i="4"/>
  <c r="W10593" i="4" s="1"/>
  <c r="V694" i="4"/>
  <c r="V10593" i="4" s="1"/>
  <c r="U694" i="4"/>
  <c r="U10593" i="4" s="1"/>
  <c r="W689" i="4"/>
  <c r="W10393" i="4" s="1"/>
  <c r="V689" i="4"/>
  <c r="V10393" i="4" s="1"/>
  <c r="U689" i="4"/>
  <c r="U10393" i="4" s="1"/>
  <c r="W682" i="4"/>
  <c r="W10343" i="4" s="1"/>
  <c r="V682" i="4"/>
  <c r="V10343" i="4" s="1"/>
  <c r="U682" i="4"/>
  <c r="U10343" i="4" s="1"/>
  <c r="W680" i="4"/>
  <c r="W10293" i="4" s="1"/>
  <c r="V680" i="4"/>
  <c r="V10293" i="4" s="1"/>
  <c r="U680" i="4"/>
  <c r="U10293" i="4" s="1"/>
  <c r="W674" i="4"/>
  <c r="W10193" i="4" s="1"/>
  <c r="V674" i="4"/>
  <c r="V10193" i="4" s="1"/>
  <c r="U674" i="4"/>
  <c r="U10193" i="4" s="1"/>
  <c r="W663" i="4"/>
  <c r="V663" i="4"/>
  <c r="U663" i="4"/>
  <c r="W657" i="4"/>
  <c r="W655" i="4" s="1"/>
  <c r="V657" i="4"/>
  <c r="V655" i="4" s="1"/>
  <c r="U657" i="4"/>
  <c r="U655" i="4" s="1"/>
  <c r="X645" i="4"/>
  <c r="W645" i="4"/>
  <c r="V645" i="4"/>
  <c r="U645" i="4"/>
  <c r="T645" i="4"/>
  <c r="W634" i="4"/>
  <c r="W633" i="4" s="1"/>
  <c r="V634" i="4"/>
  <c r="V633" i="4" s="1"/>
  <c r="U634" i="4"/>
  <c r="U633" i="4" s="1"/>
  <c r="W631" i="4"/>
  <c r="W630" i="4" s="1"/>
  <c r="V631" i="4"/>
  <c r="V630" i="4" s="1"/>
  <c r="U631" i="4"/>
  <c r="U630" i="4" s="1"/>
  <c r="W626" i="4"/>
  <c r="W10192" i="4" s="1"/>
  <c r="V626" i="4"/>
  <c r="V10192" i="4" s="1"/>
  <c r="U626" i="4"/>
  <c r="U10192" i="4" s="1"/>
  <c r="W615" i="4"/>
  <c r="V615" i="4"/>
  <c r="U615" i="4"/>
  <c r="W609" i="4"/>
  <c r="W607" i="4" s="1"/>
  <c r="V609" i="4"/>
  <c r="V607" i="4" s="1"/>
  <c r="U609" i="4"/>
  <c r="U607" i="4" s="1"/>
  <c r="X600" i="4"/>
  <c r="W600" i="4"/>
  <c r="V600" i="4"/>
  <c r="U600" i="4"/>
  <c r="T600" i="4"/>
  <c r="W587" i="4"/>
  <c r="W586" i="4" s="1"/>
  <c r="V587" i="4"/>
  <c r="V586" i="4" s="1"/>
  <c r="U587" i="4"/>
  <c r="U586" i="4" s="1"/>
  <c r="W584" i="4"/>
  <c r="W583" i="4" s="1"/>
  <c r="V584" i="4"/>
  <c r="V583" i="4" s="1"/>
  <c r="U584" i="4"/>
  <c r="U583" i="4" s="1"/>
  <c r="W579" i="4"/>
  <c r="W10191" i="4" s="1"/>
  <c r="V579" i="4"/>
  <c r="V10191" i="4" s="1"/>
  <c r="U579" i="4"/>
  <c r="U10191" i="4" s="1"/>
  <c r="W569" i="4"/>
  <c r="V569" i="4"/>
  <c r="U569" i="4"/>
  <c r="W563" i="4"/>
  <c r="W561" i="4" s="1"/>
  <c r="V563" i="4"/>
  <c r="V561" i="4" s="1"/>
  <c r="U563" i="4"/>
  <c r="U561" i="4" s="1"/>
  <c r="X554" i="4"/>
  <c r="W554" i="4"/>
  <c r="V554" i="4"/>
  <c r="U554" i="4"/>
  <c r="T554" i="4"/>
  <c r="W542" i="4"/>
  <c r="W541" i="4" s="1"/>
  <c r="V542" i="4"/>
  <c r="V541" i="4" s="1"/>
  <c r="U542" i="4"/>
  <c r="U541" i="4" s="1"/>
  <c r="W539" i="4"/>
  <c r="W538" i="4" s="1"/>
  <c r="V539" i="4"/>
  <c r="V538" i="4" s="1"/>
  <c r="U539" i="4"/>
  <c r="U538" i="4" s="1"/>
  <c r="W532" i="4"/>
  <c r="W10190" i="4" s="1"/>
  <c r="V532" i="4"/>
  <c r="V10190" i="4" s="1"/>
  <c r="U532" i="4"/>
  <c r="U10190" i="4" s="1"/>
  <c r="W521" i="4"/>
  <c r="V521" i="4"/>
  <c r="U521" i="4"/>
  <c r="W515" i="4"/>
  <c r="W513" i="4" s="1"/>
  <c r="V515" i="4"/>
  <c r="V513" i="4" s="1"/>
  <c r="U515" i="4"/>
  <c r="U513" i="4" s="1"/>
  <c r="W497" i="4"/>
  <c r="W496" i="4" s="1"/>
  <c r="V497" i="4"/>
  <c r="V496" i="4" s="1"/>
  <c r="U497" i="4"/>
  <c r="U496" i="4" s="1"/>
  <c r="W494" i="4"/>
  <c r="W493" i="4" s="1"/>
  <c r="V494" i="4"/>
  <c r="V493" i="4" s="1"/>
  <c r="U494" i="4"/>
  <c r="U493" i="4" s="1"/>
  <c r="W487" i="4"/>
  <c r="W10189" i="4" s="1"/>
  <c r="V487" i="4"/>
  <c r="V10189" i="4" s="1"/>
  <c r="U487" i="4"/>
  <c r="U10189" i="4" s="1"/>
  <c r="W476" i="4"/>
  <c r="V476" i="4"/>
  <c r="U476" i="4"/>
  <c r="W470" i="4"/>
  <c r="W468" i="4" s="1"/>
  <c r="V470" i="4"/>
  <c r="V468" i="4" s="1"/>
  <c r="U470" i="4"/>
  <c r="U468" i="4" s="1"/>
  <c r="X461" i="4"/>
  <c r="W461" i="4"/>
  <c r="V461" i="4"/>
  <c r="U461" i="4"/>
  <c r="T461" i="4"/>
  <c r="W457" i="4"/>
  <c r="V457" i="4"/>
  <c r="U457" i="4"/>
  <c r="W456" i="4"/>
  <c r="V456" i="4"/>
  <c r="U456" i="4"/>
  <c r="W455" i="4"/>
  <c r="V455" i="4"/>
  <c r="U455" i="4"/>
  <c r="W449" i="4"/>
  <c r="W448" i="4" s="1"/>
  <c r="V449" i="4"/>
  <c r="V448" i="4" s="1"/>
  <c r="U449" i="4"/>
  <c r="U448" i="4" s="1"/>
  <c r="W446" i="4"/>
  <c r="W10838" i="4" s="1"/>
  <c r="V446" i="4"/>
  <c r="V10838" i="4" s="1"/>
  <c r="U446" i="4"/>
  <c r="U10838" i="4" s="1"/>
  <c r="W444" i="4"/>
  <c r="W10788" i="4" s="1"/>
  <c r="V444" i="4"/>
  <c r="V10788" i="4" s="1"/>
  <c r="U444" i="4"/>
  <c r="U10788" i="4" s="1"/>
  <c r="W442" i="4"/>
  <c r="W10688" i="4" s="1"/>
  <c r="V442" i="4"/>
  <c r="V10688" i="4" s="1"/>
  <c r="U442" i="4"/>
  <c r="U10688" i="4" s="1"/>
  <c r="W438" i="4"/>
  <c r="W10588" i="4" s="1"/>
  <c r="V438" i="4"/>
  <c r="V10588" i="4" s="1"/>
  <c r="U438" i="4"/>
  <c r="U10588" i="4" s="1"/>
  <c r="W436" i="4"/>
  <c r="W10438" i="4" s="1"/>
  <c r="V436" i="4"/>
  <c r="V10438" i="4" s="1"/>
  <c r="U436" i="4"/>
  <c r="U10438" i="4" s="1"/>
  <c r="W433" i="4"/>
  <c r="W10388" i="4" s="1"/>
  <c r="V433" i="4"/>
  <c r="V10388" i="4" s="1"/>
  <c r="U433" i="4"/>
  <c r="U10388" i="4" s="1"/>
  <c r="W431" i="4"/>
  <c r="W10288" i="4" s="1"/>
  <c r="V431" i="4"/>
  <c r="V10288" i="4" s="1"/>
  <c r="U431" i="4"/>
  <c r="U10288" i="4" s="1"/>
  <c r="W424" i="4"/>
  <c r="W10188" i="4" s="1"/>
  <c r="V424" i="4"/>
  <c r="V10188" i="4" s="1"/>
  <c r="U424" i="4"/>
  <c r="U10188" i="4" s="1"/>
  <c r="W420" i="4"/>
  <c r="V420" i="4"/>
  <c r="U420" i="4"/>
  <c r="W414" i="4"/>
  <c r="W412" i="4" s="1"/>
  <c r="V414" i="4"/>
  <c r="V412" i="4" s="1"/>
  <c r="U414" i="4"/>
  <c r="U412" i="4" s="1"/>
  <c r="X402" i="4"/>
  <c r="W402" i="4"/>
  <c r="V402" i="4"/>
  <c r="U402" i="4"/>
  <c r="T402" i="4"/>
  <c r="W391" i="4"/>
  <c r="W390" i="4" s="1"/>
  <c r="V391" i="4"/>
  <c r="V390" i="4" s="1"/>
  <c r="U391" i="4"/>
  <c r="U390" i="4" s="1"/>
  <c r="W388" i="4"/>
  <c r="W387" i="4" s="1"/>
  <c r="V388" i="4"/>
  <c r="V387" i="4" s="1"/>
  <c r="U388" i="4"/>
  <c r="U387" i="4" s="1"/>
  <c r="W381" i="4"/>
  <c r="W10187" i="4" s="1"/>
  <c r="V381" i="4"/>
  <c r="V10187" i="4" s="1"/>
  <c r="U381" i="4"/>
  <c r="U10187" i="4" s="1"/>
  <c r="W377" i="4"/>
  <c r="V377" i="4"/>
  <c r="U377" i="4"/>
  <c r="W372" i="4"/>
  <c r="W370" i="4" s="1"/>
  <c r="V372" i="4"/>
  <c r="V370" i="4" s="1"/>
  <c r="U372" i="4"/>
  <c r="U370" i="4" s="1"/>
  <c r="X363" i="4"/>
  <c r="W363" i="4"/>
  <c r="V363" i="4"/>
  <c r="U363" i="4"/>
  <c r="T363" i="4"/>
  <c r="W357" i="4"/>
  <c r="W359" i="4" s="1"/>
  <c r="V357" i="4"/>
  <c r="V359" i="4" s="1"/>
  <c r="U357" i="4"/>
  <c r="U359" i="4" s="1"/>
  <c r="W347" i="4"/>
  <c r="W11236" i="4" s="1"/>
  <c r="V347" i="4"/>
  <c r="V11236" i="4" s="1"/>
  <c r="U347" i="4"/>
  <c r="U11236" i="4" s="1"/>
  <c r="W342" i="4"/>
  <c r="W341" i="4" s="1"/>
  <c r="V342" i="4"/>
  <c r="V341" i="4" s="1"/>
  <c r="U342" i="4"/>
  <c r="U341" i="4" s="1"/>
  <c r="W337" i="4"/>
  <c r="W10186" i="4" s="1"/>
  <c r="V337" i="4"/>
  <c r="V10186" i="4" s="1"/>
  <c r="U337" i="4"/>
  <c r="U10186" i="4" s="1"/>
  <c r="W332" i="4"/>
  <c r="V332" i="4"/>
  <c r="U332" i="4"/>
  <c r="W326" i="4"/>
  <c r="W324" i="4" s="1"/>
  <c r="V326" i="4"/>
  <c r="V324" i="4" s="1"/>
  <c r="U326" i="4"/>
  <c r="U324" i="4" s="1"/>
  <c r="X317" i="4"/>
  <c r="W317" i="4"/>
  <c r="V317" i="4"/>
  <c r="U317" i="4"/>
  <c r="T317" i="4"/>
  <c r="W305" i="4"/>
  <c r="W304" i="4" s="1"/>
  <c r="V305" i="4"/>
  <c r="V304" i="4" s="1"/>
  <c r="U305" i="4"/>
  <c r="U304" i="4" s="1"/>
  <c r="W302" i="4"/>
  <c r="W301" i="4" s="1"/>
  <c r="V302" i="4"/>
  <c r="V301" i="4" s="1"/>
  <c r="U302" i="4"/>
  <c r="U301" i="4" s="1"/>
  <c r="W297" i="4"/>
  <c r="W10185" i="4" s="1"/>
  <c r="V297" i="4"/>
  <c r="V10185" i="4" s="1"/>
  <c r="U297" i="4"/>
  <c r="U10185" i="4" s="1"/>
  <c r="W293" i="4"/>
  <c r="V293" i="4"/>
  <c r="U293" i="4"/>
  <c r="W288" i="4"/>
  <c r="W286" i="4" s="1"/>
  <c r="V288" i="4"/>
  <c r="V286" i="4" s="1"/>
  <c r="U288" i="4"/>
  <c r="U286" i="4" s="1"/>
  <c r="X279" i="4"/>
  <c r="W279" i="4"/>
  <c r="V279" i="4"/>
  <c r="U279" i="4"/>
  <c r="T279" i="4"/>
  <c r="W268" i="4"/>
  <c r="W267" i="4" s="1"/>
  <c r="V268" i="4"/>
  <c r="V267" i="4" s="1"/>
  <c r="U268" i="4"/>
  <c r="U267" i="4" s="1"/>
  <c r="W263" i="4"/>
  <c r="W10184" i="4" s="1"/>
  <c r="W9734" i="4" s="1"/>
  <c r="V263" i="4"/>
  <c r="V10184" i="4" s="1"/>
  <c r="V9734" i="4" s="1"/>
  <c r="U263" i="4"/>
  <c r="U10184" i="4" s="1"/>
  <c r="U9734" i="4" s="1"/>
  <c r="W260" i="4"/>
  <c r="V260" i="4"/>
  <c r="U260" i="4"/>
  <c r="W255" i="4"/>
  <c r="W253" i="4" s="1"/>
  <c r="V255" i="4"/>
  <c r="V253" i="4" s="1"/>
  <c r="U255" i="4"/>
  <c r="U253" i="4" s="1"/>
  <c r="X246" i="4"/>
  <c r="W246" i="4"/>
  <c r="V246" i="4"/>
  <c r="U246" i="4"/>
  <c r="T246" i="4"/>
  <c r="W241" i="4"/>
  <c r="V241" i="4"/>
  <c r="U241" i="4"/>
  <c r="W240" i="4"/>
  <c r="V240" i="4"/>
  <c r="U240" i="4"/>
  <c r="W231" i="4"/>
  <c r="W10383" i="4" s="1"/>
  <c r="W10233" i="4" s="1"/>
  <c r="V231" i="4"/>
  <c r="V10383" i="4" s="1"/>
  <c r="V10233" i="4" s="1"/>
  <c r="U231" i="4"/>
  <c r="U10383" i="4" s="1"/>
  <c r="U10233" i="4" s="1"/>
  <c r="X223" i="4"/>
  <c r="W223" i="4"/>
  <c r="V223" i="4"/>
  <c r="U223" i="4"/>
  <c r="T223" i="4"/>
  <c r="W211" i="4"/>
  <c r="W210" i="4" s="1"/>
  <c r="V211" i="4"/>
  <c r="V210" i="4" s="1"/>
  <c r="U211" i="4"/>
  <c r="U210" i="4" s="1"/>
  <c r="W208" i="4"/>
  <c r="W207" i="4" s="1"/>
  <c r="V208" i="4"/>
  <c r="V207" i="4" s="1"/>
  <c r="U208" i="4"/>
  <c r="U207" i="4" s="1"/>
  <c r="W203" i="4"/>
  <c r="W10182" i="4" s="1"/>
  <c r="V203" i="4"/>
  <c r="V10182" i="4" s="1"/>
  <c r="U203" i="4"/>
  <c r="U10182" i="4" s="1"/>
  <c r="U9732" i="4" s="1"/>
  <c r="W199" i="4"/>
  <c r="V199" i="4"/>
  <c r="U199" i="4"/>
  <c r="W193" i="4"/>
  <c r="W191" i="4" s="1"/>
  <c r="V193" i="4"/>
  <c r="V191" i="4" s="1"/>
  <c r="U193" i="4"/>
  <c r="U191" i="4" s="1"/>
  <c r="X184" i="4"/>
  <c r="W184" i="4"/>
  <c r="V184" i="4"/>
  <c r="U184" i="4"/>
  <c r="T184" i="4"/>
  <c r="W172" i="4"/>
  <c r="W171" i="4" s="1"/>
  <c r="V172" i="4"/>
  <c r="V171" i="4" s="1"/>
  <c r="U172" i="4"/>
  <c r="U171" i="4" s="1"/>
  <c r="W153" i="4"/>
  <c r="W10381" i="4" s="1"/>
  <c r="V153" i="4"/>
  <c r="V10381" i="4" s="1"/>
  <c r="U153" i="4"/>
  <c r="U10381" i="4" s="1"/>
  <c r="U10231" i="4" s="1"/>
  <c r="W146" i="4"/>
  <c r="W10181" i="4" s="1"/>
  <c r="V146" i="4"/>
  <c r="V10181" i="4" s="1"/>
  <c r="U146" i="4"/>
  <c r="U10181" i="4" s="1"/>
  <c r="W142" i="4"/>
  <c r="V142" i="4"/>
  <c r="U142" i="4"/>
  <c r="W137" i="4"/>
  <c r="W135" i="4" s="1"/>
  <c r="V137" i="4"/>
  <c r="V135" i="4" s="1"/>
  <c r="U137" i="4"/>
  <c r="U135" i="4" s="1"/>
  <c r="X125" i="4"/>
  <c r="W125" i="4"/>
  <c r="V125" i="4"/>
  <c r="U125" i="4"/>
  <c r="T125" i="4"/>
  <c r="W114" i="4"/>
  <c r="W113" i="4" s="1"/>
  <c r="V114" i="4"/>
  <c r="V113" i="4" s="1"/>
  <c r="U114" i="4"/>
  <c r="U113" i="4" s="1"/>
  <c r="W108" i="4"/>
  <c r="W107" i="4" s="1"/>
  <c r="V108" i="4"/>
  <c r="V107" i="4" s="1"/>
  <c r="U108" i="4"/>
  <c r="U107" i="4" s="1"/>
  <c r="W103" i="4"/>
  <c r="W10180" i="4" s="1"/>
  <c r="V103" i="4"/>
  <c r="V10180" i="4" s="1"/>
  <c r="V9730" i="4" s="1"/>
  <c r="U103" i="4"/>
  <c r="U10180" i="4" s="1"/>
  <c r="W99" i="4"/>
  <c r="V99" i="4"/>
  <c r="U99" i="4"/>
  <c r="W94" i="4"/>
  <c r="W92" i="4" s="1"/>
  <c r="V94" i="4"/>
  <c r="V92" i="4" s="1"/>
  <c r="U94" i="4"/>
  <c r="U92" i="4" s="1"/>
  <c r="X85" i="4"/>
  <c r="W85" i="4"/>
  <c r="V85" i="4"/>
  <c r="U85" i="4"/>
  <c r="T85" i="4"/>
  <c r="W74" i="4"/>
  <c r="W73" i="4" s="1"/>
  <c r="V74" i="4"/>
  <c r="V73" i="4" s="1"/>
  <c r="U74" i="4"/>
  <c r="U73" i="4" s="1"/>
  <c r="W71" i="4"/>
  <c r="W70" i="4" s="1"/>
  <c r="V71" i="4"/>
  <c r="V70" i="4" s="1"/>
  <c r="U71" i="4"/>
  <c r="U70" i="4" s="1"/>
  <c r="W66" i="4"/>
  <c r="W10179" i="4" s="1"/>
  <c r="W9729" i="4" s="1"/>
  <c r="V66" i="4"/>
  <c r="V10179" i="4" s="1"/>
  <c r="U66" i="4"/>
  <c r="U10179" i="4" s="1"/>
  <c r="W62" i="4"/>
  <c r="V62" i="4"/>
  <c r="U62" i="4"/>
  <c r="W56" i="4"/>
  <c r="W54" i="4" s="1"/>
  <c r="V56" i="4"/>
  <c r="V54" i="4" s="1"/>
  <c r="U56" i="4"/>
  <c r="U54" i="4" s="1"/>
  <c r="X48" i="4"/>
  <c r="W48" i="4"/>
  <c r="V48" i="4"/>
  <c r="U48" i="4"/>
  <c r="T48" i="4"/>
  <c r="W37" i="4"/>
  <c r="W36" i="4" s="1"/>
  <c r="V37" i="4"/>
  <c r="V36" i="4" s="1"/>
  <c r="U37" i="4"/>
  <c r="U36" i="4" s="1"/>
  <c r="W32" i="4"/>
  <c r="W10378" i="4" s="1"/>
  <c r="V32" i="4"/>
  <c r="V10378" i="4" s="1"/>
  <c r="U32" i="4"/>
  <c r="U10378" i="4" s="1"/>
  <c r="W22" i="4"/>
  <c r="W10178" i="4" s="1"/>
  <c r="V22" i="4"/>
  <c r="V10178" i="4" s="1"/>
  <c r="U22" i="4"/>
  <c r="U10178" i="4" s="1"/>
  <c r="W18" i="4"/>
  <c r="V18" i="4"/>
  <c r="U18" i="4"/>
  <c r="W13" i="4"/>
  <c r="W11" i="4" s="1"/>
  <c r="V13" i="4"/>
  <c r="V11" i="4" s="1"/>
  <c r="U13" i="4"/>
  <c r="U11" i="4" s="1"/>
  <c r="W9730" i="4" l="1"/>
  <c r="W9740" i="4"/>
  <c r="W9743" i="4"/>
  <c r="W9736" i="4"/>
  <c r="W9732" i="4"/>
  <c r="W9738" i="4"/>
  <c r="W9742" i="4"/>
  <c r="U9749" i="4"/>
  <c r="V10231" i="4"/>
  <c r="U11098" i="4"/>
  <c r="V11100" i="4"/>
  <c r="W9759" i="4"/>
  <c r="W9735" i="4"/>
  <c r="U11086" i="4"/>
  <c r="V9737" i="4"/>
  <c r="V11097" i="4"/>
  <c r="W9751" i="4"/>
  <c r="W9754" i="4"/>
  <c r="W9731" i="4"/>
  <c r="W9737" i="4"/>
  <c r="W9741" i="4"/>
  <c r="W9739" i="4"/>
  <c r="W9752" i="4"/>
  <c r="V9741" i="4"/>
  <c r="V9736" i="4"/>
  <c r="V9732" i="4"/>
  <c r="V9738" i="4"/>
  <c r="U11100" i="4"/>
  <c r="U11115" i="4"/>
  <c r="W9771" i="4"/>
  <c r="W9757" i="4"/>
  <c r="W9761" i="4"/>
  <c r="V9335" i="4"/>
  <c r="V9235" i="4" s="1"/>
  <c r="V9341" i="4"/>
  <c r="V9241" i="4" s="1"/>
  <c r="V9353" i="4"/>
  <c r="V9253" i="4" s="1"/>
  <c r="V5250" i="4"/>
  <c r="V5280" i="4" s="1"/>
  <c r="V5284" i="4" s="1"/>
  <c r="V5285" i="4" s="1"/>
  <c r="V3947" i="4"/>
  <c r="V9761" i="4"/>
  <c r="U230" i="4"/>
  <c r="U229" i="4" s="1"/>
  <c r="U236" i="4" s="1"/>
  <c r="U9180" i="4" s="1"/>
  <c r="U5332" i="4"/>
  <c r="U5361" i="4" s="1"/>
  <c r="U5365" i="4" s="1"/>
  <c r="U5366" i="4" s="1"/>
  <c r="U11090" i="4"/>
  <c r="W6036" i="4"/>
  <c r="W6026" i="4" s="1"/>
  <c r="V11090" i="4"/>
  <c r="V11108" i="4"/>
  <c r="U9729" i="4"/>
  <c r="U9750" i="4"/>
  <c r="W11100" i="4"/>
  <c r="W3505" i="4"/>
  <c r="W3535" i="4" s="1"/>
  <c r="W3539" i="4" s="1"/>
  <c r="W3540" i="4" s="1"/>
  <c r="W10231" i="4"/>
  <c r="V1241" i="4"/>
  <c r="V1240" i="4" s="1"/>
  <c r="U9754" i="4"/>
  <c r="W5655" i="4"/>
  <c r="W5685" i="4" s="1"/>
  <c r="W5689" i="4" s="1"/>
  <c r="W5690" i="4" s="1"/>
  <c r="U9731" i="4"/>
  <c r="U9735" i="4"/>
  <c r="W4269" i="4"/>
  <c r="W4298" i="4" s="1"/>
  <c r="W4302" i="4" s="1"/>
  <c r="W4303" i="4" s="1"/>
  <c r="U9737" i="4"/>
  <c r="V9731" i="4"/>
  <c r="V9735" i="4"/>
  <c r="V10474" i="4"/>
  <c r="V9729" i="4"/>
  <c r="V9739" i="4"/>
  <c r="V9747" i="4"/>
  <c r="W11098" i="4"/>
  <c r="V9751" i="4"/>
  <c r="V9753" i="4"/>
  <c r="W11086" i="4"/>
  <c r="V9742" i="4"/>
  <c r="V9749" i="4"/>
  <c r="V9759" i="4"/>
  <c r="V10245" i="4"/>
  <c r="V1509" i="4"/>
  <c r="V1508" i="4" s="1"/>
  <c r="V9769" i="4"/>
  <c r="V9740" i="4"/>
  <c r="V9743" i="4"/>
  <c r="U10524" i="4"/>
  <c r="V9752" i="4"/>
  <c r="V9754" i="4"/>
  <c r="U1323" i="4"/>
  <c r="U1312" i="4" s="1"/>
  <c r="W5777" i="4"/>
  <c r="W5808" i="4" s="1"/>
  <c r="W5812" i="4" s="1"/>
  <c r="W5813" i="4" s="1"/>
  <c r="W5858" i="4"/>
  <c r="W5888" i="4" s="1"/>
  <c r="W5892" i="4" s="1"/>
  <c r="W5893" i="4" s="1"/>
  <c r="W101" i="4"/>
  <c r="W91" i="4" s="1"/>
  <c r="W116" i="4" s="1"/>
  <c r="V2256" i="4"/>
  <c r="V2286" i="4" s="1"/>
  <c r="V2290" i="4" s="1"/>
  <c r="V2291" i="4" s="1"/>
  <c r="U6751" i="4"/>
  <c r="W10250" i="4"/>
  <c r="U6115" i="4"/>
  <c r="U6114" i="4" s="1"/>
  <c r="U9738" i="4"/>
  <c r="U9740" i="4"/>
  <c r="U9742" i="4"/>
  <c r="U1112" i="4"/>
  <c r="U1101" i="4" s="1"/>
  <c r="W10524" i="4"/>
  <c r="U1219" i="4"/>
  <c r="U1209" i="4" s="1"/>
  <c r="U9752" i="4"/>
  <c r="U3223" i="4"/>
  <c r="U3253" i="4" s="1"/>
  <c r="U3257" i="4" s="1"/>
  <c r="U3258" i="4" s="1"/>
  <c r="W4309" i="4"/>
  <c r="W4340" i="4" s="1"/>
  <c r="W4344" i="4" s="1"/>
  <c r="W4345" i="4" s="1"/>
  <c r="U11111" i="4"/>
  <c r="V9768" i="4"/>
  <c r="V9338" i="4"/>
  <c r="V9238" i="4" s="1"/>
  <c r="V9344" i="4"/>
  <c r="V9244" i="4" s="1"/>
  <c r="V9350" i="4"/>
  <c r="V9250" i="4" s="1"/>
  <c r="V9358" i="4"/>
  <c r="V9258" i="4" s="1"/>
  <c r="V9366" i="4"/>
  <c r="V9266" i="4" s="1"/>
  <c r="V9372" i="4"/>
  <c r="V9272" i="4" s="1"/>
  <c r="W11121" i="4"/>
  <c r="V11652" i="4"/>
  <c r="V11674" i="4" s="1"/>
  <c r="W10248" i="4"/>
  <c r="U9730" i="4"/>
  <c r="U9736" i="4"/>
  <c r="U11624" i="4"/>
  <c r="V10824" i="4"/>
  <c r="U9741" i="4"/>
  <c r="V1095" i="4"/>
  <c r="U2658" i="4"/>
  <c r="U2688" i="4" s="1"/>
  <c r="U2692" i="4" s="1"/>
  <c r="U2693" i="4" s="1"/>
  <c r="U9758" i="4"/>
  <c r="U9766" i="4"/>
  <c r="V9770" i="4"/>
  <c r="W7922" i="4"/>
  <c r="W7958" i="4" s="1"/>
  <c r="W7962" i="4" s="1"/>
  <c r="W7963" i="4" s="1"/>
  <c r="W8534" i="4"/>
  <c r="W8571" i="4" s="1"/>
  <c r="W8575" i="4" s="1"/>
  <c r="W8576" i="4" s="1"/>
  <c r="U11121" i="4"/>
  <c r="U11089" i="4"/>
  <c r="U11091" i="4"/>
  <c r="U11102" i="4"/>
  <c r="U9739" i="4"/>
  <c r="U9743" i="4"/>
  <c r="U11093" i="4"/>
  <c r="W295" i="4"/>
  <c r="W285" i="4" s="1"/>
  <c r="W308" i="4" s="1"/>
  <c r="W312" i="4" s="1"/>
  <c r="W313" i="4" s="1"/>
  <c r="U11097" i="4"/>
  <c r="V1323" i="4"/>
  <c r="V1312" i="4" s="1"/>
  <c r="V1768" i="4"/>
  <c r="V1798" i="4" s="1"/>
  <c r="V1802" i="4" s="1"/>
  <c r="V1803" i="4" s="1"/>
  <c r="U4560" i="4"/>
  <c r="U4591" i="4" s="1"/>
  <c r="U4595" i="4" s="1"/>
  <c r="U4596" i="4" s="1"/>
  <c r="W4681" i="4"/>
  <c r="W4711" i="4" s="1"/>
  <c r="W4715" i="4" s="1"/>
  <c r="W4716" i="4" s="1"/>
  <c r="W6175" i="4"/>
  <c r="W6205" i="4" s="1"/>
  <c r="W6209" i="4" s="1"/>
  <c r="W6210" i="4" s="1"/>
  <c r="U6455" i="4"/>
  <c r="U6454" i="4" s="1"/>
  <c r="V9766" i="4"/>
  <c r="V7465" i="4"/>
  <c r="V7464" i="4" s="1"/>
  <c r="V7497" i="4"/>
  <c r="V7486" i="4" s="1"/>
  <c r="V7516" i="4" s="1"/>
  <c r="V7861" i="4"/>
  <c r="V7860" i="4" s="1"/>
  <c r="V8342" i="4"/>
  <c r="V8378" i="4" s="1"/>
  <c r="V8382" i="4" s="1"/>
  <c r="V8383" i="4" s="1"/>
  <c r="U8672" i="4"/>
  <c r="V11089" i="4"/>
  <c r="U8432" i="4"/>
  <c r="U8463" i="4" s="1"/>
  <c r="U8467" i="4" s="1"/>
  <c r="U8468" i="4" s="1"/>
  <c r="W3746" i="4"/>
  <c r="W3775" i="4" s="1"/>
  <c r="W3779" i="4" s="1"/>
  <c r="W3780" i="4" s="1"/>
  <c r="W8943" i="4"/>
  <c r="W8984" i="4" s="1"/>
  <c r="W8988" i="4" s="1"/>
  <c r="W8989" i="4" s="1"/>
  <c r="V242" i="4"/>
  <c r="T1095" i="4"/>
  <c r="V1272" i="4"/>
  <c r="V1261" i="4" s="1"/>
  <c r="V1294" i="4" s="1"/>
  <c r="W1569" i="4"/>
  <c r="U1972" i="4"/>
  <c r="U2001" i="4" s="1"/>
  <c r="U2005" i="4" s="1"/>
  <c r="U2006" i="4" s="1"/>
  <c r="U2616" i="4"/>
  <c r="U2647" i="4" s="1"/>
  <c r="U2651" i="4" s="1"/>
  <c r="U2652" i="4" s="1"/>
  <c r="V2739" i="4"/>
  <c r="V2769" i="4" s="1"/>
  <c r="V2773" i="4" s="1"/>
  <c r="V2774" i="4" s="1"/>
  <c r="U3060" i="4"/>
  <c r="U3090" i="4" s="1"/>
  <c r="U3094" i="4" s="1"/>
  <c r="U3095" i="4" s="1"/>
  <c r="V3465" i="4"/>
  <c r="V3494" i="4" s="1"/>
  <c r="V3498" i="4" s="1"/>
  <c r="V3499" i="4" s="1"/>
  <c r="U3666" i="4"/>
  <c r="U3696" i="4" s="1"/>
  <c r="U3700" i="4" s="1"/>
  <c r="U3701" i="4" s="1"/>
  <c r="W5250" i="4"/>
  <c r="W5280" i="4" s="1"/>
  <c r="W5284" i="4" s="1"/>
  <c r="W5285" i="4" s="1"/>
  <c r="V6216" i="4"/>
  <c r="V6247" i="4" s="1"/>
  <c r="V6251" i="4" s="1"/>
  <c r="V6252" i="4" s="1"/>
  <c r="V6643" i="4"/>
  <c r="V6674" i="4" s="1"/>
  <c r="V6678" i="4" s="1"/>
  <c r="V6679" i="4" s="1"/>
  <c r="U10267" i="4"/>
  <c r="W7881" i="4"/>
  <c r="W7911" i="4" s="1"/>
  <c r="W7915" i="4" s="1"/>
  <c r="W7916" i="4" s="1"/>
  <c r="W8013" i="4"/>
  <c r="W8051" i="4" s="1"/>
  <c r="W8055" i="4" s="1"/>
  <c r="W8056" i="4" s="1"/>
  <c r="W11090" i="4"/>
  <c r="W11101" i="4"/>
  <c r="W11102" i="4"/>
  <c r="U1251" i="4"/>
  <c r="W1272" i="4"/>
  <c r="W1261" i="4" s="1"/>
  <c r="W1294" i="4" s="1"/>
  <c r="W1302" i="4" s="1"/>
  <c r="V2297" i="4"/>
  <c r="V2327" i="4" s="1"/>
  <c r="V2331" i="4" s="1"/>
  <c r="V2332" i="4" s="1"/>
  <c r="W2739" i="4"/>
  <c r="W2769" i="4" s="1"/>
  <c r="W2773" i="4" s="1"/>
  <c r="W2774" i="4" s="1"/>
  <c r="V2900" i="4"/>
  <c r="V2930" i="4" s="1"/>
  <c r="V2934" i="4" s="1"/>
  <c r="V2935" i="4" s="1"/>
  <c r="V3060" i="4"/>
  <c r="V3090" i="4" s="1"/>
  <c r="V3094" i="4" s="1"/>
  <c r="V3095" i="4" s="1"/>
  <c r="W4722" i="4"/>
  <c r="W4751" i="4" s="1"/>
  <c r="W4755" i="4" s="1"/>
  <c r="W4756" i="4" s="1"/>
  <c r="W4845" i="4"/>
  <c r="W4876" i="4" s="1"/>
  <c r="W4880" i="4" s="1"/>
  <c r="W4881" i="4" s="1"/>
  <c r="W5051" i="4"/>
  <c r="W5081" i="4" s="1"/>
  <c r="W5085" i="4" s="1"/>
  <c r="W5086" i="4" s="1"/>
  <c r="U5291" i="4"/>
  <c r="U5321" i="4" s="1"/>
  <c r="U5325" i="4" s="1"/>
  <c r="U5326" i="4" s="1"/>
  <c r="U6847" i="4"/>
  <c r="V1014" i="4"/>
  <c r="V1013" i="4" s="1"/>
  <c r="V1163" i="4"/>
  <c r="V1162" i="4" s="1"/>
  <c r="U1768" i="4"/>
  <c r="U1798" i="4" s="1"/>
  <c r="U1802" i="4" s="1"/>
  <c r="U1803" i="4" s="1"/>
  <c r="U2176" i="4"/>
  <c r="U2205" i="4" s="1"/>
  <c r="U2209" i="4" s="1"/>
  <c r="U2210" i="4" s="1"/>
  <c r="V2576" i="4"/>
  <c r="V2605" i="4" s="1"/>
  <c r="V2609" i="4" s="1"/>
  <c r="V2610" i="4" s="1"/>
  <c r="W2616" i="4"/>
  <c r="W2647" i="4" s="1"/>
  <c r="W2651" i="4" s="1"/>
  <c r="W2652" i="4" s="1"/>
  <c r="U2780" i="4"/>
  <c r="U2809" i="4" s="1"/>
  <c r="U2813" i="4" s="1"/>
  <c r="U2814" i="4" s="1"/>
  <c r="U3626" i="4"/>
  <c r="U3656" i="4" s="1"/>
  <c r="U3660" i="4" s="1"/>
  <c r="U3661" i="4" s="1"/>
  <c r="U3866" i="4"/>
  <c r="U3896" i="4" s="1"/>
  <c r="U3900" i="4" s="1"/>
  <c r="U3901" i="4" s="1"/>
  <c r="V4430" i="4"/>
  <c r="V4461" i="4" s="1"/>
  <c r="V4465" i="4" s="1"/>
  <c r="V4466" i="4" s="1"/>
  <c r="U5010" i="4"/>
  <c r="U5040" i="4" s="1"/>
  <c r="U5044" i="4" s="1"/>
  <c r="U5045" i="4" s="1"/>
  <c r="V5211" i="4"/>
  <c r="V5239" i="4" s="1"/>
  <c r="V5243" i="4" s="1"/>
  <c r="V5244" i="4" s="1"/>
  <c r="V8062" i="4"/>
  <c r="V8095" i="4" s="1"/>
  <c r="V8099" i="4" s="1"/>
  <c r="V8100" i="4" s="1"/>
  <c r="U1341" i="4"/>
  <c r="U1340" i="4" s="1"/>
  <c r="U1607" i="4"/>
  <c r="U1635" i="4" s="1"/>
  <c r="U1639" i="4" s="1"/>
  <c r="U1640" i="4" s="1"/>
  <c r="U2297" i="4"/>
  <c r="U2327" i="4" s="1"/>
  <c r="U2331" i="4" s="1"/>
  <c r="U2332" i="4" s="1"/>
  <c r="W2820" i="4"/>
  <c r="W2850" i="4" s="1"/>
  <c r="W2854" i="4" s="1"/>
  <c r="W2855" i="4" s="1"/>
  <c r="V3020" i="4"/>
  <c r="V3050" i="4" s="1"/>
  <c r="V3054" i="4" s="1"/>
  <c r="V3055" i="4" s="1"/>
  <c r="U3586" i="4"/>
  <c r="U3616" i="4" s="1"/>
  <c r="U3620" i="4" s="1"/>
  <c r="U3621" i="4" s="1"/>
  <c r="U3706" i="4"/>
  <c r="U3736" i="4" s="1"/>
  <c r="U3740" i="4" s="1"/>
  <c r="U3741" i="4" s="1"/>
  <c r="V8626" i="4"/>
  <c r="V8661" i="4" s="1"/>
  <c r="V8665" i="4" s="1"/>
  <c r="V8666" i="4" s="1"/>
  <c r="V4520" i="4"/>
  <c r="V4549" i="4" s="1"/>
  <c r="V4553" i="4" s="1"/>
  <c r="V4554" i="4" s="1"/>
  <c r="V6087" i="4"/>
  <c r="V6085" i="4" s="1"/>
  <c r="U10230" i="4"/>
  <c r="W11099" i="4"/>
  <c r="W3345" i="4"/>
  <c r="W3375" i="4" s="1"/>
  <c r="W3379" i="4" s="1"/>
  <c r="W3380" i="4" s="1"/>
  <c r="U422" i="4"/>
  <c r="U411" i="4" s="1"/>
  <c r="V10874" i="4"/>
  <c r="W801" i="4"/>
  <c r="V779" i="4"/>
  <c r="V778" i="4" s="1"/>
  <c r="W1931" i="4"/>
  <c r="W1961" i="4" s="1"/>
  <c r="W1965" i="4" s="1"/>
  <c r="W1966" i="4" s="1"/>
  <c r="V2012" i="4"/>
  <c r="V2041" i="4" s="1"/>
  <c r="V2045" i="4" s="1"/>
  <c r="V2046" i="4" s="1"/>
  <c r="V6338" i="4"/>
  <c r="V6368" i="4" s="1"/>
  <c r="V6372" i="4" s="1"/>
  <c r="V6373" i="4" s="1"/>
  <c r="W8062" i="4"/>
  <c r="W8095" i="4" s="1"/>
  <c r="W8099" i="4" s="1"/>
  <c r="W8100" i="4" s="1"/>
  <c r="W8432" i="4"/>
  <c r="W8463" i="4" s="1"/>
  <c r="W8467" i="4" s="1"/>
  <c r="W8468" i="4" s="1"/>
  <c r="V2052" i="4"/>
  <c r="V2083" i="4" s="1"/>
  <c r="V2087" i="4" s="1"/>
  <c r="V2088" i="4" s="1"/>
  <c r="V379" i="4"/>
  <c r="V369" i="4" s="1"/>
  <c r="V393" i="4" s="1"/>
  <c r="W422" i="4"/>
  <c r="W411" i="4" s="1"/>
  <c r="V478" i="4"/>
  <c r="V467" i="4" s="1"/>
  <c r="V501" i="4" s="1"/>
  <c r="U9746" i="4"/>
  <c r="U933" i="4"/>
  <c r="U932" i="4" s="1"/>
  <c r="W1241" i="4"/>
  <c r="W1240" i="4" s="1"/>
  <c r="U1417" i="4"/>
  <c r="U1416" i="4" s="1"/>
  <c r="W1509" i="4"/>
  <c r="W1508" i="4" s="1"/>
  <c r="V2860" i="4"/>
  <c r="V2890" i="4" s="1"/>
  <c r="V2894" i="4" s="1"/>
  <c r="V2895" i="4" s="1"/>
  <c r="V2940" i="4"/>
  <c r="V2970" i="4" s="1"/>
  <c r="V2974" i="4" s="1"/>
  <c r="V2975" i="4" s="1"/>
  <c r="U3140" i="4"/>
  <c r="U3172" i="4" s="1"/>
  <c r="U3176" i="4" s="1"/>
  <c r="U3177" i="4" s="1"/>
  <c r="V3505" i="4"/>
  <c r="V3535" i="4" s="1"/>
  <c r="V3539" i="4" s="1"/>
  <c r="V3540" i="4" s="1"/>
  <c r="V3546" i="4"/>
  <c r="V3576" i="4" s="1"/>
  <c r="V3580" i="4" s="1"/>
  <c r="V3581" i="4" s="1"/>
  <c r="W4391" i="4"/>
  <c r="W4420" i="4" s="1"/>
  <c r="W4424" i="4" s="1"/>
  <c r="W4425" i="4" s="1"/>
  <c r="U4601" i="4"/>
  <c r="U4631" i="4" s="1"/>
  <c r="U4635" i="4" s="1"/>
  <c r="U4636" i="4" s="1"/>
  <c r="W6133" i="4"/>
  <c r="W6164" i="4" s="1"/>
  <c r="W6168" i="4" s="1"/>
  <c r="W6169" i="4" s="1"/>
  <c r="W6338" i="4"/>
  <c r="W6368" i="4" s="1"/>
  <c r="W6372" i="4" s="1"/>
  <c r="W6373" i="4" s="1"/>
  <c r="W6426" i="4"/>
  <c r="W6455" i="4"/>
  <c r="W6454" i="4" s="1"/>
  <c r="W7036" i="4"/>
  <c r="W7068" i="4" s="1"/>
  <c r="W7072" i="4" s="1"/>
  <c r="W7073" i="4" s="1"/>
  <c r="W7781" i="4"/>
  <c r="W7780" i="4" s="1"/>
  <c r="U7817" i="4"/>
  <c r="V8205" i="4"/>
  <c r="V8239" i="4" s="1"/>
  <c r="V8243" i="4" s="1"/>
  <c r="V8244" i="4" s="1"/>
  <c r="W8296" i="4"/>
  <c r="W8331" i="4" s="1"/>
  <c r="W8335" i="4" s="1"/>
  <c r="W8336" i="4" s="1"/>
  <c r="V8995" i="4"/>
  <c r="V9025" i="4" s="1"/>
  <c r="V9029" i="4" s="1"/>
  <c r="V9030" i="4" s="1"/>
  <c r="V11121" i="4"/>
  <c r="V11102" i="4"/>
  <c r="U101" i="4"/>
  <c r="U91" i="4" s="1"/>
  <c r="U116" i="4" s="1"/>
  <c r="U9177" i="4" s="1"/>
  <c r="U10824" i="4"/>
  <c r="U11096" i="4"/>
  <c r="T1306" i="4"/>
  <c r="V1237" i="4"/>
  <c r="V1236" i="4" s="1"/>
  <c r="W1849" i="4"/>
  <c r="W1878" i="4" s="1"/>
  <c r="W1882" i="4" s="1"/>
  <c r="W1883" i="4" s="1"/>
  <c r="V1972" i="4"/>
  <c r="V2001" i="4" s="1"/>
  <c r="V2005" i="4" s="1"/>
  <c r="V2006" i="4" s="1"/>
  <c r="U2012" i="4"/>
  <c r="U2041" i="4" s="1"/>
  <c r="U2045" i="4" s="1"/>
  <c r="U2046" i="4" s="1"/>
  <c r="W2216" i="4"/>
  <c r="W2245" i="4" s="1"/>
  <c r="W2249" i="4" s="1"/>
  <c r="W2250" i="4" s="1"/>
  <c r="W2419" i="4"/>
  <c r="W2446" i="4" s="1"/>
  <c r="W2450" i="4" s="1"/>
  <c r="W2451" i="4" s="1"/>
  <c r="W2860" i="4"/>
  <c r="W2890" i="4" s="1"/>
  <c r="W2894" i="4" s="1"/>
  <c r="W2895" i="4" s="1"/>
  <c r="U3385" i="4"/>
  <c r="U3415" i="4" s="1"/>
  <c r="U3419" i="4" s="1"/>
  <c r="U3420" i="4" s="1"/>
  <c r="W3425" i="4"/>
  <c r="W3455" i="4" s="1"/>
  <c r="W3459" i="4" s="1"/>
  <c r="W3460" i="4" s="1"/>
  <c r="W3546" i="4"/>
  <c r="W3576" i="4" s="1"/>
  <c r="W3580" i="4" s="1"/>
  <c r="W3581" i="4" s="1"/>
  <c r="V4108" i="4"/>
  <c r="V4138" i="4" s="1"/>
  <c r="V4142" i="4" s="1"/>
  <c r="V4143" i="4" s="1"/>
  <c r="W4189" i="4"/>
  <c r="W4218" i="4" s="1"/>
  <c r="W4222" i="4" s="1"/>
  <c r="W4223" i="4" s="1"/>
  <c r="V5818" i="4"/>
  <c r="V5847" i="4" s="1"/>
  <c r="V5851" i="4" s="1"/>
  <c r="V5852" i="4" s="1"/>
  <c r="U5858" i="4"/>
  <c r="U5888" i="4" s="1"/>
  <c r="U5892" i="4" s="1"/>
  <c r="U5893" i="4" s="1"/>
  <c r="V11117" i="4"/>
  <c r="W9363" i="4"/>
  <c r="W9263" i="4" s="1"/>
  <c r="U10250" i="4"/>
  <c r="W11089" i="4"/>
  <c r="W11082" i="4"/>
  <c r="W11108" i="4"/>
  <c r="V262" i="4"/>
  <c r="V252" i="4" s="1"/>
  <c r="V270" i="4" s="1"/>
  <c r="W1972" i="4"/>
  <c r="W2001" i="4" s="1"/>
  <c r="W2005" i="4" s="1"/>
  <c r="W2006" i="4" s="1"/>
  <c r="U2699" i="4"/>
  <c r="U2729" i="4" s="1"/>
  <c r="U2733" i="4" s="1"/>
  <c r="U2734" i="4" s="1"/>
  <c r="U3020" i="4"/>
  <c r="U3050" i="4" s="1"/>
  <c r="U3054" i="4" s="1"/>
  <c r="U3055" i="4" s="1"/>
  <c r="U3827" i="4"/>
  <c r="U3855" i="4" s="1"/>
  <c r="U3859" i="4" s="1"/>
  <c r="U3860" i="4" s="1"/>
  <c r="W4149" i="4"/>
  <c r="W4178" i="4" s="1"/>
  <c r="W4182" i="4" s="1"/>
  <c r="W4183" i="4" s="1"/>
  <c r="W5453" i="4"/>
  <c r="W5484" i="4" s="1"/>
  <c r="W5488" i="4" s="1"/>
  <c r="W5489" i="4" s="1"/>
  <c r="V5735" i="4"/>
  <c r="V5766" i="4" s="1"/>
  <c r="V5770" i="4" s="1"/>
  <c r="V5771" i="4" s="1"/>
  <c r="U5899" i="4"/>
  <c r="U5926" i="4" s="1"/>
  <c r="U5930" i="4" s="1"/>
  <c r="U5931" i="4" s="1"/>
  <c r="V6402" i="4"/>
  <c r="V6401" i="4" s="1"/>
  <c r="U6517" i="4"/>
  <c r="U6547" i="4" s="1"/>
  <c r="U6551" i="4" s="1"/>
  <c r="U6552" i="4" s="1"/>
  <c r="V7768" i="4"/>
  <c r="U11101" i="4"/>
  <c r="U818" i="4"/>
  <c r="U807" i="4" s="1"/>
  <c r="U9748" i="4"/>
  <c r="V1112" i="4"/>
  <c r="V1101" i="4" s="1"/>
  <c r="U1306" i="4"/>
  <c r="V10602" i="4"/>
  <c r="V10252" i="4" s="1"/>
  <c r="V1341" i="4"/>
  <c r="V1340" i="4" s="1"/>
  <c r="V10404" i="4"/>
  <c r="V10254" i="4" s="1"/>
  <c r="V1498" i="4"/>
  <c r="V1497" i="4" s="1"/>
  <c r="U5131" i="4"/>
  <c r="U5159" i="4" s="1"/>
  <c r="U5163" i="4" s="1"/>
  <c r="U5164" i="4" s="1"/>
  <c r="W144" i="4"/>
  <c r="W134" i="4" s="1"/>
  <c r="U295" i="4"/>
  <c r="U285" i="4" s="1"/>
  <c r="U308" i="4" s="1"/>
  <c r="W617" i="4"/>
  <c r="W606" i="4" s="1"/>
  <c r="W636" i="4" s="1"/>
  <c r="U713" i="4"/>
  <c r="U712" i="4" s="1"/>
  <c r="V801" i="4"/>
  <c r="W779" i="4"/>
  <c r="W778" i="4" s="1"/>
  <c r="V891" i="4"/>
  <c r="X1095" i="4"/>
  <c r="W1074" i="4"/>
  <c r="W1073" i="4" s="1"/>
  <c r="V851" i="4"/>
  <c r="V850" i="4" s="1"/>
  <c r="W10203" i="4"/>
  <c r="W9753" i="4" s="1"/>
  <c r="W1392" i="4"/>
  <c r="W1381" i="4" s="1"/>
  <c r="W10703" i="4"/>
  <c r="W10653" i="4" s="1"/>
  <c r="W1417" i="4"/>
  <c r="W1416" i="4" s="1"/>
  <c r="V10200" i="4"/>
  <c r="V9750" i="4" s="1"/>
  <c r="V1219" i="4"/>
  <c r="V1209" i="4" s="1"/>
  <c r="V1931" i="4"/>
  <c r="V1961" i="4" s="1"/>
  <c r="V1965" i="4" s="1"/>
  <c r="V1966" i="4" s="1"/>
  <c r="U2256" i="4"/>
  <c r="U2286" i="4" s="1"/>
  <c r="U2290" i="4" s="1"/>
  <c r="U2291" i="4" s="1"/>
  <c r="W2536" i="4"/>
  <c r="W2565" i="4" s="1"/>
  <c r="W2569" i="4" s="1"/>
  <c r="W2570" i="4" s="1"/>
  <c r="U3746" i="4"/>
  <c r="U3775" i="4" s="1"/>
  <c r="U3779" i="4" s="1"/>
  <c r="U3780" i="4" s="1"/>
  <c r="U4351" i="4"/>
  <c r="U4380" i="4" s="1"/>
  <c r="U4384" i="4" s="1"/>
  <c r="U4385" i="4" s="1"/>
  <c r="U4520" i="4"/>
  <c r="U4549" i="4" s="1"/>
  <c r="U4553" i="4" s="1"/>
  <c r="U4554" i="4" s="1"/>
  <c r="U4762" i="4"/>
  <c r="U4793" i="4" s="1"/>
  <c r="U4797" i="4" s="1"/>
  <c r="U4798" i="4" s="1"/>
  <c r="U10207" i="4"/>
  <c r="U9757" i="4" s="1"/>
  <c r="U5952" i="4"/>
  <c r="U5941" i="4" s="1"/>
  <c r="U5969" i="4" s="1"/>
  <c r="W11365" i="4"/>
  <c r="W11115" i="4" s="1"/>
  <c r="W7279" i="4"/>
  <c r="W7278" i="4" s="1"/>
  <c r="U11073" i="4"/>
  <c r="U10973" i="4" s="1"/>
  <c r="U7789" i="4"/>
  <c r="U7788" i="4" s="1"/>
  <c r="U3947" i="4"/>
  <c r="U3976" i="4" s="1"/>
  <c r="U3980" i="4" s="1"/>
  <c r="U3981" i="4" s="1"/>
  <c r="W4028" i="4"/>
  <c r="W4057" i="4" s="1"/>
  <c r="W4061" i="4" s="1"/>
  <c r="W4062" i="4" s="1"/>
  <c r="V4351" i="4"/>
  <c r="V4380" i="4" s="1"/>
  <c r="V4384" i="4" s="1"/>
  <c r="V4385" i="4" s="1"/>
  <c r="V4762" i="4"/>
  <c r="V4793" i="4" s="1"/>
  <c r="V4797" i="4" s="1"/>
  <c r="V4798" i="4" s="1"/>
  <c r="V5291" i="4"/>
  <c r="V5321" i="4" s="1"/>
  <c r="V5325" i="4" s="1"/>
  <c r="V5326" i="4" s="1"/>
  <c r="V11211" i="4"/>
  <c r="V11111" i="4" s="1"/>
  <c r="V6738" i="4"/>
  <c r="V6737" i="4" s="1"/>
  <c r="U8704" i="4"/>
  <c r="U8708" i="4" s="1"/>
  <c r="U8709" i="4" s="1"/>
  <c r="U10253" i="4"/>
  <c r="V1607" i="4"/>
  <c r="V1635" i="4" s="1"/>
  <c r="V1639" i="4" s="1"/>
  <c r="V1640" i="4" s="1"/>
  <c r="W1768" i="4"/>
  <c r="W1798" i="4" s="1"/>
  <c r="W1802" i="4" s="1"/>
  <c r="W1803" i="4" s="1"/>
  <c r="V1809" i="4"/>
  <c r="V1838" i="4" s="1"/>
  <c r="V1842" i="4" s="1"/>
  <c r="V1843" i="4" s="1"/>
  <c r="V1889" i="4"/>
  <c r="V1920" i="4" s="1"/>
  <c r="V1924" i="4" s="1"/>
  <c r="V1925" i="4" s="1"/>
  <c r="V2094" i="4"/>
  <c r="V2124" i="4" s="1"/>
  <c r="V2128" i="4" s="1"/>
  <c r="V2129" i="4" s="1"/>
  <c r="U2900" i="4"/>
  <c r="U2930" i="4" s="1"/>
  <c r="U2934" i="4" s="1"/>
  <c r="U2935" i="4" s="1"/>
  <c r="W3264" i="4"/>
  <c r="W3293" i="4" s="1"/>
  <c r="W3297" i="4" s="1"/>
  <c r="W3298" i="4" s="1"/>
  <c r="V3907" i="4"/>
  <c r="V3936" i="4" s="1"/>
  <c r="V3940" i="4" s="1"/>
  <c r="V3941" i="4" s="1"/>
  <c r="U5091" i="4"/>
  <c r="U5120" i="4" s="1"/>
  <c r="U5124" i="4" s="1"/>
  <c r="U5125" i="4" s="1"/>
  <c r="W5170" i="4"/>
  <c r="W5200" i="4" s="1"/>
  <c r="W5204" i="4" s="1"/>
  <c r="W5205" i="4" s="1"/>
  <c r="W5535" i="4"/>
  <c r="W5565" i="4" s="1"/>
  <c r="W5569" i="4" s="1"/>
  <c r="W5570" i="4" s="1"/>
  <c r="U10709" i="4"/>
  <c r="U10659" i="4" s="1"/>
  <c r="U6056" i="4"/>
  <c r="U6055" i="4" s="1"/>
  <c r="U10222" i="4"/>
  <c r="U9772" i="4" s="1"/>
  <c r="U7701" i="4"/>
  <c r="U7690" i="4" s="1"/>
  <c r="V1201" i="4"/>
  <c r="W1251" i="4"/>
  <c r="U1849" i="4"/>
  <c r="U1878" i="4" s="1"/>
  <c r="U1882" i="4" s="1"/>
  <c r="U1883" i="4" s="1"/>
  <c r="W2094" i="4"/>
  <c r="W2124" i="4" s="1"/>
  <c r="W2128" i="4" s="1"/>
  <c r="W2129" i="4" s="1"/>
  <c r="V2176" i="4"/>
  <c r="V2205" i="4" s="1"/>
  <c r="V2209" i="4" s="1"/>
  <c r="V2210" i="4" s="1"/>
  <c r="V2616" i="4"/>
  <c r="V2647" i="4" s="1"/>
  <c r="V2651" i="4" s="1"/>
  <c r="V2652" i="4" s="1"/>
  <c r="W2780" i="4"/>
  <c r="W2809" i="4" s="1"/>
  <c r="W2813" i="4" s="1"/>
  <c r="W2814" i="4" s="1"/>
  <c r="U2860" i="4"/>
  <c r="U2890" i="4" s="1"/>
  <c r="U2894" i="4" s="1"/>
  <c r="U2895" i="4" s="1"/>
  <c r="V2980" i="4"/>
  <c r="V3010" i="4" s="1"/>
  <c r="V3014" i="4" s="1"/>
  <c r="V3015" i="4" s="1"/>
  <c r="W3140" i="4"/>
  <c r="W3172" i="4" s="1"/>
  <c r="W3176" i="4" s="1"/>
  <c r="W3177" i="4" s="1"/>
  <c r="U3505" i="4"/>
  <c r="U3535" i="4" s="1"/>
  <c r="U3539" i="4" s="1"/>
  <c r="U3540" i="4" s="1"/>
  <c r="U4927" i="4"/>
  <c r="V5091" i="4"/>
  <c r="V5120" i="4" s="1"/>
  <c r="V5124" i="4" s="1"/>
  <c r="V5125" i="4" s="1"/>
  <c r="U11773" i="4"/>
  <c r="U11673" i="4" s="1"/>
  <c r="U7800" i="4"/>
  <c r="U7799" i="4" s="1"/>
  <c r="W1201" i="4"/>
  <c r="X1306" i="4"/>
  <c r="W2457" i="4"/>
  <c r="W2485" i="4" s="1"/>
  <c r="W2489" i="4" s="1"/>
  <c r="W2490" i="4" s="1"/>
  <c r="U2980" i="4"/>
  <c r="U3010" i="4" s="1"/>
  <c r="U3014" i="4" s="1"/>
  <c r="U3015" i="4" s="1"/>
  <c r="W3100" i="4"/>
  <c r="W3129" i="4" s="1"/>
  <c r="W3133" i="4" s="1"/>
  <c r="W3134" i="4" s="1"/>
  <c r="U3546" i="4"/>
  <c r="U3576" i="4" s="1"/>
  <c r="U3580" i="4" s="1"/>
  <c r="U3581" i="4" s="1"/>
  <c r="V3786" i="4"/>
  <c r="V3816" i="4" s="1"/>
  <c r="V3820" i="4" s="1"/>
  <c r="V3821" i="4" s="1"/>
  <c r="U3987" i="4"/>
  <c r="U4017" i="4" s="1"/>
  <c r="U4021" i="4" s="1"/>
  <c r="U4022" i="4" s="1"/>
  <c r="W3987" i="4"/>
  <c r="W4017" i="4" s="1"/>
  <c r="W4021" i="4" s="1"/>
  <c r="W4022" i="4" s="1"/>
  <c r="U4485" i="4"/>
  <c r="U4952" i="4"/>
  <c r="U4951" i="4" s="1"/>
  <c r="W5332" i="4"/>
  <c r="W5361" i="4" s="1"/>
  <c r="W5365" i="4" s="1"/>
  <c r="W5366" i="4" s="1"/>
  <c r="U5372" i="4"/>
  <c r="U5402" i="4" s="1"/>
  <c r="U5406" i="4" s="1"/>
  <c r="U5407" i="4" s="1"/>
  <c r="U5413" i="4"/>
  <c r="U5442" i="4" s="1"/>
  <c r="U5446" i="4" s="1"/>
  <c r="U5447" i="4" s="1"/>
  <c r="U6338" i="4"/>
  <c r="U6368" i="4" s="1"/>
  <c r="U6372" i="4" s="1"/>
  <c r="U6373" i="4" s="1"/>
  <c r="U1646" i="4"/>
  <c r="U1676" i="4" s="1"/>
  <c r="U1680" i="4" s="1"/>
  <c r="U1681" i="4" s="1"/>
  <c r="U1727" i="4"/>
  <c r="U1757" i="4" s="1"/>
  <c r="U1761" i="4" s="1"/>
  <c r="U1762" i="4" s="1"/>
  <c r="W2052" i="4"/>
  <c r="W2083" i="4" s="1"/>
  <c r="W2087" i="4" s="1"/>
  <c r="W2088" i="4" s="1"/>
  <c r="U2739" i="4"/>
  <c r="U2769" i="4" s="1"/>
  <c r="U2773" i="4" s="1"/>
  <c r="U2774" i="4" s="1"/>
  <c r="U2820" i="4"/>
  <c r="U2850" i="4" s="1"/>
  <c r="U2854" i="4" s="1"/>
  <c r="U2855" i="4" s="1"/>
  <c r="U2940" i="4"/>
  <c r="U2970" i="4" s="1"/>
  <c r="U2974" i="4" s="1"/>
  <c r="U2975" i="4" s="1"/>
  <c r="W3060" i="4"/>
  <c r="W3090" i="4" s="1"/>
  <c r="W3094" i="4" s="1"/>
  <c r="W3095" i="4" s="1"/>
  <c r="W3947" i="4"/>
  <c r="W3976" i="4" s="1"/>
  <c r="W3980" i="4" s="1"/>
  <c r="W3981" i="4" s="1"/>
  <c r="U4498" i="4"/>
  <c r="U4497" i="4" s="1"/>
  <c r="V4887" i="4"/>
  <c r="V4916" i="4" s="1"/>
  <c r="V4920" i="4" s="1"/>
  <c r="V4921" i="4" s="1"/>
  <c r="W4927" i="4"/>
  <c r="V4970" i="4"/>
  <c r="V4999" i="4" s="1"/>
  <c r="V5003" i="4" s="1"/>
  <c r="V5004" i="4" s="1"/>
  <c r="W5131" i="4"/>
  <c r="W5159" i="4" s="1"/>
  <c r="W5163" i="4" s="1"/>
  <c r="W5164" i="4" s="1"/>
  <c r="V5413" i="4"/>
  <c r="V5442" i="4" s="1"/>
  <c r="V5446" i="4" s="1"/>
  <c r="V5447" i="4" s="1"/>
  <c r="U6112" i="4"/>
  <c r="U6111" i="4" s="1"/>
  <c r="U6110" i="4" s="1"/>
  <c r="U6409" i="4"/>
  <c r="U6408" i="4" s="1"/>
  <c r="W5695" i="4"/>
  <c r="W5725" i="4" s="1"/>
  <c r="W5729" i="4" s="1"/>
  <c r="W5730" i="4" s="1"/>
  <c r="U6216" i="4"/>
  <c r="U6247" i="4" s="1"/>
  <c r="U6251" i="4" s="1"/>
  <c r="U6252" i="4" s="1"/>
  <c r="U6109" i="4"/>
  <c r="U10610" i="4" s="1"/>
  <c r="U8205" i="4"/>
  <c r="U8239" i="4" s="1"/>
  <c r="U8243" i="4" s="1"/>
  <c r="U8244" i="4" s="1"/>
  <c r="U8852" i="4"/>
  <c r="U8887" i="4" s="1"/>
  <c r="U8891" i="4" s="1"/>
  <c r="U8892" i="4" s="1"/>
  <c r="U6558" i="4"/>
  <c r="U6590" i="4" s="1"/>
  <c r="U6594" i="4" s="1"/>
  <c r="U6595" i="4" s="1"/>
  <c r="W6703" i="4"/>
  <c r="W6692" i="4" s="1"/>
  <c r="U6894" i="4"/>
  <c r="U6925" i="4" s="1"/>
  <c r="U6933" i="4" s="1"/>
  <c r="V6940" i="4"/>
  <c r="V6971" i="4" s="1"/>
  <c r="V6980" i="4" s="1"/>
  <c r="U6977" i="4"/>
  <c r="U7545" i="4"/>
  <c r="U7534" i="4" s="1"/>
  <c r="W8582" i="4"/>
  <c r="W8615" i="4" s="1"/>
  <c r="W8619" i="4" s="1"/>
  <c r="W8620" i="4" s="1"/>
  <c r="U8626" i="4"/>
  <c r="U8661" i="4" s="1"/>
  <c r="U8665" i="4" s="1"/>
  <c r="U8666" i="4" s="1"/>
  <c r="V8760" i="4"/>
  <c r="V8795" i="4" s="1"/>
  <c r="V8799" i="4" s="1"/>
  <c r="V8800" i="4" s="1"/>
  <c r="V8806" i="4"/>
  <c r="V8841" i="4" s="1"/>
  <c r="V8845" i="4" s="1"/>
  <c r="V8846" i="4" s="1"/>
  <c r="W5575" i="4"/>
  <c r="W5605" i="4" s="1"/>
  <c r="W5609" i="4" s="1"/>
  <c r="W5610" i="4" s="1"/>
  <c r="U6133" i="4"/>
  <c r="U6164" i="4" s="1"/>
  <c r="U6168" i="4" s="1"/>
  <c r="U6169" i="4" s="1"/>
  <c r="V6133" i="4"/>
  <c r="V6164" i="4" s="1"/>
  <c r="V6168" i="4" s="1"/>
  <c r="V6169" i="4" s="1"/>
  <c r="W6112" i="4"/>
  <c r="V6763" i="4"/>
  <c r="V6761" i="4" s="1"/>
  <c r="V6977" i="4"/>
  <c r="V7448" i="4"/>
  <c r="V7437" i="4" s="1"/>
  <c r="V7545" i="4"/>
  <c r="V7534" i="4" s="1"/>
  <c r="U7861" i="4"/>
  <c r="U7860" i="4" s="1"/>
  <c r="U8342" i="4"/>
  <c r="U8378" i="4" s="1"/>
  <c r="U8382" i="4" s="1"/>
  <c r="U8383" i="4" s="1"/>
  <c r="W8672" i="4"/>
  <c r="W8704" i="4" s="1"/>
  <c r="W8708" i="4" s="1"/>
  <c r="W8709" i="4" s="1"/>
  <c r="V8715" i="4"/>
  <c r="V8749" i="4" s="1"/>
  <c r="V8753" i="4" s="1"/>
  <c r="V8754" i="4" s="1"/>
  <c r="W8760" i="4"/>
  <c r="W8795" i="4" s="1"/>
  <c r="W8799" i="4" s="1"/>
  <c r="W8800" i="4" s="1"/>
  <c r="W8806" i="4"/>
  <c r="W8841" i="4" s="1"/>
  <c r="W8845" i="4" s="1"/>
  <c r="W8846" i="4" s="1"/>
  <c r="W9365" i="4"/>
  <c r="W9265" i="4" s="1"/>
  <c r="V5858" i="4"/>
  <c r="V5888" i="4" s="1"/>
  <c r="V5892" i="4" s="1"/>
  <c r="V5893" i="4" s="1"/>
  <c r="U6093" i="4"/>
  <c r="U6378" i="4"/>
  <c r="U6426" i="4"/>
  <c r="U6451" i="4"/>
  <c r="U6450" i="4" s="1"/>
  <c r="U9761" i="4"/>
  <c r="W10261" i="4"/>
  <c r="V6783" i="4"/>
  <c r="V10612" i="4" s="1"/>
  <c r="V10262" i="4" s="1"/>
  <c r="U11113" i="4"/>
  <c r="W7176" i="4"/>
  <c r="W7175" i="4" s="1"/>
  <c r="W8163" i="4"/>
  <c r="W8194" i="4" s="1"/>
  <c r="W8198" i="4" s="1"/>
  <c r="W8199" i="4" s="1"/>
  <c r="W8626" i="4"/>
  <c r="W8661" i="4" s="1"/>
  <c r="W8665" i="4" s="1"/>
  <c r="W8666" i="4" s="1"/>
  <c r="W8852" i="4"/>
  <c r="W8887" i="4" s="1"/>
  <c r="W8891" i="4" s="1"/>
  <c r="W8892" i="4" s="1"/>
  <c r="V10230" i="4"/>
  <c r="V5614" i="4"/>
  <c r="V5645" i="4" s="1"/>
  <c r="V5649" i="4" s="1"/>
  <c r="V5650" i="4" s="1"/>
  <c r="W5735" i="4"/>
  <c r="W5766" i="4" s="1"/>
  <c r="W5770" i="4" s="1"/>
  <c r="W5771" i="4" s="1"/>
  <c r="U5735" i="4"/>
  <c r="U5766" i="4" s="1"/>
  <c r="U5770" i="4" s="1"/>
  <c r="U5771" i="4" s="1"/>
  <c r="W5952" i="4"/>
  <c r="W5941" i="4" s="1"/>
  <c r="W5969" i="4" s="1"/>
  <c r="W5976" i="4" s="1"/>
  <c r="W9360" i="4"/>
  <c r="W9260" i="4" s="1"/>
  <c r="V6751" i="4"/>
  <c r="U9362" i="4"/>
  <c r="U9262" i="4" s="1"/>
  <c r="U9768" i="4"/>
  <c r="U10670" i="4"/>
  <c r="V7631" i="4"/>
  <c r="W7817" i="4"/>
  <c r="U9331" i="4"/>
  <c r="U9231" i="4" s="1"/>
  <c r="U9335" i="4"/>
  <c r="U9235" i="4" s="1"/>
  <c r="U9338" i="4"/>
  <c r="U9238" i="4" s="1"/>
  <c r="U9341" i="4"/>
  <c r="U9241" i="4" s="1"/>
  <c r="U9344" i="4"/>
  <c r="U9244" i="4" s="1"/>
  <c r="U9347" i="4"/>
  <c r="U9247" i="4" s="1"/>
  <c r="U9350" i="4"/>
  <c r="U9250" i="4" s="1"/>
  <c r="U9353" i="4"/>
  <c r="U9253" i="4" s="1"/>
  <c r="U9358" i="4"/>
  <c r="U9258" i="4" s="1"/>
  <c r="W9359" i="4"/>
  <c r="W9259" i="4" s="1"/>
  <c r="U9363" i="4"/>
  <c r="U9263" i="4" s="1"/>
  <c r="U9366" i="4"/>
  <c r="U9266" i="4" s="1"/>
  <c r="W9367" i="4"/>
  <c r="W9267" i="4" s="1"/>
  <c r="U9369" i="4"/>
  <c r="U9269" i="4" s="1"/>
  <c r="U9372" i="4"/>
  <c r="U9272" i="4" s="1"/>
  <c r="U9330" i="4"/>
  <c r="U9230" i="4" s="1"/>
  <c r="U9337" i="4"/>
  <c r="U9237" i="4" s="1"/>
  <c r="U9343" i="4"/>
  <c r="U9243" i="4" s="1"/>
  <c r="U9349" i="4"/>
  <c r="U9249" i="4" s="1"/>
  <c r="U9357" i="4"/>
  <c r="U9257" i="4" s="1"/>
  <c r="W9358" i="4"/>
  <c r="W9258" i="4" s="1"/>
  <c r="U9361" i="4"/>
  <c r="U9261" i="4" s="1"/>
  <c r="U9365" i="4"/>
  <c r="U9265" i="4" s="1"/>
  <c r="W9366" i="4"/>
  <c r="W9266" i="4" s="1"/>
  <c r="U9368" i="4"/>
  <c r="U9268" i="4" s="1"/>
  <c r="W9369" i="4"/>
  <c r="W9269" i="4" s="1"/>
  <c r="U9371" i="4"/>
  <c r="U9271" i="4" s="1"/>
  <c r="W9357" i="4"/>
  <c r="W9257" i="4" s="1"/>
  <c r="W9361" i="4"/>
  <c r="W9261" i="4" s="1"/>
  <c r="W9368" i="4"/>
  <c r="W9268" i="4" s="1"/>
  <c r="W9371" i="4"/>
  <c r="W9271" i="4" s="1"/>
  <c r="U9328" i="4"/>
  <c r="U9228" i="4" s="1"/>
  <c r="U11652" i="4"/>
  <c r="U11674" i="4" s="1"/>
  <c r="W151" i="4"/>
  <c r="W150" i="4" s="1"/>
  <c r="W346" i="4"/>
  <c r="W345" i="4" s="1"/>
  <c r="U10474" i="4"/>
  <c r="V10243" i="4"/>
  <c r="W9745" i="4"/>
  <c r="U851" i="4"/>
  <c r="U850" i="4" s="1"/>
  <c r="U891" i="4"/>
  <c r="T965" i="4"/>
  <c r="W910" i="4"/>
  <c r="W900" i="4" s="1"/>
  <c r="U939" i="4"/>
  <c r="U938" i="4" s="1"/>
  <c r="W1000" i="4"/>
  <c r="W999" i="4" s="1"/>
  <c r="W1009" i="4"/>
  <c r="W1008" i="4" s="1"/>
  <c r="U1014" i="4"/>
  <c r="U1013" i="4" s="1"/>
  <c r="U1074" i="4"/>
  <c r="U1073" i="4" s="1"/>
  <c r="W1127" i="4"/>
  <c r="W1126" i="4" s="1"/>
  <c r="U10203" i="4"/>
  <c r="U9753" i="4" s="1"/>
  <c r="U1392" i="4"/>
  <c r="U1381" i="4" s="1"/>
  <c r="W2176" i="4"/>
  <c r="W2205" i="4" s="1"/>
  <c r="W2209" i="4" s="1"/>
  <c r="W2210" i="4" s="1"/>
  <c r="V2669" i="4"/>
  <c r="V2658" i="4" s="1"/>
  <c r="V2688" i="4" s="1"/>
  <c r="V2692" i="4" s="1"/>
  <c r="V2693" i="4" s="1"/>
  <c r="V1580" i="4"/>
  <c r="V10205" i="4" s="1"/>
  <c r="V10703" i="4"/>
  <c r="V10653" i="4" s="1"/>
  <c r="V1417" i="4"/>
  <c r="V1416" i="4" s="1"/>
  <c r="W1889" i="4"/>
  <c r="W1920" i="4" s="1"/>
  <c r="W1924" i="4" s="1"/>
  <c r="W1925" i="4" s="1"/>
  <c r="W2940" i="4"/>
  <c r="W2970" i="4" s="1"/>
  <c r="W2974" i="4" s="1"/>
  <c r="W2975" i="4" s="1"/>
  <c r="U128" i="4"/>
  <c r="U201" i="4"/>
  <c r="U190" i="4" s="1"/>
  <c r="U214" i="4" s="1"/>
  <c r="W262" i="4"/>
  <c r="W252" i="4" s="1"/>
  <c r="W270" i="4" s="1"/>
  <c r="V11086" i="4"/>
  <c r="W665" i="4"/>
  <c r="W654" i="4" s="1"/>
  <c r="U679" i="4"/>
  <c r="U678" i="4" s="1"/>
  <c r="W725" i="4"/>
  <c r="W9744" i="4"/>
  <c r="W10244" i="4"/>
  <c r="W965" i="4"/>
  <c r="V10247" i="4"/>
  <c r="W9748" i="4"/>
  <c r="V10249" i="4"/>
  <c r="W10602" i="4"/>
  <c r="W10252" i="4" s="1"/>
  <c r="W1341" i="4"/>
  <c r="W1340" i="4" s="1"/>
  <c r="U10704" i="4"/>
  <c r="U10654" i="4" s="1"/>
  <c r="U1509" i="4"/>
  <c r="U1508" i="4" s="1"/>
  <c r="U1889" i="4"/>
  <c r="U1920" i="4" s="1"/>
  <c r="U1924" i="4" s="1"/>
  <c r="U1925" i="4" s="1"/>
  <c r="U1931" i="4"/>
  <c r="U1961" i="4" s="1"/>
  <c r="U1965" i="4" s="1"/>
  <c r="U1966" i="4" s="1"/>
  <c r="W2496" i="4"/>
  <c r="W2525" i="4" s="1"/>
  <c r="W2529" i="4" s="1"/>
  <c r="W2530" i="4" s="1"/>
  <c r="W3304" i="4"/>
  <c r="W3334" i="4" s="1"/>
  <c r="W3338" i="4" s="1"/>
  <c r="W3339" i="4" s="1"/>
  <c r="W4229" i="4"/>
  <c r="W4258" i="4" s="1"/>
  <c r="W4262" i="4" s="1"/>
  <c r="W4263" i="4" s="1"/>
  <c r="V20" i="4"/>
  <c r="V10" i="4" s="1"/>
  <c r="W334" i="4"/>
  <c r="W323" i="4" s="1"/>
  <c r="V10638" i="4"/>
  <c r="V617" i="4"/>
  <c r="V606" i="4" s="1"/>
  <c r="V636" i="4" s="1"/>
  <c r="W698" i="4"/>
  <c r="W697" i="4" s="1"/>
  <c r="V769" i="4"/>
  <c r="V768" i="4" s="1"/>
  <c r="U11095" i="4"/>
  <c r="X965" i="4"/>
  <c r="W9746" i="4"/>
  <c r="W11096" i="4"/>
  <c r="W10247" i="4"/>
  <c r="V1051" i="4"/>
  <c r="V1039" i="4" s="1"/>
  <c r="W2658" i="4"/>
  <c r="W2688" i="4" s="1"/>
  <c r="W2692" i="4" s="1"/>
  <c r="W2693" i="4" s="1"/>
  <c r="W3183" i="4"/>
  <c r="W3212" i="4" s="1"/>
  <c r="W3216" i="4" s="1"/>
  <c r="W3217" i="4" s="1"/>
  <c r="V430" i="4"/>
  <c r="V429" i="4" s="1"/>
  <c r="V818" i="4"/>
  <c r="V807" i="4" s="1"/>
  <c r="W64" i="4"/>
  <c r="W53" i="4" s="1"/>
  <c r="W76" i="4" s="1"/>
  <c r="V144" i="4"/>
  <c r="V134" i="4" s="1"/>
  <c r="V201" i="4"/>
  <c r="V190" i="4" s="1"/>
  <c r="V214" i="4" s="1"/>
  <c r="U151" i="4"/>
  <c r="U150" i="4" s="1"/>
  <c r="U346" i="4"/>
  <c r="U345" i="4" s="1"/>
  <c r="U10874" i="4"/>
  <c r="V458" i="4"/>
  <c r="V745" i="4"/>
  <c r="V734" i="4" s="1"/>
  <c r="W769" i="4"/>
  <c r="W768" i="4" s="1"/>
  <c r="U10245" i="4"/>
  <c r="W10645" i="4"/>
  <c r="V11095" i="4"/>
  <c r="U910" i="4"/>
  <c r="U900" i="4" s="1"/>
  <c r="U10246" i="4"/>
  <c r="U1009" i="4"/>
  <c r="U1008" i="4" s="1"/>
  <c r="W1051" i="4"/>
  <c r="W1039" i="4" s="1"/>
  <c r="V1068" i="4"/>
  <c r="V1067" i="4" s="1"/>
  <c r="V1127" i="4"/>
  <c r="V1126" i="4" s="1"/>
  <c r="V1646" i="4"/>
  <c r="V1676" i="4" s="1"/>
  <c r="V1680" i="4" s="1"/>
  <c r="V1681" i="4" s="1"/>
  <c r="W2012" i="4"/>
  <c r="W2297" i="4"/>
  <c r="W2327" i="4" s="1"/>
  <c r="W2331" i="4" s="1"/>
  <c r="W2332" i="4" s="1"/>
  <c r="W1237" i="4"/>
  <c r="W1236" i="4" s="1"/>
  <c r="W1323" i="4"/>
  <c r="W1312" i="4" s="1"/>
  <c r="W1369" i="4"/>
  <c r="W1401" i="4"/>
  <c r="W1400" i="4" s="1"/>
  <c r="U10653" i="4"/>
  <c r="W1453" i="4"/>
  <c r="U1498" i="4"/>
  <c r="U1497" i="4" s="1"/>
  <c r="V2216" i="4"/>
  <c r="V2245" i="4" s="1"/>
  <c r="V2249" i="4" s="1"/>
  <c r="V2250" i="4" s="1"/>
  <c r="U2379" i="4"/>
  <c r="U2408" i="4" s="1"/>
  <c r="U2412" i="4" s="1"/>
  <c r="U2413" i="4" s="1"/>
  <c r="V2419" i="4"/>
  <c r="V2446" i="4" s="1"/>
  <c r="V2450" i="4" s="1"/>
  <c r="V2451" i="4" s="1"/>
  <c r="U2576" i="4"/>
  <c r="U2605" i="4" s="1"/>
  <c r="U2609" i="4" s="1"/>
  <c r="U2610" i="4" s="1"/>
  <c r="W2699" i="4"/>
  <c r="W2729" i="4" s="1"/>
  <c r="W2733" i="4" s="1"/>
  <c r="W2734" i="4" s="1"/>
  <c r="V3100" i="4"/>
  <c r="V3129" i="4" s="1"/>
  <c r="V3133" i="4" s="1"/>
  <c r="V3134" i="4" s="1"/>
  <c r="W3223" i="4"/>
  <c r="W3253" i="4" s="1"/>
  <c r="W3257" i="4" s="1"/>
  <c r="W3258" i="4" s="1"/>
  <c r="W3786" i="4"/>
  <c r="W3816" i="4" s="1"/>
  <c r="W3820" i="4" s="1"/>
  <c r="W3821" i="4" s="1"/>
  <c r="U9306" i="4"/>
  <c r="W1163" i="4"/>
  <c r="W1162" i="4" s="1"/>
  <c r="U1687" i="4"/>
  <c r="U1716" i="4" s="1"/>
  <c r="U1720" i="4" s="1"/>
  <c r="U1721" i="4" s="1"/>
  <c r="W1727" i="4"/>
  <c r="W1757" i="4" s="1"/>
  <c r="W1761" i="4" s="1"/>
  <c r="W1762" i="4" s="1"/>
  <c r="W2900" i="4"/>
  <c r="W2930" i="4" s="1"/>
  <c r="W2934" i="4" s="1"/>
  <c r="W2935" i="4" s="1"/>
  <c r="W3020" i="4"/>
  <c r="W3050" i="4" s="1"/>
  <c r="W3054" i="4" s="1"/>
  <c r="W3055" i="4" s="1"/>
  <c r="V3264" i="4"/>
  <c r="V3293" i="4" s="1"/>
  <c r="V3297" i="4" s="1"/>
  <c r="V3298" i="4" s="1"/>
  <c r="V4641" i="4"/>
  <c r="V4671" i="4" s="1"/>
  <c r="V4675" i="4" s="1"/>
  <c r="V4676" i="4" s="1"/>
  <c r="U9815" i="4"/>
  <c r="U9765" i="4" s="1"/>
  <c r="U7240" i="4"/>
  <c r="U7229" i="4" s="1"/>
  <c r="U10415" i="4"/>
  <c r="U10265" i="4" s="1"/>
  <c r="U7264" i="4"/>
  <c r="U7263" i="4" s="1"/>
  <c r="V1251" i="4"/>
  <c r="V1582" i="4"/>
  <c r="V1581" i="4" s="1"/>
  <c r="U2094" i="4"/>
  <c r="U2124" i="4" s="1"/>
  <c r="U2128" i="4" s="1"/>
  <c r="U2129" i="4" s="1"/>
  <c r="U2135" i="4"/>
  <c r="U2165" i="4" s="1"/>
  <c r="U2169" i="4" s="1"/>
  <c r="U2170" i="4" s="1"/>
  <c r="U2457" i="4"/>
  <c r="U2485" i="4" s="1"/>
  <c r="U2489" i="4" s="1"/>
  <c r="U2490" i="4" s="1"/>
  <c r="V4952" i="4"/>
  <c r="V4951" i="4" s="1"/>
  <c r="V4500" i="4"/>
  <c r="V10606" i="4" s="1"/>
  <c r="U5211" i="4"/>
  <c r="U5239" i="4" s="1"/>
  <c r="U5243" i="4" s="1"/>
  <c r="U5244" i="4" s="1"/>
  <c r="W5413" i="4"/>
  <c r="W5442" i="4" s="1"/>
  <c r="W5446" i="4" s="1"/>
  <c r="W5447" i="4" s="1"/>
  <c r="U5495" i="4"/>
  <c r="U5525" i="4" s="1"/>
  <c r="U5529" i="4" s="1"/>
  <c r="U5530" i="4" s="1"/>
  <c r="V1392" i="4"/>
  <c r="V1381" i="4" s="1"/>
  <c r="W10253" i="4"/>
  <c r="U1453" i="4"/>
  <c r="V1550" i="4"/>
  <c r="V2379" i="4"/>
  <c r="V2408" i="4" s="1"/>
  <c r="V2412" i="4" s="1"/>
  <c r="V2413" i="4" s="1"/>
  <c r="U2536" i="4"/>
  <c r="U2565" i="4" s="1"/>
  <c r="U2569" i="4" s="1"/>
  <c r="U2570" i="4" s="1"/>
  <c r="W2980" i="4"/>
  <c r="W3010" i="4" s="1"/>
  <c r="W3014" i="4" s="1"/>
  <c r="W3015" i="4" s="1"/>
  <c r="W3666" i="4"/>
  <c r="W3696" i="4" s="1"/>
  <c r="W3700" i="4" s="1"/>
  <c r="W3701" i="4" s="1"/>
  <c r="V1306" i="4"/>
  <c r="V1369" i="4"/>
  <c r="U1401" i="4"/>
  <c r="U1400" i="4" s="1"/>
  <c r="W10254" i="4"/>
  <c r="W1550" i="4"/>
  <c r="W1646" i="4"/>
  <c r="W1676" i="4" s="1"/>
  <c r="W1680" i="4" s="1"/>
  <c r="W1681" i="4" s="1"/>
  <c r="V1687" i="4"/>
  <c r="V1716" i="4" s="1"/>
  <c r="V1720" i="4" s="1"/>
  <c r="V1721" i="4" s="1"/>
  <c r="V1727" i="4"/>
  <c r="V1757" i="4" s="1"/>
  <c r="V1761" i="4" s="1"/>
  <c r="V1762" i="4" s="1"/>
  <c r="W1809" i="4"/>
  <c r="W1838" i="4" s="1"/>
  <c r="W1842" i="4" s="1"/>
  <c r="W1843" i="4" s="1"/>
  <c r="W2135" i="4"/>
  <c r="W2165" i="4" s="1"/>
  <c r="W2169" i="4" s="1"/>
  <c r="W2170" i="4" s="1"/>
  <c r="U3183" i="4"/>
  <c r="U3212" i="4" s="1"/>
  <c r="U3216" i="4" s="1"/>
  <c r="U3217" i="4" s="1"/>
  <c r="U3264" i="4"/>
  <c r="U3293" i="4" s="1"/>
  <c r="U3297" i="4" s="1"/>
  <c r="U3298" i="4" s="1"/>
  <c r="U3304" i="4"/>
  <c r="U3334" i="4" s="1"/>
  <c r="U3338" i="4" s="1"/>
  <c r="U3339" i="4" s="1"/>
  <c r="W3385" i="4"/>
  <c r="W3415" i="4" s="1"/>
  <c r="W3419" i="4" s="1"/>
  <c r="W3420" i="4" s="1"/>
  <c r="W10256" i="4"/>
  <c r="W4560" i="4"/>
  <c r="W4591" i="4" s="1"/>
  <c r="W4595" i="4" s="1"/>
  <c r="W4596" i="4" s="1"/>
  <c r="W4804" i="4"/>
  <c r="W4834" i="4" s="1"/>
  <c r="W4838" i="4" s="1"/>
  <c r="W4839" i="4" s="1"/>
  <c r="W5818" i="4"/>
  <c r="W5847" i="4" s="1"/>
  <c r="W5851" i="4" s="1"/>
  <c r="W5852" i="4" s="1"/>
  <c r="U3425" i="4"/>
  <c r="U3455" i="4" s="1"/>
  <c r="U3459" i="4" s="1"/>
  <c r="U3460" i="4" s="1"/>
  <c r="U3465" i="4"/>
  <c r="U3494" i="4" s="1"/>
  <c r="U3498" i="4" s="1"/>
  <c r="U3499" i="4" s="1"/>
  <c r="W3626" i="4"/>
  <c r="W3656" i="4" s="1"/>
  <c r="W3660" i="4" s="1"/>
  <c r="W3661" i="4" s="1"/>
  <c r="V3666" i="4"/>
  <c r="V3696" i="4" s="1"/>
  <c r="V3700" i="4" s="1"/>
  <c r="V3701" i="4" s="1"/>
  <c r="W3706" i="4"/>
  <c r="W3736" i="4" s="1"/>
  <c r="W3740" i="4" s="1"/>
  <c r="W3741" i="4" s="1"/>
  <c r="V3827" i="4"/>
  <c r="V3855" i="4" s="1"/>
  <c r="V3859" i="4" s="1"/>
  <c r="V3860" i="4" s="1"/>
  <c r="W3866" i="4"/>
  <c r="W3896" i="4" s="1"/>
  <c r="W3900" i="4" s="1"/>
  <c r="W3901" i="4" s="1"/>
  <c r="W3907" i="4"/>
  <c r="W3936" i="4" s="1"/>
  <c r="W3940" i="4" s="1"/>
  <c r="W3941" i="4" s="1"/>
  <c r="V4068" i="4"/>
  <c r="V4097" i="4" s="1"/>
  <c r="V4101" i="4" s="1"/>
  <c r="V4102" i="4" s="1"/>
  <c r="U4068" i="4"/>
  <c r="U4097" i="4" s="1"/>
  <c r="U4101" i="4" s="1"/>
  <c r="U4102" i="4" s="1"/>
  <c r="V4269" i="4"/>
  <c r="V4298" i="4" s="1"/>
  <c r="V4302" i="4" s="1"/>
  <c r="V4303" i="4" s="1"/>
  <c r="U9356" i="4"/>
  <c r="U4641" i="4"/>
  <c r="U4671" i="4" s="1"/>
  <c r="U4675" i="4" s="1"/>
  <c r="U4676" i="4" s="1"/>
  <c r="V4804" i="4"/>
  <c r="V4834" i="4" s="1"/>
  <c r="V4838" i="4" s="1"/>
  <c r="V4839" i="4" s="1"/>
  <c r="W5010" i="4"/>
  <c r="W5040" i="4" s="1"/>
  <c r="W5044" i="4" s="1"/>
  <c r="W5045" i="4" s="1"/>
  <c r="V5170" i="4"/>
  <c r="V5200" i="4" s="1"/>
  <c r="V5204" i="4" s="1"/>
  <c r="V5205" i="4" s="1"/>
  <c r="U5453" i="4"/>
  <c r="U5484" i="4" s="1"/>
  <c r="U5488" i="4" s="1"/>
  <c r="U5489" i="4" s="1"/>
  <c r="W5495" i="4"/>
  <c r="W5525" i="4" s="1"/>
  <c r="W5529" i="4" s="1"/>
  <c r="W5530" i="4" s="1"/>
  <c r="U5655" i="4"/>
  <c r="U5685" i="4" s="1"/>
  <c r="U5689" i="4" s="1"/>
  <c r="U5690" i="4" s="1"/>
  <c r="U6073" i="4"/>
  <c r="U6175" i="4"/>
  <c r="U6205" i="4" s="1"/>
  <c r="U6209" i="4" s="1"/>
  <c r="U6210" i="4" s="1"/>
  <c r="W10218" i="4"/>
  <c r="W9768" i="4" s="1"/>
  <c r="W7448" i="4"/>
  <c r="W7437" i="4" s="1"/>
  <c r="V5495" i="4"/>
  <c r="V5525" i="4" s="1"/>
  <c r="V5529" i="4" s="1"/>
  <c r="V5530" i="4" s="1"/>
  <c r="U5575" i="4"/>
  <c r="U5605" i="4" s="1"/>
  <c r="U5609" i="4" s="1"/>
  <c r="U5610" i="4" s="1"/>
  <c r="V9623" i="4"/>
  <c r="V9373" i="4" s="1"/>
  <c r="V9273" i="4" s="1"/>
  <c r="V7762" i="4"/>
  <c r="V7760" i="4" s="1"/>
  <c r="V10723" i="4"/>
  <c r="V10673" i="4" s="1"/>
  <c r="V7786" i="4"/>
  <c r="V7785" i="4" s="1"/>
  <c r="U3786" i="4"/>
  <c r="U3816" i="4" s="1"/>
  <c r="U3820" i="4" s="1"/>
  <c r="U3821" i="4" s="1"/>
  <c r="U4189" i="4"/>
  <c r="U4218" i="4" s="1"/>
  <c r="U4222" i="4" s="1"/>
  <c r="U4223" i="4" s="1"/>
  <c r="V11106" i="4"/>
  <c r="W4601" i="4"/>
  <c r="W4631" i="4" s="1"/>
  <c r="W4635" i="4" s="1"/>
  <c r="W4636" i="4" s="1"/>
  <c r="U4804" i="4"/>
  <c r="U4834" i="4" s="1"/>
  <c r="U4838" i="4" s="1"/>
  <c r="U4839" i="4" s="1"/>
  <c r="U4970" i="4"/>
  <c r="U4999" i="4" s="1"/>
  <c r="U5003" i="4" s="1"/>
  <c r="U5004" i="4" s="1"/>
  <c r="W5291" i="4"/>
  <c r="W5321" i="4" s="1"/>
  <c r="W5325" i="4" s="1"/>
  <c r="W5326" i="4" s="1"/>
  <c r="W5899" i="4"/>
  <c r="W5926" i="4" s="1"/>
  <c r="W5930" i="4" s="1"/>
  <c r="W5931" i="4" s="1"/>
  <c r="U6987" i="4"/>
  <c r="U7021" i="4" s="1"/>
  <c r="U7029" i="4" s="1"/>
  <c r="V3706" i="4"/>
  <c r="V3736" i="4" s="1"/>
  <c r="V3740" i="4" s="1"/>
  <c r="V3741" i="4" s="1"/>
  <c r="U4430" i="4"/>
  <c r="U4461" i="4" s="1"/>
  <c r="U4465" i="4" s="1"/>
  <c r="U4466" i="4" s="1"/>
  <c r="U4681" i="4"/>
  <c r="U4711" i="4" s="1"/>
  <c r="U4715" i="4" s="1"/>
  <c r="U4716" i="4" s="1"/>
  <c r="U4845" i="4"/>
  <c r="U4876" i="4" s="1"/>
  <c r="U4880" i="4" s="1"/>
  <c r="U4881" i="4" s="1"/>
  <c r="W4887" i="4"/>
  <c r="W4916" i="4" s="1"/>
  <c r="W4920" i="4" s="1"/>
  <c r="W4921" i="4" s="1"/>
  <c r="W4952" i="4"/>
  <c r="W4951" i="4" s="1"/>
  <c r="V5695" i="4"/>
  <c r="V5725" i="4" s="1"/>
  <c r="V5729" i="4" s="1"/>
  <c r="V5730" i="4" s="1"/>
  <c r="U5818" i="4"/>
  <c r="U5847" i="4" s="1"/>
  <c r="U5851" i="4" s="1"/>
  <c r="U5852" i="4" s="1"/>
  <c r="V5899" i="4"/>
  <c r="V5926" i="4" s="1"/>
  <c r="V5930" i="4" s="1"/>
  <c r="V5931" i="4" s="1"/>
  <c r="U6257" i="4"/>
  <c r="U6287" i="4" s="1"/>
  <c r="U6291" i="4" s="1"/>
  <c r="U6292" i="4" s="1"/>
  <c r="V4229" i="4"/>
  <c r="V4258" i="4" s="1"/>
  <c r="V4262" i="4" s="1"/>
  <c r="V4263" i="4" s="1"/>
  <c r="U4309" i="4"/>
  <c r="U4340" i="4" s="1"/>
  <c r="U4344" i="4" s="1"/>
  <c r="U4345" i="4" s="1"/>
  <c r="U4722" i="4"/>
  <c r="U4751" i="4" s="1"/>
  <c r="U4755" i="4" s="1"/>
  <c r="U4756" i="4" s="1"/>
  <c r="V5010" i="4"/>
  <c r="V5040" i="4" s="1"/>
  <c r="V5044" i="4" s="1"/>
  <c r="V5045" i="4" s="1"/>
  <c r="U5170" i="4"/>
  <c r="U5200" i="4" s="1"/>
  <c r="U5204" i="4" s="1"/>
  <c r="U5205" i="4" s="1"/>
  <c r="W5211" i="4"/>
  <c r="W5239" i="4" s="1"/>
  <c r="W5243" i="4" s="1"/>
  <c r="W5244" i="4" s="1"/>
  <c r="V10207" i="4"/>
  <c r="V9757" i="4" s="1"/>
  <c r="V5952" i="4"/>
  <c r="V5941" i="4" s="1"/>
  <c r="V5969" i="4" s="1"/>
  <c r="V9204" i="4" s="1"/>
  <c r="V10709" i="4"/>
  <c r="V10659" i="4" s="1"/>
  <c r="V6056" i="4"/>
  <c r="V6055" i="4" s="1"/>
  <c r="U6477" i="4"/>
  <c r="U6507" i="4" s="1"/>
  <c r="U6511" i="4" s="1"/>
  <c r="U6512" i="4" s="1"/>
  <c r="U5535" i="4"/>
  <c r="U5565" i="4" s="1"/>
  <c r="U5569" i="4" s="1"/>
  <c r="U5570" i="4" s="1"/>
  <c r="W10659" i="4"/>
  <c r="U6087" i="4"/>
  <c r="U6085" i="4" s="1"/>
  <c r="V6093" i="4"/>
  <c r="W6104" i="4"/>
  <c r="W10210" i="4" s="1"/>
  <c r="W9760" i="4" s="1"/>
  <c r="V6298" i="4"/>
  <c r="V6378" i="4"/>
  <c r="V6601" i="4"/>
  <c r="V6632" i="4" s="1"/>
  <c r="V6636" i="4" s="1"/>
  <c r="V6637" i="4" s="1"/>
  <c r="U6703" i="4"/>
  <c r="U6692" i="4" s="1"/>
  <c r="U6738" i="4"/>
  <c r="U6737" i="4" s="1"/>
  <c r="U6783" i="4"/>
  <c r="U10612" i="4" s="1"/>
  <c r="U10262" i="4" s="1"/>
  <c r="U6799" i="4"/>
  <c r="U6832" i="4" s="1"/>
  <c r="V6824" i="4"/>
  <c r="V6823" i="4" s="1"/>
  <c r="W6977" i="4"/>
  <c r="W6987" i="4"/>
  <c r="W7021" i="4" s="1"/>
  <c r="W7029" i="4" s="1"/>
  <c r="V7036" i="4"/>
  <c r="V7068" i="4" s="1"/>
  <c r="U7183" i="4"/>
  <c r="U7182" i="4" s="1"/>
  <c r="W9967" i="4"/>
  <c r="W9767" i="4" s="1"/>
  <c r="W7365" i="4"/>
  <c r="W7354" i="4" s="1"/>
  <c r="W7647" i="4"/>
  <c r="W7636" i="4" s="1"/>
  <c r="W7673" i="4" s="1"/>
  <c r="V7749" i="4"/>
  <c r="V11073" i="4"/>
  <c r="V10973" i="4" s="1"/>
  <c r="V7789" i="4"/>
  <c r="V7788" i="4" s="1"/>
  <c r="U7794" i="4"/>
  <c r="U11223" i="4" s="1"/>
  <c r="U11123" i="4" s="1"/>
  <c r="U6402" i="4"/>
  <c r="U6401" i="4" s="1"/>
  <c r="W6763" i="4"/>
  <c r="W6761" i="4" s="1"/>
  <c r="W6799" i="4"/>
  <c r="V6894" i="4"/>
  <c r="V6925" i="4" s="1"/>
  <c r="V6933" i="4" s="1"/>
  <c r="V6987" i="4"/>
  <c r="V7021" i="4" s="1"/>
  <c r="U10213" i="4"/>
  <c r="U9763" i="4" s="1"/>
  <c r="U7095" i="4"/>
  <c r="U7084" i="4" s="1"/>
  <c r="W11164" i="4"/>
  <c r="W11174" i="4" s="1"/>
  <c r="W7189" i="4"/>
  <c r="W7188" i="4" s="1"/>
  <c r="W10216" i="4"/>
  <c r="W9766" i="4" s="1"/>
  <c r="W7315" i="4"/>
  <c r="W7304" i="4" s="1"/>
  <c r="U7448" i="4"/>
  <c r="U7437" i="4" s="1"/>
  <c r="W11773" i="4"/>
  <c r="W11673" i="4" s="1"/>
  <c r="W7800" i="4"/>
  <c r="W7799" i="4" s="1"/>
  <c r="W7861" i="4"/>
  <c r="W7860" i="4" s="1"/>
  <c r="W7797" i="4"/>
  <c r="W11373" i="4" s="1"/>
  <c r="V8389" i="4"/>
  <c r="V8421" i="4" s="1"/>
  <c r="V8425" i="4" s="1"/>
  <c r="V8426" i="4" s="1"/>
  <c r="V8852" i="4"/>
  <c r="V8887" i="4" s="1"/>
  <c r="V8891" i="4" s="1"/>
  <c r="V8892" i="4" s="1"/>
  <c r="W8995" i="4"/>
  <c r="W9025" i="4" s="1"/>
  <c r="W9029" i="4" s="1"/>
  <c r="W9030" i="4" s="1"/>
  <c r="U11110" i="4"/>
  <c r="V6112" i="4"/>
  <c r="V6111" i="4" s="1"/>
  <c r="V6110" i="4" s="1"/>
  <c r="W6477" i="4"/>
  <c r="W6507" i="4" s="1"/>
  <c r="W6511" i="4" s="1"/>
  <c r="W6512" i="4" s="1"/>
  <c r="V6558" i="4"/>
  <c r="V6590" i="4" s="1"/>
  <c r="V6594" i="4" s="1"/>
  <c r="V6595" i="4" s="1"/>
  <c r="V10261" i="4"/>
  <c r="V6785" i="4"/>
  <c r="V6784" i="4" s="1"/>
  <c r="U7036" i="4"/>
  <c r="U7068" i="4" s="1"/>
  <c r="U7072" i="4" s="1"/>
  <c r="U7073" i="4" s="1"/>
  <c r="V10767" i="4"/>
  <c r="V10667" i="4" s="1"/>
  <c r="V7401" i="4"/>
  <c r="V7400" i="4" s="1"/>
  <c r="U11318" i="4"/>
  <c r="U11324" i="4" s="1"/>
  <c r="U7465" i="4"/>
  <c r="U7464" i="4" s="1"/>
  <c r="U10219" i="4"/>
  <c r="U9769" i="4" s="1"/>
  <c r="U7497" i="4"/>
  <c r="U7486" i="4" s="1"/>
  <c r="U7516" i="4" s="1"/>
  <c r="W7606" i="4"/>
  <c r="W7605" i="4" s="1"/>
  <c r="V6175" i="4"/>
  <c r="V6205" i="4" s="1"/>
  <c r="V6209" i="4" s="1"/>
  <c r="V6210" i="4" s="1"/>
  <c r="V6517" i="4"/>
  <c r="V6547" i="4" s="1"/>
  <c r="V6551" i="4" s="1"/>
  <c r="V6552" i="4" s="1"/>
  <c r="V6799" i="4"/>
  <c r="W6783" i="4"/>
  <c r="W6782" i="4" s="1"/>
  <c r="W6781" i="4" s="1"/>
  <c r="W6790" i="4"/>
  <c r="W6793" i="4" s="1"/>
  <c r="V6847" i="4"/>
  <c r="V6879" i="4" s="1"/>
  <c r="V6883" i="4" s="1"/>
  <c r="V6884" i="4" s="1"/>
  <c r="W9036" i="4"/>
  <c r="W9071" i="4" s="1"/>
  <c r="W9075" i="4" s="1"/>
  <c r="W9076" i="4" s="1"/>
  <c r="W11110" i="4"/>
  <c r="W6378" i="4"/>
  <c r="W6601" i="4"/>
  <c r="W6632" i="4" s="1"/>
  <c r="W6636" i="4" s="1"/>
  <c r="W6637" i="4" s="1"/>
  <c r="W6643" i="4"/>
  <c r="W6674" i="4" s="1"/>
  <c r="W6678" i="4" s="1"/>
  <c r="W6679" i="4" s="1"/>
  <c r="X6790" i="4"/>
  <c r="X6793" i="4" s="1"/>
  <c r="U6940" i="4"/>
  <c r="U6971" i="4" s="1"/>
  <c r="U6980" i="4" s="1"/>
  <c r="V11365" i="4"/>
  <c r="V11115" i="4" s="1"/>
  <c r="V7279" i="4"/>
  <c r="V7278" i="4" s="1"/>
  <c r="U10952" i="4"/>
  <c r="U11024" i="4"/>
  <c r="V7292" i="4"/>
  <c r="U10667" i="4"/>
  <c r="U10270" i="4"/>
  <c r="U7647" i="4"/>
  <c r="U7636" i="4" s="1"/>
  <c r="U7673" i="4" s="1"/>
  <c r="W7701" i="4"/>
  <c r="W7690" i="4" s="1"/>
  <c r="U7727" i="4"/>
  <c r="U7726" i="4" s="1"/>
  <c r="U11122" i="4"/>
  <c r="W7749" i="4"/>
  <c r="W7762" i="4"/>
  <c r="W7760" i="4" s="1"/>
  <c r="W7768" i="4"/>
  <c r="W8389" i="4"/>
  <c r="W8421" i="4" s="1"/>
  <c r="W8425" i="4" s="1"/>
  <c r="W8426" i="4" s="1"/>
  <c r="V8672" i="4"/>
  <c r="V8704" i="4" s="1"/>
  <c r="V8708" i="4" s="1"/>
  <c r="V8709" i="4" s="1"/>
  <c r="W8715" i="4"/>
  <c r="W8749" i="4" s="1"/>
  <c r="W8753" i="4" s="1"/>
  <c r="W8754" i="4" s="1"/>
  <c r="U8995" i="4"/>
  <c r="U9025" i="4" s="1"/>
  <c r="U9029" i="4" s="1"/>
  <c r="U9030" i="4" s="1"/>
  <c r="U9770" i="4"/>
  <c r="V7800" i="4"/>
  <c r="V7799" i="4" s="1"/>
  <c r="U7881" i="4"/>
  <c r="U7911" i="4" s="1"/>
  <c r="U7915" i="4" s="1"/>
  <c r="U7916" i="4" s="1"/>
  <c r="W8488" i="4"/>
  <c r="W8523" i="4" s="1"/>
  <c r="W8527" i="4" s="1"/>
  <c r="W8528" i="4" s="1"/>
  <c r="V8943" i="4"/>
  <c r="V8984" i="4" s="1"/>
  <c r="V8988" i="4" s="1"/>
  <c r="V8989" i="4" s="1"/>
  <c r="V9123" i="4"/>
  <c r="V9153" i="4" s="1"/>
  <c r="V9157" i="4" s="1"/>
  <c r="V9158" i="4" s="1"/>
  <c r="V9330" i="4"/>
  <c r="V9230" i="4" s="1"/>
  <c r="V9334" i="4"/>
  <c r="V9234" i="4" s="1"/>
  <c r="V9337" i="4"/>
  <c r="V9237" i="4" s="1"/>
  <c r="V9340" i="4"/>
  <c r="V9240" i="4" s="1"/>
  <c r="V9343" i="4"/>
  <c r="V9243" i="4" s="1"/>
  <c r="V9346" i="4"/>
  <c r="V9246" i="4" s="1"/>
  <c r="V9349" i="4"/>
  <c r="V9249" i="4" s="1"/>
  <c r="V9352" i="4"/>
  <c r="V9252" i="4" s="1"/>
  <c r="V9357" i="4"/>
  <c r="V9257" i="4" s="1"/>
  <c r="V9361" i="4"/>
  <c r="V9261" i="4" s="1"/>
  <c r="V9365" i="4"/>
  <c r="V9265" i="4" s="1"/>
  <c r="V9368" i="4"/>
  <c r="V9268" i="4" s="1"/>
  <c r="V9345" i="4"/>
  <c r="V9245" i="4" s="1"/>
  <c r="V9348" i="4"/>
  <c r="V9248" i="4" s="1"/>
  <c r="V9351" i="4"/>
  <c r="V9251" i="4" s="1"/>
  <c r="V9354" i="4"/>
  <c r="V9254" i="4" s="1"/>
  <c r="V9359" i="4"/>
  <c r="V9259" i="4" s="1"/>
  <c r="V9364" i="4"/>
  <c r="V9264" i="4" s="1"/>
  <c r="V9367" i="4"/>
  <c r="V9267" i="4" s="1"/>
  <c r="V9370" i="4"/>
  <c r="V9270" i="4" s="1"/>
  <c r="V10265" i="4"/>
  <c r="U11116" i="4"/>
  <c r="V10267" i="4"/>
  <c r="U7401" i="4"/>
  <c r="U7400" i="4" s="1"/>
  <c r="W9769" i="4"/>
  <c r="W11120" i="4"/>
  <c r="U9771" i="4"/>
  <c r="W10272" i="4"/>
  <c r="U7786" i="4"/>
  <c r="U7785" i="4" s="1"/>
  <c r="V7881" i="4"/>
  <c r="V7911" i="4" s="1"/>
  <c r="V7915" i="4" s="1"/>
  <c r="V7916" i="4" s="1"/>
  <c r="U8120" i="4"/>
  <c r="U8153" i="4" s="1"/>
  <c r="U8157" i="4" s="1"/>
  <c r="U8158" i="4" s="1"/>
  <c r="W8898" i="4"/>
  <c r="W8932" i="4" s="1"/>
  <c r="W8936" i="4" s="1"/>
  <c r="W8937" i="4" s="1"/>
  <c r="U9123" i="4"/>
  <c r="U9153" i="4" s="1"/>
  <c r="U9157" i="4" s="1"/>
  <c r="U9158" i="4" s="1"/>
  <c r="W10661" i="4"/>
  <c r="V11101" i="4"/>
  <c r="V11091" i="4"/>
  <c r="V11470" i="4"/>
  <c r="V11116" i="4"/>
  <c r="U11117" i="4"/>
  <c r="W9770" i="4"/>
  <c r="U7631" i="4"/>
  <c r="W9772" i="4"/>
  <c r="U7768" i="4"/>
  <c r="U8806" i="4"/>
  <c r="U8841" i="4" s="1"/>
  <c r="U8845" i="4" s="1"/>
  <c r="U8846" i="4" s="1"/>
  <c r="V8898" i="4"/>
  <c r="V8932" i="4" s="1"/>
  <c r="V8936" i="4" s="1"/>
  <c r="V8937" i="4" s="1"/>
  <c r="V10631" i="4"/>
  <c r="W11107" i="4"/>
  <c r="U11099" i="4"/>
  <c r="U11108" i="4"/>
  <c r="W11091" i="4"/>
  <c r="V7817" i="4"/>
  <c r="U7922" i="4"/>
  <c r="U7958" i="4" s="1"/>
  <c r="U7962" i="4" s="1"/>
  <c r="U7963" i="4" s="1"/>
  <c r="W7969" i="4"/>
  <c r="W8002" i="4" s="1"/>
  <c r="W8006" i="4" s="1"/>
  <c r="W8007" i="4" s="1"/>
  <c r="W8250" i="4"/>
  <c r="W8285" i="4" s="1"/>
  <c r="W8289" i="4" s="1"/>
  <c r="W8290" i="4" s="1"/>
  <c r="W8342" i="4"/>
  <c r="W8378" i="4" s="1"/>
  <c r="W8382" i="4" s="1"/>
  <c r="W8383" i="4" s="1"/>
  <c r="W9082" i="4"/>
  <c r="W9112" i="4" s="1"/>
  <c r="W9116" i="4" s="1"/>
  <c r="W9117" i="4" s="1"/>
  <c r="V1586" i="4"/>
  <c r="V1585" i="4" s="1"/>
  <c r="W9355" i="4"/>
  <c r="W9255" i="4" s="1"/>
  <c r="V1569" i="4"/>
  <c r="W20" i="4"/>
  <c r="W10" i="4" s="1"/>
  <c r="U242" i="4"/>
  <c r="V295" i="4"/>
  <c r="V285" i="4" s="1"/>
  <c r="V308" i="4" s="1"/>
  <c r="W458" i="4"/>
  <c r="X128" i="4"/>
  <c r="U665" i="4"/>
  <c r="U654" i="4" s="1"/>
  <c r="U10243" i="4"/>
  <c r="U698" i="4"/>
  <c r="U697" i="4" s="1"/>
  <c r="U801" i="4"/>
  <c r="V9744" i="4"/>
  <c r="U769" i="4"/>
  <c r="U768" i="4" s="1"/>
  <c r="V9745" i="4"/>
  <c r="V10645" i="4"/>
  <c r="V10096" i="4"/>
  <c r="V9746" i="4" s="1"/>
  <c r="V910" i="4"/>
  <c r="V900" i="4" s="1"/>
  <c r="U10598" i="4"/>
  <c r="U10248" i="4" s="1"/>
  <c r="U1068" i="4"/>
  <c r="U1067" i="4" s="1"/>
  <c r="W10199" i="4"/>
  <c r="W9749" i="4" s="1"/>
  <c r="W1112" i="4"/>
  <c r="W1101" i="4" s="1"/>
  <c r="T128" i="4"/>
  <c r="W201" i="4"/>
  <c r="W190" i="4" s="1"/>
  <c r="W214" i="4" s="1"/>
  <c r="V230" i="4"/>
  <c r="V229" i="4" s="1"/>
  <c r="V236" i="4" s="1"/>
  <c r="V245" i="4" s="1"/>
  <c r="V405" i="4"/>
  <c r="U648" i="4"/>
  <c r="V571" i="4"/>
  <c r="V560" i="4" s="1"/>
  <c r="V591" i="4" s="1"/>
  <c r="V10596" i="4"/>
  <c r="V10246" i="4" s="1"/>
  <c r="V933" i="4"/>
  <c r="V932" i="4" s="1"/>
  <c r="V11146" i="4"/>
  <c r="V11096" i="4" s="1"/>
  <c r="V939" i="4"/>
  <c r="V938" i="4" s="1"/>
  <c r="W11397" i="4"/>
  <c r="W11097" i="4" s="1"/>
  <c r="W1014" i="4"/>
  <c r="W1013" i="4" s="1"/>
  <c r="U10201" i="4"/>
  <c r="U9751" i="4" s="1"/>
  <c r="U1272" i="4"/>
  <c r="U1261" i="4" s="1"/>
  <c r="U1294" i="4" s="1"/>
  <c r="W1687" i="4"/>
  <c r="W1716" i="4" s="1"/>
  <c r="W1720" i="4" s="1"/>
  <c r="W1721" i="4" s="1"/>
  <c r="W2256" i="4"/>
  <c r="W2286" i="4" s="1"/>
  <c r="W2290" i="4" s="1"/>
  <c r="W2291" i="4" s="1"/>
  <c r="V2372" i="4"/>
  <c r="V2373" i="4" s="1"/>
  <c r="V2457" i="4"/>
  <c r="V2485" i="4" s="1"/>
  <c r="V2489" i="4" s="1"/>
  <c r="V2490" i="4" s="1"/>
  <c r="V2780" i="4"/>
  <c r="V2809" i="4" s="1"/>
  <c r="V2813" i="4" s="1"/>
  <c r="V2814" i="4" s="1"/>
  <c r="V3140" i="4"/>
  <c r="V3172" i="4" s="1"/>
  <c r="V3176" i="4" s="1"/>
  <c r="V3177" i="4" s="1"/>
  <c r="U3345" i="4"/>
  <c r="U3375" i="4" s="1"/>
  <c r="U3379" i="4" s="1"/>
  <c r="U3380" i="4" s="1"/>
  <c r="V101" i="4"/>
  <c r="V91" i="4" s="1"/>
  <c r="V116" i="4" s="1"/>
  <c r="W10474" i="4"/>
  <c r="U10643" i="4"/>
  <c r="W745" i="4"/>
  <c r="W734" i="4" s="1"/>
  <c r="V775" i="4"/>
  <c r="V774" i="4" s="1"/>
  <c r="W818" i="4"/>
  <c r="W807" i="4" s="1"/>
  <c r="U839" i="4"/>
  <c r="U838" i="4" s="1"/>
  <c r="W10245" i="4"/>
  <c r="W851" i="4"/>
  <c r="W850" i="4" s="1"/>
  <c r="U865" i="4"/>
  <c r="U864" i="4" s="1"/>
  <c r="W11095" i="4"/>
  <c r="U10197" i="4"/>
  <c r="U9747" i="4" s="1"/>
  <c r="U982" i="4"/>
  <c r="U971" i="4" s="1"/>
  <c r="V11248" i="4"/>
  <c r="V11098" i="4" s="1"/>
  <c r="V1074" i="4"/>
  <c r="V1073" i="4" s="1"/>
  <c r="W10200" i="4"/>
  <c r="W9750" i="4" s="1"/>
  <c r="W1219" i="4"/>
  <c r="W1209" i="4" s="1"/>
  <c r="U1809" i="4"/>
  <c r="U1838" i="4" s="1"/>
  <c r="U1842" i="4" s="1"/>
  <c r="U1843" i="4" s="1"/>
  <c r="U2496" i="4"/>
  <c r="U2525" i="4" s="1"/>
  <c r="U2529" i="4" s="1"/>
  <c r="U2530" i="4" s="1"/>
  <c r="U430" i="4"/>
  <c r="U429" i="4" s="1"/>
  <c r="W230" i="4"/>
  <c r="W229" i="4" s="1"/>
  <c r="W236" i="4" s="1"/>
  <c r="W9180" i="4" s="1"/>
  <c r="V31" i="4"/>
  <c r="V30" i="4" s="1"/>
  <c r="W679" i="4"/>
  <c r="W678" i="4" s="1"/>
  <c r="V10643" i="4"/>
  <c r="W775" i="4"/>
  <c r="W774" i="4" s="1"/>
  <c r="V839" i="4"/>
  <c r="V838" i="4" s="1"/>
  <c r="V865" i="4"/>
  <c r="V864" i="4" s="1"/>
  <c r="W1607" i="4"/>
  <c r="W1635" i="4" s="1"/>
  <c r="W1639" i="4" s="1"/>
  <c r="W1640" i="4" s="1"/>
  <c r="V3304" i="4"/>
  <c r="V3334" i="4" s="1"/>
  <c r="V3338" i="4" s="1"/>
  <c r="V3339" i="4" s="1"/>
  <c r="U10597" i="4"/>
  <c r="U1000" i="4"/>
  <c r="U999" i="4" s="1"/>
  <c r="W430" i="4"/>
  <c r="W429" i="4" s="1"/>
  <c r="V64" i="4"/>
  <c r="V53" i="4" s="1"/>
  <c r="V76" i="4" s="1"/>
  <c r="V84" i="4" s="1"/>
  <c r="U144" i="4"/>
  <c r="U134" i="4" s="1"/>
  <c r="V151" i="4"/>
  <c r="V150" i="4" s="1"/>
  <c r="W242" i="4"/>
  <c r="V334" i="4"/>
  <c r="V323" i="4" s="1"/>
  <c r="V346" i="4"/>
  <c r="V345" i="4" s="1"/>
  <c r="V422" i="4"/>
  <c r="V411" i="4" s="1"/>
  <c r="U10638" i="4"/>
  <c r="X648" i="4"/>
  <c r="W478" i="4"/>
  <c r="W467" i="4" s="1"/>
  <c r="W501" i="4" s="1"/>
  <c r="W505" i="4" s="1"/>
  <c r="W506" i="4" s="1"/>
  <c r="U523" i="4"/>
  <c r="U512" i="4" s="1"/>
  <c r="U545" i="4" s="1"/>
  <c r="U617" i="4"/>
  <c r="U606" i="4" s="1"/>
  <c r="U636" i="4" s="1"/>
  <c r="U708" i="4"/>
  <c r="U707" i="4" s="1"/>
  <c r="U725" i="4"/>
  <c r="T801" i="4"/>
  <c r="V10244" i="4"/>
  <c r="U9745" i="4"/>
  <c r="W839" i="4"/>
  <c r="W838" i="4" s="1"/>
  <c r="U10645" i="4"/>
  <c r="W865" i="4"/>
  <c r="W864" i="4" s="1"/>
  <c r="W10197" i="4"/>
  <c r="W9747" i="4" s="1"/>
  <c r="W982" i="4"/>
  <c r="W971" i="4" s="1"/>
  <c r="V10697" i="4"/>
  <c r="V10647" i="4" s="1"/>
  <c r="V1009" i="4"/>
  <c r="V1008" i="4" s="1"/>
  <c r="W2041" i="4"/>
  <c r="W2045" i="4" s="1"/>
  <c r="W2046" i="4" s="1"/>
  <c r="U2052" i="4"/>
  <c r="U2083" i="4" s="1"/>
  <c r="U2087" i="4" s="1"/>
  <c r="U2088" i="4" s="1"/>
  <c r="U2216" i="4"/>
  <c r="U2245" i="4" s="1"/>
  <c r="U2249" i="4" s="1"/>
  <c r="U2250" i="4" s="1"/>
  <c r="U2419" i="4"/>
  <c r="U2446" i="4" s="1"/>
  <c r="U2450" i="4" s="1"/>
  <c r="U2451" i="4" s="1"/>
  <c r="V2699" i="4"/>
  <c r="V2729" i="4" s="1"/>
  <c r="V2733" i="4" s="1"/>
  <c r="V2734" i="4" s="1"/>
  <c r="U3100" i="4"/>
  <c r="U3129" i="4" s="1"/>
  <c r="U3133" i="4" s="1"/>
  <c r="U3134" i="4" s="1"/>
  <c r="V3223" i="4"/>
  <c r="V3253" i="4" s="1"/>
  <c r="V3257" i="4" s="1"/>
  <c r="V3258" i="4" s="1"/>
  <c r="V1513" i="4"/>
  <c r="V1512" i="4" s="1"/>
  <c r="U1550" i="4"/>
  <c r="W1563" i="4"/>
  <c r="W1561" i="4" s="1"/>
  <c r="U1582" i="4"/>
  <c r="U1581" i="4" s="1"/>
  <c r="V11105" i="4"/>
  <c r="W3586" i="4"/>
  <c r="W3616" i="4" s="1"/>
  <c r="W3620" i="4" s="1"/>
  <c r="W3621" i="4" s="1"/>
  <c r="V3866" i="4"/>
  <c r="V3896" i="4" s="1"/>
  <c r="V3900" i="4" s="1"/>
  <c r="V3901" i="4" s="1"/>
  <c r="W4068" i="4"/>
  <c r="W4097" i="4" s="1"/>
  <c r="W4101" i="4" s="1"/>
  <c r="W4102" i="4" s="1"/>
  <c r="U4149" i="4"/>
  <c r="U4178" i="4" s="1"/>
  <c r="U4182" i="4" s="1"/>
  <c r="U4183" i="4" s="1"/>
  <c r="V4309" i="4"/>
  <c r="V4340" i="4" s="1"/>
  <c r="V4344" i="4" s="1"/>
  <c r="V4345" i="4" s="1"/>
  <c r="U4391" i="4"/>
  <c r="U4420" i="4" s="1"/>
  <c r="U4424" i="4" s="1"/>
  <c r="U4425" i="4" s="1"/>
  <c r="V4601" i="4"/>
  <c r="V4631" i="4" s="1"/>
  <c r="V4635" i="4" s="1"/>
  <c r="V4636" i="4" s="1"/>
  <c r="V4722" i="4"/>
  <c r="V4751" i="4" s="1"/>
  <c r="V4755" i="4" s="1"/>
  <c r="V4756" i="4" s="1"/>
  <c r="V4845" i="4"/>
  <c r="V4876" i="4" s="1"/>
  <c r="V4880" i="4" s="1"/>
  <c r="V4881" i="4" s="1"/>
  <c r="U4887" i="4"/>
  <c r="U4916" i="4" s="1"/>
  <c r="U4920" i="4" s="1"/>
  <c r="U4921" i="4" s="1"/>
  <c r="V5051" i="4"/>
  <c r="V5081" i="4" s="1"/>
  <c r="V5085" i="4" s="1"/>
  <c r="V5086" i="4" s="1"/>
  <c r="W5372" i="4"/>
  <c r="W5402" i="4" s="1"/>
  <c r="W5406" i="4" s="1"/>
  <c r="W5407" i="4" s="1"/>
  <c r="V10356" i="4"/>
  <c r="V10374" i="4" s="1"/>
  <c r="W4496" i="4"/>
  <c r="W10206" i="4" s="1"/>
  <c r="W4531" i="4"/>
  <c r="W4520" i="4" s="1"/>
  <c r="W4549" i="4" s="1"/>
  <c r="W4553" i="4" s="1"/>
  <c r="W4554" i="4" s="1"/>
  <c r="W1095" i="4"/>
  <c r="U1477" i="4"/>
  <c r="U1465" i="4" s="1"/>
  <c r="U1586" i="4"/>
  <c r="U1585" i="4" s="1"/>
  <c r="V3345" i="4"/>
  <c r="V3375" i="4" s="1"/>
  <c r="V3379" i="4" s="1"/>
  <c r="V3380" i="4" s="1"/>
  <c r="U10649" i="4"/>
  <c r="V10253" i="4"/>
  <c r="V1453" i="4"/>
  <c r="V1477" i="4"/>
  <c r="V1465" i="4" s="1"/>
  <c r="W1498" i="4"/>
  <c r="W1497" i="4" s="1"/>
  <c r="V11104" i="4"/>
  <c r="V9355" i="4"/>
  <c r="V9255" i="4" s="1"/>
  <c r="U10255" i="4"/>
  <c r="V2820" i="4"/>
  <c r="V2850" i="4" s="1"/>
  <c r="V2854" i="4" s="1"/>
  <c r="V2855" i="4" s="1"/>
  <c r="V3385" i="4"/>
  <c r="V3415" i="4" s="1"/>
  <c r="V3419" i="4" s="1"/>
  <c r="V3420" i="4" s="1"/>
  <c r="V3425" i="4"/>
  <c r="V3455" i="4" s="1"/>
  <c r="V3459" i="4" s="1"/>
  <c r="V3460" i="4" s="1"/>
  <c r="W3465" i="4"/>
  <c r="W3494" i="4" s="1"/>
  <c r="W3498" i="4" s="1"/>
  <c r="W3499" i="4" s="1"/>
  <c r="W4351" i="4"/>
  <c r="W4380" i="4" s="1"/>
  <c r="W4384" i="4" s="1"/>
  <c r="W4385" i="4" s="1"/>
  <c r="W4641" i="4"/>
  <c r="W4671" i="4" s="1"/>
  <c r="W4675" i="4" s="1"/>
  <c r="W4676" i="4" s="1"/>
  <c r="W4762" i="4"/>
  <c r="W4793" i="4" s="1"/>
  <c r="W4797" i="4" s="1"/>
  <c r="W4798" i="4" s="1"/>
  <c r="V4927" i="4"/>
  <c r="W4970" i="4"/>
  <c r="W4999" i="4" s="1"/>
  <c r="W5003" i="4" s="1"/>
  <c r="W5004" i="4" s="1"/>
  <c r="V5131" i="4"/>
  <c r="V5159" i="4" s="1"/>
  <c r="V5163" i="4" s="1"/>
  <c r="V5164" i="4" s="1"/>
  <c r="V5453" i="4"/>
  <c r="V5484" i="4" s="1"/>
  <c r="V5488" i="4" s="1"/>
  <c r="V5489" i="4" s="1"/>
  <c r="V5575" i="4"/>
  <c r="V5605" i="4" s="1"/>
  <c r="V5609" i="4" s="1"/>
  <c r="V5610" i="4" s="1"/>
  <c r="V10649" i="4"/>
  <c r="W11104" i="4"/>
  <c r="V10255" i="4"/>
  <c r="V2536" i="4"/>
  <c r="V2565" i="4" s="1"/>
  <c r="V2569" i="4" s="1"/>
  <c r="V2570" i="4" s="1"/>
  <c r="W9806" i="4"/>
  <c r="V4560" i="4"/>
  <c r="V4591" i="4" s="1"/>
  <c r="V4595" i="4" s="1"/>
  <c r="V4596" i="4" s="1"/>
  <c r="V4681" i="4"/>
  <c r="V4711" i="4" s="1"/>
  <c r="V4715" i="4" s="1"/>
  <c r="V4716" i="4" s="1"/>
  <c r="V9748" i="4"/>
  <c r="W1068" i="4"/>
  <c r="W1067" i="4" s="1"/>
  <c r="W10249" i="4"/>
  <c r="W10649" i="4"/>
  <c r="U1369" i="4"/>
  <c r="V1401" i="4"/>
  <c r="V1400" i="4" s="1"/>
  <c r="U10254" i="4"/>
  <c r="V1563" i="4"/>
  <c r="V1561" i="4" s="1"/>
  <c r="W10255" i="4"/>
  <c r="U11105" i="4"/>
  <c r="V3183" i="4"/>
  <c r="V3212" i="4" s="1"/>
  <c r="V3216" i="4" s="1"/>
  <c r="V3217" i="4" s="1"/>
  <c r="V3746" i="4"/>
  <c r="V3775" i="4" s="1"/>
  <c r="V3779" i="4" s="1"/>
  <c r="V3780" i="4" s="1"/>
  <c r="U5051" i="4"/>
  <c r="U5081" i="4" s="1"/>
  <c r="U5085" i="4" s="1"/>
  <c r="U5086" i="4" s="1"/>
  <c r="W5091" i="4"/>
  <c r="W5120" i="4" s="1"/>
  <c r="W5124" i="4" s="1"/>
  <c r="W5125" i="4" s="1"/>
  <c r="U5250" i="4"/>
  <c r="U5280" i="4" s="1"/>
  <c r="U5284" i="4" s="1"/>
  <c r="U5285" i="4" s="1"/>
  <c r="V5372" i="4"/>
  <c r="V5402" i="4" s="1"/>
  <c r="V5406" i="4" s="1"/>
  <c r="V5407" i="4" s="1"/>
  <c r="V5535" i="4"/>
  <c r="V5565" i="4" s="1"/>
  <c r="V5569" i="4" s="1"/>
  <c r="V5570" i="4" s="1"/>
  <c r="U5614" i="4"/>
  <c r="U5645" i="4" s="1"/>
  <c r="U5649" i="4" s="1"/>
  <c r="U5650" i="4" s="1"/>
  <c r="V4189" i="4"/>
  <c r="V4218" i="4" s="1"/>
  <c r="V4222" i="4" s="1"/>
  <c r="V4223" i="4" s="1"/>
  <c r="U4479" i="4"/>
  <c r="U4477" i="4" s="1"/>
  <c r="U5993" i="4"/>
  <c r="U5983" i="4" s="1"/>
  <c r="U6008" i="4" s="1"/>
  <c r="U10209" i="4"/>
  <c r="U9759" i="4" s="1"/>
  <c r="U6036" i="4"/>
  <c r="U6026" i="4" s="1"/>
  <c r="V11110" i="4"/>
  <c r="W6257" i="4"/>
  <c r="W6287" i="4" s="1"/>
  <c r="W6291" i="4" s="1"/>
  <c r="W6292" i="4" s="1"/>
  <c r="V6426" i="4"/>
  <c r="V6109" i="4"/>
  <c r="V10610" i="4" s="1"/>
  <c r="V6451" i="4"/>
  <c r="V6450" i="4" s="1"/>
  <c r="U6643" i="4"/>
  <c r="U6674" i="4" s="1"/>
  <c r="U6678" i="4" s="1"/>
  <c r="U6679" i="4" s="1"/>
  <c r="W6769" i="4"/>
  <c r="W10213" i="4"/>
  <c r="W9763" i="4" s="1"/>
  <c r="W7095" i="4"/>
  <c r="W7084" i="4" s="1"/>
  <c r="U10309" i="4"/>
  <c r="U10259" i="4" s="1"/>
  <c r="U6044" i="4"/>
  <c r="U6043" i="4" s="1"/>
  <c r="W6107" i="4"/>
  <c r="W10360" i="4" s="1"/>
  <c r="W10374" i="4" s="1"/>
  <c r="W6402" i="4"/>
  <c r="W6401" i="4" s="1"/>
  <c r="V11214" i="4"/>
  <c r="V11114" i="4" s="1"/>
  <c r="V7189" i="4"/>
  <c r="V7188" i="4" s="1"/>
  <c r="V3976" i="4"/>
  <c r="V3980" i="4" s="1"/>
  <c r="V3981" i="4" s="1"/>
  <c r="U4229" i="4"/>
  <c r="U4258" i="4" s="1"/>
  <c r="U4262" i="4" s="1"/>
  <c r="U4263" i="4" s="1"/>
  <c r="U5777" i="4"/>
  <c r="U5808" i="4" s="1"/>
  <c r="U5812" i="4" s="1"/>
  <c r="U5813" i="4" s="1"/>
  <c r="V6104" i="4"/>
  <c r="V10210" i="4" s="1"/>
  <c r="V9760" i="4" s="1"/>
  <c r="V6268" i="4"/>
  <c r="V6257" i="4" s="1"/>
  <c r="V6287" i="4" s="1"/>
  <c r="V6291" i="4" s="1"/>
  <c r="V6292" i="4" s="1"/>
  <c r="W11262" i="4"/>
  <c r="W11112" i="4" s="1"/>
  <c r="W6785" i="4"/>
  <c r="W6784" i="4" s="1"/>
  <c r="V3987" i="4"/>
  <c r="V4017" i="4" s="1"/>
  <c r="V4021" i="4" s="1"/>
  <c r="V4022" i="4" s="1"/>
  <c r="U4108" i="4"/>
  <c r="U4138" i="4" s="1"/>
  <c r="U4142" i="4" s="1"/>
  <c r="U4143" i="4" s="1"/>
  <c r="V9356" i="4"/>
  <c r="V9256" i="4" s="1"/>
  <c r="W11106" i="4"/>
  <c r="V5777" i="4"/>
  <c r="V5808" i="4" s="1"/>
  <c r="V5812" i="4" s="1"/>
  <c r="V5813" i="4" s="1"/>
  <c r="V10208" i="4"/>
  <c r="V9758" i="4" s="1"/>
  <c r="V5993" i="4"/>
  <c r="V5983" i="4" s="1"/>
  <c r="V6008" i="4" s="1"/>
  <c r="W6056" i="4"/>
  <c r="W6055" i="4" s="1"/>
  <c r="V6115" i="4"/>
  <c r="V6114" i="4" s="1"/>
  <c r="W6227" i="4"/>
  <c r="W6216" i="4" s="1"/>
  <c r="W6247" i="4" s="1"/>
  <c r="W6251" i="4" s="1"/>
  <c r="W6252" i="4" s="1"/>
  <c r="W6409" i="4"/>
  <c r="W6408" i="4" s="1"/>
  <c r="V6455" i="4"/>
  <c r="V6454" i="4" s="1"/>
  <c r="V6477" i="4"/>
  <c r="V6507" i="4" s="1"/>
  <c r="V6511" i="4" s="1"/>
  <c r="V6512" i="4" s="1"/>
  <c r="U6712" i="4"/>
  <c r="U6711" i="4" s="1"/>
  <c r="V3586" i="4"/>
  <c r="V3616" i="4" s="1"/>
  <c r="V3620" i="4" s="1"/>
  <c r="V3621" i="4" s="1"/>
  <c r="W4498" i="4"/>
  <c r="W4497" i="4" s="1"/>
  <c r="V4502" i="4"/>
  <c r="V4501" i="4" s="1"/>
  <c r="U5695" i="4"/>
  <c r="U5725" i="4" s="1"/>
  <c r="U5729" i="4" s="1"/>
  <c r="U5730" i="4" s="1"/>
  <c r="W10208" i="4"/>
  <c r="W9758" i="4" s="1"/>
  <c r="W5993" i="4"/>
  <c r="W5983" i="4" s="1"/>
  <c r="W6008" i="4" s="1"/>
  <c r="W9205" i="4" s="1"/>
  <c r="W6087" i="4"/>
  <c r="W6085" i="4" s="1"/>
  <c r="W6093" i="4"/>
  <c r="W6712" i="4"/>
  <c r="W6711" i="4" s="1"/>
  <c r="W11211" i="4"/>
  <c r="W11111" i="4" s="1"/>
  <c r="W6738" i="4"/>
  <c r="W6737" i="4" s="1"/>
  <c r="W6780" i="4"/>
  <c r="W10212" i="4" s="1"/>
  <c r="W9762" i="4" s="1"/>
  <c r="W6858" i="4"/>
  <c r="W6847" i="4" s="1"/>
  <c r="W6879" i="4" s="1"/>
  <c r="W6887" i="4" s="1"/>
  <c r="V3626" i="4"/>
  <c r="V3656" i="4" s="1"/>
  <c r="V3660" i="4" s="1"/>
  <c r="V3661" i="4" s="1"/>
  <c r="W4108" i="4"/>
  <c r="W4138" i="4" s="1"/>
  <c r="W4142" i="4" s="1"/>
  <c r="W4143" i="4" s="1"/>
  <c r="W4502" i="4"/>
  <c r="W4501" i="4" s="1"/>
  <c r="W6044" i="4"/>
  <c r="W6043" i="4" s="1"/>
  <c r="U9310" i="4"/>
  <c r="U6104" i="4"/>
  <c r="U10210" i="4" s="1"/>
  <c r="U9760" i="4" s="1"/>
  <c r="U6308" i="4"/>
  <c r="U6298" i="4" s="1"/>
  <c r="U6327" i="4" s="1"/>
  <c r="U6331" i="4" s="1"/>
  <c r="U6332" i="4" s="1"/>
  <c r="U10360" i="4"/>
  <c r="U6106" i="4"/>
  <c r="U6105" i="4" s="1"/>
  <c r="V9362" i="4"/>
  <c r="V9262" i="4" s="1"/>
  <c r="W6517" i="4"/>
  <c r="W6547" i="4" s="1"/>
  <c r="W6551" i="4" s="1"/>
  <c r="W6552" i="4" s="1"/>
  <c r="V6703" i="4"/>
  <c r="V6692" i="4" s="1"/>
  <c r="V6712" i="4"/>
  <c r="V6711" i="4" s="1"/>
  <c r="W6751" i="4"/>
  <c r="W9362" i="4"/>
  <c r="W9262" i="4" s="1"/>
  <c r="V6769" i="4"/>
  <c r="V11112" i="4"/>
  <c r="W6824" i="4"/>
  <c r="W6823" i="4" s="1"/>
  <c r="W6894" i="4"/>
  <c r="W6925" i="4" s="1"/>
  <c r="W6933" i="4" s="1"/>
  <c r="V10259" i="4"/>
  <c r="V6073" i="4"/>
  <c r="W6115" i="4"/>
  <c r="W6114" i="4" s="1"/>
  <c r="W6558" i="4"/>
  <c r="W6590" i="4" s="1"/>
  <c r="W6594" i="4" s="1"/>
  <c r="W6595" i="4" s="1"/>
  <c r="W6109" i="4"/>
  <c r="W10610" i="4" s="1"/>
  <c r="U6601" i="4"/>
  <c r="U6632" i="4" s="1"/>
  <c r="U6636" i="4" s="1"/>
  <c r="U6637" i="4" s="1"/>
  <c r="W10259" i="4"/>
  <c r="W6073" i="4"/>
  <c r="U9360" i="4"/>
  <c r="U10261" i="4"/>
  <c r="W6940" i="4"/>
  <c r="W6971" i="4" s="1"/>
  <c r="W6980" i="4" s="1"/>
  <c r="V6036" i="4"/>
  <c r="V6026" i="4" s="1"/>
  <c r="V6044" i="4"/>
  <c r="V6043" i="4" s="1"/>
  <c r="V9360" i="4"/>
  <c r="V9260" i="4" s="1"/>
  <c r="V10213" i="4"/>
  <c r="V9763" i="4" s="1"/>
  <c r="V7095" i="4"/>
  <c r="V7084" i="4" s="1"/>
  <c r="V11263" i="4"/>
  <c r="V11113" i="4" s="1"/>
  <c r="V7112" i="4"/>
  <c r="V7111" i="4" s="1"/>
  <c r="V10614" i="4"/>
  <c r="V10264" i="4" s="1"/>
  <c r="V7176" i="4"/>
  <c r="V7175" i="4" s="1"/>
  <c r="W10714" i="4"/>
  <c r="W10664" i="4" s="1"/>
  <c r="W7183" i="4"/>
  <c r="W7182" i="4" s="1"/>
  <c r="U7279" i="4"/>
  <c r="U7278" i="4" s="1"/>
  <c r="V7315" i="4"/>
  <c r="V7304" i="4" s="1"/>
  <c r="V7331" i="4"/>
  <c r="V7330" i="4" s="1"/>
  <c r="V9767" i="4"/>
  <c r="V7390" i="4"/>
  <c r="V7389" i="4" s="1"/>
  <c r="U7409" i="4"/>
  <c r="U7408" i="4" s="1"/>
  <c r="V7425" i="4"/>
  <c r="U7557" i="4"/>
  <c r="U7556" i="4" s="1"/>
  <c r="W10270" i="4"/>
  <c r="W10670" i="4"/>
  <c r="U11120" i="4"/>
  <c r="W7717" i="4"/>
  <c r="W7716" i="4" s="1"/>
  <c r="W7727" i="4"/>
  <c r="W7726" i="4" s="1"/>
  <c r="W11122" i="4"/>
  <c r="U9373" i="4"/>
  <c r="U9273" i="4" s="1"/>
  <c r="U10273" i="4"/>
  <c r="W8120" i="4"/>
  <c r="W8153" i="4" s="1"/>
  <c r="W8157" i="4" s="1"/>
  <c r="W8158" i="4" s="1"/>
  <c r="V8163" i="4"/>
  <c r="V8194" i="4" s="1"/>
  <c r="V8198" i="4" s="1"/>
  <c r="V8199" i="4" s="1"/>
  <c r="V8432" i="4"/>
  <c r="V8463" i="4" s="1"/>
  <c r="V8467" i="4" s="1"/>
  <c r="V8468" i="4" s="1"/>
  <c r="V8582" i="4"/>
  <c r="V8615" i="4" s="1"/>
  <c r="V8619" i="4" s="1"/>
  <c r="V8620" i="4" s="1"/>
  <c r="U9082" i="4"/>
  <c r="U9112" i="4" s="1"/>
  <c r="U9116" i="4" s="1"/>
  <c r="U9117" i="4" s="1"/>
  <c r="W7112" i="4"/>
  <c r="W7111" i="4" s="1"/>
  <c r="U7189" i="4"/>
  <c r="U7188" i="4" s="1"/>
  <c r="U7365" i="4"/>
  <c r="U7354" i="4" s="1"/>
  <c r="W7390" i="4"/>
  <c r="W7389" i="4" s="1"/>
  <c r="V7409" i="4"/>
  <c r="V7408" i="4" s="1"/>
  <c r="V7557" i="4"/>
  <c r="V7556" i="4" s="1"/>
  <c r="U7579" i="4"/>
  <c r="U7578" i="4" s="1"/>
  <c r="U7731" i="4"/>
  <c r="U7730" i="4" s="1"/>
  <c r="W11073" i="4"/>
  <c r="W10973" i="4" s="1"/>
  <c r="W7789" i="4"/>
  <c r="W7788" i="4" s="1"/>
  <c r="W11724" i="4"/>
  <c r="W11652" i="4"/>
  <c r="V6780" i="4"/>
  <c r="V6771" i="4" s="1"/>
  <c r="V9765" i="4"/>
  <c r="U7292" i="4"/>
  <c r="V7365" i="4"/>
  <c r="V7354" i="4" s="1"/>
  <c r="W7557" i="4"/>
  <c r="W7556" i="4" s="1"/>
  <c r="W7579" i="4"/>
  <c r="W7578" i="4" s="1"/>
  <c r="U10272" i="4"/>
  <c r="W7731" i="4"/>
  <c r="W7730" i="4" s="1"/>
  <c r="U7749" i="4"/>
  <c r="U7762" i="4"/>
  <c r="U7760" i="4" s="1"/>
  <c r="W9373" i="4"/>
  <c r="W9273" i="4" s="1"/>
  <c r="W10273" i="4"/>
  <c r="U8389" i="4"/>
  <c r="U8421" i="4" s="1"/>
  <c r="U8425" i="4" s="1"/>
  <c r="U8426" i="4" s="1"/>
  <c r="U7606" i="4"/>
  <c r="U7605" i="4" s="1"/>
  <c r="U7781" i="4"/>
  <c r="U7780" i="4" s="1"/>
  <c r="U7112" i="4"/>
  <c r="U7111" i="4" s="1"/>
  <c r="W11113" i="4"/>
  <c r="U7176" i="4"/>
  <c r="U7175" i="4" s="1"/>
  <c r="V7183" i="4"/>
  <c r="V7182" i="4" s="1"/>
  <c r="U11114" i="4"/>
  <c r="V7240" i="4"/>
  <c r="V7229" i="4" s="1"/>
  <c r="V7264" i="4"/>
  <c r="V7263" i="4" s="1"/>
  <c r="U7315" i="4"/>
  <c r="U7304" i="4" s="1"/>
  <c r="U7331" i="4"/>
  <c r="U7330" i="4" s="1"/>
  <c r="U9767" i="4"/>
  <c r="U7390" i="4"/>
  <c r="U7389" i="4" s="1"/>
  <c r="W11117" i="4"/>
  <c r="U7425" i="4"/>
  <c r="W7545" i="4"/>
  <c r="W7534" i="4" s="1"/>
  <c r="W7631" i="4"/>
  <c r="U7717" i="4"/>
  <c r="U7716" i="4" s="1"/>
  <c r="V7727" i="4"/>
  <c r="V7726" i="4" s="1"/>
  <c r="W7786" i="4"/>
  <c r="W7785" i="4" s="1"/>
  <c r="W8205" i="4"/>
  <c r="W8239" i="4" s="1"/>
  <c r="W8243" i="4" s="1"/>
  <c r="W8244" i="4" s="1"/>
  <c r="U8582" i="4"/>
  <c r="U8615" i="4" s="1"/>
  <c r="U8619" i="4" s="1"/>
  <c r="U8620" i="4" s="1"/>
  <c r="V9036" i="4"/>
  <c r="V9071" i="4" s="1"/>
  <c r="V9075" i="4" s="1"/>
  <c r="V9076" i="4" s="1"/>
  <c r="W7779" i="4"/>
  <c r="W10223" i="4" s="1"/>
  <c r="W9773" i="4" s="1"/>
  <c r="V7922" i="4"/>
  <c r="V7958" i="4" s="1"/>
  <c r="V7962" i="4" s="1"/>
  <c r="V7963" i="4" s="1"/>
  <c r="U8163" i="4"/>
  <c r="U8194" i="4" s="1"/>
  <c r="U8198" i="4" s="1"/>
  <c r="U8199" i="4" s="1"/>
  <c r="U8898" i="4"/>
  <c r="U8932" i="4" s="1"/>
  <c r="U8936" i="4" s="1"/>
  <c r="U8937" i="4" s="1"/>
  <c r="W9123" i="4"/>
  <c r="W9153" i="4" s="1"/>
  <c r="W9157" i="4" s="1"/>
  <c r="W9158" i="4" s="1"/>
  <c r="W11574" i="4"/>
  <c r="W11470" i="4"/>
  <c r="U7969" i="4"/>
  <c r="U8002" i="4" s="1"/>
  <c r="U8006" i="4" s="1"/>
  <c r="U8007" i="4" s="1"/>
  <c r="V8120" i="4"/>
  <c r="V8153" i="4" s="1"/>
  <c r="V8157" i="4" s="1"/>
  <c r="V8158" i="4" s="1"/>
  <c r="U8250" i="4"/>
  <c r="U8285" i="4" s="1"/>
  <c r="U8289" i="4" s="1"/>
  <c r="U8290" i="4" s="1"/>
  <c r="U8488" i="4"/>
  <c r="U8523" i="4" s="1"/>
  <c r="U8527" i="4" s="1"/>
  <c r="U8528" i="4" s="1"/>
  <c r="U8943" i="4"/>
  <c r="U8984" i="4" s="1"/>
  <c r="U8988" i="4" s="1"/>
  <c r="U8989" i="4" s="1"/>
  <c r="U9036" i="4"/>
  <c r="U9071" i="4" s="1"/>
  <c r="U9075" i="4" s="1"/>
  <c r="U9076" i="4" s="1"/>
  <c r="V9082" i="4"/>
  <c r="V9112" i="4" s="1"/>
  <c r="V9116" i="4" s="1"/>
  <c r="V9117" i="4" s="1"/>
  <c r="V9328" i="4"/>
  <c r="V9228" i="4" s="1"/>
  <c r="V9331" i="4"/>
  <c r="V9231" i="4" s="1"/>
  <c r="V9363" i="4"/>
  <c r="V9263" i="4" s="1"/>
  <c r="W10952" i="4"/>
  <c r="U9334" i="4"/>
  <c r="U9234" i="4" s="1"/>
  <c r="U9340" i="4"/>
  <c r="U9240" i="4" s="1"/>
  <c r="U9352" i="4"/>
  <c r="U9252" i="4" s="1"/>
  <c r="W9372" i="4"/>
  <c r="W9272" i="4" s="1"/>
  <c r="U10631" i="4"/>
  <c r="V9371" i="4"/>
  <c r="V9271" i="4" s="1"/>
  <c r="V9329" i="4"/>
  <c r="V9229" i="4" s="1"/>
  <c r="V9332" i="4"/>
  <c r="V9232" i="4" s="1"/>
  <c r="V9336" i="4"/>
  <c r="V9236" i="4" s="1"/>
  <c r="V9339" i="4"/>
  <c r="V9239" i="4" s="1"/>
  <c r="V9342" i="4"/>
  <c r="V9242" i="4" s="1"/>
  <c r="V10250" i="4"/>
  <c r="U8760" i="4"/>
  <c r="U8795" i="4" s="1"/>
  <c r="U8799" i="4" s="1"/>
  <c r="U8800" i="4" s="1"/>
  <c r="U9329" i="4"/>
  <c r="U9229" i="4" s="1"/>
  <c r="U9332" i="4"/>
  <c r="U9232" i="4" s="1"/>
  <c r="U9336" i="4"/>
  <c r="U9236" i="4" s="1"/>
  <c r="U9339" i="4"/>
  <c r="U9239" i="4" s="1"/>
  <c r="U9342" i="4"/>
  <c r="U9242" i="4" s="1"/>
  <c r="U9345" i="4"/>
  <c r="U9245" i="4" s="1"/>
  <c r="U9348" i="4"/>
  <c r="U9248" i="4" s="1"/>
  <c r="U9351" i="4"/>
  <c r="U9251" i="4" s="1"/>
  <c r="U9354" i="4"/>
  <c r="U9254" i="4" s="1"/>
  <c r="U9359" i="4"/>
  <c r="U9259" i="4" s="1"/>
  <c r="U9364" i="4"/>
  <c r="U9264" i="4" s="1"/>
  <c r="U9367" i="4"/>
  <c r="U9267" i="4" s="1"/>
  <c r="U9370" i="4"/>
  <c r="U9270" i="4" s="1"/>
  <c r="W9364" i="4"/>
  <c r="W9264" i="4" s="1"/>
  <c r="V2135" i="4"/>
  <c r="V2165" i="4" s="1"/>
  <c r="V2169" i="4" s="1"/>
  <c r="V2170" i="4" s="1"/>
  <c r="V1849" i="4"/>
  <c r="V1878" i="4" s="1"/>
  <c r="V1882" i="4" s="1"/>
  <c r="V1883" i="4" s="1"/>
  <c r="U745" i="4"/>
  <c r="U734" i="4" s="1"/>
  <c r="U262" i="4"/>
  <c r="U252" i="4" s="1"/>
  <c r="U270" i="4" s="1"/>
  <c r="U20" i="4"/>
  <c r="U10" i="4" s="1"/>
  <c r="W128" i="4"/>
  <c r="T405" i="4"/>
  <c r="U571" i="4"/>
  <c r="U560" i="4" s="1"/>
  <c r="U591" i="4" s="1"/>
  <c r="W10243" i="4"/>
  <c r="W10643" i="4"/>
  <c r="W933" i="4"/>
  <c r="W932" i="4" s="1"/>
  <c r="U10249" i="4"/>
  <c r="U1201" i="4"/>
  <c r="W11105" i="4"/>
  <c r="U334" i="4"/>
  <c r="U323" i="4" s="1"/>
  <c r="U405" i="4"/>
  <c r="T648" i="4"/>
  <c r="V665" i="4"/>
  <c r="V654" i="4" s="1"/>
  <c r="V679" i="4"/>
  <c r="V678" i="4" s="1"/>
  <c r="V698" i="4"/>
  <c r="V697" i="4" s="1"/>
  <c r="U775" i="4"/>
  <c r="U774" i="4" s="1"/>
  <c r="V982" i="4"/>
  <c r="V971" i="4" s="1"/>
  <c r="V1000" i="4"/>
  <c r="V999" i="4" s="1"/>
  <c r="U1095" i="4"/>
  <c r="U9355" i="4"/>
  <c r="U9255" i="4" s="1"/>
  <c r="V9805" i="4"/>
  <c r="W2379" i="4"/>
  <c r="W2408" i="4" s="1"/>
  <c r="W2412" i="4" s="1"/>
  <c r="W2413" i="4" s="1"/>
  <c r="W2576" i="4"/>
  <c r="W2605" i="4" s="1"/>
  <c r="W2609" i="4" s="1"/>
  <c r="W2610" i="4" s="1"/>
  <c r="U478" i="4"/>
  <c r="U467" i="4" s="1"/>
  <c r="U501" i="4" s="1"/>
  <c r="U505" i="4" s="1"/>
  <c r="U506" i="4" s="1"/>
  <c r="U1127" i="4"/>
  <c r="U1126" i="4" s="1"/>
  <c r="W1586" i="4"/>
  <c r="W1585" i="4" s="1"/>
  <c r="U379" i="4"/>
  <c r="U369" i="4" s="1"/>
  <c r="U393" i="4" s="1"/>
  <c r="U401" i="4" s="1"/>
  <c r="W405" i="4"/>
  <c r="U441" i="4"/>
  <c r="U440" i="4" s="1"/>
  <c r="V648" i="4"/>
  <c r="V523" i="4"/>
  <c r="V512" i="4" s="1"/>
  <c r="V545" i="4" s="1"/>
  <c r="V708" i="4"/>
  <c r="V707" i="4" s="1"/>
  <c r="V713" i="4"/>
  <c r="V712" i="4" s="1"/>
  <c r="V725" i="4"/>
  <c r="U1563" i="4"/>
  <c r="U1561" i="4" s="1"/>
  <c r="U1569" i="4"/>
  <c r="U2372" i="4"/>
  <c r="U2373" i="4" s="1"/>
  <c r="U1580" i="4"/>
  <c r="V2496" i="4"/>
  <c r="V2525" i="4" s="1"/>
  <c r="V2529" i="4" s="1"/>
  <c r="V2530" i="4" s="1"/>
  <c r="U458" i="4"/>
  <c r="V128" i="4"/>
  <c r="X405" i="4"/>
  <c r="V441" i="4"/>
  <c r="V440" i="4" s="1"/>
  <c r="W10874" i="4"/>
  <c r="W648" i="4"/>
  <c r="W708" i="4"/>
  <c r="W707" i="4" s="1"/>
  <c r="W713" i="4"/>
  <c r="W712" i="4" s="1"/>
  <c r="U9744" i="4"/>
  <c r="U10244" i="4"/>
  <c r="U779" i="4"/>
  <c r="U778" i="4" s="1"/>
  <c r="W891" i="4"/>
  <c r="W10246" i="4"/>
  <c r="W939" i="4"/>
  <c r="W938" i="4" s="1"/>
  <c r="U1051" i="4"/>
  <c r="U1039" i="4" s="1"/>
  <c r="U1163" i="4"/>
  <c r="U1162" i="4" s="1"/>
  <c r="U1237" i="4"/>
  <c r="U1236" i="4" s="1"/>
  <c r="U1241" i="4"/>
  <c r="U1240" i="4" s="1"/>
  <c r="U11204" i="4"/>
  <c r="U11104" i="4" s="1"/>
  <c r="U1513" i="4"/>
  <c r="U1512" i="4" s="1"/>
  <c r="W1582" i="4"/>
  <c r="W1581" i="4" s="1"/>
  <c r="V965" i="4"/>
  <c r="W1580" i="4"/>
  <c r="W10205" i="4" s="1"/>
  <c r="W3827" i="4"/>
  <c r="W3855" i="4" s="1"/>
  <c r="W3859" i="4" s="1"/>
  <c r="W3860" i="4" s="1"/>
  <c r="W9306" i="4"/>
  <c r="W9324" i="4" s="1"/>
  <c r="X801" i="4"/>
  <c r="U965" i="4"/>
  <c r="W1306" i="4"/>
  <c r="U4028" i="4"/>
  <c r="U4057" i="4" s="1"/>
  <c r="U4061" i="4" s="1"/>
  <c r="U4062" i="4" s="1"/>
  <c r="V4391" i="4"/>
  <c r="V4420" i="4" s="1"/>
  <c r="V4424" i="4" s="1"/>
  <c r="V4425" i="4" s="1"/>
  <c r="U4269" i="4"/>
  <c r="U4298" i="4" s="1"/>
  <c r="U4302" i="4" s="1"/>
  <c r="U4303" i="4" s="1"/>
  <c r="U3907" i="4"/>
  <c r="U3936" i="4" s="1"/>
  <c r="U3940" i="4" s="1"/>
  <c r="U3941" i="4" s="1"/>
  <c r="V4028" i="4"/>
  <c r="V4057" i="4" s="1"/>
  <c r="V4061" i="4" s="1"/>
  <c r="V4062" i="4" s="1"/>
  <c r="V4149" i="4"/>
  <c r="V4178" i="4" s="1"/>
  <c r="V4182" i="4" s="1"/>
  <c r="V4183" i="4" s="1"/>
  <c r="W4430" i="4"/>
  <c r="W4461" i="4" s="1"/>
  <c r="W4465" i="4" s="1"/>
  <c r="W4466" i="4" s="1"/>
  <c r="V5332" i="4"/>
  <c r="V5361" i="4" s="1"/>
  <c r="V5365" i="4" s="1"/>
  <c r="V5366" i="4" s="1"/>
  <c r="W5614" i="4"/>
  <c r="W5645" i="4" s="1"/>
  <c r="W5649" i="4" s="1"/>
  <c r="W5650" i="4" s="1"/>
  <c r="V5655" i="4"/>
  <c r="V5685" i="4" s="1"/>
  <c r="V5689" i="4" s="1"/>
  <c r="V5690" i="4" s="1"/>
  <c r="W9356" i="4"/>
  <c r="U11106" i="4"/>
  <c r="V4479" i="4"/>
  <c r="V4477" i="4" s="1"/>
  <c r="V4485" i="4"/>
  <c r="W6298" i="4"/>
  <c r="W6327" i="4" s="1"/>
  <c r="W6331" i="4" s="1"/>
  <c r="W6332" i="4" s="1"/>
  <c r="W4479" i="4"/>
  <c r="W4477" i="4" s="1"/>
  <c r="W4485" i="4"/>
  <c r="U10256" i="4"/>
  <c r="U4502" i="4"/>
  <c r="U4501" i="4" s="1"/>
  <c r="V4496" i="4"/>
  <c r="U6763" i="4"/>
  <c r="U6761" i="4" s="1"/>
  <c r="U6769" i="4"/>
  <c r="V10221" i="4"/>
  <c r="V9771" i="4" s="1"/>
  <c r="V7647" i="4"/>
  <c r="V7636" i="4" s="1"/>
  <c r="V7673" i="4" s="1"/>
  <c r="V10222" i="4"/>
  <c r="V9772" i="4" s="1"/>
  <c r="V7701" i="4"/>
  <c r="V7690" i="4" s="1"/>
  <c r="W10415" i="4"/>
  <c r="W10265" i="4" s="1"/>
  <c r="W7264" i="4"/>
  <c r="W7263" i="4" s="1"/>
  <c r="V6327" i="4"/>
  <c r="V6331" i="4" s="1"/>
  <c r="V6332" i="4" s="1"/>
  <c r="W11318" i="4"/>
  <c r="W11324" i="4" s="1"/>
  <c r="W7465" i="4"/>
  <c r="W7464" i="4" s="1"/>
  <c r="V10770" i="4"/>
  <c r="V7579" i="4"/>
  <c r="V7578" i="4" s="1"/>
  <c r="U11112" i="4"/>
  <c r="W10114" i="4"/>
  <c r="W9764" i="4" s="1"/>
  <c r="W7149" i="4"/>
  <c r="W7138" i="4" s="1"/>
  <c r="V10322" i="4"/>
  <c r="V10272" i="4" s="1"/>
  <c r="V7717" i="4"/>
  <c r="V7716" i="4" s="1"/>
  <c r="V10423" i="4"/>
  <c r="V7781" i="4"/>
  <c r="V7780" i="4" s="1"/>
  <c r="U4496" i="4"/>
  <c r="U4487" i="4" s="1"/>
  <c r="V9914" i="4"/>
  <c r="V9764" i="4" s="1"/>
  <c r="V7149" i="4"/>
  <c r="V7138" i="4" s="1"/>
  <c r="V11272" i="4"/>
  <c r="V11122" i="4" s="1"/>
  <c r="V7731" i="4"/>
  <c r="V7730" i="4" s="1"/>
  <c r="T6686" i="4"/>
  <c r="U6785" i="4"/>
  <c r="U6784" i="4" s="1"/>
  <c r="U9864" i="4"/>
  <c r="U9764" i="4" s="1"/>
  <c r="U7149" i="4"/>
  <c r="U7138" i="4" s="1"/>
  <c r="W11266" i="4"/>
  <c r="W11116" i="4" s="1"/>
  <c r="W7331" i="4"/>
  <c r="W7330" i="4" s="1"/>
  <c r="W10767" i="4"/>
  <c r="W10667" i="4" s="1"/>
  <c r="W7401" i="4"/>
  <c r="W7400" i="4" s="1"/>
  <c r="V11270" i="4"/>
  <c r="V11120" i="4" s="1"/>
  <c r="V7606" i="4"/>
  <c r="V7605" i="4" s="1"/>
  <c r="W7292" i="4"/>
  <c r="W7425" i="4"/>
  <c r="V7969" i="4"/>
  <c r="V8002" i="4" s="1"/>
  <c r="V8006" i="4" s="1"/>
  <c r="V8007" i="4" s="1"/>
  <c r="V8013" i="4"/>
  <c r="V8051" i="4" s="1"/>
  <c r="V8055" i="4" s="1"/>
  <c r="V8056" i="4" s="1"/>
  <c r="V8250" i="4"/>
  <c r="V8285" i="4" s="1"/>
  <c r="V8289" i="4" s="1"/>
  <c r="V8290" i="4" s="1"/>
  <c r="V8296" i="4"/>
  <c r="V8331" i="4" s="1"/>
  <c r="V8335" i="4" s="1"/>
  <c r="V8336" i="4" s="1"/>
  <c r="V8488" i="4"/>
  <c r="V8523" i="4" s="1"/>
  <c r="V8527" i="4" s="1"/>
  <c r="V8528" i="4" s="1"/>
  <c r="V8534" i="4"/>
  <c r="V8571" i="4" s="1"/>
  <c r="V8575" i="4" s="1"/>
  <c r="V8576" i="4" s="1"/>
  <c r="V6686" i="4"/>
  <c r="T6790" i="4"/>
  <c r="T6793" i="4" s="1"/>
  <c r="U8062" i="4"/>
  <c r="U8095" i="4" s="1"/>
  <c r="U8099" i="4" s="1"/>
  <c r="U8100" i="4" s="1"/>
  <c r="W6686" i="4"/>
  <c r="U6790" i="4"/>
  <c r="U6793" i="4" s="1"/>
  <c r="U6780" i="4"/>
  <c r="U10212" i="4" s="1"/>
  <c r="U9762" i="4" s="1"/>
  <c r="V7779" i="4"/>
  <c r="X6686" i="4"/>
  <c r="W7240" i="4"/>
  <c r="W7229" i="4" s="1"/>
  <c r="W9765" i="4"/>
  <c r="W10267" i="4"/>
  <c r="W7409" i="4"/>
  <c r="W7408" i="4" s="1"/>
  <c r="W7497" i="4"/>
  <c r="W7486" i="4" s="1"/>
  <c r="W7516" i="4" s="1"/>
  <c r="V10270" i="4"/>
  <c r="W11223" i="4"/>
  <c r="U8013" i="4"/>
  <c r="U8051" i="4" s="1"/>
  <c r="U8055" i="4" s="1"/>
  <c r="U8056" i="4" s="1"/>
  <c r="U8296" i="4"/>
  <c r="U8331" i="4" s="1"/>
  <c r="U8335" i="4" s="1"/>
  <c r="U8336" i="4" s="1"/>
  <c r="U8534" i="4"/>
  <c r="U8571" i="4" s="1"/>
  <c r="U8575" i="4" s="1"/>
  <c r="U8576" i="4" s="1"/>
  <c r="U7779" i="4"/>
  <c r="U8715" i="4"/>
  <c r="U8749" i="4" s="1"/>
  <c r="U8753" i="4" s="1"/>
  <c r="U8754" i="4" s="1"/>
  <c r="V7792" i="4"/>
  <c r="V7791" i="4" s="1"/>
  <c r="V11123" i="4"/>
  <c r="W9370" i="4"/>
  <c r="W9270" i="4" s="1"/>
  <c r="V9347" i="4"/>
  <c r="V9247" i="4" s="1"/>
  <c r="V9369" i="4"/>
  <c r="V9269" i="4" s="1"/>
  <c r="U9346" i="4"/>
  <c r="U9246" i="4" s="1"/>
  <c r="W9329" i="4"/>
  <c r="W9229" i="4" s="1"/>
  <c r="W9330" i="4"/>
  <c r="W9230" i="4" s="1"/>
  <c r="W9331" i="4"/>
  <c r="W9231" i="4" s="1"/>
  <c r="W9332" i="4"/>
  <c r="W9232" i="4" s="1"/>
  <c r="W9334" i="4"/>
  <c r="W9234" i="4" s="1"/>
  <c r="W9335" i="4"/>
  <c r="W9235" i="4" s="1"/>
  <c r="W9336" i="4"/>
  <c r="W9236" i="4" s="1"/>
  <c r="W9337" i="4"/>
  <c r="W9237" i="4" s="1"/>
  <c r="W9338" i="4"/>
  <c r="W9238" i="4" s="1"/>
  <c r="W9339" i="4"/>
  <c r="W9239" i="4" s="1"/>
  <c r="W9340" i="4"/>
  <c r="W9240" i="4" s="1"/>
  <c r="W9341" i="4"/>
  <c r="W9241" i="4" s="1"/>
  <c r="W9342" i="4"/>
  <c r="W9242" i="4" s="1"/>
  <c r="W9343" i="4"/>
  <c r="W9243" i="4" s="1"/>
  <c r="W9344" i="4"/>
  <c r="W9244" i="4" s="1"/>
  <c r="W9345" i="4"/>
  <c r="W9245" i="4" s="1"/>
  <c r="W9346" i="4"/>
  <c r="W9246" i="4" s="1"/>
  <c r="W9347" i="4"/>
  <c r="W9247" i="4" s="1"/>
  <c r="W9348" i="4"/>
  <c r="W9248" i="4" s="1"/>
  <c r="W9349" i="4"/>
  <c r="W9249" i="4" s="1"/>
  <c r="W9350" i="4"/>
  <c r="W9250" i="4" s="1"/>
  <c r="W9351" i="4"/>
  <c r="W9251" i="4" s="1"/>
  <c r="W9352" i="4"/>
  <c r="W9252" i="4" s="1"/>
  <c r="W9353" i="4"/>
  <c r="W9253" i="4" s="1"/>
  <c r="W9354" i="4"/>
  <c r="W9254" i="4" s="1"/>
  <c r="U11574" i="4"/>
  <c r="U11470" i="4"/>
  <c r="U10661" i="4"/>
  <c r="V10661" i="4"/>
  <c r="W571" i="4"/>
  <c r="W560" i="4" s="1"/>
  <c r="W591" i="4" s="1"/>
  <c r="W1513" i="4"/>
  <c r="W1512" i="4" s="1"/>
  <c r="W379" i="4"/>
  <c r="W369" i="4" s="1"/>
  <c r="W393" i="4" s="1"/>
  <c r="W10324" i="4"/>
  <c r="W10238" i="4"/>
  <c r="W441" i="4"/>
  <c r="W440" i="4" s="1"/>
  <c r="W523" i="4"/>
  <c r="W512" i="4" s="1"/>
  <c r="W545" i="4" s="1"/>
  <c r="W9728" i="4"/>
  <c r="W1477" i="4"/>
  <c r="W1465" i="4" s="1"/>
  <c r="W11094" i="4"/>
  <c r="W10228" i="4"/>
  <c r="W10638" i="4"/>
  <c r="W31" i="4"/>
  <c r="W30" i="4" s="1"/>
  <c r="W11524" i="4"/>
  <c r="W11443" i="4"/>
  <c r="U9728" i="4"/>
  <c r="U31" i="4"/>
  <c r="U30" i="4" s="1"/>
  <c r="V9728" i="4"/>
  <c r="V10228" i="4"/>
  <c r="V10238" i="4"/>
  <c r="V11524" i="4"/>
  <c r="V11443" i="4"/>
  <c r="V11094" i="4"/>
  <c r="U6120" i="4"/>
  <c r="U6127" i="4" s="1"/>
  <c r="U6686" i="4"/>
  <c r="W6020" i="4"/>
  <c r="U6020" i="4"/>
  <c r="U6879" i="4"/>
  <c r="U10228" i="4"/>
  <c r="U64" i="4"/>
  <c r="U53" i="4" s="1"/>
  <c r="U76" i="4" s="1"/>
  <c r="U10238" i="4"/>
  <c r="U11524" i="4"/>
  <c r="U11443" i="4"/>
  <c r="U11174" i="4"/>
  <c r="U11094" i="4"/>
  <c r="V6020" i="4"/>
  <c r="V7078" i="4"/>
  <c r="V6790" i="4"/>
  <c r="V6793" i="4" s="1"/>
  <c r="X6020" i="4"/>
  <c r="T6020" i="4"/>
  <c r="T7078" i="4"/>
  <c r="W9524" i="4"/>
  <c r="W9328" i="4"/>
  <c r="U7078" i="4"/>
  <c r="W9474" i="4"/>
  <c r="W7078" i="4"/>
  <c r="W9574" i="4"/>
  <c r="X7078" i="4"/>
  <c r="W9624" i="4"/>
  <c r="W9424" i="4"/>
  <c r="X9165" i="4"/>
  <c r="X7811" i="4"/>
  <c r="W9165" i="4"/>
  <c r="V9324" i="4"/>
  <c r="V9424" i="4"/>
  <c r="V9474" i="4"/>
  <c r="V9524" i="4"/>
  <c r="V9574" i="4"/>
  <c r="T9165" i="4"/>
  <c r="T7811" i="4"/>
  <c r="U9165" i="4"/>
  <c r="U7811" i="4"/>
  <c r="V11324" i="4"/>
  <c r="V11118" i="4"/>
  <c r="V9165" i="4"/>
  <c r="V7811" i="4"/>
  <c r="U9424" i="4"/>
  <c r="U9474" i="4"/>
  <c r="U9524" i="4"/>
  <c r="U9574" i="4"/>
  <c r="W9974" i="4"/>
  <c r="V9974" i="4"/>
  <c r="W10174" i="4"/>
  <c r="U9724" i="4"/>
  <c r="V9874" i="4"/>
  <c r="U10024" i="4"/>
  <c r="V9724" i="4"/>
  <c r="W9874" i="4"/>
  <c r="U9924" i="4"/>
  <c r="V10024" i="4"/>
  <c r="U10074" i="4"/>
  <c r="W9724" i="4"/>
  <c r="W10024" i="4"/>
  <c r="V10074" i="4"/>
  <c r="U10124" i="4"/>
  <c r="U10174" i="4"/>
  <c r="U9624" i="4"/>
  <c r="W9924" i="4"/>
  <c r="U9974" i="4"/>
  <c r="W10074" i="4"/>
  <c r="V10174" i="4"/>
  <c r="U10252" i="4"/>
  <c r="V10248" i="4"/>
  <c r="W10631" i="4"/>
  <c r="W10824" i="4"/>
  <c r="V11024" i="4"/>
  <c r="V10952" i="4"/>
  <c r="V11774" i="4"/>
  <c r="U11274" i="4"/>
  <c r="V11424" i="4"/>
  <c r="U11374" i="4"/>
  <c r="U11424" i="4"/>
  <c r="Q11752" i="4"/>
  <c r="Q11702" i="4"/>
  <c r="Q11672" i="4"/>
  <c r="Q11671" i="4"/>
  <c r="Q11670" i="4"/>
  <c r="Q11669" i="4"/>
  <c r="Q11668" i="4"/>
  <c r="Q11667" i="4"/>
  <c r="Q11666" i="4"/>
  <c r="Q11665" i="4"/>
  <c r="Q11664" i="4"/>
  <c r="Q11663" i="4"/>
  <c r="Q11662" i="4"/>
  <c r="Q11661" i="4"/>
  <c r="Q11660" i="4"/>
  <c r="Q11659" i="4"/>
  <c r="Q11658" i="4"/>
  <c r="Q11657" i="4"/>
  <c r="Q11656" i="4"/>
  <c r="Q11655" i="4"/>
  <c r="Q11654" i="4"/>
  <c r="Q11653" i="4"/>
  <c r="Q11651" i="4"/>
  <c r="Q11650" i="4"/>
  <c r="Q11649" i="4"/>
  <c r="Q11648" i="4"/>
  <c r="Q11647" i="4"/>
  <c r="Q11646" i="4"/>
  <c r="Q11645" i="4"/>
  <c r="Q11644" i="4"/>
  <c r="Q11643" i="4"/>
  <c r="Q11642" i="4"/>
  <c r="Q11641" i="4"/>
  <c r="Q11640" i="4"/>
  <c r="Q11639" i="4"/>
  <c r="Q11638" i="4"/>
  <c r="Q11637" i="4"/>
  <c r="Q11636" i="4"/>
  <c r="Q11635" i="4"/>
  <c r="Q11634" i="4"/>
  <c r="Q11633" i="4"/>
  <c r="Q11632" i="4"/>
  <c r="Q11631" i="4"/>
  <c r="Q11630" i="4"/>
  <c r="Q11629" i="4"/>
  <c r="Q11628" i="4"/>
  <c r="Q11602" i="4"/>
  <c r="Q11452" i="4" s="1"/>
  <c r="Q11570" i="4"/>
  <c r="Q11574" i="4" s="1"/>
  <c r="Q11473" i="4"/>
  <c r="Q11472" i="4"/>
  <c r="Q11471" i="4"/>
  <c r="Q11469" i="4"/>
  <c r="Q11468" i="4"/>
  <c r="Q11467" i="4"/>
  <c r="Q11466" i="4"/>
  <c r="Q11465" i="4"/>
  <c r="Q11464" i="4"/>
  <c r="Q11463" i="4"/>
  <c r="Q11462" i="4"/>
  <c r="Q11461" i="4"/>
  <c r="Q11460" i="4"/>
  <c r="Q11459" i="4"/>
  <c r="Q11458" i="4"/>
  <c r="Q11457" i="4"/>
  <c r="Q11456" i="4"/>
  <c r="Q11455" i="4"/>
  <c r="Q11454" i="4"/>
  <c r="Q11453" i="4"/>
  <c r="Q11451" i="4"/>
  <c r="Q11450" i="4"/>
  <c r="Q11449" i="4"/>
  <c r="Q11448" i="4"/>
  <c r="Q11447" i="4"/>
  <c r="Q11446" i="4"/>
  <c r="Q11445" i="4"/>
  <c r="Q11444" i="4"/>
  <c r="Q11442" i="4"/>
  <c r="Q11441" i="4"/>
  <c r="Q11440" i="4"/>
  <c r="Q11439" i="4"/>
  <c r="Q11438" i="4"/>
  <c r="Q11437" i="4"/>
  <c r="Q11436" i="4"/>
  <c r="Q11435" i="4"/>
  <c r="Q11434" i="4"/>
  <c r="Q11433" i="4"/>
  <c r="Q11432" i="4"/>
  <c r="Q11431" i="4"/>
  <c r="Q11430" i="4"/>
  <c r="Q11429" i="4"/>
  <c r="Q11428" i="4"/>
  <c r="Q11421" i="4"/>
  <c r="Q11407" i="4"/>
  <c r="Q11401" i="4"/>
  <c r="Q11391" i="4"/>
  <c r="Q11389" i="4"/>
  <c r="Q11370" i="4"/>
  <c r="Q11363" i="4"/>
  <c r="Q11358" i="4"/>
  <c r="Q11352" i="4"/>
  <c r="Q11351" i="4"/>
  <c r="Q11349" i="4"/>
  <c r="Q11348" i="4"/>
  <c r="Q11347" i="4"/>
  <c r="Q11344" i="4"/>
  <c r="Q11341" i="4"/>
  <c r="Q11340" i="4"/>
  <c r="Q11339" i="4"/>
  <c r="Q11336" i="4"/>
  <c r="Q11335" i="4"/>
  <c r="Q11332" i="4"/>
  <c r="Q11271" i="4"/>
  <c r="Q11269" i="4"/>
  <c r="Q11119" i="4" s="1"/>
  <c r="Q11268" i="4"/>
  <c r="Q11265" i="4"/>
  <c r="Q11261" i="4"/>
  <c r="Q11259" i="4"/>
  <c r="Q11109" i="4" s="1"/>
  <c r="Q11258" i="4"/>
  <c r="Q11257" i="4"/>
  <c r="Q11253" i="4"/>
  <c r="Q11103" i="4" s="1"/>
  <c r="Q11252" i="4"/>
  <c r="Q11251" i="4"/>
  <c r="Q11250" i="4"/>
  <c r="Q11249" i="4"/>
  <c r="Q11247" i="4"/>
  <c r="Q11242" i="4"/>
  <c r="Q11092" i="4" s="1"/>
  <c r="Q11241" i="4"/>
  <c r="Q11240" i="4"/>
  <c r="Q11239" i="4"/>
  <c r="Q11238" i="4"/>
  <c r="Q11088" i="4" s="1"/>
  <c r="Q11237" i="4"/>
  <c r="Q11087" i="4" s="1"/>
  <c r="Q11235" i="4"/>
  <c r="Q11232" i="4"/>
  <c r="Q11230" i="4"/>
  <c r="Q11080" i="4" s="1"/>
  <c r="Q11229" i="4"/>
  <c r="Q11079" i="4" s="1"/>
  <c r="Q11228" i="4"/>
  <c r="Q11078" i="4" s="1"/>
  <c r="Q11221" i="4"/>
  <c r="Q11193" i="4"/>
  <c r="Q11171" i="4"/>
  <c r="Q11084" i="4"/>
  <c r="Q11083" i="4"/>
  <c r="Q11081" i="4"/>
  <c r="Q11052" i="4"/>
  <c r="Q11002" i="4"/>
  <c r="Q11024" i="4" s="1"/>
  <c r="AA46" i="1" s="1"/>
  <c r="Q10972" i="4"/>
  <c r="Q10971" i="4"/>
  <c r="Q10970" i="4"/>
  <c r="Q10969" i="4"/>
  <c r="Q10968" i="4"/>
  <c r="Q10967" i="4"/>
  <c r="Q10966" i="4"/>
  <c r="Q10965" i="4"/>
  <c r="Q10964" i="4"/>
  <c r="Q10963" i="4"/>
  <c r="Q10962" i="4"/>
  <c r="Q10961" i="4"/>
  <c r="Q10960" i="4"/>
  <c r="Q10959" i="4"/>
  <c r="Q10958" i="4"/>
  <c r="Q10957" i="4"/>
  <c r="Q10956" i="4"/>
  <c r="Q10955" i="4"/>
  <c r="Q10954" i="4"/>
  <c r="Q10953" i="4"/>
  <c r="Q10951" i="4"/>
  <c r="Q10950" i="4"/>
  <c r="Q10949" i="4"/>
  <c r="Q10948" i="4"/>
  <c r="Q10947" i="4"/>
  <c r="Q10946" i="4"/>
  <c r="Q10945" i="4"/>
  <c r="Q10944" i="4"/>
  <c r="Q10943" i="4"/>
  <c r="Q10942" i="4"/>
  <c r="Q10941" i="4"/>
  <c r="Q10940" i="4"/>
  <c r="Q10939" i="4"/>
  <c r="Q10938" i="4"/>
  <c r="Q10937" i="4"/>
  <c r="Q10936" i="4"/>
  <c r="Q10935" i="4"/>
  <c r="Q10934" i="4"/>
  <c r="Q10933" i="4"/>
  <c r="Q10932" i="4"/>
  <c r="Q10931" i="4"/>
  <c r="Q10930" i="4"/>
  <c r="Q10929" i="4"/>
  <c r="Q10928" i="4"/>
  <c r="Q10920" i="4"/>
  <c r="Q10811" i="4"/>
  <c r="Q10781" i="4"/>
  <c r="Q10721" i="4"/>
  <c r="Q10671" i="4" s="1"/>
  <c r="Q10717" i="4"/>
  <c r="Q10711" i="4"/>
  <c r="Q10681" i="4"/>
  <c r="Q10669" i="4"/>
  <c r="Q10668" i="4"/>
  <c r="Q10666" i="4"/>
  <c r="Q10665" i="4"/>
  <c r="Q10663" i="4"/>
  <c r="Q10662" i="4"/>
  <c r="Q10658" i="4"/>
  <c r="Q10657" i="4"/>
  <c r="Q10656" i="4"/>
  <c r="Q10655" i="4"/>
  <c r="Q10652" i="4"/>
  <c r="Q10651" i="4"/>
  <c r="Q10648" i="4"/>
  <c r="Q10646" i="4"/>
  <c r="Q10642" i="4"/>
  <c r="Q10641" i="4"/>
  <c r="Q10640" i="4"/>
  <c r="Q10639" i="4"/>
  <c r="Q10637" i="4"/>
  <c r="Q10636" i="4"/>
  <c r="Q10635" i="4"/>
  <c r="Q10634" i="4"/>
  <c r="Q10633" i="4"/>
  <c r="Q10632" i="4"/>
  <c r="Q10630" i="4"/>
  <c r="Q10629" i="4"/>
  <c r="Q10628" i="4"/>
  <c r="Q10622" i="4"/>
  <c r="Q10621" i="4"/>
  <c r="Q10271" i="4" s="1"/>
  <c r="Q10619" i="4"/>
  <c r="Q10269" i="4" s="1"/>
  <c r="Q10618" i="4"/>
  <c r="Q10268" i="4" s="1"/>
  <c r="Q10616" i="4"/>
  <c r="Q10266" i="4" s="1"/>
  <c r="Q10613" i="4"/>
  <c r="Q10263" i="4" s="1"/>
  <c r="Q10609" i="4"/>
  <c r="Q10604" i="4"/>
  <c r="Q10603" i="4"/>
  <c r="Q10601" i="4"/>
  <c r="Q10251" i="4" s="1"/>
  <c r="Q10600" i="4"/>
  <c r="Q10595" i="4"/>
  <c r="Q10592" i="4"/>
  <c r="Q10242" i="4" s="1"/>
  <c r="Q10591" i="4"/>
  <c r="Q10241" i="4" s="1"/>
  <c r="Q10590" i="4"/>
  <c r="Q10240" i="4" s="1"/>
  <c r="Q10589" i="4"/>
  <c r="Q10239" i="4" s="1"/>
  <c r="Q10587" i="4"/>
  <c r="Q10237" i="4" s="1"/>
  <c r="Q10586" i="4"/>
  <c r="Q10585" i="4"/>
  <c r="Q10235" i="4" s="1"/>
  <c r="Q10584" i="4"/>
  <c r="Q10234" i="4" s="1"/>
  <c r="Q10582" i="4"/>
  <c r="Q10232" i="4" s="1"/>
  <c r="Q10581" i="4"/>
  <c r="Q10580" i="4"/>
  <c r="Q10579" i="4"/>
  <c r="Q10229" i="4" s="1"/>
  <c r="Q10578" i="4"/>
  <c r="Q10531" i="4"/>
  <c r="Q10574" i="4" s="1"/>
  <c r="AA35" i="1" s="1"/>
  <c r="Q10502" i="4"/>
  <c r="Q10400" i="4"/>
  <c r="Q10397" i="4"/>
  <c r="Q10386" i="4"/>
  <c r="Q10236" i="4" s="1"/>
  <c r="Q10380" i="4"/>
  <c r="Q10350" i="4"/>
  <c r="Q10348" i="4"/>
  <c r="Q10347" i="4"/>
  <c r="Q10330" i="4"/>
  <c r="Q10258" i="4"/>
  <c r="Q10257" i="4"/>
  <c r="Q10171" i="4"/>
  <c r="Q10169" i="4"/>
  <c r="Q10168" i="4"/>
  <c r="Q10167" i="4"/>
  <c r="Q10166" i="4"/>
  <c r="Q10165" i="4"/>
  <c r="Q10163" i="4"/>
  <c r="Q10161" i="4"/>
  <c r="Q10157" i="4"/>
  <c r="Q10152" i="4"/>
  <c r="Q10151" i="4"/>
  <c r="Q10150" i="4"/>
  <c r="Q10149" i="4"/>
  <c r="Q10148" i="4"/>
  <c r="Q10147" i="4"/>
  <c r="Q10146" i="4"/>
  <c r="Q10145" i="4"/>
  <c r="Q10144" i="4"/>
  <c r="Q10143" i="4"/>
  <c r="Q10142" i="4"/>
  <c r="Q10141" i="4"/>
  <c r="Q10140" i="4"/>
  <c r="Q10139" i="4"/>
  <c r="Q10122" i="4"/>
  <c r="Q10121" i="4"/>
  <c r="Q10119" i="4"/>
  <c r="Q10118" i="4"/>
  <c r="Q10116" i="4"/>
  <c r="Q10113" i="4"/>
  <c r="Q10107" i="4"/>
  <c r="Q10104" i="4"/>
  <c r="Q10102" i="4"/>
  <c r="Q10101" i="4"/>
  <c r="Q10098" i="4"/>
  <c r="Q10097" i="4"/>
  <c r="Q10093" i="4"/>
  <c r="Q10092" i="4"/>
  <c r="Q10091" i="4"/>
  <c r="Q10090" i="4"/>
  <c r="Q10089" i="4"/>
  <c r="Q10072" i="4"/>
  <c r="Q10071" i="4"/>
  <c r="Q10070" i="4"/>
  <c r="Q10069" i="4"/>
  <c r="Q10068" i="4"/>
  <c r="Q10066" i="4"/>
  <c r="Q10065" i="4"/>
  <c r="Q10064" i="4"/>
  <c r="Q10063" i="4"/>
  <c r="Q10058" i="4"/>
  <c r="Q10057" i="4"/>
  <c r="Q10054" i="4"/>
  <c r="Q10052" i="4"/>
  <c r="Q10051" i="4"/>
  <c r="Q10050" i="4"/>
  <c r="Q10049" i="4"/>
  <c r="Q10048" i="4"/>
  <c r="Q10047" i="4"/>
  <c r="Q10045" i="4"/>
  <c r="Q10044" i="4"/>
  <c r="Q10043" i="4"/>
  <c r="Q10042" i="4"/>
  <c r="Q10040" i="4"/>
  <c r="Q10039" i="4"/>
  <c r="Q10022" i="4"/>
  <c r="Q10021" i="4"/>
  <c r="Q10019" i="4"/>
  <c r="Q10018" i="4"/>
  <c r="Q10016" i="4"/>
  <c r="Q10015" i="4"/>
  <c r="Q10014" i="4"/>
  <c r="Q10013" i="4"/>
  <c r="Q10008" i="4"/>
  <c r="Q10007" i="4"/>
  <c r="Q10004" i="4"/>
  <c r="Q10002" i="4"/>
  <c r="Q10001" i="4"/>
  <c r="Q9998" i="4"/>
  <c r="Q9997" i="4"/>
  <c r="Q9996" i="4"/>
  <c r="Q9995" i="4"/>
  <c r="Q9994" i="4"/>
  <c r="Q9993" i="4"/>
  <c r="Q9992" i="4"/>
  <c r="Q9991" i="4"/>
  <c r="Q9990" i="4"/>
  <c r="Q9989" i="4"/>
  <c r="Q9972" i="4"/>
  <c r="Q9971" i="4"/>
  <c r="Q9970" i="4"/>
  <c r="Q9969" i="4"/>
  <c r="Q9968" i="4"/>
  <c r="Q9966" i="4"/>
  <c r="Q9965" i="4"/>
  <c r="Q9964" i="4"/>
  <c r="Q9963" i="4"/>
  <c r="Q9958" i="4"/>
  <c r="Q9957" i="4"/>
  <c r="Q9954" i="4"/>
  <c r="Q9952" i="4"/>
  <c r="Q9951" i="4"/>
  <c r="Q9950" i="4"/>
  <c r="Q9949" i="4"/>
  <c r="Q9947" i="4"/>
  <c r="Q9946" i="4"/>
  <c r="Q9945" i="4"/>
  <c r="Q9943" i="4"/>
  <c r="Q9942" i="4"/>
  <c r="Q9941" i="4"/>
  <c r="Q9940" i="4"/>
  <c r="Q9939" i="4"/>
  <c r="Q9936" i="4"/>
  <c r="Q9921" i="4"/>
  <c r="Q9920" i="4"/>
  <c r="Q9919" i="4"/>
  <c r="Q9918" i="4"/>
  <c r="Q9917" i="4"/>
  <c r="Q9916" i="4"/>
  <c r="Q9915" i="4"/>
  <c r="Q9913" i="4"/>
  <c r="Q9908" i="4"/>
  <c r="Q9907" i="4"/>
  <c r="Q9902" i="4"/>
  <c r="Q9901" i="4"/>
  <c r="Q9900" i="4"/>
  <c r="Q9899" i="4"/>
  <c r="Q9898" i="4"/>
  <c r="Q9897" i="4"/>
  <c r="Q9896" i="4"/>
  <c r="Q9895" i="4"/>
  <c r="Q9893" i="4"/>
  <c r="Q9892" i="4"/>
  <c r="Q9891" i="4"/>
  <c r="Q9890" i="4"/>
  <c r="Q9889" i="4"/>
  <c r="Q9871" i="4"/>
  <c r="Q9870" i="4"/>
  <c r="Q9869" i="4"/>
  <c r="Q9868" i="4"/>
  <c r="Q9867" i="4"/>
  <c r="Q9865" i="4"/>
  <c r="Q9863" i="4"/>
  <c r="Q9858" i="4"/>
  <c r="Q9857" i="4"/>
  <c r="Q9852" i="4"/>
  <c r="Q9851" i="4"/>
  <c r="Q9850" i="4"/>
  <c r="Q9849" i="4"/>
  <c r="Q9847" i="4"/>
  <c r="Q9846" i="4"/>
  <c r="Q9844" i="4"/>
  <c r="Q9843" i="4"/>
  <c r="Q9842" i="4"/>
  <c r="Q9841" i="4"/>
  <c r="Q9840" i="4"/>
  <c r="Q9839" i="4"/>
  <c r="Q9822" i="4"/>
  <c r="Q9821" i="4"/>
  <c r="Q9820" i="4"/>
  <c r="Q9819" i="4"/>
  <c r="Q9818" i="4"/>
  <c r="Q9817" i="4"/>
  <c r="Q9816" i="4"/>
  <c r="Q9814" i="4"/>
  <c r="Q9813" i="4"/>
  <c r="Q9811" i="4"/>
  <c r="Q9809" i="4"/>
  <c r="Q9808" i="4"/>
  <c r="Q9807" i="4"/>
  <c r="Q9804" i="4"/>
  <c r="Q9803" i="4"/>
  <c r="Q9802" i="4"/>
  <c r="Q9801" i="4"/>
  <c r="Q9800" i="4"/>
  <c r="Q9799" i="4"/>
  <c r="Q9798" i="4"/>
  <c r="Q9797" i="4"/>
  <c r="Q9796" i="4"/>
  <c r="Q9795" i="4"/>
  <c r="Q9794" i="4"/>
  <c r="Q9793" i="4"/>
  <c r="Q9792" i="4"/>
  <c r="Q9791" i="4"/>
  <c r="Q9790" i="4"/>
  <c r="Q9789" i="4"/>
  <c r="Q9788" i="4"/>
  <c r="Q9787" i="4"/>
  <c r="Q9786" i="4"/>
  <c r="Q9785" i="4"/>
  <c r="Q9782" i="4"/>
  <c r="Q9781" i="4"/>
  <c r="Q9780" i="4"/>
  <c r="Q9779" i="4"/>
  <c r="Q9778" i="4"/>
  <c r="Q9733" i="4"/>
  <c r="Q9722" i="4"/>
  <c r="Q9721" i="4"/>
  <c r="Q9720" i="4"/>
  <c r="Q9719" i="4"/>
  <c r="Q9718" i="4"/>
  <c r="Q9717" i="4"/>
  <c r="Q9716" i="4"/>
  <c r="Q9715" i="4"/>
  <c r="Q9714" i="4"/>
  <c r="Q9713" i="4"/>
  <c r="Q9711" i="4"/>
  <c r="Q9709" i="4"/>
  <c r="Q9708" i="4"/>
  <c r="Q9707" i="4"/>
  <c r="Q9704" i="4"/>
  <c r="Q9703" i="4"/>
  <c r="Q9702" i="4"/>
  <c r="Q9701" i="4"/>
  <c r="Q9700" i="4"/>
  <c r="Q9699" i="4"/>
  <c r="Q9698" i="4"/>
  <c r="Q9697" i="4"/>
  <c r="Q9696" i="4"/>
  <c r="Q9695" i="4"/>
  <c r="Q9694" i="4"/>
  <c r="Q9693" i="4"/>
  <c r="Q9692" i="4"/>
  <c r="Q9691" i="4"/>
  <c r="Q9690" i="4"/>
  <c r="Q9689" i="4"/>
  <c r="Q9688" i="4"/>
  <c r="Q9687" i="4"/>
  <c r="Q9686" i="4"/>
  <c r="Q9685" i="4"/>
  <c r="Q9684" i="4"/>
  <c r="Q9682" i="4"/>
  <c r="Q9681" i="4"/>
  <c r="Q9680" i="4"/>
  <c r="Q9679" i="4"/>
  <c r="Q9678" i="4"/>
  <c r="Q9654" i="4"/>
  <c r="AA15" i="1" s="1"/>
  <c r="Q9622" i="4"/>
  <c r="Q9621" i="4"/>
  <c r="Q9620" i="4"/>
  <c r="Q9619" i="4"/>
  <c r="Q9618" i="4"/>
  <c r="Q9617" i="4"/>
  <c r="Q9616" i="4"/>
  <c r="Q9615" i="4"/>
  <c r="Q9614" i="4"/>
  <c r="Q9613" i="4"/>
  <c r="Q9611" i="4"/>
  <c r="Q9609" i="4"/>
  <c r="Q9608" i="4"/>
  <c r="Q9607" i="4"/>
  <c r="Q9604" i="4"/>
  <c r="Q9603" i="4"/>
  <c r="Q9602" i="4"/>
  <c r="Q9601" i="4"/>
  <c r="Q9600" i="4"/>
  <c r="Q9599" i="4"/>
  <c r="Q9598" i="4"/>
  <c r="Q9597" i="4"/>
  <c r="Q9596" i="4"/>
  <c r="Q9595" i="4"/>
  <c r="Q9594" i="4"/>
  <c r="Q9593" i="4"/>
  <c r="Q9592" i="4"/>
  <c r="Q9591" i="4"/>
  <c r="Q9590" i="4"/>
  <c r="Q9589" i="4"/>
  <c r="Q9588" i="4"/>
  <c r="Q9587" i="4"/>
  <c r="Q9586" i="4"/>
  <c r="Q9585" i="4"/>
  <c r="Q9584" i="4"/>
  <c r="Q9582" i="4"/>
  <c r="Q9581" i="4"/>
  <c r="Q9580" i="4"/>
  <c r="Q9579" i="4"/>
  <c r="Q9578" i="4"/>
  <c r="Q9572" i="4"/>
  <c r="Q9571" i="4"/>
  <c r="Q9570" i="4"/>
  <c r="Q9569" i="4"/>
  <c r="Q9568" i="4"/>
  <c r="Q9567" i="4"/>
  <c r="Q9566" i="4"/>
  <c r="Q9565" i="4"/>
  <c r="Q9564" i="4"/>
  <c r="Q9563" i="4"/>
  <c r="Q9561" i="4"/>
  <c r="Q9557" i="4"/>
  <c r="Q9554" i="4"/>
  <c r="Q9553" i="4"/>
  <c r="Q9552" i="4"/>
  <c r="Q9551" i="4"/>
  <c r="Q9549" i="4"/>
  <c r="Q9548" i="4"/>
  <c r="Q9547" i="4"/>
  <c r="Q9545" i="4"/>
  <c r="Q9544" i="4"/>
  <c r="Q9543" i="4"/>
  <c r="Q9542" i="4"/>
  <c r="Q9541" i="4"/>
  <c r="Q9540" i="4"/>
  <c r="Q9539" i="4"/>
  <c r="Q9538" i="4"/>
  <c r="Q9536" i="4"/>
  <c r="Q9532" i="4"/>
  <c r="Q9529" i="4"/>
  <c r="Q9528" i="4"/>
  <c r="Q9522" i="4"/>
  <c r="Q9521" i="4"/>
  <c r="Q9520" i="4"/>
  <c r="Q9519" i="4"/>
  <c r="Q9518" i="4"/>
  <c r="Q9517" i="4"/>
  <c r="Q9516" i="4"/>
  <c r="Q9515" i="4"/>
  <c r="Q9514" i="4"/>
  <c r="Q9513" i="4"/>
  <c r="Q9511" i="4"/>
  <c r="Q9509" i="4"/>
  <c r="Q9508" i="4"/>
  <c r="Q9507" i="4"/>
  <c r="Q9504" i="4"/>
  <c r="Q9503" i="4"/>
  <c r="Q9502" i="4"/>
  <c r="Q9501" i="4"/>
  <c r="Q9500" i="4"/>
  <c r="Q9499" i="4"/>
  <c r="Q9498" i="4"/>
  <c r="Q9497" i="4"/>
  <c r="Q9496" i="4"/>
  <c r="Q9495" i="4"/>
  <c r="Q9494" i="4"/>
  <c r="Q9493" i="4"/>
  <c r="Q9492" i="4"/>
  <c r="Q9491" i="4"/>
  <c r="Q9490" i="4"/>
  <c r="Q9489" i="4"/>
  <c r="Q9488" i="4"/>
  <c r="Q9487" i="4"/>
  <c r="Q9486" i="4"/>
  <c r="Q9485" i="4"/>
  <c r="Q9484" i="4"/>
  <c r="Q9482" i="4"/>
  <c r="Q9481" i="4"/>
  <c r="Q9480" i="4"/>
  <c r="Q9479" i="4"/>
  <c r="Q9478" i="4"/>
  <c r="Q9472" i="4"/>
  <c r="Q9471" i="4"/>
  <c r="Q9470" i="4"/>
  <c r="Q9469" i="4"/>
  <c r="Q9468" i="4"/>
  <c r="Q9467" i="4"/>
  <c r="Q9466" i="4"/>
  <c r="Q9465" i="4"/>
  <c r="Q9464" i="4"/>
  <c r="Q9463" i="4"/>
  <c r="Q9461" i="4"/>
  <c r="Q9459" i="4"/>
  <c r="Q9458" i="4"/>
  <c r="Q9457" i="4"/>
  <c r="Q9454" i="4"/>
  <c r="Q9453" i="4"/>
  <c r="Q9452" i="4"/>
  <c r="Q9451" i="4"/>
  <c r="Q9450" i="4"/>
  <c r="Q9449" i="4"/>
  <c r="Q9448" i="4"/>
  <c r="Q9447" i="4"/>
  <c r="Q9446" i="4"/>
  <c r="Q9445" i="4"/>
  <c r="Q9444" i="4"/>
  <c r="Q9443" i="4"/>
  <c r="Q9442" i="4"/>
  <c r="Q9441" i="4"/>
  <c r="Q9440" i="4"/>
  <c r="Q9439" i="4"/>
  <c r="Q9438" i="4"/>
  <c r="Q9437" i="4"/>
  <c r="Q9436" i="4"/>
  <c r="Q9435" i="4"/>
  <c r="Q9434" i="4"/>
  <c r="Q9432" i="4"/>
  <c r="Q9431" i="4"/>
  <c r="Q9430" i="4"/>
  <c r="Q9429" i="4"/>
  <c r="Q9428" i="4"/>
  <c r="Q9422" i="4"/>
  <c r="Q9421" i="4"/>
  <c r="Q9420" i="4"/>
  <c r="Q9419" i="4"/>
  <c r="Q9418" i="4"/>
  <c r="Q9417" i="4"/>
  <c r="Q9416" i="4"/>
  <c r="Q9415" i="4"/>
  <c r="Q9414" i="4"/>
  <c r="Q9413" i="4"/>
  <c r="Q9411" i="4"/>
  <c r="Q9409" i="4"/>
  <c r="Q9408" i="4"/>
  <c r="Q9407" i="4"/>
  <c r="Q9404" i="4"/>
  <c r="Q9403" i="4"/>
  <c r="Q9402" i="4"/>
  <c r="Q9401" i="4"/>
  <c r="Q9400" i="4"/>
  <c r="Q9399" i="4"/>
  <c r="Q9398" i="4"/>
  <c r="Q9397" i="4"/>
  <c r="Q9396" i="4"/>
  <c r="Q9395" i="4"/>
  <c r="Q9394" i="4"/>
  <c r="Q9393" i="4"/>
  <c r="Q9392" i="4"/>
  <c r="Q9391" i="4"/>
  <c r="Q9390" i="4"/>
  <c r="Q9389" i="4"/>
  <c r="Q9388" i="4"/>
  <c r="Q9387" i="4"/>
  <c r="Q9386" i="4"/>
  <c r="Q9385" i="4"/>
  <c r="Q9384" i="4"/>
  <c r="Q9382" i="4"/>
  <c r="Q9381" i="4"/>
  <c r="Q9380" i="4"/>
  <c r="Q9379" i="4"/>
  <c r="Q9333" i="4"/>
  <c r="Q9233" i="4" s="1"/>
  <c r="Q9322" i="4"/>
  <c r="Q9321" i="4"/>
  <c r="Q9320" i="4"/>
  <c r="Q9319" i="4"/>
  <c r="Q9318" i="4"/>
  <c r="Q9317" i="4"/>
  <c r="Q9316" i="4"/>
  <c r="Q9315" i="4"/>
  <c r="Q9314" i="4"/>
  <c r="Q9313" i="4"/>
  <c r="Q9311" i="4"/>
  <c r="Q9309" i="4"/>
  <c r="Q9308" i="4"/>
  <c r="Q9307" i="4"/>
  <c r="Q9304" i="4"/>
  <c r="Q9303" i="4"/>
  <c r="Q9302" i="4"/>
  <c r="Q9301" i="4"/>
  <c r="Q9300" i="4"/>
  <c r="Q9299" i="4"/>
  <c r="Q9298" i="4"/>
  <c r="Q9297" i="4"/>
  <c r="Q9296" i="4"/>
  <c r="Q9295" i="4"/>
  <c r="Q9294" i="4"/>
  <c r="Q9293" i="4"/>
  <c r="Q9292" i="4"/>
  <c r="Q9291" i="4"/>
  <c r="Q9290" i="4"/>
  <c r="Q9289" i="4"/>
  <c r="Q9288" i="4"/>
  <c r="Q9287" i="4"/>
  <c r="Q9286" i="4"/>
  <c r="Q9285" i="4"/>
  <c r="Q9284" i="4"/>
  <c r="Q9282" i="4"/>
  <c r="Q9281" i="4"/>
  <c r="Q9280" i="4"/>
  <c r="Q9279" i="4"/>
  <c r="Q9278" i="4"/>
  <c r="Q9223" i="4"/>
  <c r="Q9222" i="4"/>
  <c r="Q9162" i="4"/>
  <c r="Q7803" i="4" s="1"/>
  <c r="Q9149" i="4"/>
  <c r="Q9148" i="4" s="1"/>
  <c r="Q9146" i="4"/>
  <c r="Q9145" i="4" s="1"/>
  <c r="Q9141" i="4"/>
  <c r="Q9134" i="4" s="1"/>
  <c r="Q9132" i="4"/>
  <c r="Q9126" i="4"/>
  <c r="Q9124" i="4" s="1"/>
  <c r="Q9110" i="4"/>
  <c r="Q9109" i="4" s="1"/>
  <c r="Q9107" i="4"/>
  <c r="Q9106" i="4" s="1"/>
  <c r="Q9102" i="4"/>
  <c r="Q9093" i="4" s="1"/>
  <c r="Q9091" i="4"/>
  <c r="Q9085" i="4"/>
  <c r="Q9083" i="4" s="1"/>
  <c r="Q9067" i="4"/>
  <c r="Q9066" i="4" s="1"/>
  <c r="Q9062" i="4"/>
  <c r="Q9061" i="4" s="1"/>
  <c r="Q9056" i="4"/>
  <c r="Q9047" i="4" s="1"/>
  <c r="Q9045" i="4"/>
  <c r="Q9039" i="4"/>
  <c r="Q9037" i="4" s="1"/>
  <c r="Q9023" i="4"/>
  <c r="Q9022" i="4" s="1"/>
  <c r="Q9020" i="4"/>
  <c r="Q9019" i="4" s="1"/>
  <c r="Q9015" i="4"/>
  <c r="Q9006" i="4" s="1"/>
  <c r="Q9004" i="4"/>
  <c r="Q8998" i="4"/>
  <c r="Q8996" i="4" s="1"/>
  <c r="Q8982" i="4"/>
  <c r="Q8981" i="4" s="1"/>
  <c r="Q8977" i="4"/>
  <c r="Q8976" i="4" s="1"/>
  <c r="Q8974" i="4"/>
  <c r="Q8973" i="4" s="1"/>
  <c r="Q8969" i="4"/>
  <c r="Q8968" i="4" s="1"/>
  <c r="Q8963" i="4"/>
  <c r="Q8954" i="4" s="1"/>
  <c r="Q8952" i="4"/>
  <c r="Q8946" i="4"/>
  <c r="Q8944" i="4" s="1"/>
  <c r="Q8928" i="4"/>
  <c r="Q8927" i="4" s="1"/>
  <c r="Q8923" i="4"/>
  <c r="Q8922" i="4" s="1"/>
  <c r="Q8918" i="4"/>
  <c r="Q8909" i="4" s="1"/>
  <c r="Q8907" i="4"/>
  <c r="Q8901" i="4"/>
  <c r="Q8899" i="4" s="1"/>
  <c r="Q8882" i="4"/>
  <c r="Q8881" i="4" s="1"/>
  <c r="Q8877" i="4"/>
  <c r="Q8876" i="4" s="1"/>
  <c r="Q8872" i="4"/>
  <c r="Q8863" i="4" s="1"/>
  <c r="Q8861" i="4"/>
  <c r="Q8855" i="4"/>
  <c r="Q8853" i="4" s="1"/>
  <c r="Q8837" i="4"/>
  <c r="Q8836" i="4" s="1"/>
  <c r="Q8832" i="4"/>
  <c r="Q8831" i="4" s="1"/>
  <c r="Q8826" i="4"/>
  <c r="Q8817" i="4" s="1"/>
  <c r="Q8815" i="4"/>
  <c r="Q8809" i="4"/>
  <c r="Q8807" i="4" s="1"/>
  <c r="Q8791" i="4"/>
  <c r="Q8790" i="4" s="1"/>
  <c r="Q8786" i="4"/>
  <c r="Q8785" i="4" s="1"/>
  <c r="Q8780" i="4"/>
  <c r="Q8771" i="4" s="1"/>
  <c r="Q8769" i="4"/>
  <c r="Q8763" i="4"/>
  <c r="Q8761" i="4" s="1"/>
  <c r="Q8746" i="4"/>
  <c r="Q8745" i="4" s="1"/>
  <c r="Q8741" i="4"/>
  <c r="Q8740" i="4" s="1"/>
  <c r="Q8735" i="4"/>
  <c r="Q8726" i="4" s="1"/>
  <c r="Q8724" i="4"/>
  <c r="Q8718" i="4"/>
  <c r="Q8716" i="4" s="1"/>
  <c r="Q8702" i="4"/>
  <c r="Q8701" i="4" s="1"/>
  <c r="Q8698" i="4"/>
  <c r="Q8697" i="4" s="1"/>
  <c r="Q8692" i="4"/>
  <c r="Q8683" i="4" s="1"/>
  <c r="Q8681" i="4"/>
  <c r="Q8675" i="4"/>
  <c r="Q8673" i="4" s="1"/>
  <c r="Q8656" i="4"/>
  <c r="Q8655" i="4" s="1"/>
  <c r="Q8651" i="4"/>
  <c r="Q8650" i="4" s="1"/>
  <c r="Q8646" i="4"/>
  <c r="Q8637" i="4" s="1"/>
  <c r="Q8635" i="4"/>
  <c r="Q8629" i="4"/>
  <c r="Q8627" i="4" s="1"/>
  <c r="Q8612" i="4"/>
  <c r="Q8611" i="4" s="1"/>
  <c r="Q8607" i="4"/>
  <c r="Q8606" i="4" s="1"/>
  <c r="Q8602" i="4"/>
  <c r="Q8593" i="4" s="1"/>
  <c r="Q8591" i="4"/>
  <c r="Q8585" i="4"/>
  <c r="Q8583" i="4" s="1"/>
  <c r="Q8565" i="4"/>
  <c r="Q8564" i="4" s="1"/>
  <c r="Q8560" i="4"/>
  <c r="Q8559" i="4" s="1"/>
  <c r="Q8554" i="4"/>
  <c r="Q8545" i="4" s="1"/>
  <c r="Q8543" i="4"/>
  <c r="Q8537" i="4"/>
  <c r="Q8535" i="4" s="1"/>
  <c r="Q8519" i="4"/>
  <c r="Q8518" i="4" s="1"/>
  <c r="Q8514" i="4"/>
  <c r="Q8513" i="4" s="1"/>
  <c r="Q8508" i="4"/>
  <c r="Q8499" i="4" s="1"/>
  <c r="Q8497" i="4"/>
  <c r="Q8491" i="4"/>
  <c r="Q8489" i="4" s="1"/>
  <c r="Q8475" i="4"/>
  <c r="Q8474" i="4" s="1"/>
  <c r="Q8477" i="4" s="1"/>
  <c r="Q8481" i="4" s="1"/>
  <c r="Q8482" i="4" s="1"/>
  <c r="Q8460" i="4"/>
  <c r="Q8459" i="4" s="1"/>
  <c r="Q8457" i="4"/>
  <c r="Q8456" i="4" s="1"/>
  <c r="Q8452" i="4"/>
  <c r="Q8443" i="4" s="1"/>
  <c r="Q8441" i="4"/>
  <c r="Q8435" i="4"/>
  <c r="Q8433" i="4" s="1"/>
  <c r="Q8418" i="4"/>
  <c r="Q8417" i="4" s="1"/>
  <c r="Q8414" i="4"/>
  <c r="Q8413" i="4" s="1"/>
  <c r="Q8409" i="4"/>
  <c r="Q8400" i="4" s="1"/>
  <c r="Q8398" i="4"/>
  <c r="Q8392" i="4"/>
  <c r="Q8390" i="4" s="1"/>
  <c r="Q8376" i="4"/>
  <c r="Q8375" i="4" s="1"/>
  <c r="Q8371" i="4"/>
  <c r="Q8370" i="4" s="1"/>
  <c r="Q8367" i="4"/>
  <c r="Q8366" i="4" s="1"/>
  <c r="Q8362" i="4"/>
  <c r="Q8353" i="4" s="1"/>
  <c r="Q8351" i="4"/>
  <c r="Q8345" i="4"/>
  <c r="Q8343" i="4" s="1"/>
  <c r="Q8326" i="4"/>
  <c r="Q8325" i="4" s="1"/>
  <c r="Q8322" i="4"/>
  <c r="Q8321" i="4" s="1"/>
  <c r="Q8316" i="4"/>
  <c r="Q8307" i="4" s="1"/>
  <c r="Q8305" i="4"/>
  <c r="Q8299" i="4"/>
  <c r="Q8297" i="4" s="1"/>
  <c r="Q8281" i="4"/>
  <c r="Q8280" i="4" s="1"/>
  <c r="Q8276" i="4"/>
  <c r="Q8275" i="4" s="1"/>
  <c r="Q8270" i="4"/>
  <c r="Q8261" i="4" s="1"/>
  <c r="Q8259" i="4"/>
  <c r="Q8253" i="4"/>
  <c r="Q8251" i="4" s="1"/>
  <c r="Q8235" i="4"/>
  <c r="Q8234" i="4" s="1"/>
  <c r="Q8230" i="4"/>
  <c r="Q8229" i="4" s="1"/>
  <c r="Q8225" i="4"/>
  <c r="Q8216" i="4" s="1"/>
  <c r="Q8214" i="4"/>
  <c r="Q8208" i="4"/>
  <c r="Q8206" i="4" s="1"/>
  <c r="Q8191" i="4"/>
  <c r="Q8190" i="4" s="1"/>
  <c r="Q8188" i="4"/>
  <c r="Q8187" i="4" s="1"/>
  <c r="Q8183" i="4"/>
  <c r="Q8174" i="4" s="1"/>
  <c r="Q8172" i="4"/>
  <c r="Q8166" i="4"/>
  <c r="Q8164" i="4" s="1"/>
  <c r="Q8148" i="4"/>
  <c r="Q8147" i="4" s="1"/>
  <c r="Q8145" i="4"/>
  <c r="Q8144" i="4" s="1"/>
  <c r="Q8140" i="4"/>
  <c r="Q8131" i="4" s="1"/>
  <c r="Q8129" i="4"/>
  <c r="Q8123" i="4"/>
  <c r="Q8121" i="4" s="1"/>
  <c r="Q8107" i="4"/>
  <c r="Q8106" i="4" s="1"/>
  <c r="Q8109" i="4" s="1"/>
  <c r="Q8113" i="4" s="1"/>
  <c r="Q8114" i="4" s="1"/>
  <c r="Q8091" i="4"/>
  <c r="Q8090" i="4" s="1"/>
  <c r="Q8087" i="4"/>
  <c r="Q8086" i="4" s="1"/>
  <c r="Q8082" i="4"/>
  <c r="Q8073" i="4" s="1"/>
  <c r="Q8071" i="4"/>
  <c r="Q8065" i="4"/>
  <c r="Q8063" i="4" s="1"/>
  <c r="Q8049" i="4"/>
  <c r="Q8048" i="4" s="1"/>
  <c r="Q8044" i="4"/>
  <c r="Q8043" i="4" s="1"/>
  <c r="Q8041" i="4"/>
  <c r="Q8040" i="4" s="1"/>
  <c r="Q8037" i="4"/>
  <c r="Q8036" i="4" s="1"/>
  <c r="Q8032" i="4"/>
  <c r="Q8024" i="4" s="1"/>
  <c r="Q8022" i="4"/>
  <c r="Q8016" i="4"/>
  <c r="Q8014" i="4" s="1"/>
  <c r="Q7998" i="4"/>
  <c r="Q7997" i="4" s="1"/>
  <c r="Q7994" i="4"/>
  <c r="Q7993" i="4" s="1"/>
  <c r="Q7989" i="4"/>
  <c r="Q7980" i="4" s="1"/>
  <c r="Q7978" i="4"/>
  <c r="Q7972" i="4"/>
  <c r="Q7970" i="4" s="1"/>
  <c r="Q7956" i="4"/>
  <c r="Q7955" i="4" s="1"/>
  <c r="Q7953" i="4"/>
  <c r="Q7952" i="4" s="1"/>
  <c r="Q7950" i="4"/>
  <c r="Q7949" i="4" s="1"/>
  <c r="Q7941" i="4"/>
  <c r="Q7933" i="4" s="1"/>
  <c r="Q7931" i="4"/>
  <c r="Q7925" i="4"/>
  <c r="Q7923" i="4" s="1"/>
  <c r="Q7909" i="4"/>
  <c r="Q7908" i="4" s="1"/>
  <c r="Q7906" i="4"/>
  <c r="Q7905" i="4" s="1"/>
  <c r="Q7901" i="4"/>
  <c r="Q7892" i="4" s="1"/>
  <c r="Q7890" i="4"/>
  <c r="Q7884" i="4"/>
  <c r="Q7882" i="4" s="1"/>
  <c r="Q7866" i="4"/>
  <c r="Q7797" i="4" s="1"/>
  <c r="Q11373" i="4" s="1"/>
  <c r="Q7862" i="4"/>
  <c r="Q7858" i="4"/>
  <c r="Q7857" i="4" s="1"/>
  <c r="Q7852" i="4"/>
  <c r="Q7851" i="4" s="1"/>
  <c r="Q7844" i="4"/>
  <c r="Q7835" i="4" s="1"/>
  <c r="Q7832" i="4"/>
  <c r="Q7821" i="4"/>
  <c r="Q7818" i="4" s="1"/>
  <c r="Q7801" i="4"/>
  <c r="Q11773" i="4" s="1"/>
  <c r="Q11673" i="4" s="1"/>
  <c r="Q7798" i="4"/>
  <c r="Q11423" i="4" s="1"/>
  <c r="Q7796" i="4"/>
  <c r="Q11323" i="4" s="1"/>
  <c r="Q7795" i="4"/>
  <c r="Q11273" i="4" s="1"/>
  <c r="Q7790" i="4"/>
  <c r="Q7787" i="4"/>
  <c r="Q10723" i="4" s="1"/>
  <c r="Q10673" i="4" s="1"/>
  <c r="Q7784" i="4"/>
  <c r="Q10623" i="4" s="1"/>
  <c r="Q7783" i="4"/>
  <c r="Q10423" i="4" s="1"/>
  <c r="Q7782" i="4"/>
  <c r="Q10373" i="4" s="1"/>
  <c r="Q7778" i="4"/>
  <c r="Q10173" i="4" s="1"/>
  <c r="Q7777" i="4"/>
  <c r="Q10123" i="4" s="1"/>
  <c r="Q7776" i="4"/>
  <c r="Q10073" i="4" s="1"/>
  <c r="Q7775" i="4"/>
  <c r="Q10023" i="4" s="1"/>
  <c r="Q7774" i="4"/>
  <c r="Q9973" i="4" s="1"/>
  <c r="Q7773" i="4"/>
  <c r="Q9923" i="4" s="1"/>
  <c r="Q7772" i="4"/>
  <c r="Q9873" i="4" s="1"/>
  <c r="Q7771" i="4"/>
  <c r="Q9823" i="4" s="1"/>
  <c r="Q7769" i="4"/>
  <c r="Q7767" i="4"/>
  <c r="Q9573" i="4" s="1"/>
  <c r="Q7766" i="4"/>
  <c r="Q9473" i="4" s="1"/>
  <c r="Q7765" i="4"/>
  <c r="Q9523" i="4" s="1"/>
  <c r="Q7764" i="4"/>
  <c r="Q9623" i="4" s="1"/>
  <c r="Q7763" i="4"/>
  <c r="Q7761" i="4"/>
  <c r="Q9323" i="4" s="1"/>
  <c r="Q7752" i="4"/>
  <c r="Q7748" i="4"/>
  <c r="Q7747" i="4"/>
  <c r="Q7746" i="4"/>
  <c r="Q7745" i="4"/>
  <c r="Q7739" i="4"/>
  <c r="Q11422" i="4" s="1"/>
  <c r="Q7737" i="4"/>
  <c r="Q11372" i="4" s="1"/>
  <c r="Q7735" i="4"/>
  <c r="Q11272" i="4" s="1"/>
  <c r="Q7732" i="4"/>
  <c r="Q11222" i="4" s="1"/>
  <c r="Q7728" i="4"/>
  <c r="Q7722" i="4"/>
  <c r="Q10422" i="4" s="1"/>
  <c r="Q7720" i="4"/>
  <c r="Q10372" i="4" s="1"/>
  <c r="Q7718" i="4"/>
  <c r="Q10322" i="4" s="1"/>
  <c r="Q7708" i="4"/>
  <c r="Q10222" i="4" s="1"/>
  <c r="Q7699" i="4"/>
  <c r="Q7693" i="4"/>
  <c r="Q7691" i="4" s="1"/>
  <c r="Q7681" i="4"/>
  <c r="Q7684" i="4" s="1"/>
  <c r="Q7667" i="4"/>
  <c r="Q7666" i="4" s="1"/>
  <c r="Q7664" i="4"/>
  <c r="Q7663" i="4" s="1"/>
  <c r="Q7661" i="4"/>
  <c r="Q7660" i="4" s="1"/>
  <c r="Q7656" i="4"/>
  <c r="Q7645" i="4"/>
  <c r="Q7639" i="4"/>
  <c r="Q7637" i="4" s="1"/>
  <c r="Q7630" i="4"/>
  <c r="Q7629" i="4"/>
  <c r="Q7628" i="4"/>
  <c r="Q7627" i="4"/>
  <c r="Q7626" i="4"/>
  <c r="Q7625" i="4"/>
  <c r="Q7624" i="4"/>
  <c r="Q7623" i="4"/>
  <c r="Q7622" i="4"/>
  <c r="Q7621" i="4"/>
  <c r="Q7615" i="4"/>
  <c r="Q7614" i="4" s="1"/>
  <c r="Q7609" i="4"/>
  <c r="Q11270" i="4" s="1"/>
  <c r="Q7607" i="4"/>
  <c r="Q10870" i="4"/>
  <c r="Q7585" i="4"/>
  <c r="Q10820" i="4" s="1"/>
  <c r="Q7583" i="4"/>
  <c r="Q10770" i="4" s="1"/>
  <c r="Q7580" i="4"/>
  <c r="Q7575" i="4"/>
  <c r="Q10620" i="4" s="1"/>
  <c r="Q7571" i="4"/>
  <c r="Q10470" i="4" s="1"/>
  <c r="Q7562" i="4"/>
  <c r="Q10420" i="4" s="1"/>
  <c r="Q7560" i="4"/>
  <c r="Q7558" i="4"/>
  <c r="Q10320" i="4" s="1"/>
  <c r="Q7551" i="4"/>
  <c r="Q10220" i="4" s="1"/>
  <c r="Q7543" i="4"/>
  <c r="Q7537" i="4"/>
  <c r="Q7535" i="4" s="1"/>
  <c r="Q7525" i="4"/>
  <c r="Q7528" i="4" s="1"/>
  <c r="Q7514" i="4"/>
  <c r="Q7513" i="4" s="1"/>
  <c r="Q7511" i="4"/>
  <c r="Q7510" i="4" s="1"/>
  <c r="Q7506" i="4"/>
  <c r="Q10219" i="4" s="1"/>
  <c r="Q7495" i="4"/>
  <c r="Q7489" i="4"/>
  <c r="Q7487" i="4" s="1"/>
  <c r="Q7477" i="4"/>
  <c r="Q7480" i="4" s="1"/>
  <c r="Q7467" i="4"/>
  <c r="Q7462" i="4"/>
  <c r="Q7461" i="4" s="1"/>
  <c r="Q7457" i="4"/>
  <c r="Q10218" i="4" s="1"/>
  <c r="Q7446" i="4"/>
  <c r="Q7440" i="4"/>
  <c r="Q7438" i="4" s="1"/>
  <c r="Q7428" i="4"/>
  <c r="Q7431" i="4" s="1"/>
  <c r="Q7424" i="4"/>
  <c r="Q7423" i="4"/>
  <c r="Q7422" i="4"/>
  <c r="Q7414" i="4"/>
  <c r="Q7410" i="4"/>
  <c r="Q11267" i="4" s="1"/>
  <c r="Q7403" i="4"/>
  <c r="Q10767" i="4" s="1"/>
  <c r="Q7397" i="4"/>
  <c r="Q10617" i="4" s="1"/>
  <c r="Q7392" i="4"/>
  <c r="Q10417" i="4" s="1"/>
  <c r="Q7383" i="4"/>
  <c r="Q10217" i="4" s="1"/>
  <c r="Q7379" i="4"/>
  <c r="Q10117" i="4" s="1"/>
  <c r="Q7376" i="4"/>
  <c r="Q10067" i="4" s="1"/>
  <c r="Q7373" i="4"/>
  <c r="Q10017" i="4" s="1"/>
  <c r="Q7369" i="4"/>
  <c r="Q9967" i="4" s="1"/>
  <c r="Q7363" i="4"/>
  <c r="Q7357" i="4"/>
  <c r="Q7355" i="4" s="1"/>
  <c r="Q7345" i="4"/>
  <c r="Q7348" i="4" s="1"/>
  <c r="Q7335" i="4"/>
  <c r="Q11366" i="4" s="1"/>
  <c r="Q7332" i="4"/>
  <c r="Q11266" i="4" s="1"/>
  <c r="Q7328" i="4"/>
  <c r="Q7327" i="4" s="1"/>
  <c r="Q7323" i="4"/>
  <c r="Q10216" i="4" s="1"/>
  <c r="Q7313" i="4"/>
  <c r="Q7307" i="4"/>
  <c r="Q7305" i="4" s="1"/>
  <c r="Q7295" i="4"/>
  <c r="Q7298" i="4" s="1"/>
  <c r="Q7290" i="4"/>
  <c r="Q7289" i="4"/>
  <c r="Q7288" i="4"/>
  <c r="Q7281" i="4"/>
  <c r="Q7275" i="4"/>
  <c r="Q10615" i="4" s="1"/>
  <c r="Q7265" i="4"/>
  <c r="Q10415" i="4" s="1"/>
  <c r="Q7253" i="4"/>
  <c r="Q10215" i="4" s="1"/>
  <c r="Q7249" i="4"/>
  <c r="Q10115" i="4" s="1"/>
  <c r="Q7241" i="4"/>
  <c r="Q9815" i="4" s="1"/>
  <c r="Q7238" i="4"/>
  <c r="Q7232" i="4"/>
  <c r="Q7230" i="4" s="1"/>
  <c r="Q7220" i="4"/>
  <c r="Q7223" i="4" s="1"/>
  <c r="Q7207" i="4"/>
  <c r="Q11414" i="4" s="1"/>
  <c r="Q7201" i="4"/>
  <c r="Q11364" i="4" s="1"/>
  <c r="Q7197" i="4"/>
  <c r="Q11264" i="4" s="1"/>
  <c r="Q7194" i="4"/>
  <c r="Q11214" i="4" s="1"/>
  <c r="Q7190" i="4"/>
  <c r="Q11164" i="4" s="1"/>
  <c r="Q7184" i="4"/>
  <c r="Q7177" i="4"/>
  <c r="Q7169" i="4"/>
  <c r="Q10214" i="4" s="1"/>
  <c r="Q7163" i="4"/>
  <c r="Q10164" i="4" s="1"/>
  <c r="Q7160" i="4"/>
  <c r="Q10114" i="4" s="1"/>
  <c r="Q7154" i="4"/>
  <c r="Q9914" i="4" s="1"/>
  <c r="Q7151" i="4"/>
  <c r="Q9864" i="4" s="1"/>
  <c r="Q7147" i="4"/>
  <c r="Q7141" i="4"/>
  <c r="Q7139" i="4" s="1"/>
  <c r="Q7129" i="4"/>
  <c r="Q7132" i="4" s="1"/>
  <c r="Q7117" i="4"/>
  <c r="Q11413" i="4" s="1"/>
  <c r="Q7113" i="4"/>
  <c r="Q7109" i="4"/>
  <c r="Q7108" i="4" s="1"/>
  <c r="Q7104" i="4"/>
  <c r="Q10213" i="4" s="1"/>
  <c r="Q7093" i="4"/>
  <c r="Q7087" i="4"/>
  <c r="Q7085" i="4" s="1"/>
  <c r="Q7075" i="4"/>
  <c r="Q7066" i="4"/>
  <c r="Q7065" i="4" s="1"/>
  <c r="Q7062" i="4"/>
  <c r="Q7061" i="4" s="1"/>
  <c r="Q7060" i="4" s="1"/>
  <c r="Q7056" i="4"/>
  <c r="Q7047" i="4" s="1"/>
  <c r="Q7045" i="4"/>
  <c r="Q7039" i="4"/>
  <c r="Q7037" i="4" s="1"/>
  <c r="Q7030" i="4"/>
  <c r="Q7017" i="4"/>
  <c r="Q7016" i="4" s="1"/>
  <c r="Q7013" i="4"/>
  <c r="Q7012" i="4" s="1"/>
  <c r="Q7011" i="4" s="1"/>
  <c r="Q7007" i="4"/>
  <c r="Q6998" i="4" s="1"/>
  <c r="Q6996" i="4"/>
  <c r="Q6990" i="4"/>
  <c r="Q6988" i="4" s="1"/>
  <c r="Q6981" i="4"/>
  <c r="Q6976" i="4"/>
  <c r="Q6975" i="4"/>
  <c r="Q6968" i="4"/>
  <c r="Q6967" i="4" s="1"/>
  <c r="Q6965" i="4"/>
  <c r="Q6964" i="4" s="1"/>
  <c r="Q6960" i="4"/>
  <c r="Q6951" i="4" s="1"/>
  <c r="Q6949" i="4"/>
  <c r="Q6943" i="4"/>
  <c r="Q6941" i="4" s="1"/>
  <c r="Q6934" i="4"/>
  <c r="Q6923" i="4"/>
  <c r="Q6922" i="4" s="1"/>
  <c r="Q6919" i="4"/>
  <c r="Q6918" i="4" s="1"/>
  <c r="Q6917" i="4" s="1"/>
  <c r="Q6913" i="4"/>
  <c r="Q6904" i="4" s="1"/>
  <c r="Q6902" i="4"/>
  <c r="Q6897" i="4"/>
  <c r="Q6895" i="4" s="1"/>
  <c r="Q6888" i="4"/>
  <c r="Q6875" i="4"/>
  <c r="Q6874" i="4" s="1"/>
  <c r="Q6872" i="4"/>
  <c r="Q6871" i="4" s="1"/>
  <c r="Q6867" i="4"/>
  <c r="Q6858" i="4" s="1"/>
  <c r="Q6856" i="4"/>
  <c r="Q6850" i="4"/>
  <c r="Q6848" i="4" s="1"/>
  <c r="Q6841" i="4"/>
  <c r="Q6829" i="4"/>
  <c r="Q6828" i="4" s="1"/>
  <c r="Q6825" i="4"/>
  <c r="Q6824" i="4" s="1"/>
  <c r="Q6823" i="4" s="1"/>
  <c r="Q6819" i="4"/>
  <c r="Q6808" i="4"/>
  <c r="Q6802" i="4"/>
  <c r="Q6800" i="4" s="1"/>
  <c r="Q6788" i="4"/>
  <c r="Q11412" i="4" s="1"/>
  <c r="Q6787" i="4"/>
  <c r="Q11362" i="4" s="1"/>
  <c r="Q6786" i="4"/>
  <c r="Q6779" i="4"/>
  <c r="Q10162" i="4" s="1"/>
  <c r="Q6778" i="4"/>
  <c r="Q10112" i="4" s="1"/>
  <c r="Q6777" i="4"/>
  <c r="Q10062" i="4" s="1"/>
  <c r="Q6776" i="4"/>
  <c r="Q10012" i="4" s="1"/>
  <c r="Q6775" i="4"/>
  <c r="Q9962" i="4" s="1"/>
  <c r="Q6774" i="4"/>
  <c r="Q9912" i="4" s="1"/>
  <c r="Q6773" i="4"/>
  <c r="Q9862" i="4" s="1"/>
  <c r="Q6772" i="4"/>
  <c r="Q9812" i="4" s="1"/>
  <c r="Q6770" i="4"/>
  <c r="Q9712" i="4" s="1"/>
  <c r="Q6768" i="4"/>
  <c r="Q9562" i="4" s="1"/>
  <c r="Q6767" i="4"/>
  <c r="Q9462" i="4" s="1"/>
  <c r="Q6766" i="4"/>
  <c r="Q9512" i="4" s="1"/>
  <c r="Q6765" i="4"/>
  <c r="Q9612" i="4" s="1"/>
  <c r="Q6764" i="4"/>
  <c r="Q9412" i="4" s="1"/>
  <c r="Q6762" i="4"/>
  <c r="Q6754" i="4"/>
  <c r="Q6750" i="4"/>
  <c r="Q6749" i="4"/>
  <c r="Q6739" i="4"/>
  <c r="Q11211" i="4" s="1"/>
  <c r="Q6732" i="4"/>
  <c r="Q6731" i="4" s="1"/>
  <c r="Q6728" i="4"/>
  <c r="Q10611" i="4" s="1"/>
  <c r="Q6721" i="4"/>
  <c r="Q10411" i="4" s="1"/>
  <c r="Q6715" i="4"/>
  <c r="Q10361" i="4" s="1"/>
  <c r="Q6713" i="4"/>
  <c r="Q10311" i="4" s="1"/>
  <c r="Q6706" i="4"/>
  <c r="Q10211" i="4" s="1"/>
  <c r="Q6701" i="4"/>
  <c r="Q6695" i="4"/>
  <c r="Q6693" i="4" s="1"/>
  <c r="Q6683" i="4"/>
  <c r="Q6120" i="4" s="1"/>
  <c r="Q6127" i="4" s="1"/>
  <c r="Q6671" i="4"/>
  <c r="Q6670" i="4" s="1"/>
  <c r="Q6668" i="4"/>
  <c r="Q6667" i="4" s="1"/>
  <c r="Q6663" i="4"/>
  <c r="Q6654" i="4" s="1"/>
  <c r="Q6652" i="4"/>
  <c r="Q6646" i="4"/>
  <c r="Q6644" i="4" s="1"/>
  <c r="Q6629" i="4"/>
  <c r="Q6628" i="4" s="1"/>
  <c r="Q6625" i="4"/>
  <c r="Q6624" i="4" s="1"/>
  <c r="Q6620" i="4"/>
  <c r="Q6611" i="4" s="1"/>
  <c r="Q6609" i="4"/>
  <c r="Q6604" i="4"/>
  <c r="Q6602" i="4" s="1"/>
  <c r="Q6587" i="4"/>
  <c r="Q6586" i="4" s="1"/>
  <c r="Q6584" i="4"/>
  <c r="Q6583" i="4" s="1"/>
  <c r="Q6582" i="4" s="1"/>
  <c r="Q6578" i="4"/>
  <c r="Q6569" i="4" s="1"/>
  <c r="Q6567" i="4"/>
  <c r="Q6561" i="4"/>
  <c r="Q6559" i="4" s="1"/>
  <c r="Q6544" i="4"/>
  <c r="Q6543" i="4" s="1"/>
  <c r="Q6541" i="4"/>
  <c r="Q6540" i="4" s="1"/>
  <c r="Q6536" i="4"/>
  <c r="Q6527" i="4" s="1"/>
  <c r="Q6525" i="4"/>
  <c r="Q6520" i="4"/>
  <c r="Q6518" i="4" s="1"/>
  <c r="Q6505" i="4"/>
  <c r="Q6504" i="4" s="1"/>
  <c r="Q6502" i="4"/>
  <c r="Q6501" i="4" s="1"/>
  <c r="Q6497" i="4"/>
  <c r="Q6488" i="4" s="1"/>
  <c r="Q6486" i="4"/>
  <c r="Q6480" i="4"/>
  <c r="Q6478" i="4" s="1"/>
  <c r="Q6463" i="4"/>
  <c r="Q6462" i="4" s="1"/>
  <c r="Q6113" i="4"/>
  <c r="Q10810" i="4" s="1"/>
  <c r="Q6456" i="4"/>
  <c r="Q6452" i="4"/>
  <c r="Q6451" i="4" s="1"/>
  <c r="Q6450" i="4" s="1"/>
  <c r="Q6446" i="4"/>
  <c r="Q6437" i="4" s="1"/>
  <c r="Q6435" i="4"/>
  <c r="Q6429" i="4"/>
  <c r="Q6427" i="4" s="1"/>
  <c r="Q6413" i="4"/>
  <c r="Q6412" i="4" s="1"/>
  <c r="Q6410" i="4"/>
  <c r="Q6409" i="4" s="1"/>
  <c r="Q6408" i="4" s="1"/>
  <c r="Q6405" i="4"/>
  <c r="Q6108" i="4" s="1"/>
  <c r="Q10410" i="4" s="1"/>
  <c r="Q6403" i="4"/>
  <c r="Q6397" i="4"/>
  <c r="Q6388" i="4" s="1"/>
  <c r="Q6386" i="4"/>
  <c r="Q6381" i="4"/>
  <c r="Q6379" i="4" s="1"/>
  <c r="Q6365" i="4"/>
  <c r="Q6364" i="4" s="1"/>
  <c r="Q6362" i="4"/>
  <c r="Q6361" i="4" s="1"/>
  <c r="Q6357" i="4"/>
  <c r="Q6348" i="4" s="1"/>
  <c r="Q6346" i="4"/>
  <c r="Q6341" i="4"/>
  <c r="Q6339" i="4" s="1"/>
  <c r="Q6325" i="4"/>
  <c r="Q6324" i="4" s="1"/>
  <c r="Q6322" i="4"/>
  <c r="Q6321" i="4" s="1"/>
  <c r="Q6317" i="4"/>
  <c r="Q6306" i="4"/>
  <c r="Q6301" i="4"/>
  <c r="Q6299" i="4" s="1"/>
  <c r="Q6285" i="4"/>
  <c r="Q6284" i="4" s="1"/>
  <c r="Q6282" i="4"/>
  <c r="Q6281" i="4" s="1"/>
  <c r="Q6277" i="4"/>
  <c r="Q6268" i="4" s="1"/>
  <c r="Q6266" i="4"/>
  <c r="Q6260" i="4"/>
  <c r="Q6258" i="4" s="1"/>
  <c r="Q6244" i="4"/>
  <c r="Q6243" i="4" s="1"/>
  <c r="Q6241" i="4"/>
  <c r="Q6240" i="4" s="1"/>
  <c r="Q6236" i="4"/>
  <c r="Q6227" i="4" s="1"/>
  <c r="Q6225" i="4"/>
  <c r="Q6219" i="4"/>
  <c r="Q6217" i="4" s="1"/>
  <c r="Q6203" i="4"/>
  <c r="Q6202" i="4" s="1"/>
  <c r="Q6200" i="4"/>
  <c r="Q6199" i="4" s="1"/>
  <c r="Q6195" i="4"/>
  <c r="Q6186" i="4" s="1"/>
  <c r="Q6184" i="4"/>
  <c r="Q6178" i="4"/>
  <c r="Q6176" i="4" s="1"/>
  <c r="Q6161" i="4"/>
  <c r="Q6160" i="4" s="1"/>
  <c r="Q6158" i="4"/>
  <c r="Q6157" i="4" s="1"/>
  <c r="Q6153" i="4"/>
  <c r="Q6144" i="4" s="1"/>
  <c r="Q6142" i="4"/>
  <c r="Q6136" i="4"/>
  <c r="Q6134" i="4" s="1"/>
  <c r="Q6118" i="4"/>
  <c r="Q11410" i="4" s="1"/>
  <c r="Q6117" i="4"/>
  <c r="Q11360" i="4" s="1"/>
  <c r="Q6116" i="4"/>
  <c r="Q6103" i="4"/>
  <c r="Q10160" i="4" s="1"/>
  <c r="Q6102" i="4"/>
  <c r="Q10110" i="4" s="1"/>
  <c r="Q6101" i="4"/>
  <c r="Q10060" i="4" s="1"/>
  <c r="Q6100" i="4"/>
  <c r="Q10010" i="4" s="1"/>
  <c r="Q6099" i="4"/>
  <c r="Q9960" i="4" s="1"/>
  <c r="Q6098" i="4"/>
  <c r="Q6097" i="4"/>
  <c r="Q9860" i="4" s="1"/>
  <c r="Q6096" i="4"/>
  <c r="Q9810" i="4" s="1"/>
  <c r="Q6094" i="4"/>
  <c r="Q6092" i="4"/>
  <c r="Q9560" i="4" s="1"/>
  <c r="Q6091" i="4"/>
  <c r="Q9460" i="4" s="1"/>
  <c r="Q6090" i="4"/>
  <c r="Q9510" i="4" s="1"/>
  <c r="Q6089" i="4"/>
  <c r="Q9610" i="4" s="1"/>
  <c r="Q6088" i="4"/>
  <c r="Q6086" i="4"/>
  <c r="Q6077" i="4"/>
  <c r="Q6072" i="4"/>
  <c r="Q6071" i="4"/>
  <c r="Q6065" i="4"/>
  <c r="Q6064" i="4" s="1"/>
  <c r="Q6061" i="4"/>
  <c r="Q10809" i="4" s="1"/>
  <c r="Q6057" i="4"/>
  <c r="Q6050" i="4"/>
  <c r="Q10409" i="4" s="1"/>
  <c r="Q6047" i="4"/>
  <c r="Q10359" i="4" s="1"/>
  <c r="Q6045" i="4"/>
  <c r="Q10309" i="4" s="1"/>
  <c r="Q6038" i="4"/>
  <c r="Q10209" i="4" s="1"/>
  <c r="Q6034" i="4"/>
  <c r="Q6029" i="4"/>
  <c r="Q6027" i="4" s="1"/>
  <c r="Q6017" i="4"/>
  <c r="Q6005" i="4"/>
  <c r="Q6004" i="4" s="1"/>
  <c r="Q6000" i="4"/>
  <c r="Q10208" i="4" s="1"/>
  <c r="Q5991" i="4"/>
  <c r="Q5986" i="4"/>
  <c r="Q5984" i="4" s="1"/>
  <c r="Q5977" i="4"/>
  <c r="Q5966" i="4"/>
  <c r="Q5965" i="4" s="1"/>
  <c r="Q5961" i="4"/>
  <c r="Q10207" i="4" s="1"/>
  <c r="Q5950" i="4"/>
  <c r="Q5944" i="4"/>
  <c r="Q5942" i="4" s="1"/>
  <c r="Q5935" i="4"/>
  <c r="Q4506" i="4" s="1"/>
  <c r="Q4514" i="4" s="1"/>
  <c r="Q5924" i="4"/>
  <c r="Q5923" i="4" s="1"/>
  <c r="Q5919" i="4"/>
  <c r="Q5910" i="4" s="1"/>
  <c r="Q5908" i="4"/>
  <c r="Q5902" i="4"/>
  <c r="Q5900" i="4" s="1"/>
  <c r="Q5885" i="4"/>
  <c r="Q5884" i="4" s="1"/>
  <c r="Q5882" i="4"/>
  <c r="Q5881" i="4" s="1"/>
  <c r="Q5877" i="4"/>
  <c r="Q5869" i="4" s="1"/>
  <c r="Q5867" i="4"/>
  <c r="Q5861" i="4"/>
  <c r="Q5859" i="4" s="1"/>
  <c r="Q5845" i="4"/>
  <c r="Q5844" i="4" s="1"/>
  <c r="Q5842" i="4"/>
  <c r="Q5841" i="4" s="1"/>
  <c r="Q5837" i="4"/>
  <c r="Q5829" i="4" s="1"/>
  <c r="Q5827" i="4"/>
  <c r="Q5821" i="4"/>
  <c r="Q5819" i="4" s="1"/>
  <c r="Q5805" i="4"/>
  <c r="Q5804" i="4" s="1"/>
  <c r="Q5802" i="4"/>
  <c r="Q5801" i="4" s="1"/>
  <c r="Q5797" i="4"/>
  <c r="Q5788" i="4" s="1"/>
  <c r="Q5786" i="4"/>
  <c r="Q5780" i="4"/>
  <c r="Q5778" i="4" s="1"/>
  <c r="Q5763" i="4"/>
  <c r="Q5762" i="4" s="1"/>
  <c r="Q5760" i="4"/>
  <c r="Q5759" i="4" s="1"/>
  <c r="Q5755" i="4"/>
  <c r="Q5746" i="4" s="1"/>
  <c r="Q5744" i="4"/>
  <c r="Q5738" i="4"/>
  <c r="Q5736" i="4" s="1"/>
  <c r="Q5722" i="4"/>
  <c r="Q5721" i="4" s="1"/>
  <c r="Q5719" i="4"/>
  <c r="Q5718" i="4" s="1"/>
  <c r="Q5714" i="4"/>
  <c r="Q5706" i="4" s="1"/>
  <c r="Q5704" i="4"/>
  <c r="Q5698" i="4"/>
  <c r="Q5696" i="4" s="1"/>
  <c r="Q5682" i="4"/>
  <c r="Q5681" i="4" s="1"/>
  <c r="Q5679" i="4"/>
  <c r="Q5678" i="4" s="1"/>
  <c r="Q5674" i="4"/>
  <c r="Q5666" i="4" s="1"/>
  <c r="Q5664" i="4"/>
  <c r="Q5658" i="4"/>
  <c r="Q5656" i="4" s="1"/>
  <c r="Q5642" i="4"/>
  <c r="Q5641" i="4" s="1"/>
  <c r="Q5639" i="4"/>
  <c r="Q5638" i="4" s="1"/>
  <c r="Q5634" i="4"/>
  <c r="Q5625" i="4" s="1"/>
  <c r="Q5623" i="4"/>
  <c r="Q5617" i="4"/>
  <c r="Q5615" i="4" s="1"/>
  <c r="Q5602" i="4"/>
  <c r="Q5601" i="4" s="1"/>
  <c r="Q5599" i="4"/>
  <c r="Q5598" i="4" s="1"/>
  <c r="Q5594" i="4"/>
  <c r="Q5586" i="4" s="1"/>
  <c r="Q5584" i="4"/>
  <c r="Q5578" i="4"/>
  <c r="Q5576" i="4" s="1"/>
  <c r="Q5562" i="4"/>
  <c r="Q5561" i="4" s="1"/>
  <c r="Q5559" i="4"/>
  <c r="Q5558" i="4" s="1"/>
  <c r="Q5554" i="4"/>
  <c r="Q5546" i="4" s="1"/>
  <c r="Q5544" i="4"/>
  <c r="Q5538" i="4"/>
  <c r="Q5536" i="4" s="1"/>
  <c r="Q5522" i="4"/>
  <c r="Q5521" i="4" s="1"/>
  <c r="Q5519" i="4"/>
  <c r="Q5518" i="4" s="1"/>
  <c r="Q5514" i="4"/>
  <c r="Q5506" i="4" s="1"/>
  <c r="Q5504" i="4"/>
  <c r="Q5498" i="4"/>
  <c r="Q5496" i="4" s="1"/>
  <c r="Q5481" i="4"/>
  <c r="Q5480" i="4" s="1"/>
  <c r="Q5478" i="4"/>
  <c r="Q5477" i="4" s="1"/>
  <c r="Q5473" i="4"/>
  <c r="Q5464" i="4" s="1"/>
  <c r="Q5462" i="4"/>
  <c r="Q5456" i="4"/>
  <c r="Q5454" i="4" s="1"/>
  <c r="Q5440" i="4"/>
  <c r="Q5439" i="4" s="1"/>
  <c r="Q5437" i="4"/>
  <c r="Q5436" i="4" s="1"/>
  <c r="Q5432" i="4"/>
  <c r="Q5424" i="4" s="1"/>
  <c r="Q5422" i="4"/>
  <c r="Q5416" i="4"/>
  <c r="Q5414" i="4" s="1"/>
  <c r="Q5399" i="4"/>
  <c r="Q5398" i="4" s="1"/>
  <c r="Q5396" i="4"/>
  <c r="Q5395" i="4" s="1"/>
  <c r="Q5391" i="4"/>
  <c r="Q5383" i="4" s="1"/>
  <c r="Q5381" i="4"/>
  <c r="Q5375" i="4"/>
  <c r="Q5373" i="4" s="1"/>
  <c r="Q5359" i="4"/>
  <c r="Q5358" i="4" s="1"/>
  <c r="Q5356" i="4"/>
  <c r="Q5355" i="4" s="1"/>
  <c r="Q5351" i="4"/>
  <c r="Q5343" i="4" s="1"/>
  <c r="Q5341" i="4"/>
  <c r="Q5335" i="4"/>
  <c r="Q5333" i="4" s="1"/>
  <c r="Q5318" i="4"/>
  <c r="Q5317" i="4" s="1"/>
  <c r="Q5315" i="4"/>
  <c r="Q5314" i="4" s="1"/>
  <c r="Q5310" i="4"/>
  <c r="Q5302" i="4" s="1"/>
  <c r="Q5300" i="4"/>
  <c r="Q5294" i="4"/>
  <c r="Q5292" i="4" s="1"/>
  <c r="Q5278" i="4"/>
  <c r="Q5277" i="4" s="1"/>
  <c r="Q5274" i="4"/>
  <c r="Q5273" i="4" s="1"/>
  <c r="Q5269" i="4"/>
  <c r="Q5261" i="4" s="1"/>
  <c r="Q5259" i="4"/>
  <c r="Q5253" i="4"/>
  <c r="Q5251" i="4" s="1"/>
  <c r="Q5237" i="4"/>
  <c r="Q5236" i="4" s="1"/>
  <c r="Q5234" i="4"/>
  <c r="Q5233" i="4" s="1"/>
  <c r="Q5229" i="4"/>
  <c r="Q5222" i="4" s="1"/>
  <c r="Q5220" i="4"/>
  <c r="Q5214" i="4"/>
  <c r="Q5212" i="4" s="1"/>
  <c r="Q5197" i="4"/>
  <c r="Q5196" i="4" s="1"/>
  <c r="Q5194" i="4"/>
  <c r="Q5193" i="4" s="1"/>
  <c r="Q5189" i="4"/>
  <c r="Q5181" i="4" s="1"/>
  <c r="Q5179" i="4"/>
  <c r="Q5173" i="4"/>
  <c r="Q5171" i="4" s="1"/>
  <c r="Q5157" i="4"/>
  <c r="Q5156" i="4" s="1"/>
  <c r="Q5154" i="4"/>
  <c r="Q5153" i="4" s="1"/>
  <c r="Q5149" i="4"/>
  <c r="Q5142" i="4" s="1"/>
  <c r="Q5140" i="4"/>
  <c r="Q5134" i="4"/>
  <c r="Q5132" i="4" s="1"/>
  <c r="Q5118" i="4"/>
  <c r="Q5117" i="4" s="1"/>
  <c r="Q5115" i="4"/>
  <c r="Q5114" i="4" s="1"/>
  <c r="Q5110" i="4"/>
  <c r="Q5102" i="4" s="1"/>
  <c r="Q5100" i="4"/>
  <c r="Q5094" i="4"/>
  <c r="Q5092" i="4" s="1"/>
  <c r="Q5079" i="4"/>
  <c r="Q5078" i="4" s="1"/>
  <c r="Q5076" i="4"/>
  <c r="Q5075" i="4" s="1"/>
  <c r="Q5071" i="4"/>
  <c r="Q5062" i="4" s="1"/>
  <c r="Q5060" i="4"/>
  <c r="Q5054" i="4"/>
  <c r="Q5052" i="4" s="1"/>
  <c r="Q5037" i="4"/>
  <c r="Q5036" i="4" s="1"/>
  <c r="Q5034" i="4"/>
  <c r="Q5033" i="4" s="1"/>
  <c r="Q5029" i="4"/>
  <c r="Q5021" i="4" s="1"/>
  <c r="Q5019" i="4"/>
  <c r="Q5013" i="4"/>
  <c r="Q5011" i="4" s="1"/>
  <c r="Q4997" i="4"/>
  <c r="Q4996" i="4" s="1"/>
  <c r="Q4994" i="4"/>
  <c r="Q4993" i="4" s="1"/>
  <c r="Q4989" i="4"/>
  <c r="Q4981" i="4" s="1"/>
  <c r="Q4979" i="4"/>
  <c r="Q4973" i="4"/>
  <c r="Q4971" i="4" s="1"/>
  <c r="Q4958" i="4"/>
  <c r="Q4957" i="4" s="1"/>
  <c r="Q4954" i="4"/>
  <c r="Q4500" i="4" s="1"/>
  <c r="Q10606" i="4" s="1"/>
  <c r="Q4947" i="4"/>
  <c r="Q4938" i="4" s="1"/>
  <c r="Q4936" i="4"/>
  <c r="Q4930" i="4"/>
  <c r="Q4928" i="4" s="1"/>
  <c r="Q4914" i="4"/>
  <c r="Q4913" i="4" s="1"/>
  <c r="Q4911" i="4"/>
  <c r="Q4910" i="4" s="1"/>
  <c r="Q4906" i="4"/>
  <c r="Q4898" i="4" s="1"/>
  <c r="Q4896" i="4"/>
  <c r="Q4890" i="4"/>
  <c r="Q4888" i="4" s="1"/>
  <c r="Q4873" i="4"/>
  <c r="Q4872" i="4" s="1"/>
  <c r="Q4870" i="4"/>
  <c r="Q4869" i="4" s="1"/>
  <c r="Q4865" i="4"/>
  <c r="Q4856" i="4" s="1"/>
  <c r="Q4854" i="4"/>
  <c r="Q4848" i="4"/>
  <c r="Q4846" i="4" s="1"/>
  <c r="Q4832" i="4"/>
  <c r="Q4831" i="4" s="1"/>
  <c r="Q4829" i="4"/>
  <c r="Q4828" i="4" s="1"/>
  <c r="Q4824" i="4"/>
  <c r="Q4815" i="4" s="1"/>
  <c r="Q4813" i="4"/>
  <c r="Q4807" i="4"/>
  <c r="Q4805" i="4" s="1"/>
  <c r="Q4790" i="4"/>
  <c r="Q4789" i="4" s="1"/>
  <c r="Q4786" i="4"/>
  <c r="Q4785" i="4" s="1"/>
  <c r="Q4781" i="4"/>
  <c r="Q4773" i="4" s="1"/>
  <c r="Q4771" i="4"/>
  <c r="Q4765" i="4"/>
  <c r="Q4763" i="4" s="1"/>
  <c r="Q4749" i="4"/>
  <c r="Q4748" i="4" s="1"/>
  <c r="Q4746" i="4"/>
  <c r="Q4745" i="4" s="1"/>
  <c r="Q4741" i="4"/>
  <c r="Q4733" i="4" s="1"/>
  <c r="Q4731" i="4"/>
  <c r="Q4725" i="4"/>
  <c r="Q4723" i="4" s="1"/>
  <c r="Q4709" i="4"/>
  <c r="Q4708" i="4" s="1"/>
  <c r="Q4706" i="4"/>
  <c r="Q4705" i="4" s="1"/>
  <c r="Q4701" i="4"/>
  <c r="Q4692" i="4" s="1"/>
  <c r="Q4690" i="4"/>
  <c r="Q4684" i="4"/>
  <c r="Q4682" i="4" s="1"/>
  <c r="Q4668" i="4"/>
  <c r="Q4667" i="4" s="1"/>
  <c r="Q4665" i="4"/>
  <c r="Q4664" i="4" s="1"/>
  <c r="Q4660" i="4"/>
  <c r="Q4652" i="4" s="1"/>
  <c r="Q4650" i="4"/>
  <c r="Q4644" i="4"/>
  <c r="Q4642" i="4" s="1"/>
  <c r="Q4628" i="4"/>
  <c r="Q4627" i="4" s="1"/>
  <c r="Q4625" i="4"/>
  <c r="Q4624" i="4" s="1"/>
  <c r="Q4620" i="4"/>
  <c r="Q4610" i="4"/>
  <c r="Q4604" i="4"/>
  <c r="Q4602" i="4" s="1"/>
  <c r="Q4588" i="4"/>
  <c r="Q4587" i="4" s="1"/>
  <c r="Q4585" i="4"/>
  <c r="Q4584" i="4" s="1"/>
  <c r="Q4580" i="4"/>
  <c r="Q4571" i="4" s="1"/>
  <c r="Q4569" i="4"/>
  <c r="Q4563" i="4"/>
  <c r="Q4561" i="4" s="1"/>
  <c r="Q4547" i="4"/>
  <c r="Q4546" i="4" s="1"/>
  <c r="Q4544" i="4"/>
  <c r="Q4543" i="4" s="1"/>
  <c r="Q4539" i="4"/>
  <c r="Q4531" i="4" s="1"/>
  <c r="Q4529" i="4"/>
  <c r="Q4523" i="4"/>
  <c r="Q4521" i="4" s="1"/>
  <c r="Q4504" i="4"/>
  <c r="Q11406" i="4" s="1"/>
  <c r="Q4503" i="4"/>
  <c r="Q11256" i="4" s="1"/>
  <c r="Q4499" i="4"/>
  <c r="Q10356" i="4" s="1"/>
  <c r="Q4495" i="4"/>
  <c r="Q10156" i="4" s="1"/>
  <c r="Q4494" i="4"/>
  <c r="Q10106" i="4" s="1"/>
  <c r="Q4493" i="4"/>
  <c r="Q10056" i="4" s="1"/>
  <c r="Q4492" i="4"/>
  <c r="Q10006" i="4" s="1"/>
  <c r="Q4491" i="4"/>
  <c r="Q9956" i="4" s="1"/>
  <c r="Q4490" i="4"/>
  <c r="Q9906" i="4" s="1"/>
  <c r="Q4489" i="4"/>
  <c r="Q9856" i="4" s="1"/>
  <c r="Q4488" i="4"/>
  <c r="Q9806" i="4" s="1"/>
  <c r="Q4486" i="4"/>
  <c r="Q9706" i="4" s="1"/>
  <c r="Q4484" i="4"/>
  <c r="Q9556" i="4" s="1"/>
  <c r="Q4483" i="4"/>
  <c r="Q9456" i="4" s="1"/>
  <c r="Q4482" i="4"/>
  <c r="Q9506" i="4" s="1"/>
  <c r="Q4481" i="4"/>
  <c r="Q9606" i="4" s="1"/>
  <c r="Q4480" i="4"/>
  <c r="Q9406" i="4" s="1"/>
  <c r="Q4478" i="4"/>
  <c r="Q4470" i="4"/>
  <c r="Q1593" i="4" s="1"/>
  <c r="Q1601" i="4" s="1"/>
  <c r="Q4457" i="4"/>
  <c r="Q4456" i="4" s="1"/>
  <c r="Q4454" i="4"/>
  <c r="Q4453" i="4" s="1"/>
  <c r="Q4449" i="4"/>
  <c r="Q4441" i="4" s="1"/>
  <c r="Q4439" i="4"/>
  <c r="Q4433" i="4"/>
  <c r="Q4431" i="4" s="1"/>
  <c r="Q4418" i="4"/>
  <c r="Q4417" i="4" s="1"/>
  <c r="Q4415" i="4"/>
  <c r="Q4414" i="4" s="1"/>
  <c r="Q4410" i="4"/>
  <c r="Q4402" i="4" s="1"/>
  <c r="Q4400" i="4"/>
  <c r="Q4394" i="4"/>
  <c r="Q4392" i="4" s="1"/>
  <c r="Q4378" i="4"/>
  <c r="Q4377" i="4" s="1"/>
  <c r="Q4375" i="4"/>
  <c r="Q4374" i="4" s="1"/>
  <c r="Q4370" i="4"/>
  <c r="Q4362" i="4" s="1"/>
  <c r="Q4360" i="4"/>
  <c r="Q4354" i="4"/>
  <c r="Q4352" i="4" s="1"/>
  <c r="Q4337" i="4"/>
  <c r="Q4336" i="4" s="1"/>
  <c r="Q4334" i="4"/>
  <c r="Q4333" i="4" s="1"/>
  <c r="Q4329" i="4"/>
  <c r="Q4320" i="4" s="1"/>
  <c r="Q4318" i="4"/>
  <c r="Q4312" i="4"/>
  <c r="Q4310" i="4" s="1"/>
  <c r="Q4296" i="4"/>
  <c r="Q4295" i="4" s="1"/>
  <c r="Q4293" i="4"/>
  <c r="Q4292" i="4" s="1"/>
  <c r="Q4288" i="4"/>
  <c r="Q4280" i="4" s="1"/>
  <c r="Q4278" i="4"/>
  <c r="Q4272" i="4"/>
  <c r="Q4270" i="4" s="1"/>
  <c r="Q4255" i="4"/>
  <c r="Q4254" i="4" s="1"/>
  <c r="Q4252" i="4"/>
  <c r="Q4251" i="4" s="1"/>
  <c r="Q4247" i="4"/>
  <c r="Q4239" i="4" s="1"/>
  <c r="Q4237" i="4"/>
  <c r="Q4232" i="4"/>
  <c r="Q4230" i="4" s="1"/>
  <c r="Q4216" i="4"/>
  <c r="Q4215" i="4" s="1"/>
  <c r="Q4213" i="4"/>
  <c r="Q4212" i="4" s="1"/>
  <c r="Q4208" i="4"/>
  <c r="Q4200" i="4" s="1"/>
  <c r="Q4198" i="4"/>
  <c r="Q4192" i="4"/>
  <c r="Q4190" i="4" s="1"/>
  <c r="Q4176" i="4"/>
  <c r="Q4175" i="4" s="1"/>
  <c r="Q4173" i="4"/>
  <c r="Q4172" i="4" s="1"/>
  <c r="Q4168" i="4"/>
  <c r="Q4160" i="4" s="1"/>
  <c r="Q4158" i="4"/>
  <c r="Q4152" i="4"/>
  <c r="Q4150" i="4" s="1"/>
  <c r="Q4135" i="4"/>
  <c r="Q4134" i="4" s="1"/>
  <c r="Q4132" i="4"/>
  <c r="Q4131" i="4" s="1"/>
  <c r="Q4127" i="4"/>
  <c r="Q4119" i="4" s="1"/>
  <c r="Q4117" i="4"/>
  <c r="Q4111" i="4"/>
  <c r="Q4109" i="4" s="1"/>
  <c r="Q4095" i="4"/>
  <c r="Q4094" i="4" s="1"/>
  <c r="Q4092" i="4"/>
  <c r="Q4091" i="4" s="1"/>
  <c r="Q4087" i="4"/>
  <c r="Q4079" i="4" s="1"/>
  <c r="Q4077" i="4"/>
  <c r="Q4071" i="4"/>
  <c r="Q4069" i="4" s="1"/>
  <c r="Q4054" i="4"/>
  <c r="Q4053" i="4" s="1"/>
  <c r="Q4051" i="4"/>
  <c r="Q4050" i="4" s="1"/>
  <c r="Q4046" i="4"/>
  <c r="Q4039" i="4" s="1"/>
  <c r="Q4037" i="4"/>
  <c r="Q4031" i="4"/>
  <c r="Q4029" i="4" s="1"/>
  <c r="Q4014" i="4"/>
  <c r="Q4013" i="4" s="1"/>
  <c r="Q4011" i="4"/>
  <c r="Q4010" i="4" s="1"/>
  <c r="Q4006" i="4"/>
  <c r="Q3998" i="4" s="1"/>
  <c r="Q3996" i="4"/>
  <c r="Q3990" i="4"/>
  <c r="Q3988" i="4" s="1"/>
  <c r="Q3973" i="4"/>
  <c r="Q3972" i="4" s="1"/>
  <c r="Q3970" i="4"/>
  <c r="Q3969" i="4" s="1"/>
  <c r="Q3965" i="4"/>
  <c r="Q3958" i="4" s="1"/>
  <c r="Q3956" i="4"/>
  <c r="Q3950" i="4"/>
  <c r="Q3948" i="4" s="1"/>
  <c r="Q3933" i="4"/>
  <c r="Q3932" i="4" s="1"/>
  <c r="Q3930" i="4"/>
  <c r="Q3929" i="4" s="1"/>
  <c r="Q3925" i="4"/>
  <c r="Q3918" i="4" s="1"/>
  <c r="Q3916" i="4"/>
  <c r="Q3910" i="4"/>
  <c r="Q3908" i="4" s="1"/>
  <c r="Q3893" i="4"/>
  <c r="Q3892" i="4" s="1"/>
  <c r="Q3890" i="4"/>
  <c r="Q3889" i="4" s="1"/>
  <c r="Q3885" i="4"/>
  <c r="Q3877" i="4" s="1"/>
  <c r="Q3875" i="4"/>
  <c r="Q3869" i="4"/>
  <c r="Q3867" i="4" s="1"/>
  <c r="Q3853" i="4"/>
  <c r="Q3852" i="4" s="1"/>
  <c r="Q3850" i="4"/>
  <c r="Q3849" i="4" s="1"/>
  <c r="Q3845" i="4"/>
  <c r="Q3838" i="4" s="1"/>
  <c r="Q3836" i="4"/>
  <c r="Q3830" i="4"/>
  <c r="Q3828" i="4" s="1"/>
  <c r="Q3813" i="4"/>
  <c r="Q3812" i="4" s="1"/>
  <c r="Q3810" i="4"/>
  <c r="Q3809" i="4" s="1"/>
  <c r="Q3805" i="4"/>
  <c r="Q3797" i="4" s="1"/>
  <c r="Q3795" i="4"/>
  <c r="Q3789" i="4"/>
  <c r="Q3787" i="4" s="1"/>
  <c r="Q3773" i="4"/>
  <c r="Q3772" i="4" s="1"/>
  <c r="Q3770" i="4"/>
  <c r="Q3769" i="4" s="1"/>
  <c r="Q3765" i="4"/>
  <c r="Q3757" i="4" s="1"/>
  <c r="Q3755" i="4"/>
  <c r="Q3749" i="4"/>
  <c r="Q3747" i="4" s="1"/>
  <c r="Q3733" i="4"/>
  <c r="Q3732" i="4" s="1"/>
  <c r="Q3730" i="4"/>
  <c r="Q3729" i="4" s="1"/>
  <c r="Q3725" i="4"/>
  <c r="Q3717" i="4" s="1"/>
  <c r="Q3715" i="4"/>
  <c r="Q3709" i="4"/>
  <c r="Q3707" i="4" s="1"/>
  <c r="Q3693" i="4"/>
  <c r="Q3692" i="4" s="1"/>
  <c r="Q3690" i="4"/>
  <c r="Q3689" i="4" s="1"/>
  <c r="Q3685" i="4"/>
  <c r="Q3677" i="4" s="1"/>
  <c r="Q3675" i="4"/>
  <c r="Q3669" i="4"/>
  <c r="Q3667" i="4" s="1"/>
  <c r="Q3653" i="4"/>
  <c r="Q3652" i="4" s="1"/>
  <c r="Q3650" i="4"/>
  <c r="Q3649" i="4" s="1"/>
  <c r="Q3645" i="4"/>
  <c r="Q3637" i="4" s="1"/>
  <c r="Q3635" i="4"/>
  <c r="Q3629" i="4"/>
  <c r="Q3627" i="4" s="1"/>
  <c r="Q3613" i="4"/>
  <c r="Q3612" i="4" s="1"/>
  <c r="Q3610" i="4"/>
  <c r="Q3609" i="4" s="1"/>
  <c r="Q3605" i="4"/>
  <c r="Q3597" i="4" s="1"/>
  <c r="Q3595" i="4"/>
  <c r="Q3589" i="4"/>
  <c r="Q3587" i="4" s="1"/>
  <c r="Q3573" i="4"/>
  <c r="Q3572" i="4" s="1"/>
  <c r="Q3570" i="4"/>
  <c r="Q3569" i="4" s="1"/>
  <c r="Q3565" i="4"/>
  <c r="Q3557" i="4" s="1"/>
  <c r="Q3555" i="4"/>
  <c r="Q3549" i="4"/>
  <c r="Q3547" i="4" s="1"/>
  <c r="Q3532" i="4"/>
  <c r="Q3531" i="4" s="1"/>
  <c r="Q3529" i="4"/>
  <c r="Q3528" i="4" s="1"/>
  <c r="Q3524" i="4"/>
  <c r="Q3516" i="4" s="1"/>
  <c r="Q3514" i="4"/>
  <c r="Q3508" i="4"/>
  <c r="Q3506" i="4" s="1"/>
  <c r="Q3492" i="4"/>
  <c r="Q3491" i="4" s="1"/>
  <c r="Q3489" i="4"/>
  <c r="Q3488" i="4" s="1"/>
  <c r="Q3484" i="4"/>
  <c r="Q3476" i="4" s="1"/>
  <c r="Q3474" i="4"/>
  <c r="Q3468" i="4"/>
  <c r="Q3466" i="4" s="1"/>
  <c r="Q3452" i="4"/>
  <c r="Q3451" i="4" s="1"/>
  <c r="Q3449" i="4"/>
  <c r="Q3448" i="4" s="1"/>
  <c r="Q3444" i="4"/>
  <c r="Q3436" i="4" s="1"/>
  <c r="Q3434" i="4"/>
  <c r="Q3428" i="4"/>
  <c r="Q3426" i="4" s="1"/>
  <c r="Q3412" i="4"/>
  <c r="Q3411" i="4" s="1"/>
  <c r="Q3409" i="4"/>
  <c r="Q3408" i="4" s="1"/>
  <c r="Q3404" i="4"/>
  <c r="Q3396" i="4" s="1"/>
  <c r="Q3394" i="4"/>
  <c r="Q3388" i="4"/>
  <c r="Q3386" i="4" s="1"/>
  <c r="Q3372" i="4"/>
  <c r="Q3371" i="4" s="1"/>
  <c r="Q3369" i="4"/>
  <c r="Q3368" i="4" s="1"/>
  <c r="Q3364" i="4"/>
  <c r="Q3356" i="4" s="1"/>
  <c r="Q3354" i="4"/>
  <c r="Q3348" i="4"/>
  <c r="Q3346" i="4" s="1"/>
  <c r="Q3331" i="4"/>
  <c r="Q3330" i="4" s="1"/>
  <c r="Q3328" i="4"/>
  <c r="Q3327" i="4" s="1"/>
  <c r="Q3323" i="4"/>
  <c r="Q3315" i="4" s="1"/>
  <c r="Q3313" i="4"/>
  <c r="Q3307" i="4"/>
  <c r="Q3305" i="4" s="1"/>
  <c r="Q3290" i="4"/>
  <c r="Q3289" i="4" s="1"/>
  <c r="Q3287" i="4"/>
  <c r="Q3286" i="4" s="1"/>
  <c r="Q3282" i="4"/>
  <c r="Q3275" i="4" s="1"/>
  <c r="Q3273" i="4"/>
  <c r="Q3267" i="4"/>
  <c r="Q3265" i="4" s="1"/>
  <c r="Q3250" i="4"/>
  <c r="Q3249" i="4" s="1"/>
  <c r="Q3247" i="4"/>
  <c r="Q3246" i="4" s="1"/>
  <c r="Q3242" i="4"/>
  <c r="Q3234" i="4" s="1"/>
  <c r="Q3232" i="4"/>
  <c r="Q3226" i="4"/>
  <c r="Q3224" i="4" s="1"/>
  <c r="Q3210" i="4"/>
  <c r="Q3209" i="4" s="1"/>
  <c r="Q3207" i="4"/>
  <c r="Q3206" i="4" s="1"/>
  <c r="Q3202" i="4"/>
  <c r="Q3194" i="4" s="1"/>
  <c r="Q3192" i="4"/>
  <c r="Q3186" i="4"/>
  <c r="Q3184" i="4" s="1"/>
  <c r="Q3168" i="4"/>
  <c r="Q3167" i="4" s="1"/>
  <c r="Q3165" i="4"/>
  <c r="Q3164" i="4" s="1"/>
  <c r="Q3160" i="4"/>
  <c r="Q3151" i="4" s="1"/>
  <c r="Q3149" i="4"/>
  <c r="Q3143" i="4"/>
  <c r="Q3141" i="4" s="1"/>
  <c r="Q3127" i="4"/>
  <c r="Q3126" i="4" s="1"/>
  <c r="Q3124" i="4"/>
  <c r="Q3123" i="4" s="1"/>
  <c r="Q3119" i="4"/>
  <c r="Q3111" i="4" s="1"/>
  <c r="Q3109" i="4"/>
  <c r="Q3103" i="4"/>
  <c r="Q3101" i="4" s="1"/>
  <c r="Q3087" i="4"/>
  <c r="Q3086" i="4" s="1"/>
  <c r="Q3084" i="4"/>
  <c r="Q3083" i="4" s="1"/>
  <c r="Q3079" i="4"/>
  <c r="Q3071" i="4" s="1"/>
  <c r="Q3069" i="4"/>
  <c r="Q3063" i="4"/>
  <c r="Q3061" i="4" s="1"/>
  <c r="Q3048" i="4"/>
  <c r="Q3047" i="4" s="1"/>
  <c r="Q3045" i="4"/>
  <c r="Q3044" i="4" s="1"/>
  <c r="Q3040" i="4"/>
  <c r="Q3031" i="4" s="1"/>
  <c r="Q3029" i="4"/>
  <c r="Q3023" i="4"/>
  <c r="Q3021" i="4" s="1"/>
  <c r="Q3007" i="4"/>
  <c r="Q3006" i="4" s="1"/>
  <c r="Q3004" i="4"/>
  <c r="Q3003" i="4" s="1"/>
  <c r="Q2999" i="4"/>
  <c r="Q2991" i="4" s="1"/>
  <c r="Q2989" i="4"/>
  <c r="Q2983" i="4"/>
  <c r="Q2981" i="4" s="1"/>
  <c r="Q2967" i="4"/>
  <c r="Q2966" i="4" s="1"/>
  <c r="Q2964" i="4"/>
  <c r="Q2963" i="4" s="1"/>
  <c r="Q2959" i="4"/>
  <c r="Q2951" i="4" s="1"/>
  <c r="Q2949" i="4"/>
  <c r="Q2943" i="4"/>
  <c r="Q2941" i="4" s="1"/>
  <c r="Q2927" i="4"/>
  <c r="Q2926" i="4" s="1"/>
  <c r="Q2924" i="4"/>
  <c r="Q2923" i="4" s="1"/>
  <c r="Q2919" i="4"/>
  <c r="Q2911" i="4" s="1"/>
  <c r="Q2909" i="4"/>
  <c r="Q2903" i="4"/>
  <c r="Q2901" i="4" s="1"/>
  <c r="Q2887" i="4"/>
  <c r="Q2886" i="4" s="1"/>
  <c r="Q2884" i="4"/>
  <c r="Q2883" i="4" s="1"/>
  <c r="Q2879" i="4"/>
  <c r="Q2871" i="4" s="1"/>
  <c r="Q2869" i="4"/>
  <c r="Q2863" i="4"/>
  <c r="Q2861" i="4" s="1"/>
  <c r="Q2847" i="4"/>
  <c r="Q2846" i="4" s="1"/>
  <c r="Q2844" i="4"/>
  <c r="Q2843" i="4" s="1"/>
  <c r="Q2839" i="4"/>
  <c r="Q2831" i="4" s="1"/>
  <c r="Q2829" i="4"/>
  <c r="Q2823" i="4"/>
  <c r="Q2821" i="4" s="1"/>
  <c r="Q2807" i="4"/>
  <c r="Q2806" i="4" s="1"/>
  <c r="Q2804" i="4"/>
  <c r="Q2803" i="4" s="1"/>
  <c r="Q2799" i="4"/>
  <c r="Q2791" i="4" s="1"/>
  <c r="Q2789" i="4"/>
  <c r="Q2783" i="4"/>
  <c r="Q2781" i="4" s="1"/>
  <c r="Q2766" i="4"/>
  <c r="Q2765" i="4" s="1"/>
  <c r="Q2763" i="4"/>
  <c r="Q2762" i="4" s="1"/>
  <c r="Q2758" i="4"/>
  <c r="Q2750" i="4" s="1"/>
  <c r="Q2748" i="4"/>
  <c r="Q2742" i="4"/>
  <c r="Q2740" i="4" s="1"/>
  <c r="Q2726" i="4"/>
  <c r="Q2725" i="4" s="1"/>
  <c r="Q2723" i="4"/>
  <c r="Q2722" i="4" s="1"/>
  <c r="Q2718" i="4"/>
  <c r="Q2710" i="4" s="1"/>
  <c r="Q2708" i="4"/>
  <c r="Q2702" i="4"/>
  <c r="Q2700" i="4" s="1"/>
  <c r="Q2685" i="4"/>
  <c r="Q2684" i="4" s="1"/>
  <c r="Q2682" i="4"/>
  <c r="Q2681" i="4" s="1"/>
  <c r="Q2677" i="4"/>
  <c r="Q2669" i="4" s="1"/>
  <c r="Q2667" i="4"/>
  <c r="Q2661" i="4"/>
  <c r="Q2659" i="4" s="1"/>
  <c r="Q2644" i="4"/>
  <c r="Q2643" i="4" s="1"/>
  <c r="Q2641" i="4"/>
  <c r="Q2640" i="4" s="1"/>
  <c r="Q2636" i="4"/>
  <c r="Q2627" i="4" s="1"/>
  <c r="Q2625" i="4"/>
  <c r="Q2619" i="4"/>
  <c r="Q2617" i="4" s="1"/>
  <c r="Q2603" i="4"/>
  <c r="Q2602" i="4" s="1"/>
  <c r="Q2600" i="4"/>
  <c r="Q2599" i="4" s="1"/>
  <c r="Q2595" i="4"/>
  <c r="Q2587" i="4" s="1"/>
  <c r="Q2585" i="4"/>
  <c r="Q2579" i="4"/>
  <c r="Q2577" i="4" s="1"/>
  <c r="Q2563" i="4"/>
  <c r="Q2562" i="4" s="1"/>
  <c r="Q2560" i="4"/>
  <c r="Q2559" i="4" s="1"/>
  <c r="Q2555" i="4"/>
  <c r="Q2547" i="4" s="1"/>
  <c r="Q2545" i="4"/>
  <c r="Q2539" i="4"/>
  <c r="Q2537" i="4" s="1"/>
  <c r="Q2523" i="4"/>
  <c r="Q2522" i="4" s="1"/>
  <c r="Q2520" i="4"/>
  <c r="Q2519" i="4" s="1"/>
  <c r="Q2515" i="4"/>
  <c r="Q2507" i="4" s="1"/>
  <c r="Q2505" i="4"/>
  <c r="Q2499" i="4"/>
  <c r="Q2497" i="4" s="1"/>
  <c r="Q2483" i="4"/>
  <c r="Q2482" i="4" s="1"/>
  <c r="Q2480" i="4"/>
  <c r="Q2479" i="4" s="1"/>
  <c r="Q2475" i="4"/>
  <c r="Q2468" i="4" s="1"/>
  <c r="Q2466" i="4"/>
  <c r="Q2460" i="4"/>
  <c r="Q2458" i="4" s="1"/>
  <c r="Q2444" i="4"/>
  <c r="Q2443" i="4" s="1"/>
  <c r="Q2439" i="4"/>
  <c r="Q2430" i="4" s="1"/>
  <c r="Q2428" i="4"/>
  <c r="Q2422" i="4"/>
  <c r="Q2420" i="4" s="1"/>
  <c r="Q2406" i="4"/>
  <c r="Q2405" i="4" s="1"/>
  <c r="Q2403" i="4"/>
  <c r="Q2402" i="4" s="1"/>
  <c r="Q2398" i="4"/>
  <c r="Q2390" i="4" s="1"/>
  <c r="Q2388" i="4"/>
  <c r="Q2382" i="4"/>
  <c r="Q2380" i="4" s="1"/>
  <c r="Q2365" i="4"/>
  <c r="Q2364" i="4" s="1"/>
  <c r="Q2362" i="4"/>
  <c r="Q2361" i="4" s="1"/>
  <c r="Q2357" i="4"/>
  <c r="Q2349" i="4" s="1"/>
  <c r="Q2347" i="4"/>
  <c r="Q2341" i="4"/>
  <c r="Q2339" i="4" s="1"/>
  <c r="Q2325" i="4"/>
  <c r="Q2324" i="4" s="1"/>
  <c r="Q2321" i="4"/>
  <c r="Q2320" i="4" s="1"/>
  <c r="Q2316" i="4"/>
  <c r="Q2308" i="4" s="1"/>
  <c r="Q2306" i="4"/>
  <c r="Q2300" i="4"/>
  <c r="Q2298" i="4" s="1"/>
  <c r="Q2284" i="4"/>
  <c r="Q2283" i="4" s="1"/>
  <c r="Q2281" i="4"/>
  <c r="Q2280" i="4" s="1"/>
  <c r="Q2276" i="4"/>
  <c r="Q2267" i="4" s="1"/>
  <c r="Q2265" i="4"/>
  <c r="Q2259" i="4"/>
  <c r="Q2257" i="4" s="1"/>
  <c r="Q2243" i="4"/>
  <c r="Q2242" i="4" s="1"/>
  <c r="Q2240" i="4"/>
  <c r="Q2239" i="4" s="1"/>
  <c r="Q2235" i="4"/>
  <c r="Q2227" i="4" s="1"/>
  <c r="Q2225" i="4"/>
  <c r="Q2219" i="4"/>
  <c r="Q2217" i="4" s="1"/>
  <c r="Q2203" i="4"/>
  <c r="Q2202" i="4" s="1"/>
  <c r="Q2200" i="4"/>
  <c r="Q2199" i="4" s="1"/>
  <c r="Q2195" i="4"/>
  <c r="Q2187" i="4" s="1"/>
  <c r="Q2185" i="4"/>
  <c r="Q2179" i="4"/>
  <c r="Q2177" i="4" s="1"/>
  <c r="Q2162" i="4"/>
  <c r="Q2161" i="4" s="1"/>
  <c r="Q2159" i="4"/>
  <c r="Q2158" i="4" s="1"/>
  <c r="Q2154" i="4"/>
  <c r="Q2146" i="4" s="1"/>
  <c r="Q2144" i="4"/>
  <c r="Q2138" i="4"/>
  <c r="Q2136" i="4" s="1"/>
  <c r="Q2122" i="4"/>
  <c r="Q2121" i="4" s="1"/>
  <c r="Q2119" i="4"/>
  <c r="Q2118" i="4" s="1"/>
  <c r="Q2114" i="4"/>
  <c r="Q2105" i="4" s="1"/>
  <c r="Q2103" i="4"/>
  <c r="Q2097" i="4"/>
  <c r="Q2095" i="4" s="1"/>
  <c r="Q2080" i="4"/>
  <c r="Q2079" i="4" s="1"/>
  <c r="Q2077" i="4"/>
  <c r="Q2076" i="4" s="1"/>
  <c r="Q2072" i="4"/>
  <c r="Q2063" i="4" s="1"/>
  <c r="Q2061" i="4"/>
  <c r="Q2055" i="4"/>
  <c r="Q2053" i="4" s="1"/>
  <c r="Q2038" i="4"/>
  <c r="Q2037" i="4" s="1"/>
  <c r="Q2035" i="4"/>
  <c r="Q2034" i="4" s="1"/>
  <c r="Q2030" i="4"/>
  <c r="Q2023" i="4" s="1"/>
  <c r="Q2021" i="4"/>
  <c r="Q2015" i="4"/>
  <c r="Q2013" i="4" s="1"/>
  <c r="Q1999" i="4"/>
  <c r="Q1998" i="4" s="1"/>
  <c r="Q1996" i="4"/>
  <c r="Q1995" i="4" s="1"/>
  <c r="Q1991" i="4"/>
  <c r="Q1983" i="4" s="1"/>
  <c r="Q1981" i="4"/>
  <c r="Q1975" i="4"/>
  <c r="Q1973" i="4" s="1"/>
  <c r="Q1958" i="4"/>
  <c r="Q1957" i="4" s="1"/>
  <c r="Q1955" i="4"/>
  <c r="Q1954" i="4" s="1"/>
  <c r="Q1950" i="4"/>
  <c r="Q1942" i="4" s="1"/>
  <c r="Q1940" i="4"/>
  <c r="Q1934" i="4"/>
  <c r="Q1932" i="4" s="1"/>
  <c r="Q1917" i="4"/>
  <c r="Q1916" i="4" s="1"/>
  <c r="Q1914" i="4"/>
  <c r="Q1913" i="4" s="1"/>
  <c r="Q1909" i="4"/>
  <c r="Q1900" i="4" s="1"/>
  <c r="Q1898" i="4"/>
  <c r="Q1892" i="4"/>
  <c r="Q1890" i="4" s="1"/>
  <c r="Q1876" i="4"/>
  <c r="Q1875" i="4" s="1"/>
  <c r="Q1873" i="4"/>
  <c r="Q1872" i="4" s="1"/>
  <c r="Q1868" i="4"/>
  <c r="Q1860" i="4" s="1"/>
  <c r="Q1858" i="4"/>
  <c r="Q1852" i="4"/>
  <c r="Q1850" i="4" s="1"/>
  <c r="Q1835" i="4"/>
  <c r="Q1834" i="4" s="1"/>
  <c r="Q1832" i="4"/>
  <c r="Q1831" i="4" s="1"/>
  <c r="Q1827" i="4"/>
  <c r="Q1819" i="4" s="1"/>
  <c r="Q1817" i="4"/>
  <c r="Q1812" i="4"/>
  <c r="Q1810" i="4" s="1"/>
  <c r="Q1794" i="4"/>
  <c r="Q1793" i="4" s="1"/>
  <c r="Q1791" i="4"/>
  <c r="Q1790" i="4" s="1"/>
  <c r="Q1786" i="4"/>
  <c r="Q1779" i="4" s="1"/>
  <c r="Q1777" i="4"/>
  <c r="Q1771" i="4"/>
  <c r="Q1769" i="4" s="1"/>
  <c r="Q1753" i="4"/>
  <c r="Q1752" i="4" s="1"/>
  <c r="Q1750" i="4"/>
  <c r="Q1749" i="4" s="1"/>
  <c r="Q1745" i="4"/>
  <c r="Q1738" i="4" s="1"/>
  <c r="Q1736" i="4"/>
  <c r="Q1730" i="4"/>
  <c r="Q1728" i="4" s="1"/>
  <c r="Q1714" i="4"/>
  <c r="Q1713" i="4" s="1"/>
  <c r="Q1711" i="4"/>
  <c r="Q1710" i="4" s="1"/>
  <c r="Q1706" i="4"/>
  <c r="Q1698" i="4" s="1"/>
  <c r="Q1696" i="4"/>
  <c r="Q1690" i="4"/>
  <c r="Q1688" i="4" s="1"/>
  <c r="Q1673" i="4"/>
  <c r="Q1672" i="4" s="1"/>
  <c r="Q1670" i="4"/>
  <c r="Q1669" i="4" s="1"/>
  <c r="Q1665" i="4"/>
  <c r="Q1657" i="4" s="1"/>
  <c r="Q1655" i="4"/>
  <c r="Q1649" i="4"/>
  <c r="Q1647" i="4" s="1"/>
  <c r="Q1633" i="4"/>
  <c r="Q1632" i="4" s="1"/>
  <c r="Q1630" i="4"/>
  <c r="Q1629" i="4" s="1"/>
  <c r="Q1625" i="4"/>
  <c r="Q1616" i="4"/>
  <c r="Q1610" i="4"/>
  <c r="Q1608" i="4" s="1"/>
  <c r="Q1591" i="4"/>
  <c r="Q11405" i="4" s="1"/>
  <c r="Q1590" i="4"/>
  <c r="Q11355" i="4" s="1"/>
  <c r="Q1589" i="4"/>
  <c r="Q11255" i="4" s="1"/>
  <c r="Q1588" i="4"/>
  <c r="Q11205" i="4" s="1"/>
  <c r="Q1587" i="4"/>
  <c r="Q11155" i="4" s="1"/>
  <c r="Q1584" i="4"/>
  <c r="Q10605" i="4" s="1"/>
  <c r="Q1583" i="4"/>
  <c r="Q10355" i="4" s="1"/>
  <c r="Q1579" i="4"/>
  <c r="Q10155" i="4" s="1"/>
  <c r="Q1578" i="4"/>
  <c r="Q10105" i="4" s="1"/>
  <c r="Q1577" i="4"/>
  <c r="Q10055" i="4" s="1"/>
  <c r="Q1576" i="4"/>
  <c r="Q10005" i="4" s="1"/>
  <c r="Q1575" i="4"/>
  <c r="Q9955" i="4" s="1"/>
  <c r="Q1574" i="4"/>
  <c r="Q9905" i="4" s="1"/>
  <c r="Q1573" i="4"/>
  <c r="Q9855" i="4" s="1"/>
  <c r="Q1572" i="4"/>
  <c r="Q9805" i="4" s="1"/>
  <c r="Q1570" i="4"/>
  <c r="Q9705" i="4" s="1"/>
  <c r="Q1568" i="4"/>
  <c r="Q9555" i="4" s="1"/>
  <c r="Q1567" i="4"/>
  <c r="Q9455" i="4" s="1"/>
  <c r="Q1566" i="4"/>
  <c r="Q9505" i="4" s="1"/>
  <c r="Q1565" i="4"/>
  <c r="Q9605" i="4" s="1"/>
  <c r="Q1564" i="4"/>
  <c r="Q9405" i="4" s="1"/>
  <c r="Q1562" i="4"/>
  <c r="Q9305" i="4" s="1"/>
  <c r="Q1553" i="4"/>
  <c r="Q1549" i="4"/>
  <c r="Q1547" i="4"/>
  <c r="Q1545" i="4"/>
  <c r="Q1544" i="4"/>
  <c r="Q1531" i="4"/>
  <c r="Q11404" i="4" s="1"/>
  <c r="Q1529" i="4"/>
  <c r="Q11354" i="4" s="1"/>
  <c r="Q1522" i="4"/>
  <c r="Q11254" i="4" s="1"/>
  <c r="Q1514" i="4"/>
  <c r="Q11204" i="4" s="1"/>
  <c r="Q1510" i="4"/>
  <c r="Q10704" i="4" s="1"/>
  <c r="Q10654" i="4" s="1"/>
  <c r="Q1503" i="4"/>
  <c r="Q10404" i="4" s="1"/>
  <c r="Q1501" i="4"/>
  <c r="Q10354" i="4" s="1"/>
  <c r="Q1499" i="4"/>
  <c r="Q10304" i="4" s="1"/>
  <c r="Q1483" i="4"/>
  <c r="Q10204" i="4" s="1"/>
  <c r="Q1475" i="4"/>
  <c r="Q1468" i="4"/>
  <c r="Q1466" i="4" s="1"/>
  <c r="Q1456" i="4"/>
  <c r="Q1459" i="4" s="1"/>
  <c r="Q1452" i="4"/>
  <c r="Q1451" i="4"/>
  <c r="Q1450" i="4"/>
  <c r="Q1449" i="4"/>
  <c r="Q1443" i="4"/>
  <c r="Q1442" i="4" s="1"/>
  <c r="Q1421" i="4"/>
  <c r="Q10803" i="4" s="1"/>
  <c r="Q1418" i="4"/>
  <c r="Q10703" i="4" s="1"/>
  <c r="Q1408" i="4"/>
  <c r="Q10403" i="4" s="1"/>
  <c r="Q1404" i="4"/>
  <c r="Q10353" i="4" s="1"/>
  <c r="Q1402" i="4"/>
  <c r="Q10303" i="4" s="1"/>
  <c r="Q1394" i="4"/>
  <c r="Q10203" i="4" s="1"/>
  <c r="Q1390" i="4"/>
  <c r="Q1384" i="4"/>
  <c r="Q1382" i="4" s="1"/>
  <c r="Q1372" i="4"/>
  <c r="Q1375" i="4" s="1"/>
  <c r="Q1368" i="4"/>
  <c r="Q1367" i="4"/>
  <c r="Q1366" i="4"/>
  <c r="Q1359" i="4"/>
  <c r="Q1358" i="4" s="1"/>
  <c r="Q1356" i="4"/>
  <c r="Q1355" i="4" s="1"/>
  <c r="Q1352" i="4"/>
  <c r="Q1351" i="4" s="1"/>
  <c r="Q1348" i="4"/>
  <c r="Q1347" i="4" s="1"/>
  <c r="Q1343" i="4"/>
  <c r="Q10602" i="4" s="1"/>
  <c r="Q1332" i="4"/>
  <c r="Q10202" i="4" s="1"/>
  <c r="Q1321" i="4"/>
  <c r="Q1315" i="4"/>
  <c r="Q1313" i="4" s="1"/>
  <c r="Q1303" i="4"/>
  <c r="Q1289" i="4"/>
  <c r="Q1288" i="4" s="1"/>
  <c r="Q1286" i="4"/>
  <c r="Q1285" i="4" s="1"/>
  <c r="Q1281" i="4"/>
  <c r="Q10201" i="4" s="1"/>
  <c r="Q1270" i="4"/>
  <c r="Q1264" i="4"/>
  <c r="Q1262" i="4" s="1"/>
  <c r="Q1255" i="4"/>
  <c r="Q1250" i="4"/>
  <c r="Q1249" i="4"/>
  <c r="Q1243" i="4"/>
  <c r="Q11350" i="4" s="1"/>
  <c r="Q1238" i="4"/>
  <c r="Q10850" i="4" s="1"/>
  <c r="Q10650" i="4" s="1"/>
  <c r="Q1232" i="4"/>
  <c r="Q1231" i="4" s="1"/>
  <c r="Q1226" i="4"/>
  <c r="Q10200" i="4" s="1"/>
  <c r="Q1217" i="4"/>
  <c r="Q1212" i="4"/>
  <c r="Q1210" i="4" s="1"/>
  <c r="Q1203" i="4"/>
  <c r="Q1200" i="4"/>
  <c r="Q1199" i="4"/>
  <c r="Q1197" i="4"/>
  <c r="Q1196" i="4"/>
  <c r="Q1186" i="4"/>
  <c r="Q1185" i="4" s="1"/>
  <c r="Q1168" i="4"/>
  <c r="Q10849" i="4" s="1"/>
  <c r="Q1164" i="4"/>
  <c r="Q10699" i="4" s="1"/>
  <c r="Q1158" i="4"/>
  <c r="Q10599" i="4" s="1"/>
  <c r="Q1151" i="4"/>
  <c r="Q10499" i="4" s="1"/>
  <c r="Q1145" i="4"/>
  <c r="Q10449" i="4" s="1"/>
  <c r="Q1134" i="4"/>
  <c r="Q10399" i="4" s="1"/>
  <c r="Q1132" i="4"/>
  <c r="Q10349" i="4" s="1"/>
  <c r="Q1128" i="4"/>
  <c r="Q10299" i="4" s="1"/>
  <c r="Q1120" i="4"/>
  <c r="Q10199" i="4" s="1"/>
  <c r="Q1110" i="4"/>
  <c r="Q1104" i="4"/>
  <c r="Q1102" i="4" s="1"/>
  <c r="Q1092" i="4"/>
  <c r="Q1075" i="4"/>
  <c r="Q11248" i="4" s="1"/>
  <c r="Q1070" i="4"/>
  <c r="Q10598" i="4" s="1"/>
  <c r="Q1061" i="4"/>
  <c r="Q10198" i="4" s="1"/>
  <c r="Q1054" i="4"/>
  <c r="Q9948" i="4" s="1"/>
  <c r="Q1049" i="4"/>
  <c r="Q1042" i="4"/>
  <c r="Q1040" i="4" s="1"/>
  <c r="Q1033" i="4"/>
  <c r="Q1018" i="4"/>
  <c r="Q11397" i="4" s="1"/>
  <c r="Q1010" i="4"/>
  <c r="Q10697" i="4" s="1"/>
  <c r="Q10647" i="4" s="1"/>
  <c r="Q1005" i="4"/>
  <c r="Q10597" i="4" s="1"/>
  <c r="Q1001" i="4"/>
  <c r="Q10297" i="4" s="1"/>
  <c r="Q991" i="4"/>
  <c r="Q10197" i="4" s="1"/>
  <c r="Q980" i="4"/>
  <c r="Q974" i="4"/>
  <c r="Q972" i="4" s="1"/>
  <c r="Q962" i="4"/>
  <c r="Q951" i="4"/>
  <c r="Q11396" i="4" s="1"/>
  <c r="Q949" i="4"/>
  <c r="Q11346" i="4" s="1"/>
  <c r="Q946" i="4"/>
  <c r="Q11246" i="4" s="1"/>
  <c r="Q942" i="4"/>
  <c r="Q11196" i="4" s="1"/>
  <c r="Q940" i="4"/>
  <c r="Q11146" i="4" s="1"/>
  <c r="Q936" i="4"/>
  <c r="Q10596" i="4" s="1"/>
  <c r="Q934" i="4"/>
  <c r="Q10296" i="4" s="1"/>
  <c r="Q924" i="4"/>
  <c r="Q10196" i="4" s="1"/>
  <c r="Q916" i="4"/>
  <c r="Q10096" i="4" s="1"/>
  <c r="Q908" i="4"/>
  <c r="Q903" i="4"/>
  <c r="Q901" i="4" s="1"/>
  <c r="Q894" i="4"/>
  <c r="Q965" i="4" s="1"/>
  <c r="Q890" i="4"/>
  <c r="Q889" i="4"/>
  <c r="Q888" i="4"/>
  <c r="Q881" i="4"/>
  <c r="Q11395" i="4" s="1"/>
  <c r="Q877" i="4"/>
  <c r="Q11345" i="4" s="1"/>
  <c r="Q873" i="4"/>
  <c r="Q11245" i="4" s="1"/>
  <c r="Q11195" i="4"/>
  <c r="Q866" i="4"/>
  <c r="Q11145" i="4" s="1"/>
  <c r="Q10845" i="4"/>
  <c r="Q854" i="4"/>
  <c r="Q10795" i="4" s="1"/>
  <c r="Q852" i="4"/>
  <c r="Q10695" i="4" s="1"/>
  <c r="Q843" i="4"/>
  <c r="Q10445" i="4" s="1"/>
  <c r="Q840" i="4"/>
  <c r="Q10295" i="4" s="1"/>
  <c r="Q831" i="4"/>
  <c r="Q10195" i="4" s="1"/>
  <c r="Q827" i="4"/>
  <c r="Q10095" i="4" s="1"/>
  <c r="Q820" i="4"/>
  <c r="Q9845" i="4" s="1"/>
  <c r="Q816" i="4"/>
  <c r="Q810" i="4"/>
  <c r="Q808" i="4" s="1"/>
  <c r="Q798" i="4"/>
  <c r="Q787" i="4"/>
  <c r="Q11394" i="4" s="1"/>
  <c r="Q784" i="4"/>
  <c r="Q11244" i="4" s="1"/>
  <c r="Q782" i="4"/>
  <c r="Q11194" i="4" s="1"/>
  <c r="Q780" i="4"/>
  <c r="Q11144" i="4" s="1"/>
  <c r="Q776" i="4"/>
  <c r="Q10744" i="4" s="1"/>
  <c r="Q10644" i="4" s="1"/>
  <c r="Q772" i="4"/>
  <c r="Q10594" i="4" s="1"/>
  <c r="Q770" i="4"/>
  <c r="Q10394" i="4" s="1"/>
  <c r="Q762" i="4"/>
  <c r="Q10194" i="4" s="1"/>
  <c r="Q757" i="4"/>
  <c r="Q10094" i="4" s="1"/>
  <c r="Q752" i="4"/>
  <c r="Q9944" i="4" s="1"/>
  <c r="Q748" i="4"/>
  <c r="Q9894" i="4" s="1"/>
  <c r="Q743" i="4"/>
  <c r="Q737" i="4"/>
  <c r="Q735" i="4" s="1"/>
  <c r="Q728" i="4"/>
  <c r="Q724" i="4"/>
  <c r="Q723" i="4"/>
  <c r="Q722" i="4"/>
  <c r="Q716" i="4"/>
  <c r="Q11593" i="4" s="1"/>
  <c r="Q714" i="4"/>
  <c r="Q11493" i="4" s="1"/>
  <c r="Q710" i="4"/>
  <c r="Q11243" i="4" s="1"/>
  <c r="Q705" i="4"/>
  <c r="Q10843" i="4" s="1"/>
  <c r="Q702" i="4"/>
  <c r="Q10743" i="4" s="1"/>
  <c r="Q699" i="4"/>
  <c r="Q10693" i="4" s="1"/>
  <c r="Q694" i="4"/>
  <c r="Q10593" i="4" s="1"/>
  <c r="Q689" i="4"/>
  <c r="Q10393" i="4" s="1"/>
  <c r="Q682" i="4"/>
  <c r="Q10343" i="4" s="1"/>
  <c r="Q680" i="4"/>
  <c r="Q10293" i="4" s="1"/>
  <c r="Q674" i="4"/>
  <c r="Q10193" i="4" s="1"/>
  <c r="Q663" i="4"/>
  <c r="Q657" i="4"/>
  <c r="Q655" i="4" s="1"/>
  <c r="Q645" i="4"/>
  <c r="Q634" i="4"/>
  <c r="Q633" i="4" s="1"/>
  <c r="Q631" i="4"/>
  <c r="Q630" i="4" s="1"/>
  <c r="Q626" i="4"/>
  <c r="Q10192" i="4" s="1"/>
  <c r="Q615" i="4"/>
  <c r="Q609" i="4"/>
  <c r="Q607" i="4" s="1"/>
  <c r="Q600" i="4"/>
  <c r="Q587" i="4"/>
  <c r="Q586" i="4" s="1"/>
  <c r="Q584" i="4"/>
  <c r="Q583" i="4" s="1"/>
  <c r="Q579" i="4"/>
  <c r="Q10191" i="4" s="1"/>
  <c r="Q569" i="4"/>
  <c r="Q563" i="4"/>
  <c r="Q561" i="4" s="1"/>
  <c r="Q554" i="4"/>
  <c r="Q542" i="4"/>
  <c r="Q541" i="4" s="1"/>
  <c r="Q539" i="4"/>
  <c r="Q538" i="4" s="1"/>
  <c r="Q532" i="4"/>
  <c r="Q10190" i="4" s="1"/>
  <c r="Q521" i="4"/>
  <c r="Q515" i="4"/>
  <c r="Q513" i="4" s="1"/>
  <c r="Q497" i="4"/>
  <c r="Q496" i="4" s="1"/>
  <c r="Q494" i="4"/>
  <c r="Q493" i="4" s="1"/>
  <c r="Q487" i="4"/>
  <c r="Q10189" i="4" s="1"/>
  <c r="Q476" i="4"/>
  <c r="Q470" i="4"/>
  <c r="Q468" i="4" s="1"/>
  <c r="Q461" i="4"/>
  <c r="Q457" i="4"/>
  <c r="Q456" i="4"/>
  <c r="Q455" i="4"/>
  <c r="Q449" i="4"/>
  <c r="Q448" i="4" s="1"/>
  <c r="Q446" i="4"/>
  <c r="Q10838" i="4" s="1"/>
  <c r="Q444" i="4"/>
  <c r="Q10788" i="4" s="1"/>
  <c r="Q442" i="4"/>
  <c r="Q10688" i="4" s="1"/>
  <c r="Q438" i="4"/>
  <c r="Q10588" i="4" s="1"/>
  <c r="Q436" i="4"/>
  <c r="Q10438" i="4" s="1"/>
  <c r="Q433" i="4"/>
  <c r="Q10388" i="4" s="1"/>
  <c r="Q431" i="4"/>
  <c r="Q10288" i="4" s="1"/>
  <c r="Q424" i="4"/>
  <c r="Q10188" i="4" s="1"/>
  <c r="Q420" i="4"/>
  <c r="Q414" i="4"/>
  <c r="Q412" i="4" s="1"/>
  <c r="Q402" i="4"/>
  <c r="Q391" i="4"/>
  <c r="Q390" i="4" s="1"/>
  <c r="Q388" i="4"/>
  <c r="Q387" i="4" s="1"/>
  <c r="Q381" i="4"/>
  <c r="Q10187" i="4" s="1"/>
  <c r="Q377" i="4"/>
  <c r="Q372" i="4"/>
  <c r="Q370" i="4" s="1"/>
  <c r="Q363" i="4"/>
  <c r="Q357" i="4"/>
  <c r="Q359" i="4" s="1"/>
  <c r="Q347" i="4"/>
  <c r="Q11236" i="4" s="1"/>
  <c r="Q342" i="4"/>
  <c r="Q341" i="4" s="1"/>
  <c r="Q337" i="4"/>
  <c r="Q10186" i="4" s="1"/>
  <c r="Q332" i="4"/>
  <c r="Q326" i="4"/>
  <c r="Q324" i="4" s="1"/>
  <c r="Q317" i="4"/>
  <c r="Q305" i="4"/>
  <c r="Q304" i="4" s="1"/>
  <c r="Q302" i="4"/>
  <c r="Q301" i="4" s="1"/>
  <c r="Q297" i="4"/>
  <c r="Q10185" i="4" s="1"/>
  <c r="Q293" i="4"/>
  <c r="Q288" i="4"/>
  <c r="Q286" i="4" s="1"/>
  <c r="Q279" i="4"/>
  <c r="Q268" i="4"/>
  <c r="Q267" i="4" s="1"/>
  <c r="Q263" i="4"/>
  <c r="Q10184" i="4" s="1"/>
  <c r="Q9734" i="4" s="1"/>
  <c r="Q260" i="4"/>
  <c r="Q255" i="4"/>
  <c r="Q253" i="4" s="1"/>
  <c r="Q246" i="4"/>
  <c r="Q241" i="4"/>
  <c r="Q240" i="4"/>
  <c r="Q231" i="4"/>
  <c r="Q10383" i="4" s="1"/>
  <c r="Q10233" i="4" s="1"/>
  <c r="Q223" i="4"/>
  <c r="Q211" i="4"/>
  <c r="Q210" i="4" s="1"/>
  <c r="Q208" i="4"/>
  <c r="Q207" i="4" s="1"/>
  <c r="Q203" i="4"/>
  <c r="Q10182" i="4" s="1"/>
  <c r="Q199" i="4"/>
  <c r="Q193" i="4"/>
  <c r="Q191" i="4" s="1"/>
  <c r="Q184" i="4"/>
  <c r="Q172" i="4"/>
  <c r="Q171" i="4" s="1"/>
  <c r="Q153" i="4"/>
  <c r="Q10381" i="4" s="1"/>
  <c r="Q146" i="4"/>
  <c r="Q10181" i="4" s="1"/>
  <c r="Q142" i="4"/>
  <c r="Q137" i="4"/>
  <c r="Q135" i="4" s="1"/>
  <c r="Q125" i="4"/>
  <c r="Q114" i="4"/>
  <c r="Q113" i="4" s="1"/>
  <c r="Q108" i="4"/>
  <c r="Q107" i="4" s="1"/>
  <c r="Q103" i="4"/>
  <c r="Q10180" i="4" s="1"/>
  <c r="Q99" i="4"/>
  <c r="Q94" i="4"/>
  <c r="Q92" i="4" s="1"/>
  <c r="Q85" i="4"/>
  <c r="Q74" i="4"/>
  <c r="Q73" i="4" s="1"/>
  <c r="Q71" i="4"/>
  <c r="Q70" i="4" s="1"/>
  <c r="Q66" i="4"/>
  <c r="Q10179" i="4" s="1"/>
  <c r="Q62" i="4"/>
  <c r="Q56" i="4"/>
  <c r="Q54" i="4" s="1"/>
  <c r="Q48" i="4"/>
  <c r="Q37" i="4"/>
  <c r="Q36" i="4" s="1"/>
  <c r="Q32" i="4"/>
  <c r="Q10378" i="4" s="1"/>
  <c r="Q22" i="4"/>
  <c r="Q10178" i="4" s="1"/>
  <c r="Q18" i="4"/>
  <c r="Q13" i="4"/>
  <c r="Q11" i="4" s="1"/>
  <c r="R10811" i="4"/>
  <c r="R7783" i="4"/>
  <c r="R7761" i="4"/>
  <c r="R347" i="4"/>
  <c r="R153" i="4"/>
  <c r="R151" i="4" s="1"/>
  <c r="R150" i="4" s="1"/>
  <c r="R1591" i="4"/>
  <c r="R1590" i="4"/>
  <c r="R1588" i="4"/>
  <c r="R1587" i="4"/>
  <c r="R1583" i="4"/>
  <c r="R1579" i="4"/>
  <c r="R1577" i="4"/>
  <c r="R1572" i="4"/>
  <c r="R1568" i="4"/>
  <c r="R1564" i="4"/>
  <c r="R1562" i="4"/>
  <c r="V11474" i="4" l="1"/>
  <c r="U9324" i="4"/>
  <c r="U10260" i="4"/>
  <c r="W1362" i="4"/>
  <c r="W9199" i="4" s="1"/>
  <c r="V6415" i="4"/>
  <c r="V6419" i="4" s="1"/>
  <c r="V6420" i="4" s="1"/>
  <c r="U10424" i="4"/>
  <c r="W245" i="4"/>
  <c r="Q10924" i="4"/>
  <c r="AA43" i="1"/>
  <c r="V11374" i="4"/>
  <c r="U11118" i="4"/>
  <c r="U11124" i="4" s="1"/>
  <c r="V6782" i="4"/>
  <c r="V6781" i="4" s="1"/>
  <c r="W9186" i="4"/>
  <c r="U9824" i="4"/>
  <c r="W11674" i="4"/>
  <c r="V7870" i="4"/>
  <c r="V7874" i="4" s="1"/>
  <c r="V7875" i="4" s="1"/>
  <c r="V9755" i="4"/>
  <c r="V7520" i="4"/>
  <c r="V7521" i="4" s="1"/>
  <c r="V7524" i="4"/>
  <c r="V7527" i="4" s="1"/>
  <c r="V9216" i="4"/>
  <c r="W11374" i="4"/>
  <c r="U245" i="4"/>
  <c r="W7770" i="4"/>
  <c r="W7759" i="4" s="1"/>
  <c r="U7870" i="4"/>
  <c r="U7874" i="4" s="1"/>
  <c r="U7875" i="4" s="1"/>
  <c r="W7870" i="4"/>
  <c r="W7874" i="4" s="1"/>
  <c r="W7875" i="4" s="1"/>
  <c r="W7792" i="4"/>
  <c r="W7791" i="4" s="1"/>
  <c r="W11123" i="4"/>
  <c r="U175" i="4"/>
  <c r="U183" i="4" s="1"/>
  <c r="V7470" i="4"/>
  <c r="V7474" i="4" s="1"/>
  <c r="V7475" i="4" s="1"/>
  <c r="W6466" i="4"/>
  <c r="W6470" i="4" s="1"/>
  <c r="W6471" i="4" s="1"/>
  <c r="Q10230" i="4"/>
  <c r="W11774" i="4"/>
  <c r="V10124" i="4"/>
  <c r="V10212" i="4"/>
  <c r="V9762" i="4" s="1"/>
  <c r="W9198" i="4"/>
  <c r="V1571" i="4"/>
  <c r="V1560" i="4" s="1"/>
  <c r="V1592" i="4" s="1"/>
  <c r="U953" i="4"/>
  <c r="U957" i="4" s="1"/>
  <c r="U958" i="4" s="1"/>
  <c r="Q11090" i="4"/>
  <c r="V10424" i="4"/>
  <c r="W6832" i="4"/>
  <c r="W6840" i="4" s="1"/>
  <c r="W1298" i="4"/>
  <c r="W1299" i="4" s="1"/>
  <c r="U6782" i="4"/>
  <c r="U6781" i="4" s="1"/>
  <c r="W6095" i="4"/>
  <c r="W6084" i="4" s="1"/>
  <c r="V1540" i="4"/>
  <c r="V1552" i="4" s="1"/>
  <c r="U6415" i="4"/>
  <c r="U6419" i="4" s="1"/>
  <c r="U6420" i="4" s="1"/>
  <c r="V1192" i="4"/>
  <c r="V9196" i="4" s="1"/>
  <c r="V1245" i="4"/>
  <c r="V9197" i="4" s="1"/>
  <c r="V9180" i="4"/>
  <c r="U9874" i="4"/>
  <c r="V11174" i="4"/>
  <c r="W39" i="4"/>
  <c r="W9175" i="4" s="1"/>
  <c r="V10624" i="4"/>
  <c r="U6466" i="4"/>
  <c r="U6470" i="4" s="1"/>
  <c r="U6471" i="4" s="1"/>
  <c r="V9186" i="4"/>
  <c r="V505" i="4"/>
  <c r="V506" i="4" s="1"/>
  <c r="V10724" i="4"/>
  <c r="U6929" i="4"/>
  <c r="U6930" i="4" s="1"/>
  <c r="U10760" i="4"/>
  <c r="U10660" i="4" s="1"/>
  <c r="U10674" i="4" s="1"/>
  <c r="U353" i="4"/>
  <c r="U9183" i="4" s="1"/>
  <c r="W11114" i="4"/>
  <c r="V4960" i="4"/>
  <c r="V4964" i="4" s="1"/>
  <c r="V4965" i="4" s="1"/>
  <c r="V9624" i="4"/>
  <c r="V7338" i="4"/>
  <c r="V9213" i="4" s="1"/>
  <c r="V10260" i="4"/>
  <c r="V6832" i="4"/>
  <c r="V6840" i="4" s="1"/>
  <c r="U11774" i="4"/>
  <c r="W11118" i="4"/>
  <c r="U6095" i="4"/>
  <c r="U6084" i="4" s="1"/>
  <c r="U6119" i="4" s="1"/>
  <c r="U6126" i="4" s="1"/>
  <c r="U1083" i="4"/>
  <c r="U9195" i="4" s="1"/>
  <c r="U7470" i="4"/>
  <c r="U7474" i="4" s="1"/>
  <c r="U7475" i="4" s="1"/>
  <c r="W11474" i="4"/>
  <c r="V9176" i="4"/>
  <c r="V7211" i="4"/>
  <c r="V7215" i="4" s="1"/>
  <c r="V7216" i="4" s="1"/>
  <c r="W1192" i="4"/>
  <c r="W9196" i="4" s="1"/>
  <c r="V9198" i="4"/>
  <c r="V1298" i="4"/>
  <c r="V1299" i="4" s="1"/>
  <c r="V953" i="4"/>
  <c r="V9193" i="4" s="1"/>
  <c r="W9756" i="4"/>
  <c r="U1362" i="4"/>
  <c r="U7418" i="4"/>
  <c r="U7427" i="4" s="1"/>
  <c r="U7430" i="4" s="1"/>
  <c r="U10974" i="4"/>
  <c r="W10124" i="4"/>
  <c r="W9204" i="4"/>
  <c r="W7338" i="4"/>
  <c r="W9213" i="4" s="1"/>
  <c r="W4960" i="4"/>
  <c r="W4964" i="4" s="1"/>
  <c r="W4965" i="4" s="1"/>
  <c r="Q11116" i="4"/>
  <c r="W11274" i="4"/>
  <c r="U10324" i="4"/>
  <c r="W6771" i="4"/>
  <c r="W6760" i="4" s="1"/>
  <c r="W6789" i="4" s="1"/>
  <c r="W6792" i="4" s="1"/>
  <c r="W9209" i="4" s="1"/>
  <c r="U11224" i="4"/>
  <c r="U397" i="4"/>
  <c r="U398" i="4" s="1"/>
  <c r="V10273" i="4"/>
  <c r="V6106" i="4"/>
  <c r="V6105" i="4" s="1"/>
  <c r="W10612" i="4"/>
  <c r="W10262" i="4" s="1"/>
  <c r="V6466" i="4"/>
  <c r="V6470" i="4" s="1"/>
  <c r="V6471" i="4" s="1"/>
  <c r="W6415" i="4"/>
  <c r="W6419" i="4" s="1"/>
  <c r="W6420" i="4" s="1"/>
  <c r="V9189" i="4"/>
  <c r="V640" i="4"/>
  <c r="V641" i="4" s="1"/>
  <c r="V644" i="4"/>
  <c r="U218" i="4"/>
  <c r="U219" i="4" s="1"/>
  <c r="U222" i="4"/>
  <c r="U9179" i="4"/>
  <c r="U6840" i="4"/>
  <c r="U6836" i="4"/>
  <c r="U6837" i="4" s="1"/>
  <c r="W9189" i="4"/>
  <c r="W644" i="4"/>
  <c r="W640" i="4"/>
  <c r="W641" i="4" s="1"/>
  <c r="V9184" i="4"/>
  <c r="V401" i="4"/>
  <c r="V397" i="4"/>
  <c r="V398" i="4" s="1"/>
  <c r="U7677" i="4"/>
  <c r="U7678" i="4" s="1"/>
  <c r="U9218" i="4"/>
  <c r="U316" i="4"/>
  <c r="U312" i="4"/>
  <c r="U313" i="4" s="1"/>
  <c r="U9182" i="4"/>
  <c r="V9181" i="4"/>
  <c r="V274" i="4"/>
  <c r="V275" i="4" s="1"/>
  <c r="V278" i="4"/>
  <c r="V9205" i="4"/>
  <c r="V6012" i="4"/>
  <c r="V6013" i="4" s="1"/>
  <c r="W6745" i="4"/>
  <c r="W6753" i="4" s="1"/>
  <c r="W6106" i="4"/>
  <c r="W6105" i="4" s="1"/>
  <c r="U11074" i="4"/>
  <c r="U10724" i="4"/>
  <c r="V80" i="4"/>
  <c r="V81" i="4" s="1"/>
  <c r="U124" i="4"/>
  <c r="W9182" i="4"/>
  <c r="V10760" i="4"/>
  <c r="V10660" i="4" s="1"/>
  <c r="V1362" i="4"/>
  <c r="V1371" i="4" s="1"/>
  <c r="V1374" i="4" s="1"/>
  <c r="V39" i="4"/>
  <c r="V9175" i="4" s="1"/>
  <c r="U4960" i="4"/>
  <c r="U4964" i="4" s="1"/>
  <c r="U4965" i="4" s="1"/>
  <c r="V1302" i="4"/>
  <c r="U1445" i="4"/>
  <c r="U9200" i="4" s="1"/>
  <c r="W7074" i="4"/>
  <c r="W316" i="4"/>
  <c r="U451" i="4"/>
  <c r="U9185" i="4" s="1"/>
  <c r="W175" i="4"/>
  <c r="W9178" i="4" s="1"/>
  <c r="W11424" i="4"/>
  <c r="U10374" i="4"/>
  <c r="W451" i="4"/>
  <c r="W9185" i="4" s="1"/>
  <c r="U120" i="4"/>
  <c r="U121" i="4" s="1"/>
  <c r="U4476" i="4"/>
  <c r="U4505" i="4" s="1"/>
  <c r="U4513" i="4" s="1"/>
  <c r="W7211" i="4"/>
  <c r="W9211" i="4" s="1"/>
  <c r="U7792" i="4"/>
  <c r="U7791" i="4" s="1"/>
  <c r="V789" i="4"/>
  <c r="V9191" i="4" s="1"/>
  <c r="W353" i="4"/>
  <c r="W9183" i="4" s="1"/>
  <c r="U9204" i="4"/>
  <c r="U5976" i="4"/>
  <c r="U5973" i="4"/>
  <c r="U5974" i="4" s="1"/>
  <c r="W5973" i="4"/>
  <c r="W5974" i="4" s="1"/>
  <c r="W1445" i="4"/>
  <c r="V6016" i="4"/>
  <c r="U9186" i="4"/>
  <c r="V6760" i="4"/>
  <c r="W10974" i="4"/>
  <c r="U7284" i="4"/>
  <c r="U7294" i="4" s="1"/>
  <c r="U7297" i="4" s="1"/>
  <c r="Q262" i="4"/>
  <c r="Q252" i="4" s="1"/>
  <c r="Q270" i="4" s="1"/>
  <c r="Q295" i="4"/>
  <c r="Q285" i="4" s="1"/>
  <c r="Q308" i="4" s="1"/>
  <c r="Q11098" i="4"/>
  <c r="U11474" i="4"/>
  <c r="V6067" i="4"/>
  <c r="V9206" i="4" s="1"/>
  <c r="U6067" i="4"/>
  <c r="U9206" i="4" s="1"/>
  <c r="W10760" i="4"/>
  <c r="W10660" i="4" s="1"/>
  <c r="W10674" i="4" s="1"/>
  <c r="W6111" i="4"/>
  <c r="W6110" i="4" s="1"/>
  <c r="Q242" i="4"/>
  <c r="Q10631" i="4"/>
  <c r="Q11099" i="4"/>
  <c r="W10424" i="4"/>
  <c r="U10624" i="4"/>
  <c r="U6745" i="4"/>
  <c r="U6753" i="4" s="1"/>
  <c r="Q10250" i="4"/>
  <c r="U7074" i="4"/>
  <c r="U10206" i="4"/>
  <c r="U9756" i="4" s="1"/>
  <c r="U9189" i="4"/>
  <c r="U644" i="4"/>
  <c r="U640" i="4"/>
  <c r="U641" i="4" s="1"/>
  <c r="U7520" i="4"/>
  <c r="U7521" i="4" s="1"/>
  <c r="U9216" i="4"/>
  <c r="U7524" i="4"/>
  <c r="U7527" i="4" s="1"/>
  <c r="W9218" i="4"/>
  <c r="W7677" i="4"/>
  <c r="W7678" i="4" s="1"/>
  <c r="V222" i="4"/>
  <c r="V9179" i="4"/>
  <c r="V218" i="4"/>
  <c r="V219" i="4" s="1"/>
  <c r="V7029" i="4"/>
  <c r="V7025" i="4"/>
  <c r="V7026" i="4" s="1"/>
  <c r="W1371" i="4"/>
  <c r="W1374" i="4" s="1"/>
  <c r="W9181" i="4"/>
  <c r="W278" i="4"/>
  <c r="W274" i="4"/>
  <c r="W275" i="4" s="1"/>
  <c r="Q11089" i="4"/>
  <c r="Q11470" i="4"/>
  <c r="W11224" i="4"/>
  <c r="U39" i="4"/>
  <c r="U9175" i="4" s="1"/>
  <c r="W10724" i="4"/>
  <c r="U7211" i="4"/>
  <c r="U9211" i="4" s="1"/>
  <c r="W10260" i="4"/>
  <c r="U789" i="4"/>
  <c r="U793" i="4" s="1"/>
  <c r="U794" i="4" s="1"/>
  <c r="U7338" i="4"/>
  <c r="U7344" i="4" s="1"/>
  <c r="U7347" i="4" s="1"/>
  <c r="V1445" i="4"/>
  <c r="V9200" i="4" s="1"/>
  <c r="U10247" i="4"/>
  <c r="U10274" i="4" s="1"/>
  <c r="W4487" i="4"/>
  <c r="W4476" i="4" s="1"/>
  <c r="W4505" i="4" s="1"/>
  <c r="W4513" i="4" s="1"/>
  <c r="V175" i="4"/>
  <c r="V9178" i="4" s="1"/>
  <c r="W884" i="4"/>
  <c r="W893" i="4" s="1"/>
  <c r="V451" i="4"/>
  <c r="V9185" i="4" s="1"/>
  <c r="V718" i="4"/>
  <c r="V727" i="4" s="1"/>
  <c r="V4498" i="4"/>
  <c r="V4497" i="4" s="1"/>
  <c r="W1245" i="4"/>
  <c r="V1083" i="4"/>
  <c r="V9195" i="4" s="1"/>
  <c r="V11124" i="4"/>
  <c r="W7741" i="4"/>
  <c r="W7751" i="4" s="1"/>
  <c r="W9219" i="4" s="1"/>
  <c r="V11274" i="4"/>
  <c r="Q4520" i="4"/>
  <c r="Q4549" i="4" s="1"/>
  <c r="Q4553" i="4" s="1"/>
  <c r="Q4554" i="4" s="1"/>
  <c r="Q9036" i="4"/>
  <c r="Q9071" i="4" s="1"/>
  <c r="Q9075" i="4" s="1"/>
  <c r="Q9076" i="4" s="1"/>
  <c r="Q10952" i="4"/>
  <c r="V11224" i="4"/>
  <c r="W11074" i="4"/>
  <c r="V11074" i="4"/>
  <c r="W7025" i="4"/>
  <c r="W7026" i="4" s="1"/>
  <c r="V6887" i="4"/>
  <c r="U7025" i="4"/>
  <c r="U7026" i="4" s="1"/>
  <c r="U9184" i="4"/>
  <c r="W1540" i="4"/>
  <c r="W1552" i="4" s="1"/>
  <c r="V6095" i="4"/>
  <c r="V6084" i="4" s="1"/>
  <c r="W718" i="4"/>
  <c r="W727" i="4" s="1"/>
  <c r="V1024" i="4"/>
  <c r="V1032" i="4" s="1"/>
  <c r="U7741" i="4"/>
  <c r="U7751" i="4" s="1"/>
  <c r="U9219" i="4" s="1"/>
  <c r="V7284" i="4"/>
  <c r="V7294" i="4" s="1"/>
  <c r="V7297" i="4" s="1"/>
  <c r="W7120" i="4"/>
  <c r="W9210" i="4" s="1"/>
  <c r="V7120" i="4"/>
  <c r="V9210" i="4" s="1"/>
  <c r="U9260" i="4"/>
  <c r="V10256" i="4"/>
  <c r="V353" i="4"/>
  <c r="V362" i="4" s="1"/>
  <c r="Q11086" i="4"/>
  <c r="V10974" i="4"/>
  <c r="W9824" i="4"/>
  <c r="W6883" i="4"/>
  <c r="W6884" i="4" s="1"/>
  <c r="V10670" i="4"/>
  <c r="W7470" i="4"/>
  <c r="V6745" i="4"/>
  <c r="V9208" i="4" s="1"/>
  <c r="W6067" i="4"/>
  <c r="W6076" i="4" s="1"/>
  <c r="W1083" i="4"/>
  <c r="W1091" i="4" s="1"/>
  <c r="U1024" i="4"/>
  <c r="U1032" i="4" s="1"/>
  <c r="U9256" i="4"/>
  <c r="W7617" i="4"/>
  <c r="W9217" i="4" s="1"/>
  <c r="U7617" i="4"/>
  <c r="U7680" i="4" s="1"/>
  <c r="U7683" i="4" s="1"/>
  <c r="V884" i="4"/>
  <c r="V893" i="4" s="1"/>
  <c r="U884" i="4"/>
  <c r="U893" i="4" s="1"/>
  <c r="W1571" i="4"/>
  <c r="W1560" i="4" s="1"/>
  <c r="W1592" i="4" s="1"/>
  <c r="W1600" i="4" s="1"/>
  <c r="V9177" i="4"/>
  <c r="V124" i="4"/>
  <c r="V120" i="4"/>
  <c r="V121" i="4" s="1"/>
  <c r="V595" i="4"/>
  <c r="V596" i="4" s="1"/>
  <c r="V9188" i="4"/>
  <c r="V599" i="4"/>
  <c r="V9182" i="4"/>
  <c r="V316" i="4"/>
  <c r="V312" i="4"/>
  <c r="V313" i="4" s="1"/>
  <c r="U9181" i="4"/>
  <c r="U278" i="4"/>
  <c r="U274" i="4"/>
  <c r="U275" i="4" s="1"/>
  <c r="V7418" i="4"/>
  <c r="V9274" i="4"/>
  <c r="U549" i="4"/>
  <c r="U550" i="4" s="1"/>
  <c r="U9187" i="4"/>
  <c r="U553" i="4"/>
  <c r="U9198" i="4"/>
  <c r="U1302" i="4"/>
  <c r="U1298" i="4"/>
  <c r="U1299" i="4" s="1"/>
  <c r="V9218" i="4"/>
  <c r="V7677" i="4"/>
  <c r="V7678" i="4" s="1"/>
  <c r="W10224" i="4"/>
  <c r="W9755" i="4"/>
  <c r="W218" i="4"/>
  <c r="W219" i="4" s="1"/>
  <c r="W9179" i="4"/>
  <c r="W222" i="4"/>
  <c r="V6929" i="4"/>
  <c r="V6930" i="4" s="1"/>
  <c r="U6771" i="4"/>
  <c r="U6760" i="4" s="1"/>
  <c r="U1245" i="4"/>
  <c r="U1254" i="4" s="1"/>
  <c r="U1192" i="4"/>
  <c r="U9196" i="4" s="1"/>
  <c r="W1024" i="4"/>
  <c r="V9374" i="4"/>
  <c r="W7284" i="4"/>
  <c r="W7294" i="4" s="1"/>
  <c r="W7297" i="4" s="1"/>
  <c r="V7741" i="4"/>
  <c r="V7751" i="4" s="1"/>
  <c r="V9219" i="4" s="1"/>
  <c r="U1540" i="4"/>
  <c r="U1552" i="4" s="1"/>
  <c r="V9924" i="4"/>
  <c r="V7617" i="4"/>
  <c r="V9217" i="4" s="1"/>
  <c r="W953" i="4"/>
  <c r="W9193" i="4" s="1"/>
  <c r="W789" i="4"/>
  <c r="U7120" i="4"/>
  <c r="U718" i="4"/>
  <c r="U599" i="4"/>
  <c r="U595" i="4"/>
  <c r="U596" i="4" s="1"/>
  <c r="U9188" i="4"/>
  <c r="W7524" i="4"/>
  <c r="W7527" i="4" s="1"/>
  <c r="W7520" i="4"/>
  <c r="W7521" i="4" s="1"/>
  <c r="W9216" i="4"/>
  <c r="V9187" i="4"/>
  <c r="V553" i="4"/>
  <c r="V549" i="4"/>
  <c r="V550" i="4" s="1"/>
  <c r="V7074" i="4"/>
  <c r="V7072" i="4"/>
  <c r="V7073" i="4" s="1"/>
  <c r="V9824" i="4"/>
  <c r="W6929" i="4"/>
  <c r="W6930" i="4" s="1"/>
  <c r="W7418" i="4"/>
  <c r="Q9761" i="4"/>
  <c r="X9171" i="4"/>
  <c r="V5973" i="4"/>
  <c r="V5974" i="4" s="1"/>
  <c r="W9256" i="4"/>
  <c r="U10205" i="4"/>
  <c r="U9755" i="4" s="1"/>
  <c r="U1571" i="4"/>
  <c r="U1560" i="4" s="1"/>
  <c r="U1592" i="4" s="1"/>
  <c r="V5976" i="4"/>
  <c r="W6012" i="4"/>
  <c r="W6013" i="4" s="1"/>
  <c r="U10223" i="4"/>
  <c r="U9773" i="4" s="1"/>
  <c r="U7770" i="4"/>
  <c r="U7759" i="4" s="1"/>
  <c r="V10206" i="4"/>
  <c r="V4487" i="4"/>
  <c r="V4476" i="4" s="1"/>
  <c r="Q128" i="4"/>
  <c r="T9171" i="4"/>
  <c r="W6016" i="4"/>
  <c r="V10223" i="4"/>
  <c r="V9773" i="4" s="1"/>
  <c r="V7770" i="4"/>
  <c r="V7759" i="4" s="1"/>
  <c r="V7802" i="4" s="1"/>
  <c r="Q2457" i="4"/>
  <c r="Q2485" i="4" s="1"/>
  <c r="Q2489" i="4" s="1"/>
  <c r="Q2490" i="4" s="1"/>
  <c r="U9374" i="4"/>
  <c r="V10324" i="4"/>
  <c r="W9188" i="4"/>
  <c r="W599" i="4"/>
  <c r="W595" i="4"/>
  <c r="W596" i="4" s="1"/>
  <c r="W9187" i="4"/>
  <c r="W553" i="4"/>
  <c r="W549" i="4"/>
  <c r="W550" i="4" s="1"/>
  <c r="W9176" i="4"/>
  <c r="W84" i="4"/>
  <c r="W80" i="4"/>
  <c r="W81" i="4" s="1"/>
  <c r="W9177" i="4"/>
  <c r="W124" i="4"/>
  <c r="W120" i="4"/>
  <c r="W121" i="4" s="1"/>
  <c r="U9176" i="4"/>
  <c r="U84" i="4"/>
  <c r="U80" i="4"/>
  <c r="U81" i="4" s="1"/>
  <c r="U9205" i="4"/>
  <c r="U6016" i="4"/>
  <c r="U6012" i="4"/>
  <c r="U6013" i="4" s="1"/>
  <c r="W9184" i="4"/>
  <c r="W401" i="4"/>
  <c r="W397" i="4"/>
  <c r="W398" i="4" s="1"/>
  <c r="W9374" i="4"/>
  <c r="W9228" i="4"/>
  <c r="U6887" i="4"/>
  <c r="U6883" i="4"/>
  <c r="U6884" i="4" s="1"/>
  <c r="Q2216" i="4"/>
  <c r="Q2245" i="4" s="1"/>
  <c r="Q2249" i="4" s="1"/>
  <c r="Q2250" i="4" s="1"/>
  <c r="Q2419" i="4"/>
  <c r="Q2446" i="4" s="1"/>
  <c r="Q2450" i="4" s="1"/>
  <c r="Q2451" i="4" s="1"/>
  <c r="Q3666" i="4"/>
  <c r="Q3696" i="4" s="1"/>
  <c r="Q3700" i="4" s="1"/>
  <c r="Q3701" i="4" s="1"/>
  <c r="Q801" i="4"/>
  <c r="Q571" i="4"/>
  <c r="Q560" i="4" s="1"/>
  <c r="Q591" i="4" s="1"/>
  <c r="Q10246" i="4"/>
  <c r="Q2338" i="4"/>
  <c r="Q2368" i="4" s="1"/>
  <c r="Q2372" i="4" s="1"/>
  <c r="Q2373" i="4" s="1"/>
  <c r="Q9729" i="4"/>
  <c r="Q1074" i="4"/>
  <c r="Q1073" i="4" s="1"/>
  <c r="Q1112" i="4"/>
  <c r="Q1101" i="4" s="1"/>
  <c r="Q10524" i="4"/>
  <c r="AA34" i="1" s="1"/>
  <c r="Q1251" i="4"/>
  <c r="Q10252" i="4"/>
  <c r="Q3100" i="4"/>
  <c r="Q3129" i="4" s="1"/>
  <c r="Q3133" i="4" s="1"/>
  <c r="Q3134" i="4" s="1"/>
  <c r="Q9737" i="4"/>
  <c r="Q1241" i="4"/>
  <c r="Q1240" i="4" s="1"/>
  <c r="Q6112" i="4"/>
  <c r="Q6111" i="4" s="1"/>
  <c r="Q6110" i="4" s="1"/>
  <c r="Q1014" i="4"/>
  <c r="Q1013" i="4" s="1"/>
  <c r="Q4189" i="4"/>
  <c r="Q4218" i="4" s="1"/>
  <c r="Q4222" i="4" s="1"/>
  <c r="Q4223" i="4" s="1"/>
  <c r="Q5291" i="4"/>
  <c r="Q5321" i="4" s="1"/>
  <c r="Q5325" i="4" s="1"/>
  <c r="Q5326" i="4" s="1"/>
  <c r="Q6402" i="4"/>
  <c r="Q6401" i="4" s="1"/>
  <c r="Q10248" i="4"/>
  <c r="Q3264" i="4"/>
  <c r="Q3293" i="4" s="1"/>
  <c r="Q3297" i="4" s="1"/>
  <c r="Q3298" i="4" s="1"/>
  <c r="Q1009" i="4"/>
  <c r="Q1008" i="4" s="1"/>
  <c r="Q10649" i="4"/>
  <c r="Q1237" i="4"/>
  <c r="Q1236" i="4" s="1"/>
  <c r="Q1509" i="4"/>
  <c r="Q1508" i="4" s="1"/>
  <c r="Q4149" i="4"/>
  <c r="Q4178" i="4" s="1"/>
  <c r="Q4182" i="4" s="1"/>
  <c r="Q4183" i="4" s="1"/>
  <c r="Q4498" i="4"/>
  <c r="Q4497" i="4" s="1"/>
  <c r="Q5091" i="4"/>
  <c r="Q5120" i="4" s="1"/>
  <c r="Q5124" i="4" s="1"/>
  <c r="Q5125" i="4" s="1"/>
  <c r="Q5131" i="4"/>
  <c r="Q5159" i="4" s="1"/>
  <c r="Q5163" i="4" s="1"/>
  <c r="Q5164" i="4" s="1"/>
  <c r="Q9738" i="4"/>
  <c r="Q5535" i="4"/>
  <c r="Q5565" i="4" s="1"/>
  <c r="Q5569" i="4" s="1"/>
  <c r="Q5570" i="4" s="1"/>
  <c r="Q7497" i="4"/>
  <c r="Q7486" i="4" s="1"/>
  <c r="Q7516" i="4" s="1"/>
  <c r="Q9358" i="4"/>
  <c r="Q9258" i="4" s="1"/>
  <c r="Q9342" i="4"/>
  <c r="Q9242" i="4" s="1"/>
  <c r="Q11101" i="4"/>
  <c r="Q9730" i="4"/>
  <c r="Q430" i="4"/>
  <c r="Q429" i="4" s="1"/>
  <c r="Q1323" i="4"/>
  <c r="Q1312" i="4" s="1"/>
  <c r="Q3020" i="4"/>
  <c r="Q3050" i="4" s="1"/>
  <c r="Q3054" i="4" s="1"/>
  <c r="Q3055" i="4" s="1"/>
  <c r="Q3626" i="4"/>
  <c r="Q3656" i="4" s="1"/>
  <c r="Q3660" i="4" s="1"/>
  <c r="Q3661" i="4" s="1"/>
  <c r="Q4560" i="4"/>
  <c r="Q4591" i="4" s="1"/>
  <c r="Q4595" i="4" s="1"/>
  <c r="Q4596" i="4" s="1"/>
  <c r="Q4641" i="4"/>
  <c r="Q4671" i="4" s="1"/>
  <c r="Q4675" i="4" s="1"/>
  <c r="Q4676" i="4" s="1"/>
  <c r="Q6107" i="4"/>
  <c r="Q10360" i="4" s="1"/>
  <c r="Q6378" i="4"/>
  <c r="Q6601" i="4"/>
  <c r="Q6632" i="4" s="1"/>
  <c r="Q6636" i="4" s="1"/>
  <c r="Q6637" i="4" s="1"/>
  <c r="Q7401" i="4"/>
  <c r="Q7400" i="4" s="1"/>
  <c r="Q7922" i="4"/>
  <c r="Q7958" i="4" s="1"/>
  <c r="Q7962" i="4" s="1"/>
  <c r="Q7963" i="4" s="1"/>
  <c r="Q9332" i="4"/>
  <c r="Q9232" i="4" s="1"/>
  <c r="Q9339" i="4"/>
  <c r="Q9239" i="4" s="1"/>
  <c r="Q9345" i="4"/>
  <c r="Q9245" i="4" s="1"/>
  <c r="Q9359" i="4"/>
  <c r="Q9259" i="4" s="1"/>
  <c r="Q9367" i="4"/>
  <c r="Q9267" i="4" s="1"/>
  <c r="Q9328" i="4"/>
  <c r="Q9228" i="4" s="1"/>
  <c r="Q9335" i="4"/>
  <c r="Q9235" i="4" s="1"/>
  <c r="Q9347" i="4"/>
  <c r="Q9247" i="4" s="1"/>
  <c r="Q9353" i="4"/>
  <c r="Q9253" i="4" s="1"/>
  <c r="Q11091" i="4"/>
  <c r="Q11102" i="4"/>
  <c r="Q11108" i="4"/>
  <c r="Q9731" i="4"/>
  <c r="Q9743" i="4"/>
  <c r="Q2297" i="4"/>
  <c r="Q2327" i="4" s="1"/>
  <c r="Q2331" i="4" s="1"/>
  <c r="Q2332" i="4" s="1"/>
  <c r="Q2980" i="4"/>
  <c r="Q3010" i="4" s="1"/>
  <c r="Q3014" i="4" s="1"/>
  <c r="Q3015" i="4" s="1"/>
  <c r="Q4229" i="4"/>
  <c r="Q4258" i="4" s="1"/>
  <c r="Q4262" i="4" s="1"/>
  <c r="Q4263" i="4" s="1"/>
  <c r="Q4681" i="4"/>
  <c r="Q4711" i="4" s="1"/>
  <c r="Q4715" i="4" s="1"/>
  <c r="Q4716" i="4" s="1"/>
  <c r="Q6109" i="4"/>
  <c r="Q10610" i="4" s="1"/>
  <c r="Q6216" i="4"/>
  <c r="Q6247" i="4" s="1"/>
  <c r="Q6251" i="4" s="1"/>
  <c r="Q6252" i="4" s="1"/>
  <c r="Q6257" i="4"/>
  <c r="Q6287" i="4" s="1"/>
  <c r="Q6291" i="4" s="1"/>
  <c r="Q6292" i="4" s="1"/>
  <c r="Q6790" i="4"/>
  <c r="Q6793" i="4" s="1"/>
  <c r="Q10667" i="4"/>
  <c r="Q101" i="4"/>
  <c r="Q91" i="4" s="1"/>
  <c r="Q116" i="4" s="1"/>
  <c r="Q9177" i="4" s="1"/>
  <c r="Q334" i="4"/>
  <c r="Q323" i="4" s="1"/>
  <c r="Q441" i="4"/>
  <c r="Q440" i="4" s="1"/>
  <c r="Q478" i="4"/>
  <c r="Q467" i="4" s="1"/>
  <c r="Q501" i="4" s="1"/>
  <c r="Q665" i="4"/>
  <c r="Q654" i="4" s="1"/>
  <c r="Q725" i="4"/>
  <c r="Q10245" i="4"/>
  <c r="Q10247" i="4"/>
  <c r="Q1068" i="4"/>
  <c r="Q1067" i="4" s="1"/>
  <c r="Q2658" i="4"/>
  <c r="Q2688" i="4" s="1"/>
  <c r="Q2692" i="4" s="1"/>
  <c r="Q2693" i="4" s="1"/>
  <c r="Q2699" i="4"/>
  <c r="Q2729" i="4" s="1"/>
  <c r="Q2733" i="4" s="1"/>
  <c r="Q2734" i="4" s="1"/>
  <c r="Q2860" i="4"/>
  <c r="Q2890" i="4" s="1"/>
  <c r="Q2894" i="4" s="1"/>
  <c r="Q2895" i="4" s="1"/>
  <c r="Q3465" i="4"/>
  <c r="Q3494" i="4" s="1"/>
  <c r="Q3498" i="4" s="1"/>
  <c r="Q3499" i="4" s="1"/>
  <c r="Q4068" i="4"/>
  <c r="Q4097" i="4" s="1"/>
  <c r="Q4101" i="4" s="1"/>
  <c r="Q4102" i="4" s="1"/>
  <c r="Q5614" i="4"/>
  <c r="Q5645" i="4" s="1"/>
  <c r="Q5649" i="4" s="1"/>
  <c r="Q5650" i="4" s="1"/>
  <c r="Q10265" i="4"/>
  <c r="Q7331" i="4"/>
  <c r="Q7330" i="4" s="1"/>
  <c r="Q9767" i="4"/>
  <c r="Q7425" i="4"/>
  <c r="Q7448" i="4"/>
  <c r="Q7437" i="4" s="1"/>
  <c r="Q7786" i="4"/>
  <c r="Q7785" i="4" s="1"/>
  <c r="Q8250" i="4"/>
  <c r="Q8285" i="4" s="1"/>
  <c r="Q8289" i="4" s="1"/>
  <c r="Q8290" i="4" s="1"/>
  <c r="Q9123" i="4"/>
  <c r="Q9153" i="4" s="1"/>
  <c r="Q9157" i="4" s="1"/>
  <c r="Q9158" i="4" s="1"/>
  <c r="Q11100" i="4"/>
  <c r="Q9370" i="4"/>
  <c r="Q9270" i="4" s="1"/>
  <c r="Q9371" i="4"/>
  <c r="Q9271" i="4" s="1"/>
  <c r="Q9749" i="4"/>
  <c r="Q1272" i="4"/>
  <c r="Q1261" i="4" s="1"/>
  <c r="Q1294" i="4" s="1"/>
  <c r="Q1931" i="4"/>
  <c r="Q1961" i="4" s="1"/>
  <c r="Q1965" i="4" s="1"/>
  <c r="Q1966" i="4" s="1"/>
  <c r="Q3827" i="4"/>
  <c r="Q3855" i="4" s="1"/>
  <c r="Q3859" i="4" s="1"/>
  <c r="Q3860" i="4" s="1"/>
  <c r="Q6643" i="4"/>
  <c r="Q6674" i="4" s="1"/>
  <c r="Q6678" i="4" s="1"/>
  <c r="Q6679" i="4" s="1"/>
  <c r="Q6751" i="4"/>
  <c r="Q6977" i="4"/>
  <c r="Q7292" i="4"/>
  <c r="Q9334" i="4"/>
  <c r="Q9234" i="4" s="1"/>
  <c r="Q9361" i="4"/>
  <c r="Q9261" i="4" s="1"/>
  <c r="Q9336" i="4"/>
  <c r="Q9236" i="4" s="1"/>
  <c r="Q9354" i="4"/>
  <c r="Q9254" i="4" s="1"/>
  <c r="Q10661" i="4"/>
  <c r="Q11082" i="4"/>
  <c r="Q8995" i="4"/>
  <c r="Q9025" i="4" s="1"/>
  <c r="Q9029" i="4" s="1"/>
  <c r="Q9030" i="4" s="1"/>
  <c r="Q3987" i="4"/>
  <c r="Q4017" i="4" s="1"/>
  <c r="Q4021" i="4" s="1"/>
  <c r="Q4022" i="4" s="1"/>
  <c r="Q5899" i="4"/>
  <c r="Q5926" i="4" s="1"/>
  <c r="Q5930" i="4" s="1"/>
  <c r="Q5931" i="4" s="1"/>
  <c r="Q8342" i="4"/>
  <c r="Q8378" i="4" s="1"/>
  <c r="Q8382" i="4" s="1"/>
  <c r="Q8383" i="4" s="1"/>
  <c r="Q8806" i="4"/>
  <c r="Q8841" i="4" s="1"/>
  <c r="Q8845" i="4" s="1"/>
  <c r="Q8846" i="4" s="1"/>
  <c r="Q9357" i="4"/>
  <c r="Q9257" i="4" s="1"/>
  <c r="Q10231" i="4"/>
  <c r="Q617" i="4"/>
  <c r="Q606" i="4" s="1"/>
  <c r="Q636" i="4" s="1"/>
  <c r="Q10254" i="4"/>
  <c r="Q1550" i="4"/>
  <c r="Q1687" i="4"/>
  <c r="Q1716" i="4" s="1"/>
  <c r="Q1720" i="4" s="1"/>
  <c r="Q1721" i="4" s="1"/>
  <c r="Q1809" i="4"/>
  <c r="Q1838" i="4" s="1"/>
  <c r="Q1842" i="4" s="1"/>
  <c r="Q1843" i="4" s="1"/>
  <c r="Q2256" i="4"/>
  <c r="Q2286" i="4" s="1"/>
  <c r="Q2290" i="4" s="1"/>
  <c r="Q2291" i="4" s="1"/>
  <c r="Q3866" i="4"/>
  <c r="Q3896" i="4" s="1"/>
  <c r="Q3900" i="4" s="1"/>
  <c r="Q3901" i="4" s="1"/>
  <c r="Q3907" i="4"/>
  <c r="Q3936" i="4" s="1"/>
  <c r="Q3940" i="4" s="1"/>
  <c r="Q3941" i="4" s="1"/>
  <c r="Q4722" i="4"/>
  <c r="Q4751" i="4" s="1"/>
  <c r="Q4755" i="4" s="1"/>
  <c r="Q4756" i="4" s="1"/>
  <c r="Q4887" i="4"/>
  <c r="Q4916" i="4" s="1"/>
  <c r="Q4920" i="4" s="1"/>
  <c r="Q4921" i="4" s="1"/>
  <c r="Q4952" i="4"/>
  <c r="Q4951" i="4" s="1"/>
  <c r="Q6338" i="4"/>
  <c r="Q6368" i="4" s="1"/>
  <c r="Q6372" i="4" s="1"/>
  <c r="Q6373" i="4" s="1"/>
  <c r="Q7717" i="4"/>
  <c r="Q7716" i="4" s="1"/>
  <c r="Q9351" i="4"/>
  <c r="Q9251" i="4" s="1"/>
  <c r="Q9365" i="4"/>
  <c r="Q9265" i="4" s="1"/>
  <c r="Q9735" i="4"/>
  <c r="Q422" i="4"/>
  <c r="Q411" i="4" s="1"/>
  <c r="Q11624" i="4"/>
  <c r="Q891" i="4"/>
  <c r="Q9474" i="4"/>
  <c r="AA10" i="1" s="1"/>
  <c r="Q1768" i="4"/>
  <c r="Q1798" i="4" s="1"/>
  <c r="Q1802" i="4" s="1"/>
  <c r="Q1803" i="4" s="1"/>
  <c r="Q2176" i="4"/>
  <c r="Q2205" i="4" s="1"/>
  <c r="Q2209" i="4" s="1"/>
  <c r="Q2210" i="4" s="1"/>
  <c r="Q2616" i="4"/>
  <c r="Q2647" i="4" s="1"/>
  <c r="Q2651" i="4" s="1"/>
  <c r="Q2652" i="4" s="1"/>
  <c r="Q4309" i="4"/>
  <c r="Q4340" i="4" s="1"/>
  <c r="Q4344" i="4" s="1"/>
  <c r="Q4345" i="4" s="1"/>
  <c r="Q5250" i="4"/>
  <c r="Q5280" i="4" s="1"/>
  <c r="Q5284" i="4" s="1"/>
  <c r="Q5285" i="4" s="1"/>
  <c r="Q6426" i="4"/>
  <c r="Q7264" i="4"/>
  <c r="Q7263" i="4" s="1"/>
  <c r="Q7545" i="4"/>
  <c r="Q7534" i="4" s="1"/>
  <c r="Q8296" i="4"/>
  <c r="Q8331" i="4" s="1"/>
  <c r="Q8335" i="4" s="1"/>
  <c r="Q8336" i="4" s="1"/>
  <c r="Q8488" i="4"/>
  <c r="Q8523" i="4" s="1"/>
  <c r="Q8527" i="4" s="1"/>
  <c r="Q8528" i="4" s="1"/>
  <c r="Q8715" i="4"/>
  <c r="Q8749" i="4" s="1"/>
  <c r="Q8753" i="4" s="1"/>
  <c r="Q8754" i="4" s="1"/>
  <c r="Q11107" i="4"/>
  <c r="Q2052" i="4"/>
  <c r="Q2083" i="4" s="1"/>
  <c r="Q2087" i="4" s="1"/>
  <c r="Q2088" i="4" s="1"/>
  <c r="Q2012" i="4"/>
  <c r="Q2041" i="4" s="1"/>
  <c r="Q2045" i="4" s="1"/>
  <c r="Q2046" i="4" s="1"/>
  <c r="Q2135" i="4"/>
  <c r="Q2165" i="4" s="1"/>
  <c r="Q2169" i="4" s="1"/>
  <c r="Q2170" i="4" s="1"/>
  <c r="Q230" i="4"/>
  <c r="Q229" i="4" s="1"/>
  <c r="Q236" i="4" s="1"/>
  <c r="Q245" i="4" s="1"/>
  <c r="Q346" i="4"/>
  <c r="Q345" i="4" s="1"/>
  <c r="Q458" i="4"/>
  <c r="Q1095" i="4"/>
  <c r="Q1306" i="4"/>
  <c r="Q1341" i="4"/>
  <c r="Q1340" i="4" s="1"/>
  <c r="Q1453" i="4"/>
  <c r="Q1849" i="4"/>
  <c r="Q1878" i="4" s="1"/>
  <c r="Q1882" i="4" s="1"/>
  <c r="Q1883" i="4" s="1"/>
  <c r="Q2379" i="4"/>
  <c r="Q2408" i="4" s="1"/>
  <c r="Q2412" i="4" s="1"/>
  <c r="Q2413" i="4" s="1"/>
  <c r="Q2940" i="4"/>
  <c r="Q2970" i="4" s="1"/>
  <c r="Q2974" i="4" s="1"/>
  <c r="Q2975" i="4" s="1"/>
  <c r="Q3425" i="4"/>
  <c r="Q3455" i="4" s="1"/>
  <c r="Q3459" i="4" s="1"/>
  <c r="Q3460" i="4" s="1"/>
  <c r="Q5211" i="4"/>
  <c r="Q5239" i="4" s="1"/>
  <c r="Q5243" i="4" s="1"/>
  <c r="Q5244" i="4" s="1"/>
  <c r="Q5575" i="4"/>
  <c r="Q5605" i="4" s="1"/>
  <c r="Q5609" i="4" s="1"/>
  <c r="Q5610" i="4" s="1"/>
  <c r="Q5655" i="4"/>
  <c r="Q5685" i="4" s="1"/>
  <c r="Q5689" i="4" s="1"/>
  <c r="Q5690" i="4" s="1"/>
  <c r="Q11365" i="4"/>
  <c r="Q11374" i="4" s="1"/>
  <c r="AA54" i="1" s="1"/>
  <c r="Q7279" i="4"/>
  <c r="Q7278" i="4" s="1"/>
  <c r="Q7631" i="4"/>
  <c r="Q6308" i="4"/>
  <c r="Q6298" i="4" s="1"/>
  <c r="Q6327" i="4" s="1"/>
  <c r="Q6331" i="4" s="1"/>
  <c r="Q6332" i="4" s="1"/>
  <c r="Q6104" i="4"/>
  <c r="Q10210" i="4" s="1"/>
  <c r="Q1582" i="4"/>
  <c r="Q1581" i="4" s="1"/>
  <c r="Q1889" i="4"/>
  <c r="Q1920" i="4" s="1"/>
  <c r="Q1924" i="4" s="1"/>
  <c r="Q1925" i="4" s="1"/>
  <c r="Q10614" i="4"/>
  <c r="Q10264" i="4" s="1"/>
  <c r="Q7176" i="4"/>
  <c r="Q7175" i="4" s="1"/>
  <c r="Q11318" i="4"/>
  <c r="Q11118" i="4" s="1"/>
  <c r="Q7465" i="4"/>
  <c r="Q7464" i="4" s="1"/>
  <c r="Q7817" i="4"/>
  <c r="Q8852" i="4"/>
  <c r="Q8887" i="4" s="1"/>
  <c r="Q8891" i="4" s="1"/>
  <c r="Q8892" i="4" s="1"/>
  <c r="Q9082" i="4"/>
  <c r="Q9112" i="4" s="1"/>
  <c r="Q9116" i="4" s="1"/>
  <c r="Q9117" i="4" s="1"/>
  <c r="Q910" i="4"/>
  <c r="Q900" i="4" s="1"/>
  <c r="Q1201" i="4"/>
  <c r="Q1369" i="4"/>
  <c r="Q31" i="4"/>
  <c r="Q30" i="4" s="1"/>
  <c r="Q151" i="4"/>
  <c r="Q150" i="4" s="1"/>
  <c r="Q648" i="4"/>
  <c r="Q523" i="4"/>
  <c r="Q512" i="4" s="1"/>
  <c r="Q545" i="4" s="1"/>
  <c r="Q745" i="4"/>
  <c r="Q734" i="4" s="1"/>
  <c r="Q769" i="4"/>
  <c r="Q768" i="4" s="1"/>
  <c r="Q982" i="4"/>
  <c r="Q971" i="4" s="1"/>
  <c r="Q1163" i="4"/>
  <c r="Q1162" i="4" s="1"/>
  <c r="Q10253" i="4"/>
  <c r="Q10255" i="4"/>
  <c r="Q1580" i="4"/>
  <c r="Q10205" i="4" s="1"/>
  <c r="Q9755" i="4" s="1"/>
  <c r="Q2094" i="4"/>
  <c r="Q2124" i="4" s="1"/>
  <c r="Q2128" i="4" s="1"/>
  <c r="Q2129" i="4" s="1"/>
  <c r="Q3140" i="4"/>
  <c r="Q3172" i="4" s="1"/>
  <c r="Q3176" i="4" s="1"/>
  <c r="Q3177" i="4" s="1"/>
  <c r="Q4845" i="4"/>
  <c r="Q4876" i="4" s="1"/>
  <c r="Q4880" i="4" s="1"/>
  <c r="Q4881" i="4" s="1"/>
  <c r="Q8626" i="4"/>
  <c r="Q8661" i="4" s="1"/>
  <c r="Q8665" i="4" s="1"/>
  <c r="Q8666" i="4" s="1"/>
  <c r="Q8672" i="4"/>
  <c r="Q8704" i="4" s="1"/>
  <c r="Q8708" i="4" s="1"/>
  <c r="Q8709" i="4" s="1"/>
  <c r="Q8760" i="4"/>
  <c r="Q8795" i="4" s="1"/>
  <c r="Q8799" i="4" s="1"/>
  <c r="Q8800" i="4" s="1"/>
  <c r="Q1727" i="4"/>
  <c r="Q1757" i="4" s="1"/>
  <c r="Q1761" i="4" s="1"/>
  <c r="Q1762" i="4" s="1"/>
  <c r="Q818" i="4"/>
  <c r="Q807" i="4" s="1"/>
  <c r="Q4612" i="4"/>
  <c r="Q4601" i="4" s="1"/>
  <c r="Q4631" i="4" s="1"/>
  <c r="Q4635" i="4" s="1"/>
  <c r="Q4636" i="4" s="1"/>
  <c r="Q4496" i="4"/>
  <c r="Q10206" i="4" s="1"/>
  <c r="Q5495" i="4"/>
  <c r="Q5525" i="4" s="1"/>
  <c r="Q5529" i="4" s="1"/>
  <c r="Q5530" i="4" s="1"/>
  <c r="Q9723" i="4"/>
  <c r="Q7768" i="4"/>
  <c r="Q1972" i="4"/>
  <c r="Q2001" i="4" s="1"/>
  <c r="Q2005" i="4" s="1"/>
  <c r="Q2006" i="4" s="1"/>
  <c r="Q64" i="4"/>
  <c r="Q53" i="4" s="1"/>
  <c r="Q76" i="4" s="1"/>
  <c r="Q201" i="4"/>
  <c r="Q190" i="4" s="1"/>
  <c r="Q214" i="4" s="1"/>
  <c r="Q405" i="4"/>
  <c r="Q9745" i="4"/>
  <c r="Q1646" i="4"/>
  <c r="Q1676" i="4" s="1"/>
  <c r="Q1680" i="4" s="1"/>
  <c r="Q1681" i="4" s="1"/>
  <c r="Q2536" i="4"/>
  <c r="Q2565" i="4" s="1"/>
  <c r="Q2569" i="4" s="1"/>
  <c r="Q2570" i="4" s="1"/>
  <c r="Q6810" i="4"/>
  <c r="Q6799" i="4" s="1"/>
  <c r="Q6832" i="4" s="1"/>
  <c r="Q6780" i="4"/>
  <c r="Q10212" i="4" s="1"/>
  <c r="Q9762" i="4" s="1"/>
  <c r="Q9768" i="4"/>
  <c r="Q10221" i="4"/>
  <c r="Q9771" i="4" s="1"/>
  <c r="Q7647" i="4"/>
  <c r="Q7636" i="4" s="1"/>
  <c r="Q7673" i="4" s="1"/>
  <c r="Q7749" i="4"/>
  <c r="Q9423" i="4"/>
  <c r="Q9373" i="4" s="1"/>
  <c r="Q9273" i="4" s="1"/>
  <c r="Q7762" i="4"/>
  <c r="Q7760" i="4" s="1"/>
  <c r="Q9352" i="4"/>
  <c r="Q9252" i="4" s="1"/>
  <c r="Q9364" i="4"/>
  <c r="Q9264" i="4" s="1"/>
  <c r="Q9366" i="4"/>
  <c r="Q9266" i="4" s="1"/>
  <c r="Q9372" i="4"/>
  <c r="Q9272" i="4" s="1"/>
  <c r="Q3183" i="4"/>
  <c r="Q3212" i="4" s="1"/>
  <c r="Q3216" i="4" s="1"/>
  <c r="Q3217" i="4" s="1"/>
  <c r="Q3546" i="4"/>
  <c r="Q3576" i="4" s="1"/>
  <c r="Q3580" i="4" s="1"/>
  <c r="Q3581" i="4" s="1"/>
  <c r="Q5818" i="4"/>
  <c r="Q5847" i="4" s="1"/>
  <c r="Q5851" i="4" s="1"/>
  <c r="Q5852" i="4" s="1"/>
  <c r="Q6455" i="4"/>
  <c r="Q6454" i="4" s="1"/>
  <c r="Q10267" i="4"/>
  <c r="Q8205" i="4"/>
  <c r="Q8239" i="4" s="1"/>
  <c r="Q8243" i="4" s="1"/>
  <c r="Q8244" i="4" s="1"/>
  <c r="Q9331" i="4"/>
  <c r="Q9231" i="4" s="1"/>
  <c r="Q9338" i="4"/>
  <c r="Q9238" i="4" s="1"/>
  <c r="Q9344" i="4"/>
  <c r="Q9244" i="4" s="1"/>
  <c r="Q9350" i="4"/>
  <c r="Q9250" i="4" s="1"/>
  <c r="Q9368" i="4"/>
  <c r="Q9268" i="4" s="1"/>
  <c r="Q9363" i="4"/>
  <c r="Q9263" i="4" s="1"/>
  <c r="Q9369" i="4"/>
  <c r="Q9269" i="4" s="1"/>
  <c r="Q4028" i="4"/>
  <c r="Q4057" i="4" s="1"/>
  <c r="Q4061" i="4" s="1"/>
  <c r="Q4062" i="4" s="1"/>
  <c r="Q4269" i="4"/>
  <c r="Q4298" i="4" s="1"/>
  <c r="Q4302" i="4" s="1"/>
  <c r="Q4303" i="4" s="1"/>
  <c r="Q5695" i="4"/>
  <c r="Q5725" i="4" s="1"/>
  <c r="Q5729" i="4" s="1"/>
  <c r="Q5730" i="4" s="1"/>
  <c r="Q5735" i="4"/>
  <c r="Q5766" i="4" s="1"/>
  <c r="Q5770" i="4" s="1"/>
  <c r="Q5771" i="4" s="1"/>
  <c r="Q6133" i="4"/>
  <c r="Q6164" i="4" s="1"/>
  <c r="Q6168" i="4" s="1"/>
  <c r="Q6169" i="4" s="1"/>
  <c r="Q6175" i="4"/>
  <c r="Q6205" i="4" s="1"/>
  <c r="Q6209" i="4" s="1"/>
  <c r="Q6210" i="4" s="1"/>
  <c r="Q6712" i="4"/>
  <c r="Q6711" i="4" s="1"/>
  <c r="Q6738" i="4"/>
  <c r="Q6737" i="4" s="1"/>
  <c r="Q7095" i="4"/>
  <c r="Q7084" i="4" s="1"/>
  <c r="Q10272" i="4"/>
  <c r="Q7969" i="4"/>
  <c r="Q8002" i="4" s="1"/>
  <c r="Q8006" i="4" s="1"/>
  <c r="Q8007" i="4" s="1"/>
  <c r="Q8389" i="4"/>
  <c r="Q8421" i="4" s="1"/>
  <c r="Q8425" i="4" s="1"/>
  <c r="Q8426" i="4" s="1"/>
  <c r="Q8534" i="4"/>
  <c r="Q8571" i="4" s="1"/>
  <c r="Q8575" i="4" s="1"/>
  <c r="Q8576" i="4" s="1"/>
  <c r="Q11085" i="4"/>
  <c r="Q2576" i="4"/>
  <c r="Q2605" i="4" s="1"/>
  <c r="Q2609" i="4" s="1"/>
  <c r="Q2610" i="4" s="1"/>
  <c r="Q2739" i="4"/>
  <c r="Q2769" i="4" s="1"/>
  <c r="Q2773" i="4" s="1"/>
  <c r="Q2774" i="4" s="1"/>
  <c r="Q2900" i="4"/>
  <c r="Q2930" i="4" s="1"/>
  <c r="Q2934" i="4" s="1"/>
  <c r="Q2935" i="4" s="1"/>
  <c r="Q4108" i="4"/>
  <c r="Q4138" i="4" s="1"/>
  <c r="Q4142" i="4" s="1"/>
  <c r="Q4143" i="4" s="1"/>
  <c r="Q4351" i="4"/>
  <c r="Q4380" i="4" s="1"/>
  <c r="Q4384" i="4" s="1"/>
  <c r="Q4385" i="4" s="1"/>
  <c r="Q4502" i="4"/>
  <c r="Q4501" i="4" s="1"/>
  <c r="Q4804" i="4"/>
  <c r="Q4834" i="4" s="1"/>
  <c r="Q4838" i="4" s="1"/>
  <c r="Q4839" i="4" s="1"/>
  <c r="Q5170" i="4"/>
  <c r="Q5200" i="4" s="1"/>
  <c r="Q5204" i="4" s="1"/>
  <c r="Q5205" i="4" s="1"/>
  <c r="Q5777" i="4"/>
  <c r="Q5808" i="4" s="1"/>
  <c r="Q5812" i="4" s="1"/>
  <c r="Q5813" i="4" s="1"/>
  <c r="Q6477" i="4"/>
  <c r="Q6507" i="4" s="1"/>
  <c r="Q6511" i="4" s="1"/>
  <c r="Q6512" i="4" s="1"/>
  <c r="Q6517" i="4"/>
  <c r="Q6547" i="4" s="1"/>
  <c r="Q6551" i="4" s="1"/>
  <c r="Q6552" i="4" s="1"/>
  <c r="Q11111" i="4"/>
  <c r="Q6894" i="4"/>
  <c r="Q6925" i="4" s="1"/>
  <c r="Q6987" i="4"/>
  <c r="Q7021" i="4" s="1"/>
  <c r="Q7315" i="4"/>
  <c r="Q7304" i="4" s="1"/>
  <c r="Q7800" i="4"/>
  <c r="Q7799" i="4" s="1"/>
  <c r="Q8163" i="4"/>
  <c r="Q8194" i="4" s="1"/>
  <c r="Q8198" i="4" s="1"/>
  <c r="Q8199" i="4" s="1"/>
  <c r="Q8432" i="4"/>
  <c r="Q8463" i="4" s="1"/>
  <c r="Q8467" i="4" s="1"/>
  <c r="Q8468" i="4" s="1"/>
  <c r="Q9340" i="4"/>
  <c r="Q9240" i="4" s="1"/>
  <c r="Q9346" i="4"/>
  <c r="Q9246" i="4" s="1"/>
  <c r="Q9329" i="4"/>
  <c r="Q9229" i="4" s="1"/>
  <c r="Q9341" i="4"/>
  <c r="Q9241" i="4" s="1"/>
  <c r="Q9348" i="4"/>
  <c r="Q9248" i="4" s="1"/>
  <c r="Q3060" i="4"/>
  <c r="Q3090" i="4" s="1"/>
  <c r="Q3094" i="4" s="1"/>
  <c r="Q3095" i="4" s="1"/>
  <c r="Q3385" i="4"/>
  <c r="Q3415" i="4" s="1"/>
  <c r="Q3419" i="4" s="1"/>
  <c r="Q3420" i="4" s="1"/>
  <c r="Q3586" i="4"/>
  <c r="Q3616" i="4" s="1"/>
  <c r="Q3620" i="4" s="1"/>
  <c r="Q3621" i="4" s="1"/>
  <c r="Q4391" i="4"/>
  <c r="Q4420" i="4" s="1"/>
  <c r="Q4424" i="4" s="1"/>
  <c r="Q4425" i="4" s="1"/>
  <c r="Q4970" i="4"/>
  <c r="Q4999" i="4" s="1"/>
  <c r="Q5003" i="4" s="1"/>
  <c r="Q5004" i="4" s="1"/>
  <c r="Q5010" i="4"/>
  <c r="Q5040" i="4" s="1"/>
  <c r="Q5044" i="4" s="1"/>
  <c r="Q5045" i="4" s="1"/>
  <c r="Q5372" i="4"/>
  <c r="Q5402" i="4" s="1"/>
  <c r="Q5406" i="4" s="1"/>
  <c r="Q5407" i="4" s="1"/>
  <c r="Q5413" i="4"/>
  <c r="Q5442" i="4" s="1"/>
  <c r="Q5446" i="4" s="1"/>
  <c r="Q5447" i="4" s="1"/>
  <c r="Q5952" i="4"/>
  <c r="Q5941" i="4" s="1"/>
  <c r="Q5969" i="4" s="1"/>
  <c r="Q5993" i="4"/>
  <c r="Q5983" i="4" s="1"/>
  <c r="Q6008" i="4" s="1"/>
  <c r="Q6940" i="4"/>
  <c r="Q6971" i="4" s="1"/>
  <c r="Q6980" i="4" s="1"/>
  <c r="Q7078" i="4"/>
  <c r="Q7779" i="4"/>
  <c r="Q10223" i="4" s="1"/>
  <c r="Q9773" i="4" s="1"/>
  <c r="Q8062" i="4"/>
  <c r="Q8095" i="4" s="1"/>
  <c r="Q8099" i="4" s="1"/>
  <c r="Q8100" i="4" s="1"/>
  <c r="Q8582" i="4"/>
  <c r="Q8615" i="4" s="1"/>
  <c r="Q8619" i="4" s="1"/>
  <c r="Q8620" i="4" s="1"/>
  <c r="Q8898" i="4"/>
  <c r="Q8932" i="4" s="1"/>
  <c r="Q8936" i="4" s="1"/>
  <c r="Q8937" i="4" s="1"/>
  <c r="Q8943" i="4"/>
  <c r="Q8984" i="4" s="1"/>
  <c r="Q8988" i="4" s="1"/>
  <c r="Q8989" i="4" s="1"/>
  <c r="Q9330" i="4"/>
  <c r="Q9230" i="4" s="1"/>
  <c r="Q9337" i="4"/>
  <c r="Q9237" i="4" s="1"/>
  <c r="Q9343" i="4"/>
  <c r="Q9243" i="4" s="1"/>
  <c r="Q9349" i="4"/>
  <c r="Q9249" i="4" s="1"/>
  <c r="Q11121" i="4"/>
  <c r="Q9306" i="4"/>
  <c r="Q10874" i="4"/>
  <c r="AA42" i="1" s="1"/>
  <c r="Q20" i="4"/>
  <c r="Q10" i="4" s="1"/>
  <c r="Q144" i="4"/>
  <c r="Q134" i="4" s="1"/>
  <c r="Q379" i="4"/>
  <c r="Q369" i="4" s="1"/>
  <c r="Q393" i="4" s="1"/>
  <c r="Q713" i="4"/>
  <c r="Q712" i="4" s="1"/>
  <c r="Q775" i="4"/>
  <c r="Q774" i="4" s="1"/>
  <c r="Q839" i="4"/>
  <c r="Q838" i="4" s="1"/>
  <c r="Q933" i="4"/>
  <c r="Q932" i="4" s="1"/>
  <c r="Q1000" i="4"/>
  <c r="Q999" i="4" s="1"/>
  <c r="Q1051" i="4"/>
  <c r="Q1039" i="4" s="1"/>
  <c r="Q10249" i="4"/>
  <c r="Q1219" i="4"/>
  <c r="Q1209" i="4" s="1"/>
  <c r="Q1401" i="4"/>
  <c r="Q1400" i="4" s="1"/>
  <c r="Q10653" i="4"/>
  <c r="Q1477" i="4"/>
  <c r="Q1465" i="4" s="1"/>
  <c r="Q11104" i="4"/>
  <c r="Q1618" i="4"/>
  <c r="Q1607" i="4" s="1"/>
  <c r="Q1635" i="4" s="1"/>
  <c r="Q1639" i="4" s="1"/>
  <c r="Q1640" i="4" s="1"/>
  <c r="Q2496" i="4"/>
  <c r="Q2525" i="4" s="1"/>
  <c r="Q2529" i="4" s="1"/>
  <c r="Q2530" i="4" s="1"/>
  <c r="Q3223" i="4"/>
  <c r="Q3253" i="4" s="1"/>
  <c r="Q3257" i="4" s="1"/>
  <c r="Q3258" i="4" s="1"/>
  <c r="Q3304" i="4"/>
  <c r="Q3334" i="4" s="1"/>
  <c r="Q3338" i="4" s="1"/>
  <c r="Q3339" i="4" s="1"/>
  <c r="Q3746" i="4"/>
  <c r="Q3775" i="4" s="1"/>
  <c r="Q3779" i="4" s="1"/>
  <c r="Q3780" i="4" s="1"/>
  <c r="Q3786" i="4"/>
  <c r="Q3816" i="4" s="1"/>
  <c r="Q3820" i="4" s="1"/>
  <c r="Q3821" i="4" s="1"/>
  <c r="Q3947" i="4"/>
  <c r="Q3976" i="4" s="1"/>
  <c r="Q3980" i="4" s="1"/>
  <c r="Q3981" i="4" s="1"/>
  <c r="Q4762" i="4"/>
  <c r="Q4793" i="4" s="1"/>
  <c r="Q4797" i="4" s="1"/>
  <c r="Q4798" i="4" s="1"/>
  <c r="Q4927" i="4"/>
  <c r="Q5453" i="4"/>
  <c r="Q5484" i="4" s="1"/>
  <c r="Q5488" i="4" s="1"/>
  <c r="Q5489" i="4" s="1"/>
  <c r="Q5858" i="4"/>
  <c r="Q5888" i="4" s="1"/>
  <c r="Q5892" i="4" s="1"/>
  <c r="Q5893" i="4" s="1"/>
  <c r="Q11263" i="4"/>
  <c r="Q11113" i="4" s="1"/>
  <c r="Q7112" i="4"/>
  <c r="Q7111" i="4" s="1"/>
  <c r="Q9728" i="4"/>
  <c r="Q11443" i="4"/>
  <c r="Q11524" i="4"/>
  <c r="Q1586" i="4"/>
  <c r="Q1585" i="4" s="1"/>
  <c r="Q10645" i="4"/>
  <c r="Q10238" i="4"/>
  <c r="Q10324" i="4"/>
  <c r="AA30" i="1" s="1"/>
  <c r="Q10638" i="4"/>
  <c r="Q708" i="4"/>
  <c r="Q707" i="4" s="1"/>
  <c r="Q9744" i="4"/>
  <c r="Q10244" i="4"/>
  <c r="Q779" i="4"/>
  <c r="Q778" i="4" s="1"/>
  <c r="Q865" i="4"/>
  <c r="Q864" i="4" s="1"/>
  <c r="Q1392" i="4"/>
  <c r="Q1381" i="4" s="1"/>
  <c r="Q1498" i="4"/>
  <c r="Q1497" i="4" s="1"/>
  <c r="Q1563" i="4"/>
  <c r="Q1561" i="4" s="1"/>
  <c r="Q1569" i="4"/>
  <c r="Q11105" i="4"/>
  <c r="Q2820" i="4"/>
  <c r="Q2850" i="4" s="1"/>
  <c r="Q2854" i="4" s="1"/>
  <c r="Q2855" i="4" s="1"/>
  <c r="Q10424" i="4"/>
  <c r="AA32" i="1" s="1"/>
  <c r="Q10228" i="4"/>
  <c r="Q679" i="4"/>
  <c r="Q678" i="4" s="1"/>
  <c r="Q698" i="4"/>
  <c r="Q697" i="4" s="1"/>
  <c r="Q11094" i="4"/>
  <c r="Q851" i="4"/>
  <c r="Q850" i="4" s="1"/>
  <c r="Q11095" i="4"/>
  <c r="Q939" i="4"/>
  <c r="Q938" i="4" s="1"/>
  <c r="Q9355" i="4"/>
  <c r="Q9255" i="4" s="1"/>
  <c r="Q2780" i="4"/>
  <c r="Q2809" i="4" s="1"/>
  <c r="Q2813" i="4" s="1"/>
  <c r="Q2814" i="4" s="1"/>
  <c r="Q3706" i="4"/>
  <c r="Q3736" i="4" s="1"/>
  <c r="Q3740" i="4" s="1"/>
  <c r="Q3741" i="4" s="1"/>
  <c r="Q4430" i="4"/>
  <c r="Q4461" i="4" s="1"/>
  <c r="Q4465" i="4" s="1"/>
  <c r="Q4466" i="4" s="1"/>
  <c r="Q6020" i="4"/>
  <c r="Q9910" i="4"/>
  <c r="Q9924" i="4" s="1"/>
  <c r="AA21" i="1" s="1"/>
  <c r="Q10474" i="4"/>
  <c r="AA33" i="1" s="1"/>
  <c r="Q10243" i="4"/>
  <c r="Q10643" i="4"/>
  <c r="Q11096" i="4"/>
  <c r="Q1127" i="4"/>
  <c r="Q1126" i="4" s="1"/>
  <c r="Q1417" i="4"/>
  <c r="Q1416" i="4" s="1"/>
  <c r="Q1513" i="4"/>
  <c r="Q1512" i="4" s="1"/>
  <c r="Q3345" i="4"/>
  <c r="Q3375" i="4" s="1"/>
  <c r="Q3379" i="4" s="1"/>
  <c r="Q3380" i="4" s="1"/>
  <c r="Q3505" i="4"/>
  <c r="Q3535" i="4" s="1"/>
  <c r="Q3539" i="4" s="1"/>
  <c r="Q3540" i="4" s="1"/>
  <c r="Q5051" i="4"/>
  <c r="Q5081" i="4" s="1"/>
  <c r="Q5085" i="4" s="1"/>
  <c r="Q5086" i="4" s="1"/>
  <c r="Q5332" i="4"/>
  <c r="Q5361" i="4" s="1"/>
  <c r="Q5365" i="4" s="1"/>
  <c r="Q5366" i="4" s="1"/>
  <c r="Q6044" i="4"/>
  <c r="Q6043" i="4" s="1"/>
  <c r="Q6558" i="4"/>
  <c r="Q6590" i="4" s="1"/>
  <c r="Q6594" i="4" s="1"/>
  <c r="Q6595" i="4" s="1"/>
  <c r="Q6686" i="4"/>
  <c r="Q11170" i="4"/>
  <c r="Q11120" i="4" s="1"/>
  <c r="Q7606" i="4"/>
  <c r="Q7605" i="4" s="1"/>
  <c r="Q4479" i="4"/>
  <c r="Q4477" i="4" s="1"/>
  <c r="Q4485" i="4"/>
  <c r="Q11106" i="4"/>
  <c r="Q11262" i="4"/>
  <c r="Q11112" i="4" s="1"/>
  <c r="Q6785" i="4"/>
  <c r="Q6784" i="4" s="1"/>
  <c r="Q10714" i="4"/>
  <c r="Q10664" i="4" s="1"/>
  <c r="Q7183" i="4"/>
  <c r="Q7182" i="4" s="1"/>
  <c r="Q11417" i="4"/>
  <c r="Q11117" i="4" s="1"/>
  <c r="Q7409" i="4"/>
  <c r="Q7408" i="4" s="1"/>
  <c r="Q10720" i="4"/>
  <c r="Q10670" i="4" s="1"/>
  <c r="Q7579" i="4"/>
  <c r="Q7578" i="4" s="1"/>
  <c r="Q9356" i="4"/>
  <c r="Q9310" i="4"/>
  <c r="Q9710" i="4"/>
  <c r="Q6093" i="4"/>
  <c r="Q10024" i="4"/>
  <c r="AA23" i="1" s="1"/>
  <c r="Q10256" i="4"/>
  <c r="Q6036" i="4"/>
  <c r="Q6026" i="4" s="1"/>
  <c r="Q6073" i="4"/>
  <c r="Q9410" i="4"/>
  <c r="Q9360" i="4" s="1"/>
  <c r="Q6087" i="4"/>
  <c r="Q6085" i="4" s="1"/>
  <c r="Q11260" i="4"/>
  <c r="Q11110" i="4" s="1"/>
  <c r="Q6115" i="4"/>
  <c r="Q6114" i="4" s="1"/>
  <c r="Q9312" i="4"/>
  <c r="Q10370" i="4"/>
  <c r="Q10270" i="4" s="1"/>
  <c r="Q7557" i="4"/>
  <c r="Q7556" i="4" s="1"/>
  <c r="Q11173" i="4"/>
  <c r="Q7861" i="4"/>
  <c r="Q7860" i="4" s="1"/>
  <c r="Q7794" i="4"/>
  <c r="Q11223" i="4" s="1"/>
  <c r="Q11224" i="4" s="1"/>
  <c r="AA51" i="1" s="1"/>
  <c r="Q10709" i="4"/>
  <c r="Q10659" i="4" s="1"/>
  <c r="Q6056" i="4"/>
  <c r="Q6055" i="4" s="1"/>
  <c r="Q6847" i="4"/>
  <c r="Q6879" i="4" s="1"/>
  <c r="Q7036" i="4"/>
  <c r="Q7068" i="4" s="1"/>
  <c r="Q10722" i="4"/>
  <c r="Q10672" i="4" s="1"/>
  <c r="Q7727" i="4"/>
  <c r="Q7726" i="4" s="1"/>
  <c r="Q10259" i="4"/>
  <c r="Q10174" i="4"/>
  <c r="AA26" i="1" s="1"/>
  <c r="Q10261" i="4"/>
  <c r="Q6763" i="4"/>
  <c r="Q6761" i="4" s="1"/>
  <c r="Q6769" i="4"/>
  <c r="Q7149" i="4"/>
  <c r="Q7138" i="4" s="1"/>
  <c r="Q7240" i="4"/>
  <c r="Q7229" i="4" s="1"/>
  <c r="Q7781" i="4"/>
  <c r="Q7780" i="4" s="1"/>
  <c r="Q9362" i="4"/>
  <c r="Q7189" i="4"/>
  <c r="Q7188" i="4" s="1"/>
  <c r="Q9765" i="4"/>
  <c r="Q7365" i="4"/>
  <c r="Q7354" i="4" s="1"/>
  <c r="Q7731" i="4"/>
  <c r="Q7730" i="4" s="1"/>
  <c r="Q10273" i="4"/>
  <c r="Q8013" i="4"/>
  <c r="Q8051" i="4" s="1"/>
  <c r="Q8055" i="4" s="1"/>
  <c r="Q8056" i="4" s="1"/>
  <c r="Q9732" i="4"/>
  <c r="Q9740" i="4"/>
  <c r="Q9746" i="4"/>
  <c r="Q9752" i="4"/>
  <c r="Q11093" i="4"/>
  <c r="Q6703" i="4"/>
  <c r="Q6692" i="4" s="1"/>
  <c r="Q6783" i="4"/>
  <c r="Q11114" i="4"/>
  <c r="Q7390" i="4"/>
  <c r="Q7389" i="4" s="1"/>
  <c r="Q7701" i="4"/>
  <c r="Q7690" i="4" s="1"/>
  <c r="Q11122" i="4"/>
  <c r="Q11073" i="4"/>
  <c r="Q10973" i="4" s="1"/>
  <c r="Q7789" i="4"/>
  <c r="Q7788" i="4" s="1"/>
  <c r="Q9165" i="4"/>
  <c r="Q7811" i="4"/>
  <c r="Q7881" i="4"/>
  <c r="Q7911" i="4" s="1"/>
  <c r="Q7915" i="4" s="1"/>
  <c r="Q7916" i="4" s="1"/>
  <c r="Q8120" i="4"/>
  <c r="Q8153" i="4" s="1"/>
  <c r="Q8157" i="4" s="1"/>
  <c r="Q8158" i="4" s="1"/>
  <c r="Q10824" i="4"/>
  <c r="AA41" i="1" s="1"/>
  <c r="Q9574" i="4"/>
  <c r="AA14" i="1" s="1"/>
  <c r="Q9759" i="4"/>
  <c r="Q9874" i="4"/>
  <c r="AA20" i="1" s="1"/>
  <c r="Q9769" i="4"/>
  <c r="Q9750" i="4"/>
  <c r="Q9524" i="4"/>
  <c r="AA11" i="1" s="1"/>
  <c r="Q9624" i="4"/>
  <c r="AA12" i="1" s="1"/>
  <c r="Q9753" i="4"/>
  <c r="Q9770" i="4"/>
  <c r="Q9763" i="4"/>
  <c r="Q9751" i="4"/>
  <c r="Q9824" i="4"/>
  <c r="AA19" i="1" s="1"/>
  <c r="Q9736" i="4"/>
  <c r="Q9742" i="4"/>
  <c r="Q9748" i="4"/>
  <c r="Q9754" i="4"/>
  <c r="Q9764" i="4"/>
  <c r="Q10074" i="4"/>
  <c r="AA24" i="1" s="1"/>
  <c r="Q9766" i="4"/>
  <c r="Q9772" i="4"/>
  <c r="Q9747" i="4"/>
  <c r="Q9974" i="4"/>
  <c r="AA22" i="1" s="1"/>
  <c r="Q9739" i="4"/>
  <c r="Q11097" i="4"/>
  <c r="Q11724" i="4"/>
  <c r="AA63" i="1" s="1"/>
  <c r="Q11652" i="4"/>
  <c r="Q11674" i="4" s="1"/>
  <c r="Q9758" i="4"/>
  <c r="Q9741" i="4"/>
  <c r="Q9757" i="4"/>
  <c r="Q10124" i="4"/>
  <c r="AA25" i="1" s="1"/>
  <c r="Q11774" i="4"/>
  <c r="AA64" i="1" s="1"/>
  <c r="Q11324" i="4" l="1"/>
  <c r="AA53" i="1" s="1"/>
  <c r="U6789" i="4"/>
  <c r="U6792" i="4" s="1"/>
  <c r="U9209" i="4" s="1"/>
  <c r="W7344" i="4"/>
  <c r="W7347" i="4" s="1"/>
  <c r="U9178" i="4"/>
  <c r="V9201" i="4"/>
  <c r="V6789" i="4"/>
  <c r="V6792" i="4" s="1"/>
  <c r="V9209" i="4" s="1"/>
  <c r="W10274" i="4"/>
  <c r="U7802" i="4"/>
  <c r="U7806" i="4" s="1"/>
  <c r="U7807" i="4" s="1"/>
  <c r="W11124" i="4"/>
  <c r="V6076" i="4"/>
  <c r="V6836" i="4"/>
  <c r="V6837" i="4" s="1"/>
  <c r="W7802" i="4"/>
  <c r="W7806" i="4" s="1"/>
  <c r="W7807" i="4" s="1"/>
  <c r="V7219" i="4"/>
  <c r="V7222" i="4" s="1"/>
  <c r="W9774" i="4"/>
  <c r="U961" i="4"/>
  <c r="U964" i="4" s="1"/>
  <c r="U9193" i="4"/>
  <c r="V961" i="4"/>
  <c r="V964" i="4" s="1"/>
  <c r="U7219" i="4"/>
  <c r="U7222" i="4" s="1"/>
  <c r="W7680" i="4"/>
  <c r="W7683" i="4" s="1"/>
  <c r="V7476" i="4"/>
  <c r="V7479" i="4" s="1"/>
  <c r="V9215" i="4"/>
  <c r="V183" i="4"/>
  <c r="V404" i="4" s="1"/>
  <c r="W183" i="4"/>
  <c r="U179" i="4"/>
  <c r="U180" i="4" s="1"/>
  <c r="W10624" i="4"/>
  <c r="W460" i="4"/>
  <c r="W647" i="4" s="1"/>
  <c r="U7342" i="4"/>
  <c r="U7343" i="4" s="1"/>
  <c r="U9212" i="4"/>
  <c r="V4505" i="4"/>
  <c r="V4509" i="4" s="1"/>
  <c r="V4510" i="4" s="1"/>
  <c r="W7342" i="4"/>
  <c r="W7343" i="4" s="1"/>
  <c r="U7215" i="4"/>
  <c r="U7216" i="4" s="1"/>
  <c r="W7215" i="4"/>
  <c r="W7216" i="4" s="1"/>
  <c r="V6119" i="4"/>
  <c r="V6123" i="4" s="1"/>
  <c r="V6124" i="4" s="1"/>
  <c r="U362" i="4"/>
  <c r="U404" i="4" s="1"/>
  <c r="W179" i="4"/>
  <c r="W180" i="4" s="1"/>
  <c r="U9215" i="4"/>
  <c r="W7219" i="4"/>
  <c r="W7222" i="4" s="1"/>
  <c r="U7476" i="4"/>
  <c r="U7479" i="4" s="1"/>
  <c r="U9217" i="4"/>
  <c r="W9192" i="4"/>
  <c r="V1254" i="4"/>
  <c r="U460" i="4"/>
  <c r="U647" i="4" s="1"/>
  <c r="W9208" i="4"/>
  <c r="W7077" i="4"/>
  <c r="W6836" i="4"/>
  <c r="W6837" i="4" s="1"/>
  <c r="V6753" i="4"/>
  <c r="V7077" i="4" s="1"/>
  <c r="U1091" i="4"/>
  <c r="U1094" i="4" s="1"/>
  <c r="V1202" i="4"/>
  <c r="V10274" i="4"/>
  <c r="W47" i="4"/>
  <c r="W43" i="4"/>
  <c r="W44" i="4" s="1"/>
  <c r="Q9180" i="4"/>
  <c r="U10774" i="4"/>
  <c r="V7344" i="4"/>
  <c r="V7347" i="4" s="1"/>
  <c r="V7342" i="4"/>
  <c r="V7343" i="4" s="1"/>
  <c r="U1087" i="4"/>
  <c r="U1088" i="4" s="1"/>
  <c r="V9194" i="4"/>
  <c r="U9213" i="4"/>
  <c r="V9212" i="4"/>
  <c r="U9274" i="4"/>
  <c r="U1455" i="4"/>
  <c r="U1458" i="4" s="1"/>
  <c r="V9211" i="4"/>
  <c r="Q6095" i="4"/>
  <c r="Q6084" i="4" s="1"/>
  <c r="U9208" i="4"/>
  <c r="V47" i="4"/>
  <c r="V127" i="4" s="1"/>
  <c r="U797" i="4"/>
  <c r="V1091" i="4"/>
  <c r="V1094" i="4" s="1"/>
  <c r="V9199" i="4"/>
  <c r="U4509" i="4"/>
  <c r="U4510" i="4" s="1"/>
  <c r="V43" i="4"/>
  <c r="V44" i="4" s="1"/>
  <c r="V460" i="4"/>
  <c r="V647" i="4" s="1"/>
  <c r="U9191" i="4"/>
  <c r="W10774" i="4"/>
  <c r="W1202" i="4"/>
  <c r="V7680" i="4"/>
  <c r="V7683" i="4" s="1"/>
  <c r="U9199" i="4"/>
  <c r="U1371" i="4"/>
  <c r="U1374" i="4" s="1"/>
  <c r="U43" i="4"/>
  <c r="U44" i="4" s="1"/>
  <c r="V1087" i="4"/>
  <c r="V1088" i="4" s="1"/>
  <c r="W9190" i="4"/>
  <c r="V9190" i="4"/>
  <c r="W362" i="4"/>
  <c r="V957" i="4"/>
  <c r="V958" i="4" s="1"/>
  <c r="U9214" i="4"/>
  <c r="U47" i="4"/>
  <c r="U127" i="4" s="1"/>
  <c r="V9183" i="4"/>
  <c r="V793" i="4"/>
  <c r="V794" i="4" s="1"/>
  <c r="U6076" i="4"/>
  <c r="V797" i="4"/>
  <c r="V800" i="4" s="1"/>
  <c r="W6119" i="4"/>
  <c r="W6126" i="4" s="1"/>
  <c r="V10674" i="4"/>
  <c r="V10774" i="4"/>
  <c r="U9201" i="4"/>
  <c r="U9194" i="4"/>
  <c r="W7128" i="4"/>
  <c r="W7131" i="4" s="1"/>
  <c r="U9192" i="4"/>
  <c r="W1087" i="4"/>
  <c r="W1088" i="4" s="1"/>
  <c r="Q7470" i="4"/>
  <c r="Q7476" i="4" s="1"/>
  <c r="Q7479" i="4" s="1"/>
  <c r="U1202" i="4"/>
  <c r="U1305" i="4" s="1"/>
  <c r="W9274" i="4"/>
  <c r="W1596" i="4"/>
  <c r="W1597" i="4" s="1"/>
  <c r="W7124" i="4"/>
  <c r="W7125" i="4" s="1"/>
  <c r="W961" i="4"/>
  <c r="W964" i="4" s="1"/>
  <c r="U6123" i="4"/>
  <c r="U6124" i="4" s="1"/>
  <c r="W9200" i="4"/>
  <c r="W1455" i="4"/>
  <c r="W1458" i="4" s="1"/>
  <c r="Q39" i="4"/>
  <c r="Q9175" i="4" s="1"/>
  <c r="Q11115" i="4"/>
  <c r="V1028" i="4"/>
  <c r="V1029" i="4" s="1"/>
  <c r="Q10260" i="4"/>
  <c r="U9207" i="4"/>
  <c r="U6682" i="4"/>
  <c r="Q6106" i="4"/>
  <c r="Q6105" i="4" s="1"/>
  <c r="Q11474" i="4"/>
  <c r="Q6415" i="4"/>
  <c r="Q6419" i="4" s="1"/>
  <c r="Q6420" i="4" s="1"/>
  <c r="W9201" i="4"/>
  <c r="U9197" i="4"/>
  <c r="V9192" i="4"/>
  <c r="W9195" i="4"/>
  <c r="W9206" i="4"/>
  <c r="V179" i="4"/>
  <c r="V180" i="4" s="1"/>
  <c r="W9215" i="4"/>
  <c r="W7474" i="4"/>
  <c r="W7475" i="4" s="1"/>
  <c r="W7476" i="4"/>
  <c r="W7479" i="4" s="1"/>
  <c r="Q10974" i="4"/>
  <c r="U1028" i="4"/>
  <c r="U1029" i="4" s="1"/>
  <c r="V1455" i="4"/>
  <c r="V1458" i="4" s="1"/>
  <c r="U7077" i="4"/>
  <c r="V7124" i="4"/>
  <c r="V7125" i="4" s="1"/>
  <c r="W1254" i="4"/>
  <c r="W9197" i="4"/>
  <c r="V7128" i="4"/>
  <c r="V7131" i="4" s="1"/>
  <c r="U9774" i="4"/>
  <c r="W957" i="4"/>
  <c r="W958" i="4" s="1"/>
  <c r="W4509" i="4"/>
  <c r="W4510" i="4" s="1"/>
  <c r="W5934" i="4"/>
  <c r="W9203" i="4"/>
  <c r="Q9724" i="4"/>
  <c r="AA17" i="1" s="1"/>
  <c r="V1600" i="4"/>
  <c r="V1596" i="4"/>
  <c r="V1597" i="4" s="1"/>
  <c r="U7124" i="4"/>
  <c r="U7125" i="4" s="1"/>
  <c r="U9210" i="4"/>
  <c r="U7128" i="4"/>
  <c r="U7131" i="4" s="1"/>
  <c r="W9194" i="4"/>
  <c r="W1028" i="4"/>
  <c r="W1029" i="4" s="1"/>
  <c r="W1032" i="4"/>
  <c r="W1094" i="4" s="1"/>
  <c r="V9214" i="4"/>
  <c r="V7427" i="4"/>
  <c r="V7430" i="4" s="1"/>
  <c r="W9212" i="4"/>
  <c r="U9190" i="4"/>
  <c r="U727" i="4"/>
  <c r="W9191" i="4"/>
  <c r="W793" i="4"/>
  <c r="W794" i="4" s="1"/>
  <c r="W797" i="4"/>
  <c r="W800" i="4" s="1"/>
  <c r="U1600" i="4"/>
  <c r="U1596" i="4"/>
  <c r="U1597" i="4" s="1"/>
  <c r="V10224" i="4"/>
  <c r="V9756" i="4"/>
  <c r="V9774" i="4" s="1"/>
  <c r="V7806" i="4"/>
  <c r="V7807" i="4" s="1"/>
  <c r="V7810" i="4"/>
  <c r="Q1362" i="4"/>
  <c r="Q1371" i="4" s="1"/>
  <c r="Q1374" i="4" s="1"/>
  <c r="U10224" i="4"/>
  <c r="Q1083" i="4"/>
  <c r="Q9195" i="4" s="1"/>
  <c r="W7427" i="4"/>
  <c r="W7430" i="4" s="1"/>
  <c r="W9214" i="4"/>
  <c r="U9203" i="4"/>
  <c r="U5934" i="4"/>
  <c r="W9202" i="4"/>
  <c r="W4469" i="4"/>
  <c r="W127" i="4"/>
  <c r="Q316" i="4"/>
  <c r="Q9182" i="4"/>
  <c r="Q312" i="4"/>
  <c r="Q313" i="4" s="1"/>
  <c r="Q9188" i="4"/>
  <c r="Q599" i="4"/>
  <c r="Q595" i="4"/>
  <c r="Q596" i="4" s="1"/>
  <c r="Q10760" i="4"/>
  <c r="Q10660" i="4" s="1"/>
  <c r="Q10674" i="4" s="1"/>
  <c r="Q1245" i="4"/>
  <c r="Q9197" i="4" s="1"/>
  <c r="Q124" i="4"/>
  <c r="Q451" i="4"/>
  <c r="Q9185" i="4" s="1"/>
  <c r="Q9171" i="4"/>
  <c r="Q175" i="4"/>
  <c r="Q9178" i="4" s="1"/>
  <c r="Q6466" i="4"/>
  <c r="Q6470" i="4" s="1"/>
  <c r="Q6471" i="4" s="1"/>
  <c r="Q353" i="4"/>
  <c r="Q362" i="4" s="1"/>
  <c r="Q7770" i="4"/>
  <c r="Q7759" i="4" s="1"/>
  <c r="Q10374" i="4"/>
  <c r="AA31" i="1" s="1"/>
  <c r="Q9216" i="4"/>
  <c r="Q7520" i="4"/>
  <c r="Q7521" i="4" s="1"/>
  <c r="Q7284" i="4"/>
  <c r="Q7294" i="4" s="1"/>
  <c r="Q7297" i="4" s="1"/>
  <c r="Q6771" i="4"/>
  <c r="Q6760" i="4" s="1"/>
  <c r="Q9374" i="4"/>
  <c r="Q11424" i="4"/>
  <c r="AA55" i="1" s="1"/>
  <c r="Q6745" i="4"/>
  <c r="Q6753" i="4" s="1"/>
  <c r="Q1571" i="4"/>
  <c r="Q1560" i="4" s="1"/>
  <c r="Q1592" i="4" s="1"/>
  <c r="Q4960" i="4"/>
  <c r="Q4964" i="4" s="1"/>
  <c r="Q4965" i="4" s="1"/>
  <c r="Q10224" i="4"/>
  <c r="AA27" i="1" s="1"/>
  <c r="Q1024" i="4"/>
  <c r="Q9194" i="4" s="1"/>
  <c r="Q9198" i="4"/>
  <c r="Q1302" i="4"/>
  <c r="Q1298" i="4"/>
  <c r="Q1299" i="4" s="1"/>
  <c r="Q120" i="4"/>
  <c r="Q121" i="4" s="1"/>
  <c r="Q9760" i="4"/>
  <c r="Q1445" i="4"/>
  <c r="Q9200" i="4" s="1"/>
  <c r="Q7338" i="4"/>
  <c r="Q9213" i="4" s="1"/>
  <c r="Q7120" i="4"/>
  <c r="Q9210" i="4" s="1"/>
  <c r="Q9756" i="4"/>
  <c r="Q718" i="4"/>
  <c r="Q727" i="4" s="1"/>
  <c r="Q789" i="4"/>
  <c r="Q9191" i="4" s="1"/>
  <c r="Q6840" i="4"/>
  <c r="Q6836" i="4"/>
  <c r="Q6837" i="4" s="1"/>
  <c r="Q9179" i="4"/>
  <c r="Q218" i="4"/>
  <c r="Q219" i="4" s="1"/>
  <c r="Q222" i="4"/>
  <c r="Q553" i="4"/>
  <c r="Q9187" i="4"/>
  <c r="Q549" i="4"/>
  <c r="Q550" i="4" s="1"/>
  <c r="Q9176" i="4"/>
  <c r="Q80" i="4"/>
  <c r="Q81" i="4" s="1"/>
  <c r="Q84" i="4"/>
  <c r="Q9205" i="4"/>
  <c r="Q6016" i="4"/>
  <c r="Q6012" i="4"/>
  <c r="Q6013" i="4" s="1"/>
  <c r="Q7025" i="4"/>
  <c r="Q7026" i="4" s="1"/>
  <c r="Q7029" i="4"/>
  <c r="Q7524" i="4"/>
  <c r="Q7527" i="4" s="1"/>
  <c r="Q9262" i="4"/>
  <c r="Q7870" i="4"/>
  <c r="Q7874" i="4" s="1"/>
  <c r="Q7875" i="4" s="1"/>
  <c r="Q953" i="4"/>
  <c r="Q9193" i="4" s="1"/>
  <c r="Q4487" i="4"/>
  <c r="Q4476" i="4" s="1"/>
  <c r="Q4505" i="4" s="1"/>
  <c r="Q6067" i="4"/>
  <c r="Q9206" i="4" s="1"/>
  <c r="Q884" i="4"/>
  <c r="Q9192" i="4" s="1"/>
  <c r="Q11274" i="4"/>
  <c r="AA52" i="1" s="1"/>
  <c r="Q7617" i="4"/>
  <c r="Q9217" i="4" s="1"/>
  <c r="Q1192" i="4"/>
  <c r="Q9196" i="4" s="1"/>
  <c r="Q6883" i="4"/>
  <c r="Q6884" i="4" s="1"/>
  <c r="Q6887" i="4"/>
  <c r="Q7074" i="4"/>
  <c r="Q7072" i="4"/>
  <c r="Q7073" i="4" s="1"/>
  <c r="Q7792" i="4"/>
  <c r="Q7791" i="4" s="1"/>
  <c r="Q9324" i="4"/>
  <c r="AA8" i="1" s="1"/>
  <c r="Q7211" i="4"/>
  <c r="Q6933" i="4"/>
  <c r="Q6929" i="4"/>
  <c r="Q6930" i="4" s="1"/>
  <c r="Q9260" i="4"/>
  <c r="Q7741" i="4"/>
  <c r="Q7751" i="4" s="1"/>
  <c r="Q9219" i="4" s="1"/>
  <c r="Q11174" i="4"/>
  <c r="AA50" i="1" s="1"/>
  <c r="Q10724" i="4"/>
  <c r="AA39" i="1" s="1"/>
  <c r="Q9204" i="4"/>
  <c r="Q5976" i="4"/>
  <c r="Q5973" i="4"/>
  <c r="Q5974" i="4" s="1"/>
  <c r="Q9186" i="4"/>
  <c r="Q505" i="4"/>
  <c r="Q506" i="4" s="1"/>
  <c r="Q9189" i="4"/>
  <c r="Q644" i="4"/>
  <c r="Q640" i="4"/>
  <c r="Q641" i="4" s="1"/>
  <c r="Q7418" i="4"/>
  <c r="Q11074" i="4"/>
  <c r="AA47" i="1" s="1"/>
  <c r="Q9181" i="4"/>
  <c r="Q278" i="4"/>
  <c r="Q274" i="4"/>
  <c r="Q275" i="4" s="1"/>
  <c r="Q10612" i="4"/>
  <c r="Q6782" i="4"/>
  <c r="Q6781" i="4" s="1"/>
  <c r="Q9184" i="4"/>
  <c r="Q397" i="4"/>
  <c r="Q398" i="4" s="1"/>
  <c r="Q401" i="4"/>
  <c r="Q9424" i="4"/>
  <c r="AA13" i="1" s="1"/>
  <c r="AA9" i="1" s="1"/>
  <c r="Q11123" i="4"/>
  <c r="Q9218" i="4"/>
  <c r="Q7677" i="4"/>
  <c r="Q7678" i="4" s="1"/>
  <c r="Q9256" i="4"/>
  <c r="Q1540" i="4"/>
  <c r="U7810" i="4" l="1"/>
  <c r="U9161" i="4" s="1"/>
  <c r="U9164" i="4" s="1"/>
  <c r="W7810" i="4"/>
  <c r="W9220" i="4" s="1"/>
  <c r="V4513" i="4"/>
  <c r="V5934" i="4" s="1"/>
  <c r="V1305" i="4"/>
  <c r="W404" i="4"/>
  <c r="U800" i="4"/>
  <c r="U6685" i="4"/>
  <c r="V6126" i="4"/>
  <c r="V9207" i="4" s="1"/>
  <c r="Q7474" i="4"/>
  <c r="Q7475" i="4" s="1"/>
  <c r="Q1028" i="4"/>
  <c r="Q1029" i="4" s="1"/>
  <c r="W1305" i="4"/>
  <c r="Q11124" i="4"/>
  <c r="Q9215" i="4"/>
  <c r="Q1087" i="4"/>
  <c r="Q1088" i="4" s="1"/>
  <c r="Q9199" i="4"/>
  <c r="Q43" i="4"/>
  <c r="Q44" i="4" s="1"/>
  <c r="W6123" i="4"/>
  <c r="W6124" i="4" s="1"/>
  <c r="Q47" i="4"/>
  <c r="Q127" i="4" s="1"/>
  <c r="Q10774" i="4"/>
  <c r="AA40" i="1" s="1"/>
  <c r="Q1032" i="4"/>
  <c r="Q1091" i="4"/>
  <c r="Q6119" i="4"/>
  <c r="Q6126" i="4" s="1"/>
  <c r="Q797" i="4"/>
  <c r="Q800" i="4" s="1"/>
  <c r="W6682" i="4"/>
  <c r="W6685" i="4" s="1"/>
  <c r="W9207" i="4"/>
  <c r="Q793" i="4"/>
  <c r="Q794" i="4" s="1"/>
  <c r="W6019" i="4"/>
  <c r="Q9183" i="4"/>
  <c r="Q6076" i="4"/>
  <c r="V9202" i="4"/>
  <c r="V4469" i="4"/>
  <c r="Q9190" i="4"/>
  <c r="Q179" i="4"/>
  <c r="Q180" i="4" s="1"/>
  <c r="Q893" i="4"/>
  <c r="Q183" i="4"/>
  <c r="Q9774" i="4"/>
  <c r="Q460" i="4"/>
  <c r="Q647" i="4" s="1"/>
  <c r="V9220" i="4"/>
  <c r="V9161" i="4"/>
  <c r="V9164" i="4" s="1"/>
  <c r="U4469" i="4"/>
  <c r="U6019" i="4" s="1"/>
  <c r="U9202" i="4"/>
  <c r="Q1254" i="4"/>
  <c r="Q7344" i="4"/>
  <c r="Q7347" i="4" s="1"/>
  <c r="Q7802" i="4"/>
  <c r="Q7806" i="4" s="1"/>
  <c r="Q7807" i="4" s="1"/>
  <c r="Q7124" i="4"/>
  <c r="Q7125" i="4" s="1"/>
  <c r="Q7342" i="4"/>
  <c r="Q7343" i="4" s="1"/>
  <c r="Q9212" i="4"/>
  <c r="Q9208" i="4"/>
  <c r="Q1455" i="4"/>
  <c r="Q1458" i="4" s="1"/>
  <c r="Q6789" i="4"/>
  <c r="Q6792" i="4" s="1"/>
  <c r="Q9209" i="4" s="1"/>
  <c r="Q7128" i="4"/>
  <c r="Q7131" i="4" s="1"/>
  <c r="Q1202" i="4"/>
  <c r="Q961" i="4"/>
  <c r="Q957" i="4"/>
  <c r="Q958" i="4" s="1"/>
  <c r="Q9274" i="4"/>
  <c r="Q4509" i="4"/>
  <c r="Q4510" i="4" s="1"/>
  <c r="Q4513" i="4"/>
  <c r="Q5934" i="4" s="1"/>
  <c r="Q7680" i="4"/>
  <c r="Q7683" i="4" s="1"/>
  <c r="Q404" i="4"/>
  <c r="Q1596" i="4"/>
  <c r="Q1597" i="4" s="1"/>
  <c r="Q1600" i="4"/>
  <c r="Q7077" i="4"/>
  <c r="Q9201" i="4"/>
  <c r="Q1552" i="4"/>
  <c r="Q9214" i="4"/>
  <c r="Q7427" i="4"/>
  <c r="Q7430" i="4" s="1"/>
  <c r="Q10262" i="4"/>
  <c r="Q10274" i="4" s="1"/>
  <c r="Q10624" i="4"/>
  <c r="AA36" i="1" s="1"/>
  <c r="Q9211" i="4"/>
  <c r="Q7215" i="4"/>
  <c r="Q7216" i="4" s="1"/>
  <c r="Q7219" i="4"/>
  <c r="Q7222" i="4" s="1"/>
  <c r="W9161" i="4" l="1"/>
  <c r="W9164" i="4" s="1"/>
  <c r="W9170" i="4" s="1"/>
  <c r="U9220" i="4"/>
  <c r="U9221" i="4" s="1"/>
  <c r="U9224" i="4" s="1"/>
  <c r="V6682" i="4"/>
  <c r="V6685" i="4" s="1"/>
  <c r="V9203" i="4"/>
  <c r="V9221" i="4" s="1"/>
  <c r="V9224" i="4" s="1"/>
  <c r="Q6123" i="4"/>
  <c r="Q6124" i="4" s="1"/>
  <c r="Q1094" i="4"/>
  <c r="W9221" i="4"/>
  <c r="W9224" i="4" s="1"/>
  <c r="V6019" i="4"/>
  <c r="Q9203" i="4"/>
  <c r="U9170" i="4"/>
  <c r="Q7810" i="4"/>
  <c r="Q9220" i="4" s="1"/>
  <c r="Q964" i="4"/>
  <c r="Q1305" i="4"/>
  <c r="Q9202" i="4"/>
  <c r="Q4469" i="4"/>
  <c r="Q6019" i="4" s="1"/>
  <c r="Q9207" i="4"/>
  <c r="Q6682" i="4"/>
  <c r="Q6685" i="4" s="1"/>
  <c r="V9170" i="4" l="1"/>
  <c r="Q9161" i="4"/>
  <c r="Q9164" i="4" s="1"/>
  <c r="Q9170" i="4" s="1"/>
  <c r="Q9221" i="4"/>
  <c r="Q9224" i="4" s="1"/>
  <c r="R13" i="4" l="1"/>
  <c r="R11752" i="4"/>
  <c r="R11702" i="4"/>
  <c r="R11724" i="4" s="1"/>
  <c r="R11672" i="4"/>
  <c r="R11671" i="4"/>
  <c r="R11670" i="4"/>
  <c r="R11669" i="4"/>
  <c r="R11668" i="4"/>
  <c r="R11667" i="4"/>
  <c r="R11666" i="4"/>
  <c r="R11665" i="4"/>
  <c r="R11664" i="4"/>
  <c r="R11663" i="4"/>
  <c r="R11662" i="4"/>
  <c r="R11661" i="4"/>
  <c r="R11660" i="4"/>
  <c r="R11659" i="4"/>
  <c r="R11658" i="4"/>
  <c r="R11657" i="4"/>
  <c r="R11656" i="4"/>
  <c r="R11655" i="4"/>
  <c r="R11654" i="4"/>
  <c r="R11653" i="4"/>
  <c r="R11651" i="4"/>
  <c r="R11650" i="4"/>
  <c r="R11649" i="4"/>
  <c r="R11648" i="4"/>
  <c r="R11647" i="4"/>
  <c r="R11646" i="4"/>
  <c r="R11645" i="4"/>
  <c r="R11644" i="4"/>
  <c r="R11643" i="4"/>
  <c r="R11642" i="4"/>
  <c r="R11641" i="4"/>
  <c r="R11640" i="4"/>
  <c r="R11639" i="4"/>
  <c r="R11638" i="4"/>
  <c r="R11637" i="4"/>
  <c r="R11636" i="4"/>
  <c r="R11635" i="4"/>
  <c r="R11634" i="4"/>
  <c r="R11633" i="4"/>
  <c r="R11632" i="4"/>
  <c r="R11631" i="4"/>
  <c r="R11630" i="4"/>
  <c r="R11629" i="4"/>
  <c r="R11628" i="4"/>
  <c r="R11602" i="4"/>
  <c r="R11452" i="4" s="1"/>
  <c r="R11570" i="4"/>
  <c r="R11574" i="4" s="1"/>
  <c r="R11473" i="4"/>
  <c r="R11472" i="4"/>
  <c r="R11471" i="4"/>
  <c r="R11469" i="4"/>
  <c r="R11468" i="4"/>
  <c r="R11467" i="4"/>
  <c r="R11466" i="4"/>
  <c r="R11465" i="4"/>
  <c r="R11464" i="4"/>
  <c r="R11463" i="4"/>
  <c r="R11462" i="4"/>
  <c r="R11461" i="4"/>
  <c r="R11460" i="4"/>
  <c r="R11459" i="4"/>
  <c r="R11458" i="4"/>
  <c r="R11457" i="4"/>
  <c r="R11456" i="4"/>
  <c r="R11455" i="4"/>
  <c r="R11454" i="4"/>
  <c r="R11453" i="4"/>
  <c r="R11451" i="4"/>
  <c r="R11450" i="4"/>
  <c r="R11449" i="4"/>
  <c r="R11448" i="4"/>
  <c r="R11447" i="4"/>
  <c r="R11446" i="4"/>
  <c r="R11445" i="4"/>
  <c r="R11444" i="4"/>
  <c r="R11442" i="4"/>
  <c r="R11441" i="4"/>
  <c r="R11440" i="4"/>
  <c r="R11439" i="4"/>
  <c r="R11438" i="4"/>
  <c r="R11437" i="4"/>
  <c r="R11436" i="4"/>
  <c r="R11435" i="4"/>
  <c r="R11434" i="4"/>
  <c r="R11433" i="4"/>
  <c r="R11432" i="4"/>
  <c r="R11431" i="4"/>
  <c r="R11430" i="4"/>
  <c r="R11429" i="4"/>
  <c r="R11428" i="4"/>
  <c r="R11421" i="4"/>
  <c r="R11407" i="4"/>
  <c r="R11401" i="4"/>
  <c r="R11391" i="4"/>
  <c r="R11389" i="4"/>
  <c r="R11370" i="4"/>
  <c r="R11363" i="4"/>
  <c r="R11358" i="4"/>
  <c r="R11352" i="4"/>
  <c r="R11351" i="4"/>
  <c r="R11349" i="4"/>
  <c r="R11348" i="4"/>
  <c r="R11347" i="4"/>
  <c r="R11344" i="4"/>
  <c r="R11341" i="4"/>
  <c r="R11340" i="4"/>
  <c r="R11339" i="4"/>
  <c r="R11336" i="4"/>
  <c r="R11335" i="4"/>
  <c r="R11332" i="4"/>
  <c r="R11271" i="4"/>
  <c r="R11269" i="4"/>
  <c r="R11119" i="4" s="1"/>
  <c r="R11268" i="4"/>
  <c r="R11265" i="4"/>
  <c r="R11261" i="4"/>
  <c r="R11259" i="4"/>
  <c r="R11109" i="4" s="1"/>
  <c r="R11258" i="4"/>
  <c r="R11257" i="4"/>
  <c r="R11253" i="4"/>
  <c r="R11103" i="4" s="1"/>
  <c r="R11252" i="4"/>
  <c r="R11251" i="4"/>
  <c r="R11250" i="4"/>
  <c r="R11249" i="4"/>
  <c r="R11247" i="4"/>
  <c r="R11242" i="4"/>
  <c r="R11092" i="4" s="1"/>
  <c r="R11241" i="4"/>
  <c r="R11240" i="4"/>
  <c r="R11239" i="4"/>
  <c r="R11238" i="4"/>
  <c r="R11088" i="4" s="1"/>
  <c r="R11237" i="4"/>
  <c r="R11087" i="4" s="1"/>
  <c r="R11235" i="4"/>
  <c r="R11232" i="4"/>
  <c r="R11230" i="4"/>
  <c r="R11080" i="4" s="1"/>
  <c r="R11229" i="4"/>
  <c r="R11079" i="4" s="1"/>
  <c r="R11228" i="4"/>
  <c r="R11078" i="4" s="1"/>
  <c r="R11221" i="4"/>
  <c r="R11193" i="4"/>
  <c r="R11171" i="4"/>
  <c r="R11084" i="4"/>
  <c r="R11083" i="4"/>
  <c r="R11081" i="4"/>
  <c r="R11052" i="4"/>
  <c r="R11002" i="4"/>
  <c r="R10972" i="4"/>
  <c r="Y10972" i="4" s="1"/>
  <c r="R10971" i="4"/>
  <c r="Y10971" i="4" s="1"/>
  <c r="R10970" i="4"/>
  <c r="Y10970" i="4" s="1"/>
  <c r="R10969" i="4"/>
  <c r="Y10969" i="4" s="1"/>
  <c r="R10968" i="4"/>
  <c r="Y10968" i="4" s="1"/>
  <c r="R10967" i="4"/>
  <c r="Y10967" i="4" s="1"/>
  <c r="R10966" i="4"/>
  <c r="Y10966" i="4" s="1"/>
  <c r="R10965" i="4"/>
  <c r="Y10965" i="4" s="1"/>
  <c r="R10964" i="4"/>
  <c r="Y10964" i="4" s="1"/>
  <c r="R10963" i="4"/>
  <c r="Y10963" i="4" s="1"/>
  <c r="R10962" i="4"/>
  <c r="Y10962" i="4" s="1"/>
  <c r="R10961" i="4"/>
  <c r="Y10961" i="4" s="1"/>
  <c r="R10960" i="4"/>
  <c r="Y10960" i="4" s="1"/>
  <c r="R10959" i="4"/>
  <c r="Y10959" i="4" s="1"/>
  <c r="R10958" i="4"/>
  <c r="Y10958" i="4" s="1"/>
  <c r="R10957" i="4"/>
  <c r="Y10957" i="4" s="1"/>
  <c r="R10956" i="4"/>
  <c r="Y10956" i="4" s="1"/>
  <c r="R10955" i="4"/>
  <c r="Y10955" i="4" s="1"/>
  <c r="R10954" i="4"/>
  <c r="Y10954" i="4" s="1"/>
  <c r="R10953" i="4"/>
  <c r="Y10953" i="4" s="1"/>
  <c r="R10951" i="4"/>
  <c r="Y10951" i="4" s="1"/>
  <c r="R10950" i="4"/>
  <c r="Y10950" i="4" s="1"/>
  <c r="R10949" i="4"/>
  <c r="Y10949" i="4" s="1"/>
  <c r="R10948" i="4"/>
  <c r="Y10948" i="4" s="1"/>
  <c r="R10947" i="4"/>
  <c r="Y10947" i="4" s="1"/>
  <c r="R10946" i="4"/>
  <c r="Y10946" i="4" s="1"/>
  <c r="R10945" i="4"/>
  <c r="Y10945" i="4" s="1"/>
  <c r="R10944" i="4"/>
  <c r="Y10944" i="4" s="1"/>
  <c r="R10943" i="4"/>
  <c r="Y10943" i="4" s="1"/>
  <c r="R10942" i="4"/>
  <c r="Y10942" i="4" s="1"/>
  <c r="R10941" i="4"/>
  <c r="Y10941" i="4" s="1"/>
  <c r="R10940" i="4"/>
  <c r="Y10940" i="4" s="1"/>
  <c r="R10939" i="4"/>
  <c r="Y10939" i="4" s="1"/>
  <c r="R10938" i="4"/>
  <c r="Y10938" i="4" s="1"/>
  <c r="R10937" i="4"/>
  <c r="Y10937" i="4" s="1"/>
  <c r="R10936" i="4"/>
  <c r="Y10936" i="4" s="1"/>
  <c r="R10935" i="4"/>
  <c r="Y10935" i="4" s="1"/>
  <c r="R10934" i="4"/>
  <c r="Y10934" i="4" s="1"/>
  <c r="R10933" i="4"/>
  <c r="Y10933" i="4" s="1"/>
  <c r="R10932" i="4"/>
  <c r="Y10932" i="4" s="1"/>
  <c r="R10931" i="4"/>
  <c r="Y10931" i="4" s="1"/>
  <c r="R10930" i="4"/>
  <c r="Y10930" i="4" s="1"/>
  <c r="R10929" i="4"/>
  <c r="Y10929" i="4" s="1"/>
  <c r="R10928" i="4"/>
  <c r="Y10928" i="4" s="1"/>
  <c r="R10920" i="4"/>
  <c r="R10781" i="4"/>
  <c r="Y10781" i="4" s="1"/>
  <c r="R10721" i="4"/>
  <c r="R10717" i="4"/>
  <c r="Y10717" i="4" s="1"/>
  <c r="R10711" i="4"/>
  <c r="R10681" i="4"/>
  <c r="Y10681" i="4" s="1"/>
  <c r="R10669" i="4"/>
  <c r="Y10669" i="4" s="1"/>
  <c r="R10668" i="4"/>
  <c r="Y10668" i="4" s="1"/>
  <c r="R10666" i="4"/>
  <c r="Y10666" i="4" s="1"/>
  <c r="R10665" i="4"/>
  <c r="Y10665" i="4" s="1"/>
  <c r="R10663" i="4"/>
  <c r="Y10663" i="4" s="1"/>
  <c r="R10662" i="4"/>
  <c r="Y10662" i="4" s="1"/>
  <c r="R10658" i="4"/>
  <c r="Y10658" i="4" s="1"/>
  <c r="R10657" i="4"/>
  <c r="Y10657" i="4" s="1"/>
  <c r="R10656" i="4"/>
  <c r="Y10656" i="4" s="1"/>
  <c r="R10655" i="4"/>
  <c r="Y10655" i="4" s="1"/>
  <c r="R10652" i="4"/>
  <c r="Y10652" i="4" s="1"/>
  <c r="R10651" i="4"/>
  <c r="Y10651" i="4" s="1"/>
  <c r="R10648" i="4"/>
  <c r="Y10648" i="4" s="1"/>
  <c r="R10646" i="4"/>
  <c r="Y10646" i="4" s="1"/>
  <c r="R10642" i="4"/>
  <c r="Y10642" i="4" s="1"/>
  <c r="R10641" i="4"/>
  <c r="Y10641" i="4" s="1"/>
  <c r="R10640" i="4"/>
  <c r="Y10640" i="4" s="1"/>
  <c r="R10639" i="4"/>
  <c r="Y10639" i="4" s="1"/>
  <c r="R10637" i="4"/>
  <c r="Y10637" i="4" s="1"/>
  <c r="R10636" i="4"/>
  <c r="Y10636" i="4" s="1"/>
  <c r="R10635" i="4"/>
  <c r="Y10635" i="4" s="1"/>
  <c r="R10634" i="4"/>
  <c r="Y10634" i="4" s="1"/>
  <c r="R10633" i="4"/>
  <c r="Y10633" i="4" s="1"/>
  <c r="R10632" i="4"/>
  <c r="Y10632" i="4" s="1"/>
  <c r="R10630" i="4"/>
  <c r="Y10630" i="4" s="1"/>
  <c r="R10629" i="4"/>
  <c r="Y10629" i="4" s="1"/>
  <c r="R10628" i="4"/>
  <c r="Y10628" i="4" s="1"/>
  <c r="R10622" i="4"/>
  <c r="R10621" i="4"/>
  <c r="R10619" i="4"/>
  <c r="R10618" i="4"/>
  <c r="R10616" i="4"/>
  <c r="R10613" i="4"/>
  <c r="R10609" i="4"/>
  <c r="R10604" i="4"/>
  <c r="R10603" i="4"/>
  <c r="R10601" i="4"/>
  <c r="R10600" i="4"/>
  <c r="Y10600" i="4" s="1"/>
  <c r="R10595" i="4"/>
  <c r="R10592" i="4"/>
  <c r="R10591" i="4"/>
  <c r="R10590" i="4"/>
  <c r="R10589" i="4"/>
  <c r="R10587" i="4"/>
  <c r="R10586" i="4"/>
  <c r="R10585" i="4"/>
  <c r="R10584" i="4"/>
  <c r="R10582" i="4"/>
  <c r="R10581" i="4"/>
  <c r="Y10581" i="4" s="1"/>
  <c r="R10580" i="4"/>
  <c r="R10579" i="4"/>
  <c r="R10578" i="4"/>
  <c r="R10531" i="4"/>
  <c r="R10502" i="4"/>
  <c r="R10400" i="4"/>
  <c r="Y10400" i="4" s="1"/>
  <c r="R10397" i="4"/>
  <c r="R10386" i="4"/>
  <c r="R10380" i="4"/>
  <c r="R10350" i="4"/>
  <c r="Y10350" i="4" s="1"/>
  <c r="R10348" i="4"/>
  <c r="R10347" i="4"/>
  <c r="R10330" i="4"/>
  <c r="R10258" i="4"/>
  <c r="Y10258" i="4" s="1"/>
  <c r="R10257" i="4"/>
  <c r="Y10257" i="4" s="1"/>
  <c r="R10171" i="4"/>
  <c r="R10169" i="4"/>
  <c r="R10168" i="4"/>
  <c r="R10167" i="4"/>
  <c r="R10166" i="4"/>
  <c r="R10165" i="4"/>
  <c r="R10163" i="4"/>
  <c r="R10161" i="4"/>
  <c r="R10157" i="4"/>
  <c r="R10152" i="4"/>
  <c r="R10151" i="4"/>
  <c r="R10150" i="4"/>
  <c r="Y10150" i="4" s="1"/>
  <c r="R10149" i="4"/>
  <c r="R10148" i="4"/>
  <c r="R10147" i="4"/>
  <c r="R10146" i="4"/>
  <c r="R10145" i="4"/>
  <c r="R10144" i="4"/>
  <c r="R10143" i="4"/>
  <c r="R10142" i="4"/>
  <c r="R10141" i="4"/>
  <c r="R10140" i="4"/>
  <c r="R10139" i="4"/>
  <c r="R10122" i="4"/>
  <c r="R10121" i="4"/>
  <c r="R10119" i="4"/>
  <c r="R10118" i="4"/>
  <c r="R10116" i="4"/>
  <c r="R10113" i="4"/>
  <c r="R10107" i="4"/>
  <c r="R10104" i="4"/>
  <c r="R10102" i="4"/>
  <c r="Y10102" i="4" s="1"/>
  <c r="R10101" i="4"/>
  <c r="R10098" i="4"/>
  <c r="R10097" i="4"/>
  <c r="R10093" i="4"/>
  <c r="Y10093" i="4" s="1"/>
  <c r="R10092" i="4"/>
  <c r="R10091" i="4"/>
  <c r="R10090" i="4"/>
  <c r="R10089" i="4"/>
  <c r="R10072" i="4"/>
  <c r="Y10072" i="4" s="1"/>
  <c r="R10071" i="4"/>
  <c r="R10070" i="4"/>
  <c r="Y10070" i="4" s="1"/>
  <c r="R10069" i="4"/>
  <c r="R10068" i="4"/>
  <c r="R10066" i="4"/>
  <c r="R10065" i="4"/>
  <c r="Y10065" i="4" s="1"/>
  <c r="R10064" i="4"/>
  <c r="R10063" i="4"/>
  <c r="R10058" i="4"/>
  <c r="R10057" i="4"/>
  <c r="R10054" i="4"/>
  <c r="R10052" i="4"/>
  <c r="Y10052" i="4" s="1"/>
  <c r="R10051" i="4"/>
  <c r="R10050" i="4"/>
  <c r="Y10050" i="4" s="1"/>
  <c r="R10049" i="4"/>
  <c r="R10048" i="4"/>
  <c r="R10047" i="4"/>
  <c r="R10045" i="4"/>
  <c r="Y10045" i="4" s="1"/>
  <c r="R10044" i="4"/>
  <c r="R10043" i="4"/>
  <c r="Y10043" i="4" s="1"/>
  <c r="R10042" i="4"/>
  <c r="R10040" i="4"/>
  <c r="R10039" i="4"/>
  <c r="R10022" i="4"/>
  <c r="Y10022" i="4" s="1"/>
  <c r="R10021" i="4"/>
  <c r="R10019" i="4"/>
  <c r="R10018" i="4"/>
  <c r="R10016" i="4"/>
  <c r="R10015" i="4"/>
  <c r="R10014" i="4"/>
  <c r="R10013" i="4"/>
  <c r="R10008" i="4"/>
  <c r="R10007" i="4"/>
  <c r="R10004" i="4"/>
  <c r="R10002" i="4"/>
  <c r="Y10002" i="4" s="1"/>
  <c r="R10001" i="4"/>
  <c r="R9998" i="4"/>
  <c r="R9997" i="4"/>
  <c r="R9996" i="4"/>
  <c r="R9995" i="4"/>
  <c r="Y9995" i="4" s="1"/>
  <c r="R9994" i="4"/>
  <c r="R9993" i="4"/>
  <c r="Y9993" i="4" s="1"/>
  <c r="R9992" i="4"/>
  <c r="R9991" i="4"/>
  <c r="R9990" i="4"/>
  <c r="R9989" i="4"/>
  <c r="R9972" i="4"/>
  <c r="R9971" i="4"/>
  <c r="Y9971" i="4" s="1"/>
  <c r="R9970" i="4"/>
  <c r="Y9970" i="4" s="1"/>
  <c r="R9969" i="4"/>
  <c r="R9968" i="4"/>
  <c r="R9966" i="4"/>
  <c r="R9965" i="4"/>
  <c r="R9964" i="4"/>
  <c r="R9963" i="4"/>
  <c r="R9958" i="4"/>
  <c r="R9957" i="4"/>
  <c r="R9954" i="4"/>
  <c r="R9952" i="4"/>
  <c r="Y9952" i="4" s="1"/>
  <c r="R9951" i="4"/>
  <c r="R9950" i="4"/>
  <c r="Y9950" i="4" s="1"/>
  <c r="R9949" i="4"/>
  <c r="R9947" i="4"/>
  <c r="R9946" i="4"/>
  <c r="R9945" i="4"/>
  <c r="Y9945" i="4" s="1"/>
  <c r="R9943" i="4"/>
  <c r="Y9943" i="4" s="1"/>
  <c r="R9942" i="4"/>
  <c r="R9941" i="4"/>
  <c r="R9940" i="4"/>
  <c r="R9939" i="4"/>
  <c r="R9936" i="4"/>
  <c r="R9921" i="4"/>
  <c r="R9920" i="4"/>
  <c r="Y9920" i="4" s="1"/>
  <c r="R9919" i="4"/>
  <c r="R9918" i="4"/>
  <c r="R9917" i="4"/>
  <c r="R9916" i="4"/>
  <c r="R9915" i="4"/>
  <c r="R9913" i="4"/>
  <c r="R9908" i="4"/>
  <c r="R9907" i="4"/>
  <c r="R9902" i="4"/>
  <c r="Y9902" i="4" s="1"/>
  <c r="R9901" i="4"/>
  <c r="R9900" i="4"/>
  <c r="Y9900" i="4" s="1"/>
  <c r="R9899" i="4"/>
  <c r="R9898" i="4"/>
  <c r="R9897" i="4"/>
  <c r="R9896" i="4"/>
  <c r="R9895" i="4"/>
  <c r="Y9895" i="4" s="1"/>
  <c r="R9893" i="4"/>
  <c r="Y9893" i="4" s="1"/>
  <c r="R9892" i="4"/>
  <c r="R9891" i="4"/>
  <c r="R9890" i="4"/>
  <c r="R9889" i="4"/>
  <c r="R9871" i="4"/>
  <c r="R9870" i="4"/>
  <c r="R9869" i="4"/>
  <c r="R9868" i="4"/>
  <c r="R9867" i="4"/>
  <c r="R9865" i="4"/>
  <c r="R9863" i="4"/>
  <c r="R9858" i="4"/>
  <c r="R9857" i="4"/>
  <c r="R9852" i="4"/>
  <c r="Y9852" i="4" s="1"/>
  <c r="R9851" i="4"/>
  <c r="R9850" i="4"/>
  <c r="Y9850" i="4" s="1"/>
  <c r="R9849" i="4"/>
  <c r="R9847" i="4"/>
  <c r="R9846" i="4"/>
  <c r="R9844" i="4"/>
  <c r="R9843" i="4"/>
  <c r="Y9843" i="4" s="1"/>
  <c r="R9842" i="4"/>
  <c r="R9841" i="4"/>
  <c r="R9840" i="4"/>
  <c r="R9839" i="4"/>
  <c r="R9822" i="4"/>
  <c r="R9821" i="4"/>
  <c r="Y9821" i="4" s="1"/>
  <c r="R9820" i="4"/>
  <c r="R9819" i="4"/>
  <c r="R9818" i="4"/>
  <c r="R9817" i="4"/>
  <c r="R9816" i="4"/>
  <c r="R9814" i="4"/>
  <c r="R9813" i="4"/>
  <c r="R9811" i="4"/>
  <c r="R9809" i="4"/>
  <c r="R9808" i="4"/>
  <c r="R9807" i="4"/>
  <c r="Y9807" i="4" s="1"/>
  <c r="R9804" i="4"/>
  <c r="R9803" i="4"/>
  <c r="R9802" i="4"/>
  <c r="R9801" i="4"/>
  <c r="R9800" i="4"/>
  <c r="Y9800" i="4" s="1"/>
  <c r="R9799" i="4"/>
  <c r="R9798" i="4"/>
  <c r="R9797" i="4"/>
  <c r="R9796" i="4"/>
  <c r="R9795" i="4"/>
  <c r="R9794" i="4"/>
  <c r="R9793" i="4"/>
  <c r="R9792" i="4"/>
  <c r="R9791" i="4"/>
  <c r="R9790" i="4"/>
  <c r="R9789" i="4"/>
  <c r="R9788" i="4"/>
  <c r="R9787" i="4"/>
  <c r="R9786" i="4"/>
  <c r="R9785" i="4"/>
  <c r="R9782" i="4"/>
  <c r="R9781" i="4"/>
  <c r="R9780" i="4"/>
  <c r="R9779" i="4"/>
  <c r="Y9779" i="4" s="1"/>
  <c r="R9778" i="4"/>
  <c r="R9733" i="4"/>
  <c r="Y9733" i="4" s="1"/>
  <c r="R9722" i="4"/>
  <c r="R9721" i="4"/>
  <c r="R9720" i="4"/>
  <c r="R9719" i="4"/>
  <c r="R9718" i="4"/>
  <c r="R9717" i="4"/>
  <c r="R9716" i="4"/>
  <c r="R9715" i="4"/>
  <c r="R9714" i="4"/>
  <c r="R9713" i="4"/>
  <c r="R9711" i="4"/>
  <c r="R9709" i="4"/>
  <c r="R9708" i="4"/>
  <c r="R9707" i="4"/>
  <c r="R9704" i="4"/>
  <c r="R9703" i="4"/>
  <c r="R9702" i="4"/>
  <c r="R9701" i="4"/>
  <c r="R9700" i="4"/>
  <c r="Y9700" i="4" s="1"/>
  <c r="R9699" i="4"/>
  <c r="R9698" i="4"/>
  <c r="R9697" i="4"/>
  <c r="R9696" i="4"/>
  <c r="R9695" i="4"/>
  <c r="R9694" i="4"/>
  <c r="R9693" i="4"/>
  <c r="R9692" i="4"/>
  <c r="R9691" i="4"/>
  <c r="R9690" i="4"/>
  <c r="R9689" i="4"/>
  <c r="R9688" i="4"/>
  <c r="R9687" i="4"/>
  <c r="R9686" i="4"/>
  <c r="R9685" i="4"/>
  <c r="R9684" i="4"/>
  <c r="R9682" i="4"/>
  <c r="R9681" i="4"/>
  <c r="R9680" i="4"/>
  <c r="R9679" i="4"/>
  <c r="R9678" i="4"/>
  <c r="R9654" i="4"/>
  <c r="R9622" i="4"/>
  <c r="R9621" i="4"/>
  <c r="R9620" i="4"/>
  <c r="R9619" i="4"/>
  <c r="R9618" i="4"/>
  <c r="R9617" i="4"/>
  <c r="R9616" i="4"/>
  <c r="R9615" i="4"/>
  <c r="R9614" i="4"/>
  <c r="R9613" i="4"/>
  <c r="R9611" i="4"/>
  <c r="R9609" i="4"/>
  <c r="R9608" i="4"/>
  <c r="R9607" i="4"/>
  <c r="R9604" i="4"/>
  <c r="R9603" i="4"/>
  <c r="R9602" i="4"/>
  <c r="R9601" i="4"/>
  <c r="R9600" i="4"/>
  <c r="Y9600" i="4" s="1"/>
  <c r="R9599" i="4"/>
  <c r="R9598" i="4"/>
  <c r="R9597" i="4"/>
  <c r="R9596" i="4"/>
  <c r="R9595" i="4"/>
  <c r="R9594" i="4"/>
  <c r="R9593" i="4"/>
  <c r="R9592" i="4"/>
  <c r="R9591" i="4"/>
  <c r="R9590" i="4"/>
  <c r="R9589" i="4"/>
  <c r="R9588" i="4"/>
  <c r="R9587" i="4"/>
  <c r="R9586" i="4"/>
  <c r="R9585" i="4"/>
  <c r="R9584" i="4"/>
  <c r="R9582" i="4"/>
  <c r="R9581" i="4"/>
  <c r="R9580" i="4"/>
  <c r="R9579" i="4"/>
  <c r="R9578" i="4"/>
  <c r="R9572" i="4"/>
  <c r="Y9572" i="4" s="1"/>
  <c r="R9571" i="4"/>
  <c r="R9570" i="4"/>
  <c r="R9569" i="4"/>
  <c r="Y9569" i="4" s="1"/>
  <c r="R9568" i="4"/>
  <c r="R9567" i="4"/>
  <c r="R9566" i="4"/>
  <c r="Y9566" i="4" s="1"/>
  <c r="R9565" i="4"/>
  <c r="R9564" i="4"/>
  <c r="R9563" i="4"/>
  <c r="R9561" i="4"/>
  <c r="R9557" i="4"/>
  <c r="R9554" i="4"/>
  <c r="Y9554" i="4" s="1"/>
  <c r="R9553" i="4"/>
  <c r="R9552" i="4"/>
  <c r="R9551" i="4"/>
  <c r="Y9551" i="4" s="1"/>
  <c r="R9549" i="4"/>
  <c r="R9548" i="4"/>
  <c r="R9547" i="4"/>
  <c r="R9545" i="4"/>
  <c r="R9544" i="4"/>
  <c r="R9543" i="4"/>
  <c r="Y9543" i="4" s="1"/>
  <c r="R9542" i="4"/>
  <c r="R9541" i="4"/>
  <c r="R9540" i="4"/>
  <c r="R9539" i="4"/>
  <c r="R9538" i="4"/>
  <c r="Y9538" i="4" s="1"/>
  <c r="R9536" i="4"/>
  <c r="R9532" i="4"/>
  <c r="Y9532" i="4" s="1"/>
  <c r="R9529" i="4"/>
  <c r="Y9529" i="4" s="1"/>
  <c r="R9528" i="4"/>
  <c r="R9522" i="4"/>
  <c r="R9521" i="4"/>
  <c r="R9520" i="4"/>
  <c r="R9519" i="4"/>
  <c r="R9518" i="4"/>
  <c r="R9517" i="4"/>
  <c r="R9516" i="4"/>
  <c r="R9515" i="4"/>
  <c r="R9514" i="4"/>
  <c r="R9513" i="4"/>
  <c r="R9511" i="4"/>
  <c r="R9509" i="4"/>
  <c r="R9508" i="4"/>
  <c r="R9507" i="4"/>
  <c r="R9504" i="4"/>
  <c r="R9503" i="4"/>
  <c r="R9502" i="4"/>
  <c r="R9501" i="4"/>
  <c r="R9500" i="4"/>
  <c r="Y9500" i="4" s="1"/>
  <c r="R9499" i="4"/>
  <c r="R9498" i="4"/>
  <c r="R9497" i="4"/>
  <c r="R9496" i="4"/>
  <c r="R9495" i="4"/>
  <c r="R9494" i="4"/>
  <c r="R9493" i="4"/>
  <c r="R9492" i="4"/>
  <c r="R9491" i="4"/>
  <c r="R9490" i="4"/>
  <c r="R9489" i="4"/>
  <c r="R9488" i="4"/>
  <c r="R9487" i="4"/>
  <c r="R9486" i="4"/>
  <c r="R9485" i="4"/>
  <c r="R9484" i="4"/>
  <c r="R9482" i="4"/>
  <c r="R9481" i="4"/>
  <c r="R9480" i="4"/>
  <c r="R9479" i="4"/>
  <c r="R9478" i="4"/>
  <c r="R9472" i="4"/>
  <c r="R9471" i="4"/>
  <c r="R9470" i="4"/>
  <c r="R9469" i="4"/>
  <c r="R9468" i="4"/>
  <c r="R9467" i="4"/>
  <c r="R9466" i="4"/>
  <c r="R9465" i="4"/>
  <c r="R9464" i="4"/>
  <c r="R9463" i="4"/>
  <c r="R9461" i="4"/>
  <c r="R9459" i="4"/>
  <c r="R9458" i="4"/>
  <c r="R9457" i="4"/>
  <c r="R9454" i="4"/>
  <c r="R9453" i="4"/>
  <c r="R9452" i="4"/>
  <c r="R9451" i="4"/>
  <c r="R9450" i="4"/>
  <c r="Y9450" i="4" s="1"/>
  <c r="R9449" i="4"/>
  <c r="R9448" i="4"/>
  <c r="R9447" i="4"/>
  <c r="R9446" i="4"/>
  <c r="R9445" i="4"/>
  <c r="R9444" i="4"/>
  <c r="R9443" i="4"/>
  <c r="R9442" i="4"/>
  <c r="R9441" i="4"/>
  <c r="R9440" i="4"/>
  <c r="R9439" i="4"/>
  <c r="R9438" i="4"/>
  <c r="R9437" i="4"/>
  <c r="R9436" i="4"/>
  <c r="R9435" i="4"/>
  <c r="R9434" i="4"/>
  <c r="R9432" i="4"/>
  <c r="R9431" i="4"/>
  <c r="R9430" i="4"/>
  <c r="R9429" i="4"/>
  <c r="R9428" i="4"/>
  <c r="R9422" i="4"/>
  <c r="R9421" i="4"/>
  <c r="R9420" i="4"/>
  <c r="R9419" i="4"/>
  <c r="R9418" i="4"/>
  <c r="R9417" i="4"/>
  <c r="R9416" i="4"/>
  <c r="R9415" i="4"/>
  <c r="R9414" i="4"/>
  <c r="R9413" i="4"/>
  <c r="R9411" i="4"/>
  <c r="R9409" i="4"/>
  <c r="R9408" i="4"/>
  <c r="R9407" i="4"/>
  <c r="R9404" i="4"/>
  <c r="R9403" i="4"/>
  <c r="R9402" i="4"/>
  <c r="R9401" i="4"/>
  <c r="R9400" i="4"/>
  <c r="Y9400" i="4" s="1"/>
  <c r="R9399" i="4"/>
  <c r="R9398" i="4"/>
  <c r="R9397" i="4"/>
  <c r="R9396" i="4"/>
  <c r="R9395" i="4"/>
  <c r="R9394" i="4"/>
  <c r="R9393" i="4"/>
  <c r="R9392" i="4"/>
  <c r="R9391" i="4"/>
  <c r="R9390" i="4"/>
  <c r="R9389" i="4"/>
  <c r="R9388" i="4"/>
  <c r="R9387" i="4"/>
  <c r="R9386" i="4"/>
  <c r="R9385" i="4"/>
  <c r="R9384" i="4"/>
  <c r="R9382" i="4"/>
  <c r="R9381" i="4"/>
  <c r="R9380" i="4"/>
  <c r="R9379" i="4"/>
  <c r="R9333" i="4"/>
  <c r="R9322" i="4"/>
  <c r="R9321" i="4"/>
  <c r="R9320" i="4"/>
  <c r="R9319" i="4"/>
  <c r="R9318" i="4"/>
  <c r="R9317" i="4"/>
  <c r="R9316" i="4"/>
  <c r="R9315" i="4"/>
  <c r="R9314" i="4"/>
  <c r="R9313" i="4"/>
  <c r="R9311" i="4"/>
  <c r="R9309" i="4"/>
  <c r="R9308" i="4"/>
  <c r="R9307" i="4"/>
  <c r="R9304" i="4"/>
  <c r="R9303" i="4"/>
  <c r="R9302" i="4"/>
  <c r="R9301" i="4"/>
  <c r="R9300" i="4"/>
  <c r="Y9300" i="4" s="1"/>
  <c r="R9299" i="4"/>
  <c r="R9298" i="4"/>
  <c r="R9297" i="4"/>
  <c r="R9296" i="4"/>
  <c r="R9295" i="4"/>
  <c r="R9294" i="4"/>
  <c r="R9293" i="4"/>
  <c r="R9292" i="4"/>
  <c r="R9291" i="4"/>
  <c r="R9290" i="4"/>
  <c r="R9289" i="4"/>
  <c r="R9288" i="4"/>
  <c r="R9287" i="4"/>
  <c r="R9286" i="4"/>
  <c r="R9285" i="4"/>
  <c r="R9284" i="4"/>
  <c r="R9282" i="4"/>
  <c r="R9281" i="4"/>
  <c r="R9280" i="4"/>
  <c r="R9279" i="4"/>
  <c r="R9278" i="4"/>
  <c r="R9223" i="4"/>
  <c r="Y9223" i="4" s="1"/>
  <c r="R9222" i="4"/>
  <c r="Y9222" i="4" s="1"/>
  <c r="R9162" i="4"/>
  <c r="R7803" i="4" s="1"/>
  <c r="R9149" i="4"/>
  <c r="R9148" i="4" s="1"/>
  <c r="R9146" i="4"/>
  <c r="R9145" i="4" s="1"/>
  <c r="R9141" i="4"/>
  <c r="R9134" i="4" s="1"/>
  <c r="R9132" i="4"/>
  <c r="R9126" i="4"/>
  <c r="R9124" i="4" s="1"/>
  <c r="R9110" i="4"/>
  <c r="R9109" i="4" s="1"/>
  <c r="R9107" i="4"/>
  <c r="R9106" i="4" s="1"/>
  <c r="R9102" i="4"/>
  <c r="R9093" i="4" s="1"/>
  <c r="R9091" i="4"/>
  <c r="R9085" i="4"/>
  <c r="R9083" i="4" s="1"/>
  <c r="R9067" i="4"/>
  <c r="R9066" i="4" s="1"/>
  <c r="R9062" i="4"/>
  <c r="R9061" i="4" s="1"/>
  <c r="R9056" i="4"/>
  <c r="R9047" i="4" s="1"/>
  <c r="R9045" i="4"/>
  <c r="R9039" i="4"/>
  <c r="R9037" i="4" s="1"/>
  <c r="R9023" i="4"/>
  <c r="R9022" i="4" s="1"/>
  <c r="R9020" i="4"/>
  <c r="R9019" i="4" s="1"/>
  <c r="R9015" i="4"/>
  <c r="R9006" i="4" s="1"/>
  <c r="R9004" i="4"/>
  <c r="R8998" i="4"/>
  <c r="R8996" i="4" s="1"/>
  <c r="R8982" i="4"/>
  <c r="R8981" i="4" s="1"/>
  <c r="R8977" i="4"/>
  <c r="R8976" i="4" s="1"/>
  <c r="R8974" i="4"/>
  <c r="R8973" i="4" s="1"/>
  <c r="R8969" i="4"/>
  <c r="R8968" i="4" s="1"/>
  <c r="R8963" i="4"/>
  <c r="R8954" i="4" s="1"/>
  <c r="R8952" i="4"/>
  <c r="R8946" i="4"/>
  <c r="R8944" i="4" s="1"/>
  <c r="R8928" i="4"/>
  <c r="R8927" i="4" s="1"/>
  <c r="R8923" i="4"/>
  <c r="R8922" i="4" s="1"/>
  <c r="R8918" i="4"/>
  <c r="R8909" i="4" s="1"/>
  <c r="R8907" i="4"/>
  <c r="R8901" i="4"/>
  <c r="R8899" i="4" s="1"/>
  <c r="R8882" i="4"/>
  <c r="R8881" i="4" s="1"/>
  <c r="R8877" i="4"/>
  <c r="R8876" i="4" s="1"/>
  <c r="R8872" i="4"/>
  <c r="R8863" i="4" s="1"/>
  <c r="R8861" i="4"/>
  <c r="R8855" i="4"/>
  <c r="R8853" i="4" s="1"/>
  <c r="R8837" i="4"/>
  <c r="R8836" i="4" s="1"/>
  <c r="R8832" i="4"/>
  <c r="R8831" i="4" s="1"/>
  <c r="R8826" i="4"/>
  <c r="R8817" i="4" s="1"/>
  <c r="R8815" i="4"/>
  <c r="R8809" i="4"/>
  <c r="R8807" i="4" s="1"/>
  <c r="R8791" i="4"/>
  <c r="R8790" i="4" s="1"/>
  <c r="R8786" i="4"/>
  <c r="R8785" i="4" s="1"/>
  <c r="R8780" i="4"/>
  <c r="R8771" i="4" s="1"/>
  <c r="R8769" i="4"/>
  <c r="R8763" i="4"/>
  <c r="R8761" i="4" s="1"/>
  <c r="R8746" i="4"/>
  <c r="R8745" i="4" s="1"/>
  <c r="R8741" i="4"/>
  <c r="R8740" i="4" s="1"/>
  <c r="R8735" i="4"/>
  <c r="R8726" i="4" s="1"/>
  <c r="R8724" i="4"/>
  <c r="R8718" i="4"/>
  <c r="R8716" i="4" s="1"/>
  <c r="R8702" i="4"/>
  <c r="R8701" i="4" s="1"/>
  <c r="R8698" i="4"/>
  <c r="R8697" i="4" s="1"/>
  <c r="R8692" i="4"/>
  <c r="R8683" i="4" s="1"/>
  <c r="R8681" i="4"/>
  <c r="R8675" i="4"/>
  <c r="R8673" i="4" s="1"/>
  <c r="R8656" i="4"/>
  <c r="R8655" i="4" s="1"/>
  <c r="R8651" i="4"/>
  <c r="R8650" i="4" s="1"/>
  <c r="R8646" i="4"/>
  <c r="R8637" i="4" s="1"/>
  <c r="R8635" i="4"/>
  <c r="R8629" i="4"/>
  <c r="R8627" i="4" s="1"/>
  <c r="R8612" i="4"/>
  <c r="R8611" i="4" s="1"/>
  <c r="R8607" i="4"/>
  <c r="R8606" i="4" s="1"/>
  <c r="R8602" i="4"/>
  <c r="R8593" i="4" s="1"/>
  <c r="R8591" i="4"/>
  <c r="R8585" i="4"/>
  <c r="R8583" i="4" s="1"/>
  <c r="R8565" i="4"/>
  <c r="R8564" i="4" s="1"/>
  <c r="R8560" i="4"/>
  <c r="R8559" i="4" s="1"/>
  <c r="R8554" i="4"/>
  <c r="R8545" i="4" s="1"/>
  <c r="R8543" i="4"/>
  <c r="R8537" i="4"/>
  <c r="R8535" i="4" s="1"/>
  <c r="R8519" i="4"/>
  <c r="R8518" i="4" s="1"/>
  <c r="R8514" i="4"/>
  <c r="R8513" i="4" s="1"/>
  <c r="R8508" i="4"/>
  <c r="R8499" i="4" s="1"/>
  <c r="R8497" i="4"/>
  <c r="R8491" i="4"/>
  <c r="R8489" i="4" s="1"/>
  <c r="R8475" i="4"/>
  <c r="R8474" i="4" s="1"/>
  <c r="R8477" i="4" s="1"/>
  <c r="R8481" i="4" s="1"/>
  <c r="R8482" i="4" s="1"/>
  <c r="R8460" i="4"/>
  <c r="R8459" i="4" s="1"/>
  <c r="R8457" i="4"/>
  <c r="R8456" i="4" s="1"/>
  <c r="R8452" i="4"/>
  <c r="R8443" i="4" s="1"/>
  <c r="R8441" i="4"/>
  <c r="R8435" i="4"/>
  <c r="R8433" i="4" s="1"/>
  <c r="R8418" i="4"/>
  <c r="R8417" i="4" s="1"/>
  <c r="R8414" i="4"/>
  <c r="R8413" i="4" s="1"/>
  <c r="R8409" i="4"/>
  <c r="R8400" i="4" s="1"/>
  <c r="R8398" i="4"/>
  <c r="R8392" i="4"/>
  <c r="R8390" i="4" s="1"/>
  <c r="R8376" i="4"/>
  <c r="R8375" i="4" s="1"/>
  <c r="R8371" i="4"/>
  <c r="R8370" i="4" s="1"/>
  <c r="R8367" i="4"/>
  <c r="R8366" i="4" s="1"/>
  <c r="R8362" i="4"/>
  <c r="R8353" i="4" s="1"/>
  <c r="R8351" i="4"/>
  <c r="R8345" i="4"/>
  <c r="R8343" i="4" s="1"/>
  <c r="R8326" i="4"/>
  <c r="R8325" i="4" s="1"/>
  <c r="R8322" i="4"/>
  <c r="R8321" i="4" s="1"/>
  <c r="R8316" i="4"/>
  <c r="R8307" i="4" s="1"/>
  <c r="R8305" i="4"/>
  <c r="R8299" i="4"/>
  <c r="R8297" i="4" s="1"/>
  <c r="R8281" i="4"/>
  <c r="R8280" i="4" s="1"/>
  <c r="R8276" i="4"/>
  <c r="R8275" i="4" s="1"/>
  <c r="R8270" i="4"/>
  <c r="R8261" i="4" s="1"/>
  <c r="R8259" i="4"/>
  <c r="R8253" i="4"/>
  <c r="R8251" i="4" s="1"/>
  <c r="R8235" i="4"/>
  <c r="R8234" i="4" s="1"/>
  <c r="R8230" i="4"/>
  <c r="R8229" i="4" s="1"/>
  <c r="R8225" i="4"/>
  <c r="R8216" i="4" s="1"/>
  <c r="R8214" i="4"/>
  <c r="R8208" i="4"/>
  <c r="R8206" i="4" s="1"/>
  <c r="R8191" i="4"/>
  <c r="R8190" i="4" s="1"/>
  <c r="R8188" i="4"/>
  <c r="R8187" i="4" s="1"/>
  <c r="R8183" i="4"/>
  <c r="R8174" i="4" s="1"/>
  <c r="R8172" i="4"/>
  <c r="R8166" i="4"/>
  <c r="R8164" i="4" s="1"/>
  <c r="R8148" i="4"/>
  <c r="R8147" i="4" s="1"/>
  <c r="R8145" i="4"/>
  <c r="R8144" i="4" s="1"/>
  <c r="R8140" i="4"/>
  <c r="R8131" i="4" s="1"/>
  <c r="R8129" i="4"/>
  <c r="R8123" i="4"/>
  <c r="R8121" i="4" s="1"/>
  <c r="R8107" i="4"/>
  <c r="R8106" i="4" s="1"/>
  <c r="R8109" i="4" s="1"/>
  <c r="R8113" i="4" s="1"/>
  <c r="R8114" i="4" s="1"/>
  <c r="R8091" i="4"/>
  <c r="R8090" i="4" s="1"/>
  <c r="R8087" i="4"/>
  <c r="R8086" i="4" s="1"/>
  <c r="R8082" i="4"/>
  <c r="R8073" i="4" s="1"/>
  <c r="R8071" i="4"/>
  <c r="R8065" i="4"/>
  <c r="R8063" i="4" s="1"/>
  <c r="R8049" i="4"/>
  <c r="R8048" i="4" s="1"/>
  <c r="R8044" i="4"/>
  <c r="R8043" i="4" s="1"/>
  <c r="R8041" i="4"/>
  <c r="R8040" i="4" s="1"/>
  <c r="R8037" i="4"/>
  <c r="R8036" i="4" s="1"/>
  <c r="R8032" i="4"/>
  <c r="R8022" i="4"/>
  <c r="R8016" i="4"/>
  <c r="R8014" i="4" s="1"/>
  <c r="R7998" i="4"/>
  <c r="R7997" i="4" s="1"/>
  <c r="R7994" i="4"/>
  <c r="R7993" i="4" s="1"/>
  <c r="R7989" i="4"/>
  <c r="R7980" i="4" s="1"/>
  <c r="R7978" i="4"/>
  <c r="R7972" i="4"/>
  <c r="R7970" i="4" s="1"/>
  <c r="R7956" i="4"/>
  <c r="R7955" i="4" s="1"/>
  <c r="R7953" i="4"/>
  <c r="R7952" i="4" s="1"/>
  <c r="R7950" i="4"/>
  <c r="R7949" i="4" s="1"/>
  <c r="R7941" i="4"/>
  <c r="R7933" i="4" s="1"/>
  <c r="R7931" i="4"/>
  <c r="R7925" i="4"/>
  <c r="R7923" i="4" s="1"/>
  <c r="R7909" i="4"/>
  <c r="R7908" i="4" s="1"/>
  <c r="R7906" i="4"/>
  <c r="R7905" i="4" s="1"/>
  <c r="R7901" i="4"/>
  <c r="R7892" i="4" s="1"/>
  <c r="R7890" i="4"/>
  <c r="R7884" i="4"/>
  <c r="R7882" i="4" s="1"/>
  <c r="R7866" i="4"/>
  <c r="R7862" i="4"/>
  <c r="R7794" i="4" s="1"/>
  <c r="R11223" i="4" s="1"/>
  <c r="R7858" i="4"/>
  <c r="R7857" i="4" s="1"/>
  <c r="R7852" i="4"/>
  <c r="R7851" i="4" s="1"/>
  <c r="R7844" i="4"/>
  <c r="R7835" i="4" s="1"/>
  <c r="R7832" i="4"/>
  <c r="R7821" i="4"/>
  <c r="R7818" i="4" s="1"/>
  <c r="R7801" i="4"/>
  <c r="R11773" i="4" s="1"/>
  <c r="R11673" i="4" s="1"/>
  <c r="R7798" i="4"/>
  <c r="R11423" i="4" s="1"/>
  <c r="R7796" i="4"/>
  <c r="R11323" i="4" s="1"/>
  <c r="R7795" i="4"/>
  <c r="R11273" i="4" s="1"/>
  <c r="R7790" i="4"/>
  <c r="R11073" i="4" s="1"/>
  <c r="R10973" i="4" s="1"/>
  <c r="Y10973" i="4" s="1"/>
  <c r="R7787" i="4"/>
  <c r="R7784" i="4"/>
  <c r="R10623" i="4" s="1"/>
  <c r="R10423" i="4"/>
  <c r="R7782" i="4"/>
  <c r="R7778" i="4"/>
  <c r="R10173" i="4" s="1"/>
  <c r="R7777" i="4"/>
  <c r="R10123" i="4" s="1"/>
  <c r="R7776" i="4"/>
  <c r="R10073" i="4" s="1"/>
  <c r="R7775" i="4"/>
  <c r="R10023" i="4" s="1"/>
  <c r="R7774" i="4"/>
  <c r="R9973" i="4" s="1"/>
  <c r="R7773" i="4"/>
  <c r="R9923" i="4" s="1"/>
  <c r="R7772" i="4"/>
  <c r="R9873" i="4" s="1"/>
  <c r="R7771" i="4"/>
  <c r="R9823" i="4" s="1"/>
  <c r="R7769" i="4"/>
  <c r="R7767" i="4"/>
  <c r="R9573" i="4" s="1"/>
  <c r="R7766" i="4"/>
  <c r="R9473" i="4" s="1"/>
  <c r="R7765" i="4"/>
  <c r="R9523" i="4" s="1"/>
  <c r="R7764" i="4"/>
  <c r="R9623" i="4" s="1"/>
  <c r="R7763" i="4"/>
  <c r="R9323" i="4"/>
  <c r="R7752" i="4"/>
  <c r="R7748" i="4"/>
  <c r="R7747" i="4"/>
  <c r="R7746" i="4"/>
  <c r="R7745" i="4"/>
  <c r="R7739" i="4"/>
  <c r="R11422" i="4" s="1"/>
  <c r="R7737" i="4"/>
  <c r="R11372" i="4" s="1"/>
  <c r="R7735" i="4"/>
  <c r="R11272" i="4" s="1"/>
  <c r="R7732" i="4"/>
  <c r="R11222" i="4" s="1"/>
  <c r="R7728" i="4"/>
  <c r="R10722" i="4" s="1"/>
  <c r="R7722" i="4"/>
  <c r="R10422" i="4" s="1"/>
  <c r="R7720" i="4"/>
  <c r="R10372" i="4" s="1"/>
  <c r="R7718" i="4"/>
  <c r="R7708" i="4"/>
  <c r="R10222" i="4" s="1"/>
  <c r="R7699" i="4"/>
  <c r="R7693" i="4"/>
  <c r="R7691" i="4" s="1"/>
  <c r="R7681" i="4"/>
  <c r="R7684" i="4" s="1"/>
  <c r="R7667" i="4"/>
  <c r="R7666" i="4" s="1"/>
  <c r="R7664" i="4"/>
  <c r="R7663" i="4" s="1"/>
  <c r="R7661" i="4"/>
  <c r="R7660" i="4" s="1"/>
  <c r="R7656" i="4"/>
  <c r="R10221" i="4" s="1"/>
  <c r="R7645" i="4"/>
  <c r="R7639" i="4"/>
  <c r="R7637" i="4" s="1"/>
  <c r="R7630" i="4"/>
  <c r="R7629" i="4"/>
  <c r="R7628" i="4"/>
  <c r="R7627" i="4"/>
  <c r="R7626" i="4"/>
  <c r="R7625" i="4"/>
  <c r="R7624" i="4"/>
  <c r="R7623" i="4"/>
  <c r="R7622" i="4"/>
  <c r="R7621" i="4"/>
  <c r="R7615" i="4"/>
  <c r="R7614" i="4" s="1"/>
  <c r="R7609" i="4"/>
  <c r="R7607" i="4"/>
  <c r="R11170" i="4" s="1"/>
  <c r="R7594" i="4"/>
  <c r="R10870" i="4" s="1"/>
  <c r="R7585" i="4"/>
  <c r="R10820" i="4" s="1"/>
  <c r="R7583" i="4"/>
  <c r="R7580" i="4"/>
  <c r="R10720" i="4" s="1"/>
  <c r="R7575" i="4"/>
  <c r="R10620" i="4" s="1"/>
  <c r="R7571" i="4"/>
  <c r="R10470" i="4" s="1"/>
  <c r="R7562" i="4"/>
  <c r="R7560" i="4"/>
  <c r="R10370" i="4" s="1"/>
  <c r="Y10370" i="4" s="1"/>
  <c r="R7558" i="4"/>
  <c r="R10320" i="4" s="1"/>
  <c r="R7551" i="4"/>
  <c r="R10220" i="4" s="1"/>
  <c r="R7543" i="4"/>
  <c r="R7537" i="4"/>
  <c r="R7535" i="4" s="1"/>
  <c r="R7525" i="4"/>
  <c r="R7528" i="4" s="1"/>
  <c r="R7514" i="4"/>
  <c r="R7513" i="4" s="1"/>
  <c r="R7511" i="4"/>
  <c r="R7510" i="4" s="1"/>
  <c r="R7506" i="4"/>
  <c r="R10219" i="4" s="1"/>
  <c r="R7495" i="4"/>
  <c r="R7489" i="4"/>
  <c r="R7487" i="4" s="1"/>
  <c r="R7477" i="4"/>
  <c r="R7480" i="4" s="1"/>
  <c r="R7467" i="4"/>
  <c r="R11318" i="4" s="1"/>
  <c r="R7462" i="4"/>
  <c r="R7461" i="4" s="1"/>
  <c r="R7457" i="4"/>
  <c r="R10218" i="4" s="1"/>
  <c r="R7446" i="4"/>
  <c r="R7440" i="4"/>
  <c r="R7438" i="4" s="1"/>
  <c r="R7428" i="4"/>
  <c r="R7431" i="4" s="1"/>
  <c r="R7424" i="4"/>
  <c r="R7423" i="4"/>
  <c r="R7422" i="4"/>
  <c r="R7414" i="4"/>
  <c r="R11417" i="4" s="1"/>
  <c r="R7410" i="4"/>
  <c r="R7403" i="4"/>
  <c r="R10767" i="4" s="1"/>
  <c r="Y10767" i="4" s="1"/>
  <c r="R7397" i="4"/>
  <c r="R10617" i="4" s="1"/>
  <c r="R7392" i="4"/>
  <c r="R7383" i="4"/>
  <c r="R10217" i="4" s="1"/>
  <c r="R7379" i="4"/>
  <c r="R10117" i="4" s="1"/>
  <c r="R7376" i="4"/>
  <c r="R10067" i="4" s="1"/>
  <c r="R7373" i="4"/>
  <c r="R10017" i="4" s="1"/>
  <c r="R7369" i="4"/>
  <c r="R9967" i="4" s="1"/>
  <c r="R7363" i="4"/>
  <c r="R7357" i="4"/>
  <c r="R7355" i="4" s="1"/>
  <c r="R7345" i="4"/>
  <c r="R7348" i="4" s="1"/>
  <c r="R7335" i="4"/>
  <c r="R11366" i="4" s="1"/>
  <c r="R7332" i="4"/>
  <c r="R7328" i="4"/>
  <c r="R7327" i="4" s="1"/>
  <c r="R7323" i="4"/>
  <c r="R10216" i="4" s="1"/>
  <c r="R7313" i="4"/>
  <c r="R7307" i="4"/>
  <c r="R7305" i="4" s="1"/>
  <c r="R7295" i="4"/>
  <c r="R7298" i="4" s="1"/>
  <c r="R7290" i="4"/>
  <c r="R7289" i="4"/>
  <c r="R7288" i="4"/>
  <c r="R7281" i="4"/>
  <c r="R11365" i="4" s="1"/>
  <c r="R11115" i="4" s="1"/>
  <c r="R7275" i="4"/>
  <c r="R10615" i="4" s="1"/>
  <c r="R7265" i="4"/>
  <c r="R7253" i="4"/>
  <c r="R7249" i="4"/>
  <c r="R10115" i="4" s="1"/>
  <c r="R7241" i="4"/>
  <c r="R9815" i="4" s="1"/>
  <c r="R7238" i="4"/>
  <c r="R7232" i="4"/>
  <c r="R7230" i="4" s="1"/>
  <c r="R7220" i="4"/>
  <c r="R7223" i="4" s="1"/>
  <c r="R7207" i="4"/>
  <c r="R7201" i="4"/>
  <c r="R11364" i="4" s="1"/>
  <c r="R7197" i="4"/>
  <c r="R11264" i="4" s="1"/>
  <c r="R7194" i="4"/>
  <c r="R11214" i="4" s="1"/>
  <c r="R7190" i="4"/>
  <c r="R11164" i="4" s="1"/>
  <c r="R7184" i="4"/>
  <c r="R10714" i="4" s="1"/>
  <c r="R7177" i="4"/>
  <c r="R10614" i="4" s="1"/>
  <c r="R7169" i="4"/>
  <c r="R7163" i="4"/>
  <c r="R10164" i="4" s="1"/>
  <c r="R7160" i="4"/>
  <c r="R10114" i="4" s="1"/>
  <c r="R7154" i="4"/>
  <c r="R9914" i="4" s="1"/>
  <c r="R7151" i="4"/>
  <c r="R9864" i="4" s="1"/>
  <c r="R7147" i="4"/>
  <c r="R7141" i="4"/>
  <c r="R7139" i="4" s="1"/>
  <c r="R7129" i="4"/>
  <c r="R7132" i="4" s="1"/>
  <c r="R7117" i="4"/>
  <c r="R7113" i="4"/>
  <c r="R11263" i="4" s="1"/>
  <c r="R7109" i="4"/>
  <c r="R7108" i="4" s="1"/>
  <c r="R7104" i="4"/>
  <c r="R7093" i="4"/>
  <c r="R7087" i="4"/>
  <c r="R7085" i="4" s="1"/>
  <c r="R7075" i="4"/>
  <c r="R7066" i="4"/>
  <c r="R7065" i="4" s="1"/>
  <c r="R7062" i="4"/>
  <c r="R7061" i="4" s="1"/>
  <c r="R7060" i="4" s="1"/>
  <c r="R7056" i="4"/>
  <c r="R7047" i="4" s="1"/>
  <c r="R7045" i="4"/>
  <c r="R7039" i="4"/>
  <c r="R7037" i="4" s="1"/>
  <c r="R7030" i="4"/>
  <c r="R7017" i="4"/>
  <c r="R7016" i="4" s="1"/>
  <c r="R7013" i="4"/>
  <c r="R7012" i="4" s="1"/>
  <c r="R7011" i="4" s="1"/>
  <c r="R7007" i="4"/>
  <c r="R6998" i="4" s="1"/>
  <c r="R6996" i="4"/>
  <c r="R6990" i="4"/>
  <c r="R6988" i="4" s="1"/>
  <c r="R6981" i="4"/>
  <c r="R6976" i="4"/>
  <c r="R6975" i="4"/>
  <c r="R6968" i="4"/>
  <c r="R6967" i="4" s="1"/>
  <c r="R6965" i="4"/>
  <c r="R6964" i="4" s="1"/>
  <c r="R6960" i="4"/>
  <c r="R6951" i="4" s="1"/>
  <c r="R6949" i="4"/>
  <c r="R6943" i="4"/>
  <c r="R6941" i="4" s="1"/>
  <c r="R6934" i="4"/>
  <c r="R6923" i="4"/>
  <c r="R6922" i="4" s="1"/>
  <c r="R6919" i="4"/>
  <c r="R6918" i="4" s="1"/>
  <c r="R6917" i="4" s="1"/>
  <c r="R6913" i="4"/>
  <c r="R6902" i="4"/>
  <c r="R6897" i="4"/>
  <c r="R6895" i="4" s="1"/>
  <c r="R6888" i="4"/>
  <c r="R6875" i="4"/>
  <c r="R6874" i="4" s="1"/>
  <c r="R6872" i="4"/>
  <c r="R6871" i="4" s="1"/>
  <c r="R6867" i="4"/>
  <c r="R6858" i="4" s="1"/>
  <c r="R6856" i="4"/>
  <c r="R6850" i="4"/>
  <c r="R6848" i="4" s="1"/>
  <c r="R6841" i="4"/>
  <c r="R6829" i="4"/>
  <c r="R6828" i="4" s="1"/>
  <c r="R6825" i="4"/>
  <c r="R6824" i="4" s="1"/>
  <c r="R6823" i="4" s="1"/>
  <c r="R6819" i="4"/>
  <c r="R6810" i="4" s="1"/>
  <c r="R6808" i="4"/>
  <c r="R6802" i="4"/>
  <c r="R6800" i="4" s="1"/>
  <c r="R6788" i="4"/>
  <c r="R11412" i="4" s="1"/>
  <c r="R6787" i="4"/>
  <c r="R6786" i="4"/>
  <c r="R11262" i="4" s="1"/>
  <c r="R6779" i="4"/>
  <c r="R10162" i="4" s="1"/>
  <c r="R6778" i="4"/>
  <c r="R10112" i="4" s="1"/>
  <c r="R6777" i="4"/>
  <c r="R10062" i="4" s="1"/>
  <c r="R6776" i="4"/>
  <c r="R10012" i="4" s="1"/>
  <c r="R6775" i="4"/>
  <c r="R6774" i="4"/>
  <c r="R9912" i="4" s="1"/>
  <c r="R6773" i="4"/>
  <c r="R9862" i="4" s="1"/>
  <c r="R6772" i="4"/>
  <c r="R9812" i="4" s="1"/>
  <c r="R6770" i="4"/>
  <c r="R9712" i="4" s="1"/>
  <c r="R6768" i="4"/>
  <c r="R9562" i="4" s="1"/>
  <c r="R6767" i="4"/>
  <c r="R9462" i="4" s="1"/>
  <c r="R6766" i="4"/>
  <c r="R9512" i="4" s="1"/>
  <c r="R6765" i="4"/>
  <c r="R9612" i="4" s="1"/>
  <c r="R6764" i="4"/>
  <c r="R9412" i="4" s="1"/>
  <c r="R6762" i="4"/>
  <c r="R9312" i="4" s="1"/>
  <c r="R6754" i="4"/>
  <c r="R6750" i="4"/>
  <c r="R6749" i="4"/>
  <c r="R6739" i="4"/>
  <c r="R6732" i="4"/>
  <c r="R6731" i="4" s="1"/>
  <c r="R6728" i="4"/>
  <c r="R10611" i="4" s="1"/>
  <c r="R6721" i="4"/>
  <c r="R10411" i="4" s="1"/>
  <c r="R6715" i="4"/>
  <c r="R10361" i="4" s="1"/>
  <c r="R6713" i="4"/>
  <c r="R6706" i="4"/>
  <c r="R10211" i="4" s="1"/>
  <c r="R6701" i="4"/>
  <c r="R6695" i="4"/>
  <c r="R6693" i="4" s="1"/>
  <c r="R6683" i="4"/>
  <c r="R6671" i="4"/>
  <c r="R6670" i="4" s="1"/>
  <c r="R6668" i="4"/>
  <c r="R6667" i="4" s="1"/>
  <c r="R6663" i="4"/>
  <c r="R6654" i="4" s="1"/>
  <c r="R6652" i="4"/>
  <c r="R6646" i="4"/>
  <c r="R6644" i="4" s="1"/>
  <c r="R6629" i="4"/>
  <c r="R6628" i="4" s="1"/>
  <c r="R6625" i="4"/>
  <c r="R6624" i="4" s="1"/>
  <c r="R6620" i="4"/>
  <c r="R6611" i="4" s="1"/>
  <c r="R6609" i="4"/>
  <c r="R6604" i="4"/>
  <c r="R6602" i="4" s="1"/>
  <c r="R6587" i="4"/>
  <c r="R6586" i="4" s="1"/>
  <c r="R6584" i="4"/>
  <c r="R6583" i="4" s="1"/>
  <c r="R6582" i="4" s="1"/>
  <c r="R6578" i="4"/>
  <c r="R6569" i="4" s="1"/>
  <c r="R6567" i="4"/>
  <c r="R6561" i="4"/>
  <c r="R6559" i="4" s="1"/>
  <c r="R6544" i="4"/>
  <c r="R6543" i="4" s="1"/>
  <c r="R6541" i="4"/>
  <c r="R6540" i="4" s="1"/>
  <c r="R6536" i="4"/>
  <c r="R6527" i="4" s="1"/>
  <c r="R6525" i="4"/>
  <c r="R6520" i="4"/>
  <c r="R6518" i="4" s="1"/>
  <c r="R6505" i="4"/>
  <c r="R6504" i="4" s="1"/>
  <c r="R6502" i="4"/>
  <c r="R6501" i="4" s="1"/>
  <c r="R6497" i="4"/>
  <c r="R6488" i="4" s="1"/>
  <c r="R6486" i="4"/>
  <c r="R6480" i="4"/>
  <c r="R6478" i="4" s="1"/>
  <c r="R6463" i="4"/>
  <c r="R6462" i="4" s="1"/>
  <c r="R6458" i="4"/>
  <c r="R6456" i="4"/>
  <c r="R6452" i="4"/>
  <c r="R6446" i="4"/>
  <c r="R6437" i="4" s="1"/>
  <c r="R6435" i="4"/>
  <c r="R6429" i="4"/>
  <c r="R6427" i="4" s="1"/>
  <c r="R6413" i="4"/>
  <c r="R6412" i="4" s="1"/>
  <c r="R6410" i="4"/>
  <c r="R6405" i="4"/>
  <c r="R6403" i="4"/>
  <c r="R6107" i="4" s="1"/>
  <c r="R6397" i="4"/>
  <c r="R6388" i="4" s="1"/>
  <c r="R6386" i="4"/>
  <c r="R6381" i="4"/>
  <c r="R6379" i="4" s="1"/>
  <c r="R6365" i="4"/>
  <c r="R6364" i="4" s="1"/>
  <c r="R6362" i="4"/>
  <c r="R6361" i="4" s="1"/>
  <c r="R6357" i="4"/>
  <c r="R6348" i="4" s="1"/>
  <c r="R6346" i="4"/>
  <c r="R6341" i="4"/>
  <c r="R6339" i="4" s="1"/>
  <c r="R6325" i="4"/>
  <c r="R6324" i="4" s="1"/>
  <c r="R6322" i="4"/>
  <c r="R6321" i="4" s="1"/>
  <c r="R6317" i="4"/>
  <c r="R6308" i="4" s="1"/>
  <c r="R6306" i="4"/>
  <c r="R6301" i="4"/>
  <c r="R6299" i="4" s="1"/>
  <c r="R6285" i="4"/>
  <c r="R6284" i="4" s="1"/>
  <c r="R6282" i="4"/>
  <c r="R6281" i="4" s="1"/>
  <c r="R6277" i="4"/>
  <c r="R6268" i="4" s="1"/>
  <c r="R6266" i="4"/>
  <c r="R6260" i="4"/>
  <c r="R6258" i="4" s="1"/>
  <c r="R6244" i="4"/>
  <c r="R6243" i="4" s="1"/>
  <c r="R6241" i="4"/>
  <c r="R6240" i="4" s="1"/>
  <c r="R6236" i="4"/>
  <c r="R6225" i="4"/>
  <c r="R6219" i="4"/>
  <c r="R6217" i="4" s="1"/>
  <c r="R6203" i="4"/>
  <c r="R6202" i="4" s="1"/>
  <c r="R6200" i="4"/>
  <c r="R6199" i="4" s="1"/>
  <c r="R6195" i="4"/>
  <c r="R6186" i="4" s="1"/>
  <c r="R6184" i="4"/>
  <c r="R6178" i="4"/>
  <c r="R6176" i="4" s="1"/>
  <c r="R6161" i="4"/>
  <c r="R6160" i="4" s="1"/>
  <c r="R6158" i="4"/>
  <c r="R6157" i="4" s="1"/>
  <c r="R6153" i="4"/>
  <c r="R6144" i="4" s="1"/>
  <c r="R6142" i="4"/>
  <c r="R6136" i="4"/>
  <c r="R6134" i="4" s="1"/>
  <c r="R6118" i="4"/>
  <c r="R11410" i="4" s="1"/>
  <c r="R6117" i="4"/>
  <c r="R11360" i="4" s="1"/>
  <c r="R6116" i="4"/>
  <c r="R11260" i="4" s="1"/>
  <c r="R6103" i="4"/>
  <c r="R10160" i="4" s="1"/>
  <c r="R6102" i="4"/>
  <c r="R10110" i="4" s="1"/>
  <c r="R6101" i="4"/>
  <c r="R10060" i="4" s="1"/>
  <c r="R6100" i="4"/>
  <c r="R10010" i="4" s="1"/>
  <c r="R6099" i="4"/>
  <c r="R9960" i="4" s="1"/>
  <c r="R6098" i="4"/>
  <c r="R9910" i="4" s="1"/>
  <c r="R6097" i="4"/>
  <c r="R9860" i="4" s="1"/>
  <c r="R6096" i="4"/>
  <c r="R9810" i="4" s="1"/>
  <c r="R6094" i="4"/>
  <c r="R9710" i="4" s="1"/>
  <c r="R6092" i="4"/>
  <c r="R9560" i="4" s="1"/>
  <c r="R6091" i="4"/>
  <c r="R9460" i="4" s="1"/>
  <c r="R6090" i="4"/>
  <c r="R9510" i="4" s="1"/>
  <c r="R6089" i="4"/>
  <c r="R9610" i="4" s="1"/>
  <c r="R6088" i="4"/>
  <c r="R9410" i="4" s="1"/>
  <c r="R6086" i="4"/>
  <c r="R9310" i="4" s="1"/>
  <c r="R6077" i="4"/>
  <c r="R6072" i="4"/>
  <c r="R6071" i="4"/>
  <c r="R6065" i="4"/>
  <c r="R6064" i="4" s="1"/>
  <c r="R6061" i="4"/>
  <c r="R10809" i="4" s="1"/>
  <c r="R6057" i="4"/>
  <c r="R10709" i="4" s="1"/>
  <c r="R6050" i="4"/>
  <c r="R10409" i="4" s="1"/>
  <c r="R6047" i="4"/>
  <c r="R10359" i="4" s="1"/>
  <c r="R6045" i="4"/>
  <c r="R6038" i="4"/>
  <c r="R10209" i="4" s="1"/>
  <c r="R6034" i="4"/>
  <c r="R6029" i="4"/>
  <c r="R6027" i="4" s="1"/>
  <c r="R6017" i="4"/>
  <c r="R6005" i="4"/>
  <c r="R6004" i="4" s="1"/>
  <c r="R6000" i="4"/>
  <c r="R10208" i="4" s="1"/>
  <c r="R5991" i="4"/>
  <c r="R5986" i="4"/>
  <c r="R5984" i="4" s="1"/>
  <c r="R5977" i="4"/>
  <c r="R5966" i="4"/>
  <c r="R5965" i="4" s="1"/>
  <c r="R5961" i="4"/>
  <c r="R10207" i="4" s="1"/>
  <c r="R5950" i="4"/>
  <c r="R5944" i="4"/>
  <c r="R5942" i="4" s="1"/>
  <c r="R5935" i="4"/>
  <c r="R4506" i="4" s="1"/>
  <c r="R4514" i="4" s="1"/>
  <c r="R5924" i="4"/>
  <c r="R5923" i="4" s="1"/>
  <c r="R5919" i="4"/>
  <c r="R5910" i="4" s="1"/>
  <c r="R5908" i="4"/>
  <c r="R5902" i="4"/>
  <c r="R5900" i="4" s="1"/>
  <c r="R5885" i="4"/>
  <c r="R5884" i="4" s="1"/>
  <c r="R5882" i="4"/>
  <c r="R5881" i="4" s="1"/>
  <c r="R5877" i="4"/>
  <c r="R5869" i="4" s="1"/>
  <c r="R5867" i="4"/>
  <c r="R5861" i="4"/>
  <c r="R5859" i="4" s="1"/>
  <c r="R5845" i="4"/>
  <c r="R5844" i="4" s="1"/>
  <c r="R5842" i="4"/>
  <c r="R5841" i="4" s="1"/>
  <c r="R5837" i="4"/>
  <c r="R5829" i="4" s="1"/>
  <c r="R5827" i="4"/>
  <c r="R5821" i="4"/>
  <c r="R5819" i="4" s="1"/>
  <c r="R5805" i="4"/>
  <c r="R5804" i="4" s="1"/>
  <c r="R5802" i="4"/>
  <c r="R5801" i="4" s="1"/>
  <c r="R5797" i="4"/>
  <c r="R5788" i="4" s="1"/>
  <c r="R5786" i="4"/>
  <c r="R5780" i="4"/>
  <c r="R5778" i="4" s="1"/>
  <c r="R5763" i="4"/>
  <c r="R5762" i="4" s="1"/>
  <c r="R5760" i="4"/>
  <c r="R5759" i="4" s="1"/>
  <c r="R5755" i="4"/>
  <c r="R5746" i="4" s="1"/>
  <c r="R5744" i="4"/>
  <c r="R5738" i="4"/>
  <c r="R5736" i="4" s="1"/>
  <c r="R5722" i="4"/>
  <c r="R5721" i="4" s="1"/>
  <c r="R5719" i="4"/>
  <c r="R5718" i="4" s="1"/>
  <c r="R5714" i="4"/>
  <c r="R5706" i="4" s="1"/>
  <c r="R5704" i="4"/>
  <c r="R5698" i="4"/>
  <c r="R5696" i="4" s="1"/>
  <c r="R5682" i="4"/>
  <c r="R5681" i="4" s="1"/>
  <c r="R5679" i="4"/>
  <c r="R5678" i="4" s="1"/>
  <c r="R5674" i="4"/>
  <c r="R5666" i="4" s="1"/>
  <c r="R5664" i="4"/>
  <c r="R5658" i="4"/>
  <c r="R5656" i="4" s="1"/>
  <c r="R5642" i="4"/>
  <c r="R5641" i="4" s="1"/>
  <c r="R5639" i="4"/>
  <c r="R5638" i="4" s="1"/>
  <c r="R5634" i="4"/>
  <c r="R5625" i="4" s="1"/>
  <c r="R5623" i="4"/>
  <c r="R5617" i="4"/>
  <c r="R5615" i="4" s="1"/>
  <c r="R5602" i="4"/>
  <c r="R5601" i="4" s="1"/>
  <c r="R5599" i="4"/>
  <c r="R5598" i="4" s="1"/>
  <c r="R5594" i="4"/>
  <c r="R5586" i="4" s="1"/>
  <c r="R5584" i="4"/>
  <c r="R5578" i="4"/>
  <c r="R5576" i="4" s="1"/>
  <c r="R5562" i="4"/>
  <c r="R5561" i="4" s="1"/>
  <c r="R5559" i="4"/>
  <c r="R5558" i="4" s="1"/>
  <c r="R5554" i="4"/>
  <c r="R5546" i="4" s="1"/>
  <c r="R5544" i="4"/>
  <c r="R5538" i="4"/>
  <c r="R5536" i="4" s="1"/>
  <c r="R5522" i="4"/>
  <c r="R5521" i="4" s="1"/>
  <c r="R5519" i="4"/>
  <c r="R5518" i="4" s="1"/>
  <c r="R5514" i="4"/>
  <c r="R5506" i="4" s="1"/>
  <c r="R5504" i="4"/>
  <c r="R5498" i="4"/>
  <c r="R5496" i="4" s="1"/>
  <c r="R5481" i="4"/>
  <c r="R5480" i="4" s="1"/>
  <c r="R5478" i="4"/>
  <c r="R5477" i="4" s="1"/>
  <c r="R5473" i="4"/>
  <c r="R5464" i="4" s="1"/>
  <c r="R5462" i="4"/>
  <c r="R5456" i="4"/>
  <c r="R5454" i="4" s="1"/>
  <c r="R5440" i="4"/>
  <c r="R5439" i="4" s="1"/>
  <c r="R5437" i="4"/>
  <c r="R5436" i="4" s="1"/>
  <c r="R5432" i="4"/>
  <c r="R5424" i="4" s="1"/>
  <c r="R5422" i="4"/>
  <c r="R5416" i="4"/>
  <c r="R5414" i="4" s="1"/>
  <c r="R5399" i="4"/>
  <c r="R5398" i="4" s="1"/>
  <c r="R5396" i="4"/>
  <c r="R5395" i="4" s="1"/>
  <c r="R5391" i="4"/>
  <c r="R5383" i="4" s="1"/>
  <c r="R5381" i="4"/>
  <c r="R5375" i="4"/>
  <c r="R5373" i="4" s="1"/>
  <c r="R5359" i="4"/>
  <c r="R5358" i="4" s="1"/>
  <c r="R5356" i="4"/>
  <c r="R5355" i="4" s="1"/>
  <c r="R5351" i="4"/>
  <c r="R5343" i="4" s="1"/>
  <c r="R5341" i="4"/>
  <c r="R5335" i="4"/>
  <c r="R5333" i="4" s="1"/>
  <c r="R5318" i="4"/>
  <c r="R5317" i="4" s="1"/>
  <c r="R5315" i="4"/>
  <c r="R5314" i="4" s="1"/>
  <c r="R5310" i="4"/>
  <c r="R5302" i="4" s="1"/>
  <c r="R5300" i="4"/>
  <c r="R5294" i="4"/>
  <c r="R5292" i="4" s="1"/>
  <c r="R5278" i="4"/>
  <c r="R5277" i="4" s="1"/>
  <c r="R5274" i="4"/>
  <c r="R5273" i="4" s="1"/>
  <c r="R5269" i="4"/>
  <c r="R5261" i="4" s="1"/>
  <c r="R5259" i="4"/>
  <c r="R5253" i="4"/>
  <c r="R5251" i="4" s="1"/>
  <c r="R5237" i="4"/>
  <c r="R5236" i="4" s="1"/>
  <c r="R5234" i="4"/>
  <c r="R5233" i="4" s="1"/>
  <c r="R5229" i="4"/>
  <c r="R5222" i="4" s="1"/>
  <c r="R5220" i="4"/>
  <c r="R5214" i="4"/>
  <c r="R5212" i="4" s="1"/>
  <c r="R5197" i="4"/>
  <c r="R5196" i="4" s="1"/>
  <c r="R5194" i="4"/>
  <c r="R5193" i="4" s="1"/>
  <c r="R5189" i="4"/>
  <c r="R5181" i="4" s="1"/>
  <c r="R5179" i="4"/>
  <c r="R5173" i="4"/>
  <c r="R5171" i="4" s="1"/>
  <c r="R5157" i="4"/>
  <c r="R5156" i="4" s="1"/>
  <c r="R5154" i="4"/>
  <c r="R5153" i="4" s="1"/>
  <c r="R5149" i="4"/>
  <c r="R5142" i="4" s="1"/>
  <c r="R5140" i="4"/>
  <c r="R5134" i="4"/>
  <c r="R5132" i="4" s="1"/>
  <c r="R5118" i="4"/>
  <c r="R5117" i="4" s="1"/>
  <c r="R5115" i="4"/>
  <c r="R5114" i="4" s="1"/>
  <c r="R5110" i="4"/>
  <c r="R5102" i="4" s="1"/>
  <c r="R5100" i="4"/>
  <c r="R5094" i="4"/>
  <c r="R5092" i="4" s="1"/>
  <c r="R5079" i="4"/>
  <c r="R5078" i="4" s="1"/>
  <c r="R5076" i="4"/>
  <c r="R5075" i="4" s="1"/>
  <c r="R5071" i="4"/>
  <c r="R5062" i="4" s="1"/>
  <c r="R5060" i="4"/>
  <c r="R5054" i="4"/>
  <c r="R5052" i="4" s="1"/>
  <c r="R5037" i="4"/>
  <c r="R5036" i="4" s="1"/>
  <c r="R5034" i="4"/>
  <c r="R5033" i="4" s="1"/>
  <c r="R5029" i="4"/>
  <c r="R5021" i="4" s="1"/>
  <c r="R5019" i="4"/>
  <c r="R5013" i="4"/>
  <c r="R5011" i="4" s="1"/>
  <c r="R4997" i="4"/>
  <c r="R4996" i="4" s="1"/>
  <c r="R4994" i="4"/>
  <c r="R4993" i="4" s="1"/>
  <c r="R4989" i="4"/>
  <c r="R4981" i="4" s="1"/>
  <c r="R4979" i="4"/>
  <c r="R4973" i="4"/>
  <c r="R4971" i="4" s="1"/>
  <c r="R4958" i="4"/>
  <c r="R4957" i="4" s="1"/>
  <c r="R4954" i="4"/>
  <c r="R4952" i="4" s="1"/>
  <c r="R4951" i="4" s="1"/>
  <c r="R4947" i="4"/>
  <c r="R4938" i="4" s="1"/>
  <c r="R4936" i="4"/>
  <c r="R4930" i="4"/>
  <c r="R4928" i="4" s="1"/>
  <c r="R4914" i="4"/>
  <c r="R4913" i="4" s="1"/>
  <c r="R4911" i="4"/>
  <c r="R4910" i="4" s="1"/>
  <c r="R4906" i="4"/>
  <c r="R4898" i="4" s="1"/>
  <c r="R4896" i="4"/>
  <c r="R4890" i="4"/>
  <c r="R4888" i="4" s="1"/>
  <c r="R4873" i="4"/>
  <c r="R4872" i="4" s="1"/>
  <c r="R4870" i="4"/>
  <c r="R4869" i="4" s="1"/>
  <c r="R4865" i="4"/>
  <c r="R4856" i="4" s="1"/>
  <c r="R4854" i="4"/>
  <c r="R4848" i="4"/>
  <c r="R4846" i="4" s="1"/>
  <c r="R4832" i="4"/>
  <c r="R4831" i="4" s="1"/>
  <c r="R4829" i="4"/>
  <c r="R4828" i="4" s="1"/>
  <c r="R4824" i="4"/>
  <c r="R4815" i="4" s="1"/>
  <c r="R4813" i="4"/>
  <c r="R4807" i="4"/>
  <c r="R4805" i="4" s="1"/>
  <c r="R4790" i="4"/>
  <c r="R4789" i="4" s="1"/>
  <c r="R4786" i="4"/>
  <c r="R4785" i="4" s="1"/>
  <c r="R4781" i="4"/>
  <c r="R4773" i="4" s="1"/>
  <c r="R4771" i="4"/>
  <c r="R4765" i="4"/>
  <c r="R4763" i="4" s="1"/>
  <c r="R4749" i="4"/>
  <c r="R4748" i="4" s="1"/>
  <c r="R4746" i="4"/>
  <c r="R4745" i="4" s="1"/>
  <c r="R4741" i="4"/>
  <c r="R4733" i="4" s="1"/>
  <c r="R4731" i="4"/>
  <c r="R4725" i="4"/>
  <c r="R4723" i="4" s="1"/>
  <c r="R4709" i="4"/>
  <c r="R4708" i="4" s="1"/>
  <c r="R4706" i="4"/>
  <c r="R4705" i="4" s="1"/>
  <c r="R4701" i="4"/>
  <c r="R4692" i="4" s="1"/>
  <c r="R4690" i="4"/>
  <c r="R4684" i="4"/>
  <c r="R4682" i="4" s="1"/>
  <c r="R4668" i="4"/>
  <c r="R4667" i="4" s="1"/>
  <c r="R4665" i="4"/>
  <c r="R4664" i="4" s="1"/>
  <c r="R4660" i="4"/>
  <c r="R4652" i="4" s="1"/>
  <c r="R4650" i="4"/>
  <c r="R4644" i="4"/>
  <c r="R4642" i="4" s="1"/>
  <c r="R4628" i="4"/>
  <c r="R4627" i="4" s="1"/>
  <c r="R4625" i="4"/>
  <c r="R4624" i="4" s="1"/>
  <c r="R4620" i="4"/>
  <c r="R4612" i="4" s="1"/>
  <c r="R4610" i="4"/>
  <c r="R4604" i="4"/>
  <c r="R4602" i="4" s="1"/>
  <c r="R4588" i="4"/>
  <c r="R4587" i="4" s="1"/>
  <c r="R4585" i="4"/>
  <c r="R4584" i="4" s="1"/>
  <c r="R4580" i="4"/>
  <c r="R4571" i="4" s="1"/>
  <c r="R4569" i="4"/>
  <c r="R4563" i="4"/>
  <c r="R4561" i="4" s="1"/>
  <c r="R4547" i="4"/>
  <c r="R4546" i="4" s="1"/>
  <c r="R4544" i="4"/>
  <c r="R4543" i="4" s="1"/>
  <c r="R4539" i="4"/>
  <c r="R4531" i="4" s="1"/>
  <c r="R4529" i="4"/>
  <c r="R4523" i="4"/>
  <c r="R4521" i="4" s="1"/>
  <c r="R4504" i="4"/>
  <c r="R11406" i="4" s="1"/>
  <c r="R4503" i="4"/>
  <c r="R11256" i="4" s="1"/>
  <c r="R4499" i="4"/>
  <c r="R10356" i="4" s="1"/>
  <c r="R4495" i="4"/>
  <c r="R10156" i="4" s="1"/>
  <c r="R4494" i="4"/>
  <c r="R10106" i="4" s="1"/>
  <c r="R4493" i="4"/>
  <c r="R10056" i="4" s="1"/>
  <c r="R4492" i="4"/>
  <c r="R10006" i="4" s="1"/>
  <c r="R4491" i="4"/>
  <c r="R9956" i="4" s="1"/>
  <c r="R4490" i="4"/>
  <c r="R9906" i="4" s="1"/>
  <c r="R4489" i="4"/>
  <c r="R9856" i="4" s="1"/>
  <c r="R4488" i="4"/>
  <c r="R9806" i="4" s="1"/>
  <c r="R4486" i="4"/>
  <c r="R9706" i="4" s="1"/>
  <c r="R4484" i="4"/>
  <c r="R9556" i="4" s="1"/>
  <c r="R4483" i="4"/>
  <c r="R9456" i="4" s="1"/>
  <c r="R4482" i="4"/>
  <c r="R9506" i="4" s="1"/>
  <c r="R4481" i="4"/>
  <c r="R9606" i="4" s="1"/>
  <c r="R4480" i="4"/>
  <c r="R9406" i="4" s="1"/>
  <c r="R4478" i="4"/>
  <c r="R9306" i="4" s="1"/>
  <c r="R4470" i="4"/>
  <c r="R1593" i="4" s="1"/>
  <c r="R1601" i="4" s="1"/>
  <c r="R4457" i="4"/>
  <c r="R4456" i="4" s="1"/>
  <c r="R4454" i="4"/>
  <c r="R4453" i="4" s="1"/>
  <c r="R4449" i="4"/>
  <c r="R4441" i="4" s="1"/>
  <c r="R4439" i="4"/>
  <c r="R4433" i="4"/>
  <c r="R4431" i="4" s="1"/>
  <c r="R4418" i="4"/>
  <c r="R4417" i="4" s="1"/>
  <c r="R4415" i="4"/>
  <c r="R4414" i="4" s="1"/>
  <c r="R4410" i="4"/>
  <c r="R4402" i="4" s="1"/>
  <c r="R4400" i="4"/>
  <c r="R4394" i="4"/>
  <c r="R4392" i="4" s="1"/>
  <c r="R4378" i="4"/>
  <c r="R4377" i="4" s="1"/>
  <c r="R4375" i="4"/>
  <c r="R4374" i="4" s="1"/>
  <c r="R4370" i="4"/>
  <c r="R4362" i="4" s="1"/>
  <c r="R4360" i="4"/>
  <c r="R4354" i="4"/>
  <c r="R4352" i="4" s="1"/>
  <c r="R4337" i="4"/>
  <c r="R4336" i="4" s="1"/>
  <c r="R4334" i="4"/>
  <c r="R4333" i="4" s="1"/>
  <c r="R4329" i="4"/>
  <c r="R4320" i="4" s="1"/>
  <c r="R4318" i="4"/>
  <c r="R4312" i="4"/>
  <c r="R4310" i="4" s="1"/>
  <c r="R4296" i="4"/>
  <c r="R4295" i="4" s="1"/>
  <c r="R4293" i="4"/>
  <c r="R4292" i="4" s="1"/>
  <c r="R4288" i="4"/>
  <c r="R4280" i="4" s="1"/>
  <c r="R4278" i="4"/>
  <c r="R4272" i="4"/>
  <c r="R4270" i="4" s="1"/>
  <c r="R4255" i="4"/>
  <c r="R4254" i="4" s="1"/>
  <c r="R4252" i="4"/>
  <c r="R4251" i="4" s="1"/>
  <c r="R4247" i="4"/>
  <c r="R4239" i="4" s="1"/>
  <c r="R4237" i="4"/>
  <c r="R4232" i="4"/>
  <c r="R4230" i="4" s="1"/>
  <c r="R4216" i="4"/>
  <c r="R4215" i="4" s="1"/>
  <c r="R4213" i="4"/>
  <c r="R4212" i="4" s="1"/>
  <c r="R4208" i="4"/>
  <c r="R4200" i="4" s="1"/>
  <c r="R4198" i="4"/>
  <c r="R4192" i="4"/>
  <c r="R4190" i="4" s="1"/>
  <c r="R4176" i="4"/>
  <c r="R4175" i="4" s="1"/>
  <c r="R4173" i="4"/>
  <c r="R4172" i="4" s="1"/>
  <c r="R4168" i="4"/>
  <c r="R4160" i="4" s="1"/>
  <c r="R4158" i="4"/>
  <c r="R4152" i="4"/>
  <c r="R4150" i="4" s="1"/>
  <c r="R4135" i="4"/>
  <c r="R4134" i="4" s="1"/>
  <c r="R4132" i="4"/>
  <c r="R4131" i="4" s="1"/>
  <c r="R4127" i="4"/>
  <c r="R4119" i="4" s="1"/>
  <c r="R4117" i="4"/>
  <c r="R4111" i="4"/>
  <c r="R4109" i="4" s="1"/>
  <c r="R4095" i="4"/>
  <c r="R4094" i="4" s="1"/>
  <c r="R4092" i="4"/>
  <c r="R4091" i="4" s="1"/>
  <c r="R4087" i="4"/>
  <c r="R4079" i="4" s="1"/>
  <c r="R4077" i="4"/>
  <c r="R4071" i="4"/>
  <c r="R4069" i="4" s="1"/>
  <c r="R4054" i="4"/>
  <c r="R4053" i="4" s="1"/>
  <c r="R4051" i="4"/>
  <c r="R4050" i="4" s="1"/>
  <c r="R4046" i="4"/>
  <c r="R4039" i="4" s="1"/>
  <c r="R4037" i="4"/>
  <c r="R4031" i="4"/>
  <c r="R4029" i="4" s="1"/>
  <c r="R4014" i="4"/>
  <c r="R4013" i="4" s="1"/>
  <c r="R4011" i="4"/>
  <c r="R4010" i="4" s="1"/>
  <c r="R4006" i="4"/>
  <c r="R3998" i="4" s="1"/>
  <c r="R3996" i="4"/>
  <c r="R3990" i="4"/>
  <c r="R3988" i="4" s="1"/>
  <c r="R3973" i="4"/>
  <c r="R3972" i="4" s="1"/>
  <c r="R3970" i="4"/>
  <c r="R3969" i="4" s="1"/>
  <c r="R3965" i="4"/>
  <c r="R3958" i="4" s="1"/>
  <c r="R3956" i="4"/>
  <c r="R3950" i="4"/>
  <c r="R3948" i="4" s="1"/>
  <c r="R3933" i="4"/>
  <c r="R3932" i="4" s="1"/>
  <c r="R3930" i="4"/>
  <c r="R3929" i="4" s="1"/>
  <c r="R3925" i="4"/>
  <c r="R3918" i="4" s="1"/>
  <c r="R3916" i="4"/>
  <c r="R3910" i="4"/>
  <c r="R3908" i="4" s="1"/>
  <c r="R3893" i="4"/>
  <c r="R3892" i="4" s="1"/>
  <c r="R3890" i="4"/>
  <c r="R3889" i="4" s="1"/>
  <c r="R3885" i="4"/>
  <c r="R3877" i="4" s="1"/>
  <c r="R3875" i="4"/>
  <c r="R3869" i="4"/>
  <c r="R3867" i="4" s="1"/>
  <c r="R3853" i="4"/>
  <c r="R3852" i="4" s="1"/>
  <c r="R3850" i="4"/>
  <c r="R3849" i="4" s="1"/>
  <c r="R3845" i="4"/>
  <c r="R3838" i="4" s="1"/>
  <c r="R3836" i="4"/>
  <c r="R3830" i="4"/>
  <c r="R3828" i="4" s="1"/>
  <c r="R3813" i="4"/>
  <c r="R3812" i="4" s="1"/>
  <c r="R3810" i="4"/>
  <c r="R3809" i="4" s="1"/>
  <c r="R3805" i="4"/>
  <c r="R3797" i="4" s="1"/>
  <c r="R3795" i="4"/>
  <c r="R3789" i="4"/>
  <c r="R3787" i="4" s="1"/>
  <c r="R3773" i="4"/>
  <c r="R3772" i="4" s="1"/>
  <c r="R3770" i="4"/>
  <c r="R3769" i="4" s="1"/>
  <c r="R3765" i="4"/>
  <c r="R3757" i="4" s="1"/>
  <c r="R3755" i="4"/>
  <c r="R3749" i="4"/>
  <c r="R3747" i="4" s="1"/>
  <c r="R3733" i="4"/>
  <c r="R3732" i="4" s="1"/>
  <c r="R3730" i="4"/>
  <c r="R3729" i="4" s="1"/>
  <c r="R3725" i="4"/>
  <c r="R3717" i="4" s="1"/>
  <c r="R3715" i="4"/>
  <c r="R3709" i="4"/>
  <c r="R3707" i="4" s="1"/>
  <c r="R3693" i="4"/>
  <c r="R3692" i="4" s="1"/>
  <c r="R3690" i="4"/>
  <c r="R3689" i="4" s="1"/>
  <c r="R3685" i="4"/>
  <c r="R3677" i="4" s="1"/>
  <c r="R3675" i="4"/>
  <c r="R3669" i="4"/>
  <c r="R3667" i="4" s="1"/>
  <c r="R3653" i="4"/>
  <c r="R3652" i="4" s="1"/>
  <c r="R3650" i="4"/>
  <c r="R3649" i="4" s="1"/>
  <c r="R3645" i="4"/>
  <c r="R3637" i="4" s="1"/>
  <c r="R3635" i="4"/>
  <c r="R3629" i="4"/>
  <c r="R3627" i="4" s="1"/>
  <c r="R3613" i="4"/>
  <c r="R3612" i="4" s="1"/>
  <c r="R3610" i="4"/>
  <c r="R3609" i="4" s="1"/>
  <c r="R3605" i="4"/>
  <c r="R3597" i="4" s="1"/>
  <c r="R3595" i="4"/>
  <c r="R3589" i="4"/>
  <c r="R3587" i="4" s="1"/>
  <c r="R3573" i="4"/>
  <c r="R3572" i="4" s="1"/>
  <c r="R3570" i="4"/>
  <c r="R3569" i="4" s="1"/>
  <c r="R3565" i="4"/>
  <c r="R3557" i="4" s="1"/>
  <c r="R3555" i="4"/>
  <c r="R3549" i="4"/>
  <c r="R3547" i="4" s="1"/>
  <c r="R3532" i="4"/>
  <c r="R3531" i="4" s="1"/>
  <c r="R3529" i="4"/>
  <c r="R3528" i="4" s="1"/>
  <c r="R3524" i="4"/>
  <c r="R3516" i="4" s="1"/>
  <c r="R3514" i="4"/>
  <c r="R3508" i="4"/>
  <c r="R3506" i="4" s="1"/>
  <c r="R3492" i="4"/>
  <c r="R3491" i="4" s="1"/>
  <c r="R3489" i="4"/>
  <c r="R3488" i="4" s="1"/>
  <c r="R3484" i="4"/>
  <c r="R3476" i="4" s="1"/>
  <c r="R3474" i="4"/>
  <c r="R3468" i="4"/>
  <c r="R3466" i="4" s="1"/>
  <c r="R3452" i="4"/>
  <c r="R3451" i="4" s="1"/>
  <c r="R3449" i="4"/>
  <c r="R3448" i="4" s="1"/>
  <c r="R3444" i="4"/>
  <c r="R3436" i="4" s="1"/>
  <c r="R3434" i="4"/>
  <c r="R3428" i="4"/>
  <c r="R3426" i="4" s="1"/>
  <c r="R3412" i="4"/>
  <c r="R3411" i="4" s="1"/>
  <c r="R3409" i="4"/>
  <c r="R3408" i="4" s="1"/>
  <c r="R3404" i="4"/>
  <c r="R3396" i="4" s="1"/>
  <c r="R3394" i="4"/>
  <c r="R3388" i="4"/>
  <c r="R3386" i="4" s="1"/>
  <c r="R3372" i="4"/>
  <c r="R3371" i="4" s="1"/>
  <c r="R3369" i="4"/>
  <c r="R3368" i="4" s="1"/>
  <c r="R3364" i="4"/>
  <c r="R3356" i="4" s="1"/>
  <c r="R3354" i="4"/>
  <c r="R3348" i="4"/>
  <c r="R3346" i="4" s="1"/>
  <c r="R3331" i="4"/>
  <c r="R3330" i="4" s="1"/>
  <c r="R3328" i="4"/>
  <c r="R3327" i="4" s="1"/>
  <c r="R3323" i="4"/>
  <c r="R3315" i="4" s="1"/>
  <c r="R3313" i="4"/>
  <c r="R3307" i="4"/>
  <c r="R3305" i="4" s="1"/>
  <c r="R3290" i="4"/>
  <c r="R3289" i="4" s="1"/>
  <c r="R3287" i="4"/>
  <c r="R3286" i="4" s="1"/>
  <c r="R3282" i="4"/>
  <c r="R3275" i="4" s="1"/>
  <c r="R3273" i="4"/>
  <c r="R3267" i="4"/>
  <c r="R3265" i="4" s="1"/>
  <c r="R3250" i="4"/>
  <c r="R3249" i="4" s="1"/>
  <c r="R3247" i="4"/>
  <c r="R3246" i="4" s="1"/>
  <c r="R3242" i="4"/>
  <c r="R3234" i="4" s="1"/>
  <c r="R3232" i="4"/>
  <c r="R3226" i="4"/>
  <c r="R3224" i="4" s="1"/>
  <c r="R3210" i="4"/>
  <c r="R3209" i="4" s="1"/>
  <c r="R3207" i="4"/>
  <c r="R3206" i="4" s="1"/>
  <c r="R3202" i="4"/>
  <c r="R3194" i="4" s="1"/>
  <c r="R3192" i="4"/>
  <c r="R3186" i="4"/>
  <c r="R3184" i="4" s="1"/>
  <c r="R3168" i="4"/>
  <c r="R3167" i="4" s="1"/>
  <c r="R3165" i="4"/>
  <c r="R3164" i="4" s="1"/>
  <c r="R3160" i="4"/>
  <c r="R3151" i="4" s="1"/>
  <c r="R3149" i="4"/>
  <c r="R3143" i="4"/>
  <c r="R3141" i="4" s="1"/>
  <c r="R3127" i="4"/>
  <c r="R3126" i="4" s="1"/>
  <c r="R3124" i="4"/>
  <c r="R3123" i="4" s="1"/>
  <c r="R3119" i="4"/>
  <c r="R3111" i="4" s="1"/>
  <c r="R3109" i="4"/>
  <c r="R3103" i="4"/>
  <c r="R3101" i="4" s="1"/>
  <c r="R3087" i="4"/>
  <c r="R3086" i="4" s="1"/>
  <c r="R3084" i="4"/>
  <c r="R3083" i="4" s="1"/>
  <c r="R3079" i="4"/>
  <c r="R3071" i="4" s="1"/>
  <c r="R3069" i="4"/>
  <c r="R3063" i="4"/>
  <c r="R3061" i="4" s="1"/>
  <c r="R3048" i="4"/>
  <c r="R3047" i="4" s="1"/>
  <c r="R3045" i="4"/>
  <c r="R3044" i="4" s="1"/>
  <c r="R3040" i="4"/>
  <c r="R3031" i="4" s="1"/>
  <c r="R3029" i="4"/>
  <c r="R3023" i="4"/>
  <c r="R3021" i="4" s="1"/>
  <c r="R3007" i="4"/>
  <c r="R3006" i="4" s="1"/>
  <c r="R3004" i="4"/>
  <c r="R3003" i="4" s="1"/>
  <c r="R2999" i="4"/>
  <c r="R2991" i="4" s="1"/>
  <c r="R2989" i="4"/>
  <c r="R2983" i="4"/>
  <c r="R2981" i="4" s="1"/>
  <c r="R2967" i="4"/>
  <c r="R2966" i="4" s="1"/>
  <c r="R2964" i="4"/>
  <c r="R2963" i="4" s="1"/>
  <c r="R2959" i="4"/>
  <c r="R2951" i="4" s="1"/>
  <c r="R2949" i="4"/>
  <c r="R2943" i="4"/>
  <c r="R2941" i="4" s="1"/>
  <c r="R2927" i="4"/>
  <c r="R2926" i="4" s="1"/>
  <c r="R2924" i="4"/>
  <c r="R2923" i="4" s="1"/>
  <c r="R2919" i="4"/>
  <c r="R2911" i="4" s="1"/>
  <c r="R2909" i="4"/>
  <c r="R2903" i="4"/>
  <c r="R2901" i="4" s="1"/>
  <c r="R2887" i="4"/>
  <c r="R2886" i="4" s="1"/>
  <c r="R2884" i="4"/>
  <c r="R2883" i="4" s="1"/>
  <c r="R2879" i="4"/>
  <c r="R2871" i="4" s="1"/>
  <c r="R2869" i="4"/>
  <c r="R2863" i="4"/>
  <c r="R2861" i="4" s="1"/>
  <c r="R2847" i="4"/>
  <c r="R2846" i="4" s="1"/>
  <c r="R2844" i="4"/>
  <c r="R2843" i="4" s="1"/>
  <c r="R2839" i="4"/>
  <c r="R2831" i="4" s="1"/>
  <c r="R2829" i="4"/>
  <c r="R2823" i="4"/>
  <c r="R2821" i="4" s="1"/>
  <c r="R2807" i="4"/>
  <c r="R2806" i="4" s="1"/>
  <c r="R2804" i="4"/>
  <c r="R2803" i="4" s="1"/>
  <c r="R2799" i="4"/>
  <c r="R2791" i="4" s="1"/>
  <c r="R2789" i="4"/>
  <c r="R2783" i="4"/>
  <c r="R2781" i="4" s="1"/>
  <c r="R2766" i="4"/>
  <c r="R2765" i="4" s="1"/>
  <c r="R2763" i="4"/>
  <c r="R2762" i="4" s="1"/>
  <c r="R2758" i="4"/>
  <c r="R2750" i="4" s="1"/>
  <c r="R2748" i="4"/>
  <c r="R2742" i="4"/>
  <c r="R2740" i="4" s="1"/>
  <c r="R2726" i="4"/>
  <c r="R2725" i="4" s="1"/>
  <c r="R2723" i="4"/>
  <c r="R2722" i="4" s="1"/>
  <c r="R2718" i="4"/>
  <c r="R2710" i="4" s="1"/>
  <c r="R2708" i="4"/>
  <c r="R2702" i="4"/>
  <c r="R2700" i="4" s="1"/>
  <c r="R2685" i="4"/>
  <c r="R2684" i="4" s="1"/>
  <c r="R2682" i="4"/>
  <c r="R2681" i="4" s="1"/>
  <c r="R2677" i="4"/>
  <c r="R2669" i="4" s="1"/>
  <c r="R2667" i="4"/>
  <c r="R2661" i="4"/>
  <c r="R2659" i="4" s="1"/>
  <c r="R2644" i="4"/>
  <c r="R2643" i="4" s="1"/>
  <c r="R2641" i="4"/>
  <c r="R2640" i="4" s="1"/>
  <c r="R2636" i="4"/>
  <c r="R2627" i="4" s="1"/>
  <c r="R2625" i="4"/>
  <c r="R2619" i="4"/>
  <c r="R2617" i="4" s="1"/>
  <c r="R2603" i="4"/>
  <c r="R2602" i="4" s="1"/>
  <c r="R2600" i="4"/>
  <c r="R2599" i="4" s="1"/>
  <c r="R2595" i="4"/>
  <c r="R2587" i="4" s="1"/>
  <c r="R2585" i="4"/>
  <c r="R2579" i="4"/>
  <c r="R2577" i="4" s="1"/>
  <c r="R2563" i="4"/>
  <c r="R2562" i="4" s="1"/>
  <c r="R2560" i="4"/>
  <c r="R2559" i="4" s="1"/>
  <c r="R2555" i="4"/>
  <c r="R2547" i="4" s="1"/>
  <c r="R2545" i="4"/>
  <c r="R2539" i="4"/>
  <c r="R2537" i="4" s="1"/>
  <c r="R2523" i="4"/>
  <c r="R2522" i="4" s="1"/>
  <c r="R2520" i="4"/>
  <c r="R2519" i="4" s="1"/>
  <c r="R2515" i="4"/>
  <c r="R2507" i="4" s="1"/>
  <c r="R2505" i="4"/>
  <c r="R2499" i="4"/>
  <c r="R2497" i="4" s="1"/>
  <c r="R2483" i="4"/>
  <c r="R2482" i="4" s="1"/>
  <c r="R2480" i="4"/>
  <c r="R2479" i="4" s="1"/>
  <c r="R2475" i="4"/>
  <c r="R2468" i="4" s="1"/>
  <c r="R2466" i="4"/>
  <c r="R2460" i="4"/>
  <c r="R2458" i="4" s="1"/>
  <c r="R2444" i="4"/>
  <c r="R2443" i="4" s="1"/>
  <c r="R2439" i="4"/>
  <c r="R2430" i="4" s="1"/>
  <c r="R2428" i="4"/>
  <c r="R2422" i="4"/>
  <c r="R2420" i="4" s="1"/>
  <c r="R2406" i="4"/>
  <c r="R2405" i="4" s="1"/>
  <c r="R2403" i="4"/>
  <c r="R2402" i="4" s="1"/>
  <c r="R2398" i="4"/>
  <c r="R2390" i="4" s="1"/>
  <c r="R2388" i="4"/>
  <c r="R2382" i="4"/>
  <c r="R2380" i="4" s="1"/>
  <c r="R2365" i="4"/>
  <c r="R2364" i="4" s="1"/>
  <c r="R2362" i="4"/>
  <c r="R2361" i="4" s="1"/>
  <c r="R2357" i="4"/>
  <c r="R2349" i="4" s="1"/>
  <c r="R2347" i="4"/>
  <c r="R2341" i="4"/>
  <c r="R2339" i="4" s="1"/>
  <c r="R2325" i="4"/>
  <c r="R2324" i="4" s="1"/>
  <c r="R2321" i="4"/>
  <c r="R2320" i="4" s="1"/>
  <c r="R2316" i="4"/>
  <c r="R2308" i="4" s="1"/>
  <c r="R2306" i="4"/>
  <c r="R2300" i="4"/>
  <c r="R2298" i="4" s="1"/>
  <c r="R2284" i="4"/>
  <c r="R2283" i="4" s="1"/>
  <c r="R2281" i="4"/>
  <c r="R2280" i="4" s="1"/>
  <c r="R2276" i="4"/>
  <c r="R2267" i="4" s="1"/>
  <c r="R2265" i="4"/>
  <c r="R2259" i="4"/>
  <c r="R2257" i="4" s="1"/>
  <c r="R2243" i="4"/>
  <c r="R2242" i="4" s="1"/>
  <c r="R2240" i="4"/>
  <c r="R2239" i="4" s="1"/>
  <c r="R2235" i="4"/>
  <c r="R2227" i="4" s="1"/>
  <c r="R2225" i="4"/>
  <c r="R2219" i="4"/>
  <c r="R2217" i="4" s="1"/>
  <c r="R2203" i="4"/>
  <c r="R2202" i="4" s="1"/>
  <c r="R2200" i="4"/>
  <c r="R2199" i="4" s="1"/>
  <c r="R2195" i="4"/>
  <c r="R2187" i="4" s="1"/>
  <c r="R2185" i="4"/>
  <c r="R2179" i="4"/>
  <c r="R2177" i="4" s="1"/>
  <c r="R2162" i="4"/>
  <c r="R2161" i="4" s="1"/>
  <c r="R2159" i="4"/>
  <c r="R2158" i="4" s="1"/>
  <c r="R2154" i="4"/>
  <c r="R2146" i="4" s="1"/>
  <c r="R2144" i="4"/>
  <c r="R2138" i="4"/>
  <c r="R2136" i="4" s="1"/>
  <c r="R2122" i="4"/>
  <c r="R2121" i="4" s="1"/>
  <c r="R2119" i="4"/>
  <c r="R2118" i="4" s="1"/>
  <c r="R2114" i="4"/>
  <c r="R2105" i="4" s="1"/>
  <c r="R2103" i="4"/>
  <c r="R2097" i="4"/>
  <c r="R2095" i="4" s="1"/>
  <c r="R2080" i="4"/>
  <c r="R2079" i="4" s="1"/>
  <c r="R2077" i="4"/>
  <c r="R2076" i="4" s="1"/>
  <c r="R2072" i="4"/>
  <c r="R2063" i="4" s="1"/>
  <c r="R2061" i="4"/>
  <c r="R2055" i="4"/>
  <c r="R2053" i="4" s="1"/>
  <c r="R2038" i="4"/>
  <c r="R2037" i="4" s="1"/>
  <c r="R2035" i="4"/>
  <c r="R2034" i="4" s="1"/>
  <c r="R2030" i="4"/>
  <c r="R2023" i="4" s="1"/>
  <c r="R2021" i="4"/>
  <c r="R2015" i="4"/>
  <c r="R2013" i="4" s="1"/>
  <c r="R1999" i="4"/>
  <c r="R1998" i="4" s="1"/>
  <c r="R1996" i="4"/>
  <c r="R1995" i="4" s="1"/>
  <c r="R1991" i="4"/>
  <c r="R1983" i="4" s="1"/>
  <c r="R1981" i="4"/>
  <c r="R1975" i="4"/>
  <c r="R1973" i="4" s="1"/>
  <c r="R1958" i="4"/>
  <c r="R1957" i="4" s="1"/>
  <c r="R1955" i="4"/>
  <c r="R1954" i="4" s="1"/>
  <c r="R1950" i="4"/>
  <c r="R1942" i="4" s="1"/>
  <c r="R1940" i="4"/>
  <c r="R1934" i="4"/>
  <c r="R1932" i="4" s="1"/>
  <c r="R1917" i="4"/>
  <c r="R1916" i="4" s="1"/>
  <c r="R1914" i="4"/>
  <c r="R1913" i="4" s="1"/>
  <c r="R1909" i="4"/>
  <c r="R1900" i="4" s="1"/>
  <c r="R1898" i="4"/>
  <c r="R1892" i="4"/>
  <c r="R1890" i="4" s="1"/>
  <c r="R1876" i="4"/>
  <c r="R1875" i="4" s="1"/>
  <c r="R1873" i="4"/>
  <c r="R1872" i="4" s="1"/>
  <c r="R1868" i="4"/>
  <c r="R1860" i="4" s="1"/>
  <c r="R1858" i="4"/>
  <c r="R1852" i="4"/>
  <c r="R1850" i="4" s="1"/>
  <c r="R1835" i="4"/>
  <c r="R1834" i="4" s="1"/>
  <c r="R1832" i="4"/>
  <c r="R1831" i="4" s="1"/>
  <c r="R1827" i="4"/>
  <c r="R1819" i="4" s="1"/>
  <c r="R1817" i="4"/>
  <c r="R1812" i="4"/>
  <c r="R1810" i="4" s="1"/>
  <c r="R1794" i="4"/>
  <c r="R1793" i="4" s="1"/>
  <c r="R1791" i="4"/>
  <c r="R1790" i="4" s="1"/>
  <c r="R1786" i="4"/>
  <c r="R1779" i="4" s="1"/>
  <c r="R1777" i="4"/>
  <c r="R1771" i="4"/>
  <c r="R1769" i="4" s="1"/>
  <c r="R1753" i="4"/>
  <c r="R1752" i="4" s="1"/>
  <c r="R1750" i="4"/>
  <c r="R1749" i="4" s="1"/>
  <c r="R1745" i="4"/>
  <c r="R1738" i="4" s="1"/>
  <c r="R1736" i="4"/>
  <c r="R1730" i="4"/>
  <c r="R1728" i="4" s="1"/>
  <c r="R1714" i="4"/>
  <c r="R1713" i="4" s="1"/>
  <c r="R1711" i="4"/>
  <c r="R1710" i="4" s="1"/>
  <c r="R1706" i="4"/>
  <c r="R1698" i="4" s="1"/>
  <c r="R1696" i="4"/>
  <c r="R1690" i="4"/>
  <c r="R1688" i="4" s="1"/>
  <c r="R1673" i="4"/>
  <c r="R1672" i="4" s="1"/>
  <c r="R1670" i="4"/>
  <c r="R1669" i="4" s="1"/>
  <c r="R1665" i="4"/>
  <c r="R1657" i="4" s="1"/>
  <c r="R1655" i="4"/>
  <c r="R1649" i="4"/>
  <c r="R1647" i="4" s="1"/>
  <c r="R1633" i="4"/>
  <c r="R1632" i="4" s="1"/>
  <c r="R1630" i="4"/>
  <c r="R1629" i="4" s="1"/>
  <c r="R1625" i="4"/>
  <c r="R1616" i="4"/>
  <c r="R1610" i="4"/>
  <c r="R1608" i="4" s="1"/>
  <c r="R11405" i="4"/>
  <c r="R11355" i="4"/>
  <c r="R1589" i="4"/>
  <c r="R11205" i="4"/>
  <c r="R11155" i="4"/>
  <c r="R1584" i="4"/>
  <c r="R10355" i="4"/>
  <c r="Y10355" i="4" s="1"/>
  <c r="R10155" i="4"/>
  <c r="R1578" i="4"/>
  <c r="R10105" i="4" s="1"/>
  <c r="R10055" i="4"/>
  <c r="R1576" i="4"/>
  <c r="R10005" i="4" s="1"/>
  <c r="R1575" i="4"/>
  <c r="R9955" i="4" s="1"/>
  <c r="R1574" i="4"/>
  <c r="R9905" i="4" s="1"/>
  <c r="R1573" i="4"/>
  <c r="R9855" i="4" s="1"/>
  <c r="R9805" i="4"/>
  <c r="R1570" i="4"/>
  <c r="R9705" i="4" s="1"/>
  <c r="R9555" i="4"/>
  <c r="R1567" i="4"/>
  <c r="R9455" i="4" s="1"/>
  <c r="R1566" i="4"/>
  <c r="R9505" i="4" s="1"/>
  <c r="R1565" i="4"/>
  <c r="R9605" i="4" s="1"/>
  <c r="R9405" i="4"/>
  <c r="R9305" i="4"/>
  <c r="R1553" i="4"/>
  <c r="R1549" i="4"/>
  <c r="R1547" i="4"/>
  <c r="R1545" i="4"/>
  <c r="R1544" i="4"/>
  <c r="R1531" i="4"/>
  <c r="R11404" i="4" s="1"/>
  <c r="R1529" i="4"/>
  <c r="R11354" i="4" s="1"/>
  <c r="R1522" i="4"/>
  <c r="R11254" i="4" s="1"/>
  <c r="R1514" i="4"/>
  <c r="R11204" i="4" s="1"/>
  <c r="R1510" i="4"/>
  <c r="R10704" i="4" s="1"/>
  <c r="R1503" i="4"/>
  <c r="R10404" i="4" s="1"/>
  <c r="R1501" i="4"/>
  <c r="R10354" i="4" s="1"/>
  <c r="R1499" i="4"/>
  <c r="R10304" i="4" s="1"/>
  <c r="R1483" i="4"/>
  <c r="R10204" i="4" s="1"/>
  <c r="R1475" i="4"/>
  <c r="R1468" i="4"/>
  <c r="R1466" i="4" s="1"/>
  <c r="R1456" i="4"/>
  <c r="R1459" i="4" s="1"/>
  <c r="R1452" i="4"/>
  <c r="R1451" i="4"/>
  <c r="R1450" i="4"/>
  <c r="R1449" i="4"/>
  <c r="R1443" i="4"/>
  <c r="R1442" i="4" s="1"/>
  <c r="R1421" i="4"/>
  <c r="R10803" i="4" s="1"/>
  <c r="R1418" i="4"/>
  <c r="R10703" i="4" s="1"/>
  <c r="R1408" i="4"/>
  <c r="R10403" i="4" s="1"/>
  <c r="R1404" i="4"/>
  <c r="R10353" i="4" s="1"/>
  <c r="R1402" i="4"/>
  <c r="R10303" i="4" s="1"/>
  <c r="R1394" i="4"/>
  <c r="R10203" i="4" s="1"/>
  <c r="R1390" i="4"/>
  <c r="R1384" i="4"/>
  <c r="R1382" i="4" s="1"/>
  <c r="R1372" i="4"/>
  <c r="R1375" i="4" s="1"/>
  <c r="R1368" i="4"/>
  <c r="R1367" i="4"/>
  <c r="R1366" i="4"/>
  <c r="R1359" i="4"/>
  <c r="R1358" i="4" s="1"/>
  <c r="R1356" i="4"/>
  <c r="R1355" i="4" s="1"/>
  <c r="R1352" i="4"/>
  <c r="R1351" i="4" s="1"/>
  <c r="R1348" i="4"/>
  <c r="R1347" i="4" s="1"/>
  <c r="R1343" i="4"/>
  <c r="R10602" i="4" s="1"/>
  <c r="R1332" i="4"/>
  <c r="R10202" i="4" s="1"/>
  <c r="R1321" i="4"/>
  <c r="R1315" i="4"/>
  <c r="R1313" i="4" s="1"/>
  <c r="R1303" i="4"/>
  <c r="R1289" i="4"/>
  <c r="R1288" i="4" s="1"/>
  <c r="R1286" i="4"/>
  <c r="R1285" i="4" s="1"/>
  <c r="R1281" i="4"/>
  <c r="R10201" i="4" s="1"/>
  <c r="R1270" i="4"/>
  <c r="R1264" i="4"/>
  <c r="R1262" i="4" s="1"/>
  <c r="R1255" i="4"/>
  <c r="R1250" i="4"/>
  <c r="R1249" i="4"/>
  <c r="R1243" i="4"/>
  <c r="R11350" i="4" s="1"/>
  <c r="R1238" i="4"/>
  <c r="R10850" i="4" s="1"/>
  <c r="R1232" i="4"/>
  <c r="R1231" i="4" s="1"/>
  <c r="R1226" i="4"/>
  <c r="R10200" i="4" s="1"/>
  <c r="Y10200" i="4" s="1"/>
  <c r="R1217" i="4"/>
  <c r="R1212" i="4"/>
  <c r="R1210" i="4" s="1"/>
  <c r="R1203" i="4"/>
  <c r="R1200" i="4"/>
  <c r="R1199" i="4"/>
  <c r="R1197" i="4"/>
  <c r="R1196" i="4"/>
  <c r="R1186" i="4"/>
  <c r="R1185" i="4" s="1"/>
  <c r="R1168" i="4"/>
  <c r="R10849" i="4" s="1"/>
  <c r="R1164" i="4"/>
  <c r="R10699" i="4" s="1"/>
  <c r="R1158" i="4"/>
  <c r="R10599" i="4" s="1"/>
  <c r="R1151" i="4"/>
  <c r="R10499" i="4" s="1"/>
  <c r="R1145" i="4"/>
  <c r="R10449" i="4" s="1"/>
  <c r="R1134" i="4"/>
  <c r="R10399" i="4" s="1"/>
  <c r="R1132" i="4"/>
  <c r="R10349" i="4" s="1"/>
  <c r="Y10349" i="4" s="1"/>
  <c r="R1128" i="4"/>
  <c r="R10299" i="4" s="1"/>
  <c r="R1120" i="4"/>
  <c r="R10199" i="4" s="1"/>
  <c r="R1110" i="4"/>
  <c r="R1104" i="4"/>
  <c r="R1102" i="4" s="1"/>
  <c r="R1092" i="4"/>
  <c r="R1075" i="4"/>
  <c r="R11248" i="4" s="1"/>
  <c r="R11098" i="4" s="1"/>
  <c r="R1070" i="4"/>
  <c r="R10598" i="4" s="1"/>
  <c r="R1061" i="4"/>
  <c r="R10198" i="4" s="1"/>
  <c r="R1054" i="4"/>
  <c r="R9948" i="4" s="1"/>
  <c r="R1049" i="4"/>
  <c r="R1042" i="4"/>
  <c r="R1040" i="4" s="1"/>
  <c r="R1033" i="4"/>
  <c r="R1018" i="4"/>
  <c r="R11397" i="4" s="1"/>
  <c r="R1010" i="4"/>
  <c r="R10697" i="4" s="1"/>
  <c r="R1005" i="4"/>
  <c r="R10597" i="4" s="1"/>
  <c r="R1001" i="4"/>
  <c r="R10297" i="4" s="1"/>
  <c r="Y10297" i="4" s="1"/>
  <c r="R991" i="4"/>
  <c r="R10197" i="4" s="1"/>
  <c r="R980" i="4"/>
  <c r="R974" i="4"/>
  <c r="R972" i="4" s="1"/>
  <c r="R962" i="4"/>
  <c r="R951" i="4"/>
  <c r="R11396" i="4" s="1"/>
  <c r="R949" i="4"/>
  <c r="R11346" i="4" s="1"/>
  <c r="R946" i="4"/>
  <c r="R11246" i="4" s="1"/>
  <c r="R942" i="4"/>
  <c r="R11196" i="4" s="1"/>
  <c r="R940" i="4"/>
  <c r="R11146" i="4" s="1"/>
  <c r="R936" i="4"/>
  <c r="R10596" i="4" s="1"/>
  <c r="R934" i="4"/>
  <c r="R10296" i="4" s="1"/>
  <c r="R924" i="4"/>
  <c r="R10196" i="4" s="1"/>
  <c r="R916" i="4"/>
  <c r="R10096" i="4" s="1"/>
  <c r="R908" i="4"/>
  <c r="R903" i="4"/>
  <c r="R901" i="4" s="1"/>
  <c r="R894" i="4"/>
  <c r="R890" i="4"/>
  <c r="R889" i="4"/>
  <c r="R888" i="4"/>
  <c r="R881" i="4"/>
  <c r="R11395" i="4" s="1"/>
  <c r="R877" i="4"/>
  <c r="R11345" i="4" s="1"/>
  <c r="R873" i="4"/>
  <c r="R11245" i="4" s="1"/>
  <c r="R11195" i="4"/>
  <c r="R866" i="4"/>
  <c r="R11145" i="4" s="1"/>
  <c r="R860" i="4"/>
  <c r="R10845" i="4" s="1"/>
  <c r="R854" i="4"/>
  <c r="R10795" i="4" s="1"/>
  <c r="R852" i="4"/>
  <c r="R10695" i="4" s="1"/>
  <c r="R843" i="4"/>
  <c r="R10445" i="4" s="1"/>
  <c r="R840" i="4"/>
  <c r="R10295" i="4" s="1"/>
  <c r="R831" i="4"/>
  <c r="R10195" i="4" s="1"/>
  <c r="R827" i="4"/>
  <c r="R10095" i="4" s="1"/>
  <c r="R820" i="4"/>
  <c r="R9845" i="4" s="1"/>
  <c r="R816" i="4"/>
  <c r="R810" i="4"/>
  <c r="R808" i="4" s="1"/>
  <c r="R798" i="4"/>
  <c r="R787" i="4"/>
  <c r="R11394" i="4" s="1"/>
  <c r="R784" i="4"/>
  <c r="R11244" i="4" s="1"/>
  <c r="R782" i="4"/>
  <c r="R11194" i="4" s="1"/>
  <c r="R780" i="4"/>
  <c r="R11144" i="4" s="1"/>
  <c r="R776" i="4"/>
  <c r="R10744" i="4" s="1"/>
  <c r="R772" i="4"/>
  <c r="R10594" i="4" s="1"/>
  <c r="R770" i="4"/>
  <c r="R10394" i="4" s="1"/>
  <c r="R762" i="4"/>
  <c r="R10194" i="4" s="1"/>
  <c r="R757" i="4"/>
  <c r="R10094" i="4" s="1"/>
  <c r="R752" i="4"/>
  <c r="R9944" i="4" s="1"/>
  <c r="R748" i="4"/>
  <c r="R9894" i="4" s="1"/>
  <c r="R743" i="4"/>
  <c r="R737" i="4"/>
  <c r="R735" i="4" s="1"/>
  <c r="R728" i="4"/>
  <c r="R724" i="4"/>
  <c r="R723" i="4"/>
  <c r="R722" i="4"/>
  <c r="R716" i="4"/>
  <c r="R11593" i="4" s="1"/>
  <c r="R11624" i="4" s="1"/>
  <c r="R714" i="4"/>
  <c r="R11493" i="4" s="1"/>
  <c r="R710" i="4"/>
  <c r="R11243" i="4" s="1"/>
  <c r="R11093" i="4" s="1"/>
  <c r="R705" i="4"/>
  <c r="R10843" i="4" s="1"/>
  <c r="Y10843" i="4" s="1"/>
  <c r="R702" i="4"/>
  <c r="R10743" i="4" s="1"/>
  <c r="R699" i="4"/>
  <c r="R10693" i="4" s="1"/>
  <c r="R694" i="4"/>
  <c r="R10593" i="4" s="1"/>
  <c r="R689" i="4"/>
  <c r="R10393" i="4" s="1"/>
  <c r="R682" i="4"/>
  <c r="R10343" i="4" s="1"/>
  <c r="R680" i="4"/>
  <c r="R10293" i="4" s="1"/>
  <c r="R674" i="4"/>
  <c r="R10193" i="4" s="1"/>
  <c r="R663" i="4"/>
  <c r="R657" i="4"/>
  <c r="R655" i="4" s="1"/>
  <c r="R645" i="4"/>
  <c r="R634" i="4"/>
  <c r="R633" i="4" s="1"/>
  <c r="R631" i="4"/>
  <c r="R630" i="4" s="1"/>
  <c r="R626" i="4"/>
  <c r="R10192" i="4" s="1"/>
  <c r="R615" i="4"/>
  <c r="R609" i="4"/>
  <c r="R607" i="4" s="1"/>
  <c r="R600" i="4"/>
  <c r="R587" i="4"/>
  <c r="R586" i="4" s="1"/>
  <c r="R584" i="4"/>
  <c r="R583" i="4" s="1"/>
  <c r="R579" i="4"/>
  <c r="R10191" i="4" s="1"/>
  <c r="R569" i="4"/>
  <c r="R563" i="4"/>
  <c r="R561" i="4" s="1"/>
  <c r="R554" i="4"/>
  <c r="R542" i="4"/>
  <c r="R541" i="4" s="1"/>
  <c r="R539" i="4"/>
  <c r="R538" i="4" s="1"/>
  <c r="R532" i="4"/>
  <c r="R10190" i="4" s="1"/>
  <c r="R521" i="4"/>
  <c r="R515" i="4"/>
  <c r="R513" i="4" s="1"/>
  <c r="R497" i="4"/>
  <c r="R496" i="4" s="1"/>
  <c r="R494" i="4"/>
  <c r="R493" i="4" s="1"/>
  <c r="R487" i="4"/>
  <c r="R10189" i="4" s="1"/>
  <c r="R476" i="4"/>
  <c r="R470" i="4"/>
  <c r="R468" i="4" s="1"/>
  <c r="R461" i="4"/>
  <c r="R457" i="4"/>
  <c r="R456" i="4"/>
  <c r="R455" i="4"/>
  <c r="R449" i="4"/>
  <c r="R448" i="4" s="1"/>
  <c r="R446" i="4"/>
  <c r="R10838" i="4" s="1"/>
  <c r="R444" i="4"/>
  <c r="R10788" i="4" s="1"/>
  <c r="R442" i="4"/>
  <c r="R10688" i="4" s="1"/>
  <c r="R438" i="4"/>
  <c r="R10588" i="4" s="1"/>
  <c r="R436" i="4"/>
  <c r="R10438" i="4" s="1"/>
  <c r="R433" i="4"/>
  <c r="R10388" i="4" s="1"/>
  <c r="R431" i="4"/>
  <c r="R10288" i="4" s="1"/>
  <c r="R424" i="4"/>
  <c r="R10188" i="4" s="1"/>
  <c r="R420" i="4"/>
  <c r="R414" i="4"/>
  <c r="R412" i="4" s="1"/>
  <c r="R402" i="4"/>
  <c r="R391" i="4"/>
  <c r="R390" i="4" s="1"/>
  <c r="R388" i="4"/>
  <c r="R387" i="4" s="1"/>
  <c r="R381" i="4"/>
  <c r="R10187" i="4" s="1"/>
  <c r="R377" i="4"/>
  <c r="R372" i="4"/>
  <c r="R370" i="4" s="1"/>
  <c r="R363" i="4"/>
  <c r="R357" i="4"/>
  <c r="R359" i="4" s="1"/>
  <c r="R11236" i="4"/>
  <c r="R11086" i="4" s="1"/>
  <c r="R346" i="4"/>
  <c r="R345" i="4" s="1"/>
  <c r="R342" i="4"/>
  <c r="R341" i="4" s="1"/>
  <c r="R337" i="4"/>
  <c r="R10186" i="4" s="1"/>
  <c r="R332" i="4"/>
  <c r="R326" i="4"/>
  <c r="R324" i="4" s="1"/>
  <c r="R317" i="4"/>
  <c r="R305" i="4"/>
  <c r="R304" i="4" s="1"/>
  <c r="R302" i="4"/>
  <c r="R301" i="4" s="1"/>
  <c r="R297" i="4"/>
  <c r="R10185" i="4" s="1"/>
  <c r="R293" i="4"/>
  <c r="R288" i="4"/>
  <c r="R286" i="4" s="1"/>
  <c r="R279" i="4"/>
  <c r="R268" i="4"/>
  <c r="R267" i="4" s="1"/>
  <c r="R263" i="4"/>
  <c r="R10184" i="4" s="1"/>
  <c r="R260" i="4"/>
  <c r="R255" i="4"/>
  <c r="R253" i="4" s="1"/>
  <c r="R246" i="4"/>
  <c r="R241" i="4"/>
  <c r="R240" i="4"/>
  <c r="R231" i="4"/>
  <c r="R10383" i="4" s="1"/>
  <c r="R223" i="4"/>
  <c r="R211" i="4"/>
  <c r="R210" i="4" s="1"/>
  <c r="R208" i="4"/>
  <c r="R207" i="4" s="1"/>
  <c r="R203" i="4"/>
  <c r="R10182" i="4" s="1"/>
  <c r="R199" i="4"/>
  <c r="R193" i="4"/>
  <c r="R191" i="4" s="1"/>
  <c r="R184" i="4"/>
  <c r="R172" i="4"/>
  <c r="R171" i="4" s="1"/>
  <c r="R10381" i="4"/>
  <c r="R146" i="4"/>
  <c r="R10181" i="4" s="1"/>
  <c r="R142" i="4"/>
  <c r="R137" i="4"/>
  <c r="R135" i="4" s="1"/>
  <c r="R125" i="4"/>
  <c r="R114" i="4"/>
  <c r="R113" i="4" s="1"/>
  <c r="R108" i="4"/>
  <c r="R107" i="4" s="1"/>
  <c r="R103" i="4"/>
  <c r="R10180" i="4" s="1"/>
  <c r="R99" i="4"/>
  <c r="R94" i="4"/>
  <c r="R92" i="4" s="1"/>
  <c r="R85" i="4"/>
  <c r="R74" i="4"/>
  <c r="R73" i="4" s="1"/>
  <c r="R71" i="4"/>
  <c r="R70" i="4" s="1"/>
  <c r="R66" i="4"/>
  <c r="R10179" i="4" s="1"/>
  <c r="R62" i="4"/>
  <c r="R56" i="4"/>
  <c r="R54" i="4" s="1"/>
  <c r="R48" i="4"/>
  <c r="R37" i="4"/>
  <c r="R36" i="4" s="1"/>
  <c r="R32" i="4"/>
  <c r="R10378" i="4" s="1"/>
  <c r="R22" i="4"/>
  <c r="R10178" i="4" s="1"/>
  <c r="R18" i="4"/>
  <c r="R11" i="4"/>
  <c r="R965" i="4" l="1"/>
  <c r="R9735" i="4"/>
  <c r="R10650" i="4"/>
  <c r="Y10650" i="4" s="1"/>
  <c r="Y10850" i="4"/>
  <c r="R9734" i="4"/>
  <c r="R9738" i="4"/>
  <c r="R10524" i="4"/>
  <c r="R10233" i="4"/>
  <c r="R9730" i="4"/>
  <c r="R9731" i="4"/>
  <c r="R9732" i="4"/>
  <c r="R10644" i="4"/>
  <c r="R10647" i="4"/>
  <c r="R9759" i="4"/>
  <c r="R10264" i="4"/>
  <c r="R10664" i="4"/>
  <c r="Y10664" i="4" s="1"/>
  <c r="Y10714" i="4"/>
  <c r="R10654" i="4"/>
  <c r="R10672" i="4"/>
  <c r="R10236" i="4"/>
  <c r="Y10386" i="4"/>
  <c r="R10229" i="4"/>
  <c r="R10263" i="4"/>
  <c r="R10671" i="4"/>
  <c r="Y10671" i="4" s="1"/>
  <c r="Y10721" i="4"/>
  <c r="R10237" i="4"/>
  <c r="R10266" i="4"/>
  <c r="R10239" i="4"/>
  <c r="R10251" i="4"/>
  <c r="Y10251" i="4" s="1"/>
  <c r="Y10601" i="4"/>
  <c r="R10268" i="4"/>
  <c r="R10924" i="4"/>
  <c r="R10232" i="4"/>
  <c r="R10240" i="4"/>
  <c r="R10269" i="4"/>
  <c r="R9233" i="4"/>
  <c r="Y9233" i="4" s="1"/>
  <c r="Y9333" i="4"/>
  <c r="R10574" i="4"/>
  <c r="R10234" i="4"/>
  <c r="R10241" i="4"/>
  <c r="R10271" i="4"/>
  <c r="R10661" i="4"/>
  <c r="R10235" i="4"/>
  <c r="R10242" i="4"/>
  <c r="R11024" i="4"/>
  <c r="R9753" i="4"/>
  <c r="R10230" i="4"/>
  <c r="R11102" i="4"/>
  <c r="R9739" i="4"/>
  <c r="R9751" i="4"/>
  <c r="R10631" i="4"/>
  <c r="Y10631" i="4" s="1"/>
  <c r="R9740" i="4"/>
  <c r="R9754" i="4"/>
  <c r="R9736" i="4"/>
  <c r="R11101" i="4"/>
  <c r="R11107" i="4"/>
  <c r="R11470" i="4"/>
  <c r="R11652" i="4"/>
  <c r="R9747" i="4"/>
  <c r="R6977" i="4"/>
  <c r="R9737" i="4"/>
  <c r="R9750" i="4"/>
  <c r="Y9750" i="4" s="1"/>
  <c r="R9769" i="4"/>
  <c r="R9770" i="4"/>
  <c r="R9749" i="4"/>
  <c r="R9766" i="4"/>
  <c r="R9729" i="4"/>
  <c r="R10231" i="4"/>
  <c r="R9741" i="4"/>
  <c r="R9742" i="4"/>
  <c r="R9743" i="4"/>
  <c r="R9772" i="4"/>
  <c r="R11100" i="4"/>
  <c r="R9752" i="4"/>
  <c r="R11108" i="4"/>
  <c r="R11090" i="4"/>
  <c r="R10250" i="4"/>
  <c r="Y10250" i="4" s="1"/>
  <c r="R11121" i="4"/>
  <c r="R11091" i="4"/>
  <c r="R11082" i="4"/>
  <c r="R2012" i="4"/>
  <c r="R2041" i="4" s="1"/>
  <c r="R2045" i="4" s="1"/>
  <c r="R2046" i="4" s="1"/>
  <c r="R801" i="4"/>
  <c r="R1687" i="4"/>
  <c r="R1716" i="4" s="1"/>
  <c r="R1720" i="4" s="1"/>
  <c r="R1721" i="4" s="1"/>
  <c r="R1931" i="4"/>
  <c r="R1961" i="4" s="1"/>
  <c r="R1965" i="4" s="1"/>
  <c r="R1966" i="4" s="1"/>
  <c r="R10659" i="4"/>
  <c r="R8205" i="4"/>
  <c r="R8239" i="4" s="1"/>
  <c r="R8243" i="4" s="1"/>
  <c r="R8244" i="4" s="1"/>
  <c r="R242" i="4"/>
  <c r="R1014" i="4"/>
  <c r="R1013" i="4" s="1"/>
  <c r="R2176" i="4"/>
  <c r="R2205" i="4" s="1"/>
  <c r="R2209" i="4" s="1"/>
  <c r="R2210" i="4" s="1"/>
  <c r="R11110" i="4"/>
  <c r="R9347" i="4"/>
  <c r="R11089" i="4"/>
  <c r="R11099" i="4"/>
  <c r="R1580" i="4"/>
  <c r="R4560" i="4"/>
  <c r="R8120" i="4"/>
  <c r="R8153" i="4" s="1"/>
  <c r="R8157" i="4" s="1"/>
  <c r="R8158" i="4" s="1"/>
  <c r="R64" i="4"/>
  <c r="R53" i="4" s="1"/>
  <c r="R76" i="4" s="1"/>
  <c r="R3947" i="4"/>
  <c r="R3976" i="4" s="1"/>
  <c r="R3980" i="4" s="1"/>
  <c r="R3981" i="4" s="1"/>
  <c r="R478" i="4"/>
  <c r="R467" i="4" s="1"/>
  <c r="R501" i="4" s="1"/>
  <c r="R9186" i="4" s="1"/>
  <c r="R10246" i="4"/>
  <c r="R4351" i="4"/>
  <c r="R4380" i="4" s="1"/>
  <c r="R4384" i="4" s="1"/>
  <c r="R4385" i="4" s="1"/>
  <c r="R9330" i="4"/>
  <c r="R9337" i="4"/>
  <c r="R9343" i="4"/>
  <c r="R9349" i="4"/>
  <c r="R9357" i="4"/>
  <c r="R7315" i="4"/>
  <c r="R9748" i="4"/>
  <c r="R3223" i="4"/>
  <c r="R3253" i="4" s="1"/>
  <c r="R3257" i="4" s="1"/>
  <c r="R3258" i="4" s="1"/>
  <c r="R4804" i="4"/>
  <c r="R4834" i="4" s="1"/>
  <c r="R4838" i="4" s="1"/>
  <c r="R4839" i="4" s="1"/>
  <c r="R230" i="4"/>
  <c r="R229" i="4" s="1"/>
  <c r="R236" i="4" s="1"/>
  <c r="R245" i="4" s="1"/>
  <c r="R6799" i="4"/>
  <c r="R9328" i="4"/>
  <c r="R9335" i="4"/>
  <c r="R9341" i="4"/>
  <c r="R9363" i="4"/>
  <c r="R9369" i="4"/>
  <c r="R295" i="4"/>
  <c r="R285" i="4" s="1"/>
  <c r="R308" i="4" s="1"/>
  <c r="R9182" i="4" s="1"/>
  <c r="R1369" i="4"/>
  <c r="R3746" i="4"/>
  <c r="R3775" i="4" s="1"/>
  <c r="R3779" i="4" s="1"/>
  <c r="R3780" i="4" s="1"/>
  <c r="R9334" i="4"/>
  <c r="R9340" i="4"/>
  <c r="R9346" i="4"/>
  <c r="R9352" i="4"/>
  <c r="R9361" i="4"/>
  <c r="R9368" i="4"/>
  <c r="R9329" i="4"/>
  <c r="R9336" i="4"/>
  <c r="R9342" i="4"/>
  <c r="R9348" i="4"/>
  <c r="R9248" i="4" s="1"/>
  <c r="R9364" i="4"/>
  <c r="R9370" i="4"/>
  <c r="R9270" i="4" s="1"/>
  <c r="R1074" i="4"/>
  <c r="R1073" i="4" s="1"/>
  <c r="R1453" i="4"/>
  <c r="R2419" i="4"/>
  <c r="R2446" i="4" s="1"/>
  <c r="R2450" i="4" s="1"/>
  <c r="R2451" i="4" s="1"/>
  <c r="R2576" i="4"/>
  <c r="R2605" i="4" s="1"/>
  <c r="R2609" i="4" s="1"/>
  <c r="R2610" i="4" s="1"/>
  <c r="R5858" i="4"/>
  <c r="R5888" i="4" s="1"/>
  <c r="R5892" i="4" s="1"/>
  <c r="R5893" i="4" s="1"/>
  <c r="R5993" i="4"/>
  <c r="R5983" i="4" s="1"/>
  <c r="R6008" i="4" s="1"/>
  <c r="R6783" i="4"/>
  <c r="R6782" i="4" s="1"/>
  <c r="R6781" i="4" s="1"/>
  <c r="R8852" i="4"/>
  <c r="R8887" i="4" s="1"/>
  <c r="R8891" i="4" s="1"/>
  <c r="R8892" i="4" s="1"/>
  <c r="R405" i="4"/>
  <c r="R2739" i="4"/>
  <c r="R3907" i="4"/>
  <c r="R3936" i="4" s="1"/>
  <c r="R3940" i="4" s="1"/>
  <c r="R3941" i="4" s="1"/>
  <c r="R7279" i="4"/>
  <c r="R7278" i="4" s="1"/>
  <c r="R7401" i="4"/>
  <c r="R7400" i="4" s="1"/>
  <c r="R8432" i="4"/>
  <c r="R379" i="4"/>
  <c r="R369" i="4" s="1"/>
  <c r="R393" i="4" s="1"/>
  <c r="R9184" i="4" s="1"/>
  <c r="R1051" i="4"/>
  <c r="R1039" i="4" s="1"/>
  <c r="R128" i="4"/>
  <c r="R101" i="4"/>
  <c r="R91" i="4" s="1"/>
  <c r="R116" i="4" s="1"/>
  <c r="R3827" i="4"/>
  <c r="R3855" i="4" s="1"/>
  <c r="R3859" i="4" s="1"/>
  <c r="R3860" i="4" s="1"/>
  <c r="R7465" i="4"/>
  <c r="R7464" i="4" s="1"/>
  <c r="R201" i="4"/>
  <c r="R190" i="4" s="1"/>
  <c r="R214" i="4" s="1"/>
  <c r="R713" i="4"/>
  <c r="R712" i="4" s="1"/>
  <c r="R891" i="4"/>
  <c r="R1201" i="4"/>
  <c r="R1219" i="4"/>
  <c r="R1209" i="4" s="1"/>
  <c r="R2496" i="4"/>
  <c r="R2525" i="4" s="1"/>
  <c r="R2529" i="4" s="1"/>
  <c r="R2530" i="4" s="1"/>
  <c r="R9362" i="4"/>
  <c r="R6338" i="4"/>
  <c r="R6368" i="4" s="1"/>
  <c r="R6372" i="4" s="1"/>
  <c r="R6373" i="4" s="1"/>
  <c r="R422" i="4"/>
  <c r="R411" i="4" s="1"/>
  <c r="R665" i="4"/>
  <c r="R654" i="4" s="1"/>
  <c r="R3706" i="4"/>
  <c r="R3736" i="4" s="1"/>
  <c r="R3740" i="4" s="1"/>
  <c r="R3741" i="4" s="1"/>
  <c r="R3987" i="4"/>
  <c r="R4229" i="4"/>
  <c r="R4258" i="4" s="1"/>
  <c r="R4262" i="4" s="1"/>
  <c r="R4263" i="4" s="1"/>
  <c r="R6378" i="4"/>
  <c r="R6751" i="4"/>
  <c r="R8389" i="4"/>
  <c r="R8421" i="4" s="1"/>
  <c r="R8425" i="4" s="1"/>
  <c r="R8426" i="4" s="1"/>
  <c r="R8626" i="4"/>
  <c r="R8661" i="4" s="1"/>
  <c r="R8665" i="4" s="1"/>
  <c r="R8666" i="4" s="1"/>
  <c r="R839" i="4"/>
  <c r="R838" i="4" s="1"/>
  <c r="R1095" i="4"/>
  <c r="R4430" i="4"/>
  <c r="R4461" i="4" s="1"/>
  <c r="R4465" i="4" s="1"/>
  <c r="R4466" i="4" s="1"/>
  <c r="R4500" i="4"/>
  <c r="R7425" i="4"/>
  <c r="R9354" i="4"/>
  <c r="R11085" i="4"/>
  <c r="R11674" i="4"/>
  <c r="R10245" i="4"/>
  <c r="R933" i="4"/>
  <c r="R932" i="4" s="1"/>
  <c r="R1251" i="4"/>
  <c r="R1323" i="4"/>
  <c r="R1312" i="4" s="1"/>
  <c r="R1401" i="4"/>
  <c r="R1400" i="4" s="1"/>
  <c r="R1550" i="4"/>
  <c r="R11255" i="4"/>
  <c r="R11105" i="4" s="1"/>
  <c r="R1586" i="4"/>
  <c r="R1585" i="4" s="1"/>
  <c r="R1618" i="4"/>
  <c r="R1607" i="4" s="1"/>
  <c r="R1635" i="4" s="1"/>
  <c r="R1639" i="4" s="1"/>
  <c r="R1640" i="4" s="1"/>
  <c r="R3060" i="4"/>
  <c r="R3090" i="4" s="1"/>
  <c r="R3094" i="4" s="1"/>
  <c r="R3095" i="4" s="1"/>
  <c r="R6073" i="4"/>
  <c r="R6298" i="4"/>
  <c r="R6426" i="4"/>
  <c r="R9082" i="4"/>
  <c r="R9112" i="4" s="1"/>
  <c r="R9116" i="4" s="1"/>
  <c r="R9117" i="4" s="1"/>
  <c r="R8062" i="4"/>
  <c r="R8095" i="4" s="1"/>
  <c r="R8099" i="4" s="1"/>
  <c r="R8100" i="4" s="1"/>
  <c r="R8582" i="4"/>
  <c r="R8615" i="4" s="1"/>
  <c r="R8619" i="4" s="1"/>
  <c r="R8620" i="4" s="1"/>
  <c r="R20" i="4"/>
  <c r="R10" i="4" s="1"/>
  <c r="R10474" i="4"/>
  <c r="R1477" i="4"/>
  <c r="R1465" i="4" s="1"/>
  <c r="R2980" i="4"/>
  <c r="R3010" i="4" s="1"/>
  <c r="R3014" i="4" s="1"/>
  <c r="R3015" i="4" s="1"/>
  <c r="R6703" i="4"/>
  <c r="R6692" i="4" s="1"/>
  <c r="R6763" i="4"/>
  <c r="R6761" i="4" s="1"/>
  <c r="R6769" i="4"/>
  <c r="R8898" i="4"/>
  <c r="R8932" i="4" s="1"/>
  <c r="R8936" i="4" s="1"/>
  <c r="R8937" i="4" s="1"/>
  <c r="R10605" i="4"/>
  <c r="R1582" i="4"/>
  <c r="R1581" i="4" s="1"/>
  <c r="R1768" i="4"/>
  <c r="R1798" i="4" s="1"/>
  <c r="R1802" i="4" s="1"/>
  <c r="R1803" i="4" s="1"/>
  <c r="R2256" i="4"/>
  <c r="R2286" i="4" s="1"/>
  <c r="R2290" i="4" s="1"/>
  <c r="R2291" i="4" s="1"/>
  <c r="R2820" i="4"/>
  <c r="R2850" i="4" s="1"/>
  <c r="R2854" i="4" s="1"/>
  <c r="R2855" i="4" s="1"/>
  <c r="R3465" i="4"/>
  <c r="R3494" i="4" s="1"/>
  <c r="R3498" i="4" s="1"/>
  <c r="R3499" i="4" s="1"/>
  <c r="R3626" i="4"/>
  <c r="R3656" i="4" s="1"/>
  <c r="R3660" i="4" s="1"/>
  <c r="R3661" i="4" s="1"/>
  <c r="R3666" i="4"/>
  <c r="R3696" i="4" s="1"/>
  <c r="R3700" i="4" s="1"/>
  <c r="R3701" i="4" s="1"/>
  <c r="R6477" i="4"/>
  <c r="R6507" i="4" s="1"/>
  <c r="R6511" i="4" s="1"/>
  <c r="R6512" i="4" s="1"/>
  <c r="R7292" i="4"/>
  <c r="R9331" i="4"/>
  <c r="R9338" i="4"/>
  <c r="R9344" i="4"/>
  <c r="R9350" i="4"/>
  <c r="R9358" i="4"/>
  <c r="R9366" i="4"/>
  <c r="R9372" i="4"/>
  <c r="R9339" i="4"/>
  <c r="R9345" i="4"/>
  <c r="R9353" i="4"/>
  <c r="R9365" i="4"/>
  <c r="R9371" i="4"/>
  <c r="R9332" i="4"/>
  <c r="R9351" i="4"/>
  <c r="R9359" i="4"/>
  <c r="R9367" i="4"/>
  <c r="R851" i="4"/>
  <c r="R850" i="4" s="1"/>
  <c r="R144" i="4"/>
  <c r="R134" i="4" s="1"/>
  <c r="R262" i="4"/>
  <c r="R252" i="4" s="1"/>
  <c r="R270" i="4" s="1"/>
  <c r="R9181" i="4" s="1"/>
  <c r="R10874" i="4"/>
  <c r="R648" i="4"/>
  <c r="R725" i="4"/>
  <c r="R775" i="4"/>
  <c r="R774" i="4" s="1"/>
  <c r="R10247" i="4"/>
  <c r="R10248" i="4"/>
  <c r="R10653" i="4"/>
  <c r="R1646" i="4"/>
  <c r="R1676" i="4" s="1"/>
  <c r="R1680" i="4" s="1"/>
  <c r="R1681" i="4" s="1"/>
  <c r="R1849" i="4"/>
  <c r="R1878" i="4" s="1"/>
  <c r="R1882" i="4" s="1"/>
  <c r="R1883" i="4" s="1"/>
  <c r="R1889" i="4"/>
  <c r="R1920" i="4" s="1"/>
  <c r="R1924" i="4" s="1"/>
  <c r="R1925" i="4" s="1"/>
  <c r="R2094" i="4"/>
  <c r="R2124" i="4" s="1"/>
  <c r="R2128" i="4" s="1"/>
  <c r="R2129" i="4" s="1"/>
  <c r="R2135" i="4"/>
  <c r="R2165" i="4" s="1"/>
  <c r="R2169" i="4" s="1"/>
  <c r="R2170" i="4" s="1"/>
  <c r="R2338" i="4"/>
  <c r="R2368" i="4" s="1"/>
  <c r="R2372" i="4" s="1"/>
  <c r="R2373" i="4" s="1"/>
  <c r="R2379" i="4"/>
  <c r="R2408" i="4" s="1"/>
  <c r="R2412" i="4" s="1"/>
  <c r="R2413" i="4" s="1"/>
  <c r="R2457" i="4"/>
  <c r="R2485" i="4" s="1"/>
  <c r="R2489" i="4" s="1"/>
  <c r="R2490" i="4" s="1"/>
  <c r="R2658" i="4"/>
  <c r="R2688" i="4" s="1"/>
  <c r="R2692" i="4" s="1"/>
  <c r="R2693" i="4" s="1"/>
  <c r="R2699" i="4"/>
  <c r="R2729" i="4" s="1"/>
  <c r="R2733" i="4" s="1"/>
  <c r="R2734" i="4" s="1"/>
  <c r="R2900" i="4"/>
  <c r="R2930" i="4" s="1"/>
  <c r="R2934" i="4" s="1"/>
  <c r="R2935" i="4" s="1"/>
  <c r="R2940" i="4"/>
  <c r="R2970" i="4" s="1"/>
  <c r="R2974" i="4" s="1"/>
  <c r="R2975" i="4" s="1"/>
  <c r="R3183" i="4"/>
  <c r="R3212" i="4" s="1"/>
  <c r="R3216" i="4" s="1"/>
  <c r="R3217" i="4" s="1"/>
  <c r="R5131" i="4"/>
  <c r="R5159" i="4" s="1"/>
  <c r="R5163" i="4" s="1"/>
  <c r="R5164" i="4" s="1"/>
  <c r="R6686" i="4"/>
  <c r="R6120" i="4"/>
  <c r="R6127" i="4" s="1"/>
  <c r="R10417" i="4"/>
  <c r="R7390" i="4"/>
  <c r="R7389" i="4" s="1"/>
  <c r="R9771" i="4"/>
  <c r="R8715" i="4"/>
  <c r="R8749" i="4" s="1"/>
  <c r="R8753" i="4" s="1"/>
  <c r="R8754" i="4" s="1"/>
  <c r="R10309" i="4"/>
  <c r="R6044" i="4"/>
  <c r="R6043" i="4" s="1"/>
  <c r="R10612" i="4"/>
  <c r="R6104" i="4"/>
  <c r="R10210" i="4" s="1"/>
  <c r="R6227" i="4"/>
  <c r="R6216" i="4" s="1"/>
  <c r="R6247" i="4" s="1"/>
  <c r="R6251" i="4" s="1"/>
  <c r="R6252" i="4" s="1"/>
  <c r="R3546" i="4"/>
  <c r="R3576" i="4" s="1"/>
  <c r="R3580" i="4" s="1"/>
  <c r="R3581" i="4" s="1"/>
  <c r="R5372" i="4"/>
  <c r="R5402" i="4" s="1"/>
  <c r="R5406" i="4" s="1"/>
  <c r="R5407" i="4" s="1"/>
  <c r="R6402" i="4"/>
  <c r="R6401" i="4" s="1"/>
  <c r="R6108" i="4"/>
  <c r="R10410" i="4" s="1"/>
  <c r="R10214" i="4"/>
  <c r="R9764" i="4" s="1"/>
  <c r="R7149" i="4"/>
  <c r="R7138" i="4" s="1"/>
  <c r="R7861" i="4"/>
  <c r="R7860" i="4" s="1"/>
  <c r="R7797" i="4"/>
  <c r="R11373" i="4" s="1"/>
  <c r="R10373" i="4"/>
  <c r="R7781" i="4"/>
  <c r="R7780" i="4" s="1"/>
  <c r="R10249" i="4"/>
  <c r="R10252" i="4"/>
  <c r="R698" i="4"/>
  <c r="R697" i="4" s="1"/>
  <c r="R11211" i="4"/>
  <c r="R11111" i="4" s="1"/>
  <c r="R6738" i="4"/>
  <c r="R6737" i="4" s="1"/>
  <c r="R11267" i="4"/>
  <c r="R11117" i="4" s="1"/>
  <c r="R7409" i="4"/>
  <c r="R7408" i="4" s="1"/>
  <c r="R10253" i="4"/>
  <c r="R458" i="4"/>
  <c r="R11104" i="4"/>
  <c r="R1000" i="4"/>
  <c r="R999" i="4" s="1"/>
  <c r="R11097" i="4"/>
  <c r="R1306" i="4"/>
  <c r="R1727" i="4"/>
  <c r="R1757" i="4" s="1"/>
  <c r="R1761" i="4" s="1"/>
  <c r="R1762" i="4" s="1"/>
  <c r="R1809" i="4"/>
  <c r="R1838" i="4" s="1"/>
  <c r="R1842" i="4" s="1"/>
  <c r="R1843" i="4" s="1"/>
  <c r="R1972" i="4"/>
  <c r="R2001" i="4" s="1"/>
  <c r="R2005" i="4" s="1"/>
  <c r="R2006" i="4" s="1"/>
  <c r="R2052" i="4"/>
  <c r="R2083" i="4" s="1"/>
  <c r="R2087" i="4" s="1"/>
  <c r="R2088" i="4" s="1"/>
  <c r="R2216" i="4"/>
  <c r="R2245" i="4" s="1"/>
  <c r="R2249" i="4" s="1"/>
  <c r="R2250" i="4" s="1"/>
  <c r="R2297" i="4"/>
  <c r="R2327" i="4" s="1"/>
  <c r="R2331" i="4" s="1"/>
  <c r="R2332" i="4" s="1"/>
  <c r="R2536" i="4"/>
  <c r="R2565" i="4" s="1"/>
  <c r="R2569" i="4" s="1"/>
  <c r="R2570" i="4" s="1"/>
  <c r="R2616" i="4"/>
  <c r="R2647" i="4" s="1"/>
  <c r="R2651" i="4" s="1"/>
  <c r="R2652" i="4" s="1"/>
  <c r="R2769" i="4"/>
  <c r="R2773" i="4" s="1"/>
  <c r="R2774" i="4" s="1"/>
  <c r="R2780" i="4"/>
  <c r="R2809" i="4" s="1"/>
  <c r="R2813" i="4" s="1"/>
  <c r="R2814" i="4" s="1"/>
  <c r="R2860" i="4"/>
  <c r="R2890" i="4" s="1"/>
  <c r="R2894" i="4" s="1"/>
  <c r="R2895" i="4" s="1"/>
  <c r="R3020" i="4"/>
  <c r="R3050" i="4" s="1"/>
  <c r="R3054" i="4" s="1"/>
  <c r="R3055" i="4" s="1"/>
  <c r="R4028" i="4"/>
  <c r="R4057" i="4" s="1"/>
  <c r="R4061" i="4" s="1"/>
  <c r="R4062" i="4" s="1"/>
  <c r="R4269" i="4"/>
  <c r="R4298" i="4" s="1"/>
  <c r="R4302" i="4" s="1"/>
  <c r="R4303" i="4" s="1"/>
  <c r="R5614" i="4"/>
  <c r="R5645" i="4" s="1"/>
  <c r="R5649" i="4" s="1"/>
  <c r="R5650" i="4" s="1"/>
  <c r="R6133" i="4"/>
  <c r="R6164" i="4" s="1"/>
  <c r="R6168" i="4" s="1"/>
  <c r="R6169" i="4" s="1"/>
  <c r="R6451" i="4"/>
  <c r="R6450" i="4" s="1"/>
  <c r="R6109" i="4"/>
  <c r="R10610" i="4" s="1"/>
  <c r="R10215" i="4"/>
  <c r="R7240" i="4"/>
  <c r="R7229" i="4" s="1"/>
  <c r="R7969" i="4"/>
  <c r="R8002" i="4" s="1"/>
  <c r="R8006" i="4" s="1"/>
  <c r="R8007" i="4" s="1"/>
  <c r="R8995" i="4"/>
  <c r="R9025" i="4" s="1"/>
  <c r="R9029" i="4" s="1"/>
  <c r="R9030" i="4" s="1"/>
  <c r="R3304" i="4"/>
  <c r="R3334" i="4" s="1"/>
  <c r="R3338" i="4" s="1"/>
  <c r="R3339" i="4" s="1"/>
  <c r="R3345" i="4"/>
  <c r="R3375" i="4" s="1"/>
  <c r="R3379" i="4" s="1"/>
  <c r="R3380" i="4" s="1"/>
  <c r="R3425" i="4"/>
  <c r="R3455" i="4" s="1"/>
  <c r="R3459" i="4" s="1"/>
  <c r="R3460" i="4" s="1"/>
  <c r="R3505" i="4"/>
  <c r="R3535" i="4" s="1"/>
  <c r="R3539" i="4" s="1"/>
  <c r="R3540" i="4" s="1"/>
  <c r="R6175" i="4"/>
  <c r="R6205" i="4" s="1"/>
  <c r="R6209" i="4" s="1"/>
  <c r="R6210" i="4" s="1"/>
  <c r="R11122" i="4"/>
  <c r="R8488" i="4"/>
  <c r="R8523" i="4" s="1"/>
  <c r="R8527" i="4" s="1"/>
  <c r="R8528" i="4" s="1"/>
  <c r="R8534" i="4"/>
  <c r="R8571" i="4" s="1"/>
  <c r="R8575" i="4" s="1"/>
  <c r="R8576" i="4" s="1"/>
  <c r="R9036" i="4"/>
  <c r="R9071" i="4" s="1"/>
  <c r="R9075" i="4" s="1"/>
  <c r="R9076" i="4" s="1"/>
  <c r="R3586" i="4"/>
  <c r="R3616" i="4" s="1"/>
  <c r="R3620" i="4" s="1"/>
  <c r="R3621" i="4" s="1"/>
  <c r="R3786" i="4"/>
  <c r="R3816" i="4" s="1"/>
  <c r="R3820" i="4" s="1"/>
  <c r="R3821" i="4" s="1"/>
  <c r="R4391" i="4"/>
  <c r="R4420" i="4" s="1"/>
  <c r="R4424" i="4" s="1"/>
  <c r="R4425" i="4" s="1"/>
  <c r="R5010" i="4"/>
  <c r="R5040" i="4" s="1"/>
  <c r="R5044" i="4" s="1"/>
  <c r="R5045" i="4" s="1"/>
  <c r="R5170" i="4"/>
  <c r="R5200" i="4" s="1"/>
  <c r="R5204" i="4" s="1"/>
  <c r="R5205" i="4" s="1"/>
  <c r="R5250" i="4"/>
  <c r="R5280" i="4" s="1"/>
  <c r="R5284" i="4" s="1"/>
  <c r="R5285" i="4" s="1"/>
  <c r="R5413" i="4"/>
  <c r="R5442" i="4" s="1"/>
  <c r="R5446" i="4" s="1"/>
  <c r="R5447" i="4" s="1"/>
  <c r="R5495" i="4"/>
  <c r="R5525" i="4" s="1"/>
  <c r="R5529" i="4" s="1"/>
  <c r="R5530" i="4" s="1"/>
  <c r="R5655" i="4"/>
  <c r="R5685" i="4" s="1"/>
  <c r="R5689" i="4" s="1"/>
  <c r="R5690" i="4" s="1"/>
  <c r="R5735" i="4"/>
  <c r="R5766" i="4" s="1"/>
  <c r="R5770" i="4" s="1"/>
  <c r="R5771" i="4" s="1"/>
  <c r="R5899" i="4"/>
  <c r="R5926" i="4" s="1"/>
  <c r="R5930" i="4" s="1"/>
  <c r="R5931" i="4" s="1"/>
  <c r="R6517" i="4"/>
  <c r="R6547" i="4" s="1"/>
  <c r="R6551" i="4" s="1"/>
  <c r="R6552" i="4" s="1"/>
  <c r="R6847" i="4"/>
  <c r="R6879" i="4" s="1"/>
  <c r="R6987" i="4"/>
  <c r="R7021" i="4" s="1"/>
  <c r="R7631" i="4"/>
  <c r="R9165" i="4"/>
  <c r="R8163" i="4"/>
  <c r="R8194" i="4" s="1"/>
  <c r="R8198" i="4" s="1"/>
  <c r="R8199" i="4" s="1"/>
  <c r="R8250" i="4"/>
  <c r="R8285" i="4" s="1"/>
  <c r="R8289" i="4" s="1"/>
  <c r="R8290" i="4" s="1"/>
  <c r="R8296" i="4"/>
  <c r="R8331" i="4" s="1"/>
  <c r="R8335" i="4" s="1"/>
  <c r="R8336" i="4" s="1"/>
  <c r="R4591" i="4"/>
  <c r="R4595" i="4" s="1"/>
  <c r="R4596" i="4" s="1"/>
  <c r="R4722" i="4"/>
  <c r="R4751" i="4" s="1"/>
  <c r="R4755" i="4" s="1"/>
  <c r="R4756" i="4" s="1"/>
  <c r="R5051" i="4"/>
  <c r="R5081" i="4" s="1"/>
  <c r="R5085" i="4" s="1"/>
  <c r="R5086" i="4" s="1"/>
  <c r="R5091" i="4"/>
  <c r="R5120" i="4" s="1"/>
  <c r="R5124" i="4" s="1"/>
  <c r="R5125" i="4" s="1"/>
  <c r="R5291" i="4"/>
  <c r="R5321" i="4" s="1"/>
  <c r="R5325" i="4" s="1"/>
  <c r="R5326" i="4" s="1"/>
  <c r="R5332" i="4"/>
  <c r="R5361" i="4" s="1"/>
  <c r="R5365" i="4" s="1"/>
  <c r="R5366" i="4" s="1"/>
  <c r="R5535" i="4"/>
  <c r="R5565" i="4" s="1"/>
  <c r="R5569" i="4" s="1"/>
  <c r="R5570" i="4" s="1"/>
  <c r="R5575" i="4"/>
  <c r="R5605" i="4" s="1"/>
  <c r="R5609" i="4" s="1"/>
  <c r="R5610" i="4" s="1"/>
  <c r="R5777" i="4"/>
  <c r="R5808" i="4" s="1"/>
  <c r="R5812" i="4" s="1"/>
  <c r="R5813" i="4" s="1"/>
  <c r="R5818" i="4"/>
  <c r="R5847" i="4" s="1"/>
  <c r="R5851" i="4" s="1"/>
  <c r="R5852" i="4" s="1"/>
  <c r="R9757" i="4"/>
  <c r="R6455" i="4"/>
  <c r="R6454" i="4" s="1"/>
  <c r="R7304" i="4"/>
  <c r="R7811" i="4"/>
  <c r="R8943" i="4"/>
  <c r="R8984" i="4" s="1"/>
  <c r="R8988" i="4" s="1"/>
  <c r="R8989" i="4" s="1"/>
  <c r="R4601" i="4"/>
  <c r="R4631" i="4" s="1"/>
  <c r="R4635" i="4" s="1"/>
  <c r="R4636" i="4" s="1"/>
  <c r="R4641" i="4"/>
  <c r="R4671" i="4" s="1"/>
  <c r="R4675" i="4" s="1"/>
  <c r="R4676" i="4" s="1"/>
  <c r="R4845" i="4"/>
  <c r="R4876" i="4" s="1"/>
  <c r="R4880" i="4" s="1"/>
  <c r="R4881" i="4" s="1"/>
  <c r="R4887" i="4"/>
  <c r="R4916" i="4" s="1"/>
  <c r="R4920" i="4" s="1"/>
  <c r="R4921" i="4" s="1"/>
  <c r="R4970" i="4"/>
  <c r="R4999" i="4" s="1"/>
  <c r="R5003" i="4" s="1"/>
  <c r="R5004" i="4" s="1"/>
  <c r="R5211" i="4"/>
  <c r="R5239" i="4" s="1"/>
  <c r="R5243" i="4" s="1"/>
  <c r="R5244" i="4" s="1"/>
  <c r="R5453" i="4"/>
  <c r="R5484" i="4" s="1"/>
  <c r="R5488" i="4" s="1"/>
  <c r="R5489" i="4" s="1"/>
  <c r="R5695" i="4"/>
  <c r="R5725" i="4" s="1"/>
  <c r="R5729" i="4" s="1"/>
  <c r="R5730" i="4" s="1"/>
  <c r="R9758" i="4"/>
  <c r="R6558" i="4"/>
  <c r="R6590" i="4" s="1"/>
  <c r="R6594" i="4" s="1"/>
  <c r="R6595" i="4" s="1"/>
  <c r="R6601" i="4"/>
  <c r="R6632" i="4" s="1"/>
  <c r="R6636" i="4" s="1"/>
  <c r="R6637" i="4" s="1"/>
  <c r="R7078" i="4"/>
  <c r="R7183" i="4"/>
  <c r="R7182" i="4" s="1"/>
  <c r="R9768" i="4"/>
  <c r="R7545" i="4"/>
  <c r="R7534" i="4" s="1"/>
  <c r="R7701" i="4"/>
  <c r="R7690" i="4" s="1"/>
  <c r="R7727" i="4"/>
  <c r="R7726" i="4" s="1"/>
  <c r="R7749" i="4"/>
  <c r="R8342" i="4"/>
  <c r="R8378" i="4" s="1"/>
  <c r="R8382" i="4" s="1"/>
  <c r="R8383" i="4" s="1"/>
  <c r="R8760" i="4"/>
  <c r="R8795" i="4" s="1"/>
  <c r="R8799" i="4" s="1"/>
  <c r="R8800" i="4" s="1"/>
  <c r="R8806" i="4"/>
  <c r="R8841" i="4" s="1"/>
  <c r="R8845" i="4" s="1"/>
  <c r="R8846" i="4" s="1"/>
  <c r="R9123" i="4"/>
  <c r="R9153" i="4" s="1"/>
  <c r="R9157" i="4" s="1"/>
  <c r="R9158" i="4" s="1"/>
  <c r="R4149" i="4"/>
  <c r="R4178" i="4" s="1"/>
  <c r="R4182" i="4" s="1"/>
  <c r="R4183" i="4" s="1"/>
  <c r="R9356" i="4"/>
  <c r="R4520" i="4"/>
  <c r="R4549" i="4" s="1"/>
  <c r="R4553" i="4" s="1"/>
  <c r="R4554" i="4" s="1"/>
  <c r="R4762" i="4"/>
  <c r="R4793" i="4" s="1"/>
  <c r="R4797" i="4" s="1"/>
  <c r="R4798" i="4" s="1"/>
  <c r="R6093" i="4"/>
  <c r="R6643" i="4"/>
  <c r="R6674" i="4" s="1"/>
  <c r="R6678" i="4" s="1"/>
  <c r="R6679" i="4" s="1"/>
  <c r="R9761" i="4"/>
  <c r="R7036" i="4"/>
  <c r="R7068" i="4" s="1"/>
  <c r="R7789" i="4"/>
  <c r="R7788" i="4" s="1"/>
  <c r="R7881" i="4"/>
  <c r="R7911" i="4" s="1"/>
  <c r="R7915" i="4" s="1"/>
  <c r="R7916" i="4" s="1"/>
  <c r="R8672" i="4"/>
  <c r="R8704" i="4" s="1"/>
  <c r="R8708" i="4" s="1"/>
  <c r="R8709" i="4" s="1"/>
  <c r="R10205" i="4"/>
  <c r="R1571" i="4"/>
  <c r="R3100" i="4"/>
  <c r="R3129" i="4" s="1"/>
  <c r="R3133" i="4" s="1"/>
  <c r="R3134" i="4" s="1"/>
  <c r="R3264" i="4"/>
  <c r="R3293" i="4" s="1"/>
  <c r="R3297" i="4" s="1"/>
  <c r="R3298" i="4" s="1"/>
  <c r="R4017" i="4"/>
  <c r="R4021" i="4" s="1"/>
  <c r="R4022" i="4" s="1"/>
  <c r="R9728" i="4"/>
  <c r="R334" i="4"/>
  <c r="R323" i="4" s="1"/>
  <c r="R353" i="4" s="1"/>
  <c r="R430" i="4"/>
  <c r="R429" i="4" s="1"/>
  <c r="R441" i="4"/>
  <c r="R440" i="4" s="1"/>
  <c r="R523" i="4"/>
  <c r="R512" i="4" s="1"/>
  <c r="R545" i="4" s="1"/>
  <c r="R617" i="4"/>
  <c r="R606" i="4" s="1"/>
  <c r="R636" i="4" s="1"/>
  <c r="R745" i="4"/>
  <c r="R734" i="4" s="1"/>
  <c r="R769" i="4"/>
  <c r="R768" i="4" s="1"/>
  <c r="R9745" i="4"/>
  <c r="R910" i="4"/>
  <c r="R900" i="4" s="1"/>
  <c r="R1112" i="4"/>
  <c r="R1101" i="4" s="1"/>
  <c r="R10649" i="4"/>
  <c r="R1241" i="4"/>
  <c r="R1240" i="4" s="1"/>
  <c r="R1272" i="4"/>
  <c r="R1261" i="4" s="1"/>
  <c r="R1294" i="4" s="1"/>
  <c r="R1509" i="4"/>
  <c r="R1508" i="4" s="1"/>
  <c r="R4309" i="4"/>
  <c r="R4340" i="4" s="1"/>
  <c r="R4344" i="4" s="1"/>
  <c r="R4345" i="4" s="1"/>
  <c r="R6020" i="4"/>
  <c r="R31" i="4"/>
  <c r="R30" i="4" s="1"/>
  <c r="R10238" i="4"/>
  <c r="R10638" i="4"/>
  <c r="R708" i="4"/>
  <c r="R707" i="4" s="1"/>
  <c r="R9744" i="4"/>
  <c r="R10244" i="4"/>
  <c r="R779" i="4"/>
  <c r="R778" i="4" s="1"/>
  <c r="R865" i="4"/>
  <c r="R864" i="4" s="1"/>
  <c r="R9746" i="4"/>
  <c r="R982" i="4"/>
  <c r="R971" i="4" s="1"/>
  <c r="R1392" i="4"/>
  <c r="R1381" i="4" s="1"/>
  <c r="R1498" i="4"/>
  <c r="R1497" i="4" s="1"/>
  <c r="R1563" i="4"/>
  <c r="R1561" i="4" s="1"/>
  <c r="R1569" i="4"/>
  <c r="R679" i="4"/>
  <c r="R678" i="4" s="1"/>
  <c r="R11094" i="4"/>
  <c r="R11095" i="4"/>
  <c r="R939" i="4"/>
  <c r="R938" i="4" s="1"/>
  <c r="R1009" i="4"/>
  <c r="R1008" i="4" s="1"/>
  <c r="R1068" i="4"/>
  <c r="R1067" i="4" s="1"/>
  <c r="R1341" i="4"/>
  <c r="R1340" i="4" s="1"/>
  <c r="R10254" i="4"/>
  <c r="R9355" i="4"/>
  <c r="R4108" i="4"/>
  <c r="R4138" i="4" s="1"/>
  <c r="R4142" i="4" s="1"/>
  <c r="R4143" i="4" s="1"/>
  <c r="R10228" i="4"/>
  <c r="R571" i="4"/>
  <c r="R560" i="4" s="1"/>
  <c r="R591" i="4" s="1"/>
  <c r="R10243" i="4"/>
  <c r="R10643" i="4"/>
  <c r="R10645" i="4"/>
  <c r="R11096" i="4"/>
  <c r="R1127" i="4"/>
  <c r="R1126" i="4" s="1"/>
  <c r="R1237" i="4"/>
  <c r="R1236" i="4" s="1"/>
  <c r="R1417" i="4"/>
  <c r="R1416" i="4" s="1"/>
  <c r="R1513" i="4"/>
  <c r="R1512" i="4" s="1"/>
  <c r="R3385" i="4"/>
  <c r="R3415" i="4" s="1"/>
  <c r="R3419" i="4" s="1"/>
  <c r="R3420" i="4" s="1"/>
  <c r="R11443" i="4"/>
  <c r="R11524" i="4"/>
  <c r="R818" i="4"/>
  <c r="R807" i="4" s="1"/>
  <c r="R1163" i="4"/>
  <c r="R1162" i="4" s="1"/>
  <c r="R3140" i="4"/>
  <c r="R3172" i="4" s="1"/>
  <c r="R3176" i="4" s="1"/>
  <c r="R3177" i="4" s="1"/>
  <c r="R3866" i="4"/>
  <c r="R3896" i="4" s="1"/>
  <c r="R3900" i="4" s="1"/>
  <c r="R3901" i="4" s="1"/>
  <c r="R4068" i="4"/>
  <c r="R4097" i="4" s="1"/>
  <c r="R4101" i="4" s="1"/>
  <c r="R4102" i="4" s="1"/>
  <c r="R4189" i="4"/>
  <c r="R4218" i="4" s="1"/>
  <c r="R4222" i="4" s="1"/>
  <c r="R4223" i="4" s="1"/>
  <c r="R4681" i="4"/>
  <c r="R4711" i="4" s="1"/>
  <c r="R4715" i="4" s="1"/>
  <c r="R4716" i="4" s="1"/>
  <c r="R4927" i="4"/>
  <c r="R4960" i="4" s="1"/>
  <c r="R4964" i="4" s="1"/>
  <c r="R4965" i="4" s="1"/>
  <c r="R6036" i="4"/>
  <c r="R6026" i="4" s="1"/>
  <c r="R6257" i="4"/>
  <c r="R6287" i="4" s="1"/>
  <c r="R6291" i="4" s="1"/>
  <c r="R6292" i="4" s="1"/>
  <c r="R6327" i="4"/>
  <c r="R6331" i="4" s="1"/>
  <c r="R6332" i="4" s="1"/>
  <c r="R6904" i="4"/>
  <c r="R6894" i="4" s="1"/>
  <c r="R6925" i="4" s="1"/>
  <c r="R6780" i="4"/>
  <c r="R10212" i="4" s="1"/>
  <c r="R10213" i="4"/>
  <c r="R7095" i="4"/>
  <c r="R7084" i="4" s="1"/>
  <c r="R11270" i="4"/>
  <c r="R11120" i="4" s="1"/>
  <c r="R7606" i="4"/>
  <c r="R7605" i="4" s="1"/>
  <c r="R8463" i="4"/>
  <c r="R8467" i="4" s="1"/>
  <c r="R8468" i="4" s="1"/>
  <c r="R4496" i="4"/>
  <c r="R10206" i="4" s="1"/>
  <c r="R4502" i="4"/>
  <c r="R4501" i="4" s="1"/>
  <c r="R6940" i="4"/>
  <c r="R6971" i="4" s="1"/>
  <c r="R6980" i="4" s="1"/>
  <c r="R10415" i="4"/>
  <c r="R7264" i="4"/>
  <c r="R7263" i="4" s="1"/>
  <c r="R11266" i="4"/>
  <c r="R11116" i="4" s="1"/>
  <c r="R7331" i="4"/>
  <c r="R7330" i="4" s="1"/>
  <c r="R11173" i="4"/>
  <c r="R9824" i="4"/>
  <c r="R4479" i="4"/>
  <c r="R4477" i="4" s="1"/>
  <c r="R4485" i="4"/>
  <c r="R11106" i="4"/>
  <c r="R5952" i="4"/>
  <c r="R5941" i="4" s="1"/>
  <c r="R5969" i="4" s="1"/>
  <c r="R6056" i="4"/>
  <c r="R6055" i="4" s="1"/>
  <c r="R6113" i="4"/>
  <c r="R10810" i="4" s="1"/>
  <c r="R6409" i="4"/>
  <c r="R6408" i="4" s="1"/>
  <c r="R6112" i="4"/>
  <c r="R10311" i="4"/>
  <c r="R6712" i="4"/>
  <c r="R6711" i="4" s="1"/>
  <c r="R9962" i="4"/>
  <c r="R6790" i="4"/>
  <c r="R6793" i="4" s="1"/>
  <c r="R11414" i="4"/>
  <c r="R7189" i="4"/>
  <c r="R7188" i="4" s="1"/>
  <c r="R10770" i="4"/>
  <c r="R7579" i="4"/>
  <c r="R7578" i="4" s="1"/>
  <c r="R7817" i="4"/>
  <c r="R7870" i="4" s="1"/>
  <c r="R7874" i="4" s="1"/>
  <c r="R7875" i="4" s="1"/>
  <c r="R6832" i="4"/>
  <c r="R11413" i="4"/>
  <c r="R11113" i="4" s="1"/>
  <c r="R7112" i="4"/>
  <c r="R7111" i="4" s="1"/>
  <c r="R10322" i="4"/>
  <c r="R7717" i="4"/>
  <c r="R7716" i="4" s="1"/>
  <c r="R9723" i="4"/>
  <c r="R7768" i="4"/>
  <c r="R6087" i="4"/>
  <c r="R6085" i="4" s="1"/>
  <c r="R10360" i="4"/>
  <c r="R10420" i="4"/>
  <c r="R7557" i="4"/>
  <c r="R7556" i="4" s="1"/>
  <c r="R9423" i="4"/>
  <c r="R7762" i="4"/>
  <c r="R7760" i="4" s="1"/>
  <c r="R10723" i="4"/>
  <c r="R7786" i="4"/>
  <c r="R7785" i="4" s="1"/>
  <c r="R7922" i="4"/>
  <c r="R7958" i="4" s="1"/>
  <c r="R7962" i="4" s="1"/>
  <c r="R7963" i="4" s="1"/>
  <c r="R9360" i="4"/>
  <c r="R11362" i="4"/>
  <c r="R6785" i="4"/>
  <c r="R6784" i="4" s="1"/>
  <c r="R7779" i="4"/>
  <c r="R10223" i="4" s="1"/>
  <c r="R8024" i="4"/>
  <c r="R8013" i="4" s="1"/>
  <c r="R8051" i="4" s="1"/>
  <c r="R8055" i="4" s="1"/>
  <c r="R8056" i="4" s="1"/>
  <c r="R9324" i="4"/>
  <c r="R9474" i="4"/>
  <c r="R9924" i="4"/>
  <c r="R10124" i="4"/>
  <c r="R10174" i="4"/>
  <c r="R10667" i="4"/>
  <c r="Y10667" i="4" s="1"/>
  <c r="R7176" i="4"/>
  <c r="R7175" i="4" s="1"/>
  <c r="R7365" i="4"/>
  <c r="R7354" i="4" s="1"/>
  <c r="R7448" i="4"/>
  <c r="R7437" i="4" s="1"/>
  <c r="R11118" i="4"/>
  <c r="R11324" i="4"/>
  <c r="R7497" i="4"/>
  <c r="R7486" i="4" s="1"/>
  <c r="R7516" i="4" s="1"/>
  <c r="R7647" i="4"/>
  <c r="R7636" i="4" s="1"/>
  <c r="R7673" i="4" s="1"/>
  <c r="R7731" i="4"/>
  <c r="R7730" i="4" s="1"/>
  <c r="R7800" i="4"/>
  <c r="R7799" i="4" s="1"/>
  <c r="R9574" i="4"/>
  <c r="R6115" i="4"/>
  <c r="R6114" i="4" s="1"/>
  <c r="R9767" i="4"/>
  <c r="R9624" i="4"/>
  <c r="R9874" i="4"/>
  <c r="R11074" i="4"/>
  <c r="R9524" i="4"/>
  <c r="R10024" i="4"/>
  <c r="R10074" i="4"/>
  <c r="R11774" i="4"/>
  <c r="R10952" i="4"/>
  <c r="R7284" i="4" l="1"/>
  <c r="R7294" i="4" s="1"/>
  <c r="R7297" i="4" s="1"/>
  <c r="R6106" i="4"/>
  <c r="R6105" i="4" s="1"/>
  <c r="R312" i="4"/>
  <c r="R313" i="4" s="1"/>
  <c r="R9260" i="4"/>
  <c r="R9724" i="4"/>
  <c r="R9974" i="4"/>
  <c r="R9763" i="4"/>
  <c r="R9232" i="4"/>
  <c r="R9272" i="4"/>
  <c r="R9231" i="4"/>
  <c r="R9262" i="4"/>
  <c r="R9242" i="4"/>
  <c r="R9246" i="4"/>
  <c r="R9269" i="4"/>
  <c r="R9249" i="4"/>
  <c r="R9271" i="4"/>
  <c r="R9266" i="4"/>
  <c r="R9254" i="4"/>
  <c r="R9236" i="4"/>
  <c r="R9240" i="4"/>
  <c r="R9263" i="4"/>
  <c r="R9243" i="4"/>
  <c r="R10272" i="4"/>
  <c r="R10670" i="4"/>
  <c r="R10261" i="4"/>
  <c r="R9760" i="4"/>
  <c r="R9765" i="4"/>
  <c r="R9773" i="4"/>
  <c r="R10673" i="4"/>
  <c r="Y10673" i="4" s="1"/>
  <c r="Y10723" i="4"/>
  <c r="R9256" i="4"/>
  <c r="R10262" i="4"/>
  <c r="R9267" i="4"/>
  <c r="R9253" i="4"/>
  <c r="R9250" i="4"/>
  <c r="Y9250" i="4" s="1"/>
  <c r="Y9350" i="4"/>
  <c r="R10273" i="4"/>
  <c r="Y10373" i="4"/>
  <c r="R9259" i="4"/>
  <c r="R9245" i="4"/>
  <c r="R9244" i="4"/>
  <c r="R10255" i="4"/>
  <c r="R9264" i="4"/>
  <c r="R9261" i="4"/>
  <c r="R9228" i="4"/>
  <c r="R10265" i="4"/>
  <c r="Y10415" i="4"/>
  <c r="R9755" i="4"/>
  <c r="R10974" i="4"/>
  <c r="R9373" i="4"/>
  <c r="R9374" i="4" s="1"/>
  <c r="R10824" i="4"/>
  <c r="R9255" i="4"/>
  <c r="R10259" i="4"/>
  <c r="R10267" i="4"/>
  <c r="R9251" i="4"/>
  <c r="R9239" i="4"/>
  <c r="R9238" i="4"/>
  <c r="R9252" i="4"/>
  <c r="R9257" i="4"/>
  <c r="R9268" i="4"/>
  <c r="R9235" i="4"/>
  <c r="R9230" i="4"/>
  <c r="R9265" i="4"/>
  <c r="R9258" i="4"/>
  <c r="R9229" i="4"/>
  <c r="R9234" i="4"/>
  <c r="R9241" i="4"/>
  <c r="R9237" i="4"/>
  <c r="R9247" i="4"/>
  <c r="R10260" i="4"/>
  <c r="R11474" i="4"/>
  <c r="R9180" i="4"/>
  <c r="R7338" i="4"/>
  <c r="R9213" i="4" s="1"/>
  <c r="R316" i="4"/>
  <c r="R401" i="4"/>
  <c r="R7470" i="4"/>
  <c r="R7474" i="4" s="1"/>
  <c r="R7475" i="4" s="1"/>
  <c r="R9177" i="4"/>
  <c r="R124" i="4"/>
  <c r="R11224" i="4"/>
  <c r="R11374" i="4"/>
  <c r="R397" i="4"/>
  <c r="R398" i="4" s="1"/>
  <c r="R1245" i="4"/>
  <c r="R1254" i="4" s="1"/>
  <c r="R7418" i="4"/>
  <c r="R7427" i="4" s="1"/>
  <c r="R7430" i="4" s="1"/>
  <c r="R718" i="4"/>
  <c r="R727" i="4" s="1"/>
  <c r="R39" i="4"/>
  <c r="R47" i="4" s="1"/>
  <c r="R7120" i="4"/>
  <c r="R7128" i="4" s="1"/>
  <c r="R7131" i="4" s="1"/>
  <c r="R11424" i="4"/>
  <c r="R6466" i="4"/>
  <c r="R6470" i="4" s="1"/>
  <c r="R6471" i="4" s="1"/>
  <c r="R9205" i="4"/>
  <c r="R6016" i="4"/>
  <c r="R6012" i="4"/>
  <c r="R6013" i="4" s="1"/>
  <c r="R1083" i="4"/>
  <c r="R9195" i="4" s="1"/>
  <c r="R120" i="4"/>
  <c r="R121" i="4" s="1"/>
  <c r="R505" i="4"/>
  <c r="R506" i="4" s="1"/>
  <c r="R11114" i="4"/>
  <c r="R1362" i="4"/>
  <c r="R9199" i="4" s="1"/>
  <c r="R1540" i="4"/>
  <c r="R1552" i="4" s="1"/>
  <c r="R10606" i="4"/>
  <c r="R4498" i="4"/>
  <c r="R4497" i="4" s="1"/>
  <c r="R1445" i="4"/>
  <c r="R1455" i="4" s="1"/>
  <c r="R1458" i="4" s="1"/>
  <c r="R953" i="4"/>
  <c r="R961" i="4" s="1"/>
  <c r="R6745" i="4"/>
  <c r="R9208" i="4" s="1"/>
  <c r="R7072" i="4"/>
  <c r="R7073" i="4" s="1"/>
  <c r="R7074" i="4"/>
  <c r="R10424" i="4"/>
  <c r="R10270" i="4"/>
  <c r="R11112" i="4"/>
  <c r="R6771" i="4"/>
  <c r="R6760" i="4" s="1"/>
  <c r="R6789" i="4" s="1"/>
  <c r="R6792" i="4" s="1"/>
  <c r="R9209" i="4" s="1"/>
  <c r="R6067" i="4"/>
  <c r="R9206" i="4" s="1"/>
  <c r="R10224" i="4"/>
  <c r="R175" i="4"/>
  <c r="R9178" i="4" s="1"/>
  <c r="R7211" i="4"/>
  <c r="R7219" i="4" s="1"/>
  <c r="R7222" i="4" s="1"/>
  <c r="R7792" i="4"/>
  <c r="R7791" i="4" s="1"/>
  <c r="R274" i="4"/>
  <c r="R275" i="4" s="1"/>
  <c r="R9762" i="4"/>
  <c r="R9171" i="4"/>
  <c r="R789" i="4"/>
  <c r="R793" i="4" s="1"/>
  <c r="R794" i="4" s="1"/>
  <c r="R278" i="4"/>
  <c r="R451" i="4"/>
  <c r="R460" i="4" s="1"/>
  <c r="R7617" i="4"/>
  <c r="R9217" i="4" s="1"/>
  <c r="R11123" i="4"/>
  <c r="R6415" i="4"/>
  <c r="R6419" i="4" s="1"/>
  <c r="R6420" i="4" s="1"/>
  <c r="R6095" i="4"/>
  <c r="R6084" i="4" s="1"/>
  <c r="R10724" i="4"/>
  <c r="R9189" i="4"/>
  <c r="R644" i="4"/>
  <c r="R640" i="4"/>
  <c r="R641" i="4" s="1"/>
  <c r="R6933" i="4"/>
  <c r="R6929" i="4"/>
  <c r="R6930" i="4" s="1"/>
  <c r="R9198" i="4"/>
  <c r="R1302" i="4"/>
  <c r="R1298" i="4"/>
  <c r="R1299" i="4" s="1"/>
  <c r="R9218" i="4"/>
  <c r="R7677" i="4"/>
  <c r="R7678" i="4" s="1"/>
  <c r="R1192" i="4"/>
  <c r="R11274" i="4"/>
  <c r="R9756" i="4"/>
  <c r="R7741" i="4"/>
  <c r="R7751" i="4" s="1"/>
  <c r="R9219" i="4" s="1"/>
  <c r="R10760" i="4"/>
  <c r="R6111" i="4"/>
  <c r="R6110" i="4" s="1"/>
  <c r="R9183" i="4"/>
  <c r="R362" i="4"/>
  <c r="R9176" i="4"/>
  <c r="R84" i="4"/>
  <c r="R80" i="4"/>
  <c r="R81" i="4" s="1"/>
  <c r="R9216" i="4"/>
  <c r="R7524" i="4"/>
  <c r="R7527" i="4" s="1"/>
  <c r="R7520" i="4"/>
  <c r="R7521" i="4" s="1"/>
  <c r="R7025" i="4"/>
  <c r="R7026" i="4" s="1"/>
  <c r="R7029" i="4"/>
  <c r="R9424" i="4"/>
  <c r="R4487" i="4"/>
  <c r="R4476" i="4" s="1"/>
  <c r="R10374" i="4"/>
  <c r="R1560" i="4"/>
  <c r="R1592" i="4" s="1"/>
  <c r="R6840" i="4"/>
  <c r="R6836" i="4"/>
  <c r="R6837" i="4" s="1"/>
  <c r="R9204" i="4"/>
  <c r="R5976" i="4"/>
  <c r="R5973" i="4"/>
  <c r="R5974" i="4" s="1"/>
  <c r="R10324" i="4"/>
  <c r="R1024" i="4"/>
  <c r="R6883" i="4"/>
  <c r="R6884" i="4" s="1"/>
  <c r="R6887" i="4"/>
  <c r="R11174" i="4"/>
  <c r="R7770" i="4"/>
  <c r="R7759" i="4" s="1"/>
  <c r="R9187" i="4"/>
  <c r="R553" i="4"/>
  <c r="R549" i="4"/>
  <c r="R550" i="4" s="1"/>
  <c r="R884" i="4"/>
  <c r="R9188" i="4"/>
  <c r="R599" i="4"/>
  <c r="R595" i="4"/>
  <c r="R596" i="4" s="1"/>
  <c r="R9179" i="4"/>
  <c r="R218" i="4"/>
  <c r="R219" i="4" s="1"/>
  <c r="R222" i="4"/>
  <c r="R9212" i="4" l="1"/>
  <c r="R7344" i="4"/>
  <c r="R7347" i="4" s="1"/>
  <c r="R9214" i="4"/>
  <c r="R9273" i="4"/>
  <c r="R9200" i="4"/>
  <c r="R7476" i="4"/>
  <c r="R7479" i="4" s="1"/>
  <c r="R9193" i="4"/>
  <c r="R9197" i="4"/>
  <c r="Y9197" i="4" s="1"/>
  <c r="R7342" i="4"/>
  <c r="R7343" i="4" s="1"/>
  <c r="R957" i="4"/>
  <c r="R958" i="4" s="1"/>
  <c r="R9190" i="4"/>
  <c r="R9215" i="4"/>
  <c r="R9201" i="4"/>
  <c r="R1087" i="4"/>
  <c r="R1088" i="4" s="1"/>
  <c r="R9175" i="4"/>
  <c r="R1091" i="4"/>
  <c r="R6076" i="4"/>
  <c r="R43" i="4"/>
  <c r="R44" i="4" s="1"/>
  <c r="R1371" i="4"/>
  <c r="R1374" i="4" s="1"/>
  <c r="R7802" i="4"/>
  <c r="R7806" i="4" s="1"/>
  <c r="R7807" i="4" s="1"/>
  <c r="R7124" i="4"/>
  <c r="R7125" i="4" s="1"/>
  <c r="R9774" i="4"/>
  <c r="R9210" i="4"/>
  <c r="R4505" i="4"/>
  <c r="R4513" i="4" s="1"/>
  <c r="R7215" i="4"/>
  <c r="R7216" i="4" s="1"/>
  <c r="R6753" i="4"/>
  <c r="R7077" i="4" s="1"/>
  <c r="R9185" i="4"/>
  <c r="R11124" i="4"/>
  <c r="R6119" i="4"/>
  <c r="R6126" i="4" s="1"/>
  <c r="R10256" i="4"/>
  <c r="R10624" i="4"/>
  <c r="R179" i="4"/>
  <c r="R180" i="4" s="1"/>
  <c r="R183" i="4"/>
  <c r="R404" i="4" s="1"/>
  <c r="R797" i="4"/>
  <c r="R800" i="4" s="1"/>
  <c r="R9191" i="4"/>
  <c r="R7680" i="4"/>
  <c r="R7683" i="4" s="1"/>
  <c r="R9211" i="4"/>
  <c r="R647" i="4"/>
  <c r="R10660" i="4"/>
  <c r="R10774" i="4"/>
  <c r="R9196" i="4"/>
  <c r="R1202" i="4"/>
  <c r="R1305" i="4" s="1"/>
  <c r="R9194" i="4"/>
  <c r="R1032" i="4"/>
  <c r="R1028" i="4"/>
  <c r="R1029" i="4" s="1"/>
  <c r="R127" i="4"/>
  <c r="R1600" i="4"/>
  <c r="R1596" i="4"/>
  <c r="R1597" i="4" s="1"/>
  <c r="R9192" i="4"/>
  <c r="R893" i="4"/>
  <c r="R964" i="4" s="1"/>
  <c r="R1094" i="4" l="1"/>
  <c r="R10274" i="4"/>
  <c r="R9274" i="4"/>
  <c r="R10674" i="4"/>
  <c r="R7810" i="4"/>
  <c r="R9220" i="4" s="1"/>
  <c r="R4509" i="4"/>
  <c r="R4510" i="4" s="1"/>
  <c r="R6123" i="4"/>
  <c r="R6124" i="4" s="1"/>
  <c r="R9203" i="4"/>
  <c r="R5934" i="4"/>
  <c r="R9202" i="4"/>
  <c r="R4469" i="4"/>
  <c r="R9207" i="4"/>
  <c r="R6682" i="4"/>
  <c r="R6685" i="4" s="1"/>
  <c r="R9161" i="4" l="1"/>
  <c r="R9164" i="4" s="1"/>
  <c r="R6019" i="4"/>
  <c r="R9221" i="4"/>
  <c r="R9170" i="4" l="1"/>
  <c r="R9224" i="4"/>
  <c r="U7471" i="4"/>
  <c r="U7477" i="4" s="1"/>
  <c r="U7480" i="4" s="1"/>
  <c r="U9171" i="4" s="1"/>
  <c r="V7471" i="4"/>
  <c r="V7477" i="4" s="1"/>
  <c r="V7480" i="4" s="1"/>
  <c r="V9171" i="4" s="1"/>
  <c r="W7471" i="4"/>
  <c r="W7477" i="4" s="1"/>
  <c r="W7480" i="4" s="1"/>
  <c r="W9171" i="4" s="1"/>
  <c r="Y4706" i="4" l="1"/>
  <c r="Y4707" i="4"/>
  <c r="T4707" i="4"/>
  <c r="Y4705" i="4"/>
  <c r="X4707" i="4" l="1"/>
  <c r="X4706" i="4" s="1"/>
  <c r="X4705" i="4" s="1"/>
  <c r="T4706" i="4"/>
  <c r="T4705" i="4" s="1"/>
  <c r="T5276" i="4"/>
  <c r="V7946" i="4" l="1"/>
  <c r="V7945" i="4" s="1"/>
  <c r="W7946" i="4"/>
  <c r="W7945" i="4" s="1"/>
  <c r="U7946" i="4"/>
  <c r="U7945" i="4" s="1"/>
  <c r="T139" i="4" l="1"/>
  <c r="X139" i="4" l="1"/>
  <c r="X9431" i="4" s="1"/>
  <c r="Y9431" i="4" s="1"/>
  <c r="T9431" i="4"/>
  <c r="Y9169" i="4"/>
  <c r="Y9168" i="4"/>
  <c r="Y9152" i="4"/>
  <c r="Y9151" i="4"/>
  <c r="Y9150" i="4"/>
  <c r="Y9147" i="4"/>
  <c r="Y9143" i="4"/>
  <c r="Y9135" i="4"/>
  <c r="Y9130" i="4"/>
  <c r="Y9089" i="4"/>
  <c r="Y9070" i="4"/>
  <c r="Y9069" i="4"/>
  <c r="Y9068" i="4"/>
  <c r="Y9065" i="4"/>
  <c r="Y9064" i="4"/>
  <c r="Y9063" i="4"/>
  <c r="Y9060" i="4"/>
  <c r="Y9055" i="4"/>
  <c r="Y9053" i="4"/>
  <c r="Y9052" i="4"/>
  <c r="Y9051" i="4"/>
  <c r="Y9048" i="4"/>
  <c r="Y8983" i="4"/>
  <c r="Y8980" i="4"/>
  <c r="Y8979" i="4"/>
  <c r="Y8975" i="4"/>
  <c r="Y8972" i="4"/>
  <c r="Y8971" i="4"/>
  <c r="Y8970" i="4"/>
  <c r="Y8967" i="4"/>
  <c r="Y8966" i="4"/>
  <c r="Y8962" i="4"/>
  <c r="Y8960" i="4"/>
  <c r="Y8959" i="4"/>
  <c r="Y8955" i="4"/>
  <c r="Y8931" i="4"/>
  <c r="Y8930" i="4"/>
  <c r="Y8929" i="4"/>
  <c r="Y8926" i="4"/>
  <c r="Y8925" i="4"/>
  <c r="Y8924" i="4"/>
  <c r="Y8919" i="4"/>
  <c r="Y8917" i="4"/>
  <c r="Y8915" i="4"/>
  <c r="Y8914" i="4"/>
  <c r="Y8910" i="4"/>
  <c r="Y8886" i="4"/>
  <c r="Y8885" i="4"/>
  <c r="Y8884" i="4"/>
  <c r="Y8883" i="4"/>
  <c r="Y8880" i="4"/>
  <c r="Y8879" i="4"/>
  <c r="Y8878" i="4"/>
  <c r="Y8871" i="4"/>
  <c r="Y8869" i="4"/>
  <c r="Y8868" i="4"/>
  <c r="Y8867" i="4"/>
  <c r="Y8864" i="4"/>
  <c r="Y8840" i="4"/>
  <c r="Y8839" i="4"/>
  <c r="Y8838" i="4"/>
  <c r="Y8835" i="4"/>
  <c r="Y8834" i="4"/>
  <c r="Y8833" i="4"/>
  <c r="Y8830" i="4"/>
  <c r="Y8825" i="4"/>
  <c r="Y8823" i="4"/>
  <c r="Y8822" i="4"/>
  <c r="Y8818" i="4"/>
  <c r="Y8814" i="4"/>
  <c r="Y8794" i="4"/>
  <c r="Y8793" i="4"/>
  <c r="Y8792" i="4"/>
  <c r="Y8789" i="4"/>
  <c r="Y8788" i="4"/>
  <c r="Y8787" i="4"/>
  <c r="Y8784" i="4"/>
  <c r="Y8783" i="4"/>
  <c r="Y8779" i="4"/>
  <c r="Y8777" i="4"/>
  <c r="Y8776" i="4"/>
  <c r="Y8772" i="4"/>
  <c r="Y8744" i="4"/>
  <c r="Y8743" i="4"/>
  <c r="Y8742" i="4"/>
  <c r="Y8739" i="4"/>
  <c r="Y8734" i="4"/>
  <c r="Y8732" i="4"/>
  <c r="Y8731" i="4"/>
  <c r="Y8727" i="4"/>
  <c r="Y8700" i="4"/>
  <c r="Y8699" i="4"/>
  <c r="Y8696" i="4"/>
  <c r="Y8695" i="4"/>
  <c r="Y8691" i="4"/>
  <c r="Y8689" i="4"/>
  <c r="Y8688" i="4"/>
  <c r="Y8687" i="4"/>
  <c r="Y8684" i="4"/>
  <c r="Y8660" i="4"/>
  <c r="Y8659" i="4"/>
  <c r="Y8658" i="4"/>
  <c r="Y8657" i="4"/>
  <c r="Y8654" i="4"/>
  <c r="Y8653" i="4"/>
  <c r="Y8652" i="4"/>
  <c r="Y8645" i="4"/>
  <c r="Y8643" i="4"/>
  <c r="Y8642" i="4"/>
  <c r="Y8641" i="4"/>
  <c r="Y8638" i="4"/>
  <c r="Y8633" i="4"/>
  <c r="Y8614" i="4"/>
  <c r="Y8610" i="4"/>
  <c r="Y8609" i="4"/>
  <c r="Y8608" i="4"/>
  <c r="Y8601" i="4"/>
  <c r="Y8599" i="4"/>
  <c r="Y8598" i="4"/>
  <c r="Y8597" i="4"/>
  <c r="Y8594" i="4"/>
  <c r="Y8570" i="4"/>
  <c r="Y8569" i="4"/>
  <c r="Y8568" i="4"/>
  <c r="Y8567" i="4"/>
  <c r="Y8566" i="4"/>
  <c r="Y8563" i="4"/>
  <c r="Y8562" i="4"/>
  <c r="Y8561" i="4"/>
  <c r="Y8557" i="4"/>
  <c r="Y8553" i="4"/>
  <c r="Y8551" i="4"/>
  <c r="Y8550" i="4"/>
  <c r="Y8549" i="4"/>
  <c r="Y8546" i="4"/>
  <c r="Y8522" i="4"/>
  <c r="Y8521" i="4"/>
  <c r="Y8520" i="4"/>
  <c r="Y8517" i="4"/>
  <c r="Y8516" i="4"/>
  <c r="Y8515" i="4"/>
  <c r="Y8512" i="4"/>
  <c r="Y8507" i="4"/>
  <c r="Y8505" i="4"/>
  <c r="Y8504" i="4"/>
  <c r="Y8503" i="4"/>
  <c r="Y8500" i="4"/>
  <c r="Y8462" i="4"/>
  <c r="Y8461" i="4"/>
  <c r="Y8458" i="4"/>
  <c r="Y8449" i="4"/>
  <c r="Y8448" i="4"/>
  <c r="Y8444" i="4"/>
  <c r="Y8420" i="4"/>
  <c r="Y8419" i="4"/>
  <c r="Y8416" i="4"/>
  <c r="Y8415" i="4"/>
  <c r="Y8408" i="4"/>
  <c r="Y8406" i="4"/>
  <c r="Y8405" i="4"/>
  <c r="Y8401" i="4"/>
  <c r="Y8374" i="4"/>
  <c r="Y8373" i="4"/>
  <c r="Y8368" i="4"/>
  <c r="Y8361" i="4"/>
  <c r="Y8359" i="4"/>
  <c r="Y8358" i="4"/>
  <c r="Y8329" i="4"/>
  <c r="Y8328" i="4"/>
  <c r="Y8327" i="4"/>
  <c r="Y8324" i="4"/>
  <c r="Y8323" i="4"/>
  <c r="Y8320" i="4"/>
  <c r="Y8315" i="4"/>
  <c r="Y8313" i="4"/>
  <c r="Y8312" i="4"/>
  <c r="Y8311" i="4"/>
  <c r="Y8308" i="4"/>
  <c r="Y8284" i="4"/>
  <c r="Y8283" i="4"/>
  <c r="Y8282" i="4"/>
  <c r="Y8279" i="4"/>
  <c r="Y8278" i="4"/>
  <c r="Y8277" i="4"/>
  <c r="Y8274" i="4"/>
  <c r="Y8269" i="4"/>
  <c r="Y8267" i="4"/>
  <c r="Y8266" i="4"/>
  <c r="Y8265" i="4"/>
  <c r="Y8262" i="4"/>
  <c r="Y8238" i="4"/>
  <c r="Y8237" i="4"/>
  <c r="Y8236" i="4"/>
  <c r="Y8233" i="4"/>
  <c r="Y8232" i="4"/>
  <c r="Y8231" i="4"/>
  <c r="Y8224" i="4"/>
  <c r="Y8222" i="4"/>
  <c r="Y8221" i="4"/>
  <c r="Y8220" i="4"/>
  <c r="Y8217" i="4"/>
  <c r="Y8193" i="4"/>
  <c r="Y8192" i="4"/>
  <c r="Y8189" i="4"/>
  <c r="Y8182" i="4"/>
  <c r="Y8179" i="4"/>
  <c r="Y8178" i="4"/>
  <c r="Y8175" i="4"/>
  <c r="Y8152" i="4"/>
  <c r="Y8151" i="4"/>
  <c r="Y8150" i="4"/>
  <c r="Y8149" i="4"/>
  <c r="Y8146" i="4"/>
  <c r="Y8143" i="4"/>
  <c r="Y8139" i="4"/>
  <c r="Y8137" i="4"/>
  <c r="Y8136" i="4"/>
  <c r="Y8135" i="4"/>
  <c r="Y8132" i="4"/>
  <c r="Y8094" i="4"/>
  <c r="Y8093" i="4"/>
  <c r="Y8092" i="4"/>
  <c r="Y8088" i="4"/>
  <c r="Y8079" i="4"/>
  <c r="Y8078" i="4"/>
  <c r="Y8077" i="4"/>
  <c r="Y8074" i="4"/>
  <c r="Y8050" i="4"/>
  <c r="Y8046" i="4"/>
  <c r="Y8042" i="4"/>
  <c r="Y8039" i="4"/>
  <c r="Y8038" i="4"/>
  <c r="Y8031" i="4"/>
  <c r="Y8029" i="4"/>
  <c r="Y8028" i="4"/>
  <c r="Y8025" i="4"/>
  <c r="Y8001" i="4"/>
  <c r="Y8000" i="4"/>
  <c r="Y7999" i="4"/>
  <c r="Y7996" i="4"/>
  <c r="Y7995" i="4"/>
  <c r="Y7988" i="4"/>
  <c r="Y7986" i="4"/>
  <c r="Y7985" i="4"/>
  <c r="Y7981" i="4"/>
  <c r="Y7957" i="4"/>
  <c r="Y7954" i="4"/>
  <c r="Y7951" i="4"/>
  <c r="Y7948" i="4"/>
  <c r="Y7944" i="4"/>
  <c r="Y7934" i="4"/>
  <c r="Y7910" i="4"/>
  <c r="Y7907" i="4"/>
  <c r="Y7904" i="4"/>
  <c r="Y7869" i="4"/>
  <c r="Y7865" i="4"/>
  <c r="Y7863" i="4"/>
  <c r="Y7859" i="4"/>
  <c r="Y7856" i="4"/>
  <c r="Y7853" i="4"/>
  <c r="Y7840" i="4"/>
  <c r="Y7836" i="4"/>
  <c r="Y7825" i="4"/>
  <c r="Y7734" i="4"/>
  <c r="Y7707" i="4"/>
  <c r="Y7705" i="4"/>
  <c r="Y7704" i="4"/>
  <c r="Y7697" i="4"/>
  <c r="Y7672" i="4"/>
  <c r="Y7671" i="4"/>
  <c r="Y7669" i="4"/>
  <c r="Y7668" i="4"/>
  <c r="Y7665" i="4"/>
  <c r="Y7651" i="4"/>
  <c r="Y7648" i="4"/>
  <c r="Y7616" i="4"/>
  <c r="Y7613" i="4"/>
  <c r="Y7612" i="4"/>
  <c r="Y7608" i="4"/>
  <c r="Y7602" i="4"/>
  <c r="Y7597" i="4"/>
  <c r="Y7596" i="4"/>
  <c r="Y7595" i="4"/>
  <c r="Y7591" i="4"/>
  <c r="Y7590" i="4"/>
  <c r="Y7589" i="4"/>
  <c r="Y7588" i="4"/>
  <c r="Y7582" i="4"/>
  <c r="Y7570" i="4"/>
  <c r="Y7568" i="4"/>
  <c r="Y7566" i="4"/>
  <c r="Y7565" i="4"/>
  <c r="Y7564" i="4"/>
  <c r="Y7563" i="4"/>
  <c r="Y7561" i="4"/>
  <c r="Y7555" i="4"/>
  <c r="Y7550" i="4"/>
  <c r="Y7549" i="4"/>
  <c r="Y7548" i="4"/>
  <c r="Y7493" i="4"/>
  <c r="Y7468" i="4"/>
  <c r="Y7417" i="4"/>
  <c r="Y7415" i="4"/>
  <c r="Y7413" i="4"/>
  <c r="Y7412" i="4"/>
  <c r="Y7407" i="4"/>
  <c r="Y7406" i="4"/>
  <c r="Y7405" i="4"/>
  <c r="Y7404" i="4"/>
  <c r="Y7402" i="4"/>
  <c r="Y7396" i="4"/>
  <c r="Y7394" i="4"/>
  <c r="Y7393" i="4"/>
  <c r="Y7391" i="4"/>
  <c r="Y7388" i="4"/>
  <c r="Y7386" i="4"/>
  <c r="Y7381" i="4"/>
  <c r="Y7378" i="4"/>
  <c r="Y7375" i="4"/>
  <c r="Y7372" i="4"/>
  <c r="Y7371" i="4"/>
  <c r="Y7311" i="4"/>
  <c r="Y7291" i="4"/>
  <c r="Y7280" i="4"/>
  <c r="Y7274" i="4"/>
  <c r="Y7273" i="4"/>
  <c r="Y7272" i="4"/>
  <c r="Y7271" i="4"/>
  <c r="Y7270" i="4"/>
  <c r="Y7269" i="4"/>
  <c r="Y7268" i="4"/>
  <c r="Y7267" i="4"/>
  <c r="Y7266" i="4"/>
  <c r="Y7260" i="4"/>
  <c r="Y7256" i="4"/>
  <c r="Y7251" i="4"/>
  <c r="Y7248" i="4"/>
  <c r="Y7243" i="4"/>
  <c r="Y7210" i="4"/>
  <c r="Y7209" i="4"/>
  <c r="Y7208" i="4"/>
  <c r="Y7206" i="4"/>
  <c r="Y7205" i="4"/>
  <c r="Y7204" i="4"/>
  <c r="Y7203" i="4"/>
  <c r="Y7200" i="4"/>
  <c r="Y7199" i="4"/>
  <c r="Y7196" i="4"/>
  <c r="Y7195" i="4"/>
  <c r="Y7193" i="4"/>
  <c r="Y7192" i="4"/>
  <c r="Y7191" i="4"/>
  <c r="Y7187" i="4"/>
  <c r="Y7186" i="4"/>
  <c r="Y7185" i="4"/>
  <c r="Y7181" i="4"/>
  <c r="Y7180" i="4"/>
  <c r="Y7179" i="4"/>
  <c r="Y7174" i="4"/>
  <c r="Y7173" i="4"/>
  <c r="Y7168" i="4"/>
  <c r="Y7167" i="4"/>
  <c r="Y7166" i="4"/>
  <c r="Y7165" i="4"/>
  <c r="Y7162" i="4"/>
  <c r="Y7156" i="4"/>
  <c r="Y7153" i="4"/>
  <c r="Y7053" i="4"/>
  <c r="Y7043" i="4"/>
  <c r="Y6994" i="4"/>
  <c r="Y6970" i="4"/>
  <c r="Y6947" i="4"/>
  <c r="Y6924" i="4"/>
  <c r="Y6910" i="4"/>
  <c r="Y6878" i="4"/>
  <c r="Y6822" i="4"/>
  <c r="Y6741" i="4"/>
  <c r="Y6740" i="4"/>
  <c r="Y6736" i="4"/>
  <c r="Y6734" i="4"/>
  <c r="Y6650" i="4"/>
  <c r="Y6626" i="4"/>
  <c r="Y6484" i="4"/>
  <c r="Y6461" i="4"/>
  <c r="Y6459" i="4"/>
  <c r="Y6438" i="4"/>
  <c r="Y6433" i="4"/>
  <c r="Y6286" i="4"/>
  <c r="Y6280" i="4"/>
  <c r="Y6053" i="4"/>
  <c r="Y6041" i="4"/>
  <c r="Y5953" i="4"/>
  <c r="Y5918" i="4"/>
  <c r="Y5916" i="4"/>
  <c r="Y5915" i="4"/>
  <c r="Y5911" i="4"/>
  <c r="Y5887" i="4"/>
  <c r="Y5886" i="4"/>
  <c r="Y5876" i="4"/>
  <c r="Y5846" i="4"/>
  <c r="Y5830" i="4"/>
  <c r="Y5807" i="4"/>
  <c r="Y5796" i="4"/>
  <c r="Y5765" i="4"/>
  <c r="Y5764" i="4"/>
  <c r="Y5754" i="4"/>
  <c r="Y5724" i="4"/>
  <c r="Y5723" i="4"/>
  <c r="Y5713" i="4"/>
  <c r="Y5684" i="4"/>
  <c r="Y5683" i="4"/>
  <c r="Y5673" i="4"/>
  <c r="Y5667" i="4"/>
  <c r="Y5644" i="4"/>
  <c r="Y5643" i="4"/>
  <c r="Y5633" i="4"/>
  <c r="Y5626" i="4"/>
  <c r="Y5604" i="4"/>
  <c r="Y5603" i="4"/>
  <c r="Y5593" i="4"/>
  <c r="Y5587" i="4"/>
  <c r="Y5564" i="4"/>
  <c r="Y5563" i="4"/>
  <c r="Y5553" i="4"/>
  <c r="Y5524" i="4"/>
  <c r="Y5502" i="4"/>
  <c r="Y5472" i="4"/>
  <c r="Y5441" i="4"/>
  <c r="Y5431" i="4"/>
  <c r="Y5420" i="4"/>
  <c r="Y5390" i="4"/>
  <c r="Y5350" i="4"/>
  <c r="Y5320" i="4"/>
  <c r="Y5319" i="4"/>
  <c r="Y5313" i="4"/>
  <c r="Y5303" i="4"/>
  <c r="Y5268" i="4"/>
  <c r="Y5238" i="4"/>
  <c r="Y5228" i="4"/>
  <c r="Y5199" i="4"/>
  <c r="Y5198" i="4"/>
  <c r="Y5188" i="4"/>
  <c r="Y5177" i="4"/>
  <c r="Y5158" i="4"/>
  <c r="Y5119" i="4"/>
  <c r="Y5109" i="4"/>
  <c r="Y5080" i="4"/>
  <c r="Y5070" i="4"/>
  <c r="Y5039" i="4"/>
  <c r="Y5038" i="4"/>
  <c r="Y5028" i="4"/>
  <c r="Y4998" i="4"/>
  <c r="Y4986" i="4"/>
  <c r="Y4959" i="4"/>
  <c r="Y4953" i="4"/>
  <c r="Y4946" i="4"/>
  <c r="Y4905" i="4"/>
  <c r="Y4875" i="4"/>
  <c r="Y4874" i="4"/>
  <c r="Y4864" i="4"/>
  <c r="Y4857" i="4"/>
  <c r="Y4852" i="4"/>
  <c r="Y4833" i="4"/>
  <c r="Y4823" i="4"/>
  <c r="Y4792" i="4"/>
  <c r="Y4791" i="4"/>
  <c r="Y4787" i="4"/>
  <c r="Y4778" i="4"/>
  <c r="Y4774" i="4"/>
  <c r="Y4769" i="4"/>
  <c r="Y4750" i="4"/>
  <c r="Y4744" i="4"/>
  <c r="Y4740" i="4"/>
  <c r="Y4738" i="4"/>
  <c r="Y4700" i="4"/>
  <c r="Y4670" i="4"/>
  <c r="Y4669" i="4"/>
  <c r="Y4659" i="4"/>
  <c r="Y4630" i="4"/>
  <c r="Y4629" i="4"/>
  <c r="Y4619" i="4"/>
  <c r="Y4590" i="4"/>
  <c r="Y4589" i="4"/>
  <c r="Y4577" i="4"/>
  <c r="Y4548" i="4"/>
  <c r="Y4538" i="4"/>
  <c r="Y4527" i="4"/>
  <c r="Y4460" i="4"/>
  <c r="Y4458" i="4"/>
  <c r="Y4455" i="4"/>
  <c r="Y4448" i="4"/>
  <c r="Y4437" i="4"/>
  <c r="Y4419" i="4"/>
  <c r="Y4409" i="4"/>
  <c r="Y4398" i="4"/>
  <c r="Y4379" i="4"/>
  <c r="Y4369" i="4"/>
  <c r="Y4359" i="4"/>
  <c r="Y4339" i="4"/>
  <c r="Y4338" i="4"/>
  <c r="Y4328" i="4"/>
  <c r="Y4316" i="4"/>
  <c r="Y4287" i="4"/>
  <c r="Y4277" i="4"/>
  <c r="Y4257" i="4"/>
  <c r="Y4256" i="4"/>
  <c r="Y4253" i="4"/>
  <c r="Y4246" i="4"/>
  <c r="Y4217" i="4"/>
  <c r="Y4207" i="4"/>
  <c r="Y4177" i="4"/>
  <c r="Y4167" i="4"/>
  <c r="Y4156" i="4"/>
  <c r="Y4137" i="4"/>
  <c r="Y4096" i="4"/>
  <c r="Y4056" i="4"/>
  <c r="Y4055" i="4"/>
  <c r="Y4004" i="4"/>
  <c r="Y3994" i="4"/>
  <c r="Y3975" i="4"/>
  <c r="Y3974" i="4"/>
  <c r="Y3968" i="4"/>
  <c r="Y3935" i="4"/>
  <c r="Y3934" i="4"/>
  <c r="Y3914" i="4"/>
  <c r="Y3895" i="4"/>
  <c r="Y3894" i="4"/>
  <c r="Y3884" i="4"/>
  <c r="Y3854" i="4"/>
  <c r="Y3815" i="4"/>
  <c r="Y3814" i="4"/>
  <c r="Y3804" i="4"/>
  <c r="Y3774" i="4"/>
  <c r="Y3764" i="4"/>
  <c r="Y3735" i="4"/>
  <c r="Y3734" i="4"/>
  <c r="Y3724" i="4"/>
  <c r="Y3695" i="4"/>
  <c r="Y3694" i="4"/>
  <c r="Y3684" i="4"/>
  <c r="Y3655" i="4"/>
  <c r="Y3654" i="4"/>
  <c r="Y3644" i="4"/>
  <c r="Y3633" i="4"/>
  <c r="Y3615" i="4"/>
  <c r="Y3614" i="4"/>
  <c r="Y3611" i="4"/>
  <c r="Y3604" i="4"/>
  <c r="Y3575" i="4"/>
  <c r="Y3574" i="4"/>
  <c r="Y3564" i="4"/>
  <c r="Y3553" i="4"/>
  <c r="Y3534" i="4"/>
  <c r="Y3533" i="4"/>
  <c r="Y3523" i="4"/>
  <c r="Y3493" i="4"/>
  <c r="Y3487" i="4"/>
  <c r="Y3483" i="4"/>
  <c r="Y3454" i="4"/>
  <c r="Y3453" i="4"/>
  <c r="Y3443" i="4"/>
  <c r="Y3414" i="4"/>
  <c r="Y3413" i="4"/>
  <c r="Y3403" i="4"/>
  <c r="Y3401" i="4"/>
  <c r="Y3374" i="4"/>
  <c r="Y3373" i="4"/>
  <c r="Y3363" i="4"/>
  <c r="Y3333" i="4"/>
  <c r="Y3332" i="4"/>
  <c r="Y3322" i="4"/>
  <c r="Y3292" i="4"/>
  <c r="Y3291" i="4"/>
  <c r="Y3271" i="4"/>
  <c r="Y3252" i="4"/>
  <c r="Y3251" i="4"/>
  <c r="Y3248" i="4"/>
  <c r="Y3241" i="4"/>
  <c r="Y3201" i="4"/>
  <c r="Y3195" i="4"/>
  <c r="Y3171" i="4"/>
  <c r="Y3170" i="4"/>
  <c r="Y3169" i="4"/>
  <c r="Y3159" i="4"/>
  <c r="Y3128" i="4"/>
  <c r="Y3122" i="4"/>
  <c r="Y3118" i="4"/>
  <c r="Y3089" i="4"/>
  <c r="Y3088" i="4"/>
  <c r="Y3067" i="4"/>
  <c r="Y3049" i="4"/>
  <c r="Y3039" i="4"/>
  <c r="Y3027" i="4"/>
  <c r="Y3009" i="4"/>
  <c r="Y3008" i="4"/>
  <c r="Y2998" i="4"/>
  <c r="Y2969" i="4"/>
  <c r="Y2968" i="4"/>
  <c r="Y2958" i="4"/>
  <c r="Y2947" i="4"/>
  <c r="Y2929" i="4"/>
  <c r="Y2928" i="4"/>
  <c r="Y2918" i="4"/>
  <c r="Y2889" i="4"/>
  <c r="Y2888" i="4"/>
  <c r="Y2878" i="4"/>
  <c r="Y2849" i="4"/>
  <c r="Y2848" i="4"/>
  <c r="Y2838" i="4"/>
  <c r="Y2808" i="4"/>
  <c r="Y2798" i="4"/>
  <c r="Y2768" i="4"/>
  <c r="Y2767" i="4"/>
  <c r="Y2757" i="4"/>
  <c r="Y2746" i="4"/>
  <c r="Y2728" i="4"/>
  <c r="Y2727" i="4"/>
  <c r="Y2717" i="4"/>
  <c r="Y2706" i="4"/>
  <c r="Y2687" i="4"/>
  <c r="Y2686" i="4"/>
  <c r="Y2676" i="4"/>
  <c r="Y2646" i="4"/>
  <c r="Y2645" i="4"/>
  <c r="Y2635" i="4"/>
  <c r="Y2633" i="4"/>
  <c r="Y2623" i="4"/>
  <c r="Y2604" i="4"/>
  <c r="Y2594" i="4"/>
  <c r="Y2564" i="4"/>
  <c r="Y2554" i="4"/>
  <c r="Y2543" i="4"/>
  <c r="Y2524" i="4"/>
  <c r="Y2514" i="4"/>
  <c r="Y2484" i="4"/>
  <c r="Y2464" i="4"/>
  <c r="Y2445" i="4"/>
  <c r="Y2438" i="4"/>
  <c r="Y2436" i="4"/>
  <c r="Y2397" i="4"/>
  <c r="Y2386" i="4"/>
  <c r="Y2356" i="4"/>
  <c r="Y2326" i="4"/>
  <c r="Y2322" i="4"/>
  <c r="Y2304" i="4"/>
  <c r="Y2285" i="4"/>
  <c r="Y2275" i="4"/>
  <c r="Y2244" i="4"/>
  <c r="Y2234" i="4"/>
  <c r="Y2223" i="4"/>
  <c r="Y2204" i="4"/>
  <c r="Y2201" i="4"/>
  <c r="Y2194" i="4"/>
  <c r="Y2188" i="4"/>
  <c r="Y2164" i="4"/>
  <c r="Y2163" i="4"/>
  <c r="Y2153" i="4"/>
  <c r="Y2123" i="4"/>
  <c r="Y2117" i="4"/>
  <c r="Y2113" i="4"/>
  <c r="Y2101" i="4"/>
  <c r="Y2082" i="4"/>
  <c r="Y2081" i="4"/>
  <c r="Y2071" i="4"/>
  <c r="Y2040" i="4"/>
  <c r="Y2039" i="4"/>
  <c r="Y2000" i="4"/>
  <c r="Y1994" i="4"/>
  <c r="Y1990" i="4"/>
  <c r="Y1984" i="4"/>
  <c r="Y1960" i="4"/>
  <c r="Y1959" i="4"/>
  <c r="Y1949" i="4"/>
  <c r="Y1943" i="4"/>
  <c r="Y1908" i="4"/>
  <c r="Y1877" i="4"/>
  <c r="Y1867" i="4"/>
  <c r="Y1856" i="4"/>
  <c r="Y1837" i="4"/>
  <c r="Y1836" i="4"/>
  <c r="Y1833" i="4"/>
  <c r="Y1826" i="4"/>
  <c r="Y1797" i="4"/>
  <c r="Y1796" i="4"/>
  <c r="Y1795" i="4"/>
  <c r="Y1756" i="4"/>
  <c r="Y1755" i="4"/>
  <c r="Y1754" i="4"/>
  <c r="Y1748" i="4"/>
  <c r="Y1705" i="4"/>
  <c r="Y1675" i="4"/>
  <c r="Y1674" i="4"/>
  <c r="Y1664" i="4"/>
  <c r="Y1634" i="4"/>
  <c r="Y1548" i="4"/>
  <c r="Y1546" i="4"/>
  <c r="Y1536" i="4"/>
  <c r="Y1518" i="4"/>
  <c r="Y1515" i="4"/>
  <c r="Y1472" i="4"/>
  <c r="Y1429" i="4"/>
  <c r="Y1426" i="4"/>
  <c r="Y1425" i="4"/>
  <c r="Y1424" i="4"/>
  <c r="Y1423" i="4"/>
  <c r="Y1422" i="4"/>
  <c r="Y1411" i="4"/>
  <c r="Y1410" i="4"/>
  <c r="Y1407" i="4"/>
  <c r="Y1339" i="4"/>
  <c r="Y1330" i="4"/>
  <c r="Y1329" i="4"/>
  <c r="Y1328" i="4"/>
  <c r="Y1327" i="4"/>
  <c r="Y1326" i="4"/>
  <c r="Y1325" i="4"/>
  <c r="Y1287" i="4"/>
  <c r="Y1284" i="4"/>
  <c r="Y1268" i="4"/>
  <c r="Y1244" i="4"/>
  <c r="Y1242" i="4"/>
  <c r="Y1239" i="4"/>
  <c r="Y1235" i="4"/>
  <c r="Y1234" i="4"/>
  <c r="Y1233" i="4"/>
  <c r="Y1230" i="4"/>
  <c r="Y1229" i="4"/>
  <c r="Y1228" i="4"/>
  <c r="Y1227" i="4"/>
  <c r="Y1225" i="4"/>
  <c r="Y1224" i="4"/>
  <c r="Y1223" i="4"/>
  <c r="Y1222" i="4"/>
  <c r="Y1221" i="4"/>
  <c r="Y1220" i="4"/>
  <c r="Y1218" i="4"/>
  <c r="Y1216" i="4"/>
  <c r="Y1215" i="4"/>
  <c r="Y1214" i="4"/>
  <c r="Y1213" i="4"/>
  <c r="Y1211" i="4"/>
  <c r="Y1198" i="4"/>
  <c r="Y1184" i="4"/>
  <c r="Y1183" i="4"/>
  <c r="Y1182" i="4"/>
  <c r="Y1181" i="4"/>
  <c r="Y1177" i="4"/>
  <c r="Y1175" i="4"/>
  <c r="Y1172" i="4"/>
  <c r="Y1169" i="4"/>
  <c r="Y1167" i="4"/>
  <c r="Y1144" i="4"/>
  <c r="Y1142" i="4"/>
  <c r="Y1141" i="4"/>
  <c r="Y1140" i="4"/>
  <c r="Y1139" i="4"/>
  <c r="Y1138" i="4"/>
  <c r="Y1133" i="4"/>
  <c r="Y1130" i="4"/>
  <c r="Y1078" i="4"/>
  <c r="Y1048" i="4"/>
  <c r="Y1023" i="4"/>
  <c r="Y1011" i="4"/>
  <c r="Y1002" i="4"/>
  <c r="Y996" i="4"/>
  <c r="Y944" i="4"/>
  <c r="Y931" i="4"/>
  <c r="Y882" i="4"/>
  <c r="Y878" i="4"/>
  <c r="Y876" i="4"/>
  <c r="Y875" i="4"/>
  <c r="Y872" i="4"/>
  <c r="Y871" i="4"/>
  <c r="Y863" i="4"/>
  <c r="Y861" i="4"/>
  <c r="Y857" i="4"/>
  <c r="Y855" i="4"/>
  <c r="Y849" i="4"/>
  <c r="Y846" i="4"/>
  <c r="Y841" i="4"/>
  <c r="Y837" i="4"/>
  <c r="Y834" i="4"/>
  <c r="Y828" i="4"/>
  <c r="Y826" i="4"/>
  <c r="Y825" i="4"/>
  <c r="Y824" i="4"/>
  <c r="Y823" i="4"/>
  <c r="Y821" i="4"/>
  <c r="Y717" i="4"/>
  <c r="Y715" i="4"/>
  <c r="Y706" i="4"/>
  <c r="Y672" i="4"/>
  <c r="Y671" i="4"/>
  <c r="Y670" i="4"/>
  <c r="Y669" i="4"/>
  <c r="Y668" i="4"/>
  <c r="Y667" i="4"/>
  <c r="Y661" i="4"/>
  <c r="Y590" i="4"/>
  <c r="Y434" i="4"/>
  <c r="Y418" i="4"/>
  <c r="Y386" i="4"/>
  <c r="Y358" i="4"/>
  <c r="Y350" i="4"/>
  <c r="Y343" i="4"/>
  <c r="Y232" i="4"/>
  <c r="Y213" i="4"/>
  <c r="Y197" i="4"/>
  <c r="Y174" i="4"/>
  <c r="Y173" i="4"/>
  <c r="Y170" i="4"/>
  <c r="Y168" i="4"/>
  <c r="Y65" i="4"/>
  <c r="Y60" i="4"/>
  <c r="T9278" i="4" l="1"/>
  <c r="T9152" i="4"/>
  <c r="T9151" i="4"/>
  <c r="T9150" i="4"/>
  <c r="T9147" i="4"/>
  <c r="T9146" i="4" s="1"/>
  <c r="T9145" i="4" s="1"/>
  <c r="T9144" i="4"/>
  <c r="T9143" i="4"/>
  <c r="T9142" i="4"/>
  <c r="T9140" i="4"/>
  <c r="T9139" i="4"/>
  <c r="T9138" i="4"/>
  <c r="T9137" i="4"/>
  <c r="T9136" i="4"/>
  <c r="T9135" i="4"/>
  <c r="T9133" i="4"/>
  <c r="T9132" i="4" s="1"/>
  <c r="T9131" i="4"/>
  <c r="T9130" i="4"/>
  <c r="T9129" i="4"/>
  <c r="T9128" i="4"/>
  <c r="T9127" i="4"/>
  <c r="T9125" i="4"/>
  <c r="T9111" i="4"/>
  <c r="T9110" i="4" s="1"/>
  <c r="T9109" i="4" s="1"/>
  <c r="T9108" i="4"/>
  <c r="T9107" i="4" s="1"/>
  <c r="T9106" i="4" s="1"/>
  <c r="T9105" i="4"/>
  <c r="T9104" i="4"/>
  <c r="T9103" i="4"/>
  <c r="T9101" i="4"/>
  <c r="T9100" i="4"/>
  <c r="T9099" i="4"/>
  <c r="T9098" i="4"/>
  <c r="T9097" i="4"/>
  <c r="T9096" i="4"/>
  <c r="T9095" i="4"/>
  <c r="T9094" i="4"/>
  <c r="T9092" i="4"/>
  <c r="T9091" i="4" s="1"/>
  <c r="T9090" i="4"/>
  <c r="T9089" i="4"/>
  <c r="T9088" i="4"/>
  <c r="T9087" i="4"/>
  <c r="T9086" i="4"/>
  <c r="T9084" i="4"/>
  <c r="T9070" i="4"/>
  <c r="T9069" i="4"/>
  <c r="T9068" i="4"/>
  <c r="T9065" i="4"/>
  <c r="T9064" i="4"/>
  <c r="T9063" i="4"/>
  <c r="T9060" i="4"/>
  <c r="T9059" i="4"/>
  <c r="T9058" i="4"/>
  <c r="T9057" i="4"/>
  <c r="T9055" i="4"/>
  <c r="T9054" i="4"/>
  <c r="T9053" i="4"/>
  <c r="T9052" i="4"/>
  <c r="T9051" i="4"/>
  <c r="T9050" i="4"/>
  <c r="T9049" i="4"/>
  <c r="T9048" i="4"/>
  <c r="T9046" i="4"/>
  <c r="T9045" i="4" s="1"/>
  <c r="T9044" i="4"/>
  <c r="T9043" i="4"/>
  <c r="T9042" i="4"/>
  <c r="T9041" i="4"/>
  <c r="T9040" i="4"/>
  <c r="T9038" i="4"/>
  <c r="T9024" i="4"/>
  <c r="T9023" i="4" s="1"/>
  <c r="T9022" i="4" s="1"/>
  <c r="T9021" i="4"/>
  <c r="T9020" i="4" s="1"/>
  <c r="T9019" i="4" s="1"/>
  <c r="T9018" i="4"/>
  <c r="T9017" i="4"/>
  <c r="T9016" i="4"/>
  <c r="T9014" i="4"/>
  <c r="T9013" i="4"/>
  <c r="T9012" i="4"/>
  <c r="T9011" i="4"/>
  <c r="T9010" i="4"/>
  <c r="T9009" i="4"/>
  <c r="T9008" i="4"/>
  <c r="T9007" i="4"/>
  <c r="T9005" i="4"/>
  <c r="T9004" i="4" s="1"/>
  <c r="T9003" i="4"/>
  <c r="T9002" i="4"/>
  <c r="T9001" i="4"/>
  <c r="T9000" i="4"/>
  <c r="T8999" i="4"/>
  <c r="T8997" i="4"/>
  <c r="T8983" i="4"/>
  <c r="T8982" i="4" s="1"/>
  <c r="T8981" i="4" s="1"/>
  <c r="T8980" i="4"/>
  <c r="T8979" i="4"/>
  <c r="T8978" i="4"/>
  <c r="T8975" i="4"/>
  <c r="T8974" i="4" s="1"/>
  <c r="T8973" i="4" s="1"/>
  <c r="T8972" i="4"/>
  <c r="T8971" i="4"/>
  <c r="T8970" i="4"/>
  <c r="T8967" i="4"/>
  <c r="T8966" i="4"/>
  <c r="T8965" i="4"/>
  <c r="T8964" i="4"/>
  <c r="T8962" i="4"/>
  <c r="T8961" i="4"/>
  <c r="T8960" i="4"/>
  <c r="T8959" i="4"/>
  <c r="T8958" i="4"/>
  <c r="T8957" i="4"/>
  <c r="T8956" i="4"/>
  <c r="T8955" i="4"/>
  <c r="T8953" i="4"/>
  <c r="T8952" i="4" s="1"/>
  <c r="T8951" i="4"/>
  <c r="T8950" i="4"/>
  <c r="T8949" i="4"/>
  <c r="T8948" i="4"/>
  <c r="T8947" i="4"/>
  <c r="T8945" i="4"/>
  <c r="T8931" i="4"/>
  <c r="T8930" i="4"/>
  <c r="T8929" i="4"/>
  <c r="T8926" i="4"/>
  <c r="T8925" i="4"/>
  <c r="T8924" i="4"/>
  <c r="T8921" i="4"/>
  <c r="T8920" i="4"/>
  <c r="T8919" i="4"/>
  <c r="T8917" i="4"/>
  <c r="T8916" i="4"/>
  <c r="T8915" i="4"/>
  <c r="T8914" i="4"/>
  <c r="T8913" i="4"/>
  <c r="T8912" i="4"/>
  <c r="T8911" i="4"/>
  <c r="T8910" i="4"/>
  <c r="T8908" i="4"/>
  <c r="T8907" i="4" s="1"/>
  <c r="T8906" i="4"/>
  <c r="T8905" i="4"/>
  <c r="T8904" i="4"/>
  <c r="T8903" i="4"/>
  <c r="T8902" i="4"/>
  <c r="T8900" i="4"/>
  <c r="T8886" i="4"/>
  <c r="T8885" i="4"/>
  <c r="T8884" i="4"/>
  <c r="T8883" i="4"/>
  <c r="T8880" i="4"/>
  <c r="T8879" i="4"/>
  <c r="T8878" i="4"/>
  <c r="T8875" i="4"/>
  <c r="T8874" i="4"/>
  <c r="T8873" i="4"/>
  <c r="T8871" i="4"/>
  <c r="T8870" i="4"/>
  <c r="T8869" i="4"/>
  <c r="T8868" i="4"/>
  <c r="T8867" i="4"/>
  <c r="T8866" i="4"/>
  <c r="T8865" i="4"/>
  <c r="T8864" i="4"/>
  <c r="T8862" i="4"/>
  <c r="T8861" i="4" s="1"/>
  <c r="T8860" i="4"/>
  <c r="T8859" i="4"/>
  <c r="T8858" i="4"/>
  <c r="T8857" i="4"/>
  <c r="T8856" i="4"/>
  <c r="T8854" i="4"/>
  <c r="T8840" i="4"/>
  <c r="T8839" i="4"/>
  <c r="T8838" i="4"/>
  <c r="T8835" i="4"/>
  <c r="T8834" i="4"/>
  <c r="T8833" i="4"/>
  <c r="T8830" i="4"/>
  <c r="T8829" i="4"/>
  <c r="T8828" i="4"/>
  <c r="T8827" i="4"/>
  <c r="T8825" i="4"/>
  <c r="T8824" i="4"/>
  <c r="T8823" i="4"/>
  <c r="T8822" i="4"/>
  <c r="T8821" i="4"/>
  <c r="T8820" i="4"/>
  <c r="T8819" i="4"/>
  <c r="T8818" i="4"/>
  <c r="T8816" i="4"/>
  <c r="T8815" i="4" s="1"/>
  <c r="T8814" i="4"/>
  <c r="T8813" i="4"/>
  <c r="T8812" i="4"/>
  <c r="T8811" i="4"/>
  <c r="T8810" i="4"/>
  <c r="T8808" i="4"/>
  <c r="T8794" i="4"/>
  <c r="T8793" i="4"/>
  <c r="T8792" i="4"/>
  <c r="T8789" i="4"/>
  <c r="T8788" i="4"/>
  <c r="T8787" i="4"/>
  <c r="T8784" i="4"/>
  <c r="T8783" i="4"/>
  <c r="T8782" i="4"/>
  <c r="T8781" i="4"/>
  <c r="T8779" i="4"/>
  <c r="T8778" i="4"/>
  <c r="T8777" i="4"/>
  <c r="T8776" i="4"/>
  <c r="T8775" i="4"/>
  <c r="T8774" i="4"/>
  <c r="T8773" i="4"/>
  <c r="T8772" i="4"/>
  <c r="T8770" i="4"/>
  <c r="T8769" i="4" s="1"/>
  <c r="T8768" i="4"/>
  <c r="T8767" i="4"/>
  <c r="T8766" i="4"/>
  <c r="T8765" i="4"/>
  <c r="T8764" i="4"/>
  <c r="T8762" i="4"/>
  <c r="T8748" i="4"/>
  <c r="T8747" i="4"/>
  <c r="T8744" i="4"/>
  <c r="T8743" i="4"/>
  <c r="T8742" i="4"/>
  <c r="T8739" i="4"/>
  <c r="T8738" i="4"/>
  <c r="T8737" i="4"/>
  <c r="T8736" i="4"/>
  <c r="T8734" i="4"/>
  <c r="T8733" i="4"/>
  <c r="T8732" i="4"/>
  <c r="T8731" i="4"/>
  <c r="T8730" i="4"/>
  <c r="T8729" i="4"/>
  <c r="T8728" i="4"/>
  <c r="T8727" i="4"/>
  <c r="T8725" i="4"/>
  <c r="T8724" i="4" s="1"/>
  <c r="T8723" i="4"/>
  <c r="T8722" i="4"/>
  <c r="T8721" i="4"/>
  <c r="T8720" i="4"/>
  <c r="T8719" i="4"/>
  <c r="T8717" i="4"/>
  <c r="T8703" i="4"/>
  <c r="T8702" i="4" s="1"/>
  <c r="T8701" i="4" s="1"/>
  <c r="T8700" i="4"/>
  <c r="T8699" i="4"/>
  <c r="T8696" i="4"/>
  <c r="T8695" i="4"/>
  <c r="T8694" i="4"/>
  <c r="T8693" i="4"/>
  <c r="T8691" i="4"/>
  <c r="T8690" i="4"/>
  <c r="T8689" i="4"/>
  <c r="T8688" i="4"/>
  <c r="T8687" i="4"/>
  <c r="T8686" i="4"/>
  <c r="T8685" i="4"/>
  <c r="T8684" i="4"/>
  <c r="T8682" i="4"/>
  <c r="T8681" i="4" s="1"/>
  <c r="T8680" i="4"/>
  <c r="T8679" i="4"/>
  <c r="T8678" i="4"/>
  <c r="T8677" i="4"/>
  <c r="T8676" i="4"/>
  <c r="T8674" i="4"/>
  <c r="T8660" i="4"/>
  <c r="T8659" i="4"/>
  <c r="T8658" i="4"/>
  <c r="T8657" i="4"/>
  <c r="T8654" i="4"/>
  <c r="T8653" i="4"/>
  <c r="T8652" i="4"/>
  <c r="T8649" i="4"/>
  <c r="T8648" i="4"/>
  <c r="T8647" i="4"/>
  <c r="T8645" i="4"/>
  <c r="T8644" i="4"/>
  <c r="T8643" i="4"/>
  <c r="T8642" i="4"/>
  <c r="T8641" i="4"/>
  <c r="T8640" i="4"/>
  <c r="T8639" i="4"/>
  <c r="T8638" i="4"/>
  <c r="T8636" i="4"/>
  <c r="T8635" i="4" s="1"/>
  <c r="T8634" i="4"/>
  <c r="T8633" i="4"/>
  <c r="T8632" i="4"/>
  <c r="T8631" i="4"/>
  <c r="T8630" i="4"/>
  <c r="T8628" i="4"/>
  <c r="T8614" i="4"/>
  <c r="T8613" i="4"/>
  <c r="T8610" i="4"/>
  <c r="T8609" i="4"/>
  <c r="T8608" i="4"/>
  <c r="T8605" i="4"/>
  <c r="T8604" i="4"/>
  <c r="T8603" i="4"/>
  <c r="T8601" i="4"/>
  <c r="T8600" i="4"/>
  <c r="T8599" i="4"/>
  <c r="T8598" i="4"/>
  <c r="T8597" i="4"/>
  <c r="T8596" i="4"/>
  <c r="T8595" i="4"/>
  <c r="T8594" i="4"/>
  <c r="T8592" i="4"/>
  <c r="T8591" i="4" s="1"/>
  <c r="T8590" i="4"/>
  <c r="T8589" i="4"/>
  <c r="T8588" i="4"/>
  <c r="T8587" i="4"/>
  <c r="T8586" i="4"/>
  <c r="T8584" i="4"/>
  <c r="T8570" i="4"/>
  <c r="T8569" i="4"/>
  <c r="T8568" i="4"/>
  <c r="T8567" i="4"/>
  <c r="T8566" i="4"/>
  <c r="T8563" i="4"/>
  <c r="T8562" i="4"/>
  <c r="T8561" i="4"/>
  <c r="T8558" i="4"/>
  <c r="T8557" i="4"/>
  <c r="T8556" i="4"/>
  <c r="T8555" i="4"/>
  <c r="T8553" i="4"/>
  <c r="T8552" i="4"/>
  <c r="T8551" i="4"/>
  <c r="T8550" i="4"/>
  <c r="T8549" i="4"/>
  <c r="T8548" i="4"/>
  <c r="T8547" i="4"/>
  <c r="T8546" i="4"/>
  <c r="T8544" i="4"/>
  <c r="T8543" i="4" s="1"/>
  <c r="T8542" i="4"/>
  <c r="T8541" i="4"/>
  <c r="T8540" i="4"/>
  <c r="T8539" i="4"/>
  <c r="T8538" i="4"/>
  <c r="T8536" i="4"/>
  <c r="T8522" i="4"/>
  <c r="T8521" i="4"/>
  <c r="T8520" i="4"/>
  <c r="T8517" i="4"/>
  <c r="T8516" i="4"/>
  <c r="T8515" i="4"/>
  <c r="T8512" i="4"/>
  <c r="T8511" i="4"/>
  <c r="T8510" i="4"/>
  <c r="T8509" i="4"/>
  <c r="T8507" i="4"/>
  <c r="T8506" i="4"/>
  <c r="T8505" i="4"/>
  <c r="T8504" i="4"/>
  <c r="T8503" i="4"/>
  <c r="T8502" i="4"/>
  <c r="T8501" i="4"/>
  <c r="T8500" i="4"/>
  <c r="T8498" i="4"/>
  <c r="T8497" i="4" s="1"/>
  <c r="T8496" i="4"/>
  <c r="T8495" i="4"/>
  <c r="T8494" i="4"/>
  <c r="T8493" i="4"/>
  <c r="T8492" i="4"/>
  <c r="T8490" i="4"/>
  <c r="T8476" i="4"/>
  <c r="T8475" i="4" s="1"/>
  <c r="T8474" i="4" s="1"/>
  <c r="T8477" i="4" s="1"/>
  <c r="T8481" i="4" s="1"/>
  <c r="T8482" i="4" s="1"/>
  <c r="T8462" i="4"/>
  <c r="T8461" i="4"/>
  <c r="T8458" i="4"/>
  <c r="T8457" i="4" s="1"/>
  <c r="T8456" i="4" s="1"/>
  <c r="T8455" i="4"/>
  <c r="T8454" i="4"/>
  <c r="T8453" i="4"/>
  <c r="T8451" i="4"/>
  <c r="T8450" i="4"/>
  <c r="T8449" i="4"/>
  <c r="T8448" i="4"/>
  <c r="T8447" i="4"/>
  <c r="T8446" i="4"/>
  <c r="T8445" i="4"/>
  <c r="T8444" i="4"/>
  <c r="T8442" i="4"/>
  <c r="T8441" i="4" s="1"/>
  <c r="T8440" i="4"/>
  <c r="T8439" i="4"/>
  <c r="T8438" i="4"/>
  <c r="T8437" i="4"/>
  <c r="T8436" i="4"/>
  <c r="T8434" i="4"/>
  <c r="T8420" i="4"/>
  <c r="T8419" i="4"/>
  <c r="T8416" i="4"/>
  <c r="T8415" i="4"/>
  <c r="T8412" i="4"/>
  <c r="T8411" i="4"/>
  <c r="T8410" i="4"/>
  <c r="T8408" i="4"/>
  <c r="T8407" i="4"/>
  <c r="T8406" i="4"/>
  <c r="T8405" i="4"/>
  <c r="T8404" i="4"/>
  <c r="T8403" i="4"/>
  <c r="T8402" i="4"/>
  <c r="T8401" i="4"/>
  <c r="T8399" i="4"/>
  <c r="T8398" i="4" s="1"/>
  <c r="T8397" i="4"/>
  <c r="T8396" i="4"/>
  <c r="T8395" i="4"/>
  <c r="T8394" i="4"/>
  <c r="T8393" i="4"/>
  <c r="T8391" i="4"/>
  <c r="T8377" i="4"/>
  <c r="T8376" i="4" s="1"/>
  <c r="T8375" i="4" s="1"/>
  <c r="T8374" i="4"/>
  <c r="T8373" i="4"/>
  <c r="T8372" i="4"/>
  <c r="T8369" i="4"/>
  <c r="T8368" i="4"/>
  <c r="T8365" i="4"/>
  <c r="T8364" i="4"/>
  <c r="T8363" i="4"/>
  <c r="T8361" i="4"/>
  <c r="T8360" i="4"/>
  <c r="T8359" i="4"/>
  <c r="T8358" i="4"/>
  <c r="T8357" i="4"/>
  <c r="T8356" i="4"/>
  <c r="T8355" i="4"/>
  <c r="T8354" i="4"/>
  <c r="T8352" i="4"/>
  <c r="T8351" i="4" s="1"/>
  <c r="T8350" i="4"/>
  <c r="T8349" i="4"/>
  <c r="T8348" i="4"/>
  <c r="T8347" i="4"/>
  <c r="T8346" i="4"/>
  <c r="T8344" i="4"/>
  <c r="T8330" i="4"/>
  <c r="T8329" i="4"/>
  <c r="T8328" i="4"/>
  <c r="T8327" i="4"/>
  <c r="X8327" i="4" s="1"/>
  <c r="T8324" i="4"/>
  <c r="T8323" i="4"/>
  <c r="T8320" i="4"/>
  <c r="T8319" i="4"/>
  <c r="T8318" i="4"/>
  <c r="T8317" i="4"/>
  <c r="T8315" i="4"/>
  <c r="T8314" i="4"/>
  <c r="T8313" i="4"/>
  <c r="T8312" i="4"/>
  <c r="T8311" i="4"/>
  <c r="T8310" i="4"/>
  <c r="T8309" i="4"/>
  <c r="T8308" i="4"/>
  <c r="T8306" i="4"/>
  <c r="T8305" i="4" s="1"/>
  <c r="T8304" i="4"/>
  <c r="T8303" i="4"/>
  <c r="T8302" i="4"/>
  <c r="T8301" i="4"/>
  <c r="T8300" i="4"/>
  <c r="T8298" i="4"/>
  <c r="T8284" i="4"/>
  <c r="T8283" i="4"/>
  <c r="T8282" i="4"/>
  <c r="T8279" i="4"/>
  <c r="T8278" i="4"/>
  <c r="T8277" i="4"/>
  <c r="T8274" i="4"/>
  <c r="T8273" i="4"/>
  <c r="T8272" i="4"/>
  <c r="T8271" i="4"/>
  <c r="T8269" i="4"/>
  <c r="T8268" i="4"/>
  <c r="T8267" i="4"/>
  <c r="T8266" i="4"/>
  <c r="T8265" i="4"/>
  <c r="T8264" i="4"/>
  <c r="T8263" i="4"/>
  <c r="T8262" i="4"/>
  <c r="T8260" i="4"/>
  <c r="T8259" i="4" s="1"/>
  <c r="T8258" i="4"/>
  <c r="T8257" i="4"/>
  <c r="T8256" i="4"/>
  <c r="T8255" i="4"/>
  <c r="T8254" i="4"/>
  <c r="T8252" i="4"/>
  <c r="T8238" i="4"/>
  <c r="T8237" i="4"/>
  <c r="T8236" i="4"/>
  <c r="T8233" i="4"/>
  <c r="T8232" i="4"/>
  <c r="T8231" i="4"/>
  <c r="T8228" i="4"/>
  <c r="T8227" i="4"/>
  <c r="T8226" i="4"/>
  <c r="T8224" i="4"/>
  <c r="T8223" i="4"/>
  <c r="T8222" i="4"/>
  <c r="T8221" i="4"/>
  <c r="T8220" i="4"/>
  <c r="T8219" i="4"/>
  <c r="T8218" i="4"/>
  <c r="T8217" i="4"/>
  <c r="T8215" i="4"/>
  <c r="T8214" i="4" s="1"/>
  <c r="T8213" i="4"/>
  <c r="T8212" i="4"/>
  <c r="T8211" i="4"/>
  <c r="T8210" i="4"/>
  <c r="T8209" i="4"/>
  <c r="T8207" i="4"/>
  <c r="T8193" i="4"/>
  <c r="T8192" i="4"/>
  <c r="T8189" i="4"/>
  <c r="T8188" i="4" s="1"/>
  <c r="T8187" i="4" s="1"/>
  <c r="T8186" i="4"/>
  <c r="T8185" i="4"/>
  <c r="T8184" i="4"/>
  <c r="T8182" i="4"/>
  <c r="T8181" i="4"/>
  <c r="T8180" i="4"/>
  <c r="T8179" i="4"/>
  <c r="T8178" i="4"/>
  <c r="T8177" i="4"/>
  <c r="T8176" i="4"/>
  <c r="T8175" i="4"/>
  <c r="T8173" i="4"/>
  <c r="T8172" i="4" s="1"/>
  <c r="T8171" i="4"/>
  <c r="T8170" i="4"/>
  <c r="T8169" i="4"/>
  <c r="T8168" i="4"/>
  <c r="T8167" i="4"/>
  <c r="T8165" i="4"/>
  <c r="T8152" i="4"/>
  <c r="T8151" i="4"/>
  <c r="T8150" i="4"/>
  <c r="T8149" i="4"/>
  <c r="T8146" i="4"/>
  <c r="T8145" i="4" s="1"/>
  <c r="T8144" i="4" s="1"/>
  <c r="T8143" i="4"/>
  <c r="T8142" i="4"/>
  <c r="T8141" i="4"/>
  <c r="T8139" i="4"/>
  <c r="T8138" i="4"/>
  <c r="T8137" i="4"/>
  <c r="T8136" i="4"/>
  <c r="T8135" i="4"/>
  <c r="T8134" i="4"/>
  <c r="T8133" i="4"/>
  <c r="T8132" i="4"/>
  <c r="T8130" i="4"/>
  <c r="T8129" i="4" s="1"/>
  <c r="T8128" i="4"/>
  <c r="T8127" i="4"/>
  <c r="T8126" i="4"/>
  <c r="T8125" i="4"/>
  <c r="T8124" i="4"/>
  <c r="T8122" i="4"/>
  <c r="T8108" i="4"/>
  <c r="T8107" i="4" s="1"/>
  <c r="T8106" i="4" s="1"/>
  <c r="T8109" i="4" s="1"/>
  <c r="T8113" i="4" s="1"/>
  <c r="T8114" i="4" s="1"/>
  <c r="T8094" i="4"/>
  <c r="T8093" i="4"/>
  <c r="T8092" i="4"/>
  <c r="T8089" i="4"/>
  <c r="T8087" i="4" s="1"/>
  <c r="T8086" i="4" s="1"/>
  <c r="T8088" i="4"/>
  <c r="X8088" i="4" s="1"/>
  <c r="T8085" i="4"/>
  <c r="T8084" i="4"/>
  <c r="T8083" i="4"/>
  <c r="T8081" i="4"/>
  <c r="T8080" i="4"/>
  <c r="T8079" i="4"/>
  <c r="T8078" i="4"/>
  <c r="T8077" i="4"/>
  <c r="T8076" i="4"/>
  <c r="T8075" i="4"/>
  <c r="T8074" i="4"/>
  <c r="T8072" i="4"/>
  <c r="T8071" i="4" s="1"/>
  <c r="T8070" i="4"/>
  <c r="T8069" i="4"/>
  <c r="T8068" i="4"/>
  <c r="T8067" i="4"/>
  <c r="T8066" i="4"/>
  <c r="T8064" i="4"/>
  <c r="T8050" i="4"/>
  <c r="T8049" i="4" s="1"/>
  <c r="T8048" i="4" s="1"/>
  <c r="T8047" i="4"/>
  <c r="T8046" i="4"/>
  <c r="T8045" i="4"/>
  <c r="T8042" i="4"/>
  <c r="T8041" i="4" s="1"/>
  <c r="T8040" i="4" s="1"/>
  <c r="T8039" i="4"/>
  <c r="T8038" i="4"/>
  <c r="T8035" i="4"/>
  <c r="T8034" i="4"/>
  <c r="T8033" i="4"/>
  <c r="T8031" i="4"/>
  <c r="T8030" i="4"/>
  <c r="T8029" i="4"/>
  <c r="T8028" i="4"/>
  <c r="T8027" i="4"/>
  <c r="T8026" i="4"/>
  <c r="T8025" i="4"/>
  <c r="T8023" i="4"/>
  <c r="T8022" i="4" s="1"/>
  <c r="T8021" i="4"/>
  <c r="T8020" i="4"/>
  <c r="T8019" i="4"/>
  <c r="T8018" i="4"/>
  <c r="T8017" i="4"/>
  <c r="T8015" i="4"/>
  <c r="T8001" i="4"/>
  <c r="T8000" i="4"/>
  <c r="T7999" i="4"/>
  <c r="T7996" i="4"/>
  <c r="T7995" i="4"/>
  <c r="T7992" i="4"/>
  <c r="T7991" i="4"/>
  <c r="T7990" i="4"/>
  <c r="T7988" i="4"/>
  <c r="T7987" i="4"/>
  <c r="T7986" i="4"/>
  <c r="T7985" i="4"/>
  <c r="T7984" i="4"/>
  <c r="T7983" i="4"/>
  <c r="T7982" i="4"/>
  <c r="T7981" i="4"/>
  <c r="T7979" i="4"/>
  <c r="T7978" i="4" s="1"/>
  <c r="T7977" i="4"/>
  <c r="T7976" i="4"/>
  <c r="T7975" i="4"/>
  <c r="T7974" i="4"/>
  <c r="T7973" i="4"/>
  <c r="T7971" i="4"/>
  <c r="T7957" i="4"/>
  <c r="T7954" i="4"/>
  <c r="T7953" i="4" s="1"/>
  <c r="T7952" i="4" s="1"/>
  <c r="T7951" i="4"/>
  <c r="T7948" i="4"/>
  <c r="X7948" i="4" s="1"/>
  <c r="T7944" i="4"/>
  <c r="T7943" i="4"/>
  <c r="T7942" i="4"/>
  <c r="T7940" i="4"/>
  <c r="T7939" i="4"/>
  <c r="T7938" i="4"/>
  <c r="T7937" i="4"/>
  <c r="T7936" i="4"/>
  <c r="T7935" i="4"/>
  <c r="T7934" i="4"/>
  <c r="T7932" i="4"/>
  <c r="T7931" i="4" s="1"/>
  <c r="T7930" i="4"/>
  <c r="T7929" i="4"/>
  <c r="T7928" i="4"/>
  <c r="T7927" i="4"/>
  <c r="T7926" i="4"/>
  <c r="T7924" i="4"/>
  <c r="T7910" i="4"/>
  <c r="T7909" i="4" s="1"/>
  <c r="T7908" i="4" s="1"/>
  <c r="T7907" i="4"/>
  <c r="T7906" i="4" s="1"/>
  <c r="T7905" i="4" s="1"/>
  <c r="T7904" i="4"/>
  <c r="T7903" i="4"/>
  <c r="T7902" i="4"/>
  <c r="T7900" i="4"/>
  <c r="T7899" i="4"/>
  <c r="T7898" i="4"/>
  <c r="T7897" i="4"/>
  <c r="T7896" i="4"/>
  <c r="T7895" i="4"/>
  <c r="T7894" i="4"/>
  <c r="T7893" i="4"/>
  <c r="T7891" i="4"/>
  <c r="T7890" i="4" s="1"/>
  <c r="T7889" i="4"/>
  <c r="T7888" i="4"/>
  <c r="T7887" i="4"/>
  <c r="T7886" i="4"/>
  <c r="T7885" i="4"/>
  <c r="T7883" i="4"/>
  <c r="T7869" i="4"/>
  <c r="T7868" i="4"/>
  <c r="T7867" i="4"/>
  <c r="T7865" i="4"/>
  <c r="T7864" i="4"/>
  <c r="T7863" i="4"/>
  <c r="T7859" i="4"/>
  <c r="T7856" i="4"/>
  <c r="T7855" i="4"/>
  <c r="T7854" i="4"/>
  <c r="T7853" i="4"/>
  <c r="T7850" i="4"/>
  <c r="T7849" i="4"/>
  <c r="T7848" i="4"/>
  <c r="T7847" i="4"/>
  <c r="T7846" i="4"/>
  <c r="T7845" i="4"/>
  <c r="T7843" i="4"/>
  <c r="T7842" i="4"/>
  <c r="T7841" i="4"/>
  <c r="T7840" i="4"/>
  <c r="T7839" i="4"/>
  <c r="T7838" i="4"/>
  <c r="T7837" i="4"/>
  <c r="T7836" i="4"/>
  <c r="T7834" i="4"/>
  <c r="T7833" i="4"/>
  <c r="T7831" i="4"/>
  <c r="T7830" i="4"/>
  <c r="T7829" i="4"/>
  <c r="T7828" i="4"/>
  <c r="T7827" i="4"/>
  <c r="T7826" i="4"/>
  <c r="T7825" i="4"/>
  <c r="T7824" i="4"/>
  <c r="T7823" i="4"/>
  <c r="T7822" i="4"/>
  <c r="T7820" i="4"/>
  <c r="T7819" i="4"/>
  <c r="T7740" i="4"/>
  <c r="T7739" i="4" s="1"/>
  <c r="T11422" i="4" s="1"/>
  <c r="T7738" i="4"/>
  <c r="T7737" i="4" s="1"/>
  <c r="T11372" i="4" s="1"/>
  <c r="T7736" i="4"/>
  <c r="T7735" i="4" s="1"/>
  <c r="T11272" i="4" s="1"/>
  <c r="T7734" i="4"/>
  <c r="T7733" i="4"/>
  <c r="T7729" i="4"/>
  <c r="T7728" i="4" s="1"/>
  <c r="T7725" i="4"/>
  <c r="T10622" i="4" s="1"/>
  <c r="T7724" i="4"/>
  <c r="T7747" i="4" s="1"/>
  <c r="T7723" i="4"/>
  <c r="T7721" i="4"/>
  <c r="T7720" i="4" s="1"/>
  <c r="T10372" i="4" s="1"/>
  <c r="T7719" i="4"/>
  <c r="T7715" i="4"/>
  <c r="T7714" i="4"/>
  <c r="T7713" i="4"/>
  <c r="T7712" i="4"/>
  <c r="T7711" i="4"/>
  <c r="T7710" i="4"/>
  <c r="T7709" i="4"/>
  <c r="T7707" i="4"/>
  <c r="X7707" i="4" s="1"/>
  <c r="T7706" i="4"/>
  <c r="T10122" i="4" s="1"/>
  <c r="T7705" i="4"/>
  <c r="T10072" i="4" s="1"/>
  <c r="T7704" i="4"/>
  <c r="T10022" i="4" s="1"/>
  <c r="T7703" i="4"/>
  <c r="T9972" i="4" s="1"/>
  <c r="T7702" i="4"/>
  <c r="T7700" i="4"/>
  <c r="T7698" i="4"/>
  <c r="T9622" i="4" s="1"/>
  <c r="T7697" i="4"/>
  <c r="T9572" i="4" s="1"/>
  <c r="T7696" i="4"/>
  <c r="T9522" i="4" s="1"/>
  <c r="T7695" i="4"/>
  <c r="T9472" i="4" s="1"/>
  <c r="T7694" i="4"/>
  <c r="T7692" i="4"/>
  <c r="T7672" i="4"/>
  <c r="T11421" i="4" s="1"/>
  <c r="T7671" i="4"/>
  <c r="X7671" i="4" s="1"/>
  <c r="T7670" i="4"/>
  <c r="T11271" i="4" s="1"/>
  <c r="T7669" i="4"/>
  <c r="T11221" i="4" s="1"/>
  <c r="T7668" i="4"/>
  <c r="T7665" i="4"/>
  <c r="T7662" i="4"/>
  <c r="T7659" i="4"/>
  <c r="T7658" i="4"/>
  <c r="T7657" i="4"/>
  <c r="T7655" i="4"/>
  <c r="T10171" i="4" s="1"/>
  <c r="T7654" i="4"/>
  <c r="T10121" i="4" s="1"/>
  <c r="T7653" i="4"/>
  <c r="T10071" i="4" s="1"/>
  <c r="T7652" i="4"/>
  <c r="T10021" i="4" s="1"/>
  <c r="T7651" i="4"/>
  <c r="T9971" i="4" s="1"/>
  <c r="T7650" i="4"/>
  <c r="T9921" i="4" s="1"/>
  <c r="T7649" i="4"/>
  <c r="T9871" i="4" s="1"/>
  <c r="T7648" i="4"/>
  <c r="T7646" i="4"/>
  <c r="T7644" i="4"/>
  <c r="T9621" i="4" s="1"/>
  <c r="T7643" i="4"/>
  <c r="T9571" i="4" s="1"/>
  <c r="T7642" i="4"/>
  <c r="T9521" i="4" s="1"/>
  <c r="T7641" i="4"/>
  <c r="T9471" i="4" s="1"/>
  <c r="T7640" i="4"/>
  <c r="T7638" i="4"/>
  <c r="T7616" i="4"/>
  <c r="T7613" i="4"/>
  <c r="T7612" i="4"/>
  <c r="T7611" i="4"/>
  <c r="T7610" i="4"/>
  <c r="T7608" i="4"/>
  <c r="T7607" i="4" s="1"/>
  <c r="T7604" i="4"/>
  <c r="T10920" i="4" s="1"/>
  <c r="T10924" i="4" s="1"/>
  <c r="T7603" i="4"/>
  <c r="T7602" i="4"/>
  <c r="T7601" i="4"/>
  <c r="T7600" i="4"/>
  <c r="T7599" i="4"/>
  <c r="T7598" i="4"/>
  <c r="T7597" i="4"/>
  <c r="T7596" i="4"/>
  <c r="T7595" i="4"/>
  <c r="X7595" i="4" s="1"/>
  <c r="T7593" i="4"/>
  <c r="T7592" i="4"/>
  <c r="T7591" i="4"/>
  <c r="T7590" i="4"/>
  <c r="T7589" i="4"/>
  <c r="T7588" i="4"/>
  <c r="T7587" i="4"/>
  <c r="T7586" i="4"/>
  <c r="T7584" i="4"/>
  <c r="T7583" i="4" s="1"/>
  <c r="T10770" i="4" s="1"/>
  <c r="T7582" i="4"/>
  <c r="T7581" i="4"/>
  <c r="T7577" i="4"/>
  <c r="T7576" i="4"/>
  <c r="T7574" i="4"/>
  <c r="T7573" i="4"/>
  <c r="T7572" i="4"/>
  <c r="T7570" i="4"/>
  <c r="T7569" i="4"/>
  <c r="T7568" i="4"/>
  <c r="T7567" i="4"/>
  <c r="T7566" i="4"/>
  <c r="T7565" i="4"/>
  <c r="T7564" i="4"/>
  <c r="T7563" i="4"/>
  <c r="T7561" i="4"/>
  <c r="T7560" i="4" s="1"/>
  <c r="T10370" i="4" s="1"/>
  <c r="T7559" i="4"/>
  <c r="T7558" i="4" s="1"/>
  <c r="T7555" i="4"/>
  <c r="T7554" i="4"/>
  <c r="T7553" i="4"/>
  <c r="T7552" i="4"/>
  <c r="T7550" i="4"/>
  <c r="T10070" i="4" s="1"/>
  <c r="T7549" i="4"/>
  <c r="T9970" i="4" s="1"/>
  <c r="T7548" i="4"/>
  <c r="T9920" i="4" s="1"/>
  <c r="T7547" i="4"/>
  <c r="T9870" i="4" s="1"/>
  <c r="T7546" i="4"/>
  <c r="T7544" i="4"/>
  <c r="T7542" i="4"/>
  <c r="T9620" i="4" s="1"/>
  <c r="T7541" i="4"/>
  <c r="T9570" i="4" s="1"/>
  <c r="T7540" i="4"/>
  <c r="T9520" i="4" s="1"/>
  <c r="T7539" i="4"/>
  <c r="T9470" i="4" s="1"/>
  <c r="T7538" i="4"/>
  <c r="T7536" i="4"/>
  <c r="T7515" i="4"/>
  <c r="T7512" i="4"/>
  <c r="T7509" i="4"/>
  <c r="T7508" i="4"/>
  <c r="T7507" i="4"/>
  <c r="T7505" i="4"/>
  <c r="T10169" i="4" s="1"/>
  <c r="T7504" i="4"/>
  <c r="T10119" i="4" s="1"/>
  <c r="T7503" i="4"/>
  <c r="T10069" i="4" s="1"/>
  <c r="T7502" i="4"/>
  <c r="T10019" i="4" s="1"/>
  <c r="T7501" i="4"/>
  <c r="T9969" i="4" s="1"/>
  <c r="T7500" i="4"/>
  <c r="T9919" i="4" s="1"/>
  <c r="T7499" i="4"/>
  <c r="T9869" i="4" s="1"/>
  <c r="T7498" i="4"/>
  <c r="T7496" i="4"/>
  <c r="T7494" i="4"/>
  <c r="T9619" i="4" s="1"/>
  <c r="T7493" i="4"/>
  <c r="T9569" i="4" s="1"/>
  <c r="T7492" i="4"/>
  <c r="T9519" i="4" s="1"/>
  <c r="T7491" i="4"/>
  <c r="T9469" i="4" s="1"/>
  <c r="T7490" i="4"/>
  <c r="T7488" i="4"/>
  <c r="T7469" i="4"/>
  <c r="T7468" i="4"/>
  <c r="T7466" i="4"/>
  <c r="T7463" i="4"/>
  <c r="T7460" i="4"/>
  <c r="T7459" i="4"/>
  <c r="T7458" i="4"/>
  <c r="T7456" i="4"/>
  <c r="T10168" i="4" s="1"/>
  <c r="T7455" i="4"/>
  <c r="T10118" i="4" s="1"/>
  <c r="T7454" i="4"/>
  <c r="T10068" i="4" s="1"/>
  <c r="T7453" i="4"/>
  <c r="T10018" i="4" s="1"/>
  <c r="T7452" i="4"/>
  <c r="T9968" i="4" s="1"/>
  <c r="T7451" i="4"/>
  <c r="T9918" i="4" s="1"/>
  <c r="T7450" i="4"/>
  <c r="T9868" i="4" s="1"/>
  <c r="T7449" i="4"/>
  <c r="T7447" i="4"/>
  <c r="T7445" i="4"/>
  <c r="T9618" i="4" s="1"/>
  <c r="T7444" i="4"/>
  <c r="T9568" i="4" s="1"/>
  <c r="T7443" i="4"/>
  <c r="T9518" i="4" s="1"/>
  <c r="T7442" i="4"/>
  <c r="T9468" i="4" s="1"/>
  <c r="T7441" i="4"/>
  <c r="T7439" i="4"/>
  <c r="T7417" i="4"/>
  <c r="T7416" i="4"/>
  <c r="T7415" i="4"/>
  <c r="T7413" i="4"/>
  <c r="T7412" i="4"/>
  <c r="T7411" i="4"/>
  <c r="T7407" i="4"/>
  <c r="T7406" i="4"/>
  <c r="T7405" i="4"/>
  <c r="T7424" i="4" s="1"/>
  <c r="T7404" i="4"/>
  <c r="T7402" i="4"/>
  <c r="T7399" i="4"/>
  <c r="T7398" i="4"/>
  <c r="T7396" i="4"/>
  <c r="T7395" i="4"/>
  <c r="T7394" i="4"/>
  <c r="T7393" i="4"/>
  <c r="T7391" i="4"/>
  <c r="X7391" i="4" s="1"/>
  <c r="T7388" i="4"/>
  <c r="T7387" i="4"/>
  <c r="T7386" i="4"/>
  <c r="T7385" i="4"/>
  <c r="T7384" i="4"/>
  <c r="T7382" i="4"/>
  <c r="T10167" i="4" s="1"/>
  <c r="T7381" i="4"/>
  <c r="T7380" i="4"/>
  <c r="T7378" i="4"/>
  <c r="T7377" i="4"/>
  <c r="T7375" i="4"/>
  <c r="T7374" i="4"/>
  <c r="T7372" i="4"/>
  <c r="T7371" i="4"/>
  <c r="T7370" i="4"/>
  <c r="T7368" i="4"/>
  <c r="T9917" i="4" s="1"/>
  <c r="T7367" i="4"/>
  <c r="T9867" i="4" s="1"/>
  <c r="T7366" i="4"/>
  <c r="T7364" i="4"/>
  <c r="T7362" i="4"/>
  <c r="T9617" i="4" s="1"/>
  <c r="T7361" i="4"/>
  <c r="T9567" i="4" s="1"/>
  <c r="T7360" i="4"/>
  <c r="T9517" i="4" s="1"/>
  <c r="T7359" i="4"/>
  <c r="T9467" i="4" s="1"/>
  <c r="T7358" i="4"/>
  <c r="T7356" i="4"/>
  <c r="T7337" i="4"/>
  <c r="T7336" i="4"/>
  <c r="T7334" i="4"/>
  <c r="T7333" i="4"/>
  <c r="T7329" i="4"/>
  <c r="T7326" i="4"/>
  <c r="T7325" i="4"/>
  <c r="T7324" i="4"/>
  <c r="T7322" i="4"/>
  <c r="T10166" i="4" s="1"/>
  <c r="T7321" i="4"/>
  <c r="T10116" i="4" s="1"/>
  <c r="T7320" i="4"/>
  <c r="T10066" i="4" s="1"/>
  <c r="T7319" i="4"/>
  <c r="T10016" i="4" s="1"/>
  <c r="T7318" i="4"/>
  <c r="T9966" i="4" s="1"/>
  <c r="T7317" i="4"/>
  <c r="T9916" i="4" s="1"/>
  <c r="T7316" i="4"/>
  <c r="T7314" i="4"/>
  <c r="T7312" i="4"/>
  <c r="T9616" i="4" s="1"/>
  <c r="T7311" i="4"/>
  <c r="T9566" i="4" s="1"/>
  <c r="T7310" i="4"/>
  <c r="T9516" i="4" s="1"/>
  <c r="T7309" i="4"/>
  <c r="T9466" i="4" s="1"/>
  <c r="T7308" i="4"/>
  <c r="T7306" i="4"/>
  <c r="T7291" i="4"/>
  <c r="T7283" i="4"/>
  <c r="T7282" i="4"/>
  <c r="T7280" i="4"/>
  <c r="T7277" i="4"/>
  <c r="T7276" i="4"/>
  <c r="T7274" i="4"/>
  <c r="T7273" i="4"/>
  <c r="T7272" i="4"/>
  <c r="T7271" i="4"/>
  <c r="T7270" i="4"/>
  <c r="T7269" i="4"/>
  <c r="T7268" i="4"/>
  <c r="T7267" i="4"/>
  <c r="T7266" i="4"/>
  <c r="T7262" i="4"/>
  <c r="T7261" i="4"/>
  <c r="T7260" i="4"/>
  <c r="T7259" i="4"/>
  <c r="T7258" i="4"/>
  <c r="T7257" i="4"/>
  <c r="T7256" i="4"/>
  <c r="T7255" i="4"/>
  <c r="T7254" i="4"/>
  <c r="T7252" i="4"/>
  <c r="T10165" i="4" s="1"/>
  <c r="T7251" i="4"/>
  <c r="T7250" i="4"/>
  <c r="T7248" i="4"/>
  <c r="T10065" i="4" s="1"/>
  <c r="T7247" i="4"/>
  <c r="T10015" i="4" s="1"/>
  <c r="T7246" i="4"/>
  <c r="T9965" i="4" s="1"/>
  <c r="T7245" i="4"/>
  <c r="T9915" i="4" s="1"/>
  <c r="T7244" i="4"/>
  <c r="T9865" i="4" s="1"/>
  <c r="T7243" i="4"/>
  <c r="T7242" i="4"/>
  <c r="T7239" i="4"/>
  <c r="T7237" i="4"/>
  <c r="T9615" i="4" s="1"/>
  <c r="T7236" i="4"/>
  <c r="T9565" i="4" s="1"/>
  <c r="T7235" i="4"/>
  <c r="T9515" i="4" s="1"/>
  <c r="T7234" i="4"/>
  <c r="T9465" i="4" s="1"/>
  <c r="T7233" i="4"/>
  <c r="T7231" i="4"/>
  <c r="T7210" i="4"/>
  <c r="T7209" i="4"/>
  <c r="T7208" i="4"/>
  <c r="T7206" i="4"/>
  <c r="T7205" i="4"/>
  <c r="T7204" i="4"/>
  <c r="T7203" i="4"/>
  <c r="T7202" i="4"/>
  <c r="T7200" i="4"/>
  <c r="T7199" i="4"/>
  <c r="T7198" i="4"/>
  <c r="T7196" i="4"/>
  <c r="T7195" i="4"/>
  <c r="T7193" i="4"/>
  <c r="T7192" i="4"/>
  <c r="T7191" i="4"/>
  <c r="T7187" i="4"/>
  <c r="T7186" i="4"/>
  <c r="T7185" i="4"/>
  <c r="T7181" i="4"/>
  <c r="T7180" i="4"/>
  <c r="T7179" i="4"/>
  <c r="T7178" i="4"/>
  <c r="T7174" i="4"/>
  <c r="T7173" i="4"/>
  <c r="T7172" i="4"/>
  <c r="T7171" i="4"/>
  <c r="T7170" i="4"/>
  <c r="T7168" i="4"/>
  <c r="T7167" i="4"/>
  <c r="T7166" i="4"/>
  <c r="T7165" i="4"/>
  <c r="T7164" i="4"/>
  <c r="T7162" i="4"/>
  <c r="T7161" i="4"/>
  <c r="T7159" i="4"/>
  <c r="T10064" i="4" s="1"/>
  <c r="T7158" i="4"/>
  <c r="T10014" i="4" s="1"/>
  <c r="T7157" i="4"/>
  <c r="T9964" i="4" s="1"/>
  <c r="T7156" i="4"/>
  <c r="T7155" i="4"/>
  <c r="T7153" i="4"/>
  <c r="T7152" i="4"/>
  <c r="T7150" i="4"/>
  <c r="T7148" i="4"/>
  <c r="T7146" i="4"/>
  <c r="T9614" i="4" s="1"/>
  <c r="T7145" i="4"/>
  <c r="T9564" i="4" s="1"/>
  <c r="T7144" i="4"/>
  <c r="T9514" i="4" s="1"/>
  <c r="T7143" i="4"/>
  <c r="T9464" i="4" s="1"/>
  <c r="T7142" i="4"/>
  <c r="T7140" i="4"/>
  <c r="T7119" i="4"/>
  <c r="T7118" i="4"/>
  <c r="T7116" i="4"/>
  <c r="T11363" i="4" s="1"/>
  <c r="T7115" i="4"/>
  <c r="T7114" i="4"/>
  <c r="T7110" i="4"/>
  <c r="T7107" i="4"/>
  <c r="T7106" i="4"/>
  <c r="T7105" i="4"/>
  <c r="T7103" i="4"/>
  <c r="T10163" i="4" s="1"/>
  <c r="T7102" i="4"/>
  <c r="T10113" i="4" s="1"/>
  <c r="T7101" i="4"/>
  <c r="T10063" i="4" s="1"/>
  <c r="T7100" i="4"/>
  <c r="T10013" i="4" s="1"/>
  <c r="T7099" i="4"/>
  <c r="T9963" i="4" s="1"/>
  <c r="T7098" i="4"/>
  <c r="T9913" i="4" s="1"/>
  <c r="T7097" i="4"/>
  <c r="T9863" i="4" s="1"/>
  <c r="T7096" i="4"/>
  <c r="T7094" i="4"/>
  <c r="T7092" i="4"/>
  <c r="T9613" i="4" s="1"/>
  <c r="T7091" i="4"/>
  <c r="T9563" i="4" s="1"/>
  <c r="T7090" i="4"/>
  <c r="T9513" i="4" s="1"/>
  <c r="T7089" i="4"/>
  <c r="T9463" i="4" s="1"/>
  <c r="T7088" i="4"/>
  <c r="T7086" i="4"/>
  <c r="T7067" i="4"/>
  <c r="T7066" i="4" s="1"/>
  <c r="T7065" i="4" s="1"/>
  <c r="T7064" i="4"/>
  <c r="T7063" i="4"/>
  <c r="T7059" i="4"/>
  <c r="T7058" i="4"/>
  <c r="T7057" i="4"/>
  <c r="T7055" i="4"/>
  <c r="T7054" i="4"/>
  <c r="T7053" i="4"/>
  <c r="T7052" i="4"/>
  <c r="T7051" i="4"/>
  <c r="T7050" i="4"/>
  <c r="T7049" i="4"/>
  <c r="T7048" i="4"/>
  <c r="T7046" i="4"/>
  <c r="T7045" i="4" s="1"/>
  <c r="T7044" i="4"/>
  <c r="T7043" i="4"/>
  <c r="T7042" i="4"/>
  <c r="T7041" i="4"/>
  <c r="T7040" i="4"/>
  <c r="T7038" i="4"/>
  <c r="T7020" i="4"/>
  <c r="T7019" i="4"/>
  <c r="T7018" i="4"/>
  <c r="T7015" i="4"/>
  <c r="T7014" i="4"/>
  <c r="T7010" i="4"/>
  <c r="T7009" i="4"/>
  <c r="T7008" i="4"/>
  <c r="T7006" i="4"/>
  <c r="T7005" i="4"/>
  <c r="T7004" i="4"/>
  <c r="T7003" i="4"/>
  <c r="T7002" i="4"/>
  <c r="T7001" i="4"/>
  <c r="T7000" i="4"/>
  <c r="T6999" i="4"/>
  <c r="T6997" i="4"/>
  <c r="T6996" i="4" s="1"/>
  <c r="T6995" i="4"/>
  <c r="T6994" i="4"/>
  <c r="T6993" i="4"/>
  <c r="T6992" i="4"/>
  <c r="T6991" i="4"/>
  <c r="T6989" i="4"/>
  <c r="T6970" i="4"/>
  <c r="T6969" i="4"/>
  <c r="T6966" i="4"/>
  <c r="T6965" i="4" s="1"/>
  <c r="T6964" i="4" s="1"/>
  <c r="T6963" i="4"/>
  <c r="T6962" i="4"/>
  <c r="T6961" i="4"/>
  <c r="T6959" i="4"/>
  <c r="T6958" i="4"/>
  <c r="T6957" i="4"/>
  <c r="T6956" i="4"/>
  <c r="T6955" i="4"/>
  <c r="T6954" i="4"/>
  <c r="T6953" i="4"/>
  <c r="T6952" i="4"/>
  <c r="T6950" i="4"/>
  <c r="T6949" i="4" s="1"/>
  <c r="T6948" i="4"/>
  <c r="T6947" i="4"/>
  <c r="T6946" i="4"/>
  <c r="T6945" i="4"/>
  <c r="T6944" i="4"/>
  <c r="T6942" i="4"/>
  <c r="T6924" i="4"/>
  <c r="T6923" i="4" s="1"/>
  <c r="T6922" i="4" s="1"/>
  <c r="T6921" i="4"/>
  <c r="T6920" i="4"/>
  <c r="T6916" i="4"/>
  <c r="T6915" i="4"/>
  <c r="T6914" i="4"/>
  <c r="T6912" i="4"/>
  <c r="T6911" i="4"/>
  <c r="T6910" i="4"/>
  <c r="T6909" i="4"/>
  <c r="T6908" i="4"/>
  <c r="T6907" i="4"/>
  <c r="T6906" i="4"/>
  <c r="T6905" i="4"/>
  <c r="T6903" i="4"/>
  <c r="T6902" i="4" s="1"/>
  <c r="T6901" i="4"/>
  <c r="T6900" i="4"/>
  <c r="T6899" i="4"/>
  <c r="T6898" i="4"/>
  <c r="T6896" i="4"/>
  <c r="T6878" i="4"/>
  <c r="T6877" i="4"/>
  <c r="T6876" i="4"/>
  <c r="T6873" i="4"/>
  <c r="T6872" i="4" s="1"/>
  <c r="T6871" i="4" s="1"/>
  <c r="T6870" i="4"/>
  <c r="T6869" i="4"/>
  <c r="T6868" i="4"/>
  <c r="T6866" i="4"/>
  <c r="T6865" i="4"/>
  <c r="T6864" i="4"/>
  <c r="T6863" i="4"/>
  <c r="T6862" i="4"/>
  <c r="T6861" i="4"/>
  <c r="T6860" i="4"/>
  <c r="T6859" i="4"/>
  <c r="T6857" i="4"/>
  <c r="T6856" i="4" s="1"/>
  <c r="T6855" i="4"/>
  <c r="T6854" i="4"/>
  <c r="T6853" i="4"/>
  <c r="T6852" i="4"/>
  <c r="T6851" i="4"/>
  <c r="T6849" i="4"/>
  <c r="T6831" i="4"/>
  <c r="T6830" i="4"/>
  <c r="T6827" i="4"/>
  <c r="T6826" i="4"/>
  <c r="T6822" i="4"/>
  <c r="T6821" i="4"/>
  <c r="T6820" i="4"/>
  <c r="T6818" i="4"/>
  <c r="T6817" i="4"/>
  <c r="T6816" i="4"/>
  <c r="T6815" i="4"/>
  <c r="T6814" i="4"/>
  <c r="T6813" i="4"/>
  <c r="T6812" i="4"/>
  <c r="T6811" i="4"/>
  <c r="T6809" i="4"/>
  <c r="T6807" i="4"/>
  <c r="T6806" i="4"/>
  <c r="T6805" i="4"/>
  <c r="T6804" i="4"/>
  <c r="T6803" i="4"/>
  <c r="T6801" i="4"/>
  <c r="T6744" i="4"/>
  <c r="T11261" i="4" s="1"/>
  <c r="T6743" i="4"/>
  <c r="T6742" i="4"/>
  <c r="T6741" i="4"/>
  <c r="T6740" i="4"/>
  <c r="T6736" i="4"/>
  <c r="X6736" i="4" s="1"/>
  <c r="T6734" i="4"/>
  <c r="T6733" i="4"/>
  <c r="T6730" i="4"/>
  <c r="T6729" i="4"/>
  <c r="T6727" i="4"/>
  <c r="T6726" i="4"/>
  <c r="T6725" i="4"/>
  <c r="T6724" i="4"/>
  <c r="T6723" i="4"/>
  <c r="T6722" i="4"/>
  <c r="T6720" i="4"/>
  <c r="T6719" i="4"/>
  <c r="T6718" i="4"/>
  <c r="T6717" i="4"/>
  <c r="T6749" i="4" s="1"/>
  <c r="T6716" i="4"/>
  <c r="T6714" i="4"/>
  <c r="T6713" i="4" s="1"/>
  <c r="T6710" i="4"/>
  <c r="T6709" i="4"/>
  <c r="T6708" i="4"/>
  <c r="T6707" i="4"/>
  <c r="T6705" i="4"/>
  <c r="T10161" i="4" s="1"/>
  <c r="T6704" i="4"/>
  <c r="T6702" i="4"/>
  <c r="T6700" i="4"/>
  <c r="T9611" i="4" s="1"/>
  <c r="T6699" i="4"/>
  <c r="T9561" i="4" s="1"/>
  <c r="T6698" i="4"/>
  <c r="T9511" i="4" s="1"/>
  <c r="T6697" i="4"/>
  <c r="T9461" i="4" s="1"/>
  <c r="T6696" i="4"/>
  <c r="T6694" i="4"/>
  <c r="T6673" i="4"/>
  <c r="T6672" i="4"/>
  <c r="T6669" i="4"/>
  <c r="T6668" i="4" s="1"/>
  <c r="T6667" i="4" s="1"/>
  <c r="T6666" i="4"/>
  <c r="T6665" i="4"/>
  <c r="T6664" i="4"/>
  <c r="T6662" i="4"/>
  <c r="T6661" i="4"/>
  <c r="T6660" i="4"/>
  <c r="T6659" i="4"/>
  <c r="T6658" i="4"/>
  <c r="T6657" i="4"/>
  <c r="T6656" i="4"/>
  <c r="T6655" i="4"/>
  <c r="T6653" i="4"/>
  <c r="T6652" i="4" s="1"/>
  <c r="T6651" i="4"/>
  <c r="T6650" i="4"/>
  <c r="T6649" i="4"/>
  <c r="T6648" i="4"/>
  <c r="T6647" i="4"/>
  <c r="T6645" i="4"/>
  <c r="T6631" i="4"/>
  <c r="T6630" i="4"/>
  <c r="T6627" i="4"/>
  <c r="T6626" i="4"/>
  <c r="T6623" i="4"/>
  <c r="T6622" i="4"/>
  <c r="T6621" i="4"/>
  <c r="T6619" i="4"/>
  <c r="T6618" i="4"/>
  <c r="T6617" i="4"/>
  <c r="T6616" i="4"/>
  <c r="T6615" i="4"/>
  <c r="T6614" i="4"/>
  <c r="T6613" i="4"/>
  <c r="T6612" i="4"/>
  <c r="T6610" i="4"/>
  <c r="T6609" i="4" s="1"/>
  <c r="T6608" i="4"/>
  <c r="T6607" i="4"/>
  <c r="T6606" i="4"/>
  <c r="T6605" i="4"/>
  <c r="T6603" i="4"/>
  <c r="T6589" i="4"/>
  <c r="T6588" i="4"/>
  <c r="T6585" i="4"/>
  <c r="T6584" i="4" s="1"/>
  <c r="T6583" i="4" s="1"/>
  <c r="T6582" i="4" s="1"/>
  <c r="T6581" i="4"/>
  <c r="T6580" i="4"/>
  <c r="T6579" i="4"/>
  <c r="T6577" i="4"/>
  <c r="T6576" i="4"/>
  <c r="T6575" i="4"/>
  <c r="T6574" i="4"/>
  <c r="T6573" i="4"/>
  <c r="T6572" i="4"/>
  <c r="T6571" i="4"/>
  <c r="T6570" i="4"/>
  <c r="T6568" i="4"/>
  <c r="T6567" i="4" s="1"/>
  <c r="T6566" i="4"/>
  <c r="T6565" i="4"/>
  <c r="T6564" i="4"/>
  <c r="T6563" i="4"/>
  <c r="T6562" i="4"/>
  <c r="T6560" i="4"/>
  <c r="T6546" i="4"/>
  <c r="T6545" i="4"/>
  <c r="T6542" i="4"/>
  <c r="T6541" i="4" s="1"/>
  <c r="T6540" i="4" s="1"/>
  <c r="T6539" i="4"/>
  <c r="T6538" i="4"/>
  <c r="T6537" i="4"/>
  <c r="T6535" i="4"/>
  <c r="T6534" i="4"/>
  <c r="T6533" i="4"/>
  <c r="T6532" i="4"/>
  <c r="T6531" i="4"/>
  <c r="T6530" i="4"/>
  <c r="T6529" i="4"/>
  <c r="T6528" i="4"/>
  <c r="T6526" i="4"/>
  <c r="T6525" i="4" s="1"/>
  <c r="T6524" i="4"/>
  <c r="T6523" i="4"/>
  <c r="T6522" i="4"/>
  <c r="T6521" i="4"/>
  <c r="T6519" i="4"/>
  <c r="T6506" i="4"/>
  <c r="T6505" i="4" s="1"/>
  <c r="T6504" i="4" s="1"/>
  <c r="T6503" i="4"/>
  <c r="T6502" i="4" s="1"/>
  <c r="T6501" i="4" s="1"/>
  <c r="T6500" i="4"/>
  <c r="T6499" i="4"/>
  <c r="T6498" i="4"/>
  <c r="T6496" i="4"/>
  <c r="T6495" i="4"/>
  <c r="T6494" i="4"/>
  <c r="T6493" i="4"/>
  <c r="T6492" i="4"/>
  <c r="T6491" i="4"/>
  <c r="T6490" i="4"/>
  <c r="T6489" i="4"/>
  <c r="T6487" i="4"/>
  <c r="T6486" i="4" s="1"/>
  <c r="T6485" i="4"/>
  <c r="T6484" i="4"/>
  <c r="T6483" i="4"/>
  <c r="T6482" i="4"/>
  <c r="T6481" i="4"/>
  <c r="T6479" i="4"/>
  <c r="T6465" i="4"/>
  <c r="T6464" i="4"/>
  <c r="T6461" i="4"/>
  <c r="X6461" i="4" s="1"/>
  <c r="T6460" i="4"/>
  <c r="T6458" i="4" s="1"/>
  <c r="T6113" i="4" s="1"/>
  <c r="T10810" i="4" s="1"/>
  <c r="T6459" i="4"/>
  <c r="X6459" i="4" s="1"/>
  <c r="T6457" i="4"/>
  <c r="T6456" i="4" s="1"/>
  <c r="T6453" i="4"/>
  <c r="T6452" i="4" s="1"/>
  <c r="T6451" i="4" s="1"/>
  <c r="T6450" i="4" s="1"/>
  <c r="T6449" i="4"/>
  <c r="T6448" i="4"/>
  <c r="T6447" i="4"/>
  <c r="T6445" i="4"/>
  <c r="T6444" i="4"/>
  <c r="T6443" i="4"/>
  <c r="T6442" i="4"/>
  <c r="T6441" i="4"/>
  <c r="T6440" i="4"/>
  <c r="T6439" i="4"/>
  <c r="T6438" i="4"/>
  <c r="T6436" i="4"/>
  <c r="T6435" i="4" s="1"/>
  <c r="T6434" i="4"/>
  <c r="T6433" i="4"/>
  <c r="T6432" i="4"/>
  <c r="T6431" i="4"/>
  <c r="T6430" i="4"/>
  <c r="T6428" i="4"/>
  <c r="T6414" i="4"/>
  <c r="T6413" i="4" s="1"/>
  <c r="T6412" i="4" s="1"/>
  <c r="T6411" i="4"/>
  <c r="T6410" i="4" s="1"/>
  <c r="T6407" i="4"/>
  <c r="T6406" i="4"/>
  <c r="T6405" i="4" s="1"/>
  <c r="T6404" i="4"/>
  <c r="T6403" i="4" s="1"/>
  <c r="T6400" i="4"/>
  <c r="T6399" i="4"/>
  <c r="T6398" i="4"/>
  <c r="T6396" i="4"/>
  <c r="T6395" i="4"/>
  <c r="T6394" i="4"/>
  <c r="T6393" i="4"/>
  <c r="T6392" i="4"/>
  <c r="T6391" i="4"/>
  <c r="T6390" i="4"/>
  <c r="T6389" i="4"/>
  <c r="T6387" i="4"/>
  <c r="T6386" i="4" s="1"/>
  <c r="T6385" i="4"/>
  <c r="T6384" i="4"/>
  <c r="T6383" i="4"/>
  <c r="T6382" i="4"/>
  <c r="T6380" i="4"/>
  <c r="T6367" i="4"/>
  <c r="T6366" i="4"/>
  <c r="T6363" i="4"/>
  <c r="T6362" i="4" s="1"/>
  <c r="T6361" i="4" s="1"/>
  <c r="T6360" i="4"/>
  <c r="T6359" i="4"/>
  <c r="T6358" i="4"/>
  <c r="T6356" i="4"/>
  <c r="T6355" i="4"/>
  <c r="T6354" i="4"/>
  <c r="T6353" i="4"/>
  <c r="T6352" i="4"/>
  <c r="T6351" i="4"/>
  <c r="T6350" i="4"/>
  <c r="T6349" i="4"/>
  <c r="T6347" i="4"/>
  <c r="T6346" i="4" s="1"/>
  <c r="T6345" i="4"/>
  <c r="T6344" i="4"/>
  <c r="T6343" i="4"/>
  <c r="T6342" i="4"/>
  <c r="T6340" i="4"/>
  <c r="T6326" i="4"/>
  <c r="T6325" i="4" s="1"/>
  <c r="T6324" i="4" s="1"/>
  <c r="T6323" i="4"/>
  <c r="T6322" i="4" s="1"/>
  <c r="T6321" i="4" s="1"/>
  <c r="T6320" i="4"/>
  <c r="T6319" i="4"/>
  <c r="T6318" i="4"/>
  <c r="T6316" i="4"/>
  <c r="T6315" i="4"/>
  <c r="T6314" i="4"/>
  <c r="T6313" i="4"/>
  <c r="T6312" i="4"/>
  <c r="T6311" i="4"/>
  <c r="T6310" i="4"/>
  <c r="T6309" i="4"/>
  <c r="T6307" i="4"/>
  <c r="T6306" i="4" s="1"/>
  <c r="T6305" i="4"/>
  <c r="T6304" i="4"/>
  <c r="T6303" i="4"/>
  <c r="T6302" i="4"/>
  <c r="T6300" i="4"/>
  <c r="T6286" i="4"/>
  <c r="T6285" i="4" s="1"/>
  <c r="T6284" i="4" s="1"/>
  <c r="T6283" i="4"/>
  <c r="T6282" i="4" s="1"/>
  <c r="T6281" i="4" s="1"/>
  <c r="T6280" i="4"/>
  <c r="T6279" i="4"/>
  <c r="T6278" i="4"/>
  <c r="T6276" i="4"/>
  <c r="T6275" i="4"/>
  <c r="T6274" i="4"/>
  <c r="T6273" i="4"/>
  <c r="T6272" i="4"/>
  <c r="T6271" i="4"/>
  <c r="T6270" i="4"/>
  <c r="T6269" i="4"/>
  <c r="T6267" i="4"/>
  <c r="T6266" i="4" s="1"/>
  <c r="T6265" i="4"/>
  <c r="T6264" i="4"/>
  <c r="T6263" i="4"/>
  <c r="T6262" i="4"/>
  <c r="T6261" i="4"/>
  <c r="T6259" i="4"/>
  <c r="T6246" i="4"/>
  <c r="T6245" i="4"/>
  <c r="T6242" i="4"/>
  <c r="T6241" i="4" s="1"/>
  <c r="T6240" i="4" s="1"/>
  <c r="T6239" i="4"/>
  <c r="T6238" i="4"/>
  <c r="T6237" i="4"/>
  <c r="T6235" i="4"/>
  <c r="T6234" i="4"/>
  <c r="T6233" i="4"/>
  <c r="T6232" i="4"/>
  <c r="T6231" i="4"/>
  <c r="T6230" i="4"/>
  <c r="T6229" i="4"/>
  <c r="T6228" i="4"/>
  <c r="T6226" i="4"/>
  <c r="T6225" i="4" s="1"/>
  <c r="T6224" i="4"/>
  <c r="T6223" i="4"/>
  <c r="T6222" i="4"/>
  <c r="T6221" i="4"/>
  <c r="T6220" i="4"/>
  <c r="T6218" i="4"/>
  <c r="T6204" i="4"/>
  <c r="T6203" i="4" s="1"/>
  <c r="T6202" i="4" s="1"/>
  <c r="T6201" i="4"/>
  <c r="T6200" i="4" s="1"/>
  <c r="T6199" i="4" s="1"/>
  <c r="T6198" i="4"/>
  <c r="T6197" i="4"/>
  <c r="T6196" i="4"/>
  <c r="T6194" i="4"/>
  <c r="T6193" i="4"/>
  <c r="T6192" i="4"/>
  <c r="T6191" i="4"/>
  <c r="T6190" i="4"/>
  <c r="T6189" i="4"/>
  <c r="T6188" i="4"/>
  <c r="T6187" i="4"/>
  <c r="T6185" i="4"/>
  <c r="T6184" i="4" s="1"/>
  <c r="T6183" i="4"/>
  <c r="T6182" i="4"/>
  <c r="T6181" i="4"/>
  <c r="T6180" i="4"/>
  <c r="T6179" i="4"/>
  <c r="T6177" i="4"/>
  <c r="T6163" i="4"/>
  <c r="T6162" i="4"/>
  <c r="T6159" i="4"/>
  <c r="T6156" i="4"/>
  <c r="T6155" i="4"/>
  <c r="T6154" i="4"/>
  <c r="T6152" i="4"/>
  <c r="T6151" i="4"/>
  <c r="T6150" i="4"/>
  <c r="T6149" i="4"/>
  <c r="T6148" i="4"/>
  <c r="T6147" i="4"/>
  <c r="T6146" i="4"/>
  <c r="T6145" i="4"/>
  <c r="T6143" i="4"/>
  <c r="T6141" i="4"/>
  <c r="T6140" i="4"/>
  <c r="T6139" i="4"/>
  <c r="T6138" i="4"/>
  <c r="T6137" i="4"/>
  <c r="T6135" i="4"/>
  <c r="T6066" i="4"/>
  <c r="T6063" i="4"/>
  <c r="T6062" i="4"/>
  <c r="T6060" i="4"/>
  <c r="T6059" i="4"/>
  <c r="T6058" i="4"/>
  <c r="T6054" i="4"/>
  <c r="T10609" i="4" s="1"/>
  <c r="T6053" i="4"/>
  <c r="X6053" i="4" s="1"/>
  <c r="T6052" i="4"/>
  <c r="T6051" i="4"/>
  <c r="T6049" i="4"/>
  <c r="T6048" i="4"/>
  <c r="T6046" i="4"/>
  <c r="T6045" i="4" s="1"/>
  <c r="T6042" i="4"/>
  <c r="T6041" i="4"/>
  <c r="T6040" i="4"/>
  <c r="T6039" i="4"/>
  <c r="T6037" i="4"/>
  <c r="T6035" i="4"/>
  <c r="T6033" i="4"/>
  <c r="T9609" i="4" s="1"/>
  <c r="T6032" i="4"/>
  <c r="T9509" i="4" s="1"/>
  <c r="T6031" i="4"/>
  <c r="T9459" i="4" s="1"/>
  <c r="T6030" i="4"/>
  <c r="T6028" i="4"/>
  <c r="T6007" i="4"/>
  <c r="T11358" i="4" s="1"/>
  <c r="T6006" i="4"/>
  <c r="T6003" i="4"/>
  <c r="T6002" i="4"/>
  <c r="T6001" i="4"/>
  <c r="T5999" i="4"/>
  <c r="T10058" i="4" s="1"/>
  <c r="T5998" i="4"/>
  <c r="T10008" i="4" s="1"/>
  <c r="T5997" i="4"/>
  <c r="T9958" i="4" s="1"/>
  <c r="T5996" i="4"/>
  <c r="T9908" i="4" s="1"/>
  <c r="T5995" i="4"/>
  <c r="T9858" i="4" s="1"/>
  <c r="T5994" i="4"/>
  <c r="T5992" i="4"/>
  <c r="T5990" i="4"/>
  <c r="T9608" i="4" s="1"/>
  <c r="T5989" i="4"/>
  <c r="T9508" i="4" s="1"/>
  <c r="T5988" i="4"/>
  <c r="T9458" i="4" s="1"/>
  <c r="T5987" i="4"/>
  <c r="T5985" i="4"/>
  <c r="T5968" i="4"/>
  <c r="T11407" i="4" s="1"/>
  <c r="T5967" i="4"/>
  <c r="T5964" i="4"/>
  <c r="T5963" i="4"/>
  <c r="T5962" i="4"/>
  <c r="T5960" i="4"/>
  <c r="T10157" i="4" s="1"/>
  <c r="T5959" i="4"/>
  <c r="T10107" i="4" s="1"/>
  <c r="T5958" i="4"/>
  <c r="T10057" i="4" s="1"/>
  <c r="T5957" i="4"/>
  <c r="T10007" i="4" s="1"/>
  <c r="T5956" i="4"/>
  <c r="T9957" i="4" s="1"/>
  <c r="T5955" i="4"/>
  <c r="T9907" i="4" s="1"/>
  <c r="T5954" i="4"/>
  <c r="T9857" i="4" s="1"/>
  <c r="T5953" i="4"/>
  <c r="T5951" i="4"/>
  <c r="T5949" i="4"/>
  <c r="T9607" i="4" s="1"/>
  <c r="T5948" i="4"/>
  <c r="T9557" i="4" s="1"/>
  <c r="T5947" i="4"/>
  <c r="T9507" i="4" s="1"/>
  <c r="T5946" i="4"/>
  <c r="T9457" i="4" s="1"/>
  <c r="T5945" i="4"/>
  <c r="T5943" i="4"/>
  <c r="T5925" i="4"/>
  <c r="T5924" i="4" s="1"/>
  <c r="T5923" i="4" s="1"/>
  <c r="T5922" i="4"/>
  <c r="T5921" i="4"/>
  <c r="T5920" i="4"/>
  <c r="T5918" i="4"/>
  <c r="T5917" i="4"/>
  <c r="T5916" i="4"/>
  <c r="T5915" i="4"/>
  <c r="T5914" i="4"/>
  <c r="T5913" i="4"/>
  <c r="T5912" i="4"/>
  <c r="T5911" i="4"/>
  <c r="T5909" i="4"/>
  <c r="T5908" i="4" s="1"/>
  <c r="T5907" i="4"/>
  <c r="T5906" i="4"/>
  <c r="T5905" i="4"/>
  <c r="T5904" i="4"/>
  <c r="T5903" i="4"/>
  <c r="T5901" i="4"/>
  <c r="T5887" i="4"/>
  <c r="T5886" i="4"/>
  <c r="T5883" i="4"/>
  <c r="T5882" i="4" s="1"/>
  <c r="T5881" i="4" s="1"/>
  <c r="T5880" i="4"/>
  <c r="T5879" i="4"/>
  <c r="T5878" i="4"/>
  <c r="T5876" i="4"/>
  <c r="T5875" i="4"/>
  <c r="T5874" i="4"/>
  <c r="T5873" i="4"/>
  <c r="T5872" i="4"/>
  <c r="T5871" i="4"/>
  <c r="T5870" i="4"/>
  <c r="T5868" i="4"/>
  <c r="T5867" i="4" s="1"/>
  <c r="T5866" i="4"/>
  <c r="T5865" i="4"/>
  <c r="T5864" i="4"/>
  <c r="T5863" i="4"/>
  <c r="T5862" i="4"/>
  <c r="T5860" i="4"/>
  <c r="T5846" i="4"/>
  <c r="T5845" i="4" s="1"/>
  <c r="T5844" i="4" s="1"/>
  <c r="T5843" i="4"/>
  <c r="T5842" i="4" s="1"/>
  <c r="T5841" i="4" s="1"/>
  <c r="T5840" i="4"/>
  <c r="T5839" i="4"/>
  <c r="T5838" i="4"/>
  <c r="T5836" i="4"/>
  <c r="T5835" i="4"/>
  <c r="T5834" i="4"/>
  <c r="T5833" i="4"/>
  <c r="T5832" i="4"/>
  <c r="T5831" i="4"/>
  <c r="T5830" i="4"/>
  <c r="T5828" i="4"/>
  <c r="T5827" i="4" s="1"/>
  <c r="T5826" i="4"/>
  <c r="T5825" i="4"/>
  <c r="T5824" i="4"/>
  <c r="T5823" i="4"/>
  <c r="T5822" i="4"/>
  <c r="T5820" i="4"/>
  <c r="T5807" i="4"/>
  <c r="T5806" i="4"/>
  <c r="T5803" i="4"/>
  <c r="T5802" i="4" s="1"/>
  <c r="T5801" i="4" s="1"/>
  <c r="T5800" i="4"/>
  <c r="T5799" i="4"/>
  <c r="T5798" i="4"/>
  <c r="T5796" i="4"/>
  <c r="T5795" i="4"/>
  <c r="T5794" i="4"/>
  <c r="T5793" i="4"/>
  <c r="T5792" i="4"/>
  <c r="T5791" i="4"/>
  <c r="T5790" i="4"/>
  <c r="T5789" i="4"/>
  <c r="T5787" i="4"/>
  <c r="T5786" i="4" s="1"/>
  <c r="T5785" i="4"/>
  <c r="T5784" i="4"/>
  <c r="T5783" i="4"/>
  <c r="T5782" i="4"/>
  <c r="T5781" i="4"/>
  <c r="T5779" i="4"/>
  <c r="T5765" i="4"/>
  <c r="T5764" i="4"/>
  <c r="T5761" i="4"/>
  <c r="T5760" i="4" s="1"/>
  <c r="T5759" i="4" s="1"/>
  <c r="T5758" i="4"/>
  <c r="T5757" i="4"/>
  <c r="T5756" i="4"/>
  <c r="T5754" i="4"/>
  <c r="T5753" i="4"/>
  <c r="T5752" i="4"/>
  <c r="T5751" i="4"/>
  <c r="T5750" i="4"/>
  <c r="T5749" i="4"/>
  <c r="T5748" i="4"/>
  <c r="T5747" i="4"/>
  <c r="T5745" i="4"/>
  <c r="T5744" i="4" s="1"/>
  <c r="T5743" i="4"/>
  <c r="T5742" i="4"/>
  <c r="T5741" i="4"/>
  <c r="T5740" i="4"/>
  <c r="T5739" i="4"/>
  <c r="T5737" i="4"/>
  <c r="T5724" i="4"/>
  <c r="T5723" i="4"/>
  <c r="T5720" i="4"/>
  <c r="T5719" i="4" s="1"/>
  <c r="T5718" i="4" s="1"/>
  <c r="T5717" i="4"/>
  <c r="T5716" i="4"/>
  <c r="T5715" i="4"/>
  <c r="T5713" i="4"/>
  <c r="T5712" i="4"/>
  <c r="T5711" i="4"/>
  <c r="T5710" i="4"/>
  <c r="T5709" i="4"/>
  <c r="T5708" i="4"/>
  <c r="T5707" i="4"/>
  <c r="T5705" i="4"/>
  <c r="T5704" i="4" s="1"/>
  <c r="T5703" i="4"/>
  <c r="T5702" i="4"/>
  <c r="T5701" i="4"/>
  <c r="T5700" i="4"/>
  <c r="T5699" i="4"/>
  <c r="T5697" i="4"/>
  <c r="T5684" i="4"/>
  <c r="T5683" i="4"/>
  <c r="T5680" i="4"/>
  <c r="T5679" i="4" s="1"/>
  <c r="T5678" i="4" s="1"/>
  <c r="T5677" i="4"/>
  <c r="T5676" i="4"/>
  <c r="T5675" i="4"/>
  <c r="T5673" i="4"/>
  <c r="T5672" i="4"/>
  <c r="T5671" i="4"/>
  <c r="T5670" i="4"/>
  <c r="T5669" i="4"/>
  <c r="T5668" i="4"/>
  <c r="T5667" i="4"/>
  <c r="T5665" i="4"/>
  <c r="T5664" i="4" s="1"/>
  <c r="T5663" i="4"/>
  <c r="T5662" i="4"/>
  <c r="T5661" i="4"/>
  <c r="T5660" i="4"/>
  <c r="T5659" i="4"/>
  <c r="T5657" i="4"/>
  <c r="T5644" i="4"/>
  <c r="T5643" i="4"/>
  <c r="T5640" i="4"/>
  <c r="T5639" i="4" s="1"/>
  <c r="T5638" i="4" s="1"/>
  <c r="T5637" i="4"/>
  <c r="T5636" i="4"/>
  <c r="T5635" i="4"/>
  <c r="T5633" i="4"/>
  <c r="T5632" i="4"/>
  <c r="T5631" i="4"/>
  <c r="T5630" i="4"/>
  <c r="T5629" i="4"/>
  <c r="T5628" i="4"/>
  <c r="T5627" i="4"/>
  <c r="T5626" i="4"/>
  <c r="T5624" i="4"/>
  <c r="T5623" i="4" s="1"/>
  <c r="T5622" i="4"/>
  <c r="T5621" i="4"/>
  <c r="T5620" i="4"/>
  <c r="T5619" i="4"/>
  <c r="T5618" i="4"/>
  <c r="T5616" i="4"/>
  <c r="T5604" i="4"/>
  <c r="T5603" i="4"/>
  <c r="T5600" i="4"/>
  <c r="T5599" i="4" s="1"/>
  <c r="T5598" i="4" s="1"/>
  <c r="T5597" i="4"/>
  <c r="T5596" i="4"/>
  <c r="T5595" i="4"/>
  <c r="T5593" i="4"/>
  <c r="T5592" i="4"/>
  <c r="T5591" i="4"/>
  <c r="T5590" i="4"/>
  <c r="T5589" i="4"/>
  <c r="T5588" i="4"/>
  <c r="T5587" i="4"/>
  <c r="T5585" i="4"/>
  <c r="T5584" i="4" s="1"/>
  <c r="T5583" i="4"/>
  <c r="T5582" i="4"/>
  <c r="T5581" i="4"/>
  <c r="T5580" i="4"/>
  <c r="T5579" i="4"/>
  <c r="T5577" i="4"/>
  <c r="T5564" i="4"/>
  <c r="T5563" i="4"/>
  <c r="T5560" i="4"/>
  <c r="T5559" i="4" s="1"/>
  <c r="T5558" i="4" s="1"/>
  <c r="T5557" i="4"/>
  <c r="T5556" i="4"/>
  <c r="T5555" i="4"/>
  <c r="T5553" i="4"/>
  <c r="T5552" i="4"/>
  <c r="T5551" i="4"/>
  <c r="T5550" i="4"/>
  <c r="T5549" i="4"/>
  <c r="T5548" i="4"/>
  <c r="T5547" i="4"/>
  <c r="T5545" i="4"/>
  <c r="T5544" i="4" s="1"/>
  <c r="T5543" i="4"/>
  <c r="T5542" i="4"/>
  <c r="T5541" i="4"/>
  <c r="T5540" i="4"/>
  <c r="T5539" i="4"/>
  <c r="T5537" i="4"/>
  <c r="T5524" i="4"/>
  <c r="T5523" i="4"/>
  <c r="T5520" i="4"/>
  <c r="T5519" i="4" s="1"/>
  <c r="T5518" i="4" s="1"/>
  <c r="T5517" i="4"/>
  <c r="T5516" i="4"/>
  <c r="T5515" i="4"/>
  <c r="T5513" i="4"/>
  <c r="T5512" i="4"/>
  <c r="T5511" i="4"/>
  <c r="T5510" i="4"/>
  <c r="T5509" i="4"/>
  <c r="T5508" i="4"/>
  <c r="T5507" i="4"/>
  <c r="T5505" i="4"/>
  <c r="T5504" i="4" s="1"/>
  <c r="T5503" i="4"/>
  <c r="T5502" i="4"/>
  <c r="T5501" i="4"/>
  <c r="T5499" i="4"/>
  <c r="T5497" i="4"/>
  <c r="T5483" i="4"/>
  <c r="T5482" i="4"/>
  <c r="T5479" i="4"/>
  <c r="T5478" i="4" s="1"/>
  <c r="T5477" i="4" s="1"/>
  <c r="T5476" i="4"/>
  <c r="T5475" i="4"/>
  <c r="T5474" i="4"/>
  <c r="T5472" i="4"/>
  <c r="T5471" i="4"/>
  <c r="T5470" i="4"/>
  <c r="T5469" i="4"/>
  <c r="T5468" i="4"/>
  <c r="T5467" i="4"/>
  <c r="T5466" i="4"/>
  <c r="T5465" i="4"/>
  <c r="T5463" i="4"/>
  <c r="T5462" i="4" s="1"/>
  <c r="T5461" i="4"/>
  <c r="T5460" i="4"/>
  <c r="T5459" i="4"/>
  <c r="T5458" i="4"/>
  <c r="T5457" i="4"/>
  <c r="T5455" i="4"/>
  <c r="T5441" i="4"/>
  <c r="T5440" i="4" s="1"/>
  <c r="T5439" i="4" s="1"/>
  <c r="T5438" i="4"/>
  <c r="T5437" i="4" s="1"/>
  <c r="T5436" i="4" s="1"/>
  <c r="T5435" i="4"/>
  <c r="T5434" i="4"/>
  <c r="T5433" i="4"/>
  <c r="T5431" i="4"/>
  <c r="T5430" i="4"/>
  <c r="T5429" i="4"/>
  <c r="T5428" i="4"/>
  <c r="T5427" i="4"/>
  <c r="T5426" i="4"/>
  <c r="T5425" i="4"/>
  <c r="T5423" i="4"/>
  <c r="T5422" i="4" s="1"/>
  <c r="T5421" i="4"/>
  <c r="T5420" i="4"/>
  <c r="T5419" i="4"/>
  <c r="T5418" i="4"/>
  <c r="T5417" i="4"/>
  <c r="T5415" i="4"/>
  <c r="T5401" i="4"/>
  <c r="T5400" i="4"/>
  <c r="T5397" i="4"/>
  <c r="T5396" i="4" s="1"/>
  <c r="T5395" i="4" s="1"/>
  <c r="T5394" i="4"/>
  <c r="T5393" i="4"/>
  <c r="T5392" i="4"/>
  <c r="T5390" i="4"/>
  <c r="T5389" i="4"/>
  <c r="T5388" i="4"/>
  <c r="T5387" i="4"/>
  <c r="T5386" i="4"/>
  <c r="T5385" i="4"/>
  <c r="T5384" i="4"/>
  <c r="T5382" i="4"/>
  <c r="T5381" i="4" s="1"/>
  <c r="T5380" i="4"/>
  <c r="T5379" i="4"/>
  <c r="T5378" i="4"/>
  <c r="T5377" i="4"/>
  <c r="T5376" i="4"/>
  <c r="T5374" i="4"/>
  <c r="T5360" i="4"/>
  <c r="T5359" i="4" s="1"/>
  <c r="T5358" i="4" s="1"/>
  <c r="T5357" i="4"/>
  <c r="T5356" i="4" s="1"/>
  <c r="T5355" i="4" s="1"/>
  <c r="T5354" i="4"/>
  <c r="T5353" i="4"/>
  <c r="T5352" i="4"/>
  <c r="T5350" i="4"/>
  <c r="T5349" i="4"/>
  <c r="T5348" i="4"/>
  <c r="T5347" i="4"/>
  <c r="T5346" i="4"/>
  <c r="T5345" i="4"/>
  <c r="T5344" i="4"/>
  <c r="T5342" i="4"/>
  <c r="T5341" i="4" s="1"/>
  <c r="T5340" i="4"/>
  <c r="T5339" i="4"/>
  <c r="T5338" i="4"/>
  <c r="T5337" i="4"/>
  <c r="T5336" i="4"/>
  <c r="T5334" i="4"/>
  <c r="T5320" i="4"/>
  <c r="T5319" i="4"/>
  <c r="T5316" i="4"/>
  <c r="T5315" i="4" s="1"/>
  <c r="T5314" i="4" s="1"/>
  <c r="T5313" i="4"/>
  <c r="T5312" i="4"/>
  <c r="T5311" i="4"/>
  <c r="T5309" i="4"/>
  <c r="T5308" i="4"/>
  <c r="T5307" i="4"/>
  <c r="T5306" i="4"/>
  <c r="T5305" i="4"/>
  <c r="T5304" i="4"/>
  <c r="T5303" i="4"/>
  <c r="T5301" i="4"/>
  <c r="T5300" i="4" s="1"/>
  <c r="T5299" i="4"/>
  <c r="T5298" i="4"/>
  <c r="T5297" i="4"/>
  <c r="T5296" i="4"/>
  <c r="T5295" i="4"/>
  <c r="T5293" i="4"/>
  <c r="T5279" i="4"/>
  <c r="T5278" i="4" s="1"/>
  <c r="T5277" i="4" s="1"/>
  <c r="T5275" i="4"/>
  <c r="T5272" i="4"/>
  <c r="T5271" i="4"/>
  <c r="T5270" i="4"/>
  <c r="T5268" i="4"/>
  <c r="T5267" i="4"/>
  <c r="T5266" i="4"/>
  <c r="T5265" i="4"/>
  <c r="T5264" i="4"/>
  <c r="T5263" i="4"/>
  <c r="T5262" i="4"/>
  <c r="T5260" i="4"/>
  <c r="T5259" i="4" s="1"/>
  <c r="T5258" i="4"/>
  <c r="T5257" i="4"/>
  <c r="T5256" i="4"/>
  <c r="T5255" i="4"/>
  <c r="T5254" i="4"/>
  <c r="T5252" i="4"/>
  <c r="T5238" i="4"/>
  <c r="T5237" i="4" s="1"/>
  <c r="T5236" i="4" s="1"/>
  <c r="T5235" i="4"/>
  <c r="T5234" i="4" s="1"/>
  <c r="T5233" i="4" s="1"/>
  <c r="T5232" i="4"/>
  <c r="T5231" i="4"/>
  <c r="T5230" i="4"/>
  <c r="T5228" i="4"/>
  <c r="T5227" i="4"/>
  <c r="T5226" i="4"/>
  <c r="T5225" i="4"/>
  <c r="T5224" i="4"/>
  <c r="T5223" i="4"/>
  <c r="T5221" i="4"/>
  <c r="T5220" i="4" s="1"/>
  <c r="T5219" i="4"/>
  <c r="T5218" i="4"/>
  <c r="T5217" i="4"/>
  <c r="T5216" i="4"/>
  <c r="T5215" i="4"/>
  <c r="T5213" i="4"/>
  <c r="T5199" i="4"/>
  <c r="T5198" i="4"/>
  <c r="T5195" i="4"/>
  <c r="T5194" i="4" s="1"/>
  <c r="T5193" i="4" s="1"/>
  <c r="T5192" i="4"/>
  <c r="T5191" i="4"/>
  <c r="T5190" i="4"/>
  <c r="T5188" i="4"/>
  <c r="T5187" i="4"/>
  <c r="T5186" i="4"/>
  <c r="T5185" i="4"/>
  <c r="T5184" i="4"/>
  <c r="T5183" i="4"/>
  <c r="T5182" i="4"/>
  <c r="T5180" i="4"/>
  <c r="T5179" i="4" s="1"/>
  <c r="T5178" i="4"/>
  <c r="T5177" i="4"/>
  <c r="T5176" i="4"/>
  <c r="T5175" i="4"/>
  <c r="T5174" i="4"/>
  <c r="T5172" i="4"/>
  <c r="T5158" i="4"/>
  <c r="T5157" i="4" s="1"/>
  <c r="T5156" i="4" s="1"/>
  <c r="T5155" i="4"/>
  <c r="T5154" i="4" s="1"/>
  <c r="T5153" i="4" s="1"/>
  <c r="T5152" i="4"/>
  <c r="T5151" i="4"/>
  <c r="T5150" i="4"/>
  <c r="T5148" i="4"/>
  <c r="T5147" i="4"/>
  <c r="T5146" i="4"/>
  <c r="T5145" i="4"/>
  <c r="T5144" i="4"/>
  <c r="T5143" i="4"/>
  <c r="T5141" i="4"/>
  <c r="T5140" i="4" s="1"/>
  <c r="T5139" i="4"/>
  <c r="T5138" i="4"/>
  <c r="T5137" i="4"/>
  <c r="T5136" i="4"/>
  <c r="T5135" i="4"/>
  <c r="T5133" i="4"/>
  <c r="T5119" i="4"/>
  <c r="T5118" i="4" s="1"/>
  <c r="T5117" i="4" s="1"/>
  <c r="T5116" i="4"/>
  <c r="T5115" i="4" s="1"/>
  <c r="T5114" i="4" s="1"/>
  <c r="T5113" i="4"/>
  <c r="T5112" i="4"/>
  <c r="T5111" i="4"/>
  <c r="T5109" i="4"/>
  <c r="T5108" i="4"/>
  <c r="T5107" i="4"/>
  <c r="T5106" i="4"/>
  <c r="T5105" i="4"/>
  <c r="T5104" i="4"/>
  <c r="T5103" i="4"/>
  <c r="T5101" i="4"/>
  <c r="T5100" i="4" s="1"/>
  <c r="T5099" i="4"/>
  <c r="T5098" i="4"/>
  <c r="T5097" i="4"/>
  <c r="T5096" i="4"/>
  <c r="T5095" i="4"/>
  <c r="T5093" i="4"/>
  <c r="T5080" i="4"/>
  <c r="T5079" i="4" s="1"/>
  <c r="T5078" i="4" s="1"/>
  <c r="T5077" i="4"/>
  <c r="T5076" i="4" s="1"/>
  <c r="T5075" i="4" s="1"/>
  <c r="T5074" i="4"/>
  <c r="T5073" i="4"/>
  <c r="T5072" i="4"/>
  <c r="T5070" i="4"/>
  <c r="T5069" i="4"/>
  <c r="T5068" i="4"/>
  <c r="T5067" i="4"/>
  <c r="T5066" i="4"/>
  <c r="T5065" i="4"/>
  <c r="T5064" i="4"/>
  <c r="T5063" i="4"/>
  <c r="T5061" i="4"/>
  <c r="T5060" i="4" s="1"/>
  <c r="T5059" i="4"/>
  <c r="T5058" i="4"/>
  <c r="T5057" i="4"/>
  <c r="T5056" i="4"/>
  <c r="T5055" i="4"/>
  <c r="T5053" i="4"/>
  <c r="T5039" i="4"/>
  <c r="T5038" i="4"/>
  <c r="T5035" i="4"/>
  <c r="T5034" i="4" s="1"/>
  <c r="T5033" i="4" s="1"/>
  <c r="T5032" i="4"/>
  <c r="T5031" i="4"/>
  <c r="T5030" i="4"/>
  <c r="T5028" i="4"/>
  <c r="T5027" i="4"/>
  <c r="T5026" i="4"/>
  <c r="T5025" i="4"/>
  <c r="T5024" i="4"/>
  <c r="T5023" i="4"/>
  <c r="T5022" i="4"/>
  <c r="T5020" i="4"/>
  <c r="T5019" i="4" s="1"/>
  <c r="T5018" i="4"/>
  <c r="T5017" i="4"/>
  <c r="T5016" i="4"/>
  <c r="T5014" i="4"/>
  <c r="T5012" i="4"/>
  <c r="T4998" i="4"/>
  <c r="T4997" i="4" s="1"/>
  <c r="T4996" i="4" s="1"/>
  <c r="T4995" i="4"/>
  <c r="T4994" i="4" s="1"/>
  <c r="T4993" i="4" s="1"/>
  <c r="T4992" i="4"/>
  <c r="T4991" i="4"/>
  <c r="T4990" i="4"/>
  <c r="T4988" i="4"/>
  <c r="T4987" i="4"/>
  <c r="T4986" i="4"/>
  <c r="T4985" i="4"/>
  <c r="T4984" i="4"/>
  <c r="T4983" i="4"/>
  <c r="T4982" i="4"/>
  <c r="T4980" i="4"/>
  <c r="T4979" i="4" s="1"/>
  <c r="T4978" i="4"/>
  <c r="T4977" i="4"/>
  <c r="T4976" i="4"/>
  <c r="T4975" i="4"/>
  <c r="T4974" i="4"/>
  <c r="T4972" i="4"/>
  <c r="T4959" i="4"/>
  <c r="T4958" i="4" s="1"/>
  <c r="T4957" i="4" s="1"/>
  <c r="T4956" i="4"/>
  <c r="T4955" i="4"/>
  <c r="T4953" i="4"/>
  <c r="X4953" i="4" s="1"/>
  <c r="T4950" i="4"/>
  <c r="T4949" i="4"/>
  <c r="T4948" i="4"/>
  <c r="T4946" i="4"/>
  <c r="T4945" i="4"/>
  <c r="T4944" i="4"/>
  <c r="T4943" i="4"/>
  <c r="T4942" i="4"/>
  <c r="T4941" i="4"/>
  <c r="T4940" i="4"/>
  <c r="T4939" i="4"/>
  <c r="T4937" i="4"/>
  <c r="T4936" i="4" s="1"/>
  <c r="T4935" i="4"/>
  <c r="T4934" i="4"/>
  <c r="T4933" i="4"/>
  <c r="T4932" i="4"/>
  <c r="T4931" i="4"/>
  <c r="T4929" i="4"/>
  <c r="T4915" i="4"/>
  <c r="T4914" i="4" s="1"/>
  <c r="T4913" i="4" s="1"/>
  <c r="T4912" i="4"/>
  <c r="T4911" i="4" s="1"/>
  <c r="T4910" i="4" s="1"/>
  <c r="T4909" i="4"/>
  <c r="T4908" i="4"/>
  <c r="T4907" i="4"/>
  <c r="T4905" i="4"/>
  <c r="T4904" i="4"/>
  <c r="T4903" i="4"/>
  <c r="T4902" i="4"/>
  <c r="T4901" i="4"/>
  <c r="T4900" i="4"/>
  <c r="T4899" i="4"/>
  <c r="T4897" i="4"/>
  <c r="T4896" i="4" s="1"/>
  <c r="T4895" i="4"/>
  <c r="T4894" i="4"/>
  <c r="T4893" i="4"/>
  <c r="T4892" i="4"/>
  <c r="T4891" i="4"/>
  <c r="T4889" i="4"/>
  <c r="T4875" i="4"/>
  <c r="T4874" i="4"/>
  <c r="T4871" i="4"/>
  <c r="T4870" i="4" s="1"/>
  <c r="T4869" i="4" s="1"/>
  <c r="T4868" i="4"/>
  <c r="T4867" i="4"/>
  <c r="T4866" i="4"/>
  <c r="T4864" i="4"/>
  <c r="T4863" i="4"/>
  <c r="T4862" i="4"/>
  <c r="T4861" i="4"/>
  <c r="T4860" i="4"/>
  <c r="T4859" i="4"/>
  <c r="T4858" i="4"/>
  <c r="T4857" i="4"/>
  <c r="T4855" i="4"/>
  <c r="T4854" i="4" s="1"/>
  <c r="T4853" i="4"/>
  <c r="T4852" i="4"/>
  <c r="T4851" i="4"/>
  <c r="T4850" i="4"/>
  <c r="T4849" i="4"/>
  <c r="T4847" i="4"/>
  <c r="T4833" i="4"/>
  <c r="T4832" i="4" s="1"/>
  <c r="T4831" i="4" s="1"/>
  <c r="T4830" i="4"/>
  <c r="T4829" i="4" s="1"/>
  <c r="T4828" i="4" s="1"/>
  <c r="T4827" i="4"/>
  <c r="T4826" i="4"/>
  <c r="T4825" i="4"/>
  <c r="T4823" i="4"/>
  <c r="T4822" i="4"/>
  <c r="T4821" i="4"/>
  <c r="T4820" i="4"/>
  <c r="T4819" i="4"/>
  <c r="T4818" i="4"/>
  <c r="T4817" i="4"/>
  <c r="T4816" i="4"/>
  <c r="T4814" i="4"/>
  <c r="T4813" i="4" s="1"/>
  <c r="T4812" i="4"/>
  <c r="T4811" i="4"/>
  <c r="T4810" i="4"/>
  <c r="T4809" i="4"/>
  <c r="T4808" i="4"/>
  <c r="T4806" i="4"/>
  <c r="T4792" i="4"/>
  <c r="T4791" i="4"/>
  <c r="T4788" i="4"/>
  <c r="T4787" i="4"/>
  <c r="T4784" i="4"/>
  <c r="T4783" i="4"/>
  <c r="T4782" i="4"/>
  <c r="T4780" i="4"/>
  <c r="T4779" i="4"/>
  <c r="T4778" i="4"/>
  <c r="T4777" i="4"/>
  <c r="T4776" i="4"/>
  <c r="T4775" i="4"/>
  <c r="T4774" i="4"/>
  <c r="T4772" i="4"/>
  <c r="T4771" i="4" s="1"/>
  <c r="T4770" i="4"/>
  <c r="T4769" i="4"/>
  <c r="T4768" i="4"/>
  <c r="T4767" i="4"/>
  <c r="T4766" i="4"/>
  <c r="T4764" i="4"/>
  <c r="T4750" i="4"/>
  <c r="T4749" i="4" s="1"/>
  <c r="T4748" i="4" s="1"/>
  <c r="T4747" i="4"/>
  <c r="T4746" i="4" s="1"/>
  <c r="T4745" i="4" s="1"/>
  <c r="T4744" i="4"/>
  <c r="T4743" i="4"/>
  <c r="T4742" i="4"/>
  <c r="T4740" i="4"/>
  <c r="T4739" i="4"/>
  <c r="T4738" i="4"/>
  <c r="T4737" i="4"/>
  <c r="T4736" i="4"/>
  <c r="T4735" i="4"/>
  <c r="T4734" i="4"/>
  <c r="T4732" i="4"/>
  <c r="T4731" i="4" s="1"/>
  <c r="T4730" i="4"/>
  <c r="T4729" i="4"/>
  <c r="T4728" i="4"/>
  <c r="T4727" i="4"/>
  <c r="T4726" i="4"/>
  <c r="T4724" i="4"/>
  <c r="T4710" i="4"/>
  <c r="T4709" i="4" s="1"/>
  <c r="T4708" i="4" s="1"/>
  <c r="T4704" i="4"/>
  <c r="T4703" i="4"/>
  <c r="T4702" i="4"/>
  <c r="T4700" i="4"/>
  <c r="T4699" i="4"/>
  <c r="T4698" i="4"/>
  <c r="T4697" i="4"/>
  <c r="T4696" i="4"/>
  <c r="T4695" i="4"/>
  <c r="T4694" i="4"/>
  <c r="T4693" i="4"/>
  <c r="T4691" i="4"/>
  <c r="T4690" i="4" s="1"/>
  <c r="T4689" i="4"/>
  <c r="T4688" i="4"/>
  <c r="T4687" i="4"/>
  <c r="T4686" i="4"/>
  <c r="T4685" i="4"/>
  <c r="T4683" i="4"/>
  <c r="T4670" i="4"/>
  <c r="T4669" i="4"/>
  <c r="T4666" i="4"/>
  <c r="T4665" i="4" s="1"/>
  <c r="T4664" i="4" s="1"/>
  <c r="T4663" i="4"/>
  <c r="T4662" i="4"/>
  <c r="T4661" i="4"/>
  <c r="T4659" i="4"/>
  <c r="T4658" i="4"/>
  <c r="T4657" i="4"/>
  <c r="T4656" i="4"/>
  <c r="T4655" i="4"/>
  <c r="T4654" i="4"/>
  <c r="T4653" i="4"/>
  <c r="T4651" i="4"/>
  <c r="T4650" i="4" s="1"/>
  <c r="T4649" i="4"/>
  <c r="T4648" i="4"/>
  <c r="T4647" i="4"/>
  <c r="T4646" i="4"/>
  <c r="T4645" i="4"/>
  <c r="T4643" i="4"/>
  <c r="T4630" i="4"/>
  <c r="T4629" i="4"/>
  <c r="T4626" i="4"/>
  <c r="T4625" i="4" s="1"/>
  <c r="T4624" i="4" s="1"/>
  <c r="T4623" i="4"/>
  <c r="T4622" i="4"/>
  <c r="T4621" i="4"/>
  <c r="T4619" i="4"/>
  <c r="T4618" i="4"/>
  <c r="T4617" i="4"/>
  <c r="T4616" i="4"/>
  <c r="T4615" i="4"/>
  <c r="T4614" i="4"/>
  <c r="T4613" i="4"/>
  <c r="T4611" i="4"/>
  <c r="T4610" i="4" s="1"/>
  <c r="T4609" i="4"/>
  <c r="T4608" i="4"/>
  <c r="T4607" i="4"/>
  <c r="T4606" i="4"/>
  <c r="T4605" i="4"/>
  <c r="T4603" i="4"/>
  <c r="T4590" i="4"/>
  <c r="T4589" i="4"/>
  <c r="T4586" i="4"/>
  <c r="T4585" i="4" s="1"/>
  <c r="T4584" i="4" s="1"/>
  <c r="T4583" i="4"/>
  <c r="T4582" i="4"/>
  <c r="T4581" i="4"/>
  <c r="T4579" i="4"/>
  <c r="T4578" i="4"/>
  <c r="T4577" i="4"/>
  <c r="T4576" i="4"/>
  <c r="T4575" i="4"/>
  <c r="T4574" i="4"/>
  <c r="T4573" i="4"/>
  <c r="T4572" i="4"/>
  <c r="T4570" i="4"/>
  <c r="T4569" i="4" s="1"/>
  <c r="T4568" i="4"/>
  <c r="T4567" i="4"/>
  <c r="T4566" i="4"/>
  <c r="T4565" i="4"/>
  <c r="T4564" i="4"/>
  <c r="T4562" i="4"/>
  <c r="T4548" i="4"/>
  <c r="T4545" i="4"/>
  <c r="T4542" i="4"/>
  <c r="T4541" i="4"/>
  <c r="T4540" i="4"/>
  <c r="T4538" i="4"/>
  <c r="T4537" i="4"/>
  <c r="T4536" i="4"/>
  <c r="T4535" i="4"/>
  <c r="T4534" i="4"/>
  <c r="T4533" i="4"/>
  <c r="T4532" i="4"/>
  <c r="T4530" i="4"/>
  <c r="T4528" i="4"/>
  <c r="T4527" i="4"/>
  <c r="T4526" i="4"/>
  <c r="T4525" i="4"/>
  <c r="T4524" i="4"/>
  <c r="T4522" i="4"/>
  <c r="T4460" i="4"/>
  <c r="T4459" i="4"/>
  <c r="T1590" i="4" s="1"/>
  <c r="T11355" i="4" s="1"/>
  <c r="T4458" i="4"/>
  <c r="T4455" i="4"/>
  <c r="T4454" i="4" s="1"/>
  <c r="T4453" i="4" s="1"/>
  <c r="T4452" i="4"/>
  <c r="T4451" i="4"/>
  <c r="T4450" i="4"/>
  <c r="T4448" i="4"/>
  <c r="T4447" i="4"/>
  <c r="T4446" i="4"/>
  <c r="T4445" i="4"/>
  <c r="T4444" i="4"/>
  <c r="T4443" i="4"/>
  <c r="T4442" i="4"/>
  <c r="T4440" i="4"/>
  <c r="T4439" i="4" s="1"/>
  <c r="T4438" i="4"/>
  <c r="T4437" i="4"/>
  <c r="T4436" i="4"/>
  <c r="T4435" i="4"/>
  <c r="T4434" i="4"/>
  <c r="T4432" i="4"/>
  <c r="T4419" i="4"/>
  <c r="T4418" i="4" s="1"/>
  <c r="T4417" i="4" s="1"/>
  <c r="T4416" i="4"/>
  <c r="T4415" i="4" s="1"/>
  <c r="T4414" i="4" s="1"/>
  <c r="T4413" i="4"/>
  <c r="T4412" i="4"/>
  <c r="T4411" i="4"/>
  <c r="T4409" i="4"/>
  <c r="T4408" i="4"/>
  <c r="T4407" i="4"/>
  <c r="T4406" i="4"/>
  <c r="T4405" i="4"/>
  <c r="T4404" i="4"/>
  <c r="T4403" i="4"/>
  <c r="T4401" i="4"/>
  <c r="T4400" i="4" s="1"/>
  <c r="T4399" i="4"/>
  <c r="T4398" i="4"/>
  <c r="T4397" i="4"/>
  <c r="T4396" i="4"/>
  <c r="T4395" i="4"/>
  <c r="T4393" i="4"/>
  <c r="T4379" i="4"/>
  <c r="T4378" i="4" s="1"/>
  <c r="T4377" i="4" s="1"/>
  <c r="T4376" i="4"/>
  <c r="T4375" i="4" s="1"/>
  <c r="T4374" i="4" s="1"/>
  <c r="T4373" i="4"/>
  <c r="T4372" i="4"/>
  <c r="T4371" i="4"/>
  <c r="T4369" i="4"/>
  <c r="T4368" i="4"/>
  <c r="T4367" i="4"/>
  <c r="T4366" i="4"/>
  <c r="T4365" i="4"/>
  <c r="T4364" i="4"/>
  <c r="T4363" i="4"/>
  <c r="T4361" i="4"/>
  <c r="T4360" i="4" s="1"/>
  <c r="T4359" i="4"/>
  <c r="T4358" i="4"/>
  <c r="T4357" i="4"/>
  <c r="T4356" i="4"/>
  <c r="T4355" i="4"/>
  <c r="T4353" i="4"/>
  <c r="T4339" i="4"/>
  <c r="T4338" i="4"/>
  <c r="T4335" i="4"/>
  <c r="T4334" i="4" s="1"/>
  <c r="T4333" i="4" s="1"/>
  <c r="T4332" i="4"/>
  <c r="T4331" i="4"/>
  <c r="T4330" i="4"/>
  <c r="T4328" i="4"/>
  <c r="T4327" i="4"/>
  <c r="T4326" i="4"/>
  <c r="T4325" i="4"/>
  <c r="T4324" i="4"/>
  <c r="T4323" i="4"/>
  <c r="T4322" i="4"/>
  <c r="T4321" i="4"/>
  <c r="T4319" i="4"/>
  <c r="T4318" i="4" s="1"/>
  <c r="T4317" i="4"/>
  <c r="T4316" i="4"/>
  <c r="T4315" i="4"/>
  <c r="T4314" i="4"/>
  <c r="T4313" i="4"/>
  <c r="T4311" i="4"/>
  <c r="T4297" i="4"/>
  <c r="T4296" i="4" s="1"/>
  <c r="T4295" i="4" s="1"/>
  <c r="T4294" i="4"/>
  <c r="T4293" i="4" s="1"/>
  <c r="T4292" i="4" s="1"/>
  <c r="T4291" i="4"/>
  <c r="T4290" i="4"/>
  <c r="T4289" i="4"/>
  <c r="T4287" i="4"/>
  <c r="T4286" i="4"/>
  <c r="T4285" i="4"/>
  <c r="T4284" i="4"/>
  <c r="T4283" i="4"/>
  <c r="T4282" i="4"/>
  <c r="T4281" i="4"/>
  <c r="T4279" i="4"/>
  <c r="T4278" i="4" s="1"/>
  <c r="T4277" i="4"/>
  <c r="T4276" i="4"/>
  <c r="T4275" i="4"/>
  <c r="T4274" i="4"/>
  <c r="T4273" i="4"/>
  <c r="T4271" i="4"/>
  <c r="T4257" i="4"/>
  <c r="T4256" i="4"/>
  <c r="T4253" i="4"/>
  <c r="T4252" i="4" s="1"/>
  <c r="T4251" i="4" s="1"/>
  <c r="T4250" i="4"/>
  <c r="T4249" i="4"/>
  <c r="T4248" i="4"/>
  <c r="T4246" i="4"/>
  <c r="T4245" i="4"/>
  <c r="T4244" i="4"/>
  <c r="T4243" i="4"/>
  <c r="T4242" i="4"/>
  <c r="T4241" i="4"/>
  <c r="T4240" i="4"/>
  <c r="T4238" i="4"/>
  <c r="T4237" i="4" s="1"/>
  <c r="T4236" i="4"/>
  <c r="T4235" i="4"/>
  <c r="T4234" i="4"/>
  <c r="T4233" i="4"/>
  <c r="T4231" i="4"/>
  <c r="T4217" i="4"/>
  <c r="T4216" i="4" s="1"/>
  <c r="T4215" i="4" s="1"/>
  <c r="T4214" i="4"/>
  <c r="T4213" i="4" s="1"/>
  <c r="T4212" i="4" s="1"/>
  <c r="T4211" i="4"/>
  <c r="T4210" i="4"/>
  <c r="T4209" i="4"/>
  <c r="T4207" i="4"/>
  <c r="T4206" i="4"/>
  <c r="T4205" i="4"/>
  <c r="T4204" i="4"/>
  <c r="T4203" i="4"/>
  <c r="T4202" i="4"/>
  <c r="T4201" i="4"/>
  <c r="T4199" i="4"/>
  <c r="T4198" i="4" s="1"/>
  <c r="T4197" i="4"/>
  <c r="T4196" i="4"/>
  <c r="T4195" i="4"/>
  <c r="T4194" i="4"/>
  <c r="T4193" i="4"/>
  <c r="T4191" i="4"/>
  <c r="T4177" i="4"/>
  <c r="T4176" i="4" s="1"/>
  <c r="T4175" i="4" s="1"/>
  <c r="T4174" i="4"/>
  <c r="T4173" i="4" s="1"/>
  <c r="T4172" i="4" s="1"/>
  <c r="T4171" i="4"/>
  <c r="T4170" i="4"/>
  <c r="T4169" i="4"/>
  <c r="T4167" i="4"/>
  <c r="T4166" i="4"/>
  <c r="T4165" i="4"/>
  <c r="T4164" i="4"/>
  <c r="T4163" i="4"/>
  <c r="T4162" i="4"/>
  <c r="T4161" i="4"/>
  <c r="T4159" i="4"/>
  <c r="T4158" i="4" s="1"/>
  <c r="T4157" i="4"/>
  <c r="T4156" i="4"/>
  <c r="T4155" i="4"/>
  <c r="T4154" i="4"/>
  <c r="T4153" i="4"/>
  <c r="T4151" i="4"/>
  <c r="T4137" i="4"/>
  <c r="T4136" i="4"/>
  <c r="T4133" i="4"/>
  <c r="T4132" i="4" s="1"/>
  <c r="T4131" i="4" s="1"/>
  <c r="T4130" i="4"/>
  <c r="T4129" i="4"/>
  <c r="T4128" i="4"/>
  <c r="T4126" i="4"/>
  <c r="T4125" i="4"/>
  <c r="T4124" i="4"/>
  <c r="T4123" i="4"/>
  <c r="T4122" i="4"/>
  <c r="T4121" i="4"/>
  <c r="T4120" i="4"/>
  <c r="T4118" i="4"/>
  <c r="T4117" i="4" s="1"/>
  <c r="T4116" i="4"/>
  <c r="T4115" i="4"/>
  <c r="T4114" i="4"/>
  <c r="T4113" i="4"/>
  <c r="T4112" i="4"/>
  <c r="T4110" i="4"/>
  <c r="T4096" i="4"/>
  <c r="T4095" i="4" s="1"/>
  <c r="T4094" i="4" s="1"/>
  <c r="T4093" i="4"/>
  <c r="T4092" i="4" s="1"/>
  <c r="T4091" i="4" s="1"/>
  <c r="T4090" i="4"/>
  <c r="T4089" i="4"/>
  <c r="T4088" i="4"/>
  <c r="T4086" i="4"/>
  <c r="T4085" i="4"/>
  <c r="T4084" i="4"/>
  <c r="T4083" i="4"/>
  <c r="T4082" i="4"/>
  <c r="T4081" i="4"/>
  <c r="T4080" i="4"/>
  <c r="T4078" i="4"/>
  <c r="T4077" i="4" s="1"/>
  <c r="T4076" i="4"/>
  <c r="T4075" i="4"/>
  <c r="T4074" i="4"/>
  <c r="T4073" i="4"/>
  <c r="T4072" i="4"/>
  <c r="T4070" i="4"/>
  <c r="T4056" i="4"/>
  <c r="T4055" i="4"/>
  <c r="T4052" i="4"/>
  <c r="T4051" i="4" s="1"/>
  <c r="T4050" i="4" s="1"/>
  <c r="T4049" i="4"/>
  <c r="T4048" i="4"/>
  <c r="T4047" i="4"/>
  <c r="T4045" i="4"/>
  <c r="T4044" i="4"/>
  <c r="T4043" i="4"/>
  <c r="T4042" i="4"/>
  <c r="T4041" i="4"/>
  <c r="T4040" i="4"/>
  <c r="T4038" i="4"/>
  <c r="T4037" i="4" s="1"/>
  <c r="T4036" i="4"/>
  <c r="T4035" i="4"/>
  <c r="T4034" i="4"/>
  <c r="T4033" i="4"/>
  <c r="T4032" i="4"/>
  <c r="T4030" i="4"/>
  <c r="T4016" i="4"/>
  <c r="T4015" i="4"/>
  <c r="T4012" i="4"/>
  <c r="T4011" i="4" s="1"/>
  <c r="T4010" i="4" s="1"/>
  <c r="T4009" i="4"/>
  <c r="T4008" i="4"/>
  <c r="T4007" i="4"/>
  <c r="T4005" i="4"/>
  <c r="T4004" i="4"/>
  <c r="T4003" i="4"/>
  <c r="T4002" i="4"/>
  <c r="T4001" i="4"/>
  <c r="T4000" i="4"/>
  <c r="T3999" i="4"/>
  <c r="T3997" i="4"/>
  <c r="T3996" i="4" s="1"/>
  <c r="T3995" i="4"/>
  <c r="T3994" i="4"/>
  <c r="T3993" i="4"/>
  <c r="T3992" i="4"/>
  <c r="T3991" i="4"/>
  <c r="T3989" i="4"/>
  <c r="T3975" i="4"/>
  <c r="T3974" i="4"/>
  <c r="T3971" i="4"/>
  <c r="T3970" i="4" s="1"/>
  <c r="T3969" i="4" s="1"/>
  <c r="T3968" i="4"/>
  <c r="T3967" i="4"/>
  <c r="T3966" i="4"/>
  <c r="T3964" i="4"/>
  <c r="T3963" i="4"/>
  <c r="T3962" i="4"/>
  <c r="T3961" i="4"/>
  <c r="T3960" i="4"/>
  <c r="T3959" i="4"/>
  <c r="T3957" i="4"/>
  <c r="T3956" i="4" s="1"/>
  <c r="T3955" i="4"/>
  <c r="T3954" i="4"/>
  <c r="T3953" i="4"/>
  <c r="T3952" i="4"/>
  <c r="T3951" i="4"/>
  <c r="T3949" i="4"/>
  <c r="T3935" i="4"/>
  <c r="T3934" i="4"/>
  <c r="T3931" i="4"/>
  <c r="T3930" i="4" s="1"/>
  <c r="T3929" i="4" s="1"/>
  <c r="T3928" i="4"/>
  <c r="T3927" i="4"/>
  <c r="T3926" i="4"/>
  <c r="T3924" i="4"/>
  <c r="T3923" i="4"/>
  <c r="T3922" i="4"/>
  <c r="T3921" i="4"/>
  <c r="T3920" i="4"/>
  <c r="T3919" i="4"/>
  <c r="T3917" i="4"/>
  <c r="T3916" i="4" s="1"/>
  <c r="T3915" i="4"/>
  <c r="T3914" i="4"/>
  <c r="T3913" i="4"/>
  <c r="T3912" i="4"/>
  <c r="T3911" i="4"/>
  <c r="T3909" i="4"/>
  <c r="T3895" i="4"/>
  <c r="T3894" i="4"/>
  <c r="T3891" i="4"/>
  <c r="T3890" i="4" s="1"/>
  <c r="T3889" i="4" s="1"/>
  <c r="T3888" i="4"/>
  <c r="T3887" i="4"/>
  <c r="T3886" i="4"/>
  <c r="T3884" i="4"/>
  <c r="T3883" i="4"/>
  <c r="T3882" i="4"/>
  <c r="T3881" i="4"/>
  <c r="T3880" i="4"/>
  <c r="T3879" i="4"/>
  <c r="T3878" i="4"/>
  <c r="T3876" i="4"/>
  <c r="T3875" i="4" s="1"/>
  <c r="T3874" i="4"/>
  <c r="T3873" i="4"/>
  <c r="T3872" i="4"/>
  <c r="T3871" i="4"/>
  <c r="T3870" i="4"/>
  <c r="T3868" i="4"/>
  <c r="T3854" i="4"/>
  <c r="T3853" i="4" s="1"/>
  <c r="T3852" i="4" s="1"/>
  <c r="T3851" i="4"/>
  <c r="T3850" i="4" s="1"/>
  <c r="T3849" i="4" s="1"/>
  <c r="T3848" i="4"/>
  <c r="T3847" i="4"/>
  <c r="T3846" i="4"/>
  <c r="T3844" i="4"/>
  <c r="T3843" i="4"/>
  <c r="T3842" i="4"/>
  <c r="T3841" i="4"/>
  <c r="T3840" i="4"/>
  <c r="T3839" i="4"/>
  <c r="T3837" i="4"/>
  <c r="T3836" i="4" s="1"/>
  <c r="T3835" i="4"/>
  <c r="T3834" i="4"/>
  <c r="T3833" i="4"/>
  <c r="T3832" i="4"/>
  <c r="T3831" i="4"/>
  <c r="T3829" i="4"/>
  <c r="T3815" i="4"/>
  <c r="T3814" i="4"/>
  <c r="T3811" i="4"/>
  <c r="T3810" i="4" s="1"/>
  <c r="T3809" i="4" s="1"/>
  <c r="T3808" i="4"/>
  <c r="T3807" i="4"/>
  <c r="T3806" i="4"/>
  <c r="T3804" i="4"/>
  <c r="T3803" i="4"/>
  <c r="T3802" i="4"/>
  <c r="T3801" i="4"/>
  <c r="T3800" i="4"/>
  <c r="T3799" i="4"/>
  <c r="T3798" i="4"/>
  <c r="T3796" i="4"/>
  <c r="T3795" i="4" s="1"/>
  <c r="T3794" i="4"/>
  <c r="T3793" i="4"/>
  <c r="T3792" i="4"/>
  <c r="T3791" i="4"/>
  <c r="T3790" i="4"/>
  <c r="T3788" i="4"/>
  <c r="T3774" i="4"/>
  <c r="T3773" i="4" s="1"/>
  <c r="T3772" i="4" s="1"/>
  <c r="T3771" i="4"/>
  <c r="T3770" i="4" s="1"/>
  <c r="T3769" i="4" s="1"/>
  <c r="T3768" i="4"/>
  <c r="T3767" i="4"/>
  <c r="T3766" i="4"/>
  <c r="T3764" i="4"/>
  <c r="T3763" i="4"/>
  <c r="T3762" i="4"/>
  <c r="T3761" i="4"/>
  <c r="T3760" i="4"/>
  <c r="T3759" i="4"/>
  <c r="T3758" i="4"/>
  <c r="T3756" i="4"/>
  <c r="T3755" i="4" s="1"/>
  <c r="T3754" i="4"/>
  <c r="T3753" i="4"/>
  <c r="T3752" i="4"/>
  <c r="T3751" i="4"/>
  <c r="T3750" i="4"/>
  <c r="T3748" i="4"/>
  <c r="T3735" i="4"/>
  <c r="T3734" i="4"/>
  <c r="T3731" i="4"/>
  <c r="T3730" i="4" s="1"/>
  <c r="T3729" i="4" s="1"/>
  <c r="T3728" i="4"/>
  <c r="T3727" i="4"/>
  <c r="T3726" i="4"/>
  <c r="T3724" i="4"/>
  <c r="T3723" i="4"/>
  <c r="T3722" i="4"/>
  <c r="T3721" i="4"/>
  <c r="T3720" i="4"/>
  <c r="T3719" i="4"/>
  <c r="T3718" i="4"/>
  <c r="T3716" i="4"/>
  <c r="T3715" i="4" s="1"/>
  <c r="T3714" i="4"/>
  <c r="T3713" i="4"/>
  <c r="T3712" i="4"/>
  <c r="T3711" i="4"/>
  <c r="T3710" i="4"/>
  <c r="T3708" i="4"/>
  <c r="T3695" i="4"/>
  <c r="T3694" i="4"/>
  <c r="T3691" i="4"/>
  <c r="T3690" i="4" s="1"/>
  <c r="T3689" i="4" s="1"/>
  <c r="T3688" i="4"/>
  <c r="T3687" i="4"/>
  <c r="T3686" i="4"/>
  <c r="T3684" i="4"/>
  <c r="T3683" i="4"/>
  <c r="T3682" i="4"/>
  <c r="T3681" i="4"/>
  <c r="T3680" i="4"/>
  <c r="T3679" i="4"/>
  <c r="T3678" i="4"/>
  <c r="T3676" i="4"/>
  <c r="T3675" i="4" s="1"/>
  <c r="T3674" i="4"/>
  <c r="T3673" i="4"/>
  <c r="T3672" i="4"/>
  <c r="T3671" i="4"/>
  <c r="T3670" i="4"/>
  <c r="T3668" i="4"/>
  <c r="T3655" i="4"/>
  <c r="T3654" i="4"/>
  <c r="T3651" i="4"/>
  <c r="T3650" i="4" s="1"/>
  <c r="T3649" i="4" s="1"/>
  <c r="T3648" i="4"/>
  <c r="T3647" i="4"/>
  <c r="T3646" i="4"/>
  <c r="T3644" i="4"/>
  <c r="T3643" i="4"/>
  <c r="T3642" i="4"/>
  <c r="T3641" i="4"/>
  <c r="T3640" i="4"/>
  <c r="T3639" i="4"/>
  <c r="T3638" i="4"/>
  <c r="T3636" i="4"/>
  <c r="T3635" i="4" s="1"/>
  <c r="T3634" i="4"/>
  <c r="T3633" i="4"/>
  <c r="T3632" i="4"/>
  <c r="T3631" i="4"/>
  <c r="T3630" i="4"/>
  <c r="T3628" i="4"/>
  <c r="T3615" i="4"/>
  <c r="T3614" i="4"/>
  <c r="T3611" i="4"/>
  <c r="T3610" i="4" s="1"/>
  <c r="T3609" i="4" s="1"/>
  <c r="T3608" i="4"/>
  <c r="T3607" i="4"/>
  <c r="T3606" i="4"/>
  <c r="T3604" i="4"/>
  <c r="T3603" i="4"/>
  <c r="T3602" i="4"/>
  <c r="T3601" i="4"/>
  <c r="T3600" i="4"/>
  <c r="T3599" i="4"/>
  <c r="T3598" i="4"/>
  <c r="T3596" i="4"/>
  <c r="T3595" i="4" s="1"/>
  <c r="T3594" i="4"/>
  <c r="T3593" i="4"/>
  <c r="T3592" i="4"/>
  <c r="T3591" i="4"/>
  <c r="T3590" i="4"/>
  <c r="T3588" i="4"/>
  <c r="T3575" i="4"/>
  <c r="T3574" i="4"/>
  <c r="T3571" i="4"/>
  <c r="T3570" i="4" s="1"/>
  <c r="T3569" i="4" s="1"/>
  <c r="T3568" i="4"/>
  <c r="T3567" i="4"/>
  <c r="T3566" i="4"/>
  <c r="T3564" i="4"/>
  <c r="T3563" i="4"/>
  <c r="T3562" i="4"/>
  <c r="T3561" i="4"/>
  <c r="T3560" i="4"/>
  <c r="T3559" i="4"/>
  <c r="T3558" i="4"/>
  <c r="T3556" i="4"/>
  <c r="T3555" i="4" s="1"/>
  <c r="T3554" i="4"/>
  <c r="T3553" i="4"/>
  <c r="T3552" i="4"/>
  <c r="T3551" i="4"/>
  <c r="T3550" i="4"/>
  <c r="T3548" i="4"/>
  <c r="T3534" i="4"/>
  <c r="T3533" i="4"/>
  <c r="T3530" i="4"/>
  <c r="T3529" i="4" s="1"/>
  <c r="T3528" i="4" s="1"/>
  <c r="T3527" i="4"/>
  <c r="T3526" i="4"/>
  <c r="T3525" i="4"/>
  <c r="T3523" i="4"/>
  <c r="T3522" i="4"/>
  <c r="T3521" i="4"/>
  <c r="T3520" i="4"/>
  <c r="T3519" i="4"/>
  <c r="T3518" i="4"/>
  <c r="T3517" i="4"/>
  <c r="T3515" i="4"/>
  <c r="T3514" i="4" s="1"/>
  <c r="T3513" i="4"/>
  <c r="T3512" i="4"/>
  <c r="T3511" i="4"/>
  <c r="T3510" i="4"/>
  <c r="T3509" i="4"/>
  <c r="T3507" i="4"/>
  <c r="T3493" i="4"/>
  <c r="T3492" i="4" s="1"/>
  <c r="T3491" i="4" s="1"/>
  <c r="T3490" i="4"/>
  <c r="T3489" i="4" s="1"/>
  <c r="T3488" i="4" s="1"/>
  <c r="T3487" i="4"/>
  <c r="T3486" i="4"/>
  <c r="T3485" i="4"/>
  <c r="T3483" i="4"/>
  <c r="T3482" i="4"/>
  <c r="T3481" i="4"/>
  <c r="T3480" i="4"/>
  <c r="T3479" i="4"/>
  <c r="T3478" i="4"/>
  <c r="T3477" i="4"/>
  <c r="T3475" i="4"/>
  <c r="T3474" i="4" s="1"/>
  <c r="T3473" i="4"/>
  <c r="T3472" i="4"/>
  <c r="T3471" i="4"/>
  <c r="T3470" i="4"/>
  <c r="T3469" i="4"/>
  <c r="T3467" i="4"/>
  <c r="T3454" i="4"/>
  <c r="T3453" i="4"/>
  <c r="T3450" i="4"/>
  <c r="T3449" i="4" s="1"/>
  <c r="T3448" i="4" s="1"/>
  <c r="T3447" i="4"/>
  <c r="T3446" i="4"/>
  <c r="T3445" i="4"/>
  <c r="T3443" i="4"/>
  <c r="T3442" i="4"/>
  <c r="T3441" i="4"/>
  <c r="T3440" i="4"/>
  <c r="T3439" i="4"/>
  <c r="T3438" i="4"/>
  <c r="T3437" i="4"/>
  <c r="T3435" i="4"/>
  <c r="T3434" i="4" s="1"/>
  <c r="T3433" i="4"/>
  <c r="T3432" i="4"/>
  <c r="T3431" i="4"/>
  <c r="T3430" i="4"/>
  <c r="T3429" i="4"/>
  <c r="T3427" i="4"/>
  <c r="T3414" i="4"/>
  <c r="T3413" i="4"/>
  <c r="T3410" i="4"/>
  <c r="T3409" i="4" s="1"/>
  <c r="T3408" i="4" s="1"/>
  <c r="T3407" i="4"/>
  <c r="T3406" i="4"/>
  <c r="T3405" i="4"/>
  <c r="T3403" i="4"/>
  <c r="T3402" i="4"/>
  <c r="T3401" i="4"/>
  <c r="T3400" i="4"/>
  <c r="T3399" i="4"/>
  <c r="T3398" i="4"/>
  <c r="T3397" i="4"/>
  <c r="T3395" i="4"/>
  <c r="T3394" i="4" s="1"/>
  <c r="T3393" i="4"/>
  <c r="T3392" i="4"/>
  <c r="T3391" i="4"/>
  <c r="T3390" i="4"/>
  <c r="T3389" i="4"/>
  <c r="T3387" i="4"/>
  <c r="T3374" i="4"/>
  <c r="T3373" i="4"/>
  <c r="T3370" i="4"/>
  <c r="T3369" i="4" s="1"/>
  <c r="T3368" i="4" s="1"/>
  <c r="T3367" i="4"/>
  <c r="T3366" i="4"/>
  <c r="T3365" i="4"/>
  <c r="T3363" i="4"/>
  <c r="T3362" i="4"/>
  <c r="T3361" i="4"/>
  <c r="T3360" i="4"/>
  <c r="T3359" i="4"/>
  <c r="T3358" i="4"/>
  <c r="T3357" i="4"/>
  <c r="T3355" i="4"/>
  <c r="T3354" i="4" s="1"/>
  <c r="T3353" i="4"/>
  <c r="T3352" i="4"/>
  <c r="T3351" i="4"/>
  <c r="T3350" i="4"/>
  <c r="T3349" i="4"/>
  <c r="T3347" i="4"/>
  <c r="T3333" i="4"/>
  <c r="T3332" i="4"/>
  <c r="T3329" i="4"/>
  <c r="T3328" i="4" s="1"/>
  <c r="T3327" i="4" s="1"/>
  <c r="T3326" i="4"/>
  <c r="T3325" i="4"/>
  <c r="T3324" i="4"/>
  <c r="T3322" i="4"/>
  <c r="T3321" i="4"/>
  <c r="T3320" i="4"/>
  <c r="T3319" i="4"/>
  <c r="T3318" i="4"/>
  <c r="T3317" i="4"/>
  <c r="T3316" i="4"/>
  <c r="T3314" i="4"/>
  <c r="T3313" i="4" s="1"/>
  <c r="T3312" i="4"/>
  <c r="T3311" i="4"/>
  <c r="T3310" i="4"/>
  <c r="T3309" i="4"/>
  <c r="T3308" i="4"/>
  <c r="T3306" i="4"/>
  <c r="T3292" i="4"/>
  <c r="T3291" i="4"/>
  <c r="T3288" i="4"/>
  <c r="T3287" i="4" s="1"/>
  <c r="T3286" i="4" s="1"/>
  <c r="T3285" i="4"/>
  <c r="T3284" i="4"/>
  <c r="T3283" i="4"/>
  <c r="T3281" i="4"/>
  <c r="T3280" i="4"/>
  <c r="T3279" i="4"/>
  <c r="T3278" i="4"/>
  <c r="T3277" i="4"/>
  <c r="T3276" i="4"/>
  <c r="T3274" i="4"/>
  <c r="T3273" i="4" s="1"/>
  <c r="T3272" i="4"/>
  <c r="T3271" i="4"/>
  <c r="T3270" i="4"/>
  <c r="T3269" i="4"/>
  <c r="T3268" i="4"/>
  <c r="T3266" i="4"/>
  <c r="T3252" i="4"/>
  <c r="T3251" i="4"/>
  <c r="T3248" i="4"/>
  <c r="T3247" i="4" s="1"/>
  <c r="T3246" i="4" s="1"/>
  <c r="T3245" i="4"/>
  <c r="T3244" i="4"/>
  <c r="T3243" i="4"/>
  <c r="T3241" i="4"/>
  <c r="T3240" i="4"/>
  <c r="T3239" i="4"/>
  <c r="T3238" i="4"/>
  <c r="T3237" i="4"/>
  <c r="T3236" i="4"/>
  <c r="T3235" i="4"/>
  <c r="T3233" i="4"/>
  <c r="T3232" i="4" s="1"/>
  <c r="T3231" i="4"/>
  <c r="T3230" i="4"/>
  <c r="T3229" i="4"/>
  <c r="T3228" i="4"/>
  <c r="T3227" i="4"/>
  <c r="T3225" i="4"/>
  <c r="T3211" i="4"/>
  <c r="T3210" i="4" s="1"/>
  <c r="T3209" i="4" s="1"/>
  <c r="T3208" i="4"/>
  <c r="T3207" i="4" s="1"/>
  <c r="T3206" i="4" s="1"/>
  <c r="T3205" i="4"/>
  <c r="T3204" i="4"/>
  <c r="T3203" i="4"/>
  <c r="T3201" i="4"/>
  <c r="T3200" i="4"/>
  <c r="T3199" i="4"/>
  <c r="T3198" i="4"/>
  <c r="T3197" i="4"/>
  <c r="T3196" i="4"/>
  <c r="T3195" i="4"/>
  <c r="T3193" i="4"/>
  <c r="T3192" i="4" s="1"/>
  <c r="T3191" i="4"/>
  <c r="T3190" i="4"/>
  <c r="T3189" i="4"/>
  <c r="T3188" i="4"/>
  <c r="T3187" i="4"/>
  <c r="T3185" i="4"/>
  <c r="T3171" i="4"/>
  <c r="T3170" i="4"/>
  <c r="T3169" i="4"/>
  <c r="T3166" i="4"/>
  <c r="T3165" i="4" s="1"/>
  <c r="T3164" i="4" s="1"/>
  <c r="T3163" i="4"/>
  <c r="T3162" i="4"/>
  <c r="T3161" i="4"/>
  <c r="T3159" i="4"/>
  <c r="T3158" i="4"/>
  <c r="T3157" i="4"/>
  <c r="T3156" i="4"/>
  <c r="T3155" i="4"/>
  <c r="T3154" i="4"/>
  <c r="T3153" i="4"/>
  <c r="T3152" i="4"/>
  <c r="T3150" i="4"/>
  <c r="T3149" i="4" s="1"/>
  <c r="T3148" i="4"/>
  <c r="T3147" i="4"/>
  <c r="T3146" i="4"/>
  <c r="T3145" i="4"/>
  <c r="T3144" i="4"/>
  <c r="T3142" i="4"/>
  <c r="T3128" i="4"/>
  <c r="T3127" i="4" s="1"/>
  <c r="T3126" i="4" s="1"/>
  <c r="T3125" i="4"/>
  <c r="T3124" i="4" s="1"/>
  <c r="T3123" i="4" s="1"/>
  <c r="T3122" i="4"/>
  <c r="T3121" i="4"/>
  <c r="T3120" i="4"/>
  <c r="T3118" i="4"/>
  <c r="T3117" i="4"/>
  <c r="T3116" i="4"/>
  <c r="T3115" i="4"/>
  <c r="T3114" i="4"/>
  <c r="T3113" i="4"/>
  <c r="T3112" i="4"/>
  <c r="T3110" i="4"/>
  <c r="T3109" i="4" s="1"/>
  <c r="T3108" i="4"/>
  <c r="T3107" i="4"/>
  <c r="T3106" i="4"/>
  <c r="T3105" i="4"/>
  <c r="T3104" i="4"/>
  <c r="T3102" i="4"/>
  <c r="T3089" i="4"/>
  <c r="T3088" i="4"/>
  <c r="T3085" i="4"/>
  <c r="T3084" i="4" s="1"/>
  <c r="T3083" i="4" s="1"/>
  <c r="T3082" i="4"/>
  <c r="T3081" i="4"/>
  <c r="T3080" i="4"/>
  <c r="T3078" i="4"/>
  <c r="T3077" i="4"/>
  <c r="T3076" i="4"/>
  <c r="T3075" i="4"/>
  <c r="T3074" i="4"/>
  <c r="T3073" i="4"/>
  <c r="T3072" i="4"/>
  <c r="T3070" i="4"/>
  <c r="T3069" i="4" s="1"/>
  <c r="T3068" i="4"/>
  <c r="T3067" i="4"/>
  <c r="T3066" i="4"/>
  <c r="T3065" i="4"/>
  <c r="T3064" i="4"/>
  <c r="T3062" i="4"/>
  <c r="T3049" i="4"/>
  <c r="T3048" i="4" s="1"/>
  <c r="T3047" i="4" s="1"/>
  <c r="T3046" i="4"/>
  <c r="T3045" i="4" s="1"/>
  <c r="T3044" i="4" s="1"/>
  <c r="T3043" i="4"/>
  <c r="T3042" i="4"/>
  <c r="T3041" i="4"/>
  <c r="T3039" i="4"/>
  <c r="T3038" i="4"/>
  <c r="T3037" i="4"/>
  <c r="T3036" i="4"/>
  <c r="T3035" i="4"/>
  <c r="T3034" i="4"/>
  <c r="T3033" i="4"/>
  <c r="T3032" i="4"/>
  <c r="T3030" i="4"/>
  <c r="T3029" i="4" s="1"/>
  <c r="T3028" i="4"/>
  <c r="T3027" i="4"/>
  <c r="T3026" i="4"/>
  <c r="T3025" i="4"/>
  <c r="T3024" i="4"/>
  <c r="T3022" i="4"/>
  <c r="T3009" i="4"/>
  <c r="T3008" i="4"/>
  <c r="T3005" i="4"/>
  <c r="T3004" i="4" s="1"/>
  <c r="T3003" i="4" s="1"/>
  <c r="T3002" i="4"/>
  <c r="T3001" i="4"/>
  <c r="T3000" i="4"/>
  <c r="T2998" i="4"/>
  <c r="T2997" i="4"/>
  <c r="T2996" i="4"/>
  <c r="T2995" i="4"/>
  <c r="T2994" i="4"/>
  <c r="T2993" i="4"/>
  <c r="T2992" i="4"/>
  <c r="T2990" i="4"/>
  <c r="T2989" i="4" s="1"/>
  <c r="T2988" i="4"/>
  <c r="T2987" i="4"/>
  <c r="T2986" i="4"/>
  <c r="T2985" i="4"/>
  <c r="T2984" i="4"/>
  <c r="T2982" i="4"/>
  <c r="T2969" i="4"/>
  <c r="T2968" i="4"/>
  <c r="T2965" i="4"/>
  <c r="T2964" i="4" s="1"/>
  <c r="T2963" i="4" s="1"/>
  <c r="T2962" i="4"/>
  <c r="T2961" i="4"/>
  <c r="T2960" i="4"/>
  <c r="T2958" i="4"/>
  <c r="T2957" i="4"/>
  <c r="T2956" i="4"/>
  <c r="T2955" i="4"/>
  <c r="T2954" i="4"/>
  <c r="T2953" i="4"/>
  <c r="T2952" i="4"/>
  <c r="T2950" i="4"/>
  <c r="T2949" i="4" s="1"/>
  <c r="T2948" i="4"/>
  <c r="T2947" i="4"/>
  <c r="T2946" i="4"/>
  <c r="T2945" i="4"/>
  <c r="T2944" i="4"/>
  <c r="T2942" i="4"/>
  <c r="T2929" i="4"/>
  <c r="T2928" i="4"/>
  <c r="T2925" i="4"/>
  <c r="T2924" i="4" s="1"/>
  <c r="T2923" i="4" s="1"/>
  <c r="T2922" i="4"/>
  <c r="T2921" i="4"/>
  <c r="T2920" i="4"/>
  <c r="T2918" i="4"/>
  <c r="T2917" i="4"/>
  <c r="T2916" i="4"/>
  <c r="T2915" i="4"/>
  <c r="T2914" i="4"/>
  <c r="T2913" i="4"/>
  <c r="T2912" i="4"/>
  <c r="T2910" i="4"/>
  <c r="T2909" i="4" s="1"/>
  <c r="T2908" i="4"/>
  <c r="T2907" i="4"/>
  <c r="T2906" i="4"/>
  <c r="T2905" i="4"/>
  <c r="T2904" i="4"/>
  <c r="T2902" i="4"/>
  <c r="T2889" i="4"/>
  <c r="T2888" i="4"/>
  <c r="T2885" i="4"/>
  <c r="T2884" i="4" s="1"/>
  <c r="T2883" i="4" s="1"/>
  <c r="T2882" i="4"/>
  <c r="T2881" i="4"/>
  <c r="T2880" i="4"/>
  <c r="T2878" i="4"/>
  <c r="T2877" i="4"/>
  <c r="T2876" i="4"/>
  <c r="T2875" i="4"/>
  <c r="T2874" i="4"/>
  <c r="T2873" i="4"/>
  <c r="T2872" i="4"/>
  <c r="T2870" i="4"/>
  <c r="T2869" i="4" s="1"/>
  <c r="T2868" i="4"/>
  <c r="T2867" i="4"/>
  <c r="T2866" i="4"/>
  <c r="T2865" i="4"/>
  <c r="T2864" i="4"/>
  <c r="T2862" i="4"/>
  <c r="T2849" i="4"/>
  <c r="T2848" i="4"/>
  <c r="T2845" i="4"/>
  <c r="T2844" i="4" s="1"/>
  <c r="T2843" i="4" s="1"/>
  <c r="T2842" i="4"/>
  <c r="T2841" i="4"/>
  <c r="T2840" i="4"/>
  <c r="T2838" i="4"/>
  <c r="T2837" i="4"/>
  <c r="T2836" i="4"/>
  <c r="T2835" i="4"/>
  <c r="T2834" i="4"/>
  <c r="T2833" i="4"/>
  <c r="T2832" i="4"/>
  <c r="T2830" i="4"/>
  <c r="T2829" i="4" s="1"/>
  <c r="T2828" i="4"/>
  <c r="T2827" i="4"/>
  <c r="T2826" i="4"/>
  <c r="T2825" i="4"/>
  <c r="T2824" i="4"/>
  <c r="T2822" i="4"/>
  <c r="T2808" i="4"/>
  <c r="T2807" i="4" s="1"/>
  <c r="T2806" i="4" s="1"/>
  <c r="T2805" i="4"/>
  <c r="T2804" i="4" s="1"/>
  <c r="T2803" i="4" s="1"/>
  <c r="T2802" i="4"/>
  <c r="T2801" i="4"/>
  <c r="T2800" i="4"/>
  <c r="T2798" i="4"/>
  <c r="T2797" i="4"/>
  <c r="T2796" i="4"/>
  <c r="T2795" i="4"/>
  <c r="T2794" i="4"/>
  <c r="T2793" i="4"/>
  <c r="T2792" i="4"/>
  <c r="T2790" i="4"/>
  <c r="T2789" i="4" s="1"/>
  <c r="T2788" i="4"/>
  <c r="T2787" i="4"/>
  <c r="T2786" i="4"/>
  <c r="T2785" i="4"/>
  <c r="T2784" i="4"/>
  <c r="T2782" i="4"/>
  <c r="T2768" i="4"/>
  <c r="T2767" i="4"/>
  <c r="T2764" i="4"/>
  <c r="T2763" i="4" s="1"/>
  <c r="T2762" i="4" s="1"/>
  <c r="T2761" i="4"/>
  <c r="T2760" i="4"/>
  <c r="T2759" i="4"/>
  <c r="T2757" i="4"/>
  <c r="T2756" i="4"/>
  <c r="T2755" i="4"/>
  <c r="T2754" i="4"/>
  <c r="T2753" i="4"/>
  <c r="T2752" i="4"/>
  <c r="T2751" i="4"/>
  <c r="T2749" i="4"/>
  <c r="T2748" i="4" s="1"/>
  <c r="T2747" i="4"/>
  <c r="T2746" i="4"/>
  <c r="T2745" i="4"/>
  <c r="T2744" i="4"/>
  <c r="T2743" i="4"/>
  <c r="T2741" i="4"/>
  <c r="T2728" i="4"/>
  <c r="T2727" i="4"/>
  <c r="T2724" i="4"/>
  <c r="T2723" i="4" s="1"/>
  <c r="T2722" i="4" s="1"/>
  <c r="T2721" i="4"/>
  <c r="T2720" i="4"/>
  <c r="T2719" i="4"/>
  <c r="T2717" i="4"/>
  <c r="T2716" i="4"/>
  <c r="T2715" i="4"/>
  <c r="T2714" i="4"/>
  <c r="T2713" i="4"/>
  <c r="T2712" i="4"/>
  <c r="T2711" i="4"/>
  <c r="T2709" i="4"/>
  <c r="T2708" i="4" s="1"/>
  <c r="T2707" i="4"/>
  <c r="T2706" i="4"/>
  <c r="T2705" i="4"/>
  <c r="T2704" i="4"/>
  <c r="T2703" i="4"/>
  <c r="T2701" i="4"/>
  <c r="T2687" i="4"/>
  <c r="T2686" i="4"/>
  <c r="T2683" i="4"/>
  <c r="T2682" i="4" s="1"/>
  <c r="T2681" i="4" s="1"/>
  <c r="T2680" i="4"/>
  <c r="T2679" i="4"/>
  <c r="T2678" i="4"/>
  <c r="T2676" i="4"/>
  <c r="T2675" i="4"/>
  <c r="T2674" i="4"/>
  <c r="T2673" i="4"/>
  <c r="T2672" i="4"/>
  <c r="T2671" i="4"/>
  <c r="T2670" i="4"/>
  <c r="T2668" i="4"/>
  <c r="T2667" i="4" s="1"/>
  <c r="T2666" i="4"/>
  <c r="T2665" i="4"/>
  <c r="T2664" i="4"/>
  <c r="T2663" i="4"/>
  <c r="T2662" i="4"/>
  <c r="T2660" i="4"/>
  <c r="T2646" i="4"/>
  <c r="T2645" i="4"/>
  <c r="T2642" i="4"/>
  <c r="T2641" i="4" s="1"/>
  <c r="T2640" i="4" s="1"/>
  <c r="T2639" i="4"/>
  <c r="T2638" i="4"/>
  <c r="T2637" i="4"/>
  <c r="T2635" i="4"/>
  <c r="T2634" i="4"/>
  <c r="T2633" i="4"/>
  <c r="T2632" i="4"/>
  <c r="T2631" i="4"/>
  <c r="T2630" i="4"/>
  <c r="T2629" i="4"/>
  <c r="T2628" i="4"/>
  <c r="T2626" i="4"/>
  <c r="T2625" i="4" s="1"/>
  <c r="T2624" i="4"/>
  <c r="T2623" i="4"/>
  <c r="T2622" i="4"/>
  <c r="T2621" i="4"/>
  <c r="T2620" i="4"/>
  <c r="T2618" i="4"/>
  <c r="T2604" i="4"/>
  <c r="T2603" i="4" s="1"/>
  <c r="T2602" i="4" s="1"/>
  <c r="T2601" i="4"/>
  <c r="T2600" i="4" s="1"/>
  <c r="T2599" i="4" s="1"/>
  <c r="T2598" i="4"/>
  <c r="T2597" i="4"/>
  <c r="T2596" i="4"/>
  <c r="T2594" i="4"/>
  <c r="T2593" i="4"/>
  <c r="T2592" i="4"/>
  <c r="T2591" i="4"/>
  <c r="T2590" i="4"/>
  <c r="T2589" i="4"/>
  <c r="T2588" i="4"/>
  <c r="T2586" i="4"/>
  <c r="T2585" i="4" s="1"/>
  <c r="T2584" i="4"/>
  <c r="T2583" i="4"/>
  <c r="T2582" i="4"/>
  <c r="T2581" i="4"/>
  <c r="T2580" i="4"/>
  <c r="T2578" i="4"/>
  <c r="T2564" i="4"/>
  <c r="T2563" i="4" s="1"/>
  <c r="T2562" i="4" s="1"/>
  <c r="T2561" i="4"/>
  <c r="T2560" i="4" s="1"/>
  <c r="T2559" i="4" s="1"/>
  <c r="T2558" i="4"/>
  <c r="T2557" i="4"/>
  <c r="T2556" i="4"/>
  <c r="T2554" i="4"/>
  <c r="T2553" i="4"/>
  <c r="T2552" i="4"/>
  <c r="T2551" i="4"/>
  <c r="T2550" i="4"/>
  <c r="T2549" i="4"/>
  <c r="T2548" i="4"/>
  <c r="T2546" i="4"/>
  <c r="T2545" i="4" s="1"/>
  <c r="T2544" i="4"/>
  <c r="T2543" i="4"/>
  <c r="T2542" i="4"/>
  <c r="T2541" i="4"/>
  <c r="T2540" i="4"/>
  <c r="T2538" i="4"/>
  <c r="T2524" i="4"/>
  <c r="T2523" i="4" s="1"/>
  <c r="T2522" i="4" s="1"/>
  <c r="T2521" i="4"/>
  <c r="T2520" i="4" s="1"/>
  <c r="T2519" i="4" s="1"/>
  <c r="T2518" i="4"/>
  <c r="T2517" i="4"/>
  <c r="T2516" i="4"/>
  <c r="T2514" i="4"/>
  <c r="T2513" i="4"/>
  <c r="T2512" i="4"/>
  <c r="T2511" i="4"/>
  <c r="T2510" i="4"/>
  <c r="T2509" i="4"/>
  <c r="T2508" i="4"/>
  <c r="T2506" i="4"/>
  <c r="T2505" i="4" s="1"/>
  <c r="T2504" i="4"/>
  <c r="T2503" i="4"/>
  <c r="T2502" i="4"/>
  <c r="T2501" i="4"/>
  <c r="T2500" i="4"/>
  <c r="T2498" i="4"/>
  <c r="T2484" i="4"/>
  <c r="T2483" i="4" s="1"/>
  <c r="T2482" i="4" s="1"/>
  <c r="T2481" i="4"/>
  <c r="T2480" i="4" s="1"/>
  <c r="T2479" i="4" s="1"/>
  <c r="T2478" i="4"/>
  <c r="T2477" i="4"/>
  <c r="T2476" i="4"/>
  <c r="T2474" i="4"/>
  <c r="T2473" i="4"/>
  <c r="T2472" i="4"/>
  <c r="T2471" i="4"/>
  <c r="T2470" i="4"/>
  <c r="T2469" i="4"/>
  <c r="T2467" i="4"/>
  <c r="T2466" i="4" s="1"/>
  <c r="T2465" i="4"/>
  <c r="T2464" i="4"/>
  <c r="T2463" i="4"/>
  <c r="T2462" i="4"/>
  <c r="T2461" i="4"/>
  <c r="T2459" i="4"/>
  <c r="T2445" i="4"/>
  <c r="T2444" i="4" s="1"/>
  <c r="T2443" i="4" s="1"/>
  <c r="T2442" i="4"/>
  <c r="T2441" i="4"/>
  <c r="T2440" i="4"/>
  <c r="T2438" i="4"/>
  <c r="T2437" i="4"/>
  <c r="T2436" i="4"/>
  <c r="T2435" i="4"/>
  <c r="T2434" i="4"/>
  <c r="T2433" i="4"/>
  <c r="T2432" i="4"/>
  <c r="T2431" i="4"/>
  <c r="T2429" i="4"/>
  <c r="T2428" i="4" s="1"/>
  <c r="T2427" i="4"/>
  <c r="T2426" i="4"/>
  <c r="T2425" i="4"/>
  <c r="T2424" i="4"/>
  <c r="T2423" i="4"/>
  <c r="T2421" i="4"/>
  <c r="T2407" i="4"/>
  <c r="T2406" i="4" s="1"/>
  <c r="T2405" i="4" s="1"/>
  <c r="T2404" i="4"/>
  <c r="T2403" i="4" s="1"/>
  <c r="T2402" i="4" s="1"/>
  <c r="T2401" i="4"/>
  <c r="T2400" i="4"/>
  <c r="T2399" i="4"/>
  <c r="T2397" i="4"/>
  <c r="T2396" i="4"/>
  <c r="T2395" i="4"/>
  <c r="T2394" i="4"/>
  <c r="T2393" i="4"/>
  <c r="T2392" i="4"/>
  <c r="T2391" i="4"/>
  <c r="T2389" i="4"/>
  <c r="T2388" i="4" s="1"/>
  <c r="T2387" i="4"/>
  <c r="T2386" i="4"/>
  <c r="T2385" i="4"/>
  <c r="T2384" i="4"/>
  <c r="T2383" i="4"/>
  <c r="T2381" i="4"/>
  <c r="T2367" i="4"/>
  <c r="T2366" i="4"/>
  <c r="T2363" i="4"/>
  <c r="T2362" i="4" s="1"/>
  <c r="T2361" i="4" s="1"/>
  <c r="T2360" i="4"/>
  <c r="T2359" i="4"/>
  <c r="T2358" i="4"/>
  <c r="T2356" i="4"/>
  <c r="T2355" i="4"/>
  <c r="T2354" i="4"/>
  <c r="T2353" i="4"/>
  <c r="T2352" i="4"/>
  <c r="T2351" i="4"/>
  <c r="T2350" i="4"/>
  <c r="T2348" i="4"/>
  <c r="T2347" i="4" s="1"/>
  <c r="T2346" i="4"/>
  <c r="T2345" i="4"/>
  <c r="T2344" i="4"/>
  <c r="T2343" i="4"/>
  <c r="T2342" i="4"/>
  <c r="T2340" i="4"/>
  <c r="T2326" i="4"/>
  <c r="T2325" i="4" s="1"/>
  <c r="T2324" i="4" s="1"/>
  <c r="T2323" i="4"/>
  <c r="T2322" i="4"/>
  <c r="T2319" i="4"/>
  <c r="T2318" i="4"/>
  <c r="T2317" i="4"/>
  <c r="T2315" i="4"/>
  <c r="T2314" i="4"/>
  <c r="T2313" i="4"/>
  <c r="T2312" i="4"/>
  <c r="T2311" i="4"/>
  <c r="T2310" i="4"/>
  <c r="T2309" i="4"/>
  <c r="T2307" i="4"/>
  <c r="T2306" i="4" s="1"/>
  <c r="T2305" i="4"/>
  <c r="T2304" i="4"/>
  <c r="T2303" i="4"/>
  <c r="T2302" i="4"/>
  <c r="T2301" i="4"/>
  <c r="T2299" i="4"/>
  <c r="T2285" i="4"/>
  <c r="T2284" i="4" s="1"/>
  <c r="T2283" i="4" s="1"/>
  <c r="T2282" i="4"/>
  <c r="T2281" i="4" s="1"/>
  <c r="T2280" i="4" s="1"/>
  <c r="T2279" i="4"/>
  <c r="T2278" i="4"/>
  <c r="T2277" i="4"/>
  <c r="T2275" i="4"/>
  <c r="T2274" i="4"/>
  <c r="T2273" i="4"/>
  <c r="T2272" i="4"/>
  <c r="T2271" i="4"/>
  <c r="T2270" i="4"/>
  <c r="T2269" i="4"/>
  <c r="T2268" i="4"/>
  <c r="T2266" i="4"/>
  <c r="T2265" i="4" s="1"/>
  <c r="T2264" i="4"/>
  <c r="T2263" i="4"/>
  <c r="T2262" i="4"/>
  <c r="T2261" i="4"/>
  <c r="T2260" i="4"/>
  <c r="T2258" i="4"/>
  <c r="T2244" i="4"/>
  <c r="T2243" i="4" s="1"/>
  <c r="T2242" i="4" s="1"/>
  <c r="T2241" i="4"/>
  <c r="T2240" i="4" s="1"/>
  <c r="T2239" i="4" s="1"/>
  <c r="T2238" i="4"/>
  <c r="T2237" i="4"/>
  <c r="T2236" i="4"/>
  <c r="T2234" i="4"/>
  <c r="T2233" i="4"/>
  <c r="T2232" i="4"/>
  <c r="T2231" i="4"/>
  <c r="T2230" i="4"/>
  <c r="T2229" i="4"/>
  <c r="T2228" i="4"/>
  <c r="T2226" i="4"/>
  <c r="T2225" i="4" s="1"/>
  <c r="T2224" i="4"/>
  <c r="T2223" i="4"/>
  <c r="T2222" i="4"/>
  <c r="T2221" i="4"/>
  <c r="T2220" i="4"/>
  <c r="T2218" i="4"/>
  <c r="T2204" i="4"/>
  <c r="T2203" i="4" s="1"/>
  <c r="T2202" i="4" s="1"/>
  <c r="T2201" i="4"/>
  <c r="T2200" i="4" s="1"/>
  <c r="T2199" i="4" s="1"/>
  <c r="T2198" i="4"/>
  <c r="T2197" i="4"/>
  <c r="T2196" i="4"/>
  <c r="T2194" i="4"/>
  <c r="T2193" i="4"/>
  <c r="T2192" i="4"/>
  <c r="T2191" i="4"/>
  <c r="T2190" i="4"/>
  <c r="T2189" i="4"/>
  <c r="T2188" i="4"/>
  <c r="T2186" i="4"/>
  <c r="T2185" i="4" s="1"/>
  <c r="T2184" i="4"/>
  <c r="T2183" i="4"/>
  <c r="T2182" i="4"/>
  <c r="T2181" i="4"/>
  <c r="T2180" i="4"/>
  <c r="T2178" i="4"/>
  <c r="T2164" i="4"/>
  <c r="T2163" i="4"/>
  <c r="T2160" i="4"/>
  <c r="T2159" i="4" s="1"/>
  <c r="T2158" i="4" s="1"/>
  <c r="T2157" i="4"/>
  <c r="T2156" i="4"/>
  <c r="T2155" i="4"/>
  <c r="T2153" i="4"/>
  <c r="T2152" i="4"/>
  <c r="T2151" i="4"/>
  <c r="T2150" i="4"/>
  <c r="T2149" i="4"/>
  <c r="T2148" i="4"/>
  <c r="T2147" i="4"/>
  <c r="T2145" i="4"/>
  <c r="T2144" i="4" s="1"/>
  <c r="T2143" i="4"/>
  <c r="T2142" i="4"/>
  <c r="T2141" i="4"/>
  <c r="T2140" i="4"/>
  <c r="T2139" i="4"/>
  <c r="T2137" i="4"/>
  <c r="T2123" i="4"/>
  <c r="T2122" i="4" s="1"/>
  <c r="T2121" i="4" s="1"/>
  <c r="T2120" i="4"/>
  <c r="T2119" i="4" s="1"/>
  <c r="T2118" i="4" s="1"/>
  <c r="T2117" i="4"/>
  <c r="T2116" i="4"/>
  <c r="T2115" i="4"/>
  <c r="T2113" i="4"/>
  <c r="T2112" i="4"/>
  <c r="T2111" i="4"/>
  <c r="T2110" i="4"/>
  <c r="T2109" i="4"/>
  <c r="T2108" i="4"/>
  <c r="T2107" i="4"/>
  <c r="T2106" i="4"/>
  <c r="T2104" i="4"/>
  <c r="T2103" i="4" s="1"/>
  <c r="T2102" i="4"/>
  <c r="T2101" i="4"/>
  <c r="T2100" i="4"/>
  <c r="T2099" i="4"/>
  <c r="T2098" i="4"/>
  <c r="T2096" i="4"/>
  <c r="T2082" i="4"/>
  <c r="T2081" i="4"/>
  <c r="T2078" i="4"/>
  <c r="T2077" i="4" s="1"/>
  <c r="T2076" i="4" s="1"/>
  <c r="T2075" i="4"/>
  <c r="T2074" i="4"/>
  <c r="T2073" i="4"/>
  <c r="T2071" i="4"/>
  <c r="T2070" i="4"/>
  <c r="T2069" i="4"/>
  <c r="T2068" i="4"/>
  <c r="T2067" i="4"/>
  <c r="T2066" i="4"/>
  <c r="T2065" i="4"/>
  <c r="T2064" i="4"/>
  <c r="T2062" i="4"/>
  <c r="T2061" i="4" s="1"/>
  <c r="T2060" i="4"/>
  <c r="T2059" i="4"/>
  <c r="T2058" i="4"/>
  <c r="T2057" i="4"/>
  <c r="T2056" i="4"/>
  <c r="T2054" i="4"/>
  <c r="T2040" i="4"/>
  <c r="T2039" i="4"/>
  <c r="T2036" i="4"/>
  <c r="T2035" i="4" s="1"/>
  <c r="T2034" i="4" s="1"/>
  <c r="T2033" i="4"/>
  <c r="T2032" i="4"/>
  <c r="T2031" i="4"/>
  <c r="T2029" i="4"/>
  <c r="T2028" i="4"/>
  <c r="T2027" i="4"/>
  <c r="T2026" i="4"/>
  <c r="T2025" i="4"/>
  <c r="T2024" i="4"/>
  <c r="T2022" i="4"/>
  <c r="T2021" i="4" s="1"/>
  <c r="T2020" i="4"/>
  <c r="T2019" i="4"/>
  <c r="T2018" i="4"/>
  <c r="T2017" i="4"/>
  <c r="T2016" i="4"/>
  <c r="T2014" i="4"/>
  <c r="T2000" i="4"/>
  <c r="T1999" i="4" s="1"/>
  <c r="T1998" i="4" s="1"/>
  <c r="T1997" i="4"/>
  <c r="T1996" i="4" s="1"/>
  <c r="T1995" i="4" s="1"/>
  <c r="T1994" i="4"/>
  <c r="T1993" i="4"/>
  <c r="T1992" i="4"/>
  <c r="T1990" i="4"/>
  <c r="T1989" i="4"/>
  <c r="T1988" i="4"/>
  <c r="T1987" i="4"/>
  <c r="T1986" i="4"/>
  <c r="T1985" i="4"/>
  <c r="T1984" i="4"/>
  <c r="T1982" i="4"/>
  <c r="T1981" i="4" s="1"/>
  <c r="T1980" i="4"/>
  <c r="T1979" i="4"/>
  <c r="T1978" i="4"/>
  <c r="T1977" i="4"/>
  <c r="T1976" i="4"/>
  <c r="T1974" i="4"/>
  <c r="T1960" i="4"/>
  <c r="T1959" i="4"/>
  <c r="T1956" i="4"/>
  <c r="T1955" i="4" s="1"/>
  <c r="T1954" i="4" s="1"/>
  <c r="T1953" i="4"/>
  <c r="T1952" i="4"/>
  <c r="T1951" i="4"/>
  <c r="T1949" i="4"/>
  <c r="T1948" i="4"/>
  <c r="T1947" i="4"/>
  <c r="T1946" i="4"/>
  <c r="T1945" i="4"/>
  <c r="T1944" i="4"/>
  <c r="T1943" i="4"/>
  <c r="T1941" i="4"/>
  <c r="T1940" i="4" s="1"/>
  <c r="T1939" i="4"/>
  <c r="T1938" i="4"/>
  <c r="T1937" i="4"/>
  <c r="T1936" i="4"/>
  <c r="T1935" i="4"/>
  <c r="T1933" i="4"/>
  <c r="T1919" i="4"/>
  <c r="T1918" i="4"/>
  <c r="T1915" i="4"/>
  <c r="T1914" i="4" s="1"/>
  <c r="T1913" i="4" s="1"/>
  <c r="T1912" i="4"/>
  <c r="T1911" i="4"/>
  <c r="T1910" i="4"/>
  <c r="T1908" i="4"/>
  <c r="T1907" i="4"/>
  <c r="T1906" i="4"/>
  <c r="T1905" i="4"/>
  <c r="T1904" i="4"/>
  <c r="T1903" i="4"/>
  <c r="T1902" i="4"/>
  <c r="T1901" i="4"/>
  <c r="T1899" i="4"/>
  <c r="T1898" i="4" s="1"/>
  <c r="T1897" i="4"/>
  <c r="T1896" i="4"/>
  <c r="T1895" i="4"/>
  <c r="T1894" i="4"/>
  <c r="T1893" i="4"/>
  <c r="T1891" i="4"/>
  <c r="T1877" i="4"/>
  <c r="T1876" i="4" s="1"/>
  <c r="T1875" i="4" s="1"/>
  <c r="T1874" i="4"/>
  <c r="T1873" i="4" s="1"/>
  <c r="T1872" i="4" s="1"/>
  <c r="T1871" i="4"/>
  <c r="T1870" i="4"/>
  <c r="T1869" i="4"/>
  <c r="T1867" i="4"/>
  <c r="T1866" i="4"/>
  <c r="T1865" i="4"/>
  <c r="T1864" i="4"/>
  <c r="T1863" i="4"/>
  <c r="T1862" i="4"/>
  <c r="T1861" i="4"/>
  <c r="T1859" i="4"/>
  <c r="T1858" i="4" s="1"/>
  <c r="T1857" i="4"/>
  <c r="T1856" i="4"/>
  <c r="T1855" i="4"/>
  <c r="T1854" i="4"/>
  <c r="T1853" i="4"/>
  <c r="T1851" i="4"/>
  <c r="T1837" i="4"/>
  <c r="T1836" i="4"/>
  <c r="T1833" i="4"/>
  <c r="T1832" i="4" s="1"/>
  <c r="T1831" i="4" s="1"/>
  <c r="T1830" i="4"/>
  <c r="T1829" i="4"/>
  <c r="T1828" i="4"/>
  <c r="T1826" i="4"/>
  <c r="T1825" i="4"/>
  <c r="T1824" i="4"/>
  <c r="T1823" i="4"/>
  <c r="T1822" i="4"/>
  <c r="T1821" i="4"/>
  <c r="T1820" i="4"/>
  <c r="T1818" i="4"/>
  <c r="T1817" i="4" s="1"/>
  <c r="T1816" i="4"/>
  <c r="T1815" i="4"/>
  <c r="T1814" i="4"/>
  <c r="T1813" i="4"/>
  <c r="T1811" i="4"/>
  <c r="T1797" i="4"/>
  <c r="T1796" i="4"/>
  <c r="T1795" i="4"/>
  <c r="T1792" i="4"/>
  <c r="T1791" i="4" s="1"/>
  <c r="T1790" i="4" s="1"/>
  <c r="T1789" i="4"/>
  <c r="T1788" i="4"/>
  <c r="T1787" i="4"/>
  <c r="T1785" i="4"/>
  <c r="T1784" i="4"/>
  <c r="T1783" i="4"/>
  <c r="T1782" i="4"/>
  <c r="T1781" i="4"/>
  <c r="T1780" i="4"/>
  <c r="T1778" i="4"/>
  <c r="T1777" i="4" s="1"/>
  <c r="T1776" i="4"/>
  <c r="T1775" i="4"/>
  <c r="T1774" i="4"/>
  <c r="T1773" i="4"/>
  <c r="T1772" i="4"/>
  <c r="T1770" i="4"/>
  <c r="T1756" i="4"/>
  <c r="T1755" i="4"/>
  <c r="T1754" i="4"/>
  <c r="T1751" i="4"/>
  <c r="T1750" i="4" s="1"/>
  <c r="T1749" i="4" s="1"/>
  <c r="T1748" i="4"/>
  <c r="T1747" i="4"/>
  <c r="T1746" i="4"/>
  <c r="T1744" i="4"/>
  <c r="T1743" i="4"/>
  <c r="T1742" i="4"/>
  <c r="T1741" i="4"/>
  <c r="T1740" i="4"/>
  <c r="T1739" i="4"/>
  <c r="T1737" i="4"/>
  <c r="T1736" i="4" s="1"/>
  <c r="T1735" i="4"/>
  <c r="T1734" i="4"/>
  <c r="T1733" i="4"/>
  <c r="T1732" i="4"/>
  <c r="T1731" i="4"/>
  <c r="T1729" i="4"/>
  <c r="T1715" i="4"/>
  <c r="T1714" i="4" s="1"/>
  <c r="T1713" i="4" s="1"/>
  <c r="T1712" i="4"/>
  <c r="T1711" i="4" s="1"/>
  <c r="T1710" i="4" s="1"/>
  <c r="T1709" i="4"/>
  <c r="T1708" i="4"/>
  <c r="T1707" i="4"/>
  <c r="T1705" i="4"/>
  <c r="T1704" i="4"/>
  <c r="T1703" i="4"/>
  <c r="T1702" i="4"/>
  <c r="T1701" i="4"/>
  <c r="T1700" i="4"/>
  <c r="T1699" i="4"/>
  <c r="T1697" i="4"/>
  <c r="T1696" i="4" s="1"/>
  <c r="T1695" i="4"/>
  <c r="T1694" i="4"/>
  <c r="T1693" i="4"/>
  <c r="T1692" i="4"/>
  <c r="T1691" i="4"/>
  <c r="T1689" i="4"/>
  <c r="T1675" i="4"/>
  <c r="T1674" i="4"/>
  <c r="T1671" i="4"/>
  <c r="T1670" i="4" s="1"/>
  <c r="T1669" i="4" s="1"/>
  <c r="T1668" i="4"/>
  <c r="T1667" i="4"/>
  <c r="T1666" i="4"/>
  <c r="T1664" i="4"/>
  <c r="T1663" i="4"/>
  <c r="T1662" i="4"/>
  <c r="T1661" i="4"/>
  <c r="T1660" i="4"/>
  <c r="T1659" i="4"/>
  <c r="T1658" i="4"/>
  <c r="T1656" i="4"/>
  <c r="T1655" i="4" s="1"/>
  <c r="T1654" i="4"/>
  <c r="T1653" i="4"/>
  <c r="T1652" i="4"/>
  <c r="T1651" i="4"/>
  <c r="T1650" i="4"/>
  <c r="T1648" i="4"/>
  <c r="T1634" i="4"/>
  <c r="T1631" i="4"/>
  <c r="T1628" i="4"/>
  <c r="T1627" i="4"/>
  <c r="T1626" i="4"/>
  <c r="T1624" i="4"/>
  <c r="T1623" i="4"/>
  <c r="T1622" i="4"/>
  <c r="T1621" i="4"/>
  <c r="T1620" i="4"/>
  <c r="T1619" i="4"/>
  <c r="T1617" i="4"/>
  <c r="T1615" i="4"/>
  <c r="T1614" i="4"/>
  <c r="T1613" i="4"/>
  <c r="T1612" i="4"/>
  <c r="T1611" i="4"/>
  <c r="T1609" i="4"/>
  <c r="T1548" i="4"/>
  <c r="T1546" i="4"/>
  <c r="T1539" i="4"/>
  <c r="T1538" i="4"/>
  <c r="T1537" i="4"/>
  <c r="T1536" i="4"/>
  <c r="T1535" i="4"/>
  <c r="T1534" i="4"/>
  <c r="T1533" i="4"/>
  <c r="T1532" i="4"/>
  <c r="T1530" i="4"/>
  <c r="T1529" i="4" s="1"/>
  <c r="T11354" i="4" s="1"/>
  <c r="T1528" i="4"/>
  <c r="T1527" i="4"/>
  <c r="T1526" i="4"/>
  <c r="T1525" i="4"/>
  <c r="T1524" i="4"/>
  <c r="T1523" i="4"/>
  <c r="T1521" i="4"/>
  <c r="T1520" i="4"/>
  <c r="T1519" i="4"/>
  <c r="T1518" i="4"/>
  <c r="T1517" i="4"/>
  <c r="T1516" i="4"/>
  <c r="T1515" i="4"/>
  <c r="T1511" i="4"/>
  <c r="T1510" i="4" s="1"/>
  <c r="T1507" i="4"/>
  <c r="T10604" i="4" s="1"/>
  <c r="T1506" i="4"/>
  <c r="T1505" i="4"/>
  <c r="T1545" i="4" s="1"/>
  <c r="T1504" i="4"/>
  <c r="T1502" i="4"/>
  <c r="T1501" i="4" s="1"/>
  <c r="T10354" i="4" s="1"/>
  <c r="T1500" i="4"/>
  <c r="T1496" i="4"/>
  <c r="T1495" i="4"/>
  <c r="T1494" i="4"/>
  <c r="T1493" i="4"/>
  <c r="T1492" i="4"/>
  <c r="T1491" i="4"/>
  <c r="T1490" i="4"/>
  <c r="T1489" i="4"/>
  <c r="T1488" i="4"/>
  <c r="T1487" i="4"/>
  <c r="T1486" i="4"/>
  <c r="T1485" i="4"/>
  <c r="T1484" i="4"/>
  <c r="T1482" i="4"/>
  <c r="T10104" i="4" s="1"/>
  <c r="T1481" i="4"/>
  <c r="T10054" i="4" s="1"/>
  <c r="T1480" i="4"/>
  <c r="T10004" i="4" s="1"/>
  <c r="T1479" i="4"/>
  <c r="T9954" i="4" s="1"/>
  <c r="T1478" i="4"/>
  <c r="T1476" i="4"/>
  <c r="T1474" i="4"/>
  <c r="T9654" i="4" s="1"/>
  <c r="T1473" i="4"/>
  <c r="T9604" i="4" s="1"/>
  <c r="T1472" i="4"/>
  <c r="T9554" i="4" s="1"/>
  <c r="T1471" i="4"/>
  <c r="T9504" i="4" s="1"/>
  <c r="T1470" i="4"/>
  <c r="T9454" i="4" s="1"/>
  <c r="T1469" i="4"/>
  <c r="T1467" i="4"/>
  <c r="T1444" i="4"/>
  <c r="T1441" i="4"/>
  <c r="T1440" i="4"/>
  <c r="T1439" i="4"/>
  <c r="T1438" i="4"/>
  <c r="T1437" i="4"/>
  <c r="T1436" i="4"/>
  <c r="T1435" i="4"/>
  <c r="T1434" i="4"/>
  <c r="T1433" i="4"/>
  <c r="T1432" i="4"/>
  <c r="T1431" i="4"/>
  <c r="T1430" i="4"/>
  <c r="T1429" i="4"/>
  <c r="T1428" i="4"/>
  <c r="T1427" i="4"/>
  <c r="T1426" i="4"/>
  <c r="T1425" i="4"/>
  <c r="T1424" i="4"/>
  <c r="X1424" i="4" s="1"/>
  <c r="T1423" i="4"/>
  <c r="T1422" i="4"/>
  <c r="T1420" i="4"/>
  <c r="T1419" i="4"/>
  <c r="T1415" i="4"/>
  <c r="T10603" i="4" s="1"/>
  <c r="T1414" i="4"/>
  <c r="T1413" i="4"/>
  <c r="T1412" i="4"/>
  <c r="T1411" i="4"/>
  <c r="T1410" i="4"/>
  <c r="T1409" i="4"/>
  <c r="T1407" i="4"/>
  <c r="T1406" i="4"/>
  <c r="T1405" i="4"/>
  <c r="T1403" i="4"/>
  <c r="T1402" i="4" s="1"/>
  <c r="T1399" i="4"/>
  <c r="T1398" i="4"/>
  <c r="T1397" i="4"/>
  <c r="T1396" i="4"/>
  <c r="T1395" i="4"/>
  <c r="T1393" i="4"/>
  <c r="T1391" i="4"/>
  <c r="T1389" i="4"/>
  <c r="T9603" i="4" s="1"/>
  <c r="T1388" i="4"/>
  <c r="T9553" i="4" s="1"/>
  <c r="T1387" i="4"/>
  <c r="T9503" i="4" s="1"/>
  <c r="T1386" i="4"/>
  <c r="T9453" i="4" s="1"/>
  <c r="T1385" i="4"/>
  <c r="T1383" i="4"/>
  <c r="T1361" i="4"/>
  <c r="T11752" i="4" s="1"/>
  <c r="T1360" i="4"/>
  <c r="T1357" i="4"/>
  <c r="T1354" i="4"/>
  <c r="T11352" i="4" s="1"/>
  <c r="T1353" i="4"/>
  <c r="T1350" i="4"/>
  <c r="T1349" i="4"/>
  <c r="T1346" i="4"/>
  <c r="T1345" i="4"/>
  <c r="T1344" i="4"/>
  <c r="T1342" i="4"/>
  <c r="T1339" i="4"/>
  <c r="T1338" i="4"/>
  <c r="T1337" i="4"/>
  <c r="T1336" i="4"/>
  <c r="T1335" i="4"/>
  <c r="T1334" i="4"/>
  <c r="T1333" i="4"/>
  <c r="T1331" i="4"/>
  <c r="T10152" i="4" s="1"/>
  <c r="T1330" i="4"/>
  <c r="T10102" i="4" s="1"/>
  <c r="T1329" i="4"/>
  <c r="T10052" i="4" s="1"/>
  <c r="T1328" i="4"/>
  <c r="T10002" i="4" s="1"/>
  <c r="T1327" i="4"/>
  <c r="T9952" i="4" s="1"/>
  <c r="T1326" i="4"/>
  <c r="T9902" i="4" s="1"/>
  <c r="T1325" i="4"/>
  <c r="T9852" i="4" s="1"/>
  <c r="T1324" i="4"/>
  <c r="T1322" i="4"/>
  <c r="T1320" i="4"/>
  <c r="T9602" i="4" s="1"/>
  <c r="T1319" i="4"/>
  <c r="T9552" i="4" s="1"/>
  <c r="T1318" i="4"/>
  <c r="T9502" i="4" s="1"/>
  <c r="T1317" i="4"/>
  <c r="T9452" i="4" s="1"/>
  <c r="T1316" i="4"/>
  <c r="T1293" i="4"/>
  <c r="T11401" i="4" s="1"/>
  <c r="T1292" i="4"/>
  <c r="T11351" i="4" s="1"/>
  <c r="T1291" i="4"/>
  <c r="T1290" i="4"/>
  <c r="T1287" i="4"/>
  <c r="T1284" i="4"/>
  <c r="T1283" i="4"/>
  <c r="T1282" i="4"/>
  <c r="T1280" i="4"/>
  <c r="T10151" i="4" s="1"/>
  <c r="T1279" i="4"/>
  <c r="T10101" i="4" s="1"/>
  <c r="T1278" i="4"/>
  <c r="T10051" i="4" s="1"/>
  <c r="T1277" i="4"/>
  <c r="T10001" i="4" s="1"/>
  <c r="T1276" i="4"/>
  <c r="T9951" i="4" s="1"/>
  <c r="T1275" i="4"/>
  <c r="T9901" i="4" s="1"/>
  <c r="T1274" i="4"/>
  <c r="T9851" i="4" s="1"/>
  <c r="T1273" i="4"/>
  <c r="T1271" i="4"/>
  <c r="T1269" i="4"/>
  <c r="T9601" i="4" s="1"/>
  <c r="T1268" i="4"/>
  <c r="T9551" i="4" s="1"/>
  <c r="T1267" i="4"/>
  <c r="T9501" i="4" s="1"/>
  <c r="T1266" i="4"/>
  <c r="T9451" i="4" s="1"/>
  <c r="T1265" i="4"/>
  <c r="T1263" i="4"/>
  <c r="T1244" i="4"/>
  <c r="T1243" i="4" s="1"/>
  <c r="T11350" i="4" s="1"/>
  <c r="T1242" i="4"/>
  <c r="T1239" i="4"/>
  <c r="T1238" i="4" s="1"/>
  <c r="T1235" i="4"/>
  <c r="T10600" i="4" s="1"/>
  <c r="T1234" i="4"/>
  <c r="T10400" i="4" s="1"/>
  <c r="T1233" i="4"/>
  <c r="T1230" i="4"/>
  <c r="T1229" i="4"/>
  <c r="T1228" i="4"/>
  <c r="T1227" i="4"/>
  <c r="T1225" i="4"/>
  <c r="T10150" i="4" s="1"/>
  <c r="T1224" i="4"/>
  <c r="T10050" i="4" s="1"/>
  <c r="T1223" i="4"/>
  <c r="T9950" i="4" s="1"/>
  <c r="T1222" i="4"/>
  <c r="T9900" i="4" s="1"/>
  <c r="T1221" i="4"/>
  <c r="T9850" i="4" s="1"/>
  <c r="T1220" i="4"/>
  <c r="T1218" i="4"/>
  <c r="T1216" i="4"/>
  <c r="T9600" i="4" s="1"/>
  <c r="T1215" i="4"/>
  <c r="T9500" i="4" s="1"/>
  <c r="T1214" i="4"/>
  <c r="T9450" i="4" s="1"/>
  <c r="T1213" i="4"/>
  <c r="T1211" i="4"/>
  <c r="T1198" i="4"/>
  <c r="T1191" i="4"/>
  <c r="T1190" i="4"/>
  <c r="T1189" i="4"/>
  <c r="T1188" i="4"/>
  <c r="T1187" i="4"/>
  <c r="T1184" i="4"/>
  <c r="T1183" i="4"/>
  <c r="T1182" i="4"/>
  <c r="T1181" i="4"/>
  <c r="T1180" i="4"/>
  <c r="T1179" i="4"/>
  <c r="T1178" i="4"/>
  <c r="T1177" i="4"/>
  <c r="T1176" i="4"/>
  <c r="T1175" i="4"/>
  <c r="T1174" i="4"/>
  <c r="T1173" i="4"/>
  <c r="T1172" i="4"/>
  <c r="T1171" i="4"/>
  <c r="T1170" i="4"/>
  <c r="T1169" i="4"/>
  <c r="T1167" i="4"/>
  <c r="T1166" i="4"/>
  <c r="T1165" i="4"/>
  <c r="T1161" i="4"/>
  <c r="T1160" i="4"/>
  <c r="T1159" i="4"/>
  <c r="T1157" i="4"/>
  <c r="T1156" i="4"/>
  <c r="T1155" i="4"/>
  <c r="T1154" i="4"/>
  <c r="T1153" i="4"/>
  <c r="T1152" i="4"/>
  <c r="T1150" i="4"/>
  <c r="T1149" i="4"/>
  <c r="T1148" i="4"/>
  <c r="T1147" i="4"/>
  <c r="T1146" i="4"/>
  <c r="T1144" i="4"/>
  <c r="T1143" i="4"/>
  <c r="T1142" i="4"/>
  <c r="T1141" i="4"/>
  <c r="T1140" i="4"/>
  <c r="T1139" i="4"/>
  <c r="T1138" i="4"/>
  <c r="T1137" i="4"/>
  <c r="T1136" i="4"/>
  <c r="T1135" i="4"/>
  <c r="T1133" i="4"/>
  <c r="T1132" i="4" s="1"/>
  <c r="T10349" i="4" s="1"/>
  <c r="T1131" i="4"/>
  <c r="T1130" i="4"/>
  <c r="X1130" i="4" s="1"/>
  <c r="T1129" i="4"/>
  <c r="T1125" i="4"/>
  <c r="T1124" i="4"/>
  <c r="T1123" i="4"/>
  <c r="T1122" i="4"/>
  <c r="T1121" i="4"/>
  <c r="T1119" i="4"/>
  <c r="T10149" i="4" s="1"/>
  <c r="T1118" i="4"/>
  <c r="T1117" i="4"/>
  <c r="T10049" i="4" s="1"/>
  <c r="T1116" i="4"/>
  <c r="T9949" i="4" s="1"/>
  <c r="T1115" i="4"/>
  <c r="T9899" i="4" s="1"/>
  <c r="T1114" i="4"/>
  <c r="T9849" i="4" s="1"/>
  <c r="T1113" i="4"/>
  <c r="T1111" i="4"/>
  <c r="T1109" i="4"/>
  <c r="T9599" i="4" s="1"/>
  <c r="T1108" i="4"/>
  <c r="T9549" i="4" s="1"/>
  <c r="T1107" i="4"/>
  <c r="T9499" i="4" s="1"/>
  <c r="T1106" i="4"/>
  <c r="T9449" i="4" s="1"/>
  <c r="T1105" i="4"/>
  <c r="T1103" i="4"/>
  <c r="T1082" i="4"/>
  <c r="T11348" i="4" s="1"/>
  <c r="T1081" i="4"/>
  <c r="T1080" i="4"/>
  <c r="T1079" i="4"/>
  <c r="T1078" i="4"/>
  <c r="T1077" i="4"/>
  <c r="T1076" i="4"/>
  <c r="T1072" i="4"/>
  <c r="T1071" i="4"/>
  <c r="T1069" i="4"/>
  <c r="T1066" i="4"/>
  <c r="T1065" i="4"/>
  <c r="T1064" i="4"/>
  <c r="T1063" i="4"/>
  <c r="T1062" i="4"/>
  <c r="T1060" i="4"/>
  <c r="T10148" i="4" s="1"/>
  <c r="T1059" i="4"/>
  <c r="T10098" i="4" s="1"/>
  <c r="T1058" i="4"/>
  <c r="T10048" i="4" s="1"/>
  <c r="T1057" i="4"/>
  <c r="T9998" i="4" s="1"/>
  <c r="T1056" i="4"/>
  <c r="T1055" i="4"/>
  <c r="T1053" i="4"/>
  <c r="T9898" i="4" s="1"/>
  <c r="T1052" i="4"/>
  <c r="T1050" i="4"/>
  <c r="T1048" i="4"/>
  <c r="T1047" i="4"/>
  <c r="T9598" i="4" s="1"/>
  <c r="T1046" i="4"/>
  <c r="T1045" i="4"/>
  <c r="T9498" i="4" s="1"/>
  <c r="T1044" i="4"/>
  <c r="T9448" i="4" s="1"/>
  <c r="T1043" i="4"/>
  <c r="T1041" i="4"/>
  <c r="T1023" i="4"/>
  <c r="T1022" i="4"/>
  <c r="T1021" i="4"/>
  <c r="T1020" i="4"/>
  <c r="T1019" i="4"/>
  <c r="T1017" i="4"/>
  <c r="T11347" i="4" s="1"/>
  <c r="T1016" i="4"/>
  <c r="T1015" i="4"/>
  <c r="T1012" i="4"/>
  <c r="T1011" i="4"/>
  <c r="T1007" i="4"/>
  <c r="T1006" i="4"/>
  <c r="T1004" i="4"/>
  <c r="T10397" i="4" s="1"/>
  <c r="T1003" i="4"/>
  <c r="T10347" i="4" s="1"/>
  <c r="T1002" i="4"/>
  <c r="T1001" i="4" s="1"/>
  <c r="T998" i="4"/>
  <c r="T997" i="4"/>
  <c r="T996" i="4"/>
  <c r="T995" i="4"/>
  <c r="T994" i="4"/>
  <c r="T993" i="4"/>
  <c r="T992" i="4"/>
  <c r="T990" i="4"/>
  <c r="T10147" i="4" s="1"/>
  <c r="T989" i="4"/>
  <c r="T10097" i="4" s="1"/>
  <c r="T988" i="4"/>
  <c r="T10047" i="4" s="1"/>
  <c r="T987" i="4"/>
  <c r="T9997" i="4" s="1"/>
  <c r="T986" i="4"/>
  <c r="T9947" i="4" s="1"/>
  <c r="T985" i="4"/>
  <c r="T9897" i="4" s="1"/>
  <c r="T984" i="4"/>
  <c r="T9847" i="4" s="1"/>
  <c r="T983" i="4"/>
  <c r="T981" i="4"/>
  <c r="T979" i="4"/>
  <c r="T9597" i="4" s="1"/>
  <c r="T978" i="4"/>
  <c r="T9547" i="4" s="1"/>
  <c r="T977" i="4"/>
  <c r="T9497" i="4" s="1"/>
  <c r="T976" i="4"/>
  <c r="T9447" i="4" s="1"/>
  <c r="T975" i="4"/>
  <c r="T973" i="4"/>
  <c r="T952" i="4"/>
  <c r="T951" i="4" s="1"/>
  <c r="T11396" i="4" s="1"/>
  <c r="T950" i="4"/>
  <c r="T949" i="4" s="1"/>
  <c r="T11346" i="4" s="1"/>
  <c r="T948" i="4"/>
  <c r="T947" i="4"/>
  <c r="T945" i="4"/>
  <c r="T944" i="4"/>
  <c r="T943" i="4"/>
  <c r="T941" i="4"/>
  <c r="T940" i="4" s="1"/>
  <c r="T937" i="4"/>
  <c r="T936" i="4" s="1"/>
  <c r="T10596" i="4" s="1"/>
  <c r="T935" i="4"/>
  <c r="T934" i="4" s="1"/>
  <c r="T931" i="4"/>
  <c r="T930" i="4"/>
  <c r="T929" i="4"/>
  <c r="T928" i="4"/>
  <c r="T927" i="4"/>
  <c r="T926" i="4"/>
  <c r="T925" i="4"/>
  <c r="T923" i="4"/>
  <c r="T10146" i="4" s="1"/>
  <c r="T922" i="4"/>
  <c r="T921" i="4"/>
  <c r="T920" i="4"/>
  <c r="T919" i="4"/>
  <c r="T918" i="4"/>
  <c r="T917" i="4"/>
  <c r="T915" i="4"/>
  <c r="T9996" i="4" s="1"/>
  <c r="T914" i="4"/>
  <c r="T9946" i="4" s="1"/>
  <c r="T913" i="4"/>
  <c r="T9896" i="4" s="1"/>
  <c r="T912" i="4"/>
  <c r="T9846" i="4" s="1"/>
  <c r="T911" i="4"/>
  <c r="T909" i="4"/>
  <c r="T907" i="4"/>
  <c r="T9596" i="4" s="1"/>
  <c r="T906" i="4"/>
  <c r="T9496" i="4" s="1"/>
  <c r="T905" i="4"/>
  <c r="T9446" i="4" s="1"/>
  <c r="T904" i="4"/>
  <c r="T902" i="4"/>
  <c r="T883" i="4"/>
  <c r="T882" i="4"/>
  <c r="T880" i="4"/>
  <c r="T879" i="4"/>
  <c r="T878" i="4"/>
  <c r="T876" i="4"/>
  <c r="T875" i="4"/>
  <c r="T874" i="4"/>
  <c r="T872" i="4"/>
  <c r="X872" i="4" s="1"/>
  <c r="T871" i="4"/>
  <c r="X871" i="4" s="1"/>
  <c r="T870" i="4"/>
  <c r="T869" i="4"/>
  <c r="T867" i="4"/>
  <c r="T866" i="4" s="1"/>
  <c r="T11145" i="4" s="1"/>
  <c r="T863" i="4"/>
  <c r="T862" i="4"/>
  <c r="T861" i="4"/>
  <c r="X861" i="4" s="1"/>
  <c r="T859" i="4"/>
  <c r="T858" i="4"/>
  <c r="T857" i="4"/>
  <c r="T856" i="4"/>
  <c r="T855" i="4"/>
  <c r="T853" i="4"/>
  <c r="T852" i="4" s="1"/>
  <c r="T849" i="4"/>
  <c r="T848" i="4"/>
  <c r="T847" i="4"/>
  <c r="T846" i="4"/>
  <c r="T845" i="4"/>
  <c r="T844" i="4"/>
  <c r="T842" i="4"/>
  <c r="T841" i="4"/>
  <c r="T837" i="4"/>
  <c r="T836" i="4"/>
  <c r="T835" i="4"/>
  <c r="T834" i="4"/>
  <c r="T833" i="4"/>
  <c r="T832" i="4"/>
  <c r="T830" i="4"/>
  <c r="T10145" i="4" s="1"/>
  <c r="T829" i="4"/>
  <c r="T828" i="4"/>
  <c r="T826" i="4"/>
  <c r="T10045" i="4" s="1"/>
  <c r="T825" i="4"/>
  <c r="T9995" i="4" s="1"/>
  <c r="T824" i="4"/>
  <c r="T9945" i="4" s="1"/>
  <c r="T823" i="4"/>
  <c r="T9895" i="4" s="1"/>
  <c r="T822" i="4"/>
  <c r="T821" i="4"/>
  <c r="T819" i="4"/>
  <c r="T817" i="4"/>
  <c r="T815" i="4"/>
  <c r="T9595" i="4" s="1"/>
  <c r="T814" i="4"/>
  <c r="T9545" i="4" s="1"/>
  <c r="T813" i="4"/>
  <c r="T9495" i="4" s="1"/>
  <c r="T812" i="4"/>
  <c r="T9445" i="4" s="1"/>
  <c r="T811" i="4"/>
  <c r="T809" i="4"/>
  <c r="T788" i="4"/>
  <c r="T787" i="4" s="1"/>
  <c r="T11394" i="4" s="1"/>
  <c r="T786" i="4"/>
  <c r="T11344" i="4" s="1"/>
  <c r="T785" i="4"/>
  <c r="T784" i="4" s="1"/>
  <c r="T11244" i="4" s="1"/>
  <c r="T783" i="4"/>
  <c r="T782" i="4" s="1"/>
  <c r="T11194" i="4" s="1"/>
  <c r="T781" i="4"/>
  <c r="T780" i="4" s="1"/>
  <c r="T777" i="4"/>
  <c r="T776" i="4" s="1"/>
  <c r="T773" i="4"/>
  <c r="T772" i="4" s="1"/>
  <c r="T10594" i="4" s="1"/>
  <c r="T771" i="4"/>
  <c r="T770" i="4" s="1"/>
  <c r="T767" i="4"/>
  <c r="T766" i="4"/>
  <c r="T765" i="4"/>
  <c r="T764" i="4"/>
  <c r="T763" i="4"/>
  <c r="T761" i="4"/>
  <c r="T10144" i="4" s="1"/>
  <c r="T760" i="4"/>
  <c r="T759" i="4"/>
  <c r="T758" i="4"/>
  <c r="T756" i="4"/>
  <c r="T10044" i="4" s="1"/>
  <c r="T755" i="4"/>
  <c r="T9994" i="4" s="1"/>
  <c r="T754" i="4"/>
  <c r="T753" i="4"/>
  <c r="T751" i="4"/>
  <c r="T750" i="4"/>
  <c r="T749" i="4"/>
  <c r="T747" i="4"/>
  <c r="T9844" i="4" s="1"/>
  <c r="T746" i="4"/>
  <c r="T744" i="4"/>
  <c r="T742" i="4"/>
  <c r="T9594" i="4" s="1"/>
  <c r="T741" i="4"/>
  <c r="T9544" i="4" s="1"/>
  <c r="T740" i="4"/>
  <c r="T9494" i="4" s="1"/>
  <c r="T739" i="4"/>
  <c r="T9444" i="4" s="1"/>
  <c r="T738" i="4"/>
  <c r="T736" i="4"/>
  <c r="T717" i="4"/>
  <c r="T716" i="4" s="1"/>
  <c r="T11593" i="4" s="1"/>
  <c r="T715" i="4"/>
  <c r="T714" i="4" s="1"/>
  <c r="T711" i="4"/>
  <c r="T710" i="4" s="1"/>
  <c r="T11243" i="4" s="1"/>
  <c r="T709" i="4"/>
  <c r="T706" i="4"/>
  <c r="T705" i="4" s="1"/>
  <c r="T10843" i="4" s="1"/>
  <c r="T704" i="4"/>
  <c r="T703" i="4"/>
  <c r="T701" i="4"/>
  <c r="T700" i="4"/>
  <c r="T696" i="4"/>
  <c r="T695" i="4"/>
  <c r="T693" i="4"/>
  <c r="T692" i="4"/>
  <c r="T691" i="4"/>
  <c r="T690" i="4"/>
  <c r="T688" i="4"/>
  <c r="T687" i="4"/>
  <c r="T686" i="4"/>
  <c r="T685" i="4"/>
  <c r="T684" i="4"/>
  <c r="T683" i="4"/>
  <c r="T681" i="4"/>
  <c r="T677" i="4"/>
  <c r="T676" i="4"/>
  <c r="T675" i="4"/>
  <c r="T673" i="4"/>
  <c r="T10143" i="4" s="1"/>
  <c r="T672" i="4"/>
  <c r="T10093" i="4" s="1"/>
  <c r="T671" i="4"/>
  <c r="T10043" i="4" s="1"/>
  <c r="T670" i="4"/>
  <c r="T9993" i="4" s="1"/>
  <c r="T669" i="4"/>
  <c r="T9943" i="4" s="1"/>
  <c r="T668" i="4"/>
  <c r="T9893" i="4" s="1"/>
  <c r="T667" i="4"/>
  <c r="T9843" i="4" s="1"/>
  <c r="T666" i="4"/>
  <c r="T664" i="4"/>
  <c r="T662" i="4"/>
  <c r="T9593" i="4" s="1"/>
  <c r="T661" i="4"/>
  <c r="T9543" i="4" s="1"/>
  <c r="T660" i="4"/>
  <c r="T9493" i="4" s="1"/>
  <c r="T659" i="4"/>
  <c r="T9443" i="4" s="1"/>
  <c r="T658" i="4"/>
  <c r="T656" i="4"/>
  <c r="T635" i="4"/>
  <c r="T632" i="4"/>
  <c r="T629" i="4"/>
  <c r="T628" i="4"/>
  <c r="T627" i="4"/>
  <c r="T625" i="4"/>
  <c r="T10142" i="4" s="1"/>
  <c r="T624" i="4"/>
  <c r="T10092" i="4" s="1"/>
  <c r="T623" i="4"/>
  <c r="T10042" i="4" s="1"/>
  <c r="T622" i="4"/>
  <c r="T9992" i="4" s="1"/>
  <c r="T621" i="4"/>
  <c r="T9942" i="4" s="1"/>
  <c r="T620" i="4"/>
  <c r="T9892" i="4" s="1"/>
  <c r="T619" i="4"/>
  <c r="T9842" i="4" s="1"/>
  <c r="T618" i="4"/>
  <c r="T616" i="4"/>
  <c r="T614" i="4"/>
  <c r="T9592" i="4" s="1"/>
  <c r="T613" i="4"/>
  <c r="T9542" i="4" s="1"/>
  <c r="T612" i="4"/>
  <c r="T9492" i="4" s="1"/>
  <c r="T611" i="4"/>
  <c r="T9442" i="4" s="1"/>
  <c r="T610" i="4"/>
  <c r="T608" i="4"/>
  <c r="T590" i="4"/>
  <c r="T11391" i="4" s="1"/>
  <c r="T589" i="4"/>
  <c r="T11341" i="4" s="1"/>
  <c r="T588" i="4"/>
  <c r="T585" i="4"/>
  <c r="T582" i="4"/>
  <c r="T581" i="4"/>
  <c r="T580" i="4"/>
  <c r="T578" i="4"/>
  <c r="T10141" i="4" s="1"/>
  <c r="T577" i="4"/>
  <c r="T10091" i="4" s="1"/>
  <c r="T576" i="4"/>
  <c r="T9991" i="4" s="1"/>
  <c r="T575" i="4"/>
  <c r="T9941" i="4" s="1"/>
  <c r="T574" i="4"/>
  <c r="T9891" i="4" s="1"/>
  <c r="T573" i="4"/>
  <c r="T9841" i="4" s="1"/>
  <c r="T572" i="4"/>
  <c r="T570" i="4"/>
  <c r="T568" i="4"/>
  <c r="T9591" i="4" s="1"/>
  <c r="T567" i="4"/>
  <c r="T9541" i="4" s="1"/>
  <c r="T566" i="4"/>
  <c r="T9491" i="4" s="1"/>
  <c r="T565" i="4"/>
  <c r="T9441" i="4" s="1"/>
  <c r="T564" i="4"/>
  <c r="T562" i="4"/>
  <c r="T544" i="4"/>
  <c r="T11340" i="4" s="1"/>
  <c r="T543" i="4"/>
  <c r="T540" i="4"/>
  <c r="T537" i="4"/>
  <c r="T536" i="4"/>
  <c r="T535" i="4"/>
  <c r="T534" i="4"/>
  <c r="T533" i="4"/>
  <c r="T531" i="4"/>
  <c r="T10140" i="4" s="1"/>
  <c r="T530" i="4"/>
  <c r="T10090" i="4" s="1"/>
  <c r="T529" i="4"/>
  <c r="T10040" i="4" s="1"/>
  <c r="T528" i="4"/>
  <c r="T9990" i="4" s="1"/>
  <c r="T527" i="4"/>
  <c r="T9940" i="4" s="1"/>
  <c r="T526" i="4"/>
  <c r="T9890" i="4" s="1"/>
  <c r="T525" i="4"/>
  <c r="T9840" i="4" s="1"/>
  <c r="T524" i="4"/>
  <c r="T522" i="4"/>
  <c r="T520" i="4"/>
  <c r="T9590" i="4" s="1"/>
  <c r="T519" i="4"/>
  <c r="T9540" i="4" s="1"/>
  <c r="T518" i="4"/>
  <c r="T9490" i="4" s="1"/>
  <c r="T517" i="4"/>
  <c r="T9440" i="4" s="1"/>
  <c r="T516" i="4"/>
  <c r="T514" i="4"/>
  <c r="T500" i="4"/>
  <c r="T11389" i="4" s="1"/>
  <c r="T499" i="4"/>
  <c r="T11339" i="4" s="1"/>
  <c r="T498" i="4"/>
  <c r="T495" i="4"/>
  <c r="T492" i="4"/>
  <c r="T491" i="4"/>
  <c r="T490" i="4"/>
  <c r="T489" i="4"/>
  <c r="T488" i="4"/>
  <c r="T486" i="4"/>
  <c r="T10139" i="4" s="1"/>
  <c r="T485" i="4"/>
  <c r="T10089" i="4" s="1"/>
  <c r="T484" i="4"/>
  <c r="T10039" i="4" s="1"/>
  <c r="T483" i="4"/>
  <c r="T9989" i="4" s="1"/>
  <c r="T482" i="4"/>
  <c r="T9939" i="4" s="1"/>
  <c r="T481" i="4"/>
  <c r="T9889" i="4" s="1"/>
  <c r="T480" i="4"/>
  <c r="T9839" i="4" s="1"/>
  <c r="T479" i="4"/>
  <c r="T477" i="4"/>
  <c r="T475" i="4"/>
  <c r="T9589" i="4" s="1"/>
  <c r="T474" i="4"/>
  <c r="T9539" i="4" s="1"/>
  <c r="T473" i="4"/>
  <c r="T9489" i="4" s="1"/>
  <c r="T472" i="4"/>
  <c r="T9439" i="4" s="1"/>
  <c r="T471" i="4"/>
  <c r="T469" i="4"/>
  <c r="T450" i="4"/>
  <c r="T447" i="4"/>
  <c r="T446" i="4" s="1"/>
  <c r="T10838" i="4" s="1"/>
  <c r="T445" i="4"/>
  <c r="T444" i="4" s="1"/>
  <c r="T10788" i="4" s="1"/>
  <c r="T443" i="4"/>
  <c r="T442" i="4" s="1"/>
  <c r="T439" i="4"/>
  <c r="T438" i="4" s="1"/>
  <c r="T10588" i="4" s="1"/>
  <c r="T437" i="4"/>
  <c r="T435" i="4"/>
  <c r="T434" i="4"/>
  <c r="T432" i="4"/>
  <c r="T431" i="4" s="1"/>
  <c r="T428" i="4"/>
  <c r="T427" i="4"/>
  <c r="T426" i="4"/>
  <c r="T455" i="4" s="1"/>
  <c r="T425" i="4"/>
  <c r="T423" i="4"/>
  <c r="T421" i="4"/>
  <c r="T419" i="4"/>
  <c r="T9588" i="4" s="1"/>
  <c r="T418" i="4"/>
  <c r="T9538" i="4" s="1"/>
  <c r="T417" i="4"/>
  <c r="T9488" i="4" s="1"/>
  <c r="T416" i="4"/>
  <c r="T9438" i="4" s="1"/>
  <c r="T415" i="4"/>
  <c r="T413" i="4"/>
  <c r="T392" i="4"/>
  <c r="T389" i="4"/>
  <c r="T386" i="4"/>
  <c r="T385" i="4"/>
  <c r="T384" i="4"/>
  <c r="T383" i="4"/>
  <c r="T382" i="4"/>
  <c r="T380" i="4"/>
  <c r="T378" i="4"/>
  <c r="T376" i="4"/>
  <c r="T9587" i="4" s="1"/>
  <c r="T375" i="4"/>
  <c r="T9487" i="4" s="1"/>
  <c r="T374" i="4"/>
  <c r="T9437" i="4" s="1"/>
  <c r="T373" i="4"/>
  <c r="T371" i="4"/>
  <c r="T358" i="4"/>
  <c r="T352" i="4"/>
  <c r="T11336" i="4" s="1"/>
  <c r="T351" i="4"/>
  <c r="T350" i="4"/>
  <c r="T349" i="4"/>
  <c r="T348" i="4"/>
  <c r="T344" i="4"/>
  <c r="T10586" i="4" s="1"/>
  <c r="T343" i="4"/>
  <c r="T340" i="4"/>
  <c r="T339" i="4"/>
  <c r="T338" i="4"/>
  <c r="T336" i="4"/>
  <c r="T9936" i="4" s="1"/>
  <c r="T335" i="4"/>
  <c r="T333" i="4"/>
  <c r="T331" i="4"/>
  <c r="T9586" i="4" s="1"/>
  <c r="T330" i="4"/>
  <c r="T9536" i="4" s="1"/>
  <c r="T329" i="4"/>
  <c r="T9486" i="4" s="1"/>
  <c r="T328" i="4"/>
  <c r="T9436" i="4" s="1"/>
  <c r="T327" i="4"/>
  <c r="T325" i="4"/>
  <c r="T307" i="4"/>
  <c r="T11335" i="4" s="1"/>
  <c r="T306" i="4"/>
  <c r="T303" i="4"/>
  <c r="T300" i="4"/>
  <c r="T299" i="4"/>
  <c r="T298" i="4"/>
  <c r="T296" i="4"/>
  <c r="T294" i="4"/>
  <c r="T292" i="4"/>
  <c r="T9585" i="4" s="1"/>
  <c r="T291" i="4"/>
  <c r="T9485" i="4" s="1"/>
  <c r="T290" i="4"/>
  <c r="T9435" i="4" s="1"/>
  <c r="T289" i="4"/>
  <c r="T287" i="4"/>
  <c r="T269" i="4"/>
  <c r="T266" i="4"/>
  <c r="T265" i="4"/>
  <c r="T264" i="4"/>
  <c r="T261" i="4"/>
  <c r="T259" i="4"/>
  <c r="T9584" i="4" s="1"/>
  <c r="T258" i="4"/>
  <c r="T9484" i="4" s="1"/>
  <c r="T257" i="4"/>
  <c r="T9434" i="4" s="1"/>
  <c r="T256" i="4"/>
  <c r="T254" i="4"/>
  <c r="T235" i="4"/>
  <c r="T241" i="4" s="1"/>
  <c r="T234" i="4"/>
  <c r="T233" i="4"/>
  <c r="T232" i="4"/>
  <c r="T213" i="4"/>
  <c r="T11332" i="4" s="1"/>
  <c r="T212" i="4"/>
  <c r="T209" i="4"/>
  <c r="T206" i="4"/>
  <c r="T205" i="4"/>
  <c r="T204" i="4"/>
  <c r="T202" i="4"/>
  <c r="T200" i="4"/>
  <c r="T198" i="4"/>
  <c r="T9582" i="4" s="1"/>
  <c r="T197" i="4"/>
  <c r="T9532" i="4" s="1"/>
  <c r="T196" i="4"/>
  <c r="T9482" i="4" s="1"/>
  <c r="T195" i="4"/>
  <c r="T9432" i="4" s="1"/>
  <c r="T194" i="4"/>
  <c r="T192" i="4"/>
  <c r="T174" i="4"/>
  <c r="T10781" i="4" s="1"/>
  <c r="T173" i="4"/>
  <c r="T170" i="4"/>
  <c r="T10581" i="4" s="1"/>
  <c r="T169" i="4"/>
  <c r="T10531" i="4" s="1"/>
  <c r="T10574" i="4" s="1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X156" i="4" s="1"/>
  <c r="Y156" i="4" s="1"/>
  <c r="T155" i="4"/>
  <c r="X155" i="4" s="1"/>
  <c r="Y155" i="4" s="1"/>
  <c r="T154" i="4"/>
  <c r="T152" i="4"/>
  <c r="X152" i="4" s="1"/>
  <c r="Y152" i="4" s="1"/>
  <c r="T149" i="4"/>
  <c r="T148" i="4"/>
  <c r="T147" i="4"/>
  <c r="T145" i="4"/>
  <c r="T143" i="4"/>
  <c r="T141" i="4"/>
  <c r="T9581" i="4" s="1"/>
  <c r="T140" i="4"/>
  <c r="T9481" i="4" s="1"/>
  <c r="T138" i="4"/>
  <c r="T136" i="4"/>
  <c r="T9281" i="4" s="1"/>
  <c r="T115" i="4"/>
  <c r="T112" i="4"/>
  <c r="T10580" i="4" s="1"/>
  <c r="T111" i="4"/>
  <c r="T10380" i="4" s="1"/>
  <c r="T110" i="4"/>
  <c r="T109" i="4"/>
  <c r="T106" i="4"/>
  <c r="T105" i="4"/>
  <c r="T104" i="4"/>
  <c r="T102" i="4"/>
  <c r="T100" i="4"/>
  <c r="T98" i="4"/>
  <c r="T9580" i="4" s="1"/>
  <c r="T97" i="4"/>
  <c r="T9480" i="4" s="1"/>
  <c r="T96" i="4"/>
  <c r="T9430" i="4" s="1"/>
  <c r="T95" i="4"/>
  <c r="T93" i="4"/>
  <c r="T75" i="4"/>
  <c r="T72" i="4"/>
  <c r="T69" i="4"/>
  <c r="T68" i="4"/>
  <c r="T67" i="4"/>
  <c r="T65" i="4"/>
  <c r="T63" i="4"/>
  <c r="T61" i="4"/>
  <c r="T9579" i="4" s="1"/>
  <c r="T60" i="4"/>
  <c r="T9529" i="4" s="1"/>
  <c r="T59" i="4"/>
  <c r="T9479" i="4" s="1"/>
  <c r="T58" i="4"/>
  <c r="T9429" i="4" s="1"/>
  <c r="T57" i="4"/>
  <c r="T55" i="4"/>
  <c r="T38" i="4"/>
  <c r="T35" i="4"/>
  <c r="T10578" i="4" s="1"/>
  <c r="T34" i="4"/>
  <c r="T33" i="4"/>
  <c r="T29" i="4"/>
  <c r="T28" i="4"/>
  <c r="T27" i="4"/>
  <c r="T26" i="4"/>
  <c r="T24" i="4"/>
  <c r="T23" i="4"/>
  <c r="T21" i="4"/>
  <c r="T19" i="4"/>
  <c r="T17" i="4"/>
  <c r="T9578" i="4" s="1"/>
  <c r="T16" i="4"/>
  <c r="T9528" i="4" s="1"/>
  <c r="T15" i="4"/>
  <c r="T9478" i="4" s="1"/>
  <c r="Y7793" i="4"/>
  <c r="Y7790" i="4"/>
  <c r="Y7782" i="4"/>
  <c r="Y7630" i="4"/>
  <c r="Y7626" i="4"/>
  <c r="Y7625" i="4"/>
  <c r="Y7607" i="4"/>
  <c r="Y7560" i="4"/>
  <c r="Y7424" i="4"/>
  <c r="Y7423" i="4"/>
  <c r="Y7290" i="4"/>
  <c r="Y7184" i="4"/>
  <c r="Y1250" i="4"/>
  <c r="Y1249" i="4"/>
  <c r="Y1243" i="4"/>
  <c r="Y1226" i="4"/>
  <c r="Y1217" i="4"/>
  <c r="Y1001" i="4"/>
  <c r="Y714" i="4"/>
  <c r="T7796" i="4" l="1"/>
  <c r="T11323" i="4" s="1"/>
  <c r="T8612" i="4"/>
  <c r="T8611" i="4" s="1"/>
  <c r="T5763" i="4"/>
  <c r="T5762" i="4" s="1"/>
  <c r="T5885" i="4"/>
  <c r="T5884" i="4" s="1"/>
  <c r="T7793" i="4"/>
  <c r="T868" i="4"/>
  <c r="T2038" i="4"/>
  <c r="T2037" i="4" s="1"/>
  <c r="T3573" i="4"/>
  <c r="T3572" i="4" s="1"/>
  <c r="T7621" i="4"/>
  <c r="T5037" i="4"/>
  <c r="T5036" i="4" s="1"/>
  <c r="T5562" i="4"/>
  <c r="T5561" i="4" s="1"/>
  <c r="T881" i="4"/>
  <c r="T11395" i="4" s="1"/>
  <c r="T1054" i="4"/>
  <c r="T9948" i="4" s="1"/>
  <c r="T1070" i="4"/>
  <c r="T10598" i="4" s="1"/>
  <c r="T6768" i="4"/>
  <c r="T9562" i="4" s="1"/>
  <c r="T6775" i="4"/>
  <c r="T9962" i="4" s="1"/>
  <c r="T7113" i="4"/>
  <c r="T11263" i="4" s="1"/>
  <c r="T7194" i="4"/>
  <c r="T11214" i="4" s="1"/>
  <c r="T7580" i="4"/>
  <c r="T7784" i="4"/>
  <c r="T10623" i="4" s="1"/>
  <c r="T8746" i="4"/>
  <c r="T8745" i="4" s="1"/>
  <c r="T8791" i="4"/>
  <c r="T8790" i="4" s="1"/>
  <c r="T8969" i="4"/>
  <c r="T8968" i="4" s="1"/>
  <c r="T9149" i="4"/>
  <c r="T9148" i="4" s="1"/>
  <c r="T6778" i="4"/>
  <c r="T10112" i="4" s="1"/>
  <c r="T1010" i="4"/>
  <c r="T1673" i="4"/>
  <c r="T1672" i="4" s="1"/>
  <c r="T1835" i="4"/>
  <c r="T1834" i="4" s="1"/>
  <c r="T1958" i="4"/>
  <c r="T1957" i="4" s="1"/>
  <c r="T3007" i="4"/>
  <c r="T3006" i="4" s="1"/>
  <c r="T3532" i="4"/>
  <c r="T3531" i="4" s="1"/>
  <c r="T4337" i="4"/>
  <c r="T4336" i="4" s="1"/>
  <c r="T4790" i="4"/>
  <c r="T4789" i="4" s="1"/>
  <c r="T8646" i="4"/>
  <c r="T6050" i="4"/>
  <c r="T10409" i="4" s="1"/>
  <c r="T5522" i="4"/>
  <c r="T5521" i="4" s="1"/>
  <c r="T6047" i="4"/>
  <c r="T10359" i="4" s="1"/>
  <c r="T6244" i="4"/>
  <c r="T6243" i="4" s="1"/>
  <c r="T6092" i="4"/>
  <c r="T9560" i="4" s="1"/>
  <c r="T7776" i="4"/>
  <c r="T10073" i="4" s="1"/>
  <c r="T8656" i="4"/>
  <c r="T8655" i="4" s="1"/>
  <c r="T8826" i="4"/>
  <c r="T8946" i="4"/>
  <c r="T8944" i="4" s="1"/>
  <c r="T9085" i="4"/>
  <c r="T9083" i="4" s="1"/>
  <c r="T7624" i="4"/>
  <c r="T8326" i="4"/>
  <c r="T8325" i="4" s="1"/>
  <c r="T8409" i="4"/>
  <c r="T8400" i="4" s="1"/>
  <c r="T8514" i="4"/>
  <c r="T8513" i="4" s="1"/>
  <c r="T8602" i="4"/>
  <c r="T8593" i="4" s="1"/>
  <c r="T5310" i="4"/>
  <c r="T5302" i="4" s="1"/>
  <c r="T5594" i="4"/>
  <c r="T6195" i="4"/>
  <c r="T6186" i="4" s="1"/>
  <c r="T6455" i="4"/>
  <c r="T6454" i="4" s="1"/>
  <c r="T7062" i="4"/>
  <c r="T7061" i="4" s="1"/>
  <c r="T7060" i="4" s="1"/>
  <c r="T7104" i="4"/>
  <c r="T10213" i="4" s="1"/>
  <c r="T7160" i="4"/>
  <c r="T10114" i="4" s="1"/>
  <c r="T7197" i="4"/>
  <c r="T11264" i="4" s="1"/>
  <c r="T7323" i="4"/>
  <c r="T10216" i="4" s="1"/>
  <c r="T7335" i="4"/>
  <c r="T11366" i="4" s="1"/>
  <c r="T7369" i="4"/>
  <c r="T9967" i="4" s="1"/>
  <c r="T7414" i="4"/>
  <c r="T11417" i="4" s="1"/>
  <c r="T7457" i="4"/>
  <c r="T10218" i="4" s="1"/>
  <c r="T8032" i="4"/>
  <c r="T8044" i="4"/>
  <c r="T8043" i="4" s="1"/>
  <c r="T8091" i="4"/>
  <c r="T8090" i="4" s="1"/>
  <c r="T8183" i="4"/>
  <c r="T8230" i="4"/>
  <c r="T8229" i="4" s="1"/>
  <c r="T3973" i="4"/>
  <c r="T3972" i="4" s="1"/>
  <c r="T4135" i="4"/>
  <c r="T4134" i="4" s="1"/>
  <c r="T4410" i="4"/>
  <c r="T4402" i="4" s="1"/>
  <c r="T4824" i="4"/>
  <c r="T4815" i="4" s="1"/>
  <c r="T4873" i="4"/>
  <c r="T4872" i="4" s="1"/>
  <c r="T4947" i="4"/>
  <c r="T4938" i="4" s="1"/>
  <c r="T5071" i="4"/>
  <c r="T5062" i="4" s="1"/>
  <c r="T5399" i="4"/>
  <c r="T5398" i="4" s="1"/>
  <c r="T5642" i="4"/>
  <c r="T5641" i="4" s="1"/>
  <c r="T5714" i="4"/>
  <c r="T5706" i="4" s="1"/>
  <c r="T5797" i="4"/>
  <c r="T5919" i="4"/>
  <c r="T6357" i="4"/>
  <c r="T6348" i="4" s="1"/>
  <c r="T8692" i="4"/>
  <c r="T8683" i="4" s="1"/>
  <c r="T8918" i="4"/>
  <c r="T8909" i="4" s="1"/>
  <c r="T8928" i="4"/>
  <c r="T8927" i="4" s="1"/>
  <c r="T9067" i="4"/>
  <c r="T9066" i="4" s="1"/>
  <c r="T9102" i="4"/>
  <c r="T9093" i="4" s="1"/>
  <c r="T6919" i="4"/>
  <c r="T6918" i="4" s="1"/>
  <c r="T6917" i="4" s="1"/>
  <c r="T7013" i="4"/>
  <c r="T7012" i="4" s="1"/>
  <c r="T7011" i="4" s="1"/>
  <c r="T7117" i="4"/>
  <c r="T11413" i="4" s="1"/>
  <c r="T7154" i="4"/>
  <c r="T9914" i="4" s="1"/>
  <c r="T7249" i="4"/>
  <c r="T10115" i="4" s="1"/>
  <c r="T7281" i="4"/>
  <c r="T11365" i="4" s="1"/>
  <c r="T7379" i="4"/>
  <c r="T10117" i="4" s="1"/>
  <c r="T8901" i="4"/>
  <c r="T8899" i="4" s="1"/>
  <c r="T8362" i="4"/>
  <c r="T8353" i="4" s="1"/>
  <c r="T9056" i="4"/>
  <c r="T9047" i="4" s="1"/>
  <c r="T6788" i="4"/>
  <c r="T11412" i="4" s="1"/>
  <c r="T7764" i="4"/>
  <c r="T9623" i="4" s="1"/>
  <c r="T7775" i="4"/>
  <c r="T10023" i="4" s="1"/>
  <c r="T7866" i="4"/>
  <c r="T7797" i="4" s="1"/>
  <c r="T11373" i="4" s="1"/>
  <c r="T7901" i="4"/>
  <c r="T7925" i="4"/>
  <c r="T7923" i="4" s="1"/>
  <c r="T8037" i="4"/>
  <c r="T8036" i="4" s="1"/>
  <c r="T8225" i="4"/>
  <c r="T8216" i="4" s="1"/>
  <c r="T8235" i="4"/>
  <c r="T8234" i="4" s="1"/>
  <c r="T8270" i="4"/>
  <c r="T8345" i="4"/>
  <c r="T8675" i="4"/>
  <c r="T8673" i="4" s="1"/>
  <c r="T8698" i="4"/>
  <c r="T8697" i="4" s="1"/>
  <c r="T8735" i="4"/>
  <c r="T8726" i="4" s="1"/>
  <c r="T8780" i="4"/>
  <c r="T8855" i="4"/>
  <c r="T8923" i="4"/>
  <c r="T8922" i="4" s="1"/>
  <c r="T9015" i="4"/>
  <c r="T9006" i="4" s="1"/>
  <c r="T9039" i="4"/>
  <c r="T6277" i="4"/>
  <c r="T6268" i="4" s="1"/>
  <c r="T6301" i="4"/>
  <c r="T6299" i="4" s="1"/>
  <c r="T6365" i="4"/>
  <c r="T6364" i="4" s="1"/>
  <c r="T6587" i="4"/>
  <c r="T6586" i="4" s="1"/>
  <c r="T7777" i="4"/>
  <c r="T10123" i="4" s="1"/>
  <c r="T7766" i="4"/>
  <c r="T9473" i="4" s="1"/>
  <c r="T7772" i="4"/>
  <c r="T9873" i="4" s="1"/>
  <c r="T6108" i="4"/>
  <c r="T10410" i="4" s="1"/>
  <c r="T6118" i="4"/>
  <c r="T11410" i="4" s="1"/>
  <c r="T2080" i="4"/>
  <c r="T2079" i="4" s="1"/>
  <c r="T2154" i="4"/>
  <c r="T2146" i="4" s="1"/>
  <c r="T2316" i="4"/>
  <c r="T2308" i="4" s="1"/>
  <c r="T2365" i="4"/>
  <c r="T2364" i="4" s="1"/>
  <c r="T2439" i="4"/>
  <c r="T2430" i="4" s="1"/>
  <c r="T2515" i="4"/>
  <c r="T2799" i="4"/>
  <c r="T2791" i="4" s="1"/>
  <c r="T3040" i="4"/>
  <c r="T3031" i="4" s="1"/>
  <c r="T3323" i="4"/>
  <c r="T3315" i="4" s="1"/>
  <c r="T3372" i="4"/>
  <c r="T3371" i="4" s="1"/>
  <c r="T3444" i="4"/>
  <c r="T3436" i="4" s="1"/>
  <c r="T7373" i="4"/>
  <c r="T10017" i="4" s="1"/>
  <c r="T7410" i="4"/>
  <c r="T11267" i="4" s="1"/>
  <c r="T7708" i="4"/>
  <c r="T10222" i="4" s="1"/>
  <c r="T5578" i="4"/>
  <c r="T5576" i="4" s="1"/>
  <c r="T5674" i="4"/>
  <c r="T5666" i="4" s="1"/>
  <c r="T5722" i="4"/>
  <c r="T5721" i="4" s="1"/>
  <c r="T5805" i="4"/>
  <c r="T5804" i="4" s="1"/>
  <c r="T5902" i="4"/>
  <c r="T5900" i="4" s="1"/>
  <c r="T2887" i="4"/>
  <c r="T2886" i="4" s="1"/>
  <c r="T3653" i="4"/>
  <c r="T3652" i="4" s="1"/>
  <c r="T5110" i="4"/>
  <c r="T5149" i="4"/>
  <c r="T146" i="4"/>
  <c r="T10181" i="4" s="1"/>
  <c r="T579" i="4"/>
  <c r="T10191" i="4" s="1"/>
  <c r="T674" i="4"/>
  <c r="T10193" i="4" s="1"/>
  <c r="T702" i="4"/>
  <c r="T10743" i="4" s="1"/>
  <c r="T1158" i="4"/>
  <c r="T10599" i="4" s="1"/>
  <c r="T1449" i="4"/>
  <c r="T1625" i="4"/>
  <c r="T2357" i="4"/>
  <c r="T2349" i="4" s="1"/>
  <c r="T2595" i="4"/>
  <c r="T2587" i="4" s="1"/>
  <c r="T2718" i="4"/>
  <c r="T2710" i="4" s="1"/>
  <c r="T2766" i="4"/>
  <c r="T2765" i="4" s="1"/>
  <c r="T4620" i="4"/>
  <c r="T4668" i="4"/>
  <c r="T4667" i="4" s="1"/>
  <c r="T4781" i="4"/>
  <c r="T4773" i="4" s="1"/>
  <c r="T4865" i="4"/>
  <c r="T4856" i="4" s="1"/>
  <c r="T9062" i="4"/>
  <c r="T9061" i="4" s="1"/>
  <c r="T4483" i="4"/>
  <c r="T6671" i="4"/>
  <c r="T6670" i="4" s="1"/>
  <c r="T2539" i="4"/>
  <c r="T2537" i="4" s="1"/>
  <c r="T2677" i="4"/>
  <c r="T2669" i="4" s="1"/>
  <c r="T2943" i="4"/>
  <c r="T2941" i="4" s="1"/>
  <c r="T3063" i="4"/>
  <c r="T3061" i="4" s="1"/>
  <c r="T4848" i="4"/>
  <c r="T4846" i="4" s="1"/>
  <c r="T263" i="4"/>
  <c r="T757" i="4"/>
  <c r="T10094" i="4" s="1"/>
  <c r="T11349" i="4"/>
  <c r="T1281" i="4"/>
  <c r="T10201" i="4" s="1"/>
  <c r="T1404" i="4"/>
  <c r="T10353" i="4" s="1"/>
  <c r="T2555" i="4"/>
  <c r="T2839" i="4"/>
  <c r="T2831" i="4" s="1"/>
  <c r="T2959" i="4"/>
  <c r="T3079" i="4"/>
  <c r="T4449" i="4"/>
  <c r="T4441" i="4" s="1"/>
  <c r="T4701" i="4"/>
  <c r="T4692" i="4" s="1"/>
  <c r="T4741" i="4"/>
  <c r="T3202" i="4"/>
  <c r="T3290" i="4"/>
  <c r="T3289" i="4" s="1"/>
  <c r="T3364" i="4"/>
  <c r="T3356" i="4" s="1"/>
  <c r="T3412" i="4"/>
  <c r="T3411" i="4" s="1"/>
  <c r="T3484" i="4"/>
  <c r="T3476" i="4" s="1"/>
  <c r="T3813" i="4"/>
  <c r="T3812" i="4" s="1"/>
  <c r="T4014" i="4"/>
  <c r="T4013" i="4" s="1"/>
  <c r="T6117" i="4"/>
  <c r="T11360" i="4" s="1"/>
  <c r="T6561" i="4"/>
  <c r="T6559" i="4" s="1"/>
  <c r="T6646" i="4"/>
  <c r="T6644" i="4" s="1"/>
  <c r="T10811" i="4"/>
  <c r="T7626" i="4"/>
  <c r="T2823" i="4"/>
  <c r="T2821" i="4" s="1"/>
  <c r="T3589" i="4"/>
  <c r="T3587" i="4" s="1"/>
  <c r="T3709" i="4"/>
  <c r="T3707" i="4" s="1"/>
  <c r="T3885" i="4"/>
  <c r="T3877" i="4" s="1"/>
  <c r="T4071" i="4"/>
  <c r="T3605" i="4"/>
  <c r="T3597" i="4" s="1"/>
  <c r="T3725" i="4"/>
  <c r="T3717" i="4" s="1"/>
  <c r="T3925" i="4"/>
  <c r="T6544" i="4"/>
  <c r="T6543" i="4" s="1"/>
  <c r="T7201" i="4"/>
  <c r="T11364" i="4" s="1"/>
  <c r="T7551" i="4"/>
  <c r="T10220" i="4" s="1"/>
  <c r="T8392" i="4"/>
  <c r="T8452" i="4"/>
  <c r="T8565" i="4"/>
  <c r="T8564" i="4" s="1"/>
  <c r="T8585" i="4"/>
  <c r="T8583" i="4" s="1"/>
  <c r="T5780" i="4"/>
  <c r="T5778" i="4" s="1"/>
  <c r="T7994" i="4"/>
  <c r="T7993" i="4" s="1"/>
  <c r="T6317" i="4"/>
  <c r="T6308" i="4" s="1"/>
  <c r="T9141" i="4"/>
  <c r="T9134" i="4" s="1"/>
  <c r="T4433" i="4"/>
  <c r="T4431" i="4" s="1"/>
  <c r="T5197" i="4"/>
  <c r="T5196" i="4" s="1"/>
  <c r="T6000" i="4"/>
  <c r="T10208" i="4" s="1"/>
  <c r="T1343" i="4"/>
  <c r="T10602" i="4" s="1"/>
  <c r="T3250" i="4"/>
  <c r="T3249" i="4" s="1"/>
  <c r="T22" i="4"/>
  <c r="T10178" i="4" s="1"/>
  <c r="T433" i="4"/>
  <c r="T10388" i="4" s="1"/>
  <c r="T762" i="4"/>
  <c r="T10194" i="4" s="1"/>
  <c r="T831" i="4"/>
  <c r="T10195" i="4" s="1"/>
  <c r="T10595" i="4"/>
  <c r="T924" i="4"/>
  <c r="T10196" i="4" s="1"/>
  <c r="T1005" i="4"/>
  <c r="T10597" i="4" s="1"/>
  <c r="T1075" i="4"/>
  <c r="T1134" i="4"/>
  <c r="T10399" i="4" s="1"/>
  <c r="T1164" i="4"/>
  <c r="T10699" i="4" s="1"/>
  <c r="T1332" i="4"/>
  <c r="T10202" i="4" s="1"/>
  <c r="T1483" i="4"/>
  <c r="T10204" i="4" s="1"/>
  <c r="T1568" i="4"/>
  <c r="T9555" i="4" s="1"/>
  <c r="T1575" i="4"/>
  <c r="T9955" i="4" s="1"/>
  <c r="T1706" i="4"/>
  <c r="T1698" i="4" s="1"/>
  <c r="T1730" i="4"/>
  <c r="T1728" i="4" s="1"/>
  <c r="T1745" i="4"/>
  <c r="T1738" i="4" s="1"/>
  <c r="T1794" i="4"/>
  <c r="T1793" i="4" s="1"/>
  <c r="T1868" i="4"/>
  <c r="T1860" i="4" s="1"/>
  <c r="T1892" i="4"/>
  <c r="T1890" i="4" s="1"/>
  <c r="T1917" i="4"/>
  <c r="T1916" i="4" s="1"/>
  <c r="T1991" i="4"/>
  <c r="T1983" i="4" s="1"/>
  <c r="T2015" i="4"/>
  <c r="T2013" i="4" s="1"/>
  <c r="T2030" i="4"/>
  <c r="T2023" i="4" s="1"/>
  <c r="T1577" i="4"/>
  <c r="T10055" i="4" s="1"/>
  <c r="T2114" i="4"/>
  <c r="T2105" i="4" s="1"/>
  <c r="T2138" i="4"/>
  <c r="T2136" i="4" s="1"/>
  <c r="T1786" i="4"/>
  <c r="T1779" i="4" s="1"/>
  <c r="T1909" i="4"/>
  <c r="T1900" i="4" s="1"/>
  <c r="T2072" i="4"/>
  <c r="T2063" i="4" s="1"/>
  <c r="T2195" i="4"/>
  <c r="T2187" i="4" s="1"/>
  <c r="T752" i="4"/>
  <c r="T9944" i="4" s="1"/>
  <c r="T2276" i="4"/>
  <c r="T2267" i="4" s="1"/>
  <c r="T2300" i="4"/>
  <c r="T2298" i="4" s="1"/>
  <c r="T2460" i="4"/>
  <c r="T2458" i="4" s="1"/>
  <c r="T2475" i="4"/>
  <c r="T2468" i="4" s="1"/>
  <c r="T2499" i="4"/>
  <c r="T2497" i="4" s="1"/>
  <c r="T2507" i="4"/>
  <c r="T2661" i="4"/>
  <c r="T2659" i="4" s="1"/>
  <c r="T2783" i="4"/>
  <c r="T2781" i="4" s="1"/>
  <c r="T2847" i="4"/>
  <c r="T2846" i="4" s="1"/>
  <c r="T2919" i="4"/>
  <c r="T2911" i="4" s="1"/>
  <c r="T2967" i="4"/>
  <c r="T2966" i="4" s="1"/>
  <c r="T3087" i="4"/>
  <c r="T3086" i="4" s="1"/>
  <c r="T3160" i="4"/>
  <c r="T3307" i="4"/>
  <c r="T3305" i="4" s="1"/>
  <c r="T3428" i="4"/>
  <c r="T3426" i="4" s="1"/>
  <c r="T3565" i="4"/>
  <c r="T3557" i="4" s="1"/>
  <c r="T3613" i="4"/>
  <c r="T3612" i="4" s="1"/>
  <c r="T3685" i="4"/>
  <c r="T3677" i="4" s="1"/>
  <c r="T3733" i="4"/>
  <c r="T3732" i="4" s="1"/>
  <c r="T3830" i="4"/>
  <c r="T3828" i="4" s="1"/>
  <c r="T3845" i="4"/>
  <c r="T3838" i="4" s="1"/>
  <c r="T3869" i="4"/>
  <c r="T3933" i="4"/>
  <c r="T3932" i="4" s="1"/>
  <c r="T4031" i="4"/>
  <c r="T4029" i="4" s="1"/>
  <c r="T4046" i="4"/>
  <c r="T4039" i="4" s="1"/>
  <c r="T4069" i="4"/>
  <c r="T4208" i="4"/>
  <c r="T4232" i="4"/>
  <c r="T4247" i="4"/>
  <c r="T4239" i="4" s="1"/>
  <c r="T4370" i="4"/>
  <c r="T4362" i="4" s="1"/>
  <c r="T4394" i="4"/>
  <c r="T4392" i="4" s="1"/>
  <c r="T4457" i="4"/>
  <c r="T4456" i="4" s="1"/>
  <c r="T4482" i="4"/>
  <c r="T9506" i="4" s="1"/>
  <c r="T4490" i="4"/>
  <c r="T9906" i="4" s="1"/>
  <c r="T4504" i="4"/>
  <c r="T11406" i="4" s="1"/>
  <c r="T4684" i="4"/>
  <c r="T4682" i="4" s="1"/>
  <c r="T5054" i="4"/>
  <c r="T5052" i="4" s="1"/>
  <c r="T5269" i="4"/>
  <c r="T5261" i="4" s="1"/>
  <c r="T5294" i="4"/>
  <c r="T5292" i="4" s="1"/>
  <c r="T5432" i="4"/>
  <c r="T5424" i="4" s="1"/>
  <c r="T5456" i="4"/>
  <c r="T5454" i="4" s="1"/>
  <c r="T5481" i="4"/>
  <c r="T5480" i="4" s="1"/>
  <c r="T5554" i="4"/>
  <c r="T5546" i="4" s="1"/>
  <c r="T5602" i="4"/>
  <c r="T5601" i="4" s="1"/>
  <c r="T5658" i="4"/>
  <c r="T5656" i="4" s="1"/>
  <c r="T5755" i="4"/>
  <c r="T5877" i="4"/>
  <c r="T5869" i="4" s="1"/>
  <c r="T6099" i="4"/>
  <c r="T9960" i="4" s="1"/>
  <c r="T6178" i="4"/>
  <c r="T6176" i="4" s="1"/>
  <c r="T6463" i="4"/>
  <c r="T6462" i="4" s="1"/>
  <c r="T6536" i="4"/>
  <c r="T6706" i="4"/>
  <c r="T10211" i="4" s="1"/>
  <c r="T6913" i="4"/>
  <c r="T7007" i="4"/>
  <c r="T6998" i="4" s="1"/>
  <c r="T7506" i="4"/>
  <c r="T10219" i="4" s="1"/>
  <c r="T6765" i="4"/>
  <c r="T9612" i="4" s="1"/>
  <c r="T6776" i="4"/>
  <c r="T10012" i="4" s="1"/>
  <c r="T7467" i="4"/>
  <c r="T11318" i="4" s="1"/>
  <c r="T11324" i="4" s="1"/>
  <c r="T7798" i="4"/>
  <c r="T11423" i="4" s="1"/>
  <c r="T6625" i="4"/>
  <c r="T6624" i="4" s="1"/>
  <c r="T6825" i="4"/>
  <c r="T6824" i="4" s="1"/>
  <c r="T6823" i="4" s="1"/>
  <c r="T7177" i="4"/>
  <c r="T6578" i="4"/>
  <c r="T6569" i="4" s="1"/>
  <c r="T6663" i="4"/>
  <c r="T6654" i="4" s="1"/>
  <c r="T6867" i="4"/>
  <c r="T6858" i="4" s="1"/>
  <c r="T6960" i="4"/>
  <c r="T6951" i="4" s="1"/>
  <c r="T6629" i="4"/>
  <c r="T6628" i="4" s="1"/>
  <c r="T6773" i="4"/>
  <c r="T9862" i="4" s="1"/>
  <c r="T6779" i="4"/>
  <c r="T10162" i="4" s="1"/>
  <c r="T7767" i="4"/>
  <c r="T9573" i="4" s="1"/>
  <c r="T7774" i="4"/>
  <c r="T9973" i="4" s="1"/>
  <c r="T724" i="4"/>
  <c r="T680" i="4"/>
  <c r="T11193" i="4"/>
  <c r="T708" i="4"/>
  <c r="T707" i="4" s="1"/>
  <c r="T9796" i="4"/>
  <c r="T11251" i="4"/>
  <c r="T11101" i="4" s="1"/>
  <c r="T1289" i="4"/>
  <c r="T1288" i="4" s="1"/>
  <c r="T9778" i="4"/>
  <c r="T9279" i="4"/>
  <c r="T9679" i="4"/>
  <c r="T62" i="4"/>
  <c r="T11229" i="4"/>
  <c r="T11079" i="4" s="1"/>
  <c r="T74" i="4"/>
  <c r="T73" i="4" s="1"/>
  <c r="T9680" i="4"/>
  <c r="T99" i="4"/>
  <c r="T10584" i="4"/>
  <c r="T10234" i="4" s="1"/>
  <c r="T268" i="4"/>
  <c r="T267" i="4" s="1"/>
  <c r="T9685" i="4"/>
  <c r="T293" i="4"/>
  <c r="T11235" i="4"/>
  <c r="T11085" i="4" s="1"/>
  <c r="T305" i="4"/>
  <c r="T304" i="4" s="1"/>
  <c r="T9288" i="4"/>
  <c r="T456" i="4"/>
  <c r="T9688" i="4"/>
  <c r="T420" i="4"/>
  <c r="T10288" i="4"/>
  <c r="T487" i="4"/>
  <c r="T10189" i="4" s="1"/>
  <c r="T11239" i="4"/>
  <c r="T11089" i="4" s="1"/>
  <c r="T497" i="4"/>
  <c r="T496" i="4" s="1"/>
  <c r="T532" i="4"/>
  <c r="T10190" i="4" s="1"/>
  <c r="T11240" i="4"/>
  <c r="T11090" i="4" s="1"/>
  <c r="T542" i="4"/>
  <c r="T541" i="4" s="1"/>
  <c r="T9392" i="4"/>
  <c r="T9342" i="4" s="1"/>
  <c r="T609" i="4"/>
  <c r="T607" i="4" s="1"/>
  <c r="T9792" i="4"/>
  <c r="T11242" i="4"/>
  <c r="T11092" i="4" s="1"/>
  <c r="T634" i="4"/>
  <c r="T633" i="4" s="1"/>
  <c r="T694" i="4"/>
  <c r="T10593" i="4" s="1"/>
  <c r="T9394" i="4"/>
  <c r="T9344" i="4" s="1"/>
  <c r="T737" i="4"/>
  <c r="T735" i="4" s="1"/>
  <c r="T9794" i="4"/>
  <c r="T10394" i="4"/>
  <c r="T10244" i="4" s="1"/>
  <c r="T769" i="4"/>
  <c r="T768" i="4" s="1"/>
  <c r="T9696" i="4"/>
  <c r="T908" i="4"/>
  <c r="T916" i="4"/>
  <c r="T10096" i="4" s="1"/>
  <c r="T9297" i="4"/>
  <c r="T9697" i="4"/>
  <c r="T980" i="4"/>
  <c r="T10350" i="4"/>
  <c r="T10250" i="4" s="1"/>
  <c r="T1232" i="4"/>
  <c r="T1231" i="4" s="1"/>
  <c r="T1250" i="4"/>
  <c r="T9301" i="4"/>
  <c r="T9701" i="4"/>
  <c r="T1270" i="4"/>
  <c r="T10601" i="4"/>
  <c r="T10251" i="4" s="1"/>
  <c r="T1286" i="4"/>
  <c r="T1285" i="4" s="1"/>
  <c r="T11002" i="4"/>
  <c r="T1348" i="4"/>
  <c r="T1347" i="4" s="1"/>
  <c r="T1450" i="4"/>
  <c r="T1408" i="4"/>
  <c r="T10403" i="4" s="1"/>
  <c r="T9304" i="4"/>
  <c r="T1549" i="4"/>
  <c r="T1566" i="4"/>
  <c r="T9505" i="4" s="1"/>
  <c r="T1574" i="4"/>
  <c r="T9905" i="4" s="1"/>
  <c r="T1690" i="4"/>
  <c r="T1852" i="4"/>
  <c r="T1850" i="4" s="1"/>
  <c r="T1975" i="4"/>
  <c r="T1973" i="4" s="1"/>
  <c r="T2162" i="4"/>
  <c r="T2161" i="4" s="1"/>
  <c r="T2398" i="4"/>
  <c r="T2422" i="4"/>
  <c r="T2420" i="4" s="1"/>
  <c r="T2636" i="4"/>
  <c r="T2627" i="4" s="1"/>
  <c r="T2685" i="4"/>
  <c r="T2684" i="4" s="1"/>
  <c r="T2758" i="4"/>
  <c r="T2903" i="4"/>
  <c r="T2901" i="4" s="1"/>
  <c r="T3023" i="4"/>
  <c r="T3267" i="4"/>
  <c r="T3282" i="4"/>
  <c r="T3275" i="4" s="1"/>
  <c r="T3331" i="4"/>
  <c r="T3330" i="4" s="1"/>
  <c r="T3404" i="4"/>
  <c r="T3452" i="4"/>
  <c r="T3451" i="4" s="1"/>
  <c r="T3549" i="4"/>
  <c r="T3669" i="4"/>
  <c r="T3667" i="4" s="1"/>
  <c r="T3805" i="4"/>
  <c r="T3867" i="4"/>
  <c r="T3893" i="4"/>
  <c r="T3892" i="4" s="1"/>
  <c r="T4006" i="4"/>
  <c r="T4168" i="4"/>
  <c r="T4160" i="4" s="1"/>
  <c r="T4192" i="4"/>
  <c r="T4200" i="4"/>
  <c r="T4230" i="4"/>
  <c r="T4354" i="4"/>
  <c r="T9456" i="4"/>
  <c r="T4489" i="4"/>
  <c r="T9856" i="4" s="1"/>
  <c r="T4539" i="4"/>
  <c r="T4563" i="4"/>
  <c r="T4561" i="4" s="1"/>
  <c r="T4588" i="4"/>
  <c r="T4587" i="4" s="1"/>
  <c r="T4660" i="4"/>
  <c r="T4807" i="4"/>
  <c r="T4805" i="4" s="1"/>
  <c r="T4906" i="4"/>
  <c r="T4930" i="4"/>
  <c r="T4954" i="4"/>
  <c r="T4952" i="4" s="1"/>
  <c r="T4951" i="4" s="1"/>
  <c r="T5029" i="4"/>
  <c r="T5021" i="4" s="1"/>
  <c r="T5214" i="4"/>
  <c r="T5212" i="4" s="1"/>
  <c r="T5229" i="4"/>
  <c r="T5222" i="4" s="1"/>
  <c r="T5253" i="4"/>
  <c r="T5318" i="4"/>
  <c r="T5317" i="4" s="1"/>
  <c r="T5416" i="4"/>
  <c r="T5414" i="4" s="1"/>
  <c r="T5538" i="4"/>
  <c r="T5634" i="4"/>
  <c r="T5682" i="4"/>
  <c r="T5681" i="4" s="1"/>
  <c r="T5837" i="4"/>
  <c r="T5861" i="4"/>
  <c r="T5859" i="4" s="1"/>
  <c r="T6061" i="4"/>
  <c r="T10809" i="4" s="1"/>
  <c r="T6090" i="4"/>
  <c r="T9510" i="4" s="1"/>
  <c r="T6098" i="4"/>
  <c r="T9910" i="4" s="1"/>
  <c r="T6153" i="4"/>
  <c r="T6144" i="4" s="1"/>
  <c r="T6260" i="4"/>
  <c r="T6397" i="4"/>
  <c r="T6388" i="4" s="1"/>
  <c r="T6112" i="4"/>
  <c r="T6409" i="4"/>
  <c r="T6408" i="4" s="1"/>
  <c r="T6497" i="4"/>
  <c r="T6520" i="4"/>
  <c r="T6518" i="4" s="1"/>
  <c r="T6620" i="4"/>
  <c r="T6611" i="4" s="1"/>
  <c r="T6715" i="4"/>
  <c r="T10361" i="4" s="1"/>
  <c r="T6766" i="4"/>
  <c r="T9512" i="4" s="1"/>
  <c r="T6774" i="4"/>
  <c r="T9912" i="4" s="1"/>
  <c r="T6819" i="4"/>
  <c r="T6897" i="4"/>
  <c r="T6976" i="4"/>
  <c r="T7017" i="4"/>
  <c r="T7016" i="4" s="1"/>
  <c r="T7056" i="4"/>
  <c r="T7047" i="4" s="1"/>
  <c r="T9313" i="4"/>
  <c r="T9713" i="4"/>
  <c r="T7093" i="4"/>
  <c r="T10613" i="4"/>
  <c r="T10263" i="4" s="1"/>
  <c r="T7109" i="4"/>
  <c r="T7108" i="4" s="1"/>
  <c r="T9314" i="4"/>
  <c r="T9714" i="4"/>
  <c r="T7147" i="4"/>
  <c r="T10616" i="4"/>
  <c r="T10266" i="4" s="1"/>
  <c r="T7328" i="4"/>
  <c r="T7327" i="4" s="1"/>
  <c r="T9417" i="4"/>
  <c r="T9367" i="4" s="1"/>
  <c r="T7357" i="4"/>
  <c r="T7355" i="4" s="1"/>
  <c r="T9817" i="4"/>
  <c r="T9318" i="4"/>
  <c r="T9718" i="4"/>
  <c r="T7446" i="4"/>
  <c r="T10618" i="4"/>
  <c r="T10268" i="4" s="1"/>
  <c r="T7462" i="4"/>
  <c r="T7461" i="4" s="1"/>
  <c r="T9320" i="4"/>
  <c r="T7627" i="4"/>
  <c r="T9720" i="4"/>
  <c r="T7543" i="4"/>
  <c r="T7623" i="4"/>
  <c r="T7562" i="4"/>
  <c r="T10420" i="4" s="1"/>
  <c r="T11171" i="4"/>
  <c r="T11121" i="4" s="1"/>
  <c r="T7667" i="4"/>
  <c r="T7666" i="4" s="1"/>
  <c r="T9422" i="4"/>
  <c r="T9372" i="4" s="1"/>
  <c r="T7693" i="4"/>
  <c r="T9822" i="4"/>
  <c r="T10722" i="4"/>
  <c r="T10672" i="4" s="1"/>
  <c r="T7727" i="4"/>
  <c r="T7726" i="4" s="1"/>
  <c r="T7761" i="4"/>
  <c r="T7832" i="4"/>
  <c r="T7769" i="4"/>
  <c r="T9779" i="4"/>
  <c r="T888" i="4"/>
  <c r="T840" i="4"/>
  <c r="T9401" i="4"/>
  <c r="T9351" i="4" s="1"/>
  <c r="T1264" i="4"/>
  <c r="T1262" i="4" s="1"/>
  <c r="T1630" i="4"/>
  <c r="T1629" i="4" s="1"/>
  <c r="T1584" i="4"/>
  <c r="T10605" i="4" s="1"/>
  <c r="T4499" i="4"/>
  <c r="T4786" i="4"/>
  <c r="T4785" i="4" s="1"/>
  <c r="T11258" i="4"/>
  <c r="T11108" i="4" s="1"/>
  <c r="T6005" i="4"/>
  <c r="T6004" i="4" s="1"/>
  <c r="T10711" i="4"/>
  <c r="T10661" i="4" s="1"/>
  <c r="T6732" i="4"/>
  <c r="T6731" i="4" s="1"/>
  <c r="T6975" i="4"/>
  <c r="T9413" i="4"/>
  <c r="T9363" i="4" s="1"/>
  <c r="T7087" i="4"/>
  <c r="T7085" i="4" s="1"/>
  <c r="T9813" i="4"/>
  <c r="T7095" i="4"/>
  <c r="T9414" i="4"/>
  <c r="T9364" i="4" s="1"/>
  <c r="T7141" i="4"/>
  <c r="T7139" i="4" s="1"/>
  <c r="T9814" i="4"/>
  <c r="T7184" i="4"/>
  <c r="T7253" i="4"/>
  <c r="T10215" i="4" s="1"/>
  <c r="T7275" i="4"/>
  <c r="T10615" i="4" s="1"/>
  <c r="T9316" i="4"/>
  <c r="T9716" i="4"/>
  <c r="T7313" i="4"/>
  <c r="T7332" i="4"/>
  <c r="T7383" i="4"/>
  <c r="T10217" i="4" s="1"/>
  <c r="T7392" i="4"/>
  <c r="T10717" i="4"/>
  <c r="T9418" i="4"/>
  <c r="T9368" i="4" s="1"/>
  <c r="T7440" i="4"/>
  <c r="T7438" i="4" s="1"/>
  <c r="T9818" i="4"/>
  <c r="T11268" i="4"/>
  <c r="T9420" i="4"/>
  <c r="T9370" i="4" s="1"/>
  <c r="T7537" i="4"/>
  <c r="T7535" i="4" s="1"/>
  <c r="T9820" i="4"/>
  <c r="T7625" i="4"/>
  <c r="T10720" i="4"/>
  <c r="T7594" i="4"/>
  <c r="T10870" i="4" s="1"/>
  <c r="T7656" i="4"/>
  <c r="T10221" i="4" s="1"/>
  <c r="T7746" i="4"/>
  <c r="T7718" i="4"/>
  <c r="T7732" i="4"/>
  <c r="T7941" i="4"/>
  <c r="T7933" i="4" s="1"/>
  <c r="T7956" i="4"/>
  <c r="T7955" i="4" s="1"/>
  <c r="T7801" i="4"/>
  <c r="T8166" i="4"/>
  <c r="T8164" i="4" s="1"/>
  <c r="T8174" i="4"/>
  <c r="T8191" i="4"/>
  <c r="T8190" i="4" s="1"/>
  <c r="T8281" i="4"/>
  <c r="T8280" i="4" s="1"/>
  <c r="T8316" i="4"/>
  <c r="T8307" i="4" s="1"/>
  <c r="T8371" i="4"/>
  <c r="T8370" i="4" s="1"/>
  <c r="T8418" i="4"/>
  <c r="T8417" i="4" s="1"/>
  <c r="T9298" i="4"/>
  <c r="T11052" i="4"/>
  <c r="T1367" i="4"/>
  <c r="T32" i="4"/>
  <c r="T66" i="4"/>
  <c r="T10179" i="4" s="1"/>
  <c r="T9380" i="4"/>
  <c r="T9330" i="4" s="1"/>
  <c r="T94" i="4"/>
  <c r="T92" i="4" s="1"/>
  <c r="T103" i="4"/>
  <c r="T10180" i="4" s="1"/>
  <c r="T9681" i="4"/>
  <c r="T142" i="4"/>
  <c r="X154" i="4"/>
  <c r="T153" i="4"/>
  <c r="T10582" i="4"/>
  <c r="T10232" i="4" s="1"/>
  <c r="T208" i="4"/>
  <c r="T207" i="4" s="1"/>
  <c r="T9684" i="4"/>
  <c r="T260" i="4"/>
  <c r="T9385" i="4"/>
  <c r="T9335" i="4" s="1"/>
  <c r="T288" i="4"/>
  <c r="T286" i="4" s="1"/>
  <c r="T297" i="4"/>
  <c r="T10185" i="4" s="1"/>
  <c r="T9286" i="4"/>
  <c r="T357" i="4"/>
  <c r="T359" i="4" s="1"/>
  <c r="T9686" i="4"/>
  <c r="T332" i="4"/>
  <c r="T10386" i="4"/>
  <c r="T10236" i="4" s="1"/>
  <c r="T342" i="4"/>
  <c r="T341" i="4" s="1"/>
  <c r="T424" i="4"/>
  <c r="T10188" i="4" s="1"/>
  <c r="T11238" i="4"/>
  <c r="T11088" i="4" s="1"/>
  <c r="T449" i="4"/>
  <c r="T448" i="4" s="1"/>
  <c r="T9291" i="4"/>
  <c r="T9691" i="4"/>
  <c r="T569" i="4"/>
  <c r="T11241" i="4"/>
  <c r="T11091" i="4" s="1"/>
  <c r="T587" i="4"/>
  <c r="T586" i="4" s="1"/>
  <c r="T626" i="4"/>
  <c r="T10192" i="4" s="1"/>
  <c r="T9393" i="4"/>
  <c r="T9343" i="4" s="1"/>
  <c r="T657" i="4"/>
  <c r="T655" i="4" s="1"/>
  <c r="T9793" i="4"/>
  <c r="T682" i="4"/>
  <c r="T10343" i="4" s="1"/>
  <c r="T689" i="4"/>
  <c r="T10393" i="4" s="1"/>
  <c r="T699" i="4"/>
  <c r="T748" i="4"/>
  <c r="T9894" i="4" s="1"/>
  <c r="T10744" i="4"/>
  <c r="T10644" i="4" s="1"/>
  <c r="T775" i="4"/>
  <c r="T774" i="4" s="1"/>
  <c r="T9295" i="4"/>
  <c r="T889" i="4"/>
  <c r="T9695" i="4"/>
  <c r="T816" i="4"/>
  <c r="T877" i="4"/>
  <c r="T11345" i="4" s="1"/>
  <c r="T9396" i="4"/>
  <c r="T9346" i="4" s="1"/>
  <c r="T903" i="4"/>
  <c r="T901" i="4" s="1"/>
  <c r="T10296" i="4"/>
  <c r="T10246" i="4" s="1"/>
  <c r="T933" i="4"/>
  <c r="T932" i="4" s="1"/>
  <c r="T946" i="4"/>
  <c r="T11246" i="4" s="1"/>
  <c r="T1018" i="4"/>
  <c r="T11397" i="4" s="1"/>
  <c r="T9398" i="4"/>
  <c r="T1042" i="4"/>
  <c r="T1040" i="4" s="1"/>
  <c r="T9698" i="4"/>
  <c r="T1049" i="4"/>
  <c r="T9299" i="4"/>
  <c r="T1196" i="4"/>
  <c r="T9699" i="4"/>
  <c r="T1110" i="4"/>
  <c r="T11249" i="4"/>
  <c r="T1186" i="4"/>
  <c r="T1185" i="4" s="1"/>
  <c r="T9300" i="4"/>
  <c r="T1249" i="4"/>
  <c r="T9800" i="4"/>
  <c r="T1226" i="4"/>
  <c r="T10200" i="4" s="1"/>
  <c r="T10502" i="4"/>
  <c r="T10252" i="4" s="1"/>
  <c r="T1368" i="4"/>
  <c r="T11252" i="4"/>
  <c r="T11102" i="4" s="1"/>
  <c r="T1352" i="4"/>
  <c r="T1351" i="4" s="1"/>
  <c r="T9403" i="4"/>
  <c r="T9353" i="4" s="1"/>
  <c r="T1384" i="4"/>
  <c r="T1382" i="4" s="1"/>
  <c r="T9803" i="4"/>
  <c r="T10303" i="4"/>
  <c r="T9804" i="4"/>
  <c r="T1499" i="4"/>
  <c r="T1547" i="4"/>
  <c r="T10704" i="4"/>
  <c r="T10654" i="4" s="1"/>
  <c r="T1509" i="4"/>
  <c r="T1508" i="4" s="1"/>
  <c r="T1565" i="4"/>
  <c r="T9605" i="4" s="1"/>
  <c r="T1576" i="4"/>
  <c r="T10005" i="4" s="1"/>
  <c r="T1633" i="4"/>
  <c r="T1632" i="4" s="1"/>
  <c r="T1589" i="4"/>
  <c r="T11255" i="4" s="1"/>
  <c r="T2055" i="4"/>
  <c r="T2053" i="4" s="1"/>
  <c r="T2547" i="4"/>
  <c r="T2726" i="4"/>
  <c r="T2725" i="4" s="1"/>
  <c r="T2951" i="4"/>
  <c r="T3071" i="4"/>
  <c r="T4272" i="4"/>
  <c r="T4270" i="4" s="1"/>
  <c r="T4484" i="4"/>
  <c r="T9556" i="4" s="1"/>
  <c r="T4491" i="4"/>
  <c r="T9956" i="4" s="1"/>
  <c r="T4580" i="4"/>
  <c r="T4571" i="4" s="1"/>
  <c r="T4628" i="4"/>
  <c r="T4627" i="4" s="1"/>
  <c r="T4725" i="4"/>
  <c r="T4723" i="4" s="1"/>
  <c r="T4733" i="4"/>
  <c r="T5586" i="4"/>
  <c r="T5788" i="4"/>
  <c r="T5910" i="4"/>
  <c r="T9307" i="4"/>
  <c r="T9707" i="4"/>
  <c r="T5950" i="4"/>
  <c r="T11257" i="4"/>
  <c r="T11107" i="4" s="1"/>
  <c r="T5966" i="4"/>
  <c r="T5965" i="4" s="1"/>
  <c r="T9709" i="4"/>
  <c r="T6034" i="4"/>
  <c r="T10309" i="4"/>
  <c r="T11259" i="4"/>
  <c r="T11109" i="4" s="1"/>
  <c r="T6065" i="4"/>
  <c r="T6064" i="4" s="1"/>
  <c r="T6089" i="4"/>
  <c r="T9610" i="4" s="1"/>
  <c r="T6100" i="4"/>
  <c r="T10010" i="4" s="1"/>
  <c r="T6850" i="4"/>
  <c r="T6848" i="4" s="1"/>
  <c r="T6875" i="4"/>
  <c r="T6874" i="4" s="1"/>
  <c r="T6943" i="4"/>
  <c r="T6941" i="4" s="1"/>
  <c r="T6968" i="4"/>
  <c r="T6967" i="4" s="1"/>
  <c r="T7151" i="4"/>
  <c r="T9864" i="4" s="1"/>
  <c r="T9315" i="4"/>
  <c r="T7288" i="4"/>
  <c r="T9715" i="4"/>
  <c r="T7238" i="4"/>
  <c r="T9416" i="4"/>
  <c r="T9366" i="4" s="1"/>
  <c r="T7307" i="4"/>
  <c r="T7305" i="4" s="1"/>
  <c r="T9816" i="4"/>
  <c r="T9766" i="4" s="1"/>
  <c r="T7315" i="4"/>
  <c r="T7376" i="4"/>
  <c r="T10067" i="4" s="1"/>
  <c r="T7423" i="4"/>
  <c r="T7403" i="4"/>
  <c r="T10767" i="4" s="1"/>
  <c r="T7622" i="4"/>
  <c r="T7571" i="4"/>
  <c r="T10470" i="4" s="1"/>
  <c r="T11370" i="4"/>
  <c r="T7630" i="4"/>
  <c r="T7763" i="4"/>
  <c r="T7821" i="4"/>
  <c r="T7818" i="4" s="1"/>
  <c r="T7771" i="4"/>
  <c r="T7787" i="4"/>
  <c r="T7858" i="4"/>
  <c r="T7857" i="4" s="1"/>
  <c r="T8016" i="4"/>
  <c r="T8014" i="4" s="1"/>
  <c r="T8024" i="4"/>
  <c r="T8065" i="4"/>
  <c r="T8063" i="4" s="1"/>
  <c r="T8123" i="4"/>
  <c r="T8121" i="4" s="1"/>
  <c r="T8148" i="4"/>
  <c r="T8147" i="4" s="1"/>
  <c r="T8491" i="4"/>
  <c r="T8489" i="4" s="1"/>
  <c r="T8837" i="4"/>
  <c r="T8836" i="4" s="1"/>
  <c r="T8872" i="4"/>
  <c r="T8863" i="4" s="1"/>
  <c r="T8882" i="4"/>
  <c r="T8881" i="4" s="1"/>
  <c r="T9280" i="4"/>
  <c r="T10681" i="4"/>
  <c r="T172" i="4"/>
  <c r="T171" i="4" s="1"/>
  <c r="T11248" i="4"/>
  <c r="T11098" i="4" s="1"/>
  <c r="T1074" i="4"/>
  <c r="T1073" i="4" s="1"/>
  <c r="T11230" i="4"/>
  <c r="T11080" i="4" s="1"/>
  <c r="T114" i="4"/>
  <c r="T113" i="4" s="1"/>
  <c r="T9781" i="4"/>
  <c r="T9731" i="4" s="1"/>
  <c r="T144" i="4"/>
  <c r="T9282" i="4"/>
  <c r="T9682" i="4"/>
  <c r="T199" i="4"/>
  <c r="T11232" i="4"/>
  <c r="T11082" i="4" s="1"/>
  <c r="T211" i="4"/>
  <c r="T210" i="4" s="1"/>
  <c r="T9284" i="4"/>
  <c r="T10184" i="4"/>
  <c r="T9734" i="4" s="1"/>
  <c r="T262" i="4"/>
  <c r="T9386" i="4"/>
  <c r="T9336" i="4" s="1"/>
  <c r="T326" i="4"/>
  <c r="T324" i="4" s="1"/>
  <c r="T9786" i="4"/>
  <c r="T9687" i="4"/>
  <c r="T377" i="4"/>
  <c r="T436" i="4"/>
  <c r="T10438" i="4" s="1"/>
  <c r="T457" i="4"/>
  <c r="T458" i="4" s="1"/>
  <c r="T9289" i="4"/>
  <c r="T9689" i="4"/>
  <c r="T476" i="4"/>
  <c r="T9290" i="4"/>
  <c r="T9690" i="4"/>
  <c r="T521" i="4"/>
  <c r="T9391" i="4"/>
  <c r="T9341" i="4" s="1"/>
  <c r="T563" i="4"/>
  <c r="T561" i="4" s="1"/>
  <c r="T9791" i="4"/>
  <c r="T11493" i="4"/>
  <c r="T713" i="4"/>
  <c r="T712" i="4" s="1"/>
  <c r="T11144" i="4"/>
  <c r="T779" i="4"/>
  <c r="T778" i="4" s="1"/>
  <c r="T9395" i="4"/>
  <c r="T9345" i="4" s="1"/>
  <c r="T810" i="4"/>
  <c r="T808" i="4" s="1"/>
  <c r="T9795" i="4"/>
  <c r="T890" i="4"/>
  <c r="T843" i="4"/>
  <c r="T10445" i="4" s="1"/>
  <c r="T10695" i="4"/>
  <c r="T991" i="4"/>
  <c r="T10197" i="4" s="1"/>
  <c r="T10697" i="4"/>
  <c r="T10647" i="4" s="1"/>
  <c r="T1009" i="4"/>
  <c r="T1008" i="4" s="1"/>
  <c r="T9798" i="4"/>
  <c r="T9399" i="4"/>
  <c r="T9349" i="4" s="1"/>
  <c r="T1104" i="4"/>
  <c r="T1102" i="4" s="1"/>
  <c r="T9799" i="4"/>
  <c r="T1199" i="4"/>
  <c r="T1128" i="4"/>
  <c r="T9400" i="4"/>
  <c r="T9350" i="4" s="1"/>
  <c r="T1212" i="4"/>
  <c r="T1210" i="4" s="1"/>
  <c r="T10850" i="4"/>
  <c r="T10650" i="4" s="1"/>
  <c r="T1237" i="4"/>
  <c r="T1236" i="4" s="1"/>
  <c r="T1394" i="4"/>
  <c r="T10203" i="4" s="1"/>
  <c r="T1421" i="4"/>
  <c r="T10803" i="4" s="1"/>
  <c r="T1514" i="4"/>
  <c r="T1562" i="4"/>
  <c r="T1616" i="4"/>
  <c r="T1570" i="4"/>
  <c r="T1578" i="4"/>
  <c r="T10105" i="4" s="1"/>
  <c r="T1771" i="4"/>
  <c r="T1769" i="4" s="1"/>
  <c r="T2179" i="4"/>
  <c r="T2177" i="4" s="1"/>
  <c r="T2341" i="4"/>
  <c r="T2339" i="4" s="1"/>
  <c r="T2579" i="4"/>
  <c r="T2577" i="4" s="1"/>
  <c r="T2702" i="4"/>
  <c r="T2700" i="4" s="1"/>
  <c r="T3186" i="4"/>
  <c r="T3184" i="4" s="1"/>
  <c r="T3194" i="4"/>
  <c r="T3348" i="4"/>
  <c r="T3346" i="4" s="1"/>
  <c r="T3468" i="4"/>
  <c r="T3466" i="4" s="1"/>
  <c r="T3910" i="4"/>
  <c r="T3908" i="4" s="1"/>
  <c r="T3918" i="4"/>
  <c r="T4087" i="4"/>
  <c r="T4079" i="4" s="1"/>
  <c r="T4111" i="4"/>
  <c r="T4109" i="4" s="1"/>
  <c r="T4288" i="4"/>
  <c r="T4280" i="4" s="1"/>
  <c r="T4312" i="4"/>
  <c r="T4310" i="4" s="1"/>
  <c r="T4481" i="4"/>
  <c r="T9606" i="4" s="1"/>
  <c r="T4492" i="4"/>
  <c r="T10006" i="4" s="1"/>
  <c r="T4544" i="4"/>
  <c r="T4543" i="4" s="1"/>
  <c r="T4604" i="4"/>
  <c r="T4602" i="4" s="1"/>
  <c r="T4612" i="4"/>
  <c r="T4493" i="4"/>
  <c r="T10056" i="4" s="1"/>
  <c r="T4765" i="4"/>
  <c r="T4763" i="4" s="1"/>
  <c r="T5094" i="4"/>
  <c r="T5092" i="4" s="1"/>
  <c r="T5102" i="4"/>
  <c r="T5335" i="4"/>
  <c r="T5333" i="4" s="1"/>
  <c r="T5473" i="4"/>
  <c r="T5464" i="4" s="1"/>
  <c r="T5698" i="4"/>
  <c r="T5696" i="4" s="1"/>
  <c r="T9407" i="4"/>
  <c r="T9357" i="4" s="1"/>
  <c r="T5944" i="4"/>
  <c r="T5942" i="4" s="1"/>
  <c r="T9807" i="4"/>
  <c r="T9708" i="4"/>
  <c r="T5991" i="4"/>
  <c r="T9309" i="4"/>
  <c r="T6071" i="4"/>
  <c r="T9809" i="4"/>
  <c r="T6057" i="4"/>
  <c r="T6086" i="4"/>
  <c r="T6142" i="4"/>
  <c r="T6094" i="4"/>
  <c r="T6101" i="4"/>
  <c r="T10060" i="4" s="1"/>
  <c r="T6109" i="4"/>
  <c r="T10610" i="4" s="1"/>
  <c r="T6158" i="4"/>
  <c r="T6157" i="4" s="1"/>
  <c r="T6219" i="4"/>
  <c r="T6217" i="4" s="1"/>
  <c r="T6341" i="4"/>
  <c r="T6339" i="4" s="1"/>
  <c r="T6107" i="4"/>
  <c r="T6402" i="4"/>
  <c r="T6401" i="4" s="1"/>
  <c r="T6429" i="4"/>
  <c r="T6427" i="4" s="1"/>
  <c r="T6762" i="4"/>
  <c r="T6808" i="4"/>
  <c r="T6770" i="4"/>
  <c r="T6777" i="4"/>
  <c r="T10062" i="4" s="1"/>
  <c r="T6787" i="4"/>
  <c r="T11362" i="4" s="1"/>
  <c r="T10614" i="4"/>
  <c r="T10264" i="4" s="1"/>
  <c r="T7176" i="4"/>
  <c r="T7175" i="4" s="1"/>
  <c r="T9415" i="4"/>
  <c r="T9365" i="4" s="1"/>
  <c r="T7232" i="4"/>
  <c r="T7230" i="4" s="1"/>
  <c r="T7289" i="4"/>
  <c r="T7241" i="4"/>
  <c r="T11265" i="4"/>
  <c r="T9768" i="4"/>
  <c r="T11570" i="4"/>
  <c r="T7615" i="4"/>
  <c r="T7614" i="4" s="1"/>
  <c r="T7745" i="4"/>
  <c r="T7722" i="4"/>
  <c r="T10422" i="4" s="1"/>
  <c r="T7778" i="4"/>
  <c r="T10173" i="4" s="1"/>
  <c r="X7863" i="4"/>
  <c r="T7862" i="4"/>
  <c r="T7972" i="4"/>
  <c r="T7970" i="4" s="1"/>
  <c r="T8537" i="4"/>
  <c r="T8535" i="4" s="1"/>
  <c r="T8560" i="4"/>
  <c r="T8559" i="4" s="1"/>
  <c r="T8963" i="4"/>
  <c r="T8954" i="4" s="1"/>
  <c r="T9126" i="4"/>
  <c r="T9124" i="4" s="1"/>
  <c r="T9428" i="4"/>
  <c r="T13" i="4"/>
  <c r="T11" i="4" s="1"/>
  <c r="T9379" i="4"/>
  <c r="T56" i="4"/>
  <c r="T54" i="4" s="1"/>
  <c r="T9780" i="4"/>
  <c r="T9785" i="4"/>
  <c r="T9788" i="4"/>
  <c r="T422" i="4"/>
  <c r="T10591" i="4"/>
  <c r="T10241" i="4" s="1"/>
  <c r="T584" i="4"/>
  <c r="T583" i="4" s="1"/>
  <c r="T9293" i="4"/>
  <c r="T722" i="4"/>
  <c r="T9693" i="4"/>
  <c r="T663" i="4"/>
  <c r="T9296" i="4"/>
  <c r="T9397" i="4"/>
  <c r="T9347" i="4" s="1"/>
  <c r="T974" i="4"/>
  <c r="T972" i="4" s="1"/>
  <c r="T9700" i="4"/>
  <c r="T1217" i="4"/>
  <c r="T9801" i="4"/>
  <c r="T9303" i="4"/>
  <c r="T1452" i="4"/>
  <c r="T9404" i="4"/>
  <c r="T9354" i="4" s="1"/>
  <c r="T1468" i="4"/>
  <c r="T1466" i="4" s="1"/>
  <c r="T9382" i="4"/>
  <c r="T9332" i="4" s="1"/>
  <c r="T193" i="4"/>
  <c r="T191" i="4" s="1"/>
  <c r="T9782" i="4"/>
  <c r="T9384" i="4"/>
  <c r="T9334" i="4" s="1"/>
  <c r="T255" i="4"/>
  <c r="T253" i="4" s="1"/>
  <c r="T347" i="4"/>
  <c r="T9287" i="4"/>
  <c r="T9787" i="4"/>
  <c r="T10587" i="4"/>
  <c r="T10237" i="4" s="1"/>
  <c r="T388" i="4"/>
  <c r="T387" i="4" s="1"/>
  <c r="T9389" i="4"/>
  <c r="T9339" i="4" s="1"/>
  <c r="T470" i="4"/>
  <c r="T468" i="4" s="1"/>
  <c r="T9789" i="4"/>
  <c r="T9390" i="4"/>
  <c r="T9340" i="4" s="1"/>
  <c r="T515" i="4"/>
  <c r="T513" i="4" s="1"/>
  <c r="T9790" i="4"/>
  <c r="T723" i="4"/>
  <c r="T820" i="4"/>
  <c r="T9845" i="4" s="1"/>
  <c r="T827" i="4"/>
  <c r="T10095" i="4" s="1"/>
  <c r="T854" i="4"/>
  <c r="T10795" i="4" s="1"/>
  <c r="T860" i="4"/>
  <c r="T10845" i="4" s="1"/>
  <c r="T11146" i="4"/>
  <c r="T10297" i="4"/>
  <c r="T10247" i="4" s="1"/>
  <c r="T1000" i="4"/>
  <c r="T999" i="4" s="1"/>
  <c r="T10348" i="4"/>
  <c r="T10248" i="4" s="1"/>
  <c r="T1068" i="4"/>
  <c r="T1067" i="4" s="1"/>
  <c r="T1120" i="4"/>
  <c r="T10199" i="4" s="1"/>
  <c r="T1151" i="4"/>
  <c r="T10499" i="4" s="1"/>
  <c r="T1168" i="4"/>
  <c r="T10849" i="4" s="1"/>
  <c r="T11250" i="4"/>
  <c r="T11100" i="4" s="1"/>
  <c r="T1241" i="4"/>
  <c r="T1240" i="4" s="1"/>
  <c r="T9702" i="4"/>
  <c r="T1321" i="4"/>
  <c r="T11602" i="4"/>
  <c r="T11452" i="4" s="1"/>
  <c r="T1356" i="4"/>
  <c r="T1355" i="4" s="1"/>
  <c r="T1503" i="4"/>
  <c r="T10404" i="4" s="1"/>
  <c r="T1544" i="4"/>
  <c r="T1522" i="4"/>
  <c r="T11254" i="4" s="1"/>
  <c r="T1610" i="4"/>
  <c r="T1608" i="4" s="1"/>
  <c r="T1564" i="4"/>
  <c r="T1618" i="4"/>
  <c r="T1572" i="4"/>
  <c r="T1649" i="4"/>
  <c r="T1647" i="4" s="1"/>
  <c r="T1579" i="4"/>
  <c r="T10155" i="4" s="1"/>
  <c r="T1591" i="4"/>
  <c r="T11405" i="4" s="1"/>
  <c r="T1934" i="4"/>
  <c r="T1932" i="4" s="1"/>
  <c r="T2219" i="4"/>
  <c r="T2217" i="4" s="1"/>
  <c r="T2619" i="4"/>
  <c r="T2617" i="4" s="1"/>
  <c r="T1588" i="4"/>
  <c r="T11205" i="4" s="1"/>
  <c r="T2644" i="4"/>
  <c r="T2643" i="4" s="1"/>
  <c r="T2863" i="4"/>
  <c r="T2861" i="4" s="1"/>
  <c r="T2983" i="4"/>
  <c r="T2981" i="4" s="1"/>
  <c r="T3103" i="4"/>
  <c r="T3101" i="4" s="1"/>
  <c r="T3226" i="4"/>
  <c r="T3224" i="4" s="1"/>
  <c r="T3508" i="4"/>
  <c r="T3506" i="4" s="1"/>
  <c r="T3629" i="4"/>
  <c r="T3627" i="4" s="1"/>
  <c r="T3749" i="4"/>
  <c r="T3747" i="4" s="1"/>
  <c r="T3950" i="4"/>
  <c r="T3948" i="4" s="1"/>
  <c r="T3965" i="4"/>
  <c r="T3958" i="4" s="1"/>
  <c r="T4127" i="4"/>
  <c r="T4119" i="4" s="1"/>
  <c r="T4478" i="4"/>
  <c r="T4486" i="4"/>
  <c r="T4529" i="4"/>
  <c r="T4494" i="4"/>
  <c r="T10106" i="4" s="1"/>
  <c r="T4503" i="4"/>
  <c r="T4547" i="4"/>
  <c r="T4546" i="4" s="1"/>
  <c r="T4973" i="4"/>
  <c r="T4971" i="4" s="1"/>
  <c r="T5134" i="4"/>
  <c r="T5132" i="4" s="1"/>
  <c r="T5142" i="4"/>
  <c r="T5173" i="4"/>
  <c r="T5171" i="4" s="1"/>
  <c r="X5275" i="4"/>
  <c r="T5274" i="4"/>
  <c r="T5273" i="4" s="1"/>
  <c r="T5351" i="4"/>
  <c r="T5343" i="4" s="1"/>
  <c r="T5375" i="4"/>
  <c r="T5373" i="4" s="1"/>
  <c r="T5498" i="4"/>
  <c r="T5496" i="4" s="1"/>
  <c r="T5617" i="4"/>
  <c r="T5615" i="4" s="1"/>
  <c r="T5625" i="4"/>
  <c r="T9308" i="4"/>
  <c r="T9808" i="4"/>
  <c r="T5993" i="4"/>
  <c r="T9409" i="4"/>
  <c r="T9359" i="4" s="1"/>
  <c r="T6029" i="4"/>
  <c r="T6027" i="4" s="1"/>
  <c r="T6038" i="4"/>
  <c r="T10209" i="4" s="1"/>
  <c r="T6072" i="4"/>
  <c r="T6136" i="4"/>
  <c r="T6134" i="4" s="1"/>
  <c r="T6088" i="4"/>
  <c r="T6096" i="4"/>
  <c r="T6102" i="4"/>
  <c r="T10110" i="4" s="1"/>
  <c r="T6116" i="4"/>
  <c r="T6161" i="4"/>
  <c r="T6160" i="4" s="1"/>
  <c r="T6480" i="4"/>
  <c r="T6478" i="4" s="1"/>
  <c r="T6488" i="4"/>
  <c r="T9311" i="4"/>
  <c r="T6750" i="4"/>
  <c r="T6751" i="4" s="1"/>
  <c r="T9711" i="4"/>
  <c r="T6701" i="4"/>
  <c r="T6739" i="4"/>
  <c r="T6802" i="4"/>
  <c r="T6800" i="4" s="1"/>
  <c r="T6764" i="4"/>
  <c r="T6772" i="4"/>
  <c r="T6810" i="4"/>
  <c r="T7039" i="4"/>
  <c r="T7037" i="4" s="1"/>
  <c r="T7169" i="4"/>
  <c r="T10214" i="4" s="1"/>
  <c r="T7190" i="4"/>
  <c r="T7265" i="4"/>
  <c r="T7290" i="4"/>
  <c r="T9319" i="4"/>
  <c r="T9719" i="4"/>
  <c r="T7495" i="4"/>
  <c r="T10619" i="4"/>
  <c r="T10269" i="4" s="1"/>
  <c r="T7511" i="4"/>
  <c r="T7510" i="4" s="1"/>
  <c r="T10320" i="4"/>
  <c r="T7629" i="4"/>
  <c r="T7585" i="4"/>
  <c r="T10820" i="4" s="1"/>
  <c r="T11170" i="4"/>
  <c r="T9321" i="4"/>
  <c r="T9721" i="4"/>
  <c r="T7645" i="4"/>
  <c r="T10621" i="4"/>
  <c r="T10271" i="4" s="1"/>
  <c r="T7661" i="4"/>
  <c r="T7660" i="4" s="1"/>
  <c r="T7765" i="4"/>
  <c r="T9523" i="4" s="1"/>
  <c r="T7773" i="4"/>
  <c r="T9923" i="4" s="1"/>
  <c r="T7844" i="4"/>
  <c r="T7782" i="4"/>
  <c r="T7852" i="4"/>
  <c r="T7851" i="4" s="1"/>
  <c r="T7884" i="4"/>
  <c r="T7882" i="4" s="1"/>
  <c r="T7892" i="4"/>
  <c r="T7998" i="4"/>
  <c r="T7997" i="4" s="1"/>
  <c r="T8082" i="4"/>
  <c r="T8073" i="4" s="1"/>
  <c r="T8140" i="4"/>
  <c r="T8131" i="4" s="1"/>
  <c r="T8208" i="4"/>
  <c r="T8206" i="4" s="1"/>
  <c r="T8253" i="4"/>
  <c r="T8251" i="4" s="1"/>
  <c r="T8261" i="4"/>
  <c r="T8276" i="4"/>
  <c r="T8275" i="4" s="1"/>
  <c r="T8435" i="4"/>
  <c r="T8433" i="4" s="1"/>
  <c r="T8443" i="4"/>
  <c r="T8460" i="4"/>
  <c r="T8459" i="4" s="1"/>
  <c r="T8508" i="4"/>
  <c r="T8499" i="4" s="1"/>
  <c r="T8651" i="4"/>
  <c r="T8650" i="4" s="1"/>
  <c r="T8718" i="4"/>
  <c r="T8716" i="4" s="1"/>
  <c r="T8741" i="4"/>
  <c r="T8740" i="4" s="1"/>
  <c r="T8763" i="4"/>
  <c r="T8761" i="4" s="1"/>
  <c r="T8771" i="4"/>
  <c r="T8786" i="4"/>
  <c r="T8785" i="4" s="1"/>
  <c r="T8998" i="4"/>
  <c r="T8996" i="4" s="1"/>
  <c r="T9285" i="4"/>
  <c r="T9388" i="4"/>
  <c r="T9338" i="4" s="1"/>
  <c r="T414" i="4"/>
  <c r="T412" i="4" s="1"/>
  <c r="T11195" i="4"/>
  <c r="T9797" i="4"/>
  <c r="T9703" i="4"/>
  <c r="T1390" i="4"/>
  <c r="T1451" i="4"/>
  <c r="T1418" i="4"/>
  <c r="T9704" i="4"/>
  <c r="T1475" i="4"/>
  <c r="T9678" i="4"/>
  <c r="T18" i="4"/>
  <c r="T11228" i="4"/>
  <c r="T37" i="4"/>
  <c r="T36" i="4" s="1"/>
  <c r="T10579" i="4"/>
  <c r="T10229" i="4" s="1"/>
  <c r="T71" i="4"/>
  <c r="T70" i="4" s="1"/>
  <c r="T10330" i="4"/>
  <c r="T108" i="4"/>
  <c r="T107" i="4" s="1"/>
  <c r="T9381" i="4"/>
  <c r="T9331" i="4" s="1"/>
  <c r="T9231" i="4" s="1"/>
  <c r="T137" i="4"/>
  <c r="T135" i="4" s="1"/>
  <c r="T203" i="4"/>
  <c r="T10182" i="4" s="1"/>
  <c r="T240" i="4"/>
  <c r="T242" i="4" s="1"/>
  <c r="T231" i="4"/>
  <c r="T10585" i="4"/>
  <c r="T10235" i="4" s="1"/>
  <c r="T302" i="4"/>
  <c r="T301" i="4" s="1"/>
  <c r="T337" i="4"/>
  <c r="T10186" i="4" s="1"/>
  <c r="T9387" i="4"/>
  <c r="T9337" i="4" s="1"/>
  <c r="T372" i="4"/>
  <c r="T370" i="4" s="1"/>
  <c r="T381" i="4"/>
  <c r="T10187" i="4" s="1"/>
  <c r="T11237" i="4"/>
  <c r="T11087" i="4" s="1"/>
  <c r="T391" i="4"/>
  <c r="T390" i="4" s="1"/>
  <c r="T10688" i="4"/>
  <c r="T10638" i="4" s="1"/>
  <c r="T441" i="4"/>
  <c r="T440" i="4" s="1"/>
  <c r="T10589" i="4"/>
  <c r="T10239" i="4" s="1"/>
  <c r="T494" i="4"/>
  <c r="T493" i="4" s="1"/>
  <c r="T10590" i="4"/>
  <c r="T10240" i="4" s="1"/>
  <c r="T539" i="4"/>
  <c r="T538" i="4" s="1"/>
  <c r="T9292" i="4"/>
  <c r="T9692" i="4"/>
  <c r="T615" i="4"/>
  <c r="T10592" i="4"/>
  <c r="T10242" i="4" s="1"/>
  <c r="T631" i="4"/>
  <c r="T630" i="4" s="1"/>
  <c r="T9294" i="4"/>
  <c r="T9694" i="4"/>
  <c r="T743" i="4"/>
  <c r="T873" i="4"/>
  <c r="T11245" i="4" s="1"/>
  <c r="T942" i="4"/>
  <c r="T11196" i="4" s="1"/>
  <c r="T11247" i="4"/>
  <c r="T9548" i="4"/>
  <c r="T1061" i="4"/>
  <c r="T10198" i="4" s="1"/>
  <c r="T9748" i="4" s="1"/>
  <c r="T1197" i="4"/>
  <c r="T1200" i="4"/>
  <c r="T1145" i="4"/>
  <c r="T10449" i="4" s="1"/>
  <c r="T9402" i="4"/>
  <c r="T9352" i="4" s="1"/>
  <c r="T1315" i="4"/>
  <c r="T9802" i="4"/>
  <c r="T9752" i="4" s="1"/>
  <c r="T1323" i="4"/>
  <c r="T11702" i="4"/>
  <c r="T1359" i="4"/>
  <c r="T1358" i="4" s="1"/>
  <c r="T11253" i="4"/>
  <c r="T11103" i="4" s="1"/>
  <c r="T1443" i="4"/>
  <c r="T1442" i="4" s="1"/>
  <c r="T1531" i="4"/>
  <c r="T11404" i="4" s="1"/>
  <c r="T1567" i="4"/>
  <c r="T9455" i="4" s="1"/>
  <c r="T1573" i="4"/>
  <c r="T9855" i="4" s="1"/>
  <c r="T1665" i="4"/>
  <c r="T1688" i="4"/>
  <c r="T1587" i="4"/>
  <c r="T1753" i="4"/>
  <c r="T1752" i="4" s="1"/>
  <c r="T1812" i="4"/>
  <c r="T1810" i="4" s="1"/>
  <c r="T1827" i="4"/>
  <c r="T1819" i="4" s="1"/>
  <c r="T1950" i="4"/>
  <c r="T1942" i="4" s="1"/>
  <c r="T2097" i="4"/>
  <c r="T2095" i="4" s="1"/>
  <c r="T2235" i="4"/>
  <c r="T2227" i="4" s="1"/>
  <c r="T2259" i="4"/>
  <c r="T2257" i="4" s="1"/>
  <c r="T1583" i="4"/>
  <c r="T2321" i="4"/>
  <c r="T2320" i="4" s="1"/>
  <c r="T2382" i="4"/>
  <c r="T2380" i="4" s="1"/>
  <c r="T2390" i="4"/>
  <c r="T2742" i="4"/>
  <c r="T2740" i="4" s="1"/>
  <c r="T2750" i="4"/>
  <c r="T2879" i="4"/>
  <c r="T2871" i="4" s="1"/>
  <c r="T2927" i="4"/>
  <c r="T2926" i="4" s="1"/>
  <c r="T2999" i="4"/>
  <c r="T2991" i="4" s="1"/>
  <c r="T3021" i="4"/>
  <c r="T3119" i="4"/>
  <c r="T3111" i="4" s="1"/>
  <c r="T3143" i="4"/>
  <c r="T3141" i="4" s="1"/>
  <c r="T3151" i="4"/>
  <c r="T3168" i="4"/>
  <c r="T3167" i="4" s="1"/>
  <c r="T3242" i="4"/>
  <c r="T3234" i="4" s="1"/>
  <c r="T3265" i="4"/>
  <c r="T3388" i="4"/>
  <c r="T3386" i="4" s="1"/>
  <c r="T3396" i="4"/>
  <c r="T3524" i="4"/>
  <c r="T3516" i="4" s="1"/>
  <c r="T3547" i="4"/>
  <c r="T3645" i="4"/>
  <c r="T3637" i="4" s="1"/>
  <c r="T3693" i="4"/>
  <c r="T3692" i="4" s="1"/>
  <c r="T3765" i="4"/>
  <c r="T3757" i="4" s="1"/>
  <c r="T3789" i="4"/>
  <c r="T3787" i="4" s="1"/>
  <c r="T3797" i="4"/>
  <c r="T3990" i="4"/>
  <c r="T3988" i="4" s="1"/>
  <c r="T3998" i="4"/>
  <c r="T4054" i="4"/>
  <c r="T4053" i="4" s="1"/>
  <c r="T4152" i="4"/>
  <c r="T4150" i="4" s="1"/>
  <c r="T4190" i="4"/>
  <c r="T4255" i="4"/>
  <c r="T4254" i="4" s="1"/>
  <c r="T4329" i="4"/>
  <c r="T4320" i="4" s="1"/>
  <c r="T4352" i="4"/>
  <c r="T4480" i="4"/>
  <c r="T4523" i="4"/>
  <c r="T4521" i="4" s="1"/>
  <c r="T4531" i="4"/>
  <c r="T4488" i="4"/>
  <c r="T4495" i="4"/>
  <c r="T10156" i="4" s="1"/>
  <c r="T4644" i="4"/>
  <c r="T4642" i="4" s="1"/>
  <c r="T4652" i="4"/>
  <c r="T4890" i="4"/>
  <c r="T4888" i="4" s="1"/>
  <c r="T4898" i="4"/>
  <c r="T4928" i="4"/>
  <c r="T4989" i="4"/>
  <c r="T4981" i="4" s="1"/>
  <c r="T5013" i="4"/>
  <c r="T5011" i="4" s="1"/>
  <c r="T5189" i="4"/>
  <c r="T5181" i="4" s="1"/>
  <c r="T5251" i="4"/>
  <c r="T5391" i="4"/>
  <c r="T5383" i="4" s="1"/>
  <c r="T5514" i="4"/>
  <c r="T5506" i="4" s="1"/>
  <c r="T5536" i="4"/>
  <c r="T5738" i="4"/>
  <c r="T5736" i="4" s="1"/>
  <c r="T5746" i="4"/>
  <c r="T5821" i="4"/>
  <c r="T5819" i="4" s="1"/>
  <c r="T5829" i="4"/>
  <c r="T5961" i="4"/>
  <c r="T10207" i="4" s="1"/>
  <c r="T9408" i="4"/>
  <c r="T9358" i="4" s="1"/>
  <c r="T5986" i="4"/>
  <c r="T5984" i="4" s="1"/>
  <c r="T6091" i="4"/>
  <c r="T9460" i="4" s="1"/>
  <c r="T6097" i="4"/>
  <c r="T9860" i="4" s="1"/>
  <c r="T6103" i="4"/>
  <c r="T10160" i="4" s="1"/>
  <c r="T6236" i="4"/>
  <c r="T6227" i="4" s="1"/>
  <c r="T6258" i="4"/>
  <c r="T6381" i="4"/>
  <c r="T6379" i="4" s="1"/>
  <c r="T6446" i="4"/>
  <c r="T6437" i="4" s="1"/>
  <c r="T6527" i="4"/>
  <c r="T6604" i="4"/>
  <c r="T6602" i="4" s="1"/>
  <c r="T9411" i="4"/>
  <c r="T9361" i="4" s="1"/>
  <c r="T6695" i="4"/>
  <c r="T6693" i="4" s="1"/>
  <c r="T9811" i="4"/>
  <c r="T9761" i="4" s="1"/>
  <c r="T6703" i="4"/>
  <c r="T10311" i="4"/>
  <c r="T6721" i="4"/>
  <c r="T10411" i="4" s="1"/>
  <c r="T6728" i="4"/>
  <c r="T10611" i="4" s="1"/>
  <c r="T6767" i="4"/>
  <c r="T9462" i="4" s="1"/>
  <c r="T6829" i="4"/>
  <c r="T6828" i="4" s="1"/>
  <c r="T6786" i="4"/>
  <c r="T6895" i="4"/>
  <c r="T6904" i="4"/>
  <c r="T6990" i="4"/>
  <c r="T6988" i="4" s="1"/>
  <c r="T7163" i="4"/>
  <c r="T10164" i="4" s="1"/>
  <c r="T7207" i="4"/>
  <c r="T11414" i="4" s="1"/>
  <c r="T9317" i="4"/>
  <c r="T9267" i="4" s="1"/>
  <c r="T7422" i="4"/>
  <c r="T9717" i="4"/>
  <c r="T7363" i="4"/>
  <c r="T7397" i="4"/>
  <c r="T10617" i="4" s="1"/>
  <c r="T9419" i="4"/>
  <c r="T9369" i="4" s="1"/>
  <c r="T7489" i="4"/>
  <c r="T7487" i="4" s="1"/>
  <c r="T9819" i="4"/>
  <c r="T11269" i="4"/>
  <c r="T11119" i="4" s="1"/>
  <c r="T7514" i="4"/>
  <c r="T7513" i="4" s="1"/>
  <c r="T7628" i="4"/>
  <c r="T7575" i="4"/>
  <c r="T10620" i="4" s="1"/>
  <c r="T7609" i="4"/>
  <c r="T11270" i="4" s="1"/>
  <c r="T9421" i="4"/>
  <c r="T9371" i="4" s="1"/>
  <c r="T7639" i="4"/>
  <c r="T7637" i="4" s="1"/>
  <c r="T9821" i="4"/>
  <c r="T10721" i="4"/>
  <c r="T10671" i="4" s="1"/>
  <c r="T7664" i="4"/>
  <c r="T7663" i="4" s="1"/>
  <c r="T9322" i="4"/>
  <c r="T7748" i="4"/>
  <c r="T7691" i="4"/>
  <c r="T9722" i="4"/>
  <c r="T7699" i="4"/>
  <c r="T7783" i="4"/>
  <c r="T10423" i="4" s="1"/>
  <c r="T7795" i="4"/>
  <c r="T11273" i="4" s="1"/>
  <c r="T7950" i="4"/>
  <c r="T7949" i="4" s="1"/>
  <c r="T7790" i="4"/>
  <c r="T7989" i="4"/>
  <c r="T7980" i="4" s="1"/>
  <c r="T8299" i="4"/>
  <c r="T8297" i="4" s="1"/>
  <c r="T8322" i="4"/>
  <c r="T8321" i="4" s="1"/>
  <c r="T8343" i="4"/>
  <c r="T8367" i="4"/>
  <c r="T8366" i="4" s="1"/>
  <c r="T8390" i="4"/>
  <c r="T8414" i="4"/>
  <c r="T8413" i="4" s="1"/>
  <c r="T8519" i="4"/>
  <c r="T8518" i="4" s="1"/>
  <c r="T8554" i="4"/>
  <c r="T8545" i="4" s="1"/>
  <c r="T8607" i="4"/>
  <c r="T8606" i="4" s="1"/>
  <c r="T8629" i="4"/>
  <c r="T8627" i="4" s="1"/>
  <c r="T8637" i="4"/>
  <c r="T8809" i="4"/>
  <c r="T8807" i="4" s="1"/>
  <c r="T8817" i="4"/>
  <c r="T8832" i="4"/>
  <c r="T8831" i="4" s="1"/>
  <c r="T8853" i="4"/>
  <c r="T8877" i="4"/>
  <c r="T8876" i="4" s="1"/>
  <c r="T8977" i="4"/>
  <c r="T8976" i="4" s="1"/>
  <c r="T9037" i="4"/>
  <c r="Y4053" i="4"/>
  <c r="Y4054" i="4"/>
  <c r="Y4251" i="4"/>
  <c r="Y4252" i="4"/>
  <c r="Y4831" i="4"/>
  <c r="Y4832" i="4"/>
  <c r="Y5561" i="4"/>
  <c r="Y5562" i="4"/>
  <c r="Y7190" i="4"/>
  <c r="Y9066" i="4"/>
  <c r="Y9067" i="4"/>
  <c r="Y1231" i="4"/>
  <c r="Y1232" i="4"/>
  <c r="Y1588" i="4"/>
  <c r="Y1957" i="4"/>
  <c r="Y1958" i="4"/>
  <c r="Y2202" i="4"/>
  <c r="Y2203" i="4"/>
  <c r="Y2643" i="4"/>
  <c r="Y2644" i="4"/>
  <c r="Y2886" i="4"/>
  <c r="Y2887" i="4"/>
  <c r="Y3126" i="4"/>
  <c r="Y3127" i="4"/>
  <c r="Y3371" i="4"/>
  <c r="Y3372" i="4"/>
  <c r="Y3612" i="4"/>
  <c r="Y3613" i="4"/>
  <c r="Y3852" i="4"/>
  <c r="Y3853" i="4"/>
  <c r="Y4094" i="4"/>
  <c r="Y4095" i="4"/>
  <c r="Y4336" i="4"/>
  <c r="Y4337" i="4"/>
  <c r="Y4667" i="4"/>
  <c r="Y4668" i="4"/>
  <c r="Y4872" i="4"/>
  <c r="Y4873" i="4"/>
  <c r="Y5117" i="4"/>
  <c r="Y5118" i="4"/>
  <c r="Y5601" i="4"/>
  <c r="Y5602" i="4"/>
  <c r="Y5844" i="4"/>
  <c r="Y5845" i="4"/>
  <c r="Y7265" i="4"/>
  <c r="Y7787" i="4"/>
  <c r="Y7908" i="4"/>
  <c r="Y7909" i="4"/>
  <c r="Y7955" i="4"/>
  <c r="Y7956" i="4"/>
  <c r="Y8048" i="4"/>
  <c r="Y8049" i="4"/>
  <c r="Y8321" i="4"/>
  <c r="Y8322" i="4"/>
  <c r="Y8417" i="4"/>
  <c r="Y8418" i="4"/>
  <c r="Y8697" i="4"/>
  <c r="Y8698" i="4"/>
  <c r="Y8968" i="4"/>
  <c r="Y8969" i="4"/>
  <c r="Y9061" i="4"/>
  <c r="Y9062" i="4"/>
  <c r="Y1672" i="4"/>
  <c r="Y1673" i="4"/>
  <c r="Y3086" i="4"/>
  <c r="Y3087" i="4"/>
  <c r="Y3330" i="4"/>
  <c r="Y3331" i="4"/>
  <c r="Y1132" i="4"/>
  <c r="Y1632" i="4"/>
  <c r="Y1633" i="4"/>
  <c r="Y1831" i="4"/>
  <c r="Y1832" i="4"/>
  <c r="Y3047" i="4"/>
  <c r="Y3048" i="4"/>
  <c r="Y3246" i="4"/>
  <c r="Y3247" i="4"/>
  <c r="Y3531" i="4"/>
  <c r="Y3532" i="4"/>
  <c r="Y4254" i="4"/>
  <c r="Y4255" i="4"/>
  <c r="Y4453" i="4"/>
  <c r="Y4454" i="4"/>
  <c r="Y8229" i="4"/>
  <c r="Y8230" i="4"/>
  <c r="Y5317" i="4"/>
  <c r="Y5318" i="4"/>
  <c r="Y8973" i="4"/>
  <c r="Y8974" i="4"/>
  <c r="Y2121" i="4"/>
  <c r="Y2122" i="4"/>
  <c r="Y3289" i="4"/>
  <c r="Y3290" i="4"/>
  <c r="Y7614" i="4"/>
  <c r="Y7615" i="4"/>
  <c r="Y8280" i="4"/>
  <c r="Y8281" i="4"/>
  <c r="Y8606" i="4"/>
  <c r="Y8607" i="4"/>
  <c r="Y8655" i="4"/>
  <c r="Y8656" i="4"/>
  <c r="Y8927" i="4"/>
  <c r="Y8928" i="4"/>
  <c r="Y171" i="4"/>
  <c r="Y172" i="4"/>
  <c r="Y1210" i="4"/>
  <c r="Y1212" i="4"/>
  <c r="Y1285" i="4"/>
  <c r="Y1286" i="4"/>
  <c r="Y1583" i="4"/>
  <c r="Y1834" i="4"/>
  <c r="Y1835" i="4"/>
  <c r="Y2079" i="4"/>
  <c r="Y2080" i="4"/>
  <c r="Y2324" i="4"/>
  <c r="Y2325" i="4"/>
  <c r="Y2522" i="4"/>
  <c r="Y2523" i="4"/>
  <c r="Y2765" i="4"/>
  <c r="Y2766" i="4"/>
  <c r="Y3006" i="4"/>
  <c r="Y3007" i="4"/>
  <c r="Y3249" i="4"/>
  <c r="Y3250" i="4"/>
  <c r="Y3491" i="4"/>
  <c r="Y3492" i="4"/>
  <c r="Y3732" i="4"/>
  <c r="Y3733" i="4"/>
  <c r="Y3972" i="4"/>
  <c r="Y3973" i="4"/>
  <c r="Y4215" i="4"/>
  <c r="Y4216" i="4"/>
  <c r="Y4546" i="4"/>
  <c r="Y4547" i="4"/>
  <c r="Y4748" i="4"/>
  <c r="Y4749" i="4"/>
  <c r="Y4996" i="4"/>
  <c r="Y4997" i="4"/>
  <c r="Y5236" i="4"/>
  <c r="Y5237" i="4"/>
  <c r="Y5721" i="4"/>
  <c r="Y5722" i="4"/>
  <c r="Y8036" i="4"/>
  <c r="Y8037" i="4"/>
  <c r="Y8187" i="4"/>
  <c r="Y8188" i="4"/>
  <c r="Y8234" i="4"/>
  <c r="Y8235" i="4"/>
  <c r="Y8559" i="4"/>
  <c r="Y8560" i="4"/>
  <c r="Y8831" i="4"/>
  <c r="Y8832" i="4"/>
  <c r="Y8881" i="4"/>
  <c r="Y8882" i="4"/>
  <c r="Y8981" i="4"/>
  <c r="Y8982" i="4"/>
  <c r="Y2161" i="4"/>
  <c r="Y2162" i="4"/>
  <c r="Y2602" i="4"/>
  <c r="Y2603" i="4"/>
  <c r="Y2846" i="4"/>
  <c r="Y2847" i="4"/>
  <c r="Y3812" i="4"/>
  <c r="Y3813" i="4"/>
  <c r="Y4627" i="4"/>
  <c r="Y4628" i="4"/>
  <c r="Y8922" i="4"/>
  <c r="Y8923" i="4"/>
  <c r="Y705" i="4"/>
  <c r="Y2562" i="4"/>
  <c r="Y2563" i="4"/>
  <c r="Y3772" i="4"/>
  <c r="Y3773" i="4"/>
  <c r="Y4587" i="4"/>
  <c r="Y4588" i="4"/>
  <c r="Y4789" i="4"/>
  <c r="Y4790" i="4"/>
  <c r="Y1793" i="4"/>
  <c r="Y1794" i="4"/>
  <c r="Y2037" i="4"/>
  <c r="Y2038" i="4"/>
  <c r="Y2283" i="4"/>
  <c r="Y2284" i="4"/>
  <c r="Y2482" i="4"/>
  <c r="Y2483" i="4"/>
  <c r="Y2725" i="4"/>
  <c r="Y2726" i="4"/>
  <c r="Y2966" i="4"/>
  <c r="Y2967" i="4"/>
  <c r="Y3451" i="4"/>
  <c r="Y3452" i="4"/>
  <c r="Y3692" i="4"/>
  <c r="Y3693" i="4"/>
  <c r="Y3932" i="4"/>
  <c r="Y3933" i="4"/>
  <c r="Y4175" i="4"/>
  <c r="Y4176" i="4"/>
  <c r="Y4417" i="4"/>
  <c r="Y4418" i="4"/>
  <c r="Y4957" i="4"/>
  <c r="Y4958" i="4"/>
  <c r="Y5196" i="4"/>
  <c r="Y5197" i="4"/>
  <c r="Y5439" i="4"/>
  <c r="Y5440" i="4"/>
  <c r="Y5681" i="4"/>
  <c r="Y5682" i="4"/>
  <c r="Y6284" i="4"/>
  <c r="Y6285" i="4"/>
  <c r="Y7796" i="4"/>
  <c r="Y7949" i="4"/>
  <c r="Y7950" i="4"/>
  <c r="Y7993" i="4"/>
  <c r="Y7994" i="4"/>
  <c r="Y8040" i="4"/>
  <c r="Y8041" i="4"/>
  <c r="Y8144" i="4"/>
  <c r="Y8145" i="4"/>
  <c r="Y8190" i="4"/>
  <c r="Y8191" i="4"/>
  <c r="Y8456" i="4"/>
  <c r="Y8457" i="4"/>
  <c r="Y8513" i="4"/>
  <c r="Y8514" i="4"/>
  <c r="Y8564" i="4"/>
  <c r="Y8565" i="4"/>
  <c r="Y8785" i="4"/>
  <c r="Y8786" i="4"/>
  <c r="Y8836" i="4"/>
  <c r="Y8837" i="4"/>
  <c r="Y9145" i="4"/>
  <c r="Y9146" i="4"/>
  <c r="Y1238" i="4"/>
  <c r="Y3572" i="4"/>
  <c r="Y3573" i="4"/>
  <c r="Y5078" i="4"/>
  <c r="Y5079" i="4"/>
  <c r="Y8275" i="4"/>
  <c r="Y8276" i="4"/>
  <c r="Y8650" i="4"/>
  <c r="Y8651" i="4"/>
  <c r="Y1875" i="4"/>
  <c r="Y1876" i="4"/>
  <c r="Y2806" i="4"/>
  <c r="Y2807" i="4"/>
  <c r="Y5036" i="4"/>
  <c r="Y5037" i="4"/>
  <c r="Y5762" i="4"/>
  <c r="Y5763" i="4"/>
  <c r="Y7194" i="4"/>
  <c r="Y8876" i="4"/>
  <c r="Y8877" i="4"/>
  <c r="Y716" i="4"/>
  <c r="Y1587" i="4"/>
  <c r="Y1752" i="4"/>
  <c r="Y1753" i="4"/>
  <c r="Y1998" i="4"/>
  <c r="Y1999" i="4"/>
  <c r="Y2199" i="4"/>
  <c r="Y2200" i="4"/>
  <c r="Y2242" i="4"/>
  <c r="Y2243" i="4"/>
  <c r="Y2443" i="4"/>
  <c r="Y2444" i="4"/>
  <c r="Y2684" i="4"/>
  <c r="Y2685" i="4"/>
  <c r="Y2926" i="4"/>
  <c r="Y2927" i="4"/>
  <c r="Y3167" i="4"/>
  <c r="Y3168" i="4"/>
  <c r="Y3411" i="4"/>
  <c r="Y3412" i="4"/>
  <c r="Y3609" i="4"/>
  <c r="Y3610" i="4"/>
  <c r="Y3652" i="4"/>
  <c r="Y3653" i="4"/>
  <c r="Y3892" i="4"/>
  <c r="Y3893" i="4"/>
  <c r="Y4377" i="4"/>
  <c r="Y4378" i="4"/>
  <c r="Y5156" i="4"/>
  <c r="Y5157" i="4"/>
  <c r="Y5641" i="4"/>
  <c r="Y5642" i="4"/>
  <c r="Y5884" i="4"/>
  <c r="Y5885" i="4"/>
  <c r="Y6922" i="4"/>
  <c r="Y6923" i="4"/>
  <c r="Y7207" i="4"/>
  <c r="Y7403" i="4"/>
  <c r="Y7663" i="4"/>
  <c r="Y7664" i="4"/>
  <c r="Y7857" i="4"/>
  <c r="Y7858" i="4"/>
  <c r="Y7905" i="4"/>
  <c r="Y7906" i="4"/>
  <c r="Y7952" i="4"/>
  <c r="Y7953" i="4"/>
  <c r="Y7997" i="4"/>
  <c r="Y7998" i="4"/>
  <c r="Y8090" i="4"/>
  <c r="Y8091" i="4"/>
  <c r="Y8147" i="4"/>
  <c r="Y8148" i="4"/>
  <c r="Y8413" i="4"/>
  <c r="Y8414" i="4"/>
  <c r="Y8459" i="4"/>
  <c r="Y8460" i="4"/>
  <c r="Y8518" i="4"/>
  <c r="Y8519" i="4"/>
  <c r="Y8740" i="4"/>
  <c r="Y8741" i="4"/>
  <c r="Y8790" i="4"/>
  <c r="Y8791" i="4"/>
  <c r="Y9148" i="4"/>
  <c r="Y9149" i="4"/>
  <c r="Y1251" i="4"/>
  <c r="T9749" i="4" l="1"/>
  <c r="T9272" i="4"/>
  <c r="T11113" i="4"/>
  <c r="T11097" i="4"/>
  <c r="T9741" i="4"/>
  <c r="T9758" i="4"/>
  <c r="T5250" i="4"/>
  <c r="T5280" i="4" s="1"/>
  <c r="T5284" i="4" s="1"/>
  <c r="T5285" i="4" s="1"/>
  <c r="T6783" i="4"/>
  <c r="T10612" i="4" s="1"/>
  <c r="T10262" i="4" s="1"/>
  <c r="T7497" i="4"/>
  <c r="T411" i="4"/>
  <c r="T10253" i="4"/>
  <c r="T9769" i="4"/>
  <c r="T9757" i="4"/>
  <c r="T1014" i="4"/>
  <c r="T1013" i="4" s="1"/>
  <c r="T571" i="4"/>
  <c r="T7647" i="4"/>
  <c r="T7636" i="4" s="1"/>
  <c r="T7673" i="4" s="1"/>
  <c r="T523" i="4"/>
  <c r="T512" i="4" s="1"/>
  <c r="T545" i="4" s="1"/>
  <c r="T9772" i="4"/>
  <c r="T5535" i="4"/>
  <c r="T4351" i="4"/>
  <c r="T4380" i="4" s="1"/>
  <c r="T4384" i="4" s="1"/>
  <c r="T4385" i="4" s="1"/>
  <c r="T5413" i="4"/>
  <c r="T5442" i="4" s="1"/>
  <c r="T5446" i="4" s="1"/>
  <c r="T5447" i="4" s="1"/>
  <c r="T3546" i="4"/>
  <c r="T3576" i="4" s="1"/>
  <c r="T3580" i="4" s="1"/>
  <c r="T3581" i="4" s="1"/>
  <c r="T9235" i="4"/>
  <c r="T4804" i="4"/>
  <c r="T4834" i="4" s="1"/>
  <c r="T4838" i="4" s="1"/>
  <c r="T4839" i="4" s="1"/>
  <c r="T8389" i="4"/>
  <c r="T8421" i="4" s="1"/>
  <c r="T8425" i="4" s="1"/>
  <c r="T8426" i="4" s="1"/>
  <c r="T1453" i="4"/>
  <c r="T7701" i="4"/>
  <c r="T3020" i="4"/>
  <c r="T3050" i="4" s="1"/>
  <c r="T3054" i="4" s="1"/>
  <c r="T3055" i="4" s="1"/>
  <c r="T9737" i="4"/>
  <c r="T9524" i="4"/>
  <c r="T1272" i="4"/>
  <c r="T1261" i="4" s="1"/>
  <c r="T1294" i="4" s="1"/>
  <c r="T9198" i="4" s="1"/>
  <c r="T665" i="4"/>
  <c r="T654" i="4" s="1"/>
  <c r="T1687" i="4"/>
  <c r="T1716" i="4" s="1"/>
  <c r="T1720" i="4" s="1"/>
  <c r="T1721" i="4" s="1"/>
  <c r="T10524" i="4"/>
  <c r="T9751" i="4"/>
  <c r="T9743" i="4"/>
  <c r="T5565" i="4"/>
  <c r="T5569" i="4" s="1"/>
  <c r="T5570" i="4" s="1"/>
  <c r="T9736" i="4"/>
  <c r="T134" i="4"/>
  <c r="T5777" i="4"/>
  <c r="T5808" i="4" s="1"/>
  <c r="T5812" i="4" s="1"/>
  <c r="T5813" i="4" s="1"/>
  <c r="T7425" i="4"/>
  <c r="T9253" i="4"/>
  <c r="T101" i="4"/>
  <c r="T91" i="4" s="1"/>
  <c r="T116" i="4" s="1"/>
  <c r="T9246" i="4"/>
  <c r="T6338" i="4"/>
  <c r="T6368" i="4" s="1"/>
  <c r="T6372" i="4" s="1"/>
  <c r="T6373" i="4" s="1"/>
  <c r="T11118" i="4"/>
  <c r="T1341" i="4"/>
  <c r="T1340" i="4" s="1"/>
  <c r="T10667" i="4"/>
  <c r="T7448" i="4"/>
  <c r="T7437" i="4" s="1"/>
  <c r="T9753" i="4"/>
  <c r="T2496" i="4"/>
  <c r="T2525" i="4" s="1"/>
  <c r="T2529" i="4" s="1"/>
  <c r="T2530" i="4" s="1"/>
  <c r="T9243" i="4"/>
  <c r="T11099" i="4"/>
  <c r="T5899" i="4"/>
  <c r="T5926" i="4" s="1"/>
  <c r="T5930" i="4" s="1"/>
  <c r="T5931" i="4" s="1"/>
  <c r="T7112" i="4"/>
  <c r="T7111" i="4" s="1"/>
  <c r="T9732" i="4"/>
  <c r="T252" i="4"/>
  <c r="T270" i="4" s="1"/>
  <c r="T1251" i="4"/>
  <c r="T7545" i="4"/>
  <c r="T7534" i="4" s="1"/>
  <c r="T9770" i="4"/>
  <c r="T11115" i="4"/>
  <c r="T9763" i="4"/>
  <c r="T1972" i="4"/>
  <c r="T2001" i="4" s="1"/>
  <c r="T2005" i="4" s="1"/>
  <c r="T2006" i="4" s="1"/>
  <c r="T8582" i="4"/>
  <c r="T20" i="4"/>
  <c r="T2780" i="4"/>
  <c r="T2809" i="4" s="1"/>
  <c r="T2813" i="4" s="1"/>
  <c r="T2814" i="4" s="1"/>
  <c r="T9036" i="4"/>
  <c r="T9071" i="4" s="1"/>
  <c r="T9075" i="4" s="1"/>
  <c r="T9076" i="4" s="1"/>
  <c r="T4927" i="4"/>
  <c r="T4960" i="4" s="1"/>
  <c r="T4964" i="4" s="1"/>
  <c r="T4965" i="4" s="1"/>
  <c r="T3666" i="4"/>
  <c r="T3696" i="4" s="1"/>
  <c r="T3700" i="4" s="1"/>
  <c r="T3701" i="4" s="1"/>
  <c r="T7279" i="4"/>
  <c r="T7278" i="4" s="1"/>
  <c r="T6257" i="4"/>
  <c r="T6287" i="4" s="1"/>
  <c r="T6291" i="4" s="1"/>
  <c r="T6292" i="4" s="1"/>
  <c r="T9244" i="4"/>
  <c r="T9242" i="4"/>
  <c r="T1550" i="4"/>
  <c r="T6044" i="4"/>
  <c r="T6043" i="4" s="1"/>
  <c r="T1477" i="4"/>
  <c r="T1465" i="4" s="1"/>
  <c r="T3586" i="4"/>
  <c r="T3616" i="4" s="1"/>
  <c r="T3620" i="4" s="1"/>
  <c r="T3621" i="4" s="1"/>
  <c r="T9759" i="4"/>
  <c r="T478" i="4"/>
  <c r="T467" i="4" s="1"/>
  <c r="T501" i="4" s="1"/>
  <c r="T9186" i="4" s="1"/>
  <c r="T10259" i="4"/>
  <c r="T9624" i="4"/>
  <c r="T9754" i="4"/>
  <c r="T7409" i="4"/>
  <c r="T7408" i="4" s="1"/>
  <c r="T3304" i="4"/>
  <c r="T3334" i="4" s="1"/>
  <c r="T3338" i="4" s="1"/>
  <c r="T3339" i="4" s="1"/>
  <c r="T1401" i="4"/>
  <c r="T1400" i="4" s="1"/>
  <c r="T11117" i="4"/>
  <c r="T9574" i="4"/>
  <c r="T8342" i="4"/>
  <c r="T8378" i="4" s="1"/>
  <c r="T8382" i="4" s="1"/>
  <c r="T8383" i="4" s="1"/>
  <c r="T6133" i="4"/>
  <c r="T6164" i="4" s="1"/>
  <c r="T6168" i="4" s="1"/>
  <c r="T6169" i="4" s="1"/>
  <c r="T4189" i="4"/>
  <c r="T4218" i="4" s="1"/>
  <c r="T4222" i="4" s="1"/>
  <c r="T4223" i="4" s="1"/>
  <c r="T4068" i="4"/>
  <c r="T4097" i="4" s="1"/>
  <c r="T4101" i="4" s="1"/>
  <c r="T4102" i="4" s="1"/>
  <c r="T2940" i="4"/>
  <c r="T2970" i="4" s="1"/>
  <c r="T2974" i="4" s="1"/>
  <c r="T2975" i="4" s="1"/>
  <c r="T2536" i="4"/>
  <c r="T2565" i="4" s="1"/>
  <c r="T2569" i="4" s="1"/>
  <c r="T2570" i="4" s="1"/>
  <c r="T5051" i="4"/>
  <c r="T5081" i="4" s="1"/>
  <c r="T5085" i="4" s="1"/>
  <c r="T5086" i="4" s="1"/>
  <c r="T8943" i="4"/>
  <c r="T8984" i="4" s="1"/>
  <c r="T8988" i="4" s="1"/>
  <c r="T8989" i="4" s="1"/>
  <c r="T3706" i="4"/>
  <c r="T3736" i="4" s="1"/>
  <c r="T3740" i="4" s="1"/>
  <c r="T3741" i="4" s="1"/>
  <c r="T2135" i="4"/>
  <c r="T2165" i="4" s="1"/>
  <c r="T2169" i="4" s="1"/>
  <c r="T2170" i="4" s="1"/>
  <c r="T9082" i="4"/>
  <c r="T9112" i="4" s="1"/>
  <c r="T9116" i="4" s="1"/>
  <c r="T9117" i="4" s="1"/>
  <c r="T2820" i="4"/>
  <c r="T2850" i="4" s="1"/>
  <c r="T2854" i="4" s="1"/>
  <c r="T2855" i="4" s="1"/>
  <c r="T8898" i="4"/>
  <c r="T8932" i="4" s="1"/>
  <c r="T8936" i="4" s="1"/>
  <c r="T8937" i="4" s="1"/>
  <c r="T6558" i="4"/>
  <c r="T6590" i="4" s="1"/>
  <c r="T6594" i="4" s="1"/>
  <c r="T6595" i="4" s="1"/>
  <c r="T8672" i="4"/>
  <c r="T8704" i="4" s="1"/>
  <c r="T8708" i="4" s="1"/>
  <c r="T8709" i="4" s="1"/>
  <c r="T5291" i="4"/>
  <c r="T5321" i="4" s="1"/>
  <c r="T5325" i="4" s="1"/>
  <c r="T5326" i="4" s="1"/>
  <c r="T295" i="4"/>
  <c r="T285" i="4" s="1"/>
  <c r="T308" i="4" s="1"/>
  <c r="T7465" i="4"/>
  <c r="T7464" i="4" s="1"/>
  <c r="T9974" i="4"/>
  <c r="T9744" i="4"/>
  <c r="T3425" i="4"/>
  <c r="T3455" i="4" s="1"/>
  <c r="T3459" i="4" s="1"/>
  <c r="T3460" i="4" s="1"/>
  <c r="T2419" i="4"/>
  <c r="T2446" i="4" s="1"/>
  <c r="T2450" i="4" s="1"/>
  <c r="T2451" i="4" s="1"/>
  <c r="T982" i="4"/>
  <c r="T971" i="4" s="1"/>
  <c r="T6175" i="4"/>
  <c r="T6205" i="4" s="1"/>
  <c r="T6209" i="4" s="1"/>
  <c r="T6210" i="4" s="1"/>
  <c r="T4681" i="4"/>
  <c r="T4711" i="4" s="1"/>
  <c r="T4715" i="4" s="1"/>
  <c r="T4716" i="4" s="1"/>
  <c r="T6643" i="4"/>
  <c r="T6674" i="4" s="1"/>
  <c r="T6678" i="4" s="1"/>
  <c r="T6679" i="4" s="1"/>
  <c r="T5575" i="4"/>
  <c r="T5605" i="4" s="1"/>
  <c r="T5609" i="4" s="1"/>
  <c r="T5610" i="4" s="1"/>
  <c r="T3060" i="4"/>
  <c r="T3090" i="4" s="1"/>
  <c r="T3094" i="4" s="1"/>
  <c r="T3095" i="4" s="1"/>
  <c r="T5655" i="4"/>
  <c r="T3866" i="4"/>
  <c r="T3896" i="4" s="1"/>
  <c r="T3900" i="4" s="1"/>
  <c r="T3901" i="4" s="1"/>
  <c r="T8615" i="4"/>
  <c r="T8619" i="4" s="1"/>
  <c r="T8620" i="4" s="1"/>
  <c r="T2297" i="4"/>
  <c r="T2327" i="4" s="1"/>
  <c r="T2331" i="4" s="1"/>
  <c r="T2332" i="4" s="1"/>
  <c r="T6378" i="4"/>
  <c r="T6415" i="4" s="1"/>
  <c r="T6419" i="4" s="1"/>
  <c r="T6420" i="4" s="1"/>
  <c r="T5983" i="4"/>
  <c r="T6008" i="4" s="1"/>
  <c r="T4641" i="4"/>
  <c r="T4671" i="4" s="1"/>
  <c r="T4675" i="4" s="1"/>
  <c r="T4676" i="4" s="1"/>
  <c r="T6977" i="4"/>
  <c r="T9123" i="4"/>
  <c r="T9153" i="4" s="1"/>
  <c r="T9157" i="4" s="1"/>
  <c r="T9158" i="4" s="1"/>
  <c r="T4845" i="4"/>
  <c r="T4876" i="4" s="1"/>
  <c r="T4880" i="4" s="1"/>
  <c r="T4881" i="4" s="1"/>
  <c r="T9729" i="4"/>
  <c r="T7486" i="4"/>
  <c r="T7516" i="4" s="1"/>
  <c r="T1849" i="4"/>
  <c r="T1878" i="4" s="1"/>
  <c r="T1882" i="4" s="1"/>
  <c r="T1883" i="4" s="1"/>
  <c r="T9767" i="4"/>
  <c r="T4430" i="4"/>
  <c r="T4461" i="4" s="1"/>
  <c r="T4465" i="4" s="1"/>
  <c r="T4466" i="4" s="1"/>
  <c r="T9742" i="4"/>
  <c r="T5858" i="4"/>
  <c r="T5888" i="4" s="1"/>
  <c r="T5892" i="4" s="1"/>
  <c r="T5893" i="4" s="1"/>
  <c r="T9230" i="4"/>
  <c r="T2012" i="4"/>
  <c r="T2041" i="4" s="1"/>
  <c r="T2045" i="4" s="1"/>
  <c r="T2046" i="4" s="1"/>
  <c r="T6298" i="4"/>
  <c r="T6327" i="4" s="1"/>
  <c r="T6331" i="4" s="1"/>
  <c r="T6332" i="4" s="1"/>
  <c r="T4391" i="4"/>
  <c r="T4420" i="4" s="1"/>
  <c r="T4424" i="4" s="1"/>
  <c r="T4425" i="4" s="1"/>
  <c r="T8626" i="4"/>
  <c r="T8661" i="4" s="1"/>
  <c r="T8665" i="4" s="1"/>
  <c r="T8666" i="4" s="1"/>
  <c r="T5735" i="4"/>
  <c r="T5766" i="4" s="1"/>
  <c r="T5770" i="4" s="1"/>
  <c r="T5771" i="4" s="1"/>
  <c r="T2739" i="4"/>
  <c r="T2769" i="4" s="1"/>
  <c r="T2773" i="4" s="1"/>
  <c r="T2774" i="4" s="1"/>
  <c r="T8205" i="4"/>
  <c r="T8239" i="4" s="1"/>
  <c r="T8243" i="4" s="1"/>
  <c r="T8244" i="4" s="1"/>
  <c r="T5614" i="4"/>
  <c r="T5645" i="4" s="1"/>
  <c r="T5649" i="4" s="1"/>
  <c r="T5650" i="4" s="1"/>
  <c r="T5695" i="4"/>
  <c r="T5725" i="4" s="1"/>
  <c r="T5729" i="4" s="1"/>
  <c r="T5730" i="4" s="1"/>
  <c r="T3907" i="4"/>
  <c r="T3936" i="4" s="1"/>
  <c r="T3940" i="4" s="1"/>
  <c r="T3941" i="4" s="1"/>
  <c r="T3183" i="4"/>
  <c r="T3212" i="4" s="1"/>
  <c r="T3216" i="4" s="1"/>
  <c r="T3217" i="4" s="1"/>
  <c r="T6712" i="4"/>
  <c r="T6711" i="4" s="1"/>
  <c r="T6601" i="4"/>
  <c r="T6632" i="4" s="1"/>
  <c r="T6636" i="4" s="1"/>
  <c r="T6637" i="4" s="1"/>
  <c r="T1727" i="4"/>
  <c r="T1757" i="4" s="1"/>
  <c r="T1761" i="4" s="1"/>
  <c r="T1762" i="4" s="1"/>
  <c r="T10261" i="4"/>
  <c r="T2658" i="4"/>
  <c r="T2688" i="4" s="1"/>
  <c r="T2692" i="4" s="1"/>
  <c r="T2693" i="4" s="1"/>
  <c r="T8296" i="4"/>
  <c r="T8331" i="4" s="1"/>
  <c r="T8335" i="4" s="1"/>
  <c r="T8336" i="4" s="1"/>
  <c r="T9874" i="4"/>
  <c r="T6477" i="4"/>
  <c r="T6507" i="4" s="1"/>
  <c r="T6511" i="4" s="1"/>
  <c r="T6512" i="4" s="1"/>
  <c r="T5495" i="4"/>
  <c r="T5525" i="4" s="1"/>
  <c r="T5529" i="4" s="1"/>
  <c r="T5530" i="4" s="1"/>
  <c r="T2338" i="4"/>
  <c r="T2368" i="4" s="1"/>
  <c r="T2372" i="4" s="1"/>
  <c r="T2373" i="4" s="1"/>
  <c r="T8995" i="4"/>
  <c r="T9025" i="4" s="1"/>
  <c r="T9029" i="4" s="1"/>
  <c r="T9030" i="4" s="1"/>
  <c r="T6847" i="4"/>
  <c r="T6879" i="4" s="1"/>
  <c r="T2457" i="4"/>
  <c r="T2485" i="4" s="1"/>
  <c r="T2489" i="4" s="1"/>
  <c r="T2490" i="4" s="1"/>
  <c r="T1607" i="4"/>
  <c r="T1635" i="4" s="1"/>
  <c r="T1639" i="4" s="1"/>
  <c r="T1640" i="4" s="1"/>
  <c r="T4500" i="4"/>
  <c r="T10606" i="4" s="1"/>
  <c r="T10174" i="4"/>
  <c r="T6987" i="4"/>
  <c r="T7021" i="4" s="1"/>
  <c r="T3385" i="4"/>
  <c r="T3415" i="4" s="1"/>
  <c r="T3419" i="4" s="1"/>
  <c r="T3420" i="4" s="1"/>
  <c r="T10824" i="4"/>
  <c r="T10074" i="4"/>
  <c r="T9746" i="4"/>
  <c r="T10124" i="4"/>
  <c r="T9239" i="4"/>
  <c r="T6894" i="4"/>
  <c r="T6925" i="4" s="1"/>
  <c r="T6929" i="4" s="1"/>
  <c r="T6930" i="4" s="1"/>
  <c r="T4887" i="4"/>
  <c r="T4916" i="4" s="1"/>
  <c r="T4920" i="4" s="1"/>
  <c r="T4921" i="4" s="1"/>
  <c r="T3987" i="4"/>
  <c r="T4017" i="4" s="1"/>
  <c r="T4021" i="4" s="1"/>
  <c r="T4022" i="4" s="1"/>
  <c r="T2256" i="4"/>
  <c r="T2286" i="4" s="1"/>
  <c r="T2290" i="4" s="1"/>
  <c r="T2291" i="4" s="1"/>
  <c r="T1580" i="4"/>
  <c r="T10205" i="4" s="1"/>
  <c r="T8760" i="4"/>
  <c r="T8795" i="4" s="1"/>
  <c r="T8799" i="4" s="1"/>
  <c r="T8800" i="4" s="1"/>
  <c r="T8250" i="4"/>
  <c r="T8285" i="4" s="1"/>
  <c r="T8289" i="4" s="1"/>
  <c r="T8290" i="4" s="1"/>
  <c r="T5131" i="4"/>
  <c r="T5159" i="4" s="1"/>
  <c r="T5163" i="4" s="1"/>
  <c r="T5164" i="4" s="1"/>
  <c r="T3947" i="4"/>
  <c r="T3976" i="4" s="1"/>
  <c r="T3980" i="4" s="1"/>
  <c r="T3981" i="4" s="1"/>
  <c r="T3100" i="4"/>
  <c r="T3129" i="4" s="1"/>
  <c r="T3133" i="4" s="1"/>
  <c r="T3134" i="4" s="1"/>
  <c r="T2616" i="4"/>
  <c r="T2647" i="4" s="1"/>
  <c r="T2651" i="4" s="1"/>
  <c r="T2652" i="4" s="1"/>
  <c r="T4601" i="4"/>
  <c r="T4631" i="4" s="1"/>
  <c r="T4635" i="4" s="1"/>
  <c r="T4636" i="4" s="1"/>
  <c r="T3465" i="4"/>
  <c r="T3494" i="4" s="1"/>
  <c r="T3498" i="4" s="1"/>
  <c r="T3499" i="4" s="1"/>
  <c r="T8013" i="4"/>
  <c r="T8051" i="4" s="1"/>
  <c r="T8055" i="4" s="1"/>
  <c r="T8056" i="4" s="1"/>
  <c r="T6940" i="4"/>
  <c r="T6971" i="4" s="1"/>
  <c r="T6980" i="4" s="1"/>
  <c r="T10024" i="4"/>
  <c r="T3827" i="4"/>
  <c r="T3855" i="4" s="1"/>
  <c r="T3859" i="4" s="1"/>
  <c r="T3860" i="4" s="1"/>
  <c r="T7881" i="4"/>
  <c r="T7911" i="4" s="1"/>
  <c r="T7915" i="4" s="1"/>
  <c r="T7916" i="4" s="1"/>
  <c r="T6799" i="4"/>
  <c r="T6832" i="4" s="1"/>
  <c r="T5091" i="4"/>
  <c r="T5120" i="4" s="1"/>
  <c r="T5124" i="4" s="1"/>
  <c r="T5125" i="4" s="1"/>
  <c r="T2699" i="4"/>
  <c r="T2729" i="4" s="1"/>
  <c r="T2733" i="4" s="1"/>
  <c r="T2734" i="4" s="1"/>
  <c r="T2176" i="4"/>
  <c r="T2205" i="4" s="1"/>
  <c r="T2209" i="4" s="1"/>
  <c r="T2210" i="4" s="1"/>
  <c r="T6780" i="4"/>
  <c r="T10212" i="4" s="1"/>
  <c r="T8806" i="4"/>
  <c r="T8841" i="4" s="1"/>
  <c r="T8845" i="4" s="1"/>
  <c r="T8846" i="4" s="1"/>
  <c r="T5010" i="4"/>
  <c r="T5040" i="4" s="1"/>
  <c r="T5044" i="4" s="1"/>
  <c r="T5045" i="4" s="1"/>
  <c r="T4520" i="4"/>
  <c r="T4549" i="4" s="1"/>
  <c r="T4553" i="4" s="1"/>
  <c r="T4554" i="4" s="1"/>
  <c r="T3786" i="4"/>
  <c r="T3816" i="4" s="1"/>
  <c r="T3820" i="4" s="1"/>
  <c r="T3821" i="4" s="1"/>
  <c r="T2900" i="4"/>
  <c r="T2930" i="4" s="1"/>
  <c r="T2934" i="4" s="1"/>
  <c r="T2935" i="4" s="1"/>
  <c r="T2379" i="4"/>
  <c r="T2408" i="4" s="1"/>
  <c r="T2412" i="4" s="1"/>
  <c r="T2413" i="4" s="1"/>
  <c r="T1809" i="4"/>
  <c r="T1838" i="4" s="1"/>
  <c r="T1842" i="4" s="1"/>
  <c r="T1843" i="4" s="1"/>
  <c r="T865" i="4"/>
  <c r="T864" i="4" s="1"/>
  <c r="T4970" i="4"/>
  <c r="T4999" i="4" s="1"/>
  <c r="T5003" i="4" s="1"/>
  <c r="T5004" i="4" s="1"/>
  <c r="T3746" i="4"/>
  <c r="T3775" i="4" s="1"/>
  <c r="T3779" i="4" s="1"/>
  <c r="T3780" i="4" s="1"/>
  <c r="T379" i="4"/>
  <c r="T369" i="4" s="1"/>
  <c r="T393" i="4" s="1"/>
  <c r="T3345" i="4"/>
  <c r="T3375" i="4" s="1"/>
  <c r="T3379" i="4" s="1"/>
  <c r="T3380" i="4" s="1"/>
  <c r="T10645" i="4"/>
  <c r="T2052" i="4"/>
  <c r="T2083" i="4" s="1"/>
  <c r="T2087" i="4" s="1"/>
  <c r="T2088" i="4" s="1"/>
  <c r="T4028" i="4"/>
  <c r="T4057" i="4" s="1"/>
  <c r="T4061" i="4" s="1"/>
  <c r="T4062" i="4" s="1"/>
  <c r="T7690" i="4"/>
  <c r="T5818" i="4"/>
  <c r="T5847" i="4" s="1"/>
  <c r="T5851" i="4" s="1"/>
  <c r="T5852" i="4" s="1"/>
  <c r="T4149" i="4"/>
  <c r="T4178" i="4" s="1"/>
  <c r="T4182" i="4" s="1"/>
  <c r="T4183" i="4" s="1"/>
  <c r="T3140" i="4"/>
  <c r="T3172" i="4" s="1"/>
  <c r="T3176" i="4" s="1"/>
  <c r="T3177" i="4" s="1"/>
  <c r="T2094" i="4"/>
  <c r="T2124" i="4" s="1"/>
  <c r="T2128" i="4" s="1"/>
  <c r="T2129" i="4" s="1"/>
  <c r="T11424" i="4"/>
  <c r="T11095" i="4"/>
  <c r="T8715" i="4"/>
  <c r="T8749" i="4" s="1"/>
  <c r="T8753" i="4" s="1"/>
  <c r="T8754" i="4" s="1"/>
  <c r="T8432" i="4"/>
  <c r="T8463" i="4" s="1"/>
  <c r="T8467" i="4" s="1"/>
  <c r="T8468" i="4" s="1"/>
  <c r="T7036" i="4"/>
  <c r="T7068" i="4" s="1"/>
  <c r="T7074" i="4" s="1"/>
  <c r="T10874" i="4"/>
  <c r="T4762" i="4"/>
  <c r="T4793" i="4" s="1"/>
  <c r="T4797" i="4" s="1"/>
  <c r="T4798" i="4" s="1"/>
  <c r="T2576" i="4"/>
  <c r="T2605" i="4" s="1"/>
  <c r="T2609" i="4" s="1"/>
  <c r="T2610" i="4" s="1"/>
  <c r="T7631" i="4"/>
  <c r="T7304" i="4"/>
  <c r="T4722" i="4"/>
  <c r="T4751" i="4" s="1"/>
  <c r="T4755" i="4" s="1"/>
  <c r="T4756" i="4" s="1"/>
  <c r="T7084" i="4"/>
  <c r="T1889" i="4"/>
  <c r="T1920" i="4" s="1"/>
  <c r="T1924" i="4" s="1"/>
  <c r="T1925" i="4" s="1"/>
  <c r="T3505" i="4"/>
  <c r="T3535" i="4" s="1"/>
  <c r="T3539" i="4" s="1"/>
  <c r="T3540" i="4" s="1"/>
  <c r="T6426" i="4"/>
  <c r="T6466" i="4" s="1"/>
  <c r="T6470" i="4" s="1"/>
  <c r="T6471" i="4" s="1"/>
  <c r="T5332" i="4"/>
  <c r="T5361" i="4" s="1"/>
  <c r="T5365" i="4" s="1"/>
  <c r="T5366" i="4" s="1"/>
  <c r="T8062" i="4"/>
  <c r="T8095" i="4" s="1"/>
  <c r="T8099" i="4" s="1"/>
  <c r="T8100" i="4" s="1"/>
  <c r="T3223" i="4"/>
  <c r="T3253" i="4" s="1"/>
  <c r="T3257" i="4" s="1"/>
  <c r="T3258" i="4" s="1"/>
  <c r="T4309" i="4"/>
  <c r="T4340" i="4" s="1"/>
  <c r="T4344" i="4" s="1"/>
  <c r="T4345" i="4" s="1"/>
  <c r="T5372" i="4"/>
  <c r="T5402" i="4" s="1"/>
  <c r="T5406" i="4" s="1"/>
  <c r="T5407" i="4" s="1"/>
  <c r="T8488" i="4"/>
  <c r="T8523" i="4" s="1"/>
  <c r="T8527" i="4" s="1"/>
  <c r="T8528" i="4" s="1"/>
  <c r="T2980" i="4"/>
  <c r="T3010" i="4" s="1"/>
  <c r="T3014" i="4" s="1"/>
  <c r="T3015" i="4" s="1"/>
  <c r="T2216" i="4"/>
  <c r="T2245" i="4" s="1"/>
  <c r="T2249" i="4" s="1"/>
  <c r="T2250" i="4" s="1"/>
  <c r="T9181" i="4"/>
  <c r="T278" i="4"/>
  <c r="T274" i="4"/>
  <c r="T275" i="4" s="1"/>
  <c r="T8534" i="4"/>
  <c r="T8571" i="4" s="1"/>
  <c r="T8575" i="4" s="1"/>
  <c r="T8576" i="4" s="1"/>
  <c r="T4108" i="4"/>
  <c r="T4138" i="4" s="1"/>
  <c r="T4142" i="4" s="1"/>
  <c r="T4143" i="4" s="1"/>
  <c r="T7969" i="4"/>
  <c r="T8002" i="4" s="1"/>
  <c r="T8006" i="4" s="1"/>
  <c r="T8007" i="4" s="1"/>
  <c r="T6216" i="4"/>
  <c r="T6247" i="4" s="1"/>
  <c r="T6251" i="4" s="1"/>
  <c r="T6252" i="4" s="1"/>
  <c r="T3626" i="4"/>
  <c r="T3656" i="4" s="1"/>
  <c r="T3660" i="4" s="1"/>
  <c r="T3661" i="4" s="1"/>
  <c r="T8120" i="4"/>
  <c r="T8153" i="4" s="1"/>
  <c r="T8157" i="4" s="1"/>
  <c r="T8158" i="4" s="1"/>
  <c r="T4269" i="4"/>
  <c r="T4298" i="4" s="1"/>
  <c r="T4302" i="4" s="1"/>
  <c r="T4303" i="4" s="1"/>
  <c r="T4560" i="4"/>
  <c r="T4591" i="4" s="1"/>
  <c r="T4595" i="4" s="1"/>
  <c r="T4596" i="4" s="1"/>
  <c r="T10355" i="4"/>
  <c r="T10255" i="4" s="1"/>
  <c r="T1582" i="4"/>
  <c r="T1581" i="4" s="1"/>
  <c r="T11155" i="4"/>
  <c r="T11105" i="4" s="1"/>
  <c r="T1586" i="4"/>
  <c r="T1585" i="4" s="1"/>
  <c r="T10703" i="4"/>
  <c r="T10653" i="4" s="1"/>
  <c r="T1417" i="4"/>
  <c r="T1416" i="4" s="1"/>
  <c r="T10373" i="4"/>
  <c r="T10273" i="4" s="1"/>
  <c r="T7781" i="4"/>
  <c r="T7780" i="4" s="1"/>
  <c r="T10415" i="4"/>
  <c r="T10265" i="4" s="1"/>
  <c r="T7264" i="4"/>
  <c r="T7263" i="4" s="1"/>
  <c r="T11260" i="4"/>
  <c r="T11110" i="4" s="1"/>
  <c r="T6115" i="4"/>
  <c r="T6114" i="4" s="1"/>
  <c r="T11256" i="4"/>
  <c r="T11106" i="4" s="1"/>
  <c r="T4502" i="4"/>
  <c r="T4501" i="4" s="1"/>
  <c r="T9805" i="4"/>
  <c r="T6036" i="4"/>
  <c r="T6026" i="4" s="1"/>
  <c r="T9705" i="4"/>
  <c r="T1569" i="4"/>
  <c r="T851" i="4"/>
  <c r="T850" i="4" s="1"/>
  <c r="T10631" i="4"/>
  <c r="T9423" i="4"/>
  <c r="T9373" i="4" s="1"/>
  <c r="T7762" i="4"/>
  <c r="T7760" i="4" s="1"/>
  <c r="T1219" i="4"/>
  <c r="T1209" i="4" s="1"/>
  <c r="T1245" i="4" s="1"/>
  <c r="Y154" i="4"/>
  <c r="T7579" i="4"/>
  <c r="T7578" i="4" s="1"/>
  <c r="T9270" i="4"/>
  <c r="T9268" i="4"/>
  <c r="T9264" i="4"/>
  <c r="T9263" i="4"/>
  <c r="T9254" i="4"/>
  <c r="T9247" i="4"/>
  <c r="T9924" i="4"/>
  <c r="T910" i="4"/>
  <c r="T900" i="4" s="1"/>
  <c r="T7922" i="4"/>
  <c r="T7958" i="4" s="1"/>
  <c r="T7962" i="4" s="1"/>
  <c r="T7963" i="4" s="1"/>
  <c r="T11262" i="4"/>
  <c r="T11112" i="4" s="1"/>
  <c r="T6785" i="4"/>
  <c r="T6784" i="4" s="1"/>
  <c r="T5211" i="4"/>
  <c r="T5239" i="4" s="1"/>
  <c r="T5243" i="4" s="1"/>
  <c r="T5244" i="4" s="1"/>
  <c r="T3264" i="4"/>
  <c r="T3293" i="4" s="1"/>
  <c r="T3297" i="4" s="1"/>
  <c r="T3298" i="4" s="1"/>
  <c r="T11078" i="4"/>
  <c r="T7779" i="4"/>
  <c r="T10223" i="4" s="1"/>
  <c r="T11164" i="4"/>
  <c r="T11114" i="4" s="1"/>
  <c r="T7189" i="4"/>
  <c r="T7188" i="4" s="1"/>
  <c r="T9812" i="4"/>
  <c r="T6692" i="4"/>
  <c r="T7749" i="4"/>
  <c r="T9710" i="4"/>
  <c r="T6093" i="4"/>
  <c r="T5952" i="4"/>
  <c r="T5941" i="4" s="1"/>
  <c r="T5969" i="4" s="1"/>
  <c r="T5170" i="4"/>
  <c r="T5200" i="4" s="1"/>
  <c r="T5204" i="4" s="1"/>
  <c r="T5205" i="4" s="1"/>
  <c r="T2860" i="4"/>
  <c r="T2890" i="4" s="1"/>
  <c r="T2894" i="4" s="1"/>
  <c r="T2895" i="4" s="1"/>
  <c r="T1931" i="4"/>
  <c r="T1961" i="4" s="1"/>
  <c r="T1965" i="4" s="1"/>
  <c r="T1966" i="4" s="1"/>
  <c r="T10299" i="4"/>
  <c r="T10249" i="4" s="1"/>
  <c r="T1127" i="4"/>
  <c r="T1126" i="4" s="1"/>
  <c r="T1051" i="4"/>
  <c r="T1039" i="4" s="1"/>
  <c r="T1083" i="4" s="1"/>
  <c r="T334" i="4"/>
  <c r="T323" i="4" s="1"/>
  <c r="T1768" i="4"/>
  <c r="T1798" i="4" s="1"/>
  <c r="T1802" i="4" s="1"/>
  <c r="T1803" i="4" s="1"/>
  <c r="T10693" i="4"/>
  <c r="T10643" i="4" s="1"/>
  <c r="T698" i="4"/>
  <c r="T697" i="4" s="1"/>
  <c r="T560" i="4"/>
  <c r="T591" i="4" s="1"/>
  <c r="T9738" i="4"/>
  <c r="T10378" i="4"/>
  <c r="T31" i="4"/>
  <c r="T30" i="4" s="1"/>
  <c r="T11222" i="4"/>
  <c r="T11122" i="4" s="1"/>
  <c r="T7731" i="4"/>
  <c r="T7730" i="4" s="1"/>
  <c r="T10670" i="4"/>
  <c r="T11266" i="4"/>
  <c r="T11116" i="4" s="1"/>
  <c r="T7331" i="4"/>
  <c r="T7330" i="4" s="1"/>
  <c r="T10295" i="4"/>
  <c r="T10245" i="4" s="1"/>
  <c r="T839" i="4"/>
  <c r="T838" i="4" s="1"/>
  <c r="T9323" i="4"/>
  <c r="T4496" i="4"/>
  <c r="T10206" i="4" s="1"/>
  <c r="T745" i="4"/>
  <c r="T734" i="4" s="1"/>
  <c r="T789" i="4" s="1"/>
  <c r="T430" i="4"/>
  <c r="T429" i="4" s="1"/>
  <c r="T451" i="4" s="1"/>
  <c r="T9238" i="4"/>
  <c r="T9806" i="4"/>
  <c r="T7557" i="4"/>
  <c r="T7556" i="4" s="1"/>
  <c r="T9412" i="4"/>
  <c r="T9362" i="4" s="1"/>
  <c r="T6763" i="4"/>
  <c r="T6761" i="4" s="1"/>
  <c r="T9810" i="4"/>
  <c r="T9258" i="4"/>
  <c r="T9405" i="4"/>
  <c r="T9355" i="4" s="1"/>
  <c r="T1563" i="4"/>
  <c r="T1561" i="4" s="1"/>
  <c r="T9745" i="4"/>
  <c r="T9305" i="4"/>
  <c r="T9240" i="4"/>
  <c r="T9234" i="4"/>
  <c r="T9232" i="4"/>
  <c r="T10723" i="4"/>
  <c r="T10673" i="4" s="1"/>
  <c r="T7786" i="4"/>
  <c r="T7785" i="4" s="1"/>
  <c r="T1392" i="4"/>
  <c r="T1381" i="4" s="1"/>
  <c r="T9241" i="4"/>
  <c r="T9236" i="4"/>
  <c r="T10322" i="4"/>
  <c r="T10272" i="4" s="1"/>
  <c r="T7717" i="4"/>
  <c r="T7716" i="4" s="1"/>
  <c r="T10714" i="4"/>
  <c r="T10664" i="4" s="1"/>
  <c r="T7183" i="4"/>
  <c r="T7182" i="4" s="1"/>
  <c r="T891" i="4"/>
  <c r="T8163" i="4"/>
  <c r="T8194" i="4" s="1"/>
  <c r="T8198" i="4" s="1"/>
  <c r="T8199" i="4" s="1"/>
  <c r="T10760" i="4"/>
  <c r="T6111" i="4"/>
  <c r="T6110" i="4" s="1"/>
  <c r="T6104" i="4"/>
  <c r="T10210" i="4" s="1"/>
  <c r="T5453" i="4"/>
  <c r="T5484" i="4" s="1"/>
  <c r="T5488" i="4" s="1"/>
  <c r="T5489" i="4" s="1"/>
  <c r="T4229" i="4"/>
  <c r="T4258" i="4" s="1"/>
  <c r="T4262" i="4" s="1"/>
  <c r="T4263" i="4" s="1"/>
  <c r="T617" i="4"/>
  <c r="T606" i="4" s="1"/>
  <c r="T636" i="4" s="1"/>
  <c r="T9740" i="4"/>
  <c r="T10238" i="4"/>
  <c r="T11724" i="4"/>
  <c r="T11652" i="4"/>
  <c r="T10383" i="4"/>
  <c r="T10233" i="4" s="1"/>
  <c r="T230" i="4"/>
  <c r="T229" i="4" s="1"/>
  <c r="T236" i="4" s="1"/>
  <c r="T10230" i="4"/>
  <c r="T9271" i="4"/>
  <c r="T10270" i="4"/>
  <c r="T9269" i="4"/>
  <c r="T9261" i="4"/>
  <c r="T9706" i="4"/>
  <c r="T4485" i="4"/>
  <c r="T1657" i="4"/>
  <c r="T1646" i="4" s="1"/>
  <c r="T1676" i="4" s="1"/>
  <c r="T1680" i="4" s="1"/>
  <c r="T1681" i="4" s="1"/>
  <c r="T939" i="4"/>
  <c r="T938" i="4" s="1"/>
  <c r="T11624" i="4"/>
  <c r="T201" i="4"/>
  <c r="T190" i="4" s="1"/>
  <c r="T214" i="4" s="1"/>
  <c r="T725" i="4"/>
  <c r="T9329" i="4"/>
  <c r="T9229" i="4" s="1"/>
  <c r="T7794" i="4"/>
  <c r="T11223" i="4" s="1"/>
  <c r="T7861" i="4"/>
  <c r="T7860" i="4" s="1"/>
  <c r="T11574" i="4"/>
  <c r="T11470" i="4"/>
  <c r="T9815" i="4"/>
  <c r="T9765" i="4" s="1"/>
  <c r="T7240" i="4"/>
  <c r="T7229" i="4" s="1"/>
  <c r="T9712" i="4"/>
  <c r="T6769" i="4"/>
  <c r="T6073" i="4"/>
  <c r="T1112" i="4"/>
  <c r="T1101" i="4" s="1"/>
  <c r="T11094" i="4"/>
  <c r="T10474" i="4"/>
  <c r="T7835" i="4"/>
  <c r="T7817" i="4" s="1"/>
  <c r="T7292" i="4"/>
  <c r="T10304" i="4"/>
  <c r="T10254" i="4" s="1"/>
  <c r="T1498" i="4"/>
  <c r="T1497" i="4" s="1"/>
  <c r="T9348" i="4"/>
  <c r="T9248" i="4" s="1"/>
  <c r="T9245" i="4"/>
  <c r="T9735" i="4"/>
  <c r="T9730" i="4"/>
  <c r="T7401" i="4"/>
  <c r="T7400" i="4" s="1"/>
  <c r="T7149" i="4"/>
  <c r="T7138" i="4" s="1"/>
  <c r="T64" i="4"/>
  <c r="T53" i="4" s="1"/>
  <c r="T76" i="4" s="1"/>
  <c r="T7365" i="4"/>
  <c r="T7354" i="4" s="1"/>
  <c r="T11093" i="4"/>
  <c r="T8852" i="4"/>
  <c r="T8887" i="4" s="1"/>
  <c r="T8891" i="4" s="1"/>
  <c r="T8892" i="4" s="1"/>
  <c r="T6517" i="4"/>
  <c r="T6547" i="4" s="1"/>
  <c r="T6551" i="4" s="1"/>
  <c r="T6552" i="4" s="1"/>
  <c r="T7606" i="4"/>
  <c r="T7605" i="4" s="1"/>
  <c r="T11211" i="4"/>
  <c r="T11111" i="4" s="1"/>
  <c r="T6738" i="4"/>
  <c r="T6737" i="4" s="1"/>
  <c r="T9410" i="4"/>
  <c r="T9360" i="4" s="1"/>
  <c r="T6087" i="4"/>
  <c r="T6085" i="4" s="1"/>
  <c r="T11096" i="4"/>
  <c r="T9237" i="4"/>
  <c r="T10" i="4"/>
  <c r="T9310" i="4"/>
  <c r="T9259" i="4"/>
  <c r="T11204" i="4"/>
  <c r="T11104" i="4" s="1"/>
  <c r="T1513" i="4"/>
  <c r="T1512" i="4" s="1"/>
  <c r="T818" i="4"/>
  <c r="T807" i="4" s="1"/>
  <c r="T11173" i="4"/>
  <c r="T9823" i="4"/>
  <c r="T9265" i="4"/>
  <c r="T9257" i="4"/>
  <c r="T9250" i="4"/>
  <c r="T1201" i="4"/>
  <c r="T11374" i="4"/>
  <c r="T11773" i="4"/>
  <c r="T7800" i="4"/>
  <c r="T7799" i="4" s="1"/>
  <c r="T9771" i="4"/>
  <c r="T10356" i="4"/>
  <c r="T9723" i="4"/>
  <c r="T7768" i="4"/>
  <c r="T5685" i="4"/>
  <c r="T5689" i="4" s="1"/>
  <c r="T5690" i="4" s="1"/>
  <c r="T1163" i="4"/>
  <c r="T1162" i="4" s="1"/>
  <c r="T10293" i="4"/>
  <c r="T10243" i="4" s="1"/>
  <c r="T679" i="4"/>
  <c r="T678" i="4" s="1"/>
  <c r="T11073" i="4"/>
  <c r="T10973" i="4" s="1"/>
  <c r="T7789" i="4"/>
  <c r="T7788" i="4" s="1"/>
  <c r="T9406" i="4"/>
  <c r="T9356" i="4" s="1"/>
  <c r="T4479" i="4"/>
  <c r="T11120" i="4"/>
  <c r="T9306" i="4"/>
  <c r="T11236" i="4"/>
  <c r="T11086" i="4" s="1"/>
  <c r="T346" i="4"/>
  <c r="T345" i="4" s="1"/>
  <c r="T9328" i="4"/>
  <c r="T9474" i="4"/>
  <c r="T6782" i="4"/>
  <c r="T6781" i="4" s="1"/>
  <c r="T9312" i="4"/>
  <c r="T10360" i="4"/>
  <c r="T10260" i="4" s="1"/>
  <c r="T6106" i="4"/>
  <c r="T6105" i="4" s="1"/>
  <c r="T10709" i="4"/>
  <c r="T10659" i="4" s="1"/>
  <c r="T6056" i="4"/>
  <c r="T6055" i="4" s="1"/>
  <c r="T9747" i="4"/>
  <c r="T11524" i="4"/>
  <c r="T11443" i="4"/>
  <c r="T9764" i="4"/>
  <c r="T9750" i="4"/>
  <c r="T9249" i="4"/>
  <c r="T10381" i="4"/>
  <c r="T10231" i="4" s="1"/>
  <c r="T151" i="4"/>
  <c r="T150" i="4" s="1"/>
  <c r="T175" i="4" s="1"/>
  <c r="T10417" i="4"/>
  <c r="T10267" i="4" s="1"/>
  <c r="T7390" i="4"/>
  <c r="T7389" i="4" s="1"/>
  <c r="T9266" i="4"/>
  <c r="T11024" i="4"/>
  <c r="T10952" i="4"/>
  <c r="T9251" i="4"/>
  <c r="T9739" i="4"/>
  <c r="T9728" i="4"/>
  <c r="T10649" i="4"/>
  <c r="Y7182" i="4"/>
  <c r="Y7183" i="4"/>
  <c r="Y1236" i="4"/>
  <c r="Y1237" i="4"/>
  <c r="Y7788" i="4"/>
  <c r="Y7789" i="4"/>
  <c r="Y1240" i="4"/>
  <c r="Y1241" i="4"/>
  <c r="Y712" i="4"/>
  <c r="Y713" i="4"/>
  <c r="Y7400" i="4"/>
  <c r="Y7401" i="4"/>
  <c r="Y7785" i="4"/>
  <c r="Y7786" i="4"/>
  <c r="Y1209" i="4"/>
  <c r="Y1219" i="4"/>
  <c r="T7792" i="4" l="1"/>
  <c r="T7791" i="4" s="1"/>
  <c r="T1024" i="4"/>
  <c r="T1028" i="4" s="1"/>
  <c r="T1029" i="4" s="1"/>
  <c r="T7120" i="4"/>
  <c r="T7128" i="4" s="1"/>
  <c r="T7131" i="4" s="1"/>
  <c r="T10256" i="4"/>
  <c r="T7470" i="4"/>
  <c r="T7474" i="4" s="1"/>
  <c r="T7475" i="4" s="1"/>
  <c r="T718" i="4"/>
  <c r="T9190" i="4" s="1"/>
  <c r="T7338" i="4"/>
  <c r="T9213" i="4" s="1"/>
  <c r="T505" i="4"/>
  <c r="T506" i="4" s="1"/>
  <c r="T9773" i="4"/>
  <c r="T9262" i="4"/>
  <c r="T7524" i="4"/>
  <c r="T7527" i="4" s="1"/>
  <c r="T9216" i="4"/>
  <c r="T4487" i="4"/>
  <c r="T7284" i="4"/>
  <c r="T9212" i="4" s="1"/>
  <c r="T9273" i="4"/>
  <c r="T1298" i="4"/>
  <c r="T1299" i="4" s="1"/>
  <c r="T7520" i="4"/>
  <c r="T7521" i="4" s="1"/>
  <c r="T4498" i="4"/>
  <c r="T4497" i="4" s="1"/>
  <c r="T6745" i="4"/>
  <c r="T6753" i="4" s="1"/>
  <c r="T6933" i="4"/>
  <c r="T7741" i="4"/>
  <c r="T7751" i="4" s="1"/>
  <c r="T9219" i="4" s="1"/>
  <c r="T9260" i="4"/>
  <c r="T7072" i="4"/>
  <c r="T7073" i="4" s="1"/>
  <c r="T884" i="4"/>
  <c r="T9192" i="4" s="1"/>
  <c r="T6771" i="4"/>
  <c r="T6760" i="4" s="1"/>
  <c r="T6789" i="4" s="1"/>
  <c r="T6792" i="4" s="1"/>
  <c r="T9209" i="4" s="1"/>
  <c r="T11474" i="4"/>
  <c r="T39" i="4"/>
  <c r="T47" i="4" s="1"/>
  <c r="T9762" i="4"/>
  <c r="T11123" i="4"/>
  <c r="T11124" i="4" s="1"/>
  <c r="T1302" i="4"/>
  <c r="T10974" i="4"/>
  <c r="T1445" i="4"/>
  <c r="T9200" i="4" s="1"/>
  <c r="T9824" i="4"/>
  <c r="T7770" i="4"/>
  <c r="T7759" i="4" s="1"/>
  <c r="T7870" i="4"/>
  <c r="T7874" i="4" s="1"/>
  <c r="T7875" i="4" s="1"/>
  <c r="T953" i="4"/>
  <c r="T4477" i="4"/>
  <c r="T10224" i="4"/>
  <c r="T9755" i="4"/>
  <c r="T1571" i="4"/>
  <c r="T1560" i="4" s="1"/>
  <c r="T1592" i="4" s="1"/>
  <c r="T9184" i="4"/>
  <c r="T401" i="4"/>
  <c r="T397" i="4"/>
  <c r="T398" i="4" s="1"/>
  <c r="T7617" i="4"/>
  <c r="T9217" i="4" s="1"/>
  <c r="T1540" i="4"/>
  <c r="T1552" i="4" s="1"/>
  <c r="T9724" i="4"/>
  <c r="T353" i="4"/>
  <c r="T9183" i="4" s="1"/>
  <c r="T1192" i="4"/>
  <c r="T9196" i="4" s="1"/>
  <c r="T6067" i="4"/>
  <c r="T6076" i="4" s="1"/>
  <c r="T9195" i="4"/>
  <c r="T1091" i="4"/>
  <c r="T1087" i="4"/>
  <c r="T1088" i="4" s="1"/>
  <c r="T9204" i="4"/>
  <c r="T5976" i="4"/>
  <c r="T5973" i="4"/>
  <c r="T5974" i="4" s="1"/>
  <c r="T9185" i="4"/>
  <c r="T460" i="4"/>
  <c r="T183" i="4"/>
  <c r="T179" i="4"/>
  <c r="T180" i="4" s="1"/>
  <c r="T9178" i="4"/>
  <c r="T7418" i="4"/>
  <c r="T9197" i="4"/>
  <c r="T1254" i="4"/>
  <c r="T218" i="4"/>
  <c r="T219" i="4" s="1"/>
  <c r="T9179" i="4"/>
  <c r="T222" i="4"/>
  <c r="T11174" i="4"/>
  <c r="T9189" i="4"/>
  <c r="T644" i="4"/>
  <c r="T640" i="4"/>
  <c r="T641" i="4" s="1"/>
  <c r="T10324" i="4"/>
  <c r="T9188" i="4"/>
  <c r="T599" i="4"/>
  <c r="T595" i="4"/>
  <c r="T596" i="4" s="1"/>
  <c r="T9256" i="4"/>
  <c r="T6887" i="4"/>
  <c r="T6883" i="4"/>
  <c r="T6884" i="4" s="1"/>
  <c r="T797" i="4"/>
  <c r="T793" i="4"/>
  <c r="T794" i="4" s="1"/>
  <c r="T9191" i="4"/>
  <c r="T9205" i="4"/>
  <c r="T6016" i="4"/>
  <c r="T6012" i="4"/>
  <c r="T6013" i="4" s="1"/>
  <c r="T7211" i="4"/>
  <c r="T11673" i="4"/>
  <c r="T11674" i="4" s="1"/>
  <c r="T11774" i="4"/>
  <c r="T9218" i="4"/>
  <c r="T7677" i="4"/>
  <c r="T7678" i="4" s="1"/>
  <c r="T10624" i="4"/>
  <c r="T10374" i="4"/>
  <c r="T9187" i="4"/>
  <c r="T553" i="4"/>
  <c r="T549" i="4"/>
  <c r="T550" i="4" s="1"/>
  <c r="T9374" i="4"/>
  <c r="T9228" i="4"/>
  <c r="T11074" i="4"/>
  <c r="T84" i="4"/>
  <c r="T9176" i="4"/>
  <c r="T80" i="4"/>
  <c r="T81" i="4" s="1"/>
  <c r="T10660" i="4"/>
  <c r="T10674" i="4" s="1"/>
  <c r="T10774" i="4"/>
  <c r="T10228" i="4"/>
  <c r="T10424" i="4"/>
  <c r="T9182" i="4"/>
  <c r="T316" i="4"/>
  <c r="T312" i="4"/>
  <c r="T313" i="4" s="1"/>
  <c r="T11224" i="4"/>
  <c r="T9180" i="4"/>
  <c r="T245" i="4"/>
  <c r="T7029" i="4"/>
  <c r="T7025" i="4"/>
  <c r="T7026" i="4" s="1"/>
  <c r="T9255" i="4"/>
  <c r="T6095" i="4"/>
  <c r="T6084" i="4" s="1"/>
  <c r="T6119" i="4" s="1"/>
  <c r="T9756" i="4"/>
  <c r="T9424" i="4"/>
  <c r="T9760" i="4"/>
  <c r="T6840" i="4"/>
  <c r="T6836" i="4"/>
  <c r="T6837" i="4" s="1"/>
  <c r="T9177" i="4"/>
  <c r="T124" i="4"/>
  <c r="T120" i="4"/>
  <c r="T121" i="4" s="1"/>
  <c r="T11274" i="4"/>
  <c r="T10724" i="4"/>
  <c r="Y1245" i="4"/>
  <c r="Y1254" i="4"/>
  <c r="T10274" i="4" l="1"/>
  <c r="T9215" i="4"/>
  <c r="T7802" i="4"/>
  <c r="T7806" i="4" s="1"/>
  <c r="T7807" i="4" s="1"/>
  <c r="T7124" i="4"/>
  <c r="T7125" i="4" s="1"/>
  <c r="T9194" i="4"/>
  <c r="T9210" i="4"/>
  <c r="T1032" i="4"/>
  <c r="T1094" i="4" s="1"/>
  <c r="T7476" i="4"/>
  <c r="T7479" i="4" s="1"/>
  <c r="T7342" i="4"/>
  <c r="T7343" i="4" s="1"/>
  <c r="T727" i="4"/>
  <c r="T800" i="4" s="1"/>
  <c r="T7294" i="4"/>
  <c r="T7297" i="4" s="1"/>
  <c r="T7344" i="4"/>
  <c r="T7347" i="4" s="1"/>
  <c r="T43" i="4"/>
  <c r="T44" i="4" s="1"/>
  <c r="T7680" i="4"/>
  <c r="T7683" i="4" s="1"/>
  <c r="T9208" i="4"/>
  <c r="T4476" i="4"/>
  <c r="T4505" i="4" s="1"/>
  <c r="T4513" i="4" s="1"/>
  <c r="T9203" i="4" s="1"/>
  <c r="T893" i="4"/>
  <c r="T9201" i="4"/>
  <c r="T362" i="4"/>
  <c r="T404" i="4" s="1"/>
  <c r="T1455" i="4"/>
  <c r="T1458" i="4" s="1"/>
  <c r="T9175" i="4"/>
  <c r="T9774" i="4"/>
  <c r="T961" i="4"/>
  <c r="T957" i="4"/>
  <c r="T958" i="4" s="1"/>
  <c r="T7077" i="4"/>
  <c r="T1202" i="4"/>
  <c r="T1305" i="4" s="1"/>
  <c r="T9193" i="4"/>
  <c r="T9206" i="4"/>
  <c r="T647" i="4"/>
  <c r="T127" i="4"/>
  <c r="T6126" i="4"/>
  <c r="T6123" i="4"/>
  <c r="T6124" i="4" s="1"/>
  <c r="T9211" i="4"/>
  <c r="T7219" i="4"/>
  <c r="T7222" i="4" s="1"/>
  <c r="T7215" i="4"/>
  <c r="T7216" i="4" s="1"/>
  <c r="T9214" i="4"/>
  <c r="T7427" i="4"/>
  <c r="T7430" i="4" s="1"/>
  <c r="T1600" i="4"/>
  <c r="T1596" i="4"/>
  <c r="T1597" i="4" s="1"/>
  <c r="X167" i="4"/>
  <c r="Y167" i="4" s="1"/>
  <c r="X166" i="4"/>
  <c r="Y166" i="4" s="1"/>
  <c r="T7810" i="4" l="1"/>
  <c r="T9161" i="4" s="1"/>
  <c r="T9164" i="4" s="1"/>
  <c r="T4509" i="4"/>
  <c r="T4510" i="4" s="1"/>
  <c r="T964" i="4"/>
  <c r="T5934" i="4"/>
  <c r="T9202" i="4"/>
  <c r="T4469" i="4"/>
  <c r="T9207" i="4"/>
  <c r="T6682" i="4"/>
  <c r="T6685" i="4" s="1"/>
  <c r="X849" i="4"/>
  <c r="T9220" i="4" l="1"/>
  <c r="T6019" i="4"/>
  <c r="X1178" i="4"/>
  <c r="Y1178" i="4" s="1"/>
  <c r="X165" i="4"/>
  <c r="Y165" i="4" s="1"/>
  <c r="X1012" i="4" l="1"/>
  <c r="Y1012" i="4" s="1"/>
  <c r="X1011" i="4" l="1"/>
  <c r="X1010" i="4" s="1"/>
  <c r="X10697" i="4" l="1"/>
  <c r="X1009" i="4"/>
  <c r="X1008" i="4" s="1"/>
  <c r="Y1010" i="4"/>
  <c r="X1420" i="4"/>
  <c r="Y1420" i="4" s="1"/>
  <c r="X1419" i="4"/>
  <c r="X160" i="4"/>
  <c r="Y160" i="4" s="1"/>
  <c r="X163" i="4"/>
  <c r="Y163" i="4" s="1"/>
  <c r="X164" i="4"/>
  <c r="Y164" i="4" s="1"/>
  <c r="X162" i="4"/>
  <c r="Y162" i="4" s="1"/>
  <c r="X10647" i="4" l="1"/>
  <c r="Y10647" i="4" s="1"/>
  <c r="Y10697" i="4"/>
  <c r="Y1419" i="4"/>
  <c r="X1418" i="4"/>
  <c r="Y1008" i="4"/>
  <c r="Y1009" i="4"/>
  <c r="X10703" i="4" l="1"/>
  <c r="Y10703" i="4" s="1"/>
  <c r="Y1418" i="4"/>
  <c r="X1160" i="4" l="1"/>
  <c r="Y1160" i="4" s="1"/>
  <c r="X174" i="4" l="1"/>
  <c r="X10781" i="4" s="1"/>
  <c r="X159" i="4"/>
  <c r="Y159" i="4" s="1"/>
  <c r="X161" i="4"/>
  <c r="Y161" i="4" s="1"/>
  <c r="X8143" i="4" l="1"/>
  <c r="X8146" i="4" l="1"/>
  <c r="X8145" i="4" s="1"/>
  <c r="X8144" i="4" s="1"/>
  <c r="X6367" i="4"/>
  <c r="Y6367" i="4" s="1"/>
  <c r="X6366" i="4"/>
  <c r="Y6366" i="4" l="1"/>
  <c r="X6365" i="4"/>
  <c r="X6364" i="4" s="1"/>
  <c r="X168" i="4"/>
  <c r="X169" i="4" l="1"/>
  <c r="X10531" i="4" s="1"/>
  <c r="Y6364" i="4"/>
  <c r="Y6365" i="4"/>
  <c r="X7855" i="4"/>
  <c r="Y7855" i="4" s="1"/>
  <c r="X7847" i="4"/>
  <c r="Y7847" i="4" s="1"/>
  <c r="X7848" i="4"/>
  <c r="Y7848" i="4" s="1"/>
  <c r="X7849" i="4"/>
  <c r="Y7849" i="4" s="1"/>
  <c r="X7834" i="4"/>
  <c r="Y7834" i="4" s="1"/>
  <c r="X7827" i="4"/>
  <c r="Y7827" i="4" s="1"/>
  <c r="X7828" i="4"/>
  <c r="Y7828" i="4" s="1"/>
  <c r="X7829" i="4"/>
  <c r="Y7829" i="4" s="1"/>
  <c r="X7830" i="4"/>
  <c r="Y7830" i="4" s="1"/>
  <c r="X7831" i="4"/>
  <c r="Y7831" i="4" s="1"/>
  <c r="X7820" i="4"/>
  <c r="Y7820" i="4" s="1"/>
  <c r="X10574" i="4" l="1"/>
  <c r="Y10574" i="4" s="1"/>
  <c r="Y10531" i="4"/>
  <c r="Y169" i="4"/>
  <c r="X2363" i="4"/>
  <c r="X1837" i="4"/>
  <c r="X1836" i="4"/>
  <c r="X1835" i="4" l="1"/>
  <c r="X1834" i="4" s="1"/>
  <c r="Y2363" i="4"/>
  <c r="X2362" i="4"/>
  <c r="X2361" i="4" s="1"/>
  <c r="Y2361" i="4" s="1"/>
  <c r="X1797" i="4"/>
  <c r="X1796" i="4"/>
  <c r="Y2362" i="4" l="1"/>
  <c r="X5394" i="4"/>
  <c r="Y5394" i="4" s="1"/>
  <c r="J5396" i="4"/>
  <c r="J5395" i="4" s="1"/>
  <c r="K5396" i="4"/>
  <c r="K5395" i="4" s="1"/>
  <c r="L5396" i="4"/>
  <c r="L5395" i="4" s="1"/>
  <c r="M5396" i="4"/>
  <c r="M5395" i="4" s="1"/>
  <c r="N5396" i="4"/>
  <c r="N5395" i="4" s="1"/>
  <c r="O5396" i="4"/>
  <c r="O5395" i="4" s="1"/>
  <c r="P5396" i="4"/>
  <c r="P5395" i="4" s="1"/>
  <c r="I5396" i="4"/>
  <c r="I5395" i="4" s="1"/>
  <c r="J5315" i="4"/>
  <c r="J5314" i="4" s="1"/>
  <c r="K5315" i="4"/>
  <c r="K5314" i="4" s="1"/>
  <c r="L5315" i="4"/>
  <c r="L5314" i="4" s="1"/>
  <c r="M5315" i="4"/>
  <c r="M5314" i="4" s="1"/>
  <c r="N5315" i="4"/>
  <c r="N5314" i="4" s="1"/>
  <c r="O5315" i="4"/>
  <c r="O5314" i="4" s="1"/>
  <c r="P5315" i="4"/>
  <c r="P5314" i="4" s="1"/>
  <c r="I5315" i="4"/>
  <c r="I5314" i="4" s="1"/>
  <c r="X4909" i="4"/>
  <c r="Y4909" i="4" s="1"/>
  <c r="J4911" i="4"/>
  <c r="J4910" i="4" s="1"/>
  <c r="K4911" i="4"/>
  <c r="K4910" i="4" s="1"/>
  <c r="L4911" i="4"/>
  <c r="L4910" i="4" s="1"/>
  <c r="M4911" i="4"/>
  <c r="M4910" i="4" s="1"/>
  <c r="N4911" i="4"/>
  <c r="N4910" i="4" s="1"/>
  <c r="O4911" i="4"/>
  <c r="O4910" i="4" s="1"/>
  <c r="P4911" i="4"/>
  <c r="P4910" i="4" s="1"/>
  <c r="I4911" i="4"/>
  <c r="I4910" i="4" s="1"/>
  <c r="X4868" i="4"/>
  <c r="Y4868" i="4" s="1"/>
  <c r="J4870" i="4"/>
  <c r="J4869" i="4" s="1"/>
  <c r="K4870" i="4"/>
  <c r="K4869" i="4" s="1"/>
  <c r="L4870" i="4"/>
  <c r="L4869" i="4" s="1"/>
  <c r="M4870" i="4"/>
  <c r="M4869" i="4" s="1"/>
  <c r="N4870" i="4"/>
  <c r="N4869" i="4" s="1"/>
  <c r="O4870" i="4"/>
  <c r="O4869" i="4" s="1"/>
  <c r="P4870" i="4"/>
  <c r="P4869" i="4" s="1"/>
  <c r="I4870" i="4"/>
  <c r="I4869" i="4" s="1"/>
  <c r="X4912" i="4" l="1"/>
  <c r="X5397" i="4"/>
  <c r="X4871" i="4"/>
  <c r="X5316" i="4"/>
  <c r="AK35" i="1"/>
  <c r="Y5316" i="4" l="1"/>
  <c r="X5315" i="4"/>
  <c r="X5314" i="4" s="1"/>
  <c r="Y5314" i="4" s="1"/>
  <c r="Y4871" i="4"/>
  <c r="X4870" i="4"/>
  <c r="X4869" i="4" s="1"/>
  <c r="Y4869" i="4" s="1"/>
  <c r="Y5397" i="4"/>
  <c r="X5396" i="4"/>
  <c r="X5395" i="4" s="1"/>
  <c r="Y5395" i="4" s="1"/>
  <c r="Y4912" i="4"/>
  <c r="X4911" i="4"/>
  <c r="X4910" i="4" s="1"/>
  <c r="Y5315" i="4"/>
  <c r="Y4910" i="4"/>
  <c r="J1794" i="4"/>
  <c r="J1793" i="4" s="1"/>
  <c r="K1794" i="4"/>
  <c r="K1793" i="4" s="1"/>
  <c r="L1794" i="4"/>
  <c r="L1793" i="4" s="1"/>
  <c r="M1794" i="4"/>
  <c r="M1793" i="4" s="1"/>
  <c r="N1794" i="4"/>
  <c r="N1793" i="4" s="1"/>
  <c r="O1794" i="4"/>
  <c r="O1793" i="4" s="1"/>
  <c r="P1794" i="4"/>
  <c r="P1793" i="4" s="1"/>
  <c r="I1794" i="4"/>
  <c r="I1793" i="4" s="1"/>
  <c r="Y5396" i="4" l="1"/>
  <c r="Y4870" i="4"/>
  <c r="Y4911" i="4"/>
  <c r="X1795" i="4"/>
  <c r="X1794" i="4" s="1"/>
  <c r="X1793" i="4" s="1"/>
  <c r="AK15" i="1"/>
  <c r="X3169" i="4" l="1"/>
  <c r="AP63" i="1" l="1"/>
  <c r="AO63" i="1"/>
  <c r="AL63" i="1"/>
  <c r="AJ63" i="1"/>
  <c r="AN59" i="1"/>
  <c r="AL59" i="1"/>
  <c r="AO46" i="1"/>
  <c r="AP35" i="1"/>
  <c r="AO35" i="1"/>
  <c r="AN35" i="1"/>
  <c r="AL35" i="1"/>
  <c r="AR35" i="1"/>
  <c r="AJ35" i="1"/>
  <c r="AP15" i="1"/>
  <c r="AO15" i="1"/>
  <c r="AN15" i="1"/>
  <c r="AL15" i="1"/>
  <c r="AJ15" i="1"/>
  <c r="AP68" i="1"/>
  <c r="AO68" i="1"/>
  <c r="AN68" i="1"/>
  <c r="AL68" i="1"/>
  <c r="AJ68" i="1"/>
  <c r="AP67" i="1"/>
  <c r="AO67" i="1"/>
  <c r="AN67" i="1"/>
  <c r="AL67" i="1"/>
  <c r="AJ67" i="1"/>
  <c r="AP34" i="1"/>
  <c r="AJ60" i="1"/>
  <c r="AO34" i="1" l="1"/>
  <c r="AP43" i="1"/>
  <c r="AO59" i="1"/>
  <c r="AJ43" i="1"/>
  <c r="AP59" i="1"/>
  <c r="AL43" i="1"/>
  <c r="AN43" i="1"/>
  <c r="AJ59" i="1"/>
  <c r="AO43" i="1"/>
  <c r="AJ34" i="1"/>
  <c r="AJ33" i="1"/>
  <c r="AJ41" i="1"/>
  <c r="AP41" i="1"/>
  <c r="AL53" i="1"/>
  <c r="AO60" i="1"/>
  <c r="AP60" i="1"/>
  <c r="AJ53" i="1"/>
  <c r="AO42" i="1"/>
  <c r="AL47" i="1"/>
  <c r="AP42" i="1"/>
  <c r="AO11" i="1"/>
  <c r="AM67" i="1"/>
  <c r="AJ42" i="1"/>
  <c r="AP33" i="1"/>
  <c r="AJ50" i="1"/>
  <c r="AO26" i="1"/>
  <c r="AN46" i="1"/>
  <c r="AP26" i="1"/>
  <c r="AO22" i="1"/>
  <c r="AN47" i="1"/>
  <c r="AP53" i="1"/>
  <c r="AL46" i="1"/>
  <c r="AL42" i="1"/>
  <c r="AJ58" i="1"/>
  <c r="AP58" i="1"/>
  <c r="AL58" i="1"/>
  <c r="AL60" i="1"/>
  <c r="AN58" i="1"/>
  <c r="AN60" i="1"/>
  <c r="AO58" i="1"/>
  <c r="AP50" i="1"/>
  <c r="AL34" i="1"/>
  <c r="AL13" i="1"/>
  <c r="AO51" i="1"/>
  <c r="AL8" i="1"/>
  <c r="AN22" i="1"/>
  <c r="AJ22" i="1"/>
  <c r="AN64" i="1"/>
  <c r="AL14" i="1"/>
  <c r="AN19" i="1"/>
  <c r="AL64" i="1"/>
  <c r="AL62" i="1" s="1"/>
  <c r="AL65" i="1" s="1"/>
  <c r="AN10" i="1"/>
  <c r="AO13" i="1"/>
  <c r="AJ12" i="1"/>
  <c r="AP12" i="1"/>
  <c r="AN14" i="1"/>
  <c r="AJ10" i="1"/>
  <c r="AJ11" i="1"/>
  <c r="AJ14" i="1"/>
  <c r="AO23" i="1"/>
  <c r="AJ20" i="1"/>
  <c r="AP20" i="1"/>
  <c r="AO20" i="1"/>
  <c r="AJ23" i="1"/>
  <c r="AO12" i="1"/>
  <c r="AJ26" i="1"/>
  <c r="AN24" i="1"/>
  <c r="AJ21" i="1"/>
  <c r="AJ24" i="1"/>
  <c r="AP24" i="1"/>
  <c r="AP47" i="1"/>
  <c r="AJ46" i="1"/>
  <c r="AP46" i="1"/>
  <c r="AO55" i="1"/>
  <c r="AO64" i="1"/>
  <c r="AO62" i="1" s="1"/>
  <c r="AO65" i="1" s="1"/>
  <c r="AP64" i="1"/>
  <c r="AP62" i="1" s="1"/>
  <c r="AP65" i="1" s="1"/>
  <c r="AJ64" i="1"/>
  <c r="AJ62" i="1" s="1"/>
  <c r="AJ65" i="1" s="1"/>
  <c r="AP55" i="1" l="1"/>
  <c r="AN20" i="1"/>
  <c r="AP10" i="1"/>
  <c r="AL45" i="1"/>
  <c r="AL48" i="1" s="1"/>
  <c r="AJ57" i="1"/>
  <c r="AJ61" i="1" s="1"/>
  <c r="AP57" i="1"/>
  <c r="AP61" i="1" s="1"/>
  <c r="AP40" i="1"/>
  <c r="AN13" i="1"/>
  <c r="AO8" i="1"/>
  <c r="AO57" i="1"/>
  <c r="AO61" i="1" s="1"/>
  <c r="AQ67" i="1"/>
  <c r="AP45" i="1"/>
  <c r="AP48" i="1" s="1"/>
  <c r="AL57" i="1"/>
  <c r="AL61" i="1" s="1"/>
  <c r="AQ43" i="1"/>
  <c r="AM43" i="1"/>
  <c r="AN63" i="1"/>
  <c r="AN62" i="1" s="1"/>
  <c r="AN65" i="1" s="1"/>
  <c r="AM15" i="1"/>
  <c r="AQ68" i="1"/>
  <c r="AM68" i="1"/>
  <c r="AM34" i="1"/>
  <c r="AN34" i="1"/>
  <c r="AQ35" i="1"/>
  <c r="AM35" i="1"/>
  <c r="AQ59" i="1"/>
  <c r="AM59" i="1"/>
  <c r="AN45" i="1"/>
  <c r="AN48" i="1" s="1"/>
  <c r="AN57" i="1"/>
  <c r="AN61" i="1" s="1"/>
  <c r="AM46" i="1"/>
  <c r="AN36" i="1"/>
  <c r="AO54" i="1"/>
  <c r="AL12" i="1"/>
  <c r="AN39" i="1"/>
  <c r="AO17" i="1"/>
  <c r="AO16" i="1" s="1"/>
  <c r="AL22" i="1"/>
  <c r="AM60" i="1"/>
  <c r="AO14" i="1"/>
  <c r="AP54" i="1"/>
  <c r="AN21" i="1"/>
  <c r="AJ40" i="1"/>
  <c r="AN31" i="1"/>
  <c r="AO53" i="1"/>
  <c r="AL39" i="1"/>
  <c r="AL10" i="1"/>
  <c r="AN8" i="1"/>
  <c r="AL51" i="1"/>
  <c r="AJ17" i="1"/>
  <c r="AJ16" i="1" s="1"/>
  <c r="AJ54" i="1"/>
  <c r="AJ55" i="1"/>
  <c r="AO21" i="1"/>
  <c r="AO36" i="1"/>
  <c r="AL26" i="1"/>
  <c r="AL21" i="1"/>
  <c r="AJ8" i="1"/>
  <c r="AL19" i="1"/>
  <c r="AN11" i="1"/>
  <c r="AL20" i="1"/>
  <c r="AN54" i="1"/>
  <c r="AL24" i="1"/>
  <c r="AJ19" i="1"/>
  <c r="AO25" i="1"/>
  <c r="AN23" i="1"/>
  <c r="AL11" i="1"/>
  <c r="AJ25" i="1"/>
  <c r="AN17" i="1"/>
  <c r="AN16" i="1" s="1"/>
  <c r="AJ13" i="1"/>
  <c r="AJ9" i="1" s="1"/>
  <c r="AN52" i="1"/>
  <c r="AJ47" i="1"/>
  <c r="AJ45" i="1" s="1"/>
  <c r="AJ48" i="1" s="1"/>
  <c r="AP21" i="1"/>
  <c r="AO19" i="1"/>
  <c r="AP39" i="1"/>
  <c r="AL31" i="1"/>
  <c r="AN12" i="1"/>
  <c r="AL17" i="1"/>
  <c r="AL16" i="1" s="1"/>
  <c r="AJ39" i="1"/>
  <c r="AL23" i="1"/>
  <c r="AP17" i="1"/>
  <c r="AP16" i="1" s="1"/>
  <c r="AP8" i="1"/>
  <c r="AL55" i="1"/>
  <c r="AO39" i="1"/>
  <c r="AP25" i="1"/>
  <c r="AP14" i="1"/>
  <c r="AL25" i="1"/>
  <c r="AN25" i="1"/>
  <c r="AP11" i="1"/>
  <c r="AO52" i="1"/>
  <c r="AL54" i="1"/>
  <c r="AO33" i="1"/>
  <c r="AP52" i="1"/>
  <c r="AP19" i="1"/>
  <c r="AL52" i="1"/>
  <c r="AJ52" i="1"/>
  <c r="AO31" i="1"/>
  <c r="AP32" i="1"/>
  <c r="AP31" i="1"/>
  <c r="AP30" i="1"/>
  <c r="AJ27" i="1"/>
  <c r="AO40" i="1"/>
  <c r="AN53" i="1"/>
  <c r="AL41" i="1"/>
  <c r="AO30" i="1"/>
  <c r="AL40" i="1"/>
  <c r="AJ30" i="1"/>
  <c r="AL30" i="1"/>
  <c r="AN41" i="1"/>
  <c r="AL32" i="1"/>
  <c r="AN30" i="1"/>
  <c r="AO50" i="1"/>
  <c r="AL33" i="1"/>
  <c r="AJ32" i="1"/>
  <c r="AO32" i="1"/>
  <c r="AN50" i="1"/>
  <c r="AL50" i="1"/>
  <c r="AN32" i="1"/>
  <c r="AQ34" i="1" l="1"/>
  <c r="AM20" i="1"/>
  <c r="AQ46" i="1"/>
  <c r="AQ60" i="1"/>
  <c r="AQ12" i="1"/>
  <c r="AJ38" i="1"/>
  <c r="AJ44" i="1" s="1"/>
  <c r="AM54" i="1"/>
  <c r="AP38" i="1"/>
  <c r="AP44" i="1" s="1"/>
  <c r="AL49" i="1"/>
  <c r="AL56" i="1" s="1"/>
  <c r="AO49" i="1"/>
  <c r="AO56" i="1" s="1"/>
  <c r="AN9" i="1"/>
  <c r="AN7" i="1" s="1"/>
  <c r="AJ7" i="1"/>
  <c r="AM33" i="1"/>
  <c r="AN33" i="1"/>
  <c r="AN29" i="1" s="1"/>
  <c r="AN37" i="1" s="1"/>
  <c r="AM24" i="1"/>
  <c r="AO24" i="1"/>
  <c r="AQ63" i="1"/>
  <c r="AM63" i="1"/>
  <c r="AQ58" i="1"/>
  <c r="AM58" i="1"/>
  <c r="AM57" i="1" s="1"/>
  <c r="AM61" i="1" s="1"/>
  <c r="AP13" i="1"/>
  <c r="AP9" i="1" s="1"/>
  <c r="AP7" i="1" s="1"/>
  <c r="AO29" i="1"/>
  <c r="AO37" i="1" s="1"/>
  <c r="AO47" i="1"/>
  <c r="AO45" i="1" s="1"/>
  <c r="AO48" i="1" s="1"/>
  <c r="AL9" i="1"/>
  <c r="AL7" i="1" s="1"/>
  <c r="AM23" i="1"/>
  <c r="AP23" i="1"/>
  <c r="AJ18" i="1"/>
  <c r="AM55" i="1"/>
  <c r="AN55" i="1"/>
  <c r="AL38" i="1"/>
  <c r="AL44" i="1" s="1"/>
  <c r="AM10" i="1"/>
  <c r="AO10" i="1"/>
  <c r="AO9" i="1" s="1"/>
  <c r="AO7" i="1" s="1"/>
  <c r="AM22" i="1"/>
  <c r="AP22" i="1"/>
  <c r="AR15" i="1"/>
  <c r="AQ15" i="1"/>
  <c r="AN42" i="1"/>
  <c r="AQ64" i="1"/>
  <c r="AM64" i="1"/>
  <c r="AM26" i="1"/>
  <c r="AN26" i="1"/>
  <c r="AJ31" i="1"/>
  <c r="AP27" i="1"/>
  <c r="AO27" i="1"/>
  <c r="AL27" i="1"/>
  <c r="AL18" i="1" s="1"/>
  <c r="AJ36" i="1"/>
  <c r="AP51" i="1"/>
  <c r="AP49" i="1" s="1"/>
  <c r="AP56" i="1" s="1"/>
  <c r="AL36" i="1"/>
  <c r="AL29" i="1" s="1"/>
  <c r="AL37" i="1" s="1"/>
  <c r="AJ51" i="1"/>
  <c r="AJ49" i="1" s="1"/>
  <c r="AJ56" i="1" s="1"/>
  <c r="AN27" i="1"/>
  <c r="AN51" i="1"/>
  <c r="AQ20" i="1" l="1"/>
  <c r="AQ57" i="1"/>
  <c r="AQ61" i="1" s="1"/>
  <c r="AN49" i="1"/>
  <c r="AN56" i="1" s="1"/>
  <c r="AM12" i="1"/>
  <c r="AN18" i="1"/>
  <c r="AN28" i="1" s="1"/>
  <c r="AQ54" i="1"/>
  <c r="AQ55" i="1"/>
  <c r="AQ26" i="1"/>
  <c r="AQ33" i="1"/>
  <c r="AQ22" i="1"/>
  <c r="AJ29" i="1"/>
  <c r="AJ37" i="1" s="1"/>
  <c r="AQ62" i="1"/>
  <c r="AQ65" i="1" s="1"/>
  <c r="AP18" i="1"/>
  <c r="AP28" i="1" s="1"/>
  <c r="AO18" i="1"/>
  <c r="AO28" i="1" s="1"/>
  <c r="AM62" i="1"/>
  <c r="AM65" i="1" s="1"/>
  <c r="AM36" i="1"/>
  <c r="AP36" i="1"/>
  <c r="AP29" i="1" s="1"/>
  <c r="AP37" i="1" s="1"/>
  <c r="AQ30" i="1"/>
  <c r="AM30" i="1"/>
  <c r="AQ39" i="1"/>
  <c r="AM39" i="1"/>
  <c r="AQ23" i="1"/>
  <c r="AQ13" i="1"/>
  <c r="AM13" i="1"/>
  <c r="AQ52" i="1"/>
  <c r="AM52" i="1"/>
  <c r="AQ10" i="1"/>
  <c r="AQ47" i="1"/>
  <c r="AQ45" i="1" s="1"/>
  <c r="AQ48" i="1" s="1"/>
  <c r="AM47" i="1"/>
  <c r="AM45" i="1" s="1"/>
  <c r="AM48" i="1" s="1"/>
  <c r="AQ50" i="1"/>
  <c r="AM50" i="1"/>
  <c r="AQ11" i="1"/>
  <c r="AM11" i="1"/>
  <c r="AQ17" i="1"/>
  <c r="AQ16" i="1" s="1"/>
  <c r="AM17" i="1"/>
  <c r="AM16" i="1" s="1"/>
  <c r="AQ25" i="1"/>
  <c r="AM25" i="1"/>
  <c r="AQ14" i="1"/>
  <c r="AM14" i="1"/>
  <c r="AQ8" i="1"/>
  <c r="AM8" i="1"/>
  <c r="AN40" i="1"/>
  <c r="AN38" i="1" s="1"/>
  <c r="AN44" i="1" s="1"/>
  <c r="AQ31" i="1"/>
  <c r="AM31" i="1"/>
  <c r="AQ21" i="1"/>
  <c r="AM21" i="1"/>
  <c r="AQ24" i="1"/>
  <c r="AJ28" i="1"/>
  <c r="AO41" i="1"/>
  <c r="AO38" i="1" s="1"/>
  <c r="AO44" i="1" s="1"/>
  <c r="AQ19" i="1"/>
  <c r="AM19" i="1"/>
  <c r="AQ53" i="1"/>
  <c r="AM53" i="1"/>
  <c r="AQ32" i="1"/>
  <c r="AM32" i="1"/>
  <c r="AQ42" i="1"/>
  <c r="AM42" i="1"/>
  <c r="AL28" i="1"/>
  <c r="AL66" i="1" s="1"/>
  <c r="AL69" i="1" s="1"/>
  <c r="AQ36" i="1" l="1"/>
  <c r="AQ29" i="1" s="1"/>
  <c r="AQ37" i="1" s="1"/>
  <c r="AP66" i="1"/>
  <c r="AP69" i="1" s="1"/>
  <c r="AJ66" i="1"/>
  <c r="AJ69" i="1" s="1"/>
  <c r="AM9" i="1"/>
  <c r="AM7" i="1" s="1"/>
  <c r="AQ9" i="1"/>
  <c r="AQ7" i="1" s="1"/>
  <c r="AM29" i="1"/>
  <c r="AM37" i="1" s="1"/>
  <c r="AQ41" i="1"/>
  <c r="AM41" i="1"/>
  <c r="AN66" i="1"/>
  <c r="AN69" i="1" s="1"/>
  <c r="AQ27" i="1"/>
  <c r="AQ18" i="1" s="1"/>
  <c r="AM27" i="1"/>
  <c r="AM18" i="1" s="1"/>
  <c r="AQ40" i="1"/>
  <c r="AM40" i="1"/>
  <c r="AO66" i="1"/>
  <c r="AO69" i="1" s="1"/>
  <c r="AQ51" i="1"/>
  <c r="AQ49" i="1" s="1"/>
  <c r="AQ56" i="1" s="1"/>
  <c r="AM51" i="1"/>
  <c r="AM49" i="1" s="1"/>
  <c r="AM56" i="1" s="1"/>
  <c r="AM28" i="1" l="1"/>
  <c r="AQ38" i="1"/>
  <c r="AQ44" i="1" s="1"/>
  <c r="AM38" i="1"/>
  <c r="AM44" i="1" s="1"/>
  <c r="AQ28" i="1"/>
  <c r="AQ66" i="1" l="1"/>
  <c r="AQ69" i="1" s="1"/>
  <c r="AM66" i="1"/>
  <c r="AM69" i="1" s="1"/>
  <c r="P11655" i="4" l="1"/>
  <c r="O11655" i="4"/>
  <c r="N11655" i="4"/>
  <c r="M11655" i="4"/>
  <c r="L11655" i="4"/>
  <c r="K11655" i="4"/>
  <c r="J11655" i="4"/>
  <c r="I11655" i="4"/>
  <c r="P11455" i="4"/>
  <c r="O11455" i="4"/>
  <c r="N11455" i="4"/>
  <c r="M11455" i="4"/>
  <c r="L11455" i="4"/>
  <c r="K11455" i="4"/>
  <c r="J11455" i="4"/>
  <c r="I11455" i="4"/>
  <c r="P11347" i="4"/>
  <c r="O11347" i="4"/>
  <c r="N11347" i="4"/>
  <c r="M11347" i="4"/>
  <c r="L11347" i="4"/>
  <c r="J11347" i="4"/>
  <c r="P11332" i="4"/>
  <c r="O11332" i="4"/>
  <c r="N11332" i="4"/>
  <c r="M11332" i="4"/>
  <c r="L11332" i="4"/>
  <c r="J11332" i="4"/>
  <c r="P11247" i="4"/>
  <c r="O11247" i="4"/>
  <c r="N11247" i="4"/>
  <c r="M11247" i="4"/>
  <c r="L11247" i="4"/>
  <c r="J11247" i="4"/>
  <c r="P10964" i="4"/>
  <c r="O10964" i="4"/>
  <c r="N10964" i="4"/>
  <c r="M10964" i="4"/>
  <c r="L10964" i="4"/>
  <c r="K10964" i="4"/>
  <c r="J10964" i="4"/>
  <c r="I10964" i="4"/>
  <c r="P10963" i="4"/>
  <c r="O10963" i="4"/>
  <c r="N10963" i="4"/>
  <c r="M10963" i="4"/>
  <c r="L10963" i="4"/>
  <c r="K10963" i="4"/>
  <c r="J10963" i="4"/>
  <c r="I10963" i="4"/>
  <c r="P10962" i="4"/>
  <c r="O10962" i="4"/>
  <c r="N10962" i="4"/>
  <c r="M10962" i="4"/>
  <c r="L10962" i="4"/>
  <c r="K10962" i="4"/>
  <c r="J10962" i="4"/>
  <c r="I10962" i="4"/>
  <c r="P10961" i="4"/>
  <c r="O10961" i="4"/>
  <c r="N10961" i="4"/>
  <c r="M10961" i="4"/>
  <c r="L10961" i="4"/>
  <c r="K10961" i="4"/>
  <c r="J10961" i="4"/>
  <c r="I10961" i="4"/>
  <c r="P10960" i="4"/>
  <c r="O10960" i="4"/>
  <c r="N10960" i="4"/>
  <c r="M10960" i="4"/>
  <c r="L10960" i="4"/>
  <c r="K10960" i="4"/>
  <c r="J10960" i="4"/>
  <c r="I10960" i="4"/>
  <c r="P10959" i="4"/>
  <c r="O10959" i="4"/>
  <c r="N10959" i="4"/>
  <c r="M10959" i="4"/>
  <c r="L10959" i="4"/>
  <c r="K10959" i="4"/>
  <c r="J10959" i="4"/>
  <c r="I10959" i="4"/>
  <c r="P10958" i="4"/>
  <c r="O10958" i="4"/>
  <c r="N10958" i="4"/>
  <c r="M10958" i="4"/>
  <c r="L10958" i="4"/>
  <c r="K10958" i="4"/>
  <c r="J10958" i="4"/>
  <c r="I10958" i="4"/>
  <c r="P10957" i="4"/>
  <c r="O10957" i="4"/>
  <c r="N10957" i="4"/>
  <c r="M10957" i="4"/>
  <c r="L10957" i="4"/>
  <c r="K10957" i="4"/>
  <c r="J10957" i="4"/>
  <c r="I10957" i="4"/>
  <c r="P10956" i="4"/>
  <c r="O10956" i="4"/>
  <c r="N10956" i="4"/>
  <c r="M10956" i="4"/>
  <c r="L10956" i="4"/>
  <c r="K10956" i="4"/>
  <c r="J10956" i="4"/>
  <c r="I10956" i="4"/>
  <c r="P10955" i="4"/>
  <c r="O10955" i="4"/>
  <c r="N10955" i="4"/>
  <c r="M10955" i="4"/>
  <c r="L10955" i="4"/>
  <c r="K10955" i="4"/>
  <c r="J10955" i="4"/>
  <c r="I10955" i="4"/>
  <c r="P10655" i="4"/>
  <c r="O10655" i="4"/>
  <c r="N10655" i="4"/>
  <c r="M10655" i="4"/>
  <c r="L10655" i="4"/>
  <c r="K10655" i="4"/>
  <c r="J10655" i="4"/>
  <c r="I10655" i="4"/>
  <c r="P9946" i="4"/>
  <c r="O9946" i="4"/>
  <c r="N9946" i="4"/>
  <c r="M9946" i="4"/>
  <c r="L9946" i="4"/>
  <c r="J9946" i="4"/>
  <c r="P9899" i="4"/>
  <c r="O9899" i="4"/>
  <c r="N9899" i="4"/>
  <c r="M9899" i="4"/>
  <c r="L9899" i="4"/>
  <c r="J9899" i="4"/>
  <c r="P9733" i="4"/>
  <c r="O9733" i="4"/>
  <c r="N9733" i="4"/>
  <c r="M9733" i="4"/>
  <c r="L9733" i="4"/>
  <c r="K9733" i="4"/>
  <c r="J9733" i="4"/>
  <c r="I9733" i="4"/>
  <c r="P9680" i="4"/>
  <c r="O9680" i="4"/>
  <c r="N9680" i="4"/>
  <c r="M9680" i="4"/>
  <c r="L9680" i="4"/>
  <c r="J9680" i="4"/>
  <c r="P9570" i="4"/>
  <c r="O9570" i="4"/>
  <c r="N9570" i="4"/>
  <c r="M9570" i="4"/>
  <c r="L9570" i="4"/>
  <c r="J9570" i="4"/>
  <c r="P9542" i="4"/>
  <c r="O9542" i="4"/>
  <c r="N9542" i="4"/>
  <c r="M9542" i="4"/>
  <c r="L9542" i="4"/>
  <c r="J9542" i="4"/>
  <c r="P9495" i="4"/>
  <c r="O9495" i="4"/>
  <c r="N9495" i="4"/>
  <c r="M9495" i="4"/>
  <c r="L9495" i="4"/>
  <c r="J9495" i="4"/>
  <c r="P9471" i="4"/>
  <c r="O9471" i="4"/>
  <c r="N9471" i="4"/>
  <c r="M9471" i="4"/>
  <c r="L9471" i="4"/>
  <c r="J9471" i="4"/>
  <c r="P9452" i="4"/>
  <c r="O9452" i="4"/>
  <c r="N9452" i="4"/>
  <c r="M9452" i="4"/>
  <c r="L9452" i="4"/>
  <c r="J9452" i="4"/>
  <c r="P9418" i="4"/>
  <c r="O9418" i="4"/>
  <c r="N9418" i="4"/>
  <c r="M9418" i="4"/>
  <c r="L9418" i="4"/>
  <c r="J9418" i="4"/>
  <c r="P9288" i="4"/>
  <c r="O9288" i="4"/>
  <c r="N9288" i="4"/>
  <c r="M9288" i="4"/>
  <c r="L9288" i="4"/>
  <c r="J9288" i="4"/>
  <c r="J9162" i="4"/>
  <c r="X9064" i="4"/>
  <c r="K9064" i="4"/>
  <c r="I9064" i="4" s="1"/>
  <c r="X9063" i="4"/>
  <c r="K9063" i="4"/>
  <c r="I9063" i="4" s="1"/>
  <c r="P9062" i="4"/>
  <c r="P9061" i="4" s="1"/>
  <c r="O9062" i="4"/>
  <c r="O9061" i="4" s="1"/>
  <c r="N9062" i="4"/>
  <c r="M9062" i="4"/>
  <c r="M9061" i="4" s="1"/>
  <c r="L9062" i="4"/>
  <c r="L9061" i="4" s="1"/>
  <c r="J9062" i="4"/>
  <c r="X9060" i="4"/>
  <c r="K9060" i="4"/>
  <c r="I9060" i="4" s="1"/>
  <c r="X9059" i="4"/>
  <c r="Y9059" i="4" s="1"/>
  <c r="K9059" i="4"/>
  <c r="I9059" i="4" s="1"/>
  <c r="X9058" i="4"/>
  <c r="Y9058" i="4" s="1"/>
  <c r="K9058" i="4"/>
  <c r="I9058" i="4" s="1"/>
  <c r="X9057" i="4"/>
  <c r="K9057" i="4"/>
  <c r="I9057" i="4" s="1"/>
  <c r="P9056" i="4"/>
  <c r="P9047" i="4" s="1"/>
  <c r="O9056" i="4"/>
  <c r="O9047" i="4" s="1"/>
  <c r="N9056" i="4"/>
  <c r="M9056" i="4"/>
  <c r="M9047" i="4" s="1"/>
  <c r="L9056" i="4"/>
  <c r="L9047" i="4" s="1"/>
  <c r="J9056" i="4"/>
  <c r="J9047" i="4" s="1"/>
  <c r="X9055" i="4"/>
  <c r="K9055" i="4"/>
  <c r="I9055" i="4" s="1"/>
  <c r="X8955" i="4"/>
  <c r="K8955" i="4"/>
  <c r="I8955" i="4" s="1"/>
  <c r="X8555" i="4"/>
  <c r="K8555" i="4"/>
  <c r="I8555" i="4" s="1"/>
  <c r="P8554" i="4"/>
  <c r="O8554" i="4"/>
  <c r="N8554" i="4"/>
  <c r="M8554" i="4"/>
  <c r="L8554" i="4"/>
  <c r="J8554" i="4"/>
  <c r="X8455" i="4"/>
  <c r="Y8455" i="4" s="1"/>
  <c r="K8455" i="4"/>
  <c r="I8455" i="4" s="1"/>
  <c r="P8452" i="4"/>
  <c r="O8452" i="4"/>
  <c r="N8452" i="4"/>
  <c r="M8452" i="4"/>
  <c r="L8452" i="4"/>
  <c r="J8452" i="4"/>
  <c r="X8355" i="4"/>
  <c r="Y8355" i="4" s="1"/>
  <c r="K8355" i="4"/>
  <c r="I8355" i="4" s="1"/>
  <c r="X8255" i="4"/>
  <c r="Y8255" i="4" s="1"/>
  <c r="K8255" i="4"/>
  <c r="I8255" i="4" s="1"/>
  <c r="K8052" i="4"/>
  <c r="I8052" i="4" s="1"/>
  <c r="X7850" i="4"/>
  <c r="Y7850" i="4" s="1"/>
  <c r="K7850" i="4"/>
  <c r="I7850" i="4" s="1"/>
  <c r="P7844" i="4"/>
  <c r="O7844" i="4"/>
  <c r="N7844" i="4"/>
  <c r="M7844" i="4"/>
  <c r="L7844" i="4"/>
  <c r="J7844" i="4"/>
  <c r="P7783" i="4"/>
  <c r="O7783" i="4"/>
  <c r="N7783" i="4"/>
  <c r="M7783" i="4"/>
  <c r="L7783" i="4"/>
  <c r="J7783" i="4"/>
  <c r="P7782" i="4"/>
  <c r="O7782" i="4"/>
  <c r="N7782" i="4"/>
  <c r="M7782" i="4"/>
  <c r="L7782" i="4"/>
  <c r="J7782" i="4"/>
  <c r="P7778" i="4"/>
  <c r="O7778" i="4"/>
  <c r="N7778" i="4"/>
  <c r="M7778" i="4"/>
  <c r="L7778" i="4"/>
  <c r="J7778" i="4"/>
  <c r="P7772" i="4"/>
  <c r="O7772" i="4"/>
  <c r="N7772" i="4"/>
  <c r="M7772" i="4"/>
  <c r="L7772" i="4"/>
  <c r="J7772" i="4"/>
  <c r="P7771" i="4"/>
  <c r="O7771" i="4"/>
  <c r="N7771" i="4"/>
  <c r="M7771" i="4"/>
  <c r="L7771" i="4"/>
  <c r="J7771" i="4"/>
  <c r="P7766" i="4"/>
  <c r="O7766" i="4"/>
  <c r="N7766" i="4"/>
  <c r="M7766" i="4"/>
  <c r="L7766" i="4"/>
  <c r="J7766" i="4"/>
  <c r="K7641" i="4"/>
  <c r="P7627" i="4"/>
  <c r="O7627" i="4"/>
  <c r="N7627" i="4"/>
  <c r="M7627" i="4"/>
  <c r="L7627" i="4"/>
  <c r="J7627" i="4"/>
  <c r="K7541" i="4"/>
  <c r="K9570" i="4" s="1"/>
  <c r="X7441" i="4"/>
  <c r="K7441" i="4"/>
  <c r="K9418" i="4" s="1"/>
  <c r="P7440" i="4"/>
  <c r="O7440" i="4"/>
  <c r="N7440" i="4"/>
  <c r="M7440" i="4"/>
  <c r="L7440" i="4"/>
  <c r="J7440" i="4"/>
  <c r="X7050" i="4"/>
  <c r="Y7050" i="4" s="1"/>
  <c r="K7050" i="4"/>
  <c r="I7050" i="4" s="1"/>
  <c r="X7049" i="4"/>
  <c r="Y7049" i="4" s="1"/>
  <c r="K7049" i="4"/>
  <c r="I7049" i="4" s="1"/>
  <c r="X7048" i="4"/>
  <c r="K7048" i="4"/>
  <c r="I7048" i="4" s="1"/>
  <c r="K7046" i="4"/>
  <c r="I7046" i="4" s="1"/>
  <c r="P7045" i="4"/>
  <c r="O7045" i="4"/>
  <c r="N7045" i="4"/>
  <c r="M7045" i="4"/>
  <c r="L7045" i="4"/>
  <c r="J7045" i="4"/>
  <c r="X7044" i="4"/>
  <c r="Y7044" i="4" s="1"/>
  <c r="K7044" i="4"/>
  <c r="I7044" i="4" s="1"/>
  <c r="X7043" i="4"/>
  <c r="K7043" i="4"/>
  <c r="I7043" i="4" s="1"/>
  <c r="X7042" i="4"/>
  <c r="Y7042" i="4" s="1"/>
  <c r="K7042" i="4"/>
  <c r="I7042" i="4" s="1"/>
  <c r="X7041" i="4"/>
  <c r="Y7041" i="4" s="1"/>
  <c r="K7041" i="4"/>
  <c r="I7041" i="4" s="1"/>
  <c r="P7039" i="4"/>
  <c r="O7039" i="4"/>
  <c r="N7039" i="4"/>
  <c r="M7039" i="4"/>
  <c r="L7039" i="4"/>
  <c r="J7039" i="4"/>
  <c r="P6774" i="4"/>
  <c r="O6774" i="4"/>
  <c r="N6774" i="4"/>
  <c r="M6774" i="4"/>
  <c r="L6774" i="4"/>
  <c r="J6774" i="4"/>
  <c r="P6773" i="4"/>
  <c r="O6773" i="4"/>
  <c r="N6773" i="4"/>
  <c r="M6773" i="4"/>
  <c r="L6773" i="4"/>
  <c r="J6773" i="4"/>
  <c r="P6772" i="4"/>
  <c r="O6772" i="4"/>
  <c r="N6772" i="4"/>
  <c r="M6772" i="4"/>
  <c r="L6772" i="4"/>
  <c r="J6772" i="4"/>
  <c r="P6770" i="4"/>
  <c r="O6770" i="4"/>
  <c r="N6770" i="4"/>
  <c r="M6770" i="4"/>
  <c r="L6770" i="4"/>
  <c r="J6770" i="4"/>
  <c r="P6768" i="4"/>
  <c r="O6768" i="4"/>
  <c r="N6768" i="4"/>
  <c r="M6768" i="4"/>
  <c r="L6768" i="4"/>
  <c r="J6768" i="4"/>
  <c r="P6767" i="4"/>
  <c r="O6767" i="4"/>
  <c r="N6767" i="4"/>
  <c r="M6767" i="4"/>
  <c r="L6767" i="4"/>
  <c r="J6767" i="4"/>
  <c r="P6766" i="4"/>
  <c r="O6766" i="4"/>
  <c r="N6766" i="4"/>
  <c r="M6766" i="4"/>
  <c r="L6766" i="4"/>
  <c r="J6766" i="4"/>
  <c r="P6765" i="4"/>
  <c r="O6765" i="4"/>
  <c r="N6765" i="4"/>
  <c r="M6765" i="4"/>
  <c r="L6765" i="4"/>
  <c r="J6765" i="4"/>
  <c r="P6750" i="4"/>
  <c r="O6750" i="4"/>
  <c r="N6750" i="4"/>
  <c r="M6750" i="4"/>
  <c r="L6750" i="4"/>
  <c r="J6750" i="4"/>
  <c r="X6741" i="4"/>
  <c r="K6741" i="4"/>
  <c r="I6741" i="4" s="1"/>
  <c r="X6440" i="4"/>
  <c r="Y6440" i="4" s="1"/>
  <c r="K6440" i="4"/>
  <c r="I6440" i="4" s="1"/>
  <c r="X6239" i="4"/>
  <c r="Y6239" i="4" s="1"/>
  <c r="K6239" i="4"/>
  <c r="I6239" i="4" s="1"/>
  <c r="P6236" i="4"/>
  <c r="O6236" i="4"/>
  <c r="N6236" i="4"/>
  <c r="M6236" i="4"/>
  <c r="L6236" i="4"/>
  <c r="J6236" i="4"/>
  <c r="X6139" i="4"/>
  <c r="K6139" i="4"/>
  <c r="I6139" i="4" s="1"/>
  <c r="P6098" i="4"/>
  <c r="O6098" i="4"/>
  <c r="N6098" i="4"/>
  <c r="M6098" i="4"/>
  <c r="L6098" i="4"/>
  <c r="J6098" i="4"/>
  <c r="P6090" i="4"/>
  <c r="O6090" i="4"/>
  <c r="N6090" i="4"/>
  <c r="M6090" i="4"/>
  <c r="L6090" i="4"/>
  <c r="J6090" i="4"/>
  <c r="P6072" i="4"/>
  <c r="O6072" i="4"/>
  <c r="N6072" i="4"/>
  <c r="M6072" i="4"/>
  <c r="L6072" i="4"/>
  <c r="J6072" i="4"/>
  <c r="P6071" i="4"/>
  <c r="O6071" i="4"/>
  <c r="N6071" i="4"/>
  <c r="M6071" i="4"/>
  <c r="L6071" i="4"/>
  <c r="J6071" i="4"/>
  <c r="X6048" i="4"/>
  <c r="K6048" i="4"/>
  <c r="I6048" i="4" s="1"/>
  <c r="P6047" i="4"/>
  <c r="O6047" i="4"/>
  <c r="N6047" i="4"/>
  <c r="N10359" i="4" s="1"/>
  <c r="M6047" i="4"/>
  <c r="L6047" i="4"/>
  <c r="L10359" i="4" s="1"/>
  <c r="J6047" i="4"/>
  <c r="K6046" i="4"/>
  <c r="I6046" i="4" s="1"/>
  <c r="P6045" i="4"/>
  <c r="P10309" i="4" s="1"/>
  <c r="O6045" i="4"/>
  <c r="O10309" i="4" s="1"/>
  <c r="N6045" i="4"/>
  <c r="M6045" i="4"/>
  <c r="M10309" i="4" s="1"/>
  <c r="L6045" i="4"/>
  <c r="J6045" i="4"/>
  <c r="J10309" i="4" s="1"/>
  <c r="X6042" i="4"/>
  <c r="Y6042" i="4" s="1"/>
  <c r="X6041" i="4"/>
  <c r="K6041" i="4"/>
  <c r="I6041" i="4" s="1"/>
  <c r="X6040" i="4"/>
  <c r="Y6040" i="4" s="1"/>
  <c r="K6040" i="4"/>
  <c r="I6040" i="4" s="1"/>
  <c r="X6039" i="4"/>
  <c r="K6039" i="4"/>
  <c r="I6039" i="4" s="1"/>
  <c r="P6038" i="4"/>
  <c r="O6038" i="4"/>
  <c r="N6038" i="4"/>
  <c r="M6038" i="4"/>
  <c r="L6038" i="4"/>
  <c r="J6038" i="4"/>
  <c r="J5935" i="4"/>
  <c r="X5839" i="4"/>
  <c r="Y5839" i="4" s="1"/>
  <c r="K5839" i="4"/>
  <c r="I5839" i="4" s="1"/>
  <c r="X5739" i="4"/>
  <c r="K5739" i="4"/>
  <c r="I5739" i="4" s="1"/>
  <c r="P5738" i="4"/>
  <c r="O5738" i="4"/>
  <c r="N5738" i="4"/>
  <c r="M5738" i="4"/>
  <c r="L5738" i="4"/>
  <c r="J5738" i="4"/>
  <c r="X5539" i="4"/>
  <c r="K5539" i="4"/>
  <c r="I5539" i="4" s="1"/>
  <c r="P5538" i="4"/>
  <c r="O5538" i="4"/>
  <c r="N5538" i="4"/>
  <c r="M5538" i="4"/>
  <c r="L5538" i="4"/>
  <c r="J5538" i="4"/>
  <c r="X5336" i="4"/>
  <c r="K5336" i="4"/>
  <c r="I5336" i="4" s="1"/>
  <c r="P5335" i="4"/>
  <c r="O5335" i="4"/>
  <c r="N5335" i="4"/>
  <c r="M5335" i="4"/>
  <c r="L5335" i="4"/>
  <c r="J5335" i="4"/>
  <c r="X5133" i="4"/>
  <c r="K5133" i="4"/>
  <c r="I5133" i="4" s="1"/>
  <c r="K5041" i="4"/>
  <c r="I5041" i="4" s="1"/>
  <c r="X5039" i="4"/>
  <c r="K5039" i="4"/>
  <c r="I5039" i="4" s="1"/>
  <c r="X5038" i="4"/>
  <c r="K5038" i="4"/>
  <c r="I5038" i="4" s="1"/>
  <c r="P5037" i="4"/>
  <c r="P5036" i="4" s="1"/>
  <c r="O5037" i="4"/>
  <c r="O5036" i="4" s="1"/>
  <c r="N5037" i="4"/>
  <c r="N5036" i="4" s="1"/>
  <c r="M5037" i="4"/>
  <c r="M5036" i="4" s="1"/>
  <c r="L5037" i="4"/>
  <c r="J5037" i="4"/>
  <c r="J5036" i="4" s="1"/>
  <c r="K5035" i="4"/>
  <c r="I5035" i="4" s="1"/>
  <c r="P5034" i="4"/>
  <c r="P5033" i="4" s="1"/>
  <c r="O5034" i="4"/>
  <c r="O5033" i="4" s="1"/>
  <c r="N5034" i="4"/>
  <c r="N5033" i="4" s="1"/>
  <c r="M5034" i="4"/>
  <c r="M5033" i="4" s="1"/>
  <c r="L5034" i="4"/>
  <c r="L5033" i="4" s="1"/>
  <c r="J5034" i="4"/>
  <c r="X4933" i="4"/>
  <c r="Y4933" i="4" s="1"/>
  <c r="K4933" i="4"/>
  <c r="I4933" i="4" s="1"/>
  <c r="X4827" i="4"/>
  <c r="Y4827" i="4" s="1"/>
  <c r="K4827" i="4"/>
  <c r="I4827" i="4" s="1"/>
  <c r="P4824" i="4"/>
  <c r="O4824" i="4"/>
  <c r="N4824" i="4"/>
  <c r="M4824" i="4"/>
  <c r="L4824" i="4"/>
  <c r="J4824" i="4"/>
  <c r="X4727" i="4"/>
  <c r="Y4727" i="4" s="1"/>
  <c r="K4727" i="4"/>
  <c r="I4727" i="4" s="1"/>
  <c r="X4524" i="4"/>
  <c r="K4524" i="4"/>
  <c r="I4524" i="4" s="1"/>
  <c r="P4523" i="4"/>
  <c r="O4523" i="4"/>
  <c r="N4523" i="4"/>
  <c r="M4523" i="4"/>
  <c r="L4523" i="4"/>
  <c r="J4523" i="4"/>
  <c r="P4504" i="4"/>
  <c r="O4504" i="4"/>
  <c r="N4504" i="4"/>
  <c r="M4504" i="4"/>
  <c r="L4504" i="4"/>
  <c r="J4504" i="4"/>
  <c r="P4503" i="4"/>
  <c r="O4503" i="4"/>
  <c r="N4503" i="4"/>
  <c r="M4503" i="4"/>
  <c r="L4503" i="4"/>
  <c r="J4503" i="4"/>
  <c r="P4483" i="4"/>
  <c r="O4483" i="4"/>
  <c r="N4483" i="4"/>
  <c r="M4483" i="4"/>
  <c r="L4483" i="4"/>
  <c r="J4483" i="4"/>
  <c r="P4482" i="4"/>
  <c r="O4482" i="4"/>
  <c r="N4482" i="4"/>
  <c r="M4482" i="4"/>
  <c r="L4482" i="4"/>
  <c r="J4482" i="4"/>
  <c r="P4480" i="4"/>
  <c r="O4480" i="4"/>
  <c r="N4480" i="4"/>
  <c r="M4480" i="4"/>
  <c r="L4480" i="4"/>
  <c r="J4480" i="4"/>
  <c r="P4478" i="4"/>
  <c r="O4478" i="4"/>
  <c r="N4478" i="4"/>
  <c r="M4478" i="4"/>
  <c r="L4478" i="4"/>
  <c r="J4478" i="4"/>
  <c r="X4324" i="4"/>
  <c r="Y4324" i="4" s="1"/>
  <c r="K4324" i="4"/>
  <c r="I4324" i="4" s="1"/>
  <c r="X4124" i="4"/>
  <c r="Y4124" i="4" s="1"/>
  <c r="K4124" i="4"/>
  <c r="I4124" i="4" s="1"/>
  <c r="X4033" i="4"/>
  <c r="Y4033" i="4" s="1"/>
  <c r="K4033" i="4"/>
  <c r="I4033" i="4" s="1"/>
  <c r="X4032" i="4"/>
  <c r="K4032" i="4"/>
  <c r="I4032" i="4" s="1"/>
  <c r="P4031" i="4"/>
  <c r="P4029" i="4" s="1"/>
  <c r="O4031" i="4"/>
  <c r="O4029" i="4" s="1"/>
  <c r="N4031" i="4"/>
  <c r="N4029" i="4" s="1"/>
  <c r="M4031" i="4"/>
  <c r="M4029" i="4" s="1"/>
  <c r="L4031" i="4"/>
  <c r="L4029" i="4" s="1"/>
  <c r="J4031" i="4"/>
  <c r="J4029" i="4" s="1"/>
  <c r="X4030" i="4"/>
  <c r="K4030" i="4"/>
  <c r="I4030" i="4" s="1"/>
  <c r="X3924" i="4"/>
  <c r="Y3924" i="4" s="1"/>
  <c r="K3924" i="4"/>
  <c r="I3924" i="4" s="1"/>
  <c r="X3724" i="4"/>
  <c r="K3724" i="4"/>
  <c r="I3724" i="4" s="1"/>
  <c r="X3324" i="4"/>
  <c r="K3324" i="4"/>
  <c r="I3324" i="4" s="1"/>
  <c r="P3323" i="4"/>
  <c r="O3323" i="4"/>
  <c r="N3323" i="4"/>
  <c r="M3323" i="4"/>
  <c r="L3323" i="4"/>
  <c r="J3323" i="4"/>
  <c r="X3032" i="4"/>
  <c r="K3032" i="4"/>
  <c r="I3032" i="4" s="1"/>
  <c r="K3030" i="4"/>
  <c r="I3030" i="4" s="1"/>
  <c r="P3029" i="4"/>
  <c r="O3029" i="4"/>
  <c r="N3029" i="4"/>
  <c r="M3029" i="4"/>
  <c r="L3029" i="4"/>
  <c r="J3029" i="4"/>
  <c r="X3028" i="4"/>
  <c r="Y3028" i="4" s="1"/>
  <c r="K3028" i="4"/>
  <c r="I3028" i="4" s="1"/>
  <c r="X3027" i="4"/>
  <c r="K3027" i="4"/>
  <c r="I3027" i="4" s="1"/>
  <c r="X3026" i="4"/>
  <c r="Y3026" i="4" s="1"/>
  <c r="K3026" i="4"/>
  <c r="I3026" i="4" s="1"/>
  <c r="X3025" i="4"/>
  <c r="Y3025" i="4" s="1"/>
  <c r="K3025" i="4"/>
  <c r="I3025" i="4" s="1"/>
  <c r="X3024" i="4"/>
  <c r="K3024" i="4"/>
  <c r="I3024" i="4" s="1"/>
  <c r="P3023" i="4"/>
  <c r="P3021" i="4" s="1"/>
  <c r="O3023" i="4"/>
  <c r="O3021" i="4" s="1"/>
  <c r="N3023" i="4"/>
  <c r="N3021" i="4" s="1"/>
  <c r="M3023" i="4"/>
  <c r="M3021" i="4" s="1"/>
  <c r="L3023" i="4"/>
  <c r="L3021" i="4" s="1"/>
  <c r="J3023" i="4"/>
  <c r="X2623" i="4"/>
  <c r="K2623" i="4"/>
  <c r="I2623" i="4" s="1"/>
  <c r="X2423" i="4"/>
  <c r="K2423" i="4"/>
  <c r="I2423" i="4" s="1"/>
  <c r="P2422" i="4"/>
  <c r="O2422" i="4"/>
  <c r="N2422" i="4"/>
  <c r="M2422" i="4"/>
  <c r="L2422" i="4"/>
  <c r="J2422" i="4"/>
  <c r="X2220" i="4"/>
  <c r="K2220" i="4"/>
  <c r="I2220" i="4" s="1"/>
  <c r="P2219" i="4"/>
  <c r="O2219" i="4"/>
  <c r="N2219" i="4"/>
  <c r="M2219" i="4"/>
  <c r="L2219" i="4"/>
  <c r="J2219" i="4"/>
  <c r="K2120" i="4"/>
  <c r="I2120" i="4" s="1"/>
  <c r="P2119" i="4"/>
  <c r="O2119" i="4"/>
  <c r="N2119" i="4"/>
  <c r="M2119" i="4"/>
  <c r="L2119" i="4"/>
  <c r="J2119" i="4"/>
  <c r="X2029" i="4"/>
  <c r="Y2029" i="4" s="1"/>
  <c r="K2029" i="4"/>
  <c r="I2029" i="4" s="1"/>
  <c r="X2028" i="4"/>
  <c r="Y2028" i="4" s="1"/>
  <c r="K2028" i="4"/>
  <c r="I2028" i="4" s="1"/>
  <c r="X2027" i="4"/>
  <c r="Y2027" i="4" s="1"/>
  <c r="K2027" i="4"/>
  <c r="I2027" i="4" s="1"/>
  <c r="X2026" i="4"/>
  <c r="Y2026" i="4" s="1"/>
  <c r="K2026" i="4"/>
  <c r="I2026" i="4" s="1"/>
  <c r="X2025" i="4"/>
  <c r="Y2025" i="4" s="1"/>
  <c r="K2025" i="4"/>
  <c r="I2025" i="4" s="1"/>
  <c r="X2024" i="4"/>
  <c r="K2024" i="4"/>
  <c r="I2024" i="4" s="1"/>
  <c r="K2022" i="4"/>
  <c r="I2022" i="4" s="1"/>
  <c r="P2021" i="4"/>
  <c r="O2021" i="4"/>
  <c r="N2021" i="4"/>
  <c r="M2021" i="4"/>
  <c r="L2021" i="4"/>
  <c r="J2021" i="4"/>
  <c r="X2020" i="4"/>
  <c r="Y2020" i="4" s="1"/>
  <c r="K2020" i="4"/>
  <c r="I2020" i="4" s="1"/>
  <c r="P2015" i="4"/>
  <c r="O2015" i="4"/>
  <c r="N2015" i="4"/>
  <c r="M2015" i="4"/>
  <c r="L2015" i="4"/>
  <c r="J2015" i="4"/>
  <c r="X1820" i="4"/>
  <c r="K1820" i="4"/>
  <c r="I1820" i="4" s="1"/>
  <c r="P1584" i="4"/>
  <c r="O1584" i="4"/>
  <c r="N1584" i="4"/>
  <c r="M1584" i="4"/>
  <c r="L1584" i="4"/>
  <c r="J1584" i="4"/>
  <c r="P1579" i="4"/>
  <c r="O1579" i="4"/>
  <c r="N1579" i="4"/>
  <c r="M1579" i="4"/>
  <c r="L1579" i="4"/>
  <c r="J1579" i="4"/>
  <c r="P1578" i="4"/>
  <c r="O1578" i="4"/>
  <c r="N1578" i="4"/>
  <c r="M1578" i="4"/>
  <c r="L1578" i="4"/>
  <c r="J1578" i="4"/>
  <c r="P1576" i="4"/>
  <c r="O1576" i="4"/>
  <c r="N1576" i="4"/>
  <c r="M1576" i="4"/>
  <c r="L1576" i="4"/>
  <c r="J1576" i="4"/>
  <c r="P1575" i="4"/>
  <c r="O1575" i="4"/>
  <c r="N1575" i="4"/>
  <c r="M1575" i="4"/>
  <c r="L1575" i="4"/>
  <c r="J1575" i="4"/>
  <c r="P1574" i="4"/>
  <c r="O1574" i="4"/>
  <c r="N1574" i="4"/>
  <c r="M1574" i="4"/>
  <c r="L1574" i="4"/>
  <c r="J1574" i="4"/>
  <c r="P1573" i="4"/>
  <c r="O1573" i="4"/>
  <c r="N1573" i="4"/>
  <c r="M1573" i="4"/>
  <c r="L1573" i="4"/>
  <c r="J1573" i="4"/>
  <c r="P1572" i="4"/>
  <c r="O1572" i="4"/>
  <c r="N1572" i="4"/>
  <c r="M1572" i="4"/>
  <c r="L1572" i="4"/>
  <c r="J1572" i="4"/>
  <c r="P1570" i="4"/>
  <c r="O1570" i="4"/>
  <c r="N1570" i="4"/>
  <c r="M1570" i="4"/>
  <c r="L1570" i="4"/>
  <c r="J1570" i="4"/>
  <c r="P1568" i="4"/>
  <c r="O1568" i="4"/>
  <c r="N1568" i="4"/>
  <c r="M1568" i="4"/>
  <c r="L1568" i="4"/>
  <c r="J1568" i="4"/>
  <c r="P1567" i="4"/>
  <c r="O1567" i="4"/>
  <c r="N1567" i="4"/>
  <c r="M1567" i="4"/>
  <c r="L1567" i="4"/>
  <c r="J1567" i="4"/>
  <c r="P1566" i="4"/>
  <c r="O1566" i="4"/>
  <c r="N1566" i="4"/>
  <c r="M1566" i="4"/>
  <c r="L1566" i="4"/>
  <c r="J1566" i="4"/>
  <c r="P1565" i="4"/>
  <c r="O1565" i="4"/>
  <c r="N1565" i="4"/>
  <c r="M1565" i="4"/>
  <c r="L1565" i="4"/>
  <c r="J1565" i="4"/>
  <c r="P1564" i="4"/>
  <c r="O1564" i="4"/>
  <c r="N1564" i="4"/>
  <c r="M1564" i="4"/>
  <c r="L1564" i="4"/>
  <c r="J1564" i="4"/>
  <c r="P1562" i="4"/>
  <c r="O1562" i="4"/>
  <c r="N1562" i="4"/>
  <c r="M1562" i="4"/>
  <c r="L1562" i="4"/>
  <c r="J1562" i="4"/>
  <c r="P1549" i="4"/>
  <c r="O1549" i="4"/>
  <c r="N1549" i="4"/>
  <c r="M1549" i="4"/>
  <c r="L1549" i="4"/>
  <c r="J1549" i="4"/>
  <c r="X1518" i="4"/>
  <c r="K1518" i="4"/>
  <c r="I1518" i="4" s="1"/>
  <c r="P1514" i="4"/>
  <c r="O1514" i="4"/>
  <c r="N1514" i="4"/>
  <c r="M1514" i="4"/>
  <c r="L1514" i="4"/>
  <c r="J1514" i="4"/>
  <c r="P1366" i="4"/>
  <c r="O1366" i="4"/>
  <c r="N1366" i="4"/>
  <c r="M1366" i="4"/>
  <c r="L1366" i="4"/>
  <c r="J1366" i="4"/>
  <c r="K1317" i="4"/>
  <c r="K9452" i="4" s="1"/>
  <c r="P1196" i="4"/>
  <c r="O1196" i="4"/>
  <c r="N1196" i="4"/>
  <c r="M1196" i="4"/>
  <c r="L1196" i="4"/>
  <c r="J1196" i="4"/>
  <c r="K1115" i="4"/>
  <c r="K9899" i="4" s="1"/>
  <c r="X1023" i="4"/>
  <c r="K1023" i="4"/>
  <c r="I1023" i="4" s="1"/>
  <c r="X1022" i="4"/>
  <c r="Y1022" i="4" s="1"/>
  <c r="K1022" i="4"/>
  <c r="I1022" i="4" s="1"/>
  <c r="X1021" i="4"/>
  <c r="Y1021" i="4" s="1"/>
  <c r="K1021" i="4"/>
  <c r="I1021" i="4" s="1"/>
  <c r="X1020" i="4"/>
  <c r="Y1020" i="4" s="1"/>
  <c r="K1020" i="4"/>
  <c r="I1020" i="4" s="1"/>
  <c r="X1019" i="4"/>
  <c r="K1019" i="4"/>
  <c r="I1019" i="4" s="1"/>
  <c r="P1018" i="4"/>
  <c r="P11397" i="4" s="1"/>
  <c r="O1018" i="4"/>
  <c r="O11397" i="4" s="1"/>
  <c r="N1018" i="4"/>
  <c r="N11397" i="4" s="1"/>
  <c r="M1018" i="4"/>
  <c r="M11397" i="4" s="1"/>
  <c r="L1018" i="4"/>
  <c r="L11397" i="4" s="1"/>
  <c r="J1018" i="4"/>
  <c r="J11397" i="4" s="1"/>
  <c r="K1017" i="4"/>
  <c r="K11347" i="4" s="1"/>
  <c r="X1016" i="4"/>
  <c r="Y1016" i="4" s="1"/>
  <c r="K1016" i="4"/>
  <c r="I1016" i="4" s="1"/>
  <c r="X1015" i="4"/>
  <c r="K1015" i="4"/>
  <c r="K914" i="4"/>
  <c r="K9946" i="4" s="1"/>
  <c r="P889" i="4"/>
  <c r="O889" i="4"/>
  <c r="N889" i="4"/>
  <c r="M889" i="4"/>
  <c r="L889" i="4"/>
  <c r="J889" i="4"/>
  <c r="K813" i="4"/>
  <c r="K9495" i="4" s="1"/>
  <c r="K613" i="4"/>
  <c r="K9542" i="4" s="1"/>
  <c r="P456" i="4"/>
  <c r="O456" i="4"/>
  <c r="N456" i="4"/>
  <c r="M456" i="4"/>
  <c r="L456" i="4"/>
  <c r="J456" i="4"/>
  <c r="X413" i="4"/>
  <c r="K413" i="4"/>
  <c r="K9288" i="4" s="1"/>
  <c r="K213" i="4"/>
  <c r="K11332" i="4" s="1"/>
  <c r="P211" i="4"/>
  <c r="O211" i="4"/>
  <c r="N211" i="4"/>
  <c r="M211" i="4"/>
  <c r="L211" i="4"/>
  <c r="J211" i="4"/>
  <c r="X100" i="4"/>
  <c r="K100" i="4"/>
  <c r="K9680" i="4" s="1"/>
  <c r="P99" i="4"/>
  <c r="O99" i="4"/>
  <c r="N99" i="4"/>
  <c r="M99" i="4"/>
  <c r="L99" i="4"/>
  <c r="J99" i="4"/>
  <c r="Y2423" i="4" l="1"/>
  <c r="X5037" i="4"/>
  <c r="X5036" i="4" s="1"/>
  <c r="Y6048" i="4"/>
  <c r="Y4032" i="4"/>
  <c r="Y5336" i="4"/>
  <c r="Y7048" i="4"/>
  <c r="X9418" i="4"/>
  <c r="Y9418" i="4" s="1"/>
  <c r="Y1019" i="4"/>
  <c r="X1018" i="4"/>
  <c r="X11397" i="4" s="1"/>
  <c r="Y6139" i="4"/>
  <c r="Y8555" i="4"/>
  <c r="Y9057" i="4"/>
  <c r="X9056" i="4"/>
  <c r="Y9056" i="4" s="1"/>
  <c r="Y1015" i="4"/>
  <c r="X11247" i="4"/>
  <c r="Y2024" i="4"/>
  <c r="Y3032" i="4"/>
  <c r="Y4524" i="4"/>
  <c r="Y5539" i="4"/>
  <c r="X9288" i="4"/>
  <c r="Y9288" i="4" s="1"/>
  <c r="Y1820" i="4"/>
  <c r="Y2220" i="4"/>
  <c r="Y3024" i="4"/>
  <c r="X3023" i="4"/>
  <c r="Y3023" i="4" s="1"/>
  <c r="Y6039" i="4"/>
  <c r="X6038" i="4"/>
  <c r="X10209" i="4" s="1"/>
  <c r="Y10209" i="4" s="1"/>
  <c r="X9680" i="4"/>
  <c r="Y9680" i="4" s="1"/>
  <c r="X99" i="4"/>
  <c r="Y99" i="4" s="1"/>
  <c r="Y3324" i="4"/>
  <c r="Y4030" i="4"/>
  <c r="Y5133" i="4"/>
  <c r="Y5739" i="4"/>
  <c r="Y7441" i="4"/>
  <c r="Y100" i="4"/>
  <c r="Y413" i="4"/>
  <c r="X914" i="4"/>
  <c r="X9946" i="4" s="1"/>
  <c r="Y9946" i="4" s="1"/>
  <c r="X1017" i="4"/>
  <c r="X11347" i="4" s="1"/>
  <c r="X1115" i="4"/>
  <c r="X9899" i="4" s="1"/>
  <c r="Y9899" i="4" s="1"/>
  <c r="X2120" i="4"/>
  <c r="X3030" i="4"/>
  <c r="X6046" i="4"/>
  <c r="X7541" i="4"/>
  <c r="X9570" i="4" s="1"/>
  <c r="Y9570" i="4" s="1"/>
  <c r="X613" i="4"/>
  <c r="X9542" i="4" s="1"/>
  <c r="Y9542" i="4" s="1"/>
  <c r="X1317" i="4"/>
  <c r="X9452" i="4" s="1"/>
  <c r="Y9452" i="4" s="1"/>
  <c r="X7046" i="4"/>
  <c r="X7641" i="4"/>
  <c r="X9471" i="4" s="1"/>
  <c r="Y9471" i="4" s="1"/>
  <c r="X213" i="4"/>
  <c r="X11332" i="4" s="1"/>
  <c r="X813" i="4"/>
  <c r="X9495" i="4" s="1"/>
  <c r="Y9495" i="4" s="1"/>
  <c r="X2022" i="4"/>
  <c r="X5035" i="4"/>
  <c r="K2021" i="4"/>
  <c r="I2021" i="4" s="1"/>
  <c r="N1014" i="4"/>
  <c r="I613" i="4"/>
  <c r="I9542" i="4" s="1"/>
  <c r="O1014" i="4"/>
  <c r="M1014" i="4"/>
  <c r="K1018" i="4"/>
  <c r="K11397" i="4" s="1"/>
  <c r="K3029" i="4"/>
  <c r="I3029" i="4" s="1"/>
  <c r="L1014" i="4"/>
  <c r="I914" i="4"/>
  <c r="I9946" i="4" s="1"/>
  <c r="P1014" i="4"/>
  <c r="J1014" i="4"/>
  <c r="I413" i="4"/>
  <c r="I9288" i="4" s="1"/>
  <c r="K9056" i="4"/>
  <c r="I9056" i="4" s="1"/>
  <c r="I1017" i="4"/>
  <c r="I11347" i="4" s="1"/>
  <c r="K11247" i="4"/>
  <c r="I1015" i="4"/>
  <c r="I11247" i="4" s="1"/>
  <c r="I813" i="4"/>
  <c r="I9495" i="4" s="1"/>
  <c r="K3023" i="4"/>
  <c r="I3023" i="4" s="1"/>
  <c r="N10309" i="4"/>
  <c r="M10359" i="4"/>
  <c r="K6047" i="4"/>
  <c r="K9062" i="4"/>
  <c r="I9062" i="4" s="1"/>
  <c r="N9061" i="4"/>
  <c r="K9061" i="4" s="1"/>
  <c r="K9471" i="4"/>
  <c r="I7641" i="4"/>
  <c r="I9471" i="4" s="1"/>
  <c r="N9047" i="4"/>
  <c r="K5034" i="4"/>
  <c r="I5034" i="4" s="1"/>
  <c r="K6045" i="4"/>
  <c r="I100" i="4"/>
  <c r="I9680" i="4" s="1"/>
  <c r="I1115" i="4"/>
  <c r="I9899" i="4" s="1"/>
  <c r="I1317" i="4"/>
  <c r="I9452" i="4" s="1"/>
  <c r="I213" i="4"/>
  <c r="I11332" i="4" s="1"/>
  <c r="K4029" i="4"/>
  <c r="I4029" i="4" s="1"/>
  <c r="J3021" i="4"/>
  <c r="K4031" i="4"/>
  <c r="I4031" i="4" s="1"/>
  <c r="J5033" i="4"/>
  <c r="K5037" i="4"/>
  <c r="I5037" i="4" s="1"/>
  <c r="L5036" i="4"/>
  <c r="K5036" i="4" s="1"/>
  <c r="I5036" i="4" s="1"/>
  <c r="K5033" i="4"/>
  <c r="J10359" i="4"/>
  <c r="P10359" i="4"/>
  <c r="L10309" i="4"/>
  <c r="O10359" i="4"/>
  <c r="K7045" i="4"/>
  <c r="I7045" i="4" s="1"/>
  <c r="I7541" i="4"/>
  <c r="I9570" i="4" s="1"/>
  <c r="I7441" i="4"/>
  <c r="I9418" i="4" s="1"/>
  <c r="J9061" i="4"/>
  <c r="X1014" i="4" l="1"/>
  <c r="X1013" i="4" s="1"/>
  <c r="Y6046" i="4"/>
  <c r="X6045" i="4"/>
  <c r="Y6045" i="4" s="1"/>
  <c r="Y5035" i="4"/>
  <c r="X5034" i="4"/>
  <c r="X5033" i="4" s="1"/>
  <c r="Y5033" i="4" s="1"/>
  <c r="Y7046" i="4"/>
  <c r="X7045" i="4"/>
  <c r="Y7045" i="4" s="1"/>
  <c r="Y3030" i="4"/>
  <c r="X3029" i="4"/>
  <c r="Y3029" i="4" s="1"/>
  <c r="Y2022" i="4"/>
  <c r="X2021" i="4"/>
  <c r="Y2021" i="4" s="1"/>
  <c r="Y2120" i="4"/>
  <c r="X2119" i="4"/>
  <c r="X2118" i="4" s="1"/>
  <c r="Y2118" i="4" s="1"/>
  <c r="X11097" i="4"/>
  <c r="Y914" i="4"/>
  <c r="Y613" i="4"/>
  <c r="Y813" i="4"/>
  <c r="Y7541" i="4"/>
  <c r="Y1017" i="4"/>
  <c r="Y7641" i="4"/>
  <c r="Y1317" i="4"/>
  <c r="Y1115" i="4"/>
  <c r="I1018" i="4"/>
  <c r="I11397" i="4" s="1"/>
  <c r="I9061" i="4"/>
  <c r="K10309" i="4"/>
  <c r="I6045" i="4"/>
  <c r="I10309" i="4" s="1"/>
  <c r="K10359" i="4"/>
  <c r="I6047" i="4"/>
  <c r="I10359" i="4" s="1"/>
  <c r="I5033" i="4"/>
  <c r="Y2119" i="4" l="1"/>
  <c r="X10309" i="4"/>
  <c r="Y10309" i="4" s="1"/>
  <c r="Y5034" i="4"/>
  <c r="Y1018" i="4"/>
  <c r="Y6038" i="4"/>
  <c r="Y1013" i="4"/>
  <c r="Y1014" i="4"/>
  <c r="AK43" i="1" l="1"/>
  <c r="AK59" i="1"/>
  <c r="J9654" i="4"/>
  <c r="T15" i="1" s="1"/>
  <c r="K9654" i="4"/>
  <c r="U15" i="1" s="1"/>
  <c r="L9654" i="4"/>
  <c r="V15" i="1" s="1"/>
  <c r="M9654" i="4"/>
  <c r="W15" i="1" s="1"/>
  <c r="N9654" i="4"/>
  <c r="X15" i="1" s="1"/>
  <c r="O9654" i="4"/>
  <c r="Y15" i="1" s="1"/>
  <c r="P9654" i="4"/>
  <c r="Z15" i="1" s="1"/>
  <c r="AB15" i="1"/>
  <c r="AD15" i="1"/>
  <c r="AE15" i="1"/>
  <c r="AF15" i="1"/>
  <c r="AG15" i="1"/>
  <c r="I9654" i="4"/>
  <c r="S15" i="1" s="1"/>
  <c r="J9678" i="4"/>
  <c r="L9678" i="4"/>
  <c r="M9678" i="4"/>
  <c r="N9678" i="4"/>
  <c r="O9678" i="4"/>
  <c r="P9678" i="4"/>
  <c r="J9679" i="4"/>
  <c r="L9679" i="4"/>
  <c r="M9679" i="4"/>
  <c r="N9679" i="4"/>
  <c r="O9679" i="4"/>
  <c r="P9679" i="4"/>
  <c r="J9681" i="4"/>
  <c r="L9681" i="4"/>
  <c r="M9681" i="4"/>
  <c r="N9681" i="4"/>
  <c r="O9681" i="4"/>
  <c r="P9681" i="4"/>
  <c r="J9682" i="4"/>
  <c r="L9682" i="4"/>
  <c r="M9682" i="4"/>
  <c r="N9682" i="4"/>
  <c r="O9682" i="4"/>
  <c r="P9682" i="4"/>
  <c r="J9684" i="4"/>
  <c r="L9684" i="4"/>
  <c r="M9684" i="4"/>
  <c r="N9684" i="4"/>
  <c r="O9684" i="4"/>
  <c r="P9684" i="4"/>
  <c r="J9685" i="4"/>
  <c r="L9685" i="4"/>
  <c r="M9685" i="4"/>
  <c r="N9685" i="4"/>
  <c r="O9685" i="4"/>
  <c r="P9685" i="4"/>
  <c r="J9686" i="4"/>
  <c r="L9686" i="4"/>
  <c r="M9686" i="4"/>
  <c r="N9686" i="4"/>
  <c r="O9686" i="4"/>
  <c r="P9686" i="4"/>
  <c r="J9687" i="4"/>
  <c r="L9687" i="4"/>
  <c r="M9687" i="4"/>
  <c r="N9687" i="4"/>
  <c r="O9687" i="4"/>
  <c r="P9687" i="4"/>
  <c r="J9688" i="4"/>
  <c r="L9688" i="4"/>
  <c r="M9688" i="4"/>
  <c r="N9688" i="4"/>
  <c r="O9688" i="4"/>
  <c r="P9688" i="4"/>
  <c r="J9689" i="4"/>
  <c r="L9689" i="4"/>
  <c r="M9689" i="4"/>
  <c r="N9689" i="4"/>
  <c r="O9689" i="4"/>
  <c r="P9689" i="4"/>
  <c r="J9690" i="4"/>
  <c r="L9690" i="4"/>
  <c r="M9690" i="4"/>
  <c r="N9690" i="4"/>
  <c r="O9690" i="4"/>
  <c r="P9690" i="4"/>
  <c r="J9691" i="4"/>
  <c r="L9691" i="4"/>
  <c r="M9691" i="4"/>
  <c r="N9691" i="4"/>
  <c r="O9691" i="4"/>
  <c r="P9691" i="4"/>
  <c r="J9692" i="4"/>
  <c r="L9692" i="4"/>
  <c r="M9692" i="4"/>
  <c r="N9692" i="4"/>
  <c r="O9692" i="4"/>
  <c r="P9692" i="4"/>
  <c r="J9693" i="4"/>
  <c r="L9693" i="4"/>
  <c r="M9693" i="4"/>
  <c r="N9693" i="4"/>
  <c r="O9693" i="4"/>
  <c r="P9693" i="4"/>
  <c r="J9694" i="4"/>
  <c r="L9694" i="4"/>
  <c r="M9694" i="4"/>
  <c r="N9694" i="4"/>
  <c r="O9694" i="4"/>
  <c r="P9694" i="4"/>
  <c r="J9695" i="4"/>
  <c r="L9695" i="4"/>
  <c r="M9695" i="4"/>
  <c r="N9695" i="4"/>
  <c r="O9695" i="4"/>
  <c r="P9695" i="4"/>
  <c r="J9696" i="4"/>
  <c r="L9696" i="4"/>
  <c r="M9696" i="4"/>
  <c r="N9696" i="4"/>
  <c r="O9696" i="4"/>
  <c r="P9696" i="4"/>
  <c r="J9697" i="4"/>
  <c r="L9697" i="4"/>
  <c r="M9697" i="4"/>
  <c r="N9697" i="4"/>
  <c r="O9697" i="4"/>
  <c r="P9697" i="4"/>
  <c r="J9698" i="4"/>
  <c r="L9698" i="4"/>
  <c r="M9698" i="4"/>
  <c r="N9698" i="4"/>
  <c r="O9698" i="4"/>
  <c r="P9698" i="4"/>
  <c r="J9699" i="4"/>
  <c r="L9699" i="4"/>
  <c r="M9699" i="4"/>
  <c r="N9699" i="4"/>
  <c r="O9699" i="4"/>
  <c r="P9699" i="4"/>
  <c r="J9700" i="4"/>
  <c r="L9700" i="4"/>
  <c r="M9700" i="4"/>
  <c r="N9700" i="4"/>
  <c r="O9700" i="4"/>
  <c r="P9700" i="4"/>
  <c r="J9701" i="4"/>
  <c r="L9701" i="4"/>
  <c r="M9701" i="4"/>
  <c r="N9701" i="4"/>
  <c r="O9701" i="4"/>
  <c r="P9701" i="4"/>
  <c r="J9702" i="4"/>
  <c r="L9702" i="4"/>
  <c r="M9702" i="4"/>
  <c r="N9702" i="4"/>
  <c r="O9702" i="4"/>
  <c r="P9702" i="4"/>
  <c r="J9703" i="4"/>
  <c r="L9703" i="4"/>
  <c r="M9703" i="4"/>
  <c r="N9703" i="4"/>
  <c r="O9703" i="4"/>
  <c r="P9703" i="4"/>
  <c r="J9704" i="4"/>
  <c r="L9704" i="4"/>
  <c r="M9704" i="4"/>
  <c r="N9704" i="4"/>
  <c r="O9704" i="4"/>
  <c r="P9704" i="4"/>
  <c r="J9707" i="4"/>
  <c r="L9707" i="4"/>
  <c r="M9707" i="4"/>
  <c r="N9707" i="4"/>
  <c r="O9707" i="4"/>
  <c r="P9707" i="4"/>
  <c r="J9708" i="4"/>
  <c r="L9708" i="4"/>
  <c r="M9708" i="4"/>
  <c r="N9708" i="4"/>
  <c r="O9708" i="4"/>
  <c r="P9708" i="4"/>
  <c r="J9709" i="4"/>
  <c r="L9709" i="4"/>
  <c r="M9709" i="4"/>
  <c r="N9709" i="4"/>
  <c r="O9709" i="4"/>
  <c r="P9709" i="4"/>
  <c r="J9711" i="4"/>
  <c r="L9711" i="4"/>
  <c r="M9711" i="4"/>
  <c r="N9711" i="4"/>
  <c r="O9711" i="4"/>
  <c r="P9711" i="4"/>
  <c r="J9713" i="4"/>
  <c r="L9713" i="4"/>
  <c r="M9713" i="4"/>
  <c r="N9713" i="4"/>
  <c r="O9713" i="4"/>
  <c r="P9713" i="4"/>
  <c r="J9714" i="4"/>
  <c r="L9714" i="4"/>
  <c r="M9714" i="4"/>
  <c r="N9714" i="4"/>
  <c r="O9714" i="4"/>
  <c r="P9714" i="4"/>
  <c r="J9715" i="4"/>
  <c r="L9715" i="4"/>
  <c r="M9715" i="4"/>
  <c r="N9715" i="4"/>
  <c r="O9715" i="4"/>
  <c r="P9715" i="4"/>
  <c r="J9716" i="4"/>
  <c r="L9716" i="4"/>
  <c r="M9716" i="4"/>
  <c r="N9716" i="4"/>
  <c r="O9716" i="4"/>
  <c r="P9716" i="4"/>
  <c r="J9717" i="4"/>
  <c r="L9717" i="4"/>
  <c r="M9717" i="4"/>
  <c r="N9717" i="4"/>
  <c r="O9717" i="4"/>
  <c r="P9717" i="4"/>
  <c r="J9718" i="4"/>
  <c r="L9718" i="4"/>
  <c r="M9718" i="4"/>
  <c r="N9718" i="4"/>
  <c r="O9718" i="4"/>
  <c r="P9718" i="4"/>
  <c r="J9719" i="4"/>
  <c r="L9719" i="4"/>
  <c r="M9719" i="4"/>
  <c r="N9719" i="4"/>
  <c r="O9719" i="4"/>
  <c r="P9719" i="4"/>
  <c r="J9720" i="4"/>
  <c r="L9720" i="4"/>
  <c r="M9720" i="4"/>
  <c r="N9720" i="4"/>
  <c r="O9720" i="4"/>
  <c r="P9720" i="4"/>
  <c r="J9721" i="4"/>
  <c r="L9721" i="4"/>
  <c r="M9721" i="4"/>
  <c r="N9721" i="4"/>
  <c r="O9721" i="4"/>
  <c r="P9721" i="4"/>
  <c r="J9722" i="4"/>
  <c r="L9722" i="4"/>
  <c r="M9722" i="4"/>
  <c r="N9722" i="4"/>
  <c r="O9722" i="4"/>
  <c r="P9722" i="4"/>
  <c r="I9333" i="4"/>
  <c r="J9333" i="4"/>
  <c r="K9333" i="4"/>
  <c r="L9333" i="4"/>
  <c r="M9333" i="4"/>
  <c r="N9333" i="4"/>
  <c r="O9333" i="4"/>
  <c r="P9333" i="4"/>
  <c r="AC15" i="1" l="1"/>
  <c r="X1474" i="4"/>
  <c r="X9654" i="4" s="1"/>
  <c r="Y9654" i="4" s="1"/>
  <c r="AR59" i="1"/>
  <c r="AR43" i="1"/>
  <c r="X386" i="4"/>
  <c r="AH15" i="1" l="1"/>
  <c r="AI15" i="1" s="1"/>
  <c r="Y1474" i="4"/>
  <c r="AR23" i="1"/>
  <c r="AR24" i="1"/>
  <c r="AR19" i="1"/>
  <c r="AK55" i="1"/>
  <c r="AK11" i="1"/>
  <c r="AR10" i="1"/>
  <c r="AR63" i="1"/>
  <c r="AK63" i="1"/>
  <c r="AR47" i="1"/>
  <c r="AK47" i="1"/>
  <c r="AR46" i="1"/>
  <c r="AK46" i="1"/>
  <c r="X3157" i="4"/>
  <c r="Y3157" i="4" s="1"/>
  <c r="X1906" i="4"/>
  <c r="Y1906" i="4" s="1"/>
  <c r="X1537" i="4"/>
  <c r="Y1537" i="4" s="1"/>
  <c r="X1536" i="4"/>
  <c r="X1538" i="4"/>
  <c r="Y1538" i="4" s="1"/>
  <c r="X1539" i="4"/>
  <c r="Y1539" i="4" s="1"/>
  <c r="X1526" i="4"/>
  <c r="Y1526" i="4" s="1"/>
  <c r="X1527" i="4"/>
  <c r="Y1527" i="4" s="1"/>
  <c r="X1528" i="4"/>
  <c r="Y1528" i="4" s="1"/>
  <c r="X1519" i="4"/>
  <c r="Y1519" i="4" s="1"/>
  <c r="X1520" i="4"/>
  <c r="Y1520" i="4" s="1"/>
  <c r="X1521" i="4"/>
  <c r="Y1521" i="4" s="1"/>
  <c r="X1534" i="4"/>
  <c r="Y1534" i="4" s="1"/>
  <c r="X6727" i="4"/>
  <c r="Y6727" i="4" s="1"/>
  <c r="X6726" i="4"/>
  <c r="Y6726" i="4" s="1"/>
  <c r="X6720" i="4"/>
  <c r="Y6720" i="4" s="1"/>
  <c r="X1080" i="4"/>
  <c r="Y1080" i="4" s="1"/>
  <c r="X1081" i="4"/>
  <c r="Y1081" i="4" s="1"/>
  <c r="AK24" i="1" l="1"/>
  <c r="AR55" i="1"/>
  <c r="AK23" i="1"/>
  <c r="AK19" i="1"/>
  <c r="AR41" i="1"/>
  <c r="AK36" i="1"/>
  <c r="AR11" i="1"/>
  <c r="AK45" i="1"/>
  <c r="AK48" i="1" s="1"/>
  <c r="AK10" i="1"/>
  <c r="AR45" i="1"/>
  <c r="AR48" i="1" s="1"/>
  <c r="AR30" i="1"/>
  <c r="AK30" i="1"/>
  <c r="AR58" i="1"/>
  <c r="AK58" i="1"/>
  <c r="AR21" i="1"/>
  <c r="AK21" i="1"/>
  <c r="AR22" i="1"/>
  <c r="AK22" i="1"/>
  <c r="AR14" i="1"/>
  <c r="AK14" i="1"/>
  <c r="AR52" i="1"/>
  <c r="AK52" i="1"/>
  <c r="AR42" i="1"/>
  <c r="AK42" i="1"/>
  <c r="AR60" i="1"/>
  <c r="AK60" i="1"/>
  <c r="AR50" i="1"/>
  <c r="AK50" i="1"/>
  <c r="AR64" i="1"/>
  <c r="AR62" i="1" s="1"/>
  <c r="AR65" i="1" s="1"/>
  <c r="AK64" i="1"/>
  <c r="AK62" i="1" s="1"/>
  <c r="AK65" i="1" s="1"/>
  <c r="AR12" i="1"/>
  <c r="AK12" i="1"/>
  <c r="AR20" i="1"/>
  <c r="AK20" i="1"/>
  <c r="AR13" i="1"/>
  <c r="AK13" i="1"/>
  <c r="AR31" i="1"/>
  <c r="AK31" i="1"/>
  <c r="AR39" i="1"/>
  <c r="AK39" i="1"/>
  <c r="AR34" i="1"/>
  <c r="AK34" i="1"/>
  <c r="AR17" i="1"/>
  <c r="AR16" i="1" s="1"/>
  <c r="AK17" i="1"/>
  <c r="AK16" i="1" s="1"/>
  <c r="AR8" i="1"/>
  <c r="AK8" i="1"/>
  <c r="AR53" i="1"/>
  <c r="AK53" i="1"/>
  <c r="AR33" i="1"/>
  <c r="AK33" i="1"/>
  <c r="AR25" i="1"/>
  <c r="AK25" i="1"/>
  <c r="AR40" i="1"/>
  <c r="AK40" i="1"/>
  <c r="AR26" i="1"/>
  <c r="AK26" i="1"/>
  <c r="J11251" i="4"/>
  <c r="L11251" i="4"/>
  <c r="M11251" i="4"/>
  <c r="N11251" i="4"/>
  <c r="O11251" i="4"/>
  <c r="P11251" i="4"/>
  <c r="X1291" i="4"/>
  <c r="Y1291" i="4" s="1"/>
  <c r="X847" i="4"/>
  <c r="Y847" i="4" s="1"/>
  <c r="AK41" i="1" l="1"/>
  <c r="AK38" i="1" s="1"/>
  <c r="AK44" i="1" s="1"/>
  <c r="AR36" i="1"/>
  <c r="AK9" i="1"/>
  <c r="AK7" i="1" s="1"/>
  <c r="AR9" i="1"/>
  <c r="AR7" i="1" s="1"/>
  <c r="AR54" i="1"/>
  <c r="AK54" i="1"/>
  <c r="AR38" i="1"/>
  <c r="AR44" i="1" s="1"/>
  <c r="AR27" i="1"/>
  <c r="AR18" i="1" s="1"/>
  <c r="AK27" i="1"/>
  <c r="AK18" i="1" s="1"/>
  <c r="AK57" i="1"/>
  <c r="AK61" i="1" s="1"/>
  <c r="AR51" i="1"/>
  <c r="AR49" i="1" s="1"/>
  <c r="AR56" i="1" s="1"/>
  <c r="AK51" i="1"/>
  <c r="AK49" i="1" s="1"/>
  <c r="AK56" i="1" s="1"/>
  <c r="AR57" i="1"/>
  <c r="AR61" i="1" s="1"/>
  <c r="AR32" i="1"/>
  <c r="AK32" i="1"/>
  <c r="AK29" i="1" s="1"/>
  <c r="AK37" i="1" s="1"/>
  <c r="X859" i="4"/>
  <c r="Y859" i="4" s="1"/>
  <c r="X880" i="4"/>
  <c r="Y880" i="4" s="1"/>
  <c r="X876" i="4"/>
  <c r="X1413" i="4"/>
  <c r="Y1413" i="4" s="1"/>
  <c r="X1411" i="4"/>
  <c r="X1412" i="4"/>
  <c r="Y1412" i="4" s="1"/>
  <c r="X1440" i="4"/>
  <c r="Y1440" i="4" s="1"/>
  <c r="AR29" i="1" l="1"/>
  <c r="AR37" i="1" s="1"/>
  <c r="AK28" i="1"/>
  <c r="AK66" i="1" s="1"/>
  <c r="AK69" i="1" s="1"/>
  <c r="AR28" i="1"/>
  <c r="AR66" i="1" l="1"/>
  <c r="AR69" i="1" s="1"/>
  <c r="X8047" i="4" l="1"/>
  <c r="Y8047" i="4" s="1"/>
  <c r="J1368" i="4"/>
  <c r="P1368" i="4"/>
  <c r="O1368" i="4"/>
  <c r="N1368" i="4"/>
  <c r="M1368" i="4"/>
  <c r="L1368" i="4"/>
  <c r="J10502" i="4"/>
  <c r="L10502" i="4"/>
  <c r="M10502" i="4"/>
  <c r="N10502" i="4"/>
  <c r="O10502" i="4"/>
  <c r="P10502" i="4"/>
  <c r="K1342" i="4"/>
  <c r="K10502" i="4" s="1"/>
  <c r="I1342" i="4" l="1"/>
  <c r="I10502" i="4" s="1"/>
  <c r="X8374" i="4"/>
  <c r="X8377" i="4" l="1"/>
  <c r="Y8377" i="4" l="1"/>
  <c r="X8376" i="4"/>
  <c r="X8375" i="4" s="1"/>
  <c r="Y8375" i="4" s="1"/>
  <c r="Y8376" i="4" l="1"/>
  <c r="J866" i="4"/>
  <c r="K866" i="4"/>
  <c r="L866" i="4"/>
  <c r="M866" i="4"/>
  <c r="N866" i="4"/>
  <c r="O866" i="4"/>
  <c r="P866" i="4"/>
  <c r="I866" i="4"/>
  <c r="X1342" i="4"/>
  <c r="X10502" i="4" l="1"/>
  <c r="Y10502" i="4" s="1"/>
  <c r="X1368" i="4"/>
  <c r="Y1342" i="4"/>
  <c r="X867" i="4"/>
  <c r="Y1368" i="4"/>
  <c r="N11145" i="4"/>
  <c r="I11145" i="4"/>
  <c r="K11145" i="4"/>
  <c r="L11145" i="4"/>
  <c r="P11145" i="4"/>
  <c r="J11145" i="4"/>
  <c r="M11145" i="4"/>
  <c r="O11145" i="4"/>
  <c r="J11358" i="4"/>
  <c r="K11358" i="4"/>
  <c r="L11358" i="4"/>
  <c r="M11358" i="4"/>
  <c r="N11358" i="4"/>
  <c r="O11358" i="4"/>
  <c r="P11358" i="4"/>
  <c r="I11358" i="4"/>
  <c r="J11355" i="4"/>
  <c r="K11355" i="4"/>
  <c r="L11355" i="4"/>
  <c r="M11355" i="4"/>
  <c r="N11355" i="4"/>
  <c r="O11355" i="4"/>
  <c r="P11355" i="4"/>
  <c r="I11355" i="4"/>
  <c r="J10065" i="4"/>
  <c r="K10065" i="4"/>
  <c r="L10065" i="4"/>
  <c r="M10065" i="4"/>
  <c r="N10065" i="4"/>
  <c r="O10065" i="4"/>
  <c r="P10065" i="4"/>
  <c r="I10065" i="4"/>
  <c r="J10066" i="4"/>
  <c r="K10066" i="4"/>
  <c r="L10066" i="4"/>
  <c r="M10066" i="4"/>
  <c r="N10066" i="4"/>
  <c r="O10066" i="4"/>
  <c r="P10066" i="4"/>
  <c r="I10066" i="4"/>
  <c r="Y867" i="4" l="1"/>
  <c r="X866" i="4"/>
  <c r="X11145" i="4" s="1"/>
  <c r="X7248" i="4"/>
  <c r="X10065" i="4" s="1"/>
  <c r="X6007" i="4"/>
  <c r="X11358" i="4" s="1"/>
  <c r="X4459" i="4"/>
  <c r="X7320" i="4"/>
  <c r="X10066" i="4" s="1"/>
  <c r="Y10066" i="4" s="1"/>
  <c r="AG63" i="1"/>
  <c r="AE63" i="1"/>
  <c r="AD63" i="1"/>
  <c r="AB63" i="1"/>
  <c r="AB59" i="1"/>
  <c r="AI59" i="1" s="1"/>
  <c r="AE46" i="1"/>
  <c r="AD46" i="1"/>
  <c r="AB46" i="1"/>
  <c r="AG43" i="1"/>
  <c r="AH35" i="1"/>
  <c r="AG35" i="1"/>
  <c r="AF35" i="1"/>
  <c r="AE35" i="1"/>
  <c r="AD35" i="1"/>
  <c r="AC35" i="1"/>
  <c r="AB35" i="1"/>
  <c r="AI35" i="1" s="1"/>
  <c r="AE68" i="1"/>
  <c r="AB68" i="1"/>
  <c r="AF67" i="1"/>
  <c r="AE67" i="1"/>
  <c r="AB67" i="1"/>
  <c r="X9152" i="4"/>
  <c r="X9151" i="4"/>
  <c r="X9150" i="4"/>
  <c r="X9144" i="4"/>
  <c r="Y9144" i="4" s="1"/>
  <c r="X9143" i="4"/>
  <c r="X9142" i="4"/>
  <c r="X9140" i="4"/>
  <c r="Y9140" i="4" s="1"/>
  <c r="X9139" i="4"/>
  <c r="Y9139" i="4" s="1"/>
  <c r="X9138" i="4"/>
  <c r="Y9138" i="4" s="1"/>
  <c r="X9137" i="4"/>
  <c r="Y9137" i="4" s="1"/>
  <c r="X9136" i="4"/>
  <c r="Y9136" i="4" s="1"/>
  <c r="X9135" i="4"/>
  <c r="X9131" i="4"/>
  <c r="Y9131" i="4" s="1"/>
  <c r="X9130" i="4"/>
  <c r="X9129" i="4"/>
  <c r="Y9129" i="4" s="1"/>
  <c r="X9128" i="4"/>
  <c r="Y9128" i="4" s="1"/>
  <c r="X9127" i="4"/>
  <c r="X9125" i="4"/>
  <c r="X9105" i="4"/>
  <c r="Y9105" i="4" s="1"/>
  <c r="X9104" i="4"/>
  <c r="Y9104" i="4" s="1"/>
  <c r="X9103" i="4"/>
  <c r="X9101" i="4"/>
  <c r="Y9101" i="4" s="1"/>
  <c r="X9100" i="4"/>
  <c r="Y9100" i="4" s="1"/>
  <c r="X9099" i="4"/>
  <c r="Y9099" i="4" s="1"/>
  <c r="X9098" i="4"/>
  <c r="Y9098" i="4" s="1"/>
  <c r="X9097" i="4"/>
  <c r="Y9097" i="4" s="1"/>
  <c r="X9096" i="4"/>
  <c r="Y9096" i="4" s="1"/>
  <c r="X9095" i="4"/>
  <c r="Y9095" i="4" s="1"/>
  <c r="X9094" i="4"/>
  <c r="X9090" i="4"/>
  <c r="Y9090" i="4" s="1"/>
  <c r="X9089" i="4"/>
  <c r="X9088" i="4"/>
  <c r="Y9088" i="4" s="1"/>
  <c r="X9087" i="4"/>
  <c r="Y9087" i="4" s="1"/>
  <c r="X9086" i="4"/>
  <c r="X9084" i="4"/>
  <c r="X9070" i="4"/>
  <c r="X9069" i="4"/>
  <c r="X9068" i="4"/>
  <c r="X9054" i="4"/>
  <c r="Y9054" i="4" s="1"/>
  <c r="X9053" i="4"/>
  <c r="X9052" i="4"/>
  <c r="X9051" i="4"/>
  <c r="X9050" i="4"/>
  <c r="Y9050" i="4" s="1"/>
  <c r="X9049" i="4"/>
  <c r="Y9049" i="4" s="1"/>
  <c r="X9048" i="4"/>
  <c r="X9044" i="4"/>
  <c r="Y9044" i="4" s="1"/>
  <c r="X9043" i="4"/>
  <c r="Y9043" i="4" s="1"/>
  <c r="X9042" i="4"/>
  <c r="Y9042" i="4" s="1"/>
  <c r="X9041" i="4"/>
  <c r="Y9041" i="4" s="1"/>
  <c r="X9040" i="4"/>
  <c r="X9038" i="4"/>
  <c r="X9018" i="4"/>
  <c r="Y9018" i="4" s="1"/>
  <c r="X9017" i="4"/>
  <c r="Y9017" i="4" s="1"/>
  <c r="X9016" i="4"/>
  <c r="X9014" i="4"/>
  <c r="Y9014" i="4" s="1"/>
  <c r="X9013" i="4"/>
  <c r="Y9013" i="4" s="1"/>
  <c r="X9012" i="4"/>
  <c r="Y9012" i="4" s="1"/>
  <c r="X9011" i="4"/>
  <c r="Y9011" i="4" s="1"/>
  <c r="X9010" i="4"/>
  <c r="Y9010" i="4" s="1"/>
  <c r="X9009" i="4"/>
  <c r="Y9009" i="4" s="1"/>
  <c r="X9008" i="4"/>
  <c r="Y9008" i="4" s="1"/>
  <c r="X9007" i="4"/>
  <c r="X9003" i="4"/>
  <c r="Y9003" i="4" s="1"/>
  <c r="X9002" i="4"/>
  <c r="Y9002" i="4" s="1"/>
  <c r="X9001" i="4"/>
  <c r="Y9001" i="4" s="1"/>
  <c r="X9000" i="4"/>
  <c r="Y9000" i="4" s="1"/>
  <c r="X8999" i="4"/>
  <c r="X8997" i="4"/>
  <c r="X8980" i="4"/>
  <c r="X8979" i="4"/>
  <c r="X8978" i="4"/>
  <c r="X8972" i="4"/>
  <c r="X8971" i="4"/>
  <c r="X8970" i="4"/>
  <c r="X8969" i="4" s="1"/>
  <c r="X8968" i="4" s="1"/>
  <c r="X8967" i="4"/>
  <c r="X8966" i="4"/>
  <c r="X8965" i="4"/>
  <c r="Y8965" i="4" s="1"/>
  <c r="X8964" i="4"/>
  <c r="X8962" i="4"/>
  <c r="X8961" i="4"/>
  <c r="Y8961" i="4" s="1"/>
  <c r="X8960" i="4"/>
  <c r="X8959" i="4"/>
  <c r="X8958" i="4"/>
  <c r="Y8958" i="4" s="1"/>
  <c r="X8957" i="4"/>
  <c r="Y8957" i="4" s="1"/>
  <c r="X8956" i="4"/>
  <c r="X8951" i="4"/>
  <c r="Y8951" i="4" s="1"/>
  <c r="X8950" i="4"/>
  <c r="Y8950" i="4" s="1"/>
  <c r="X8949" i="4"/>
  <c r="Y8949" i="4" s="1"/>
  <c r="X8948" i="4"/>
  <c r="Y8948" i="4" s="1"/>
  <c r="X8947" i="4"/>
  <c r="X8945" i="4"/>
  <c r="X8931" i="4"/>
  <c r="X8930" i="4"/>
  <c r="X8929" i="4"/>
  <c r="X8926" i="4"/>
  <c r="X8925" i="4"/>
  <c r="X8921" i="4"/>
  <c r="Y8921" i="4" s="1"/>
  <c r="X8920" i="4"/>
  <c r="Y8920" i="4" s="1"/>
  <c r="X8919" i="4"/>
  <c r="X8917" i="4"/>
  <c r="X8916" i="4"/>
  <c r="Y8916" i="4" s="1"/>
  <c r="X8915" i="4"/>
  <c r="X8914" i="4"/>
  <c r="X8913" i="4"/>
  <c r="Y8913" i="4" s="1"/>
  <c r="X8912" i="4"/>
  <c r="Y8912" i="4" s="1"/>
  <c r="X8911" i="4"/>
  <c r="Y8911" i="4" s="1"/>
  <c r="X8910" i="4"/>
  <c r="X8906" i="4"/>
  <c r="Y8906" i="4" s="1"/>
  <c r="X8905" i="4"/>
  <c r="Y8905" i="4" s="1"/>
  <c r="X8904" i="4"/>
  <c r="Y8904" i="4" s="1"/>
  <c r="X8903" i="4"/>
  <c r="Y8903" i="4" s="1"/>
  <c r="X8902" i="4"/>
  <c r="X8900" i="4"/>
  <c r="X8886" i="4"/>
  <c r="X8885" i="4"/>
  <c r="X8884" i="4"/>
  <c r="X8883" i="4"/>
  <c r="X8880" i="4"/>
  <c r="X8879" i="4"/>
  <c r="X8878" i="4"/>
  <c r="X8875" i="4"/>
  <c r="Y8875" i="4" s="1"/>
  <c r="X8874" i="4"/>
  <c r="Y8874" i="4" s="1"/>
  <c r="X8873" i="4"/>
  <c r="X8871" i="4"/>
  <c r="X8870" i="4"/>
  <c r="Y8870" i="4" s="1"/>
  <c r="X8869" i="4"/>
  <c r="X8868" i="4"/>
  <c r="X8867" i="4"/>
  <c r="X8866" i="4"/>
  <c r="Y8866" i="4" s="1"/>
  <c r="X8865" i="4"/>
  <c r="Y8865" i="4" s="1"/>
  <c r="X8864" i="4"/>
  <c r="X8860" i="4"/>
  <c r="Y8860" i="4" s="1"/>
  <c r="X8859" i="4"/>
  <c r="Y8859" i="4" s="1"/>
  <c r="X8858" i="4"/>
  <c r="Y8858" i="4" s="1"/>
  <c r="X8857" i="4"/>
  <c r="Y8857" i="4" s="1"/>
  <c r="X8856" i="4"/>
  <c r="X8854" i="4"/>
  <c r="X8840" i="4"/>
  <c r="X8839" i="4"/>
  <c r="X8835" i="4"/>
  <c r="X8834" i="4"/>
  <c r="X8833" i="4"/>
  <c r="X8830" i="4"/>
  <c r="X8829" i="4"/>
  <c r="Y8829" i="4" s="1"/>
  <c r="X8828" i="4"/>
  <c r="Y8828" i="4" s="1"/>
  <c r="X8827" i="4"/>
  <c r="X8825" i="4"/>
  <c r="X8824" i="4"/>
  <c r="Y8824" i="4" s="1"/>
  <c r="X8823" i="4"/>
  <c r="X8822" i="4"/>
  <c r="X8821" i="4"/>
  <c r="Y8821" i="4" s="1"/>
  <c r="X8820" i="4"/>
  <c r="Y8820" i="4" s="1"/>
  <c r="X8819" i="4"/>
  <c r="Y8819" i="4" s="1"/>
  <c r="X8818" i="4"/>
  <c r="X8814" i="4"/>
  <c r="X8813" i="4"/>
  <c r="Y8813" i="4" s="1"/>
  <c r="X8812" i="4"/>
  <c r="Y8812" i="4" s="1"/>
  <c r="X8811" i="4"/>
  <c r="Y8811" i="4" s="1"/>
  <c r="X8810" i="4"/>
  <c r="X8808" i="4"/>
  <c r="X8794" i="4"/>
  <c r="X8793" i="4"/>
  <c r="X8792" i="4"/>
  <c r="X8789" i="4"/>
  <c r="X8788" i="4"/>
  <c r="X8787" i="4"/>
  <c r="X8784" i="4"/>
  <c r="X8783" i="4"/>
  <c r="X8782" i="4"/>
  <c r="Y8782" i="4" s="1"/>
  <c r="X8781" i="4"/>
  <c r="X8779" i="4"/>
  <c r="X8778" i="4"/>
  <c r="Y8778" i="4" s="1"/>
  <c r="X8777" i="4"/>
  <c r="X8776" i="4"/>
  <c r="X8775" i="4"/>
  <c r="Y8775" i="4" s="1"/>
  <c r="X8774" i="4"/>
  <c r="Y8774" i="4" s="1"/>
  <c r="X8773" i="4"/>
  <c r="Y8773" i="4" s="1"/>
  <c r="X8772" i="4"/>
  <c r="X8768" i="4"/>
  <c r="Y8768" i="4" s="1"/>
  <c r="X8767" i="4"/>
  <c r="Y8767" i="4" s="1"/>
  <c r="X8766" i="4"/>
  <c r="Y8766" i="4" s="1"/>
  <c r="X8765" i="4"/>
  <c r="Y8765" i="4" s="1"/>
  <c r="X8764" i="4"/>
  <c r="X8762" i="4"/>
  <c r="X8748" i="4"/>
  <c r="Y8748" i="4" s="1"/>
  <c r="X8747" i="4"/>
  <c r="X8744" i="4"/>
  <c r="X8743" i="4"/>
  <c r="X8742" i="4"/>
  <c r="X8739" i="4"/>
  <c r="X8738" i="4"/>
  <c r="Y8738" i="4" s="1"/>
  <c r="X8737" i="4"/>
  <c r="Y8737" i="4" s="1"/>
  <c r="X8736" i="4"/>
  <c r="X8734" i="4"/>
  <c r="X8733" i="4"/>
  <c r="Y8733" i="4" s="1"/>
  <c r="X8732" i="4"/>
  <c r="X8731" i="4"/>
  <c r="X8730" i="4"/>
  <c r="Y8730" i="4" s="1"/>
  <c r="X8729" i="4"/>
  <c r="Y8729" i="4" s="1"/>
  <c r="X8728" i="4"/>
  <c r="Y8728" i="4" s="1"/>
  <c r="X8727" i="4"/>
  <c r="X8723" i="4"/>
  <c r="Y8723" i="4" s="1"/>
  <c r="X8722" i="4"/>
  <c r="Y8722" i="4" s="1"/>
  <c r="X8721" i="4"/>
  <c r="Y8721" i="4" s="1"/>
  <c r="X8720" i="4"/>
  <c r="Y8720" i="4" s="1"/>
  <c r="X8719" i="4"/>
  <c r="X8717" i="4"/>
  <c r="X8700" i="4"/>
  <c r="X8699" i="4"/>
  <c r="X8696" i="4"/>
  <c r="X8695" i="4"/>
  <c r="X8694" i="4"/>
  <c r="Y8694" i="4" s="1"/>
  <c r="X8693" i="4"/>
  <c r="X8691" i="4"/>
  <c r="X8690" i="4"/>
  <c r="Y8690" i="4" s="1"/>
  <c r="X8689" i="4"/>
  <c r="X8688" i="4"/>
  <c r="X8687" i="4"/>
  <c r="X8686" i="4"/>
  <c r="Y8686" i="4" s="1"/>
  <c r="X8685" i="4"/>
  <c r="Y8685" i="4" s="1"/>
  <c r="X8684" i="4"/>
  <c r="X8680" i="4"/>
  <c r="Y8680" i="4" s="1"/>
  <c r="X8679" i="4"/>
  <c r="Y8679" i="4" s="1"/>
  <c r="X8678" i="4"/>
  <c r="Y8678" i="4" s="1"/>
  <c r="X8677" i="4"/>
  <c r="Y8677" i="4" s="1"/>
  <c r="X8676" i="4"/>
  <c r="X8674" i="4"/>
  <c r="X8660" i="4"/>
  <c r="X8659" i="4"/>
  <c r="X8658" i="4"/>
  <c r="X8657" i="4"/>
  <c r="X8654" i="4"/>
  <c r="X8653" i="4"/>
  <c r="X8652" i="4"/>
  <c r="X8649" i="4"/>
  <c r="Y8649" i="4" s="1"/>
  <c r="X8648" i="4"/>
  <c r="Y8648" i="4" s="1"/>
  <c r="X8647" i="4"/>
  <c r="X8645" i="4"/>
  <c r="X8644" i="4"/>
  <c r="Y8644" i="4" s="1"/>
  <c r="X8643" i="4"/>
  <c r="X8642" i="4"/>
  <c r="X8641" i="4"/>
  <c r="X8640" i="4"/>
  <c r="Y8640" i="4" s="1"/>
  <c r="X8639" i="4"/>
  <c r="Y8639" i="4" s="1"/>
  <c r="X8638" i="4"/>
  <c r="X8634" i="4"/>
  <c r="Y8634" i="4" s="1"/>
  <c r="X8633" i="4"/>
  <c r="X8632" i="4"/>
  <c r="Y8632" i="4" s="1"/>
  <c r="X8631" i="4"/>
  <c r="Y8631" i="4" s="1"/>
  <c r="X8630" i="4"/>
  <c r="X8628" i="4"/>
  <c r="X8614" i="4"/>
  <c r="X8613" i="4"/>
  <c r="X8610" i="4"/>
  <c r="X8609" i="4"/>
  <c r="X8608" i="4"/>
  <c r="X8605" i="4"/>
  <c r="Y8605" i="4" s="1"/>
  <c r="X8604" i="4"/>
  <c r="Y8604" i="4" s="1"/>
  <c r="X8603" i="4"/>
  <c r="X8601" i="4"/>
  <c r="X8600" i="4"/>
  <c r="Y8600" i="4" s="1"/>
  <c r="X8599" i="4"/>
  <c r="X8598" i="4"/>
  <c r="X8597" i="4"/>
  <c r="X8596" i="4"/>
  <c r="Y8596" i="4" s="1"/>
  <c r="X8595" i="4"/>
  <c r="Y8595" i="4" s="1"/>
  <c r="X8594" i="4"/>
  <c r="X8590" i="4"/>
  <c r="Y8590" i="4" s="1"/>
  <c r="X8589" i="4"/>
  <c r="Y8589" i="4" s="1"/>
  <c r="X8588" i="4"/>
  <c r="Y8588" i="4" s="1"/>
  <c r="X8587" i="4"/>
  <c r="Y8587" i="4" s="1"/>
  <c r="X8586" i="4"/>
  <c r="X8584" i="4"/>
  <c r="X8570" i="4"/>
  <c r="X8569" i="4"/>
  <c r="X8567" i="4"/>
  <c r="X8566" i="4"/>
  <c r="X8563" i="4"/>
  <c r="X8562" i="4"/>
  <c r="X8561" i="4"/>
  <c r="X8558" i="4"/>
  <c r="Y8558" i="4" s="1"/>
  <c r="X8557" i="4"/>
  <c r="X8556" i="4"/>
  <c r="X8553" i="4"/>
  <c r="X8552" i="4"/>
  <c r="Y8552" i="4" s="1"/>
  <c r="X8551" i="4"/>
  <c r="X8550" i="4"/>
  <c r="X8549" i="4"/>
  <c r="X8548" i="4"/>
  <c r="Y8548" i="4" s="1"/>
  <c r="X8547" i="4"/>
  <c r="Y8547" i="4" s="1"/>
  <c r="X8546" i="4"/>
  <c r="X8542" i="4"/>
  <c r="Y8542" i="4" s="1"/>
  <c r="X8541" i="4"/>
  <c r="Y8541" i="4" s="1"/>
  <c r="X8540" i="4"/>
  <c r="Y8540" i="4" s="1"/>
  <c r="X8539" i="4"/>
  <c r="Y8539" i="4" s="1"/>
  <c r="X8538" i="4"/>
  <c r="X8536" i="4"/>
  <c r="X8522" i="4"/>
  <c r="X8521" i="4"/>
  <c r="X8520" i="4"/>
  <c r="X8517" i="4"/>
  <c r="X8516" i="4"/>
  <c r="X8512" i="4"/>
  <c r="X8511" i="4"/>
  <c r="Y8511" i="4" s="1"/>
  <c r="X8510" i="4"/>
  <c r="Y8510" i="4" s="1"/>
  <c r="X8509" i="4"/>
  <c r="X8507" i="4"/>
  <c r="X8506" i="4"/>
  <c r="Y8506" i="4" s="1"/>
  <c r="X8505" i="4"/>
  <c r="X8504" i="4"/>
  <c r="X8503" i="4"/>
  <c r="X8502" i="4"/>
  <c r="Y8502" i="4" s="1"/>
  <c r="X8501" i="4"/>
  <c r="Y8501" i="4" s="1"/>
  <c r="X8500" i="4"/>
  <c r="X8496" i="4"/>
  <c r="Y8496" i="4" s="1"/>
  <c r="X8495" i="4"/>
  <c r="Y8495" i="4" s="1"/>
  <c r="X8494" i="4"/>
  <c r="Y8494" i="4" s="1"/>
  <c r="X8493" i="4"/>
  <c r="Y8493" i="4" s="1"/>
  <c r="X8492" i="4"/>
  <c r="X8490" i="4"/>
  <c r="X8462" i="4"/>
  <c r="X8461" i="4"/>
  <c r="X8454" i="4"/>
  <c r="Y8454" i="4" s="1"/>
  <c r="X8453" i="4"/>
  <c r="X8451" i="4"/>
  <c r="Y8451" i="4" s="1"/>
  <c r="X8450" i="4"/>
  <c r="Y8450" i="4" s="1"/>
  <c r="X8449" i="4"/>
  <c r="X8448" i="4"/>
  <c r="X8447" i="4"/>
  <c r="Y8447" i="4" s="1"/>
  <c r="X8446" i="4"/>
  <c r="Y8446" i="4" s="1"/>
  <c r="X8445" i="4"/>
  <c r="Y8445" i="4" s="1"/>
  <c r="X8444" i="4"/>
  <c r="X8440" i="4"/>
  <c r="Y8440" i="4" s="1"/>
  <c r="X8439" i="4"/>
  <c r="Y8439" i="4" s="1"/>
  <c r="X8438" i="4"/>
  <c r="Y8438" i="4" s="1"/>
  <c r="X8437" i="4"/>
  <c r="Y8437" i="4" s="1"/>
  <c r="X8436" i="4"/>
  <c r="X8434" i="4"/>
  <c r="X8420" i="4"/>
  <c r="X8419" i="4"/>
  <c r="X8416" i="4"/>
  <c r="X8412" i="4"/>
  <c r="Y8412" i="4" s="1"/>
  <c r="X8411" i="4"/>
  <c r="Y8411" i="4" s="1"/>
  <c r="X8410" i="4"/>
  <c r="X8408" i="4"/>
  <c r="X8407" i="4"/>
  <c r="Y8407" i="4" s="1"/>
  <c r="X8406" i="4"/>
  <c r="X8405" i="4"/>
  <c r="X8404" i="4"/>
  <c r="Y8404" i="4" s="1"/>
  <c r="X8403" i="4"/>
  <c r="Y8403" i="4" s="1"/>
  <c r="X8402" i="4"/>
  <c r="Y8402" i="4" s="1"/>
  <c r="X8401" i="4"/>
  <c r="X8397" i="4"/>
  <c r="Y8397" i="4" s="1"/>
  <c r="X8396" i="4"/>
  <c r="Y8396" i="4" s="1"/>
  <c r="X8395" i="4"/>
  <c r="Y8395" i="4" s="1"/>
  <c r="X8394" i="4"/>
  <c r="Y8394" i="4" s="1"/>
  <c r="X8393" i="4"/>
  <c r="X8391" i="4"/>
  <c r="X8373" i="4"/>
  <c r="X8372" i="4"/>
  <c r="X8369" i="4"/>
  <c r="Y8369" i="4" s="1"/>
  <c r="X8365" i="4"/>
  <c r="Y8365" i="4" s="1"/>
  <c r="X8364" i="4"/>
  <c r="Y8364" i="4" s="1"/>
  <c r="X8363" i="4"/>
  <c r="X8361" i="4"/>
  <c r="X8360" i="4"/>
  <c r="Y8360" i="4" s="1"/>
  <c r="X8359" i="4"/>
  <c r="X8358" i="4"/>
  <c r="X8357" i="4"/>
  <c r="Y8357" i="4" s="1"/>
  <c r="X8356" i="4"/>
  <c r="Y8356" i="4" s="1"/>
  <c r="X8354" i="4"/>
  <c r="X8350" i="4"/>
  <c r="Y8350" i="4" s="1"/>
  <c r="X8349" i="4"/>
  <c r="Y8349" i="4" s="1"/>
  <c r="X8348" i="4"/>
  <c r="Y8348" i="4" s="1"/>
  <c r="X8347" i="4"/>
  <c r="Y8347" i="4" s="1"/>
  <c r="X8346" i="4"/>
  <c r="X8344" i="4"/>
  <c r="X8330" i="4"/>
  <c r="Y8330" i="4" s="1"/>
  <c r="X8329" i="4"/>
  <c r="X8328" i="4"/>
  <c r="X8324" i="4"/>
  <c r="X8323" i="4"/>
  <c r="X8320" i="4"/>
  <c r="X8319" i="4"/>
  <c r="Y8319" i="4" s="1"/>
  <c r="X8318" i="4"/>
  <c r="Y8318" i="4" s="1"/>
  <c r="X8317" i="4"/>
  <c r="X8315" i="4"/>
  <c r="X8314" i="4"/>
  <c r="Y8314" i="4" s="1"/>
  <c r="X8313" i="4"/>
  <c r="X8312" i="4"/>
  <c r="X8311" i="4"/>
  <c r="X8310" i="4"/>
  <c r="Y8310" i="4" s="1"/>
  <c r="X8309" i="4"/>
  <c r="Y8309" i="4" s="1"/>
  <c r="X8308" i="4"/>
  <c r="X8304" i="4"/>
  <c r="Y8304" i="4" s="1"/>
  <c r="X8303" i="4"/>
  <c r="Y8303" i="4" s="1"/>
  <c r="X8302" i="4"/>
  <c r="Y8302" i="4" s="1"/>
  <c r="X8301" i="4"/>
  <c r="Y8301" i="4" s="1"/>
  <c r="X8300" i="4"/>
  <c r="X8298" i="4"/>
  <c r="X8284" i="4"/>
  <c r="X8283" i="4"/>
  <c r="X8282" i="4"/>
  <c r="X8279" i="4"/>
  <c r="X8278" i="4"/>
  <c r="X8277" i="4"/>
  <c r="X8274" i="4"/>
  <c r="X8273" i="4"/>
  <c r="Y8273" i="4" s="1"/>
  <c r="X8272" i="4"/>
  <c r="Y8272" i="4" s="1"/>
  <c r="X8271" i="4"/>
  <c r="X8269" i="4"/>
  <c r="X8268" i="4"/>
  <c r="Y8268" i="4" s="1"/>
  <c r="X8267" i="4"/>
  <c r="X8266" i="4"/>
  <c r="X8265" i="4"/>
  <c r="X8264" i="4"/>
  <c r="Y8264" i="4" s="1"/>
  <c r="X8263" i="4"/>
  <c r="Y8263" i="4" s="1"/>
  <c r="X8262" i="4"/>
  <c r="X8258" i="4"/>
  <c r="Y8258" i="4" s="1"/>
  <c r="X8257" i="4"/>
  <c r="Y8257" i="4" s="1"/>
  <c r="X8256" i="4"/>
  <c r="Y8256" i="4" s="1"/>
  <c r="X8254" i="4"/>
  <c r="X8252" i="4"/>
  <c r="X8238" i="4"/>
  <c r="X8237" i="4"/>
  <c r="X8236" i="4"/>
  <c r="X8233" i="4"/>
  <c r="X8232" i="4"/>
  <c r="X8231" i="4"/>
  <c r="X8228" i="4"/>
  <c r="Y8228" i="4" s="1"/>
  <c r="X8227" i="4"/>
  <c r="Y8227" i="4" s="1"/>
  <c r="X8226" i="4"/>
  <c r="X8224" i="4"/>
  <c r="X8223" i="4"/>
  <c r="Y8223" i="4" s="1"/>
  <c r="X8222" i="4"/>
  <c r="X8221" i="4"/>
  <c r="X8220" i="4"/>
  <c r="X8219" i="4"/>
  <c r="Y8219" i="4" s="1"/>
  <c r="X8218" i="4"/>
  <c r="Y8218" i="4" s="1"/>
  <c r="X8217" i="4"/>
  <c r="X8213" i="4"/>
  <c r="Y8213" i="4" s="1"/>
  <c r="X8212" i="4"/>
  <c r="Y8212" i="4" s="1"/>
  <c r="X8211" i="4"/>
  <c r="Y8211" i="4" s="1"/>
  <c r="X8210" i="4"/>
  <c r="Y8210" i="4" s="1"/>
  <c r="X8209" i="4"/>
  <c r="X8207" i="4"/>
  <c r="X8193" i="4"/>
  <c r="X8192" i="4"/>
  <c r="X8186" i="4"/>
  <c r="Y8186" i="4" s="1"/>
  <c r="X8185" i="4"/>
  <c r="Y8185" i="4" s="1"/>
  <c r="X8184" i="4"/>
  <c r="X8182" i="4"/>
  <c r="X8181" i="4"/>
  <c r="Y8181" i="4" s="1"/>
  <c r="X8180" i="4"/>
  <c r="Y8180" i="4" s="1"/>
  <c r="X8179" i="4"/>
  <c r="X8178" i="4"/>
  <c r="X8177" i="4"/>
  <c r="Y8177" i="4" s="1"/>
  <c r="X8176" i="4"/>
  <c r="Y8176" i="4" s="1"/>
  <c r="X8175" i="4"/>
  <c r="X8171" i="4"/>
  <c r="Y8171" i="4" s="1"/>
  <c r="X8170" i="4"/>
  <c r="Y8170" i="4" s="1"/>
  <c r="X8169" i="4"/>
  <c r="Y8169" i="4" s="1"/>
  <c r="X8168" i="4"/>
  <c r="Y8168" i="4" s="1"/>
  <c r="X8167" i="4"/>
  <c r="X8165" i="4"/>
  <c r="X8152" i="4"/>
  <c r="X8151" i="4"/>
  <c r="X8150" i="4"/>
  <c r="X8149" i="4"/>
  <c r="X8142" i="4"/>
  <c r="Y8142" i="4" s="1"/>
  <c r="X8141" i="4"/>
  <c r="X8139" i="4"/>
  <c r="X8138" i="4"/>
  <c r="Y8138" i="4" s="1"/>
  <c r="X8137" i="4"/>
  <c r="X8136" i="4"/>
  <c r="X8135" i="4"/>
  <c r="X8134" i="4"/>
  <c r="Y8134" i="4" s="1"/>
  <c r="X8133" i="4"/>
  <c r="Y8133" i="4" s="1"/>
  <c r="X8132" i="4"/>
  <c r="X8128" i="4"/>
  <c r="Y8128" i="4" s="1"/>
  <c r="X8127" i="4"/>
  <c r="Y8127" i="4" s="1"/>
  <c r="X8126" i="4"/>
  <c r="Y8126" i="4" s="1"/>
  <c r="X8125" i="4"/>
  <c r="Y8125" i="4" s="1"/>
  <c r="X8124" i="4"/>
  <c r="X8122" i="4"/>
  <c r="X8094" i="4"/>
  <c r="X8093" i="4"/>
  <c r="X8092" i="4"/>
  <c r="X8085" i="4"/>
  <c r="Y8085" i="4" s="1"/>
  <c r="X8084" i="4"/>
  <c r="Y8084" i="4" s="1"/>
  <c r="X8083" i="4"/>
  <c r="X8081" i="4"/>
  <c r="Y8081" i="4" s="1"/>
  <c r="X8080" i="4"/>
  <c r="Y8080" i="4" s="1"/>
  <c r="X8079" i="4"/>
  <c r="X8078" i="4"/>
  <c r="X8077" i="4"/>
  <c r="X8076" i="4"/>
  <c r="Y8076" i="4" s="1"/>
  <c r="X8075" i="4"/>
  <c r="Y8075" i="4" s="1"/>
  <c r="X8074" i="4"/>
  <c r="X8070" i="4"/>
  <c r="Y8070" i="4" s="1"/>
  <c r="X8069" i="4"/>
  <c r="Y8069" i="4" s="1"/>
  <c r="X8068" i="4"/>
  <c r="Y8068" i="4" s="1"/>
  <c r="X8067" i="4"/>
  <c r="Y8067" i="4" s="1"/>
  <c r="X8066" i="4"/>
  <c r="X8064" i="4"/>
  <c r="X8046" i="4"/>
  <c r="X8039" i="4"/>
  <c r="X8038" i="4"/>
  <c r="X8035" i="4"/>
  <c r="Y8035" i="4" s="1"/>
  <c r="X8034" i="4"/>
  <c r="Y8034" i="4" s="1"/>
  <c r="X8033" i="4"/>
  <c r="X8031" i="4"/>
  <c r="X8030" i="4"/>
  <c r="Y8030" i="4" s="1"/>
  <c r="X8029" i="4"/>
  <c r="X8028" i="4"/>
  <c r="X8027" i="4"/>
  <c r="Y8027" i="4" s="1"/>
  <c r="X8026" i="4"/>
  <c r="Y8026" i="4" s="1"/>
  <c r="X8025" i="4"/>
  <c r="X8021" i="4"/>
  <c r="Y8021" i="4" s="1"/>
  <c r="X8020" i="4"/>
  <c r="Y8020" i="4" s="1"/>
  <c r="X8019" i="4"/>
  <c r="Y8019" i="4" s="1"/>
  <c r="X8018" i="4"/>
  <c r="Y8018" i="4" s="1"/>
  <c r="X8017" i="4"/>
  <c r="X8015" i="4"/>
  <c r="X8001" i="4"/>
  <c r="X8000" i="4"/>
  <c r="X7999" i="4"/>
  <c r="X7996" i="4"/>
  <c r="X7995" i="4"/>
  <c r="X7992" i="4"/>
  <c r="Y7992" i="4" s="1"/>
  <c r="X7991" i="4"/>
  <c r="Y7991" i="4" s="1"/>
  <c r="X7990" i="4"/>
  <c r="X7988" i="4"/>
  <c r="X7987" i="4"/>
  <c r="Y7987" i="4" s="1"/>
  <c r="X7986" i="4"/>
  <c r="X7985" i="4"/>
  <c r="X7984" i="4"/>
  <c r="Y7984" i="4" s="1"/>
  <c r="X7983" i="4"/>
  <c r="Y7983" i="4" s="1"/>
  <c r="X7982" i="4"/>
  <c r="Y7982" i="4" s="1"/>
  <c r="X7981" i="4"/>
  <c r="X7977" i="4"/>
  <c r="Y7977" i="4" s="1"/>
  <c r="X7976" i="4"/>
  <c r="Y7976" i="4" s="1"/>
  <c r="X7975" i="4"/>
  <c r="Y7975" i="4" s="1"/>
  <c r="X7974" i="4"/>
  <c r="Y7974" i="4" s="1"/>
  <c r="X7973" i="4"/>
  <c r="X7971" i="4"/>
  <c r="X7957" i="4"/>
  <c r="X7951" i="4"/>
  <c r="X7944" i="4"/>
  <c r="X7943" i="4"/>
  <c r="Y7943" i="4" s="1"/>
  <c r="X7942" i="4"/>
  <c r="X7940" i="4"/>
  <c r="Y7940" i="4" s="1"/>
  <c r="X7939" i="4"/>
  <c r="Y7939" i="4" s="1"/>
  <c r="X7938" i="4"/>
  <c r="Y7938" i="4" s="1"/>
  <c r="X7937" i="4"/>
  <c r="Y7937" i="4" s="1"/>
  <c r="X7936" i="4"/>
  <c r="Y7936" i="4" s="1"/>
  <c r="X7935" i="4"/>
  <c r="Y7935" i="4" s="1"/>
  <c r="X7934" i="4"/>
  <c r="X7930" i="4"/>
  <c r="Y7930" i="4" s="1"/>
  <c r="X7929" i="4"/>
  <c r="Y7929" i="4" s="1"/>
  <c r="X7928" i="4"/>
  <c r="Y7928" i="4" s="1"/>
  <c r="X7927" i="4"/>
  <c r="Y7927" i="4" s="1"/>
  <c r="X7926" i="4"/>
  <c r="X7924" i="4"/>
  <c r="X7904" i="4"/>
  <c r="X7903" i="4"/>
  <c r="Y7903" i="4" s="1"/>
  <c r="X7902" i="4"/>
  <c r="X7900" i="4"/>
  <c r="Y7900" i="4" s="1"/>
  <c r="X7899" i="4"/>
  <c r="Y7899" i="4" s="1"/>
  <c r="X7898" i="4"/>
  <c r="Y7898" i="4" s="1"/>
  <c r="X7897" i="4"/>
  <c r="Y7897" i="4" s="1"/>
  <c r="X7896" i="4"/>
  <c r="Y7896" i="4" s="1"/>
  <c r="X7895" i="4"/>
  <c r="Y7895" i="4" s="1"/>
  <c r="X7894" i="4"/>
  <c r="Y7894" i="4" s="1"/>
  <c r="X7893" i="4"/>
  <c r="X7889" i="4"/>
  <c r="Y7889" i="4" s="1"/>
  <c r="X7888" i="4"/>
  <c r="Y7888" i="4" s="1"/>
  <c r="X7887" i="4"/>
  <c r="Y7887" i="4" s="1"/>
  <c r="X7886" i="4"/>
  <c r="Y7886" i="4" s="1"/>
  <c r="X7885" i="4"/>
  <c r="X7883" i="4"/>
  <c r="X7869" i="4"/>
  <c r="X7868" i="4"/>
  <c r="Y7868" i="4" s="1"/>
  <c r="X7867" i="4"/>
  <c r="X7865" i="4"/>
  <c r="X7859" i="4"/>
  <c r="X7856" i="4"/>
  <c r="X7854" i="4"/>
  <c r="X7853" i="4"/>
  <c r="X7846" i="4"/>
  <c r="Y7846" i="4" s="1"/>
  <c r="X7845" i="4"/>
  <c r="X7843" i="4"/>
  <c r="X7842" i="4"/>
  <c r="X7841" i="4"/>
  <c r="X7840" i="4"/>
  <c r="X7839" i="4"/>
  <c r="X7838" i="4"/>
  <c r="X7837" i="4"/>
  <c r="X7836" i="4"/>
  <c r="X7833" i="4"/>
  <c r="X7826" i="4"/>
  <c r="X7825" i="4"/>
  <c r="X7824" i="4"/>
  <c r="X7823" i="4"/>
  <c r="X7822" i="4"/>
  <c r="X7819" i="4"/>
  <c r="X7734" i="4"/>
  <c r="X7733" i="4"/>
  <c r="X7723" i="4"/>
  <c r="X7719" i="4"/>
  <c r="X7715" i="4"/>
  <c r="Y7715" i="4" s="1"/>
  <c r="X7714" i="4"/>
  <c r="Y7714" i="4" s="1"/>
  <c r="X7713" i="4"/>
  <c r="Y7713" i="4" s="1"/>
  <c r="X7712" i="4"/>
  <c r="Y7712" i="4" s="1"/>
  <c r="X7711" i="4"/>
  <c r="Y7711" i="4" s="1"/>
  <c r="X7710" i="4"/>
  <c r="Y7710" i="4" s="1"/>
  <c r="X7709" i="4"/>
  <c r="X7702" i="4"/>
  <c r="X7700" i="4"/>
  <c r="X7694" i="4"/>
  <c r="X7692" i="4"/>
  <c r="X7668" i="4"/>
  <c r="X7665" i="4"/>
  <c r="X7662" i="4"/>
  <c r="X7659" i="4"/>
  <c r="Y7659" i="4" s="1"/>
  <c r="X7658" i="4"/>
  <c r="Y7658" i="4" s="1"/>
  <c r="X7657" i="4"/>
  <c r="X7648" i="4"/>
  <c r="X7646" i="4"/>
  <c r="X7640" i="4"/>
  <c r="X7638" i="4"/>
  <c r="X7616" i="4"/>
  <c r="X7613" i="4"/>
  <c r="X7612" i="4"/>
  <c r="X7611" i="4"/>
  <c r="Y7611" i="4" s="1"/>
  <c r="X7610" i="4"/>
  <c r="X7603" i="4"/>
  <c r="Y7603" i="4" s="1"/>
  <c r="X7602" i="4"/>
  <c r="X7601" i="4"/>
  <c r="Y7601" i="4" s="1"/>
  <c r="X7600" i="4"/>
  <c r="Y7600" i="4" s="1"/>
  <c r="X7599" i="4"/>
  <c r="Y7599" i="4" s="1"/>
  <c r="X7598" i="4"/>
  <c r="Y7598" i="4" s="1"/>
  <c r="X7597" i="4"/>
  <c r="X7596" i="4"/>
  <c r="X7593" i="4"/>
  <c r="Y7593" i="4" s="1"/>
  <c r="X7592" i="4"/>
  <c r="Y7592" i="4" s="1"/>
  <c r="X7591" i="4"/>
  <c r="X7590" i="4"/>
  <c r="X7589" i="4"/>
  <c r="X7588" i="4"/>
  <c r="X7587" i="4"/>
  <c r="Y7587" i="4" s="1"/>
  <c r="X7586" i="4"/>
  <c r="X7582" i="4"/>
  <c r="X7581" i="4"/>
  <c r="X7577" i="4"/>
  <c r="Y7577" i="4" s="1"/>
  <c r="X7573" i="4"/>
  <c r="Y7573" i="4" s="1"/>
  <c r="X7572" i="4"/>
  <c r="X7570" i="4"/>
  <c r="X7569" i="4"/>
  <c r="Y7569" i="4" s="1"/>
  <c r="X7568" i="4"/>
  <c r="X7567" i="4"/>
  <c r="Y7567" i="4" s="1"/>
  <c r="X7566" i="4"/>
  <c r="X7565" i="4"/>
  <c r="X7563" i="4"/>
  <c r="X7555" i="4"/>
  <c r="X7554" i="4"/>
  <c r="Y7554" i="4" s="1"/>
  <c r="X7553" i="4"/>
  <c r="Y7553" i="4" s="1"/>
  <c r="X7552" i="4"/>
  <c r="X7546" i="4"/>
  <c r="X7544" i="4"/>
  <c r="X7538" i="4"/>
  <c r="X7536" i="4"/>
  <c r="X7515" i="4"/>
  <c r="X7512" i="4"/>
  <c r="X7509" i="4"/>
  <c r="Y7509" i="4" s="1"/>
  <c r="X7508" i="4"/>
  <c r="Y7508" i="4" s="1"/>
  <c r="X7507" i="4"/>
  <c r="X7498" i="4"/>
  <c r="X7496" i="4"/>
  <c r="X7490" i="4"/>
  <c r="X7488" i="4"/>
  <c r="X7469" i="4"/>
  <c r="Y7469" i="4" s="1"/>
  <c r="X7468" i="4"/>
  <c r="X7466" i="4"/>
  <c r="X7463" i="4"/>
  <c r="X7460" i="4"/>
  <c r="Y7460" i="4" s="1"/>
  <c r="X7459" i="4"/>
  <c r="Y7459" i="4" s="1"/>
  <c r="X7458" i="4"/>
  <c r="X7449" i="4"/>
  <c r="X7447" i="4"/>
  <c r="X7442" i="4"/>
  <c r="X7439" i="4"/>
  <c r="X7417" i="4"/>
  <c r="X7416" i="4"/>
  <c r="Y7416" i="4" s="1"/>
  <c r="X7415" i="4"/>
  <c r="X7413" i="4"/>
  <c r="X7412" i="4"/>
  <c r="X7411" i="4"/>
  <c r="X7407" i="4"/>
  <c r="X7406" i="4"/>
  <c r="X7404" i="4"/>
  <c r="X7402" i="4"/>
  <c r="X7399" i="4"/>
  <c r="Y7399" i="4" s="1"/>
  <c r="X7398" i="4"/>
  <c r="X7396" i="4"/>
  <c r="X7395" i="4"/>
  <c r="Y7395" i="4" s="1"/>
  <c r="X7394" i="4"/>
  <c r="X7393" i="4"/>
  <c r="X7388" i="4"/>
  <c r="X7387" i="4"/>
  <c r="Y7387" i="4" s="1"/>
  <c r="X7386" i="4"/>
  <c r="X7385" i="4"/>
  <c r="Y7385" i="4" s="1"/>
  <c r="X7384" i="4"/>
  <c r="X7381" i="4"/>
  <c r="X7380" i="4"/>
  <c r="X7378" i="4"/>
  <c r="X7377" i="4"/>
  <c r="X7375" i="4"/>
  <c r="X7372" i="4"/>
  <c r="X7371" i="4"/>
  <c r="X7370" i="4"/>
  <c r="X7366" i="4"/>
  <c r="X7364" i="4"/>
  <c r="X7358" i="4"/>
  <c r="X7356" i="4"/>
  <c r="X7337" i="4"/>
  <c r="Y7337" i="4" s="1"/>
  <c r="X7336" i="4"/>
  <c r="X7334" i="4"/>
  <c r="Y7334" i="4" s="1"/>
  <c r="X7329" i="4"/>
  <c r="X7326" i="4"/>
  <c r="Y7326" i="4" s="1"/>
  <c r="X7325" i="4"/>
  <c r="Y7325" i="4" s="1"/>
  <c r="X7324" i="4"/>
  <c r="X7316" i="4"/>
  <c r="X7314" i="4"/>
  <c r="X7308" i="4"/>
  <c r="X7306" i="4"/>
  <c r="X7283" i="4"/>
  <c r="Y7283" i="4" s="1"/>
  <c r="X7282" i="4"/>
  <c r="X7280" i="4"/>
  <c r="X7277" i="4"/>
  <c r="Y7277" i="4" s="1"/>
  <c r="X7276" i="4"/>
  <c r="X7274" i="4"/>
  <c r="X7273" i="4"/>
  <c r="X7272" i="4"/>
  <c r="X7271" i="4"/>
  <c r="X7270" i="4"/>
  <c r="X7269" i="4"/>
  <c r="X7268" i="4"/>
  <c r="X7267" i="4"/>
  <c r="X7266" i="4"/>
  <c r="X7262" i="4"/>
  <c r="Y7262" i="4" s="1"/>
  <c r="X7261" i="4"/>
  <c r="Y7261" i="4" s="1"/>
  <c r="X7260" i="4"/>
  <c r="X7259" i="4"/>
  <c r="Y7259" i="4" s="1"/>
  <c r="X7258" i="4"/>
  <c r="Y7258" i="4" s="1"/>
  <c r="X7257" i="4"/>
  <c r="Y7257" i="4" s="1"/>
  <c r="X7256" i="4"/>
  <c r="X7255" i="4"/>
  <c r="Y7255" i="4" s="1"/>
  <c r="X7254" i="4"/>
  <c r="X7251" i="4"/>
  <c r="X7250" i="4"/>
  <c r="X7243" i="4"/>
  <c r="X7242" i="4"/>
  <c r="X7239" i="4"/>
  <c r="X7233" i="4"/>
  <c r="X7231" i="4"/>
  <c r="X7210" i="4"/>
  <c r="X7209" i="4"/>
  <c r="X7206" i="4"/>
  <c r="X7205" i="4"/>
  <c r="X7204" i="4"/>
  <c r="X7203" i="4"/>
  <c r="X7202" i="4"/>
  <c r="X7200" i="4"/>
  <c r="X7199" i="4"/>
  <c r="X7198" i="4"/>
  <c r="X7196" i="4"/>
  <c r="X7195" i="4"/>
  <c r="X7193" i="4"/>
  <c r="X7192" i="4"/>
  <c r="X7191" i="4"/>
  <c r="X7187" i="4"/>
  <c r="X7186" i="4"/>
  <c r="X7185" i="4"/>
  <c r="X7181" i="4"/>
  <c r="X7180" i="4"/>
  <c r="X7179" i="4"/>
  <c r="X7178" i="4"/>
  <c r="X7174" i="4"/>
  <c r="X7173" i="4"/>
  <c r="X7172" i="4"/>
  <c r="Y7172" i="4" s="1"/>
  <c r="X7171" i="4"/>
  <c r="Y7171" i="4" s="1"/>
  <c r="X7170" i="4"/>
  <c r="X7168" i="4"/>
  <c r="X7167" i="4"/>
  <c r="X7166" i="4"/>
  <c r="X7165" i="4"/>
  <c r="X7164" i="4"/>
  <c r="X7162" i="4"/>
  <c r="X7161" i="4"/>
  <c r="X7156" i="4"/>
  <c r="X7155" i="4"/>
  <c r="X7153" i="4"/>
  <c r="X7152" i="4"/>
  <c r="X7150" i="4"/>
  <c r="X7148" i="4"/>
  <c r="X7142" i="4"/>
  <c r="X7140" i="4"/>
  <c r="X7119" i="4"/>
  <c r="Y7119" i="4" s="1"/>
  <c r="X7118" i="4"/>
  <c r="X7115" i="4"/>
  <c r="Y7115" i="4" s="1"/>
  <c r="X7110" i="4"/>
  <c r="X7107" i="4"/>
  <c r="Y7107" i="4" s="1"/>
  <c r="X7106" i="4"/>
  <c r="Y7106" i="4" s="1"/>
  <c r="X7105" i="4"/>
  <c r="X7096" i="4"/>
  <c r="X7094" i="4"/>
  <c r="X7088" i="4"/>
  <c r="X7086" i="4"/>
  <c r="X7064" i="4"/>
  <c r="Y7064" i="4" s="1"/>
  <c r="X7063" i="4"/>
  <c r="X7059" i="4"/>
  <c r="Y7059" i="4" s="1"/>
  <c r="X7058" i="4"/>
  <c r="Y7058" i="4" s="1"/>
  <c r="X7057" i="4"/>
  <c r="X7055" i="4"/>
  <c r="Y7055" i="4" s="1"/>
  <c r="X7054" i="4"/>
  <c r="Y7054" i="4" s="1"/>
  <c r="X7053" i="4"/>
  <c r="X7052" i="4"/>
  <c r="Y7052" i="4" s="1"/>
  <c r="X7051" i="4"/>
  <c r="X7038" i="4"/>
  <c r="X7020" i="4"/>
  <c r="Y7020" i="4" s="1"/>
  <c r="X7019" i="4"/>
  <c r="Y7019" i="4" s="1"/>
  <c r="X7015" i="4"/>
  <c r="Y7015" i="4" s="1"/>
  <c r="X7014" i="4"/>
  <c r="X7010" i="4"/>
  <c r="Y7010" i="4" s="1"/>
  <c r="X7009" i="4"/>
  <c r="Y7009" i="4" s="1"/>
  <c r="X7008" i="4"/>
  <c r="X7006" i="4"/>
  <c r="Y7006" i="4" s="1"/>
  <c r="X7005" i="4"/>
  <c r="Y7005" i="4" s="1"/>
  <c r="X7004" i="4"/>
  <c r="Y7004" i="4" s="1"/>
  <c r="X7003" i="4"/>
  <c r="Y7003" i="4" s="1"/>
  <c r="X7002" i="4"/>
  <c r="Y7002" i="4" s="1"/>
  <c r="X7001" i="4"/>
  <c r="Y7001" i="4" s="1"/>
  <c r="X7000" i="4"/>
  <c r="Y7000" i="4" s="1"/>
  <c r="X6999" i="4"/>
  <c r="X6995" i="4"/>
  <c r="Y6995" i="4" s="1"/>
  <c r="X6994" i="4"/>
  <c r="X6993" i="4"/>
  <c r="Y6993" i="4" s="1"/>
  <c r="X6992" i="4"/>
  <c r="Y6992" i="4" s="1"/>
  <c r="X6991" i="4"/>
  <c r="X6989" i="4"/>
  <c r="X6970" i="4"/>
  <c r="X6963" i="4"/>
  <c r="X6962" i="4"/>
  <c r="Y6962" i="4" s="1"/>
  <c r="X6961" i="4"/>
  <c r="X6959" i="4"/>
  <c r="Y6959" i="4" s="1"/>
  <c r="X6958" i="4"/>
  <c r="Y6958" i="4" s="1"/>
  <c r="X6957" i="4"/>
  <c r="Y6957" i="4" s="1"/>
  <c r="X6956" i="4"/>
  <c r="Y6956" i="4" s="1"/>
  <c r="X6955" i="4"/>
  <c r="Y6955" i="4" s="1"/>
  <c r="X6954" i="4"/>
  <c r="Y6954" i="4" s="1"/>
  <c r="X6953" i="4"/>
  <c r="Y6953" i="4" s="1"/>
  <c r="X6952" i="4"/>
  <c r="X6948" i="4"/>
  <c r="Y6948" i="4" s="1"/>
  <c r="X6947" i="4"/>
  <c r="X6946" i="4"/>
  <c r="Y6946" i="4" s="1"/>
  <c r="X6945" i="4"/>
  <c r="Y6945" i="4" s="1"/>
  <c r="X6944" i="4"/>
  <c r="X6942" i="4"/>
  <c r="X6921" i="4"/>
  <c r="Y6921" i="4" s="1"/>
  <c r="X6920" i="4"/>
  <c r="X6916" i="4"/>
  <c r="Y6916" i="4" s="1"/>
  <c r="X6915" i="4"/>
  <c r="Y6915" i="4" s="1"/>
  <c r="X6914" i="4"/>
  <c r="X6912" i="4"/>
  <c r="Y6912" i="4" s="1"/>
  <c r="X6911" i="4"/>
  <c r="Y6911" i="4" s="1"/>
  <c r="X6910" i="4"/>
  <c r="X6909" i="4"/>
  <c r="Y6909" i="4" s="1"/>
  <c r="X6908" i="4"/>
  <c r="Y6908" i="4" s="1"/>
  <c r="X6907" i="4"/>
  <c r="Y6907" i="4" s="1"/>
  <c r="X6906" i="4"/>
  <c r="Y6906" i="4" s="1"/>
  <c r="X6905" i="4"/>
  <c r="X6901" i="4"/>
  <c r="Y6901" i="4" s="1"/>
  <c r="X6900" i="4"/>
  <c r="Y6900" i="4" s="1"/>
  <c r="X6899" i="4"/>
  <c r="Y6899" i="4" s="1"/>
  <c r="X6898" i="4"/>
  <c r="X6896" i="4"/>
  <c r="X6878" i="4"/>
  <c r="X6876" i="4"/>
  <c r="X6870" i="4"/>
  <c r="Y6870" i="4" s="1"/>
  <c r="X6869" i="4"/>
  <c r="Y6869" i="4" s="1"/>
  <c r="X6868" i="4"/>
  <c r="X6866" i="4"/>
  <c r="Y6866" i="4" s="1"/>
  <c r="X6865" i="4"/>
  <c r="Y6865" i="4" s="1"/>
  <c r="X6864" i="4"/>
  <c r="Y6864" i="4" s="1"/>
  <c r="X6863" i="4"/>
  <c r="Y6863" i="4" s="1"/>
  <c r="X6862" i="4"/>
  <c r="Y6862" i="4" s="1"/>
  <c r="X6861" i="4"/>
  <c r="Y6861" i="4" s="1"/>
  <c r="X6860" i="4"/>
  <c r="Y6860" i="4" s="1"/>
  <c r="X6859" i="4"/>
  <c r="X6855" i="4"/>
  <c r="Y6855" i="4" s="1"/>
  <c r="X6854" i="4"/>
  <c r="Y6854" i="4" s="1"/>
  <c r="X6853" i="4"/>
  <c r="Y6853" i="4" s="1"/>
  <c r="X6852" i="4"/>
  <c r="Y6852" i="4" s="1"/>
  <c r="X6851" i="4"/>
  <c r="X6849" i="4"/>
  <c r="X6830" i="4"/>
  <c r="X6827" i="4"/>
  <c r="Y6827" i="4" s="1"/>
  <c r="X6826" i="4"/>
  <c r="X6822" i="4"/>
  <c r="X6821" i="4"/>
  <c r="Y6821" i="4" s="1"/>
  <c r="X6820" i="4"/>
  <c r="X6818" i="4"/>
  <c r="X6817" i="4"/>
  <c r="X6816" i="4"/>
  <c r="X6815" i="4"/>
  <c r="X6814" i="4"/>
  <c r="X6813" i="4"/>
  <c r="X6812" i="4"/>
  <c r="X6811" i="4"/>
  <c r="X6809" i="4"/>
  <c r="X6807" i="4"/>
  <c r="X6806" i="4"/>
  <c r="X6805" i="4"/>
  <c r="X6804" i="4"/>
  <c r="X6803" i="4"/>
  <c r="X6801" i="4"/>
  <c r="X6743" i="4"/>
  <c r="Y6743" i="4" s="1"/>
  <c r="X6742" i="4"/>
  <c r="Y6742" i="4" s="1"/>
  <c r="X6733" i="4"/>
  <c r="X6730" i="4"/>
  <c r="Y6730" i="4" s="1"/>
  <c r="X6729" i="4"/>
  <c r="X6725" i="4"/>
  <c r="Y6725" i="4" s="1"/>
  <c r="X6724" i="4"/>
  <c r="Y6724" i="4" s="1"/>
  <c r="X6723" i="4"/>
  <c r="Y6723" i="4" s="1"/>
  <c r="X6722" i="4"/>
  <c r="X6719" i="4"/>
  <c r="Y6719" i="4" s="1"/>
  <c r="X6718" i="4"/>
  <c r="Y6718" i="4" s="1"/>
  <c r="X6716" i="4"/>
  <c r="X6710" i="4"/>
  <c r="Y6710" i="4" s="1"/>
  <c r="X6709" i="4"/>
  <c r="Y6709" i="4" s="1"/>
  <c r="X6708" i="4"/>
  <c r="Y6708" i="4" s="1"/>
  <c r="X6707" i="4"/>
  <c r="X6704" i="4"/>
  <c r="X6702" i="4"/>
  <c r="X6696" i="4"/>
  <c r="X6694" i="4"/>
  <c r="X6673" i="4"/>
  <c r="Y6673" i="4" s="1"/>
  <c r="X6666" i="4"/>
  <c r="Y6666" i="4" s="1"/>
  <c r="X6665" i="4"/>
  <c r="Y6665" i="4" s="1"/>
  <c r="X6664" i="4"/>
  <c r="X6662" i="4"/>
  <c r="Y6662" i="4" s="1"/>
  <c r="X6661" i="4"/>
  <c r="Y6661" i="4" s="1"/>
  <c r="X6660" i="4"/>
  <c r="Y6660" i="4" s="1"/>
  <c r="X6659" i="4"/>
  <c r="Y6659" i="4" s="1"/>
  <c r="X6658" i="4"/>
  <c r="Y6658" i="4" s="1"/>
  <c r="X6657" i="4"/>
  <c r="Y6657" i="4" s="1"/>
  <c r="X6656" i="4"/>
  <c r="Y6656" i="4" s="1"/>
  <c r="X6655" i="4"/>
  <c r="X6651" i="4"/>
  <c r="Y6651" i="4" s="1"/>
  <c r="X6650" i="4"/>
  <c r="X6649" i="4"/>
  <c r="Y6649" i="4" s="1"/>
  <c r="X6648" i="4"/>
  <c r="Y6648" i="4" s="1"/>
  <c r="X6647" i="4"/>
  <c r="X6645" i="4"/>
  <c r="X6631" i="4"/>
  <c r="Y6631" i="4" s="1"/>
  <c r="X6630" i="4"/>
  <c r="X6627" i="4"/>
  <c r="Y6627" i="4" s="1"/>
  <c r="X6623" i="4"/>
  <c r="Y6623" i="4" s="1"/>
  <c r="X6622" i="4"/>
  <c r="Y6622" i="4" s="1"/>
  <c r="X6621" i="4"/>
  <c r="X6619" i="4"/>
  <c r="Y6619" i="4" s="1"/>
  <c r="X6618" i="4"/>
  <c r="Y6618" i="4" s="1"/>
  <c r="X6617" i="4"/>
  <c r="Y6617" i="4" s="1"/>
  <c r="X6616" i="4"/>
  <c r="Y6616" i="4" s="1"/>
  <c r="X6615" i="4"/>
  <c r="Y6615" i="4" s="1"/>
  <c r="X6614" i="4"/>
  <c r="Y6614" i="4" s="1"/>
  <c r="X6613" i="4"/>
  <c r="Y6613" i="4" s="1"/>
  <c r="X6612" i="4"/>
  <c r="X6608" i="4"/>
  <c r="Y6608" i="4" s="1"/>
  <c r="X6607" i="4"/>
  <c r="Y6607" i="4" s="1"/>
  <c r="X6606" i="4"/>
  <c r="Y6606" i="4" s="1"/>
  <c r="X6605" i="4"/>
  <c r="X6603" i="4"/>
  <c r="X6589" i="4"/>
  <c r="Y6589" i="4" s="1"/>
  <c r="X6588" i="4"/>
  <c r="X6581" i="4"/>
  <c r="Y6581" i="4" s="1"/>
  <c r="X6580" i="4"/>
  <c r="Y6580" i="4" s="1"/>
  <c r="X6579" i="4"/>
  <c r="X6577" i="4"/>
  <c r="Y6577" i="4" s="1"/>
  <c r="X6576" i="4"/>
  <c r="Y6576" i="4" s="1"/>
  <c r="X6575" i="4"/>
  <c r="Y6575" i="4" s="1"/>
  <c r="X6574" i="4"/>
  <c r="Y6574" i="4" s="1"/>
  <c r="X6573" i="4"/>
  <c r="Y6573" i="4" s="1"/>
  <c r="X6572" i="4"/>
  <c r="Y6572" i="4" s="1"/>
  <c r="X6571" i="4"/>
  <c r="Y6571" i="4" s="1"/>
  <c r="X6570" i="4"/>
  <c r="X6566" i="4"/>
  <c r="Y6566" i="4" s="1"/>
  <c r="X6565" i="4"/>
  <c r="Y6565" i="4" s="1"/>
  <c r="X6564" i="4"/>
  <c r="Y6564" i="4" s="1"/>
  <c r="X6563" i="4"/>
  <c r="Y6563" i="4" s="1"/>
  <c r="X6562" i="4"/>
  <c r="X6560" i="4"/>
  <c r="X6546" i="4"/>
  <c r="Y6546" i="4" s="1"/>
  <c r="X6539" i="4"/>
  <c r="Y6539" i="4" s="1"/>
  <c r="X6538" i="4"/>
  <c r="Y6538" i="4" s="1"/>
  <c r="X6537" i="4"/>
  <c r="X6535" i="4"/>
  <c r="Y6535" i="4" s="1"/>
  <c r="X6534" i="4"/>
  <c r="Y6534" i="4" s="1"/>
  <c r="X6533" i="4"/>
  <c r="Y6533" i="4" s="1"/>
  <c r="X6532" i="4"/>
  <c r="Y6532" i="4" s="1"/>
  <c r="X6531" i="4"/>
  <c r="Y6531" i="4" s="1"/>
  <c r="X6530" i="4"/>
  <c r="Y6530" i="4" s="1"/>
  <c r="X6529" i="4"/>
  <c r="Y6529" i="4" s="1"/>
  <c r="X6528" i="4"/>
  <c r="X6524" i="4"/>
  <c r="Y6524" i="4" s="1"/>
  <c r="X6523" i="4"/>
  <c r="Y6523" i="4" s="1"/>
  <c r="X6522" i="4"/>
  <c r="Y6522" i="4" s="1"/>
  <c r="X6521" i="4"/>
  <c r="X6519" i="4"/>
  <c r="X6500" i="4"/>
  <c r="Y6500" i="4" s="1"/>
  <c r="X6499" i="4"/>
  <c r="Y6499" i="4" s="1"/>
  <c r="X6498" i="4"/>
  <c r="X6496" i="4"/>
  <c r="Y6496" i="4" s="1"/>
  <c r="X6495" i="4"/>
  <c r="Y6495" i="4" s="1"/>
  <c r="X6494" i="4"/>
  <c r="Y6494" i="4" s="1"/>
  <c r="X6493" i="4"/>
  <c r="Y6493" i="4" s="1"/>
  <c r="X6492" i="4"/>
  <c r="Y6492" i="4" s="1"/>
  <c r="X6491" i="4"/>
  <c r="Y6491" i="4" s="1"/>
  <c r="X6490" i="4"/>
  <c r="Y6490" i="4" s="1"/>
  <c r="X6489" i="4"/>
  <c r="X6485" i="4"/>
  <c r="Y6485" i="4" s="1"/>
  <c r="X6484" i="4"/>
  <c r="X6483" i="4"/>
  <c r="Y6483" i="4" s="1"/>
  <c r="X6482" i="4"/>
  <c r="Y6482" i="4" s="1"/>
  <c r="X6481" i="4"/>
  <c r="X6479" i="4"/>
  <c r="X6449" i="4"/>
  <c r="Y6449" i="4" s="1"/>
  <c r="X6448" i="4"/>
  <c r="Y6448" i="4" s="1"/>
  <c r="X6447" i="4"/>
  <c r="X6445" i="4"/>
  <c r="Y6445" i="4" s="1"/>
  <c r="X6444" i="4"/>
  <c r="Y6444" i="4" s="1"/>
  <c r="X6443" i="4"/>
  <c r="Y6443" i="4" s="1"/>
  <c r="X6442" i="4"/>
  <c r="Y6442" i="4" s="1"/>
  <c r="X6441" i="4"/>
  <c r="Y6441" i="4" s="1"/>
  <c r="X6439" i="4"/>
  <c r="Y6439" i="4" s="1"/>
  <c r="X6438" i="4"/>
  <c r="X6434" i="4"/>
  <c r="Y6434" i="4" s="1"/>
  <c r="X6433" i="4"/>
  <c r="X6432" i="4"/>
  <c r="Y6432" i="4" s="1"/>
  <c r="X6431" i="4"/>
  <c r="Y6431" i="4" s="1"/>
  <c r="X6430" i="4"/>
  <c r="X6428" i="4"/>
  <c r="X6407" i="4"/>
  <c r="Y6407" i="4" s="1"/>
  <c r="X6400" i="4"/>
  <c r="Y6400" i="4" s="1"/>
  <c r="X6399" i="4"/>
  <c r="Y6399" i="4" s="1"/>
  <c r="X6398" i="4"/>
  <c r="X6396" i="4"/>
  <c r="Y6396" i="4" s="1"/>
  <c r="X6395" i="4"/>
  <c r="Y6395" i="4" s="1"/>
  <c r="X6394" i="4"/>
  <c r="Y6394" i="4" s="1"/>
  <c r="X6393" i="4"/>
  <c r="Y6393" i="4" s="1"/>
  <c r="X6392" i="4"/>
  <c r="Y6392" i="4" s="1"/>
  <c r="X6391" i="4"/>
  <c r="Y6391" i="4" s="1"/>
  <c r="X6390" i="4"/>
  <c r="Y6390" i="4" s="1"/>
  <c r="X6389" i="4"/>
  <c r="X6385" i="4"/>
  <c r="Y6385" i="4" s="1"/>
  <c r="X6384" i="4"/>
  <c r="Y6384" i="4" s="1"/>
  <c r="X6383" i="4"/>
  <c r="Y6383" i="4" s="1"/>
  <c r="X6382" i="4"/>
  <c r="X6380" i="4"/>
  <c r="X6360" i="4"/>
  <c r="Y6360" i="4" s="1"/>
  <c r="X6359" i="4"/>
  <c r="Y6359" i="4" s="1"/>
  <c r="X6358" i="4"/>
  <c r="X6356" i="4"/>
  <c r="Y6356" i="4" s="1"/>
  <c r="X6355" i="4"/>
  <c r="Y6355" i="4" s="1"/>
  <c r="X6354" i="4"/>
  <c r="Y6354" i="4" s="1"/>
  <c r="X6353" i="4"/>
  <c r="Y6353" i="4" s="1"/>
  <c r="X6352" i="4"/>
  <c r="Y6352" i="4" s="1"/>
  <c r="X6351" i="4"/>
  <c r="Y6351" i="4" s="1"/>
  <c r="X6350" i="4"/>
  <c r="Y6350" i="4" s="1"/>
  <c r="X6349" i="4"/>
  <c r="X6345" i="4"/>
  <c r="Y6345" i="4" s="1"/>
  <c r="X6344" i="4"/>
  <c r="Y6344" i="4" s="1"/>
  <c r="X6343" i="4"/>
  <c r="Y6343" i="4" s="1"/>
  <c r="X6342" i="4"/>
  <c r="X6340" i="4"/>
  <c r="X6320" i="4"/>
  <c r="Y6320" i="4" s="1"/>
  <c r="X6319" i="4"/>
  <c r="Y6319" i="4" s="1"/>
  <c r="X6318" i="4"/>
  <c r="X6316" i="4"/>
  <c r="Y6316" i="4" s="1"/>
  <c r="X6315" i="4"/>
  <c r="Y6315" i="4" s="1"/>
  <c r="X6314" i="4"/>
  <c r="Y6314" i="4" s="1"/>
  <c r="X6313" i="4"/>
  <c r="Y6313" i="4" s="1"/>
  <c r="X6312" i="4"/>
  <c r="Y6312" i="4" s="1"/>
  <c r="X6311" i="4"/>
  <c r="Y6311" i="4" s="1"/>
  <c r="X6310" i="4"/>
  <c r="Y6310" i="4" s="1"/>
  <c r="X6309" i="4"/>
  <c r="X6305" i="4"/>
  <c r="Y6305" i="4" s="1"/>
  <c r="X6304" i="4"/>
  <c r="Y6304" i="4" s="1"/>
  <c r="X6303" i="4"/>
  <c r="Y6303" i="4" s="1"/>
  <c r="X6302" i="4"/>
  <c r="X6300" i="4"/>
  <c r="X6280" i="4"/>
  <c r="X6279" i="4"/>
  <c r="Y6279" i="4" s="1"/>
  <c r="X6278" i="4"/>
  <c r="X6276" i="4"/>
  <c r="Y6276" i="4" s="1"/>
  <c r="X6275" i="4"/>
  <c r="Y6275" i="4" s="1"/>
  <c r="X6274" i="4"/>
  <c r="Y6274" i="4" s="1"/>
  <c r="X6273" i="4"/>
  <c r="Y6273" i="4" s="1"/>
  <c r="X6272" i="4"/>
  <c r="Y6272" i="4" s="1"/>
  <c r="X6271" i="4"/>
  <c r="Y6271" i="4" s="1"/>
  <c r="X6270" i="4"/>
  <c r="Y6270" i="4" s="1"/>
  <c r="X6269" i="4"/>
  <c r="X6265" i="4"/>
  <c r="Y6265" i="4" s="1"/>
  <c r="X6264" i="4"/>
  <c r="Y6264" i="4" s="1"/>
  <c r="X6263" i="4"/>
  <c r="Y6263" i="4" s="1"/>
  <c r="X6262" i="4"/>
  <c r="Y6262" i="4" s="1"/>
  <c r="X6261" i="4"/>
  <c r="X6259" i="4"/>
  <c r="X6246" i="4"/>
  <c r="Y6246" i="4" s="1"/>
  <c r="X6245" i="4"/>
  <c r="X6238" i="4"/>
  <c r="Y6238" i="4" s="1"/>
  <c r="X6235" i="4"/>
  <c r="Y6235" i="4" s="1"/>
  <c r="X6234" i="4"/>
  <c r="Y6234" i="4" s="1"/>
  <c r="X6233" i="4"/>
  <c r="Y6233" i="4" s="1"/>
  <c r="X6232" i="4"/>
  <c r="Y6232" i="4" s="1"/>
  <c r="X6231" i="4"/>
  <c r="Y6231" i="4" s="1"/>
  <c r="X6230" i="4"/>
  <c r="Y6230" i="4" s="1"/>
  <c r="X6229" i="4"/>
  <c r="Y6229" i="4" s="1"/>
  <c r="X6228" i="4"/>
  <c r="X6224" i="4"/>
  <c r="Y6224" i="4" s="1"/>
  <c r="X6223" i="4"/>
  <c r="Y6223" i="4" s="1"/>
  <c r="X6222" i="4"/>
  <c r="Y6222" i="4" s="1"/>
  <c r="X6221" i="4"/>
  <c r="Y6221" i="4" s="1"/>
  <c r="X6220" i="4"/>
  <c r="X6218" i="4"/>
  <c r="X6198" i="4"/>
  <c r="Y6198" i="4" s="1"/>
  <c r="X6197" i="4"/>
  <c r="Y6197" i="4" s="1"/>
  <c r="X6196" i="4"/>
  <c r="X6194" i="4"/>
  <c r="Y6194" i="4" s="1"/>
  <c r="X6193" i="4"/>
  <c r="Y6193" i="4" s="1"/>
  <c r="X6192" i="4"/>
  <c r="Y6192" i="4" s="1"/>
  <c r="X6191" i="4"/>
  <c r="Y6191" i="4" s="1"/>
  <c r="X6190" i="4"/>
  <c r="Y6190" i="4" s="1"/>
  <c r="X6189" i="4"/>
  <c r="Y6189" i="4" s="1"/>
  <c r="X6188" i="4"/>
  <c r="Y6188" i="4" s="1"/>
  <c r="X6187" i="4"/>
  <c r="X6183" i="4"/>
  <c r="Y6183" i="4" s="1"/>
  <c r="X6182" i="4"/>
  <c r="Y6182" i="4" s="1"/>
  <c r="X6181" i="4"/>
  <c r="X6180" i="4"/>
  <c r="Y6180" i="4" s="1"/>
  <c r="X6179" i="4"/>
  <c r="X6177" i="4"/>
  <c r="X6163" i="4"/>
  <c r="X6162" i="4"/>
  <c r="X6159" i="4"/>
  <c r="X6156" i="4"/>
  <c r="Y6156" i="4" s="1"/>
  <c r="X6155" i="4"/>
  <c r="Y6155" i="4" s="1"/>
  <c r="X6154" i="4"/>
  <c r="X6152" i="4"/>
  <c r="X6151" i="4"/>
  <c r="X6150" i="4"/>
  <c r="X6149" i="4"/>
  <c r="X6148" i="4"/>
  <c r="X6147" i="4"/>
  <c r="X6146" i="4"/>
  <c r="X6145" i="4"/>
  <c r="X6143" i="4"/>
  <c r="X6141" i="4"/>
  <c r="X6140" i="4"/>
  <c r="X6138" i="4"/>
  <c r="X6137" i="4"/>
  <c r="X6135" i="4"/>
  <c r="X6066" i="4"/>
  <c r="X6063" i="4"/>
  <c r="Y6063" i="4" s="1"/>
  <c r="X6062" i="4"/>
  <c r="X6060" i="4"/>
  <c r="Y6060" i="4" s="1"/>
  <c r="X6059" i="4"/>
  <c r="Y6059" i="4" s="1"/>
  <c r="X6052" i="4"/>
  <c r="Y6052" i="4" s="1"/>
  <c r="X6051" i="4"/>
  <c r="X6049" i="4"/>
  <c r="X6037" i="4"/>
  <c r="X6035" i="4"/>
  <c r="X6030" i="4"/>
  <c r="X6028" i="4"/>
  <c r="X6006" i="4"/>
  <c r="X6003" i="4"/>
  <c r="Y6003" i="4" s="1"/>
  <c r="X6002" i="4"/>
  <c r="Y6002" i="4" s="1"/>
  <c r="X6001" i="4"/>
  <c r="X5994" i="4"/>
  <c r="X5992" i="4"/>
  <c r="X5987" i="4"/>
  <c r="X5985" i="4"/>
  <c r="X5967" i="4"/>
  <c r="X5964" i="4"/>
  <c r="Y5964" i="4" s="1"/>
  <c r="X5963" i="4"/>
  <c r="Y5963" i="4" s="1"/>
  <c r="X5962" i="4"/>
  <c r="X5953" i="4"/>
  <c r="X5951" i="4"/>
  <c r="X5945" i="4"/>
  <c r="X5943" i="4"/>
  <c r="X5922" i="4"/>
  <c r="Y5922" i="4" s="1"/>
  <c r="X5921" i="4"/>
  <c r="Y5921" i="4" s="1"/>
  <c r="X5918" i="4"/>
  <c r="X5917" i="4"/>
  <c r="Y5917" i="4" s="1"/>
  <c r="X5916" i="4"/>
  <c r="X5915" i="4"/>
  <c r="X5914" i="4"/>
  <c r="Y5914" i="4" s="1"/>
  <c r="X5913" i="4"/>
  <c r="Y5913" i="4" s="1"/>
  <c r="X5912" i="4"/>
  <c r="Y5912" i="4" s="1"/>
  <c r="X5911" i="4"/>
  <c r="X5907" i="4"/>
  <c r="Y5907" i="4" s="1"/>
  <c r="X5906" i="4"/>
  <c r="Y5906" i="4" s="1"/>
  <c r="X5905" i="4"/>
  <c r="Y5905" i="4" s="1"/>
  <c r="X5904" i="4"/>
  <c r="Y5904" i="4" s="1"/>
  <c r="X5903" i="4"/>
  <c r="X5901" i="4"/>
  <c r="X5887" i="4"/>
  <c r="X5880" i="4"/>
  <c r="Y5880" i="4" s="1"/>
  <c r="X5879" i="4"/>
  <c r="Y5879" i="4" s="1"/>
  <c r="X5878" i="4"/>
  <c r="X5876" i="4"/>
  <c r="X5875" i="4"/>
  <c r="Y5875" i="4" s="1"/>
  <c r="X5874" i="4"/>
  <c r="Y5874" i="4" s="1"/>
  <c r="X5873" i="4"/>
  <c r="Y5873" i="4" s="1"/>
  <c r="X5872" i="4"/>
  <c r="Y5872" i="4" s="1"/>
  <c r="X5871" i="4"/>
  <c r="Y5871" i="4" s="1"/>
  <c r="X5870" i="4"/>
  <c r="X5866" i="4"/>
  <c r="Y5866" i="4" s="1"/>
  <c r="X5865" i="4"/>
  <c r="Y5865" i="4" s="1"/>
  <c r="X5864" i="4"/>
  <c r="Y5864" i="4" s="1"/>
  <c r="X5863" i="4"/>
  <c r="Y5863" i="4" s="1"/>
  <c r="X5862" i="4"/>
  <c r="X5860" i="4"/>
  <c r="X5840" i="4"/>
  <c r="Y5840" i="4" s="1"/>
  <c r="X5836" i="4"/>
  <c r="Y5836" i="4" s="1"/>
  <c r="X5835" i="4"/>
  <c r="Y5835" i="4" s="1"/>
  <c r="X5834" i="4"/>
  <c r="Y5834" i="4" s="1"/>
  <c r="X5833" i="4"/>
  <c r="Y5833" i="4" s="1"/>
  <c r="X5832" i="4"/>
  <c r="Y5832" i="4" s="1"/>
  <c r="X5831" i="4"/>
  <c r="Y5831" i="4" s="1"/>
  <c r="X5830" i="4"/>
  <c r="X5826" i="4"/>
  <c r="Y5826" i="4" s="1"/>
  <c r="X5825" i="4"/>
  <c r="Y5825" i="4" s="1"/>
  <c r="X5824" i="4"/>
  <c r="Y5824" i="4" s="1"/>
  <c r="X5823" i="4"/>
  <c r="Y5823" i="4" s="1"/>
  <c r="X5822" i="4"/>
  <c r="X5820" i="4"/>
  <c r="X5807" i="4"/>
  <c r="X5806" i="4"/>
  <c r="X5800" i="4"/>
  <c r="Y5800" i="4" s="1"/>
  <c r="X5799" i="4"/>
  <c r="Y5799" i="4" s="1"/>
  <c r="X5798" i="4"/>
  <c r="X5796" i="4"/>
  <c r="X5795" i="4"/>
  <c r="Y5795" i="4" s="1"/>
  <c r="X5794" i="4"/>
  <c r="Y5794" i="4" s="1"/>
  <c r="X5793" i="4"/>
  <c r="Y5793" i="4" s="1"/>
  <c r="X5792" i="4"/>
  <c r="Y5792" i="4" s="1"/>
  <c r="X5791" i="4"/>
  <c r="Y5791" i="4" s="1"/>
  <c r="X5790" i="4"/>
  <c r="Y5790" i="4" s="1"/>
  <c r="X5789" i="4"/>
  <c r="X5785" i="4"/>
  <c r="Y5785" i="4" s="1"/>
  <c r="X5784" i="4"/>
  <c r="Y5784" i="4" s="1"/>
  <c r="X5783" i="4"/>
  <c r="Y5783" i="4" s="1"/>
  <c r="X5782" i="4"/>
  <c r="Y5782" i="4" s="1"/>
  <c r="X5781" i="4"/>
  <c r="X5779" i="4"/>
  <c r="X5765" i="4"/>
  <c r="X5764" i="4"/>
  <c r="X5758" i="4"/>
  <c r="Y5758" i="4" s="1"/>
  <c r="X5757" i="4"/>
  <c r="Y5757" i="4" s="1"/>
  <c r="X5756" i="4"/>
  <c r="X5754" i="4"/>
  <c r="X5753" i="4"/>
  <c r="Y5753" i="4" s="1"/>
  <c r="X5752" i="4"/>
  <c r="Y5752" i="4" s="1"/>
  <c r="X5751" i="4"/>
  <c r="Y5751" i="4" s="1"/>
  <c r="X5750" i="4"/>
  <c r="Y5750" i="4" s="1"/>
  <c r="X5749" i="4"/>
  <c r="Y5749" i="4" s="1"/>
  <c r="X5748" i="4"/>
  <c r="Y5748" i="4" s="1"/>
  <c r="X5747" i="4"/>
  <c r="X5743" i="4"/>
  <c r="Y5743" i="4" s="1"/>
  <c r="X5742" i="4"/>
  <c r="Y5742" i="4" s="1"/>
  <c r="X5741" i="4"/>
  <c r="Y5741" i="4" s="1"/>
  <c r="X5740" i="4"/>
  <c r="X5737" i="4"/>
  <c r="X5724" i="4"/>
  <c r="X5717" i="4"/>
  <c r="Y5717" i="4" s="1"/>
  <c r="X5716" i="4"/>
  <c r="Y5716" i="4" s="1"/>
  <c r="X5715" i="4"/>
  <c r="X5713" i="4"/>
  <c r="X5712" i="4"/>
  <c r="Y5712" i="4" s="1"/>
  <c r="X5711" i="4"/>
  <c r="Y5711" i="4" s="1"/>
  <c r="X5710" i="4"/>
  <c r="Y5710" i="4" s="1"/>
  <c r="X5709" i="4"/>
  <c r="Y5709" i="4" s="1"/>
  <c r="X5708" i="4"/>
  <c r="Y5708" i="4" s="1"/>
  <c r="X5707" i="4"/>
  <c r="X5703" i="4"/>
  <c r="Y5703" i="4" s="1"/>
  <c r="X5702" i="4"/>
  <c r="Y5702" i="4" s="1"/>
  <c r="X5701" i="4"/>
  <c r="Y5701" i="4" s="1"/>
  <c r="X5700" i="4"/>
  <c r="Y5700" i="4" s="1"/>
  <c r="X5699" i="4"/>
  <c r="X5697" i="4"/>
  <c r="X5684" i="4"/>
  <c r="X5683" i="4"/>
  <c r="X5677" i="4"/>
  <c r="Y5677" i="4" s="1"/>
  <c r="X5676" i="4"/>
  <c r="Y5676" i="4" s="1"/>
  <c r="X5675" i="4"/>
  <c r="X5673" i="4"/>
  <c r="X5672" i="4"/>
  <c r="Y5672" i="4" s="1"/>
  <c r="X5671" i="4"/>
  <c r="Y5671" i="4" s="1"/>
  <c r="X5670" i="4"/>
  <c r="Y5670" i="4" s="1"/>
  <c r="X5669" i="4"/>
  <c r="Y5669" i="4" s="1"/>
  <c r="X5668" i="4"/>
  <c r="Y5668" i="4" s="1"/>
  <c r="X5667" i="4"/>
  <c r="X5663" i="4"/>
  <c r="Y5663" i="4" s="1"/>
  <c r="X5662" i="4"/>
  <c r="Y5662" i="4" s="1"/>
  <c r="X5661" i="4"/>
  <c r="Y5661" i="4" s="1"/>
  <c r="X5660" i="4"/>
  <c r="Y5660" i="4" s="1"/>
  <c r="X5659" i="4"/>
  <c r="X5657" i="4"/>
  <c r="X5644" i="4"/>
  <c r="X5637" i="4"/>
  <c r="Y5637" i="4" s="1"/>
  <c r="X5636" i="4"/>
  <c r="Y5636" i="4" s="1"/>
  <c r="X5635" i="4"/>
  <c r="X5633" i="4"/>
  <c r="X5632" i="4"/>
  <c r="Y5632" i="4" s="1"/>
  <c r="X5631" i="4"/>
  <c r="Y5631" i="4" s="1"/>
  <c r="X5630" i="4"/>
  <c r="Y5630" i="4" s="1"/>
  <c r="X5629" i="4"/>
  <c r="Y5629" i="4" s="1"/>
  <c r="X5628" i="4"/>
  <c r="Y5628" i="4" s="1"/>
  <c r="X5627" i="4"/>
  <c r="Y5627" i="4" s="1"/>
  <c r="X5626" i="4"/>
  <c r="X5622" i="4"/>
  <c r="Y5622" i="4" s="1"/>
  <c r="X5621" i="4"/>
  <c r="Y5621" i="4" s="1"/>
  <c r="X5620" i="4"/>
  <c r="Y5620" i="4" s="1"/>
  <c r="X5619" i="4"/>
  <c r="Y5619" i="4" s="1"/>
  <c r="X5618" i="4"/>
  <c r="X5616" i="4"/>
  <c r="X5604" i="4"/>
  <c r="X5603" i="4"/>
  <c r="X5597" i="4"/>
  <c r="Y5597" i="4" s="1"/>
  <c r="X5596" i="4"/>
  <c r="Y5596" i="4" s="1"/>
  <c r="X5595" i="4"/>
  <c r="X5593" i="4"/>
  <c r="X5592" i="4"/>
  <c r="Y5592" i="4" s="1"/>
  <c r="X5591" i="4"/>
  <c r="Y5591" i="4" s="1"/>
  <c r="X5590" i="4"/>
  <c r="Y5590" i="4" s="1"/>
  <c r="X5589" i="4"/>
  <c r="Y5589" i="4" s="1"/>
  <c r="X5588" i="4"/>
  <c r="Y5588" i="4" s="1"/>
  <c r="X5587" i="4"/>
  <c r="X5583" i="4"/>
  <c r="Y5583" i="4" s="1"/>
  <c r="X5582" i="4"/>
  <c r="Y5582" i="4" s="1"/>
  <c r="X5581" i="4"/>
  <c r="Y5581" i="4" s="1"/>
  <c r="X5580" i="4"/>
  <c r="Y5580" i="4" s="1"/>
  <c r="X5579" i="4"/>
  <c r="X5577" i="4"/>
  <c r="X5564" i="4"/>
  <c r="X5557" i="4"/>
  <c r="Y5557" i="4" s="1"/>
  <c r="X5556" i="4"/>
  <c r="Y5556" i="4" s="1"/>
  <c r="X5555" i="4"/>
  <c r="X5553" i="4"/>
  <c r="X5552" i="4"/>
  <c r="Y5552" i="4" s="1"/>
  <c r="X5551" i="4"/>
  <c r="Y5551" i="4" s="1"/>
  <c r="X5550" i="4"/>
  <c r="Y5550" i="4" s="1"/>
  <c r="X5549" i="4"/>
  <c r="Y5549" i="4" s="1"/>
  <c r="X5548" i="4"/>
  <c r="Y5548" i="4" s="1"/>
  <c r="X5547" i="4"/>
  <c r="X5543" i="4"/>
  <c r="Y5543" i="4" s="1"/>
  <c r="X5542" i="4"/>
  <c r="Y5542" i="4" s="1"/>
  <c r="X5541" i="4"/>
  <c r="Y5541" i="4" s="1"/>
  <c r="X5540" i="4"/>
  <c r="X5537" i="4"/>
  <c r="X5524" i="4"/>
  <c r="X5523" i="4"/>
  <c r="X5517" i="4"/>
  <c r="Y5517" i="4" s="1"/>
  <c r="X5516" i="4"/>
  <c r="Y5516" i="4" s="1"/>
  <c r="X5515" i="4"/>
  <c r="X5513" i="4"/>
  <c r="Y5513" i="4" s="1"/>
  <c r="X5512" i="4"/>
  <c r="Y5512" i="4" s="1"/>
  <c r="X5511" i="4"/>
  <c r="Y5511" i="4" s="1"/>
  <c r="X5510" i="4"/>
  <c r="Y5510" i="4" s="1"/>
  <c r="X5509" i="4"/>
  <c r="Y5509" i="4" s="1"/>
  <c r="X5508" i="4"/>
  <c r="Y5508" i="4" s="1"/>
  <c r="X5507" i="4"/>
  <c r="X5503" i="4"/>
  <c r="Y5503" i="4" s="1"/>
  <c r="X5502" i="4"/>
  <c r="X5501" i="4"/>
  <c r="Y5501" i="4" s="1"/>
  <c r="X5500" i="4"/>
  <c r="Y5500" i="4" s="1"/>
  <c r="X5499" i="4"/>
  <c r="X5497" i="4"/>
  <c r="X5483" i="4"/>
  <c r="Y5483" i="4" s="1"/>
  <c r="X5476" i="4"/>
  <c r="Y5476" i="4" s="1"/>
  <c r="X5475" i="4"/>
  <c r="Y5475" i="4" s="1"/>
  <c r="X5474" i="4"/>
  <c r="X5472" i="4"/>
  <c r="X5471" i="4"/>
  <c r="Y5471" i="4" s="1"/>
  <c r="X5470" i="4"/>
  <c r="Y5470" i="4" s="1"/>
  <c r="X5469" i="4"/>
  <c r="Y5469" i="4" s="1"/>
  <c r="X5468" i="4"/>
  <c r="Y5468" i="4" s="1"/>
  <c r="X5467" i="4"/>
  <c r="Y5467" i="4" s="1"/>
  <c r="X5466" i="4"/>
  <c r="Y5466" i="4" s="1"/>
  <c r="X5465" i="4"/>
  <c r="X5461" i="4"/>
  <c r="Y5461" i="4" s="1"/>
  <c r="X5460" i="4"/>
  <c r="Y5460" i="4" s="1"/>
  <c r="X5459" i="4"/>
  <c r="Y5459" i="4" s="1"/>
  <c r="X5458" i="4"/>
  <c r="Y5458" i="4" s="1"/>
  <c r="X5457" i="4"/>
  <c r="X5455" i="4"/>
  <c r="X5435" i="4"/>
  <c r="Y5435" i="4" s="1"/>
  <c r="X5434" i="4"/>
  <c r="Y5434" i="4" s="1"/>
  <c r="X5431" i="4"/>
  <c r="X5430" i="4"/>
  <c r="Y5430" i="4" s="1"/>
  <c r="X5429" i="4"/>
  <c r="Y5429" i="4" s="1"/>
  <c r="X5428" i="4"/>
  <c r="Y5428" i="4" s="1"/>
  <c r="X5427" i="4"/>
  <c r="Y5427" i="4" s="1"/>
  <c r="X5426" i="4"/>
  <c r="Y5426" i="4" s="1"/>
  <c r="X5425" i="4"/>
  <c r="X5421" i="4"/>
  <c r="Y5421" i="4" s="1"/>
  <c r="X5420" i="4"/>
  <c r="X5419" i="4"/>
  <c r="Y5419" i="4" s="1"/>
  <c r="X5418" i="4"/>
  <c r="Y5418" i="4" s="1"/>
  <c r="X5417" i="4"/>
  <c r="X5415" i="4"/>
  <c r="X5401" i="4"/>
  <c r="Y5401" i="4" s="1"/>
  <c r="X5393" i="4"/>
  <c r="Y5393" i="4" s="1"/>
  <c r="X5392" i="4"/>
  <c r="X5390" i="4"/>
  <c r="X5389" i="4"/>
  <c r="Y5389" i="4" s="1"/>
  <c r="X5388" i="4"/>
  <c r="Y5388" i="4" s="1"/>
  <c r="X5387" i="4"/>
  <c r="Y5387" i="4" s="1"/>
  <c r="X5386" i="4"/>
  <c r="Y5386" i="4" s="1"/>
  <c r="X5385" i="4"/>
  <c r="Y5385" i="4" s="1"/>
  <c r="X5384" i="4"/>
  <c r="X5380" i="4"/>
  <c r="Y5380" i="4" s="1"/>
  <c r="X5379" i="4"/>
  <c r="Y5379" i="4" s="1"/>
  <c r="X5378" i="4"/>
  <c r="Y5378" i="4" s="1"/>
  <c r="X5377" i="4"/>
  <c r="Y5377" i="4" s="1"/>
  <c r="X5376" i="4"/>
  <c r="X5374" i="4"/>
  <c r="X5354" i="4"/>
  <c r="Y5354" i="4" s="1"/>
  <c r="X5353" i="4"/>
  <c r="Y5353" i="4" s="1"/>
  <c r="X5352" i="4"/>
  <c r="X5350" i="4"/>
  <c r="X5349" i="4"/>
  <c r="Y5349" i="4" s="1"/>
  <c r="X5348" i="4"/>
  <c r="Y5348" i="4" s="1"/>
  <c r="X5347" i="4"/>
  <c r="Y5347" i="4" s="1"/>
  <c r="X5346" i="4"/>
  <c r="Y5346" i="4" s="1"/>
  <c r="X5345" i="4"/>
  <c r="Y5345" i="4" s="1"/>
  <c r="X5344" i="4"/>
  <c r="X5340" i="4"/>
  <c r="Y5340" i="4" s="1"/>
  <c r="X5339" i="4"/>
  <c r="Y5339" i="4" s="1"/>
  <c r="X5338" i="4"/>
  <c r="Y5338" i="4" s="1"/>
  <c r="X5337" i="4"/>
  <c r="X5334" i="4"/>
  <c r="X5320" i="4"/>
  <c r="X5319" i="4"/>
  <c r="X5313" i="4"/>
  <c r="X5312" i="4"/>
  <c r="Y5312" i="4" s="1"/>
  <c r="X5311" i="4"/>
  <c r="X5309" i="4"/>
  <c r="Y5309" i="4" s="1"/>
  <c r="X5308" i="4"/>
  <c r="Y5308" i="4" s="1"/>
  <c r="X5307" i="4"/>
  <c r="Y5307" i="4" s="1"/>
  <c r="X5306" i="4"/>
  <c r="Y5306" i="4" s="1"/>
  <c r="X5305" i="4"/>
  <c r="Y5305" i="4" s="1"/>
  <c r="X5304" i="4"/>
  <c r="Y5304" i="4" s="1"/>
  <c r="X5303" i="4"/>
  <c r="X5299" i="4"/>
  <c r="Y5299" i="4" s="1"/>
  <c r="X5298" i="4"/>
  <c r="Y5298" i="4" s="1"/>
  <c r="X5297" i="4"/>
  <c r="Y5297" i="4" s="1"/>
  <c r="X5296" i="4"/>
  <c r="Y5296" i="4" s="1"/>
  <c r="X5295" i="4"/>
  <c r="X5293" i="4"/>
  <c r="X5276" i="4"/>
  <c r="Y5275" i="4"/>
  <c r="X5272" i="4"/>
  <c r="Y5272" i="4" s="1"/>
  <c r="X5271" i="4"/>
  <c r="Y5271" i="4" s="1"/>
  <c r="X5270" i="4"/>
  <c r="X5268" i="4"/>
  <c r="X5267" i="4"/>
  <c r="Y5267" i="4" s="1"/>
  <c r="X5266" i="4"/>
  <c r="Y5266" i="4" s="1"/>
  <c r="X5265" i="4"/>
  <c r="Y5265" i="4" s="1"/>
  <c r="X5264" i="4"/>
  <c r="Y5264" i="4" s="1"/>
  <c r="X5263" i="4"/>
  <c r="Y5263" i="4" s="1"/>
  <c r="X5262" i="4"/>
  <c r="X5258" i="4"/>
  <c r="Y5258" i="4" s="1"/>
  <c r="X5257" i="4"/>
  <c r="Y5257" i="4" s="1"/>
  <c r="X5256" i="4"/>
  <c r="Y5256" i="4" s="1"/>
  <c r="X5255" i="4"/>
  <c r="Y5255" i="4" s="1"/>
  <c r="X5254" i="4"/>
  <c r="X5252" i="4"/>
  <c r="X5232" i="4"/>
  <c r="Y5232" i="4" s="1"/>
  <c r="X5231" i="4"/>
  <c r="Y5231" i="4" s="1"/>
  <c r="X5230" i="4"/>
  <c r="X5228" i="4"/>
  <c r="X5227" i="4"/>
  <c r="Y5227" i="4" s="1"/>
  <c r="X5226" i="4"/>
  <c r="Y5226" i="4" s="1"/>
  <c r="X5225" i="4"/>
  <c r="Y5225" i="4" s="1"/>
  <c r="X5224" i="4"/>
  <c r="Y5224" i="4" s="1"/>
  <c r="X5223" i="4"/>
  <c r="X5219" i="4"/>
  <c r="Y5219" i="4" s="1"/>
  <c r="X5218" i="4"/>
  <c r="Y5218" i="4" s="1"/>
  <c r="X5217" i="4"/>
  <c r="Y5217" i="4" s="1"/>
  <c r="X5216" i="4"/>
  <c r="Y5216" i="4" s="1"/>
  <c r="X5215" i="4"/>
  <c r="X5213" i="4"/>
  <c r="X5199" i="4"/>
  <c r="X5198" i="4"/>
  <c r="X5192" i="4"/>
  <c r="Y5192" i="4" s="1"/>
  <c r="X5191" i="4"/>
  <c r="Y5191" i="4" s="1"/>
  <c r="X5190" i="4"/>
  <c r="X5188" i="4"/>
  <c r="X5187" i="4"/>
  <c r="Y5187" i="4" s="1"/>
  <c r="X5186" i="4"/>
  <c r="Y5186" i="4" s="1"/>
  <c r="X5185" i="4"/>
  <c r="Y5185" i="4" s="1"/>
  <c r="X5184" i="4"/>
  <c r="Y5184" i="4" s="1"/>
  <c r="X5183" i="4"/>
  <c r="Y5183" i="4" s="1"/>
  <c r="X5182" i="4"/>
  <c r="X5178" i="4"/>
  <c r="Y5178" i="4" s="1"/>
  <c r="X5177" i="4"/>
  <c r="X5176" i="4"/>
  <c r="Y5176" i="4" s="1"/>
  <c r="X5175" i="4"/>
  <c r="Y5175" i="4" s="1"/>
  <c r="X5174" i="4"/>
  <c r="X5172" i="4"/>
  <c r="X5152" i="4"/>
  <c r="Y5152" i="4" s="1"/>
  <c r="X5151" i="4"/>
  <c r="Y5151" i="4" s="1"/>
  <c r="X5150" i="4"/>
  <c r="X5148" i="4"/>
  <c r="Y5148" i="4" s="1"/>
  <c r="X5147" i="4"/>
  <c r="Y5147" i="4" s="1"/>
  <c r="X5146" i="4"/>
  <c r="Y5146" i="4" s="1"/>
  <c r="X5145" i="4"/>
  <c r="Y5145" i="4" s="1"/>
  <c r="X5144" i="4"/>
  <c r="Y5144" i="4" s="1"/>
  <c r="X5143" i="4"/>
  <c r="X5139" i="4"/>
  <c r="Y5139" i="4" s="1"/>
  <c r="X5138" i="4"/>
  <c r="Y5138" i="4" s="1"/>
  <c r="X5137" i="4"/>
  <c r="Y5137" i="4" s="1"/>
  <c r="X5136" i="4"/>
  <c r="Y5136" i="4" s="1"/>
  <c r="X5135" i="4"/>
  <c r="X5113" i="4"/>
  <c r="Y5113" i="4" s="1"/>
  <c r="X5112" i="4"/>
  <c r="Y5112" i="4" s="1"/>
  <c r="X5111" i="4"/>
  <c r="X5109" i="4"/>
  <c r="X5108" i="4"/>
  <c r="Y5108" i="4" s="1"/>
  <c r="X5107" i="4"/>
  <c r="Y5107" i="4" s="1"/>
  <c r="X5106" i="4"/>
  <c r="Y5106" i="4" s="1"/>
  <c r="X5105" i="4"/>
  <c r="Y5105" i="4" s="1"/>
  <c r="X5104" i="4"/>
  <c r="Y5104" i="4" s="1"/>
  <c r="X5103" i="4"/>
  <c r="X5099" i="4"/>
  <c r="Y5099" i="4" s="1"/>
  <c r="X5098" i="4"/>
  <c r="Y5098" i="4" s="1"/>
  <c r="X5097" i="4"/>
  <c r="Y5097" i="4" s="1"/>
  <c r="X5096" i="4"/>
  <c r="Y5096" i="4" s="1"/>
  <c r="X5095" i="4"/>
  <c r="X5093" i="4"/>
  <c r="X5074" i="4"/>
  <c r="Y5074" i="4" s="1"/>
  <c r="X5073" i="4"/>
  <c r="Y5073" i="4" s="1"/>
  <c r="X5072" i="4"/>
  <c r="X5070" i="4"/>
  <c r="X5069" i="4"/>
  <c r="Y5069" i="4" s="1"/>
  <c r="X5068" i="4"/>
  <c r="Y5068" i="4" s="1"/>
  <c r="X5067" i="4"/>
  <c r="Y5067" i="4" s="1"/>
  <c r="X5066" i="4"/>
  <c r="Y5066" i="4" s="1"/>
  <c r="X5065" i="4"/>
  <c r="Y5065" i="4" s="1"/>
  <c r="X5064" i="4"/>
  <c r="Y5064" i="4" s="1"/>
  <c r="X5063" i="4"/>
  <c r="X5059" i="4"/>
  <c r="Y5059" i="4" s="1"/>
  <c r="X5058" i="4"/>
  <c r="Y5058" i="4" s="1"/>
  <c r="X5057" i="4"/>
  <c r="Y5057" i="4" s="1"/>
  <c r="X5056" i="4"/>
  <c r="Y5056" i="4" s="1"/>
  <c r="X5055" i="4"/>
  <c r="X5053" i="4"/>
  <c r="X5032" i="4"/>
  <c r="Y5032" i="4" s="1"/>
  <c r="X5031" i="4"/>
  <c r="Y5031" i="4" s="1"/>
  <c r="X5030" i="4"/>
  <c r="X5028" i="4"/>
  <c r="X5027" i="4"/>
  <c r="Y5027" i="4" s="1"/>
  <c r="X5026" i="4"/>
  <c r="Y5026" i="4" s="1"/>
  <c r="X5025" i="4"/>
  <c r="Y5025" i="4" s="1"/>
  <c r="X5024" i="4"/>
  <c r="Y5024" i="4" s="1"/>
  <c r="X5023" i="4"/>
  <c r="Y5023" i="4" s="1"/>
  <c r="X5022" i="4"/>
  <c r="X5018" i="4"/>
  <c r="Y5018" i="4" s="1"/>
  <c r="X5017" i="4"/>
  <c r="Y5017" i="4" s="1"/>
  <c r="X5016" i="4"/>
  <c r="Y5016" i="4" s="1"/>
  <c r="X5015" i="4"/>
  <c r="Y5015" i="4" s="1"/>
  <c r="X5014" i="4"/>
  <c r="X5012" i="4"/>
  <c r="X4992" i="4"/>
  <c r="Y4992" i="4" s="1"/>
  <c r="X4991" i="4"/>
  <c r="Y4991" i="4" s="1"/>
  <c r="X4988" i="4"/>
  <c r="Y4988" i="4" s="1"/>
  <c r="X4987" i="4"/>
  <c r="Y4987" i="4" s="1"/>
  <c r="X4986" i="4"/>
  <c r="X4985" i="4"/>
  <c r="Y4985" i="4" s="1"/>
  <c r="X4984" i="4"/>
  <c r="Y4984" i="4" s="1"/>
  <c r="X4983" i="4"/>
  <c r="Y4983" i="4" s="1"/>
  <c r="X4982" i="4"/>
  <c r="X4978" i="4"/>
  <c r="Y4978" i="4" s="1"/>
  <c r="X4977" i="4"/>
  <c r="Y4977" i="4" s="1"/>
  <c r="X4976" i="4"/>
  <c r="Y4976" i="4" s="1"/>
  <c r="X4975" i="4"/>
  <c r="Y4975" i="4" s="1"/>
  <c r="X4974" i="4"/>
  <c r="X4972" i="4"/>
  <c r="X4956" i="4"/>
  <c r="Y4956" i="4" s="1"/>
  <c r="X4950" i="4"/>
  <c r="Y4950" i="4" s="1"/>
  <c r="X4949" i="4"/>
  <c r="Y4949" i="4" s="1"/>
  <c r="X4948" i="4"/>
  <c r="X4946" i="4"/>
  <c r="X4945" i="4"/>
  <c r="Y4945" i="4" s="1"/>
  <c r="X4944" i="4"/>
  <c r="Y4944" i="4" s="1"/>
  <c r="X4943" i="4"/>
  <c r="Y4943" i="4" s="1"/>
  <c r="X4942" i="4"/>
  <c r="Y4942" i="4" s="1"/>
  <c r="X4941" i="4"/>
  <c r="Y4941" i="4" s="1"/>
  <c r="X4940" i="4"/>
  <c r="Y4940" i="4" s="1"/>
  <c r="X4939" i="4"/>
  <c r="X4935" i="4"/>
  <c r="Y4935" i="4" s="1"/>
  <c r="X4934" i="4"/>
  <c r="Y4934" i="4" s="1"/>
  <c r="X4932" i="4"/>
  <c r="Y4932" i="4" s="1"/>
  <c r="X4931" i="4"/>
  <c r="X4929" i="4"/>
  <c r="X4908" i="4"/>
  <c r="Y4908" i="4" s="1"/>
  <c r="X4907" i="4"/>
  <c r="X4905" i="4"/>
  <c r="X4904" i="4"/>
  <c r="Y4904" i="4" s="1"/>
  <c r="X4903" i="4"/>
  <c r="Y4903" i="4" s="1"/>
  <c r="X4902" i="4"/>
  <c r="Y4902" i="4" s="1"/>
  <c r="X4901" i="4"/>
  <c r="Y4901" i="4" s="1"/>
  <c r="X4900" i="4"/>
  <c r="Y4900" i="4" s="1"/>
  <c r="X4899" i="4"/>
  <c r="X4895" i="4"/>
  <c r="Y4895" i="4" s="1"/>
  <c r="X4894" i="4"/>
  <c r="Y4894" i="4" s="1"/>
  <c r="X4893" i="4"/>
  <c r="Y4893" i="4" s="1"/>
  <c r="X4892" i="4"/>
  <c r="Y4892" i="4" s="1"/>
  <c r="X4891" i="4"/>
  <c r="X4889" i="4"/>
  <c r="X4875" i="4"/>
  <c r="X4874" i="4"/>
  <c r="X4867" i="4"/>
  <c r="Y4867" i="4" s="1"/>
  <c r="X4866" i="4"/>
  <c r="X4864" i="4"/>
  <c r="X4863" i="4"/>
  <c r="Y4863" i="4" s="1"/>
  <c r="X4862" i="4"/>
  <c r="Y4862" i="4" s="1"/>
  <c r="X4861" i="4"/>
  <c r="Y4861" i="4" s="1"/>
  <c r="X4860" i="4"/>
  <c r="Y4860" i="4" s="1"/>
  <c r="X4859" i="4"/>
  <c r="Y4859" i="4" s="1"/>
  <c r="X4858" i="4"/>
  <c r="Y4858" i="4" s="1"/>
  <c r="X4857" i="4"/>
  <c r="X4853" i="4"/>
  <c r="Y4853" i="4" s="1"/>
  <c r="X4852" i="4"/>
  <c r="X4851" i="4"/>
  <c r="Y4851" i="4" s="1"/>
  <c r="X4850" i="4"/>
  <c r="Y4850" i="4" s="1"/>
  <c r="X4849" i="4"/>
  <c r="X4847" i="4"/>
  <c r="X4826" i="4"/>
  <c r="Y4826" i="4" s="1"/>
  <c r="X4823" i="4"/>
  <c r="X4822" i="4"/>
  <c r="Y4822" i="4" s="1"/>
  <c r="X4821" i="4"/>
  <c r="Y4821" i="4" s="1"/>
  <c r="X4820" i="4"/>
  <c r="Y4820" i="4" s="1"/>
  <c r="X4819" i="4"/>
  <c r="Y4819" i="4" s="1"/>
  <c r="X4818" i="4"/>
  <c r="Y4818" i="4" s="1"/>
  <c r="X4817" i="4"/>
  <c r="Y4817" i="4" s="1"/>
  <c r="X4816" i="4"/>
  <c r="X4812" i="4"/>
  <c r="Y4812" i="4" s="1"/>
  <c r="X4811" i="4"/>
  <c r="Y4811" i="4" s="1"/>
  <c r="X4810" i="4"/>
  <c r="Y4810" i="4" s="1"/>
  <c r="X4809" i="4"/>
  <c r="Y4809" i="4" s="1"/>
  <c r="X4808" i="4"/>
  <c r="X4806" i="4"/>
  <c r="X4792" i="4"/>
  <c r="X4788" i="4"/>
  <c r="Y4788" i="4" s="1"/>
  <c r="X4787" i="4"/>
  <c r="X4784" i="4"/>
  <c r="Y4784" i="4" s="1"/>
  <c r="X4783" i="4"/>
  <c r="Y4783" i="4" s="1"/>
  <c r="X4782" i="4"/>
  <c r="X4780" i="4"/>
  <c r="Y4780" i="4" s="1"/>
  <c r="X4779" i="4"/>
  <c r="Y4779" i="4" s="1"/>
  <c r="X4778" i="4"/>
  <c r="X4777" i="4"/>
  <c r="Y4777" i="4" s="1"/>
  <c r="X4776" i="4"/>
  <c r="Y4776" i="4" s="1"/>
  <c r="X4775" i="4"/>
  <c r="Y4775" i="4" s="1"/>
  <c r="X4774" i="4"/>
  <c r="X4770" i="4"/>
  <c r="Y4770" i="4" s="1"/>
  <c r="X4769" i="4"/>
  <c r="X4768" i="4"/>
  <c r="Y4768" i="4" s="1"/>
  <c r="X4767" i="4"/>
  <c r="Y4767" i="4" s="1"/>
  <c r="X4766" i="4"/>
  <c r="X4764" i="4"/>
  <c r="X4744" i="4"/>
  <c r="X4743" i="4"/>
  <c r="Y4743" i="4" s="1"/>
  <c r="X4742" i="4"/>
  <c r="X4740" i="4"/>
  <c r="X4739" i="4"/>
  <c r="Y4739" i="4" s="1"/>
  <c r="X4738" i="4"/>
  <c r="X4737" i="4"/>
  <c r="Y4737" i="4" s="1"/>
  <c r="X4736" i="4"/>
  <c r="Y4736" i="4" s="1"/>
  <c r="X4735" i="4"/>
  <c r="Y4735" i="4" s="1"/>
  <c r="X4734" i="4"/>
  <c r="X4730" i="4"/>
  <c r="Y4730" i="4" s="1"/>
  <c r="X4729" i="4"/>
  <c r="Y4729" i="4" s="1"/>
  <c r="X4728" i="4"/>
  <c r="Y4728" i="4" s="1"/>
  <c r="X4726" i="4"/>
  <c r="X4724" i="4"/>
  <c r="X4704" i="4"/>
  <c r="Y4704" i="4" s="1"/>
  <c r="X4703" i="4"/>
  <c r="Y4703" i="4" s="1"/>
  <c r="X4702" i="4"/>
  <c r="X4700" i="4"/>
  <c r="X4699" i="4"/>
  <c r="Y4699" i="4" s="1"/>
  <c r="X4698" i="4"/>
  <c r="Y4698" i="4" s="1"/>
  <c r="X4697" i="4"/>
  <c r="Y4697" i="4" s="1"/>
  <c r="X4696" i="4"/>
  <c r="Y4696" i="4" s="1"/>
  <c r="X4695" i="4"/>
  <c r="Y4695" i="4" s="1"/>
  <c r="X4694" i="4"/>
  <c r="Y4694" i="4" s="1"/>
  <c r="X4693" i="4"/>
  <c r="X4689" i="4"/>
  <c r="Y4689" i="4" s="1"/>
  <c r="X4688" i="4"/>
  <c r="Y4688" i="4" s="1"/>
  <c r="X4687" i="4"/>
  <c r="Y4687" i="4" s="1"/>
  <c r="X4686" i="4"/>
  <c r="Y4686" i="4" s="1"/>
  <c r="X4685" i="4"/>
  <c r="X4683" i="4"/>
  <c r="X4670" i="4"/>
  <c r="X4669" i="4"/>
  <c r="X4663" i="4"/>
  <c r="Y4663" i="4" s="1"/>
  <c r="X4662" i="4"/>
  <c r="Y4662" i="4" s="1"/>
  <c r="X4661" i="4"/>
  <c r="X4659" i="4"/>
  <c r="X4658" i="4"/>
  <c r="Y4658" i="4" s="1"/>
  <c r="X4657" i="4"/>
  <c r="X4656" i="4"/>
  <c r="Y4656" i="4" s="1"/>
  <c r="X4655" i="4"/>
  <c r="Y4655" i="4" s="1"/>
  <c r="X4654" i="4"/>
  <c r="Y4654" i="4" s="1"/>
  <c r="X4653" i="4"/>
  <c r="X4649" i="4"/>
  <c r="Y4649" i="4" s="1"/>
  <c r="X4648" i="4"/>
  <c r="Y4648" i="4" s="1"/>
  <c r="X4647" i="4"/>
  <c r="Y4647" i="4" s="1"/>
  <c r="X4646" i="4"/>
  <c r="Y4646" i="4" s="1"/>
  <c r="X4645" i="4"/>
  <c r="X4643" i="4"/>
  <c r="X4630" i="4"/>
  <c r="X4629" i="4"/>
  <c r="X4623" i="4"/>
  <c r="Y4623" i="4" s="1"/>
  <c r="X4622" i="4"/>
  <c r="Y4622" i="4" s="1"/>
  <c r="X4621" i="4"/>
  <c r="X4619" i="4"/>
  <c r="X4618" i="4"/>
  <c r="Y4618" i="4" s="1"/>
  <c r="X4617" i="4"/>
  <c r="Y4617" i="4" s="1"/>
  <c r="X4616" i="4"/>
  <c r="Y4616" i="4" s="1"/>
  <c r="X4615" i="4"/>
  <c r="Y4615" i="4" s="1"/>
  <c r="X4614" i="4"/>
  <c r="Y4614" i="4" s="1"/>
  <c r="X4613" i="4"/>
  <c r="X4609" i="4"/>
  <c r="Y4609" i="4" s="1"/>
  <c r="X4608" i="4"/>
  <c r="Y4608" i="4" s="1"/>
  <c r="X4607" i="4"/>
  <c r="Y4607" i="4" s="1"/>
  <c r="X4606" i="4"/>
  <c r="Y4606" i="4" s="1"/>
  <c r="X4605" i="4"/>
  <c r="X4603" i="4"/>
  <c r="X4590" i="4"/>
  <c r="X4589" i="4"/>
  <c r="X4583" i="4"/>
  <c r="Y4583" i="4" s="1"/>
  <c r="X4582" i="4"/>
  <c r="Y4582" i="4" s="1"/>
  <c r="X4581" i="4"/>
  <c r="X4579" i="4"/>
  <c r="Y4579" i="4" s="1"/>
  <c r="X4578" i="4"/>
  <c r="Y4578" i="4" s="1"/>
  <c r="X4577" i="4"/>
  <c r="X4576" i="4"/>
  <c r="Y4576" i="4" s="1"/>
  <c r="X4575" i="4"/>
  <c r="Y4575" i="4" s="1"/>
  <c r="X4574" i="4"/>
  <c r="Y4574" i="4" s="1"/>
  <c r="X4573" i="4"/>
  <c r="Y4573" i="4" s="1"/>
  <c r="X4572" i="4"/>
  <c r="X4568" i="4"/>
  <c r="Y4568" i="4" s="1"/>
  <c r="X4567" i="4"/>
  <c r="Y4567" i="4" s="1"/>
  <c r="X4566" i="4"/>
  <c r="Y4566" i="4" s="1"/>
  <c r="X4565" i="4"/>
  <c r="Y4565" i="4" s="1"/>
  <c r="X4564" i="4"/>
  <c r="X4562" i="4"/>
  <c r="X4548" i="4"/>
  <c r="X4545" i="4"/>
  <c r="X4542" i="4"/>
  <c r="Y4542" i="4" s="1"/>
  <c r="X4541" i="4"/>
  <c r="Y4541" i="4" s="1"/>
  <c r="X4540" i="4"/>
  <c r="X4538" i="4"/>
  <c r="X4537" i="4"/>
  <c r="X4536" i="4"/>
  <c r="X4535" i="4"/>
  <c r="X4534" i="4"/>
  <c r="X4533" i="4"/>
  <c r="X4532" i="4"/>
  <c r="X4530" i="4"/>
  <c r="X4528" i="4"/>
  <c r="X4527" i="4"/>
  <c r="X4526" i="4"/>
  <c r="X4525" i="4"/>
  <c r="X4522" i="4"/>
  <c r="X4460" i="4"/>
  <c r="X4452" i="4"/>
  <c r="Y4452" i="4" s="1"/>
  <c r="X4451" i="4"/>
  <c r="Y4451" i="4" s="1"/>
  <c r="X4450" i="4"/>
  <c r="X4448" i="4"/>
  <c r="X4447" i="4"/>
  <c r="Y4447" i="4" s="1"/>
  <c r="X4446" i="4"/>
  <c r="Y4446" i="4" s="1"/>
  <c r="X4445" i="4"/>
  <c r="Y4445" i="4" s="1"/>
  <c r="X4444" i="4"/>
  <c r="Y4444" i="4" s="1"/>
  <c r="X4443" i="4"/>
  <c r="Y4443" i="4" s="1"/>
  <c r="X4442" i="4"/>
  <c r="X4438" i="4"/>
  <c r="Y4438" i="4" s="1"/>
  <c r="X4437" i="4"/>
  <c r="X4436" i="4"/>
  <c r="Y4436" i="4" s="1"/>
  <c r="X4435" i="4"/>
  <c r="Y4435" i="4" s="1"/>
  <c r="X4434" i="4"/>
  <c r="X4432" i="4"/>
  <c r="X4413" i="4"/>
  <c r="Y4413" i="4" s="1"/>
  <c r="X4412" i="4"/>
  <c r="Y4412" i="4" s="1"/>
  <c r="X4409" i="4"/>
  <c r="X4408" i="4"/>
  <c r="Y4408" i="4" s="1"/>
  <c r="X4407" i="4"/>
  <c r="Y4407" i="4" s="1"/>
  <c r="X4406" i="4"/>
  <c r="Y4406" i="4" s="1"/>
  <c r="X4405" i="4"/>
  <c r="Y4405" i="4" s="1"/>
  <c r="X4404" i="4"/>
  <c r="Y4404" i="4" s="1"/>
  <c r="X4403" i="4"/>
  <c r="X4399" i="4"/>
  <c r="Y4399" i="4" s="1"/>
  <c r="X4398" i="4"/>
  <c r="X4397" i="4"/>
  <c r="Y4397" i="4" s="1"/>
  <c r="X4396" i="4"/>
  <c r="Y4396" i="4" s="1"/>
  <c r="X4395" i="4"/>
  <c r="X4393" i="4"/>
  <c r="X4373" i="4"/>
  <c r="Y4373" i="4" s="1"/>
  <c r="X4372" i="4"/>
  <c r="Y4372" i="4" s="1"/>
  <c r="X4371" i="4"/>
  <c r="X4369" i="4"/>
  <c r="X4368" i="4"/>
  <c r="Y4368" i="4" s="1"/>
  <c r="X4367" i="4"/>
  <c r="Y4367" i="4" s="1"/>
  <c r="X4366" i="4"/>
  <c r="Y4366" i="4" s="1"/>
  <c r="X4365" i="4"/>
  <c r="Y4365" i="4" s="1"/>
  <c r="X4364" i="4"/>
  <c r="Y4364" i="4" s="1"/>
  <c r="X4363" i="4"/>
  <c r="X4359" i="4"/>
  <c r="X4358" i="4"/>
  <c r="Y4358" i="4" s="1"/>
  <c r="X4357" i="4"/>
  <c r="Y4357" i="4" s="1"/>
  <c r="X4356" i="4"/>
  <c r="Y4356" i="4" s="1"/>
  <c r="X4355" i="4"/>
  <c r="X4353" i="4"/>
  <c r="X4339" i="4"/>
  <c r="X4338" i="4"/>
  <c r="X4332" i="4"/>
  <c r="Y4332" i="4" s="1"/>
  <c r="X4331" i="4"/>
  <c r="Y4331" i="4" s="1"/>
  <c r="X4330" i="4"/>
  <c r="X4328" i="4"/>
  <c r="X4327" i="4"/>
  <c r="Y4327" i="4" s="1"/>
  <c r="X4326" i="4"/>
  <c r="Y4326" i="4" s="1"/>
  <c r="X4325" i="4"/>
  <c r="Y4325" i="4" s="1"/>
  <c r="X4323" i="4"/>
  <c r="Y4323" i="4" s="1"/>
  <c r="X4322" i="4"/>
  <c r="Y4322" i="4" s="1"/>
  <c r="X4321" i="4"/>
  <c r="X4317" i="4"/>
  <c r="Y4317" i="4" s="1"/>
  <c r="X4316" i="4"/>
  <c r="X4315" i="4"/>
  <c r="Y4315" i="4" s="1"/>
  <c r="X4314" i="4"/>
  <c r="Y4314" i="4" s="1"/>
  <c r="X4313" i="4"/>
  <c r="X4311" i="4"/>
  <c r="X4291" i="4"/>
  <c r="Y4291" i="4" s="1"/>
  <c r="X4290" i="4"/>
  <c r="Y4290" i="4" s="1"/>
  <c r="X4289" i="4"/>
  <c r="X4287" i="4"/>
  <c r="X4286" i="4"/>
  <c r="Y4286" i="4" s="1"/>
  <c r="X4285" i="4"/>
  <c r="Y4285" i="4" s="1"/>
  <c r="X4284" i="4"/>
  <c r="Y4284" i="4" s="1"/>
  <c r="X4283" i="4"/>
  <c r="Y4283" i="4" s="1"/>
  <c r="X4282" i="4"/>
  <c r="Y4282" i="4" s="1"/>
  <c r="X4281" i="4"/>
  <c r="X4277" i="4"/>
  <c r="X4276" i="4"/>
  <c r="Y4276" i="4" s="1"/>
  <c r="X4275" i="4"/>
  <c r="Y4275" i="4" s="1"/>
  <c r="X4274" i="4"/>
  <c r="Y4274" i="4" s="1"/>
  <c r="X4273" i="4"/>
  <c r="X4271" i="4"/>
  <c r="X4257" i="4"/>
  <c r="X4250" i="4"/>
  <c r="Y4250" i="4" s="1"/>
  <c r="X4249" i="4"/>
  <c r="Y4249" i="4" s="1"/>
  <c r="X4248" i="4"/>
  <c r="X4246" i="4"/>
  <c r="X4245" i="4"/>
  <c r="Y4245" i="4" s="1"/>
  <c r="X4244" i="4"/>
  <c r="Y4244" i="4" s="1"/>
  <c r="X4243" i="4"/>
  <c r="Y4243" i="4" s="1"/>
  <c r="X4242" i="4"/>
  <c r="Y4242" i="4" s="1"/>
  <c r="X4241" i="4"/>
  <c r="Y4241" i="4" s="1"/>
  <c r="X4240" i="4"/>
  <c r="X4236" i="4"/>
  <c r="Y4236" i="4" s="1"/>
  <c r="X4235" i="4"/>
  <c r="Y4235" i="4" s="1"/>
  <c r="X4234" i="4"/>
  <c r="Y4234" i="4" s="1"/>
  <c r="X4233" i="4"/>
  <c r="X4231" i="4"/>
  <c r="X4211" i="4"/>
  <c r="Y4211" i="4" s="1"/>
  <c r="X4210" i="4"/>
  <c r="Y4210" i="4" s="1"/>
  <c r="X4209" i="4"/>
  <c r="X4207" i="4"/>
  <c r="X4206" i="4"/>
  <c r="Y4206" i="4" s="1"/>
  <c r="X4205" i="4"/>
  <c r="Y4205" i="4" s="1"/>
  <c r="X4204" i="4"/>
  <c r="Y4204" i="4" s="1"/>
  <c r="X4203" i="4"/>
  <c r="Y4203" i="4" s="1"/>
  <c r="X4202" i="4"/>
  <c r="Y4202" i="4" s="1"/>
  <c r="X4201" i="4"/>
  <c r="X4197" i="4"/>
  <c r="Y4197" i="4" s="1"/>
  <c r="X4196" i="4"/>
  <c r="Y4196" i="4" s="1"/>
  <c r="X4195" i="4"/>
  <c r="Y4195" i="4" s="1"/>
  <c r="X4194" i="4"/>
  <c r="Y4194" i="4" s="1"/>
  <c r="X4193" i="4"/>
  <c r="X4191" i="4"/>
  <c r="X4171" i="4"/>
  <c r="Y4171" i="4" s="1"/>
  <c r="X4170" i="4"/>
  <c r="Y4170" i="4" s="1"/>
  <c r="X4169" i="4"/>
  <c r="X4167" i="4"/>
  <c r="X4166" i="4"/>
  <c r="Y4166" i="4" s="1"/>
  <c r="X4165" i="4"/>
  <c r="Y4165" i="4" s="1"/>
  <c r="X4164" i="4"/>
  <c r="Y4164" i="4" s="1"/>
  <c r="X4163" i="4"/>
  <c r="Y4163" i="4" s="1"/>
  <c r="X4162" i="4"/>
  <c r="Y4162" i="4" s="1"/>
  <c r="X4161" i="4"/>
  <c r="X4157" i="4"/>
  <c r="Y4157" i="4" s="1"/>
  <c r="X4156" i="4"/>
  <c r="X4155" i="4"/>
  <c r="Y4155" i="4" s="1"/>
  <c r="X4154" i="4"/>
  <c r="Y4154" i="4" s="1"/>
  <c r="X4153" i="4"/>
  <c r="X4151" i="4"/>
  <c r="X4137" i="4"/>
  <c r="X4130" i="4"/>
  <c r="Y4130" i="4" s="1"/>
  <c r="X4129" i="4"/>
  <c r="Y4129" i="4" s="1"/>
  <c r="X4128" i="4"/>
  <c r="X4126" i="4"/>
  <c r="Y4126" i="4" s="1"/>
  <c r="X4125" i="4"/>
  <c r="Y4125" i="4" s="1"/>
  <c r="X4123" i="4"/>
  <c r="Y4123" i="4" s="1"/>
  <c r="X4122" i="4"/>
  <c r="Y4122" i="4" s="1"/>
  <c r="X4121" i="4"/>
  <c r="Y4121" i="4" s="1"/>
  <c r="X4120" i="4"/>
  <c r="X4116" i="4"/>
  <c r="Y4116" i="4" s="1"/>
  <c r="X4115" i="4"/>
  <c r="Y4115" i="4" s="1"/>
  <c r="X4114" i="4"/>
  <c r="Y4114" i="4" s="1"/>
  <c r="X4113" i="4"/>
  <c r="Y4113" i="4" s="1"/>
  <c r="X4112" i="4"/>
  <c r="X4110" i="4"/>
  <c r="X4090" i="4"/>
  <c r="Y4090" i="4" s="1"/>
  <c r="X4089" i="4"/>
  <c r="Y4089" i="4" s="1"/>
  <c r="X4088" i="4"/>
  <c r="X4086" i="4"/>
  <c r="Y4086" i="4" s="1"/>
  <c r="X4085" i="4"/>
  <c r="Y4085" i="4" s="1"/>
  <c r="X4084" i="4"/>
  <c r="Y4084" i="4" s="1"/>
  <c r="X4083" i="4"/>
  <c r="Y4083" i="4" s="1"/>
  <c r="X4082" i="4"/>
  <c r="Y4082" i="4" s="1"/>
  <c r="X4081" i="4"/>
  <c r="Y4081" i="4" s="1"/>
  <c r="X4080" i="4"/>
  <c r="X4076" i="4"/>
  <c r="Y4076" i="4" s="1"/>
  <c r="X4075" i="4"/>
  <c r="Y4075" i="4" s="1"/>
  <c r="X4074" i="4"/>
  <c r="Y4074" i="4" s="1"/>
  <c r="X4073" i="4"/>
  <c r="Y4073" i="4" s="1"/>
  <c r="X4072" i="4"/>
  <c r="X4070" i="4"/>
  <c r="X4056" i="4"/>
  <c r="X4055" i="4"/>
  <c r="X4049" i="4"/>
  <c r="Y4049" i="4" s="1"/>
  <c r="X4048" i="4"/>
  <c r="Y4048" i="4" s="1"/>
  <c r="X4047" i="4"/>
  <c r="X4045" i="4"/>
  <c r="Y4045" i="4" s="1"/>
  <c r="X4044" i="4"/>
  <c r="Y4044" i="4" s="1"/>
  <c r="X4043" i="4"/>
  <c r="Y4043" i="4" s="1"/>
  <c r="X4042" i="4"/>
  <c r="Y4042" i="4" s="1"/>
  <c r="X4041" i="4"/>
  <c r="Y4041" i="4" s="1"/>
  <c r="X4040" i="4"/>
  <c r="X4036" i="4"/>
  <c r="Y4036" i="4" s="1"/>
  <c r="X4035" i="4"/>
  <c r="Y4035" i="4" s="1"/>
  <c r="X4034" i="4"/>
  <c r="X4016" i="4"/>
  <c r="Y4016" i="4" s="1"/>
  <c r="X4015" i="4"/>
  <c r="X4009" i="4"/>
  <c r="Y4009" i="4" s="1"/>
  <c r="X4008" i="4"/>
  <c r="Y4008" i="4" s="1"/>
  <c r="X4007" i="4"/>
  <c r="X4005" i="4"/>
  <c r="Y4005" i="4" s="1"/>
  <c r="X4004" i="4"/>
  <c r="X4003" i="4"/>
  <c r="Y4003" i="4" s="1"/>
  <c r="X4002" i="4"/>
  <c r="Y4002" i="4" s="1"/>
  <c r="X4001" i="4"/>
  <c r="Y4001" i="4" s="1"/>
  <c r="X4000" i="4"/>
  <c r="Y4000" i="4" s="1"/>
  <c r="X3999" i="4"/>
  <c r="X3995" i="4"/>
  <c r="Y3995" i="4" s="1"/>
  <c r="X3994" i="4"/>
  <c r="X3993" i="4"/>
  <c r="Y3993" i="4" s="1"/>
  <c r="X3992" i="4"/>
  <c r="Y3992" i="4" s="1"/>
  <c r="X3991" i="4"/>
  <c r="X3989" i="4"/>
  <c r="X3975" i="4"/>
  <c r="X3968" i="4"/>
  <c r="X3967" i="4"/>
  <c r="Y3967" i="4" s="1"/>
  <c r="X3966" i="4"/>
  <c r="X3964" i="4"/>
  <c r="Y3964" i="4" s="1"/>
  <c r="X3963" i="4"/>
  <c r="Y3963" i="4" s="1"/>
  <c r="X3962" i="4"/>
  <c r="Y3962" i="4" s="1"/>
  <c r="X3961" i="4"/>
  <c r="Y3961" i="4" s="1"/>
  <c r="X3960" i="4"/>
  <c r="Y3960" i="4" s="1"/>
  <c r="X3959" i="4"/>
  <c r="X3955" i="4"/>
  <c r="Y3955" i="4" s="1"/>
  <c r="X3954" i="4"/>
  <c r="Y3954" i="4" s="1"/>
  <c r="X3953" i="4"/>
  <c r="Y3953" i="4" s="1"/>
  <c r="X3952" i="4"/>
  <c r="Y3952" i="4" s="1"/>
  <c r="X3951" i="4"/>
  <c r="X3949" i="4"/>
  <c r="X3935" i="4"/>
  <c r="X3934" i="4"/>
  <c r="X3928" i="4"/>
  <c r="Y3928" i="4" s="1"/>
  <c r="X3927" i="4"/>
  <c r="Y3927" i="4" s="1"/>
  <c r="X3926" i="4"/>
  <c r="X3923" i="4"/>
  <c r="Y3923" i="4" s="1"/>
  <c r="X3922" i="4"/>
  <c r="Y3922" i="4" s="1"/>
  <c r="X3921" i="4"/>
  <c r="Y3921" i="4" s="1"/>
  <c r="X3920" i="4"/>
  <c r="Y3920" i="4" s="1"/>
  <c r="X3919" i="4"/>
  <c r="X3915" i="4"/>
  <c r="Y3915" i="4" s="1"/>
  <c r="X3914" i="4"/>
  <c r="X3913" i="4"/>
  <c r="Y3913" i="4" s="1"/>
  <c r="X3912" i="4"/>
  <c r="Y3912" i="4" s="1"/>
  <c r="X3911" i="4"/>
  <c r="X3909" i="4"/>
  <c r="X3895" i="4"/>
  <c r="X3894" i="4"/>
  <c r="X3888" i="4"/>
  <c r="Y3888" i="4" s="1"/>
  <c r="X3887" i="4"/>
  <c r="Y3887" i="4" s="1"/>
  <c r="X3886" i="4"/>
  <c r="X3884" i="4"/>
  <c r="X3883" i="4"/>
  <c r="Y3883" i="4" s="1"/>
  <c r="X3882" i="4"/>
  <c r="Y3882" i="4" s="1"/>
  <c r="X3881" i="4"/>
  <c r="Y3881" i="4" s="1"/>
  <c r="X3880" i="4"/>
  <c r="Y3880" i="4" s="1"/>
  <c r="X3879" i="4"/>
  <c r="Y3879" i="4" s="1"/>
  <c r="X3878" i="4"/>
  <c r="X3874" i="4"/>
  <c r="Y3874" i="4" s="1"/>
  <c r="X3873" i="4"/>
  <c r="Y3873" i="4" s="1"/>
  <c r="X3872" i="4"/>
  <c r="Y3872" i="4" s="1"/>
  <c r="X3871" i="4"/>
  <c r="Y3871" i="4" s="1"/>
  <c r="X3870" i="4"/>
  <c r="X3868" i="4"/>
  <c r="X3848" i="4"/>
  <c r="Y3848" i="4" s="1"/>
  <c r="X3847" i="4"/>
  <c r="Y3847" i="4" s="1"/>
  <c r="X3846" i="4"/>
  <c r="X3844" i="4"/>
  <c r="Y3844" i="4" s="1"/>
  <c r="X3843" i="4"/>
  <c r="Y3843" i="4" s="1"/>
  <c r="X3842" i="4"/>
  <c r="Y3842" i="4" s="1"/>
  <c r="X3841" i="4"/>
  <c r="Y3841" i="4" s="1"/>
  <c r="X3840" i="4"/>
  <c r="Y3840" i="4" s="1"/>
  <c r="X3839" i="4"/>
  <c r="X3835" i="4"/>
  <c r="Y3835" i="4" s="1"/>
  <c r="X3834" i="4"/>
  <c r="Y3834" i="4" s="1"/>
  <c r="X3833" i="4"/>
  <c r="Y3833" i="4" s="1"/>
  <c r="X3832" i="4"/>
  <c r="Y3832" i="4" s="1"/>
  <c r="X3831" i="4"/>
  <c r="X3829" i="4"/>
  <c r="X3815" i="4"/>
  <c r="X3814" i="4"/>
  <c r="X3808" i="4"/>
  <c r="Y3808" i="4" s="1"/>
  <c r="X3807" i="4"/>
  <c r="Y3807" i="4" s="1"/>
  <c r="X3806" i="4"/>
  <c r="X3804" i="4"/>
  <c r="X3803" i="4"/>
  <c r="Y3803" i="4" s="1"/>
  <c r="X3802" i="4"/>
  <c r="Y3802" i="4" s="1"/>
  <c r="X3801" i="4"/>
  <c r="Y3801" i="4" s="1"/>
  <c r="X3800" i="4"/>
  <c r="Y3800" i="4" s="1"/>
  <c r="X3799" i="4"/>
  <c r="Y3799" i="4" s="1"/>
  <c r="X3798" i="4"/>
  <c r="X3794" i="4"/>
  <c r="Y3794" i="4" s="1"/>
  <c r="X3793" i="4"/>
  <c r="Y3793" i="4" s="1"/>
  <c r="X3792" i="4"/>
  <c r="Y3792" i="4" s="1"/>
  <c r="X3791" i="4"/>
  <c r="Y3791" i="4" s="1"/>
  <c r="X3790" i="4"/>
  <c r="X3788" i="4"/>
  <c r="X3768" i="4"/>
  <c r="Y3768" i="4" s="1"/>
  <c r="X3767" i="4"/>
  <c r="Y3767" i="4" s="1"/>
  <c r="X3766" i="4"/>
  <c r="X3764" i="4"/>
  <c r="X3763" i="4"/>
  <c r="Y3763" i="4" s="1"/>
  <c r="X3762" i="4"/>
  <c r="Y3762" i="4" s="1"/>
  <c r="X3761" i="4"/>
  <c r="Y3761" i="4" s="1"/>
  <c r="X3760" i="4"/>
  <c r="Y3760" i="4" s="1"/>
  <c r="X3759" i="4"/>
  <c r="Y3759" i="4" s="1"/>
  <c r="X3758" i="4"/>
  <c r="X3754" i="4"/>
  <c r="Y3754" i="4" s="1"/>
  <c r="X3753" i="4"/>
  <c r="Y3753" i="4" s="1"/>
  <c r="X3752" i="4"/>
  <c r="Y3752" i="4" s="1"/>
  <c r="X3751" i="4"/>
  <c r="Y3751" i="4" s="1"/>
  <c r="X3750" i="4"/>
  <c r="X3748" i="4"/>
  <c r="X3735" i="4"/>
  <c r="X3728" i="4"/>
  <c r="Y3728" i="4" s="1"/>
  <c r="X3727" i="4"/>
  <c r="Y3727" i="4" s="1"/>
  <c r="X3726" i="4"/>
  <c r="X3723" i="4"/>
  <c r="Y3723" i="4" s="1"/>
  <c r="X3722" i="4"/>
  <c r="Y3722" i="4" s="1"/>
  <c r="X3721" i="4"/>
  <c r="Y3721" i="4" s="1"/>
  <c r="X3720" i="4"/>
  <c r="Y3720" i="4" s="1"/>
  <c r="X3719" i="4"/>
  <c r="Y3719" i="4" s="1"/>
  <c r="X3718" i="4"/>
  <c r="X3714" i="4"/>
  <c r="Y3714" i="4" s="1"/>
  <c r="X3713" i="4"/>
  <c r="Y3713" i="4" s="1"/>
  <c r="X3712" i="4"/>
  <c r="Y3712" i="4" s="1"/>
  <c r="X3711" i="4"/>
  <c r="Y3711" i="4" s="1"/>
  <c r="X3710" i="4"/>
  <c r="X3708" i="4"/>
  <c r="X3695" i="4"/>
  <c r="X3694" i="4"/>
  <c r="X3688" i="4"/>
  <c r="Y3688" i="4" s="1"/>
  <c r="X3687" i="4"/>
  <c r="Y3687" i="4" s="1"/>
  <c r="X3684" i="4"/>
  <c r="X3683" i="4"/>
  <c r="Y3683" i="4" s="1"/>
  <c r="X3682" i="4"/>
  <c r="Y3682" i="4" s="1"/>
  <c r="X3681" i="4"/>
  <c r="Y3681" i="4" s="1"/>
  <c r="X3680" i="4"/>
  <c r="Y3680" i="4" s="1"/>
  <c r="X3679" i="4"/>
  <c r="Y3679" i="4" s="1"/>
  <c r="X3678" i="4"/>
  <c r="X3674" i="4"/>
  <c r="Y3674" i="4" s="1"/>
  <c r="X3673" i="4"/>
  <c r="Y3673" i="4" s="1"/>
  <c r="X3672" i="4"/>
  <c r="Y3672" i="4" s="1"/>
  <c r="X3671" i="4"/>
  <c r="Y3671" i="4" s="1"/>
  <c r="X3670" i="4"/>
  <c r="X3668" i="4"/>
  <c r="X3655" i="4"/>
  <c r="X3648" i="4"/>
  <c r="Y3648" i="4" s="1"/>
  <c r="X3647" i="4"/>
  <c r="Y3647" i="4" s="1"/>
  <c r="X3646" i="4"/>
  <c r="X3644" i="4"/>
  <c r="X3643" i="4"/>
  <c r="Y3643" i="4" s="1"/>
  <c r="X3642" i="4"/>
  <c r="Y3642" i="4" s="1"/>
  <c r="X3641" i="4"/>
  <c r="Y3641" i="4" s="1"/>
  <c r="X3640" i="4"/>
  <c r="Y3640" i="4" s="1"/>
  <c r="X3639" i="4"/>
  <c r="Y3639" i="4" s="1"/>
  <c r="X3638" i="4"/>
  <c r="X3634" i="4"/>
  <c r="Y3634" i="4" s="1"/>
  <c r="X3633" i="4"/>
  <c r="X3632" i="4"/>
  <c r="Y3632" i="4" s="1"/>
  <c r="X3631" i="4"/>
  <c r="Y3631" i="4" s="1"/>
  <c r="X3630" i="4"/>
  <c r="X3628" i="4"/>
  <c r="X3615" i="4"/>
  <c r="X3614" i="4"/>
  <c r="X3608" i="4"/>
  <c r="Y3608" i="4" s="1"/>
  <c r="X3607" i="4"/>
  <c r="Y3607" i="4" s="1"/>
  <c r="X3604" i="4"/>
  <c r="X3603" i="4"/>
  <c r="Y3603" i="4" s="1"/>
  <c r="X3602" i="4"/>
  <c r="Y3602" i="4" s="1"/>
  <c r="X3601" i="4"/>
  <c r="Y3601" i="4" s="1"/>
  <c r="X3600" i="4"/>
  <c r="Y3600" i="4" s="1"/>
  <c r="X3599" i="4"/>
  <c r="Y3599" i="4" s="1"/>
  <c r="X3598" i="4"/>
  <c r="X3594" i="4"/>
  <c r="Y3594" i="4" s="1"/>
  <c r="X3593" i="4"/>
  <c r="Y3593" i="4" s="1"/>
  <c r="X3592" i="4"/>
  <c r="Y3592" i="4" s="1"/>
  <c r="X3591" i="4"/>
  <c r="Y3591" i="4" s="1"/>
  <c r="X3590" i="4"/>
  <c r="X3588" i="4"/>
  <c r="X3575" i="4"/>
  <c r="X3568" i="4"/>
  <c r="Y3568" i="4" s="1"/>
  <c r="X3567" i="4"/>
  <c r="Y3567" i="4" s="1"/>
  <c r="X3566" i="4"/>
  <c r="X3564" i="4"/>
  <c r="X3563" i="4"/>
  <c r="Y3563" i="4" s="1"/>
  <c r="X3562" i="4"/>
  <c r="Y3562" i="4" s="1"/>
  <c r="X3561" i="4"/>
  <c r="Y3561" i="4" s="1"/>
  <c r="X3560" i="4"/>
  <c r="Y3560" i="4" s="1"/>
  <c r="X3559" i="4"/>
  <c r="Y3559" i="4" s="1"/>
  <c r="X3558" i="4"/>
  <c r="X3554" i="4"/>
  <c r="Y3554" i="4" s="1"/>
  <c r="X3553" i="4"/>
  <c r="X3552" i="4"/>
  <c r="Y3552" i="4" s="1"/>
  <c r="X3551" i="4"/>
  <c r="Y3551" i="4" s="1"/>
  <c r="X3550" i="4"/>
  <c r="X3548" i="4"/>
  <c r="X3534" i="4"/>
  <c r="X3533" i="4"/>
  <c r="X3527" i="4"/>
  <c r="Y3527" i="4" s="1"/>
  <c r="X3526" i="4"/>
  <c r="Y3526" i="4" s="1"/>
  <c r="X3525" i="4"/>
  <c r="X3523" i="4"/>
  <c r="X3522" i="4"/>
  <c r="Y3522" i="4" s="1"/>
  <c r="X3521" i="4"/>
  <c r="Y3521" i="4" s="1"/>
  <c r="X3520" i="4"/>
  <c r="Y3520" i="4" s="1"/>
  <c r="X3519" i="4"/>
  <c r="Y3519" i="4" s="1"/>
  <c r="X3518" i="4"/>
  <c r="Y3518" i="4" s="1"/>
  <c r="X3517" i="4"/>
  <c r="X3513" i="4"/>
  <c r="Y3513" i="4" s="1"/>
  <c r="X3512" i="4"/>
  <c r="Y3512" i="4" s="1"/>
  <c r="X3511" i="4"/>
  <c r="Y3511" i="4" s="1"/>
  <c r="X3510" i="4"/>
  <c r="Y3510" i="4" s="1"/>
  <c r="X3509" i="4"/>
  <c r="X3507" i="4"/>
  <c r="X3487" i="4"/>
  <c r="X3486" i="4"/>
  <c r="Y3486" i="4" s="1"/>
  <c r="X3485" i="4"/>
  <c r="X3483" i="4"/>
  <c r="X3482" i="4"/>
  <c r="Y3482" i="4" s="1"/>
  <c r="X3481" i="4"/>
  <c r="Y3481" i="4" s="1"/>
  <c r="X3480" i="4"/>
  <c r="Y3480" i="4" s="1"/>
  <c r="X3479" i="4"/>
  <c r="Y3479" i="4" s="1"/>
  <c r="X3478" i="4"/>
  <c r="Y3478" i="4" s="1"/>
  <c r="X3477" i="4"/>
  <c r="X3473" i="4"/>
  <c r="Y3473" i="4" s="1"/>
  <c r="X3472" i="4"/>
  <c r="Y3472" i="4" s="1"/>
  <c r="X3471" i="4"/>
  <c r="Y3471" i="4" s="1"/>
  <c r="X3470" i="4"/>
  <c r="Y3470" i="4" s="1"/>
  <c r="X3469" i="4"/>
  <c r="X3467" i="4"/>
  <c r="X3454" i="4"/>
  <c r="X3453" i="4"/>
  <c r="X3447" i="4"/>
  <c r="Y3447" i="4" s="1"/>
  <c r="X3446" i="4"/>
  <c r="Y3446" i="4" s="1"/>
  <c r="X3445" i="4"/>
  <c r="X3443" i="4"/>
  <c r="X3442" i="4"/>
  <c r="Y3442" i="4" s="1"/>
  <c r="X3441" i="4"/>
  <c r="Y3441" i="4" s="1"/>
  <c r="X3440" i="4"/>
  <c r="Y3440" i="4" s="1"/>
  <c r="X3439" i="4"/>
  <c r="Y3439" i="4" s="1"/>
  <c r="X3438" i="4"/>
  <c r="Y3438" i="4" s="1"/>
  <c r="X3437" i="4"/>
  <c r="X3433" i="4"/>
  <c r="Y3433" i="4" s="1"/>
  <c r="X3432" i="4"/>
  <c r="Y3432" i="4" s="1"/>
  <c r="X3431" i="4"/>
  <c r="Y3431" i="4" s="1"/>
  <c r="X3430" i="4"/>
  <c r="Y3430" i="4" s="1"/>
  <c r="X3429" i="4"/>
  <c r="X3427" i="4"/>
  <c r="X3414" i="4"/>
  <c r="X3413" i="4"/>
  <c r="X3407" i="4"/>
  <c r="Y3407" i="4" s="1"/>
  <c r="X3406" i="4"/>
  <c r="Y3406" i="4" s="1"/>
  <c r="X3405" i="4"/>
  <c r="X3403" i="4"/>
  <c r="X3402" i="4"/>
  <c r="Y3402" i="4" s="1"/>
  <c r="X3401" i="4"/>
  <c r="X3400" i="4"/>
  <c r="Y3400" i="4" s="1"/>
  <c r="X3399" i="4"/>
  <c r="Y3399" i="4" s="1"/>
  <c r="X3398" i="4"/>
  <c r="Y3398" i="4" s="1"/>
  <c r="X3397" i="4"/>
  <c r="X3393" i="4"/>
  <c r="Y3393" i="4" s="1"/>
  <c r="X3392" i="4"/>
  <c r="Y3392" i="4" s="1"/>
  <c r="X3391" i="4"/>
  <c r="Y3391" i="4" s="1"/>
  <c r="X3390" i="4"/>
  <c r="Y3390" i="4" s="1"/>
  <c r="X3389" i="4"/>
  <c r="X3387" i="4"/>
  <c r="X3374" i="4"/>
  <c r="X3373" i="4"/>
  <c r="X3367" i="4"/>
  <c r="Y3367" i="4" s="1"/>
  <c r="X3366" i="4"/>
  <c r="Y3366" i="4" s="1"/>
  <c r="X3365" i="4"/>
  <c r="X3363" i="4"/>
  <c r="X3362" i="4"/>
  <c r="Y3362" i="4" s="1"/>
  <c r="X3361" i="4"/>
  <c r="Y3361" i="4" s="1"/>
  <c r="X3360" i="4"/>
  <c r="Y3360" i="4" s="1"/>
  <c r="X3359" i="4"/>
  <c r="Y3359" i="4" s="1"/>
  <c r="X3358" i="4"/>
  <c r="Y3358" i="4" s="1"/>
  <c r="X3357" i="4"/>
  <c r="X3353" i="4"/>
  <c r="Y3353" i="4" s="1"/>
  <c r="X3352" i="4"/>
  <c r="Y3352" i="4" s="1"/>
  <c r="X3351" i="4"/>
  <c r="Y3351" i="4" s="1"/>
  <c r="X3350" i="4"/>
  <c r="Y3350" i="4" s="1"/>
  <c r="X3349" i="4"/>
  <c r="X3347" i="4"/>
  <c r="X3333" i="4"/>
  <c r="X3332" i="4"/>
  <c r="X3326" i="4"/>
  <c r="Y3326" i="4" s="1"/>
  <c r="X3325" i="4"/>
  <c r="X3322" i="4"/>
  <c r="X3321" i="4"/>
  <c r="Y3321" i="4" s="1"/>
  <c r="X3320" i="4"/>
  <c r="Y3320" i="4" s="1"/>
  <c r="X3319" i="4"/>
  <c r="Y3319" i="4" s="1"/>
  <c r="X3318" i="4"/>
  <c r="Y3318" i="4" s="1"/>
  <c r="X3317" i="4"/>
  <c r="Y3317" i="4" s="1"/>
  <c r="X3316" i="4"/>
  <c r="X3312" i="4"/>
  <c r="Y3312" i="4" s="1"/>
  <c r="X3311" i="4"/>
  <c r="Y3311" i="4" s="1"/>
  <c r="X3310" i="4"/>
  <c r="Y3310" i="4" s="1"/>
  <c r="X3309" i="4"/>
  <c r="Y3309" i="4" s="1"/>
  <c r="X3308" i="4"/>
  <c r="X3306" i="4"/>
  <c r="X3292" i="4"/>
  <c r="X3285" i="4"/>
  <c r="Y3285" i="4" s="1"/>
  <c r="X3284" i="4"/>
  <c r="Y3284" i="4" s="1"/>
  <c r="X3283" i="4"/>
  <c r="X3281" i="4"/>
  <c r="Y3281" i="4" s="1"/>
  <c r="X3280" i="4"/>
  <c r="Y3280" i="4" s="1"/>
  <c r="X3279" i="4"/>
  <c r="Y3279" i="4" s="1"/>
  <c r="X3278" i="4"/>
  <c r="Y3278" i="4" s="1"/>
  <c r="X3277" i="4"/>
  <c r="Y3277" i="4" s="1"/>
  <c r="X3276" i="4"/>
  <c r="X3272" i="4"/>
  <c r="Y3272" i="4" s="1"/>
  <c r="X3271" i="4"/>
  <c r="X3270" i="4"/>
  <c r="Y3270" i="4" s="1"/>
  <c r="X3269" i="4"/>
  <c r="Y3269" i="4" s="1"/>
  <c r="X3268" i="4"/>
  <c r="X3266" i="4"/>
  <c r="X3252" i="4"/>
  <c r="X3251" i="4"/>
  <c r="X3245" i="4"/>
  <c r="Y3245" i="4" s="1"/>
  <c r="X3244" i="4"/>
  <c r="Y3244" i="4" s="1"/>
  <c r="X3243" i="4"/>
  <c r="X3241" i="4"/>
  <c r="X3240" i="4"/>
  <c r="Y3240" i="4" s="1"/>
  <c r="X3239" i="4"/>
  <c r="Y3239" i="4" s="1"/>
  <c r="X3238" i="4"/>
  <c r="Y3238" i="4" s="1"/>
  <c r="X3237" i="4"/>
  <c r="Y3237" i="4" s="1"/>
  <c r="X3236" i="4"/>
  <c r="Y3236" i="4" s="1"/>
  <c r="X3235" i="4"/>
  <c r="X3231" i="4"/>
  <c r="Y3231" i="4" s="1"/>
  <c r="X3230" i="4"/>
  <c r="Y3230" i="4" s="1"/>
  <c r="X3229" i="4"/>
  <c r="Y3229" i="4" s="1"/>
  <c r="X3228" i="4"/>
  <c r="Y3228" i="4" s="1"/>
  <c r="X3227" i="4"/>
  <c r="X3225" i="4"/>
  <c r="X3205" i="4"/>
  <c r="Y3205" i="4" s="1"/>
  <c r="X3204" i="4"/>
  <c r="Y3204" i="4" s="1"/>
  <c r="X3203" i="4"/>
  <c r="X3201" i="4"/>
  <c r="X3200" i="4"/>
  <c r="Y3200" i="4" s="1"/>
  <c r="X3199" i="4"/>
  <c r="Y3199" i="4" s="1"/>
  <c r="X3198" i="4"/>
  <c r="Y3198" i="4" s="1"/>
  <c r="X3197" i="4"/>
  <c r="Y3197" i="4" s="1"/>
  <c r="X3196" i="4"/>
  <c r="Y3196" i="4" s="1"/>
  <c r="X3195" i="4"/>
  <c r="X3191" i="4"/>
  <c r="Y3191" i="4" s="1"/>
  <c r="X3190" i="4"/>
  <c r="Y3190" i="4" s="1"/>
  <c r="X3189" i="4"/>
  <c r="Y3189" i="4" s="1"/>
  <c r="X3188" i="4"/>
  <c r="Y3188" i="4" s="1"/>
  <c r="X3187" i="4"/>
  <c r="X3185" i="4"/>
  <c r="X3171" i="4"/>
  <c r="X3170" i="4"/>
  <c r="X3163" i="4"/>
  <c r="Y3163" i="4" s="1"/>
  <c r="X3162" i="4"/>
  <c r="Y3162" i="4" s="1"/>
  <c r="X3161" i="4"/>
  <c r="X3159" i="4"/>
  <c r="X3158" i="4"/>
  <c r="Y3158" i="4" s="1"/>
  <c r="X3156" i="4"/>
  <c r="Y3156" i="4" s="1"/>
  <c r="X3155" i="4"/>
  <c r="Y3155" i="4" s="1"/>
  <c r="X3154" i="4"/>
  <c r="Y3154" i="4" s="1"/>
  <c r="X3153" i="4"/>
  <c r="Y3153" i="4" s="1"/>
  <c r="X3152" i="4"/>
  <c r="X3148" i="4"/>
  <c r="Y3148" i="4" s="1"/>
  <c r="X3147" i="4"/>
  <c r="Y3147" i="4" s="1"/>
  <c r="X3146" i="4"/>
  <c r="Y3146" i="4" s="1"/>
  <c r="X3145" i="4"/>
  <c r="Y3145" i="4" s="1"/>
  <c r="X3144" i="4"/>
  <c r="X3142" i="4"/>
  <c r="X3122" i="4"/>
  <c r="X3121" i="4"/>
  <c r="Y3121" i="4" s="1"/>
  <c r="X3120" i="4"/>
  <c r="X3118" i="4"/>
  <c r="X3117" i="4"/>
  <c r="Y3117" i="4" s="1"/>
  <c r="X3116" i="4"/>
  <c r="Y3116" i="4" s="1"/>
  <c r="X3115" i="4"/>
  <c r="Y3115" i="4" s="1"/>
  <c r="X3114" i="4"/>
  <c r="Y3114" i="4" s="1"/>
  <c r="X3113" i="4"/>
  <c r="Y3113" i="4" s="1"/>
  <c r="X3112" i="4"/>
  <c r="X3108" i="4"/>
  <c r="Y3108" i="4" s="1"/>
  <c r="X3107" i="4"/>
  <c r="Y3107" i="4" s="1"/>
  <c r="X3106" i="4"/>
  <c r="Y3106" i="4" s="1"/>
  <c r="X3105" i="4"/>
  <c r="Y3105" i="4" s="1"/>
  <c r="X3104" i="4"/>
  <c r="X3102" i="4"/>
  <c r="X3089" i="4"/>
  <c r="X3082" i="4"/>
  <c r="Y3082" i="4" s="1"/>
  <c r="X3081" i="4"/>
  <c r="Y3081" i="4" s="1"/>
  <c r="X3080" i="4"/>
  <c r="X3078" i="4"/>
  <c r="Y3078" i="4" s="1"/>
  <c r="X3077" i="4"/>
  <c r="Y3077" i="4" s="1"/>
  <c r="X3076" i="4"/>
  <c r="Y3076" i="4" s="1"/>
  <c r="X3075" i="4"/>
  <c r="Y3075" i="4" s="1"/>
  <c r="X3074" i="4"/>
  <c r="Y3074" i="4" s="1"/>
  <c r="X3073" i="4"/>
  <c r="Y3073" i="4" s="1"/>
  <c r="X3072" i="4"/>
  <c r="X3068" i="4"/>
  <c r="Y3068" i="4" s="1"/>
  <c r="X3067" i="4"/>
  <c r="X3066" i="4"/>
  <c r="Y3066" i="4" s="1"/>
  <c r="X3065" i="4"/>
  <c r="Y3065" i="4" s="1"/>
  <c r="X3064" i="4"/>
  <c r="X3062" i="4"/>
  <c r="X3043" i="4"/>
  <c r="Y3043" i="4" s="1"/>
  <c r="X3042" i="4"/>
  <c r="Y3042" i="4" s="1"/>
  <c r="X3039" i="4"/>
  <c r="X3038" i="4"/>
  <c r="Y3038" i="4" s="1"/>
  <c r="X3037" i="4"/>
  <c r="Y3037" i="4" s="1"/>
  <c r="X3036" i="4"/>
  <c r="Y3036" i="4" s="1"/>
  <c r="X3035" i="4"/>
  <c r="Y3035" i="4" s="1"/>
  <c r="X3034" i="4"/>
  <c r="Y3034" i="4" s="1"/>
  <c r="X3033" i="4"/>
  <c r="X3009" i="4"/>
  <c r="X3002" i="4"/>
  <c r="Y3002" i="4" s="1"/>
  <c r="X3001" i="4"/>
  <c r="Y3001" i="4" s="1"/>
  <c r="X3000" i="4"/>
  <c r="X2998" i="4"/>
  <c r="X2997" i="4"/>
  <c r="Y2997" i="4" s="1"/>
  <c r="X2996" i="4"/>
  <c r="Y2996" i="4" s="1"/>
  <c r="X2995" i="4"/>
  <c r="Y2995" i="4" s="1"/>
  <c r="X2994" i="4"/>
  <c r="Y2994" i="4" s="1"/>
  <c r="X2993" i="4"/>
  <c r="Y2993" i="4" s="1"/>
  <c r="X2992" i="4"/>
  <c r="X2988" i="4"/>
  <c r="Y2988" i="4" s="1"/>
  <c r="X2987" i="4"/>
  <c r="Y2987" i="4" s="1"/>
  <c r="X2986" i="4"/>
  <c r="Y2986" i="4" s="1"/>
  <c r="X2985" i="4"/>
  <c r="Y2985" i="4" s="1"/>
  <c r="X2984" i="4"/>
  <c r="X2982" i="4"/>
  <c r="X2969" i="4"/>
  <c r="X2968" i="4"/>
  <c r="X2962" i="4"/>
  <c r="Y2962" i="4" s="1"/>
  <c r="X2961" i="4"/>
  <c r="Y2961" i="4" s="1"/>
  <c r="X2958" i="4"/>
  <c r="X2957" i="4"/>
  <c r="Y2957" i="4" s="1"/>
  <c r="X2956" i="4"/>
  <c r="Y2956" i="4" s="1"/>
  <c r="X2955" i="4"/>
  <c r="Y2955" i="4" s="1"/>
  <c r="X2954" i="4"/>
  <c r="Y2954" i="4" s="1"/>
  <c r="X2953" i="4"/>
  <c r="Y2953" i="4" s="1"/>
  <c r="X2952" i="4"/>
  <c r="X2948" i="4"/>
  <c r="Y2948" i="4" s="1"/>
  <c r="X2947" i="4"/>
  <c r="X2946" i="4"/>
  <c r="Y2946" i="4" s="1"/>
  <c r="X2945" i="4"/>
  <c r="Y2945" i="4" s="1"/>
  <c r="X2944" i="4"/>
  <c r="X2942" i="4"/>
  <c r="X2929" i="4"/>
  <c r="X2922" i="4"/>
  <c r="Y2922" i="4" s="1"/>
  <c r="X2921" i="4"/>
  <c r="Y2921" i="4" s="1"/>
  <c r="X2920" i="4"/>
  <c r="X2918" i="4"/>
  <c r="X2917" i="4"/>
  <c r="Y2917" i="4" s="1"/>
  <c r="X2916" i="4"/>
  <c r="Y2916" i="4" s="1"/>
  <c r="X2915" i="4"/>
  <c r="Y2915" i="4" s="1"/>
  <c r="X2914" i="4"/>
  <c r="Y2914" i="4" s="1"/>
  <c r="X2913" i="4"/>
  <c r="Y2913" i="4" s="1"/>
  <c r="X2912" i="4"/>
  <c r="X2908" i="4"/>
  <c r="Y2908" i="4" s="1"/>
  <c r="X2907" i="4"/>
  <c r="Y2907" i="4" s="1"/>
  <c r="X2906" i="4"/>
  <c r="Y2906" i="4" s="1"/>
  <c r="X2905" i="4"/>
  <c r="Y2905" i="4" s="1"/>
  <c r="X2904" i="4"/>
  <c r="X2902" i="4"/>
  <c r="X2889" i="4"/>
  <c r="X2888" i="4"/>
  <c r="X2882" i="4"/>
  <c r="Y2882" i="4" s="1"/>
  <c r="X2881" i="4"/>
  <c r="Y2881" i="4" s="1"/>
  <c r="X2878" i="4"/>
  <c r="X2877" i="4"/>
  <c r="Y2877" i="4" s="1"/>
  <c r="X2876" i="4"/>
  <c r="Y2876" i="4" s="1"/>
  <c r="X2875" i="4"/>
  <c r="Y2875" i="4" s="1"/>
  <c r="X2874" i="4"/>
  <c r="Y2874" i="4" s="1"/>
  <c r="X2873" i="4"/>
  <c r="Y2873" i="4" s="1"/>
  <c r="X2872" i="4"/>
  <c r="X2868" i="4"/>
  <c r="Y2868" i="4" s="1"/>
  <c r="X2867" i="4"/>
  <c r="Y2867" i="4" s="1"/>
  <c r="X2866" i="4"/>
  <c r="Y2866" i="4" s="1"/>
  <c r="X2865" i="4"/>
  <c r="Y2865" i="4" s="1"/>
  <c r="X2864" i="4"/>
  <c r="X2862" i="4"/>
  <c r="X2849" i="4"/>
  <c r="X2842" i="4"/>
  <c r="Y2842" i="4" s="1"/>
  <c r="X2841" i="4"/>
  <c r="Y2841" i="4" s="1"/>
  <c r="X2840" i="4"/>
  <c r="X2838" i="4"/>
  <c r="X2837" i="4"/>
  <c r="Y2837" i="4" s="1"/>
  <c r="X2836" i="4"/>
  <c r="Y2836" i="4" s="1"/>
  <c r="X2835" i="4"/>
  <c r="Y2835" i="4" s="1"/>
  <c r="X2834" i="4"/>
  <c r="Y2834" i="4" s="1"/>
  <c r="X2833" i="4"/>
  <c r="Y2833" i="4" s="1"/>
  <c r="X2832" i="4"/>
  <c r="X2828" i="4"/>
  <c r="Y2828" i="4" s="1"/>
  <c r="X2827" i="4"/>
  <c r="Y2827" i="4" s="1"/>
  <c r="X2826" i="4"/>
  <c r="Y2826" i="4" s="1"/>
  <c r="X2825" i="4"/>
  <c r="Y2825" i="4" s="1"/>
  <c r="X2824" i="4"/>
  <c r="X2822" i="4"/>
  <c r="X2802" i="4"/>
  <c r="Y2802" i="4" s="1"/>
  <c r="X2801" i="4"/>
  <c r="Y2801" i="4" s="1"/>
  <c r="X2800" i="4"/>
  <c r="X2798" i="4"/>
  <c r="X2797" i="4"/>
  <c r="Y2797" i="4" s="1"/>
  <c r="X2796" i="4"/>
  <c r="Y2796" i="4" s="1"/>
  <c r="X2795" i="4"/>
  <c r="Y2795" i="4" s="1"/>
  <c r="X2794" i="4"/>
  <c r="Y2794" i="4" s="1"/>
  <c r="X2793" i="4"/>
  <c r="Y2793" i="4" s="1"/>
  <c r="X2792" i="4"/>
  <c r="X2788" i="4"/>
  <c r="Y2788" i="4" s="1"/>
  <c r="X2787" i="4"/>
  <c r="Y2787" i="4" s="1"/>
  <c r="X2786" i="4"/>
  <c r="Y2786" i="4" s="1"/>
  <c r="X2785" i="4"/>
  <c r="Y2785" i="4" s="1"/>
  <c r="X2784" i="4"/>
  <c r="X2782" i="4"/>
  <c r="X2768" i="4"/>
  <c r="X2767" i="4"/>
  <c r="X2761" i="4"/>
  <c r="Y2761" i="4" s="1"/>
  <c r="X2760" i="4"/>
  <c r="Y2760" i="4" s="1"/>
  <c r="X2759" i="4"/>
  <c r="X2757" i="4"/>
  <c r="X2756" i="4"/>
  <c r="Y2756" i="4" s="1"/>
  <c r="X2755" i="4"/>
  <c r="Y2755" i="4" s="1"/>
  <c r="X2754" i="4"/>
  <c r="Y2754" i="4" s="1"/>
  <c r="X2753" i="4"/>
  <c r="Y2753" i="4" s="1"/>
  <c r="X2752" i="4"/>
  <c r="Y2752" i="4" s="1"/>
  <c r="X2751" i="4"/>
  <c r="X2747" i="4"/>
  <c r="Y2747" i="4" s="1"/>
  <c r="X2746" i="4"/>
  <c r="X2745" i="4"/>
  <c r="Y2745" i="4" s="1"/>
  <c r="X2744" i="4"/>
  <c r="Y2744" i="4" s="1"/>
  <c r="X2743" i="4"/>
  <c r="X2741" i="4"/>
  <c r="X2728" i="4"/>
  <c r="X2727" i="4"/>
  <c r="X2721" i="4"/>
  <c r="Y2721" i="4" s="1"/>
  <c r="X2720" i="4"/>
  <c r="Y2720" i="4" s="1"/>
  <c r="X2719" i="4"/>
  <c r="X2717" i="4"/>
  <c r="X2716" i="4"/>
  <c r="Y2716" i="4" s="1"/>
  <c r="X2715" i="4"/>
  <c r="Y2715" i="4" s="1"/>
  <c r="X2714" i="4"/>
  <c r="Y2714" i="4" s="1"/>
  <c r="X2713" i="4"/>
  <c r="Y2713" i="4" s="1"/>
  <c r="X2712" i="4"/>
  <c r="Y2712" i="4" s="1"/>
  <c r="X2711" i="4"/>
  <c r="X2707" i="4"/>
  <c r="Y2707" i="4" s="1"/>
  <c r="X2706" i="4"/>
  <c r="X2705" i="4"/>
  <c r="Y2705" i="4" s="1"/>
  <c r="X2704" i="4"/>
  <c r="Y2704" i="4" s="1"/>
  <c r="X2703" i="4"/>
  <c r="X2701" i="4"/>
  <c r="X2687" i="4"/>
  <c r="X2686" i="4"/>
  <c r="X2680" i="4"/>
  <c r="Y2680" i="4" s="1"/>
  <c r="X2679" i="4"/>
  <c r="Y2679" i="4" s="1"/>
  <c r="X2678" i="4"/>
  <c r="X2676" i="4"/>
  <c r="X2675" i="4"/>
  <c r="Y2675" i="4" s="1"/>
  <c r="X2674" i="4"/>
  <c r="Y2674" i="4" s="1"/>
  <c r="X2673" i="4"/>
  <c r="Y2673" i="4" s="1"/>
  <c r="X2672" i="4"/>
  <c r="Y2672" i="4" s="1"/>
  <c r="X2671" i="4"/>
  <c r="Y2671" i="4" s="1"/>
  <c r="X2670" i="4"/>
  <c r="X2666" i="4"/>
  <c r="Y2666" i="4" s="1"/>
  <c r="X2665" i="4"/>
  <c r="Y2665" i="4" s="1"/>
  <c r="X2664" i="4"/>
  <c r="Y2664" i="4" s="1"/>
  <c r="X2663" i="4"/>
  <c r="Y2663" i="4" s="1"/>
  <c r="X2662" i="4"/>
  <c r="X2660" i="4"/>
  <c r="X2646" i="4"/>
  <c r="X2645" i="4"/>
  <c r="X2639" i="4"/>
  <c r="Y2639" i="4" s="1"/>
  <c r="X2638" i="4"/>
  <c r="Y2638" i="4" s="1"/>
  <c r="X2637" i="4"/>
  <c r="X2635" i="4"/>
  <c r="X2634" i="4"/>
  <c r="Y2634" i="4" s="1"/>
  <c r="X2633" i="4"/>
  <c r="X2632" i="4"/>
  <c r="Y2632" i="4" s="1"/>
  <c r="X2631" i="4"/>
  <c r="Y2631" i="4" s="1"/>
  <c r="X2630" i="4"/>
  <c r="Y2630" i="4" s="1"/>
  <c r="X2629" i="4"/>
  <c r="Y2629" i="4" s="1"/>
  <c r="X2628" i="4"/>
  <c r="X2624" i="4"/>
  <c r="Y2624" i="4" s="1"/>
  <c r="X2622" i="4"/>
  <c r="Y2622" i="4" s="1"/>
  <c r="X2621" i="4"/>
  <c r="Y2621" i="4" s="1"/>
  <c r="X2620" i="4"/>
  <c r="X2618" i="4"/>
  <c r="X2598" i="4"/>
  <c r="Y2598" i="4" s="1"/>
  <c r="X2597" i="4"/>
  <c r="Y2597" i="4" s="1"/>
  <c r="X2596" i="4"/>
  <c r="X2594" i="4"/>
  <c r="X2593" i="4"/>
  <c r="Y2593" i="4" s="1"/>
  <c r="X2592" i="4"/>
  <c r="Y2592" i="4" s="1"/>
  <c r="X2591" i="4"/>
  <c r="Y2591" i="4" s="1"/>
  <c r="X2590" i="4"/>
  <c r="Y2590" i="4" s="1"/>
  <c r="X2589" i="4"/>
  <c r="Y2589" i="4" s="1"/>
  <c r="X2588" i="4"/>
  <c r="X2584" i="4"/>
  <c r="Y2584" i="4" s="1"/>
  <c r="X2583" i="4"/>
  <c r="Y2583" i="4" s="1"/>
  <c r="X2582" i="4"/>
  <c r="Y2582" i="4" s="1"/>
  <c r="X2581" i="4"/>
  <c r="Y2581" i="4" s="1"/>
  <c r="X2580" i="4"/>
  <c r="X2578" i="4"/>
  <c r="X2558" i="4"/>
  <c r="Y2558" i="4" s="1"/>
  <c r="X2557" i="4"/>
  <c r="Y2557" i="4" s="1"/>
  <c r="X2556" i="4"/>
  <c r="X2554" i="4"/>
  <c r="X2553" i="4"/>
  <c r="Y2553" i="4" s="1"/>
  <c r="X2552" i="4"/>
  <c r="Y2552" i="4" s="1"/>
  <c r="X2551" i="4"/>
  <c r="Y2551" i="4" s="1"/>
  <c r="X2550" i="4"/>
  <c r="Y2550" i="4" s="1"/>
  <c r="X2549" i="4"/>
  <c r="Y2549" i="4" s="1"/>
  <c r="X2548" i="4"/>
  <c r="X2544" i="4"/>
  <c r="Y2544" i="4" s="1"/>
  <c r="X2543" i="4"/>
  <c r="X2542" i="4"/>
  <c r="Y2542" i="4" s="1"/>
  <c r="X2541" i="4"/>
  <c r="Y2541" i="4" s="1"/>
  <c r="X2540" i="4"/>
  <c r="X2538" i="4"/>
  <c r="X2518" i="4"/>
  <c r="Y2518" i="4" s="1"/>
  <c r="X2517" i="4"/>
  <c r="Y2517" i="4" s="1"/>
  <c r="X2516" i="4"/>
  <c r="X2514" i="4"/>
  <c r="X2513" i="4"/>
  <c r="Y2513" i="4" s="1"/>
  <c r="X2512" i="4"/>
  <c r="Y2512" i="4" s="1"/>
  <c r="X2511" i="4"/>
  <c r="Y2511" i="4" s="1"/>
  <c r="X2510" i="4"/>
  <c r="Y2510" i="4" s="1"/>
  <c r="X2509" i="4"/>
  <c r="Y2509" i="4" s="1"/>
  <c r="X2508" i="4"/>
  <c r="X2504" i="4"/>
  <c r="Y2504" i="4" s="1"/>
  <c r="X2503" i="4"/>
  <c r="Y2503" i="4" s="1"/>
  <c r="X2502" i="4"/>
  <c r="Y2502" i="4" s="1"/>
  <c r="X2501" i="4"/>
  <c r="Y2501" i="4" s="1"/>
  <c r="X2500" i="4"/>
  <c r="X2498" i="4"/>
  <c r="X2478" i="4"/>
  <c r="Y2478" i="4" s="1"/>
  <c r="X2477" i="4"/>
  <c r="Y2477" i="4" s="1"/>
  <c r="X2476" i="4"/>
  <c r="X2474" i="4"/>
  <c r="Y2474" i="4" s="1"/>
  <c r="X2473" i="4"/>
  <c r="Y2473" i="4" s="1"/>
  <c r="X2472" i="4"/>
  <c r="Y2472" i="4" s="1"/>
  <c r="X2471" i="4"/>
  <c r="Y2471" i="4" s="1"/>
  <c r="X2470" i="4"/>
  <c r="Y2470" i="4" s="1"/>
  <c r="X2469" i="4"/>
  <c r="X2465" i="4"/>
  <c r="Y2465" i="4" s="1"/>
  <c r="X2464" i="4"/>
  <c r="X2463" i="4"/>
  <c r="Y2463" i="4" s="1"/>
  <c r="X2462" i="4"/>
  <c r="Y2462" i="4" s="1"/>
  <c r="X2461" i="4"/>
  <c r="X2459" i="4"/>
  <c r="X2442" i="4"/>
  <c r="Y2442" i="4" s="1"/>
  <c r="X2441" i="4"/>
  <c r="Y2441" i="4" s="1"/>
  <c r="X2440" i="4"/>
  <c r="X2438" i="4"/>
  <c r="X2437" i="4"/>
  <c r="Y2437" i="4" s="1"/>
  <c r="X2436" i="4"/>
  <c r="X2435" i="4"/>
  <c r="Y2435" i="4" s="1"/>
  <c r="X2434" i="4"/>
  <c r="Y2434" i="4" s="1"/>
  <c r="X2433" i="4"/>
  <c r="Y2433" i="4" s="1"/>
  <c r="X2432" i="4"/>
  <c r="Y2432" i="4" s="1"/>
  <c r="X2431" i="4"/>
  <c r="X2427" i="4"/>
  <c r="Y2427" i="4" s="1"/>
  <c r="X2426" i="4"/>
  <c r="Y2426" i="4" s="1"/>
  <c r="X2425" i="4"/>
  <c r="Y2425" i="4" s="1"/>
  <c r="X2424" i="4"/>
  <c r="X2421" i="4"/>
  <c r="X2401" i="4"/>
  <c r="Y2401" i="4" s="1"/>
  <c r="X2400" i="4"/>
  <c r="Y2400" i="4" s="1"/>
  <c r="X2399" i="4"/>
  <c r="X2397" i="4"/>
  <c r="X2396" i="4"/>
  <c r="Y2396" i="4" s="1"/>
  <c r="X2395" i="4"/>
  <c r="Y2395" i="4" s="1"/>
  <c r="X2394" i="4"/>
  <c r="Y2394" i="4" s="1"/>
  <c r="X2393" i="4"/>
  <c r="Y2393" i="4" s="1"/>
  <c r="X2392" i="4"/>
  <c r="Y2392" i="4" s="1"/>
  <c r="X2391" i="4"/>
  <c r="X2387" i="4"/>
  <c r="Y2387" i="4" s="1"/>
  <c r="X2386" i="4"/>
  <c r="X2385" i="4"/>
  <c r="Y2385" i="4" s="1"/>
  <c r="X2384" i="4"/>
  <c r="Y2384" i="4" s="1"/>
  <c r="X2383" i="4"/>
  <c r="X2381" i="4"/>
  <c r="X2367" i="4"/>
  <c r="Y2367" i="4" s="1"/>
  <c r="X2366" i="4"/>
  <c r="X2360" i="4"/>
  <c r="Y2360" i="4" s="1"/>
  <c r="X2359" i="4"/>
  <c r="Y2359" i="4" s="1"/>
  <c r="X2358" i="4"/>
  <c r="X2356" i="4"/>
  <c r="X2355" i="4"/>
  <c r="Y2355" i="4" s="1"/>
  <c r="X2354" i="4"/>
  <c r="Y2354" i="4" s="1"/>
  <c r="X2353" i="4"/>
  <c r="Y2353" i="4" s="1"/>
  <c r="X2352" i="4"/>
  <c r="Y2352" i="4" s="1"/>
  <c r="X2351" i="4"/>
  <c r="Y2351" i="4" s="1"/>
  <c r="X2350" i="4"/>
  <c r="X2346" i="4"/>
  <c r="Y2346" i="4" s="1"/>
  <c r="X2345" i="4"/>
  <c r="Y2345" i="4" s="1"/>
  <c r="X2344" i="4"/>
  <c r="Y2344" i="4" s="1"/>
  <c r="X2343" i="4"/>
  <c r="Y2343" i="4" s="1"/>
  <c r="X2342" i="4"/>
  <c r="X2340" i="4"/>
  <c r="X2323" i="4"/>
  <c r="Y2323" i="4" s="1"/>
  <c r="X2322" i="4"/>
  <c r="X2319" i="4"/>
  <c r="Y2319" i="4" s="1"/>
  <c r="X2318" i="4"/>
  <c r="Y2318" i="4" s="1"/>
  <c r="X2317" i="4"/>
  <c r="X2315" i="4"/>
  <c r="Y2315" i="4" s="1"/>
  <c r="X2314" i="4"/>
  <c r="Y2314" i="4" s="1"/>
  <c r="X2313" i="4"/>
  <c r="Y2313" i="4" s="1"/>
  <c r="X2312" i="4"/>
  <c r="Y2312" i="4" s="1"/>
  <c r="X2311" i="4"/>
  <c r="Y2311" i="4" s="1"/>
  <c r="X2310" i="4"/>
  <c r="Y2310" i="4" s="1"/>
  <c r="X2309" i="4"/>
  <c r="X2305" i="4"/>
  <c r="Y2305" i="4" s="1"/>
  <c r="X2304" i="4"/>
  <c r="X2303" i="4"/>
  <c r="Y2303" i="4" s="1"/>
  <c r="X2302" i="4"/>
  <c r="Y2302" i="4" s="1"/>
  <c r="X2301" i="4"/>
  <c r="X2299" i="4"/>
  <c r="X2279" i="4"/>
  <c r="Y2279" i="4" s="1"/>
  <c r="X2278" i="4"/>
  <c r="Y2278" i="4" s="1"/>
  <c r="X2277" i="4"/>
  <c r="X2275" i="4"/>
  <c r="X2274" i="4"/>
  <c r="Y2274" i="4" s="1"/>
  <c r="X2273" i="4"/>
  <c r="Y2273" i="4" s="1"/>
  <c r="X2272" i="4"/>
  <c r="Y2272" i="4" s="1"/>
  <c r="X2271" i="4"/>
  <c r="Y2271" i="4" s="1"/>
  <c r="X2270" i="4"/>
  <c r="Y2270" i="4" s="1"/>
  <c r="X2269" i="4"/>
  <c r="Y2269" i="4" s="1"/>
  <c r="X2268" i="4"/>
  <c r="X2264" i="4"/>
  <c r="Y2264" i="4" s="1"/>
  <c r="X2263" i="4"/>
  <c r="Y2263" i="4" s="1"/>
  <c r="X2262" i="4"/>
  <c r="Y2262" i="4" s="1"/>
  <c r="X2261" i="4"/>
  <c r="Y2261" i="4" s="1"/>
  <c r="X2260" i="4"/>
  <c r="X2258" i="4"/>
  <c r="X2238" i="4"/>
  <c r="Y2238" i="4" s="1"/>
  <c r="X2237" i="4"/>
  <c r="Y2237" i="4" s="1"/>
  <c r="X2236" i="4"/>
  <c r="X2234" i="4"/>
  <c r="X2233" i="4"/>
  <c r="Y2233" i="4" s="1"/>
  <c r="X2232" i="4"/>
  <c r="Y2232" i="4" s="1"/>
  <c r="X2231" i="4"/>
  <c r="Y2231" i="4" s="1"/>
  <c r="X2230" i="4"/>
  <c r="Y2230" i="4" s="1"/>
  <c r="X2229" i="4"/>
  <c r="Y2229" i="4" s="1"/>
  <c r="X2228" i="4"/>
  <c r="X2224" i="4"/>
  <c r="Y2224" i="4" s="1"/>
  <c r="X2223" i="4"/>
  <c r="X2222" i="4"/>
  <c r="Y2222" i="4" s="1"/>
  <c r="X2221" i="4"/>
  <c r="X2218" i="4"/>
  <c r="X2198" i="4"/>
  <c r="Y2198" i="4" s="1"/>
  <c r="X2197" i="4"/>
  <c r="Y2197" i="4" s="1"/>
  <c r="X2196" i="4"/>
  <c r="X2194" i="4"/>
  <c r="X2193" i="4"/>
  <c r="Y2193" i="4" s="1"/>
  <c r="X2192" i="4"/>
  <c r="Y2192" i="4" s="1"/>
  <c r="X2191" i="4"/>
  <c r="Y2191" i="4" s="1"/>
  <c r="X2190" i="4"/>
  <c r="Y2190" i="4" s="1"/>
  <c r="X2189" i="4"/>
  <c r="Y2189" i="4" s="1"/>
  <c r="X2188" i="4"/>
  <c r="X2184" i="4"/>
  <c r="Y2184" i="4" s="1"/>
  <c r="X2183" i="4"/>
  <c r="Y2183" i="4" s="1"/>
  <c r="X2182" i="4"/>
  <c r="Y2182" i="4" s="1"/>
  <c r="X2181" i="4"/>
  <c r="Y2181" i="4" s="1"/>
  <c r="X2180" i="4"/>
  <c r="X2178" i="4"/>
  <c r="X2164" i="4"/>
  <c r="X2163" i="4"/>
  <c r="X2157" i="4"/>
  <c r="Y2157" i="4" s="1"/>
  <c r="X2156" i="4"/>
  <c r="Y2156" i="4" s="1"/>
  <c r="X2155" i="4"/>
  <c r="X2153" i="4"/>
  <c r="X2152" i="4"/>
  <c r="Y2152" i="4" s="1"/>
  <c r="X2151" i="4"/>
  <c r="Y2151" i="4" s="1"/>
  <c r="X2150" i="4"/>
  <c r="Y2150" i="4" s="1"/>
  <c r="X2149" i="4"/>
  <c r="Y2149" i="4" s="1"/>
  <c r="X2148" i="4"/>
  <c r="Y2148" i="4" s="1"/>
  <c r="X2147" i="4"/>
  <c r="X2143" i="4"/>
  <c r="Y2143" i="4" s="1"/>
  <c r="X2142" i="4"/>
  <c r="Y2142" i="4" s="1"/>
  <c r="X2141" i="4"/>
  <c r="Y2141" i="4" s="1"/>
  <c r="X2140" i="4"/>
  <c r="Y2140" i="4" s="1"/>
  <c r="X2139" i="4"/>
  <c r="X2137" i="4"/>
  <c r="X2117" i="4"/>
  <c r="X2116" i="4"/>
  <c r="Y2116" i="4" s="1"/>
  <c r="X2113" i="4"/>
  <c r="X2112" i="4"/>
  <c r="Y2112" i="4" s="1"/>
  <c r="X2111" i="4"/>
  <c r="Y2111" i="4" s="1"/>
  <c r="X2110" i="4"/>
  <c r="Y2110" i="4" s="1"/>
  <c r="X2109" i="4"/>
  <c r="Y2109" i="4" s="1"/>
  <c r="X2108" i="4"/>
  <c r="Y2108" i="4" s="1"/>
  <c r="X2107" i="4"/>
  <c r="Y2107" i="4" s="1"/>
  <c r="X2106" i="4"/>
  <c r="X2102" i="4"/>
  <c r="Y2102" i="4" s="1"/>
  <c r="X2101" i="4"/>
  <c r="X2100" i="4"/>
  <c r="Y2100" i="4" s="1"/>
  <c r="X2099" i="4"/>
  <c r="Y2099" i="4" s="1"/>
  <c r="X2098" i="4"/>
  <c r="X2096" i="4"/>
  <c r="X2082" i="4"/>
  <c r="X2075" i="4"/>
  <c r="Y2075" i="4" s="1"/>
  <c r="X2074" i="4"/>
  <c r="Y2074" i="4" s="1"/>
  <c r="X2073" i="4"/>
  <c r="X2071" i="4"/>
  <c r="X2070" i="4"/>
  <c r="Y2070" i="4" s="1"/>
  <c r="X2069" i="4"/>
  <c r="X2068" i="4"/>
  <c r="Y2068" i="4" s="1"/>
  <c r="X2067" i="4"/>
  <c r="Y2067" i="4" s="1"/>
  <c r="X2066" i="4"/>
  <c r="Y2066" i="4" s="1"/>
  <c r="X2065" i="4"/>
  <c r="Y2065" i="4" s="1"/>
  <c r="X2064" i="4"/>
  <c r="X2060" i="4"/>
  <c r="Y2060" i="4" s="1"/>
  <c r="X2059" i="4"/>
  <c r="Y2059" i="4" s="1"/>
  <c r="X2058" i="4"/>
  <c r="Y2058" i="4" s="1"/>
  <c r="X2057" i="4"/>
  <c r="Y2057" i="4" s="1"/>
  <c r="X2056" i="4"/>
  <c r="X2054" i="4"/>
  <c r="X2040" i="4"/>
  <c r="X2039" i="4"/>
  <c r="X2033" i="4"/>
  <c r="Y2033" i="4" s="1"/>
  <c r="X2032" i="4"/>
  <c r="Y2032" i="4" s="1"/>
  <c r="X2031" i="4"/>
  <c r="X2019" i="4"/>
  <c r="Y2019" i="4" s="1"/>
  <c r="X2018" i="4"/>
  <c r="Y2018" i="4" s="1"/>
  <c r="X2017" i="4"/>
  <c r="Y2017" i="4" s="1"/>
  <c r="X2016" i="4"/>
  <c r="X2014" i="4"/>
  <c r="X1994" i="4"/>
  <c r="X1993" i="4"/>
  <c r="Y1993" i="4" s="1"/>
  <c r="X1992" i="4"/>
  <c r="X1990" i="4"/>
  <c r="X1989" i="4"/>
  <c r="Y1989" i="4" s="1"/>
  <c r="X1988" i="4"/>
  <c r="Y1988" i="4" s="1"/>
  <c r="X1987" i="4"/>
  <c r="Y1987" i="4" s="1"/>
  <c r="X1986" i="4"/>
  <c r="Y1986" i="4" s="1"/>
  <c r="X1985" i="4"/>
  <c r="Y1985" i="4" s="1"/>
  <c r="X1984" i="4"/>
  <c r="X1980" i="4"/>
  <c r="Y1980" i="4" s="1"/>
  <c r="X1979" i="4"/>
  <c r="Y1979" i="4" s="1"/>
  <c r="X1978" i="4"/>
  <c r="Y1978" i="4" s="1"/>
  <c r="X1977" i="4"/>
  <c r="Y1977" i="4" s="1"/>
  <c r="X1976" i="4"/>
  <c r="X1974" i="4"/>
  <c r="X1960" i="4"/>
  <c r="X1953" i="4"/>
  <c r="Y1953" i="4" s="1"/>
  <c r="X1952" i="4"/>
  <c r="Y1952" i="4" s="1"/>
  <c r="X1951" i="4"/>
  <c r="X1949" i="4"/>
  <c r="X1948" i="4"/>
  <c r="Y1948" i="4" s="1"/>
  <c r="X1947" i="4"/>
  <c r="Y1947" i="4" s="1"/>
  <c r="X1946" i="4"/>
  <c r="Y1946" i="4" s="1"/>
  <c r="X1945" i="4"/>
  <c r="Y1945" i="4" s="1"/>
  <c r="X1944" i="4"/>
  <c r="Y1944" i="4" s="1"/>
  <c r="X1943" i="4"/>
  <c r="X1939" i="4"/>
  <c r="Y1939" i="4" s="1"/>
  <c r="X1938" i="4"/>
  <c r="Y1938" i="4" s="1"/>
  <c r="X1937" i="4"/>
  <c r="Y1937" i="4" s="1"/>
  <c r="X1936" i="4"/>
  <c r="Y1936" i="4" s="1"/>
  <c r="X1935" i="4"/>
  <c r="X1933" i="4"/>
  <c r="X1919" i="4"/>
  <c r="Y1919" i="4" s="1"/>
  <c r="X1918" i="4"/>
  <c r="X1912" i="4"/>
  <c r="Y1912" i="4" s="1"/>
  <c r="X1911" i="4"/>
  <c r="Y1911" i="4" s="1"/>
  <c r="X1910" i="4"/>
  <c r="X1908" i="4"/>
  <c r="X1907" i="4"/>
  <c r="Y1907" i="4" s="1"/>
  <c r="X1905" i="4"/>
  <c r="Y1905" i="4" s="1"/>
  <c r="X1904" i="4"/>
  <c r="Y1904" i="4" s="1"/>
  <c r="X1903" i="4"/>
  <c r="Y1903" i="4" s="1"/>
  <c r="X1902" i="4"/>
  <c r="Y1902" i="4" s="1"/>
  <c r="X1901" i="4"/>
  <c r="X1897" i="4"/>
  <c r="Y1897" i="4" s="1"/>
  <c r="X1896" i="4"/>
  <c r="Y1896" i="4" s="1"/>
  <c r="X1895" i="4"/>
  <c r="Y1895" i="4" s="1"/>
  <c r="X1894" i="4"/>
  <c r="Y1894" i="4" s="1"/>
  <c r="X1893" i="4"/>
  <c r="X1891" i="4"/>
  <c r="X1871" i="4"/>
  <c r="Y1871" i="4" s="1"/>
  <c r="X1870" i="4"/>
  <c r="Y1870" i="4" s="1"/>
  <c r="X1869" i="4"/>
  <c r="X1867" i="4"/>
  <c r="X1866" i="4"/>
  <c r="Y1866" i="4" s="1"/>
  <c r="X1865" i="4"/>
  <c r="Y1865" i="4" s="1"/>
  <c r="X1864" i="4"/>
  <c r="Y1864" i="4" s="1"/>
  <c r="X1863" i="4"/>
  <c r="Y1863" i="4" s="1"/>
  <c r="X1862" i="4"/>
  <c r="Y1862" i="4" s="1"/>
  <c r="X1861" i="4"/>
  <c r="X1857" i="4"/>
  <c r="Y1857" i="4" s="1"/>
  <c r="X1856" i="4"/>
  <c r="X1855" i="4"/>
  <c r="Y1855" i="4" s="1"/>
  <c r="X1854" i="4"/>
  <c r="Y1854" i="4" s="1"/>
  <c r="X1853" i="4"/>
  <c r="X1851" i="4"/>
  <c r="X1830" i="4"/>
  <c r="Y1830" i="4" s="1"/>
  <c r="X1829" i="4"/>
  <c r="Y1829" i="4" s="1"/>
  <c r="X1828" i="4"/>
  <c r="X1826" i="4"/>
  <c r="X1825" i="4"/>
  <c r="Y1825" i="4" s="1"/>
  <c r="X1824" i="4"/>
  <c r="Y1824" i="4" s="1"/>
  <c r="X1823" i="4"/>
  <c r="Y1823" i="4" s="1"/>
  <c r="X1822" i="4"/>
  <c r="Y1822" i="4" s="1"/>
  <c r="X1821" i="4"/>
  <c r="X1816" i="4"/>
  <c r="Y1816" i="4" s="1"/>
  <c r="X1815" i="4"/>
  <c r="Y1815" i="4" s="1"/>
  <c r="X1814" i="4"/>
  <c r="Y1814" i="4" s="1"/>
  <c r="X1813" i="4"/>
  <c r="X1811" i="4"/>
  <c r="X1789" i="4"/>
  <c r="Y1789" i="4" s="1"/>
  <c r="X1788" i="4"/>
  <c r="Y1788" i="4" s="1"/>
  <c r="X1787" i="4"/>
  <c r="X1785" i="4"/>
  <c r="Y1785" i="4" s="1"/>
  <c r="X1784" i="4"/>
  <c r="Y1784" i="4" s="1"/>
  <c r="X1783" i="4"/>
  <c r="Y1783" i="4" s="1"/>
  <c r="X1782" i="4"/>
  <c r="Y1782" i="4" s="1"/>
  <c r="X1781" i="4"/>
  <c r="Y1781" i="4" s="1"/>
  <c r="X1780" i="4"/>
  <c r="X1776" i="4"/>
  <c r="Y1776" i="4" s="1"/>
  <c r="X1775" i="4"/>
  <c r="Y1775" i="4" s="1"/>
  <c r="X1774" i="4"/>
  <c r="Y1774" i="4" s="1"/>
  <c r="X1773" i="4"/>
  <c r="Y1773" i="4" s="1"/>
  <c r="X1772" i="4"/>
  <c r="X1770" i="4"/>
  <c r="X1756" i="4"/>
  <c r="X1755" i="4"/>
  <c r="X1754" i="4"/>
  <c r="X1748" i="4"/>
  <c r="X1747" i="4"/>
  <c r="Y1747" i="4" s="1"/>
  <c r="X1746" i="4"/>
  <c r="X1744" i="4"/>
  <c r="Y1744" i="4" s="1"/>
  <c r="X1743" i="4"/>
  <c r="Y1743" i="4" s="1"/>
  <c r="X1742" i="4"/>
  <c r="Y1742" i="4" s="1"/>
  <c r="X1741" i="4"/>
  <c r="Y1741" i="4" s="1"/>
  <c r="X1740" i="4"/>
  <c r="Y1740" i="4" s="1"/>
  <c r="X1739" i="4"/>
  <c r="X1735" i="4"/>
  <c r="Y1735" i="4" s="1"/>
  <c r="X1734" i="4"/>
  <c r="Y1734" i="4" s="1"/>
  <c r="X1733" i="4"/>
  <c r="Y1733" i="4" s="1"/>
  <c r="X1732" i="4"/>
  <c r="Y1732" i="4" s="1"/>
  <c r="X1731" i="4"/>
  <c r="X1729" i="4"/>
  <c r="X1709" i="4"/>
  <c r="Y1709" i="4" s="1"/>
  <c r="X1708" i="4"/>
  <c r="Y1708" i="4" s="1"/>
  <c r="X1707" i="4"/>
  <c r="X1705" i="4"/>
  <c r="X1704" i="4"/>
  <c r="Y1704" i="4" s="1"/>
  <c r="X1703" i="4"/>
  <c r="Y1703" i="4" s="1"/>
  <c r="X1702" i="4"/>
  <c r="Y1702" i="4" s="1"/>
  <c r="X1701" i="4"/>
  <c r="Y1701" i="4" s="1"/>
  <c r="X1700" i="4"/>
  <c r="Y1700" i="4" s="1"/>
  <c r="X1699" i="4"/>
  <c r="X1695" i="4"/>
  <c r="Y1695" i="4" s="1"/>
  <c r="X1694" i="4"/>
  <c r="Y1694" i="4" s="1"/>
  <c r="X1693" i="4"/>
  <c r="Y1693" i="4" s="1"/>
  <c r="X1692" i="4"/>
  <c r="Y1692" i="4" s="1"/>
  <c r="X1691" i="4"/>
  <c r="X1689" i="4"/>
  <c r="X1675" i="4"/>
  <c r="X1668" i="4"/>
  <c r="Y1668" i="4" s="1"/>
  <c r="X1667" i="4"/>
  <c r="Y1667" i="4" s="1"/>
  <c r="X1666" i="4"/>
  <c r="X1664" i="4"/>
  <c r="X1663" i="4"/>
  <c r="Y1663" i="4" s="1"/>
  <c r="X1662" i="4"/>
  <c r="Y1662" i="4" s="1"/>
  <c r="X1661" i="4"/>
  <c r="Y1661" i="4" s="1"/>
  <c r="X1660" i="4"/>
  <c r="Y1660" i="4" s="1"/>
  <c r="X1659" i="4"/>
  <c r="Y1659" i="4" s="1"/>
  <c r="X1658" i="4"/>
  <c r="X1654" i="4"/>
  <c r="Y1654" i="4" s="1"/>
  <c r="X1653" i="4"/>
  <c r="Y1653" i="4" s="1"/>
  <c r="X1652" i="4"/>
  <c r="Y1652" i="4" s="1"/>
  <c r="X1651" i="4"/>
  <c r="Y1651" i="4" s="1"/>
  <c r="X1650" i="4"/>
  <c r="X1648" i="4"/>
  <c r="X1634" i="4"/>
  <c r="X1631" i="4"/>
  <c r="X1628" i="4"/>
  <c r="Y1628" i="4" s="1"/>
  <c r="X1627" i="4"/>
  <c r="Y1627" i="4" s="1"/>
  <c r="X1626" i="4"/>
  <c r="X1624" i="4"/>
  <c r="X1623" i="4"/>
  <c r="X1622" i="4"/>
  <c r="X1621" i="4"/>
  <c r="X1620" i="4"/>
  <c r="X1619" i="4"/>
  <c r="X1617" i="4"/>
  <c r="X1615" i="4"/>
  <c r="X1614" i="4"/>
  <c r="X1613" i="4"/>
  <c r="X1612" i="4"/>
  <c r="X1611" i="4"/>
  <c r="X1609" i="4"/>
  <c r="X1548" i="4"/>
  <c r="X1535" i="4"/>
  <c r="Y1535" i="4" s="1"/>
  <c r="X1533" i="4"/>
  <c r="Y1533" i="4" s="1"/>
  <c r="X1532" i="4"/>
  <c r="X1525" i="4"/>
  <c r="Y1525" i="4" s="1"/>
  <c r="X1524" i="4"/>
  <c r="Y1524" i="4" s="1"/>
  <c r="X1523" i="4"/>
  <c r="X1517" i="4"/>
  <c r="Y1517" i="4" s="1"/>
  <c r="X1516" i="4"/>
  <c r="Y1516" i="4" s="1"/>
  <c r="X1515" i="4"/>
  <c r="X1506" i="4"/>
  <c r="Y1506" i="4" s="1"/>
  <c r="X1504" i="4"/>
  <c r="X1500" i="4"/>
  <c r="X1496" i="4"/>
  <c r="Y1496" i="4" s="1"/>
  <c r="X1495" i="4"/>
  <c r="Y1495" i="4" s="1"/>
  <c r="X1494" i="4"/>
  <c r="Y1494" i="4" s="1"/>
  <c r="X1493" i="4"/>
  <c r="Y1493" i="4" s="1"/>
  <c r="X1492" i="4"/>
  <c r="Y1492" i="4" s="1"/>
  <c r="X1491" i="4"/>
  <c r="Y1491" i="4" s="1"/>
  <c r="X1490" i="4"/>
  <c r="Y1490" i="4" s="1"/>
  <c r="X1489" i="4"/>
  <c r="Y1489" i="4" s="1"/>
  <c r="X1488" i="4"/>
  <c r="Y1488" i="4" s="1"/>
  <c r="X1487" i="4"/>
  <c r="Y1487" i="4" s="1"/>
  <c r="X1486" i="4"/>
  <c r="Y1486" i="4" s="1"/>
  <c r="X1485" i="4"/>
  <c r="Y1485" i="4" s="1"/>
  <c r="X1484" i="4"/>
  <c r="X1478" i="4"/>
  <c r="X1476" i="4"/>
  <c r="X1469" i="4"/>
  <c r="X1467" i="4"/>
  <c r="X1444" i="4"/>
  <c r="X1441" i="4"/>
  <c r="Y1441" i="4" s="1"/>
  <c r="X1439" i="4"/>
  <c r="Y1439" i="4" s="1"/>
  <c r="X1438" i="4"/>
  <c r="Y1438" i="4" s="1"/>
  <c r="X1437" i="4"/>
  <c r="Y1437" i="4" s="1"/>
  <c r="X1436" i="4"/>
  <c r="Y1436" i="4" s="1"/>
  <c r="X1435" i="4"/>
  <c r="Y1435" i="4" s="1"/>
  <c r="X1434" i="4"/>
  <c r="Y1434" i="4" s="1"/>
  <c r="X1433" i="4"/>
  <c r="Y1433" i="4" s="1"/>
  <c r="X1432" i="4"/>
  <c r="Y1432" i="4" s="1"/>
  <c r="X1431" i="4"/>
  <c r="Y1431" i="4" s="1"/>
  <c r="X1430" i="4"/>
  <c r="Y1430" i="4" s="1"/>
  <c r="X1429" i="4"/>
  <c r="X1428" i="4"/>
  <c r="Y1428" i="4" s="1"/>
  <c r="X1427" i="4"/>
  <c r="Y1427" i="4" s="1"/>
  <c r="X1426" i="4"/>
  <c r="X1425" i="4"/>
  <c r="X1423" i="4"/>
  <c r="X1422" i="4"/>
  <c r="X1414" i="4"/>
  <c r="Y1414" i="4" s="1"/>
  <c r="X1410" i="4"/>
  <c r="X1409" i="4"/>
  <c r="X1407" i="4"/>
  <c r="X1406" i="4"/>
  <c r="X1405" i="4"/>
  <c r="X1399" i="4"/>
  <c r="Y1399" i="4" s="1"/>
  <c r="X1398" i="4"/>
  <c r="Y1398" i="4" s="1"/>
  <c r="X1397" i="4"/>
  <c r="Y1397" i="4" s="1"/>
  <c r="X1396" i="4"/>
  <c r="Y1396" i="4" s="1"/>
  <c r="X1395" i="4"/>
  <c r="X1393" i="4"/>
  <c r="X1391" i="4"/>
  <c r="X1385" i="4"/>
  <c r="X1383" i="4"/>
  <c r="X1360" i="4"/>
  <c r="X1357" i="4"/>
  <c r="X1353" i="4"/>
  <c r="X1350" i="4"/>
  <c r="X1349" i="4"/>
  <c r="X1346" i="4"/>
  <c r="Y1346" i="4" s="1"/>
  <c r="X1345" i="4"/>
  <c r="Y1345" i="4" s="1"/>
  <c r="X1344" i="4"/>
  <c r="X1339" i="4"/>
  <c r="X1338" i="4"/>
  <c r="Y1338" i="4" s="1"/>
  <c r="X1337" i="4"/>
  <c r="Y1337" i="4" s="1"/>
  <c r="X1336" i="4"/>
  <c r="Y1336" i="4" s="1"/>
  <c r="X1335" i="4"/>
  <c r="Y1335" i="4" s="1"/>
  <c r="X1334" i="4"/>
  <c r="Y1334" i="4" s="1"/>
  <c r="X1333" i="4"/>
  <c r="X1324" i="4"/>
  <c r="X1322" i="4"/>
  <c r="X1316" i="4"/>
  <c r="X1290" i="4"/>
  <c r="X1287" i="4"/>
  <c r="X1284" i="4"/>
  <c r="X1283" i="4"/>
  <c r="Y1283" i="4" s="1"/>
  <c r="X1273" i="4"/>
  <c r="X1271" i="4"/>
  <c r="X1265" i="4"/>
  <c r="X1263" i="4"/>
  <c r="X1242" i="4"/>
  <c r="X1233" i="4"/>
  <c r="X1230" i="4"/>
  <c r="X1229" i="4"/>
  <c r="X1228" i="4"/>
  <c r="X1227" i="4"/>
  <c r="X1220" i="4"/>
  <c r="X1218" i="4"/>
  <c r="X1213" i="4"/>
  <c r="X1211" i="4"/>
  <c r="X1191" i="4"/>
  <c r="Y1191" i="4" s="1"/>
  <c r="X1190" i="4"/>
  <c r="Y1190" i="4" s="1"/>
  <c r="X1189" i="4"/>
  <c r="Y1189" i="4" s="1"/>
  <c r="X1188" i="4"/>
  <c r="X1187" i="4"/>
  <c r="X1184" i="4"/>
  <c r="X1183" i="4"/>
  <c r="X1182" i="4"/>
  <c r="X1181" i="4"/>
  <c r="X1180" i="4"/>
  <c r="Y1180" i="4" s="1"/>
  <c r="Y1179" i="4"/>
  <c r="X1177" i="4"/>
  <c r="X1176" i="4"/>
  <c r="Y1176" i="4" s="1"/>
  <c r="X1175" i="4"/>
  <c r="X1174" i="4"/>
  <c r="Y1174" i="4" s="1"/>
  <c r="X1173" i="4"/>
  <c r="Y1173" i="4" s="1"/>
  <c r="X1172" i="4"/>
  <c r="X1171" i="4"/>
  <c r="Y1171" i="4" s="1"/>
  <c r="X1170" i="4"/>
  <c r="Y1170" i="4" s="1"/>
  <c r="X1169" i="4"/>
  <c r="X1167" i="4"/>
  <c r="X1166" i="4"/>
  <c r="Y1166" i="4" s="1"/>
  <c r="X1165" i="4"/>
  <c r="X1161" i="4"/>
  <c r="Y1161" i="4" s="1"/>
  <c r="X1159" i="4"/>
  <c r="X1157" i="4"/>
  <c r="Y1157" i="4" s="1"/>
  <c r="X1156" i="4"/>
  <c r="Y1156" i="4" s="1"/>
  <c r="X1155" i="4"/>
  <c r="Y1155" i="4" s="1"/>
  <c r="X1154" i="4"/>
  <c r="Y1154" i="4" s="1"/>
  <c r="X1153" i="4"/>
  <c r="Y1153" i="4" s="1"/>
  <c r="X1152" i="4"/>
  <c r="AG34" i="1"/>
  <c r="AF34" i="1"/>
  <c r="AE34" i="1"/>
  <c r="AD34" i="1"/>
  <c r="AB34" i="1"/>
  <c r="X1150" i="4"/>
  <c r="Y1150" i="4" s="1"/>
  <c r="X1149" i="4"/>
  <c r="Y1149" i="4" s="1"/>
  <c r="X1148" i="4"/>
  <c r="Y1148" i="4" s="1"/>
  <c r="X1147" i="4"/>
  <c r="Y1147" i="4" s="1"/>
  <c r="X1146" i="4"/>
  <c r="X1144" i="4"/>
  <c r="X1143" i="4"/>
  <c r="Y1143" i="4" s="1"/>
  <c r="X1142" i="4"/>
  <c r="X1141" i="4"/>
  <c r="X1140" i="4"/>
  <c r="X1139" i="4"/>
  <c r="X1138" i="4"/>
  <c r="X1137" i="4"/>
  <c r="Y1137" i="4" s="1"/>
  <c r="X1136" i="4"/>
  <c r="Y1136" i="4" s="1"/>
  <c r="X1135" i="4"/>
  <c r="X1131" i="4"/>
  <c r="Y1131" i="4" s="1"/>
  <c r="X1129" i="4"/>
  <c r="X1125" i="4"/>
  <c r="Y1125" i="4" s="1"/>
  <c r="X1124" i="4"/>
  <c r="Y1124" i="4" s="1"/>
  <c r="X1123" i="4"/>
  <c r="Y1123" i="4" s="1"/>
  <c r="X1122" i="4"/>
  <c r="Y1122" i="4" s="1"/>
  <c r="X1121" i="4"/>
  <c r="X1118" i="4"/>
  <c r="Y1118" i="4" s="1"/>
  <c r="X1113" i="4"/>
  <c r="X1111" i="4"/>
  <c r="X1105" i="4"/>
  <c r="X1103" i="4"/>
  <c r="X1079" i="4"/>
  <c r="Y1079" i="4" s="1"/>
  <c r="X1078" i="4"/>
  <c r="X1077" i="4"/>
  <c r="Y1077" i="4" s="1"/>
  <c r="X1076" i="4"/>
  <c r="X1072" i="4"/>
  <c r="Y1072" i="4" s="1"/>
  <c r="X1069" i="4"/>
  <c r="X1066" i="4"/>
  <c r="Y1066" i="4" s="1"/>
  <c r="X1065" i="4"/>
  <c r="Y1065" i="4" s="1"/>
  <c r="X1064" i="4"/>
  <c r="Y1064" i="4" s="1"/>
  <c r="X1063" i="4"/>
  <c r="Y1063" i="4" s="1"/>
  <c r="X1062" i="4"/>
  <c r="X1056" i="4"/>
  <c r="Y1056" i="4" s="1"/>
  <c r="X1052" i="4"/>
  <c r="X1050" i="4"/>
  <c r="X1048" i="4"/>
  <c r="X1043" i="4"/>
  <c r="X1041" i="4"/>
  <c r="X1007" i="4"/>
  <c r="Y1007" i="4" s="1"/>
  <c r="X1006" i="4"/>
  <c r="X998" i="4"/>
  <c r="Y998" i="4" s="1"/>
  <c r="X997" i="4"/>
  <c r="Y997" i="4" s="1"/>
  <c r="X996" i="4"/>
  <c r="X995" i="4"/>
  <c r="Y995" i="4" s="1"/>
  <c r="X994" i="4"/>
  <c r="Y994" i="4" s="1"/>
  <c r="X993" i="4"/>
  <c r="Y993" i="4" s="1"/>
  <c r="X992" i="4"/>
  <c r="X983" i="4"/>
  <c r="X981" i="4"/>
  <c r="X975" i="4"/>
  <c r="X973" i="4"/>
  <c r="X948" i="4"/>
  <c r="Y948" i="4" s="1"/>
  <c r="X947" i="4"/>
  <c r="X945" i="4"/>
  <c r="Y945" i="4" s="1"/>
  <c r="X944" i="4"/>
  <c r="X943" i="4"/>
  <c r="X931" i="4"/>
  <c r="X930" i="4"/>
  <c r="Y930" i="4" s="1"/>
  <c r="X929" i="4"/>
  <c r="Y929" i="4" s="1"/>
  <c r="X928" i="4"/>
  <c r="Y928" i="4" s="1"/>
  <c r="X927" i="4"/>
  <c r="Y927" i="4" s="1"/>
  <c r="X926" i="4"/>
  <c r="Y926" i="4" s="1"/>
  <c r="X925" i="4"/>
  <c r="X922" i="4"/>
  <c r="Y922" i="4" s="1"/>
  <c r="X921" i="4"/>
  <c r="Y921" i="4" s="1"/>
  <c r="X920" i="4"/>
  <c r="Y920" i="4" s="1"/>
  <c r="X919" i="4"/>
  <c r="Y919" i="4" s="1"/>
  <c r="X918" i="4"/>
  <c r="Y918" i="4" s="1"/>
  <c r="X917" i="4"/>
  <c r="X911" i="4"/>
  <c r="X909" i="4"/>
  <c r="X904" i="4"/>
  <c r="X902" i="4"/>
  <c r="X883" i="4"/>
  <c r="Y883" i="4" s="1"/>
  <c r="X882" i="4"/>
  <c r="X879" i="4"/>
  <c r="Y879" i="4" s="1"/>
  <c r="X875" i="4"/>
  <c r="X874" i="4"/>
  <c r="X870" i="4"/>
  <c r="Y870" i="4" s="1"/>
  <c r="X869" i="4"/>
  <c r="X863" i="4"/>
  <c r="X858" i="4"/>
  <c r="Y858" i="4" s="1"/>
  <c r="X857" i="4"/>
  <c r="X856" i="4"/>
  <c r="Y856" i="4" s="1"/>
  <c r="X855" i="4"/>
  <c r="X846" i="4"/>
  <c r="X845" i="4"/>
  <c r="Y845" i="4" s="1"/>
  <c r="X844" i="4"/>
  <c r="X842" i="4"/>
  <c r="Y842" i="4" s="1"/>
  <c r="X841" i="4"/>
  <c r="X837" i="4"/>
  <c r="X836" i="4"/>
  <c r="Y836" i="4" s="1"/>
  <c r="X835" i="4"/>
  <c r="Y835" i="4" s="1"/>
  <c r="X834" i="4"/>
  <c r="X833" i="4"/>
  <c r="Y833" i="4" s="1"/>
  <c r="X832" i="4"/>
  <c r="X829" i="4"/>
  <c r="Y829" i="4" s="1"/>
  <c r="X828" i="4"/>
  <c r="X822" i="4"/>
  <c r="Y822" i="4" s="1"/>
  <c r="X821" i="4"/>
  <c r="X819" i="4"/>
  <c r="X817" i="4"/>
  <c r="X811" i="4"/>
  <c r="X809" i="4"/>
  <c r="X767" i="4"/>
  <c r="Y767" i="4" s="1"/>
  <c r="X766" i="4"/>
  <c r="Y766" i="4" s="1"/>
  <c r="X765" i="4"/>
  <c r="Y765" i="4" s="1"/>
  <c r="X764" i="4"/>
  <c r="Y764" i="4" s="1"/>
  <c r="X763" i="4"/>
  <c r="X760" i="4"/>
  <c r="Y760" i="4" s="1"/>
  <c r="X759" i="4"/>
  <c r="Y759" i="4" s="1"/>
  <c r="X758" i="4"/>
  <c r="X754" i="4"/>
  <c r="Y754" i="4" s="1"/>
  <c r="X753" i="4"/>
  <c r="X751" i="4"/>
  <c r="Y751" i="4" s="1"/>
  <c r="X750" i="4"/>
  <c r="Y750" i="4" s="1"/>
  <c r="X749" i="4"/>
  <c r="X746" i="4"/>
  <c r="X744" i="4"/>
  <c r="X738" i="4"/>
  <c r="X736" i="4"/>
  <c r="X709" i="4"/>
  <c r="X704" i="4"/>
  <c r="Y704" i="4" s="1"/>
  <c r="X703" i="4"/>
  <c r="X701" i="4"/>
  <c r="Y701" i="4" s="1"/>
  <c r="X696" i="4"/>
  <c r="Y696" i="4" s="1"/>
  <c r="X695" i="4"/>
  <c r="X693" i="4"/>
  <c r="Y693" i="4" s="1"/>
  <c r="X691" i="4"/>
  <c r="Y691" i="4" s="1"/>
  <c r="X690" i="4"/>
  <c r="X688" i="4"/>
  <c r="Y688" i="4" s="1"/>
  <c r="X687" i="4"/>
  <c r="Y687" i="4" s="1"/>
  <c r="X686" i="4"/>
  <c r="Y686" i="4" s="1"/>
  <c r="X685" i="4"/>
  <c r="Y685" i="4" s="1"/>
  <c r="X684" i="4"/>
  <c r="Y684" i="4" s="1"/>
  <c r="X683" i="4"/>
  <c r="X681" i="4"/>
  <c r="X677" i="4"/>
  <c r="Y677" i="4" s="1"/>
  <c r="X676" i="4"/>
  <c r="Y676" i="4" s="1"/>
  <c r="X675" i="4"/>
  <c r="X666" i="4"/>
  <c r="X664" i="4"/>
  <c r="X658" i="4"/>
  <c r="X656" i="4"/>
  <c r="X635" i="4"/>
  <c r="X632" i="4"/>
  <c r="X629" i="4"/>
  <c r="Y629" i="4" s="1"/>
  <c r="X628" i="4"/>
  <c r="Y628" i="4" s="1"/>
  <c r="X618" i="4"/>
  <c r="X616" i="4"/>
  <c r="X610" i="4"/>
  <c r="X608" i="4"/>
  <c r="X588" i="4"/>
  <c r="X585" i="4"/>
  <c r="X582" i="4"/>
  <c r="Y582" i="4" s="1"/>
  <c r="X581" i="4"/>
  <c r="Y581" i="4" s="1"/>
  <c r="X580" i="4"/>
  <c r="X572" i="4"/>
  <c r="X570" i="4"/>
  <c r="X564" i="4"/>
  <c r="X562" i="4"/>
  <c r="X543" i="4"/>
  <c r="X540" i="4"/>
  <c r="X537" i="4"/>
  <c r="Y537" i="4" s="1"/>
  <c r="X536" i="4"/>
  <c r="Y536" i="4" s="1"/>
  <c r="X535" i="4"/>
  <c r="Y535" i="4" s="1"/>
  <c r="X534" i="4"/>
  <c r="Y534" i="4" s="1"/>
  <c r="X533" i="4"/>
  <c r="X524" i="4"/>
  <c r="X522" i="4"/>
  <c r="X516" i="4"/>
  <c r="X514" i="4"/>
  <c r="X498" i="4"/>
  <c r="X495" i="4"/>
  <c r="X492" i="4"/>
  <c r="Y492" i="4" s="1"/>
  <c r="X491" i="4"/>
  <c r="Y491" i="4" s="1"/>
  <c r="X490" i="4"/>
  <c r="Y490" i="4" s="1"/>
  <c r="X489" i="4"/>
  <c r="Y489" i="4" s="1"/>
  <c r="X488" i="4"/>
  <c r="X479" i="4"/>
  <c r="X477" i="4"/>
  <c r="X471" i="4"/>
  <c r="X469" i="4"/>
  <c r="X450" i="4"/>
  <c r="X437" i="4"/>
  <c r="X435" i="4"/>
  <c r="Y435" i="4" s="1"/>
  <c r="X434" i="4"/>
  <c r="X428" i="4"/>
  <c r="Y428" i="4" s="1"/>
  <c r="X427" i="4"/>
  <c r="Y427" i="4" s="1"/>
  <c r="X425" i="4"/>
  <c r="X423" i="4"/>
  <c r="X421" i="4"/>
  <c r="X415" i="4"/>
  <c r="X392" i="4"/>
  <c r="X389" i="4"/>
  <c r="X385" i="4"/>
  <c r="Y385" i="4" s="1"/>
  <c r="X384" i="4"/>
  <c r="Y384" i="4" s="1"/>
  <c r="X383" i="4"/>
  <c r="Y383" i="4" s="1"/>
  <c r="X382" i="4"/>
  <c r="X380" i="4"/>
  <c r="X378" i="4"/>
  <c r="X373" i="4"/>
  <c r="X371" i="4"/>
  <c r="X351" i="4"/>
  <c r="Y351" i="4" s="1"/>
  <c r="X350" i="4"/>
  <c r="X349" i="4"/>
  <c r="Y349" i="4" s="1"/>
  <c r="X348" i="4"/>
  <c r="X343" i="4"/>
  <c r="X340" i="4"/>
  <c r="Y340" i="4" s="1"/>
  <c r="X339" i="4"/>
  <c r="Y339" i="4" s="1"/>
  <c r="X338" i="4"/>
  <c r="X335" i="4"/>
  <c r="X333" i="4"/>
  <c r="X327" i="4"/>
  <c r="X325" i="4"/>
  <c r="X306" i="4"/>
  <c r="X303" i="4"/>
  <c r="X300" i="4"/>
  <c r="Y300" i="4" s="1"/>
  <c r="X299" i="4"/>
  <c r="Y299" i="4" s="1"/>
  <c r="X298" i="4"/>
  <c r="X296" i="4"/>
  <c r="X294" i="4"/>
  <c r="X289" i="4"/>
  <c r="X287" i="4"/>
  <c r="X269" i="4"/>
  <c r="X266" i="4"/>
  <c r="Y266" i="4" s="1"/>
  <c r="X265" i="4"/>
  <c r="Y265" i="4" s="1"/>
  <c r="X264" i="4"/>
  <c r="X261" i="4"/>
  <c r="X256" i="4"/>
  <c r="X254" i="4"/>
  <c r="X234" i="4"/>
  <c r="Y234" i="4" s="1"/>
  <c r="X233" i="4"/>
  <c r="Y233" i="4" s="1"/>
  <c r="X232" i="4"/>
  <c r="X212" i="4"/>
  <c r="X209" i="4"/>
  <c r="X206" i="4"/>
  <c r="Y206" i="4" s="1"/>
  <c r="X205" i="4"/>
  <c r="Y205" i="4" s="1"/>
  <c r="X202" i="4"/>
  <c r="X200" i="4"/>
  <c r="X194" i="4"/>
  <c r="X192" i="4"/>
  <c r="X173" i="4"/>
  <c r="X158" i="4"/>
  <c r="Y158" i="4" s="1"/>
  <c r="X157" i="4"/>
  <c r="X149" i="4"/>
  <c r="Y149" i="4" s="1"/>
  <c r="X148" i="4"/>
  <c r="Y148" i="4" s="1"/>
  <c r="X147" i="4"/>
  <c r="X145" i="4"/>
  <c r="X143" i="4"/>
  <c r="X138" i="4"/>
  <c r="X136" i="4"/>
  <c r="X115" i="4"/>
  <c r="X110" i="4"/>
  <c r="Y110" i="4" s="1"/>
  <c r="X109" i="4"/>
  <c r="X106" i="4"/>
  <c r="Y106" i="4" s="1"/>
  <c r="X105" i="4"/>
  <c r="Y105" i="4" s="1"/>
  <c r="X104" i="4"/>
  <c r="X102" i="4"/>
  <c r="X95" i="4"/>
  <c r="X93" i="4"/>
  <c r="X75" i="4"/>
  <c r="X72" i="4"/>
  <c r="X69" i="4"/>
  <c r="Y69" i="4" s="1"/>
  <c r="X68" i="4"/>
  <c r="Y68" i="4" s="1"/>
  <c r="X67" i="4"/>
  <c r="X65" i="4"/>
  <c r="X63" i="4"/>
  <c r="X57" i="4"/>
  <c r="X55" i="4"/>
  <c r="X38" i="4"/>
  <c r="X34" i="4"/>
  <c r="Y34" i="4" s="1"/>
  <c r="X33" i="4"/>
  <c r="X29" i="4"/>
  <c r="Y29" i="4" s="1"/>
  <c r="X28" i="4"/>
  <c r="Y28" i="4" s="1"/>
  <c r="X27" i="4"/>
  <c r="Y27" i="4" s="1"/>
  <c r="X26" i="4"/>
  <c r="Y26" i="4" s="1"/>
  <c r="Y25" i="4"/>
  <c r="X24" i="4"/>
  <c r="Y24" i="4" s="1"/>
  <c r="X23" i="4"/>
  <c r="X21" i="4"/>
  <c r="X19" i="4"/>
  <c r="X14" i="4"/>
  <c r="X868" i="4" l="1"/>
  <c r="X8791" i="4"/>
  <c r="X8790" i="4" s="1"/>
  <c r="X2887" i="4"/>
  <c r="X2886" i="4" s="1"/>
  <c r="X3613" i="4"/>
  <c r="X3612" i="4" s="1"/>
  <c r="X3813" i="4"/>
  <c r="X3812" i="4" s="1"/>
  <c r="X8235" i="4"/>
  <c r="X8234" i="4" s="1"/>
  <c r="X8519" i="4"/>
  <c r="X8518" i="4" s="1"/>
  <c r="X820" i="4"/>
  <c r="X9845" i="4" s="1"/>
  <c r="Y9845" i="4" s="1"/>
  <c r="X827" i="4"/>
  <c r="X10095" i="4" s="1"/>
  <c r="Y10095" i="4" s="1"/>
  <c r="X433" i="4"/>
  <c r="X10388" i="4" s="1"/>
  <c r="Y10388" i="4" s="1"/>
  <c r="X7767" i="4"/>
  <c r="X9573" i="4" s="1"/>
  <c r="Y9573" i="4" s="1"/>
  <c r="X2685" i="4"/>
  <c r="X2684" i="4" s="1"/>
  <c r="X2726" i="4"/>
  <c r="X2725" i="4" s="1"/>
  <c r="X2766" i="4"/>
  <c r="X2765" i="4" s="1"/>
  <c r="X2967" i="4"/>
  <c r="X2966" i="4" s="1"/>
  <c r="X3331" i="4"/>
  <c r="X3330" i="4" s="1"/>
  <c r="X3372" i="4"/>
  <c r="X3371" i="4" s="1"/>
  <c r="X3412" i="4"/>
  <c r="X3411" i="4" s="1"/>
  <c r="X3452" i="4"/>
  <c r="X3451" i="4" s="1"/>
  <c r="X3693" i="4"/>
  <c r="X3692" i="4" s="1"/>
  <c r="X7190" i="4"/>
  <c r="X8281" i="4"/>
  <c r="X8280" i="4" s="1"/>
  <c r="X8326" i="4"/>
  <c r="X8325" i="4" s="1"/>
  <c r="X2038" i="4"/>
  <c r="X2037" i="4" s="1"/>
  <c r="X8091" i="4"/>
  <c r="X8090" i="4" s="1"/>
  <c r="X9067" i="4"/>
  <c r="X9066" i="4" s="1"/>
  <c r="X3250" i="4"/>
  <c r="X3249" i="4" s="1"/>
  <c r="X3933" i="4"/>
  <c r="X3932" i="4" s="1"/>
  <c r="X2162" i="4"/>
  <c r="X2161" i="4" s="1"/>
  <c r="X7994" i="4"/>
  <c r="X7993" i="4" s="1"/>
  <c r="X3168" i="4"/>
  <c r="X3167" i="4" s="1"/>
  <c r="X3893" i="4"/>
  <c r="X3892" i="4" s="1"/>
  <c r="X4495" i="4"/>
  <c r="X10156" i="4" s="1"/>
  <c r="Y10156" i="4" s="1"/>
  <c r="X4504" i="4"/>
  <c r="X11406" i="4" s="1"/>
  <c r="X5602" i="4"/>
  <c r="X5601" i="4" s="1"/>
  <c r="X5682" i="4"/>
  <c r="X5681" i="4" s="1"/>
  <c r="X7626" i="4"/>
  <c r="X8230" i="4"/>
  <c r="X8229" i="4" s="1"/>
  <c r="X8656" i="4"/>
  <c r="X8655" i="4" s="1"/>
  <c r="X8741" i="4"/>
  <c r="X8740" i="4" s="1"/>
  <c r="X8882" i="4"/>
  <c r="X8881" i="4" s="1"/>
  <c r="X8918" i="4"/>
  <c r="X8909" i="4" s="1"/>
  <c r="X9047" i="4"/>
  <c r="Y9047" i="4" s="1"/>
  <c r="X9149" i="4"/>
  <c r="X9148" i="4" s="1"/>
  <c r="X881" i="4"/>
  <c r="X11395" i="4" s="1"/>
  <c r="X7775" i="4"/>
  <c r="X10023" i="4" s="1"/>
  <c r="Y10023" i="4" s="1"/>
  <c r="X4484" i="4"/>
  <c r="X9556" i="4" s="1"/>
  <c r="Y9556" i="4" s="1"/>
  <c r="X7798" i="4"/>
  <c r="X11423" i="4" s="1"/>
  <c r="X4054" i="4"/>
  <c r="X4053" i="4" s="1"/>
  <c r="X4337" i="4"/>
  <c r="X4336" i="4" s="1"/>
  <c r="X7624" i="4"/>
  <c r="X1579" i="4"/>
  <c r="X10155" i="4" s="1"/>
  <c r="Y10155" i="4" s="1"/>
  <c r="Y33" i="4"/>
  <c r="X32" i="4"/>
  <c r="X10681" i="4"/>
  <c r="X172" i="4"/>
  <c r="X171" i="4" s="1"/>
  <c r="X9387" i="4"/>
  <c r="Y9387" i="4" s="1"/>
  <c r="Y23" i="4"/>
  <c r="X22" i="4"/>
  <c r="X10178" i="4" s="1"/>
  <c r="Y10178" i="4" s="1"/>
  <c r="X9679" i="4"/>
  <c r="Y9679" i="4" s="1"/>
  <c r="X62" i="4"/>
  <c r="Y62" i="4" s="1"/>
  <c r="X11229" i="4"/>
  <c r="X11079" i="4" s="1"/>
  <c r="X74" i="4"/>
  <c r="X73" i="4" s="1"/>
  <c r="X9681" i="4"/>
  <c r="Y9681" i="4" s="1"/>
  <c r="X142" i="4"/>
  <c r="Y142" i="4" s="1"/>
  <c r="Y298" i="4"/>
  <c r="X297" i="4"/>
  <c r="X10185" i="4" s="1"/>
  <c r="Y10185" i="4" s="1"/>
  <c r="X9386" i="4"/>
  <c r="Y9386" i="4" s="1"/>
  <c r="X10386" i="4"/>
  <c r="X9287" i="4"/>
  <c r="Y9287" i="4" s="1"/>
  <c r="X9788" i="4"/>
  <c r="Y9788" i="4" s="1"/>
  <c r="Y437" i="4"/>
  <c r="X436" i="4"/>
  <c r="X10438" i="4" s="1"/>
  <c r="Y10438" i="4" s="1"/>
  <c r="Y488" i="4"/>
  <c r="X487" i="4"/>
  <c r="X10189" i="4" s="1"/>
  <c r="Y10189" i="4" s="1"/>
  <c r="X11239" i="4"/>
  <c r="X9291" i="4"/>
  <c r="Y9291" i="4" s="1"/>
  <c r="X9792" i="4"/>
  <c r="Y9792" i="4" s="1"/>
  <c r="X9393" i="4"/>
  <c r="Y9393" i="4" s="1"/>
  <c r="Y681" i="4"/>
  <c r="X680" i="4"/>
  <c r="X9694" i="4"/>
  <c r="Y9694" i="4" s="1"/>
  <c r="X743" i="4"/>
  <c r="Y743" i="4" s="1"/>
  <c r="X9795" i="4"/>
  <c r="Y9795" i="4" s="1"/>
  <c r="X9696" i="4"/>
  <c r="Y9696" i="4" s="1"/>
  <c r="X908" i="4"/>
  <c r="Y947" i="4"/>
  <c r="X946" i="4"/>
  <c r="X11246" i="4" s="1"/>
  <c r="Y992" i="4"/>
  <c r="X991" i="4"/>
  <c r="X10197" i="4" s="1"/>
  <c r="Y10197" i="4" s="1"/>
  <c r="X9698" i="4"/>
  <c r="Y9698" i="4" s="1"/>
  <c r="X1049" i="4"/>
  <c r="Y1129" i="4"/>
  <c r="X1199" i="4"/>
  <c r="Y1199" i="4" s="1"/>
  <c r="X1128" i="4"/>
  <c r="Y1146" i="4"/>
  <c r="X1200" i="4"/>
  <c r="Y1200" i="4" s="1"/>
  <c r="X1145" i="4"/>
  <c r="X10449" i="4" s="1"/>
  <c r="Y10449" i="4" s="1"/>
  <c r="Y1165" i="4"/>
  <c r="X1164" i="4"/>
  <c r="X11249" i="4"/>
  <c r="X1186" i="4"/>
  <c r="X1185" i="4" s="1"/>
  <c r="X9300" i="4"/>
  <c r="X9701" i="4"/>
  <c r="Y9701" i="4" s="1"/>
  <c r="X1270" i="4"/>
  <c r="X9402" i="4"/>
  <c r="Y9402" i="4" s="1"/>
  <c r="X9303" i="4"/>
  <c r="Y9303" i="4" s="1"/>
  <c r="Y1409" i="4"/>
  <c r="X1450" i="4"/>
  <c r="Y1450" i="4" s="1"/>
  <c r="X1408" i="4"/>
  <c r="X10403" i="4" s="1"/>
  <c r="Y10403" i="4" s="1"/>
  <c r="X9704" i="4"/>
  <c r="Y9704" i="4" s="1"/>
  <c r="X1475" i="4"/>
  <c r="Y1475" i="4" s="1"/>
  <c r="X1514" i="4"/>
  <c r="Y1532" i="4"/>
  <c r="X1531" i="4"/>
  <c r="X11404" i="4" s="1"/>
  <c r="Y1611" i="4"/>
  <c r="X1564" i="4"/>
  <c r="X1610" i="4"/>
  <c r="X1608" i="4" s="1"/>
  <c r="Y1619" i="4"/>
  <c r="X1572" i="4"/>
  <c r="Y1626" i="4"/>
  <c r="X1625" i="4"/>
  <c r="Y1650" i="4"/>
  <c r="X1649" i="4"/>
  <c r="X1647" i="4" s="1"/>
  <c r="Y1666" i="4"/>
  <c r="X1665" i="4"/>
  <c r="X1657" i="4" s="1"/>
  <c r="Y1813" i="4"/>
  <c r="X1812" i="4"/>
  <c r="Y1893" i="4"/>
  <c r="X1892" i="4"/>
  <c r="X1890" i="4" s="1"/>
  <c r="Y1910" i="4"/>
  <c r="X1909" i="4"/>
  <c r="X1900" i="4" s="1"/>
  <c r="Y1900" i="4" s="1"/>
  <c r="Y1935" i="4"/>
  <c r="X1934" i="4"/>
  <c r="Y1951" i="4"/>
  <c r="X1950" i="4"/>
  <c r="X1942" i="4" s="1"/>
  <c r="Y1942" i="4" s="1"/>
  <c r="Y2054" i="4"/>
  <c r="Y2064" i="4"/>
  <c r="Y2096" i="4"/>
  <c r="Y2106" i="4"/>
  <c r="Y2260" i="4"/>
  <c r="X2259" i="4"/>
  <c r="X2257" i="4" s="1"/>
  <c r="Y2459" i="4"/>
  <c r="Y2469" i="4"/>
  <c r="Y2476" i="4"/>
  <c r="X2475" i="4"/>
  <c r="X2468" i="4" s="1"/>
  <c r="Y2580" i="4"/>
  <c r="X2579" i="4"/>
  <c r="X2577" i="4" s="1"/>
  <c r="Y2596" i="4"/>
  <c r="X2595" i="4"/>
  <c r="X2587" i="4" s="1"/>
  <c r="Y2862" i="4"/>
  <c r="Y2872" i="4"/>
  <c r="Y2904" i="4"/>
  <c r="X2903" i="4"/>
  <c r="X2901" i="4" s="1"/>
  <c r="Y2920" i="4"/>
  <c r="X2919" i="4"/>
  <c r="X2911" i="4" s="1"/>
  <c r="Y3064" i="4"/>
  <c r="X3063" i="4"/>
  <c r="Y3080" i="4"/>
  <c r="X3079" i="4"/>
  <c r="X3071" i="4" s="1"/>
  <c r="Y3225" i="4"/>
  <c r="Y3235" i="4"/>
  <c r="Y3266" i="4"/>
  <c r="Y3276" i="4"/>
  <c r="Y3283" i="4"/>
  <c r="X3282" i="4"/>
  <c r="X3275" i="4" s="1"/>
  <c r="Y3588" i="4"/>
  <c r="Y3598" i="4"/>
  <c r="Y3630" i="4"/>
  <c r="X3629" i="4"/>
  <c r="Y3646" i="4"/>
  <c r="X3645" i="4"/>
  <c r="X3637" i="4" s="1"/>
  <c r="Y3790" i="4"/>
  <c r="X3789" i="4"/>
  <c r="X3787" i="4" s="1"/>
  <c r="Y3806" i="4"/>
  <c r="X3805" i="4"/>
  <c r="Y3831" i="4"/>
  <c r="X3830" i="4"/>
  <c r="Y3830" i="4" s="1"/>
  <c r="Y3949" i="4"/>
  <c r="Y3959" i="4"/>
  <c r="Y3966" i="4"/>
  <c r="X3965" i="4"/>
  <c r="X3958" i="4" s="1"/>
  <c r="Y4070" i="4"/>
  <c r="Y4080" i="4"/>
  <c r="Y4191" i="4"/>
  <c r="Y4201" i="4"/>
  <c r="Y4311" i="4"/>
  <c r="Y4321" i="4"/>
  <c r="Y4353" i="4"/>
  <c r="Y4363" i="4"/>
  <c r="Y4522" i="4"/>
  <c r="X4478" i="4"/>
  <c r="Y4532" i="4"/>
  <c r="X4488" i="4"/>
  <c r="Y4562" i="4"/>
  <c r="Y4572" i="4"/>
  <c r="Y4724" i="4"/>
  <c r="Y4742" i="4"/>
  <c r="X4741" i="4"/>
  <c r="X4733" i="4" s="1"/>
  <c r="Y5012" i="4"/>
  <c r="Y5022" i="4"/>
  <c r="Y5072" i="4"/>
  <c r="X5071" i="4"/>
  <c r="X5062" i="4" s="1"/>
  <c r="Y5143" i="4"/>
  <c r="Y5150" i="4"/>
  <c r="X5149" i="4"/>
  <c r="X5142" i="4" s="1"/>
  <c r="Y5252" i="4"/>
  <c r="Y5262" i="4"/>
  <c r="Y5293" i="4"/>
  <c r="Y5334" i="4"/>
  <c r="Y5352" i="4"/>
  <c r="X5351" i="4"/>
  <c r="X5343" i="4" s="1"/>
  <c r="Y5474" i="4"/>
  <c r="X5473" i="4"/>
  <c r="X5464" i="4" s="1"/>
  <c r="Y5747" i="4"/>
  <c r="Y5806" i="4"/>
  <c r="X5805" i="4"/>
  <c r="X5804" i="4" s="1"/>
  <c r="X9808" i="4"/>
  <c r="Y9808" i="4" s="1"/>
  <c r="X9409" i="4"/>
  <c r="Y9409" i="4" s="1"/>
  <c r="Y6137" i="4"/>
  <c r="X6136" i="4"/>
  <c r="X6134" i="4" s="1"/>
  <c r="X6088" i="4"/>
  <c r="Y6146" i="4"/>
  <c r="X6097" i="4"/>
  <c r="X9860" i="4" s="1"/>
  <c r="Y9860" i="4" s="1"/>
  <c r="Y6152" i="4"/>
  <c r="X6103" i="4"/>
  <c r="X10160" i="4" s="1"/>
  <c r="Y10160" i="4" s="1"/>
  <c r="Y6163" i="4"/>
  <c r="X6118" i="4"/>
  <c r="X11410" i="4" s="1"/>
  <c r="Y6218" i="4"/>
  <c r="Y6228" i="4"/>
  <c r="Y6261" i="4"/>
  <c r="X6260" i="4"/>
  <c r="X6258" i="4" s="1"/>
  <c r="Y6380" i="4"/>
  <c r="Y6430" i="4"/>
  <c r="X6429" i="4"/>
  <c r="Y6447" i="4"/>
  <c r="X6446" i="4"/>
  <c r="Y6588" i="4"/>
  <c r="X6587" i="4"/>
  <c r="X6586" i="4" s="1"/>
  <c r="X9811" i="4"/>
  <c r="Y9811" i="4" s="1"/>
  <c r="Y6729" i="4"/>
  <c r="X6728" i="4"/>
  <c r="X10611" i="4" s="1"/>
  <c r="Y10611" i="4" s="1"/>
  <c r="Y6803" i="4"/>
  <c r="X6802" i="4"/>
  <c r="X6800" i="4" s="1"/>
  <c r="Y6811" i="4"/>
  <c r="X6772" i="4"/>
  <c r="Y6817" i="4"/>
  <c r="X6778" i="4"/>
  <c r="X10112" i="4" s="1"/>
  <c r="Y10112" i="4" s="1"/>
  <c r="Y7038" i="4"/>
  <c r="Y7057" i="4"/>
  <c r="X7056" i="4"/>
  <c r="X7047" i="4" s="1"/>
  <c r="X9413" i="4"/>
  <c r="Y9413" i="4" s="1"/>
  <c r="X10613" i="4"/>
  <c r="X7109" i="4"/>
  <c r="X7108" i="4" s="1"/>
  <c r="X9714" i="4"/>
  <c r="Y9714" i="4" s="1"/>
  <c r="X7147" i="4"/>
  <c r="Y7161" i="4"/>
  <c r="X7160" i="4"/>
  <c r="X10114" i="4" s="1"/>
  <c r="Y10114" i="4" s="1"/>
  <c r="Y7178" i="4"/>
  <c r="X7177" i="4"/>
  <c r="Y7198" i="4"/>
  <c r="X7197" i="4"/>
  <c r="X11264" i="4" s="1"/>
  <c r="X9715" i="4"/>
  <c r="Y9715" i="4" s="1"/>
  <c r="X7238" i="4"/>
  <c r="X9416" i="4"/>
  <c r="Y9416" i="4" s="1"/>
  <c r="X10616" i="4"/>
  <c r="X7328" i="4"/>
  <c r="X7327" i="4" s="1"/>
  <c r="X9717" i="4"/>
  <c r="Y9717" i="4" s="1"/>
  <c r="X7363" i="4"/>
  <c r="Y7363" i="4" s="1"/>
  <c r="Y7377" i="4"/>
  <c r="X7376" i="4"/>
  <c r="X10067" i="4" s="1"/>
  <c r="Y10067" i="4" s="1"/>
  <c r="X9319" i="4"/>
  <c r="Y9319" i="4" s="1"/>
  <c r="X9820" i="4"/>
  <c r="Y9820" i="4" s="1"/>
  <c r="Y7572" i="4"/>
  <c r="X7622" i="4"/>
  <c r="Y7622" i="4" s="1"/>
  <c r="X11370" i="4"/>
  <c r="X7630" i="4"/>
  <c r="Y7657" i="4"/>
  <c r="X7656" i="4"/>
  <c r="X10221" i="4" s="1"/>
  <c r="Y10221" i="4" s="1"/>
  <c r="X9322" i="4"/>
  <c r="Y9322" i="4" s="1"/>
  <c r="Y7723" i="4"/>
  <c r="X7745" i="4"/>
  <c r="Y7745" i="4" s="1"/>
  <c r="Y7824" i="4"/>
  <c r="X7765" i="4"/>
  <c r="X9523" i="4" s="1"/>
  <c r="Y9523" i="4" s="1"/>
  <c r="Y7838" i="4"/>
  <c r="X7773" i="4"/>
  <c r="X9923" i="4" s="1"/>
  <c r="Y9923" i="4" s="1"/>
  <c r="Y7845" i="4"/>
  <c r="X7844" i="4"/>
  <c r="Y7844" i="4" s="1"/>
  <c r="Y7902" i="4"/>
  <c r="X7901" i="4"/>
  <c r="Y8141" i="4"/>
  <c r="X8140" i="4"/>
  <c r="X8131" i="4" s="1"/>
  <c r="Y8165" i="4"/>
  <c r="Y8252" i="4"/>
  <c r="Y8300" i="4"/>
  <c r="X8299" i="4"/>
  <c r="Y8393" i="4"/>
  <c r="X8392" i="4"/>
  <c r="X8390" i="4" s="1"/>
  <c r="Y8390" i="4" s="1"/>
  <c r="Y8536" i="4"/>
  <c r="Y8584" i="4"/>
  <c r="Y8647" i="4"/>
  <c r="X8646" i="4"/>
  <c r="Y8693" i="4"/>
  <c r="X8692" i="4"/>
  <c r="X8683" i="4" s="1"/>
  <c r="Y8717" i="4"/>
  <c r="Y8764" i="4"/>
  <c r="X8763" i="4"/>
  <c r="Y8810" i="4"/>
  <c r="X8809" i="4"/>
  <c r="Y8873" i="4"/>
  <c r="X8872" i="4"/>
  <c r="Y9038" i="4"/>
  <c r="Y9103" i="4"/>
  <c r="X9102" i="4"/>
  <c r="Y1851" i="4"/>
  <c r="Y1861" i="4"/>
  <c r="Y2031" i="4"/>
  <c r="X2030" i="4"/>
  <c r="X2023" i="4" s="1"/>
  <c r="Y2056" i="4"/>
  <c r="X2055" i="4"/>
  <c r="X2053" i="4" s="1"/>
  <c r="Y2098" i="4"/>
  <c r="X2097" i="4"/>
  <c r="X2095" i="4" s="1"/>
  <c r="Y2228" i="4"/>
  <c r="Y2277" i="4"/>
  <c r="X2276" i="4"/>
  <c r="X2267" i="4" s="1"/>
  <c r="Y2267" i="4" s="1"/>
  <c r="Y2431" i="4"/>
  <c r="Y2461" i="4"/>
  <c r="X2460" i="4"/>
  <c r="X2458" i="4" s="1"/>
  <c r="Y2538" i="4"/>
  <c r="Y2548" i="4"/>
  <c r="X2644" i="4"/>
  <c r="X2643" i="4" s="1"/>
  <c r="Y2822" i="4"/>
  <c r="Y2832" i="4"/>
  <c r="Y2864" i="4"/>
  <c r="X2863" i="4"/>
  <c r="X2861" i="4" s="1"/>
  <c r="Y3227" i="4"/>
  <c r="X3226" i="4"/>
  <c r="X3224" i="4" s="1"/>
  <c r="Y3243" i="4"/>
  <c r="X3242" i="4"/>
  <c r="X3234" i="4" s="1"/>
  <c r="Y3268" i="4"/>
  <c r="X3267" i="4"/>
  <c r="X3265" i="4" s="1"/>
  <c r="Y3507" i="4"/>
  <c r="Y3517" i="4"/>
  <c r="Y3548" i="4"/>
  <c r="Y3558" i="4"/>
  <c r="Y3590" i="4"/>
  <c r="X3589" i="4"/>
  <c r="X3587" i="4" s="1"/>
  <c r="Y3748" i="4"/>
  <c r="Y3758" i="4"/>
  <c r="Y3926" i="4"/>
  <c r="X3925" i="4"/>
  <c r="Y3951" i="4"/>
  <c r="X3950" i="4"/>
  <c r="X3948" i="4" s="1"/>
  <c r="Y4040" i="4"/>
  <c r="Y4047" i="4"/>
  <c r="X4046" i="4"/>
  <c r="X4039" i="4" s="1"/>
  <c r="Y4072" i="4"/>
  <c r="X4071" i="4"/>
  <c r="X4069" i="4" s="1"/>
  <c r="Y4088" i="4"/>
  <c r="X4087" i="4"/>
  <c r="X4079" i="4" s="1"/>
  <c r="Y4193" i="4"/>
  <c r="X4192" i="4"/>
  <c r="X4190" i="4" s="1"/>
  <c r="Y4209" i="4"/>
  <c r="X4208" i="4"/>
  <c r="X4200" i="4" s="1"/>
  <c r="Y4313" i="4"/>
  <c r="X4312" i="4"/>
  <c r="X4310" i="4" s="1"/>
  <c r="Y4330" i="4"/>
  <c r="X4329" i="4"/>
  <c r="X4320" i="4" s="1"/>
  <c r="Y4355" i="4"/>
  <c r="X4354" i="4"/>
  <c r="X4352" i="4" s="1"/>
  <c r="Y4371" i="4"/>
  <c r="X4370" i="4"/>
  <c r="X4362" i="4" s="1"/>
  <c r="Y4432" i="4"/>
  <c r="Y4442" i="4"/>
  <c r="Y4525" i="4"/>
  <c r="X4483" i="4"/>
  <c r="X9456" i="4" s="1"/>
  <c r="Y9456" i="4" s="1"/>
  <c r="X4523" i="4"/>
  <c r="X4521" i="4" s="1"/>
  <c r="Y4533" i="4"/>
  <c r="X4489" i="4"/>
  <c r="X9856" i="4" s="1"/>
  <c r="Y9856" i="4" s="1"/>
  <c r="Y4540" i="4"/>
  <c r="X4539" i="4"/>
  <c r="Y4564" i="4"/>
  <c r="X4563" i="4"/>
  <c r="X4561" i="4" s="1"/>
  <c r="X4480" i="4"/>
  <c r="Y4603" i="4"/>
  <c r="Y4613" i="4"/>
  <c r="Y4643" i="4"/>
  <c r="Y4653" i="4"/>
  <c r="Y4683" i="4"/>
  <c r="Y4693" i="4"/>
  <c r="Y4726" i="4"/>
  <c r="X4725" i="4"/>
  <c r="X4723" i="4" s="1"/>
  <c r="X4499" i="4"/>
  <c r="X4786" i="4"/>
  <c r="X4785" i="4" s="1"/>
  <c r="Y4847" i="4"/>
  <c r="Y4889" i="4"/>
  <c r="Y4899" i="4"/>
  <c r="Y5014" i="4"/>
  <c r="X5013" i="4"/>
  <c r="X5011" i="4" s="1"/>
  <c r="Y5030" i="4"/>
  <c r="X5029" i="4"/>
  <c r="X5021" i="4" s="1"/>
  <c r="Y5135" i="4"/>
  <c r="X5134" i="4"/>
  <c r="X5132" i="4" s="1"/>
  <c r="X5197" i="4"/>
  <c r="X5196" i="4" s="1"/>
  <c r="Y5254" i="4"/>
  <c r="X5253" i="4"/>
  <c r="X5251" i="4" s="1"/>
  <c r="Y5270" i="4"/>
  <c r="X5269" i="4"/>
  <c r="X5261" i="4" s="1"/>
  <c r="Y5295" i="4"/>
  <c r="X5294" i="4"/>
  <c r="X5292" i="4" s="1"/>
  <c r="Y5311" i="4"/>
  <c r="X5310" i="4"/>
  <c r="X5302" i="4" s="1"/>
  <c r="Y5337" i="4"/>
  <c r="X5335" i="4"/>
  <c r="X5333" i="4" s="1"/>
  <c r="Y5415" i="4"/>
  <c r="Y5425" i="4"/>
  <c r="Y5737" i="4"/>
  <c r="Y5779" i="4"/>
  <c r="Y5789" i="4"/>
  <c r="X9307" i="4"/>
  <c r="Y9307" i="4" s="1"/>
  <c r="Y6001" i="4"/>
  <c r="X6000" i="4"/>
  <c r="X10208" i="4" s="1"/>
  <c r="Y10208" i="4" s="1"/>
  <c r="X9709" i="4"/>
  <c r="Y9709" i="4" s="1"/>
  <c r="X6034" i="4"/>
  <c r="Y6034" i="4" s="1"/>
  <c r="Y6138" i="4"/>
  <c r="X6091" i="4"/>
  <c r="X9460" i="4" s="1"/>
  <c r="Y9460" i="4" s="1"/>
  <c r="Y6147" i="4"/>
  <c r="X6098" i="4"/>
  <c r="X9910" i="4" s="1"/>
  <c r="Y9910" i="4" s="1"/>
  <c r="Y6154" i="4"/>
  <c r="X6153" i="4"/>
  <c r="Y6153" i="4" s="1"/>
  <c r="Y6177" i="4"/>
  <c r="Y6187" i="4"/>
  <c r="Y6220" i="4"/>
  <c r="X6219" i="4"/>
  <c r="X6217" i="4" s="1"/>
  <c r="Y6278" i="4"/>
  <c r="X6277" i="4"/>
  <c r="X6268" i="4" s="1"/>
  <c r="Y6349" i="4"/>
  <c r="Y6382" i="4"/>
  <c r="X6381" i="4"/>
  <c r="X6379" i="4" s="1"/>
  <c r="Y6398" i="4"/>
  <c r="X6397" i="4"/>
  <c r="Y6528" i="4"/>
  <c r="Y6560" i="4"/>
  <c r="Y6570" i="4"/>
  <c r="Y6612" i="4"/>
  <c r="Y6630" i="4"/>
  <c r="X6629" i="4"/>
  <c r="X6628" i="4" s="1"/>
  <c r="Y6707" i="4"/>
  <c r="X6706" i="4"/>
  <c r="X10211" i="4" s="1"/>
  <c r="Y10211" i="4" s="1"/>
  <c r="Y6804" i="4"/>
  <c r="X6767" i="4"/>
  <c r="X9462" i="4" s="1"/>
  <c r="Y9462" i="4" s="1"/>
  <c r="Y6812" i="4"/>
  <c r="X6773" i="4"/>
  <c r="X9862" i="4" s="1"/>
  <c r="Y9862" i="4" s="1"/>
  <c r="Y6818" i="4"/>
  <c r="X6779" i="4"/>
  <c r="X10162" i="4" s="1"/>
  <c r="Y10162" i="4" s="1"/>
  <c r="Y6830" i="4"/>
  <c r="Y6876" i="4"/>
  <c r="Y6920" i="4"/>
  <c r="X6919" i="4"/>
  <c r="X6918" i="4" s="1"/>
  <c r="X6917" i="4" s="1"/>
  <c r="Y6963" i="4"/>
  <c r="Y7051" i="4"/>
  <c r="X9713" i="4"/>
  <c r="Y9713" i="4" s="1"/>
  <c r="X7093" i="4"/>
  <c r="X9814" i="4"/>
  <c r="Y9814" i="4" s="1"/>
  <c r="Y7170" i="4"/>
  <c r="X7169" i="4"/>
  <c r="X10214" i="4" s="1"/>
  <c r="Y10214" i="4" s="1"/>
  <c r="X11164" i="4"/>
  <c r="Y7242" i="4"/>
  <c r="X7241" i="4"/>
  <c r="X11265" i="4"/>
  <c r="X9716" i="4"/>
  <c r="Y9716" i="4" s="1"/>
  <c r="X7313" i="4"/>
  <c r="Y7313" i="4" s="1"/>
  <c r="X9817" i="4"/>
  <c r="Y9817" i="4" s="1"/>
  <c r="Y7398" i="4"/>
  <c r="X7397" i="4"/>
  <c r="X10617" i="4" s="1"/>
  <c r="Y10617" i="4" s="1"/>
  <c r="Y7411" i="4"/>
  <c r="X7410" i="4"/>
  <c r="X9318" i="4"/>
  <c r="Y9318" i="4" s="1"/>
  <c r="X9419" i="4"/>
  <c r="Y9419" i="4" s="1"/>
  <c r="X10619" i="4"/>
  <c r="X7511" i="4"/>
  <c r="X7510" i="4" s="1"/>
  <c r="Y7552" i="4"/>
  <c r="X7551" i="4"/>
  <c r="X10220" i="4" s="1"/>
  <c r="Y10220" i="4" s="1"/>
  <c r="X7594" i="4"/>
  <c r="X10870" i="4" s="1"/>
  <c r="Y10870" i="4" s="1"/>
  <c r="X11570" i="4"/>
  <c r="AH59" i="1" s="1"/>
  <c r="X7615" i="4"/>
  <c r="X7614" i="4" s="1"/>
  <c r="X9422" i="4"/>
  <c r="Y9422" i="4" s="1"/>
  <c r="Y7733" i="4"/>
  <c r="X7732" i="4"/>
  <c r="Y7839" i="4"/>
  <c r="X7774" i="4"/>
  <c r="X9973" i="4" s="1"/>
  <c r="Y9973" i="4" s="1"/>
  <c r="Y7867" i="4"/>
  <c r="X7866" i="4"/>
  <c r="X7797" i="4" s="1"/>
  <c r="X11373" i="4" s="1"/>
  <c r="X7950" i="4"/>
  <c r="X7949" i="4" s="1"/>
  <c r="Y8015" i="4"/>
  <c r="Y8167" i="4"/>
  <c r="X8166" i="4"/>
  <c r="X8164" i="4" s="1"/>
  <c r="Y8207" i="4"/>
  <c r="Y8254" i="4"/>
  <c r="X8253" i="4"/>
  <c r="X8251" i="4" s="1"/>
  <c r="Y8271" i="4"/>
  <c r="X8270" i="4"/>
  <c r="X8261" i="4" s="1"/>
  <c r="Y8317" i="4"/>
  <c r="X8316" i="4"/>
  <c r="Y8316" i="4" s="1"/>
  <c r="Y8410" i="4"/>
  <c r="X8409" i="4"/>
  <c r="Y8434" i="4"/>
  <c r="Y8490" i="4"/>
  <c r="Y8538" i="4"/>
  <c r="X8537" i="4"/>
  <c r="X8535" i="4" s="1"/>
  <c r="Y8586" i="4"/>
  <c r="X8585" i="4"/>
  <c r="X8583" i="4" s="1"/>
  <c r="Y8719" i="4"/>
  <c r="X8718" i="4"/>
  <c r="X8716" i="4" s="1"/>
  <c r="Y8781" i="4"/>
  <c r="X8780" i="4"/>
  <c r="X8771" i="4" s="1"/>
  <c r="Y8827" i="4"/>
  <c r="X8826" i="4"/>
  <c r="Y8997" i="4"/>
  <c r="Y9007" i="4"/>
  <c r="Y9040" i="4"/>
  <c r="X9039" i="4"/>
  <c r="X9037" i="4" s="1"/>
  <c r="Y4459" i="4"/>
  <c r="X1590" i="4"/>
  <c r="X11355" i="4" s="1"/>
  <c r="X9280" i="4"/>
  <c r="Y9280" i="4" s="1"/>
  <c r="X9284" i="4"/>
  <c r="Y9284" i="4" s="1"/>
  <c r="X9693" i="4"/>
  <c r="Y9693" i="4" s="1"/>
  <c r="X663" i="4"/>
  <c r="Y1612" i="4"/>
  <c r="X1567" i="4"/>
  <c r="X9455" i="4" s="1"/>
  <c r="Y9455" i="4" s="1"/>
  <c r="Y67" i="4"/>
  <c r="X66" i="4"/>
  <c r="X10179" i="4" s="1"/>
  <c r="Y10179" i="4" s="1"/>
  <c r="X9380" i="4"/>
  <c r="Y9380" i="4" s="1"/>
  <c r="Y147" i="4"/>
  <c r="X146" i="4"/>
  <c r="X10181" i="4" s="1"/>
  <c r="Y10181" i="4" s="1"/>
  <c r="X9282" i="4"/>
  <c r="Y9282" i="4" s="1"/>
  <c r="X10582" i="4"/>
  <c r="X208" i="4"/>
  <c r="X207" i="4" s="1"/>
  <c r="X9384" i="4"/>
  <c r="Y9384" i="4" s="1"/>
  <c r="X9285" i="4"/>
  <c r="Y9285" i="4" s="1"/>
  <c r="X9786" i="4"/>
  <c r="Y9786" i="4" s="1"/>
  <c r="X9687" i="4"/>
  <c r="Y9687" i="4" s="1"/>
  <c r="X377" i="4"/>
  <c r="X10587" i="4"/>
  <c r="X388" i="4"/>
  <c r="X387" i="4" s="1"/>
  <c r="X9289" i="4"/>
  <c r="Y9289" i="4" s="1"/>
  <c r="X9390" i="4"/>
  <c r="Y9390" i="4" s="1"/>
  <c r="X9691" i="4"/>
  <c r="Y9691" i="4" s="1"/>
  <c r="X569" i="4"/>
  <c r="Y569" i="4" s="1"/>
  <c r="X11241" i="4"/>
  <c r="X9793" i="4"/>
  <c r="Y9793" i="4" s="1"/>
  <c r="Y749" i="4"/>
  <c r="X748" i="4"/>
  <c r="X9894" i="4" s="1"/>
  <c r="Y9894" i="4" s="1"/>
  <c r="Y917" i="4"/>
  <c r="X916" i="4"/>
  <c r="X10096" i="4" s="1"/>
  <c r="Y10096" i="4" s="1"/>
  <c r="Y925" i="4"/>
  <c r="X924" i="4"/>
  <c r="X10196" i="4" s="1"/>
  <c r="Y10196" i="4" s="1"/>
  <c r="X9297" i="4"/>
  <c r="Y9297" i="4" s="1"/>
  <c r="X10348" i="4"/>
  <c r="Y10348" i="4" s="1"/>
  <c r="X9299" i="4"/>
  <c r="Y9299" i="4" s="1"/>
  <c r="Y1135" i="4"/>
  <c r="X1134" i="4"/>
  <c r="X10399" i="4" s="1"/>
  <c r="Y10399" i="4" s="1"/>
  <c r="X9700" i="4"/>
  <c r="X1217" i="4"/>
  <c r="X10350" i="4"/>
  <c r="X9802" i="4"/>
  <c r="Y9802" i="4" s="1"/>
  <c r="X11052" i="4"/>
  <c r="X1367" i="4"/>
  <c r="X9703" i="4"/>
  <c r="Y9703" i="4" s="1"/>
  <c r="X1390" i="4"/>
  <c r="Y1390" i="4" s="1"/>
  <c r="Y1484" i="4"/>
  <c r="X1483" i="4"/>
  <c r="X10204" i="4" s="1"/>
  <c r="Y10204" i="4" s="1"/>
  <c r="Y1613" i="4"/>
  <c r="X1566" i="4"/>
  <c r="X9505" i="4" s="1"/>
  <c r="Y9505" i="4" s="1"/>
  <c r="Y1621" i="4"/>
  <c r="X1574" i="4"/>
  <c r="X9905" i="4" s="1"/>
  <c r="Y9905" i="4" s="1"/>
  <c r="Y1729" i="4"/>
  <c r="Y1739" i="4"/>
  <c r="Y1746" i="4"/>
  <c r="X1745" i="4"/>
  <c r="X1738" i="4" s="1"/>
  <c r="Y1770" i="4"/>
  <c r="Y1780" i="4"/>
  <c r="Y1787" i="4"/>
  <c r="X1786" i="4"/>
  <c r="X1779" i="4" s="1"/>
  <c r="Y1853" i="4"/>
  <c r="X1852" i="4"/>
  <c r="X1850" i="4" s="1"/>
  <c r="Y1869" i="4"/>
  <c r="X1868" i="4"/>
  <c r="X1860" i="4" s="1"/>
  <c r="Y2014" i="4"/>
  <c r="Y2073" i="4"/>
  <c r="X2072" i="4"/>
  <c r="X2063" i="4" s="1"/>
  <c r="Y2218" i="4"/>
  <c r="Y2236" i="4"/>
  <c r="X2235" i="4"/>
  <c r="X2227" i="4" s="1"/>
  <c r="X2321" i="4"/>
  <c r="X2320" i="4" s="1"/>
  <c r="X1583" i="4"/>
  <c r="Y2366" i="4"/>
  <c r="X2365" i="4"/>
  <c r="X2364" i="4" s="1"/>
  <c r="Y2421" i="4"/>
  <c r="Y2540" i="4"/>
  <c r="X2539" i="4"/>
  <c r="X2537" i="4" s="1"/>
  <c r="Y2556" i="4"/>
  <c r="X2555" i="4"/>
  <c r="X2547" i="4" s="1"/>
  <c r="Y2628" i="4"/>
  <c r="Y2824" i="4"/>
  <c r="X2823" i="4"/>
  <c r="X2821" i="4" s="1"/>
  <c r="Y2840" i="4"/>
  <c r="X2839" i="4"/>
  <c r="X2831" i="4" s="1"/>
  <c r="Y3033" i="4"/>
  <c r="Y3142" i="4"/>
  <c r="Y3152" i="4"/>
  <c r="Y3185" i="4"/>
  <c r="Y3509" i="4"/>
  <c r="X3508" i="4"/>
  <c r="X3506" i="4" s="1"/>
  <c r="Y3525" i="4"/>
  <c r="X3524" i="4"/>
  <c r="X3516" i="4" s="1"/>
  <c r="Y3550" i="4"/>
  <c r="X3549" i="4"/>
  <c r="X3547" i="4" s="1"/>
  <c r="Y3566" i="4"/>
  <c r="X3565" i="4"/>
  <c r="X3557" i="4" s="1"/>
  <c r="Y3750" i="4"/>
  <c r="X3749" i="4"/>
  <c r="X3747" i="4" s="1"/>
  <c r="Y3766" i="4"/>
  <c r="X3765" i="4"/>
  <c r="X3757" i="4" s="1"/>
  <c r="Y3868" i="4"/>
  <c r="Y3878" i="4"/>
  <c r="Y3909" i="4"/>
  <c r="Y3919" i="4"/>
  <c r="X3918" i="4"/>
  <c r="Y4015" i="4"/>
  <c r="X4014" i="4"/>
  <c r="X4013" i="4" s="1"/>
  <c r="Y4151" i="4"/>
  <c r="Y4161" i="4"/>
  <c r="Y4271" i="4"/>
  <c r="Y4281" i="4"/>
  <c r="Y4434" i="4"/>
  <c r="X4433" i="4"/>
  <c r="X4431" i="4" s="1"/>
  <c r="Y4450" i="4"/>
  <c r="X4449" i="4"/>
  <c r="X4441" i="4" s="1"/>
  <c r="Y4526" i="4"/>
  <c r="X4482" i="4"/>
  <c r="X9506" i="4" s="1"/>
  <c r="Y9506" i="4" s="1"/>
  <c r="Y4534" i="4"/>
  <c r="X4490" i="4"/>
  <c r="X9906" i="4" s="1"/>
  <c r="Y9906" i="4" s="1"/>
  <c r="Y4581" i="4"/>
  <c r="X4580" i="4"/>
  <c r="X4571" i="4" s="1"/>
  <c r="Y4605" i="4"/>
  <c r="X4604" i="4"/>
  <c r="X4602" i="4" s="1"/>
  <c r="Y4621" i="4"/>
  <c r="X4620" i="4"/>
  <c r="X4612" i="4" s="1"/>
  <c r="Y4645" i="4"/>
  <c r="X4644" i="4"/>
  <c r="X4642" i="4" s="1"/>
  <c r="Y4661" i="4"/>
  <c r="X4660" i="4"/>
  <c r="X4652" i="4" s="1"/>
  <c r="Y4685" i="4"/>
  <c r="X4684" i="4"/>
  <c r="X4682" i="4" s="1"/>
  <c r="Y4849" i="4"/>
  <c r="X4848" i="4"/>
  <c r="X4846" i="4" s="1"/>
  <c r="Y4891" i="4"/>
  <c r="X4890" i="4"/>
  <c r="X4888" i="4" s="1"/>
  <c r="Y4907" i="4"/>
  <c r="X4906" i="4"/>
  <c r="X4898" i="4" s="1"/>
  <c r="Y5417" i="4"/>
  <c r="X5416" i="4"/>
  <c r="X5414" i="4" s="1"/>
  <c r="Y5523" i="4"/>
  <c r="X5522" i="4"/>
  <c r="X5521" i="4" s="1"/>
  <c r="Y5577" i="4"/>
  <c r="Y5616" i="4"/>
  <c r="Y5657" i="4"/>
  <c r="Y5697" i="4"/>
  <c r="Y5707" i="4"/>
  <c r="Y5740" i="4"/>
  <c r="X5738" i="4"/>
  <c r="X5736" i="4" s="1"/>
  <c r="Y5756" i="4"/>
  <c r="X5755" i="4"/>
  <c r="X5746" i="4" s="1"/>
  <c r="Y5781" i="4"/>
  <c r="X5780" i="4"/>
  <c r="X5778" i="4" s="1"/>
  <c r="Y5820" i="4"/>
  <c r="X9407" i="4"/>
  <c r="Y9407" i="4" s="1"/>
  <c r="X11257" i="4"/>
  <c r="X9809" i="4"/>
  <c r="X6036" i="4"/>
  <c r="Y6036" i="4" s="1"/>
  <c r="Y6062" i="4"/>
  <c r="X6061" i="4"/>
  <c r="X10809" i="4" s="1"/>
  <c r="Y10809" i="4" s="1"/>
  <c r="Y6140" i="4"/>
  <c r="X6092" i="4"/>
  <c r="X9560" i="4" s="1"/>
  <c r="Y9560" i="4" s="1"/>
  <c r="Y6148" i="4"/>
  <c r="X6099" i="4"/>
  <c r="X9960" i="4" s="1"/>
  <c r="Y9960" i="4" s="1"/>
  <c r="Y6179" i="4"/>
  <c r="X6178" i="4"/>
  <c r="X6176" i="4" s="1"/>
  <c r="Y6340" i="4"/>
  <c r="Y6519" i="4"/>
  <c r="Y6562" i="4"/>
  <c r="X6561" i="4"/>
  <c r="X6559" i="4" s="1"/>
  <c r="Y6603" i="4"/>
  <c r="Y6722" i="4"/>
  <c r="X6721" i="4"/>
  <c r="X10411" i="4" s="1"/>
  <c r="Y10411" i="4" s="1"/>
  <c r="X10711" i="4"/>
  <c r="Y10711" i="4" s="1"/>
  <c r="Y6805" i="4"/>
  <c r="X6766" i="4"/>
  <c r="X9512" i="4" s="1"/>
  <c r="Y9512" i="4" s="1"/>
  <c r="Y6813" i="4"/>
  <c r="X6774" i="4"/>
  <c r="X9912" i="4" s="1"/>
  <c r="Y9912" i="4" s="1"/>
  <c r="Y6820" i="4"/>
  <c r="X6819" i="4"/>
  <c r="Y6849" i="4"/>
  <c r="Y6859" i="4"/>
  <c r="Y6905" i="4"/>
  <c r="Y7014" i="4"/>
  <c r="X7013" i="4"/>
  <c r="X7012" i="4" s="1"/>
  <c r="X7011" i="4" s="1"/>
  <c r="X9813" i="4"/>
  <c r="Y9813" i="4" s="1"/>
  <c r="Y7118" i="4"/>
  <c r="X7117" i="4"/>
  <c r="X11413" i="4" s="1"/>
  <c r="Y7152" i="4"/>
  <c r="X7151" i="4"/>
  <c r="X9864" i="4" s="1"/>
  <c r="Y9864" i="4" s="1"/>
  <c r="Y7164" i="4"/>
  <c r="X7163" i="4"/>
  <c r="X10164" i="4" s="1"/>
  <c r="Y10164" i="4" s="1"/>
  <c r="X7290" i="4"/>
  <c r="X7265" i="4"/>
  <c r="Y7282" i="4"/>
  <c r="X7281" i="4"/>
  <c r="X11365" i="4" s="1"/>
  <c r="X11115" i="4" s="1"/>
  <c r="X9816" i="4"/>
  <c r="Y9816" i="4" s="1"/>
  <c r="Y7336" i="4"/>
  <c r="X7335" i="4"/>
  <c r="X11366" i="4" s="1"/>
  <c r="Y7370" i="4"/>
  <c r="X7369" i="4"/>
  <c r="X9967" i="4" s="1"/>
  <c r="Y9967" i="4" s="1"/>
  <c r="Y7380" i="4"/>
  <c r="X7379" i="4"/>
  <c r="X10117" i="4" s="1"/>
  <c r="Y10117" i="4" s="1"/>
  <c r="X9468" i="4"/>
  <c r="Y9468" i="4" s="1"/>
  <c r="X10618" i="4"/>
  <c r="X7462" i="4"/>
  <c r="X7461" i="4" s="1"/>
  <c r="X9719" i="4"/>
  <c r="Y9719" i="4" s="1"/>
  <c r="X7495" i="4"/>
  <c r="Y7495" i="4" s="1"/>
  <c r="X11269" i="4"/>
  <c r="X11119" i="4" s="1"/>
  <c r="X7514" i="4"/>
  <c r="X7513" i="4" s="1"/>
  <c r="X9321" i="4"/>
  <c r="Y9321" i="4" s="1"/>
  <c r="X9722" i="4"/>
  <c r="Y9722" i="4" s="1"/>
  <c r="X7699" i="4"/>
  <c r="Y7826" i="4"/>
  <c r="X7764" i="4"/>
  <c r="X9623" i="4" s="1"/>
  <c r="Y9623" i="4" s="1"/>
  <c r="X7852" i="4"/>
  <c r="X7851" i="4" s="1"/>
  <c r="X7956" i="4"/>
  <c r="X7955" i="4" s="1"/>
  <c r="Y8017" i="4"/>
  <c r="X8016" i="4"/>
  <c r="X8014" i="4" s="1"/>
  <c r="Y8033" i="4"/>
  <c r="X8032" i="4"/>
  <c r="X8024" i="4" s="1"/>
  <c r="Y8064" i="4"/>
  <c r="X8148" i="4"/>
  <c r="X8147" i="4" s="1"/>
  <c r="X7793" i="4"/>
  <c r="Y8184" i="4"/>
  <c r="X8183" i="4"/>
  <c r="X8174" i="4" s="1"/>
  <c r="Y8209" i="4"/>
  <c r="X8208" i="4"/>
  <c r="X8206" i="4" s="1"/>
  <c r="Y8436" i="4"/>
  <c r="X8435" i="4"/>
  <c r="X8433" i="4" s="1"/>
  <c r="Y8492" i="4"/>
  <c r="X8491" i="4"/>
  <c r="X8489" i="4" s="1"/>
  <c r="Y8556" i="4"/>
  <c r="X8554" i="4"/>
  <c r="X8545" i="4" s="1"/>
  <c r="Y8603" i="4"/>
  <c r="X8602" i="4"/>
  <c r="X8593" i="4" s="1"/>
  <c r="Y8613" i="4"/>
  <c r="X8612" i="4"/>
  <c r="X8611" i="4" s="1"/>
  <c r="Y8736" i="4"/>
  <c r="X8735" i="4"/>
  <c r="X8726" i="4" s="1"/>
  <c r="Y8945" i="4"/>
  <c r="Y8956" i="4"/>
  <c r="Y8999" i="4"/>
  <c r="X8998" i="4"/>
  <c r="X8996" i="4" s="1"/>
  <c r="Y109" i="4"/>
  <c r="X10330" i="4"/>
  <c r="Y10330" i="4" s="1"/>
  <c r="Y425" i="4"/>
  <c r="X9290" i="4"/>
  <c r="Y9290" i="4" s="1"/>
  <c r="Y690" i="4"/>
  <c r="Y758" i="4"/>
  <c r="X757" i="4"/>
  <c r="X10094" i="4" s="1"/>
  <c r="Y10094" i="4" s="1"/>
  <c r="Y844" i="4"/>
  <c r="X890" i="4"/>
  <c r="X843" i="4"/>
  <c r="X10445" i="4" s="1"/>
  <c r="Y10445" i="4" s="1"/>
  <c r="X9796" i="4"/>
  <c r="Y9796" i="4" s="1"/>
  <c r="X9798" i="4"/>
  <c r="Y9798" i="4" s="1"/>
  <c r="Y1121" i="4"/>
  <c r="X1120" i="4"/>
  <c r="X10199" i="4" s="1"/>
  <c r="Y10199" i="4" s="1"/>
  <c r="X9403" i="4"/>
  <c r="Y9403" i="4" s="1"/>
  <c r="X9428" i="4"/>
  <c r="Y9428" i="4" s="1"/>
  <c r="X11228" i="4"/>
  <c r="X37" i="4"/>
  <c r="X36" i="4" s="1"/>
  <c r="X9780" i="4"/>
  <c r="Y9780" i="4" s="1"/>
  <c r="X11230" i="4"/>
  <c r="X11080" i="4" s="1"/>
  <c r="X114" i="4"/>
  <c r="X113" i="4" s="1"/>
  <c r="X9382" i="4"/>
  <c r="Y9382" i="4" s="1"/>
  <c r="X11232" i="4"/>
  <c r="X11082" i="4" s="1"/>
  <c r="X211" i="4"/>
  <c r="X210" i="4" s="1"/>
  <c r="X9684" i="4"/>
  <c r="Y9684" i="4" s="1"/>
  <c r="X260" i="4"/>
  <c r="X9385" i="4"/>
  <c r="Y9385" i="4" s="1"/>
  <c r="X10585" i="4"/>
  <c r="X302" i="4"/>
  <c r="X301" i="4" s="1"/>
  <c r="Y338" i="4"/>
  <c r="X337" i="4"/>
  <c r="X10186" i="4" s="1"/>
  <c r="Y10186" i="4" s="1"/>
  <c r="X9787" i="4"/>
  <c r="Y9787" i="4" s="1"/>
  <c r="X11237" i="4"/>
  <c r="X11087" i="4" s="1"/>
  <c r="X391" i="4"/>
  <c r="X390" i="4" s="1"/>
  <c r="X9389" i="4"/>
  <c r="Y9389" i="4" s="1"/>
  <c r="X9690" i="4"/>
  <c r="Y9690" i="4" s="1"/>
  <c r="X521" i="4"/>
  <c r="Y521" i="4" s="1"/>
  <c r="X9791" i="4"/>
  <c r="Y9791" i="4" s="1"/>
  <c r="X9292" i="4"/>
  <c r="Y9292" i="4" s="1"/>
  <c r="X10592" i="4"/>
  <c r="X631" i="4"/>
  <c r="X630" i="4" s="1"/>
  <c r="Y675" i="4"/>
  <c r="X674" i="4"/>
  <c r="X10193" i="4" s="1"/>
  <c r="Y10193" i="4" s="1"/>
  <c r="X11193" i="4"/>
  <c r="X9295" i="4"/>
  <c r="Y9295" i="4" s="1"/>
  <c r="Y869" i="4"/>
  <c r="Y943" i="4"/>
  <c r="X942" i="4"/>
  <c r="X11196" i="4" s="1"/>
  <c r="X9397" i="4"/>
  <c r="Y9397" i="4" s="1"/>
  <c r="X9298" i="4"/>
  <c r="Y9298" i="4" s="1"/>
  <c r="Y1062" i="4"/>
  <c r="X1061" i="4"/>
  <c r="X10198" i="4" s="1"/>
  <c r="Y10198" i="4" s="1"/>
  <c r="X9399" i="4"/>
  <c r="Y9399" i="4" s="1"/>
  <c r="X1168" i="4"/>
  <c r="X10849" i="4" s="1"/>
  <c r="Y10849" i="4" s="1"/>
  <c r="X9800" i="4"/>
  <c r="X11250" i="4"/>
  <c r="Y1333" i="4"/>
  <c r="X1332" i="4"/>
  <c r="X10202" i="4" s="1"/>
  <c r="Y10202" i="4" s="1"/>
  <c r="X11252" i="4"/>
  <c r="X9803" i="4"/>
  <c r="Y9803" i="4" s="1"/>
  <c r="Y1405" i="4"/>
  <c r="X1404" i="4"/>
  <c r="X10353" i="4" s="1"/>
  <c r="Y10353" i="4" s="1"/>
  <c r="X1421" i="4"/>
  <c r="X1451" i="4"/>
  <c r="X11253" i="4"/>
  <c r="X11103" i="4" s="1"/>
  <c r="X1443" i="4"/>
  <c r="X1442" i="4" s="1"/>
  <c r="Y1500" i="4"/>
  <c r="X1499" i="4"/>
  <c r="Y1523" i="4"/>
  <c r="X1522" i="4"/>
  <c r="X11254" i="4" s="1"/>
  <c r="X1546" i="4"/>
  <c r="Y1614" i="4"/>
  <c r="X1568" i="4"/>
  <c r="X9555" i="4" s="1"/>
  <c r="Y9555" i="4" s="1"/>
  <c r="Y1622" i="4"/>
  <c r="X1575" i="4"/>
  <c r="X9955" i="4" s="1"/>
  <c r="Y9955" i="4" s="1"/>
  <c r="Y1631" i="4"/>
  <c r="X1630" i="4"/>
  <c r="X1629" i="4" s="1"/>
  <c r="X1591" i="4"/>
  <c r="X11405" i="4" s="1"/>
  <c r="Y1731" i="4"/>
  <c r="X1730" i="4"/>
  <c r="X1728" i="4" s="1"/>
  <c r="Y1772" i="4"/>
  <c r="X1771" i="4"/>
  <c r="X1769" i="4" s="1"/>
  <c r="Y1918" i="4"/>
  <c r="X1917" i="4"/>
  <c r="X1916" i="4" s="1"/>
  <c r="Y2016" i="4"/>
  <c r="X2015" i="4"/>
  <c r="X2013" i="4" s="1"/>
  <c r="Y2221" i="4"/>
  <c r="X2219" i="4"/>
  <c r="X2217" i="4" s="1"/>
  <c r="Y2424" i="4"/>
  <c r="X2422" i="4"/>
  <c r="X2420" i="4" s="1"/>
  <c r="Y2440" i="4"/>
  <c r="X2439" i="4"/>
  <c r="X2430" i="4" s="1"/>
  <c r="Y2498" i="4"/>
  <c r="Y2508" i="4"/>
  <c r="Y2618" i="4"/>
  <c r="Y2660" i="4"/>
  <c r="Y2670" i="4"/>
  <c r="Y2701" i="4"/>
  <c r="Y2711" i="4"/>
  <c r="Y2741" i="4"/>
  <c r="Y2751" i="4"/>
  <c r="Y2782" i="4"/>
  <c r="Y2792" i="4"/>
  <c r="Y2982" i="4"/>
  <c r="Y2992" i="4"/>
  <c r="Y3144" i="4"/>
  <c r="X3143" i="4"/>
  <c r="X3141" i="4" s="1"/>
  <c r="Y3161" i="4"/>
  <c r="X3160" i="4"/>
  <c r="X3151" i="4" s="1"/>
  <c r="Y3187" i="4"/>
  <c r="X3186" i="4"/>
  <c r="X3184" i="4" s="1"/>
  <c r="Y3203" i="4"/>
  <c r="X3202" i="4"/>
  <c r="X3194" i="4" s="1"/>
  <c r="Y3347" i="4"/>
  <c r="Y3357" i="4"/>
  <c r="Y3387" i="4"/>
  <c r="Y3397" i="4"/>
  <c r="Y3427" i="4"/>
  <c r="Y3437" i="4"/>
  <c r="Y3467" i="4"/>
  <c r="Y3477" i="4"/>
  <c r="Y3708" i="4"/>
  <c r="Y3718" i="4"/>
  <c r="Y3726" i="4"/>
  <c r="X3725" i="4"/>
  <c r="X3717" i="4" s="1"/>
  <c r="Y3870" i="4"/>
  <c r="X3869" i="4"/>
  <c r="X3867" i="4" s="1"/>
  <c r="Y3886" i="4"/>
  <c r="X3885" i="4"/>
  <c r="X3877" i="4" s="1"/>
  <c r="Y3911" i="4"/>
  <c r="X3910" i="4"/>
  <c r="X3908" i="4" s="1"/>
  <c r="Y4153" i="4"/>
  <c r="X4152" i="4"/>
  <c r="X4150" i="4" s="1"/>
  <c r="Y4169" i="4"/>
  <c r="X4168" i="4"/>
  <c r="X4160" i="4" s="1"/>
  <c r="Y4240" i="4"/>
  <c r="Y4273" i="4"/>
  <c r="X4272" i="4"/>
  <c r="X4270" i="4" s="1"/>
  <c r="Y4289" i="4"/>
  <c r="X4288" i="4"/>
  <c r="X4280" i="4" s="1"/>
  <c r="Y4535" i="4"/>
  <c r="X4491" i="4"/>
  <c r="X9956" i="4" s="1"/>
  <c r="Y9956" i="4" s="1"/>
  <c r="Y4702" i="4"/>
  <c r="X4701" i="4"/>
  <c r="X4692" i="4" s="1"/>
  <c r="Y4764" i="4"/>
  <c r="Y4866" i="4"/>
  <c r="X4865" i="4"/>
  <c r="X4856" i="4" s="1"/>
  <c r="Y4939" i="4"/>
  <c r="Y4972" i="4"/>
  <c r="Y4982" i="4"/>
  <c r="Y5093" i="4"/>
  <c r="Y5103" i="4"/>
  <c r="Y5172" i="4"/>
  <c r="Y5182" i="4"/>
  <c r="Y5213" i="4"/>
  <c r="Y5223" i="4"/>
  <c r="Y5230" i="4"/>
  <c r="X5229" i="4"/>
  <c r="X5222" i="4" s="1"/>
  <c r="Y5374" i="4"/>
  <c r="Y5384" i="4"/>
  <c r="Y5547" i="4"/>
  <c r="Y5579" i="4"/>
  <c r="X5578" i="4"/>
  <c r="X5576" i="4" s="1"/>
  <c r="Y5595" i="4"/>
  <c r="X5594" i="4"/>
  <c r="X5586" i="4" s="1"/>
  <c r="Y5618" i="4"/>
  <c r="X5617" i="4"/>
  <c r="X5615" i="4" s="1"/>
  <c r="Y5659" i="4"/>
  <c r="X5658" i="4"/>
  <c r="X5656" i="4" s="1"/>
  <c r="Y5675" i="4"/>
  <c r="X5674" i="4"/>
  <c r="X5666" i="4" s="1"/>
  <c r="Y5699" i="4"/>
  <c r="X5698" i="4"/>
  <c r="X5696" i="4" s="1"/>
  <c r="Y5715" i="4"/>
  <c r="X5714" i="4"/>
  <c r="X5706" i="4" s="1"/>
  <c r="Y5798" i="4"/>
  <c r="X5797" i="4"/>
  <c r="X5788" i="4" s="1"/>
  <c r="Y5822" i="4"/>
  <c r="X5821" i="4"/>
  <c r="X5819" i="4" s="1"/>
  <c r="Y5901" i="4"/>
  <c r="X9707" i="4"/>
  <c r="Y9707" i="4" s="1"/>
  <c r="X5950" i="4"/>
  <c r="X9308" i="4"/>
  <c r="Y9308" i="4" s="1"/>
  <c r="Y6049" i="4"/>
  <c r="X6047" i="4"/>
  <c r="Y6141" i="4"/>
  <c r="X6089" i="4"/>
  <c r="X9610" i="4" s="1"/>
  <c r="Y9610" i="4" s="1"/>
  <c r="Y6149" i="4"/>
  <c r="X6100" i="4"/>
  <c r="X10010" i="4" s="1"/>
  <c r="Y10010" i="4" s="1"/>
  <c r="Y6196" i="4"/>
  <c r="X6195" i="4"/>
  <c r="X6186" i="4" s="1"/>
  <c r="Y6245" i="4"/>
  <c r="X6244" i="4"/>
  <c r="X6243" i="4" s="1"/>
  <c r="Y6309" i="4"/>
  <c r="Y6342" i="4"/>
  <c r="X6341" i="4"/>
  <c r="X6339" i="4" s="1"/>
  <c r="Y6358" i="4"/>
  <c r="X6357" i="4"/>
  <c r="X6348" i="4" s="1"/>
  <c r="Y6479" i="4"/>
  <c r="Y6489" i="4"/>
  <c r="Y6521" i="4"/>
  <c r="X6520" i="4"/>
  <c r="X6518" i="4" s="1"/>
  <c r="Y6537" i="4"/>
  <c r="X6536" i="4"/>
  <c r="X6527" i="4" s="1"/>
  <c r="Y6579" i="4"/>
  <c r="X6578" i="4"/>
  <c r="X6569" i="4" s="1"/>
  <c r="Y6605" i="4"/>
  <c r="X6604" i="4"/>
  <c r="X6602" i="4" s="1"/>
  <c r="Y6621" i="4"/>
  <c r="X6620" i="4"/>
  <c r="X6611" i="4" s="1"/>
  <c r="Y6645" i="4"/>
  <c r="Y6655" i="4"/>
  <c r="X9311" i="4"/>
  <c r="Y9311" i="4" s="1"/>
  <c r="Y6806" i="4"/>
  <c r="X6768" i="4"/>
  <c r="X9562" i="4" s="1"/>
  <c r="Y9562" i="4" s="1"/>
  <c r="Y6814" i="4"/>
  <c r="X6775" i="4"/>
  <c r="X9962" i="4" s="1"/>
  <c r="Y9962" i="4" s="1"/>
  <c r="Y6851" i="4"/>
  <c r="X6850" i="4"/>
  <c r="X6848" i="4" s="1"/>
  <c r="Y6896" i="4"/>
  <c r="Y6942" i="4"/>
  <c r="Y6952" i="4"/>
  <c r="Y6989" i="4"/>
  <c r="Y6999" i="4"/>
  <c r="Y7063" i="4"/>
  <c r="X7062" i="4"/>
  <c r="X7061" i="4" s="1"/>
  <c r="X7060" i="4" s="1"/>
  <c r="Y7105" i="4"/>
  <c r="X7104" i="4"/>
  <c r="X10213" i="4" s="1"/>
  <c r="Y10213" i="4" s="1"/>
  <c r="Y7202" i="4"/>
  <c r="X7201" i="4"/>
  <c r="X11364" i="4" s="1"/>
  <c r="Y7250" i="4"/>
  <c r="X7249" i="4"/>
  <c r="X10115" i="4" s="1"/>
  <c r="Y10115" i="4" s="1"/>
  <c r="Y7324" i="4"/>
  <c r="X7323" i="4"/>
  <c r="X10216" i="4" s="1"/>
  <c r="Y10216" i="4" s="1"/>
  <c r="X7392" i="4"/>
  <c r="X10717" i="4"/>
  <c r="X9718" i="4"/>
  <c r="Y9718" i="4" s="1"/>
  <c r="X7446" i="4"/>
  <c r="X11268" i="4"/>
  <c r="X9819" i="4"/>
  <c r="Y9819" i="4" s="1"/>
  <c r="X9320" i="4"/>
  <c r="Y9320" i="4" s="1"/>
  <c r="Y7581" i="4"/>
  <c r="X7580" i="4"/>
  <c r="Y7610" i="4"/>
  <c r="X7609" i="4"/>
  <c r="X11270" i="4" s="1"/>
  <c r="X9421" i="4"/>
  <c r="Y9421" i="4" s="1"/>
  <c r="X10621" i="4"/>
  <c r="X7661" i="4"/>
  <c r="X7660" i="4" s="1"/>
  <c r="X9822" i="4"/>
  <c r="Y9822" i="4" s="1"/>
  <c r="Y7819" i="4"/>
  <c r="X7761" i="4"/>
  <c r="Y7833" i="4"/>
  <c r="X7832" i="4"/>
  <c r="Y7832" i="4" s="1"/>
  <c r="Y7841" i="4"/>
  <c r="X7776" i="4"/>
  <c r="X10073" i="4" s="1"/>
  <c r="Y10073" i="4" s="1"/>
  <c r="Y7854" i="4"/>
  <c r="Y7924" i="4"/>
  <c r="Y7971" i="4"/>
  <c r="Y8066" i="4"/>
  <c r="X8065" i="4"/>
  <c r="X8063" i="4" s="1"/>
  <c r="Y8226" i="4"/>
  <c r="X8225" i="4"/>
  <c r="X8216" i="4" s="1"/>
  <c r="Y8372" i="4"/>
  <c r="X8371" i="4"/>
  <c r="X8370" i="4" s="1"/>
  <c r="Y8453" i="4"/>
  <c r="X8452" i="4"/>
  <c r="X8443" i="4" s="1"/>
  <c r="Y8509" i="4"/>
  <c r="X8508" i="4"/>
  <c r="X8499" i="4" s="1"/>
  <c r="X8651" i="4"/>
  <c r="X8650" i="4" s="1"/>
  <c r="Y8747" i="4"/>
  <c r="X8746" i="4"/>
  <c r="X8745" i="4" s="1"/>
  <c r="X8877" i="4"/>
  <c r="X8876" i="4" s="1"/>
  <c r="Y8947" i="4"/>
  <c r="X8946" i="4"/>
  <c r="X8944" i="4" s="1"/>
  <c r="Y8964" i="4"/>
  <c r="X8963" i="4"/>
  <c r="X8954" i="4" s="1"/>
  <c r="Y9016" i="4"/>
  <c r="X9015" i="4"/>
  <c r="X9006" i="4" s="1"/>
  <c r="Y9125" i="4"/>
  <c r="Y9142" i="4"/>
  <c r="X9141" i="4"/>
  <c r="X9134" i="4" s="1"/>
  <c r="X9686" i="4"/>
  <c r="Y9686" i="4" s="1"/>
  <c r="X332" i="4"/>
  <c r="Y332" i="4" s="1"/>
  <c r="X10591" i="4"/>
  <c r="X584" i="4"/>
  <c r="X583" i="4" s="1"/>
  <c r="Y703" i="4"/>
  <c r="X702" i="4"/>
  <c r="X10743" i="4" s="1"/>
  <c r="Y10743" i="4" s="1"/>
  <c r="Y1188" i="4"/>
  <c r="X11349" i="4"/>
  <c r="X9801" i="4"/>
  <c r="Y9801" i="4" s="1"/>
  <c r="X11002" i="4"/>
  <c r="Y11002" i="4" s="1"/>
  <c r="X1348" i="4"/>
  <c r="X1347" i="4" s="1"/>
  <c r="Y1620" i="4"/>
  <c r="X1573" i="4"/>
  <c r="X9855" i="4" s="1"/>
  <c r="Y9855" i="4" s="1"/>
  <c r="Y19" i="4"/>
  <c r="X9678" i="4"/>
  <c r="Y9678" i="4" s="1"/>
  <c r="X18" i="4"/>
  <c r="X9279" i="4"/>
  <c r="Y9279" i="4" s="1"/>
  <c r="Y104" i="4"/>
  <c r="X103" i="4"/>
  <c r="X10180" i="4" s="1"/>
  <c r="Y10180" i="4" s="1"/>
  <c r="X9281" i="4"/>
  <c r="Y9281" i="4" s="1"/>
  <c r="X9682" i="4"/>
  <c r="Y9682" i="4" s="1"/>
  <c r="X199" i="4"/>
  <c r="Y199" i="4" s="1"/>
  <c r="X240" i="4"/>
  <c r="Y264" i="4"/>
  <c r="X263" i="4"/>
  <c r="X9685" i="4"/>
  <c r="Y9685" i="4" s="1"/>
  <c r="X293" i="4"/>
  <c r="X11235" i="4"/>
  <c r="Y382" i="4"/>
  <c r="X381" i="4"/>
  <c r="X10187" i="4" s="1"/>
  <c r="Y10187" i="4" s="1"/>
  <c r="X9388" i="4"/>
  <c r="Y9388" i="4" s="1"/>
  <c r="X9689" i="4"/>
  <c r="Y9689" i="4" s="1"/>
  <c r="X476" i="4"/>
  <c r="X9790" i="4"/>
  <c r="Y9790" i="4" s="1"/>
  <c r="X10590" i="4"/>
  <c r="X539" i="4"/>
  <c r="X538" i="4" s="1"/>
  <c r="Y580" i="4"/>
  <c r="X579" i="4"/>
  <c r="X10191" i="4" s="1"/>
  <c r="Y10191" i="4" s="1"/>
  <c r="X9392" i="4"/>
  <c r="Y9392" i="4" s="1"/>
  <c r="X11242" i="4"/>
  <c r="X11092" i="4" s="1"/>
  <c r="X634" i="4"/>
  <c r="X633" i="4" s="1"/>
  <c r="Y695" i="4"/>
  <c r="X694" i="4"/>
  <c r="X10593" i="4" s="1"/>
  <c r="Y10593" i="4" s="1"/>
  <c r="X9294" i="4"/>
  <c r="Y9294" i="4" s="1"/>
  <c r="Y763" i="4"/>
  <c r="X762" i="4"/>
  <c r="X10194" i="4" s="1"/>
  <c r="Y10194" i="4" s="1"/>
  <c r="X9395" i="4"/>
  <c r="Y9395" i="4" s="1"/>
  <c r="X854" i="4"/>
  <c r="X10795" i="4" s="1"/>
  <c r="Y10795" i="4" s="1"/>
  <c r="X9296" i="4"/>
  <c r="Y9296" i="4" s="1"/>
  <c r="X9697" i="4"/>
  <c r="Y9697" i="4" s="1"/>
  <c r="X980" i="4"/>
  <c r="X9398" i="4"/>
  <c r="Y9398" i="4" s="1"/>
  <c r="Y1076" i="4"/>
  <c r="X1075" i="4"/>
  <c r="X9699" i="4"/>
  <c r="Y9699" i="4" s="1"/>
  <c r="X1110" i="4"/>
  <c r="Y1152" i="4"/>
  <c r="X1151" i="4"/>
  <c r="X10499" i="4" s="1"/>
  <c r="Y1159" i="4"/>
  <c r="X1158" i="4"/>
  <c r="X10599" i="4" s="1"/>
  <c r="Y10599" i="4" s="1"/>
  <c r="X1226" i="4"/>
  <c r="X10200" i="4" s="1"/>
  <c r="X9301" i="4"/>
  <c r="Y9301" i="4" s="1"/>
  <c r="X10601" i="4"/>
  <c r="X10251" i="4" s="1"/>
  <c r="X1286" i="4"/>
  <c r="X1285" i="4" s="1"/>
  <c r="Y1344" i="4"/>
  <c r="X1343" i="4"/>
  <c r="X11602" i="4"/>
  <c r="X11452" i="4" s="1"/>
  <c r="X1356" i="4"/>
  <c r="X1355" i="4" s="1"/>
  <c r="Y1395" i="4"/>
  <c r="X1394" i="4"/>
  <c r="X10203" i="4" s="1"/>
  <c r="Y10203" i="4" s="1"/>
  <c r="Y1406" i="4"/>
  <c r="X1449" i="4"/>
  <c r="Y1449" i="4" s="1"/>
  <c r="X9304" i="4"/>
  <c r="Y9304" i="4" s="1"/>
  <c r="Y1504" i="4"/>
  <c r="X1544" i="4"/>
  <c r="Y1615" i="4"/>
  <c r="X1565" i="4"/>
  <c r="X9605" i="4" s="1"/>
  <c r="Y9605" i="4" s="1"/>
  <c r="Y1623" i="4"/>
  <c r="X1576" i="4"/>
  <c r="X10005" i="4" s="1"/>
  <c r="Y10005" i="4" s="1"/>
  <c r="X1633" i="4"/>
  <c r="X1632" i="4" s="1"/>
  <c r="Y1689" i="4"/>
  <c r="Y1699" i="4"/>
  <c r="Y1821" i="4"/>
  <c r="Y1828" i="4"/>
  <c r="X1827" i="4"/>
  <c r="X1819" i="4" s="1"/>
  <c r="Y1974" i="4"/>
  <c r="Y2137" i="4"/>
  <c r="Y2147" i="4"/>
  <c r="Y2178" i="4"/>
  <c r="Y2299" i="4"/>
  <c r="Y2309" i="4"/>
  <c r="Y2340" i="4"/>
  <c r="Y2350" i="4"/>
  <c r="Y2381" i="4"/>
  <c r="Y2391" i="4"/>
  <c r="Y2500" i="4"/>
  <c r="X2499" i="4"/>
  <c r="X2497" i="4" s="1"/>
  <c r="Y2516" i="4"/>
  <c r="X2515" i="4"/>
  <c r="X2507" i="4" s="1"/>
  <c r="Y2620" i="4"/>
  <c r="X2619" i="4"/>
  <c r="X2617" i="4" s="1"/>
  <c r="Y2637" i="4"/>
  <c r="X2636" i="4"/>
  <c r="X2627" i="4" s="1"/>
  <c r="Y2662" i="4"/>
  <c r="X2661" i="4"/>
  <c r="X2659" i="4" s="1"/>
  <c r="Y2678" i="4"/>
  <c r="X2677" i="4"/>
  <c r="X2669" i="4" s="1"/>
  <c r="Y2703" i="4"/>
  <c r="X2702" i="4"/>
  <c r="X2700" i="4" s="1"/>
  <c r="Y2719" i="4"/>
  <c r="X2718" i="4"/>
  <c r="X2710" i="4" s="1"/>
  <c r="Y2743" i="4"/>
  <c r="X2742" i="4"/>
  <c r="X2740" i="4" s="1"/>
  <c r="Y2759" i="4"/>
  <c r="X2758" i="4"/>
  <c r="X2750" i="4" s="1"/>
  <c r="Y2784" i="4"/>
  <c r="X2783" i="4"/>
  <c r="X2781" i="4" s="1"/>
  <c r="Y2800" i="4"/>
  <c r="X2799" i="4"/>
  <c r="X2791" i="4" s="1"/>
  <c r="Y2942" i="4"/>
  <c r="Y2952" i="4"/>
  <c r="Y2984" i="4"/>
  <c r="X2983" i="4"/>
  <c r="X2981" i="4" s="1"/>
  <c r="Y3000" i="4"/>
  <c r="X2999" i="4"/>
  <c r="X2991" i="4" s="1"/>
  <c r="Y3102" i="4"/>
  <c r="Y3112" i="4"/>
  <c r="Y3306" i="4"/>
  <c r="Y3316" i="4"/>
  <c r="Y3349" i="4"/>
  <c r="X3348" i="4"/>
  <c r="X3346" i="4" s="1"/>
  <c r="Y3365" i="4"/>
  <c r="X3364" i="4"/>
  <c r="X3356" i="4" s="1"/>
  <c r="Y3389" i="4"/>
  <c r="X3388" i="4"/>
  <c r="X3386" i="4" s="1"/>
  <c r="Y3405" i="4"/>
  <c r="X3404" i="4"/>
  <c r="X3396" i="4" s="1"/>
  <c r="Y3429" i="4"/>
  <c r="X3428" i="4"/>
  <c r="X3426" i="4" s="1"/>
  <c r="Y3445" i="4"/>
  <c r="X3444" i="4"/>
  <c r="X3436" i="4" s="1"/>
  <c r="Y3469" i="4"/>
  <c r="X3468" i="4"/>
  <c r="X3466" i="4" s="1"/>
  <c r="Y3485" i="4"/>
  <c r="X3484" i="4"/>
  <c r="X3476" i="4" s="1"/>
  <c r="Y3668" i="4"/>
  <c r="Y3678" i="4"/>
  <c r="Y3710" i="4"/>
  <c r="X3709" i="4"/>
  <c r="X3707" i="4" s="1"/>
  <c r="Y3989" i="4"/>
  <c r="Y3999" i="4"/>
  <c r="Y4034" i="4"/>
  <c r="X4031" i="4"/>
  <c r="X4029" i="4" s="1"/>
  <c r="Y4110" i="4"/>
  <c r="Y4120" i="4"/>
  <c r="Y4128" i="4"/>
  <c r="X4127" i="4"/>
  <c r="X4119" i="4" s="1"/>
  <c r="Y4231" i="4"/>
  <c r="Y4248" i="4"/>
  <c r="X4247" i="4"/>
  <c r="X4239" i="4" s="1"/>
  <c r="Y4393" i="4"/>
  <c r="Y4403" i="4"/>
  <c r="Y4528" i="4"/>
  <c r="X4481" i="4"/>
  <c r="X9606" i="4" s="1"/>
  <c r="Y9606" i="4" s="1"/>
  <c r="Y4536" i="4"/>
  <c r="X4492" i="4"/>
  <c r="X10006" i="4" s="1"/>
  <c r="Y10006" i="4" s="1"/>
  <c r="Y4545" i="4"/>
  <c r="X4544" i="4"/>
  <c r="X4543" i="4" s="1"/>
  <c r="Y4766" i="4"/>
  <c r="X4765" i="4"/>
  <c r="X4763" i="4" s="1"/>
  <c r="Y4782" i="4"/>
  <c r="X4781" i="4"/>
  <c r="X4773" i="4" s="1"/>
  <c r="Y4806" i="4"/>
  <c r="Y4816" i="4"/>
  <c r="Y4929" i="4"/>
  <c r="Y4974" i="4"/>
  <c r="X4973" i="4"/>
  <c r="X4971" i="4" s="1"/>
  <c r="Y5053" i="4"/>
  <c r="Y5063" i="4"/>
  <c r="Y5095" i="4"/>
  <c r="X5094" i="4"/>
  <c r="X5092" i="4" s="1"/>
  <c r="Y5111" i="4"/>
  <c r="X5110" i="4"/>
  <c r="X5102" i="4" s="1"/>
  <c r="Y5174" i="4"/>
  <c r="X5173" i="4"/>
  <c r="X5171" i="4" s="1"/>
  <c r="Y5190" i="4"/>
  <c r="X5189" i="4"/>
  <c r="X5181" i="4" s="1"/>
  <c r="Y5215" i="4"/>
  <c r="X5214" i="4"/>
  <c r="X5212" i="4" s="1"/>
  <c r="X5318" i="4"/>
  <c r="X5317" i="4" s="1"/>
  <c r="Y5376" i="4"/>
  <c r="X5375" i="4"/>
  <c r="X5373" i="4" s="1"/>
  <c r="Y5392" i="4"/>
  <c r="X5391" i="4"/>
  <c r="X5383" i="4" s="1"/>
  <c r="Y5455" i="4"/>
  <c r="Y5465" i="4"/>
  <c r="Y5497" i="4"/>
  <c r="Y5507" i="4"/>
  <c r="Y5537" i="4"/>
  <c r="Y5555" i="4"/>
  <c r="X5554" i="4"/>
  <c r="X5546" i="4" s="1"/>
  <c r="Y5635" i="4"/>
  <c r="X5634" i="4"/>
  <c r="X5625" i="4" s="1"/>
  <c r="Y5860" i="4"/>
  <c r="Y5870" i="4"/>
  <c r="Y5903" i="4"/>
  <c r="X5902" i="4"/>
  <c r="X5900" i="4" s="1"/>
  <c r="X9807" i="4"/>
  <c r="X9408" i="4"/>
  <c r="Y9408" i="4" s="1"/>
  <c r="X11258" i="4"/>
  <c r="X11108" i="4" s="1"/>
  <c r="X6005" i="4"/>
  <c r="X6004" i="4" s="1"/>
  <c r="Y6051" i="4"/>
  <c r="X6050" i="4"/>
  <c r="X10409" i="4" s="1"/>
  <c r="Y10409" i="4" s="1"/>
  <c r="X11259" i="4"/>
  <c r="X11109" i="4" s="1"/>
  <c r="X6065" i="4"/>
  <c r="X6064" i="4" s="1"/>
  <c r="Y6143" i="4"/>
  <c r="X6142" i="4"/>
  <c r="Y6150" i="4"/>
  <c r="X6101" i="4"/>
  <c r="X10060" i="4" s="1"/>
  <c r="Y10060" i="4" s="1"/>
  <c r="Y6159" i="4"/>
  <c r="X6158" i="4"/>
  <c r="X6157" i="4" s="1"/>
  <c r="Y6181" i="4"/>
  <c r="X6090" i="4"/>
  <c r="X9510" i="4" s="1"/>
  <c r="Y9510" i="4" s="1"/>
  <c r="Y6300" i="4"/>
  <c r="Y6481" i="4"/>
  <c r="X6480" i="4"/>
  <c r="X6478" i="4" s="1"/>
  <c r="Y6647" i="4"/>
  <c r="X6646" i="4"/>
  <c r="X6644" i="4" s="1"/>
  <c r="X9411" i="4"/>
  <c r="Y9411" i="4" s="1"/>
  <c r="Y6807" i="4"/>
  <c r="X6765" i="4"/>
  <c r="X9612" i="4" s="1"/>
  <c r="Y9612" i="4" s="1"/>
  <c r="Y6815" i="4"/>
  <c r="X6776" i="4"/>
  <c r="X10012" i="4" s="1"/>
  <c r="Y10012" i="4" s="1"/>
  <c r="Y6868" i="4"/>
  <c r="X6867" i="4"/>
  <c r="X6858" i="4" s="1"/>
  <c r="Y6898" i="4"/>
  <c r="X6897" i="4"/>
  <c r="X6895" i="4" s="1"/>
  <c r="Y6914" i="4"/>
  <c r="X6913" i="4"/>
  <c r="X6904" i="4" s="1"/>
  <c r="Y6944" i="4"/>
  <c r="X6943" i="4"/>
  <c r="X6941" i="4" s="1"/>
  <c r="Y6991" i="4"/>
  <c r="X6990" i="4"/>
  <c r="X6988" i="4" s="1"/>
  <c r="X9314" i="4"/>
  <c r="Y9314" i="4" s="1"/>
  <c r="Y7155" i="4"/>
  <c r="X7154" i="4"/>
  <c r="X9914" i="4" s="1"/>
  <c r="Y9914" i="4" s="1"/>
  <c r="X7184" i="4"/>
  <c r="X7194" i="4"/>
  <c r="X11214" i="4" s="1"/>
  <c r="X9315" i="4"/>
  <c r="Y9315" i="4" s="1"/>
  <c r="X7291" i="4"/>
  <c r="X9317" i="4"/>
  <c r="Y9317" i="4" s="1"/>
  <c r="Y7384" i="4"/>
  <c r="X7383" i="4"/>
  <c r="X10217" i="4" s="1"/>
  <c r="Y10217" i="4" s="1"/>
  <c r="X7423" i="4"/>
  <c r="X7414" i="4"/>
  <c r="X11417" i="4" s="1"/>
  <c r="X9818" i="4"/>
  <c r="Y9818" i="4" s="1"/>
  <c r="X7467" i="4"/>
  <c r="X11318" i="4" s="1"/>
  <c r="Y7507" i="4"/>
  <c r="X7506" i="4"/>
  <c r="X10219" i="4" s="1"/>
  <c r="Y10219" i="4" s="1"/>
  <c r="X9420" i="4"/>
  <c r="Y9420" i="4" s="1"/>
  <c r="X9721" i="4"/>
  <c r="Y9721" i="4" s="1"/>
  <c r="X7645" i="4"/>
  <c r="X10721" i="4"/>
  <c r="X10671" i="4" s="1"/>
  <c r="X7664" i="4"/>
  <c r="X7663" i="4" s="1"/>
  <c r="Y7709" i="4"/>
  <c r="X7708" i="4"/>
  <c r="X10222" i="4" s="1"/>
  <c r="Y10222" i="4" s="1"/>
  <c r="Y7822" i="4"/>
  <c r="X7821" i="4"/>
  <c r="X7818" i="4" s="1"/>
  <c r="X7763" i="4"/>
  <c r="X7835" i="4"/>
  <c r="X7771" i="4"/>
  <c r="Y7842" i="4"/>
  <c r="X7777" i="4"/>
  <c r="X10123" i="4" s="1"/>
  <c r="Y10123" i="4" s="1"/>
  <c r="Y7883" i="4"/>
  <c r="Y7893" i="4"/>
  <c r="X7892" i="4"/>
  <c r="Y7926" i="4"/>
  <c r="X7925" i="4"/>
  <c r="X7923" i="4" s="1"/>
  <c r="Y7942" i="4"/>
  <c r="X7941" i="4"/>
  <c r="X7933" i="4" s="1"/>
  <c r="Y7973" i="4"/>
  <c r="X7972" i="4"/>
  <c r="X7970" i="4" s="1"/>
  <c r="X7998" i="4"/>
  <c r="X7997" i="4" s="1"/>
  <c r="Y8083" i="4"/>
  <c r="X8082" i="4"/>
  <c r="X8073" i="4" s="1"/>
  <c r="Y8122" i="4"/>
  <c r="Y8344" i="4"/>
  <c r="Y8354" i="4"/>
  <c r="Y8628" i="4"/>
  <c r="X8637" i="4"/>
  <c r="Y8674" i="4"/>
  <c r="X8698" i="4"/>
  <c r="X8697" i="4" s="1"/>
  <c r="Y8854" i="4"/>
  <c r="X8863" i="4"/>
  <c r="Y8900" i="4"/>
  <c r="Y8978" i="4"/>
  <c r="X8977" i="4"/>
  <c r="X8976" i="4" s="1"/>
  <c r="Y9084" i="4"/>
  <c r="Y9094" i="4"/>
  <c r="X9093" i="4"/>
  <c r="Y9127" i="4"/>
  <c r="X9126" i="4"/>
  <c r="X9124" i="4" s="1"/>
  <c r="X9779" i="4"/>
  <c r="X9781" i="4"/>
  <c r="Y9781" i="4" s="1"/>
  <c r="X144" i="4"/>
  <c r="X10584" i="4"/>
  <c r="X268" i="4"/>
  <c r="X267" i="4" s="1"/>
  <c r="Y348" i="4"/>
  <c r="X347" i="4"/>
  <c r="X11238" i="4"/>
  <c r="X11088" i="4" s="1"/>
  <c r="X449" i="4"/>
  <c r="X448" i="4" s="1"/>
  <c r="X9391" i="4"/>
  <c r="Y9391" i="4" s="1"/>
  <c r="Y683" i="4"/>
  <c r="X682" i="4"/>
  <c r="X10343" i="4" s="1"/>
  <c r="Y10343" i="4" s="1"/>
  <c r="X9794" i="4"/>
  <c r="Y9794" i="4" s="1"/>
  <c r="Y1006" i="4"/>
  <c r="X1005" i="4"/>
  <c r="X10597" i="4" s="1"/>
  <c r="Y10597" i="4" s="1"/>
  <c r="X9400" i="4"/>
  <c r="X9702" i="4"/>
  <c r="Y9702" i="4" s="1"/>
  <c r="X1321" i="4"/>
  <c r="X9804" i="4"/>
  <c r="Y9804" i="4" s="1"/>
  <c r="Y21" i="4"/>
  <c r="X9778" i="4"/>
  <c r="Y9778" i="4" s="1"/>
  <c r="X9379" i="4"/>
  <c r="Y9379" i="4" s="1"/>
  <c r="X10579" i="4"/>
  <c r="X71" i="4"/>
  <c r="X70" i="4" s="1"/>
  <c r="X9381" i="4"/>
  <c r="Y9381" i="4" s="1"/>
  <c r="Y157" i="4"/>
  <c r="X153" i="4"/>
  <c r="X9782" i="4"/>
  <c r="Y9782" i="4" s="1"/>
  <c r="X9785" i="4"/>
  <c r="Y9785" i="4" s="1"/>
  <c r="X9286" i="4"/>
  <c r="Y9286" i="4" s="1"/>
  <c r="X358" i="4"/>
  <c r="X9688" i="4"/>
  <c r="Y9688" i="4" s="1"/>
  <c r="X420" i="4"/>
  <c r="Y420" i="4" s="1"/>
  <c r="X9789" i="4"/>
  <c r="Y9789" i="4" s="1"/>
  <c r="X10589" i="4"/>
  <c r="X494" i="4"/>
  <c r="X493" i="4" s="1"/>
  <c r="Y533" i="4"/>
  <c r="X532" i="4"/>
  <c r="X10190" i="4" s="1"/>
  <c r="Y10190" i="4" s="1"/>
  <c r="X11240" i="4"/>
  <c r="X9692" i="4"/>
  <c r="Y9692" i="4" s="1"/>
  <c r="X615" i="4"/>
  <c r="Y615" i="4" s="1"/>
  <c r="X9293" i="4"/>
  <c r="Y9293" i="4" s="1"/>
  <c r="X9394" i="4"/>
  <c r="Y9394" i="4" s="1"/>
  <c r="Y753" i="4"/>
  <c r="X752" i="4"/>
  <c r="X9944" i="4" s="1"/>
  <c r="Y9944" i="4" s="1"/>
  <c r="X9695" i="4"/>
  <c r="Y9695" i="4" s="1"/>
  <c r="X816" i="4"/>
  <c r="Y816" i="4" s="1"/>
  <c r="Y832" i="4"/>
  <c r="X831" i="4"/>
  <c r="X10195" i="4" s="1"/>
  <c r="Y10195" i="4" s="1"/>
  <c r="X840" i="4"/>
  <c r="Y874" i="4"/>
  <c r="X873" i="4"/>
  <c r="X11245" i="4" s="1"/>
  <c r="X9396" i="4"/>
  <c r="Y9396" i="4" s="1"/>
  <c r="X9797" i="4"/>
  <c r="Y9797" i="4" s="1"/>
  <c r="X9799" i="4"/>
  <c r="Y9799" i="4" s="1"/>
  <c r="X1198" i="4"/>
  <c r="X9401" i="4"/>
  <c r="Y9401" i="4" s="1"/>
  <c r="X11251" i="4"/>
  <c r="X11702" i="4"/>
  <c r="X9404" i="4"/>
  <c r="Y9404" i="4" s="1"/>
  <c r="Y1609" i="4"/>
  <c r="Y1617" i="4"/>
  <c r="X1616" i="4"/>
  <c r="Y1616" i="4" s="1"/>
  <c r="Y1624" i="4"/>
  <c r="X1578" i="4"/>
  <c r="X10105" i="4" s="1"/>
  <c r="Y10105" i="4" s="1"/>
  <c r="Y1648" i="4"/>
  <c r="Y1658" i="4"/>
  <c r="Y1691" i="4"/>
  <c r="X1690" i="4"/>
  <c r="X1688" i="4" s="1"/>
  <c r="Y1707" i="4"/>
  <c r="X1706" i="4"/>
  <c r="X1698" i="4" s="1"/>
  <c r="X1753" i="4"/>
  <c r="X1752" i="4" s="1"/>
  <c r="X1587" i="4"/>
  <c r="Y1811" i="4"/>
  <c r="X1810" i="4"/>
  <c r="Y1891" i="4"/>
  <c r="Y1901" i="4"/>
  <c r="Y1933" i="4"/>
  <c r="X1932" i="4"/>
  <c r="Y1976" i="4"/>
  <c r="X1975" i="4"/>
  <c r="X1973" i="4" s="1"/>
  <c r="Y1992" i="4"/>
  <c r="X1991" i="4"/>
  <c r="X1983" i="4" s="1"/>
  <c r="Y2069" i="4"/>
  <c r="X1577" i="4"/>
  <c r="X10055" i="4" s="1"/>
  <c r="Y10055" i="4" s="1"/>
  <c r="Y2139" i="4"/>
  <c r="X2138" i="4"/>
  <c r="X2136" i="4" s="1"/>
  <c r="Y2155" i="4"/>
  <c r="X2154" i="4"/>
  <c r="X2146" i="4" s="1"/>
  <c r="Y2180" i="4"/>
  <c r="X2179" i="4"/>
  <c r="X2177" i="4" s="1"/>
  <c r="Y2196" i="4"/>
  <c r="X2195" i="4"/>
  <c r="X2187" i="4" s="1"/>
  <c r="Y2258" i="4"/>
  <c r="Y2268" i="4"/>
  <c r="Y2301" i="4"/>
  <c r="X2300" i="4"/>
  <c r="X2298" i="4" s="1"/>
  <c r="Y2317" i="4"/>
  <c r="X2316" i="4"/>
  <c r="X2308" i="4" s="1"/>
  <c r="Y2342" i="4"/>
  <c r="X2341" i="4"/>
  <c r="X2339" i="4" s="1"/>
  <c r="Y2358" i="4"/>
  <c r="X2357" i="4"/>
  <c r="X2349" i="4" s="1"/>
  <c r="Y2383" i="4"/>
  <c r="X2382" i="4"/>
  <c r="X2380" i="4" s="1"/>
  <c r="Y2399" i="4"/>
  <c r="X2398" i="4"/>
  <c r="X2390" i="4" s="1"/>
  <c r="Y2578" i="4"/>
  <c r="Y2588" i="4"/>
  <c r="Y2902" i="4"/>
  <c r="Y2912" i="4"/>
  <c r="Y2944" i="4"/>
  <c r="X2943" i="4"/>
  <c r="X2941" i="4" s="1"/>
  <c r="Y3062" i="4"/>
  <c r="X3061" i="4"/>
  <c r="Y3072" i="4"/>
  <c r="Y3104" i="4"/>
  <c r="X3103" i="4"/>
  <c r="X3101" i="4" s="1"/>
  <c r="Y3120" i="4"/>
  <c r="X3119" i="4"/>
  <c r="X3111" i="4" s="1"/>
  <c r="Y3308" i="4"/>
  <c r="X3307" i="4"/>
  <c r="X3305" i="4" s="1"/>
  <c r="Y3325" i="4"/>
  <c r="X3323" i="4"/>
  <c r="X3315" i="4" s="1"/>
  <c r="X3532" i="4"/>
  <c r="X3531" i="4" s="1"/>
  <c r="Y3628" i="4"/>
  <c r="X3627" i="4"/>
  <c r="Y3638" i="4"/>
  <c r="Y3670" i="4"/>
  <c r="X3669" i="4"/>
  <c r="X3667" i="4" s="1"/>
  <c r="Y3788" i="4"/>
  <c r="Y3798" i="4"/>
  <c r="X3797" i="4"/>
  <c r="Y3829" i="4"/>
  <c r="X3828" i="4"/>
  <c r="Y3839" i="4"/>
  <c r="Y3846" i="4"/>
  <c r="X3845" i="4"/>
  <c r="X3838" i="4" s="1"/>
  <c r="Y3991" i="4"/>
  <c r="X3990" i="4"/>
  <c r="X3988" i="4" s="1"/>
  <c r="Y4007" i="4"/>
  <c r="X4006" i="4"/>
  <c r="X3998" i="4" s="1"/>
  <c r="Y4112" i="4"/>
  <c r="X4111" i="4"/>
  <c r="X4109" i="4" s="1"/>
  <c r="Y4233" i="4"/>
  <c r="X4232" i="4"/>
  <c r="X4230" i="4" s="1"/>
  <c r="Y4395" i="4"/>
  <c r="X4394" i="4"/>
  <c r="X4392" i="4" s="1"/>
  <c r="Y4530" i="4"/>
  <c r="X4529" i="4"/>
  <c r="Y4529" i="4" s="1"/>
  <c r="Y4537" i="4"/>
  <c r="X4494" i="4"/>
  <c r="X10106" i="4" s="1"/>
  <c r="Y10106" i="4" s="1"/>
  <c r="X4547" i="4"/>
  <c r="X4546" i="4" s="1"/>
  <c r="X4588" i="4"/>
  <c r="X4587" i="4" s="1"/>
  <c r="X4628" i="4"/>
  <c r="X4627" i="4" s="1"/>
  <c r="Y4657" i="4"/>
  <c r="X4493" i="4"/>
  <c r="X10056" i="4" s="1"/>
  <c r="Y10056" i="4" s="1"/>
  <c r="X4668" i="4"/>
  <c r="X4667" i="4" s="1"/>
  <c r="Y4734" i="4"/>
  <c r="Y4808" i="4"/>
  <c r="X4807" i="4"/>
  <c r="X4805" i="4" s="1"/>
  <c r="X4873" i="4"/>
  <c r="X4872" i="4" s="1"/>
  <c r="Y4931" i="4"/>
  <c r="X4930" i="4"/>
  <c r="X4928" i="4" s="1"/>
  <c r="Y4948" i="4"/>
  <c r="X4947" i="4"/>
  <c r="X4938" i="4" s="1"/>
  <c r="Y5055" i="4"/>
  <c r="X5054" i="4"/>
  <c r="X5052" i="4" s="1"/>
  <c r="Y5276" i="4"/>
  <c r="X5274" i="4"/>
  <c r="X5273" i="4" s="1"/>
  <c r="Y5344" i="4"/>
  <c r="Y5457" i="4"/>
  <c r="X5456" i="4"/>
  <c r="X5454" i="4" s="1"/>
  <c r="Y5499" i="4"/>
  <c r="X5498" i="4"/>
  <c r="X5496" i="4" s="1"/>
  <c r="Y5515" i="4"/>
  <c r="X5514" i="4"/>
  <c r="X5506" i="4" s="1"/>
  <c r="Y5540" i="4"/>
  <c r="X5538" i="4"/>
  <c r="X5536" i="4" s="1"/>
  <c r="X5763" i="4"/>
  <c r="X5762" i="4" s="1"/>
  <c r="Y5862" i="4"/>
  <c r="X5861" i="4"/>
  <c r="X5859" i="4" s="1"/>
  <c r="Y5878" i="4"/>
  <c r="X5877" i="4"/>
  <c r="X5869" i="4" s="1"/>
  <c r="Y5962" i="4"/>
  <c r="X5961" i="4"/>
  <c r="X10207" i="4" s="1"/>
  <c r="Y10207" i="4" s="1"/>
  <c r="X9708" i="4"/>
  <c r="Y9708" i="4" s="1"/>
  <c r="X5991" i="4"/>
  <c r="Y5991" i="4" s="1"/>
  <c r="X9309" i="4"/>
  <c r="Y9309" i="4" s="1"/>
  <c r="Y6135" i="4"/>
  <c r="X6086" i="4"/>
  <c r="Y6145" i="4"/>
  <c r="X6096" i="4"/>
  <c r="Y6151" i="4"/>
  <c r="X6102" i="4"/>
  <c r="X10110" i="4" s="1"/>
  <c r="Y10110" i="4" s="1"/>
  <c r="Y6162" i="4"/>
  <c r="X6161" i="4"/>
  <c r="X6160" i="4" s="1"/>
  <c r="Y6259" i="4"/>
  <c r="Y6269" i="4"/>
  <c r="Y6302" i="4"/>
  <c r="X6301" i="4"/>
  <c r="X6299" i="4" s="1"/>
  <c r="Y6318" i="4"/>
  <c r="X6317" i="4"/>
  <c r="X6308" i="4" s="1"/>
  <c r="Y6389" i="4"/>
  <c r="X6388" i="4"/>
  <c r="Y6428" i="4"/>
  <c r="X6427" i="4"/>
  <c r="X6437" i="4"/>
  <c r="Y6498" i="4"/>
  <c r="X6497" i="4"/>
  <c r="X6488" i="4" s="1"/>
  <c r="Y6664" i="4"/>
  <c r="X6663" i="4"/>
  <c r="X6654" i="4" s="1"/>
  <c r="X9711" i="4"/>
  <c r="Y9711" i="4" s="1"/>
  <c r="X6701" i="4"/>
  <c r="Y6716" i="4"/>
  <c r="Y6801" i="4"/>
  <c r="X6762" i="4"/>
  <c r="Y6809" i="4"/>
  <c r="X6808" i="4"/>
  <c r="Y6808" i="4" s="1"/>
  <c r="Y6816" i="4"/>
  <c r="X6777" i="4"/>
  <c r="X10062" i="4" s="1"/>
  <c r="Y10062" i="4" s="1"/>
  <c r="Y6826" i="4"/>
  <c r="X6825" i="4"/>
  <c r="Y6961" i="4"/>
  <c r="X6960" i="4"/>
  <c r="X6951" i="4" s="1"/>
  <c r="Y7008" i="4"/>
  <c r="X7007" i="4"/>
  <c r="X6998" i="4" s="1"/>
  <c r="X9313" i="4"/>
  <c r="Y9313" i="4" s="1"/>
  <c r="X9414" i="4"/>
  <c r="Y9414" i="4" s="1"/>
  <c r="X9415" i="4"/>
  <c r="Y9415" i="4" s="1"/>
  <c r="Y7254" i="4"/>
  <c r="X7253" i="4"/>
  <c r="X10215" i="4" s="1"/>
  <c r="Y10215" i="4" s="1"/>
  <c r="Y7276" i="4"/>
  <c r="X7275" i="4"/>
  <c r="X10615" i="4" s="1"/>
  <c r="Y10615" i="4" s="1"/>
  <c r="X9316" i="4"/>
  <c r="Y9316" i="4" s="1"/>
  <c r="X9417" i="4"/>
  <c r="Y9417" i="4" s="1"/>
  <c r="Y7458" i="4"/>
  <c r="X7457" i="4"/>
  <c r="X10218" i="4" s="1"/>
  <c r="Y10218" i="4" s="1"/>
  <c r="X9720" i="4"/>
  <c r="Y9720" i="4" s="1"/>
  <c r="X7543" i="4"/>
  <c r="X7623" i="4"/>
  <c r="Y7623" i="4" s="1"/>
  <c r="Y7586" i="4"/>
  <c r="X7585" i="4"/>
  <c r="X10820" i="4" s="1"/>
  <c r="Y10820" i="4" s="1"/>
  <c r="X9821" i="4"/>
  <c r="X11171" i="4"/>
  <c r="Y7719" i="4"/>
  <c r="X7718" i="4"/>
  <c r="Y7823" i="4"/>
  <c r="X7766" i="4"/>
  <c r="X9473" i="4" s="1"/>
  <c r="Y9473" i="4" s="1"/>
  <c r="Y7837" i="4"/>
  <c r="X7772" i="4"/>
  <c r="X9873" i="4" s="1"/>
  <c r="Y9873" i="4" s="1"/>
  <c r="Y7843" i="4"/>
  <c r="X7778" i="4"/>
  <c r="X10173" i="4" s="1"/>
  <c r="Y10173" i="4" s="1"/>
  <c r="X7858" i="4"/>
  <c r="X7857" i="4" s="1"/>
  <c r="X7787" i="4"/>
  <c r="Y7885" i="4"/>
  <c r="X7884" i="4"/>
  <c r="X7882" i="4" s="1"/>
  <c r="Y7990" i="4"/>
  <c r="X7989" i="4"/>
  <c r="X7980" i="4" s="1"/>
  <c r="X8037" i="4"/>
  <c r="X8036" i="4" s="1"/>
  <c r="Y8124" i="4"/>
  <c r="X8123" i="4"/>
  <c r="X8121" i="4" s="1"/>
  <c r="X8191" i="4"/>
  <c r="X8190" i="4" s="1"/>
  <c r="X8276" i="4"/>
  <c r="X8275" i="4" s="1"/>
  <c r="Y8298" i="4"/>
  <c r="X8297" i="4"/>
  <c r="X8322" i="4"/>
  <c r="X8321" i="4" s="1"/>
  <c r="Y8346" i="4"/>
  <c r="X8345" i="4"/>
  <c r="X8343" i="4" s="1"/>
  <c r="Y8363" i="4"/>
  <c r="X8362" i="4"/>
  <c r="X8353" i="4" s="1"/>
  <c r="Y8391" i="4"/>
  <c r="X8400" i="4"/>
  <c r="X8418" i="4"/>
  <c r="X8417" i="4" s="1"/>
  <c r="X8460" i="4"/>
  <c r="X8459" i="4" s="1"/>
  <c r="X8560" i="4"/>
  <c r="X8559" i="4" s="1"/>
  <c r="X8607" i="4"/>
  <c r="X8606" i="4" s="1"/>
  <c r="Y8630" i="4"/>
  <c r="X8629" i="4"/>
  <c r="X8627" i="4" s="1"/>
  <c r="Y8676" i="4"/>
  <c r="X8675" i="4"/>
  <c r="X8673" i="4" s="1"/>
  <c r="Y8762" i="4"/>
  <c r="X8761" i="4"/>
  <c r="X8786" i="4"/>
  <c r="X8785" i="4" s="1"/>
  <c r="Y8808" i="4"/>
  <c r="X8807" i="4"/>
  <c r="X8817" i="4"/>
  <c r="X8832" i="4"/>
  <c r="X8831" i="4" s="1"/>
  <c r="Y8856" i="4"/>
  <c r="X8855" i="4"/>
  <c r="X8853" i="4" s="1"/>
  <c r="Y8902" i="4"/>
  <c r="X8901" i="4"/>
  <c r="X8899" i="4" s="1"/>
  <c r="X8928" i="4"/>
  <c r="X8927" i="4" s="1"/>
  <c r="Y9086" i="4"/>
  <c r="X9085" i="4"/>
  <c r="X9083" i="4" s="1"/>
  <c r="Y902" i="4"/>
  <c r="Y904" i="4"/>
  <c r="Y909" i="4"/>
  <c r="Y911" i="4"/>
  <c r="Y57" i="4"/>
  <c r="Y421" i="4"/>
  <c r="Y495" i="4"/>
  <c r="Y616" i="4"/>
  <c r="Y817" i="4"/>
  <c r="Y983" i="4"/>
  <c r="Y1357" i="4"/>
  <c r="Y55" i="4"/>
  <c r="Y136" i="4"/>
  <c r="Y200" i="4"/>
  <c r="Y294" i="4"/>
  <c r="Y306" i="4"/>
  <c r="Y415" i="4"/>
  <c r="Y477" i="4"/>
  <c r="Y524" i="4"/>
  <c r="Y540" i="4"/>
  <c r="Y610" i="4"/>
  <c r="Y635" i="4"/>
  <c r="Y736" i="4"/>
  <c r="Y811" i="4"/>
  <c r="Y981" i="4"/>
  <c r="Y1043" i="4"/>
  <c r="Y1111" i="4"/>
  <c r="Y1263" i="4"/>
  <c r="Y1353" i="4"/>
  <c r="Y1393" i="4"/>
  <c r="Y1444" i="4"/>
  <c r="Y5951" i="4"/>
  <c r="Y5985" i="4"/>
  <c r="Y6694" i="4"/>
  <c r="Y7447" i="4"/>
  <c r="Y7466" i="4"/>
  <c r="Y7498" i="4"/>
  <c r="Y7536" i="4"/>
  <c r="Y7640" i="4"/>
  <c r="Y7662" i="4"/>
  <c r="Y7702" i="4"/>
  <c r="Y202" i="4"/>
  <c r="Y738" i="4"/>
  <c r="Y1113" i="4"/>
  <c r="Y6066" i="4"/>
  <c r="Y7140" i="4"/>
  <c r="Y7356" i="4"/>
  <c r="Y7449" i="4"/>
  <c r="Y7646" i="4"/>
  <c r="Y63" i="4"/>
  <c r="Y75" i="4"/>
  <c r="Y143" i="4"/>
  <c r="Y327" i="4"/>
  <c r="Y371" i="4"/>
  <c r="Y423" i="4"/>
  <c r="Y498" i="4"/>
  <c r="Y562" i="4"/>
  <c r="Y618" i="4"/>
  <c r="Y658" i="4"/>
  <c r="Y744" i="4"/>
  <c r="Y819" i="4"/>
  <c r="Y1050" i="4"/>
  <c r="Y1187" i="4"/>
  <c r="Y1271" i="4"/>
  <c r="Y1360" i="4"/>
  <c r="Y1469" i="4"/>
  <c r="Y5992" i="4"/>
  <c r="Y6028" i="4"/>
  <c r="Y6702" i="4"/>
  <c r="Y7086" i="4"/>
  <c r="Y7142" i="4"/>
  <c r="Y7233" i="4"/>
  <c r="Y7306" i="4"/>
  <c r="Y7358" i="4"/>
  <c r="Y7544" i="4"/>
  <c r="Y6007" i="4"/>
  <c r="Y325" i="4"/>
  <c r="Y479" i="4"/>
  <c r="Y5987" i="4"/>
  <c r="Y93" i="4"/>
  <c r="Y145" i="4"/>
  <c r="Y254" i="4"/>
  <c r="Y269" i="4"/>
  <c r="Y333" i="4"/>
  <c r="Y373" i="4"/>
  <c r="Y450" i="4"/>
  <c r="Y514" i="4"/>
  <c r="Y564" i="4"/>
  <c r="Y585" i="4"/>
  <c r="Y664" i="4"/>
  <c r="Y746" i="4"/>
  <c r="Y1052" i="4"/>
  <c r="Y1273" i="4"/>
  <c r="Y1316" i="4"/>
  <c r="Y1383" i="4"/>
  <c r="Y1476" i="4"/>
  <c r="Y5994" i="4"/>
  <c r="Y6030" i="4"/>
  <c r="Y6704" i="4"/>
  <c r="Y7088" i="4"/>
  <c r="Y7110" i="4"/>
  <c r="Y7148" i="4"/>
  <c r="Y7239" i="4"/>
  <c r="Y7308" i="4"/>
  <c r="Y7329" i="4"/>
  <c r="Y7364" i="4"/>
  <c r="Y7488" i="4"/>
  <c r="Y7546" i="4"/>
  <c r="Y7692" i="4"/>
  <c r="Y7320" i="4"/>
  <c r="Y72" i="4"/>
  <c r="Y543" i="4"/>
  <c r="Y1290" i="4"/>
  <c r="Y1467" i="4"/>
  <c r="Y6006" i="4"/>
  <c r="Y7231" i="4"/>
  <c r="Y7538" i="4"/>
  <c r="Y95" i="4"/>
  <c r="Y192" i="4"/>
  <c r="Y209" i="4"/>
  <c r="Y256" i="4"/>
  <c r="Y287" i="4"/>
  <c r="Y335" i="4"/>
  <c r="Y378" i="4"/>
  <c r="Y389" i="4"/>
  <c r="Y469" i="4"/>
  <c r="Y516" i="4"/>
  <c r="Y570" i="4"/>
  <c r="Y588" i="4"/>
  <c r="Y666" i="4"/>
  <c r="Y973" i="4"/>
  <c r="Y1069" i="4"/>
  <c r="Y1103" i="4"/>
  <c r="Y1322" i="4"/>
  <c r="Y1349" i="4"/>
  <c r="Y1385" i="4"/>
  <c r="Y1478" i="4"/>
  <c r="Y5943" i="4"/>
  <c r="Y6035" i="4"/>
  <c r="Y7094" i="4"/>
  <c r="Y7150" i="4"/>
  <c r="Y7314" i="4"/>
  <c r="Y7366" i="4"/>
  <c r="Y7439" i="4"/>
  <c r="Y7490" i="4"/>
  <c r="Y7512" i="4"/>
  <c r="Y7694" i="4"/>
  <c r="Y138" i="4"/>
  <c r="Y296" i="4"/>
  <c r="Y656" i="4"/>
  <c r="Y1265" i="4"/>
  <c r="Y6696" i="4"/>
  <c r="Y38" i="4"/>
  <c r="Y102" i="4"/>
  <c r="Y115" i="4"/>
  <c r="Y194" i="4"/>
  <c r="Y212" i="4"/>
  <c r="Y261" i="4"/>
  <c r="Y289" i="4"/>
  <c r="Y303" i="4"/>
  <c r="Y380" i="4"/>
  <c r="Y392" i="4"/>
  <c r="Y471" i="4"/>
  <c r="Y522" i="4"/>
  <c r="Y572" i="4"/>
  <c r="Y608" i="4"/>
  <c r="Y632" i="4"/>
  <c r="Y809" i="4"/>
  <c r="Y975" i="4"/>
  <c r="Y1041" i="4"/>
  <c r="Y1105" i="4"/>
  <c r="Y1324" i="4"/>
  <c r="Y1350" i="4"/>
  <c r="Y1391" i="4"/>
  <c r="Y5945" i="4"/>
  <c r="Y5967" i="4"/>
  <c r="Y6037" i="4"/>
  <c r="Y6733" i="4"/>
  <c r="Y7096" i="4"/>
  <c r="Y7316" i="4"/>
  <c r="Y7442" i="4"/>
  <c r="Y7463" i="4"/>
  <c r="Y7496" i="4"/>
  <c r="Y7515" i="4"/>
  <c r="Y7638" i="4"/>
  <c r="Y7700" i="4"/>
  <c r="Y866" i="4"/>
  <c r="X9278" i="4"/>
  <c r="Y9278" i="4" s="1"/>
  <c r="X60" i="4"/>
  <c r="X9529" i="4" s="1"/>
  <c r="X96" i="4"/>
  <c r="X9430" i="4" s="1"/>
  <c r="Y9430" i="4" s="1"/>
  <c r="X195" i="4"/>
  <c r="X9432" i="4" s="1"/>
  <c r="Y9432" i="4" s="1"/>
  <c r="X204" i="4"/>
  <c r="X290" i="4"/>
  <c r="X9435" i="4" s="1"/>
  <c r="Y9435" i="4" s="1"/>
  <c r="X352" i="4"/>
  <c r="X11336" i="4" s="1"/>
  <c r="X375" i="4"/>
  <c r="X9487" i="4" s="1"/>
  <c r="Y9487" i="4" s="1"/>
  <c r="X416" i="4"/>
  <c r="X9438" i="4" s="1"/>
  <c r="Y9438" i="4" s="1"/>
  <c r="X485" i="4"/>
  <c r="X10089" i="4" s="1"/>
  <c r="Y10089" i="4" s="1"/>
  <c r="X529" i="4"/>
  <c r="X10040" i="4" s="1"/>
  <c r="Y10040" i="4" s="1"/>
  <c r="X577" i="4"/>
  <c r="X10091" i="4" s="1"/>
  <c r="Y10091" i="4" s="1"/>
  <c r="X611" i="4"/>
  <c r="X9442" i="4" s="1"/>
  <c r="Y9442" i="4" s="1"/>
  <c r="X620" i="4"/>
  <c r="X9892" i="4" s="1"/>
  <c r="Y9892" i="4" s="1"/>
  <c r="X627" i="4"/>
  <c r="X671" i="4"/>
  <c r="X10043" i="4" s="1"/>
  <c r="X761" i="4"/>
  <c r="X10144" i="4" s="1"/>
  <c r="Y10144" i="4" s="1"/>
  <c r="X771" i="4"/>
  <c r="X786" i="4"/>
  <c r="X11344" i="4" s="1"/>
  <c r="X814" i="4"/>
  <c r="X9545" i="4" s="1"/>
  <c r="Y9545" i="4" s="1"/>
  <c r="X823" i="4"/>
  <c r="X9895" i="4" s="1"/>
  <c r="X830" i="4"/>
  <c r="X10145" i="4" s="1"/>
  <c r="Y10145" i="4" s="1"/>
  <c r="X848" i="4"/>
  <c r="X10595" i="4" s="1"/>
  <c r="Y10595" i="4" s="1"/>
  <c r="X862" i="4"/>
  <c r="X878" i="4"/>
  <c r="X877" i="4" s="1"/>
  <c r="X11345" i="4" s="1"/>
  <c r="X912" i="4"/>
  <c r="X9846" i="4" s="1"/>
  <c r="Y9846" i="4" s="1"/>
  <c r="X937" i="4"/>
  <c r="X976" i="4"/>
  <c r="X9447" i="4" s="1"/>
  <c r="Y9447" i="4" s="1"/>
  <c r="X984" i="4"/>
  <c r="X9847" i="4" s="1"/>
  <c r="Y9847" i="4" s="1"/>
  <c r="X990" i="4"/>
  <c r="X10147" i="4" s="1"/>
  <c r="Y10147" i="4" s="1"/>
  <c r="X1046" i="4"/>
  <c r="X9548" i="4" s="1"/>
  <c r="Y9548" i="4" s="1"/>
  <c r="X1055" i="4"/>
  <c r="X1071" i="4"/>
  <c r="X1082" i="4"/>
  <c r="X11348" i="4" s="1"/>
  <c r="X1108" i="4"/>
  <c r="X9549" i="4" s="1"/>
  <c r="Y9549" i="4" s="1"/>
  <c r="X1117" i="4"/>
  <c r="X10049" i="4" s="1"/>
  <c r="Y10049" i="4" s="1"/>
  <c r="X1214" i="4"/>
  <c r="X9450" i="4" s="1"/>
  <c r="X1222" i="4"/>
  <c r="X9900" i="4" s="1"/>
  <c r="X1267" i="4"/>
  <c r="X9501" i="4" s="1"/>
  <c r="Y9501" i="4" s="1"/>
  <c r="X1275" i="4"/>
  <c r="X9901" i="4" s="1"/>
  <c r="Y9901" i="4" s="1"/>
  <c r="X1282" i="4"/>
  <c r="X1293" i="4"/>
  <c r="X11401" i="4" s="1"/>
  <c r="X1320" i="4"/>
  <c r="X9602" i="4" s="1"/>
  <c r="Y9602" i="4" s="1"/>
  <c r="X1328" i="4"/>
  <c r="X10002" i="4" s="1"/>
  <c r="X1386" i="4"/>
  <c r="X9453" i="4" s="1"/>
  <c r="Y9453" i="4" s="1"/>
  <c r="X1415" i="4"/>
  <c r="X10603" i="4" s="1"/>
  <c r="Y10603" i="4" s="1"/>
  <c r="X1472" i="4"/>
  <c r="X9554" i="4" s="1"/>
  <c r="X1481" i="4"/>
  <c r="X10054" i="4" s="1"/>
  <c r="Y10054" i="4" s="1"/>
  <c r="X1505" i="4"/>
  <c r="X1503" i="4" s="1"/>
  <c r="X10404" i="4" s="1"/>
  <c r="Y10404" i="4" s="1"/>
  <c r="X1656" i="4"/>
  <c r="X1674" i="4"/>
  <c r="X1673" i="4" s="1"/>
  <c r="X1672" i="4" s="1"/>
  <c r="X1792" i="4"/>
  <c r="X1874" i="4"/>
  <c r="X1941" i="4"/>
  <c r="X1959" i="4"/>
  <c r="X1958" i="4" s="1"/>
  <c r="X1957" i="4" s="1"/>
  <c r="X2081" i="4"/>
  <c r="X2080" i="4" s="1"/>
  <c r="X2079" i="4" s="1"/>
  <c r="X2115" i="4"/>
  <c r="X2285" i="4"/>
  <c r="X2284" i="4" s="1"/>
  <c r="X2283" i="4" s="1"/>
  <c r="X2404" i="4"/>
  <c r="X2561" i="4"/>
  <c r="X2845" i="4"/>
  <c r="X2880" i="4"/>
  <c r="X2925" i="4"/>
  <c r="X2960" i="4"/>
  <c r="X3005" i="4"/>
  <c r="X3041" i="4"/>
  <c r="X3070" i="4"/>
  <c r="X3088" i="4"/>
  <c r="X3087" i="4" s="1"/>
  <c r="X3086" i="4" s="1"/>
  <c r="X3291" i="4"/>
  <c r="X3290" i="4" s="1"/>
  <c r="X3289" i="4" s="1"/>
  <c r="X3571" i="4"/>
  <c r="X3606" i="4"/>
  <c r="X3651" i="4"/>
  <c r="X3686" i="4"/>
  <c r="X3734" i="4"/>
  <c r="X3733" i="4" s="1"/>
  <c r="X3732" i="4" s="1"/>
  <c r="X3851" i="4"/>
  <c r="X3917" i="4"/>
  <c r="X3974" i="4"/>
  <c r="X3973" i="4" s="1"/>
  <c r="X3972" i="4" s="1"/>
  <c r="X4136" i="4"/>
  <c r="X4238" i="4"/>
  <c r="X4256" i="4"/>
  <c r="X4255" i="4" s="1"/>
  <c r="X4254" i="4" s="1"/>
  <c r="X4411" i="4"/>
  <c r="X4440" i="4"/>
  <c r="X4458" i="4"/>
  <c r="X4457" i="4" s="1"/>
  <c r="X4456" i="4" s="1"/>
  <c r="X4791" i="4"/>
  <c r="X4790" i="4" s="1"/>
  <c r="X4789" i="4" s="1"/>
  <c r="X4825" i="4"/>
  <c r="X4937" i="4"/>
  <c r="X4955" i="4"/>
  <c r="X4990" i="4"/>
  <c r="X5020" i="4"/>
  <c r="X5061" i="4"/>
  <c r="X5077" i="4"/>
  <c r="X5235" i="4"/>
  <c r="X5301" i="4"/>
  <c r="X5357" i="4"/>
  <c r="X5433" i="4"/>
  <c r="X5463" i="4"/>
  <c r="X5479" i="4"/>
  <c r="X5545" i="4"/>
  <c r="X5563" i="4"/>
  <c r="X5562" i="4" s="1"/>
  <c r="X5561" i="4" s="1"/>
  <c r="X5624" i="4"/>
  <c r="X5640" i="4"/>
  <c r="X5720" i="4"/>
  <c r="X5868" i="4"/>
  <c r="X5886" i="4"/>
  <c r="X5885" i="4" s="1"/>
  <c r="X5884" i="4" s="1"/>
  <c r="X5920" i="4"/>
  <c r="X5959" i="4"/>
  <c r="X10107" i="4" s="1"/>
  <c r="Y10107" i="4" s="1"/>
  <c r="X5968" i="4"/>
  <c r="X11407" i="4" s="1"/>
  <c r="X5990" i="4"/>
  <c r="X9608" i="4" s="1"/>
  <c r="Y9608" i="4" s="1"/>
  <c r="X5998" i="4"/>
  <c r="X10008" i="4" s="1"/>
  <c r="Y10008" i="4" s="1"/>
  <c r="X6058" i="4"/>
  <c r="X6185" i="4"/>
  <c r="X6201" i="4"/>
  <c r="X6237" i="4"/>
  <c r="X6267" i="4"/>
  <c r="X6283" i="4"/>
  <c r="X6406" i="4"/>
  <c r="X6460" i="4"/>
  <c r="X6526" i="4"/>
  <c r="X6542" i="4"/>
  <c r="X6653" i="4"/>
  <c r="X6669" i="4"/>
  <c r="X6697" i="4"/>
  <c r="X9461" i="4" s="1"/>
  <c r="Y9461" i="4" s="1"/>
  <c r="X6705" i="4"/>
  <c r="X10161" i="4" s="1"/>
  <c r="Y10161" i="4" s="1"/>
  <c r="X6740" i="4"/>
  <c r="X6739" i="4" s="1"/>
  <c r="X6877" i="4"/>
  <c r="X6950" i="4"/>
  <c r="X6966" i="4"/>
  <c r="X6976" i="4" s="1"/>
  <c r="Y6976" i="4" s="1"/>
  <c r="X7018" i="4"/>
  <c r="X7101" i="4"/>
  <c r="X10063" i="4" s="1"/>
  <c r="Y10063" i="4" s="1"/>
  <c r="X7146" i="4"/>
  <c r="X9614" i="4" s="1"/>
  <c r="Y9614" i="4" s="1"/>
  <c r="X7208" i="4"/>
  <c r="X7207" i="4" s="1"/>
  <c r="X11414" i="4" s="1"/>
  <c r="X7234" i="4"/>
  <c r="X9465" i="4" s="1"/>
  <c r="Y9465" i="4" s="1"/>
  <c r="X7312" i="4"/>
  <c r="X9616" i="4" s="1"/>
  <c r="Y9616" i="4" s="1"/>
  <c r="X7321" i="4"/>
  <c r="X10116" i="4" s="1"/>
  <c r="Y10116" i="4" s="1"/>
  <c r="X7333" i="4"/>
  <c r="X7374" i="4"/>
  <c r="X7382" i="4"/>
  <c r="X10167" i="4" s="1"/>
  <c r="Y10167" i="4" s="1"/>
  <c r="X7445" i="4"/>
  <c r="X9618" i="4" s="1"/>
  <c r="Y9618" i="4" s="1"/>
  <c r="X7453" i="4"/>
  <c r="X10018" i="4" s="1"/>
  <c r="Y10018" i="4" s="1"/>
  <c r="X7503" i="4"/>
  <c r="X10069" i="4" s="1"/>
  <c r="Y10069" i="4" s="1"/>
  <c r="X7540" i="4"/>
  <c r="X9520" i="4" s="1"/>
  <c r="Y9520" i="4" s="1"/>
  <c r="X7549" i="4"/>
  <c r="X9970" i="4" s="1"/>
  <c r="X7559" i="4"/>
  <c r="X7574" i="4"/>
  <c r="X7649" i="4"/>
  <c r="X9871" i="4" s="1"/>
  <c r="Y9871" i="4" s="1"/>
  <c r="X7655" i="4"/>
  <c r="X10171" i="4" s="1"/>
  <c r="Y10171" i="4" s="1"/>
  <c r="X8050" i="4"/>
  <c r="X8049" i="4" s="1"/>
  <c r="X8048" i="4" s="1"/>
  <c r="X8399" i="4"/>
  <c r="X8415" i="4"/>
  <c r="X8414" i="4" s="1"/>
  <c r="X8413" i="4" s="1"/>
  <c r="X8515" i="4"/>
  <c r="X8514" i="4" s="1"/>
  <c r="X8513" i="4" s="1"/>
  <c r="X8568" i="4"/>
  <c r="X7796" i="4" s="1"/>
  <c r="X11323" i="4" s="1"/>
  <c r="X8682" i="4"/>
  <c r="X8770" i="4"/>
  <c r="X8838" i="4"/>
  <c r="X8837" i="4" s="1"/>
  <c r="X8836" i="4" s="1"/>
  <c r="X8908" i="4"/>
  <c r="X8924" i="4"/>
  <c r="X8923" i="4" s="1"/>
  <c r="X8922" i="4" s="1"/>
  <c r="Y12" i="4"/>
  <c r="X61" i="4"/>
  <c r="X9579" i="4" s="1"/>
  <c r="Y9579" i="4" s="1"/>
  <c r="X97" i="4"/>
  <c r="X9480" i="4" s="1"/>
  <c r="Y9480" i="4" s="1"/>
  <c r="X170" i="4"/>
  <c r="X10581" i="4" s="1"/>
  <c r="X196" i="4"/>
  <c r="X9482" i="4" s="1"/>
  <c r="Y9482" i="4" s="1"/>
  <c r="X257" i="4"/>
  <c r="X9434" i="4" s="1"/>
  <c r="Y9434" i="4" s="1"/>
  <c r="X291" i="4"/>
  <c r="X9485" i="4" s="1"/>
  <c r="Y9485" i="4" s="1"/>
  <c r="X344" i="4"/>
  <c r="X10586" i="4" s="1"/>
  <c r="Y10586" i="4" s="1"/>
  <c r="X376" i="4"/>
  <c r="X9587" i="4" s="1"/>
  <c r="Y9587" i="4" s="1"/>
  <c r="X417" i="4"/>
  <c r="X9488" i="4" s="1"/>
  <c r="Y9488" i="4" s="1"/>
  <c r="X426" i="4"/>
  <c r="X472" i="4"/>
  <c r="X9439" i="4" s="1"/>
  <c r="Y9439" i="4" s="1"/>
  <c r="X480" i="4"/>
  <c r="X9839" i="4" s="1"/>
  <c r="Y9839" i="4" s="1"/>
  <c r="X486" i="4"/>
  <c r="X10139" i="4" s="1"/>
  <c r="Y10139" i="4" s="1"/>
  <c r="X530" i="4"/>
  <c r="X10090" i="4" s="1"/>
  <c r="Y10090" i="4" s="1"/>
  <c r="X578" i="4"/>
  <c r="X10141" i="4" s="1"/>
  <c r="Y10141" i="4" s="1"/>
  <c r="X589" i="4"/>
  <c r="X11341" i="4" s="1"/>
  <c r="X612" i="4"/>
  <c r="X9492" i="4" s="1"/>
  <c r="Y9492" i="4" s="1"/>
  <c r="X621" i="4"/>
  <c r="X9942" i="4" s="1"/>
  <c r="Y9942" i="4" s="1"/>
  <c r="X672" i="4"/>
  <c r="X10093" i="4" s="1"/>
  <c r="X700" i="4"/>
  <c r="X711" i="4"/>
  <c r="X739" i="4"/>
  <c r="X9444" i="4" s="1"/>
  <c r="Y9444" i="4" s="1"/>
  <c r="X747" i="4"/>
  <c r="X9844" i="4" s="1"/>
  <c r="Y9844" i="4" s="1"/>
  <c r="X755" i="4"/>
  <c r="X9994" i="4" s="1"/>
  <c r="Y9994" i="4" s="1"/>
  <c r="X773" i="4"/>
  <c r="X788" i="4"/>
  <c r="X815" i="4"/>
  <c r="X9595" i="4" s="1"/>
  <c r="Y9595" i="4" s="1"/>
  <c r="X824" i="4"/>
  <c r="X9945" i="4" s="1"/>
  <c r="X853" i="4"/>
  <c r="X905" i="4"/>
  <c r="X9446" i="4" s="1"/>
  <c r="Y9446" i="4" s="1"/>
  <c r="X913" i="4"/>
  <c r="X9896" i="4" s="1"/>
  <c r="Y9896" i="4" s="1"/>
  <c r="X941" i="4"/>
  <c r="X950" i="4"/>
  <c r="X977" i="4"/>
  <c r="X9497" i="4" s="1"/>
  <c r="Y9497" i="4" s="1"/>
  <c r="X985" i="4"/>
  <c r="X9897" i="4" s="1"/>
  <c r="Y9897" i="4" s="1"/>
  <c r="X1047" i="4"/>
  <c r="X9598" i="4" s="1"/>
  <c r="Y9598" i="4" s="1"/>
  <c r="X1109" i="4"/>
  <c r="X9599" i="4" s="1"/>
  <c r="Y9599" i="4" s="1"/>
  <c r="X1215" i="4"/>
  <c r="X9500" i="4" s="1"/>
  <c r="X1223" i="4"/>
  <c r="X9950" i="4" s="1"/>
  <c r="X1244" i="4"/>
  <c r="X1243" i="4" s="1"/>
  <c r="X11350" i="4" s="1"/>
  <c r="X11100" i="4" s="1"/>
  <c r="X1268" i="4"/>
  <c r="X9551" i="4" s="1"/>
  <c r="X1276" i="4"/>
  <c r="X9951" i="4" s="1"/>
  <c r="Y9951" i="4" s="1"/>
  <c r="X1329" i="4"/>
  <c r="X10052" i="4" s="1"/>
  <c r="X1387" i="4"/>
  <c r="X9503" i="4" s="1"/>
  <c r="Y9503" i="4" s="1"/>
  <c r="X1473" i="4"/>
  <c r="X9604" i="4" s="1"/>
  <c r="Y9604" i="4" s="1"/>
  <c r="X1482" i="4"/>
  <c r="X10104" i="4" s="1"/>
  <c r="Y10104" i="4" s="1"/>
  <c r="X1818" i="4"/>
  <c r="X1859" i="4"/>
  <c r="X1877" i="4"/>
  <c r="X1876" i="4" s="1"/>
  <c r="X1875" i="4" s="1"/>
  <c r="X2036" i="4"/>
  <c r="X2201" i="4"/>
  <c r="X2200" i="4" s="1"/>
  <c r="X2199" i="4" s="1"/>
  <c r="X2389" i="4"/>
  <c r="X2407" i="4"/>
  <c r="X2546" i="4"/>
  <c r="X2564" i="4"/>
  <c r="X2563" i="4" s="1"/>
  <c r="X2562" i="4" s="1"/>
  <c r="X2683" i="4"/>
  <c r="X2764" i="4"/>
  <c r="X2830" i="4"/>
  <c r="X2848" i="4"/>
  <c r="X2847" i="4" s="1"/>
  <c r="X2846" i="4" s="1"/>
  <c r="X2910" i="4"/>
  <c r="X2928" i="4"/>
  <c r="X2927" i="4" s="1"/>
  <c r="X2926" i="4" s="1"/>
  <c r="X2990" i="4"/>
  <c r="X3008" i="4"/>
  <c r="X3007" i="4" s="1"/>
  <c r="X3006" i="4" s="1"/>
  <c r="X3208" i="4"/>
  <c r="X3274" i="4"/>
  <c r="X3329" i="4"/>
  <c r="X3410" i="4"/>
  <c r="X3490" i="4"/>
  <c r="X3556" i="4"/>
  <c r="X3574" i="4"/>
  <c r="X3573" i="4" s="1"/>
  <c r="X3572" i="4" s="1"/>
  <c r="X3636" i="4"/>
  <c r="X3654" i="4"/>
  <c r="X3653" i="4" s="1"/>
  <c r="X3652" i="4" s="1"/>
  <c r="X3716" i="4"/>
  <c r="X3854" i="4"/>
  <c r="X3853" i="4" s="1"/>
  <c r="X3852" i="4" s="1"/>
  <c r="X3957" i="4"/>
  <c r="X4052" i="4"/>
  <c r="X4118" i="4"/>
  <c r="X4376" i="4"/>
  <c r="X4626" i="4"/>
  <c r="X4897" i="4"/>
  <c r="X5080" i="4"/>
  <c r="X5079" i="4" s="1"/>
  <c r="X5078" i="4" s="1"/>
  <c r="X5238" i="4"/>
  <c r="X5237" i="4" s="1"/>
  <c r="X5236" i="4" s="1"/>
  <c r="X5342" i="4"/>
  <c r="X5360" i="4"/>
  <c r="X5400" i="4"/>
  <c r="X5482" i="4"/>
  <c r="X5643" i="4"/>
  <c r="X5642" i="4" s="1"/>
  <c r="X5641" i="4" s="1"/>
  <c r="X5705" i="4"/>
  <c r="X5723" i="4"/>
  <c r="X5722" i="4" s="1"/>
  <c r="X5721" i="4" s="1"/>
  <c r="X5787" i="4"/>
  <c r="X5803" i="4"/>
  <c r="X5838" i="4"/>
  <c r="X5946" i="4"/>
  <c r="X9457" i="4" s="1"/>
  <c r="Y9457" i="4" s="1"/>
  <c r="X5954" i="4"/>
  <c r="X9857" i="4" s="1"/>
  <c r="Y9857" i="4" s="1"/>
  <c r="X5960" i="4"/>
  <c r="X10157" i="4" s="1"/>
  <c r="Y10157" i="4" s="1"/>
  <c r="X5999" i="4"/>
  <c r="X10058" i="4" s="1"/>
  <c r="Y10058" i="4" s="1"/>
  <c r="X6204" i="4"/>
  <c r="X6286" i="4"/>
  <c r="X6285" i="4" s="1"/>
  <c r="X6284" i="4" s="1"/>
  <c r="X6464" i="4"/>
  <c r="X6545" i="4"/>
  <c r="X6610" i="4"/>
  <c r="X6626" i="4"/>
  <c r="X6625" i="4" s="1"/>
  <c r="X6624" i="4" s="1"/>
  <c r="X6672" i="4"/>
  <c r="X6698" i="4"/>
  <c r="X9511" i="4" s="1"/>
  <c r="Y9511" i="4" s="1"/>
  <c r="X6717" i="4"/>
  <c r="X6969" i="4"/>
  <c r="X7102" i="4"/>
  <c r="X10113" i="4" s="1"/>
  <c r="Y10113" i="4" s="1"/>
  <c r="X7114" i="4"/>
  <c r="X7157" i="4"/>
  <c r="X9964" i="4" s="1"/>
  <c r="Y9964" i="4" s="1"/>
  <c r="X7235" i="4"/>
  <c r="X9515" i="4" s="1"/>
  <c r="Y9515" i="4" s="1"/>
  <c r="X7244" i="4"/>
  <c r="X9865" i="4" s="1"/>
  <c r="Y9865" i="4" s="1"/>
  <c r="X7252" i="4"/>
  <c r="X10165" i="4" s="1"/>
  <c r="Y10165" i="4" s="1"/>
  <c r="X7322" i="4"/>
  <c r="X10166" i="4" s="1"/>
  <c r="Y10166" i="4" s="1"/>
  <c r="X7359" i="4"/>
  <c r="X9467" i="4" s="1"/>
  <c r="Y9467" i="4" s="1"/>
  <c r="X7367" i="4"/>
  <c r="X9867" i="4" s="1"/>
  <c r="Y9867" i="4" s="1"/>
  <c r="X7454" i="4"/>
  <c r="X10068" i="4" s="1"/>
  <c r="Y10068" i="4" s="1"/>
  <c r="X7504" i="4"/>
  <c r="X10119" i="4" s="1"/>
  <c r="Y10119" i="4" s="1"/>
  <c r="X7542" i="4"/>
  <c r="X9620" i="4" s="1"/>
  <c r="Y9620" i="4" s="1"/>
  <c r="X7550" i="4"/>
  <c r="X10070" i="4" s="1"/>
  <c r="X7561" i="4"/>
  <c r="X7560" i="4" s="1"/>
  <c r="X10370" i="4" s="1"/>
  <c r="X7576" i="4"/>
  <c r="X7642" i="4"/>
  <c r="X9521" i="4" s="1"/>
  <c r="Y9521" i="4" s="1"/>
  <c r="X7650" i="4"/>
  <c r="X9921" i="4" s="1"/>
  <c r="Y9921" i="4" s="1"/>
  <c r="X7669" i="4"/>
  <c r="X11221" i="4" s="1"/>
  <c r="X7695" i="4"/>
  <c r="X9472" i="4" s="1"/>
  <c r="Y9472" i="4" s="1"/>
  <c r="X7703" i="4"/>
  <c r="X9972" i="4" s="1"/>
  <c r="Y9972" i="4" s="1"/>
  <c r="X7721" i="4"/>
  <c r="X8108" i="4"/>
  <c r="X8173" i="4"/>
  <c r="X8189" i="4"/>
  <c r="X8188" i="4" s="1"/>
  <c r="X8187" i="4" s="1"/>
  <c r="X8306" i="4"/>
  <c r="X8368" i="4"/>
  <c r="X8367" i="4" s="1"/>
  <c r="X8366" i="4" s="1"/>
  <c r="X8544" i="4"/>
  <c r="X8953" i="4"/>
  <c r="X9046" i="4"/>
  <c r="X98" i="4"/>
  <c r="X9580" i="4" s="1"/>
  <c r="Y9580" i="4" s="1"/>
  <c r="X197" i="4"/>
  <c r="X9532" i="4" s="1"/>
  <c r="X258" i="4"/>
  <c r="X9484" i="4" s="1"/>
  <c r="Y9484" i="4" s="1"/>
  <c r="X292" i="4"/>
  <c r="X9585" i="4" s="1"/>
  <c r="Y9585" i="4" s="1"/>
  <c r="X328" i="4"/>
  <c r="X9436" i="4" s="1"/>
  <c r="Y9436" i="4" s="1"/>
  <c r="X336" i="4"/>
  <c r="X9936" i="4" s="1"/>
  <c r="Y9936" i="4" s="1"/>
  <c r="X418" i="4"/>
  <c r="X9538" i="4" s="1"/>
  <c r="X439" i="4"/>
  <c r="X473" i="4"/>
  <c r="X9489" i="4" s="1"/>
  <c r="Y9489" i="4" s="1"/>
  <c r="X481" i="4"/>
  <c r="X9889" i="4" s="1"/>
  <c r="Y9889" i="4" s="1"/>
  <c r="X517" i="4"/>
  <c r="X9440" i="4" s="1"/>
  <c r="Y9440" i="4" s="1"/>
  <c r="X525" i="4"/>
  <c r="X9840" i="4" s="1"/>
  <c r="Y9840" i="4" s="1"/>
  <c r="X531" i="4"/>
  <c r="X10140" i="4" s="1"/>
  <c r="Y10140" i="4" s="1"/>
  <c r="X565" i="4"/>
  <c r="X9441" i="4" s="1"/>
  <c r="Y9441" i="4" s="1"/>
  <c r="X573" i="4"/>
  <c r="X9841" i="4" s="1"/>
  <c r="Y9841" i="4" s="1"/>
  <c r="X590" i="4"/>
  <c r="X11391" i="4" s="1"/>
  <c r="X614" i="4"/>
  <c r="X9592" i="4" s="1"/>
  <c r="Y9592" i="4" s="1"/>
  <c r="X622" i="4"/>
  <c r="X9992" i="4" s="1"/>
  <c r="Y9992" i="4" s="1"/>
  <c r="X659" i="4"/>
  <c r="X9443" i="4" s="1"/>
  <c r="Y9443" i="4" s="1"/>
  <c r="X667" i="4"/>
  <c r="X9843" i="4" s="1"/>
  <c r="X673" i="4"/>
  <c r="X10143" i="4" s="1"/>
  <c r="Y10143" i="4" s="1"/>
  <c r="X715" i="4"/>
  <c r="X714" i="4" s="1"/>
  <c r="X740" i="4"/>
  <c r="X9494" i="4" s="1"/>
  <c r="Y9494" i="4" s="1"/>
  <c r="X756" i="4"/>
  <c r="X10044" i="4" s="1"/>
  <c r="Y10044" i="4" s="1"/>
  <c r="X777" i="4"/>
  <c r="X825" i="4"/>
  <c r="X9995" i="4" s="1"/>
  <c r="X906" i="4"/>
  <c r="X9496" i="4" s="1"/>
  <c r="Y9496" i="4" s="1"/>
  <c r="X915" i="4"/>
  <c r="X9996" i="4" s="1"/>
  <c r="Y9996" i="4" s="1"/>
  <c r="X952" i="4"/>
  <c r="X978" i="4"/>
  <c r="X9547" i="4" s="1"/>
  <c r="Y9547" i="4" s="1"/>
  <c r="X986" i="4"/>
  <c r="X9947" i="4" s="1"/>
  <c r="Y9947" i="4" s="1"/>
  <c r="X1002" i="4"/>
  <c r="X1001" i="4" s="1"/>
  <c r="X1057" i="4"/>
  <c r="X9998" i="4" s="1"/>
  <c r="Y9998" i="4" s="1"/>
  <c r="X1119" i="4"/>
  <c r="X10149" i="4" s="1"/>
  <c r="Y10149" i="4" s="1"/>
  <c r="X1216" i="4"/>
  <c r="X9600" i="4" s="1"/>
  <c r="X1224" i="4"/>
  <c r="X10050" i="4" s="1"/>
  <c r="X1269" i="4"/>
  <c r="X9601" i="4" s="1"/>
  <c r="Y9601" i="4" s="1"/>
  <c r="X1277" i="4"/>
  <c r="X10001" i="4" s="1"/>
  <c r="Y10001" i="4" s="1"/>
  <c r="X1330" i="4"/>
  <c r="X10102" i="4" s="1"/>
  <c r="X1361" i="4"/>
  <c r="X11752" i="4" s="1"/>
  <c r="X1388" i="4"/>
  <c r="X9553" i="4" s="1"/>
  <c r="Y9553" i="4" s="1"/>
  <c r="X1507" i="4"/>
  <c r="X10604" i="4" s="1"/>
  <c r="Y10604" i="4" s="1"/>
  <c r="X1712" i="4"/>
  <c r="X1778" i="4"/>
  <c r="X1915" i="4"/>
  <c r="X1997" i="4"/>
  <c r="X2186" i="4"/>
  <c r="X2204" i="4"/>
  <c r="X2203" i="4" s="1"/>
  <c r="X2202" i="4" s="1"/>
  <c r="X2241" i="4"/>
  <c r="X2307" i="4"/>
  <c r="X2429" i="4"/>
  <c r="X2445" i="4"/>
  <c r="X2444" i="4" s="1"/>
  <c r="X2443" i="4" s="1"/>
  <c r="X2481" i="4"/>
  <c r="X2601" i="4"/>
  <c r="X2668" i="4"/>
  <c r="X2749" i="4"/>
  <c r="X3125" i="4"/>
  <c r="X3193" i="4"/>
  <c r="X3211" i="4"/>
  <c r="X3395" i="4"/>
  <c r="X3475" i="4"/>
  <c r="X3493" i="4"/>
  <c r="X3492" i="4" s="1"/>
  <c r="X3491" i="4" s="1"/>
  <c r="X3771" i="4"/>
  <c r="X3837" i="4"/>
  <c r="X3891" i="4"/>
  <c r="X4012" i="4"/>
  <c r="X4174" i="4"/>
  <c r="X4294" i="4"/>
  <c r="X4361" i="4"/>
  <c r="X4379" i="4"/>
  <c r="X4378" i="4" s="1"/>
  <c r="X4377" i="4" s="1"/>
  <c r="X4611" i="4"/>
  <c r="X4691" i="4"/>
  <c r="X4710" i="4"/>
  <c r="X4747" i="4"/>
  <c r="X4830" i="4"/>
  <c r="X4959" i="4"/>
  <c r="X4958" i="4" s="1"/>
  <c r="X4957" i="4" s="1"/>
  <c r="X5116" i="4"/>
  <c r="X5155" i="4"/>
  <c r="X5221" i="4"/>
  <c r="X5600" i="4"/>
  <c r="X5947" i="4"/>
  <c r="X9507" i="4" s="1"/>
  <c r="Y9507" i="4" s="1"/>
  <c r="X5955" i="4"/>
  <c r="X9907" i="4" s="1"/>
  <c r="Y9907" i="4" s="1"/>
  <c r="X6242" i="4"/>
  <c r="X6307" i="4"/>
  <c r="X6323" i="4"/>
  <c r="X6411" i="4"/>
  <c r="X6465" i="4"/>
  <c r="X6699" i="4"/>
  <c r="X9561" i="4" s="1"/>
  <c r="Y9561" i="4" s="1"/>
  <c r="X6831" i="4"/>
  <c r="X6829" i="4" s="1"/>
  <c r="X6828" i="4" s="1"/>
  <c r="X6903" i="4"/>
  <c r="X7089" i="4"/>
  <c r="X9463" i="4" s="1"/>
  <c r="Y9463" i="4" s="1"/>
  <c r="X7097" i="4"/>
  <c r="X9863" i="4" s="1"/>
  <c r="Y9863" i="4" s="1"/>
  <c r="X7103" i="4"/>
  <c r="X10163" i="4" s="1"/>
  <c r="Y10163" i="4" s="1"/>
  <c r="X7158" i="4"/>
  <c r="X10014" i="4" s="1"/>
  <c r="Y10014" i="4" s="1"/>
  <c r="X7236" i="4"/>
  <c r="X9565" i="4" s="1"/>
  <c r="Y9565" i="4" s="1"/>
  <c r="X7245" i="4"/>
  <c r="X9915" i="4" s="1"/>
  <c r="Y9915" i="4" s="1"/>
  <c r="X7360" i="4"/>
  <c r="X9517" i="4" s="1"/>
  <c r="Y9517" i="4" s="1"/>
  <c r="X7368" i="4"/>
  <c r="X9917" i="4" s="1"/>
  <c r="Y9917" i="4" s="1"/>
  <c r="X7405" i="4"/>
  <c r="X7424" i="4" s="1"/>
  <c r="X7455" i="4"/>
  <c r="X10118" i="4" s="1"/>
  <c r="Y10118" i="4" s="1"/>
  <c r="X7491" i="4"/>
  <c r="X9469" i="4" s="1"/>
  <c r="Y9469" i="4" s="1"/>
  <c r="X7499" i="4"/>
  <c r="X9869" i="4" s="1"/>
  <c r="Y9869" i="4" s="1"/>
  <c r="X7505" i="4"/>
  <c r="X10169" i="4" s="1"/>
  <c r="Y10169" i="4" s="1"/>
  <c r="X7643" i="4"/>
  <c r="X9571" i="4" s="1"/>
  <c r="Y9571" i="4" s="1"/>
  <c r="X7651" i="4"/>
  <c r="X9971" i="4" s="1"/>
  <c r="X7670" i="4"/>
  <c r="X11271" i="4" s="1"/>
  <c r="X7696" i="4"/>
  <c r="X9522" i="4" s="1"/>
  <c r="Y9522" i="4" s="1"/>
  <c r="X7704" i="4"/>
  <c r="X10022" i="4" s="1"/>
  <c r="X7736" i="4"/>
  <c r="X7864" i="4"/>
  <c r="X7891" i="4"/>
  <c r="X7907" i="4"/>
  <c r="X7906" i="4" s="1"/>
  <c r="X7905" i="4" s="1"/>
  <c r="X7979" i="4"/>
  <c r="X8023" i="4"/>
  <c r="X8072" i="4"/>
  <c r="X8089" i="4"/>
  <c r="X8352" i="4"/>
  <c r="X8816" i="4"/>
  <c r="X8983" i="4"/>
  <c r="X8982" i="4" s="1"/>
  <c r="X8981" i="4" s="1"/>
  <c r="X9092" i="4"/>
  <c r="X9108" i="4"/>
  <c r="X15" i="4"/>
  <c r="X9478" i="4" s="1"/>
  <c r="Y9478" i="4" s="1"/>
  <c r="X111" i="4"/>
  <c r="X10380" i="4" s="1"/>
  <c r="Y10380" i="4" s="1"/>
  <c r="X198" i="4"/>
  <c r="X9582" i="4" s="1"/>
  <c r="Y9582" i="4" s="1"/>
  <c r="X235" i="4"/>
  <c r="X231" i="4" s="1"/>
  <c r="X259" i="4"/>
  <c r="X9584" i="4" s="1"/>
  <c r="Y9584" i="4" s="1"/>
  <c r="X329" i="4"/>
  <c r="X9486" i="4" s="1"/>
  <c r="Y9486" i="4" s="1"/>
  <c r="X419" i="4"/>
  <c r="X9588" i="4" s="1"/>
  <c r="Y9588" i="4" s="1"/>
  <c r="X443" i="4"/>
  <c r="X474" i="4"/>
  <c r="X9539" i="4" s="1"/>
  <c r="Y9539" i="4" s="1"/>
  <c r="X482" i="4"/>
  <c r="X9939" i="4" s="1"/>
  <c r="Y9939" i="4" s="1"/>
  <c r="X499" i="4"/>
  <c r="X11339" i="4" s="1"/>
  <c r="X518" i="4"/>
  <c r="X9490" i="4" s="1"/>
  <c r="Y9490" i="4" s="1"/>
  <c r="X526" i="4"/>
  <c r="X9890" i="4" s="1"/>
  <c r="Y9890" i="4" s="1"/>
  <c r="X566" i="4"/>
  <c r="X9491" i="4" s="1"/>
  <c r="Y9491" i="4" s="1"/>
  <c r="X574" i="4"/>
  <c r="X9891" i="4" s="1"/>
  <c r="Y9891" i="4" s="1"/>
  <c r="X623" i="4"/>
  <c r="X10042" i="4" s="1"/>
  <c r="Y10042" i="4" s="1"/>
  <c r="X660" i="4"/>
  <c r="X9493" i="4" s="1"/>
  <c r="Y9493" i="4" s="1"/>
  <c r="X668" i="4"/>
  <c r="X9893" i="4" s="1"/>
  <c r="X692" i="4"/>
  <c r="X717" i="4"/>
  <c r="X716" i="4" s="1"/>
  <c r="X11593" i="4" s="1"/>
  <c r="X741" i="4"/>
  <c r="X9544" i="4" s="1"/>
  <c r="Y9544" i="4" s="1"/>
  <c r="X781" i="4"/>
  <c r="X826" i="4"/>
  <c r="X10045" i="4" s="1"/>
  <c r="X907" i="4"/>
  <c r="X9596" i="4" s="1"/>
  <c r="Y9596" i="4" s="1"/>
  <c r="X923" i="4"/>
  <c r="X10146" i="4" s="1"/>
  <c r="Y10146" i="4" s="1"/>
  <c r="X979" i="4"/>
  <c r="X9597" i="4" s="1"/>
  <c r="Y9597" i="4" s="1"/>
  <c r="X987" i="4"/>
  <c r="X9997" i="4" s="1"/>
  <c r="Y9997" i="4" s="1"/>
  <c r="X1003" i="4"/>
  <c r="X10347" i="4" s="1"/>
  <c r="Y10347" i="4" s="1"/>
  <c r="X1058" i="4"/>
  <c r="X10048" i="4" s="1"/>
  <c r="Y10048" i="4" s="1"/>
  <c r="X1225" i="4"/>
  <c r="X10150" i="4" s="1"/>
  <c r="X1234" i="4"/>
  <c r="X10400" i="4" s="1"/>
  <c r="X1278" i="4"/>
  <c r="X10051" i="4" s="1"/>
  <c r="Y10051" i="4" s="1"/>
  <c r="X1325" i="4"/>
  <c r="X9852" i="4" s="1"/>
  <c r="X1331" i="4"/>
  <c r="X10152" i="4" s="1"/>
  <c r="Y10152" i="4" s="1"/>
  <c r="X1389" i="4"/>
  <c r="X9603" i="4" s="1"/>
  <c r="Y9603" i="4" s="1"/>
  <c r="X1511" i="4"/>
  <c r="X1697" i="4"/>
  <c r="X1715" i="4"/>
  <c r="X1751" i="4"/>
  <c r="X1899" i="4"/>
  <c r="X1982" i="4"/>
  <c r="X2000" i="4"/>
  <c r="X1999" i="4" s="1"/>
  <c r="X1998" i="4" s="1"/>
  <c r="X2104" i="4"/>
  <c r="X2123" i="4"/>
  <c r="X2122" i="4" s="1"/>
  <c r="X2121" i="4" s="1"/>
  <c r="X2226" i="4"/>
  <c r="X2244" i="4"/>
  <c r="X2243" i="4" s="1"/>
  <c r="X2242" i="4" s="1"/>
  <c r="X2326" i="4"/>
  <c r="X2325" i="4" s="1"/>
  <c r="X2324" i="4" s="1"/>
  <c r="X2484" i="4"/>
  <c r="X2483" i="4" s="1"/>
  <c r="X2482" i="4" s="1"/>
  <c r="X2586" i="4"/>
  <c r="X2604" i="4"/>
  <c r="X2603" i="4" s="1"/>
  <c r="X2602" i="4" s="1"/>
  <c r="X2885" i="4"/>
  <c r="X2965" i="4"/>
  <c r="X3046" i="4"/>
  <c r="X3110" i="4"/>
  <c r="X3128" i="4"/>
  <c r="X3127" i="4" s="1"/>
  <c r="X3126" i="4" s="1"/>
  <c r="X3248" i="4"/>
  <c r="X3247" i="4" s="1"/>
  <c r="X3246" i="4" s="1"/>
  <c r="X3314" i="4"/>
  <c r="X3530" i="4"/>
  <c r="X3611" i="4"/>
  <c r="X3610" i="4" s="1"/>
  <c r="X3609" i="4" s="1"/>
  <c r="X3691" i="4"/>
  <c r="X3756" i="4"/>
  <c r="X3774" i="4"/>
  <c r="X3773" i="4" s="1"/>
  <c r="X3772" i="4" s="1"/>
  <c r="X3876" i="4"/>
  <c r="X3931" i="4"/>
  <c r="X3997" i="4"/>
  <c r="X4038" i="4"/>
  <c r="X4159" i="4"/>
  <c r="X4177" i="4"/>
  <c r="X4176" i="4" s="1"/>
  <c r="X4175" i="4" s="1"/>
  <c r="X4279" i="4"/>
  <c r="X4297" i="4"/>
  <c r="X4416" i="4"/>
  <c r="X4732" i="4"/>
  <c r="X4750" i="4"/>
  <c r="X4749" i="4" s="1"/>
  <c r="X4748" i="4" s="1"/>
  <c r="X4814" i="4"/>
  <c r="X4833" i="4"/>
  <c r="X4832" i="4" s="1"/>
  <c r="X4831" i="4" s="1"/>
  <c r="X4995" i="4"/>
  <c r="X5101" i="4"/>
  <c r="X5119" i="4"/>
  <c r="X5118" i="4" s="1"/>
  <c r="X5117" i="4" s="1"/>
  <c r="X5158" i="4"/>
  <c r="X5157" i="4" s="1"/>
  <c r="X5156" i="4" s="1"/>
  <c r="X5260" i="4"/>
  <c r="X5382" i="4"/>
  <c r="X5438" i="4"/>
  <c r="X5520" i="4"/>
  <c r="X5585" i="4"/>
  <c r="X5680" i="4"/>
  <c r="X5745" i="4"/>
  <c r="X5761" i="4"/>
  <c r="X5843" i="4"/>
  <c r="X5909" i="4"/>
  <c r="X5925" i="4"/>
  <c r="X5948" i="4"/>
  <c r="X9557" i="4" s="1"/>
  <c r="Y9557" i="4" s="1"/>
  <c r="X5956" i="4"/>
  <c r="X9957" i="4" s="1"/>
  <c r="Y9957" i="4" s="1"/>
  <c r="X5995" i="4"/>
  <c r="X9858" i="4" s="1"/>
  <c r="Y9858" i="4" s="1"/>
  <c r="X6031" i="4"/>
  <c r="X9459" i="4" s="1"/>
  <c r="Y9459" i="4" s="1"/>
  <c r="X6226" i="4"/>
  <c r="X6326" i="4"/>
  <c r="X6414" i="4"/>
  <c r="X6700" i="4"/>
  <c r="X9611" i="4" s="1"/>
  <c r="Y9611" i="4" s="1"/>
  <c r="X6744" i="4"/>
  <c r="X11261" i="4" s="1"/>
  <c r="X7090" i="4"/>
  <c r="X9513" i="4" s="1"/>
  <c r="Y9513" i="4" s="1"/>
  <c r="X7098" i="4"/>
  <c r="X9913" i="4" s="1"/>
  <c r="Y9913" i="4" s="1"/>
  <c r="X7116" i="4"/>
  <c r="X11363" i="4" s="1"/>
  <c r="X7143" i="4"/>
  <c r="X9464" i="4" s="1"/>
  <c r="Y9464" i="4" s="1"/>
  <c r="X7159" i="4"/>
  <c r="X10064" i="4" s="1"/>
  <c r="Y10064" i="4" s="1"/>
  <c r="X7237" i="4"/>
  <c r="X9615" i="4" s="1"/>
  <c r="Y9615" i="4" s="1"/>
  <c r="X7246" i="4"/>
  <c r="X9965" i="4" s="1"/>
  <c r="Y9965" i="4" s="1"/>
  <c r="X7309" i="4"/>
  <c r="X9466" i="4" s="1"/>
  <c r="Y9466" i="4" s="1"/>
  <c r="X7317" i="4"/>
  <c r="X9916" i="4" s="1"/>
  <c r="Y9916" i="4" s="1"/>
  <c r="X7361" i="4"/>
  <c r="X9567" i="4" s="1"/>
  <c r="Y9567" i="4" s="1"/>
  <c r="X7450" i="4"/>
  <c r="X9868" i="4" s="1"/>
  <c r="Y9868" i="4" s="1"/>
  <c r="X7456" i="4"/>
  <c r="X10168" i="4" s="1"/>
  <c r="Y10168" i="4" s="1"/>
  <c r="X7492" i="4"/>
  <c r="X9519" i="4" s="1"/>
  <c r="Y9519" i="4" s="1"/>
  <c r="X7500" i="4"/>
  <c r="X9919" i="4" s="1"/>
  <c r="Y9919" i="4" s="1"/>
  <c r="X7564" i="4"/>
  <c r="X7625" i="4" s="1"/>
  <c r="X7644" i="4"/>
  <c r="X9621" i="4" s="1"/>
  <c r="Y9621" i="4" s="1"/>
  <c r="X7652" i="4"/>
  <c r="X10021" i="4" s="1"/>
  <c r="Y10021" i="4" s="1"/>
  <c r="X7672" i="4"/>
  <c r="X11421" i="4" s="1"/>
  <c r="X7697" i="4"/>
  <c r="X9572" i="4" s="1"/>
  <c r="X7705" i="4"/>
  <c r="X10072" i="4" s="1"/>
  <c r="X7724" i="4"/>
  <c r="X7722" i="4" s="1"/>
  <c r="X10422" i="4" s="1"/>
  <c r="Y10422" i="4" s="1"/>
  <c r="X7738" i="4"/>
  <c r="X7910" i="4"/>
  <c r="X7909" i="4" s="1"/>
  <c r="X7908" i="4" s="1"/>
  <c r="X8042" i="4"/>
  <c r="X8041" i="4" s="1"/>
  <c r="X8040" i="4" s="1"/>
  <c r="X8130" i="4"/>
  <c r="X8476" i="4"/>
  <c r="X8703" i="4"/>
  <c r="X9065" i="4"/>
  <c r="X9062" i="4" s="1"/>
  <c r="X9061" i="4" s="1"/>
  <c r="X9111" i="4"/>
  <c r="X9147" i="4"/>
  <c r="X9146" i="4" s="1"/>
  <c r="X9145" i="4" s="1"/>
  <c r="X16" i="4"/>
  <c r="X9528" i="4" s="1"/>
  <c r="Y9528" i="4" s="1"/>
  <c r="X58" i="4"/>
  <c r="X9429" i="4" s="1"/>
  <c r="Y9429" i="4" s="1"/>
  <c r="X112" i="4"/>
  <c r="X10580" i="4" s="1"/>
  <c r="Y10580" i="4" s="1"/>
  <c r="X140" i="4"/>
  <c r="X9481" i="4" s="1"/>
  <c r="Y9481" i="4" s="1"/>
  <c r="X307" i="4"/>
  <c r="X11335" i="4" s="1"/>
  <c r="X330" i="4"/>
  <c r="X9536" i="4" s="1"/>
  <c r="Y9536" i="4" s="1"/>
  <c r="X432" i="4"/>
  <c r="X445" i="4"/>
  <c r="X475" i="4"/>
  <c r="X9589" i="4" s="1"/>
  <c r="Y9589" i="4" s="1"/>
  <c r="X483" i="4"/>
  <c r="X9989" i="4" s="1"/>
  <c r="Y9989" i="4" s="1"/>
  <c r="X500" i="4"/>
  <c r="X11389" i="4" s="1"/>
  <c r="X519" i="4"/>
  <c r="X9540" i="4" s="1"/>
  <c r="Y9540" i="4" s="1"/>
  <c r="X527" i="4"/>
  <c r="X9940" i="4" s="1"/>
  <c r="Y9940" i="4" s="1"/>
  <c r="X544" i="4"/>
  <c r="X11340" i="4" s="1"/>
  <c r="X567" i="4"/>
  <c r="X9541" i="4" s="1"/>
  <c r="Y9541" i="4" s="1"/>
  <c r="X575" i="4"/>
  <c r="X9941" i="4" s="1"/>
  <c r="Y9941" i="4" s="1"/>
  <c r="X624" i="4"/>
  <c r="X10092" i="4" s="1"/>
  <c r="Y10092" i="4" s="1"/>
  <c r="X661" i="4"/>
  <c r="X9543" i="4" s="1"/>
  <c r="X669" i="4"/>
  <c r="X9943" i="4" s="1"/>
  <c r="X742" i="4"/>
  <c r="X9594" i="4" s="1"/>
  <c r="Y9594" i="4" s="1"/>
  <c r="X783" i="4"/>
  <c r="X988" i="4"/>
  <c r="X10047" i="4" s="1"/>
  <c r="Y10047" i="4" s="1"/>
  <c r="X1004" i="4"/>
  <c r="X10397" i="4" s="1"/>
  <c r="Y10397" i="4" s="1"/>
  <c r="X1044" i="4"/>
  <c r="X9448" i="4" s="1"/>
  <c r="Y9448" i="4" s="1"/>
  <c r="X1059" i="4"/>
  <c r="X10098" i="4" s="1"/>
  <c r="Y10098" i="4" s="1"/>
  <c r="X1106" i="4"/>
  <c r="X9449" i="4" s="1"/>
  <c r="Y9449" i="4" s="1"/>
  <c r="X1114" i="4"/>
  <c r="X9849" i="4" s="1"/>
  <c r="Y9849" i="4" s="1"/>
  <c r="X1133" i="4"/>
  <c r="X1132" i="4" s="1"/>
  <c r="X10349" i="4" s="1"/>
  <c r="X1235" i="4"/>
  <c r="X10600" i="4" s="1"/>
  <c r="X1279" i="4"/>
  <c r="X10101" i="4" s="1"/>
  <c r="Y10101" i="4" s="1"/>
  <c r="X1318" i="4"/>
  <c r="X9502" i="4" s="1"/>
  <c r="Y9502" i="4" s="1"/>
  <c r="X1326" i="4"/>
  <c r="X9902" i="4" s="1"/>
  <c r="X1470" i="4"/>
  <c r="X9454" i="4" s="1"/>
  <c r="Y9454" i="4" s="1"/>
  <c r="X1479" i="4"/>
  <c r="X9954" i="4" s="1"/>
  <c r="Y9954" i="4" s="1"/>
  <c r="X1502" i="4"/>
  <c r="X1547" i="4" s="1"/>
  <c r="Y1547" i="4" s="1"/>
  <c r="X1530" i="4"/>
  <c r="X2160" i="4"/>
  <c r="X2467" i="4"/>
  <c r="X2521" i="4"/>
  <c r="X2626" i="4"/>
  <c r="X2642" i="4"/>
  <c r="X2724" i="4"/>
  <c r="X2805" i="4"/>
  <c r="X2870" i="4"/>
  <c r="X2950" i="4"/>
  <c r="X3022" i="4"/>
  <c r="X3049" i="4"/>
  <c r="X3048" i="4" s="1"/>
  <c r="X3047" i="4" s="1"/>
  <c r="X3166" i="4"/>
  <c r="X3233" i="4"/>
  <c r="X3370" i="4"/>
  <c r="X3450" i="4"/>
  <c r="X3515" i="4"/>
  <c r="X3596" i="4"/>
  <c r="X3676" i="4"/>
  <c r="X3811" i="4"/>
  <c r="X4093" i="4"/>
  <c r="X4214" i="4"/>
  <c r="X4335" i="4"/>
  <c r="X4401" i="4"/>
  <c r="X4419" i="4"/>
  <c r="X4418" i="4" s="1"/>
  <c r="X4417" i="4" s="1"/>
  <c r="X4570" i="4"/>
  <c r="X4586" i="4"/>
  <c r="X4666" i="4"/>
  <c r="X4980" i="4"/>
  <c r="X4998" i="4"/>
  <c r="X4997" i="4" s="1"/>
  <c r="X4996" i="4" s="1"/>
  <c r="X5141" i="4"/>
  <c r="X5195" i="4"/>
  <c r="X5279" i="4"/>
  <c r="X5423" i="4"/>
  <c r="X5441" i="4"/>
  <c r="X5440" i="4" s="1"/>
  <c r="X5439" i="4" s="1"/>
  <c r="X5505" i="4"/>
  <c r="X5665" i="4"/>
  <c r="X5846" i="4"/>
  <c r="X5845" i="4" s="1"/>
  <c r="X5844" i="4" s="1"/>
  <c r="X5949" i="4"/>
  <c r="X9607" i="4" s="1"/>
  <c r="Y9607" i="4" s="1"/>
  <c r="X5957" i="4"/>
  <c r="X10007" i="4" s="1"/>
  <c r="Y10007" i="4" s="1"/>
  <c r="X5988" i="4"/>
  <c r="X9458" i="4" s="1"/>
  <c r="Y9458" i="4" s="1"/>
  <c r="X5996" i="4"/>
  <c r="X9908" i="4" s="1"/>
  <c r="Y9908" i="4" s="1"/>
  <c r="X6032" i="4"/>
  <c r="X9509" i="4" s="1"/>
  <c r="Y9509" i="4" s="1"/>
  <c r="X6347" i="4"/>
  <c r="X6363" i="4"/>
  <c r="X6453" i="4"/>
  <c r="X6487" i="4"/>
  <c r="X6503" i="4"/>
  <c r="X6568" i="4"/>
  <c r="X6585" i="4"/>
  <c r="X6857" i="4"/>
  <c r="X6873" i="4"/>
  <c r="X6924" i="4"/>
  <c r="X6923" i="4" s="1"/>
  <c r="X6922" i="4" s="1"/>
  <c r="X6997" i="4"/>
  <c r="X7067" i="4"/>
  <c r="X7091" i="4"/>
  <c r="X9563" i="4" s="1"/>
  <c r="Y9563" i="4" s="1"/>
  <c r="X7099" i="4"/>
  <c r="X9963" i="4" s="1"/>
  <c r="Y9963" i="4" s="1"/>
  <c r="X7144" i="4"/>
  <c r="X9514" i="4" s="1"/>
  <c r="Y9514" i="4" s="1"/>
  <c r="X7247" i="4"/>
  <c r="X10015" i="4" s="1"/>
  <c r="Y10015" i="4" s="1"/>
  <c r="X7310" i="4"/>
  <c r="X9516" i="4" s="1"/>
  <c r="Y9516" i="4" s="1"/>
  <c r="X7318" i="4"/>
  <c r="X9966" i="4" s="1"/>
  <c r="Y9966" i="4" s="1"/>
  <c r="X7362" i="4"/>
  <c r="X9617" i="4" s="1"/>
  <c r="Y9617" i="4" s="1"/>
  <c r="X7443" i="4"/>
  <c r="X9518" i="4" s="1"/>
  <c r="Y9518" i="4" s="1"/>
  <c r="X7451" i="4"/>
  <c r="X9918" i="4" s="1"/>
  <c r="Y9918" i="4" s="1"/>
  <c r="X7493" i="4"/>
  <c r="X9569" i="4" s="1"/>
  <c r="X7501" i="4"/>
  <c r="X9969" i="4" s="1"/>
  <c r="Y9969" i="4" s="1"/>
  <c r="X7547" i="4"/>
  <c r="X9870" i="4" s="1"/>
  <c r="Y9870" i="4" s="1"/>
  <c r="X7604" i="4"/>
  <c r="X10920" i="4" s="1"/>
  <c r="X7653" i="4"/>
  <c r="X10071" i="4" s="1"/>
  <c r="Y10071" i="4" s="1"/>
  <c r="X7698" i="4"/>
  <c r="X9622" i="4" s="1"/>
  <c r="Y9622" i="4" s="1"/>
  <c r="X7706" i="4"/>
  <c r="X10122" i="4" s="1"/>
  <c r="Y10122" i="4" s="1"/>
  <c r="X7725" i="4"/>
  <c r="X10622" i="4" s="1"/>
  <c r="Y10622" i="4" s="1"/>
  <c r="X7740" i="4"/>
  <c r="X8045" i="4"/>
  <c r="X8458" i="4"/>
  <c r="X8457" i="4" s="1"/>
  <c r="X8456" i="4" s="1"/>
  <c r="X8592" i="4"/>
  <c r="X8636" i="4"/>
  <c r="X8862" i="4"/>
  <c r="X8975" i="4"/>
  <c r="X8974" i="4" s="1"/>
  <c r="X8973" i="4" s="1"/>
  <c r="X9005" i="4"/>
  <c r="X9021" i="4"/>
  <c r="Y14" i="4"/>
  <c r="X17" i="4"/>
  <c r="X9578" i="4" s="1"/>
  <c r="Y9578" i="4" s="1"/>
  <c r="X35" i="4"/>
  <c r="X10578" i="4" s="1"/>
  <c r="Y10578" i="4" s="1"/>
  <c r="X59" i="4"/>
  <c r="X9479" i="4" s="1"/>
  <c r="Y9479" i="4" s="1"/>
  <c r="X141" i="4"/>
  <c r="X9581" i="4" s="1"/>
  <c r="Y9581" i="4" s="1"/>
  <c r="X331" i="4"/>
  <c r="X9586" i="4" s="1"/>
  <c r="Y9586" i="4" s="1"/>
  <c r="X374" i="4"/>
  <c r="X9437" i="4" s="1"/>
  <c r="Y9437" i="4" s="1"/>
  <c r="X447" i="4"/>
  <c r="X457" i="4" s="1"/>
  <c r="X484" i="4"/>
  <c r="X10039" i="4" s="1"/>
  <c r="Y10039" i="4" s="1"/>
  <c r="X520" i="4"/>
  <c r="X9590" i="4" s="1"/>
  <c r="Y9590" i="4" s="1"/>
  <c r="X528" i="4"/>
  <c r="X9990" i="4" s="1"/>
  <c r="Y9990" i="4" s="1"/>
  <c r="X568" i="4"/>
  <c r="X9591" i="4" s="1"/>
  <c r="Y9591" i="4" s="1"/>
  <c r="X576" i="4"/>
  <c r="X9991" i="4" s="1"/>
  <c r="Y9991" i="4" s="1"/>
  <c r="X619" i="4"/>
  <c r="X9842" i="4" s="1"/>
  <c r="Y9842" i="4" s="1"/>
  <c r="X625" i="4"/>
  <c r="X10142" i="4" s="1"/>
  <c r="Y10142" i="4" s="1"/>
  <c r="X662" i="4"/>
  <c r="X9593" i="4" s="1"/>
  <c r="Y9593" i="4" s="1"/>
  <c r="X670" i="4"/>
  <c r="X9993" i="4" s="1"/>
  <c r="X706" i="4"/>
  <c r="X705" i="4" s="1"/>
  <c r="X10843" i="4" s="1"/>
  <c r="X785" i="4"/>
  <c r="X812" i="4"/>
  <c r="X9445" i="4" s="1"/>
  <c r="Y9445" i="4" s="1"/>
  <c r="X935" i="4"/>
  <c r="X989" i="4"/>
  <c r="X10097" i="4" s="1"/>
  <c r="Y10097" i="4" s="1"/>
  <c r="X1045" i="4"/>
  <c r="X9498" i="4" s="1"/>
  <c r="Y9498" i="4" s="1"/>
  <c r="X1053" i="4"/>
  <c r="X9898" i="4" s="1"/>
  <c r="Y9898" i="4" s="1"/>
  <c r="X1060" i="4"/>
  <c r="X10148" i="4" s="1"/>
  <c r="Y10148" i="4" s="1"/>
  <c r="X1107" i="4"/>
  <c r="X9499" i="4" s="1"/>
  <c r="Y9499" i="4" s="1"/>
  <c r="X1116" i="4"/>
  <c r="X9949" i="4" s="1"/>
  <c r="Y9949" i="4" s="1"/>
  <c r="X1221" i="4"/>
  <c r="X9850" i="4" s="1"/>
  <c r="X1239" i="4"/>
  <c r="X1238" i="4" s="1"/>
  <c r="X1266" i="4"/>
  <c r="X9451" i="4" s="1"/>
  <c r="Y9451" i="4" s="1"/>
  <c r="X1274" i="4"/>
  <c r="X9851" i="4" s="1"/>
  <c r="Y9851" i="4" s="1"/>
  <c r="X1280" i="4"/>
  <c r="X10151" i="4" s="1"/>
  <c r="Y10151" i="4" s="1"/>
  <c r="X1292" i="4"/>
  <c r="X11351" i="4" s="1"/>
  <c r="X1319" i="4"/>
  <c r="X9552" i="4" s="1"/>
  <c r="Y9552" i="4" s="1"/>
  <c r="X1327" i="4"/>
  <c r="X9952" i="4" s="1"/>
  <c r="X1354" i="4"/>
  <c r="X11352" i="4" s="1"/>
  <c r="X1403" i="4"/>
  <c r="X1471" i="4"/>
  <c r="X9504" i="4" s="1"/>
  <c r="Y9504" i="4" s="1"/>
  <c r="X1480" i="4"/>
  <c r="X10004" i="4" s="1"/>
  <c r="Y10004" i="4" s="1"/>
  <c r="X1671" i="4"/>
  <c r="X1737" i="4"/>
  <c r="X1833" i="4"/>
  <c r="X1832" i="4" s="1"/>
  <c r="X1831" i="4" s="1"/>
  <c r="X1956" i="4"/>
  <c r="X2062" i="4"/>
  <c r="X2078" i="4"/>
  <c r="X2145" i="4"/>
  <c r="X2266" i="4"/>
  <c r="X2282" i="4"/>
  <c r="X2348" i="4"/>
  <c r="X2506" i="4"/>
  <c r="X2524" i="4"/>
  <c r="X2523" i="4" s="1"/>
  <c r="X2522" i="4" s="1"/>
  <c r="X2709" i="4"/>
  <c r="X2790" i="4"/>
  <c r="X2808" i="4"/>
  <c r="X2807" i="4" s="1"/>
  <c r="X2806" i="4" s="1"/>
  <c r="X3085" i="4"/>
  <c r="X3150" i="4"/>
  <c r="X3288" i="4"/>
  <c r="X3355" i="4"/>
  <c r="X3435" i="4"/>
  <c r="X3731" i="4"/>
  <c r="X3796" i="4"/>
  <c r="X3971" i="4"/>
  <c r="X4078" i="4"/>
  <c r="X4096" i="4"/>
  <c r="X4095" i="4" s="1"/>
  <c r="X4094" i="4" s="1"/>
  <c r="X4133" i="4"/>
  <c r="X4199" i="4"/>
  <c r="X4217" i="4"/>
  <c r="X4216" i="4" s="1"/>
  <c r="X4215" i="4" s="1"/>
  <c r="X4253" i="4"/>
  <c r="X4252" i="4" s="1"/>
  <c r="X4251" i="4" s="1"/>
  <c r="X4319" i="4"/>
  <c r="X4455" i="4"/>
  <c r="X4454" i="4" s="1"/>
  <c r="X4453" i="4" s="1"/>
  <c r="X4651" i="4"/>
  <c r="X4772" i="4"/>
  <c r="X4855" i="4"/>
  <c r="X4915" i="4"/>
  <c r="X5180" i="4"/>
  <c r="X5560" i="4"/>
  <c r="X5828" i="4"/>
  <c r="X5883" i="4"/>
  <c r="X5958" i="4"/>
  <c r="X10057" i="4" s="1"/>
  <c r="Y10057" i="4" s="1"/>
  <c r="X5989" i="4"/>
  <c r="X9508" i="4" s="1"/>
  <c r="Y9508" i="4" s="1"/>
  <c r="X5997" i="4"/>
  <c r="X9958" i="4" s="1"/>
  <c r="Y9958" i="4" s="1"/>
  <c r="X6033" i="4"/>
  <c r="X9609" i="4" s="1"/>
  <c r="Y9609" i="4" s="1"/>
  <c r="X6054" i="4"/>
  <c r="X10609" i="4" s="1"/>
  <c r="Y10609" i="4" s="1"/>
  <c r="X6387" i="4"/>
  <c r="X6404" i="4"/>
  <c r="X6436" i="4"/>
  <c r="X6457" i="4"/>
  <c r="X6506" i="4"/>
  <c r="X6714" i="4"/>
  <c r="X6734" i="4"/>
  <c r="X10811" i="4" s="1"/>
  <c r="X7040" i="4"/>
  <c r="X6764" i="4" s="1"/>
  <c r="X7092" i="4"/>
  <c r="X9613" i="4" s="1"/>
  <c r="Y9613" i="4" s="1"/>
  <c r="X7100" i="4"/>
  <c r="X10013" i="4" s="1"/>
  <c r="Y10013" i="4" s="1"/>
  <c r="X7145" i="4"/>
  <c r="X9564" i="4" s="1"/>
  <c r="Y9564" i="4" s="1"/>
  <c r="X7311" i="4"/>
  <c r="X9566" i="4" s="1"/>
  <c r="X7319" i="4"/>
  <c r="X10016" i="4" s="1"/>
  <c r="Y10016" i="4" s="1"/>
  <c r="X7444" i="4"/>
  <c r="X9568" i="4" s="1"/>
  <c r="Y9568" i="4" s="1"/>
  <c r="X7452" i="4"/>
  <c r="X9968" i="4" s="1"/>
  <c r="Y9968" i="4" s="1"/>
  <c r="X7494" i="4"/>
  <c r="X9619" i="4" s="1"/>
  <c r="Y9619" i="4" s="1"/>
  <c r="X7502" i="4"/>
  <c r="X10019" i="4" s="1"/>
  <c r="Y10019" i="4" s="1"/>
  <c r="X7539" i="4"/>
  <c r="X9470" i="4" s="1"/>
  <c r="Y9470" i="4" s="1"/>
  <c r="X7548" i="4"/>
  <c r="X9920" i="4" s="1"/>
  <c r="X7584" i="4"/>
  <c r="X7628" i="4" s="1"/>
  <c r="Y7628" i="4" s="1"/>
  <c r="X7608" i="4"/>
  <c r="X7607" i="4" s="1"/>
  <c r="X7654" i="4"/>
  <c r="X10121" i="4" s="1"/>
  <c r="Y10121" i="4" s="1"/>
  <c r="X7729" i="4"/>
  <c r="X7932" i="4"/>
  <c r="X7954" i="4"/>
  <c r="X7953" i="4" s="1"/>
  <c r="X7952" i="4" s="1"/>
  <c r="X8215" i="4"/>
  <c r="X8260" i="4"/>
  <c r="X8442" i="4"/>
  <c r="X8498" i="4"/>
  <c r="X8725" i="4"/>
  <c r="X9024" i="4"/>
  <c r="X9133" i="4"/>
  <c r="Y7901" i="4"/>
  <c r="Y3323" i="4"/>
  <c r="Y9102" i="4"/>
  <c r="Y7624" i="4"/>
  <c r="Y7866" i="4"/>
  <c r="Y5149" i="4"/>
  <c r="Y5391" i="4"/>
  <c r="Y6825" i="4"/>
  <c r="Y3869" i="4"/>
  <c r="Y4046" i="4"/>
  <c r="Y3404" i="4"/>
  <c r="Y3925" i="4"/>
  <c r="Y2439" i="4"/>
  <c r="Y2475" i="4"/>
  <c r="Y5253" i="4"/>
  <c r="Y5578" i="4"/>
  <c r="Y5902" i="4"/>
  <c r="Y6219" i="4"/>
  <c r="Y3226" i="4"/>
  <c r="Y3508" i="4"/>
  <c r="Y4725" i="4"/>
  <c r="Y6480" i="4"/>
  <c r="Y2515" i="4"/>
  <c r="Y3805" i="4"/>
  <c r="Y6446" i="4"/>
  <c r="Y6578" i="4"/>
  <c r="Y6867" i="4"/>
  <c r="Y2276" i="4"/>
  <c r="Y3282" i="4"/>
  <c r="Y3965" i="4"/>
  <c r="Y6520" i="4"/>
  <c r="Y8225" i="4"/>
  <c r="Y8299" i="4"/>
  <c r="Y1786" i="4"/>
  <c r="Y3388" i="4"/>
  <c r="Y4906" i="4"/>
  <c r="Y5214" i="4"/>
  <c r="Y5335" i="4"/>
  <c r="Y6277" i="4"/>
  <c r="Y2783" i="4"/>
  <c r="Y4087" i="4"/>
  <c r="Y6260" i="4"/>
  <c r="Y6943" i="4"/>
  <c r="Y8602" i="4"/>
  <c r="Y8646" i="4"/>
  <c r="Y9015" i="4"/>
  <c r="Y144" i="4"/>
  <c r="Y377" i="4"/>
  <c r="Y1110" i="4"/>
  <c r="Y1665" i="4"/>
  <c r="Y2903" i="4"/>
  <c r="Y2983" i="4"/>
  <c r="Y3629" i="4"/>
  <c r="Y3709" i="4"/>
  <c r="Y4247" i="4"/>
  <c r="Y5310" i="4"/>
  <c r="Y6142" i="4"/>
  <c r="Y6397" i="4"/>
  <c r="Y7543" i="4"/>
  <c r="Y8452" i="4"/>
  <c r="Y8508" i="4"/>
  <c r="Y8946" i="4"/>
  <c r="Y9039" i="4"/>
  <c r="Y293" i="4"/>
  <c r="Y890" i="4"/>
  <c r="Y1049" i="4"/>
  <c r="Y1270" i="4"/>
  <c r="Y1367" i="4"/>
  <c r="Y5071" i="4"/>
  <c r="Y8918" i="4"/>
  <c r="Y260" i="4"/>
  <c r="Y908" i="4"/>
  <c r="Y980" i="4"/>
  <c r="Y6701" i="4"/>
  <c r="Y7238" i="4"/>
  <c r="AC59" i="1"/>
  <c r="Y7645" i="4"/>
  <c r="Y476" i="4"/>
  <c r="Y1544" i="4"/>
  <c r="Y5950" i="4"/>
  <c r="Y7699" i="4"/>
  <c r="Y18" i="4"/>
  <c r="Y663" i="4"/>
  <c r="Y7093" i="4"/>
  <c r="Y1321" i="4"/>
  <c r="Y7147" i="4"/>
  <c r="Y7446" i="4"/>
  <c r="AF26" i="1"/>
  <c r="AD24" i="1"/>
  <c r="AG24" i="1"/>
  <c r="AE24" i="1"/>
  <c r="AF24" i="1"/>
  <c r="AD19" i="1"/>
  <c r="AF19" i="1"/>
  <c r="AD26" i="1"/>
  <c r="AB19" i="1"/>
  <c r="AG26" i="1"/>
  <c r="AG60" i="1"/>
  <c r="AF60" i="1"/>
  <c r="AD60" i="1"/>
  <c r="AE60" i="1"/>
  <c r="AD41" i="1"/>
  <c r="AB60" i="1"/>
  <c r="AD59" i="1"/>
  <c r="AB43" i="1"/>
  <c r="AE59" i="1"/>
  <c r="AD43" i="1"/>
  <c r="AF59" i="1"/>
  <c r="AC67" i="1"/>
  <c r="AE43" i="1"/>
  <c r="AG59" i="1"/>
  <c r="AC43" i="1"/>
  <c r="AC68" i="1"/>
  <c r="AF43" i="1"/>
  <c r="AB42" i="1"/>
  <c r="AF46" i="1"/>
  <c r="AD33" i="1"/>
  <c r="AD42" i="1"/>
  <c r="AF33" i="1"/>
  <c r="AG33" i="1"/>
  <c r="AG42" i="1"/>
  <c r="AG41" i="1"/>
  <c r="AA59" i="1"/>
  <c r="AF42" i="1"/>
  <c r="AB33" i="1"/>
  <c r="AE33" i="1"/>
  <c r="AF41" i="1"/>
  <c r="AE20" i="1"/>
  <c r="AF58" i="1"/>
  <c r="AG58" i="1"/>
  <c r="AE50" i="1"/>
  <c r="AB58" i="1"/>
  <c r="AI58" i="1" s="1"/>
  <c r="AF50" i="1"/>
  <c r="AD58" i="1"/>
  <c r="AE58" i="1"/>
  <c r="AG53" i="1"/>
  <c r="AB47" i="1"/>
  <c r="AD64" i="1"/>
  <c r="AD62" i="1" s="1"/>
  <c r="AD65" i="1" s="1"/>
  <c r="AB53" i="1"/>
  <c r="AF64" i="1"/>
  <c r="AD53" i="1"/>
  <c r="AE47" i="1"/>
  <c r="AE45" i="1" s="1"/>
  <c r="AE48" i="1" s="1"/>
  <c r="AG64" i="1"/>
  <c r="AG62" i="1" s="1"/>
  <c r="AG65" i="1" s="1"/>
  <c r="AF47" i="1"/>
  <c r="AF53" i="1"/>
  <c r="AG47" i="1"/>
  <c r="AF8" i="1"/>
  <c r="AG13" i="1"/>
  <c r="AG10" i="1"/>
  <c r="AG8" i="1"/>
  <c r="AB11" i="1"/>
  <c r="AB8" i="1"/>
  <c r="AD11" i="1"/>
  <c r="AE13" i="1"/>
  <c r="AE10" i="1"/>
  <c r="AE11" i="1"/>
  <c r="AF13" i="1"/>
  <c r="AF10" i="1"/>
  <c r="AF14" i="1"/>
  <c r="AG12" i="1"/>
  <c r="AG17" i="1"/>
  <c r="AG16" i="1" s="1"/>
  <c r="AG14" i="1"/>
  <c r="AB10" i="1"/>
  <c r="AB14" i="1"/>
  <c r="AD12" i="1"/>
  <c r="AF11" i="1"/>
  <c r="AE12" i="1"/>
  <c r="AG11" i="1"/>
  <c r="AE14" i="1"/>
  <c r="AF12" i="1"/>
  <c r="AD14" i="1"/>
  <c r="AF17" i="1"/>
  <c r="AF16" i="1" s="1"/>
  <c r="AE21" i="1"/>
  <c r="AF20" i="1"/>
  <c r="AF21" i="1"/>
  <c r="AF22" i="1"/>
  <c r="AF23" i="1"/>
  <c r="AG20" i="1"/>
  <c r="AG21" i="1"/>
  <c r="AG23" i="1"/>
  <c r="AB12" i="1"/>
  <c r="AB20" i="1"/>
  <c r="AB21" i="1"/>
  <c r="AD20" i="1"/>
  <c r="AD21" i="1"/>
  <c r="AE23" i="1"/>
  <c r="AG25" i="1"/>
  <c r="AG22" i="1"/>
  <c r="AG31" i="1"/>
  <c r="AD31" i="1"/>
  <c r="AE39" i="1"/>
  <c r="AD54" i="1"/>
  <c r="AG46" i="1"/>
  <c r="AD47" i="1"/>
  <c r="AD45" i="1" s="1"/>
  <c r="AD48" i="1" s="1"/>
  <c r="AF55" i="1"/>
  <c r="AE55" i="1"/>
  <c r="AE64" i="1"/>
  <c r="AE62" i="1" s="1"/>
  <c r="AE65" i="1" s="1"/>
  <c r="AG55" i="1"/>
  <c r="AB55" i="1"/>
  <c r="AF63" i="1"/>
  <c r="AB64" i="1"/>
  <c r="Y8692" i="4" l="1"/>
  <c r="Y3079" i="4"/>
  <c r="Y8392" i="4"/>
  <c r="Y5029" i="4"/>
  <c r="Y1852" i="4"/>
  <c r="Y3749" i="4"/>
  <c r="Y7056" i="4"/>
  <c r="Y8270" i="4"/>
  <c r="Y1690" i="4"/>
  <c r="Y1649" i="4"/>
  <c r="Y2579" i="4"/>
  <c r="Y3267" i="4"/>
  <c r="Y9141" i="4"/>
  <c r="Y1950" i="4"/>
  <c r="Y2195" i="4"/>
  <c r="Y3103" i="4"/>
  <c r="Y4947" i="4"/>
  <c r="Y4370" i="4"/>
  <c r="Y3789" i="4"/>
  <c r="Y2595" i="4"/>
  <c r="Y4394" i="4"/>
  <c r="Y5269" i="4"/>
  <c r="Y1909" i="4"/>
  <c r="Y5538" i="4"/>
  <c r="Y6317" i="4"/>
  <c r="X20" i="4"/>
  <c r="Y20" i="4" s="1"/>
  <c r="Y5634" i="4"/>
  <c r="X64" i="4"/>
  <c r="Y64" i="4" s="1"/>
  <c r="Y8123" i="4"/>
  <c r="Y3910" i="4"/>
  <c r="Y3202" i="4"/>
  <c r="Y2357" i="4"/>
  <c r="Y6913" i="4"/>
  <c r="Y6195" i="4"/>
  <c r="Y5698" i="4"/>
  <c r="Y4660" i="4"/>
  <c r="Y6357" i="4"/>
  <c r="Y6178" i="4"/>
  <c r="Y8491" i="4"/>
  <c r="X10661" i="4"/>
  <c r="Y10661" i="4" s="1"/>
  <c r="Y10811" i="4"/>
  <c r="X10271" i="4"/>
  <c r="Y10271" i="4" s="1"/>
  <c r="Y10621" i="4"/>
  <c r="X10269" i="4"/>
  <c r="Y10269" i="4" s="1"/>
  <c r="Y10619" i="4"/>
  <c r="X10263" i="4"/>
  <c r="Y10263" i="4" s="1"/>
  <c r="Y10613" i="4"/>
  <c r="X10924" i="4"/>
  <c r="Y10924" i="4" s="1"/>
  <c r="Y10920" i="4"/>
  <c r="X10237" i="4"/>
  <c r="Y10237" i="4" s="1"/>
  <c r="Y10587" i="4"/>
  <c r="X10239" i="4"/>
  <c r="Y10239" i="4" s="1"/>
  <c r="Y10589" i="4"/>
  <c r="X10229" i="4"/>
  <c r="Y10229" i="4" s="1"/>
  <c r="Y10579" i="4"/>
  <c r="X10240" i="4"/>
  <c r="Y10240" i="4" s="1"/>
  <c r="Y10590" i="4"/>
  <c r="X10242" i="4"/>
  <c r="Y10242" i="4" s="1"/>
  <c r="Y10592" i="4"/>
  <c r="X10235" i="4"/>
  <c r="Y10235" i="4" s="1"/>
  <c r="Y10585" i="4"/>
  <c r="X10232" i="4"/>
  <c r="Y10232" i="4" s="1"/>
  <c r="Y10582" i="4"/>
  <c r="X10524" i="4"/>
  <c r="Y10524" i="4" s="1"/>
  <c r="Y10499" i="4"/>
  <c r="X10268" i="4"/>
  <c r="Y10268" i="4" s="1"/>
  <c r="Y10618" i="4"/>
  <c r="X9759" i="4"/>
  <c r="Y9759" i="4" s="1"/>
  <c r="Y9809" i="4"/>
  <c r="X10234" i="4"/>
  <c r="Y10234" i="4" s="1"/>
  <c r="Y10584" i="4"/>
  <c r="X10241" i="4"/>
  <c r="Y10241" i="4" s="1"/>
  <c r="Y10591" i="4"/>
  <c r="X10266" i="4"/>
  <c r="Y10266" i="4" s="1"/>
  <c r="Y10616" i="4"/>
  <c r="AB62" i="1"/>
  <c r="AB45" i="1"/>
  <c r="Y2154" i="4"/>
  <c r="Y1991" i="4"/>
  <c r="Y4232" i="4"/>
  <c r="Y7989" i="4"/>
  <c r="Y8554" i="4"/>
  <c r="X2012" i="4"/>
  <c r="Y8345" i="4"/>
  <c r="X8307" i="4"/>
  <c r="Y8307" i="4" s="1"/>
  <c r="Y2823" i="4"/>
  <c r="Y4741" i="4"/>
  <c r="Y5375" i="4"/>
  <c r="X295" i="4"/>
  <c r="Y295" i="4" s="1"/>
  <c r="Y8537" i="4"/>
  <c r="Y2758" i="4"/>
  <c r="Y4272" i="4"/>
  <c r="Y5738" i="4"/>
  <c r="X11624" i="4"/>
  <c r="Y6646" i="4"/>
  <c r="Y6536" i="4"/>
  <c r="Y4701" i="4"/>
  <c r="Y6620" i="4"/>
  <c r="Y3484" i="4"/>
  <c r="Y8032" i="4"/>
  <c r="Y2422" i="4"/>
  <c r="Y6960" i="4"/>
  <c r="Y2316" i="4"/>
  <c r="Y8362" i="4"/>
  <c r="X6144" i="4"/>
  <c r="Y6144" i="4" s="1"/>
  <c r="Y2072" i="4"/>
  <c r="Y6850" i="4"/>
  <c r="Y4168" i="4"/>
  <c r="Y6301" i="4"/>
  <c r="Y4865" i="4"/>
  <c r="Y4930" i="4"/>
  <c r="Y5110" i="4"/>
  <c r="Y4449" i="4"/>
  <c r="Y5594" i="4"/>
  <c r="X9737" i="4"/>
  <c r="Y9737" i="4" s="1"/>
  <c r="X888" i="4"/>
  <c r="Y5877" i="4"/>
  <c r="Y5554" i="4"/>
  <c r="Y7007" i="4"/>
  <c r="X9730" i="4"/>
  <c r="Y9730" i="4" s="1"/>
  <c r="Y6897" i="4"/>
  <c r="X9753" i="4"/>
  <c r="Y9753" i="4" s="1"/>
  <c r="Y4111" i="4"/>
  <c r="X7817" i="4"/>
  <c r="X7783" i="4"/>
  <c r="X10423" i="4" s="1"/>
  <c r="Y10423" i="4" s="1"/>
  <c r="X9745" i="4"/>
  <c r="Y9745" i="4" s="1"/>
  <c r="X13" i="4"/>
  <c r="X11" i="4" s="1"/>
  <c r="X1589" i="4"/>
  <c r="X11255" i="4" s="1"/>
  <c r="X1570" i="4"/>
  <c r="X9705" i="4" s="1"/>
  <c r="Y9705" i="4" s="1"/>
  <c r="X6975" i="4"/>
  <c r="X6977" i="4" s="1"/>
  <c r="X11118" i="4"/>
  <c r="X10383" i="4"/>
  <c r="X230" i="4"/>
  <c r="X229" i="4" s="1"/>
  <c r="X236" i="4" s="1"/>
  <c r="Y6518" i="4"/>
  <c r="Y3707" i="4"/>
  <c r="Y2420" i="4"/>
  <c r="X9412" i="4"/>
  <c r="X6763" i="4"/>
  <c r="X6761" i="4" s="1"/>
  <c r="Y7729" i="4"/>
  <c r="X7728" i="4"/>
  <c r="Y5560" i="4"/>
  <c r="X5559" i="4"/>
  <c r="X5558" i="4" s="1"/>
  <c r="Y2709" i="4"/>
  <c r="X2708" i="4"/>
  <c r="Y2708" i="4" s="1"/>
  <c r="Y9005" i="4"/>
  <c r="X9004" i="4"/>
  <c r="Y9004" i="4" s="1"/>
  <c r="Y8725" i="4"/>
  <c r="X8724" i="4"/>
  <c r="Y8724" i="4" s="1"/>
  <c r="Y8260" i="4"/>
  <c r="X8259" i="4"/>
  <c r="Y8259" i="4" s="1"/>
  <c r="Y4319" i="4"/>
  <c r="X4318" i="4"/>
  <c r="Y4318" i="4" s="1"/>
  <c r="Y4133" i="4"/>
  <c r="X4132" i="4"/>
  <c r="X4131" i="4" s="1"/>
  <c r="Y3288" i="4"/>
  <c r="X3287" i="4"/>
  <c r="X3286" i="4" s="1"/>
  <c r="Y2348" i="4"/>
  <c r="X2347" i="4"/>
  <c r="Y2347" i="4" s="1"/>
  <c r="Y1737" i="4"/>
  <c r="X1736" i="4"/>
  <c r="Y1736" i="4" s="1"/>
  <c r="Y9021" i="4"/>
  <c r="X9020" i="4"/>
  <c r="X9019" i="4" s="1"/>
  <c r="Y9019" i="4" s="1"/>
  <c r="Y8636" i="4"/>
  <c r="X8635" i="4"/>
  <c r="Y8635" i="4" s="1"/>
  <c r="Y7740" i="4"/>
  <c r="X7739" i="4"/>
  <c r="X11422" i="4" s="1"/>
  <c r="Y7067" i="4"/>
  <c r="X7066" i="4"/>
  <c r="X7065" i="4" s="1"/>
  <c r="Y5279" i="4"/>
  <c r="X5278" i="4"/>
  <c r="X5277" i="4" s="1"/>
  <c r="Y4401" i="4"/>
  <c r="X4400" i="4"/>
  <c r="Y4400" i="4" s="1"/>
  <c r="Y3676" i="4"/>
  <c r="X3675" i="4"/>
  <c r="Y3675" i="4" s="1"/>
  <c r="Y3450" i="4"/>
  <c r="X3449" i="4"/>
  <c r="X3448" i="4" s="1"/>
  <c r="Y3022" i="4"/>
  <c r="X3021" i="4"/>
  <c r="Y2805" i="4"/>
  <c r="X2804" i="4"/>
  <c r="X2803" i="4" s="1"/>
  <c r="Y2803" i="4" s="1"/>
  <c r="Y2467" i="4"/>
  <c r="X2466" i="4"/>
  <c r="Y2466" i="4" s="1"/>
  <c r="Y783" i="4"/>
  <c r="X782" i="4"/>
  <c r="X11194" i="4" s="1"/>
  <c r="Y8703" i="4"/>
  <c r="X8702" i="4"/>
  <c r="X8701" i="4" s="1"/>
  <c r="Y8701" i="4" s="1"/>
  <c r="Y7738" i="4"/>
  <c r="X7737" i="4"/>
  <c r="X11372" i="4" s="1"/>
  <c r="Y5843" i="4"/>
  <c r="X5842" i="4"/>
  <c r="X5841" i="4" s="1"/>
  <c r="Y4416" i="4"/>
  <c r="X4415" i="4"/>
  <c r="X4414" i="4" s="1"/>
  <c r="Y3876" i="4"/>
  <c r="X3875" i="4"/>
  <c r="Y3875" i="4" s="1"/>
  <c r="Y3110" i="4"/>
  <c r="X3109" i="4"/>
  <c r="Y3109" i="4" s="1"/>
  <c r="Y2586" i="4"/>
  <c r="X2585" i="4"/>
  <c r="Y2585" i="4" s="1"/>
  <c r="Y692" i="4"/>
  <c r="X723" i="4"/>
  <c r="Y723" i="4" s="1"/>
  <c r="Y443" i="4"/>
  <c r="X442" i="4"/>
  <c r="Y8072" i="4"/>
  <c r="X8071" i="4"/>
  <c r="Y8071" i="4" s="1"/>
  <c r="Y6903" i="4"/>
  <c r="X6902" i="4"/>
  <c r="Y6902" i="4" s="1"/>
  <c r="Y4611" i="4"/>
  <c r="X4610" i="4"/>
  <c r="Y4610" i="4" s="1"/>
  <c r="Y4174" i="4"/>
  <c r="X4173" i="4"/>
  <c r="X4172" i="4" s="1"/>
  <c r="Y3193" i="4"/>
  <c r="X3192" i="4"/>
  <c r="Y3192" i="4" s="1"/>
  <c r="Y2307" i="4"/>
  <c r="X2306" i="4"/>
  <c r="Y2306" i="4" s="1"/>
  <c r="Y1997" i="4"/>
  <c r="X1996" i="4"/>
  <c r="X1995" i="4" s="1"/>
  <c r="Y952" i="4"/>
  <c r="X951" i="4"/>
  <c r="X11396" i="4" s="1"/>
  <c r="Y8306" i="4"/>
  <c r="X8305" i="4"/>
  <c r="Y8305" i="4" s="1"/>
  <c r="Y7721" i="4"/>
  <c r="X7720" i="4"/>
  <c r="X10372" i="4" s="1"/>
  <c r="Y10372" i="4" s="1"/>
  <c r="Y7576" i="4"/>
  <c r="X7575" i="4"/>
  <c r="X10620" i="4" s="1"/>
  <c r="Y10620" i="4" s="1"/>
  <c r="Y6464" i="4"/>
  <c r="X6463" i="4"/>
  <c r="X6462" i="4" s="1"/>
  <c r="Y5360" i="4"/>
  <c r="X5359" i="4"/>
  <c r="X5358" i="4" s="1"/>
  <c r="Y3957" i="4"/>
  <c r="X3956" i="4"/>
  <c r="Y3956" i="4" s="1"/>
  <c r="Y3636" i="4"/>
  <c r="X3635" i="4"/>
  <c r="Y3635" i="4" s="1"/>
  <c r="Y3410" i="4"/>
  <c r="X3409" i="4"/>
  <c r="X3408" i="4" s="1"/>
  <c r="Y3408" i="4" s="1"/>
  <c r="Y2990" i="4"/>
  <c r="X2989" i="4"/>
  <c r="Y2989" i="4" s="1"/>
  <c r="Y2830" i="4"/>
  <c r="X2829" i="4"/>
  <c r="Y2829" i="4" s="1"/>
  <c r="Y426" i="4"/>
  <c r="X455" i="4"/>
  <c r="Y8682" i="4"/>
  <c r="X8681" i="4"/>
  <c r="Y8681" i="4" s="1"/>
  <c r="Y7559" i="4"/>
  <c r="X7558" i="4"/>
  <c r="Y6653" i="4"/>
  <c r="X6652" i="4"/>
  <c r="Y6652" i="4" s="1"/>
  <c r="Y6406" i="4"/>
  <c r="X6405" i="4"/>
  <c r="X6108" i="4" s="1"/>
  <c r="X10410" i="4" s="1"/>
  <c r="Y10410" i="4" s="1"/>
  <c r="Y6201" i="4"/>
  <c r="X6200" i="4"/>
  <c r="X6199" i="4" s="1"/>
  <c r="Y5545" i="4"/>
  <c r="X5544" i="4"/>
  <c r="Y5544" i="4" s="1"/>
  <c r="Y5061" i="4"/>
  <c r="X5060" i="4"/>
  <c r="Y5060" i="4" s="1"/>
  <c r="Y4955" i="4"/>
  <c r="X4954" i="4"/>
  <c r="X4952" i="4" s="1"/>
  <c r="X4951" i="4" s="1"/>
  <c r="Y4238" i="4"/>
  <c r="X4237" i="4"/>
  <c r="Y4237" i="4" s="1"/>
  <c r="Y3851" i="4"/>
  <c r="X3850" i="4"/>
  <c r="X3849" i="4" s="1"/>
  <c r="Y3041" i="4"/>
  <c r="X3040" i="4"/>
  <c r="Y2880" i="4"/>
  <c r="X2879" i="4"/>
  <c r="Y2115" i="4"/>
  <c r="X2114" i="4"/>
  <c r="Y1874" i="4"/>
  <c r="X1873" i="4"/>
  <c r="X1872" i="4" s="1"/>
  <c r="X10723" i="4"/>
  <c r="X10673" i="4" s="1"/>
  <c r="X7786" i="4"/>
  <c r="X7785" i="4" s="1"/>
  <c r="X11121" i="4"/>
  <c r="X7562" i="4"/>
  <c r="X10420" i="4" s="1"/>
  <c r="Y10420" i="4" s="1"/>
  <c r="X7357" i="4"/>
  <c r="X7355" i="4" s="1"/>
  <c r="Y7355" i="4" s="1"/>
  <c r="X6783" i="4"/>
  <c r="X6824" i="4"/>
  <c r="X6823" i="4" s="1"/>
  <c r="Y6823" i="4" s="1"/>
  <c r="X9810" i="4"/>
  <c r="Y9810" i="4" s="1"/>
  <c r="X11724" i="4"/>
  <c r="AH63" i="1" s="1"/>
  <c r="AI63" i="1" s="1"/>
  <c r="X11652" i="4"/>
  <c r="X9346" i="4"/>
  <c r="X9344" i="4"/>
  <c r="Y9344" i="4" s="1"/>
  <c r="X542" i="4"/>
  <c r="X541" i="4" s="1"/>
  <c r="Y541" i="4" s="1"/>
  <c r="X478" i="4"/>
  <c r="Y478" i="4" s="1"/>
  <c r="X1477" i="4"/>
  <c r="Y1477" i="4" s="1"/>
  <c r="X563" i="4"/>
  <c r="X561" i="4" s="1"/>
  <c r="X7784" i="4"/>
  <c r="X10623" i="4" s="1"/>
  <c r="Y10623" i="4" s="1"/>
  <c r="X11324" i="4"/>
  <c r="X6695" i="4"/>
  <c r="X6693" i="4" s="1"/>
  <c r="Y6693" i="4" s="1"/>
  <c r="X5986" i="4"/>
  <c r="X5984" i="4" s="1"/>
  <c r="Y5984" i="4" s="1"/>
  <c r="X9345" i="4"/>
  <c r="X305" i="4"/>
  <c r="X304" i="4" s="1"/>
  <c r="X7639" i="4"/>
  <c r="X7637" i="4" s="1"/>
  <c r="Y7637" i="4" s="1"/>
  <c r="X7465" i="4"/>
  <c r="X7464" i="4" s="1"/>
  <c r="X10417" i="4"/>
  <c r="X7390" i="4"/>
  <c r="X7389" i="4" s="1"/>
  <c r="X9335" i="4"/>
  <c r="Y9335" i="4" s="1"/>
  <c r="X9332" i="4"/>
  <c r="Y9332" i="4" s="1"/>
  <c r="X11078" i="4"/>
  <c r="X11173" i="4"/>
  <c r="X11107" i="4"/>
  <c r="X10355" i="4"/>
  <c r="X9754" i="4"/>
  <c r="Y9754" i="4" s="1"/>
  <c r="X1323" i="4"/>
  <c r="X9746" i="4"/>
  <c r="Y9746" i="4" s="1"/>
  <c r="X587" i="4"/>
  <c r="X586" i="4" s="1"/>
  <c r="X334" i="4"/>
  <c r="Y334" i="4" s="1"/>
  <c r="X94" i="4"/>
  <c r="X92" i="4" s="1"/>
  <c r="Y92" i="4" s="1"/>
  <c r="X7693" i="4"/>
  <c r="X7691" i="4" s="1"/>
  <c r="X9770" i="4"/>
  <c r="Y9770" i="4" s="1"/>
  <c r="X9815" i="4"/>
  <c r="X7240" i="4"/>
  <c r="X1588" i="4"/>
  <c r="X11205" i="4" s="1"/>
  <c r="X7795" i="4"/>
  <c r="X11273" i="4" s="1"/>
  <c r="X7307" i="4"/>
  <c r="X10614" i="4"/>
  <c r="X7176" i="4"/>
  <c r="X7175" i="4" s="1"/>
  <c r="Y7175" i="4" s="1"/>
  <c r="X6703" i="4"/>
  <c r="Y6703" i="4" s="1"/>
  <c r="X9405" i="4"/>
  <c r="X1563" i="4"/>
  <c r="Y1563" i="4" s="1"/>
  <c r="X1249" i="4"/>
  <c r="X9739" i="4"/>
  <c r="Y9739" i="4" s="1"/>
  <c r="X9336" i="4"/>
  <c r="X372" i="4"/>
  <c r="X370" i="4" s="1"/>
  <c r="Y6714" i="4"/>
  <c r="X6713" i="4"/>
  <c r="Y6713" i="4" s="1"/>
  <c r="Y6997" i="4"/>
  <c r="X6996" i="4"/>
  <c r="Y6996" i="4" s="1"/>
  <c r="Y4297" i="4"/>
  <c r="X4296" i="4"/>
  <c r="X4295" i="4" s="1"/>
  <c r="Y8816" i="4"/>
  <c r="X8815" i="4"/>
  <c r="Y8815" i="4" s="1"/>
  <c r="Y6323" i="4"/>
  <c r="X6322" i="4"/>
  <c r="X6321" i="4" s="1"/>
  <c r="Y5600" i="4"/>
  <c r="X5599" i="4"/>
  <c r="X5598" i="4" s="1"/>
  <c r="Y4830" i="4"/>
  <c r="X4829" i="4"/>
  <c r="X4828" i="4" s="1"/>
  <c r="Y4012" i="4"/>
  <c r="X4011" i="4"/>
  <c r="X4010" i="4" s="1"/>
  <c r="Y3475" i="4"/>
  <c r="X3474" i="4"/>
  <c r="Y3474" i="4" s="1"/>
  <c r="Y2601" i="4"/>
  <c r="X2600" i="4"/>
  <c r="X2599" i="4" s="1"/>
  <c r="Y2599" i="4" s="1"/>
  <c r="Y1915" i="4"/>
  <c r="X1914" i="4"/>
  <c r="X1913" i="4" s="1"/>
  <c r="X9924" i="4"/>
  <c r="Y9924" i="4" s="1"/>
  <c r="Y8953" i="4"/>
  <c r="X8952" i="4"/>
  <c r="Y8952" i="4" s="1"/>
  <c r="Y7114" i="4"/>
  <c r="X7113" i="4"/>
  <c r="Y6672" i="4"/>
  <c r="X6671" i="4"/>
  <c r="X6670" i="4" s="1"/>
  <c r="Y6670" i="4" s="1"/>
  <c r="Y5838" i="4"/>
  <c r="X5837" i="4"/>
  <c r="Y5705" i="4"/>
  <c r="X5704" i="4"/>
  <c r="Y5704" i="4" s="1"/>
  <c r="Y5342" i="4"/>
  <c r="X5341" i="4"/>
  <c r="Y5341" i="4" s="1"/>
  <c r="Y4626" i="4"/>
  <c r="X4625" i="4"/>
  <c r="X4624" i="4" s="1"/>
  <c r="Y4624" i="4" s="1"/>
  <c r="Y2407" i="4"/>
  <c r="X2406" i="4"/>
  <c r="X2405" i="4" s="1"/>
  <c r="Y1859" i="4"/>
  <c r="X1858" i="4"/>
  <c r="Y1858" i="4" s="1"/>
  <c r="Y950" i="4"/>
  <c r="X949" i="4"/>
  <c r="X11346" i="4" s="1"/>
  <c r="Y711" i="4"/>
  <c r="X710" i="4"/>
  <c r="Y8908" i="4"/>
  <c r="X8907" i="4"/>
  <c r="Y8907" i="4" s="1"/>
  <c r="Y7374" i="4"/>
  <c r="X7373" i="4"/>
  <c r="X10017" i="4" s="1"/>
  <c r="Y6877" i="4"/>
  <c r="X6787" i="4"/>
  <c r="X11362" i="4" s="1"/>
  <c r="Y6283" i="4"/>
  <c r="X6282" i="4"/>
  <c r="X6281" i="4" s="1"/>
  <c r="Y6185" i="4"/>
  <c r="X6184" i="4"/>
  <c r="Y6184" i="4" s="1"/>
  <c r="Y5720" i="4"/>
  <c r="X5719" i="4"/>
  <c r="X5718" i="4" s="1"/>
  <c r="Y5357" i="4"/>
  <c r="X5356" i="4"/>
  <c r="X5355" i="4" s="1"/>
  <c r="Y5355" i="4" s="1"/>
  <c r="Y4937" i="4"/>
  <c r="X4936" i="4"/>
  <c r="Y4936" i="4" s="1"/>
  <c r="Y4440" i="4"/>
  <c r="X4439" i="4"/>
  <c r="Y4439" i="4" s="1"/>
  <c r="Y3571" i="4"/>
  <c r="X3570" i="4"/>
  <c r="X3569" i="4" s="1"/>
  <c r="Y3569" i="4" s="1"/>
  <c r="Y1792" i="4"/>
  <c r="X1791" i="4"/>
  <c r="X1790" i="4" s="1"/>
  <c r="Y1790" i="4" s="1"/>
  <c r="Y862" i="4"/>
  <c r="X860" i="4"/>
  <c r="X10845" i="4" s="1"/>
  <c r="Y10845" i="4" s="1"/>
  <c r="Y771" i="4"/>
  <c r="X770" i="4"/>
  <c r="Y770" i="4" s="1"/>
  <c r="X7647" i="4"/>
  <c r="Y7647" i="4" s="1"/>
  <c r="X9367" i="4"/>
  <c r="X6071" i="4"/>
  <c r="Y6071" i="4" s="1"/>
  <c r="X1562" i="4"/>
  <c r="Y1562" i="4" s="1"/>
  <c r="X1289" i="4"/>
  <c r="X1288" i="4" s="1"/>
  <c r="X1112" i="4"/>
  <c r="Y1112" i="4" s="1"/>
  <c r="X11090" i="4"/>
  <c r="X357" i="4"/>
  <c r="X359" i="4" s="1"/>
  <c r="Y359" i="4" s="1"/>
  <c r="X10381" i="4"/>
  <c r="X151" i="4"/>
  <c r="X150" i="4" s="1"/>
  <c r="X56" i="4"/>
  <c r="X54" i="4" s="1"/>
  <c r="X9341" i="4"/>
  <c r="X7448" i="4"/>
  <c r="Y7448" i="4" s="1"/>
  <c r="X9361" i="4"/>
  <c r="X9358" i="4"/>
  <c r="X10602" i="4"/>
  <c r="X1341" i="4"/>
  <c r="X1340" i="4" s="1"/>
  <c r="Y1340" i="4" s="1"/>
  <c r="X9750" i="4"/>
  <c r="X456" i="4"/>
  <c r="Y456" i="4" s="1"/>
  <c r="X11085" i="4"/>
  <c r="X9371" i="4"/>
  <c r="X9766" i="4"/>
  <c r="Y9766" i="4" s="1"/>
  <c r="X9763" i="4"/>
  <c r="Y9763" i="4" s="1"/>
  <c r="X1352" i="4"/>
  <c r="X1351" i="4" s="1"/>
  <c r="X1219" i="4"/>
  <c r="X470" i="4"/>
  <c r="X468" i="4" s="1"/>
  <c r="X9736" i="4"/>
  <c r="Y9736" i="4" s="1"/>
  <c r="X8565" i="4"/>
  <c r="X8564" i="4" s="1"/>
  <c r="X7440" i="4"/>
  <c r="X7438" i="4" s="1"/>
  <c r="Y7438" i="4" s="1"/>
  <c r="X10415" i="4"/>
  <c r="X10265" i="4" s="1"/>
  <c r="Y10265" i="4" s="1"/>
  <c r="X7264" i="4"/>
  <c r="X7263" i="4" s="1"/>
  <c r="X6780" i="4"/>
  <c r="X10212" i="4" s="1"/>
  <c r="Y10212" i="4" s="1"/>
  <c r="X6732" i="4"/>
  <c r="X6731" i="4" s="1"/>
  <c r="X5944" i="4"/>
  <c r="X5942" i="4" s="1"/>
  <c r="X11091" i="4"/>
  <c r="X9330" i="4"/>
  <c r="Y9330" i="4" s="1"/>
  <c r="X9372" i="4"/>
  <c r="X7289" i="4"/>
  <c r="Y7289" i="4" s="1"/>
  <c r="X7149" i="4"/>
  <c r="X7779" i="4"/>
  <c r="X10223" i="4" s="1"/>
  <c r="Y10223" i="4" s="1"/>
  <c r="X9771" i="4"/>
  <c r="Y9771" i="4" s="1"/>
  <c r="X9366" i="4"/>
  <c r="X6029" i="4"/>
  <c r="X1315" i="4"/>
  <c r="X10293" i="4"/>
  <c r="Y10293" i="4" s="1"/>
  <c r="X9735" i="4"/>
  <c r="Y9735" i="4" s="1"/>
  <c r="X9337" i="4"/>
  <c r="Y3731" i="4"/>
  <c r="X3730" i="4"/>
  <c r="X3729" i="4" s="1"/>
  <c r="Y3729" i="4" s="1"/>
  <c r="Y6453" i="4"/>
  <c r="X6452" i="4"/>
  <c r="X6451" i="4" s="1"/>
  <c r="X6450" i="4" s="1"/>
  <c r="Y5195" i="4"/>
  <c r="X5194" i="4"/>
  <c r="X5193" i="4" s="1"/>
  <c r="Y5193" i="4" s="1"/>
  <c r="Y3370" i="4"/>
  <c r="X3369" i="4"/>
  <c r="X3368" i="4" s="1"/>
  <c r="Y3368" i="4" s="1"/>
  <c r="Y445" i="4"/>
  <c r="X444" i="4"/>
  <c r="X10788" i="4" s="1"/>
  <c r="Y10788" i="4" s="1"/>
  <c r="Y1511" i="4"/>
  <c r="X1510" i="4"/>
  <c r="Y7891" i="4"/>
  <c r="X7890" i="4"/>
  <c r="Y7890" i="4" s="1"/>
  <c r="Y3329" i="4"/>
  <c r="X3328" i="4"/>
  <c r="X3327" i="4" s="1"/>
  <c r="Y8498" i="4"/>
  <c r="X8497" i="4"/>
  <c r="Y8497" i="4" s="1"/>
  <c r="Y8215" i="4"/>
  <c r="X8214" i="4"/>
  <c r="Y8214" i="4" s="1"/>
  <c r="Y6506" i="4"/>
  <c r="X6505" i="4"/>
  <c r="X6504" i="4" s="1"/>
  <c r="Y5180" i="4"/>
  <c r="X5179" i="4"/>
  <c r="Y5179" i="4" s="1"/>
  <c r="Y4078" i="4"/>
  <c r="X4077" i="4"/>
  <c r="Y4077" i="4" s="1"/>
  <c r="Y3435" i="4"/>
  <c r="X3434" i="4"/>
  <c r="Y3434" i="4" s="1"/>
  <c r="Y2282" i="4"/>
  <c r="X2281" i="4"/>
  <c r="X2280" i="4" s="1"/>
  <c r="Y2280" i="4" s="1"/>
  <c r="Y2062" i="4"/>
  <c r="X2061" i="4"/>
  <c r="Y2061" i="4" s="1"/>
  <c r="Y1671" i="4"/>
  <c r="X1670" i="4"/>
  <c r="X1669" i="4" s="1"/>
  <c r="Y8592" i="4"/>
  <c r="X8591" i="4"/>
  <c r="Y8591" i="4" s="1"/>
  <c r="Y6568" i="4"/>
  <c r="X6567" i="4"/>
  <c r="Y6567" i="4" s="1"/>
  <c r="Y6363" i="4"/>
  <c r="X6362" i="4"/>
  <c r="X6361" i="4" s="1"/>
  <c r="Y5141" i="4"/>
  <c r="X5140" i="4"/>
  <c r="Y5140" i="4" s="1"/>
  <c r="Y4586" i="4"/>
  <c r="X4585" i="4"/>
  <c r="X4584" i="4" s="1"/>
  <c r="Y4584" i="4" s="1"/>
  <c r="Y4335" i="4"/>
  <c r="X4334" i="4"/>
  <c r="X4333" i="4" s="1"/>
  <c r="Y3596" i="4"/>
  <c r="X3595" i="4"/>
  <c r="Y3595" i="4" s="1"/>
  <c r="Y3233" i="4"/>
  <c r="X3232" i="4"/>
  <c r="Y3232" i="4" s="1"/>
  <c r="Y2950" i="4"/>
  <c r="X2949" i="4"/>
  <c r="Y2949" i="4" s="1"/>
  <c r="Y2642" i="4"/>
  <c r="X2641" i="4"/>
  <c r="X2640" i="4" s="1"/>
  <c r="Y2640" i="4" s="1"/>
  <c r="Y2160" i="4"/>
  <c r="X2159" i="4"/>
  <c r="X2158" i="4" s="1"/>
  <c r="Y2158" i="4" s="1"/>
  <c r="Y432" i="4"/>
  <c r="X431" i="4"/>
  <c r="X9574" i="4"/>
  <c r="Y9574" i="4" s="1"/>
  <c r="Y8130" i="4"/>
  <c r="X8129" i="4"/>
  <c r="Y8129" i="4" s="1"/>
  <c r="Y6326" i="4"/>
  <c r="X6325" i="4"/>
  <c r="X6324" i="4" s="1"/>
  <c r="Y5745" i="4"/>
  <c r="X5744" i="4"/>
  <c r="Y5744" i="4" s="1"/>
  <c r="Y5438" i="4"/>
  <c r="X5437" i="4"/>
  <c r="X5436" i="4" s="1"/>
  <c r="Y5436" i="4" s="1"/>
  <c r="Y4279" i="4"/>
  <c r="X4278" i="4"/>
  <c r="Y4278" i="4" s="1"/>
  <c r="Y3314" i="4"/>
  <c r="X3313" i="4"/>
  <c r="Y3313" i="4" s="1"/>
  <c r="Y3046" i="4"/>
  <c r="X3045" i="4"/>
  <c r="X3044" i="4" s="1"/>
  <c r="Y3044" i="4" s="1"/>
  <c r="Y2104" i="4"/>
  <c r="X2103" i="4"/>
  <c r="Y2103" i="4" s="1"/>
  <c r="X9524" i="4"/>
  <c r="Y9524" i="4" s="1"/>
  <c r="Y8023" i="4"/>
  <c r="X8022" i="4"/>
  <c r="Y8022" i="4" s="1"/>
  <c r="Y6831" i="4"/>
  <c r="X6788" i="4"/>
  <c r="X11412" i="4" s="1"/>
  <c r="Y6307" i="4"/>
  <c r="X6306" i="4"/>
  <c r="Y6306" i="4" s="1"/>
  <c r="Y5221" i="4"/>
  <c r="X5220" i="4"/>
  <c r="Y5220" i="4" s="1"/>
  <c r="Y4747" i="4"/>
  <c r="X4746" i="4"/>
  <c r="X4745" i="4" s="1"/>
  <c r="Y4745" i="4" s="1"/>
  <c r="Y3891" i="4"/>
  <c r="X3890" i="4"/>
  <c r="X3889" i="4" s="1"/>
  <c r="Y3125" i="4"/>
  <c r="X3124" i="4"/>
  <c r="X3123" i="4" s="1"/>
  <c r="Y3123" i="4" s="1"/>
  <c r="Y2481" i="4"/>
  <c r="X2480" i="4"/>
  <c r="X2479" i="4" s="1"/>
  <c r="Y2479" i="4" s="1"/>
  <c r="Y2241" i="4"/>
  <c r="X2240" i="4"/>
  <c r="X2239" i="4" s="1"/>
  <c r="Y1778" i="4"/>
  <c r="X1777" i="4"/>
  <c r="Y1777" i="4" s="1"/>
  <c r="Y6204" i="4"/>
  <c r="X6203" i="4"/>
  <c r="X6202" i="4" s="1"/>
  <c r="Y6202" i="4" s="1"/>
  <c r="Y4376" i="4"/>
  <c r="X4375" i="4"/>
  <c r="X4374" i="4" s="1"/>
  <c r="Y3274" i="4"/>
  <c r="X3273" i="4"/>
  <c r="Y3273" i="4" s="1"/>
  <c r="Y2764" i="4"/>
  <c r="X2763" i="4"/>
  <c r="X2762" i="4" s="1"/>
  <c r="Y2762" i="4" s="1"/>
  <c r="Y2389" i="4"/>
  <c r="X2388" i="4"/>
  <c r="Y2388" i="4" s="1"/>
  <c r="Y941" i="4"/>
  <c r="X940" i="4"/>
  <c r="Y940" i="4" s="1"/>
  <c r="Y788" i="4"/>
  <c r="X787" i="4"/>
  <c r="X11394" i="4" s="1"/>
  <c r="Y700" i="4"/>
  <c r="X699" i="4"/>
  <c r="Y7333" i="4"/>
  <c r="X7332" i="4"/>
  <c r="Y7332" i="4" s="1"/>
  <c r="X11211" i="4"/>
  <c r="X11111" i="4" s="1"/>
  <c r="X6738" i="4"/>
  <c r="X6737" i="4" s="1"/>
  <c r="Y6737" i="4" s="1"/>
  <c r="Y6542" i="4"/>
  <c r="X6541" i="4"/>
  <c r="X6540" i="4" s="1"/>
  <c r="Y6267" i="4"/>
  <c r="X6266" i="4"/>
  <c r="Y6266" i="4" s="1"/>
  <c r="Y5920" i="4"/>
  <c r="X5919" i="4"/>
  <c r="Y5640" i="4"/>
  <c r="X5639" i="4"/>
  <c r="X5638" i="4" s="1"/>
  <c r="Y5479" i="4"/>
  <c r="X5478" i="4"/>
  <c r="X5477" i="4" s="1"/>
  <c r="Y5477" i="4" s="1"/>
  <c r="Y5301" i="4"/>
  <c r="X5300" i="4"/>
  <c r="Y5300" i="4" s="1"/>
  <c r="Y5020" i="4"/>
  <c r="X5019" i="4"/>
  <c r="Y5019" i="4" s="1"/>
  <c r="Y4136" i="4"/>
  <c r="X4135" i="4"/>
  <c r="X4134" i="4" s="1"/>
  <c r="Y4134" i="4" s="1"/>
  <c r="Y3686" i="4"/>
  <c r="X3685" i="4"/>
  <c r="Y3005" i="4"/>
  <c r="X3004" i="4"/>
  <c r="X3003" i="4" s="1"/>
  <c r="Y2845" i="4"/>
  <c r="X2844" i="4"/>
  <c r="X2843" i="4" s="1"/>
  <c r="Y2843" i="4" s="1"/>
  <c r="Y1282" i="4"/>
  <c r="X1281" i="4"/>
  <c r="X10201" i="4" s="1"/>
  <c r="Y204" i="4"/>
  <c r="X203" i="4"/>
  <c r="X10322" i="4"/>
  <c r="Y10322" i="4" s="1"/>
  <c r="X7232" i="4"/>
  <c r="X7230" i="4" s="1"/>
  <c r="X9312" i="4"/>
  <c r="Y9312" i="4" s="1"/>
  <c r="X6116" i="4"/>
  <c r="Y6116" i="4" s="1"/>
  <c r="X11101" i="4"/>
  <c r="X722" i="4"/>
  <c r="X9740" i="4"/>
  <c r="Y9740" i="4" s="1"/>
  <c r="X9329" i="4"/>
  <c r="X745" i="4"/>
  <c r="X9772" i="4"/>
  <c r="Y9772" i="4" s="1"/>
  <c r="X7537" i="4"/>
  <c r="X7535" i="4" s="1"/>
  <c r="X7288" i="4"/>
  <c r="X5952" i="4"/>
  <c r="Y5952" i="4" s="1"/>
  <c r="X11248" i="4"/>
  <c r="X11098" i="4" s="1"/>
  <c r="X1074" i="4"/>
  <c r="X1073" i="4" s="1"/>
  <c r="X414" i="4"/>
  <c r="X412" i="4" s="1"/>
  <c r="X7769" i="4"/>
  <c r="Y7769" i="4" s="1"/>
  <c r="X7701" i="4"/>
  <c r="Y7701" i="4" s="1"/>
  <c r="X10304" i="4"/>
  <c r="Y10304" i="4" s="1"/>
  <c r="X10803" i="4"/>
  <c r="X1417" i="4"/>
  <c r="X1416" i="4" s="1"/>
  <c r="X11102" i="4"/>
  <c r="X11195" i="4"/>
  <c r="X11095" i="4" s="1"/>
  <c r="X865" i="4"/>
  <c r="X864" i="4" s="1"/>
  <c r="X9339" i="4"/>
  <c r="X9328" i="4"/>
  <c r="X9474" i="4"/>
  <c r="Y9474" i="4" s="1"/>
  <c r="X424" i="4"/>
  <c r="X9368" i="4"/>
  <c r="X9357" i="4"/>
  <c r="Y9357" i="4" s="1"/>
  <c r="X1232" i="4"/>
  <c r="X1231" i="4" s="1"/>
  <c r="X9744" i="4"/>
  <c r="Y9744" i="4" s="1"/>
  <c r="X9729" i="4"/>
  <c r="Y9729" i="4" s="1"/>
  <c r="X11267" i="4"/>
  <c r="X11117" i="4" s="1"/>
  <c r="X7409" i="4"/>
  <c r="X7408" i="4" s="1"/>
  <c r="X6786" i="4"/>
  <c r="Y6786" i="4" s="1"/>
  <c r="X9758" i="4"/>
  <c r="Y9758" i="4" s="1"/>
  <c r="X9406" i="4"/>
  <c r="X4479" i="4"/>
  <c r="X4477" i="4" s="1"/>
  <c r="X7545" i="4"/>
  <c r="Y7545" i="4" s="1"/>
  <c r="X7087" i="4"/>
  <c r="X7085" i="4" s="1"/>
  <c r="Y7085" i="4" s="1"/>
  <c r="X9359" i="4"/>
  <c r="X9306" i="4"/>
  <c r="Y9306" i="4" s="1"/>
  <c r="X9805" i="4"/>
  <c r="Y9805" i="4" s="1"/>
  <c r="X9352" i="4"/>
  <c r="Y9352" i="4" s="1"/>
  <c r="X724" i="4"/>
  <c r="Y724" i="4" s="1"/>
  <c r="Y2078" i="4"/>
  <c r="X2077" i="4"/>
  <c r="X2076" i="4" s="1"/>
  <c r="Y2076" i="4" s="1"/>
  <c r="Y6585" i="4"/>
  <c r="X6584" i="4"/>
  <c r="X6583" i="4" s="1"/>
  <c r="X6582" i="4" s="1"/>
  <c r="Y5505" i="4"/>
  <c r="X5504" i="4"/>
  <c r="Y5504" i="4" s="1"/>
  <c r="Y2724" i="4"/>
  <c r="X2723" i="4"/>
  <c r="X2722" i="4" s="1"/>
  <c r="Y2722" i="4" s="1"/>
  <c r="Y8476" i="4"/>
  <c r="X8475" i="4"/>
  <c r="X8474" i="4" s="1"/>
  <c r="X8477" i="4" s="1"/>
  <c r="X8481" i="4" s="1"/>
  <c r="X8482" i="4" s="1"/>
  <c r="Y6414" i="4"/>
  <c r="X6413" i="4"/>
  <c r="X6412" i="4" s="1"/>
  <c r="Y5761" i="4"/>
  <c r="X5760" i="4"/>
  <c r="X5759" i="4" s="1"/>
  <c r="Y5759" i="4" s="1"/>
  <c r="Y5520" i="4"/>
  <c r="X5519" i="4"/>
  <c r="X5518" i="4" s="1"/>
  <c r="Y4038" i="4"/>
  <c r="X4037" i="4"/>
  <c r="Y4037" i="4" s="1"/>
  <c r="Y3530" i="4"/>
  <c r="X3529" i="4"/>
  <c r="X3528" i="4" s="1"/>
  <c r="Y3528" i="4" s="1"/>
  <c r="Y1899" i="4"/>
  <c r="X1898" i="4"/>
  <c r="Y1898" i="4" s="1"/>
  <c r="Y9133" i="4"/>
  <c r="X9132" i="4"/>
  <c r="Y9132" i="4" s="1"/>
  <c r="X11170" i="4"/>
  <c r="X11120" i="4" s="1"/>
  <c r="X7606" i="4"/>
  <c r="X7605" i="4" s="1"/>
  <c r="Y7605" i="4" s="1"/>
  <c r="Y6457" i="4"/>
  <c r="X6456" i="4"/>
  <c r="Y6387" i="4"/>
  <c r="X6386" i="4"/>
  <c r="Y6386" i="4" s="1"/>
  <c r="Y4651" i="4"/>
  <c r="X4650" i="4"/>
  <c r="Y4650" i="4" s="1"/>
  <c r="Y3085" i="4"/>
  <c r="X3084" i="4"/>
  <c r="X3083" i="4" s="1"/>
  <c r="Y3083" i="4" s="1"/>
  <c r="Y2266" i="4"/>
  <c r="X2265" i="4"/>
  <c r="Y2265" i="4" s="1"/>
  <c r="Y935" i="4"/>
  <c r="X934" i="4"/>
  <c r="Y934" i="4" s="1"/>
  <c r="X10074" i="4"/>
  <c r="Y10074" i="4" s="1"/>
  <c r="Y6347" i="4"/>
  <c r="X6346" i="4"/>
  <c r="Y6346" i="4" s="1"/>
  <c r="Y4570" i="4"/>
  <c r="X4569" i="4"/>
  <c r="Y4569" i="4" s="1"/>
  <c r="Y4214" i="4"/>
  <c r="X4213" i="4"/>
  <c r="X4212" i="4" s="1"/>
  <c r="Y4212" i="4" s="1"/>
  <c r="Y2626" i="4"/>
  <c r="X2625" i="4"/>
  <c r="Y2625" i="4" s="1"/>
  <c r="Y1530" i="4"/>
  <c r="X1529" i="4"/>
  <c r="X11354" i="4" s="1"/>
  <c r="Y6226" i="4"/>
  <c r="X6225" i="4"/>
  <c r="Y6225" i="4" s="1"/>
  <c r="Y5925" i="4"/>
  <c r="X5924" i="4"/>
  <c r="X5923" i="4" s="1"/>
  <c r="Y5923" i="4" s="1"/>
  <c r="Y5382" i="4"/>
  <c r="X5381" i="4"/>
  <c r="Y5381" i="4" s="1"/>
  <c r="Y5101" i="4"/>
  <c r="X5100" i="4"/>
  <c r="Y5100" i="4" s="1"/>
  <c r="Y3997" i="4"/>
  <c r="X3996" i="4"/>
  <c r="Y3996" i="4" s="1"/>
  <c r="Y3756" i="4"/>
  <c r="X3755" i="4"/>
  <c r="Y3755" i="4" s="1"/>
  <c r="Y2965" i="4"/>
  <c r="X2964" i="4"/>
  <c r="X2963" i="4" s="1"/>
  <c r="Y1751" i="4"/>
  <c r="X1750" i="4"/>
  <c r="X1749" i="4" s="1"/>
  <c r="Y1749" i="4" s="1"/>
  <c r="Y781" i="4"/>
  <c r="X780" i="4"/>
  <c r="Y9108" i="4"/>
  <c r="X9107" i="4"/>
  <c r="X9106" i="4" s="1"/>
  <c r="Y9106" i="4" s="1"/>
  <c r="Y8352" i="4"/>
  <c r="X8351" i="4"/>
  <c r="Y8351" i="4" s="1"/>
  <c r="Y7864" i="4"/>
  <c r="X7862" i="4"/>
  <c r="Y4710" i="4"/>
  <c r="X4709" i="4"/>
  <c r="X4708" i="4" s="1"/>
  <c r="Y4708" i="4" s="1"/>
  <c r="Y4361" i="4"/>
  <c r="X4360" i="4"/>
  <c r="Y4360" i="4" s="1"/>
  <c r="Y3837" i="4"/>
  <c r="X3836" i="4"/>
  <c r="Y3836" i="4" s="1"/>
  <c r="Y3395" i="4"/>
  <c r="X3394" i="4"/>
  <c r="Y3394" i="4" s="1"/>
  <c r="Y2749" i="4"/>
  <c r="X2748" i="4"/>
  <c r="Y2748" i="4" s="1"/>
  <c r="X10297" i="4"/>
  <c r="X10247" i="4" s="1"/>
  <c r="Y10247" i="4" s="1"/>
  <c r="X1000" i="4"/>
  <c r="X999" i="4" s="1"/>
  <c r="Y439" i="4"/>
  <c r="X438" i="4"/>
  <c r="X10588" i="4" s="1"/>
  <c r="Y10588" i="4" s="1"/>
  <c r="Y8544" i="4"/>
  <c r="X8543" i="4"/>
  <c r="Y8543" i="4" s="1"/>
  <c r="Y8173" i="4"/>
  <c r="X8172" i="4"/>
  <c r="Y8172" i="4" s="1"/>
  <c r="Y6969" i="4"/>
  <c r="X6968" i="4"/>
  <c r="X6967" i="4" s="1"/>
  <c r="Y6967" i="4" s="1"/>
  <c r="Y6610" i="4"/>
  <c r="X6609" i="4"/>
  <c r="Y6609" i="4" s="1"/>
  <c r="Y5803" i="4"/>
  <c r="X5802" i="4"/>
  <c r="X5801" i="4" s="1"/>
  <c r="Y5801" i="4" s="1"/>
  <c r="Y4118" i="4"/>
  <c r="X4117" i="4"/>
  <c r="Y4117" i="4" s="1"/>
  <c r="Y3716" i="4"/>
  <c r="X3715" i="4"/>
  <c r="Y3715" i="4" s="1"/>
  <c r="Y3556" i="4"/>
  <c r="X3555" i="4"/>
  <c r="Y3555" i="4" s="1"/>
  <c r="Y2910" i="4"/>
  <c r="X2909" i="4"/>
  <c r="Y2909" i="4" s="1"/>
  <c r="Y2683" i="4"/>
  <c r="X2682" i="4"/>
  <c r="X2681" i="4" s="1"/>
  <c r="Y2681" i="4" s="1"/>
  <c r="Y1818" i="4"/>
  <c r="X1817" i="4"/>
  <c r="Y1817" i="4" s="1"/>
  <c r="Y773" i="4"/>
  <c r="X772" i="4"/>
  <c r="X10594" i="4" s="1"/>
  <c r="Y10594" i="4" s="1"/>
  <c r="X10174" i="4"/>
  <c r="Y10174" i="4" s="1"/>
  <c r="Y7018" i="4"/>
  <c r="X7017" i="4"/>
  <c r="X7016" i="4" s="1"/>
  <c r="Y6526" i="4"/>
  <c r="X6525" i="4"/>
  <c r="Y6525" i="4" s="1"/>
  <c r="Y6058" i="4"/>
  <c r="X6057" i="4"/>
  <c r="Y6057" i="4" s="1"/>
  <c r="Y5624" i="4"/>
  <c r="X5623" i="4"/>
  <c r="Y5623" i="4" s="1"/>
  <c r="Y5463" i="4"/>
  <c r="X5462" i="4"/>
  <c r="Y5462" i="4" s="1"/>
  <c r="Y4825" i="4"/>
  <c r="X4824" i="4"/>
  <c r="Y4411" i="4"/>
  <c r="X4410" i="4"/>
  <c r="Y2960" i="4"/>
  <c r="X2959" i="4"/>
  <c r="Y2561" i="4"/>
  <c r="X2560" i="4"/>
  <c r="X2559" i="4" s="1"/>
  <c r="Y2559" i="4" s="1"/>
  <c r="Y1656" i="4"/>
  <c r="X1655" i="4"/>
  <c r="Y1655" i="4" s="1"/>
  <c r="X10124" i="4"/>
  <c r="Y10124" i="4" s="1"/>
  <c r="X7746" i="4"/>
  <c r="Y7746" i="4" s="1"/>
  <c r="X9365" i="4"/>
  <c r="X9310" i="4"/>
  <c r="Y9310" i="4" s="1"/>
  <c r="X4486" i="4"/>
  <c r="Y4486" i="4" s="1"/>
  <c r="X11155" i="4"/>
  <c r="X1468" i="4"/>
  <c r="X1466" i="4" s="1"/>
  <c r="X1465" i="4" s="1"/>
  <c r="X1264" i="4"/>
  <c r="X1262" i="4" s="1"/>
  <c r="Y1262" i="4" s="1"/>
  <c r="X982" i="4"/>
  <c r="X10295" i="4"/>
  <c r="X839" i="4"/>
  <c r="X838" i="4" s="1"/>
  <c r="X137" i="4"/>
  <c r="X9823" i="4"/>
  <c r="Y9823" i="4" s="1"/>
  <c r="X9370" i="4"/>
  <c r="X7422" i="4"/>
  <c r="X6094" i="4"/>
  <c r="Y6094" i="4" s="1"/>
  <c r="X609" i="4"/>
  <c r="X607" i="4" s="1"/>
  <c r="X523" i="4"/>
  <c r="Y523" i="4" s="1"/>
  <c r="X9338" i="4"/>
  <c r="X7627" i="4"/>
  <c r="Y7627" i="4" s="1"/>
  <c r="X10359" i="4"/>
  <c r="X6044" i="4"/>
  <c r="X6043" i="4" s="1"/>
  <c r="X1584" i="4"/>
  <c r="X10605" i="4" s="1"/>
  <c r="Y10605" i="4" s="1"/>
  <c r="X9752" i="4"/>
  <c r="Y9752" i="4" s="1"/>
  <c r="X9743" i="4"/>
  <c r="Y9743" i="4" s="1"/>
  <c r="X571" i="4"/>
  <c r="Y571" i="4" s="1"/>
  <c r="X101" i="4"/>
  <c r="Y101" i="4" s="1"/>
  <c r="X1384" i="4"/>
  <c r="X1382" i="4" s="1"/>
  <c r="Y1382" i="4" s="1"/>
  <c r="X910" i="4"/>
  <c r="X7801" i="4"/>
  <c r="Y7801" i="4" s="1"/>
  <c r="X7315" i="4"/>
  <c r="Y7315" i="4" s="1"/>
  <c r="X7095" i="4"/>
  <c r="Y7095" i="4" s="1"/>
  <c r="X1250" i="4"/>
  <c r="X9235" i="4"/>
  <c r="Y9235" i="4" s="1"/>
  <c r="X11574" i="4"/>
  <c r="X11470" i="4"/>
  <c r="X7189" i="4"/>
  <c r="X7188" i="4" s="1"/>
  <c r="Y7188" i="4" s="1"/>
  <c r="X9363" i="4"/>
  <c r="X5993" i="4"/>
  <c r="Y5993" i="4" s="1"/>
  <c r="X1618" i="4"/>
  <c r="X1607" i="4" s="1"/>
  <c r="X1635" i="4" s="1"/>
  <c r="X1639" i="4" s="1"/>
  <c r="X1640" i="4" s="1"/>
  <c r="X11099" i="4"/>
  <c r="X1197" i="4"/>
  <c r="Y1197" i="4" s="1"/>
  <c r="X9747" i="4"/>
  <c r="Y9747" i="4" s="1"/>
  <c r="X818" i="4"/>
  <c r="X342" i="4"/>
  <c r="X341" i="4" s="1"/>
  <c r="Y341" i="4" s="1"/>
  <c r="X10631" i="4"/>
  <c r="Y6404" i="4"/>
  <c r="X6403" i="4"/>
  <c r="Y3150" i="4"/>
  <c r="X3149" i="4"/>
  <c r="Y3149" i="4" s="1"/>
  <c r="X10850" i="4"/>
  <c r="X10650" i="4" s="1"/>
  <c r="X1237" i="4"/>
  <c r="X1236" i="4" s="1"/>
  <c r="Y7724" i="4"/>
  <c r="X7747" i="4"/>
  <c r="Y7747" i="4" s="1"/>
  <c r="Y4814" i="4"/>
  <c r="X4813" i="4"/>
  <c r="Y4813" i="4" s="1"/>
  <c r="Y8442" i="4"/>
  <c r="X8441" i="4"/>
  <c r="Y8441" i="4" s="1"/>
  <c r="Y7584" i="4"/>
  <c r="X7583" i="4"/>
  <c r="X10770" i="4" s="1"/>
  <c r="Y10770" i="4" s="1"/>
  <c r="Y7040" i="4"/>
  <c r="X7039" i="4"/>
  <c r="Y5883" i="4"/>
  <c r="X5882" i="4"/>
  <c r="X5881" i="4" s="1"/>
  <c r="Y5881" i="4" s="1"/>
  <c r="Y4915" i="4"/>
  <c r="X4914" i="4"/>
  <c r="X4913" i="4" s="1"/>
  <c r="Y4199" i="4"/>
  <c r="X4198" i="4"/>
  <c r="Y4198" i="4" s="1"/>
  <c r="Y3971" i="4"/>
  <c r="X3970" i="4"/>
  <c r="X3969" i="4" s="1"/>
  <c r="Y3969" i="4" s="1"/>
  <c r="Y3355" i="4"/>
  <c r="X3354" i="4"/>
  <c r="Y3354" i="4" s="1"/>
  <c r="Y2506" i="4"/>
  <c r="X2505" i="4"/>
  <c r="Y2505" i="4" s="1"/>
  <c r="Y1956" i="4"/>
  <c r="X1955" i="4"/>
  <c r="X1954" i="4" s="1"/>
  <c r="Y1954" i="4" s="1"/>
  <c r="Y447" i="4"/>
  <c r="X446" i="4"/>
  <c r="X10838" i="4" s="1"/>
  <c r="Y10838" i="4" s="1"/>
  <c r="X9624" i="4"/>
  <c r="Y9624" i="4" s="1"/>
  <c r="Y8862" i="4"/>
  <c r="X8861" i="4"/>
  <c r="Y8861" i="4" s="1"/>
  <c r="Y6873" i="4"/>
  <c r="X6872" i="4"/>
  <c r="X6871" i="4" s="1"/>
  <c r="Y6871" i="4" s="1"/>
  <c r="Y6503" i="4"/>
  <c r="X6502" i="4"/>
  <c r="X6501" i="4" s="1"/>
  <c r="Y6501" i="4" s="1"/>
  <c r="Y5423" i="4"/>
  <c r="X5422" i="4"/>
  <c r="Y5422" i="4" s="1"/>
  <c r="Y4093" i="4"/>
  <c r="X4092" i="4"/>
  <c r="X4091" i="4" s="1"/>
  <c r="Y4091" i="4" s="1"/>
  <c r="Y3515" i="4"/>
  <c r="X3514" i="4"/>
  <c r="Y3514" i="4" s="1"/>
  <c r="Y3166" i="4"/>
  <c r="X3165" i="4"/>
  <c r="X3164" i="4" s="1"/>
  <c r="Y2870" i="4"/>
  <c r="X2869" i="4"/>
  <c r="Y2869" i="4" s="1"/>
  <c r="Y1502" i="4"/>
  <c r="X1501" i="4"/>
  <c r="X10354" i="4" s="1"/>
  <c r="Y10354" i="4" s="1"/>
  <c r="Y9111" i="4"/>
  <c r="X9110" i="4"/>
  <c r="X9109" i="4" s="1"/>
  <c r="Y9109" i="4" s="1"/>
  <c r="Y5909" i="4"/>
  <c r="X5908" i="4"/>
  <c r="Y5908" i="4" s="1"/>
  <c r="Y5680" i="4"/>
  <c r="X5679" i="4"/>
  <c r="X5678" i="4" s="1"/>
  <c r="Y4732" i="4"/>
  <c r="X4731" i="4"/>
  <c r="Y4731" i="4" s="1"/>
  <c r="Y2885" i="4"/>
  <c r="X2884" i="4"/>
  <c r="X2883" i="4" s="1"/>
  <c r="Y2883" i="4" s="1"/>
  <c r="Y1715" i="4"/>
  <c r="X1714" i="4"/>
  <c r="X1713" i="4" s="1"/>
  <c r="Y1713" i="4" s="1"/>
  <c r="Y235" i="4"/>
  <c r="X241" i="4"/>
  <c r="Y241" i="4" s="1"/>
  <c r="Y9092" i="4"/>
  <c r="X9091" i="4"/>
  <c r="Y9091" i="4" s="1"/>
  <c r="Y7979" i="4"/>
  <c r="X7978" i="4"/>
  <c r="Y7978" i="4" s="1"/>
  <c r="Y6465" i="4"/>
  <c r="X6117" i="4"/>
  <c r="X11360" i="4" s="1"/>
  <c r="Y6242" i="4"/>
  <c r="X6241" i="4"/>
  <c r="X6240" i="4" s="1"/>
  <c r="Y6240" i="4" s="1"/>
  <c r="Y5155" i="4"/>
  <c r="X5154" i="4"/>
  <c r="X5153" i="4" s="1"/>
  <c r="Y4691" i="4"/>
  <c r="X4690" i="4"/>
  <c r="Y4690" i="4" s="1"/>
  <c r="Y2429" i="4"/>
  <c r="X2428" i="4"/>
  <c r="Y2428" i="4" s="1"/>
  <c r="Y2186" i="4"/>
  <c r="X2185" i="4"/>
  <c r="Y2185" i="4" s="1"/>
  <c r="Y1712" i="4"/>
  <c r="X1711" i="4"/>
  <c r="X1710" i="4" s="1"/>
  <c r="Y1710" i="4" s="1"/>
  <c r="Y777" i="4"/>
  <c r="X776" i="4"/>
  <c r="Y6717" i="4"/>
  <c r="X6749" i="4"/>
  <c r="Y5787" i="4"/>
  <c r="X5786" i="4"/>
  <c r="Y5786" i="4" s="1"/>
  <c r="Y5482" i="4"/>
  <c r="X5481" i="4"/>
  <c r="X5480" i="4" s="1"/>
  <c r="Y3208" i="4"/>
  <c r="X3207" i="4"/>
  <c r="X3206" i="4" s="1"/>
  <c r="Y3206" i="4" s="1"/>
  <c r="X9874" i="4"/>
  <c r="Y9874" i="4" s="1"/>
  <c r="Y8770" i="4"/>
  <c r="X8769" i="4"/>
  <c r="Y8769" i="4" s="1"/>
  <c r="Y7574" i="4"/>
  <c r="X7629" i="4"/>
  <c r="Y7629" i="4" s="1"/>
  <c r="Y6966" i="4"/>
  <c r="X6965" i="4"/>
  <c r="X6964" i="4" s="1"/>
  <c r="Y6964" i="4" s="1"/>
  <c r="Y6237" i="4"/>
  <c r="X6236" i="4"/>
  <c r="X6104" i="4" s="1"/>
  <c r="Y5235" i="4"/>
  <c r="X5234" i="4"/>
  <c r="X5233" i="4" s="1"/>
  <c r="Y4990" i="4"/>
  <c r="X4989" i="4"/>
  <c r="Y3917" i="4"/>
  <c r="X3916" i="4"/>
  <c r="Y3916" i="4" s="1"/>
  <c r="Y3651" i="4"/>
  <c r="X3650" i="4"/>
  <c r="X3649" i="4" s="1"/>
  <c r="Y3070" i="4"/>
  <c r="X3069" i="4"/>
  <c r="Y3069" i="4" s="1"/>
  <c r="Y2404" i="4"/>
  <c r="X2403" i="4"/>
  <c r="X2402" i="4" s="1"/>
  <c r="Y2402" i="4" s="1"/>
  <c r="Y1941" i="4"/>
  <c r="X1940" i="4"/>
  <c r="Y1940" i="4" s="1"/>
  <c r="Y1071" i="4"/>
  <c r="X1070" i="4"/>
  <c r="Y937" i="4"/>
  <c r="X936" i="4"/>
  <c r="X10596" i="4" s="1"/>
  <c r="Y10596" i="4" s="1"/>
  <c r="Y627" i="4"/>
  <c r="X626" i="4"/>
  <c r="X10192" i="4" s="1"/>
  <c r="X9768" i="4"/>
  <c r="Y9768" i="4" s="1"/>
  <c r="X7141" i="4"/>
  <c r="X6715" i="4"/>
  <c r="X10361" i="4" s="1"/>
  <c r="Y10361" i="4" s="1"/>
  <c r="X6133" i="4"/>
  <c r="X6164" i="4" s="1"/>
  <c r="X6168" i="4" s="1"/>
  <c r="X6169" i="4" s="1"/>
  <c r="X9354" i="4"/>
  <c r="X9351" i="4"/>
  <c r="X9331" i="4"/>
  <c r="X9728" i="4"/>
  <c r="Y9728" i="4" s="1"/>
  <c r="X1212" i="4"/>
  <c r="X1210" i="4" s="1"/>
  <c r="X11236" i="4"/>
  <c r="X11086" i="4" s="1"/>
  <c r="X346" i="4"/>
  <c r="X345" i="4" s="1"/>
  <c r="X9769" i="4"/>
  <c r="Y9769" i="4" s="1"/>
  <c r="X7403" i="4"/>
  <c r="X1042" i="4"/>
  <c r="X1040" i="4" s="1"/>
  <c r="Y1040" i="4" s="1"/>
  <c r="X9244" i="4"/>
  <c r="Y9244" i="4" s="1"/>
  <c r="X9342" i="4"/>
  <c r="X10184" i="4"/>
  <c r="X262" i="4"/>
  <c r="Y262" i="4" s="1"/>
  <c r="X11024" i="4"/>
  <c r="X10952" i="4"/>
  <c r="Y10952" i="4" s="1"/>
  <c r="X10720" i="4"/>
  <c r="Y10720" i="4" s="1"/>
  <c r="X7497" i="4"/>
  <c r="Y7497" i="4" s="1"/>
  <c r="X6750" i="4"/>
  <c r="Y6750" i="4" s="1"/>
  <c r="X6072" i="4"/>
  <c r="Y6072" i="4" s="1"/>
  <c r="X1104" i="4"/>
  <c r="X1102" i="4" s="1"/>
  <c r="X974" i="4"/>
  <c r="X972" i="4" s="1"/>
  <c r="Y972" i="4" s="1"/>
  <c r="X9353" i="4"/>
  <c r="X689" i="4"/>
  <c r="X10393" i="4" s="1"/>
  <c r="Y10393" i="4" s="1"/>
  <c r="X108" i="4"/>
  <c r="X107" i="4" s="1"/>
  <c r="Y107" i="4" s="1"/>
  <c r="X10250" i="4"/>
  <c r="X1196" i="4"/>
  <c r="X665" i="4"/>
  <c r="Y665" i="4" s="1"/>
  <c r="X515" i="4"/>
  <c r="X513" i="4" s="1"/>
  <c r="X255" i="4"/>
  <c r="X253" i="4" s="1"/>
  <c r="Y253" i="4" s="1"/>
  <c r="X9731" i="4"/>
  <c r="Y9731" i="4" s="1"/>
  <c r="X7790" i="4"/>
  <c r="X11222" i="4"/>
  <c r="X7489" i="4"/>
  <c r="X7487" i="4" s="1"/>
  <c r="X7279" i="4"/>
  <c r="X7278" i="4" s="1"/>
  <c r="Y7278" i="4" s="1"/>
  <c r="X11114" i="4"/>
  <c r="X9761" i="4"/>
  <c r="Y9761" i="4" s="1"/>
  <c r="X6810" i="4"/>
  <c r="X6799" i="4" s="1"/>
  <c r="X9410" i="4"/>
  <c r="X6087" i="4"/>
  <c r="X6085" i="4" s="1"/>
  <c r="X9806" i="4"/>
  <c r="Y9806" i="4" s="1"/>
  <c r="X11204" i="4"/>
  <c r="X1513" i="4"/>
  <c r="X1512" i="4" s="1"/>
  <c r="X10699" i="4"/>
  <c r="X1163" i="4"/>
  <c r="X1162" i="4" s="1"/>
  <c r="Y1162" i="4" s="1"/>
  <c r="X10299" i="4"/>
  <c r="X1127" i="4"/>
  <c r="X1126" i="4" s="1"/>
  <c r="X657" i="4"/>
  <c r="X655" i="4" s="1"/>
  <c r="X497" i="4"/>
  <c r="X496" i="4" s="1"/>
  <c r="X10236" i="4"/>
  <c r="Y10236" i="4" s="1"/>
  <c r="X10378" i="4"/>
  <c r="Y10378" i="4" s="1"/>
  <c r="X31" i="4"/>
  <c r="X30" i="4" s="1"/>
  <c r="Y4772" i="4"/>
  <c r="X4771" i="4"/>
  <c r="Y4771" i="4" s="1"/>
  <c r="Y4666" i="4"/>
  <c r="X4665" i="4"/>
  <c r="X4664" i="4" s="1"/>
  <c r="Y4664" i="4" s="1"/>
  <c r="X11493" i="4"/>
  <c r="X713" i="4"/>
  <c r="X712" i="4" s="1"/>
  <c r="Y9024" i="4"/>
  <c r="X9023" i="4"/>
  <c r="X9022" i="4" s="1"/>
  <c r="Y7932" i="4"/>
  <c r="X7931" i="4"/>
  <c r="Y7931" i="4" s="1"/>
  <c r="Y6436" i="4"/>
  <c r="X6435" i="4"/>
  <c r="Y6435" i="4" s="1"/>
  <c r="Y5828" i="4"/>
  <c r="X5827" i="4"/>
  <c r="Y5827" i="4" s="1"/>
  <c r="Y4855" i="4"/>
  <c r="X4854" i="4"/>
  <c r="Y4854" i="4" s="1"/>
  <c r="Y3796" i="4"/>
  <c r="X3795" i="4"/>
  <c r="Y3795" i="4" s="1"/>
  <c r="Y2790" i="4"/>
  <c r="X2789" i="4"/>
  <c r="Y2789" i="4" s="1"/>
  <c r="Y2145" i="4"/>
  <c r="X2144" i="4"/>
  <c r="Y2144" i="4" s="1"/>
  <c r="Y1403" i="4"/>
  <c r="X1402" i="4"/>
  <c r="Y1402" i="4" s="1"/>
  <c r="Y785" i="4"/>
  <c r="X784" i="4"/>
  <c r="X11244" i="4" s="1"/>
  <c r="Y8045" i="4"/>
  <c r="X8044" i="4"/>
  <c r="X8043" i="4" s="1"/>
  <c r="Y8043" i="4" s="1"/>
  <c r="Y6857" i="4"/>
  <c r="X6856" i="4"/>
  <c r="Y6856" i="4" s="1"/>
  <c r="Y6487" i="4"/>
  <c r="X6486" i="4"/>
  <c r="Y6486" i="4" s="1"/>
  <c r="Y5665" i="4"/>
  <c r="X5664" i="4"/>
  <c r="Y5664" i="4" s="1"/>
  <c r="Y4980" i="4"/>
  <c r="X4979" i="4"/>
  <c r="Y4979" i="4" s="1"/>
  <c r="Y3811" i="4"/>
  <c r="X3810" i="4"/>
  <c r="X3809" i="4" s="1"/>
  <c r="Y2521" i="4"/>
  <c r="X2520" i="4"/>
  <c r="X2519" i="4" s="1"/>
  <c r="Y2519" i="4" s="1"/>
  <c r="Y5585" i="4"/>
  <c r="X5584" i="4"/>
  <c r="Y5584" i="4" s="1"/>
  <c r="Y5260" i="4"/>
  <c r="X5259" i="4"/>
  <c r="Y5259" i="4" s="1"/>
  <c r="Y4995" i="4"/>
  <c r="X4994" i="4"/>
  <c r="X4993" i="4" s="1"/>
  <c r="Y4993" i="4" s="1"/>
  <c r="Y4159" i="4"/>
  <c r="X4158" i="4"/>
  <c r="Y4158" i="4" s="1"/>
  <c r="Y3931" i="4"/>
  <c r="X3930" i="4"/>
  <c r="X3929" i="4" s="1"/>
  <c r="Y3929" i="4" s="1"/>
  <c r="Y3691" i="4"/>
  <c r="X3690" i="4"/>
  <c r="X3689" i="4" s="1"/>
  <c r="Y3689" i="4" s="1"/>
  <c r="Y2226" i="4"/>
  <c r="X2225" i="4"/>
  <c r="Y2225" i="4" s="1"/>
  <c r="Y1982" i="4"/>
  <c r="X1981" i="4"/>
  <c r="Y1981" i="4" s="1"/>
  <c r="Y1697" i="4"/>
  <c r="X1696" i="4"/>
  <c r="Y1696" i="4" s="1"/>
  <c r="Y8089" i="4"/>
  <c r="X8087" i="4"/>
  <c r="X8086" i="4" s="1"/>
  <c r="Y8086" i="4" s="1"/>
  <c r="Y7736" i="4"/>
  <c r="X7735" i="4"/>
  <c r="X11272" i="4" s="1"/>
  <c r="Y6411" i="4"/>
  <c r="X6410" i="4"/>
  <c r="Y5116" i="4"/>
  <c r="X5115" i="4"/>
  <c r="X5114" i="4" s="1"/>
  <c r="Y5114" i="4" s="1"/>
  <c r="Y4294" i="4"/>
  <c r="X4293" i="4"/>
  <c r="X4292" i="4" s="1"/>
  <c r="Y4292" i="4" s="1"/>
  <c r="Y3771" i="4"/>
  <c r="X3770" i="4"/>
  <c r="X3769" i="4" s="1"/>
  <c r="Y3769" i="4" s="1"/>
  <c r="Y3211" i="4"/>
  <c r="X3210" i="4"/>
  <c r="X3209" i="4" s="1"/>
  <c r="Y3209" i="4" s="1"/>
  <c r="Y2668" i="4"/>
  <c r="X2667" i="4"/>
  <c r="Y2667" i="4" s="1"/>
  <c r="Y9046" i="4"/>
  <c r="X9045" i="4"/>
  <c r="Y9045" i="4" s="1"/>
  <c r="Y8108" i="4"/>
  <c r="X8107" i="4"/>
  <c r="X8106" i="4" s="1"/>
  <c r="X8109" i="4" s="1"/>
  <c r="X8113" i="4" s="1"/>
  <c r="X8114" i="4" s="1"/>
  <c r="Y6545" i="4"/>
  <c r="X6544" i="4"/>
  <c r="X6543" i="4" s="1"/>
  <c r="Y5400" i="4"/>
  <c r="X5399" i="4"/>
  <c r="X5398" i="4" s="1"/>
  <c r="Y5398" i="4" s="1"/>
  <c r="Y4897" i="4"/>
  <c r="X4896" i="4"/>
  <c r="Y4896" i="4" s="1"/>
  <c r="Y4052" i="4"/>
  <c r="X4051" i="4"/>
  <c r="X4050" i="4" s="1"/>
  <c r="Y4050" i="4" s="1"/>
  <c r="Y3490" i="4"/>
  <c r="X3489" i="4"/>
  <c r="X3488" i="4" s="1"/>
  <c r="Y3488" i="4" s="1"/>
  <c r="Y2546" i="4"/>
  <c r="X2545" i="4"/>
  <c r="Y2545" i="4" s="1"/>
  <c r="Y2036" i="4"/>
  <c r="X2035" i="4"/>
  <c r="X2034" i="4" s="1"/>
  <c r="X2041" i="4" s="1"/>
  <c r="X2045" i="4" s="1"/>
  <c r="X2046" i="4" s="1"/>
  <c r="Y853" i="4"/>
  <c r="X852" i="4"/>
  <c r="Y852" i="4" s="1"/>
  <c r="Y8399" i="4"/>
  <c r="X8398" i="4"/>
  <c r="Y8398" i="4" s="1"/>
  <c r="Y6950" i="4"/>
  <c r="X6949" i="4"/>
  <c r="Y6949" i="4" s="1"/>
  <c r="Y6669" i="4"/>
  <c r="X6668" i="4"/>
  <c r="X6667" i="4" s="1"/>
  <c r="Y6667" i="4" s="1"/>
  <c r="Y6460" i="4"/>
  <c r="X6458" i="4"/>
  <c r="X6113" i="4" s="1"/>
  <c r="X10810" i="4" s="1"/>
  <c r="Y10810" i="4" s="1"/>
  <c r="Y5868" i="4"/>
  <c r="X5867" i="4"/>
  <c r="Y5867" i="4" s="1"/>
  <c r="Y5433" i="4"/>
  <c r="X5432" i="4"/>
  <c r="Y5077" i="4"/>
  <c r="X5076" i="4"/>
  <c r="X5075" i="4" s="1"/>
  <c r="Y5075" i="4" s="1"/>
  <c r="Y3606" i="4"/>
  <c r="X3605" i="4"/>
  <c r="Y2925" i="4"/>
  <c r="X2924" i="4"/>
  <c r="X2923" i="4" s="1"/>
  <c r="Y2923" i="4" s="1"/>
  <c r="Y1505" i="4"/>
  <c r="X1545" i="4"/>
  <c r="Y1545" i="4" s="1"/>
  <c r="Y1055" i="4"/>
  <c r="X1054" i="4"/>
  <c r="X9948" i="4" s="1"/>
  <c r="X7667" i="4"/>
  <c r="X7666" i="4" s="1"/>
  <c r="Y7666" i="4" s="1"/>
  <c r="X7621" i="4"/>
  <c r="X9364" i="4"/>
  <c r="X6770" i="4"/>
  <c r="Y6770" i="4" s="1"/>
  <c r="X9757" i="4"/>
  <c r="Y9757" i="4" s="1"/>
  <c r="X4503" i="4"/>
  <c r="Y4503" i="4" s="1"/>
  <c r="X3626" i="4"/>
  <c r="X3656" i="4" s="1"/>
  <c r="X3660" i="4" s="1"/>
  <c r="X3661" i="4" s="1"/>
  <c r="X1359" i="4"/>
  <c r="X1358" i="4" s="1"/>
  <c r="Y1358" i="4" s="1"/>
  <c r="X903" i="4"/>
  <c r="X901" i="4" s="1"/>
  <c r="X737" i="4"/>
  <c r="X735" i="4" s="1"/>
  <c r="X9350" i="4"/>
  <c r="X9250" i="4" s="1"/>
  <c r="X9423" i="4"/>
  <c r="X7762" i="4"/>
  <c r="X7760" i="4" s="1"/>
  <c r="X10714" i="4"/>
  <c r="X10664" i="4" s="1"/>
  <c r="X7183" i="4"/>
  <c r="X7182" i="4" s="1"/>
  <c r="X1549" i="4"/>
  <c r="Y1549" i="4" s="1"/>
  <c r="X9348" i="4"/>
  <c r="X810" i="4"/>
  <c r="X808" i="4" s="1"/>
  <c r="X9741" i="4"/>
  <c r="Y9741" i="4" s="1"/>
  <c r="X9323" i="4"/>
  <c r="Y9323" i="4" s="1"/>
  <c r="X1392" i="4"/>
  <c r="X1241" i="4"/>
  <c r="X1240" i="4" s="1"/>
  <c r="X9349" i="4"/>
  <c r="X9347" i="4"/>
  <c r="X889" i="4"/>
  <c r="Y889" i="4" s="1"/>
  <c r="X379" i="4"/>
  <c r="Y379" i="4" s="1"/>
  <c r="X288" i="4"/>
  <c r="X286" i="4" s="1"/>
  <c r="X193" i="4"/>
  <c r="X191" i="4" s="1"/>
  <c r="Y191" i="4" s="1"/>
  <c r="X9749" i="4"/>
  <c r="Y9749" i="4" s="1"/>
  <c r="X10230" i="4"/>
  <c r="Y10230" i="4" s="1"/>
  <c r="X7782" i="4"/>
  <c r="X9764" i="4"/>
  <c r="Y9764" i="4" s="1"/>
  <c r="X5966" i="4"/>
  <c r="X5965" i="4" s="1"/>
  <c r="Y5965" i="4" s="1"/>
  <c r="X9340" i="4"/>
  <c r="X9334" i="4"/>
  <c r="X9230" i="4"/>
  <c r="Y9230" i="4" s="1"/>
  <c r="X9369" i="4"/>
  <c r="X6875" i="4"/>
  <c r="X6874" i="4" s="1"/>
  <c r="X10356" i="4"/>
  <c r="Y10356" i="4" s="1"/>
  <c r="X7748" i="4"/>
  <c r="Y7748" i="4" s="1"/>
  <c r="X7571" i="4"/>
  <c r="X10470" i="4" s="1"/>
  <c r="X9812" i="4"/>
  <c r="Y9812" i="4" s="1"/>
  <c r="X6771" i="4"/>
  <c r="Y6771" i="4" s="1"/>
  <c r="X4531" i="4"/>
  <c r="X4520" i="4" s="1"/>
  <c r="X4549" i="4" s="1"/>
  <c r="X4553" i="4" s="1"/>
  <c r="X4554" i="4" s="1"/>
  <c r="X1452" i="4"/>
  <c r="Y1452" i="4" s="1"/>
  <c r="X9343" i="4"/>
  <c r="X11089" i="4"/>
  <c r="X326" i="4"/>
  <c r="X324" i="4" s="1"/>
  <c r="Y3506" i="4"/>
  <c r="Y3315" i="4"/>
  <c r="Y8261" i="4"/>
  <c r="Y6388" i="4"/>
  <c r="Y9006" i="4"/>
  <c r="Y5869" i="4"/>
  <c r="Y8545" i="4"/>
  <c r="Y4938" i="4"/>
  <c r="Y2507" i="4"/>
  <c r="Y2781" i="4"/>
  <c r="Y3224" i="4"/>
  <c r="Y4692" i="4"/>
  <c r="Y1983" i="4"/>
  <c r="Y4160" i="4"/>
  <c r="Y8489" i="4"/>
  <c r="Y3867" i="4"/>
  <c r="Y4898" i="4"/>
  <c r="Y2308" i="4"/>
  <c r="Y3071" i="4"/>
  <c r="Y5696" i="4"/>
  <c r="Y5302" i="4"/>
  <c r="Y1647" i="4"/>
  <c r="Y6998" i="4"/>
  <c r="Y9093" i="4"/>
  <c r="Y913" i="4"/>
  <c r="Y912" i="4"/>
  <c r="Y5625" i="4"/>
  <c r="Y907" i="4"/>
  <c r="Y915" i="4"/>
  <c r="Y905" i="4"/>
  <c r="Y906" i="4"/>
  <c r="Y923" i="4"/>
  <c r="Y8909" i="4"/>
  <c r="Y8443" i="4"/>
  <c r="Y6088" i="4"/>
  <c r="Y6086" i="4"/>
  <c r="Y6047" i="4"/>
  <c r="Y840" i="4"/>
  <c r="Y7718" i="4"/>
  <c r="Y6764" i="4"/>
  <c r="Y6762" i="4"/>
  <c r="Y4499" i="4"/>
  <c r="Y5212" i="4"/>
  <c r="Y1128" i="4"/>
  <c r="Y347" i="4"/>
  <c r="Y1343" i="4"/>
  <c r="Y7732" i="4"/>
  <c r="Y7410" i="4"/>
  <c r="Y7177" i="4"/>
  <c r="Y7539" i="4"/>
  <c r="Y7452" i="4"/>
  <c r="Y7092" i="4"/>
  <c r="Y6054" i="4"/>
  <c r="Y5989" i="4"/>
  <c r="Y1116" i="4"/>
  <c r="Y1053" i="4"/>
  <c r="Y625" i="4"/>
  <c r="Y7706" i="4"/>
  <c r="Y7501" i="4"/>
  <c r="Y7443" i="4"/>
  <c r="Y7310" i="4"/>
  <c r="Y7099" i="4"/>
  <c r="Y5996" i="4"/>
  <c r="Y5949" i="4"/>
  <c r="Y1106" i="4"/>
  <c r="Y1004" i="4"/>
  <c r="Y742" i="4"/>
  <c r="Y624" i="4"/>
  <c r="Y544" i="4"/>
  <c r="Y500" i="4"/>
  <c r="Y307" i="4"/>
  <c r="Y58" i="4"/>
  <c r="Y1510" i="4"/>
  <c r="Y7696" i="4"/>
  <c r="Y7643" i="4"/>
  <c r="Y7491" i="4"/>
  <c r="Y7368" i="4"/>
  <c r="Y7236" i="4"/>
  <c r="Y7097" i="4"/>
  <c r="Y1590" i="4"/>
  <c r="Y7542" i="4"/>
  <c r="Y7367" i="4"/>
  <c r="Y7252" i="4"/>
  <c r="Y7157" i="4"/>
  <c r="Y5954" i="4"/>
  <c r="Y1482" i="4"/>
  <c r="Y699" i="4"/>
  <c r="Y7771" i="4"/>
  <c r="Y7241" i="4"/>
  <c r="Y4480" i="4"/>
  <c r="Y6096" i="4"/>
  <c r="Y4488" i="4"/>
  <c r="Y1471" i="4"/>
  <c r="Y1280" i="4"/>
  <c r="Y568" i="4"/>
  <c r="Y484" i="4"/>
  <c r="Y331" i="4"/>
  <c r="Y7652" i="4"/>
  <c r="Y7500" i="4"/>
  <c r="Y7450" i="4"/>
  <c r="Y7309" i="4"/>
  <c r="Y7159" i="4"/>
  <c r="Y7098" i="4"/>
  <c r="Y6700" i="4"/>
  <c r="Y5956" i="4"/>
  <c r="Y1389" i="4"/>
  <c r="Y1278" i="4"/>
  <c r="Y1058" i="4"/>
  <c r="Y979" i="4"/>
  <c r="Y660" i="4"/>
  <c r="Y566" i="4"/>
  <c r="Y499" i="4"/>
  <c r="Y259" i="4"/>
  <c r="Y139" i="4"/>
  <c r="Y5955" i="4"/>
  <c r="Y1361" i="4"/>
  <c r="Y1277" i="4"/>
  <c r="Y740" i="4"/>
  <c r="Y614" i="4"/>
  <c r="Y565" i="4"/>
  <c r="Y517" i="4"/>
  <c r="Y328" i="4"/>
  <c r="Y1109" i="4"/>
  <c r="Y977" i="4"/>
  <c r="Y739" i="4"/>
  <c r="Y589" i="4"/>
  <c r="Y486" i="4"/>
  <c r="Y344" i="4"/>
  <c r="Y196" i="4"/>
  <c r="Y61" i="4"/>
  <c r="Y7655" i="4"/>
  <c r="Y7503" i="4"/>
  <c r="Y7382" i="4"/>
  <c r="Y7321" i="4"/>
  <c r="Y6697" i="4"/>
  <c r="Y5968" i="4"/>
  <c r="Y1108" i="4"/>
  <c r="Y984" i="4"/>
  <c r="Y848" i="4"/>
  <c r="Y814" i="4"/>
  <c r="Y761" i="4"/>
  <c r="Y620" i="4"/>
  <c r="Y529" i="4"/>
  <c r="Y375" i="4"/>
  <c r="Y1572" i="4"/>
  <c r="Y7763" i="4"/>
  <c r="Y231" i="4"/>
  <c r="Y4478" i="4"/>
  <c r="Y1075" i="4"/>
  <c r="Y7502" i="4"/>
  <c r="Y7444" i="4"/>
  <c r="Y7145" i="4"/>
  <c r="Y6033" i="4"/>
  <c r="Y1107" i="4"/>
  <c r="Y1045" i="4"/>
  <c r="Y812" i="4"/>
  <c r="Y619" i="4"/>
  <c r="Y59" i="4"/>
  <c r="Y7698" i="4"/>
  <c r="Y7604" i="4"/>
  <c r="Y7362" i="4"/>
  <c r="Y7247" i="4"/>
  <c r="Y7091" i="4"/>
  <c r="Y5988" i="4"/>
  <c r="Y1479" i="4"/>
  <c r="Y1318" i="4"/>
  <c r="Y1059" i="4"/>
  <c r="Y988" i="4"/>
  <c r="Y575" i="4"/>
  <c r="Y527" i="4"/>
  <c r="Y483" i="4"/>
  <c r="Y140" i="4"/>
  <c r="Y442" i="4"/>
  <c r="Y7670" i="4"/>
  <c r="Y7505" i="4"/>
  <c r="Y7455" i="4"/>
  <c r="Y7360" i="4"/>
  <c r="Y7158" i="4"/>
  <c r="Y7089" i="4"/>
  <c r="Y6699" i="4"/>
  <c r="Y7703" i="4"/>
  <c r="Y7650" i="4"/>
  <c r="Y7504" i="4"/>
  <c r="Y7359" i="4"/>
  <c r="Y7244" i="4"/>
  <c r="Y5999" i="4"/>
  <c r="Y5946" i="4"/>
  <c r="Y1473" i="4"/>
  <c r="Y7558" i="4"/>
  <c r="Y153" i="4"/>
  <c r="Y7728" i="4"/>
  <c r="Y5958" i="4"/>
  <c r="Y1319" i="4"/>
  <c r="Y1274" i="4"/>
  <c r="Y528" i="4"/>
  <c r="Y431" i="4"/>
  <c r="Y7644" i="4"/>
  <c r="Y7492" i="4"/>
  <c r="Y7361" i="4"/>
  <c r="Y7246" i="4"/>
  <c r="Y7143" i="4"/>
  <c r="Y7090" i="4"/>
  <c r="Y6031" i="4"/>
  <c r="Y5948" i="4"/>
  <c r="Y1331" i="4"/>
  <c r="Y1003" i="4"/>
  <c r="Y623" i="4"/>
  <c r="Y526" i="4"/>
  <c r="Y482" i="4"/>
  <c r="Y419" i="4"/>
  <c r="Y111" i="4"/>
  <c r="Y5947" i="4"/>
  <c r="Y1507" i="4"/>
  <c r="Y1269" i="4"/>
  <c r="Y1119" i="4"/>
  <c r="Y986" i="4"/>
  <c r="Y659" i="4"/>
  <c r="Y531" i="4"/>
  <c r="Y481" i="4"/>
  <c r="Y292" i="4"/>
  <c r="Y7113" i="4"/>
  <c r="Y1276" i="4"/>
  <c r="Y1047" i="4"/>
  <c r="Y815" i="4"/>
  <c r="Y755" i="4"/>
  <c r="Y621" i="4"/>
  <c r="Y578" i="4"/>
  <c r="Y480" i="4"/>
  <c r="Y417" i="4"/>
  <c r="Y291" i="4"/>
  <c r="Y7649" i="4"/>
  <c r="Y7453" i="4"/>
  <c r="Y7312" i="4"/>
  <c r="Y7146" i="4"/>
  <c r="Y5998" i="4"/>
  <c r="Y5959" i="4"/>
  <c r="Y1415" i="4"/>
  <c r="Y1320" i="4"/>
  <c r="Y1275" i="4"/>
  <c r="Y1082" i="4"/>
  <c r="Y1046" i="4"/>
  <c r="Y976" i="4"/>
  <c r="Y830" i="4"/>
  <c r="Y786" i="4"/>
  <c r="Y611" i="4"/>
  <c r="Y485" i="4"/>
  <c r="Y352" i="4"/>
  <c r="Y195" i="4"/>
  <c r="Y1421" i="4"/>
  <c r="Y6772" i="4"/>
  <c r="Y1564" i="4"/>
  <c r="Y680" i="4"/>
  <c r="Y7761" i="4"/>
  <c r="Y32" i="4"/>
  <c r="Y1514" i="4"/>
  <c r="Y263" i="4"/>
  <c r="Y7654" i="4"/>
  <c r="Y7494" i="4"/>
  <c r="Y7319" i="4"/>
  <c r="Y7100" i="4"/>
  <c r="Y5997" i="4"/>
  <c r="Y1060" i="4"/>
  <c r="Y989" i="4"/>
  <c r="Y662" i="4"/>
  <c r="Y35" i="4"/>
  <c r="Y7725" i="4"/>
  <c r="Y7653" i="4"/>
  <c r="Y7547" i="4"/>
  <c r="Y7451" i="4"/>
  <c r="Y7318" i="4"/>
  <c r="Y7144" i="4"/>
  <c r="Y6032" i="4"/>
  <c r="Y5957" i="4"/>
  <c r="Y1470" i="4"/>
  <c r="Y1279" i="4"/>
  <c r="Y1114" i="4"/>
  <c r="Y1044" i="4"/>
  <c r="Y567" i="4"/>
  <c r="Y519" i="4"/>
  <c r="Y475" i="4"/>
  <c r="Y330" i="4"/>
  <c r="Y112" i="4"/>
  <c r="Y780" i="4"/>
  <c r="Y7499" i="4"/>
  <c r="Y7245" i="4"/>
  <c r="Y7103" i="4"/>
  <c r="Y98" i="4"/>
  <c r="Y7695" i="4"/>
  <c r="Y7642" i="4"/>
  <c r="Y7454" i="4"/>
  <c r="Y7322" i="4"/>
  <c r="Y7235" i="4"/>
  <c r="Y7102" i="4"/>
  <c r="Y6698" i="4"/>
  <c r="Y5960" i="4"/>
  <c r="Y1387" i="4"/>
  <c r="Y6739" i="4"/>
  <c r="Y7580" i="4"/>
  <c r="Y7392" i="4"/>
  <c r="Y1499" i="4"/>
  <c r="Y868" i="4"/>
  <c r="Y1164" i="4"/>
  <c r="Y1480" i="4"/>
  <c r="Y1354" i="4"/>
  <c r="Y1292" i="4"/>
  <c r="Y1266" i="4"/>
  <c r="Y576" i="4"/>
  <c r="Y520" i="4"/>
  <c r="Y374" i="4"/>
  <c r="Y141" i="4"/>
  <c r="Y7456" i="4"/>
  <c r="Y7317" i="4"/>
  <c r="Y7237" i="4"/>
  <c r="Y7116" i="4"/>
  <c r="Y6744" i="4"/>
  <c r="Y5995" i="4"/>
  <c r="Y987" i="4"/>
  <c r="Y741" i="4"/>
  <c r="Y574" i="4"/>
  <c r="Y518" i="4"/>
  <c r="Y474" i="4"/>
  <c r="Y329" i="4"/>
  <c r="Y198" i="4"/>
  <c r="Y1388" i="4"/>
  <c r="Y1057" i="4"/>
  <c r="Y978" i="4"/>
  <c r="Y756" i="4"/>
  <c r="Y673" i="4"/>
  <c r="Y622" i="4"/>
  <c r="Y573" i="4"/>
  <c r="Y525" i="4"/>
  <c r="Y473" i="4"/>
  <c r="Y336" i="4"/>
  <c r="Y258" i="4"/>
  <c r="Y985" i="4"/>
  <c r="Y747" i="4"/>
  <c r="Y612" i="4"/>
  <c r="Y530" i="4"/>
  <c r="Y472" i="4"/>
  <c r="Y376" i="4"/>
  <c r="Y257" i="4"/>
  <c r="Y97" i="4"/>
  <c r="Y7540" i="4"/>
  <c r="Y7445" i="4"/>
  <c r="Y7234" i="4"/>
  <c r="Y7101" i="4"/>
  <c r="Y6705" i="4"/>
  <c r="Y5990" i="4"/>
  <c r="Y1481" i="4"/>
  <c r="Y1386" i="4"/>
  <c r="Y1293" i="4"/>
  <c r="Y1267" i="4"/>
  <c r="Y1117" i="4"/>
  <c r="Y990" i="4"/>
  <c r="Y577" i="4"/>
  <c r="Y416" i="4"/>
  <c r="Y290" i="4"/>
  <c r="Y96" i="4"/>
  <c r="Y4239" i="4"/>
  <c r="Y6348" i="4"/>
  <c r="Y6941" i="4"/>
  <c r="Y8683" i="4"/>
  <c r="Y3386" i="4"/>
  <c r="Y6437" i="4"/>
  <c r="Y8297" i="4"/>
  <c r="Y4230" i="4"/>
  <c r="Y2981" i="4"/>
  <c r="Y2587" i="4"/>
  <c r="Y2187" i="4"/>
  <c r="Y4079" i="4"/>
  <c r="Y2349" i="4"/>
  <c r="Y5102" i="4"/>
  <c r="Y5576" i="4"/>
  <c r="Y4652" i="4"/>
  <c r="Y7892" i="4"/>
  <c r="Y6951" i="4"/>
  <c r="Y1657" i="4"/>
  <c r="Y9134" i="4"/>
  <c r="Y8637" i="4"/>
  <c r="Y6478" i="4"/>
  <c r="Y2430" i="4"/>
  <c r="Y3275" i="4"/>
  <c r="Y4270" i="4"/>
  <c r="Y3918" i="4"/>
  <c r="Y1688" i="4"/>
  <c r="Y8593" i="4"/>
  <c r="Y6527" i="4"/>
  <c r="Y8121" i="4"/>
  <c r="Y8499" i="4"/>
  <c r="Y6186" i="4"/>
  <c r="Y5536" i="4"/>
  <c r="Y6858" i="4"/>
  <c r="Y6258" i="4"/>
  <c r="Y6611" i="4"/>
  <c r="Y2146" i="4"/>
  <c r="Y3194" i="4"/>
  <c r="Y3797" i="4"/>
  <c r="Y6299" i="4"/>
  <c r="Y5586" i="4"/>
  <c r="Y4928" i="4"/>
  <c r="Y6569" i="4"/>
  <c r="Y3476" i="4"/>
  <c r="Y5261" i="4"/>
  <c r="Y4039" i="4"/>
  <c r="Y9037" i="4"/>
  <c r="Y4441" i="4"/>
  <c r="Y3627" i="4"/>
  <c r="Y2901" i="4"/>
  <c r="Y6644" i="4"/>
  <c r="Y4733" i="4"/>
  <c r="Y3958" i="4"/>
  <c r="Y5021" i="4"/>
  <c r="Y5900" i="4"/>
  <c r="Y2577" i="4"/>
  <c r="Y2821" i="4"/>
  <c r="Y4856" i="4"/>
  <c r="Y4723" i="4"/>
  <c r="Y7980" i="4"/>
  <c r="Y3828" i="4"/>
  <c r="Y3396" i="4"/>
  <c r="Y6268" i="4"/>
  <c r="Y7835" i="4"/>
  <c r="Y8944" i="4"/>
  <c r="Y5062" i="4"/>
  <c r="Y3908" i="4"/>
  <c r="Y1850" i="4"/>
  <c r="Y8216" i="4"/>
  <c r="Y6308" i="4"/>
  <c r="Y5373" i="4"/>
  <c r="Y1779" i="4"/>
  <c r="Y2063" i="4"/>
  <c r="Y2468" i="4"/>
  <c r="Y3747" i="4"/>
  <c r="Y5546" i="4"/>
  <c r="Y8353" i="4"/>
  <c r="Y8024" i="4"/>
  <c r="Y3101" i="4"/>
  <c r="Y4109" i="4"/>
  <c r="Y5333" i="4"/>
  <c r="Y4362" i="4"/>
  <c r="Y5181" i="4"/>
  <c r="Y5189" i="4"/>
  <c r="Y4431" i="4"/>
  <c r="Y4433" i="4"/>
  <c r="Y3436" i="4"/>
  <c r="Y3444" i="4"/>
  <c r="Y8899" i="4"/>
  <c r="Y8901" i="4"/>
  <c r="Y8761" i="4"/>
  <c r="Y8763" i="4"/>
  <c r="Y5859" i="4"/>
  <c r="Y5861" i="4"/>
  <c r="Y1451" i="4"/>
  <c r="Y561" i="4"/>
  <c r="Y563" i="4"/>
  <c r="Y493" i="4"/>
  <c r="Y494" i="4"/>
  <c r="Y70" i="4"/>
  <c r="Y71" i="4"/>
  <c r="Y6800" i="4"/>
  <c r="Y6802" i="4"/>
  <c r="Y4846" i="4"/>
  <c r="Y4848" i="4"/>
  <c r="Y1608" i="4"/>
  <c r="Y1610" i="4"/>
  <c r="Y8073" i="4"/>
  <c r="Y8082" i="4"/>
  <c r="Y6064" i="4"/>
  <c r="Y6065" i="4"/>
  <c r="Y412" i="4"/>
  <c r="Y414" i="4"/>
  <c r="Y2095" i="4"/>
  <c r="Y2097" i="4"/>
  <c r="Y1288" i="4"/>
  <c r="Y1289" i="4"/>
  <c r="Y8954" i="4"/>
  <c r="Y8963" i="4"/>
  <c r="Y8745" i="4"/>
  <c r="Y8746" i="4"/>
  <c r="Y2659" i="4"/>
  <c r="Y2661" i="4"/>
  <c r="Y1042" i="4"/>
  <c r="Y630" i="4"/>
  <c r="Y631" i="4"/>
  <c r="Y5615" i="4"/>
  <c r="Y5617" i="4"/>
  <c r="Y7923" i="4"/>
  <c r="Y7925" i="4"/>
  <c r="Y4763" i="4"/>
  <c r="Y4765" i="4"/>
  <c r="Y2617" i="4"/>
  <c r="Y2619" i="4"/>
  <c r="Y8627" i="4"/>
  <c r="Y8629" i="4"/>
  <c r="Y8370" i="4"/>
  <c r="Y8371" i="4"/>
  <c r="Y8063" i="4"/>
  <c r="Y8065" i="4"/>
  <c r="Y6628" i="4"/>
  <c r="Y6629" i="4"/>
  <c r="Y6244" i="4"/>
  <c r="Y5251" i="4"/>
  <c r="Y2547" i="4"/>
  <c r="Y2555" i="4"/>
  <c r="Y5414" i="4"/>
  <c r="Y5416" i="4"/>
  <c r="Y1698" i="4"/>
  <c r="Y1706" i="4"/>
  <c r="Y5736" i="4"/>
  <c r="Y3111" i="4"/>
  <c r="Y3119" i="4"/>
  <c r="Y2217" i="4"/>
  <c r="Y2219" i="4"/>
  <c r="Y8976" i="4"/>
  <c r="Y8977" i="4"/>
  <c r="Y2077" i="4"/>
  <c r="Y1669" i="4"/>
  <c r="Y1670" i="4"/>
  <c r="Y7065" i="4"/>
  <c r="AH60" i="1"/>
  <c r="AI60" i="1" s="1"/>
  <c r="Y8366" i="4"/>
  <c r="Y8367" i="4"/>
  <c r="Y6624" i="4"/>
  <c r="Y6625" i="4"/>
  <c r="Y6462" i="4"/>
  <c r="Y6463" i="4"/>
  <c r="Y5358" i="4"/>
  <c r="Y2405" i="4"/>
  <c r="Y2406" i="4"/>
  <c r="Y7933" i="4"/>
  <c r="Y7941" i="4"/>
  <c r="Y4543" i="4"/>
  <c r="Y4544" i="4"/>
  <c r="Y3061" i="4"/>
  <c r="Y3063" i="4"/>
  <c r="Y6176" i="4"/>
  <c r="Y3516" i="4"/>
  <c r="Y3524" i="4"/>
  <c r="Y1738" i="4"/>
  <c r="Y1745" i="4"/>
  <c r="Y4561" i="4"/>
  <c r="Y4563" i="4"/>
  <c r="Y607" i="4"/>
  <c r="Y609" i="4"/>
  <c r="Y150" i="4"/>
  <c r="Y151" i="4"/>
  <c r="Y8174" i="4"/>
  <c r="Y8183" i="4"/>
  <c r="Y4392" i="4"/>
  <c r="Y3305" i="4"/>
  <c r="Y3307" i="4"/>
  <c r="Y2023" i="4"/>
  <c r="Y2030" i="4"/>
  <c r="Y3637" i="4"/>
  <c r="Y3645" i="4"/>
  <c r="Y1629" i="4"/>
  <c r="Y1630" i="4"/>
  <c r="Y3717" i="4"/>
  <c r="Y3725" i="4"/>
  <c r="Y301" i="4"/>
  <c r="Y302" i="4"/>
  <c r="Y8863" i="4"/>
  <c r="Y8872" i="4"/>
  <c r="Y5011" i="4"/>
  <c r="Y5013" i="4"/>
  <c r="Y4200" i="4"/>
  <c r="Y4208" i="4"/>
  <c r="Y2791" i="4"/>
  <c r="Y2799" i="4"/>
  <c r="Y6427" i="4"/>
  <c r="Y6429" i="4"/>
  <c r="Y2497" i="4"/>
  <c r="Y2499" i="4"/>
  <c r="Y2053" i="4"/>
  <c r="Y2055" i="4"/>
  <c r="Y8583" i="4"/>
  <c r="Y8585" i="4"/>
  <c r="Y6602" i="4"/>
  <c r="Y6604" i="4"/>
  <c r="Y6217" i="4"/>
  <c r="Y5222" i="4"/>
  <c r="Y5229" i="4"/>
  <c r="Y4354" i="4"/>
  <c r="Y3184" i="4"/>
  <c r="Y3186" i="4"/>
  <c r="Y1769" i="4"/>
  <c r="Y1771" i="4"/>
  <c r="Y5132" i="4"/>
  <c r="Y5134" i="4"/>
  <c r="Y3757" i="4"/>
  <c r="Y3765" i="4"/>
  <c r="Y2941" i="4"/>
  <c r="Y2943" i="4"/>
  <c r="Y6452" i="4"/>
  <c r="Y3164" i="4"/>
  <c r="Y16" i="4"/>
  <c r="Y4295" i="4"/>
  <c r="Y4296" i="4"/>
  <c r="Y3930" i="4"/>
  <c r="Y5598" i="4"/>
  <c r="Y5599" i="4"/>
  <c r="Y4828" i="4"/>
  <c r="Y4293" i="4"/>
  <c r="Y3889" i="4"/>
  <c r="Y3890" i="4"/>
  <c r="Y6965" i="4"/>
  <c r="Y6281" i="4"/>
  <c r="Y6199" i="4"/>
  <c r="Y6200" i="4"/>
  <c r="Y5718" i="4"/>
  <c r="Y5719" i="4"/>
  <c r="Y5233" i="4"/>
  <c r="Y5234" i="4"/>
  <c r="Y3003" i="4"/>
  <c r="Y3004" i="4"/>
  <c r="Y8673" i="4"/>
  <c r="Y8675" i="4"/>
  <c r="Y1932" i="4"/>
  <c r="Y1934" i="4"/>
  <c r="Y655" i="4"/>
  <c r="Y657" i="4"/>
  <c r="Y9124" i="4"/>
  <c r="Y9126" i="4"/>
  <c r="Y7510" i="4"/>
  <c r="Y7511" i="4"/>
  <c r="Y5755" i="4"/>
  <c r="Y4642" i="4"/>
  <c r="Y4644" i="4"/>
  <c r="Y3234" i="4"/>
  <c r="Y3242" i="4"/>
  <c r="Y470" i="4"/>
  <c r="Y8817" i="4"/>
  <c r="Y8826" i="4"/>
  <c r="Y6004" i="4"/>
  <c r="Y6005" i="4"/>
  <c r="Y7660" i="4"/>
  <c r="Y7661" i="4"/>
  <c r="Y372" i="4"/>
  <c r="Y6160" i="4"/>
  <c r="Y6161" i="4"/>
  <c r="Y5714" i="4"/>
  <c r="Y4682" i="4"/>
  <c r="Y4684" i="4"/>
  <c r="Y3557" i="4"/>
  <c r="Y3565" i="4"/>
  <c r="Y8343" i="4"/>
  <c r="Y1347" i="4"/>
  <c r="Y1348" i="4"/>
  <c r="Y387" i="4"/>
  <c r="Y388" i="4"/>
  <c r="Y2710" i="4"/>
  <c r="Y2718" i="4"/>
  <c r="Y3426" i="4"/>
  <c r="Y3428" i="4"/>
  <c r="Y2339" i="4"/>
  <c r="Y2341" i="4"/>
  <c r="Y2013" i="4"/>
  <c r="Y2015" i="4"/>
  <c r="Y8014" i="4"/>
  <c r="Y8016" i="4"/>
  <c r="Y6895" i="4"/>
  <c r="Y2298" i="4"/>
  <c r="Y2300" i="4"/>
  <c r="Y6559" i="4"/>
  <c r="Y6561" i="4"/>
  <c r="Y3667" i="4"/>
  <c r="Y3669" i="4"/>
  <c r="Y2861" i="4"/>
  <c r="Y2863" i="4"/>
  <c r="Y8325" i="4"/>
  <c r="Y8326" i="4"/>
  <c r="Y4913" i="4"/>
  <c r="Y4914" i="4"/>
  <c r="Y4131" i="4"/>
  <c r="Y4132" i="4"/>
  <c r="Y6412" i="4"/>
  <c r="Y6413" i="4"/>
  <c r="Y5480" i="4"/>
  <c r="Y4374" i="4"/>
  <c r="Y4375" i="4"/>
  <c r="Y5666" i="4"/>
  <c r="Y5674" i="4"/>
  <c r="Y4310" i="4"/>
  <c r="Y4312" i="4"/>
  <c r="Y3141" i="4"/>
  <c r="Y3143" i="4"/>
  <c r="Y1625" i="4"/>
  <c r="Y1355" i="4"/>
  <c r="Y1356" i="4"/>
  <c r="Y36" i="4"/>
  <c r="Y37" i="4"/>
  <c r="Y583" i="4"/>
  <c r="Y584" i="4"/>
  <c r="Y113" i="4"/>
  <c r="Y114" i="4"/>
  <c r="Y6731" i="4"/>
  <c r="Y6732" i="4"/>
  <c r="Y5092" i="4"/>
  <c r="Y5094" i="4"/>
  <c r="Y4612" i="4"/>
  <c r="Y4620" i="4"/>
  <c r="Y4150" i="4"/>
  <c r="Y4152" i="4"/>
  <c r="Y2669" i="4"/>
  <c r="Y2677" i="4"/>
  <c r="Y1973" i="4"/>
  <c r="Y1975" i="4"/>
  <c r="Y1351" i="4"/>
  <c r="Y1352" i="4"/>
  <c r="Y633" i="4"/>
  <c r="Y634" i="4"/>
  <c r="Y210" i="4"/>
  <c r="Y211" i="4"/>
  <c r="Y4602" i="4"/>
  <c r="Y4604" i="4"/>
  <c r="Y2991" i="4"/>
  <c r="Y2999" i="4"/>
  <c r="Y2390" i="4"/>
  <c r="Y2398" i="4"/>
  <c r="Y1466" i="4"/>
  <c r="Y1468" i="4"/>
  <c r="Y54" i="4"/>
  <c r="Y56" i="4"/>
  <c r="Y8726" i="4"/>
  <c r="Y8735" i="4"/>
  <c r="Y538" i="4"/>
  <c r="Y539" i="4"/>
  <c r="Y267" i="4"/>
  <c r="Y268" i="4"/>
  <c r="Y22" i="4"/>
  <c r="Y8251" i="4"/>
  <c r="Y8253" i="4"/>
  <c r="Y5454" i="4"/>
  <c r="Y5456" i="4"/>
  <c r="Y2627" i="4"/>
  <c r="Y2636" i="4"/>
  <c r="Y8433" i="4"/>
  <c r="Y8435" i="4"/>
  <c r="Y3346" i="4"/>
  <c r="Y3348" i="4"/>
  <c r="Y2257" i="4"/>
  <c r="Y2259" i="4"/>
  <c r="Y1728" i="4"/>
  <c r="Y1730" i="4"/>
  <c r="Y5142" i="4"/>
  <c r="Y7970" i="4"/>
  <c r="Y7972" i="4"/>
  <c r="Y4013" i="4"/>
  <c r="Y4014" i="4"/>
  <c r="Y3466" i="4"/>
  <c r="Y3468" i="4"/>
  <c r="Y2750" i="4"/>
  <c r="Y1916" i="4"/>
  <c r="Y1917" i="4"/>
  <c r="Y3948" i="4"/>
  <c r="Y3950" i="4"/>
  <c r="Y2537" i="4"/>
  <c r="Y2539" i="4"/>
  <c r="Y1819" i="4"/>
  <c r="Y1827" i="4"/>
  <c r="Y3356" i="4"/>
  <c r="Y3364" i="4"/>
  <c r="Y6339" i="4"/>
  <c r="Y6341" i="4"/>
  <c r="Y4280" i="4"/>
  <c r="Y4288" i="4"/>
  <c r="Y3587" i="4"/>
  <c r="Y3589" i="4"/>
  <c r="Y2458" i="4"/>
  <c r="Y2460" i="4"/>
  <c r="Y5804" i="4"/>
  <c r="Y5805" i="4"/>
  <c r="Y6361" i="4"/>
  <c r="Y6362" i="4"/>
  <c r="Y3448" i="4"/>
  <c r="Y3449" i="4"/>
  <c r="Y2641" i="4"/>
  <c r="AI68" i="1"/>
  <c r="Y5841" i="4"/>
  <c r="Y5842" i="4"/>
  <c r="Y5437" i="4"/>
  <c r="Y4414" i="4"/>
  <c r="Y2884" i="4"/>
  <c r="Y4010" i="4"/>
  <c r="Y4011" i="4"/>
  <c r="Y2239" i="4"/>
  <c r="Y2240" i="4"/>
  <c r="Y1913" i="4"/>
  <c r="Y1914" i="4"/>
  <c r="Y3849" i="4"/>
  <c r="Y3850" i="4"/>
  <c r="Y4320" i="4"/>
  <c r="Y4329" i="4"/>
  <c r="Y1442" i="4"/>
  <c r="Y1443" i="4"/>
  <c r="Y108" i="4"/>
  <c r="Y8716" i="4"/>
  <c r="Y8718" i="4"/>
  <c r="Y8140" i="4"/>
  <c r="Y7818" i="4"/>
  <c r="Y7821" i="4"/>
  <c r="Y7108" i="4"/>
  <c r="Y7109" i="4"/>
  <c r="Y6977" i="4"/>
  <c r="Y6975" i="4"/>
  <c r="Y5506" i="4"/>
  <c r="Y5514" i="4"/>
  <c r="Y448" i="4"/>
  <c r="Y449" i="4"/>
  <c r="Y240" i="4"/>
  <c r="Y7327" i="4"/>
  <c r="Y7328" i="4"/>
  <c r="Y3998" i="4"/>
  <c r="Y4006" i="4"/>
  <c r="Y7851" i="4"/>
  <c r="Y7852" i="4"/>
  <c r="Y7535" i="4"/>
  <c r="Y7537" i="4"/>
  <c r="Y4539" i="4"/>
  <c r="Y3988" i="4"/>
  <c r="Y3990" i="4"/>
  <c r="Y1185" i="4"/>
  <c r="Y1186" i="4"/>
  <c r="Y8807" i="4"/>
  <c r="Y8809" i="4"/>
  <c r="Y2911" i="4"/>
  <c r="Y2919" i="4"/>
  <c r="Y7062" i="4"/>
  <c r="Y73" i="4"/>
  <c r="Y74" i="4"/>
  <c r="Y5292" i="4"/>
  <c r="Y5294" i="4"/>
  <c r="Y4571" i="4"/>
  <c r="Y4580" i="4"/>
  <c r="Y5819" i="4"/>
  <c r="Y5821" i="4"/>
  <c r="Y4190" i="4"/>
  <c r="Y4192" i="4"/>
  <c r="Y8996" i="4"/>
  <c r="Y8998" i="4"/>
  <c r="Y5343" i="4"/>
  <c r="Y5351" i="4"/>
  <c r="Y2742" i="4"/>
  <c r="Y1860" i="4"/>
  <c r="Y1868" i="4"/>
  <c r="Y5778" i="4"/>
  <c r="Y5780" i="4"/>
  <c r="Y4888" i="4"/>
  <c r="Y4890" i="4"/>
  <c r="Y3547" i="4"/>
  <c r="Y3549" i="4"/>
  <c r="Y2380" i="4"/>
  <c r="Y2382" i="4"/>
  <c r="Y6488" i="4"/>
  <c r="Y6497" i="4"/>
  <c r="Y5656" i="4"/>
  <c r="Y5658" i="4"/>
  <c r="Y5788" i="4"/>
  <c r="Y5797" i="4"/>
  <c r="Y5521" i="4"/>
  <c r="Y5522" i="4"/>
  <c r="Y5273" i="4"/>
  <c r="Y5274" i="4"/>
  <c r="Y2364" i="4"/>
  <c r="Y2365" i="4"/>
  <c r="Y6586" i="4"/>
  <c r="Y6587" i="4"/>
  <c r="Y9022" i="4"/>
  <c r="Y9023" i="4"/>
  <c r="Y5558" i="4"/>
  <c r="Y5559" i="4"/>
  <c r="Y3286" i="4"/>
  <c r="Y8702" i="4"/>
  <c r="Y8475" i="4"/>
  <c r="Y6324" i="4"/>
  <c r="Y6325" i="4"/>
  <c r="Y15" i="4"/>
  <c r="Y6671" i="4"/>
  <c r="Y6543" i="4"/>
  <c r="Y6544" i="4"/>
  <c r="Y5802" i="4"/>
  <c r="Y4625" i="4"/>
  <c r="Y3327" i="4"/>
  <c r="Y3328" i="4"/>
  <c r="Y2034" i="4"/>
  <c r="Y2035" i="4"/>
  <c r="Y7513" i="4"/>
  <c r="Y7514" i="4"/>
  <c r="Y7461" i="4"/>
  <c r="Y7462" i="4"/>
  <c r="Y6828" i="4"/>
  <c r="Y6829" i="4"/>
  <c r="Y4773" i="4"/>
  <c r="Y4781" i="4"/>
  <c r="Y3151" i="4"/>
  <c r="Y3160" i="4"/>
  <c r="Y2320" i="4"/>
  <c r="Y2321" i="4"/>
  <c r="Y888" i="4"/>
  <c r="Y457" i="4"/>
  <c r="Y7691" i="4"/>
  <c r="Y7693" i="4"/>
  <c r="Y5942" i="4"/>
  <c r="Y5944" i="4"/>
  <c r="Y4069" i="4"/>
  <c r="Y4071" i="4"/>
  <c r="Y586" i="4"/>
  <c r="Y587" i="4"/>
  <c r="Y6988" i="4"/>
  <c r="Y6990" i="4"/>
  <c r="Y4971" i="4"/>
  <c r="Y4973" i="4"/>
  <c r="Y3787" i="4"/>
  <c r="Y94" i="4"/>
  <c r="Y6134" i="4"/>
  <c r="Y6136" i="4"/>
  <c r="Y4785" i="4"/>
  <c r="Y4786" i="4"/>
  <c r="Y4521" i="4"/>
  <c r="Y4523" i="4"/>
  <c r="Y1890" i="4"/>
  <c r="Y1892" i="4"/>
  <c r="Y808" i="4"/>
  <c r="Y810" i="4"/>
  <c r="Y9083" i="4"/>
  <c r="Y9085" i="4"/>
  <c r="Y8771" i="4"/>
  <c r="Y8780" i="4"/>
  <c r="Y5464" i="4"/>
  <c r="Y5473" i="4"/>
  <c r="Y2831" i="4"/>
  <c r="Y2839" i="4"/>
  <c r="Y2177" i="4"/>
  <c r="Y2179" i="4"/>
  <c r="Y1315" i="4"/>
  <c r="Y390" i="4"/>
  <c r="Y391" i="4"/>
  <c r="Y304" i="4"/>
  <c r="Y305" i="4"/>
  <c r="Y207" i="4"/>
  <c r="Y208" i="4"/>
  <c r="Y6157" i="4"/>
  <c r="Y6158" i="4"/>
  <c r="Y496" i="4"/>
  <c r="Y497" i="4"/>
  <c r="Y8611" i="4"/>
  <c r="Y8612" i="4"/>
  <c r="Y6379" i="4"/>
  <c r="Y6381" i="4"/>
  <c r="Y5052" i="4"/>
  <c r="Y5054" i="4"/>
  <c r="Y8206" i="4"/>
  <c r="Y8208" i="4"/>
  <c r="Y7047" i="4"/>
  <c r="Y5171" i="4"/>
  <c r="Y5173" i="4"/>
  <c r="Y4031" i="4"/>
  <c r="Y2700" i="4"/>
  <c r="Y2702" i="4"/>
  <c r="Y2136" i="4"/>
  <c r="Y2138" i="4"/>
  <c r="Y8853" i="4"/>
  <c r="Y8855" i="4"/>
  <c r="Y8400" i="4"/>
  <c r="Y8409" i="4"/>
  <c r="Y7882" i="4"/>
  <c r="Y7884" i="4"/>
  <c r="Y6654" i="4"/>
  <c r="Y6663" i="4"/>
  <c r="Y3838" i="4"/>
  <c r="Y3845" i="4"/>
  <c r="Y1810" i="4"/>
  <c r="Y1812" i="4"/>
  <c r="Y8164" i="4"/>
  <c r="Y8166" i="4"/>
  <c r="Y6819" i="4"/>
  <c r="Y4119" i="4"/>
  <c r="Y4127" i="4"/>
  <c r="Y5496" i="4"/>
  <c r="Y5498" i="4"/>
  <c r="Y3877" i="4"/>
  <c r="Y3885" i="4"/>
  <c r="Y5383" i="4"/>
  <c r="Y4805" i="4"/>
  <c r="Y4807" i="4"/>
  <c r="Y6919" i="4"/>
  <c r="Y2227" i="4"/>
  <c r="Y2235" i="4"/>
  <c r="Y7013" i="4"/>
  <c r="Y6504" i="4"/>
  <c r="Y6505" i="4"/>
  <c r="Y17" i="4"/>
  <c r="Y5277" i="4"/>
  <c r="Y5278" i="4"/>
  <c r="Y4333" i="4"/>
  <c r="Y4334" i="4"/>
  <c r="Y3809" i="4"/>
  <c r="Y3810" i="4"/>
  <c r="Y5678" i="4"/>
  <c r="Y5518" i="4"/>
  <c r="Y2963" i="4"/>
  <c r="Y1714" i="4"/>
  <c r="Y6321" i="4"/>
  <c r="Y6322" i="4"/>
  <c r="Y5153" i="4"/>
  <c r="Y5154" i="4"/>
  <c r="Y4172" i="4"/>
  <c r="Y4173" i="4"/>
  <c r="Y1995" i="4"/>
  <c r="Y1996" i="4"/>
  <c r="Y7016" i="4"/>
  <c r="Y7017" i="4"/>
  <c r="Y6540" i="4"/>
  <c r="Y6541" i="4"/>
  <c r="Y6405" i="4"/>
  <c r="Y5638" i="4"/>
  <c r="Y5639" i="4"/>
  <c r="Y4954" i="4"/>
  <c r="Y4456" i="4"/>
  <c r="Y4457" i="4"/>
  <c r="Y4135" i="4"/>
  <c r="Y3649" i="4"/>
  <c r="Y3650" i="4"/>
  <c r="Y2560" i="4"/>
  <c r="Y1872" i="4"/>
  <c r="Y1873" i="4"/>
  <c r="AC46" i="1"/>
  <c r="AC63" i="1"/>
  <c r="AC58" i="1"/>
  <c r="AD32" i="1"/>
  <c r="AF25" i="1"/>
  <c r="AD25" i="1"/>
  <c r="AE26" i="1"/>
  <c r="AE25" i="1"/>
  <c r="AB25" i="1"/>
  <c r="AB24" i="1"/>
  <c r="AD13" i="1"/>
  <c r="AF9" i="1"/>
  <c r="AF7" i="1" s="1"/>
  <c r="AE9" i="1"/>
  <c r="AG9" i="1"/>
  <c r="AG7" i="1" s="1"/>
  <c r="AF30" i="1"/>
  <c r="AD39" i="1"/>
  <c r="AE42" i="1"/>
  <c r="AF51" i="1"/>
  <c r="AE51" i="1"/>
  <c r="AB54" i="1"/>
  <c r="AG52" i="1"/>
  <c r="AD30" i="1"/>
  <c r="AG30" i="1"/>
  <c r="AG50" i="1"/>
  <c r="AF62" i="1"/>
  <c r="AF65" i="1" s="1"/>
  <c r="AE36" i="1"/>
  <c r="AE54" i="1"/>
  <c r="AB26" i="1"/>
  <c r="AD10" i="1"/>
  <c r="AB22" i="1"/>
  <c r="AB17" i="1"/>
  <c r="AE17" i="1"/>
  <c r="AE16" i="1" s="1"/>
  <c r="AF39" i="1"/>
  <c r="AD55" i="1"/>
  <c r="AG32" i="1"/>
  <c r="AD17" i="1"/>
  <c r="AD16" i="1" s="1"/>
  <c r="AB52" i="1"/>
  <c r="AB23" i="1"/>
  <c r="AD50" i="1"/>
  <c r="AE32" i="1"/>
  <c r="AG45" i="1"/>
  <c r="AG48" i="1" s="1"/>
  <c r="AB31" i="1"/>
  <c r="AB57" i="1"/>
  <c r="AE57" i="1"/>
  <c r="AE61" i="1" s="1"/>
  <c r="AG51" i="1"/>
  <c r="AG39" i="1"/>
  <c r="AD57" i="1"/>
  <c r="AD61" i="1" s="1"/>
  <c r="AB39" i="1"/>
  <c r="AF57" i="1"/>
  <c r="AF61" i="1" s="1"/>
  <c r="AG19" i="1"/>
  <c r="AF45" i="1"/>
  <c r="AF48" i="1" s="1"/>
  <c r="AG57" i="1"/>
  <c r="AG61" i="1" s="1"/>
  <c r="AA67" i="1"/>
  <c r="AG54" i="1"/>
  <c r="AA68" i="1"/>
  <c r="AF40" i="1"/>
  <c r="AE30" i="1"/>
  <c r="AE19" i="1"/>
  <c r="AD52" i="1"/>
  <c r="AD51" i="1"/>
  <c r="AB13" i="1"/>
  <c r="AF54" i="1"/>
  <c r="AB30" i="1"/>
  <c r="AB36" i="1"/>
  <c r="AF52" i="1"/>
  <c r="AE52" i="1"/>
  <c r="AE41" i="1"/>
  <c r="AD23" i="1"/>
  <c r="AE31" i="1"/>
  <c r="AB40" i="1"/>
  <c r="AD22" i="1"/>
  <c r="AE22" i="1"/>
  <c r="AE27" i="1"/>
  <c r="AB50" i="1"/>
  <c r="AF36" i="1"/>
  <c r="AB32" i="1"/>
  <c r="AE53" i="1"/>
  <c r="AD40" i="1"/>
  <c r="AF32" i="1"/>
  <c r="AA60" i="1"/>
  <c r="AG40" i="1"/>
  <c r="Y6810" i="4" l="1"/>
  <c r="Y4531" i="4"/>
  <c r="X11104" i="4"/>
  <c r="Y5679" i="4"/>
  <c r="X512" i="4"/>
  <c r="X7579" i="4"/>
  <c r="X7578" i="4" s="1"/>
  <c r="X53" i="4"/>
  <c r="X76" i="4" s="1"/>
  <c r="Y8087" i="4"/>
  <c r="Y193" i="4"/>
  <c r="X4500" i="4"/>
  <c r="Y1384" i="4"/>
  <c r="X467" i="4"/>
  <c r="X900" i="4"/>
  <c r="Y6502" i="4"/>
  <c r="Y3489" i="4"/>
  <c r="Y6875" i="4"/>
  <c r="X9257" i="4"/>
  <c r="Y9257" i="4" s="1"/>
  <c r="Y4994" i="4"/>
  <c r="X2338" i="4"/>
  <c r="X2368" i="4" s="1"/>
  <c r="X2372" i="4" s="1"/>
  <c r="X2373" i="4" s="1"/>
  <c r="Y3207" i="4"/>
  <c r="X9232" i="4"/>
  <c r="Y9232" i="4" s="1"/>
  <c r="X11424" i="4"/>
  <c r="Y4665" i="4"/>
  <c r="X9264" i="4"/>
  <c r="Y9264" i="4" s="1"/>
  <c r="Y9364" i="4"/>
  <c r="X9360" i="4"/>
  <c r="Y9360" i="4" s="1"/>
  <c r="Y9410" i="4"/>
  <c r="X9263" i="4"/>
  <c r="Y9263" i="4" s="1"/>
  <c r="Y9363" i="4"/>
  <c r="X10259" i="4"/>
  <c r="Y10259" i="4" s="1"/>
  <c r="Y10359" i="4"/>
  <c r="X9265" i="4"/>
  <c r="Y9265" i="4" s="1"/>
  <c r="Y9365" i="4"/>
  <c r="X9239" i="4"/>
  <c r="Y9239" i="4" s="1"/>
  <c r="Y9339" i="4"/>
  <c r="X9229" i="4"/>
  <c r="Y9229" i="4" s="1"/>
  <c r="Y9329" i="4"/>
  <c r="X9237" i="4"/>
  <c r="Y9237" i="4" s="1"/>
  <c r="Y9337" i="4"/>
  <c r="X9241" i="4"/>
  <c r="Y9241" i="4" s="1"/>
  <c r="Y9341" i="4"/>
  <c r="X9236" i="4"/>
  <c r="Y9236" i="4" s="1"/>
  <c r="Y9336" i="4"/>
  <c r="X9765" i="4"/>
  <c r="Y9765" i="4" s="1"/>
  <c r="Y9815" i="4"/>
  <c r="X9246" i="4"/>
  <c r="Y9246" i="4" s="1"/>
  <c r="Y9346" i="4"/>
  <c r="X10649" i="4"/>
  <c r="Y10649" i="4" s="1"/>
  <c r="Y10699" i="4"/>
  <c r="AH46" i="1"/>
  <c r="AI46" i="1" s="1"/>
  <c r="Y11024" i="4"/>
  <c r="X9231" i="4"/>
  <c r="Y9231" i="4" s="1"/>
  <c r="Y9331" i="4"/>
  <c r="X9270" i="4"/>
  <c r="Y9270" i="4" s="1"/>
  <c r="Y9370" i="4"/>
  <c r="X9259" i="4"/>
  <c r="Y9259" i="4" s="1"/>
  <c r="Y9359" i="4"/>
  <c r="X10252" i="4"/>
  <c r="Y10252" i="4" s="1"/>
  <c r="Y10602" i="4"/>
  <c r="X10264" i="4"/>
  <c r="Y10264" i="4" s="1"/>
  <c r="Y10614" i="4"/>
  <c r="X10474" i="4"/>
  <c r="Y10474" i="4" s="1"/>
  <c r="Y10470" i="4"/>
  <c r="X9269" i="4"/>
  <c r="Y9269" i="4" s="1"/>
  <c r="Y9369" i="4"/>
  <c r="X9251" i="4"/>
  <c r="Y9251" i="4" s="1"/>
  <c r="Y9351" i="4"/>
  <c r="X9742" i="4"/>
  <c r="Y9742" i="4" s="1"/>
  <c r="Y10192" i="4"/>
  <c r="X9238" i="4"/>
  <c r="Y9238" i="4" s="1"/>
  <c r="Y9338" i="4"/>
  <c r="X9268" i="4"/>
  <c r="Y9268" i="4" s="1"/>
  <c r="Y9368" i="4"/>
  <c r="X9271" i="4"/>
  <c r="Y9271" i="4" s="1"/>
  <c r="Y9371" i="4"/>
  <c r="X9245" i="4"/>
  <c r="Y9245" i="4" s="1"/>
  <c r="Y9345" i="4"/>
  <c r="X9243" i="4"/>
  <c r="Y9243" i="4" s="1"/>
  <c r="Y9343" i="4"/>
  <c r="X9247" i="4"/>
  <c r="Y9247" i="4" s="1"/>
  <c r="Y9347" i="4"/>
  <c r="X9373" i="4"/>
  <c r="Y9373" i="4" s="1"/>
  <c r="Y9423" i="4"/>
  <c r="X9748" i="4"/>
  <c r="Y9748" i="4" s="1"/>
  <c r="Y9948" i="4"/>
  <c r="X9734" i="4"/>
  <c r="Y9734" i="4" s="1"/>
  <c r="Y10184" i="4"/>
  <c r="X9254" i="4"/>
  <c r="Y9254" i="4" s="1"/>
  <c r="Y9354" i="4"/>
  <c r="X9258" i="4"/>
  <c r="Y9258" i="4" s="1"/>
  <c r="Y9358" i="4"/>
  <c r="X10231" i="4"/>
  <c r="Y10231" i="4" s="1"/>
  <c r="Y10381" i="4"/>
  <c r="X10233" i="4"/>
  <c r="Y10233" i="4" s="1"/>
  <c r="Y10383" i="4"/>
  <c r="X9234" i="4"/>
  <c r="Y9234" i="4" s="1"/>
  <c r="Y9334" i="4"/>
  <c r="X9249" i="4"/>
  <c r="Y9249" i="4" s="1"/>
  <c r="Y9349" i="4"/>
  <c r="X9248" i="4"/>
  <c r="Y9248" i="4" s="1"/>
  <c r="Y9348" i="4"/>
  <c r="X9253" i="4"/>
  <c r="Y9253" i="4" s="1"/>
  <c r="Y9353" i="4"/>
  <c r="X9242" i="4"/>
  <c r="Y9242" i="4" s="1"/>
  <c r="Y9342" i="4"/>
  <c r="X9751" i="4"/>
  <c r="Y9751" i="4" s="1"/>
  <c r="Y10201" i="4"/>
  <c r="X9272" i="4"/>
  <c r="Y9272" i="4" s="1"/>
  <c r="Y9372" i="4"/>
  <c r="X9261" i="4"/>
  <c r="Y9261" i="4" s="1"/>
  <c r="Y9361" i="4"/>
  <c r="X9267" i="4"/>
  <c r="Y9267" i="4" s="1"/>
  <c r="Y9367" i="4"/>
  <c r="X9767" i="4"/>
  <c r="Y9767" i="4" s="1"/>
  <c r="Y10017" i="4"/>
  <c r="X9355" i="4"/>
  <c r="Y9355" i="4" s="1"/>
  <c r="Y9405" i="4"/>
  <c r="X10267" i="4"/>
  <c r="Y10267" i="4" s="1"/>
  <c r="Y10417" i="4"/>
  <c r="X9362" i="4"/>
  <c r="Y9362" i="4" s="1"/>
  <c r="Y9412" i="4"/>
  <c r="X9240" i="4"/>
  <c r="Y9240" i="4" s="1"/>
  <c r="Y9340" i="4"/>
  <c r="X10249" i="4"/>
  <c r="Y10249" i="4" s="1"/>
  <c r="Y10299" i="4"/>
  <c r="X10245" i="4"/>
  <c r="Y10245" i="4" s="1"/>
  <c r="Y10295" i="4"/>
  <c r="X9356" i="4"/>
  <c r="Y9356" i="4" s="1"/>
  <c r="Y9406" i="4"/>
  <c r="X9228" i="4"/>
  <c r="Y9228" i="4" s="1"/>
  <c r="Y9328" i="4"/>
  <c r="X10653" i="4"/>
  <c r="Y10653" i="4" s="1"/>
  <c r="Y10803" i="4"/>
  <c r="X9266" i="4"/>
  <c r="Y9266" i="4" s="1"/>
  <c r="Y9366" i="4"/>
  <c r="AB61" i="1"/>
  <c r="AB48" i="1"/>
  <c r="AB9" i="1"/>
  <c r="AB7" i="1" s="1"/>
  <c r="AB16" i="1"/>
  <c r="AB65" i="1"/>
  <c r="Y2723" i="4"/>
  <c r="Y1264" i="4"/>
  <c r="Y6282" i="4"/>
  <c r="Y3529" i="4"/>
  <c r="Y5356" i="4"/>
  <c r="Y7176" i="4"/>
  <c r="Y7639" i="4"/>
  <c r="Y2844" i="4"/>
  <c r="Y5194" i="4"/>
  <c r="Y1341" i="4"/>
  <c r="Y3570" i="4"/>
  <c r="Y3124" i="4"/>
  <c r="Y5760" i="4"/>
  <c r="Y7606" i="4"/>
  <c r="Y2281" i="4"/>
  <c r="Y7357" i="4"/>
  <c r="Y5478" i="4"/>
  <c r="X9773" i="4"/>
  <c r="Y9773" i="4" s="1"/>
  <c r="Y7440" i="4"/>
  <c r="X7229" i="4"/>
  <c r="X7284" i="4" s="1"/>
  <c r="X9212" i="4" s="1"/>
  <c r="Y9212" i="4" s="1"/>
  <c r="Y1570" i="4"/>
  <c r="X1101" i="4"/>
  <c r="Y1101" i="4" s="1"/>
  <c r="X7770" i="4"/>
  <c r="Y255" i="4"/>
  <c r="Y5519" i="4"/>
  <c r="Y4585" i="4"/>
  <c r="Y7279" i="4"/>
  <c r="Y5481" i="4"/>
  <c r="Y6695" i="4"/>
  <c r="Y3369" i="4"/>
  <c r="Y515" i="4"/>
  <c r="Y4092" i="4"/>
  <c r="Y6872" i="4"/>
  <c r="X285" i="4"/>
  <c r="X308" i="4" s="1"/>
  <c r="X9182" i="4" s="1"/>
  <c r="Y9182" i="4" s="1"/>
  <c r="X11374" i="4"/>
  <c r="Y6584" i="4"/>
  <c r="Y3730" i="4"/>
  <c r="Y513" i="4"/>
  <c r="Y6241" i="4"/>
  <c r="Y3084" i="4"/>
  <c r="Y1074" i="4"/>
  <c r="X8296" i="4"/>
  <c r="X8331" i="4" s="1"/>
  <c r="X8335" i="4" s="1"/>
  <c r="X8336" i="4" s="1"/>
  <c r="X5332" i="4"/>
  <c r="X5361" i="4" s="1"/>
  <c r="X5365" i="4" s="1"/>
  <c r="X5366" i="4" s="1"/>
  <c r="X807" i="4"/>
  <c r="Y807" i="4" s="1"/>
  <c r="Y4213" i="4"/>
  <c r="Y6087" i="4"/>
  <c r="Y2964" i="4"/>
  <c r="Y2403" i="4"/>
  <c r="Y5882" i="4"/>
  <c r="Y4829" i="4"/>
  <c r="X734" i="4"/>
  <c r="Y6203" i="4"/>
  <c r="Y6968" i="4"/>
  <c r="Y5966" i="4"/>
  <c r="Y468" i="4"/>
  <c r="Y6738" i="4"/>
  <c r="Y5115" i="4"/>
  <c r="Y2763" i="4"/>
  <c r="X9762" i="4"/>
  <c r="Y9762" i="4" s="1"/>
  <c r="Y3970" i="4"/>
  <c r="Y2600" i="4"/>
  <c r="Y2480" i="4"/>
  <c r="Y4746" i="4"/>
  <c r="Y5399" i="4"/>
  <c r="Y8107" i="4"/>
  <c r="Y1955" i="4"/>
  <c r="Y13" i="4"/>
  <c r="Y5076" i="4"/>
  <c r="Y6458" i="4"/>
  <c r="Y4709" i="4"/>
  <c r="Y2159" i="4"/>
  <c r="Y5986" i="4"/>
  <c r="X8760" i="4"/>
  <c r="X8795" i="4" s="1"/>
  <c r="X8799" i="4" s="1"/>
  <c r="X8800" i="4" s="1"/>
  <c r="Y9107" i="4"/>
  <c r="Y3210" i="4"/>
  <c r="Y974" i="4"/>
  <c r="Y7489" i="4"/>
  <c r="X654" i="4"/>
  <c r="Y654" i="4" s="1"/>
  <c r="Y286" i="4"/>
  <c r="X6257" i="4"/>
  <c r="X6287" i="4" s="1"/>
  <c r="X6291" i="4" s="1"/>
  <c r="X6292" i="4" s="1"/>
  <c r="X5131" i="4"/>
  <c r="X5159" i="4" s="1"/>
  <c r="X5163" i="4" s="1"/>
  <c r="X5164" i="4" s="1"/>
  <c r="X7437" i="4"/>
  <c r="X7470" i="4" s="1"/>
  <c r="Y7189" i="4"/>
  <c r="Y2520" i="4"/>
  <c r="Y3165" i="4"/>
  <c r="Y5359" i="4"/>
  <c r="Y7066" i="4"/>
  <c r="X10024" i="4"/>
  <c r="Y10024" i="4" s="1"/>
  <c r="X1209" i="4"/>
  <c r="Y2682" i="4"/>
  <c r="Y1791" i="4"/>
  <c r="Y1618" i="4"/>
  <c r="Y7087" i="4"/>
  <c r="Y2924" i="4"/>
  <c r="Y6668" i="4"/>
  <c r="Y3045" i="4"/>
  <c r="X323" i="4"/>
  <c r="X7717" i="4"/>
  <c r="X7716" i="4" s="1"/>
  <c r="Y1711" i="4"/>
  <c r="Y3690" i="4"/>
  <c r="Y9110" i="4"/>
  <c r="Y9020" i="4"/>
  <c r="Y542" i="4"/>
  <c r="X10272" i="4"/>
  <c r="Y10272" i="4" s="1"/>
  <c r="Y5924" i="4"/>
  <c r="Y7232" i="4"/>
  <c r="Y1104" i="4"/>
  <c r="Y2804" i="4"/>
  <c r="Y7667" i="4"/>
  <c r="Y3409" i="4"/>
  <c r="X545" i="4"/>
  <c r="X1586" i="4"/>
  <c r="X1585" i="4" s="1"/>
  <c r="Y1585" i="4" s="1"/>
  <c r="Y8044" i="4"/>
  <c r="Y357" i="4"/>
  <c r="Y3287" i="4"/>
  <c r="Y7230" i="4"/>
  <c r="Y1750" i="4"/>
  <c r="Y4415" i="4"/>
  <c r="Y1102" i="4"/>
  <c r="X2576" i="4"/>
  <c r="X2605" i="4" s="1"/>
  <c r="X2609" i="4" s="1"/>
  <c r="X2610" i="4" s="1"/>
  <c r="X11105" i="4"/>
  <c r="X10" i="4"/>
  <c r="Y10" i="4" s="1"/>
  <c r="Y11" i="4"/>
  <c r="X971" i="4"/>
  <c r="X1024" i="4" s="1"/>
  <c r="X1028" i="4" s="1"/>
  <c r="X1029" i="4" s="1"/>
  <c r="X10670" i="4"/>
  <c r="Y10670" i="4" s="1"/>
  <c r="Y288" i="4"/>
  <c r="Y735" i="4"/>
  <c r="Y737" i="4"/>
  <c r="X9273" i="4"/>
  <c r="Y9273" i="4" s="1"/>
  <c r="X5495" i="4"/>
  <c r="X5525" i="4" s="1"/>
  <c r="X5529" i="4" s="1"/>
  <c r="X5530" i="4" s="1"/>
  <c r="X1569" i="4"/>
  <c r="Y1569" i="4" s="1"/>
  <c r="Y4051" i="4"/>
  <c r="Y901" i="4"/>
  <c r="X4496" i="4"/>
  <c r="X4487" i="4" s="1"/>
  <c r="Y4487" i="4" s="1"/>
  <c r="X1580" i="4"/>
  <c r="X10205" i="4" s="1"/>
  <c r="X10824" i="4"/>
  <c r="Y10824" i="4" s="1"/>
  <c r="X1272" i="4"/>
  <c r="Y1272" i="4" s="1"/>
  <c r="X4028" i="4"/>
  <c r="X4057" i="4" s="1"/>
  <c r="X4061" i="4" s="1"/>
  <c r="X4062" i="4" s="1"/>
  <c r="X1646" i="4"/>
  <c r="X1676" i="4" s="1"/>
  <c r="X1680" i="4" s="1"/>
  <c r="X1681" i="4" s="1"/>
  <c r="X8488" i="4"/>
  <c r="X8523" i="4" s="1"/>
  <c r="X8527" i="4" s="1"/>
  <c r="X8528" i="4" s="1"/>
  <c r="Y903" i="4"/>
  <c r="X7486" i="4"/>
  <c r="X10874" i="4"/>
  <c r="X6692" i="4"/>
  <c r="Y6692" i="4" s="1"/>
  <c r="X6832" i="4"/>
  <c r="X10210" i="4"/>
  <c r="X6095" i="4"/>
  <c r="Y324" i="4"/>
  <c r="Y1359" i="4"/>
  <c r="Y3770" i="4"/>
  <c r="Y1163" i="4"/>
  <c r="X1889" i="4"/>
  <c r="X1920" i="4" s="1"/>
  <c r="X1924" i="4" s="1"/>
  <c r="X1925" i="4" s="1"/>
  <c r="X9712" i="4"/>
  <c r="Y9712" i="4" s="1"/>
  <c r="X6769" i="4"/>
  <c r="Y6769" i="4" s="1"/>
  <c r="X11122" i="4"/>
  <c r="X1201" i="4"/>
  <c r="Y1201" i="4" s="1"/>
  <c r="Y1196" i="4"/>
  <c r="Y7141" i="4"/>
  <c r="X7139" i="4"/>
  <c r="Y4410" i="4"/>
  <c r="X4402" i="4"/>
  <c r="Y4402" i="4" s="1"/>
  <c r="X10296" i="4"/>
  <c r="X933" i="4"/>
  <c r="X1498" i="4"/>
  <c r="X1497" i="4" s="1"/>
  <c r="X725" i="4"/>
  <c r="Y725" i="4" s="1"/>
  <c r="Y722" i="4"/>
  <c r="Y3685" i="4"/>
  <c r="X3677" i="4"/>
  <c r="Y3677" i="4" s="1"/>
  <c r="X5910" i="4"/>
  <c r="Y5910" i="4" s="1"/>
  <c r="Y5919" i="4"/>
  <c r="X5941" i="4"/>
  <c r="X5969" i="4" s="1"/>
  <c r="X1809" i="4"/>
  <c r="X1838" i="4" s="1"/>
  <c r="X1842" i="4" s="1"/>
  <c r="X1843" i="4" s="1"/>
  <c r="X5983" i="4"/>
  <c r="X6008" i="4" s="1"/>
  <c r="X10612" i="4"/>
  <c r="X6782" i="4"/>
  <c r="X6781" i="4" s="1"/>
  <c r="Y6781" i="4" s="1"/>
  <c r="X10722" i="4"/>
  <c r="X7727" i="4"/>
  <c r="X4681" i="4"/>
  <c r="X4711" i="4" s="1"/>
  <c r="X4715" i="4" s="1"/>
  <c r="X4716" i="4" s="1"/>
  <c r="X5735" i="4"/>
  <c r="X5766" i="4" s="1"/>
  <c r="X5770" i="4" s="1"/>
  <c r="X5771" i="4" s="1"/>
  <c r="X5372" i="4"/>
  <c r="X5402" i="4" s="1"/>
  <c r="X5406" i="4" s="1"/>
  <c r="X5407" i="4" s="1"/>
  <c r="X5453" i="4"/>
  <c r="X5484" i="4" s="1"/>
  <c r="X5488" i="4" s="1"/>
  <c r="X5489" i="4" s="1"/>
  <c r="X4189" i="4"/>
  <c r="X4218" i="4" s="1"/>
  <c r="X4222" i="4" s="1"/>
  <c r="X4223" i="4" s="1"/>
  <c r="X4845" i="4"/>
  <c r="X4876" i="4" s="1"/>
  <c r="X4880" i="4" s="1"/>
  <c r="X4881" i="4" s="1"/>
  <c r="X2739" i="4"/>
  <c r="X2769" i="4" s="1"/>
  <c r="X2773" i="4" s="1"/>
  <c r="X2774" i="4" s="1"/>
  <c r="X3987" i="4"/>
  <c r="X4017" i="4" s="1"/>
  <c r="X4021" i="4" s="1"/>
  <c r="X4022" i="4" s="1"/>
  <c r="X5291" i="4"/>
  <c r="X5321" i="4" s="1"/>
  <c r="X5325" i="4" s="1"/>
  <c r="X5326" i="4" s="1"/>
  <c r="X2419" i="4"/>
  <c r="X2446" i="4" s="1"/>
  <c r="X2450" i="4" s="1"/>
  <c r="X2451" i="4" s="1"/>
  <c r="X6298" i="4"/>
  <c r="X4351" i="4"/>
  <c r="X4380" i="4" s="1"/>
  <c r="X4384" i="4" s="1"/>
  <c r="X4385" i="4" s="1"/>
  <c r="X2496" i="4"/>
  <c r="X2525" i="4" s="1"/>
  <c r="X2529" i="4" s="1"/>
  <c r="X2530" i="4" s="1"/>
  <c r="X3264" i="4"/>
  <c r="X3293" i="4" s="1"/>
  <c r="X3297" i="4" s="1"/>
  <c r="X3298" i="4" s="1"/>
  <c r="X9036" i="4"/>
  <c r="X9071" i="4" s="1"/>
  <c r="X9075" i="4" s="1"/>
  <c r="X9076" i="4" s="1"/>
  <c r="X3140" i="4"/>
  <c r="X3172" i="4" s="1"/>
  <c r="X3176" i="4" s="1"/>
  <c r="X3177" i="4" s="1"/>
  <c r="X3425" i="4"/>
  <c r="X3455" i="4" s="1"/>
  <c r="X3459" i="4" s="1"/>
  <c r="X3460" i="4" s="1"/>
  <c r="X2297" i="4"/>
  <c r="X2327" i="4" s="1"/>
  <c r="X2331" i="4" s="1"/>
  <c r="X2332" i="4" s="1"/>
  <c r="X11073" i="4"/>
  <c r="X7789" i="4"/>
  <c r="X7788" i="4" s="1"/>
  <c r="X2658" i="4"/>
  <c r="X2688" i="4" s="1"/>
  <c r="X2692" i="4" s="1"/>
  <c r="X2693" i="4" s="1"/>
  <c r="X10598" i="4"/>
  <c r="Y10598" i="4" s="1"/>
  <c r="X1068" i="4"/>
  <c r="Y4989" i="4"/>
  <c r="X4981" i="4"/>
  <c r="Y4981" i="4" s="1"/>
  <c r="X11773" i="4"/>
  <c r="X7800" i="4"/>
  <c r="X7799" i="4" s="1"/>
  <c r="Y7799" i="4" s="1"/>
  <c r="X9710" i="4"/>
  <c r="Y9710" i="4" s="1"/>
  <c r="X6093" i="4"/>
  <c r="Y6093" i="4" s="1"/>
  <c r="X1261" i="4"/>
  <c r="X1294" i="4" s="1"/>
  <c r="X7749" i="4"/>
  <c r="Y7749" i="4" s="1"/>
  <c r="X10188" i="4"/>
  <c r="X422" i="4"/>
  <c r="X10254" i="4"/>
  <c r="Y10254" i="4" s="1"/>
  <c r="X1550" i="4"/>
  <c r="Y1550" i="4" s="1"/>
  <c r="X1931" i="4"/>
  <c r="X1961" i="4" s="1"/>
  <c r="X1965" i="4" s="1"/>
  <c r="X1966" i="4" s="1"/>
  <c r="X11243" i="4"/>
  <c r="X11093" i="4" s="1"/>
  <c r="X708" i="4"/>
  <c r="X7365" i="4"/>
  <c r="X7354" i="4" s="1"/>
  <c r="Y7354" i="4" s="1"/>
  <c r="X7636" i="4"/>
  <c r="Y7636" i="4" s="1"/>
  <c r="X2900" i="4"/>
  <c r="X2930" i="4" s="1"/>
  <c r="X2934" i="4" s="1"/>
  <c r="X2935" i="4" s="1"/>
  <c r="X2871" i="4"/>
  <c r="Y2871" i="4" s="1"/>
  <c r="Y2879" i="4"/>
  <c r="X458" i="4"/>
  <c r="Y458" i="4" s="1"/>
  <c r="Y455" i="4"/>
  <c r="X6175" i="4"/>
  <c r="X6205" i="4" s="1"/>
  <c r="X6209" i="4" s="1"/>
  <c r="X6210" i="4" s="1"/>
  <c r="X8062" i="4"/>
  <c r="X8095" i="4" s="1"/>
  <c r="X8099" i="4" s="1"/>
  <c r="X8100" i="4" s="1"/>
  <c r="X7881" i="4"/>
  <c r="X7911" i="4" s="1"/>
  <c r="X7915" i="4" s="1"/>
  <c r="X7916" i="4" s="1"/>
  <c r="X8995" i="4"/>
  <c r="X9025" i="4" s="1"/>
  <c r="X9029" i="4" s="1"/>
  <c r="X9030" i="4" s="1"/>
  <c r="X5535" i="4"/>
  <c r="X5565" i="4" s="1"/>
  <c r="X5569" i="4" s="1"/>
  <c r="X5570" i="4" s="1"/>
  <c r="X4722" i="4"/>
  <c r="X4751" i="4" s="1"/>
  <c r="X4755" i="4" s="1"/>
  <c r="X4756" i="4" s="1"/>
  <c r="X4762" i="4"/>
  <c r="X4793" i="4" s="1"/>
  <c r="X4797" i="4" s="1"/>
  <c r="X4798" i="4" s="1"/>
  <c r="X4229" i="4"/>
  <c r="X4258" i="4" s="1"/>
  <c r="X4262" i="4" s="1"/>
  <c r="X4263" i="4" s="1"/>
  <c r="X3183" i="4"/>
  <c r="X3212" i="4" s="1"/>
  <c r="X3216" i="4" s="1"/>
  <c r="X3217" i="4" s="1"/>
  <c r="X6940" i="4"/>
  <c r="Y6940" i="4" s="1"/>
  <c r="X8672" i="4"/>
  <c r="X8704" i="4" s="1"/>
  <c r="X8708" i="4" s="1"/>
  <c r="X8709" i="4" s="1"/>
  <c r="X5010" i="4"/>
  <c r="X5040" i="4" s="1"/>
  <c r="X5044" i="4" s="1"/>
  <c r="X5045" i="4" s="1"/>
  <c r="X2699" i="4"/>
  <c r="X2729" i="4" s="1"/>
  <c r="X2733" i="4" s="1"/>
  <c r="X2734" i="4" s="1"/>
  <c r="X1849" i="4"/>
  <c r="X1878" i="4" s="1"/>
  <c r="X1882" i="4" s="1"/>
  <c r="X1883" i="4" s="1"/>
  <c r="X6338" i="4"/>
  <c r="X6368" i="4" s="1"/>
  <c r="X6372" i="4" s="1"/>
  <c r="X6373" i="4" s="1"/>
  <c r="X3304" i="4"/>
  <c r="X3334" i="4" s="1"/>
  <c r="X3338" i="4" s="1"/>
  <c r="X3339" i="4" s="1"/>
  <c r="Y342" i="4"/>
  <c r="X6109" i="4"/>
  <c r="X10610" i="4" s="1"/>
  <c r="Y10610" i="4" s="1"/>
  <c r="X3786" i="4"/>
  <c r="X3816" i="4" s="1"/>
  <c r="X3820" i="4" s="1"/>
  <c r="X3821" i="4" s="1"/>
  <c r="X7631" i="4"/>
  <c r="Y7631" i="4" s="1"/>
  <c r="Y7621" i="4"/>
  <c r="X2780" i="4"/>
  <c r="X2809" i="4" s="1"/>
  <c r="X2813" i="4" s="1"/>
  <c r="X2814" i="4" s="1"/>
  <c r="X8389" i="4"/>
  <c r="X8421" i="4" s="1"/>
  <c r="X8425" i="4" s="1"/>
  <c r="X8426" i="4" s="1"/>
  <c r="X6751" i="4"/>
  <c r="Y6751" i="4" s="1"/>
  <c r="Y6749" i="4"/>
  <c r="X135" i="4"/>
  <c r="Y137" i="4"/>
  <c r="X4815" i="4"/>
  <c r="Y4815" i="4" s="1"/>
  <c r="Y4824" i="4"/>
  <c r="X10709" i="4"/>
  <c r="X6056" i="4"/>
  <c r="X6055" i="4" s="1"/>
  <c r="X9424" i="4"/>
  <c r="X2256" i="4"/>
  <c r="X2286" i="4" s="1"/>
  <c r="X2290" i="4" s="1"/>
  <c r="X2291" i="4" s="1"/>
  <c r="X11266" i="4"/>
  <c r="X11116" i="4" s="1"/>
  <c r="X7331" i="4"/>
  <c r="X11146" i="4"/>
  <c r="X11096" i="4" s="1"/>
  <c r="X939" i="4"/>
  <c r="X938" i="4" s="1"/>
  <c r="Y938" i="4" s="1"/>
  <c r="X10704" i="4"/>
  <c r="X1509" i="4"/>
  <c r="X1051" i="4"/>
  <c r="X1039" i="4" s="1"/>
  <c r="X8852" i="4"/>
  <c r="X8887" i="4" s="1"/>
  <c r="X8891" i="4" s="1"/>
  <c r="X8892" i="4" s="1"/>
  <c r="X3827" i="4"/>
  <c r="X3855" i="4" s="1"/>
  <c r="X3859" i="4" s="1"/>
  <c r="X3860" i="4" s="1"/>
  <c r="X11263" i="4"/>
  <c r="X11113" i="4" s="1"/>
  <c r="X7112" i="4"/>
  <c r="X617" i="4"/>
  <c r="Y617" i="4" s="1"/>
  <c r="X3060" i="4"/>
  <c r="X3090" i="4" s="1"/>
  <c r="X3094" i="4" s="1"/>
  <c r="X3095" i="4" s="1"/>
  <c r="X4309" i="4"/>
  <c r="X4340" i="4" s="1"/>
  <c r="X4344" i="4" s="1"/>
  <c r="X4345" i="4" s="1"/>
  <c r="X8013" i="4"/>
  <c r="X8051" i="4" s="1"/>
  <c r="X8055" i="4" s="1"/>
  <c r="X8056" i="4" s="1"/>
  <c r="X2980" i="4"/>
  <c r="X3010" i="4" s="1"/>
  <c r="X3014" i="4" s="1"/>
  <c r="X3015" i="4" s="1"/>
  <c r="X9082" i="4"/>
  <c r="X9112" i="4" s="1"/>
  <c r="X9116" i="4" s="1"/>
  <c r="X9117" i="4" s="1"/>
  <c r="X1768" i="4"/>
  <c r="X1798" i="4" s="1"/>
  <c r="X1802" i="4" s="1"/>
  <c r="X1803" i="4" s="1"/>
  <c r="X2379" i="4"/>
  <c r="X2408" i="4" s="1"/>
  <c r="X2412" i="4" s="1"/>
  <c r="X2413" i="4" s="1"/>
  <c r="X8626" i="4"/>
  <c r="X8661" i="4" s="1"/>
  <c r="X8665" i="4" s="1"/>
  <c r="X8666" i="4" s="1"/>
  <c r="X6378" i="4"/>
  <c r="X5575" i="4"/>
  <c r="X5605" i="4" s="1"/>
  <c r="X5609" i="4" s="1"/>
  <c r="X5610" i="4" s="1"/>
  <c r="X5091" i="4"/>
  <c r="X5120" i="4" s="1"/>
  <c r="X5124" i="4" s="1"/>
  <c r="X5125" i="4" s="1"/>
  <c r="X8342" i="4"/>
  <c r="X8378" i="4" s="1"/>
  <c r="X8382" i="4" s="1"/>
  <c r="X8383" i="4" s="1"/>
  <c r="X8163" i="4"/>
  <c r="X8194" i="4" s="1"/>
  <c r="X8198" i="4" s="1"/>
  <c r="X8199" i="4" s="1"/>
  <c r="X3345" i="4"/>
  <c r="X3375" i="4" s="1"/>
  <c r="X3379" i="4" s="1"/>
  <c r="X3380" i="4" s="1"/>
  <c r="X7969" i="4"/>
  <c r="X8002" i="4" s="1"/>
  <c r="X8006" i="4" s="1"/>
  <c r="X8007" i="4" s="1"/>
  <c r="X8898" i="4"/>
  <c r="X8932" i="4" s="1"/>
  <c r="X8936" i="4" s="1"/>
  <c r="X8937" i="4" s="1"/>
  <c r="X3505" i="4"/>
  <c r="X3535" i="4" s="1"/>
  <c r="X3539" i="4" s="1"/>
  <c r="X3540" i="4" s="1"/>
  <c r="X5211" i="4"/>
  <c r="X5239" i="4" s="1"/>
  <c r="X5243" i="4" s="1"/>
  <c r="X5244" i="4" s="1"/>
  <c r="X3947" i="4"/>
  <c r="X3976" i="4" s="1"/>
  <c r="X3980" i="4" s="1"/>
  <c r="X3981" i="4" s="1"/>
  <c r="X5777" i="4"/>
  <c r="X5808" i="4" s="1"/>
  <c r="X5812" i="4" s="1"/>
  <c r="X5813" i="4" s="1"/>
  <c r="X6894" i="4"/>
  <c r="X6925" i="4" s="1"/>
  <c r="X8120" i="4"/>
  <c r="X8153" i="4" s="1"/>
  <c r="X8157" i="4" s="1"/>
  <c r="X8158" i="4" s="1"/>
  <c r="X11256" i="4"/>
  <c r="X11106" i="4" s="1"/>
  <c r="X4502" i="4"/>
  <c r="X4501" i="4" s="1"/>
  <c r="Y4501" i="4" s="1"/>
  <c r="X5424" i="4"/>
  <c r="Y5424" i="4" s="1"/>
  <c r="Y5432" i="4"/>
  <c r="X10695" i="4"/>
  <c r="X851" i="4"/>
  <c r="X10303" i="4"/>
  <c r="X1401" i="4"/>
  <c r="X1400" i="4" s="1"/>
  <c r="Y1400" i="4" s="1"/>
  <c r="X252" i="4"/>
  <c r="X270" i="4" s="1"/>
  <c r="X1245" i="4"/>
  <c r="Y7039" i="4"/>
  <c r="X7037" i="4"/>
  <c r="X1381" i="4"/>
  <c r="Y1381" i="4" s="1"/>
  <c r="X9723" i="4"/>
  <c r="Y9723" i="4" s="1"/>
  <c r="X7768" i="4"/>
  <c r="Y7768" i="4" s="1"/>
  <c r="X242" i="4"/>
  <c r="Y242" i="4" s="1"/>
  <c r="X1453" i="4"/>
  <c r="Y1453" i="4" s="1"/>
  <c r="X6073" i="4"/>
  <c r="Y6073" i="4" s="1"/>
  <c r="X5829" i="4"/>
  <c r="Y5829" i="4" s="1"/>
  <c r="Y5837" i="4"/>
  <c r="X10311" i="4"/>
  <c r="X6712" i="4"/>
  <c r="X1251" i="4"/>
  <c r="X7690" i="4"/>
  <c r="X3031" i="4"/>
  <c r="Y3031" i="4" s="1"/>
  <c r="Y3040" i="4"/>
  <c r="X10320" i="4"/>
  <c r="X7557" i="4"/>
  <c r="X7556" i="4" s="1"/>
  <c r="Y7556" i="4" s="1"/>
  <c r="X10688" i="4"/>
  <c r="Y10688" i="4" s="1"/>
  <c r="X441" i="4"/>
  <c r="Y3021" i="4"/>
  <c r="X8250" i="4"/>
  <c r="X8285" i="4" s="1"/>
  <c r="X8289" i="4" s="1"/>
  <c r="X8290" i="4" s="1"/>
  <c r="X4269" i="4"/>
  <c r="X4298" i="4" s="1"/>
  <c r="X4302" i="4" s="1"/>
  <c r="X4303" i="4" s="1"/>
  <c r="X5170" i="4"/>
  <c r="X5200" i="4" s="1"/>
  <c r="X5204" i="4" s="1"/>
  <c r="X5205" i="4" s="1"/>
  <c r="X3223" i="4"/>
  <c r="X3253" i="4" s="1"/>
  <c r="X3257" i="4" s="1"/>
  <c r="X3258" i="4" s="1"/>
  <c r="X2216" i="4"/>
  <c r="X2245" i="4" s="1"/>
  <c r="X2249" i="4" s="1"/>
  <c r="X2250" i="4" s="1"/>
  <c r="X2536" i="4"/>
  <c r="X2565" i="4" s="1"/>
  <c r="X2569" i="4" s="1"/>
  <c r="X2570" i="4" s="1"/>
  <c r="X5655" i="4"/>
  <c r="X5685" i="4" s="1"/>
  <c r="X5689" i="4" s="1"/>
  <c r="X5690" i="4" s="1"/>
  <c r="X6643" i="4"/>
  <c r="X6674" i="4" s="1"/>
  <c r="X6678" i="4" s="1"/>
  <c r="X6679" i="4" s="1"/>
  <c r="X891" i="4"/>
  <c r="Y891" i="4" s="1"/>
  <c r="X8715" i="4"/>
  <c r="X8749" i="4" s="1"/>
  <c r="X8753" i="4" s="1"/>
  <c r="X8754" i="4" s="1"/>
  <c r="X3465" i="4"/>
  <c r="X3494" i="4" s="1"/>
  <c r="X3498" i="4" s="1"/>
  <c r="X3499" i="4" s="1"/>
  <c r="X9123" i="4"/>
  <c r="X9153" i="4" s="1"/>
  <c r="X9157" i="4" s="1"/>
  <c r="X9158" i="4" s="1"/>
  <c r="X4601" i="4"/>
  <c r="X4631" i="4" s="1"/>
  <c r="X4635" i="4" s="1"/>
  <c r="X4636" i="4" s="1"/>
  <c r="X4391" i="4"/>
  <c r="X4420" i="4" s="1"/>
  <c r="X4424" i="4" s="1"/>
  <c r="X4425" i="4" s="1"/>
  <c r="X4560" i="4"/>
  <c r="X4591" i="4" s="1"/>
  <c r="X4595" i="4" s="1"/>
  <c r="X4596" i="4" s="1"/>
  <c r="X8432" i="4"/>
  <c r="X8463" i="4" s="1"/>
  <c r="X8467" i="4" s="1"/>
  <c r="X8468" i="4" s="1"/>
  <c r="X6517" i="4"/>
  <c r="X7922" i="4"/>
  <c r="X7958" i="4" s="1"/>
  <c r="X7962" i="4" s="1"/>
  <c r="X7963" i="4" s="1"/>
  <c r="X10373" i="4"/>
  <c r="X10273" i="4" s="1"/>
  <c r="Y10273" i="4" s="1"/>
  <c r="X7781" i="4"/>
  <c r="X7780" i="4" s="1"/>
  <c r="Y7780" i="4" s="1"/>
  <c r="X6112" i="4"/>
  <c r="X6409" i="4"/>
  <c r="Y6410" i="4"/>
  <c r="X11524" i="4"/>
  <c r="AH58" i="1" s="1"/>
  <c r="AH57" i="1" s="1"/>
  <c r="AH61" i="1" s="1"/>
  <c r="X11443" i="4"/>
  <c r="X11474" i="4" s="1"/>
  <c r="X10228" i="4"/>
  <c r="Y10228" i="4" s="1"/>
  <c r="X9187" i="4"/>
  <c r="Y9187" i="4" s="1"/>
  <c r="X549" i="4"/>
  <c r="X550" i="4" s="1"/>
  <c r="X9824" i="4"/>
  <c r="Y9824" i="4" s="1"/>
  <c r="X10744" i="4"/>
  <c r="Y10744" i="4" s="1"/>
  <c r="X775" i="4"/>
  <c r="X7425" i="4"/>
  <c r="Y7425" i="4" s="1"/>
  <c r="Y7422" i="4"/>
  <c r="Y2959" i="4"/>
  <c r="X2951" i="4"/>
  <c r="Y2951" i="4" s="1"/>
  <c r="X6455" i="4"/>
  <c r="X6454" i="4" s="1"/>
  <c r="Y6454" i="4" s="1"/>
  <c r="Y6456" i="4"/>
  <c r="X411" i="4"/>
  <c r="X7292" i="4"/>
  <c r="Y7292" i="4" s="1"/>
  <c r="Y7288" i="4"/>
  <c r="X11260" i="4"/>
  <c r="X11110" i="4" s="1"/>
  <c r="X6115" i="4"/>
  <c r="X6114" i="4" s="1"/>
  <c r="Y6114" i="4" s="1"/>
  <c r="X10182" i="4"/>
  <c r="Y10182" i="4" s="1"/>
  <c r="X201" i="4"/>
  <c r="Y201" i="4" s="1"/>
  <c r="X10693" i="4"/>
  <c r="X698" i="4"/>
  <c r="X10288" i="4"/>
  <c r="Y10288" i="4" s="1"/>
  <c r="X430" i="4"/>
  <c r="X429" i="4" s="1"/>
  <c r="Y429" i="4" s="1"/>
  <c r="X679" i="4"/>
  <c r="X678" i="4" s="1"/>
  <c r="X6027" i="4"/>
  <c r="Y6029" i="4"/>
  <c r="X3907" i="4"/>
  <c r="X3936" i="4" s="1"/>
  <c r="X3940" i="4" s="1"/>
  <c r="X3941" i="4" s="1"/>
  <c r="X6987" i="4"/>
  <c r="X7021" i="4" s="1"/>
  <c r="X9176" i="4"/>
  <c r="Y9176" i="4" s="1"/>
  <c r="X84" i="4"/>
  <c r="X80" i="4"/>
  <c r="X81" i="4" s="1"/>
  <c r="X8806" i="4"/>
  <c r="X8841" i="4" s="1"/>
  <c r="X8845" i="4" s="1"/>
  <c r="X8846" i="4" s="1"/>
  <c r="X91" i="4"/>
  <c r="X116" i="4" s="1"/>
  <c r="X1582" i="4"/>
  <c r="X1581" i="4" s="1"/>
  <c r="Y1581" i="4" s="1"/>
  <c r="X560" i="4"/>
  <c r="X591" i="4" s="1"/>
  <c r="X3746" i="4"/>
  <c r="X3775" i="4" s="1"/>
  <c r="X3779" i="4" s="1"/>
  <c r="X3780" i="4" s="1"/>
  <c r="X5614" i="4"/>
  <c r="X5645" i="4" s="1"/>
  <c r="X5649" i="4" s="1"/>
  <c r="X5650" i="4" s="1"/>
  <c r="X6477" i="4"/>
  <c r="X6507" i="4" s="1"/>
  <c r="X6511" i="4" s="1"/>
  <c r="X6512" i="4" s="1"/>
  <c r="X8582" i="4"/>
  <c r="X8615" i="4" s="1"/>
  <c r="X8619" i="4" s="1"/>
  <c r="X8620" i="4" s="1"/>
  <c r="X3866" i="4"/>
  <c r="X3896" i="4" s="1"/>
  <c r="X3900" i="4" s="1"/>
  <c r="X3901" i="4" s="1"/>
  <c r="X3100" i="4"/>
  <c r="X3129" i="4" s="1"/>
  <c r="X3133" i="4" s="1"/>
  <c r="X3134" i="4" s="1"/>
  <c r="X3546" i="4"/>
  <c r="X3576" i="4" s="1"/>
  <c r="X3580" i="4" s="1"/>
  <c r="X3581" i="4" s="1"/>
  <c r="X8943" i="4"/>
  <c r="X8984" i="4" s="1"/>
  <c r="X8988" i="4" s="1"/>
  <c r="X8989" i="4" s="1"/>
  <c r="X1687" i="4"/>
  <c r="X1716" i="4" s="1"/>
  <c r="X1720" i="4" s="1"/>
  <c r="X1721" i="4" s="1"/>
  <c r="X8205" i="4"/>
  <c r="X8239" i="4" s="1"/>
  <c r="X8243" i="4" s="1"/>
  <c r="X8244" i="4" s="1"/>
  <c r="X2176" i="4"/>
  <c r="X2205" i="4" s="1"/>
  <c r="X2209" i="4" s="1"/>
  <c r="X2210" i="4" s="1"/>
  <c r="X2457" i="4"/>
  <c r="X2485" i="4" s="1"/>
  <c r="X2489" i="4" s="1"/>
  <c r="X2490" i="4" s="1"/>
  <c r="X4887" i="4"/>
  <c r="X4916" i="4" s="1"/>
  <c r="X4920" i="4" s="1"/>
  <c r="X4921" i="4" s="1"/>
  <c r="X5858" i="4"/>
  <c r="X5888" i="4" s="1"/>
  <c r="X5892" i="4" s="1"/>
  <c r="X5893" i="4" s="1"/>
  <c r="X5250" i="4"/>
  <c r="X5280" i="4" s="1"/>
  <c r="X5284" i="4" s="1"/>
  <c r="X5285" i="4" s="1"/>
  <c r="X1727" i="4"/>
  <c r="X1757" i="4" s="1"/>
  <c r="X1761" i="4" s="1"/>
  <c r="X1762" i="4" s="1"/>
  <c r="X6601" i="4"/>
  <c r="X6632" i="4" s="1"/>
  <c r="X6636" i="4" s="1"/>
  <c r="X6637" i="4" s="1"/>
  <c r="X1972" i="4"/>
  <c r="X2001" i="4" s="1"/>
  <c r="X2005" i="4" s="1"/>
  <c r="X2006" i="4" s="1"/>
  <c r="X245" i="4"/>
  <c r="X9180" i="4"/>
  <c r="Y9180" i="4" s="1"/>
  <c r="Y326" i="4"/>
  <c r="Y7487" i="4"/>
  <c r="Y776" i="4"/>
  <c r="X3597" i="4"/>
  <c r="Y3597" i="4" s="1"/>
  <c r="Y3605" i="4"/>
  <c r="X6547" i="4"/>
  <c r="X6551" i="4" s="1"/>
  <c r="X6552" i="4" s="1"/>
  <c r="X9974" i="4"/>
  <c r="Y9974" i="4" s="1"/>
  <c r="X7731" i="4"/>
  <c r="X7730" i="4" s="1"/>
  <c r="Y7730" i="4" s="1"/>
  <c r="X1032" i="4"/>
  <c r="X10767" i="4"/>
  <c r="X10667" i="4" s="1"/>
  <c r="X7401" i="4"/>
  <c r="X7400" i="4" s="1"/>
  <c r="X7418" i="4" s="1"/>
  <c r="Y6236" i="4"/>
  <c r="X6227" i="4"/>
  <c r="Y6227" i="4" s="1"/>
  <c r="X6107" i="4"/>
  <c r="X6402" i="4"/>
  <c r="Y6403" i="4"/>
  <c r="X9706" i="4"/>
  <c r="Y9706" i="4" s="1"/>
  <c r="X4485" i="4"/>
  <c r="Y4485" i="4" s="1"/>
  <c r="X7861" i="4"/>
  <c r="X7794" i="4"/>
  <c r="Y7862" i="4"/>
  <c r="X11144" i="4"/>
  <c r="X779" i="4"/>
  <c r="X7084" i="4"/>
  <c r="X11262" i="4"/>
  <c r="X11112" i="4" s="1"/>
  <c r="X6785" i="4"/>
  <c r="X6784" i="4" s="1"/>
  <c r="X7534" i="4"/>
  <c r="X7617" i="4" s="1"/>
  <c r="X9217" i="4" s="1"/>
  <c r="Y9217" i="4" s="1"/>
  <c r="X6327" i="4"/>
  <c r="X6331" i="4" s="1"/>
  <c r="X6332" i="4" s="1"/>
  <c r="X10243" i="4"/>
  <c r="Y10243" i="4" s="1"/>
  <c r="X4149" i="4"/>
  <c r="X4178" i="4" s="1"/>
  <c r="X4182" i="4" s="1"/>
  <c r="X4183" i="4" s="1"/>
  <c r="X501" i="4"/>
  <c r="X9305" i="4"/>
  <c r="X1561" i="4"/>
  <c r="Y1561" i="4" s="1"/>
  <c r="X6426" i="4"/>
  <c r="Y6426" i="4" s="1"/>
  <c r="X10394" i="4"/>
  <c r="X769" i="4"/>
  <c r="X369" i="4"/>
  <c r="X393" i="4" s="1"/>
  <c r="X7305" i="4"/>
  <c r="Y7307" i="4"/>
  <c r="X10255" i="4"/>
  <c r="Y10255" i="4" s="1"/>
  <c r="X2105" i="4"/>
  <c r="Y2105" i="4" s="1"/>
  <c r="Y2114" i="4"/>
  <c r="X4430" i="4"/>
  <c r="X4461" i="4" s="1"/>
  <c r="X4465" i="4" s="1"/>
  <c r="X4466" i="4" s="1"/>
  <c r="X5695" i="4"/>
  <c r="X5725" i="4" s="1"/>
  <c r="X5729" i="4" s="1"/>
  <c r="X5730" i="4" s="1"/>
  <c r="X4108" i="4"/>
  <c r="X4138" i="4" s="1"/>
  <c r="X4142" i="4" s="1"/>
  <c r="X4143" i="4" s="1"/>
  <c r="X2820" i="4"/>
  <c r="X2850" i="4" s="1"/>
  <c r="X2854" i="4" s="1"/>
  <c r="X2855" i="4" s="1"/>
  <c r="X3385" i="4"/>
  <c r="X3415" i="4" s="1"/>
  <c r="X3419" i="4" s="1"/>
  <c r="X3420" i="4" s="1"/>
  <c r="X5051" i="4"/>
  <c r="X5081" i="4" s="1"/>
  <c r="X5085" i="4" s="1"/>
  <c r="X5086" i="4" s="1"/>
  <c r="X2052" i="4"/>
  <c r="X2083" i="4" s="1"/>
  <c r="X2087" i="4" s="1"/>
  <c r="X2088" i="4" s="1"/>
  <c r="X4641" i="4"/>
  <c r="X4671" i="4" s="1"/>
  <c r="X4675" i="4" s="1"/>
  <c r="X4676" i="4" s="1"/>
  <c r="X2616" i="4"/>
  <c r="X2647" i="4" s="1"/>
  <c r="X2651" i="4" s="1"/>
  <c r="X2652" i="4" s="1"/>
  <c r="X3706" i="4"/>
  <c r="X3736" i="4" s="1"/>
  <c r="X3740" i="4" s="1"/>
  <c r="X3741" i="4" s="1"/>
  <c r="X4927" i="4"/>
  <c r="X4960" i="4" s="1"/>
  <c r="X4964" i="4" s="1"/>
  <c r="X4965" i="4" s="1"/>
  <c r="X4068" i="4"/>
  <c r="X4097" i="4" s="1"/>
  <c r="X4101" i="4" s="1"/>
  <c r="X4102" i="4" s="1"/>
  <c r="X6558" i="4"/>
  <c r="X6590" i="4" s="1"/>
  <c r="X6594" i="4" s="1"/>
  <c r="X6595" i="4" s="1"/>
  <c r="X8534" i="4"/>
  <c r="X8571" i="4" s="1"/>
  <c r="X8575" i="4" s="1"/>
  <c r="X8576" i="4" s="1"/>
  <c r="X6847" i="4"/>
  <c r="X6879" i="4" s="1"/>
  <c r="X2135" i="4"/>
  <c r="X2165" i="4" s="1"/>
  <c r="X2169" i="4" s="1"/>
  <c r="X2170" i="4" s="1"/>
  <c r="Y1073" i="4"/>
  <c r="Y6848" i="4"/>
  <c r="Y6824" i="4"/>
  <c r="Y951" i="4"/>
  <c r="Y924" i="4"/>
  <c r="Y916" i="4"/>
  <c r="Y949" i="4"/>
  <c r="Y946" i="4"/>
  <c r="Y942" i="4"/>
  <c r="Y936" i="4"/>
  <c r="Y7609" i="4"/>
  <c r="Y1565" i="4"/>
  <c r="Y854" i="4"/>
  <c r="Y6061" i="4"/>
  <c r="Y4482" i="4"/>
  <c r="Y1408" i="4"/>
  <c r="Y446" i="4"/>
  <c r="Y7506" i="4"/>
  <c r="Y7163" i="4"/>
  <c r="Y7414" i="4"/>
  <c r="Y689" i="4"/>
  <c r="Y784" i="4"/>
  <c r="Y827" i="4"/>
  <c r="Y7323" i="4"/>
  <c r="Y7379" i="4"/>
  <c r="Y6728" i="4"/>
  <c r="Y752" i="4"/>
  <c r="Y6767" i="4"/>
  <c r="Y6000" i="4"/>
  <c r="Y674" i="4"/>
  <c r="Y1501" i="4"/>
  <c r="Y7369" i="4"/>
  <c r="Y7373" i="4"/>
  <c r="Y6103" i="4"/>
  <c r="Y7169" i="4"/>
  <c r="Y757" i="4"/>
  <c r="Y6783" i="4"/>
  <c r="Y7154" i="4"/>
  <c r="Y4492" i="4"/>
  <c r="Y6779" i="4"/>
  <c r="Y4494" i="4"/>
  <c r="Y7376" i="4"/>
  <c r="Y682" i="4"/>
  <c r="Y877" i="4"/>
  <c r="Y337" i="4"/>
  <c r="Y1145" i="4"/>
  <c r="Y6090" i="4"/>
  <c r="Y6092" i="4"/>
  <c r="Y1567" i="4"/>
  <c r="Y6100" i="4"/>
  <c r="Y7722" i="4"/>
  <c r="Y7767" i="4"/>
  <c r="Y6091" i="4"/>
  <c r="Y6099" i="4"/>
  <c r="Y579" i="4"/>
  <c r="Y532" i="4"/>
  <c r="Y1589" i="4"/>
  <c r="Y1134" i="4"/>
  <c r="Y1054" i="4"/>
  <c r="Y7197" i="4"/>
  <c r="Y6097" i="4"/>
  <c r="Y6778" i="4"/>
  <c r="Y6101" i="4"/>
  <c r="Y7104" i="4"/>
  <c r="Y6098" i="4"/>
  <c r="Y7798" i="4"/>
  <c r="Y1404" i="4"/>
  <c r="Y433" i="4"/>
  <c r="Y7457" i="4"/>
  <c r="Y6774" i="4"/>
  <c r="Y7795" i="4"/>
  <c r="Y4481" i="4"/>
  <c r="Y7766" i="4"/>
  <c r="Y1531" i="4"/>
  <c r="Y991" i="4"/>
  <c r="Y1566" i="4"/>
  <c r="Y6777" i="4"/>
  <c r="Y843" i="4"/>
  <c r="Y7249" i="4"/>
  <c r="Y1574" i="4"/>
  <c r="Y6102" i="4"/>
  <c r="Y1522" i="4"/>
  <c r="Y6089" i="4"/>
  <c r="Y7594" i="4"/>
  <c r="Y436" i="4"/>
  <c r="Y444" i="4"/>
  <c r="Y7117" i="4"/>
  <c r="Y694" i="4"/>
  <c r="Y881" i="4"/>
  <c r="Y7583" i="4"/>
  <c r="Y7335" i="4"/>
  <c r="Y7765" i="4"/>
  <c r="Y6117" i="4"/>
  <c r="Y66" i="4"/>
  <c r="Y6765" i="4"/>
  <c r="AH34" i="1"/>
  <c r="AI34" i="1" s="1"/>
  <c r="Y1151" i="4"/>
  <c r="Y7557" i="4"/>
  <c r="AH43" i="1"/>
  <c r="AI43" i="1" s="1"/>
  <c r="Y1070" i="4"/>
  <c r="Y6787" i="4"/>
  <c r="Y381" i="4"/>
  <c r="Y7772" i="4"/>
  <c r="Y7562" i="4"/>
  <c r="Y7160" i="4"/>
  <c r="Y1005" i="4"/>
  <c r="Y7383" i="4"/>
  <c r="Y787" i="4"/>
  <c r="Y6775" i="4"/>
  <c r="Y7708" i="4"/>
  <c r="Y7777" i="4"/>
  <c r="Y7201" i="4"/>
  <c r="Y7776" i="4"/>
  <c r="Y7784" i="4"/>
  <c r="Y4493" i="4"/>
  <c r="Y1503" i="4"/>
  <c r="Y1281" i="4"/>
  <c r="Y6766" i="4"/>
  <c r="Y6721" i="4"/>
  <c r="Y7773" i="4"/>
  <c r="Y7774" i="4"/>
  <c r="Y4504" i="4"/>
  <c r="Y6706" i="4"/>
  <c r="Y487" i="4"/>
  <c r="Y772" i="4"/>
  <c r="Y7575" i="4"/>
  <c r="Y7737" i="4"/>
  <c r="Y4489" i="4"/>
  <c r="Y1168" i="4"/>
  <c r="Y424" i="4"/>
  <c r="Y1529" i="4"/>
  <c r="Y6776" i="4"/>
  <c r="Y7783" i="4"/>
  <c r="Y1120" i="4"/>
  <c r="Y4495" i="4"/>
  <c r="Y7467" i="4"/>
  <c r="Y7585" i="4"/>
  <c r="Y6118" i="4"/>
  <c r="Y820" i="4"/>
  <c r="Y1158" i="4"/>
  <c r="Y1576" i="4"/>
  <c r="Y1568" i="4"/>
  <c r="Y6768" i="4"/>
  <c r="Y4490" i="4"/>
  <c r="Y7778" i="4"/>
  <c r="Y7253" i="4"/>
  <c r="Y7739" i="4"/>
  <c r="Y7281" i="4"/>
  <c r="Y7275" i="4"/>
  <c r="Y5961" i="4"/>
  <c r="Y1575" i="4"/>
  <c r="Y710" i="4"/>
  <c r="Y438" i="4"/>
  <c r="Y873" i="4"/>
  <c r="Y7764" i="4"/>
  <c r="Y6715" i="4"/>
  <c r="Y782" i="4"/>
  <c r="Y297" i="4"/>
  <c r="Y7397" i="4"/>
  <c r="Y7551" i="4"/>
  <c r="Y860" i="4"/>
  <c r="Y6104" i="4"/>
  <c r="Y203" i="4"/>
  <c r="Y7735" i="4"/>
  <c r="Y1591" i="4"/>
  <c r="Y748" i="4"/>
  <c r="Y1332" i="4"/>
  <c r="Y626" i="4"/>
  <c r="Y6788" i="4"/>
  <c r="Y4484" i="4"/>
  <c r="Y1578" i="4"/>
  <c r="Y4491" i="4"/>
  <c r="Y1573" i="4"/>
  <c r="Y1584" i="4"/>
  <c r="Y7571" i="4"/>
  <c r="Y1394" i="4"/>
  <c r="Y7775" i="4"/>
  <c r="Y702" i="4"/>
  <c r="Y1577" i="4"/>
  <c r="Y7656" i="4"/>
  <c r="Y146" i="4"/>
  <c r="Y1483" i="4"/>
  <c r="Y1061" i="4"/>
  <c r="Y762" i="4"/>
  <c r="Y7720" i="4"/>
  <c r="Y103" i="4"/>
  <c r="Y6050" i="4"/>
  <c r="Y7151" i="4"/>
  <c r="Y1579" i="4"/>
  <c r="Y6773" i="4"/>
  <c r="Y4483" i="4"/>
  <c r="Y831" i="4"/>
  <c r="Y4500" i="4"/>
  <c r="Y5983" i="4"/>
  <c r="AC60" i="1"/>
  <c r="AC57" i="1" s="1"/>
  <c r="AC61" i="1" s="1"/>
  <c r="Y1465" i="4"/>
  <c r="Y91" i="4"/>
  <c r="Y7690" i="4"/>
  <c r="Y467" i="4"/>
  <c r="Y6378" i="4"/>
  <c r="Y8535" i="4"/>
  <c r="AC22" i="1"/>
  <c r="AC20" i="1"/>
  <c r="Y6095" i="4"/>
  <c r="AC33" i="1"/>
  <c r="Y8852" i="4"/>
  <c r="AC12" i="1"/>
  <c r="AC51" i="1"/>
  <c r="AC24" i="1"/>
  <c r="AC11" i="1"/>
  <c r="AC14" i="1"/>
  <c r="Y6799" i="4"/>
  <c r="Y6085" i="4"/>
  <c r="Y3265" i="4"/>
  <c r="AC23" i="1"/>
  <c r="Y818" i="4"/>
  <c r="Y1512" i="4"/>
  <c r="Y1513" i="4"/>
  <c r="Y7229" i="4"/>
  <c r="Y7240" i="4"/>
  <c r="Y4477" i="4"/>
  <c r="Y4479" i="4"/>
  <c r="Y4722" i="4"/>
  <c r="Y7465" i="4"/>
  <c r="Y8389" i="4"/>
  <c r="Y1727" i="4"/>
  <c r="Y8131" i="4"/>
  <c r="Y6874" i="4"/>
  <c r="Y999" i="4"/>
  <c r="Y1000" i="4"/>
  <c r="Y971" i="4"/>
  <c r="Y982" i="4"/>
  <c r="Y411" i="4"/>
  <c r="Y422" i="4"/>
  <c r="Y745" i="4"/>
  <c r="Y6904" i="4"/>
  <c r="Y1323" i="4"/>
  <c r="Y1392" i="4"/>
  <c r="Y7760" i="4"/>
  <c r="Y7762" i="4"/>
  <c r="Y2780" i="4"/>
  <c r="Y7817" i="4"/>
  <c r="Y84" i="4"/>
  <c r="Y53" i="4"/>
  <c r="Y6582" i="4"/>
  <c r="Y6583" i="4"/>
  <c r="Y5706" i="4"/>
  <c r="Y5746" i="4"/>
  <c r="Y4352" i="4"/>
  <c r="AC55" i="1"/>
  <c r="Y7263" i="4"/>
  <c r="Y7264" i="4"/>
  <c r="Y3425" i="4"/>
  <c r="Y6257" i="4"/>
  <c r="Y6055" i="4"/>
  <c r="Y6056" i="4"/>
  <c r="Y6917" i="4"/>
  <c r="Y6918" i="4"/>
  <c r="AH53" i="1"/>
  <c r="AI53" i="1" s="1"/>
  <c r="Y8474" i="4"/>
  <c r="Y2740" i="4"/>
  <c r="Y7061" i="4"/>
  <c r="Y5131" i="4"/>
  <c r="AC54" i="1"/>
  <c r="Y6243" i="4"/>
  <c r="Y1127" i="4"/>
  <c r="Y346" i="4"/>
  <c r="Y6761" i="4"/>
  <c r="Y6763" i="4"/>
  <c r="Y838" i="4"/>
  <c r="Y839" i="4"/>
  <c r="Y7365" i="4"/>
  <c r="Y6043" i="4"/>
  <c r="Y6044" i="4"/>
  <c r="Y6517" i="4"/>
  <c r="Y5614" i="4"/>
  <c r="Y8582" i="4"/>
  <c r="Y2576" i="4"/>
  <c r="Y8013" i="4"/>
  <c r="Y900" i="4"/>
  <c r="Y910" i="4"/>
  <c r="Y4189" i="4"/>
  <c r="Y2338" i="4"/>
  <c r="Y7011" i="4"/>
  <c r="Y7012" i="4"/>
  <c r="AC53" i="1"/>
  <c r="Y4029" i="4"/>
  <c r="AC41" i="1"/>
  <c r="Y370" i="4"/>
  <c r="Y7149" i="4"/>
  <c r="Y3626" i="4"/>
  <c r="Y7389" i="4"/>
  <c r="Y7390" i="4"/>
  <c r="Y8806" i="4"/>
  <c r="Y116" i="4"/>
  <c r="Y2012" i="4"/>
  <c r="Y7408" i="4"/>
  <c r="Y7409" i="4"/>
  <c r="Y3060" i="4"/>
  <c r="Y4951" i="4"/>
  <c r="Y4952" i="4"/>
  <c r="Y6450" i="4"/>
  <c r="Y6451" i="4"/>
  <c r="Y3907" i="4"/>
  <c r="Y1416" i="4"/>
  <c r="Y1417" i="4"/>
  <c r="Y31" i="4"/>
  <c r="Y230" i="4"/>
  <c r="Y1497" i="4"/>
  <c r="Y1498" i="4"/>
  <c r="Y7579" i="4"/>
  <c r="Y1607" i="4"/>
  <c r="Y864" i="4"/>
  <c r="Y865" i="4"/>
  <c r="Y8760" i="4"/>
  <c r="Y8106" i="4"/>
  <c r="AC39" i="1"/>
  <c r="AC47" i="1"/>
  <c r="AC45" i="1" s="1"/>
  <c r="AC48" i="1" s="1"/>
  <c r="AC17" i="1"/>
  <c r="AC16" i="1" s="1"/>
  <c r="AC19" i="1"/>
  <c r="AC8" i="1"/>
  <c r="AC64" i="1"/>
  <c r="AC62" i="1" s="1"/>
  <c r="AC65" i="1" s="1"/>
  <c r="AC30" i="1"/>
  <c r="AC50" i="1"/>
  <c r="AC52" i="1"/>
  <c r="AC31" i="1"/>
  <c r="AC13" i="1"/>
  <c r="AC26" i="1"/>
  <c r="AC25" i="1"/>
  <c r="AD9" i="1"/>
  <c r="AB27" i="1"/>
  <c r="AD38" i="1"/>
  <c r="AD44" i="1" s="1"/>
  <c r="AF38" i="1"/>
  <c r="AF44" i="1" s="1"/>
  <c r="AG38" i="1"/>
  <c r="AG44" i="1" s="1"/>
  <c r="AG49" i="1"/>
  <c r="AG56" i="1" s="1"/>
  <c r="AF49" i="1"/>
  <c r="AF56" i="1" s="1"/>
  <c r="AE49" i="1"/>
  <c r="AE56" i="1" s="1"/>
  <c r="AB29" i="1"/>
  <c r="AE18" i="1"/>
  <c r="AD49" i="1"/>
  <c r="AD56" i="1" s="1"/>
  <c r="AE29" i="1"/>
  <c r="AE37" i="1" s="1"/>
  <c r="AB51" i="1"/>
  <c r="AC42" i="1"/>
  <c r="AB41" i="1"/>
  <c r="AF27" i="1"/>
  <c r="AF18" i="1" s="1"/>
  <c r="AF28" i="1" s="1"/>
  <c r="AG27" i="1"/>
  <c r="AG18" i="1" s="1"/>
  <c r="AG28" i="1" s="1"/>
  <c r="AE40" i="1"/>
  <c r="AE38" i="1" s="1"/>
  <c r="AE44" i="1" s="1"/>
  <c r="AG36" i="1"/>
  <c r="AG29" i="1" s="1"/>
  <c r="AG37" i="1" s="1"/>
  <c r="AD27" i="1"/>
  <c r="AD18" i="1" s="1"/>
  <c r="AC10" i="1"/>
  <c r="AF31" i="1"/>
  <c r="AF29" i="1" s="1"/>
  <c r="AF37" i="1" s="1"/>
  <c r="AA58" i="1"/>
  <c r="AD36" i="1"/>
  <c r="AD29" i="1" s="1"/>
  <c r="AD37" i="1" s="1"/>
  <c r="AC34" i="1"/>
  <c r="AC21" i="1"/>
  <c r="P1200" i="4"/>
  <c r="O1200" i="4"/>
  <c r="N1200" i="4"/>
  <c r="M1200" i="4"/>
  <c r="L1200" i="4"/>
  <c r="J1200" i="4"/>
  <c r="K1149" i="4"/>
  <c r="I1149" i="4" s="1"/>
  <c r="P1197" i="4"/>
  <c r="O1197" i="4"/>
  <c r="N1197" i="4"/>
  <c r="M1197" i="4"/>
  <c r="L1197" i="4"/>
  <c r="J1197" i="4"/>
  <c r="Y5211" i="4" l="1"/>
  <c r="X9194" i="4"/>
  <c r="Y9194" i="4" s="1"/>
  <c r="Y1586" i="4"/>
  <c r="X1192" i="4"/>
  <c r="Y8250" i="4"/>
  <c r="Y1931" i="4"/>
  <c r="X9256" i="4"/>
  <c r="Y9256" i="4" s="1"/>
  <c r="Y3183" i="4"/>
  <c r="Y8943" i="4"/>
  <c r="Y8296" i="4"/>
  <c r="X9260" i="4"/>
  <c r="Y9260" i="4" s="1"/>
  <c r="AH19" i="1"/>
  <c r="AI19" i="1" s="1"/>
  <c r="X10606" i="4"/>
  <c r="X4498" i="4"/>
  <c r="X9374" i="4"/>
  <c r="Y9374" i="4" s="1"/>
  <c r="X9262" i="4"/>
  <c r="Y9262" i="4" s="1"/>
  <c r="AH42" i="1"/>
  <c r="AI42" i="1" s="1"/>
  <c r="Y10874" i="4"/>
  <c r="X10244" i="4"/>
  <c r="Y10244" i="4" s="1"/>
  <c r="Y10394" i="4"/>
  <c r="X10643" i="4"/>
  <c r="Y10643" i="4" s="1"/>
  <c r="Y10693" i="4"/>
  <c r="X10645" i="4"/>
  <c r="Y10645" i="4" s="1"/>
  <c r="Y10695" i="4"/>
  <c r="X10270" i="4"/>
  <c r="Y10270" i="4" s="1"/>
  <c r="Y10320" i="4"/>
  <c r="X10261" i="4"/>
  <c r="Y10261" i="4" s="1"/>
  <c r="Y10311" i="4"/>
  <c r="X10659" i="4"/>
  <c r="Y10659" i="4" s="1"/>
  <c r="Y10709" i="4"/>
  <c r="X10672" i="4"/>
  <c r="Y10672" i="4" s="1"/>
  <c r="Y10722" i="4"/>
  <c r="X9738" i="4"/>
  <c r="Y9738" i="4" s="1"/>
  <c r="Y10188" i="4"/>
  <c r="X9760" i="4"/>
  <c r="Y9760" i="4" s="1"/>
  <c r="Y10210" i="4"/>
  <c r="X9755" i="4"/>
  <c r="Y9755" i="4" s="1"/>
  <c r="Y10205" i="4"/>
  <c r="X9255" i="4"/>
  <c r="Y9255" i="4" s="1"/>
  <c r="Y9305" i="4"/>
  <c r="X10262" i="4"/>
  <c r="Y10262" i="4" s="1"/>
  <c r="Y10612" i="4"/>
  <c r="X10246" i="4"/>
  <c r="Y10246" i="4" s="1"/>
  <c r="Y10296" i="4"/>
  <c r="X10253" i="4"/>
  <c r="Y10253" i="4" s="1"/>
  <c r="Y10303" i="4"/>
  <c r="X10654" i="4"/>
  <c r="Y10654" i="4" s="1"/>
  <c r="Y10704" i="4"/>
  <c r="AH13" i="1"/>
  <c r="AI13" i="1" s="1"/>
  <c r="Y9424" i="4"/>
  <c r="Y5453" i="4"/>
  <c r="Y2419" i="4"/>
  <c r="Y5535" i="4"/>
  <c r="Y3140" i="4"/>
  <c r="Y3304" i="4"/>
  <c r="Y6558" i="4"/>
  <c r="X5899" i="4"/>
  <c r="X5926" i="4" s="1"/>
  <c r="X5930" i="4" s="1"/>
  <c r="X5931" i="4" s="1"/>
  <c r="Y3100" i="4"/>
  <c r="Y1972" i="4"/>
  <c r="Y4502" i="4"/>
  <c r="Y1401" i="4"/>
  <c r="Y560" i="4"/>
  <c r="Y7800" i="4"/>
  <c r="Y2256" i="4"/>
  <c r="Y8488" i="4"/>
  <c r="X606" i="4"/>
  <c r="Y2658" i="4"/>
  <c r="Y1889" i="4"/>
  <c r="AB38" i="1"/>
  <c r="AB37" i="1"/>
  <c r="AI57" i="1"/>
  <c r="AB18" i="1"/>
  <c r="AI61" i="1"/>
  <c r="AB49" i="1"/>
  <c r="AB56" i="1" s="1"/>
  <c r="Y8342" i="4"/>
  <c r="Y4601" i="4"/>
  <c r="Y4681" i="4"/>
  <c r="Y679" i="4"/>
  <c r="Y6643" i="4"/>
  <c r="Y3546" i="4"/>
  <c r="Y2900" i="4"/>
  <c r="Y1849" i="4"/>
  <c r="Y4641" i="4"/>
  <c r="Y4887" i="4"/>
  <c r="Y4391" i="4"/>
  <c r="Y3345" i="4"/>
  <c r="Y4229" i="4"/>
  <c r="Y3786" i="4"/>
  <c r="Y1261" i="4"/>
  <c r="Y7969" i="4"/>
  <c r="Y7717" i="4"/>
  <c r="Y5170" i="4"/>
  <c r="Y3827" i="4"/>
  <c r="Y3264" i="4"/>
  <c r="Y285" i="4"/>
  <c r="Y308" i="4"/>
  <c r="X312" i="4"/>
  <c r="X313" i="4" s="1"/>
  <c r="X316" i="4"/>
  <c r="Y7437" i="4"/>
  <c r="Y6455" i="4"/>
  <c r="Y8995" i="4"/>
  <c r="Y2980" i="4"/>
  <c r="X6971" i="4"/>
  <c r="X6980" i="4" s="1"/>
  <c r="Y9123" i="4"/>
  <c r="X3666" i="4"/>
  <c r="Y4149" i="4"/>
  <c r="Y6115" i="4"/>
  <c r="Y939" i="4"/>
  <c r="Y252" i="4"/>
  <c r="Y9036" i="4"/>
  <c r="Y8898" i="4"/>
  <c r="Y430" i="4"/>
  <c r="Y4430" i="4"/>
  <c r="Y2457" i="4"/>
  <c r="Y2052" i="4"/>
  <c r="Y5858" i="4"/>
  <c r="Y4108" i="4"/>
  <c r="X7294" i="4"/>
  <c r="X7297" i="4" s="1"/>
  <c r="Y8534" i="4"/>
  <c r="Y7534" i="4"/>
  <c r="Y3706" i="4"/>
  <c r="Y2379" i="4"/>
  <c r="Y8432" i="4"/>
  <c r="Y6109" i="4"/>
  <c r="Y3947" i="4"/>
  <c r="X7759" i="4"/>
  <c r="X10206" i="4"/>
  <c r="Y3223" i="4"/>
  <c r="Y3866" i="4"/>
  <c r="Y3385" i="4"/>
  <c r="Y8715" i="4"/>
  <c r="Y1051" i="4"/>
  <c r="X39" i="4"/>
  <c r="X9175" i="4" s="1"/>
  <c r="Y9175" i="4" s="1"/>
  <c r="X353" i="4"/>
  <c r="Y323" i="4"/>
  <c r="Y4845" i="4"/>
  <c r="Y1582" i="4"/>
  <c r="Y7781" i="4"/>
  <c r="Y6987" i="4"/>
  <c r="Y6175" i="4"/>
  <c r="Y6601" i="4"/>
  <c r="X7673" i="4"/>
  <c r="Y7673" i="4" s="1"/>
  <c r="Y2699" i="4"/>
  <c r="Y8163" i="4"/>
  <c r="Y7731" i="4"/>
  <c r="X6466" i="4"/>
  <c r="X6470" i="4" s="1"/>
  <c r="X6471" i="4" s="1"/>
  <c r="X4476" i="4"/>
  <c r="Y6847" i="4"/>
  <c r="X1571" i="4"/>
  <c r="Y1571" i="4" s="1"/>
  <c r="X11274" i="4"/>
  <c r="AH52" i="1" s="1"/>
  <c r="AI52" i="1" s="1"/>
  <c r="X7516" i="4"/>
  <c r="Y7486" i="4"/>
  <c r="X2094" i="4"/>
  <c r="X2124" i="4" s="1"/>
  <c r="X2128" i="4" s="1"/>
  <c r="X2129" i="4" s="1"/>
  <c r="X10424" i="4"/>
  <c r="Y10424" i="4" s="1"/>
  <c r="X3020" i="4"/>
  <c r="X6887" i="4"/>
  <c r="Y6887" i="4" s="1"/>
  <c r="X6883" i="4"/>
  <c r="X6884" i="4" s="1"/>
  <c r="X7427" i="4"/>
  <c r="X7430" i="4" s="1"/>
  <c r="X9214" i="4"/>
  <c r="Y9214" i="4" s="1"/>
  <c r="X7029" i="4"/>
  <c r="X7025" i="4"/>
  <c r="X7026" i="4" s="1"/>
  <c r="Y6477" i="4"/>
  <c r="Y6784" i="4"/>
  <c r="Y5250" i="4"/>
  <c r="X9177" i="4"/>
  <c r="Y9177" i="4" s="1"/>
  <c r="X124" i="4"/>
  <c r="Y124" i="4" s="1"/>
  <c r="X120" i="4"/>
  <c r="X121" i="4" s="1"/>
  <c r="Y121" i="4" s="1"/>
  <c r="X9732" i="4"/>
  <c r="Y9732" i="4" s="1"/>
  <c r="X10224" i="4"/>
  <c r="Y10224" i="4" s="1"/>
  <c r="X774" i="4"/>
  <c r="Y774" i="4" s="1"/>
  <c r="Y775" i="4"/>
  <c r="X2940" i="4"/>
  <c r="X6711" i="4"/>
  <c r="Y6712" i="4"/>
  <c r="X278" i="4"/>
  <c r="Y278" i="4" s="1"/>
  <c r="X274" i="4"/>
  <c r="X275" i="4" s="1"/>
  <c r="X9181" i="4"/>
  <c r="Y9181" i="4" s="1"/>
  <c r="X850" i="4"/>
  <c r="Y851" i="4"/>
  <c r="X6933" i="4"/>
  <c r="X6929" i="4"/>
  <c r="X6930" i="4" s="1"/>
  <c r="X11673" i="4"/>
  <c r="X11674" i="4" s="1"/>
  <c r="X11774" i="4"/>
  <c r="AH64" i="1" s="1"/>
  <c r="X4970" i="4"/>
  <c r="X4999" i="4" s="1"/>
  <c r="X5003" i="4" s="1"/>
  <c r="X5004" i="4" s="1"/>
  <c r="X7476" i="4"/>
  <c r="X7479" i="4" s="1"/>
  <c r="X7474" i="4"/>
  <c r="X7475" i="4" s="1"/>
  <c r="X9215" i="4"/>
  <c r="Y9215" i="4" s="1"/>
  <c r="X9196" i="4"/>
  <c r="Y9196" i="4" s="1"/>
  <c r="X1202" i="4"/>
  <c r="Y4269" i="4"/>
  <c r="Y4927" i="4"/>
  <c r="Y5091" i="4"/>
  <c r="Y7922" i="4"/>
  <c r="Y9082" i="4"/>
  <c r="X2860" i="4"/>
  <c r="X778" i="4"/>
  <c r="Y778" i="4" s="1"/>
  <c r="Y779" i="4"/>
  <c r="X9724" i="4"/>
  <c r="X10644" i="4"/>
  <c r="Y10644" i="4" s="1"/>
  <c r="X1445" i="4"/>
  <c r="X7330" i="4"/>
  <c r="Y7331" i="4"/>
  <c r="X134" i="4"/>
  <c r="Y135" i="4"/>
  <c r="X10973" i="4"/>
  <c r="X10974" i="4" s="1"/>
  <c r="Y10974" i="4" s="1"/>
  <c r="X11074" i="4"/>
  <c r="AH47" i="1" s="1"/>
  <c r="X7726" i="4"/>
  <c r="Y7726" i="4" s="1"/>
  <c r="Y7727" i="4"/>
  <c r="X6840" i="4"/>
  <c r="X6836" i="4"/>
  <c r="X6837" i="4" s="1"/>
  <c r="X401" i="4"/>
  <c r="X397" i="4"/>
  <c r="X398" i="4" s="1"/>
  <c r="X9184" i="4"/>
  <c r="Y9184" i="4" s="1"/>
  <c r="X11223" i="4"/>
  <c r="X7792" i="4"/>
  <c r="Y7794" i="4"/>
  <c r="X6760" i="4"/>
  <c r="X6789" i="4" s="1"/>
  <c r="X6792" i="4" s="1"/>
  <c r="X9209" i="4" s="1"/>
  <c r="Y9209" i="4" s="1"/>
  <c r="X11094" i="4"/>
  <c r="X11174" i="4"/>
  <c r="AH50" i="1" s="1"/>
  <c r="AI50" i="1" s="1"/>
  <c r="X636" i="4"/>
  <c r="Y606" i="4"/>
  <c r="X6026" i="4"/>
  <c r="Y6027" i="4"/>
  <c r="X10238" i="4"/>
  <c r="Y10238" i="4" s="1"/>
  <c r="X10324" i="4"/>
  <c r="X6408" i="4"/>
  <c r="Y6409" i="4"/>
  <c r="X440" i="4"/>
  <c r="Y440" i="4" s="1"/>
  <c r="Y441" i="4"/>
  <c r="X190" i="4"/>
  <c r="X214" i="4" s="1"/>
  <c r="X3586" i="4"/>
  <c r="X6216" i="4"/>
  <c r="X1302" i="4"/>
  <c r="X1298" i="4"/>
  <c r="X1299" i="4" s="1"/>
  <c r="X9198" i="4"/>
  <c r="Y9198" i="4" s="1"/>
  <c r="Y3505" i="4"/>
  <c r="Y1687" i="4"/>
  <c r="X7304" i="4"/>
  <c r="Y7304" i="4" s="1"/>
  <c r="Y7305" i="4"/>
  <c r="X595" i="4"/>
  <c r="X596" i="4" s="1"/>
  <c r="X9188" i="4"/>
  <c r="Y9188" i="4" s="1"/>
  <c r="X599" i="4"/>
  <c r="Y599" i="4" s="1"/>
  <c r="X697" i="4"/>
  <c r="Y697" i="4" s="1"/>
  <c r="Y698" i="4"/>
  <c r="X10760" i="4"/>
  <c r="X6111" i="4"/>
  <c r="Y6112" i="4"/>
  <c r="X10638" i="4"/>
  <c r="Y10638" i="4" s="1"/>
  <c r="X10724" i="4"/>
  <c r="X7036" i="4"/>
  <c r="Y7037" i="4"/>
  <c r="X1508" i="4"/>
  <c r="Y1509" i="4"/>
  <c r="X707" i="4"/>
  <c r="Y707" i="4" s="1"/>
  <c r="Y708" i="4"/>
  <c r="X1067" i="4"/>
  <c r="Y1067" i="4" s="1"/>
  <c r="Y1068" i="4"/>
  <c r="X9204" i="4"/>
  <c r="Y9204" i="4" s="1"/>
  <c r="X5976" i="4"/>
  <c r="X5973" i="4"/>
  <c r="X5974" i="4" s="1"/>
  <c r="X6084" i="4"/>
  <c r="Y6084" i="4" s="1"/>
  <c r="X9186" i="4"/>
  <c r="Y9186" i="4" s="1"/>
  <c r="X505" i="4"/>
  <c r="X506" i="4" s="1"/>
  <c r="X6401" i="4"/>
  <c r="Y6401" i="4" s="1"/>
  <c r="Y6402" i="4"/>
  <c r="X553" i="4"/>
  <c r="Y553" i="4" s="1"/>
  <c r="X7741" i="4"/>
  <c r="X7751" i="4" s="1"/>
  <c r="X9219" i="4" s="1"/>
  <c r="Y9219" i="4" s="1"/>
  <c r="X7680" i="4"/>
  <c r="X7683" i="4" s="1"/>
  <c r="X7111" i="4"/>
  <c r="Y7111" i="4" s="1"/>
  <c r="Y7112" i="4"/>
  <c r="X10248" i="4"/>
  <c r="Y10248" i="4" s="1"/>
  <c r="X10624" i="4"/>
  <c r="X4804" i="4"/>
  <c r="X4834" i="4" s="1"/>
  <c r="X4838" i="4" s="1"/>
  <c r="X4839" i="4" s="1"/>
  <c r="X7138" i="4"/>
  <c r="X7211" i="4" s="1"/>
  <c r="Y7139" i="4"/>
  <c r="Y7958" i="4"/>
  <c r="Y4762" i="4"/>
  <c r="Y8062" i="4"/>
  <c r="Y6785" i="4"/>
  <c r="Y2135" i="4"/>
  <c r="X768" i="4"/>
  <c r="Y769" i="4"/>
  <c r="X7860" i="4"/>
  <c r="Y7861" i="4"/>
  <c r="X10360" i="4"/>
  <c r="Y10360" i="4" s="1"/>
  <c r="X6106" i="4"/>
  <c r="Y6107" i="4"/>
  <c r="X9197" i="4"/>
  <c r="X1254" i="4"/>
  <c r="X5413" i="4"/>
  <c r="X5442" i="4" s="1"/>
  <c r="X5446" i="4" s="1"/>
  <c r="X5447" i="4" s="1"/>
  <c r="X5818" i="4"/>
  <c r="X5847" i="4" s="1"/>
  <c r="X5851" i="4" s="1"/>
  <c r="X5852" i="4" s="1"/>
  <c r="X6012" i="4"/>
  <c r="X6013" i="4" s="1"/>
  <c r="Y6013" i="4" s="1"/>
  <c r="X9205" i="4"/>
  <c r="Y9205" i="4" s="1"/>
  <c r="X6016" i="4"/>
  <c r="Y6016" i="4" s="1"/>
  <c r="X932" i="4"/>
  <c r="Y933" i="4"/>
  <c r="Y8672" i="4"/>
  <c r="Y2216" i="4"/>
  <c r="Y3465" i="4"/>
  <c r="Y5575" i="4"/>
  <c r="Y1809" i="4"/>
  <c r="Y4560" i="4"/>
  <c r="Y1646" i="4"/>
  <c r="Y2820" i="4"/>
  <c r="Y5291" i="4"/>
  <c r="Y512" i="4"/>
  <c r="Y6338" i="4"/>
  <c r="AC32" i="1"/>
  <c r="Y1768" i="4"/>
  <c r="AH33" i="1"/>
  <c r="AI33" i="1" s="1"/>
  <c r="Y3987" i="4"/>
  <c r="Y5332" i="4"/>
  <c r="Y2496" i="4"/>
  <c r="Y7881" i="4"/>
  <c r="Y7084" i="4"/>
  <c r="Y2616" i="4"/>
  <c r="Y8626" i="4"/>
  <c r="Y2536" i="4"/>
  <c r="AC36" i="1"/>
  <c r="Y5051" i="4"/>
  <c r="AH23" i="1"/>
  <c r="AI23" i="1" s="1"/>
  <c r="AH20" i="1"/>
  <c r="AI20" i="1" s="1"/>
  <c r="AH12" i="1"/>
  <c r="AI12" i="1" s="1"/>
  <c r="AH10" i="1"/>
  <c r="AI10" i="1" s="1"/>
  <c r="Y4138" i="4"/>
  <c r="AH11" i="1"/>
  <c r="AI11" i="1" s="1"/>
  <c r="AH24" i="1"/>
  <c r="AI24" i="1" s="1"/>
  <c r="AH26" i="1"/>
  <c r="AI26" i="1" s="1"/>
  <c r="AH21" i="1"/>
  <c r="AI21" i="1" s="1"/>
  <c r="AH25" i="1"/>
  <c r="AI25" i="1" s="1"/>
  <c r="AH14" i="1"/>
  <c r="AI14" i="1" s="1"/>
  <c r="AH55" i="1"/>
  <c r="AI55" i="1" s="1"/>
  <c r="AH22" i="1"/>
  <c r="AI22" i="1" s="1"/>
  <c r="Y4496" i="4"/>
  <c r="Y6108" i="4"/>
  <c r="Y1920" i="4"/>
  <c r="Y3896" i="4"/>
  <c r="Y3746" i="4"/>
  <c r="Y6008" i="4"/>
  <c r="Y1580" i="4"/>
  <c r="Y6780" i="4"/>
  <c r="Y7779" i="4"/>
  <c r="Y4309" i="4"/>
  <c r="Y8205" i="4"/>
  <c r="Y7797" i="4"/>
  <c r="Y6113" i="4"/>
  <c r="Y6782" i="4"/>
  <c r="Y6298" i="4"/>
  <c r="Y5655" i="4"/>
  <c r="Y316" i="4"/>
  <c r="Y2165" i="4"/>
  <c r="Y4068" i="4"/>
  <c r="Y5372" i="4"/>
  <c r="Y5495" i="4"/>
  <c r="Y5010" i="4"/>
  <c r="AC27" i="1"/>
  <c r="AC18" i="1" s="1"/>
  <c r="Y2297" i="4"/>
  <c r="Y6133" i="4"/>
  <c r="Y4520" i="4"/>
  <c r="Y7770" i="4"/>
  <c r="Y4178" i="4"/>
  <c r="Y4876" i="4"/>
  <c r="Y9153" i="4"/>
  <c r="Y7578" i="4"/>
  <c r="Y229" i="4"/>
  <c r="Y2525" i="4"/>
  <c r="Y3936" i="4"/>
  <c r="Y2245" i="4"/>
  <c r="Y3090" i="4"/>
  <c r="Y270" i="4"/>
  <c r="Y2647" i="4"/>
  <c r="Y3855" i="4"/>
  <c r="Y369" i="4"/>
  <c r="Y4028" i="4"/>
  <c r="Y6980" i="4"/>
  <c r="Y6971" i="4"/>
  <c r="Y8571" i="4"/>
  <c r="Y7060" i="4"/>
  <c r="Y3375" i="4"/>
  <c r="Y8932" i="4"/>
  <c r="Y6368" i="4"/>
  <c r="Y8749" i="4"/>
  <c r="Y1676" i="4"/>
  <c r="Y3455" i="4"/>
  <c r="Y3576" i="4"/>
  <c r="Y3010" i="4"/>
  <c r="Y2930" i="4"/>
  <c r="Y1757" i="4"/>
  <c r="Y7464" i="4"/>
  <c r="Y8002" i="4"/>
  <c r="Y81" i="4"/>
  <c r="Y80" i="4"/>
  <c r="Y3415" i="4"/>
  <c r="Y5361" i="4"/>
  <c r="Y3976" i="4"/>
  <c r="Y4218" i="4"/>
  <c r="Y8704" i="4"/>
  <c r="Y4340" i="4"/>
  <c r="Y9112" i="4"/>
  <c r="Y4631" i="4"/>
  <c r="Y5040" i="4"/>
  <c r="Y1838" i="4"/>
  <c r="Y5735" i="4"/>
  <c r="Y5777" i="4"/>
  <c r="Y591" i="4"/>
  <c r="Y1039" i="4"/>
  <c r="Y8285" i="4"/>
  <c r="Y4671" i="4"/>
  <c r="Y3535" i="4"/>
  <c r="Y3736" i="4"/>
  <c r="Y8795" i="4"/>
  <c r="Y3494" i="4"/>
  <c r="Y3334" i="4"/>
  <c r="Y3253" i="4"/>
  <c r="Y5280" i="4"/>
  <c r="Y2408" i="4"/>
  <c r="Y2041" i="4"/>
  <c r="Y7963" i="4"/>
  <c r="Y7962" i="4"/>
  <c r="Y5484" i="4"/>
  <c r="Y4017" i="4"/>
  <c r="Y3656" i="4"/>
  <c r="Y9071" i="4"/>
  <c r="Y5159" i="4"/>
  <c r="Y2739" i="4"/>
  <c r="Y4298" i="4"/>
  <c r="Y4711" i="4"/>
  <c r="Y4591" i="4"/>
  <c r="Y4258" i="4"/>
  <c r="Y734" i="4"/>
  <c r="Y5120" i="4"/>
  <c r="Y5565" i="4"/>
  <c r="Y3775" i="4"/>
  <c r="Y5402" i="4"/>
  <c r="Y4461" i="4"/>
  <c r="Y3172" i="4"/>
  <c r="Y3293" i="4"/>
  <c r="Y3129" i="4"/>
  <c r="Y1635" i="4"/>
  <c r="Y6674" i="4"/>
  <c r="Y2605" i="4"/>
  <c r="Y8463" i="4"/>
  <c r="Y5645" i="4"/>
  <c r="Y6547" i="4"/>
  <c r="Y6507" i="4"/>
  <c r="Y6590" i="4"/>
  <c r="Y4793" i="4"/>
  <c r="Y4351" i="4"/>
  <c r="Y5695" i="4"/>
  <c r="Y5888" i="4"/>
  <c r="Y5685" i="4"/>
  <c r="Y5081" i="4"/>
  <c r="Y9025" i="4"/>
  <c r="Y2809" i="4"/>
  <c r="Y6205" i="4"/>
  <c r="Y8095" i="4"/>
  <c r="Y1032" i="4"/>
  <c r="Y1024" i="4"/>
  <c r="Y5941" i="4"/>
  <c r="Y5239" i="4"/>
  <c r="Y2565" i="4"/>
  <c r="Y8984" i="4"/>
  <c r="Y30" i="4"/>
  <c r="Y678" i="4"/>
  <c r="Y7716" i="4"/>
  <c r="Y1716" i="4"/>
  <c r="Y8331" i="4"/>
  <c r="Y5321" i="4"/>
  <c r="Y2286" i="4"/>
  <c r="Y4097" i="4"/>
  <c r="Y8887" i="4"/>
  <c r="Y8841" i="4"/>
  <c r="Y8523" i="4"/>
  <c r="Y345" i="4"/>
  <c r="Y1126" i="4"/>
  <c r="Y5605" i="4"/>
  <c r="Y8477" i="4"/>
  <c r="Y2176" i="4"/>
  <c r="Y545" i="4"/>
  <c r="Y8661" i="4"/>
  <c r="Y501" i="4"/>
  <c r="Y6287" i="4"/>
  <c r="Y2446" i="4"/>
  <c r="Y6894" i="4"/>
  <c r="Y2850" i="4"/>
  <c r="Y8120" i="4"/>
  <c r="Y5525" i="4"/>
  <c r="Y8421" i="4"/>
  <c r="Y4751" i="4"/>
  <c r="Y313" i="4"/>
  <c r="Y312" i="4"/>
  <c r="Y4420" i="4"/>
  <c r="Y8109" i="4"/>
  <c r="Y1798" i="4"/>
  <c r="Y2083" i="4"/>
  <c r="Y2368" i="4"/>
  <c r="Y8051" i="4"/>
  <c r="Y2729" i="4"/>
  <c r="Y8615" i="4"/>
  <c r="Y2001" i="4"/>
  <c r="Y2688" i="4"/>
  <c r="Y7911" i="4"/>
  <c r="Y3212" i="4"/>
  <c r="Y8378" i="4"/>
  <c r="Y3816" i="4"/>
  <c r="Y1961" i="4"/>
  <c r="Y8239" i="4"/>
  <c r="Y76" i="4"/>
  <c r="Y1878" i="4"/>
  <c r="Y6879" i="4"/>
  <c r="Y6632" i="4"/>
  <c r="Y6327" i="4"/>
  <c r="AC9" i="1"/>
  <c r="AC7" i="1" s="1"/>
  <c r="AB28" i="1"/>
  <c r="AC40" i="1"/>
  <c r="AC38" i="1" s="1"/>
  <c r="AC44" i="1" s="1"/>
  <c r="AF66" i="1"/>
  <c r="AF69" i="1" s="1"/>
  <c r="AG66" i="1"/>
  <c r="AG69" i="1" s="1"/>
  <c r="AC49" i="1"/>
  <c r="AC56" i="1" s="1"/>
  <c r="Y4999" i="4" l="1"/>
  <c r="Y4970" i="4"/>
  <c r="X4497" i="4"/>
  <c r="Y4497" i="4" s="1"/>
  <c r="Y4498" i="4"/>
  <c r="Y10606" i="4"/>
  <c r="X10256" i="4"/>
  <c r="Y10256" i="4" s="1"/>
  <c r="X9218" i="4"/>
  <c r="Y9218" i="4" s="1"/>
  <c r="X7677" i="4"/>
  <c r="X7678" i="4" s="1"/>
  <c r="Y7678" i="4" s="1"/>
  <c r="Y5847" i="4"/>
  <c r="AH36" i="1"/>
  <c r="AI36" i="1" s="1"/>
  <c r="Y10624" i="4"/>
  <c r="AH39" i="1"/>
  <c r="AI39" i="1" s="1"/>
  <c r="Y10724" i="4"/>
  <c r="Y5926" i="4"/>
  <c r="Y5818" i="4"/>
  <c r="X9756" i="4"/>
  <c r="Y9756" i="4" s="1"/>
  <c r="Y10206" i="4"/>
  <c r="AH30" i="1"/>
  <c r="AI30" i="1" s="1"/>
  <c r="Y10324" i="4"/>
  <c r="Y5899" i="4"/>
  <c r="AH17" i="1"/>
  <c r="AH16" i="1" s="1"/>
  <c r="AI16" i="1" s="1"/>
  <c r="Y9724" i="4"/>
  <c r="X10660" i="4"/>
  <c r="Y10660" i="4" s="1"/>
  <c r="Y10760" i="4"/>
  <c r="AH62" i="1"/>
  <c r="AI64" i="1"/>
  <c r="AH45" i="1"/>
  <c r="AI47" i="1"/>
  <c r="AB44" i="1"/>
  <c r="AB66" i="1" s="1"/>
  <c r="AB69" i="1" s="1"/>
  <c r="X47" i="4"/>
  <c r="X127" i="4" s="1"/>
  <c r="X43" i="4"/>
  <c r="X44" i="4" s="1"/>
  <c r="X3696" i="4"/>
  <c r="Y3666" i="4"/>
  <c r="Y6760" i="4"/>
  <c r="Y7138" i="4"/>
  <c r="Y2124" i="4"/>
  <c r="X451" i="4"/>
  <c r="X460" i="4" s="1"/>
  <c r="Y460" i="4" s="1"/>
  <c r="Y4804" i="4"/>
  <c r="Y5413" i="4"/>
  <c r="Y5442" i="4"/>
  <c r="Y7677" i="4"/>
  <c r="Y190" i="4"/>
  <c r="X9183" i="4"/>
  <c r="Y9183" i="4" s="1"/>
  <c r="X362" i="4"/>
  <c r="Y362" i="4" s="1"/>
  <c r="Y120" i="4"/>
  <c r="X1560" i="4"/>
  <c r="X1592" i="4" s="1"/>
  <c r="Y1592" i="4" s="1"/>
  <c r="Y2094" i="4"/>
  <c r="Y7516" i="4"/>
  <c r="X9216" i="4"/>
  <c r="Y9216" i="4" s="1"/>
  <c r="X7524" i="4"/>
  <c r="X7520" i="4"/>
  <c r="X3050" i="4"/>
  <c r="Y3020" i="4"/>
  <c r="Y768" i="4"/>
  <c r="X789" i="4"/>
  <c r="Y789" i="4" s="1"/>
  <c r="X9179" i="4"/>
  <c r="Y9179" i="4" s="1"/>
  <c r="X222" i="4"/>
  <c r="Y222" i="4" s="1"/>
  <c r="X218" i="4"/>
  <c r="X219" i="4" s="1"/>
  <c r="X1455" i="4"/>
  <c r="X9200" i="4"/>
  <c r="Y9200" i="4" s="1"/>
  <c r="X6105" i="4"/>
  <c r="Y6105" i="4" s="1"/>
  <c r="Y6106" i="4"/>
  <c r="X7219" i="4"/>
  <c r="X7222" i="4" s="1"/>
  <c r="X7215" i="4"/>
  <c r="X7216" i="4" s="1"/>
  <c r="X9211" i="4"/>
  <c r="Y9211" i="4" s="1"/>
  <c r="Y1508" i="4"/>
  <c r="X1540" i="4"/>
  <c r="Y1540" i="4" s="1"/>
  <c r="X6110" i="4"/>
  <c r="Y6111" i="4"/>
  <c r="X7120" i="4"/>
  <c r="X1083" i="4"/>
  <c r="Y1083" i="4" s="1"/>
  <c r="Y932" i="4"/>
  <c r="X953" i="4"/>
  <c r="X10260" i="4"/>
  <c r="X10374" i="4"/>
  <c r="X6067" i="4"/>
  <c r="Y6026" i="4"/>
  <c r="Y7036" i="4"/>
  <c r="X7068" i="4"/>
  <c r="Y7068" i="4" s="1"/>
  <c r="X1305" i="4"/>
  <c r="X7791" i="4"/>
  <c r="Y7792" i="4"/>
  <c r="X175" i="4"/>
  <c r="Y134" i="4"/>
  <c r="X7870" i="4"/>
  <c r="Y7860" i="4"/>
  <c r="Y6216" i="4"/>
  <c r="X6247" i="4"/>
  <c r="Y6408" i="4"/>
  <c r="X6415" i="4"/>
  <c r="X6419" i="4" s="1"/>
  <c r="X6420" i="4" s="1"/>
  <c r="X9189" i="4"/>
  <c r="Y9189" i="4" s="1"/>
  <c r="X644" i="4"/>
  <c r="X640" i="4"/>
  <c r="Y636" i="4"/>
  <c r="X11123" i="4"/>
  <c r="X11124" i="4" s="1"/>
  <c r="X11224" i="4"/>
  <c r="AH51" i="1" s="1"/>
  <c r="AI51" i="1" s="1"/>
  <c r="X10774" i="4"/>
  <c r="X2890" i="4"/>
  <c r="X2894" i="4" s="1"/>
  <c r="X2895" i="4" s="1"/>
  <c r="Y2895" i="4" s="1"/>
  <c r="Y2860" i="4"/>
  <c r="Y6711" i="4"/>
  <c r="X6745" i="4"/>
  <c r="X3616" i="4"/>
  <c r="Y3586" i="4"/>
  <c r="X7338" i="4"/>
  <c r="Y7338" i="4" s="1"/>
  <c r="Y7330" i="4"/>
  <c r="Y850" i="4"/>
  <c r="X884" i="4"/>
  <c r="Y884" i="4" s="1"/>
  <c r="X2970" i="4"/>
  <c r="Y2940" i="4"/>
  <c r="X718" i="4"/>
  <c r="Y718" i="4" s="1"/>
  <c r="Y451" i="4"/>
  <c r="Y2485" i="4"/>
  <c r="Y1445" i="4"/>
  <c r="AC29" i="1"/>
  <c r="AC37" i="1" s="1"/>
  <c r="AH32" i="1"/>
  <c r="AI32" i="1" s="1"/>
  <c r="Y8194" i="4"/>
  <c r="Y6012" i="4"/>
  <c r="Y4916" i="4"/>
  <c r="Y1294" i="4"/>
  <c r="Y7284" i="4"/>
  <c r="AH41" i="1"/>
  <c r="AI41" i="1" s="1"/>
  <c r="AH9" i="1"/>
  <c r="AI9" i="1" s="1"/>
  <c r="AH27" i="1"/>
  <c r="AH54" i="1"/>
  <c r="AI54" i="1" s="1"/>
  <c r="Y5200" i="4"/>
  <c r="Y4476" i="4"/>
  <c r="Y1302" i="4"/>
  <c r="Y7418" i="4"/>
  <c r="Y2327" i="4"/>
  <c r="Y6164" i="4"/>
  <c r="Y6832" i="4"/>
  <c r="Y6840" i="4"/>
  <c r="Y4549" i="4"/>
  <c r="Y6884" i="4"/>
  <c r="Y6883" i="4"/>
  <c r="Y6925" i="4"/>
  <c r="Y6933" i="4"/>
  <c r="Y8666" i="4"/>
  <c r="Y8665" i="4"/>
  <c r="Y2205" i="4"/>
  <c r="Y1192" i="4"/>
  <c r="Y1202" i="4"/>
  <c r="Y8528" i="4"/>
  <c r="Y8527" i="4"/>
  <c r="Y5852" i="4"/>
  <c r="Y5851" i="4"/>
  <c r="Y5326" i="4"/>
  <c r="Y5325" i="4"/>
  <c r="Y7741" i="4"/>
  <c r="Y8989" i="4"/>
  <c r="Y8988" i="4"/>
  <c r="Y3540" i="4"/>
  <c r="Y3539" i="4"/>
  <c r="Y7021" i="4"/>
  <c r="Y7029" i="4"/>
  <c r="Y8709" i="4"/>
  <c r="Y8708" i="4"/>
  <c r="Y3981" i="4"/>
  <c r="Y3980" i="4"/>
  <c r="Y8007" i="4"/>
  <c r="Y8006" i="4"/>
  <c r="Y1762" i="4"/>
  <c r="Y1761" i="4"/>
  <c r="Y3015" i="4"/>
  <c r="Y3014" i="4"/>
  <c r="Y275" i="4"/>
  <c r="Y274" i="4"/>
  <c r="Y4183" i="4"/>
  <c r="Y4182" i="4"/>
  <c r="Y6466" i="4"/>
  <c r="Y3821" i="4"/>
  <c r="Y3820" i="4"/>
  <c r="Y3217" i="4"/>
  <c r="Y3216" i="4"/>
  <c r="Y2006" i="4"/>
  <c r="Y2005" i="4"/>
  <c r="Y8056" i="4"/>
  <c r="Y8055" i="4"/>
  <c r="Y2088" i="4"/>
  <c r="Y2087" i="4"/>
  <c r="Y214" i="4"/>
  <c r="Y8426" i="4"/>
  <c r="Y8425" i="4"/>
  <c r="Y8153" i="4"/>
  <c r="Y4960" i="4"/>
  <c r="Y6210" i="4"/>
  <c r="Y6209" i="4"/>
  <c r="Y5086" i="4"/>
  <c r="Y5085" i="4"/>
  <c r="Y5893" i="4"/>
  <c r="Y5892" i="4"/>
  <c r="Y4798" i="4"/>
  <c r="Y4797" i="4"/>
  <c r="Y6552" i="4"/>
  <c r="Y6551" i="4"/>
  <c r="Y2610" i="4"/>
  <c r="Y2609" i="4"/>
  <c r="Y2129" i="4"/>
  <c r="Y2128" i="4"/>
  <c r="Y3298" i="4"/>
  <c r="Y3297" i="4"/>
  <c r="Y4466" i="4"/>
  <c r="Y4465" i="4"/>
  <c r="Y5570" i="4"/>
  <c r="Y5569" i="4"/>
  <c r="Y4596" i="4"/>
  <c r="Y4595" i="4"/>
  <c r="Y4303" i="4"/>
  <c r="Y4302" i="4"/>
  <c r="Y4022" i="4"/>
  <c r="Y4021" i="4"/>
  <c r="Y5205" i="4"/>
  <c r="Y5204" i="4"/>
  <c r="Y4143" i="4"/>
  <c r="Y4142" i="4"/>
  <c r="Y3258" i="4"/>
  <c r="Y3257" i="4"/>
  <c r="Y3499" i="4"/>
  <c r="Y3498" i="4"/>
  <c r="Y1925" i="4"/>
  <c r="Y1924" i="4"/>
  <c r="Y5766" i="4"/>
  <c r="Y5045" i="4"/>
  <c r="Y5044" i="4"/>
  <c r="Y7470" i="4"/>
  <c r="Y1681" i="4"/>
  <c r="Y1680" i="4"/>
  <c r="Y8937" i="4"/>
  <c r="Y8936" i="4"/>
  <c r="Y4057" i="4"/>
  <c r="Y3941" i="4"/>
  <c r="Y3940" i="4"/>
  <c r="Y7617" i="4"/>
  <c r="Y4881" i="4"/>
  <c r="Y4880" i="4"/>
  <c r="Y6332" i="4"/>
  <c r="Y6331" i="4"/>
  <c r="Y2451" i="4"/>
  <c r="Y2450" i="4"/>
  <c r="Y2170" i="4"/>
  <c r="Y2169" i="4"/>
  <c r="Y8482" i="4"/>
  <c r="Y8481" i="4"/>
  <c r="Y353" i="4"/>
  <c r="Y8846" i="4"/>
  <c r="Y8845" i="4"/>
  <c r="Y4102" i="4"/>
  <c r="Y4101" i="4"/>
  <c r="Y8336" i="4"/>
  <c r="Y8335" i="4"/>
  <c r="Y2570" i="4"/>
  <c r="Y2569" i="4"/>
  <c r="Y4676" i="4"/>
  <c r="Y4675" i="4"/>
  <c r="Y9117" i="4"/>
  <c r="Y9116" i="4"/>
  <c r="Y4223" i="4"/>
  <c r="Y4222" i="4"/>
  <c r="Y5366" i="4"/>
  <c r="Y5365" i="4"/>
  <c r="Y3420" i="4"/>
  <c r="Y3419" i="4"/>
  <c r="Y4834" i="4"/>
  <c r="Y3581" i="4"/>
  <c r="Y3580" i="4"/>
  <c r="Y393" i="4"/>
  <c r="Y1029" i="4"/>
  <c r="Y1028" i="4"/>
  <c r="Y8244" i="4"/>
  <c r="Y8243" i="4"/>
  <c r="Y8383" i="4"/>
  <c r="Y8382" i="4"/>
  <c r="Y7916" i="4"/>
  <c r="Y7915" i="4"/>
  <c r="Y8620" i="4"/>
  <c r="Y8619" i="4"/>
  <c r="Y8114" i="4"/>
  <c r="Y8113" i="4"/>
  <c r="Y4756" i="4"/>
  <c r="Y4755" i="4"/>
  <c r="Y5530" i="4"/>
  <c r="Y5529" i="4"/>
  <c r="Y506" i="4"/>
  <c r="Y505" i="4"/>
  <c r="Y2814" i="4"/>
  <c r="Y2813" i="4"/>
  <c r="Y5725" i="4"/>
  <c r="Y6595" i="4"/>
  <c r="Y6594" i="4"/>
  <c r="Y5650" i="4"/>
  <c r="Y5649" i="4"/>
  <c r="Y6679" i="4"/>
  <c r="Y6678" i="4"/>
  <c r="Y1640" i="4"/>
  <c r="Y1639" i="4"/>
  <c r="Y7297" i="4"/>
  <c r="Y7294" i="4"/>
  <c r="Y5407" i="4"/>
  <c r="Y5406" i="4"/>
  <c r="Y5125" i="4"/>
  <c r="Y5124" i="4"/>
  <c r="Y2769" i="4"/>
  <c r="Y9076" i="4"/>
  <c r="Y9075" i="4"/>
  <c r="Y5489" i="4"/>
  <c r="Y5488" i="4"/>
  <c r="Y2413" i="4"/>
  <c r="Y2412" i="4"/>
  <c r="Y8800" i="4"/>
  <c r="Y8799" i="4"/>
  <c r="Y5931" i="4"/>
  <c r="Y5930" i="4"/>
  <c r="Y1843" i="4"/>
  <c r="Y1842" i="4"/>
  <c r="Y8754" i="4"/>
  <c r="Y8753" i="4"/>
  <c r="Y5447" i="4"/>
  <c r="Y5446" i="4"/>
  <c r="Y8576" i="4"/>
  <c r="Y8575" i="4"/>
  <c r="Y2652" i="4"/>
  <c r="Y2651" i="4"/>
  <c r="Y3095" i="4"/>
  <c r="Y3094" i="4"/>
  <c r="Y2530" i="4"/>
  <c r="Y2529" i="4"/>
  <c r="Y6637" i="4"/>
  <c r="Y6636" i="4"/>
  <c r="Y1883" i="4"/>
  <c r="Y1882" i="4"/>
  <c r="Y2855" i="4"/>
  <c r="Y2854" i="4"/>
  <c r="Y5004" i="4"/>
  <c r="Y5003" i="4"/>
  <c r="Y6292" i="4"/>
  <c r="Y6291" i="4"/>
  <c r="Y550" i="4"/>
  <c r="Y549" i="4"/>
  <c r="Y5610" i="4"/>
  <c r="Y5609" i="4"/>
  <c r="Y7211" i="4"/>
  <c r="Y8892" i="4"/>
  <c r="Y8891" i="4"/>
  <c r="Y2291" i="4"/>
  <c r="Y2290" i="4"/>
  <c r="Y1721" i="4"/>
  <c r="Y1720" i="4"/>
  <c r="Y39" i="4"/>
  <c r="Y5244" i="4"/>
  <c r="Y5243" i="4"/>
  <c r="Y6789" i="4"/>
  <c r="Y8290" i="4"/>
  <c r="Y8289" i="4"/>
  <c r="Y4345" i="4"/>
  <c r="Y4344" i="4"/>
  <c r="Y3901" i="4"/>
  <c r="Y3900" i="4"/>
  <c r="Y2935" i="4"/>
  <c r="Y2934" i="4"/>
  <c r="Y8199" i="4"/>
  <c r="Y8198" i="4"/>
  <c r="Y1966" i="4"/>
  <c r="Y1965" i="4"/>
  <c r="Y2693" i="4"/>
  <c r="Y2692" i="4"/>
  <c r="Y2734" i="4"/>
  <c r="Y2733" i="4"/>
  <c r="Y2373" i="4"/>
  <c r="Y2372" i="4"/>
  <c r="Y1803" i="4"/>
  <c r="Y1802" i="4"/>
  <c r="Y4425" i="4"/>
  <c r="Y4424" i="4"/>
  <c r="Y4921" i="4"/>
  <c r="Y4920" i="4"/>
  <c r="Y5969" i="4"/>
  <c r="Y5976" i="4"/>
  <c r="Y8100" i="4"/>
  <c r="Y8099" i="4"/>
  <c r="Y9030" i="4"/>
  <c r="Y9029" i="4"/>
  <c r="Y5690" i="4"/>
  <c r="Y5689" i="4"/>
  <c r="Y4380" i="4"/>
  <c r="Y6512" i="4"/>
  <c r="Y6511" i="4"/>
  <c r="Y8468" i="4"/>
  <c r="Y8467" i="4"/>
  <c r="Y2490" i="4"/>
  <c r="Y2489" i="4"/>
  <c r="Y3134" i="4"/>
  <c r="Y3133" i="4"/>
  <c r="Y3177" i="4"/>
  <c r="Y3176" i="4"/>
  <c r="Y3780" i="4"/>
  <c r="Y3779" i="4"/>
  <c r="Y4263" i="4"/>
  <c r="Y4262" i="4"/>
  <c r="Y4716" i="4"/>
  <c r="Y4715" i="4"/>
  <c r="Y5164" i="4"/>
  <c r="Y5163" i="4"/>
  <c r="Y3661" i="4"/>
  <c r="Y3660" i="4"/>
  <c r="Y2046" i="4"/>
  <c r="Y2045" i="4"/>
  <c r="Y5285" i="4"/>
  <c r="Y5284" i="4"/>
  <c r="Y3339" i="4"/>
  <c r="Y3338" i="4"/>
  <c r="Y3741" i="4"/>
  <c r="Y3740" i="4"/>
  <c r="Y596" i="4"/>
  <c r="Y595" i="4"/>
  <c r="Y5808" i="4"/>
  <c r="Y4636" i="4"/>
  <c r="Y4635" i="4"/>
  <c r="Y3460" i="4"/>
  <c r="Y3459" i="4"/>
  <c r="Y6373" i="4"/>
  <c r="Y6372" i="4"/>
  <c r="Y3380" i="4"/>
  <c r="Y3379" i="4"/>
  <c r="Y3860" i="4"/>
  <c r="Y3859" i="4"/>
  <c r="Y2250" i="4"/>
  <c r="Y2249" i="4"/>
  <c r="Y236" i="4"/>
  <c r="Y245" i="4"/>
  <c r="Y9158" i="4"/>
  <c r="Y9157" i="4"/>
  <c r="Y7759" i="4"/>
  <c r="AC28" i="1"/>
  <c r="AC66" i="1" s="1"/>
  <c r="AC69" i="1" s="1"/>
  <c r="X10674" i="4" l="1"/>
  <c r="Y10674" i="4" s="1"/>
  <c r="X4505" i="4"/>
  <c r="Y2894" i="4"/>
  <c r="X9774" i="4"/>
  <c r="Y9774" i="4" s="1"/>
  <c r="AH31" i="1"/>
  <c r="AI31" i="1" s="1"/>
  <c r="Y10374" i="4"/>
  <c r="X10274" i="4"/>
  <c r="Y10274" i="4" s="1"/>
  <c r="Y10260" i="4"/>
  <c r="AH40" i="1"/>
  <c r="AI40" i="1" s="1"/>
  <c r="Y10774" i="4"/>
  <c r="AI17" i="1"/>
  <c r="AH18" i="1"/>
  <c r="AI18" i="1" s="1"/>
  <c r="AI27" i="1"/>
  <c r="AH48" i="1"/>
  <c r="AI48" i="1" s="1"/>
  <c r="AI45" i="1"/>
  <c r="AH65" i="1"/>
  <c r="AI65" i="1" s="1"/>
  <c r="AI62" i="1"/>
  <c r="Y6415" i="4"/>
  <c r="X3700" i="4"/>
  <c r="Y3696" i="4"/>
  <c r="Y1560" i="4"/>
  <c r="X9185" i="4"/>
  <c r="Y9185" i="4" s="1"/>
  <c r="Y2890" i="4"/>
  <c r="X1596" i="4"/>
  <c r="X1600" i="4"/>
  <c r="X7521" i="4"/>
  <c r="Y7521" i="4" s="1"/>
  <c r="Y7520" i="4"/>
  <c r="X7527" i="4"/>
  <c r="Y7527" i="4" s="1"/>
  <c r="Y7524" i="4"/>
  <c r="X3054" i="4"/>
  <c r="Y3050" i="4"/>
  <c r="X727" i="4"/>
  <c r="Y727" i="4" s="1"/>
  <c r="X9190" i="4"/>
  <c r="Y9190" i="4" s="1"/>
  <c r="X7074" i="4"/>
  <c r="Y7074" i="4" s="1"/>
  <c r="X7072" i="4"/>
  <c r="X7073" i="4" s="1"/>
  <c r="Y7073" i="4" s="1"/>
  <c r="X9193" i="4"/>
  <c r="Y9193" i="4" s="1"/>
  <c r="X961" i="4"/>
  <c r="X957" i="4"/>
  <c r="Y953" i="4"/>
  <c r="X9208" i="4"/>
  <c r="Y9208" i="4" s="1"/>
  <c r="X6753" i="4"/>
  <c r="Y6753" i="4" s="1"/>
  <c r="Y6745" i="4"/>
  <c r="Y6110" i="4"/>
  <c r="X6119" i="4"/>
  <c r="X9213" i="4"/>
  <c r="Y9213" i="4" s="1"/>
  <c r="X7344" i="4"/>
  <c r="X7347" i="4" s="1"/>
  <c r="Y7347" i="4" s="1"/>
  <c r="X7342" i="4"/>
  <c r="X7343" i="4" s="1"/>
  <c r="Y7343" i="4" s="1"/>
  <c r="X6251" i="4"/>
  <c r="Y6247" i="4"/>
  <c r="X9178" i="4"/>
  <c r="Y9178" i="4" s="1"/>
  <c r="X183" i="4"/>
  <c r="X179" i="4"/>
  <c r="Y175" i="4"/>
  <c r="X9195" i="4"/>
  <c r="Y9195" i="4" s="1"/>
  <c r="X1091" i="4"/>
  <c r="X1094" i="4" s="1"/>
  <c r="Y1094" i="4" s="1"/>
  <c r="X1087" i="4"/>
  <c r="X1088" i="4" s="1"/>
  <c r="X1552" i="4"/>
  <c r="Y1552" i="4" s="1"/>
  <c r="X9201" i="4"/>
  <c r="Y9201" i="4" s="1"/>
  <c r="X793" i="4"/>
  <c r="X794" i="4" s="1"/>
  <c r="Y794" i="4" s="1"/>
  <c r="X9191" i="4"/>
  <c r="Y9191" i="4" s="1"/>
  <c r="X797" i="4"/>
  <c r="Y797" i="4" s="1"/>
  <c r="X641" i="4"/>
  <c r="Y641" i="4" s="1"/>
  <c r="Y640" i="4"/>
  <c r="X9206" i="4"/>
  <c r="Y9206" i="4" s="1"/>
  <c r="X6076" i="4"/>
  <c r="Y6076" i="4" s="1"/>
  <c r="Y6067" i="4"/>
  <c r="X9210" i="4"/>
  <c r="Y9210" i="4" s="1"/>
  <c r="X7128" i="4"/>
  <c r="X7124" i="4"/>
  <c r="Y7120" i="4"/>
  <c r="AH49" i="1"/>
  <c r="X2974" i="4"/>
  <c r="Y2970" i="4"/>
  <c r="X3620" i="4"/>
  <c r="Y3616" i="4"/>
  <c r="X647" i="4"/>
  <c r="Y647" i="4" s="1"/>
  <c r="Y644" i="4"/>
  <c r="Y7791" i="4"/>
  <c r="X7802" i="4"/>
  <c r="Y7802" i="4" s="1"/>
  <c r="X1458" i="4"/>
  <c r="Y1458" i="4" s="1"/>
  <c r="Y1455" i="4"/>
  <c r="X9192" i="4"/>
  <c r="Y9192" i="4" s="1"/>
  <c r="X893" i="4"/>
  <c r="Y893" i="4" s="1"/>
  <c r="X7874" i="4"/>
  <c r="Y7870" i="4"/>
  <c r="Y6419" i="4"/>
  <c r="Y6420" i="4"/>
  <c r="Y1299" i="4"/>
  <c r="Y1298" i="4"/>
  <c r="Y7430" i="4"/>
  <c r="Y7427" i="4"/>
  <c r="Y2332" i="4"/>
  <c r="Y2331" i="4"/>
  <c r="Y6837" i="4"/>
  <c r="Y6836" i="4"/>
  <c r="Y6169" i="4"/>
  <c r="Y6168" i="4"/>
  <c r="Y4554" i="4"/>
  <c r="Y4553" i="4"/>
  <c r="Y7216" i="4"/>
  <c r="Y7215" i="4"/>
  <c r="Y7475" i="4"/>
  <c r="Y7474" i="4"/>
  <c r="Y5813" i="4"/>
  <c r="Y5812" i="4"/>
  <c r="Y7222" i="4"/>
  <c r="Y7219" i="4"/>
  <c r="Y4062" i="4"/>
  <c r="Y4061" i="4"/>
  <c r="Y7479" i="4"/>
  <c r="Y7476" i="4"/>
  <c r="Y1088" i="4"/>
  <c r="Y47" i="4"/>
  <c r="Y127" i="4"/>
  <c r="Y398" i="4"/>
  <c r="Y397" i="4"/>
  <c r="Y4839" i="4"/>
  <c r="Y4838" i="4"/>
  <c r="Y7683" i="4"/>
  <c r="Y7680" i="4"/>
  <c r="Y2210" i="4"/>
  <c r="Y2209" i="4"/>
  <c r="Y44" i="4"/>
  <c r="Y43" i="4"/>
  <c r="Y2774" i="4"/>
  <c r="Y2773" i="4"/>
  <c r="Y401" i="4"/>
  <c r="Y1305" i="4"/>
  <c r="Y5771" i="4"/>
  <c r="Y5770" i="4"/>
  <c r="Y4965" i="4"/>
  <c r="Y4964" i="4"/>
  <c r="Y219" i="4"/>
  <c r="Y218" i="4"/>
  <c r="Y5974" i="4"/>
  <c r="Y5973" i="4"/>
  <c r="Y5730" i="4"/>
  <c r="Y5729" i="4"/>
  <c r="Y4385" i="4"/>
  <c r="Y4384" i="4"/>
  <c r="Y8158" i="4"/>
  <c r="Y8157" i="4"/>
  <c r="Y6471" i="4"/>
  <c r="Y6470" i="4"/>
  <c r="Y7026" i="4"/>
  <c r="Y7025" i="4"/>
  <c r="Y6930" i="4"/>
  <c r="Y6929" i="4"/>
  <c r="X4509" i="4" l="1"/>
  <c r="Y4505" i="4"/>
  <c r="X4513" i="4"/>
  <c r="Y1091" i="4"/>
  <c r="AH29" i="1"/>
  <c r="AH37" i="1" s="1"/>
  <c r="AI37" i="1" s="1"/>
  <c r="AH38" i="1"/>
  <c r="AH44" i="1" s="1"/>
  <c r="AI44" i="1" s="1"/>
  <c r="Y7344" i="4"/>
  <c r="AH56" i="1"/>
  <c r="AI56" i="1" s="1"/>
  <c r="AI49" i="1"/>
  <c r="X3701" i="4"/>
  <c r="Y3701" i="4" s="1"/>
  <c r="Y3700" i="4"/>
  <c r="Y1087" i="4"/>
  <c r="X800" i="4"/>
  <c r="Y800" i="4" s="1"/>
  <c r="Y793" i="4"/>
  <c r="Y7072" i="4"/>
  <c r="Y7342" i="4"/>
  <c r="X4469" i="4"/>
  <c r="Y4469" i="4" s="1"/>
  <c r="X9202" i="4"/>
  <c r="Y9202" i="4" s="1"/>
  <c r="Y1600" i="4"/>
  <c r="X1597" i="4"/>
  <c r="Y1597" i="4" s="1"/>
  <c r="Y1596" i="4"/>
  <c r="X3055" i="4"/>
  <c r="Y3055" i="4" s="1"/>
  <c r="Y3054" i="4"/>
  <c r="X7810" i="4"/>
  <c r="X7806" i="4"/>
  <c r="X7807" i="4" s="1"/>
  <c r="Y7807" i="4" s="1"/>
  <c r="X964" i="4"/>
  <c r="Y964" i="4" s="1"/>
  <c r="Y961" i="4"/>
  <c r="X7875" i="4"/>
  <c r="Y7875" i="4" s="1"/>
  <c r="Y7874" i="4"/>
  <c r="X2975" i="4"/>
  <c r="Y2975" i="4" s="1"/>
  <c r="Y2974" i="4"/>
  <c r="X6252" i="4"/>
  <c r="Y6252" i="4" s="1"/>
  <c r="Y6251" i="4"/>
  <c r="X180" i="4"/>
  <c r="Y180" i="4" s="1"/>
  <c r="Y179" i="4"/>
  <c r="X7077" i="4"/>
  <c r="Y7077" i="4" s="1"/>
  <c r="X7125" i="4"/>
  <c r="Y7125" i="4" s="1"/>
  <c r="Y7124" i="4"/>
  <c r="Y183" i="4"/>
  <c r="X404" i="4"/>
  <c r="X3621" i="4"/>
  <c r="Y3621" i="4" s="1"/>
  <c r="Y3620" i="4"/>
  <c r="X7131" i="4"/>
  <c r="Y7131" i="4" s="1"/>
  <c r="Y7128" i="4"/>
  <c r="X6126" i="4"/>
  <c r="X6123" i="4"/>
  <c r="Y6119" i="4"/>
  <c r="X958" i="4"/>
  <c r="Y958" i="4" s="1"/>
  <c r="Y957" i="4"/>
  <c r="Y6792" i="4"/>
  <c r="Y7751" i="4"/>
  <c r="I11428" i="4"/>
  <c r="J11428" i="4"/>
  <c r="K11428" i="4"/>
  <c r="L11428" i="4"/>
  <c r="M11428" i="4"/>
  <c r="N11428" i="4"/>
  <c r="O11428" i="4"/>
  <c r="P11428" i="4"/>
  <c r="I11429" i="4"/>
  <c r="J11429" i="4"/>
  <c r="K11429" i="4"/>
  <c r="L11429" i="4"/>
  <c r="M11429" i="4"/>
  <c r="N11429" i="4"/>
  <c r="O11429" i="4"/>
  <c r="P11429" i="4"/>
  <c r="I11430" i="4"/>
  <c r="J11430" i="4"/>
  <c r="K11430" i="4"/>
  <c r="L11430" i="4"/>
  <c r="M11430" i="4"/>
  <c r="N11430" i="4"/>
  <c r="O11430" i="4"/>
  <c r="P11430" i="4"/>
  <c r="I11431" i="4"/>
  <c r="J11431" i="4"/>
  <c r="K11431" i="4"/>
  <c r="L11431" i="4"/>
  <c r="M11431" i="4"/>
  <c r="N11431" i="4"/>
  <c r="O11431" i="4"/>
  <c r="P11431" i="4"/>
  <c r="I11432" i="4"/>
  <c r="J11432" i="4"/>
  <c r="K11432" i="4"/>
  <c r="L11432" i="4"/>
  <c r="M11432" i="4"/>
  <c r="N11432" i="4"/>
  <c r="O11432" i="4"/>
  <c r="P11432" i="4"/>
  <c r="I11433" i="4"/>
  <c r="J11433" i="4"/>
  <c r="K11433" i="4"/>
  <c r="L11433" i="4"/>
  <c r="M11433" i="4"/>
  <c r="N11433" i="4"/>
  <c r="O11433" i="4"/>
  <c r="P11433" i="4"/>
  <c r="I11434" i="4"/>
  <c r="J11434" i="4"/>
  <c r="K11434" i="4"/>
  <c r="L11434" i="4"/>
  <c r="M11434" i="4"/>
  <c r="N11434" i="4"/>
  <c r="O11434" i="4"/>
  <c r="P11434" i="4"/>
  <c r="I11435" i="4"/>
  <c r="J11435" i="4"/>
  <c r="K11435" i="4"/>
  <c r="L11435" i="4"/>
  <c r="M11435" i="4"/>
  <c r="N11435" i="4"/>
  <c r="O11435" i="4"/>
  <c r="P11435" i="4"/>
  <c r="I11436" i="4"/>
  <c r="J11436" i="4"/>
  <c r="K11436" i="4"/>
  <c r="L11436" i="4"/>
  <c r="M11436" i="4"/>
  <c r="N11436" i="4"/>
  <c r="O11436" i="4"/>
  <c r="P11436" i="4"/>
  <c r="I11437" i="4"/>
  <c r="J11437" i="4"/>
  <c r="K11437" i="4"/>
  <c r="L11437" i="4"/>
  <c r="M11437" i="4"/>
  <c r="N11437" i="4"/>
  <c r="O11437" i="4"/>
  <c r="P11437" i="4"/>
  <c r="I11438" i="4"/>
  <c r="J11438" i="4"/>
  <c r="K11438" i="4"/>
  <c r="L11438" i="4"/>
  <c r="M11438" i="4"/>
  <c r="N11438" i="4"/>
  <c r="O11438" i="4"/>
  <c r="P11438" i="4"/>
  <c r="I11439" i="4"/>
  <c r="J11439" i="4"/>
  <c r="K11439" i="4"/>
  <c r="L11439" i="4"/>
  <c r="M11439" i="4"/>
  <c r="N11439" i="4"/>
  <c r="O11439" i="4"/>
  <c r="P11439" i="4"/>
  <c r="I11440" i="4"/>
  <c r="J11440" i="4"/>
  <c r="K11440" i="4"/>
  <c r="L11440" i="4"/>
  <c r="M11440" i="4"/>
  <c r="N11440" i="4"/>
  <c r="O11440" i="4"/>
  <c r="P11440" i="4"/>
  <c r="I11441" i="4"/>
  <c r="J11441" i="4"/>
  <c r="K11441" i="4"/>
  <c r="L11441" i="4"/>
  <c r="M11441" i="4"/>
  <c r="N11441" i="4"/>
  <c r="O11441" i="4"/>
  <c r="P11441" i="4"/>
  <c r="I11442" i="4"/>
  <c r="J11442" i="4"/>
  <c r="K11442" i="4"/>
  <c r="L11442" i="4"/>
  <c r="M11442" i="4"/>
  <c r="N11442" i="4"/>
  <c r="O11442" i="4"/>
  <c r="P11442" i="4"/>
  <c r="I11444" i="4"/>
  <c r="J11444" i="4"/>
  <c r="K11444" i="4"/>
  <c r="L11444" i="4"/>
  <c r="M11444" i="4"/>
  <c r="N11444" i="4"/>
  <c r="O11444" i="4"/>
  <c r="P11444" i="4"/>
  <c r="I11445" i="4"/>
  <c r="J11445" i="4"/>
  <c r="K11445" i="4"/>
  <c r="L11445" i="4"/>
  <c r="M11445" i="4"/>
  <c r="N11445" i="4"/>
  <c r="O11445" i="4"/>
  <c r="P11445" i="4"/>
  <c r="I11446" i="4"/>
  <c r="J11446" i="4"/>
  <c r="K11446" i="4"/>
  <c r="L11446" i="4"/>
  <c r="M11446" i="4"/>
  <c r="N11446" i="4"/>
  <c r="O11446" i="4"/>
  <c r="P11446" i="4"/>
  <c r="I11447" i="4"/>
  <c r="J11447" i="4"/>
  <c r="K11447" i="4"/>
  <c r="L11447" i="4"/>
  <c r="M11447" i="4"/>
  <c r="N11447" i="4"/>
  <c r="O11447" i="4"/>
  <c r="P11447" i="4"/>
  <c r="I11448" i="4"/>
  <c r="J11448" i="4"/>
  <c r="K11448" i="4"/>
  <c r="L11448" i="4"/>
  <c r="M11448" i="4"/>
  <c r="N11448" i="4"/>
  <c r="O11448" i="4"/>
  <c r="P11448" i="4"/>
  <c r="I11449" i="4"/>
  <c r="J11449" i="4"/>
  <c r="K11449" i="4"/>
  <c r="L11449" i="4"/>
  <c r="M11449" i="4"/>
  <c r="N11449" i="4"/>
  <c r="O11449" i="4"/>
  <c r="P11449" i="4"/>
  <c r="I11450" i="4"/>
  <c r="J11450" i="4"/>
  <c r="K11450" i="4"/>
  <c r="L11450" i="4"/>
  <c r="M11450" i="4"/>
  <c r="N11450" i="4"/>
  <c r="O11450" i="4"/>
  <c r="P11450" i="4"/>
  <c r="I11451" i="4"/>
  <c r="J11451" i="4"/>
  <c r="K11451" i="4"/>
  <c r="L11451" i="4"/>
  <c r="M11451" i="4"/>
  <c r="N11451" i="4"/>
  <c r="O11451" i="4"/>
  <c r="P11451" i="4"/>
  <c r="I11453" i="4"/>
  <c r="J11453" i="4"/>
  <c r="K11453" i="4"/>
  <c r="L11453" i="4"/>
  <c r="M11453" i="4"/>
  <c r="N11453" i="4"/>
  <c r="O11453" i="4"/>
  <c r="P11453" i="4"/>
  <c r="I11454" i="4"/>
  <c r="J11454" i="4"/>
  <c r="K11454" i="4"/>
  <c r="L11454" i="4"/>
  <c r="M11454" i="4"/>
  <c r="N11454" i="4"/>
  <c r="O11454" i="4"/>
  <c r="P11454" i="4"/>
  <c r="I11456" i="4"/>
  <c r="J11456" i="4"/>
  <c r="K11456" i="4"/>
  <c r="L11456" i="4"/>
  <c r="M11456" i="4"/>
  <c r="N11456" i="4"/>
  <c r="O11456" i="4"/>
  <c r="P11456" i="4"/>
  <c r="I11457" i="4"/>
  <c r="J11457" i="4"/>
  <c r="K11457" i="4"/>
  <c r="L11457" i="4"/>
  <c r="M11457" i="4"/>
  <c r="N11457" i="4"/>
  <c r="O11457" i="4"/>
  <c r="P11457" i="4"/>
  <c r="I11458" i="4"/>
  <c r="J11458" i="4"/>
  <c r="K11458" i="4"/>
  <c r="L11458" i="4"/>
  <c r="M11458" i="4"/>
  <c r="N11458" i="4"/>
  <c r="O11458" i="4"/>
  <c r="P11458" i="4"/>
  <c r="I11459" i="4"/>
  <c r="J11459" i="4"/>
  <c r="K11459" i="4"/>
  <c r="L11459" i="4"/>
  <c r="M11459" i="4"/>
  <c r="N11459" i="4"/>
  <c r="O11459" i="4"/>
  <c r="P11459" i="4"/>
  <c r="I11460" i="4"/>
  <c r="J11460" i="4"/>
  <c r="K11460" i="4"/>
  <c r="L11460" i="4"/>
  <c r="M11460" i="4"/>
  <c r="N11460" i="4"/>
  <c r="O11460" i="4"/>
  <c r="P11460" i="4"/>
  <c r="I11461" i="4"/>
  <c r="J11461" i="4"/>
  <c r="K11461" i="4"/>
  <c r="L11461" i="4"/>
  <c r="M11461" i="4"/>
  <c r="N11461" i="4"/>
  <c r="O11461" i="4"/>
  <c r="P11461" i="4"/>
  <c r="I11462" i="4"/>
  <c r="J11462" i="4"/>
  <c r="K11462" i="4"/>
  <c r="L11462" i="4"/>
  <c r="M11462" i="4"/>
  <c r="N11462" i="4"/>
  <c r="O11462" i="4"/>
  <c r="P11462" i="4"/>
  <c r="I11463" i="4"/>
  <c r="J11463" i="4"/>
  <c r="K11463" i="4"/>
  <c r="L11463" i="4"/>
  <c r="M11463" i="4"/>
  <c r="N11463" i="4"/>
  <c r="O11463" i="4"/>
  <c r="P11463" i="4"/>
  <c r="I11464" i="4"/>
  <c r="J11464" i="4"/>
  <c r="K11464" i="4"/>
  <c r="L11464" i="4"/>
  <c r="M11464" i="4"/>
  <c r="N11464" i="4"/>
  <c r="O11464" i="4"/>
  <c r="P11464" i="4"/>
  <c r="I11465" i="4"/>
  <c r="J11465" i="4"/>
  <c r="K11465" i="4"/>
  <c r="L11465" i="4"/>
  <c r="M11465" i="4"/>
  <c r="N11465" i="4"/>
  <c r="O11465" i="4"/>
  <c r="P11465" i="4"/>
  <c r="I11466" i="4"/>
  <c r="J11466" i="4"/>
  <c r="K11466" i="4"/>
  <c r="L11466" i="4"/>
  <c r="M11466" i="4"/>
  <c r="N11466" i="4"/>
  <c r="O11466" i="4"/>
  <c r="P11466" i="4"/>
  <c r="I11467" i="4"/>
  <c r="J11467" i="4"/>
  <c r="K11467" i="4"/>
  <c r="L11467" i="4"/>
  <c r="M11467" i="4"/>
  <c r="N11467" i="4"/>
  <c r="O11467" i="4"/>
  <c r="P11467" i="4"/>
  <c r="I11468" i="4"/>
  <c r="J11468" i="4"/>
  <c r="K11468" i="4"/>
  <c r="L11468" i="4"/>
  <c r="M11468" i="4"/>
  <c r="N11468" i="4"/>
  <c r="O11468" i="4"/>
  <c r="P11468" i="4"/>
  <c r="I11469" i="4"/>
  <c r="J11469" i="4"/>
  <c r="K11469" i="4"/>
  <c r="L11469" i="4"/>
  <c r="M11469" i="4"/>
  <c r="N11469" i="4"/>
  <c r="O11469" i="4"/>
  <c r="P11469" i="4"/>
  <c r="I11471" i="4"/>
  <c r="J11471" i="4"/>
  <c r="K11471" i="4"/>
  <c r="L11471" i="4"/>
  <c r="M11471" i="4"/>
  <c r="N11471" i="4"/>
  <c r="O11471" i="4"/>
  <c r="P11471" i="4"/>
  <c r="I11472" i="4"/>
  <c r="J11472" i="4"/>
  <c r="K11472" i="4"/>
  <c r="L11472" i="4"/>
  <c r="M11472" i="4"/>
  <c r="N11472" i="4"/>
  <c r="O11472" i="4"/>
  <c r="P11472" i="4"/>
  <c r="I11473" i="4"/>
  <c r="J11473" i="4"/>
  <c r="K11473" i="4"/>
  <c r="L11473" i="4"/>
  <c r="M11473" i="4"/>
  <c r="N11473" i="4"/>
  <c r="O11473" i="4"/>
  <c r="P11473" i="4"/>
  <c r="I10628" i="4"/>
  <c r="J10628" i="4"/>
  <c r="K10628" i="4"/>
  <c r="L10628" i="4"/>
  <c r="M10628" i="4"/>
  <c r="N10628" i="4"/>
  <c r="O10628" i="4"/>
  <c r="P10628" i="4"/>
  <c r="I10629" i="4"/>
  <c r="J10629" i="4"/>
  <c r="K10629" i="4"/>
  <c r="L10629" i="4"/>
  <c r="M10629" i="4"/>
  <c r="N10629" i="4"/>
  <c r="O10629" i="4"/>
  <c r="P10629" i="4"/>
  <c r="I10630" i="4"/>
  <c r="J10630" i="4"/>
  <c r="K10630" i="4"/>
  <c r="L10630" i="4"/>
  <c r="M10630" i="4"/>
  <c r="N10630" i="4"/>
  <c r="O10630" i="4"/>
  <c r="P10630" i="4"/>
  <c r="I10632" i="4"/>
  <c r="J10632" i="4"/>
  <c r="K10632" i="4"/>
  <c r="L10632" i="4"/>
  <c r="M10632" i="4"/>
  <c r="N10632" i="4"/>
  <c r="O10632" i="4"/>
  <c r="P10632" i="4"/>
  <c r="I10633" i="4"/>
  <c r="J10633" i="4"/>
  <c r="K10633" i="4"/>
  <c r="L10633" i="4"/>
  <c r="M10633" i="4"/>
  <c r="N10633" i="4"/>
  <c r="O10633" i="4"/>
  <c r="P10633" i="4"/>
  <c r="I10634" i="4"/>
  <c r="J10634" i="4"/>
  <c r="K10634" i="4"/>
  <c r="L10634" i="4"/>
  <c r="M10634" i="4"/>
  <c r="N10634" i="4"/>
  <c r="O10634" i="4"/>
  <c r="P10634" i="4"/>
  <c r="I10635" i="4"/>
  <c r="J10635" i="4"/>
  <c r="K10635" i="4"/>
  <c r="L10635" i="4"/>
  <c r="M10635" i="4"/>
  <c r="N10635" i="4"/>
  <c r="O10635" i="4"/>
  <c r="P10635" i="4"/>
  <c r="I10636" i="4"/>
  <c r="J10636" i="4"/>
  <c r="K10636" i="4"/>
  <c r="L10636" i="4"/>
  <c r="M10636" i="4"/>
  <c r="N10636" i="4"/>
  <c r="O10636" i="4"/>
  <c r="P10636" i="4"/>
  <c r="I10637" i="4"/>
  <c r="J10637" i="4"/>
  <c r="K10637" i="4"/>
  <c r="L10637" i="4"/>
  <c r="M10637" i="4"/>
  <c r="N10637" i="4"/>
  <c r="O10637" i="4"/>
  <c r="P10637" i="4"/>
  <c r="I10639" i="4"/>
  <c r="J10639" i="4"/>
  <c r="K10639" i="4"/>
  <c r="L10639" i="4"/>
  <c r="M10639" i="4"/>
  <c r="N10639" i="4"/>
  <c r="O10639" i="4"/>
  <c r="P10639" i="4"/>
  <c r="I10640" i="4"/>
  <c r="J10640" i="4"/>
  <c r="K10640" i="4"/>
  <c r="L10640" i="4"/>
  <c r="M10640" i="4"/>
  <c r="N10640" i="4"/>
  <c r="O10640" i="4"/>
  <c r="P10640" i="4"/>
  <c r="I10641" i="4"/>
  <c r="J10641" i="4"/>
  <c r="K10641" i="4"/>
  <c r="L10641" i="4"/>
  <c r="M10641" i="4"/>
  <c r="N10641" i="4"/>
  <c r="O10641" i="4"/>
  <c r="P10641" i="4"/>
  <c r="I10642" i="4"/>
  <c r="J10642" i="4"/>
  <c r="K10642" i="4"/>
  <c r="L10642" i="4"/>
  <c r="M10642" i="4"/>
  <c r="N10642" i="4"/>
  <c r="O10642" i="4"/>
  <c r="P10642" i="4"/>
  <c r="I10646" i="4"/>
  <c r="J10646" i="4"/>
  <c r="K10646" i="4"/>
  <c r="L10646" i="4"/>
  <c r="M10646" i="4"/>
  <c r="N10646" i="4"/>
  <c r="O10646" i="4"/>
  <c r="P10646" i="4"/>
  <c r="I10648" i="4"/>
  <c r="J10648" i="4"/>
  <c r="K10648" i="4"/>
  <c r="L10648" i="4"/>
  <c r="M10648" i="4"/>
  <c r="N10648" i="4"/>
  <c r="O10648" i="4"/>
  <c r="P10648" i="4"/>
  <c r="I10651" i="4"/>
  <c r="J10651" i="4"/>
  <c r="K10651" i="4"/>
  <c r="L10651" i="4"/>
  <c r="M10651" i="4"/>
  <c r="N10651" i="4"/>
  <c r="O10651" i="4"/>
  <c r="P10651" i="4"/>
  <c r="I10656" i="4"/>
  <c r="J10656" i="4"/>
  <c r="K10656" i="4"/>
  <c r="L10656" i="4"/>
  <c r="M10656" i="4"/>
  <c r="N10656" i="4"/>
  <c r="O10656" i="4"/>
  <c r="P10656" i="4"/>
  <c r="I10657" i="4"/>
  <c r="J10657" i="4"/>
  <c r="K10657" i="4"/>
  <c r="L10657" i="4"/>
  <c r="M10657" i="4"/>
  <c r="N10657" i="4"/>
  <c r="O10657" i="4"/>
  <c r="P10657" i="4"/>
  <c r="I10658" i="4"/>
  <c r="J10658" i="4"/>
  <c r="K10658" i="4"/>
  <c r="L10658" i="4"/>
  <c r="M10658" i="4"/>
  <c r="N10658" i="4"/>
  <c r="O10658" i="4"/>
  <c r="P10658" i="4"/>
  <c r="I10662" i="4"/>
  <c r="J10662" i="4"/>
  <c r="K10662" i="4"/>
  <c r="L10662" i="4"/>
  <c r="M10662" i="4"/>
  <c r="N10662" i="4"/>
  <c r="O10662" i="4"/>
  <c r="P10662" i="4"/>
  <c r="I10663" i="4"/>
  <c r="J10663" i="4"/>
  <c r="K10663" i="4"/>
  <c r="L10663" i="4"/>
  <c r="M10663" i="4"/>
  <c r="N10663" i="4"/>
  <c r="O10663" i="4"/>
  <c r="P10663" i="4"/>
  <c r="I10665" i="4"/>
  <c r="J10665" i="4"/>
  <c r="K10665" i="4"/>
  <c r="L10665" i="4"/>
  <c r="M10665" i="4"/>
  <c r="N10665" i="4"/>
  <c r="O10665" i="4"/>
  <c r="P10665" i="4"/>
  <c r="I10666" i="4"/>
  <c r="J10666" i="4"/>
  <c r="K10666" i="4"/>
  <c r="L10666" i="4"/>
  <c r="M10666" i="4"/>
  <c r="N10666" i="4"/>
  <c r="O10666" i="4"/>
  <c r="P10666" i="4"/>
  <c r="I10668" i="4"/>
  <c r="J10668" i="4"/>
  <c r="K10668" i="4"/>
  <c r="L10668" i="4"/>
  <c r="M10668" i="4"/>
  <c r="N10668" i="4"/>
  <c r="O10668" i="4"/>
  <c r="P10668" i="4"/>
  <c r="I10669" i="4"/>
  <c r="J10669" i="4"/>
  <c r="K10669" i="4"/>
  <c r="L10669" i="4"/>
  <c r="M10669" i="4"/>
  <c r="N10669" i="4"/>
  <c r="O10669" i="4"/>
  <c r="P10669" i="4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C59" i="1"/>
  <c r="J11570" i="4"/>
  <c r="J11470" i="4" s="1"/>
  <c r="L11570" i="4"/>
  <c r="L11574" i="4" s="1"/>
  <c r="M11570" i="4"/>
  <c r="M11574" i="4" s="1"/>
  <c r="N11570" i="4"/>
  <c r="N11470" i="4" s="1"/>
  <c r="O11570" i="4"/>
  <c r="O11470" i="4" s="1"/>
  <c r="P11570" i="4"/>
  <c r="Z59" i="1" s="1"/>
  <c r="P7630" i="4"/>
  <c r="O7630" i="4"/>
  <c r="N7630" i="4"/>
  <c r="M7630" i="4"/>
  <c r="L7630" i="4"/>
  <c r="J7630" i="4"/>
  <c r="K7616" i="4"/>
  <c r="K11570" i="4" s="1"/>
  <c r="K11470" i="4" s="1"/>
  <c r="J7615" i="4"/>
  <c r="J7614" i="4" s="1"/>
  <c r="L7615" i="4"/>
  <c r="L7614" i="4" s="1"/>
  <c r="M7615" i="4"/>
  <c r="M7614" i="4" s="1"/>
  <c r="N7615" i="4"/>
  <c r="N7614" i="4" s="1"/>
  <c r="O7615" i="4"/>
  <c r="O7614" i="4" s="1"/>
  <c r="P7615" i="4"/>
  <c r="P7614" i="4" s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C43" i="1"/>
  <c r="J10920" i="4"/>
  <c r="T43" i="1" s="1"/>
  <c r="L10920" i="4"/>
  <c r="V43" i="1" s="1"/>
  <c r="M10920" i="4"/>
  <c r="M10924" i="4" s="1"/>
  <c r="N10920" i="4"/>
  <c r="X43" i="1" s="1"/>
  <c r="O10920" i="4"/>
  <c r="Y43" i="1" s="1"/>
  <c r="P10920" i="4"/>
  <c r="Z43" i="1" s="1"/>
  <c r="P7621" i="4"/>
  <c r="O7621" i="4"/>
  <c r="N7621" i="4"/>
  <c r="M7621" i="4"/>
  <c r="L7621" i="4"/>
  <c r="J7621" i="4"/>
  <c r="K7604" i="4"/>
  <c r="I7604" i="4" s="1"/>
  <c r="I10920" i="4" s="1"/>
  <c r="S43" i="1" s="1"/>
  <c r="X5934" i="4" l="1"/>
  <c r="Y5934" i="4" s="1"/>
  <c r="Y4513" i="4"/>
  <c r="X9203" i="4"/>
  <c r="Y9203" i="4" s="1"/>
  <c r="X4510" i="4"/>
  <c r="Y4510" i="4" s="1"/>
  <c r="Y4509" i="4"/>
  <c r="AI38" i="1"/>
  <c r="AI29" i="1"/>
  <c r="Y7806" i="4"/>
  <c r="X6124" i="4"/>
  <c r="Y6124" i="4" s="1"/>
  <c r="Y6123" i="4"/>
  <c r="X6682" i="4"/>
  <c r="X9207" i="4"/>
  <c r="Y9207" i="4" s="1"/>
  <c r="Y6126" i="4"/>
  <c r="Y404" i="4"/>
  <c r="X9220" i="4"/>
  <c r="Y9220" i="4" s="1"/>
  <c r="X9161" i="4"/>
  <c r="X9164" i="4" s="1"/>
  <c r="Y7810" i="4"/>
  <c r="P10924" i="4"/>
  <c r="I7616" i="4"/>
  <c r="I7615" i="4" s="1"/>
  <c r="I7614" i="4" s="1"/>
  <c r="L10924" i="4"/>
  <c r="J11574" i="4"/>
  <c r="N11574" i="4"/>
  <c r="P11574" i="4"/>
  <c r="N10924" i="4"/>
  <c r="K7615" i="4"/>
  <c r="K7614" i="4" s="1"/>
  <c r="W59" i="1"/>
  <c r="J10924" i="4"/>
  <c r="O11574" i="4"/>
  <c r="Y59" i="1"/>
  <c r="U59" i="1"/>
  <c r="M11470" i="4"/>
  <c r="W43" i="1"/>
  <c r="X59" i="1"/>
  <c r="T59" i="1"/>
  <c r="P11470" i="4"/>
  <c r="L11470" i="4"/>
  <c r="O10924" i="4"/>
  <c r="V59" i="1"/>
  <c r="K10920" i="4"/>
  <c r="U43" i="1" s="1"/>
  <c r="X6019" i="4" l="1"/>
  <c r="Y6019" i="4" s="1"/>
  <c r="Y9161" i="4"/>
  <c r="X6685" i="4"/>
  <c r="Y6685" i="4" s="1"/>
  <c r="Y6682" i="4"/>
  <c r="Y9164" i="4"/>
  <c r="I11570" i="4"/>
  <c r="S59" i="1" s="1"/>
  <c r="K2123" i="4"/>
  <c r="I2123" i="4" s="1"/>
  <c r="P2122" i="4"/>
  <c r="P2121" i="4" s="1"/>
  <c r="O2122" i="4"/>
  <c r="O2121" i="4" s="1"/>
  <c r="N2122" i="4"/>
  <c r="N2121" i="4" s="1"/>
  <c r="M2122" i="4"/>
  <c r="M2121" i="4" s="1"/>
  <c r="L2122" i="4"/>
  <c r="L2121" i="4" s="1"/>
  <c r="J2122" i="4"/>
  <c r="J2121" i="4" s="1"/>
  <c r="P2118" i="4"/>
  <c r="O2118" i="4"/>
  <c r="N2118" i="4"/>
  <c r="L2118" i="4"/>
  <c r="J2118" i="4"/>
  <c r="K2117" i="4"/>
  <c r="I2117" i="4" s="1"/>
  <c r="K2116" i="4"/>
  <c r="I2116" i="4" s="1"/>
  <c r="K2115" i="4"/>
  <c r="I2115" i="4" s="1"/>
  <c r="P2114" i="4"/>
  <c r="P2105" i="4" s="1"/>
  <c r="O2114" i="4"/>
  <c r="O2105" i="4" s="1"/>
  <c r="N2114" i="4"/>
  <c r="N2105" i="4" s="1"/>
  <c r="M2114" i="4"/>
  <c r="M2105" i="4" s="1"/>
  <c r="L2114" i="4"/>
  <c r="L2105" i="4" s="1"/>
  <c r="J2114" i="4"/>
  <c r="J2105" i="4" s="1"/>
  <c r="K2113" i="4"/>
  <c r="I2113" i="4" s="1"/>
  <c r="K2112" i="4"/>
  <c r="I2112" i="4" s="1"/>
  <c r="K2111" i="4"/>
  <c r="I2111" i="4" s="1"/>
  <c r="K2110" i="4"/>
  <c r="I2110" i="4" s="1"/>
  <c r="K2109" i="4"/>
  <c r="I2109" i="4" s="1"/>
  <c r="K2108" i="4"/>
  <c r="I2108" i="4" s="1"/>
  <c r="K2107" i="4"/>
  <c r="I2107" i="4" s="1"/>
  <c r="K2106" i="4"/>
  <c r="I2106" i="4" s="1"/>
  <c r="K2104" i="4"/>
  <c r="I2104" i="4" s="1"/>
  <c r="P2103" i="4"/>
  <c r="O2103" i="4"/>
  <c r="N2103" i="4"/>
  <c r="M2103" i="4"/>
  <c r="L2103" i="4"/>
  <c r="J2103" i="4"/>
  <c r="K2102" i="4"/>
  <c r="I2102" i="4" s="1"/>
  <c r="K2101" i="4"/>
  <c r="I2101" i="4" s="1"/>
  <c r="K2100" i="4"/>
  <c r="I2100" i="4" s="1"/>
  <c r="K2099" i="4"/>
  <c r="I2099" i="4" s="1"/>
  <c r="K2098" i="4"/>
  <c r="I2098" i="4" s="1"/>
  <c r="P2097" i="4"/>
  <c r="P2095" i="4" s="1"/>
  <c r="O2097" i="4"/>
  <c r="O2095" i="4" s="1"/>
  <c r="N2097" i="4"/>
  <c r="N2095" i="4" s="1"/>
  <c r="M2097" i="4"/>
  <c r="M2095" i="4" s="1"/>
  <c r="L2097" i="4"/>
  <c r="L2095" i="4" s="1"/>
  <c r="J2097" i="4"/>
  <c r="J2095" i="4" s="1"/>
  <c r="K2096" i="4"/>
  <c r="I2096" i="4" s="1"/>
  <c r="K2000" i="4"/>
  <c r="I2000" i="4" s="1"/>
  <c r="P1999" i="4"/>
  <c r="P1998" i="4" s="1"/>
  <c r="O1999" i="4"/>
  <c r="O1998" i="4" s="1"/>
  <c r="N1999" i="4"/>
  <c r="N1998" i="4" s="1"/>
  <c r="M1999" i="4"/>
  <c r="L1999" i="4"/>
  <c r="L1998" i="4" s="1"/>
  <c r="J1999" i="4"/>
  <c r="J1998" i="4" s="1"/>
  <c r="K1997" i="4"/>
  <c r="I1997" i="4" s="1"/>
  <c r="P1996" i="4"/>
  <c r="P1995" i="4" s="1"/>
  <c r="O1996" i="4"/>
  <c r="O1995" i="4" s="1"/>
  <c r="N1996" i="4"/>
  <c r="N1995" i="4" s="1"/>
  <c r="M1996" i="4"/>
  <c r="L1996" i="4"/>
  <c r="L1995" i="4" s="1"/>
  <c r="J1996" i="4"/>
  <c r="J1995" i="4" s="1"/>
  <c r="K1994" i="4"/>
  <c r="I1994" i="4" s="1"/>
  <c r="K1993" i="4"/>
  <c r="I1993" i="4" s="1"/>
  <c r="K1992" i="4"/>
  <c r="I1992" i="4" s="1"/>
  <c r="P1991" i="4"/>
  <c r="P1983" i="4" s="1"/>
  <c r="O1991" i="4"/>
  <c r="O1983" i="4" s="1"/>
  <c r="N1991" i="4"/>
  <c r="N1983" i="4" s="1"/>
  <c r="M1991" i="4"/>
  <c r="L1991" i="4"/>
  <c r="L1983" i="4" s="1"/>
  <c r="J1991" i="4"/>
  <c r="J1983" i="4" s="1"/>
  <c r="K1990" i="4"/>
  <c r="I1990" i="4" s="1"/>
  <c r="K1989" i="4"/>
  <c r="I1989" i="4" s="1"/>
  <c r="K1988" i="4"/>
  <c r="I1988" i="4" s="1"/>
  <c r="K1987" i="4"/>
  <c r="I1987" i="4" s="1"/>
  <c r="K1986" i="4"/>
  <c r="I1986" i="4" s="1"/>
  <c r="K1985" i="4"/>
  <c r="I1985" i="4" s="1"/>
  <c r="K1984" i="4"/>
  <c r="I1984" i="4" s="1"/>
  <c r="K1982" i="4"/>
  <c r="I1982" i="4" s="1"/>
  <c r="P1981" i="4"/>
  <c r="O1981" i="4"/>
  <c r="N1981" i="4"/>
  <c r="M1981" i="4"/>
  <c r="L1981" i="4"/>
  <c r="J1981" i="4"/>
  <c r="K1980" i="4"/>
  <c r="I1980" i="4" s="1"/>
  <c r="K1979" i="4"/>
  <c r="I1979" i="4" s="1"/>
  <c r="K1978" i="4"/>
  <c r="I1978" i="4" s="1"/>
  <c r="K1977" i="4"/>
  <c r="I1977" i="4" s="1"/>
  <c r="K1976" i="4"/>
  <c r="I1976" i="4" s="1"/>
  <c r="P1975" i="4"/>
  <c r="P1973" i="4" s="1"/>
  <c r="O1975" i="4"/>
  <c r="O1973" i="4" s="1"/>
  <c r="N1975" i="4"/>
  <c r="N1973" i="4" s="1"/>
  <c r="M1975" i="4"/>
  <c r="L1975" i="4"/>
  <c r="L1973" i="4" s="1"/>
  <c r="J1975" i="4"/>
  <c r="J1973" i="4" s="1"/>
  <c r="K1974" i="4"/>
  <c r="I1974" i="4" s="1"/>
  <c r="K1960" i="4"/>
  <c r="I1960" i="4" s="1"/>
  <c r="K1959" i="4"/>
  <c r="I1959" i="4" s="1"/>
  <c r="P1958" i="4"/>
  <c r="P1957" i="4" s="1"/>
  <c r="O1958" i="4"/>
  <c r="O1957" i="4" s="1"/>
  <c r="N1958" i="4"/>
  <c r="N1957" i="4" s="1"/>
  <c r="M1958" i="4"/>
  <c r="M1957" i="4" s="1"/>
  <c r="L1958" i="4"/>
  <c r="J1958" i="4"/>
  <c r="J1957" i="4" s="1"/>
  <c r="K1956" i="4"/>
  <c r="I1956" i="4" s="1"/>
  <c r="P1955" i="4"/>
  <c r="P1954" i="4" s="1"/>
  <c r="O1955" i="4"/>
  <c r="O1954" i="4" s="1"/>
  <c r="N1955" i="4"/>
  <c r="N1954" i="4" s="1"/>
  <c r="M1955" i="4"/>
  <c r="L1955" i="4"/>
  <c r="L1954" i="4" s="1"/>
  <c r="J1955" i="4"/>
  <c r="J1954" i="4" s="1"/>
  <c r="K1953" i="4"/>
  <c r="I1953" i="4" s="1"/>
  <c r="K1952" i="4"/>
  <c r="I1952" i="4" s="1"/>
  <c r="K1951" i="4"/>
  <c r="I1951" i="4" s="1"/>
  <c r="P1950" i="4"/>
  <c r="P1942" i="4" s="1"/>
  <c r="O1950" i="4"/>
  <c r="O1942" i="4" s="1"/>
  <c r="N1950" i="4"/>
  <c r="M1950" i="4"/>
  <c r="L1950" i="4"/>
  <c r="L1942" i="4" s="1"/>
  <c r="J1950" i="4"/>
  <c r="J1942" i="4" s="1"/>
  <c r="K1949" i="4"/>
  <c r="I1949" i="4" s="1"/>
  <c r="K1948" i="4"/>
  <c r="I1948" i="4" s="1"/>
  <c r="K1947" i="4"/>
  <c r="I1947" i="4" s="1"/>
  <c r="K1946" i="4"/>
  <c r="I1946" i="4" s="1"/>
  <c r="K1945" i="4"/>
  <c r="I1945" i="4" s="1"/>
  <c r="K1944" i="4"/>
  <c r="I1944" i="4" s="1"/>
  <c r="K1943" i="4"/>
  <c r="I1943" i="4" s="1"/>
  <c r="K1941" i="4"/>
  <c r="I1941" i="4" s="1"/>
  <c r="P1940" i="4"/>
  <c r="O1940" i="4"/>
  <c r="N1940" i="4"/>
  <c r="M1940" i="4"/>
  <c r="L1940" i="4"/>
  <c r="J1940" i="4"/>
  <c r="K1939" i="4"/>
  <c r="I1939" i="4" s="1"/>
  <c r="K1938" i="4"/>
  <c r="I1938" i="4" s="1"/>
  <c r="K1937" i="4"/>
  <c r="I1937" i="4" s="1"/>
  <c r="K1936" i="4"/>
  <c r="I1936" i="4" s="1"/>
  <c r="K1935" i="4"/>
  <c r="I1935" i="4" s="1"/>
  <c r="P1934" i="4"/>
  <c r="P1932" i="4" s="1"/>
  <c r="O1934" i="4"/>
  <c r="O1932" i="4" s="1"/>
  <c r="N1934" i="4"/>
  <c r="N1932" i="4" s="1"/>
  <c r="M1934" i="4"/>
  <c r="M1932" i="4" s="1"/>
  <c r="L1934" i="4"/>
  <c r="L1932" i="4" s="1"/>
  <c r="J1934" i="4"/>
  <c r="J1932" i="4" s="1"/>
  <c r="K1933" i="4"/>
  <c r="I1933" i="4" s="1"/>
  <c r="N1942" i="4" l="1"/>
  <c r="N1931" i="4" s="1"/>
  <c r="N1961" i="4" s="1"/>
  <c r="I11470" i="4"/>
  <c r="K1958" i="4"/>
  <c r="I1958" i="4" s="1"/>
  <c r="J1931" i="4"/>
  <c r="J1961" i="4" s="1"/>
  <c r="K1940" i="4"/>
  <c r="I1940" i="4" s="1"/>
  <c r="P1972" i="4"/>
  <c r="P2001" i="4" s="1"/>
  <c r="N2094" i="4"/>
  <c r="N2124" i="4" s="1"/>
  <c r="L1931" i="4"/>
  <c r="J2094" i="4"/>
  <c r="J2124" i="4" s="1"/>
  <c r="P2094" i="4"/>
  <c r="P2124" i="4" s="1"/>
  <c r="K1975" i="4"/>
  <c r="I1975" i="4" s="1"/>
  <c r="K1981" i="4"/>
  <c r="I1981" i="4" s="1"/>
  <c r="K1991" i="4"/>
  <c r="I1991" i="4" s="1"/>
  <c r="O1931" i="4"/>
  <c r="O1961" i="4" s="1"/>
  <c r="N1972" i="4"/>
  <c r="N2001" i="4" s="1"/>
  <c r="K2095" i="4"/>
  <c r="I2095" i="4" s="1"/>
  <c r="K2097" i="4"/>
  <c r="I2097" i="4" s="1"/>
  <c r="K1950" i="4"/>
  <c r="I1950" i="4" s="1"/>
  <c r="L1972" i="4"/>
  <c r="L2001" i="4" s="1"/>
  <c r="J1972" i="4"/>
  <c r="J2001" i="4" s="1"/>
  <c r="M1983" i="4"/>
  <c r="K1983" i="4" s="1"/>
  <c r="I1983" i="4" s="1"/>
  <c r="L2094" i="4"/>
  <c r="L2124" i="4" s="1"/>
  <c r="P1931" i="4"/>
  <c r="P1961" i="4" s="1"/>
  <c r="L1957" i="4"/>
  <c r="K2114" i="4"/>
  <c r="I2114" i="4" s="1"/>
  <c r="K1932" i="4"/>
  <c r="I1932" i="4" s="1"/>
  <c r="M1942" i="4"/>
  <c r="M1973" i="4"/>
  <c r="K2103" i="4"/>
  <c r="I2103" i="4" s="1"/>
  <c r="K1934" i="4"/>
  <c r="I1934" i="4" s="1"/>
  <c r="K2105" i="4"/>
  <c r="I2105" i="4" s="1"/>
  <c r="O1972" i="4"/>
  <c r="O2001" i="4" s="1"/>
  <c r="O2094" i="4"/>
  <c r="O2124" i="4" s="1"/>
  <c r="K1996" i="4"/>
  <c r="I1996" i="4" s="1"/>
  <c r="K1999" i="4"/>
  <c r="I1999" i="4" s="1"/>
  <c r="K1955" i="4"/>
  <c r="I1955" i="4" s="1"/>
  <c r="K2122" i="4"/>
  <c r="I2122" i="4" s="1"/>
  <c r="M1998" i="4"/>
  <c r="K1998" i="4" s="1"/>
  <c r="I1998" i="4" s="1"/>
  <c r="M1954" i="4"/>
  <c r="K1954" i="4" s="1"/>
  <c r="I1954" i="4" s="1"/>
  <c r="K2119" i="4"/>
  <c r="I2119" i="4" s="1"/>
  <c r="K2121" i="4"/>
  <c r="I2121" i="4" s="1"/>
  <c r="M2094" i="4"/>
  <c r="M2118" i="4"/>
  <c r="K2118" i="4" s="1"/>
  <c r="I2118" i="4" s="1"/>
  <c r="M1995" i="4"/>
  <c r="K1995" i="4" s="1"/>
  <c r="I1995" i="4" s="1"/>
  <c r="K1942" i="4" l="1"/>
  <c r="I1942" i="4" s="1"/>
  <c r="M1931" i="4"/>
  <c r="M1961" i="4" s="1"/>
  <c r="L1961" i="4"/>
  <c r="K1957" i="4"/>
  <c r="I1957" i="4" s="1"/>
  <c r="K1973" i="4"/>
  <c r="I1973" i="4" s="1"/>
  <c r="M1972" i="4"/>
  <c r="K1972" i="4" s="1"/>
  <c r="I1972" i="4" s="1"/>
  <c r="M2124" i="4"/>
  <c r="K2124" i="4" s="1"/>
  <c r="I2124" i="4" s="1"/>
  <c r="K2094" i="4"/>
  <c r="I2094" i="4" s="1"/>
  <c r="K1931" i="4" l="1"/>
  <c r="I1931" i="4" s="1"/>
  <c r="K1961" i="4"/>
  <c r="I1961" i="4" s="1"/>
  <c r="M2001" i="4"/>
  <c r="K2001" i="4" s="1"/>
  <c r="I2001" i="4" s="1"/>
  <c r="P1591" i="4"/>
  <c r="O1591" i="4"/>
  <c r="N1591" i="4"/>
  <c r="M1591" i="4"/>
  <c r="L1591" i="4"/>
  <c r="J1591" i="4"/>
  <c r="P1917" i="4"/>
  <c r="O1917" i="4"/>
  <c r="N1917" i="4"/>
  <c r="M1917" i="4"/>
  <c r="L1917" i="4"/>
  <c r="J1917" i="4"/>
  <c r="K1919" i="4"/>
  <c r="I1919" i="4" s="1"/>
  <c r="P1449" i="4" l="1"/>
  <c r="O1449" i="4"/>
  <c r="N1449" i="4"/>
  <c r="M1449" i="4"/>
  <c r="L1449" i="4"/>
  <c r="J1449" i="4"/>
  <c r="P1408" i="4"/>
  <c r="O1408" i="4"/>
  <c r="N1408" i="4"/>
  <c r="M1408" i="4"/>
  <c r="L1408" i="4"/>
  <c r="J1408" i="4"/>
  <c r="K1410" i="4"/>
  <c r="I1410" i="4" s="1"/>
  <c r="K1414" i="4"/>
  <c r="I1414" i="4" s="1"/>
  <c r="P1134" i="4"/>
  <c r="O1134" i="4"/>
  <c r="N1134" i="4"/>
  <c r="M1134" i="4"/>
  <c r="L1134" i="4"/>
  <c r="J1134" i="4"/>
  <c r="K1141" i="4"/>
  <c r="I1141" i="4" s="1"/>
  <c r="K1142" i="4"/>
  <c r="I1142" i="4" s="1"/>
  <c r="K1143" i="4"/>
  <c r="I1143" i="4" s="1"/>
  <c r="K1144" i="4"/>
  <c r="I1144" i="4" s="1"/>
  <c r="K1180" i="4"/>
  <c r="I1180" i="4" s="1"/>
  <c r="J1168" i="4"/>
  <c r="P1199" i="4"/>
  <c r="O1199" i="4"/>
  <c r="N1199" i="4"/>
  <c r="M1199" i="4"/>
  <c r="L1199" i="4"/>
  <c r="J1199" i="4"/>
  <c r="K1170" i="4"/>
  <c r="I1170" i="4" s="1"/>
  <c r="K1171" i="4"/>
  <c r="I1171" i="4" s="1"/>
  <c r="K1172" i="4"/>
  <c r="I1172" i="4" s="1"/>
  <c r="K1173" i="4"/>
  <c r="I1173" i="4" s="1"/>
  <c r="K1174" i="4"/>
  <c r="I1174" i="4" s="1"/>
  <c r="K1175" i="4"/>
  <c r="I1175" i="4" s="1"/>
  <c r="K1176" i="4"/>
  <c r="I1176" i="4" s="1"/>
  <c r="K1177" i="4"/>
  <c r="I1177" i="4" s="1"/>
  <c r="K1179" i="4"/>
  <c r="I1179" i="4" s="1"/>
  <c r="K1181" i="4"/>
  <c r="I1181" i="4" s="1"/>
  <c r="K1182" i="4"/>
  <c r="I1182" i="4" s="1"/>
  <c r="K1183" i="4"/>
  <c r="I1183" i="4" s="1"/>
  <c r="K1184" i="4"/>
  <c r="I1184" i="4" s="1"/>
  <c r="J11349" i="4"/>
  <c r="L11349" i="4"/>
  <c r="M11349" i="4"/>
  <c r="N11349" i="4"/>
  <c r="O11349" i="4"/>
  <c r="P11349" i="4"/>
  <c r="P1186" i="4"/>
  <c r="O1186" i="4"/>
  <c r="N1186" i="4"/>
  <c r="M1186" i="4"/>
  <c r="L1186" i="4"/>
  <c r="J1186" i="4"/>
  <c r="K1191" i="4"/>
  <c r="I1191" i="4" s="1"/>
  <c r="P357" i="4" l="1"/>
  <c r="O357" i="4"/>
  <c r="N357" i="4"/>
  <c r="M357" i="4"/>
  <c r="L357" i="4"/>
  <c r="J357" i="4"/>
  <c r="K349" i="4"/>
  <c r="I349" i="4" s="1"/>
  <c r="K350" i="4"/>
  <c r="I350" i="4" s="1"/>
  <c r="K351" i="4"/>
  <c r="I351" i="4" s="1"/>
  <c r="K352" i="4"/>
  <c r="I352" i="4" s="1"/>
  <c r="J10386" i="4"/>
  <c r="L10386" i="4"/>
  <c r="M10386" i="4"/>
  <c r="N10386" i="4"/>
  <c r="O10386" i="4"/>
  <c r="P10386" i="4"/>
  <c r="P342" i="4"/>
  <c r="O342" i="4"/>
  <c r="N342" i="4"/>
  <c r="M342" i="4"/>
  <c r="L342" i="4"/>
  <c r="J342" i="4"/>
  <c r="K343" i="4"/>
  <c r="K10386" i="4" s="1"/>
  <c r="J11232" i="4"/>
  <c r="L11232" i="4"/>
  <c r="M11232" i="4"/>
  <c r="N11232" i="4"/>
  <c r="O11232" i="4"/>
  <c r="P11232" i="4"/>
  <c r="K212" i="4"/>
  <c r="I212" i="4" s="1"/>
  <c r="I11232" i="4" s="1"/>
  <c r="K233" i="4"/>
  <c r="I233" i="4" s="1"/>
  <c r="L10330" i="4"/>
  <c r="M10330" i="4"/>
  <c r="N10330" i="4"/>
  <c r="O10330" i="4"/>
  <c r="P10330" i="4"/>
  <c r="J10330" i="4"/>
  <c r="K110" i="4"/>
  <c r="I110" i="4" s="1"/>
  <c r="I343" i="4" l="1"/>
  <c r="I10386" i="4" s="1"/>
  <c r="K11232" i="4"/>
  <c r="K8365" i="4" l="1"/>
  <c r="K8179" i="4" l="1"/>
  <c r="K8074" i="4"/>
  <c r="K8001" i="4"/>
  <c r="K7999" i="4"/>
  <c r="K1485" i="4"/>
  <c r="K7954" i="4" l="1"/>
  <c r="K7924" i="4"/>
  <c r="P1531" i="4"/>
  <c r="O1531" i="4"/>
  <c r="N1531" i="4"/>
  <c r="M1531" i="4"/>
  <c r="L1531" i="4"/>
  <c r="J1531" i="4"/>
  <c r="J48" i="4" l="1"/>
  <c r="K48" i="4"/>
  <c r="E35" i="1"/>
  <c r="C35" i="1"/>
  <c r="J63" i="1"/>
  <c r="I63" i="1"/>
  <c r="G63" i="1"/>
  <c r="F63" i="1"/>
  <c r="D63" i="1"/>
  <c r="J46" i="1"/>
  <c r="H46" i="1"/>
  <c r="G46" i="1"/>
  <c r="F46" i="1"/>
  <c r="J35" i="1"/>
  <c r="I35" i="1"/>
  <c r="H35" i="1"/>
  <c r="G35" i="1"/>
  <c r="F35" i="1"/>
  <c r="D35" i="1"/>
  <c r="J68" i="1"/>
  <c r="I68" i="1"/>
  <c r="H68" i="1"/>
  <c r="G68" i="1"/>
  <c r="F68" i="1"/>
  <c r="D68" i="1"/>
  <c r="J67" i="1"/>
  <c r="I67" i="1"/>
  <c r="H67" i="1"/>
  <c r="G67" i="1"/>
  <c r="F67" i="1"/>
  <c r="D67" i="1"/>
  <c r="J34" i="1"/>
  <c r="H34" i="1"/>
  <c r="G34" i="1"/>
  <c r="H24" i="1" l="1"/>
  <c r="I25" i="1"/>
  <c r="J24" i="1"/>
  <c r="H26" i="1"/>
  <c r="I24" i="1"/>
  <c r="I60" i="1"/>
  <c r="J60" i="1"/>
  <c r="H60" i="1"/>
  <c r="H51" i="1"/>
  <c r="J41" i="1"/>
  <c r="C46" i="1"/>
  <c r="E67" i="1"/>
  <c r="C63" i="1"/>
  <c r="G60" i="1"/>
  <c r="H33" i="1"/>
  <c r="I33" i="1"/>
  <c r="J42" i="1"/>
  <c r="G42" i="1"/>
  <c r="E68" i="1"/>
  <c r="G33" i="1"/>
  <c r="J12" i="1"/>
  <c r="J10" i="1"/>
  <c r="J33" i="1"/>
  <c r="I21" i="1"/>
  <c r="F34" i="1"/>
  <c r="E34" i="1"/>
  <c r="D60" i="1"/>
  <c r="F60" i="1"/>
  <c r="J23" i="1"/>
  <c r="D34" i="1"/>
  <c r="E63" i="1"/>
  <c r="E46" i="1"/>
  <c r="I42" i="1"/>
  <c r="I34" i="1"/>
  <c r="H32" i="1"/>
  <c r="H8" i="1"/>
  <c r="I46" i="1"/>
  <c r="G58" i="1"/>
  <c r="H58" i="1"/>
  <c r="I58" i="1"/>
  <c r="D58" i="1"/>
  <c r="J58" i="1"/>
  <c r="J32" i="1"/>
  <c r="H21" i="1"/>
  <c r="H19" i="1"/>
  <c r="G32" i="1"/>
  <c r="H53" i="1"/>
  <c r="J53" i="1"/>
  <c r="G53" i="1"/>
  <c r="I64" i="1"/>
  <c r="I62" i="1" s="1"/>
  <c r="I65" i="1" s="1"/>
  <c r="J14" i="1"/>
  <c r="G10" i="1"/>
  <c r="H11" i="1"/>
  <c r="G26" i="1"/>
  <c r="I26" i="1"/>
  <c r="G11" i="1"/>
  <c r="I14" i="1"/>
  <c r="J20" i="1"/>
  <c r="H10" i="1"/>
  <c r="I11" i="1"/>
  <c r="I10" i="1"/>
  <c r="J11" i="1"/>
  <c r="H25" i="1"/>
  <c r="G14" i="1"/>
  <c r="J17" i="1"/>
  <c r="J16" i="1" s="1"/>
  <c r="H14" i="1"/>
  <c r="J26" i="1"/>
  <c r="J21" i="1"/>
  <c r="G23" i="1"/>
  <c r="H23" i="1"/>
  <c r="G24" i="1"/>
  <c r="J25" i="1"/>
  <c r="I23" i="1"/>
  <c r="D46" i="1"/>
  <c r="H47" i="1"/>
  <c r="H45" i="1" s="1"/>
  <c r="H48" i="1" s="1"/>
  <c r="I47" i="1"/>
  <c r="H63" i="1"/>
  <c r="H64" i="1"/>
  <c r="J55" i="1"/>
  <c r="J64" i="1"/>
  <c r="J62" i="1" s="1"/>
  <c r="J65" i="1" s="1"/>
  <c r="F26" i="1" l="1"/>
  <c r="D25" i="1"/>
  <c r="G19" i="1"/>
  <c r="J8" i="1"/>
  <c r="F24" i="1"/>
  <c r="J57" i="1"/>
  <c r="J61" i="1" s="1"/>
  <c r="H17" i="1"/>
  <c r="H16" i="1" s="1"/>
  <c r="J22" i="1"/>
  <c r="F64" i="1"/>
  <c r="F62" i="1" s="1"/>
  <c r="F65" i="1" s="1"/>
  <c r="I57" i="1"/>
  <c r="I61" i="1" s="1"/>
  <c r="I50" i="1"/>
  <c r="H40" i="1"/>
  <c r="I41" i="1"/>
  <c r="F58" i="1"/>
  <c r="F57" i="1" s="1"/>
  <c r="F61" i="1" s="1"/>
  <c r="H57" i="1"/>
  <c r="H61" i="1" s="1"/>
  <c r="G41" i="1"/>
  <c r="D53" i="1"/>
  <c r="J51" i="1"/>
  <c r="J47" i="1"/>
  <c r="J45" i="1" s="1"/>
  <c r="J48" i="1" s="1"/>
  <c r="G47" i="1"/>
  <c r="G45" i="1" s="1"/>
  <c r="G48" i="1" s="1"/>
  <c r="G55" i="1"/>
  <c r="C34" i="1"/>
  <c r="G57" i="1"/>
  <c r="G61" i="1" s="1"/>
  <c r="I45" i="1"/>
  <c r="I48" i="1" s="1"/>
  <c r="I54" i="1"/>
  <c r="G17" i="1"/>
  <c r="G16" i="1" s="1"/>
  <c r="G54" i="1"/>
  <c r="G20" i="1"/>
  <c r="H62" i="1"/>
  <c r="H65" i="1" s="1"/>
  <c r="J30" i="1"/>
  <c r="H20" i="1"/>
  <c r="G25" i="1"/>
  <c r="H22" i="1"/>
  <c r="D8" i="1"/>
  <c r="F47" i="1"/>
  <c r="F45" i="1" s="1"/>
  <c r="F48" i="1" s="1"/>
  <c r="I32" i="1"/>
  <c r="D64" i="1"/>
  <c r="D62" i="1" s="1"/>
  <c r="D65" i="1" s="1"/>
  <c r="D57" i="1"/>
  <c r="D61" i="1" s="1"/>
  <c r="D21" i="1"/>
  <c r="H54" i="1"/>
  <c r="H31" i="1"/>
  <c r="H12" i="1"/>
  <c r="F8" i="1"/>
  <c r="E60" i="1"/>
  <c r="D11" i="1"/>
  <c r="D26" i="1"/>
  <c r="F11" i="1"/>
  <c r="G21" i="1"/>
  <c r="G22" i="1"/>
  <c r="E13" i="1"/>
  <c r="G52" i="1"/>
  <c r="H52" i="1"/>
  <c r="J39" i="1"/>
  <c r="I20" i="1"/>
  <c r="F14" i="1"/>
  <c r="F12" i="1"/>
  <c r="D39" i="1"/>
  <c r="E10" i="1"/>
  <c r="D10" i="1"/>
  <c r="F20" i="1"/>
  <c r="D55" i="1"/>
  <c r="H41" i="1"/>
  <c r="D24" i="1"/>
  <c r="D13" i="1"/>
  <c r="F31" i="1"/>
  <c r="D17" i="1"/>
  <c r="D16" i="1" s="1"/>
  <c r="E42" i="1"/>
  <c r="F54" i="1"/>
  <c r="E58" i="1"/>
  <c r="F53" i="1"/>
  <c r="D14" i="1"/>
  <c r="H30" i="1"/>
  <c r="G30" i="1"/>
  <c r="F17" i="1"/>
  <c r="F16" i="1" s="1"/>
  <c r="F30" i="1"/>
  <c r="I17" i="1"/>
  <c r="I16" i="1" s="1"/>
  <c r="E64" i="1"/>
  <c r="E62" i="1" s="1"/>
  <c r="E65" i="1" s="1"/>
  <c r="F25" i="1"/>
  <c r="F19" i="1"/>
  <c r="F55" i="1"/>
  <c r="D22" i="1"/>
  <c r="F10" i="1"/>
  <c r="F13" i="1"/>
  <c r="F23" i="1"/>
  <c r="I55" i="1"/>
  <c r="I52" i="1"/>
  <c r="G8" i="1"/>
  <c r="D47" i="1"/>
  <c r="D45" i="1" s="1"/>
  <c r="D48" i="1" s="1"/>
  <c r="J19" i="1"/>
  <c r="I51" i="1"/>
  <c r="H39" i="1"/>
  <c r="H55" i="1"/>
  <c r="I22" i="1"/>
  <c r="J13" i="1"/>
  <c r="J9" i="1" s="1"/>
  <c r="J7" i="1" s="1"/>
  <c r="I19" i="1"/>
  <c r="H13" i="1"/>
  <c r="G13" i="1"/>
  <c r="F50" i="1"/>
  <c r="D50" i="1"/>
  <c r="F21" i="1"/>
  <c r="D20" i="1"/>
  <c r="F42" i="1"/>
  <c r="F22" i="1"/>
  <c r="E12" i="1"/>
  <c r="E20" i="1"/>
  <c r="J54" i="1"/>
  <c r="D32" i="1"/>
  <c r="D30" i="1"/>
  <c r="J52" i="1"/>
  <c r="J50" i="1"/>
  <c r="D52" i="1"/>
  <c r="E14" i="1"/>
  <c r="E33" i="1"/>
  <c r="G12" i="1"/>
  <c r="I31" i="1"/>
  <c r="D19" i="1"/>
  <c r="E47" i="1"/>
  <c r="E45" i="1" s="1"/>
  <c r="E48" i="1" s="1"/>
  <c r="G51" i="1"/>
  <c r="D12" i="1"/>
  <c r="I39" i="1"/>
  <c r="D23" i="1"/>
  <c r="I13" i="1"/>
  <c r="F41" i="1"/>
  <c r="D54" i="1"/>
  <c r="D42" i="1"/>
  <c r="D40" i="1"/>
  <c r="F33" i="1"/>
  <c r="D41" i="1"/>
  <c r="D33" i="1"/>
  <c r="D31" i="1"/>
  <c r="G27" i="1"/>
  <c r="J31" i="1"/>
  <c r="H42" i="1"/>
  <c r="I12" i="1"/>
  <c r="J40" i="1"/>
  <c r="H50" i="1"/>
  <c r="G50" i="1"/>
  <c r="I30" i="1"/>
  <c r="F39" i="1"/>
  <c r="I8" i="1"/>
  <c r="G39" i="1"/>
  <c r="G64" i="1"/>
  <c r="G62" i="1" s="1"/>
  <c r="G65" i="1" s="1"/>
  <c r="I53" i="1"/>
  <c r="F32" i="1"/>
  <c r="E24" i="1" l="1"/>
  <c r="C26" i="1"/>
  <c r="F52" i="1"/>
  <c r="E26" i="1"/>
  <c r="C58" i="1"/>
  <c r="H38" i="1"/>
  <c r="H44" i="1" s="1"/>
  <c r="D38" i="1"/>
  <c r="D44" i="1" s="1"/>
  <c r="J38" i="1"/>
  <c r="J44" i="1" s="1"/>
  <c r="C68" i="1"/>
  <c r="C67" i="1"/>
  <c r="E57" i="1"/>
  <c r="E61" i="1" s="1"/>
  <c r="H49" i="1"/>
  <c r="H56" i="1" s="1"/>
  <c r="I9" i="1"/>
  <c r="I7" i="1" s="1"/>
  <c r="G9" i="1"/>
  <c r="G7" i="1" s="1"/>
  <c r="F9" i="1"/>
  <c r="F7" i="1" s="1"/>
  <c r="E23" i="1"/>
  <c r="E52" i="1"/>
  <c r="I49" i="1"/>
  <c r="I56" i="1" s="1"/>
  <c r="J49" i="1"/>
  <c r="J56" i="1" s="1"/>
  <c r="G18" i="1"/>
  <c r="G49" i="1"/>
  <c r="G56" i="1" s="1"/>
  <c r="H9" i="1"/>
  <c r="H7" i="1" s="1"/>
  <c r="D9" i="1"/>
  <c r="D7" i="1" s="1"/>
  <c r="I40" i="1"/>
  <c r="C23" i="1"/>
  <c r="E8" i="1"/>
  <c r="C33" i="1"/>
  <c r="E11" i="1"/>
  <c r="E9" i="1" s="1"/>
  <c r="C11" i="1"/>
  <c r="C12" i="1"/>
  <c r="C8" i="1"/>
  <c r="E51" i="1"/>
  <c r="E17" i="1"/>
  <c r="E16" i="1" s="1"/>
  <c r="C20" i="1"/>
  <c r="E54" i="1"/>
  <c r="C10" i="1"/>
  <c r="C54" i="1"/>
  <c r="D51" i="1"/>
  <c r="D49" i="1" s="1"/>
  <c r="D56" i="1" s="1"/>
  <c r="C42" i="1"/>
  <c r="C25" i="1"/>
  <c r="C13" i="1"/>
  <c r="C17" i="1"/>
  <c r="C16" i="1" s="1"/>
  <c r="E39" i="1"/>
  <c r="E25" i="1"/>
  <c r="C30" i="1"/>
  <c r="C22" i="1"/>
  <c r="E41" i="1"/>
  <c r="C41" i="1"/>
  <c r="C14" i="1"/>
  <c r="C53" i="1"/>
  <c r="E27" i="1"/>
  <c r="C19" i="1"/>
  <c r="C32" i="1"/>
  <c r="E22" i="1"/>
  <c r="C39" i="1"/>
  <c r="C64" i="1"/>
  <c r="C62" i="1" s="1"/>
  <c r="C65" i="1" s="1"/>
  <c r="E53" i="1"/>
  <c r="C21" i="1"/>
  <c r="C50" i="1"/>
  <c r="E19" i="1"/>
  <c r="E32" i="1"/>
  <c r="E31" i="1"/>
  <c r="E21" i="1"/>
  <c r="E50" i="1"/>
  <c r="C31" i="1"/>
  <c r="C60" i="1"/>
  <c r="E30" i="1"/>
  <c r="C52" i="1"/>
  <c r="C24" i="1"/>
  <c r="C51" i="1"/>
  <c r="C47" i="1"/>
  <c r="C45" i="1" s="1"/>
  <c r="C48" i="1" s="1"/>
  <c r="E55" i="1"/>
  <c r="F40" i="1"/>
  <c r="F27" i="1"/>
  <c r="F18" i="1" s="1"/>
  <c r="J36" i="1"/>
  <c r="J29" i="1" s="1"/>
  <c r="J37" i="1" s="1"/>
  <c r="H36" i="1"/>
  <c r="H29" i="1" s="1"/>
  <c r="H37" i="1" s="1"/>
  <c r="I36" i="1"/>
  <c r="I29" i="1" s="1"/>
  <c r="I37" i="1" s="1"/>
  <c r="F36" i="1"/>
  <c r="F29" i="1" s="1"/>
  <c r="F37" i="1" s="1"/>
  <c r="D36" i="1"/>
  <c r="D29" i="1" s="1"/>
  <c r="D37" i="1" s="1"/>
  <c r="F51" i="1"/>
  <c r="F49" i="1" s="1"/>
  <c r="F56" i="1" s="1"/>
  <c r="G36" i="1"/>
  <c r="G31" i="1"/>
  <c r="I27" i="1"/>
  <c r="I18" i="1" s="1"/>
  <c r="D27" i="1"/>
  <c r="D18" i="1" s="1"/>
  <c r="G40" i="1"/>
  <c r="H27" i="1"/>
  <c r="H18" i="1" s="1"/>
  <c r="J27" i="1"/>
  <c r="J18" i="1" s="1"/>
  <c r="J28" i="1" s="1"/>
  <c r="C57" i="1" l="1"/>
  <c r="C61" i="1" s="1"/>
  <c r="C40" i="1"/>
  <c r="C38" i="1" s="1"/>
  <c r="C44" i="1" s="1"/>
  <c r="F38" i="1"/>
  <c r="F44" i="1" s="1"/>
  <c r="I38" i="1"/>
  <c r="I44" i="1" s="1"/>
  <c r="G38" i="1"/>
  <c r="G44" i="1" s="1"/>
  <c r="C55" i="1"/>
  <c r="C49" i="1" s="1"/>
  <c r="C56" i="1" s="1"/>
  <c r="H28" i="1"/>
  <c r="H66" i="1" s="1"/>
  <c r="H69" i="1" s="1"/>
  <c r="I28" i="1"/>
  <c r="E49" i="1"/>
  <c r="E56" i="1" s="1"/>
  <c r="G28" i="1"/>
  <c r="J66" i="1"/>
  <c r="J69" i="1" s="1"/>
  <c r="G29" i="1"/>
  <c r="G37" i="1" s="1"/>
  <c r="F28" i="1"/>
  <c r="D28" i="1"/>
  <c r="D66" i="1" s="1"/>
  <c r="D69" i="1" s="1"/>
  <c r="E18" i="1"/>
  <c r="E7" i="1"/>
  <c r="C9" i="1"/>
  <c r="C7" i="1" s="1"/>
  <c r="C27" i="1"/>
  <c r="C18" i="1" s="1"/>
  <c r="E36" i="1"/>
  <c r="E29" i="1" s="1"/>
  <c r="E37" i="1" s="1"/>
  <c r="E40" i="1"/>
  <c r="E38" i="1" s="1"/>
  <c r="C36" i="1"/>
  <c r="C29" i="1" s="1"/>
  <c r="C37" i="1" s="1"/>
  <c r="F66" i="1" l="1"/>
  <c r="F69" i="1" s="1"/>
  <c r="I66" i="1"/>
  <c r="I69" i="1" s="1"/>
  <c r="E44" i="1"/>
  <c r="G66" i="1"/>
  <c r="G69" i="1" s="1"/>
  <c r="C28" i="1"/>
  <c r="C66" i="1" s="1"/>
  <c r="C69" i="1" s="1"/>
  <c r="E28" i="1"/>
  <c r="E66" i="1" l="1"/>
  <c r="E69" i="1" s="1"/>
  <c r="J1185" i="4" l="1"/>
  <c r="P1451" i="4"/>
  <c r="O1451" i="4"/>
  <c r="N1451" i="4"/>
  <c r="M1451" i="4"/>
  <c r="L1451" i="4"/>
  <c r="J1451" i="4"/>
  <c r="P1421" i="4"/>
  <c r="O1421" i="4"/>
  <c r="N1421" i="4"/>
  <c r="M1421" i="4"/>
  <c r="L1421" i="4"/>
  <c r="J1421" i="4"/>
  <c r="K1430" i="4"/>
  <c r="I1430" i="4" s="1"/>
  <c r="K1431" i="4"/>
  <c r="I1431" i="4" s="1"/>
  <c r="K1432" i="4"/>
  <c r="I1432" i="4" s="1"/>
  <c r="K1433" i="4"/>
  <c r="I1433" i="4" s="1"/>
  <c r="K1434" i="4"/>
  <c r="I1434" i="4" s="1"/>
  <c r="K1435" i="4"/>
  <c r="I1435" i="4" s="1"/>
  <c r="K1436" i="4"/>
  <c r="I1436" i="4" s="1"/>
  <c r="K1437" i="4"/>
  <c r="I1437" i="4" s="1"/>
  <c r="K1438" i="4"/>
  <c r="I1438" i="4" s="1"/>
  <c r="K1439" i="4"/>
  <c r="I1439" i="4" s="1"/>
  <c r="K1441" i="4"/>
  <c r="I1441" i="4" s="1"/>
  <c r="J461" i="4"/>
  <c r="K8286" i="4"/>
  <c r="K1138" i="4"/>
  <c r="I1138" i="4" s="1"/>
  <c r="P7798" i="4" l="1"/>
  <c r="O7798" i="4"/>
  <c r="N7798" i="4"/>
  <c r="M7798" i="4"/>
  <c r="L7798" i="4"/>
  <c r="J7798" i="4"/>
  <c r="P7784" i="4"/>
  <c r="O7784" i="4"/>
  <c r="N7784" i="4"/>
  <c r="M7784" i="4"/>
  <c r="L7784" i="4"/>
  <c r="J7784" i="4"/>
  <c r="K9147" i="4"/>
  <c r="K9146" i="4" s="1"/>
  <c r="K9145" i="4" s="1"/>
  <c r="P9146" i="4"/>
  <c r="P9145" i="4" s="1"/>
  <c r="O9146" i="4"/>
  <c r="O9145" i="4" s="1"/>
  <c r="N9146" i="4"/>
  <c r="N9145" i="4" s="1"/>
  <c r="M9146" i="4"/>
  <c r="M9145" i="4" s="1"/>
  <c r="L9146" i="4"/>
  <c r="L9145" i="4" s="1"/>
  <c r="J9146" i="4"/>
  <c r="J9145" i="4" s="1"/>
  <c r="P9149" i="4"/>
  <c r="O9149" i="4"/>
  <c r="N9149" i="4"/>
  <c r="M9149" i="4"/>
  <c r="L9149" i="4"/>
  <c r="J9149" i="4"/>
  <c r="K9151" i="4"/>
  <c r="I9151" i="4" s="1"/>
  <c r="K9152" i="4"/>
  <c r="I9152" i="4" s="1"/>
  <c r="K9108" i="4"/>
  <c r="I9108" i="4" s="1"/>
  <c r="I9107" i="4" s="1"/>
  <c r="I9106" i="4" s="1"/>
  <c r="J9107" i="4"/>
  <c r="J9106" i="4" s="1"/>
  <c r="L9107" i="4"/>
  <c r="L9106" i="4" s="1"/>
  <c r="M9107" i="4"/>
  <c r="M9106" i="4" s="1"/>
  <c r="N9107" i="4"/>
  <c r="N9106" i="4" s="1"/>
  <c r="O9107" i="4"/>
  <c r="O9106" i="4" s="1"/>
  <c r="P9107" i="4"/>
  <c r="P9106" i="4" s="1"/>
  <c r="I9147" i="4" l="1"/>
  <c r="I9146" i="4" s="1"/>
  <c r="I9145" i="4" s="1"/>
  <c r="K9149" i="4"/>
  <c r="K9107" i="4"/>
  <c r="K9106" i="4" s="1"/>
  <c r="P7801" i="4"/>
  <c r="P7800" i="4" s="1"/>
  <c r="P7799" i="4" s="1"/>
  <c r="P7796" i="4"/>
  <c r="P7795" i="4"/>
  <c r="P7793" i="4"/>
  <c r="P7790" i="4"/>
  <c r="P7789" i="4" s="1"/>
  <c r="P7788" i="4" s="1"/>
  <c r="P7787" i="4"/>
  <c r="P7786" i="4" s="1"/>
  <c r="P7785" i="4" s="1"/>
  <c r="P7777" i="4"/>
  <c r="P7776" i="4"/>
  <c r="P7775" i="4"/>
  <c r="P7774" i="4"/>
  <c r="P7773" i="4"/>
  <c r="P7769" i="4"/>
  <c r="P7767" i="4"/>
  <c r="P7765" i="4"/>
  <c r="P7764" i="4"/>
  <c r="P7763" i="4"/>
  <c r="P7761" i="4"/>
  <c r="O7801" i="4"/>
  <c r="O7800" i="4" s="1"/>
  <c r="O7799" i="4" s="1"/>
  <c r="O7796" i="4"/>
  <c r="O7795" i="4"/>
  <c r="O7793" i="4"/>
  <c r="O7790" i="4"/>
  <c r="O7789" i="4" s="1"/>
  <c r="O7788" i="4" s="1"/>
  <c r="O7787" i="4"/>
  <c r="O7786" i="4" s="1"/>
  <c r="O7785" i="4" s="1"/>
  <c r="O7777" i="4"/>
  <c r="O7776" i="4"/>
  <c r="O7775" i="4"/>
  <c r="O7774" i="4"/>
  <c r="O7773" i="4"/>
  <c r="O7769" i="4"/>
  <c r="O7767" i="4"/>
  <c r="O7765" i="4"/>
  <c r="O7764" i="4"/>
  <c r="O7763" i="4"/>
  <c r="O7761" i="4"/>
  <c r="N7801" i="4"/>
  <c r="N7800" i="4" s="1"/>
  <c r="N7799" i="4" s="1"/>
  <c r="N7796" i="4"/>
  <c r="N7795" i="4"/>
  <c r="N7793" i="4"/>
  <c r="N7790" i="4"/>
  <c r="N7789" i="4" s="1"/>
  <c r="N7788" i="4" s="1"/>
  <c r="N7787" i="4"/>
  <c r="N7786" i="4" s="1"/>
  <c r="N7785" i="4" s="1"/>
  <c r="N7777" i="4"/>
  <c r="N7776" i="4"/>
  <c r="N7775" i="4"/>
  <c r="N7774" i="4"/>
  <c r="N7773" i="4"/>
  <c r="N7769" i="4"/>
  <c r="N7767" i="4"/>
  <c r="N7765" i="4"/>
  <c r="N7764" i="4"/>
  <c r="N7763" i="4"/>
  <c r="N7761" i="4"/>
  <c r="M7801" i="4"/>
  <c r="M7800" i="4" s="1"/>
  <c r="M7799" i="4" s="1"/>
  <c r="M7796" i="4"/>
  <c r="M7795" i="4"/>
  <c r="M7793" i="4"/>
  <c r="M7790" i="4"/>
  <c r="M7789" i="4" s="1"/>
  <c r="M7788" i="4" s="1"/>
  <c r="M7787" i="4"/>
  <c r="M7786" i="4" s="1"/>
  <c r="M7785" i="4" s="1"/>
  <c r="M7777" i="4"/>
  <c r="M7776" i="4"/>
  <c r="M7775" i="4"/>
  <c r="M7774" i="4"/>
  <c r="M7773" i="4"/>
  <c r="M7769" i="4"/>
  <c r="M7767" i="4"/>
  <c r="M7765" i="4"/>
  <c r="M7764" i="4"/>
  <c r="M7763" i="4"/>
  <c r="M7761" i="4"/>
  <c r="L7801" i="4"/>
  <c r="L7800" i="4" s="1"/>
  <c r="L7799" i="4" s="1"/>
  <c r="L7796" i="4"/>
  <c r="L7795" i="4"/>
  <c r="L7793" i="4"/>
  <c r="L7790" i="4"/>
  <c r="L7789" i="4" s="1"/>
  <c r="L7788" i="4" s="1"/>
  <c r="L7787" i="4"/>
  <c r="L7786" i="4" s="1"/>
  <c r="L7785" i="4" s="1"/>
  <c r="L7777" i="4"/>
  <c r="L7776" i="4"/>
  <c r="L7775" i="4"/>
  <c r="L7774" i="4"/>
  <c r="L7773" i="4"/>
  <c r="L7769" i="4"/>
  <c r="L7767" i="4"/>
  <c r="L7765" i="4"/>
  <c r="L7764" i="4"/>
  <c r="L7763" i="4"/>
  <c r="L7761" i="4"/>
  <c r="J7761" i="4"/>
  <c r="J7767" i="4"/>
  <c r="N9148" i="4"/>
  <c r="L8091" i="4"/>
  <c r="K8093" i="4"/>
  <c r="I8093" i="4" s="1"/>
  <c r="K8078" i="4"/>
  <c r="P7768" i="4" l="1"/>
  <c r="P9723" i="4"/>
  <c r="O7768" i="4"/>
  <c r="O9723" i="4"/>
  <c r="N7768" i="4"/>
  <c r="N9723" i="4"/>
  <c r="M7768" i="4"/>
  <c r="M9723" i="4"/>
  <c r="L7768" i="4"/>
  <c r="L9723" i="4"/>
  <c r="M7762" i="4"/>
  <c r="M7760" i="4" s="1"/>
  <c r="L7762" i="4"/>
  <c r="L7760" i="4" s="1"/>
  <c r="L7781" i="4"/>
  <c r="L7780" i="4" s="1"/>
  <c r="M7781" i="4"/>
  <c r="M7780" i="4" s="1"/>
  <c r="N7781" i="4"/>
  <c r="N7780" i="4" s="1"/>
  <c r="O7762" i="4"/>
  <c r="O7760" i="4" s="1"/>
  <c r="P7781" i="4"/>
  <c r="P7780" i="4" s="1"/>
  <c r="N7762" i="4"/>
  <c r="N7760" i="4" s="1"/>
  <c r="O7781" i="4"/>
  <c r="O7780" i="4" s="1"/>
  <c r="P7762" i="4"/>
  <c r="P7760" i="4" s="1"/>
  <c r="K1189" i="4"/>
  <c r="I1189" i="4" s="1"/>
  <c r="K1190" i="4"/>
  <c r="I1190" i="4" s="1"/>
  <c r="P1164" i="4"/>
  <c r="O1164" i="4"/>
  <c r="N1164" i="4"/>
  <c r="M1164" i="4"/>
  <c r="L1164" i="4"/>
  <c r="J1164" i="4"/>
  <c r="K1166" i="4"/>
  <c r="I1166" i="4" s="1"/>
  <c r="K1167" i="4"/>
  <c r="I1167" i="4" s="1"/>
  <c r="P1151" i="4"/>
  <c r="O1151" i="4"/>
  <c r="N1151" i="4"/>
  <c r="M1151" i="4"/>
  <c r="L1151" i="4"/>
  <c r="J1151" i="4"/>
  <c r="K1153" i="4"/>
  <c r="I1153" i="4" s="1"/>
  <c r="K1154" i="4"/>
  <c r="I1154" i="4" s="1"/>
  <c r="K1155" i="4"/>
  <c r="I1155" i="4" s="1"/>
  <c r="K1156" i="4"/>
  <c r="I1156" i="4" s="1"/>
  <c r="K1157" i="4"/>
  <c r="I1157" i="4" s="1"/>
  <c r="K1150" i="4"/>
  <c r="I1150" i="4" s="1"/>
  <c r="K1148" i="4"/>
  <c r="I1148" i="4" s="1"/>
  <c r="K1147" i="4"/>
  <c r="I1147" i="4" s="1"/>
  <c r="K1146" i="4"/>
  <c r="I1146" i="4" s="1"/>
  <c r="J1145" i="4"/>
  <c r="J10449" i="4" s="1"/>
  <c r="L1145" i="4"/>
  <c r="L10449" i="4" s="1"/>
  <c r="M1145" i="4"/>
  <c r="M10449" i="4" s="1"/>
  <c r="N1145" i="4"/>
  <c r="N10449" i="4" s="1"/>
  <c r="O1145" i="4"/>
  <c r="O10449" i="4" s="1"/>
  <c r="P1145" i="4"/>
  <c r="P10449" i="4" s="1"/>
  <c r="K1137" i="4"/>
  <c r="I1137" i="4" s="1"/>
  <c r="K1136" i="4"/>
  <c r="I1136" i="4" s="1"/>
  <c r="K1135" i="4"/>
  <c r="I1135" i="4" s="1"/>
  <c r="K1133" i="4"/>
  <c r="I1133" i="4" s="1"/>
  <c r="I1132" i="4" s="1"/>
  <c r="I10349" i="4" s="1"/>
  <c r="J1132" i="4"/>
  <c r="J10349" i="4" s="1"/>
  <c r="L1132" i="4"/>
  <c r="L10349" i="4" s="1"/>
  <c r="M1132" i="4"/>
  <c r="M10349" i="4" s="1"/>
  <c r="N1132" i="4"/>
  <c r="N10349" i="4" s="1"/>
  <c r="O1132" i="4"/>
  <c r="O10349" i="4" s="1"/>
  <c r="P1132" i="4"/>
  <c r="P10349" i="4" s="1"/>
  <c r="P1128" i="4"/>
  <c r="O1128" i="4"/>
  <c r="N1128" i="4"/>
  <c r="M1128" i="4"/>
  <c r="L1128" i="4"/>
  <c r="J1128" i="4"/>
  <c r="K1131" i="4"/>
  <c r="I1131" i="4" s="1"/>
  <c r="J10049" i="4"/>
  <c r="L10049" i="4"/>
  <c r="M10049" i="4"/>
  <c r="N10049" i="4"/>
  <c r="O10049" i="4"/>
  <c r="P10049" i="4"/>
  <c r="J9999" i="4"/>
  <c r="L9999" i="4"/>
  <c r="M9999" i="4"/>
  <c r="N9999" i="4"/>
  <c r="O9999" i="4"/>
  <c r="P9999" i="4"/>
  <c r="J9949" i="4"/>
  <c r="L9949" i="4"/>
  <c r="M9949" i="4"/>
  <c r="N9949" i="4"/>
  <c r="O9949" i="4"/>
  <c r="P9949" i="4"/>
  <c r="J9849" i="4"/>
  <c r="L9849" i="4"/>
  <c r="M9849" i="4"/>
  <c r="N9849" i="4"/>
  <c r="O9849" i="4"/>
  <c r="P9849" i="4"/>
  <c r="P1120" i="4"/>
  <c r="P1112" i="4" s="1"/>
  <c r="O1120" i="4"/>
  <c r="O1112" i="4" s="1"/>
  <c r="N1120" i="4"/>
  <c r="N1112" i="4" s="1"/>
  <c r="M1120" i="4"/>
  <c r="M1112" i="4" s="1"/>
  <c r="L1120" i="4"/>
  <c r="L1112" i="4" s="1"/>
  <c r="J1120" i="4"/>
  <c r="J1112" i="4" s="1"/>
  <c r="K1125" i="4"/>
  <c r="I1125" i="4" s="1"/>
  <c r="K1114" i="4"/>
  <c r="I1114" i="4" s="1"/>
  <c r="I9849" i="4" s="1"/>
  <c r="K1116" i="4"/>
  <c r="I1116" i="4" s="1"/>
  <c r="I9949" i="4" s="1"/>
  <c r="K1117" i="4"/>
  <c r="I1117" i="4" s="1"/>
  <c r="I9999" i="4" s="1"/>
  <c r="K1118" i="4"/>
  <c r="I1118" i="4" s="1"/>
  <c r="I10049" i="4" s="1"/>
  <c r="P7629" i="4"/>
  <c r="O7629" i="4"/>
  <c r="N7629" i="4"/>
  <c r="M7629" i="4"/>
  <c r="L7629" i="4"/>
  <c r="P7628" i="4"/>
  <c r="O7628" i="4"/>
  <c r="N7628" i="4"/>
  <c r="M7628" i="4"/>
  <c r="L7628" i="4"/>
  <c r="P7626" i="4"/>
  <c r="O7626" i="4"/>
  <c r="N7626" i="4"/>
  <c r="M7626" i="4"/>
  <c r="L7626" i="4"/>
  <c r="P7625" i="4"/>
  <c r="O7625" i="4"/>
  <c r="N7625" i="4"/>
  <c r="M7625" i="4"/>
  <c r="L7625" i="4"/>
  <c r="P7624" i="4"/>
  <c r="O7624" i="4"/>
  <c r="N7624" i="4"/>
  <c r="M7624" i="4"/>
  <c r="L7624" i="4"/>
  <c r="P7623" i="4"/>
  <c r="O7623" i="4"/>
  <c r="N7623" i="4"/>
  <c r="M7623" i="4"/>
  <c r="L7623" i="4"/>
  <c r="P7622" i="4"/>
  <c r="O7622" i="4"/>
  <c r="N7622" i="4"/>
  <c r="M7622" i="4"/>
  <c r="L7622" i="4"/>
  <c r="J7629" i="4"/>
  <c r="J7628" i="4"/>
  <c r="J7626" i="4"/>
  <c r="J7625" i="4"/>
  <c r="J7624" i="4"/>
  <c r="J7623" i="4"/>
  <c r="J7622" i="4"/>
  <c r="K1145" i="4" l="1"/>
  <c r="K10449" i="4" s="1"/>
  <c r="I1145" i="4"/>
  <c r="I10449" i="4" s="1"/>
  <c r="K1132" i="4"/>
  <c r="K10349" i="4" s="1"/>
  <c r="K9999" i="4"/>
  <c r="K9849" i="4"/>
  <c r="K9949" i="4"/>
  <c r="K10049" i="4"/>
  <c r="P1522" i="4"/>
  <c r="K1517" i="4"/>
  <c r="I1517" i="4" s="1"/>
  <c r="K1533" i="4"/>
  <c r="I1533" i="4" s="1"/>
  <c r="K1532" i="4"/>
  <c r="I1532" i="4" s="1"/>
  <c r="K1525" i="4"/>
  <c r="I1525" i="4" s="1"/>
  <c r="P1589" i="4"/>
  <c r="O1589" i="4"/>
  <c r="N1589" i="4"/>
  <c r="M1589" i="4"/>
  <c r="L1589" i="4"/>
  <c r="J1589" i="4"/>
  <c r="J4470" i="4"/>
  <c r="J1593" i="4" s="1"/>
  <c r="J1601" i="4" s="1"/>
  <c r="P1588" i="4"/>
  <c r="O1588" i="4"/>
  <c r="N1588" i="4"/>
  <c r="M1588" i="4"/>
  <c r="L1588" i="4"/>
  <c r="P1587" i="4"/>
  <c r="O1587" i="4"/>
  <c r="N1587" i="4"/>
  <c r="M1587" i="4"/>
  <c r="L1587" i="4"/>
  <c r="P1583" i="4"/>
  <c r="O1583" i="4"/>
  <c r="N1583" i="4"/>
  <c r="M1583" i="4"/>
  <c r="L1583" i="4"/>
  <c r="P1577" i="4"/>
  <c r="O1577" i="4"/>
  <c r="N1577" i="4"/>
  <c r="M1577" i="4"/>
  <c r="L1577" i="4"/>
  <c r="J9705" i="4"/>
  <c r="P4457" i="4"/>
  <c r="P4456" i="4" s="1"/>
  <c r="O4457" i="4"/>
  <c r="O4456" i="4" s="1"/>
  <c r="N4457" i="4"/>
  <c r="N4456" i="4" s="1"/>
  <c r="M4457" i="4"/>
  <c r="M4456" i="4" s="1"/>
  <c r="L4457" i="4"/>
  <c r="L4456" i="4" s="1"/>
  <c r="K4460" i="4"/>
  <c r="I4460" i="4" s="1"/>
  <c r="J4457" i="4"/>
  <c r="J4456" i="4" s="1"/>
  <c r="J4454" i="4"/>
  <c r="J4453" i="4" s="1"/>
  <c r="J4449" i="4"/>
  <c r="J4441" i="4" s="1"/>
  <c r="J4439" i="4"/>
  <c r="J4433" i="4"/>
  <c r="J4431" i="4" s="1"/>
  <c r="L4454" i="4"/>
  <c r="L4453" i="4" s="1"/>
  <c r="L4449" i="4"/>
  <c r="L4441" i="4" s="1"/>
  <c r="L4439" i="4"/>
  <c r="L4433" i="4"/>
  <c r="L4431" i="4" s="1"/>
  <c r="K4462" i="4"/>
  <c r="I4462" i="4" s="1"/>
  <c r="K4458" i="4"/>
  <c r="I4458" i="4" s="1"/>
  <c r="K4455" i="4"/>
  <c r="I4455" i="4" s="1"/>
  <c r="P4454" i="4"/>
  <c r="P4453" i="4" s="1"/>
  <c r="O4454" i="4"/>
  <c r="O4453" i="4" s="1"/>
  <c r="N4454" i="4"/>
  <c r="N4453" i="4" s="1"/>
  <c r="M4454" i="4"/>
  <c r="K4452" i="4"/>
  <c r="I4452" i="4" s="1"/>
  <c r="K4451" i="4"/>
  <c r="I4451" i="4" s="1"/>
  <c r="K4450" i="4"/>
  <c r="I4450" i="4" s="1"/>
  <c r="P4449" i="4"/>
  <c r="P4441" i="4" s="1"/>
  <c r="O4449" i="4"/>
  <c r="O4441" i="4" s="1"/>
  <c r="N4449" i="4"/>
  <c r="M4449" i="4"/>
  <c r="M4441" i="4" s="1"/>
  <c r="K4448" i="4"/>
  <c r="I4448" i="4" s="1"/>
  <c r="K4447" i="4"/>
  <c r="I4447" i="4" s="1"/>
  <c r="K4446" i="4"/>
  <c r="I4446" i="4" s="1"/>
  <c r="K4445" i="4"/>
  <c r="I4445" i="4" s="1"/>
  <c r="K4444" i="4"/>
  <c r="I4444" i="4" s="1"/>
  <c r="K4443" i="4"/>
  <c r="I4443" i="4" s="1"/>
  <c r="K4442" i="4"/>
  <c r="I4442" i="4" s="1"/>
  <c r="K4440" i="4"/>
  <c r="I4440" i="4" s="1"/>
  <c r="P4439" i="4"/>
  <c r="O4439" i="4"/>
  <c r="N4439" i="4"/>
  <c r="M4439" i="4"/>
  <c r="K4438" i="4"/>
  <c r="I4438" i="4" s="1"/>
  <c r="K4437" i="4"/>
  <c r="I4437" i="4" s="1"/>
  <c r="K4436" i="4"/>
  <c r="I4436" i="4" s="1"/>
  <c r="K4435" i="4"/>
  <c r="I4435" i="4" s="1"/>
  <c r="K4434" i="4"/>
  <c r="I4434" i="4" s="1"/>
  <c r="P4433" i="4"/>
  <c r="P4431" i="4" s="1"/>
  <c r="O4433" i="4"/>
  <c r="O4431" i="4" s="1"/>
  <c r="N4433" i="4"/>
  <c r="N4431" i="4" s="1"/>
  <c r="M4433" i="4"/>
  <c r="M4431" i="4" s="1"/>
  <c r="K4432" i="4"/>
  <c r="I4432" i="4" s="1"/>
  <c r="O1250" i="4"/>
  <c r="O1249" i="4"/>
  <c r="O1243" i="4"/>
  <c r="O1241" i="4" s="1"/>
  <c r="O1240" i="4" s="1"/>
  <c r="O1238" i="4"/>
  <c r="O1237" i="4" s="1"/>
  <c r="O1236" i="4" s="1"/>
  <c r="O1232" i="4"/>
  <c r="O1231" i="4" s="1"/>
  <c r="O1226" i="4"/>
  <c r="O1219" i="4" s="1"/>
  <c r="O1217" i="4"/>
  <c r="O1212" i="4"/>
  <c r="O1210" i="4" s="1"/>
  <c r="R63" i="1"/>
  <c r="Q63" i="1"/>
  <c r="O63" i="1"/>
  <c r="N63" i="1"/>
  <c r="L63" i="1"/>
  <c r="R46" i="1"/>
  <c r="Q46" i="1"/>
  <c r="P46" i="1"/>
  <c r="O46" i="1"/>
  <c r="L46" i="1"/>
  <c r="R35" i="1"/>
  <c r="Q35" i="1"/>
  <c r="P35" i="1"/>
  <c r="O35" i="1"/>
  <c r="N35" i="1"/>
  <c r="M35" i="1"/>
  <c r="L35" i="1"/>
  <c r="K35" i="1"/>
  <c r="R68" i="1"/>
  <c r="Q68" i="1"/>
  <c r="P68" i="1"/>
  <c r="O68" i="1"/>
  <c r="N68" i="1"/>
  <c r="M68" i="1"/>
  <c r="L68" i="1"/>
  <c r="K68" i="1"/>
  <c r="R67" i="1"/>
  <c r="Q67" i="1"/>
  <c r="P67" i="1"/>
  <c r="O67" i="1"/>
  <c r="N67" i="1"/>
  <c r="M67" i="1"/>
  <c r="L67" i="1"/>
  <c r="K67" i="1"/>
  <c r="R34" i="1"/>
  <c r="Q34" i="1"/>
  <c r="O34" i="1"/>
  <c r="N34" i="1"/>
  <c r="L34" i="1"/>
  <c r="J657" i="4"/>
  <c r="J663" i="4"/>
  <c r="J674" i="4"/>
  <c r="J680" i="4"/>
  <c r="J682" i="4"/>
  <c r="J689" i="4"/>
  <c r="J694" i="4"/>
  <c r="J699" i="4"/>
  <c r="J702" i="4"/>
  <c r="J705" i="4"/>
  <c r="J710" i="4"/>
  <c r="J708" i="4" s="1"/>
  <c r="J714" i="4"/>
  <c r="J716" i="4"/>
  <c r="J722" i="4"/>
  <c r="J723" i="4"/>
  <c r="J724" i="4"/>
  <c r="J728" i="4"/>
  <c r="J737" i="4"/>
  <c r="J735" i="4" s="1"/>
  <c r="J743" i="4"/>
  <c r="J748" i="4"/>
  <c r="J752" i="4"/>
  <c r="J757" i="4"/>
  <c r="J762" i="4"/>
  <c r="J770" i="4"/>
  <c r="J772" i="4"/>
  <c r="J776" i="4"/>
  <c r="J775" i="4" s="1"/>
  <c r="J774" i="4" s="1"/>
  <c r="J780" i="4"/>
  <c r="J782" i="4"/>
  <c r="J784" i="4"/>
  <c r="J787" i="4"/>
  <c r="J798" i="4"/>
  <c r="J810" i="4"/>
  <c r="J808" i="4" s="1"/>
  <c r="J816" i="4"/>
  <c r="J820" i="4"/>
  <c r="J827" i="4"/>
  <c r="J831" i="4"/>
  <c r="J840" i="4"/>
  <c r="J843" i="4"/>
  <c r="J852" i="4"/>
  <c r="J854" i="4"/>
  <c r="J860" i="4"/>
  <c r="J868" i="4"/>
  <c r="J873" i="4"/>
  <c r="J877" i="4"/>
  <c r="J881" i="4"/>
  <c r="J888" i="4"/>
  <c r="J890" i="4"/>
  <c r="J894" i="4"/>
  <c r="J903" i="4"/>
  <c r="J908" i="4"/>
  <c r="J916" i="4"/>
  <c r="J924" i="4"/>
  <c r="J934" i="4"/>
  <c r="J936" i="4"/>
  <c r="J940" i="4"/>
  <c r="J942" i="4"/>
  <c r="J946" i="4"/>
  <c r="J949" i="4"/>
  <c r="J951" i="4"/>
  <c r="J962" i="4"/>
  <c r="M240" i="4"/>
  <c r="L240" i="4"/>
  <c r="J240" i="4"/>
  <c r="O1209" i="4" l="1"/>
  <c r="O1245" i="4" s="1"/>
  <c r="O1254" i="4" s="1"/>
  <c r="R25" i="1"/>
  <c r="P24" i="1"/>
  <c r="O25" i="1"/>
  <c r="Q25" i="1"/>
  <c r="L1569" i="4"/>
  <c r="L9705" i="4"/>
  <c r="M1569" i="4"/>
  <c r="M9705" i="4"/>
  <c r="N1569" i="4"/>
  <c r="N9705" i="4"/>
  <c r="O1569" i="4"/>
  <c r="O9705" i="4"/>
  <c r="P1569" i="4"/>
  <c r="P9705" i="4"/>
  <c r="L60" i="1"/>
  <c r="R33" i="1"/>
  <c r="Q60" i="1"/>
  <c r="M1582" i="4"/>
  <c r="M1581" i="4" s="1"/>
  <c r="O17" i="1"/>
  <c r="O16" i="1" s="1"/>
  <c r="Q47" i="1"/>
  <c r="Q45" i="1" s="1"/>
  <c r="Q48" i="1" s="1"/>
  <c r="K4439" i="4"/>
  <c r="I4439" i="4" s="1"/>
  <c r="M1586" i="4"/>
  <c r="M1585" i="4" s="1"/>
  <c r="P1586" i="4"/>
  <c r="P1585" i="4" s="1"/>
  <c r="O1586" i="4"/>
  <c r="O1585" i="4" s="1"/>
  <c r="M4430" i="4"/>
  <c r="L1563" i="4"/>
  <c r="L1561" i="4" s="1"/>
  <c r="O33" i="1"/>
  <c r="P1563" i="4"/>
  <c r="P1561" i="4" s="1"/>
  <c r="O1563" i="4"/>
  <c r="O1561" i="4" s="1"/>
  <c r="N1563" i="4"/>
  <c r="N1561" i="4" s="1"/>
  <c r="M1563" i="4"/>
  <c r="M1561" i="4" s="1"/>
  <c r="L1582" i="4"/>
  <c r="L1581" i="4" s="1"/>
  <c r="J910" i="4"/>
  <c r="N1582" i="4"/>
  <c r="N1581" i="4" s="1"/>
  <c r="L1586" i="4"/>
  <c r="L1585" i="4" s="1"/>
  <c r="O60" i="1"/>
  <c r="P1582" i="4"/>
  <c r="P1581" i="4" s="1"/>
  <c r="O1582" i="4"/>
  <c r="O1581" i="4" s="1"/>
  <c r="N1586" i="4"/>
  <c r="N1585" i="4" s="1"/>
  <c r="O1251" i="4"/>
  <c r="P4430" i="4"/>
  <c r="P4461" i="4" s="1"/>
  <c r="K4449" i="4"/>
  <c r="I4449" i="4" s="1"/>
  <c r="N53" i="1"/>
  <c r="K4456" i="4"/>
  <c r="I4456" i="4" s="1"/>
  <c r="L47" i="1"/>
  <c r="L45" i="1" s="1"/>
  <c r="L48" i="1" s="1"/>
  <c r="N4441" i="4"/>
  <c r="K4441" i="4" s="1"/>
  <c r="I4441" i="4" s="1"/>
  <c r="O4430" i="4"/>
  <c r="O4461" i="4" s="1"/>
  <c r="J4430" i="4"/>
  <c r="J4461" i="4" s="1"/>
  <c r="K4431" i="4"/>
  <c r="I4431" i="4" s="1"/>
  <c r="L4430" i="4"/>
  <c r="L4461" i="4" s="1"/>
  <c r="K4433" i="4"/>
  <c r="I4433" i="4" s="1"/>
  <c r="J801" i="4"/>
  <c r="K4454" i="4"/>
  <c r="I4454" i="4" s="1"/>
  <c r="M4453" i="4"/>
  <c r="K4453" i="4" s="1"/>
  <c r="I4453" i="4" s="1"/>
  <c r="K4457" i="4"/>
  <c r="I4457" i="4" s="1"/>
  <c r="Q42" i="1"/>
  <c r="O40" i="1"/>
  <c r="O8" i="1"/>
  <c r="R41" i="1"/>
  <c r="J698" i="4"/>
  <c r="J697" i="4" s="1"/>
  <c r="R60" i="1"/>
  <c r="P40" i="1"/>
  <c r="Q8" i="1"/>
  <c r="O11" i="1"/>
  <c r="P26" i="1"/>
  <c r="Q11" i="1"/>
  <c r="P60" i="1"/>
  <c r="P50" i="1"/>
  <c r="Q33" i="1"/>
  <c r="N19" i="1"/>
  <c r="O64" i="1"/>
  <c r="O62" i="1" s="1"/>
  <c r="O65" i="1" s="1"/>
  <c r="L12" i="1"/>
  <c r="P19" i="1"/>
  <c r="M53" i="1"/>
  <c r="Q64" i="1"/>
  <c r="Q62" i="1" s="1"/>
  <c r="Q65" i="1" s="1"/>
  <c r="R26" i="1"/>
  <c r="L8" i="1"/>
  <c r="L26" i="1"/>
  <c r="N64" i="1"/>
  <c r="N62" i="1" s="1"/>
  <c r="N65" i="1" s="1"/>
  <c r="J939" i="4"/>
  <c r="J938" i="4" s="1"/>
  <c r="J713" i="4"/>
  <c r="J933" i="4"/>
  <c r="P20" i="1"/>
  <c r="N50" i="1"/>
  <c r="O58" i="1"/>
  <c r="J891" i="4"/>
  <c r="J818" i="4"/>
  <c r="J725" i="4"/>
  <c r="P58" i="1"/>
  <c r="N22" i="1"/>
  <c r="J901" i="4"/>
  <c r="J851" i="4"/>
  <c r="J850" i="4" s="1"/>
  <c r="J655" i="4"/>
  <c r="N33" i="1"/>
  <c r="Q50" i="1"/>
  <c r="P33" i="1"/>
  <c r="J665" i="4"/>
  <c r="O21" i="1"/>
  <c r="R22" i="1"/>
  <c r="P34" i="1"/>
  <c r="O41" i="1"/>
  <c r="L33" i="1"/>
  <c r="K47" i="1"/>
  <c r="M47" i="1"/>
  <c r="K63" i="1"/>
  <c r="M63" i="1"/>
  <c r="O10" i="1"/>
  <c r="K64" i="1"/>
  <c r="M64" i="1"/>
  <c r="L51" i="1"/>
  <c r="O14" i="1"/>
  <c r="O12" i="1"/>
  <c r="N8" i="1"/>
  <c r="O13" i="1"/>
  <c r="Q10" i="1"/>
  <c r="L10" i="1"/>
  <c r="P11" i="1"/>
  <c r="P17" i="1"/>
  <c r="P16" i="1" s="1"/>
  <c r="O22" i="1"/>
  <c r="P13" i="1"/>
  <c r="Q14" i="1"/>
  <c r="Q12" i="1"/>
  <c r="R17" i="1"/>
  <c r="R16" i="1" s="1"/>
  <c r="N20" i="1"/>
  <c r="L21" i="1"/>
  <c r="Q13" i="1"/>
  <c r="R12" i="1"/>
  <c r="L17" i="1"/>
  <c r="L16" i="1" s="1"/>
  <c r="R24" i="1"/>
  <c r="Q17" i="1"/>
  <c r="Q16" i="1" s="1"/>
  <c r="L19" i="1"/>
  <c r="R19" i="1"/>
  <c r="O20" i="1"/>
  <c r="Q23" i="1"/>
  <c r="L24" i="1"/>
  <c r="N12" i="1"/>
  <c r="N17" i="1"/>
  <c r="N16" i="1" s="1"/>
  <c r="O19" i="1"/>
  <c r="Q22" i="1"/>
  <c r="Q21" i="1"/>
  <c r="L23" i="1"/>
  <c r="O24" i="1"/>
  <c r="P12" i="1"/>
  <c r="Q19" i="1"/>
  <c r="L20" i="1"/>
  <c r="R20" i="1"/>
  <c r="N23" i="1"/>
  <c r="P23" i="1"/>
  <c r="R23" i="1"/>
  <c r="Q24" i="1"/>
  <c r="O26" i="1"/>
  <c r="Q26" i="1"/>
  <c r="N24" i="1"/>
  <c r="O23" i="1"/>
  <c r="N26" i="1"/>
  <c r="O47" i="1"/>
  <c r="O45" i="1" s="1"/>
  <c r="O48" i="1" s="1"/>
  <c r="Q31" i="1"/>
  <c r="R47" i="1"/>
  <c r="R45" i="1" s="1"/>
  <c r="R48" i="1" s="1"/>
  <c r="N47" i="1"/>
  <c r="O54" i="1"/>
  <c r="O53" i="1"/>
  <c r="K53" i="1"/>
  <c r="Q53" i="1"/>
  <c r="O55" i="1"/>
  <c r="L64" i="1"/>
  <c r="L62" i="1" s="1"/>
  <c r="L65" i="1" s="1"/>
  <c r="N13" i="1"/>
  <c r="P10" i="1"/>
  <c r="N11" i="1"/>
  <c r="R10" i="1"/>
  <c r="P8" i="1"/>
  <c r="L13" i="1"/>
  <c r="R13" i="1"/>
  <c r="P14" i="1"/>
  <c r="N10" i="1"/>
  <c r="L11" i="1"/>
  <c r="R11" i="1"/>
  <c r="N14" i="1"/>
  <c r="R64" i="1"/>
  <c r="R62" i="1" s="1"/>
  <c r="R65" i="1" s="1"/>
  <c r="R8" i="1"/>
  <c r="L14" i="1"/>
  <c r="R14" i="1"/>
  <c r="L53" i="1"/>
  <c r="R53" i="1"/>
  <c r="N21" i="1"/>
  <c r="P21" i="1"/>
  <c r="R21" i="1"/>
  <c r="N60" i="1"/>
  <c r="P31" i="1"/>
  <c r="N46" i="1"/>
  <c r="P47" i="1"/>
  <c r="P45" i="1" s="1"/>
  <c r="P48" i="1" s="1"/>
  <c r="P42" i="1"/>
  <c r="L50" i="1"/>
  <c r="R50" i="1"/>
  <c r="P51" i="1"/>
  <c r="P63" i="1"/>
  <c r="L31" i="1"/>
  <c r="R31" i="1"/>
  <c r="P53" i="1"/>
  <c r="P64" i="1"/>
  <c r="M34" i="1"/>
  <c r="J707" i="4"/>
  <c r="J839" i="4"/>
  <c r="J679" i="4"/>
  <c r="J769" i="4"/>
  <c r="J745" i="4"/>
  <c r="J734" i="4" s="1"/>
  <c r="J865" i="4"/>
  <c r="J779" i="4"/>
  <c r="M24" i="1" l="1"/>
  <c r="P25" i="1"/>
  <c r="M26" i="1"/>
  <c r="J712" i="4"/>
  <c r="K26" i="1"/>
  <c r="K24" i="1"/>
  <c r="L25" i="1"/>
  <c r="K19" i="1"/>
  <c r="R58" i="1"/>
  <c r="R57" i="1" s="1"/>
  <c r="R61" i="1" s="1"/>
  <c r="N58" i="1"/>
  <c r="N57" i="1" s="1"/>
  <c r="N61" i="1" s="1"/>
  <c r="L58" i="1"/>
  <c r="L57" i="1" s="1"/>
  <c r="L61" i="1" s="1"/>
  <c r="K17" i="1"/>
  <c r="K16" i="1" s="1"/>
  <c r="K23" i="1"/>
  <c r="O57" i="1"/>
  <c r="O61" i="1" s="1"/>
  <c r="R54" i="1"/>
  <c r="L52" i="1"/>
  <c r="J900" i="4"/>
  <c r="L40" i="1"/>
  <c r="Q52" i="1"/>
  <c r="R52" i="1"/>
  <c r="P57" i="1"/>
  <c r="P61" i="1" s="1"/>
  <c r="N45" i="1"/>
  <c r="N48" i="1" s="1"/>
  <c r="M4461" i="4"/>
  <c r="N4430" i="4"/>
  <c r="N4461" i="4" s="1"/>
  <c r="N4465" i="4" s="1"/>
  <c r="N4466" i="4" s="1"/>
  <c r="Q40" i="1"/>
  <c r="P4465" i="4"/>
  <c r="P4466" i="4" s="1"/>
  <c r="O4465" i="4"/>
  <c r="O4466" i="4" s="1"/>
  <c r="R39" i="1"/>
  <c r="O9" i="1"/>
  <c r="O7" i="1" s="1"/>
  <c r="O52" i="1"/>
  <c r="K62" i="1"/>
  <c r="K65" i="1" s="1"/>
  <c r="P30" i="1"/>
  <c r="J4465" i="4"/>
  <c r="J4466" i="4" s="1"/>
  <c r="P62" i="1"/>
  <c r="P65" i="1" s="1"/>
  <c r="Q36" i="1"/>
  <c r="M62" i="1"/>
  <c r="M65" i="1" s="1"/>
  <c r="L54" i="1"/>
  <c r="P9" i="1"/>
  <c r="P7" i="1" s="1"/>
  <c r="L4465" i="4"/>
  <c r="L9" i="1"/>
  <c r="L7" i="1" s="1"/>
  <c r="R42" i="1"/>
  <c r="L39" i="1"/>
  <c r="P55" i="1"/>
  <c r="R9" i="1"/>
  <c r="R7" i="1" s="1"/>
  <c r="N9" i="1"/>
  <c r="N7" i="1" s="1"/>
  <c r="Q9" i="1"/>
  <c r="Q7" i="1" s="1"/>
  <c r="L42" i="1"/>
  <c r="P22" i="1"/>
  <c r="N52" i="1"/>
  <c r="N31" i="1"/>
  <c r="M60" i="1"/>
  <c r="P36" i="1"/>
  <c r="P54" i="1"/>
  <c r="R40" i="1"/>
  <c r="N41" i="1"/>
  <c r="R55" i="1"/>
  <c r="L55" i="1"/>
  <c r="N55" i="1"/>
  <c r="Q30" i="1"/>
  <c r="Q55" i="1"/>
  <c r="M40" i="1"/>
  <c r="M10" i="1"/>
  <c r="K60" i="1"/>
  <c r="O39" i="1"/>
  <c r="N54" i="1"/>
  <c r="L36" i="1"/>
  <c r="L27" i="1"/>
  <c r="P39" i="1"/>
  <c r="O31" i="1"/>
  <c r="L22" i="1"/>
  <c r="M8" i="1"/>
  <c r="N25" i="1"/>
  <c r="R51" i="1"/>
  <c r="R36" i="1"/>
  <c r="K34" i="1"/>
  <c r="P52" i="1"/>
  <c r="Q54" i="1"/>
  <c r="M14" i="1"/>
  <c r="Q51" i="1"/>
  <c r="R32" i="1"/>
  <c r="N30" i="1"/>
  <c r="N36" i="1"/>
  <c r="Q20" i="1"/>
  <c r="J654" i="4"/>
  <c r="K10" i="1"/>
  <c r="N51" i="1"/>
  <c r="P32" i="1"/>
  <c r="K21" i="1"/>
  <c r="L41" i="1"/>
  <c r="M22" i="1"/>
  <c r="M23" i="1"/>
  <c r="M11" i="1"/>
  <c r="M20" i="1"/>
  <c r="R27" i="1"/>
  <c r="R18" i="1" s="1"/>
  <c r="O51" i="1"/>
  <c r="N40" i="1"/>
  <c r="Q58" i="1"/>
  <c r="Q57" i="1" s="1"/>
  <c r="Q61" i="1" s="1"/>
  <c r="M33" i="1"/>
  <c r="N32" i="1"/>
  <c r="O27" i="1"/>
  <c r="O18" i="1" s="1"/>
  <c r="R30" i="1"/>
  <c r="O50" i="1"/>
  <c r="Q41" i="1"/>
  <c r="O32" i="1"/>
  <c r="K12" i="1"/>
  <c r="K11" i="1"/>
  <c r="J932" i="4"/>
  <c r="M17" i="1"/>
  <c r="M16" i="1" s="1"/>
  <c r="M13" i="1"/>
  <c r="P27" i="1"/>
  <c r="L30" i="1"/>
  <c r="Q32" i="1"/>
  <c r="O42" i="1"/>
  <c r="M12" i="1"/>
  <c r="N39" i="1"/>
  <c r="M46" i="1"/>
  <c r="M45" i="1" s="1"/>
  <c r="M48" i="1" s="1"/>
  <c r="K13" i="1"/>
  <c r="M25" i="1"/>
  <c r="Q27" i="1"/>
  <c r="N27" i="1"/>
  <c r="L32" i="1"/>
  <c r="N42" i="1"/>
  <c r="O36" i="1"/>
  <c r="P41" i="1"/>
  <c r="O30" i="1"/>
  <c r="M55" i="1"/>
  <c r="K46" i="1"/>
  <c r="K45" i="1" s="1"/>
  <c r="K48" i="1" s="1"/>
  <c r="J807" i="4"/>
  <c r="Q39" i="1"/>
  <c r="M41" i="1"/>
  <c r="M19" i="1"/>
  <c r="M42" i="1"/>
  <c r="J768" i="4"/>
  <c r="J678" i="4"/>
  <c r="J778" i="4"/>
  <c r="J864" i="4"/>
  <c r="J838" i="4"/>
  <c r="K8" i="1" l="1"/>
  <c r="K25" i="1"/>
  <c r="M21" i="1"/>
  <c r="K14" i="1"/>
  <c r="K9" i="1" s="1"/>
  <c r="K20" i="1"/>
  <c r="Q38" i="1"/>
  <c r="Q44" i="1" s="1"/>
  <c r="N38" i="1"/>
  <c r="N44" i="1" s="1"/>
  <c r="O38" i="1"/>
  <c r="O44" i="1" s="1"/>
  <c r="L38" i="1"/>
  <c r="L44" i="1" s="1"/>
  <c r="P38" i="1"/>
  <c r="P44" i="1" s="1"/>
  <c r="R38" i="1"/>
  <c r="R44" i="1" s="1"/>
  <c r="K52" i="1"/>
  <c r="K51" i="1"/>
  <c r="K22" i="1"/>
  <c r="J953" i="4"/>
  <c r="J957" i="4" s="1"/>
  <c r="L49" i="1"/>
  <c r="L56" i="1" s="1"/>
  <c r="R29" i="1"/>
  <c r="R37" i="1" s="1"/>
  <c r="K4461" i="4"/>
  <c r="I4461" i="4" s="1"/>
  <c r="M4465" i="4"/>
  <c r="M4466" i="4" s="1"/>
  <c r="K4430" i="4"/>
  <c r="I4430" i="4" s="1"/>
  <c r="P29" i="1"/>
  <c r="P37" i="1" s="1"/>
  <c r="L18" i="1"/>
  <c r="L28" i="1" s="1"/>
  <c r="Q18" i="1"/>
  <c r="Q28" i="1" s="1"/>
  <c r="R49" i="1"/>
  <c r="R56" i="1" s="1"/>
  <c r="N18" i="1"/>
  <c r="N28" i="1" s="1"/>
  <c r="Q49" i="1"/>
  <c r="Q56" i="1" s="1"/>
  <c r="P49" i="1"/>
  <c r="P56" i="1" s="1"/>
  <c r="P18" i="1"/>
  <c r="P28" i="1" s="1"/>
  <c r="O49" i="1"/>
  <c r="O56" i="1" s="1"/>
  <c r="N49" i="1"/>
  <c r="N56" i="1" s="1"/>
  <c r="O29" i="1"/>
  <c r="O37" i="1" s="1"/>
  <c r="K55" i="1"/>
  <c r="N29" i="1"/>
  <c r="N37" i="1" s="1"/>
  <c r="M9" i="1"/>
  <c r="M7" i="1" s="1"/>
  <c r="Q29" i="1"/>
  <c r="Q37" i="1" s="1"/>
  <c r="L4466" i="4"/>
  <c r="L29" i="1"/>
  <c r="L37" i="1" s="1"/>
  <c r="K40" i="1"/>
  <c r="R28" i="1"/>
  <c r="O28" i="1"/>
  <c r="M31" i="1"/>
  <c r="K31" i="1"/>
  <c r="K33" i="1"/>
  <c r="M51" i="1"/>
  <c r="J789" i="4"/>
  <c r="J797" i="4" s="1"/>
  <c r="K39" i="1"/>
  <c r="M39" i="1"/>
  <c r="M36" i="1"/>
  <c r="K36" i="1"/>
  <c r="K42" i="1"/>
  <c r="K41" i="1"/>
  <c r="K54" i="1"/>
  <c r="M52" i="1"/>
  <c r="M54" i="1"/>
  <c r="K30" i="1"/>
  <c r="M27" i="1"/>
  <c r="M32" i="1"/>
  <c r="M30" i="1"/>
  <c r="K32" i="1"/>
  <c r="M50" i="1"/>
  <c r="M58" i="1"/>
  <c r="M57" i="1" s="1"/>
  <c r="M61" i="1" s="1"/>
  <c r="K50" i="1"/>
  <c r="K58" i="1"/>
  <c r="K57" i="1" s="1"/>
  <c r="K61" i="1" s="1"/>
  <c r="J718" i="4"/>
  <c r="J884" i="4"/>
  <c r="K7" i="1" l="1"/>
  <c r="M18" i="1"/>
  <c r="M28" i="1" s="1"/>
  <c r="K27" i="1"/>
  <c r="K18" i="1" s="1"/>
  <c r="K28" i="1" s="1"/>
  <c r="J961" i="4"/>
  <c r="M38" i="1"/>
  <c r="M44" i="1" s="1"/>
  <c r="K38" i="1"/>
  <c r="K44" i="1" s="1"/>
  <c r="K29" i="1"/>
  <c r="K37" i="1" s="1"/>
  <c r="K4465" i="4"/>
  <c r="I4465" i="4" s="1"/>
  <c r="K4466" i="4"/>
  <c r="I4466" i="4" s="1"/>
  <c r="N66" i="1"/>
  <c r="N69" i="1" s="1"/>
  <c r="R66" i="1"/>
  <c r="R69" i="1" s="1"/>
  <c r="Q66" i="1"/>
  <c r="Q69" i="1" s="1"/>
  <c r="P66" i="1"/>
  <c r="P69" i="1" s="1"/>
  <c r="M29" i="1"/>
  <c r="M37" i="1" s="1"/>
  <c r="O66" i="1"/>
  <c r="O69" i="1" s="1"/>
  <c r="K49" i="1"/>
  <c r="K56" i="1" s="1"/>
  <c r="L66" i="1"/>
  <c r="L69" i="1" s="1"/>
  <c r="M49" i="1"/>
  <c r="M56" i="1" s="1"/>
  <c r="J793" i="4"/>
  <c r="J794" i="4" s="1"/>
  <c r="J958" i="4"/>
  <c r="J893" i="4"/>
  <c r="J727" i="4"/>
  <c r="K66" i="1" l="1"/>
  <c r="K69" i="1" s="1"/>
  <c r="M66" i="1"/>
  <c r="M69" i="1" s="1"/>
  <c r="J964" i="4"/>
  <c r="J800" i="4"/>
  <c r="K12" i="4" l="1"/>
  <c r="I12" i="4" s="1"/>
  <c r="K14" i="4"/>
  <c r="I14" i="4" s="1"/>
  <c r="K15" i="4"/>
  <c r="I15" i="4" s="1"/>
  <c r="K16" i="4"/>
  <c r="I16" i="4" s="1"/>
  <c r="K17" i="4"/>
  <c r="I17" i="4" s="1"/>
  <c r="K19" i="4"/>
  <c r="K21" i="4"/>
  <c r="I21" i="4" s="1"/>
  <c r="K23" i="4"/>
  <c r="I23" i="4" s="1"/>
  <c r="K24" i="4"/>
  <c r="I24" i="4" s="1"/>
  <c r="K25" i="4"/>
  <c r="I25" i="4" s="1"/>
  <c r="K26" i="4"/>
  <c r="I26" i="4" s="1"/>
  <c r="K27" i="4"/>
  <c r="I27" i="4" s="1"/>
  <c r="K28" i="4"/>
  <c r="I28" i="4" s="1"/>
  <c r="K29" i="4"/>
  <c r="I29" i="4" s="1"/>
  <c r="K33" i="4"/>
  <c r="I33" i="4" s="1"/>
  <c r="K34" i="4"/>
  <c r="I34" i="4" s="1"/>
  <c r="K35" i="4"/>
  <c r="I35" i="4" s="1"/>
  <c r="K38" i="4"/>
  <c r="I38" i="4" s="1"/>
  <c r="K40" i="4"/>
  <c r="K55" i="4"/>
  <c r="I55" i="4" s="1"/>
  <c r="K57" i="4"/>
  <c r="I57" i="4" s="1"/>
  <c r="K58" i="4"/>
  <c r="I58" i="4" s="1"/>
  <c r="K59" i="4"/>
  <c r="I59" i="4" s="1"/>
  <c r="K60" i="4"/>
  <c r="I60" i="4" s="1"/>
  <c r="K61" i="4"/>
  <c r="K63" i="4"/>
  <c r="K65" i="4"/>
  <c r="I65" i="4" s="1"/>
  <c r="K67" i="4"/>
  <c r="K68" i="4"/>
  <c r="I68" i="4" s="1"/>
  <c r="K69" i="4"/>
  <c r="I69" i="4" s="1"/>
  <c r="K72" i="4"/>
  <c r="I72" i="4" s="1"/>
  <c r="K75" i="4"/>
  <c r="I75" i="4" s="1"/>
  <c r="K77" i="4"/>
  <c r="I77" i="4" s="1"/>
  <c r="K85" i="4"/>
  <c r="K93" i="4"/>
  <c r="I93" i="4" s="1"/>
  <c r="K95" i="4"/>
  <c r="I95" i="4" s="1"/>
  <c r="K96" i="4"/>
  <c r="I96" i="4" s="1"/>
  <c r="K97" i="4"/>
  <c r="I97" i="4" s="1"/>
  <c r="K98" i="4"/>
  <c r="I98" i="4" s="1"/>
  <c r="K102" i="4"/>
  <c r="I102" i="4" s="1"/>
  <c r="K104" i="4"/>
  <c r="I104" i="4" s="1"/>
  <c r="K105" i="4"/>
  <c r="I105" i="4" s="1"/>
  <c r="K106" i="4"/>
  <c r="I106" i="4" s="1"/>
  <c r="K109" i="4"/>
  <c r="K111" i="4"/>
  <c r="K112" i="4"/>
  <c r="I112" i="4" s="1"/>
  <c r="K115" i="4"/>
  <c r="I115" i="4" s="1"/>
  <c r="K117" i="4"/>
  <c r="I117" i="4" s="1"/>
  <c r="K125" i="4"/>
  <c r="K128" i="4"/>
  <c r="K136" i="4"/>
  <c r="I136" i="4" s="1"/>
  <c r="K138" i="4"/>
  <c r="I138" i="4" s="1"/>
  <c r="K139" i="4"/>
  <c r="I139" i="4" s="1"/>
  <c r="K140" i="4"/>
  <c r="I140" i="4" s="1"/>
  <c r="K141" i="4"/>
  <c r="I141" i="4" s="1"/>
  <c r="K143" i="4"/>
  <c r="K145" i="4"/>
  <c r="I145" i="4" s="1"/>
  <c r="K147" i="4"/>
  <c r="I147" i="4" s="1"/>
  <c r="K148" i="4"/>
  <c r="K149" i="4"/>
  <c r="I149" i="4" s="1"/>
  <c r="K157" i="4"/>
  <c r="I157" i="4" s="1"/>
  <c r="K158" i="4"/>
  <c r="I158" i="4" s="1"/>
  <c r="K170" i="4"/>
  <c r="I170" i="4" s="1"/>
  <c r="K173" i="4"/>
  <c r="I173" i="4" s="1"/>
  <c r="K176" i="4"/>
  <c r="I176" i="4" s="1"/>
  <c r="K184" i="4"/>
  <c r="K192" i="4"/>
  <c r="I192" i="4" s="1"/>
  <c r="K194" i="4"/>
  <c r="I194" i="4" s="1"/>
  <c r="K195" i="4"/>
  <c r="I195" i="4" s="1"/>
  <c r="K196" i="4"/>
  <c r="I196" i="4" s="1"/>
  <c r="K197" i="4"/>
  <c r="I197" i="4" s="1"/>
  <c r="K198" i="4"/>
  <c r="I198" i="4" s="1"/>
  <c r="K200" i="4"/>
  <c r="K202" i="4"/>
  <c r="I202" i="4" s="1"/>
  <c r="K204" i="4"/>
  <c r="K205" i="4"/>
  <c r="I205" i="4" s="1"/>
  <c r="K206" i="4"/>
  <c r="I206" i="4" s="1"/>
  <c r="K209" i="4"/>
  <c r="I209" i="4" s="1"/>
  <c r="K215" i="4"/>
  <c r="I215" i="4" s="1"/>
  <c r="K223" i="4"/>
  <c r="K232" i="4"/>
  <c r="I232" i="4" s="1"/>
  <c r="K234" i="4"/>
  <c r="I234" i="4" s="1"/>
  <c r="K235" i="4"/>
  <c r="I235" i="4" s="1"/>
  <c r="K237" i="4"/>
  <c r="I237" i="4" s="1"/>
  <c r="K246" i="4"/>
  <c r="K254" i="4"/>
  <c r="I254" i="4" s="1"/>
  <c r="K256" i="4"/>
  <c r="I256" i="4" s="1"/>
  <c r="K257" i="4"/>
  <c r="I257" i="4" s="1"/>
  <c r="K258" i="4"/>
  <c r="I258" i="4" s="1"/>
  <c r="K259" i="4"/>
  <c r="I259" i="4" s="1"/>
  <c r="K261" i="4"/>
  <c r="K264" i="4"/>
  <c r="I264" i="4" s="1"/>
  <c r="K265" i="4"/>
  <c r="I265" i="4" s="1"/>
  <c r="K266" i="4"/>
  <c r="I266" i="4" s="1"/>
  <c r="K269" i="4"/>
  <c r="I269" i="4" s="1"/>
  <c r="K271" i="4"/>
  <c r="I271" i="4" s="1"/>
  <c r="K279" i="4"/>
  <c r="K287" i="4"/>
  <c r="I287" i="4" s="1"/>
  <c r="K289" i="4"/>
  <c r="I289" i="4" s="1"/>
  <c r="K290" i="4"/>
  <c r="I290" i="4" s="1"/>
  <c r="K291" i="4"/>
  <c r="I291" i="4" s="1"/>
  <c r="K292" i="4"/>
  <c r="I292" i="4" s="1"/>
  <c r="K294" i="4"/>
  <c r="K296" i="4"/>
  <c r="I296" i="4" s="1"/>
  <c r="K298" i="4"/>
  <c r="I298" i="4" s="1"/>
  <c r="K299" i="4"/>
  <c r="I299" i="4" s="1"/>
  <c r="K300" i="4"/>
  <c r="I300" i="4" s="1"/>
  <c r="K303" i="4"/>
  <c r="I303" i="4" s="1"/>
  <c r="K306" i="4"/>
  <c r="I306" i="4" s="1"/>
  <c r="K307" i="4"/>
  <c r="I307" i="4" s="1"/>
  <c r="K309" i="4"/>
  <c r="K317" i="4"/>
  <c r="K325" i="4"/>
  <c r="I325" i="4" s="1"/>
  <c r="K327" i="4"/>
  <c r="I327" i="4" s="1"/>
  <c r="K328" i="4"/>
  <c r="I328" i="4" s="1"/>
  <c r="K329" i="4"/>
  <c r="I329" i="4" s="1"/>
  <c r="K330" i="4"/>
  <c r="I330" i="4" s="1"/>
  <c r="K331" i="4"/>
  <c r="I331" i="4" s="1"/>
  <c r="K333" i="4"/>
  <c r="K9686" i="4" s="1"/>
  <c r="K335" i="4"/>
  <c r="I335" i="4" s="1"/>
  <c r="K336" i="4"/>
  <c r="I336" i="4" s="1"/>
  <c r="K338" i="4"/>
  <c r="I338" i="4" s="1"/>
  <c r="K339" i="4"/>
  <c r="I339" i="4" s="1"/>
  <c r="K340" i="4"/>
  <c r="I340" i="4" s="1"/>
  <c r="K344" i="4"/>
  <c r="I344" i="4" s="1"/>
  <c r="K348" i="4"/>
  <c r="I348" i="4" s="1"/>
  <c r="K354" i="4"/>
  <c r="I354" i="4" s="1"/>
  <c r="K358" i="4"/>
  <c r="I358" i="4" s="1"/>
  <c r="K363" i="4"/>
  <c r="K371" i="4"/>
  <c r="I371" i="4" s="1"/>
  <c r="K373" i="4"/>
  <c r="I373" i="4" s="1"/>
  <c r="K374" i="4"/>
  <c r="I374" i="4" s="1"/>
  <c r="K375" i="4"/>
  <c r="I375" i="4" s="1"/>
  <c r="K376" i="4"/>
  <c r="I376" i="4" s="1"/>
  <c r="K378" i="4"/>
  <c r="K380" i="4"/>
  <c r="I380" i="4" s="1"/>
  <c r="K382" i="4"/>
  <c r="I382" i="4" s="1"/>
  <c r="K383" i="4"/>
  <c r="I383" i="4" s="1"/>
  <c r="K384" i="4"/>
  <c r="I384" i="4" s="1"/>
  <c r="K385" i="4"/>
  <c r="I385" i="4" s="1"/>
  <c r="K389" i="4"/>
  <c r="I389" i="4" s="1"/>
  <c r="K392" i="4"/>
  <c r="I392" i="4" s="1"/>
  <c r="K394" i="4"/>
  <c r="I394" i="4" s="1"/>
  <c r="K402" i="4"/>
  <c r="K405" i="4"/>
  <c r="K415" i="4"/>
  <c r="I415" i="4" s="1"/>
  <c r="K416" i="4"/>
  <c r="I416" i="4" s="1"/>
  <c r="K417" i="4"/>
  <c r="I417" i="4" s="1"/>
  <c r="K418" i="4"/>
  <c r="I418" i="4" s="1"/>
  <c r="K419" i="4"/>
  <c r="I419" i="4" s="1"/>
  <c r="K421" i="4"/>
  <c r="K423" i="4"/>
  <c r="I423" i="4" s="1"/>
  <c r="K425" i="4"/>
  <c r="I425" i="4" s="1"/>
  <c r="K426" i="4"/>
  <c r="K427" i="4"/>
  <c r="I427" i="4" s="1"/>
  <c r="K428" i="4"/>
  <c r="I428" i="4" s="1"/>
  <c r="K432" i="4"/>
  <c r="I432" i="4" s="1"/>
  <c r="K434" i="4"/>
  <c r="I434" i="4" s="1"/>
  <c r="K435" i="4"/>
  <c r="I435" i="4" s="1"/>
  <c r="K437" i="4"/>
  <c r="I437" i="4" s="1"/>
  <c r="K439" i="4"/>
  <c r="I439" i="4" s="1"/>
  <c r="K443" i="4"/>
  <c r="I443" i="4" s="1"/>
  <c r="K445" i="4"/>
  <c r="I445" i="4" s="1"/>
  <c r="K447" i="4"/>
  <c r="I447" i="4" s="1"/>
  <c r="K450" i="4"/>
  <c r="I450" i="4" s="1"/>
  <c r="K452" i="4"/>
  <c r="I452" i="4" s="1"/>
  <c r="K469" i="4"/>
  <c r="K471" i="4"/>
  <c r="I471" i="4" s="1"/>
  <c r="K472" i="4"/>
  <c r="I472" i="4" s="1"/>
  <c r="K473" i="4"/>
  <c r="I473" i="4" s="1"/>
  <c r="K474" i="4"/>
  <c r="I474" i="4" s="1"/>
  <c r="K475" i="4"/>
  <c r="I475" i="4" s="1"/>
  <c r="K477" i="4"/>
  <c r="K479" i="4"/>
  <c r="I479" i="4" s="1"/>
  <c r="K480" i="4"/>
  <c r="I480" i="4" s="1"/>
  <c r="K481" i="4"/>
  <c r="I481" i="4" s="1"/>
  <c r="K482" i="4"/>
  <c r="I482" i="4" s="1"/>
  <c r="K483" i="4"/>
  <c r="I483" i="4" s="1"/>
  <c r="K484" i="4"/>
  <c r="I484" i="4" s="1"/>
  <c r="K485" i="4"/>
  <c r="I485" i="4" s="1"/>
  <c r="K486" i="4"/>
  <c r="I486" i="4" s="1"/>
  <c r="K488" i="4"/>
  <c r="I488" i="4" s="1"/>
  <c r="K489" i="4"/>
  <c r="I489" i="4" s="1"/>
  <c r="K490" i="4"/>
  <c r="I490" i="4" s="1"/>
  <c r="K491" i="4"/>
  <c r="I491" i="4" s="1"/>
  <c r="K492" i="4"/>
  <c r="I492" i="4" s="1"/>
  <c r="K495" i="4"/>
  <c r="I495" i="4" s="1"/>
  <c r="K498" i="4"/>
  <c r="I498" i="4" s="1"/>
  <c r="K499" i="4"/>
  <c r="I499" i="4" s="1"/>
  <c r="K500" i="4"/>
  <c r="I500" i="4" s="1"/>
  <c r="K502" i="4"/>
  <c r="I502" i="4" s="1"/>
  <c r="K514" i="4"/>
  <c r="I514" i="4" s="1"/>
  <c r="K516" i="4"/>
  <c r="I516" i="4" s="1"/>
  <c r="K517" i="4"/>
  <c r="I517" i="4" s="1"/>
  <c r="K518" i="4"/>
  <c r="I518" i="4" s="1"/>
  <c r="K519" i="4"/>
  <c r="I519" i="4" s="1"/>
  <c r="K520" i="4"/>
  <c r="I520" i="4" s="1"/>
  <c r="K522" i="4"/>
  <c r="K524" i="4"/>
  <c r="I524" i="4" s="1"/>
  <c r="K525" i="4"/>
  <c r="K526" i="4"/>
  <c r="I526" i="4" s="1"/>
  <c r="K527" i="4"/>
  <c r="I527" i="4" s="1"/>
  <c r="K528" i="4"/>
  <c r="I528" i="4" s="1"/>
  <c r="K529" i="4"/>
  <c r="I529" i="4" s="1"/>
  <c r="K530" i="4"/>
  <c r="I530" i="4" s="1"/>
  <c r="K531" i="4"/>
  <c r="I531" i="4" s="1"/>
  <c r="K533" i="4"/>
  <c r="I533" i="4" s="1"/>
  <c r="K534" i="4"/>
  <c r="I534" i="4" s="1"/>
  <c r="K535" i="4"/>
  <c r="I535" i="4" s="1"/>
  <c r="K536" i="4"/>
  <c r="I536" i="4" s="1"/>
  <c r="K537" i="4"/>
  <c r="I537" i="4" s="1"/>
  <c r="K540" i="4"/>
  <c r="I540" i="4" s="1"/>
  <c r="K543" i="4"/>
  <c r="I543" i="4" s="1"/>
  <c r="K544" i="4"/>
  <c r="I544" i="4" s="1"/>
  <c r="K546" i="4"/>
  <c r="I546" i="4" s="1"/>
  <c r="K554" i="4"/>
  <c r="K562" i="4"/>
  <c r="I562" i="4" s="1"/>
  <c r="K564" i="4"/>
  <c r="I564" i="4" s="1"/>
  <c r="K565" i="4"/>
  <c r="I565" i="4" s="1"/>
  <c r="K566" i="4"/>
  <c r="I566" i="4" s="1"/>
  <c r="K567" i="4"/>
  <c r="I567" i="4" s="1"/>
  <c r="K568" i="4"/>
  <c r="I568" i="4" s="1"/>
  <c r="K570" i="4"/>
  <c r="K9691" i="4" s="1"/>
  <c r="K572" i="4"/>
  <c r="I572" i="4" s="1"/>
  <c r="K573" i="4"/>
  <c r="I573" i="4" s="1"/>
  <c r="K574" i="4"/>
  <c r="I574" i="4" s="1"/>
  <c r="K575" i="4"/>
  <c r="I575" i="4" s="1"/>
  <c r="K576" i="4"/>
  <c r="I576" i="4" s="1"/>
  <c r="K577" i="4"/>
  <c r="K578" i="4"/>
  <c r="I578" i="4" s="1"/>
  <c r="K580" i="4"/>
  <c r="I580" i="4" s="1"/>
  <c r="K581" i="4"/>
  <c r="I581" i="4" s="1"/>
  <c r="K582" i="4"/>
  <c r="I582" i="4" s="1"/>
  <c r="K585" i="4"/>
  <c r="I585" i="4" s="1"/>
  <c r="K588" i="4"/>
  <c r="I588" i="4" s="1"/>
  <c r="K589" i="4"/>
  <c r="I589" i="4" s="1"/>
  <c r="K590" i="4"/>
  <c r="I590" i="4" s="1"/>
  <c r="K592" i="4"/>
  <c r="I592" i="4" s="1"/>
  <c r="K608" i="4"/>
  <c r="I608" i="4" s="1"/>
  <c r="K610" i="4"/>
  <c r="I610" i="4" s="1"/>
  <c r="K611" i="4"/>
  <c r="I611" i="4" s="1"/>
  <c r="K612" i="4"/>
  <c r="I612" i="4" s="1"/>
  <c r="K614" i="4"/>
  <c r="I614" i="4" s="1"/>
  <c r="K616" i="4"/>
  <c r="K618" i="4"/>
  <c r="K619" i="4"/>
  <c r="I619" i="4" s="1"/>
  <c r="K620" i="4"/>
  <c r="I620" i="4" s="1"/>
  <c r="K621" i="4"/>
  <c r="I621" i="4" s="1"/>
  <c r="K622" i="4"/>
  <c r="I622" i="4" s="1"/>
  <c r="K623" i="4"/>
  <c r="I623" i="4" s="1"/>
  <c r="K624" i="4"/>
  <c r="I624" i="4" s="1"/>
  <c r="K625" i="4"/>
  <c r="I625" i="4" s="1"/>
  <c r="K627" i="4"/>
  <c r="I627" i="4" s="1"/>
  <c r="K628" i="4"/>
  <c r="I628" i="4" s="1"/>
  <c r="K629" i="4"/>
  <c r="I629" i="4" s="1"/>
  <c r="K632" i="4"/>
  <c r="I632" i="4" s="1"/>
  <c r="K635" i="4"/>
  <c r="I635" i="4" s="1"/>
  <c r="K637" i="4"/>
  <c r="I637" i="4" s="1"/>
  <c r="K648" i="4"/>
  <c r="K656" i="4"/>
  <c r="I656" i="4" s="1"/>
  <c r="K658" i="4"/>
  <c r="I658" i="4" s="1"/>
  <c r="K659" i="4"/>
  <c r="I659" i="4" s="1"/>
  <c r="K660" i="4"/>
  <c r="I660" i="4" s="1"/>
  <c r="K661" i="4"/>
  <c r="I661" i="4" s="1"/>
  <c r="K662" i="4"/>
  <c r="I662" i="4" s="1"/>
  <c r="K664" i="4"/>
  <c r="K9693" i="4" s="1"/>
  <c r="K666" i="4"/>
  <c r="I666" i="4" s="1"/>
  <c r="K667" i="4"/>
  <c r="I667" i="4" s="1"/>
  <c r="K668" i="4"/>
  <c r="I668" i="4" s="1"/>
  <c r="K669" i="4"/>
  <c r="I669" i="4" s="1"/>
  <c r="K670" i="4"/>
  <c r="I670" i="4" s="1"/>
  <c r="K671" i="4"/>
  <c r="I671" i="4" s="1"/>
  <c r="K672" i="4"/>
  <c r="I672" i="4" s="1"/>
  <c r="K673" i="4"/>
  <c r="I673" i="4" s="1"/>
  <c r="K675" i="4"/>
  <c r="I675" i="4" s="1"/>
  <c r="K676" i="4"/>
  <c r="I676" i="4" s="1"/>
  <c r="K677" i="4"/>
  <c r="I677" i="4" s="1"/>
  <c r="K681" i="4"/>
  <c r="I681" i="4" s="1"/>
  <c r="K683" i="4"/>
  <c r="I683" i="4" s="1"/>
  <c r="K684" i="4"/>
  <c r="I684" i="4" s="1"/>
  <c r="K685" i="4"/>
  <c r="I685" i="4" s="1"/>
  <c r="K686" i="4"/>
  <c r="I686" i="4" s="1"/>
  <c r="K687" i="4"/>
  <c r="I687" i="4" s="1"/>
  <c r="K688" i="4"/>
  <c r="I688" i="4" s="1"/>
  <c r="K690" i="4"/>
  <c r="I690" i="4" s="1"/>
  <c r="K691" i="4"/>
  <c r="I691" i="4" s="1"/>
  <c r="K692" i="4"/>
  <c r="I692" i="4" s="1"/>
  <c r="K693" i="4"/>
  <c r="I693" i="4" s="1"/>
  <c r="K695" i="4"/>
  <c r="I695" i="4" s="1"/>
  <c r="K696" i="4"/>
  <c r="I696" i="4" s="1"/>
  <c r="K700" i="4"/>
  <c r="I700" i="4" s="1"/>
  <c r="K701" i="4"/>
  <c r="I701" i="4" s="1"/>
  <c r="K703" i="4"/>
  <c r="I703" i="4" s="1"/>
  <c r="K704" i="4"/>
  <c r="I704" i="4" s="1"/>
  <c r="K706" i="4"/>
  <c r="I706" i="4" s="1"/>
  <c r="K709" i="4"/>
  <c r="I709" i="4" s="1"/>
  <c r="K711" i="4"/>
  <c r="I711" i="4" s="1"/>
  <c r="K715" i="4"/>
  <c r="I715" i="4" s="1"/>
  <c r="K717" i="4"/>
  <c r="I717" i="4" s="1"/>
  <c r="K719" i="4"/>
  <c r="I719" i="4" s="1"/>
  <c r="K736" i="4"/>
  <c r="I736" i="4" s="1"/>
  <c r="K738" i="4"/>
  <c r="I738" i="4" s="1"/>
  <c r="K739" i="4"/>
  <c r="I739" i="4" s="1"/>
  <c r="K740" i="4"/>
  <c r="I740" i="4" s="1"/>
  <c r="K741" i="4"/>
  <c r="I741" i="4" s="1"/>
  <c r="K742" i="4"/>
  <c r="I742" i="4" s="1"/>
  <c r="K744" i="4"/>
  <c r="K746" i="4"/>
  <c r="I746" i="4" s="1"/>
  <c r="K747" i="4"/>
  <c r="I747" i="4" s="1"/>
  <c r="K749" i="4"/>
  <c r="I749" i="4" s="1"/>
  <c r="K750" i="4"/>
  <c r="I750" i="4" s="1"/>
  <c r="K751" i="4"/>
  <c r="I751" i="4" s="1"/>
  <c r="K753" i="4"/>
  <c r="I753" i="4" s="1"/>
  <c r="K754" i="4"/>
  <c r="I754" i="4" s="1"/>
  <c r="K755" i="4"/>
  <c r="K756" i="4"/>
  <c r="I756" i="4" s="1"/>
  <c r="K758" i="4"/>
  <c r="I758" i="4" s="1"/>
  <c r="K759" i="4"/>
  <c r="I759" i="4" s="1"/>
  <c r="K760" i="4"/>
  <c r="I760" i="4" s="1"/>
  <c r="K761" i="4"/>
  <c r="I761" i="4" s="1"/>
  <c r="K763" i="4"/>
  <c r="I763" i="4" s="1"/>
  <c r="K764" i="4"/>
  <c r="K765" i="4"/>
  <c r="I765" i="4" s="1"/>
  <c r="K766" i="4"/>
  <c r="I766" i="4" s="1"/>
  <c r="K767" i="4"/>
  <c r="I767" i="4" s="1"/>
  <c r="K771" i="4"/>
  <c r="I771" i="4" s="1"/>
  <c r="K773" i="4"/>
  <c r="I773" i="4" s="1"/>
  <c r="K777" i="4"/>
  <c r="I777" i="4" s="1"/>
  <c r="K781" i="4"/>
  <c r="I781" i="4" s="1"/>
  <c r="K783" i="4"/>
  <c r="I783" i="4" s="1"/>
  <c r="K785" i="4"/>
  <c r="I785" i="4" s="1"/>
  <c r="K786" i="4"/>
  <c r="I786" i="4" s="1"/>
  <c r="K788" i="4"/>
  <c r="I788" i="4" s="1"/>
  <c r="K790" i="4"/>
  <c r="I790" i="4" s="1"/>
  <c r="K801" i="4"/>
  <c r="I801" i="4" s="1"/>
  <c r="K809" i="4"/>
  <c r="I809" i="4" s="1"/>
  <c r="K811" i="4"/>
  <c r="I811" i="4" s="1"/>
  <c r="K812" i="4"/>
  <c r="I812" i="4" s="1"/>
  <c r="K814" i="4"/>
  <c r="I814" i="4" s="1"/>
  <c r="K815" i="4"/>
  <c r="I815" i="4" s="1"/>
  <c r="K817" i="4"/>
  <c r="K819" i="4"/>
  <c r="I819" i="4" s="1"/>
  <c r="K821" i="4"/>
  <c r="I821" i="4" s="1"/>
  <c r="K822" i="4"/>
  <c r="I822" i="4" s="1"/>
  <c r="K823" i="4"/>
  <c r="I823" i="4" s="1"/>
  <c r="K824" i="4"/>
  <c r="I824" i="4" s="1"/>
  <c r="K825" i="4"/>
  <c r="I825" i="4" s="1"/>
  <c r="K826" i="4"/>
  <c r="I826" i="4" s="1"/>
  <c r="K828" i="4"/>
  <c r="I828" i="4" s="1"/>
  <c r="K829" i="4"/>
  <c r="I829" i="4" s="1"/>
  <c r="K830" i="4"/>
  <c r="I830" i="4" s="1"/>
  <c r="K832" i="4"/>
  <c r="I832" i="4" s="1"/>
  <c r="K833" i="4"/>
  <c r="I833" i="4" s="1"/>
  <c r="K834" i="4"/>
  <c r="I834" i="4" s="1"/>
  <c r="K835" i="4"/>
  <c r="I835" i="4" s="1"/>
  <c r="K836" i="4"/>
  <c r="I836" i="4" s="1"/>
  <c r="K837" i="4"/>
  <c r="I837" i="4" s="1"/>
  <c r="K841" i="4"/>
  <c r="I841" i="4" s="1"/>
  <c r="K842" i="4"/>
  <c r="I842" i="4" s="1"/>
  <c r="K844" i="4"/>
  <c r="I844" i="4" s="1"/>
  <c r="K845" i="4"/>
  <c r="I845" i="4" s="1"/>
  <c r="K846" i="4"/>
  <c r="I846" i="4" s="1"/>
  <c r="K848" i="4"/>
  <c r="I848" i="4" s="1"/>
  <c r="K853" i="4"/>
  <c r="I853" i="4" s="1"/>
  <c r="K855" i="4"/>
  <c r="I855" i="4" s="1"/>
  <c r="K856" i="4"/>
  <c r="I856" i="4" s="1"/>
  <c r="K857" i="4"/>
  <c r="I857" i="4" s="1"/>
  <c r="K858" i="4"/>
  <c r="I858" i="4" s="1"/>
  <c r="K862" i="4"/>
  <c r="I862" i="4" s="1"/>
  <c r="K863" i="4"/>
  <c r="I863" i="4" s="1"/>
  <c r="K869" i="4"/>
  <c r="I869" i="4" s="1"/>
  <c r="K870" i="4"/>
  <c r="I870" i="4" s="1"/>
  <c r="K874" i="4"/>
  <c r="I874" i="4" s="1"/>
  <c r="K875" i="4"/>
  <c r="I875" i="4" s="1"/>
  <c r="K878" i="4"/>
  <c r="I878" i="4" s="1"/>
  <c r="K879" i="4"/>
  <c r="I879" i="4" s="1"/>
  <c r="K882" i="4"/>
  <c r="I882" i="4" s="1"/>
  <c r="K883" i="4"/>
  <c r="I883" i="4" s="1"/>
  <c r="K885" i="4"/>
  <c r="I885" i="4" s="1"/>
  <c r="K902" i="4"/>
  <c r="I902" i="4" s="1"/>
  <c r="K904" i="4"/>
  <c r="I904" i="4" s="1"/>
  <c r="K905" i="4"/>
  <c r="I905" i="4" s="1"/>
  <c r="K906" i="4"/>
  <c r="I906" i="4" s="1"/>
  <c r="K907" i="4"/>
  <c r="I907" i="4" s="1"/>
  <c r="K909" i="4"/>
  <c r="K911" i="4"/>
  <c r="I911" i="4" s="1"/>
  <c r="K912" i="4"/>
  <c r="K913" i="4"/>
  <c r="I913" i="4" s="1"/>
  <c r="K915" i="4"/>
  <c r="I915" i="4" s="1"/>
  <c r="K917" i="4"/>
  <c r="I917" i="4" s="1"/>
  <c r="K918" i="4"/>
  <c r="I918" i="4" s="1"/>
  <c r="K919" i="4"/>
  <c r="I919" i="4" s="1"/>
  <c r="K920" i="4"/>
  <c r="I920" i="4" s="1"/>
  <c r="K921" i="4"/>
  <c r="I921" i="4" s="1"/>
  <c r="K922" i="4"/>
  <c r="I922" i="4" s="1"/>
  <c r="K923" i="4"/>
  <c r="I923" i="4" s="1"/>
  <c r="K925" i="4"/>
  <c r="I925" i="4" s="1"/>
  <c r="K926" i="4"/>
  <c r="I926" i="4" s="1"/>
  <c r="K927" i="4"/>
  <c r="I927" i="4" s="1"/>
  <c r="K928" i="4"/>
  <c r="I928" i="4" s="1"/>
  <c r="K929" i="4"/>
  <c r="I929" i="4" s="1"/>
  <c r="K930" i="4"/>
  <c r="I930" i="4" s="1"/>
  <c r="K931" i="4"/>
  <c r="I931" i="4" s="1"/>
  <c r="K935" i="4"/>
  <c r="I935" i="4" s="1"/>
  <c r="K937" i="4"/>
  <c r="I937" i="4" s="1"/>
  <c r="K941" i="4"/>
  <c r="I941" i="4" s="1"/>
  <c r="K943" i="4"/>
  <c r="I943" i="4" s="1"/>
  <c r="K944" i="4"/>
  <c r="I944" i="4" s="1"/>
  <c r="K945" i="4"/>
  <c r="I945" i="4" s="1"/>
  <c r="K947" i="4"/>
  <c r="I947" i="4" s="1"/>
  <c r="K948" i="4"/>
  <c r="I948" i="4" s="1"/>
  <c r="K950" i="4"/>
  <c r="I950" i="4" s="1"/>
  <c r="K952" i="4"/>
  <c r="I952" i="4" s="1"/>
  <c r="K954" i="4"/>
  <c r="I954" i="4" s="1"/>
  <c r="K965" i="4"/>
  <c r="K973" i="4"/>
  <c r="I973" i="4" s="1"/>
  <c r="K975" i="4"/>
  <c r="I975" i="4" s="1"/>
  <c r="K976" i="4"/>
  <c r="I976" i="4" s="1"/>
  <c r="K977" i="4"/>
  <c r="I977" i="4" s="1"/>
  <c r="K978" i="4"/>
  <c r="I978" i="4" s="1"/>
  <c r="K979" i="4"/>
  <c r="I979" i="4" s="1"/>
  <c r="K981" i="4"/>
  <c r="K983" i="4"/>
  <c r="I983" i="4" s="1"/>
  <c r="K984" i="4"/>
  <c r="I984" i="4" s="1"/>
  <c r="K985" i="4"/>
  <c r="I985" i="4" s="1"/>
  <c r="K986" i="4"/>
  <c r="I986" i="4" s="1"/>
  <c r="K987" i="4"/>
  <c r="I987" i="4" s="1"/>
  <c r="K988" i="4"/>
  <c r="I988" i="4" s="1"/>
  <c r="K989" i="4"/>
  <c r="I989" i="4" s="1"/>
  <c r="K990" i="4"/>
  <c r="I990" i="4" s="1"/>
  <c r="K992" i="4"/>
  <c r="I992" i="4" s="1"/>
  <c r="K993" i="4"/>
  <c r="I993" i="4" s="1"/>
  <c r="K994" i="4"/>
  <c r="I994" i="4" s="1"/>
  <c r="K995" i="4"/>
  <c r="I995" i="4" s="1"/>
  <c r="K996" i="4"/>
  <c r="I996" i="4" s="1"/>
  <c r="K997" i="4"/>
  <c r="I997" i="4" s="1"/>
  <c r="K998" i="4"/>
  <c r="I998" i="4" s="1"/>
  <c r="K1002" i="4"/>
  <c r="I1002" i="4" s="1"/>
  <c r="K1003" i="4"/>
  <c r="I1003" i="4" s="1"/>
  <c r="K1004" i="4"/>
  <c r="I1004" i="4" s="1"/>
  <c r="K1006" i="4"/>
  <c r="I1006" i="4" s="1"/>
  <c r="K1007" i="4"/>
  <c r="I1007" i="4" s="1"/>
  <c r="K1011" i="4"/>
  <c r="I1011" i="4" s="1"/>
  <c r="K1025" i="4"/>
  <c r="I1025" i="4" s="1"/>
  <c r="K1041" i="4"/>
  <c r="I1041" i="4" s="1"/>
  <c r="K1043" i="4"/>
  <c r="I1043" i="4" s="1"/>
  <c r="K1044" i="4"/>
  <c r="I1044" i="4" s="1"/>
  <c r="K1045" i="4"/>
  <c r="I1045" i="4" s="1"/>
  <c r="K1046" i="4"/>
  <c r="I1046" i="4" s="1"/>
  <c r="K1047" i="4"/>
  <c r="I1047" i="4" s="1"/>
  <c r="K1048" i="4"/>
  <c r="I1048" i="4" s="1"/>
  <c r="K1050" i="4"/>
  <c r="K1052" i="4"/>
  <c r="I1052" i="4" s="1"/>
  <c r="K1053" i="4"/>
  <c r="I1053" i="4" s="1"/>
  <c r="K1055" i="4"/>
  <c r="I1055" i="4" s="1"/>
  <c r="K1056" i="4"/>
  <c r="I1056" i="4" s="1"/>
  <c r="K1057" i="4"/>
  <c r="I1057" i="4" s="1"/>
  <c r="K1058" i="4"/>
  <c r="I1058" i="4" s="1"/>
  <c r="K1059" i="4"/>
  <c r="I1059" i="4" s="1"/>
  <c r="K1060" i="4"/>
  <c r="I1060" i="4" s="1"/>
  <c r="K1062" i="4"/>
  <c r="I1062" i="4" s="1"/>
  <c r="K1063" i="4"/>
  <c r="I1063" i="4" s="1"/>
  <c r="K1064" i="4"/>
  <c r="I1064" i="4" s="1"/>
  <c r="K1065" i="4"/>
  <c r="I1065" i="4" s="1"/>
  <c r="K1066" i="4"/>
  <c r="I1066" i="4" s="1"/>
  <c r="K1069" i="4"/>
  <c r="I1069" i="4" s="1"/>
  <c r="K1071" i="4"/>
  <c r="I1071" i="4" s="1"/>
  <c r="K1072" i="4"/>
  <c r="I1072" i="4" s="1"/>
  <c r="K1076" i="4"/>
  <c r="I1076" i="4" s="1"/>
  <c r="K1077" i="4"/>
  <c r="I1077" i="4" s="1"/>
  <c r="K1078" i="4"/>
  <c r="I1078" i="4" s="1"/>
  <c r="K1079" i="4"/>
  <c r="I1079" i="4" s="1"/>
  <c r="K1082" i="4"/>
  <c r="I1082" i="4" s="1"/>
  <c r="K1084" i="4"/>
  <c r="I1084" i="4" s="1"/>
  <c r="K1095" i="4"/>
  <c r="K1103" i="4"/>
  <c r="I1103" i="4" s="1"/>
  <c r="K1105" i="4"/>
  <c r="I1105" i="4" s="1"/>
  <c r="K1106" i="4"/>
  <c r="I1106" i="4" s="1"/>
  <c r="K1107" i="4"/>
  <c r="I1107" i="4" s="1"/>
  <c r="K1108" i="4"/>
  <c r="I1108" i="4" s="1"/>
  <c r="K1109" i="4"/>
  <c r="I1109" i="4" s="1"/>
  <c r="K1111" i="4"/>
  <c r="K1113" i="4"/>
  <c r="I1113" i="4" s="1"/>
  <c r="K1119" i="4"/>
  <c r="I1119" i="4" s="1"/>
  <c r="K1121" i="4"/>
  <c r="I1121" i="4" s="1"/>
  <c r="K1122" i="4"/>
  <c r="I1122" i="4" s="1"/>
  <c r="K1123" i="4"/>
  <c r="I1123" i="4" s="1"/>
  <c r="K1124" i="4"/>
  <c r="I1124" i="4" s="1"/>
  <c r="K1129" i="4"/>
  <c r="I1129" i="4" s="1"/>
  <c r="K1139" i="4"/>
  <c r="I1139" i="4" s="1"/>
  <c r="K1140" i="4"/>
  <c r="I1140" i="4" s="1"/>
  <c r="K1152" i="4"/>
  <c r="I1152" i="4" s="1"/>
  <c r="K1159" i="4"/>
  <c r="K1161" i="4"/>
  <c r="I1161" i="4" s="1"/>
  <c r="K1165" i="4"/>
  <c r="I1165" i="4" s="1"/>
  <c r="K1169" i="4"/>
  <c r="I1169" i="4" s="1"/>
  <c r="K1187" i="4"/>
  <c r="I1187" i="4" s="1"/>
  <c r="K1188" i="4"/>
  <c r="K11349" i="4" s="1"/>
  <c r="K1193" i="4"/>
  <c r="I1193" i="4" s="1"/>
  <c r="K1198" i="4"/>
  <c r="I1198" i="4" s="1"/>
  <c r="K1200" i="4"/>
  <c r="I1200" i="4" s="1"/>
  <c r="K1211" i="4"/>
  <c r="I1211" i="4" s="1"/>
  <c r="K1213" i="4"/>
  <c r="I1213" i="4" s="1"/>
  <c r="K1214" i="4"/>
  <c r="I1214" i="4" s="1"/>
  <c r="K1215" i="4"/>
  <c r="I1215" i="4" s="1"/>
  <c r="K1216" i="4"/>
  <c r="I1216" i="4" s="1"/>
  <c r="K1218" i="4"/>
  <c r="K9700" i="4" s="1"/>
  <c r="K1220" i="4"/>
  <c r="I1220" i="4" s="1"/>
  <c r="K1221" i="4"/>
  <c r="I1221" i="4" s="1"/>
  <c r="K1222" i="4"/>
  <c r="I1222" i="4" s="1"/>
  <c r="K1223" i="4"/>
  <c r="I1223" i="4" s="1"/>
  <c r="K1224" i="4"/>
  <c r="I1224" i="4" s="1"/>
  <c r="K1225" i="4"/>
  <c r="I1225" i="4" s="1"/>
  <c r="K1227" i="4"/>
  <c r="I1227" i="4" s="1"/>
  <c r="K1228" i="4"/>
  <c r="I1228" i="4" s="1"/>
  <c r="K1229" i="4"/>
  <c r="I1229" i="4" s="1"/>
  <c r="K1230" i="4"/>
  <c r="I1230" i="4" s="1"/>
  <c r="K1233" i="4"/>
  <c r="I1233" i="4" s="1"/>
  <c r="K1234" i="4"/>
  <c r="I1234" i="4" s="1"/>
  <c r="K1235" i="4"/>
  <c r="I1235" i="4" s="1"/>
  <c r="K1239" i="4"/>
  <c r="I1239" i="4" s="1"/>
  <c r="K1242" i="4"/>
  <c r="I1242" i="4" s="1"/>
  <c r="K1244" i="4"/>
  <c r="I1244" i="4" s="1"/>
  <c r="K1246" i="4"/>
  <c r="I1246" i="4" s="1"/>
  <c r="K1263" i="4"/>
  <c r="I1263" i="4" s="1"/>
  <c r="K1265" i="4"/>
  <c r="I1265" i="4" s="1"/>
  <c r="K1266" i="4"/>
  <c r="K1267" i="4"/>
  <c r="I1267" i="4" s="1"/>
  <c r="K1268" i="4"/>
  <c r="I1268" i="4" s="1"/>
  <c r="K1269" i="4"/>
  <c r="I1269" i="4" s="1"/>
  <c r="K1271" i="4"/>
  <c r="K1273" i="4"/>
  <c r="I1273" i="4" s="1"/>
  <c r="K1274" i="4"/>
  <c r="I1274" i="4" s="1"/>
  <c r="K1275" i="4"/>
  <c r="I1275" i="4" s="1"/>
  <c r="K1276" i="4"/>
  <c r="I1276" i="4" s="1"/>
  <c r="K1277" i="4"/>
  <c r="I1277" i="4" s="1"/>
  <c r="K1278" i="4"/>
  <c r="I1278" i="4" s="1"/>
  <c r="K1279" i="4"/>
  <c r="I1279" i="4" s="1"/>
  <c r="K1280" i="4"/>
  <c r="I1280" i="4" s="1"/>
  <c r="K1282" i="4"/>
  <c r="I1282" i="4" s="1"/>
  <c r="K1283" i="4"/>
  <c r="I1283" i="4" s="1"/>
  <c r="K1284" i="4"/>
  <c r="I1284" i="4" s="1"/>
  <c r="K1287" i="4"/>
  <c r="I1287" i="4" s="1"/>
  <c r="K1290" i="4"/>
  <c r="K1292" i="4"/>
  <c r="I1292" i="4" s="1"/>
  <c r="K1293" i="4"/>
  <c r="I1293" i="4" s="1"/>
  <c r="K1295" i="4"/>
  <c r="I1295" i="4" s="1"/>
  <c r="K1306" i="4"/>
  <c r="K1314" i="4"/>
  <c r="I1314" i="4" s="1"/>
  <c r="K1316" i="4"/>
  <c r="I1316" i="4" s="1"/>
  <c r="K1318" i="4"/>
  <c r="I1318" i="4" s="1"/>
  <c r="K1319" i="4"/>
  <c r="K1320" i="4"/>
  <c r="I1320" i="4" s="1"/>
  <c r="K1322" i="4"/>
  <c r="K1324" i="4"/>
  <c r="I1324" i="4" s="1"/>
  <c r="K1325" i="4"/>
  <c r="I1325" i="4" s="1"/>
  <c r="K1326" i="4"/>
  <c r="I1326" i="4" s="1"/>
  <c r="K1327" i="4"/>
  <c r="I1327" i="4" s="1"/>
  <c r="K1328" i="4"/>
  <c r="I1328" i="4" s="1"/>
  <c r="K1329" i="4"/>
  <c r="I1329" i="4" s="1"/>
  <c r="K1330" i="4"/>
  <c r="I1330" i="4" s="1"/>
  <c r="K1331" i="4"/>
  <c r="I1331" i="4" s="1"/>
  <c r="K1333" i="4"/>
  <c r="I1333" i="4" s="1"/>
  <c r="K1334" i="4"/>
  <c r="I1334" i="4" s="1"/>
  <c r="K1335" i="4"/>
  <c r="I1335" i="4" s="1"/>
  <c r="K1336" i="4"/>
  <c r="I1336" i="4" s="1"/>
  <c r="K1337" i="4"/>
  <c r="I1337" i="4" s="1"/>
  <c r="K1338" i="4"/>
  <c r="I1338" i="4" s="1"/>
  <c r="K1339" i="4"/>
  <c r="I1339" i="4" s="1"/>
  <c r="K1344" i="4"/>
  <c r="I1344" i="4" s="1"/>
  <c r="K1345" i="4"/>
  <c r="I1345" i="4" s="1"/>
  <c r="K1346" i="4"/>
  <c r="I1346" i="4" s="1"/>
  <c r="K1349" i="4"/>
  <c r="I1349" i="4" s="1"/>
  <c r="K1350" i="4"/>
  <c r="I1350" i="4" s="1"/>
  <c r="K1353" i="4"/>
  <c r="I1353" i="4" s="1"/>
  <c r="K1354" i="4"/>
  <c r="I1354" i="4" s="1"/>
  <c r="K1357" i="4"/>
  <c r="I1357" i="4" s="1"/>
  <c r="K1360" i="4"/>
  <c r="I1360" i="4" s="1"/>
  <c r="K1361" i="4"/>
  <c r="I1361" i="4" s="1"/>
  <c r="K1363" i="4"/>
  <c r="I1363" i="4" s="1"/>
  <c r="K1383" i="4"/>
  <c r="I1383" i="4" s="1"/>
  <c r="K1385" i="4"/>
  <c r="I1385" i="4" s="1"/>
  <c r="K1386" i="4"/>
  <c r="I1386" i="4" s="1"/>
  <c r="K1387" i="4"/>
  <c r="I1387" i="4" s="1"/>
  <c r="K1388" i="4"/>
  <c r="I1388" i="4" s="1"/>
  <c r="K1389" i="4"/>
  <c r="I1389" i="4" s="1"/>
  <c r="K1391" i="4"/>
  <c r="K1393" i="4"/>
  <c r="I1393" i="4" s="1"/>
  <c r="K1395" i="4"/>
  <c r="I1395" i="4" s="1"/>
  <c r="K1396" i="4"/>
  <c r="I1396" i="4" s="1"/>
  <c r="K1397" i="4"/>
  <c r="I1397" i="4" s="1"/>
  <c r="K1398" i="4"/>
  <c r="I1398" i="4" s="1"/>
  <c r="K1399" i="4"/>
  <c r="I1399" i="4" s="1"/>
  <c r="K1403" i="4"/>
  <c r="I1403" i="4" s="1"/>
  <c r="K1405" i="4"/>
  <c r="I1405" i="4" s="1"/>
  <c r="K1406" i="4"/>
  <c r="I1406" i="4" s="1"/>
  <c r="K1407" i="4"/>
  <c r="I1407" i="4" s="1"/>
  <c r="K1409" i="4"/>
  <c r="I1409" i="4" s="1"/>
  <c r="K1415" i="4"/>
  <c r="I1415" i="4" s="1"/>
  <c r="K1419" i="4"/>
  <c r="I1419" i="4" s="1"/>
  <c r="K1422" i="4"/>
  <c r="I1422" i="4" s="1"/>
  <c r="K1423" i="4"/>
  <c r="I1423" i="4" s="1"/>
  <c r="K1425" i="4"/>
  <c r="I1425" i="4" s="1"/>
  <c r="K1426" i="4"/>
  <c r="I1426" i="4" s="1"/>
  <c r="K1427" i="4"/>
  <c r="I1427" i="4" s="1"/>
  <c r="K1428" i="4"/>
  <c r="I1428" i="4" s="1"/>
  <c r="K1429" i="4"/>
  <c r="I1429" i="4" s="1"/>
  <c r="K1444" i="4"/>
  <c r="I1444" i="4" s="1"/>
  <c r="K1446" i="4"/>
  <c r="I1446" i="4" s="1"/>
  <c r="K1467" i="4"/>
  <c r="I1467" i="4" s="1"/>
  <c r="K1469" i="4"/>
  <c r="I1469" i="4" s="1"/>
  <c r="K1470" i="4"/>
  <c r="I1470" i="4" s="1"/>
  <c r="K1471" i="4"/>
  <c r="I1471" i="4" s="1"/>
  <c r="K1472" i="4"/>
  <c r="I1472" i="4" s="1"/>
  <c r="K1473" i="4"/>
  <c r="I1473" i="4" s="1"/>
  <c r="K1476" i="4"/>
  <c r="K1478" i="4"/>
  <c r="I1478" i="4" s="1"/>
  <c r="K1479" i="4"/>
  <c r="I1479" i="4" s="1"/>
  <c r="K1480" i="4"/>
  <c r="I1480" i="4" s="1"/>
  <c r="K1481" i="4"/>
  <c r="I1481" i="4" s="1"/>
  <c r="K1482" i="4"/>
  <c r="I1482" i="4" s="1"/>
  <c r="K1484" i="4"/>
  <c r="I1484" i="4" s="1"/>
  <c r="I1485" i="4"/>
  <c r="K1486" i="4"/>
  <c r="I1486" i="4" s="1"/>
  <c r="K1487" i="4"/>
  <c r="I1487" i="4" s="1"/>
  <c r="K1488" i="4"/>
  <c r="I1488" i="4" s="1"/>
  <c r="K1489" i="4"/>
  <c r="I1489" i="4" s="1"/>
  <c r="K1490" i="4"/>
  <c r="I1490" i="4" s="1"/>
  <c r="K1491" i="4"/>
  <c r="I1491" i="4" s="1"/>
  <c r="K1492" i="4"/>
  <c r="I1492" i="4" s="1"/>
  <c r="K1493" i="4"/>
  <c r="I1493" i="4" s="1"/>
  <c r="K1494" i="4"/>
  <c r="I1494" i="4" s="1"/>
  <c r="K1495" i="4"/>
  <c r="I1495" i="4" s="1"/>
  <c r="K1496" i="4"/>
  <c r="I1496" i="4" s="1"/>
  <c r="K1500" i="4"/>
  <c r="I1500" i="4" s="1"/>
  <c r="K1502" i="4"/>
  <c r="I1502" i="4" s="1"/>
  <c r="K1504" i="4"/>
  <c r="I1504" i="4" s="1"/>
  <c r="K1505" i="4"/>
  <c r="I1505" i="4" s="1"/>
  <c r="K1506" i="4"/>
  <c r="I1506" i="4" s="1"/>
  <c r="K1507" i="4"/>
  <c r="I1507" i="4" s="1"/>
  <c r="K1511" i="4"/>
  <c r="I1511" i="4" s="1"/>
  <c r="K1515" i="4"/>
  <c r="I1515" i="4" s="1"/>
  <c r="K1516" i="4"/>
  <c r="I1516" i="4" s="1"/>
  <c r="K1523" i="4"/>
  <c r="K1524" i="4"/>
  <c r="I1524" i="4" s="1"/>
  <c r="K1530" i="4"/>
  <c r="I1530" i="4" s="1"/>
  <c r="K1535" i="4"/>
  <c r="I1535" i="4" s="1"/>
  <c r="K1541" i="4"/>
  <c r="I1541" i="4" s="1"/>
  <c r="K1546" i="4"/>
  <c r="I1546" i="4" s="1"/>
  <c r="K1548" i="4"/>
  <c r="I1548" i="4" s="1"/>
  <c r="K1593" i="4"/>
  <c r="K1601" i="4"/>
  <c r="K1609" i="4"/>
  <c r="I1609" i="4" s="1"/>
  <c r="K1611" i="4"/>
  <c r="I1611" i="4" s="1"/>
  <c r="K1612" i="4"/>
  <c r="I1612" i="4" s="1"/>
  <c r="K1613" i="4"/>
  <c r="I1613" i="4" s="1"/>
  <c r="K1614" i="4"/>
  <c r="I1614" i="4" s="1"/>
  <c r="K1615" i="4"/>
  <c r="K1617" i="4"/>
  <c r="I1617" i="4" s="1"/>
  <c r="K1619" i="4"/>
  <c r="I1619" i="4" s="1"/>
  <c r="K1620" i="4"/>
  <c r="I1620" i="4" s="1"/>
  <c r="K1621" i="4"/>
  <c r="I1621" i="4" s="1"/>
  <c r="K1622" i="4"/>
  <c r="I1622" i="4" s="1"/>
  <c r="K1623" i="4"/>
  <c r="I1623" i="4" s="1"/>
  <c r="K1624" i="4"/>
  <c r="I1624" i="4" s="1"/>
  <c r="K1626" i="4"/>
  <c r="I1626" i="4" s="1"/>
  <c r="K1627" i="4"/>
  <c r="I1627" i="4" s="1"/>
  <c r="K1628" i="4"/>
  <c r="I1628" i="4" s="1"/>
  <c r="K1631" i="4"/>
  <c r="I1631" i="4" s="1"/>
  <c r="K1634" i="4"/>
  <c r="I1634" i="4" s="1"/>
  <c r="K1636" i="4"/>
  <c r="I1636" i="4" s="1"/>
  <c r="K1648" i="4"/>
  <c r="I1648" i="4" s="1"/>
  <c r="K1650" i="4"/>
  <c r="I1650" i="4" s="1"/>
  <c r="K1651" i="4"/>
  <c r="I1651" i="4" s="1"/>
  <c r="K1652" i="4"/>
  <c r="I1652" i="4" s="1"/>
  <c r="K1653" i="4"/>
  <c r="I1653" i="4" s="1"/>
  <c r="K1654" i="4"/>
  <c r="I1654" i="4" s="1"/>
  <c r="K1656" i="4"/>
  <c r="I1656" i="4" s="1"/>
  <c r="K1658" i="4"/>
  <c r="I1658" i="4" s="1"/>
  <c r="K1659" i="4"/>
  <c r="I1659" i="4" s="1"/>
  <c r="K1660" i="4"/>
  <c r="I1660" i="4" s="1"/>
  <c r="K1661" i="4"/>
  <c r="I1661" i="4" s="1"/>
  <c r="K1662" i="4"/>
  <c r="I1662" i="4" s="1"/>
  <c r="K1663" i="4"/>
  <c r="I1663" i="4" s="1"/>
  <c r="K1664" i="4"/>
  <c r="I1664" i="4" s="1"/>
  <c r="K1666" i="4"/>
  <c r="I1666" i="4" s="1"/>
  <c r="K1667" i="4"/>
  <c r="I1667" i="4" s="1"/>
  <c r="K1668" i="4"/>
  <c r="I1668" i="4" s="1"/>
  <c r="K1671" i="4"/>
  <c r="I1671" i="4" s="1"/>
  <c r="K1674" i="4"/>
  <c r="I1674" i="4" s="1"/>
  <c r="K1675" i="4"/>
  <c r="I1675" i="4" s="1"/>
  <c r="K1677" i="4"/>
  <c r="I1677" i="4" s="1"/>
  <c r="K1689" i="4"/>
  <c r="I1689" i="4" s="1"/>
  <c r="K1691" i="4"/>
  <c r="I1691" i="4" s="1"/>
  <c r="K1692" i="4"/>
  <c r="I1692" i="4" s="1"/>
  <c r="K1693" i="4"/>
  <c r="I1693" i="4" s="1"/>
  <c r="K1694" i="4"/>
  <c r="I1694" i="4" s="1"/>
  <c r="K1695" i="4"/>
  <c r="I1695" i="4" s="1"/>
  <c r="K1697" i="4"/>
  <c r="I1697" i="4" s="1"/>
  <c r="K1699" i="4"/>
  <c r="I1699" i="4" s="1"/>
  <c r="K1700" i="4"/>
  <c r="I1700" i="4" s="1"/>
  <c r="K1701" i="4"/>
  <c r="I1701" i="4" s="1"/>
  <c r="K1702" i="4"/>
  <c r="I1702" i="4" s="1"/>
  <c r="K1703" i="4"/>
  <c r="I1703" i="4" s="1"/>
  <c r="K1704" i="4"/>
  <c r="I1704" i="4" s="1"/>
  <c r="K1705" i="4"/>
  <c r="I1705" i="4" s="1"/>
  <c r="K1707" i="4"/>
  <c r="I1707" i="4" s="1"/>
  <c r="K1708" i="4"/>
  <c r="I1708" i="4" s="1"/>
  <c r="K1709" i="4"/>
  <c r="I1709" i="4" s="1"/>
  <c r="K1712" i="4"/>
  <c r="I1712" i="4" s="1"/>
  <c r="K1715" i="4"/>
  <c r="I1715" i="4" s="1"/>
  <c r="K1717" i="4"/>
  <c r="I1717" i="4" s="1"/>
  <c r="K1729" i="4"/>
  <c r="I1729" i="4" s="1"/>
  <c r="K1731" i="4"/>
  <c r="I1731" i="4" s="1"/>
  <c r="K1732" i="4"/>
  <c r="I1732" i="4" s="1"/>
  <c r="K1733" i="4"/>
  <c r="I1733" i="4" s="1"/>
  <c r="K1734" i="4"/>
  <c r="I1734" i="4" s="1"/>
  <c r="K1735" i="4"/>
  <c r="I1735" i="4" s="1"/>
  <c r="K1737" i="4"/>
  <c r="I1737" i="4" s="1"/>
  <c r="K1739" i="4"/>
  <c r="I1739" i="4" s="1"/>
  <c r="K1740" i="4"/>
  <c r="I1740" i="4" s="1"/>
  <c r="K1741" i="4"/>
  <c r="I1741" i="4" s="1"/>
  <c r="K1742" i="4"/>
  <c r="I1742" i="4" s="1"/>
  <c r="K1743" i="4"/>
  <c r="I1743" i="4" s="1"/>
  <c r="K1744" i="4"/>
  <c r="I1744" i="4" s="1"/>
  <c r="K1746" i="4"/>
  <c r="I1746" i="4" s="1"/>
  <c r="K1747" i="4"/>
  <c r="I1747" i="4" s="1"/>
  <c r="K1748" i="4"/>
  <c r="I1748" i="4" s="1"/>
  <c r="K1751" i="4"/>
  <c r="I1751" i="4" s="1"/>
  <c r="K1754" i="4"/>
  <c r="I1754" i="4" s="1"/>
  <c r="K1755" i="4"/>
  <c r="I1755" i="4" s="1"/>
  <c r="K1756" i="4"/>
  <c r="I1756" i="4" s="1"/>
  <c r="K1758" i="4"/>
  <c r="I1758" i="4" s="1"/>
  <c r="K1770" i="4"/>
  <c r="I1770" i="4" s="1"/>
  <c r="K1772" i="4"/>
  <c r="I1772" i="4" s="1"/>
  <c r="K1773" i="4"/>
  <c r="I1773" i="4" s="1"/>
  <c r="K1774" i="4"/>
  <c r="I1774" i="4" s="1"/>
  <c r="K1775" i="4"/>
  <c r="I1775" i="4" s="1"/>
  <c r="K1776" i="4"/>
  <c r="I1776" i="4" s="1"/>
  <c r="K1778" i="4"/>
  <c r="I1778" i="4" s="1"/>
  <c r="K1780" i="4"/>
  <c r="I1780" i="4" s="1"/>
  <c r="K1781" i="4"/>
  <c r="I1781" i="4" s="1"/>
  <c r="K1782" i="4"/>
  <c r="I1782" i="4" s="1"/>
  <c r="K1783" i="4"/>
  <c r="I1783" i="4" s="1"/>
  <c r="K1784" i="4"/>
  <c r="I1784" i="4" s="1"/>
  <c r="K1785" i="4"/>
  <c r="I1785" i="4" s="1"/>
  <c r="K1787" i="4"/>
  <c r="I1787" i="4" s="1"/>
  <c r="K1788" i="4"/>
  <c r="I1788" i="4" s="1"/>
  <c r="K1789" i="4"/>
  <c r="I1789" i="4" s="1"/>
  <c r="K1792" i="4"/>
  <c r="I1792" i="4" s="1"/>
  <c r="K1799" i="4"/>
  <c r="I1799" i="4" s="1"/>
  <c r="K1811" i="4"/>
  <c r="I1811" i="4" s="1"/>
  <c r="K1813" i="4"/>
  <c r="I1813" i="4" s="1"/>
  <c r="K1814" i="4"/>
  <c r="I1814" i="4" s="1"/>
  <c r="K1815" i="4"/>
  <c r="I1815" i="4" s="1"/>
  <c r="K1816" i="4"/>
  <c r="I1816" i="4" s="1"/>
  <c r="K1818" i="4"/>
  <c r="I1818" i="4" s="1"/>
  <c r="K1821" i="4"/>
  <c r="I1821" i="4" s="1"/>
  <c r="K1822" i="4"/>
  <c r="I1822" i="4" s="1"/>
  <c r="K1823" i="4"/>
  <c r="I1823" i="4" s="1"/>
  <c r="K1824" i="4"/>
  <c r="I1824" i="4" s="1"/>
  <c r="K1825" i="4"/>
  <c r="I1825" i="4" s="1"/>
  <c r="K1826" i="4"/>
  <c r="I1826" i="4" s="1"/>
  <c r="K1828" i="4"/>
  <c r="I1828" i="4" s="1"/>
  <c r="K1829" i="4"/>
  <c r="I1829" i="4" s="1"/>
  <c r="K1830" i="4"/>
  <c r="I1830" i="4" s="1"/>
  <c r="K1833" i="4"/>
  <c r="I1833" i="4" s="1"/>
  <c r="K1836" i="4"/>
  <c r="I1836" i="4" s="1"/>
  <c r="K1839" i="4"/>
  <c r="I1839" i="4" s="1"/>
  <c r="K1851" i="4"/>
  <c r="I1851" i="4" s="1"/>
  <c r="K1853" i="4"/>
  <c r="I1853" i="4" s="1"/>
  <c r="K1854" i="4"/>
  <c r="I1854" i="4" s="1"/>
  <c r="K1855" i="4"/>
  <c r="I1855" i="4" s="1"/>
  <c r="K1856" i="4"/>
  <c r="I1856" i="4" s="1"/>
  <c r="K1857" i="4"/>
  <c r="I1857" i="4" s="1"/>
  <c r="K1859" i="4"/>
  <c r="I1859" i="4" s="1"/>
  <c r="K1861" i="4"/>
  <c r="I1861" i="4" s="1"/>
  <c r="K1862" i="4"/>
  <c r="I1862" i="4" s="1"/>
  <c r="K1863" i="4"/>
  <c r="I1863" i="4" s="1"/>
  <c r="K1864" i="4"/>
  <c r="I1864" i="4" s="1"/>
  <c r="K1865" i="4"/>
  <c r="I1865" i="4" s="1"/>
  <c r="K1866" i="4"/>
  <c r="I1866" i="4" s="1"/>
  <c r="K1867" i="4"/>
  <c r="I1867" i="4" s="1"/>
  <c r="K1869" i="4"/>
  <c r="I1869" i="4" s="1"/>
  <c r="K1870" i="4"/>
  <c r="I1870" i="4" s="1"/>
  <c r="K1871" i="4"/>
  <c r="I1871" i="4" s="1"/>
  <c r="K1874" i="4"/>
  <c r="I1874" i="4" s="1"/>
  <c r="K1877" i="4"/>
  <c r="I1877" i="4" s="1"/>
  <c r="K1879" i="4"/>
  <c r="I1879" i="4" s="1"/>
  <c r="K1891" i="4"/>
  <c r="I1891" i="4" s="1"/>
  <c r="K1893" i="4"/>
  <c r="I1893" i="4" s="1"/>
  <c r="K1894" i="4"/>
  <c r="I1894" i="4" s="1"/>
  <c r="K1895" i="4"/>
  <c r="I1895" i="4" s="1"/>
  <c r="K1896" i="4"/>
  <c r="I1896" i="4" s="1"/>
  <c r="K1897" i="4"/>
  <c r="I1897" i="4" s="1"/>
  <c r="K1899" i="4"/>
  <c r="I1899" i="4" s="1"/>
  <c r="K1901" i="4"/>
  <c r="I1901" i="4" s="1"/>
  <c r="K1902" i="4"/>
  <c r="I1902" i="4" s="1"/>
  <c r="K1903" i="4"/>
  <c r="I1903" i="4" s="1"/>
  <c r="K1904" i="4"/>
  <c r="I1904" i="4" s="1"/>
  <c r="K1905" i="4"/>
  <c r="I1905" i="4" s="1"/>
  <c r="K1907" i="4"/>
  <c r="I1907" i="4" s="1"/>
  <c r="K1908" i="4"/>
  <c r="I1908" i="4" s="1"/>
  <c r="K1910" i="4"/>
  <c r="I1910" i="4" s="1"/>
  <c r="K1911" i="4"/>
  <c r="I1911" i="4" s="1"/>
  <c r="K1912" i="4"/>
  <c r="I1912" i="4" s="1"/>
  <c r="K1915" i="4"/>
  <c r="I1915" i="4" s="1"/>
  <c r="K1918" i="4"/>
  <c r="I1918" i="4" s="1"/>
  <c r="K1921" i="4"/>
  <c r="I1921" i="4" s="1"/>
  <c r="K1962" i="4"/>
  <c r="I1962" i="4" s="1"/>
  <c r="K2002" i="4"/>
  <c r="I2002" i="4" s="1"/>
  <c r="K2014" i="4"/>
  <c r="I2014" i="4" s="1"/>
  <c r="K2016" i="4"/>
  <c r="I2016" i="4" s="1"/>
  <c r="K2017" i="4"/>
  <c r="I2017" i="4" s="1"/>
  <c r="K2018" i="4"/>
  <c r="I2018" i="4" s="1"/>
  <c r="K2019" i="4"/>
  <c r="I2019" i="4" s="1"/>
  <c r="K2031" i="4"/>
  <c r="I2031" i="4" s="1"/>
  <c r="K2032" i="4"/>
  <c r="I2032" i="4" s="1"/>
  <c r="K2033" i="4"/>
  <c r="I2033" i="4" s="1"/>
  <c r="K2036" i="4"/>
  <c r="I2036" i="4" s="1"/>
  <c r="K2039" i="4"/>
  <c r="I2039" i="4" s="1"/>
  <c r="K2040" i="4"/>
  <c r="I2040" i="4" s="1"/>
  <c r="K2042" i="4"/>
  <c r="I2042" i="4" s="1"/>
  <c r="K2054" i="4"/>
  <c r="I2054" i="4" s="1"/>
  <c r="K2056" i="4"/>
  <c r="I2056" i="4" s="1"/>
  <c r="K2057" i="4"/>
  <c r="I2057" i="4" s="1"/>
  <c r="K2058" i="4"/>
  <c r="I2058" i="4" s="1"/>
  <c r="K2059" i="4"/>
  <c r="I2059" i="4" s="1"/>
  <c r="K2060" i="4"/>
  <c r="I2060" i="4" s="1"/>
  <c r="K2062" i="4"/>
  <c r="I2062" i="4" s="1"/>
  <c r="K2064" i="4"/>
  <c r="I2064" i="4" s="1"/>
  <c r="K2065" i="4"/>
  <c r="I2065" i="4" s="1"/>
  <c r="K2066" i="4"/>
  <c r="I2066" i="4" s="1"/>
  <c r="K2067" i="4"/>
  <c r="I2067" i="4" s="1"/>
  <c r="K2068" i="4"/>
  <c r="I2068" i="4" s="1"/>
  <c r="K2069" i="4"/>
  <c r="I2069" i="4" s="1"/>
  <c r="K2070" i="4"/>
  <c r="I2070" i="4" s="1"/>
  <c r="K2071" i="4"/>
  <c r="I2071" i="4" s="1"/>
  <c r="K2073" i="4"/>
  <c r="I2073" i="4" s="1"/>
  <c r="K2074" i="4"/>
  <c r="I2074" i="4" s="1"/>
  <c r="K2075" i="4"/>
  <c r="I2075" i="4" s="1"/>
  <c r="K2078" i="4"/>
  <c r="I2078" i="4" s="1"/>
  <c r="K2081" i="4"/>
  <c r="I2081" i="4" s="1"/>
  <c r="K2082" i="4"/>
  <c r="I2082" i="4" s="1"/>
  <c r="K2084" i="4"/>
  <c r="I2084" i="4" s="1"/>
  <c r="K2125" i="4"/>
  <c r="I2125" i="4" s="1"/>
  <c r="K2137" i="4"/>
  <c r="I2137" i="4" s="1"/>
  <c r="K2139" i="4"/>
  <c r="I2139" i="4" s="1"/>
  <c r="K2140" i="4"/>
  <c r="I2140" i="4" s="1"/>
  <c r="K2141" i="4"/>
  <c r="I2141" i="4" s="1"/>
  <c r="K2142" i="4"/>
  <c r="I2142" i="4" s="1"/>
  <c r="K2143" i="4"/>
  <c r="I2143" i="4" s="1"/>
  <c r="K2145" i="4"/>
  <c r="K2147" i="4"/>
  <c r="I2147" i="4" s="1"/>
  <c r="K2148" i="4"/>
  <c r="I2148" i="4" s="1"/>
  <c r="K2149" i="4"/>
  <c r="I2149" i="4" s="1"/>
  <c r="K2150" i="4"/>
  <c r="I2150" i="4" s="1"/>
  <c r="K2151" i="4"/>
  <c r="I2151" i="4" s="1"/>
  <c r="K2152" i="4"/>
  <c r="I2152" i="4" s="1"/>
  <c r="K2153" i="4"/>
  <c r="I2153" i="4" s="1"/>
  <c r="K2155" i="4"/>
  <c r="I2155" i="4" s="1"/>
  <c r="K2156" i="4"/>
  <c r="I2156" i="4" s="1"/>
  <c r="K2157" i="4"/>
  <c r="I2157" i="4" s="1"/>
  <c r="K2160" i="4"/>
  <c r="I2160" i="4" s="1"/>
  <c r="K2163" i="4"/>
  <c r="I2163" i="4" s="1"/>
  <c r="K2164" i="4"/>
  <c r="I2164" i="4" s="1"/>
  <c r="K2166" i="4"/>
  <c r="I2166" i="4" s="1"/>
  <c r="K2178" i="4"/>
  <c r="I2178" i="4" s="1"/>
  <c r="K2180" i="4"/>
  <c r="I2180" i="4" s="1"/>
  <c r="K2181" i="4"/>
  <c r="I2181" i="4" s="1"/>
  <c r="K2182" i="4"/>
  <c r="I2182" i="4" s="1"/>
  <c r="K2183" i="4"/>
  <c r="I2183" i="4" s="1"/>
  <c r="K2184" i="4"/>
  <c r="I2184" i="4" s="1"/>
  <c r="K2186" i="4"/>
  <c r="I2186" i="4" s="1"/>
  <c r="K2188" i="4"/>
  <c r="I2188" i="4" s="1"/>
  <c r="K2189" i="4"/>
  <c r="I2189" i="4" s="1"/>
  <c r="K2190" i="4"/>
  <c r="I2190" i="4" s="1"/>
  <c r="K2191" i="4"/>
  <c r="I2191" i="4" s="1"/>
  <c r="K2192" i="4"/>
  <c r="I2192" i="4" s="1"/>
  <c r="K2193" i="4"/>
  <c r="I2193" i="4" s="1"/>
  <c r="K2194" i="4"/>
  <c r="I2194" i="4" s="1"/>
  <c r="K2196" i="4"/>
  <c r="I2196" i="4" s="1"/>
  <c r="K2197" i="4"/>
  <c r="I2197" i="4" s="1"/>
  <c r="K2198" i="4"/>
  <c r="I2198" i="4" s="1"/>
  <c r="K2201" i="4"/>
  <c r="I2201" i="4" s="1"/>
  <c r="K2204" i="4"/>
  <c r="I2204" i="4" s="1"/>
  <c r="K2206" i="4"/>
  <c r="I2206" i="4" s="1"/>
  <c r="K2218" i="4"/>
  <c r="I2218" i="4" s="1"/>
  <c r="K2221" i="4"/>
  <c r="I2221" i="4" s="1"/>
  <c r="K2222" i="4"/>
  <c r="I2222" i="4" s="1"/>
  <c r="K2223" i="4"/>
  <c r="I2223" i="4" s="1"/>
  <c r="K2224" i="4"/>
  <c r="I2224" i="4" s="1"/>
  <c r="K2226" i="4"/>
  <c r="I2226" i="4" s="1"/>
  <c r="K2228" i="4"/>
  <c r="I2228" i="4" s="1"/>
  <c r="K2229" i="4"/>
  <c r="I2229" i="4" s="1"/>
  <c r="K2230" i="4"/>
  <c r="I2230" i="4" s="1"/>
  <c r="K2231" i="4"/>
  <c r="I2231" i="4" s="1"/>
  <c r="K2232" i="4"/>
  <c r="I2232" i="4" s="1"/>
  <c r="K2233" i="4"/>
  <c r="I2233" i="4" s="1"/>
  <c r="K2234" i="4"/>
  <c r="I2234" i="4" s="1"/>
  <c r="K2236" i="4"/>
  <c r="I2236" i="4" s="1"/>
  <c r="K2237" i="4"/>
  <c r="I2237" i="4" s="1"/>
  <c r="K2238" i="4"/>
  <c r="I2238" i="4" s="1"/>
  <c r="K2241" i="4"/>
  <c r="I2241" i="4" s="1"/>
  <c r="K2244" i="4"/>
  <c r="I2244" i="4" s="1"/>
  <c r="K2246" i="4"/>
  <c r="I2246" i="4" s="1"/>
  <c r="K2258" i="4"/>
  <c r="I2258" i="4" s="1"/>
  <c r="K2260" i="4"/>
  <c r="I2260" i="4" s="1"/>
  <c r="K2261" i="4"/>
  <c r="I2261" i="4" s="1"/>
  <c r="K2262" i="4"/>
  <c r="I2262" i="4" s="1"/>
  <c r="K2263" i="4"/>
  <c r="I2263" i="4" s="1"/>
  <c r="K2264" i="4"/>
  <c r="I2264" i="4" s="1"/>
  <c r="K2266" i="4"/>
  <c r="I2266" i="4" s="1"/>
  <c r="K2268" i="4"/>
  <c r="I2268" i="4" s="1"/>
  <c r="K2269" i="4"/>
  <c r="I2269" i="4" s="1"/>
  <c r="K2270" i="4"/>
  <c r="I2270" i="4" s="1"/>
  <c r="K2271" i="4"/>
  <c r="I2271" i="4" s="1"/>
  <c r="K2272" i="4"/>
  <c r="I2272" i="4" s="1"/>
  <c r="K2273" i="4"/>
  <c r="I2273" i="4" s="1"/>
  <c r="K2274" i="4"/>
  <c r="I2274" i="4" s="1"/>
  <c r="K2275" i="4"/>
  <c r="I2275" i="4" s="1"/>
  <c r="K2277" i="4"/>
  <c r="I2277" i="4" s="1"/>
  <c r="K2278" i="4"/>
  <c r="I2278" i="4" s="1"/>
  <c r="K2279" i="4"/>
  <c r="I2279" i="4" s="1"/>
  <c r="K2282" i="4"/>
  <c r="I2282" i="4" s="1"/>
  <c r="K2285" i="4"/>
  <c r="I2285" i="4" s="1"/>
  <c r="K2287" i="4"/>
  <c r="I2287" i="4" s="1"/>
  <c r="K2299" i="4"/>
  <c r="I2299" i="4" s="1"/>
  <c r="K2301" i="4"/>
  <c r="I2301" i="4" s="1"/>
  <c r="K2302" i="4"/>
  <c r="I2302" i="4" s="1"/>
  <c r="K2303" i="4"/>
  <c r="I2303" i="4" s="1"/>
  <c r="K2304" i="4"/>
  <c r="I2304" i="4" s="1"/>
  <c r="K2305" i="4"/>
  <c r="I2305" i="4" s="1"/>
  <c r="K2307" i="4"/>
  <c r="I2307" i="4" s="1"/>
  <c r="K2309" i="4"/>
  <c r="I2309" i="4" s="1"/>
  <c r="K2310" i="4"/>
  <c r="I2310" i="4" s="1"/>
  <c r="K2311" i="4"/>
  <c r="I2311" i="4" s="1"/>
  <c r="K2312" i="4"/>
  <c r="I2312" i="4" s="1"/>
  <c r="K2313" i="4"/>
  <c r="I2313" i="4" s="1"/>
  <c r="K2314" i="4"/>
  <c r="I2314" i="4" s="1"/>
  <c r="K2315" i="4"/>
  <c r="I2315" i="4" s="1"/>
  <c r="K2317" i="4"/>
  <c r="I2317" i="4" s="1"/>
  <c r="K2318" i="4"/>
  <c r="I2318" i="4" s="1"/>
  <c r="K2319" i="4"/>
  <c r="I2319" i="4" s="1"/>
  <c r="K2322" i="4"/>
  <c r="I2322" i="4" s="1"/>
  <c r="K2323" i="4"/>
  <c r="I2323" i="4" s="1"/>
  <c r="K2326" i="4"/>
  <c r="I2326" i="4" s="1"/>
  <c r="K2328" i="4"/>
  <c r="I2328" i="4" s="1"/>
  <c r="K2340" i="4"/>
  <c r="I2340" i="4" s="1"/>
  <c r="K2342" i="4"/>
  <c r="I2342" i="4" s="1"/>
  <c r="K2343" i="4"/>
  <c r="I2343" i="4" s="1"/>
  <c r="K2344" i="4"/>
  <c r="I2344" i="4" s="1"/>
  <c r="K2345" i="4"/>
  <c r="I2345" i="4" s="1"/>
  <c r="K2346" i="4"/>
  <c r="I2346" i="4" s="1"/>
  <c r="K2348" i="4"/>
  <c r="I2348" i="4" s="1"/>
  <c r="K2350" i="4"/>
  <c r="I2350" i="4" s="1"/>
  <c r="K2351" i="4"/>
  <c r="I2351" i="4" s="1"/>
  <c r="K2352" i="4"/>
  <c r="I2352" i="4" s="1"/>
  <c r="K2353" i="4"/>
  <c r="I2353" i="4" s="1"/>
  <c r="K2354" i="4"/>
  <c r="I2354" i="4" s="1"/>
  <c r="K2355" i="4"/>
  <c r="I2355" i="4" s="1"/>
  <c r="K2356" i="4"/>
  <c r="I2356" i="4" s="1"/>
  <c r="K2358" i="4"/>
  <c r="I2358" i="4" s="1"/>
  <c r="K2359" i="4"/>
  <c r="I2359" i="4" s="1"/>
  <c r="K2360" i="4"/>
  <c r="I2360" i="4" s="1"/>
  <c r="K2366" i="4"/>
  <c r="I2366" i="4" s="1"/>
  <c r="K2367" i="4"/>
  <c r="I2367" i="4" s="1"/>
  <c r="K2369" i="4"/>
  <c r="I2369" i="4" s="1"/>
  <c r="K2381" i="4"/>
  <c r="I2381" i="4" s="1"/>
  <c r="K2383" i="4"/>
  <c r="I2383" i="4" s="1"/>
  <c r="K2384" i="4"/>
  <c r="I2384" i="4" s="1"/>
  <c r="K2385" i="4"/>
  <c r="I2385" i="4" s="1"/>
  <c r="K2386" i="4"/>
  <c r="I2386" i="4" s="1"/>
  <c r="K2387" i="4"/>
  <c r="I2387" i="4" s="1"/>
  <c r="K2389" i="4"/>
  <c r="I2389" i="4" s="1"/>
  <c r="K2391" i="4"/>
  <c r="I2391" i="4" s="1"/>
  <c r="K2392" i="4"/>
  <c r="I2392" i="4" s="1"/>
  <c r="K2393" i="4"/>
  <c r="I2393" i="4" s="1"/>
  <c r="K2394" i="4"/>
  <c r="I2394" i="4" s="1"/>
  <c r="K2395" i="4"/>
  <c r="I2395" i="4" s="1"/>
  <c r="K2396" i="4"/>
  <c r="I2396" i="4" s="1"/>
  <c r="K2397" i="4"/>
  <c r="I2397" i="4" s="1"/>
  <c r="K2399" i="4"/>
  <c r="I2399" i="4" s="1"/>
  <c r="K2400" i="4"/>
  <c r="I2400" i="4" s="1"/>
  <c r="K2401" i="4"/>
  <c r="I2401" i="4" s="1"/>
  <c r="K2404" i="4"/>
  <c r="I2404" i="4" s="1"/>
  <c r="K2407" i="4"/>
  <c r="I2407" i="4" s="1"/>
  <c r="K2409" i="4"/>
  <c r="I2409" i="4" s="1"/>
  <c r="K2421" i="4"/>
  <c r="I2421" i="4" s="1"/>
  <c r="K2424" i="4"/>
  <c r="I2424" i="4" s="1"/>
  <c r="K2425" i="4"/>
  <c r="I2425" i="4" s="1"/>
  <c r="K2426" i="4"/>
  <c r="I2426" i="4" s="1"/>
  <c r="K2427" i="4"/>
  <c r="I2427" i="4" s="1"/>
  <c r="K2429" i="4"/>
  <c r="I2429" i="4" s="1"/>
  <c r="K2431" i="4"/>
  <c r="I2431" i="4" s="1"/>
  <c r="K2432" i="4"/>
  <c r="I2432" i="4" s="1"/>
  <c r="K2433" i="4"/>
  <c r="I2433" i="4" s="1"/>
  <c r="K2434" i="4"/>
  <c r="I2434" i="4" s="1"/>
  <c r="K2435" i="4"/>
  <c r="I2435" i="4" s="1"/>
  <c r="K2436" i="4"/>
  <c r="I2436" i="4" s="1"/>
  <c r="K2437" i="4"/>
  <c r="I2437" i="4" s="1"/>
  <c r="K2438" i="4"/>
  <c r="I2438" i="4" s="1"/>
  <c r="K2440" i="4"/>
  <c r="I2440" i="4" s="1"/>
  <c r="K2441" i="4"/>
  <c r="I2441" i="4" s="1"/>
  <c r="K2442" i="4"/>
  <c r="I2442" i="4" s="1"/>
  <c r="K2445" i="4"/>
  <c r="I2445" i="4" s="1"/>
  <c r="K2447" i="4"/>
  <c r="I2447" i="4" s="1"/>
  <c r="K2459" i="4"/>
  <c r="I2459" i="4" s="1"/>
  <c r="K2461" i="4"/>
  <c r="I2461" i="4" s="1"/>
  <c r="K2462" i="4"/>
  <c r="I2462" i="4" s="1"/>
  <c r="K2463" i="4"/>
  <c r="I2463" i="4" s="1"/>
  <c r="K2464" i="4"/>
  <c r="I2464" i="4" s="1"/>
  <c r="K2465" i="4"/>
  <c r="I2465" i="4" s="1"/>
  <c r="K2467" i="4"/>
  <c r="I2467" i="4" s="1"/>
  <c r="K2469" i="4"/>
  <c r="I2469" i="4" s="1"/>
  <c r="K2470" i="4"/>
  <c r="I2470" i="4" s="1"/>
  <c r="K2471" i="4"/>
  <c r="I2471" i="4" s="1"/>
  <c r="K2472" i="4"/>
  <c r="I2472" i="4" s="1"/>
  <c r="K2473" i="4"/>
  <c r="I2473" i="4" s="1"/>
  <c r="K2474" i="4"/>
  <c r="I2474" i="4" s="1"/>
  <c r="K2476" i="4"/>
  <c r="I2476" i="4" s="1"/>
  <c r="K2477" i="4"/>
  <c r="I2477" i="4" s="1"/>
  <c r="K2478" i="4"/>
  <c r="I2478" i="4" s="1"/>
  <c r="K2481" i="4"/>
  <c r="I2481" i="4" s="1"/>
  <c r="K2484" i="4"/>
  <c r="I2484" i="4" s="1"/>
  <c r="K2486" i="4"/>
  <c r="I2486" i="4" s="1"/>
  <c r="K2498" i="4"/>
  <c r="I2498" i="4" s="1"/>
  <c r="K2500" i="4"/>
  <c r="I2500" i="4" s="1"/>
  <c r="K2501" i="4"/>
  <c r="I2501" i="4" s="1"/>
  <c r="K2502" i="4"/>
  <c r="I2502" i="4" s="1"/>
  <c r="K2503" i="4"/>
  <c r="I2503" i="4" s="1"/>
  <c r="K2504" i="4"/>
  <c r="I2504" i="4" s="1"/>
  <c r="K2506" i="4"/>
  <c r="I2506" i="4" s="1"/>
  <c r="K2508" i="4"/>
  <c r="I2508" i="4" s="1"/>
  <c r="K2509" i="4"/>
  <c r="I2509" i="4" s="1"/>
  <c r="K2510" i="4"/>
  <c r="I2510" i="4" s="1"/>
  <c r="K2511" i="4"/>
  <c r="I2511" i="4" s="1"/>
  <c r="K2512" i="4"/>
  <c r="I2512" i="4" s="1"/>
  <c r="K2513" i="4"/>
  <c r="I2513" i="4" s="1"/>
  <c r="K2514" i="4"/>
  <c r="I2514" i="4" s="1"/>
  <c r="K2516" i="4"/>
  <c r="I2516" i="4" s="1"/>
  <c r="K2517" i="4"/>
  <c r="I2517" i="4" s="1"/>
  <c r="K2518" i="4"/>
  <c r="I2518" i="4" s="1"/>
  <c r="K2521" i="4"/>
  <c r="I2521" i="4" s="1"/>
  <c r="K2524" i="4"/>
  <c r="I2524" i="4" s="1"/>
  <c r="K2526" i="4"/>
  <c r="I2526" i="4" s="1"/>
  <c r="K2538" i="4"/>
  <c r="I2538" i="4" s="1"/>
  <c r="K2540" i="4"/>
  <c r="I2540" i="4" s="1"/>
  <c r="K2541" i="4"/>
  <c r="I2541" i="4" s="1"/>
  <c r="K2542" i="4"/>
  <c r="I2542" i="4" s="1"/>
  <c r="K2543" i="4"/>
  <c r="I2543" i="4" s="1"/>
  <c r="K2544" i="4"/>
  <c r="I2544" i="4" s="1"/>
  <c r="K2546" i="4"/>
  <c r="I2546" i="4" s="1"/>
  <c r="K2548" i="4"/>
  <c r="I2548" i="4" s="1"/>
  <c r="K2549" i="4"/>
  <c r="I2549" i="4" s="1"/>
  <c r="K2550" i="4"/>
  <c r="I2550" i="4" s="1"/>
  <c r="K2551" i="4"/>
  <c r="I2551" i="4" s="1"/>
  <c r="K2552" i="4"/>
  <c r="I2552" i="4" s="1"/>
  <c r="K2553" i="4"/>
  <c r="I2553" i="4" s="1"/>
  <c r="K2554" i="4"/>
  <c r="I2554" i="4" s="1"/>
  <c r="K2556" i="4"/>
  <c r="I2556" i="4" s="1"/>
  <c r="K2557" i="4"/>
  <c r="I2557" i="4" s="1"/>
  <c r="K2558" i="4"/>
  <c r="I2558" i="4" s="1"/>
  <c r="K2561" i="4"/>
  <c r="I2561" i="4" s="1"/>
  <c r="K2564" i="4"/>
  <c r="I2564" i="4" s="1"/>
  <c r="K2566" i="4"/>
  <c r="I2566" i="4" s="1"/>
  <c r="K2578" i="4"/>
  <c r="I2578" i="4" s="1"/>
  <c r="K2580" i="4"/>
  <c r="I2580" i="4" s="1"/>
  <c r="K2581" i="4"/>
  <c r="I2581" i="4" s="1"/>
  <c r="K2582" i="4"/>
  <c r="I2582" i="4" s="1"/>
  <c r="K2583" i="4"/>
  <c r="I2583" i="4" s="1"/>
  <c r="K2584" i="4"/>
  <c r="I2584" i="4" s="1"/>
  <c r="K2586" i="4"/>
  <c r="I2586" i="4" s="1"/>
  <c r="K2588" i="4"/>
  <c r="I2588" i="4" s="1"/>
  <c r="K2589" i="4"/>
  <c r="I2589" i="4" s="1"/>
  <c r="K2590" i="4"/>
  <c r="I2590" i="4" s="1"/>
  <c r="K2591" i="4"/>
  <c r="I2591" i="4" s="1"/>
  <c r="K2592" i="4"/>
  <c r="I2592" i="4" s="1"/>
  <c r="K2593" i="4"/>
  <c r="I2593" i="4" s="1"/>
  <c r="K2594" i="4"/>
  <c r="I2594" i="4" s="1"/>
  <c r="K2596" i="4"/>
  <c r="I2596" i="4" s="1"/>
  <c r="K2597" i="4"/>
  <c r="I2597" i="4" s="1"/>
  <c r="K2598" i="4"/>
  <c r="I2598" i="4" s="1"/>
  <c r="K2601" i="4"/>
  <c r="I2601" i="4" s="1"/>
  <c r="K2604" i="4"/>
  <c r="I2604" i="4" s="1"/>
  <c r="K2606" i="4"/>
  <c r="I2606" i="4" s="1"/>
  <c r="K2618" i="4"/>
  <c r="I2618" i="4" s="1"/>
  <c r="K2620" i="4"/>
  <c r="I2620" i="4" s="1"/>
  <c r="K2621" i="4"/>
  <c r="I2621" i="4" s="1"/>
  <c r="K2622" i="4"/>
  <c r="I2622" i="4" s="1"/>
  <c r="K2624" i="4"/>
  <c r="I2624" i="4" s="1"/>
  <c r="K2626" i="4"/>
  <c r="I2626" i="4" s="1"/>
  <c r="K2628" i="4"/>
  <c r="I2628" i="4" s="1"/>
  <c r="K2629" i="4"/>
  <c r="I2629" i="4" s="1"/>
  <c r="K2630" i="4"/>
  <c r="I2630" i="4" s="1"/>
  <c r="K2631" i="4"/>
  <c r="I2631" i="4" s="1"/>
  <c r="K2632" i="4"/>
  <c r="I2632" i="4" s="1"/>
  <c r="K2633" i="4"/>
  <c r="I2633" i="4" s="1"/>
  <c r="K2634" i="4"/>
  <c r="I2634" i="4" s="1"/>
  <c r="K2635" i="4"/>
  <c r="I2635" i="4" s="1"/>
  <c r="K2637" i="4"/>
  <c r="I2637" i="4" s="1"/>
  <c r="K2638" i="4"/>
  <c r="I2638" i="4" s="1"/>
  <c r="K2639" i="4"/>
  <c r="I2639" i="4" s="1"/>
  <c r="K2642" i="4"/>
  <c r="I2642" i="4" s="1"/>
  <c r="K2645" i="4"/>
  <c r="I2645" i="4" s="1"/>
  <c r="K2646" i="4"/>
  <c r="I2646" i="4" s="1"/>
  <c r="K2648" i="4"/>
  <c r="I2648" i="4" s="1"/>
  <c r="K2660" i="4"/>
  <c r="I2660" i="4" s="1"/>
  <c r="K2662" i="4"/>
  <c r="I2662" i="4" s="1"/>
  <c r="K2663" i="4"/>
  <c r="I2663" i="4" s="1"/>
  <c r="K2664" i="4"/>
  <c r="I2664" i="4" s="1"/>
  <c r="K2665" i="4"/>
  <c r="I2665" i="4" s="1"/>
  <c r="K2666" i="4"/>
  <c r="I2666" i="4" s="1"/>
  <c r="K2668" i="4"/>
  <c r="I2668" i="4" s="1"/>
  <c r="K2670" i="4"/>
  <c r="I2670" i="4" s="1"/>
  <c r="K2671" i="4"/>
  <c r="I2671" i="4" s="1"/>
  <c r="K2672" i="4"/>
  <c r="I2672" i="4" s="1"/>
  <c r="K2673" i="4"/>
  <c r="I2673" i="4" s="1"/>
  <c r="K2674" i="4"/>
  <c r="I2674" i="4" s="1"/>
  <c r="K2675" i="4"/>
  <c r="I2675" i="4" s="1"/>
  <c r="K2676" i="4"/>
  <c r="I2676" i="4" s="1"/>
  <c r="K2678" i="4"/>
  <c r="I2678" i="4" s="1"/>
  <c r="K2679" i="4"/>
  <c r="I2679" i="4" s="1"/>
  <c r="K2680" i="4"/>
  <c r="I2680" i="4" s="1"/>
  <c r="K2683" i="4"/>
  <c r="I2683" i="4" s="1"/>
  <c r="K2686" i="4"/>
  <c r="I2686" i="4" s="1"/>
  <c r="K2687" i="4"/>
  <c r="I2687" i="4" s="1"/>
  <c r="K2689" i="4"/>
  <c r="I2689" i="4" s="1"/>
  <c r="K2701" i="4"/>
  <c r="I2701" i="4" s="1"/>
  <c r="K2703" i="4"/>
  <c r="I2703" i="4" s="1"/>
  <c r="K2704" i="4"/>
  <c r="I2704" i="4" s="1"/>
  <c r="K2705" i="4"/>
  <c r="I2705" i="4" s="1"/>
  <c r="K2706" i="4"/>
  <c r="I2706" i="4" s="1"/>
  <c r="K2707" i="4"/>
  <c r="I2707" i="4" s="1"/>
  <c r="K2709" i="4"/>
  <c r="I2709" i="4" s="1"/>
  <c r="K2711" i="4"/>
  <c r="I2711" i="4" s="1"/>
  <c r="K2712" i="4"/>
  <c r="I2712" i="4" s="1"/>
  <c r="K2713" i="4"/>
  <c r="I2713" i="4" s="1"/>
  <c r="K2714" i="4"/>
  <c r="I2714" i="4" s="1"/>
  <c r="K2715" i="4"/>
  <c r="I2715" i="4" s="1"/>
  <c r="K2716" i="4"/>
  <c r="I2716" i="4" s="1"/>
  <c r="K2717" i="4"/>
  <c r="I2717" i="4" s="1"/>
  <c r="K2719" i="4"/>
  <c r="I2719" i="4" s="1"/>
  <c r="K2720" i="4"/>
  <c r="K2721" i="4"/>
  <c r="I2721" i="4" s="1"/>
  <c r="K2724" i="4"/>
  <c r="I2724" i="4" s="1"/>
  <c r="K2727" i="4"/>
  <c r="I2727" i="4" s="1"/>
  <c r="K2728" i="4"/>
  <c r="I2728" i="4" s="1"/>
  <c r="K2730" i="4"/>
  <c r="I2730" i="4" s="1"/>
  <c r="K2741" i="4"/>
  <c r="I2741" i="4" s="1"/>
  <c r="K2743" i="4"/>
  <c r="I2743" i="4" s="1"/>
  <c r="K2744" i="4"/>
  <c r="I2744" i="4" s="1"/>
  <c r="K2745" i="4"/>
  <c r="I2745" i="4" s="1"/>
  <c r="K2746" i="4"/>
  <c r="I2746" i="4" s="1"/>
  <c r="K2747" i="4"/>
  <c r="I2747" i="4" s="1"/>
  <c r="K2749" i="4"/>
  <c r="I2749" i="4" s="1"/>
  <c r="K2751" i="4"/>
  <c r="I2751" i="4" s="1"/>
  <c r="K2752" i="4"/>
  <c r="I2752" i="4" s="1"/>
  <c r="K2753" i="4"/>
  <c r="I2753" i="4" s="1"/>
  <c r="K2754" i="4"/>
  <c r="I2754" i="4" s="1"/>
  <c r="K2755" i="4"/>
  <c r="I2755" i="4" s="1"/>
  <c r="K2756" i="4"/>
  <c r="I2756" i="4" s="1"/>
  <c r="K2757" i="4"/>
  <c r="I2757" i="4" s="1"/>
  <c r="K2759" i="4"/>
  <c r="I2759" i="4" s="1"/>
  <c r="K2760" i="4"/>
  <c r="I2760" i="4" s="1"/>
  <c r="K2761" i="4"/>
  <c r="I2761" i="4" s="1"/>
  <c r="K2764" i="4"/>
  <c r="I2764" i="4" s="1"/>
  <c r="K2767" i="4"/>
  <c r="I2767" i="4" s="1"/>
  <c r="K2768" i="4"/>
  <c r="I2768" i="4" s="1"/>
  <c r="K2770" i="4"/>
  <c r="I2770" i="4" s="1"/>
  <c r="K2782" i="4"/>
  <c r="I2782" i="4" s="1"/>
  <c r="K2784" i="4"/>
  <c r="I2784" i="4" s="1"/>
  <c r="K2785" i="4"/>
  <c r="I2785" i="4" s="1"/>
  <c r="K2786" i="4"/>
  <c r="I2786" i="4" s="1"/>
  <c r="K2787" i="4"/>
  <c r="I2787" i="4" s="1"/>
  <c r="K2788" i="4"/>
  <c r="I2788" i="4" s="1"/>
  <c r="K2790" i="4"/>
  <c r="I2790" i="4" s="1"/>
  <c r="K2792" i="4"/>
  <c r="I2792" i="4" s="1"/>
  <c r="K2793" i="4"/>
  <c r="I2793" i="4" s="1"/>
  <c r="K2794" i="4"/>
  <c r="I2794" i="4" s="1"/>
  <c r="K2795" i="4"/>
  <c r="I2795" i="4" s="1"/>
  <c r="K2796" i="4"/>
  <c r="I2796" i="4" s="1"/>
  <c r="K2797" i="4"/>
  <c r="I2797" i="4" s="1"/>
  <c r="K2798" i="4"/>
  <c r="I2798" i="4" s="1"/>
  <c r="K2800" i="4"/>
  <c r="I2800" i="4" s="1"/>
  <c r="K2801" i="4"/>
  <c r="I2801" i="4" s="1"/>
  <c r="K2802" i="4"/>
  <c r="I2802" i="4" s="1"/>
  <c r="K2805" i="4"/>
  <c r="I2805" i="4" s="1"/>
  <c r="K2808" i="4"/>
  <c r="I2808" i="4" s="1"/>
  <c r="K2810" i="4"/>
  <c r="I2810" i="4" s="1"/>
  <c r="K2822" i="4"/>
  <c r="I2822" i="4" s="1"/>
  <c r="K2824" i="4"/>
  <c r="I2824" i="4" s="1"/>
  <c r="K2825" i="4"/>
  <c r="I2825" i="4" s="1"/>
  <c r="K2826" i="4"/>
  <c r="I2826" i="4" s="1"/>
  <c r="K2827" i="4"/>
  <c r="I2827" i="4" s="1"/>
  <c r="K2828" i="4"/>
  <c r="I2828" i="4" s="1"/>
  <c r="K2830" i="4"/>
  <c r="I2830" i="4" s="1"/>
  <c r="K2832" i="4"/>
  <c r="I2832" i="4" s="1"/>
  <c r="K2833" i="4"/>
  <c r="I2833" i="4" s="1"/>
  <c r="K2834" i="4"/>
  <c r="I2834" i="4" s="1"/>
  <c r="K2835" i="4"/>
  <c r="I2835" i="4" s="1"/>
  <c r="K2836" i="4"/>
  <c r="I2836" i="4" s="1"/>
  <c r="K2837" i="4"/>
  <c r="I2837" i="4" s="1"/>
  <c r="K2838" i="4"/>
  <c r="I2838" i="4" s="1"/>
  <c r="K2840" i="4"/>
  <c r="I2840" i="4" s="1"/>
  <c r="K2841" i="4"/>
  <c r="I2841" i="4" s="1"/>
  <c r="K2842" i="4"/>
  <c r="I2842" i="4" s="1"/>
  <c r="K2845" i="4"/>
  <c r="I2845" i="4" s="1"/>
  <c r="K2848" i="4"/>
  <c r="I2848" i="4" s="1"/>
  <c r="K2849" i="4"/>
  <c r="I2849" i="4" s="1"/>
  <c r="K2851" i="4"/>
  <c r="I2851" i="4" s="1"/>
  <c r="K2862" i="4"/>
  <c r="I2862" i="4" s="1"/>
  <c r="K2864" i="4"/>
  <c r="I2864" i="4" s="1"/>
  <c r="K2865" i="4"/>
  <c r="I2865" i="4" s="1"/>
  <c r="K2866" i="4"/>
  <c r="I2866" i="4" s="1"/>
  <c r="K2867" i="4"/>
  <c r="I2867" i="4" s="1"/>
  <c r="K2868" i="4"/>
  <c r="I2868" i="4" s="1"/>
  <c r="K2870" i="4"/>
  <c r="I2870" i="4" s="1"/>
  <c r="K2872" i="4"/>
  <c r="I2872" i="4" s="1"/>
  <c r="K2873" i="4"/>
  <c r="I2873" i="4" s="1"/>
  <c r="K2874" i="4"/>
  <c r="I2874" i="4" s="1"/>
  <c r="K2875" i="4"/>
  <c r="I2875" i="4" s="1"/>
  <c r="K2876" i="4"/>
  <c r="I2876" i="4" s="1"/>
  <c r="K2877" i="4"/>
  <c r="I2877" i="4" s="1"/>
  <c r="K2878" i="4"/>
  <c r="I2878" i="4" s="1"/>
  <c r="K2880" i="4"/>
  <c r="I2880" i="4" s="1"/>
  <c r="K2881" i="4"/>
  <c r="I2881" i="4" s="1"/>
  <c r="K2882" i="4"/>
  <c r="I2882" i="4" s="1"/>
  <c r="K2885" i="4"/>
  <c r="I2885" i="4" s="1"/>
  <c r="K2888" i="4"/>
  <c r="I2888" i="4" s="1"/>
  <c r="K2889" i="4"/>
  <c r="I2889" i="4" s="1"/>
  <c r="K2891" i="4"/>
  <c r="I2891" i="4" s="1"/>
  <c r="K2902" i="4"/>
  <c r="I2902" i="4" s="1"/>
  <c r="K2904" i="4"/>
  <c r="I2904" i="4" s="1"/>
  <c r="K2905" i="4"/>
  <c r="I2905" i="4" s="1"/>
  <c r="K2906" i="4"/>
  <c r="I2906" i="4" s="1"/>
  <c r="K2907" i="4"/>
  <c r="I2907" i="4" s="1"/>
  <c r="K2908" i="4"/>
  <c r="I2908" i="4" s="1"/>
  <c r="K2910" i="4"/>
  <c r="K2912" i="4"/>
  <c r="I2912" i="4" s="1"/>
  <c r="K2913" i="4"/>
  <c r="I2913" i="4" s="1"/>
  <c r="K2914" i="4"/>
  <c r="I2914" i="4" s="1"/>
  <c r="K2915" i="4"/>
  <c r="I2915" i="4" s="1"/>
  <c r="K2916" i="4"/>
  <c r="I2916" i="4" s="1"/>
  <c r="K2917" i="4"/>
  <c r="I2917" i="4" s="1"/>
  <c r="K2918" i="4"/>
  <c r="I2918" i="4" s="1"/>
  <c r="K2920" i="4"/>
  <c r="I2920" i="4" s="1"/>
  <c r="K2921" i="4"/>
  <c r="I2921" i="4" s="1"/>
  <c r="K2922" i="4"/>
  <c r="I2922" i="4" s="1"/>
  <c r="K2925" i="4"/>
  <c r="I2925" i="4" s="1"/>
  <c r="K2928" i="4"/>
  <c r="I2928" i="4" s="1"/>
  <c r="K2929" i="4"/>
  <c r="I2929" i="4" s="1"/>
  <c r="K2931" i="4"/>
  <c r="I2931" i="4" s="1"/>
  <c r="K2942" i="4"/>
  <c r="I2942" i="4" s="1"/>
  <c r="K2944" i="4"/>
  <c r="I2944" i="4" s="1"/>
  <c r="K2945" i="4"/>
  <c r="I2945" i="4" s="1"/>
  <c r="K2946" i="4"/>
  <c r="I2946" i="4" s="1"/>
  <c r="K2947" i="4"/>
  <c r="I2947" i="4" s="1"/>
  <c r="K2948" i="4"/>
  <c r="I2948" i="4" s="1"/>
  <c r="K2950" i="4"/>
  <c r="I2950" i="4" s="1"/>
  <c r="K2952" i="4"/>
  <c r="I2952" i="4" s="1"/>
  <c r="K2953" i="4"/>
  <c r="I2953" i="4" s="1"/>
  <c r="K2954" i="4"/>
  <c r="I2954" i="4" s="1"/>
  <c r="K2955" i="4"/>
  <c r="I2955" i="4" s="1"/>
  <c r="K2956" i="4"/>
  <c r="I2956" i="4" s="1"/>
  <c r="K2957" i="4"/>
  <c r="I2957" i="4" s="1"/>
  <c r="K2958" i="4"/>
  <c r="I2958" i="4" s="1"/>
  <c r="K2960" i="4"/>
  <c r="I2960" i="4" s="1"/>
  <c r="K2961" i="4"/>
  <c r="I2961" i="4" s="1"/>
  <c r="K2962" i="4"/>
  <c r="I2962" i="4" s="1"/>
  <c r="K2965" i="4"/>
  <c r="I2965" i="4" s="1"/>
  <c r="K2968" i="4"/>
  <c r="I2968" i="4" s="1"/>
  <c r="K2969" i="4"/>
  <c r="I2969" i="4" s="1"/>
  <c r="K2971" i="4"/>
  <c r="I2971" i="4" s="1"/>
  <c r="K2982" i="4"/>
  <c r="I2982" i="4" s="1"/>
  <c r="K2984" i="4"/>
  <c r="I2984" i="4" s="1"/>
  <c r="K2985" i="4"/>
  <c r="I2985" i="4" s="1"/>
  <c r="K2986" i="4"/>
  <c r="I2986" i="4" s="1"/>
  <c r="K2987" i="4"/>
  <c r="I2987" i="4" s="1"/>
  <c r="K2988" i="4"/>
  <c r="I2988" i="4" s="1"/>
  <c r="K2990" i="4"/>
  <c r="I2990" i="4" s="1"/>
  <c r="K2992" i="4"/>
  <c r="I2992" i="4" s="1"/>
  <c r="K2993" i="4"/>
  <c r="I2993" i="4" s="1"/>
  <c r="K2994" i="4"/>
  <c r="I2994" i="4" s="1"/>
  <c r="K2995" i="4"/>
  <c r="I2995" i="4" s="1"/>
  <c r="K2996" i="4"/>
  <c r="I2996" i="4" s="1"/>
  <c r="K2997" i="4"/>
  <c r="I2997" i="4" s="1"/>
  <c r="K2998" i="4"/>
  <c r="I2998" i="4" s="1"/>
  <c r="K3000" i="4"/>
  <c r="I3000" i="4" s="1"/>
  <c r="K3001" i="4"/>
  <c r="I3001" i="4" s="1"/>
  <c r="K3002" i="4"/>
  <c r="I3002" i="4" s="1"/>
  <c r="K3005" i="4"/>
  <c r="I3005" i="4" s="1"/>
  <c r="K3008" i="4"/>
  <c r="I3008" i="4" s="1"/>
  <c r="K3009" i="4"/>
  <c r="I3009" i="4" s="1"/>
  <c r="K3011" i="4"/>
  <c r="I3011" i="4" s="1"/>
  <c r="K3022" i="4"/>
  <c r="I3022" i="4" s="1"/>
  <c r="K3033" i="4"/>
  <c r="I3033" i="4" s="1"/>
  <c r="K3034" i="4"/>
  <c r="I3034" i="4" s="1"/>
  <c r="K3035" i="4"/>
  <c r="I3035" i="4" s="1"/>
  <c r="K3036" i="4"/>
  <c r="I3036" i="4" s="1"/>
  <c r="K3037" i="4"/>
  <c r="I3037" i="4" s="1"/>
  <c r="K3038" i="4"/>
  <c r="I3038" i="4" s="1"/>
  <c r="K3039" i="4"/>
  <c r="I3039" i="4" s="1"/>
  <c r="K3041" i="4"/>
  <c r="I3041" i="4" s="1"/>
  <c r="K3042" i="4"/>
  <c r="I3042" i="4" s="1"/>
  <c r="K3043" i="4"/>
  <c r="I3043" i="4" s="1"/>
  <c r="K3046" i="4"/>
  <c r="I3046" i="4" s="1"/>
  <c r="K3049" i="4"/>
  <c r="I3049" i="4" s="1"/>
  <c r="K3051" i="4"/>
  <c r="I3051" i="4" s="1"/>
  <c r="K3062" i="4"/>
  <c r="I3062" i="4" s="1"/>
  <c r="K3064" i="4"/>
  <c r="I3064" i="4" s="1"/>
  <c r="K3065" i="4"/>
  <c r="I3065" i="4" s="1"/>
  <c r="K3066" i="4"/>
  <c r="I3066" i="4" s="1"/>
  <c r="K3067" i="4"/>
  <c r="I3067" i="4" s="1"/>
  <c r="K3068" i="4"/>
  <c r="I3068" i="4" s="1"/>
  <c r="K3070" i="4"/>
  <c r="I3070" i="4" s="1"/>
  <c r="K3072" i="4"/>
  <c r="I3072" i="4" s="1"/>
  <c r="K3073" i="4"/>
  <c r="I3073" i="4" s="1"/>
  <c r="K3074" i="4"/>
  <c r="I3074" i="4" s="1"/>
  <c r="K3075" i="4"/>
  <c r="I3075" i="4" s="1"/>
  <c r="K3076" i="4"/>
  <c r="I3076" i="4" s="1"/>
  <c r="K3077" i="4"/>
  <c r="I3077" i="4" s="1"/>
  <c r="K3078" i="4"/>
  <c r="I3078" i="4" s="1"/>
  <c r="K3080" i="4"/>
  <c r="I3080" i="4" s="1"/>
  <c r="K3081" i="4"/>
  <c r="I3081" i="4" s="1"/>
  <c r="K3082" i="4"/>
  <c r="I3082" i="4" s="1"/>
  <c r="K3085" i="4"/>
  <c r="I3085" i="4" s="1"/>
  <c r="K3088" i="4"/>
  <c r="I3088" i="4" s="1"/>
  <c r="K3089" i="4"/>
  <c r="I3089" i="4" s="1"/>
  <c r="K3091" i="4"/>
  <c r="I3091" i="4" s="1"/>
  <c r="K3102" i="4"/>
  <c r="I3102" i="4" s="1"/>
  <c r="K3104" i="4"/>
  <c r="I3104" i="4" s="1"/>
  <c r="K3105" i="4"/>
  <c r="I3105" i="4" s="1"/>
  <c r="K3106" i="4"/>
  <c r="I3106" i="4" s="1"/>
  <c r="K3107" i="4"/>
  <c r="I3107" i="4" s="1"/>
  <c r="K3108" i="4"/>
  <c r="I3108" i="4" s="1"/>
  <c r="K3110" i="4"/>
  <c r="I3110" i="4" s="1"/>
  <c r="K3112" i="4"/>
  <c r="I3112" i="4" s="1"/>
  <c r="K3113" i="4"/>
  <c r="I3113" i="4" s="1"/>
  <c r="K3114" i="4"/>
  <c r="I3114" i="4" s="1"/>
  <c r="K3115" i="4"/>
  <c r="I3115" i="4" s="1"/>
  <c r="K3116" i="4"/>
  <c r="I3116" i="4" s="1"/>
  <c r="K3117" i="4"/>
  <c r="I3117" i="4" s="1"/>
  <c r="K3118" i="4"/>
  <c r="I3118" i="4" s="1"/>
  <c r="K3120" i="4"/>
  <c r="I3120" i="4" s="1"/>
  <c r="K3121" i="4"/>
  <c r="I3121" i="4" s="1"/>
  <c r="K3122" i="4"/>
  <c r="I3122" i="4" s="1"/>
  <c r="K3125" i="4"/>
  <c r="I3125" i="4" s="1"/>
  <c r="K3128" i="4"/>
  <c r="I3128" i="4" s="1"/>
  <c r="K3130" i="4"/>
  <c r="I3130" i="4" s="1"/>
  <c r="K3142" i="4"/>
  <c r="I3142" i="4" s="1"/>
  <c r="K3144" i="4"/>
  <c r="I3144" i="4" s="1"/>
  <c r="K3145" i="4"/>
  <c r="I3145" i="4" s="1"/>
  <c r="K3146" i="4"/>
  <c r="I3146" i="4" s="1"/>
  <c r="K3147" i="4"/>
  <c r="I3147" i="4" s="1"/>
  <c r="K3148" i="4"/>
  <c r="I3148" i="4" s="1"/>
  <c r="K3150" i="4"/>
  <c r="I3150" i="4" s="1"/>
  <c r="K3152" i="4"/>
  <c r="I3152" i="4" s="1"/>
  <c r="K3153" i="4"/>
  <c r="I3153" i="4" s="1"/>
  <c r="K3154" i="4"/>
  <c r="I3154" i="4" s="1"/>
  <c r="K3155" i="4"/>
  <c r="I3155" i="4" s="1"/>
  <c r="K3156" i="4"/>
  <c r="I3156" i="4" s="1"/>
  <c r="K3158" i="4"/>
  <c r="I3158" i="4" s="1"/>
  <c r="K3159" i="4"/>
  <c r="I3159" i="4" s="1"/>
  <c r="K3161" i="4"/>
  <c r="I3161" i="4" s="1"/>
  <c r="K3162" i="4"/>
  <c r="I3162" i="4" s="1"/>
  <c r="K3163" i="4"/>
  <c r="I3163" i="4" s="1"/>
  <c r="K3166" i="4"/>
  <c r="I3166" i="4" s="1"/>
  <c r="K3170" i="4"/>
  <c r="I3170" i="4" s="1"/>
  <c r="K3171" i="4"/>
  <c r="I3171" i="4" s="1"/>
  <c r="K3173" i="4"/>
  <c r="I3173" i="4" s="1"/>
  <c r="K3185" i="4"/>
  <c r="I3185" i="4" s="1"/>
  <c r="K3187" i="4"/>
  <c r="I3187" i="4" s="1"/>
  <c r="K3188" i="4"/>
  <c r="I3188" i="4" s="1"/>
  <c r="K3189" i="4"/>
  <c r="I3189" i="4" s="1"/>
  <c r="K3190" i="4"/>
  <c r="I3190" i="4" s="1"/>
  <c r="K3191" i="4"/>
  <c r="I3191" i="4" s="1"/>
  <c r="K3193" i="4"/>
  <c r="I3193" i="4" s="1"/>
  <c r="K3195" i="4"/>
  <c r="I3195" i="4" s="1"/>
  <c r="K3196" i="4"/>
  <c r="I3196" i="4" s="1"/>
  <c r="K3197" i="4"/>
  <c r="I3197" i="4" s="1"/>
  <c r="K3198" i="4"/>
  <c r="I3198" i="4" s="1"/>
  <c r="K3199" i="4"/>
  <c r="I3199" i="4" s="1"/>
  <c r="K3200" i="4"/>
  <c r="I3200" i="4" s="1"/>
  <c r="K3201" i="4"/>
  <c r="I3201" i="4" s="1"/>
  <c r="K3203" i="4"/>
  <c r="I3203" i="4" s="1"/>
  <c r="K3204" i="4"/>
  <c r="I3204" i="4" s="1"/>
  <c r="K3205" i="4"/>
  <c r="I3205" i="4" s="1"/>
  <c r="K3208" i="4"/>
  <c r="I3208" i="4" s="1"/>
  <c r="K3211" i="4"/>
  <c r="I3211" i="4" s="1"/>
  <c r="K3213" i="4"/>
  <c r="I3213" i="4" s="1"/>
  <c r="K3225" i="4"/>
  <c r="I3225" i="4" s="1"/>
  <c r="K3227" i="4"/>
  <c r="I3227" i="4" s="1"/>
  <c r="K3228" i="4"/>
  <c r="I3228" i="4" s="1"/>
  <c r="K3229" i="4"/>
  <c r="I3229" i="4" s="1"/>
  <c r="K3230" i="4"/>
  <c r="I3230" i="4" s="1"/>
  <c r="K3231" i="4"/>
  <c r="I3231" i="4" s="1"/>
  <c r="K3233" i="4"/>
  <c r="I3233" i="4" s="1"/>
  <c r="K3235" i="4"/>
  <c r="I3235" i="4" s="1"/>
  <c r="K3236" i="4"/>
  <c r="I3236" i="4" s="1"/>
  <c r="K3237" i="4"/>
  <c r="I3237" i="4" s="1"/>
  <c r="K3238" i="4"/>
  <c r="I3238" i="4" s="1"/>
  <c r="K3239" i="4"/>
  <c r="I3239" i="4" s="1"/>
  <c r="K3240" i="4"/>
  <c r="I3240" i="4" s="1"/>
  <c r="K3241" i="4"/>
  <c r="I3241" i="4" s="1"/>
  <c r="K3243" i="4"/>
  <c r="I3243" i="4" s="1"/>
  <c r="K3244" i="4"/>
  <c r="I3244" i="4" s="1"/>
  <c r="K3245" i="4"/>
  <c r="I3245" i="4" s="1"/>
  <c r="K3248" i="4"/>
  <c r="I3248" i="4" s="1"/>
  <c r="K3251" i="4"/>
  <c r="I3251" i="4" s="1"/>
  <c r="K3252" i="4"/>
  <c r="I3252" i="4" s="1"/>
  <c r="K3254" i="4"/>
  <c r="I3254" i="4" s="1"/>
  <c r="K3266" i="4"/>
  <c r="I3266" i="4" s="1"/>
  <c r="K3268" i="4"/>
  <c r="I3268" i="4" s="1"/>
  <c r="K3269" i="4"/>
  <c r="I3269" i="4" s="1"/>
  <c r="K3270" i="4"/>
  <c r="I3270" i="4" s="1"/>
  <c r="K3271" i="4"/>
  <c r="I3271" i="4" s="1"/>
  <c r="K3272" i="4"/>
  <c r="I3272" i="4" s="1"/>
  <c r="K3274" i="4"/>
  <c r="I3274" i="4" s="1"/>
  <c r="K3276" i="4"/>
  <c r="I3276" i="4" s="1"/>
  <c r="K3277" i="4"/>
  <c r="I3277" i="4" s="1"/>
  <c r="K3278" i="4"/>
  <c r="I3278" i="4" s="1"/>
  <c r="K3279" i="4"/>
  <c r="I3279" i="4" s="1"/>
  <c r="K3280" i="4"/>
  <c r="I3280" i="4" s="1"/>
  <c r="K3281" i="4"/>
  <c r="I3281" i="4" s="1"/>
  <c r="K3283" i="4"/>
  <c r="I3283" i="4" s="1"/>
  <c r="K3284" i="4"/>
  <c r="I3284" i="4" s="1"/>
  <c r="K3285" i="4"/>
  <c r="I3285" i="4" s="1"/>
  <c r="K3288" i="4"/>
  <c r="I3288" i="4" s="1"/>
  <c r="K3291" i="4"/>
  <c r="I3291" i="4" s="1"/>
  <c r="K3292" i="4"/>
  <c r="I3292" i="4" s="1"/>
  <c r="K3294" i="4"/>
  <c r="I3294" i="4" s="1"/>
  <c r="K3306" i="4"/>
  <c r="I3306" i="4" s="1"/>
  <c r="K3308" i="4"/>
  <c r="I3308" i="4" s="1"/>
  <c r="K3309" i="4"/>
  <c r="I3309" i="4" s="1"/>
  <c r="K3310" i="4"/>
  <c r="K3311" i="4"/>
  <c r="I3311" i="4" s="1"/>
  <c r="K3312" i="4"/>
  <c r="I3312" i="4" s="1"/>
  <c r="K3314" i="4"/>
  <c r="I3314" i="4" s="1"/>
  <c r="K3316" i="4"/>
  <c r="I3316" i="4" s="1"/>
  <c r="K3317" i="4"/>
  <c r="I3317" i="4" s="1"/>
  <c r="K3318" i="4"/>
  <c r="I3318" i="4" s="1"/>
  <c r="K3319" i="4"/>
  <c r="I3319" i="4" s="1"/>
  <c r="K3320" i="4"/>
  <c r="I3320" i="4" s="1"/>
  <c r="K3321" i="4"/>
  <c r="I3321" i="4" s="1"/>
  <c r="K3322" i="4"/>
  <c r="I3322" i="4" s="1"/>
  <c r="K3325" i="4"/>
  <c r="I3325" i="4" s="1"/>
  <c r="K3326" i="4"/>
  <c r="I3326" i="4" s="1"/>
  <c r="K3329" i="4"/>
  <c r="I3329" i="4" s="1"/>
  <c r="K3332" i="4"/>
  <c r="I3332" i="4" s="1"/>
  <c r="K3333" i="4"/>
  <c r="I3333" i="4" s="1"/>
  <c r="K3335" i="4"/>
  <c r="I3335" i="4" s="1"/>
  <c r="K3347" i="4"/>
  <c r="I3347" i="4" s="1"/>
  <c r="K3349" i="4"/>
  <c r="I3349" i="4" s="1"/>
  <c r="K3350" i="4"/>
  <c r="I3350" i="4" s="1"/>
  <c r="K3351" i="4"/>
  <c r="I3351" i="4" s="1"/>
  <c r="K3352" i="4"/>
  <c r="I3352" i="4" s="1"/>
  <c r="K3353" i="4"/>
  <c r="I3353" i="4" s="1"/>
  <c r="K3355" i="4"/>
  <c r="I3355" i="4" s="1"/>
  <c r="K3357" i="4"/>
  <c r="I3357" i="4" s="1"/>
  <c r="K3358" i="4"/>
  <c r="I3358" i="4" s="1"/>
  <c r="K3359" i="4"/>
  <c r="I3359" i="4" s="1"/>
  <c r="K3360" i="4"/>
  <c r="I3360" i="4" s="1"/>
  <c r="K3361" i="4"/>
  <c r="I3361" i="4" s="1"/>
  <c r="K3362" i="4"/>
  <c r="I3362" i="4" s="1"/>
  <c r="K3363" i="4"/>
  <c r="I3363" i="4" s="1"/>
  <c r="K3365" i="4"/>
  <c r="I3365" i="4" s="1"/>
  <c r="K3366" i="4"/>
  <c r="I3366" i="4" s="1"/>
  <c r="K3367" i="4"/>
  <c r="I3367" i="4" s="1"/>
  <c r="K3370" i="4"/>
  <c r="I3370" i="4" s="1"/>
  <c r="K3373" i="4"/>
  <c r="I3373" i="4" s="1"/>
  <c r="K3374" i="4"/>
  <c r="I3374" i="4" s="1"/>
  <c r="K3376" i="4"/>
  <c r="I3376" i="4" s="1"/>
  <c r="K3387" i="4"/>
  <c r="I3387" i="4" s="1"/>
  <c r="K3389" i="4"/>
  <c r="I3389" i="4" s="1"/>
  <c r="K3390" i="4"/>
  <c r="I3390" i="4" s="1"/>
  <c r="K3391" i="4"/>
  <c r="I3391" i="4" s="1"/>
  <c r="K3392" i="4"/>
  <c r="K3393" i="4"/>
  <c r="I3393" i="4" s="1"/>
  <c r="K3395" i="4"/>
  <c r="I3395" i="4" s="1"/>
  <c r="K3397" i="4"/>
  <c r="I3397" i="4" s="1"/>
  <c r="K3398" i="4"/>
  <c r="I3398" i="4" s="1"/>
  <c r="K3399" i="4"/>
  <c r="I3399" i="4" s="1"/>
  <c r="K3400" i="4"/>
  <c r="I3400" i="4" s="1"/>
  <c r="K3401" i="4"/>
  <c r="I3401" i="4" s="1"/>
  <c r="K3402" i="4"/>
  <c r="I3402" i="4" s="1"/>
  <c r="K3403" i="4"/>
  <c r="I3403" i="4" s="1"/>
  <c r="K3405" i="4"/>
  <c r="I3405" i="4" s="1"/>
  <c r="K3406" i="4"/>
  <c r="I3406" i="4" s="1"/>
  <c r="K3407" i="4"/>
  <c r="I3407" i="4" s="1"/>
  <c r="K3410" i="4"/>
  <c r="I3410" i="4" s="1"/>
  <c r="K3413" i="4"/>
  <c r="I3413" i="4" s="1"/>
  <c r="K3414" i="4"/>
  <c r="I3414" i="4" s="1"/>
  <c r="K3416" i="4"/>
  <c r="I3416" i="4" s="1"/>
  <c r="K3427" i="4"/>
  <c r="I3427" i="4" s="1"/>
  <c r="K3429" i="4"/>
  <c r="I3429" i="4" s="1"/>
  <c r="K3430" i="4"/>
  <c r="I3430" i="4" s="1"/>
  <c r="K3431" i="4"/>
  <c r="I3431" i="4" s="1"/>
  <c r="K3432" i="4"/>
  <c r="I3432" i="4" s="1"/>
  <c r="K3433" i="4"/>
  <c r="I3433" i="4" s="1"/>
  <c r="K3435" i="4"/>
  <c r="I3435" i="4" s="1"/>
  <c r="K3437" i="4"/>
  <c r="I3437" i="4" s="1"/>
  <c r="K3438" i="4"/>
  <c r="I3438" i="4" s="1"/>
  <c r="K3439" i="4"/>
  <c r="I3439" i="4" s="1"/>
  <c r="K3440" i="4"/>
  <c r="I3440" i="4" s="1"/>
  <c r="K3441" i="4"/>
  <c r="I3441" i="4" s="1"/>
  <c r="K3442" i="4"/>
  <c r="I3442" i="4" s="1"/>
  <c r="K3443" i="4"/>
  <c r="I3443" i="4" s="1"/>
  <c r="K3445" i="4"/>
  <c r="I3445" i="4" s="1"/>
  <c r="K3446" i="4"/>
  <c r="I3446" i="4" s="1"/>
  <c r="K3447" i="4"/>
  <c r="I3447" i="4" s="1"/>
  <c r="K3450" i="4"/>
  <c r="I3450" i="4" s="1"/>
  <c r="K3453" i="4"/>
  <c r="I3453" i="4" s="1"/>
  <c r="K3454" i="4"/>
  <c r="I3454" i="4" s="1"/>
  <c r="K3456" i="4"/>
  <c r="I3456" i="4" s="1"/>
  <c r="K3467" i="4"/>
  <c r="I3467" i="4" s="1"/>
  <c r="K3469" i="4"/>
  <c r="I3469" i="4" s="1"/>
  <c r="K3470" i="4"/>
  <c r="I3470" i="4" s="1"/>
  <c r="K3471" i="4"/>
  <c r="I3471" i="4" s="1"/>
  <c r="K3472" i="4"/>
  <c r="I3472" i="4" s="1"/>
  <c r="K3473" i="4"/>
  <c r="I3473" i="4" s="1"/>
  <c r="K3475" i="4"/>
  <c r="I3475" i="4" s="1"/>
  <c r="K3477" i="4"/>
  <c r="I3477" i="4" s="1"/>
  <c r="K3478" i="4"/>
  <c r="I3478" i="4" s="1"/>
  <c r="K3479" i="4"/>
  <c r="I3479" i="4" s="1"/>
  <c r="K3480" i="4"/>
  <c r="I3480" i="4" s="1"/>
  <c r="K3481" i="4"/>
  <c r="I3481" i="4" s="1"/>
  <c r="K3482" i="4"/>
  <c r="I3482" i="4" s="1"/>
  <c r="K3483" i="4"/>
  <c r="I3483" i="4" s="1"/>
  <c r="K3485" i="4"/>
  <c r="I3485" i="4" s="1"/>
  <c r="K3486" i="4"/>
  <c r="I3486" i="4" s="1"/>
  <c r="K3487" i="4"/>
  <c r="I3487" i="4" s="1"/>
  <c r="K3490" i="4"/>
  <c r="I3490" i="4" s="1"/>
  <c r="K3493" i="4"/>
  <c r="I3493" i="4" s="1"/>
  <c r="K3495" i="4"/>
  <c r="I3495" i="4" s="1"/>
  <c r="K3507" i="4"/>
  <c r="I3507" i="4" s="1"/>
  <c r="K3509" i="4"/>
  <c r="I3509" i="4" s="1"/>
  <c r="K3510" i="4"/>
  <c r="I3510" i="4" s="1"/>
  <c r="K3511" i="4"/>
  <c r="I3511" i="4" s="1"/>
  <c r="K3512" i="4"/>
  <c r="I3512" i="4" s="1"/>
  <c r="K3513" i="4"/>
  <c r="I3513" i="4" s="1"/>
  <c r="K3515" i="4"/>
  <c r="I3515" i="4" s="1"/>
  <c r="K3517" i="4"/>
  <c r="I3517" i="4" s="1"/>
  <c r="K3518" i="4"/>
  <c r="I3518" i="4" s="1"/>
  <c r="K3519" i="4"/>
  <c r="I3519" i="4" s="1"/>
  <c r="K3520" i="4"/>
  <c r="I3520" i="4" s="1"/>
  <c r="K3521" i="4"/>
  <c r="I3521" i="4" s="1"/>
  <c r="K3522" i="4"/>
  <c r="I3522" i="4" s="1"/>
  <c r="K3523" i="4"/>
  <c r="I3523" i="4" s="1"/>
  <c r="K3525" i="4"/>
  <c r="I3525" i="4" s="1"/>
  <c r="K3526" i="4"/>
  <c r="I3526" i="4" s="1"/>
  <c r="K3527" i="4"/>
  <c r="I3527" i="4" s="1"/>
  <c r="K3530" i="4"/>
  <c r="I3530" i="4" s="1"/>
  <c r="K3533" i="4"/>
  <c r="I3533" i="4" s="1"/>
  <c r="K3534" i="4"/>
  <c r="I3534" i="4" s="1"/>
  <c r="K3536" i="4"/>
  <c r="I3536" i="4" s="1"/>
  <c r="K3548" i="4"/>
  <c r="I3548" i="4" s="1"/>
  <c r="K3550" i="4"/>
  <c r="I3550" i="4" s="1"/>
  <c r="K3551" i="4"/>
  <c r="I3551" i="4" s="1"/>
  <c r="K3552" i="4"/>
  <c r="I3552" i="4" s="1"/>
  <c r="K3553" i="4"/>
  <c r="I3553" i="4" s="1"/>
  <c r="K3554" i="4"/>
  <c r="I3554" i="4" s="1"/>
  <c r="K3556" i="4"/>
  <c r="I3556" i="4" s="1"/>
  <c r="K3558" i="4"/>
  <c r="I3558" i="4" s="1"/>
  <c r="K3559" i="4"/>
  <c r="I3559" i="4" s="1"/>
  <c r="K3560" i="4"/>
  <c r="I3560" i="4" s="1"/>
  <c r="K3561" i="4"/>
  <c r="I3561" i="4" s="1"/>
  <c r="K3562" i="4"/>
  <c r="I3562" i="4" s="1"/>
  <c r="K3563" i="4"/>
  <c r="I3563" i="4" s="1"/>
  <c r="K3564" i="4"/>
  <c r="I3564" i="4" s="1"/>
  <c r="K3566" i="4"/>
  <c r="I3566" i="4" s="1"/>
  <c r="K3567" i="4"/>
  <c r="I3567" i="4" s="1"/>
  <c r="K3568" i="4"/>
  <c r="I3568" i="4" s="1"/>
  <c r="K3571" i="4"/>
  <c r="I3571" i="4" s="1"/>
  <c r="K3574" i="4"/>
  <c r="I3574" i="4" s="1"/>
  <c r="K3575" i="4"/>
  <c r="I3575" i="4" s="1"/>
  <c r="K3577" i="4"/>
  <c r="I3577" i="4" s="1"/>
  <c r="K3588" i="4"/>
  <c r="I3588" i="4" s="1"/>
  <c r="K3590" i="4"/>
  <c r="I3590" i="4" s="1"/>
  <c r="K3591" i="4"/>
  <c r="I3591" i="4" s="1"/>
  <c r="K3592" i="4"/>
  <c r="I3592" i="4" s="1"/>
  <c r="K3593" i="4"/>
  <c r="I3593" i="4" s="1"/>
  <c r="K3594" i="4"/>
  <c r="I3594" i="4" s="1"/>
  <c r="K3596" i="4"/>
  <c r="I3596" i="4" s="1"/>
  <c r="K3598" i="4"/>
  <c r="I3598" i="4" s="1"/>
  <c r="K3599" i="4"/>
  <c r="I3599" i="4" s="1"/>
  <c r="K3600" i="4"/>
  <c r="I3600" i="4" s="1"/>
  <c r="K3601" i="4"/>
  <c r="I3601" i="4" s="1"/>
  <c r="K3602" i="4"/>
  <c r="I3602" i="4" s="1"/>
  <c r="K3603" i="4"/>
  <c r="I3603" i="4" s="1"/>
  <c r="K3604" i="4"/>
  <c r="I3604" i="4" s="1"/>
  <c r="K3606" i="4"/>
  <c r="I3606" i="4" s="1"/>
  <c r="K3607" i="4"/>
  <c r="I3607" i="4" s="1"/>
  <c r="K3608" i="4"/>
  <c r="I3608" i="4" s="1"/>
  <c r="K3611" i="4"/>
  <c r="I3611" i="4" s="1"/>
  <c r="K3614" i="4"/>
  <c r="I3614" i="4" s="1"/>
  <c r="K3615" i="4"/>
  <c r="I3615" i="4" s="1"/>
  <c r="K3617" i="4"/>
  <c r="I3617" i="4" s="1"/>
  <c r="K3628" i="4"/>
  <c r="I3628" i="4" s="1"/>
  <c r="K3630" i="4"/>
  <c r="I3630" i="4" s="1"/>
  <c r="K3631" i="4"/>
  <c r="I3631" i="4" s="1"/>
  <c r="K3632" i="4"/>
  <c r="I3632" i="4" s="1"/>
  <c r="K3633" i="4"/>
  <c r="I3633" i="4" s="1"/>
  <c r="K3634" i="4"/>
  <c r="I3634" i="4" s="1"/>
  <c r="K3636" i="4"/>
  <c r="I3636" i="4" s="1"/>
  <c r="K3638" i="4"/>
  <c r="I3638" i="4" s="1"/>
  <c r="K3639" i="4"/>
  <c r="I3639" i="4" s="1"/>
  <c r="K3640" i="4"/>
  <c r="I3640" i="4" s="1"/>
  <c r="K3641" i="4"/>
  <c r="I3641" i="4" s="1"/>
  <c r="K3642" i="4"/>
  <c r="I3642" i="4" s="1"/>
  <c r="K3643" i="4"/>
  <c r="I3643" i="4" s="1"/>
  <c r="K3644" i="4"/>
  <c r="I3644" i="4" s="1"/>
  <c r="K3646" i="4"/>
  <c r="I3646" i="4" s="1"/>
  <c r="K3647" i="4"/>
  <c r="I3647" i="4" s="1"/>
  <c r="K3648" i="4"/>
  <c r="I3648" i="4" s="1"/>
  <c r="K3651" i="4"/>
  <c r="I3651" i="4" s="1"/>
  <c r="K3654" i="4"/>
  <c r="I3654" i="4" s="1"/>
  <c r="K3655" i="4"/>
  <c r="I3655" i="4" s="1"/>
  <c r="K3657" i="4"/>
  <c r="I3657" i="4" s="1"/>
  <c r="K3668" i="4"/>
  <c r="I3668" i="4" s="1"/>
  <c r="K3670" i="4"/>
  <c r="I3670" i="4" s="1"/>
  <c r="K3671" i="4"/>
  <c r="I3671" i="4" s="1"/>
  <c r="K3672" i="4"/>
  <c r="I3672" i="4" s="1"/>
  <c r="K3673" i="4"/>
  <c r="I3673" i="4" s="1"/>
  <c r="K3674" i="4"/>
  <c r="I3674" i="4" s="1"/>
  <c r="K3676" i="4"/>
  <c r="I3676" i="4" s="1"/>
  <c r="K3678" i="4"/>
  <c r="I3678" i="4" s="1"/>
  <c r="K3679" i="4"/>
  <c r="I3679" i="4" s="1"/>
  <c r="K3680" i="4"/>
  <c r="I3680" i="4" s="1"/>
  <c r="K3681" i="4"/>
  <c r="I3681" i="4" s="1"/>
  <c r="K3682" i="4"/>
  <c r="I3682" i="4" s="1"/>
  <c r="K3683" i="4"/>
  <c r="I3683" i="4" s="1"/>
  <c r="K3684" i="4"/>
  <c r="I3684" i="4" s="1"/>
  <c r="K3686" i="4"/>
  <c r="I3686" i="4" s="1"/>
  <c r="K3687" i="4"/>
  <c r="I3687" i="4" s="1"/>
  <c r="K3688" i="4"/>
  <c r="I3688" i="4" s="1"/>
  <c r="K3691" i="4"/>
  <c r="I3691" i="4" s="1"/>
  <c r="K3694" i="4"/>
  <c r="I3694" i="4" s="1"/>
  <c r="K3695" i="4"/>
  <c r="I3695" i="4" s="1"/>
  <c r="K3697" i="4"/>
  <c r="I3697" i="4" s="1"/>
  <c r="K3708" i="4"/>
  <c r="I3708" i="4" s="1"/>
  <c r="K3710" i="4"/>
  <c r="I3710" i="4" s="1"/>
  <c r="K3711" i="4"/>
  <c r="I3711" i="4" s="1"/>
  <c r="K3712" i="4"/>
  <c r="I3712" i="4" s="1"/>
  <c r="K3713" i="4"/>
  <c r="I3713" i="4" s="1"/>
  <c r="K3714" i="4"/>
  <c r="I3714" i="4" s="1"/>
  <c r="K3716" i="4"/>
  <c r="I3716" i="4" s="1"/>
  <c r="K3718" i="4"/>
  <c r="I3718" i="4" s="1"/>
  <c r="K3719" i="4"/>
  <c r="I3719" i="4" s="1"/>
  <c r="K3720" i="4"/>
  <c r="I3720" i="4" s="1"/>
  <c r="K3721" i="4"/>
  <c r="I3721" i="4" s="1"/>
  <c r="K3722" i="4"/>
  <c r="I3722" i="4" s="1"/>
  <c r="K3723" i="4"/>
  <c r="I3723" i="4" s="1"/>
  <c r="K3726" i="4"/>
  <c r="I3726" i="4" s="1"/>
  <c r="K3727" i="4"/>
  <c r="I3727" i="4" s="1"/>
  <c r="K3728" i="4"/>
  <c r="I3728" i="4" s="1"/>
  <c r="K3731" i="4"/>
  <c r="I3731" i="4" s="1"/>
  <c r="K3734" i="4"/>
  <c r="I3734" i="4" s="1"/>
  <c r="K3735" i="4"/>
  <c r="I3735" i="4" s="1"/>
  <c r="K3737" i="4"/>
  <c r="I3737" i="4" s="1"/>
  <c r="K3748" i="4"/>
  <c r="I3748" i="4" s="1"/>
  <c r="K3750" i="4"/>
  <c r="I3750" i="4" s="1"/>
  <c r="K3751" i="4"/>
  <c r="I3751" i="4" s="1"/>
  <c r="K3752" i="4"/>
  <c r="I3752" i="4" s="1"/>
  <c r="K3753" i="4"/>
  <c r="I3753" i="4" s="1"/>
  <c r="K3754" i="4"/>
  <c r="I3754" i="4" s="1"/>
  <c r="K3756" i="4"/>
  <c r="I3756" i="4" s="1"/>
  <c r="K3758" i="4"/>
  <c r="I3758" i="4" s="1"/>
  <c r="K3759" i="4"/>
  <c r="I3759" i="4" s="1"/>
  <c r="K3760" i="4"/>
  <c r="I3760" i="4" s="1"/>
  <c r="K3761" i="4"/>
  <c r="I3761" i="4" s="1"/>
  <c r="K3762" i="4"/>
  <c r="I3762" i="4" s="1"/>
  <c r="K3763" i="4"/>
  <c r="I3763" i="4" s="1"/>
  <c r="K3764" i="4"/>
  <c r="I3764" i="4" s="1"/>
  <c r="K3766" i="4"/>
  <c r="I3766" i="4" s="1"/>
  <c r="K3767" i="4"/>
  <c r="I3767" i="4" s="1"/>
  <c r="K3768" i="4"/>
  <c r="I3768" i="4" s="1"/>
  <c r="K3771" i="4"/>
  <c r="I3771" i="4" s="1"/>
  <c r="K3774" i="4"/>
  <c r="I3774" i="4" s="1"/>
  <c r="K3776" i="4"/>
  <c r="I3776" i="4" s="1"/>
  <c r="K3788" i="4"/>
  <c r="I3788" i="4" s="1"/>
  <c r="K3790" i="4"/>
  <c r="I3790" i="4" s="1"/>
  <c r="K3791" i="4"/>
  <c r="I3791" i="4" s="1"/>
  <c r="K3792" i="4"/>
  <c r="I3792" i="4" s="1"/>
  <c r="K3793" i="4"/>
  <c r="I3793" i="4" s="1"/>
  <c r="K3794" i="4"/>
  <c r="I3794" i="4" s="1"/>
  <c r="K3796" i="4"/>
  <c r="I3796" i="4" s="1"/>
  <c r="K3798" i="4"/>
  <c r="I3798" i="4" s="1"/>
  <c r="K3799" i="4"/>
  <c r="I3799" i="4" s="1"/>
  <c r="K3800" i="4"/>
  <c r="I3800" i="4" s="1"/>
  <c r="K3801" i="4"/>
  <c r="I3801" i="4" s="1"/>
  <c r="K3802" i="4"/>
  <c r="I3802" i="4" s="1"/>
  <c r="K3803" i="4"/>
  <c r="I3803" i="4" s="1"/>
  <c r="K3804" i="4"/>
  <c r="I3804" i="4" s="1"/>
  <c r="K3806" i="4"/>
  <c r="I3806" i="4" s="1"/>
  <c r="K3807" i="4"/>
  <c r="I3807" i="4" s="1"/>
  <c r="K3808" i="4"/>
  <c r="I3808" i="4" s="1"/>
  <c r="K3811" i="4"/>
  <c r="I3811" i="4" s="1"/>
  <c r="K3814" i="4"/>
  <c r="I3814" i="4" s="1"/>
  <c r="K3815" i="4"/>
  <c r="I3815" i="4" s="1"/>
  <c r="K3817" i="4"/>
  <c r="I3817" i="4" s="1"/>
  <c r="K3829" i="4"/>
  <c r="I3829" i="4" s="1"/>
  <c r="K3831" i="4"/>
  <c r="I3831" i="4" s="1"/>
  <c r="K3832" i="4"/>
  <c r="I3832" i="4" s="1"/>
  <c r="K3833" i="4"/>
  <c r="I3833" i="4" s="1"/>
  <c r="K3834" i="4"/>
  <c r="I3834" i="4" s="1"/>
  <c r="K3835" i="4"/>
  <c r="I3835" i="4" s="1"/>
  <c r="K3837" i="4"/>
  <c r="I3837" i="4" s="1"/>
  <c r="K3839" i="4"/>
  <c r="I3839" i="4" s="1"/>
  <c r="K3840" i="4"/>
  <c r="I3840" i="4" s="1"/>
  <c r="K3841" i="4"/>
  <c r="I3841" i="4" s="1"/>
  <c r="K3842" i="4"/>
  <c r="I3842" i="4" s="1"/>
  <c r="K3843" i="4"/>
  <c r="I3843" i="4" s="1"/>
  <c r="K3844" i="4"/>
  <c r="I3844" i="4" s="1"/>
  <c r="K3846" i="4"/>
  <c r="I3846" i="4" s="1"/>
  <c r="K3847" i="4"/>
  <c r="I3847" i="4" s="1"/>
  <c r="K3848" i="4"/>
  <c r="I3848" i="4" s="1"/>
  <c r="K3851" i="4"/>
  <c r="I3851" i="4" s="1"/>
  <c r="K3854" i="4"/>
  <c r="I3854" i="4" s="1"/>
  <c r="K3856" i="4"/>
  <c r="I3856" i="4" s="1"/>
  <c r="K3868" i="4"/>
  <c r="I3868" i="4" s="1"/>
  <c r="K3870" i="4"/>
  <c r="I3870" i="4" s="1"/>
  <c r="K3871" i="4"/>
  <c r="K3872" i="4"/>
  <c r="I3872" i="4" s="1"/>
  <c r="K3873" i="4"/>
  <c r="I3873" i="4" s="1"/>
  <c r="K3874" i="4"/>
  <c r="I3874" i="4" s="1"/>
  <c r="K3876" i="4"/>
  <c r="I3876" i="4" s="1"/>
  <c r="K3878" i="4"/>
  <c r="I3878" i="4" s="1"/>
  <c r="K3879" i="4"/>
  <c r="I3879" i="4" s="1"/>
  <c r="K3880" i="4"/>
  <c r="I3880" i="4" s="1"/>
  <c r="K3881" i="4"/>
  <c r="I3881" i="4" s="1"/>
  <c r="K3882" i="4"/>
  <c r="I3882" i="4" s="1"/>
  <c r="K3883" i="4"/>
  <c r="I3883" i="4" s="1"/>
  <c r="K3884" i="4"/>
  <c r="I3884" i="4" s="1"/>
  <c r="K3886" i="4"/>
  <c r="I3886" i="4" s="1"/>
  <c r="K3887" i="4"/>
  <c r="I3887" i="4" s="1"/>
  <c r="K3888" i="4"/>
  <c r="I3888" i="4" s="1"/>
  <c r="K3891" i="4"/>
  <c r="I3891" i="4" s="1"/>
  <c r="K3894" i="4"/>
  <c r="I3894" i="4" s="1"/>
  <c r="K3895" i="4"/>
  <c r="I3895" i="4" s="1"/>
  <c r="K3897" i="4"/>
  <c r="I3897" i="4" s="1"/>
  <c r="K3909" i="4"/>
  <c r="I3909" i="4" s="1"/>
  <c r="K3911" i="4"/>
  <c r="I3911" i="4" s="1"/>
  <c r="K3912" i="4"/>
  <c r="I3912" i="4" s="1"/>
  <c r="K3913" i="4"/>
  <c r="I3913" i="4" s="1"/>
  <c r="K3914" i="4"/>
  <c r="I3914" i="4" s="1"/>
  <c r="K3915" i="4"/>
  <c r="I3915" i="4" s="1"/>
  <c r="K3917" i="4"/>
  <c r="I3917" i="4" s="1"/>
  <c r="K3919" i="4"/>
  <c r="I3919" i="4" s="1"/>
  <c r="K3920" i="4"/>
  <c r="I3920" i="4" s="1"/>
  <c r="K3921" i="4"/>
  <c r="I3921" i="4" s="1"/>
  <c r="K3922" i="4"/>
  <c r="I3922" i="4" s="1"/>
  <c r="K3923" i="4"/>
  <c r="I3923" i="4" s="1"/>
  <c r="K3926" i="4"/>
  <c r="I3926" i="4" s="1"/>
  <c r="K3927" i="4"/>
  <c r="I3927" i="4" s="1"/>
  <c r="K3928" i="4"/>
  <c r="I3928" i="4" s="1"/>
  <c r="K3931" i="4"/>
  <c r="I3931" i="4" s="1"/>
  <c r="K3934" i="4"/>
  <c r="I3934" i="4" s="1"/>
  <c r="K3935" i="4"/>
  <c r="I3935" i="4" s="1"/>
  <c r="K3937" i="4"/>
  <c r="I3937" i="4" s="1"/>
  <c r="K3949" i="4"/>
  <c r="I3949" i="4" s="1"/>
  <c r="K3951" i="4"/>
  <c r="I3951" i="4" s="1"/>
  <c r="K3952" i="4"/>
  <c r="I3952" i="4" s="1"/>
  <c r="K3953" i="4"/>
  <c r="I3953" i="4" s="1"/>
  <c r="K3954" i="4"/>
  <c r="I3954" i="4" s="1"/>
  <c r="K3955" i="4"/>
  <c r="I3955" i="4" s="1"/>
  <c r="K3957" i="4"/>
  <c r="I3957" i="4" s="1"/>
  <c r="K3959" i="4"/>
  <c r="I3959" i="4" s="1"/>
  <c r="K3960" i="4"/>
  <c r="I3960" i="4" s="1"/>
  <c r="K3961" i="4"/>
  <c r="I3961" i="4" s="1"/>
  <c r="K3962" i="4"/>
  <c r="I3962" i="4" s="1"/>
  <c r="K3963" i="4"/>
  <c r="I3963" i="4" s="1"/>
  <c r="K3964" i="4"/>
  <c r="I3964" i="4" s="1"/>
  <c r="K3966" i="4"/>
  <c r="I3966" i="4" s="1"/>
  <c r="K3967" i="4"/>
  <c r="I3967" i="4" s="1"/>
  <c r="K3968" i="4"/>
  <c r="I3968" i="4" s="1"/>
  <c r="K3971" i="4"/>
  <c r="I3971" i="4" s="1"/>
  <c r="K3974" i="4"/>
  <c r="I3974" i="4" s="1"/>
  <c r="K3975" i="4"/>
  <c r="I3975" i="4" s="1"/>
  <c r="K3977" i="4"/>
  <c r="I3977" i="4" s="1"/>
  <c r="K3989" i="4"/>
  <c r="I3989" i="4" s="1"/>
  <c r="K3991" i="4"/>
  <c r="I3991" i="4" s="1"/>
  <c r="K3992" i="4"/>
  <c r="I3992" i="4" s="1"/>
  <c r="K3993" i="4"/>
  <c r="I3993" i="4" s="1"/>
  <c r="K3994" i="4"/>
  <c r="I3994" i="4" s="1"/>
  <c r="K3995" i="4"/>
  <c r="I3995" i="4" s="1"/>
  <c r="K3997" i="4"/>
  <c r="I3997" i="4" s="1"/>
  <c r="K3999" i="4"/>
  <c r="I3999" i="4" s="1"/>
  <c r="K4000" i="4"/>
  <c r="I4000" i="4" s="1"/>
  <c r="K4001" i="4"/>
  <c r="I4001" i="4" s="1"/>
  <c r="K4002" i="4"/>
  <c r="I4002" i="4" s="1"/>
  <c r="K4003" i="4"/>
  <c r="I4003" i="4" s="1"/>
  <c r="K4004" i="4"/>
  <c r="I4004" i="4" s="1"/>
  <c r="K4005" i="4"/>
  <c r="I4005" i="4" s="1"/>
  <c r="K4007" i="4"/>
  <c r="I4007" i="4" s="1"/>
  <c r="K4008" i="4"/>
  <c r="I4008" i="4" s="1"/>
  <c r="K4009" i="4"/>
  <c r="I4009" i="4" s="1"/>
  <c r="K4012" i="4"/>
  <c r="I4012" i="4" s="1"/>
  <c r="K4015" i="4"/>
  <c r="I4015" i="4" s="1"/>
  <c r="K4016" i="4"/>
  <c r="I4016" i="4" s="1"/>
  <c r="K4018" i="4"/>
  <c r="I4018" i="4" s="1"/>
  <c r="K4034" i="4"/>
  <c r="I4034" i="4" s="1"/>
  <c r="K4035" i="4"/>
  <c r="I4035" i="4" s="1"/>
  <c r="K4036" i="4"/>
  <c r="I4036" i="4" s="1"/>
  <c r="K4038" i="4"/>
  <c r="I4038" i="4" s="1"/>
  <c r="K4040" i="4"/>
  <c r="I4040" i="4" s="1"/>
  <c r="K4041" i="4"/>
  <c r="I4041" i="4" s="1"/>
  <c r="K4042" i="4"/>
  <c r="I4042" i="4" s="1"/>
  <c r="K4043" i="4"/>
  <c r="I4043" i="4" s="1"/>
  <c r="K4044" i="4"/>
  <c r="I4044" i="4" s="1"/>
  <c r="K4045" i="4"/>
  <c r="I4045" i="4" s="1"/>
  <c r="K4047" i="4"/>
  <c r="I4047" i="4" s="1"/>
  <c r="K4048" i="4"/>
  <c r="I4048" i="4" s="1"/>
  <c r="K4049" i="4"/>
  <c r="I4049" i="4" s="1"/>
  <c r="K4052" i="4"/>
  <c r="I4052" i="4" s="1"/>
  <c r="K4055" i="4"/>
  <c r="I4055" i="4" s="1"/>
  <c r="K4056" i="4"/>
  <c r="I4056" i="4" s="1"/>
  <c r="K4058" i="4"/>
  <c r="I4058" i="4" s="1"/>
  <c r="K4070" i="4"/>
  <c r="I4070" i="4" s="1"/>
  <c r="K4072" i="4"/>
  <c r="I4072" i="4" s="1"/>
  <c r="K4073" i="4"/>
  <c r="I4073" i="4" s="1"/>
  <c r="K4074" i="4"/>
  <c r="I4074" i="4" s="1"/>
  <c r="K4075" i="4"/>
  <c r="I4075" i="4" s="1"/>
  <c r="K4076" i="4"/>
  <c r="I4076" i="4" s="1"/>
  <c r="K4078" i="4"/>
  <c r="I4078" i="4" s="1"/>
  <c r="K4080" i="4"/>
  <c r="I4080" i="4" s="1"/>
  <c r="K4081" i="4"/>
  <c r="I4081" i="4" s="1"/>
  <c r="K4082" i="4"/>
  <c r="I4082" i="4" s="1"/>
  <c r="K4083" i="4"/>
  <c r="I4083" i="4" s="1"/>
  <c r="K4084" i="4"/>
  <c r="I4084" i="4" s="1"/>
  <c r="K4085" i="4"/>
  <c r="I4085" i="4" s="1"/>
  <c r="K4086" i="4"/>
  <c r="I4086" i="4" s="1"/>
  <c r="K4088" i="4"/>
  <c r="I4088" i="4" s="1"/>
  <c r="K4089" i="4"/>
  <c r="I4089" i="4" s="1"/>
  <c r="K4090" i="4"/>
  <c r="I4090" i="4" s="1"/>
  <c r="K4093" i="4"/>
  <c r="I4093" i="4" s="1"/>
  <c r="K4096" i="4"/>
  <c r="I4096" i="4" s="1"/>
  <c r="K4098" i="4"/>
  <c r="I4098" i="4" s="1"/>
  <c r="K4110" i="4"/>
  <c r="I4110" i="4" s="1"/>
  <c r="K4112" i="4"/>
  <c r="I4112" i="4" s="1"/>
  <c r="K4113" i="4"/>
  <c r="I4113" i="4" s="1"/>
  <c r="K4114" i="4"/>
  <c r="I4114" i="4" s="1"/>
  <c r="K4115" i="4"/>
  <c r="I4115" i="4" s="1"/>
  <c r="K4116" i="4"/>
  <c r="I4116" i="4" s="1"/>
  <c r="K4118" i="4"/>
  <c r="I4118" i="4" s="1"/>
  <c r="K4120" i="4"/>
  <c r="I4120" i="4" s="1"/>
  <c r="K4121" i="4"/>
  <c r="I4121" i="4" s="1"/>
  <c r="K4122" i="4"/>
  <c r="I4122" i="4" s="1"/>
  <c r="K4123" i="4"/>
  <c r="I4123" i="4" s="1"/>
  <c r="K4125" i="4"/>
  <c r="I4125" i="4" s="1"/>
  <c r="K4126" i="4"/>
  <c r="I4126" i="4" s="1"/>
  <c r="K4128" i="4"/>
  <c r="I4128" i="4" s="1"/>
  <c r="K4129" i="4"/>
  <c r="I4129" i="4" s="1"/>
  <c r="K4130" i="4"/>
  <c r="I4130" i="4" s="1"/>
  <c r="K4133" i="4"/>
  <c r="I4133" i="4" s="1"/>
  <c r="K4136" i="4"/>
  <c r="I4136" i="4" s="1"/>
  <c r="K4137" i="4"/>
  <c r="I4137" i="4" s="1"/>
  <c r="K4139" i="4"/>
  <c r="I4139" i="4" s="1"/>
  <c r="K4151" i="4"/>
  <c r="I4151" i="4" s="1"/>
  <c r="K4153" i="4"/>
  <c r="I4153" i="4" s="1"/>
  <c r="K4154" i="4"/>
  <c r="I4154" i="4" s="1"/>
  <c r="K4155" i="4"/>
  <c r="I4155" i="4" s="1"/>
  <c r="K4156" i="4"/>
  <c r="I4156" i="4" s="1"/>
  <c r="K4157" i="4"/>
  <c r="I4157" i="4" s="1"/>
  <c r="K4159" i="4"/>
  <c r="I4159" i="4" s="1"/>
  <c r="K4161" i="4"/>
  <c r="I4161" i="4" s="1"/>
  <c r="K4162" i="4"/>
  <c r="I4162" i="4" s="1"/>
  <c r="K4163" i="4"/>
  <c r="I4163" i="4" s="1"/>
  <c r="K4164" i="4"/>
  <c r="I4164" i="4" s="1"/>
  <c r="K4165" i="4"/>
  <c r="I4165" i="4" s="1"/>
  <c r="K4166" i="4"/>
  <c r="I4166" i="4" s="1"/>
  <c r="K4167" i="4"/>
  <c r="I4167" i="4" s="1"/>
  <c r="K4169" i="4"/>
  <c r="I4169" i="4" s="1"/>
  <c r="K4170" i="4"/>
  <c r="I4170" i="4" s="1"/>
  <c r="K4171" i="4"/>
  <c r="I4171" i="4" s="1"/>
  <c r="K4174" i="4"/>
  <c r="I4174" i="4" s="1"/>
  <c r="K4177" i="4"/>
  <c r="I4177" i="4" s="1"/>
  <c r="K4179" i="4"/>
  <c r="I4179" i="4" s="1"/>
  <c r="K4191" i="4"/>
  <c r="I4191" i="4" s="1"/>
  <c r="K4193" i="4"/>
  <c r="I4193" i="4" s="1"/>
  <c r="K4194" i="4"/>
  <c r="I4194" i="4" s="1"/>
  <c r="K4195" i="4"/>
  <c r="I4195" i="4" s="1"/>
  <c r="K4196" i="4"/>
  <c r="I4196" i="4" s="1"/>
  <c r="K4197" i="4"/>
  <c r="I4197" i="4" s="1"/>
  <c r="K4199" i="4"/>
  <c r="I4199" i="4" s="1"/>
  <c r="K4201" i="4"/>
  <c r="I4201" i="4" s="1"/>
  <c r="K4202" i="4"/>
  <c r="I4202" i="4" s="1"/>
  <c r="K4203" i="4"/>
  <c r="I4203" i="4" s="1"/>
  <c r="K4204" i="4"/>
  <c r="I4204" i="4" s="1"/>
  <c r="K4205" i="4"/>
  <c r="I4205" i="4" s="1"/>
  <c r="K4206" i="4"/>
  <c r="I4206" i="4" s="1"/>
  <c r="K4207" i="4"/>
  <c r="I4207" i="4" s="1"/>
  <c r="K4209" i="4"/>
  <c r="I4209" i="4" s="1"/>
  <c r="K4210" i="4"/>
  <c r="I4210" i="4" s="1"/>
  <c r="K4211" i="4"/>
  <c r="I4211" i="4" s="1"/>
  <c r="K4214" i="4"/>
  <c r="I4214" i="4" s="1"/>
  <c r="K4217" i="4"/>
  <c r="I4217" i="4" s="1"/>
  <c r="K4219" i="4"/>
  <c r="I4219" i="4" s="1"/>
  <c r="K4231" i="4"/>
  <c r="I4231" i="4" s="1"/>
  <c r="K4233" i="4"/>
  <c r="I4233" i="4" s="1"/>
  <c r="K4234" i="4"/>
  <c r="I4234" i="4" s="1"/>
  <c r="K4235" i="4"/>
  <c r="I4235" i="4" s="1"/>
  <c r="K4236" i="4"/>
  <c r="I4236" i="4" s="1"/>
  <c r="K4238" i="4"/>
  <c r="I4238" i="4" s="1"/>
  <c r="K4240" i="4"/>
  <c r="I4240" i="4" s="1"/>
  <c r="K4241" i="4"/>
  <c r="I4241" i="4" s="1"/>
  <c r="K4242" i="4"/>
  <c r="I4242" i="4" s="1"/>
  <c r="K4243" i="4"/>
  <c r="I4243" i="4" s="1"/>
  <c r="K4244" i="4"/>
  <c r="I4244" i="4" s="1"/>
  <c r="K4245" i="4"/>
  <c r="I4245" i="4" s="1"/>
  <c r="K4246" i="4"/>
  <c r="I4246" i="4" s="1"/>
  <c r="K4248" i="4"/>
  <c r="I4248" i="4" s="1"/>
  <c r="K4249" i="4"/>
  <c r="I4249" i="4" s="1"/>
  <c r="K4250" i="4"/>
  <c r="I4250" i="4" s="1"/>
  <c r="K4253" i="4"/>
  <c r="I4253" i="4" s="1"/>
  <c r="K4256" i="4"/>
  <c r="I4256" i="4" s="1"/>
  <c r="K4257" i="4"/>
  <c r="I4257" i="4" s="1"/>
  <c r="K4259" i="4"/>
  <c r="I4259" i="4" s="1"/>
  <c r="K4271" i="4"/>
  <c r="I4271" i="4" s="1"/>
  <c r="K4273" i="4"/>
  <c r="I4273" i="4" s="1"/>
  <c r="K4274" i="4"/>
  <c r="I4274" i="4" s="1"/>
  <c r="K4275" i="4"/>
  <c r="I4275" i="4" s="1"/>
  <c r="K4276" i="4"/>
  <c r="I4276" i="4" s="1"/>
  <c r="K4277" i="4"/>
  <c r="I4277" i="4" s="1"/>
  <c r="K4279" i="4"/>
  <c r="I4279" i="4" s="1"/>
  <c r="K4281" i="4"/>
  <c r="I4281" i="4" s="1"/>
  <c r="K4282" i="4"/>
  <c r="I4282" i="4" s="1"/>
  <c r="K4283" i="4"/>
  <c r="K4284" i="4"/>
  <c r="I4284" i="4" s="1"/>
  <c r="K4285" i="4"/>
  <c r="I4285" i="4" s="1"/>
  <c r="K4286" i="4"/>
  <c r="I4286" i="4" s="1"/>
  <c r="K4287" i="4"/>
  <c r="I4287" i="4" s="1"/>
  <c r="K4289" i="4"/>
  <c r="I4289" i="4" s="1"/>
  <c r="K4290" i="4"/>
  <c r="I4290" i="4" s="1"/>
  <c r="K4291" i="4"/>
  <c r="I4291" i="4" s="1"/>
  <c r="K4294" i="4"/>
  <c r="I4294" i="4" s="1"/>
  <c r="K4297" i="4"/>
  <c r="I4297" i="4" s="1"/>
  <c r="K4299" i="4"/>
  <c r="I4299" i="4" s="1"/>
  <c r="K4311" i="4"/>
  <c r="I4311" i="4" s="1"/>
  <c r="K4313" i="4"/>
  <c r="I4313" i="4" s="1"/>
  <c r="K4314" i="4"/>
  <c r="I4314" i="4" s="1"/>
  <c r="K4315" i="4"/>
  <c r="I4315" i="4" s="1"/>
  <c r="K4316" i="4"/>
  <c r="I4316" i="4" s="1"/>
  <c r="K4317" i="4"/>
  <c r="I4317" i="4" s="1"/>
  <c r="K4319" i="4"/>
  <c r="I4319" i="4" s="1"/>
  <c r="K4321" i="4"/>
  <c r="I4321" i="4" s="1"/>
  <c r="K4322" i="4"/>
  <c r="I4322" i="4" s="1"/>
  <c r="K4323" i="4"/>
  <c r="I4323" i="4" s="1"/>
  <c r="K4325" i="4"/>
  <c r="I4325" i="4" s="1"/>
  <c r="K4326" i="4"/>
  <c r="I4326" i="4" s="1"/>
  <c r="K4327" i="4"/>
  <c r="I4327" i="4" s="1"/>
  <c r="K4328" i="4"/>
  <c r="I4328" i="4" s="1"/>
  <c r="K4330" i="4"/>
  <c r="I4330" i="4" s="1"/>
  <c r="K4331" i="4"/>
  <c r="I4331" i="4" s="1"/>
  <c r="K4332" i="4"/>
  <c r="I4332" i="4" s="1"/>
  <c r="K4335" i="4"/>
  <c r="I4335" i="4" s="1"/>
  <c r="K4338" i="4"/>
  <c r="I4338" i="4" s="1"/>
  <c r="K4339" i="4"/>
  <c r="I4339" i="4" s="1"/>
  <c r="K4341" i="4"/>
  <c r="I4341" i="4" s="1"/>
  <c r="K4353" i="4"/>
  <c r="I4353" i="4" s="1"/>
  <c r="K4355" i="4"/>
  <c r="I4355" i="4" s="1"/>
  <c r="K4356" i="4"/>
  <c r="I4356" i="4" s="1"/>
  <c r="K4357" i="4"/>
  <c r="I4357" i="4" s="1"/>
  <c r="K4358" i="4"/>
  <c r="I4358" i="4" s="1"/>
  <c r="K4359" i="4"/>
  <c r="I4359" i="4" s="1"/>
  <c r="K4361" i="4"/>
  <c r="I4361" i="4" s="1"/>
  <c r="K4363" i="4"/>
  <c r="I4363" i="4" s="1"/>
  <c r="K4364" i="4"/>
  <c r="I4364" i="4" s="1"/>
  <c r="K4365" i="4"/>
  <c r="I4365" i="4" s="1"/>
  <c r="K4366" i="4"/>
  <c r="I4366" i="4" s="1"/>
  <c r="K4367" i="4"/>
  <c r="I4367" i="4" s="1"/>
  <c r="K4368" i="4"/>
  <c r="I4368" i="4" s="1"/>
  <c r="K4369" i="4"/>
  <c r="I4369" i="4" s="1"/>
  <c r="K4371" i="4"/>
  <c r="I4371" i="4" s="1"/>
  <c r="K4372" i="4"/>
  <c r="I4372" i="4" s="1"/>
  <c r="K4373" i="4"/>
  <c r="I4373" i="4" s="1"/>
  <c r="K4376" i="4"/>
  <c r="I4376" i="4" s="1"/>
  <c r="K4379" i="4"/>
  <c r="I4379" i="4" s="1"/>
  <c r="K4381" i="4"/>
  <c r="I4381" i="4" s="1"/>
  <c r="K4393" i="4"/>
  <c r="I4393" i="4" s="1"/>
  <c r="K4395" i="4"/>
  <c r="I4395" i="4" s="1"/>
  <c r="K4396" i="4"/>
  <c r="I4396" i="4" s="1"/>
  <c r="K4397" i="4"/>
  <c r="I4397" i="4" s="1"/>
  <c r="K4398" i="4"/>
  <c r="I4398" i="4" s="1"/>
  <c r="K4399" i="4"/>
  <c r="I4399" i="4" s="1"/>
  <c r="K4401" i="4"/>
  <c r="I4401" i="4" s="1"/>
  <c r="K4403" i="4"/>
  <c r="I4403" i="4" s="1"/>
  <c r="K4404" i="4"/>
  <c r="I4404" i="4" s="1"/>
  <c r="K4405" i="4"/>
  <c r="I4405" i="4" s="1"/>
  <c r="K4406" i="4"/>
  <c r="I4406" i="4" s="1"/>
  <c r="K4407" i="4"/>
  <c r="I4407" i="4" s="1"/>
  <c r="K4408" i="4"/>
  <c r="I4408" i="4" s="1"/>
  <c r="K4409" i="4"/>
  <c r="I4409" i="4" s="1"/>
  <c r="K4411" i="4"/>
  <c r="I4411" i="4" s="1"/>
  <c r="K4412" i="4"/>
  <c r="I4412" i="4" s="1"/>
  <c r="K4413" i="4"/>
  <c r="I4413" i="4" s="1"/>
  <c r="K4416" i="4"/>
  <c r="I4416" i="4" s="1"/>
  <c r="K4419" i="4"/>
  <c r="I4419" i="4" s="1"/>
  <c r="K4421" i="4"/>
  <c r="I4421" i="4" s="1"/>
  <c r="K4470" i="4"/>
  <c r="K4506" i="4"/>
  <c r="K4514" i="4"/>
  <c r="K4522" i="4"/>
  <c r="I4522" i="4" s="1"/>
  <c r="K4525" i="4"/>
  <c r="I4525" i="4" s="1"/>
  <c r="K4526" i="4"/>
  <c r="I4526" i="4" s="1"/>
  <c r="K4527" i="4"/>
  <c r="I4527" i="4" s="1"/>
  <c r="K4528" i="4"/>
  <c r="I4528" i="4" s="1"/>
  <c r="K4530" i="4"/>
  <c r="I4530" i="4" s="1"/>
  <c r="K4532" i="4"/>
  <c r="I4532" i="4" s="1"/>
  <c r="K4533" i="4"/>
  <c r="I4533" i="4" s="1"/>
  <c r="K4534" i="4"/>
  <c r="I4534" i="4" s="1"/>
  <c r="K4535" i="4"/>
  <c r="I4535" i="4" s="1"/>
  <c r="K4536" i="4"/>
  <c r="I4536" i="4" s="1"/>
  <c r="K4537" i="4"/>
  <c r="I4537" i="4" s="1"/>
  <c r="K4538" i="4"/>
  <c r="I4538" i="4" s="1"/>
  <c r="K4540" i="4"/>
  <c r="I4540" i="4" s="1"/>
  <c r="K4541" i="4"/>
  <c r="I4541" i="4" s="1"/>
  <c r="K4542" i="4"/>
  <c r="I4542" i="4" s="1"/>
  <c r="K4545" i="4"/>
  <c r="I4545" i="4" s="1"/>
  <c r="K4548" i="4"/>
  <c r="I4548" i="4" s="1"/>
  <c r="K4550" i="4"/>
  <c r="I4550" i="4" s="1"/>
  <c r="K4562" i="4"/>
  <c r="I4562" i="4" s="1"/>
  <c r="K4564" i="4"/>
  <c r="I4564" i="4" s="1"/>
  <c r="K4565" i="4"/>
  <c r="I4565" i="4" s="1"/>
  <c r="K4566" i="4"/>
  <c r="I4566" i="4" s="1"/>
  <c r="K4567" i="4"/>
  <c r="I4567" i="4" s="1"/>
  <c r="K4568" i="4"/>
  <c r="I4568" i="4" s="1"/>
  <c r="K4570" i="4"/>
  <c r="I4570" i="4" s="1"/>
  <c r="K4572" i="4"/>
  <c r="I4572" i="4" s="1"/>
  <c r="K4573" i="4"/>
  <c r="I4573" i="4" s="1"/>
  <c r="K4574" i="4"/>
  <c r="I4574" i="4" s="1"/>
  <c r="K4575" i="4"/>
  <c r="I4575" i="4" s="1"/>
  <c r="K4576" i="4"/>
  <c r="I4576" i="4" s="1"/>
  <c r="K4577" i="4"/>
  <c r="I4577" i="4" s="1"/>
  <c r="K4578" i="4"/>
  <c r="I4578" i="4" s="1"/>
  <c r="K4579" i="4"/>
  <c r="I4579" i="4" s="1"/>
  <c r="K4581" i="4"/>
  <c r="I4581" i="4" s="1"/>
  <c r="K4582" i="4"/>
  <c r="I4582" i="4" s="1"/>
  <c r="K4583" i="4"/>
  <c r="I4583" i="4" s="1"/>
  <c r="K4586" i="4"/>
  <c r="I4586" i="4" s="1"/>
  <c r="K4589" i="4"/>
  <c r="I4589" i="4" s="1"/>
  <c r="K4590" i="4"/>
  <c r="I4590" i="4" s="1"/>
  <c r="K4592" i="4"/>
  <c r="I4592" i="4" s="1"/>
  <c r="K4603" i="4"/>
  <c r="I4603" i="4" s="1"/>
  <c r="K4605" i="4"/>
  <c r="I4605" i="4" s="1"/>
  <c r="K4606" i="4"/>
  <c r="I4606" i="4" s="1"/>
  <c r="K4607" i="4"/>
  <c r="I4607" i="4" s="1"/>
  <c r="K4608" i="4"/>
  <c r="I4608" i="4" s="1"/>
  <c r="K4609" i="4"/>
  <c r="I4609" i="4" s="1"/>
  <c r="K4611" i="4"/>
  <c r="I4611" i="4" s="1"/>
  <c r="K4613" i="4"/>
  <c r="I4613" i="4" s="1"/>
  <c r="K4614" i="4"/>
  <c r="I4614" i="4" s="1"/>
  <c r="K4615" i="4"/>
  <c r="I4615" i="4" s="1"/>
  <c r="K4616" i="4"/>
  <c r="I4616" i="4" s="1"/>
  <c r="K4617" i="4"/>
  <c r="I4617" i="4" s="1"/>
  <c r="K4618" i="4"/>
  <c r="I4618" i="4" s="1"/>
  <c r="K4619" i="4"/>
  <c r="I4619" i="4" s="1"/>
  <c r="K4621" i="4"/>
  <c r="I4621" i="4" s="1"/>
  <c r="K4622" i="4"/>
  <c r="I4622" i="4" s="1"/>
  <c r="K4623" i="4"/>
  <c r="I4623" i="4" s="1"/>
  <c r="K4626" i="4"/>
  <c r="I4626" i="4" s="1"/>
  <c r="K4629" i="4"/>
  <c r="I4629" i="4" s="1"/>
  <c r="K4630" i="4"/>
  <c r="I4630" i="4" s="1"/>
  <c r="K4632" i="4"/>
  <c r="I4632" i="4" s="1"/>
  <c r="K4643" i="4"/>
  <c r="I4643" i="4" s="1"/>
  <c r="K4645" i="4"/>
  <c r="I4645" i="4" s="1"/>
  <c r="K4646" i="4"/>
  <c r="I4646" i="4" s="1"/>
  <c r="K4647" i="4"/>
  <c r="I4647" i="4" s="1"/>
  <c r="K4648" i="4"/>
  <c r="I4648" i="4" s="1"/>
  <c r="K4649" i="4"/>
  <c r="I4649" i="4" s="1"/>
  <c r="K4651" i="4"/>
  <c r="I4651" i="4" s="1"/>
  <c r="K4653" i="4"/>
  <c r="I4653" i="4" s="1"/>
  <c r="K4654" i="4"/>
  <c r="I4654" i="4" s="1"/>
  <c r="K4655" i="4"/>
  <c r="I4655" i="4" s="1"/>
  <c r="K4656" i="4"/>
  <c r="I4656" i="4" s="1"/>
  <c r="K4657" i="4"/>
  <c r="I4657" i="4" s="1"/>
  <c r="K4658" i="4"/>
  <c r="I4658" i="4" s="1"/>
  <c r="K4659" i="4"/>
  <c r="I4659" i="4" s="1"/>
  <c r="K4661" i="4"/>
  <c r="I4661" i="4" s="1"/>
  <c r="K4662" i="4"/>
  <c r="I4662" i="4" s="1"/>
  <c r="K4663" i="4"/>
  <c r="I4663" i="4" s="1"/>
  <c r="K4666" i="4"/>
  <c r="I4666" i="4" s="1"/>
  <c r="K4669" i="4"/>
  <c r="I4669" i="4" s="1"/>
  <c r="K4670" i="4"/>
  <c r="I4670" i="4" s="1"/>
  <c r="K4672" i="4"/>
  <c r="I4672" i="4" s="1"/>
  <c r="K4683" i="4"/>
  <c r="I4683" i="4" s="1"/>
  <c r="K4685" i="4"/>
  <c r="I4685" i="4" s="1"/>
  <c r="K4686" i="4"/>
  <c r="I4686" i="4" s="1"/>
  <c r="K4687" i="4"/>
  <c r="I4687" i="4" s="1"/>
  <c r="K4688" i="4"/>
  <c r="I4688" i="4" s="1"/>
  <c r="K4689" i="4"/>
  <c r="I4689" i="4" s="1"/>
  <c r="K4691" i="4"/>
  <c r="I4691" i="4" s="1"/>
  <c r="K4693" i="4"/>
  <c r="I4693" i="4" s="1"/>
  <c r="K4694" i="4"/>
  <c r="I4694" i="4" s="1"/>
  <c r="K4695" i="4"/>
  <c r="I4695" i="4" s="1"/>
  <c r="K4696" i="4"/>
  <c r="I4696" i="4" s="1"/>
  <c r="K4697" i="4"/>
  <c r="I4697" i="4" s="1"/>
  <c r="K4698" i="4"/>
  <c r="I4698" i="4" s="1"/>
  <c r="K4699" i="4"/>
  <c r="I4699" i="4" s="1"/>
  <c r="K4700" i="4"/>
  <c r="I4700" i="4" s="1"/>
  <c r="K4702" i="4"/>
  <c r="I4702" i="4" s="1"/>
  <c r="K4703" i="4"/>
  <c r="I4703" i="4" s="1"/>
  <c r="K4704" i="4"/>
  <c r="I4704" i="4" s="1"/>
  <c r="K4710" i="4"/>
  <c r="I4710" i="4" s="1"/>
  <c r="K4712" i="4"/>
  <c r="I4712" i="4" s="1"/>
  <c r="K4724" i="4"/>
  <c r="I4724" i="4" s="1"/>
  <c r="K4726" i="4"/>
  <c r="I4726" i="4" s="1"/>
  <c r="K4728" i="4"/>
  <c r="I4728" i="4" s="1"/>
  <c r="K4729" i="4"/>
  <c r="I4729" i="4" s="1"/>
  <c r="K4730" i="4"/>
  <c r="I4730" i="4" s="1"/>
  <c r="K4732" i="4"/>
  <c r="I4732" i="4" s="1"/>
  <c r="K4734" i="4"/>
  <c r="I4734" i="4" s="1"/>
  <c r="K4735" i="4"/>
  <c r="I4735" i="4" s="1"/>
  <c r="K4736" i="4"/>
  <c r="I4736" i="4" s="1"/>
  <c r="K4737" i="4"/>
  <c r="I4737" i="4" s="1"/>
  <c r="K4738" i="4"/>
  <c r="I4738" i="4" s="1"/>
  <c r="K4739" i="4"/>
  <c r="I4739" i="4" s="1"/>
  <c r="K4740" i="4"/>
  <c r="I4740" i="4" s="1"/>
  <c r="K4742" i="4"/>
  <c r="I4742" i="4" s="1"/>
  <c r="K4743" i="4"/>
  <c r="I4743" i="4" s="1"/>
  <c r="K4744" i="4"/>
  <c r="I4744" i="4" s="1"/>
  <c r="K4747" i="4"/>
  <c r="I4747" i="4" s="1"/>
  <c r="K4750" i="4"/>
  <c r="I4750" i="4" s="1"/>
  <c r="K4752" i="4"/>
  <c r="I4752" i="4" s="1"/>
  <c r="K4764" i="4"/>
  <c r="I4764" i="4" s="1"/>
  <c r="K4766" i="4"/>
  <c r="I4766" i="4" s="1"/>
  <c r="K4767" i="4"/>
  <c r="I4767" i="4" s="1"/>
  <c r="K4768" i="4"/>
  <c r="I4768" i="4" s="1"/>
  <c r="K4769" i="4"/>
  <c r="I4769" i="4" s="1"/>
  <c r="K4770" i="4"/>
  <c r="I4770" i="4" s="1"/>
  <c r="K4772" i="4"/>
  <c r="I4772" i="4" s="1"/>
  <c r="K4774" i="4"/>
  <c r="I4774" i="4" s="1"/>
  <c r="K4775" i="4"/>
  <c r="I4775" i="4" s="1"/>
  <c r="K4776" i="4"/>
  <c r="I4776" i="4" s="1"/>
  <c r="K4777" i="4"/>
  <c r="I4777" i="4" s="1"/>
  <c r="K4778" i="4"/>
  <c r="I4778" i="4" s="1"/>
  <c r="K4779" i="4"/>
  <c r="I4779" i="4" s="1"/>
  <c r="K4780" i="4"/>
  <c r="I4780" i="4" s="1"/>
  <c r="K4782" i="4"/>
  <c r="I4782" i="4" s="1"/>
  <c r="K4783" i="4"/>
  <c r="I4783" i="4" s="1"/>
  <c r="K4784" i="4"/>
  <c r="I4784" i="4" s="1"/>
  <c r="K4787" i="4"/>
  <c r="I4787" i="4" s="1"/>
  <c r="K4788" i="4"/>
  <c r="I4788" i="4" s="1"/>
  <c r="K4791" i="4"/>
  <c r="I4791" i="4" s="1"/>
  <c r="K4792" i="4"/>
  <c r="I4792" i="4" s="1"/>
  <c r="K4794" i="4"/>
  <c r="I4794" i="4" s="1"/>
  <c r="K4806" i="4"/>
  <c r="I4806" i="4" s="1"/>
  <c r="K4808" i="4"/>
  <c r="I4808" i="4" s="1"/>
  <c r="K4809" i="4"/>
  <c r="I4809" i="4" s="1"/>
  <c r="K4810" i="4"/>
  <c r="I4810" i="4" s="1"/>
  <c r="K4811" i="4"/>
  <c r="I4811" i="4" s="1"/>
  <c r="K4812" i="4"/>
  <c r="I4812" i="4" s="1"/>
  <c r="K4814" i="4"/>
  <c r="I4814" i="4" s="1"/>
  <c r="K4816" i="4"/>
  <c r="I4816" i="4" s="1"/>
  <c r="K4817" i="4"/>
  <c r="I4817" i="4" s="1"/>
  <c r="K4818" i="4"/>
  <c r="I4818" i="4" s="1"/>
  <c r="K4819" i="4"/>
  <c r="I4819" i="4" s="1"/>
  <c r="K4820" i="4"/>
  <c r="I4820" i="4" s="1"/>
  <c r="K4821" i="4"/>
  <c r="I4821" i="4" s="1"/>
  <c r="K4822" i="4"/>
  <c r="I4822" i="4" s="1"/>
  <c r="K4823" i="4"/>
  <c r="I4823" i="4" s="1"/>
  <c r="K4825" i="4"/>
  <c r="I4825" i="4" s="1"/>
  <c r="K4826" i="4"/>
  <c r="I4826" i="4" s="1"/>
  <c r="K4830" i="4"/>
  <c r="I4830" i="4" s="1"/>
  <c r="K4833" i="4"/>
  <c r="I4833" i="4" s="1"/>
  <c r="K4835" i="4"/>
  <c r="I4835" i="4" s="1"/>
  <c r="K4847" i="4"/>
  <c r="I4847" i="4" s="1"/>
  <c r="K4849" i="4"/>
  <c r="I4849" i="4" s="1"/>
  <c r="K4850" i="4"/>
  <c r="I4850" i="4" s="1"/>
  <c r="K4851" i="4"/>
  <c r="I4851" i="4" s="1"/>
  <c r="K4852" i="4"/>
  <c r="I4852" i="4" s="1"/>
  <c r="K4853" i="4"/>
  <c r="I4853" i="4" s="1"/>
  <c r="K4855" i="4"/>
  <c r="I4855" i="4" s="1"/>
  <c r="K4857" i="4"/>
  <c r="I4857" i="4" s="1"/>
  <c r="K4858" i="4"/>
  <c r="I4858" i="4" s="1"/>
  <c r="K4859" i="4"/>
  <c r="I4859" i="4" s="1"/>
  <c r="K4860" i="4"/>
  <c r="I4860" i="4" s="1"/>
  <c r="K4861" i="4"/>
  <c r="I4861" i="4" s="1"/>
  <c r="K4862" i="4"/>
  <c r="I4862" i="4" s="1"/>
  <c r="K4863" i="4"/>
  <c r="I4863" i="4" s="1"/>
  <c r="K4864" i="4"/>
  <c r="I4864" i="4" s="1"/>
  <c r="K4866" i="4"/>
  <c r="I4866" i="4" s="1"/>
  <c r="K4867" i="4"/>
  <c r="I4867" i="4" s="1"/>
  <c r="K4868" i="4"/>
  <c r="I4868" i="4" s="1"/>
  <c r="K4874" i="4"/>
  <c r="I4874" i="4" s="1"/>
  <c r="K4875" i="4"/>
  <c r="I4875" i="4" s="1"/>
  <c r="K4877" i="4"/>
  <c r="I4877" i="4" s="1"/>
  <c r="K4889" i="4"/>
  <c r="I4889" i="4" s="1"/>
  <c r="K4891" i="4"/>
  <c r="I4891" i="4" s="1"/>
  <c r="K4892" i="4"/>
  <c r="I4892" i="4" s="1"/>
  <c r="K4893" i="4"/>
  <c r="I4893" i="4" s="1"/>
  <c r="K4894" i="4"/>
  <c r="I4894" i="4" s="1"/>
  <c r="K4895" i="4"/>
  <c r="I4895" i="4" s="1"/>
  <c r="K4897" i="4"/>
  <c r="I4897" i="4" s="1"/>
  <c r="K4899" i="4"/>
  <c r="I4899" i="4" s="1"/>
  <c r="K4900" i="4"/>
  <c r="I4900" i="4" s="1"/>
  <c r="K4901" i="4"/>
  <c r="I4901" i="4" s="1"/>
  <c r="K4902" i="4"/>
  <c r="I4902" i="4" s="1"/>
  <c r="K4903" i="4"/>
  <c r="I4903" i="4" s="1"/>
  <c r="K4904" i="4"/>
  <c r="I4904" i="4" s="1"/>
  <c r="K4905" i="4"/>
  <c r="I4905" i="4" s="1"/>
  <c r="K4907" i="4"/>
  <c r="I4907" i="4" s="1"/>
  <c r="K4908" i="4"/>
  <c r="I4908" i="4" s="1"/>
  <c r="K4909" i="4"/>
  <c r="I4909" i="4" s="1"/>
  <c r="K4915" i="4"/>
  <c r="I4915" i="4" s="1"/>
  <c r="K4917" i="4"/>
  <c r="I4917" i="4" s="1"/>
  <c r="K4929" i="4"/>
  <c r="I4929" i="4" s="1"/>
  <c r="K4931" i="4"/>
  <c r="I4931" i="4" s="1"/>
  <c r="K4932" i="4"/>
  <c r="I4932" i="4" s="1"/>
  <c r="K4934" i="4"/>
  <c r="I4934" i="4" s="1"/>
  <c r="K4935" i="4"/>
  <c r="I4935" i="4" s="1"/>
  <c r="K4937" i="4"/>
  <c r="I4937" i="4" s="1"/>
  <c r="K4939" i="4"/>
  <c r="I4939" i="4" s="1"/>
  <c r="K4940" i="4"/>
  <c r="I4940" i="4" s="1"/>
  <c r="K4941" i="4"/>
  <c r="I4941" i="4" s="1"/>
  <c r="K4942" i="4"/>
  <c r="I4942" i="4" s="1"/>
  <c r="K4943" i="4"/>
  <c r="I4943" i="4" s="1"/>
  <c r="K4944" i="4"/>
  <c r="I4944" i="4" s="1"/>
  <c r="K4945" i="4"/>
  <c r="I4945" i="4" s="1"/>
  <c r="K4946" i="4"/>
  <c r="I4946" i="4" s="1"/>
  <c r="K4948" i="4"/>
  <c r="I4948" i="4" s="1"/>
  <c r="K4949" i="4"/>
  <c r="I4949" i="4" s="1"/>
  <c r="K4950" i="4"/>
  <c r="I4950" i="4" s="1"/>
  <c r="K4955" i="4"/>
  <c r="I4955" i="4" s="1"/>
  <c r="K4956" i="4"/>
  <c r="I4956" i="4" s="1"/>
  <c r="K4959" i="4"/>
  <c r="I4959" i="4" s="1"/>
  <c r="K4961" i="4"/>
  <c r="I4961" i="4" s="1"/>
  <c r="K4972" i="4"/>
  <c r="I4972" i="4" s="1"/>
  <c r="K4974" i="4"/>
  <c r="I4974" i="4" s="1"/>
  <c r="K4975" i="4"/>
  <c r="I4975" i="4" s="1"/>
  <c r="K4976" i="4"/>
  <c r="I4976" i="4" s="1"/>
  <c r="K4977" i="4"/>
  <c r="I4977" i="4" s="1"/>
  <c r="K4978" i="4"/>
  <c r="I4978" i="4" s="1"/>
  <c r="K4980" i="4"/>
  <c r="I4980" i="4" s="1"/>
  <c r="K4982" i="4"/>
  <c r="I4982" i="4" s="1"/>
  <c r="K4983" i="4"/>
  <c r="I4983" i="4" s="1"/>
  <c r="K4984" i="4"/>
  <c r="I4984" i="4" s="1"/>
  <c r="K4985" i="4"/>
  <c r="I4985" i="4" s="1"/>
  <c r="K4986" i="4"/>
  <c r="I4986" i="4" s="1"/>
  <c r="K4987" i="4"/>
  <c r="I4987" i="4" s="1"/>
  <c r="K4988" i="4"/>
  <c r="I4988" i="4" s="1"/>
  <c r="K4990" i="4"/>
  <c r="I4990" i="4" s="1"/>
  <c r="K4991" i="4"/>
  <c r="I4991" i="4" s="1"/>
  <c r="K4992" i="4"/>
  <c r="I4992" i="4" s="1"/>
  <c r="K4995" i="4"/>
  <c r="I4995" i="4" s="1"/>
  <c r="K4998" i="4"/>
  <c r="I4998" i="4" s="1"/>
  <c r="K5000" i="4"/>
  <c r="I5000" i="4" s="1"/>
  <c r="K5012" i="4"/>
  <c r="I5012" i="4" s="1"/>
  <c r="K5014" i="4"/>
  <c r="I5014" i="4" s="1"/>
  <c r="K5015" i="4"/>
  <c r="I5015" i="4" s="1"/>
  <c r="K5016" i="4"/>
  <c r="I5016" i="4" s="1"/>
  <c r="K5017" i="4"/>
  <c r="I5017" i="4" s="1"/>
  <c r="K5018" i="4"/>
  <c r="I5018" i="4" s="1"/>
  <c r="K5020" i="4"/>
  <c r="I5020" i="4" s="1"/>
  <c r="K5022" i="4"/>
  <c r="I5022" i="4" s="1"/>
  <c r="K5023" i="4"/>
  <c r="I5023" i="4" s="1"/>
  <c r="K5024" i="4"/>
  <c r="I5024" i="4" s="1"/>
  <c r="K5025" i="4"/>
  <c r="I5025" i="4" s="1"/>
  <c r="K5026" i="4"/>
  <c r="I5026" i="4" s="1"/>
  <c r="K5027" i="4"/>
  <c r="I5027" i="4" s="1"/>
  <c r="K5028" i="4"/>
  <c r="I5028" i="4" s="1"/>
  <c r="K5030" i="4"/>
  <c r="I5030" i="4" s="1"/>
  <c r="K5031" i="4"/>
  <c r="I5031" i="4" s="1"/>
  <c r="K5032" i="4"/>
  <c r="I5032" i="4" s="1"/>
  <c r="K5053" i="4"/>
  <c r="I5053" i="4" s="1"/>
  <c r="K5055" i="4"/>
  <c r="I5055" i="4" s="1"/>
  <c r="K5056" i="4"/>
  <c r="I5056" i="4" s="1"/>
  <c r="K5057" i="4"/>
  <c r="I5057" i="4" s="1"/>
  <c r="K5058" i="4"/>
  <c r="I5058" i="4" s="1"/>
  <c r="K5059" i="4"/>
  <c r="I5059" i="4" s="1"/>
  <c r="K5061" i="4"/>
  <c r="I5061" i="4" s="1"/>
  <c r="K5063" i="4"/>
  <c r="I5063" i="4" s="1"/>
  <c r="K5064" i="4"/>
  <c r="I5064" i="4" s="1"/>
  <c r="K5065" i="4"/>
  <c r="I5065" i="4" s="1"/>
  <c r="K5066" i="4"/>
  <c r="I5066" i="4" s="1"/>
  <c r="K5067" i="4"/>
  <c r="I5067" i="4" s="1"/>
  <c r="K5068" i="4"/>
  <c r="I5068" i="4" s="1"/>
  <c r="K5069" i="4"/>
  <c r="I5069" i="4" s="1"/>
  <c r="K5070" i="4"/>
  <c r="I5070" i="4" s="1"/>
  <c r="K5072" i="4"/>
  <c r="I5072" i="4" s="1"/>
  <c r="K5073" i="4"/>
  <c r="I5073" i="4" s="1"/>
  <c r="K5074" i="4"/>
  <c r="I5074" i="4" s="1"/>
  <c r="K5077" i="4"/>
  <c r="I5077" i="4" s="1"/>
  <c r="K5080" i="4"/>
  <c r="I5080" i="4" s="1"/>
  <c r="K5082" i="4"/>
  <c r="I5082" i="4" s="1"/>
  <c r="K5093" i="4"/>
  <c r="I5093" i="4" s="1"/>
  <c r="K5095" i="4"/>
  <c r="I5095" i="4" s="1"/>
  <c r="K5096" i="4"/>
  <c r="I5096" i="4" s="1"/>
  <c r="K5097" i="4"/>
  <c r="I5097" i="4" s="1"/>
  <c r="K5098" i="4"/>
  <c r="I5098" i="4" s="1"/>
  <c r="K5099" i="4"/>
  <c r="I5099" i="4" s="1"/>
  <c r="K5101" i="4"/>
  <c r="I5101" i="4" s="1"/>
  <c r="K5103" i="4"/>
  <c r="I5103" i="4" s="1"/>
  <c r="K5104" i="4"/>
  <c r="I5104" i="4" s="1"/>
  <c r="K5105" i="4"/>
  <c r="I5105" i="4" s="1"/>
  <c r="K5106" i="4"/>
  <c r="I5106" i="4" s="1"/>
  <c r="K5107" i="4"/>
  <c r="I5107" i="4" s="1"/>
  <c r="K5108" i="4"/>
  <c r="I5108" i="4" s="1"/>
  <c r="K5109" i="4"/>
  <c r="I5109" i="4" s="1"/>
  <c r="K5111" i="4"/>
  <c r="I5111" i="4" s="1"/>
  <c r="K5112" i="4"/>
  <c r="I5112" i="4" s="1"/>
  <c r="K5113" i="4"/>
  <c r="I5113" i="4" s="1"/>
  <c r="K5116" i="4"/>
  <c r="I5116" i="4" s="1"/>
  <c r="K5119" i="4"/>
  <c r="I5119" i="4" s="1"/>
  <c r="K5121" i="4"/>
  <c r="I5121" i="4" s="1"/>
  <c r="K5135" i="4"/>
  <c r="I5135" i="4" s="1"/>
  <c r="K5136" i="4"/>
  <c r="I5136" i="4" s="1"/>
  <c r="K5137" i="4"/>
  <c r="I5137" i="4" s="1"/>
  <c r="K5138" i="4"/>
  <c r="I5138" i="4" s="1"/>
  <c r="K5139" i="4"/>
  <c r="I5139" i="4" s="1"/>
  <c r="K5141" i="4"/>
  <c r="I5141" i="4" s="1"/>
  <c r="K5143" i="4"/>
  <c r="I5143" i="4" s="1"/>
  <c r="K5144" i="4"/>
  <c r="I5144" i="4" s="1"/>
  <c r="K5145" i="4"/>
  <c r="I5145" i="4" s="1"/>
  <c r="K5146" i="4"/>
  <c r="I5146" i="4" s="1"/>
  <c r="K5147" i="4"/>
  <c r="I5147" i="4" s="1"/>
  <c r="K5148" i="4"/>
  <c r="I5148" i="4" s="1"/>
  <c r="K5150" i="4"/>
  <c r="I5150" i="4" s="1"/>
  <c r="K5151" i="4"/>
  <c r="I5151" i="4" s="1"/>
  <c r="K5152" i="4"/>
  <c r="I5152" i="4" s="1"/>
  <c r="K5155" i="4"/>
  <c r="I5155" i="4" s="1"/>
  <c r="K5158" i="4"/>
  <c r="I5158" i="4" s="1"/>
  <c r="K5160" i="4"/>
  <c r="I5160" i="4" s="1"/>
  <c r="K5172" i="4"/>
  <c r="I5172" i="4" s="1"/>
  <c r="K5174" i="4"/>
  <c r="I5174" i="4" s="1"/>
  <c r="K5175" i="4"/>
  <c r="I5175" i="4" s="1"/>
  <c r="K5176" i="4"/>
  <c r="I5176" i="4" s="1"/>
  <c r="K5177" i="4"/>
  <c r="I5177" i="4" s="1"/>
  <c r="K5178" i="4"/>
  <c r="I5178" i="4" s="1"/>
  <c r="K5180" i="4"/>
  <c r="I5180" i="4" s="1"/>
  <c r="K5182" i="4"/>
  <c r="I5182" i="4" s="1"/>
  <c r="K5183" i="4"/>
  <c r="I5183" i="4" s="1"/>
  <c r="K5184" i="4"/>
  <c r="I5184" i="4" s="1"/>
  <c r="K5185" i="4"/>
  <c r="I5185" i="4" s="1"/>
  <c r="K5186" i="4"/>
  <c r="I5186" i="4" s="1"/>
  <c r="K5187" i="4"/>
  <c r="I5187" i="4" s="1"/>
  <c r="K5188" i="4"/>
  <c r="I5188" i="4" s="1"/>
  <c r="K5190" i="4"/>
  <c r="I5190" i="4" s="1"/>
  <c r="K5191" i="4"/>
  <c r="I5191" i="4" s="1"/>
  <c r="K5192" i="4"/>
  <c r="I5192" i="4" s="1"/>
  <c r="K5195" i="4"/>
  <c r="I5195" i="4" s="1"/>
  <c r="K5198" i="4"/>
  <c r="I5198" i="4" s="1"/>
  <c r="K5199" i="4"/>
  <c r="I5199" i="4" s="1"/>
  <c r="K5201" i="4"/>
  <c r="I5201" i="4" s="1"/>
  <c r="K5213" i="4"/>
  <c r="I5213" i="4" s="1"/>
  <c r="K5215" i="4"/>
  <c r="I5215" i="4" s="1"/>
  <c r="K5216" i="4"/>
  <c r="I5216" i="4" s="1"/>
  <c r="K5217" i="4"/>
  <c r="I5217" i="4" s="1"/>
  <c r="K5218" i="4"/>
  <c r="I5218" i="4" s="1"/>
  <c r="K5219" i="4"/>
  <c r="I5219" i="4" s="1"/>
  <c r="K5221" i="4"/>
  <c r="I5221" i="4" s="1"/>
  <c r="K5223" i="4"/>
  <c r="I5223" i="4" s="1"/>
  <c r="K5224" i="4"/>
  <c r="I5224" i="4" s="1"/>
  <c r="K5225" i="4"/>
  <c r="I5225" i="4" s="1"/>
  <c r="K5226" i="4"/>
  <c r="I5226" i="4" s="1"/>
  <c r="K5227" i="4"/>
  <c r="I5227" i="4" s="1"/>
  <c r="K5228" i="4"/>
  <c r="I5228" i="4" s="1"/>
  <c r="K5230" i="4"/>
  <c r="I5230" i="4" s="1"/>
  <c r="K5231" i="4"/>
  <c r="I5231" i="4" s="1"/>
  <c r="K5232" i="4"/>
  <c r="I5232" i="4" s="1"/>
  <c r="K5235" i="4"/>
  <c r="I5235" i="4" s="1"/>
  <c r="K5238" i="4"/>
  <c r="I5238" i="4" s="1"/>
  <c r="K5240" i="4"/>
  <c r="I5240" i="4" s="1"/>
  <c r="K5252" i="4"/>
  <c r="I5252" i="4" s="1"/>
  <c r="K5254" i="4"/>
  <c r="I5254" i="4" s="1"/>
  <c r="K5255" i="4"/>
  <c r="I5255" i="4" s="1"/>
  <c r="K5256" i="4"/>
  <c r="I5256" i="4" s="1"/>
  <c r="K5257" i="4"/>
  <c r="I5257" i="4" s="1"/>
  <c r="K5258" i="4"/>
  <c r="I5258" i="4" s="1"/>
  <c r="K5260" i="4"/>
  <c r="I5260" i="4" s="1"/>
  <c r="K5262" i="4"/>
  <c r="I5262" i="4" s="1"/>
  <c r="K5263" i="4"/>
  <c r="I5263" i="4" s="1"/>
  <c r="K5264" i="4"/>
  <c r="I5264" i="4" s="1"/>
  <c r="K5265" i="4"/>
  <c r="I5265" i="4" s="1"/>
  <c r="K5266" i="4"/>
  <c r="I5266" i="4" s="1"/>
  <c r="K5267" i="4"/>
  <c r="I5267" i="4" s="1"/>
  <c r="K5268" i="4"/>
  <c r="I5268" i="4" s="1"/>
  <c r="K5270" i="4"/>
  <c r="I5270" i="4" s="1"/>
  <c r="K5271" i="4"/>
  <c r="I5271" i="4" s="1"/>
  <c r="K5272" i="4"/>
  <c r="I5272" i="4" s="1"/>
  <c r="K5275" i="4"/>
  <c r="I5275" i="4" s="1"/>
  <c r="K5276" i="4"/>
  <c r="I5276" i="4" s="1"/>
  <c r="K5279" i="4"/>
  <c r="I5279" i="4" s="1"/>
  <c r="K5281" i="4"/>
  <c r="I5281" i="4" s="1"/>
  <c r="K5293" i="4"/>
  <c r="I5293" i="4" s="1"/>
  <c r="K5295" i="4"/>
  <c r="I5295" i="4" s="1"/>
  <c r="K5296" i="4"/>
  <c r="I5296" i="4" s="1"/>
  <c r="K5297" i="4"/>
  <c r="I5297" i="4" s="1"/>
  <c r="K5298" i="4"/>
  <c r="I5298" i="4" s="1"/>
  <c r="K5299" i="4"/>
  <c r="I5299" i="4" s="1"/>
  <c r="K5301" i="4"/>
  <c r="I5301" i="4" s="1"/>
  <c r="K5303" i="4"/>
  <c r="I5303" i="4" s="1"/>
  <c r="K5304" i="4"/>
  <c r="I5304" i="4" s="1"/>
  <c r="K5305" i="4"/>
  <c r="I5305" i="4" s="1"/>
  <c r="K5306" i="4"/>
  <c r="I5306" i="4" s="1"/>
  <c r="K5307" i="4"/>
  <c r="I5307" i="4" s="1"/>
  <c r="K5308" i="4"/>
  <c r="I5308" i="4" s="1"/>
  <c r="K5309" i="4"/>
  <c r="I5309" i="4" s="1"/>
  <c r="K5311" i="4"/>
  <c r="I5311" i="4" s="1"/>
  <c r="K5312" i="4"/>
  <c r="I5312" i="4" s="1"/>
  <c r="K5313" i="4"/>
  <c r="I5313" i="4" s="1"/>
  <c r="K5319" i="4"/>
  <c r="I5319" i="4" s="1"/>
  <c r="K5320" i="4"/>
  <c r="I5320" i="4" s="1"/>
  <c r="K5322" i="4"/>
  <c r="I5322" i="4" s="1"/>
  <c r="K5334" i="4"/>
  <c r="I5334" i="4" s="1"/>
  <c r="K5337" i="4"/>
  <c r="I5337" i="4" s="1"/>
  <c r="K5338" i="4"/>
  <c r="I5338" i="4" s="1"/>
  <c r="K5339" i="4"/>
  <c r="I5339" i="4" s="1"/>
  <c r="K5340" i="4"/>
  <c r="I5340" i="4" s="1"/>
  <c r="K5342" i="4"/>
  <c r="I5342" i="4" s="1"/>
  <c r="K5344" i="4"/>
  <c r="I5344" i="4" s="1"/>
  <c r="K5345" i="4"/>
  <c r="I5345" i="4" s="1"/>
  <c r="K5346" i="4"/>
  <c r="I5346" i="4" s="1"/>
  <c r="K5347" i="4"/>
  <c r="I5347" i="4" s="1"/>
  <c r="K5348" i="4"/>
  <c r="I5348" i="4" s="1"/>
  <c r="K5349" i="4"/>
  <c r="I5349" i="4" s="1"/>
  <c r="K5350" i="4"/>
  <c r="I5350" i="4" s="1"/>
  <c r="K5352" i="4"/>
  <c r="I5352" i="4" s="1"/>
  <c r="K5353" i="4"/>
  <c r="I5353" i="4" s="1"/>
  <c r="K5354" i="4"/>
  <c r="I5354" i="4" s="1"/>
  <c r="K5357" i="4"/>
  <c r="I5357" i="4" s="1"/>
  <c r="K5360" i="4"/>
  <c r="I5360" i="4" s="1"/>
  <c r="K5362" i="4"/>
  <c r="I5362" i="4" s="1"/>
  <c r="K5374" i="4"/>
  <c r="I5374" i="4" s="1"/>
  <c r="K5376" i="4"/>
  <c r="I5376" i="4" s="1"/>
  <c r="K5377" i="4"/>
  <c r="I5377" i="4" s="1"/>
  <c r="K5378" i="4"/>
  <c r="I5378" i="4" s="1"/>
  <c r="K5379" i="4"/>
  <c r="I5379" i="4" s="1"/>
  <c r="K5380" i="4"/>
  <c r="I5380" i="4" s="1"/>
  <c r="K5382" i="4"/>
  <c r="I5382" i="4" s="1"/>
  <c r="K5384" i="4"/>
  <c r="I5384" i="4" s="1"/>
  <c r="K5385" i="4"/>
  <c r="I5385" i="4" s="1"/>
  <c r="K5386" i="4"/>
  <c r="I5386" i="4" s="1"/>
  <c r="K5387" i="4"/>
  <c r="I5387" i="4" s="1"/>
  <c r="K5388" i="4"/>
  <c r="I5388" i="4" s="1"/>
  <c r="K5389" i="4"/>
  <c r="I5389" i="4" s="1"/>
  <c r="K5390" i="4"/>
  <c r="I5390" i="4" s="1"/>
  <c r="K5392" i="4"/>
  <c r="I5392" i="4" s="1"/>
  <c r="K5393" i="4"/>
  <c r="I5393" i="4" s="1"/>
  <c r="K5394" i="4"/>
  <c r="I5394" i="4" s="1"/>
  <c r="K5400" i="4"/>
  <c r="I5400" i="4" s="1"/>
  <c r="K5401" i="4"/>
  <c r="I5401" i="4" s="1"/>
  <c r="K5403" i="4"/>
  <c r="I5403" i="4" s="1"/>
  <c r="K5415" i="4"/>
  <c r="I5415" i="4" s="1"/>
  <c r="K5417" i="4"/>
  <c r="I5417" i="4" s="1"/>
  <c r="K5418" i="4"/>
  <c r="I5418" i="4" s="1"/>
  <c r="K5419" i="4"/>
  <c r="I5419" i="4" s="1"/>
  <c r="K5420" i="4"/>
  <c r="I5420" i="4" s="1"/>
  <c r="K5421" i="4"/>
  <c r="I5421" i="4" s="1"/>
  <c r="K5423" i="4"/>
  <c r="I5423" i="4" s="1"/>
  <c r="K5425" i="4"/>
  <c r="I5425" i="4" s="1"/>
  <c r="K5426" i="4"/>
  <c r="I5426" i="4" s="1"/>
  <c r="K5427" i="4"/>
  <c r="I5427" i="4" s="1"/>
  <c r="K5428" i="4"/>
  <c r="I5428" i="4" s="1"/>
  <c r="K5429" i="4"/>
  <c r="I5429" i="4" s="1"/>
  <c r="K5430" i="4"/>
  <c r="I5430" i="4" s="1"/>
  <c r="K5431" i="4"/>
  <c r="I5431" i="4" s="1"/>
  <c r="K5433" i="4"/>
  <c r="I5433" i="4" s="1"/>
  <c r="K5434" i="4"/>
  <c r="I5434" i="4" s="1"/>
  <c r="K5435" i="4"/>
  <c r="I5435" i="4" s="1"/>
  <c r="K5438" i="4"/>
  <c r="I5438" i="4" s="1"/>
  <c r="K5441" i="4"/>
  <c r="I5441" i="4" s="1"/>
  <c r="K5443" i="4"/>
  <c r="I5443" i="4" s="1"/>
  <c r="K5455" i="4"/>
  <c r="I5455" i="4" s="1"/>
  <c r="K5457" i="4"/>
  <c r="I5457" i="4" s="1"/>
  <c r="K5458" i="4"/>
  <c r="I5458" i="4" s="1"/>
  <c r="K5459" i="4"/>
  <c r="I5459" i="4" s="1"/>
  <c r="K5460" i="4"/>
  <c r="I5460" i="4" s="1"/>
  <c r="K5461" i="4"/>
  <c r="I5461" i="4" s="1"/>
  <c r="K5463" i="4"/>
  <c r="I5463" i="4" s="1"/>
  <c r="K5465" i="4"/>
  <c r="I5465" i="4" s="1"/>
  <c r="K5466" i="4"/>
  <c r="I5466" i="4" s="1"/>
  <c r="K5467" i="4"/>
  <c r="I5467" i="4" s="1"/>
  <c r="K5468" i="4"/>
  <c r="I5468" i="4" s="1"/>
  <c r="K5469" i="4"/>
  <c r="I5469" i="4" s="1"/>
  <c r="K5470" i="4"/>
  <c r="I5470" i="4" s="1"/>
  <c r="K5471" i="4"/>
  <c r="I5471" i="4" s="1"/>
  <c r="K5472" i="4"/>
  <c r="I5472" i="4" s="1"/>
  <c r="K5474" i="4"/>
  <c r="I5474" i="4" s="1"/>
  <c r="K5475" i="4"/>
  <c r="I5475" i="4" s="1"/>
  <c r="K5476" i="4"/>
  <c r="I5476" i="4" s="1"/>
  <c r="K5479" i="4"/>
  <c r="I5479" i="4" s="1"/>
  <c r="K5482" i="4"/>
  <c r="I5482" i="4" s="1"/>
  <c r="K5483" i="4"/>
  <c r="I5483" i="4" s="1"/>
  <c r="K5485" i="4"/>
  <c r="I5485" i="4" s="1"/>
  <c r="K5497" i="4"/>
  <c r="I5497" i="4" s="1"/>
  <c r="K5499" i="4"/>
  <c r="I5499" i="4" s="1"/>
  <c r="K5500" i="4"/>
  <c r="I5500" i="4" s="1"/>
  <c r="K5501" i="4"/>
  <c r="I5501" i="4" s="1"/>
  <c r="K5502" i="4"/>
  <c r="I5502" i="4" s="1"/>
  <c r="K5503" i="4"/>
  <c r="I5503" i="4" s="1"/>
  <c r="K5505" i="4"/>
  <c r="I5505" i="4" s="1"/>
  <c r="K5507" i="4"/>
  <c r="I5507" i="4" s="1"/>
  <c r="K5508" i="4"/>
  <c r="I5508" i="4" s="1"/>
  <c r="K5509" i="4"/>
  <c r="I5509" i="4" s="1"/>
  <c r="K5510" i="4"/>
  <c r="I5510" i="4" s="1"/>
  <c r="K5511" i="4"/>
  <c r="I5511" i="4" s="1"/>
  <c r="K5512" i="4"/>
  <c r="I5512" i="4" s="1"/>
  <c r="K5513" i="4"/>
  <c r="I5513" i="4" s="1"/>
  <c r="K5515" i="4"/>
  <c r="I5515" i="4" s="1"/>
  <c r="K5516" i="4"/>
  <c r="I5516" i="4" s="1"/>
  <c r="K5517" i="4"/>
  <c r="I5517" i="4" s="1"/>
  <c r="K5520" i="4"/>
  <c r="I5520" i="4" s="1"/>
  <c r="K5523" i="4"/>
  <c r="I5523" i="4" s="1"/>
  <c r="K5524" i="4"/>
  <c r="I5524" i="4" s="1"/>
  <c r="K5526" i="4"/>
  <c r="I5526" i="4" s="1"/>
  <c r="K5537" i="4"/>
  <c r="I5537" i="4" s="1"/>
  <c r="K5540" i="4"/>
  <c r="I5540" i="4" s="1"/>
  <c r="K5541" i="4"/>
  <c r="I5541" i="4" s="1"/>
  <c r="K5542" i="4"/>
  <c r="I5542" i="4" s="1"/>
  <c r="K5543" i="4"/>
  <c r="I5543" i="4" s="1"/>
  <c r="K5545" i="4"/>
  <c r="I5545" i="4" s="1"/>
  <c r="K5547" i="4"/>
  <c r="I5547" i="4" s="1"/>
  <c r="K5548" i="4"/>
  <c r="I5548" i="4" s="1"/>
  <c r="K5549" i="4"/>
  <c r="I5549" i="4" s="1"/>
  <c r="K5550" i="4"/>
  <c r="I5550" i="4" s="1"/>
  <c r="K5551" i="4"/>
  <c r="I5551" i="4" s="1"/>
  <c r="K5552" i="4"/>
  <c r="I5552" i="4" s="1"/>
  <c r="K5553" i="4"/>
  <c r="I5553" i="4" s="1"/>
  <c r="K5555" i="4"/>
  <c r="I5555" i="4" s="1"/>
  <c r="K5556" i="4"/>
  <c r="I5556" i="4" s="1"/>
  <c r="K5557" i="4"/>
  <c r="I5557" i="4" s="1"/>
  <c r="K5560" i="4"/>
  <c r="I5560" i="4" s="1"/>
  <c r="K5563" i="4"/>
  <c r="I5563" i="4" s="1"/>
  <c r="K5564" i="4"/>
  <c r="I5564" i="4" s="1"/>
  <c r="K5566" i="4"/>
  <c r="I5566" i="4" s="1"/>
  <c r="K5577" i="4"/>
  <c r="I5577" i="4" s="1"/>
  <c r="K5579" i="4"/>
  <c r="I5579" i="4" s="1"/>
  <c r="K5580" i="4"/>
  <c r="I5580" i="4" s="1"/>
  <c r="K5581" i="4"/>
  <c r="I5581" i="4" s="1"/>
  <c r="K5582" i="4"/>
  <c r="I5582" i="4" s="1"/>
  <c r="K5583" i="4"/>
  <c r="I5583" i="4" s="1"/>
  <c r="K5585" i="4"/>
  <c r="I5585" i="4" s="1"/>
  <c r="K5587" i="4"/>
  <c r="I5587" i="4" s="1"/>
  <c r="K5588" i="4"/>
  <c r="I5588" i="4" s="1"/>
  <c r="K5589" i="4"/>
  <c r="I5589" i="4" s="1"/>
  <c r="K5590" i="4"/>
  <c r="I5590" i="4" s="1"/>
  <c r="K5591" i="4"/>
  <c r="I5591" i="4" s="1"/>
  <c r="K5592" i="4"/>
  <c r="I5592" i="4" s="1"/>
  <c r="K5593" i="4"/>
  <c r="I5593" i="4" s="1"/>
  <c r="K5595" i="4"/>
  <c r="I5595" i="4" s="1"/>
  <c r="K5596" i="4"/>
  <c r="I5596" i="4" s="1"/>
  <c r="K5597" i="4"/>
  <c r="I5597" i="4" s="1"/>
  <c r="K5600" i="4"/>
  <c r="I5600" i="4" s="1"/>
  <c r="K5603" i="4"/>
  <c r="I5603" i="4" s="1"/>
  <c r="K5604" i="4"/>
  <c r="I5604" i="4" s="1"/>
  <c r="K5606" i="4"/>
  <c r="I5606" i="4" s="1"/>
  <c r="K5616" i="4"/>
  <c r="I5616" i="4" s="1"/>
  <c r="K5618" i="4"/>
  <c r="I5618" i="4" s="1"/>
  <c r="K5619" i="4"/>
  <c r="I5619" i="4" s="1"/>
  <c r="K5620" i="4"/>
  <c r="I5620" i="4" s="1"/>
  <c r="K5621" i="4"/>
  <c r="I5621" i="4" s="1"/>
  <c r="K5622" i="4"/>
  <c r="I5622" i="4" s="1"/>
  <c r="K5624" i="4"/>
  <c r="I5624" i="4" s="1"/>
  <c r="K5626" i="4"/>
  <c r="I5626" i="4" s="1"/>
  <c r="K5627" i="4"/>
  <c r="I5627" i="4" s="1"/>
  <c r="K5628" i="4"/>
  <c r="I5628" i="4" s="1"/>
  <c r="K5629" i="4"/>
  <c r="I5629" i="4" s="1"/>
  <c r="K5630" i="4"/>
  <c r="I5630" i="4" s="1"/>
  <c r="K5631" i="4"/>
  <c r="I5631" i="4" s="1"/>
  <c r="K5632" i="4"/>
  <c r="I5632" i="4" s="1"/>
  <c r="K5633" i="4"/>
  <c r="I5633" i="4" s="1"/>
  <c r="K5635" i="4"/>
  <c r="I5635" i="4" s="1"/>
  <c r="K5636" i="4"/>
  <c r="I5636" i="4" s="1"/>
  <c r="K5637" i="4"/>
  <c r="I5637" i="4" s="1"/>
  <c r="K5640" i="4"/>
  <c r="I5640" i="4" s="1"/>
  <c r="K5643" i="4"/>
  <c r="I5643" i="4" s="1"/>
  <c r="K5644" i="4"/>
  <c r="I5644" i="4" s="1"/>
  <c r="K5646" i="4"/>
  <c r="I5646" i="4" s="1"/>
  <c r="K5657" i="4"/>
  <c r="I5657" i="4" s="1"/>
  <c r="K5659" i="4"/>
  <c r="I5659" i="4" s="1"/>
  <c r="K5660" i="4"/>
  <c r="I5660" i="4" s="1"/>
  <c r="K5661" i="4"/>
  <c r="I5661" i="4" s="1"/>
  <c r="K5662" i="4"/>
  <c r="I5662" i="4" s="1"/>
  <c r="K5663" i="4"/>
  <c r="I5663" i="4" s="1"/>
  <c r="K5665" i="4"/>
  <c r="I5665" i="4" s="1"/>
  <c r="K5667" i="4"/>
  <c r="I5667" i="4" s="1"/>
  <c r="K5668" i="4"/>
  <c r="I5668" i="4" s="1"/>
  <c r="K5669" i="4"/>
  <c r="I5669" i="4" s="1"/>
  <c r="K5670" i="4"/>
  <c r="I5670" i="4" s="1"/>
  <c r="K5671" i="4"/>
  <c r="I5671" i="4" s="1"/>
  <c r="K5672" i="4"/>
  <c r="I5672" i="4" s="1"/>
  <c r="K5673" i="4"/>
  <c r="I5673" i="4" s="1"/>
  <c r="K5675" i="4"/>
  <c r="I5675" i="4" s="1"/>
  <c r="K5676" i="4"/>
  <c r="I5676" i="4" s="1"/>
  <c r="K5677" i="4"/>
  <c r="I5677" i="4" s="1"/>
  <c r="K5680" i="4"/>
  <c r="I5680" i="4" s="1"/>
  <c r="K5683" i="4"/>
  <c r="I5683" i="4" s="1"/>
  <c r="K5684" i="4"/>
  <c r="I5684" i="4" s="1"/>
  <c r="K5686" i="4"/>
  <c r="I5686" i="4" s="1"/>
  <c r="K5697" i="4"/>
  <c r="I5697" i="4" s="1"/>
  <c r="K5699" i="4"/>
  <c r="I5699" i="4" s="1"/>
  <c r="K5700" i="4"/>
  <c r="I5700" i="4" s="1"/>
  <c r="K5701" i="4"/>
  <c r="I5701" i="4" s="1"/>
  <c r="K5702" i="4"/>
  <c r="I5702" i="4" s="1"/>
  <c r="K5703" i="4"/>
  <c r="I5703" i="4" s="1"/>
  <c r="K5705" i="4"/>
  <c r="I5705" i="4" s="1"/>
  <c r="K5707" i="4"/>
  <c r="I5707" i="4" s="1"/>
  <c r="K5708" i="4"/>
  <c r="I5708" i="4" s="1"/>
  <c r="K5709" i="4"/>
  <c r="I5709" i="4" s="1"/>
  <c r="K5710" i="4"/>
  <c r="I5710" i="4" s="1"/>
  <c r="K5711" i="4"/>
  <c r="I5711" i="4" s="1"/>
  <c r="K5712" i="4"/>
  <c r="I5712" i="4" s="1"/>
  <c r="K5713" i="4"/>
  <c r="I5713" i="4" s="1"/>
  <c r="K5715" i="4"/>
  <c r="I5715" i="4" s="1"/>
  <c r="K5716" i="4"/>
  <c r="I5716" i="4" s="1"/>
  <c r="K5717" i="4"/>
  <c r="I5717" i="4" s="1"/>
  <c r="K5720" i="4"/>
  <c r="I5720" i="4" s="1"/>
  <c r="K5723" i="4"/>
  <c r="I5723" i="4" s="1"/>
  <c r="K5724" i="4"/>
  <c r="I5724" i="4" s="1"/>
  <c r="K5726" i="4"/>
  <c r="I5726" i="4" s="1"/>
  <c r="K5737" i="4"/>
  <c r="I5737" i="4" s="1"/>
  <c r="K5740" i="4"/>
  <c r="I5740" i="4" s="1"/>
  <c r="K5741" i="4"/>
  <c r="I5741" i="4" s="1"/>
  <c r="K5742" i="4"/>
  <c r="I5742" i="4" s="1"/>
  <c r="K5743" i="4"/>
  <c r="I5743" i="4" s="1"/>
  <c r="K5745" i="4"/>
  <c r="I5745" i="4" s="1"/>
  <c r="K5747" i="4"/>
  <c r="I5747" i="4" s="1"/>
  <c r="K5748" i="4"/>
  <c r="I5748" i="4" s="1"/>
  <c r="K5749" i="4"/>
  <c r="I5749" i="4" s="1"/>
  <c r="K5750" i="4"/>
  <c r="I5750" i="4" s="1"/>
  <c r="K5751" i="4"/>
  <c r="I5751" i="4" s="1"/>
  <c r="K5752" i="4"/>
  <c r="I5752" i="4" s="1"/>
  <c r="K5753" i="4"/>
  <c r="I5753" i="4" s="1"/>
  <c r="K5754" i="4"/>
  <c r="I5754" i="4" s="1"/>
  <c r="K5756" i="4"/>
  <c r="I5756" i="4" s="1"/>
  <c r="K5757" i="4"/>
  <c r="I5757" i="4" s="1"/>
  <c r="K5758" i="4"/>
  <c r="I5758" i="4" s="1"/>
  <c r="K5761" i="4"/>
  <c r="I5761" i="4" s="1"/>
  <c r="K5764" i="4"/>
  <c r="I5764" i="4" s="1"/>
  <c r="K5765" i="4"/>
  <c r="I5765" i="4" s="1"/>
  <c r="K5767" i="4"/>
  <c r="I5767" i="4" s="1"/>
  <c r="K5779" i="4"/>
  <c r="I5779" i="4" s="1"/>
  <c r="K5781" i="4"/>
  <c r="I5781" i="4" s="1"/>
  <c r="K5782" i="4"/>
  <c r="I5782" i="4" s="1"/>
  <c r="K5783" i="4"/>
  <c r="I5783" i="4" s="1"/>
  <c r="K5784" i="4"/>
  <c r="I5784" i="4" s="1"/>
  <c r="K5785" i="4"/>
  <c r="I5785" i="4" s="1"/>
  <c r="K5787" i="4"/>
  <c r="I5787" i="4" s="1"/>
  <c r="K5789" i="4"/>
  <c r="I5789" i="4" s="1"/>
  <c r="K5790" i="4"/>
  <c r="I5790" i="4" s="1"/>
  <c r="K5791" i="4"/>
  <c r="I5791" i="4" s="1"/>
  <c r="K5792" i="4"/>
  <c r="I5792" i="4" s="1"/>
  <c r="K5793" i="4"/>
  <c r="I5793" i="4" s="1"/>
  <c r="K5794" i="4"/>
  <c r="I5794" i="4" s="1"/>
  <c r="K5795" i="4"/>
  <c r="I5795" i="4" s="1"/>
  <c r="K5796" i="4"/>
  <c r="I5796" i="4" s="1"/>
  <c r="K5798" i="4"/>
  <c r="I5798" i="4" s="1"/>
  <c r="K5799" i="4"/>
  <c r="I5799" i="4" s="1"/>
  <c r="K5800" i="4"/>
  <c r="I5800" i="4" s="1"/>
  <c r="K5803" i="4"/>
  <c r="I5803" i="4" s="1"/>
  <c r="K5806" i="4"/>
  <c r="I5806" i="4" s="1"/>
  <c r="K5807" i="4"/>
  <c r="I5807" i="4" s="1"/>
  <c r="K5809" i="4"/>
  <c r="I5809" i="4" s="1"/>
  <c r="K5820" i="4"/>
  <c r="I5820" i="4" s="1"/>
  <c r="K5822" i="4"/>
  <c r="I5822" i="4" s="1"/>
  <c r="K5823" i="4"/>
  <c r="I5823" i="4" s="1"/>
  <c r="K5824" i="4"/>
  <c r="I5824" i="4" s="1"/>
  <c r="K5825" i="4"/>
  <c r="I5825" i="4" s="1"/>
  <c r="K5826" i="4"/>
  <c r="I5826" i="4" s="1"/>
  <c r="K5828" i="4"/>
  <c r="I5828" i="4" s="1"/>
  <c r="K5830" i="4"/>
  <c r="I5830" i="4" s="1"/>
  <c r="K5831" i="4"/>
  <c r="I5831" i="4" s="1"/>
  <c r="K5832" i="4"/>
  <c r="I5832" i="4" s="1"/>
  <c r="K5833" i="4"/>
  <c r="I5833" i="4" s="1"/>
  <c r="K5834" i="4"/>
  <c r="I5834" i="4" s="1"/>
  <c r="K5835" i="4"/>
  <c r="I5835" i="4" s="1"/>
  <c r="K5836" i="4"/>
  <c r="I5836" i="4" s="1"/>
  <c r="K5838" i="4"/>
  <c r="I5838" i="4" s="1"/>
  <c r="K5840" i="4"/>
  <c r="I5840" i="4" s="1"/>
  <c r="K5843" i="4"/>
  <c r="I5843" i="4" s="1"/>
  <c r="K5846" i="4"/>
  <c r="I5846" i="4" s="1"/>
  <c r="K5848" i="4"/>
  <c r="I5848" i="4" s="1"/>
  <c r="K5860" i="4"/>
  <c r="I5860" i="4" s="1"/>
  <c r="K5862" i="4"/>
  <c r="I5862" i="4" s="1"/>
  <c r="K5863" i="4"/>
  <c r="I5863" i="4" s="1"/>
  <c r="K5864" i="4"/>
  <c r="I5864" i="4" s="1"/>
  <c r="K5865" i="4"/>
  <c r="I5865" i="4" s="1"/>
  <c r="K5866" i="4"/>
  <c r="I5866" i="4" s="1"/>
  <c r="K5868" i="4"/>
  <c r="I5868" i="4" s="1"/>
  <c r="K5870" i="4"/>
  <c r="I5870" i="4" s="1"/>
  <c r="K5871" i="4"/>
  <c r="I5871" i="4" s="1"/>
  <c r="K5872" i="4"/>
  <c r="I5872" i="4" s="1"/>
  <c r="K5873" i="4"/>
  <c r="I5873" i="4" s="1"/>
  <c r="K5874" i="4"/>
  <c r="I5874" i="4" s="1"/>
  <c r="K5875" i="4"/>
  <c r="I5875" i="4" s="1"/>
  <c r="K5876" i="4"/>
  <c r="I5876" i="4" s="1"/>
  <c r="K5878" i="4"/>
  <c r="I5878" i="4" s="1"/>
  <c r="K5879" i="4"/>
  <c r="I5879" i="4" s="1"/>
  <c r="K5880" i="4"/>
  <c r="I5880" i="4" s="1"/>
  <c r="K5883" i="4"/>
  <c r="I5883" i="4" s="1"/>
  <c r="K5886" i="4"/>
  <c r="I5886" i="4" s="1"/>
  <c r="K5887" i="4"/>
  <c r="I5887" i="4" s="1"/>
  <c r="K5889" i="4"/>
  <c r="I5889" i="4" s="1"/>
  <c r="K5901" i="4"/>
  <c r="I5901" i="4" s="1"/>
  <c r="K5903" i="4"/>
  <c r="I5903" i="4" s="1"/>
  <c r="K5904" i="4"/>
  <c r="I5904" i="4" s="1"/>
  <c r="K5905" i="4"/>
  <c r="I5905" i="4" s="1"/>
  <c r="K5906" i="4"/>
  <c r="I5906" i="4" s="1"/>
  <c r="K5907" i="4"/>
  <c r="I5907" i="4" s="1"/>
  <c r="K5909" i="4"/>
  <c r="I5909" i="4" s="1"/>
  <c r="K5911" i="4"/>
  <c r="I5911" i="4" s="1"/>
  <c r="K5912" i="4"/>
  <c r="I5912" i="4" s="1"/>
  <c r="K5913" i="4"/>
  <c r="I5913" i="4" s="1"/>
  <c r="K5914" i="4"/>
  <c r="I5914" i="4" s="1"/>
  <c r="K5915" i="4"/>
  <c r="I5915" i="4" s="1"/>
  <c r="K5916" i="4"/>
  <c r="I5916" i="4" s="1"/>
  <c r="K5917" i="4"/>
  <c r="I5917" i="4" s="1"/>
  <c r="K5918" i="4"/>
  <c r="I5918" i="4" s="1"/>
  <c r="K5920" i="4"/>
  <c r="I5920" i="4" s="1"/>
  <c r="K5921" i="4"/>
  <c r="I5921" i="4" s="1"/>
  <c r="K5922" i="4"/>
  <c r="I5922" i="4" s="1"/>
  <c r="K5925" i="4"/>
  <c r="I5925" i="4" s="1"/>
  <c r="K5927" i="4"/>
  <c r="I5927" i="4" s="1"/>
  <c r="K5935" i="4"/>
  <c r="K5943" i="4"/>
  <c r="I5943" i="4" s="1"/>
  <c r="K5945" i="4"/>
  <c r="I5945" i="4" s="1"/>
  <c r="K5946" i="4"/>
  <c r="I5946" i="4" s="1"/>
  <c r="K5947" i="4"/>
  <c r="I5947" i="4" s="1"/>
  <c r="K5948" i="4"/>
  <c r="I5948" i="4" s="1"/>
  <c r="K5949" i="4"/>
  <c r="I5949" i="4" s="1"/>
  <c r="K5951" i="4"/>
  <c r="K5953" i="4"/>
  <c r="I5953" i="4" s="1"/>
  <c r="K5954" i="4"/>
  <c r="I5954" i="4" s="1"/>
  <c r="K5955" i="4"/>
  <c r="I5955" i="4" s="1"/>
  <c r="K5956" i="4"/>
  <c r="I5956" i="4" s="1"/>
  <c r="K5957" i="4"/>
  <c r="I5957" i="4" s="1"/>
  <c r="K5958" i="4"/>
  <c r="I5958" i="4" s="1"/>
  <c r="K5959" i="4"/>
  <c r="I5959" i="4" s="1"/>
  <c r="K5960" i="4"/>
  <c r="I5960" i="4" s="1"/>
  <c r="K5962" i="4"/>
  <c r="I5962" i="4" s="1"/>
  <c r="K5963" i="4"/>
  <c r="I5963" i="4" s="1"/>
  <c r="K5964" i="4"/>
  <c r="I5964" i="4" s="1"/>
  <c r="K5967" i="4"/>
  <c r="I5967" i="4" s="1"/>
  <c r="K5968" i="4"/>
  <c r="I5968" i="4" s="1"/>
  <c r="K5970" i="4"/>
  <c r="I5970" i="4" s="1"/>
  <c r="K5985" i="4"/>
  <c r="I5985" i="4" s="1"/>
  <c r="K5987" i="4"/>
  <c r="I5987" i="4" s="1"/>
  <c r="K5988" i="4"/>
  <c r="I5988" i="4" s="1"/>
  <c r="K5989" i="4"/>
  <c r="I5989" i="4" s="1"/>
  <c r="K5990" i="4"/>
  <c r="I5990" i="4" s="1"/>
  <c r="K5992" i="4"/>
  <c r="K5994" i="4"/>
  <c r="I5994" i="4" s="1"/>
  <c r="K5995" i="4"/>
  <c r="I5995" i="4" s="1"/>
  <c r="K5996" i="4"/>
  <c r="I5996" i="4" s="1"/>
  <c r="K5997" i="4"/>
  <c r="I5997" i="4" s="1"/>
  <c r="K5998" i="4"/>
  <c r="I5998" i="4" s="1"/>
  <c r="K5999" i="4"/>
  <c r="K6001" i="4"/>
  <c r="I6001" i="4" s="1"/>
  <c r="K6002" i="4"/>
  <c r="I6002" i="4" s="1"/>
  <c r="K6003" i="4"/>
  <c r="I6003" i="4" s="1"/>
  <c r="K6006" i="4"/>
  <c r="I6006" i="4" s="1"/>
  <c r="K6009" i="4"/>
  <c r="I6009" i="4" s="1"/>
  <c r="K6020" i="4"/>
  <c r="K6028" i="4"/>
  <c r="I6028" i="4" s="1"/>
  <c r="K6030" i="4"/>
  <c r="I6030" i="4" s="1"/>
  <c r="K6031" i="4"/>
  <c r="I6031" i="4" s="1"/>
  <c r="K6032" i="4"/>
  <c r="I6032" i="4" s="1"/>
  <c r="K6033" i="4"/>
  <c r="I6033" i="4" s="1"/>
  <c r="K6035" i="4"/>
  <c r="K6037" i="4"/>
  <c r="I6037" i="4" s="1"/>
  <c r="K6049" i="4"/>
  <c r="I6049" i="4" s="1"/>
  <c r="K6051" i="4"/>
  <c r="I6051" i="4" s="1"/>
  <c r="K6052" i="4"/>
  <c r="I6052" i="4" s="1"/>
  <c r="K6054" i="4"/>
  <c r="I6054" i="4" s="1"/>
  <c r="K6058" i="4"/>
  <c r="I6058" i="4" s="1"/>
  <c r="K6059" i="4"/>
  <c r="I6059" i="4" s="1"/>
  <c r="K6060" i="4"/>
  <c r="I6060" i="4" s="1"/>
  <c r="K6062" i="4"/>
  <c r="I6062" i="4" s="1"/>
  <c r="K6063" i="4"/>
  <c r="I6063" i="4" s="1"/>
  <c r="K6066" i="4"/>
  <c r="I6066" i="4" s="1"/>
  <c r="K6068" i="4"/>
  <c r="I6068" i="4" s="1"/>
  <c r="K6120" i="4"/>
  <c r="K6127" i="4"/>
  <c r="K6135" i="4"/>
  <c r="I6135" i="4" s="1"/>
  <c r="K6137" i="4"/>
  <c r="I6137" i="4" s="1"/>
  <c r="K6138" i="4"/>
  <c r="I6138" i="4" s="1"/>
  <c r="K6140" i="4"/>
  <c r="I6140" i="4" s="1"/>
  <c r="K6141" i="4"/>
  <c r="I6141" i="4" s="1"/>
  <c r="K6143" i="4"/>
  <c r="I6143" i="4" s="1"/>
  <c r="K6145" i="4"/>
  <c r="I6145" i="4" s="1"/>
  <c r="K6146" i="4"/>
  <c r="I6146" i="4" s="1"/>
  <c r="K6147" i="4"/>
  <c r="I6147" i="4" s="1"/>
  <c r="K6148" i="4"/>
  <c r="I6148" i="4" s="1"/>
  <c r="K6149" i="4"/>
  <c r="I6149" i="4" s="1"/>
  <c r="K6150" i="4"/>
  <c r="I6150" i="4" s="1"/>
  <c r="K6151" i="4"/>
  <c r="I6151" i="4" s="1"/>
  <c r="K6152" i="4"/>
  <c r="I6152" i="4" s="1"/>
  <c r="K6154" i="4"/>
  <c r="I6154" i="4" s="1"/>
  <c r="K6155" i="4"/>
  <c r="I6155" i="4" s="1"/>
  <c r="K6156" i="4"/>
  <c r="I6156" i="4" s="1"/>
  <c r="K6159" i="4"/>
  <c r="I6159" i="4" s="1"/>
  <c r="K6162" i="4"/>
  <c r="I6162" i="4" s="1"/>
  <c r="K6163" i="4"/>
  <c r="I6163" i="4" s="1"/>
  <c r="K6165" i="4"/>
  <c r="I6165" i="4" s="1"/>
  <c r="K6177" i="4"/>
  <c r="I6177" i="4" s="1"/>
  <c r="K6179" i="4"/>
  <c r="I6179" i="4" s="1"/>
  <c r="K6180" i="4"/>
  <c r="I6180" i="4" s="1"/>
  <c r="K6181" i="4"/>
  <c r="I6181" i="4" s="1"/>
  <c r="K6182" i="4"/>
  <c r="I6182" i="4" s="1"/>
  <c r="K6183" i="4"/>
  <c r="I6183" i="4" s="1"/>
  <c r="K6185" i="4"/>
  <c r="I6185" i="4" s="1"/>
  <c r="K6187" i="4"/>
  <c r="I6187" i="4" s="1"/>
  <c r="K6188" i="4"/>
  <c r="I6188" i="4" s="1"/>
  <c r="K6189" i="4"/>
  <c r="I6189" i="4" s="1"/>
  <c r="K6190" i="4"/>
  <c r="I6190" i="4" s="1"/>
  <c r="K6191" i="4"/>
  <c r="I6191" i="4" s="1"/>
  <c r="K6192" i="4"/>
  <c r="I6192" i="4" s="1"/>
  <c r="K6193" i="4"/>
  <c r="I6193" i="4" s="1"/>
  <c r="K6194" i="4"/>
  <c r="I6194" i="4" s="1"/>
  <c r="K6196" i="4"/>
  <c r="I6196" i="4" s="1"/>
  <c r="K6197" i="4"/>
  <c r="I6197" i="4" s="1"/>
  <c r="K6198" i="4"/>
  <c r="I6198" i="4" s="1"/>
  <c r="K6201" i="4"/>
  <c r="I6201" i="4" s="1"/>
  <c r="K6204" i="4"/>
  <c r="I6204" i="4" s="1"/>
  <c r="K6206" i="4"/>
  <c r="I6206" i="4" s="1"/>
  <c r="K6218" i="4"/>
  <c r="I6218" i="4" s="1"/>
  <c r="K6220" i="4"/>
  <c r="I6220" i="4" s="1"/>
  <c r="K6221" i="4"/>
  <c r="I6221" i="4" s="1"/>
  <c r="K6222" i="4"/>
  <c r="I6222" i="4" s="1"/>
  <c r="K6223" i="4"/>
  <c r="I6223" i="4" s="1"/>
  <c r="K6224" i="4"/>
  <c r="I6224" i="4" s="1"/>
  <c r="K6226" i="4"/>
  <c r="I6226" i="4" s="1"/>
  <c r="K6228" i="4"/>
  <c r="I6228" i="4" s="1"/>
  <c r="K6229" i="4"/>
  <c r="I6229" i="4" s="1"/>
  <c r="K6230" i="4"/>
  <c r="I6230" i="4" s="1"/>
  <c r="K6231" i="4"/>
  <c r="I6231" i="4" s="1"/>
  <c r="K6232" i="4"/>
  <c r="I6232" i="4" s="1"/>
  <c r="K6233" i="4"/>
  <c r="I6233" i="4" s="1"/>
  <c r="K6234" i="4"/>
  <c r="I6234" i="4" s="1"/>
  <c r="K6235" i="4"/>
  <c r="I6235" i="4" s="1"/>
  <c r="K6237" i="4"/>
  <c r="I6237" i="4" s="1"/>
  <c r="K6238" i="4"/>
  <c r="I6238" i="4" s="1"/>
  <c r="K6242" i="4"/>
  <c r="I6242" i="4" s="1"/>
  <c r="K6245" i="4"/>
  <c r="I6245" i="4" s="1"/>
  <c r="K6246" i="4"/>
  <c r="I6246" i="4" s="1"/>
  <c r="K6248" i="4"/>
  <c r="I6248" i="4" s="1"/>
  <c r="K6259" i="4"/>
  <c r="I6259" i="4" s="1"/>
  <c r="K6261" i="4"/>
  <c r="I6261" i="4" s="1"/>
  <c r="K6262" i="4"/>
  <c r="I6262" i="4" s="1"/>
  <c r="K6263" i="4"/>
  <c r="I6263" i="4" s="1"/>
  <c r="K6264" i="4"/>
  <c r="I6264" i="4" s="1"/>
  <c r="K6265" i="4"/>
  <c r="I6265" i="4" s="1"/>
  <c r="K6267" i="4"/>
  <c r="I6267" i="4" s="1"/>
  <c r="K6269" i="4"/>
  <c r="I6269" i="4" s="1"/>
  <c r="K6270" i="4"/>
  <c r="I6270" i="4" s="1"/>
  <c r="K6271" i="4"/>
  <c r="I6271" i="4" s="1"/>
  <c r="K6272" i="4"/>
  <c r="I6272" i="4" s="1"/>
  <c r="K6273" i="4"/>
  <c r="I6273" i="4" s="1"/>
  <c r="K6274" i="4"/>
  <c r="I6274" i="4" s="1"/>
  <c r="K6275" i="4"/>
  <c r="I6275" i="4" s="1"/>
  <c r="K6276" i="4"/>
  <c r="I6276" i="4" s="1"/>
  <c r="K6278" i="4"/>
  <c r="I6278" i="4" s="1"/>
  <c r="K6279" i="4"/>
  <c r="I6279" i="4" s="1"/>
  <c r="K6280" i="4"/>
  <c r="I6280" i="4" s="1"/>
  <c r="K6283" i="4"/>
  <c r="I6283" i="4" s="1"/>
  <c r="K6286" i="4"/>
  <c r="I6286" i="4" s="1"/>
  <c r="K6288" i="4"/>
  <c r="I6288" i="4" s="1"/>
  <c r="K6300" i="4"/>
  <c r="I6300" i="4" s="1"/>
  <c r="K6302" i="4"/>
  <c r="I6302" i="4" s="1"/>
  <c r="K6303" i="4"/>
  <c r="I6303" i="4" s="1"/>
  <c r="K6304" i="4"/>
  <c r="I6304" i="4" s="1"/>
  <c r="K6305" i="4"/>
  <c r="I6305" i="4" s="1"/>
  <c r="K6307" i="4"/>
  <c r="I6307" i="4" s="1"/>
  <c r="K6309" i="4"/>
  <c r="I6309" i="4" s="1"/>
  <c r="K6310" i="4"/>
  <c r="I6310" i="4" s="1"/>
  <c r="K6311" i="4"/>
  <c r="I6311" i="4" s="1"/>
  <c r="K6312" i="4"/>
  <c r="I6312" i="4" s="1"/>
  <c r="K6313" i="4"/>
  <c r="I6313" i="4" s="1"/>
  <c r="K6314" i="4"/>
  <c r="I6314" i="4" s="1"/>
  <c r="K6315" i="4"/>
  <c r="I6315" i="4" s="1"/>
  <c r="K6316" i="4"/>
  <c r="I6316" i="4" s="1"/>
  <c r="K6318" i="4"/>
  <c r="I6318" i="4" s="1"/>
  <c r="K6319" i="4"/>
  <c r="I6319" i="4" s="1"/>
  <c r="K6320" i="4"/>
  <c r="I6320" i="4" s="1"/>
  <c r="K6323" i="4"/>
  <c r="I6323" i="4" s="1"/>
  <c r="K6326" i="4"/>
  <c r="I6326" i="4" s="1"/>
  <c r="K6328" i="4"/>
  <c r="I6328" i="4" s="1"/>
  <c r="K6340" i="4"/>
  <c r="I6340" i="4" s="1"/>
  <c r="K6342" i="4"/>
  <c r="I6342" i="4" s="1"/>
  <c r="K6343" i="4"/>
  <c r="I6343" i="4" s="1"/>
  <c r="K6344" i="4"/>
  <c r="I6344" i="4" s="1"/>
  <c r="K6345" i="4"/>
  <c r="I6345" i="4" s="1"/>
  <c r="K6347" i="4"/>
  <c r="I6347" i="4" s="1"/>
  <c r="K6349" i="4"/>
  <c r="I6349" i="4" s="1"/>
  <c r="K6350" i="4"/>
  <c r="I6350" i="4" s="1"/>
  <c r="K6351" i="4"/>
  <c r="I6351" i="4" s="1"/>
  <c r="K6352" i="4"/>
  <c r="I6352" i="4" s="1"/>
  <c r="K6353" i="4"/>
  <c r="I6353" i="4" s="1"/>
  <c r="K6354" i="4"/>
  <c r="I6354" i="4" s="1"/>
  <c r="K6355" i="4"/>
  <c r="I6355" i="4" s="1"/>
  <c r="K6356" i="4"/>
  <c r="I6356" i="4" s="1"/>
  <c r="K6358" i="4"/>
  <c r="I6358" i="4" s="1"/>
  <c r="K6359" i="4"/>
  <c r="I6359" i="4" s="1"/>
  <c r="K6360" i="4"/>
  <c r="I6360" i="4" s="1"/>
  <c r="K6363" i="4"/>
  <c r="I6363" i="4" s="1"/>
  <c r="K6366" i="4"/>
  <c r="I6366" i="4" s="1"/>
  <c r="K6369" i="4"/>
  <c r="I6369" i="4" s="1"/>
  <c r="K6380" i="4"/>
  <c r="I6380" i="4" s="1"/>
  <c r="K6382" i="4"/>
  <c r="I6382" i="4" s="1"/>
  <c r="K6383" i="4"/>
  <c r="I6383" i="4" s="1"/>
  <c r="K6384" i="4"/>
  <c r="I6384" i="4" s="1"/>
  <c r="K6385" i="4"/>
  <c r="I6385" i="4" s="1"/>
  <c r="K6387" i="4"/>
  <c r="I6387" i="4" s="1"/>
  <c r="K6389" i="4"/>
  <c r="I6389" i="4" s="1"/>
  <c r="K6390" i="4"/>
  <c r="I6390" i="4" s="1"/>
  <c r="K6391" i="4"/>
  <c r="I6391" i="4" s="1"/>
  <c r="K6392" i="4"/>
  <c r="I6392" i="4" s="1"/>
  <c r="K6393" i="4"/>
  <c r="I6393" i="4" s="1"/>
  <c r="K6394" i="4"/>
  <c r="I6394" i="4" s="1"/>
  <c r="K6395" i="4"/>
  <c r="I6395" i="4" s="1"/>
  <c r="K6396" i="4"/>
  <c r="I6396" i="4" s="1"/>
  <c r="K6398" i="4"/>
  <c r="I6398" i="4" s="1"/>
  <c r="K6399" i="4"/>
  <c r="I6399" i="4" s="1"/>
  <c r="K6400" i="4"/>
  <c r="I6400" i="4" s="1"/>
  <c r="K6404" i="4"/>
  <c r="I6404" i="4" s="1"/>
  <c r="K6406" i="4"/>
  <c r="I6406" i="4" s="1"/>
  <c r="K6407" i="4"/>
  <c r="I6407" i="4" s="1"/>
  <c r="K6411" i="4"/>
  <c r="I6411" i="4" s="1"/>
  <c r="K6414" i="4"/>
  <c r="I6414" i="4" s="1"/>
  <c r="K6416" i="4"/>
  <c r="I6416" i="4" s="1"/>
  <c r="K6428" i="4"/>
  <c r="I6428" i="4" s="1"/>
  <c r="K6430" i="4"/>
  <c r="I6430" i="4" s="1"/>
  <c r="K6431" i="4"/>
  <c r="I6431" i="4" s="1"/>
  <c r="K6432" i="4"/>
  <c r="I6432" i="4" s="1"/>
  <c r="K6433" i="4"/>
  <c r="I6433" i="4" s="1"/>
  <c r="K6434" i="4"/>
  <c r="I6434" i="4" s="1"/>
  <c r="K6436" i="4"/>
  <c r="I6436" i="4" s="1"/>
  <c r="K6438" i="4"/>
  <c r="I6438" i="4" s="1"/>
  <c r="K6439" i="4"/>
  <c r="I6439" i="4" s="1"/>
  <c r="K6441" i="4"/>
  <c r="I6441" i="4" s="1"/>
  <c r="K6442" i="4"/>
  <c r="I6442" i="4" s="1"/>
  <c r="K6443" i="4"/>
  <c r="I6443" i="4" s="1"/>
  <c r="K6444" i="4"/>
  <c r="I6444" i="4" s="1"/>
  <c r="K6445" i="4"/>
  <c r="I6445" i="4" s="1"/>
  <c r="K6447" i="4"/>
  <c r="I6447" i="4" s="1"/>
  <c r="K6448" i="4"/>
  <c r="I6448" i="4" s="1"/>
  <c r="K6449" i="4"/>
  <c r="I6449" i="4" s="1"/>
  <c r="K6453" i="4"/>
  <c r="I6453" i="4" s="1"/>
  <c r="K6457" i="4"/>
  <c r="I6457" i="4" s="1"/>
  <c r="K6460" i="4"/>
  <c r="I6460" i="4" s="1"/>
  <c r="K6464" i="4"/>
  <c r="I6464" i="4" s="1"/>
  <c r="K6465" i="4"/>
  <c r="I6465" i="4" s="1"/>
  <c r="K6467" i="4"/>
  <c r="I6467" i="4" s="1"/>
  <c r="K6479" i="4"/>
  <c r="I6479" i="4" s="1"/>
  <c r="K6481" i="4"/>
  <c r="I6481" i="4" s="1"/>
  <c r="K6482" i="4"/>
  <c r="I6482" i="4" s="1"/>
  <c r="K6483" i="4"/>
  <c r="I6483" i="4" s="1"/>
  <c r="K6484" i="4"/>
  <c r="I6484" i="4" s="1"/>
  <c r="K6485" i="4"/>
  <c r="I6485" i="4" s="1"/>
  <c r="K6487" i="4"/>
  <c r="I6487" i="4" s="1"/>
  <c r="K6489" i="4"/>
  <c r="I6489" i="4" s="1"/>
  <c r="K6490" i="4"/>
  <c r="I6490" i="4" s="1"/>
  <c r="K6491" i="4"/>
  <c r="I6491" i="4" s="1"/>
  <c r="K6492" i="4"/>
  <c r="I6492" i="4" s="1"/>
  <c r="K6493" i="4"/>
  <c r="I6493" i="4" s="1"/>
  <c r="K6494" i="4"/>
  <c r="I6494" i="4" s="1"/>
  <c r="K6495" i="4"/>
  <c r="I6495" i="4" s="1"/>
  <c r="K6496" i="4"/>
  <c r="I6496" i="4" s="1"/>
  <c r="K6498" i="4"/>
  <c r="I6498" i="4" s="1"/>
  <c r="K6499" i="4"/>
  <c r="I6499" i="4" s="1"/>
  <c r="K6500" i="4"/>
  <c r="I6500" i="4" s="1"/>
  <c r="K6503" i="4"/>
  <c r="I6503" i="4" s="1"/>
  <c r="K6506" i="4"/>
  <c r="I6506" i="4" s="1"/>
  <c r="K6508" i="4"/>
  <c r="I6508" i="4" s="1"/>
  <c r="K6519" i="4"/>
  <c r="I6519" i="4" s="1"/>
  <c r="K6521" i="4"/>
  <c r="I6521" i="4" s="1"/>
  <c r="K6522" i="4"/>
  <c r="I6522" i="4" s="1"/>
  <c r="K6523" i="4"/>
  <c r="I6523" i="4" s="1"/>
  <c r="K6524" i="4"/>
  <c r="I6524" i="4" s="1"/>
  <c r="K6526" i="4"/>
  <c r="I6526" i="4" s="1"/>
  <c r="K6528" i="4"/>
  <c r="I6528" i="4" s="1"/>
  <c r="K6529" i="4"/>
  <c r="I6529" i="4" s="1"/>
  <c r="K6530" i="4"/>
  <c r="I6530" i="4" s="1"/>
  <c r="K6531" i="4"/>
  <c r="I6531" i="4" s="1"/>
  <c r="K6532" i="4"/>
  <c r="I6532" i="4" s="1"/>
  <c r="K6533" i="4"/>
  <c r="I6533" i="4" s="1"/>
  <c r="K6534" i="4"/>
  <c r="I6534" i="4" s="1"/>
  <c r="K6535" i="4"/>
  <c r="I6535" i="4" s="1"/>
  <c r="K6537" i="4"/>
  <c r="I6537" i="4" s="1"/>
  <c r="K6538" i="4"/>
  <c r="I6538" i="4" s="1"/>
  <c r="K6539" i="4"/>
  <c r="I6539" i="4" s="1"/>
  <c r="K6542" i="4"/>
  <c r="I6542" i="4" s="1"/>
  <c r="K6545" i="4"/>
  <c r="I6545" i="4" s="1"/>
  <c r="K6546" i="4"/>
  <c r="I6546" i="4" s="1"/>
  <c r="K6548" i="4"/>
  <c r="I6548" i="4" s="1"/>
  <c r="K6560" i="4"/>
  <c r="I6560" i="4" s="1"/>
  <c r="K6562" i="4"/>
  <c r="I6562" i="4" s="1"/>
  <c r="K6563" i="4"/>
  <c r="I6563" i="4" s="1"/>
  <c r="K6564" i="4"/>
  <c r="I6564" i="4" s="1"/>
  <c r="K6565" i="4"/>
  <c r="I6565" i="4" s="1"/>
  <c r="K6566" i="4"/>
  <c r="I6566" i="4" s="1"/>
  <c r="K6568" i="4"/>
  <c r="I6568" i="4" s="1"/>
  <c r="K6570" i="4"/>
  <c r="I6570" i="4" s="1"/>
  <c r="K6571" i="4"/>
  <c r="I6571" i="4" s="1"/>
  <c r="K6572" i="4"/>
  <c r="I6572" i="4" s="1"/>
  <c r="K6573" i="4"/>
  <c r="I6573" i="4" s="1"/>
  <c r="K6574" i="4"/>
  <c r="I6574" i="4" s="1"/>
  <c r="K6575" i="4"/>
  <c r="I6575" i="4" s="1"/>
  <c r="K6576" i="4"/>
  <c r="I6576" i="4" s="1"/>
  <c r="K6577" i="4"/>
  <c r="I6577" i="4" s="1"/>
  <c r="K6579" i="4"/>
  <c r="I6579" i="4" s="1"/>
  <c r="K6580" i="4"/>
  <c r="I6580" i="4" s="1"/>
  <c r="K6581" i="4"/>
  <c r="I6581" i="4" s="1"/>
  <c r="K6585" i="4"/>
  <c r="I6585" i="4" s="1"/>
  <c r="K6588" i="4"/>
  <c r="I6588" i="4" s="1"/>
  <c r="K6589" i="4"/>
  <c r="I6589" i="4" s="1"/>
  <c r="K6591" i="4"/>
  <c r="I6591" i="4" s="1"/>
  <c r="K6603" i="4"/>
  <c r="I6603" i="4" s="1"/>
  <c r="K6605" i="4"/>
  <c r="I6605" i="4" s="1"/>
  <c r="K6606" i="4"/>
  <c r="I6606" i="4" s="1"/>
  <c r="K6607" i="4"/>
  <c r="I6607" i="4" s="1"/>
  <c r="K6608" i="4"/>
  <c r="I6608" i="4" s="1"/>
  <c r="K6610" i="4"/>
  <c r="I6610" i="4" s="1"/>
  <c r="K6612" i="4"/>
  <c r="I6612" i="4" s="1"/>
  <c r="K6613" i="4"/>
  <c r="I6613" i="4" s="1"/>
  <c r="K6614" i="4"/>
  <c r="I6614" i="4" s="1"/>
  <c r="K6615" i="4"/>
  <c r="I6615" i="4" s="1"/>
  <c r="K6616" i="4"/>
  <c r="I6616" i="4" s="1"/>
  <c r="K6617" i="4"/>
  <c r="I6617" i="4" s="1"/>
  <c r="K6618" i="4"/>
  <c r="I6618" i="4" s="1"/>
  <c r="K6619" i="4"/>
  <c r="I6619" i="4" s="1"/>
  <c r="K6621" i="4"/>
  <c r="I6621" i="4" s="1"/>
  <c r="K6622" i="4"/>
  <c r="I6622" i="4" s="1"/>
  <c r="K6623" i="4"/>
  <c r="I6623" i="4" s="1"/>
  <c r="K6626" i="4"/>
  <c r="I6626" i="4" s="1"/>
  <c r="K6627" i="4"/>
  <c r="I6627" i="4" s="1"/>
  <c r="K6630" i="4"/>
  <c r="I6630" i="4" s="1"/>
  <c r="K6631" i="4"/>
  <c r="I6631" i="4" s="1"/>
  <c r="K6633" i="4"/>
  <c r="I6633" i="4" s="1"/>
  <c r="K6645" i="4"/>
  <c r="I6645" i="4" s="1"/>
  <c r="K6647" i="4"/>
  <c r="I6647" i="4" s="1"/>
  <c r="K6648" i="4"/>
  <c r="I6648" i="4" s="1"/>
  <c r="K6649" i="4"/>
  <c r="I6649" i="4" s="1"/>
  <c r="K6650" i="4"/>
  <c r="I6650" i="4" s="1"/>
  <c r="K6651" i="4"/>
  <c r="I6651" i="4" s="1"/>
  <c r="K6653" i="4"/>
  <c r="I6653" i="4" s="1"/>
  <c r="K6655" i="4"/>
  <c r="I6655" i="4" s="1"/>
  <c r="K6656" i="4"/>
  <c r="I6656" i="4" s="1"/>
  <c r="K6657" i="4"/>
  <c r="I6657" i="4" s="1"/>
  <c r="K6658" i="4"/>
  <c r="I6658" i="4" s="1"/>
  <c r="K6659" i="4"/>
  <c r="I6659" i="4" s="1"/>
  <c r="K6660" i="4"/>
  <c r="I6660" i="4" s="1"/>
  <c r="K6661" i="4"/>
  <c r="I6661" i="4" s="1"/>
  <c r="K6662" i="4"/>
  <c r="I6662" i="4" s="1"/>
  <c r="K6664" i="4"/>
  <c r="I6664" i="4" s="1"/>
  <c r="K6665" i="4"/>
  <c r="I6665" i="4" s="1"/>
  <c r="K6666" i="4"/>
  <c r="I6666" i="4" s="1"/>
  <c r="K6669" i="4"/>
  <c r="I6669" i="4" s="1"/>
  <c r="K6672" i="4"/>
  <c r="I6672" i="4" s="1"/>
  <c r="K6673" i="4"/>
  <c r="I6673" i="4" s="1"/>
  <c r="K6675" i="4"/>
  <c r="I6675" i="4" s="1"/>
  <c r="K6683" i="4"/>
  <c r="K6686" i="4"/>
  <c r="K6694" i="4"/>
  <c r="I6694" i="4" s="1"/>
  <c r="K6696" i="4"/>
  <c r="I6696" i="4" s="1"/>
  <c r="K6697" i="4"/>
  <c r="I6697" i="4" s="1"/>
  <c r="K6698" i="4"/>
  <c r="I6698" i="4" s="1"/>
  <c r="K6699" i="4"/>
  <c r="I6699" i="4" s="1"/>
  <c r="K6700" i="4"/>
  <c r="I6700" i="4" s="1"/>
  <c r="K6702" i="4"/>
  <c r="K6704" i="4"/>
  <c r="I6704" i="4" s="1"/>
  <c r="K6705" i="4"/>
  <c r="I6705" i="4" s="1"/>
  <c r="K6707" i="4"/>
  <c r="I6707" i="4" s="1"/>
  <c r="K6708" i="4"/>
  <c r="I6708" i="4" s="1"/>
  <c r="K6709" i="4"/>
  <c r="I6709" i="4" s="1"/>
  <c r="K6710" i="4"/>
  <c r="I6710" i="4" s="1"/>
  <c r="K6714" i="4"/>
  <c r="I6714" i="4" s="1"/>
  <c r="K6716" i="4"/>
  <c r="I6716" i="4" s="1"/>
  <c r="K6717" i="4"/>
  <c r="I6717" i="4" s="1"/>
  <c r="K6718" i="4"/>
  <c r="I6718" i="4" s="1"/>
  <c r="K6719" i="4"/>
  <c r="I6719" i="4" s="1"/>
  <c r="K6722" i="4"/>
  <c r="I6722" i="4" s="1"/>
  <c r="K6723" i="4"/>
  <c r="I6723" i="4" s="1"/>
  <c r="K6724" i="4"/>
  <c r="I6724" i="4" s="1"/>
  <c r="K6725" i="4"/>
  <c r="I6725" i="4" s="1"/>
  <c r="K6729" i="4"/>
  <c r="I6729" i="4" s="1"/>
  <c r="K6730" i="4"/>
  <c r="I6730" i="4" s="1"/>
  <c r="K6733" i="4"/>
  <c r="I6733" i="4" s="1"/>
  <c r="K6734" i="4"/>
  <c r="I6734" i="4" s="1"/>
  <c r="K6740" i="4"/>
  <c r="I6740" i="4" s="1"/>
  <c r="K6742" i="4"/>
  <c r="I6742" i="4" s="1"/>
  <c r="K6743" i="4"/>
  <c r="I6743" i="4" s="1"/>
  <c r="K6744" i="4"/>
  <c r="I6744" i="4" s="1"/>
  <c r="K6746" i="4"/>
  <c r="I6746" i="4" s="1"/>
  <c r="K6790" i="4"/>
  <c r="K6793" i="4"/>
  <c r="K6801" i="4"/>
  <c r="I6801" i="4" s="1"/>
  <c r="K6803" i="4"/>
  <c r="I6803" i="4" s="1"/>
  <c r="K6804" i="4"/>
  <c r="I6804" i="4" s="1"/>
  <c r="K6805" i="4"/>
  <c r="I6805" i="4" s="1"/>
  <c r="K6806" i="4"/>
  <c r="I6806" i="4" s="1"/>
  <c r="K6807" i="4"/>
  <c r="I6807" i="4" s="1"/>
  <c r="K6809" i="4"/>
  <c r="I6809" i="4" s="1"/>
  <c r="K6811" i="4"/>
  <c r="I6811" i="4" s="1"/>
  <c r="K6812" i="4"/>
  <c r="I6812" i="4" s="1"/>
  <c r="K6813" i="4"/>
  <c r="I6813" i="4" s="1"/>
  <c r="K6814" i="4"/>
  <c r="I6814" i="4" s="1"/>
  <c r="K6815" i="4"/>
  <c r="K6816" i="4"/>
  <c r="I6816" i="4" s="1"/>
  <c r="K6817" i="4"/>
  <c r="I6817" i="4" s="1"/>
  <c r="K6818" i="4"/>
  <c r="I6818" i="4" s="1"/>
  <c r="K6820" i="4"/>
  <c r="I6820" i="4" s="1"/>
  <c r="K6821" i="4"/>
  <c r="I6821" i="4" s="1"/>
  <c r="K6822" i="4"/>
  <c r="I6822" i="4" s="1"/>
  <c r="K6826" i="4"/>
  <c r="I6826" i="4" s="1"/>
  <c r="K6827" i="4"/>
  <c r="I6827" i="4" s="1"/>
  <c r="K6830" i="4"/>
  <c r="I6830" i="4" s="1"/>
  <c r="K6831" i="4"/>
  <c r="I6831" i="4" s="1"/>
  <c r="K6833" i="4"/>
  <c r="I6833" i="4" s="1"/>
  <c r="K6849" i="4"/>
  <c r="I6849" i="4" s="1"/>
  <c r="K6851" i="4"/>
  <c r="I6851" i="4" s="1"/>
  <c r="K6852" i="4"/>
  <c r="I6852" i="4" s="1"/>
  <c r="K6853" i="4"/>
  <c r="I6853" i="4" s="1"/>
  <c r="K6854" i="4"/>
  <c r="I6854" i="4" s="1"/>
  <c r="K6855" i="4"/>
  <c r="I6855" i="4" s="1"/>
  <c r="K6857" i="4"/>
  <c r="I6857" i="4" s="1"/>
  <c r="K6859" i="4"/>
  <c r="I6859" i="4" s="1"/>
  <c r="K6860" i="4"/>
  <c r="I6860" i="4" s="1"/>
  <c r="K6861" i="4"/>
  <c r="I6861" i="4" s="1"/>
  <c r="K6862" i="4"/>
  <c r="I6862" i="4" s="1"/>
  <c r="K6863" i="4"/>
  <c r="I6863" i="4" s="1"/>
  <c r="K6864" i="4"/>
  <c r="I6864" i="4" s="1"/>
  <c r="K6865" i="4"/>
  <c r="I6865" i="4" s="1"/>
  <c r="K6866" i="4"/>
  <c r="I6866" i="4" s="1"/>
  <c r="K6868" i="4"/>
  <c r="I6868" i="4" s="1"/>
  <c r="K6869" i="4"/>
  <c r="I6869" i="4" s="1"/>
  <c r="K6870" i="4"/>
  <c r="I6870" i="4" s="1"/>
  <c r="K6873" i="4"/>
  <c r="I6873" i="4" s="1"/>
  <c r="K6876" i="4"/>
  <c r="I6876" i="4" s="1"/>
  <c r="K6877" i="4"/>
  <c r="I6877" i="4" s="1"/>
  <c r="K6878" i="4"/>
  <c r="I6878" i="4" s="1"/>
  <c r="K6880" i="4"/>
  <c r="I6880" i="4" s="1"/>
  <c r="K6896" i="4"/>
  <c r="I6896" i="4" s="1"/>
  <c r="K6898" i="4"/>
  <c r="I6898" i="4" s="1"/>
  <c r="K6899" i="4"/>
  <c r="I6899" i="4" s="1"/>
  <c r="K6900" i="4"/>
  <c r="I6900" i="4" s="1"/>
  <c r="K6901" i="4"/>
  <c r="I6901" i="4" s="1"/>
  <c r="K6903" i="4"/>
  <c r="I6903" i="4" s="1"/>
  <c r="K6905" i="4"/>
  <c r="I6905" i="4" s="1"/>
  <c r="K6906" i="4"/>
  <c r="I6906" i="4" s="1"/>
  <c r="K6907" i="4"/>
  <c r="I6907" i="4" s="1"/>
  <c r="K6908" i="4"/>
  <c r="I6908" i="4" s="1"/>
  <c r="K6909" i="4"/>
  <c r="I6909" i="4" s="1"/>
  <c r="K6910" i="4"/>
  <c r="I6910" i="4" s="1"/>
  <c r="K6911" i="4"/>
  <c r="I6911" i="4" s="1"/>
  <c r="K6912" i="4"/>
  <c r="I6912" i="4" s="1"/>
  <c r="K6914" i="4"/>
  <c r="I6914" i="4" s="1"/>
  <c r="K6915" i="4"/>
  <c r="I6915" i="4" s="1"/>
  <c r="K6916" i="4"/>
  <c r="I6916" i="4" s="1"/>
  <c r="K6920" i="4"/>
  <c r="I6920" i="4" s="1"/>
  <c r="K6921" i="4"/>
  <c r="I6921" i="4" s="1"/>
  <c r="K6924" i="4"/>
  <c r="I6924" i="4" s="1"/>
  <c r="K6926" i="4"/>
  <c r="I6926" i="4" s="1"/>
  <c r="K6942" i="4"/>
  <c r="I6942" i="4" s="1"/>
  <c r="K6944" i="4"/>
  <c r="I6944" i="4" s="1"/>
  <c r="K6945" i="4"/>
  <c r="I6945" i="4" s="1"/>
  <c r="K6946" i="4"/>
  <c r="I6946" i="4" s="1"/>
  <c r="K6947" i="4"/>
  <c r="I6947" i="4" s="1"/>
  <c r="K6948" i="4"/>
  <c r="I6948" i="4" s="1"/>
  <c r="K6950" i="4"/>
  <c r="I6950" i="4" s="1"/>
  <c r="K6952" i="4"/>
  <c r="I6952" i="4" s="1"/>
  <c r="K6953" i="4"/>
  <c r="I6953" i="4" s="1"/>
  <c r="K6954" i="4"/>
  <c r="I6954" i="4" s="1"/>
  <c r="K6955" i="4"/>
  <c r="I6955" i="4" s="1"/>
  <c r="K6956" i="4"/>
  <c r="I6956" i="4" s="1"/>
  <c r="K6957" i="4"/>
  <c r="I6957" i="4" s="1"/>
  <c r="K6958" i="4"/>
  <c r="I6958" i="4" s="1"/>
  <c r="K6959" i="4"/>
  <c r="I6959" i="4" s="1"/>
  <c r="K6961" i="4"/>
  <c r="I6961" i="4" s="1"/>
  <c r="K6962" i="4"/>
  <c r="I6962" i="4" s="1"/>
  <c r="K6963" i="4"/>
  <c r="I6963" i="4" s="1"/>
  <c r="K6966" i="4"/>
  <c r="I6966" i="4" s="1"/>
  <c r="K6969" i="4"/>
  <c r="I6969" i="4" s="1"/>
  <c r="K6970" i="4"/>
  <c r="I6970" i="4" s="1"/>
  <c r="K6972" i="4"/>
  <c r="I6972" i="4" s="1"/>
  <c r="K6989" i="4"/>
  <c r="I6989" i="4" s="1"/>
  <c r="K6991" i="4"/>
  <c r="I6991" i="4" s="1"/>
  <c r="K6992" i="4"/>
  <c r="I6992" i="4" s="1"/>
  <c r="K6993" i="4"/>
  <c r="I6993" i="4" s="1"/>
  <c r="K6994" i="4"/>
  <c r="I6994" i="4" s="1"/>
  <c r="K6995" i="4"/>
  <c r="I6995" i="4" s="1"/>
  <c r="K6997" i="4"/>
  <c r="I6997" i="4" s="1"/>
  <c r="K6999" i="4"/>
  <c r="I6999" i="4" s="1"/>
  <c r="K7000" i="4"/>
  <c r="I7000" i="4" s="1"/>
  <c r="K7001" i="4"/>
  <c r="I7001" i="4" s="1"/>
  <c r="K7002" i="4"/>
  <c r="I7002" i="4" s="1"/>
  <c r="K7003" i="4"/>
  <c r="I7003" i="4" s="1"/>
  <c r="K7004" i="4"/>
  <c r="I7004" i="4" s="1"/>
  <c r="K7005" i="4"/>
  <c r="I7005" i="4" s="1"/>
  <c r="K7006" i="4"/>
  <c r="I7006" i="4" s="1"/>
  <c r="K7008" i="4"/>
  <c r="I7008" i="4" s="1"/>
  <c r="K7009" i="4"/>
  <c r="I7009" i="4" s="1"/>
  <c r="K7010" i="4"/>
  <c r="I7010" i="4" s="1"/>
  <c r="K7014" i="4"/>
  <c r="I7014" i="4" s="1"/>
  <c r="K7015" i="4"/>
  <c r="I7015" i="4" s="1"/>
  <c r="K7018" i="4"/>
  <c r="I7018" i="4" s="1"/>
  <c r="K7019" i="4"/>
  <c r="I7019" i="4" s="1"/>
  <c r="K7020" i="4"/>
  <c r="I7020" i="4" s="1"/>
  <c r="K7022" i="4"/>
  <c r="I7022" i="4" s="1"/>
  <c r="K7038" i="4"/>
  <c r="I7038" i="4" s="1"/>
  <c r="K7040" i="4"/>
  <c r="I7040" i="4" s="1"/>
  <c r="K7051" i="4"/>
  <c r="I7051" i="4" s="1"/>
  <c r="K7052" i="4"/>
  <c r="I7052" i="4" s="1"/>
  <c r="K7053" i="4"/>
  <c r="I7053" i="4" s="1"/>
  <c r="K7054" i="4"/>
  <c r="I7054" i="4" s="1"/>
  <c r="K7055" i="4"/>
  <c r="I7055" i="4" s="1"/>
  <c r="K7057" i="4"/>
  <c r="I7057" i="4" s="1"/>
  <c r="K7058" i="4"/>
  <c r="I7058" i="4" s="1"/>
  <c r="K7059" i="4"/>
  <c r="I7059" i="4" s="1"/>
  <c r="K7063" i="4"/>
  <c r="I7063" i="4" s="1"/>
  <c r="K7064" i="4"/>
  <c r="I7064" i="4" s="1"/>
  <c r="K7067" i="4"/>
  <c r="I7067" i="4" s="1"/>
  <c r="K7069" i="4"/>
  <c r="I7069" i="4" s="1"/>
  <c r="K7078" i="4"/>
  <c r="K7086" i="4"/>
  <c r="I7086" i="4" s="1"/>
  <c r="K7088" i="4"/>
  <c r="I7088" i="4" s="1"/>
  <c r="K7089" i="4"/>
  <c r="I7089" i="4" s="1"/>
  <c r="K7090" i="4"/>
  <c r="I7090" i="4" s="1"/>
  <c r="K7091" i="4"/>
  <c r="I7091" i="4" s="1"/>
  <c r="K7092" i="4"/>
  <c r="I7092" i="4" s="1"/>
  <c r="K7094" i="4"/>
  <c r="K7096" i="4"/>
  <c r="I7096" i="4" s="1"/>
  <c r="K7097" i="4"/>
  <c r="I7097" i="4" s="1"/>
  <c r="K7098" i="4"/>
  <c r="I7098" i="4" s="1"/>
  <c r="K7099" i="4"/>
  <c r="I7099" i="4" s="1"/>
  <c r="K7100" i="4"/>
  <c r="I7100" i="4" s="1"/>
  <c r="K7101" i="4"/>
  <c r="I7101" i="4" s="1"/>
  <c r="K7102" i="4"/>
  <c r="I7102" i="4" s="1"/>
  <c r="K7103" i="4"/>
  <c r="I7103" i="4" s="1"/>
  <c r="K7105" i="4"/>
  <c r="I7105" i="4" s="1"/>
  <c r="K7106" i="4"/>
  <c r="I7106" i="4" s="1"/>
  <c r="K7107" i="4"/>
  <c r="I7107" i="4" s="1"/>
  <c r="K7110" i="4"/>
  <c r="I7110" i="4" s="1"/>
  <c r="K7114" i="4"/>
  <c r="I7114" i="4" s="1"/>
  <c r="K7115" i="4"/>
  <c r="I7115" i="4" s="1"/>
  <c r="K7116" i="4"/>
  <c r="I7116" i="4" s="1"/>
  <c r="K7118" i="4"/>
  <c r="I7118" i="4" s="1"/>
  <c r="K7119" i="4"/>
  <c r="I7119" i="4" s="1"/>
  <c r="K7121" i="4"/>
  <c r="I7121" i="4" s="1"/>
  <c r="K7140" i="4"/>
  <c r="I7140" i="4" s="1"/>
  <c r="K7142" i="4"/>
  <c r="K7143" i="4"/>
  <c r="I7143" i="4" s="1"/>
  <c r="K7144" i="4"/>
  <c r="I7144" i="4" s="1"/>
  <c r="K7145" i="4"/>
  <c r="I7145" i="4" s="1"/>
  <c r="K7146" i="4"/>
  <c r="I7146" i="4" s="1"/>
  <c r="K7148" i="4"/>
  <c r="K7150" i="4"/>
  <c r="I7150" i="4" s="1"/>
  <c r="K7152" i="4"/>
  <c r="I7152" i="4" s="1"/>
  <c r="K7153" i="4"/>
  <c r="I7153" i="4" s="1"/>
  <c r="K7155" i="4"/>
  <c r="I7155" i="4" s="1"/>
  <c r="K7156" i="4"/>
  <c r="I7156" i="4" s="1"/>
  <c r="K7157" i="4"/>
  <c r="I7157" i="4" s="1"/>
  <c r="K7158" i="4"/>
  <c r="I7158" i="4" s="1"/>
  <c r="K7159" i="4"/>
  <c r="I7159" i="4" s="1"/>
  <c r="K7161" i="4"/>
  <c r="I7161" i="4" s="1"/>
  <c r="K7162" i="4"/>
  <c r="I7162" i="4" s="1"/>
  <c r="K7164" i="4"/>
  <c r="I7164" i="4" s="1"/>
  <c r="K7165" i="4"/>
  <c r="I7165" i="4" s="1"/>
  <c r="K7166" i="4"/>
  <c r="I7166" i="4" s="1"/>
  <c r="K7167" i="4"/>
  <c r="I7167" i="4" s="1"/>
  <c r="K7168" i="4"/>
  <c r="I7168" i="4" s="1"/>
  <c r="K7170" i="4"/>
  <c r="I7170" i="4" s="1"/>
  <c r="K7171" i="4"/>
  <c r="I7171" i="4" s="1"/>
  <c r="K7172" i="4"/>
  <c r="I7172" i="4" s="1"/>
  <c r="K7173" i="4"/>
  <c r="I7173" i="4" s="1"/>
  <c r="K7174" i="4"/>
  <c r="I7174" i="4" s="1"/>
  <c r="K7178" i="4"/>
  <c r="I7178" i="4" s="1"/>
  <c r="K7179" i="4"/>
  <c r="I7179" i="4" s="1"/>
  <c r="K7180" i="4"/>
  <c r="I7180" i="4" s="1"/>
  <c r="K7181" i="4"/>
  <c r="I7181" i="4" s="1"/>
  <c r="K7185" i="4"/>
  <c r="I7185" i="4" s="1"/>
  <c r="K7186" i="4"/>
  <c r="I7186" i="4" s="1"/>
  <c r="K7187" i="4"/>
  <c r="I7187" i="4" s="1"/>
  <c r="K7191" i="4"/>
  <c r="I7191" i="4" s="1"/>
  <c r="K7192" i="4"/>
  <c r="I7192" i="4" s="1"/>
  <c r="K7193" i="4"/>
  <c r="I7193" i="4" s="1"/>
  <c r="K7195" i="4"/>
  <c r="I7195" i="4" s="1"/>
  <c r="K7196" i="4"/>
  <c r="K7198" i="4"/>
  <c r="I7198" i="4" s="1"/>
  <c r="K7199" i="4"/>
  <c r="I7199" i="4" s="1"/>
  <c r="K7200" i="4"/>
  <c r="I7200" i="4" s="1"/>
  <c r="K7202" i="4"/>
  <c r="I7202" i="4" s="1"/>
  <c r="K7203" i="4"/>
  <c r="I7203" i="4" s="1"/>
  <c r="K7204" i="4"/>
  <c r="I7204" i="4" s="1"/>
  <c r="K7205" i="4"/>
  <c r="I7205" i="4" s="1"/>
  <c r="K7206" i="4"/>
  <c r="I7206" i="4" s="1"/>
  <c r="K7208" i="4"/>
  <c r="I7208" i="4" s="1"/>
  <c r="K7209" i="4"/>
  <c r="I7209" i="4" s="1"/>
  <c r="K7210" i="4"/>
  <c r="I7210" i="4" s="1"/>
  <c r="K7212" i="4"/>
  <c r="I7212" i="4" s="1"/>
  <c r="K7231" i="4"/>
  <c r="I7231" i="4" s="1"/>
  <c r="K7233" i="4"/>
  <c r="I7233" i="4" s="1"/>
  <c r="K7234" i="4"/>
  <c r="I7234" i="4" s="1"/>
  <c r="K7235" i="4"/>
  <c r="I7235" i="4" s="1"/>
  <c r="K7236" i="4"/>
  <c r="I7236" i="4" s="1"/>
  <c r="K7237" i="4"/>
  <c r="I7237" i="4" s="1"/>
  <c r="K7239" i="4"/>
  <c r="K7242" i="4"/>
  <c r="I7242" i="4" s="1"/>
  <c r="K7243" i="4"/>
  <c r="I7243" i="4" s="1"/>
  <c r="K7244" i="4"/>
  <c r="I7244" i="4" s="1"/>
  <c r="K7245" i="4"/>
  <c r="I7245" i="4" s="1"/>
  <c r="K7246" i="4"/>
  <c r="I7246" i="4" s="1"/>
  <c r="K7247" i="4"/>
  <c r="I7247" i="4" s="1"/>
  <c r="K7250" i="4"/>
  <c r="I7250" i="4" s="1"/>
  <c r="K7251" i="4"/>
  <c r="I7251" i="4" s="1"/>
  <c r="K7252" i="4"/>
  <c r="I7252" i="4" s="1"/>
  <c r="K7254" i="4"/>
  <c r="I7254" i="4" s="1"/>
  <c r="K7255" i="4"/>
  <c r="I7255" i="4" s="1"/>
  <c r="K7256" i="4"/>
  <c r="I7256" i="4" s="1"/>
  <c r="K7257" i="4"/>
  <c r="I7257" i="4" s="1"/>
  <c r="K7258" i="4"/>
  <c r="I7258" i="4" s="1"/>
  <c r="K7259" i="4"/>
  <c r="I7259" i="4" s="1"/>
  <c r="K7260" i="4"/>
  <c r="I7260" i="4" s="1"/>
  <c r="K7261" i="4"/>
  <c r="I7261" i="4" s="1"/>
  <c r="K7262" i="4"/>
  <c r="I7262" i="4" s="1"/>
  <c r="K7266" i="4"/>
  <c r="I7266" i="4" s="1"/>
  <c r="K7267" i="4"/>
  <c r="I7267" i="4" s="1"/>
  <c r="K7268" i="4"/>
  <c r="I7268" i="4" s="1"/>
  <c r="K7269" i="4"/>
  <c r="I7269" i="4" s="1"/>
  <c r="K7270" i="4"/>
  <c r="I7270" i="4" s="1"/>
  <c r="K7271" i="4"/>
  <c r="I7271" i="4" s="1"/>
  <c r="K7272" i="4"/>
  <c r="I7272" i="4" s="1"/>
  <c r="K7273" i="4"/>
  <c r="I7273" i="4" s="1"/>
  <c r="K7274" i="4"/>
  <c r="I7274" i="4" s="1"/>
  <c r="K7276" i="4"/>
  <c r="I7276" i="4" s="1"/>
  <c r="K7277" i="4"/>
  <c r="I7277" i="4" s="1"/>
  <c r="K7280" i="4"/>
  <c r="I7280" i="4" s="1"/>
  <c r="K7282" i="4"/>
  <c r="I7282" i="4" s="1"/>
  <c r="K7283" i="4"/>
  <c r="I7283" i="4" s="1"/>
  <c r="K7285" i="4"/>
  <c r="I7285" i="4" s="1"/>
  <c r="K7291" i="4"/>
  <c r="I7291" i="4" s="1"/>
  <c r="K7306" i="4"/>
  <c r="I7306" i="4" s="1"/>
  <c r="K7308" i="4"/>
  <c r="I7308" i="4" s="1"/>
  <c r="K7309" i="4"/>
  <c r="I7309" i="4" s="1"/>
  <c r="K7310" i="4"/>
  <c r="I7310" i="4" s="1"/>
  <c r="K7311" i="4"/>
  <c r="I7311" i="4" s="1"/>
  <c r="K7312" i="4"/>
  <c r="I7312" i="4" s="1"/>
  <c r="K7314" i="4"/>
  <c r="K7316" i="4"/>
  <c r="I7316" i="4" s="1"/>
  <c r="K7317" i="4"/>
  <c r="I7317" i="4" s="1"/>
  <c r="K7318" i="4"/>
  <c r="I7318" i="4" s="1"/>
  <c r="K7319" i="4"/>
  <c r="I7319" i="4" s="1"/>
  <c r="K7321" i="4"/>
  <c r="I7321" i="4" s="1"/>
  <c r="K7322" i="4"/>
  <c r="I7322" i="4" s="1"/>
  <c r="K7324" i="4"/>
  <c r="I7324" i="4" s="1"/>
  <c r="K7325" i="4"/>
  <c r="I7325" i="4" s="1"/>
  <c r="K7326" i="4"/>
  <c r="I7326" i="4" s="1"/>
  <c r="K7329" i="4"/>
  <c r="I7329" i="4" s="1"/>
  <c r="K7333" i="4"/>
  <c r="I7333" i="4" s="1"/>
  <c r="K7334" i="4"/>
  <c r="I7334" i="4" s="1"/>
  <c r="K7336" i="4"/>
  <c r="I7336" i="4" s="1"/>
  <c r="K7337" i="4"/>
  <c r="I7337" i="4" s="1"/>
  <c r="K7339" i="4"/>
  <c r="I7339" i="4" s="1"/>
  <c r="K7356" i="4"/>
  <c r="I7356" i="4" s="1"/>
  <c r="K7358" i="4"/>
  <c r="I7358" i="4" s="1"/>
  <c r="K7359" i="4"/>
  <c r="I7359" i="4" s="1"/>
  <c r="K7360" i="4"/>
  <c r="I7360" i="4" s="1"/>
  <c r="K7361" i="4"/>
  <c r="I7361" i="4" s="1"/>
  <c r="K7362" i="4"/>
  <c r="K7364" i="4"/>
  <c r="K7366" i="4"/>
  <c r="I7366" i="4" s="1"/>
  <c r="K7367" i="4"/>
  <c r="I7367" i="4" s="1"/>
  <c r="K7368" i="4"/>
  <c r="I7368" i="4" s="1"/>
  <c r="K7370" i="4"/>
  <c r="I7370" i="4" s="1"/>
  <c r="K7371" i="4"/>
  <c r="I7371" i="4" s="1"/>
  <c r="K7372" i="4"/>
  <c r="I7372" i="4" s="1"/>
  <c r="K7374" i="4"/>
  <c r="I7374" i="4" s="1"/>
  <c r="K7375" i="4"/>
  <c r="I7375" i="4" s="1"/>
  <c r="K7377" i="4"/>
  <c r="I7377" i="4" s="1"/>
  <c r="K7378" i="4"/>
  <c r="I7378" i="4" s="1"/>
  <c r="K7380" i="4"/>
  <c r="I7380" i="4" s="1"/>
  <c r="K7381" i="4"/>
  <c r="I7381" i="4" s="1"/>
  <c r="K7382" i="4"/>
  <c r="I7382" i="4" s="1"/>
  <c r="K7384" i="4"/>
  <c r="I7384" i="4" s="1"/>
  <c r="K7385" i="4"/>
  <c r="I7385" i="4" s="1"/>
  <c r="K7386" i="4"/>
  <c r="I7386" i="4" s="1"/>
  <c r="K7387" i="4"/>
  <c r="I7387" i="4" s="1"/>
  <c r="K7388" i="4"/>
  <c r="I7388" i="4" s="1"/>
  <c r="K7393" i="4"/>
  <c r="I7393" i="4" s="1"/>
  <c r="K7394" i="4"/>
  <c r="I7394" i="4" s="1"/>
  <c r="K7395" i="4"/>
  <c r="I7395" i="4" s="1"/>
  <c r="K7396" i="4"/>
  <c r="I7396" i="4" s="1"/>
  <c r="K7398" i="4"/>
  <c r="I7398" i="4" s="1"/>
  <c r="K7399" i="4"/>
  <c r="I7399" i="4" s="1"/>
  <c r="K7402" i="4"/>
  <c r="I7402" i="4" s="1"/>
  <c r="K7404" i="4"/>
  <c r="I7404" i="4" s="1"/>
  <c r="K7405" i="4"/>
  <c r="I7405" i="4" s="1"/>
  <c r="K7406" i="4"/>
  <c r="I7406" i="4" s="1"/>
  <c r="K7407" i="4"/>
  <c r="I7407" i="4" s="1"/>
  <c r="K7411" i="4"/>
  <c r="I7411" i="4" s="1"/>
  <c r="K7412" i="4"/>
  <c r="K7413" i="4"/>
  <c r="I7413" i="4" s="1"/>
  <c r="K7415" i="4"/>
  <c r="I7415" i="4" s="1"/>
  <c r="K7416" i="4"/>
  <c r="I7416" i="4" s="1"/>
  <c r="K7417" i="4"/>
  <c r="I7417" i="4" s="1"/>
  <c r="K7419" i="4"/>
  <c r="I7419" i="4" s="1"/>
  <c r="K7439" i="4"/>
  <c r="I7439" i="4" s="1"/>
  <c r="K7442" i="4"/>
  <c r="I7442" i="4" s="1"/>
  <c r="K7443" i="4"/>
  <c r="I7443" i="4" s="1"/>
  <c r="K7444" i="4"/>
  <c r="I7444" i="4" s="1"/>
  <c r="K7445" i="4"/>
  <c r="I7445" i="4" s="1"/>
  <c r="K7447" i="4"/>
  <c r="K7449" i="4"/>
  <c r="I7449" i="4" s="1"/>
  <c r="K7450" i="4"/>
  <c r="I7450" i="4" s="1"/>
  <c r="K7451" i="4"/>
  <c r="I7451" i="4" s="1"/>
  <c r="K7452" i="4"/>
  <c r="I7452" i="4" s="1"/>
  <c r="K7453" i="4"/>
  <c r="I7453" i="4" s="1"/>
  <c r="K7454" i="4"/>
  <c r="I7454" i="4" s="1"/>
  <c r="K7455" i="4"/>
  <c r="I7455" i="4" s="1"/>
  <c r="K7456" i="4"/>
  <c r="I7456" i="4" s="1"/>
  <c r="K7458" i="4"/>
  <c r="I7458" i="4" s="1"/>
  <c r="K7459" i="4"/>
  <c r="I7459" i="4" s="1"/>
  <c r="K7460" i="4"/>
  <c r="I7460" i="4" s="1"/>
  <c r="K7463" i="4"/>
  <c r="I7463" i="4" s="1"/>
  <c r="K7466" i="4"/>
  <c r="I7466" i="4" s="1"/>
  <c r="K7468" i="4"/>
  <c r="I7468" i="4" s="1"/>
  <c r="K7469" i="4"/>
  <c r="I7469" i="4" s="1"/>
  <c r="K7471" i="4"/>
  <c r="I7471" i="4" s="1"/>
  <c r="K7488" i="4"/>
  <c r="I7488" i="4" s="1"/>
  <c r="K7490" i="4"/>
  <c r="I7490" i="4" s="1"/>
  <c r="K7491" i="4"/>
  <c r="I7491" i="4" s="1"/>
  <c r="K7492" i="4"/>
  <c r="I7492" i="4" s="1"/>
  <c r="K7493" i="4"/>
  <c r="I7493" i="4" s="1"/>
  <c r="K7494" i="4"/>
  <c r="I7494" i="4" s="1"/>
  <c r="K7496" i="4"/>
  <c r="K7498" i="4"/>
  <c r="I7498" i="4" s="1"/>
  <c r="K7499" i="4"/>
  <c r="I7499" i="4" s="1"/>
  <c r="K7500" i="4"/>
  <c r="I7500" i="4" s="1"/>
  <c r="K7501" i="4"/>
  <c r="I7501" i="4" s="1"/>
  <c r="K7502" i="4"/>
  <c r="I7502" i="4" s="1"/>
  <c r="K7503" i="4"/>
  <c r="I7503" i="4" s="1"/>
  <c r="K7504" i="4"/>
  <c r="I7504" i="4" s="1"/>
  <c r="K7505" i="4"/>
  <c r="I7505" i="4" s="1"/>
  <c r="K7507" i="4"/>
  <c r="I7507" i="4" s="1"/>
  <c r="K7508" i="4"/>
  <c r="I7508" i="4" s="1"/>
  <c r="K7509" i="4"/>
  <c r="I7509" i="4" s="1"/>
  <c r="K7512" i="4"/>
  <c r="I7512" i="4" s="1"/>
  <c r="K7515" i="4"/>
  <c r="I7515" i="4" s="1"/>
  <c r="K7517" i="4"/>
  <c r="I7517" i="4" s="1"/>
  <c r="K7536" i="4"/>
  <c r="I7536" i="4" s="1"/>
  <c r="K7538" i="4"/>
  <c r="I7538" i="4" s="1"/>
  <c r="K7539" i="4"/>
  <c r="I7539" i="4" s="1"/>
  <c r="K7540" i="4"/>
  <c r="I7540" i="4" s="1"/>
  <c r="K7542" i="4"/>
  <c r="I7542" i="4" s="1"/>
  <c r="K7544" i="4"/>
  <c r="K9720" i="4" s="1"/>
  <c r="K7546" i="4"/>
  <c r="I7546" i="4" s="1"/>
  <c r="K7547" i="4"/>
  <c r="I7547" i="4" s="1"/>
  <c r="K7548" i="4"/>
  <c r="I7548" i="4" s="1"/>
  <c r="K7549" i="4"/>
  <c r="I7549" i="4" s="1"/>
  <c r="K7550" i="4"/>
  <c r="I7550" i="4" s="1"/>
  <c r="K7552" i="4"/>
  <c r="I7552" i="4" s="1"/>
  <c r="K7553" i="4"/>
  <c r="I7553" i="4" s="1"/>
  <c r="K7554" i="4"/>
  <c r="I7554" i="4" s="1"/>
  <c r="K7555" i="4"/>
  <c r="I7555" i="4" s="1"/>
  <c r="K7559" i="4"/>
  <c r="I7559" i="4" s="1"/>
  <c r="K7561" i="4"/>
  <c r="I7561" i="4" s="1"/>
  <c r="K7563" i="4"/>
  <c r="I7563" i="4" s="1"/>
  <c r="K7564" i="4"/>
  <c r="I7564" i="4" s="1"/>
  <c r="K7565" i="4"/>
  <c r="I7565" i="4" s="1"/>
  <c r="K7566" i="4"/>
  <c r="I7566" i="4" s="1"/>
  <c r="K7567" i="4"/>
  <c r="I7567" i="4" s="1"/>
  <c r="K7568" i="4"/>
  <c r="I7568" i="4" s="1"/>
  <c r="K7569" i="4"/>
  <c r="I7569" i="4" s="1"/>
  <c r="K7570" i="4"/>
  <c r="I7570" i="4" s="1"/>
  <c r="K7572" i="4"/>
  <c r="I7572" i="4" s="1"/>
  <c r="K7573" i="4"/>
  <c r="I7573" i="4" s="1"/>
  <c r="K7574" i="4"/>
  <c r="I7574" i="4" s="1"/>
  <c r="K7576" i="4"/>
  <c r="I7576" i="4" s="1"/>
  <c r="K7577" i="4"/>
  <c r="I7577" i="4" s="1"/>
  <c r="K7581" i="4"/>
  <c r="I7581" i="4" s="1"/>
  <c r="K7582" i="4"/>
  <c r="I7582" i="4" s="1"/>
  <c r="K7584" i="4"/>
  <c r="I7584" i="4" s="1"/>
  <c r="K7586" i="4"/>
  <c r="I7586" i="4" s="1"/>
  <c r="K7587" i="4"/>
  <c r="I7587" i="4" s="1"/>
  <c r="K7588" i="4"/>
  <c r="I7588" i="4" s="1"/>
  <c r="K7589" i="4"/>
  <c r="I7589" i="4" s="1"/>
  <c r="K7590" i="4"/>
  <c r="I7590" i="4" s="1"/>
  <c r="K7591" i="4"/>
  <c r="I7591" i="4" s="1"/>
  <c r="K7592" i="4"/>
  <c r="K7593" i="4"/>
  <c r="I7593" i="4" s="1"/>
  <c r="K7596" i="4"/>
  <c r="I7596" i="4" s="1"/>
  <c r="K7597" i="4"/>
  <c r="I7597" i="4" s="1"/>
  <c r="K7598" i="4"/>
  <c r="I7598" i="4" s="1"/>
  <c r="K7599" i="4"/>
  <c r="I7599" i="4" s="1"/>
  <c r="K7600" i="4"/>
  <c r="I7600" i="4" s="1"/>
  <c r="K7601" i="4"/>
  <c r="I7601" i="4" s="1"/>
  <c r="K7602" i="4"/>
  <c r="I7602" i="4" s="1"/>
  <c r="K7603" i="4"/>
  <c r="I7603" i="4" s="1"/>
  <c r="K7608" i="4"/>
  <c r="I7608" i="4" s="1"/>
  <c r="K7610" i="4"/>
  <c r="I7610" i="4" s="1"/>
  <c r="K7611" i="4"/>
  <c r="I7611" i="4" s="1"/>
  <c r="K7612" i="4"/>
  <c r="I7612" i="4" s="1"/>
  <c r="K7613" i="4"/>
  <c r="I7613" i="4" s="1"/>
  <c r="K7618" i="4"/>
  <c r="I7618" i="4" s="1"/>
  <c r="K7638" i="4"/>
  <c r="I7638" i="4" s="1"/>
  <c r="K7640" i="4"/>
  <c r="I7640" i="4" s="1"/>
  <c r="K7642" i="4"/>
  <c r="I7642" i="4" s="1"/>
  <c r="K7643" i="4"/>
  <c r="I7643" i="4" s="1"/>
  <c r="K7644" i="4"/>
  <c r="I7644" i="4" s="1"/>
  <c r="K7646" i="4"/>
  <c r="K7648" i="4"/>
  <c r="I7648" i="4" s="1"/>
  <c r="K7649" i="4"/>
  <c r="I7649" i="4" s="1"/>
  <c r="K7650" i="4"/>
  <c r="I7650" i="4" s="1"/>
  <c r="K7651" i="4"/>
  <c r="I7651" i="4" s="1"/>
  <c r="K7652" i="4"/>
  <c r="I7652" i="4" s="1"/>
  <c r="K7653" i="4"/>
  <c r="I7653" i="4" s="1"/>
  <c r="K7654" i="4"/>
  <c r="I7654" i="4" s="1"/>
  <c r="K7655" i="4"/>
  <c r="I7655" i="4" s="1"/>
  <c r="K7657" i="4"/>
  <c r="I7657" i="4" s="1"/>
  <c r="K7658" i="4"/>
  <c r="I7658" i="4" s="1"/>
  <c r="K7659" i="4"/>
  <c r="I7659" i="4" s="1"/>
  <c r="K7662" i="4"/>
  <c r="I7662" i="4" s="1"/>
  <c r="K7665" i="4"/>
  <c r="I7665" i="4" s="1"/>
  <c r="K7668" i="4"/>
  <c r="I7668" i="4" s="1"/>
  <c r="K7669" i="4"/>
  <c r="I7669" i="4" s="1"/>
  <c r="K7670" i="4"/>
  <c r="I7670" i="4" s="1"/>
  <c r="K7672" i="4"/>
  <c r="I7672" i="4" s="1"/>
  <c r="K7674" i="4"/>
  <c r="I7674" i="4" s="1"/>
  <c r="K7684" i="4"/>
  <c r="K7692" i="4"/>
  <c r="I7692" i="4" s="1"/>
  <c r="K7694" i="4"/>
  <c r="K7695" i="4"/>
  <c r="I7695" i="4" s="1"/>
  <c r="K7696" i="4"/>
  <c r="I7696" i="4" s="1"/>
  <c r="K7697" i="4"/>
  <c r="I7697" i="4" s="1"/>
  <c r="K7698" i="4"/>
  <c r="I7698" i="4" s="1"/>
  <c r="K7700" i="4"/>
  <c r="K7702" i="4"/>
  <c r="I7702" i="4" s="1"/>
  <c r="K7703" i="4"/>
  <c r="I7703" i="4" s="1"/>
  <c r="K7704" i="4"/>
  <c r="I7704" i="4" s="1"/>
  <c r="K7705" i="4"/>
  <c r="I7705" i="4" s="1"/>
  <c r="K7706" i="4"/>
  <c r="I7706" i="4" s="1"/>
  <c r="K7709" i="4"/>
  <c r="I7709" i="4" s="1"/>
  <c r="K7710" i="4"/>
  <c r="I7710" i="4" s="1"/>
  <c r="K7711" i="4"/>
  <c r="I7711" i="4" s="1"/>
  <c r="K7712" i="4"/>
  <c r="I7712" i="4" s="1"/>
  <c r="K7713" i="4"/>
  <c r="I7713" i="4" s="1"/>
  <c r="K7714" i="4"/>
  <c r="I7714" i="4" s="1"/>
  <c r="K7715" i="4"/>
  <c r="I7715" i="4" s="1"/>
  <c r="K7719" i="4"/>
  <c r="I7719" i="4" s="1"/>
  <c r="K7721" i="4"/>
  <c r="I7721" i="4" s="1"/>
  <c r="K7723" i="4"/>
  <c r="I7723" i="4" s="1"/>
  <c r="K7724" i="4"/>
  <c r="I7724" i="4" s="1"/>
  <c r="K7725" i="4"/>
  <c r="I7725" i="4" s="1"/>
  <c r="K7729" i="4"/>
  <c r="I7729" i="4" s="1"/>
  <c r="K7733" i="4"/>
  <c r="I7733" i="4" s="1"/>
  <c r="K7734" i="4"/>
  <c r="I7734" i="4" s="1"/>
  <c r="K7736" i="4"/>
  <c r="I7736" i="4" s="1"/>
  <c r="K7738" i="4"/>
  <c r="I7738" i="4" s="1"/>
  <c r="K7740" i="4"/>
  <c r="I7740" i="4" s="1"/>
  <c r="K7742" i="4"/>
  <c r="I7742" i="4" s="1"/>
  <c r="K7803" i="4"/>
  <c r="K7811" i="4"/>
  <c r="K7819" i="4"/>
  <c r="I7819" i="4" s="1"/>
  <c r="K7822" i="4"/>
  <c r="I7822" i="4" s="1"/>
  <c r="K7823" i="4"/>
  <c r="I7823" i="4" s="1"/>
  <c r="K7824" i="4"/>
  <c r="I7824" i="4" s="1"/>
  <c r="K7825" i="4"/>
  <c r="I7825" i="4" s="1"/>
  <c r="K7826" i="4"/>
  <c r="I7826" i="4" s="1"/>
  <c r="K7833" i="4"/>
  <c r="I7833" i="4" s="1"/>
  <c r="K7836" i="4"/>
  <c r="I7836" i="4" s="1"/>
  <c r="K7837" i="4"/>
  <c r="I7837" i="4" s="1"/>
  <c r="K7838" i="4"/>
  <c r="I7838" i="4" s="1"/>
  <c r="K7839" i="4"/>
  <c r="I7839" i="4" s="1"/>
  <c r="K7840" i="4"/>
  <c r="I7840" i="4" s="1"/>
  <c r="K7841" i="4"/>
  <c r="I7841" i="4" s="1"/>
  <c r="K7842" i="4"/>
  <c r="I7842" i="4" s="1"/>
  <c r="K7843" i="4"/>
  <c r="I7843" i="4" s="1"/>
  <c r="K7845" i="4"/>
  <c r="I7845" i="4" s="1"/>
  <c r="K7846" i="4"/>
  <c r="I7846" i="4" s="1"/>
  <c r="K7848" i="4"/>
  <c r="I7848" i="4" s="1"/>
  <c r="K7853" i="4"/>
  <c r="I7853" i="4" s="1"/>
  <c r="K7854" i="4"/>
  <c r="I7854" i="4" s="1"/>
  <c r="K7856" i="4"/>
  <c r="I7856" i="4" s="1"/>
  <c r="K7859" i="4"/>
  <c r="I7859" i="4" s="1"/>
  <c r="K7864" i="4"/>
  <c r="I7864" i="4" s="1"/>
  <c r="K7865" i="4"/>
  <c r="I7865" i="4" s="1"/>
  <c r="K7867" i="4"/>
  <c r="I7867" i="4" s="1"/>
  <c r="K7868" i="4"/>
  <c r="I7868" i="4" s="1"/>
  <c r="K7869" i="4"/>
  <c r="I7869" i="4" s="1"/>
  <c r="K7871" i="4"/>
  <c r="I7871" i="4" s="1"/>
  <c r="K7883" i="4"/>
  <c r="I7883" i="4" s="1"/>
  <c r="K7885" i="4"/>
  <c r="I7885" i="4" s="1"/>
  <c r="K7886" i="4"/>
  <c r="I7886" i="4" s="1"/>
  <c r="K7887" i="4"/>
  <c r="I7887" i="4" s="1"/>
  <c r="K7888" i="4"/>
  <c r="I7888" i="4" s="1"/>
  <c r="K7889" i="4"/>
  <c r="I7889" i="4" s="1"/>
  <c r="K7891" i="4"/>
  <c r="I7891" i="4" s="1"/>
  <c r="K7893" i="4"/>
  <c r="I7893" i="4" s="1"/>
  <c r="K7894" i="4"/>
  <c r="I7894" i="4" s="1"/>
  <c r="K7895" i="4"/>
  <c r="I7895" i="4" s="1"/>
  <c r="K7896" i="4"/>
  <c r="I7896" i="4" s="1"/>
  <c r="K7897" i="4"/>
  <c r="I7897" i="4" s="1"/>
  <c r="K7898" i="4"/>
  <c r="I7898" i="4" s="1"/>
  <c r="K7899" i="4"/>
  <c r="I7899" i="4" s="1"/>
  <c r="K7900" i="4"/>
  <c r="I7900" i="4" s="1"/>
  <c r="K7902" i="4"/>
  <c r="I7902" i="4" s="1"/>
  <c r="K7903" i="4"/>
  <c r="I7903" i="4" s="1"/>
  <c r="K7904" i="4"/>
  <c r="I7904" i="4" s="1"/>
  <c r="K7907" i="4"/>
  <c r="I7907" i="4" s="1"/>
  <c r="K7910" i="4"/>
  <c r="I7910" i="4" s="1"/>
  <c r="K7912" i="4"/>
  <c r="I7912" i="4" s="1"/>
  <c r="K7926" i="4"/>
  <c r="I7926" i="4" s="1"/>
  <c r="K7927" i="4"/>
  <c r="I7927" i="4" s="1"/>
  <c r="K7928" i="4"/>
  <c r="I7928" i="4" s="1"/>
  <c r="K7929" i="4"/>
  <c r="I7929" i="4" s="1"/>
  <c r="K7930" i="4"/>
  <c r="I7930" i="4" s="1"/>
  <c r="K7932" i="4"/>
  <c r="I7932" i="4" s="1"/>
  <c r="K7934" i="4"/>
  <c r="I7934" i="4" s="1"/>
  <c r="K7935" i="4"/>
  <c r="I7935" i="4" s="1"/>
  <c r="K7936" i="4"/>
  <c r="I7936" i="4" s="1"/>
  <c r="K7937" i="4"/>
  <c r="I7937" i="4" s="1"/>
  <c r="K7938" i="4"/>
  <c r="I7938" i="4" s="1"/>
  <c r="K7939" i="4"/>
  <c r="I7939" i="4" s="1"/>
  <c r="K7940" i="4"/>
  <c r="I7940" i="4" s="1"/>
  <c r="K7942" i="4"/>
  <c r="I7942" i="4" s="1"/>
  <c r="K7943" i="4"/>
  <c r="I7943" i="4" s="1"/>
  <c r="K7944" i="4"/>
  <c r="I7944" i="4" s="1"/>
  <c r="K7951" i="4"/>
  <c r="I7951" i="4" s="1"/>
  <c r="I7954" i="4"/>
  <c r="K7957" i="4"/>
  <c r="I7957" i="4" s="1"/>
  <c r="K7959" i="4"/>
  <c r="I7959" i="4" s="1"/>
  <c r="K7971" i="4"/>
  <c r="I7971" i="4" s="1"/>
  <c r="K7973" i="4"/>
  <c r="I7973" i="4" s="1"/>
  <c r="K7974" i="4"/>
  <c r="I7974" i="4" s="1"/>
  <c r="K7975" i="4"/>
  <c r="I7975" i="4" s="1"/>
  <c r="K7976" i="4"/>
  <c r="I7976" i="4" s="1"/>
  <c r="K7977" i="4"/>
  <c r="I7977" i="4" s="1"/>
  <c r="K7979" i="4"/>
  <c r="I7979" i="4" s="1"/>
  <c r="K7981" i="4"/>
  <c r="I7981" i="4" s="1"/>
  <c r="K7982" i="4"/>
  <c r="I7982" i="4" s="1"/>
  <c r="K7983" i="4"/>
  <c r="I7983" i="4" s="1"/>
  <c r="K7984" i="4"/>
  <c r="I7984" i="4" s="1"/>
  <c r="K7985" i="4"/>
  <c r="I7985" i="4" s="1"/>
  <c r="K7986" i="4"/>
  <c r="I7986" i="4" s="1"/>
  <c r="K7987" i="4"/>
  <c r="I7987" i="4" s="1"/>
  <c r="K7988" i="4"/>
  <c r="I7988" i="4" s="1"/>
  <c r="K7990" i="4"/>
  <c r="I7990" i="4" s="1"/>
  <c r="K7991" i="4"/>
  <c r="I7991" i="4" s="1"/>
  <c r="K7992" i="4"/>
  <c r="I7992" i="4" s="1"/>
  <c r="K7995" i="4"/>
  <c r="I7995" i="4" s="1"/>
  <c r="K7996" i="4"/>
  <c r="I7996" i="4" s="1"/>
  <c r="I7999" i="4"/>
  <c r="K8000" i="4"/>
  <c r="I8000" i="4" s="1"/>
  <c r="I8001" i="4"/>
  <c r="K8003" i="4"/>
  <c r="I8003" i="4" s="1"/>
  <c r="K8015" i="4"/>
  <c r="I8015" i="4" s="1"/>
  <c r="K8017" i="4"/>
  <c r="I8017" i="4" s="1"/>
  <c r="K8018" i="4"/>
  <c r="I8018" i="4" s="1"/>
  <c r="K8019" i="4"/>
  <c r="I8019" i="4" s="1"/>
  <c r="K8020" i="4"/>
  <c r="I8020" i="4" s="1"/>
  <c r="K8021" i="4"/>
  <c r="I8021" i="4" s="1"/>
  <c r="K8023" i="4"/>
  <c r="I8023" i="4" s="1"/>
  <c r="K8025" i="4"/>
  <c r="I8025" i="4" s="1"/>
  <c r="K8026" i="4"/>
  <c r="I8026" i="4" s="1"/>
  <c r="K8027" i="4"/>
  <c r="I8027" i="4" s="1"/>
  <c r="K8028" i="4"/>
  <c r="I8028" i="4" s="1"/>
  <c r="K8029" i="4"/>
  <c r="I8029" i="4" s="1"/>
  <c r="K8030" i="4"/>
  <c r="I8030" i="4" s="1"/>
  <c r="K8031" i="4"/>
  <c r="I8031" i="4" s="1"/>
  <c r="K8033" i="4"/>
  <c r="I8033" i="4" s="1"/>
  <c r="K8034" i="4"/>
  <c r="I8034" i="4" s="1"/>
  <c r="K8035" i="4"/>
  <c r="I8035" i="4" s="1"/>
  <c r="K8038" i="4"/>
  <c r="I8038" i="4" s="1"/>
  <c r="K8039" i="4"/>
  <c r="I8039" i="4" s="1"/>
  <c r="K8042" i="4"/>
  <c r="I8042" i="4" s="1"/>
  <c r="K8045" i="4"/>
  <c r="I8045" i="4" s="1"/>
  <c r="K8046" i="4"/>
  <c r="I8046" i="4" s="1"/>
  <c r="K8050" i="4"/>
  <c r="I8050" i="4" s="1"/>
  <c r="K8064" i="4"/>
  <c r="I8064" i="4" s="1"/>
  <c r="K8066" i="4"/>
  <c r="I8066" i="4" s="1"/>
  <c r="K8067" i="4"/>
  <c r="I8067" i="4" s="1"/>
  <c r="K8068" i="4"/>
  <c r="I8068" i="4" s="1"/>
  <c r="K8069" i="4"/>
  <c r="I8069" i="4" s="1"/>
  <c r="K8070" i="4"/>
  <c r="I8070" i="4" s="1"/>
  <c r="K8072" i="4"/>
  <c r="I8072" i="4" s="1"/>
  <c r="K8075" i="4"/>
  <c r="I8075" i="4" s="1"/>
  <c r="K8076" i="4"/>
  <c r="I8076" i="4" s="1"/>
  <c r="K8077" i="4"/>
  <c r="I8077" i="4" s="1"/>
  <c r="I8078" i="4"/>
  <c r="K8079" i="4"/>
  <c r="I8079" i="4" s="1"/>
  <c r="K8080" i="4"/>
  <c r="I8080" i="4" s="1"/>
  <c r="K8081" i="4"/>
  <c r="I8081" i="4" s="1"/>
  <c r="K8083" i="4"/>
  <c r="I8083" i="4" s="1"/>
  <c r="K8084" i="4"/>
  <c r="I8084" i="4" s="1"/>
  <c r="K8085" i="4"/>
  <c r="I8085" i="4" s="1"/>
  <c r="K8089" i="4"/>
  <c r="I8089" i="4" s="1"/>
  <c r="K8092" i="4"/>
  <c r="I8092" i="4" s="1"/>
  <c r="K8094" i="4"/>
  <c r="I8094" i="4" s="1"/>
  <c r="K8096" i="4"/>
  <c r="I8096" i="4" s="1"/>
  <c r="K8108" i="4"/>
  <c r="I8108" i="4" s="1"/>
  <c r="K8110" i="4"/>
  <c r="I8110" i="4" s="1"/>
  <c r="K8122" i="4"/>
  <c r="I8122" i="4" s="1"/>
  <c r="K8124" i="4"/>
  <c r="I8124" i="4" s="1"/>
  <c r="K8125" i="4"/>
  <c r="I8125" i="4" s="1"/>
  <c r="K8126" i="4"/>
  <c r="I8126" i="4" s="1"/>
  <c r="K8127" i="4"/>
  <c r="I8127" i="4" s="1"/>
  <c r="K8128" i="4"/>
  <c r="I8128" i="4" s="1"/>
  <c r="K8130" i="4"/>
  <c r="I8130" i="4" s="1"/>
  <c r="K8132" i="4"/>
  <c r="I8132" i="4" s="1"/>
  <c r="K8133" i="4"/>
  <c r="I8133" i="4" s="1"/>
  <c r="K8134" i="4"/>
  <c r="I8134" i="4" s="1"/>
  <c r="K8135" i="4"/>
  <c r="I8135" i="4" s="1"/>
  <c r="K8136" i="4"/>
  <c r="I8136" i="4" s="1"/>
  <c r="K8137" i="4"/>
  <c r="I8137" i="4" s="1"/>
  <c r="K8138" i="4"/>
  <c r="I8138" i="4" s="1"/>
  <c r="K8139" i="4"/>
  <c r="I8139" i="4" s="1"/>
  <c r="K8141" i="4"/>
  <c r="I8141" i="4" s="1"/>
  <c r="K8142" i="4"/>
  <c r="I8142" i="4" s="1"/>
  <c r="K8143" i="4"/>
  <c r="I8143" i="4" s="1"/>
  <c r="K8149" i="4"/>
  <c r="I8149" i="4" s="1"/>
  <c r="K8150" i="4"/>
  <c r="I8150" i="4" s="1"/>
  <c r="K8151" i="4"/>
  <c r="I8151" i="4" s="1"/>
  <c r="K8152" i="4"/>
  <c r="I8152" i="4" s="1"/>
  <c r="K8154" i="4"/>
  <c r="I8154" i="4" s="1"/>
  <c r="K8165" i="4"/>
  <c r="I8165" i="4" s="1"/>
  <c r="K8167" i="4"/>
  <c r="I8167" i="4" s="1"/>
  <c r="K8168" i="4"/>
  <c r="I8168" i="4" s="1"/>
  <c r="K8169" i="4"/>
  <c r="I8169" i="4" s="1"/>
  <c r="K8170" i="4"/>
  <c r="I8170" i="4" s="1"/>
  <c r="K8171" i="4"/>
  <c r="I8171" i="4" s="1"/>
  <c r="K8173" i="4"/>
  <c r="I8173" i="4" s="1"/>
  <c r="K8175" i="4"/>
  <c r="I8175" i="4" s="1"/>
  <c r="K8176" i="4"/>
  <c r="I8176" i="4" s="1"/>
  <c r="K8177" i="4"/>
  <c r="I8177" i="4" s="1"/>
  <c r="K8178" i="4"/>
  <c r="I8178" i="4" s="1"/>
  <c r="I8179" i="4"/>
  <c r="K8180" i="4"/>
  <c r="I8180" i="4" s="1"/>
  <c r="K8181" i="4"/>
  <c r="I8181" i="4" s="1"/>
  <c r="K8182" i="4"/>
  <c r="I8182" i="4" s="1"/>
  <c r="K8184" i="4"/>
  <c r="I8184" i="4" s="1"/>
  <c r="K8185" i="4"/>
  <c r="I8185" i="4" s="1"/>
  <c r="K8186" i="4"/>
  <c r="I8186" i="4" s="1"/>
  <c r="K8189" i="4"/>
  <c r="I8189" i="4" s="1"/>
  <c r="K8192" i="4"/>
  <c r="I8192" i="4" s="1"/>
  <c r="K8193" i="4"/>
  <c r="I8193" i="4" s="1"/>
  <c r="K8195" i="4"/>
  <c r="I8195" i="4" s="1"/>
  <c r="K8207" i="4"/>
  <c r="I8207" i="4" s="1"/>
  <c r="K8209" i="4"/>
  <c r="I8209" i="4" s="1"/>
  <c r="K8210" i="4"/>
  <c r="I8210" i="4" s="1"/>
  <c r="K8211" i="4"/>
  <c r="I8211" i="4" s="1"/>
  <c r="K8212" i="4"/>
  <c r="I8212" i="4" s="1"/>
  <c r="K8213" i="4"/>
  <c r="I8213" i="4" s="1"/>
  <c r="K8215" i="4"/>
  <c r="I8215" i="4" s="1"/>
  <c r="K8217" i="4"/>
  <c r="I8217" i="4" s="1"/>
  <c r="K8218" i="4"/>
  <c r="I8218" i="4" s="1"/>
  <c r="K8219" i="4"/>
  <c r="I8219" i="4" s="1"/>
  <c r="K8220" i="4"/>
  <c r="I8220" i="4" s="1"/>
  <c r="K8221" i="4"/>
  <c r="I8221" i="4" s="1"/>
  <c r="K8222" i="4"/>
  <c r="I8222" i="4" s="1"/>
  <c r="K8223" i="4"/>
  <c r="I8223" i="4" s="1"/>
  <c r="K8224" i="4"/>
  <c r="I8224" i="4" s="1"/>
  <c r="K8226" i="4"/>
  <c r="I8226" i="4" s="1"/>
  <c r="K8227" i="4"/>
  <c r="I8227" i="4" s="1"/>
  <c r="K8228" i="4"/>
  <c r="I8228" i="4" s="1"/>
  <c r="K8231" i="4"/>
  <c r="I8231" i="4" s="1"/>
  <c r="K8232" i="4"/>
  <c r="I8232" i="4" s="1"/>
  <c r="K8233" i="4"/>
  <c r="I8233" i="4" s="1"/>
  <c r="K8236" i="4"/>
  <c r="I8236" i="4" s="1"/>
  <c r="K8237" i="4"/>
  <c r="I8237" i="4" s="1"/>
  <c r="K8238" i="4"/>
  <c r="I8238" i="4" s="1"/>
  <c r="K8240" i="4"/>
  <c r="I8240" i="4" s="1"/>
  <c r="K8252" i="4"/>
  <c r="I8252" i="4" s="1"/>
  <c r="K8254" i="4"/>
  <c r="I8254" i="4" s="1"/>
  <c r="K8256" i="4"/>
  <c r="I8256" i="4" s="1"/>
  <c r="K8257" i="4"/>
  <c r="I8257" i="4" s="1"/>
  <c r="K8258" i="4"/>
  <c r="I8258" i="4" s="1"/>
  <c r="K8260" i="4"/>
  <c r="I8260" i="4" s="1"/>
  <c r="K8262" i="4"/>
  <c r="I8262" i="4" s="1"/>
  <c r="K8263" i="4"/>
  <c r="I8263" i="4" s="1"/>
  <c r="K8264" i="4"/>
  <c r="I8264" i="4" s="1"/>
  <c r="K8265" i="4"/>
  <c r="I8265" i="4" s="1"/>
  <c r="K8266" i="4"/>
  <c r="I8266" i="4" s="1"/>
  <c r="K8267" i="4"/>
  <c r="I8267" i="4" s="1"/>
  <c r="K8268" i="4"/>
  <c r="I8268" i="4" s="1"/>
  <c r="K8269" i="4"/>
  <c r="I8269" i="4" s="1"/>
  <c r="K8271" i="4"/>
  <c r="I8271" i="4" s="1"/>
  <c r="K8272" i="4"/>
  <c r="I8272" i="4" s="1"/>
  <c r="K8273" i="4"/>
  <c r="I8273" i="4" s="1"/>
  <c r="K8274" i="4"/>
  <c r="I8274" i="4" s="1"/>
  <c r="K8277" i="4"/>
  <c r="I8277" i="4" s="1"/>
  <c r="K8278" i="4"/>
  <c r="I8278" i="4" s="1"/>
  <c r="K8279" i="4"/>
  <c r="I8279" i="4" s="1"/>
  <c r="K8282" i="4"/>
  <c r="I8282" i="4" s="1"/>
  <c r="K8283" i="4"/>
  <c r="I8283" i="4" s="1"/>
  <c r="K8284" i="4"/>
  <c r="I8284" i="4" s="1"/>
  <c r="I8286" i="4"/>
  <c r="K8298" i="4"/>
  <c r="I8298" i="4" s="1"/>
  <c r="K8300" i="4"/>
  <c r="I8300" i="4" s="1"/>
  <c r="K8301" i="4"/>
  <c r="I8301" i="4" s="1"/>
  <c r="K8302" i="4"/>
  <c r="I8302" i="4" s="1"/>
  <c r="K8303" i="4"/>
  <c r="I8303" i="4" s="1"/>
  <c r="K8304" i="4"/>
  <c r="I8304" i="4" s="1"/>
  <c r="K8306" i="4"/>
  <c r="I8306" i="4" s="1"/>
  <c r="K8308" i="4"/>
  <c r="I8308" i="4" s="1"/>
  <c r="K8309" i="4"/>
  <c r="I8309" i="4" s="1"/>
  <c r="K8310" i="4"/>
  <c r="I8310" i="4" s="1"/>
  <c r="K8311" i="4"/>
  <c r="I8311" i="4" s="1"/>
  <c r="K8312" i="4"/>
  <c r="I8312" i="4" s="1"/>
  <c r="K8313" i="4"/>
  <c r="I8313" i="4" s="1"/>
  <c r="K8314" i="4"/>
  <c r="I8314" i="4" s="1"/>
  <c r="K8315" i="4"/>
  <c r="I8315" i="4" s="1"/>
  <c r="K8317" i="4"/>
  <c r="I8317" i="4" s="1"/>
  <c r="K8318" i="4"/>
  <c r="I8318" i="4" s="1"/>
  <c r="K8319" i="4"/>
  <c r="I8319" i="4" s="1"/>
  <c r="K8320" i="4"/>
  <c r="I8320" i="4" s="1"/>
  <c r="K8323" i="4"/>
  <c r="I8323" i="4" s="1"/>
  <c r="K8324" i="4"/>
  <c r="I8324" i="4" s="1"/>
  <c r="K8328" i="4"/>
  <c r="I8328" i="4" s="1"/>
  <c r="K8329" i="4"/>
  <c r="I8329" i="4" s="1"/>
  <c r="K8330" i="4"/>
  <c r="I8330" i="4" s="1"/>
  <c r="K8332" i="4"/>
  <c r="I8332" i="4" s="1"/>
  <c r="K8344" i="4"/>
  <c r="I8344" i="4" s="1"/>
  <c r="K8346" i="4"/>
  <c r="I8346" i="4" s="1"/>
  <c r="K8347" i="4"/>
  <c r="I8347" i="4" s="1"/>
  <c r="K8348" i="4"/>
  <c r="I8348" i="4" s="1"/>
  <c r="K8349" i="4"/>
  <c r="I8349" i="4" s="1"/>
  <c r="K8350" i="4"/>
  <c r="I8350" i="4" s="1"/>
  <c r="K8352" i="4"/>
  <c r="I8352" i="4" s="1"/>
  <c r="K8354" i="4"/>
  <c r="I8354" i="4" s="1"/>
  <c r="K8356" i="4"/>
  <c r="I8356" i="4" s="1"/>
  <c r="K8357" i="4"/>
  <c r="I8357" i="4" s="1"/>
  <c r="K8358" i="4"/>
  <c r="I8358" i="4" s="1"/>
  <c r="K8359" i="4"/>
  <c r="I8359" i="4" s="1"/>
  <c r="K8360" i="4"/>
  <c r="I8360" i="4" s="1"/>
  <c r="K8361" i="4"/>
  <c r="I8361" i="4" s="1"/>
  <c r="K8363" i="4"/>
  <c r="I8363" i="4" s="1"/>
  <c r="K8364" i="4"/>
  <c r="I8364" i="4" s="1"/>
  <c r="I8365" i="4"/>
  <c r="K8368" i="4"/>
  <c r="I8368" i="4" s="1"/>
  <c r="K8369" i="4"/>
  <c r="I8369" i="4" s="1"/>
  <c r="K8372" i="4"/>
  <c r="I8372" i="4" s="1"/>
  <c r="K8373" i="4"/>
  <c r="I8373" i="4" s="1"/>
  <c r="K8374" i="4"/>
  <c r="I8374" i="4" s="1"/>
  <c r="K8379" i="4"/>
  <c r="I8379" i="4" s="1"/>
  <c r="K8391" i="4"/>
  <c r="I8391" i="4" s="1"/>
  <c r="K8393" i="4"/>
  <c r="I8393" i="4" s="1"/>
  <c r="K8394" i="4"/>
  <c r="I8394" i="4" s="1"/>
  <c r="K8395" i="4"/>
  <c r="I8395" i="4" s="1"/>
  <c r="K8396" i="4"/>
  <c r="I8396" i="4" s="1"/>
  <c r="K8397" i="4"/>
  <c r="I8397" i="4" s="1"/>
  <c r="K8399" i="4"/>
  <c r="I8399" i="4" s="1"/>
  <c r="K8401" i="4"/>
  <c r="I8401" i="4" s="1"/>
  <c r="K8402" i="4"/>
  <c r="I8402" i="4" s="1"/>
  <c r="K8403" i="4"/>
  <c r="I8403" i="4" s="1"/>
  <c r="K8404" i="4"/>
  <c r="I8404" i="4" s="1"/>
  <c r="K8405" i="4"/>
  <c r="I8405" i="4" s="1"/>
  <c r="K8406" i="4"/>
  <c r="I8406" i="4" s="1"/>
  <c r="K8407" i="4"/>
  <c r="I8407" i="4" s="1"/>
  <c r="K8408" i="4"/>
  <c r="I8408" i="4" s="1"/>
  <c r="K8410" i="4"/>
  <c r="I8410" i="4" s="1"/>
  <c r="K8411" i="4"/>
  <c r="I8411" i="4" s="1"/>
  <c r="K8412" i="4"/>
  <c r="I8412" i="4" s="1"/>
  <c r="K8415" i="4"/>
  <c r="I8415" i="4" s="1"/>
  <c r="K8416" i="4"/>
  <c r="I8416" i="4" s="1"/>
  <c r="K8419" i="4"/>
  <c r="I8419" i="4" s="1"/>
  <c r="K8420" i="4"/>
  <c r="I8420" i="4" s="1"/>
  <c r="K8422" i="4"/>
  <c r="I8422" i="4" s="1"/>
  <c r="K8434" i="4"/>
  <c r="I8434" i="4" s="1"/>
  <c r="K8436" i="4"/>
  <c r="I8436" i="4" s="1"/>
  <c r="K8437" i="4"/>
  <c r="I8437" i="4" s="1"/>
  <c r="K8438" i="4"/>
  <c r="I8438" i="4" s="1"/>
  <c r="K8439" i="4"/>
  <c r="I8439" i="4" s="1"/>
  <c r="K8440" i="4"/>
  <c r="I8440" i="4" s="1"/>
  <c r="K8442" i="4"/>
  <c r="I8442" i="4" s="1"/>
  <c r="K8444" i="4"/>
  <c r="I8444" i="4" s="1"/>
  <c r="K8445" i="4"/>
  <c r="I8445" i="4" s="1"/>
  <c r="K8446" i="4"/>
  <c r="I8446" i="4" s="1"/>
  <c r="K8447" i="4"/>
  <c r="I8447" i="4" s="1"/>
  <c r="K8448" i="4"/>
  <c r="I8448" i="4" s="1"/>
  <c r="K8449" i="4"/>
  <c r="I8449" i="4" s="1"/>
  <c r="K8450" i="4"/>
  <c r="I8450" i="4" s="1"/>
  <c r="K8451" i="4"/>
  <c r="I8451" i="4" s="1"/>
  <c r="K8453" i="4"/>
  <c r="I8453" i="4" s="1"/>
  <c r="K8454" i="4"/>
  <c r="I8454" i="4" s="1"/>
  <c r="K8458" i="4"/>
  <c r="I8458" i="4" s="1"/>
  <c r="K8461" i="4"/>
  <c r="I8461" i="4" s="1"/>
  <c r="K8462" i="4"/>
  <c r="I8462" i="4" s="1"/>
  <c r="K8464" i="4"/>
  <c r="I8464" i="4" s="1"/>
  <c r="K8476" i="4"/>
  <c r="I8476" i="4" s="1"/>
  <c r="K8478" i="4"/>
  <c r="I8478" i="4" s="1"/>
  <c r="K8490" i="4"/>
  <c r="I8490" i="4" s="1"/>
  <c r="K8492" i="4"/>
  <c r="I8492" i="4" s="1"/>
  <c r="K8493" i="4"/>
  <c r="I8493" i="4" s="1"/>
  <c r="K8494" i="4"/>
  <c r="I8494" i="4" s="1"/>
  <c r="K8495" i="4"/>
  <c r="I8495" i="4" s="1"/>
  <c r="K8496" i="4"/>
  <c r="I8496" i="4" s="1"/>
  <c r="K8498" i="4"/>
  <c r="I8498" i="4" s="1"/>
  <c r="K8500" i="4"/>
  <c r="I8500" i="4" s="1"/>
  <c r="K8501" i="4"/>
  <c r="I8501" i="4" s="1"/>
  <c r="K8502" i="4"/>
  <c r="I8502" i="4" s="1"/>
  <c r="K8503" i="4"/>
  <c r="I8503" i="4" s="1"/>
  <c r="K8504" i="4"/>
  <c r="I8504" i="4" s="1"/>
  <c r="K8505" i="4"/>
  <c r="I8505" i="4" s="1"/>
  <c r="K8506" i="4"/>
  <c r="I8506" i="4" s="1"/>
  <c r="K8507" i="4"/>
  <c r="I8507" i="4" s="1"/>
  <c r="K8509" i="4"/>
  <c r="I8509" i="4" s="1"/>
  <c r="K8510" i="4"/>
  <c r="I8510" i="4" s="1"/>
  <c r="K8511" i="4"/>
  <c r="I8511" i="4" s="1"/>
  <c r="K8512" i="4"/>
  <c r="I8512" i="4" s="1"/>
  <c r="K8515" i="4"/>
  <c r="I8515" i="4" s="1"/>
  <c r="K8516" i="4"/>
  <c r="I8516" i="4" s="1"/>
  <c r="K8517" i="4"/>
  <c r="I8517" i="4" s="1"/>
  <c r="K8520" i="4"/>
  <c r="I8520" i="4" s="1"/>
  <c r="K8521" i="4"/>
  <c r="I8521" i="4" s="1"/>
  <c r="K8522" i="4"/>
  <c r="I8522" i="4" s="1"/>
  <c r="K8524" i="4"/>
  <c r="I8524" i="4" s="1"/>
  <c r="K8536" i="4"/>
  <c r="I8536" i="4" s="1"/>
  <c r="K8538" i="4"/>
  <c r="I8538" i="4" s="1"/>
  <c r="K8539" i="4"/>
  <c r="I8539" i="4" s="1"/>
  <c r="K8540" i="4"/>
  <c r="I8540" i="4" s="1"/>
  <c r="K8541" i="4"/>
  <c r="I8541" i="4" s="1"/>
  <c r="K8542" i="4"/>
  <c r="I8542" i="4" s="1"/>
  <c r="K8544" i="4"/>
  <c r="I8544" i="4" s="1"/>
  <c r="K8546" i="4"/>
  <c r="I8546" i="4" s="1"/>
  <c r="K8547" i="4"/>
  <c r="I8547" i="4" s="1"/>
  <c r="K8548" i="4"/>
  <c r="I8548" i="4" s="1"/>
  <c r="K8549" i="4"/>
  <c r="I8549" i="4" s="1"/>
  <c r="K8550" i="4"/>
  <c r="I8550" i="4" s="1"/>
  <c r="K8551" i="4"/>
  <c r="I8551" i="4" s="1"/>
  <c r="K8552" i="4"/>
  <c r="I8552" i="4" s="1"/>
  <c r="K8553" i="4"/>
  <c r="I8553" i="4" s="1"/>
  <c r="K8556" i="4"/>
  <c r="I8556" i="4" s="1"/>
  <c r="K8557" i="4"/>
  <c r="I8557" i="4" s="1"/>
  <c r="K8558" i="4"/>
  <c r="I8558" i="4" s="1"/>
  <c r="K8561" i="4"/>
  <c r="I8561" i="4" s="1"/>
  <c r="K8562" i="4"/>
  <c r="I8562" i="4" s="1"/>
  <c r="K8563" i="4"/>
  <c r="I8563" i="4" s="1"/>
  <c r="K8566" i="4"/>
  <c r="I8566" i="4" s="1"/>
  <c r="K8567" i="4"/>
  <c r="I8567" i="4" s="1"/>
  <c r="K8568" i="4"/>
  <c r="I8568" i="4" s="1"/>
  <c r="K8569" i="4"/>
  <c r="I8569" i="4" s="1"/>
  <c r="K8570" i="4"/>
  <c r="I8570" i="4" s="1"/>
  <c r="K8572" i="4"/>
  <c r="I8572" i="4" s="1"/>
  <c r="K8584" i="4"/>
  <c r="I8584" i="4" s="1"/>
  <c r="K8586" i="4"/>
  <c r="I8586" i="4" s="1"/>
  <c r="K8587" i="4"/>
  <c r="I8587" i="4" s="1"/>
  <c r="K8588" i="4"/>
  <c r="I8588" i="4" s="1"/>
  <c r="K8589" i="4"/>
  <c r="I8589" i="4" s="1"/>
  <c r="K8590" i="4"/>
  <c r="I8590" i="4" s="1"/>
  <c r="K8592" i="4"/>
  <c r="I8592" i="4" s="1"/>
  <c r="K8594" i="4"/>
  <c r="I8594" i="4" s="1"/>
  <c r="K8595" i="4"/>
  <c r="I8595" i="4" s="1"/>
  <c r="K8596" i="4"/>
  <c r="I8596" i="4" s="1"/>
  <c r="K8597" i="4"/>
  <c r="I8597" i="4" s="1"/>
  <c r="K8598" i="4"/>
  <c r="I8598" i="4" s="1"/>
  <c r="K8599" i="4"/>
  <c r="I8599" i="4" s="1"/>
  <c r="K8600" i="4"/>
  <c r="I8600" i="4" s="1"/>
  <c r="K8601" i="4"/>
  <c r="I8601" i="4" s="1"/>
  <c r="K8603" i="4"/>
  <c r="I8603" i="4" s="1"/>
  <c r="K8604" i="4"/>
  <c r="I8604" i="4" s="1"/>
  <c r="K8605" i="4"/>
  <c r="I8605" i="4" s="1"/>
  <c r="K8608" i="4"/>
  <c r="I8608" i="4" s="1"/>
  <c r="K8609" i="4"/>
  <c r="I8609" i="4" s="1"/>
  <c r="K8610" i="4"/>
  <c r="I8610" i="4" s="1"/>
  <c r="K8613" i="4"/>
  <c r="I8613" i="4" s="1"/>
  <c r="K8614" i="4"/>
  <c r="I8614" i="4" s="1"/>
  <c r="K8616" i="4"/>
  <c r="I8616" i="4" s="1"/>
  <c r="K8628" i="4"/>
  <c r="I8628" i="4" s="1"/>
  <c r="K8630" i="4"/>
  <c r="I8630" i="4" s="1"/>
  <c r="K8631" i="4"/>
  <c r="I8631" i="4" s="1"/>
  <c r="K8632" i="4"/>
  <c r="I8632" i="4" s="1"/>
  <c r="K8633" i="4"/>
  <c r="I8633" i="4" s="1"/>
  <c r="K8634" i="4"/>
  <c r="I8634" i="4" s="1"/>
  <c r="K8636" i="4"/>
  <c r="I8636" i="4" s="1"/>
  <c r="K8638" i="4"/>
  <c r="I8638" i="4" s="1"/>
  <c r="K8639" i="4"/>
  <c r="I8639" i="4" s="1"/>
  <c r="K8640" i="4"/>
  <c r="I8640" i="4" s="1"/>
  <c r="K8641" i="4"/>
  <c r="I8641" i="4" s="1"/>
  <c r="K8642" i="4"/>
  <c r="I8642" i="4" s="1"/>
  <c r="K8643" i="4"/>
  <c r="I8643" i="4" s="1"/>
  <c r="K8644" i="4"/>
  <c r="I8644" i="4" s="1"/>
  <c r="K8645" i="4"/>
  <c r="I8645" i="4" s="1"/>
  <c r="K8647" i="4"/>
  <c r="I8647" i="4" s="1"/>
  <c r="K8648" i="4"/>
  <c r="I8648" i="4" s="1"/>
  <c r="K8649" i="4"/>
  <c r="I8649" i="4" s="1"/>
  <c r="K8652" i="4"/>
  <c r="I8652" i="4" s="1"/>
  <c r="K8653" i="4"/>
  <c r="I8653" i="4" s="1"/>
  <c r="K8654" i="4"/>
  <c r="I8654" i="4" s="1"/>
  <c r="K8657" i="4"/>
  <c r="I8657" i="4" s="1"/>
  <c r="K8658" i="4"/>
  <c r="I8658" i="4" s="1"/>
  <c r="K8659" i="4"/>
  <c r="I8659" i="4" s="1"/>
  <c r="K8660" i="4"/>
  <c r="I8660" i="4" s="1"/>
  <c r="K8662" i="4"/>
  <c r="I8662" i="4" s="1"/>
  <c r="K8674" i="4"/>
  <c r="I8674" i="4" s="1"/>
  <c r="K8676" i="4"/>
  <c r="I8676" i="4" s="1"/>
  <c r="K8677" i="4"/>
  <c r="I8677" i="4" s="1"/>
  <c r="K8678" i="4"/>
  <c r="I8678" i="4" s="1"/>
  <c r="K8679" i="4"/>
  <c r="I8679" i="4" s="1"/>
  <c r="K8680" i="4"/>
  <c r="I8680" i="4" s="1"/>
  <c r="K8682" i="4"/>
  <c r="I8682" i="4" s="1"/>
  <c r="K8684" i="4"/>
  <c r="I8684" i="4" s="1"/>
  <c r="K8685" i="4"/>
  <c r="I8685" i="4" s="1"/>
  <c r="K8686" i="4"/>
  <c r="I8686" i="4" s="1"/>
  <c r="K8687" i="4"/>
  <c r="I8687" i="4" s="1"/>
  <c r="K8688" i="4"/>
  <c r="I8688" i="4" s="1"/>
  <c r="K8689" i="4"/>
  <c r="I8689" i="4" s="1"/>
  <c r="K8690" i="4"/>
  <c r="I8690" i="4" s="1"/>
  <c r="K8691" i="4"/>
  <c r="I8691" i="4" s="1"/>
  <c r="K8693" i="4"/>
  <c r="I8693" i="4" s="1"/>
  <c r="K8694" i="4"/>
  <c r="I8694" i="4" s="1"/>
  <c r="K8695" i="4"/>
  <c r="I8695" i="4" s="1"/>
  <c r="K8696" i="4"/>
  <c r="I8696" i="4" s="1"/>
  <c r="K8699" i="4"/>
  <c r="I8699" i="4" s="1"/>
  <c r="K8700" i="4"/>
  <c r="I8700" i="4" s="1"/>
  <c r="K8703" i="4"/>
  <c r="I8703" i="4" s="1"/>
  <c r="K8705" i="4"/>
  <c r="I8705" i="4" s="1"/>
  <c r="K8717" i="4"/>
  <c r="I8717" i="4" s="1"/>
  <c r="K8719" i="4"/>
  <c r="I8719" i="4" s="1"/>
  <c r="K8720" i="4"/>
  <c r="I8720" i="4" s="1"/>
  <c r="K8721" i="4"/>
  <c r="I8721" i="4" s="1"/>
  <c r="K8722" i="4"/>
  <c r="I8722" i="4" s="1"/>
  <c r="K8723" i="4"/>
  <c r="I8723" i="4" s="1"/>
  <c r="K8725" i="4"/>
  <c r="I8725" i="4" s="1"/>
  <c r="K8727" i="4"/>
  <c r="I8727" i="4" s="1"/>
  <c r="K8728" i="4"/>
  <c r="I8728" i="4" s="1"/>
  <c r="K8729" i="4"/>
  <c r="I8729" i="4" s="1"/>
  <c r="K8730" i="4"/>
  <c r="I8730" i="4" s="1"/>
  <c r="K8731" i="4"/>
  <c r="I8731" i="4" s="1"/>
  <c r="K8732" i="4"/>
  <c r="I8732" i="4" s="1"/>
  <c r="K8733" i="4"/>
  <c r="I8733" i="4" s="1"/>
  <c r="K8734" i="4"/>
  <c r="I8734" i="4" s="1"/>
  <c r="K8736" i="4"/>
  <c r="I8736" i="4" s="1"/>
  <c r="K8737" i="4"/>
  <c r="I8737" i="4" s="1"/>
  <c r="K8738" i="4"/>
  <c r="I8738" i="4" s="1"/>
  <c r="K8739" i="4"/>
  <c r="I8739" i="4" s="1"/>
  <c r="K8742" i="4"/>
  <c r="I8742" i="4" s="1"/>
  <c r="K8743" i="4"/>
  <c r="I8743" i="4" s="1"/>
  <c r="K8744" i="4"/>
  <c r="I8744" i="4" s="1"/>
  <c r="K8747" i="4"/>
  <c r="I8747" i="4" s="1"/>
  <c r="K8748" i="4"/>
  <c r="I8748" i="4" s="1"/>
  <c r="K8750" i="4"/>
  <c r="I8750" i="4" s="1"/>
  <c r="K8762" i="4"/>
  <c r="I8762" i="4" s="1"/>
  <c r="K8764" i="4"/>
  <c r="I8764" i="4" s="1"/>
  <c r="K8765" i="4"/>
  <c r="I8765" i="4" s="1"/>
  <c r="K8766" i="4"/>
  <c r="I8766" i="4" s="1"/>
  <c r="K8767" i="4"/>
  <c r="I8767" i="4" s="1"/>
  <c r="K8768" i="4"/>
  <c r="I8768" i="4" s="1"/>
  <c r="K8770" i="4"/>
  <c r="I8770" i="4" s="1"/>
  <c r="K8772" i="4"/>
  <c r="I8772" i="4" s="1"/>
  <c r="K8773" i="4"/>
  <c r="I8773" i="4" s="1"/>
  <c r="K8774" i="4"/>
  <c r="I8774" i="4" s="1"/>
  <c r="K8775" i="4"/>
  <c r="I8775" i="4" s="1"/>
  <c r="K8776" i="4"/>
  <c r="I8776" i="4" s="1"/>
  <c r="K8777" i="4"/>
  <c r="I8777" i="4" s="1"/>
  <c r="K8778" i="4"/>
  <c r="I8778" i="4" s="1"/>
  <c r="K8779" i="4"/>
  <c r="I8779" i="4" s="1"/>
  <c r="K8781" i="4"/>
  <c r="I8781" i="4" s="1"/>
  <c r="K8782" i="4"/>
  <c r="I8782" i="4" s="1"/>
  <c r="K8783" i="4"/>
  <c r="I8783" i="4" s="1"/>
  <c r="K8784" i="4"/>
  <c r="I8784" i="4" s="1"/>
  <c r="K8787" i="4"/>
  <c r="I8787" i="4" s="1"/>
  <c r="K8788" i="4"/>
  <c r="I8788" i="4" s="1"/>
  <c r="K8789" i="4"/>
  <c r="I8789" i="4" s="1"/>
  <c r="K8792" i="4"/>
  <c r="I8792" i="4" s="1"/>
  <c r="K8793" i="4"/>
  <c r="I8793" i="4" s="1"/>
  <c r="K8794" i="4"/>
  <c r="I8794" i="4" s="1"/>
  <c r="K8796" i="4"/>
  <c r="I8796" i="4" s="1"/>
  <c r="K8808" i="4"/>
  <c r="I8808" i="4" s="1"/>
  <c r="K8810" i="4"/>
  <c r="I8810" i="4" s="1"/>
  <c r="K8811" i="4"/>
  <c r="I8811" i="4" s="1"/>
  <c r="K8812" i="4"/>
  <c r="I8812" i="4" s="1"/>
  <c r="K8813" i="4"/>
  <c r="I8813" i="4" s="1"/>
  <c r="K8814" i="4"/>
  <c r="I8814" i="4" s="1"/>
  <c r="K8816" i="4"/>
  <c r="I8816" i="4" s="1"/>
  <c r="K8818" i="4"/>
  <c r="I8818" i="4" s="1"/>
  <c r="K8819" i="4"/>
  <c r="I8819" i="4" s="1"/>
  <c r="K8820" i="4"/>
  <c r="I8820" i="4" s="1"/>
  <c r="K8821" i="4"/>
  <c r="I8821" i="4" s="1"/>
  <c r="K8822" i="4"/>
  <c r="I8822" i="4" s="1"/>
  <c r="K8823" i="4"/>
  <c r="I8823" i="4" s="1"/>
  <c r="K8824" i="4"/>
  <c r="I8824" i="4" s="1"/>
  <c r="K8825" i="4"/>
  <c r="I8825" i="4" s="1"/>
  <c r="K8827" i="4"/>
  <c r="I8827" i="4" s="1"/>
  <c r="K8828" i="4"/>
  <c r="I8828" i="4" s="1"/>
  <c r="K8829" i="4"/>
  <c r="I8829" i="4" s="1"/>
  <c r="K8830" i="4"/>
  <c r="I8830" i="4" s="1"/>
  <c r="K8833" i="4"/>
  <c r="I8833" i="4" s="1"/>
  <c r="K8834" i="4"/>
  <c r="I8834" i="4" s="1"/>
  <c r="K8835" i="4"/>
  <c r="I8835" i="4" s="1"/>
  <c r="K8838" i="4"/>
  <c r="I8838" i="4" s="1"/>
  <c r="K8839" i="4"/>
  <c r="I8839" i="4" s="1"/>
  <c r="K8840" i="4"/>
  <c r="I8840" i="4" s="1"/>
  <c r="K8842" i="4"/>
  <c r="I8842" i="4" s="1"/>
  <c r="K8854" i="4"/>
  <c r="I8854" i="4" s="1"/>
  <c r="K8856" i="4"/>
  <c r="I8856" i="4" s="1"/>
  <c r="K8857" i="4"/>
  <c r="I8857" i="4" s="1"/>
  <c r="K8858" i="4"/>
  <c r="I8858" i="4" s="1"/>
  <c r="K8859" i="4"/>
  <c r="I8859" i="4" s="1"/>
  <c r="K8860" i="4"/>
  <c r="I8860" i="4" s="1"/>
  <c r="K8862" i="4"/>
  <c r="I8862" i="4" s="1"/>
  <c r="K8864" i="4"/>
  <c r="I8864" i="4" s="1"/>
  <c r="K8865" i="4"/>
  <c r="I8865" i="4" s="1"/>
  <c r="K8866" i="4"/>
  <c r="I8866" i="4" s="1"/>
  <c r="K8867" i="4"/>
  <c r="I8867" i="4" s="1"/>
  <c r="K8868" i="4"/>
  <c r="I8868" i="4" s="1"/>
  <c r="K8869" i="4"/>
  <c r="I8869" i="4" s="1"/>
  <c r="K8870" i="4"/>
  <c r="I8870" i="4" s="1"/>
  <c r="K8871" i="4"/>
  <c r="I8871" i="4" s="1"/>
  <c r="K8873" i="4"/>
  <c r="I8873" i="4" s="1"/>
  <c r="K8874" i="4"/>
  <c r="I8874" i="4" s="1"/>
  <c r="K8875" i="4"/>
  <c r="I8875" i="4" s="1"/>
  <c r="K8878" i="4"/>
  <c r="I8878" i="4" s="1"/>
  <c r="K8879" i="4"/>
  <c r="I8879" i="4" s="1"/>
  <c r="K8880" i="4"/>
  <c r="I8880" i="4" s="1"/>
  <c r="K8883" i="4"/>
  <c r="I8883" i="4" s="1"/>
  <c r="K8884" i="4"/>
  <c r="I8884" i="4" s="1"/>
  <c r="K8885" i="4"/>
  <c r="I8885" i="4" s="1"/>
  <c r="K8886" i="4"/>
  <c r="I8886" i="4" s="1"/>
  <c r="K8888" i="4"/>
  <c r="I8888" i="4" s="1"/>
  <c r="K8900" i="4"/>
  <c r="I8900" i="4" s="1"/>
  <c r="K8902" i="4"/>
  <c r="I8902" i="4" s="1"/>
  <c r="K8903" i="4"/>
  <c r="I8903" i="4" s="1"/>
  <c r="K8904" i="4"/>
  <c r="I8904" i="4" s="1"/>
  <c r="K8905" i="4"/>
  <c r="I8905" i="4" s="1"/>
  <c r="K8906" i="4"/>
  <c r="I8906" i="4" s="1"/>
  <c r="K8908" i="4"/>
  <c r="I8908" i="4" s="1"/>
  <c r="K8910" i="4"/>
  <c r="I8910" i="4" s="1"/>
  <c r="K8911" i="4"/>
  <c r="I8911" i="4" s="1"/>
  <c r="K8912" i="4"/>
  <c r="I8912" i="4" s="1"/>
  <c r="K8913" i="4"/>
  <c r="I8913" i="4" s="1"/>
  <c r="K8914" i="4"/>
  <c r="I8914" i="4" s="1"/>
  <c r="K8915" i="4"/>
  <c r="I8915" i="4" s="1"/>
  <c r="K8916" i="4"/>
  <c r="I8916" i="4" s="1"/>
  <c r="K8917" i="4"/>
  <c r="I8917" i="4" s="1"/>
  <c r="K8919" i="4"/>
  <c r="I8919" i="4" s="1"/>
  <c r="K8920" i="4"/>
  <c r="I8920" i="4" s="1"/>
  <c r="K8921" i="4"/>
  <c r="I8921" i="4" s="1"/>
  <c r="K8924" i="4"/>
  <c r="I8924" i="4" s="1"/>
  <c r="K8925" i="4"/>
  <c r="I8925" i="4" s="1"/>
  <c r="K8926" i="4"/>
  <c r="I8926" i="4" s="1"/>
  <c r="K8929" i="4"/>
  <c r="I8929" i="4" s="1"/>
  <c r="K8930" i="4"/>
  <c r="I8930" i="4" s="1"/>
  <c r="K8931" i="4"/>
  <c r="I8931" i="4" s="1"/>
  <c r="K8933" i="4"/>
  <c r="I8933" i="4" s="1"/>
  <c r="K8945" i="4"/>
  <c r="I8945" i="4" s="1"/>
  <c r="K8947" i="4"/>
  <c r="I8947" i="4" s="1"/>
  <c r="K8948" i="4"/>
  <c r="I8948" i="4" s="1"/>
  <c r="K8949" i="4"/>
  <c r="I8949" i="4" s="1"/>
  <c r="K8950" i="4"/>
  <c r="I8950" i="4" s="1"/>
  <c r="K8951" i="4"/>
  <c r="I8951" i="4" s="1"/>
  <c r="K8953" i="4"/>
  <c r="I8953" i="4" s="1"/>
  <c r="K8956" i="4"/>
  <c r="I8956" i="4" s="1"/>
  <c r="K8957" i="4"/>
  <c r="I8957" i="4" s="1"/>
  <c r="K8958" i="4"/>
  <c r="I8958" i="4" s="1"/>
  <c r="K8959" i="4"/>
  <c r="I8959" i="4" s="1"/>
  <c r="K8960" i="4"/>
  <c r="I8960" i="4" s="1"/>
  <c r="K8961" i="4"/>
  <c r="I8961" i="4" s="1"/>
  <c r="K8962" i="4"/>
  <c r="I8962" i="4" s="1"/>
  <c r="K8964" i="4"/>
  <c r="I8964" i="4" s="1"/>
  <c r="K8965" i="4"/>
  <c r="I8965" i="4" s="1"/>
  <c r="K8966" i="4"/>
  <c r="I8966" i="4" s="1"/>
  <c r="K8967" i="4"/>
  <c r="I8967" i="4" s="1"/>
  <c r="K8970" i="4"/>
  <c r="I8970" i="4" s="1"/>
  <c r="K8971" i="4"/>
  <c r="I8971" i="4" s="1"/>
  <c r="K8972" i="4"/>
  <c r="I8972" i="4" s="1"/>
  <c r="K8975" i="4"/>
  <c r="I8975" i="4" s="1"/>
  <c r="K8978" i="4"/>
  <c r="I8978" i="4" s="1"/>
  <c r="K8979" i="4"/>
  <c r="I8979" i="4" s="1"/>
  <c r="K8980" i="4"/>
  <c r="I8980" i="4" s="1"/>
  <c r="K8983" i="4"/>
  <c r="I8983" i="4" s="1"/>
  <c r="K8985" i="4"/>
  <c r="I8985" i="4" s="1"/>
  <c r="K8997" i="4"/>
  <c r="I8997" i="4" s="1"/>
  <c r="K8999" i="4"/>
  <c r="I8999" i="4" s="1"/>
  <c r="K9000" i="4"/>
  <c r="I9000" i="4" s="1"/>
  <c r="K9001" i="4"/>
  <c r="I9001" i="4" s="1"/>
  <c r="K9002" i="4"/>
  <c r="I9002" i="4" s="1"/>
  <c r="K9003" i="4"/>
  <c r="I9003" i="4" s="1"/>
  <c r="K9005" i="4"/>
  <c r="I9005" i="4" s="1"/>
  <c r="K9007" i="4"/>
  <c r="I9007" i="4" s="1"/>
  <c r="K9008" i="4"/>
  <c r="I9008" i="4" s="1"/>
  <c r="K9009" i="4"/>
  <c r="I9009" i="4" s="1"/>
  <c r="K9010" i="4"/>
  <c r="I9010" i="4" s="1"/>
  <c r="K9011" i="4"/>
  <c r="I9011" i="4" s="1"/>
  <c r="K9012" i="4"/>
  <c r="I9012" i="4" s="1"/>
  <c r="K9013" i="4"/>
  <c r="I9013" i="4" s="1"/>
  <c r="K9014" i="4"/>
  <c r="I9014" i="4" s="1"/>
  <c r="K9016" i="4"/>
  <c r="I9016" i="4" s="1"/>
  <c r="K9017" i="4"/>
  <c r="I9017" i="4" s="1"/>
  <c r="K9018" i="4"/>
  <c r="I9018" i="4" s="1"/>
  <c r="K9021" i="4"/>
  <c r="I9021" i="4" s="1"/>
  <c r="K9024" i="4"/>
  <c r="I9024" i="4" s="1"/>
  <c r="K9026" i="4"/>
  <c r="I9026" i="4" s="1"/>
  <c r="K9038" i="4"/>
  <c r="I9038" i="4" s="1"/>
  <c r="K9040" i="4"/>
  <c r="I9040" i="4" s="1"/>
  <c r="K9041" i="4"/>
  <c r="I9041" i="4" s="1"/>
  <c r="K9042" i="4"/>
  <c r="I9042" i="4" s="1"/>
  <c r="K9043" i="4"/>
  <c r="I9043" i="4" s="1"/>
  <c r="K9044" i="4"/>
  <c r="I9044" i="4" s="1"/>
  <c r="K9046" i="4"/>
  <c r="I9046" i="4" s="1"/>
  <c r="K9048" i="4"/>
  <c r="I9048" i="4" s="1"/>
  <c r="K9049" i="4"/>
  <c r="I9049" i="4" s="1"/>
  <c r="K9050" i="4"/>
  <c r="I9050" i="4" s="1"/>
  <c r="K9051" i="4"/>
  <c r="I9051" i="4" s="1"/>
  <c r="K9052" i="4"/>
  <c r="I9052" i="4" s="1"/>
  <c r="K9053" i="4"/>
  <c r="I9053" i="4" s="1"/>
  <c r="K9054" i="4"/>
  <c r="I9054" i="4" s="1"/>
  <c r="K9065" i="4"/>
  <c r="I9065" i="4" s="1"/>
  <c r="K9068" i="4"/>
  <c r="I9068" i="4" s="1"/>
  <c r="K9069" i="4"/>
  <c r="I9069" i="4" s="1"/>
  <c r="K9070" i="4"/>
  <c r="I9070" i="4" s="1"/>
  <c r="K9072" i="4"/>
  <c r="I9072" i="4" s="1"/>
  <c r="K9084" i="4"/>
  <c r="I9084" i="4" s="1"/>
  <c r="K9086" i="4"/>
  <c r="I9086" i="4" s="1"/>
  <c r="K9087" i="4"/>
  <c r="I9087" i="4" s="1"/>
  <c r="K9088" i="4"/>
  <c r="I9088" i="4" s="1"/>
  <c r="K9089" i="4"/>
  <c r="I9089" i="4" s="1"/>
  <c r="K9090" i="4"/>
  <c r="I9090" i="4" s="1"/>
  <c r="K9092" i="4"/>
  <c r="I9092" i="4" s="1"/>
  <c r="K9094" i="4"/>
  <c r="I9094" i="4" s="1"/>
  <c r="K9095" i="4"/>
  <c r="I9095" i="4" s="1"/>
  <c r="K9096" i="4"/>
  <c r="I9096" i="4" s="1"/>
  <c r="K9097" i="4"/>
  <c r="I9097" i="4" s="1"/>
  <c r="K9098" i="4"/>
  <c r="I9098" i="4" s="1"/>
  <c r="K9099" i="4"/>
  <c r="I9099" i="4" s="1"/>
  <c r="K9100" i="4"/>
  <c r="I9100" i="4" s="1"/>
  <c r="K9101" i="4"/>
  <c r="I9101" i="4" s="1"/>
  <c r="K9103" i="4"/>
  <c r="I9103" i="4" s="1"/>
  <c r="K9104" i="4"/>
  <c r="I9104" i="4" s="1"/>
  <c r="K9105" i="4"/>
  <c r="I9105" i="4" s="1"/>
  <c r="K9111" i="4"/>
  <c r="I9111" i="4" s="1"/>
  <c r="K9113" i="4"/>
  <c r="I9113" i="4" s="1"/>
  <c r="K9125" i="4"/>
  <c r="I9125" i="4" s="1"/>
  <c r="K9127" i="4"/>
  <c r="I9127" i="4" s="1"/>
  <c r="K9128" i="4"/>
  <c r="I9128" i="4" s="1"/>
  <c r="K9129" i="4"/>
  <c r="I9129" i="4" s="1"/>
  <c r="K9130" i="4"/>
  <c r="I9130" i="4" s="1"/>
  <c r="K9131" i="4"/>
  <c r="I9131" i="4" s="1"/>
  <c r="K9133" i="4"/>
  <c r="I9133" i="4" s="1"/>
  <c r="K9135" i="4"/>
  <c r="I9135" i="4" s="1"/>
  <c r="K9136" i="4"/>
  <c r="I9136" i="4" s="1"/>
  <c r="K9137" i="4"/>
  <c r="I9137" i="4" s="1"/>
  <c r="K9138" i="4"/>
  <c r="I9138" i="4" s="1"/>
  <c r="K9139" i="4"/>
  <c r="I9139" i="4" s="1"/>
  <c r="K9140" i="4"/>
  <c r="I9140" i="4" s="1"/>
  <c r="K9142" i="4"/>
  <c r="I9142" i="4" s="1"/>
  <c r="K9143" i="4"/>
  <c r="I9143" i="4" s="1"/>
  <c r="K9144" i="4"/>
  <c r="I9144" i="4" s="1"/>
  <c r="K9150" i="4"/>
  <c r="I9150" i="4" s="1"/>
  <c r="K9154" i="4"/>
  <c r="I9154" i="4" s="1"/>
  <c r="K9162" i="4"/>
  <c r="K9165" i="4"/>
  <c r="K9168" i="4"/>
  <c r="I9168" i="4" s="1"/>
  <c r="K9169" i="4"/>
  <c r="I9169" i="4" s="1"/>
  <c r="K9171" i="4"/>
  <c r="I40" i="4"/>
  <c r="I61" i="4"/>
  <c r="I577" i="4"/>
  <c r="I2145" i="4"/>
  <c r="I2720" i="4"/>
  <c r="I2910" i="4"/>
  <c r="I3310" i="4"/>
  <c r="I3392" i="4"/>
  <c r="I3871" i="4"/>
  <c r="I4283" i="4"/>
  <c r="I7924" i="4"/>
  <c r="I8074" i="4"/>
  <c r="J5214" i="4"/>
  <c r="P6092" i="4"/>
  <c r="O6092" i="4"/>
  <c r="N6092" i="4"/>
  <c r="M6092" i="4"/>
  <c r="L6092" i="4"/>
  <c r="J6092" i="4"/>
  <c r="L6219" i="4"/>
  <c r="J6219" i="4"/>
  <c r="P2365" i="4"/>
  <c r="O2365" i="4"/>
  <c r="N2365" i="4"/>
  <c r="M2365" i="4"/>
  <c r="L2365" i="4"/>
  <c r="J2365" i="4"/>
  <c r="J4484" i="4"/>
  <c r="J5134" i="4"/>
  <c r="J5132" i="4" s="1"/>
  <c r="P4493" i="4"/>
  <c r="O4493" i="4"/>
  <c r="N4493" i="4"/>
  <c r="M4493" i="4"/>
  <c r="L4493" i="4"/>
  <c r="J4493" i="4"/>
  <c r="L2677" i="4"/>
  <c r="J2677" i="4"/>
  <c r="L372" i="4"/>
  <c r="J372" i="4"/>
  <c r="J9528" i="4"/>
  <c r="L9528" i="4"/>
  <c r="M9528" i="4"/>
  <c r="N9528" i="4"/>
  <c r="O9528" i="4"/>
  <c r="P9528" i="4"/>
  <c r="M13" i="4"/>
  <c r="L13" i="4"/>
  <c r="J13" i="4"/>
  <c r="P699" i="4"/>
  <c r="O699" i="4"/>
  <c r="N699" i="4"/>
  <c r="M699" i="4"/>
  <c r="L699" i="4"/>
  <c r="I333" i="4" l="1"/>
  <c r="I9686" i="4" s="1"/>
  <c r="I7646" i="4"/>
  <c r="I9721" i="4" s="1"/>
  <c r="K9721" i="4"/>
  <c r="I7094" i="4"/>
  <c r="I9713" i="4" s="1"/>
  <c r="K9713" i="4"/>
  <c r="I1476" i="4"/>
  <c r="I9704" i="4" s="1"/>
  <c r="K9704" i="4"/>
  <c r="I909" i="4"/>
  <c r="I9696" i="4" s="1"/>
  <c r="K9696" i="4"/>
  <c r="I19" i="4"/>
  <c r="I9678" i="4" s="1"/>
  <c r="K9678" i="4"/>
  <c r="I5951" i="4"/>
  <c r="I9707" i="4" s="1"/>
  <c r="K9707" i="4"/>
  <c r="I744" i="4"/>
  <c r="I9694" i="4" s="1"/>
  <c r="K9694" i="4"/>
  <c r="I378" i="4"/>
  <c r="I9687" i="4" s="1"/>
  <c r="K9687" i="4"/>
  <c r="I7239" i="4"/>
  <c r="I9715" i="4" s="1"/>
  <c r="K9715" i="4"/>
  <c r="I6702" i="4"/>
  <c r="I9711" i="4" s="1"/>
  <c r="K9711" i="4"/>
  <c r="I1322" i="4"/>
  <c r="I9702" i="4" s="1"/>
  <c r="K9702" i="4"/>
  <c r="I1271" i="4"/>
  <c r="I9701" i="4" s="1"/>
  <c r="K9701" i="4"/>
  <c r="I817" i="4"/>
  <c r="I9695" i="4" s="1"/>
  <c r="K9695" i="4"/>
  <c r="I421" i="4"/>
  <c r="I9688" i="4" s="1"/>
  <c r="K9688" i="4"/>
  <c r="I7314" i="4"/>
  <c r="I9716" i="4" s="1"/>
  <c r="K9716" i="4"/>
  <c r="I1111" i="4"/>
  <c r="I9699" i="4" s="1"/>
  <c r="K9699" i="4"/>
  <c r="I1050" i="4"/>
  <c r="I9698" i="4" s="1"/>
  <c r="K9698" i="4"/>
  <c r="I522" i="4"/>
  <c r="I9690" i="4" s="1"/>
  <c r="K9690" i="4"/>
  <c r="I294" i="4"/>
  <c r="I9685" i="4" s="1"/>
  <c r="K9685" i="4"/>
  <c r="I261" i="4"/>
  <c r="I9684" i="4" s="1"/>
  <c r="K9684" i="4"/>
  <c r="I143" i="4"/>
  <c r="I9681" i="4" s="1"/>
  <c r="K9681" i="4"/>
  <c r="I7700" i="4"/>
  <c r="I9722" i="4" s="1"/>
  <c r="K9722" i="4"/>
  <c r="I7447" i="4"/>
  <c r="I9718" i="4" s="1"/>
  <c r="K9718" i="4"/>
  <c r="I981" i="4"/>
  <c r="I9697" i="4" s="1"/>
  <c r="K9697" i="4"/>
  <c r="I616" i="4"/>
  <c r="I9692" i="4" s="1"/>
  <c r="K9692" i="4"/>
  <c r="I477" i="4"/>
  <c r="I9689" i="4" s="1"/>
  <c r="K9689" i="4"/>
  <c r="I200" i="4"/>
  <c r="I9682" i="4" s="1"/>
  <c r="K9682" i="4"/>
  <c r="I63" i="4"/>
  <c r="I9679" i="4" s="1"/>
  <c r="K9679" i="4"/>
  <c r="I7496" i="4"/>
  <c r="I9719" i="4" s="1"/>
  <c r="K9719" i="4"/>
  <c r="I7364" i="4"/>
  <c r="I9717" i="4" s="1"/>
  <c r="K9717" i="4"/>
  <c r="I7148" i="4"/>
  <c r="I9714" i="4" s="1"/>
  <c r="K9714" i="4"/>
  <c r="I6035" i="4"/>
  <c r="I9709" i="4" s="1"/>
  <c r="K9709" i="4"/>
  <c r="I5992" i="4"/>
  <c r="I9708" i="4" s="1"/>
  <c r="K9708" i="4"/>
  <c r="I1391" i="4"/>
  <c r="I9703" i="4" s="1"/>
  <c r="K9703" i="4"/>
  <c r="I664" i="4"/>
  <c r="I9693" i="4" s="1"/>
  <c r="I148" i="4"/>
  <c r="I1523" i="4"/>
  <c r="I525" i="4"/>
  <c r="I309" i="4"/>
  <c r="I7544" i="4"/>
  <c r="I9720" i="4" s="1"/>
  <c r="I570" i="4"/>
  <c r="I9691" i="4" s="1"/>
  <c r="I204" i="4"/>
  <c r="I111" i="4"/>
  <c r="I67" i="4"/>
  <c r="I7362" i="4"/>
  <c r="I1266" i="4"/>
  <c r="I7694" i="4"/>
  <c r="I7196" i="4"/>
  <c r="I618" i="4"/>
  <c r="I7592" i="4"/>
  <c r="I7412" i="4"/>
  <c r="I7142" i="4"/>
  <c r="I1319" i="4"/>
  <c r="I1159" i="4"/>
  <c r="I469" i="4"/>
  <c r="I6815" i="4"/>
  <c r="I5999" i="4"/>
  <c r="I1615" i="4"/>
  <c r="I426" i="4"/>
  <c r="I1290" i="4"/>
  <c r="I11251" i="4" s="1"/>
  <c r="K11251" i="4"/>
  <c r="I764" i="4"/>
  <c r="I11574" i="4" s="1"/>
  <c r="K11574" i="4"/>
  <c r="I912" i="4"/>
  <c r="I755" i="4"/>
  <c r="I1218" i="4"/>
  <c r="I9700" i="4" s="1"/>
  <c r="I109" i="4"/>
  <c r="I10330" i="4" s="1"/>
  <c r="K10330" i="4"/>
  <c r="I1188" i="4"/>
  <c r="I11349" i="4" s="1"/>
  <c r="K1568" i="4"/>
  <c r="I1568" i="4" s="1"/>
  <c r="K2365" i="4"/>
  <c r="I2365" i="4" s="1"/>
  <c r="K4493" i="4"/>
  <c r="I4493" i="4" s="1"/>
  <c r="K1591" i="4"/>
  <c r="I1591" i="4" s="1"/>
  <c r="K6092" i="4"/>
  <c r="I6092" i="4" s="1"/>
  <c r="K699" i="4"/>
  <c r="I699" i="4" s="1"/>
  <c r="K9528" i="4"/>
  <c r="I9528" i="4"/>
  <c r="P7422" i="4" l="1"/>
  <c r="O7422" i="4"/>
  <c r="N7422" i="4"/>
  <c r="M7422" i="4"/>
  <c r="L7422" i="4"/>
  <c r="J7422" i="4"/>
  <c r="L7392" i="4"/>
  <c r="M7392" i="4"/>
  <c r="N7392" i="4"/>
  <c r="O7392" i="4"/>
  <c r="P7392" i="4"/>
  <c r="J7392" i="4"/>
  <c r="N240" i="4"/>
  <c r="O240" i="4"/>
  <c r="P240" i="4"/>
  <c r="P2138" i="4"/>
  <c r="O2138" i="4"/>
  <c r="N2138" i="4"/>
  <c r="M2138" i="4"/>
  <c r="L2138" i="4"/>
  <c r="J2138" i="4"/>
  <c r="K1565" i="4" l="1"/>
  <c r="I1565" i="4" s="1"/>
  <c r="K240" i="4"/>
  <c r="I240" i="4" s="1"/>
  <c r="K2138" i="4"/>
  <c r="I2138" i="4" s="1"/>
  <c r="K7392" i="4"/>
  <c r="I7392" i="4" s="1"/>
  <c r="K7422" i="4"/>
  <c r="I7422" i="4" s="1"/>
  <c r="P8188" i="4" l="1"/>
  <c r="P8187" i="4" s="1"/>
  <c r="O8188" i="4"/>
  <c r="O8187" i="4" s="1"/>
  <c r="N8188" i="4"/>
  <c r="N8187" i="4" s="1"/>
  <c r="M8188" i="4"/>
  <c r="M8187" i="4" s="1"/>
  <c r="L8188" i="4"/>
  <c r="J8188" i="4"/>
  <c r="P1452" i="4"/>
  <c r="O1452" i="4"/>
  <c r="N1452" i="4"/>
  <c r="M1452" i="4"/>
  <c r="L1452" i="4"/>
  <c r="J1452" i="4"/>
  <c r="P1404" i="4"/>
  <c r="O1404" i="4"/>
  <c r="N1404" i="4"/>
  <c r="M1404" i="4"/>
  <c r="L1404" i="4"/>
  <c r="J1404" i="4"/>
  <c r="P7290" i="4"/>
  <c r="O7290" i="4"/>
  <c r="N7290" i="4"/>
  <c r="M7290" i="4"/>
  <c r="L7290" i="4"/>
  <c r="P7289" i="4"/>
  <c r="O7289" i="4"/>
  <c r="N7289" i="4"/>
  <c r="M7289" i="4"/>
  <c r="L7289" i="4"/>
  <c r="P7288" i="4"/>
  <c r="O7288" i="4"/>
  <c r="N7288" i="4"/>
  <c r="M7288" i="4"/>
  <c r="L7288" i="4"/>
  <c r="J7290" i="4"/>
  <c r="P1547" i="4"/>
  <c r="O1547" i="4"/>
  <c r="N1547" i="4"/>
  <c r="M1547" i="4"/>
  <c r="L1547" i="4"/>
  <c r="P1545" i="4"/>
  <c r="O1545" i="4"/>
  <c r="N1545" i="4"/>
  <c r="M1545" i="4"/>
  <c r="L1545" i="4"/>
  <c r="P1544" i="4"/>
  <c r="O1544" i="4"/>
  <c r="N1544" i="4"/>
  <c r="M1544" i="4"/>
  <c r="L1544" i="4"/>
  <c r="P1367" i="4"/>
  <c r="O1367" i="4"/>
  <c r="N1367" i="4"/>
  <c r="M1367" i="4"/>
  <c r="L1367" i="4"/>
  <c r="P890" i="4"/>
  <c r="O890" i="4"/>
  <c r="N890" i="4"/>
  <c r="M890" i="4"/>
  <c r="L890" i="4"/>
  <c r="P888" i="4"/>
  <c r="O888" i="4"/>
  <c r="N888" i="4"/>
  <c r="M888" i="4"/>
  <c r="L888" i="4"/>
  <c r="P457" i="4"/>
  <c r="O457" i="4"/>
  <c r="N457" i="4"/>
  <c r="M457" i="4"/>
  <c r="L457" i="4"/>
  <c r="J457" i="4"/>
  <c r="J9085" i="4"/>
  <c r="J7752" i="4"/>
  <c r="J10811" i="4"/>
  <c r="L10811" i="4"/>
  <c r="M10811" i="4"/>
  <c r="N10811" i="4"/>
  <c r="O10811" i="4"/>
  <c r="P10811" i="4"/>
  <c r="P6732" i="4"/>
  <c r="O6732" i="4"/>
  <c r="N6732" i="4"/>
  <c r="M6732" i="4"/>
  <c r="L6732" i="4"/>
  <c r="J6732" i="4"/>
  <c r="K6750" i="4" l="1"/>
  <c r="I6750" i="4" s="1"/>
  <c r="K357" i="4"/>
  <c r="I357" i="4" s="1"/>
  <c r="K889" i="4"/>
  <c r="I889" i="4" s="1"/>
  <c r="K1366" i="4"/>
  <c r="I1366" i="4" s="1"/>
  <c r="K1544" i="4"/>
  <c r="K6072" i="4"/>
  <c r="K7624" i="4"/>
  <c r="I7624" i="4" s="1"/>
  <c r="K7630" i="4"/>
  <c r="I7630" i="4" s="1"/>
  <c r="K1199" i="4"/>
  <c r="I1199" i="4" s="1"/>
  <c r="K1549" i="4"/>
  <c r="I1549" i="4" s="1"/>
  <c r="K7289" i="4"/>
  <c r="K7621" i="4"/>
  <c r="K7627" i="4"/>
  <c r="I7627" i="4" s="1"/>
  <c r="K1404" i="4"/>
  <c r="I1404" i="4" s="1"/>
  <c r="K7784" i="4"/>
  <c r="I7784" i="4" s="1"/>
  <c r="K7288" i="4"/>
  <c r="K7626" i="4"/>
  <c r="I7626" i="4" s="1"/>
  <c r="K888" i="4"/>
  <c r="I888" i="4" s="1"/>
  <c r="K6071" i="4"/>
  <c r="I6071" i="4" s="1"/>
  <c r="K7623" i="4"/>
  <c r="K7629" i="4"/>
  <c r="K1452" i="4"/>
  <c r="I1452" i="4" s="1"/>
  <c r="J8187" i="4"/>
  <c r="K890" i="4"/>
  <c r="I890" i="4" s="1"/>
  <c r="K1367" i="4"/>
  <c r="K1545" i="4"/>
  <c r="K7625" i="4"/>
  <c r="I7625" i="4" s="1"/>
  <c r="K8188" i="4"/>
  <c r="I8188" i="4" s="1"/>
  <c r="K457" i="4"/>
  <c r="I457" i="4" s="1"/>
  <c r="K1368" i="4"/>
  <c r="I1368" i="4" s="1"/>
  <c r="K1547" i="4"/>
  <c r="K6732" i="4"/>
  <c r="I6732" i="4" s="1"/>
  <c r="K7767" i="4"/>
  <c r="I7767" i="4" s="1"/>
  <c r="K1451" i="4"/>
  <c r="I1451" i="4" s="1"/>
  <c r="K7290" i="4"/>
  <c r="I7290" i="4" s="1"/>
  <c r="K7622" i="4"/>
  <c r="K7628" i="4"/>
  <c r="L8187" i="4"/>
  <c r="K8187" i="4" s="1"/>
  <c r="I10811" i="4"/>
  <c r="K10811" i="4"/>
  <c r="J10161" i="4"/>
  <c r="L10161" i="4"/>
  <c r="M10161" i="4"/>
  <c r="N10161" i="4"/>
  <c r="O10161" i="4"/>
  <c r="P10161" i="4"/>
  <c r="P843" i="4"/>
  <c r="O843" i="4"/>
  <c r="N843" i="4"/>
  <c r="M843" i="4"/>
  <c r="L843" i="4"/>
  <c r="I8187" i="4" l="1"/>
  <c r="K843" i="4"/>
  <c r="I843" i="4" s="1"/>
  <c r="I10161" i="4"/>
  <c r="K10161" i="4"/>
  <c r="O1522" i="4" l="1"/>
  <c r="N1522" i="4"/>
  <c r="M1522" i="4"/>
  <c r="L1522" i="4"/>
  <c r="J1522" i="4"/>
  <c r="J8345" i="4"/>
  <c r="K1522" i="4" l="1"/>
  <c r="I1522" i="4" s="1"/>
  <c r="P1158" i="4"/>
  <c r="O1158" i="4"/>
  <c r="N1158" i="4"/>
  <c r="M1158" i="4"/>
  <c r="L1158" i="4"/>
  <c r="J1158" i="4"/>
  <c r="P210" i="4"/>
  <c r="O210" i="4"/>
  <c r="N210" i="4"/>
  <c r="M210" i="4"/>
  <c r="P6749" i="4"/>
  <c r="O6749" i="4"/>
  <c r="N6749" i="4"/>
  <c r="M6749" i="4"/>
  <c r="L6749" i="4"/>
  <c r="J6749" i="4"/>
  <c r="P724" i="4"/>
  <c r="O724" i="4"/>
  <c r="N724" i="4"/>
  <c r="M724" i="4"/>
  <c r="L724" i="4"/>
  <c r="L7241" i="4"/>
  <c r="J7241" i="4"/>
  <c r="P7249" i="4"/>
  <c r="O7249" i="4"/>
  <c r="N7249" i="4"/>
  <c r="M7249" i="4"/>
  <c r="L7249" i="4"/>
  <c r="J7249" i="4"/>
  <c r="P7241" i="4"/>
  <c r="O7241" i="4"/>
  <c r="N7241" i="4"/>
  <c r="M7241" i="4"/>
  <c r="O9815" i="4" l="1"/>
  <c r="L9815" i="4"/>
  <c r="M9815" i="4"/>
  <c r="P9815" i="4"/>
  <c r="J9815" i="4"/>
  <c r="N9815" i="4"/>
  <c r="K7241" i="4"/>
  <c r="K9815" i="4" s="1"/>
  <c r="K6749" i="4"/>
  <c r="I6749" i="4" s="1"/>
  <c r="K1158" i="4"/>
  <c r="I1158" i="4" s="1"/>
  <c r="K724" i="4"/>
  <c r="I724" i="4" s="1"/>
  <c r="K1197" i="4"/>
  <c r="I1197" i="4" s="1"/>
  <c r="K1196" i="4"/>
  <c r="I1196" i="4" s="1"/>
  <c r="K7249" i="4"/>
  <c r="I7249" i="4" s="1"/>
  <c r="J210" i="4"/>
  <c r="K211" i="4"/>
  <c r="I211" i="4" s="1"/>
  <c r="L210" i="4"/>
  <c r="K210" i="4" s="1"/>
  <c r="I7241" i="4" l="1"/>
  <c r="I9815" i="4" s="1"/>
  <c r="I210" i="4"/>
  <c r="I7629" i="4"/>
  <c r="I7622" i="4"/>
  <c r="I7621" i="4"/>
  <c r="I7623" i="4"/>
  <c r="P7580" i="4" l="1"/>
  <c r="O7580" i="4"/>
  <c r="N7580" i="4"/>
  <c r="M7580" i="4"/>
  <c r="L7580" i="4"/>
  <c r="J7580" i="4"/>
  <c r="J7594" i="4"/>
  <c r="L7594" i="4"/>
  <c r="M7594" i="4"/>
  <c r="M10870" i="4" s="1"/>
  <c r="N7594" i="4"/>
  <c r="N10870" i="4" s="1"/>
  <c r="O7594" i="4"/>
  <c r="O10870" i="4" s="1"/>
  <c r="P7594" i="4"/>
  <c r="P10870" i="4" s="1"/>
  <c r="P7585" i="4"/>
  <c r="O7585" i="4"/>
  <c r="N7585" i="4"/>
  <c r="M7585" i="4"/>
  <c r="L7585" i="4"/>
  <c r="J7585" i="4"/>
  <c r="K7580" i="4" l="1"/>
  <c r="I7580" i="4" s="1"/>
  <c r="K7585" i="4"/>
  <c r="I7585" i="4" s="1"/>
  <c r="K7594" i="4"/>
  <c r="I7594" i="4" s="1"/>
  <c r="J10870" i="4"/>
  <c r="L10870" i="4"/>
  <c r="J7571" i="4"/>
  <c r="J10470" i="4" s="1"/>
  <c r="L7571" i="4"/>
  <c r="L10470" i="4" s="1"/>
  <c r="M7571" i="4"/>
  <c r="M10470" i="4" s="1"/>
  <c r="N7571" i="4"/>
  <c r="N10470" i="4" s="1"/>
  <c r="O7571" i="4"/>
  <c r="O10470" i="4" s="1"/>
  <c r="P7571" i="4"/>
  <c r="P10470" i="4" s="1"/>
  <c r="P7562" i="4"/>
  <c r="O7562" i="4"/>
  <c r="N7562" i="4"/>
  <c r="M7562" i="4"/>
  <c r="L7562" i="4"/>
  <c r="J7562" i="4"/>
  <c r="P7551" i="4"/>
  <c r="O7551" i="4"/>
  <c r="N7551" i="4"/>
  <c r="M7551" i="4"/>
  <c r="L7551" i="4"/>
  <c r="J7551" i="4"/>
  <c r="K7571" i="4" l="1"/>
  <c r="K7562" i="4"/>
  <c r="I7562" i="4" s="1"/>
  <c r="K7551" i="4"/>
  <c r="I7551" i="4" s="1"/>
  <c r="I10870" i="4"/>
  <c r="K10870" i="4"/>
  <c r="I7571" i="4" l="1"/>
  <c r="I10470" i="4" s="1"/>
  <c r="K10470" i="4"/>
  <c r="P7748" i="4" l="1"/>
  <c r="O7748" i="4"/>
  <c r="N7748" i="4"/>
  <c r="M7748" i="4"/>
  <c r="L7748" i="4"/>
  <c r="J7748" i="4"/>
  <c r="P7746" i="4"/>
  <c r="O7746" i="4"/>
  <c r="N7746" i="4"/>
  <c r="M7746" i="4"/>
  <c r="L7746" i="4"/>
  <c r="J7746" i="4"/>
  <c r="K7748" i="4" l="1"/>
  <c r="K7746" i="4"/>
  <c r="I7746" i="4" s="1"/>
  <c r="I7748" i="4" l="1"/>
  <c r="P991" i="4" l="1"/>
  <c r="O991" i="4"/>
  <c r="N991" i="4"/>
  <c r="M991" i="4"/>
  <c r="L991" i="4"/>
  <c r="J991" i="4"/>
  <c r="K991" i="4" l="1"/>
  <c r="I991" i="4" s="1"/>
  <c r="J9538" i="4"/>
  <c r="L9538" i="4"/>
  <c r="M9538" i="4"/>
  <c r="N9538" i="4"/>
  <c r="O9538" i="4"/>
  <c r="P9538" i="4"/>
  <c r="J414" i="4"/>
  <c r="J412" i="4" s="1"/>
  <c r="J436" i="4"/>
  <c r="P436" i="4"/>
  <c r="O436" i="4"/>
  <c r="N436" i="4"/>
  <c r="M436" i="4"/>
  <c r="L436" i="4"/>
  <c r="K456" i="4" l="1"/>
  <c r="I456" i="4" s="1"/>
  <c r="K436" i="4"/>
  <c r="I436" i="4" s="1"/>
  <c r="I9538" i="4"/>
  <c r="K9538" i="4"/>
  <c r="J10622" i="4" l="1"/>
  <c r="L10622" i="4"/>
  <c r="M10622" i="4"/>
  <c r="N10622" i="4"/>
  <c r="O10622" i="4"/>
  <c r="P10622" i="4"/>
  <c r="J10122" i="4"/>
  <c r="L10122" i="4"/>
  <c r="M10122" i="4"/>
  <c r="N10122" i="4"/>
  <c r="O10122" i="4"/>
  <c r="P10122" i="4"/>
  <c r="J10072" i="4"/>
  <c r="L10072" i="4"/>
  <c r="M10072" i="4"/>
  <c r="N10072" i="4"/>
  <c r="O10072" i="4"/>
  <c r="P10072" i="4"/>
  <c r="J10022" i="4"/>
  <c r="L10022" i="4"/>
  <c r="M10022" i="4"/>
  <c r="N10022" i="4"/>
  <c r="O10022" i="4"/>
  <c r="P10022" i="4"/>
  <c r="J9972" i="4" l="1"/>
  <c r="L9972" i="4"/>
  <c r="M9972" i="4"/>
  <c r="N9972" i="4"/>
  <c r="O9972" i="4"/>
  <c r="P9972" i="4"/>
  <c r="J9822" i="4"/>
  <c r="L9822" i="4"/>
  <c r="M9822" i="4"/>
  <c r="N9822" i="4"/>
  <c r="O9822" i="4"/>
  <c r="P9822" i="4"/>
  <c r="J9622" i="4"/>
  <c r="L9622" i="4"/>
  <c r="M9622" i="4"/>
  <c r="N9622" i="4"/>
  <c r="O9622" i="4"/>
  <c r="P9622" i="4"/>
  <c r="J9572" i="4"/>
  <c r="L9572" i="4"/>
  <c r="M9572" i="4"/>
  <c r="N9572" i="4"/>
  <c r="O9572" i="4"/>
  <c r="P9572" i="4"/>
  <c r="J9522" i="4"/>
  <c r="L9522" i="4"/>
  <c r="M9522" i="4"/>
  <c r="N9522" i="4"/>
  <c r="O9522" i="4"/>
  <c r="P9522" i="4"/>
  <c r="J9472" i="4"/>
  <c r="L9472" i="4"/>
  <c r="M9472" i="4"/>
  <c r="N9472" i="4"/>
  <c r="O9472" i="4"/>
  <c r="P9472" i="4"/>
  <c r="J9422" i="4"/>
  <c r="L9422" i="4"/>
  <c r="M9422" i="4"/>
  <c r="N9422" i="4"/>
  <c r="O9422" i="4"/>
  <c r="P9422" i="4"/>
  <c r="I9162" i="4"/>
  <c r="P9148" i="4"/>
  <c r="O9148" i="4"/>
  <c r="M9148" i="4"/>
  <c r="L9148" i="4"/>
  <c r="J9148" i="4"/>
  <c r="P9141" i="4"/>
  <c r="P9134" i="4" s="1"/>
  <c r="O9141" i="4"/>
  <c r="O9134" i="4" s="1"/>
  <c r="N9141" i="4"/>
  <c r="N9134" i="4" s="1"/>
  <c r="M9141" i="4"/>
  <c r="L9141" i="4"/>
  <c r="J9141" i="4"/>
  <c r="P9132" i="4"/>
  <c r="O9132" i="4"/>
  <c r="N9132" i="4"/>
  <c r="M9132" i="4"/>
  <c r="L9132" i="4"/>
  <c r="J9132" i="4"/>
  <c r="P9126" i="4"/>
  <c r="P9124" i="4" s="1"/>
  <c r="O9126" i="4"/>
  <c r="O9124" i="4" s="1"/>
  <c r="N9126" i="4"/>
  <c r="N9124" i="4" s="1"/>
  <c r="M9126" i="4"/>
  <c r="M9124" i="4" s="1"/>
  <c r="L9126" i="4"/>
  <c r="J9126" i="4"/>
  <c r="P9110" i="4"/>
  <c r="P9109" i="4" s="1"/>
  <c r="O9110" i="4"/>
  <c r="O9109" i="4" s="1"/>
  <c r="N9110" i="4"/>
  <c r="N9109" i="4" s="1"/>
  <c r="M9110" i="4"/>
  <c r="M9109" i="4" s="1"/>
  <c r="L9110" i="4"/>
  <c r="J9110" i="4"/>
  <c r="P9102" i="4"/>
  <c r="P9093" i="4" s="1"/>
  <c r="O9102" i="4"/>
  <c r="N9102" i="4"/>
  <c r="N9093" i="4" s="1"/>
  <c r="M9102" i="4"/>
  <c r="M9093" i="4" s="1"/>
  <c r="L9102" i="4"/>
  <c r="J9102" i="4"/>
  <c r="P9091" i="4"/>
  <c r="O9091" i="4"/>
  <c r="N9091" i="4"/>
  <c r="M9091" i="4"/>
  <c r="L9091" i="4"/>
  <c r="J9091" i="4"/>
  <c r="P9085" i="4"/>
  <c r="P9083" i="4" s="1"/>
  <c r="O9085" i="4"/>
  <c r="O9083" i="4" s="1"/>
  <c r="N9085" i="4"/>
  <c r="M9085" i="4"/>
  <c r="M9083" i="4" s="1"/>
  <c r="L9085" i="4"/>
  <c r="J9083" i="4"/>
  <c r="P9067" i="4"/>
  <c r="P9066" i="4" s="1"/>
  <c r="O9067" i="4"/>
  <c r="O9066" i="4" s="1"/>
  <c r="N9067" i="4"/>
  <c r="N9066" i="4" s="1"/>
  <c r="M9067" i="4"/>
  <c r="M9066" i="4" s="1"/>
  <c r="L9067" i="4"/>
  <c r="J9067" i="4"/>
  <c r="P9045" i="4"/>
  <c r="O9045" i="4"/>
  <c r="N9045" i="4"/>
  <c r="M9045" i="4"/>
  <c r="L9045" i="4"/>
  <c r="J9045" i="4"/>
  <c r="P9039" i="4"/>
  <c r="P9037" i="4" s="1"/>
  <c r="O9039" i="4"/>
  <c r="O9037" i="4" s="1"/>
  <c r="N9039" i="4"/>
  <c r="N9037" i="4" s="1"/>
  <c r="M9039" i="4"/>
  <c r="M9037" i="4" s="1"/>
  <c r="L9039" i="4"/>
  <c r="J9039" i="4"/>
  <c r="P9023" i="4"/>
  <c r="P9022" i="4" s="1"/>
  <c r="O9023" i="4"/>
  <c r="O9022" i="4" s="1"/>
  <c r="N9023" i="4"/>
  <c r="M9023" i="4"/>
  <c r="M9022" i="4" s="1"/>
  <c r="L9023" i="4"/>
  <c r="J9023" i="4"/>
  <c r="P9020" i="4"/>
  <c r="P9019" i="4" s="1"/>
  <c r="O9020" i="4"/>
  <c r="O9019" i="4" s="1"/>
  <c r="N9020" i="4"/>
  <c r="N9019" i="4" s="1"/>
  <c r="M9020" i="4"/>
  <c r="M9019" i="4" s="1"/>
  <c r="L9020" i="4"/>
  <c r="J9020" i="4"/>
  <c r="P9015" i="4"/>
  <c r="P9006" i="4" s="1"/>
  <c r="O9015" i="4"/>
  <c r="O9006" i="4" s="1"/>
  <c r="N9015" i="4"/>
  <c r="N9006" i="4" s="1"/>
  <c r="M9015" i="4"/>
  <c r="M9006" i="4" s="1"/>
  <c r="L9015" i="4"/>
  <c r="J9015" i="4"/>
  <c r="P9004" i="4"/>
  <c r="O9004" i="4"/>
  <c r="N9004" i="4"/>
  <c r="M9004" i="4"/>
  <c r="L9004" i="4"/>
  <c r="J9004" i="4"/>
  <c r="P8998" i="4"/>
  <c r="P8996" i="4" s="1"/>
  <c r="O8998" i="4"/>
  <c r="O8996" i="4" s="1"/>
  <c r="N8998" i="4"/>
  <c r="N8996" i="4" s="1"/>
  <c r="M8998" i="4"/>
  <c r="M8996" i="4" s="1"/>
  <c r="L8998" i="4"/>
  <c r="J8998" i="4"/>
  <c r="P8982" i="4"/>
  <c r="P8981" i="4" s="1"/>
  <c r="O8982" i="4"/>
  <c r="O8981" i="4" s="1"/>
  <c r="N8982" i="4"/>
  <c r="N8981" i="4" s="1"/>
  <c r="M8982" i="4"/>
  <c r="M8981" i="4" s="1"/>
  <c r="L8982" i="4"/>
  <c r="J8982" i="4"/>
  <c r="P8977" i="4"/>
  <c r="P8976" i="4" s="1"/>
  <c r="O8977" i="4"/>
  <c r="O8976" i="4" s="1"/>
  <c r="N8977" i="4"/>
  <c r="N8976" i="4" s="1"/>
  <c r="M8977" i="4"/>
  <c r="M8976" i="4" s="1"/>
  <c r="L8977" i="4"/>
  <c r="J8977" i="4"/>
  <c r="P8974" i="4"/>
  <c r="P8973" i="4" s="1"/>
  <c r="O8974" i="4"/>
  <c r="O8973" i="4" s="1"/>
  <c r="N8974" i="4"/>
  <c r="N8973" i="4" s="1"/>
  <c r="M8974" i="4"/>
  <c r="M8973" i="4" s="1"/>
  <c r="L8974" i="4"/>
  <c r="J8974" i="4"/>
  <c r="P8969" i="4"/>
  <c r="P8968" i="4" s="1"/>
  <c r="O8969" i="4"/>
  <c r="O8968" i="4" s="1"/>
  <c r="N8969" i="4"/>
  <c r="N8968" i="4" s="1"/>
  <c r="M8969" i="4"/>
  <c r="M8968" i="4" s="1"/>
  <c r="L8969" i="4"/>
  <c r="J8969" i="4"/>
  <c r="P8963" i="4"/>
  <c r="P8954" i="4" s="1"/>
  <c r="O8963" i="4"/>
  <c r="O8954" i="4" s="1"/>
  <c r="N8963" i="4"/>
  <c r="N8954" i="4" s="1"/>
  <c r="M8963" i="4"/>
  <c r="M8954" i="4" s="1"/>
  <c r="L8963" i="4"/>
  <c r="L8954" i="4" s="1"/>
  <c r="J8963" i="4"/>
  <c r="J8954" i="4" s="1"/>
  <c r="P8952" i="4"/>
  <c r="O8952" i="4"/>
  <c r="N8952" i="4"/>
  <c r="M8952" i="4"/>
  <c r="L8952" i="4"/>
  <c r="J8952" i="4"/>
  <c r="P8946" i="4"/>
  <c r="P8944" i="4" s="1"/>
  <c r="O8946" i="4"/>
  <c r="O8944" i="4" s="1"/>
  <c r="N8946" i="4"/>
  <c r="N8944" i="4" s="1"/>
  <c r="M8946" i="4"/>
  <c r="M8944" i="4" s="1"/>
  <c r="L8946" i="4"/>
  <c r="J8946" i="4"/>
  <c r="P8928" i="4"/>
  <c r="P8927" i="4" s="1"/>
  <c r="O8928" i="4"/>
  <c r="O8927" i="4" s="1"/>
  <c r="N8928" i="4"/>
  <c r="N8927" i="4" s="1"/>
  <c r="M8928" i="4"/>
  <c r="M8927" i="4" s="1"/>
  <c r="L8928" i="4"/>
  <c r="J8928" i="4"/>
  <c r="P8923" i="4"/>
  <c r="P8922" i="4" s="1"/>
  <c r="O8923" i="4"/>
  <c r="O8922" i="4" s="1"/>
  <c r="N8923" i="4"/>
  <c r="N8922" i="4" s="1"/>
  <c r="M8923" i="4"/>
  <c r="M8922" i="4" s="1"/>
  <c r="L8923" i="4"/>
  <c r="J8923" i="4"/>
  <c r="P8918" i="4"/>
  <c r="P8909" i="4" s="1"/>
  <c r="O8918" i="4"/>
  <c r="O8909" i="4" s="1"/>
  <c r="N8918" i="4"/>
  <c r="M8918" i="4"/>
  <c r="M8909" i="4" s="1"/>
  <c r="L8918" i="4"/>
  <c r="J8918" i="4"/>
  <c r="P8907" i="4"/>
  <c r="O8907" i="4"/>
  <c r="N8907" i="4"/>
  <c r="M8907" i="4"/>
  <c r="L8907" i="4"/>
  <c r="J8907" i="4"/>
  <c r="P8901" i="4"/>
  <c r="P8899" i="4" s="1"/>
  <c r="O8901" i="4"/>
  <c r="O8899" i="4" s="1"/>
  <c r="N8901" i="4"/>
  <c r="N8899" i="4" s="1"/>
  <c r="M8901" i="4"/>
  <c r="M8899" i="4" s="1"/>
  <c r="L8901" i="4"/>
  <c r="J8901" i="4"/>
  <c r="P8882" i="4"/>
  <c r="P8881" i="4" s="1"/>
  <c r="O8882" i="4"/>
  <c r="O8881" i="4" s="1"/>
  <c r="N8882" i="4"/>
  <c r="N8881" i="4" s="1"/>
  <c r="M8882" i="4"/>
  <c r="M8881" i="4" s="1"/>
  <c r="L8882" i="4"/>
  <c r="J8882" i="4"/>
  <c r="P8877" i="4"/>
  <c r="P8876" i="4" s="1"/>
  <c r="O8877" i="4"/>
  <c r="O8876" i="4" s="1"/>
  <c r="N8877" i="4"/>
  <c r="N8876" i="4" s="1"/>
  <c r="M8877" i="4"/>
  <c r="M8876" i="4" s="1"/>
  <c r="L8877" i="4"/>
  <c r="J8877" i="4"/>
  <c r="P8872" i="4"/>
  <c r="P8863" i="4" s="1"/>
  <c r="O8872" i="4"/>
  <c r="O8863" i="4" s="1"/>
  <c r="N8872" i="4"/>
  <c r="N8863" i="4" s="1"/>
  <c r="M8872" i="4"/>
  <c r="M8863" i="4" s="1"/>
  <c r="L8872" i="4"/>
  <c r="J8872" i="4"/>
  <c r="P8861" i="4"/>
  <c r="O8861" i="4"/>
  <c r="N8861" i="4"/>
  <c r="M8861" i="4"/>
  <c r="L8861" i="4"/>
  <c r="J8861" i="4"/>
  <c r="P8855" i="4"/>
  <c r="P8853" i="4" s="1"/>
  <c r="O8855" i="4"/>
  <c r="O8853" i="4" s="1"/>
  <c r="N8855" i="4"/>
  <c r="N8853" i="4" s="1"/>
  <c r="M8855" i="4"/>
  <c r="M8853" i="4" s="1"/>
  <c r="L8855" i="4"/>
  <c r="J8855" i="4"/>
  <c r="P8837" i="4"/>
  <c r="P8836" i="4" s="1"/>
  <c r="O8837" i="4"/>
  <c r="O8836" i="4" s="1"/>
  <c r="N8837" i="4"/>
  <c r="N8836" i="4" s="1"/>
  <c r="M8837" i="4"/>
  <c r="M8836" i="4" s="1"/>
  <c r="L8837" i="4"/>
  <c r="J8837" i="4"/>
  <c r="P8832" i="4"/>
  <c r="P8831" i="4" s="1"/>
  <c r="O8832" i="4"/>
  <c r="O8831" i="4" s="1"/>
  <c r="N8832" i="4"/>
  <c r="M8832" i="4"/>
  <c r="M8831" i="4" s="1"/>
  <c r="L8832" i="4"/>
  <c r="J8832" i="4"/>
  <c r="P8826" i="4"/>
  <c r="P8817" i="4" s="1"/>
  <c r="O8826" i="4"/>
  <c r="O8817" i="4" s="1"/>
  <c r="N8826" i="4"/>
  <c r="N8817" i="4" s="1"/>
  <c r="M8826" i="4"/>
  <c r="M8817" i="4" s="1"/>
  <c r="L8826" i="4"/>
  <c r="J8826" i="4"/>
  <c r="P8815" i="4"/>
  <c r="O8815" i="4"/>
  <c r="N8815" i="4"/>
  <c r="M8815" i="4"/>
  <c r="L8815" i="4"/>
  <c r="J8815" i="4"/>
  <c r="P8809" i="4"/>
  <c r="P8807" i="4" s="1"/>
  <c r="O8809" i="4"/>
  <c r="O8807" i="4" s="1"/>
  <c r="N8809" i="4"/>
  <c r="N8807" i="4" s="1"/>
  <c r="M8809" i="4"/>
  <c r="M8807" i="4" s="1"/>
  <c r="L8809" i="4"/>
  <c r="J8809" i="4"/>
  <c r="P8791" i="4"/>
  <c r="P8790" i="4" s="1"/>
  <c r="O8791" i="4"/>
  <c r="O8790" i="4" s="1"/>
  <c r="N8791" i="4"/>
  <c r="N8790" i="4" s="1"/>
  <c r="M8791" i="4"/>
  <c r="L8791" i="4"/>
  <c r="J8791" i="4"/>
  <c r="P8786" i="4"/>
  <c r="P8785" i="4" s="1"/>
  <c r="O8786" i="4"/>
  <c r="O8785" i="4" s="1"/>
  <c r="N8786" i="4"/>
  <c r="N8785" i="4" s="1"/>
  <c r="M8786" i="4"/>
  <c r="M8785" i="4" s="1"/>
  <c r="L8786" i="4"/>
  <c r="J8786" i="4"/>
  <c r="P8780" i="4"/>
  <c r="P8771" i="4" s="1"/>
  <c r="O8780" i="4"/>
  <c r="O8771" i="4" s="1"/>
  <c r="N8780" i="4"/>
  <c r="N8771" i="4" s="1"/>
  <c r="M8780" i="4"/>
  <c r="L8780" i="4"/>
  <c r="J8780" i="4"/>
  <c r="P8769" i="4"/>
  <c r="O8769" i="4"/>
  <c r="N8769" i="4"/>
  <c r="M8769" i="4"/>
  <c r="L8769" i="4"/>
  <c r="J8769" i="4"/>
  <c r="P8763" i="4"/>
  <c r="P8761" i="4" s="1"/>
  <c r="O8763" i="4"/>
  <c r="O8761" i="4" s="1"/>
  <c r="N8763" i="4"/>
  <c r="M8763" i="4"/>
  <c r="M8761" i="4" s="1"/>
  <c r="L8763" i="4"/>
  <c r="J8763" i="4"/>
  <c r="P8746" i="4"/>
  <c r="P8745" i="4" s="1"/>
  <c r="O8746" i="4"/>
  <c r="O8745" i="4" s="1"/>
  <c r="N8746" i="4"/>
  <c r="N8745" i="4" s="1"/>
  <c r="M8746" i="4"/>
  <c r="M8745" i="4" s="1"/>
  <c r="L8746" i="4"/>
  <c r="J8746" i="4"/>
  <c r="P8741" i="4"/>
  <c r="P8740" i="4" s="1"/>
  <c r="O8741" i="4"/>
  <c r="O8740" i="4" s="1"/>
  <c r="N8741" i="4"/>
  <c r="M8741" i="4"/>
  <c r="M8740" i="4" s="1"/>
  <c r="L8741" i="4"/>
  <c r="J8741" i="4"/>
  <c r="P8735" i="4"/>
  <c r="P8726" i="4" s="1"/>
  <c r="O8735" i="4"/>
  <c r="O8726" i="4" s="1"/>
  <c r="N8735" i="4"/>
  <c r="N8726" i="4" s="1"/>
  <c r="M8735" i="4"/>
  <c r="M8726" i="4" s="1"/>
  <c r="L8735" i="4"/>
  <c r="J8735" i="4"/>
  <c r="P8724" i="4"/>
  <c r="O8724" i="4"/>
  <c r="N8724" i="4"/>
  <c r="M8724" i="4"/>
  <c r="L8724" i="4"/>
  <c r="J8724" i="4"/>
  <c r="P8718" i="4"/>
  <c r="P8716" i="4" s="1"/>
  <c r="O8718" i="4"/>
  <c r="O8716" i="4" s="1"/>
  <c r="N8718" i="4"/>
  <c r="N8716" i="4" s="1"/>
  <c r="M8718" i="4"/>
  <c r="M8716" i="4" s="1"/>
  <c r="L8718" i="4"/>
  <c r="J8718" i="4"/>
  <c r="P8702" i="4"/>
  <c r="P8701" i="4" s="1"/>
  <c r="O8702" i="4"/>
  <c r="O8701" i="4" s="1"/>
  <c r="N8702" i="4"/>
  <c r="M8702" i="4"/>
  <c r="M8701" i="4" s="1"/>
  <c r="L8702" i="4"/>
  <c r="J8702" i="4"/>
  <c r="P8698" i="4"/>
  <c r="P8697" i="4" s="1"/>
  <c r="O8698" i="4"/>
  <c r="O8697" i="4" s="1"/>
  <c r="N8698" i="4"/>
  <c r="N8697" i="4" s="1"/>
  <c r="M8698" i="4"/>
  <c r="M8697" i="4" s="1"/>
  <c r="L8698" i="4"/>
  <c r="J8698" i="4"/>
  <c r="P8692" i="4"/>
  <c r="P8683" i="4" s="1"/>
  <c r="O8692" i="4"/>
  <c r="O8683" i="4" s="1"/>
  <c r="N8692" i="4"/>
  <c r="N8683" i="4" s="1"/>
  <c r="M8692" i="4"/>
  <c r="M8683" i="4" s="1"/>
  <c r="L8692" i="4"/>
  <c r="J8692" i="4"/>
  <c r="P8681" i="4"/>
  <c r="O8681" i="4"/>
  <c r="N8681" i="4"/>
  <c r="M8681" i="4"/>
  <c r="L8681" i="4"/>
  <c r="J8681" i="4"/>
  <c r="P8675" i="4"/>
  <c r="P8673" i="4" s="1"/>
  <c r="O8675" i="4"/>
  <c r="O8673" i="4" s="1"/>
  <c r="N8675" i="4"/>
  <c r="M8675" i="4"/>
  <c r="M8673" i="4" s="1"/>
  <c r="L8675" i="4"/>
  <c r="J8675" i="4"/>
  <c r="P8656" i="4"/>
  <c r="P8655" i="4" s="1"/>
  <c r="O8656" i="4"/>
  <c r="O8655" i="4" s="1"/>
  <c r="N8656" i="4"/>
  <c r="N8655" i="4" s="1"/>
  <c r="M8656" i="4"/>
  <c r="M8655" i="4" s="1"/>
  <c r="L8656" i="4"/>
  <c r="J8656" i="4"/>
  <c r="P8651" i="4"/>
  <c r="P8650" i="4" s="1"/>
  <c r="O8651" i="4"/>
  <c r="O8650" i="4" s="1"/>
  <c r="N8651" i="4"/>
  <c r="N8650" i="4" s="1"/>
  <c r="M8651" i="4"/>
  <c r="M8650" i="4" s="1"/>
  <c r="L8651" i="4"/>
  <c r="J8651" i="4"/>
  <c r="P8646" i="4"/>
  <c r="P8637" i="4" s="1"/>
  <c r="O8646" i="4"/>
  <c r="O8637" i="4" s="1"/>
  <c r="N8646" i="4"/>
  <c r="N8637" i="4" s="1"/>
  <c r="M8646" i="4"/>
  <c r="M8637" i="4" s="1"/>
  <c r="L8646" i="4"/>
  <c r="J8646" i="4"/>
  <c r="P8635" i="4"/>
  <c r="O8635" i="4"/>
  <c r="N8635" i="4"/>
  <c r="M8635" i="4"/>
  <c r="L8635" i="4"/>
  <c r="J8635" i="4"/>
  <c r="P8629" i="4"/>
  <c r="P8627" i="4" s="1"/>
  <c r="O8629" i="4"/>
  <c r="O8627" i="4" s="1"/>
  <c r="N8629" i="4"/>
  <c r="N8627" i="4" s="1"/>
  <c r="M8629" i="4"/>
  <c r="M8627" i="4" s="1"/>
  <c r="L8629" i="4"/>
  <c r="J8629" i="4"/>
  <c r="P8612" i="4"/>
  <c r="P8611" i="4" s="1"/>
  <c r="O8612" i="4"/>
  <c r="O8611" i="4" s="1"/>
  <c r="N8612" i="4"/>
  <c r="M8612" i="4"/>
  <c r="M8611" i="4" s="1"/>
  <c r="L8612" i="4"/>
  <c r="J8612" i="4"/>
  <c r="P8607" i="4"/>
  <c r="P8606" i="4" s="1"/>
  <c r="O8607" i="4"/>
  <c r="O8606" i="4" s="1"/>
  <c r="N8607" i="4"/>
  <c r="N8606" i="4" s="1"/>
  <c r="M8607" i="4"/>
  <c r="M8606" i="4" s="1"/>
  <c r="L8607" i="4"/>
  <c r="J8607" i="4"/>
  <c r="P8602" i="4"/>
  <c r="P8593" i="4" s="1"/>
  <c r="O8602" i="4"/>
  <c r="O8593" i="4" s="1"/>
  <c r="N8602" i="4"/>
  <c r="N8593" i="4" s="1"/>
  <c r="M8602" i="4"/>
  <c r="M8593" i="4" s="1"/>
  <c r="L8602" i="4"/>
  <c r="J8602" i="4"/>
  <c r="P8591" i="4"/>
  <c r="O8591" i="4"/>
  <c r="N8591" i="4"/>
  <c r="M8591" i="4"/>
  <c r="L8591" i="4"/>
  <c r="J8591" i="4"/>
  <c r="P8585" i="4"/>
  <c r="P8583" i="4" s="1"/>
  <c r="O8585" i="4"/>
  <c r="O8583" i="4" s="1"/>
  <c r="N8585" i="4"/>
  <c r="N8583" i="4" s="1"/>
  <c r="M8585" i="4"/>
  <c r="M8583" i="4" s="1"/>
  <c r="L8585" i="4"/>
  <c r="J8585" i="4"/>
  <c r="P8565" i="4"/>
  <c r="P8564" i="4" s="1"/>
  <c r="O8565" i="4"/>
  <c r="O8564" i="4" s="1"/>
  <c r="N8565" i="4"/>
  <c r="N8564" i="4" s="1"/>
  <c r="M8565" i="4"/>
  <c r="M8564" i="4" s="1"/>
  <c r="L8565" i="4"/>
  <c r="J8565" i="4"/>
  <c r="P8560" i="4"/>
  <c r="P8559" i="4" s="1"/>
  <c r="O8560" i="4"/>
  <c r="O8559" i="4" s="1"/>
  <c r="N8560" i="4"/>
  <c r="N8559" i="4" s="1"/>
  <c r="M8560" i="4"/>
  <c r="M8559" i="4" s="1"/>
  <c r="L8560" i="4"/>
  <c r="J8560" i="4"/>
  <c r="P8545" i="4"/>
  <c r="O8545" i="4"/>
  <c r="N8545" i="4"/>
  <c r="M8545" i="4"/>
  <c r="P8543" i="4"/>
  <c r="O8543" i="4"/>
  <c r="N8543" i="4"/>
  <c r="M8543" i="4"/>
  <c r="L8543" i="4"/>
  <c r="J8543" i="4"/>
  <c r="P8537" i="4"/>
  <c r="P8535" i="4" s="1"/>
  <c r="O8537" i="4"/>
  <c r="O8535" i="4" s="1"/>
  <c r="N8537" i="4"/>
  <c r="N8535" i="4" s="1"/>
  <c r="M8537" i="4"/>
  <c r="M8535" i="4" s="1"/>
  <c r="L8537" i="4"/>
  <c r="J8537" i="4"/>
  <c r="P8519" i="4"/>
  <c r="P8518" i="4" s="1"/>
  <c r="O8519" i="4"/>
  <c r="O8518" i="4" s="1"/>
  <c r="N8519" i="4"/>
  <c r="N8518" i="4" s="1"/>
  <c r="M8519" i="4"/>
  <c r="M8518" i="4" s="1"/>
  <c r="L8519" i="4"/>
  <c r="J8519" i="4"/>
  <c r="P8514" i="4"/>
  <c r="P8513" i="4" s="1"/>
  <c r="O8514" i="4"/>
  <c r="O8513" i="4" s="1"/>
  <c r="N8514" i="4"/>
  <c r="M8514" i="4"/>
  <c r="M8513" i="4" s="1"/>
  <c r="L8514" i="4"/>
  <c r="J8514" i="4"/>
  <c r="P8508" i="4"/>
  <c r="P8499" i="4" s="1"/>
  <c r="O8508" i="4"/>
  <c r="O8499" i="4" s="1"/>
  <c r="N8508" i="4"/>
  <c r="N8499" i="4" s="1"/>
  <c r="M8508" i="4"/>
  <c r="M8499" i="4" s="1"/>
  <c r="L8508" i="4"/>
  <c r="J8508" i="4"/>
  <c r="P8497" i="4"/>
  <c r="O8497" i="4"/>
  <c r="N8497" i="4"/>
  <c r="M8497" i="4"/>
  <c r="L8497" i="4"/>
  <c r="J8497" i="4"/>
  <c r="P8491" i="4"/>
  <c r="P8489" i="4" s="1"/>
  <c r="O8491" i="4"/>
  <c r="O8489" i="4" s="1"/>
  <c r="N8491" i="4"/>
  <c r="N8489" i="4" s="1"/>
  <c r="M8491" i="4"/>
  <c r="M8489" i="4" s="1"/>
  <c r="L8491" i="4"/>
  <c r="J8491" i="4"/>
  <c r="P8475" i="4"/>
  <c r="P8474" i="4" s="1"/>
  <c r="P8477" i="4" s="1"/>
  <c r="P8481" i="4" s="1"/>
  <c r="P8482" i="4" s="1"/>
  <c r="O8475" i="4"/>
  <c r="O8474" i="4" s="1"/>
  <c r="O8477" i="4" s="1"/>
  <c r="O8481" i="4" s="1"/>
  <c r="O8482" i="4" s="1"/>
  <c r="N8475" i="4"/>
  <c r="N8474" i="4" s="1"/>
  <c r="N8477" i="4" s="1"/>
  <c r="N8481" i="4" s="1"/>
  <c r="N8482" i="4" s="1"/>
  <c r="M8475" i="4"/>
  <c r="M8474" i="4" s="1"/>
  <c r="M8477" i="4" s="1"/>
  <c r="M8481" i="4" s="1"/>
  <c r="M8482" i="4" s="1"/>
  <c r="L8475" i="4"/>
  <c r="J8475" i="4"/>
  <c r="P8460" i="4"/>
  <c r="P8459" i="4" s="1"/>
  <c r="O8460" i="4"/>
  <c r="O8459" i="4" s="1"/>
  <c r="N8460" i="4"/>
  <c r="N8459" i="4" s="1"/>
  <c r="M8460" i="4"/>
  <c r="M8459" i="4" s="1"/>
  <c r="L8460" i="4"/>
  <c r="J8460" i="4"/>
  <c r="P8457" i="4"/>
  <c r="P8456" i="4" s="1"/>
  <c r="O8457" i="4"/>
  <c r="O8456" i="4" s="1"/>
  <c r="N8457" i="4"/>
  <c r="N8456" i="4" s="1"/>
  <c r="M8457" i="4"/>
  <c r="L8457" i="4"/>
  <c r="J8457" i="4"/>
  <c r="P8443" i="4"/>
  <c r="O8443" i="4"/>
  <c r="N8443" i="4"/>
  <c r="M8443" i="4"/>
  <c r="P8441" i="4"/>
  <c r="O8441" i="4"/>
  <c r="N8441" i="4"/>
  <c r="M8441" i="4"/>
  <c r="L8441" i="4"/>
  <c r="J8441" i="4"/>
  <c r="P8435" i="4"/>
  <c r="P8433" i="4" s="1"/>
  <c r="O8435" i="4"/>
  <c r="O8433" i="4" s="1"/>
  <c r="N8435" i="4"/>
  <c r="N8433" i="4" s="1"/>
  <c r="M8435" i="4"/>
  <c r="M8433" i="4" s="1"/>
  <c r="L8435" i="4"/>
  <c r="J8435" i="4"/>
  <c r="P8418" i="4"/>
  <c r="P8417" i="4" s="1"/>
  <c r="O8418" i="4"/>
  <c r="O8417" i="4" s="1"/>
  <c r="N8418" i="4"/>
  <c r="N8417" i="4" s="1"/>
  <c r="M8418" i="4"/>
  <c r="M8417" i="4" s="1"/>
  <c r="L8418" i="4"/>
  <c r="J8418" i="4"/>
  <c r="P8414" i="4"/>
  <c r="P8413" i="4" s="1"/>
  <c r="O8414" i="4"/>
  <c r="O8413" i="4" s="1"/>
  <c r="N8414" i="4"/>
  <c r="N8413" i="4" s="1"/>
  <c r="M8414" i="4"/>
  <c r="M8413" i="4" s="1"/>
  <c r="L8414" i="4"/>
  <c r="J8414" i="4"/>
  <c r="P8409" i="4"/>
  <c r="P8400" i="4" s="1"/>
  <c r="O8409" i="4"/>
  <c r="O8400" i="4" s="1"/>
  <c r="N8409" i="4"/>
  <c r="N8400" i="4" s="1"/>
  <c r="M8409" i="4"/>
  <c r="M8400" i="4" s="1"/>
  <c r="L8409" i="4"/>
  <c r="J8409" i="4"/>
  <c r="P8398" i="4"/>
  <c r="O8398" i="4"/>
  <c r="N8398" i="4"/>
  <c r="M8398" i="4"/>
  <c r="L8398" i="4"/>
  <c r="J8398" i="4"/>
  <c r="P8392" i="4"/>
  <c r="P8390" i="4" s="1"/>
  <c r="O8392" i="4"/>
  <c r="O8390" i="4" s="1"/>
  <c r="N8392" i="4"/>
  <c r="N8390" i="4" s="1"/>
  <c r="M8392" i="4"/>
  <c r="M8390" i="4" s="1"/>
  <c r="L8392" i="4"/>
  <c r="J8392" i="4"/>
  <c r="P8371" i="4"/>
  <c r="P8370" i="4" s="1"/>
  <c r="O8371" i="4"/>
  <c r="O8370" i="4" s="1"/>
  <c r="N8371" i="4"/>
  <c r="N8370" i="4" s="1"/>
  <c r="M8371" i="4"/>
  <c r="M8370" i="4" s="1"/>
  <c r="L8371" i="4"/>
  <c r="J8371" i="4"/>
  <c r="P8367" i="4"/>
  <c r="P8366" i="4" s="1"/>
  <c r="O8367" i="4"/>
  <c r="O8366" i="4" s="1"/>
  <c r="N8367" i="4"/>
  <c r="N8366" i="4" s="1"/>
  <c r="M8367" i="4"/>
  <c r="M8366" i="4" s="1"/>
  <c r="L8367" i="4"/>
  <c r="J8367" i="4"/>
  <c r="P8362" i="4"/>
  <c r="P8353" i="4" s="1"/>
  <c r="O8362" i="4"/>
  <c r="O8353" i="4" s="1"/>
  <c r="N8362" i="4"/>
  <c r="N8353" i="4" s="1"/>
  <c r="M8362" i="4"/>
  <c r="M8353" i="4" s="1"/>
  <c r="L8362" i="4"/>
  <c r="J8362" i="4"/>
  <c r="P8351" i="4"/>
  <c r="O8351" i="4"/>
  <c r="N8351" i="4"/>
  <c r="M8351" i="4"/>
  <c r="L8351" i="4"/>
  <c r="J8351" i="4"/>
  <c r="P8345" i="4"/>
  <c r="P8343" i="4" s="1"/>
  <c r="O8345" i="4"/>
  <c r="O8343" i="4" s="1"/>
  <c r="N8345" i="4"/>
  <c r="N8343" i="4" s="1"/>
  <c r="M8345" i="4"/>
  <c r="M8343" i="4" s="1"/>
  <c r="L8345" i="4"/>
  <c r="P8326" i="4"/>
  <c r="P8325" i="4" s="1"/>
  <c r="O8326" i="4"/>
  <c r="O8325" i="4" s="1"/>
  <c r="N8326" i="4"/>
  <c r="N8325" i="4" s="1"/>
  <c r="M8326" i="4"/>
  <c r="L8326" i="4"/>
  <c r="J8326" i="4"/>
  <c r="P8322" i="4"/>
  <c r="P8321" i="4" s="1"/>
  <c r="O8322" i="4"/>
  <c r="O8321" i="4" s="1"/>
  <c r="N8322" i="4"/>
  <c r="N8321" i="4" s="1"/>
  <c r="M8322" i="4"/>
  <c r="L8322" i="4"/>
  <c r="J8322" i="4"/>
  <c r="P8316" i="4"/>
  <c r="P8307" i="4" s="1"/>
  <c r="O8316" i="4"/>
  <c r="O8307" i="4" s="1"/>
  <c r="N8316" i="4"/>
  <c r="N8307" i="4" s="1"/>
  <c r="M8316" i="4"/>
  <c r="M8307" i="4" s="1"/>
  <c r="L8316" i="4"/>
  <c r="J8316" i="4"/>
  <c r="P8305" i="4"/>
  <c r="O8305" i="4"/>
  <c r="N8305" i="4"/>
  <c r="M8305" i="4"/>
  <c r="L8305" i="4"/>
  <c r="J8305" i="4"/>
  <c r="P8299" i="4"/>
  <c r="P8297" i="4" s="1"/>
  <c r="O8299" i="4"/>
  <c r="O8297" i="4" s="1"/>
  <c r="N8299" i="4"/>
  <c r="N8297" i="4" s="1"/>
  <c r="M8299" i="4"/>
  <c r="M8297" i="4" s="1"/>
  <c r="L8299" i="4"/>
  <c r="J8299" i="4"/>
  <c r="P8281" i="4"/>
  <c r="P8280" i="4" s="1"/>
  <c r="O8281" i="4"/>
  <c r="O8280" i="4" s="1"/>
  <c r="N8281" i="4"/>
  <c r="N8280" i="4" s="1"/>
  <c r="M8281" i="4"/>
  <c r="M8280" i="4" s="1"/>
  <c r="L8281" i="4"/>
  <c r="J8281" i="4"/>
  <c r="P8276" i="4"/>
  <c r="P8275" i="4" s="1"/>
  <c r="O8276" i="4"/>
  <c r="O8275" i="4" s="1"/>
  <c r="N8276" i="4"/>
  <c r="N8275" i="4" s="1"/>
  <c r="M8276" i="4"/>
  <c r="M8275" i="4" s="1"/>
  <c r="L8276" i="4"/>
  <c r="J8276" i="4"/>
  <c r="P8270" i="4"/>
  <c r="P8261" i="4" s="1"/>
  <c r="O8270" i="4"/>
  <c r="O8261" i="4" s="1"/>
  <c r="N8270" i="4"/>
  <c r="N8261" i="4" s="1"/>
  <c r="M8270" i="4"/>
  <c r="M8261" i="4" s="1"/>
  <c r="L8270" i="4"/>
  <c r="J8270" i="4"/>
  <c r="P8259" i="4"/>
  <c r="O8259" i="4"/>
  <c r="N8259" i="4"/>
  <c r="M8259" i="4"/>
  <c r="L8259" i="4"/>
  <c r="J8259" i="4"/>
  <c r="P8253" i="4"/>
  <c r="P8251" i="4" s="1"/>
  <c r="O8253" i="4"/>
  <c r="O8251" i="4" s="1"/>
  <c r="N8253" i="4"/>
  <c r="N8251" i="4" s="1"/>
  <c r="M8253" i="4"/>
  <c r="M8251" i="4" s="1"/>
  <c r="L8253" i="4"/>
  <c r="J8253" i="4"/>
  <c r="P8235" i="4"/>
  <c r="P8234" i="4" s="1"/>
  <c r="O8235" i="4"/>
  <c r="O8234" i="4" s="1"/>
  <c r="N8235" i="4"/>
  <c r="N8234" i="4" s="1"/>
  <c r="M8235" i="4"/>
  <c r="M8234" i="4" s="1"/>
  <c r="L8235" i="4"/>
  <c r="J8235" i="4"/>
  <c r="P8230" i="4"/>
  <c r="P8229" i="4" s="1"/>
  <c r="O8230" i="4"/>
  <c r="O8229" i="4" s="1"/>
  <c r="N8230" i="4"/>
  <c r="N8229" i="4" s="1"/>
  <c r="M8230" i="4"/>
  <c r="M8229" i="4" s="1"/>
  <c r="L8230" i="4"/>
  <c r="J8230" i="4"/>
  <c r="P8225" i="4"/>
  <c r="P8216" i="4" s="1"/>
  <c r="O8225" i="4"/>
  <c r="O8216" i="4" s="1"/>
  <c r="N8225" i="4"/>
  <c r="N8216" i="4" s="1"/>
  <c r="M8225" i="4"/>
  <c r="L8225" i="4"/>
  <c r="J8225" i="4"/>
  <c r="P8214" i="4"/>
  <c r="O8214" i="4"/>
  <c r="N8214" i="4"/>
  <c r="M8214" i="4"/>
  <c r="L8214" i="4"/>
  <c r="J8214" i="4"/>
  <c r="P8208" i="4"/>
  <c r="P8206" i="4" s="1"/>
  <c r="O8208" i="4"/>
  <c r="O8206" i="4" s="1"/>
  <c r="N8208" i="4"/>
  <c r="N8206" i="4" s="1"/>
  <c r="M8208" i="4"/>
  <c r="M8206" i="4" s="1"/>
  <c r="L8208" i="4"/>
  <c r="J8208" i="4"/>
  <c r="P8191" i="4"/>
  <c r="P8190" i="4" s="1"/>
  <c r="O8191" i="4"/>
  <c r="O8190" i="4" s="1"/>
  <c r="N8191" i="4"/>
  <c r="N8190" i="4" s="1"/>
  <c r="M8191" i="4"/>
  <c r="M8190" i="4" s="1"/>
  <c r="L8191" i="4"/>
  <c r="J8191" i="4"/>
  <c r="P8183" i="4"/>
  <c r="P8174" i="4" s="1"/>
  <c r="O8183" i="4"/>
  <c r="O8174" i="4" s="1"/>
  <c r="N8183" i="4"/>
  <c r="N8174" i="4" s="1"/>
  <c r="M8183" i="4"/>
  <c r="M8174" i="4" s="1"/>
  <c r="L8183" i="4"/>
  <c r="J8183" i="4"/>
  <c r="P8172" i="4"/>
  <c r="O8172" i="4"/>
  <c r="N8172" i="4"/>
  <c r="M8172" i="4"/>
  <c r="L8172" i="4"/>
  <c r="J8172" i="4"/>
  <c r="P8166" i="4"/>
  <c r="P8164" i="4" s="1"/>
  <c r="O8166" i="4"/>
  <c r="O8164" i="4" s="1"/>
  <c r="N8166" i="4"/>
  <c r="N8164" i="4" s="1"/>
  <c r="M8166" i="4"/>
  <c r="M8164" i="4" s="1"/>
  <c r="L8166" i="4"/>
  <c r="J8166" i="4"/>
  <c r="P8148" i="4"/>
  <c r="P8147" i="4" s="1"/>
  <c r="O8148" i="4"/>
  <c r="O8147" i="4" s="1"/>
  <c r="N8148" i="4"/>
  <c r="N8147" i="4" s="1"/>
  <c r="M8148" i="4"/>
  <c r="M8147" i="4" s="1"/>
  <c r="L8148" i="4"/>
  <c r="J8148" i="4"/>
  <c r="P8140" i="4"/>
  <c r="P8131" i="4" s="1"/>
  <c r="O8140" i="4"/>
  <c r="O8131" i="4" s="1"/>
  <c r="N8140" i="4"/>
  <c r="M8140" i="4"/>
  <c r="M8131" i="4" s="1"/>
  <c r="L8140" i="4"/>
  <c r="J8140" i="4"/>
  <c r="P8129" i="4"/>
  <c r="O8129" i="4"/>
  <c r="N8129" i="4"/>
  <c r="M8129" i="4"/>
  <c r="L8129" i="4"/>
  <c r="J8129" i="4"/>
  <c r="P8123" i="4"/>
  <c r="P8121" i="4" s="1"/>
  <c r="O8123" i="4"/>
  <c r="O8121" i="4" s="1"/>
  <c r="N8123" i="4"/>
  <c r="N8121" i="4" s="1"/>
  <c r="M8123" i="4"/>
  <c r="M8121" i="4" s="1"/>
  <c r="L8123" i="4"/>
  <c r="J8123" i="4"/>
  <c r="P8107" i="4"/>
  <c r="P8106" i="4" s="1"/>
  <c r="P8109" i="4" s="1"/>
  <c r="P8113" i="4" s="1"/>
  <c r="P8114" i="4" s="1"/>
  <c r="O8107" i="4"/>
  <c r="O8106" i="4" s="1"/>
  <c r="O8109" i="4" s="1"/>
  <c r="O8113" i="4" s="1"/>
  <c r="O8114" i="4" s="1"/>
  <c r="N8107" i="4"/>
  <c r="N8106" i="4" s="1"/>
  <c r="N8109" i="4" s="1"/>
  <c r="N8113" i="4" s="1"/>
  <c r="N8114" i="4" s="1"/>
  <c r="M8107" i="4"/>
  <c r="L8107" i="4"/>
  <c r="J8107" i="4"/>
  <c r="P8091" i="4"/>
  <c r="P8090" i="4" s="1"/>
  <c r="O8091" i="4"/>
  <c r="O8090" i="4" s="1"/>
  <c r="N8091" i="4"/>
  <c r="N8090" i="4" s="1"/>
  <c r="M8091" i="4"/>
  <c r="M8090" i="4" s="1"/>
  <c r="J8091" i="4"/>
  <c r="P8087" i="4"/>
  <c r="P8086" i="4" s="1"/>
  <c r="O8087" i="4"/>
  <c r="O8086" i="4" s="1"/>
  <c r="N8087" i="4"/>
  <c r="N8086" i="4" s="1"/>
  <c r="M8087" i="4"/>
  <c r="M8086" i="4" s="1"/>
  <c r="L8087" i="4"/>
  <c r="J8087" i="4"/>
  <c r="P8082" i="4"/>
  <c r="P8073" i="4" s="1"/>
  <c r="O8082" i="4"/>
  <c r="O8073" i="4" s="1"/>
  <c r="N8082" i="4"/>
  <c r="N8073" i="4" s="1"/>
  <c r="M8082" i="4"/>
  <c r="M8073" i="4" s="1"/>
  <c r="L8082" i="4"/>
  <c r="J8082" i="4"/>
  <c r="P8071" i="4"/>
  <c r="O8071" i="4"/>
  <c r="N8071" i="4"/>
  <c r="M8071" i="4"/>
  <c r="L8071" i="4"/>
  <c r="J8071" i="4"/>
  <c r="P8065" i="4"/>
  <c r="P8063" i="4" s="1"/>
  <c r="O8065" i="4"/>
  <c r="O8063" i="4" s="1"/>
  <c r="N8065" i="4"/>
  <c r="N8063" i="4" s="1"/>
  <c r="M8065" i="4"/>
  <c r="M8063" i="4" s="1"/>
  <c r="L8065" i="4"/>
  <c r="J8065" i="4"/>
  <c r="P8049" i="4"/>
  <c r="P8048" i="4" s="1"/>
  <c r="O8049" i="4"/>
  <c r="O8048" i="4" s="1"/>
  <c r="N8049" i="4"/>
  <c r="N8048" i="4" s="1"/>
  <c r="M8049" i="4"/>
  <c r="M8048" i="4" s="1"/>
  <c r="L8049" i="4"/>
  <c r="J8049" i="4"/>
  <c r="P8044" i="4"/>
  <c r="P8043" i="4" s="1"/>
  <c r="O8044" i="4"/>
  <c r="O8043" i="4" s="1"/>
  <c r="N8044" i="4"/>
  <c r="N8043" i="4" s="1"/>
  <c r="M8044" i="4"/>
  <c r="M8043" i="4" s="1"/>
  <c r="L8044" i="4"/>
  <c r="J8044" i="4"/>
  <c r="P8041" i="4"/>
  <c r="P8040" i="4" s="1"/>
  <c r="O8041" i="4"/>
  <c r="O8040" i="4" s="1"/>
  <c r="N8041" i="4"/>
  <c r="N8040" i="4" s="1"/>
  <c r="M8041" i="4"/>
  <c r="M8040" i="4" s="1"/>
  <c r="L8041" i="4"/>
  <c r="J8041" i="4"/>
  <c r="P8037" i="4"/>
  <c r="P8036" i="4" s="1"/>
  <c r="O8037" i="4"/>
  <c r="O8036" i="4" s="1"/>
  <c r="N8037" i="4"/>
  <c r="N8036" i="4" s="1"/>
  <c r="M8037" i="4"/>
  <c r="M8036" i="4" s="1"/>
  <c r="L8037" i="4"/>
  <c r="J8037" i="4"/>
  <c r="P8032" i="4"/>
  <c r="P8024" i="4" s="1"/>
  <c r="O8032" i="4"/>
  <c r="N8032" i="4"/>
  <c r="N8024" i="4" s="1"/>
  <c r="M8032" i="4"/>
  <c r="L8032" i="4"/>
  <c r="J8032" i="4"/>
  <c r="P8022" i="4"/>
  <c r="O8022" i="4"/>
  <c r="N8022" i="4"/>
  <c r="M8022" i="4"/>
  <c r="L8022" i="4"/>
  <c r="J8022" i="4"/>
  <c r="P8016" i="4"/>
  <c r="P8014" i="4" s="1"/>
  <c r="O8016" i="4"/>
  <c r="O8014" i="4" s="1"/>
  <c r="N8016" i="4"/>
  <c r="N8014" i="4" s="1"/>
  <c r="M8016" i="4"/>
  <c r="M8014" i="4" s="1"/>
  <c r="L8016" i="4"/>
  <c r="J8016" i="4"/>
  <c r="P7998" i="4"/>
  <c r="P7997" i="4" s="1"/>
  <c r="O7998" i="4"/>
  <c r="O7997" i="4" s="1"/>
  <c r="N7998" i="4"/>
  <c r="M7998" i="4"/>
  <c r="M7997" i="4" s="1"/>
  <c r="L7998" i="4"/>
  <c r="J7998" i="4"/>
  <c r="P7994" i="4"/>
  <c r="P7993" i="4" s="1"/>
  <c r="O7994" i="4"/>
  <c r="O7993" i="4" s="1"/>
  <c r="N7994" i="4"/>
  <c r="M7994" i="4"/>
  <c r="M7993" i="4" s="1"/>
  <c r="L7994" i="4"/>
  <c r="J7994" i="4"/>
  <c r="P7989" i="4"/>
  <c r="P7980" i="4" s="1"/>
  <c r="O7989" i="4"/>
  <c r="O7980" i="4" s="1"/>
  <c r="N7989" i="4"/>
  <c r="N7980" i="4" s="1"/>
  <c r="M7989" i="4"/>
  <c r="M7980" i="4" s="1"/>
  <c r="L7989" i="4"/>
  <c r="J7989" i="4"/>
  <c r="P7978" i="4"/>
  <c r="O7978" i="4"/>
  <c r="N7978" i="4"/>
  <c r="M7978" i="4"/>
  <c r="L7978" i="4"/>
  <c r="J7978" i="4"/>
  <c r="P7972" i="4"/>
  <c r="P7970" i="4" s="1"/>
  <c r="O7972" i="4"/>
  <c r="O7970" i="4" s="1"/>
  <c r="N7972" i="4"/>
  <c r="N7970" i="4" s="1"/>
  <c r="M7972" i="4"/>
  <c r="M7970" i="4" s="1"/>
  <c r="L7972" i="4"/>
  <c r="J7972" i="4"/>
  <c r="P7956" i="4"/>
  <c r="P7955" i="4" s="1"/>
  <c r="O7956" i="4"/>
  <c r="O7955" i="4" s="1"/>
  <c r="N7956" i="4"/>
  <c r="N7955" i="4" s="1"/>
  <c r="M7956" i="4"/>
  <c r="L7956" i="4"/>
  <c r="J7956" i="4"/>
  <c r="P7953" i="4"/>
  <c r="P7952" i="4" s="1"/>
  <c r="O7953" i="4"/>
  <c r="O7952" i="4" s="1"/>
  <c r="N7953" i="4"/>
  <c r="N7952" i="4" s="1"/>
  <c r="M7953" i="4"/>
  <c r="M7952" i="4" s="1"/>
  <c r="L7953" i="4"/>
  <c r="J7953" i="4"/>
  <c r="P7950" i="4"/>
  <c r="P7949" i="4" s="1"/>
  <c r="O7950" i="4"/>
  <c r="O7949" i="4" s="1"/>
  <c r="N7950" i="4"/>
  <c r="N7949" i="4" s="1"/>
  <c r="M7950" i="4"/>
  <c r="M7949" i="4" s="1"/>
  <c r="L7950" i="4"/>
  <c r="J7950" i="4"/>
  <c r="P7941" i="4"/>
  <c r="P7933" i="4" s="1"/>
  <c r="O7941" i="4"/>
  <c r="O7933" i="4" s="1"/>
  <c r="N7941" i="4"/>
  <c r="M7941" i="4"/>
  <c r="L7941" i="4"/>
  <c r="J7941" i="4"/>
  <c r="P7931" i="4"/>
  <c r="O7931" i="4"/>
  <c r="N7931" i="4"/>
  <c r="M7931" i="4"/>
  <c r="L7931" i="4"/>
  <c r="J7931" i="4"/>
  <c r="P7925" i="4"/>
  <c r="P7923" i="4" s="1"/>
  <c r="O7925" i="4"/>
  <c r="O7923" i="4" s="1"/>
  <c r="N7925" i="4"/>
  <c r="N7923" i="4" s="1"/>
  <c r="M7925" i="4"/>
  <c r="L7925" i="4"/>
  <c r="J7925" i="4"/>
  <c r="P7909" i="4"/>
  <c r="P7908" i="4" s="1"/>
  <c r="O7909" i="4"/>
  <c r="O7908" i="4" s="1"/>
  <c r="N7909" i="4"/>
  <c r="N7908" i="4" s="1"/>
  <c r="M7909" i="4"/>
  <c r="M7908" i="4" s="1"/>
  <c r="L7909" i="4"/>
  <c r="J7909" i="4"/>
  <c r="P7906" i="4"/>
  <c r="P7905" i="4" s="1"/>
  <c r="O7906" i="4"/>
  <c r="O7905" i="4" s="1"/>
  <c r="N7906" i="4"/>
  <c r="N7905" i="4" s="1"/>
  <c r="M7906" i="4"/>
  <c r="M7905" i="4" s="1"/>
  <c r="L7906" i="4"/>
  <c r="J7906" i="4"/>
  <c r="P7901" i="4"/>
  <c r="O7901" i="4"/>
  <c r="O7892" i="4" s="1"/>
  <c r="N7901" i="4"/>
  <c r="N7892" i="4" s="1"/>
  <c r="M7901" i="4"/>
  <c r="M7892" i="4" s="1"/>
  <c r="L7901" i="4"/>
  <c r="J7901" i="4"/>
  <c r="P7890" i="4"/>
  <c r="O7890" i="4"/>
  <c r="N7890" i="4"/>
  <c r="M7890" i="4"/>
  <c r="L7890" i="4"/>
  <c r="J7890" i="4"/>
  <c r="P7884" i="4"/>
  <c r="P7882" i="4" s="1"/>
  <c r="O7884" i="4"/>
  <c r="O7882" i="4" s="1"/>
  <c r="N7884" i="4"/>
  <c r="N7882" i="4" s="1"/>
  <c r="M7884" i="4"/>
  <c r="L7884" i="4"/>
  <c r="J7884" i="4"/>
  <c r="P7866" i="4"/>
  <c r="P7797" i="4" s="1"/>
  <c r="O7866" i="4"/>
  <c r="O7797" i="4" s="1"/>
  <c r="N7866" i="4"/>
  <c r="N7797" i="4" s="1"/>
  <c r="M7866" i="4"/>
  <c r="M7797" i="4" s="1"/>
  <c r="L7866" i="4"/>
  <c r="L7797" i="4" s="1"/>
  <c r="J7866" i="4"/>
  <c r="J7797" i="4" s="1"/>
  <c r="P7862" i="4"/>
  <c r="O7862" i="4"/>
  <c r="N7862" i="4"/>
  <c r="M7862" i="4"/>
  <c r="M7794" i="4" s="1"/>
  <c r="L7862" i="4"/>
  <c r="L7794" i="4" s="1"/>
  <c r="J7862" i="4"/>
  <c r="P7858" i="4"/>
  <c r="P7857" i="4" s="1"/>
  <c r="O7858" i="4"/>
  <c r="O7857" i="4" s="1"/>
  <c r="N7858" i="4"/>
  <c r="N7857" i="4" s="1"/>
  <c r="M7858" i="4"/>
  <c r="M7857" i="4" s="1"/>
  <c r="L7858" i="4"/>
  <c r="J7858" i="4"/>
  <c r="P7852" i="4"/>
  <c r="P7851" i="4" s="1"/>
  <c r="O7852" i="4"/>
  <c r="O7851" i="4" s="1"/>
  <c r="N7852" i="4"/>
  <c r="N7851" i="4" s="1"/>
  <c r="M7852" i="4"/>
  <c r="M7851" i="4" s="1"/>
  <c r="L7852" i="4"/>
  <c r="J7852" i="4"/>
  <c r="P7832" i="4"/>
  <c r="O7832" i="4"/>
  <c r="N7832" i="4"/>
  <c r="M7832" i="4"/>
  <c r="L7832" i="4"/>
  <c r="J7832" i="4"/>
  <c r="P7821" i="4"/>
  <c r="P7818" i="4" s="1"/>
  <c r="O7821" i="4"/>
  <c r="O7818" i="4" s="1"/>
  <c r="N7821" i="4"/>
  <c r="N7818" i="4" s="1"/>
  <c r="M7821" i="4"/>
  <c r="L7821" i="4"/>
  <c r="J7821" i="4"/>
  <c r="O11773" i="4"/>
  <c r="N11773" i="4"/>
  <c r="J7801" i="4"/>
  <c r="P11423" i="4"/>
  <c r="O11423" i="4"/>
  <c r="N11423" i="4"/>
  <c r="P11323" i="4"/>
  <c r="O11323" i="4"/>
  <c r="N11323" i="4"/>
  <c r="M11323" i="4"/>
  <c r="J7796" i="4"/>
  <c r="P11273" i="4"/>
  <c r="O11273" i="4"/>
  <c r="N11273" i="4"/>
  <c r="J7795" i="4"/>
  <c r="P11173" i="4"/>
  <c r="M11173" i="4"/>
  <c r="J7793" i="4"/>
  <c r="J7790" i="4"/>
  <c r="P10723" i="4"/>
  <c r="P10673" i="4" s="1"/>
  <c r="J7787" i="4"/>
  <c r="P10623" i="4"/>
  <c r="O10623" i="4"/>
  <c r="N10623" i="4"/>
  <c r="M10623" i="4"/>
  <c r="J10623" i="4"/>
  <c r="P10423" i="4"/>
  <c r="N10423" i="4"/>
  <c r="O10373" i="4"/>
  <c r="M10373" i="4"/>
  <c r="P10173" i="4"/>
  <c r="O10173" i="4"/>
  <c r="N10173" i="4"/>
  <c r="M10173" i="4"/>
  <c r="P10123" i="4"/>
  <c r="O10123" i="4"/>
  <c r="N10123" i="4"/>
  <c r="M10123" i="4"/>
  <c r="J7777" i="4"/>
  <c r="P10073" i="4"/>
  <c r="O10073" i="4"/>
  <c r="N10073" i="4"/>
  <c r="M10073" i="4"/>
  <c r="J7776" i="4"/>
  <c r="P10023" i="4"/>
  <c r="O10023" i="4"/>
  <c r="N10023" i="4"/>
  <c r="M10023" i="4"/>
  <c r="J7775" i="4"/>
  <c r="P9973" i="4"/>
  <c r="O9973" i="4"/>
  <c r="N9973" i="4"/>
  <c r="M9973" i="4"/>
  <c r="J7774" i="4"/>
  <c r="P9923" i="4"/>
  <c r="O9923" i="4"/>
  <c r="N9923" i="4"/>
  <c r="M9923" i="4"/>
  <c r="J7773" i="4"/>
  <c r="P9873" i="4"/>
  <c r="O9873" i="4"/>
  <c r="N9873" i="4"/>
  <c r="M9873" i="4"/>
  <c r="O9823" i="4"/>
  <c r="N9823" i="4"/>
  <c r="M9823" i="4"/>
  <c r="J7769" i="4"/>
  <c r="J9723" i="4" s="1"/>
  <c r="P9573" i="4"/>
  <c r="O9573" i="4"/>
  <c r="N9573" i="4"/>
  <c r="M9573" i="4"/>
  <c r="L9573" i="4"/>
  <c r="P9473" i="4"/>
  <c r="O9473" i="4"/>
  <c r="N9473" i="4"/>
  <c r="M9473" i="4"/>
  <c r="O9523" i="4"/>
  <c r="N9523" i="4"/>
  <c r="M9523" i="4"/>
  <c r="J7765" i="4"/>
  <c r="P9623" i="4"/>
  <c r="O9623" i="4"/>
  <c r="N9623" i="4"/>
  <c r="M9623" i="4"/>
  <c r="J7764" i="4"/>
  <c r="P9423" i="4"/>
  <c r="M9423" i="4"/>
  <c r="J7763" i="4"/>
  <c r="L7779" i="4" l="1"/>
  <c r="L7770" i="4" s="1"/>
  <c r="L7759" i="4" s="1"/>
  <c r="P7892" i="4"/>
  <c r="P7779" i="4"/>
  <c r="P7770" i="4" s="1"/>
  <c r="P7759" i="4" s="1"/>
  <c r="J7779" i="4"/>
  <c r="O9093" i="4"/>
  <c r="O9082" i="4" s="1"/>
  <c r="O7779" i="4"/>
  <c r="O7770" i="4" s="1"/>
  <c r="O7759" i="4" s="1"/>
  <c r="M8024" i="4"/>
  <c r="M7779" i="4"/>
  <c r="M7770" i="4" s="1"/>
  <c r="M7759" i="4" s="1"/>
  <c r="J8853" i="4"/>
  <c r="N7933" i="4"/>
  <c r="N7922" i="4" s="1"/>
  <c r="N7779" i="4"/>
  <c r="N7770" i="4" s="1"/>
  <c r="N7759" i="4" s="1"/>
  <c r="K8855" i="4"/>
  <c r="I8855" i="4" s="1"/>
  <c r="L8853" i="4"/>
  <c r="M9373" i="4"/>
  <c r="N9372" i="4"/>
  <c r="M9372" i="4"/>
  <c r="P9372" i="4"/>
  <c r="O9372" i="4"/>
  <c r="L9372" i="4"/>
  <c r="J9372" i="4"/>
  <c r="L7792" i="4"/>
  <c r="L7791" i="4" s="1"/>
  <c r="M7792" i="4"/>
  <c r="M7791" i="4" s="1"/>
  <c r="P7835" i="4"/>
  <c r="P7817" i="4" s="1"/>
  <c r="P7794" i="4"/>
  <c r="P7792" i="4" s="1"/>
  <c r="P7791" i="4" s="1"/>
  <c r="N7835" i="4"/>
  <c r="N7817" i="4" s="1"/>
  <c r="N7794" i="4"/>
  <c r="N7792" i="4" s="1"/>
  <c r="N7791" i="4" s="1"/>
  <c r="O7835" i="4"/>
  <c r="O7817" i="4" s="1"/>
  <c r="O7794" i="4"/>
  <c r="O7792" i="4" s="1"/>
  <c r="O7791" i="4" s="1"/>
  <c r="O11373" i="4"/>
  <c r="P11373" i="4"/>
  <c r="K7797" i="4"/>
  <c r="I7797" i="4" s="1"/>
  <c r="K8398" i="4"/>
  <c r="I8398" i="4" s="1"/>
  <c r="K8418" i="4"/>
  <c r="I8418" i="4" s="1"/>
  <c r="K8183" i="4"/>
  <c r="I8183" i="4" s="1"/>
  <c r="K8259" i="4"/>
  <c r="I8259" i="4" s="1"/>
  <c r="K8281" i="4"/>
  <c r="I8281" i="4" s="1"/>
  <c r="K8392" i="4"/>
  <c r="I8392" i="4" s="1"/>
  <c r="K8414" i="4"/>
  <c r="I8414" i="4" s="1"/>
  <c r="K8537" i="4"/>
  <c r="I8537" i="4" s="1"/>
  <c r="K8560" i="4"/>
  <c r="I8560" i="4" s="1"/>
  <c r="K8635" i="4"/>
  <c r="I8635" i="4" s="1"/>
  <c r="K8656" i="4"/>
  <c r="I8656" i="4" s="1"/>
  <c r="K8735" i="4"/>
  <c r="I8735" i="4" s="1"/>
  <c r="K8543" i="4"/>
  <c r="I8543" i="4" s="1"/>
  <c r="K8565" i="4"/>
  <c r="I8565" i="4" s="1"/>
  <c r="K8809" i="4"/>
  <c r="I8809" i="4" s="1"/>
  <c r="K8832" i="4"/>
  <c r="I8832" i="4" s="1"/>
  <c r="K8907" i="4"/>
  <c r="I8907" i="4" s="1"/>
  <c r="K8928" i="4"/>
  <c r="I8928" i="4" s="1"/>
  <c r="K8998" i="4"/>
  <c r="I8998" i="4" s="1"/>
  <c r="K9020" i="4"/>
  <c r="I9020" i="4" s="1"/>
  <c r="K9091" i="4"/>
  <c r="I9091" i="4" s="1"/>
  <c r="K7761" i="4"/>
  <c r="I7761" i="4" s="1"/>
  <c r="K7765" i="4"/>
  <c r="I7765" i="4" s="1"/>
  <c r="K7890" i="4"/>
  <c r="I7890" i="4" s="1"/>
  <c r="K7909" i="4"/>
  <c r="I7909" i="4" s="1"/>
  <c r="K7978" i="4"/>
  <c r="I7978" i="4" s="1"/>
  <c r="K7998" i="4"/>
  <c r="I7998" i="4" s="1"/>
  <c r="K8065" i="4"/>
  <c r="I8065" i="4" s="1"/>
  <c r="K8087" i="4"/>
  <c r="I8087" i="4" s="1"/>
  <c r="K8140" i="4"/>
  <c r="I8140" i="4" s="1"/>
  <c r="K8351" i="4"/>
  <c r="I8351" i="4" s="1"/>
  <c r="K8371" i="4"/>
  <c r="I8371" i="4" s="1"/>
  <c r="K8452" i="4"/>
  <c r="I8452" i="4" s="1"/>
  <c r="K8497" i="4"/>
  <c r="I8497" i="4" s="1"/>
  <c r="K8519" i="4"/>
  <c r="I8519" i="4" s="1"/>
  <c r="K8602" i="4"/>
  <c r="I8602" i="4" s="1"/>
  <c r="K8675" i="4"/>
  <c r="I8675" i="4" s="1"/>
  <c r="K8698" i="4"/>
  <c r="I8698" i="4" s="1"/>
  <c r="K8769" i="4"/>
  <c r="I8769" i="4" s="1"/>
  <c r="K8791" i="4"/>
  <c r="I8791" i="4" s="1"/>
  <c r="K8861" i="4"/>
  <c r="I8861" i="4" s="1"/>
  <c r="K8882" i="4"/>
  <c r="I8882" i="4" s="1"/>
  <c r="K8963" i="4"/>
  <c r="I8963" i="4" s="1"/>
  <c r="K9045" i="4"/>
  <c r="I9045" i="4" s="1"/>
  <c r="K9067" i="4"/>
  <c r="I9067" i="4" s="1"/>
  <c r="K9126" i="4"/>
  <c r="I9126" i="4" s="1"/>
  <c r="K8918" i="4"/>
  <c r="I8918" i="4" s="1"/>
  <c r="K9102" i="4"/>
  <c r="I9102" i="4" s="1"/>
  <c r="K8872" i="4"/>
  <c r="I8872" i="4" s="1"/>
  <c r="K8946" i="4"/>
  <c r="I8946" i="4" s="1"/>
  <c r="K8969" i="4"/>
  <c r="I8969" i="4" s="1"/>
  <c r="K7769" i="4"/>
  <c r="K7773" i="4"/>
  <c r="I7773" i="4" s="1"/>
  <c r="K7776" i="4"/>
  <c r="I7776" i="4" s="1"/>
  <c r="K7782" i="4"/>
  <c r="I7782" i="4" s="1"/>
  <c r="K7787" i="4"/>
  <c r="I7787" i="4" s="1"/>
  <c r="K7795" i="4"/>
  <c r="I7795" i="4" s="1"/>
  <c r="K7801" i="4"/>
  <c r="I7801" i="4" s="1"/>
  <c r="K7844" i="4"/>
  <c r="I7844" i="4" s="1"/>
  <c r="K7862" i="4"/>
  <c r="I7862" i="4" s="1"/>
  <c r="K7931" i="4"/>
  <c r="I7931" i="4" s="1"/>
  <c r="K7953" i="4"/>
  <c r="I7953" i="4" s="1"/>
  <c r="K8022" i="4"/>
  <c r="I8022" i="4" s="1"/>
  <c r="K8041" i="4"/>
  <c r="I8041" i="4" s="1"/>
  <c r="K8107" i="4"/>
  <c r="I8107" i="4" s="1"/>
  <c r="K8166" i="4"/>
  <c r="I8166" i="4" s="1"/>
  <c r="K8214" i="4"/>
  <c r="I8214" i="4" s="1"/>
  <c r="K8235" i="4"/>
  <c r="I8235" i="4" s="1"/>
  <c r="K8316" i="4"/>
  <c r="I8316" i="4" s="1"/>
  <c r="K8345" i="4"/>
  <c r="I8345" i="4" s="1"/>
  <c r="K8367" i="4"/>
  <c r="I8367" i="4" s="1"/>
  <c r="K8441" i="4"/>
  <c r="I8441" i="4" s="1"/>
  <c r="K8460" i="4"/>
  <c r="I8460" i="4" s="1"/>
  <c r="K8491" i="4"/>
  <c r="I8491" i="4" s="1"/>
  <c r="K8514" i="4"/>
  <c r="I8514" i="4" s="1"/>
  <c r="K8612" i="4"/>
  <c r="I8612" i="4" s="1"/>
  <c r="K8692" i="4"/>
  <c r="I8692" i="4" s="1"/>
  <c r="K8763" i="4"/>
  <c r="I8763" i="4" s="1"/>
  <c r="K8786" i="4"/>
  <c r="I8786" i="4" s="1"/>
  <c r="K8646" i="4"/>
  <c r="I8646" i="4" s="1"/>
  <c r="K8718" i="4"/>
  <c r="I8718" i="4" s="1"/>
  <c r="K8741" i="4"/>
  <c r="I8741" i="4" s="1"/>
  <c r="K8815" i="4"/>
  <c r="I8815" i="4" s="1"/>
  <c r="K8837" i="4"/>
  <c r="I8837" i="4" s="1"/>
  <c r="J8234" i="4"/>
  <c r="J9124" i="4"/>
  <c r="K7764" i="4"/>
  <c r="I7764" i="4" s="1"/>
  <c r="J11273" i="4"/>
  <c r="J7794" i="4"/>
  <c r="K7884" i="4"/>
  <c r="I7884" i="4" s="1"/>
  <c r="K7906" i="4"/>
  <c r="I7906" i="4" s="1"/>
  <c r="J7952" i="4"/>
  <c r="K7972" i="4"/>
  <c r="I7972" i="4" s="1"/>
  <c r="K7994" i="4"/>
  <c r="I7994" i="4" s="1"/>
  <c r="J8040" i="4"/>
  <c r="K8082" i="4"/>
  <c r="I8082" i="4" s="1"/>
  <c r="K8129" i="4"/>
  <c r="I8129" i="4" s="1"/>
  <c r="J8164" i="4"/>
  <c r="J8174" i="4"/>
  <c r="K8208" i="4"/>
  <c r="I8208" i="4" s="1"/>
  <c r="K8230" i="4"/>
  <c r="I8230" i="4" s="1"/>
  <c r="J8280" i="4"/>
  <c r="K8305" i="4"/>
  <c r="I8305" i="4" s="1"/>
  <c r="K8326" i="4"/>
  <c r="I8326" i="4" s="1"/>
  <c r="K8362" i="4"/>
  <c r="I8362" i="4" s="1"/>
  <c r="J8390" i="4"/>
  <c r="J8413" i="4"/>
  <c r="K8435" i="4"/>
  <c r="I8435" i="4" s="1"/>
  <c r="K8457" i="4"/>
  <c r="I8457" i="4" s="1"/>
  <c r="K8508" i="4"/>
  <c r="I8508" i="4" s="1"/>
  <c r="J8535" i="4"/>
  <c r="J8559" i="4"/>
  <c r="K8585" i="4"/>
  <c r="I8585" i="4" s="1"/>
  <c r="K8607" i="4"/>
  <c r="I8607" i="4" s="1"/>
  <c r="J8655" i="4"/>
  <c r="K8681" i="4"/>
  <c r="I8681" i="4" s="1"/>
  <c r="K8702" i="4"/>
  <c r="I8702" i="4" s="1"/>
  <c r="K8780" i="4"/>
  <c r="I8780" i="4" s="1"/>
  <c r="J8807" i="4"/>
  <c r="J8831" i="4"/>
  <c r="K8877" i="4"/>
  <c r="I8877" i="4" s="1"/>
  <c r="K8952" i="4"/>
  <c r="I8952" i="4" s="1"/>
  <c r="K8974" i="4"/>
  <c r="I8974" i="4" s="1"/>
  <c r="J8996" i="4"/>
  <c r="K9039" i="4"/>
  <c r="I9039" i="4" s="1"/>
  <c r="K9141" i="4"/>
  <c r="I9141" i="4" s="1"/>
  <c r="J7997" i="4"/>
  <c r="J8063" i="4"/>
  <c r="J8513" i="4"/>
  <c r="J8611" i="4"/>
  <c r="J8976" i="4"/>
  <c r="J9973" i="4"/>
  <c r="J11323" i="4"/>
  <c r="J7818" i="4"/>
  <c r="J7933" i="4"/>
  <c r="J7955" i="4"/>
  <c r="J8024" i="4"/>
  <c r="J8043" i="4"/>
  <c r="J8190" i="4"/>
  <c r="J8261" i="4"/>
  <c r="J8417" i="4"/>
  <c r="K8591" i="4"/>
  <c r="I8591" i="4" s="1"/>
  <c r="J8637" i="4"/>
  <c r="J8716" i="4"/>
  <c r="J8740" i="4"/>
  <c r="J8909" i="4"/>
  <c r="K8977" i="4"/>
  <c r="I8977" i="4" s="1"/>
  <c r="J9022" i="4"/>
  <c r="J9093" i="4"/>
  <c r="J9082" i="4" s="1"/>
  <c r="I9149" i="4"/>
  <c r="J8307" i="4"/>
  <c r="J8761" i="4"/>
  <c r="J9473" i="4"/>
  <c r="K7771" i="4"/>
  <c r="I7771" i="4" s="1"/>
  <c r="K7774" i="4"/>
  <c r="I7774" i="4" s="1"/>
  <c r="K7777" i="4"/>
  <c r="I7777" i="4" s="1"/>
  <c r="K7783" i="4"/>
  <c r="I7783" i="4" s="1"/>
  <c r="K7790" i="4"/>
  <c r="I7790" i="4" s="1"/>
  <c r="K7796" i="4"/>
  <c r="I7796" i="4" s="1"/>
  <c r="K7821" i="4"/>
  <c r="I7821" i="4" s="1"/>
  <c r="K7852" i="4"/>
  <c r="I7852" i="4" s="1"/>
  <c r="K7866" i="4"/>
  <c r="I7866" i="4" s="1"/>
  <c r="J7892" i="4"/>
  <c r="K7941" i="4"/>
  <c r="I7941" i="4" s="1"/>
  <c r="K7956" i="4"/>
  <c r="I7956" i="4" s="1"/>
  <c r="K8032" i="4"/>
  <c r="I8032" i="4" s="1"/>
  <c r="K8044" i="4"/>
  <c r="I8044" i="4" s="1"/>
  <c r="J8090" i="4"/>
  <c r="J8121" i="4"/>
  <c r="J8147" i="4"/>
  <c r="K8172" i="4"/>
  <c r="I8172" i="4" s="1"/>
  <c r="K8191" i="4"/>
  <c r="I8191" i="4" s="1"/>
  <c r="K8270" i="4"/>
  <c r="I8270" i="4" s="1"/>
  <c r="J8297" i="4"/>
  <c r="J8321" i="4"/>
  <c r="J8370" i="4"/>
  <c r="J8518" i="4"/>
  <c r="J8593" i="4"/>
  <c r="J8673" i="4"/>
  <c r="J8697" i="4"/>
  <c r="J8790" i="4"/>
  <c r="J8863" i="4"/>
  <c r="J8944" i="4"/>
  <c r="J8968" i="4"/>
  <c r="K9004" i="4"/>
  <c r="I9004" i="4" s="1"/>
  <c r="K9023" i="4"/>
  <c r="I9023" i="4" s="1"/>
  <c r="J7908" i="4"/>
  <c r="J8131" i="4"/>
  <c r="J8489" i="4"/>
  <c r="J9066" i="4"/>
  <c r="K7763" i="4"/>
  <c r="I7763" i="4" s="1"/>
  <c r="K7766" i="4"/>
  <c r="I7766" i="4" s="1"/>
  <c r="J9873" i="4"/>
  <c r="J10023" i="4"/>
  <c r="J10173" i="4"/>
  <c r="J11423" i="4"/>
  <c r="J7857" i="4"/>
  <c r="K7901" i="4"/>
  <c r="I7901" i="4" s="1"/>
  <c r="J7923" i="4"/>
  <c r="J7949" i="4"/>
  <c r="K7989" i="4"/>
  <c r="I7989" i="4" s="1"/>
  <c r="J8014" i="4"/>
  <c r="J8036" i="4"/>
  <c r="J8048" i="4"/>
  <c r="K8071" i="4"/>
  <c r="I8071" i="4" s="1"/>
  <c r="K8091" i="4"/>
  <c r="I8091" i="4" s="1"/>
  <c r="K8123" i="4"/>
  <c r="I8123" i="4" s="1"/>
  <c r="K8148" i="4"/>
  <c r="I8148" i="4" s="1"/>
  <c r="K8225" i="4"/>
  <c r="I8225" i="4" s="1"/>
  <c r="J8251" i="4"/>
  <c r="J8275" i="4"/>
  <c r="K8299" i="4"/>
  <c r="I8299" i="4" s="1"/>
  <c r="K8322" i="4"/>
  <c r="I8322" i="4" s="1"/>
  <c r="J8400" i="4"/>
  <c r="J8474" i="4"/>
  <c r="J8545" i="4"/>
  <c r="J8627" i="4"/>
  <c r="J8817" i="4"/>
  <c r="J8899" i="4"/>
  <c r="J8922" i="4"/>
  <c r="K8982" i="4"/>
  <c r="I8982" i="4" s="1"/>
  <c r="J9006" i="4"/>
  <c r="K9132" i="4"/>
  <c r="I9132" i="4" s="1"/>
  <c r="J8366" i="4"/>
  <c r="J8785" i="4"/>
  <c r="K7772" i="4"/>
  <c r="I7772" i="4" s="1"/>
  <c r="K7775" i="4"/>
  <c r="I7775" i="4" s="1"/>
  <c r="K7778" i="4"/>
  <c r="I7778" i="4" s="1"/>
  <c r="K7793" i="4"/>
  <c r="I7793" i="4" s="1"/>
  <c r="K7798" i="4"/>
  <c r="I7798" i="4" s="1"/>
  <c r="K7832" i="4"/>
  <c r="I7832" i="4" s="1"/>
  <c r="K7858" i="4"/>
  <c r="I7858" i="4" s="1"/>
  <c r="K7925" i="4"/>
  <c r="I7925" i="4" s="1"/>
  <c r="K7950" i="4"/>
  <c r="I7950" i="4" s="1"/>
  <c r="J7970" i="4"/>
  <c r="J7993" i="4"/>
  <c r="K8016" i="4"/>
  <c r="I8016" i="4" s="1"/>
  <c r="K8037" i="4"/>
  <c r="I8037" i="4" s="1"/>
  <c r="K8049" i="4"/>
  <c r="I8049" i="4" s="1"/>
  <c r="J8073" i="4"/>
  <c r="J8206" i="4"/>
  <c r="J8229" i="4"/>
  <c r="K8253" i="4"/>
  <c r="I8253" i="4" s="1"/>
  <c r="K8276" i="4"/>
  <c r="I8276" i="4" s="1"/>
  <c r="J8325" i="4"/>
  <c r="J8353" i="4"/>
  <c r="K8409" i="4"/>
  <c r="I8409" i="4" s="1"/>
  <c r="J8433" i="4"/>
  <c r="K8475" i="4"/>
  <c r="I8475" i="4" s="1"/>
  <c r="J8499" i="4"/>
  <c r="K8554" i="4"/>
  <c r="I8554" i="4" s="1"/>
  <c r="K8629" i="4"/>
  <c r="I8629" i="4" s="1"/>
  <c r="K8651" i="4"/>
  <c r="I8651" i="4" s="1"/>
  <c r="J8701" i="4"/>
  <c r="K8724" i="4"/>
  <c r="I8724" i="4" s="1"/>
  <c r="K8746" i="4"/>
  <c r="I8746" i="4" s="1"/>
  <c r="K8826" i="4"/>
  <c r="I8826" i="4" s="1"/>
  <c r="J8876" i="4"/>
  <c r="K8901" i="4"/>
  <c r="I8901" i="4" s="1"/>
  <c r="K8923" i="4"/>
  <c r="I8923" i="4" s="1"/>
  <c r="K9015" i="4"/>
  <c r="I9015" i="4" s="1"/>
  <c r="J9037" i="4"/>
  <c r="K9085" i="4"/>
  <c r="I9085" i="4" s="1"/>
  <c r="K9110" i="4"/>
  <c r="I9110" i="4" s="1"/>
  <c r="J9134" i="4"/>
  <c r="L11423" i="4"/>
  <c r="L7882" i="4"/>
  <c r="L7933" i="4"/>
  <c r="L8190" i="4"/>
  <c r="K8190" i="4" s="1"/>
  <c r="L8206" i="4"/>
  <c r="K8206" i="4" s="1"/>
  <c r="L8216" i="4"/>
  <c r="L8716" i="4"/>
  <c r="K8716" i="4" s="1"/>
  <c r="L8726" i="4"/>
  <c r="K8726" i="4" s="1"/>
  <c r="L8740" i="4"/>
  <c r="L9022" i="4"/>
  <c r="L7923" i="4"/>
  <c r="L7997" i="4"/>
  <c r="L8024" i="4"/>
  <c r="L8043" i="4"/>
  <c r="K8043" i="4" s="1"/>
  <c r="L8701" i="4"/>
  <c r="L10073" i="4"/>
  <c r="L11273" i="4"/>
  <c r="L8456" i="4"/>
  <c r="L8564" i="4"/>
  <c r="K8564" i="4" s="1"/>
  <c r="L8650" i="4"/>
  <c r="K8650" i="4" s="1"/>
  <c r="L7993" i="4"/>
  <c r="L8086" i="4"/>
  <c r="K8086" i="4" s="1"/>
  <c r="L8325" i="4"/>
  <c r="L8343" i="4"/>
  <c r="K8343" i="4" s="1"/>
  <c r="L8433" i="4"/>
  <c r="K8433" i="4" s="1"/>
  <c r="L8443" i="4"/>
  <c r="K8443" i="4" s="1"/>
  <c r="L8513" i="4"/>
  <c r="L8545" i="4"/>
  <c r="K8545" i="4" s="1"/>
  <c r="L8611" i="4"/>
  <c r="L8627" i="4"/>
  <c r="K8627" i="4" s="1"/>
  <c r="L8673" i="4"/>
  <c r="L8697" i="4"/>
  <c r="K8697" i="4" s="1"/>
  <c r="L8881" i="4"/>
  <c r="K8881" i="4" s="1"/>
  <c r="L9019" i="4"/>
  <c r="K9019" i="4" s="1"/>
  <c r="L10423" i="4"/>
  <c r="L7970" i="4"/>
  <c r="K7970" i="4" s="1"/>
  <c r="L7980" i="4"/>
  <c r="K7980" i="4" s="1"/>
  <c r="L8131" i="4"/>
  <c r="L8280" i="4"/>
  <c r="K8280" i="4" s="1"/>
  <c r="L8606" i="4"/>
  <c r="K8606" i="4" s="1"/>
  <c r="L8790" i="4"/>
  <c r="L8944" i="4"/>
  <c r="K8944" i="4" s="1"/>
  <c r="K8954" i="4"/>
  <c r="L8968" i="4"/>
  <c r="K8968" i="4" s="1"/>
  <c r="L9006" i="4"/>
  <c r="K9006" i="4" s="1"/>
  <c r="L7818" i="4"/>
  <c r="L7835" i="4"/>
  <c r="L7851" i="4"/>
  <c r="K7851" i="4" s="1"/>
  <c r="L11373" i="4"/>
  <c r="L7905" i="4"/>
  <c r="K7905" i="4" s="1"/>
  <c r="L7949" i="4"/>
  <c r="K7949" i="4" s="1"/>
  <c r="L7955" i="4"/>
  <c r="L8048" i="4"/>
  <c r="K8048" i="4" s="1"/>
  <c r="L8106" i="4"/>
  <c r="L8109" i="4" s="1"/>
  <c r="L8164" i="4"/>
  <c r="K8164" i="4" s="1"/>
  <c r="L8261" i="4"/>
  <c r="K8261" i="4" s="1"/>
  <c r="L8297" i="4"/>
  <c r="K8297" i="4" s="1"/>
  <c r="L8307" i="4"/>
  <c r="K8307" i="4" s="1"/>
  <c r="L8321" i="4"/>
  <c r="L8413" i="4"/>
  <c r="K8413" i="4" s="1"/>
  <c r="L8583" i="4"/>
  <c r="K8583" i="4" s="1"/>
  <c r="L8761" i="4"/>
  <c r="L8771" i="4"/>
  <c r="L8785" i="4"/>
  <c r="K8785" i="4" s="1"/>
  <c r="L8807" i="4"/>
  <c r="K8807" i="4" s="1"/>
  <c r="L8831" i="4"/>
  <c r="K8853" i="4"/>
  <c r="L8863" i="4"/>
  <c r="K8863" i="4" s="1"/>
  <c r="L8899" i="4"/>
  <c r="K8899" i="4" s="1"/>
  <c r="L8909" i="4"/>
  <c r="L8981" i="4"/>
  <c r="K8981" i="4" s="1"/>
  <c r="L9037" i="4"/>
  <c r="K9037" i="4" s="1"/>
  <c r="L9083" i="4"/>
  <c r="L9134" i="4"/>
  <c r="P8342" i="4"/>
  <c r="P8378" i="4" s="1"/>
  <c r="P8382" i="4" s="1"/>
  <c r="P8383" i="4" s="1"/>
  <c r="N8342" i="4"/>
  <c r="N8378" i="4" s="1"/>
  <c r="N8382" i="4" s="1"/>
  <c r="N8383" i="4" s="1"/>
  <c r="P7861" i="4"/>
  <c r="P7860" i="4" s="1"/>
  <c r="N8432" i="4"/>
  <c r="N8463" i="4" s="1"/>
  <c r="N8467" i="4" s="1"/>
  <c r="N8468" i="4" s="1"/>
  <c r="M8898" i="4"/>
  <c r="M8932" i="4" s="1"/>
  <c r="M8936" i="4" s="1"/>
  <c r="M8937" i="4" s="1"/>
  <c r="M8626" i="4"/>
  <c r="M8852" i="4"/>
  <c r="M8887" i="4" s="1"/>
  <c r="M8891" i="4" s="1"/>
  <c r="M8892" i="4" s="1"/>
  <c r="N8534" i="4"/>
  <c r="N8571" i="4" s="1"/>
  <c r="N8575" i="4" s="1"/>
  <c r="N8576" i="4" s="1"/>
  <c r="N8389" i="4"/>
  <c r="N8421" i="4" s="1"/>
  <c r="N8425" i="4" s="1"/>
  <c r="N8426" i="4" s="1"/>
  <c r="O8534" i="4"/>
  <c r="O8571" i="4" s="1"/>
  <c r="O8575" i="4" s="1"/>
  <c r="O8576" i="4" s="1"/>
  <c r="M8432" i="4"/>
  <c r="N8582" i="4"/>
  <c r="M8806" i="4"/>
  <c r="M8841" i="4" s="1"/>
  <c r="M8845" i="4" s="1"/>
  <c r="M8846" i="4" s="1"/>
  <c r="M8943" i="4"/>
  <c r="M8984" i="4" s="1"/>
  <c r="M8988" i="4" s="1"/>
  <c r="M8989" i="4" s="1"/>
  <c r="O9123" i="4"/>
  <c r="J7803" i="4"/>
  <c r="I7803" i="4" s="1"/>
  <c r="M10723" i="4"/>
  <c r="M10673" i="4" s="1"/>
  <c r="M8163" i="4"/>
  <c r="J7861" i="4"/>
  <c r="N8163" i="4"/>
  <c r="N7881" i="4"/>
  <c r="N7911" i="4" s="1"/>
  <c r="N7915" i="4" s="1"/>
  <c r="N7916" i="4" s="1"/>
  <c r="P8013" i="4"/>
  <c r="P8051" i="4" s="1"/>
  <c r="P8055" i="4" s="1"/>
  <c r="P8056" i="4" s="1"/>
  <c r="P8250" i="4"/>
  <c r="P8285" i="4" s="1"/>
  <c r="P8289" i="4" s="1"/>
  <c r="P8290" i="4" s="1"/>
  <c r="O8342" i="4"/>
  <c r="O8378" i="4" s="1"/>
  <c r="O8382" i="4" s="1"/>
  <c r="O8383" i="4" s="1"/>
  <c r="M8534" i="4"/>
  <c r="P8205" i="4"/>
  <c r="P8239" i="4" s="1"/>
  <c r="P8243" i="4" s="1"/>
  <c r="P8244" i="4" s="1"/>
  <c r="O8582" i="4"/>
  <c r="O8615" i="4" s="1"/>
  <c r="O8619" i="4" s="1"/>
  <c r="O8620" i="4" s="1"/>
  <c r="J7768" i="4"/>
  <c r="O8995" i="4"/>
  <c r="O9025" i="4" s="1"/>
  <c r="O9029" i="4" s="1"/>
  <c r="O9030" i="4" s="1"/>
  <c r="M9036" i="4"/>
  <c r="M9071" i="4" s="1"/>
  <c r="N7861" i="4"/>
  <c r="N7860" i="4" s="1"/>
  <c r="N11373" i="4"/>
  <c r="L8014" i="4"/>
  <c r="K8014" i="4" s="1"/>
  <c r="P8062" i="4"/>
  <c r="P8095" i="4" s="1"/>
  <c r="P8099" i="4" s="1"/>
  <c r="P8100" i="4" s="1"/>
  <c r="N8513" i="4"/>
  <c r="L8400" i="4"/>
  <c r="K8400" i="4" s="1"/>
  <c r="L7861" i="4"/>
  <c r="M11223" i="4"/>
  <c r="M7861" i="4"/>
  <c r="M7860" i="4" s="1"/>
  <c r="L10373" i="4"/>
  <c r="M11073" i="4"/>
  <c r="M10973" i="4" s="1"/>
  <c r="M7882" i="4"/>
  <c r="M7881" i="4" s="1"/>
  <c r="M7911" i="4" s="1"/>
  <c r="M7915" i="4" s="1"/>
  <c r="M7916" i="4" s="1"/>
  <c r="M7933" i="4"/>
  <c r="N8852" i="4"/>
  <c r="N8887" i="4" s="1"/>
  <c r="N8891" i="4" s="1"/>
  <c r="N8892" i="4" s="1"/>
  <c r="L9109" i="4"/>
  <c r="K9109" i="4" s="1"/>
  <c r="O7969" i="4"/>
  <c r="O8002" i="4" s="1"/>
  <c r="O8006" i="4" s="1"/>
  <c r="O8007" i="4" s="1"/>
  <c r="M8342" i="4"/>
  <c r="M8378" i="4" s="1"/>
  <c r="M8382" i="4" s="1"/>
  <c r="M8383" i="4" s="1"/>
  <c r="N8626" i="4"/>
  <c r="N8715" i="4"/>
  <c r="O8760" i="4"/>
  <c r="O8795" i="4" s="1"/>
  <c r="O8799" i="4" s="1"/>
  <c r="O8800" i="4" s="1"/>
  <c r="P7969" i="4"/>
  <c r="P8002" i="4" s="1"/>
  <c r="P8006" i="4" s="1"/>
  <c r="P8007" i="4" s="1"/>
  <c r="O8120" i="4"/>
  <c r="O8153" i="4" s="1"/>
  <c r="O8157" i="4" s="1"/>
  <c r="O8158" i="4" s="1"/>
  <c r="M8120" i="4"/>
  <c r="M8153" i="4" s="1"/>
  <c r="M8157" i="4" s="1"/>
  <c r="M8158" i="4" s="1"/>
  <c r="N8205" i="4"/>
  <c r="N8239" i="4" s="1"/>
  <c r="N8243" i="4" s="1"/>
  <c r="N8244" i="4" s="1"/>
  <c r="P9036" i="4"/>
  <c r="O7922" i="4"/>
  <c r="O8062" i="4"/>
  <c r="O8095" i="4" s="1"/>
  <c r="O8099" i="4" s="1"/>
  <c r="O8100" i="4" s="1"/>
  <c r="N8062" i="4"/>
  <c r="N8095" i="4" s="1"/>
  <c r="N8099" i="4" s="1"/>
  <c r="N8100" i="4" s="1"/>
  <c r="N8250" i="4"/>
  <c r="N8285" i="4" s="1"/>
  <c r="N8289" i="4" s="1"/>
  <c r="N8290" i="4" s="1"/>
  <c r="M8488" i="4"/>
  <c r="M8523" i="4" s="1"/>
  <c r="M8527" i="4" s="1"/>
  <c r="M8528" i="4" s="1"/>
  <c r="P8626" i="4"/>
  <c r="N8296" i="4"/>
  <c r="N8331" i="4" s="1"/>
  <c r="N8335" i="4" s="1"/>
  <c r="N8336" i="4" s="1"/>
  <c r="P8534" i="4"/>
  <c r="P8571" i="4" s="1"/>
  <c r="P8575" i="4" s="1"/>
  <c r="P8576" i="4" s="1"/>
  <c r="L8390" i="4"/>
  <c r="K8390" i="4" s="1"/>
  <c r="J9423" i="4"/>
  <c r="J7762" i="4"/>
  <c r="J11073" i="4"/>
  <c r="J10973" i="4" s="1"/>
  <c r="J7789" i="4"/>
  <c r="M8013" i="4"/>
  <c r="M8051" i="4" s="1"/>
  <c r="M8055" i="4" s="1"/>
  <c r="M8056" i="4" s="1"/>
  <c r="L8489" i="4"/>
  <c r="K8489" i="4" s="1"/>
  <c r="L9523" i="4"/>
  <c r="P11073" i="4"/>
  <c r="P10973" i="4" s="1"/>
  <c r="L9423" i="4"/>
  <c r="J7800" i="4"/>
  <c r="J11773" i="4"/>
  <c r="J11673" i="4" s="1"/>
  <c r="M7818" i="4"/>
  <c r="N8013" i="4"/>
  <c r="N8051" i="4" s="1"/>
  <c r="N8055" i="4" s="1"/>
  <c r="N8056" i="4" s="1"/>
  <c r="P8488" i="4"/>
  <c r="P8523" i="4" s="1"/>
  <c r="P8527" i="4" s="1"/>
  <c r="P8528" i="4" s="1"/>
  <c r="O8672" i="4"/>
  <c r="O8704" i="4" s="1"/>
  <c r="O8708" i="4" s="1"/>
  <c r="O8709" i="4" s="1"/>
  <c r="J8745" i="4"/>
  <c r="L9124" i="4"/>
  <c r="K9124" i="4" s="1"/>
  <c r="O8626" i="4"/>
  <c r="L9923" i="4"/>
  <c r="J10723" i="4"/>
  <c r="J10673" i="4" s="1"/>
  <c r="J7786" i="4"/>
  <c r="J11173" i="4"/>
  <c r="M11273" i="4"/>
  <c r="L11773" i="4"/>
  <c r="L7857" i="4"/>
  <c r="K7857" i="4" s="1"/>
  <c r="O7861" i="4"/>
  <c r="O7860" i="4" s="1"/>
  <c r="L8417" i="4"/>
  <c r="K8417" i="4" s="1"/>
  <c r="L9623" i="4"/>
  <c r="P9523" i="4"/>
  <c r="P9373" i="4" s="1"/>
  <c r="J9823" i="4"/>
  <c r="L10723" i="4"/>
  <c r="L10673" i="4" s="1"/>
  <c r="L11173" i="4"/>
  <c r="O8024" i="4"/>
  <c r="O8013" i="4" s="1"/>
  <c r="O8051" i="4" s="1"/>
  <c r="O8055" i="4" s="1"/>
  <c r="O8056" i="4" s="1"/>
  <c r="M8106" i="4"/>
  <c r="M8109" i="4" s="1"/>
  <c r="M8113" i="4" s="1"/>
  <c r="M8114" i="4" s="1"/>
  <c r="O8488" i="4"/>
  <c r="O8523" i="4" s="1"/>
  <c r="O8527" i="4" s="1"/>
  <c r="O8528" i="4" s="1"/>
  <c r="L8535" i="4"/>
  <c r="K8535" i="4" s="1"/>
  <c r="L8976" i="4"/>
  <c r="K8976" i="4" s="1"/>
  <c r="O10423" i="4"/>
  <c r="O10273" i="4" s="1"/>
  <c r="O9423" i="4"/>
  <c r="O9373" i="4" s="1"/>
  <c r="L9823" i="4"/>
  <c r="J7781" i="4"/>
  <c r="J10373" i="4"/>
  <c r="P10373" i="4"/>
  <c r="P10273" i="4" s="1"/>
  <c r="L10623" i="4"/>
  <c r="P7881" i="4"/>
  <c r="P7911" i="4" s="1"/>
  <c r="P7915" i="4" s="1"/>
  <c r="P7916" i="4" s="1"/>
  <c r="L7952" i="4"/>
  <c r="K7952" i="4" s="1"/>
  <c r="L8063" i="4"/>
  <c r="K8063" i="4" s="1"/>
  <c r="M8250" i="4"/>
  <c r="M8285" i="4" s="1"/>
  <c r="M8289" i="4" s="1"/>
  <c r="M8290" i="4" s="1"/>
  <c r="M8296" i="4"/>
  <c r="P8389" i="4"/>
  <c r="P8421" i="4" s="1"/>
  <c r="P8425" i="4" s="1"/>
  <c r="P8426" i="4" s="1"/>
  <c r="P8432" i="4"/>
  <c r="P8463" i="4" s="1"/>
  <c r="P8467" i="4" s="1"/>
  <c r="P8468" i="4" s="1"/>
  <c r="N8943" i="4"/>
  <c r="N8984" i="4" s="1"/>
  <c r="N8988" i="4" s="1"/>
  <c r="N8989" i="4" s="1"/>
  <c r="J9623" i="4"/>
  <c r="L9473" i="4"/>
  <c r="L9973" i="4"/>
  <c r="J10123" i="4"/>
  <c r="L11073" i="4"/>
  <c r="L11323" i="4"/>
  <c r="M11423" i="4"/>
  <c r="M11773" i="4"/>
  <c r="M11673" i="4" s="1"/>
  <c r="M8582" i="4"/>
  <c r="M8615" i="4" s="1"/>
  <c r="M8619" i="4" s="1"/>
  <c r="M8620" i="4" s="1"/>
  <c r="P8582" i="4"/>
  <c r="P8615" i="4" s="1"/>
  <c r="P8619" i="4" s="1"/>
  <c r="P8620" i="4" s="1"/>
  <c r="M8715" i="4"/>
  <c r="M8749" i="4" s="1"/>
  <c r="M8753" i="4" s="1"/>
  <c r="M8754" i="4" s="1"/>
  <c r="N8995" i="4"/>
  <c r="O9036" i="4"/>
  <c r="N9423" i="4"/>
  <c r="N9373" i="4" s="1"/>
  <c r="J9573" i="4"/>
  <c r="L9873" i="4"/>
  <c r="L10123" i="4"/>
  <c r="J10423" i="4"/>
  <c r="N10723" i="4"/>
  <c r="N10673" i="4" s="1"/>
  <c r="N11173" i="4"/>
  <c r="P8120" i="4"/>
  <c r="P8153" i="4" s="1"/>
  <c r="P8157" i="4" s="1"/>
  <c r="P8158" i="4" s="1"/>
  <c r="P8296" i="4"/>
  <c r="P8331" i="4" s="1"/>
  <c r="P8335" i="4" s="1"/>
  <c r="P8336" i="4" s="1"/>
  <c r="O8715" i="4"/>
  <c r="O8749" i="4" s="1"/>
  <c r="O8753" i="4" s="1"/>
  <c r="O8754" i="4" s="1"/>
  <c r="P8760" i="4"/>
  <c r="P8795" i="4" s="1"/>
  <c r="P8799" i="4" s="1"/>
  <c r="P8800" i="4" s="1"/>
  <c r="J9923" i="4"/>
  <c r="L10023" i="4"/>
  <c r="N10373" i="4"/>
  <c r="N10273" i="4" s="1"/>
  <c r="O10723" i="4"/>
  <c r="O10673" i="4" s="1"/>
  <c r="N11073" i="4"/>
  <c r="N10973" i="4" s="1"/>
  <c r="O11173" i="4"/>
  <c r="O7881" i="4"/>
  <c r="O7911" i="4" s="1"/>
  <c r="O7915" i="4" s="1"/>
  <c r="O7916" i="4" s="1"/>
  <c r="P7922" i="4"/>
  <c r="M7969" i="4"/>
  <c r="M8002" i="4" s="1"/>
  <c r="M8006" i="4" s="1"/>
  <c r="M8007" i="4" s="1"/>
  <c r="M8062" i="4"/>
  <c r="M8095" i="4" s="1"/>
  <c r="M8099" i="4" s="1"/>
  <c r="M8100" i="4" s="1"/>
  <c r="P8163" i="4"/>
  <c r="N8806" i="4"/>
  <c r="N9083" i="4"/>
  <c r="J9523" i="4"/>
  <c r="P9823" i="4"/>
  <c r="J10073" i="4"/>
  <c r="L10173" i="4"/>
  <c r="M10423" i="4"/>
  <c r="M10273" i="4" s="1"/>
  <c r="O11073" i="4"/>
  <c r="O10973" i="4" s="1"/>
  <c r="P11773" i="4"/>
  <c r="P11673" i="4" s="1"/>
  <c r="O8432" i="4"/>
  <c r="O8463" i="4" s="1"/>
  <c r="O8467" i="4" s="1"/>
  <c r="O8468" i="4" s="1"/>
  <c r="N8673" i="4"/>
  <c r="P8715" i="4"/>
  <c r="P8749" i="4" s="1"/>
  <c r="P8753" i="4" s="1"/>
  <c r="P8754" i="4" s="1"/>
  <c r="L8996" i="4"/>
  <c r="K8996" i="4" s="1"/>
  <c r="P9082" i="4"/>
  <c r="P8806" i="4"/>
  <c r="P8841" i="4" s="1"/>
  <c r="P8845" i="4" s="1"/>
  <c r="P8846" i="4" s="1"/>
  <c r="P9123" i="4"/>
  <c r="P8898" i="4"/>
  <c r="P8932" i="4" s="1"/>
  <c r="P8936" i="4" s="1"/>
  <c r="P8937" i="4" s="1"/>
  <c r="M8995" i="4"/>
  <c r="M9025" i="4" s="1"/>
  <c r="M9029" i="4" s="1"/>
  <c r="M9030" i="4" s="1"/>
  <c r="P8995" i="4"/>
  <c r="P9025" i="4" s="1"/>
  <c r="P9029" i="4" s="1"/>
  <c r="P9030" i="4" s="1"/>
  <c r="M9082" i="4"/>
  <c r="P8943" i="4"/>
  <c r="P8984" i="4" s="1"/>
  <c r="P8988" i="4" s="1"/>
  <c r="P8989" i="4" s="1"/>
  <c r="J8836" i="4"/>
  <c r="O8898" i="4"/>
  <c r="O8932" i="4" s="1"/>
  <c r="O8936" i="4" s="1"/>
  <c r="O8937" i="4" s="1"/>
  <c r="N9036" i="4"/>
  <c r="N7969" i="4"/>
  <c r="N7997" i="4"/>
  <c r="L8073" i="4"/>
  <c r="K8073" i="4" s="1"/>
  <c r="N8131" i="4"/>
  <c r="N8120" i="4" s="1"/>
  <c r="N8153" i="4" s="1"/>
  <c r="N8157" i="4" s="1"/>
  <c r="N8158" i="4" s="1"/>
  <c r="O8389" i="4"/>
  <c r="O8421" i="4" s="1"/>
  <c r="O8425" i="4" s="1"/>
  <c r="O8426" i="4" s="1"/>
  <c r="J7835" i="4"/>
  <c r="J7905" i="4"/>
  <c r="M7923" i="4"/>
  <c r="J8086" i="4"/>
  <c r="L8121" i="4"/>
  <c r="K8121" i="4" s="1"/>
  <c r="L8147" i="4"/>
  <c r="K8147" i="4" s="1"/>
  <c r="L8275" i="4"/>
  <c r="K8275" i="4" s="1"/>
  <c r="J7882" i="4"/>
  <c r="O8163" i="4"/>
  <c r="L8234" i="4"/>
  <c r="K8234" i="4" s="1"/>
  <c r="O8250" i="4"/>
  <c r="O8285" i="4" s="1"/>
  <c r="O8289" i="4" s="1"/>
  <c r="O8290" i="4" s="1"/>
  <c r="J7851" i="4"/>
  <c r="J7980" i="4"/>
  <c r="L8090" i="4"/>
  <c r="K8090" i="4" s="1"/>
  <c r="L8229" i="4"/>
  <c r="K8229" i="4" s="1"/>
  <c r="M8389" i="4"/>
  <c r="M7835" i="4"/>
  <c r="L7908" i="4"/>
  <c r="K7908" i="4" s="1"/>
  <c r="N7993" i="4"/>
  <c r="J8343" i="4"/>
  <c r="J8443" i="4"/>
  <c r="L7892" i="4"/>
  <c r="K7892" i="4" s="1"/>
  <c r="M7955" i="4"/>
  <c r="O8205" i="4"/>
  <c r="O8239" i="4" s="1"/>
  <c r="O8243" i="4" s="1"/>
  <c r="O8244" i="4" s="1"/>
  <c r="M8216" i="4"/>
  <c r="L8251" i="4"/>
  <c r="K8251" i="4" s="1"/>
  <c r="O8296" i="4"/>
  <c r="O8331" i="4" s="1"/>
  <c r="O8335" i="4" s="1"/>
  <c r="O8336" i="4" s="1"/>
  <c r="L8036" i="4"/>
  <c r="K8036" i="4" s="1"/>
  <c r="L8040" i="4"/>
  <c r="K8040" i="4" s="1"/>
  <c r="J8106" i="4"/>
  <c r="L8174" i="4"/>
  <c r="K8174" i="4" s="1"/>
  <c r="L8366" i="4"/>
  <c r="K8366" i="4" s="1"/>
  <c r="L8499" i="4"/>
  <c r="K8499" i="4" s="1"/>
  <c r="J8216" i="4"/>
  <c r="M8325" i="4"/>
  <c r="M8321" i="4"/>
  <c r="J8456" i="4"/>
  <c r="J8459" i="4"/>
  <c r="N8488" i="4"/>
  <c r="L8370" i="4"/>
  <c r="K8370" i="4" s="1"/>
  <c r="J8583" i="4"/>
  <c r="L8474" i="4"/>
  <c r="K8474" i="4" s="1"/>
  <c r="M8456" i="4"/>
  <c r="L8459" i="4"/>
  <c r="K8459" i="4" s="1"/>
  <c r="L8353" i="4"/>
  <c r="K8353" i="4" s="1"/>
  <c r="L8637" i="4"/>
  <c r="K8637" i="4" s="1"/>
  <c r="N8701" i="4"/>
  <c r="J8726" i="4"/>
  <c r="L8922" i="4"/>
  <c r="K8922" i="4" s="1"/>
  <c r="L8518" i="4"/>
  <c r="K8518" i="4" s="1"/>
  <c r="L8593" i="4"/>
  <c r="K8593" i="4" s="1"/>
  <c r="M8672" i="4"/>
  <c r="M8704" i="4" s="1"/>
  <c r="M8708" i="4" s="1"/>
  <c r="M8709" i="4" s="1"/>
  <c r="J8683" i="4"/>
  <c r="M8771" i="4"/>
  <c r="M8760" i="4" s="1"/>
  <c r="J8606" i="4"/>
  <c r="N8611" i="4"/>
  <c r="N8740" i="4"/>
  <c r="L8559" i="4"/>
  <c r="K8559" i="4" s="1"/>
  <c r="J8564" i="4"/>
  <c r="J8650" i="4"/>
  <c r="L8655" i="4"/>
  <c r="K8655" i="4" s="1"/>
  <c r="L8683" i="4"/>
  <c r="K8683" i="4" s="1"/>
  <c r="M8790" i="4"/>
  <c r="O8806" i="4"/>
  <c r="O8841" i="4" s="1"/>
  <c r="O8845" i="4" s="1"/>
  <c r="O8846" i="4" s="1"/>
  <c r="N8831" i="4"/>
  <c r="P8852" i="4"/>
  <c r="J8881" i="4"/>
  <c r="O8852" i="4"/>
  <c r="J8973" i="4"/>
  <c r="P8672" i="4"/>
  <c r="P8704" i="4" s="1"/>
  <c r="P8708" i="4" s="1"/>
  <c r="P8709" i="4" s="1"/>
  <c r="L8745" i="4"/>
  <c r="K8745" i="4" s="1"/>
  <c r="N8761" i="4"/>
  <c r="N8909" i="4"/>
  <c r="N8898" i="4" s="1"/>
  <c r="N8932" i="4" s="1"/>
  <c r="N8936" i="4" s="1"/>
  <c r="N8937" i="4" s="1"/>
  <c r="O8943" i="4"/>
  <c r="O8984" i="4" s="1"/>
  <c r="O8988" i="4" s="1"/>
  <c r="O8989" i="4" s="1"/>
  <c r="L8817" i="4"/>
  <c r="K8817" i="4" s="1"/>
  <c r="J8771" i="4"/>
  <c r="L8973" i="4"/>
  <c r="K8973" i="4" s="1"/>
  <c r="J8981" i="4"/>
  <c r="L8836" i="4"/>
  <c r="K8836" i="4" s="1"/>
  <c r="J9019" i="4"/>
  <c r="N9022" i="4"/>
  <c r="L8876" i="4"/>
  <c r="K8876" i="4" s="1"/>
  <c r="J8927" i="4"/>
  <c r="L8927" i="4"/>
  <c r="K8927" i="4" s="1"/>
  <c r="K9047" i="4"/>
  <c r="N9123" i="4"/>
  <c r="K9148" i="4"/>
  <c r="L9066" i="4"/>
  <c r="K9066" i="4" s="1"/>
  <c r="J9109" i="4"/>
  <c r="M9134" i="4"/>
  <c r="M9123" i="4" s="1"/>
  <c r="L9093" i="4"/>
  <c r="K9093" i="4" s="1"/>
  <c r="J9322" i="4"/>
  <c r="L9322" i="4"/>
  <c r="M9322" i="4"/>
  <c r="N9322" i="4"/>
  <c r="O9322" i="4"/>
  <c r="P9322" i="4"/>
  <c r="N11673" i="4"/>
  <c r="O11673" i="4"/>
  <c r="I8655" i="4" l="1"/>
  <c r="K8024" i="4"/>
  <c r="I8024" i="4" s="1"/>
  <c r="I7952" i="4"/>
  <c r="O8661" i="4"/>
  <c r="O8665" i="4" s="1"/>
  <c r="O8666" i="4" s="1"/>
  <c r="P7958" i="4"/>
  <c r="P7962" i="4" s="1"/>
  <c r="P7963" i="4" s="1"/>
  <c r="O7958" i="4"/>
  <c r="O7962" i="4" s="1"/>
  <c r="O7963" i="4" s="1"/>
  <c r="P8661" i="4"/>
  <c r="P8665" i="4" s="1"/>
  <c r="P8666" i="4" s="1"/>
  <c r="N8661" i="4"/>
  <c r="N8665" i="4" s="1"/>
  <c r="N8666" i="4" s="1"/>
  <c r="M8661" i="4"/>
  <c r="M8665" i="4" s="1"/>
  <c r="M8666" i="4" s="1"/>
  <c r="N7958" i="4"/>
  <c r="N7962" i="4" s="1"/>
  <c r="N7963" i="4" s="1"/>
  <c r="N9071" i="4"/>
  <c r="N9075" i="4" s="1"/>
  <c r="N9076" i="4" s="1"/>
  <c r="P9071" i="4"/>
  <c r="P9075" i="4" s="1"/>
  <c r="P9076" i="4" s="1"/>
  <c r="O9071" i="4"/>
  <c r="O9075" i="4" s="1"/>
  <c r="O9076" i="4" s="1"/>
  <c r="J9373" i="4"/>
  <c r="I7769" i="4"/>
  <c r="I9723" i="4" s="1"/>
  <c r="K9723" i="4"/>
  <c r="L9373" i="4"/>
  <c r="P10223" i="4"/>
  <c r="P9773" i="4" s="1"/>
  <c r="I8261" i="4"/>
  <c r="M9153" i="4"/>
  <c r="M9157" i="4" s="1"/>
  <c r="M9158" i="4" s="1"/>
  <c r="N9153" i="4"/>
  <c r="N9157" i="4" s="1"/>
  <c r="N9158" i="4" s="1"/>
  <c r="O9153" i="4"/>
  <c r="O9157" i="4" s="1"/>
  <c r="O9158" i="4" s="1"/>
  <c r="P9153" i="4"/>
  <c r="P9157" i="4" s="1"/>
  <c r="P9158" i="4" s="1"/>
  <c r="O10223" i="4"/>
  <c r="O9773" i="4" s="1"/>
  <c r="O9112" i="4"/>
  <c r="O9116" i="4" s="1"/>
  <c r="O9117" i="4" s="1"/>
  <c r="P9112" i="4"/>
  <c r="P9116" i="4" s="1"/>
  <c r="P9117" i="4" s="1"/>
  <c r="J9112" i="4"/>
  <c r="M9112" i="4"/>
  <c r="M9116" i="4" s="1"/>
  <c r="M9117" i="4" s="1"/>
  <c r="L7802" i="4"/>
  <c r="M7802" i="4"/>
  <c r="I7851" i="4"/>
  <c r="N11223" i="4"/>
  <c r="N11123" i="4" s="1"/>
  <c r="N7802" i="4"/>
  <c r="O7802" i="4"/>
  <c r="O7806" i="4" s="1"/>
  <c r="O7807" i="4" s="1"/>
  <c r="O11223" i="4"/>
  <c r="O11123" i="4" s="1"/>
  <c r="P11223" i="4"/>
  <c r="P11123" i="4" s="1"/>
  <c r="J9036" i="4"/>
  <c r="J9071" i="4" s="1"/>
  <c r="P7802" i="4"/>
  <c r="M11373" i="4"/>
  <c r="M11123" i="4" s="1"/>
  <c r="O8887" i="4"/>
  <c r="O8891" i="4" s="1"/>
  <c r="O8892" i="4" s="1"/>
  <c r="P8887" i="4"/>
  <c r="P8891" i="4" s="1"/>
  <c r="P8892" i="4" s="1"/>
  <c r="J8296" i="4"/>
  <c r="J8331" i="4" s="1"/>
  <c r="N8002" i="4"/>
  <c r="N8006" i="4" s="1"/>
  <c r="N8007" i="4" s="1"/>
  <c r="J8389" i="4"/>
  <c r="J8421" i="4" s="1"/>
  <c r="I8343" i="4"/>
  <c r="J8995" i="4"/>
  <c r="J9025" i="4" s="1"/>
  <c r="I8981" i="4"/>
  <c r="J8943" i="4"/>
  <c r="J8984" i="4" s="1"/>
  <c r="L7922" i="4"/>
  <c r="L7958" i="4" s="1"/>
  <c r="I8881" i="4"/>
  <c r="I9109" i="4"/>
  <c r="J8806" i="4"/>
  <c r="J8841" i="4" s="1"/>
  <c r="J8488" i="4"/>
  <c r="J8523" i="4" s="1"/>
  <c r="J8163" i="4"/>
  <c r="J8194" i="4" s="1"/>
  <c r="J8198" i="4" s="1"/>
  <c r="J8898" i="4"/>
  <c r="J8932" i="4" s="1"/>
  <c r="J9123" i="4"/>
  <c r="J9153" i="4" s="1"/>
  <c r="J8062" i="4"/>
  <c r="J8095" i="4" s="1"/>
  <c r="L8898" i="4"/>
  <c r="K8898" i="4" s="1"/>
  <c r="I9019" i="4"/>
  <c r="I8086" i="4"/>
  <c r="L8296" i="4"/>
  <c r="L8331" i="4" s="1"/>
  <c r="J8534" i="4"/>
  <c r="J8571" i="4" s="1"/>
  <c r="J7792" i="4"/>
  <c r="J7791" i="4" s="1"/>
  <c r="I8606" i="4"/>
  <c r="J8250" i="4"/>
  <c r="J8285" i="4" s="1"/>
  <c r="K7762" i="4"/>
  <c r="I7762" i="4" s="1"/>
  <c r="I8459" i="4"/>
  <c r="I8836" i="4"/>
  <c r="J8626" i="4"/>
  <c r="J8661" i="4" s="1"/>
  <c r="L8852" i="4"/>
  <c r="K8852" i="4" s="1"/>
  <c r="I8583" i="4"/>
  <c r="I8206" i="4"/>
  <c r="I8564" i="4"/>
  <c r="I8944" i="4"/>
  <c r="K7779" i="4"/>
  <c r="I7779" i="4" s="1"/>
  <c r="I8433" i="4"/>
  <c r="L8943" i="4"/>
  <c r="K8943" i="4" s="1"/>
  <c r="I7980" i="4"/>
  <c r="K7789" i="4"/>
  <c r="I7789" i="4" s="1"/>
  <c r="K9083" i="4"/>
  <c r="I9083" i="4" s="1"/>
  <c r="K8761" i="4"/>
  <c r="I8761" i="4" s="1"/>
  <c r="K8131" i="4"/>
  <c r="I8131" i="4" s="1"/>
  <c r="I8853" i="4"/>
  <c r="I8785" i="4"/>
  <c r="I8275" i="4"/>
  <c r="I8954" i="4"/>
  <c r="J8852" i="4"/>
  <c r="J10223" i="4"/>
  <c r="J9773" i="4" s="1"/>
  <c r="K9134" i="4"/>
  <c r="I9134" i="4" s="1"/>
  <c r="K8771" i="4"/>
  <c r="I8771" i="4" s="1"/>
  <c r="K8513" i="4"/>
  <c r="I8513" i="4" s="1"/>
  <c r="K7993" i="4"/>
  <c r="I7993" i="4" s="1"/>
  <c r="K8701" i="4"/>
  <c r="I8701" i="4" s="1"/>
  <c r="K8740" i="4"/>
  <c r="I8740" i="4" s="1"/>
  <c r="K7933" i="4"/>
  <c r="I7933" i="4" s="1"/>
  <c r="I8922" i="4"/>
  <c r="I8036" i="4"/>
  <c r="I9148" i="4"/>
  <c r="I9047" i="4"/>
  <c r="I8593" i="4"/>
  <c r="I8370" i="4"/>
  <c r="I8927" i="4"/>
  <c r="I8650" i="4"/>
  <c r="J7780" i="4"/>
  <c r="K8673" i="4"/>
  <c r="I8673" i="4" s="1"/>
  <c r="I8899" i="4"/>
  <c r="I8014" i="4"/>
  <c r="I9066" i="4"/>
  <c r="I8697" i="4"/>
  <c r="I8518" i="4"/>
  <c r="I9093" i="4"/>
  <c r="I8716" i="4"/>
  <c r="I8190" i="4"/>
  <c r="I8976" i="4"/>
  <c r="I8063" i="4"/>
  <c r="I8559" i="4"/>
  <c r="J11223" i="4"/>
  <c r="K7882" i="4"/>
  <c r="I7882" i="4" s="1"/>
  <c r="J11373" i="4"/>
  <c r="I8973" i="4"/>
  <c r="K7768" i="4"/>
  <c r="I7768" i="4" s="1"/>
  <c r="K7786" i="4"/>
  <c r="I7786" i="4" s="1"/>
  <c r="J7788" i="4"/>
  <c r="J8013" i="4"/>
  <c r="K7794" i="4"/>
  <c r="I7794" i="4" s="1"/>
  <c r="K8831" i="4"/>
  <c r="I8831" i="4" s="1"/>
  <c r="K8106" i="4"/>
  <c r="I8106" i="4" s="1"/>
  <c r="K8456" i="4"/>
  <c r="I8456" i="4" s="1"/>
  <c r="K7997" i="4"/>
  <c r="I7997" i="4" s="1"/>
  <c r="K8216" i="4"/>
  <c r="I8216" i="4" s="1"/>
  <c r="I8499" i="4"/>
  <c r="I8366" i="4"/>
  <c r="I9006" i="4"/>
  <c r="I8627" i="4"/>
  <c r="I8400" i="4"/>
  <c r="I8251" i="4"/>
  <c r="I7908" i="4"/>
  <c r="I8863" i="4"/>
  <c r="I8090" i="4"/>
  <c r="I8417" i="4"/>
  <c r="I8807" i="4"/>
  <c r="I8413" i="4"/>
  <c r="I8174" i="4"/>
  <c r="I9124" i="4"/>
  <c r="K7781" i="4"/>
  <c r="I7781" i="4" s="1"/>
  <c r="J7799" i="4"/>
  <c r="J8477" i="4"/>
  <c r="I8474" i="4"/>
  <c r="I8683" i="4"/>
  <c r="I8726" i="4"/>
  <c r="L8715" i="4"/>
  <c r="K8715" i="4" s="1"/>
  <c r="K8109" i="4"/>
  <c r="I7905" i="4"/>
  <c r="K7800" i="4"/>
  <c r="I7800" i="4" s="1"/>
  <c r="J7785" i="4"/>
  <c r="I8745" i="4"/>
  <c r="K7861" i="4"/>
  <c r="I7861" i="4" s="1"/>
  <c r="J7860" i="4"/>
  <c r="K8321" i="4"/>
  <c r="I8321" i="4" s="1"/>
  <c r="K7835" i="4"/>
  <c r="I7835" i="4" s="1"/>
  <c r="K8790" i="4"/>
  <c r="I8790" i="4" s="1"/>
  <c r="K8611" i="4"/>
  <c r="I8611" i="4" s="1"/>
  <c r="K8325" i="4"/>
  <c r="I8325" i="4" s="1"/>
  <c r="K7923" i="4"/>
  <c r="I7923" i="4" s="1"/>
  <c r="I9037" i="4"/>
  <c r="I8353" i="4"/>
  <c r="I8073" i="4"/>
  <c r="I8817" i="4"/>
  <c r="I8048" i="4"/>
  <c r="I7857" i="4"/>
  <c r="I8637" i="4"/>
  <c r="I8535" i="4"/>
  <c r="I8280" i="4"/>
  <c r="I8040" i="4"/>
  <c r="I8121" i="4"/>
  <c r="I8443" i="4"/>
  <c r="J8120" i="4"/>
  <c r="J8153" i="4" s="1"/>
  <c r="J7817" i="4"/>
  <c r="L8432" i="4"/>
  <c r="K8432" i="4" s="1"/>
  <c r="J7760" i="4"/>
  <c r="J7922" i="4"/>
  <c r="J7958" i="4" s="1"/>
  <c r="K8909" i="4"/>
  <c r="I8909" i="4" s="1"/>
  <c r="K7955" i="4"/>
  <c r="I7955" i="4" s="1"/>
  <c r="K7818" i="4"/>
  <c r="I7818" i="4" s="1"/>
  <c r="K9022" i="4"/>
  <c r="I9022" i="4" s="1"/>
  <c r="I8876" i="4"/>
  <c r="I8229" i="4"/>
  <c r="I7970" i="4"/>
  <c r="I8545" i="4"/>
  <c r="I7949" i="4"/>
  <c r="I8489" i="4"/>
  <c r="I8968" i="4"/>
  <c r="I8297" i="4"/>
  <c r="I8147" i="4"/>
  <c r="I7892" i="4"/>
  <c r="I8307" i="4"/>
  <c r="I8043" i="4"/>
  <c r="I8996" i="4"/>
  <c r="I8390" i="4"/>
  <c r="I8164" i="4"/>
  <c r="I8234" i="4"/>
  <c r="L8205" i="4"/>
  <c r="L7817" i="4"/>
  <c r="L8760" i="4"/>
  <c r="L8795" i="4" s="1"/>
  <c r="L8799" i="4" s="1"/>
  <c r="L7969" i="4"/>
  <c r="K7969" i="4" s="1"/>
  <c r="L10223" i="4"/>
  <c r="L9773" i="4" s="1"/>
  <c r="K7785" i="4"/>
  <c r="K9623" i="4"/>
  <c r="K11273" i="4"/>
  <c r="L9123" i="4"/>
  <c r="K7760" i="4"/>
  <c r="L11223" i="4"/>
  <c r="L11123" i="4" s="1"/>
  <c r="K10423" i="4"/>
  <c r="K7780" i="4"/>
  <c r="L8534" i="4"/>
  <c r="K8534" i="4" s="1"/>
  <c r="L7860" i="4"/>
  <c r="K7860" i="4" s="1"/>
  <c r="K9973" i="4"/>
  <c r="K10073" i="4"/>
  <c r="I10373" i="4"/>
  <c r="K10123" i="4"/>
  <c r="K11773" i="4"/>
  <c r="K11673" i="4" s="1"/>
  <c r="K9823" i="4"/>
  <c r="K9573" i="4"/>
  <c r="L11673" i="4"/>
  <c r="K9923" i="4"/>
  <c r="L10973" i="4"/>
  <c r="K7799" i="4"/>
  <c r="K9523" i="4"/>
  <c r="L8995" i="4"/>
  <c r="K8995" i="4" s="1"/>
  <c r="K11423" i="4"/>
  <c r="N8194" i="4"/>
  <c r="N8198" i="4" s="1"/>
  <c r="N8199" i="4" s="1"/>
  <c r="M8194" i="4"/>
  <c r="M8198" i="4" s="1"/>
  <c r="M8199" i="4" s="1"/>
  <c r="P8194" i="4"/>
  <c r="P8198" i="4" s="1"/>
  <c r="P8199" i="4" s="1"/>
  <c r="O8194" i="4"/>
  <c r="O8198" i="4" s="1"/>
  <c r="O8199" i="4" s="1"/>
  <c r="P7870" i="4"/>
  <c r="P7874" i="4" s="1"/>
  <c r="P7875" i="4" s="1"/>
  <c r="O7870" i="4"/>
  <c r="O7874" i="4" s="1"/>
  <c r="O7875" i="4" s="1"/>
  <c r="N8615" i="4"/>
  <c r="N8619" i="4" s="1"/>
  <c r="N8620" i="4" s="1"/>
  <c r="J10273" i="4"/>
  <c r="I11273" i="4"/>
  <c r="I9823" i="4"/>
  <c r="K7788" i="4"/>
  <c r="L8488" i="4"/>
  <c r="K8488" i="4" s="1"/>
  <c r="L8062" i="4"/>
  <c r="K8062" i="4" s="1"/>
  <c r="L10273" i="4"/>
  <c r="I11423" i="4"/>
  <c r="M9075" i="4"/>
  <c r="M9076" i="4" s="1"/>
  <c r="L8013" i="4"/>
  <c r="K8013" i="4" s="1"/>
  <c r="M8463" i="4"/>
  <c r="M8467" i="4" s="1"/>
  <c r="M8468" i="4" s="1"/>
  <c r="N7870" i="4"/>
  <c r="N7874" i="4" s="1"/>
  <c r="N7875" i="4" s="1"/>
  <c r="N8523" i="4"/>
  <c r="N8527" i="4" s="1"/>
  <c r="N8528" i="4" s="1"/>
  <c r="M8571" i="4"/>
  <c r="M8575" i="4" s="1"/>
  <c r="M8576" i="4" s="1"/>
  <c r="I9623" i="4"/>
  <c r="J7811" i="4"/>
  <c r="I7811" i="4" s="1"/>
  <c r="I10123" i="4"/>
  <c r="I11773" i="4"/>
  <c r="I11673" i="4" s="1"/>
  <c r="I9973" i="4"/>
  <c r="N8841" i="4"/>
  <c r="N8845" i="4" s="1"/>
  <c r="N8846" i="4" s="1"/>
  <c r="M7817" i="4"/>
  <c r="M7870" i="4" s="1"/>
  <c r="M7874" i="4" s="1"/>
  <c r="M7875" i="4" s="1"/>
  <c r="N9025" i="4"/>
  <c r="N9029" i="4" s="1"/>
  <c r="N9030" i="4" s="1"/>
  <c r="K10373" i="4"/>
  <c r="J7770" i="4"/>
  <c r="I9873" i="4"/>
  <c r="K9873" i="4"/>
  <c r="I9473" i="4"/>
  <c r="K9473" i="4"/>
  <c r="I10623" i="4"/>
  <c r="K10623" i="4"/>
  <c r="N8749" i="4"/>
  <c r="N8753" i="4" s="1"/>
  <c r="N8754" i="4" s="1"/>
  <c r="N10223" i="4"/>
  <c r="N9773" i="4" s="1"/>
  <c r="I11073" i="4"/>
  <c r="I10973" i="4" s="1"/>
  <c r="K11073" i="4"/>
  <c r="K10973" i="4" s="1"/>
  <c r="I10173" i="4"/>
  <c r="K10173" i="4"/>
  <c r="I9523" i="4"/>
  <c r="I10023" i="4"/>
  <c r="K10023" i="4"/>
  <c r="I10423" i="4"/>
  <c r="L8389" i="4"/>
  <c r="K8389" i="4" s="1"/>
  <c r="I11173" i="4"/>
  <c r="K11173" i="4"/>
  <c r="I11323" i="4"/>
  <c r="K11323" i="4"/>
  <c r="N9082" i="4"/>
  <c r="I9423" i="4"/>
  <c r="K9423" i="4"/>
  <c r="I9573" i="4"/>
  <c r="M10223" i="4"/>
  <c r="M9773" i="4" s="1"/>
  <c r="L8626" i="4"/>
  <c r="I10723" i="4"/>
  <c r="I10673" i="4" s="1"/>
  <c r="K10723" i="4"/>
  <c r="K10673" i="4" s="1"/>
  <c r="I10073" i="4"/>
  <c r="I9923" i="4"/>
  <c r="N8672" i="4"/>
  <c r="N8704" i="4" s="1"/>
  <c r="N8708" i="4" s="1"/>
  <c r="N8709" i="4" s="1"/>
  <c r="J8715" i="4"/>
  <c r="N8760" i="4"/>
  <c r="J8760" i="4"/>
  <c r="L8250" i="4"/>
  <c r="K8250" i="4" s="1"/>
  <c r="J8582" i="4"/>
  <c r="L8120" i="4"/>
  <c r="K8120" i="4" s="1"/>
  <c r="M8331" i="4"/>
  <c r="M8335" i="4" s="1"/>
  <c r="M8336" i="4" s="1"/>
  <c r="L8163" i="4"/>
  <c r="K8163" i="4" s="1"/>
  <c r="J8432" i="4"/>
  <c r="M8421" i="4"/>
  <c r="M7922" i="4"/>
  <c r="M7958" i="4" s="1"/>
  <c r="L9082" i="4"/>
  <c r="L9112" i="4" s="1"/>
  <c r="L8806" i="4"/>
  <c r="K8806" i="4" s="1"/>
  <c r="L8672" i="4"/>
  <c r="M8795" i="4"/>
  <c r="M8799" i="4" s="1"/>
  <c r="M8800" i="4" s="1"/>
  <c r="L8113" i="4"/>
  <c r="K8113" i="4" s="1"/>
  <c r="M8205" i="4"/>
  <c r="J7881" i="4"/>
  <c r="L8342" i="4"/>
  <c r="K8342" i="4" s="1"/>
  <c r="L8477" i="4"/>
  <c r="K8477" i="4" s="1"/>
  <c r="J8205" i="4"/>
  <c r="J8109" i="4"/>
  <c r="L7881" i="4"/>
  <c r="K7881" i="4" s="1"/>
  <c r="J7969" i="4"/>
  <c r="L9036" i="4"/>
  <c r="J8672" i="4"/>
  <c r="L8582" i="4"/>
  <c r="K8582" i="4" s="1"/>
  <c r="J8342" i="4"/>
  <c r="K8626" i="4" l="1"/>
  <c r="I8626" i="4" s="1"/>
  <c r="L8661" i="4"/>
  <c r="K8661" i="4" s="1"/>
  <c r="I8661" i="4" s="1"/>
  <c r="K9036" i="4"/>
  <c r="I9036" i="4" s="1"/>
  <c r="L9071" i="4"/>
  <c r="K9071" i="4" s="1"/>
  <c r="I9071" i="4" s="1"/>
  <c r="K9373" i="4"/>
  <c r="I9373" i="4"/>
  <c r="L8002" i="4"/>
  <c r="K8002" i="4" s="1"/>
  <c r="K9123" i="4"/>
  <c r="I9123" i="4" s="1"/>
  <c r="L9153" i="4"/>
  <c r="K9153" i="4" s="1"/>
  <c r="I9153" i="4" s="1"/>
  <c r="N9112" i="4"/>
  <c r="N9116" i="4" s="1"/>
  <c r="N9117" i="4" s="1"/>
  <c r="I8995" i="4"/>
  <c r="I8488" i="4"/>
  <c r="J7759" i="4"/>
  <c r="J7802" i="4" s="1"/>
  <c r="I8389" i="4"/>
  <c r="K7922" i="4"/>
  <c r="I7922" i="4" s="1"/>
  <c r="I8943" i="4"/>
  <c r="L8932" i="4"/>
  <c r="K8932" i="4" s="1"/>
  <c r="I8932" i="4" s="1"/>
  <c r="I8806" i="4"/>
  <c r="L8984" i="4"/>
  <c r="K8984" i="4" s="1"/>
  <c r="I8984" i="4" s="1"/>
  <c r="I8250" i="4"/>
  <c r="I8163" i="4"/>
  <c r="K8296" i="4"/>
  <c r="I8296" i="4" s="1"/>
  <c r="I8898" i="4"/>
  <c r="I8062" i="4"/>
  <c r="I7969" i="4"/>
  <c r="I8534" i="4"/>
  <c r="J11123" i="4"/>
  <c r="L8887" i="4"/>
  <c r="K8887" i="4" s="1"/>
  <c r="L8749" i="4"/>
  <c r="K8749" i="4" s="1"/>
  <c r="I8852" i="4"/>
  <c r="K8672" i="4"/>
  <c r="I8672" i="4" s="1"/>
  <c r="J7870" i="4"/>
  <c r="J7874" i="4" s="1"/>
  <c r="K8205" i="4"/>
  <c r="I8205" i="4" s="1"/>
  <c r="L8463" i="4"/>
  <c r="K8463" i="4" s="1"/>
  <c r="K7770" i="4"/>
  <c r="I7770" i="4" s="1"/>
  <c r="L8571" i="4"/>
  <c r="K8571" i="4" s="1"/>
  <c r="I8571" i="4" s="1"/>
  <c r="I8109" i="4"/>
  <c r="I8342" i="4"/>
  <c r="K7792" i="4"/>
  <c r="I7792" i="4" s="1"/>
  <c r="I8432" i="4"/>
  <c r="L8335" i="4"/>
  <c r="K8335" i="4" s="1"/>
  <c r="K8331" i="4"/>
  <c r="I8331" i="4" s="1"/>
  <c r="K9082" i="4"/>
  <c r="I9082" i="4" s="1"/>
  <c r="L8239" i="4"/>
  <c r="L8243" i="4" s="1"/>
  <c r="L8244" i="4" s="1"/>
  <c r="K7817" i="4"/>
  <c r="I7817" i="4" s="1"/>
  <c r="I7788" i="4"/>
  <c r="J8887" i="4"/>
  <c r="J8891" i="4" s="1"/>
  <c r="J9116" i="4"/>
  <c r="J9117" i="4" s="1"/>
  <c r="J8481" i="4"/>
  <c r="I8477" i="4"/>
  <c r="I7780" i="4"/>
  <c r="I8582" i="4"/>
  <c r="J8988" i="4"/>
  <c r="J8989" i="4" s="1"/>
  <c r="J8051" i="4"/>
  <c r="I8013" i="4"/>
  <c r="I7881" i="4"/>
  <c r="I7760" i="4"/>
  <c r="I8120" i="4"/>
  <c r="I7785" i="4"/>
  <c r="I7799" i="4"/>
  <c r="J8749" i="4"/>
  <c r="I8715" i="4"/>
  <c r="K8760" i="4"/>
  <c r="I8760" i="4" s="1"/>
  <c r="I7860" i="4"/>
  <c r="L7870" i="4"/>
  <c r="K7870" i="4" s="1"/>
  <c r="L9025" i="4"/>
  <c r="K9025" i="4" s="1"/>
  <c r="I9025" i="4" s="1"/>
  <c r="L8194" i="4"/>
  <c r="K8194" i="4" s="1"/>
  <c r="I8194" i="4" s="1"/>
  <c r="K11223" i="4"/>
  <c r="L8421" i="4"/>
  <c r="K8421" i="4" s="1"/>
  <c r="I8421" i="4" s="1"/>
  <c r="L7962" i="4"/>
  <c r="L8523" i="4"/>
  <c r="K8523" i="4" s="1"/>
  <c r="I8523" i="4" s="1"/>
  <c r="L8051" i="4"/>
  <c r="K8051" i="4" s="1"/>
  <c r="I11373" i="4"/>
  <c r="M7806" i="4"/>
  <c r="M7807" i="4" s="1"/>
  <c r="N7806" i="4"/>
  <c r="N7807" i="4" s="1"/>
  <c r="L8095" i="4"/>
  <c r="K8095" i="4" s="1"/>
  <c r="I8095" i="4" s="1"/>
  <c r="K11373" i="4"/>
  <c r="O7810" i="4"/>
  <c r="O9161" i="4" s="1"/>
  <c r="I11223" i="4"/>
  <c r="K10273" i="4"/>
  <c r="P7810" i="4"/>
  <c r="P9161" i="4" s="1"/>
  <c r="P7806" i="4"/>
  <c r="P7807" i="4" s="1"/>
  <c r="K7759" i="4"/>
  <c r="K7791" i="4"/>
  <c r="I7791" i="4" s="1"/>
  <c r="I10273" i="4"/>
  <c r="I10223" i="4"/>
  <c r="I9773" i="4" s="1"/>
  <c r="K10223" i="4"/>
  <c r="K9773" i="4" s="1"/>
  <c r="J8936" i="4"/>
  <c r="J9157" i="4"/>
  <c r="L7911" i="4"/>
  <c r="K7911" i="4" s="1"/>
  <c r="J8575" i="4"/>
  <c r="J8157" i="4"/>
  <c r="J8795" i="4"/>
  <c r="J8335" i="4"/>
  <c r="J8704" i="4"/>
  <c r="J8289" i="4"/>
  <c r="J8463" i="4"/>
  <c r="L8800" i="4"/>
  <c r="J8199" i="4"/>
  <c r="J8113" i="4"/>
  <c r="I8113" i="4" s="1"/>
  <c r="L8378" i="4"/>
  <c r="K8378" i="4" s="1"/>
  <c r="J8845" i="4"/>
  <c r="M8425" i="4"/>
  <c r="L8153" i="4"/>
  <c r="K8153" i="4" s="1"/>
  <c r="I8153" i="4" s="1"/>
  <c r="J9075" i="4"/>
  <c r="J8378" i="4"/>
  <c r="L8615" i="4"/>
  <c r="K8615" i="4" s="1"/>
  <c r="M8239" i="4"/>
  <c r="L8704" i="4"/>
  <c r="K8704" i="4" s="1"/>
  <c r="J8425" i="4"/>
  <c r="J8527" i="4"/>
  <c r="J8002" i="4"/>
  <c r="J8239" i="4"/>
  <c r="J9029" i="4"/>
  <c r="J7911" i="4"/>
  <c r="J8099" i="4"/>
  <c r="J8615" i="4"/>
  <c r="J8665" i="4"/>
  <c r="L8481" i="4"/>
  <c r="K8481" i="4" s="1"/>
  <c r="L8114" i="4"/>
  <c r="K8114" i="4" s="1"/>
  <c r="L8841" i="4"/>
  <c r="K8841" i="4" s="1"/>
  <c r="I8841" i="4" s="1"/>
  <c r="L8285" i="4"/>
  <c r="K8285" i="4" s="1"/>
  <c r="I8285" i="4" s="1"/>
  <c r="N8795" i="4"/>
  <c r="N8799" i="4" s="1"/>
  <c r="N8800" i="4" s="1"/>
  <c r="L8006" i="4" l="1"/>
  <c r="K8006" i="4" s="1"/>
  <c r="K9112" i="4"/>
  <c r="I9112" i="4" s="1"/>
  <c r="L8988" i="4"/>
  <c r="K8988" i="4" s="1"/>
  <c r="I8988" i="4" s="1"/>
  <c r="L8936" i="4"/>
  <c r="K8936" i="4" s="1"/>
  <c r="I8936" i="4" s="1"/>
  <c r="L9029" i="4"/>
  <c r="K9029" i="4" s="1"/>
  <c r="I9029" i="4" s="1"/>
  <c r="L9157" i="4"/>
  <c r="K9157" i="4" s="1"/>
  <c r="I9157" i="4" s="1"/>
  <c r="L8753" i="4"/>
  <c r="K8753" i="4" s="1"/>
  <c r="L8891" i="4"/>
  <c r="K8891" i="4" s="1"/>
  <c r="I8891" i="4" s="1"/>
  <c r="L8467" i="4"/>
  <c r="K8467" i="4" s="1"/>
  <c r="I8887" i="4"/>
  <c r="I8749" i="4"/>
  <c r="I7870" i="4"/>
  <c r="L8336" i="4"/>
  <c r="K8336" i="4" s="1"/>
  <c r="J8753" i="4"/>
  <c r="J8754" i="4" s="1"/>
  <c r="I8335" i="4"/>
  <c r="L8575" i="4"/>
  <c r="K8575" i="4" s="1"/>
  <c r="I8575" i="4" s="1"/>
  <c r="I8002" i="4"/>
  <c r="I8463" i="4"/>
  <c r="L7963" i="4"/>
  <c r="K8239" i="4"/>
  <c r="I8239" i="4" s="1"/>
  <c r="I7911" i="4"/>
  <c r="L7874" i="4"/>
  <c r="K7874" i="4" s="1"/>
  <c r="I7874" i="4" s="1"/>
  <c r="I7759" i="4"/>
  <c r="I8378" i="4"/>
  <c r="K8799" i="4"/>
  <c r="I8481" i="4"/>
  <c r="J8482" i="4"/>
  <c r="I8615" i="4"/>
  <c r="I8704" i="4"/>
  <c r="K8795" i="4"/>
  <c r="I8795" i="4" s="1"/>
  <c r="K8800" i="4"/>
  <c r="J8055" i="4"/>
  <c r="I8051" i="4"/>
  <c r="J7962" i="4"/>
  <c r="K7958" i="4"/>
  <c r="I7958" i="4" s="1"/>
  <c r="I11123" i="4"/>
  <c r="K11123" i="4"/>
  <c r="L8665" i="4"/>
  <c r="K8665" i="4" s="1"/>
  <c r="I8665" i="4" s="1"/>
  <c r="L8055" i="4"/>
  <c r="L8527" i="4"/>
  <c r="K8527" i="4" s="1"/>
  <c r="I8527" i="4" s="1"/>
  <c r="L8425" i="4"/>
  <c r="K8425" i="4" s="1"/>
  <c r="I8425" i="4" s="1"/>
  <c r="N7810" i="4"/>
  <c r="N9161" i="4" s="1"/>
  <c r="M7810" i="4"/>
  <c r="M9161" i="4" s="1"/>
  <c r="L8099" i="4"/>
  <c r="K8099" i="4" s="1"/>
  <c r="I8099" i="4" s="1"/>
  <c r="K7802" i="4"/>
  <c r="I7802" i="4" s="1"/>
  <c r="J7915" i="4"/>
  <c r="J8892" i="4"/>
  <c r="L8708" i="4"/>
  <c r="K8708" i="4" s="1"/>
  <c r="J8114" i="4"/>
  <c r="I8114" i="4" s="1"/>
  <c r="J8708" i="4"/>
  <c r="L7915" i="4"/>
  <c r="K7915" i="4" s="1"/>
  <c r="J8846" i="4"/>
  <c r="L8482" i="4"/>
  <c r="K8482" i="4" s="1"/>
  <c r="J8243" i="4"/>
  <c r="J8528" i="4"/>
  <c r="J8382" i="4"/>
  <c r="L8198" i="4"/>
  <c r="K8198" i="4" s="1"/>
  <c r="I8198" i="4" s="1"/>
  <c r="L9075" i="4"/>
  <c r="K9075" i="4" s="1"/>
  <c r="I9075" i="4" s="1"/>
  <c r="J8467" i="4"/>
  <c r="J8290" i="4"/>
  <c r="J8336" i="4"/>
  <c r="J8158" i="4"/>
  <c r="L8289" i="4"/>
  <c r="K8289" i="4" s="1"/>
  <c r="I8289" i="4" s="1"/>
  <c r="J7810" i="4"/>
  <c r="J7806" i="4"/>
  <c r="J8006" i="4"/>
  <c r="L8157" i="4"/>
  <c r="K8157" i="4" s="1"/>
  <c r="I8157" i="4" s="1"/>
  <c r="J9158" i="4"/>
  <c r="L8845" i="4"/>
  <c r="K8845" i="4" s="1"/>
  <c r="I8845" i="4" s="1"/>
  <c r="J8619" i="4"/>
  <c r="J8100" i="4"/>
  <c r="J9030" i="4"/>
  <c r="J8426" i="4"/>
  <c r="M8243" i="4"/>
  <c r="K8243" i="4" s="1"/>
  <c r="J9076" i="4"/>
  <c r="M8426" i="4"/>
  <c r="L8382" i="4"/>
  <c r="K8382" i="4" s="1"/>
  <c r="J7875" i="4"/>
  <c r="L9116" i="4"/>
  <c r="K9116" i="4" s="1"/>
  <c r="I9116" i="4" s="1"/>
  <c r="J8799" i="4"/>
  <c r="J8576" i="4"/>
  <c r="J8666" i="4"/>
  <c r="L8619" i="4"/>
  <c r="K8619" i="4" s="1"/>
  <c r="M7962" i="4"/>
  <c r="K7962" i="4" s="1"/>
  <c r="J8937" i="4"/>
  <c r="P9323" i="4"/>
  <c r="P9273" i="4" s="1"/>
  <c r="O9323" i="4"/>
  <c r="O9273" i="4" s="1"/>
  <c r="N9323" i="4"/>
  <c r="N9273" i="4" s="1"/>
  <c r="M9323" i="4"/>
  <c r="M9273" i="4" s="1"/>
  <c r="L9323" i="4"/>
  <c r="J9323" i="4"/>
  <c r="P7739" i="4"/>
  <c r="P11422" i="4" s="1"/>
  <c r="P7737" i="4"/>
  <c r="P11372" i="4" s="1"/>
  <c r="P7735" i="4"/>
  <c r="P11272" i="4" s="1"/>
  <c r="P7732" i="4"/>
  <c r="P11222" i="4" s="1"/>
  <c r="P7728" i="4"/>
  <c r="P7722" i="4"/>
  <c r="P10422" i="4" s="1"/>
  <c r="P7720" i="4"/>
  <c r="P10372" i="4" s="1"/>
  <c r="P7718" i="4"/>
  <c r="P10322" i="4" s="1"/>
  <c r="P7708" i="4"/>
  <c r="P7699" i="4"/>
  <c r="P7693" i="4"/>
  <c r="P7691" i="4" s="1"/>
  <c r="P7752" i="4"/>
  <c r="O7752" i="4"/>
  <c r="N7752" i="4"/>
  <c r="M7752" i="4"/>
  <c r="L7752" i="4"/>
  <c r="P7747" i="4"/>
  <c r="O7747" i="4"/>
  <c r="N7747" i="4"/>
  <c r="M7747" i="4"/>
  <c r="L7747" i="4"/>
  <c r="J7747" i="4"/>
  <c r="P7745" i="4"/>
  <c r="O7745" i="4"/>
  <c r="N7745" i="4"/>
  <c r="M7745" i="4"/>
  <c r="L7745" i="4"/>
  <c r="J7745" i="4"/>
  <c r="O7739" i="4"/>
  <c r="O11422" i="4" s="1"/>
  <c r="N7739" i="4"/>
  <c r="N11422" i="4" s="1"/>
  <c r="M7739" i="4"/>
  <c r="M11422" i="4" s="1"/>
  <c r="L7739" i="4"/>
  <c r="J7739" i="4"/>
  <c r="O7737" i="4"/>
  <c r="O11372" i="4" s="1"/>
  <c r="N7737" i="4"/>
  <c r="N11372" i="4" s="1"/>
  <c r="M7737" i="4"/>
  <c r="M11372" i="4" s="1"/>
  <c r="L7737" i="4"/>
  <c r="J7737" i="4"/>
  <c r="O7735" i="4"/>
  <c r="O11272" i="4" s="1"/>
  <c r="N7735" i="4"/>
  <c r="N11272" i="4" s="1"/>
  <c r="M7735" i="4"/>
  <c r="M11272" i="4" s="1"/>
  <c r="L7735" i="4"/>
  <c r="J7735" i="4"/>
  <c r="O7732" i="4"/>
  <c r="O11222" i="4" s="1"/>
  <c r="N7732" i="4"/>
  <c r="N11222" i="4" s="1"/>
  <c r="M7732" i="4"/>
  <c r="M11222" i="4" s="1"/>
  <c r="L7732" i="4"/>
  <c r="J7732" i="4"/>
  <c r="O7728" i="4"/>
  <c r="N7728" i="4"/>
  <c r="M7728" i="4"/>
  <c r="L7728" i="4"/>
  <c r="J7728" i="4"/>
  <c r="O7722" i="4"/>
  <c r="O10422" i="4" s="1"/>
  <c r="N7722" i="4"/>
  <c r="N10422" i="4" s="1"/>
  <c r="M7722" i="4"/>
  <c r="M10422" i="4" s="1"/>
  <c r="L7722" i="4"/>
  <c r="J7722" i="4"/>
  <c r="O7720" i="4"/>
  <c r="O10372" i="4" s="1"/>
  <c r="N7720" i="4"/>
  <c r="N10372" i="4" s="1"/>
  <c r="M7720" i="4"/>
  <c r="M10372" i="4" s="1"/>
  <c r="L7720" i="4"/>
  <c r="J7720" i="4"/>
  <c r="O7718" i="4"/>
  <c r="N7718" i="4"/>
  <c r="N10322" i="4" s="1"/>
  <c r="M7718" i="4"/>
  <c r="M10322" i="4" s="1"/>
  <c r="L7718" i="4"/>
  <c r="J7718" i="4"/>
  <c r="O7708" i="4"/>
  <c r="N7708" i="4"/>
  <c r="M7708" i="4"/>
  <c r="L7708" i="4"/>
  <c r="J7708" i="4"/>
  <c r="O7699" i="4"/>
  <c r="N7699" i="4"/>
  <c r="M7699" i="4"/>
  <c r="L7699" i="4"/>
  <c r="J7699" i="4"/>
  <c r="O7693" i="4"/>
  <c r="O7691" i="4" s="1"/>
  <c r="N7693" i="4"/>
  <c r="N7691" i="4" s="1"/>
  <c r="M7693" i="4"/>
  <c r="M7691" i="4" s="1"/>
  <c r="L7693" i="4"/>
  <c r="J7693" i="4"/>
  <c r="J9272" i="4"/>
  <c r="M9272" i="4"/>
  <c r="N9272" i="4"/>
  <c r="O9272" i="4"/>
  <c r="P9272" i="4"/>
  <c r="I10972" i="4"/>
  <c r="J10972" i="4"/>
  <c r="K10972" i="4"/>
  <c r="L10972" i="4"/>
  <c r="M10972" i="4"/>
  <c r="N10972" i="4"/>
  <c r="O10972" i="4"/>
  <c r="P10972" i="4"/>
  <c r="I11672" i="4"/>
  <c r="J11672" i="4"/>
  <c r="K11672" i="4"/>
  <c r="L11672" i="4"/>
  <c r="M11672" i="4"/>
  <c r="N11672" i="4"/>
  <c r="O11672" i="4"/>
  <c r="P11672" i="4"/>
  <c r="L8007" i="4" l="1"/>
  <c r="K8007" i="4" s="1"/>
  <c r="I8006" i="4"/>
  <c r="J8056" i="4"/>
  <c r="L8056" i="4"/>
  <c r="K8056" i="4" s="1"/>
  <c r="K8055" i="4"/>
  <c r="I8055" i="4" s="1"/>
  <c r="L8989" i="4"/>
  <c r="K8989" i="4" s="1"/>
  <c r="I8989" i="4" s="1"/>
  <c r="L9030" i="4"/>
  <c r="K9030" i="4" s="1"/>
  <c r="I9030" i="4" s="1"/>
  <c r="L8937" i="4"/>
  <c r="K8937" i="4" s="1"/>
  <c r="I8937" i="4" s="1"/>
  <c r="L7875" i="4"/>
  <c r="K7875" i="4" s="1"/>
  <c r="I7875" i="4" s="1"/>
  <c r="L9158" i="4"/>
  <c r="K9158" i="4" s="1"/>
  <c r="I9158" i="4" s="1"/>
  <c r="L8892" i="4"/>
  <c r="K8892" i="4" s="1"/>
  <c r="I8892" i="4" s="1"/>
  <c r="K7693" i="4"/>
  <c r="I7693" i="4" s="1"/>
  <c r="K7728" i="4"/>
  <c r="I7728" i="4" s="1"/>
  <c r="L8754" i="4"/>
  <c r="K8754" i="4" s="1"/>
  <c r="I8754" i="4" s="1"/>
  <c r="L8468" i="4"/>
  <c r="K8468" i="4" s="1"/>
  <c r="I8467" i="4"/>
  <c r="I8753" i="4"/>
  <c r="I8336" i="4"/>
  <c r="L8528" i="4"/>
  <c r="K8528" i="4" s="1"/>
  <c r="I8528" i="4" s="1"/>
  <c r="K7722" i="4"/>
  <c r="I7722" i="4" s="1"/>
  <c r="I8799" i="4"/>
  <c r="K7737" i="4"/>
  <c r="I7737" i="4" s="1"/>
  <c r="L8576" i="4"/>
  <c r="K8576" i="4" s="1"/>
  <c r="I8576" i="4" s="1"/>
  <c r="K7720" i="4"/>
  <c r="I7720" i="4" s="1"/>
  <c r="K7739" i="4"/>
  <c r="I7739" i="4" s="1"/>
  <c r="K7745" i="4"/>
  <c r="I7745" i="4" s="1"/>
  <c r="I7915" i="4"/>
  <c r="J10372" i="4"/>
  <c r="J11422" i="4"/>
  <c r="I8482" i="4"/>
  <c r="J10322" i="4"/>
  <c r="J11372" i="4"/>
  <c r="I8619" i="4"/>
  <c r="I8243" i="4"/>
  <c r="I8708" i="4"/>
  <c r="I7962" i="4"/>
  <c r="J7963" i="4"/>
  <c r="K7718" i="4"/>
  <c r="I7718" i="4" s="1"/>
  <c r="J11272" i="4"/>
  <c r="K7708" i="4"/>
  <c r="I7708" i="4" s="1"/>
  <c r="J11222" i="4"/>
  <c r="K7735" i="4"/>
  <c r="I7735" i="4" s="1"/>
  <c r="K7747" i="4"/>
  <c r="I7747" i="4" s="1"/>
  <c r="J7691" i="4"/>
  <c r="K7699" i="4"/>
  <c r="I7699" i="4" s="1"/>
  <c r="K7732" i="4"/>
  <c r="I7732" i="4" s="1"/>
  <c r="K7752" i="4"/>
  <c r="I7752" i="4" s="1"/>
  <c r="I8382" i="4"/>
  <c r="J10422" i="4"/>
  <c r="L10322" i="4"/>
  <c r="L9272" i="4"/>
  <c r="L8100" i="4"/>
  <c r="K8100" i="4" s="1"/>
  <c r="I8100" i="4" s="1"/>
  <c r="L10372" i="4"/>
  <c r="L8426" i="4"/>
  <c r="K8426" i="4" s="1"/>
  <c r="I8426" i="4" s="1"/>
  <c r="L10222" i="4"/>
  <c r="L9772" i="4" s="1"/>
  <c r="L10422" i="4"/>
  <c r="L11222" i="4"/>
  <c r="L9273" i="4"/>
  <c r="L8666" i="4"/>
  <c r="K8666" i="4" s="1"/>
  <c r="I8666" i="4" s="1"/>
  <c r="L7691" i="4"/>
  <c r="K7691" i="4" s="1"/>
  <c r="L11272" i="4"/>
  <c r="L11372" i="4"/>
  <c r="L11422" i="4"/>
  <c r="N10272" i="4"/>
  <c r="M10272" i="4"/>
  <c r="L7810" i="4"/>
  <c r="K7810" i="4" s="1"/>
  <c r="I7810" i="4" s="1"/>
  <c r="L7806" i="4"/>
  <c r="K7806" i="4" s="1"/>
  <c r="I7806" i="4" s="1"/>
  <c r="M11122" i="4"/>
  <c r="O11122" i="4"/>
  <c r="N11122" i="4"/>
  <c r="P11122" i="4"/>
  <c r="P10272" i="4"/>
  <c r="I10122" i="4"/>
  <c r="K10122" i="4"/>
  <c r="I9622" i="4"/>
  <c r="K9622" i="4"/>
  <c r="J7701" i="4"/>
  <c r="J10222" i="4"/>
  <c r="J9772" i="4" s="1"/>
  <c r="O7717" i="4"/>
  <c r="O7716" i="4" s="1"/>
  <c r="O10322" i="4"/>
  <c r="O10272" i="4" s="1"/>
  <c r="I10622" i="4"/>
  <c r="K10622" i="4"/>
  <c r="P7727" i="4"/>
  <c r="P7726" i="4" s="1"/>
  <c r="P10722" i="4"/>
  <c r="P10672" i="4" s="1"/>
  <c r="I9822" i="4"/>
  <c r="K9822" i="4"/>
  <c r="J7727" i="4"/>
  <c r="J10722" i="4"/>
  <c r="J10672" i="4" s="1"/>
  <c r="I9422" i="4"/>
  <c r="K9422" i="4"/>
  <c r="I9972" i="4"/>
  <c r="K9972" i="4"/>
  <c r="M7701" i="4"/>
  <c r="M7690" i="4" s="1"/>
  <c r="M10222" i="4"/>
  <c r="M9772" i="4" s="1"/>
  <c r="L7727" i="4"/>
  <c r="L10722" i="4"/>
  <c r="L10672" i="4" s="1"/>
  <c r="P7701" i="4"/>
  <c r="P7690" i="4" s="1"/>
  <c r="P10222" i="4"/>
  <c r="P9772" i="4" s="1"/>
  <c r="I9572" i="4"/>
  <c r="K9572" i="4"/>
  <c r="I9472" i="4"/>
  <c r="K9472" i="4"/>
  <c r="I10022" i="4"/>
  <c r="K10022" i="4"/>
  <c r="N7701" i="4"/>
  <c r="N7690" i="4" s="1"/>
  <c r="N10222" i="4"/>
  <c r="N9772" i="4" s="1"/>
  <c r="M7727" i="4"/>
  <c r="M7726" i="4" s="1"/>
  <c r="M10722" i="4"/>
  <c r="M10672" i="4" s="1"/>
  <c r="O7727" i="4"/>
  <c r="O7726" i="4" s="1"/>
  <c r="O10722" i="4"/>
  <c r="O10672" i="4" s="1"/>
  <c r="I9522" i="4"/>
  <c r="K9522" i="4"/>
  <c r="I10072" i="4"/>
  <c r="K10072" i="4"/>
  <c r="O7701" i="4"/>
  <c r="O7690" i="4" s="1"/>
  <c r="O10222" i="4"/>
  <c r="O9772" i="4" s="1"/>
  <c r="N7727" i="4"/>
  <c r="N7726" i="4" s="1"/>
  <c r="N10722" i="4"/>
  <c r="N10672" i="4" s="1"/>
  <c r="L9117" i="4"/>
  <c r="K9117" i="4" s="1"/>
  <c r="I9117" i="4" s="1"/>
  <c r="M8244" i="4"/>
  <c r="K8244" i="4" s="1"/>
  <c r="L8158" i="4"/>
  <c r="K8158" i="4" s="1"/>
  <c r="I8158" i="4" s="1"/>
  <c r="L8199" i="4"/>
  <c r="K8199" i="4" s="1"/>
  <c r="I8199" i="4" s="1"/>
  <c r="L8290" i="4"/>
  <c r="K8290" i="4" s="1"/>
  <c r="I8290" i="4" s="1"/>
  <c r="L7916" i="4"/>
  <c r="K7916" i="4" s="1"/>
  <c r="M7963" i="4"/>
  <c r="K7963" i="4" s="1"/>
  <c r="J8800" i="4"/>
  <c r="I8800" i="4" s="1"/>
  <c r="J8620" i="4"/>
  <c r="J8007" i="4"/>
  <c r="L8846" i="4"/>
  <c r="K8846" i="4" s="1"/>
  <c r="I8846" i="4" s="1"/>
  <c r="J8468" i="4"/>
  <c r="J8383" i="4"/>
  <c r="J8244" i="4"/>
  <c r="L8620" i="4"/>
  <c r="K8620" i="4" s="1"/>
  <c r="L8383" i="4"/>
  <c r="K8383" i="4" s="1"/>
  <c r="J7807" i="4"/>
  <c r="J9161" i="4"/>
  <c r="L9076" i="4"/>
  <c r="K9076" i="4" s="1"/>
  <c r="I9076" i="4" s="1"/>
  <c r="J8709" i="4"/>
  <c r="L8709" i="4"/>
  <c r="K8709" i="4" s="1"/>
  <c r="J7916" i="4"/>
  <c r="L7717" i="4"/>
  <c r="L7749" i="4"/>
  <c r="P7717" i="4"/>
  <c r="P7716" i="4" s="1"/>
  <c r="O7749" i="4"/>
  <c r="I9322" i="4"/>
  <c r="K9322" i="4"/>
  <c r="M7749" i="4"/>
  <c r="J9165" i="4"/>
  <c r="I9165" i="4" s="1"/>
  <c r="J9273" i="4"/>
  <c r="N7731" i="4"/>
  <c r="N7730" i="4" s="1"/>
  <c r="N7717" i="4"/>
  <c r="N7716" i="4" s="1"/>
  <c r="P7731" i="4"/>
  <c r="P7730" i="4" s="1"/>
  <c r="M7717" i="4"/>
  <c r="M7716" i="4" s="1"/>
  <c r="O7731" i="4"/>
  <c r="O7730" i="4" s="1"/>
  <c r="M7731" i="4"/>
  <c r="M7730" i="4" s="1"/>
  <c r="P7749" i="4"/>
  <c r="J7749" i="4"/>
  <c r="J7717" i="4"/>
  <c r="L7731" i="4"/>
  <c r="L7701" i="4"/>
  <c r="N7749" i="4"/>
  <c r="J7731" i="4"/>
  <c r="I8007" i="4" l="1"/>
  <c r="I8056" i="4"/>
  <c r="K9372" i="4"/>
  <c r="I9372" i="4"/>
  <c r="I9272" i="4" s="1"/>
  <c r="I8244" i="4"/>
  <c r="I8468" i="4"/>
  <c r="J10272" i="4"/>
  <c r="K7731" i="4"/>
  <c r="I7731" i="4" s="1"/>
  <c r="I8383" i="4"/>
  <c r="L10272" i="4"/>
  <c r="I7691" i="4"/>
  <c r="K7701" i="4"/>
  <c r="I7701" i="4" s="1"/>
  <c r="K7727" i="4"/>
  <c r="I7727" i="4" s="1"/>
  <c r="J11122" i="4"/>
  <c r="I7916" i="4"/>
  <c r="K7749" i="4"/>
  <c r="I7749" i="4" s="1"/>
  <c r="K7717" i="4"/>
  <c r="I7717" i="4" s="1"/>
  <c r="I7963" i="4"/>
  <c r="I8620" i="4"/>
  <c r="J7690" i="4"/>
  <c r="I8709" i="4"/>
  <c r="J7726" i="4"/>
  <c r="L7726" i="4"/>
  <c r="K7726" i="4" s="1"/>
  <c r="L9161" i="4"/>
  <c r="K9161" i="4" s="1"/>
  <c r="I9161" i="4" s="1"/>
  <c r="L11122" i="4"/>
  <c r="L7716" i="4"/>
  <c r="K7716" i="4" s="1"/>
  <c r="L7807" i="4"/>
  <c r="K7807" i="4" s="1"/>
  <c r="I7807" i="4" s="1"/>
  <c r="I10222" i="4"/>
  <c r="I9772" i="4" s="1"/>
  <c r="K10222" i="4"/>
  <c r="K9772" i="4" s="1"/>
  <c r="I11372" i="4"/>
  <c r="K11372" i="4"/>
  <c r="I11422" i="4"/>
  <c r="K11422" i="4"/>
  <c r="I10422" i="4"/>
  <c r="K10422" i="4"/>
  <c r="I11272" i="4"/>
  <c r="K11272" i="4"/>
  <c r="I10372" i="4"/>
  <c r="K10372" i="4"/>
  <c r="I10322" i="4"/>
  <c r="K10322" i="4"/>
  <c r="I11222" i="4"/>
  <c r="K11222" i="4"/>
  <c r="I10722" i="4"/>
  <c r="I10672" i="4" s="1"/>
  <c r="K10722" i="4"/>
  <c r="K10672" i="4" s="1"/>
  <c r="O7741" i="4"/>
  <c r="N7741" i="4"/>
  <c r="N7751" i="4" s="1"/>
  <c r="I9323" i="4"/>
  <c r="I9273" i="4" s="1"/>
  <c r="K9323" i="4"/>
  <c r="M7741" i="4"/>
  <c r="M7751" i="4" s="1"/>
  <c r="P7741" i="4"/>
  <c r="P7751" i="4" s="1"/>
  <c r="J7716" i="4"/>
  <c r="J7730" i="4"/>
  <c r="L7730" i="4"/>
  <c r="K7730" i="4" s="1"/>
  <c r="L7690" i="4"/>
  <c r="K7690" i="4" s="1"/>
  <c r="O7751" i="4" l="1"/>
  <c r="O9219" i="4" s="1"/>
  <c r="I7716" i="4"/>
  <c r="I7690" i="4"/>
  <c r="I7730" i="4"/>
  <c r="I7726" i="4"/>
  <c r="K9272" i="4"/>
  <c r="K9273" i="4"/>
  <c r="I11122" i="4"/>
  <c r="K10272" i="4"/>
  <c r="K11122" i="4"/>
  <c r="I10272" i="4"/>
  <c r="O9220" i="4"/>
  <c r="M9219" i="4"/>
  <c r="P9220" i="4"/>
  <c r="P9219" i="4"/>
  <c r="N9219" i="4"/>
  <c r="J7741" i="4"/>
  <c r="L7741" i="4"/>
  <c r="J7681" i="4"/>
  <c r="J7525" i="4"/>
  <c r="J7477" i="4"/>
  <c r="J7428" i="4"/>
  <c r="J7345" i="4"/>
  <c r="J7295" i="4"/>
  <c r="J7220" i="4"/>
  <c r="J7129" i="4"/>
  <c r="J7075" i="4"/>
  <c r="J7030" i="4"/>
  <c r="J6981" i="4"/>
  <c r="J6934" i="4"/>
  <c r="J6888" i="4"/>
  <c r="J6841" i="4"/>
  <c r="J6754" i="4"/>
  <c r="J6683" i="4"/>
  <c r="J6077" i="4"/>
  <c r="J6017" i="4"/>
  <c r="J5977" i="4"/>
  <c r="I5935" i="4"/>
  <c r="I4470" i="4"/>
  <c r="J1553" i="4"/>
  <c r="J1456" i="4"/>
  <c r="J1372" i="4"/>
  <c r="J1303" i="4"/>
  <c r="J1255" i="4"/>
  <c r="J1203" i="4"/>
  <c r="J1092" i="4"/>
  <c r="J1033" i="4"/>
  <c r="J645" i="4"/>
  <c r="J600" i="4"/>
  <c r="J554" i="4"/>
  <c r="I554" i="4" s="1"/>
  <c r="J402" i="4"/>
  <c r="J363" i="4"/>
  <c r="J317" i="4"/>
  <c r="J279" i="4"/>
  <c r="J246" i="4"/>
  <c r="J223" i="4"/>
  <c r="J184" i="4"/>
  <c r="J125" i="4"/>
  <c r="J85" i="4"/>
  <c r="O9164" i="4" l="1"/>
  <c r="J7078" i="4"/>
  <c r="I7078" i="4" s="1"/>
  <c r="J6790" i="4"/>
  <c r="I6790" i="4" s="1"/>
  <c r="K7741" i="4"/>
  <c r="I7741" i="4" s="1"/>
  <c r="L7751" i="4"/>
  <c r="K7751" i="4" s="1"/>
  <c r="J7751" i="4"/>
  <c r="J7528" i="4"/>
  <c r="J7684" i="4"/>
  <c r="I7684" i="4" s="1"/>
  <c r="J6120" i="4"/>
  <c r="I6120" i="4" s="1"/>
  <c r="I6683" i="4"/>
  <c r="J7431" i="4"/>
  <c r="J7480" i="4"/>
  <c r="J965" i="4"/>
  <c r="I965" i="4" s="1"/>
  <c r="J6020" i="4"/>
  <c r="I6020" i="4" s="1"/>
  <c r="P9164" i="4"/>
  <c r="M9164" i="4"/>
  <c r="M9220" i="4"/>
  <c r="N9164" i="4"/>
  <c r="N9220" i="4"/>
  <c r="J9220" i="4"/>
  <c r="J1095" i="4"/>
  <c r="I1095" i="4" s="1"/>
  <c r="J1459" i="4"/>
  <c r="J7298" i="4"/>
  <c r="J1375" i="4"/>
  <c r="J128" i="4"/>
  <c r="I128" i="4" s="1"/>
  <c r="J7348" i="4"/>
  <c r="J7223" i="4"/>
  <c r="J4506" i="4"/>
  <c r="I4506" i="4" s="1"/>
  <c r="I1593" i="4"/>
  <c r="J7132" i="4"/>
  <c r="J6686" i="4"/>
  <c r="I6686" i="4" s="1"/>
  <c r="J1306" i="4"/>
  <c r="I1306" i="4" s="1"/>
  <c r="J405" i="4"/>
  <c r="I405" i="4" s="1"/>
  <c r="J648" i="4"/>
  <c r="I648" i="4" s="1"/>
  <c r="I10139" i="4"/>
  <c r="J10139" i="4"/>
  <c r="K10139" i="4"/>
  <c r="L10139" i="4"/>
  <c r="M10139" i="4"/>
  <c r="N10139" i="4"/>
  <c r="O10139" i="4"/>
  <c r="P10139" i="4"/>
  <c r="I10140" i="4"/>
  <c r="J10140" i="4"/>
  <c r="K10140" i="4"/>
  <c r="L10140" i="4"/>
  <c r="M10140" i="4"/>
  <c r="N10140" i="4"/>
  <c r="O10140" i="4"/>
  <c r="P10140" i="4"/>
  <c r="I10141" i="4"/>
  <c r="J10141" i="4"/>
  <c r="K10141" i="4"/>
  <c r="L10141" i="4"/>
  <c r="M10141" i="4"/>
  <c r="N10141" i="4"/>
  <c r="O10141" i="4"/>
  <c r="P10141" i="4"/>
  <c r="I10142" i="4"/>
  <c r="J10142" i="4"/>
  <c r="K10142" i="4"/>
  <c r="L10142" i="4"/>
  <c r="M10142" i="4"/>
  <c r="N10142" i="4"/>
  <c r="O10142" i="4"/>
  <c r="P10142" i="4"/>
  <c r="I10143" i="4"/>
  <c r="J10143" i="4"/>
  <c r="K10143" i="4"/>
  <c r="L10143" i="4"/>
  <c r="M10143" i="4"/>
  <c r="N10143" i="4"/>
  <c r="O10143" i="4"/>
  <c r="P10143" i="4"/>
  <c r="I10144" i="4"/>
  <c r="J10144" i="4"/>
  <c r="K10144" i="4"/>
  <c r="L10144" i="4"/>
  <c r="M10144" i="4"/>
  <c r="N10144" i="4"/>
  <c r="O10144" i="4"/>
  <c r="P10144" i="4"/>
  <c r="I10145" i="4"/>
  <c r="J10145" i="4"/>
  <c r="K10145" i="4"/>
  <c r="L10145" i="4"/>
  <c r="M10145" i="4"/>
  <c r="N10145" i="4"/>
  <c r="O10145" i="4"/>
  <c r="P10145" i="4"/>
  <c r="I10146" i="4"/>
  <c r="J10146" i="4"/>
  <c r="K10146" i="4"/>
  <c r="L10146" i="4"/>
  <c r="M10146" i="4"/>
  <c r="N10146" i="4"/>
  <c r="O10146" i="4"/>
  <c r="P10146" i="4"/>
  <c r="I10147" i="4"/>
  <c r="J10147" i="4"/>
  <c r="K10147" i="4"/>
  <c r="L10147" i="4"/>
  <c r="M10147" i="4"/>
  <c r="N10147" i="4"/>
  <c r="O10147" i="4"/>
  <c r="P10147" i="4"/>
  <c r="I10148" i="4"/>
  <c r="J10148" i="4"/>
  <c r="K10148" i="4"/>
  <c r="L10148" i="4"/>
  <c r="M10148" i="4"/>
  <c r="N10148" i="4"/>
  <c r="O10148" i="4"/>
  <c r="P10148" i="4"/>
  <c r="I10149" i="4"/>
  <c r="J10149" i="4"/>
  <c r="K10149" i="4"/>
  <c r="L10149" i="4"/>
  <c r="M10149" i="4"/>
  <c r="N10149" i="4"/>
  <c r="O10149" i="4"/>
  <c r="P10149" i="4"/>
  <c r="I10150" i="4"/>
  <c r="J10150" i="4"/>
  <c r="K10150" i="4"/>
  <c r="L10150" i="4"/>
  <c r="M10150" i="4"/>
  <c r="N10150" i="4"/>
  <c r="O10150" i="4"/>
  <c r="P10150" i="4"/>
  <c r="I10151" i="4"/>
  <c r="J10151" i="4"/>
  <c r="K10151" i="4"/>
  <c r="L10151" i="4"/>
  <c r="M10151" i="4"/>
  <c r="N10151" i="4"/>
  <c r="O10151" i="4"/>
  <c r="P10151" i="4"/>
  <c r="I10152" i="4"/>
  <c r="J10152" i="4"/>
  <c r="K10152" i="4"/>
  <c r="L10152" i="4"/>
  <c r="M10152" i="4"/>
  <c r="N10152" i="4"/>
  <c r="O10152" i="4"/>
  <c r="P10152" i="4"/>
  <c r="I10157" i="4"/>
  <c r="J10157" i="4"/>
  <c r="K10157" i="4"/>
  <c r="L10157" i="4"/>
  <c r="M10157" i="4"/>
  <c r="N10157" i="4"/>
  <c r="O10157" i="4"/>
  <c r="P10157" i="4"/>
  <c r="I10163" i="4"/>
  <c r="J10163" i="4"/>
  <c r="K10163" i="4"/>
  <c r="L10163" i="4"/>
  <c r="M10163" i="4"/>
  <c r="N10163" i="4"/>
  <c r="O10163" i="4"/>
  <c r="P10163" i="4"/>
  <c r="I10165" i="4"/>
  <c r="J10165" i="4"/>
  <c r="K10165" i="4"/>
  <c r="L10165" i="4"/>
  <c r="M10165" i="4"/>
  <c r="N10165" i="4"/>
  <c r="O10165" i="4"/>
  <c r="P10165" i="4"/>
  <c r="I10166" i="4"/>
  <c r="J10166" i="4"/>
  <c r="K10166" i="4"/>
  <c r="L10166" i="4"/>
  <c r="M10166" i="4"/>
  <c r="N10166" i="4"/>
  <c r="O10166" i="4"/>
  <c r="P10166" i="4"/>
  <c r="I10167" i="4"/>
  <c r="J10167" i="4"/>
  <c r="K10167" i="4"/>
  <c r="L10167" i="4"/>
  <c r="M10167" i="4"/>
  <c r="N10167" i="4"/>
  <c r="O10167" i="4"/>
  <c r="P10167" i="4"/>
  <c r="I10168" i="4"/>
  <c r="J10168" i="4"/>
  <c r="K10168" i="4"/>
  <c r="L10168" i="4"/>
  <c r="M10168" i="4"/>
  <c r="N10168" i="4"/>
  <c r="O10168" i="4"/>
  <c r="P10168" i="4"/>
  <c r="I10169" i="4"/>
  <c r="J10169" i="4"/>
  <c r="K10169" i="4"/>
  <c r="L10169" i="4"/>
  <c r="M10169" i="4"/>
  <c r="N10169" i="4"/>
  <c r="O10169" i="4"/>
  <c r="P10169" i="4"/>
  <c r="I10171" i="4"/>
  <c r="J10171" i="4"/>
  <c r="K10171" i="4"/>
  <c r="L10171" i="4"/>
  <c r="M10171" i="4"/>
  <c r="N10171" i="4"/>
  <c r="O10171" i="4"/>
  <c r="P10171" i="4"/>
  <c r="I10089" i="4"/>
  <c r="J10089" i="4"/>
  <c r="K10089" i="4"/>
  <c r="L10089" i="4"/>
  <c r="M10089" i="4"/>
  <c r="N10089" i="4"/>
  <c r="O10089" i="4"/>
  <c r="P10089" i="4"/>
  <c r="I10090" i="4"/>
  <c r="J10090" i="4"/>
  <c r="K10090" i="4"/>
  <c r="L10090" i="4"/>
  <c r="M10090" i="4"/>
  <c r="N10090" i="4"/>
  <c r="O10090" i="4"/>
  <c r="P10090" i="4"/>
  <c r="I10091" i="4"/>
  <c r="J10091" i="4"/>
  <c r="K10091" i="4"/>
  <c r="L10091" i="4"/>
  <c r="M10091" i="4"/>
  <c r="N10091" i="4"/>
  <c r="O10091" i="4"/>
  <c r="P10091" i="4"/>
  <c r="I10092" i="4"/>
  <c r="J10092" i="4"/>
  <c r="K10092" i="4"/>
  <c r="L10092" i="4"/>
  <c r="M10092" i="4"/>
  <c r="N10092" i="4"/>
  <c r="O10092" i="4"/>
  <c r="P10092" i="4"/>
  <c r="I10093" i="4"/>
  <c r="J10093" i="4"/>
  <c r="K10093" i="4"/>
  <c r="L10093" i="4"/>
  <c r="M10093" i="4"/>
  <c r="N10093" i="4"/>
  <c r="O10093" i="4"/>
  <c r="P10093" i="4"/>
  <c r="I10097" i="4"/>
  <c r="J10097" i="4"/>
  <c r="K10097" i="4"/>
  <c r="L10097" i="4"/>
  <c r="M10097" i="4"/>
  <c r="N10097" i="4"/>
  <c r="O10097" i="4"/>
  <c r="P10097" i="4"/>
  <c r="I10098" i="4"/>
  <c r="J10098" i="4"/>
  <c r="K10098" i="4"/>
  <c r="L10098" i="4"/>
  <c r="M10098" i="4"/>
  <c r="N10098" i="4"/>
  <c r="O10098" i="4"/>
  <c r="P10098" i="4"/>
  <c r="I10101" i="4"/>
  <c r="J10101" i="4"/>
  <c r="K10101" i="4"/>
  <c r="L10101" i="4"/>
  <c r="M10101" i="4"/>
  <c r="N10101" i="4"/>
  <c r="O10101" i="4"/>
  <c r="P10101" i="4"/>
  <c r="I10102" i="4"/>
  <c r="J10102" i="4"/>
  <c r="K10102" i="4"/>
  <c r="L10102" i="4"/>
  <c r="M10102" i="4"/>
  <c r="N10102" i="4"/>
  <c r="O10102" i="4"/>
  <c r="P10102" i="4"/>
  <c r="I10104" i="4"/>
  <c r="J10104" i="4"/>
  <c r="K10104" i="4"/>
  <c r="L10104" i="4"/>
  <c r="M10104" i="4"/>
  <c r="N10104" i="4"/>
  <c r="O10104" i="4"/>
  <c r="P10104" i="4"/>
  <c r="I10107" i="4"/>
  <c r="J10107" i="4"/>
  <c r="K10107" i="4"/>
  <c r="L10107" i="4"/>
  <c r="M10107" i="4"/>
  <c r="N10107" i="4"/>
  <c r="O10107" i="4"/>
  <c r="P10107" i="4"/>
  <c r="I10113" i="4"/>
  <c r="J10113" i="4"/>
  <c r="K10113" i="4"/>
  <c r="L10113" i="4"/>
  <c r="M10113" i="4"/>
  <c r="N10113" i="4"/>
  <c r="O10113" i="4"/>
  <c r="P10113" i="4"/>
  <c r="I10115" i="4"/>
  <c r="J10115" i="4"/>
  <c r="K10115" i="4"/>
  <c r="L10115" i="4"/>
  <c r="M10115" i="4"/>
  <c r="N10115" i="4"/>
  <c r="O10115" i="4"/>
  <c r="P10115" i="4"/>
  <c r="I10116" i="4"/>
  <c r="J10116" i="4"/>
  <c r="K10116" i="4"/>
  <c r="L10116" i="4"/>
  <c r="M10116" i="4"/>
  <c r="N10116" i="4"/>
  <c r="O10116" i="4"/>
  <c r="P10116" i="4"/>
  <c r="I10118" i="4"/>
  <c r="J10118" i="4"/>
  <c r="K10118" i="4"/>
  <c r="L10118" i="4"/>
  <c r="M10118" i="4"/>
  <c r="N10118" i="4"/>
  <c r="O10118" i="4"/>
  <c r="P10118" i="4"/>
  <c r="I10119" i="4"/>
  <c r="J10119" i="4"/>
  <c r="K10119" i="4"/>
  <c r="L10119" i="4"/>
  <c r="M10119" i="4"/>
  <c r="N10119" i="4"/>
  <c r="O10119" i="4"/>
  <c r="P10119" i="4"/>
  <c r="I10121" i="4"/>
  <c r="J10121" i="4"/>
  <c r="K10121" i="4"/>
  <c r="L10121" i="4"/>
  <c r="M10121" i="4"/>
  <c r="N10121" i="4"/>
  <c r="O10121" i="4"/>
  <c r="P10121" i="4"/>
  <c r="J6127" i="4" l="1"/>
  <c r="I6127" i="4" s="1"/>
  <c r="J9219" i="4"/>
  <c r="I7751" i="4"/>
  <c r="J9171" i="4"/>
  <c r="I9171" i="4" s="1"/>
  <c r="L9219" i="4"/>
  <c r="J9164" i="4"/>
  <c r="J6793" i="4"/>
  <c r="I6793" i="4" s="1"/>
  <c r="J4514" i="4"/>
  <c r="I4514" i="4" s="1"/>
  <c r="I1601" i="4"/>
  <c r="I10039" i="4"/>
  <c r="J10039" i="4"/>
  <c r="K10039" i="4"/>
  <c r="L10039" i="4"/>
  <c r="M10039" i="4"/>
  <c r="N10039" i="4"/>
  <c r="O10039" i="4"/>
  <c r="P10039" i="4"/>
  <c r="I10040" i="4"/>
  <c r="J10040" i="4"/>
  <c r="K10040" i="4"/>
  <c r="L10040" i="4"/>
  <c r="M10040" i="4"/>
  <c r="N10040" i="4"/>
  <c r="O10040" i="4"/>
  <c r="P10040" i="4"/>
  <c r="I10042" i="4"/>
  <c r="J10042" i="4"/>
  <c r="K10042" i="4"/>
  <c r="L10042" i="4"/>
  <c r="M10042" i="4"/>
  <c r="N10042" i="4"/>
  <c r="O10042" i="4"/>
  <c r="P10042" i="4"/>
  <c r="I10043" i="4"/>
  <c r="J10043" i="4"/>
  <c r="K10043" i="4"/>
  <c r="L10043" i="4"/>
  <c r="M10043" i="4"/>
  <c r="N10043" i="4"/>
  <c r="O10043" i="4"/>
  <c r="P10043" i="4"/>
  <c r="I10044" i="4"/>
  <c r="J10044" i="4"/>
  <c r="K10044" i="4"/>
  <c r="L10044" i="4"/>
  <c r="M10044" i="4"/>
  <c r="N10044" i="4"/>
  <c r="O10044" i="4"/>
  <c r="P10044" i="4"/>
  <c r="I10045" i="4"/>
  <c r="J10045" i="4"/>
  <c r="K10045" i="4"/>
  <c r="L10045" i="4"/>
  <c r="M10045" i="4"/>
  <c r="N10045" i="4"/>
  <c r="O10045" i="4"/>
  <c r="P10045" i="4"/>
  <c r="I10047" i="4"/>
  <c r="J10047" i="4"/>
  <c r="K10047" i="4"/>
  <c r="L10047" i="4"/>
  <c r="M10047" i="4"/>
  <c r="N10047" i="4"/>
  <c r="O10047" i="4"/>
  <c r="P10047" i="4"/>
  <c r="I10048" i="4"/>
  <c r="J10048" i="4"/>
  <c r="K10048" i="4"/>
  <c r="L10048" i="4"/>
  <c r="M10048" i="4"/>
  <c r="N10048" i="4"/>
  <c r="O10048" i="4"/>
  <c r="P10048" i="4"/>
  <c r="I10050" i="4"/>
  <c r="J10050" i="4"/>
  <c r="K10050" i="4"/>
  <c r="L10050" i="4"/>
  <c r="M10050" i="4"/>
  <c r="N10050" i="4"/>
  <c r="O10050" i="4"/>
  <c r="P10050" i="4"/>
  <c r="I10051" i="4"/>
  <c r="J10051" i="4"/>
  <c r="K10051" i="4"/>
  <c r="L10051" i="4"/>
  <c r="M10051" i="4"/>
  <c r="N10051" i="4"/>
  <c r="O10051" i="4"/>
  <c r="P10051" i="4"/>
  <c r="I10052" i="4"/>
  <c r="J10052" i="4"/>
  <c r="K10052" i="4"/>
  <c r="L10052" i="4"/>
  <c r="M10052" i="4"/>
  <c r="N10052" i="4"/>
  <c r="O10052" i="4"/>
  <c r="P10052" i="4"/>
  <c r="I10054" i="4"/>
  <c r="J10054" i="4"/>
  <c r="K10054" i="4"/>
  <c r="L10054" i="4"/>
  <c r="M10054" i="4"/>
  <c r="N10054" i="4"/>
  <c r="O10054" i="4"/>
  <c r="P10054" i="4"/>
  <c r="I10057" i="4"/>
  <c r="J10057" i="4"/>
  <c r="K10057" i="4"/>
  <c r="L10057" i="4"/>
  <c r="M10057" i="4"/>
  <c r="N10057" i="4"/>
  <c r="O10057" i="4"/>
  <c r="P10057" i="4"/>
  <c r="I10058" i="4"/>
  <c r="J10058" i="4"/>
  <c r="K10058" i="4"/>
  <c r="L10058" i="4"/>
  <c r="M10058" i="4"/>
  <c r="N10058" i="4"/>
  <c r="O10058" i="4"/>
  <c r="P10058" i="4"/>
  <c r="I10063" i="4"/>
  <c r="J10063" i="4"/>
  <c r="K10063" i="4"/>
  <c r="L10063" i="4"/>
  <c r="M10063" i="4"/>
  <c r="N10063" i="4"/>
  <c r="O10063" i="4"/>
  <c r="P10063" i="4"/>
  <c r="I10064" i="4"/>
  <c r="J10064" i="4"/>
  <c r="K10064" i="4"/>
  <c r="L10064" i="4"/>
  <c r="M10064" i="4"/>
  <c r="N10064" i="4"/>
  <c r="O10064" i="4"/>
  <c r="P10064" i="4"/>
  <c r="I10068" i="4"/>
  <c r="J10068" i="4"/>
  <c r="K10068" i="4"/>
  <c r="L10068" i="4"/>
  <c r="M10068" i="4"/>
  <c r="N10068" i="4"/>
  <c r="O10068" i="4"/>
  <c r="P10068" i="4"/>
  <c r="I10069" i="4"/>
  <c r="J10069" i="4"/>
  <c r="K10069" i="4"/>
  <c r="L10069" i="4"/>
  <c r="M10069" i="4"/>
  <c r="N10069" i="4"/>
  <c r="O10069" i="4"/>
  <c r="P10069" i="4"/>
  <c r="I10070" i="4"/>
  <c r="J10070" i="4"/>
  <c r="K10070" i="4"/>
  <c r="L10070" i="4"/>
  <c r="M10070" i="4"/>
  <c r="N10070" i="4"/>
  <c r="O10070" i="4"/>
  <c r="P10070" i="4"/>
  <c r="I10071" i="4"/>
  <c r="J10071" i="4"/>
  <c r="K10071" i="4"/>
  <c r="L10071" i="4"/>
  <c r="M10071" i="4"/>
  <c r="N10071" i="4"/>
  <c r="O10071" i="4"/>
  <c r="P10071" i="4"/>
  <c r="I9989" i="4"/>
  <c r="J9989" i="4"/>
  <c r="K9989" i="4"/>
  <c r="L9989" i="4"/>
  <c r="M9989" i="4"/>
  <c r="N9989" i="4"/>
  <c r="O9989" i="4"/>
  <c r="P9989" i="4"/>
  <c r="I9990" i="4"/>
  <c r="J9990" i="4"/>
  <c r="K9990" i="4"/>
  <c r="L9990" i="4"/>
  <c r="M9990" i="4"/>
  <c r="N9990" i="4"/>
  <c r="O9990" i="4"/>
  <c r="P9990" i="4"/>
  <c r="I9991" i="4"/>
  <c r="J9991" i="4"/>
  <c r="K9991" i="4"/>
  <c r="L9991" i="4"/>
  <c r="M9991" i="4"/>
  <c r="N9991" i="4"/>
  <c r="O9991" i="4"/>
  <c r="P9991" i="4"/>
  <c r="I9992" i="4"/>
  <c r="J9992" i="4"/>
  <c r="K9992" i="4"/>
  <c r="L9992" i="4"/>
  <c r="M9992" i="4"/>
  <c r="N9992" i="4"/>
  <c r="O9992" i="4"/>
  <c r="P9992" i="4"/>
  <c r="I9993" i="4"/>
  <c r="J9993" i="4"/>
  <c r="K9993" i="4"/>
  <c r="L9993" i="4"/>
  <c r="M9993" i="4"/>
  <c r="N9993" i="4"/>
  <c r="O9993" i="4"/>
  <c r="P9993" i="4"/>
  <c r="I9994" i="4"/>
  <c r="J9994" i="4"/>
  <c r="K9994" i="4"/>
  <c r="L9994" i="4"/>
  <c r="M9994" i="4"/>
  <c r="N9994" i="4"/>
  <c r="O9994" i="4"/>
  <c r="P9994" i="4"/>
  <c r="I9995" i="4"/>
  <c r="J9995" i="4"/>
  <c r="K9995" i="4"/>
  <c r="L9995" i="4"/>
  <c r="M9995" i="4"/>
  <c r="N9995" i="4"/>
  <c r="O9995" i="4"/>
  <c r="P9995" i="4"/>
  <c r="I9996" i="4"/>
  <c r="J9996" i="4"/>
  <c r="K9996" i="4"/>
  <c r="L9996" i="4"/>
  <c r="M9996" i="4"/>
  <c r="N9996" i="4"/>
  <c r="O9996" i="4"/>
  <c r="P9996" i="4"/>
  <c r="I9997" i="4"/>
  <c r="J9997" i="4"/>
  <c r="K9997" i="4"/>
  <c r="L9997" i="4"/>
  <c r="M9997" i="4"/>
  <c r="N9997" i="4"/>
  <c r="O9997" i="4"/>
  <c r="P9997" i="4"/>
  <c r="I9998" i="4"/>
  <c r="J9998" i="4"/>
  <c r="K9998" i="4"/>
  <c r="L9998" i="4"/>
  <c r="M9998" i="4"/>
  <c r="N9998" i="4"/>
  <c r="O9998" i="4"/>
  <c r="P9998" i="4"/>
  <c r="I10001" i="4"/>
  <c r="J10001" i="4"/>
  <c r="K10001" i="4"/>
  <c r="L10001" i="4"/>
  <c r="M10001" i="4"/>
  <c r="N10001" i="4"/>
  <c r="O10001" i="4"/>
  <c r="P10001" i="4"/>
  <c r="I10002" i="4"/>
  <c r="J10002" i="4"/>
  <c r="K10002" i="4"/>
  <c r="L10002" i="4"/>
  <c r="M10002" i="4"/>
  <c r="N10002" i="4"/>
  <c r="O10002" i="4"/>
  <c r="P10002" i="4"/>
  <c r="I10004" i="4"/>
  <c r="J10004" i="4"/>
  <c r="K10004" i="4"/>
  <c r="L10004" i="4"/>
  <c r="M10004" i="4"/>
  <c r="N10004" i="4"/>
  <c r="O10004" i="4"/>
  <c r="P10004" i="4"/>
  <c r="I10007" i="4"/>
  <c r="J10007" i="4"/>
  <c r="K10007" i="4"/>
  <c r="L10007" i="4"/>
  <c r="M10007" i="4"/>
  <c r="N10007" i="4"/>
  <c r="O10007" i="4"/>
  <c r="P10007" i="4"/>
  <c r="I10008" i="4"/>
  <c r="J10008" i="4"/>
  <c r="K10008" i="4"/>
  <c r="L10008" i="4"/>
  <c r="M10008" i="4"/>
  <c r="N10008" i="4"/>
  <c r="O10008" i="4"/>
  <c r="P10008" i="4"/>
  <c r="I10013" i="4"/>
  <c r="J10013" i="4"/>
  <c r="K10013" i="4"/>
  <c r="L10013" i="4"/>
  <c r="M10013" i="4"/>
  <c r="N10013" i="4"/>
  <c r="O10013" i="4"/>
  <c r="P10013" i="4"/>
  <c r="I10014" i="4"/>
  <c r="J10014" i="4"/>
  <c r="K10014" i="4"/>
  <c r="L10014" i="4"/>
  <c r="M10014" i="4"/>
  <c r="N10014" i="4"/>
  <c r="O10014" i="4"/>
  <c r="P10014" i="4"/>
  <c r="I10015" i="4"/>
  <c r="J10015" i="4"/>
  <c r="K10015" i="4"/>
  <c r="L10015" i="4"/>
  <c r="M10015" i="4"/>
  <c r="N10015" i="4"/>
  <c r="O10015" i="4"/>
  <c r="P10015" i="4"/>
  <c r="I10016" i="4"/>
  <c r="J10016" i="4"/>
  <c r="K10016" i="4"/>
  <c r="L10016" i="4"/>
  <c r="M10016" i="4"/>
  <c r="N10016" i="4"/>
  <c r="O10016" i="4"/>
  <c r="P10016" i="4"/>
  <c r="I10018" i="4"/>
  <c r="J10018" i="4"/>
  <c r="K10018" i="4"/>
  <c r="L10018" i="4"/>
  <c r="M10018" i="4"/>
  <c r="N10018" i="4"/>
  <c r="O10018" i="4"/>
  <c r="P10018" i="4"/>
  <c r="I10019" i="4"/>
  <c r="J10019" i="4"/>
  <c r="K10019" i="4"/>
  <c r="L10019" i="4"/>
  <c r="M10019" i="4"/>
  <c r="N10019" i="4"/>
  <c r="O10019" i="4"/>
  <c r="P10019" i="4"/>
  <c r="I10021" i="4"/>
  <c r="J10021" i="4"/>
  <c r="K10021" i="4"/>
  <c r="L10021" i="4"/>
  <c r="M10021" i="4"/>
  <c r="N10021" i="4"/>
  <c r="O10021" i="4"/>
  <c r="P10021" i="4"/>
  <c r="I9936" i="4"/>
  <c r="J9936" i="4"/>
  <c r="K9936" i="4"/>
  <c r="L9936" i="4"/>
  <c r="M9936" i="4"/>
  <c r="N9936" i="4"/>
  <c r="O9936" i="4"/>
  <c r="P9936" i="4"/>
  <c r="I9939" i="4"/>
  <c r="J9939" i="4"/>
  <c r="K9939" i="4"/>
  <c r="L9939" i="4"/>
  <c r="M9939" i="4"/>
  <c r="N9939" i="4"/>
  <c r="O9939" i="4"/>
  <c r="P9939" i="4"/>
  <c r="I9940" i="4"/>
  <c r="J9940" i="4"/>
  <c r="K9940" i="4"/>
  <c r="L9940" i="4"/>
  <c r="M9940" i="4"/>
  <c r="N9940" i="4"/>
  <c r="O9940" i="4"/>
  <c r="P9940" i="4"/>
  <c r="I9941" i="4"/>
  <c r="J9941" i="4"/>
  <c r="K9941" i="4"/>
  <c r="L9941" i="4"/>
  <c r="M9941" i="4"/>
  <c r="N9941" i="4"/>
  <c r="O9941" i="4"/>
  <c r="P9941" i="4"/>
  <c r="I9942" i="4"/>
  <c r="J9942" i="4"/>
  <c r="K9942" i="4"/>
  <c r="L9942" i="4"/>
  <c r="M9942" i="4"/>
  <c r="N9942" i="4"/>
  <c r="O9942" i="4"/>
  <c r="P9942" i="4"/>
  <c r="I9943" i="4"/>
  <c r="J9943" i="4"/>
  <c r="K9943" i="4"/>
  <c r="L9943" i="4"/>
  <c r="M9943" i="4"/>
  <c r="N9943" i="4"/>
  <c r="O9943" i="4"/>
  <c r="P9943" i="4"/>
  <c r="I9945" i="4"/>
  <c r="J9945" i="4"/>
  <c r="K9945" i="4"/>
  <c r="L9945" i="4"/>
  <c r="M9945" i="4"/>
  <c r="N9945" i="4"/>
  <c r="O9945" i="4"/>
  <c r="P9945" i="4"/>
  <c r="I9947" i="4"/>
  <c r="J9947" i="4"/>
  <c r="K9947" i="4"/>
  <c r="L9947" i="4"/>
  <c r="M9947" i="4"/>
  <c r="N9947" i="4"/>
  <c r="O9947" i="4"/>
  <c r="P9947" i="4"/>
  <c r="I9950" i="4"/>
  <c r="J9950" i="4"/>
  <c r="K9950" i="4"/>
  <c r="L9950" i="4"/>
  <c r="M9950" i="4"/>
  <c r="N9950" i="4"/>
  <c r="O9950" i="4"/>
  <c r="P9950" i="4"/>
  <c r="I9951" i="4"/>
  <c r="J9951" i="4"/>
  <c r="K9951" i="4"/>
  <c r="L9951" i="4"/>
  <c r="M9951" i="4"/>
  <c r="N9951" i="4"/>
  <c r="O9951" i="4"/>
  <c r="P9951" i="4"/>
  <c r="I9952" i="4"/>
  <c r="J9952" i="4"/>
  <c r="K9952" i="4"/>
  <c r="L9952" i="4"/>
  <c r="M9952" i="4"/>
  <c r="N9952" i="4"/>
  <c r="O9952" i="4"/>
  <c r="P9952" i="4"/>
  <c r="I9954" i="4"/>
  <c r="J9954" i="4"/>
  <c r="K9954" i="4"/>
  <c r="L9954" i="4"/>
  <c r="M9954" i="4"/>
  <c r="N9954" i="4"/>
  <c r="O9954" i="4"/>
  <c r="P9954" i="4"/>
  <c r="I9957" i="4"/>
  <c r="J9957" i="4"/>
  <c r="K9957" i="4"/>
  <c r="L9957" i="4"/>
  <c r="M9957" i="4"/>
  <c r="N9957" i="4"/>
  <c r="O9957" i="4"/>
  <c r="P9957" i="4"/>
  <c r="I9958" i="4"/>
  <c r="J9958" i="4"/>
  <c r="K9958" i="4"/>
  <c r="L9958" i="4"/>
  <c r="M9958" i="4"/>
  <c r="N9958" i="4"/>
  <c r="O9958" i="4"/>
  <c r="P9958" i="4"/>
  <c r="I9963" i="4"/>
  <c r="J9963" i="4"/>
  <c r="K9963" i="4"/>
  <c r="L9963" i="4"/>
  <c r="M9963" i="4"/>
  <c r="N9963" i="4"/>
  <c r="O9963" i="4"/>
  <c r="P9963" i="4"/>
  <c r="I9964" i="4"/>
  <c r="J9964" i="4"/>
  <c r="K9964" i="4"/>
  <c r="L9964" i="4"/>
  <c r="M9964" i="4"/>
  <c r="N9964" i="4"/>
  <c r="O9964" i="4"/>
  <c r="P9964" i="4"/>
  <c r="I9965" i="4"/>
  <c r="J9965" i="4"/>
  <c r="K9965" i="4"/>
  <c r="L9965" i="4"/>
  <c r="M9965" i="4"/>
  <c r="N9965" i="4"/>
  <c r="O9965" i="4"/>
  <c r="P9965" i="4"/>
  <c r="I9966" i="4"/>
  <c r="J9966" i="4"/>
  <c r="K9966" i="4"/>
  <c r="L9966" i="4"/>
  <c r="M9966" i="4"/>
  <c r="N9966" i="4"/>
  <c r="O9966" i="4"/>
  <c r="P9966" i="4"/>
  <c r="I9968" i="4"/>
  <c r="J9968" i="4"/>
  <c r="K9968" i="4"/>
  <c r="L9968" i="4"/>
  <c r="M9968" i="4"/>
  <c r="N9968" i="4"/>
  <c r="O9968" i="4"/>
  <c r="P9968" i="4"/>
  <c r="I9969" i="4"/>
  <c r="J9969" i="4"/>
  <c r="K9969" i="4"/>
  <c r="L9969" i="4"/>
  <c r="M9969" i="4"/>
  <c r="N9969" i="4"/>
  <c r="O9969" i="4"/>
  <c r="P9969" i="4"/>
  <c r="I9970" i="4"/>
  <c r="J9970" i="4"/>
  <c r="K9970" i="4"/>
  <c r="L9970" i="4"/>
  <c r="M9970" i="4"/>
  <c r="N9970" i="4"/>
  <c r="O9970" i="4"/>
  <c r="P9970" i="4"/>
  <c r="I9971" i="4"/>
  <c r="J9971" i="4"/>
  <c r="K9971" i="4"/>
  <c r="L9971" i="4"/>
  <c r="M9971" i="4"/>
  <c r="N9971" i="4"/>
  <c r="O9971" i="4"/>
  <c r="P9971" i="4"/>
  <c r="L9220" i="4" l="1"/>
  <c r="I9219" i="4"/>
  <c r="K9219" i="4"/>
  <c r="L9164" i="4"/>
  <c r="K9164" i="4" s="1"/>
  <c r="I9164" i="4" s="1"/>
  <c r="I9889" i="4"/>
  <c r="J9889" i="4"/>
  <c r="K9889" i="4"/>
  <c r="L9889" i="4"/>
  <c r="M9889" i="4"/>
  <c r="N9889" i="4"/>
  <c r="O9889" i="4"/>
  <c r="P9889" i="4"/>
  <c r="I9890" i="4"/>
  <c r="J9890" i="4"/>
  <c r="K9890" i="4"/>
  <c r="L9890" i="4"/>
  <c r="M9890" i="4"/>
  <c r="N9890" i="4"/>
  <c r="O9890" i="4"/>
  <c r="P9890" i="4"/>
  <c r="I9891" i="4"/>
  <c r="J9891" i="4"/>
  <c r="K9891" i="4"/>
  <c r="L9891" i="4"/>
  <c r="M9891" i="4"/>
  <c r="N9891" i="4"/>
  <c r="O9891" i="4"/>
  <c r="P9891" i="4"/>
  <c r="I9892" i="4"/>
  <c r="J9892" i="4"/>
  <c r="K9892" i="4"/>
  <c r="L9892" i="4"/>
  <c r="M9892" i="4"/>
  <c r="N9892" i="4"/>
  <c r="O9892" i="4"/>
  <c r="P9892" i="4"/>
  <c r="I9893" i="4"/>
  <c r="J9893" i="4"/>
  <c r="K9893" i="4"/>
  <c r="L9893" i="4"/>
  <c r="M9893" i="4"/>
  <c r="N9893" i="4"/>
  <c r="O9893" i="4"/>
  <c r="P9893" i="4"/>
  <c r="I9895" i="4"/>
  <c r="J9895" i="4"/>
  <c r="K9895" i="4"/>
  <c r="L9895" i="4"/>
  <c r="M9895" i="4"/>
  <c r="N9895" i="4"/>
  <c r="O9895" i="4"/>
  <c r="P9895" i="4"/>
  <c r="I9896" i="4"/>
  <c r="J9896" i="4"/>
  <c r="K9896" i="4"/>
  <c r="L9896" i="4"/>
  <c r="M9896" i="4"/>
  <c r="N9896" i="4"/>
  <c r="O9896" i="4"/>
  <c r="P9896" i="4"/>
  <c r="I9897" i="4"/>
  <c r="J9897" i="4"/>
  <c r="K9897" i="4"/>
  <c r="L9897" i="4"/>
  <c r="M9897" i="4"/>
  <c r="N9897" i="4"/>
  <c r="O9897" i="4"/>
  <c r="P9897" i="4"/>
  <c r="I9898" i="4"/>
  <c r="J9898" i="4"/>
  <c r="K9898" i="4"/>
  <c r="L9898" i="4"/>
  <c r="M9898" i="4"/>
  <c r="N9898" i="4"/>
  <c r="O9898" i="4"/>
  <c r="P9898" i="4"/>
  <c r="I9900" i="4"/>
  <c r="J9900" i="4"/>
  <c r="K9900" i="4"/>
  <c r="L9900" i="4"/>
  <c r="M9900" i="4"/>
  <c r="N9900" i="4"/>
  <c r="O9900" i="4"/>
  <c r="P9900" i="4"/>
  <c r="I9901" i="4"/>
  <c r="J9901" i="4"/>
  <c r="K9901" i="4"/>
  <c r="L9901" i="4"/>
  <c r="M9901" i="4"/>
  <c r="N9901" i="4"/>
  <c r="O9901" i="4"/>
  <c r="P9901" i="4"/>
  <c r="I9902" i="4"/>
  <c r="J9902" i="4"/>
  <c r="K9902" i="4"/>
  <c r="L9902" i="4"/>
  <c r="M9902" i="4"/>
  <c r="N9902" i="4"/>
  <c r="O9902" i="4"/>
  <c r="P9902" i="4"/>
  <c r="I9907" i="4"/>
  <c r="J9907" i="4"/>
  <c r="K9907" i="4"/>
  <c r="L9907" i="4"/>
  <c r="M9907" i="4"/>
  <c r="N9907" i="4"/>
  <c r="O9907" i="4"/>
  <c r="P9907" i="4"/>
  <c r="I9908" i="4"/>
  <c r="J9908" i="4"/>
  <c r="K9908" i="4"/>
  <c r="L9908" i="4"/>
  <c r="M9908" i="4"/>
  <c r="N9908" i="4"/>
  <c r="O9908" i="4"/>
  <c r="P9908" i="4"/>
  <c r="I9913" i="4"/>
  <c r="J9913" i="4"/>
  <c r="K9913" i="4"/>
  <c r="L9913" i="4"/>
  <c r="M9913" i="4"/>
  <c r="N9913" i="4"/>
  <c r="O9913" i="4"/>
  <c r="P9913" i="4"/>
  <c r="I9915" i="4"/>
  <c r="J9915" i="4"/>
  <c r="K9915" i="4"/>
  <c r="L9915" i="4"/>
  <c r="M9915" i="4"/>
  <c r="N9915" i="4"/>
  <c r="O9915" i="4"/>
  <c r="P9915" i="4"/>
  <c r="I9916" i="4"/>
  <c r="J9916" i="4"/>
  <c r="K9916" i="4"/>
  <c r="L9916" i="4"/>
  <c r="M9916" i="4"/>
  <c r="N9916" i="4"/>
  <c r="O9916" i="4"/>
  <c r="P9916" i="4"/>
  <c r="I9917" i="4"/>
  <c r="J9917" i="4"/>
  <c r="K9917" i="4"/>
  <c r="L9917" i="4"/>
  <c r="M9917" i="4"/>
  <c r="N9917" i="4"/>
  <c r="O9917" i="4"/>
  <c r="P9917" i="4"/>
  <c r="I9918" i="4"/>
  <c r="J9918" i="4"/>
  <c r="K9918" i="4"/>
  <c r="L9918" i="4"/>
  <c r="M9918" i="4"/>
  <c r="N9918" i="4"/>
  <c r="O9918" i="4"/>
  <c r="P9918" i="4"/>
  <c r="I9919" i="4"/>
  <c r="J9919" i="4"/>
  <c r="K9919" i="4"/>
  <c r="L9919" i="4"/>
  <c r="M9919" i="4"/>
  <c r="N9919" i="4"/>
  <c r="O9919" i="4"/>
  <c r="P9919" i="4"/>
  <c r="I9920" i="4"/>
  <c r="J9920" i="4"/>
  <c r="K9920" i="4"/>
  <c r="L9920" i="4"/>
  <c r="M9920" i="4"/>
  <c r="N9920" i="4"/>
  <c r="O9920" i="4"/>
  <c r="P9920" i="4"/>
  <c r="I9921" i="4"/>
  <c r="J9921" i="4"/>
  <c r="K9921" i="4"/>
  <c r="L9921" i="4"/>
  <c r="M9921" i="4"/>
  <c r="N9921" i="4"/>
  <c r="O9921" i="4"/>
  <c r="P9921" i="4"/>
  <c r="I9839" i="4"/>
  <c r="J9839" i="4"/>
  <c r="K9839" i="4"/>
  <c r="L9839" i="4"/>
  <c r="M9839" i="4"/>
  <c r="N9839" i="4"/>
  <c r="O9839" i="4"/>
  <c r="P9839" i="4"/>
  <c r="I9840" i="4"/>
  <c r="J9840" i="4"/>
  <c r="K9840" i="4"/>
  <c r="L9840" i="4"/>
  <c r="M9840" i="4"/>
  <c r="N9840" i="4"/>
  <c r="O9840" i="4"/>
  <c r="P9840" i="4"/>
  <c r="I9841" i="4"/>
  <c r="J9841" i="4"/>
  <c r="K9841" i="4"/>
  <c r="L9841" i="4"/>
  <c r="M9841" i="4"/>
  <c r="N9841" i="4"/>
  <c r="O9841" i="4"/>
  <c r="P9841" i="4"/>
  <c r="I9842" i="4"/>
  <c r="J9842" i="4"/>
  <c r="K9842" i="4"/>
  <c r="L9842" i="4"/>
  <c r="M9842" i="4"/>
  <c r="N9842" i="4"/>
  <c r="O9842" i="4"/>
  <c r="P9842" i="4"/>
  <c r="I9843" i="4"/>
  <c r="J9843" i="4"/>
  <c r="K9843" i="4"/>
  <c r="L9843" i="4"/>
  <c r="M9843" i="4"/>
  <c r="N9843" i="4"/>
  <c r="O9843" i="4"/>
  <c r="P9843" i="4"/>
  <c r="I9844" i="4"/>
  <c r="J9844" i="4"/>
  <c r="K9844" i="4"/>
  <c r="L9844" i="4"/>
  <c r="M9844" i="4"/>
  <c r="N9844" i="4"/>
  <c r="O9844" i="4"/>
  <c r="P9844" i="4"/>
  <c r="I9846" i="4"/>
  <c r="J9846" i="4"/>
  <c r="K9846" i="4"/>
  <c r="L9846" i="4"/>
  <c r="M9846" i="4"/>
  <c r="N9846" i="4"/>
  <c r="O9846" i="4"/>
  <c r="P9846" i="4"/>
  <c r="I9847" i="4"/>
  <c r="J9847" i="4"/>
  <c r="K9847" i="4"/>
  <c r="L9847" i="4"/>
  <c r="M9847" i="4"/>
  <c r="N9847" i="4"/>
  <c r="O9847" i="4"/>
  <c r="P9847" i="4"/>
  <c r="I9850" i="4"/>
  <c r="J9850" i="4"/>
  <c r="K9850" i="4"/>
  <c r="L9850" i="4"/>
  <c r="M9850" i="4"/>
  <c r="N9850" i="4"/>
  <c r="O9850" i="4"/>
  <c r="P9850" i="4"/>
  <c r="I9851" i="4"/>
  <c r="J9851" i="4"/>
  <c r="K9851" i="4"/>
  <c r="L9851" i="4"/>
  <c r="M9851" i="4"/>
  <c r="N9851" i="4"/>
  <c r="O9851" i="4"/>
  <c r="P9851" i="4"/>
  <c r="I9852" i="4"/>
  <c r="J9852" i="4"/>
  <c r="K9852" i="4"/>
  <c r="L9852" i="4"/>
  <c r="M9852" i="4"/>
  <c r="N9852" i="4"/>
  <c r="O9852" i="4"/>
  <c r="P9852" i="4"/>
  <c r="I9857" i="4"/>
  <c r="J9857" i="4"/>
  <c r="K9857" i="4"/>
  <c r="L9857" i="4"/>
  <c r="M9857" i="4"/>
  <c r="N9857" i="4"/>
  <c r="O9857" i="4"/>
  <c r="P9857" i="4"/>
  <c r="I9858" i="4"/>
  <c r="J9858" i="4"/>
  <c r="K9858" i="4"/>
  <c r="L9858" i="4"/>
  <c r="M9858" i="4"/>
  <c r="N9858" i="4"/>
  <c r="O9858" i="4"/>
  <c r="P9858" i="4"/>
  <c r="I9863" i="4"/>
  <c r="J9863" i="4"/>
  <c r="K9863" i="4"/>
  <c r="L9863" i="4"/>
  <c r="M9863" i="4"/>
  <c r="N9863" i="4"/>
  <c r="O9863" i="4"/>
  <c r="P9863" i="4"/>
  <c r="I9865" i="4"/>
  <c r="J9865" i="4"/>
  <c r="K9865" i="4"/>
  <c r="L9865" i="4"/>
  <c r="M9865" i="4"/>
  <c r="N9865" i="4"/>
  <c r="O9865" i="4"/>
  <c r="P9865" i="4"/>
  <c r="I9867" i="4"/>
  <c r="J9867" i="4"/>
  <c r="K9867" i="4"/>
  <c r="L9867" i="4"/>
  <c r="M9867" i="4"/>
  <c r="N9867" i="4"/>
  <c r="O9867" i="4"/>
  <c r="P9867" i="4"/>
  <c r="I9868" i="4"/>
  <c r="J9868" i="4"/>
  <c r="K9868" i="4"/>
  <c r="L9868" i="4"/>
  <c r="M9868" i="4"/>
  <c r="N9868" i="4"/>
  <c r="O9868" i="4"/>
  <c r="P9868" i="4"/>
  <c r="I9869" i="4"/>
  <c r="J9869" i="4"/>
  <c r="K9869" i="4"/>
  <c r="L9869" i="4"/>
  <c r="M9869" i="4"/>
  <c r="N9869" i="4"/>
  <c r="O9869" i="4"/>
  <c r="P9869" i="4"/>
  <c r="I9870" i="4"/>
  <c r="J9870" i="4"/>
  <c r="K9870" i="4"/>
  <c r="L9870" i="4"/>
  <c r="M9870" i="4"/>
  <c r="N9870" i="4"/>
  <c r="O9870" i="4"/>
  <c r="P9870" i="4"/>
  <c r="I9871" i="4"/>
  <c r="J9871" i="4"/>
  <c r="K9871" i="4"/>
  <c r="L9871" i="4"/>
  <c r="M9871" i="4"/>
  <c r="N9871" i="4"/>
  <c r="O9871" i="4"/>
  <c r="P9871" i="4"/>
  <c r="I9778" i="4"/>
  <c r="J9778" i="4"/>
  <c r="K9778" i="4"/>
  <c r="L9778" i="4"/>
  <c r="M9778" i="4"/>
  <c r="N9778" i="4"/>
  <c r="O9778" i="4"/>
  <c r="P9778" i="4"/>
  <c r="I9779" i="4"/>
  <c r="J9779" i="4"/>
  <c r="K9779" i="4"/>
  <c r="L9779" i="4"/>
  <c r="M9779" i="4"/>
  <c r="N9779" i="4"/>
  <c r="O9779" i="4"/>
  <c r="P9779" i="4"/>
  <c r="I9780" i="4"/>
  <c r="J9780" i="4"/>
  <c r="K9780" i="4"/>
  <c r="L9780" i="4"/>
  <c r="M9780" i="4"/>
  <c r="N9780" i="4"/>
  <c r="O9780" i="4"/>
  <c r="P9780" i="4"/>
  <c r="I9781" i="4"/>
  <c r="J9781" i="4"/>
  <c r="K9781" i="4"/>
  <c r="L9781" i="4"/>
  <c r="M9781" i="4"/>
  <c r="N9781" i="4"/>
  <c r="O9781" i="4"/>
  <c r="P9781" i="4"/>
  <c r="I9782" i="4"/>
  <c r="J9782" i="4"/>
  <c r="K9782" i="4"/>
  <c r="L9782" i="4"/>
  <c r="M9782" i="4"/>
  <c r="N9782" i="4"/>
  <c r="O9782" i="4"/>
  <c r="P9782" i="4"/>
  <c r="I9785" i="4"/>
  <c r="J9785" i="4"/>
  <c r="K9785" i="4"/>
  <c r="L9785" i="4"/>
  <c r="M9785" i="4"/>
  <c r="N9785" i="4"/>
  <c r="O9785" i="4"/>
  <c r="P9785" i="4"/>
  <c r="I9786" i="4"/>
  <c r="J9786" i="4"/>
  <c r="K9786" i="4"/>
  <c r="L9786" i="4"/>
  <c r="M9786" i="4"/>
  <c r="N9786" i="4"/>
  <c r="O9786" i="4"/>
  <c r="P9786" i="4"/>
  <c r="I9787" i="4"/>
  <c r="J9787" i="4"/>
  <c r="K9787" i="4"/>
  <c r="L9787" i="4"/>
  <c r="M9787" i="4"/>
  <c r="N9787" i="4"/>
  <c r="O9787" i="4"/>
  <c r="P9787" i="4"/>
  <c r="I9788" i="4"/>
  <c r="J9788" i="4"/>
  <c r="K9788" i="4"/>
  <c r="L9788" i="4"/>
  <c r="M9788" i="4"/>
  <c r="N9788" i="4"/>
  <c r="O9788" i="4"/>
  <c r="P9788" i="4"/>
  <c r="I9789" i="4"/>
  <c r="J9789" i="4"/>
  <c r="K9789" i="4"/>
  <c r="L9789" i="4"/>
  <c r="M9789" i="4"/>
  <c r="N9789" i="4"/>
  <c r="O9789" i="4"/>
  <c r="P9789" i="4"/>
  <c r="I9790" i="4"/>
  <c r="J9790" i="4"/>
  <c r="K9790" i="4"/>
  <c r="L9790" i="4"/>
  <c r="M9790" i="4"/>
  <c r="N9790" i="4"/>
  <c r="O9790" i="4"/>
  <c r="P9790" i="4"/>
  <c r="I9791" i="4"/>
  <c r="J9791" i="4"/>
  <c r="K9791" i="4"/>
  <c r="L9791" i="4"/>
  <c r="M9791" i="4"/>
  <c r="N9791" i="4"/>
  <c r="O9791" i="4"/>
  <c r="P9791" i="4"/>
  <c r="I9792" i="4"/>
  <c r="J9792" i="4"/>
  <c r="K9792" i="4"/>
  <c r="L9792" i="4"/>
  <c r="M9792" i="4"/>
  <c r="N9792" i="4"/>
  <c r="O9792" i="4"/>
  <c r="P9792" i="4"/>
  <c r="I9793" i="4"/>
  <c r="J9793" i="4"/>
  <c r="K9793" i="4"/>
  <c r="L9793" i="4"/>
  <c r="M9793" i="4"/>
  <c r="N9793" i="4"/>
  <c r="O9793" i="4"/>
  <c r="P9793" i="4"/>
  <c r="I9794" i="4"/>
  <c r="J9794" i="4"/>
  <c r="K9794" i="4"/>
  <c r="L9794" i="4"/>
  <c r="M9794" i="4"/>
  <c r="N9794" i="4"/>
  <c r="O9794" i="4"/>
  <c r="P9794" i="4"/>
  <c r="I9795" i="4"/>
  <c r="J9795" i="4"/>
  <c r="K9795" i="4"/>
  <c r="L9795" i="4"/>
  <c r="M9795" i="4"/>
  <c r="N9795" i="4"/>
  <c r="O9795" i="4"/>
  <c r="P9795" i="4"/>
  <c r="I9796" i="4"/>
  <c r="J9796" i="4"/>
  <c r="K9796" i="4"/>
  <c r="L9796" i="4"/>
  <c r="M9796" i="4"/>
  <c r="N9796" i="4"/>
  <c r="O9796" i="4"/>
  <c r="P9796" i="4"/>
  <c r="I9797" i="4"/>
  <c r="J9797" i="4"/>
  <c r="K9797" i="4"/>
  <c r="L9797" i="4"/>
  <c r="M9797" i="4"/>
  <c r="N9797" i="4"/>
  <c r="O9797" i="4"/>
  <c r="P9797" i="4"/>
  <c r="I9798" i="4"/>
  <c r="J9798" i="4"/>
  <c r="K9798" i="4"/>
  <c r="L9798" i="4"/>
  <c r="M9798" i="4"/>
  <c r="N9798" i="4"/>
  <c r="O9798" i="4"/>
  <c r="P9798" i="4"/>
  <c r="I9799" i="4"/>
  <c r="J9799" i="4"/>
  <c r="K9799" i="4"/>
  <c r="L9799" i="4"/>
  <c r="M9799" i="4"/>
  <c r="N9799" i="4"/>
  <c r="O9799" i="4"/>
  <c r="P9799" i="4"/>
  <c r="I9800" i="4"/>
  <c r="J9800" i="4"/>
  <c r="K9800" i="4"/>
  <c r="L9800" i="4"/>
  <c r="M9800" i="4"/>
  <c r="N9800" i="4"/>
  <c r="O9800" i="4"/>
  <c r="P9800" i="4"/>
  <c r="I9801" i="4"/>
  <c r="J9801" i="4"/>
  <c r="K9801" i="4"/>
  <c r="L9801" i="4"/>
  <c r="M9801" i="4"/>
  <c r="N9801" i="4"/>
  <c r="O9801" i="4"/>
  <c r="P9801" i="4"/>
  <c r="I9802" i="4"/>
  <c r="J9802" i="4"/>
  <c r="K9802" i="4"/>
  <c r="L9802" i="4"/>
  <c r="M9802" i="4"/>
  <c r="N9802" i="4"/>
  <c r="O9802" i="4"/>
  <c r="P9802" i="4"/>
  <c r="I9803" i="4"/>
  <c r="J9803" i="4"/>
  <c r="K9803" i="4"/>
  <c r="L9803" i="4"/>
  <c r="M9803" i="4"/>
  <c r="N9803" i="4"/>
  <c r="O9803" i="4"/>
  <c r="P9803" i="4"/>
  <c r="I9804" i="4"/>
  <c r="J9804" i="4"/>
  <c r="K9804" i="4"/>
  <c r="L9804" i="4"/>
  <c r="M9804" i="4"/>
  <c r="N9804" i="4"/>
  <c r="O9804" i="4"/>
  <c r="P9804" i="4"/>
  <c r="I9807" i="4"/>
  <c r="J9807" i="4"/>
  <c r="K9807" i="4"/>
  <c r="L9807" i="4"/>
  <c r="M9807" i="4"/>
  <c r="N9807" i="4"/>
  <c r="O9807" i="4"/>
  <c r="P9807" i="4"/>
  <c r="I9808" i="4"/>
  <c r="J9808" i="4"/>
  <c r="K9808" i="4"/>
  <c r="L9808" i="4"/>
  <c r="M9808" i="4"/>
  <c r="N9808" i="4"/>
  <c r="O9808" i="4"/>
  <c r="P9808" i="4"/>
  <c r="I9809" i="4"/>
  <c r="J9809" i="4"/>
  <c r="K9809" i="4"/>
  <c r="L9809" i="4"/>
  <c r="M9809" i="4"/>
  <c r="N9809" i="4"/>
  <c r="O9809" i="4"/>
  <c r="P9809" i="4"/>
  <c r="I9811" i="4"/>
  <c r="J9811" i="4"/>
  <c r="K9811" i="4"/>
  <c r="L9811" i="4"/>
  <c r="M9811" i="4"/>
  <c r="N9811" i="4"/>
  <c r="O9811" i="4"/>
  <c r="P9811" i="4"/>
  <c r="I9813" i="4"/>
  <c r="J9813" i="4"/>
  <c r="K9813" i="4"/>
  <c r="L9813" i="4"/>
  <c r="M9813" i="4"/>
  <c r="N9813" i="4"/>
  <c r="O9813" i="4"/>
  <c r="P9813" i="4"/>
  <c r="I9814" i="4"/>
  <c r="J9814" i="4"/>
  <c r="K9814" i="4"/>
  <c r="L9814" i="4"/>
  <c r="M9814" i="4"/>
  <c r="N9814" i="4"/>
  <c r="O9814" i="4"/>
  <c r="P9814" i="4"/>
  <c r="I9816" i="4"/>
  <c r="J9816" i="4"/>
  <c r="K9816" i="4"/>
  <c r="L9816" i="4"/>
  <c r="M9816" i="4"/>
  <c r="N9816" i="4"/>
  <c r="O9816" i="4"/>
  <c r="P9816" i="4"/>
  <c r="I9817" i="4"/>
  <c r="J9817" i="4"/>
  <c r="K9817" i="4"/>
  <c r="L9817" i="4"/>
  <c r="M9817" i="4"/>
  <c r="N9817" i="4"/>
  <c r="O9817" i="4"/>
  <c r="P9817" i="4"/>
  <c r="I9818" i="4"/>
  <c r="J9818" i="4"/>
  <c r="K9818" i="4"/>
  <c r="L9818" i="4"/>
  <c r="M9818" i="4"/>
  <c r="N9818" i="4"/>
  <c r="O9818" i="4"/>
  <c r="P9818" i="4"/>
  <c r="I9819" i="4"/>
  <c r="J9819" i="4"/>
  <c r="K9819" i="4"/>
  <c r="L9819" i="4"/>
  <c r="M9819" i="4"/>
  <c r="N9819" i="4"/>
  <c r="O9819" i="4"/>
  <c r="P9819" i="4"/>
  <c r="I9820" i="4"/>
  <c r="J9820" i="4"/>
  <c r="K9820" i="4"/>
  <c r="L9820" i="4"/>
  <c r="M9820" i="4"/>
  <c r="N9820" i="4"/>
  <c r="O9820" i="4"/>
  <c r="P9820" i="4"/>
  <c r="I9821" i="4"/>
  <c r="J9821" i="4"/>
  <c r="K9821" i="4"/>
  <c r="L9821" i="4"/>
  <c r="M9821" i="4"/>
  <c r="N9821" i="4"/>
  <c r="O9821" i="4"/>
  <c r="P9821" i="4"/>
  <c r="I9220" i="4" l="1"/>
  <c r="K9220" i="4"/>
  <c r="I9578" i="4"/>
  <c r="J9578" i="4"/>
  <c r="K9578" i="4"/>
  <c r="L9578" i="4"/>
  <c r="M9578" i="4"/>
  <c r="N9578" i="4"/>
  <c r="O9578" i="4"/>
  <c r="P9578" i="4"/>
  <c r="I9579" i="4"/>
  <c r="J9579" i="4"/>
  <c r="K9579" i="4"/>
  <c r="L9579" i="4"/>
  <c r="M9579" i="4"/>
  <c r="N9579" i="4"/>
  <c r="O9579" i="4"/>
  <c r="P9579" i="4"/>
  <c r="I9580" i="4"/>
  <c r="J9580" i="4"/>
  <c r="K9580" i="4"/>
  <c r="L9580" i="4"/>
  <c r="M9580" i="4"/>
  <c r="N9580" i="4"/>
  <c r="O9580" i="4"/>
  <c r="P9580" i="4"/>
  <c r="I9581" i="4"/>
  <c r="J9581" i="4"/>
  <c r="K9581" i="4"/>
  <c r="L9581" i="4"/>
  <c r="M9581" i="4"/>
  <c r="N9581" i="4"/>
  <c r="O9581" i="4"/>
  <c r="P9581" i="4"/>
  <c r="I9582" i="4"/>
  <c r="J9582" i="4"/>
  <c r="K9582" i="4"/>
  <c r="L9582" i="4"/>
  <c r="M9582" i="4"/>
  <c r="N9582" i="4"/>
  <c r="O9582" i="4"/>
  <c r="P9582" i="4"/>
  <c r="I9584" i="4"/>
  <c r="J9584" i="4"/>
  <c r="K9584" i="4"/>
  <c r="L9584" i="4"/>
  <c r="M9584" i="4"/>
  <c r="N9584" i="4"/>
  <c r="O9584" i="4"/>
  <c r="P9584" i="4"/>
  <c r="I9585" i="4"/>
  <c r="J9585" i="4"/>
  <c r="K9585" i="4"/>
  <c r="L9585" i="4"/>
  <c r="M9585" i="4"/>
  <c r="N9585" i="4"/>
  <c r="O9585" i="4"/>
  <c r="P9585" i="4"/>
  <c r="I9586" i="4"/>
  <c r="J9586" i="4"/>
  <c r="K9586" i="4"/>
  <c r="L9586" i="4"/>
  <c r="M9586" i="4"/>
  <c r="N9586" i="4"/>
  <c r="O9586" i="4"/>
  <c r="P9586" i="4"/>
  <c r="I9587" i="4"/>
  <c r="J9587" i="4"/>
  <c r="K9587" i="4"/>
  <c r="L9587" i="4"/>
  <c r="M9587" i="4"/>
  <c r="N9587" i="4"/>
  <c r="O9587" i="4"/>
  <c r="P9587" i="4"/>
  <c r="I9588" i="4"/>
  <c r="J9588" i="4"/>
  <c r="K9588" i="4"/>
  <c r="L9588" i="4"/>
  <c r="M9588" i="4"/>
  <c r="N9588" i="4"/>
  <c r="O9588" i="4"/>
  <c r="P9588" i="4"/>
  <c r="I9589" i="4"/>
  <c r="J9589" i="4"/>
  <c r="K9589" i="4"/>
  <c r="L9589" i="4"/>
  <c r="M9589" i="4"/>
  <c r="N9589" i="4"/>
  <c r="O9589" i="4"/>
  <c r="P9589" i="4"/>
  <c r="I9590" i="4"/>
  <c r="J9590" i="4"/>
  <c r="K9590" i="4"/>
  <c r="L9590" i="4"/>
  <c r="M9590" i="4"/>
  <c r="N9590" i="4"/>
  <c r="O9590" i="4"/>
  <c r="P9590" i="4"/>
  <c r="I9591" i="4"/>
  <c r="J9591" i="4"/>
  <c r="K9591" i="4"/>
  <c r="L9591" i="4"/>
  <c r="M9591" i="4"/>
  <c r="N9591" i="4"/>
  <c r="O9591" i="4"/>
  <c r="P9591" i="4"/>
  <c r="I9592" i="4"/>
  <c r="J9592" i="4"/>
  <c r="K9592" i="4"/>
  <c r="L9592" i="4"/>
  <c r="M9592" i="4"/>
  <c r="N9592" i="4"/>
  <c r="O9592" i="4"/>
  <c r="P9592" i="4"/>
  <c r="I9593" i="4"/>
  <c r="J9593" i="4"/>
  <c r="K9593" i="4"/>
  <c r="L9593" i="4"/>
  <c r="M9593" i="4"/>
  <c r="N9593" i="4"/>
  <c r="O9593" i="4"/>
  <c r="P9593" i="4"/>
  <c r="I9594" i="4"/>
  <c r="J9594" i="4"/>
  <c r="K9594" i="4"/>
  <c r="L9594" i="4"/>
  <c r="M9594" i="4"/>
  <c r="N9594" i="4"/>
  <c r="O9594" i="4"/>
  <c r="P9594" i="4"/>
  <c r="I9595" i="4"/>
  <c r="J9595" i="4"/>
  <c r="K9595" i="4"/>
  <c r="L9595" i="4"/>
  <c r="M9595" i="4"/>
  <c r="N9595" i="4"/>
  <c r="O9595" i="4"/>
  <c r="P9595" i="4"/>
  <c r="I9596" i="4"/>
  <c r="J9596" i="4"/>
  <c r="K9596" i="4"/>
  <c r="L9596" i="4"/>
  <c r="M9596" i="4"/>
  <c r="N9596" i="4"/>
  <c r="O9596" i="4"/>
  <c r="P9596" i="4"/>
  <c r="I9597" i="4"/>
  <c r="J9597" i="4"/>
  <c r="K9597" i="4"/>
  <c r="L9597" i="4"/>
  <c r="M9597" i="4"/>
  <c r="N9597" i="4"/>
  <c r="O9597" i="4"/>
  <c r="P9597" i="4"/>
  <c r="I9598" i="4"/>
  <c r="J9598" i="4"/>
  <c r="K9598" i="4"/>
  <c r="L9598" i="4"/>
  <c r="M9598" i="4"/>
  <c r="N9598" i="4"/>
  <c r="O9598" i="4"/>
  <c r="P9598" i="4"/>
  <c r="I9599" i="4"/>
  <c r="J9599" i="4"/>
  <c r="K9599" i="4"/>
  <c r="L9599" i="4"/>
  <c r="M9599" i="4"/>
  <c r="N9599" i="4"/>
  <c r="O9599" i="4"/>
  <c r="P9599" i="4"/>
  <c r="I9600" i="4"/>
  <c r="J9600" i="4"/>
  <c r="K9600" i="4"/>
  <c r="L9600" i="4"/>
  <c r="M9600" i="4"/>
  <c r="N9600" i="4"/>
  <c r="O9600" i="4"/>
  <c r="P9600" i="4"/>
  <c r="I9601" i="4"/>
  <c r="J9601" i="4"/>
  <c r="K9601" i="4"/>
  <c r="L9601" i="4"/>
  <c r="M9601" i="4"/>
  <c r="N9601" i="4"/>
  <c r="O9601" i="4"/>
  <c r="P9601" i="4"/>
  <c r="I9602" i="4"/>
  <c r="J9602" i="4"/>
  <c r="K9602" i="4"/>
  <c r="L9602" i="4"/>
  <c r="M9602" i="4"/>
  <c r="N9602" i="4"/>
  <c r="O9602" i="4"/>
  <c r="P9602" i="4"/>
  <c r="I9603" i="4"/>
  <c r="J9603" i="4"/>
  <c r="K9603" i="4"/>
  <c r="L9603" i="4"/>
  <c r="M9603" i="4"/>
  <c r="N9603" i="4"/>
  <c r="O9603" i="4"/>
  <c r="P9603" i="4"/>
  <c r="I9604" i="4"/>
  <c r="J9604" i="4"/>
  <c r="K9604" i="4"/>
  <c r="L9604" i="4"/>
  <c r="M9604" i="4"/>
  <c r="N9604" i="4"/>
  <c r="O9604" i="4"/>
  <c r="P9604" i="4"/>
  <c r="I9607" i="4"/>
  <c r="J9607" i="4"/>
  <c r="K9607" i="4"/>
  <c r="L9607" i="4"/>
  <c r="M9607" i="4"/>
  <c r="N9607" i="4"/>
  <c r="O9607" i="4"/>
  <c r="P9607" i="4"/>
  <c r="I9608" i="4"/>
  <c r="J9608" i="4"/>
  <c r="K9608" i="4"/>
  <c r="L9608" i="4"/>
  <c r="M9608" i="4"/>
  <c r="N9608" i="4"/>
  <c r="O9608" i="4"/>
  <c r="P9608" i="4"/>
  <c r="I9609" i="4"/>
  <c r="J9609" i="4"/>
  <c r="K9609" i="4"/>
  <c r="L9609" i="4"/>
  <c r="M9609" i="4"/>
  <c r="N9609" i="4"/>
  <c r="O9609" i="4"/>
  <c r="P9609" i="4"/>
  <c r="I9611" i="4"/>
  <c r="J9611" i="4"/>
  <c r="K9611" i="4"/>
  <c r="L9611" i="4"/>
  <c r="M9611" i="4"/>
  <c r="N9611" i="4"/>
  <c r="O9611" i="4"/>
  <c r="P9611" i="4"/>
  <c r="I9613" i="4"/>
  <c r="J9613" i="4"/>
  <c r="K9613" i="4"/>
  <c r="L9613" i="4"/>
  <c r="M9613" i="4"/>
  <c r="N9613" i="4"/>
  <c r="O9613" i="4"/>
  <c r="P9613" i="4"/>
  <c r="I9614" i="4"/>
  <c r="J9614" i="4"/>
  <c r="K9614" i="4"/>
  <c r="L9614" i="4"/>
  <c r="M9614" i="4"/>
  <c r="N9614" i="4"/>
  <c r="O9614" i="4"/>
  <c r="P9614" i="4"/>
  <c r="I9615" i="4"/>
  <c r="J9615" i="4"/>
  <c r="K9615" i="4"/>
  <c r="L9615" i="4"/>
  <c r="M9615" i="4"/>
  <c r="N9615" i="4"/>
  <c r="O9615" i="4"/>
  <c r="P9615" i="4"/>
  <c r="I9616" i="4"/>
  <c r="J9616" i="4"/>
  <c r="K9616" i="4"/>
  <c r="L9616" i="4"/>
  <c r="M9616" i="4"/>
  <c r="N9616" i="4"/>
  <c r="O9616" i="4"/>
  <c r="P9616" i="4"/>
  <c r="I9617" i="4"/>
  <c r="J9617" i="4"/>
  <c r="K9617" i="4"/>
  <c r="L9617" i="4"/>
  <c r="M9617" i="4"/>
  <c r="N9617" i="4"/>
  <c r="O9617" i="4"/>
  <c r="P9617" i="4"/>
  <c r="I9618" i="4"/>
  <c r="J9618" i="4"/>
  <c r="K9618" i="4"/>
  <c r="L9618" i="4"/>
  <c r="M9618" i="4"/>
  <c r="N9618" i="4"/>
  <c r="O9618" i="4"/>
  <c r="P9618" i="4"/>
  <c r="I9619" i="4"/>
  <c r="J9619" i="4"/>
  <c r="K9619" i="4"/>
  <c r="L9619" i="4"/>
  <c r="M9619" i="4"/>
  <c r="N9619" i="4"/>
  <c r="O9619" i="4"/>
  <c r="P9619" i="4"/>
  <c r="I9620" i="4"/>
  <c r="J9620" i="4"/>
  <c r="K9620" i="4"/>
  <c r="L9620" i="4"/>
  <c r="M9620" i="4"/>
  <c r="N9620" i="4"/>
  <c r="O9620" i="4"/>
  <c r="P9620" i="4"/>
  <c r="I9621" i="4"/>
  <c r="J9621" i="4"/>
  <c r="K9621" i="4"/>
  <c r="L9621" i="4"/>
  <c r="M9621" i="4"/>
  <c r="N9621" i="4"/>
  <c r="O9621" i="4"/>
  <c r="P9621" i="4"/>
  <c r="I9529" i="4"/>
  <c r="J9529" i="4"/>
  <c r="K9529" i="4"/>
  <c r="L9529" i="4"/>
  <c r="M9529" i="4"/>
  <c r="N9529" i="4"/>
  <c r="O9529" i="4"/>
  <c r="P9529" i="4"/>
  <c r="I9532" i="4"/>
  <c r="J9532" i="4"/>
  <c r="K9532" i="4"/>
  <c r="L9532" i="4"/>
  <c r="M9532" i="4"/>
  <c r="N9532" i="4"/>
  <c r="O9532" i="4"/>
  <c r="P9532" i="4"/>
  <c r="I9536" i="4"/>
  <c r="J9536" i="4"/>
  <c r="K9536" i="4"/>
  <c r="L9536" i="4"/>
  <c r="M9536" i="4"/>
  <c r="N9536" i="4"/>
  <c r="O9536" i="4"/>
  <c r="P9536" i="4"/>
  <c r="I9539" i="4"/>
  <c r="J9539" i="4"/>
  <c r="K9539" i="4"/>
  <c r="L9539" i="4"/>
  <c r="M9539" i="4"/>
  <c r="N9539" i="4"/>
  <c r="O9539" i="4"/>
  <c r="P9539" i="4"/>
  <c r="I9540" i="4"/>
  <c r="J9540" i="4"/>
  <c r="K9540" i="4"/>
  <c r="L9540" i="4"/>
  <c r="M9540" i="4"/>
  <c r="N9540" i="4"/>
  <c r="O9540" i="4"/>
  <c r="P9540" i="4"/>
  <c r="I9541" i="4"/>
  <c r="J9541" i="4"/>
  <c r="K9541" i="4"/>
  <c r="L9541" i="4"/>
  <c r="M9541" i="4"/>
  <c r="N9541" i="4"/>
  <c r="O9541" i="4"/>
  <c r="P9541" i="4"/>
  <c r="I9543" i="4"/>
  <c r="J9543" i="4"/>
  <c r="K9543" i="4"/>
  <c r="L9543" i="4"/>
  <c r="M9543" i="4"/>
  <c r="N9543" i="4"/>
  <c r="O9543" i="4"/>
  <c r="P9543" i="4"/>
  <c r="I9544" i="4"/>
  <c r="J9544" i="4"/>
  <c r="K9544" i="4"/>
  <c r="L9544" i="4"/>
  <c r="M9544" i="4"/>
  <c r="N9544" i="4"/>
  <c r="O9544" i="4"/>
  <c r="P9544" i="4"/>
  <c r="I9545" i="4"/>
  <c r="J9545" i="4"/>
  <c r="K9545" i="4"/>
  <c r="L9545" i="4"/>
  <c r="M9545" i="4"/>
  <c r="N9545" i="4"/>
  <c r="O9545" i="4"/>
  <c r="P9545" i="4"/>
  <c r="I9547" i="4"/>
  <c r="J9547" i="4"/>
  <c r="K9547" i="4"/>
  <c r="L9547" i="4"/>
  <c r="M9547" i="4"/>
  <c r="N9547" i="4"/>
  <c r="O9547" i="4"/>
  <c r="P9547" i="4"/>
  <c r="I9548" i="4"/>
  <c r="J9548" i="4"/>
  <c r="K9548" i="4"/>
  <c r="L9548" i="4"/>
  <c r="M9548" i="4"/>
  <c r="N9548" i="4"/>
  <c r="O9548" i="4"/>
  <c r="P9548" i="4"/>
  <c r="I9549" i="4"/>
  <c r="J9549" i="4"/>
  <c r="K9549" i="4"/>
  <c r="L9549" i="4"/>
  <c r="M9549" i="4"/>
  <c r="N9549" i="4"/>
  <c r="O9549" i="4"/>
  <c r="P9549" i="4"/>
  <c r="I9551" i="4"/>
  <c r="J9551" i="4"/>
  <c r="K9551" i="4"/>
  <c r="L9551" i="4"/>
  <c r="M9551" i="4"/>
  <c r="N9551" i="4"/>
  <c r="O9551" i="4"/>
  <c r="P9551" i="4"/>
  <c r="I9552" i="4"/>
  <c r="J9552" i="4"/>
  <c r="K9552" i="4"/>
  <c r="L9552" i="4"/>
  <c r="M9552" i="4"/>
  <c r="N9552" i="4"/>
  <c r="O9552" i="4"/>
  <c r="P9552" i="4"/>
  <c r="I9553" i="4"/>
  <c r="J9553" i="4"/>
  <c r="K9553" i="4"/>
  <c r="L9553" i="4"/>
  <c r="M9553" i="4"/>
  <c r="N9553" i="4"/>
  <c r="O9553" i="4"/>
  <c r="P9553" i="4"/>
  <c r="I9554" i="4"/>
  <c r="J9554" i="4"/>
  <c r="K9554" i="4"/>
  <c r="L9554" i="4"/>
  <c r="M9554" i="4"/>
  <c r="N9554" i="4"/>
  <c r="O9554" i="4"/>
  <c r="P9554" i="4"/>
  <c r="I9557" i="4"/>
  <c r="J9557" i="4"/>
  <c r="K9557" i="4"/>
  <c r="L9557" i="4"/>
  <c r="M9557" i="4"/>
  <c r="N9557" i="4"/>
  <c r="O9557" i="4"/>
  <c r="P9557" i="4"/>
  <c r="I9561" i="4"/>
  <c r="J9561" i="4"/>
  <c r="K9561" i="4"/>
  <c r="L9561" i="4"/>
  <c r="M9561" i="4"/>
  <c r="N9561" i="4"/>
  <c r="O9561" i="4"/>
  <c r="P9561" i="4"/>
  <c r="I9563" i="4"/>
  <c r="J9563" i="4"/>
  <c r="K9563" i="4"/>
  <c r="L9563" i="4"/>
  <c r="M9563" i="4"/>
  <c r="N9563" i="4"/>
  <c r="O9563" i="4"/>
  <c r="P9563" i="4"/>
  <c r="I9564" i="4"/>
  <c r="J9564" i="4"/>
  <c r="K9564" i="4"/>
  <c r="L9564" i="4"/>
  <c r="M9564" i="4"/>
  <c r="N9564" i="4"/>
  <c r="O9564" i="4"/>
  <c r="P9564" i="4"/>
  <c r="I9565" i="4"/>
  <c r="J9565" i="4"/>
  <c r="K9565" i="4"/>
  <c r="L9565" i="4"/>
  <c r="M9565" i="4"/>
  <c r="N9565" i="4"/>
  <c r="O9565" i="4"/>
  <c r="P9565" i="4"/>
  <c r="I9566" i="4"/>
  <c r="J9566" i="4"/>
  <c r="K9566" i="4"/>
  <c r="L9566" i="4"/>
  <c r="M9566" i="4"/>
  <c r="N9566" i="4"/>
  <c r="O9566" i="4"/>
  <c r="P9566" i="4"/>
  <c r="I9567" i="4"/>
  <c r="J9567" i="4"/>
  <c r="K9567" i="4"/>
  <c r="L9567" i="4"/>
  <c r="M9567" i="4"/>
  <c r="N9567" i="4"/>
  <c r="O9567" i="4"/>
  <c r="P9567" i="4"/>
  <c r="I9568" i="4"/>
  <c r="J9568" i="4"/>
  <c r="K9568" i="4"/>
  <c r="L9568" i="4"/>
  <c r="M9568" i="4"/>
  <c r="N9568" i="4"/>
  <c r="O9568" i="4"/>
  <c r="P9568" i="4"/>
  <c r="I9569" i="4"/>
  <c r="J9569" i="4"/>
  <c r="K9569" i="4"/>
  <c r="L9569" i="4"/>
  <c r="M9569" i="4"/>
  <c r="N9569" i="4"/>
  <c r="O9569" i="4"/>
  <c r="P9569" i="4"/>
  <c r="I9571" i="4"/>
  <c r="J9571" i="4"/>
  <c r="K9571" i="4"/>
  <c r="L9571" i="4"/>
  <c r="M9571" i="4"/>
  <c r="N9571" i="4"/>
  <c r="O9571" i="4"/>
  <c r="P9571" i="4"/>
  <c r="I9478" i="4"/>
  <c r="J9478" i="4"/>
  <c r="K9478" i="4"/>
  <c r="L9478" i="4"/>
  <c r="M9478" i="4"/>
  <c r="N9478" i="4"/>
  <c r="O9478" i="4"/>
  <c r="P9478" i="4"/>
  <c r="I9479" i="4"/>
  <c r="J9479" i="4"/>
  <c r="K9479" i="4"/>
  <c r="L9479" i="4"/>
  <c r="M9479" i="4"/>
  <c r="N9479" i="4"/>
  <c r="O9479" i="4"/>
  <c r="P9479" i="4"/>
  <c r="I9480" i="4"/>
  <c r="J9480" i="4"/>
  <c r="K9480" i="4"/>
  <c r="L9480" i="4"/>
  <c r="M9480" i="4"/>
  <c r="N9480" i="4"/>
  <c r="O9480" i="4"/>
  <c r="P9480" i="4"/>
  <c r="I9481" i="4"/>
  <c r="J9481" i="4"/>
  <c r="K9481" i="4"/>
  <c r="L9481" i="4"/>
  <c r="M9481" i="4"/>
  <c r="N9481" i="4"/>
  <c r="O9481" i="4"/>
  <c r="P9481" i="4"/>
  <c r="I9482" i="4"/>
  <c r="J9482" i="4"/>
  <c r="K9482" i="4"/>
  <c r="L9482" i="4"/>
  <c r="M9482" i="4"/>
  <c r="N9482" i="4"/>
  <c r="O9482" i="4"/>
  <c r="P9482" i="4"/>
  <c r="I9484" i="4"/>
  <c r="J9484" i="4"/>
  <c r="K9484" i="4"/>
  <c r="L9484" i="4"/>
  <c r="M9484" i="4"/>
  <c r="N9484" i="4"/>
  <c r="O9484" i="4"/>
  <c r="P9484" i="4"/>
  <c r="I9485" i="4"/>
  <c r="J9485" i="4"/>
  <c r="K9485" i="4"/>
  <c r="L9485" i="4"/>
  <c r="M9485" i="4"/>
  <c r="N9485" i="4"/>
  <c r="O9485" i="4"/>
  <c r="P9485" i="4"/>
  <c r="I9486" i="4"/>
  <c r="J9486" i="4"/>
  <c r="K9486" i="4"/>
  <c r="L9486" i="4"/>
  <c r="M9486" i="4"/>
  <c r="N9486" i="4"/>
  <c r="O9486" i="4"/>
  <c r="P9486" i="4"/>
  <c r="I9487" i="4"/>
  <c r="J9487" i="4"/>
  <c r="K9487" i="4"/>
  <c r="L9487" i="4"/>
  <c r="M9487" i="4"/>
  <c r="N9487" i="4"/>
  <c r="O9487" i="4"/>
  <c r="P9487" i="4"/>
  <c r="I9488" i="4"/>
  <c r="J9488" i="4"/>
  <c r="K9488" i="4"/>
  <c r="L9488" i="4"/>
  <c r="M9488" i="4"/>
  <c r="N9488" i="4"/>
  <c r="O9488" i="4"/>
  <c r="P9488" i="4"/>
  <c r="I9489" i="4"/>
  <c r="J9489" i="4"/>
  <c r="K9489" i="4"/>
  <c r="L9489" i="4"/>
  <c r="M9489" i="4"/>
  <c r="N9489" i="4"/>
  <c r="O9489" i="4"/>
  <c r="P9489" i="4"/>
  <c r="I9490" i="4"/>
  <c r="J9490" i="4"/>
  <c r="K9490" i="4"/>
  <c r="L9490" i="4"/>
  <c r="M9490" i="4"/>
  <c r="N9490" i="4"/>
  <c r="O9490" i="4"/>
  <c r="P9490" i="4"/>
  <c r="I9491" i="4"/>
  <c r="J9491" i="4"/>
  <c r="K9491" i="4"/>
  <c r="L9491" i="4"/>
  <c r="M9491" i="4"/>
  <c r="N9491" i="4"/>
  <c r="O9491" i="4"/>
  <c r="P9491" i="4"/>
  <c r="I9492" i="4"/>
  <c r="J9492" i="4"/>
  <c r="K9492" i="4"/>
  <c r="L9492" i="4"/>
  <c r="M9492" i="4"/>
  <c r="N9492" i="4"/>
  <c r="O9492" i="4"/>
  <c r="P9492" i="4"/>
  <c r="I9493" i="4"/>
  <c r="J9493" i="4"/>
  <c r="K9493" i="4"/>
  <c r="L9493" i="4"/>
  <c r="M9493" i="4"/>
  <c r="N9493" i="4"/>
  <c r="O9493" i="4"/>
  <c r="P9493" i="4"/>
  <c r="I9494" i="4"/>
  <c r="J9494" i="4"/>
  <c r="K9494" i="4"/>
  <c r="L9494" i="4"/>
  <c r="M9494" i="4"/>
  <c r="N9494" i="4"/>
  <c r="O9494" i="4"/>
  <c r="P9494" i="4"/>
  <c r="I9496" i="4"/>
  <c r="J9496" i="4"/>
  <c r="K9496" i="4"/>
  <c r="L9496" i="4"/>
  <c r="M9496" i="4"/>
  <c r="N9496" i="4"/>
  <c r="O9496" i="4"/>
  <c r="P9496" i="4"/>
  <c r="I9497" i="4"/>
  <c r="J9497" i="4"/>
  <c r="K9497" i="4"/>
  <c r="L9497" i="4"/>
  <c r="M9497" i="4"/>
  <c r="N9497" i="4"/>
  <c r="O9497" i="4"/>
  <c r="P9497" i="4"/>
  <c r="I9498" i="4"/>
  <c r="J9498" i="4"/>
  <c r="K9498" i="4"/>
  <c r="L9498" i="4"/>
  <c r="M9498" i="4"/>
  <c r="N9498" i="4"/>
  <c r="O9498" i="4"/>
  <c r="P9498" i="4"/>
  <c r="I9499" i="4"/>
  <c r="J9499" i="4"/>
  <c r="K9499" i="4"/>
  <c r="L9499" i="4"/>
  <c r="M9499" i="4"/>
  <c r="N9499" i="4"/>
  <c r="O9499" i="4"/>
  <c r="P9499" i="4"/>
  <c r="I9500" i="4"/>
  <c r="J9500" i="4"/>
  <c r="K9500" i="4"/>
  <c r="L9500" i="4"/>
  <c r="M9500" i="4"/>
  <c r="N9500" i="4"/>
  <c r="O9500" i="4"/>
  <c r="P9500" i="4"/>
  <c r="I9501" i="4"/>
  <c r="J9501" i="4"/>
  <c r="K9501" i="4"/>
  <c r="L9501" i="4"/>
  <c r="M9501" i="4"/>
  <c r="N9501" i="4"/>
  <c r="O9501" i="4"/>
  <c r="P9501" i="4"/>
  <c r="I9502" i="4"/>
  <c r="J9502" i="4"/>
  <c r="K9502" i="4"/>
  <c r="L9502" i="4"/>
  <c r="M9502" i="4"/>
  <c r="N9502" i="4"/>
  <c r="O9502" i="4"/>
  <c r="P9502" i="4"/>
  <c r="I9503" i="4"/>
  <c r="J9503" i="4"/>
  <c r="K9503" i="4"/>
  <c r="L9503" i="4"/>
  <c r="M9503" i="4"/>
  <c r="N9503" i="4"/>
  <c r="O9503" i="4"/>
  <c r="P9503" i="4"/>
  <c r="I9504" i="4"/>
  <c r="J9504" i="4"/>
  <c r="K9504" i="4"/>
  <c r="L9504" i="4"/>
  <c r="M9504" i="4"/>
  <c r="N9504" i="4"/>
  <c r="O9504" i="4"/>
  <c r="P9504" i="4"/>
  <c r="I9507" i="4"/>
  <c r="J9507" i="4"/>
  <c r="K9507" i="4"/>
  <c r="L9507" i="4"/>
  <c r="M9507" i="4"/>
  <c r="N9507" i="4"/>
  <c r="O9507" i="4"/>
  <c r="P9507" i="4"/>
  <c r="I9508" i="4"/>
  <c r="J9508" i="4"/>
  <c r="K9508" i="4"/>
  <c r="L9508" i="4"/>
  <c r="M9508" i="4"/>
  <c r="N9508" i="4"/>
  <c r="O9508" i="4"/>
  <c r="P9508" i="4"/>
  <c r="I9509" i="4"/>
  <c r="J9509" i="4"/>
  <c r="K9509" i="4"/>
  <c r="L9509" i="4"/>
  <c r="M9509" i="4"/>
  <c r="N9509" i="4"/>
  <c r="O9509" i="4"/>
  <c r="P9509" i="4"/>
  <c r="I9511" i="4"/>
  <c r="J9511" i="4"/>
  <c r="K9511" i="4"/>
  <c r="L9511" i="4"/>
  <c r="M9511" i="4"/>
  <c r="N9511" i="4"/>
  <c r="O9511" i="4"/>
  <c r="P9511" i="4"/>
  <c r="I9513" i="4"/>
  <c r="J9513" i="4"/>
  <c r="K9513" i="4"/>
  <c r="L9513" i="4"/>
  <c r="M9513" i="4"/>
  <c r="N9513" i="4"/>
  <c r="O9513" i="4"/>
  <c r="P9513" i="4"/>
  <c r="I9514" i="4"/>
  <c r="J9514" i="4"/>
  <c r="K9514" i="4"/>
  <c r="L9514" i="4"/>
  <c r="M9514" i="4"/>
  <c r="N9514" i="4"/>
  <c r="O9514" i="4"/>
  <c r="P9514" i="4"/>
  <c r="I9515" i="4"/>
  <c r="J9515" i="4"/>
  <c r="K9515" i="4"/>
  <c r="L9515" i="4"/>
  <c r="M9515" i="4"/>
  <c r="N9515" i="4"/>
  <c r="O9515" i="4"/>
  <c r="P9515" i="4"/>
  <c r="I9516" i="4"/>
  <c r="J9516" i="4"/>
  <c r="K9516" i="4"/>
  <c r="L9516" i="4"/>
  <c r="M9516" i="4"/>
  <c r="N9516" i="4"/>
  <c r="O9516" i="4"/>
  <c r="P9516" i="4"/>
  <c r="I9517" i="4"/>
  <c r="J9517" i="4"/>
  <c r="K9517" i="4"/>
  <c r="L9517" i="4"/>
  <c r="M9517" i="4"/>
  <c r="N9517" i="4"/>
  <c r="O9517" i="4"/>
  <c r="P9517" i="4"/>
  <c r="I9518" i="4"/>
  <c r="J9518" i="4"/>
  <c r="K9518" i="4"/>
  <c r="L9518" i="4"/>
  <c r="M9518" i="4"/>
  <c r="N9518" i="4"/>
  <c r="O9518" i="4"/>
  <c r="P9518" i="4"/>
  <c r="I9519" i="4"/>
  <c r="J9519" i="4"/>
  <c r="K9519" i="4"/>
  <c r="L9519" i="4"/>
  <c r="M9519" i="4"/>
  <c r="N9519" i="4"/>
  <c r="O9519" i="4"/>
  <c r="P9519" i="4"/>
  <c r="I9520" i="4"/>
  <c r="J9520" i="4"/>
  <c r="K9520" i="4"/>
  <c r="L9520" i="4"/>
  <c r="M9520" i="4"/>
  <c r="N9520" i="4"/>
  <c r="O9520" i="4"/>
  <c r="P9520" i="4"/>
  <c r="I9521" i="4"/>
  <c r="J9521" i="4"/>
  <c r="K9521" i="4"/>
  <c r="L9521" i="4"/>
  <c r="M9521" i="4"/>
  <c r="N9521" i="4"/>
  <c r="O9521" i="4"/>
  <c r="P9521" i="4"/>
  <c r="J32" i="4"/>
  <c r="L32" i="4"/>
  <c r="M32" i="4"/>
  <c r="M31" i="4" s="1"/>
  <c r="N32" i="4"/>
  <c r="N31" i="4" s="1"/>
  <c r="O32" i="4"/>
  <c r="O31" i="4" s="1"/>
  <c r="P32" i="4"/>
  <c r="P31" i="4" s="1"/>
  <c r="I10347" i="4"/>
  <c r="J10347" i="4"/>
  <c r="K10347" i="4"/>
  <c r="L10347" i="4"/>
  <c r="M10347" i="4"/>
  <c r="N10347" i="4"/>
  <c r="O10347" i="4"/>
  <c r="P10347" i="4"/>
  <c r="I10348" i="4"/>
  <c r="J10348" i="4"/>
  <c r="K10348" i="4"/>
  <c r="L10348" i="4"/>
  <c r="M10348" i="4"/>
  <c r="N10348" i="4"/>
  <c r="O10348" i="4"/>
  <c r="P10348" i="4"/>
  <c r="I10350" i="4"/>
  <c r="J10350" i="4"/>
  <c r="K10350" i="4"/>
  <c r="L10350" i="4"/>
  <c r="M10350" i="4"/>
  <c r="N10350" i="4"/>
  <c r="O10350" i="4"/>
  <c r="P10350" i="4"/>
  <c r="I10380" i="4"/>
  <c r="J10380" i="4"/>
  <c r="K10380" i="4"/>
  <c r="L10380" i="4"/>
  <c r="M10380" i="4"/>
  <c r="N10380" i="4"/>
  <c r="O10380" i="4"/>
  <c r="P10380" i="4"/>
  <c r="I10397" i="4"/>
  <c r="J10397" i="4"/>
  <c r="K10397" i="4"/>
  <c r="L10397" i="4"/>
  <c r="M10397" i="4"/>
  <c r="N10397" i="4"/>
  <c r="O10397" i="4"/>
  <c r="P10397" i="4"/>
  <c r="I10400" i="4"/>
  <c r="J10400" i="4"/>
  <c r="K10400" i="4"/>
  <c r="L10400" i="4"/>
  <c r="M10400" i="4"/>
  <c r="N10400" i="4"/>
  <c r="O10400" i="4"/>
  <c r="P10400" i="4"/>
  <c r="I10574" i="4"/>
  <c r="J10574" i="4"/>
  <c r="K10574" i="4"/>
  <c r="L10574" i="4"/>
  <c r="M10574" i="4"/>
  <c r="N10574" i="4"/>
  <c r="O10574" i="4"/>
  <c r="P10574" i="4"/>
  <c r="I10578" i="4"/>
  <c r="J10578" i="4"/>
  <c r="K10578" i="4"/>
  <c r="L10578" i="4"/>
  <c r="M10578" i="4"/>
  <c r="N10578" i="4"/>
  <c r="O10578" i="4"/>
  <c r="P10578" i="4"/>
  <c r="I10579" i="4"/>
  <c r="J10579" i="4"/>
  <c r="K10579" i="4"/>
  <c r="L10579" i="4"/>
  <c r="M10579" i="4"/>
  <c r="N10579" i="4"/>
  <c r="O10579" i="4"/>
  <c r="P10579" i="4"/>
  <c r="I10580" i="4"/>
  <c r="J10580" i="4"/>
  <c r="K10580" i="4"/>
  <c r="L10580" i="4"/>
  <c r="M10580" i="4"/>
  <c r="N10580" i="4"/>
  <c r="O10580" i="4"/>
  <c r="P10580" i="4"/>
  <c r="I10581" i="4"/>
  <c r="J10581" i="4"/>
  <c r="K10581" i="4"/>
  <c r="L10581" i="4"/>
  <c r="M10581" i="4"/>
  <c r="N10581" i="4"/>
  <c r="O10581" i="4"/>
  <c r="P10581" i="4"/>
  <c r="I10582" i="4"/>
  <c r="J10582" i="4"/>
  <c r="K10582" i="4"/>
  <c r="L10582" i="4"/>
  <c r="M10582" i="4"/>
  <c r="N10582" i="4"/>
  <c r="O10582" i="4"/>
  <c r="P10582" i="4"/>
  <c r="I10584" i="4"/>
  <c r="J10584" i="4"/>
  <c r="K10584" i="4"/>
  <c r="L10584" i="4"/>
  <c r="M10584" i="4"/>
  <c r="N10584" i="4"/>
  <c r="O10584" i="4"/>
  <c r="P10584" i="4"/>
  <c r="I10585" i="4"/>
  <c r="J10585" i="4"/>
  <c r="K10585" i="4"/>
  <c r="L10585" i="4"/>
  <c r="M10585" i="4"/>
  <c r="N10585" i="4"/>
  <c r="O10585" i="4"/>
  <c r="P10585" i="4"/>
  <c r="I10586" i="4"/>
  <c r="J10586" i="4"/>
  <c r="K10586" i="4"/>
  <c r="L10586" i="4"/>
  <c r="M10586" i="4"/>
  <c r="N10586" i="4"/>
  <c r="O10586" i="4"/>
  <c r="P10586" i="4"/>
  <c r="I10587" i="4"/>
  <c r="J10587" i="4"/>
  <c r="K10587" i="4"/>
  <c r="L10587" i="4"/>
  <c r="M10587" i="4"/>
  <c r="N10587" i="4"/>
  <c r="O10587" i="4"/>
  <c r="P10587" i="4"/>
  <c r="I10589" i="4"/>
  <c r="J10589" i="4"/>
  <c r="K10589" i="4"/>
  <c r="L10589" i="4"/>
  <c r="M10589" i="4"/>
  <c r="N10589" i="4"/>
  <c r="O10589" i="4"/>
  <c r="P10589" i="4"/>
  <c r="I10590" i="4"/>
  <c r="J10590" i="4"/>
  <c r="K10590" i="4"/>
  <c r="L10590" i="4"/>
  <c r="M10590" i="4"/>
  <c r="N10590" i="4"/>
  <c r="O10590" i="4"/>
  <c r="P10590" i="4"/>
  <c r="I10591" i="4"/>
  <c r="J10591" i="4"/>
  <c r="K10591" i="4"/>
  <c r="L10591" i="4"/>
  <c r="M10591" i="4"/>
  <c r="N10591" i="4"/>
  <c r="O10591" i="4"/>
  <c r="P10591" i="4"/>
  <c r="I10592" i="4"/>
  <c r="J10592" i="4"/>
  <c r="K10592" i="4"/>
  <c r="L10592" i="4"/>
  <c r="M10592" i="4"/>
  <c r="N10592" i="4"/>
  <c r="O10592" i="4"/>
  <c r="P10592" i="4"/>
  <c r="I10595" i="4"/>
  <c r="J10595" i="4"/>
  <c r="K10595" i="4"/>
  <c r="L10595" i="4"/>
  <c r="M10595" i="4"/>
  <c r="N10595" i="4"/>
  <c r="O10595" i="4"/>
  <c r="P10595" i="4"/>
  <c r="I10600" i="4"/>
  <c r="J10600" i="4"/>
  <c r="K10600" i="4"/>
  <c r="L10600" i="4"/>
  <c r="M10600" i="4"/>
  <c r="N10600" i="4"/>
  <c r="O10600" i="4"/>
  <c r="P10600" i="4"/>
  <c r="I10601" i="4"/>
  <c r="J10601" i="4"/>
  <c r="K10601" i="4"/>
  <c r="L10601" i="4"/>
  <c r="M10601" i="4"/>
  <c r="N10601" i="4"/>
  <c r="O10601" i="4"/>
  <c r="P10601" i="4"/>
  <c r="I10603" i="4"/>
  <c r="J10603" i="4"/>
  <c r="K10603" i="4"/>
  <c r="L10603" i="4"/>
  <c r="M10603" i="4"/>
  <c r="N10603" i="4"/>
  <c r="O10603" i="4"/>
  <c r="P10603" i="4"/>
  <c r="I10604" i="4"/>
  <c r="J10604" i="4"/>
  <c r="K10604" i="4"/>
  <c r="L10604" i="4"/>
  <c r="M10604" i="4"/>
  <c r="N10604" i="4"/>
  <c r="O10604" i="4"/>
  <c r="P10604" i="4"/>
  <c r="I10609" i="4"/>
  <c r="J10609" i="4"/>
  <c r="K10609" i="4"/>
  <c r="L10609" i="4"/>
  <c r="M10609" i="4"/>
  <c r="N10609" i="4"/>
  <c r="O10609" i="4"/>
  <c r="P10609" i="4"/>
  <c r="I10613" i="4"/>
  <c r="J10613" i="4"/>
  <c r="K10613" i="4"/>
  <c r="L10613" i="4"/>
  <c r="M10613" i="4"/>
  <c r="N10613" i="4"/>
  <c r="O10613" i="4"/>
  <c r="P10613" i="4"/>
  <c r="I10616" i="4"/>
  <c r="J10616" i="4"/>
  <c r="K10616" i="4"/>
  <c r="L10616" i="4"/>
  <c r="M10616" i="4"/>
  <c r="N10616" i="4"/>
  <c r="O10616" i="4"/>
  <c r="P10616" i="4"/>
  <c r="I10618" i="4"/>
  <c r="J10618" i="4"/>
  <c r="K10618" i="4"/>
  <c r="L10618" i="4"/>
  <c r="M10618" i="4"/>
  <c r="N10618" i="4"/>
  <c r="O10618" i="4"/>
  <c r="P10618" i="4"/>
  <c r="I10619" i="4"/>
  <c r="J10619" i="4"/>
  <c r="K10619" i="4"/>
  <c r="L10619" i="4"/>
  <c r="M10619" i="4"/>
  <c r="N10619" i="4"/>
  <c r="O10619" i="4"/>
  <c r="P10619" i="4"/>
  <c r="I10621" i="4"/>
  <c r="J10621" i="4"/>
  <c r="K10621" i="4"/>
  <c r="L10621" i="4"/>
  <c r="M10621" i="4"/>
  <c r="N10621" i="4"/>
  <c r="O10621" i="4"/>
  <c r="P10621" i="4"/>
  <c r="K32" i="4" l="1"/>
  <c r="I32" i="4" s="1"/>
  <c r="L31" i="4"/>
  <c r="K31" i="4" s="1"/>
  <c r="J31" i="4"/>
  <c r="I10681" i="4"/>
  <c r="I10631" i="4" s="1"/>
  <c r="J10681" i="4"/>
  <c r="J10631" i="4" s="1"/>
  <c r="K10681" i="4"/>
  <c r="K10631" i="4" s="1"/>
  <c r="L10681" i="4"/>
  <c r="L10631" i="4" s="1"/>
  <c r="M10681" i="4"/>
  <c r="M10631" i="4" s="1"/>
  <c r="N10681" i="4"/>
  <c r="N10631" i="4" s="1"/>
  <c r="O10681" i="4"/>
  <c r="O10631" i="4" s="1"/>
  <c r="P10681" i="4"/>
  <c r="P10631" i="4" s="1"/>
  <c r="I10711" i="4"/>
  <c r="I10661" i="4" s="1"/>
  <c r="J10711" i="4"/>
  <c r="J10661" i="4" s="1"/>
  <c r="K10711" i="4"/>
  <c r="K10661" i="4" s="1"/>
  <c r="L10711" i="4"/>
  <c r="L10661" i="4" s="1"/>
  <c r="M10711" i="4"/>
  <c r="M10661" i="4" s="1"/>
  <c r="N10711" i="4"/>
  <c r="N10661" i="4" s="1"/>
  <c r="O10711" i="4"/>
  <c r="O10661" i="4" s="1"/>
  <c r="P10711" i="4"/>
  <c r="P10661" i="4" s="1"/>
  <c r="I10717" i="4"/>
  <c r="J10717" i="4"/>
  <c r="K10717" i="4"/>
  <c r="L10717" i="4"/>
  <c r="M10717" i="4"/>
  <c r="N10717" i="4"/>
  <c r="O10717" i="4"/>
  <c r="P10717" i="4"/>
  <c r="I10721" i="4"/>
  <c r="I10671" i="4" s="1"/>
  <c r="J10721" i="4"/>
  <c r="J10671" i="4" s="1"/>
  <c r="K10721" i="4"/>
  <c r="K10671" i="4" s="1"/>
  <c r="L10721" i="4"/>
  <c r="L10671" i="4" s="1"/>
  <c r="M10721" i="4"/>
  <c r="M10671" i="4" s="1"/>
  <c r="N10721" i="4"/>
  <c r="N10671" i="4" s="1"/>
  <c r="O10721" i="4"/>
  <c r="O10671" i="4" s="1"/>
  <c r="P10721" i="4"/>
  <c r="P10671" i="4" s="1"/>
  <c r="I31" i="4" l="1"/>
  <c r="I11002" i="4"/>
  <c r="I11024" i="4" s="1"/>
  <c r="J11002" i="4"/>
  <c r="J11024" i="4" s="1"/>
  <c r="K11002" i="4"/>
  <c r="K11024" i="4" s="1"/>
  <c r="L11002" i="4"/>
  <c r="M11002" i="4"/>
  <c r="M11024" i="4" s="1"/>
  <c r="N11002" i="4"/>
  <c r="N11024" i="4" s="1"/>
  <c r="O11002" i="4"/>
  <c r="O11024" i="4" s="1"/>
  <c r="P11002" i="4"/>
  <c r="P11024" i="4" s="1"/>
  <c r="I11052" i="4"/>
  <c r="J11052" i="4"/>
  <c r="K11052" i="4"/>
  <c r="L11052" i="4"/>
  <c r="M11052" i="4"/>
  <c r="N11052" i="4"/>
  <c r="O11052" i="4"/>
  <c r="P11052" i="4"/>
  <c r="I11171" i="4"/>
  <c r="J11171" i="4"/>
  <c r="K11171" i="4"/>
  <c r="L11171" i="4"/>
  <c r="M11171" i="4"/>
  <c r="N11171" i="4"/>
  <c r="O11171" i="4"/>
  <c r="P11171" i="4"/>
  <c r="I11193" i="4"/>
  <c r="J11193" i="4"/>
  <c r="K11193" i="4"/>
  <c r="L11193" i="4"/>
  <c r="M11193" i="4"/>
  <c r="N11193" i="4"/>
  <c r="O11193" i="4"/>
  <c r="P11193" i="4"/>
  <c r="I11221" i="4"/>
  <c r="J11221" i="4"/>
  <c r="K11221" i="4"/>
  <c r="L11221" i="4"/>
  <c r="M11221" i="4"/>
  <c r="N11221" i="4"/>
  <c r="O11221" i="4"/>
  <c r="P11221" i="4"/>
  <c r="I11228" i="4"/>
  <c r="J11228" i="4"/>
  <c r="K11228" i="4"/>
  <c r="L11228" i="4"/>
  <c r="M11228" i="4"/>
  <c r="N11228" i="4"/>
  <c r="O11228" i="4"/>
  <c r="P11228" i="4"/>
  <c r="I11229" i="4"/>
  <c r="J11229" i="4"/>
  <c r="K11229" i="4"/>
  <c r="L11229" i="4"/>
  <c r="M11229" i="4"/>
  <c r="N11229" i="4"/>
  <c r="O11229" i="4"/>
  <c r="P11229" i="4"/>
  <c r="I11230" i="4"/>
  <c r="J11230" i="4"/>
  <c r="K11230" i="4"/>
  <c r="L11230" i="4"/>
  <c r="M11230" i="4"/>
  <c r="N11230" i="4"/>
  <c r="O11230" i="4"/>
  <c r="P11230" i="4"/>
  <c r="I11235" i="4"/>
  <c r="J11235" i="4"/>
  <c r="K11235" i="4"/>
  <c r="L11235" i="4"/>
  <c r="M11235" i="4"/>
  <c r="N11235" i="4"/>
  <c r="O11235" i="4"/>
  <c r="P11235" i="4"/>
  <c r="I11237" i="4"/>
  <c r="J11237" i="4"/>
  <c r="K11237" i="4"/>
  <c r="L11237" i="4"/>
  <c r="M11237" i="4"/>
  <c r="N11237" i="4"/>
  <c r="O11237" i="4"/>
  <c r="P11237" i="4"/>
  <c r="I11238" i="4"/>
  <c r="J11238" i="4"/>
  <c r="K11238" i="4"/>
  <c r="L11238" i="4"/>
  <c r="M11238" i="4"/>
  <c r="N11238" i="4"/>
  <c r="O11238" i="4"/>
  <c r="P11238" i="4"/>
  <c r="I11239" i="4"/>
  <c r="J11239" i="4"/>
  <c r="K11239" i="4"/>
  <c r="L11239" i="4"/>
  <c r="M11239" i="4"/>
  <c r="N11239" i="4"/>
  <c r="O11239" i="4"/>
  <c r="P11239" i="4"/>
  <c r="I11240" i="4"/>
  <c r="J11240" i="4"/>
  <c r="K11240" i="4"/>
  <c r="L11240" i="4"/>
  <c r="M11240" i="4"/>
  <c r="N11240" i="4"/>
  <c r="O11240" i="4"/>
  <c r="P11240" i="4"/>
  <c r="I11241" i="4"/>
  <c r="J11241" i="4"/>
  <c r="K11241" i="4"/>
  <c r="L11241" i="4"/>
  <c r="M11241" i="4"/>
  <c r="N11241" i="4"/>
  <c r="O11241" i="4"/>
  <c r="P11241" i="4"/>
  <c r="I11242" i="4"/>
  <c r="J11242" i="4"/>
  <c r="K11242" i="4"/>
  <c r="L11242" i="4"/>
  <c r="M11242" i="4"/>
  <c r="N11242" i="4"/>
  <c r="O11242" i="4"/>
  <c r="P11242" i="4"/>
  <c r="I11249" i="4"/>
  <c r="J11249" i="4"/>
  <c r="K11249" i="4"/>
  <c r="L11249" i="4"/>
  <c r="M11249" i="4"/>
  <c r="N11249" i="4"/>
  <c r="O11249" i="4"/>
  <c r="P11249" i="4"/>
  <c r="I11250" i="4"/>
  <c r="J11250" i="4"/>
  <c r="K11250" i="4"/>
  <c r="L11250" i="4"/>
  <c r="M11250" i="4"/>
  <c r="N11250" i="4"/>
  <c r="O11250" i="4"/>
  <c r="P11250" i="4"/>
  <c r="I11252" i="4"/>
  <c r="J11252" i="4"/>
  <c r="K11252" i="4"/>
  <c r="L11252" i="4"/>
  <c r="M11252" i="4"/>
  <c r="N11252" i="4"/>
  <c r="O11252" i="4"/>
  <c r="P11252" i="4"/>
  <c r="I11253" i="4"/>
  <c r="J11253" i="4"/>
  <c r="K11253" i="4"/>
  <c r="L11253" i="4"/>
  <c r="M11253" i="4"/>
  <c r="N11253" i="4"/>
  <c r="O11253" i="4"/>
  <c r="P11253" i="4"/>
  <c r="I11257" i="4"/>
  <c r="J11257" i="4"/>
  <c r="K11257" i="4"/>
  <c r="L11257" i="4"/>
  <c r="M11257" i="4"/>
  <c r="N11257" i="4"/>
  <c r="O11257" i="4"/>
  <c r="P11257" i="4"/>
  <c r="I11258" i="4"/>
  <c r="J11258" i="4"/>
  <c r="K11258" i="4"/>
  <c r="L11258" i="4"/>
  <c r="M11258" i="4"/>
  <c r="N11258" i="4"/>
  <c r="O11258" i="4"/>
  <c r="P11258" i="4"/>
  <c r="I11259" i="4"/>
  <c r="J11259" i="4"/>
  <c r="K11259" i="4"/>
  <c r="L11259" i="4"/>
  <c r="M11259" i="4"/>
  <c r="N11259" i="4"/>
  <c r="O11259" i="4"/>
  <c r="P11259" i="4"/>
  <c r="I11261" i="4"/>
  <c r="J11261" i="4"/>
  <c r="K11261" i="4"/>
  <c r="L11261" i="4"/>
  <c r="M11261" i="4"/>
  <c r="N11261" i="4"/>
  <c r="O11261" i="4"/>
  <c r="P11261" i="4"/>
  <c r="I11265" i="4"/>
  <c r="J11265" i="4"/>
  <c r="K11265" i="4"/>
  <c r="L11265" i="4"/>
  <c r="M11265" i="4"/>
  <c r="N11265" i="4"/>
  <c r="O11265" i="4"/>
  <c r="P11265" i="4"/>
  <c r="I11268" i="4"/>
  <c r="J11268" i="4"/>
  <c r="K11268" i="4"/>
  <c r="L11268" i="4"/>
  <c r="M11268" i="4"/>
  <c r="N11268" i="4"/>
  <c r="O11268" i="4"/>
  <c r="P11268" i="4"/>
  <c r="I11269" i="4"/>
  <c r="J11269" i="4"/>
  <c r="K11269" i="4"/>
  <c r="L11269" i="4"/>
  <c r="M11269" i="4"/>
  <c r="N11269" i="4"/>
  <c r="O11269" i="4"/>
  <c r="P11269" i="4"/>
  <c r="I11271" i="4"/>
  <c r="J11271" i="4"/>
  <c r="K11271" i="4"/>
  <c r="L11271" i="4"/>
  <c r="M11271" i="4"/>
  <c r="N11271" i="4"/>
  <c r="O11271" i="4"/>
  <c r="P11271" i="4"/>
  <c r="I11335" i="4"/>
  <c r="J11335" i="4"/>
  <c r="K11335" i="4"/>
  <c r="L11335" i="4"/>
  <c r="M11335" i="4"/>
  <c r="N11335" i="4"/>
  <c r="O11335" i="4"/>
  <c r="P11335" i="4"/>
  <c r="I11336" i="4"/>
  <c r="J11336" i="4"/>
  <c r="K11336" i="4"/>
  <c r="L11336" i="4"/>
  <c r="M11336" i="4"/>
  <c r="N11336" i="4"/>
  <c r="O11336" i="4"/>
  <c r="P11336" i="4"/>
  <c r="I11339" i="4"/>
  <c r="J11339" i="4"/>
  <c r="K11339" i="4"/>
  <c r="L11339" i="4"/>
  <c r="M11339" i="4"/>
  <c r="N11339" i="4"/>
  <c r="O11339" i="4"/>
  <c r="P11339" i="4"/>
  <c r="I11340" i="4"/>
  <c r="J11340" i="4"/>
  <c r="K11340" i="4"/>
  <c r="L11340" i="4"/>
  <c r="M11340" i="4"/>
  <c r="N11340" i="4"/>
  <c r="O11340" i="4"/>
  <c r="P11340" i="4"/>
  <c r="I11341" i="4"/>
  <c r="J11341" i="4"/>
  <c r="K11341" i="4"/>
  <c r="L11341" i="4"/>
  <c r="M11341" i="4"/>
  <c r="N11341" i="4"/>
  <c r="O11341" i="4"/>
  <c r="P11341" i="4"/>
  <c r="I11344" i="4"/>
  <c r="J11344" i="4"/>
  <c r="K11344" i="4"/>
  <c r="L11344" i="4"/>
  <c r="M11344" i="4"/>
  <c r="N11344" i="4"/>
  <c r="O11344" i="4"/>
  <c r="P11344" i="4"/>
  <c r="I11348" i="4"/>
  <c r="J11348" i="4"/>
  <c r="K11348" i="4"/>
  <c r="L11348" i="4"/>
  <c r="M11348" i="4"/>
  <c r="N11348" i="4"/>
  <c r="O11348" i="4"/>
  <c r="P11348" i="4"/>
  <c r="I11351" i="4"/>
  <c r="J11351" i="4"/>
  <c r="K11351" i="4"/>
  <c r="L11351" i="4"/>
  <c r="M11351" i="4"/>
  <c r="N11351" i="4"/>
  <c r="O11351" i="4"/>
  <c r="P11351" i="4"/>
  <c r="I11352" i="4"/>
  <c r="J11352" i="4"/>
  <c r="K11352" i="4"/>
  <c r="L11352" i="4"/>
  <c r="M11352" i="4"/>
  <c r="N11352" i="4"/>
  <c r="O11352" i="4"/>
  <c r="P11352" i="4"/>
  <c r="I11363" i="4"/>
  <c r="J11363" i="4"/>
  <c r="K11363" i="4"/>
  <c r="L11363" i="4"/>
  <c r="M11363" i="4"/>
  <c r="N11363" i="4"/>
  <c r="O11363" i="4"/>
  <c r="P11363" i="4"/>
  <c r="I11370" i="4"/>
  <c r="J11370" i="4"/>
  <c r="K11370" i="4"/>
  <c r="L11370" i="4"/>
  <c r="M11370" i="4"/>
  <c r="N11370" i="4"/>
  <c r="O11370" i="4"/>
  <c r="P11370" i="4"/>
  <c r="I11389" i="4"/>
  <c r="J11389" i="4"/>
  <c r="K11389" i="4"/>
  <c r="L11389" i="4"/>
  <c r="M11389" i="4"/>
  <c r="N11389" i="4"/>
  <c r="O11389" i="4"/>
  <c r="P11389" i="4"/>
  <c r="I11391" i="4"/>
  <c r="J11391" i="4"/>
  <c r="K11391" i="4"/>
  <c r="L11391" i="4"/>
  <c r="M11391" i="4"/>
  <c r="N11391" i="4"/>
  <c r="O11391" i="4"/>
  <c r="P11391" i="4"/>
  <c r="I11401" i="4"/>
  <c r="J11401" i="4"/>
  <c r="K11401" i="4"/>
  <c r="L11401" i="4"/>
  <c r="M11401" i="4"/>
  <c r="N11401" i="4"/>
  <c r="O11401" i="4"/>
  <c r="P11401" i="4"/>
  <c r="I11407" i="4"/>
  <c r="J11407" i="4"/>
  <c r="K11407" i="4"/>
  <c r="L11407" i="4"/>
  <c r="M11407" i="4"/>
  <c r="N11407" i="4"/>
  <c r="O11407" i="4"/>
  <c r="P11407" i="4"/>
  <c r="I11421" i="4"/>
  <c r="J11421" i="4"/>
  <c r="K11421" i="4"/>
  <c r="L11421" i="4"/>
  <c r="M11421" i="4"/>
  <c r="N11421" i="4"/>
  <c r="O11421" i="4"/>
  <c r="P11421" i="4"/>
  <c r="I11602" i="4"/>
  <c r="I11452" i="4" s="1"/>
  <c r="J11602" i="4"/>
  <c r="J11452" i="4" s="1"/>
  <c r="K11602" i="4"/>
  <c r="K11452" i="4" s="1"/>
  <c r="L11602" i="4"/>
  <c r="L11452" i="4" s="1"/>
  <c r="M11602" i="4"/>
  <c r="M11452" i="4" s="1"/>
  <c r="N11602" i="4"/>
  <c r="N11452" i="4" s="1"/>
  <c r="O11602" i="4"/>
  <c r="O11452" i="4" s="1"/>
  <c r="P11602" i="4"/>
  <c r="P11452" i="4" s="1"/>
  <c r="I11702" i="4"/>
  <c r="I11724" i="4" s="1"/>
  <c r="J11702" i="4"/>
  <c r="J11724" i="4" s="1"/>
  <c r="K11702" i="4"/>
  <c r="K11724" i="4" s="1"/>
  <c r="L11702" i="4"/>
  <c r="M11702" i="4"/>
  <c r="M11724" i="4" s="1"/>
  <c r="N11702" i="4"/>
  <c r="N11724" i="4" s="1"/>
  <c r="O11702" i="4"/>
  <c r="O11724" i="4" s="1"/>
  <c r="P11702" i="4"/>
  <c r="P11724" i="4" s="1"/>
  <c r="L11024" i="4" l="1"/>
  <c r="L11724" i="4"/>
  <c r="I11752" i="4"/>
  <c r="J11752" i="4"/>
  <c r="K11752" i="4"/>
  <c r="L11752" i="4"/>
  <c r="M11752" i="4"/>
  <c r="N11752" i="4"/>
  <c r="O11752" i="4"/>
  <c r="P11752" i="4"/>
  <c r="I9428" i="4"/>
  <c r="I9328" i="4" s="1"/>
  <c r="J9428" i="4"/>
  <c r="J9328" i="4" s="1"/>
  <c r="K9428" i="4"/>
  <c r="K9328" i="4" s="1"/>
  <c r="L9428" i="4"/>
  <c r="L9328" i="4" s="1"/>
  <c r="M9428" i="4"/>
  <c r="M9328" i="4" s="1"/>
  <c r="N9428" i="4"/>
  <c r="N9328" i="4" s="1"/>
  <c r="O9428" i="4"/>
  <c r="O9328" i="4" s="1"/>
  <c r="P9428" i="4"/>
  <c r="P9328" i="4" s="1"/>
  <c r="I9429" i="4"/>
  <c r="J9429" i="4"/>
  <c r="K9429" i="4"/>
  <c r="L9429" i="4"/>
  <c r="M9429" i="4"/>
  <c r="N9429" i="4"/>
  <c r="O9429" i="4"/>
  <c r="P9429" i="4"/>
  <c r="I9430" i="4"/>
  <c r="J9430" i="4"/>
  <c r="K9430" i="4"/>
  <c r="L9430" i="4"/>
  <c r="M9430" i="4"/>
  <c r="N9430" i="4"/>
  <c r="O9430" i="4"/>
  <c r="P9430" i="4"/>
  <c r="I9431" i="4"/>
  <c r="J9431" i="4"/>
  <c r="K9431" i="4"/>
  <c r="L9431" i="4"/>
  <c r="M9431" i="4"/>
  <c r="N9431" i="4"/>
  <c r="O9431" i="4"/>
  <c r="P9431" i="4"/>
  <c r="I9432" i="4"/>
  <c r="J9432" i="4"/>
  <c r="K9432" i="4"/>
  <c r="L9432" i="4"/>
  <c r="M9432" i="4"/>
  <c r="N9432" i="4"/>
  <c r="O9432" i="4"/>
  <c r="P9432" i="4"/>
  <c r="I9434" i="4"/>
  <c r="J9434" i="4"/>
  <c r="K9434" i="4"/>
  <c r="L9434" i="4"/>
  <c r="M9434" i="4"/>
  <c r="N9434" i="4"/>
  <c r="O9434" i="4"/>
  <c r="P9434" i="4"/>
  <c r="I9435" i="4"/>
  <c r="J9435" i="4"/>
  <c r="K9435" i="4"/>
  <c r="L9435" i="4"/>
  <c r="M9435" i="4"/>
  <c r="N9435" i="4"/>
  <c r="O9435" i="4"/>
  <c r="P9435" i="4"/>
  <c r="I9436" i="4"/>
  <c r="J9436" i="4"/>
  <c r="K9436" i="4"/>
  <c r="L9436" i="4"/>
  <c r="M9436" i="4"/>
  <c r="N9436" i="4"/>
  <c r="O9436" i="4"/>
  <c r="P9436" i="4"/>
  <c r="I9437" i="4"/>
  <c r="J9437" i="4"/>
  <c r="K9437" i="4"/>
  <c r="L9437" i="4"/>
  <c r="M9437" i="4"/>
  <c r="N9437" i="4"/>
  <c r="O9437" i="4"/>
  <c r="P9437" i="4"/>
  <c r="I9438" i="4"/>
  <c r="J9438" i="4"/>
  <c r="K9438" i="4"/>
  <c r="L9438" i="4"/>
  <c r="M9438" i="4"/>
  <c r="N9438" i="4"/>
  <c r="O9438" i="4"/>
  <c r="P9438" i="4"/>
  <c r="I9439" i="4"/>
  <c r="J9439" i="4"/>
  <c r="K9439" i="4"/>
  <c r="L9439" i="4"/>
  <c r="M9439" i="4"/>
  <c r="N9439" i="4"/>
  <c r="O9439" i="4"/>
  <c r="P9439" i="4"/>
  <c r="I9440" i="4"/>
  <c r="J9440" i="4"/>
  <c r="K9440" i="4"/>
  <c r="L9440" i="4"/>
  <c r="M9440" i="4"/>
  <c r="N9440" i="4"/>
  <c r="O9440" i="4"/>
  <c r="P9440" i="4"/>
  <c r="I9441" i="4"/>
  <c r="J9441" i="4"/>
  <c r="K9441" i="4"/>
  <c r="L9441" i="4"/>
  <c r="M9441" i="4"/>
  <c r="N9441" i="4"/>
  <c r="O9441" i="4"/>
  <c r="P9441" i="4"/>
  <c r="I9442" i="4"/>
  <c r="J9442" i="4"/>
  <c r="K9442" i="4"/>
  <c r="L9442" i="4"/>
  <c r="M9442" i="4"/>
  <c r="N9442" i="4"/>
  <c r="O9442" i="4"/>
  <c r="P9442" i="4"/>
  <c r="I9443" i="4"/>
  <c r="J9443" i="4"/>
  <c r="K9443" i="4"/>
  <c r="L9443" i="4"/>
  <c r="M9443" i="4"/>
  <c r="N9443" i="4"/>
  <c r="O9443" i="4"/>
  <c r="P9443" i="4"/>
  <c r="I9444" i="4"/>
  <c r="J9444" i="4"/>
  <c r="K9444" i="4"/>
  <c r="L9444" i="4"/>
  <c r="M9444" i="4"/>
  <c r="N9444" i="4"/>
  <c r="O9444" i="4"/>
  <c r="P9444" i="4"/>
  <c r="I9445" i="4"/>
  <c r="J9445" i="4"/>
  <c r="K9445" i="4"/>
  <c r="L9445" i="4"/>
  <c r="M9445" i="4"/>
  <c r="N9445" i="4"/>
  <c r="O9445" i="4"/>
  <c r="P9445" i="4"/>
  <c r="I9446" i="4"/>
  <c r="J9446" i="4"/>
  <c r="K9446" i="4"/>
  <c r="L9446" i="4"/>
  <c r="M9446" i="4"/>
  <c r="N9446" i="4"/>
  <c r="O9446" i="4"/>
  <c r="P9446" i="4"/>
  <c r="I9447" i="4"/>
  <c r="J9447" i="4"/>
  <c r="K9447" i="4"/>
  <c r="L9447" i="4"/>
  <c r="M9447" i="4"/>
  <c r="N9447" i="4"/>
  <c r="O9447" i="4"/>
  <c r="P9447" i="4"/>
  <c r="I9448" i="4"/>
  <c r="J9448" i="4"/>
  <c r="K9448" i="4"/>
  <c r="L9448" i="4"/>
  <c r="M9448" i="4"/>
  <c r="N9448" i="4"/>
  <c r="O9448" i="4"/>
  <c r="P9448" i="4"/>
  <c r="I9449" i="4"/>
  <c r="J9449" i="4"/>
  <c r="K9449" i="4"/>
  <c r="L9449" i="4"/>
  <c r="M9449" i="4"/>
  <c r="N9449" i="4"/>
  <c r="O9449" i="4"/>
  <c r="P9449" i="4"/>
  <c r="I9450" i="4"/>
  <c r="J9450" i="4"/>
  <c r="K9450" i="4"/>
  <c r="L9450" i="4"/>
  <c r="M9450" i="4"/>
  <c r="N9450" i="4"/>
  <c r="O9450" i="4"/>
  <c r="P9450" i="4"/>
  <c r="I9451" i="4"/>
  <c r="J9451" i="4"/>
  <c r="K9451" i="4"/>
  <c r="L9451" i="4"/>
  <c r="M9451" i="4"/>
  <c r="N9451" i="4"/>
  <c r="O9451" i="4"/>
  <c r="P9451" i="4"/>
  <c r="I9453" i="4"/>
  <c r="J9453" i="4"/>
  <c r="K9453" i="4"/>
  <c r="L9453" i="4"/>
  <c r="M9453" i="4"/>
  <c r="N9453" i="4"/>
  <c r="O9453" i="4"/>
  <c r="P9453" i="4"/>
  <c r="I9454" i="4"/>
  <c r="J9454" i="4"/>
  <c r="K9454" i="4"/>
  <c r="L9454" i="4"/>
  <c r="M9454" i="4"/>
  <c r="N9454" i="4"/>
  <c r="O9454" i="4"/>
  <c r="P9454" i="4"/>
  <c r="I9457" i="4"/>
  <c r="J9457" i="4"/>
  <c r="K9457" i="4"/>
  <c r="L9457" i="4"/>
  <c r="M9457" i="4"/>
  <c r="N9457" i="4"/>
  <c r="O9457" i="4"/>
  <c r="P9457" i="4"/>
  <c r="I9458" i="4"/>
  <c r="J9458" i="4"/>
  <c r="K9458" i="4"/>
  <c r="L9458" i="4"/>
  <c r="M9458" i="4"/>
  <c r="N9458" i="4"/>
  <c r="O9458" i="4"/>
  <c r="P9458" i="4"/>
  <c r="I9459" i="4"/>
  <c r="J9459" i="4"/>
  <c r="K9459" i="4"/>
  <c r="L9459" i="4"/>
  <c r="M9459" i="4"/>
  <c r="N9459" i="4"/>
  <c r="O9459" i="4"/>
  <c r="P9459" i="4"/>
  <c r="I9461" i="4"/>
  <c r="J9461" i="4"/>
  <c r="K9461" i="4"/>
  <c r="L9461" i="4"/>
  <c r="M9461" i="4"/>
  <c r="N9461" i="4"/>
  <c r="O9461" i="4"/>
  <c r="P9461" i="4"/>
  <c r="I9463" i="4"/>
  <c r="J9463" i="4"/>
  <c r="K9463" i="4"/>
  <c r="L9463" i="4"/>
  <c r="M9463" i="4"/>
  <c r="N9463" i="4"/>
  <c r="O9463" i="4"/>
  <c r="P9463" i="4"/>
  <c r="I9464" i="4"/>
  <c r="J9464" i="4"/>
  <c r="K9464" i="4"/>
  <c r="L9464" i="4"/>
  <c r="M9464" i="4"/>
  <c r="N9464" i="4"/>
  <c r="O9464" i="4"/>
  <c r="P9464" i="4"/>
  <c r="I9465" i="4"/>
  <c r="J9465" i="4"/>
  <c r="K9465" i="4"/>
  <c r="L9465" i="4"/>
  <c r="M9465" i="4"/>
  <c r="N9465" i="4"/>
  <c r="O9465" i="4"/>
  <c r="P9465" i="4"/>
  <c r="I9466" i="4"/>
  <c r="J9466" i="4"/>
  <c r="K9466" i="4"/>
  <c r="L9466" i="4"/>
  <c r="M9466" i="4"/>
  <c r="N9466" i="4"/>
  <c r="O9466" i="4"/>
  <c r="P9466" i="4"/>
  <c r="I9467" i="4"/>
  <c r="J9467" i="4"/>
  <c r="K9467" i="4"/>
  <c r="L9467" i="4"/>
  <c r="M9467" i="4"/>
  <c r="N9467" i="4"/>
  <c r="O9467" i="4"/>
  <c r="P9467" i="4"/>
  <c r="I9468" i="4"/>
  <c r="I9368" i="4" s="1"/>
  <c r="J9468" i="4"/>
  <c r="J9368" i="4" s="1"/>
  <c r="K9468" i="4"/>
  <c r="L9468" i="4"/>
  <c r="L9368" i="4" s="1"/>
  <c r="M9468" i="4"/>
  <c r="N9468" i="4"/>
  <c r="O9468" i="4"/>
  <c r="O9368" i="4" s="1"/>
  <c r="P9468" i="4"/>
  <c r="P9368" i="4" s="1"/>
  <c r="I9469" i="4"/>
  <c r="J9469" i="4"/>
  <c r="K9469" i="4"/>
  <c r="L9469" i="4"/>
  <c r="M9469" i="4"/>
  <c r="N9469" i="4"/>
  <c r="O9469" i="4"/>
  <c r="P9469" i="4"/>
  <c r="I9470" i="4"/>
  <c r="J9470" i="4"/>
  <c r="K9470" i="4"/>
  <c r="L9470" i="4"/>
  <c r="M9470" i="4"/>
  <c r="N9470" i="4"/>
  <c r="O9470" i="4"/>
  <c r="P9470" i="4"/>
  <c r="I9379" i="4"/>
  <c r="J9379" i="4"/>
  <c r="J9329" i="4" s="1"/>
  <c r="K9379" i="4"/>
  <c r="L9379" i="4"/>
  <c r="M9379" i="4"/>
  <c r="N9379" i="4"/>
  <c r="N9329" i="4" s="1"/>
  <c r="O9379" i="4"/>
  <c r="P9379" i="4"/>
  <c r="P9329" i="4" s="1"/>
  <c r="I9380" i="4"/>
  <c r="I9330" i="4" s="1"/>
  <c r="J9380" i="4"/>
  <c r="J9330" i="4" s="1"/>
  <c r="K9380" i="4"/>
  <c r="L9380" i="4"/>
  <c r="L9330" i="4" s="1"/>
  <c r="M9380" i="4"/>
  <c r="N9380" i="4"/>
  <c r="O9380" i="4"/>
  <c r="O9330" i="4" s="1"/>
  <c r="P9380" i="4"/>
  <c r="P9330" i="4" s="1"/>
  <c r="I9381" i="4"/>
  <c r="J9381" i="4"/>
  <c r="K9381" i="4"/>
  <c r="K9331" i="4" s="1"/>
  <c r="L9381" i="4"/>
  <c r="L9331" i="4" s="1"/>
  <c r="M9381" i="4"/>
  <c r="N9381" i="4"/>
  <c r="N9331" i="4" s="1"/>
  <c r="O9381" i="4"/>
  <c r="P9381" i="4"/>
  <c r="I9382" i="4"/>
  <c r="J9382" i="4"/>
  <c r="J9332" i="4" s="1"/>
  <c r="K9382" i="4"/>
  <c r="L9382" i="4"/>
  <c r="M9382" i="4"/>
  <c r="M9332" i="4" s="1"/>
  <c r="N9382" i="4"/>
  <c r="N9332" i="4" s="1"/>
  <c r="O9382" i="4"/>
  <c r="P9382" i="4"/>
  <c r="P9332" i="4" s="1"/>
  <c r="I9384" i="4"/>
  <c r="I9334" i="4" s="1"/>
  <c r="J9384" i="4"/>
  <c r="J9334" i="4" s="1"/>
  <c r="K9384" i="4"/>
  <c r="L9384" i="4"/>
  <c r="L9334" i="4" s="1"/>
  <c r="M9384" i="4"/>
  <c r="N9384" i="4"/>
  <c r="O9384" i="4"/>
  <c r="O9334" i="4" s="1"/>
  <c r="P9384" i="4"/>
  <c r="P9334" i="4" s="1"/>
  <c r="I9385" i="4"/>
  <c r="J9385" i="4"/>
  <c r="K9385" i="4"/>
  <c r="K9335" i="4" s="1"/>
  <c r="L9385" i="4"/>
  <c r="L9335" i="4" s="1"/>
  <c r="M9385" i="4"/>
  <c r="N9385" i="4"/>
  <c r="N9335" i="4" s="1"/>
  <c r="O9385" i="4"/>
  <c r="P9385" i="4"/>
  <c r="I9386" i="4"/>
  <c r="J9386" i="4"/>
  <c r="J9336" i="4" s="1"/>
  <c r="K9386" i="4"/>
  <c r="L9386" i="4"/>
  <c r="M9386" i="4"/>
  <c r="M9336" i="4" s="1"/>
  <c r="N9386" i="4"/>
  <c r="N9336" i="4" s="1"/>
  <c r="O9386" i="4"/>
  <c r="P9386" i="4"/>
  <c r="P9336" i="4" s="1"/>
  <c r="I9387" i="4"/>
  <c r="I9337" i="4" s="1"/>
  <c r="J9387" i="4"/>
  <c r="J9337" i="4" s="1"/>
  <c r="K9387" i="4"/>
  <c r="L9387" i="4"/>
  <c r="L9337" i="4" s="1"/>
  <c r="M9387" i="4"/>
  <c r="N9387" i="4"/>
  <c r="O9387" i="4"/>
  <c r="O9337" i="4" s="1"/>
  <c r="P9387" i="4"/>
  <c r="P9337" i="4" s="1"/>
  <c r="I9388" i="4"/>
  <c r="J9388" i="4"/>
  <c r="K9388" i="4"/>
  <c r="K9338" i="4" s="1"/>
  <c r="L9388" i="4"/>
  <c r="L9338" i="4" s="1"/>
  <c r="M9388" i="4"/>
  <c r="N9388" i="4"/>
  <c r="N9338" i="4" s="1"/>
  <c r="O9388" i="4"/>
  <c r="P9388" i="4"/>
  <c r="I9389" i="4"/>
  <c r="J9389" i="4"/>
  <c r="J9339" i="4" s="1"/>
  <c r="K9389" i="4"/>
  <c r="L9389" i="4"/>
  <c r="M9389" i="4"/>
  <c r="N9389" i="4"/>
  <c r="N9339" i="4" s="1"/>
  <c r="O9389" i="4"/>
  <c r="P9389" i="4"/>
  <c r="P9339" i="4" s="1"/>
  <c r="I9390" i="4"/>
  <c r="I9340" i="4" s="1"/>
  <c r="J9390" i="4"/>
  <c r="J9340" i="4" s="1"/>
  <c r="K9390" i="4"/>
  <c r="L9390" i="4"/>
  <c r="L9340" i="4" s="1"/>
  <c r="M9390" i="4"/>
  <c r="N9390" i="4"/>
  <c r="O9390" i="4"/>
  <c r="O9340" i="4" s="1"/>
  <c r="P9390" i="4"/>
  <c r="P9340" i="4" s="1"/>
  <c r="I9391" i="4"/>
  <c r="J9391" i="4"/>
  <c r="K9391" i="4"/>
  <c r="K9341" i="4" s="1"/>
  <c r="L9391" i="4"/>
  <c r="L9341" i="4" s="1"/>
  <c r="M9391" i="4"/>
  <c r="N9391" i="4"/>
  <c r="N9341" i="4" s="1"/>
  <c r="O9391" i="4"/>
  <c r="P9391" i="4"/>
  <c r="I9392" i="4"/>
  <c r="J9392" i="4"/>
  <c r="J9342" i="4" s="1"/>
  <c r="K9392" i="4"/>
  <c r="L9392" i="4"/>
  <c r="M9392" i="4"/>
  <c r="M9342" i="4" s="1"/>
  <c r="N9392" i="4"/>
  <c r="N9342" i="4" s="1"/>
  <c r="O9392" i="4"/>
  <c r="P9392" i="4"/>
  <c r="P9342" i="4" s="1"/>
  <c r="I9393" i="4"/>
  <c r="I9343" i="4" s="1"/>
  <c r="J9393" i="4"/>
  <c r="J9343" i="4" s="1"/>
  <c r="K9393" i="4"/>
  <c r="L9393" i="4"/>
  <c r="L9343" i="4" s="1"/>
  <c r="M9393" i="4"/>
  <c r="N9393" i="4"/>
  <c r="O9393" i="4"/>
  <c r="O9343" i="4" s="1"/>
  <c r="P9393" i="4"/>
  <c r="P9343" i="4" s="1"/>
  <c r="I9394" i="4"/>
  <c r="J9394" i="4"/>
  <c r="K9394" i="4"/>
  <c r="K9344" i="4" s="1"/>
  <c r="L9394" i="4"/>
  <c r="L9344" i="4" s="1"/>
  <c r="M9394" i="4"/>
  <c r="N9394" i="4"/>
  <c r="N9344" i="4" s="1"/>
  <c r="O9394" i="4"/>
  <c r="P9394" i="4"/>
  <c r="I9395" i="4"/>
  <c r="J9395" i="4"/>
  <c r="J9345" i="4" s="1"/>
  <c r="K9395" i="4"/>
  <c r="L9395" i="4"/>
  <c r="M9395" i="4"/>
  <c r="M9345" i="4" s="1"/>
  <c r="N9395" i="4"/>
  <c r="N9345" i="4" s="1"/>
  <c r="O9395" i="4"/>
  <c r="P9395" i="4"/>
  <c r="P9345" i="4" s="1"/>
  <c r="I9396" i="4"/>
  <c r="I9346" i="4" s="1"/>
  <c r="J9396" i="4"/>
  <c r="J9346" i="4" s="1"/>
  <c r="K9396" i="4"/>
  <c r="L9396" i="4"/>
  <c r="L9346" i="4" s="1"/>
  <c r="M9396" i="4"/>
  <c r="N9396" i="4"/>
  <c r="O9396" i="4"/>
  <c r="O9346" i="4" s="1"/>
  <c r="P9396" i="4"/>
  <c r="P9346" i="4" s="1"/>
  <c r="I9397" i="4"/>
  <c r="J9397" i="4"/>
  <c r="K9397" i="4"/>
  <c r="K9347" i="4" s="1"/>
  <c r="L9397" i="4"/>
  <c r="L9347" i="4" s="1"/>
  <c r="M9397" i="4"/>
  <c r="N9397" i="4"/>
  <c r="O9397" i="4"/>
  <c r="P9397" i="4"/>
  <c r="I9398" i="4"/>
  <c r="J9398" i="4"/>
  <c r="J9348" i="4" s="1"/>
  <c r="K9398" i="4"/>
  <c r="L9398" i="4"/>
  <c r="M9398" i="4"/>
  <c r="M9348" i="4" s="1"/>
  <c r="N9398" i="4"/>
  <c r="N9348" i="4" s="1"/>
  <c r="O9398" i="4"/>
  <c r="P9398" i="4"/>
  <c r="P9348" i="4" s="1"/>
  <c r="I9399" i="4"/>
  <c r="I9349" i="4" s="1"/>
  <c r="J9399" i="4"/>
  <c r="J9349" i="4" s="1"/>
  <c r="K9399" i="4"/>
  <c r="L9399" i="4"/>
  <c r="L9349" i="4" s="1"/>
  <c r="M9399" i="4"/>
  <c r="N9399" i="4"/>
  <c r="O9399" i="4"/>
  <c r="O9349" i="4" s="1"/>
  <c r="P9399" i="4"/>
  <c r="P9349" i="4" s="1"/>
  <c r="I9400" i="4"/>
  <c r="J9400" i="4"/>
  <c r="K9400" i="4"/>
  <c r="K9350" i="4" s="1"/>
  <c r="L9400" i="4"/>
  <c r="L9350" i="4" s="1"/>
  <c r="M9400" i="4"/>
  <c r="N9400" i="4"/>
  <c r="N9350" i="4" s="1"/>
  <c r="O9400" i="4"/>
  <c r="P9400" i="4"/>
  <c r="I9401" i="4"/>
  <c r="J9401" i="4"/>
  <c r="J9351" i="4" s="1"/>
  <c r="K9401" i="4"/>
  <c r="L9401" i="4"/>
  <c r="M9401" i="4"/>
  <c r="M9351" i="4" s="1"/>
  <c r="N9401" i="4"/>
  <c r="N9351" i="4" s="1"/>
  <c r="O9401" i="4"/>
  <c r="P9401" i="4"/>
  <c r="P9351" i="4" s="1"/>
  <c r="I9402" i="4"/>
  <c r="I9352" i="4" s="1"/>
  <c r="J9402" i="4"/>
  <c r="J9352" i="4" s="1"/>
  <c r="K9402" i="4"/>
  <c r="L9402" i="4"/>
  <c r="L9352" i="4" s="1"/>
  <c r="M9402" i="4"/>
  <c r="N9402" i="4"/>
  <c r="O9402" i="4"/>
  <c r="O9352" i="4" s="1"/>
  <c r="P9402" i="4"/>
  <c r="P9352" i="4" s="1"/>
  <c r="I9403" i="4"/>
  <c r="J9403" i="4"/>
  <c r="K9403" i="4"/>
  <c r="L9403" i="4"/>
  <c r="M9403" i="4"/>
  <c r="N9403" i="4"/>
  <c r="O9403" i="4"/>
  <c r="P9403" i="4"/>
  <c r="I9404" i="4"/>
  <c r="J9404" i="4"/>
  <c r="K9404" i="4"/>
  <c r="K9354" i="4" s="1"/>
  <c r="L9404" i="4"/>
  <c r="M9404" i="4"/>
  <c r="M9354" i="4" s="1"/>
  <c r="N9404" i="4"/>
  <c r="O9404" i="4"/>
  <c r="P9404" i="4"/>
  <c r="I9407" i="4"/>
  <c r="J9407" i="4"/>
  <c r="K9407" i="4"/>
  <c r="L9407" i="4"/>
  <c r="M9407" i="4"/>
  <c r="N9407" i="4"/>
  <c r="O9407" i="4"/>
  <c r="P9407" i="4"/>
  <c r="I9408" i="4"/>
  <c r="J9408" i="4"/>
  <c r="K9408" i="4"/>
  <c r="L9408" i="4"/>
  <c r="M9408" i="4"/>
  <c r="N9408" i="4"/>
  <c r="O9408" i="4"/>
  <c r="P9408" i="4"/>
  <c r="I9409" i="4"/>
  <c r="J9409" i="4"/>
  <c r="K9409" i="4"/>
  <c r="L9409" i="4"/>
  <c r="M9409" i="4"/>
  <c r="N9409" i="4"/>
  <c r="O9409" i="4"/>
  <c r="P9409" i="4"/>
  <c r="I9411" i="4"/>
  <c r="J9411" i="4"/>
  <c r="K9411" i="4"/>
  <c r="L9411" i="4"/>
  <c r="M9411" i="4"/>
  <c r="N9411" i="4"/>
  <c r="O9411" i="4"/>
  <c r="P9411" i="4"/>
  <c r="I9413" i="4"/>
  <c r="J9413" i="4"/>
  <c r="K9413" i="4"/>
  <c r="L9413" i="4"/>
  <c r="M9413" i="4"/>
  <c r="N9413" i="4"/>
  <c r="O9413" i="4"/>
  <c r="P9413" i="4"/>
  <c r="I9414" i="4"/>
  <c r="J9414" i="4"/>
  <c r="K9414" i="4"/>
  <c r="L9414" i="4"/>
  <c r="M9414" i="4"/>
  <c r="N9414" i="4"/>
  <c r="O9414" i="4"/>
  <c r="P9414" i="4"/>
  <c r="I9415" i="4"/>
  <c r="J9415" i="4"/>
  <c r="K9415" i="4"/>
  <c r="L9415" i="4"/>
  <c r="M9415" i="4"/>
  <c r="N9415" i="4"/>
  <c r="O9415" i="4"/>
  <c r="P9415" i="4"/>
  <c r="I9416" i="4"/>
  <c r="J9416" i="4"/>
  <c r="K9416" i="4"/>
  <c r="L9416" i="4"/>
  <c r="M9416" i="4"/>
  <c r="N9416" i="4"/>
  <c r="O9416" i="4"/>
  <c r="P9416" i="4"/>
  <c r="I9417" i="4"/>
  <c r="J9417" i="4"/>
  <c r="K9417" i="4"/>
  <c r="L9417" i="4"/>
  <c r="M9417" i="4"/>
  <c r="N9417" i="4"/>
  <c r="O9417" i="4"/>
  <c r="P9417" i="4"/>
  <c r="I9419" i="4"/>
  <c r="J9419" i="4"/>
  <c r="K9419" i="4"/>
  <c r="L9419" i="4"/>
  <c r="M9419" i="4"/>
  <c r="N9419" i="4"/>
  <c r="O9419" i="4"/>
  <c r="P9419" i="4"/>
  <c r="I9420" i="4"/>
  <c r="J9420" i="4"/>
  <c r="K9420" i="4"/>
  <c r="L9420" i="4"/>
  <c r="M9420" i="4"/>
  <c r="N9420" i="4"/>
  <c r="O9420" i="4"/>
  <c r="P9420" i="4"/>
  <c r="I9421" i="4"/>
  <c r="I9371" i="4" s="1"/>
  <c r="J9421" i="4"/>
  <c r="J9371" i="4" s="1"/>
  <c r="K9421" i="4"/>
  <c r="L9421" i="4"/>
  <c r="L9371" i="4" s="1"/>
  <c r="M9421" i="4"/>
  <c r="N9421" i="4"/>
  <c r="O9421" i="4"/>
  <c r="O9371" i="4" s="1"/>
  <c r="P9421" i="4"/>
  <c r="P9371" i="4" s="1"/>
  <c r="I9278" i="4"/>
  <c r="J9278" i="4"/>
  <c r="K9278" i="4"/>
  <c r="L9278" i="4"/>
  <c r="M9278" i="4"/>
  <c r="N9278" i="4"/>
  <c r="O9278" i="4"/>
  <c r="P9278" i="4"/>
  <c r="I9279" i="4"/>
  <c r="J9279" i="4"/>
  <c r="K9279" i="4"/>
  <c r="L9279" i="4"/>
  <c r="M9279" i="4"/>
  <c r="N9279" i="4"/>
  <c r="O9279" i="4"/>
  <c r="P9279" i="4"/>
  <c r="I9280" i="4"/>
  <c r="J9280" i="4"/>
  <c r="K9280" i="4"/>
  <c r="L9280" i="4"/>
  <c r="M9280" i="4"/>
  <c r="N9280" i="4"/>
  <c r="O9280" i="4"/>
  <c r="P9280" i="4"/>
  <c r="I9281" i="4"/>
  <c r="J9281" i="4"/>
  <c r="K9281" i="4"/>
  <c r="L9281" i="4"/>
  <c r="M9281" i="4"/>
  <c r="N9281" i="4"/>
  <c r="O9281" i="4"/>
  <c r="P9281" i="4"/>
  <c r="I9282" i="4"/>
  <c r="J9282" i="4"/>
  <c r="K9282" i="4"/>
  <c r="L9282" i="4"/>
  <c r="M9282" i="4"/>
  <c r="N9282" i="4"/>
  <c r="O9282" i="4"/>
  <c r="P9282" i="4"/>
  <c r="I9284" i="4"/>
  <c r="J9284" i="4"/>
  <c r="K9284" i="4"/>
  <c r="L9284" i="4"/>
  <c r="M9284" i="4"/>
  <c r="N9284" i="4"/>
  <c r="O9284" i="4"/>
  <c r="P9284" i="4"/>
  <c r="I9285" i="4"/>
  <c r="J9285" i="4"/>
  <c r="K9285" i="4"/>
  <c r="L9285" i="4"/>
  <c r="M9285" i="4"/>
  <c r="N9285" i="4"/>
  <c r="O9285" i="4"/>
  <c r="P9285" i="4"/>
  <c r="I9286" i="4"/>
  <c r="J9286" i="4"/>
  <c r="K9286" i="4"/>
  <c r="L9286" i="4"/>
  <c r="M9286" i="4"/>
  <c r="N9286" i="4"/>
  <c r="O9286" i="4"/>
  <c r="P9286" i="4"/>
  <c r="I9287" i="4"/>
  <c r="J9287" i="4"/>
  <c r="K9287" i="4"/>
  <c r="L9287" i="4"/>
  <c r="M9287" i="4"/>
  <c r="N9287" i="4"/>
  <c r="O9287" i="4"/>
  <c r="P9287" i="4"/>
  <c r="I9289" i="4"/>
  <c r="J9289" i="4"/>
  <c r="K9289" i="4"/>
  <c r="L9289" i="4"/>
  <c r="M9289" i="4"/>
  <c r="N9289" i="4"/>
  <c r="O9289" i="4"/>
  <c r="P9289" i="4"/>
  <c r="I9290" i="4"/>
  <c r="J9290" i="4"/>
  <c r="K9290" i="4"/>
  <c r="L9290" i="4"/>
  <c r="M9290" i="4"/>
  <c r="N9290" i="4"/>
  <c r="O9290" i="4"/>
  <c r="P9290" i="4"/>
  <c r="I9291" i="4"/>
  <c r="J9291" i="4"/>
  <c r="K9291" i="4"/>
  <c r="L9291" i="4"/>
  <c r="M9291" i="4"/>
  <c r="N9291" i="4"/>
  <c r="O9291" i="4"/>
  <c r="P9291" i="4"/>
  <c r="I9292" i="4"/>
  <c r="J9292" i="4"/>
  <c r="K9292" i="4"/>
  <c r="L9292" i="4"/>
  <c r="M9292" i="4"/>
  <c r="N9292" i="4"/>
  <c r="O9292" i="4"/>
  <c r="P9292" i="4"/>
  <c r="I9293" i="4"/>
  <c r="J9293" i="4"/>
  <c r="K9293" i="4"/>
  <c r="L9293" i="4"/>
  <c r="M9293" i="4"/>
  <c r="N9293" i="4"/>
  <c r="O9293" i="4"/>
  <c r="P9293" i="4"/>
  <c r="I9294" i="4"/>
  <c r="J9294" i="4"/>
  <c r="K9294" i="4"/>
  <c r="L9294" i="4"/>
  <c r="M9294" i="4"/>
  <c r="N9294" i="4"/>
  <c r="O9294" i="4"/>
  <c r="P9294" i="4"/>
  <c r="I9295" i="4"/>
  <c r="J9295" i="4"/>
  <c r="K9295" i="4"/>
  <c r="L9295" i="4"/>
  <c r="M9295" i="4"/>
  <c r="N9295" i="4"/>
  <c r="O9295" i="4"/>
  <c r="P9295" i="4"/>
  <c r="I9296" i="4"/>
  <c r="J9296" i="4"/>
  <c r="K9296" i="4"/>
  <c r="L9296" i="4"/>
  <c r="M9296" i="4"/>
  <c r="N9296" i="4"/>
  <c r="O9296" i="4"/>
  <c r="P9296" i="4"/>
  <c r="I9297" i="4"/>
  <c r="J9297" i="4"/>
  <c r="K9297" i="4"/>
  <c r="L9297" i="4"/>
  <c r="M9297" i="4"/>
  <c r="N9297" i="4"/>
  <c r="O9297" i="4"/>
  <c r="P9297" i="4"/>
  <c r="I9298" i="4"/>
  <c r="J9298" i="4"/>
  <c r="K9298" i="4"/>
  <c r="L9298" i="4"/>
  <c r="M9298" i="4"/>
  <c r="N9298" i="4"/>
  <c r="O9298" i="4"/>
  <c r="P9298" i="4"/>
  <c r="I9299" i="4"/>
  <c r="J9299" i="4"/>
  <c r="K9299" i="4"/>
  <c r="L9299" i="4"/>
  <c r="M9299" i="4"/>
  <c r="N9299" i="4"/>
  <c r="O9299" i="4"/>
  <c r="P9299" i="4"/>
  <c r="I9300" i="4"/>
  <c r="J9300" i="4"/>
  <c r="K9300" i="4"/>
  <c r="L9300" i="4"/>
  <c r="M9300" i="4"/>
  <c r="N9300" i="4"/>
  <c r="O9300" i="4"/>
  <c r="P9300" i="4"/>
  <c r="I9301" i="4"/>
  <c r="J9301" i="4"/>
  <c r="K9301" i="4"/>
  <c r="L9301" i="4"/>
  <c r="M9301" i="4"/>
  <c r="N9301" i="4"/>
  <c r="O9301" i="4"/>
  <c r="P9301" i="4"/>
  <c r="I9302" i="4"/>
  <c r="J9302" i="4"/>
  <c r="K9302" i="4"/>
  <c r="L9302" i="4"/>
  <c r="M9302" i="4"/>
  <c r="N9302" i="4"/>
  <c r="O9302" i="4"/>
  <c r="P9302" i="4"/>
  <c r="I9303" i="4"/>
  <c r="J9303" i="4"/>
  <c r="K9303" i="4"/>
  <c r="L9303" i="4"/>
  <c r="M9303" i="4"/>
  <c r="N9303" i="4"/>
  <c r="O9303" i="4"/>
  <c r="P9303" i="4"/>
  <c r="I9304" i="4"/>
  <c r="J9304" i="4"/>
  <c r="K9304" i="4"/>
  <c r="L9304" i="4"/>
  <c r="M9304" i="4"/>
  <c r="N9304" i="4"/>
  <c r="O9304" i="4"/>
  <c r="P9304" i="4"/>
  <c r="I9307" i="4"/>
  <c r="J9307" i="4"/>
  <c r="K9307" i="4"/>
  <c r="L9307" i="4"/>
  <c r="M9307" i="4"/>
  <c r="N9307" i="4"/>
  <c r="O9307" i="4"/>
  <c r="P9307" i="4"/>
  <c r="I9308" i="4"/>
  <c r="J9308" i="4"/>
  <c r="K9308" i="4"/>
  <c r="L9308" i="4"/>
  <c r="M9308" i="4"/>
  <c r="N9308" i="4"/>
  <c r="O9308" i="4"/>
  <c r="P9308" i="4"/>
  <c r="I9309" i="4"/>
  <c r="J9309" i="4"/>
  <c r="K9309" i="4"/>
  <c r="L9309" i="4"/>
  <c r="M9309" i="4"/>
  <c r="N9309" i="4"/>
  <c r="O9309" i="4"/>
  <c r="P9309" i="4"/>
  <c r="I9311" i="4"/>
  <c r="J9311" i="4"/>
  <c r="K9311" i="4"/>
  <c r="L9311" i="4"/>
  <c r="M9311" i="4"/>
  <c r="N9311" i="4"/>
  <c r="O9311" i="4"/>
  <c r="P9311" i="4"/>
  <c r="I9313" i="4"/>
  <c r="J9313" i="4"/>
  <c r="K9313" i="4"/>
  <c r="L9313" i="4"/>
  <c r="M9313" i="4"/>
  <c r="N9313" i="4"/>
  <c r="O9313" i="4"/>
  <c r="P9313" i="4"/>
  <c r="I9314" i="4"/>
  <c r="J9314" i="4"/>
  <c r="K9314" i="4"/>
  <c r="L9314" i="4"/>
  <c r="M9314" i="4"/>
  <c r="N9314" i="4"/>
  <c r="O9314" i="4"/>
  <c r="P9314" i="4"/>
  <c r="I9315" i="4"/>
  <c r="J9315" i="4"/>
  <c r="K9315" i="4"/>
  <c r="L9315" i="4"/>
  <c r="M9315" i="4"/>
  <c r="N9315" i="4"/>
  <c r="O9315" i="4"/>
  <c r="P9315" i="4"/>
  <c r="I9316" i="4"/>
  <c r="J9316" i="4"/>
  <c r="K9316" i="4"/>
  <c r="L9316" i="4"/>
  <c r="M9316" i="4"/>
  <c r="N9316" i="4"/>
  <c r="O9316" i="4"/>
  <c r="P9316" i="4"/>
  <c r="I9317" i="4"/>
  <c r="J9317" i="4"/>
  <c r="K9317" i="4"/>
  <c r="L9317" i="4"/>
  <c r="M9317" i="4"/>
  <c r="N9317" i="4"/>
  <c r="O9317" i="4"/>
  <c r="P9317" i="4"/>
  <c r="I9318" i="4"/>
  <c r="J9318" i="4"/>
  <c r="K9318" i="4"/>
  <c r="L9318" i="4"/>
  <c r="M9318" i="4"/>
  <c r="N9318" i="4"/>
  <c r="O9318" i="4"/>
  <c r="P9318" i="4"/>
  <c r="I9319" i="4"/>
  <c r="J9319" i="4"/>
  <c r="K9319" i="4"/>
  <c r="L9319" i="4"/>
  <c r="M9319" i="4"/>
  <c r="N9319" i="4"/>
  <c r="O9319" i="4"/>
  <c r="P9319" i="4"/>
  <c r="I9320" i="4"/>
  <c r="J9320" i="4"/>
  <c r="K9320" i="4"/>
  <c r="L9320" i="4"/>
  <c r="M9320" i="4"/>
  <c r="N9320" i="4"/>
  <c r="O9320" i="4"/>
  <c r="P9320" i="4"/>
  <c r="I9321" i="4"/>
  <c r="J9321" i="4"/>
  <c r="K9321" i="4"/>
  <c r="L9321" i="4"/>
  <c r="M9321" i="4"/>
  <c r="N9321" i="4"/>
  <c r="O9321" i="4"/>
  <c r="P9321" i="4"/>
  <c r="M9329" i="4" l="1"/>
  <c r="N9369" i="4"/>
  <c r="N9366" i="4"/>
  <c r="P9365" i="4"/>
  <c r="J9365" i="4"/>
  <c r="N9363" i="4"/>
  <c r="P9361" i="4"/>
  <c r="J9361" i="4"/>
  <c r="N9358" i="4"/>
  <c r="P9357" i="4"/>
  <c r="J9357" i="4"/>
  <c r="L9354" i="4"/>
  <c r="N9353" i="4"/>
  <c r="P9354" i="4"/>
  <c r="J9354" i="4"/>
  <c r="M9370" i="4"/>
  <c r="N9354" i="4"/>
  <c r="N9347" i="4"/>
  <c r="O9354" i="4"/>
  <c r="I9354" i="4"/>
  <c r="N9367" i="4"/>
  <c r="L9365" i="4"/>
  <c r="N9364" i="4"/>
  <c r="L9361" i="4"/>
  <c r="N9359" i="4"/>
  <c r="L9357" i="4"/>
  <c r="N9370" i="4"/>
  <c r="M9339" i="4"/>
  <c r="P9370" i="4"/>
  <c r="J9370" i="4"/>
  <c r="L9369" i="4"/>
  <c r="P9367" i="4"/>
  <c r="J9367" i="4"/>
  <c r="L9366" i="4"/>
  <c r="P9364" i="4"/>
  <c r="J9364" i="4"/>
  <c r="L9363" i="4"/>
  <c r="P9359" i="4"/>
  <c r="J9359" i="4"/>
  <c r="L9358" i="4"/>
  <c r="L9353" i="4"/>
  <c r="K9369" i="4"/>
  <c r="K9366" i="4"/>
  <c r="O9365" i="4"/>
  <c r="I9365" i="4"/>
  <c r="M9364" i="4"/>
  <c r="K9363" i="4"/>
  <c r="O9361" i="4"/>
  <c r="I9361" i="4"/>
  <c r="M9359" i="4"/>
  <c r="K9358" i="4"/>
  <c r="O9357" i="4"/>
  <c r="I9357" i="4"/>
  <c r="K9353" i="4"/>
  <c r="M9367" i="4"/>
  <c r="N9371" i="4"/>
  <c r="L9370" i="4"/>
  <c r="P9369" i="4"/>
  <c r="J9369" i="4"/>
  <c r="N9368" i="4"/>
  <c r="L9367" i="4"/>
  <c r="P9366" i="4"/>
  <c r="J9366" i="4"/>
  <c r="N9365" i="4"/>
  <c r="L9364" i="4"/>
  <c r="P9363" i="4"/>
  <c r="J9363" i="4"/>
  <c r="N9361" i="4"/>
  <c r="L9359" i="4"/>
  <c r="P9358" i="4"/>
  <c r="J9358" i="4"/>
  <c r="N9357" i="4"/>
  <c r="P9353" i="4"/>
  <c r="J9353" i="4"/>
  <c r="N9352" i="4"/>
  <c r="L9351" i="4"/>
  <c r="P9350" i="4"/>
  <c r="J9350" i="4"/>
  <c r="N9349" i="4"/>
  <c r="L9348" i="4"/>
  <c r="P9347" i="4"/>
  <c r="J9347" i="4"/>
  <c r="N9346" i="4"/>
  <c r="L9345" i="4"/>
  <c r="P9344" i="4"/>
  <c r="J9344" i="4"/>
  <c r="N9343" i="4"/>
  <c r="L9342" i="4"/>
  <c r="P9341" i="4"/>
  <c r="J9341" i="4"/>
  <c r="N9340" i="4"/>
  <c r="L9339" i="4"/>
  <c r="P9338" i="4"/>
  <c r="J9338" i="4"/>
  <c r="N9337" i="4"/>
  <c r="L9336" i="4"/>
  <c r="P9335" i="4"/>
  <c r="J9335" i="4"/>
  <c r="N9334" i="4"/>
  <c r="L9332" i="4"/>
  <c r="P9331" i="4"/>
  <c r="J9331" i="4"/>
  <c r="N9330" i="4"/>
  <c r="L9329" i="4"/>
  <c r="M9371" i="4"/>
  <c r="K9370" i="4"/>
  <c r="O9369" i="4"/>
  <c r="I9369" i="4"/>
  <c r="M9368" i="4"/>
  <c r="K9367" i="4"/>
  <c r="O9366" i="4"/>
  <c r="I9366" i="4"/>
  <c r="M9365" i="4"/>
  <c r="K9364" i="4"/>
  <c r="O9363" i="4"/>
  <c r="I9363" i="4"/>
  <c r="M9361" i="4"/>
  <c r="K9359" i="4"/>
  <c r="O9358" i="4"/>
  <c r="I9358" i="4"/>
  <c r="M9357" i="4"/>
  <c r="O9353" i="4"/>
  <c r="I9353" i="4"/>
  <c r="M9352" i="4"/>
  <c r="K9351" i="4"/>
  <c r="O9350" i="4"/>
  <c r="I9350" i="4"/>
  <c r="M9349" i="4"/>
  <c r="K9348" i="4"/>
  <c r="O9347" i="4"/>
  <c r="I9347" i="4"/>
  <c r="M9346" i="4"/>
  <c r="K9345" i="4"/>
  <c r="O9344" i="4"/>
  <c r="I9344" i="4"/>
  <c r="M9343" i="4"/>
  <c r="K9342" i="4"/>
  <c r="O9341" i="4"/>
  <c r="I9341" i="4"/>
  <c r="M9340" i="4"/>
  <c r="K9339" i="4"/>
  <c r="O9338" i="4"/>
  <c r="I9338" i="4"/>
  <c r="M9337" i="4"/>
  <c r="K9336" i="4"/>
  <c r="O9335" i="4"/>
  <c r="I9335" i="4"/>
  <c r="M9334" i="4"/>
  <c r="K9332" i="4"/>
  <c r="O9331" i="4"/>
  <c r="I9331" i="4"/>
  <c r="M9330" i="4"/>
  <c r="K9329" i="4"/>
  <c r="K9371" i="4"/>
  <c r="O9370" i="4"/>
  <c r="I9370" i="4"/>
  <c r="M9369" i="4"/>
  <c r="K9368" i="4"/>
  <c r="O9367" i="4"/>
  <c r="I9367" i="4"/>
  <c r="M9366" i="4"/>
  <c r="K9365" i="4"/>
  <c r="O9364" i="4"/>
  <c r="I9364" i="4"/>
  <c r="M9363" i="4"/>
  <c r="K9361" i="4"/>
  <c r="O9359" i="4"/>
  <c r="I9359" i="4"/>
  <c r="M9358" i="4"/>
  <c r="K9357" i="4"/>
  <c r="M9353" i="4"/>
  <c r="K9352" i="4"/>
  <c r="O9351" i="4"/>
  <c r="I9351" i="4"/>
  <c r="M9350" i="4"/>
  <c r="K9349" i="4"/>
  <c r="O9348" i="4"/>
  <c r="I9348" i="4"/>
  <c r="M9347" i="4"/>
  <c r="K9346" i="4"/>
  <c r="O9345" i="4"/>
  <c r="I9345" i="4"/>
  <c r="M9344" i="4"/>
  <c r="K9343" i="4"/>
  <c r="O9342" i="4"/>
  <c r="I9342" i="4"/>
  <c r="M9341" i="4"/>
  <c r="K9340" i="4"/>
  <c r="O9339" i="4"/>
  <c r="I9339" i="4"/>
  <c r="M9338" i="4"/>
  <c r="K9337" i="4"/>
  <c r="O9336" i="4"/>
  <c r="I9336" i="4"/>
  <c r="M9335" i="4"/>
  <c r="K9334" i="4"/>
  <c r="O9332" i="4"/>
  <c r="I9332" i="4"/>
  <c r="M9331" i="4"/>
  <c r="K9330" i="4"/>
  <c r="O9329" i="4"/>
  <c r="I9329" i="4"/>
  <c r="I9222" i="4"/>
  <c r="S67" i="1" s="1"/>
  <c r="J9222" i="4"/>
  <c r="T67" i="1" s="1"/>
  <c r="K9222" i="4"/>
  <c r="L9222" i="4"/>
  <c r="M9222" i="4"/>
  <c r="W67" i="1" s="1"/>
  <c r="N9222" i="4"/>
  <c r="X67" i="1" s="1"/>
  <c r="O9222" i="4"/>
  <c r="Y67" i="1" s="1"/>
  <c r="P9222" i="4"/>
  <c r="Z67" i="1" s="1"/>
  <c r="I9223" i="4"/>
  <c r="S68" i="1" s="1"/>
  <c r="J9223" i="4"/>
  <c r="T68" i="1" s="1"/>
  <c r="K9223" i="4"/>
  <c r="L9223" i="4"/>
  <c r="M9223" i="4"/>
  <c r="W68" i="1" s="1"/>
  <c r="N9223" i="4"/>
  <c r="X68" i="1" s="1"/>
  <c r="O9223" i="4"/>
  <c r="Y68" i="1" s="1"/>
  <c r="P9223" i="4"/>
  <c r="Z68" i="1" s="1"/>
  <c r="V67" i="1" l="1"/>
  <c r="V68" i="1"/>
  <c r="U68" i="1"/>
  <c r="U67" i="1"/>
  <c r="I11628" i="4"/>
  <c r="J11628" i="4"/>
  <c r="K11628" i="4"/>
  <c r="L11628" i="4"/>
  <c r="M11628" i="4"/>
  <c r="N11628" i="4"/>
  <c r="O11628" i="4"/>
  <c r="P11628" i="4"/>
  <c r="I11629" i="4"/>
  <c r="J11629" i="4"/>
  <c r="K11629" i="4"/>
  <c r="L11629" i="4"/>
  <c r="M11629" i="4"/>
  <c r="N11629" i="4"/>
  <c r="O11629" i="4"/>
  <c r="P11629" i="4"/>
  <c r="I11630" i="4"/>
  <c r="J11630" i="4"/>
  <c r="K11630" i="4"/>
  <c r="L11630" i="4"/>
  <c r="M11630" i="4"/>
  <c r="N11630" i="4"/>
  <c r="O11630" i="4"/>
  <c r="P11630" i="4"/>
  <c r="I11631" i="4"/>
  <c r="J11631" i="4"/>
  <c r="K11631" i="4"/>
  <c r="L11631" i="4"/>
  <c r="M11631" i="4"/>
  <c r="N11631" i="4"/>
  <c r="O11631" i="4"/>
  <c r="P11631" i="4"/>
  <c r="I11632" i="4"/>
  <c r="J11632" i="4"/>
  <c r="K11632" i="4"/>
  <c r="L11632" i="4"/>
  <c r="M11632" i="4"/>
  <c r="N11632" i="4"/>
  <c r="O11632" i="4"/>
  <c r="P11632" i="4"/>
  <c r="I11633" i="4"/>
  <c r="J11633" i="4"/>
  <c r="K11633" i="4"/>
  <c r="L11633" i="4"/>
  <c r="M11633" i="4"/>
  <c r="N11633" i="4"/>
  <c r="O11633" i="4"/>
  <c r="P11633" i="4"/>
  <c r="I11634" i="4"/>
  <c r="J11634" i="4"/>
  <c r="K11634" i="4"/>
  <c r="L11634" i="4"/>
  <c r="M11634" i="4"/>
  <c r="N11634" i="4"/>
  <c r="O11634" i="4"/>
  <c r="P11634" i="4"/>
  <c r="I11635" i="4"/>
  <c r="J11635" i="4"/>
  <c r="K11635" i="4"/>
  <c r="L11635" i="4"/>
  <c r="M11635" i="4"/>
  <c r="N11635" i="4"/>
  <c r="O11635" i="4"/>
  <c r="P11635" i="4"/>
  <c r="I11636" i="4"/>
  <c r="J11636" i="4"/>
  <c r="K11636" i="4"/>
  <c r="L11636" i="4"/>
  <c r="M11636" i="4"/>
  <c r="N11636" i="4"/>
  <c r="O11636" i="4"/>
  <c r="P11636" i="4"/>
  <c r="I11637" i="4"/>
  <c r="J11637" i="4"/>
  <c r="K11637" i="4"/>
  <c r="L11637" i="4"/>
  <c r="M11637" i="4"/>
  <c r="N11637" i="4"/>
  <c r="O11637" i="4"/>
  <c r="P11637" i="4"/>
  <c r="I11638" i="4"/>
  <c r="J11638" i="4"/>
  <c r="K11638" i="4"/>
  <c r="L11638" i="4"/>
  <c r="M11638" i="4"/>
  <c r="N11638" i="4"/>
  <c r="O11638" i="4"/>
  <c r="P11638" i="4"/>
  <c r="I11639" i="4"/>
  <c r="J11639" i="4"/>
  <c r="K11639" i="4"/>
  <c r="L11639" i="4"/>
  <c r="M11639" i="4"/>
  <c r="N11639" i="4"/>
  <c r="O11639" i="4"/>
  <c r="P11639" i="4"/>
  <c r="I11640" i="4"/>
  <c r="J11640" i="4"/>
  <c r="K11640" i="4"/>
  <c r="L11640" i="4"/>
  <c r="M11640" i="4"/>
  <c r="N11640" i="4"/>
  <c r="O11640" i="4"/>
  <c r="P11640" i="4"/>
  <c r="I11641" i="4"/>
  <c r="J11641" i="4"/>
  <c r="K11641" i="4"/>
  <c r="L11641" i="4"/>
  <c r="M11641" i="4"/>
  <c r="N11641" i="4"/>
  <c r="O11641" i="4"/>
  <c r="P11641" i="4"/>
  <c r="I11642" i="4"/>
  <c r="J11642" i="4"/>
  <c r="K11642" i="4"/>
  <c r="L11642" i="4"/>
  <c r="M11642" i="4"/>
  <c r="N11642" i="4"/>
  <c r="O11642" i="4"/>
  <c r="P11642" i="4"/>
  <c r="I11643" i="4"/>
  <c r="J11643" i="4"/>
  <c r="K11643" i="4"/>
  <c r="L11643" i="4"/>
  <c r="M11643" i="4"/>
  <c r="N11643" i="4"/>
  <c r="O11643" i="4"/>
  <c r="P11643" i="4"/>
  <c r="I11644" i="4"/>
  <c r="J11644" i="4"/>
  <c r="K11644" i="4"/>
  <c r="L11644" i="4"/>
  <c r="M11644" i="4"/>
  <c r="N11644" i="4"/>
  <c r="O11644" i="4"/>
  <c r="P11644" i="4"/>
  <c r="I11645" i="4"/>
  <c r="J11645" i="4"/>
  <c r="K11645" i="4"/>
  <c r="L11645" i="4"/>
  <c r="M11645" i="4"/>
  <c r="N11645" i="4"/>
  <c r="O11645" i="4"/>
  <c r="P11645" i="4"/>
  <c r="I11646" i="4"/>
  <c r="J11646" i="4"/>
  <c r="K11646" i="4"/>
  <c r="L11646" i="4"/>
  <c r="M11646" i="4"/>
  <c r="N11646" i="4"/>
  <c r="O11646" i="4"/>
  <c r="P11646" i="4"/>
  <c r="I11647" i="4"/>
  <c r="J11647" i="4"/>
  <c r="K11647" i="4"/>
  <c r="L11647" i="4"/>
  <c r="M11647" i="4"/>
  <c r="N11647" i="4"/>
  <c r="O11647" i="4"/>
  <c r="P11647" i="4"/>
  <c r="I11648" i="4"/>
  <c r="J11648" i="4"/>
  <c r="K11648" i="4"/>
  <c r="L11648" i="4"/>
  <c r="M11648" i="4"/>
  <c r="N11648" i="4"/>
  <c r="O11648" i="4"/>
  <c r="P11648" i="4"/>
  <c r="I11649" i="4"/>
  <c r="J11649" i="4"/>
  <c r="K11649" i="4"/>
  <c r="L11649" i="4"/>
  <c r="M11649" i="4"/>
  <c r="N11649" i="4"/>
  <c r="O11649" i="4"/>
  <c r="P11649" i="4"/>
  <c r="I11650" i="4"/>
  <c r="J11650" i="4"/>
  <c r="K11650" i="4"/>
  <c r="L11650" i="4"/>
  <c r="M11650" i="4"/>
  <c r="N11650" i="4"/>
  <c r="O11650" i="4"/>
  <c r="P11650" i="4"/>
  <c r="I11651" i="4"/>
  <c r="J11651" i="4"/>
  <c r="K11651" i="4"/>
  <c r="L11651" i="4"/>
  <c r="M11651" i="4"/>
  <c r="N11651" i="4"/>
  <c r="O11651" i="4"/>
  <c r="P11651" i="4"/>
  <c r="I11652" i="4"/>
  <c r="J11652" i="4"/>
  <c r="K11652" i="4"/>
  <c r="L11652" i="4"/>
  <c r="M11652" i="4"/>
  <c r="N11652" i="4"/>
  <c r="O11652" i="4"/>
  <c r="P11652" i="4"/>
  <c r="I11653" i="4"/>
  <c r="J11653" i="4"/>
  <c r="K11653" i="4"/>
  <c r="L11653" i="4"/>
  <c r="M11653" i="4"/>
  <c r="N11653" i="4"/>
  <c r="O11653" i="4"/>
  <c r="P11653" i="4"/>
  <c r="I11654" i="4"/>
  <c r="J11654" i="4"/>
  <c r="K11654" i="4"/>
  <c r="L11654" i="4"/>
  <c r="M11654" i="4"/>
  <c r="N11654" i="4"/>
  <c r="O11654" i="4"/>
  <c r="P11654" i="4"/>
  <c r="I11656" i="4"/>
  <c r="J11656" i="4"/>
  <c r="K11656" i="4"/>
  <c r="L11656" i="4"/>
  <c r="M11656" i="4"/>
  <c r="N11656" i="4"/>
  <c r="O11656" i="4"/>
  <c r="P11656" i="4"/>
  <c r="I11657" i="4"/>
  <c r="J11657" i="4"/>
  <c r="K11657" i="4"/>
  <c r="L11657" i="4"/>
  <c r="M11657" i="4"/>
  <c r="N11657" i="4"/>
  <c r="O11657" i="4"/>
  <c r="P11657" i="4"/>
  <c r="I11658" i="4"/>
  <c r="J11658" i="4"/>
  <c r="K11658" i="4"/>
  <c r="L11658" i="4"/>
  <c r="M11658" i="4"/>
  <c r="N11658" i="4"/>
  <c r="O11658" i="4"/>
  <c r="P11658" i="4"/>
  <c r="I11659" i="4"/>
  <c r="J11659" i="4"/>
  <c r="K11659" i="4"/>
  <c r="L11659" i="4"/>
  <c r="M11659" i="4"/>
  <c r="N11659" i="4"/>
  <c r="O11659" i="4"/>
  <c r="P11659" i="4"/>
  <c r="I11660" i="4"/>
  <c r="J11660" i="4"/>
  <c r="K11660" i="4"/>
  <c r="L11660" i="4"/>
  <c r="M11660" i="4"/>
  <c r="N11660" i="4"/>
  <c r="O11660" i="4"/>
  <c r="P11660" i="4"/>
  <c r="I11661" i="4"/>
  <c r="J11661" i="4"/>
  <c r="K11661" i="4"/>
  <c r="L11661" i="4"/>
  <c r="M11661" i="4"/>
  <c r="N11661" i="4"/>
  <c r="O11661" i="4"/>
  <c r="P11661" i="4"/>
  <c r="I11662" i="4"/>
  <c r="J11662" i="4"/>
  <c r="K11662" i="4"/>
  <c r="L11662" i="4"/>
  <c r="M11662" i="4"/>
  <c r="N11662" i="4"/>
  <c r="O11662" i="4"/>
  <c r="P11662" i="4"/>
  <c r="I11663" i="4"/>
  <c r="J11663" i="4"/>
  <c r="K11663" i="4"/>
  <c r="L11663" i="4"/>
  <c r="M11663" i="4"/>
  <c r="N11663" i="4"/>
  <c r="O11663" i="4"/>
  <c r="P11663" i="4"/>
  <c r="I11664" i="4"/>
  <c r="J11664" i="4"/>
  <c r="K11664" i="4"/>
  <c r="L11664" i="4"/>
  <c r="M11664" i="4"/>
  <c r="N11664" i="4"/>
  <c r="O11664" i="4"/>
  <c r="P11664" i="4"/>
  <c r="I11665" i="4"/>
  <c r="J11665" i="4"/>
  <c r="K11665" i="4"/>
  <c r="L11665" i="4"/>
  <c r="M11665" i="4"/>
  <c r="N11665" i="4"/>
  <c r="O11665" i="4"/>
  <c r="P11665" i="4"/>
  <c r="I11666" i="4"/>
  <c r="J11666" i="4"/>
  <c r="K11666" i="4"/>
  <c r="L11666" i="4"/>
  <c r="M11666" i="4"/>
  <c r="N11666" i="4"/>
  <c r="O11666" i="4"/>
  <c r="P11666" i="4"/>
  <c r="I11667" i="4"/>
  <c r="J11667" i="4"/>
  <c r="K11667" i="4"/>
  <c r="L11667" i="4"/>
  <c r="M11667" i="4"/>
  <c r="N11667" i="4"/>
  <c r="O11667" i="4"/>
  <c r="P11667" i="4"/>
  <c r="I11668" i="4"/>
  <c r="J11668" i="4"/>
  <c r="K11668" i="4"/>
  <c r="L11668" i="4"/>
  <c r="M11668" i="4"/>
  <c r="N11668" i="4"/>
  <c r="O11668" i="4"/>
  <c r="P11668" i="4"/>
  <c r="I11669" i="4"/>
  <c r="J11669" i="4"/>
  <c r="K11669" i="4"/>
  <c r="L11669" i="4"/>
  <c r="M11669" i="4"/>
  <c r="N11669" i="4"/>
  <c r="O11669" i="4"/>
  <c r="P11669" i="4"/>
  <c r="I11670" i="4"/>
  <c r="J11670" i="4"/>
  <c r="K11670" i="4"/>
  <c r="L11670" i="4"/>
  <c r="M11670" i="4"/>
  <c r="N11670" i="4"/>
  <c r="O11670" i="4"/>
  <c r="P11670" i="4"/>
  <c r="I11671" i="4"/>
  <c r="J11671" i="4"/>
  <c r="K11671" i="4"/>
  <c r="L11671" i="4"/>
  <c r="M11671" i="4"/>
  <c r="N11671" i="4"/>
  <c r="O11671" i="4"/>
  <c r="P11671" i="4"/>
  <c r="I11078" i="4"/>
  <c r="J11078" i="4"/>
  <c r="K11078" i="4"/>
  <c r="L11078" i="4"/>
  <c r="M11078" i="4"/>
  <c r="N11078" i="4"/>
  <c r="O11078" i="4"/>
  <c r="P11078" i="4"/>
  <c r="I11079" i="4"/>
  <c r="J11079" i="4"/>
  <c r="K11079" i="4"/>
  <c r="L11079" i="4"/>
  <c r="M11079" i="4"/>
  <c r="N11079" i="4"/>
  <c r="O11079" i="4"/>
  <c r="P11079" i="4"/>
  <c r="I11080" i="4"/>
  <c r="J11080" i="4"/>
  <c r="K11080" i="4"/>
  <c r="L11080" i="4"/>
  <c r="M11080" i="4"/>
  <c r="N11080" i="4"/>
  <c r="O11080" i="4"/>
  <c r="P11080" i="4"/>
  <c r="I11081" i="4"/>
  <c r="J11081" i="4"/>
  <c r="K11081" i="4"/>
  <c r="L11081" i="4"/>
  <c r="M11081" i="4"/>
  <c r="N11081" i="4"/>
  <c r="O11081" i="4"/>
  <c r="P11081" i="4"/>
  <c r="I11082" i="4"/>
  <c r="J11082" i="4"/>
  <c r="K11082" i="4"/>
  <c r="L11082" i="4"/>
  <c r="M11082" i="4"/>
  <c r="N11082" i="4"/>
  <c r="O11082" i="4"/>
  <c r="P11082" i="4"/>
  <c r="I11083" i="4"/>
  <c r="J11083" i="4"/>
  <c r="K11083" i="4"/>
  <c r="L11083" i="4"/>
  <c r="M11083" i="4"/>
  <c r="N11083" i="4"/>
  <c r="O11083" i="4"/>
  <c r="P11083" i="4"/>
  <c r="I11084" i="4"/>
  <c r="J11084" i="4"/>
  <c r="K11084" i="4"/>
  <c r="L11084" i="4"/>
  <c r="M11084" i="4"/>
  <c r="N11084" i="4"/>
  <c r="O11084" i="4"/>
  <c r="P11084" i="4"/>
  <c r="I11085" i="4"/>
  <c r="J11085" i="4"/>
  <c r="K11085" i="4"/>
  <c r="L11085" i="4"/>
  <c r="M11085" i="4"/>
  <c r="N11085" i="4"/>
  <c r="O11085" i="4"/>
  <c r="P11085" i="4"/>
  <c r="I11087" i="4"/>
  <c r="J11087" i="4"/>
  <c r="K11087" i="4"/>
  <c r="L11087" i="4"/>
  <c r="M11087" i="4"/>
  <c r="N11087" i="4"/>
  <c r="O11087" i="4"/>
  <c r="P11087" i="4"/>
  <c r="I11088" i="4"/>
  <c r="J11088" i="4"/>
  <c r="K11088" i="4"/>
  <c r="L11088" i="4"/>
  <c r="M11088" i="4"/>
  <c r="N11088" i="4"/>
  <c r="O11088" i="4"/>
  <c r="P11088" i="4"/>
  <c r="I11089" i="4"/>
  <c r="J11089" i="4"/>
  <c r="K11089" i="4"/>
  <c r="L11089" i="4"/>
  <c r="M11089" i="4"/>
  <c r="N11089" i="4"/>
  <c r="O11089" i="4"/>
  <c r="P11089" i="4"/>
  <c r="I11090" i="4"/>
  <c r="J11090" i="4"/>
  <c r="K11090" i="4"/>
  <c r="L11090" i="4"/>
  <c r="M11090" i="4"/>
  <c r="N11090" i="4"/>
  <c r="O11090" i="4"/>
  <c r="P11090" i="4"/>
  <c r="I11091" i="4"/>
  <c r="J11091" i="4"/>
  <c r="K11091" i="4"/>
  <c r="L11091" i="4"/>
  <c r="M11091" i="4"/>
  <c r="N11091" i="4"/>
  <c r="O11091" i="4"/>
  <c r="P11091" i="4"/>
  <c r="I11092" i="4"/>
  <c r="J11092" i="4"/>
  <c r="K11092" i="4"/>
  <c r="L11092" i="4"/>
  <c r="M11092" i="4"/>
  <c r="N11092" i="4"/>
  <c r="O11092" i="4"/>
  <c r="P11092" i="4"/>
  <c r="I11099" i="4"/>
  <c r="J11099" i="4"/>
  <c r="K11099" i="4"/>
  <c r="L11099" i="4"/>
  <c r="M11099" i="4"/>
  <c r="N11099" i="4"/>
  <c r="O11099" i="4"/>
  <c r="P11099" i="4"/>
  <c r="I11101" i="4"/>
  <c r="J11101" i="4"/>
  <c r="K11101" i="4"/>
  <c r="L11101" i="4"/>
  <c r="M11101" i="4"/>
  <c r="N11101" i="4"/>
  <c r="O11101" i="4"/>
  <c r="P11101" i="4"/>
  <c r="I11102" i="4"/>
  <c r="J11102" i="4"/>
  <c r="K11102" i="4"/>
  <c r="L11102" i="4"/>
  <c r="M11102" i="4"/>
  <c r="N11102" i="4"/>
  <c r="O11102" i="4"/>
  <c r="P11102" i="4"/>
  <c r="I11103" i="4"/>
  <c r="J11103" i="4"/>
  <c r="K11103" i="4"/>
  <c r="L11103" i="4"/>
  <c r="M11103" i="4"/>
  <c r="N11103" i="4"/>
  <c r="O11103" i="4"/>
  <c r="P11103" i="4"/>
  <c r="I11107" i="4"/>
  <c r="J11107" i="4"/>
  <c r="K11107" i="4"/>
  <c r="L11107" i="4"/>
  <c r="M11107" i="4"/>
  <c r="N11107" i="4"/>
  <c r="O11107" i="4"/>
  <c r="P11107" i="4"/>
  <c r="I11108" i="4"/>
  <c r="J11108" i="4"/>
  <c r="K11108" i="4"/>
  <c r="L11108" i="4"/>
  <c r="M11108" i="4"/>
  <c r="N11108" i="4"/>
  <c r="O11108" i="4"/>
  <c r="P11108" i="4"/>
  <c r="I11109" i="4"/>
  <c r="J11109" i="4"/>
  <c r="K11109" i="4"/>
  <c r="L11109" i="4"/>
  <c r="M11109" i="4"/>
  <c r="N11109" i="4"/>
  <c r="O11109" i="4"/>
  <c r="P11109" i="4"/>
  <c r="I11119" i="4"/>
  <c r="J11119" i="4"/>
  <c r="K11119" i="4"/>
  <c r="L11119" i="4"/>
  <c r="M11119" i="4"/>
  <c r="N11119" i="4"/>
  <c r="O11119" i="4"/>
  <c r="P11119" i="4"/>
  <c r="I11121" i="4"/>
  <c r="J11121" i="4"/>
  <c r="K11121" i="4"/>
  <c r="L11121" i="4"/>
  <c r="M11121" i="4"/>
  <c r="N11121" i="4"/>
  <c r="O11121" i="4"/>
  <c r="P11121" i="4"/>
  <c r="I10928" i="4"/>
  <c r="J10928" i="4"/>
  <c r="K10928" i="4"/>
  <c r="L10928" i="4"/>
  <c r="M10928" i="4"/>
  <c r="N10928" i="4"/>
  <c r="O10928" i="4"/>
  <c r="P10928" i="4"/>
  <c r="I10929" i="4"/>
  <c r="J10929" i="4"/>
  <c r="K10929" i="4"/>
  <c r="L10929" i="4"/>
  <c r="M10929" i="4"/>
  <c r="N10929" i="4"/>
  <c r="O10929" i="4"/>
  <c r="P10929" i="4"/>
  <c r="I10930" i="4"/>
  <c r="J10930" i="4"/>
  <c r="K10930" i="4"/>
  <c r="L10930" i="4"/>
  <c r="M10930" i="4"/>
  <c r="N10930" i="4"/>
  <c r="O10930" i="4"/>
  <c r="P10930" i="4"/>
  <c r="I10931" i="4"/>
  <c r="J10931" i="4"/>
  <c r="K10931" i="4"/>
  <c r="L10931" i="4"/>
  <c r="M10931" i="4"/>
  <c r="N10931" i="4"/>
  <c r="O10931" i="4"/>
  <c r="P10931" i="4"/>
  <c r="I10932" i="4"/>
  <c r="J10932" i="4"/>
  <c r="K10932" i="4"/>
  <c r="L10932" i="4"/>
  <c r="M10932" i="4"/>
  <c r="N10932" i="4"/>
  <c r="O10932" i="4"/>
  <c r="P10932" i="4"/>
  <c r="I10933" i="4"/>
  <c r="J10933" i="4"/>
  <c r="K10933" i="4"/>
  <c r="L10933" i="4"/>
  <c r="M10933" i="4"/>
  <c r="N10933" i="4"/>
  <c r="O10933" i="4"/>
  <c r="P10933" i="4"/>
  <c r="I10934" i="4"/>
  <c r="J10934" i="4"/>
  <c r="K10934" i="4"/>
  <c r="L10934" i="4"/>
  <c r="M10934" i="4"/>
  <c r="N10934" i="4"/>
  <c r="O10934" i="4"/>
  <c r="P10934" i="4"/>
  <c r="I10935" i="4"/>
  <c r="J10935" i="4"/>
  <c r="K10935" i="4"/>
  <c r="L10935" i="4"/>
  <c r="M10935" i="4"/>
  <c r="N10935" i="4"/>
  <c r="O10935" i="4"/>
  <c r="P10935" i="4"/>
  <c r="I10936" i="4"/>
  <c r="J10936" i="4"/>
  <c r="K10936" i="4"/>
  <c r="L10936" i="4"/>
  <c r="M10936" i="4"/>
  <c r="N10936" i="4"/>
  <c r="O10936" i="4"/>
  <c r="P10936" i="4"/>
  <c r="I10937" i="4"/>
  <c r="J10937" i="4"/>
  <c r="K10937" i="4"/>
  <c r="L10937" i="4"/>
  <c r="M10937" i="4"/>
  <c r="N10937" i="4"/>
  <c r="O10937" i="4"/>
  <c r="P10937" i="4"/>
  <c r="I10938" i="4"/>
  <c r="J10938" i="4"/>
  <c r="K10938" i="4"/>
  <c r="L10938" i="4"/>
  <c r="M10938" i="4"/>
  <c r="N10938" i="4"/>
  <c r="O10938" i="4"/>
  <c r="P10938" i="4"/>
  <c r="I10939" i="4"/>
  <c r="J10939" i="4"/>
  <c r="K10939" i="4"/>
  <c r="L10939" i="4"/>
  <c r="M10939" i="4"/>
  <c r="N10939" i="4"/>
  <c r="O10939" i="4"/>
  <c r="P10939" i="4"/>
  <c r="I10940" i="4"/>
  <c r="J10940" i="4"/>
  <c r="K10940" i="4"/>
  <c r="L10940" i="4"/>
  <c r="M10940" i="4"/>
  <c r="N10940" i="4"/>
  <c r="O10940" i="4"/>
  <c r="P10940" i="4"/>
  <c r="I10941" i="4"/>
  <c r="J10941" i="4"/>
  <c r="K10941" i="4"/>
  <c r="L10941" i="4"/>
  <c r="M10941" i="4"/>
  <c r="N10941" i="4"/>
  <c r="O10941" i="4"/>
  <c r="P10941" i="4"/>
  <c r="I10942" i="4"/>
  <c r="J10942" i="4"/>
  <c r="K10942" i="4"/>
  <c r="L10942" i="4"/>
  <c r="M10942" i="4"/>
  <c r="N10942" i="4"/>
  <c r="O10942" i="4"/>
  <c r="P10942" i="4"/>
  <c r="I10943" i="4"/>
  <c r="J10943" i="4"/>
  <c r="K10943" i="4"/>
  <c r="L10943" i="4"/>
  <c r="M10943" i="4"/>
  <c r="N10943" i="4"/>
  <c r="O10943" i="4"/>
  <c r="P10943" i="4"/>
  <c r="I10944" i="4"/>
  <c r="J10944" i="4"/>
  <c r="K10944" i="4"/>
  <c r="L10944" i="4"/>
  <c r="M10944" i="4"/>
  <c r="N10944" i="4"/>
  <c r="O10944" i="4"/>
  <c r="P10944" i="4"/>
  <c r="I10945" i="4"/>
  <c r="J10945" i="4"/>
  <c r="K10945" i="4"/>
  <c r="L10945" i="4"/>
  <c r="M10945" i="4"/>
  <c r="N10945" i="4"/>
  <c r="O10945" i="4"/>
  <c r="P10945" i="4"/>
  <c r="I10946" i="4"/>
  <c r="J10946" i="4"/>
  <c r="K10946" i="4"/>
  <c r="L10946" i="4"/>
  <c r="M10946" i="4"/>
  <c r="N10946" i="4"/>
  <c r="O10946" i="4"/>
  <c r="P10946" i="4"/>
  <c r="I10947" i="4"/>
  <c r="J10947" i="4"/>
  <c r="K10947" i="4"/>
  <c r="L10947" i="4"/>
  <c r="M10947" i="4"/>
  <c r="N10947" i="4"/>
  <c r="O10947" i="4"/>
  <c r="P10947" i="4"/>
  <c r="I10948" i="4"/>
  <c r="J10948" i="4"/>
  <c r="K10948" i="4"/>
  <c r="L10948" i="4"/>
  <c r="M10948" i="4"/>
  <c r="N10948" i="4"/>
  <c r="O10948" i="4"/>
  <c r="P10948" i="4"/>
  <c r="I10949" i="4"/>
  <c r="J10949" i="4"/>
  <c r="K10949" i="4"/>
  <c r="L10949" i="4"/>
  <c r="M10949" i="4"/>
  <c r="N10949" i="4"/>
  <c r="O10949" i="4"/>
  <c r="P10949" i="4"/>
  <c r="I10950" i="4"/>
  <c r="J10950" i="4"/>
  <c r="K10950" i="4"/>
  <c r="L10950" i="4"/>
  <c r="M10950" i="4"/>
  <c r="N10950" i="4"/>
  <c r="O10950" i="4"/>
  <c r="P10950" i="4"/>
  <c r="I10951" i="4"/>
  <c r="J10951" i="4"/>
  <c r="K10951" i="4"/>
  <c r="L10951" i="4"/>
  <c r="M10951" i="4"/>
  <c r="N10951" i="4"/>
  <c r="O10951" i="4"/>
  <c r="P10951" i="4"/>
  <c r="I10952" i="4"/>
  <c r="J10952" i="4"/>
  <c r="K10952" i="4"/>
  <c r="L10952" i="4"/>
  <c r="M10952" i="4"/>
  <c r="N10952" i="4"/>
  <c r="O10952" i="4"/>
  <c r="P10952" i="4"/>
  <c r="I10953" i="4"/>
  <c r="J10953" i="4"/>
  <c r="K10953" i="4"/>
  <c r="L10953" i="4"/>
  <c r="M10953" i="4"/>
  <c r="N10953" i="4"/>
  <c r="O10953" i="4"/>
  <c r="P10953" i="4"/>
  <c r="I10954" i="4"/>
  <c r="J10954" i="4"/>
  <c r="K10954" i="4"/>
  <c r="L10954" i="4"/>
  <c r="M10954" i="4"/>
  <c r="N10954" i="4"/>
  <c r="O10954" i="4"/>
  <c r="P10954" i="4"/>
  <c r="I10965" i="4"/>
  <c r="J10965" i="4"/>
  <c r="K10965" i="4"/>
  <c r="L10965" i="4"/>
  <c r="M10965" i="4"/>
  <c r="N10965" i="4"/>
  <c r="O10965" i="4"/>
  <c r="P10965" i="4"/>
  <c r="I10966" i="4"/>
  <c r="J10966" i="4"/>
  <c r="K10966" i="4"/>
  <c r="L10966" i="4"/>
  <c r="M10966" i="4"/>
  <c r="N10966" i="4"/>
  <c r="O10966" i="4"/>
  <c r="P10966" i="4"/>
  <c r="I10967" i="4"/>
  <c r="J10967" i="4"/>
  <c r="K10967" i="4"/>
  <c r="L10967" i="4"/>
  <c r="M10967" i="4"/>
  <c r="N10967" i="4"/>
  <c r="O10967" i="4"/>
  <c r="P10967" i="4"/>
  <c r="I10968" i="4"/>
  <c r="J10968" i="4"/>
  <c r="K10968" i="4"/>
  <c r="L10968" i="4"/>
  <c r="M10968" i="4"/>
  <c r="N10968" i="4"/>
  <c r="O10968" i="4"/>
  <c r="P10968" i="4"/>
  <c r="I10969" i="4"/>
  <c r="J10969" i="4"/>
  <c r="K10969" i="4"/>
  <c r="L10969" i="4"/>
  <c r="M10969" i="4"/>
  <c r="N10969" i="4"/>
  <c r="O10969" i="4"/>
  <c r="P10969" i="4"/>
  <c r="I10970" i="4"/>
  <c r="J10970" i="4"/>
  <c r="K10970" i="4"/>
  <c r="L10970" i="4"/>
  <c r="M10970" i="4"/>
  <c r="N10970" i="4"/>
  <c r="O10970" i="4"/>
  <c r="P10970" i="4"/>
  <c r="I10971" i="4"/>
  <c r="J10971" i="4"/>
  <c r="K10971" i="4"/>
  <c r="L10971" i="4"/>
  <c r="M10971" i="4"/>
  <c r="N10971" i="4"/>
  <c r="O10971" i="4"/>
  <c r="P10971" i="4"/>
  <c r="I10229" i="4"/>
  <c r="J10229" i="4"/>
  <c r="K10229" i="4"/>
  <c r="L10229" i="4"/>
  <c r="M10229" i="4"/>
  <c r="N10229" i="4"/>
  <c r="O10229" i="4"/>
  <c r="P10229" i="4"/>
  <c r="I10230" i="4"/>
  <c r="J10230" i="4"/>
  <c r="K10230" i="4"/>
  <c r="L10230" i="4"/>
  <c r="M10230" i="4"/>
  <c r="N10230" i="4"/>
  <c r="O10230" i="4"/>
  <c r="P10230" i="4"/>
  <c r="I10232" i="4"/>
  <c r="J10232" i="4"/>
  <c r="K10232" i="4"/>
  <c r="L10232" i="4"/>
  <c r="M10232" i="4"/>
  <c r="N10232" i="4"/>
  <c r="O10232" i="4"/>
  <c r="P10232" i="4"/>
  <c r="I10234" i="4"/>
  <c r="J10234" i="4"/>
  <c r="K10234" i="4"/>
  <c r="L10234" i="4"/>
  <c r="M10234" i="4"/>
  <c r="N10234" i="4"/>
  <c r="O10234" i="4"/>
  <c r="P10234" i="4"/>
  <c r="I10235" i="4"/>
  <c r="J10235" i="4"/>
  <c r="K10235" i="4"/>
  <c r="L10235" i="4"/>
  <c r="M10235" i="4"/>
  <c r="N10235" i="4"/>
  <c r="O10235" i="4"/>
  <c r="P10235" i="4"/>
  <c r="I10236" i="4"/>
  <c r="J10236" i="4"/>
  <c r="K10236" i="4"/>
  <c r="L10236" i="4"/>
  <c r="M10236" i="4"/>
  <c r="N10236" i="4"/>
  <c r="O10236" i="4"/>
  <c r="P10236" i="4"/>
  <c r="I10237" i="4"/>
  <c r="J10237" i="4"/>
  <c r="K10237" i="4"/>
  <c r="L10237" i="4"/>
  <c r="M10237" i="4"/>
  <c r="N10237" i="4"/>
  <c r="O10237" i="4"/>
  <c r="P10237" i="4"/>
  <c r="I10239" i="4"/>
  <c r="J10239" i="4"/>
  <c r="K10239" i="4"/>
  <c r="L10239" i="4"/>
  <c r="M10239" i="4"/>
  <c r="N10239" i="4"/>
  <c r="O10239" i="4"/>
  <c r="P10239" i="4"/>
  <c r="I10240" i="4"/>
  <c r="J10240" i="4"/>
  <c r="K10240" i="4"/>
  <c r="L10240" i="4"/>
  <c r="M10240" i="4"/>
  <c r="N10240" i="4"/>
  <c r="O10240" i="4"/>
  <c r="P10240" i="4"/>
  <c r="I10241" i="4"/>
  <c r="J10241" i="4"/>
  <c r="K10241" i="4"/>
  <c r="L10241" i="4"/>
  <c r="M10241" i="4"/>
  <c r="N10241" i="4"/>
  <c r="O10241" i="4"/>
  <c r="P10241" i="4"/>
  <c r="I10242" i="4"/>
  <c r="J10242" i="4"/>
  <c r="K10242" i="4"/>
  <c r="L10242" i="4"/>
  <c r="M10242" i="4"/>
  <c r="N10242" i="4"/>
  <c r="O10242" i="4"/>
  <c r="P10242" i="4"/>
  <c r="I10250" i="4"/>
  <c r="J10250" i="4"/>
  <c r="K10250" i="4"/>
  <c r="L10250" i="4"/>
  <c r="M10250" i="4"/>
  <c r="N10250" i="4"/>
  <c r="O10250" i="4"/>
  <c r="P10250" i="4"/>
  <c r="I10251" i="4"/>
  <c r="J10251" i="4"/>
  <c r="K10251" i="4"/>
  <c r="L10251" i="4"/>
  <c r="M10251" i="4"/>
  <c r="N10251" i="4"/>
  <c r="O10251" i="4"/>
  <c r="P10251" i="4"/>
  <c r="I10257" i="4"/>
  <c r="J10257" i="4"/>
  <c r="K10257" i="4"/>
  <c r="L10257" i="4"/>
  <c r="M10257" i="4"/>
  <c r="N10257" i="4"/>
  <c r="O10257" i="4"/>
  <c r="P10257" i="4"/>
  <c r="I10258" i="4"/>
  <c r="J10258" i="4"/>
  <c r="K10258" i="4"/>
  <c r="L10258" i="4"/>
  <c r="M10258" i="4"/>
  <c r="N10258" i="4"/>
  <c r="O10258" i="4"/>
  <c r="P10258" i="4"/>
  <c r="I10263" i="4"/>
  <c r="J10263" i="4"/>
  <c r="K10263" i="4"/>
  <c r="L10263" i="4"/>
  <c r="M10263" i="4"/>
  <c r="N10263" i="4"/>
  <c r="O10263" i="4"/>
  <c r="P10263" i="4"/>
  <c r="I10266" i="4"/>
  <c r="J10266" i="4"/>
  <c r="K10266" i="4"/>
  <c r="L10266" i="4"/>
  <c r="M10266" i="4"/>
  <c r="N10266" i="4"/>
  <c r="O10266" i="4"/>
  <c r="P10266" i="4"/>
  <c r="I10268" i="4"/>
  <c r="J10268" i="4"/>
  <c r="K10268" i="4"/>
  <c r="L10268" i="4"/>
  <c r="M10268" i="4"/>
  <c r="N10268" i="4"/>
  <c r="O10268" i="4"/>
  <c r="P10268" i="4"/>
  <c r="I10269" i="4"/>
  <c r="J10269" i="4"/>
  <c r="K10269" i="4"/>
  <c r="L10269" i="4"/>
  <c r="M10269" i="4"/>
  <c r="N10269" i="4"/>
  <c r="O10269" i="4"/>
  <c r="P10269" i="4"/>
  <c r="I10271" i="4"/>
  <c r="J10271" i="4"/>
  <c r="K10271" i="4"/>
  <c r="L10271" i="4"/>
  <c r="M10271" i="4"/>
  <c r="N10271" i="4"/>
  <c r="O10271" i="4"/>
  <c r="P10271" i="4"/>
  <c r="J9228" i="4"/>
  <c r="I9229" i="4"/>
  <c r="J9229" i="4"/>
  <c r="M9229" i="4"/>
  <c r="N9229" i="4"/>
  <c r="O9229" i="4"/>
  <c r="P9229" i="4"/>
  <c r="I9230" i="4"/>
  <c r="J9230" i="4"/>
  <c r="M9230" i="4"/>
  <c r="N9230" i="4"/>
  <c r="O9230" i="4"/>
  <c r="P9230" i="4"/>
  <c r="I9231" i="4"/>
  <c r="J9231" i="4"/>
  <c r="M9231" i="4"/>
  <c r="N9231" i="4"/>
  <c r="O9231" i="4"/>
  <c r="P9231" i="4"/>
  <c r="I9232" i="4"/>
  <c r="J9232" i="4"/>
  <c r="M9232" i="4"/>
  <c r="N9232" i="4"/>
  <c r="O9232" i="4"/>
  <c r="P9232" i="4"/>
  <c r="I9233" i="4"/>
  <c r="J9233" i="4"/>
  <c r="M9233" i="4"/>
  <c r="N9233" i="4"/>
  <c r="O9233" i="4"/>
  <c r="P9233" i="4"/>
  <c r="I9234" i="4"/>
  <c r="J9234" i="4"/>
  <c r="M9234" i="4"/>
  <c r="N9234" i="4"/>
  <c r="O9234" i="4"/>
  <c r="P9234" i="4"/>
  <c r="I9235" i="4"/>
  <c r="J9235" i="4"/>
  <c r="M9235" i="4"/>
  <c r="N9235" i="4"/>
  <c r="O9235" i="4"/>
  <c r="P9235" i="4"/>
  <c r="I9236" i="4"/>
  <c r="J9236" i="4"/>
  <c r="M9236" i="4"/>
  <c r="N9236" i="4"/>
  <c r="O9236" i="4"/>
  <c r="P9236" i="4"/>
  <c r="I9237" i="4"/>
  <c r="J9237" i="4"/>
  <c r="M9237" i="4"/>
  <c r="N9237" i="4"/>
  <c r="O9237" i="4"/>
  <c r="P9237" i="4"/>
  <c r="I9238" i="4"/>
  <c r="J9238" i="4"/>
  <c r="M9238" i="4"/>
  <c r="N9238" i="4"/>
  <c r="O9238" i="4"/>
  <c r="P9238" i="4"/>
  <c r="I9239" i="4"/>
  <c r="J9239" i="4"/>
  <c r="M9239" i="4"/>
  <c r="N9239" i="4"/>
  <c r="O9239" i="4"/>
  <c r="P9239" i="4"/>
  <c r="I9240" i="4"/>
  <c r="J9240" i="4"/>
  <c r="M9240" i="4"/>
  <c r="N9240" i="4"/>
  <c r="O9240" i="4"/>
  <c r="P9240" i="4"/>
  <c r="I9241" i="4"/>
  <c r="J9241" i="4"/>
  <c r="M9241" i="4"/>
  <c r="N9241" i="4"/>
  <c r="O9241" i="4"/>
  <c r="P9241" i="4"/>
  <c r="I9242" i="4"/>
  <c r="J9242" i="4"/>
  <c r="M9242" i="4"/>
  <c r="N9242" i="4"/>
  <c r="O9242" i="4"/>
  <c r="P9242" i="4"/>
  <c r="I9243" i="4"/>
  <c r="J9243" i="4"/>
  <c r="M9243" i="4"/>
  <c r="N9243" i="4"/>
  <c r="O9243" i="4"/>
  <c r="P9243" i="4"/>
  <c r="I9244" i="4"/>
  <c r="J9244" i="4"/>
  <c r="M9244" i="4"/>
  <c r="N9244" i="4"/>
  <c r="O9244" i="4"/>
  <c r="P9244" i="4"/>
  <c r="I9245" i="4"/>
  <c r="J9245" i="4"/>
  <c r="M9245" i="4"/>
  <c r="N9245" i="4"/>
  <c r="O9245" i="4"/>
  <c r="P9245" i="4"/>
  <c r="I9246" i="4"/>
  <c r="J9246" i="4"/>
  <c r="M9246" i="4"/>
  <c r="N9246" i="4"/>
  <c r="O9246" i="4"/>
  <c r="P9246" i="4"/>
  <c r="I9247" i="4"/>
  <c r="J9247" i="4"/>
  <c r="M9247" i="4"/>
  <c r="N9247" i="4"/>
  <c r="O9247" i="4"/>
  <c r="P9247" i="4"/>
  <c r="I9248" i="4"/>
  <c r="J9248" i="4"/>
  <c r="M9248" i="4"/>
  <c r="N9248" i="4"/>
  <c r="O9248" i="4"/>
  <c r="P9248" i="4"/>
  <c r="I9249" i="4"/>
  <c r="J9249" i="4"/>
  <c r="M9249" i="4"/>
  <c r="N9249" i="4"/>
  <c r="O9249" i="4"/>
  <c r="P9249" i="4"/>
  <c r="I9250" i="4"/>
  <c r="J9250" i="4"/>
  <c r="M9250" i="4"/>
  <c r="N9250" i="4"/>
  <c r="O9250" i="4"/>
  <c r="P9250" i="4"/>
  <c r="I9251" i="4"/>
  <c r="J9251" i="4"/>
  <c r="M9251" i="4"/>
  <c r="N9251" i="4"/>
  <c r="O9251" i="4"/>
  <c r="P9251" i="4"/>
  <c r="I9252" i="4"/>
  <c r="J9252" i="4"/>
  <c r="M9252" i="4"/>
  <c r="N9252" i="4"/>
  <c r="O9252" i="4"/>
  <c r="P9252" i="4"/>
  <c r="I9253" i="4"/>
  <c r="J9253" i="4"/>
  <c r="M9253" i="4"/>
  <c r="N9253" i="4"/>
  <c r="O9253" i="4"/>
  <c r="P9253" i="4"/>
  <c r="I9254" i="4"/>
  <c r="J9254" i="4"/>
  <c r="M9254" i="4"/>
  <c r="N9254" i="4"/>
  <c r="O9254" i="4"/>
  <c r="P9254" i="4"/>
  <c r="I9257" i="4"/>
  <c r="J9257" i="4"/>
  <c r="M9257" i="4"/>
  <c r="N9257" i="4"/>
  <c r="O9257" i="4"/>
  <c r="P9257" i="4"/>
  <c r="I9258" i="4"/>
  <c r="J9258" i="4"/>
  <c r="M9258" i="4"/>
  <c r="N9258" i="4"/>
  <c r="O9258" i="4"/>
  <c r="P9258" i="4"/>
  <c r="I9259" i="4"/>
  <c r="J9259" i="4"/>
  <c r="M9259" i="4"/>
  <c r="N9259" i="4"/>
  <c r="O9259" i="4"/>
  <c r="P9259" i="4"/>
  <c r="I9261" i="4"/>
  <c r="J9261" i="4"/>
  <c r="M9261" i="4"/>
  <c r="N9261" i="4"/>
  <c r="O9261" i="4"/>
  <c r="P9261" i="4"/>
  <c r="I9263" i="4"/>
  <c r="J9263" i="4"/>
  <c r="M9263" i="4"/>
  <c r="N9263" i="4"/>
  <c r="O9263" i="4"/>
  <c r="P9263" i="4"/>
  <c r="I9264" i="4"/>
  <c r="J9264" i="4"/>
  <c r="M9264" i="4"/>
  <c r="N9264" i="4"/>
  <c r="O9264" i="4"/>
  <c r="P9264" i="4"/>
  <c r="I9265" i="4"/>
  <c r="J9265" i="4"/>
  <c r="M9265" i="4"/>
  <c r="N9265" i="4"/>
  <c r="O9265" i="4"/>
  <c r="P9265" i="4"/>
  <c r="I9266" i="4"/>
  <c r="J9266" i="4"/>
  <c r="M9266" i="4"/>
  <c r="N9266" i="4"/>
  <c r="O9266" i="4"/>
  <c r="P9266" i="4"/>
  <c r="I9267" i="4"/>
  <c r="J9267" i="4"/>
  <c r="M9267" i="4"/>
  <c r="N9267" i="4"/>
  <c r="O9267" i="4"/>
  <c r="P9267" i="4"/>
  <c r="I9268" i="4"/>
  <c r="J9268" i="4"/>
  <c r="M9268" i="4"/>
  <c r="N9268" i="4"/>
  <c r="O9268" i="4"/>
  <c r="P9268" i="4"/>
  <c r="I9269" i="4"/>
  <c r="J9269" i="4"/>
  <c r="M9269" i="4"/>
  <c r="N9269" i="4"/>
  <c r="O9269" i="4"/>
  <c r="P9269" i="4"/>
  <c r="I9270" i="4"/>
  <c r="J9270" i="4"/>
  <c r="M9270" i="4"/>
  <c r="N9270" i="4"/>
  <c r="O9270" i="4"/>
  <c r="P9270" i="4"/>
  <c r="I9271" i="4"/>
  <c r="J9271" i="4"/>
  <c r="M9271" i="4"/>
  <c r="N9271" i="4"/>
  <c r="O9271" i="4"/>
  <c r="P9271" i="4"/>
  <c r="Z63" i="1"/>
  <c r="Y63" i="1"/>
  <c r="X63" i="1"/>
  <c r="W63" i="1"/>
  <c r="V63" i="1"/>
  <c r="U63" i="1"/>
  <c r="T63" i="1"/>
  <c r="S63" i="1"/>
  <c r="Z46" i="1"/>
  <c r="Y46" i="1"/>
  <c r="X46" i="1"/>
  <c r="W46" i="1"/>
  <c r="V46" i="1"/>
  <c r="U46" i="1"/>
  <c r="T46" i="1"/>
  <c r="S46" i="1"/>
  <c r="Z35" i="1"/>
  <c r="Y35" i="1"/>
  <c r="X35" i="1"/>
  <c r="W35" i="1"/>
  <c r="V35" i="1"/>
  <c r="U35" i="1"/>
  <c r="T35" i="1"/>
  <c r="S35" i="1"/>
  <c r="K9268" i="4" l="1"/>
  <c r="K9249" i="4"/>
  <c r="K9237" i="4"/>
  <c r="L9271" i="4"/>
  <c r="L9268" i="4"/>
  <c r="L9265" i="4"/>
  <c r="L9261" i="4"/>
  <c r="L9257" i="4"/>
  <c r="L9252" i="4"/>
  <c r="L9249" i="4"/>
  <c r="L9246" i="4"/>
  <c r="L9243" i="4"/>
  <c r="L9240" i="4"/>
  <c r="L9237" i="4"/>
  <c r="L9234" i="4"/>
  <c r="L9231" i="4"/>
  <c r="L9269" i="4"/>
  <c r="L9266" i="4"/>
  <c r="L9263" i="4"/>
  <c r="L9258" i="4"/>
  <c r="L9253" i="4"/>
  <c r="L9250" i="4"/>
  <c r="L9247" i="4"/>
  <c r="L9244" i="4"/>
  <c r="L9241" i="4"/>
  <c r="L9238" i="4"/>
  <c r="L9235" i="4"/>
  <c r="L9232" i="4"/>
  <c r="L9229" i="4"/>
  <c r="K9261" i="4"/>
  <c r="K9240" i="4"/>
  <c r="K9228" i="4"/>
  <c r="K9269" i="4"/>
  <c r="K9266" i="4"/>
  <c r="K9263" i="4"/>
  <c r="K9258" i="4"/>
  <c r="K9253" i="4"/>
  <c r="K9250" i="4"/>
  <c r="K9247" i="4"/>
  <c r="K9244" i="4"/>
  <c r="K9241" i="4"/>
  <c r="K9238" i="4"/>
  <c r="K9235" i="4"/>
  <c r="K9232" i="4"/>
  <c r="K9229" i="4"/>
  <c r="K9271" i="4"/>
  <c r="K9257" i="4"/>
  <c r="K9243" i="4"/>
  <c r="L9270" i="4"/>
  <c r="L9267" i="4"/>
  <c r="L9264" i="4"/>
  <c r="L9259" i="4"/>
  <c r="L9254" i="4"/>
  <c r="L9251" i="4"/>
  <c r="L9248" i="4"/>
  <c r="L9245" i="4"/>
  <c r="L9242" i="4"/>
  <c r="L9239" i="4"/>
  <c r="L9236" i="4"/>
  <c r="L9233" i="4"/>
  <c r="L9230" i="4"/>
  <c r="K9265" i="4"/>
  <c r="K9252" i="4"/>
  <c r="K9246" i="4"/>
  <c r="K9234" i="4"/>
  <c r="K9231" i="4"/>
  <c r="K9270" i="4"/>
  <c r="K9267" i="4"/>
  <c r="K9264" i="4"/>
  <c r="K9259" i="4"/>
  <c r="K9254" i="4"/>
  <c r="K9251" i="4"/>
  <c r="K9248" i="4"/>
  <c r="K9245" i="4"/>
  <c r="K9242" i="4"/>
  <c r="K9239" i="4"/>
  <c r="K9236" i="4"/>
  <c r="K9233" i="4"/>
  <c r="K9230" i="4"/>
  <c r="M9228" i="4"/>
  <c r="N9228" i="4"/>
  <c r="L9228" i="4"/>
  <c r="P9228" i="4"/>
  <c r="O9228" i="4"/>
  <c r="I9228" i="4"/>
  <c r="L868" i="4" l="1"/>
  <c r="M868" i="4"/>
  <c r="M11195" i="4" s="1"/>
  <c r="N868" i="4"/>
  <c r="N11195" i="4" s="1"/>
  <c r="O868" i="4"/>
  <c r="O11195" i="4" s="1"/>
  <c r="P868" i="4"/>
  <c r="P11195" i="4" s="1"/>
  <c r="P7681" i="4"/>
  <c r="O7681" i="4"/>
  <c r="N7681" i="4"/>
  <c r="M7681" i="4"/>
  <c r="L7681" i="4"/>
  <c r="P7667" i="4"/>
  <c r="P7666" i="4" s="1"/>
  <c r="O7667" i="4"/>
  <c r="O7666" i="4" s="1"/>
  <c r="N7667" i="4"/>
  <c r="N7666" i="4" s="1"/>
  <c r="M7667" i="4"/>
  <c r="M7666" i="4" s="1"/>
  <c r="L7667" i="4"/>
  <c r="J7667" i="4"/>
  <c r="P7664" i="4"/>
  <c r="P7663" i="4" s="1"/>
  <c r="O7664" i="4"/>
  <c r="O7663" i="4" s="1"/>
  <c r="N7664" i="4"/>
  <c r="N7663" i="4" s="1"/>
  <c r="M7664" i="4"/>
  <c r="M7663" i="4" s="1"/>
  <c r="L7664" i="4"/>
  <c r="J7664" i="4"/>
  <c r="P7661" i="4"/>
  <c r="P7660" i="4" s="1"/>
  <c r="O7661" i="4"/>
  <c r="O7660" i="4" s="1"/>
  <c r="N7661" i="4"/>
  <c r="N7660" i="4" s="1"/>
  <c r="M7661" i="4"/>
  <c r="M7660" i="4" s="1"/>
  <c r="L7661" i="4"/>
  <c r="J7661" i="4"/>
  <c r="P7656" i="4"/>
  <c r="O7656" i="4"/>
  <c r="N7656" i="4"/>
  <c r="M7656" i="4"/>
  <c r="L7656" i="4"/>
  <c r="J7656" i="4"/>
  <c r="P7645" i="4"/>
  <c r="O7645" i="4"/>
  <c r="N7645" i="4"/>
  <c r="M7645" i="4"/>
  <c r="L7645" i="4"/>
  <c r="J7645" i="4"/>
  <c r="P7639" i="4"/>
  <c r="P7637" i="4" s="1"/>
  <c r="O7639" i="4"/>
  <c r="O7637" i="4" s="1"/>
  <c r="N7639" i="4"/>
  <c r="N7637" i="4" s="1"/>
  <c r="M7639" i="4"/>
  <c r="M7637" i="4" s="1"/>
  <c r="L7639" i="4"/>
  <c r="J7639" i="4"/>
  <c r="I7628" i="4"/>
  <c r="P7609" i="4"/>
  <c r="P11270" i="4" s="1"/>
  <c r="O7609" i="4"/>
  <c r="O11270" i="4" s="1"/>
  <c r="N7609" i="4"/>
  <c r="N11270" i="4" s="1"/>
  <c r="M7609" i="4"/>
  <c r="M11270" i="4" s="1"/>
  <c r="L7609" i="4"/>
  <c r="J7609" i="4"/>
  <c r="P7607" i="4"/>
  <c r="P11170" i="4" s="1"/>
  <c r="O7607" i="4"/>
  <c r="O11170" i="4" s="1"/>
  <c r="N7607" i="4"/>
  <c r="N11170" i="4" s="1"/>
  <c r="M7607" i="4"/>
  <c r="M11170" i="4" s="1"/>
  <c r="L7607" i="4"/>
  <c r="J7607" i="4"/>
  <c r="P10820" i="4"/>
  <c r="O10820" i="4"/>
  <c r="N10820" i="4"/>
  <c r="M10820" i="4"/>
  <c r="P7583" i="4"/>
  <c r="P7579" i="4" s="1"/>
  <c r="O7583" i="4"/>
  <c r="O7579" i="4" s="1"/>
  <c r="N7583" i="4"/>
  <c r="N7579" i="4" s="1"/>
  <c r="M7583" i="4"/>
  <c r="M7579" i="4" s="1"/>
  <c r="L7583" i="4"/>
  <c r="L7579" i="4" s="1"/>
  <c r="J7583" i="4"/>
  <c r="J7579" i="4" s="1"/>
  <c r="P10720" i="4"/>
  <c r="O10720" i="4"/>
  <c r="N10720" i="4"/>
  <c r="M10720" i="4"/>
  <c r="P7575" i="4"/>
  <c r="P10620" i="4" s="1"/>
  <c r="O7575" i="4"/>
  <c r="O10620" i="4" s="1"/>
  <c r="N7575" i="4"/>
  <c r="N10620" i="4" s="1"/>
  <c r="M7575" i="4"/>
  <c r="M10620" i="4" s="1"/>
  <c r="L7575" i="4"/>
  <c r="J7575" i="4"/>
  <c r="P10420" i="4"/>
  <c r="O10420" i="4"/>
  <c r="N10420" i="4"/>
  <c r="M10420" i="4"/>
  <c r="P7560" i="4"/>
  <c r="P10370" i="4" s="1"/>
  <c r="O7560" i="4"/>
  <c r="O10370" i="4" s="1"/>
  <c r="N7560" i="4"/>
  <c r="N10370" i="4" s="1"/>
  <c r="M7560" i="4"/>
  <c r="M10370" i="4" s="1"/>
  <c r="L7560" i="4"/>
  <c r="J7560" i="4"/>
  <c r="P7558" i="4"/>
  <c r="O7558" i="4"/>
  <c r="N7558" i="4"/>
  <c r="M7558" i="4"/>
  <c r="L7558" i="4"/>
  <c r="J7558" i="4"/>
  <c r="P7543" i="4"/>
  <c r="O7543" i="4"/>
  <c r="N7543" i="4"/>
  <c r="M7543" i="4"/>
  <c r="L7543" i="4"/>
  <c r="J7543" i="4"/>
  <c r="P7537" i="4"/>
  <c r="P7535" i="4" s="1"/>
  <c r="O7537" i="4"/>
  <c r="O7535" i="4" s="1"/>
  <c r="N7537" i="4"/>
  <c r="N7535" i="4" s="1"/>
  <c r="M7537" i="4"/>
  <c r="M7535" i="4" s="1"/>
  <c r="L7537" i="4"/>
  <c r="J7537" i="4"/>
  <c r="P7525" i="4"/>
  <c r="P7528" i="4" s="1"/>
  <c r="O7525" i="4"/>
  <c r="O7528" i="4" s="1"/>
  <c r="N7525" i="4"/>
  <c r="N7528" i="4" s="1"/>
  <c r="M7525" i="4"/>
  <c r="M7528" i="4" s="1"/>
  <c r="L7525" i="4"/>
  <c r="P7514" i="4"/>
  <c r="O7514" i="4"/>
  <c r="O7513" i="4" s="1"/>
  <c r="N7514" i="4"/>
  <c r="N7513" i="4" s="1"/>
  <c r="M7514" i="4"/>
  <c r="M7513" i="4" s="1"/>
  <c r="L7514" i="4"/>
  <c r="J7514" i="4"/>
  <c r="P7511" i="4"/>
  <c r="O7511" i="4"/>
  <c r="O7510" i="4" s="1"/>
  <c r="N7511" i="4"/>
  <c r="N7510" i="4" s="1"/>
  <c r="M7511" i="4"/>
  <c r="M7510" i="4" s="1"/>
  <c r="L7511" i="4"/>
  <c r="J7511" i="4"/>
  <c r="P7506" i="4"/>
  <c r="O7506" i="4"/>
  <c r="N7506" i="4"/>
  <c r="N10219" i="4" s="1"/>
  <c r="N9769" i="4" s="1"/>
  <c r="M7506" i="4"/>
  <c r="M10219" i="4" s="1"/>
  <c r="M9769" i="4" s="1"/>
  <c r="L7506" i="4"/>
  <c r="J7506" i="4"/>
  <c r="P7495" i="4"/>
  <c r="O7495" i="4"/>
  <c r="N7495" i="4"/>
  <c r="M7495" i="4"/>
  <c r="L7495" i="4"/>
  <c r="J7495" i="4"/>
  <c r="P7489" i="4"/>
  <c r="P7487" i="4" s="1"/>
  <c r="O7489" i="4"/>
  <c r="O7487" i="4" s="1"/>
  <c r="N7489" i="4"/>
  <c r="N7487" i="4" s="1"/>
  <c r="M7489" i="4"/>
  <c r="M7487" i="4" s="1"/>
  <c r="L7489" i="4"/>
  <c r="J7489" i="4"/>
  <c r="P7477" i="4"/>
  <c r="P7480" i="4" s="1"/>
  <c r="O7477" i="4"/>
  <c r="O7480" i="4" s="1"/>
  <c r="N7477" i="4"/>
  <c r="N7480" i="4" s="1"/>
  <c r="M7477" i="4"/>
  <c r="M7480" i="4" s="1"/>
  <c r="L7477" i="4"/>
  <c r="P7467" i="4"/>
  <c r="P11318" i="4" s="1"/>
  <c r="P11118" i="4" s="1"/>
  <c r="O7467" i="4"/>
  <c r="N7467" i="4"/>
  <c r="M7467" i="4"/>
  <c r="L7467" i="4"/>
  <c r="J7467" i="4"/>
  <c r="P7462" i="4"/>
  <c r="P7461" i="4" s="1"/>
  <c r="O7462" i="4"/>
  <c r="O7461" i="4" s="1"/>
  <c r="N7462" i="4"/>
  <c r="N7461" i="4" s="1"/>
  <c r="M7462" i="4"/>
  <c r="M7461" i="4" s="1"/>
  <c r="L7462" i="4"/>
  <c r="J7462" i="4"/>
  <c r="P7457" i="4"/>
  <c r="O7457" i="4"/>
  <c r="N7457" i="4"/>
  <c r="N10218" i="4" s="1"/>
  <c r="N9768" i="4" s="1"/>
  <c r="M7457" i="4"/>
  <c r="L7457" i="4"/>
  <c r="J7457" i="4"/>
  <c r="P7446" i="4"/>
  <c r="O7446" i="4"/>
  <c r="N7446" i="4"/>
  <c r="M7446" i="4"/>
  <c r="L7446" i="4"/>
  <c r="J7446" i="4"/>
  <c r="P7438" i="4"/>
  <c r="O7438" i="4"/>
  <c r="N7438" i="4"/>
  <c r="M7438" i="4"/>
  <c r="P7428" i="4"/>
  <c r="P7431" i="4" s="1"/>
  <c r="O7428" i="4"/>
  <c r="O7431" i="4" s="1"/>
  <c r="N7428" i="4"/>
  <c r="N7431" i="4" s="1"/>
  <c r="M7428" i="4"/>
  <c r="M7431" i="4" s="1"/>
  <c r="L7428" i="4"/>
  <c r="P7424" i="4"/>
  <c r="O7424" i="4"/>
  <c r="N7424" i="4"/>
  <c r="M7424" i="4"/>
  <c r="L7424" i="4"/>
  <c r="J7424" i="4"/>
  <c r="P7423" i="4"/>
  <c r="O7423" i="4"/>
  <c r="N7423" i="4"/>
  <c r="M7423" i="4"/>
  <c r="L7423" i="4"/>
  <c r="J7423" i="4"/>
  <c r="P7414" i="4"/>
  <c r="P11417" i="4" s="1"/>
  <c r="O7414" i="4"/>
  <c r="O11417" i="4" s="1"/>
  <c r="N7414" i="4"/>
  <c r="N11417" i="4" s="1"/>
  <c r="M7414" i="4"/>
  <c r="M11417" i="4" s="1"/>
  <c r="L7414" i="4"/>
  <c r="J7414" i="4"/>
  <c r="P7410" i="4"/>
  <c r="P11267" i="4" s="1"/>
  <c r="O7410" i="4"/>
  <c r="O11267" i="4" s="1"/>
  <c r="N7410" i="4"/>
  <c r="N11267" i="4" s="1"/>
  <c r="M7410" i="4"/>
  <c r="M11267" i="4" s="1"/>
  <c r="L7410" i="4"/>
  <c r="J7410" i="4"/>
  <c r="P7403" i="4"/>
  <c r="O7403" i="4"/>
  <c r="N7403" i="4"/>
  <c r="M7403" i="4"/>
  <c r="L7403" i="4"/>
  <c r="J7403" i="4"/>
  <c r="P7397" i="4"/>
  <c r="P10617" i="4" s="1"/>
  <c r="O7397" i="4"/>
  <c r="O10617" i="4" s="1"/>
  <c r="N7397" i="4"/>
  <c r="N10617" i="4" s="1"/>
  <c r="M7397" i="4"/>
  <c r="M10617" i="4" s="1"/>
  <c r="L7397" i="4"/>
  <c r="J7397" i="4"/>
  <c r="P10417" i="4"/>
  <c r="O10417" i="4"/>
  <c r="N10417" i="4"/>
  <c r="M10417" i="4"/>
  <c r="P7383" i="4"/>
  <c r="P10217" i="4" s="1"/>
  <c r="O7383" i="4"/>
  <c r="O10217" i="4" s="1"/>
  <c r="N7383" i="4"/>
  <c r="N10217" i="4" s="1"/>
  <c r="M7383" i="4"/>
  <c r="M10217" i="4" s="1"/>
  <c r="L7383" i="4"/>
  <c r="J7383" i="4"/>
  <c r="P7379" i="4"/>
  <c r="P10117" i="4" s="1"/>
  <c r="O7379" i="4"/>
  <c r="O10117" i="4" s="1"/>
  <c r="N7379" i="4"/>
  <c r="N10117" i="4" s="1"/>
  <c r="M7379" i="4"/>
  <c r="M10117" i="4" s="1"/>
  <c r="L7379" i="4"/>
  <c r="J7379" i="4"/>
  <c r="P7376" i="4"/>
  <c r="P10067" i="4" s="1"/>
  <c r="O7376" i="4"/>
  <c r="O10067" i="4" s="1"/>
  <c r="N7376" i="4"/>
  <c r="N10067" i="4" s="1"/>
  <c r="M7376" i="4"/>
  <c r="M10067" i="4" s="1"/>
  <c r="L7376" i="4"/>
  <c r="J7376" i="4"/>
  <c r="P7373" i="4"/>
  <c r="P10017" i="4" s="1"/>
  <c r="O7373" i="4"/>
  <c r="O10017" i="4" s="1"/>
  <c r="N7373" i="4"/>
  <c r="N10017" i="4" s="1"/>
  <c r="M7373" i="4"/>
  <c r="M10017" i="4" s="1"/>
  <c r="L7373" i="4"/>
  <c r="J7373" i="4"/>
  <c r="P7369" i="4"/>
  <c r="P9967" i="4" s="1"/>
  <c r="P9767" i="4" s="1"/>
  <c r="O7369" i="4"/>
  <c r="O9967" i="4" s="1"/>
  <c r="N7369" i="4"/>
  <c r="N9967" i="4" s="1"/>
  <c r="N9767" i="4" s="1"/>
  <c r="M7369" i="4"/>
  <c r="M9967" i="4" s="1"/>
  <c r="L7369" i="4"/>
  <c r="J7369" i="4"/>
  <c r="P7363" i="4"/>
  <c r="O7363" i="4"/>
  <c r="N7363" i="4"/>
  <c r="M7363" i="4"/>
  <c r="L7363" i="4"/>
  <c r="J7363" i="4"/>
  <c r="P7357" i="4"/>
  <c r="O7357" i="4"/>
  <c r="O7355" i="4" s="1"/>
  <c r="N7357" i="4"/>
  <c r="N7355" i="4" s="1"/>
  <c r="M7357" i="4"/>
  <c r="M7355" i="4" s="1"/>
  <c r="L7357" i="4"/>
  <c r="J7357" i="4"/>
  <c r="P7345" i="4"/>
  <c r="P7348" i="4" s="1"/>
  <c r="O7345" i="4"/>
  <c r="O7348" i="4" s="1"/>
  <c r="N7345" i="4"/>
  <c r="N7348" i="4" s="1"/>
  <c r="M7345" i="4"/>
  <c r="M7348" i="4" s="1"/>
  <c r="L7345" i="4"/>
  <c r="P7335" i="4"/>
  <c r="P11366" i="4" s="1"/>
  <c r="O7335" i="4"/>
  <c r="O11366" i="4" s="1"/>
  <c r="N7335" i="4"/>
  <c r="N11366" i="4" s="1"/>
  <c r="M7335" i="4"/>
  <c r="M11366" i="4" s="1"/>
  <c r="L7335" i="4"/>
  <c r="J7335" i="4"/>
  <c r="P7332" i="4"/>
  <c r="P11266" i="4" s="1"/>
  <c r="O7332" i="4"/>
  <c r="O11266" i="4" s="1"/>
  <c r="N7332" i="4"/>
  <c r="N11266" i="4" s="1"/>
  <c r="M7332" i="4"/>
  <c r="M11266" i="4" s="1"/>
  <c r="L7332" i="4"/>
  <c r="J7332" i="4"/>
  <c r="P7328" i="4"/>
  <c r="O7328" i="4"/>
  <c r="O7327" i="4" s="1"/>
  <c r="N7328" i="4"/>
  <c r="N7327" i="4" s="1"/>
  <c r="M7328" i="4"/>
  <c r="M7327" i="4" s="1"/>
  <c r="L7328" i="4"/>
  <c r="J7328" i="4"/>
  <c r="P7323" i="4"/>
  <c r="O7323" i="4"/>
  <c r="N7323" i="4"/>
  <c r="M7323" i="4"/>
  <c r="L7323" i="4"/>
  <c r="J7323" i="4"/>
  <c r="P7313" i="4"/>
  <c r="O7313" i="4"/>
  <c r="N7313" i="4"/>
  <c r="M7313" i="4"/>
  <c r="L7313" i="4"/>
  <c r="J7313" i="4"/>
  <c r="P7307" i="4"/>
  <c r="P7305" i="4" s="1"/>
  <c r="O7307" i="4"/>
  <c r="O7305" i="4" s="1"/>
  <c r="N7307" i="4"/>
  <c r="N7305" i="4" s="1"/>
  <c r="M7307" i="4"/>
  <c r="M7305" i="4" s="1"/>
  <c r="L7307" i="4"/>
  <c r="J7307" i="4"/>
  <c r="P7295" i="4"/>
  <c r="O7295" i="4"/>
  <c r="O7298" i="4" s="1"/>
  <c r="N7295" i="4"/>
  <c r="N7298" i="4" s="1"/>
  <c r="M7295" i="4"/>
  <c r="M7298" i="4" s="1"/>
  <c r="L7295" i="4"/>
  <c r="J7289" i="4"/>
  <c r="J7288" i="4"/>
  <c r="P7281" i="4"/>
  <c r="O7281" i="4"/>
  <c r="N7281" i="4"/>
  <c r="M7281" i="4"/>
  <c r="L7281" i="4"/>
  <c r="J7281" i="4"/>
  <c r="P7275" i="4"/>
  <c r="P10615" i="4" s="1"/>
  <c r="O7275" i="4"/>
  <c r="O10615" i="4" s="1"/>
  <c r="N7275" i="4"/>
  <c r="N10615" i="4" s="1"/>
  <c r="M7275" i="4"/>
  <c r="M10615" i="4" s="1"/>
  <c r="L7275" i="4"/>
  <c r="J7275" i="4"/>
  <c r="P7265" i="4"/>
  <c r="P10415" i="4" s="1"/>
  <c r="O7265" i="4"/>
  <c r="O10415" i="4" s="1"/>
  <c r="N7265" i="4"/>
  <c r="N10415" i="4" s="1"/>
  <c r="M7265" i="4"/>
  <c r="M10415" i="4" s="1"/>
  <c r="L7265" i="4"/>
  <c r="J7265" i="4"/>
  <c r="P7253" i="4"/>
  <c r="P7240" i="4" s="1"/>
  <c r="O7253" i="4"/>
  <c r="O7240" i="4" s="1"/>
  <c r="N7253" i="4"/>
  <c r="N7240" i="4" s="1"/>
  <c r="M7253" i="4"/>
  <c r="M7240" i="4" s="1"/>
  <c r="L7253" i="4"/>
  <c r="L7240" i="4" s="1"/>
  <c r="J7253" i="4"/>
  <c r="J7240" i="4" s="1"/>
  <c r="P7238" i="4"/>
  <c r="O7238" i="4"/>
  <c r="N7238" i="4"/>
  <c r="M7238" i="4"/>
  <c r="L7238" i="4"/>
  <c r="J7238" i="4"/>
  <c r="P7232" i="4"/>
  <c r="P7230" i="4" s="1"/>
  <c r="O7232" i="4"/>
  <c r="O7230" i="4" s="1"/>
  <c r="N7232" i="4"/>
  <c r="N7230" i="4" s="1"/>
  <c r="M7232" i="4"/>
  <c r="M7230" i="4" s="1"/>
  <c r="L7232" i="4"/>
  <c r="J7232" i="4"/>
  <c r="P7220" i="4"/>
  <c r="P7223" i="4" s="1"/>
  <c r="O7220" i="4"/>
  <c r="O7223" i="4" s="1"/>
  <c r="N7220" i="4"/>
  <c r="N7223" i="4" s="1"/>
  <c r="M7220" i="4"/>
  <c r="M7223" i="4" s="1"/>
  <c r="L7220" i="4"/>
  <c r="P7207" i="4"/>
  <c r="P11414" i="4" s="1"/>
  <c r="O7207" i="4"/>
  <c r="O11414" i="4" s="1"/>
  <c r="N7207" i="4"/>
  <c r="N11414" i="4" s="1"/>
  <c r="M7207" i="4"/>
  <c r="M11414" i="4" s="1"/>
  <c r="L7207" i="4"/>
  <c r="J7207" i="4"/>
  <c r="P7201" i="4"/>
  <c r="P11364" i="4" s="1"/>
  <c r="O7201" i="4"/>
  <c r="O11364" i="4" s="1"/>
  <c r="N7201" i="4"/>
  <c r="N11364" i="4" s="1"/>
  <c r="M7201" i="4"/>
  <c r="M11364" i="4" s="1"/>
  <c r="L7201" i="4"/>
  <c r="J7201" i="4"/>
  <c r="P7197" i="4"/>
  <c r="P11264" i="4" s="1"/>
  <c r="O7197" i="4"/>
  <c r="O11264" i="4" s="1"/>
  <c r="N7197" i="4"/>
  <c r="N11264" i="4" s="1"/>
  <c r="M7197" i="4"/>
  <c r="M11264" i="4" s="1"/>
  <c r="L7197" i="4"/>
  <c r="J7197" i="4"/>
  <c r="P7194" i="4"/>
  <c r="P11214" i="4" s="1"/>
  <c r="O7194" i="4"/>
  <c r="O11214" i="4" s="1"/>
  <c r="N7194" i="4"/>
  <c r="N11214" i="4" s="1"/>
  <c r="M7194" i="4"/>
  <c r="M11214" i="4" s="1"/>
  <c r="L7194" i="4"/>
  <c r="J7194" i="4"/>
  <c r="P7190" i="4"/>
  <c r="P11164" i="4" s="1"/>
  <c r="O7190" i="4"/>
  <c r="O11164" i="4" s="1"/>
  <c r="N7190" i="4"/>
  <c r="N11164" i="4" s="1"/>
  <c r="M7190" i="4"/>
  <c r="M11164" i="4" s="1"/>
  <c r="L7190" i="4"/>
  <c r="J7190" i="4"/>
  <c r="P7184" i="4"/>
  <c r="O7184" i="4"/>
  <c r="N7184" i="4"/>
  <c r="M7184" i="4"/>
  <c r="L7184" i="4"/>
  <c r="J7184" i="4"/>
  <c r="P7177" i="4"/>
  <c r="O7177" i="4"/>
  <c r="N7177" i="4"/>
  <c r="N10614" i="4" s="1"/>
  <c r="N10264" i="4" s="1"/>
  <c r="M7177" i="4"/>
  <c r="L7177" i="4"/>
  <c r="J7177" i="4"/>
  <c r="P7169" i="4"/>
  <c r="P10214" i="4" s="1"/>
  <c r="O7169" i="4"/>
  <c r="O10214" i="4" s="1"/>
  <c r="N7169" i="4"/>
  <c r="N10214" i="4" s="1"/>
  <c r="M7169" i="4"/>
  <c r="M10214" i="4" s="1"/>
  <c r="L7169" i="4"/>
  <c r="J7169" i="4"/>
  <c r="P7163" i="4"/>
  <c r="P10164" i="4" s="1"/>
  <c r="O7163" i="4"/>
  <c r="O10164" i="4" s="1"/>
  <c r="N7163" i="4"/>
  <c r="N10164" i="4" s="1"/>
  <c r="M7163" i="4"/>
  <c r="M10164" i="4" s="1"/>
  <c r="L7163" i="4"/>
  <c r="J7163" i="4"/>
  <c r="P7160" i="4"/>
  <c r="P10114" i="4" s="1"/>
  <c r="O7160" i="4"/>
  <c r="O10114" i="4" s="1"/>
  <c r="N7160" i="4"/>
  <c r="N10114" i="4" s="1"/>
  <c r="M7160" i="4"/>
  <c r="M10114" i="4" s="1"/>
  <c r="L7160" i="4"/>
  <c r="J7160" i="4"/>
  <c r="P7154" i="4"/>
  <c r="P9914" i="4" s="1"/>
  <c r="O7154" i="4"/>
  <c r="O9914" i="4" s="1"/>
  <c r="N7154" i="4"/>
  <c r="N9914" i="4" s="1"/>
  <c r="M7154" i="4"/>
  <c r="M9914" i="4" s="1"/>
  <c r="L7154" i="4"/>
  <c r="J7154" i="4"/>
  <c r="P7151" i="4"/>
  <c r="P9864" i="4" s="1"/>
  <c r="P9764" i="4" s="1"/>
  <c r="O7151" i="4"/>
  <c r="O9864" i="4" s="1"/>
  <c r="N7151" i="4"/>
  <c r="N9864" i="4" s="1"/>
  <c r="M7151" i="4"/>
  <c r="M9864" i="4" s="1"/>
  <c r="L7151" i="4"/>
  <c r="J7151" i="4"/>
  <c r="P7147" i="4"/>
  <c r="O7147" i="4"/>
  <c r="N7147" i="4"/>
  <c r="M7147" i="4"/>
  <c r="L7147" i="4"/>
  <c r="J7147" i="4"/>
  <c r="P7141" i="4"/>
  <c r="P7139" i="4" s="1"/>
  <c r="O7141" i="4"/>
  <c r="O7139" i="4" s="1"/>
  <c r="N7141" i="4"/>
  <c r="N7139" i="4" s="1"/>
  <c r="M7141" i="4"/>
  <c r="M7139" i="4" s="1"/>
  <c r="L7141" i="4"/>
  <c r="J7141" i="4"/>
  <c r="P7129" i="4"/>
  <c r="O7129" i="4"/>
  <c r="O7132" i="4" s="1"/>
  <c r="N7129" i="4"/>
  <c r="N7132" i="4" s="1"/>
  <c r="M7129" i="4"/>
  <c r="M7132" i="4" s="1"/>
  <c r="L7129" i="4"/>
  <c r="P7117" i="4"/>
  <c r="P11413" i="4" s="1"/>
  <c r="O7117" i="4"/>
  <c r="O11413" i="4" s="1"/>
  <c r="N7117" i="4"/>
  <c r="N11413" i="4" s="1"/>
  <c r="M7117" i="4"/>
  <c r="M11413" i="4" s="1"/>
  <c r="L7117" i="4"/>
  <c r="J7117" i="4"/>
  <c r="P7113" i="4"/>
  <c r="P11263" i="4" s="1"/>
  <c r="O7113" i="4"/>
  <c r="O11263" i="4" s="1"/>
  <c r="N7113" i="4"/>
  <c r="N11263" i="4" s="1"/>
  <c r="M7113" i="4"/>
  <c r="M11263" i="4" s="1"/>
  <c r="L7113" i="4"/>
  <c r="J7113" i="4"/>
  <c r="P7109" i="4"/>
  <c r="P7108" i="4" s="1"/>
  <c r="O7109" i="4"/>
  <c r="O7108" i="4" s="1"/>
  <c r="N7109" i="4"/>
  <c r="N7108" i="4" s="1"/>
  <c r="M7109" i="4"/>
  <c r="M7108" i="4" s="1"/>
  <c r="L7109" i="4"/>
  <c r="J7109" i="4"/>
  <c r="P7104" i="4"/>
  <c r="O7104" i="4"/>
  <c r="N7104" i="4"/>
  <c r="M7104" i="4"/>
  <c r="L7104" i="4"/>
  <c r="J7104" i="4"/>
  <c r="P7093" i="4"/>
  <c r="O7093" i="4"/>
  <c r="N7093" i="4"/>
  <c r="M7093" i="4"/>
  <c r="L7093" i="4"/>
  <c r="J7093" i="4"/>
  <c r="P7087" i="4"/>
  <c r="P7085" i="4" s="1"/>
  <c r="O7087" i="4"/>
  <c r="O7085" i="4" s="1"/>
  <c r="N7087" i="4"/>
  <c r="N7085" i="4" s="1"/>
  <c r="M7087" i="4"/>
  <c r="M7085" i="4" s="1"/>
  <c r="L7087" i="4"/>
  <c r="J7087" i="4"/>
  <c r="P7075" i="4"/>
  <c r="O7075" i="4"/>
  <c r="N7075" i="4"/>
  <c r="M7075" i="4"/>
  <c r="L7075" i="4"/>
  <c r="P7066" i="4"/>
  <c r="P7065" i="4" s="1"/>
  <c r="O7066" i="4"/>
  <c r="O7065" i="4" s="1"/>
  <c r="N7066" i="4"/>
  <c r="N7065" i="4" s="1"/>
  <c r="M7066" i="4"/>
  <c r="M7065" i="4" s="1"/>
  <c r="L7066" i="4"/>
  <c r="J7066" i="4"/>
  <c r="P7062" i="4"/>
  <c r="O7062" i="4"/>
  <c r="O7061" i="4" s="1"/>
  <c r="O7060" i="4" s="1"/>
  <c r="N7062" i="4"/>
  <c r="N7061" i="4" s="1"/>
  <c r="N7060" i="4" s="1"/>
  <c r="M7062" i="4"/>
  <c r="M7061" i="4" s="1"/>
  <c r="M7060" i="4" s="1"/>
  <c r="L7062" i="4"/>
  <c r="J7062" i="4"/>
  <c r="P7056" i="4"/>
  <c r="P7047" i="4" s="1"/>
  <c r="O7056" i="4"/>
  <c r="O7047" i="4" s="1"/>
  <c r="N7056" i="4"/>
  <c r="N7047" i="4" s="1"/>
  <c r="M7056" i="4"/>
  <c r="M7047" i="4" s="1"/>
  <c r="L7056" i="4"/>
  <c r="L7047" i="4" s="1"/>
  <c r="J7056" i="4"/>
  <c r="J7047" i="4" s="1"/>
  <c r="O7037" i="4"/>
  <c r="N7037" i="4"/>
  <c r="M7037" i="4"/>
  <c r="P7030" i="4"/>
  <c r="O7030" i="4"/>
  <c r="N7030" i="4"/>
  <c r="M7030" i="4"/>
  <c r="L7030" i="4"/>
  <c r="P7017" i="4"/>
  <c r="O7017" i="4"/>
  <c r="O7016" i="4" s="1"/>
  <c r="N7017" i="4"/>
  <c r="N7016" i="4" s="1"/>
  <c r="M7017" i="4"/>
  <c r="M7016" i="4" s="1"/>
  <c r="L7017" i="4"/>
  <c r="J7017" i="4"/>
  <c r="P7013" i="4"/>
  <c r="O7013" i="4"/>
  <c r="O7012" i="4" s="1"/>
  <c r="O7011" i="4" s="1"/>
  <c r="N7013" i="4"/>
  <c r="N7012" i="4" s="1"/>
  <c r="N7011" i="4" s="1"/>
  <c r="M7013" i="4"/>
  <c r="M7012" i="4" s="1"/>
  <c r="M7011" i="4" s="1"/>
  <c r="L7013" i="4"/>
  <c r="J7013" i="4"/>
  <c r="P7007" i="4"/>
  <c r="O7007" i="4"/>
  <c r="O6998" i="4" s="1"/>
  <c r="N7007" i="4"/>
  <c r="N6998" i="4" s="1"/>
  <c r="M7007" i="4"/>
  <c r="M6998" i="4" s="1"/>
  <c r="L7007" i="4"/>
  <c r="J7007" i="4"/>
  <c r="P6996" i="4"/>
  <c r="O6996" i="4"/>
  <c r="N6996" i="4"/>
  <c r="M6996" i="4"/>
  <c r="L6996" i="4"/>
  <c r="J6996" i="4"/>
  <c r="P6990" i="4"/>
  <c r="O6990" i="4"/>
  <c r="O6988" i="4" s="1"/>
  <c r="N6990" i="4"/>
  <c r="N6988" i="4" s="1"/>
  <c r="M6990" i="4"/>
  <c r="M6988" i="4" s="1"/>
  <c r="L6990" i="4"/>
  <c r="J6990" i="4"/>
  <c r="P6981" i="4"/>
  <c r="O6981" i="4"/>
  <c r="N6981" i="4"/>
  <c r="M6981" i="4"/>
  <c r="L6981" i="4"/>
  <c r="P6976" i="4"/>
  <c r="O6976" i="4"/>
  <c r="N6976" i="4"/>
  <c r="M6976" i="4"/>
  <c r="L6976" i="4"/>
  <c r="J6976" i="4"/>
  <c r="P6975" i="4"/>
  <c r="O6975" i="4"/>
  <c r="N6975" i="4"/>
  <c r="M6975" i="4"/>
  <c r="L6975" i="4"/>
  <c r="J6975" i="4"/>
  <c r="P6968" i="4"/>
  <c r="O6968" i="4"/>
  <c r="O6967" i="4" s="1"/>
  <c r="N6968" i="4"/>
  <c r="N6967" i="4" s="1"/>
  <c r="M6968" i="4"/>
  <c r="M6967" i="4" s="1"/>
  <c r="L6968" i="4"/>
  <c r="J6968" i="4"/>
  <c r="P6965" i="4"/>
  <c r="O6965" i="4"/>
  <c r="O6964" i="4" s="1"/>
  <c r="N6965" i="4"/>
  <c r="N6964" i="4" s="1"/>
  <c r="M6965" i="4"/>
  <c r="M6964" i="4" s="1"/>
  <c r="L6965" i="4"/>
  <c r="J6965" i="4"/>
  <c r="P6960" i="4"/>
  <c r="O6960" i="4"/>
  <c r="O6951" i="4" s="1"/>
  <c r="N6960" i="4"/>
  <c r="N6951" i="4" s="1"/>
  <c r="M6960" i="4"/>
  <c r="M6951" i="4" s="1"/>
  <c r="L6960" i="4"/>
  <c r="J6960" i="4"/>
  <c r="P6949" i="4"/>
  <c r="O6949" i="4"/>
  <c r="N6949" i="4"/>
  <c r="M6949" i="4"/>
  <c r="L6949" i="4"/>
  <c r="J6949" i="4"/>
  <c r="P6943" i="4"/>
  <c r="O6943" i="4"/>
  <c r="O6941" i="4" s="1"/>
  <c r="N6943" i="4"/>
  <c r="N6941" i="4" s="1"/>
  <c r="N6940" i="4" s="1"/>
  <c r="M6943" i="4"/>
  <c r="M6941" i="4" s="1"/>
  <c r="L6943" i="4"/>
  <c r="J6943" i="4"/>
  <c r="P6934" i="4"/>
  <c r="O6934" i="4"/>
  <c r="N6934" i="4"/>
  <c r="M6934" i="4"/>
  <c r="L6934" i="4"/>
  <c r="P6923" i="4"/>
  <c r="O6923" i="4"/>
  <c r="O6922" i="4" s="1"/>
  <c r="N6923" i="4"/>
  <c r="N6922" i="4" s="1"/>
  <c r="M6923" i="4"/>
  <c r="M6922" i="4" s="1"/>
  <c r="L6923" i="4"/>
  <c r="J6923" i="4"/>
  <c r="P6919" i="4"/>
  <c r="O6919" i="4"/>
  <c r="O6918" i="4" s="1"/>
  <c r="O6917" i="4" s="1"/>
  <c r="N6919" i="4"/>
  <c r="M6919" i="4"/>
  <c r="M6918" i="4" s="1"/>
  <c r="M6917" i="4" s="1"/>
  <c r="L6919" i="4"/>
  <c r="J6919" i="4"/>
  <c r="P6913" i="4"/>
  <c r="O6913" i="4"/>
  <c r="O6904" i="4" s="1"/>
  <c r="N6913" i="4"/>
  <c r="M6913" i="4"/>
  <c r="M6904" i="4" s="1"/>
  <c r="L6913" i="4"/>
  <c r="J6913" i="4"/>
  <c r="P6902" i="4"/>
  <c r="O6902" i="4"/>
  <c r="N6902" i="4"/>
  <c r="M6902" i="4"/>
  <c r="L6902" i="4"/>
  <c r="J6902" i="4"/>
  <c r="P6897" i="4"/>
  <c r="O6897" i="4"/>
  <c r="O6895" i="4" s="1"/>
  <c r="N6897" i="4"/>
  <c r="N6895" i="4" s="1"/>
  <c r="M6897" i="4"/>
  <c r="M6895" i="4" s="1"/>
  <c r="L6897" i="4"/>
  <c r="J6897" i="4"/>
  <c r="P6888" i="4"/>
  <c r="O6888" i="4"/>
  <c r="N6888" i="4"/>
  <c r="M6888" i="4"/>
  <c r="L6888" i="4"/>
  <c r="P6875" i="4"/>
  <c r="O6875" i="4"/>
  <c r="O6874" i="4" s="1"/>
  <c r="N6875" i="4"/>
  <c r="N6874" i="4" s="1"/>
  <c r="M6875" i="4"/>
  <c r="M6874" i="4" s="1"/>
  <c r="L6875" i="4"/>
  <c r="J6875" i="4"/>
  <c r="P6872" i="4"/>
  <c r="O6872" i="4"/>
  <c r="O6871" i="4" s="1"/>
  <c r="N6872" i="4"/>
  <c r="N6871" i="4" s="1"/>
  <c r="M6872" i="4"/>
  <c r="M6871" i="4" s="1"/>
  <c r="L6872" i="4"/>
  <c r="J6872" i="4"/>
  <c r="P6867" i="4"/>
  <c r="O6867" i="4"/>
  <c r="O6858" i="4" s="1"/>
  <c r="N6867" i="4"/>
  <c r="N6858" i="4" s="1"/>
  <c r="M6867" i="4"/>
  <c r="M6858" i="4" s="1"/>
  <c r="L6867" i="4"/>
  <c r="J6867" i="4"/>
  <c r="P6856" i="4"/>
  <c r="O6856" i="4"/>
  <c r="N6856" i="4"/>
  <c r="M6856" i="4"/>
  <c r="L6856" i="4"/>
  <c r="J6856" i="4"/>
  <c r="P6850" i="4"/>
  <c r="P6848" i="4" s="1"/>
  <c r="O6850" i="4"/>
  <c r="O6848" i="4" s="1"/>
  <c r="N6850" i="4"/>
  <c r="N6848" i="4" s="1"/>
  <c r="M6850" i="4"/>
  <c r="M6848" i="4" s="1"/>
  <c r="L6850" i="4"/>
  <c r="J6850" i="4"/>
  <c r="P6841" i="4"/>
  <c r="O6841" i="4"/>
  <c r="N6841" i="4"/>
  <c r="M6841" i="4"/>
  <c r="L6841" i="4"/>
  <c r="P6829" i="4"/>
  <c r="O6829" i="4"/>
  <c r="O6828" i="4" s="1"/>
  <c r="N6829" i="4"/>
  <c r="N6828" i="4" s="1"/>
  <c r="M6829" i="4"/>
  <c r="M6828" i="4" s="1"/>
  <c r="L6829" i="4"/>
  <c r="J6829" i="4"/>
  <c r="P6825" i="4"/>
  <c r="O6825" i="4"/>
  <c r="O6824" i="4" s="1"/>
  <c r="O6823" i="4" s="1"/>
  <c r="N6825" i="4"/>
  <c r="N6824" i="4" s="1"/>
  <c r="N6823" i="4" s="1"/>
  <c r="M6825" i="4"/>
  <c r="M6824" i="4" s="1"/>
  <c r="M6823" i="4" s="1"/>
  <c r="L6825" i="4"/>
  <c r="J6825" i="4"/>
  <c r="P6819" i="4"/>
  <c r="O6819" i="4"/>
  <c r="N6819" i="4"/>
  <c r="N6810" i="4" s="1"/>
  <c r="M6819" i="4"/>
  <c r="M6810" i="4" s="1"/>
  <c r="L6819" i="4"/>
  <c r="J6819" i="4"/>
  <c r="P6808" i="4"/>
  <c r="O6808" i="4"/>
  <c r="N6808" i="4"/>
  <c r="M6808" i="4"/>
  <c r="L6808" i="4"/>
  <c r="J6808" i="4"/>
  <c r="P6802" i="4"/>
  <c r="O6802" i="4"/>
  <c r="O6800" i="4" s="1"/>
  <c r="N6802" i="4"/>
  <c r="N6800" i="4" s="1"/>
  <c r="M6802" i="4"/>
  <c r="M6800" i="4" s="1"/>
  <c r="L6802" i="4"/>
  <c r="J6802" i="4"/>
  <c r="P6788" i="4"/>
  <c r="P11412" i="4" s="1"/>
  <c r="O6788" i="4"/>
  <c r="O11412" i="4" s="1"/>
  <c r="N6788" i="4"/>
  <c r="N11412" i="4" s="1"/>
  <c r="M6788" i="4"/>
  <c r="M11412" i="4" s="1"/>
  <c r="L6788" i="4"/>
  <c r="J6788" i="4"/>
  <c r="P6787" i="4"/>
  <c r="P11362" i="4" s="1"/>
  <c r="O6787" i="4"/>
  <c r="O11362" i="4" s="1"/>
  <c r="N6787" i="4"/>
  <c r="N11362" i="4" s="1"/>
  <c r="M6787" i="4"/>
  <c r="M11362" i="4" s="1"/>
  <c r="L6787" i="4"/>
  <c r="J6787" i="4"/>
  <c r="P6786" i="4"/>
  <c r="P11262" i="4" s="1"/>
  <c r="O6786" i="4"/>
  <c r="O11262" i="4" s="1"/>
  <c r="N6786" i="4"/>
  <c r="N11262" i="4" s="1"/>
  <c r="M6786" i="4"/>
  <c r="M11262" i="4" s="1"/>
  <c r="L6786" i="4"/>
  <c r="J6786" i="4"/>
  <c r="P6779" i="4"/>
  <c r="P10162" i="4" s="1"/>
  <c r="O6779" i="4"/>
  <c r="O10162" i="4" s="1"/>
  <c r="N6779" i="4"/>
  <c r="N10162" i="4" s="1"/>
  <c r="M6779" i="4"/>
  <c r="M10162" i="4" s="1"/>
  <c r="L6779" i="4"/>
  <c r="J6779" i="4"/>
  <c r="P6778" i="4"/>
  <c r="P10112" i="4" s="1"/>
  <c r="O6778" i="4"/>
  <c r="O10112" i="4" s="1"/>
  <c r="N6778" i="4"/>
  <c r="N10112" i="4" s="1"/>
  <c r="M6778" i="4"/>
  <c r="M10112" i="4" s="1"/>
  <c r="L6778" i="4"/>
  <c r="J6778" i="4"/>
  <c r="P6777" i="4"/>
  <c r="P10062" i="4" s="1"/>
  <c r="O6777" i="4"/>
  <c r="O10062" i="4" s="1"/>
  <c r="N6777" i="4"/>
  <c r="N10062" i="4" s="1"/>
  <c r="M6777" i="4"/>
  <c r="M10062" i="4" s="1"/>
  <c r="L6777" i="4"/>
  <c r="J6777" i="4"/>
  <c r="P6776" i="4"/>
  <c r="P10012" i="4" s="1"/>
  <c r="O6776" i="4"/>
  <c r="O10012" i="4" s="1"/>
  <c r="N6776" i="4"/>
  <c r="N10012" i="4" s="1"/>
  <c r="M6776" i="4"/>
  <c r="M10012" i="4" s="1"/>
  <c r="L6776" i="4"/>
  <c r="J6776" i="4"/>
  <c r="P6775" i="4"/>
  <c r="P9962" i="4" s="1"/>
  <c r="O6775" i="4"/>
  <c r="O9962" i="4" s="1"/>
  <c r="N6775" i="4"/>
  <c r="N9962" i="4" s="1"/>
  <c r="M6775" i="4"/>
  <c r="M9962" i="4" s="1"/>
  <c r="L6775" i="4"/>
  <c r="J6775" i="4"/>
  <c r="P9912" i="4"/>
  <c r="O9912" i="4"/>
  <c r="N9912" i="4"/>
  <c r="M9912" i="4"/>
  <c r="P9862" i="4"/>
  <c r="O9862" i="4"/>
  <c r="N9862" i="4"/>
  <c r="M9862" i="4"/>
  <c r="P9812" i="4"/>
  <c r="O9812" i="4"/>
  <c r="N9812" i="4"/>
  <c r="M9812" i="4"/>
  <c r="P9712" i="4"/>
  <c r="O9712" i="4"/>
  <c r="N9712" i="4"/>
  <c r="M9712" i="4"/>
  <c r="L9712" i="4"/>
  <c r="J9712" i="4"/>
  <c r="P9562" i="4"/>
  <c r="O9562" i="4"/>
  <c r="N9562" i="4"/>
  <c r="M9562" i="4"/>
  <c r="P9462" i="4"/>
  <c r="O9462" i="4"/>
  <c r="N9462" i="4"/>
  <c r="M9462" i="4"/>
  <c r="P9512" i="4"/>
  <c r="O9512" i="4"/>
  <c r="N9512" i="4"/>
  <c r="M9512" i="4"/>
  <c r="P9612" i="4"/>
  <c r="O9612" i="4"/>
  <c r="N9612" i="4"/>
  <c r="M9612" i="4"/>
  <c r="P6764" i="4"/>
  <c r="P9412" i="4" s="1"/>
  <c r="O6764" i="4"/>
  <c r="O9412" i="4" s="1"/>
  <c r="N6764" i="4"/>
  <c r="N9412" i="4" s="1"/>
  <c r="M6764" i="4"/>
  <c r="M9412" i="4" s="1"/>
  <c r="L6764" i="4"/>
  <c r="J6764" i="4"/>
  <c r="P6762" i="4"/>
  <c r="P9312" i="4" s="1"/>
  <c r="O6762" i="4"/>
  <c r="O9312" i="4" s="1"/>
  <c r="N6762" i="4"/>
  <c r="N9312" i="4" s="1"/>
  <c r="M6762" i="4"/>
  <c r="M9312" i="4" s="1"/>
  <c r="L6762" i="4"/>
  <c r="J6762" i="4"/>
  <c r="P6754" i="4"/>
  <c r="O6754" i="4"/>
  <c r="N6754" i="4"/>
  <c r="M6754" i="4"/>
  <c r="L6754" i="4"/>
  <c r="P6739" i="4"/>
  <c r="P11211" i="4" s="1"/>
  <c r="P11111" i="4" s="1"/>
  <c r="O6739" i="4"/>
  <c r="N6739" i="4"/>
  <c r="M6739" i="4"/>
  <c r="L6739" i="4"/>
  <c r="J6739" i="4"/>
  <c r="O6731" i="4"/>
  <c r="N6731" i="4"/>
  <c r="M6731" i="4"/>
  <c r="P6728" i="4"/>
  <c r="P10611" i="4" s="1"/>
  <c r="O6728" i="4"/>
  <c r="O10611" i="4" s="1"/>
  <c r="N6728" i="4"/>
  <c r="N10611" i="4" s="1"/>
  <c r="M6728" i="4"/>
  <c r="M10611" i="4" s="1"/>
  <c r="L6728" i="4"/>
  <c r="J6728" i="4"/>
  <c r="P6721" i="4"/>
  <c r="P10411" i="4" s="1"/>
  <c r="O6721" i="4"/>
  <c r="O10411" i="4" s="1"/>
  <c r="N6721" i="4"/>
  <c r="N10411" i="4" s="1"/>
  <c r="M6721" i="4"/>
  <c r="M10411" i="4" s="1"/>
  <c r="L6721" i="4"/>
  <c r="J6721" i="4"/>
  <c r="P6715" i="4"/>
  <c r="P10361" i="4" s="1"/>
  <c r="O6715" i="4"/>
  <c r="O10361" i="4" s="1"/>
  <c r="N6715" i="4"/>
  <c r="N10361" i="4" s="1"/>
  <c r="M6715" i="4"/>
  <c r="M10361" i="4" s="1"/>
  <c r="L6715" i="4"/>
  <c r="J6715" i="4"/>
  <c r="P6713" i="4"/>
  <c r="P10311" i="4" s="1"/>
  <c r="O6713" i="4"/>
  <c r="O10311" i="4" s="1"/>
  <c r="N6713" i="4"/>
  <c r="N10311" i="4" s="1"/>
  <c r="M6713" i="4"/>
  <c r="M10311" i="4" s="1"/>
  <c r="L6713" i="4"/>
  <c r="J6713" i="4"/>
  <c r="P6706" i="4"/>
  <c r="P10211" i="4" s="1"/>
  <c r="P9761" i="4" s="1"/>
  <c r="O6706" i="4"/>
  <c r="N6706" i="4"/>
  <c r="M6706" i="4"/>
  <c r="L6706" i="4"/>
  <c r="J6706" i="4"/>
  <c r="P6701" i="4"/>
  <c r="O6701" i="4"/>
  <c r="N6701" i="4"/>
  <c r="M6701" i="4"/>
  <c r="L6701" i="4"/>
  <c r="J6701" i="4"/>
  <c r="P6695" i="4"/>
  <c r="O6695" i="4"/>
  <c r="O6693" i="4" s="1"/>
  <c r="N6695" i="4"/>
  <c r="N6693" i="4" s="1"/>
  <c r="M6695" i="4"/>
  <c r="M6693" i="4" s="1"/>
  <c r="L6695" i="4"/>
  <c r="J6695" i="4"/>
  <c r="P6671" i="4"/>
  <c r="O6671" i="4"/>
  <c r="O6670" i="4" s="1"/>
  <c r="N6671" i="4"/>
  <c r="N6670" i="4" s="1"/>
  <c r="M6671" i="4"/>
  <c r="M6670" i="4" s="1"/>
  <c r="L6671" i="4"/>
  <c r="J6671" i="4"/>
  <c r="P6668" i="4"/>
  <c r="O6668" i="4"/>
  <c r="O6667" i="4" s="1"/>
  <c r="N6668" i="4"/>
  <c r="N6667" i="4" s="1"/>
  <c r="M6668" i="4"/>
  <c r="M6667" i="4" s="1"/>
  <c r="L6668" i="4"/>
  <c r="J6668" i="4"/>
  <c r="P6663" i="4"/>
  <c r="O6663" i="4"/>
  <c r="O6654" i="4" s="1"/>
  <c r="N6663" i="4"/>
  <c r="N6654" i="4" s="1"/>
  <c r="M6663" i="4"/>
  <c r="M6654" i="4" s="1"/>
  <c r="L6663" i="4"/>
  <c r="J6663" i="4"/>
  <c r="P6652" i="4"/>
  <c r="O6652" i="4"/>
  <c r="N6652" i="4"/>
  <c r="M6652" i="4"/>
  <c r="L6652" i="4"/>
  <c r="J6652" i="4"/>
  <c r="P6646" i="4"/>
  <c r="O6646" i="4"/>
  <c r="O6644" i="4" s="1"/>
  <c r="N6646" i="4"/>
  <c r="N6644" i="4" s="1"/>
  <c r="M6646" i="4"/>
  <c r="M6644" i="4" s="1"/>
  <c r="L6646" i="4"/>
  <c r="J6646" i="4"/>
  <c r="P6629" i="4"/>
  <c r="O6629" i="4"/>
  <c r="O6628" i="4" s="1"/>
  <c r="N6629" i="4"/>
  <c r="N6628" i="4" s="1"/>
  <c r="M6629" i="4"/>
  <c r="M6628" i="4" s="1"/>
  <c r="L6629" i="4"/>
  <c r="J6629" i="4"/>
  <c r="P6625" i="4"/>
  <c r="O6625" i="4"/>
  <c r="O6624" i="4" s="1"/>
  <c r="N6625" i="4"/>
  <c r="N6624" i="4" s="1"/>
  <c r="M6625" i="4"/>
  <c r="M6624" i="4" s="1"/>
  <c r="L6625" i="4"/>
  <c r="J6625" i="4"/>
  <c r="P6620" i="4"/>
  <c r="O6620" i="4"/>
  <c r="O6611" i="4" s="1"/>
  <c r="N6620" i="4"/>
  <c r="N6611" i="4" s="1"/>
  <c r="M6620" i="4"/>
  <c r="M6611" i="4" s="1"/>
  <c r="L6620" i="4"/>
  <c r="J6620" i="4"/>
  <c r="P6609" i="4"/>
  <c r="O6609" i="4"/>
  <c r="N6609" i="4"/>
  <c r="M6609" i="4"/>
  <c r="L6609" i="4"/>
  <c r="J6609" i="4"/>
  <c r="P6604" i="4"/>
  <c r="P6602" i="4" s="1"/>
  <c r="O6604" i="4"/>
  <c r="O6602" i="4" s="1"/>
  <c r="N6604" i="4"/>
  <c r="N6602" i="4" s="1"/>
  <c r="M6604" i="4"/>
  <c r="M6602" i="4" s="1"/>
  <c r="L6604" i="4"/>
  <c r="J6604" i="4"/>
  <c r="P6587" i="4"/>
  <c r="O6587" i="4"/>
  <c r="O6586" i="4" s="1"/>
  <c r="N6587" i="4"/>
  <c r="N6586" i="4" s="1"/>
  <c r="M6587" i="4"/>
  <c r="M6586" i="4" s="1"/>
  <c r="L6587" i="4"/>
  <c r="J6587" i="4"/>
  <c r="P6584" i="4"/>
  <c r="O6584" i="4"/>
  <c r="O6583" i="4" s="1"/>
  <c r="O6582" i="4" s="1"/>
  <c r="N6584" i="4"/>
  <c r="N6583" i="4" s="1"/>
  <c r="N6582" i="4" s="1"/>
  <c r="M6584" i="4"/>
  <c r="M6583" i="4" s="1"/>
  <c r="M6582" i="4" s="1"/>
  <c r="L6584" i="4"/>
  <c r="J6584" i="4"/>
  <c r="P6578" i="4"/>
  <c r="O6578" i="4"/>
  <c r="O6569" i="4" s="1"/>
  <c r="N6578" i="4"/>
  <c r="N6569" i="4" s="1"/>
  <c r="M6578" i="4"/>
  <c r="M6569" i="4" s="1"/>
  <c r="L6578" i="4"/>
  <c r="J6578" i="4"/>
  <c r="P6567" i="4"/>
  <c r="O6567" i="4"/>
  <c r="N6567" i="4"/>
  <c r="M6567" i="4"/>
  <c r="L6567" i="4"/>
  <c r="J6567" i="4"/>
  <c r="P6561" i="4"/>
  <c r="O6561" i="4"/>
  <c r="O6559" i="4" s="1"/>
  <c r="N6561" i="4"/>
  <c r="N6559" i="4" s="1"/>
  <c r="M6561" i="4"/>
  <c r="M6559" i="4" s="1"/>
  <c r="L6561" i="4"/>
  <c r="J6561" i="4"/>
  <c r="P6544" i="4"/>
  <c r="P6543" i="4" s="1"/>
  <c r="O6544" i="4"/>
  <c r="O6543" i="4" s="1"/>
  <c r="N6544" i="4"/>
  <c r="N6543" i="4" s="1"/>
  <c r="M6544" i="4"/>
  <c r="M6543" i="4" s="1"/>
  <c r="L6544" i="4"/>
  <c r="J6544" i="4"/>
  <c r="P6541" i="4"/>
  <c r="O6541" i="4"/>
  <c r="O6540" i="4" s="1"/>
  <c r="N6541" i="4"/>
  <c r="N6540" i="4" s="1"/>
  <c r="M6541" i="4"/>
  <c r="M6540" i="4" s="1"/>
  <c r="L6541" i="4"/>
  <c r="J6541" i="4"/>
  <c r="P6536" i="4"/>
  <c r="O6536" i="4"/>
  <c r="O6527" i="4" s="1"/>
  <c r="N6536" i="4"/>
  <c r="N6527" i="4" s="1"/>
  <c r="M6536" i="4"/>
  <c r="M6527" i="4" s="1"/>
  <c r="L6536" i="4"/>
  <c r="J6536" i="4"/>
  <c r="P6525" i="4"/>
  <c r="O6525" i="4"/>
  <c r="N6525" i="4"/>
  <c r="M6525" i="4"/>
  <c r="L6525" i="4"/>
  <c r="J6525" i="4"/>
  <c r="P6520" i="4"/>
  <c r="O6520" i="4"/>
  <c r="O6518" i="4" s="1"/>
  <c r="N6520" i="4"/>
  <c r="N6518" i="4" s="1"/>
  <c r="M6520" i="4"/>
  <c r="M6518" i="4" s="1"/>
  <c r="L6520" i="4"/>
  <c r="J6520" i="4"/>
  <c r="P6505" i="4"/>
  <c r="O6505" i="4"/>
  <c r="O6504" i="4" s="1"/>
  <c r="N6505" i="4"/>
  <c r="N6504" i="4" s="1"/>
  <c r="M6505" i="4"/>
  <c r="M6504" i="4" s="1"/>
  <c r="L6505" i="4"/>
  <c r="J6505" i="4"/>
  <c r="P6502" i="4"/>
  <c r="P6501" i="4" s="1"/>
  <c r="O6502" i="4"/>
  <c r="O6501" i="4" s="1"/>
  <c r="N6502" i="4"/>
  <c r="N6501" i="4" s="1"/>
  <c r="M6502" i="4"/>
  <c r="M6501" i="4" s="1"/>
  <c r="L6502" i="4"/>
  <c r="J6502" i="4"/>
  <c r="P6497" i="4"/>
  <c r="O6497" i="4"/>
  <c r="O6488" i="4" s="1"/>
  <c r="N6497" i="4"/>
  <c r="N6488" i="4" s="1"/>
  <c r="M6497" i="4"/>
  <c r="M6488" i="4" s="1"/>
  <c r="L6497" i="4"/>
  <c r="J6497" i="4"/>
  <c r="P6486" i="4"/>
  <c r="O6486" i="4"/>
  <c r="N6486" i="4"/>
  <c r="M6486" i="4"/>
  <c r="L6486" i="4"/>
  <c r="J6486" i="4"/>
  <c r="P6480" i="4"/>
  <c r="P6478" i="4" s="1"/>
  <c r="O6480" i="4"/>
  <c r="O6478" i="4" s="1"/>
  <c r="N6480" i="4"/>
  <c r="N6478" i="4" s="1"/>
  <c r="M6480" i="4"/>
  <c r="M6478" i="4" s="1"/>
  <c r="L6480" i="4"/>
  <c r="J6480" i="4"/>
  <c r="P6463" i="4"/>
  <c r="O6463" i="4"/>
  <c r="O6462" i="4" s="1"/>
  <c r="N6463" i="4"/>
  <c r="N6462" i="4" s="1"/>
  <c r="M6463" i="4"/>
  <c r="M6462" i="4" s="1"/>
  <c r="L6463" i="4"/>
  <c r="J6463" i="4"/>
  <c r="P6458" i="4"/>
  <c r="O6458" i="4"/>
  <c r="O6113" i="4" s="1"/>
  <c r="O10810" i="4" s="1"/>
  <c r="N6458" i="4"/>
  <c r="N6113" i="4" s="1"/>
  <c r="N10810" i="4" s="1"/>
  <c r="M6458" i="4"/>
  <c r="M6113" i="4" s="1"/>
  <c r="M10810" i="4" s="1"/>
  <c r="L6458" i="4"/>
  <c r="J6458" i="4"/>
  <c r="P6456" i="4"/>
  <c r="O6456" i="4"/>
  <c r="N6456" i="4"/>
  <c r="M6456" i="4"/>
  <c r="L6456" i="4"/>
  <c r="J6456" i="4"/>
  <c r="P6452" i="4"/>
  <c r="P6451" i="4" s="1"/>
  <c r="O6452" i="4"/>
  <c r="O6451" i="4" s="1"/>
  <c r="N6452" i="4"/>
  <c r="N6451" i="4" s="1"/>
  <c r="M6452" i="4"/>
  <c r="M6451" i="4" s="1"/>
  <c r="L6452" i="4"/>
  <c r="J6452" i="4"/>
  <c r="P6446" i="4"/>
  <c r="O6446" i="4"/>
  <c r="O6437" i="4" s="1"/>
  <c r="N6446" i="4"/>
  <c r="N6437" i="4" s="1"/>
  <c r="M6446" i="4"/>
  <c r="M6437" i="4" s="1"/>
  <c r="L6446" i="4"/>
  <c r="J6446" i="4"/>
  <c r="P6435" i="4"/>
  <c r="O6435" i="4"/>
  <c r="N6435" i="4"/>
  <c r="M6435" i="4"/>
  <c r="L6435" i="4"/>
  <c r="J6435" i="4"/>
  <c r="P6429" i="4"/>
  <c r="O6429" i="4"/>
  <c r="O6427" i="4" s="1"/>
  <c r="N6429" i="4"/>
  <c r="N6427" i="4" s="1"/>
  <c r="M6429" i="4"/>
  <c r="M6427" i="4" s="1"/>
  <c r="L6429" i="4"/>
  <c r="J6429" i="4"/>
  <c r="P6413" i="4"/>
  <c r="O6413" i="4"/>
  <c r="O6412" i="4" s="1"/>
  <c r="N6413" i="4"/>
  <c r="N6412" i="4" s="1"/>
  <c r="M6413" i="4"/>
  <c r="M6412" i="4" s="1"/>
  <c r="L6413" i="4"/>
  <c r="J6413" i="4"/>
  <c r="P6410" i="4"/>
  <c r="P6409" i="4" s="1"/>
  <c r="O6410" i="4"/>
  <c r="N6410" i="4"/>
  <c r="N6409" i="4" s="1"/>
  <c r="N6408" i="4" s="1"/>
  <c r="M6410" i="4"/>
  <c r="M6409" i="4" s="1"/>
  <c r="M6408" i="4" s="1"/>
  <c r="L6410" i="4"/>
  <c r="J6410" i="4"/>
  <c r="P6405" i="4"/>
  <c r="P6108" i="4" s="1"/>
  <c r="O6405" i="4"/>
  <c r="O6108" i="4" s="1"/>
  <c r="N6405" i="4"/>
  <c r="N6108" i="4" s="1"/>
  <c r="M6405" i="4"/>
  <c r="M6108" i="4" s="1"/>
  <c r="L6405" i="4"/>
  <c r="J6405" i="4"/>
  <c r="P6403" i="4"/>
  <c r="O6403" i="4"/>
  <c r="N6403" i="4"/>
  <c r="N6107" i="4" s="1"/>
  <c r="N10360" i="4" s="1"/>
  <c r="M6403" i="4"/>
  <c r="L6403" i="4"/>
  <c r="J6403" i="4"/>
  <c r="P6397" i="4"/>
  <c r="O6397" i="4"/>
  <c r="O6388" i="4" s="1"/>
  <c r="N6397" i="4"/>
  <c r="N6388" i="4" s="1"/>
  <c r="M6397" i="4"/>
  <c r="M6388" i="4" s="1"/>
  <c r="L6397" i="4"/>
  <c r="J6397" i="4"/>
  <c r="P6386" i="4"/>
  <c r="O6386" i="4"/>
  <c r="N6386" i="4"/>
  <c r="M6386" i="4"/>
  <c r="L6386" i="4"/>
  <c r="J6386" i="4"/>
  <c r="P6381" i="4"/>
  <c r="O6381" i="4"/>
  <c r="O6379" i="4" s="1"/>
  <c r="N6381" i="4"/>
  <c r="N6379" i="4" s="1"/>
  <c r="M6381" i="4"/>
  <c r="M6379" i="4" s="1"/>
  <c r="L6381" i="4"/>
  <c r="J6381" i="4"/>
  <c r="P6365" i="4"/>
  <c r="O6365" i="4"/>
  <c r="O6364" i="4" s="1"/>
  <c r="N6365" i="4"/>
  <c r="N6364" i="4" s="1"/>
  <c r="M6365" i="4"/>
  <c r="M6364" i="4" s="1"/>
  <c r="L6365" i="4"/>
  <c r="J6365" i="4"/>
  <c r="P6362" i="4"/>
  <c r="O6362" i="4"/>
  <c r="O6361" i="4" s="1"/>
  <c r="N6362" i="4"/>
  <c r="N6361" i="4" s="1"/>
  <c r="M6362" i="4"/>
  <c r="M6361" i="4" s="1"/>
  <c r="L6362" i="4"/>
  <c r="J6362" i="4"/>
  <c r="P6357" i="4"/>
  <c r="O6357" i="4"/>
  <c r="O6348" i="4" s="1"/>
  <c r="N6357" i="4"/>
  <c r="N6348" i="4" s="1"/>
  <c r="M6357" i="4"/>
  <c r="M6348" i="4" s="1"/>
  <c r="L6357" i="4"/>
  <c r="J6357" i="4"/>
  <c r="P6346" i="4"/>
  <c r="O6346" i="4"/>
  <c r="N6346" i="4"/>
  <c r="M6346" i="4"/>
  <c r="L6346" i="4"/>
  <c r="J6346" i="4"/>
  <c r="P6341" i="4"/>
  <c r="O6341" i="4"/>
  <c r="O6339" i="4" s="1"/>
  <c r="N6341" i="4"/>
  <c r="N6339" i="4" s="1"/>
  <c r="M6341" i="4"/>
  <c r="M6339" i="4" s="1"/>
  <c r="L6341" i="4"/>
  <c r="J6341" i="4"/>
  <c r="P6325" i="4"/>
  <c r="O6325" i="4"/>
  <c r="O6324" i="4" s="1"/>
  <c r="N6325" i="4"/>
  <c r="N6324" i="4" s="1"/>
  <c r="M6325" i="4"/>
  <c r="M6324" i="4" s="1"/>
  <c r="L6325" i="4"/>
  <c r="J6325" i="4"/>
  <c r="P6322" i="4"/>
  <c r="O6322" i="4"/>
  <c r="O6321" i="4" s="1"/>
  <c r="N6322" i="4"/>
  <c r="N6321" i="4" s="1"/>
  <c r="M6322" i="4"/>
  <c r="M6321" i="4" s="1"/>
  <c r="L6322" i="4"/>
  <c r="J6322" i="4"/>
  <c r="P6317" i="4"/>
  <c r="O6317" i="4"/>
  <c r="O6308" i="4" s="1"/>
  <c r="N6317" i="4"/>
  <c r="N6308" i="4" s="1"/>
  <c r="M6317" i="4"/>
  <c r="M6308" i="4" s="1"/>
  <c r="L6317" i="4"/>
  <c r="J6317" i="4"/>
  <c r="P6306" i="4"/>
  <c r="O6306" i="4"/>
  <c r="N6306" i="4"/>
  <c r="M6306" i="4"/>
  <c r="L6306" i="4"/>
  <c r="J6306" i="4"/>
  <c r="P6301" i="4"/>
  <c r="P6299" i="4" s="1"/>
  <c r="O6301" i="4"/>
  <c r="O6299" i="4" s="1"/>
  <c r="N6301" i="4"/>
  <c r="N6299" i="4" s="1"/>
  <c r="M6301" i="4"/>
  <c r="M6299" i="4" s="1"/>
  <c r="L6301" i="4"/>
  <c r="J6301" i="4"/>
  <c r="P6285" i="4"/>
  <c r="O6285" i="4"/>
  <c r="O6284" i="4" s="1"/>
  <c r="N6285" i="4"/>
  <c r="N6284" i="4" s="1"/>
  <c r="M6285" i="4"/>
  <c r="M6284" i="4" s="1"/>
  <c r="L6285" i="4"/>
  <c r="J6285" i="4"/>
  <c r="P6282" i="4"/>
  <c r="O6282" i="4"/>
  <c r="O6281" i="4" s="1"/>
  <c r="N6282" i="4"/>
  <c r="N6281" i="4" s="1"/>
  <c r="M6282" i="4"/>
  <c r="M6281" i="4" s="1"/>
  <c r="L6282" i="4"/>
  <c r="J6282" i="4"/>
  <c r="P6277" i="4"/>
  <c r="P6268" i="4" s="1"/>
  <c r="O6277" i="4"/>
  <c r="N6277" i="4"/>
  <c r="N6268" i="4" s="1"/>
  <c r="M6277" i="4"/>
  <c r="M6268" i="4" s="1"/>
  <c r="L6277" i="4"/>
  <c r="J6277" i="4"/>
  <c r="P6266" i="4"/>
  <c r="O6266" i="4"/>
  <c r="N6266" i="4"/>
  <c r="M6266" i="4"/>
  <c r="L6266" i="4"/>
  <c r="J6266" i="4"/>
  <c r="P6260" i="4"/>
  <c r="O6260" i="4"/>
  <c r="O6258" i="4" s="1"/>
  <c r="N6260" i="4"/>
  <c r="N6258" i="4" s="1"/>
  <c r="M6260" i="4"/>
  <c r="M6258" i="4" s="1"/>
  <c r="L6260" i="4"/>
  <c r="J6260" i="4"/>
  <c r="P6244" i="4"/>
  <c r="P6243" i="4" s="1"/>
  <c r="O6244" i="4"/>
  <c r="O6243" i="4" s="1"/>
  <c r="N6244" i="4"/>
  <c r="N6243" i="4" s="1"/>
  <c r="M6244" i="4"/>
  <c r="M6243" i="4" s="1"/>
  <c r="L6244" i="4"/>
  <c r="J6244" i="4"/>
  <c r="P6241" i="4"/>
  <c r="P6240" i="4" s="1"/>
  <c r="O6241" i="4"/>
  <c r="O6240" i="4" s="1"/>
  <c r="N6241" i="4"/>
  <c r="N6240" i="4" s="1"/>
  <c r="M6241" i="4"/>
  <c r="M6240" i="4" s="1"/>
  <c r="L6241" i="4"/>
  <c r="J6241" i="4"/>
  <c r="O6227" i="4"/>
  <c r="N6227" i="4"/>
  <c r="M6227" i="4"/>
  <c r="P6225" i="4"/>
  <c r="O6225" i="4"/>
  <c r="N6225" i="4"/>
  <c r="M6225" i="4"/>
  <c r="L6225" i="4"/>
  <c r="J6225" i="4"/>
  <c r="P6219" i="4"/>
  <c r="O6219" i="4"/>
  <c r="O6217" i="4" s="1"/>
  <c r="N6219" i="4"/>
  <c r="N6217" i="4" s="1"/>
  <c r="M6219" i="4"/>
  <c r="P6203" i="4"/>
  <c r="O6203" i="4"/>
  <c r="O6202" i="4" s="1"/>
  <c r="N6203" i="4"/>
  <c r="N6202" i="4" s="1"/>
  <c r="M6203" i="4"/>
  <c r="M6202" i="4" s="1"/>
  <c r="L6203" i="4"/>
  <c r="J6203" i="4"/>
  <c r="P6200" i="4"/>
  <c r="P6199" i="4" s="1"/>
  <c r="O6200" i="4"/>
  <c r="O6199" i="4" s="1"/>
  <c r="N6200" i="4"/>
  <c r="N6199" i="4" s="1"/>
  <c r="M6200" i="4"/>
  <c r="M6199" i="4" s="1"/>
  <c r="L6200" i="4"/>
  <c r="J6200" i="4"/>
  <c r="P6195" i="4"/>
  <c r="O6195" i="4"/>
  <c r="O6186" i="4" s="1"/>
  <c r="N6195" i="4"/>
  <c r="M6195" i="4"/>
  <c r="M6186" i="4" s="1"/>
  <c r="L6195" i="4"/>
  <c r="J6195" i="4"/>
  <c r="P6184" i="4"/>
  <c r="O6184" i="4"/>
  <c r="N6184" i="4"/>
  <c r="M6184" i="4"/>
  <c r="L6184" i="4"/>
  <c r="J6184" i="4"/>
  <c r="P6178" i="4"/>
  <c r="O6178" i="4"/>
  <c r="O6176" i="4" s="1"/>
  <c r="N6178" i="4"/>
  <c r="N6176" i="4" s="1"/>
  <c r="M6178" i="4"/>
  <c r="M6176" i="4" s="1"/>
  <c r="L6178" i="4"/>
  <c r="J6178" i="4"/>
  <c r="P6161" i="4"/>
  <c r="O6161" i="4"/>
  <c r="O6160" i="4" s="1"/>
  <c r="N6161" i="4"/>
  <c r="N6160" i="4" s="1"/>
  <c r="M6161" i="4"/>
  <c r="M6160" i="4" s="1"/>
  <c r="L6161" i="4"/>
  <c r="J6161" i="4"/>
  <c r="P6158" i="4"/>
  <c r="O6158" i="4"/>
  <c r="O6157" i="4" s="1"/>
  <c r="N6158" i="4"/>
  <c r="N6157" i="4" s="1"/>
  <c r="M6158" i="4"/>
  <c r="M6157" i="4" s="1"/>
  <c r="L6158" i="4"/>
  <c r="J6158" i="4"/>
  <c r="P6153" i="4"/>
  <c r="O6153" i="4"/>
  <c r="O6144" i="4" s="1"/>
  <c r="N6153" i="4"/>
  <c r="N6144" i="4" s="1"/>
  <c r="M6153" i="4"/>
  <c r="M6144" i="4" s="1"/>
  <c r="L6153" i="4"/>
  <c r="J6153" i="4"/>
  <c r="P6142" i="4"/>
  <c r="O6142" i="4"/>
  <c r="N6142" i="4"/>
  <c r="M6142" i="4"/>
  <c r="L6142" i="4"/>
  <c r="J6142" i="4"/>
  <c r="P6136" i="4"/>
  <c r="O6136" i="4"/>
  <c r="O6134" i="4" s="1"/>
  <c r="N6136" i="4"/>
  <c r="N6134" i="4" s="1"/>
  <c r="M6136" i="4"/>
  <c r="M6134" i="4" s="1"/>
  <c r="L6136" i="4"/>
  <c r="J6136" i="4"/>
  <c r="P6118" i="4"/>
  <c r="P11410" i="4" s="1"/>
  <c r="O6118" i="4"/>
  <c r="O11410" i="4" s="1"/>
  <c r="N6118" i="4"/>
  <c r="N11410" i="4" s="1"/>
  <c r="M6118" i="4"/>
  <c r="M11410" i="4" s="1"/>
  <c r="L6118" i="4"/>
  <c r="J6118" i="4"/>
  <c r="P6117" i="4"/>
  <c r="P11360" i="4" s="1"/>
  <c r="O6117" i="4"/>
  <c r="O11360" i="4" s="1"/>
  <c r="N6117" i="4"/>
  <c r="N11360" i="4" s="1"/>
  <c r="M6117" i="4"/>
  <c r="M11360" i="4" s="1"/>
  <c r="L6117" i="4"/>
  <c r="J6117" i="4"/>
  <c r="P6116" i="4"/>
  <c r="P11260" i="4" s="1"/>
  <c r="O6116" i="4"/>
  <c r="O11260" i="4" s="1"/>
  <c r="N6116" i="4"/>
  <c r="N11260" i="4" s="1"/>
  <c r="M6116" i="4"/>
  <c r="M11260" i="4" s="1"/>
  <c r="L6116" i="4"/>
  <c r="J6116" i="4"/>
  <c r="P6103" i="4"/>
  <c r="P10160" i="4" s="1"/>
  <c r="O6103" i="4"/>
  <c r="O10160" i="4" s="1"/>
  <c r="N6103" i="4"/>
  <c r="N10160" i="4" s="1"/>
  <c r="M6103" i="4"/>
  <c r="M10160" i="4" s="1"/>
  <c r="L6103" i="4"/>
  <c r="J6103" i="4"/>
  <c r="P6102" i="4"/>
  <c r="P10110" i="4" s="1"/>
  <c r="O6102" i="4"/>
  <c r="O10110" i="4" s="1"/>
  <c r="N6102" i="4"/>
  <c r="N10110" i="4" s="1"/>
  <c r="M6102" i="4"/>
  <c r="M10110" i="4" s="1"/>
  <c r="L6102" i="4"/>
  <c r="J6102" i="4"/>
  <c r="P6101" i="4"/>
  <c r="P10060" i="4" s="1"/>
  <c r="O6101" i="4"/>
  <c r="O10060" i="4" s="1"/>
  <c r="N6101" i="4"/>
  <c r="N10060" i="4" s="1"/>
  <c r="M6101" i="4"/>
  <c r="M10060" i="4" s="1"/>
  <c r="L6101" i="4"/>
  <c r="J6101" i="4"/>
  <c r="P6100" i="4"/>
  <c r="P10010" i="4" s="1"/>
  <c r="O6100" i="4"/>
  <c r="O10010" i="4" s="1"/>
  <c r="N6100" i="4"/>
  <c r="N10010" i="4" s="1"/>
  <c r="M6100" i="4"/>
  <c r="M10010" i="4" s="1"/>
  <c r="L6100" i="4"/>
  <c r="J6100" i="4"/>
  <c r="P6099" i="4"/>
  <c r="P9960" i="4" s="1"/>
  <c r="O6099" i="4"/>
  <c r="O9960" i="4" s="1"/>
  <c r="N6099" i="4"/>
  <c r="N9960" i="4" s="1"/>
  <c r="M6099" i="4"/>
  <c r="M9960" i="4" s="1"/>
  <c r="L6099" i="4"/>
  <c r="J6099" i="4"/>
  <c r="P9910" i="4"/>
  <c r="O9910" i="4"/>
  <c r="N9910" i="4"/>
  <c r="M9910" i="4"/>
  <c r="P6097" i="4"/>
  <c r="P9860" i="4" s="1"/>
  <c r="O6097" i="4"/>
  <c r="O9860" i="4" s="1"/>
  <c r="N6097" i="4"/>
  <c r="N9860" i="4" s="1"/>
  <c r="M6097" i="4"/>
  <c r="M9860" i="4" s="1"/>
  <c r="L6097" i="4"/>
  <c r="J6097" i="4"/>
  <c r="P6096" i="4"/>
  <c r="P9810" i="4" s="1"/>
  <c r="O6096" i="4"/>
  <c r="O9810" i="4" s="1"/>
  <c r="N6096" i="4"/>
  <c r="N9810" i="4" s="1"/>
  <c r="M6096" i="4"/>
  <c r="M9810" i="4" s="1"/>
  <c r="L6096" i="4"/>
  <c r="J6096" i="4"/>
  <c r="P6094" i="4"/>
  <c r="P9710" i="4" s="1"/>
  <c r="O6094" i="4"/>
  <c r="O9710" i="4" s="1"/>
  <c r="N6094" i="4"/>
  <c r="N9710" i="4" s="1"/>
  <c r="M6094" i="4"/>
  <c r="M9710" i="4" s="1"/>
  <c r="L6094" i="4"/>
  <c r="L9710" i="4" s="1"/>
  <c r="J6094" i="4"/>
  <c r="J9710" i="4" s="1"/>
  <c r="P9560" i="4"/>
  <c r="O9560" i="4"/>
  <c r="N9560" i="4"/>
  <c r="M9560" i="4"/>
  <c r="P6091" i="4"/>
  <c r="P9460" i="4" s="1"/>
  <c r="O6091" i="4"/>
  <c r="O9460" i="4" s="1"/>
  <c r="N6091" i="4"/>
  <c r="N9460" i="4" s="1"/>
  <c r="M6091" i="4"/>
  <c r="M9460" i="4" s="1"/>
  <c r="L6091" i="4"/>
  <c r="J6091" i="4"/>
  <c r="P9510" i="4"/>
  <c r="O9510" i="4"/>
  <c r="N9510" i="4"/>
  <c r="M9510" i="4"/>
  <c r="P6089" i="4"/>
  <c r="P9610" i="4" s="1"/>
  <c r="O6089" i="4"/>
  <c r="O9610" i="4" s="1"/>
  <c r="N6089" i="4"/>
  <c r="N9610" i="4" s="1"/>
  <c r="M6089" i="4"/>
  <c r="M9610" i="4" s="1"/>
  <c r="L6089" i="4"/>
  <c r="J6089" i="4"/>
  <c r="P6088" i="4"/>
  <c r="P9410" i="4" s="1"/>
  <c r="O6088" i="4"/>
  <c r="O9410" i="4" s="1"/>
  <c r="N6088" i="4"/>
  <c r="N9410" i="4" s="1"/>
  <c r="M6088" i="4"/>
  <c r="M9410" i="4" s="1"/>
  <c r="L6088" i="4"/>
  <c r="J6088" i="4"/>
  <c r="P6086" i="4"/>
  <c r="P9310" i="4" s="1"/>
  <c r="O6086" i="4"/>
  <c r="O9310" i="4" s="1"/>
  <c r="N6086" i="4"/>
  <c r="N9310" i="4" s="1"/>
  <c r="M6086" i="4"/>
  <c r="M9310" i="4" s="1"/>
  <c r="L6086" i="4"/>
  <c r="J6086" i="4"/>
  <c r="P6077" i="4"/>
  <c r="O6077" i="4"/>
  <c r="N6077" i="4"/>
  <c r="M6077" i="4"/>
  <c r="L6077" i="4"/>
  <c r="I6072" i="4"/>
  <c r="P6065" i="4"/>
  <c r="O6065" i="4"/>
  <c r="O6064" i="4" s="1"/>
  <c r="N6065" i="4"/>
  <c r="N6064" i="4" s="1"/>
  <c r="M6065" i="4"/>
  <c r="M6064" i="4" s="1"/>
  <c r="L6065" i="4"/>
  <c r="J6065" i="4"/>
  <c r="P6061" i="4"/>
  <c r="P10809" i="4" s="1"/>
  <c r="O6061" i="4"/>
  <c r="O10809" i="4" s="1"/>
  <c r="N6061" i="4"/>
  <c r="N10809" i="4" s="1"/>
  <c r="M6061" i="4"/>
  <c r="M10809" i="4" s="1"/>
  <c r="L6061" i="4"/>
  <c r="J6061" i="4"/>
  <c r="P6057" i="4"/>
  <c r="P10709" i="4" s="1"/>
  <c r="O6057" i="4"/>
  <c r="O10709" i="4" s="1"/>
  <c r="N6057" i="4"/>
  <c r="N10709" i="4" s="1"/>
  <c r="M6057" i="4"/>
  <c r="M10709" i="4" s="1"/>
  <c r="L6057" i="4"/>
  <c r="J6057" i="4"/>
  <c r="P6050" i="4"/>
  <c r="O6050" i="4"/>
  <c r="N6050" i="4"/>
  <c r="M6050" i="4"/>
  <c r="L6050" i="4"/>
  <c r="L6044" i="4" s="1"/>
  <c r="J6050" i="4"/>
  <c r="J6044" i="4" s="1"/>
  <c r="P10209" i="4"/>
  <c r="P9759" i="4" s="1"/>
  <c r="P6034" i="4"/>
  <c r="O6034" i="4"/>
  <c r="N6034" i="4"/>
  <c r="M6034" i="4"/>
  <c r="L6034" i="4"/>
  <c r="J6034" i="4"/>
  <c r="P6029" i="4"/>
  <c r="O6029" i="4"/>
  <c r="O6027" i="4" s="1"/>
  <c r="N6029" i="4"/>
  <c r="N6027" i="4" s="1"/>
  <c r="M6029" i="4"/>
  <c r="M6027" i="4" s="1"/>
  <c r="L6029" i="4"/>
  <c r="J6029" i="4"/>
  <c r="P6017" i="4"/>
  <c r="O6017" i="4"/>
  <c r="N6017" i="4"/>
  <c r="M6017" i="4"/>
  <c r="L6017" i="4"/>
  <c r="P6005" i="4"/>
  <c r="O6005" i="4"/>
  <c r="O6004" i="4" s="1"/>
  <c r="N6005" i="4"/>
  <c r="N6004" i="4" s="1"/>
  <c r="M6005" i="4"/>
  <c r="M6004" i="4" s="1"/>
  <c r="L6005" i="4"/>
  <c r="J6005" i="4"/>
  <c r="P6000" i="4"/>
  <c r="P10208" i="4" s="1"/>
  <c r="P9758" i="4" s="1"/>
  <c r="O6000" i="4"/>
  <c r="N6000" i="4"/>
  <c r="M6000" i="4"/>
  <c r="L6000" i="4"/>
  <c r="J6000" i="4"/>
  <c r="P5991" i="4"/>
  <c r="O5991" i="4"/>
  <c r="N5991" i="4"/>
  <c r="M5991" i="4"/>
  <c r="L5991" i="4"/>
  <c r="J5991" i="4"/>
  <c r="P5986" i="4"/>
  <c r="P5984" i="4" s="1"/>
  <c r="O5986" i="4"/>
  <c r="O5984" i="4" s="1"/>
  <c r="N5986" i="4"/>
  <c r="N5984" i="4" s="1"/>
  <c r="M5986" i="4"/>
  <c r="M5984" i="4" s="1"/>
  <c r="L5986" i="4"/>
  <c r="J5986" i="4"/>
  <c r="P5977" i="4"/>
  <c r="O5977" i="4"/>
  <c r="N5977" i="4"/>
  <c r="M5977" i="4"/>
  <c r="L5977" i="4"/>
  <c r="P5966" i="4"/>
  <c r="O5966" i="4"/>
  <c r="O5965" i="4" s="1"/>
  <c r="N5966" i="4"/>
  <c r="N5965" i="4" s="1"/>
  <c r="M5966" i="4"/>
  <c r="M5965" i="4" s="1"/>
  <c r="L5966" i="4"/>
  <c r="J5966" i="4"/>
  <c r="P5961" i="4"/>
  <c r="P10207" i="4" s="1"/>
  <c r="P9757" i="4" s="1"/>
  <c r="O5961" i="4"/>
  <c r="N5961" i="4"/>
  <c r="M5961" i="4"/>
  <c r="L5961" i="4"/>
  <c r="J5961" i="4"/>
  <c r="P5950" i="4"/>
  <c r="O5950" i="4"/>
  <c r="N5950" i="4"/>
  <c r="M5950" i="4"/>
  <c r="L5950" i="4"/>
  <c r="J5950" i="4"/>
  <c r="P5944" i="4"/>
  <c r="O5944" i="4"/>
  <c r="O5942" i="4" s="1"/>
  <c r="N5944" i="4"/>
  <c r="N5942" i="4" s="1"/>
  <c r="M5944" i="4"/>
  <c r="M5942" i="4" s="1"/>
  <c r="L5944" i="4"/>
  <c r="J5944" i="4"/>
  <c r="P11774" i="4"/>
  <c r="P11074" i="4"/>
  <c r="P5924" i="4"/>
  <c r="O5924" i="4"/>
  <c r="O5923" i="4" s="1"/>
  <c r="N5924" i="4"/>
  <c r="N5923" i="4" s="1"/>
  <c r="M5924" i="4"/>
  <c r="M5923" i="4" s="1"/>
  <c r="L5924" i="4"/>
  <c r="J5924" i="4"/>
  <c r="P5919" i="4"/>
  <c r="O5919" i="4"/>
  <c r="O5910" i="4" s="1"/>
  <c r="N5919" i="4"/>
  <c r="N5910" i="4" s="1"/>
  <c r="M5919" i="4"/>
  <c r="M5910" i="4" s="1"/>
  <c r="L5919" i="4"/>
  <c r="J5919" i="4"/>
  <c r="P5908" i="4"/>
  <c r="O5908" i="4"/>
  <c r="N5908" i="4"/>
  <c r="M5908" i="4"/>
  <c r="L5908" i="4"/>
  <c r="J5908" i="4"/>
  <c r="P5902" i="4"/>
  <c r="O5902" i="4"/>
  <c r="O5900" i="4" s="1"/>
  <c r="N5902" i="4"/>
  <c r="N5900" i="4" s="1"/>
  <c r="M5902" i="4"/>
  <c r="M5900" i="4" s="1"/>
  <c r="L5902" i="4"/>
  <c r="J5902" i="4"/>
  <c r="P5885" i="4"/>
  <c r="O5885" i="4"/>
  <c r="O5884" i="4" s="1"/>
  <c r="N5885" i="4"/>
  <c r="N5884" i="4" s="1"/>
  <c r="M5885" i="4"/>
  <c r="M5884" i="4" s="1"/>
  <c r="L5885" i="4"/>
  <c r="J5885" i="4"/>
  <c r="P5882" i="4"/>
  <c r="O5882" i="4"/>
  <c r="O5881" i="4" s="1"/>
  <c r="N5882" i="4"/>
  <c r="N5881" i="4" s="1"/>
  <c r="M5882" i="4"/>
  <c r="M5881" i="4" s="1"/>
  <c r="L5882" i="4"/>
  <c r="J5882" i="4"/>
  <c r="P5877" i="4"/>
  <c r="O5877" i="4"/>
  <c r="O5869" i="4" s="1"/>
  <c r="N5877" i="4"/>
  <c r="N5869" i="4" s="1"/>
  <c r="M5877" i="4"/>
  <c r="M5869" i="4" s="1"/>
  <c r="L5877" i="4"/>
  <c r="J5877" i="4"/>
  <c r="P5867" i="4"/>
  <c r="O5867" i="4"/>
  <c r="N5867" i="4"/>
  <c r="M5867" i="4"/>
  <c r="L5867" i="4"/>
  <c r="J5867" i="4"/>
  <c r="P5861" i="4"/>
  <c r="O5861" i="4"/>
  <c r="O5859" i="4" s="1"/>
  <c r="N5861" i="4"/>
  <c r="N5859" i="4" s="1"/>
  <c r="M5861" i="4"/>
  <c r="M5859" i="4" s="1"/>
  <c r="L5861" i="4"/>
  <c r="J5861" i="4"/>
  <c r="P5845" i="4"/>
  <c r="O5845" i="4"/>
  <c r="O5844" i="4" s="1"/>
  <c r="N5845" i="4"/>
  <c r="N5844" i="4" s="1"/>
  <c r="M5845" i="4"/>
  <c r="M5844" i="4" s="1"/>
  <c r="L5845" i="4"/>
  <c r="J5845" i="4"/>
  <c r="P5842" i="4"/>
  <c r="O5842" i="4"/>
  <c r="O5841" i="4" s="1"/>
  <c r="N5842" i="4"/>
  <c r="N5841" i="4" s="1"/>
  <c r="M5842" i="4"/>
  <c r="M5841" i="4" s="1"/>
  <c r="L5842" i="4"/>
  <c r="J5842" i="4"/>
  <c r="P5837" i="4"/>
  <c r="O5837" i="4"/>
  <c r="O5829" i="4" s="1"/>
  <c r="N5837" i="4"/>
  <c r="N5829" i="4" s="1"/>
  <c r="M5837" i="4"/>
  <c r="M5829" i="4" s="1"/>
  <c r="L5837" i="4"/>
  <c r="J5837" i="4"/>
  <c r="P5827" i="4"/>
  <c r="O5827" i="4"/>
  <c r="N5827" i="4"/>
  <c r="M5827" i="4"/>
  <c r="L5827" i="4"/>
  <c r="J5827" i="4"/>
  <c r="P5821" i="4"/>
  <c r="O5821" i="4"/>
  <c r="O5819" i="4" s="1"/>
  <c r="N5821" i="4"/>
  <c r="N5819" i="4" s="1"/>
  <c r="M5821" i="4"/>
  <c r="M5819" i="4" s="1"/>
  <c r="L5821" i="4"/>
  <c r="J5821" i="4"/>
  <c r="P5805" i="4"/>
  <c r="O5805" i="4"/>
  <c r="O5804" i="4" s="1"/>
  <c r="N5805" i="4"/>
  <c r="N5804" i="4" s="1"/>
  <c r="M5805" i="4"/>
  <c r="M5804" i="4" s="1"/>
  <c r="L5805" i="4"/>
  <c r="J5805" i="4"/>
  <c r="P5802" i="4"/>
  <c r="P5801" i="4" s="1"/>
  <c r="O5802" i="4"/>
  <c r="O5801" i="4" s="1"/>
  <c r="N5802" i="4"/>
  <c r="N5801" i="4" s="1"/>
  <c r="M5802" i="4"/>
  <c r="M5801" i="4" s="1"/>
  <c r="L5802" i="4"/>
  <c r="J5802" i="4"/>
  <c r="P5797" i="4"/>
  <c r="O5797" i="4"/>
  <c r="O5788" i="4" s="1"/>
  <c r="N5797" i="4"/>
  <c r="N5788" i="4" s="1"/>
  <c r="M5797" i="4"/>
  <c r="M5788" i="4" s="1"/>
  <c r="L5797" i="4"/>
  <c r="J5797" i="4"/>
  <c r="P5786" i="4"/>
  <c r="O5786" i="4"/>
  <c r="N5786" i="4"/>
  <c r="M5786" i="4"/>
  <c r="L5786" i="4"/>
  <c r="J5786" i="4"/>
  <c r="P5780" i="4"/>
  <c r="O5780" i="4"/>
  <c r="O5778" i="4" s="1"/>
  <c r="N5780" i="4"/>
  <c r="N5778" i="4" s="1"/>
  <c r="M5780" i="4"/>
  <c r="M5778" i="4" s="1"/>
  <c r="L5780" i="4"/>
  <c r="J5780" i="4"/>
  <c r="P5763" i="4"/>
  <c r="O5763" i="4"/>
  <c r="O5762" i="4" s="1"/>
  <c r="N5763" i="4"/>
  <c r="N5762" i="4" s="1"/>
  <c r="M5763" i="4"/>
  <c r="M5762" i="4" s="1"/>
  <c r="L5763" i="4"/>
  <c r="J5763" i="4"/>
  <c r="P5760" i="4"/>
  <c r="O5760" i="4"/>
  <c r="O5759" i="4" s="1"/>
  <c r="N5760" i="4"/>
  <c r="N5759" i="4" s="1"/>
  <c r="M5760" i="4"/>
  <c r="M5759" i="4" s="1"/>
  <c r="L5760" i="4"/>
  <c r="J5760" i="4"/>
  <c r="P5755" i="4"/>
  <c r="O5755" i="4"/>
  <c r="O5746" i="4" s="1"/>
  <c r="N5755" i="4"/>
  <c r="N5746" i="4" s="1"/>
  <c r="M5755" i="4"/>
  <c r="M5746" i="4" s="1"/>
  <c r="L5755" i="4"/>
  <c r="J5755" i="4"/>
  <c r="P5744" i="4"/>
  <c r="O5744" i="4"/>
  <c r="N5744" i="4"/>
  <c r="M5744" i="4"/>
  <c r="L5744" i="4"/>
  <c r="J5744" i="4"/>
  <c r="O5736" i="4"/>
  <c r="N5736" i="4"/>
  <c r="M5736" i="4"/>
  <c r="P5722" i="4"/>
  <c r="O5722" i="4"/>
  <c r="O5721" i="4" s="1"/>
  <c r="N5722" i="4"/>
  <c r="N5721" i="4" s="1"/>
  <c r="M5722" i="4"/>
  <c r="M5721" i="4" s="1"/>
  <c r="L5722" i="4"/>
  <c r="J5722" i="4"/>
  <c r="P5719" i="4"/>
  <c r="O5719" i="4"/>
  <c r="O5718" i="4" s="1"/>
  <c r="N5719" i="4"/>
  <c r="N5718" i="4" s="1"/>
  <c r="M5719" i="4"/>
  <c r="M5718" i="4" s="1"/>
  <c r="L5719" i="4"/>
  <c r="J5719" i="4"/>
  <c r="P5714" i="4"/>
  <c r="O5714" i="4"/>
  <c r="O5706" i="4" s="1"/>
  <c r="N5714" i="4"/>
  <c r="N5706" i="4" s="1"/>
  <c r="M5714" i="4"/>
  <c r="M5706" i="4" s="1"/>
  <c r="L5714" i="4"/>
  <c r="J5714" i="4"/>
  <c r="P5704" i="4"/>
  <c r="O5704" i="4"/>
  <c r="N5704" i="4"/>
  <c r="M5704" i="4"/>
  <c r="L5704" i="4"/>
  <c r="J5704" i="4"/>
  <c r="P5698" i="4"/>
  <c r="O5698" i="4"/>
  <c r="O5696" i="4" s="1"/>
  <c r="N5698" i="4"/>
  <c r="N5696" i="4" s="1"/>
  <c r="M5698" i="4"/>
  <c r="M5696" i="4" s="1"/>
  <c r="L5698" i="4"/>
  <c r="J5698" i="4"/>
  <c r="P5682" i="4"/>
  <c r="O5682" i="4"/>
  <c r="O5681" i="4" s="1"/>
  <c r="N5682" i="4"/>
  <c r="N5681" i="4" s="1"/>
  <c r="M5682" i="4"/>
  <c r="M5681" i="4" s="1"/>
  <c r="L5682" i="4"/>
  <c r="J5682" i="4"/>
  <c r="P5679" i="4"/>
  <c r="O5679" i="4"/>
  <c r="O5678" i="4" s="1"/>
  <c r="N5679" i="4"/>
  <c r="N5678" i="4" s="1"/>
  <c r="M5679" i="4"/>
  <c r="M5678" i="4" s="1"/>
  <c r="L5679" i="4"/>
  <c r="J5679" i="4"/>
  <c r="P5674" i="4"/>
  <c r="O5674" i="4"/>
  <c r="O5666" i="4" s="1"/>
  <c r="N5674" i="4"/>
  <c r="N5666" i="4" s="1"/>
  <c r="M5674" i="4"/>
  <c r="M5666" i="4" s="1"/>
  <c r="L5674" i="4"/>
  <c r="J5674" i="4"/>
  <c r="P5664" i="4"/>
  <c r="O5664" i="4"/>
  <c r="N5664" i="4"/>
  <c r="M5664" i="4"/>
  <c r="L5664" i="4"/>
  <c r="J5664" i="4"/>
  <c r="P5658" i="4"/>
  <c r="P5656" i="4" s="1"/>
  <c r="O5658" i="4"/>
  <c r="O5656" i="4" s="1"/>
  <c r="N5658" i="4"/>
  <c r="N5656" i="4" s="1"/>
  <c r="M5658" i="4"/>
  <c r="M5656" i="4" s="1"/>
  <c r="L5658" i="4"/>
  <c r="J5658" i="4"/>
  <c r="P5642" i="4"/>
  <c r="O5642" i="4"/>
  <c r="O5641" i="4" s="1"/>
  <c r="N5642" i="4"/>
  <c r="N5641" i="4" s="1"/>
  <c r="M5642" i="4"/>
  <c r="M5641" i="4" s="1"/>
  <c r="L5642" i="4"/>
  <c r="J5642" i="4"/>
  <c r="P5639" i="4"/>
  <c r="P5638" i="4" s="1"/>
  <c r="O5639" i="4"/>
  <c r="O5638" i="4" s="1"/>
  <c r="N5639" i="4"/>
  <c r="N5638" i="4" s="1"/>
  <c r="M5639" i="4"/>
  <c r="M5638" i="4" s="1"/>
  <c r="L5639" i="4"/>
  <c r="J5639" i="4"/>
  <c r="P5634" i="4"/>
  <c r="O5634" i="4"/>
  <c r="O5625" i="4" s="1"/>
  <c r="N5634" i="4"/>
  <c r="N5625" i="4" s="1"/>
  <c r="M5634" i="4"/>
  <c r="M5625" i="4" s="1"/>
  <c r="L5634" i="4"/>
  <c r="J5634" i="4"/>
  <c r="P5623" i="4"/>
  <c r="O5623" i="4"/>
  <c r="N5623" i="4"/>
  <c r="M5623" i="4"/>
  <c r="L5623" i="4"/>
  <c r="J5623" i="4"/>
  <c r="P5617" i="4"/>
  <c r="O5617" i="4"/>
  <c r="O5615" i="4" s="1"/>
  <c r="N5617" i="4"/>
  <c r="N5615" i="4" s="1"/>
  <c r="M5617" i="4"/>
  <c r="M5615" i="4" s="1"/>
  <c r="L5617" i="4"/>
  <c r="J5617" i="4"/>
  <c r="P5602" i="4"/>
  <c r="O5602" i="4"/>
  <c r="O5601" i="4" s="1"/>
  <c r="N5602" i="4"/>
  <c r="N5601" i="4" s="1"/>
  <c r="M5602" i="4"/>
  <c r="M5601" i="4" s="1"/>
  <c r="L5602" i="4"/>
  <c r="J5602" i="4"/>
  <c r="P5599" i="4"/>
  <c r="O5599" i="4"/>
  <c r="O5598" i="4" s="1"/>
  <c r="N5599" i="4"/>
  <c r="N5598" i="4" s="1"/>
  <c r="M5599" i="4"/>
  <c r="M5598" i="4" s="1"/>
  <c r="L5599" i="4"/>
  <c r="J5599" i="4"/>
  <c r="P5594" i="4"/>
  <c r="O5594" i="4"/>
  <c r="O5586" i="4" s="1"/>
  <c r="N5594" i="4"/>
  <c r="N5586" i="4" s="1"/>
  <c r="M5594" i="4"/>
  <c r="M5586" i="4" s="1"/>
  <c r="L5594" i="4"/>
  <c r="J5594" i="4"/>
  <c r="P5584" i="4"/>
  <c r="O5584" i="4"/>
  <c r="N5584" i="4"/>
  <c r="M5584" i="4"/>
  <c r="L5584" i="4"/>
  <c r="J5584" i="4"/>
  <c r="P5578" i="4"/>
  <c r="O5578" i="4"/>
  <c r="O5576" i="4" s="1"/>
  <c r="N5578" i="4"/>
  <c r="N5576" i="4" s="1"/>
  <c r="M5578" i="4"/>
  <c r="M5576" i="4" s="1"/>
  <c r="L5578" i="4"/>
  <c r="J5578" i="4"/>
  <c r="P5562" i="4"/>
  <c r="O5562" i="4"/>
  <c r="O5561" i="4" s="1"/>
  <c r="N5562" i="4"/>
  <c r="N5561" i="4" s="1"/>
  <c r="M5562" i="4"/>
  <c r="M5561" i="4" s="1"/>
  <c r="L5562" i="4"/>
  <c r="J5562" i="4"/>
  <c r="P5559" i="4"/>
  <c r="O5559" i="4"/>
  <c r="O5558" i="4" s="1"/>
  <c r="N5559" i="4"/>
  <c r="N5558" i="4" s="1"/>
  <c r="M5559" i="4"/>
  <c r="M5558" i="4" s="1"/>
  <c r="L5559" i="4"/>
  <c r="J5559" i="4"/>
  <c r="P5554" i="4"/>
  <c r="O5554" i="4"/>
  <c r="O5546" i="4" s="1"/>
  <c r="N5554" i="4"/>
  <c r="N5546" i="4" s="1"/>
  <c r="M5554" i="4"/>
  <c r="M5546" i="4" s="1"/>
  <c r="L5554" i="4"/>
  <c r="J5554" i="4"/>
  <c r="P5544" i="4"/>
  <c r="O5544" i="4"/>
  <c r="N5544" i="4"/>
  <c r="M5544" i="4"/>
  <c r="L5544" i="4"/>
  <c r="J5544" i="4"/>
  <c r="O5536" i="4"/>
  <c r="N5536" i="4"/>
  <c r="M5536" i="4"/>
  <c r="P5522" i="4"/>
  <c r="O5522" i="4"/>
  <c r="O5521" i="4" s="1"/>
  <c r="N5522" i="4"/>
  <c r="N5521" i="4" s="1"/>
  <c r="M5522" i="4"/>
  <c r="M5521" i="4" s="1"/>
  <c r="L5522" i="4"/>
  <c r="J5522" i="4"/>
  <c r="P5519" i="4"/>
  <c r="O5519" i="4"/>
  <c r="O5518" i="4" s="1"/>
  <c r="N5519" i="4"/>
  <c r="N5518" i="4" s="1"/>
  <c r="M5519" i="4"/>
  <c r="M5518" i="4" s="1"/>
  <c r="L5519" i="4"/>
  <c r="J5519" i="4"/>
  <c r="P5514" i="4"/>
  <c r="O5514" i="4"/>
  <c r="O5506" i="4" s="1"/>
  <c r="N5514" i="4"/>
  <c r="N5506" i="4" s="1"/>
  <c r="M5514" i="4"/>
  <c r="M5506" i="4" s="1"/>
  <c r="L5514" i="4"/>
  <c r="J5514" i="4"/>
  <c r="P5504" i="4"/>
  <c r="O5504" i="4"/>
  <c r="N5504" i="4"/>
  <c r="M5504" i="4"/>
  <c r="L5504" i="4"/>
  <c r="J5504" i="4"/>
  <c r="P5498" i="4"/>
  <c r="O5498" i="4"/>
  <c r="O5496" i="4" s="1"/>
  <c r="N5498" i="4"/>
  <c r="N5496" i="4" s="1"/>
  <c r="M5498" i="4"/>
  <c r="M5496" i="4" s="1"/>
  <c r="L5498" i="4"/>
  <c r="J5498" i="4"/>
  <c r="P5481" i="4"/>
  <c r="O5481" i="4"/>
  <c r="O5480" i="4" s="1"/>
  <c r="N5481" i="4"/>
  <c r="N5480" i="4" s="1"/>
  <c r="M5481" i="4"/>
  <c r="M5480" i="4" s="1"/>
  <c r="L5481" i="4"/>
  <c r="J5481" i="4"/>
  <c r="P5478" i="4"/>
  <c r="O5478" i="4"/>
  <c r="O5477" i="4" s="1"/>
  <c r="N5478" i="4"/>
  <c r="N5477" i="4" s="1"/>
  <c r="M5478" i="4"/>
  <c r="M5477" i="4" s="1"/>
  <c r="L5478" i="4"/>
  <c r="J5478" i="4"/>
  <c r="P5473" i="4"/>
  <c r="O5473" i="4"/>
  <c r="O5464" i="4" s="1"/>
  <c r="N5473" i="4"/>
  <c r="N5464" i="4" s="1"/>
  <c r="M5473" i="4"/>
  <c r="M5464" i="4" s="1"/>
  <c r="L5473" i="4"/>
  <c r="J5473" i="4"/>
  <c r="P5462" i="4"/>
  <c r="O5462" i="4"/>
  <c r="N5462" i="4"/>
  <c r="M5462" i="4"/>
  <c r="L5462" i="4"/>
  <c r="J5462" i="4"/>
  <c r="P5456" i="4"/>
  <c r="P5454" i="4" s="1"/>
  <c r="O5456" i="4"/>
  <c r="O5454" i="4" s="1"/>
  <c r="N5456" i="4"/>
  <c r="N5454" i="4" s="1"/>
  <c r="M5456" i="4"/>
  <c r="M5454" i="4" s="1"/>
  <c r="L5456" i="4"/>
  <c r="J5456" i="4"/>
  <c r="P5440" i="4"/>
  <c r="O5440" i="4"/>
  <c r="O5439" i="4" s="1"/>
  <c r="N5440" i="4"/>
  <c r="N5439" i="4" s="1"/>
  <c r="M5440" i="4"/>
  <c r="M5439" i="4" s="1"/>
  <c r="L5440" i="4"/>
  <c r="J5440" i="4"/>
  <c r="P5437" i="4"/>
  <c r="P5436" i="4" s="1"/>
  <c r="O5437" i="4"/>
  <c r="O5436" i="4" s="1"/>
  <c r="N5437" i="4"/>
  <c r="N5436" i="4" s="1"/>
  <c r="M5437" i="4"/>
  <c r="M5436" i="4" s="1"/>
  <c r="L5437" i="4"/>
  <c r="J5437" i="4"/>
  <c r="P5432" i="4"/>
  <c r="O5432" i="4"/>
  <c r="O5424" i="4" s="1"/>
  <c r="N5432" i="4"/>
  <c r="N5424" i="4" s="1"/>
  <c r="M5432" i="4"/>
  <c r="M5424" i="4" s="1"/>
  <c r="L5432" i="4"/>
  <c r="J5432" i="4"/>
  <c r="P5422" i="4"/>
  <c r="O5422" i="4"/>
  <c r="N5422" i="4"/>
  <c r="M5422" i="4"/>
  <c r="L5422" i="4"/>
  <c r="J5422" i="4"/>
  <c r="P5416" i="4"/>
  <c r="O5416" i="4"/>
  <c r="O5414" i="4" s="1"/>
  <c r="N5416" i="4"/>
  <c r="N5414" i="4" s="1"/>
  <c r="M5416" i="4"/>
  <c r="M5414" i="4" s="1"/>
  <c r="L5416" i="4"/>
  <c r="J5416" i="4"/>
  <c r="P5399" i="4"/>
  <c r="O5399" i="4"/>
  <c r="O5398" i="4" s="1"/>
  <c r="N5399" i="4"/>
  <c r="N5398" i="4" s="1"/>
  <c r="M5399" i="4"/>
  <c r="M5398" i="4" s="1"/>
  <c r="L5399" i="4"/>
  <c r="J5399" i="4"/>
  <c r="P5391" i="4"/>
  <c r="O5391" i="4"/>
  <c r="O5383" i="4" s="1"/>
  <c r="N5391" i="4"/>
  <c r="N5383" i="4" s="1"/>
  <c r="M5391" i="4"/>
  <c r="M5383" i="4" s="1"/>
  <c r="L5391" i="4"/>
  <c r="J5391" i="4"/>
  <c r="P5381" i="4"/>
  <c r="O5381" i="4"/>
  <c r="N5381" i="4"/>
  <c r="M5381" i="4"/>
  <c r="L5381" i="4"/>
  <c r="J5381" i="4"/>
  <c r="P5375" i="4"/>
  <c r="O5375" i="4"/>
  <c r="O5373" i="4" s="1"/>
  <c r="N5375" i="4"/>
  <c r="N5373" i="4" s="1"/>
  <c r="M5375" i="4"/>
  <c r="M5373" i="4" s="1"/>
  <c r="L5375" i="4"/>
  <c r="J5375" i="4"/>
  <c r="P5359" i="4"/>
  <c r="O5359" i="4"/>
  <c r="O5358" i="4" s="1"/>
  <c r="N5359" i="4"/>
  <c r="N5358" i="4" s="1"/>
  <c r="M5359" i="4"/>
  <c r="M5358" i="4" s="1"/>
  <c r="L5359" i="4"/>
  <c r="J5359" i="4"/>
  <c r="P5356" i="4"/>
  <c r="O5356" i="4"/>
  <c r="O5355" i="4" s="1"/>
  <c r="N5356" i="4"/>
  <c r="N5355" i="4" s="1"/>
  <c r="M5356" i="4"/>
  <c r="M5355" i="4" s="1"/>
  <c r="L5356" i="4"/>
  <c r="J5356" i="4"/>
  <c r="P5351" i="4"/>
  <c r="O5351" i="4"/>
  <c r="O5343" i="4" s="1"/>
  <c r="N5351" i="4"/>
  <c r="N5343" i="4" s="1"/>
  <c r="M5351" i="4"/>
  <c r="M5343" i="4" s="1"/>
  <c r="L5351" i="4"/>
  <c r="J5351" i="4"/>
  <c r="P5341" i="4"/>
  <c r="O5341" i="4"/>
  <c r="N5341" i="4"/>
  <c r="M5341" i="4"/>
  <c r="L5341" i="4"/>
  <c r="J5341" i="4"/>
  <c r="O5333" i="4"/>
  <c r="N5333" i="4"/>
  <c r="M5333" i="4"/>
  <c r="P5318" i="4"/>
  <c r="O5318" i="4"/>
  <c r="O5317" i="4" s="1"/>
  <c r="N5318" i="4"/>
  <c r="N5317" i="4" s="1"/>
  <c r="M5318" i="4"/>
  <c r="M5317" i="4" s="1"/>
  <c r="L5318" i="4"/>
  <c r="J5318" i="4"/>
  <c r="P5310" i="4"/>
  <c r="O5310" i="4"/>
  <c r="O5302" i="4" s="1"/>
  <c r="N5310" i="4"/>
  <c r="N5302" i="4" s="1"/>
  <c r="M5310" i="4"/>
  <c r="M5302" i="4" s="1"/>
  <c r="L5310" i="4"/>
  <c r="J5310" i="4"/>
  <c r="P5300" i="4"/>
  <c r="O5300" i="4"/>
  <c r="N5300" i="4"/>
  <c r="M5300" i="4"/>
  <c r="L5300" i="4"/>
  <c r="J5300" i="4"/>
  <c r="P5294" i="4"/>
  <c r="O5294" i="4"/>
  <c r="O5292" i="4" s="1"/>
  <c r="N5294" i="4"/>
  <c r="N5292" i="4" s="1"/>
  <c r="M5294" i="4"/>
  <c r="M5292" i="4" s="1"/>
  <c r="L5294" i="4"/>
  <c r="J5294" i="4"/>
  <c r="P5278" i="4"/>
  <c r="O5278" i="4"/>
  <c r="O5277" i="4" s="1"/>
  <c r="N5278" i="4"/>
  <c r="N5277" i="4" s="1"/>
  <c r="M5278" i="4"/>
  <c r="M5277" i="4" s="1"/>
  <c r="L5278" i="4"/>
  <c r="J5278" i="4"/>
  <c r="P5274" i="4"/>
  <c r="O5274" i="4"/>
  <c r="O5273" i="4" s="1"/>
  <c r="N5274" i="4"/>
  <c r="N5273" i="4" s="1"/>
  <c r="M5274" i="4"/>
  <c r="M5273" i="4" s="1"/>
  <c r="L5274" i="4"/>
  <c r="J5274" i="4"/>
  <c r="P5269" i="4"/>
  <c r="O5269" i="4"/>
  <c r="O5261" i="4" s="1"/>
  <c r="N5269" i="4"/>
  <c r="N5261" i="4" s="1"/>
  <c r="M5269" i="4"/>
  <c r="M5261" i="4" s="1"/>
  <c r="L5269" i="4"/>
  <c r="J5269" i="4"/>
  <c r="P5259" i="4"/>
  <c r="O5259" i="4"/>
  <c r="N5259" i="4"/>
  <c r="M5259" i="4"/>
  <c r="L5259" i="4"/>
  <c r="J5259" i="4"/>
  <c r="P5253" i="4"/>
  <c r="O5253" i="4"/>
  <c r="O5251" i="4" s="1"/>
  <c r="N5253" i="4"/>
  <c r="N5251" i="4" s="1"/>
  <c r="M5253" i="4"/>
  <c r="M5251" i="4" s="1"/>
  <c r="L5253" i="4"/>
  <c r="J5253" i="4"/>
  <c r="P5237" i="4"/>
  <c r="O5237" i="4"/>
  <c r="O5236" i="4" s="1"/>
  <c r="N5237" i="4"/>
  <c r="N5236" i="4" s="1"/>
  <c r="M5237" i="4"/>
  <c r="M5236" i="4" s="1"/>
  <c r="L5237" i="4"/>
  <c r="J5237" i="4"/>
  <c r="P5234" i="4"/>
  <c r="O5234" i="4"/>
  <c r="O5233" i="4" s="1"/>
  <c r="N5234" i="4"/>
  <c r="N5233" i="4" s="1"/>
  <c r="M5234" i="4"/>
  <c r="M5233" i="4" s="1"/>
  <c r="L5234" i="4"/>
  <c r="J5234" i="4"/>
  <c r="P5229" i="4"/>
  <c r="P5222" i="4" s="1"/>
  <c r="O5229" i="4"/>
  <c r="O5222" i="4" s="1"/>
  <c r="N5229" i="4"/>
  <c r="N5222" i="4" s="1"/>
  <c r="M5229" i="4"/>
  <c r="M5222" i="4" s="1"/>
  <c r="L5229" i="4"/>
  <c r="J5229" i="4"/>
  <c r="P5220" i="4"/>
  <c r="O5220" i="4"/>
  <c r="N5220" i="4"/>
  <c r="M5220" i="4"/>
  <c r="L5220" i="4"/>
  <c r="J5220" i="4"/>
  <c r="P5214" i="4"/>
  <c r="O5214" i="4"/>
  <c r="O5212" i="4" s="1"/>
  <c r="N5214" i="4"/>
  <c r="N5212" i="4" s="1"/>
  <c r="M5214" i="4"/>
  <c r="M5212" i="4" s="1"/>
  <c r="L5214" i="4"/>
  <c r="P5197" i="4"/>
  <c r="P5196" i="4" s="1"/>
  <c r="O5197" i="4"/>
  <c r="O5196" i="4" s="1"/>
  <c r="N5197" i="4"/>
  <c r="N5196" i="4" s="1"/>
  <c r="M5197" i="4"/>
  <c r="M5196" i="4" s="1"/>
  <c r="L5197" i="4"/>
  <c r="J5197" i="4"/>
  <c r="P5194" i="4"/>
  <c r="O5194" i="4"/>
  <c r="O5193" i="4" s="1"/>
  <c r="N5194" i="4"/>
  <c r="N5193" i="4" s="1"/>
  <c r="M5194" i="4"/>
  <c r="M5193" i="4" s="1"/>
  <c r="L5194" i="4"/>
  <c r="J5194" i="4"/>
  <c r="P5189" i="4"/>
  <c r="O5189" i="4"/>
  <c r="O5181" i="4" s="1"/>
  <c r="N5189" i="4"/>
  <c r="N5181" i="4" s="1"/>
  <c r="M5189" i="4"/>
  <c r="M5181" i="4" s="1"/>
  <c r="L5189" i="4"/>
  <c r="J5189" i="4"/>
  <c r="P5179" i="4"/>
  <c r="O5179" i="4"/>
  <c r="N5179" i="4"/>
  <c r="M5179" i="4"/>
  <c r="L5179" i="4"/>
  <c r="J5179" i="4"/>
  <c r="P5173" i="4"/>
  <c r="O5173" i="4"/>
  <c r="O5171" i="4" s="1"/>
  <c r="N5173" i="4"/>
  <c r="N5171" i="4" s="1"/>
  <c r="M5173" i="4"/>
  <c r="M5171" i="4" s="1"/>
  <c r="L5173" i="4"/>
  <c r="J5173" i="4"/>
  <c r="P5157" i="4"/>
  <c r="O5157" i="4"/>
  <c r="O5156" i="4" s="1"/>
  <c r="N5157" i="4"/>
  <c r="N5156" i="4" s="1"/>
  <c r="M5157" i="4"/>
  <c r="M5156" i="4" s="1"/>
  <c r="L5157" i="4"/>
  <c r="J5157" i="4"/>
  <c r="P5154" i="4"/>
  <c r="O5154" i="4"/>
  <c r="O5153" i="4" s="1"/>
  <c r="N5154" i="4"/>
  <c r="N5153" i="4" s="1"/>
  <c r="M5154" i="4"/>
  <c r="M5153" i="4" s="1"/>
  <c r="L5154" i="4"/>
  <c r="J5154" i="4"/>
  <c r="P5149" i="4"/>
  <c r="O5149" i="4"/>
  <c r="O5142" i="4" s="1"/>
  <c r="N5149" i="4"/>
  <c r="N5142" i="4" s="1"/>
  <c r="M5149" i="4"/>
  <c r="M5142" i="4" s="1"/>
  <c r="L5149" i="4"/>
  <c r="J5149" i="4"/>
  <c r="P5140" i="4"/>
  <c r="O5140" i="4"/>
  <c r="N5140" i="4"/>
  <c r="M5140" i="4"/>
  <c r="L5140" i="4"/>
  <c r="J5140" i="4"/>
  <c r="P5134" i="4"/>
  <c r="P5132" i="4" s="1"/>
  <c r="O5134" i="4"/>
  <c r="O5132" i="4" s="1"/>
  <c r="N5134" i="4"/>
  <c r="N5132" i="4" s="1"/>
  <c r="M5134" i="4"/>
  <c r="M5132" i="4" s="1"/>
  <c r="L5134" i="4"/>
  <c r="L5132" i="4" s="1"/>
  <c r="P5118" i="4"/>
  <c r="O5118" i="4"/>
  <c r="O5117" i="4" s="1"/>
  <c r="N5118" i="4"/>
  <c r="N5117" i="4" s="1"/>
  <c r="M5118" i="4"/>
  <c r="M5117" i="4" s="1"/>
  <c r="L5118" i="4"/>
  <c r="J5118" i="4"/>
  <c r="P5115" i="4"/>
  <c r="O5115" i="4"/>
  <c r="O5114" i="4" s="1"/>
  <c r="N5115" i="4"/>
  <c r="N5114" i="4" s="1"/>
  <c r="M5115" i="4"/>
  <c r="M5114" i="4" s="1"/>
  <c r="L5115" i="4"/>
  <c r="J5115" i="4"/>
  <c r="P5110" i="4"/>
  <c r="O5110" i="4"/>
  <c r="O5102" i="4" s="1"/>
  <c r="N5110" i="4"/>
  <c r="N5102" i="4" s="1"/>
  <c r="M5110" i="4"/>
  <c r="M5102" i="4" s="1"/>
  <c r="L5110" i="4"/>
  <c r="J5110" i="4"/>
  <c r="P5100" i="4"/>
  <c r="O5100" i="4"/>
  <c r="N5100" i="4"/>
  <c r="M5100" i="4"/>
  <c r="L5100" i="4"/>
  <c r="J5100" i="4"/>
  <c r="P5094" i="4"/>
  <c r="O5094" i="4"/>
  <c r="O5092" i="4" s="1"/>
  <c r="N5094" i="4"/>
  <c r="N5092" i="4" s="1"/>
  <c r="M5094" i="4"/>
  <c r="M5092" i="4" s="1"/>
  <c r="L5094" i="4"/>
  <c r="J5094" i="4"/>
  <c r="P5079" i="4"/>
  <c r="P5078" i="4" s="1"/>
  <c r="O5079" i="4"/>
  <c r="O5078" i="4" s="1"/>
  <c r="N5079" i="4"/>
  <c r="N5078" i="4" s="1"/>
  <c r="M5079" i="4"/>
  <c r="M5078" i="4" s="1"/>
  <c r="L5079" i="4"/>
  <c r="J5079" i="4"/>
  <c r="P5076" i="4"/>
  <c r="O5076" i="4"/>
  <c r="O5075" i="4" s="1"/>
  <c r="N5076" i="4"/>
  <c r="N5075" i="4" s="1"/>
  <c r="M5076" i="4"/>
  <c r="M5075" i="4" s="1"/>
  <c r="L5076" i="4"/>
  <c r="J5076" i="4"/>
  <c r="P5071" i="4"/>
  <c r="O5071" i="4"/>
  <c r="O5062" i="4" s="1"/>
  <c r="N5071" i="4"/>
  <c r="N5062" i="4" s="1"/>
  <c r="M5071" i="4"/>
  <c r="M5062" i="4" s="1"/>
  <c r="L5071" i="4"/>
  <c r="J5071" i="4"/>
  <c r="P5060" i="4"/>
  <c r="O5060" i="4"/>
  <c r="N5060" i="4"/>
  <c r="M5060" i="4"/>
  <c r="L5060" i="4"/>
  <c r="J5060" i="4"/>
  <c r="P5054" i="4"/>
  <c r="O5054" i="4"/>
  <c r="O5052" i="4" s="1"/>
  <c r="N5054" i="4"/>
  <c r="N5052" i="4" s="1"/>
  <c r="M5054" i="4"/>
  <c r="M5052" i="4" s="1"/>
  <c r="L5054" i="4"/>
  <c r="J5054" i="4"/>
  <c r="P5029" i="4"/>
  <c r="O5029" i="4"/>
  <c r="O5021" i="4" s="1"/>
  <c r="N5029" i="4"/>
  <c r="N5021" i="4" s="1"/>
  <c r="M5029" i="4"/>
  <c r="M5021" i="4" s="1"/>
  <c r="L5029" i="4"/>
  <c r="J5029" i="4"/>
  <c r="P5019" i="4"/>
  <c r="O5019" i="4"/>
  <c r="N5019" i="4"/>
  <c r="M5019" i="4"/>
  <c r="L5019" i="4"/>
  <c r="J5019" i="4"/>
  <c r="P5013" i="4"/>
  <c r="O5013" i="4"/>
  <c r="O5011" i="4" s="1"/>
  <c r="N5013" i="4"/>
  <c r="N5011" i="4" s="1"/>
  <c r="M5013" i="4"/>
  <c r="M5011" i="4" s="1"/>
  <c r="L5013" i="4"/>
  <c r="J5013" i="4"/>
  <c r="P4997" i="4"/>
  <c r="O4997" i="4"/>
  <c r="O4996" i="4" s="1"/>
  <c r="N4997" i="4"/>
  <c r="N4996" i="4" s="1"/>
  <c r="M4997" i="4"/>
  <c r="M4996" i="4" s="1"/>
  <c r="L4997" i="4"/>
  <c r="J4997" i="4"/>
  <c r="P4994" i="4"/>
  <c r="O4994" i="4"/>
  <c r="O4993" i="4" s="1"/>
  <c r="N4994" i="4"/>
  <c r="N4993" i="4" s="1"/>
  <c r="M4994" i="4"/>
  <c r="M4993" i="4" s="1"/>
  <c r="L4994" i="4"/>
  <c r="J4994" i="4"/>
  <c r="P4989" i="4"/>
  <c r="O4989" i="4"/>
  <c r="O4981" i="4" s="1"/>
  <c r="N4989" i="4"/>
  <c r="N4981" i="4" s="1"/>
  <c r="M4989" i="4"/>
  <c r="M4981" i="4" s="1"/>
  <c r="L4989" i="4"/>
  <c r="J4989" i="4"/>
  <c r="P4979" i="4"/>
  <c r="O4979" i="4"/>
  <c r="N4979" i="4"/>
  <c r="M4979" i="4"/>
  <c r="L4979" i="4"/>
  <c r="J4979" i="4"/>
  <c r="P4973" i="4"/>
  <c r="O4973" i="4"/>
  <c r="O4971" i="4" s="1"/>
  <c r="N4973" i="4"/>
  <c r="N4971" i="4" s="1"/>
  <c r="M4973" i="4"/>
  <c r="M4971" i="4" s="1"/>
  <c r="L4973" i="4"/>
  <c r="J4973" i="4"/>
  <c r="P4958" i="4"/>
  <c r="P4957" i="4" s="1"/>
  <c r="O4958" i="4"/>
  <c r="O4957" i="4" s="1"/>
  <c r="N4958" i="4"/>
  <c r="N4957" i="4" s="1"/>
  <c r="M4958" i="4"/>
  <c r="M4957" i="4" s="1"/>
  <c r="L4958" i="4"/>
  <c r="J4958" i="4"/>
  <c r="P4954" i="4"/>
  <c r="P4500" i="4" s="1"/>
  <c r="O4954" i="4"/>
  <c r="N4954" i="4"/>
  <c r="N4500" i="4" s="1"/>
  <c r="M4954" i="4"/>
  <c r="L4954" i="4"/>
  <c r="L4500" i="4" s="1"/>
  <c r="J4954" i="4"/>
  <c r="J4500" i="4" s="1"/>
  <c r="P4947" i="4"/>
  <c r="O4947" i="4"/>
  <c r="O4938" i="4" s="1"/>
  <c r="N4947" i="4"/>
  <c r="N4938" i="4" s="1"/>
  <c r="M4947" i="4"/>
  <c r="M4938" i="4" s="1"/>
  <c r="L4947" i="4"/>
  <c r="J4947" i="4"/>
  <c r="P4936" i="4"/>
  <c r="O4936" i="4"/>
  <c r="N4936" i="4"/>
  <c r="M4936" i="4"/>
  <c r="L4936" i="4"/>
  <c r="J4936" i="4"/>
  <c r="P4930" i="4"/>
  <c r="O4930" i="4"/>
  <c r="O4928" i="4" s="1"/>
  <c r="N4930" i="4"/>
  <c r="N4928" i="4" s="1"/>
  <c r="M4930" i="4"/>
  <c r="M4928" i="4" s="1"/>
  <c r="L4930" i="4"/>
  <c r="J4930" i="4"/>
  <c r="P4914" i="4"/>
  <c r="O4914" i="4"/>
  <c r="O4913" i="4" s="1"/>
  <c r="N4914" i="4"/>
  <c r="N4913" i="4" s="1"/>
  <c r="M4914" i="4"/>
  <c r="M4913" i="4" s="1"/>
  <c r="L4914" i="4"/>
  <c r="J4914" i="4"/>
  <c r="P4906" i="4"/>
  <c r="O4906" i="4"/>
  <c r="O4898" i="4" s="1"/>
  <c r="N4906" i="4"/>
  <c r="N4898" i="4" s="1"/>
  <c r="M4906" i="4"/>
  <c r="M4898" i="4" s="1"/>
  <c r="L4906" i="4"/>
  <c r="J4906" i="4"/>
  <c r="P4896" i="4"/>
  <c r="O4896" i="4"/>
  <c r="N4896" i="4"/>
  <c r="M4896" i="4"/>
  <c r="L4896" i="4"/>
  <c r="J4896" i="4"/>
  <c r="P4890" i="4"/>
  <c r="O4890" i="4"/>
  <c r="O4888" i="4" s="1"/>
  <c r="N4890" i="4"/>
  <c r="N4888" i="4" s="1"/>
  <c r="M4890" i="4"/>
  <c r="M4888" i="4" s="1"/>
  <c r="L4890" i="4"/>
  <c r="J4890" i="4"/>
  <c r="P4873" i="4"/>
  <c r="O4873" i="4"/>
  <c r="O4872" i="4" s="1"/>
  <c r="N4873" i="4"/>
  <c r="N4872" i="4" s="1"/>
  <c r="M4873" i="4"/>
  <c r="M4872" i="4" s="1"/>
  <c r="L4873" i="4"/>
  <c r="J4873" i="4"/>
  <c r="P4865" i="4"/>
  <c r="O4865" i="4"/>
  <c r="O4856" i="4" s="1"/>
  <c r="N4865" i="4"/>
  <c r="N4856" i="4" s="1"/>
  <c r="M4865" i="4"/>
  <c r="M4856" i="4" s="1"/>
  <c r="L4865" i="4"/>
  <c r="J4865" i="4"/>
  <c r="P4854" i="4"/>
  <c r="O4854" i="4"/>
  <c r="N4854" i="4"/>
  <c r="M4854" i="4"/>
  <c r="L4854" i="4"/>
  <c r="J4854" i="4"/>
  <c r="P4848" i="4"/>
  <c r="O4848" i="4"/>
  <c r="O4846" i="4" s="1"/>
  <c r="N4848" i="4"/>
  <c r="N4846" i="4" s="1"/>
  <c r="M4848" i="4"/>
  <c r="M4846" i="4" s="1"/>
  <c r="L4848" i="4"/>
  <c r="J4848" i="4"/>
  <c r="P4832" i="4"/>
  <c r="O4832" i="4"/>
  <c r="O4831" i="4" s="1"/>
  <c r="N4832" i="4"/>
  <c r="N4831" i="4" s="1"/>
  <c r="M4832" i="4"/>
  <c r="M4831" i="4" s="1"/>
  <c r="L4832" i="4"/>
  <c r="J4832" i="4"/>
  <c r="P4829" i="4"/>
  <c r="O4829" i="4"/>
  <c r="O4828" i="4" s="1"/>
  <c r="N4829" i="4"/>
  <c r="N4828" i="4" s="1"/>
  <c r="M4829" i="4"/>
  <c r="M4828" i="4" s="1"/>
  <c r="L4829" i="4"/>
  <c r="J4829" i="4"/>
  <c r="O4815" i="4"/>
  <c r="N4815" i="4"/>
  <c r="M4815" i="4"/>
  <c r="P4813" i="4"/>
  <c r="O4813" i="4"/>
  <c r="N4813" i="4"/>
  <c r="M4813" i="4"/>
  <c r="L4813" i="4"/>
  <c r="J4813" i="4"/>
  <c r="P4807" i="4"/>
  <c r="O4807" i="4"/>
  <c r="O4805" i="4" s="1"/>
  <c r="N4807" i="4"/>
  <c r="N4805" i="4" s="1"/>
  <c r="M4807" i="4"/>
  <c r="M4805" i="4" s="1"/>
  <c r="L4807" i="4"/>
  <c r="J4807" i="4"/>
  <c r="P4790" i="4"/>
  <c r="O4790" i="4"/>
  <c r="O4789" i="4" s="1"/>
  <c r="N4790" i="4"/>
  <c r="N4789" i="4" s="1"/>
  <c r="M4790" i="4"/>
  <c r="M4789" i="4" s="1"/>
  <c r="L4790" i="4"/>
  <c r="J4790" i="4"/>
  <c r="P4786" i="4"/>
  <c r="O4786" i="4"/>
  <c r="O4785" i="4" s="1"/>
  <c r="N4786" i="4"/>
  <c r="N4785" i="4" s="1"/>
  <c r="M4786" i="4"/>
  <c r="M4785" i="4" s="1"/>
  <c r="L4786" i="4"/>
  <c r="J4786" i="4"/>
  <c r="P4781" i="4"/>
  <c r="O4781" i="4"/>
  <c r="O4773" i="4" s="1"/>
  <c r="N4781" i="4"/>
  <c r="N4773" i="4" s="1"/>
  <c r="M4781" i="4"/>
  <c r="M4773" i="4" s="1"/>
  <c r="L4781" i="4"/>
  <c r="J4781" i="4"/>
  <c r="P4771" i="4"/>
  <c r="O4771" i="4"/>
  <c r="N4771" i="4"/>
  <c r="M4771" i="4"/>
  <c r="L4771" i="4"/>
  <c r="J4771" i="4"/>
  <c r="P4765" i="4"/>
  <c r="O4765" i="4"/>
  <c r="O4763" i="4" s="1"/>
  <c r="N4765" i="4"/>
  <c r="N4763" i="4" s="1"/>
  <c r="M4765" i="4"/>
  <c r="M4763" i="4" s="1"/>
  <c r="L4765" i="4"/>
  <c r="J4765" i="4"/>
  <c r="P4749" i="4"/>
  <c r="O4749" i="4"/>
  <c r="O4748" i="4" s="1"/>
  <c r="N4749" i="4"/>
  <c r="N4748" i="4" s="1"/>
  <c r="M4749" i="4"/>
  <c r="M4748" i="4" s="1"/>
  <c r="L4749" i="4"/>
  <c r="J4749" i="4"/>
  <c r="P4746" i="4"/>
  <c r="O4746" i="4"/>
  <c r="O4745" i="4" s="1"/>
  <c r="N4746" i="4"/>
  <c r="N4745" i="4" s="1"/>
  <c r="M4746" i="4"/>
  <c r="M4745" i="4" s="1"/>
  <c r="L4746" i="4"/>
  <c r="J4746" i="4"/>
  <c r="P4741" i="4"/>
  <c r="O4741" i="4"/>
  <c r="O4733" i="4" s="1"/>
  <c r="N4741" i="4"/>
  <c r="N4733" i="4" s="1"/>
  <c r="M4741" i="4"/>
  <c r="M4733" i="4" s="1"/>
  <c r="L4741" i="4"/>
  <c r="J4741" i="4"/>
  <c r="P4731" i="4"/>
  <c r="O4731" i="4"/>
  <c r="N4731" i="4"/>
  <c r="M4731" i="4"/>
  <c r="L4731" i="4"/>
  <c r="J4731" i="4"/>
  <c r="P4725" i="4"/>
  <c r="O4725" i="4"/>
  <c r="O4723" i="4" s="1"/>
  <c r="N4725" i="4"/>
  <c r="N4723" i="4" s="1"/>
  <c r="M4725" i="4"/>
  <c r="M4723" i="4" s="1"/>
  <c r="L4725" i="4"/>
  <c r="J4725" i="4"/>
  <c r="P4709" i="4"/>
  <c r="O4709" i="4"/>
  <c r="O4708" i="4" s="1"/>
  <c r="N4709" i="4"/>
  <c r="N4708" i="4" s="1"/>
  <c r="M4709" i="4"/>
  <c r="M4708" i="4" s="1"/>
  <c r="L4709" i="4"/>
  <c r="J4709" i="4"/>
  <c r="P4701" i="4"/>
  <c r="O4701" i="4"/>
  <c r="O4692" i="4" s="1"/>
  <c r="N4701" i="4"/>
  <c r="N4692" i="4" s="1"/>
  <c r="M4701" i="4"/>
  <c r="M4692" i="4" s="1"/>
  <c r="L4701" i="4"/>
  <c r="J4701" i="4"/>
  <c r="P4690" i="4"/>
  <c r="O4690" i="4"/>
  <c r="N4690" i="4"/>
  <c r="M4690" i="4"/>
  <c r="L4690" i="4"/>
  <c r="J4690" i="4"/>
  <c r="P4684" i="4"/>
  <c r="O4684" i="4"/>
  <c r="O4682" i="4" s="1"/>
  <c r="N4684" i="4"/>
  <c r="N4682" i="4" s="1"/>
  <c r="M4684" i="4"/>
  <c r="M4682" i="4" s="1"/>
  <c r="L4684" i="4"/>
  <c r="J4684" i="4"/>
  <c r="P4668" i="4"/>
  <c r="O4668" i="4"/>
  <c r="O4667" i="4" s="1"/>
  <c r="N4668" i="4"/>
  <c r="N4667" i="4" s="1"/>
  <c r="M4668" i="4"/>
  <c r="M4667" i="4" s="1"/>
  <c r="L4668" i="4"/>
  <c r="J4668" i="4"/>
  <c r="P4665" i="4"/>
  <c r="O4665" i="4"/>
  <c r="O4664" i="4" s="1"/>
  <c r="N4665" i="4"/>
  <c r="N4664" i="4" s="1"/>
  <c r="M4665" i="4"/>
  <c r="M4664" i="4" s="1"/>
  <c r="L4665" i="4"/>
  <c r="J4665" i="4"/>
  <c r="P4660" i="4"/>
  <c r="O4660" i="4"/>
  <c r="O4652" i="4" s="1"/>
  <c r="N4660" i="4"/>
  <c r="N4652" i="4" s="1"/>
  <c r="M4660" i="4"/>
  <c r="M4652" i="4" s="1"/>
  <c r="L4660" i="4"/>
  <c r="J4660" i="4"/>
  <c r="P4650" i="4"/>
  <c r="O4650" i="4"/>
  <c r="N4650" i="4"/>
  <c r="M4650" i="4"/>
  <c r="L4650" i="4"/>
  <c r="J4650" i="4"/>
  <c r="P4644" i="4"/>
  <c r="O4644" i="4"/>
  <c r="O4642" i="4" s="1"/>
  <c r="N4644" i="4"/>
  <c r="N4642" i="4" s="1"/>
  <c r="M4644" i="4"/>
  <c r="M4642" i="4" s="1"/>
  <c r="L4644" i="4"/>
  <c r="J4644" i="4"/>
  <c r="P4628" i="4"/>
  <c r="O4628" i="4"/>
  <c r="O4627" i="4" s="1"/>
  <c r="N4628" i="4"/>
  <c r="N4627" i="4" s="1"/>
  <c r="M4628" i="4"/>
  <c r="M4627" i="4" s="1"/>
  <c r="L4628" i="4"/>
  <c r="J4628" i="4"/>
  <c r="P4625" i="4"/>
  <c r="O4625" i="4"/>
  <c r="O4624" i="4" s="1"/>
  <c r="N4625" i="4"/>
  <c r="N4624" i="4" s="1"/>
  <c r="M4625" i="4"/>
  <c r="M4624" i="4" s="1"/>
  <c r="L4625" i="4"/>
  <c r="J4625" i="4"/>
  <c r="P4620" i="4"/>
  <c r="O4620" i="4"/>
  <c r="O4612" i="4" s="1"/>
  <c r="N4620" i="4"/>
  <c r="N4612" i="4" s="1"/>
  <c r="M4620" i="4"/>
  <c r="L4620" i="4"/>
  <c r="J4620" i="4"/>
  <c r="P4610" i="4"/>
  <c r="O4610" i="4"/>
  <c r="N4610" i="4"/>
  <c r="M4610" i="4"/>
  <c r="L4610" i="4"/>
  <c r="J4610" i="4"/>
  <c r="P4604" i="4"/>
  <c r="O4604" i="4"/>
  <c r="O4602" i="4" s="1"/>
  <c r="N4604" i="4"/>
  <c r="N4602" i="4" s="1"/>
  <c r="M4604" i="4"/>
  <c r="M4602" i="4" s="1"/>
  <c r="L4604" i="4"/>
  <c r="J4604" i="4"/>
  <c r="P4588" i="4"/>
  <c r="O4588" i="4"/>
  <c r="O4587" i="4" s="1"/>
  <c r="N4588" i="4"/>
  <c r="N4587" i="4" s="1"/>
  <c r="M4588" i="4"/>
  <c r="M4587" i="4" s="1"/>
  <c r="L4588" i="4"/>
  <c r="J4588" i="4"/>
  <c r="P4585" i="4"/>
  <c r="O4585" i="4"/>
  <c r="O4584" i="4" s="1"/>
  <c r="N4585" i="4"/>
  <c r="N4584" i="4" s="1"/>
  <c r="M4585" i="4"/>
  <c r="M4584" i="4" s="1"/>
  <c r="L4585" i="4"/>
  <c r="J4585" i="4"/>
  <c r="P4580" i="4"/>
  <c r="O4580" i="4"/>
  <c r="O4571" i="4" s="1"/>
  <c r="N4580" i="4"/>
  <c r="N4571" i="4" s="1"/>
  <c r="M4580" i="4"/>
  <c r="M4571" i="4" s="1"/>
  <c r="L4580" i="4"/>
  <c r="J4580" i="4"/>
  <c r="P4569" i="4"/>
  <c r="O4569" i="4"/>
  <c r="N4569" i="4"/>
  <c r="M4569" i="4"/>
  <c r="L4569" i="4"/>
  <c r="J4569" i="4"/>
  <c r="P4563" i="4"/>
  <c r="O4563" i="4"/>
  <c r="O4561" i="4" s="1"/>
  <c r="N4563" i="4"/>
  <c r="N4561" i="4" s="1"/>
  <c r="M4563" i="4"/>
  <c r="M4561" i="4" s="1"/>
  <c r="L4563" i="4"/>
  <c r="J4563" i="4"/>
  <c r="P4547" i="4"/>
  <c r="O4547" i="4"/>
  <c r="O4546" i="4" s="1"/>
  <c r="N4547" i="4"/>
  <c r="N4546" i="4" s="1"/>
  <c r="M4547" i="4"/>
  <c r="M4546" i="4" s="1"/>
  <c r="L4547" i="4"/>
  <c r="J4547" i="4"/>
  <c r="P4544" i="4"/>
  <c r="O4544" i="4"/>
  <c r="O4543" i="4" s="1"/>
  <c r="N4544" i="4"/>
  <c r="N4543" i="4" s="1"/>
  <c r="M4544" i="4"/>
  <c r="M4543" i="4" s="1"/>
  <c r="L4544" i="4"/>
  <c r="J4544" i="4"/>
  <c r="P4539" i="4"/>
  <c r="P4531" i="4" s="1"/>
  <c r="O4539" i="4"/>
  <c r="N4539" i="4"/>
  <c r="N4531" i="4" s="1"/>
  <c r="M4539" i="4"/>
  <c r="M4531" i="4" s="1"/>
  <c r="L4539" i="4"/>
  <c r="J4539" i="4"/>
  <c r="P4529" i="4"/>
  <c r="O4529" i="4"/>
  <c r="N4529" i="4"/>
  <c r="M4529" i="4"/>
  <c r="L4529" i="4"/>
  <c r="J4529" i="4"/>
  <c r="P4521" i="4"/>
  <c r="O4521" i="4"/>
  <c r="N4521" i="4"/>
  <c r="M4521" i="4"/>
  <c r="P11406" i="4"/>
  <c r="O11406" i="4"/>
  <c r="N11406" i="4"/>
  <c r="M11406" i="4"/>
  <c r="P11256" i="4"/>
  <c r="O11256" i="4"/>
  <c r="N11256" i="4"/>
  <c r="P4499" i="4"/>
  <c r="P10356" i="4" s="1"/>
  <c r="O4499" i="4"/>
  <c r="O10356" i="4" s="1"/>
  <c r="N4499" i="4"/>
  <c r="N10356" i="4" s="1"/>
  <c r="M4499" i="4"/>
  <c r="M10356" i="4" s="1"/>
  <c r="L4499" i="4"/>
  <c r="J4499" i="4"/>
  <c r="P4495" i="4"/>
  <c r="P10156" i="4" s="1"/>
  <c r="O4495" i="4"/>
  <c r="O10156" i="4" s="1"/>
  <c r="N4495" i="4"/>
  <c r="N10156" i="4" s="1"/>
  <c r="M4495" i="4"/>
  <c r="M10156" i="4" s="1"/>
  <c r="L4495" i="4"/>
  <c r="J4495" i="4"/>
  <c r="P4494" i="4"/>
  <c r="P10106" i="4" s="1"/>
  <c r="O4494" i="4"/>
  <c r="O10106" i="4" s="1"/>
  <c r="N4494" i="4"/>
  <c r="N10106" i="4" s="1"/>
  <c r="M4494" i="4"/>
  <c r="M10106" i="4" s="1"/>
  <c r="L4494" i="4"/>
  <c r="J4494" i="4"/>
  <c r="P10056" i="4"/>
  <c r="O10056" i="4"/>
  <c r="N10056" i="4"/>
  <c r="M10056" i="4"/>
  <c r="P4492" i="4"/>
  <c r="P10006" i="4" s="1"/>
  <c r="O4492" i="4"/>
  <c r="O10006" i="4" s="1"/>
  <c r="N4492" i="4"/>
  <c r="N10006" i="4" s="1"/>
  <c r="M4492" i="4"/>
  <c r="M10006" i="4" s="1"/>
  <c r="L4492" i="4"/>
  <c r="J4492" i="4"/>
  <c r="P4491" i="4"/>
  <c r="P9956" i="4" s="1"/>
  <c r="O4491" i="4"/>
  <c r="O9956" i="4" s="1"/>
  <c r="N4491" i="4"/>
  <c r="N9956" i="4" s="1"/>
  <c r="M4491" i="4"/>
  <c r="M9956" i="4" s="1"/>
  <c r="L4491" i="4"/>
  <c r="J4491" i="4"/>
  <c r="P4490" i="4"/>
  <c r="P9906" i="4" s="1"/>
  <c r="O4490" i="4"/>
  <c r="O9906" i="4" s="1"/>
  <c r="N4490" i="4"/>
  <c r="N9906" i="4" s="1"/>
  <c r="M4490" i="4"/>
  <c r="M9906" i="4" s="1"/>
  <c r="L4490" i="4"/>
  <c r="J4490" i="4"/>
  <c r="P4489" i="4"/>
  <c r="P9856" i="4" s="1"/>
  <c r="O4489" i="4"/>
  <c r="O9856" i="4" s="1"/>
  <c r="N4489" i="4"/>
  <c r="N9856" i="4" s="1"/>
  <c r="M4489" i="4"/>
  <c r="M9856" i="4" s="1"/>
  <c r="L4489" i="4"/>
  <c r="J4489" i="4"/>
  <c r="P4488" i="4"/>
  <c r="P9806" i="4" s="1"/>
  <c r="O4488" i="4"/>
  <c r="O9806" i="4" s="1"/>
  <c r="N4488" i="4"/>
  <c r="N9806" i="4" s="1"/>
  <c r="M4488" i="4"/>
  <c r="M9806" i="4" s="1"/>
  <c r="L4488" i="4"/>
  <c r="J4488" i="4"/>
  <c r="P4486" i="4"/>
  <c r="P9706" i="4" s="1"/>
  <c r="O4486" i="4"/>
  <c r="O9706" i="4" s="1"/>
  <c r="N4486" i="4"/>
  <c r="N9706" i="4" s="1"/>
  <c r="M4486" i="4"/>
  <c r="M9706" i="4" s="1"/>
  <c r="L4486" i="4"/>
  <c r="L9706" i="4" s="1"/>
  <c r="J4486" i="4"/>
  <c r="J9706" i="4" s="1"/>
  <c r="P4484" i="4"/>
  <c r="P9556" i="4" s="1"/>
  <c r="O4484" i="4"/>
  <c r="O9556" i="4" s="1"/>
  <c r="N4484" i="4"/>
  <c r="N9556" i="4" s="1"/>
  <c r="M4484" i="4"/>
  <c r="M9556" i="4" s="1"/>
  <c r="L4484" i="4"/>
  <c r="P9456" i="4"/>
  <c r="O9456" i="4"/>
  <c r="N9456" i="4"/>
  <c r="M9456" i="4"/>
  <c r="P9506" i="4"/>
  <c r="O9506" i="4"/>
  <c r="N9506" i="4"/>
  <c r="M9506" i="4"/>
  <c r="P4481" i="4"/>
  <c r="P9606" i="4" s="1"/>
  <c r="O4481" i="4"/>
  <c r="O9606" i="4" s="1"/>
  <c r="N4481" i="4"/>
  <c r="N9606" i="4" s="1"/>
  <c r="M4481" i="4"/>
  <c r="M9606" i="4" s="1"/>
  <c r="L4481" i="4"/>
  <c r="J4481" i="4"/>
  <c r="P9406" i="4"/>
  <c r="O9406" i="4"/>
  <c r="N9406" i="4"/>
  <c r="M9406" i="4"/>
  <c r="P9306" i="4"/>
  <c r="O9306" i="4"/>
  <c r="N9306" i="4"/>
  <c r="M9306" i="4"/>
  <c r="P4418" i="4"/>
  <c r="O4418" i="4"/>
  <c r="O4417" i="4" s="1"/>
  <c r="N4418" i="4"/>
  <c r="N4417" i="4" s="1"/>
  <c r="M4418" i="4"/>
  <c r="M4417" i="4" s="1"/>
  <c r="L4418" i="4"/>
  <c r="J4418" i="4"/>
  <c r="P4415" i="4"/>
  <c r="O4415" i="4"/>
  <c r="O4414" i="4" s="1"/>
  <c r="N4415" i="4"/>
  <c r="N4414" i="4" s="1"/>
  <c r="M4415" i="4"/>
  <c r="M4414" i="4" s="1"/>
  <c r="L4415" i="4"/>
  <c r="J4415" i="4"/>
  <c r="P4410" i="4"/>
  <c r="O4410" i="4"/>
  <c r="O4402" i="4" s="1"/>
  <c r="N4410" i="4"/>
  <c r="N4402" i="4" s="1"/>
  <c r="M4410" i="4"/>
  <c r="M4402" i="4" s="1"/>
  <c r="L4410" i="4"/>
  <c r="J4410" i="4"/>
  <c r="P4400" i="4"/>
  <c r="O4400" i="4"/>
  <c r="N4400" i="4"/>
  <c r="M4400" i="4"/>
  <c r="L4400" i="4"/>
  <c r="J4400" i="4"/>
  <c r="P4394" i="4"/>
  <c r="O4394" i="4"/>
  <c r="O4392" i="4" s="1"/>
  <c r="N4394" i="4"/>
  <c r="N4392" i="4" s="1"/>
  <c r="M4394" i="4"/>
  <c r="M4392" i="4" s="1"/>
  <c r="L4394" i="4"/>
  <c r="J4394" i="4"/>
  <c r="P4378" i="4"/>
  <c r="O4378" i="4"/>
  <c r="O4377" i="4" s="1"/>
  <c r="N4378" i="4"/>
  <c r="N4377" i="4" s="1"/>
  <c r="M4378" i="4"/>
  <c r="M4377" i="4" s="1"/>
  <c r="L4378" i="4"/>
  <c r="J4378" i="4"/>
  <c r="P4375" i="4"/>
  <c r="O4375" i="4"/>
  <c r="O4374" i="4" s="1"/>
  <c r="N4375" i="4"/>
  <c r="N4374" i="4" s="1"/>
  <c r="M4375" i="4"/>
  <c r="M4374" i="4" s="1"/>
  <c r="L4375" i="4"/>
  <c r="J4375" i="4"/>
  <c r="P4370" i="4"/>
  <c r="O4370" i="4"/>
  <c r="O4362" i="4" s="1"/>
  <c r="N4370" i="4"/>
  <c r="N4362" i="4" s="1"/>
  <c r="M4370" i="4"/>
  <c r="M4362" i="4" s="1"/>
  <c r="L4370" i="4"/>
  <c r="J4370" i="4"/>
  <c r="P4360" i="4"/>
  <c r="O4360" i="4"/>
  <c r="N4360" i="4"/>
  <c r="M4360" i="4"/>
  <c r="L4360" i="4"/>
  <c r="J4360" i="4"/>
  <c r="P4354" i="4"/>
  <c r="O4354" i="4"/>
  <c r="O4352" i="4" s="1"/>
  <c r="N4354" i="4"/>
  <c r="N4352" i="4" s="1"/>
  <c r="M4354" i="4"/>
  <c r="M4352" i="4" s="1"/>
  <c r="L4354" i="4"/>
  <c r="J4354" i="4"/>
  <c r="P4337" i="4"/>
  <c r="O4337" i="4"/>
  <c r="O4336" i="4" s="1"/>
  <c r="N4337" i="4"/>
  <c r="N4336" i="4" s="1"/>
  <c r="M4337" i="4"/>
  <c r="M4336" i="4" s="1"/>
  <c r="L4337" i="4"/>
  <c r="J4337" i="4"/>
  <c r="P4334" i="4"/>
  <c r="O4334" i="4"/>
  <c r="O4333" i="4" s="1"/>
  <c r="N4334" i="4"/>
  <c r="N4333" i="4" s="1"/>
  <c r="M4334" i="4"/>
  <c r="M4333" i="4" s="1"/>
  <c r="L4334" i="4"/>
  <c r="J4334" i="4"/>
  <c r="P4329" i="4"/>
  <c r="O4329" i="4"/>
  <c r="O4320" i="4" s="1"/>
  <c r="N4329" i="4"/>
  <c r="N4320" i="4" s="1"/>
  <c r="M4329" i="4"/>
  <c r="M4320" i="4" s="1"/>
  <c r="L4329" i="4"/>
  <c r="J4329" i="4"/>
  <c r="P4318" i="4"/>
  <c r="O4318" i="4"/>
  <c r="N4318" i="4"/>
  <c r="M4318" i="4"/>
  <c r="L4318" i="4"/>
  <c r="J4318" i="4"/>
  <c r="P4312" i="4"/>
  <c r="O4312" i="4"/>
  <c r="O4310" i="4" s="1"/>
  <c r="N4312" i="4"/>
  <c r="N4310" i="4" s="1"/>
  <c r="M4312" i="4"/>
  <c r="M4310" i="4" s="1"/>
  <c r="L4312" i="4"/>
  <c r="J4312" i="4"/>
  <c r="P4296" i="4"/>
  <c r="O4296" i="4"/>
  <c r="O4295" i="4" s="1"/>
  <c r="N4296" i="4"/>
  <c r="N4295" i="4" s="1"/>
  <c r="M4296" i="4"/>
  <c r="M4295" i="4" s="1"/>
  <c r="L4296" i="4"/>
  <c r="J4296" i="4"/>
  <c r="P4293" i="4"/>
  <c r="O4293" i="4"/>
  <c r="O4292" i="4" s="1"/>
  <c r="N4293" i="4"/>
  <c r="N4292" i="4" s="1"/>
  <c r="M4293" i="4"/>
  <c r="M4292" i="4" s="1"/>
  <c r="L4293" i="4"/>
  <c r="J4293" i="4"/>
  <c r="P4288" i="4"/>
  <c r="O4288" i="4"/>
  <c r="O4280" i="4" s="1"/>
  <c r="N4288" i="4"/>
  <c r="N4280" i="4" s="1"/>
  <c r="M4288" i="4"/>
  <c r="M4280" i="4" s="1"/>
  <c r="L4288" i="4"/>
  <c r="J4288" i="4"/>
  <c r="P4278" i="4"/>
  <c r="O4278" i="4"/>
  <c r="N4278" i="4"/>
  <c r="M4278" i="4"/>
  <c r="L4278" i="4"/>
  <c r="J4278" i="4"/>
  <c r="P4272" i="4"/>
  <c r="O4272" i="4"/>
  <c r="O4270" i="4" s="1"/>
  <c r="N4272" i="4"/>
  <c r="N4270" i="4" s="1"/>
  <c r="M4272" i="4"/>
  <c r="M4270" i="4" s="1"/>
  <c r="L4272" i="4"/>
  <c r="J4272" i="4"/>
  <c r="P4255" i="4"/>
  <c r="O4255" i="4"/>
  <c r="O4254" i="4" s="1"/>
  <c r="N4255" i="4"/>
  <c r="N4254" i="4" s="1"/>
  <c r="M4255" i="4"/>
  <c r="M4254" i="4" s="1"/>
  <c r="L4255" i="4"/>
  <c r="J4255" i="4"/>
  <c r="P4252" i="4"/>
  <c r="O4252" i="4"/>
  <c r="O4251" i="4" s="1"/>
  <c r="N4252" i="4"/>
  <c r="N4251" i="4" s="1"/>
  <c r="M4252" i="4"/>
  <c r="M4251" i="4" s="1"/>
  <c r="L4252" i="4"/>
  <c r="J4252" i="4"/>
  <c r="P4247" i="4"/>
  <c r="O4247" i="4"/>
  <c r="O4239" i="4" s="1"/>
  <c r="N4247" i="4"/>
  <c r="N4239" i="4" s="1"/>
  <c r="M4247" i="4"/>
  <c r="M4239" i="4" s="1"/>
  <c r="L4247" i="4"/>
  <c r="J4247" i="4"/>
  <c r="P4237" i="4"/>
  <c r="O4237" i="4"/>
  <c r="N4237" i="4"/>
  <c r="M4237" i="4"/>
  <c r="L4237" i="4"/>
  <c r="J4237" i="4"/>
  <c r="P4232" i="4"/>
  <c r="O4232" i="4"/>
  <c r="O4230" i="4" s="1"/>
  <c r="N4232" i="4"/>
  <c r="N4230" i="4" s="1"/>
  <c r="M4232" i="4"/>
  <c r="M4230" i="4" s="1"/>
  <c r="L4232" i="4"/>
  <c r="J4232" i="4"/>
  <c r="P4216" i="4"/>
  <c r="O4216" i="4"/>
  <c r="O4215" i="4" s="1"/>
  <c r="N4216" i="4"/>
  <c r="N4215" i="4" s="1"/>
  <c r="M4216" i="4"/>
  <c r="M4215" i="4" s="1"/>
  <c r="L4216" i="4"/>
  <c r="J4216" i="4"/>
  <c r="P4213" i="4"/>
  <c r="O4213" i="4"/>
  <c r="O4212" i="4" s="1"/>
  <c r="N4213" i="4"/>
  <c r="N4212" i="4" s="1"/>
  <c r="M4213" i="4"/>
  <c r="M4212" i="4" s="1"/>
  <c r="L4213" i="4"/>
  <c r="J4213" i="4"/>
  <c r="P4208" i="4"/>
  <c r="O4208" i="4"/>
  <c r="O4200" i="4" s="1"/>
  <c r="N4208" i="4"/>
  <c r="N4200" i="4" s="1"/>
  <c r="M4208" i="4"/>
  <c r="M4200" i="4" s="1"/>
  <c r="L4208" i="4"/>
  <c r="J4208" i="4"/>
  <c r="P4198" i="4"/>
  <c r="O4198" i="4"/>
  <c r="N4198" i="4"/>
  <c r="M4198" i="4"/>
  <c r="L4198" i="4"/>
  <c r="J4198" i="4"/>
  <c r="P4192" i="4"/>
  <c r="P4190" i="4" s="1"/>
  <c r="O4192" i="4"/>
  <c r="O4190" i="4" s="1"/>
  <c r="N4192" i="4"/>
  <c r="N4190" i="4" s="1"/>
  <c r="M4192" i="4"/>
  <c r="M4190" i="4" s="1"/>
  <c r="L4192" i="4"/>
  <c r="J4192" i="4"/>
  <c r="P4176" i="4"/>
  <c r="O4176" i="4"/>
  <c r="O4175" i="4" s="1"/>
  <c r="N4176" i="4"/>
  <c r="N4175" i="4" s="1"/>
  <c r="M4176" i="4"/>
  <c r="M4175" i="4" s="1"/>
  <c r="L4176" i="4"/>
  <c r="J4176" i="4"/>
  <c r="P4173" i="4"/>
  <c r="O4173" i="4"/>
  <c r="O4172" i="4" s="1"/>
  <c r="N4173" i="4"/>
  <c r="N4172" i="4" s="1"/>
  <c r="M4173" i="4"/>
  <c r="M4172" i="4" s="1"/>
  <c r="L4173" i="4"/>
  <c r="J4173" i="4"/>
  <c r="P4168" i="4"/>
  <c r="O4168" i="4"/>
  <c r="O4160" i="4" s="1"/>
  <c r="N4168" i="4"/>
  <c r="N4160" i="4" s="1"/>
  <c r="M4168" i="4"/>
  <c r="M4160" i="4" s="1"/>
  <c r="L4168" i="4"/>
  <c r="J4168" i="4"/>
  <c r="P4158" i="4"/>
  <c r="O4158" i="4"/>
  <c r="N4158" i="4"/>
  <c r="M4158" i="4"/>
  <c r="L4158" i="4"/>
  <c r="J4158" i="4"/>
  <c r="P4152" i="4"/>
  <c r="O4152" i="4"/>
  <c r="O4150" i="4" s="1"/>
  <c r="N4152" i="4"/>
  <c r="N4150" i="4" s="1"/>
  <c r="M4152" i="4"/>
  <c r="M4150" i="4" s="1"/>
  <c r="L4152" i="4"/>
  <c r="J4152" i="4"/>
  <c r="P4135" i="4"/>
  <c r="O4135" i="4"/>
  <c r="O4134" i="4" s="1"/>
  <c r="N4135" i="4"/>
  <c r="N4134" i="4" s="1"/>
  <c r="M4135" i="4"/>
  <c r="M4134" i="4" s="1"/>
  <c r="L4135" i="4"/>
  <c r="J4135" i="4"/>
  <c r="P4132" i="4"/>
  <c r="O4132" i="4"/>
  <c r="O4131" i="4" s="1"/>
  <c r="N4132" i="4"/>
  <c r="N4131" i="4" s="1"/>
  <c r="M4132" i="4"/>
  <c r="M4131" i="4" s="1"/>
  <c r="L4132" i="4"/>
  <c r="J4132" i="4"/>
  <c r="P4127" i="4"/>
  <c r="O4127" i="4"/>
  <c r="O4119" i="4" s="1"/>
  <c r="N4127" i="4"/>
  <c r="N4119" i="4" s="1"/>
  <c r="M4127" i="4"/>
  <c r="M4119" i="4" s="1"/>
  <c r="L4127" i="4"/>
  <c r="J4127" i="4"/>
  <c r="P4117" i="4"/>
  <c r="O4117" i="4"/>
  <c r="N4117" i="4"/>
  <c r="M4117" i="4"/>
  <c r="L4117" i="4"/>
  <c r="J4117" i="4"/>
  <c r="P4111" i="4"/>
  <c r="O4111" i="4"/>
  <c r="O4109" i="4" s="1"/>
  <c r="N4111" i="4"/>
  <c r="N4109" i="4" s="1"/>
  <c r="M4111" i="4"/>
  <c r="M4109" i="4" s="1"/>
  <c r="L4111" i="4"/>
  <c r="J4111" i="4"/>
  <c r="P4095" i="4"/>
  <c r="O4095" i="4"/>
  <c r="O4094" i="4" s="1"/>
  <c r="N4095" i="4"/>
  <c r="N4094" i="4" s="1"/>
  <c r="M4095" i="4"/>
  <c r="M4094" i="4" s="1"/>
  <c r="L4095" i="4"/>
  <c r="J4095" i="4"/>
  <c r="P4092" i="4"/>
  <c r="O4092" i="4"/>
  <c r="O4091" i="4" s="1"/>
  <c r="N4092" i="4"/>
  <c r="N4091" i="4" s="1"/>
  <c r="M4092" i="4"/>
  <c r="M4091" i="4" s="1"/>
  <c r="L4092" i="4"/>
  <c r="J4092" i="4"/>
  <c r="P4087" i="4"/>
  <c r="O4087" i="4"/>
  <c r="O4079" i="4" s="1"/>
  <c r="N4087" i="4"/>
  <c r="N4079" i="4" s="1"/>
  <c r="M4087" i="4"/>
  <c r="M4079" i="4" s="1"/>
  <c r="L4087" i="4"/>
  <c r="J4087" i="4"/>
  <c r="P4077" i="4"/>
  <c r="O4077" i="4"/>
  <c r="N4077" i="4"/>
  <c r="M4077" i="4"/>
  <c r="L4077" i="4"/>
  <c r="J4077" i="4"/>
  <c r="P4071" i="4"/>
  <c r="O4071" i="4"/>
  <c r="O4069" i="4" s="1"/>
  <c r="N4071" i="4"/>
  <c r="N4069" i="4" s="1"/>
  <c r="M4071" i="4"/>
  <c r="M4069" i="4" s="1"/>
  <c r="L4071" i="4"/>
  <c r="J4071" i="4"/>
  <c r="P4054" i="4"/>
  <c r="O4054" i="4"/>
  <c r="O4053" i="4" s="1"/>
  <c r="N4054" i="4"/>
  <c r="N4053" i="4" s="1"/>
  <c r="M4054" i="4"/>
  <c r="M4053" i="4" s="1"/>
  <c r="L4054" i="4"/>
  <c r="J4054" i="4"/>
  <c r="P4051" i="4"/>
  <c r="O4051" i="4"/>
  <c r="O4050" i="4" s="1"/>
  <c r="N4051" i="4"/>
  <c r="N4050" i="4" s="1"/>
  <c r="M4051" i="4"/>
  <c r="M4050" i="4" s="1"/>
  <c r="L4051" i="4"/>
  <c r="J4051" i="4"/>
  <c r="P4046" i="4"/>
  <c r="O4046" i="4"/>
  <c r="O4039" i="4" s="1"/>
  <c r="N4046" i="4"/>
  <c r="N4039" i="4" s="1"/>
  <c r="M4046" i="4"/>
  <c r="M4039" i="4" s="1"/>
  <c r="L4046" i="4"/>
  <c r="J4046" i="4"/>
  <c r="P4037" i="4"/>
  <c r="O4037" i="4"/>
  <c r="O4028" i="4" s="1"/>
  <c r="O4057" i="4" s="1"/>
  <c r="N4037" i="4"/>
  <c r="M4037" i="4"/>
  <c r="L4037" i="4"/>
  <c r="J4037" i="4"/>
  <c r="P4014" i="4"/>
  <c r="O4014" i="4"/>
  <c r="O4013" i="4" s="1"/>
  <c r="N4014" i="4"/>
  <c r="N4013" i="4" s="1"/>
  <c r="M4014" i="4"/>
  <c r="M4013" i="4" s="1"/>
  <c r="L4014" i="4"/>
  <c r="J4014" i="4"/>
  <c r="P4011" i="4"/>
  <c r="O4011" i="4"/>
  <c r="O4010" i="4" s="1"/>
  <c r="N4011" i="4"/>
  <c r="N4010" i="4" s="1"/>
  <c r="M4011" i="4"/>
  <c r="M4010" i="4" s="1"/>
  <c r="L4011" i="4"/>
  <c r="J4011" i="4"/>
  <c r="P4006" i="4"/>
  <c r="O4006" i="4"/>
  <c r="O3998" i="4" s="1"/>
  <c r="N4006" i="4"/>
  <c r="N3998" i="4" s="1"/>
  <c r="M4006" i="4"/>
  <c r="M3998" i="4" s="1"/>
  <c r="L4006" i="4"/>
  <c r="J4006" i="4"/>
  <c r="P3996" i="4"/>
  <c r="O3996" i="4"/>
  <c r="N3996" i="4"/>
  <c r="M3996" i="4"/>
  <c r="L3996" i="4"/>
  <c r="J3996" i="4"/>
  <c r="P3990" i="4"/>
  <c r="O3990" i="4"/>
  <c r="O3988" i="4" s="1"/>
  <c r="N3990" i="4"/>
  <c r="N3988" i="4" s="1"/>
  <c r="M3990" i="4"/>
  <c r="M3988" i="4" s="1"/>
  <c r="L3990" i="4"/>
  <c r="J3990" i="4"/>
  <c r="P3973" i="4"/>
  <c r="O3973" i="4"/>
  <c r="O3972" i="4" s="1"/>
  <c r="N3973" i="4"/>
  <c r="N3972" i="4" s="1"/>
  <c r="M3973" i="4"/>
  <c r="M3972" i="4" s="1"/>
  <c r="L3973" i="4"/>
  <c r="J3973" i="4"/>
  <c r="P3970" i="4"/>
  <c r="O3970" i="4"/>
  <c r="O3969" i="4" s="1"/>
  <c r="N3970" i="4"/>
  <c r="N3969" i="4" s="1"/>
  <c r="M3970" i="4"/>
  <c r="M3969" i="4" s="1"/>
  <c r="L3970" i="4"/>
  <c r="J3970" i="4"/>
  <c r="P3965" i="4"/>
  <c r="O3965" i="4"/>
  <c r="O3958" i="4" s="1"/>
  <c r="N3965" i="4"/>
  <c r="N3958" i="4" s="1"/>
  <c r="M3965" i="4"/>
  <c r="M3958" i="4" s="1"/>
  <c r="L3965" i="4"/>
  <c r="J3965" i="4"/>
  <c r="P3956" i="4"/>
  <c r="O3956" i="4"/>
  <c r="N3956" i="4"/>
  <c r="M3956" i="4"/>
  <c r="L3956" i="4"/>
  <c r="J3956" i="4"/>
  <c r="P3950" i="4"/>
  <c r="O3950" i="4"/>
  <c r="O3948" i="4" s="1"/>
  <c r="N3950" i="4"/>
  <c r="N3948" i="4" s="1"/>
  <c r="M3950" i="4"/>
  <c r="M3948" i="4" s="1"/>
  <c r="L3950" i="4"/>
  <c r="J3950" i="4"/>
  <c r="P3933" i="4"/>
  <c r="O3933" i="4"/>
  <c r="O3932" i="4" s="1"/>
  <c r="N3933" i="4"/>
  <c r="N3932" i="4" s="1"/>
  <c r="M3933" i="4"/>
  <c r="M3932" i="4" s="1"/>
  <c r="L3933" i="4"/>
  <c r="J3933" i="4"/>
  <c r="P3930" i="4"/>
  <c r="O3930" i="4"/>
  <c r="O3929" i="4" s="1"/>
  <c r="N3930" i="4"/>
  <c r="N3929" i="4" s="1"/>
  <c r="M3930" i="4"/>
  <c r="M3929" i="4" s="1"/>
  <c r="L3930" i="4"/>
  <c r="J3930" i="4"/>
  <c r="P3925" i="4"/>
  <c r="O3925" i="4"/>
  <c r="O3918" i="4" s="1"/>
  <c r="N3925" i="4"/>
  <c r="N3918" i="4" s="1"/>
  <c r="M3925" i="4"/>
  <c r="M3918" i="4" s="1"/>
  <c r="L3925" i="4"/>
  <c r="J3925" i="4"/>
  <c r="P3916" i="4"/>
  <c r="O3916" i="4"/>
  <c r="N3916" i="4"/>
  <c r="M3916" i="4"/>
  <c r="L3916" i="4"/>
  <c r="J3916" i="4"/>
  <c r="P3910" i="4"/>
  <c r="O3910" i="4"/>
  <c r="O3908" i="4" s="1"/>
  <c r="N3910" i="4"/>
  <c r="N3908" i="4" s="1"/>
  <c r="M3910" i="4"/>
  <c r="M3908" i="4" s="1"/>
  <c r="L3910" i="4"/>
  <c r="J3910" i="4"/>
  <c r="P3893" i="4"/>
  <c r="O3893" i="4"/>
  <c r="O3892" i="4" s="1"/>
  <c r="N3893" i="4"/>
  <c r="N3892" i="4" s="1"/>
  <c r="M3893" i="4"/>
  <c r="M3892" i="4" s="1"/>
  <c r="L3893" i="4"/>
  <c r="J3893" i="4"/>
  <c r="P3890" i="4"/>
  <c r="O3890" i="4"/>
  <c r="O3889" i="4" s="1"/>
  <c r="N3890" i="4"/>
  <c r="N3889" i="4" s="1"/>
  <c r="M3890" i="4"/>
  <c r="M3889" i="4" s="1"/>
  <c r="L3890" i="4"/>
  <c r="J3890" i="4"/>
  <c r="P3885" i="4"/>
  <c r="O3885" i="4"/>
  <c r="O3877" i="4" s="1"/>
  <c r="N3885" i="4"/>
  <c r="N3877" i="4" s="1"/>
  <c r="M3885" i="4"/>
  <c r="M3877" i="4" s="1"/>
  <c r="L3885" i="4"/>
  <c r="J3885" i="4"/>
  <c r="P3875" i="4"/>
  <c r="O3875" i="4"/>
  <c r="N3875" i="4"/>
  <c r="M3875" i="4"/>
  <c r="L3875" i="4"/>
  <c r="J3875" i="4"/>
  <c r="P3869" i="4"/>
  <c r="O3869" i="4"/>
  <c r="O3867" i="4" s="1"/>
  <c r="N3869" i="4"/>
  <c r="N3867" i="4" s="1"/>
  <c r="M3869" i="4"/>
  <c r="M3867" i="4" s="1"/>
  <c r="L3869" i="4"/>
  <c r="J3869" i="4"/>
  <c r="P3853" i="4"/>
  <c r="O3853" i="4"/>
  <c r="O3852" i="4" s="1"/>
  <c r="N3853" i="4"/>
  <c r="N3852" i="4" s="1"/>
  <c r="M3853" i="4"/>
  <c r="M3852" i="4" s="1"/>
  <c r="L3853" i="4"/>
  <c r="J3853" i="4"/>
  <c r="P3850" i="4"/>
  <c r="O3850" i="4"/>
  <c r="O3849" i="4" s="1"/>
  <c r="N3850" i="4"/>
  <c r="N3849" i="4" s="1"/>
  <c r="M3850" i="4"/>
  <c r="M3849" i="4" s="1"/>
  <c r="L3850" i="4"/>
  <c r="J3850" i="4"/>
  <c r="P3845" i="4"/>
  <c r="O3845" i="4"/>
  <c r="O3838" i="4" s="1"/>
  <c r="N3845" i="4"/>
  <c r="N3838" i="4" s="1"/>
  <c r="M3845" i="4"/>
  <c r="M3838" i="4" s="1"/>
  <c r="L3845" i="4"/>
  <c r="J3845" i="4"/>
  <c r="P3836" i="4"/>
  <c r="O3836" i="4"/>
  <c r="N3836" i="4"/>
  <c r="M3836" i="4"/>
  <c r="L3836" i="4"/>
  <c r="J3836" i="4"/>
  <c r="P3830" i="4"/>
  <c r="O3830" i="4"/>
  <c r="O3828" i="4" s="1"/>
  <c r="N3830" i="4"/>
  <c r="N3828" i="4" s="1"/>
  <c r="M3830" i="4"/>
  <c r="M3828" i="4" s="1"/>
  <c r="L3830" i="4"/>
  <c r="J3830" i="4"/>
  <c r="P3813" i="4"/>
  <c r="O3813" i="4"/>
  <c r="O3812" i="4" s="1"/>
  <c r="N3813" i="4"/>
  <c r="N3812" i="4" s="1"/>
  <c r="M3813" i="4"/>
  <c r="M3812" i="4" s="1"/>
  <c r="L3813" i="4"/>
  <c r="J3813" i="4"/>
  <c r="P3810" i="4"/>
  <c r="O3810" i="4"/>
  <c r="O3809" i="4" s="1"/>
  <c r="N3810" i="4"/>
  <c r="N3809" i="4" s="1"/>
  <c r="M3810" i="4"/>
  <c r="M3809" i="4" s="1"/>
  <c r="L3810" i="4"/>
  <c r="J3810" i="4"/>
  <c r="P3805" i="4"/>
  <c r="O3805" i="4"/>
  <c r="O3797" i="4" s="1"/>
  <c r="N3805" i="4"/>
  <c r="N3797" i="4" s="1"/>
  <c r="M3805" i="4"/>
  <c r="M3797" i="4" s="1"/>
  <c r="L3805" i="4"/>
  <c r="J3805" i="4"/>
  <c r="P3795" i="4"/>
  <c r="O3795" i="4"/>
  <c r="N3795" i="4"/>
  <c r="M3795" i="4"/>
  <c r="L3795" i="4"/>
  <c r="J3795" i="4"/>
  <c r="P3789" i="4"/>
  <c r="O3789" i="4"/>
  <c r="O3787" i="4" s="1"/>
  <c r="N3789" i="4"/>
  <c r="N3787" i="4" s="1"/>
  <c r="M3789" i="4"/>
  <c r="M3787" i="4" s="1"/>
  <c r="L3789" i="4"/>
  <c r="J3789" i="4"/>
  <c r="P3773" i="4"/>
  <c r="O3773" i="4"/>
  <c r="O3772" i="4" s="1"/>
  <c r="N3773" i="4"/>
  <c r="N3772" i="4" s="1"/>
  <c r="M3773" i="4"/>
  <c r="M3772" i="4" s="1"/>
  <c r="L3773" i="4"/>
  <c r="J3773" i="4"/>
  <c r="P3770" i="4"/>
  <c r="O3770" i="4"/>
  <c r="O3769" i="4" s="1"/>
  <c r="N3770" i="4"/>
  <c r="N3769" i="4" s="1"/>
  <c r="M3770" i="4"/>
  <c r="M3769" i="4" s="1"/>
  <c r="L3770" i="4"/>
  <c r="J3770" i="4"/>
  <c r="P3765" i="4"/>
  <c r="O3765" i="4"/>
  <c r="O3757" i="4" s="1"/>
  <c r="N3765" i="4"/>
  <c r="N3757" i="4" s="1"/>
  <c r="M3765" i="4"/>
  <c r="M3757" i="4" s="1"/>
  <c r="L3765" i="4"/>
  <c r="J3765" i="4"/>
  <c r="P3755" i="4"/>
  <c r="O3755" i="4"/>
  <c r="N3755" i="4"/>
  <c r="M3755" i="4"/>
  <c r="L3755" i="4"/>
  <c r="J3755" i="4"/>
  <c r="P3749" i="4"/>
  <c r="O3749" i="4"/>
  <c r="O3747" i="4" s="1"/>
  <c r="N3749" i="4"/>
  <c r="N3747" i="4" s="1"/>
  <c r="M3749" i="4"/>
  <c r="M3747" i="4" s="1"/>
  <c r="L3749" i="4"/>
  <c r="J3749" i="4"/>
  <c r="P3733" i="4"/>
  <c r="O3733" i="4"/>
  <c r="O3732" i="4" s="1"/>
  <c r="N3733" i="4"/>
  <c r="N3732" i="4" s="1"/>
  <c r="M3733" i="4"/>
  <c r="M3732" i="4" s="1"/>
  <c r="L3733" i="4"/>
  <c r="J3733" i="4"/>
  <c r="P3730" i="4"/>
  <c r="O3730" i="4"/>
  <c r="O3729" i="4" s="1"/>
  <c r="N3730" i="4"/>
  <c r="N3729" i="4" s="1"/>
  <c r="M3730" i="4"/>
  <c r="M3729" i="4" s="1"/>
  <c r="L3730" i="4"/>
  <c r="J3730" i="4"/>
  <c r="P3725" i="4"/>
  <c r="O3725" i="4"/>
  <c r="O3717" i="4" s="1"/>
  <c r="N3725" i="4"/>
  <c r="N3717" i="4" s="1"/>
  <c r="M3725" i="4"/>
  <c r="M3717" i="4" s="1"/>
  <c r="L3725" i="4"/>
  <c r="J3725" i="4"/>
  <c r="P3715" i="4"/>
  <c r="O3715" i="4"/>
  <c r="N3715" i="4"/>
  <c r="M3715" i="4"/>
  <c r="L3715" i="4"/>
  <c r="J3715" i="4"/>
  <c r="P3709" i="4"/>
  <c r="O3709" i="4"/>
  <c r="O3707" i="4" s="1"/>
  <c r="N3709" i="4"/>
  <c r="N3707" i="4" s="1"/>
  <c r="M3709" i="4"/>
  <c r="M3707" i="4" s="1"/>
  <c r="L3709" i="4"/>
  <c r="J3709" i="4"/>
  <c r="P3693" i="4"/>
  <c r="O3693" i="4"/>
  <c r="O3692" i="4" s="1"/>
  <c r="N3693" i="4"/>
  <c r="N3692" i="4" s="1"/>
  <c r="M3693" i="4"/>
  <c r="M3692" i="4" s="1"/>
  <c r="L3693" i="4"/>
  <c r="J3693" i="4"/>
  <c r="P3690" i="4"/>
  <c r="O3690" i="4"/>
  <c r="O3689" i="4" s="1"/>
  <c r="N3690" i="4"/>
  <c r="N3689" i="4" s="1"/>
  <c r="M3690" i="4"/>
  <c r="M3689" i="4" s="1"/>
  <c r="L3690" i="4"/>
  <c r="J3690" i="4"/>
  <c r="P3685" i="4"/>
  <c r="O3685" i="4"/>
  <c r="O3677" i="4" s="1"/>
  <c r="N3685" i="4"/>
  <c r="N3677" i="4" s="1"/>
  <c r="M3685" i="4"/>
  <c r="M3677" i="4" s="1"/>
  <c r="L3685" i="4"/>
  <c r="J3685" i="4"/>
  <c r="P3675" i="4"/>
  <c r="O3675" i="4"/>
  <c r="N3675" i="4"/>
  <c r="M3675" i="4"/>
  <c r="L3675" i="4"/>
  <c r="J3675" i="4"/>
  <c r="P3669" i="4"/>
  <c r="O3669" i="4"/>
  <c r="O3667" i="4" s="1"/>
  <c r="N3669" i="4"/>
  <c r="N3667" i="4" s="1"/>
  <c r="M3669" i="4"/>
  <c r="M3667" i="4" s="1"/>
  <c r="L3669" i="4"/>
  <c r="J3669" i="4"/>
  <c r="P3653" i="4"/>
  <c r="O3653" i="4"/>
  <c r="O3652" i="4" s="1"/>
  <c r="N3653" i="4"/>
  <c r="N3652" i="4" s="1"/>
  <c r="M3653" i="4"/>
  <c r="M3652" i="4" s="1"/>
  <c r="L3653" i="4"/>
  <c r="J3653" i="4"/>
  <c r="P3650" i="4"/>
  <c r="O3650" i="4"/>
  <c r="O3649" i="4" s="1"/>
  <c r="N3650" i="4"/>
  <c r="N3649" i="4" s="1"/>
  <c r="M3650" i="4"/>
  <c r="M3649" i="4" s="1"/>
  <c r="L3650" i="4"/>
  <c r="J3650" i="4"/>
  <c r="P3645" i="4"/>
  <c r="O3645" i="4"/>
  <c r="O3637" i="4" s="1"/>
  <c r="N3645" i="4"/>
  <c r="N3637" i="4" s="1"/>
  <c r="M3645" i="4"/>
  <c r="M3637" i="4" s="1"/>
  <c r="L3645" i="4"/>
  <c r="J3645" i="4"/>
  <c r="P3635" i="4"/>
  <c r="O3635" i="4"/>
  <c r="N3635" i="4"/>
  <c r="M3635" i="4"/>
  <c r="L3635" i="4"/>
  <c r="J3635" i="4"/>
  <c r="P3629" i="4"/>
  <c r="O3629" i="4"/>
  <c r="O3627" i="4" s="1"/>
  <c r="N3629" i="4"/>
  <c r="N3627" i="4" s="1"/>
  <c r="M3629" i="4"/>
  <c r="M3627" i="4" s="1"/>
  <c r="L3629" i="4"/>
  <c r="J3629" i="4"/>
  <c r="P3613" i="4"/>
  <c r="O3613" i="4"/>
  <c r="O3612" i="4" s="1"/>
  <c r="N3613" i="4"/>
  <c r="N3612" i="4" s="1"/>
  <c r="M3613" i="4"/>
  <c r="M3612" i="4" s="1"/>
  <c r="L3613" i="4"/>
  <c r="J3613" i="4"/>
  <c r="P3610" i="4"/>
  <c r="O3610" i="4"/>
  <c r="O3609" i="4" s="1"/>
  <c r="N3610" i="4"/>
  <c r="N3609" i="4" s="1"/>
  <c r="M3610" i="4"/>
  <c r="M3609" i="4" s="1"/>
  <c r="L3610" i="4"/>
  <c r="J3610" i="4"/>
  <c r="P3605" i="4"/>
  <c r="O3605" i="4"/>
  <c r="O3597" i="4" s="1"/>
  <c r="N3605" i="4"/>
  <c r="N3597" i="4" s="1"/>
  <c r="M3605" i="4"/>
  <c r="M3597" i="4" s="1"/>
  <c r="L3605" i="4"/>
  <c r="J3605" i="4"/>
  <c r="P3595" i="4"/>
  <c r="O3595" i="4"/>
  <c r="N3595" i="4"/>
  <c r="M3595" i="4"/>
  <c r="L3595" i="4"/>
  <c r="J3595" i="4"/>
  <c r="P3589" i="4"/>
  <c r="O3589" i="4"/>
  <c r="O3587" i="4" s="1"/>
  <c r="N3589" i="4"/>
  <c r="N3587" i="4" s="1"/>
  <c r="M3589" i="4"/>
  <c r="M3587" i="4" s="1"/>
  <c r="L3589" i="4"/>
  <c r="J3589" i="4"/>
  <c r="P3573" i="4"/>
  <c r="O3573" i="4"/>
  <c r="O3572" i="4" s="1"/>
  <c r="N3573" i="4"/>
  <c r="N3572" i="4" s="1"/>
  <c r="M3573" i="4"/>
  <c r="M3572" i="4" s="1"/>
  <c r="L3573" i="4"/>
  <c r="J3573" i="4"/>
  <c r="P3570" i="4"/>
  <c r="P3569" i="4" s="1"/>
  <c r="O3570" i="4"/>
  <c r="O3569" i="4" s="1"/>
  <c r="N3570" i="4"/>
  <c r="N3569" i="4" s="1"/>
  <c r="M3570" i="4"/>
  <c r="M3569" i="4" s="1"/>
  <c r="L3570" i="4"/>
  <c r="J3570" i="4"/>
  <c r="P3565" i="4"/>
  <c r="O3565" i="4"/>
  <c r="O3557" i="4" s="1"/>
  <c r="N3565" i="4"/>
  <c r="N3557" i="4" s="1"/>
  <c r="M3565" i="4"/>
  <c r="M3557" i="4" s="1"/>
  <c r="L3565" i="4"/>
  <c r="J3565" i="4"/>
  <c r="P3555" i="4"/>
  <c r="O3555" i="4"/>
  <c r="N3555" i="4"/>
  <c r="M3555" i="4"/>
  <c r="L3555" i="4"/>
  <c r="J3555" i="4"/>
  <c r="P3549" i="4"/>
  <c r="O3549" i="4"/>
  <c r="O3547" i="4" s="1"/>
  <c r="N3549" i="4"/>
  <c r="N3547" i="4" s="1"/>
  <c r="M3549" i="4"/>
  <c r="M3547" i="4" s="1"/>
  <c r="L3549" i="4"/>
  <c r="J3549" i="4"/>
  <c r="P3532" i="4"/>
  <c r="O3532" i="4"/>
  <c r="O3531" i="4" s="1"/>
  <c r="N3532" i="4"/>
  <c r="N3531" i="4" s="1"/>
  <c r="M3532" i="4"/>
  <c r="M3531" i="4" s="1"/>
  <c r="L3532" i="4"/>
  <c r="J3532" i="4"/>
  <c r="P3529" i="4"/>
  <c r="O3529" i="4"/>
  <c r="O3528" i="4" s="1"/>
  <c r="N3529" i="4"/>
  <c r="N3528" i="4" s="1"/>
  <c r="M3529" i="4"/>
  <c r="M3528" i="4" s="1"/>
  <c r="L3529" i="4"/>
  <c r="J3529" i="4"/>
  <c r="P3524" i="4"/>
  <c r="P3516" i="4" s="1"/>
  <c r="O3524" i="4"/>
  <c r="O3516" i="4" s="1"/>
  <c r="N3524" i="4"/>
  <c r="N3516" i="4" s="1"/>
  <c r="M3524" i="4"/>
  <c r="M3516" i="4" s="1"/>
  <c r="L3524" i="4"/>
  <c r="J3524" i="4"/>
  <c r="P3514" i="4"/>
  <c r="O3514" i="4"/>
  <c r="N3514" i="4"/>
  <c r="M3514" i="4"/>
  <c r="L3514" i="4"/>
  <c r="J3514" i="4"/>
  <c r="P3508" i="4"/>
  <c r="P3506" i="4" s="1"/>
  <c r="O3508" i="4"/>
  <c r="O3506" i="4" s="1"/>
  <c r="N3508" i="4"/>
  <c r="N3506" i="4" s="1"/>
  <c r="M3508" i="4"/>
  <c r="M3506" i="4" s="1"/>
  <c r="L3508" i="4"/>
  <c r="J3508" i="4"/>
  <c r="P3492" i="4"/>
  <c r="O3492" i="4"/>
  <c r="O3491" i="4" s="1"/>
  <c r="N3492" i="4"/>
  <c r="N3491" i="4" s="1"/>
  <c r="M3492" i="4"/>
  <c r="M3491" i="4" s="1"/>
  <c r="L3492" i="4"/>
  <c r="J3492" i="4"/>
  <c r="P3489" i="4"/>
  <c r="O3489" i="4"/>
  <c r="O3488" i="4" s="1"/>
  <c r="N3489" i="4"/>
  <c r="N3488" i="4" s="1"/>
  <c r="M3489" i="4"/>
  <c r="M3488" i="4" s="1"/>
  <c r="L3489" i="4"/>
  <c r="J3489" i="4"/>
  <c r="P3484" i="4"/>
  <c r="O3484" i="4"/>
  <c r="O3476" i="4" s="1"/>
  <c r="N3484" i="4"/>
  <c r="N3476" i="4" s="1"/>
  <c r="M3484" i="4"/>
  <c r="M3476" i="4" s="1"/>
  <c r="L3484" i="4"/>
  <c r="J3484" i="4"/>
  <c r="P3474" i="4"/>
  <c r="O3474" i="4"/>
  <c r="N3474" i="4"/>
  <c r="M3474" i="4"/>
  <c r="L3474" i="4"/>
  <c r="J3474" i="4"/>
  <c r="P3468" i="4"/>
  <c r="O3468" i="4"/>
  <c r="O3466" i="4" s="1"/>
  <c r="N3468" i="4"/>
  <c r="N3466" i="4" s="1"/>
  <c r="M3468" i="4"/>
  <c r="M3466" i="4" s="1"/>
  <c r="L3468" i="4"/>
  <c r="J3468" i="4"/>
  <c r="P3452" i="4"/>
  <c r="O3452" i="4"/>
  <c r="O3451" i="4" s="1"/>
  <c r="N3452" i="4"/>
  <c r="N3451" i="4" s="1"/>
  <c r="M3452" i="4"/>
  <c r="M3451" i="4" s="1"/>
  <c r="L3452" i="4"/>
  <c r="J3452" i="4"/>
  <c r="P3449" i="4"/>
  <c r="O3449" i="4"/>
  <c r="O3448" i="4" s="1"/>
  <c r="N3449" i="4"/>
  <c r="N3448" i="4" s="1"/>
  <c r="M3449" i="4"/>
  <c r="M3448" i="4" s="1"/>
  <c r="L3449" i="4"/>
  <c r="J3449" i="4"/>
  <c r="P3444" i="4"/>
  <c r="O3444" i="4"/>
  <c r="O3436" i="4" s="1"/>
  <c r="N3444" i="4"/>
  <c r="N3436" i="4" s="1"/>
  <c r="M3444" i="4"/>
  <c r="M3436" i="4" s="1"/>
  <c r="L3444" i="4"/>
  <c r="J3444" i="4"/>
  <c r="P3434" i="4"/>
  <c r="O3434" i="4"/>
  <c r="N3434" i="4"/>
  <c r="M3434" i="4"/>
  <c r="L3434" i="4"/>
  <c r="J3434" i="4"/>
  <c r="P3428" i="4"/>
  <c r="O3428" i="4"/>
  <c r="O3426" i="4" s="1"/>
  <c r="N3428" i="4"/>
  <c r="N3426" i="4" s="1"/>
  <c r="M3428" i="4"/>
  <c r="M3426" i="4" s="1"/>
  <c r="L3428" i="4"/>
  <c r="J3428" i="4"/>
  <c r="P3412" i="4"/>
  <c r="O3412" i="4"/>
  <c r="O3411" i="4" s="1"/>
  <c r="N3412" i="4"/>
  <c r="N3411" i="4" s="1"/>
  <c r="M3412" i="4"/>
  <c r="M3411" i="4" s="1"/>
  <c r="L3412" i="4"/>
  <c r="J3412" i="4"/>
  <c r="P3409" i="4"/>
  <c r="O3409" i="4"/>
  <c r="O3408" i="4" s="1"/>
  <c r="N3409" i="4"/>
  <c r="N3408" i="4" s="1"/>
  <c r="M3409" i="4"/>
  <c r="M3408" i="4" s="1"/>
  <c r="L3409" i="4"/>
  <c r="J3409" i="4"/>
  <c r="P3404" i="4"/>
  <c r="O3404" i="4"/>
  <c r="O3396" i="4" s="1"/>
  <c r="N3404" i="4"/>
  <c r="N3396" i="4" s="1"/>
  <c r="M3404" i="4"/>
  <c r="M3396" i="4" s="1"/>
  <c r="L3404" i="4"/>
  <c r="J3404" i="4"/>
  <c r="P3394" i="4"/>
  <c r="O3394" i="4"/>
  <c r="N3394" i="4"/>
  <c r="M3394" i="4"/>
  <c r="L3394" i="4"/>
  <c r="J3394" i="4"/>
  <c r="P3388" i="4"/>
  <c r="O3388" i="4"/>
  <c r="O3386" i="4" s="1"/>
  <c r="N3388" i="4"/>
  <c r="N3386" i="4" s="1"/>
  <c r="M3388" i="4"/>
  <c r="M3386" i="4" s="1"/>
  <c r="L3388" i="4"/>
  <c r="J3388" i="4"/>
  <c r="P3372" i="4"/>
  <c r="O3372" i="4"/>
  <c r="O3371" i="4" s="1"/>
  <c r="N3372" i="4"/>
  <c r="N3371" i="4" s="1"/>
  <c r="M3372" i="4"/>
  <c r="M3371" i="4" s="1"/>
  <c r="L3372" i="4"/>
  <c r="J3372" i="4"/>
  <c r="P3369" i="4"/>
  <c r="O3369" i="4"/>
  <c r="O3368" i="4" s="1"/>
  <c r="N3369" i="4"/>
  <c r="N3368" i="4" s="1"/>
  <c r="M3369" i="4"/>
  <c r="M3368" i="4" s="1"/>
  <c r="L3369" i="4"/>
  <c r="J3369" i="4"/>
  <c r="P3364" i="4"/>
  <c r="O3364" i="4"/>
  <c r="O3356" i="4" s="1"/>
  <c r="N3364" i="4"/>
  <c r="N3356" i="4" s="1"/>
  <c r="M3364" i="4"/>
  <c r="M3356" i="4" s="1"/>
  <c r="L3364" i="4"/>
  <c r="J3364" i="4"/>
  <c r="P3354" i="4"/>
  <c r="O3354" i="4"/>
  <c r="N3354" i="4"/>
  <c r="M3354" i="4"/>
  <c r="L3354" i="4"/>
  <c r="J3354" i="4"/>
  <c r="P3348" i="4"/>
  <c r="O3348" i="4"/>
  <c r="O3346" i="4" s="1"/>
  <c r="N3348" i="4"/>
  <c r="N3346" i="4" s="1"/>
  <c r="M3348" i="4"/>
  <c r="M3346" i="4" s="1"/>
  <c r="L3348" i="4"/>
  <c r="J3348" i="4"/>
  <c r="P3331" i="4"/>
  <c r="O3331" i="4"/>
  <c r="O3330" i="4" s="1"/>
  <c r="N3331" i="4"/>
  <c r="N3330" i="4" s="1"/>
  <c r="M3331" i="4"/>
  <c r="M3330" i="4" s="1"/>
  <c r="L3331" i="4"/>
  <c r="J3331" i="4"/>
  <c r="P3328" i="4"/>
  <c r="O3328" i="4"/>
  <c r="O3327" i="4" s="1"/>
  <c r="N3328" i="4"/>
  <c r="N3327" i="4" s="1"/>
  <c r="M3328" i="4"/>
  <c r="M3327" i="4" s="1"/>
  <c r="L3328" i="4"/>
  <c r="J3328" i="4"/>
  <c r="P3315" i="4"/>
  <c r="O3315" i="4"/>
  <c r="N3315" i="4"/>
  <c r="M3315" i="4"/>
  <c r="P3313" i="4"/>
  <c r="O3313" i="4"/>
  <c r="N3313" i="4"/>
  <c r="M3313" i="4"/>
  <c r="L3313" i="4"/>
  <c r="J3313" i="4"/>
  <c r="P3307" i="4"/>
  <c r="O3307" i="4"/>
  <c r="O3305" i="4" s="1"/>
  <c r="N3307" i="4"/>
  <c r="N3305" i="4" s="1"/>
  <c r="M3307" i="4"/>
  <c r="M3305" i="4" s="1"/>
  <c r="L3307" i="4"/>
  <c r="J3307" i="4"/>
  <c r="P3290" i="4"/>
  <c r="O3290" i="4"/>
  <c r="O3289" i="4" s="1"/>
  <c r="N3290" i="4"/>
  <c r="N3289" i="4" s="1"/>
  <c r="M3290" i="4"/>
  <c r="M3289" i="4" s="1"/>
  <c r="L3290" i="4"/>
  <c r="J3290" i="4"/>
  <c r="P3287" i="4"/>
  <c r="O3287" i="4"/>
  <c r="O3286" i="4" s="1"/>
  <c r="N3287" i="4"/>
  <c r="N3286" i="4" s="1"/>
  <c r="M3287" i="4"/>
  <c r="M3286" i="4" s="1"/>
  <c r="L3287" i="4"/>
  <c r="J3287" i="4"/>
  <c r="P3282" i="4"/>
  <c r="O3282" i="4"/>
  <c r="O3275" i="4" s="1"/>
  <c r="N3282" i="4"/>
  <c r="N3275" i="4" s="1"/>
  <c r="M3282" i="4"/>
  <c r="M3275" i="4" s="1"/>
  <c r="L3282" i="4"/>
  <c r="J3282" i="4"/>
  <c r="P3273" i="4"/>
  <c r="O3273" i="4"/>
  <c r="N3273" i="4"/>
  <c r="M3273" i="4"/>
  <c r="L3273" i="4"/>
  <c r="J3273" i="4"/>
  <c r="P3267" i="4"/>
  <c r="O3267" i="4"/>
  <c r="O3265" i="4" s="1"/>
  <c r="N3267" i="4"/>
  <c r="N3265" i="4" s="1"/>
  <c r="M3267" i="4"/>
  <c r="M3265" i="4" s="1"/>
  <c r="L3267" i="4"/>
  <c r="J3267" i="4"/>
  <c r="P3250" i="4"/>
  <c r="O3250" i="4"/>
  <c r="O3249" i="4" s="1"/>
  <c r="N3250" i="4"/>
  <c r="N3249" i="4" s="1"/>
  <c r="M3250" i="4"/>
  <c r="M3249" i="4" s="1"/>
  <c r="L3250" i="4"/>
  <c r="J3250" i="4"/>
  <c r="P3247" i="4"/>
  <c r="O3247" i="4"/>
  <c r="O3246" i="4" s="1"/>
  <c r="N3247" i="4"/>
  <c r="N3246" i="4" s="1"/>
  <c r="M3247" i="4"/>
  <c r="M3246" i="4" s="1"/>
  <c r="L3247" i="4"/>
  <c r="J3247" i="4"/>
  <c r="P3242" i="4"/>
  <c r="O3242" i="4"/>
  <c r="O3234" i="4" s="1"/>
  <c r="N3242" i="4"/>
  <c r="N3234" i="4" s="1"/>
  <c r="M3242" i="4"/>
  <c r="M3234" i="4" s="1"/>
  <c r="L3242" i="4"/>
  <c r="J3242" i="4"/>
  <c r="P3232" i="4"/>
  <c r="O3232" i="4"/>
  <c r="N3232" i="4"/>
  <c r="M3232" i="4"/>
  <c r="L3232" i="4"/>
  <c r="J3232" i="4"/>
  <c r="P3226" i="4"/>
  <c r="O3226" i="4"/>
  <c r="O3224" i="4" s="1"/>
  <c r="N3226" i="4"/>
  <c r="N3224" i="4" s="1"/>
  <c r="M3226" i="4"/>
  <c r="M3224" i="4" s="1"/>
  <c r="L3226" i="4"/>
  <c r="J3226" i="4"/>
  <c r="P3210" i="4"/>
  <c r="O3210" i="4"/>
  <c r="O3209" i="4" s="1"/>
  <c r="N3210" i="4"/>
  <c r="N3209" i="4" s="1"/>
  <c r="M3210" i="4"/>
  <c r="M3209" i="4" s="1"/>
  <c r="L3210" i="4"/>
  <c r="J3210" i="4"/>
  <c r="P3207" i="4"/>
  <c r="O3207" i="4"/>
  <c r="O3206" i="4" s="1"/>
  <c r="N3207" i="4"/>
  <c r="N3206" i="4" s="1"/>
  <c r="M3207" i="4"/>
  <c r="M3206" i="4" s="1"/>
  <c r="L3207" i="4"/>
  <c r="J3207" i="4"/>
  <c r="P3202" i="4"/>
  <c r="O3202" i="4"/>
  <c r="O3194" i="4" s="1"/>
  <c r="N3202" i="4"/>
  <c r="N3194" i="4" s="1"/>
  <c r="M3202" i="4"/>
  <c r="M3194" i="4" s="1"/>
  <c r="L3202" i="4"/>
  <c r="J3202" i="4"/>
  <c r="P3192" i="4"/>
  <c r="O3192" i="4"/>
  <c r="N3192" i="4"/>
  <c r="M3192" i="4"/>
  <c r="L3192" i="4"/>
  <c r="J3192" i="4"/>
  <c r="P3186" i="4"/>
  <c r="O3186" i="4"/>
  <c r="O3184" i="4" s="1"/>
  <c r="N3186" i="4"/>
  <c r="N3184" i="4" s="1"/>
  <c r="M3186" i="4"/>
  <c r="M3184" i="4" s="1"/>
  <c r="L3186" i="4"/>
  <c r="J3186" i="4"/>
  <c r="P3168" i="4"/>
  <c r="O3168" i="4"/>
  <c r="O3167" i="4" s="1"/>
  <c r="N3168" i="4"/>
  <c r="N3167" i="4" s="1"/>
  <c r="M3168" i="4"/>
  <c r="M3167" i="4" s="1"/>
  <c r="L3168" i="4"/>
  <c r="J3168" i="4"/>
  <c r="P3165" i="4"/>
  <c r="O3165" i="4"/>
  <c r="O3164" i="4" s="1"/>
  <c r="N3165" i="4"/>
  <c r="N3164" i="4" s="1"/>
  <c r="M3165" i="4"/>
  <c r="M3164" i="4" s="1"/>
  <c r="L3165" i="4"/>
  <c r="J3165" i="4"/>
  <c r="P3160" i="4"/>
  <c r="O3160" i="4"/>
  <c r="O3151" i="4" s="1"/>
  <c r="N3160" i="4"/>
  <c r="N3151" i="4" s="1"/>
  <c r="M3160" i="4"/>
  <c r="M3151" i="4" s="1"/>
  <c r="L3160" i="4"/>
  <c r="J3160" i="4"/>
  <c r="P3149" i="4"/>
  <c r="O3149" i="4"/>
  <c r="N3149" i="4"/>
  <c r="M3149" i="4"/>
  <c r="L3149" i="4"/>
  <c r="J3149" i="4"/>
  <c r="P3143" i="4"/>
  <c r="O3143" i="4"/>
  <c r="O3141" i="4" s="1"/>
  <c r="N3143" i="4"/>
  <c r="N3141" i="4" s="1"/>
  <c r="M3143" i="4"/>
  <c r="M3141" i="4" s="1"/>
  <c r="L3143" i="4"/>
  <c r="J3143" i="4"/>
  <c r="P3127" i="4"/>
  <c r="O3127" i="4"/>
  <c r="O3126" i="4" s="1"/>
  <c r="N3127" i="4"/>
  <c r="N3126" i="4" s="1"/>
  <c r="M3127" i="4"/>
  <c r="M3126" i="4" s="1"/>
  <c r="L3127" i="4"/>
  <c r="J3127" i="4"/>
  <c r="P3124" i="4"/>
  <c r="O3124" i="4"/>
  <c r="O3123" i="4" s="1"/>
  <c r="N3124" i="4"/>
  <c r="N3123" i="4" s="1"/>
  <c r="M3124" i="4"/>
  <c r="M3123" i="4" s="1"/>
  <c r="L3124" i="4"/>
  <c r="J3124" i="4"/>
  <c r="P3119" i="4"/>
  <c r="O3119" i="4"/>
  <c r="O3111" i="4" s="1"/>
  <c r="N3119" i="4"/>
  <c r="N3111" i="4" s="1"/>
  <c r="M3119" i="4"/>
  <c r="M3111" i="4" s="1"/>
  <c r="L3119" i="4"/>
  <c r="J3119" i="4"/>
  <c r="P3109" i="4"/>
  <c r="O3109" i="4"/>
  <c r="N3109" i="4"/>
  <c r="M3109" i="4"/>
  <c r="L3109" i="4"/>
  <c r="J3109" i="4"/>
  <c r="P3103" i="4"/>
  <c r="O3103" i="4"/>
  <c r="O3101" i="4" s="1"/>
  <c r="N3103" i="4"/>
  <c r="N3101" i="4" s="1"/>
  <c r="M3103" i="4"/>
  <c r="M3101" i="4" s="1"/>
  <c r="L3103" i="4"/>
  <c r="J3103" i="4"/>
  <c r="P3087" i="4"/>
  <c r="O3087" i="4"/>
  <c r="O3086" i="4" s="1"/>
  <c r="N3087" i="4"/>
  <c r="N3086" i="4" s="1"/>
  <c r="M3087" i="4"/>
  <c r="M3086" i="4" s="1"/>
  <c r="L3087" i="4"/>
  <c r="J3087" i="4"/>
  <c r="P3084" i="4"/>
  <c r="O3084" i="4"/>
  <c r="O3083" i="4" s="1"/>
  <c r="N3084" i="4"/>
  <c r="N3083" i="4" s="1"/>
  <c r="M3084" i="4"/>
  <c r="M3083" i="4" s="1"/>
  <c r="L3084" i="4"/>
  <c r="J3084" i="4"/>
  <c r="P3079" i="4"/>
  <c r="O3079" i="4"/>
  <c r="O3071" i="4" s="1"/>
  <c r="N3079" i="4"/>
  <c r="N3071" i="4" s="1"/>
  <c r="M3079" i="4"/>
  <c r="M3071" i="4" s="1"/>
  <c r="L3079" i="4"/>
  <c r="J3079" i="4"/>
  <c r="P3069" i="4"/>
  <c r="O3069" i="4"/>
  <c r="N3069" i="4"/>
  <c r="M3069" i="4"/>
  <c r="L3069" i="4"/>
  <c r="J3069" i="4"/>
  <c r="P3063" i="4"/>
  <c r="O3063" i="4"/>
  <c r="O3061" i="4" s="1"/>
  <c r="N3063" i="4"/>
  <c r="N3061" i="4" s="1"/>
  <c r="M3063" i="4"/>
  <c r="M3061" i="4" s="1"/>
  <c r="L3063" i="4"/>
  <c r="J3063" i="4"/>
  <c r="P3048" i="4"/>
  <c r="O3048" i="4"/>
  <c r="O3047" i="4" s="1"/>
  <c r="N3048" i="4"/>
  <c r="N3047" i="4" s="1"/>
  <c r="M3048" i="4"/>
  <c r="M3047" i="4" s="1"/>
  <c r="L3048" i="4"/>
  <c r="J3048" i="4"/>
  <c r="P3045" i="4"/>
  <c r="O3045" i="4"/>
  <c r="O3044" i="4" s="1"/>
  <c r="N3045" i="4"/>
  <c r="N3044" i="4" s="1"/>
  <c r="M3045" i="4"/>
  <c r="M3044" i="4" s="1"/>
  <c r="L3045" i="4"/>
  <c r="J3045" i="4"/>
  <c r="P3040" i="4"/>
  <c r="P3031" i="4" s="1"/>
  <c r="P3020" i="4" s="1"/>
  <c r="O3040" i="4"/>
  <c r="O3031" i="4" s="1"/>
  <c r="O3020" i="4" s="1"/>
  <c r="N3040" i="4"/>
  <c r="N3031" i="4" s="1"/>
  <c r="N3020" i="4" s="1"/>
  <c r="M3040" i="4"/>
  <c r="M3031" i="4" s="1"/>
  <c r="M3020" i="4" s="1"/>
  <c r="L3040" i="4"/>
  <c r="L3031" i="4" s="1"/>
  <c r="J3040" i="4"/>
  <c r="J3031" i="4" s="1"/>
  <c r="P3007" i="4"/>
  <c r="O3007" i="4"/>
  <c r="O3006" i="4" s="1"/>
  <c r="N3007" i="4"/>
  <c r="N3006" i="4" s="1"/>
  <c r="M3007" i="4"/>
  <c r="M3006" i="4" s="1"/>
  <c r="L3007" i="4"/>
  <c r="J3007" i="4"/>
  <c r="P3004" i="4"/>
  <c r="O3004" i="4"/>
  <c r="O3003" i="4" s="1"/>
  <c r="N3004" i="4"/>
  <c r="N3003" i="4" s="1"/>
  <c r="M3004" i="4"/>
  <c r="M3003" i="4" s="1"/>
  <c r="L3004" i="4"/>
  <c r="J3004" i="4"/>
  <c r="P2999" i="4"/>
  <c r="O2999" i="4"/>
  <c r="O2991" i="4" s="1"/>
  <c r="N2999" i="4"/>
  <c r="N2991" i="4" s="1"/>
  <c r="M2999" i="4"/>
  <c r="M2991" i="4" s="1"/>
  <c r="L2999" i="4"/>
  <c r="J2999" i="4"/>
  <c r="P2989" i="4"/>
  <c r="O2989" i="4"/>
  <c r="N2989" i="4"/>
  <c r="M2989" i="4"/>
  <c r="L2989" i="4"/>
  <c r="J2989" i="4"/>
  <c r="P2983" i="4"/>
  <c r="O2983" i="4"/>
  <c r="O2981" i="4" s="1"/>
  <c r="N2983" i="4"/>
  <c r="N2981" i="4" s="1"/>
  <c r="M2983" i="4"/>
  <c r="M2981" i="4" s="1"/>
  <c r="L2983" i="4"/>
  <c r="J2983" i="4"/>
  <c r="P2967" i="4"/>
  <c r="O2967" i="4"/>
  <c r="O2966" i="4" s="1"/>
  <c r="N2967" i="4"/>
  <c r="N2966" i="4" s="1"/>
  <c r="M2967" i="4"/>
  <c r="M2966" i="4" s="1"/>
  <c r="L2967" i="4"/>
  <c r="J2967" i="4"/>
  <c r="P2964" i="4"/>
  <c r="O2964" i="4"/>
  <c r="O2963" i="4" s="1"/>
  <c r="N2964" i="4"/>
  <c r="N2963" i="4" s="1"/>
  <c r="M2964" i="4"/>
  <c r="M2963" i="4" s="1"/>
  <c r="L2964" i="4"/>
  <c r="J2964" i="4"/>
  <c r="P2959" i="4"/>
  <c r="O2959" i="4"/>
  <c r="N2959" i="4"/>
  <c r="N2951" i="4" s="1"/>
  <c r="M2959" i="4"/>
  <c r="M2951" i="4" s="1"/>
  <c r="L2959" i="4"/>
  <c r="J2959" i="4"/>
  <c r="P2949" i="4"/>
  <c r="O2949" i="4"/>
  <c r="N2949" i="4"/>
  <c r="M2949" i="4"/>
  <c r="L2949" i="4"/>
  <c r="J2949" i="4"/>
  <c r="P2943" i="4"/>
  <c r="O2943" i="4"/>
  <c r="O2941" i="4" s="1"/>
  <c r="N2943" i="4"/>
  <c r="N2941" i="4" s="1"/>
  <c r="M2943" i="4"/>
  <c r="M2941" i="4" s="1"/>
  <c r="L2943" i="4"/>
  <c r="J2943" i="4"/>
  <c r="P2927" i="4"/>
  <c r="O2927" i="4"/>
  <c r="O2926" i="4" s="1"/>
  <c r="N2927" i="4"/>
  <c r="N2926" i="4" s="1"/>
  <c r="M2927" i="4"/>
  <c r="M2926" i="4" s="1"/>
  <c r="L2927" i="4"/>
  <c r="J2927" i="4"/>
  <c r="P2924" i="4"/>
  <c r="O2924" i="4"/>
  <c r="O2923" i="4" s="1"/>
  <c r="N2924" i="4"/>
  <c r="N2923" i="4" s="1"/>
  <c r="M2924" i="4"/>
  <c r="M2923" i="4" s="1"/>
  <c r="L2924" i="4"/>
  <c r="J2924" i="4"/>
  <c r="P2919" i="4"/>
  <c r="O2919" i="4"/>
  <c r="O2911" i="4" s="1"/>
  <c r="N2919" i="4"/>
  <c r="N2911" i="4" s="1"/>
  <c r="M2919" i="4"/>
  <c r="M2911" i="4" s="1"/>
  <c r="L2919" i="4"/>
  <c r="J2919" i="4"/>
  <c r="P2909" i="4"/>
  <c r="O2909" i="4"/>
  <c r="N2909" i="4"/>
  <c r="M2909" i="4"/>
  <c r="L2909" i="4"/>
  <c r="J2909" i="4"/>
  <c r="P2903" i="4"/>
  <c r="O2903" i="4"/>
  <c r="O2901" i="4" s="1"/>
  <c r="N2903" i="4"/>
  <c r="N2901" i="4" s="1"/>
  <c r="M2903" i="4"/>
  <c r="M2901" i="4" s="1"/>
  <c r="L2903" i="4"/>
  <c r="J2903" i="4"/>
  <c r="P2887" i="4"/>
  <c r="P2886" i="4" s="1"/>
  <c r="O2887" i="4"/>
  <c r="O2886" i="4" s="1"/>
  <c r="N2887" i="4"/>
  <c r="N2886" i="4" s="1"/>
  <c r="M2887" i="4"/>
  <c r="M2886" i="4" s="1"/>
  <c r="L2887" i="4"/>
  <c r="J2887" i="4"/>
  <c r="P2884" i="4"/>
  <c r="O2884" i="4"/>
  <c r="O2883" i="4" s="1"/>
  <c r="N2884" i="4"/>
  <c r="N2883" i="4" s="1"/>
  <c r="M2884" i="4"/>
  <c r="M2883" i="4" s="1"/>
  <c r="L2884" i="4"/>
  <c r="J2884" i="4"/>
  <c r="P2879" i="4"/>
  <c r="O2879" i="4"/>
  <c r="O2871" i="4" s="1"/>
  <c r="N2879" i="4"/>
  <c r="N2871" i="4" s="1"/>
  <c r="M2879" i="4"/>
  <c r="M2871" i="4" s="1"/>
  <c r="L2879" i="4"/>
  <c r="J2879" i="4"/>
  <c r="P2869" i="4"/>
  <c r="O2869" i="4"/>
  <c r="N2869" i="4"/>
  <c r="M2869" i="4"/>
  <c r="L2869" i="4"/>
  <c r="J2869" i="4"/>
  <c r="P2863" i="4"/>
  <c r="O2863" i="4"/>
  <c r="O2861" i="4" s="1"/>
  <c r="N2863" i="4"/>
  <c r="N2861" i="4" s="1"/>
  <c r="M2863" i="4"/>
  <c r="M2861" i="4" s="1"/>
  <c r="L2863" i="4"/>
  <c r="J2863" i="4"/>
  <c r="P2847" i="4"/>
  <c r="O2847" i="4"/>
  <c r="O2846" i="4" s="1"/>
  <c r="N2847" i="4"/>
  <c r="N2846" i="4" s="1"/>
  <c r="M2847" i="4"/>
  <c r="M2846" i="4" s="1"/>
  <c r="L2847" i="4"/>
  <c r="J2847" i="4"/>
  <c r="P2844" i="4"/>
  <c r="O2844" i="4"/>
  <c r="O2843" i="4" s="1"/>
  <c r="N2844" i="4"/>
  <c r="N2843" i="4" s="1"/>
  <c r="M2844" i="4"/>
  <c r="M2843" i="4" s="1"/>
  <c r="L2844" i="4"/>
  <c r="J2844" i="4"/>
  <c r="P2839" i="4"/>
  <c r="O2839" i="4"/>
  <c r="O2831" i="4" s="1"/>
  <c r="N2839" i="4"/>
  <c r="N2831" i="4" s="1"/>
  <c r="M2839" i="4"/>
  <c r="M2831" i="4" s="1"/>
  <c r="L2839" i="4"/>
  <c r="J2839" i="4"/>
  <c r="P2829" i="4"/>
  <c r="O2829" i="4"/>
  <c r="N2829" i="4"/>
  <c r="M2829" i="4"/>
  <c r="L2829" i="4"/>
  <c r="J2829" i="4"/>
  <c r="P2823" i="4"/>
  <c r="P2821" i="4" s="1"/>
  <c r="O2823" i="4"/>
  <c r="O2821" i="4" s="1"/>
  <c r="N2823" i="4"/>
  <c r="N2821" i="4" s="1"/>
  <c r="M2823" i="4"/>
  <c r="M2821" i="4" s="1"/>
  <c r="L2823" i="4"/>
  <c r="J2823" i="4"/>
  <c r="P2807" i="4"/>
  <c r="O2807" i="4"/>
  <c r="O2806" i="4" s="1"/>
  <c r="N2807" i="4"/>
  <c r="N2806" i="4" s="1"/>
  <c r="M2807" i="4"/>
  <c r="M2806" i="4" s="1"/>
  <c r="L2807" i="4"/>
  <c r="J2807" i="4"/>
  <c r="P2804" i="4"/>
  <c r="O2804" i="4"/>
  <c r="O2803" i="4" s="1"/>
  <c r="N2804" i="4"/>
  <c r="N2803" i="4" s="1"/>
  <c r="M2804" i="4"/>
  <c r="M2803" i="4" s="1"/>
  <c r="L2804" i="4"/>
  <c r="J2804" i="4"/>
  <c r="P2799" i="4"/>
  <c r="O2799" i="4"/>
  <c r="O2791" i="4" s="1"/>
  <c r="N2799" i="4"/>
  <c r="N2791" i="4" s="1"/>
  <c r="M2799" i="4"/>
  <c r="M2791" i="4" s="1"/>
  <c r="L2799" i="4"/>
  <c r="J2799" i="4"/>
  <c r="P2789" i="4"/>
  <c r="O2789" i="4"/>
  <c r="N2789" i="4"/>
  <c r="M2789" i="4"/>
  <c r="L2789" i="4"/>
  <c r="J2789" i="4"/>
  <c r="P2783" i="4"/>
  <c r="O2783" i="4"/>
  <c r="O2781" i="4" s="1"/>
  <c r="N2783" i="4"/>
  <c r="N2781" i="4" s="1"/>
  <c r="M2783" i="4"/>
  <c r="M2781" i="4" s="1"/>
  <c r="L2783" i="4"/>
  <c r="J2783" i="4"/>
  <c r="P2766" i="4"/>
  <c r="O2766" i="4"/>
  <c r="O2765" i="4" s="1"/>
  <c r="N2766" i="4"/>
  <c r="N2765" i="4" s="1"/>
  <c r="M2766" i="4"/>
  <c r="M2765" i="4" s="1"/>
  <c r="L2766" i="4"/>
  <c r="J2766" i="4"/>
  <c r="P2763" i="4"/>
  <c r="P2762" i="4" s="1"/>
  <c r="O2763" i="4"/>
  <c r="O2762" i="4" s="1"/>
  <c r="N2763" i="4"/>
  <c r="N2762" i="4" s="1"/>
  <c r="M2763" i="4"/>
  <c r="M2762" i="4" s="1"/>
  <c r="L2763" i="4"/>
  <c r="J2763" i="4"/>
  <c r="P2758" i="4"/>
  <c r="O2758" i="4"/>
  <c r="O2750" i="4" s="1"/>
  <c r="N2758" i="4"/>
  <c r="N2750" i="4" s="1"/>
  <c r="M2758" i="4"/>
  <c r="M2750" i="4" s="1"/>
  <c r="L2758" i="4"/>
  <c r="J2758" i="4"/>
  <c r="P2748" i="4"/>
  <c r="O2748" i="4"/>
  <c r="N2748" i="4"/>
  <c r="M2748" i="4"/>
  <c r="L2748" i="4"/>
  <c r="J2748" i="4"/>
  <c r="P2742" i="4"/>
  <c r="O2742" i="4"/>
  <c r="O2740" i="4" s="1"/>
  <c r="N2742" i="4"/>
  <c r="N2740" i="4" s="1"/>
  <c r="M2742" i="4"/>
  <c r="M2740" i="4" s="1"/>
  <c r="L2742" i="4"/>
  <c r="J2742" i="4"/>
  <c r="P2726" i="4"/>
  <c r="O2726" i="4"/>
  <c r="O2725" i="4" s="1"/>
  <c r="N2726" i="4"/>
  <c r="N2725" i="4" s="1"/>
  <c r="M2726" i="4"/>
  <c r="M2725" i="4" s="1"/>
  <c r="L2726" i="4"/>
  <c r="J2726" i="4"/>
  <c r="P2723" i="4"/>
  <c r="P2722" i="4" s="1"/>
  <c r="O2723" i="4"/>
  <c r="O2722" i="4" s="1"/>
  <c r="N2723" i="4"/>
  <c r="N2722" i="4" s="1"/>
  <c r="M2723" i="4"/>
  <c r="M2722" i="4" s="1"/>
  <c r="L2723" i="4"/>
  <c r="J2723" i="4"/>
  <c r="P2718" i="4"/>
  <c r="O2718" i="4"/>
  <c r="O2710" i="4" s="1"/>
  <c r="N2718" i="4"/>
  <c r="N2710" i="4" s="1"/>
  <c r="M2718" i="4"/>
  <c r="M2710" i="4" s="1"/>
  <c r="L2718" i="4"/>
  <c r="J2718" i="4"/>
  <c r="P2708" i="4"/>
  <c r="O2708" i="4"/>
  <c r="N2708" i="4"/>
  <c r="M2708" i="4"/>
  <c r="L2708" i="4"/>
  <c r="J2708" i="4"/>
  <c r="P2702" i="4"/>
  <c r="O2702" i="4"/>
  <c r="O2700" i="4" s="1"/>
  <c r="N2702" i="4"/>
  <c r="N2700" i="4" s="1"/>
  <c r="M2702" i="4"/>
  <c r="M2700" i="4" s="1"/>
  <c r="L2702" i="4"/>
  <c r="J2702" i="4"/>
  <c r="P2685" i="4"/>
  <c r="O2685" i="4"/>
  <c r="O2684" i="4" s="1"/>
  <c r="N2685" i="4"/>
  <c r="N2684" i="4" s="1"/>
  <c r="M2685" i="4"/>
  <c r="M2684" i="4" s="1"/>
  <c r="L2685" i="4"/>
  <c r="J2685" i="4"/>
  <c r="P2682" i="4"/>
  <c r="O2682" i="4"/>
  <c r="O2681" i="4" s="1"/>
  <c r="N2682" i="4"/>
  <c r="N2681" i="4" s="1"/>
  <c r="M2682" i="4"/>
  <c r="M2681" i="4" s="1"/>
  <c r="L2682" i="4"/>
  <c r="J2682" i="4"/>
  <c r="P2677" i="4"/>
  <c r="O2677" i="4"/>
  <c r="O2669" i="4" s="1"/>
  <c r="N2677" i="4"/>
  <c r="N2669" i="4" s="1"/>
  <c r="M2677" i="4"/>
  <c r="P2667" i="4"/>
  <c r="O2667" i="4"/>
  <c r="N2667" i="4"/>
  <c r="M2667" i="4"/>
  <c r="L2667" i="4"/>
  <c r="J2667" i="4"/>
  <c r="P2661" i="4"/>
  <c r="O2661" i="4"/>
  <c r="O2659" i="4" s="1"/>
  <c r="N2661" i="4"/>
  <c r="N2659" i="4" s="1"/>
  <c r="M2661" i="4"/>
  <c r="M2659" i="4" s="1"/>
  <c r="L2661" i="4"/>
  <c r="J2661" i="4"/>
  <c r="P2644" i="4"/>
  <c r="O2644" i="4"/>
  <c r="O2643" i="4" s="1"/>
  <c r="N2644" i="4"/>
  <c r="N2643" i="4" s="1"/>
  <c r="M2644" i="4"/>
  <c r="M2643" i="4" s="1"/>
  <c r="L2644" i="4"/>
  <c r="J2644" i="4"/>
  <c r="P2641" i="4"/>
  <c r="O2641" i="4"/>
  <c r="O2640" i="4" s="1"/>
  <c r="N2641" i="4"/>
  <c r="N2640" i="4" s="1"/>
  <c r="M2641" i="4"/>
  <c r="M2640" i="4" s="1"/>
  <c r="L2641" i="4"/>
  <c r="J2641" i="4"/>
  <c r="P2636" i="4"/>
  <c r="O2636" i="4"/>
  <c r="O2627" i="4" s="1"/>
  <c r="N2636" i="4"/>
  <c r="N2627" i="4" s="1"/>
  <c r="M2636" i="4"/>
  <c r="M2627" i="4" s="1"/>
  <c r="L2636" i="4"/>
  <c r="J2636" i="4"/>
  <c r="P2625" i="4"/>
  <c r="O2625" i="4"/>
  <c r="N2625" i="4"/>
  <c r="M2625" i="4"/>
  <c r="L2625" i="4"/>
  <c r="J2625" i="4"/>
  <c r="P2619" i="4"/>
  <c r="O2619" i="4"/>
  <c r="O2617" i="4" s="1"/>
  <c r="N2619" i="4"/>
  <c r="N2617" i="4" s="1"/>
  <c r="M2619" i="4"/>
  <c r="M2617" i="4" s="1"/>
  <c r="L2619" i="4"/>
  <c r="J2619" i="4"/>
  <c r="P2603" i="4"/>
  <c r="O2603" i="4"/>
  <c r="O2602" i="4" s="1"/>
  <c r="N2603" i="4"/>
  <c r="N2602" i="4" s="1"/>
  <c r="M2603" i="4"/>
  <c r="M2602" i="4" s="1"/>
  <c r="L2603" i="4"/>
  <c r="J2603" i="4"/>
  <c r="P2600" i="4"/>
  <c r="O2600" i="4"/>
  <c r="O2599" i="4" s="1"/>
  <c r="N2600" i="4"/>
  <c r="N2599" i="4" s="1"/>
  <c r="M2600" i="4"/>
  <c r="M2599" i="4" s="1"/>
  <c r="L2600" i="4"/>
  <c r="J2600" i="4"/>
  <c r="P2595" i="4"/>
  <c r="O2595" i="4"/>
  <c r="O2587" i="4" s="1"/>
  <c r="N2595" i="4"/>
  <c r="N2587" i="4" s="1"/>
  <c r="M2595" i="4"/>
  <c r="M2587" i="4" s="1"/>
  <c r="L2595" i="4"/>
  <c r="J2595" i="4"/>
  <c r="P2585" i="4"/>
  <c r="O2585" i="4"/>
  <c r="N2585" i="4"/>
  <c r="M2585" i="4"/>
  <c r="L2585" i="4"/>
  <c r="J2585" i="4"/>
  <c r="P2579" i="4"/>
  <c r="O2579" i="4"/>
  <c r="O2577" i="4" s="1"/>
  <c r="N2579" i="4"/>
  <c r="N2577" i="4" s="1"/>
  <c r="M2579" i="4"/>
  <c r="M2577" i="4" s="1"/>
  <c r="L2579" i="4"/>
  <c r="J2579" i="4"/>
  <c r="P2563" i="4"/>
  <c r="O2563" i="4"/>
  <c r="O2562" i="4" s="1"/>
  <c r="N2563" i="4"/>
  <c r="N2562" i="4" s="1"/>
  <c r="M2563" i="4"/>
  <c r="M2562" i="4" s="1"/>
  <c r="L2563" i="4"/>
  <c r="J2563" i="4"/>
  <c r="P2560" i="4"/>
  <c r="O2560" i="4"/>
  <c r="O2559" i="4" s="1"/>
  <c r="N2560" i="4"/>
  <c r="N2559" i="4" s="1"/>
  <c r="M2560" i="4"/>
  <c r="M2559" i="4" s="1"/>
  <c r="L2560" i="4"/>
  <c r="J2560" i="4"/>
  <c r="P2555" i="4"/>
  <c r="O2555" i="4"/>
  <c r="O2547" i="4" s="1"/>
  <c r="N2555" i="4"/>
  <c r="N2547" i="4" s="1"/>
  <c r="M2555" i="4"/>
  <c r="M2547" i="4" s="1"/>
  <c r="L2555" i="4"/>
  <c r="J2555" i="4"/>
  <c r="P2545" i="4"/>
  <c r="O2545" i="4"/>
  <c r="N2545" i="4"/>
  <c r="M2545" i="4"/>
  <c r="L2545" i="4"/>
  <c r="J2545" i="4"/>
  <c r="P2539" i="4"/>
  <c r="O2539" i="4"/>
  <c r="O2537" i="4" s="1"/>
  <c r="N2539" i="4"/>
  <c r="N2537" i="4" s="1"/>
  <c r="M2539" i="4"/>
  <c r="M2537" i="4" s="1"/>
  <c r="L2539" i="4"/>
  <c r="J2539" i="4"/>
  <c r="P2523" i="4"/>
  <c r="P2522" i="4" s="1"/>
  <c r="O2523" i="4"/>
  <c r="O2522" i="4" s="1"/>
  <c r="N2523" i="4"/>
  <c r="N2522" i="4" s="1"/>
  <c r="M2523" i="4"/>
  <c r="M2522" i="4" s="1"/>
  <c r="L2523" i="4"/>
  <c r="J2523" i="4"/>
  <c r="J2522" i="4" s="1"/>
  <c r="P2520" i="4"/>
  <c r="O2520" i="4"/>
  <c r="O2519" i="4" s="1"/>
  <c r="N2520" i="4"/>
  <c r="N2519" i="4" s="1"/>
  <c r="M2520" i="4"/>
  <c r="M2519" i="4" s="1"/>
  <c r="L2520" i="4"/>
  <c r="J2520" i="4"/>
  <c r="P2515" i="4"/>
  <c r="O2515" i="4"/>
  <c r="O2507" i="4" s="1"/>
  <c r="N2515" i="4"/>
  <c r="N2507" i="4" s="1"/>
  <c r="M2515" i="4"/>
  <c r="M2507" i="4" s="1"/>
  <c r="L2515" i="4"/>
  <c r="J2515" i="4"/>
  <c r="P2505" i="4"/>
  <c r="O2505" i="4"/>
  <c r="N2505" i="4"/>
  <c r="M2505" i="4"/>
  <c r="L2505" i="4"/>
  <c r="J2505" i="4"/>
  <c r="P2499" i="4"/>
  <c r="O2499" i="4"/>
  <c r="O2497" i="4" s="1"/>
  <c r="N2499" i="4"/>
  <c r="N2497" i="4" s="1"/>
  <c r="M2499" i="4"/>
  <c r="M2497" i="4" s="1"/>
  <c r="L2499" i="4"/>
  <c r="J2499" i="4"/>
  <c r="P2483" i="4"/>
  <c r="O2483" i="4"/>
  <c r="O2482" i="4" s="1"/>
  <c r="N2483" i="4"/>
  <c r="N2482" i="4" s="1"/>
  <c r="M2483" i="4"/>
  <c r="M2482" i="4" s="1"/>
  <c r="L2483" i="4"/>
  <c r="J2483" i="4"/>
  <c r="P2480" i="4"/>
  <c r="O2480" i="4"/>
  <c r="O2479" i="4" s="1"/>
  <c r="N2480" i="4"/>
  <c r="N2479" i="4" s="1"/>
  <c r="M2480" i="4"/>
  <c r="M2479" i="4" s="1"/>
  <c r="L2480" i="4"/>
  <c r="J2480" i="4"/>
  <c r="P2475" i="4"/>
  <c r="O2475" i="4"/>
  <c r="O2468" i="4" s="1"/>
  <c r="N2475" i="4"/>
  <c r="N2468" i="4" s="1"/>
  <c r="M2475" i="4"/>
  <c r="M2468" i="4" s="1"/>
  <c r="L2475" i="4"/>
  <c r="J2475" i="4"/>
  <c r="P2466" i="4"/>
  <c r="O2466" i="4"/>
  <c r="N2466" i="4"/>
  <c r="M2466" i="4"/>
  <c r="L2466" i="4"/>
  <c r="J2466" i="4"/>
  <c r="P2460" i="4"/>
  <c r="O2460" i="4"/>
  <c r="O2458" i="4" s="1"/>
  <c r="N2460" i="4"/>
  <c r="N2458" i="4" s="1"/>
  <c r="M2460" i="4"/>
  <c r="M2458" i="4" s="1"/>
  <c r="L2460" i="4"/>
  <c r="J2460" i="4"/>
  <c r="P2444" i="4"/>
  <c r="O2444" i="4"/>
  <c r="O2443" i="4" s="1"/>
  <c r="N2444" i="4"/>
  <c r="N2443" i="4" s="1"/>
  <c r="M2444" i="4"/>
  <c r="M2443" i="4" s="1"/>
  <c r="L2444" i="4"/>
  <c r="J2444" i="4"/>
  <c r="P2439" i="4"/>
  <c r="O2439" i="4"/>
  <c r="O2430" i="4" s="1"/>
  <c r="N2439" i="4"/>
  <c r="N2430" i="4" s="1"/>
  <c r="M2439" i="4"/>
  <c r="M2430" i="4" s="1"/>
  <c r="L2439" i="4"/>
  <c r="J2439" i="4"/>
  <c r="P2428" i="4"/>
  <c r="O2428" i="4"/>
  <c r="N2428" i="4"/>
  <c r="M2428" i="4"/>
  <c r="L2428" i="4"/>
  <c r="J2428" i="4"/>
  <c r="O2420" i="4"/>
  <c r="N2420" i="4"/>
  <c r="M2420" i="4"/>
  <c r="P2406" i="4"/>
  <c r="O2406" i="4"/>
  <c r="O2405" i="4" s="1"/>
  <c r="N2406" i="4"/>
  <c r="N2405" i="4" s="1"/>
  <c r="M2406" i="4"/>
  <c r="M2405" i="4" s="1"/>
  <c r="L2406" i="4"/>
  <c r="J2406" i="4"/>
  <c r="P2403" i="4"/>
  <c r="O2403" i="4"/>
  <c r="O2402" i="4" s="1"/>
  <c r="N2403" i="4"/>
  <c r="N2402" i="4" s="1"/>
  <c r="M2403" i="4"/>
  <c r="M2402" i="4" s="1"/>
  <c r="L2403" i="4"/>
  <c r="J2403" i="4"/>
  <c r="P2398" i="4"/>
  <c r="O2398" i="4"/>
  <c r="O2390" i="4" s="1"/>
  <c r="N2398" i="4"/>
  <c r="N2390" i="4" s="1"/>
  <c r="M2398" i="4"/>
  <c r="M2390" i="4" s="1"/>
  <c r="L2398" i="4"/>
  <c r="J2398" i="4"/>
  <c r="P2388" i="4"/>
  <c r="O2388" i="4"/>
  <c r="N2388" i="4"/>
  <c r="M2388" i="4"/>
  <c r="L2388" i="4"/>
  <c r="J2388" i="4"/>
  <c r="P2382" i="4"/>
  <c r="O2382" i="4"/>
  <c r="O2380" i="4" s="1"/>
  <c r="N2382" i="4"/>
  <c r="N2380" i="4" s="1"/>
  <c r="M2382" i="4"/>
  <c r="M2380" i="4" s="1"/>
  <c r="L2382" i="4"/>
  <c r="J2382" i="4"/>
  <c r="O2364" i="4"/>
  <c r="N2364" i="4"/>
  <c r="P2357" i="4"/>
  <c r="O2357" i="4"/>
  <c r="O2349" i="4" s="1"/>
  <c r="N2357" i="4"/>
  <c r="N2349" i="4" s="1"/>
  <c r="M2357" i="4"/>
  <c r="M2349" i="4" s="1"/>
  <c r="L2357" i="4"/>
  <c r="J2357" i="4"/>
  <c r="P2347" i="4"/>
  <c r="O2347" i="4"/>
  <c r="N2347" i="4"/>
  <c r="M2347" i="4"/>
  <c r="L2347" i="4"/>
  <c r="J2347" i="4"/>
  <c r="P2341" i="4"/>
  <c r="O2341" i="4"/>
  <c r="O2339" i="4" s="1"/>
  <c r="N2341" i="4"/>
  <c r="N2339" i="4" s="1"/>
  <c r="M2341" i="4"/>
  <c r="M2339" i="4" s="1"/>
  <c r="L2341" i="4"/>
  <c r="J2341" i="4"/>
  <c r="P2325" i="4"/>
  <c r="O2325" i="4"/>
  <c r="O2324" i="4" s="1"/>
  <c r="N2325" i="4"/>
  <c r="N2324" i="4" s="1"/>
  <c r="M2325" i="4"/>
  <c r="M2324" i="4" s="1"/>
  <c r="L2325" i="4"/>
  <c r="J2325" i="4"/>
  <c r="P2321" i="4"/>
  <c r="O2321" i="4"/>
  <c r="O2320" i="4" s="1"/>
  <c r="N2321" i="4"/>
  <c r="N2320" i="4" s="1"/>
  <c r="M2321" i="4"/>
  <c r="M2320" i="4" s="1"/>
  <c r="L2321" i="4"/>
  <c r="J2321" i="4"/>
  <c r="P2316" i="4"/>
  <c r="P2308" i="4" s="1"/>
  <c r="O2316" i="4"/>
  <c r="O2308" i="4" s="1"/>
  <c r="N2316" i="4"/>
  <c r="N2308" i="4" s="1"/>
  <c r="M2316" i="4"/>
  <c r="M2308" i="4" s="1"/>
  <c r="L2316" i="4"/>
  <c r="J2316" i="4"/>
  <c r="P2306" i="4"/>
  <c r="O2306" i="4"/>
  <c r="N2306" i="4"/>
  <c r="M2306" i="4"/>
  <c r="L2306" i="4"/>
  <c r="J2306" i="4"/>
  <c r="P2300" i="4"/>
  <c r="P2298" i="4" s="1"/>
  <c r="O2300" i="4"/>
  <c r="O2298" i="4" s="1"/>
  <c r="N2300" i="4"/>
  <c r="N2298" i="4" s="1"/>
  <c r="M2300" i="4"/>
  <c r="M2298" i="4" s="1"/>
  <c r="L2300" i="4"/>
  <c r="J2300" i="4"/>
  <c r="P2284" i="4"/>
  <c r="O2284" i="4"/>
  <c r="O2283" i="4" s="1"/>
  <c r="N2284" i="4"/>
  <c r="N2283" i="4" s="1"/>
  <c r="M2284" i="4"/>
  <c r="M2283" i="4" s="1"/>
  <c r="L2284" i="4"/>
  <c r="J2284" i="4"/>
  <c r="P2281" i="4"/>
  <c r="O2281" i="4"/>
  <c r="O2280" i="4" s="1"/>
  <c r="N2281" i="4"/>
  <c r="N2280" i="4" s="1"/>
  <c r="M2281" i="4"/>
  <c r="M2280" i="4" s="1"/>
  <c r="L2281" i="4"/>
  <c r="J2281" i="4"/>
  <c r="P2276" i="4"/>
  <c r="O2276" i="4"/>
  <c r="O2267" i="4" s="1"/>
  <c r="N2276" i="4"/>
  <c r="N2267" i="4" s="1"/>
  <c r="M2276" i="4"/>
  <c r="M2267" i="4" s="1"/>
  <c r="L2276" i="4"/>
  <c r="J2276" i="4"/>
  <c r="P2265" i="4"/>
  <c r="O2265" i="4"/>
  <c r="N2265" i="4"/>
  <c r="M2265" i="4"/>
  <c r="L2265" i="4"/>
  <c r="J2265" i="4"/>
  <c r="P2259" i="4"/>
  <c r="O2259" i="4"/>
  <c r="O2257" i="4" s="1"/>
  <c r="N2259" i="4"/>
  <c r="N2257" i="4" s="1"/>
  <c r="M2259" i="4"/>
  <c r="M2257" i="4" s="1"/>
  <c r="L2259" i="4"/>
  <c r="J2259" i="4"/>
  <c r="P2243" i="4"/>
  <c r="O2243" i="4"/>
  <c r="O2242" i="4" s="1"/>
  <c r="N2243" i="4"/>
  <c r="N2242" i="4" s="1"/>
  <c r="M2243" i="4"/>
  <c r="M2242" i="4" s="1"/>
  <c r="L2243" i="4"/>
  <c r="J2243" i="4"/>
  <c r="P2240" i="4"/>
  <c r="O2240" i="4"/>
  <c r="O2239" i="4" s="1"/>
  <c r="N2240" i="4"/>
  <c r="N2239" i="4" s="1"/>
  <c r="M2240" i="4"/>
  <c r="M2239" i="4" s="1"/>
  <c r="L2240" i="4"/>
  <c r="J2240" i="4"/>
  <c r="P2235" i="4"/>
  <c r="O2235" i="4"/>
  <c r="O2227" i="4" s="1"/>
  <c r="N2235" i="4"/>
  <c r="N2227" i="4" s="1"/>
  <c r="M2235" i="4"/>
  <c r="M2227" i="4" s="1"/>
  <c r="L2235" i="4"/>
  <c r="J2235" i="4"/>
  <c r="P2225" i="4"/>
  <c r="O2225" i="4"/>
  <c r="N2225" i="4"/>
  <c r="M2225" i="4"/>
  <c r="L2225" i="4"/>
  <c r="J2225" i="4"/>
  <c r="O2217" i="4"/>
  <c r="N2217" i="4"/>
  <c r="M2217" i="4"/>
  <c r="P2203" i="4"/>
  <c r="O2203" i="4"/>
  <c r="O2202" i="4" s="1"/>
  <c r="N2203" i="4"/>
  <c r="N2202" i="4" s="1"/>
  <c r="M2203" i="4"/>
  <c r="M2202" i="4" s="1"/>
  <c r="L2203" i="4"/>
  <c r="J2203" i="4"/>
  <c r="P2200" i="4"/>
  <c r="O2200" i="4"/>
  <c r="O2199" i="4" s="1"/>
  <c r="N2200" i="4"/>
  <c r="N2199" i="4" s="1"/>
  <c r="M2200" i="4"/>
  <c r="M2199" i="4" s="1"/>
  <c r="L2200" i="4"/>
  <c r="J2200" i="4"/>
  <c r="P2195" i="4"/>
  <c r="O2195" i="4"/>
  <c r="O2187" i="4" s="1"/>
  <c r="N2195" i="4"/>
  <c r="N2187" i="4" s="1"/>
  <c r="M2195" i="4"/>
  <c r="M2187" i="4" s="1"/>
  <c r="L2195" i="4"/>
  <c r="J2195" i="4"/>
  <c r="P2185" i="4"/>
  <c r="O2185" i="4"/>
  <c r="N2185" i="4"/>
  <c r="M2185" i="4"/>
  <c r="L2185" i="4"/>
  <c r="J2185" i="4"/>
  <c r="P2179" i="4"/>
  <c r="O2179" i="4"/>
  <c r="O2177" i="4" s="1"/>
  <c r="N2179" i="4"/>
  <c r="N2177" i="4" s="1"/>
  <c r="M2179" i="4"/>
  <c r="M2177" i="4" s="1"/>
  <c r="L2179" i="4"/>
  <c r="J2179" i="4"/>
  <c r="P2162" i="4"/>
  <c r="O2162" i="4"/>
  <c r="O2161" i="4" s="1"/>
  <c r="N2162" i="4"/>
  <c r="N2161" i="4" s="1"/>
  <c r="M2162" i="4"/>
  <c r="M2161" i="4" s="1"/>
  <c r="L2162" i="4"/>
  <c r="J2162" i="4"/>
  <c r="P2159" i="4"/>
  <c r="O2159" i="4"/>
  <c r="O2158" i="4" s="1"/>
  <c r="N2159" i="4"/>
  <c r="N2158" i="4" s="1"/>
  <c r="M2159" i="4"/>
  <c r="M2158" i="4" s="1"/>
  <c r="L2159" i="4"/>
  <c r="J2159" i="4"/>
  <c r="P2154" i="4"/>
  <c r="O2154" i="4"/>
  <c r="O2146" i="4" s="1"/>
  <c r="N2154" i="4"/>
  <c r="N2146" i="4" s="1"/>
  <c r="M2154" i="4"/>
  <c r="M2146" i="4" s="1"/>
  <c r="L2154" i="4"/>
  <c r="J2154" i="4"/>
  <c r="P2144" i="4"/>
  <c r="O2144" i="4"/>
  <c r="N2144" i="4"/>
  <c r="M2144" i="4"/>
  <c r="L2144" i="4"/>
  <c r="J2144" i="4"/>
  <c r="O2136" i="4"/>
  <c r="N2136" i="4"/>
  <c r="M2136" i="4"/>
  <c r="P2080" i="4"/>
  <c r="O2080" i="4"/>
  <c r="O2079" i="4" s="1"/>
  <c r="N2080" i="4"/>
  <c r="N2079" i="4" s="1"/>
  <c r="M2080" i="4"/>
  <c r="M2079" i="4" s="1"/>
  <c r="L2080" i="4"/>
  <c r="J2080" i="4"/>
  <c r="P2077" i="4"/>
  <c r="O2077" i="4"/>
  <c r="O2076" i="4" s="1"/>
  <c r="N2077" i="4"/>
  <c r="N2076" i="4" s="1"/>
  <c r="M2077" i="4"/>
  <c r="M2076" i="4" s="1"/>
  <c r="L2077" i="4"/>
  <c r="J2077" i="4"/>
  <c r="P2072" i="4"/>
  <c r="O2072" i="4"/>
  <c r="O2063" i="4" s="1"/>
  <c r="N2072" i="4"/>
  <c r="N2063" i="4" s="1"/>
  <c r="M2072" i="4"/>
  <c r="M2063" i="4" s="1"/>
  <c r="L2072" i="4"/>
  <c r="J2072" i="4"/>
  <c r="P2061" i="4"/>
  <c r="O2061" i="4"/>
  <c r="N2061" i="4"/>
  <c r="M2061" i="4"/>
  <c r="L2061" i="4"/>
  <c r="J2061" i="4"/>
  <c r="P2055" i="4"/>
  <c r="O2055" i="4"/>
  <c r="O2053" i="4" s="1"/>
  <c r="N2055" i="4"/>
  <c r="N2053" i="4" s="1"/>
  <c r="M2055" i="4"/>
  <c r="M2053" i="4" s="1"/>
  <c r="L2055" i="4"/>
  <c r="J2055" i="4"/>
  <c r="P2038" i="4"/>
  <c r="O2038" i="4"/>
  <c r="O2037" i="4" s="1"/>
  <c r="N2038" i="4"/>
  <c r="N2037" i="4" s="1"/>
  <c r="M2038" i="4"/>
  <c r="M2037" i="4" s="1"/>
  <c r="L2038" i="4"/>
  <c r="J2038" i="4"/>
  <c r="P2035" i="4"/>
  <c r="O2035" i="4"/>
  <c r="O2034" i="4" s="1"/>
  <c r="N2035" i="4"/>
  <c r="N2034" i="4" s="1"/>
  <c r="M2035" i="4"/>
  <c r="M2034" i="4" s="1"/>
  <c r="L2035" i="4"/>
  <c r="J2035" i="4"/>
  <c r="P2030" i="4"/>
  <c r="P2023" i="4" s="1"/>
  <c r="O2030" i="4"/>
  <c r="O2023" i="4" s="1"/>
  <c r="N2030" i="4"/>
  <c r="M2030" i="4"/>
  <c r="M2023" i="4" s="1"/>
  <c r="L2030" i="4"/>
  <c r="L2023" i="4" s="1"/>
  <c r="J2030" i="4"/>
  <c r="J2023" i="4" s="1"/>
  <c r="O2013" i="4"/>
  <c r="N2013" i="4"/>
  <c r="M2013" i="4"/>
  <c r="O1916" i="4"/>
  <c r="N1916" i="4"/>
  <c r="M1916" i="4"/>
  <c r="P1914" i="4"/>
  <c r="O1914" i="4"/>
  <c r="O1913" i="4" s="1"/>
  <c r="N1914" i="4"/>
  <c r="N1913" i="4" s="1"/>
  <c r="M1914" i="4"/>
  <c r="M1913" i="4" s="1"/>
  <c r="L1914" i="4"/>
  <c r="J1914" i="4"/>
  <c r="P1909" i="4"/>
  <c r="O1909" i="4"/>
  <c r="O1900" i="4" s="1"/>
  <c r="N1909" i="4"/>
  <c r="N1900" i="4" s="1"/>
  <c r="M1909" i="4"/>
  <c r="M1900" i="4" s="1"/>
  <c r="L1909" i="4"/>
  <c r="J1909" i="4"/>
  <c r="P1898" i="4"/>
  <c r="O1898" i="4"/>
  <c r="N1898" i="4"/>
  <c r="M1898" i="4"/>
  <c r="L1898" i="4"/>
  <c r="J1898" i="4"/>
  <c r="P1892" i="4"/>
  <c r="O1892" i="4"/>
  <c r="O1890" i="4" s="1"/>
  <c r="N1892" i="4"/>
  <c r="N1890" i="4" s="1"/>
  <c r="M1892" i="4"/>
  <c r="M1890" i="4" s="1"/>
  <c r="L1892" i="4"/>
  <c r="J1892" i="4"/>
  <c r="P1876" i="4"/>
  <c r="O1876" i="4"/>
  <c r="O1875" i="4" s="1"/>
  <c r="N1876" i="4"/>
  <c r="N1875" i="4" s="1"/>
  <c r="M1876" i="4"/>
  <c r="M1875" i="4" s="1"/>
  <c r="L1876" i="4"/>
  <c r="J1876" i="4"/>
  <c r="P1873" i="4"/>
  <c r="O1873" i="4"/>
  <c r="O1872" i="4" s="1"/>
  <c r="N1873" i="4"/>
  <c r="N1872" i="4" s="1"/>
  <c r="M1873" i="4"/>
  <c r="M1872" i="4" s="1"/>
  <c r="L1873" i="4"/>
  <c r="J1873" i="4"/>
  <c r="P1868" i="4"/>
  <c r="O1868" i="4"/>
  <c r="O1860" i="4" s="1"/>
  <c r="N1868" i="4"/>
  <c r="N1860" i="4" s="1"/>
  <c r="M1868" i="4"/>
  <c r="M1860" i="4" s="1"/>
  <c r="L1868" i="4"/>
  <c r="J1868" i="4"/>
  <c r="P1858" i="4"/>
  <c r="O1858" i="4"/>
  <c r="N1858" i="4"/>
  <c r="M1858" i="4"/>
  <c r="L1858" i="4"/>
  <c r="J1858" i="4"/>
  <c r="P1852" i="4"/>
  <c r="O1852" i="4"/>
  <c r="O1850" i="4" s="1"/>
  <c r="N1852" i="4"/>
  <c r="N1850" i="4" s="1"/>
  <c r="M1852" i="4"/>
  <c r="M1850" i="4" s="1"/>
  <c r="L1852" i="4"/>
  <c r="J1852" i="4"/>
  <c r="P1835" i="4"/>
  <c r="O1835" i="4"/>
  <c r="O1834" i="4" s="1"/>
  <c r="N1835" i="4"/>
  <c r="N1834" i="4" s="1"/>
  <c r="M1835" i="4"/>
  <c r="M1834" i="4" s="1"/>
  <c r="L1835" i="4"/>
  <c r="J1835" i="4"/>
  <c r="P1832" i="4"/>
  <c r="O1832" i="4"/>
  <c r="O1831" i="4" s="1"/>
  <c r="N1832" i="4"/>
  <c r="N1831" i="4" s="1"/>
  <c r="M1832" i="4"/>
  <c r="M1831" i="4" s="1"/>
  <c r="L1832" i="4"/>
  <c r="J1832" i="4"/>
  <c r="P1827" i="4"/>
  <c r="P1819" i="4" s="1"/>
  <c r="O1827" i="4"/>
  <c r="O1819" i="4" s="1"/>
  <c r="N1827" i="4"/>
  <c r="N1819" i="4" s="1"/>
  <c r="M1827" i="4"/>
  <c r="M1819" i="4" s="1"/>
  <c r="L1827" i="4"/>
  <c r="L1819" i="4" s="1"/>
  <c r="J1827" i="4"/>
  <c r="J1819" i="4" s="1"/>
  <c r="P1817" i="4"/>
  <c r="O1817" i="4"/>
  <c r="N1817" i="4"/>
  <c r="M1817" i="4"/>
  <c r="L1817" i="4"/>
  <c r="J1817" i="4"/>
  <c r="P1812" i="4"/>
  <c r="O1812" i="4"/>
  <c r="O1810" i="4" s="1"/>
  <c r="N1812" i="4"/>
  <c r="N1810" i="4" s="1"/>
  <c r="M1812" i="4"/>
  <c r="M1810" i="4" s="1"/>
  <c r="L1812" i="4"/>
  <c r="J1812" i="4"/>
  <c r="P1791" i="4"/>
  <c r="O1791" i="4"/>
  <c r="O1790" i="4" s="1"/>
  <c r="N1791" i="4"/>
  <c r="N1790" i="4" s="1"/>
  <c r="M1791" i="4"/>
  <c r="M1790" i="4" s="1"/>
  <c r="L1791" i="4"/>
  <c r="J1791" i="4"/>
  <c r="P1786" i="4"/>
  <c r="O1786" i="4"/>
  <c r="O1779" i="4" s="1"/>
  <c r="N1786" i="4"/>
  <c r="N1779" i="4" s="1"/>
  <c r="M1786" i="4"/>
  <c r="M1779" i="4" s="1"/>
  <c r="L1786" i="4"/>
  <c r="J1786" i="4"/>
  <c r="P1777" i="4"/>
  <c r="O1777" i="4"/>
  <c r="N1777" i="4"/>
  <c r="M1777" i="4"/>
  <c r="L1777" i="4"/>
  <c r="J1777" i="4"/>
  <c r="P1771" i="4"/>
  <c r="O1771" i="4"/>
  <c r="O1769" i="4" s="1"/>
  <c r="N1771" i="4"/>
  <c r="N1769" i="4" s="1"/>
  <c r="M1771" i="4"/>
  <c r="M1769" i="4" s="1"/>
  <c r="L1771" i="4"/>
  <c r="J1771" i="4"/>
  <c r="P1753" i="4"/>
  <c r="O1753" i="4"/>
  <c r="O1752" i="4" s="1"/>
  <c r="N1753" i="4"/>
  <c r="N1752" i="4" s="1"/>
  <c r="M1753" i="4"/>
  <c r="M1752" i="4" s="1"/>
  <c r="L1753" i="4"/>
  <c r="J1753" i="4"/>
  <c r="P1750" i="4"/>
  <c r="P1749" i="4" s="1"/>
  <c r="O1750" i="4"/>
  <c r="O1749" i="4" s="1"/>
  <c r="N1750" i="4"/>
  <c r="N1749" i="4" s="1"/>
  <c r="M1750" i="4"/>
  <c r="M1749" i="4" s="1"/>
  <c r="L1750" i="4"/>
  <c r="J1750" i="4"/>
  <c r="P1745" i="4"/>
  <c r="O1745" i="4"/>
  <c r="O1738" i="4" s="1"/>
  <c r="N1745" i="4"/>
  <c r="N1738" i="4" s="1"/>
  <c r="M1745" i="4"/>
  <c r="M1738" i="4" s="1"/>
  <c r="L1745" i="4"/>
  <c r="J1745" i="4"/>
  <c r="P1736" i="4"/>
  <c r="O1736" i="4"/>
  <c r="N1736" i="4"/>
  <c r="M1736" i="4"/>
  <c r="L1736" i="4"/>
  <c r="J1736" i="4"/>
  <c r="P1730" i="4"/>
  <c r="P1728" i="4" s="1"/>
  <c r="O1730" i="4"/>
  <c r="O1728" i="4" s="1"/>
  <c r="N1730" i="4"/>
  <c r="N1728" i="4" s="1"/>
  <c r="M1730" i="4"/>
  <c r="M1728" i="4" s="1"/>
  <c r="L1730" i="4"/>
  <c r="J1730" i="4"/>
  <c r="P1714" i="4"/>
  <c r="O1714" i="4"/>
  <c r="O1713" i="4" s="1"/>
  <c r="N1714" i="4"/>
  <c r="N1713" i="4" s="1"/>
  <c r="M1714" i="4"/>
  <c r="M1713" i="4" s="1"/>
  <c r="L1714" i="4"/>
  <c r="J1714" i="4"/>
  <c r="P1711" i="4"/>
  <c r="O1711" i="4"/>
  <c r="O1710" i="4" s="1"/>
  <c r="N1711" i="4"/>
  <c r="N1710" i="4" s="1"/>
  <c r="M1711" i="4"/>
  <c r="M1710" i="4" s="1"/>
  <c r="L1711" i="4"/>
  <c r="J1711" i="4"/>
  <c r="P1706" i="4"/>
  <c r="O1706" i="4"/>
  <c r="O1698" i="4" s="1"/>
  <c r="N1706" i="4"/>
  <c r="N1698" i="4" s="1"/>
  <c r="M1706" i="4"/>
  <c r="M1698" i="4" s="1"/>
  <c r="L1706" i="4"/>
  <c r="J1706" i="4"/>
  <c r="P1696" i="4"/>
  <c r="O1696" i="4"/>
  <c r="N1696" i="4"/>
  <c r="M1696" i="4"/>
  <c r="L1696" i="4"/>
  <c r="J1696" i="4"/>
  <c r="P1690" i="4"/>
  <c r="O1690" i="4"/>
  <c r="O1688" i="4" s="1"/>
  <c r="N1690" i="4"/>
  <c r="N1688" i="4" s="1"/>
  <c r="M1690" i="4"/>
  <c r="M1688" i="4" s="1"/>
  <c r="L1690" i="4"/>
  <c r="J1690" i="4"/>
  <c r="P1673" i="4"/>
  <c r="O1673" i="4"/>
  <c r="O1672" i="4" s="1"/>
  <c r="N1673" i="4"/>
  <c r="N1672" i="4" s="1"/>
  <c r="M1673" i="4"/>
  <c r="M1672" i="4" s="1"/>
  <c r="L1673" i="4"/>
  <c r="J1673" i="4"/>
  <c r="P1670" i="4"/>
  <c r="O1670" i="4"/>
  <c r="O1669" i="4" s="1"/>
  <c r="N1670" i="4"/>
  <c r="N1669" i="4" s="1"/>
  <c r="M1670" i="4"/>
  <c r="M1669" i="4" s="1"/>
  <c r="L1670" i="4"/>
  <c r="J1670" i="4"/>
  <c r="P1665" i="4"/>
  <c r="O1665" i="4"/>
  <c r="O1657" i="4" s="1"/>
  <c r="N1665" i="4"/>
  <c r="N1657" i="4" s="1"/>
  <c r="M1665" i="4"/>
  <c r="M1657" i="4" s="1"/>
  <c r="L1665" i="4"/>
  <c r="J1665" i="4"/>
  <c r="P1655" i="4"/>
  <c r="O1655" i="4"/>
  <c r="N1655" i="4"/>
  <c r="M1655" i="4"/>
  <c r="L1655" i="4"/>
  <c r="J1655" i="4"/>
  <c r="P1649" i="4"/>
  <c r="O1649" i="4"/>
  <c r="O1647" i="4" s="1"/>
  <c r="N1649" i="4"/>
  <c r="N1647" i="4" s="1"/>
  <c r="M1649" i="4"/>
  <c r="M1647" i="4" s="1"/>
  <c r="L1649" i="4"/>
  <c r="J1649" i="4"/>
  <c r="P1633" i="4"/>
  <c r="O1633" i="4"/>
  <c r="O1632" i="4" s="1"/>
  <c r="N1633" i="4"/>
  <c r="N1632" i="4" s="1"/>
  <c r="M1633" i="4"/>
  <c r="M1632" i="4" s="1"/>
  <c r="L1633" i="4"/>
  <c r="J1633" i="4"/>
  <c r="P1630" i="4"/>
  <c r="O1630" i="4"/>
  <c r="O1629" i="4" s="1"/>
  <c r="N1630" i="4"/>
  <c r="N1629" i="4" s="1"/>
  <c r="M1630" i="4"/>
  <c r="M1629" i="4" s="1"/>
  <c r="L1630" i="4"/>
  <c r="J1630" i="4"/>
  <c r="P1625" i="4"/>
  <c r="O1625" i="4"/>
  <c r="N1625" i="4"/>
  <c r="M1625" i="4"/>
  <c r="L1625" i="4"/>
  <c r="J1625" i="4"/>
  <c r="P1616" i="4"/>
  <c r="O1616" i="4"/>
  <c r="N1616" i="4"/>
  <c r="M1616" i="4"/>
  <c r="L1616" i="4"/>
  <c r="J1616" i="4"/>
  <c r="P1610" i="4"/>
  <c r="O1610" i="4"/>
  <c r="O1608" i="4" s="1"/>
  <c r="N1610" i="4"/>
  <c r="N1608" i="4" s="1"/>
  <c r="M1610" i="4"/>
  <c r="M1608" i="4" s="1"/>
  <c r="L1610" i="4"/>
  <c r="J1610" i="4"/>
  <c r="P11405" i="4"/>
  <c r="O11405" i="4"/>
  <c r="N11405" i="4"/>
  <c r="M11405" i="4"/>
  <c r="P11255" i="4"/>
  <c r="O11255" i="4"/>
  <c r="N11255" i="4"/>
  <c r="M11255" i="4"/>
  <c r="P11205" i="4"/>
  <c r="O11205" i="4"/>
  <c r="N11205" i="4"/>
  <c r="M11205" i="4"/>
  <c r="J1588" i="4"/>
  <c r="P11155" i="4"/>
  <c r="O11155" i="4"/>
  <c r="N11155" i="4"/>
  <c r="M11155" i="4"/>
  <c r="J1587" i="4"/>
  <c r="P10605" i="4"/>
  <c r="O10605" i="4"/>
  <c r="N10605" i="4"/>
  <c r="M10605" i="4"/>
  <c r="P10355" i="4"/>
  <c r="O10355" i="4"/>
  <c r="N10355" i="4"/>
  <c r="M10355" i="4"/>
  <c r="J1583" i="4"/>
  <c r="P10155" i="4"/>
  <c r="O10155" i="4"/>
  <c r="N10155" i="4"/>
  <c r="M10155" i="4"/>
  <c r="P10105" i="4"/>
  <c r="O10105" i="4"/>
  <c r="N10105" i="4"/>
  <c r="M10105" i="4"/>
  <c r="P10055" i="4"/>
  <c r="O10055" i="4"/>
  <c r="N10055" i="4"/>
  <c r="M10055" i="4"/>
  <c r="J1577" i="4"/>
  <c r="P10005" i="4"/>
  <c r="O10005" i="4"/>
  <c r="N10005" i="4"/>
  <c r="M10005" i="4"/>
  <c r="P9955" i="4"/>
  <c r="O9955" i="4"/>
  <c r="N9955" i="4"/>
  <c r="M9955" i="4"/>
  <c r="P9905" i="4"/>
  <c r="O9905" i="4"/>
  <c r="N9905" i="4"/>
  <c r="M9905" i="4"/>
  <c r="P9855" i="4"/>
  <c r="O9855" i="4"/>
  <c r="N9855" i="4"/>
  <c r="M9855" i="4"/>
  <c r="P9805" i="4"/>
  <c r="O9805" i="4"/>
  <c r="N9805" i="4"/>
  <c r="M9805" i="4"/>
  <c r="P9555" i="4"/>
  <c r="O9555" i="4"/>
  <c r="N9555" i="4"/>
  <c r="M9555" i="4"/>
  <c r="P9455" i="4"/>
  <c r="O9455" i="4"/>
  <c r="N9455" i="4"/>
  <c r="M9455" i="4"/>
  <c r="P9505" i="4"/>
  <c r="O9505" i="4"/>
  <c r="N9505" i="4"/>
  <c r="M9505" i="4"/>
  <c r="P9605" i="4"/>
  <c r="O9605" i="4"/>
  <c r="N9605" i="4"/>
  <c r="M9605" i="4"/>
  <c r="P9405" i="4"/>
  <c r="O9405" i="4"/>
  <c r="N9405" i="4"/>
  <c r="M9405" i="4"/>
  <c r="P9305" i="4"/>
  <c r="O9305" i="4"/>
  <c r="N9305" i="4"/>
  <c r="M9305" i="4"/>
  <c r="P1553" i="4"/>
  <c r="O1553" i="4"/>
  <c r="N1553" i="4"/>
  <c r="M1553" i="4"/>
  <c r="L1553" i="4"/>
  <c r="J1547" i="4"/>
  <c r="I1547" i="4" s="1"/>
  <c r="J1545" i="4"/>
  <c r="I1545" i="4" s="1"/>
  <c r="J1544" i="4"/>
  <c r="I1544" i="4" s="1"/>
  <c r="P11404" i="4"/>
  <c r="O11404" i="4"/>
  <c r="N11404" i="4"/>
  <c r="M11404" i="4"/>
  <c r="P1529" i="4"/>
  <c r="P11354" i="4" s="1"/>
  <c r="O1529" i="4"/>
  <c r="O11354" i="4" s="1"/>
  <c r="N1529" i="4"/>
  <c r="N11354" i="4" s="1"/>
  <c r="M1529" i="4"/>
  <c r="M11354" i="4" s="1"/>
  <c r="L1529" i="4"/>
  <c r="J1529" i="4"/>
  <c r="P11254" i="4"/>
  <c r="O11254" i="4"/>
  <c r="N11254" i="4"/>
  <c r="M11254" i="4"/>
  <c r="P11204" i="4"/>
  <c r="O11204" i="4"/>
  <c r="N11204" i="4"/>
  <c r="M11204" i="4"/>
  <c r="P1510" i="4"/>
  <c r="P10704" i="4" s="1"/>
  <c r="P10654" i="4" s="1"/>
  <c r="O1510" i="4"/>
  <c r="N1510" i="4"/>
  <c r="M1510" i="4"/>
  <c r="L1510" i="4"/>
  <c r="J1510" i="4"/>
  <c r="P1503" i="4"/>
  <c r="P10404" i="4" s="1"/>
  <c r="O1503" i="4"/>
  <c r="O10404" i="4" s="1"/>
  <c r="N1503" i="4"/>
  <c r="N10404" i="4" s="1"/>
  <c r="M1503" i="4"/>
  <c r="M10404" i="4" s="1"/>
  <c r="L1503" i="4"/>
  <c r="J1503" i="4"/>
  <c r="P1501" i="4"/>
  <c r="P10354" i="4" s="1"/>
  <c r="O1501" i="4"/>
  <c r="O10354" i="4" s="1"/>
  <c r="N1501" i="4"/>
  <c r="N10354" i="4" s="1"/>
  <c r="M1501" i="4"/>
  <c r="M10354" i="4" s="1"/>
  <c r="L1501" i="4"/>
  <c r="J1501" i="4"/>
  <c r="P1499" i="4"/>
  <c r="P10304" i="4" s="1"/>
  <c r="O1499" i="4"/>
  <c r="O10304" i="4" s="1"/>
  <c r="N1499" i="4"/>
  <c r="N10304" i="4" s="1"/>
  <c r="M1499" i="4"/>
  <c r="M10304" i="4" s="1"/>
  <c r="L1499" i="4"/>
  <c r="J1499" i="4"/>
  <c r="P1483" i="4"/>
  <c r="P10204" i="4" s="1"/>
  <c r="P9754" i="4" s="1"/>
  <c r="O1483" i="4"/>
  <c r="N1483" i="4"/>
  <c r="M1483" i="4"/>
  <c r="L1483" i="4"/>
  <c r="J1483" i="4"/>
  <c r="P1475" i="4"/>
  <c r="O1475" i="4"/>
  <c r="N1475" i="4"/>
  <c r="M1475" i="4"/>
  <c r="L1475" i="4"/>
  <c r="J1475" i="4"/>
  <c r="P1468" i="4"/>
  <c r="O1468" i="4"/>
  <c r="O1466" i="4" s="1"/>
  <c r="N1468" i="4"/>
  <c r="N1466" i="4" s="1"/>
  <c r="M1468" i="4"/>
  <c r="M1466" i="4" s="1"/>
  <c r="L1468" i="4"/>
  <c r="J1468" i="4"/>
  <c r="P1456" i="4"/>
  <c r="O1456" i="4"/>
  <c r="O1459" i="4" s="1"/>
  <c r="N1456" i="4"/>
  <c r="N1459" i="4" s="1"/>
  <c r="M1456" i="4"/>
  <c r="M1459" i="4" s="1"/>
  <c r="L1456" i="4"/>
  <c r="P1450" i="4"/>
  <c r="O1450" i="4"/>
  <c r="N1450" i="4"/>
  <c r="M1450" i="4"/>
  <c r="L1450" i="4"/>
  <c r="J1450" i="4"/>
  <c r="P1443" i="4"/>
  <c r="O1443" i="4"/>
  <c r="O1442" i="4" s="1"/>
  <c r="N1443" i="4"/>
  <c r="N1442" i="4" s="1"/>
  <c r="M1443" i="4"/>
  <c r="M1442" i="4" s="1"/>
  <c r="L1443" i="4"/>
  <c r="J1443" i="4"/>
  <c r="P10803" i="4"/>
  <c r="O10803" i="4"/>
  <c r="N10803" i="4"/>
  <c r="M10803" i="4"/>
  <c r="P1418" i="4"/>
  <c r="P10703" i="4" s="1"/>
  <c r="O1418" i="4"/>
  <c r="O10703" i="4" s="1"/>
  <c r="N1418" i="4"/>
  <c r="N10703" i="4" s="1"/>
  <c r="M1418" i="4"/>
  <c r="M10703" i="4" s="1"/>
  <c r="L1418" i="4"/>
  <c r="J1418" i="4"/>
  <c r="P10403" i="4"/>
  <c r="O10403" i="4"/>
  <c r="N10403" i="4"/>
  <c r="M10403" i="4"/>
  <c r="P10353" i="4"/>
  <c r="O10353" i="4"/>
  <c r="N10353" i="4"/>
  <c r="M10353" i="4"/>
  <c r="P1402" i="4"/>
  <c r="P10303" i="4" s="1"/>
  <c r="O1402" i="4"/>
  <c r="O10303" i="4" s="1"/>
  <c r="N1402" i="4"/>
  <c r="N10303" i="4" s="1"/>
  <c r="M1402" i="4"/>
  <c r="M10303" i="4" s="1"/>
  <c r="L1402" i="4"/>
  <c r="J1402" i="4"/>
  <c r="P1394" i="4"/>
  <c r="P10203" i="4" s="1"/>
  <c r="P9753" i="4" s="1"/>
  <c r="O1394" i="4"/>
  <c r="N1394" i="4"/>
  <c r="M1394" i="4"/>
  <c r="L1394" i="4"/>
  <c r="J1394" i="4"/>
  <c r="P1390" i="4"/>
  <c r="O1390" i="4"/>
  <c r="N1390" i="4"/>
  <c r="M1390" i="4"/>
  <c r="L1390" i="4"/>
  <c r="J1390" i="4"/>
  <c r="P1384" i="4"/>
  <c r="O1384" i="4"/>
  <c r="O1382" i="4" s="1"/>
  <c r="N1384" i="4"/>
  <c r="N1382" i="4" s="1"/>
  <c r="M1384" i="4"/>
  <c r="M1382" i="4" s="1"/>
  <c r="L1384" i="4"/>
  <c r="J1384" i="4"/>
  <c r="P1372" i="4"/>
  <c r="O1372" i="4"/>
  <c r="O1375" i="4" s="1"/>
  <c r="N1372" i="4"/>
  <c r="N1375" i="4" s="1"/>
  <c r="M1372" i="4"/>
  <c r="M1375" i="4" s="1"/>
  <c r="L1372" i="4"/>
  <c r="J1367" i="4"/>
  <c r="P1359" i="4"/>
  <c r="O1359" i="4"/>
  <c r="O1358" i="4" s="1"/>
  <c r="N1359" i="4"/>
  <c r="N1358" i="4" s="1"/>
  <c r="M1359" i="4"/>
  <c r="M1358" i="4" s="1"/>
  <c r="L1359" i="4"/>
  <c r="J1359" i="4"/>
  <c r="P1356" i="4"/>
  <c r="O1356" i="4"/>
  <c r="O1355" i="4" s="1"/>
  <c r="N1356" i="4"/>
  <c r="N1355" i="4" s="1"/>
  <c r="M1356" i="4"/>
  <c r="M1355" i="4" s="1"/>
  <c r="L1356" i="4"/>
  <c r="J1356" i="4"/>
  <c r="P1352" i="4"/>
  <c r="O1352" i="4"/>
  <c r="O1351" i="4" s="1"/>
  <c r="N1352" i="4"/>
  <c r="N1351" i="4" s="1"/>
  <c r="M1352" i="4"/>
  <c r="M1351" i="4" s="1"/>
  <c r="L1352" i="4"/>
  <c r="J1352" i="4"/>
  <c r="P1348" i="4"/>
  <c r="O1348" i="4"/>
  <c r="O1347" i="4" s="1"/>
  <c r="N1348" i="4"/>
  <c r="N1347" i="4" s="1"/>
  <c r="M1348" i="4"/>
  <c r="M1347" i="4" s="1"/>
  <c r="L1348" i="4"/>
  <c r="J1348" i="4"/>
  <c r="P10652" i="4"/>
  <c r="P1343" i="4"/>
  <c r="P1341" i="4" s="1"/>
  <c r="O1343" i="4"/>
  <c r="O1341" i="4" s="1"/>
  <c r="N1343" i="4"/>
  <c r="N1341" i="4" s="1"/>
  <c r="M1343" i="4"/>
  <c r="M1341" i="4" s="1"/>
  <c r="L1343" i="4"/>
  <c r="L1341" i="4" s="1"/>
  <c r="J1343" i="4"/>
  <c r="J1341" i="4" s="1"/>
  <c r="P1332" i="4"/>
  <c r="P10202" i="4" s="1"/>
  <c r="P9752" i="4" s="1"/>
  <c r="O1332" i="4"/>
  <c r="N1332" i="4"/>
  <c r="M1332" i="4"/>
  <c r="L1332" i="4"/>
  <c r="J1332" i="4"/>
  <c r="P1321" i="4"/>
  <c r="O1321" i="4"/>
  <c r="N1321" i="4"/>
  <c r="M1321" i="4"/>
  <c r="L1321" i="4"/>
  <c r="J1321" i="4"/>
  <c r="P1315" i="4"/>
  <c r="O1315" i="4"/>
  <c r="O1313" i="4" s="1"/>
  <c r="N1315" i="4"/>
  <c r="N1313" i="4" s="1"/>
  <c r="M1315" i="4"/>
  <c r="M1313" i="4" s="1"/>
  <c r="L1315" i="4"/>
  <c r="J1315" i="4"/>
  <c r="P1303" i="4"/>
  <c r="O1303" i="4"/>
  <c r="N1303" i="4"/>
  <c r="M1303" i="4"/>
  <c r="L1303" i="4"/>
  <c r="P1289" i="4"/>
  <c r="O1289" i="4"/>
  <c r="O1288" i="4" s="1"/>
  <c r="N1289" i="4"/>
  <c r="N1288" i="4" s="1"/>
  <c r="M1289" i="4"/>
  <c r="M1288" i="4" s="1"/>
  <c r="L1289" i="4"/>
  <c r="J1289" i="4"/>
  <c r="P1286" i="4"/>
  <c r="O1286" i="4"/>
  <c r="O1285" i="4" s="1"/>
  <c r="N1286" i="4"/>
  <c r="N1285" i="4" s="1"/>
  <c r="M1286" i="4"/>
  <c r="M1285" i="4" s="1"/>
  <c r="L1286" i="4"/>
  <c r="J1286" i="4"/>
  <c r="P1281" i="4"/>
  <c r="P10201" i="4" s="1"/>
  <c r="P9751" i="4" s="1"/>
  <c r="O1281" i="4"/>
  <c r="N1281" i="4"/>
  <c r="M1281" i="4"/>
  <c r="L1281" i="4"/>
  <c r="J1281" i="4"/>
  <c r="P1270" i="4"/>
  <c r="O1270" i="4"/>
  <c r="N1270" i="4"/>
  <c r="M1270" i="4"/>
  <c r="L1270" i="4"/>
  <c r="J1270" i="4"/>
  <c r="P1264" i="4"/>
  <c r="O1264" i="4"/>
  <c r="O1262" i="4" s="1"/>
  <c r="N1264" i="4"/>
  <c r="N1262" i="4" s="1"/>
  <c r="M1264" i="4"/>
  <c r="M1262" i="4" s="1"/>
  <c r="L1264" i="4"/>
  <c r="J1264" i="4"/>
  <c r="P1255" i="4"/>
  <c r="O1255" i="4"/>
  <c r="N1255" i="4"/>
  <c r="M1255" i="4"/>
  <c r="L1255" i="4"/>
  <c r="P1250" i="4"/>
  <c r="N1250" i="4"/>
  <c r="M1250" i="4"/>
  <c r="L1250" i="4"/>
  <c r="J1250" i="4"/>
  <c r="P1249" i="4"/>
  <c r="N1249" i="4"/>
  <c r="M1249" i="4"/>
  <c r="L1249" i="4"/>
  <c r="J1249" i="4"/>
  <c r="P1243" i="4"/>
  <c r="P11350" i="4" s="1"/>
  <c r="P11100" i="4" s="1"/>
  <c r="N1243" i="4"/>
  <c r="M1243" i="4"/>
  <c r="L1243" i="4"/>
  <c r="J1243" i="4"/>
  <c r="P1238" i="4"/>
  <c r="P10850" i="4" s="1"/>
  <c r="P10650" i="4" s="1"/>
  <c r="N1238" i="4"/>
  <c r="M1238" i="4"/>
  <c r="L1238" i="4"/>
  <c r="J1238" i="4"/>
  <c r="P1232" i="4"/>
  <c r="N1232" i="4"/>
  <c r="N1231" i="4" s="1"/>
  <c r="M1232" i="4"/>
  <c r="M1231" i="4" s="1"/>
  <c r="L1232" i="4"/>
  <c r="J1232" i="4"/>
  <c r="P1226" i="4"/>
  <c r="P10200" i="4" s="1"/>
  <c r="P9750" i="4" s="1"/>
  <c r="N1226" i="4"/>
  <c r="M1226" i="4"/>
  <c r="L1226" i="4"/>
  <c r="J1226" i="4"/>
  <c r="P1217" i="4"/>
  <c r="N1217" i="4"/>
  <c r="M1217" i="4"/>
  <c r="L1217" i="4"/>
  <c r="J1217" i="4"/>
  <c r="P1212" i="4"/>
  <c r="N1212" i="4"/>
  <c r="N1210" i="4" s="1"/>
  <c r="M1212" i="4"/>
  <c r="M1210" i="4" s="1"/>
  <c r="L1212" i="4"/>
  <c r="J1212" i="4"/>
  <c r="P1203" i="4"/>
  <c r="O1203" i="4"/>
  <c r="N1203" i="4"/>
  <c r="M1203" i="4"/>
  <c r="L1203" i="4"/>
  <c r="O1185" i="4"/>
  <c r="N1185" i="4"/>
  <c r="M1185" i="4"/>
  <c r="P1168" i="4"/>
  <c r="P10849" i="4" s="1"/>
  <c r="O1168" i="4"/>
  <c r="O10849" i="4" s="1"/>
  <c r="N1168" i="4"/>
  <c r="N10849" i="4" s="1"/>
  <c r="M1168" i="4"/>
  <c r="M10849" i="4" s="1"/>
  <c r="L1168" i="4"/>
  <c r="P10699" i="4"/>
  <c r="O10699" i="4"/>
  <c r="N10699" i="4"/>
  <c r="M10699" i="4"/>
  <c r="P10599" i="4"/>
  <c r="O10599" i="4"/>
  <c r="N10599" i="4"/>
  <c r="M10599" i="4"/>
  <c r="L1127" i="4"/>
  <c r="J1127" i="4"/>
  <c r="P10299" i="4"/>
  <c r="O10299" i="4"/>
  <c r="N10299" i="4"/>
  <c r="M10299" i="4"/>
  <c r="P10199" i="4"/>
  <c r="P9749" i="4" s="1"/>
  <c r="P1110" i="4"/>
  <c r="O1110" i="4"/>
  <c r="N1110" i="4"/>
  <c r="M1110" i="4"/>
  <c r="L1110" i="4"/>
  <c r="J1110" i="4"/>
  <c r="P1104" i="4"/>
  <c r="O1104" i="4"/>
  <c r="O1102" i="4" s="1"/>
  <c r="N1104" i="4"/>
  <c r="N1102" i="4" s="1"/>
  <c r="M1104" i="4"/>
  <c r="M1102" i="4" s="1"/>
  <c r="L1104" i="4"/>
  <c r="J1104" i="4"/>
  <c r="P1092" i="4"/>
  <c r="O1092" i="4"/>
  <c r="N1092" i="4"/>
  <c r="M1092" i="4"/>
  <c r="L1092" i="4"/>
  <c r="P1075" i="4"/>
  <c r="P11248" i="4" s="1"/>
  <c r="P11098" i="4" s="1"/>
  <c r="O1075" i="4"/>
  <c r="N1075" i="4"/>
  <c r="M1075" i="4"/>
  <c r="L1075" i="4"/>
  <c r="J1075" i="4"/>
  <c r="P1070" i="4"/>
  <c r="P10598" i="4" s="1"/>
  <c r="P10248" i="4" s="1"/>
  <c r="O1070" i="4"/>
  <c r="N1070" i="4"/>
  <c r="M1070" i="4"/>
  <c r="L1070" i="4"/>
  <c r="J1070" i="4"/>
  <c r="P1061" i="4"/>
  <c r="P10198" i="4" s="1"/>
  <c r="O1061" i="4"/>
  <c r="O10198" i="4" s="1"/>
  <c r="N1061" i="4"/>
  <c r="N10198" i="4" s="1"/>
  <c r="M1061" i="4"/>
  <c r="M10198" i="4" s="1"/>
  <c r="L1061" i="4"/>
  <c r="J1061" i="4"/>
  <c r="P1054" i="4"/>
  <c r="P9948" i="4" s="1"/>
  <c r="P9748" i="4" s="1"/>
  <c r="O1054" i="4"/>
  <c r="O9948" i="4" s="1"/>
  <c r="O9748" i="4" s="1"/>
  <c r="N1054" i="4"/>
  <c r="N9948" i="4" s="1"/>
  <c r="N9748" i="4" s="1"/>
  <c r="M1054" i="4"/>
  <c r="M9948" i="4" s="1"/>
  <c r="L1054" i="4"/>
  <c r="J1054" i="4"/>
  <c r="P1049" i="4"/>
  <c r="O1049" i="4"/>
  <c r="N1049" i="4"/>
  <c r="M1049" i="4"/>
  <c r="L1049" i="4"/>
  <c r="J1049" i="4"/>
  <c r="P1042" i="4"/>
  <c r="O1042" i="4"/>
  <c r="O1040" i="4" s="1"/>
  <c r="N1042" i="4"/>
  <c r="N1040" i="4" s="1"/>
  <c r="M1042" i="4"/>
  <c r="M1040" i="4" s="1"/>
  <c r="L1042" i="4"/>
  <c r="J1042" i="4"/>
  <c r="P1033" i="4"/>
  <c r="O1033" i="4"/>
  <c r="N1033" i="4"/>
  <c r="M1033" i="4"/>
  <c r="L1033" i="4"/>
  <c r="P1010" i="4"/>
  <c r="P10697" i="4" s="1"/>
  <c r="P10647" i="4" s="1"/>
  <c r="O1010" i="4"/>
  <c r="N1010" i="4"/>
  <c r="M1010" i="4"/>
  <c r="L1010" i="4"/>
  <c r="J1010" i="4"/>
  <c r="P1005" i="4"/>
  <c r="P10597" i="4" s="1"/>
  <c r="O1005" i="4"/>
  <c r="O10597" i="4" s="1"/>
  <c r="N1005" i="4"/>
  <c r="N10597" i="4" s="1"/>
  <c r="M1005" i="4"/>
  <c r="M10597" i="4" s="1"/>
  <c r="L1005" i="4"/>
  <c r="J1005" i="4"/>
  <c r="P1001" i="4"/>
  <c r="P10297" i="4" s="1"/>
  <c r="O1001" i="4"/>
  <c r="O10297" i="4" s="1"/>
  <c r="N1001" i="4"/>
  <c r="N10297" i="4" s="1"/>
  <c r="M1001" i="4"/>
  <c r="M10297" i="4" s="1"/>
  <c r="L1001" i="4"/>
  <c r="J1001" i="4"/>
  <c r="P10197" i="4"/>
  <c r="P9747" i="4" s="1"/>
  <c r="P980" i="4"/>
  <c r="O980" i="4"/>
  <c r="N980" i="4"/>
  <c r="M980" i="4"/>
  <c r="L980" i="4"/>
  <c r="J980" i="4"/>
  <c r="P974" i="4"/>
  <c r="O974" i="4"/>
  <c r="O972" i="4" s="1"/>
  <c r="N974" i="4"/>
  <c r="N972" i="4" s="1"/>
  <c r="M974" i="4"/>
  <c r="M972" i="4" s="1"/>
  <c r="L974" i="4"/>
  <c r="J974" i="4"/>
  <c r="P962" i="4"/>
  <c r="O962" i="4"/>
  <c r="N962" i="4"/>
  <c r="M962" i="4"/>
  <c r="L962" i="4"/>
  <c r="P951" i="4"/>
  <c r="P11396" i="4" s="1"/>
  <c r="O951" i="4"/>
  <c r="O11396" i="4" s="1"/>
  <c r="N951" i="4"/>
  <c r="N11396" i="4" s="1"/>
  <c r="M951" i="4"/>
  <c r="M11396" i="4" s="1"/>
  <c r="L951" i="4"/>
  <c r="P949" i="4"/>
  <c r="P11346" i="4" s="1"/>
  <c r="O949" i="4"/>
  <c r="O11346" i="4" s="1"/>
  <c r="N949" i="4"/>
  <c r="N11346" i="4" s="1"/>
  <c r="M949" i="4"/>
  <c r="M11346" i="4" s="1"/>
  <c r="L949" i="4"/>
  <c r="P946" i="4"/>
  <c r="P11246" i="4" s="1"/>
  <c r="O946" i="4"/>
  <c r="O11246" i="4" s="1"/>
  <c r="N946" i="4"/>
  <c r="N11246" i="4" s="1"/>
  <c r="M946" i="4"/>
  <c r="M11246" i="4" s="1"/>
  <c r="L946" i="4"/>
  <c r="P942" i="4"/>
  <c r="P11196" i="4" s="1"/>
  <c r="O942" i="4"/>
  <c r="O11196" i="4" s="1"/>
  <c r="N942" i="4"/>
  <c r="N11196" i="4" s="1"/>
  <c r="M942" i="4"/>
  <c r="M11196" i="4" s="1"/>
  <c r="L942" i="4"/>
  <c r="P940" i="4"/>
  <c r="P11146" i="4" s="1"/>
  <c r="O940" i="4"/>
  <c r="O11146" i="4" s="1"/>
  <c r="N940" i="4"/>
  <c r="N11146" i="4" s="1"/>
  <c r="M940" i="4"/>
  <c r="M11146" i="4" s="1"/>
  <c r="L940" i="4"/>
  <c r="P936" i="4"/>
  <c r="P10596" i="4" s="1"/>
  <c r="O936" i="4"/>
  <c r="O10596" i="4" s="1"/>
  <c r="N936" i="4"/>
  <c r="N10596" i="4" s="1"/>
  <c r="M936" i="4"/>
  <c r="M10596" i="4" s="1"/>
  <c r="L936" i="4"/>
  <c r="P934" i="4"/>
  <c r="P10296" i="4" s="1"/>
  <c r="O934" i="4"/>
  <c r="O10296" i="4" s="1"/>
  <c r="N934" i="4"/>
  <c r="N10296" i="4" s="1"/>
  <c r="M934" i="4"/>
  <c r="M10296" i="4" s="1"/>
  <c r="L934" i="4"/>
  <c r="P924" i="4"/>
  <c r="P10196" i="4" s="1"/>
  <c r="O924" i="4"/>
  <c r="O10196" i="4" s="1"/>
  <c r="N924" i="4"/>
  <c r="N10196" i="4" s="1"/>
  <c r="M924" i="4"/>
  <c r="M10196" i="4" s="1"/>
  <c r="L924" i="4"/>
  <c r="P916" i="4"/>
  <c r="P10096" i="4" s="1"/>
  <c r="O916" i="4"/>
  <c r="O10096" i="4" s="1"/>
  <c r="N916" i="4"/>
  <c r="N10096" i="4" s="1"/>
  <c r="M916" i="4"/>
  <c r="M10096" i="4" s="1"/>
  <c r="L916" i="4"/>
  <c r="P908" i="4"/>
  <c r="O908" i="4"/>
  <c r="N908" i="4"/>
  <c r="M908" i="4"/>
  <c r="L908" i="4"/>
  <c r="P903" i="4"/>
  <c r="O903" i="4"/>
  <c r="O901" i="4" s="1"/>
  <c r="N903" i="4"/>
  <c r="N901" i="4" s="1"/>
  <c r="M903" i="4"/>
  <c r="M901" i="4" s="1"/>
  <c r="L903" i="4"/>
  <c r="P894" i="4"/>
  <c r="O894" i="4"/>
  <c r="N894" i="4"/>
  <c r="M894" i="4"/>
  <c r="L894" i="4"/>
  <c r="P881" i="4"/>
  <c r="P11395" i="4" s="1"/>
  <c r="O881" i="4"/>
  <c r="O11395" i="4" s="1"/>
  <c r="N881" i="4"/>
  <c r="N11395" i="4" s="1"/>
  <c r="M881" i="4"/>
  <c r="M11395" i="4" s="1"/>
  <c r="L881" i="4"/>
  <c r="P877" i="4"/>
  <c r="P11345" i="4" s="1"/>
  <c r="O877" i="4"/>
  <c r="O11345" i="4" s="1"/>
  <c r="N877" i="4"/>
  <c r="N11345" i="4" s="1"/>
  <c r="M877" i="4"/>
  <c r="M11345" i="4" s="1"/>
  <c r="L877" i="4"/>
  <c r="P873" i="4"/>
  <c r="P11245" i="4" s="1"/>
  <c r="O873" i="4"/>
  <c r="O11245" i="4" s="1"/>
  <c r="N873" i="4"/>
  <c r="N11245" i="4" s="1"/>
  <c r="M873" i="4"/>
  <c r="M11245" i="4" s="1"/>
  <c r="L873" i="4"/>
  <c r="P860" i="4"/>
  <c r="P10845" i="4" s="1"/>
  <c r="O860" i="4"/>
  <c r="O10845" i="4" s="1"/>
  <c r="N860" i="4"/>
  <c r="N10845" i="4" s="1"/>
  <c r="M860" i="4"/>
  <c r="M10845" i="4" s="1"/>
  <c r="L860" i="4"/>
  <c r="P854" i="4"/>
  <c r="P10795" i="4" s="1"/>
  <c r="O854" i="4"/>
  <c r="O10795" i="4" s="1"/>
  <c r="N854" i="4"/>
  <c r="N10795" i="4" s="1"/>
  <c r="M854" i="4"/>
  <c r="M10795" i="4" s="1"/>
  <c r="L854" i="4"/>
  <c r="P852" i="4"/>
  <c r="P10695" i="4" s="1"/>
  <c r="O852" i="4"/>
  <c r="O10695" i="4" s="1"/>
  <c r="N852" i="4"/>
  <c r="N10695" i="4" s="1"/>
  <c r="M852" i="4"/>
  <c r="M10695" i="4" s="1"/>
  <c r="L852" i="4"/>
  <c r="P10445" i="4"/>
  <c r="O10445" i="4"/>
  <c r="N10445" i="4"/>
  <c r="M10445" i="4"/>
  <c r="P840" i="4"/>
  <c r="O840" i="4"/>
  <c r="N840" i="4"/>
  <c r="M840" i="4"/>
  <c r="L840" i="4"/>
  <c r="P831" i="4"/>
  <c r="P10195" i="4" s="1"/>
  <c r="O831" i="4"/>
  <c r="O10195" i="4" s="1"/>
  <c r="N831" i="4"/>
  <c r="N10195" i="4" s="1"/>
  <c r="M831" i="4"/>
  <c r="M10195" i="4" s="1"/>
  <c r="L831" i="4"/>
  <c r="P827" i="4"/>
  <c r="P10095" i="4" s="1"/>
  <c r="O827" i="4"/>
  <c r="O10095" i="4" s="1"/>
  <c r="N827" i="4"/>
  <c r="N10095" i="4" s="1"/>
  <c r="M827" i="4"/>
  <c r="M10095" i="4" s="1"/>
  <c r="L827" i="4"/>
  <c r="P820" i="4"/>
  <c r="P9845" i="4" s="1"/>
  <c r="O820" i="4"/>
  <c r="O9845" i="4" s="1"/>
  <c r="N820" i="4"/>
  <c r="N9845" i="4" s="1"/>
  <c r="M820" i="4"/>
  <c r="M9845" i="4" s="1"/>
  <c r="L820" i="4"/>
  <c r="P816" i="4"/>
  <c r="O816" i="4"/>
  <c r="N816" i="4"/>
  <c r="M816" i="4"/>
  <c r="L816" i="4"/>
  <c r="P810" i="4"/>
  <c r="O810" i="4"/>
  <c r="O808" i="4" s="1"/>
  <c r="N810" i="4"/>
  <c r="N808" i="4" s="1"/>
  <c r="M810" i="4"/>
  <c r="M808" i="4" s="1"/>
  <c r="L810" i="4"/>
  <c r="P798" i="4"/>
  <c r="O798" i="4"/>
  <c r="N798" i="4"/>
  <c r="M798" i="4"/>
  <c r="L798" i="4"/>
  <c r="P787" i="4"/>
  <c r="P11394" i="4" s="1"/>
  <c r="O787" i="4"/>
  <c r="O11394" i="4" s="1"/>
  <c r="N787" i="4"/>
  <c r="N11394" i="4" s="1"/>
  <c r="M787" i="4"/>
  <c r="M11394" i="4" s="1"/>
  <c r="L787" i="4"/>
  <c r="P784" i="4"/>
  <c r="P11244" i="4" s="1"/>
  <c r="O784" i="4"/>
  <c r="O11244" i="4" s="1"/>
  <c r="N784" i="4"/>
  <c r="N11244" i="4" s="1"/>
  <c r="M784" i="4"/>
  <c r="M11244" i="4" s="1"/>
  <c r="L784" i="4"/>
  <c r="P782" i="4"/>
  <c r="P11194" i="4" s="1"/>
  <c r="O782" i="4"/>
  <c r="O11194" i="4" s="1"/>
  <c r="N782" i="4"/>
  <c r="N11194" i="4" s="1"/>
  <c r="M782" i="4"/>
  <c r="M11194" i="4" s="1"/>
  <c r="L782" i="4"/>
  <c r="P780" i="4"/>
  <c r="P11144" i="4" s="1"/>
  <c r="O780" i="4"/>
  <c r="O11144" i="4" s="1"/>
  <c r="N780" i="4"/>
  <c r="N11144" i="4" s="1"/>
  <c r="M780" i="4"/>
  <c r="M11144" i="4" s="1"/>
  <c r="L780" i="4"/>
  <c r="P776" i="4"/>
  <c r="P10744" i="4" s="1"/>
  <c r="P10644" i="4" s="1"/>
  <c r="O776" i="4"/>
  <c r="N776" i="4"/>
  <c r="M776" i="4"/>
  <c r="L776" i="4"/>
  <c r="P772" i="4"/>
  <c r="P10594" i="4" s="1"/>
  <c r="O772" i="4"/>
  <c r="O10594" i="4" s="1"/>
  <c r="N772" i="4"/>
  <c r="N10594" i="4" s="1"/>
  <c r="M772" i="4"/>
  <c r="M10594" i="4" s="1"/>
  <c r="L772" i="4"/>
  <c r="P770" i="4"/>
  <c r="P10394" i="4" s="1"/>
  <c r="O770" i="4"/>
  <c r="O10394" i="4" s="1"/>
  <c r="N770" i="4"/>
  <c r="N10394" i="4" s="1"/>
  <c r="M770" i="4"/>
  <c r="M10394" i="4" s="1"/>
  <c r="L770" i="4"/>
  <c r="P762" i="4"/>
  <c r="P10194" i="4" s="1"/>
  <c r="O762" i="4"/>
  <c r="O10194" i="4" s="1"/>
  <c r="N762" i="4"/>
  <c r="N10194" i="4" s="1"/>
  <c r="M762" i="4"/>
  <c r="M10194" i="4" s="1"/>
  <c r="L762" i="4"/>
  <c r="P757" i="4"/>
  <c r="P10094" i="4" s="1"/>
  <c r="O757" i="4"/>
  <c r="O10094" i="4" s="1"/>
  <c r="N757" i="4"/>
  <c r="N10094" i="4" s="1"/>
  <c r="M757" i="4"/>
  <c r="M10094" i="4" s="1"/>
  <c r="L757" i="4"/>
  <c r="P752" i="4"/>
  <c r="P9944" i="4" s="1"/>
  <c r="O752" i="4"/>
  <c r="O9944" i="4" s="1"/>
  <c r="N752" i="4"/>
  <c r="N9944" i="4" s="1"/>
  <c r="M752" i="4"/>
  <c r="M9944" i="4" s="1"/>
  <c r="L752" i="4"/>
  <c r="P748" i="4"/>
  <c r="P9894" i="4" s="1"/>
  <c r="O748" i="4"/>
  <c r="O9894" i="4" s="1"/>
  <c r="N748" i="4"/>
  <c r="N9894" i="4" s="1"/>
  <c r="M748" i="4"/>
  <c r="M9894" i="4" s="1"/>
  <c r="L748" i="4"/>
  <c r="P743" i="4"/>
  <c r="O743" i="4"/>
  <c r="N743" i="4"/>
  <c r="M743" i="4"/>
  <c r="L743" i="4"/>
  <c r="P737" i="4"/>
  <c r="O737" i="4"/>
  <c r="O735" i="4" s="1"/>
  <c r="N737" i="4"/>
  <c r="N735" i="4" s="1"/>
  <c r="M737" i="4"/>
  <c r="M735" i="4" s="1"/>
  <c r="L737" i="4"/>
  <c r="P728" i="4"/>
  <c r="O728" i="4"/>
  <c r="N728" i="4"/>
  <c r="M728" i="4"/>
  <c r="L728" i="4"/>
  <c r="P723" i="4"/>
  <c r="O723" i="4"/>
  <c r="N723" i="4"/>
  <c r="M723" i="4"/>
  <c r="L723" i="4"/>
  <c r="P722" i="4"/>
  <c r="O722" i="4"/>
  <c r="N722" i="4"/>
  <c r="M722" i="4"/>
  <c r="L722" i="4"/>
  <c r="P716" i="4"/>
  <c r="P11593" i="4" s="1"/>
  <c r="P11624" i="4" s="1"/>
  <c r="O716" i="4"/>
  <c r="O11593" i="4" s="1"/>
  <c r="O11624" i="4" s="1"/>
  <c r="N716" i="4"/>
  <c r="N11593" i="4" s="1"/>
  <c r="N11624" i="4" s="1"/>
  <c r="M716" i="4"/>
  <c r="M11593" i="4" s="1"/>
  <c r="M11624" i="4" s="1"/>
  <c r="L716" i="4"/>
  <c r="P714" i="4"/>
  <c r="P11493" i="4" s="1"/>
  <c r="O714" i="4"/>
  <c r="O11493" i="4" s="1"/>
  <c r="N714" i="4"/>
  <c r="N11493" i="4" s="1"/>
  <c r="M714" i="4"/>
  <c r="M11493" i="4" s="1"/>
  <c r="L714" i="4"/>
  <c r="P710" i="4"/>
  <c r="P11243" i="4" s="1"/>
  <c r="P11093" i="4" s="1"/>
  <c r="O710" i="4"/>
  <c r="N710" i="4"/>
  <c r="M710" i="4"/>
  <c r="L710" i="4"/>
  <c r="P705" i="4"/>
  <c r="P10843" i="4" s="1"/>
  <c r="O705" i="4"/>
  <c r="O10843" i="4" s="1"/>
  <c r="N705" i="4"/>
  <c r="N10843" i="4" s="1"/>
  <c r="M705" i="4"/>
  <c r="M10843" i="4" s="1"/>
  <c r="L705" i="4"/>
  <c r="P702" i="4"/>
  <c r="P10743" i="4" s="1"/>
  <c r="O702" i="4"/>
  <c r="O10743" i="4" s="1"/>
  <c r="N702" i="4"/>
  <c r="N10743" i="4" s="1"/>
  <c r="M702" i="4"/>
  <c r="M10743" i="4" s="1"/>
  <c r="L702" i="4"/>
  <c r="P10693" i="4"/>
  <c r="O10693" i="4"/>
  <c r="N10693" i="4"/>
  <c r="M10693" i="4"/>
  <c r="J10693" i="4"/>
  <c r="P694" i="4"/>
  <c r="P10593" i="4" s="1"/>
  <c r="O694" i="4"/>
  <c r="O10593" i="4" s="1"/>
  <c r="N694" i="4"/>
  <c r="N10593" i="4" s="1"/>
  <c r="M694" i="4"/>
  <c r="M10593" i="4" s="1"/>
  <c r="L694" i="4"/>
  <c r="P689" i="4"/>
  <c r="P10393" i="4" s="1"/>
  <c r="O689" i="4"/>
  <c r="O10393" i="4" s="1"/>
  <c r="N689" i="4"/>
  <c r="N10393" i="4" s="1"/>
  <c r="M689" i="4"/>
  <c r="M10393" i="4" s="1"/>
  <c r="L689" i="4"/>
  <c r="P682" i="4"/>
  <c r="P10343" i="4" s="1"/>
  <c r="O682" i="4"/>
  <c r="O10343" i="4" s="1"/>
  <c r="N682" i="4"/>
  <c r="N10343" i="4" s="1"/>
  <c r="M682" i="4"/>
  <c r="M10343" i="4" s="1"/>
  <c r="L682" i="4"/>
  <c r="P680" i="4"/>
  <c r="P10293" i="4" s="1"/>
  <c r="O680" i="4"/>
  <c r="O10293" i="4" s="1"/>
  <c r="N680" i="4"/>
  <c r="N10293" i="4" s="1"/>
  <c r="M680" i="4"/>
  <c r="M10293" i="4" s="1"/>
  <c r="L680" i="4"/>
  <c r="P674" i="4"/>
  <c r="P10193" i="4" s="1"/>
  <c r="P9743" i="4" s="1"/>
  <c r="O674" i="4"/>
  <c r="N674" i="4"/>
  <c r="M674" i="4"/>
  <c r="L674" i="4"/>
  <c r="P663" i="4"/>
  <c r="O663" i="4"/>
  <c r="N663" i="4"/>
  <c r="M663" i="4"/>
  <c r="L663" i="4"/>
  <c r="P657" i="4"/>
  <c r="O657" i="4"/>
  <c r="O655" i="4" s="1"/>
  <c r="N657" i="4"/>
  <c r="N655" i="4" s="1"/>
  <c r="M657" i="4"/>
  <c r="M655" i="4" s="1"/>
  <c r="L657" i="4"/>
  <c r="P645" i="4"/>
  <c r="O645" i="4"/>
  <c r="N645" i="4"/>
  <c r="M645" i="4"/>
  <c r="L645" i="4"/>
  <c r="P634" i="4"/>
  <c r="O634" i="4"/>
  <c r="O633" i="4" s="1"/>
  <c r="N634" i="4"/>
  <c r="N633" i="4" s="1"/>
  <c r="M634" i="4"/>
  <c r="M633" i="4" s="1"/>
  <c r="L634" i="4"/>
  <c r="J634" i="4"/>
  <c r="P631" i="4"/>
  <c r="O631" i="4"/>
  <c r="O630" i="4" s="1"/>
  <c r="N631" i="4"/>
  <c r="N630" i="4" s="1"/>
  <c r="M631" i="4"/>
  <c r="M630" i="4" s="1"/>
  <c r="L631" i="4"/>
  <c r="J631" i="4"/>
  <c r="P626" i="4"/>
  <c r="P10192" i="4" s="1"/>
  <c r="P9742" i="4" s="1"/>
  <c r="O626" i="4"/>
  <c r="N626" i="4"/>
  <c r="M626" i="4"/>
  <c r="L626" i="4"/>
  <c r="J626" i="4"/>
  <c r="P615" i="4"/>
  <c r="O615" i="4"/>
  <c r="N615" i="4"/>
  <c r="M615" i="4"/>
  <c r="L615" i="4"/>
  <c r="J615" i="4"/>
  <c r="P609" i="4"/>
  <c r="O609" i="4"/>
  <c r="O607" i="4" s="1"/>
  <c r="N609" i="4"/>
  <c r="N607" i="4" s="1"/>
  <c r="M609" i="4"/>
  <c r="M607" i="4" s="1"/>
  <c r="L609" i="4"/>
  <c r="J609" i="4"/>
  <c r="P600" i="4"/>
  <c r="O600" i="4"/>
  <c r="N600" i="4"/>
  <c r="M600" i="4"/>
  <c r="L600" i="4"/>
  <c r="P587" i="4"/>
  <c r="O587" i="4"/>
  <c r="O586" i="4" s="1"/>
  <c r="N587" i="4"/>
  <c r="N586" i="4" s="1"/>
  <c r="M587" i="4"/>
  <c r="M586" i="4" s="1"/>
  <c r="L587" i="4"/>
  <c r="J587" i="4"/>
  <c r="P584" i="4"/>
  <c r="O584" i="4"/>
  <c r="O583" i="4" s="1"/>
  <c r="N584" i="4"/>
  <c r="N583" i="4" s="1"/>
  <c r="M584" i="4"/>
  <c r="M583" i="4" s="1"/>
  <c r="L584" i="4"/>
  <c r="J584" i="4"/>
  <c r="P579" i="4"/>
  <c r="P10191" i="4" s="1"/>
  <c r="P9741" i="4" s="1"/>
  <c r="O579" i="4"/>
  <c r="N579" i="4"/>
  <c r="M579" i="4"/>
  <c r="L579" i="4"/>
  <c r="J579" i="4"/>
  <c r="P569" i="4"/>
  <c r="O569" i="4"/>
  <c r="N569" i="4"/>
  <c r="M569" i="4"/>
  <c r="L569" i="4"/>
  <c r="J569" i="4"/>
  <c r="P563" i="4"/>
  <c r="O563" i="4"/>
  <c r="O561" i="4" s="1"/>
  <c r="N563" i="4"/>
  <c r="N561" i="4" s="1"/>
  <c r="M563" i="4"/>
  <c r="M561" i="4" s="1"/>
  <c r="L563" i="4"/>
  <c r="J563" i="4"/>
  <c r="P542" i="4"/>
  <c r="O542" i="4"/>
  <c r="O541" i="4" s="1"/>
  <c r="N542" i="4"/>
  <c r="N541" i="4" s="1"/>
  <c r="M542" i="4"/>
  <c r="M541" i="4" s="1"/>
  <c r="L542" i="4"/>
  <c r="J542" i="4"/>
  <c r="P539" i="4"/>
  <c r="O539" i="4"/>
  <c r="O538" i="4" s="1"/>
  <c r="N539" i="4"/>
  <c r="N538" i="4" s="1"/>
  <c r="M539" i="4"/>
  <c r="M538" i="4" s="1"/>
  <c r="L539" i="4"/>
  <c r="J539" i="4"/>
  <c r="P532" i="4"/>
  <c r="P10190" i="4" s="1"/>
  <c r="P9740" i="4" s="1"/>
  <c r="O532" i="4"/>
  <c r="N532" i="4"/>
  <c r="M532" i="4"/>
  <c r="L532" i="4"/>
  <c r="J532" i="4"/>
  <c r="P521" i="4"/>
  <c r="O521" i="4"/>
  <c r="N521" i="4"/>
  <c r="M521" i="4"/>
  <c r="L521" i="4"/>
  <c r="J521" i="4"/>
  <c r="P515" i="4"/>
  <c r="P513" i="4" s="1"/>
  <c r="O515" i="4"/>
  <c r="O513" i="4" s="1"/>
  <c r="N515" i="4"/>
  <c r="N513" i="4" s="1"/>
  <c r="M515" i="4"/>
  <c r="M513" i="4" s="1"/>
  <c r="L515" i="4"/>
  <c r="J515" i="4"/>
  <c r="P497" i="4"/>
  <c r="O497" i="4"/>
  <c r="O496" i="4" s="1"/>
  <c r="N497" i="4"/>
  <c r="N496" i="4" s="1"/>
  <c r="M497" i="4"/>
  <c r="M496" i="4" s="1"/>
  <c r="L497" i="4"/>
  <c r="J497" i="4"/>
  <c r="P494" i="4"/>
  <c r="O494" i="4"/>
  <c r="O493" i="4" s="1"/>
  <c r="N494" i="4"/>
  <c r="N493" i="4" s="1"/>
  <c r="M494" i="4"/>
  <c r="M493" i="4" s="1"/>
  <c r="L494" i="4"/>
  <c r="J494" i="4"/>
  <c r="P487" i="4"/>
  <c r="P10189" i="4" s="1"/>
  <c r="P9739" i="4" s="1"/>
  <c r="O487" i="4"/>
  <c r="N487" i="4"/>
  <c r="M487" i="4"/>
  <c r="L487" i="4"/>
  <c r="J487" i="4"/>
  <c r="P476" i="4"/>
  <c r="O476" i="4"/>
  <c r="N476" i="4"/>
  <c r="M476" i="4"/>
  <c r="L476" i="4"/>
  <c r="J476" i="4"/>
  <c r="P470" i="4"/>
  <c r="O470" i="4"/>
  <c r="O468" i="4" s="1"/>
  <c r="N470" i="4"/>
  <c r="N468" i="4" s="1"/>
  <c r="M470" i="4"/>
  <c r="M468" i="4" s="1"/>
  <c r="L470" i="4"/>
  <c r="J470" i="4"/>
  <c r="P461" i="4"/>
  <c r="O461" i="4"/>
  <c r="N461" i="4"/>
  <c r="M461" i="4"/>
  <c r="L461" i="4"/>
  <c r="P455" i="4"/>
  <c r="O455" i="4"/>
  <c r="N455" i="4"/>
  <c r="M455" i="4"/>
  <c r="L455" i="4"/>
  <c r="J455" i="4"/>
  <c r="P449" i="4"/>
  <c r="O449" i="4"/>
  <c r="O448" i="4" s="1"/>
  <c r="N449" i="4"/>
  <c r="N448" i="4" s="1"/>
  <c r="M449" i="4"/>
  <c r="M448" i="4" s="1"/>
  <c r="L449" i="4"/>
  <c r="J449" i="4"/>
  <c r="P446" i="4"/>
  <c r="P10838" i="4" s="1"/>
  <c r="O446" i="4"/>
  <c r="O10838" i="4" s="1"/>
  <c r="N446" i="4"/>
  <c r="N10838" i="4" s="1"/>
  <c r="M446" i="4"/>
  <c r="M10838" i="4" s="1"/>
  <c r="L446" i="4"/>
  <c r="J446" i="4"/>
  <c r="P444" i="4"/>
  <c r="P10788" i="4" s="1"/>
  <c r="O444" i="4"/>
  <c r="O10788" i="4" s="1"/>
  <c r="N444" i="4"/>
  <c r="N10788" i="4" s="1"/>
  <c r="M444" i="4"/>
  <c r="M10788" i="4" s="1"/>
  <c r="L444" i="4"/>
  <c r="J444" i="4"/>
  <c r="P442" i="4"/>
  <c r="P10688" i="4" s="1"/>
  <c r="O442" i="4"/>
  <c r="O10688" i="4" s="1"/>
  <c r="N442" i="4"/>
  <c r="N10688" i="4" s="1"/>
  <c r="M442" i="4"/>
  <c r="M10688" i="4" s="1"/>
  <c r="L442" i="4"/>
  <c r="J442" i="4"/>
  <c r="P438" i="4"/>
  <c r="P10588" i="4" s="1"/>
  <c r="O438" i="4"/>
  <c r="O10588" i="4" s="1"/>
  <c r="N438" i="4"/>
  <c r="N10588" i="4" s="1"/>
  <c r="M438" i="4"/>
  <c r="M10588" i="4" s="1"/>
  <c r="L438" i="4"/>
  <c r="J438" i="4"/>
  <c r="P10438" i="4"/>
  <c r="O10438" i="4"/>
  <c r="N10438" i="4"/>
  <c r="M10438" i="4"/>
  <c r="P433" i="4"/>
  <c r="P10388" i="4" s="1"/>
  <c r="O433" i="4"/>
  <c r="O10388" i="4" s="1"/>
  <c r="N433" i="4"/>
  <c r="N10388" i="4" s="1"/>
  <c r="M433" i="4"/>
  <c r="M10388" i="4" s="1"/>
  <c r="L433" i="4"/>
  <c r="J433" i="4"/>
  <c r="P431" i="4"/>
  <c r="P10288" i="4" s="1"/>
  <c r="O431" i="4"/>
  <c r="O10288" i="4" s="1"/>
  <c r="N431" i="4"/>
  <c r="N10288" i="4" s="1"/>
  <c r="M431" i="4"/>
  <c r="M10288" i="4" s="1"/>
  <c r="L431" i="4"/>
  <c r="J431" i="4"/>
  <c r="P424" i="4"/>
  <c r="P10188" i="4" s="1"/>
  <c r="P9738" i="4" s="1"/>
  <c r="O424" i="4"/>
  <c r="N424" i="4"/>
  <c r="M424" i="4"/>
  <c r="L424" i="4"/>
  <c r="J424" i="4"/>
  <c r="P420" i="4"/>
  <c r="O420" i="4"/>
  <c r="N420" i="4"/>
  <c r="M420" i="4"/>
  <c r="L420" i="4"/>
  <c r="J420" i="4"/>
  <c r="P414" i="4"/>
  <c r="P412" i="4" s="1"/>
  <c r="O414" i="4"/>
  <c r="O412" i="4" s="1"/>
  <c r="N414" i="4"/>
  <c r="N412" i="4" s="1"/>
  <c r="M414" i="4"/>
  <c r="M412" i="4" s="1"/>
  <c r="L414" i="4"/>
  <c r="L412" i="4" s="1"/>
  <c r="P402" i="4"/>
  <c r="O402" i="4"/>
  <c r="P391" i="4"/>
  <c r="O391" i="4"/>
  <c r="O390" i="4" s="1"/>
  <c r="N391" i="4"/>
  <c r="N390" i="4" s="1"/>
  <c r="M391" i="4"/>
  <c r="M390" i="4" s="1"/>
  <c r="L391" i="4"/>
  <c r="J391" i="4"/>
  <c r="P388" i="4"/>
  <c r="O388" i="4"/>
  <c r="O387" i="4" s="1"/>
  <c r="N388" i="4"/>
  <c r="N387" i="4" s="1"/>
  <c r="M388" i="4"/>
  <c r="M387" i="4" s="1"/>
  <c r="L388" i="4"/>
  <c r="J388" i="4"/>
  <c r="P381" i="4"/>
  <c r="O381" i="4"/>
  <c r="N381" i="4"/>
  <c r="M381" i="4"/>
  <c r="L381" i="4"/>
  <c r="J381" i="4"/>
  <c r="P377" i="4"/>
  <c r="O377" i="4"/>
  <c r="N377" i="4"/>
  <c r="M377" i="4"/>
  <c r="L377" i="4"/>
  <c r="J377" i="4"/>
  <c r="P372" i="4"/>
  <c r="O372" i="4"/>
  <c r="O370" i="4" s="1"/>
  <c r="N372" i="4"/>
  <c r="N370" i="4" s="1"/>
  <c r="M372" i="4"/>
  <c r="P363" i="4"/>
  <c r="O363" i="4"/>
  <c r="P347" i="4"/>
  <c r="P11236" i="4" s="1"/>
  <c r="O347" i="4"/>
  <c r="N347" i="4"/>
  <c r="M347" i="4"/>
  <c r="L347" i="4"/>
  <c r="J347" i="4"/>
  <c r="P341" i="4"/>
  <c r="O341" i="4"/>
  <c r="N341" i="4"/>
  <c r="M341" i="4"/>
  <c r="P337" i="4"/>
  <c r="P10186" i="4" s="1"/>
  <c r="P9736" i="4" s="1"/>
  <c r="O337" i="4"/>
  <c r="N337" i="4"/>
  <c r="M337" i="4"/>
  <c r="L337" i="4"/>
  <c r="J337" i="4"/>
  <c r="P332" i="4"/>
  <c r="O332" i="4"/>
  <c r="N332" i="4"/>
  <c r="M332" i="4"/>
  <c r="L332" i="4"/>
  <c r="J332" i="4"/>
  <c r="P326" i="4"/>
  <c r="O326" i="4"/>
  <c r="O324" i="4" s="1"/>
  <c r="N326" i="4"/>
  <c r="N324" i="4" s="1"/>
  <c r="M326" i="4"/>
  <c r="M324" i="4" s="1"/>
  <c r="L326" i="4"/>
  <c r="J326" i="4"/>
  <c r="P317" i="4"/>
  <c r="O317" i="4"/>
  <c r="P305" i="4"/>
  <c r="O305" i="4"/>
  <c r="O304" i="4" s="1"/>
  <c r="N305" i="4"/>
  <c r="N304" i="4" s="1"/>
  <c r="M305" i="4"/>
  <c r="M304" i="4" s="1"/>
  <c r="L305" i="4"/>
  <c r="J305" i="4"/>
  <c r="P302" i="4"/>
  <c r="O302" i="4"/>
  <c r="O301" i="4" s="1"/>
  <c r="N302" i="4"/>
  <c r="N301" i="4" s="1"/>
  <c r="M302" i="4"/>
  <c r="M301" i="4" s="1"/>
  <c r="L302" i="4"/>
  <c r="J302" i="4"/>
  <c r="P297" i="4"/>
  <c r="P10185" i="4" s="1"/>
  <c r="P9735" i="4" s="1"/>
  <c r="O297" i="4"/>
  <c r="N297" i="4"/>
  <c r="M297" i="4"/>
  <c r="L297" i="4"/>
  <c r="J297" i="4"/>
  <c r="P293" i="4"/>
  <c r="O293" i="4"/>
  <c r="N293" i="4"/>
  <c r="M293" i="4"/>
  <c r="L293" i="4"/>
  <c r="J293" i="4"/>
  <c r="P288" i="4"/>
  <c r="O288" i="4"/>
  <c r="O286" i="4" s="1"/>
  <c r="N288" i="4"/>
  <c r="N286" i="4" s="1"/>
  <c r="M288" i="4"/>
  <c r="M286" i="4" s="1"/>
  <c r="L288" i="4"/>
  <c r="J288" i="4"/>
  <c r="P279" i="4"/>
  <c r="O279" i="4"/>
  <c r="P268" i="4"/>
  <c r="O268" i="4"/>
  <c r="O267" i="4" s="1"/>
  <c r="N268" i="4"/>
  <c r="N267" i="4" s="1"/>
  <c r="M268" i="4"/>
  <c r="M267" i="4" s="1"/>
  <c r="L268" i="4"/>
  <c r="J268" i="4"/>
  <c r="P263" i="4"/>
  <c r="P10184" i="4" s="1"/>
  <c r="P9734" i="4" s="1"/>
  <c r="O263" i="4"/>
  <c r="N263" i="4"/>
  <c r="M263" i="4"/>
  <c r="L263" i="4"/>
  <c r="J263" i="4"/>
  <c r="P260" i="4"/>
  <c r="O260" i="4"/>
  <c r="N260" i="4"/>
  <c r="M260" i="4"/>
  <c r="L260" i="4"/>
  <c r="J260" i="4"/>
  <c r="P255" i="4"/>
  <c r="O255" i="4"/>
  <c r="O253" i="4" s="1"/>
  <c r="N255" i="4"/>
  <c r="N253" i="4" s="1"/>
  <c r="M255" i="4"/>
  <c r="M253" i="4" s="1"/>
  <c r="L255" i="4"/>
  <c r="J255" i="4"/>
  <c r="P246" i="4"/>
  <c r="O246" i="4"/>
  <c r="P241" i="4"/>
  <c r="O241" i="4"/>
  <c r="N241" i="4"/>
  <c r="M241" i="4"/>
  <c r="L241" i="4"/>
  <c r="J241" i="4"/>
  <c r="P231" i="4"/>
  <c r="P10383" i="4" s="1"/>
  <c r="P10233" i="4" s="1"/>
  <c r="O231" i="4"/>
  <c r="N231" i="4"/>
  <c r="M231" i="4"/>
  <c r="L231" i="4"/>
  <c r="J231" i="4"/>
  <c r="P223" i="4"/>
  <c r="O223" i="4"/>
  <c r="P208" i="4"/>
  <c r="O208" i="4"/>
  <c r="O207" i="4" s="1"/>
  <c r="N208" i="4"/>
  <c r="N207" i="4" s="1"/>
  <c r="M208" i="4"/>
  <c r="M207" i="4" s="1"/>
  <c r="L208" i="4"/>
  <c r="J208" i="4"/>
  <c r="P203" i="4"/>
  <c r="P10182" i="4" s="1"/>
  <c r="P9732" i="4" s="1"/>
  <c r="O203" i="4"/>
  <c r="N203" i="4"/>
  <c r="M203" i="4"/>
  <c r="L203" i="4"/>
  <c r="J203" i="4"/>
  <c r="P199" i="4"/>
  <c r="O199" i="4"/>
  <c r="N199" i="4"/>
  <c r="M199" i="4"/>
  <c r="L199" i="4"/>
  <c r="J199" i="4"/>
  <c r="P193" i="4"/>
  <c r="O193" i="4"/>
  <c r="O191" i="4" s="1"/>
  <c r="N193" i="4"/>
  <c r="N191" i="4" s="1"/>
  <c r="M193" i="4"/>
  <c r="M191" i="4" s="1"/>
  <c r="L193" i="4"/>
  <c r="J193" i="4"/>
  <c r="P184" i="4"/>
  <c r="O184" i="4"/>
  <c r="P172" i="4"/>
  <c r="O172" i="4"/>
  <c r="O171" i="4" s="1"/>
  <c r="N172" i="4"/>
  <c r="N171" i="4" s="1"/>
  <c r="M172" i="4"/>
  <c r="M171" i="4" s="1"/>
  <c r="L172" i="4"/>
  <c r="J172" i="4"/>
  <c r="P153" i="4"/>
  <c r="P10381" i="4" s="1"/>
  <c r="P10231" i="4" s="1"/>
  <c r="O153" i="4"/>
  <c r="N153" i="4"/>
  <c r="M153" i="4"/>
  <c r="L153" i="4"/>
  <c r="J153" i="4"/>
  <c r="P146" i="4"/>
  <c r="P10181" i="4" s="1"/>
  <c r="P9731" i="4" s="1"/>
  <c r="O146" i="4"/>
  <c r="N146" i="4"/>
  <c r="M146" i="4"/>
  <c r="L146" i="4"/>
  <c r="J146" i="4"/>
  <c r="P142" i="4"/>
  <c r="O142" i="4"/>
  <c r="N142" i="4"/>
  <c r="M142" i="4"/>
  <c r="L142" i="4"/>
  <c r="J142" i="4"/>
  <c r="P137" i="4"/>
  <c r="O137" i="4"/>
  <c r="O135" i="4" s="1"/>
  <c r="N137" i="4"/>
  <c r="N135" i="4" s="1"/>
  <c r="M137" i="4"/>
  <c r="M135" i="4" s="1"/>
  <c r="L137" i="4"/>
  <c r="J137" i="4"/>
  <c r="P125" i="4"/>
  <c r="O125" i="4"/>
  <c r="P114" i="4"/>
  <c r="O114" i="4"/>
  <c r="O113" i="4" s="1"/>
  <c r="N114" i="4"/>
  <c r="N113" i="4" s="1"/>
  <c r="M114" i="4"/>
  <c r="M113" i="4" s="1"/>
  <c r="L114" i="4"/>
  <c r="J114" i="4"/>
  <c r="P108" i="4"/>
  <c r="O108" i="4"/>
  <c r="O107" i="4" s="1"/>
  <c r="N108" i="4"/>
  <c r="N107" i="4" s="1"/>
  <c r="M108" i="4"/>
  <c r="M107" i="4" s="1"/>
  <c r="L108" i="4"/>
  <c r="J108" i="4"/>
  <c r="P103" i="4"/>
  <c r="P10180" i="4" s="1"/>
  <c r="P9730" i="4" s="1"/>
  <c r="O103" i="4"/>
  <c r="N103" i="4"/>
  <c r="M103" i="4"/>
  <c r="L103" i="4"/>
  <c r="J103" i="4"/>
  <c r="P94" i="4"/>
  <c r="O94" i="4"/>
  <c r="O92" i="4" s="1"/>
  <c r="N94" i="4"/>
  <c r="N92" i="4" s="1"/>
  <c r="M94" i="4"/>
  <c r="M92" i="4" s="1"/>
  <c r="L94" i="4"/>
  <c r="J94" i="4"/>
  <c r="P85" i="4"/>
  <c r="O85" i="4"/>
  <c r="P74" i="4"/>
  <c r="O74" i="4"/>
  <c r="O73" i="4" s="1"/>
  <c r="N74" i="4"/>
  <c r="N73" i="4" s="1"/>
  <c r="M74" i="4"/>
  <c r="M73" i="4" s="1"/>
  <c r="L74" i="4"/>
  <c r="J74" i="4"/>
  <c r="P71" i="4"/>
  <c r="O71" i="4"/>
  <c r="O70" i="4" s="1"/>
  <c r="N71" i="4"/>
  <c r="N70" i="4" s="1"/>
  <c r="M71" i="4"/>
  <c r="M70" i="4" s="1"/>
  <c r="L71" i="4"/>
  <c r="J71" i="4"/>
  <c r="P66" i="4"/>
  <c r="P10179" i="4" s="1"/>
  <c r="P9729" i="4" s="1"/>
  <c r="O66" i="4"/>
  <c r="N66" i="4"/>
  <c r="M66" i="4"/>
  <c r="L66" i="4"/>
  <c r="J66" i="4"/>
  <c r="P62" i="4"/>
  <c r="O62" i="4"/>
  <c r="N62" i="4"/>
  <c r="M62" i="4"/>
  <c r="L62" i="4"/>
  <c r="J62" i="4"/>
  <c r="P56" i="4"/>
  <c r="O56" i="4"/>
  <c r="O54" i="4" s="1"/>
  <c r="N56" i="4"/>
  <c r="N54" i="4" s="1"/>
  <c r="M56" i="4"/>
  <c r="M54" i="4" s="1"/>
  <c r="L56" i="4"/>
  <c r="J56" i="4"/>
  <c r="P48" i="4"/>
  <c r="O48" i="4"/>
  <c r="P37" i="4"/>
  <c r="O37" i="4"/>
  <c r="O36" i="4" s="1"/>
  <c r="N37" i="4"/>
  <c r="N36" i="4" s="1"/>
  <c r="M37" i="4"/>
  <c r="M36" i="4" s="1"/>
  <c r="L37" i="4"/>
  <c r="J37" i="4"/>
  <c r="P10378" i="4"/>
  <c r="P22" i="4"/>
  <c r="P10178" i="4" s="1"/>
  <c r="P9728" i="4" s="1"/>
  <c r="O22" i="4"/>
  <c r="N22" i="4"/>
  <c r="M22" i="4"/>
  <c r="L22" i="4"/>
  <c r="J22" i="4"/>
  <c r="P18" i="4"/>
  <c r="O18" i="4"/>
  <c r="N18" i="4"/>
  <c r="M18" i="4"/>
  <c r="L18" i="4"/>
  <c r="J18" i="4"/>
  <c r="P13" i="4"/>
  <c r="O13" i="4"/>
  <c r="O11" i="4" s="1"/>
  <c r="N13" i="4"/>
  <c r="K13" i="4" s="1"/>
  <c r="M11" i="4"/>
  <c r="O7036" i="4" l="1"/>
  <c r="M2012" i="4"/>
  <c r="M7036" i="4"/>
  <c r="O2012" i="4"/>
  <c r="N7036" i="4"/>
  <c r="P10074" i="4"/>
  <c r="Z24" i="1" s="1"/>
  <c r="N10174" i="4"/>
  <c r="X26" i="1" s="1"/>
  <c r="P10174" i="4"/>
  <c r="Z26" i="1" s="1"/>
  <c r="O9355" i="4"/>
  <c r="O9255" i="4" s="1"/>
  <c r="P9355" i="4"/>
  <c r="P9255" i="4" s="1"/>
  <c r="P9746" i="4"/>
  <c r="O9764" i="4"/>
  <c r="M9767" i="4"/>
  <c r="M10174" i="4"/>
  <c r="W26" i="1" s="1"/>
  <c r="O9767" i="4"/>
  <c r="O10174" i="4"/>
  <c r="Y26" i="1" s="1"/>
  <c r="O6940" i="4"/>
  <c r="O6971" i="4" s="1"/>
  <c r="O6980" i="4" s="1"/>
  <c r="M9764" i="4"/>
  <c r="O9746" i="4"/>
  <c r="O3223" i="4"/>
  <c r="O3253" i="4" s="1"/>
  <c r="O3257" i="4" s="1"/>
  <c r="O3258" i="4" s="1"/>
  <c r="O6338" i="4"/>
  <c r="O6368" i="4" s="1"/>
  <c r="O6372" i="4" s="1"/>
  <c r="O6373" i="4" s="1"/>
  <c r="M3223" i="4"/>
  <c r="M3253" i="4" s="1"/>
  <c r="M3257" i="4" s="1"/>
  <c r="M3258" i="4" s="1"/>
  <c r="O1580" i="4"/>
  <c r="O1571" i="4" s="1"/>
  <c r="O1560" i="4" s="1"/>
  <c r="O1592" i="4" s="1"/>
  <c r="P1580" i="4"/>
  <c r="P1571" i="4" s="1"/>
  <c r="P1560" i="4" s="1"/>
  <c r="P1592" i="4" s="1"/>
  <c r="J1580" i="4"/>
  <c r="L1580" i="4"/>
  <c r="L1571" i="4" s="1"/>
  <c r="L1560" i="4" s="1"/>
  <c r="L1592" i="4" s="1"/>
  <c r="M4028" i="4"/>
  <c r="M4057" i="4" s="1"/>
  <c r="M4061" i="4" s="1"/>
  <c r="M4062" i="4" s="1"/>
  <c r="O9362" i="4"/>
  <c r="O9262" i="4" s="1"/>
  <c r="N9744" i="4"/>
  <c r="M9748" i="4"/>
  <c r="N9355" i="4"/>
  <c r="N9255" i="4" s="1"/>
  <c r="M9355" i="4"/>
  <c r="M9255" i="4" s="1"/>
  <c r="M1580" i="4"/>
  <c r="M1571" i="4" s="1"/>
  <c r="M1560" i="4" s="1"/>
  <c r="M1592" i="4" s="1"/>
  <c r="N10255" i="4"/>
  <c r="O9744" i="4"/>
  <c r="N9745" i="4"/>
  <c r="P11105" i="4"/>
  <c r="M9745" i="4"/>
  <c r="P9744" i="4"/>
  <c r="P9745" i="4"/>
  <c r="M9744" i="4"/>
  <c r="K6841" i="4"/>
  <c r="I6841" i="4" s="1"/>
  <c r="N9746" i="4"/>
  <c r="K7047" i="4"/>
  <c r="I7047" i="4" s="1"/>
  <c r="M9746" i="4"/>
  <c r="K1217" i="4"/>
  <c r="I1217" i="4" s="1"/>
  <c r="P10124" i="4"/>
  <c r="Z25" i="1" s="1"/>
  <c r="O10255" i="4"/>
  <c r="M11105" i="4"/>
  <c r="O10409" i="4"/>
  <c r="O10259" i="4" s="1"/>
  <c r="O6044" i="4"/>
  <c r="O6043" i="4" s="1"/>
  <c r="N10074" i="4"/>
  <c r="K7141" i="4"/>
  <c r="I7141" i="4" s="1"/>
  <c r="L7139" i="4"/>
  <c r="K7139" i="4" s="1"/>
  <c r="N9764" i="4"/>
  <c r="P10255" i="4"/>
  <c r="O11105" i="4"/>
  <c r="N11105" i="4"/>
  <c r="M4952" i="4"/>
  <c r="M4951" i="4" s="1"/>
  <c r="M4500" i="4"/>
  <c r="P10409" i="4"/>
  <c r="P10259" i="4" s="1"/>
  <c r="P6044" i="4"/>
  <c r="P6043" i="4" s="1"/>
  <c r="M6940" i="4"/>
  <c r="M6971" i="4" s="1"/>
  <c r="M6980" i="4" s="1"/>
  <c r="O10074" i="4"/>
  <c r="N4028" i="4"/>
  <c r="N4057" i="4" s="1"/>
  <c r="K5639" i="4"/>
  <c r="I5639" i="4" s="1"/>
  <c r="L5638" i="4"/>
  <c r="K5638" i="4" s="1"/>
  <c r="J6043" i="4"/>
  <c r="M10124" i="4"/>
  <c r="W25" i="1" s="1"/>
  <c r="O4952" i="4"/>
  <c r="O4951" i="4" s="1"/>
  <c r="O4500" i="4"/>
  <c r="L6043" i="4"/>
  <c r="N10124" i="4"/>
  <c r="X25" i="1" s="1"/>
  <c r="M10255" i="4"/>
  <c r="M10409" i="4"/>
  <c r="M10259" i="4" s="1"/>
  <c r="M6044" i="4"/>
  <c r="M6043" i="4" s="1"/>
  <c r="M6338" i="4"/>
  <c r="M6368" i="4" s="1"/>
  <c r="M6372" i="4" s="1"/>
  <c r="M6373" i="4" s="1"/>
  <c r="L2722" i="4"/>
  <c r="K2722" i="4" s="1"/>
  <c r="K2723" i="4"/>
  <c r="I2723" i="4" s="1"/>
  <c r="N3223" i="4"/>
  <c r="N3253" i="4" s="1"/>
  <c r="N3257" i="4" s="1"/>
  <c r="N3258" i="4" s="1"/>
  <c r="N10409" i="4"/>
  <c r="N10259" i="4" s="1"/>
  <c r="N6044" i="4"/>
  <c r="N6043" i="4" s="1"/>
  <c r="M10074" i="4"/>
  <c r="W24" i="1" s="1"/>
  <c r="N6338" i="4"/>
  <c r="N6368" i="4" s="1"/>
  <c r="N6372" i="4" s="1"/>
  <c r="N6373" i="4" s="1"/>
  <c r="J3020" i="4"/>
  <c r="K2523" i="4"/>
  <c r="I2523" i="4" s="1"/>
  <c r="L2522" i="4"/>
  <c r="K2522" i="4" s="1"/>
  <c r="K3031" i="4"/>
  <c r="I3031" i="4" s="1"/>
  <c r="L3020" i="4"/>
  <c r="J5638" i="4"/>
  <c r="J3516" i="4"/>
  <c r="N2023" i="4"/>
  <c r="N2012" i="4" s="1"/>
  <c r="N2041" i="4" s="1"/>
  <c r="N2045" i="4" s="1"/>
  <c r="N2046" i="4" s="1"/>
  <c r="N1580" i="4"/>
  <c r="N1571" i="4" s="1"/>
  <c r="N1560" i="4" s="1"/>
  <c r="N1592" i="4" s="1"/>
  <c r="J2722" i="4"/>
  <c r="J2821" i="4"/>
  <c r="K3524" i="4"/>
  <c r="I3524" i="4" s="1"/>
  <c r="L3516" i="4"/>
  <c r="K3516" i="4" s="1"/>
  <c r="O10124" i="4"/>
  <c r="Y25" i="1" s="1"/>
  <c r="O9745" i="4"/>
  <c r="L2821" i="4"/>
  <c r="K2823" i="4"/>
  <c r="I2823" i="4" s="1"/>
  <c r="J7139" i="4"/>
  <c r="N10653" i="4"/>
  <c r="M9356" i="4"/>
  <c r="M9256" i="4" s="1"/>
  <c r="P9356" i="4"/>
  <c r="P9256" i="4" s="1"/>
  <c r="M9362" i="4"/>
  <c r="M9262" i="4" s="1"/>
  <c r="N9362" i="4"/>
  <c r="N9262" i="4" s="1"/>
  <c r="O9360" i="4"/>
  <c r="O9260" i="4" s="1"/>
  <c r="M9360" i="4"/>
  <c r="M9260" i="4" s="1"/>
  <c r="P9360" i="4"/>
  <c r="P9260" i="4" s="1"/>
  <c r="N9360" i="4"/>
  <c r="N9260" i="4" s="1"/>
  <c r="P9362" i="4"/>
  <c r="P9262" i="4" s="1"/>
  <c r="N9356" i="4"/>
  <c r="N9256" i="4" s="1"/>
  <c r="O9356" i="4"/>
  <c r="O9256" i="4" s="1"/>
  <c r="P10187" i="4"/>
  <c r="P9737" i="4" s="1"/>
  <c r="N10602" i="4"/>
  <c r="N10252" i="4" s="1"/>
  <c r="O10602" i="4"/>
  <c r="O10252" i="4" s="1"/>
  <c r="P10602" i="4"/>
  <c r="M10602" i="4"/>
  <c r="M10252" i="4" s="1"/>
  <c r="O10659" i="4"/>
  <c r="N10659" i="4"/>
  <c r="N10643" i="4"/>
  <c r="N11443" i="4"/>
  <c r="N11474" i="4" s="1"/>
  <c r="M10659" i="4"/>
  <c r="P10638" i="4"/>
  <c r="O10638" i="4"/>
  <c r="O10649" i="4"/>
  <c r="N10638" i="4"/>
  <c r="M10638" i="4"/>
  <c r="M10645" i="4"/>
  <c r="P10659" i="4"/>
  <c r="O10653" i="4"/>
  <c r="M11443" i="4"/>
  <c r="M11474" i="4" s="1"/>
  <c r="N10649" i="4"/>
  <c r="O11443" i="4"/>
  <c r="O11474" i="4" s="1"/>
  <c r="N10645" i="4"/>
  <c r="P10649" i="4"/>
  <c r="M10643" i="4"/>
  <c r="P10645" i="4"/>
  <c r="M10653" i="4"/>
  <c r="O10643" i="4"/>
  <c r="P10643" i="4"/>
  <c r="P11443" i="4"/>
  <c r="P11474" i="4" s="1"/>
  <c r="O10645" i="4"/>
  <c r="M10649" i="4"/>
  <c r="P10653" i="4"/>
  <c r="I48" i="4"/>
  <c r="M10499" i="4"/>
  <c r="M10524" i="4" s="1"/>
  <c r="W34" i="1" s="1"/>
  <c r="M1127" i="4"/>
  <c r="M1126" i="4" s="1"/>
  <c r="O10499" i="4"/>
  <c r="O10524" i="4" s="1"/>
  <c r="Y34" i="1" s="1"/>
  <c r="O1127" i="4"/>
  <c r="O1126" i="4" s="1"/>
  <c r="P10499" i="4"/>
  <c r="P10524" i="4" s="1"/>
  <c r="Z34" i="1" s="1"/>
  <c r="P1127" i="4"/>
  <c r="N10499" i="4"/>
  <c r="N1127" i="4"/>
  <c r="N1126" i="4" s="1"/>
  <c r="K4503" i="4"/>
  <c r="I4503" i="4" s="1"/>
  <c r="O10399" i="4"/>
  <c r="P10399" i="4"/>
  <c r="M10399" i="4"/>
  <c r="N10399" i="4"/>
  <c r="M1618" i="4"/>
  <c r="M1607" i="4" s="1"/>
  <c r="N1618" i="4"/>
  <c r="O1618" i="4"/>
  <c r="K748" i="4"/>
  <c r="I748" i="4" s="1"/>
  <c r="K776" i="4"/>
  <c r="I776" i="4" s="1"/>
  <c r="K903" i="4"/>
  <c r="I903" i="4" s="1"/>
  <c r="I13" i="4"/>
  <c r="K18" i="4"/>
  <c r="I18" i="4" s="1"/>
  <c r="K424" i="4"/>
  <c r="I424" i="4" s="1"/>
  <c r="K438" i="4"/>
  <c r="I438" i="4" s="1"/>
  <c r="K446" i="4"/>
  <c r="I446" i="4" s="1"/>
  <c r="K615" i="4"/>
  <c r="I615" i="4" s="1"/>
  <c r="K762" i="4"/>
  <c r="I762" i="4" s="1"/>
  <c r="K714" i="4"/>
  <c r="I714" i="4" s="1"/>
  <c r="K1579" i="4"/>
  <c r="I1579" i="4" s="1"/>
  <c r="K1587" i="4"/>
  <c r="I1587" i="4" s="1"/>
  <c r="K1610" i="4"/>
  <c r="I1610" i="4" s="1"/>
  <c r="K1630" i="4"/>
  <c r="I1630" i="4" s="1"/>
  <c r="K1673" i="4"/>
  <c r="I1673" i="4" s="1"/>
  <c r="K1706" i="4"/>
  <c r="I1706" i="4" s="1"/>
  <c r="K1730" i="4"/>
  <c r="I1730" i="4" s="1"/>
  <c r="K1750" i="4"/>
  <c r="I1750" i="4" s="1"/>
  <c r="K1777" i="4"/>
  <c r="I1777" i="4" s="1"/>
  <c r="K924" i="4"/>
  <c r="I924" i="4" s="1"/>
  <c r="K940" i="4"/>
  <c r="I940" i="4" s="1"/>
  <c r="K949" i="4"/>
  <c r="I949" i="4" s="1"/>
  <c r="I223" i="4"/>
  <c r="I363" i="4"/>
  <c r="I402" i="4"/>
  <c r="K916" i="4"/>
  <c r="I916" i="4" s="1"/>
  <c r="K936" i="4"/>
  <c r="I936" i="4" s="1"/>
  <c r="K946" i="4"/>
  <c r="I946" i="4" s="1"/>
  <c r="K1001" i="4"/>
  <c r="I1001" i="4" s="1"/>
  <c r="K4492" i="4"/>
  <c r="I4492" i="4" s="1"/>
  <c r="K420" i="4"/>
  <c r="I420" i="4" s="1"/>
  <c r="K433" i="4"/>
  <c r="I433" i="4" s="1"/>
  <c r="K444" i="4"/>
  <c r="I444" i="4" s="1"/>
  <c r="K455" i="4"/>
  <c r="I455" i="4" s="1"/>
  <c r="K631" i="4"/>
  <c r="I631" i="4" s="1"/>
  <c r="K743" i="4"/>
  <c r="I743" i="4" s="1"/>
  <c r="K757" i="4"/>
  <c r="I757" i="4" s="1"/>
  <c r="K772" i="4"/>
  <c r="I772" i="4" s="1"/>
  <c r="K782" i="4"/>
  <c r="I782" i="4" s="1"/>
  <c r="K4484" i="4"/>
  <c r="I4484" i="4" s="1"/>
  <c r="K4489" i="4"/>
  <c r="I4489" i="4" s="1"/>
  <c r="K1812" i="4"/>
  <c r="I1812" i="4" s="1"/>
  <c r="K1832" i="4"/>
  <c r="I1832" i="4" s="1"/>
  <c r="K3950" i="4"/>
  <c r="I3950" i="4" s="1"/>
  <c r="K3970" i="4"/>
  <c r="I3970" i="4" s="1"/>
  <c r="K4046" i="4"/>
  <c r="I4046" i="4" s="1"/>
  <c r="K4071" i="4"/>
  <c r="I4071" i="4" s="1"/>
  <c r="K4168" i="4"/>
  <c r="I4168" i="4" s="1"/>
  <c r="K4192" i="4"/>
  <c r="I4192" i="4" s="1"/>
  <c r="K4255" i="4"/>
  <c r="I4255" i="4" s="1"/>
  <c r="K4288" i="4"/>
  <c r="I4288" i="4" s="1"/>
  <c r="K4312" i="4"/>
  <c r="I4312" i="4" s="1"/>
  <c r="K4334" i="4"/>
  <c r="I4334" i="4" s="1"/>
  <c r="K4360" i="4"/>
  <c r="I4360" i="4" s="1"/>
  <c r="K4378" i="4"/>
  <c r="I4378" i="4" s="1"/>
  <c r="K4410" i="4"/>
  <c r="I4410" i="4" s="1"/>
  <c r="K4481" i="4"/>
  <c r="I4481" i="4" s="1"/>
  <c r="I184" i="4"/>
  <c r="K609" i="4"/>
  <c r="I609" i="4" s="1"/>
  <c r="K710" i="4"/>
  <c r="I710" i="4" s="1"/>
  <c r="K894" i="4"/>
  <c r="I894" i="4" s="1"/>
  <c r="K1110" i="4"/>
  <c r="I1110" i="4" s="1"/>
  <c r="K1134" i="4"/>
  <c r="I1134" i="4" s="1"/>
  <c r="K1168" i="4"/>
  <c r="I1168" i="4" s="1"/>
  <c r="K1270" i="4"/>
  <c r="I1270" i="4" s="1"/>
  <c r="K1289" i="4"/>
  <c r="I1289" i="4" s="1"/>
  <c r="K1562" i="4"/>
  <c r="I1562" i="4" s="1"/>
  <c r="K1567" i="4"/>
  <c r="I1567" i="4" s="1"/>
  <c r="K1573" i="4"/>
  <c r="I1573" i="4" s="1"/>
  <c r="K1576" i="4"/>
  <c r="I1576" i="4" s="1"/>
  <c r="K1876" i="4"/>
  <c r="I1876" i="4" s="1"/>
  <c r="K1909" i="4"/>
  <c r="I1909" i="4" s="1"/>
  <c r="K2030" i="4"/>
  <c r="I2030" i="4" s="1"/>
  <c r="K2055" i="4"/>
  <c r="I2055" i="4" s="1"/>
  <c r="K2077" i="4"/>
  <c r="I2077" i="4" s="1"/>
  <c r="K7039" i="4"/>
  <c r="I7039" i="4" s="1"/>
  <c r="K7062" i="4"/>
  <c r="I7062" i="4" s="1"/>
  <c r="K7154" i="4"/>
  <c r="I7154" i="4" s="1"/>
  <c r="K7169" i="4"/>
  <c r="I7169" i="4" s="1"/>
  <c r="K7190" i="4"/>
  <c r="I7190" i="4" s="1"/>
  <c r="K7201" i="4"/>
  <c r="I7201" i="4" s="1"/>
  <c r="K7313" i="4"/>
  <c r="I7313" i="4" s="1"/>
  <c r="K7332" i="4"/>
  <c r="I7332" i="4" s="1"/>
  <c r="K7424" i="4"/>
  <c r="I7424" i="4" s="1"/>
  <c r="K7477" i="4"/>
  <c r="I7477" i="4" s="1"/>
  <c r="K7506" i="4"/>
  <c r="I7506" i="4" s="1"/>
  <c r="K7013" i="4"/>
  <c r="I7013" i="4" s="1"/>
  <c r="K7238" i="4"/>
  <c r="I7238" i="4" s="1"/>
  <c r="K7275" i="4"/>
  <c r="I7275" i="4" s="1"/>
  <c r="K7363" i="4"/>
  <c r="I7363" i="4" s="1"/>
  <c r="K7376" i="4"/>
  <c r="I7376" i="4" s="1"/>
  <c r="K852" i="4"/>
  <c r="I852" i="4" s="1"/>
  <c r="K1510" i="4"/>
  <c r="I1510" i="4" s="1"/>
  <c r="K1514" i="4"/>
  <c r="I1514" i="4" s="1"/>
  <c r="K2162" i="4"/>
  <c r="I2162" i="4" s="1"/>
  <c r="K2195" i="4"/>
  <c r="I2195" i="4" s="1"/>
  <c r="K2219" i="4"/>
  <c r="I2219" i="4" s="1"/>
  <c r="K2240" i="4"/>
  <c r="I2240" i="4" s="1"/>
  <c r="K2284" i="4"/>
  <c r="I2284" i="4" s="1"/>
  <c r="K2316" i="4"/>
  <c r="I2316" i="4" s="1"/>
  <c r="K2341" i="4"/>
  <c r="I2341" i="4" s="1"/>
  <c r="K2388" i="4"/>
  <c r="I2388" i="4" s="1"/>
  <c r="K2406" i="4"/>
  <c r="I2406" i="4" s="1"/>
  <c r="K2439" i="4"/>
  <c r="I2439" i="4" s="1"/>
  <c r="K3685" i="4"/>
  <c r="I3685" i="4" s="1"/>
  <c r="K3709" i="4"/>
  <c r="I3709" i="4" s="1"/>
  <c r="K3773" i="4"/>
  <c r="I3773" i="4" s="1"/>
  <c r="K3805" i="4"/>
  <c r="I3805" i="4" s="1"/>
  <c r="K3830" i="4"/>
  <c r="I3830" i="4" s="1"/>
  <c r="K3925" i="4"/>
  <c r="I3925" i="4" s="1"/>
  <c r="K4547" i="4"/>
  <c r="I4547" i="4" s="1"/>
  <c r="K4580" i="4"/>
  <c r="I4580" i="4" s="1"/>
  <c r="K4604" i="4"/>
  <c r="I4604" i="4" s="1"/>
  <c r="K4625" i="4"/>
  <c r="I4625" i="4" s="1"/>
  <c r="K4668" i="4"/>
  <c r="I4668" i="4" s="1"/>
  <c r="K4701" i="4"/>
  <c r="I4701" i="4" s="1"/>
  <c r="K4749" i="4"/>
  <c r="I4749" i="4" s="1"/>
  <c r="K4781" i="4"/>
  <c r="I4781" i="4" s="1"/>
  <c r="K4807" i="4"/>
  <c r="I4807" i="4" s="1"/>
  <c r="K4854" i="4"/>
  <c r="I4854" i="4" s="1"/>
  <c r="K4890" i="4"/>
  <c r="I4890" i="4" s="1"/>
  <c r="K6446" i="4"/>
  <c r="I6446" i="4" s="1"/>
  <c r="K6458" i="4"/>
  <c r="I6458" i="4" s="1"/>
  <c r="K6536" i="4"/>
  <c r="I6536" i="4" s="1"/>
  <c r="K1858" i="4"/>
  <c r="I1858" i="4" s="1"/>
  <c r="K7113" i="4"/>
  <c r="I7113" i="4" s="1"/>
  <c r="K66" i="4"/>
  <c r="I66" i="4" s="1"/>
  <c r="K99" i="4"/>
  <c r="I99" i="4" s="1"/>
  <c r="K114" i="4"/>
  <c r="I114" i="4" s="1"/>
  <c r="K153" i="4"/>
  <c r="I153" i="4" s="1"/>
  <c r="K203" i="4"/>
  <c r="I203" i="4" s="1"/>
  <c r="K260" i="4"/>
  <c r="I260" i="4" s="1"/>
  <c r="K293" i="4"/>
  <c r="I293" i="4" s="1"/>
  <c r="K388" i="4"/>
  <c r="I388" i="4" s="1"/>
  <c r="K494" i="4"/>
  <c r="I494" i="4" s="1"/>
  <c r="K521" i="4"/>
  <c r="I521" i="4" s="1"/>
  <c r="K542" i="4"/>
  <c r="I542" i="4" s="1"/>
  <c r="K569" i="4"/>
  <c r="I569" i="4" s="1"/>
  <c r="K587" i="4"/>
  <c r="I587" i="4" s="1"/>
  <c r="K645" i="4"/>
  <c r="I645" i="4" s="1"/>
  <c r="K674" i="4"/>
  <c r="I674" i="4" s="1"/>
  <c r="K689" i="4"/>
  <c r="I689" i="4" s="1"/>
  <c r="K816" i="4"/>
  <c r="I816" i="4" s="1"/>
  <c r="K831" i="4"/>
  <c r="I831" i="4" s="1"/>
  <c r="K854" i="4"/>
  <c r="I854" i="4" s="1"/>
  <c r="K877" i="4"/>
  <c r="I877" i="4" s="1"/>
  <c r="K3282" i="4"/>
  <c r="I3282" i="4" s="1"/>
  <c r="K3307" i="4"/>
  <c r="I3307" i="4" s="1"/>
  <c r="K3328" i="4"/>
  <c r="I3328" i="4" s="1"/>
  <c r="K3354" i="4"/>
  <c r="I3354" i="4" s="1"/>
  <c r="K3372" i="4"/>
  <c r="I3372" i="4" s="1"/>
  <c r="K3404" i="4"/>
  <c r="I3404" i="4" s="1"/>
  <c r="K3428" i="4"/>
  <c r="I3428" i="4" s="1"/>
  <c r="K3449" i="4"/>
  <c r="I3449" i="4" s="1"/>
  <c r="K3613" i="4"/>
  <c r="I3613" i="4" s="1"/>
  <c r="K3645" i="4"/>
  <c r="I3645" i="4" s="1"/>
  <c r="K3669" i="4"/>
  <c r="I3669" i="4" s="1"/>
  <c r="K3690" i="4"/>
  <c r="I3690" i="4" s="1"/>
  <c r="K3733" i="4"/>
  <c r="I3733" i="4" s="1"/>
  <c r="K3765" i="4"/>
  <c r="I3765" i="4" s="1"/>
  <c r="K3789" i="4"/>
  <c r="I3789" i="4" s="1"/>
  <c r="K3810" i="4"/>
  <c r="I3810" i="4" s="1"/>
  <c r="K3853" i="4"/>
  <c r="I3853" i="4" s="1"/>
  <c r="K3885" i="4"/>
  <c r="I3885" i="4" s="1"/>
  <c r="K3910" i="4"/>
  <c r="I3910" i="4" s="1"/>
  <c r="K3930" i="4"/>
  <c r="I3930" i="4" s="1"/>
  <c r="K3973" i="4"/>
  <c r="I3973" i="4" s="1"/>
  <c r="K4006" i="4"/>
  <c r="I4006" i="4" s="1"/>
  <c r="K4051" i="4"/>
  <c r="I4051" i="4" s="1"/>
  <c r="K6808" i="4"/>
  <c r="I6808" i="4" s="1"/>
  <c r="K6829" i="4"/>
  <c r="I6829" i="4" s="1"/>
  <c r="K6888" i="4"/>
  <c r="I6888" i="4" s="1"/>
  <c r="K6913" i="4"/>
  <c r="I6913" i="4" s="1"/>
  <c r="K7017" i="4"/>
  <c r="I7017" i="4" s="1"/>
  <c r="K7075" i="4"/>
  <c r="I7075" i="4" s="1"/>
  <c r="K7104" i="4"/>
  <c r="I7104" i="4" s="1"/>
  <c r="K7117" i="4"/>
  <c r="I7117" i="4" s="1"/>
  <c r="K7220" i="4"/>
  <c r="I7220" i="4" s="1"/>
  <c r="K7253" i="4"/>
  <c r="I7253" i="4" s="1"/>
  <c r="K7345" i="4"/>
  <c r="I7345" i="4" s="1"/>
  <c r="K868" i="4"/>
  <c r="I868" i="4" s="1"/>
  <c r="K2677" i="4"/>
  <c r="I2677" i="4" s="1"/>
  <c r="K6219" i="4"/>
  <c r="I6219" i="4" s="1"/>
  <c r="K1655" i="4"/>
  <c r="I1655" i="4" s="1"/>
  <c r="K37" i="4"/>
  <c r="I37" i="4" s="1"/>
  <c r="K62" i="4"/>
  <c r="I62" i="4" s="1"/>
  <c r="K74" i="4"/>
  <c r="I74" i="4" s="1"/>
  <c r="K94" i="4"/>
  <c r="I94" i="4" s="1"/>
  <c r="K108" i="4"/>
  <c r="I108" i="4" s="1"/>
  <c r="K146" i="4"/>
  <c r="I146" i="4" s="1"/>
  <c r="K199" i="4"/>
  <c r="I199" i="4" s="1"/>
  <c r="K302" i="4"/>
  <c r="I302" i="4" s="1"/>
  <c r="K381" i="4"/>
  <c r="K663" i="4"/>
  <c r="I663" i="4" s="1"/>
  <c r="K682" i="4"/>
  <c r="I682" i="4" s="1"/>
  <c r="K810" i="4"/>
  <c r="I810" i="4" s="1"/>
  <c r="K827" i="4"/>
  <c r="I827" i="4" s="1"/>
  <c r="K873" i="4"/>
  <c r="I873" i="4" s="1"/>
  <c r="K974" i="4"/>
  <c r="I974" i="4" s="1"/>
  <c r="K1033" i="4"/>
  <c r="I1033" i="4" s="1"/>
  <c r="K1238" i="4"/>
  <c r="I1238" i="4" s="1"/>
  <c r="K1250" i="4"/>
  <c r="I1250" i="4" s="1"/>
  <c r="K1303" i="4"/>
  <c r="I1303" i="4" s="1"/>
  <c r="K1332" i="4"/>
  <c r="I1332" i="4" s="1"/>
  <c r="K1343" i="4"/>
  <c r="I1343" i="4" s="1"/>
  <c r="K1372" i="4"/>
  <c r="I1372" i="4" s="1"/>
  <c r="K1394" i="4"/>
  <c r="I1394" i="4" s="1"/>
  <c r="K1418" i="4"/>
  <c r="I1418" i="4" s="1"/>
  <c r="K1449" i="4"/>
  <c r="I1449" i="4" s="1"/>
  <c r="K1468" i="4"/>
  <c r="I1468" i="4" s="1"/>
  <c r="K1475" i="4"/>
  <c r="I1475" i="4" s="1"/>
  <c r="K1483" i="4"/>
  <c r="I1483" i="4" s="1"/>
  <c r="K1499" i="4"/>
  <c r="I1499" i="4" s="1"/>
  <c r="K2466" i="4"/>
  <c r="I2466" i="4" s="1"/>
  <c r="K2483" i="4"/>
  <c r="I2483" i="4" s="1"/>
  <c r="K2515" i="4"/>
  <c r="I2515" i="4" s="1"/>
  <c r="K2539" i="4"/>
  <c r="I2539" i="4" s="1"/>
  <c r="K2560" i="4"/>
  <c r="I2560" i="4" s="1"/>
  <c r="K2585" i="4"/>
  <c r="I2585" i="4" s="1"/>
  <c r="K2603" i="4"/>
  <c r="I2603" i="4" s="1"/>
  <c r="K2636" i="4"/>
  <c r="I2636" i="4" s="1"/>
  <c r="K2661" i="4"/>
  <c r="I2661" i="4" s="1"/>
  <c r="K2685" i="4"/>
  <c r="I2685" i="4" s="1"/>
  <c r="K2718" i="4"/>
  <c r="I2718" i="4" s="1"/>
  <c r="K2742" i="4"/>
  <c r="I2742" i="4" s="1"/>
  <c r="K2763" i="4"/>
  <c r="I2763" i="4" s="1"/>
  <c r="K2789" i="4"/>
  <c r="I2789" i="4" s="1"/>
  <c r="K2807" i="4"/>
  <c r="I2807" i="4" s="1"/>
  <c r="K2839" i="4"/>
  <c r="I2839" i="4" s="1"/>
  <c r="K2863" i="4"/>
  <c r="I2863" i="4" s="1"/>
  <c r="K2884" i="4"/>
  <c r="I2884" i="4" s="1"/>
  <c r="K2909" i="4"/>
  <c r="I2909" i="4" s="1"/>
  <c r="K2927" i="4"/>
  <c r="I2927" i="4" s="1"/>
  <c r="K2959" i="4"/>
  <c r="I2959" i="4" s="1"/>
  <c r="K2983" i="4"/>
  <c r="I2983" i="4" s="1"/>
  <c r="K3004" i="4"/>
  <c r="I3004" i="4" s="1"/>
  <c r="K3048" i="4"/>
  <c r="I3048" i="4" s="1"/>
  <c r="K3079" i="4"/>
  <c r="I3079" i="4" s="1"/>
  <c r="K3103" i="4"/>
  <c r="I3103" i="4" s="1"/>
  <c r="K3124" i="4"/>
  <c r="I3124" i="4" s="1"/>
  <c r="K3149" i="4"/>
  <c r="I3149" i="4" s="1"/>
  <c r="K3168" i="4"/>
  <c r="I3168" i="4" s="1"/>
  <c r="K3202" i="4"/>
  <c r="I3202" i="4" s="1"/>
  <c r="K3226" i="4"/>
  <c r="I3226" i="4" s="1"/>
  <c r="K3247" i="4"/>
  <c r="I3247" i="4" s="1"/>
  <c r="K3273" i="4"/>
  <c r="I3273" i="4" s="1"/>
  <c r="K3290" i="4"/>
  <c r="I3290" i="4" s="1"/>
  <c r="K3323" i="4"/>
  <c r="I3323" i="4" s="1"/>
  <c r="K3348" i="4"/>
  <c r="I3348" i="4" s="1"/>
  <c r="K3369" i="4"/>
  <c r="I3369" i="4" s="1"/>
  <c r="K3394" i="4"/>
  <c r="I3394" i="4" s="1"/>
  <c r="K3412" i="4"/>
  <c r="I3412" i="4" s="1"/>
  <c r="K3444" i="4"/>
  <c r="I3444" i="4" s="1"/>
  <c r="K3468" i="4"/>
  <c r="I3468" i="4" s="1"/>
  <c r="K3489" i="4"/>
  <c r="I3489" i="4" s="1"/>
  <c r="K3514" i="4"/>
  <c r="I3514" i="4" s="1"/>
  <c r="K3532" i="4"/>
  <c r="I3532" i="4" s="1"/>
  <c r="K3565" i="4"/>
  <c r="I3565" i="4" s="1"/>
  <c r="K3589" i="4"/>
  <c r="I3589" i="4" s="1"/>
  <c r="K3474" i="4"/>
  <c r="I3474" i="4" s="1"/>
  <c r="K3492" i="4"/>
  <c r="I3492" i="4" s="1"/>
  <c r="K3549" i="4"/>
  <c r="I3549" i="4" s="1"/>
  <c r="K3570" i="4"/>
  <c r="I3570" i="4" s="1"/>
  <c r="K3595" i="4"/>
  <c r="I3595" i="4" s="1"/>
  <c r="K4499" i="4"/>
  <c r="I4499" i="4" s="1"/>
  <c r="K5140" i="4"/>
  <c r="I5140" i="4" s="1"/>
  <c r="K5157" i="4"/>
  <c r="I5157" i="4" s="1"/>
  <c r="K5189" i="4"/>
  <c r="I5189" i="4" s="1"/>
  <c r="K5986" i="4"/>
  <c r="I5986" i="4" s="1"/>
  <c r="K6005" i="4"/>
  <c r="I6005" i="4" s="1"/>
  <c r="K6850" i="4"/>
  <c r="I6850" i="4" s="1"/>
  <c r="K6872" i="4"/>
  <c r="I6872" i="4" s="1"/>
  <c r="K6949" i="4"/>
  <c r="I6949" i="4" s="1"/>
  <c r="K6968" i="4"/>
  <c r="I6968" i="4" s="1"/>
  <c r="K3610" i="4"/>
  <c r="I3610" i="4" s="1"/>
  <c r="K3635" i="4"/>
  <c r="I3635" i="4" s="1"/>
  <c r="K4914" i="4"/>
  <c r="I4914" i="4" s="1"/>
  <c r="K4947" i="4"/>
  <c r="I4947" i="4" s="1"/>
  <c r="K4973" i="4"/>
  <c r="I4973" i="4" s="1"/>
  <c r="K4994" i="4"/>
  <c r="I4994" i="4" s="1"/>
  <c r="K5019" i="4"/>
  <c r="I5019" i="4" s="1"/>
  <c r="K5071" i="4"/>
  <c r="I5071" i="4" s="1"/>
  <c r="K5094" i="4"/>
  <c r="I5094" i="4" s="1"/>
  <c r="K5237" i="4"/>
  <c r="I5237" i="4" s="1"/>
  <c r="K5269" i="4"/>
  <c r="I5269" i="4" s="1"/>
  <c r="K5294" i="4"/>
  <c r="I5294" i="4" s="1"/>
  <c r="K5318" i="4"/>
  <c r="I5318" i="4" s="1"/>
  <c r="K5375" i="4"/>
  <c r="I5375" i="4" s="1"/>
  <c r="K5432" i="4"/>
  <c r="I5432" i="4" s="1"/>
  <c r="K5456" i="4"/>
  <c r="I5456" i="4" s="1"/>
  <c r="K5522" i="4"/>
  <c r="I5522" i="4" s="1"/>
  <c r="K5554" i="4"/>
  <c r="I5554" i="4" s="1"/>
  <c r="K5578" i="4"/>
  <c r="I5578" i="4" s="1"/>
  <c r="K5642" i="4"/>
  <c r="I5642" i="4" s="1"/>
  <c r="K5698" i="4"/>
  <c r="I5698" i="4" s="1"/>
  <c r="K5797" i="4"/>
  <c r="I5797" i="4" s="1"/>
  <c r="K5821" i="4"/>
  <c r="I5821" i="4" s="1"/>
  <c r="K5842" i="4"/>
  <c r="I5842" i="4" s="1"/>
  <c r="K5867" i="4"/>
  <c r="I5867" i="4" s="1"/>
  <c r="K5885" i="4"/>
  <c r="I5885" i="4" s="1"/>
  <c r="K5919" i="4"/>
  <c r="I5919" i="4" s="1"/>
  <c r="K5961" i="4"/>
  <c r="I5961" i="4" s="1"/>
  <c r="K6017" i="4"/>
  <c r="I6017" i="4" s="1"/>
  <c r="K6038" i="4"/>
  <c r="I6038" i="4" s="1"/>
  <c r="K6050" i="4"/>
  <c r="I6050" i="4" s="1"/>
  <c r="K6065" i="4"/>
  <c r="I6065" i="4" s="1"/>
  <c r="K6088" i="4"/>
  <c r="I6088" i="4" s="1"/>
  <c r="K6091" i="4"/>
  <c r="I6091" i="4" s="1"/>
  <c r="K6097" i="4"/>
  <c r="I6097" i="4" s="1"/>
  <c r="K6100" i="4"/>
  <c r="I6100" i="4" s="1"/>
  <c r="K6103" i="4"/>
  <c r="I6103" i="4" s="1"/>
  <c r="K6118" i="4"/>
  <c r="I6118" i="4" s="1"/>
  <c r="K6153" i="4"/>
  <c r="I6153" i="4" s="1"/>
  <c r="K6178" i="4"/>
  <c r="I6178" i="4" s="1"/>
  <c r="K6200" i="4"/>
  <c r="I6200" i="4" s="1"/>
  <c r="K6236" i="4"/>
  <c r="I6236" i="4" s="1"/>
  <c r="K6260" i="4"/>
  <c r="I6260" i="4" s="1"/>
  <c r="K6282" i="4"/>
  <c r="I6282" i="4" s="1"/>
  <c r="K6306" i="4"/>
  <c r="I6306" i="4" s="1"/>
  <c r="K6325" i="4"/>
  <c r="I6325" i="4" s="1"/>
  <c r="K6357" i="4"/>
  <c r="I6357" i="4" s="1"/>
  <c r="K6381" i="4"/>
  <c r="I6381" i="4" s="1"/>
  <c r="K6403" i="4"/>
  <c r="I6403" i="4" s="1"/>
  <c r="K6561" i="4"/>
  <c r="I6561" i="4" s="1"/>
  <c r="K6584" i="4"/>
  <c r="I6584" i="4" s="1"/>
  <c r="K6629" i="4"/>
  <c r="I6629" i="4" s="1"/>
  <c r="K6663" i="4"/>
  <c r="I6663" i="4" s="1"/>
  <c r="K6721" i="4"/>
  <c r="I6721" i="4" s="1"/>
  <c r="K6786" i="4"/>
  <c r="I6786" i="4" s="1"/>
  <c r="K6802" i="4"/>
  <c r="I6802" i="4" s="1"/>
  <c r="K6825" i="4"/>
  <c r="I6825" i="4" s="1"/>
  <c r="K6923" i="4"/>
  <c r="I6923" i="4" s="1"/>
  <c r="K6990" i="4"/>
  <c r="I6990" i="4" s="1"/>
  <c r="K7093" i="4"/>
  <c r="I7093" i="4" s="1"/>
  <c r="K7397" i="4"/>
  <c r="I7397" i="4" s="1"/>
  <c r="K7414" i="4"/>
  <c r="I7414" i="4" s="1"/>
  <c r="K7428" i="4"/>
  <c r="I7428" i="4" s="1"/>
  <c r="K7457" i="4"/>
  <c r="I7457" i="4" s="1"/>
  <c r="K7537" i="4"/>
  <c r="I7537" i="4" s="1"/>
  <c r="K7543" i="4"/>
  <c r="I7543" i="4" s="1"/>
  <c r="K6116" i="4"/>
  <c r="I6116" i="4" s="1"/>
  <c r="K6136" i="4"/>
  <c r="I6136" i="4" s="1"/>
  <c r="K6158" i="4"/>
  <c r="I6158" i="4" s="1"/>
  <c r="K6203" i="4"/>
  <c r="I6203" i="4" s="1"/>
  <c r="K6241" i="4"/>
  <c r="I6241" i="4" s="1"/>
  <c r="K6285" i="4"/>
  <c r="I6285" i="4" s="1"/>
  <c r="K6341" i="4"/>
  <c r="I6341" i="4" s="1"/>
  <c r="K6362" i="4"/>
  <c r="I6362" i="4" s="1"/>
  <c r="K6386" i="4"/>
  <c r="I6386" i="4" s="1"/>
  <c r="K6405" i="4"/>
  <c r="I6405" i="4" s="1"/>
  <c r="K6429" i="4"/>
  <c r="I6429" i="4" s="1"/>
  <c r="K6452" i="4"/>
  <c r="I6452" i="4" s="1"/>
  <c r="K6463" i="4"/>
  <c r="I6463" i="4" s="1"/>
  <c r="K6497" i="4"/>
  <c r="I6497" i="4" s="1"/>
  <c r="K6520" i="4"/>
  <c r="I6520" i="4" s="1"/>
  <c r="K6541" i="4"/>
  <c r="I6541" i="4" s="1"/>
  <c r="K6567" i="4"/>
  <c r="I6567" i="4" s="1"/>
  <c r="K6587" i="4"/>
  <c r="I6587" i="4" s="1"/>
  <c r="K6620" i="4"/>
  <c r="I6620" i="4" s="1"/>
  <c r="K6646" i="4"/>
  <c r="I6646" i="4" s="1"/>
  <c r="K6713" i="4"/>
  <c r="I6713" i="4" s="1"/>
  <c r="K6728" i="4"/>
  <c r="I6728" i="4" s="1"/>
  <c r="K6764" i="4"/>
  <c r="I6764" i="4" s="1"/>
  <c r="K6767" i="4"/>
  <c r="I6767" i="4" s="1"/>
  <c r="K6772" i="4"/>
  <c r="I6772" i="4" s="1"/>
  <c r="K6775" i="4"/>
  <c r="I6775" i="4" s="1"/>
  <c r="K6778" i="4"/>
  <c r="I6778" i="4" s="1"/>
  <c r="K6787" i="4"/>
  <c r="I6787" i="4" s="1"/>
  <c r="K6996" i="4"/>
  <c r="I6996" i="4" s="1"/>
  <c r="K7281" i="4"/>
  <c r="I7281" i="4" s="1"/>
  <c r="K7369" i="4"/>
  <c r="I7369" i="4" s="1"/>
  <c r="K7379" i="4"/>
  <c r="I7379" i="4" s="1"/>
  <c r="K7403" i="4"/>
  <c r="I7403" i="4" s="1"/>
  <c r="K7440" i="4"/>
  <c r="I7440" i="4" s="1"/>
  <c r="K7462" i="4"/>
  <c r="I7462" i="4" s="1"/>
  <c r="K7607" i="4"/>
  <c r="I7607" i="4" s="1"/>
  <c r="K7639" i="4"/>
  <c r="I7639" i="4" s="1"/>
  <c r="J561" i="4"/>
  <c r="I1367" i="4"/>
  <c r="K56" i="4"/>
  <c r="I56" i="4" s="1"/>
  <c r="K71" i="4"/>
  <c r="I71" i="4" s="1"/>
  <c r="K103" i="4"/>
  <c r="I103" i="4" s="1"/>
  <c r="K142" i="4"/>
  <c r="I142" i="4" s="1"/>
  <c r="K172" i="4"/>
  <c r="I172" i="4" s="1"/>
  <c r="K193" i="4"/>
  <c r="I193" i="4" s="1"/>
  <c r="K208" i="4"/>
  <c r="I208" i="4" s="1"/>
  <c r="K231" i="4"/>
  <c r="I231" i="4" s="1"/>
  <c r="K263" i="4"/>
  <c r="I263" i="4" s="1"/>
  <c r="K297" i="4"/>
  <c r="I297" i="4" s="1"/>
  <c r="K332" i="4"/>
  <c r="I332" i="4" s="1"/>
  <c r="K347" i="4"/>
  <c r="I347" i="4" s="1"/>
  <c r="K377" i="4"/>
  <c r="I377" i="4" s="1"/>
  <c r="K391" i="4"/>
  <c r="I391" i="4" s="1"/>
  <c r="K476" i="4"/>
  <c r="I476" i="4" s="1"/>
  <c r="K497" i="4"/>
  <c r="I497" i="4" s="1"/>
  <c r="K532" i="4"/>
  <c r="I532" i="4" s="1"/>
  <c r="K579" i="4"/>
  <c r="I579" i="4" s="1"/>
  <c r="K657" i="4"/>
  <c r="I657" i="4" s="1"/>
  <c r="K680" i="4"/>
  <c r="I680" i="4" s="1"/>
  <c r="K694" i="4"/>
  <c r="I694" i="4" s="1"/>
  <c r="K722" i="4"/>
  <c r="I722" i="4" s="1"/>
  <c r="K798" i="4"/>
  <c r="I798" i="4" s="1"/>
  <c r="K820" i="4"/>
  <c r="I820" i="4" s="1"/>
  <c r="K840" i="4"/>
  <c r="I840" i="4" s="1"/>
  <c r="K860" i="4"/>
  <c r="I860" i="4" s="1"/>
  <c r="K881" i="4"/>
  <c r="I881" i="4" s="1"/>
  <c r="J11246" i="4"/>
  <c r="K962" i="4"/>
  <c r="I962" i="4" s="1"/>
  <c r="J10297" i="4"/>
  <c r="K1049" i="4"/>
  <c r="I1049" i="4" s="1"/>
  <c r="K1070" i="4"/>
  <c r="I1070" i="4" s="1"/>
  <c r="J10399" i="4"/>
  <c r="K1212" i="4"/>
  <c r="I1212" i="4" s="1"/>
  <c r="K1232" i="4"/>
  <c r="I1232" i="4" s="1"/>
  <c r="K1249" i="4"/>
  <c r="I1249" i="4" s="1"/>
  <c r="K1321" i="4"/>
  <c r="I1321" i="4" s="1"/>
  <c r="K1348" i="4"/>
  <c r="I1348" i="4" s="1"/>
  <c r="K1359" i="4"/>
  <c r="I1359" i="4" s="1"/>
  <c r="K1390" i="4"/>
  <c r="I1390" i="4" s="1"/>
  <c r="K1408" i="4"/>
  <c r="I1408" i="4" s="1"/>
  <c r="K1443" i="4"/>
  <c r="I1443" i="4" s="1"/>
  <c r="K1456" i="4"/>
  <c r="I1456" i="4" s="1"/>
  <c r="K1503" i="4"/>
  <c r="I1503" i="4" s="1"/>
  <c r="K1531" i="4"/>
  <c r="I1531" i="4" s="1"/>
  <c r="K2159" i="4"/>
  <c r="I2159" i="4" s="1"/>
  <c r="K2185" i="4"/>
  <c r="I2185" i="4" s="1"/>
  <c r="K2203" i="4"/>
  <c r="I2203" i="4" s="1"/>
  <c r="K2235" i="4"/>
  <c r="I2235" i="4" s="1"/>
  <c r="K2259" i="4"/>
  <c r="I2259" i="4" s="1"/>
  <c r="K2281" i="4"/>
  <c r="I2281" i="4" s="1"/>
  <c r="K2306" i="4"/>
  <c r="I2306" i="4" s="1"/>
  <c r="K2325" i="4"/>
  <c r="I2325" i="4" s="1"/>
  <c r="K2357" i="4"/>
  <c r="I2357" i="4" s="1"/>
  <c r="K2382" i="4"/>
  <c r="I2382" i="4" s="1"/>
  <c r="K2403" i="4"/>
  <c r="I2403" i="4" s="1"/>
  <c r="K2428" i="4"/>
  <c r="I2428" i="4" s="1"/>
  <c r="K2460" i="4"/>
  <c r="I2460" i="4" s="1"/>
  <c r="K2480" i="4"/>
  <c r="I2480" i="4" s="1"/>
  <c r="K2505" i="4"/>
  <c r="I2505" i="4" s="1"/>
  <c r="K2555" i="4"/>
  <c r="I2555" i="4" s="1"/>
  <c r="K2579" i="4"/>
  <c r="I2579" i="4" s="1"/>
  <c r="K2600" i="4"/>
  <c r="I2600" i="4" s="1"/>
  <c r="K2625" i="4"/>
  <c r="I2625" i="4" s="1"/>
  <c r="K2644" i="4"/>
  <c r="I2644" i="4" s="1"/>
  <c r="K2682" i="4"/>
  <c r="I2682" i="4" s="1"/>
  <c r="K2708" i="4"/>
  <c r="I2708" i="4" s="1"/>
  <c r="K2726" i="4"/>
  <c r="I2726" i="4" s="1"/>
  <c r="K2758" i="4"/>
  <c r="I2758" i="4" s="1"/>
  <c r="K2783" i="4"/>
  <c r="I2783" i="4" s="1"/>
  <c r="K2804" i="4"/>
  <c r="I2804" i="4" s="1"/>
  <c r="K2829" i="4"/>
  <c r="I2829" i="4" s="1"/>
  <c r="K2847" i="4"/>
  <c r="I2847" i="4" s="1"/>
  <c r="K2879" i="4"/>
  <c r="I2879" i="4" s="1"/>
  <c r="K2903" i="4"/>
  <c r="I2903" i="4" s="1"/>
  <c r="K2924" i="4"/>
  <c r="I2924" i="4" s="1"/>
  <c r="K2949" i="4"/>
  <c r="I2949" i="4" s="1"/>
  <c r="K2967" i="4"/>
  <c r="I2967" i="4" s="1"/>
  <c r="K2999" i="4"/>
  <c r="I2999" i="4" s="1"/>
  <c r="K3045" i="4"/>
  <c r="I3045" i="4" s="1"/>
  <c r="K3069" i="4"/>
  <c r="I3069" i="4" s="1"/>
  <c r="K3087" i="4"/>
  <c r="I3087" i="4" s="1"/>
  <c r="K3119" i="4"/>
  <c r="I3119" i="4" s="1"/>
  <c r="K3143" i="4"/>
  <c r="I3143" i="4" s="1"/>
  <c r="K3165" i="4"/>
  <c r="I3165" i="4" s="1"/>
  <c r="K3192" i="4"/>
  <c r="I3192" i="4" s="1"/>
  <c r="K3210" i="4"/>
  <c r="I3210" i="4" s="1"/>
  <c r="K3242" i="4"/>
  <c r="I3242" i="4" s="1"/>
  <c r="K3267" i="4"/>
  <c r="I3267" i="4" s="1"/>
  <c r="K3287" i="4"/>
  <c r="I3287" i="4" s="1"/>
  <c r="K3313" i="4"/>
  <c r="I3313" i="4" s="1"/>
  <c r="K3331" i="4"/>
  <c r="I3331" i="4" s="1"/>
  <c r="K3364" i="4"/>
  <c r="I3364" i="4" s="1"/>
  <c r="K3388" i="4"/>
  <c r="I3388" i="4" s="1"/>
  <c r="K3409" i="4"/>
  <c r="I3409" i="4" s="1"/>
  <c r="K3434" i="4"/>
  <c r="I3434" i="4" s="1"/>
  <c r="K3452" i="4"/>
  <c r="I3452" i="4" s="1"/>
  <c r="K3484" i="4"/>
  <c r="I3484" i="4" s="1"/>
  <c r="K3508" i="4"/>
  <c r="I3508" i="4" s="1"/>
  <c r="K3529" i="4"/>
  <c r="I3529" i="4" s="1"/>
  <c r="K3555" i="4"/>
  <c r="I3555" i="4" s="1"/>
  <c r="K3573" i="4"/>
  <c r="I3573" i="4" s="1"/>
  <c r="K3605" i="4"/>
  <c r="I3605" i="4" s="1"/>
  <c r="K3629" i="4"/>
  <c r="I3629" i="4" s="1"/>
  <c r="K3650" i="4"/>
  <c r="I3650" i="4" s="1"/>
  <c r="J253" i="4"/>
  <c r="J513" i="4"/>
  <c r="J4571" i="4"/>
  <c r="K241" i="4"/>
  <c r="I241" i="4" s="1"/>
  <c r="K255" i="4"/>
  <c r="I255" i="4" s="1"/>
  <c r="K268" i="4"/>
  <c r="I268" i="4" s="1"/>
  <c r="K288" i="4"/>
  <c r="I288" i="4" s="1"/>
  <c r="K337" i="4"/>
  <c r="I337" i="4" s="1"/>
  <c r="K461" i="4"/>
  <c r="I461" i="4" s="1"/>
  <c r="K487" i="4"/>
  <c r="I487" i="4" s="1"/>
  <c r="K515" i="4"/>
  <c r="I515" i="4" s="1"/>
  <c r="K539" i="4"/>
  <c r="I539" i="4" s="1"/>
  <c r="K563" i="4"/>
  <c r="I563" i="4" s="1"/>
  <c r="K584" i="4"/>
  <c r="I584" i="4" s="1"/>
  <c r="J11493" i="4"/>
  <c r="K723" i="4"/>
  <c r="I723" i="4" s="1"/>
  <c r="J10194" i="4"/>
  <c r="J11346" i="4"/>
  <c r="K1054" i="4"/>
  <c r="I1054" i="4" s="1"/>
  <c r="K1075" i="4"/>
  <c r="I1075" i="4" s="1"/>
  <c r="K1352" i="4"/>
  <c r="I1352" i="4" s="1"/>
  <c r="K2144" i="4"/>
  <c r="I2144" i="4" s="1"/>
  <c r="K2265" i="4"/>
  <c r="I2265" i="4" s="1"/>
  <c r="J538" i="4"/>
  <c r="J6527" i="4"/>
  <c r="I85" i="4"/>
  <c r="J113" i="4"/>
  <c r="I246" i="4"/>
  <c r="I279" i="4"/>
  <c r="J387" i="4"/>
  <c r="J586" i="4"/>
  <c r="K634" i="4"/>
  <c r="I634" i="4" s="1"/>
  <c r="K702" i="4"/>
  <c r="I702" i="4" s="1"/>
  <c r="K728" i="4"/>
  <c r="I728" i="4" s="1"/>
  <c r="K784" i="4"/>
  <c r="I784" i="4" s="1"/>
  <c r="J11345" i="4"/>
  <c r="K1005" i="4"/>
  <c r="I1005" i="4" s="1"/>
  <c r="K1092" i="4"/>
  <c r="I1092" i="4" s="1"/>
  <c r="K1120" i="4"/>
  <c r="I1120" i="4" s="1"/>
  <c r="K1151" i="4"/>
  <c r="I1151" i="4" s="1"/>
  <c r="K1186" i="4"/>
  <c r="I1186" i="4" s="1"/>
  <c r="K1255" i="4"/>
  <c r="I1255" i="4" s="1"/>
  <c r="K1281" i="4"/>
  <c r="I1281" i="4" s="1"/>
  <c r="K1564" i="4"/>
  <c r="I1564" i="4" s="1"/>
  <c r="K1570" i="4"/>
  <c r="K1574" i="4"/>
  <c r="I1574" i="4" s="1"/>
  <c r="K1577" i="4"/>
  <c r="I1577" i="4" s="1"/>
  <c r="K1583" i="4"/>
  <c r="I1583" i="4" s="1"/>
  <c r="K1588" i="4"/>
  <c r="I1588" i="4" s="1"/>
  <c r="K1616" i="4"/>
  <c r="I1616" i="4" s="1"/>
  <c r="K1633" i="4"/>
  <c r="I1633" i="4" s="1"/>
  <c r="K1665" i="4"/>
  <c r="I1665" i="4" s="1"/>
  <c r="K1690" i="4"/>
  <c r="I1690" i="4" s="1"/>
  <c r="K1711" i="4"/>
  <c r="I1711" i="4" s="1"/>
  <c r="K1736" i="4"/>
  <c r="I1736" i="4" s="1"/>
  <c r="K1753" i="4"/>
  <c r="I1753" i="4" s="1"/>
  <c r="K1786" i="4"/>
  <c r="I1786" i="4" s="1"/>
  <c r="K1817" i="4"/>
  <c r="I1817" i="4" s="1"/>
  <c r="K1835" i="4"/>
  <c r="I1835" i="4" s="1"/>
  <c r="K1868" i="4"/>
  <c r="I1868" i="4" s="1"/>
  <c r="K1892" i="4"/>
  <c r="I1892" i="4" s="1"/>
  <c r="K1914" i="4"/>
  <c r="I1914" i="4" s="1"/>
  <c r="K2015" i="4"/>
  <c r="I2015" i="4" s="1"/>
  <c r="K2035" i="4"/>
  <c r="I2035" i="4" s="1"/>
  <c r="K2061" i="4"/>
  <c r="I2061" i="4" s="1"/>
  <c r="K2080" i="4"/>
  <c r="I2080" i="4" s="1"/>
  <c r="J6703" i="4"/>
  <c r="K137" i="4"/>
  <c r="I137" i="4" s="1"/>
  <c r="K305" i="4"/>
  <c r="I305" i="4" s="1"/>
  <c r="K326" i="4"/>
  <c r="I326" i="4" s="1"/>
  <c r="K342" i="4"/>
  <c r="J10288" i="4"/>
  <c r="J448" i="4"/>
  <c r="K470" i="4"/>
  <c r="I470" i="4" s="1"/>
  <c r="J11144" i="4"/>
  <c r="K980" i="4"/>
  <c r="I980" i="4" s="1"/>
  <c r="K1042" i="4"/>
  <c r="I1042" i="4" s="1"/>
  <c r="K1061" i="4"/>
  <c r="I1061" i="4" s="1"/>
  <c r="K1203" i="4"/>
  <c r="I1203" i="4" s="1"/>
  <c r="K1226" i="4"/>
  <c r="I1226" i="4" s="1"/>
  <c r="K1243" i="4"/>
  <c r="I1243" i="4" s="1"/>
  <c r="K1315" i="4"/>
  <c r="I1315" i="4" s="1"/>
  <c r="K1356" i="4"/>
  <c r="I1356" i="4" s="1"/>
  <c r="K1384" i="4"/>
  <c r="I1384" i="4" s="1"/>
  <c r="K1402" i="4"/>
  <c r="I1402" i="4" s="1"/>
  <c r="K1421" i="4"/>
  <c r="I1421" i="4" s="1"/>
  <c r="K1450" i="4"/>
  <c r="I1450" i="4" s="1"/>
  <c r="K1501" i="4"/>
  <c r="I1501" i="4" s="1"/>
  <c r="K1529" i="4"/>
  <c r="I1529" i="4" s="1"/>
  <c r="K2154" i="4"/>
  <c r="I2154" i="4" s="1"/>
  <c r="K2179" i="4"/>
  <c r="I2179" i="4" s="1"/>
  <c r="K2200" i="4"/>
  <c r="I2200" i="4" s="1"/>
  <c r="K2225" i="4"/>
  <c r="I2225" i="4" s="1"/>
  <c r="K2243" i="4"/>
  <c r="I2243" i="4" s="1"/>
  <c r="K2276" i="4"/>
  <c r="I2276" i="4" s="1"/>
  <c r="K2300" i="4"/>
  <c r="I2300" i="4" s="1"/>
  <c r="K2321" i="4"/>
  <c r="I2321" i="4" s="1"/>
  <c r="K2347" i="4"/>
  <c r="I2347" i="4" s="1"/>
  <c r="K2398" i="4"/>
  <c r="I2398" i="4" s="1"/>
  <c r="K2422" i="4"/>
  <c r="I2422" i="4" s="1"/>
  <c r="K2444" i="4"/>
  <c r="I2444" i="4" s="1"/>
  <c r="K2475" i="4"/>
  <c r="I2475" i="4" s="1"/>
  <c r="K2499" i="4"/>
  <c r="I2499" i="4" s="1"/>
  <c r="K2520" i="4"/>
  <c r="I2520" i="4" s="1"/>
  <c r="K2545" i="4"/>
  <c r="I2545" i="4" s="1"/>
  <c r="K2563" i="4"/>
  <c r="I2563" i="4" s="1"/>
  <c r="K2595" i="4"/>
  <c r="I2595" i="4" s="1"/>
  <c r="K2619" i="4"/>
  <c r="I2619" i="4" s="1"/>
  <c r="K2641" i="4"/>
  <c r="I2641" i="4" s="1"/>
  <c r="K2667" i="4"/>
  <c r="I2667" i="4" s="1"/>
  <c r="K2702" i="4"/>
  <c r="I2702" i="4" s="1"/>
  <c r="K2748" i="4"/>
  <c r="I2748" i="4" s="1"/>
  <c r="K2766" i="4"/>
  <c r="I2766" i="4" s="1"/>
  <c r="K2799" i="4"/>
  <c r="I2799" i="4" s="1"/>
  <c r="K2844" i="4"/>
  <c r="I2844" i="4" s="1"/>
  <c r="K2869" i="4"/>
  <c r="I2869" i="4" s="1"/>
  <c r="K2887" i="4"/>
  <c r="I2887" i="4" s="1"/>
  <c r="K2919" i="4"/>
  <c r="I2919" i="4" s="1"/>
  <c r="K2943" i="4"/>
  <c r="I2943" i="4" s="1"/>
  <c r="K2964" i="4"/>
  <c r="I2964" i="4" s="1"/>
  <c r="K2989" i="4"/>
  <c r="I2989" i="4" s="1"/>
  <c r="K3007" i="4"/>
  <c r="I3007" i="4" s="1"/>
  <c r="K3040" i="4"/>
  <c r="I3040" i="4" s="1"/>
  <c r="K3063" i="4"/>
  <c r="I3063" i="4" s="1"/>
  <c r="K3084" i="4"/>
  <c r="I3084" i="4" s="1"/>
  <c r="K3109" i="4"/>
  <c r="I3109" i="4" s="1"/>
  <c r="K3127" i="4"/>
  <c r="I3127" i="4" s="1"/>
  <c r="K3160" i="4"/>
  <c r="I3160" i="4" s="1"/>
  <c r="K3186" i="4"/>
  <c r="I3186" i="4" s="1"/>
  <c r="K3207" i="4"/>
  <c r="I3207" i="4" s="1"/>
  <c r="K3232" i="4"/>
  <c r="I3232" i="4" s="1"/>
  <c r="K3250" i="4"/>
  <c r="I3250" i="4" s="1"/>
  <c r="K22" i="4"/>
  <c r="I22" i="4" s="1"/>
  <c r="J70" i="4"/>
  <c r="I125" i="4"/>
  <c r="I317" i="4"/>
  <c r="K372" i="4"/>
  <c r="I372" i="4" s="1"/>
  <c r="K414" i="4"/>
  <c r="I414" i="4" s="1"/>
  <c r="K431" i="4"/>
  <c r="I431" i="4" s="1"/>
  <c r="K442" i="4"/>
  <c r="I442" i="4" s="1"/>
  <c r="K449" i="4"/>
  <c r="I449" i="4" s="1"/>
  <c r="J496" i="4"/>
  <c r="K600" i="4"/>
  <c r="I600" i="4" s="1"/>
  <c r="K626" i="4"/>
  <c r="I626" i="4" s="1"/>
  <c r="K705" i="4"/>
  <c r="I705" i="4" s="1"/>
  <c r="K716" i="4"/>
  <c r="I716" i="4" s="1"/>
  <c r="K737" i="4"/>
  <c r="I737" i="4" s="1"/>
  <c r="K752" i="4"/>
  <c r="I752" i="4" s="1"/>
  <c r="K770" i="4"/>
  <c r="I770" i="4" s="1"/>
  <c r="K780" i="4"/>
  <c r="I780" i="4" s="1"/>
  <c r="K787" i="4"/>
  <c r="I787" i="4" s="1"/>
  <c r="J10845" i="4"/>
  <c r="K908" i="4"/>
  <c r="I908" i="4" s="1"/>
  <c r="K934" i="4"/>
  <c r="I934" i="4" s="1"/>
  <c r="K942" i="4"/>
  <c r="I942" i="4" s="1"/>
  <c r="K951" i="4"/>
  <c r="I951" i="4" s="1"/>
  <c r="K1010" i="4"/>
  <c r="I1010" i="4" s="1"/>
  <c r="K1104" i="4"/>
  <c r="I1104" i="4" s="1"/>
  <c r="K1128" i="4"/>
  <c r="I1128" i="4" s="1"/>
  <c r="K1164" i="4"/>
  <c r="I1164" i="4" s="1"/>
  <c r="K1264" i="4"/>
  <c r="I1264" i="4" s="1"/>
  <c r="K1286" i="4"/>
  <c r="I1286" i="4" s="1"/>
  <c r="K1553" i="4"/>
  <c r="I1553" i="4" s="1"/>
  <c r="K1566" i="4"/>
  <c r="I1566" i="4" s="1"/>
  <c r="K1572" i="4"/>
  <c r="I1572" i="4" s="1"/>
  <c r="K1575" i="4"/>
  <c r="I1575" i="4" s="1"/>
  <c r="K1578" i="4"/>
  <c r="I1578" i="4" s="1"/>
  <c r="K1584" i="4"/>
  <c r="I1584" i="4" s="1"/>
  <c r="K1589" i="4"/>
  <c r="I1589" i="4" s="1"/>
  <c r="K1625" i="4"/>
  <c r="I1625" i="4" s="1"/>
  <c r="K1649" i="4"/>
  <c r="I1649" i="4" s="1"/>
  <c r="K1670" i="4"/>
  <c r="I1670" i="4" s="1"/>
  <c r="K1696" i="4"/>
  <c r="I1696" i="4" s="1"/>
  <c r="K1714" i="4"/>
  <c r="I1714" i="4" s="1"/>
  <c r="K1745" i="4"/>
  <c r="I1745" i="4" s="1"/>
  <c r="K1771" i="4"/>
  <c r="I1771" i="4" s="1"/>
  <c r="K1791" i="4"/>
  <c r="I1791" i="4" s="1"/>
  <c r="K1827" i="4"/>
  <c r="I1827" i="4" s="1"/>
  <c r="K1852" i="4"/>
  <c r="I1852" i="4" s="1"/>
  <c r="K1873" i="4"/>
  <c r="I1873" i="4" s="1"/>
  <c r="K1898" i="4"/>
  <c r="I1898" i="4" s="1"/>
  <c r="K1917" i="4"/>
  <c r="I1917" i="4" s="1"/>
  <c r="K2038" i="4"/>
  <c r="I2038" i="4" s="1"/>
  <c r="K2072" i="4"/>
  <c r="I2072" i="4" s="1"/>
  <c r="K3675" i="4"/>
  <c r="I3675" i="4" s="1"/>
  <c r="K3693" i="4"/>
  <c r="I3693" i="4" s="1"/>
  <c r="K3725" i="4"/>
  <c r="I3725" i="4" s="1"/>
  <c r="K3749" i="4"/>
  <c r="I3749" i="4" s="1"/>
  <c r="K3770" i="4"/>
  <c r="I3770" i="4" s="1"/>
  <c r="K3795" i="4"/>
  <c r="I3795" i="4" s="1"/>
  <c r="K3813" i="4"/>
  <c r="I3813" i="4" s="1"/>
  <c r="K3845" i="4"/>
  <c r="I3845" i="4" s="1"/>
  <c r="K3869" i="4"/>
  <c r="I3869" i="4" s="1"/>
  <c r="K3890" i="4"/>
  <c r="I3890" i="4" s="1"/>
  <c r="K3916" i="4"/>
  <c r="I3916" i="4" s="1"/>
  <c r="K3933" i="4"/>
  <c r="I3933" i="4" s="1"/>
  <c r="K3965" i="4"/>
  <c r="I3965" i="4" s="1"/>
  <c r="K3990" i="4"/>
  <c r="I3990" i="4" s="1"/>
  <c r="K4011" i="4"/>
  <c r="I4011" i="4" s="1"/>
  <c r="K4037" i="4"/>
  <c r="I4037" i="4" s="1"/>
  <c r="K4054" i="4"/>
  <c r="I4054" i="4" s="1"/>
  <c r="K4087" i="4"/>
  <c r="I4087" i="4" s="1"/>
  <c r="K4111" i="4"/>
  <c r="I4111" i="4" s="1"/>
  <c r="K4132" i="4"/>
  <c r="I4132" i="4" s="1"/>
  <c r="K4158" i="4"/>
  <c r="I4158" i="4" s="1"/>
  <c r="K4176" i="4"/>
  <c r="I4176" i="4" s="1"/>
  <c r="K4208" i="4"/>
  <c r="I4208" i="4" s="1"/>
  <c r="K4232" i="4"/>
  <c r="I4232" i="4" s="1"/>
  <c r="K4252" i="4"/>
  <c r="I4252" i="4" s="1"/>
  <c r="K4278" i="4"/>
  <c r="I4278" i="4" s="1"/>
  <c r="K4296" i="4"/>
  <c r="I4296" i="4" s="1"/>
  <c r="K4329" i="4"/>
  <c r="I4329" i="4" s="1"/>
  <c r="K4354" i="4"/>
  <c r="I4354" i="4" s="1"/>
  <c r="K4375" i="4"/>
  <c r="I4375" i="4" s="1"/>
  <c r="K4400" i="4"/>
  <c r="I4400" i="4" s="1"/>
  <c r="K4418" i="4"/>
  <c r="I4418" i="4" s="1"/>
  <c r="K4480" i="4"/>
  <c r="I4480" i="4" s="1"/>
  <c r="K4483" i="4"/>
  <c r="I4483" i="4" s="1"/>
  <c r="K4523" i="4"/>
  <c r="I4523" i="4" s="1"/>
  <c r="K4544" i="4"/>
  <c r="I4544" i="4" s="1"/>
  <c r="K4569" i="4"/>
  <c r="I4569" i="4" s="1"/>
  <c r="K4588" i="4"/>
  <c r="I4588" i="4" s="1"/>
  <c r="K4620" i="4"/>
  <c r="I4620" i="4" s="1"/>
  <c r="K4644" i="4"/>
  <c r="I4644" i="4" s="1"/>
  <c r="K4665" i="4"/>
  <c r="I4665" i="4" s="1"/>
  <c r="K4690" i="4"/>
  <c r="I4690" i="4" s="1"/>
  <c r="K4725" i="4"/>
  <c r="I4725" i="4" s="1"/>
  <c r="K4746" i="4"/>
  <c r="I4746" i="4" s="1"/>
  <c r="K4771" i="4"/>
  <c r="I4771" i="4" s="1"/>
  <c r="K4790" i="4"/>
  <c r="I4790" i="4" s="1"/>
  <c r="K4824" i="4"/>
  <c r="I4824" i="4" s="1"/>
  <c r="K4848" i="4"/>
  <c r="I4848" i="4" s="1"/>
  <c r="K4873" i="4"/>
  <c r="I4873" i="4" s="1"/>
  <c r="K4906" i="4"/>
  <c r="I4906" i="4" s="1"/>
  <c r="K4936" i="4"/>
  <c r="I4936" i="4" s="1"/>
  <c r="K4958" i="4"/>
  <c r="I4958" i="4" s="1"/>
  <c r="K4989" i="4"/>
  <c r="I4989" i="4" s="1"/>
  <c r="K5013" i="4"/>
  <c r="I5013" i="4" s="1"/>
  <c r="K5060" i="4"/>
  <c r="I5060" i="4" s="1"/>
  <c r="K5079" i="4"/>
  <c r="I5079" i="4" s="1"/>
  <c r="K5110" i="4"/>
  <c r="I5110" i="4" s="1"/>
  <c r="K5214" i="4"/>
  <c r="I5214" i="4" s="1"/>
  <c r="K5234" i="4"/>
  <c r="I5234" i="4" s="1"/>
  <c r="K5259" i="4"/>
  <c r="I5259" i="4" s="1"/>
  <c r="K5278" i="4"/>
  <c r="I5278" i="4" s="1"/>
  <c r="K5310" i="4"/>
  <c r="I5310" i="4" s="1"/>
  <c r="K5341" i="4"/>
  <c r="I5341" i="4" s="1"/>
  <c r="K5359" i="4"/>
  <c r="I5359" i="4" s="1"/>
  <c r="K5391" i="4"/>
  <c r="I5391" i="4" s="1"/>
  <c r="K5422" i="4"/>
  <c r="I5422" i="4" s="1"/>
  <c r="K5440" i="4"/>
  <c r="I5440" i="4" s="1"/>
  <c r="K5473" i="4"/>
  <c r="I5473" i="4" s="1"/>
  <c r="K5498" i="4"/>
  <c r="I5498" i="4" s="1"/>
  <c r="K5519" i="4"/>
  <c r="I5519" i="4" s="1"/>
  <c r="K5544" i="4"/>
  <c r="I5544" i="4" s="1"/>
  <c r="K5562" i="4"/>
  <c r="I5562" i="4" s="1"/>
  <c r="K5594" i="4"/>
  <c r="I5594" i="4" s="1"/>
  <c r="K5617" i="4"/>
  <c r="I5617" i="4" s="1"/>
  <c r="K5664" i="4"/>
  <c r="I5664" i="4" s="1"/>
  <c r="K5682" i="4"/>
  <c r="I5682" i="4" s="1"/>
  <c r="K5714" i="4"/>
  <c r="I5714" i="4" s="1"/>
  <c r="K5738" i="4"/>
  <c r="I5738" i="4" s="1"/>
  <c r="K5760" i="4"/>
  <c r="I5760" i="4" s="1"/>
  <c r="K5786" i="4"/>
  <c r="I5786" i="4" s="1"/>
  <c r="K5805" i="4"/>
  <c r="I5805" i="4" s="1"/>
  <c r="K5837" i="4"/>
  <c r="I5837" i="4" s="1"/>
  <c r="K5861" i="4"/>
  <c r="I5861" i="4" s="1"/>
  <c r="K5882" i="4"/>
  <c r="I5882" i="4" s="1"/>
  <c r="K5908" i="4"/>
  <c r="I5908" i="4" s="1"/>
  <c r="K5950" i="4"/>
  <c r="I5950" i="4" s="1"/>
  <c r="K6034" i="4"/>
  <c r="I6034" i="4" s="1"/>
  <c r="K6061" i="4"/>
  <c r="I6061" i="4" s="1"/>
  <c r="K6086" i="4"/>
  <c r="I6086" i="4" s="1"/>
  <c r="K6090" i="4"/>
  <c r="I6090" i="4" s="1"/>
  <c r="K6096" i="4"/>
  <c r="I6096" i="4" s="1"/>
  <c r="K6099" i="4"/>
  <c r="I6099" i="4" s="1"/>
  <c r="K6102" i="4"/>
  <c r="I6102" i="4" s="1"/>
  <c r="K6117" i="4"/>
  <c r="I6117" i="4" s="1"/>
  <c r="K6142" i="4"/>
  <c r="I6142" i="4" s="1"/>
  <c r="K6161" i="4"/>
  <c r="I6161" i="4" s="1"/>
  <c r="K6195" i="4"/>
  <c r="I6195" i="4" s="1"/>
  <c r="K6225" i="4"/>
  <c r="I6225" i="4" s="1"/>
  <c r="K6244" i="4"/>
  <c r="I6244" i="4" s="1"/>
  <c r="K6277" i="4"/>
  <c r="I6277" i="4" s="1"/>
  <c r="K6301" i="4"/>
  <c r="I6301" i="4" s="1"/>
  <c r="K6322" i="4"/>
  <c r="I6322" i="4" s="1"/>
  <c r="K6346" i="4"/>
  <c r="I6346" i="4" s="1"/>
  <c r="K6365" i="4"/>
  <c r="I6365" i="4" s="1"/>
  <c r="K6397" i="4"/>
  <c r="I6397" i="4" s="1"/>
  <c r="K6410" i="4"/>
  <c r="I6410" i="4" s="1"/>
  <c r="K6435" i="4"/>
  <c r="I6435" i="4" s="1"/>
  <c r="K6456" i="4"/>
  <c r="I6456" i="4" s="1"/>
  <c r="K6480" i="4"/>
  <c r="I6480" i="4" s="1"/>
  <c r="K6502" i="4"/>
  <c r="I6502" i="4" s="1"/>
  <c r="K6525" i="4"/>
  <c r="I6525" i="4" s="1"/>
  <c r="K6544" i="4"/>
  <c r="I6544" i="4" s="1"/>
  <c r="K6578" i="4"/>
  <c r="I6578" i="4" s="1"/>
  <c r="K6604" i="4"/>
  <c r="I6604" i="4" s="1"/>
  <c r="K6625" i="4"/>
  <c r="I6625" i="4" s="1"/>
  <c r="K6652" i="4"/>
  <c r="I6652" i="4" s="1"/>
  <c r="K6671" i="4"/>
  <c r="I6671" i="4" s="1"/>
  <c r="K6701" i="4"/>
  <c r="I6701" i="4" s="1"/>
  <c r="K6715" i="4"/>
  <c r="I6715" i="4" s="1"/>
  <c r="K6754" i="4"/>
  <c r="I6754" i="4" s="1"/>
  <c r="K6765" i="4"/>
  <c r="I6765" i="4" s="1"/>
  <c r="K6768" i="4"/>
  <c r="I6768" i="4" s="1"/>
  <c r="K6773" i="4"/>
  <c r="I6773" i="4" s="1"/>
  <c r="K6776" i="4"/>
  <c r="I6776" i="4" s="1"/>
  <c r="K6779" i="4"/>
  <c r="I6779" i="4" s="1"/>
  <c r="K6788" i="4"/>
  <c r="I6788" i="4" s="1"/>
  <c r="K6819" i="4"/>
  <c r="I6819" i="4" s="1"/>
  <c r="K6897" i="4"/>
  <c r="I6897" i="4" s="1"/>
  <c r="K6919" i="4"/>
  <c r="I6919" i="4" s="1"/>
  <c r="K6981" i="4"/>
  <c r="I6981" i="4" s="1"/>
  <c r="K7007" i="4"/>
  <c r="I7007" i="4" s="1"/>
  <c r="K7087" i="4"/>
  <c r="I7087" i="4" s="1"/>
  <c r="K7109" i="4"/>
  <c r="I7109" i="4" s="1"/>
  <c r="K7232" i="4"/>
  <c r="I7232" i="4" s="1"/>
  <c r="K7265" i="4"/>
  <c r="I7265" i="4" s="1"/>
  <c r="I7289" i="4"/>
  <c r="K7357" i="4"/>
  <c r="I7357" i="4" s="1"/>
  <c r="K7373" i="4"/>
  <c r="I7373" i="4" s="1"/>
  <c r="K7383" i="4"/>
  <c r="I7383" i="4" s="1"/>
  <c r="K7410" i="4"/>
  <c r="I7410" i="4" s="1"/>
  <c r="K7446" i="4"/>
  <c r="I7446" i="4" s="1"/>
  <c r="K7467" i="4"/>
  <c r="I7467" i="4" s="1"/>
  <c r="K7525" i="4"/>
  <c r="I7525" i="4" s="1"/>
  <c r="K7575" i="4"/>
  <c r="I7575" i="4" s="1"/>
  <c r="K7609" i="4"/>
  <c r="I7609" i="4" s="1"/>
  <c r="K7645" i="4"/>
  <c r="I7645" i="4" s="1"/>
  <c r="K7664" i="4"/>
  <c r="I7664" i="4" s="1"/>
  <c r="K3653" i="4"/>
  <c r="I3653" i="4" s="1"/>
  <c r="K3730" i="4"/>
  <c r="I3730" i="4" s="1"/>
  <c r="K3755" i="4"/>
  <c r="I3755" i="4" s="1"/>
  <c r="K3850" i="4"/>
  <c r="I3850" i="4" s="1"/>
  <c r="K3875" i="4"/>
  <c r="I3875" i="4" s="1"/>
  <c r="K3893" i="4"/>
  <c r="I3893" i="4" s="1"/>
  <c r="K3996" i="4"/>
  <c r="I3996" i="4" s="1"/>
  <c r="K4014" i="4"/>
  <c r="I4014" i="4" s="1"/>
  <c r="K4092" i="4"/>
  <c r="I4092" i="4" s="1"/>
  <c r="K4117" i="4"/>
  <c r="I4117" i="4" s="1"/>
  <c r="K4135" i="4"/>
  <c r="I4135" i="4" s="1"/>
  <c r="K4213" i="4"/>
  <c r="I4213" i="4" s="1"/>
  <c r="K4237" i="4"/>
  <c r="I4237" i="4" s="1"/>
  <c r="K4529" i="4"/>
  <c r="I4529" i="4" s="1"/>
  <c r="K4650" i="4"/>
  <c r="I4650" i="4" s="1"/>
  <c r="K4731" i="4"/>
  <c r="I4731" i="4" s="1"/>
  <c r="K4829" i="4"/>
  <c r="I4829" i="4" s="1"/>
  <c r="K5115" i="4"/>
  <c r="I5115" i="4" s="1"/>
  <c r="K5220" i="4"/>
  <c r="I5220" i="4" s="1"/>
  <c r="K5351" i="4"/>
  <c r="I5351" i="4" s="1"/>
  <c r="K5399" i="4"/>
  <c r="I5399" i="4" s="1"/>
  <c r="K5478" i="4"/>
  <c r="I5478" i="4" s="1"/>
  <c r="K5504" i="4"/>
  <c r="I5504" i="4" s="1"/>
  <c r="K5599" i="4"/>
  <c r="I5599" i="4" s="1"/>
  <c r="K5623" i="4"/>
  <c r="I5623" i="4" s="1"/>
  <c r="K5674" i="4"/>
  <c r="I5674" i="4" s="1"/>
  <c r="K5719" i="4"/>
  <c r="I5719" i="4" s="1"/>
  <c r="K5744" i="4"/>
  <c r="I5744" i="4" s="1"/>
  <c r="K5763" i="4"/>
  <c r="I5763" i="4" s="1"/>
  <c r="K6413" i="4"/>
  <c r="I6413" i="4" s="1"/>
  <c r="K6486" i="4"/>
  <c r="I6486" i="4" s="1"/>
  <c r="K6505" i="4"/>
  <c r="I6505" i="4" s="1"/>
  <c r="K6609" i="4"/>
  <c r="I6609" i="4" s="1"/>
  <c r="K6706" i="4"/>
  <c r="I6706" i="4" s="1"/>
  <c r="K6762" i="4"/>
  <c r="I6762" i="4" s="1"/>
  <c r="K6766" i="4"/>
  <c r="I6766" i="4" s="1"/>
  <c r="K6770" i="4"/>
  <c r="K6774" i="4"/>
  <c r="I6774" i="4" s="1"/>
  <c r="K6777" i="4"/>
  <c r="I6777" i="4" s="1"/>
  <c r="K6902" i="4"/>
  <c r="I6902" i="4" s="1"/>
  <c r="K7558" i="4"/>
  <c r="I7558" i="4" s="1"/>
  <c r="K7583" i="4"/>
  <c r="I7583" i="4" s="1"/>
  <c r="K7656" i="4"/>
  <c r="I7656" i="4" s="1"/>
  <c r="K7667" i="4"/>
  <c r="I7667" i="4" s="1"/>
  <c r="K4486" i="4"/>
  <c r="K4490" i="4"/>
  <c r="I4490" i="4" s="1"/>
  <c r="K4494" i="4"/>
  <c r="I4494" i="4" s="1"/>
  <c r="J5021" i="4"/>
  <c r="K5149" i="4"/>
  <c r="I5149" i="4" s="1"/>
  <c r="K5173" i="4"/>
  <c r="I5173" i="4" s="1"/>
  <c r="K5194" i="4"/>
  <c r="I5194" i="4" s="1"/>
  <c r="K5991" i="4"/>
  <c r="I5991" i="4" s="1"/>
  <c r="J6108" i="4"/>
  <c r="J6451" i="4"/>
  <c r="K6856" i="4"/>
  <c r="I6856" i="4" s="1"/>
  <c r="K6875" i="4"/>
  <c r="I6875" i="4" s="1"/>
  <c r="K6934" i="4"/>
  <c r="I6934" i="4" s="1"/>
  <c r="K6960" i="4"/>
  <c r="I6960" i="4" s="1"/>
  <c r="K6975" i="4"/>
  <c r="I6975" i="4" s="1"/>
  <c r="K7066" i="4"/>
  <c r="I7066" i="4" s="1"/>
  <c r="K7147" i="4"/>
  <c r="I7147" i="4" s="1"/>
  <c r="K7160" i="4"/>
  <c r="I7160" i="4" s="1"/>
  <c r="K7177" i="4"/>
  <c r="I7177" i="4" s="1"/>
  <c r="K7194" i="4"/>
  <c r="I7194" i="4" s="1"/>
  <c r="K7207" i="4"/>
  <c r="I7207" i="4" s="1"/>
  <c r="K7295" i="4"/>
  <c r="I7295" i="4" s="1"/>
  <c r="K7323" i="4"/>
  <c r="I7323" i="4" s="1"/>
  <c r="K7335" i="4"/>
  <c r="I7335" i="4" s="1"/>
  <c r="K7489" i="4"/>
  <c r="I7489" i="4" s="1"/>
  <c r="K7511" i="4"/>
  <c r="I7511" i="4" s="1"/>
  <c r="K7681" i="4"/>
  <c r="I7681" i="4" s="1"/>
  <c r="K3715" i="4"/>
  <c r="I3715" i="4" s="1"/>
  <c r="K3836" i="4"/>
  <c r="I3836" i="4" s="1"/>
  <c r="K3956" i="4"/>
  <c r="I3956" i="4" s="1"/>
  <c r="K4077" i="4"/>
  <c r="I4077" i="4" s="1"/>
  <c r="K4095" i="4"/>
  <c r="I4095" i="4" s="1"/>
  <c r="K4127" i="4"/>
  <c r="I4127" i="4" s="1"/>
  <c r="K4152" i="4"/>
  <c r="I4152" i="4" s="1"/>
  <c r="K4173" i="4"/>
  <c r="I4173" i="4" s="1"/>
  <c r="K4198" i="4"/>
  <c r="I4198" i="4" s="1"/>
  <c r="K4216" i="4"/>
  <c r="I4216" i="4" s="1"/>
  <c r="K4247" i="4"/>
  <c r="I4247" i="4" s="1"/>
  <c r="K4272" i="4"/>
  <c r="I4272" i="4" s="1"/>
  <c r="K4293" i="4"/>
  <c r="I4293" i="4" s="1"/>
  <c r="K4318" i="4"/>
  <c r="I4318" i="4" s="1"/>
  <c r="K4337" i="4"/>
  <c r="I4337" i="4" s="1"/>
  <c r="K4370" i="4"/>
  <c r="I4370" i="4" s="1"/>
  <c r="K4394" i="4"/>
  <c r="I4394" i="4" s="1"/>
  <c r="K4415" i="4"/>
  <c r="I4415" i="4" s="1"/>
  <c r="K4478" i="4"/>
  <c r="I4478" i="4" s="1"/>
  <c r="K4482" i="4"/>
  <c r="I4482" i="4" s="1"/>
  <c r="K4504" i="4"/>
  <c r="I4504" i="4" s="1"/>
  <c r="K4539" i="4"/>
  <c r="I4539" i="4" s="1"/>
  <c r="K4563" i="4"/>
  <c r="I4563" i="4" s="1"/>
  <c r="K4585" i="4"/>
  <c r="I4585" i="4" s="1"/>
  <c r="K4610" i="4"/>
  <c r="I4610" i="4" s="1"/>
  <c r="K4628" i="4"/>
  <c r="I4628" i="4" s="1"/>
  <c r="K4660" i="4"/>
  <c r="I4660" i="4" s="1"/>
  <c r="K4684" i="4"/>
  <c r="I4684" i="4" s="1"/>
  <c r="K4709" i="4"/>
  <c r="I4709" i="4" s="1"/>
  <c r="K4741" i="4"/>
  <c r="I4741" i="4" s="1"/>
  <c r="K4765" i="4"/>
  <c r="I4765" i="4" s="1"/>
  <c r="K4786" i="4"/>
  <c r="I4786" i="4" s="1"/>
  <c r="K4813" i="4"/>
  <c r="I4813" i="4" s="1"/>
  <c r="K4832" i="4"/>
  <c r="I4832" i="4" s="1"/>
  <c r="K4865" i="4"/>
  <c r="I4865" i="4" s="1"/>
  <c r="K4896" i="4"/>
  <c r="I4896" i="4" s="1"/>
  <c r="K4930" i="4"/>
  <c r="I4930" i="4" s="1"/>
  <c r="K4954" i="4"/>
  <c r="I4954" i="4" s="1"/>
  <c r="K4979" i="4"/>
  <c r="I4979" i="4" s="1"/>
  <c r="K4997" i="4"/>
  <c r="I4997" i="4" s="1"/>
  <c r="K5029" i="4"/>
  <c r="I5029" i="4" s="1"/>
  <c r="K5054" i="4"/>
  <c r="I5054" i="4" s="1"/>
  <c r="K5076" i="4"/>
  <c r="I5076" i="4" s="1"/>
  <c r="K5100" i="4"/>
  <c r="I5100" i="4" s="1"/>
  <c r="K5118" i="4"/>
  <c r="I5118" i="4" s="1"/>
  <c r="K5229" i="4"/>
  <c r="I5229" i="4" s="1"/>
  <c r="K5253" i="4"/>
  <c r="I5253" i="4" s="1"/>
  <c r="K5274" i="4"/>
  <c r="I5274" i="4" s="1"/>
  <c r="K5300" i="4"/>
  <c r="I5300" i="4" s="1"/>
  <c r="K5335" i="4"/>
  <c r="I5335" i="4" s="1"/>
  <c r="K5356" i="4"/>
  <c r="I5356" i="4" s="1"/>
  <c r="K5381" i="4"/>
  <c r="I5381" i="4" s="1"/>
  <c r="K5416" i="4"/>
  <c r="I5416" i="4" s="1"/>
  <c r="K5437" i="4"/>
  <c r="I5437" i="4" s="1"/>
  <c r="K5462" i="4"/>
  <c r="I5462" i="4" s="1"/>
  <c r="K5481" i="4"/>
  <c r="I5481" i="4" s="1"/>
  <c r="K5514" i="4"/>
  <c r="I5514" i="4" s="1"/>
  <c r="K5538" i="4"/>
  <c r="I5538" i="4" s="1"/>
  <c r="K5559" i="4"/>
  <c r="I5559" i="4" s="1"/>
  <c r="K5584" i="4"/>
  <c r="I5584" i="4" s="1"/>
  <c r="K5602" i="4"/>
  <c r="I5602" i="4" s="1"/>
  <c r="K5634" i="4"/>
  <c r="I5634" i="4" s="1"/>
  <c r="K5658" i="4"/>
  <c r="I5658" i="4" s="1"/>
  <c r="K5679" i="4"/>
  <c r="I5679" i="4" s="1"/>
  <c r="K5704" i="4"/>
  <c r="I5704" i="4" s="1"/>
  <c r="K5722" i="4"/>
  <c r="I5722" i="4" s="1"/>
  <c r="K5755" i="4"/>
  <c r="I5755" i="4" s="1"/>
  <c r="K5780" i="4"/>
  <c r="I5780" i="4" s="1"/>
  <c r="K5802" i="4"/>
  <c r="I5802" i="4" s="1"/>
  <c r="K5827" i="4"/>
  <c r="I5827" i="4" s="1"/>
  <c r="K5845" i="4"/>
  <c r="I5845" i="4" s="1"/>
  <c r="K5877" i="4"/>
  <c r="I5877" i="4" s="1"/>
  <c r="K5902" i="4"/>
  <c r="I5902" i="4" s="1"/>
  <c r="K5924" i="4"/>
  <c r="I5924" i="4" s="1"/>
  <c r="K5944" i="4"/>
  <c r="I5944" i="4" s="1"/>
  <c r="K5966" i="4"/>
  <c r="I5966" i="4" s="1"/>
  <c r="K6029" i="4"/>
  <c r="I6029" i="4" s="1"/>
  <c r="K6057" i="4"/>
  <c r="I6057" i="4" s="1"/>
  <c r="K6077" i="4"/>
  <c r="I6077" i="4" s="1"/>
  <c r="K6089" i="4"/>
  <c r="I6089" i="4" s="1"/>
  <c r="K6094" i="4"/>
  <c r="K6098" i="4"/>
  <c r="I6098" i="4" s="1"/>
  <c r="K6101" i="4"/>
  <c r="I6101" i="4" s="1"/>
  <c r="K6184" i="4"/>
  <c r="I6184" i="4" s="1"/>
  <c r="K6266" i="4"/>
  <c r="I6266" i="4" s="1"/>
  <c r="K6317" i="4"/>
  <c r="I6317" i="4" s="1"/>
  <c r="K6668" i="4"/>
  <c r="I6668" i="4" s="1"/>
  <c r="K6695" i="4"/>
  <c r="I6695" i="4" s="1"/>
  <c r="K7560" i="4"/>
  <c r="I7560" i="4" s="1"/>
  <c r="K7661" i="4"/>
  <c r="I7661" i="4" s="1"/>
  <c r="K4488" i="4"/>
  <c r="I4488" i="4" s="1"/>
  <c r="K4491" i="4"/>
  <c r="I4491" i="4" s="1"/>
  <c r="K4495" i="4"/>
  <c r="I4495" i="4" s="1"/>
  <c r="K5134" i="4"/>
  <c r="I5134" i="4" s="1"/>
  <c r="K5154" i="4"/>
  <c r="I5154" i="4" s="1"/>
  <c r="K5179" i="4"/>
  <c r="I5179" i="4" s="1"/>
  <c r="K5197" i="4"/>
  <c r="I5197" i="4" s="1"/>
  <c r="J5464" i="4"/>
  <c r="K5977" i="4"/>
  <c r="I5977" i="4" s="1"/>
  <c r="K6000" i="4"/>
  <c r="I6000" i="4" s="1"/>
  <c r="K6739" i="4"/>
  <c r="I6739" i="4" s="1"/>
  <c r="K6867" i="4"/>
  <c r="I6867" i="4" s="1"/>
  <c r="K6943" i="4"/>
  <c r="I6943" i="4" s="1"/>
  <c r="K6965" i="4"/>
  <c r="I6965" i="4" s="1"/>
  <c r="K6976" i="4"/>
  <c r="I6976" i="4" s="1"/>
  <c r="K7030" i="4"/>
  <c r="I7030" i="4" s="1"/>
  <c r="K7056" i="4"/>
  <c r="I7056" i="4" s="1"/>
  <c r="K7129" i="4"/>
  <c r="I7129" i="4" s="1"/>
  <c r="K7151" i="4"/>
  <c r="I7151" i="4" s="1"/>
  <c r="K7163" i="4"/>
  <c r="I7163" i="4" s="1"/>
  <c r="K7184" i="4"/>
  <c r="I7184" i="4" s="1"/>
  <c r="K7197" i="4"/>
  <c r="I7197" i="4" s="1"/>
  <c r="I7288" i="4"/>
  <c r="K7307" i="4"/>
  <c r="I7307" i="4" s="1"/>
  <c r="K7328" i="4"/>
  <c r="I7328" i="4" s="1"/>
  <c r="K7423" i="4"/>
  <c r="I7423" i="4" s="1"/>
  <c r="K7495" i="4"/>
  <c r="K7514" i="4"/>
  <c r="I7514" i="4" s="1"/>
  <c r="L4571" i="4"/>
  <c r="K4571" i="4" s="1"/>
  <c r="N11" i="4"/>
  <c r="M11256" i="4"/>
  <c r="M11106" i="4" s="1"/>
  <c r="L6108" i="4"/>
  <c r="K6108" i="4" s="1"/>
  <c r="L6451" i="4"/>
  <c r="K6451" i="4" s="1"/>
  <c r="M370" i="4"/>
  <c r="M2669" i="4"/>
  <c r="M2658" i="4" s="1"/>
  <c r="M2688" i="4" s="1"/>
  <c r="M2692" i="4" s="1"/>
  <c r="M2693" i="4" s="1"/>
  <c r="M6217" i="4"/>
  <c r="M6216" i="4" s="1"/>
  <c r="M6247" i="4" s="1"/>
  <c r="M6251" i="4" s="1"/>
  <c r="M6252" i="4" s="1"/>
  <c r="L839" i="4"/>
  <c r="P11097" i="4"/>
  <c r="M2364" i="4"/>
  <c r="O9424" i="4"/>
  <c r="Y13" i="1" s="1"/>
  <c r="O9474" i="4"/>
  <c r="Y10" i="1" s="1"/>
  <c r="O9824" i="4"/>
  <c r="Y19" i="1" s="1"/>
  <c r="M1340" i="4"/>
  <c r="N1340" i="4"/>
  <c r="O1340" i="4"/>
  <c r="P10252" i="4"/>
  <c r="M10295" i="4"/>
  <c r="M10245" i="4" s="1"/>
  <c r="M839" i="4"/>
  <c r="M838" i="4" s="1"/>
  <c r="N10295" i="4"/>
  <c r="N10245" i="4" s="1"/>
  <c r="N839" i="4"/>
  <c r="N838" i="4" s="1"/>
  <c r="O10295" i="4"/>
  <c r="O10245" i="4" s="1"/>
  <c r="O839" i="4"/>
  <c r="O838" i="4" s="1"/>
  <c r="P10295" i="4"/>
  <c r="P10245" i="4" s="1"/>
  <c r="P839" i="4"/>
  <c r="J10295" i="4"/>
  <c r="M9624" i="4"/>
  <c r="W12" i="1" s="1"/>
  <c r="M9574" i="4"/>
  <c r="W14" i="1" s="1"/>
  <c r="L7557" i="4"/>
  <c r="M10215" i="4"/>
  <c r="M9765" i="4" s="1"/>
  <c r="M7229" i="4"/>
  <c r="N10215" i="4"/>
  <c r="N9765" i="4" s="1"/>
  <c r="N7229" i="4"/>
  <c r="O10215" i="4"/>
  <c r="O9765" i="4" s="1"/>
  <c r="O7229" i="4"/>
  <c r="P10215" i="4"/>
  <c r="P9765" i="4" s="1"/>
  <c r="P7229" i="4"/>
  <c r="M10770" i="4"/>
  <c r="M10670" i="4" s="1"/>
  <c r="M7578" i="4"/>
  <c r="M9324" i="4"/>
  <c r="W8" i="1" s="1"/>
  <c r="O9624" i="4"/>
  <c r="Y12" i="1" s="1"/>
  <c r="M9524" i="4"/>
  <c r="W11" i="1" s="1"/>
  <c r="O9574" i="4"/>
  <c r="Y14" i="1" s="1"/>
  <c r="O10024" i="4"/>
  <c r="Y23" i="1" s="1"/>
  <c r="N10320" i="4"/>
  <c r="N10270" i="4" s="1"/>
  <c r="N7557" i="4"/>
  <c r="N7556" i="4" s="1"/>
  <c r="N10770" i="4"/>
  <c r="N10670" i="4" s="1"/>
  <c r="N7578" i="4"/>
  <c r="N7631" i="4"/>
  <c r="L7631" i="4"/>
  <c r="M7631" i="4"/>
  <c r="J1498" i="4"/>
  <c r="P9624" i="4"/>
  <c r="Z12" i="1" s="1"/>
  <c r="P9574" i="4"/>
  <c r="Z14" i="1" s="1"/>
  <c r="O10320" i="4"/>
  <c r="O10270" i="4" s="1"/>
  <c r="O7557" i="4"/>
  <c r="O7556" i="4" s="1"/>
  <c r="O10770" i="4"/>
  <c r="O10670" i="4" s="1"/>
  <c r="O7578" i="4"/>
  <c r="O7631" i="4"/>
  <c r="M10320" i="4"/>
  <c r="M10270" i="4" s="1"/>
  <c r="M7557" i="4"/>
  <c r="M7556" i="4" s="1"/>
  <c r="P10320" i="4"/>
  <c r="P7557" i="4"/>
  <c r="P10770" i="4"/>
  <c r="P10670" i="4" s="1"/>
  <c r="P7631" i="4"/>
  <c r="J7557" i="4"/>
  <c r="J7631" i="4"/>
  <c r="N9324" i="4"/>
  <c r="X8" i="1" s="1"/>
  <c r="N9524" i="4"/>
  <c r="X11" i="1" s="1"/>
  <c r="M9874" i="4"/>
  <c r="W20" i="1" s="1"/>
  <c r="P10024" i="4"/>
  <c r="Z23" i="1" s="1"/>
  <c r="X24" i="1"/>
  <c r="N11174" i="4"/>
  <c r="X50" i="1" s="1"/>
  <c r="P10474" i="4"/>
  <c r="Z33" i="1" s="1"/>
  <c r="M10474" i="4"/>
  <c r="W33" i="1" s="1"/>
  <c r="N10374" i="4"/>
  <c r="X31" i="1" s="1"/>
  <c r="O9924" i="4"/>
  <c r="Y21" i="1" s="1"/>
  <c r="M9974" i="4"/>
  <c r="W22" i="1" s="1"/>
  <c r="O11174" i="4"/>
  <c r="Y50" i="1" s="1"/>
  <c r="O9874" i="4"/>
  <c r="Y20" i="1" s="1"/>
  <c r="M9924" i="4"/>
  <c r="W21" i="1" s="1"/>
  <c r="N10474" i="4"/>
  <c r="X33" i="1" s="1"/>
  <c r="P9924" i="4"/>
  <c r="Z21" i="1" s="1"/>
  <c r="N9974" i="4"/>
  <c r="X22" i="1" s="1"/>
  <c r="O9324" i="4"/>
  <c r="Y8" i="1" s="1"/>
  <c r="M9424" i="4"/>
  <c r="W13" i="1" s="1"/>
  <c r="O9524" i="4"/>
  <c r="Y11" i="1" s="1"/>
  <c r="M9474" i="4"/>
  <c r="W10" i="1" s="1"/>
  <c r="M9824" i="4"/>
  <c r="W19" i="1" s="1"/>
  <c r="Y24" i="1"/>
  <c r="O10474" i="4"/>
  <c r="Y33" i="1" s="1"/>
  <c r="O9974" i="4"/>
  <c r="Y22" i="1" s="1"/>
  <c r="N9874" i="4"/>
  <c r="X20" i="1" s="1"/>
  <c r="P9324" i="4"/>
  <c r="Z8" i="1" s="1"/>
  <c r="N9424" i="4"/>
  <c r="X13" i="1" s="1"/>
  <c r="P9524" i="4"/>
  <c r="Z11" i="1" s="1"/>
  <c r="N9474" i="4"/>
  <c r="X10" i="1" s="1"/>
  <c r="N9824" i="4"/>
  <c r="X19" i="1" s="1"/>
  <c r="P11324" i="4"/>
  <c r="Z53" i="1" s="1"/>
  <c r="P9974" i="4"/>
  <c r="Z22" i="1" s="1"/>
  <c r="M10024" i="4"/>
  <c r="W23" i="1" s="1"/>
  <c r="P9874" i="4"/>
  <c r="Z20" i="1" s="1"/>
  <c r="P9424" i="4"/>
  <c r="Z13" i="1" s="1"/>
  <c r="N9624" i="4"/>
  <c r="X12" i="1" s="1"/>
  <c r="P9474" i="4"/>
  <c r="Z10" i="1" s="1"/>
  <c r="N9574" i="4"/>
  <c r="X14" i="1" s="1"/>
  <c r="P9824" i="4"/>
  <c r="Z19" i="1" s="1"/>
  <c r="N10024" i="4"/>
  <c r="X23" i="1" s="1"/>
  <c r="P11274" i="4"/>
  <c r="Z52" i="1" s="1"/>
  <c r="P10874" i="4"/>
  <c r="Z42" i="1" s="1"/>
  <c r="N9924" i="4"/>
  <c r="X21" i="1" s="1"/>
  <c r="P11174" i="4"/>
  <c r="Z50" i="1" s="1"/>
  <c r="O11524" i="4"/>
  <c r="Y58" i="1" s="1"/>
  <c r="P11524" i="4"/>
  <c r="Z58" i="1" s="1"/>
  <c r="M11174" i="4"/>
  <c r="W50" i="1" s="1"/>
  <c r="M11524" i="4"/>
  <c r="W58" i="1" s="1"/>
  <c r="N11524" i="4"/>
  <c r="X58" i="1" s="1"/>
  <c r="N7448" i="4"/>
  <c r="N7437" i="4" s="1"/>
  <c r="N7176" i="4"/>
  <c r="N7175" i="4" s="1"/>
  <c r="M7497" i="4"/>
  <c r="M7486" i="4" s="1"/>
  <c r="M7516" i="4" s="1"/>
  <c r="N7497" i="4"/>
  <c r="N7486" i="4" s="1"/>
  <c r="N7516" i="4" s="1"/>
  <c r="N9216" i="4" s="1"/>
  <c r="I11774" i="4"/>
  <c r="J171" i="4"/>
  <c r="K412" i="4"/>
  <c r="L10388" i="4"/>
  <c r="J468" i="4"/>
  <c r="J541" i="4"/>
  <c r="J10094" i="4"/>
  <c r="J10594" i="4"/>
  <c r="L11194" i="4"/>
  <c r="J1382" i="4"/>
  <c r="L11404" i="4"/>
  <c r="J2479" i="4"/>
  <c r="J2941" i="4"/>
  <c r="J3249" i="4"/>
  <c r="J3371" i="4"/>
  <c r="J3396" i="4"/>
  <c r="J3426" i="4"/>
  <c r="J3667" i="4"/>
  <c r="J3852" i="4"/>
  <c r="J4239" i="4"/>
  <c r="J4292" i="4"/>
  <c r="L4789" i="4"/>
  <c r="K4789" i="4" s="1"/>
  <c r="J4815" i="4"/>
  <c r="J4898" i="4"/>
  <c r="J5193" i="4"/>
  <c r="J5261" i="4"/>
  <c r="L5383" i="4"/>
  <c r="K5383" i="4" s="1"/>
  <c r="L5681" i="4"/>
  <c r="K5681" i="4" s="1"/>
  <c r="L5706" i="4"/>
  <c r="K5706" i="4" s="1"/>
  <c r="L5736" i="4"/>
  <c r="K5736" i="4" s="1"/>
  <c r="L5759" i="4"/>
  <c r="K5759" i="4" s="1"/>
  <c r="L9910" i="4"/>
  <c r="L10060" i="4"/>
  <c r="L6160" i="4"/>
  <c r="K6160" i="4" s="1"/>
  <c r="J6240" i="4"/>
  <c r="L6586" i="4"/>
  <c r="K6586" i="4" s="1"/>
  <c r="L10361" i="4"/>
  <c r="J6904" i="4"/>
  <c r="L6988" i="4"/>
  <c r="K6988" i="4" s="1"/>
  <c r="L11417" i="4"/>
  <c r="J10420" i="4"/>
  <c r="J10770" i="4"/>
  <c r="L54" i="4"/>
  <c r="K54" i="4" s="1"/>
  <c r="L70" i="4"/>
  <c r="K70" i="4" s="1"/>
  <c r="L171" i="4"/>
  <c r="K171" i="4" s="1"/>
  <c r="J267" i="4"/>
  <c r="L304" i="4"/>
  <c r="K304" i="4" s="1"/>
  <c r="L370" i="4"/>
  <c r="L387" i="4"/>
  <c r="K387" i="4" s="1"/>
  <c r="L468" i="4"/>
  <c r="K468" i="4" s="1"/>
  <c r="L493" i="4"/>
  <c r="K493" i="4" s="1"/>
  <c r="L541" i="4"/>
  <c r="K541" i="4" s="1"/>
  <c r="L586" i="4"/>
  <c r="K586" i="4" s="1"/>
  <c r="J10343" i="4"/>
  <c r="L10393" i="4"/>
  <c r="L10743" i="4"/>
  <c r="J11593" i="4"/>
  <c r="J11624" i="4" s="1"/>
  <c r="T60" i="1" s="1"/>
  <c r="J10095" i="4"/>
  <c r="L10195" i="4"/>
  <c r="L10445" i="4"/>
  <c r="J10795" i="4"/>
  <c r="L10845" i="4"/>
  <c r="L11395" i="4"/>
  <c r="J10597" i="4"/>
  <c r="L10499" i="4"/>
  <c r="J10699" i="4"/>
  <c r="L10849" i="4"/>
  <c r="J1313" i="4"/>
  <c r="J1355" i="4"/>
  <c r="L1382" i="4"/>
  <c r="K1382" i="4" s="1"/>
  <c r="J10303" i="4"/>
  <c r="L10353" i="4"/>
  <c r="J10703" i="4"/>
  <c r="L10803" i="4"/>
  <c r="J1466" i="4"/>
  <c r="J9405" i="4"/>
  <c r="L9605" i="4"/>
  <c r="J9455" i="4"/>
  <c r="L9555" i="4"/>
  <c r="L9805" i="4"/>
  <c r="J9905" i="4"/>
  <c r="L9955" i="4"/>
  <c r="J10055" i="4"/>
  <c r="L10105" i="4"/>
  <c r="J10355" i="4"/>
  <c r="L10605" i="4"/>
  <c r="J11205" i="4"/>
  <c r="L11255" i="4"/>
  <c r="L1608" i="4"/>
  <c r="K1608" i="4" s="1"/>
  <c r="L1629" i="4"/>
  <c r="K1629" i="4" s="1"/>
  <c r="L1672" i="4"/>
  <c r="K1672" i="4" s="1"/>
  <c r="L1698" i="4"/>
  <c r="K1698" i="4" s="1"/>
  <c r="L1728" i="4"/>
  <c r="K1728" i="4" s="1"/>
  <c r="L1749" i="4"/>
  <c r="K1749" i="4" s="1"/>
  <c r="L1810" i="4"/>
  <c r="K1810" i="4" s="1"/>
  <c r="L1831" i="4"/>
  <c r="K1831" i="4" s="1"/>
  <c r="L1875" i="4"/>
  <c r="K1875" i="4" s="1"/>
  <c r="L1900" i="4"/>
  <c r="K1900" i="4" s="1"/>
  <c r="L2053" i="4"/>
  <c r="K2053" i="4" s="1"/>
  <c r="L2076" i="4"/>
  <c r="K2076" i="4" s="1"/>
  <c r="L2146" i="4"/>
  <c r="K2146" i="4" s="1"/>
  <c r="L2177" i="4"/>
  <c r="K2177" i="4" s="1"/>
  <c r="L2199" i="4"/>
  <c r="K2199" i="4" s="1"/>
  <c r="L2242" i="4"/>
  <c r="K2242" i="4" s="1"/>
  <c r="L2267" i="4"/>
  <c r="K2267" i="4" s="1"/>
  <c r="L2298" i="4"/>
  <c r="K2298" i="4" s="1"/>
  <c r="L2320" i="4"/>
  <c r="K2320" i="4" s="1"/>
  <c r="L2380" i="4"/>
  <c r="K2380" i="4" s="1"/>
  <c r="L2402" i="4"/>
  <c r="K2402" i="4" s="1"/>
  <c r="L2458" i="4"/>
  <c r="K2458" i="4" s="1"/>
  <c r="L2479" i="4"/>
  <c r="K2479" i="4" s="1"/>
  <c r="L2547" i="4"/>
  <c r="K2547" i="4" s="1"/>
  <c r="L2577" i="4"/>
  <c r="K2577" i="4" s="1"/>
  <c r="L2599" i="4"/>
  <c r="K2599" i="4" s="1"/>
  <c r="L2643" i="4"/>
  <c r="K2643" i="4" s="1"/>
  <c r="L2669" i="4"/>
  <c r="L2700" i="4"/>
  <c r="K2700" i="4" s="1"/>
  <c r="L2765" i="4"/>
  <c r="K2765" i="4" s="1"/>
  <c r="L2791" i="4"/>
  <c r="K2791" i="4" s="1"/>
  <c r="K2821" i="4"/>
  <c r="L2843" i="4"/>
  <c r="K2843" i="4" s="1"/>
  <c r="L2886" i="4"/>
  <c r="K2886" i="4" s="1"/>
  <c r="L2911" i="4"/>
  <c r="K2911" i="4" s="1"/>
  <c r="L2941" i="4"/>
  <c r="K2941" i="4" s="1"/>
  <c r="L2963" i="4"/>
  <c r="K2963" i="4" s="1"/>
  <c r="L3006" i="4"/>
  <c r="K3006" i="4" s="1"/>
  <c r="L3061" i="4"/>
  <c r="K3061" i="4" s="1"/>
  <c r="L3083" i="4"/>
  <c r="K3083" i="4" s="1"/>
  <c r="L3126" i="4"/>
  <c r="K3126" i="4" s="1"/>
  <c r="L3151" i="4"/>
  <c r="K3151" i="4" s="1"/>
  <c r="L3184" i="4"/>
  <c r="K3184" i="4" s="1"/>
  <c r="L3206" i="4"/>
  <c r="K3206" i="4" s="1"/>
  <c r="L3249" i="4"/>
  <c r="K3249" i="4" s="1"/>
  <c r="L3305" i="4"/>
  <c r="K3305" i="4" s="1"/>
  <c r="L3327" i="4"/>
  <c r="K3327" i="4" s="1"/>
  <c r="L3371" i="4"/>
  <c r="K3371" i="4" s="1"/>
  <c r="L3396" i="4"/>
  <c r="K3396" i="4" s="1"/>
  <c r="L3426" i="4"/>
  <c r="K3426" i="4" s="1"/>
  <c r="L3448" i="4"/>
  <c r="K3448" i="4" s="1"/>
  <c r="L3491" i="4"/>
  <c r="K3491" i="4" s="1"/>
  <c r="L3547" i="4"/>
  <c r="K3547" i="4" s="1"/>
  <c r="L3569" i="4"/>
  <c r="K3569" i="4" s="1"/>
  <c r="L3612" i="4"/>
  <c r="K3612" i="4" s="1"/>
  <c r="L3637" i="4"/>
  <c r="K3637" i="4" s="1"/>
  <c r="L3667" i="4"/>
  <c r="K3667" i="4" s="1"/>
  <c r="L3689" i="4"/>
  <c r="K3689" i="4" s="1"/>
  <c r="L3732" i="4"/>
  <c r="K3732" i="4" s="1"/>
  <c r="L3757" i="4"/>
  <c r="K3757" i="4" s="1"/>
  <c r="L3787" i="4"/>
  <c r="K3787" i="4" s="1"/>
  <c r="L3809" i="4"/>
  <c r="K3809" i="4" s="1"/>
  <c r="L3852" i="4"/>
  <c r="K3852" i="4" s="1"/>
  <c r="L3877" i="4"/>
  <c r="K3877" i="4" s="1"/>
  <c r="L3908" i="4"/>
  <c r="K3908" i="4" s="1"/>
  <c r="L3929" i="4"/>
  <c r="K3929" i="4" s="1"/>
  <c r="L3972" i="4"/>
  <c r="K3972" i="4" s="1"/>
  <c r="L3998" i="4"/>
  <c r="K3998" i="4" s="1"/>
  <c r="L4050" i="4"/>
  <c r="K4050" i="4" s="1"/>
  <c r="L4094" i="4"/>
  <c r="K4094" i="4" s="1"/>
  <c r="L4119" i="4"/>
  <c r="K4119" i="4" s="1"/>
  <c r="L4150" i="4"/>
  <c r="K4150" i="4" s="1"/>
  <c r="L4172" i="4"/>
  <c r="K4172" i="4" s="1"/>
  <c r="L4215" i="4"/>
  <c r="K4215" i="4" s="1"/>
  <c r="L4239" i="4"/>
  <c r="K4239" i="4" s="1"/>
  <c r="L4270" i="4"/>
  <c r="K4270" i="4" s="1"/>
  <c r="L4292" i="4"/>
  <c r="K4292" i="4" s="1"/>
  <c r="L4336" i="4"/>
  <c r="K4336" i="4" s="1"/>
  <c r="L4362" i="4"/>
  <c r="K4362" i="4" s="1"/>
  <c r="L4392" i="4"/>
  <c r="K4392" i="4" s="1"/>
  <c r="L4414" i="4"/>
  <c r="K4414" i="4" s="1"/>
  <c r="J9306" i="4"/>
  <c r="L9406" i="4"/>
  <c r="J9506" i="4"/>
  <c r="L9456" i="4"/>
  <c r="J9856" i="4"/>
  <c r="L9906" i="4"/>
  <c r="J10006" i="4"/>
  <c r="L10056" i="4"/>
  <c r="J10156" i="4"/>
  <c r="L10356" i="4"/>
  <c r="J11406" i="4"/>
  <c r="L4546" i="4"/>
  <c r="K4546" i="4" s="1"/>
  <c r="L4602" i="4"/>
  <c r="K4602" i="4" s="1"/>
  <c r="J4624" i="4"/>
  <c r="J4667" i="4"/>
  <c r="J4692" i="4"/>
  <c r="J4748" i="4"/>
  <c r="J4773" i="4"/>
  <c r="J4805" i="4"/>
  <c r="L4815" i="4"/>
  <c r="K4815" i="4" s="1"/>
  <c r="L4846" i="4"/>
  <c r="K4846" i="4" s="1"/>
  <c r="L4872" i="4"/>
  <c r="K4872" i="4" s="1"/>
  <c r="L4898" i="4"/>
  <c r="K4898" i="4" s="1"/>
  <c r="L4957" i="4"/>
  <c r="K4957" i="4" s="1"/>
  <c r="L4981" i="4"/>
  <c r="K4981" i="4" s="1"/>
  <c r="L5011" i="4"/>
  <c r="K5011" i="4" s="1"/>
  <c r="J5078" i="4"/>
  <c r="J5102" i="4"/>
  <c r="J5153" i="4"/>
  <c r="L5171" i="4"/>
  <c r="K5171" i="4" s="1"/>
  <c r="L5193" i="4"/>
  <c r="K5193" i="4" s="1"/>
  <c r="L5236" i="4"/>
  <c r="K5236" i="4" s="1"/>
  <c r="L5261" i="4"/>
  <c r="K5261" i="4" s="1"/>
  <c r="L5292" i="4"/>
  <c r="K5292" i="4" s="1"/>
  <c r="L5317" i="4"/>
  <c r="K5317" i="4" s="1"/>
  <c r="J5343" i="4"/>
  <c r="J5373" i="4"/>
  <c r="J5398" i="4"/>
  <c r="J5424" i="4"/>
  <c r="J5454" i="4"/>
  <c r="J5477" i="4"/>
  <c r="J5521" i="4"/>
  <c r="J5546" i="4"/>
  <c r="J5576" i="4"/>
  <c r="J5598" i="4"/>
  <c r="J5641" i="4"/>
  <c r="J5666" i="4"/>
  <c r="J5696" i="4"/>
  <c r="J5718" i="4"/>
  <c r="J5762" i="4"/>
  <c r="J5788" i="4"/>
  <c r="J5819" i="4"/>
  <c r="J5841" i="4"/>
  <c r="J5884" i="4"/>
  <c r="J5910" i="4"/>
  <c r="L5942" i="4"/>
  <c r="K5942" i="4" s="1"/>
  <c r="L5965" i="4"/>
  <c r="K5965" i="4" s="1"/>
  <c r="L10409" i="4"/>
  <c r="J10809" i="4"/>
  <c r="J6144" i="4"/>
  <c r="J6176" i="4"/>
  <c r="J6199" i="4"/>
  <c r="L6217" i="4"/>
  <c r="L6240" i="4"/>
  <c r="K6240" i="4" s="1"/>
  <c r="L6284" i="4"/>
  <c r="K6284" i="4" s="1"/>
  <c r="L6308" i="4"/>
  <c r="K6308" i="4" s="1"/>
  <c r="L6339" i="4"/>
  <c r="K6339" i="4" s="1"/>
  <c r="L6361" i="4"/>
  <c r="K6361" i="4" s="1"/>
  <c r="L6107" i="4"/>
  <c r="L6412" i="4"/>
  <c r="K6412" i="4" s="1"/>
  <c r="L6437" i="4"/>
  <c r="K6437" i="4" s="1"/>
  <c r="J6478" i="4"/>
  <c r="J6501" i="4"/>
  <c r="J6543" i="4"/>
  <c r="J6569" i="4"/>
  <c r="J6602" i="4"/>
  <c r="J6624" i="4"/>
  <c r="J6670" i="4"/>
  <c r="J9312" i="4"/>
  <c r="L9412" i="4"/>
  <c r="J9512" i="4"/>
  <c r="L9462" i="4"/>
  <c r="J9862" i="4"/>
  <c r="L9912" i="4"/>
  <c r="J10012" i="4"/>
  <c r="L10062" i="4"/>
  <c r="J10162" i="4"/>
  <c r="L11262" i="4"/>
  <c r="J11412" i="4"/>
  <c r="L6828" i="4"/>
  <c r="K6828" i="4" s="1"/>
  <c r="J6858" i="4"/>
  <c r="L6904" i="4"/>
  <c r="J6941" i="4"/>
  <c r="L6951" i="4"/>
  <c r="K6951" i="4" s="1"/>
  <c r="L7012" i="4"/>
  <c r="K7012" i="4" s="1"/>
  <c r="J7065" i="4"/>
  <c r="J11263" i="4"/>
  <c r="L11413" i="4"/>
  <c r="J11214" i="4"/>
  <c r="L11264" i="4"/>
  <c r="J11414" i="4"/>
  <c r="L7298" i="4"/>
  <c r="K7298" i="4" s="1"/>
  <c r="L11266" i="4"/>
  <c r="J7355" i="4"/>
  <c r="L7431" i="4"/>
  <c r="K7431" i="4" s="1"/>
  <c r="I7431" i="4" s="1"/>
  <c r="L7480" i="4"/>
  <c r="K7480" i="4" s="1"/>
  <c r="I7480" i="4" s="1"/>
  <c r="L7513" i="4"/>
  <c r="K7513" i="4" s="1"/>
  <c r="J7666" i="4"/>
  <c r="J304" i="4"/>
  <c r="L9894" i="4"/>
  <c r="J11146" i="4"/>
  <c r="L11196" i="4"/>
  <c r="L11396" i="4"/>
  <c r="J10198" i="4"/>
  <c r="L1459" i="4"/>
  <c r="K1459" i="4" s="1"/>
  <c r="L10404" i="4"/>
  <c r="J11354" i="4"/>
  <c r="J1698" i="4"/>
  <c r="J1810" i="4"/>
  <c r="J1831" i="4"/>
  <c r="J2076" i="4"/>
  <c r="J2320" i="4"/>
  <c r="J2577" i="4"/>
  <c r="J2599" i="4"/>
  <c r="J2643" i="4"/>
  <c r="J3006" i="4"/>
  <c r="J3061" i="4"/>
  <c r="J3305" i="4"/>
  <c r="J3327" i="4"/>
  <c r="J3569" i="4"/>
  <c r="J3809" i="4"/>
  <c r="J3908" i="4"/>
  <c r="J4215" i="4"/>
  <c r="L4642" i="4"/>
  <c r="K4642" i="4" s="1"/>
  <c r="L4664" i="4"/>
  <c r="K4664" i="4" s="1"/>
  <c r="J4872" i="4"/>
  <c r="J4957" i="4"/>
  <c r="J4981" i="4"/>
  <c r="J5011" i="4"/>
  <c r="J5171" i="4"/>
  <c r="J5317" i="4"/>
  <c r="L5496" i="4"/>
  <c r="K5496" i="4" s="1"/>
  <c r="L5829" i="4"/>
  <c r="K5829" i="4" s="1"/>
  <c r="L5881" i="4"/>
  <c r="K5881" i="4" s="1"/>
  <c r="J9510" i="4"/>
  <c r="J9860" i="4"/>
  <c r="J10010" i="4"/>
  <c r="J10160" i="4"/>
  <c r="J6339" i="4"/>
  <c r="J6412" i="4"/>
  <c r="L6462" i="4"/>
  <c r="K6462" i="4" s="1"/>
  <c r="L6611" i="4"/>
  <c r="K6611" i="4" s="1"/>
  <c r="J10311" i="4"/>
  <c r="J9967" i="4"/>
  <c r="L10620" i="4"/>
  <c r="L10820" i="4"/>
  <c r="J11" i="4"/>
  <c r="J73" i="4"/>
  <c r="L113" i="4"/>
  <c r="K113" i="4" s="1"/>
  <c r="L253" i="4"/>
  <c r="K253" i="4" s="1"/>
  <c r="L267" i="4"/>
  <c r="K267" i="4" s="1"/>
  <c r="J390" i="4"/>
  <c r="L10288" i="4"/>
  <c r="J10438" i="4"/>
  <c r="L10588" i="4"/>
  <c r="J10788" i="4"/>
  <c r="L10838" i="4"/>
  <c r="J9944" i="4"/>
  <c r="L10094" i="4"/>
  <c r="J10394" i="4"/>
  <c r="L10594" i="4"/>
  <c r="L11144" i="4"/>
  <c r="J11244" i="4"/>
  <c r="L11394" i="4"/>
  <c r="J10096" i="4"/>
  <c r="L10196" i="4"/>
  <c r="J10596" i="4"/>
  <c r="L11146" i="4"/>
  <c r="L11346" i="4"/>
  <c r="J972" i="4"/>
  <c r="J9948" i="4"/>
  <c r="L10198" i="4"/>
  <c r="J1102" i="4"/>
  <c r="J1262" i="4"/>
  <c r="J1285" i="4"/>
  <c r="L1313" i="4"/>
  <c r="K1313" i="4" s="1"/>
  <c r="L1355" i="4"/>
  <c r="K1355" i="4" s="1"/>
  <c r="J1442" i="4"/>
  <c r="L1466" i="4"/>
  <c r="K1466" i="4" s="1"/>
  <c r="J10304" i="4"/>
  <c r="L10354" i="4"/>
  <c r="J11254" i="4"/>
  <c r="L11354" i="4"/>
  <c r="J1632" i="4"/>
  <c r="J1657" i="4"/>
  <c r="J1688" i="4"/>
  <c r="J1710" i="4"/>
  <c r="J1752" i="4"/>
  <c r="J1779" i="4"/>
  <c r="J1834" i="4"/>
  <c r="J1860" i="4"/>
  <c r="J1890" i="4"/>
  <c r="J1913" i="4"/>
  <c r="J2013" i="4"/>
  <c r="J2012" i="4" s="1"/>
  <c r="J2034" i="4"/>
  <c r="J2079" i="4"/>
  <c r="J2136" i="4"/>
  <c r="J2158" i="4"/>
  <c r="J2202" i="4"/>
  <c r="J2227" i="4"/>
  <c r="J2257" i="4"/>
  <c r="J2280" i="4"/>
  <c r="J2324" i="4"/>
  <c r="J2349" i="4"/>
  <c r="J2405" i="4"/>
  <c r="J2430" i="4"/>
  <c r="J2482" i="4"/>
  <c r="J2507" i="4"/>
  <c r="J2537" i="4"/>
  <c r="J2559" i="4"/>
  <c r="J2602" i="4"/>
  <c r="J2627" i="4"/>
  <c r="J2659" i="4"/>
  <c r="J2681" i="4"/>
  <c r="J2725" i="4"/>
  <c r="J2750" i="4"/>
  <c r="J2781" i="4"/>
  <c r="J2803" i="4"/>
  <c r="J2846" i="4"/>
  <c r="J2871" i="4"/>
  <c r="J2901" i="4"/>
  <c r="J2923" i="4"/>
  <c r="J2966" i="4"/>
  <c r="J2991" i="4"/>
  <c r="J3044" i="4"/>
  <c r="J3086" i="4"/>
  <c r="J3111" i="4"/>
  <c r="J3141" i="4"/>
  <c r="J3164" i="4"/>
  <c r="J3209" i="4"/>
  <c r="J3234" i="4"/>
  <c r="J3265" i="4"/>
  <c r="J3286" i="4"/>
  <c r="J3330" i="4"/>
  <c r="J3356" i="4"/>
  <c r="J3386" i="4"/>
  <c r="J3408" i="4"/>
  <c r="J3451" i="4"/>
  <c r="J3476" i="4"/>
  <c r="J3506" i="4"/>
  <c r="J3528" i="4"/>
  <c r="J3572" i="4"/>
  <c r="J3597" i="4"/>
  <c r="J3627" i="4"/>
  <c r="J3649" i="4"/>
  <c r="J3692" i="4"/>
  <c r="J3717" i="4"/>
  <c r="J3747" i="4"/>
  <c r="J3769" i="4"/>
  <c r="J3812" i="4"/>
  <c r="J3838" i="4"/>
  <c r="J3867" i="4"/>
  <c r="J3889" i="4"/>
  <c r="J3932" i="4"/>
  <c r="J3958" i="4"/>
  <c r="J3988" i="4"/>
  <c r="J4010" i="4"/>
  <c r="J4053" i="4"/>
  <c r="J4079" i="4"/>
  <c r="J4109" i="4"/>
  <c r="J4131" i="4"/>
  <c r="J4175" i="4"/>
  <c r="J4200" i="4"/>
  <c r="J4230" i="4"/>
  <c r="J4251" i="4"/>
  <c r="J4295" i="4"/>
  <c r="J4320" i="4"/>
  <c r="J4352" i="4"/>
  <c r="J4374" i="4"/>
  <c r="J4417" i="4"/>
  <c r="J4531" i="4"/>
  <c r="J4561" i="4"/>
  <c r="J4584" i="4"/>
  <c r="L4624" i="4"/>
  <c r="K4624" i="4" s="1"/>
  <c r="L4667" i="4"/>
  <c r="K4667" i="4" s="1"/>
  <c r="L4692" i="4"/>
  <c r="K4692" i="4" s="1"/>
  <c r="L4748" i="4"/>
  <c r="K4748" i="4" s="1"/>
  <c r="L4773" i="4"/>
  <c r="K4773" i="4" s="1"/>
  <c r="L4805" i="4"/>
  <c r="K4805" i="4" s="1"/>
  <c r="J4828" i="4"/>
  <c r="J4888" i="4"/>
  <c r="J4913" i="4"/>
  <c r="J4938" i="4"/>
  <c r="J4971" i="4"/>
  <c r="J4993" i="4"/>
  <c r="L5078" i="4"/>
  <c r="K5078" i="4" s="1"/>
  <c r="L5102" i="4"/>
  <c r="K5102" i="4" s="1"/>
  <c r="K5132" i="4"/>
  <c r="L5153" i="4"/>
  <c r="K5153" i="4" s="1"/>
  <c r="J5196" i="4"/>
  <c r="J5222" i="4"/>
  <c r="J5251" i="4"/>
  <c r="J5273" i="4"/>
  <c r="L5343" i="4"/>
  <c r="K5343" i="4" s="1"/>
  <c r="L5373" i="4"/>
  <c r="K5373" i="4" s="1"/>
  <c r="L5398" i="4"/>
  <c r="K5398" i="4" s="1"/>
  <c r="L5424" i="4"/>
  <c r="K5424" i="4" s="1"/>
  <c r="L5454" i="4"/>
  <c r="K5454" i="4" s="1"/>
  <c r="L5477" i="4"/>
  <c r="K5477" i="4" s="1"/>
  <c r="L5521" i="4"/>
  <c r="K5521" i="4" s="1"/>
  <c r="L5546" i="4"/>
  <c r="K5546" i="4" s="1"/>
  <c r="L5576" i="4"/>
  <c r="K5576" i="4" s="1"/>
  <c r="L5598" i="4"/>
  <c r="K5598" i="4" s="1"/>
  <c r="L5641" i="4"/>
  <c r="K5641" i="4" s="1"/>
  <c r="L5666" i="4"/>
  <c r="K5666" i="4" s="1"/>
  <c r="L5696" i="4"/>
  <c r="K5696" i="4" s="1"/>
  <c r="L5718" i="4"/>
  <c r="K5718" i="4" s="1"/>
  <c r="L5762" i="4"/>
  <c r="K5762" i="4" s="1"/>
  <c r="L5788" i="4"/>
  <c r="K5788" i="4" s="1"/>
  <c r="L5819" i="4"/>
  <c r="K5819" i="4" s="1"/>
  <c r="L5841" i="4"/>
  <c r="K5841" i="4" s="1"/>
  <c r="L5884" i="4"/>
  <c r="K5884" i="4" s="1"/>
  <c r="L5910" i="4"/>
  <c r="K5910" i="4" s="1"/>
  <c r="J6027" i="4"/>
  <c r="L9310" i="4"/>
  <c r="J9610" i="4"/>
  <c r="L9510" i="4"/>
  <c r="J9560" i="4"/>
  <c r="J9810" i="4"/>
  <c r="L9860" i="4"/>
  <c r="J9960" i="4"/>
  <c r="L10010" i="4"/>
  <c r="J10110" i="4"/>
  <c r="L10160" i="4"/>
  <c r="J11360" i="4"/>
  <c r="L11410" i="4"/>
  <c r="L6144" i="4"/>
  <c r="K6144" i="4" s="1"/>
  <c r="L6176" i="4"/>
  <c r="K6176" i="4" s="1"/>
  <c r="L6199" i="4"/>
  <c r="K6199" i="4" s="1"/>
  <c r="J6243" i="4"/>
  <c r="J6268" i="4"/>
  <c r="J6299" i="4"/>
  <c r="J6321" i="4"/>
  <c r="J6364" i="4"/>
  <c r="J6388" i="4"/>
  <c r="J6427" i="4"/>
  <c r="L6478" i="4"/>
  <c r="K6478" i="4" s="1"/>
  <c r="L6501" i="4"/>
  <c r="K6501" i="4" s="1"/>
  <c r="L6543" i="4"/>
  <c r="K6543" i="4" s="1"/>
  <c r="L6569" i="4"/>
  <c r="K6569" i="4" s="1"/>
  <c r="L6602" i="4"/>
  <c r="K6602" i="4" s="1"/>
  <c r="L6624" i="4"/>
  <c r="K6624" i="4" s="1"/>
  <c r="L6670" i="4"/>
  <c r="K6670" i="4" s="1"/>
  <c r="L10311" i="4"/>
  <c r="J10411" i="4"/>
  <c r="L10611" i="4"/>
  <c r="J6810" i="4"/>
  <c r="J6895" i="4"/>
  <c r="J6918" i="4"/>
  <c r="L6941" i="4"/>
  <c r="J6964" i="4"/>
  <c r="J7016" i="4"/>
  <c r="L7065" i="4"/>
  <c r="K7065" i="4" s="1"/>
  <c r="L7132" i="4"/>
  <c r="K7132" i="4" s="1"/>
  <c r="J9864" i="4"/>
  <c r="L9914" i="4"/>
  <c r="J10164" i="4"/>
  <c r="L10214" i="4"/>
  <c r="J10415" i="4"/>
  <c r="L10615" i="4"/>
  <c r="J7305" i="4"/>
  <c r="J7327" i="4"/>
  <c r="L7355" i="4"/>
  <c r="K7355" i="4" s="1"/>
  <c r="L9967" i="4"/>
  <c r="J10067" i="4"/>
  <c r="L10117" i="4"/>
  <c r="J10417" i="4"/>
  <c r="L10617" i="4"/>
  <c r="L11267" i="4"/>
  <c r="J7438" i="4"/>
  <c r="J7487" i="4"/>
  <c r="L7528" i="4"/>
  <c r="K7528" i="4" s="1"/>
  <c r="I7528" i="4" s="1"/>
  <c r="J10370" i="4"/>
  <c r="L10420" i="4"/>
  <c r="J10720" i="4"/>
  <c r="L10770" i="4"/>
  <c r="J11170" i="4"/>
  <c r="L11270" i="4"/>
  <c r="L7666" i="4"/>
  <c r="K7666" i="4" s="1"/>
  <c r="L11195" i="4"/>
  <c r="L107" i="4"/>
  <c r="K107" i="4" s="1"/>
  <c r="J370" i="4"/>
  <c r="J10588" i="4"/>
  <c r="J493" i="4"/>
  <c r="J10196" i="4"/>
  <c r="L11204" i="4"/>
  <c r="J1608" i="4"/>
  <c r="J1749" i="4"/>
  <c r="J2146" i="4"/>
  <c r="J2177" i="4"/>
  <c r="J2267" i="4"/>
  <c r="J2298" i="4"/>
  <c r="J2458" i="4"/>
  <c r="J2765" i="4"/>
  <c r="J2791" i="4"/>
  <c r="J2843" i="4"/>
  <c r="J3448" i="4"/>
  <c r="J3637" i="4"/>
  <c r="J3689" i="4"/>
  <c r="J3757" i="4"/>
  <c r="J4050" i="4"/>
  <c r="J4150" i="4"/>
  <c r="J4270" i="4"/>
  <c r="J4336" i="4"/>
  <c r="J4602" i="4"/>
  <c r="L4723" i="4"/>
  <c r="K4723" i="4" s="1"/>
  <c r="L4745" i="4"/>
  <c r="K4745" i="4" s="1"/>
  <c r="L5561" i="4"/>
  <c r="K5561" i="4" s="1"/>
  <c r="J9310" i="4"/>
  <c r="J6361" i="4"/>
  <c r="L6488" i="4"/>
  <c r="K6488" i="4" s="1"/>
  <c r="L6518" i="4"/>
  <c r="K6518" i="4" s="1"/>
  <c r="L6540" i="4"/>
  <c r="K6540" i="4" s="1"/>
  <c r="L6644" i="4"/>
  <c r="K6644" i="4" s="1"/>
  <c r="J7012" i="4"/>
  <c r="L7037" i="4"/>
  <c r="J10214" i="4"/>
  <c r="L7230" i="4"/>
  <c r="K7230" i="4" s="1"/>
  <c r="L7348" i="4"/>
  <c r="K7348" i="4" s="1"/>
  <c r="I7348" i="4" s="1"/>
  <c r="L10320" i="4"/>
  <c r="L7663" i="4"/>
  <c r="K7663" i="4" s="1"/>
  <c r="L11" i="4"/>
  <c r="J36" i="4"/>
  <c r="L73" i="4"/>
  <c r="K73" i="4" s="1"/>
  <c r="J191" i="4"/>
  <c r="J207" i="4"/>
  <c r="J324" i="4"/>
  <c r="J341" i="4"/>
  <c r="L390" i="4"/>
  <c r="K390" i="4" s="1"/>
  <c r="L496" i="4"/>
  <c r="K496" i="4" s="1"/>
  <c r="J607" i="4"/>
  <c r="J630" i="4"/>
  <c r="L655" i="4"/>
  <c r="K655" i="4" s="1"/>
  <c r="J10293" i="4"/>
  <c r="L10343" i="4"/>
  <c r="J10593" i="4"/>
  <c r="L10693" i="4"/>
  <c r="J10843" i="4"/>
  <c r="L11593" i="4"/>
  <c r="J9845" i="4"/>
  <c r="L10095" i="4"/>
  <c r="J10695" i="4"/>
  <c r="L10795" i="4"/>
  <c r="J11245" i="4"/>
  <c r="L11345" i="4"/>
  <c r="L972" i="4"/>
  <c r="K972" i="4" s="1"/>
  <c r="L10597" i="4"/>
  <c r="J1040" i="4"/>
  <c r="L1102" i="4"/>
  <c r="K1102" i="4" s="1"/>
  <c r="J10299" i="4"/>
  <c r="L10399" i="4"/>
  <c r="J10599" i="4"/>
  <c r="L10699" i="4"/>
  <c r="L1185" i="4"/>
  <c r="K1185" i="4" s="1"/>
  <c r="J1210" i="4"/>
  <c r="J1231" i="4"/>
  <c r="L1262" i="4"/>
  <c r="K1262" i="4" s="1"/>
  <c r="L1285" i="4"/>
  <c r="K1285" i="4" s="1"/>
  <c r="J1347" i="4"/>
  <c r="J1358" i="4"/>
  <c r="L10303" i="4"/>
  <c r="J10403" i="4"/>
  <c r="L10703" i="4"/>
  <c r="L1442" i="4"/>
  <c r="K1442" i="4" s="1"/>
  <c r="J9305" i="4"/>
  <c r="L9405" i="4"/>
  <c r="J9505" i="4"/>
  <c r="L9455" i="4"/>
  <c r="J9855" i="4"/>
  <c r="L9905" i="4"/>
  <c r="J10005" i="4"/>
  <c r="L10055" i="4"/>
  <c r="J10155" i="4"/>
  <c r="L10355" i="4"/>
  <c r="J11155" i="4"/>
  <c r="L11205" i="4"/>
  <c r="J11405" i="4"/>
  <c r="L1632" i="4"/>
  <c r="K1632" i="4" s="1"/>
  <c r="L1657" i="4"/>
  <c r="K1657" i="4" s="1"/>
  <c r="L1688" i="4"/>
  <c r="K1688" i="4" s="1"/>
  <c r="L1710" i="4"/>
  <c r="K1710" i="4" s="1"/>
  <c r="L1752" i="4"/>
  <c r="K1752" i="4" s="1"/>
  <c r="L1779" i="4"/>
  <c r="K1779" i="4" s="1"/>
  <c r="L1834" i="4"/>
  <c r="K1834" i="4" s="1"/>
  <c r="L1860" i="4"/>
  <c r="K1860" i="4" s="1"/>
  <c r="L1890" i="4"/>
  <c r="K1890" i="4" s="1"/>
  <c r="L1913" i="4"/>
  <c r="K1913" i="4" s="1"/>
  <c r="L2013" i="4"/>
  <c r="L2034" i="4"/>
  <c r="K2034" i="4" s="1"/>
  <c r="L2079" i="4"/>
  <c r="K2079" i="4" s="1"/>
  <c r="L2136" i="4"/>
  <c r="K2136" i="4" s="1"/>
  <c r="L2158" i="4"/>
  <c r="K2158" i="4" s="1"/>
  <c r="L2202" i="4"/>
  <c r="K2202" i="4" s="1"/>
  <c r="L2227" i="4"/>
  <c r="K2227" i="4" s="1"/>
  <c r="L2257" i="4"/>
  <c r="K2257" i="4" s="1"/>
  <c r="L2280" i="4"/>
  <c r="K2280" i="4" s="1"/>
  <c r="L2324" i="4"/>
  <c r="K2324" i="4" s="1"/>
  <c r="L2349" i="4"/>
  <c r="K2349" i="4" s="1"/>
  <c r="L2405" i="4"/>
  <c r="K2405" i="4" s="1"/>
  <c r="L2430" i="4"/>
  <c r="K2430" i="4" s="1"/>
  <c r="L2482" i="4"/>
  <c r="K2482" i="4" s="1"/>
  <c r="L2507" i="4"/>
  <c r="K2507" i="4" s="1"/>
  <c r="L2537" i="4"/>
  <c r="K2537" i="4" s="1"/>
  <c r="L2559" i="4"/>
  <c r="K2559" i="4" s="1"/>
  <c r="L2602" i="4"/>
  <c r="K2602" i="4" s="1"/>
  <c r="L2627" i="4"/>
  <c r="K2627" i="4" s="1"/>
  <c r="L2659" i="4"/>
  <c r="K2659" i="4" s="1"/>
  <c r="L2681" i="4"/>
  <c r="K2681" i="4" s="1"/>
  <c r="L2725" i="4"/>
  <c r="K2725" i="4" s="1"/>
  <c r="L2750" i="4"/>
  <c r="K2750" i="4" s="1"/>
  <c r="L2781" i="4"/>
  <c r="K2781" i="4" s="1"/>
  <c r="L2803" i="4"/>
  <c r="K2803" i="4" s="1"/>
  <c r="L2846" i="4"/>
  <c r="K2846" i="4" s="1"/>
  <c r="L2871" i="4"/>
  <c r="K2871" i="4" s="1"/>
  <c r="L2901" i="4"/>
  <c r="K2901" i="4" s="1"/>
  <c r="L2923" i="4"/>
  <c r="K2923" i="4" s="1"/>
  <c r="L2966" i="4"/>
  <c r="K2966" i="4" s="1"/>
  <c r="L2991" i="4"/>
  <c r="K2991" i="4" s="1"/>
  <c r="K3021" i="4"/>
  <c r="L3044" i="4"/>
  <c r="K3044" i="4" s="1"/>
  <c r="L3086" i="4"/>
  <c r="K3086" i="4" s="1"/>
  <c r="L3111" i="4"/>
  <c r="K3111" i="4" s="1"/>
  <c r="L3141" i="4"/>
  <c r="K3141" i="4" s="1"/>
  <c r="L3164" i="4"/>
  <c r="K3164" i="4" s="1"/>
  <c r="L3209" i="4"/>
  <c r="K3209" i="4" s="1"/>
  <c r="L3234" i="4"/>
  <c r="L3265" i="4"/>
  <c r="K3265" i="4" s="1"/>
  <c r="L3286" i="4"/>
  <c r="K3286" i="4" s="1"/>
  <c r="L3330" i="4"/>
  <c r="K3330" i="4" s="1"/>
  <c r="L3356" i="4"/>
  <c r="K3356" i="4" s="1"/>
  <c r="L3386" i="4"/>
  <c r="K3386" i="4" s="1"/>
  <c r="L3408" i="4"/>
  <c r="K3408" i="4" s="1"/>
  <c r="L3451" i="4"/>
  <c r="K3451" i="4" s="1"/>
  <c r="L3476" i="4"/>
  <c r="K3476" i="4" s="1"/>
  <c r="L3506" i="4"/>
  <c r="K3506" i="4" s="1"/>
  <c r="L3528" i="4"/>
  <c r="K3528" i="4" s="1"/>
  <c r="L3572" i="4"/>
  <c r="K3572" i="4" s="1"/>
  <c r="L3597" i="4"/>
  <c r="K3597" i="4" s="1"/>
  <c r="L3627" i="4"/>
  <c r="K3627" i="4" s="1"/>
  <c r="L3649" i="4"/>
  <c r="K3649" i="4" s="1"/>
  <c r="L3692" i="4"/>
  <c r="K3692" i="4" s="1"/>
  <c r="L3717" i="4"/>
  <c r="K3717" i="4" s="1"/>
  <c r="L3747" i="4"/>
  <c r="K3747" i="4" s="1"/>
  <c r="L3769" i="4"/>
  <c r="K3769" i="4" s="1"/>
  <c r="L3812" i="4"/>
  <c r="K3812" i="4" s="1"/>
  <c r="L3838" i="4"/>
  <c r="K3838" i="4" s="1"/>
  <c r="L3867" i="4"/>
  <c r="K3867" i="4" s="1"/>
  <c r="L3889" i="4"/>
  <c r="K3889" i="4" s="1"/>
  <c r="L3932" i="4"/>
  <c r="K3932" i="4" s="1"/>
  <c r="L3958" i="4"/>
  <c r="K3958" i="4" s="1"/>
  <c r="L3988" i="4"/>
  <c r="K3988" i="4" s="1"/>
  <c r="L4010" i="4"/>
  <c r="K4010" i="4" s="1"/>
  <c r="L4053" i="4"/>
  <c r="K4053" i="4" s="1"/>
  <c r="L4079" i="4"/>
  <c r="K4079" i="4" s="1"/>
  <c r="L4109" i="4"/>
  <c r="K4109" i="4" s="1"/>
  <c r="L4131" i="4"/>
  <c r="K4131" i="4" s="1"/>
  <c r="L4175" i="4"/>
  <c r="K4175" i="4" s="1"/>
  <c r="L4200" i="4"/>
  <c r="K4200" i="4" s="1"/>
  <c r="L4230" i="4"/>
  <c r="K4230" i="4" s="1"/>
  <c r="L4251" i="4"/>
  <c r="K4251" i="4" s="1"/>
  <c r="L4295" i="4"/>
  <c r="K4295" i="4" s="1"/>
  <c r="L4320" i="4"/>
  <c r="K4320" i="4" s="1"/>
  <c r="L4352" i="4"/>
  <c r="K4352" i="4" s="1"/>
  <c r="L4374" i="4"/>
  <c r="K4374" i="4" s="1"/>
  <c r="L4417" i="4"/>
  <c r="K4417" i="4" s="1"/>
  <c r="L9306" i="4"/>
  <c r="J9606" i="4"/>
  <c r="L9506" i="4"/>
  <c r="J9556" i="4"/>
  <c r="J9806" i="4"/>
  <c r="L9856" i="4"/>
  <c r="J9956" i="4"/>
  <c r="L10006" i="4"/>
  <c r="J10106" i="4"/>
  <c r="L10156" i="4"/>
  <c r="J11256" i="4"/>
  <c r="L11406" i="4"/>
  <c r="L4561" i="4"/>
  <c r="K4561" i="4" s="1"/>
  <c r="L4584" i="4"/>
  <c r="K4584" i="4" s="1"/>
  <c r="J4627" i="4"/>
  <c r="J4652" i="4"/>
  <c r="J4682" i="4"/>
  <c r="J4708" i="4"/>
  <c r="J4733" i="4"/>
  <c r="J4763" i="4"/>
  <c r="J4785" i="4"/>
  <c r="L4828" i="4"/>
  <c r="K4828" i="4" s="1"/>
  <c r="L4888" i="4"/>
  <c r="K4888" i="4" s="1"/>
  <c r="L4913" i="4"/>
  <c r="K4913" i="4" s="1"/>
  <c r="L4938" i="4"/>
  <c r="K4938" i="4" s="1"/>
  <c r="L4971" i="4"/>
  <c r="K4971" i="4" s="1"/>
  <c r="L4993" i="4"/>
  <c r="K4993" i="4" s="1"/>
  <c r="J5062" i="4"/>
  <c r="J5092" i="4"/>
  <c r="J5114" i="4"/>
  <c r="L5196" i="4"/>
  <c r="K5196" i="4" s="1"/>
  <c r="L5222" i="4"/>
  <c r="K5222" i="4" s="1"/>
  <c r="L5251" i="4"/>
  <c r="K5251" i="4" s="1"/>
  <c r="L5273" i="4"/>
  <c r="K5273" i="4" s="1"/>
  <c r="J5333" i="4"/>
  <c r="J5355" i="4"/>
  <c r="J5414" i="4"/>
  <c r="J5436" i="4"/>
  <c r="J5480" i="4"/>
  <c r="J5506" i="4"/>
  <c r="J5536" i="4"/>
  <c r="J5558" i="4"/>
  <c r="J5601" i="4"/>
  <c r="J5625" i="4"/>
  <c r="J5656" i="4"/>
  <c r="J5678" i="4"/>
  <c r="J5721" i="4"/>
  <c r="J5746" i="4"/>
  <c r="J5778" i="4"/>
  <c r="J5801" i="4"/>
  <c r="J5844" i="4"/>
  <c r="J5869" i="4"/>
  <c r="J5900" i="4"/>
  <c r="J5923" i="4"/>
  <c r="L6027" i="4"/>
  <c r="K6027" i="4" s="1"/>
  <c r="J10709" i="4"/>
  <c r="L10809" i="4"/>
  <c r="J6134" i="4"/>
  <c r="J6157" i="4"/>
  <c r="L6243" i="4"/>
  <c r="K6243" i="4" s="1"/>
  <c r="L6268" i="4"/>
  <c r="K6268" i="4" s="1"/>
  <c r="L6299" i="4"/>
  <c r="K6299" i="4" s="1"/>
  <c r="L6321" i="4"/>
  <c r="K6321" i="4" s="1"/>
  <c r="L6364" i="4"/>
  <c r="K6364" i="4" s="1"/>
  <c r="L6388" i="4"/>
  <c r="K6388" i="4" s="1"/>
  <c r="L6427" i="4"/>
  <c r="K6427" i="4" s="1"/>
  <c r="J6504" i="4"/>
  <c r="J6559" i="4"/>
  <c r="J6583" i="4"/>
  <c r="J6628" i="4"/>
  <c r="J6654" i="4"/>
  <c r="J6731" i="4"/>
  <c r="L9312" i="4"/>
  <c r="J9612" i="4"/>
  <c r="L9512" i="4"/>
  <c r="J9562" i="4"/>
  <c r="J9812" i="4"/>
  <c r="L9862" i="4"/>
  <c r="J9962" i="4"/>
  <c r="L10012" i="4"/>
  <c r="J10112" i="4"/>
  <c r="L10162" i="4"/>
  <c r="J11362" i="4"/>
  <c r="L11412" i="4"/>
  <c r="L6810" i="4"/>
  <c r="K6810" i="4" s="1"/>
  <c r="J6848" i="4"/>
  <c r="J6871" i="4"/>
  <c r="L6895" i="4"/>
  <c r="K6895" i="4" s="1"/>
  <c r="L6918" i="4"/>
  <c r="L6964" i="4"/>
  <c r="K6964" i="4" s="1"/>
  <c r="J6998" i="4"/>
  <c r="L7016" i="4"/>
  <c r="K7016" i="4" s="1"/>
  <c r="L11263" i="4"/>
  <c r="J11164" i="4"/>
  <c r="L11214" i="4"/>
  <c r="J11364" i="4"/>
  <c r="L11414" i="4"/>
  <c r="L7305" i="4"/>
  <c r="K7305" i="4" s="1"/>
  <c r="L7327" i="4"/>
  <c r="K7327" i="4" s="1"/>
  <c r="J11366" i="4"/>
  <c r="L7438" i="4"/>
  <c r="K7438" i="4" s="1"/>
  <c r="J7461" i="4"/>
  <c r="L7487" i="4"/>
  <c r="K7487" i="4" s="1"/>
  <c r="J7535" i="4"/>
  <c r="J7637" i="4"/>
  <c r="J7660" i="4"/>
  <c r="J54" i="4"/>
  <c r="L92" i="4"/>
  <c r="K92" i="4" s="1"/>
  <c r="L10688" i="4"/>
  <c r="J10838" i="4"/>
  <c r="L633" i="4"/>
  <c r="K633" i="4" s="1"/>
  <c r="L10296" i="4"/>
  <c r="L1351" i="4"/>
  <c r="K1351" i="4" s="1"/>
  <c r="J10354" i="4"/>
  <c r="J1629" i="4"/>
  <c r="J1875" i="4"/>
  <c r="J2053" i="4"/>
  <c r="J2242" i="4"/>
  <c r="J2402" i="4"/>
  <c r="J3083" i="4"/>
  <c r="J3126" i="4"/>
  <c r="J3151" i="4"/>
  <c r="J3184" i="4"/>
  <c r="J3612" i="4"/>
  <c r="J3877" i="4"/>
  <c r="J3929" i="4"/>
  <c r="J3998" i="4"/>
  <c r="J4414" i="4"/>
  <c r="J4546" i="4"/>
  <c r="L5075" i="4"/>
  <c r="K5075" i="4" s="1"/>
  <c r="L5142" i="4"/>
  <c r="K5142" i="4" s="1"/>
  <c r="J5236" i="4"/>
  <c r="L5358" i="4"/>
  <c r="K5358" i="4" s="1"/>
  <c r="L5439" i="4"/>
  <c r="K5439" i="4" s="1"/>
  <c r="L5464" i="4"/>
  <c r="K5464" i="4" s="1"/>
  <c r="L5586" i="4"/>
  <c r="K5586" i="4" s="1"/>
  <c r="L5804" i="4"/>
  <c r="K5804" i="4" s="1"/>
  <c r="J5942" i="4"/>
  <c r="L9460" i="4"/>
  <c r="J11410" i="4"/>
  <c r="L6186" i="4"/>
  <c r="J6217" i="4"/>
  <c r="J6284" i="4"/>
  <c r="J6308" i="4"/>
  <c r="L6667" i="4"/>
  <c r="K6667" i="4" s="1"/>
  <c r="L6693" i="4"/>
  <c r="K6693" i="4" s="1"/>
  <c r="J10611" i="4"/>
  <c r="J6828" i="4"/>
  <c r="L7061" i="4"/>
  <c r="K7061" i="4" s="1"/>
  <c r="L10215" i="4"/>
  <c r="L9765" i="4" s="1"/>
  <c r="L10017" i="4"/>
  <c r="J10117" i="4"/>
  <c r="J11267" i="4"/>
  <c r="L36" i="4"/>
  <c r="K36" i="4" s="1"/>
  <c r="J135" i="4"/>
  <c r="L191" i="4"/>
  <c r="K191" i="4" s="1"/>
  <c r="L207" i="4"/>
  <c r="K207" i="4" s="1"/>
  <c r="J286" i="4"/>
  <c r="J301" i="4"/>
  <c r="L324" i="4"/>
  <c r="K324" i="4" s="1"/>
  <c r="L341" i="4"/>
  <c r="K341" i="4" s="1"/>
  <c r="J10388" i="4"/>
  <c r="L10438" i="4"/>
  <c r="J10688" i="4"/>
  <c r="L10788" i="4"/>
  <c r="L448" i="4"/>
  <c r="K448" i="4" s="1"/>
  <c r="J583" i="4"/>
  <c r="L607" i="4"/>
  <c r="K607" i="4" s="1"/>
  <c r="L630" i="4"/>
  <c r="K630" i="4" s="1"/>
  <c r="J9894" i="4"/>
  <c r="L9944" i="4"/>
  <c r="L10394" i="4"/>
  <c r="J11194" i="4"/>
  <c r="L11244" i="4"/>
  <c r="L901" i="4"/>
  <c r="K901" i="4" s="1"/>
  <c r="L10096" i="4"/>
  <c r="J10296" i="4"/>
  <c r="L10596" i="4"/>
  <c r="J11196" i="4"/>
  <c r="L11246" i="4"/>
  <c r="J11396" i="4"/>
  <c r="L1040" i="4"/>
  <c r="K1040" i="4" s="1"/>
  <c r="L9948" i="4"/>
  <c r="L1210" i="4"/>
  <c r="L1231" i="4"/>
  <c r="K1231" i="4" s="1"/>
  <c r="J1288" i="4"/>
  <c r="J10602" i="4"/>
  <c r="L1347" i="4"/>
  <c r="K1347" i="4" s="1"/>
  <c r="L1358" i="4"/>
  <c r="K1358" i="4" s="1"/>
  <c r="L10304" i="4"/>
  <c r="J10404" i="4"/>
  <c r="J11204" i="4"/>
  <c r="L11254" i="4"/>
  <c r="J11404" i="4"/>
  <c r="J1618" i="4"/>
  <c r="J1647" i="4"/>
  <c r="J1669" i="4"/>
  <c r="J1713" i="4"/>
  <c r="J1738" i="4"/>
  <c r="J1769" i="4"/>
  <c r="J1790" i="4"/>
  <c r="J1850" i="4"/>
  <c r="J1872" i="4"/>
  <c r="J1916" i="4"/>
  <c r="J2037" i="4"/>
  <c r="J2063" i="4"/>
  <c r="J2161" i="4"/>
  <c r="J2187" i="4"/>
  <c r="J2217" i="4"/>
  <c r="J2239" i="4"/>
  <c r="J2283" i="4"/>
  <c r="J2308" i="4"/>
  <c r="J2339" i="4"/>
  <c r="J2364" i="4"/>
  <c r="J2390" i="4"/>
  <c r="J2420" i="4"/>
  <c r="J2443" i="4"/>
  <c r="J2468" i="4"/>
  <c r="J2497" i="4"/>
  <c r="J2519" i="4"/>
  <c r="J2562" i="4"/>
  <c r="J2587" i="4"/>
  <c r="J2617" i="4"/>
  <c r="J2640" i="4"/>
  <c r="J2684" i="4"/>
  <c r="J2710" i="4"/>
  <c r="J2740" i="4"/>
  <c r="J2762" i="4"/>
  <c r="J2806" i="4"/>
  <c r="J2831" i="4"/>
  <c r="J2861" i="4"/>
  <c r="J2883" i="4"/>
  <c r="J2926" i="4"/>
  <c r="J2951" i="4"/>
  <c r="J2981" i="4"/>
  <c r="J3003" i="4"/>
  <c r="J3047" i="4"/>
  <c r="J3071" i="4"/>
  <c r="J3101" i="4"/>
  <c r="J3123" i="4"/>
  <c r="J3167" i="4"/>
  <c r="J3194" i="4"/>
  <c r="J3224" i="4"/>
  <c r="J3246" i="4"/>
  <c r="J3289" i="4"/>
  <c r="J3315" i="4"/>
  <c r="J3346" i="4"/>
  <c r="J3368" i="4"/>
  <c r="J3411" i="4"/>
  <c r="J3436" i="4"/>
  <c r="J3466" i="4"/>
  <c r="J3488" i="4"/>
  <c r="J3531" i="4"/>
  <c r="J3557" i="4"/>
  <c r="J3587" i="4"/>
  <c r="J3609" i="4"/>
  <c r="J3652" i="4"/>
  <c r="J3677" i="4"/>
  <c r="J3707" i="4"/>
  <c r="J3729" i="4"/>
  <c r="J3772" i="4"/>
  <c r="J3797" i="4"/>
  <c r="J3828" i="4"/>
  <c r="J3849" i="4"/>
  <c r="J3892" i="4"/>
  <c r="J3918" i="4"/>
  <c r="J3948" i="4"/>
  <c r="J3969" i="4"/>
  <c r="J4013" i="4"/>
  <c r="J4039" i="4"/>
  <c r="J4028" i="4" s="1"/>
  <c r="J4069" i="4"/>
  <c r="J4091" i="4"/>
  <c r="J4134" i="4"/>
  <c r="J4160" i="4"/>
  <c r="J4190" i="4"/>
  <c r="J4212" i="4"/>
  <c r="J4254" i="4"/>
  <c r="J4280" i="4"/>
  <c r="J4310" i="4"/>
  <c r="J4333" i="4"/>
  <c r="J4377" i="4"/>
  <c r="J4402" i="4"/>
  <c r="J4521" i="4"/>
  <c r="J4543" i="4"/>
  <c r="J4587" i="4"/>
  <c r="L4627" i="4"/>
  <c r="K4627" i="4" s="1"/>
  <c r="L4652" i="4"/>
  <c r="K4652" i="4" s="1"/>
  <c r="L4682" i="4"/>
  <c r="K4682" i="4" s="1"/>
  <c r="L4708" i="4"/>
  <c r="K4708" i="4" s="1"/>
  <c r="L4733" i="4"/>
  <c r="K4733" i="4" s="1"/>
  <c r="L4763" i="4"/>
  <c r="K4763" i="4" s="1"/>
  <c r="L4785" i="4"/>
  <c r="K4785" i="4" s="1"/>
  <c r="J4831" i="4"/>
  <c r="J4856" i="4"/>
  <c r="J4928" i="4"/>
  <c r="J4996" i="4"/>
  <c r="J5052" i="4"/>
  <c r="L5062" i="4"/>
  <c r="K5062" i="4" s="1"/>
  <c r="L5092" i="4"/>
  <c r="K5092" i="4" s="1"/>
  <c r="L5114" i="4"/>
  <c r="K5114" i="4" s="1"/>
  <c r="J5156" i="4"/>
  <c r="J5181" i="4"/>
  <c r="J5212" i="4"/>
  <c r="J5233" i="4"/>
  <c r="J5277" i="4"/>
  <c r="J5302" i="4"/>
  <c r="L5333" i="4"/>
  <c r="K5333" i="4" s="1"/>
  <c r="L5355" i="4"/>
  <c r="K5355" i="4" s="1"/>
  <c r="L5414" i="4"/>
  <c r="K5414" i="4" s="1"/>
  <c r="L5436" i="4"/>
  <c r="K5436" i="4" s="1"/>
  <c r="L5480" i="4"/>
  <c r="K5480" i="4" s="1"/>
  <c r="L5506" i="4"/>
  <c r="K5506" i="4" s="1"/>
  <c r="L5536" i="4"/>
  <c r="K5536" i="4" s="1"/>
  <c r="L5558" i="4"/>
  <c r="K5558" i="4" s="1"/>
  <c r="L5601" i="4"/>
  <c r="K5601" i="4" s="1"/>
  <c r="L5625" i="4"/>
  <c r="K5625" i="4" s="1"/>
  <c r="L5656" i="4"/>
  <c r="K5656" i="4" s="1"/>
  <c r="L5678" i="4"/>
  <c r="K5678" i="4" s="1"/>
  <c r="L5721" i="4"/>
  <c r="K5721" i="4" s="1"/>
  <c r="L5746" i="4"/>
  <c r="K5746" i="4" s="1"/>
  <c r="L5778" i="4"/>
  <c r="K5778" i="4" s="1"/>
  <c r="L5801" i="4"/>
  <c r="K5801" i="4" s="1"/>
  <c r="L5844" i="4"/>
  <c r="K5844" i="4" s="1"/>
  <c r="L5869" i="4"/>
  <c r="K5869" i="4" s="1"/>
  <c r="L5900" i="4"/>
  <c r="K5900" i="4" s="1"/>
  <c r="L5923" i="4"/>
  <c r="K5923" i="4" s="1"/>
  <c r="J5984" i="4"/>
  <c r="J6004" i="4"/>
  <c r="J6064" i="4"/>
  <c r="J9410" i="4"/>
  <c r="L9610" i="4"/>
  <c r="J9460" i="4"/>
  <c r="L9560" i="4"/>
  <c r="L9810" i="4"/>
  <c r="J9910" i="4"/>
  <c r="L9960" i="4"/>
  <c r="J10060" i="4"/>
  <c r="L10110" i="4"/>
  <c r="J11260" i="4"/>
  <c r="L11360" i="4"/>
  <c r="L6134" i="4"/>
  <c r="K6134" i="4" s="1"/>
  <c r="L6157" i="4"/>
  <c r="K6157" i="4" s="1"/>
  <c r="J6202" i="4"/>
  <c r="J6227" i="4"/>
  <c r="J6258" i="4"/>
  <c r="J6281" i="4"/>
  <c r="J6324" i="4"/>
  <c r="J6348" i="4"/>
  <c r="J6379" i="4"/>
  <c r="J6409" i="4"/>
  <c r="L6113" i="4"/>
  <c r="K6113" i="4" s="1"/>
  <c r="L6504" i="4"/>
  <c r="K6504" i="4" s="1"/>
  <c r="L6527" i="4"/>
  <c r="K6527" i="4" s="1"/>
  <c r="L6559" i="4"/>
  <c r="K6559" i="4" s="1"/>
  <c r="L6583" i="4"/>
  <c r="K6583" i="4" s="1"/>
  <c r="L6628" i="4"/>
  <c r="K6628" i="4" s="1"/>
  <c r="L6654" i="4"/>
  <c r="K6654" i="4" s="1"/>
  <c r="J10361" i="4"/>
  <c r="L10411" i="4"/>
  <c r="L6731" i="4"/>
  <c r="K6731" i="4" s="1"/>
  <c r="J6800" i="4"/>
  <c r="L6848" i="4"/>
  <c r="K6848" i="4" s="1"/>
  <c r="L6871" i="4"/>
  <c r="K6871" i="4" s="1"/>
  <c r="J6922" i="4"/>
  <c r="J6967" i="4"/>
  <c r="L6998" i="4"/>
  <c r="K6998" i="4" s="1"/>
  <c r="J7085" i="4"/>
  <c r="J7108" i="4"/>
  <c r="L9864" i="4"/>
  <c r="J10114" i="4"/>
  <c r="L10164" i="4"/>
  <c r="L7223" i="4"/>
  <c r="K7223" i="4" s="1"/>
  <c r="I7223" i="4" s="1"/>
  <c r="J10215" i="4"/>
  <c r="J9765" i="4" s="1"/>
  <c r="L10415" i="4"/>
  <c r="J10017" i="4"/>
  <c r="L10067" i="4"/>
  <c r="J10217" i="4"/>
  <c r="L10417" i="4"/>
  <c r="K10417" i="4"/>
  <c r="J11417" i="4"/>
  <c r="L7461" i="4"/>
  <c r="K7461" i="4" s="1"/>
  <c r="J7510" i="4"/>
  <c r="L7535" i="4"/>
  <c r="K7535" i="4" s="1"/>
  <c r="J10320" i="4"/>
  <c r="L10370" i="4"/>
  <c r="J10620" i="4"/>
  <c r="L10720" i="4"/>
  <c r="J10820" i="4"/>
  <c r="L11170" i="4"/>
  <c r="L7637" i="4"/>
  <c r="K7637" i="4" s="1"/>
  <c r="L7660" i="4"/>
  <c r="K7660" i="4" s="1"/>
  <c r="J11195" i="4"/>
  <c r="L735" i="4"/>
  <c r="K735" i="4" s="1"/>
  <c r="L10194" i="4"/>
  <c r="J11394" i="4"/>
  <c r="L10602" i="4"/>
  <c r="J1672" i="4"/>
  <c r="J1728" i="4"/>
  <c r="J1900" i="4"/>
  <c r="J2199" i="4"/>
  <c r="J2380" i="4"/>
  <c r="J2669" i="4"/>
  <c r="J2700" i="4"/>
  <c r="J2886" i="4"/>
  <c r="J2911" i="4"/>
  <c r="J2963" i="4"/>
  <c r="J3206" i="4"/>
  <c r="J3275" i="4"/>
  <c r="J3491" i="4"/>
  <c r="J3547" i="4"/>
  <c r="J3732" i="4"/>
  <c r="J3787" i="4"/>
  <c r="J3972" i="4"/>
  <c r="J4094" i="4"/>
  <c r="J4119" i="4"/>
  <c r="J4172" i="4"/>
  <c r="J4362" i="4"/>
  <c r="J4392" i="4"/>
  <c r="L4612" i="4"/>
  <c r="J4846" i="4"/>
  <c r="L5117" i="4"/>
  <c r="K5117" i="4" s="1"/>
  <c r="J5292" i="4"/>
  <c r="L5518" i="4"/>
  <c r="K5518" i="4" s="1"/>
  <c r="L5615" i="4"/>
  <c r="K5615" i="4" s="1"/>
  <c r="L5859" i="4"/>
  <c r="K5859" i="4" s="1"/>
  <c r="J5965" i="4"/>
  <c r="L9410" i="4"/>
  <c r="L11260" i="4"/>
  <c r="L6874" i="4"/>
  <c r="K6874" i="4" s="1"/>
  <c r="J9914" i="4"/>
  <c r="L10114" i="4"/>
  <c r="J10615" i="4"/>
  <c r="L10217" i="4"/>
  <c r="J10617" i="4"/>
  <c r="J7513" i="4"/>
  <c r="J11270" i="4"/>
  <c r="J92" i="4"/>
  <c r="J107" i="4"/>
  <c r="L135" i="4"/>
  <c r="K135" i="4" s="1"/>
  <c r="L286" i="4"/>
  <c r="K286" i="4" s="1"/>
  <c r="L301" i="4"/>
  <c r="K301" i="4" s="1"/>
  <c r="L513" i="4"/>
  <c r="K513" i="4" s="1"/>
  <c r="L538" i="4"/>
  <c r="K538" i="4" s="1"/>
  <c r="L561" i="4"/>
  <c r="K561" i="4" s="1"/>
  <c r="L583" i="4"/>
  <c r="K583" i="4" s="1"/>
  <c r="J633" i="4"/>
  <c r="L10293" i="4"/>
  <c r="J10393" i="4"/>
  <c r="L10593" i="4"/>
  <c r="J10743" i="4"/>
  <c r="L10843" i="4"/>
  <c r="L11493" i="4"/>
  <c r="L808" i="4"/>
  <c r="K808" i="4" s="1"/>
  <c r="L9845" i="4"/>
  <c r="J10195" i="4"/>
  <c r="L10295" i="4"/>
  <c r="J10445" i="4"/>
  <c r="L10695" i="4"/>
  <c r="L11245" i="4"/>
  <c r="J11395" i="4"/>
  <c r="L10297" i="4"/>
  <c r="L10299" i="4"/>
  <c r="J10499" i="4"/>
  <c r="L10599" i="4"/>
  <c r="J10849" i="4"/>
  <c r="L1288" i="4"/>
  <c r="K1288" i="4" s="1"/>
  <c r="J1351" i="4"/>
  <c r="L1375" i="4"/>
  <c r="K1375" i="4" s="1"/>
  <c r="J10353" i="4"/>
  <c r="L10403" i="4"/>
  <c r="J10803" i="4"/>
  <c r="L9305" i="4"/>
  <c r="J9605" i="4"/>
  <c r="L9505" i="4"/>
  <c r="J9555" i="4"/>
  <c r="J9805" i="4"/>
  <c r="L9855" i="4"/>
  <c r="J9955" i="4"/>
  <c r="L10005" i="4"/>
  <c r="J10105" i="4"/>
  <c r="L10155" i="4"/>
  <c r="J10605" i="4"/>
  <c r="L11155" i="4"/>
  <c r="J11255" i="4"/>
  <c r="L11405" i="4"/>
  <c r="L1618" i="4"/>
  <c r="L1647" i="4"/>
  <c r="K1647" i="4" s="1"/>
  <c r="L1669" i="4"/>
  <c r="K1669" i="4" s="1"/>
  <c r="L1713" i="4"/>
  <c r="K1713" i="4" s="1"/>
  <c r="L1738" i="4"/>
  <c r="K1738" i="4" s="1"/>
  <c r="L1769" i="4"/>
  <c r="K1769" i="4" s="1"/>
  <c r="L1790" i="4"/>
  <c r="K1790" i="4" s="1"/>
  <c r="K1819" i="4"/>
  <c r="L1850" i="4"/>
  <c r="K1850" i="4" s="1"/>
  <c r="L1872" i="4"/>
  <c r="K1872" i="4" s="1"/>
  <c r="L1916" i="4"/>
  <c r="K1916" i="4" s="1"/>
  <c r="L2037" i="4"/>
  <c r="K2037" i="4" s="1"/>
  <c r="L2063" i="4"/>
  <c r="K2063" i="4" s="1"/>
  <c r="L2161" i="4"/>
  <c r="K2161" i="4" s="1"/>
  <c r="L2187" i="4"/>
  <c r="K2187" i="4" s="1"/>
  <c r="L2217" i="4"/>
  <c r="K2217" i="4" s="1"/>
  <c r="L2239" i="4"/>
  <c r="K2239" i="4" s="1"/>
  <c r="L2283" i="4"/>
  <c r="K2283" i="4" s="1"/>
  <c r="L2308" i="4"/>
  <c r="K2308" i="4" s="1"/>
  <c r="L2339" i="4"/>
  <c r="K2339" i="4" s="1"/>
  <c r="L2364" i="4"/>
  <c r="L2390" i="4"/>
  <c r="K2390" i="4" s="1"/>
  <c r="L2420" i="4"/>
  <c r="K2420" i="4" s="1"/>
  <c r="L2443" i="4"/>
  <c r="K2443" i="4" s="1"/>
  <c r="L2468" i="4"/>
  <c r="K2468" i="4" s="1"/>
  <c r="L2497" i="4"/>
  <c r="K2497" i="4" s="1"/>
  <c r="L2519" i="4"/>
  <c r="K2519" i="4" s="1"/>
  <c r="L2562" i="4"/>
  <c r="K2562" i="4" s="1"/>
  <c r="L2587" i="4"/>
  <c r="K2587" i="4" s="1"/>
  <c r="L2617" i="4"/>
  <c r="K2617" i="4" s="1"/>
  <c r="L2640" i="4"/>
  <c r="K2640" i="4" s="1"/>
  <c r="L2684" i="4"/>
  <c r="K2684" i="4" s="1"/>
  <c r="L2710" i="4"/>
  <c r="K2710" i="4" s="1"/>
  <c r="L2740" i="4"/>
  <c r="K2740" i="4" s="1"/>
  <c r="L2762" i="4"/>
  <c r="K2762" i="4" s="1"/>
  <c r="L2806" i="4"/>
  <c r="K2806" i="4" s="1"/>
  <c r="L2831" i="4"/>
  <c r="K2831" i="4" s="1"/>
  <c r="L2861" i="4"/>
  <c r="K2861" i="4" s="1"/>
  <c r="L2883" i="4"/>
  <c r="K2883" i="4" s="1"/>
  <c r="L2926" i="4"/>
  <c r="K2926" i="4" s="1"/>
  <c r="L2951" i="4"/>
  <c r="K2951" i="4" s="1"/>
  <c r="L2981" i="4"/>
  <c r="K2981" i="4" s="1"/>
  <c r="L3003" i="4"/>
  <c r="K3003" i="4" s="1"/>
  <c r="L3047" i="4"/>
  <c r="K3047" i="4" s="1"/>
  <c r="L3071" i="4"/>
  <c r="K3071" i="4" s="1"/>
  <c r="L3101" i="4"/>
  <c r="K3101" i="4" s="1"/>
  <c r="L3123" i="4"/>
  <c r="K3123" i="4" s="1"/>
  <c r="L3167" i="4"/>
  <c r="K3167" i="4" s="1"/>
  <c r="L3194" i="4"/>
  <c r="K3194" i="4" s="1"/>
  <c r="L3224" i="4"/>
  <c r="K3224" i="4" s="1"/>
  <c r="L3246" i="4"/>
  <c r="K3246" i="4" s="1"/>
  <c r="L3289" i="4"/>
  <c r="K3289" i="4" s="1"/>
  <c r="L3315" i="4"/>
  <c r="K3315" i="4" s="1"/>
  <c r="L3346" i="4"/>
  <c r="K3346" i="4" s="1"/>
  <c r="L3368" i="4"/>
  <c r="K3368" i="4" s="1"/>
  <c r="L3411" i="4"/>
  <c r="K3411" i="4" s="1"/>
  <c r="L3436" i="4"/>
  <c r="K3436" i="4" s="1"/>
  <c r="L3466" i="4"/>
  <c r="K3466" i="4" s="1"/>
  <c r="L3488" i="4"/>
  <c r="K3488" i="4" s="1"/>
  <c r="L3531" i="4"/>
  <c r="K3531" i="4" s="1"/>
  <c r="L3557" i="4"/>
  <c r="K3557" i="4" s="1"/>
  <c r="L3587" i="4"/>
  <c r="K3587" i="4" s="1"/>
  <c r="L3609" i="4"/>
  <c r="K3609" i="4" s="1"/>
  <c r="L3652" i="4"/>
  <c r="K3652" i="4" s="1"/>
  <c r="L3677" i="4"/>
  <c r="K3677" i="4" s="1"/>
  <c r="L3707" i="4"/>
  <c r="K3707" i="4" s="1"/>
  <c r="L3729" i="4"/>
  <c r="K3729" i="4" s="1"/>
  <c r="L3772" i="4"/>
  <c r="K3772" i="4" s="1"/>
  <c r="L3797" i="4"/>
  <c r="K3797" i="4" s="1"/>
  <c r="L3828" i="4"/>
  <c r="K3828" i="4" s="1"/>
  <c r="L3849" i="4"/>
  <c r="K3849" i="4" s="1"/>
  <c r="L3892" i="4"/>
  <c r="K3892" i="4" s="1"/>
  <c r="L3918" i="4"/>
  <c r="K3918" i="4" s="1"/>
  <c r="L3948" i="4"/>
  <c r="K3948" i="4" s="1"/>
  <c r="L3969" i="4"/>
  <c r="K3969" i="4" s="1"/>
  <c r="L4013" i="4"/>
  <c r="K4013" i="4" s="1"/>
  <c r="L4039" i="4"/>
  <c r="L4069" i="4"/>
  <c r="K4069" i="4" s="1"/>
  <c r="L4091" i="4"/>
  <c r="K4091" i="4" s="1"/>
  <c r="L4134" i="4"/>
  <c r="K4134" i="4" s="1"/>
  <c r="L4160" i="4"/>
  <c r="K4160" i="4" s="1"/>
  <c r="L4190" i="4"/>
  <c r="K4190" i="4" s="1"/>
  <c r="L4212" i="4"/>
  <c r="K4212" i="4" s="1"/>
  <c r="L4254" i="4"/>
  <c r="K4254" i="4" s="1"/>
  <c r="L4280" i="4"/>
  <c r="K4280" i="4" s="1"/>
  <c r="L4310" i="4"/>
  <c r="K4310" i="4" s="1"/>
  <c r="L4333" i="4"/>
  <c r="K4333" i="4" s="1"/>
  <c r="L4377" i="4"/>
  <c r="K4377" i="4" s="1"/>
  <c r="L4402" i="4"/>
  <c r="K4402" i="4" s="1"/>
  <c r="J9406" i="4"/>
  <c r="L9606" i="4"/>
  <c r="J9456" i="4"/>
  <c r="L9556" i="4"/>
  <c r="L9806" i="4"/>
  <c r="J9906" i="4"/>
  <c r="L9956" i="4"/>
  <c r="J10056" i="4"/>
  <c r="L10106" i="4"/>
  <c r="J10356" i="4"/>
  <c r="L11256" i="4"/>
  <c r="L4521" i="4"/>
  <c r="K4521" i="4" s="1"/>
  <c r="L4543" i="4"/>
  <c r="K4543" i="4" s="1"/>
  <c r="L4587" i="4"/>
  <c r="K4587" i="4" s="1"/>
  <c r="J4612" i="4"/>
  <c r="J4642" i="4"/>
  <c r="J4664" i="4"/>
  <c r="J4723" i="4"/>
  <c r="J4745" i="4"/>
  <c r="J4789" i="4"/>
  <c r="L4831" i="4"/>
  <c r="K4831" i="4" s="1"/>
  <c r="L4856" i="4"/>
  <c r="K4856" i="4" s="1"/>
  <c r="L4928" i="4"/>
  <c r="K4928" i="4" s="1"/>
  <c r="L4952" i="4"/>
  <c r="L4996" i="4"/>
  <c r="K4996" i="4" s="1"/>
  <c r="L5021" i="4"/>
  <c r="K5021" i="4" s="1"/>
  <c r="L5052" i="4"/>
  <c r="K5052" i="4" s="1"/>
  <c r="J5075" i="4"/>
  <c r="J5117" i="4"/>
  <c r="J5142" i="4"/>
  <c r="L5156" i="4"/>
  <c r="K5156" i="4" s="1"/>
  <c r="L5181" i="4"/>
  <c r="K5181" i="4" s="1"/>
  <c r="L5212" i="4"/>
  <c r="K5212" i="4" s="1"/>
  <c r="L5233" i="4"/>
  <c r="K5233" i="4" s="1"/>
  <c r="L5277" i="4"/>
  <c r="K5277" i="4" s="1"/>
  <c r="L5302" i="4"/>
  <c r="K5302" i="4" s="1"/>
  <c r="J5358" i="4"/>
  <c r="J5383" i="4"/>
  <c r="J5439" i="4"/>
  <c r="J5496" i="4"/>
  <c r="J5518" i="4"/>
  <c r="J5561" i="4"/>
  <c r="J5586" i="4"/>
  <c r="J5615" i="4"/>
  <c r="J5681" i="4"/>
  <c r="J5706" i="4"/>
  <c r="J5736" i="4"/>
  <c r="J5759" i="4"/>
  <c r="J5804" i="4"/>
  <c r="J5829" i="4"/>
  <c r="J5859" i="4"/>
  <c r="J5881" i="4"/>
  <c r="L5984" i="4"/>
  <c r="K5984" i="4" s="1"/>
  <c r="L6004" i="4"/>
  <c r="K6004" i="4" s="1"/>
  <c r="J10409" i="4"/>
  <c r="L10709" i="4"/>
  <c r="L6064" i="4"/>
  <c r="K6064" i="4" s="1"/>
  <c r="J6160" i="4"/>
  <c r="J6186" i="4"/>
  <c r="L6202" i="4"/>
  <c r="K6202" i="4" s="1"/>
  <c r="L6258" i="4"/>
  <c r="K6258" i="4" s="1"/>
  <c r="L6281" i="4"/>
  <c r="K6281" i="4" s="1"/>
  <c r="L6324" i="4"/>
  <c r="K6324" i="4" s="1"/>
  <c r="L6348" i="4"/>
  <c r="L6379" i="4"/>
  <c r="K6379" i="4" s="1"/>
  <c r="J6107" i="4"/>
  <c r="L6409" i="4"/>
  <c r="K6409" i="4" s="1"/>
  <c r="J6462" i="4"/>
  <c r="J6488" i="4"/>
  <c r="J6518" i="4"/>
  <c r="J6540" i="4"/>
  <c r="J6586" i="4"/>
  <c r="J6611" i="4"/>
  <c r="J6644" i="4"/>
  <c r="J6667" i="4"/>
  <c r="J6693" i="4"/>
  <c r="J9412" i="4"/>
  <c r="L9612" i="4"/>
  <c r="J9462" i="4"/>
  <c r="L9562" i="4"/>
  <c r="L9812" i="4"/>
  <c r="J9912" i="4"/>
  <c r="L9962" i="4"/>
  <c r="J10062" i="4"/>
  <c r="L10112" i="4"/>
  <c r="J11262" i="4"/>
  <c r="L11362" i="4"/>
  <c r="L6800" i="4"/>
  <c r="K6800" i="4" s="1"/>
  <c r="J6874" i="4"/>
  <c r="L6922" i="4"/>
  <c r="K6922" i="4" s="1"/>
  <c r="L6967" i="4"/>
  <c r="K6967" i="4" s="1"/>
  <c r="J6988" i="4"/>
  <c r="J7037" i="4"/>
  <c r="J7036" i="4" s="1"/>
  <c r="J7061" i="4"/>
  <c r="L7085" i="4"/>
  <c r="K7085" i="4" s="1"/>
  <c r="L7108" i="4"/>
  <c r="K7108" i="4" s="1"/>
  <c r="J11413" i="4"/>
  <c r="L11164" i="4"/>
  <c r="J11264" i="4"/>
  <c r="L11364" i="4"/>
  <c r="J7230" i="4"/>
  <c r="J11266" i="4"/>
  <c r="L11366" i="4"/>
  <c r="L7510" i="4"/>
  <c r="K7510" i="4" s="1"/>
  <c r="J7663" i="4"/>
  <c r="J523" i="4"/>
  <c r="J10190" i="4"/>
  <c r="J9740" i="4" s="1"/>
  <c r="J5993" i="4"/>
  <c r="J10208" i="4"/>
  <c r="J9758" i="4" s="1"/>
  <c r="L7315" i="4"/>
  <c r="L10216" i="4"/>
  <c r="L9766" i="4" s="1"/>
  <c r="M7545" i="4"/>
  <c r="M7534" i="4" s="1"/>
  <c r="M10220" i="4"/>
  <c r="M9770" i="4" s="1"/>
  <c r="J20" i="4"/>
  <c r="J10178" i="4"/>
  <c r="J9728" i="4" s="1"/>
  <c r="M64" i="4"/>
  <c r="M53" i="4" s="1"/>
  <c r="M76" i="4" s="1"/>
  <c r="M9176" i="4" s="1"/>
  <c r="M10179" i="4"/>
  <c r="M9729" i="4" s="1"/>
  <c r="M101" i="4"/>
  <c r="M91" i="4" s="1"/>
  <c r="M116" i="4" s="1"/>
  <c r="M9177" i="4" s="1"/>
  <c r="M10180" i="4"/>
  <c r="M9730" i="4" s="1"/>
  <c r="M144" i="4"/>
  <c r="M134" i="4" s="1"/>
  <c r="M10181" i="4"/>
  <c r="M9731" i="4" s="1"/>
  <c r="M201" i="4"/>
  <c r="M190" i="4" s="1"/>
  <c r="M10182" i="4"/>
  <c r="M9732" i="4" s="1"/>
  <c r="M262" i="4"/>
  <c r="M252" i="4" s="1"/>
  <c r="M270" i="4" s="1"/>
  <c r="M9181" i="4" s="1"/>
  <c r="M10184" i="4"/>
  <c r="M9734" i="4" s="1"/>
  <c r="O379" i="4"/>
  <c r="O369" i="4" s="1"/>
  <c r="O393" i="4" s="1"/>
  <c r="O9184" i="4" s="1"/>
  <c r="O10187" i="4"/>
  <c r="O9737" i="4" s="1"/>
  <c r="O422" i="4"/>
  <c r="O411" i="4" s="1"/>
  <c r="O10188" i="4"/>
  <c r="O9738" i="4" s="1"/>
  <c r="O478" i="4"/>
  <c r="O467" i="4" s="1"/>
  <c r="O501" i="4" s="1"/>
  <c r="O9186" i="4" s="1"/>
  <c r="O10189" i="4"/>
  <c r="O9739" i="4" s="1"/>
  <c r="M523" i="4"/>
  <c r="M10190" i="4"/>
  <c r="M9740" i="4" s="1"/>
  <c r="N571" i="4"/>
  <c r="N560" i="4" s="1"/>
  <c r="N591" i="4" s="1"/>
  <c r="N595" i="4" s="1"/>
  <c r="N596" i="4" s="1"/>
  <c r="N10191" i="4"/>
  <c r="N9741" i="4" s="1"/>
  <c r="N617" i="4"/>
  <c r="N606" i="4" s="1"/>
  <c r="N636" i="4" s="1"/>
  <c r="N10192" i="4"/>
  <c r="N9742" i="4" s="1"/>
  <c r="N665" i="4"/>
  <c r="N654" i="4" s="1"/>
  <c r="N10193" i="4"/>
  <c r="N9743" i="4" s="1"/>
  <c r="J982" i="4"/>
  <c r="J10197" i="4"/>
  <c r="J9747" i="4" s="1"/>
  <c r="J10199" i="4"/>
  <c r="J9749" i="4" s="1"/>
  <c r="L1219" i="4"/>
  <c r="L10200" i="4"/>
  <c r="L9750" i="4" s="1"/>
  <c r="L1272" i="4"/>
  <c r="L10201" i="4"/>
  <c r="L9751" i="4" s="1"/>
  <c r="L1323" i="4"/>
  <c r="L10202" i="4"/>
  <c r="L9752" i="4" s="1"/>
  <c r="L1392" i="4"/>
  <c r="L10203" i="4"/>
  <c r="L9753" i="4" s="1"/>
  <c r="J1477" i="4"/>
  <c r="J10204" i="4"/>
  <c r="J9754" i="4" s="1"/>
  <c r="J5952" i="4"/>
  <c r="J10207" i="4"/>
  <c r="J9757" i="4" s="1"/>
  <c r="M5993" i="4"/>
  <c r="M5983" i="4" s="1"/>
  <c r="M6008" i="4" s="1"/>
  <c r="M9205" i="4" s="1"/>
  <c r="M10208" i="4"/>
  <c r="M9758" i="4" s="1"/>
  <c r="J6036" i="4"/>
  <c r="J10209" i="4"/>
  <c r="J9759" i="4" s="1"/>
  <c r="N6703" i="4"/>
  <c r="N6692" i="4" s="1"/>
  <c r="N10211" i="4"/>
  <c r="N9761" i="4" s="1"/>
  <c r="J7095" i="4"/>
  <c r="J10213" i="4"/>
  <c r="J9763" i="4" s="1"/>
  <c r="P7095" i="4"/>
  <c r="P7084" i="4" s="1"/>
  <c r="P10213" i="4"/>
  <c r="P9763" i="4" s="1"/>
  <c r="O7315" i="4"/>
  <c r="O7304" i="4" s="1"/>
  <c r="O10216" i="4"/>
  <c r="O9766" i="4" s="1"/>
  <c r="L7448" i="4"/>
  <c r="L10218" i="4"/>
  <c r="L9768" i="4" s="1"/>
  <c r="J7497" i="4"/>
  <c r="J10219" i="4"/>
  <c r="J9769" i="4" s="1"/>
  <c r="P7497" i="4"/>
  <c r="P7486" i="4" s="1"/>
  <c r="P10219" i="4"/>
  <c r="P9769" i="4" s="1"/>
  <c r="J7545" i="4"/>
  <c r="J10220" i="4"/>
  <c r="J9770" i="4" s="1"/>
  <c r="P7545" i="4"/>
  <c r="P7534" i="4" s="1"/>
  <c r="P10220" i="4"/>
  <c r="P9770" i="4" s="1"/>
  <c r="J7647" i="4"/>
  <c r="J10221" i="4"/>
  <c r="J9771" i="4" s="1"/>
  <c r="P7647" i="4"/>
  <c r="P7636" i="4" s="1"/>
  <c r="P10221" i="4"/>
  <c r="P9771" i="4" s="1"/>
  <c r="J101" i="4"/>
  <c r="J10180" i="4"/>
  <c r="J9730" i="4" s="1"/>
  <c r="J201" i="4"/>
  <c r="J10182" i="4"/>
  <c r="J9732" i="4" s="1"/>
  <c r="N334" i="4"/>
  <c r="N323" i="4" s="1"/>
  <c r="N10186" i="4"/>
  <c r="N9736" i="4" s="1"/>
  <c r="M1101" i="4"/>
  <c r="M10199" i="4"/>
  <c r="M9749" i="4" s="1"/>
  <c r="M1477" i="4"/>
  <c r="M1465" i="4" s="1"/>
  <c r="M10204" i="4"/>
  <c r="M9754" i="4" s="1"/>
  <c r="M7647" i="4"/>
  <c r="M7636" i="4" s="1"/>
  <c r="M7673" i="4" s="1"/>
  <c r="M9218" i="4" s="1"/>
  <c r="M10221" i="4"/>
  <c r="M9771" i="4" s="1"/>
  <c r="N64" i="4"/>
  <c r="N53" i="4" s="1"/>
  <c r="N76" i="4" s="1"/>
  <c r="N10179" i="4"/>
  <c r="N9729" i="4" s="1"/>
  <c r="N101" i="4"/>
  <c r="N91" i="4" s="1"/>
  <c r="N116" i="4" s="1"/>
  <c r="N10180" i="4"/>
  <c r="N9730" i="4" s="1"/>
  <c r="N144" i="4"/>
  <c r="N134" i="4" s="1"/>
  <c r="N10181" i="4"/>
  <c r="N9731" i="4" s="1"/>
  <c r="N201" i="4"/>
  <c r="N190" i="4" s="1"/>
  <c r="N10182" i="4"/>
  <c r="N9732" i="4" s="1"/>
  <c r="N262" i="4"/>
  <c r="N252" i="4" s="1"/>
  <c r="N270" i="4" s="1"/>
  <c r="N10184" i="4"/>
  <c r="N9734" i="4" s="1"/>
  <c r="L295" i="4"/>
  <c r="L10185" i="4"/>
  <c r="L9735" i="4" s="1"/>
  <c r="L334" i="4"/>
  <c r="L10186" i="4"/>
  <c r="L9736" i="4" s="1"/>
  <c r="J379" i="4"/>
  <c r="J10187" i="4"/>
  <c r="J9737" i="4" s="1"/>
  <c r="J422" i="4"/>
  <c r="J10188" i="4"/>
  <c r="J9738" i="4" s="1"/>
  <c r="J478" i="4"/>
  <c r="J10189" i="4"/>
  <c r="J9739" i="4" s="1"/>
  <c r="N523" i="4"/>
  <c r="N10190" i="4"/>
  <c r="N9740" i="4" s="1"/>
  <c r="O571" i="4"/>
  <c r="O560" i="4" s="1"/>
  <c r="O591" i="4" s="1"/>
  <c r="O10191" i="4"/>
  <c r="O9741" i="4" s="1"/>
  <c r="O617" i="4"/>
  <c r="O606" i="4" s="1"/>
  <c r="O636" i="4" s="1"/>
  <c r="O10192" i="4"/>
  <c r="O9742" i="4" s="1"/>
  <c r="O665" i="4"/>
  <c r="O654" i="4" s="1"/>
  <c r="O10193" i="4"/>
  <c r="O9743" i="4" s="1"/>
  <c r="M1219" i="4"/>
  <c r="M1209" i="4" s="1"/>
  <c r="M10200" i="4"/>
  <c r="M9750" i="4" s="1"/>
  <c r="M1272" i="4"/>
  <c r="M1261" i="4" s="1"/>
  <c r="M1294" i="4" s="1"/>
  <c r="M10201" i="4"/>
  <c r="M9751" i="4" s="1"/>
  <c r="M1323" i="4"/>
  <c r="M1312" i="4" s="1"/>
  <c r="M10202" i="4"/>
  <c r="M9752" i="4" s="1"/>
  <c r="M1392" i="4"/>
  <c r="M1381" i="4" s="1"/>
  <c r="M10203" i="4"/>
  <c r="M9753" i="4" s="1"/>
  <c r="N5993" i="4"/>
  <c r="N5983" i="4" s="1"/>
  <c r="N6008" i="4" s="1"/>
  <c r="N9205" i="4" s="1"/>
  <c r="N10208" i="4"/>
  <c r="N9758" i="4" s="1"/>
  <c r="O6703" i="4"/>
  <c r="O6692" i="4" s="1"/>
  <c r="O10211" i="4"/>
  <c r="O9761" i="4" s="1"/>
  <c r="J7315" i="4"/>
  <c r="J10216" i="4"/>
  <c r="J9766" i="4" s="1"/>
  <c r="P7315" i="4"/>
  <c r="P7304" i="4" s="1"/>
  <c r="P10216" i="4"/>
  <c r="P9766" i="4" s="1"/>
  <c r="M7448" i="4"/>
  <c r="M7437" i="4" s="1"/>
  <c r="M10218" i="4"/>
  <c r="M9768" i="4" s="1"/>
  <c r="M7095" i="4"/>
  <c r="M7084" i="4" s="1"/>
  <c r="M10213" i="4"/>
  <c r="M9763" i="4" s="1"/>
  <c r="L20" i="4"/>
  <c r="L10178" i="4"/>
  <c r="L9728" i="4" s="1"/>
  <c r="O64" i="4"/>
  <c r="O53" i="4" s="1"/>
  <c r="O76" i="4" s="1"/>
  <c r="O9176" i="4" s="1"/>
  <c r="O10179" i="4"/>
  <c r="O9729" i="4" s="1"/>
  <c r="O101" i="4"/>
  <c r="O91" i="4" s="1"/>
  <c r="O116" i="4" s="1"/>
  <c r="O9177" i="4" s="1"/>
  <c r="O10180" i="4"/>
  <c r="O9730" i="4" s="1"/>
  <c r="O144" i="4"/>
  <c r="O134" i="4" s="1"/>
  <c r="O10181" i="4"/>
  <c r="O9731" i="4" s="1"/>
  <c r="O201" i="4"/>
  <c r="O190" i="4" s="1"/>
  <c r="O214" i="4" s="1"/>
  <c r="O10182" i="4"/>
  <c r="O9732" i="4" s="1"/>
  <c r="O262" i="4"/>
  <c r="O252" i="4" s="1"/>
  <c r="O270" i="4" s="1"/>
  <c r="O9181" i="4" s="1"/>
  <c r="O10184" i="4"/>
  <c r="O9734" i="4" s="1"/>
  <c r="M295" i="4"/>
  <c r="M285" i="4" s="1"/>
  <c r="M308" i="4" s="1"/>
  <c r="M10185" i="4"/>
  <c r="M9735" i="4" s="1"/>
  <c r="M334" i="4"/>
  <c r="M323" i="4" s="1"/>
  <c r="M10186" i="4"/>
  <c r="M9736" i="4" s="1"/>
  <c r="O523" i="4"/>
  <c r="O10190" i="4"/>
  <c r="O9740" i="4" s="1"/>
  <c r="J571" i="4"/>
  <c r="J10191" i="4"/>
  <c r="J9741" i="4" s="1"/>
  <c r="J617" i="4"/>
  <c r="J10192" i="4"/>
  <c r="J9742" i="4" s="1"/>
  <c r="J10193" i="4"/>
  <c r="J9743" i="4" s="1"/>
  <c r="L982" i="4"/>
  <c r="L10197" i="4"/>
  <c r="L9747" i="4" s="1"/>
  <c r="L10199" i="4"/>
  <c r="L9749" i="4" s="1"/>
  <c r="N1219" i="4"/>
  <c r="N1209" i="4" s="1"/>
  <c r="N10200" i="4"/>
  <c r="N9750" i="4" s="1"/>
  <c r="N1272" i="4"/>
  <c r="N1261" i="4" s="1"/>
  <c r="N1294" i="4" s="1"/>
  <c r="N9198" i="4" s="1"/>
  <c r="N10201" i="4"/>
  <c r="N9751" i="4" s="1"/>
  <c r="N1323" i="4"/>
  <c r="N1312" i="4" s="1"/>
  <c r="N10202" i="4"/>
  <c r="N9752" i="4" s="1"/>
  <c r="N1392" i="4"/>
  <c r="N1381" i="4" s="1"/>
  <c r="N10203" i="4"/>
  <c r="N9753" i="4" s="1"/>
  <c r="L1477" i="4"/>
  <c r="L10204" i="4"/>
  <c r="L9754" i="4" s="1"/>
  <c r="L5952" i="4"/>
  <c r="L10207" i="4"/>
  <c r="L9757" i="4" s="1"/>
  <c r="O5993" i="4"/>
  <c r="O5983" i="4" s="1"/>
  <c r="O6008" i="4" s="1"/>
  <c r="O10208" i="4"/>
  <c r="O9758" i="4" s="1"/>
  <c r="L6036" i="4"/>
  <c r="L10209" i="4"/>
  <c r="L9759" i="4" s="1"/>
  <c r="J10211" i="4"/>
  <c r="J9761" i="4" s="1"/>
  <c r="L7095" i="4"/>
  <c r="L10213" i="4"/>
  <c r="L9763" i="4" s="1"/>
  <c r="L7497" i="4"/>
  <c r="L10219" i="4"/>
  <c r="L9769" i="4" s="1"/>
  <c r="L7545" i="4"/>
  <c r="L10220" i="4"/>
  <c r="L9770" i="4" s="1"/>
  <c r="L7647" i="4"/>
  <c r="L10221" i="4"/>
  <c r="L9771" i="4" s="1"/>
  <c r="J144" i="4"/>
  <c r="J10181" i="4"/>
  <c r="J9731" i="4" s="1"/>
  <c r="J262" i="4"/>
  <c r="J10184" i="4"/>
  <c r="J9734" i="4" s="1"/>
  <c r="L379" i="4"/>
  <c r="L10187" i="4"/>
  <c r="L9737" i="4" s="1"/>
  <c r="L422" i="4"/>
  <c r="L10188" i="4"/>
  <c r="L9738" i="4" s="1"/>
  <c r="O10200" i="4"/>
  <c r="O9750" i="4" s="1"/>
  <c r="O1272" i="4"/>
  <c r="O1261" i="4" s="1"/>
  <c r="O1294" i="4" s="1"/>
  <c r="O10201" i="4"/>
  <c r="O9751" i="4" s="1"/>
  <c r="O1323" i="4"/>
  <c r="O1312" i="4" s="1"/>
  <c r="O10202" i="4"/>
  <c r="O9752" i="4" s="1"/>
  <c r="M5952" i="4"/>
  <c r="M5941" i="4" s="1"/>
  <c r="M5969" i="4" s="1"/>
  <c r="M9204" i="4" s="1"/>
  <c r="M10207" i="4"/>
  <c r="M9757" i="4" s="1"/>
  <c r="N20" i="4"/>
  <c r="N10178" i="4"/>
  <c r="N9728" i="4" s="1"/>
  <c r="O295" i="4"/>
  <c r="O285" i="4" s="1"/>
  <c r="O308" i="4" s="1"/>
  <c r="O9182" i="4" s="1"/>
  <c r="O10185" i="4"/>
  <c r="O9735" i="4" s="1"/>
  <c r="O334" i="4"/>
  <c r="O323" i="4" s="1"/>
  <c r="O10186" i="4"/>
  <c r="O9736" i="4" s="1"/>
  <c r="M379" i="4"/>
  <c r="M10187" i="4"/>
  <c r="M9737" i="4" s="1"/>
  <c r="M422" i="4"/>
  <c r="M411" i="4" s="1"/>
  <c r="M10188" i="4"/>
  <c r="M9738" i="4" s="1"/>
  <c r="M478" i="4"/>
  <c r="M467" i="4" s="1"/>
  <c r="M501" i="4" s="1"/>
  <c r="M10189" i="4"/>
  <c r="M9739" i="4" s="1"/>
  <c r="L571" i="4"/>
  <c r="L10191" i="4"/>
  <c r="L9741" i="4" s="1"/>
  <c r="L617" i="4"/>
  <c r="L10192" i="4"/>
  <c r="L9742" i="4" s="1"/>
  <c r="L665" i="4"/>
  <c r="L10193" i="4"/>
  <c r="L9743" i="4" s="1"/>
  <c r="N982" i="4"/>
  <c r="N971" i="4" s="1"/>
  <c r="N10197" i="4"/>
  <c r="N9747" i="4" s="1"/>
  <c r="N1101" i="4"/>
  <c r="N10199" i="4"/>
  <c r="N9749" i="4" s="1"/>
  <c r="J1219" i="4"/>
  <c r="J10200" i="4"/>
  <c r="J9750" i="4" s="1"/>
  <c r="J1272" i="4"/>
  <c r="J10201" i="4"/>
  <c r="J9751" i="4" s="1"/>
  <c r="J1323" i="4"/>
  <c r="J10202" i="4"/>
  <c r="J9752" i="4" s="1"/>
  <c r="J1392" i="4"/>
  <c r="J10203" i="4"/>
  <c r="J9753" i="4" s="1"/>
  <c r="N1477" i="4"/>
  <c r="N1465" i="4" s="1"/>
  <c r="N10204" i="4"/>
  <c r="N9754" i="4" s="1"/>
  <c r="N5952" i="4"/>
  <c r="N5941" i="4" s="1"/>
  <c r="N5969" i="4" s="1"/>
  <c r="N9204" i="4" s="1"/>
  <c r="N10207" i="4"/>
  <c r="N9757" i="4" s="1"/>
  <c r="N6036" i="4"/>
  <c r="N6026" i="4" s="1"/>
  <c r="N10209" i="4"/>
  <c r="N9759" i="4" s="1"/>
  <c r="L6703" i="4"/>
  <c r="L10211" i="4"/>
  <c r="L9761" i="4" s="1"/>
  <c r="N7095" i="4"/>
  <c r="N7084" i="4" s="1"/>
  <c r="N10213" i="4"/>
  <c r="N9763" i="4" s="1"/>
  <c r="M7315" i="4"/>
  <c r="M7304" i="4" s="1"/>
  <c r="M10216" i="4"/>
  <c r="M9766" i="4" s="1"/>
  <c r="J7448" i="4"/>
  <c r="J10218" i="4"/>
  <c r="J9768" i="4" s="1"/>
  <c r="P7448" i="4"/>
  <c r="P7437" i="4" s="1"/>
  <c r="P10218" i="4"/>
  <c r="P9768" i="4" s="1"/>
  <c r="N7545" i="4"/>
  <c r="N7534" i="4" s="1"/>
  <c r="N10220" i="4"/>
  <c r="N9770" i="4" s="1"/>
  <c r="N7647" i="4"/>
  <c r="N7636" i="4" s="1"/>
  <c r="N7673" i="4" s="1"/>
  <c r="N10221" i="4"/>
  <c r="N9771" i="4" s="1"/>
  <c r="M20" i="4"/>
  <c r="M10" i="4" s="1"/>
  <c r="M10178" i="4"/>
  <c r="M9728" i="4" s="1"/>
  <c r="J64" i="4"/>
  <c r="J10179" i="4"/>
  <c r="J9729" i="4" s="1"/>
  <c r="N295" i="4"/>
  <c r="N285" i="4" s="1"/>
  <c r="N308" i="4" s="1"/>
  <c r="N9182" i="4" s="1"/>
  <c r="N10185" i="4"/>
  <c r="N9735" i="4" s="1"/>
  <c r="L478" i="4"/>
  <c r="L10189" i="4"/>
  <c r="L9739" i="4" s="1"/>
  <c r="M982" i="4"/>
  <c r="M971" i="4" s="1"/>
  <c r="M10197" i="4"/>
  <c r="M9747" i="4" s="1"/>
  <c r="O1392" i="4"/>
  <c r="O1381" i="4" s="1"/>
  <c r="O10203" i="4"/>
  <c r="O9753" i="4" s="1"/>
  <c r="M6036" i="4"/>
  <c r="M6026" i="4" s="1"/>
  <c r="M10209" i="4"/>
  <c r="M9759" i="4" s="1"/>
  <c r="O7448" i="4"/>
  <c r="O7437" i="4" s="1"/>
  <c r="O10218" i="4"/>
  <c r="O9768" i="4" s="1"/>
  <c r="O20" i="4"/>
  <c r="O10" i="4" s="1"/>
  <c r="O10178" i="4"/>
  <c r="O9728" i="4" s="1"/>
  <c r="L64" i="4"/>
  <c r="L10179" i="4"/>
  <c r="L9729" i="4" s="1"/>
  <c r="L101" i="4"/>
  <c r="L10180" i="4"/>
  <c r="L9730" i="4" s="1"/>
  <c r="L144" i="4"/>
  <c r="L10181" i="4"/>
  <c r="L9731" i="4" s="1"/>
  <c r="L201" i="4"/>
  <c r="L10182" i="4"/>
  <c r="L9732" i="4" s="1"/>
  <c r="L262" i="4"/>
  <c r="L10184" i="4"/>
  <c r="L9734" i="4" s="1"/>
  <c r="J295" i="4"/>
  <c r="J10185" i="4"/>
  <c r="J9735" i="4" s="1"/>
  <c r="J334" i="4"/>
  <c r="J10186" i="4"/>
  <c r="J9736" i="4" s="1"/>
  <c r="N379" i="4"/>
  <c r="N369" i="4" s="1"/>
  <c r="N393" i="4" s="1"/>
  <c r="N10187" i="4"/>
  <c r="N9737" i="4" s="1"/>
  <c r="N422" i="4"/>
  <c r="N411" i="4" s="1"/>
  <c r="N10188" i="4"/>
  <c r="N9738" i="4" s="1"/>
  <c r="N478" i="4"/>
  <c r="N467" i="4" s="1"/>
  <c r="N501" i="4" s="1"/>
  <c r="N10189" i="4"/>
  <c r="N9739" i="4" s="1"/>
  <c r="L523" i="4"/>
  <c r="L10190" i="4"/>
  <c r="L9740" i="4" s="1"/>
  <c r="M571" i="4"/>
  <c r="M560" i="4" s="1"/>
  <c r="M591" i="4" s="1"/>
  <c r="M10191" i="4"/>
  <c r="M9741" i="4" s="1"/>
  <c r="M617" i="4"/>
  <c r="M606" i="4" s="1"/>
  <c r="M636" i="4" s="1"/>
  <c r="M9189" i="4" s="1"/>
  <c r="M10192" i="4"/>
  <c r="M9742" i="4" s="1"/>
  <c r="M665" i="4"/>
  <c r="M654" i="4" s="1"/>
  <c r="M10193" i="4"/>
  <c r="M9743" i="4" s="1"/>
  <c r="O982" i="4"/>
  <c r="O971" i="4" s="1"/>
  <c r="O10197" i="4"/>
  <c r="O9747" i="4" s="1"/>
  <c r="O1101" i="4"/>
  <c r="O10199" i="4"/>
  <c r="O9749" i="4" s="1"/>
  <c r="O1477" i="4"/>
  <c r="O1465" i="4" s="1"/>
  <c r="O10204" i="4"/>
  <c r="O9754" i="4" s="1"/>
  <c r="O5952" i="4"/>
  <c r="O5941" i="4" s="1"/>
  <c r="O5969" i="4" s="1"/>
  <c r="O9204" i="4" s="1"/>
  <c r="O10207" i="4"/>
  <c r="O9757" i="4" s="1"/>
  <c r="L5993" i="4"/>
  <c r="L10208" i="4"/>
  <c r="L9758" i="4" s="1"/>
  <c r="O6036" i="4"/>
  <c r="O6026" i="4" s="1"/>
  <c r="O10209" i="4"/>
  <c r="O9759" i="4" s="1"/>
  <c r="M6703" i="4"/>
  <c r="M6692" i="4" s="1"/>
  <c r="M10211" i="4"/>
  <c r="M9761" i="4" s="1"/>
  <c r="O7095" i="4"/>
  <c r="O7084" i="4" s="1"/>
  <c r="O10213" i="4"/>
  <c r="O9763" i="4" s="1"/>
  <c r="N7315" i="4"/>
  <c r="N7304" i="4" s="1"/>
  <c r="N10216" i="4"/>
  <c r="N9766" i="4" s="1"/>
  <c r="O7497" i="4"/>
  <c r="O7486" i="4" s="1"/>
  <c r="O7516" i="4" s="1"/>
  <c r="O9216" i="4" s="1"/>
  <c r="O10219" i="4"/>
  <c r="O9769" i="4" s="1"/>
  <c r="O7545" i="4"/>
  <c r="O7534" i="4" s="1"/>
  <c r="O10220" i="4"/>
  <c r="O9770" i="4" s="1"/>
  <c r="O7647" i="4"/>
  <c r="O7636" i="4" s="1"/>
  <c r="O7673" i="4" s="1"/>
  <c r="O9218" i="4" s="1"/>
  <c r="O10221" i="4"/>
  <c r="O9771" i="4" s="1"/>
  <c r="N10244" i="4"/>
  <c r="N10246" i="4"/>
  <c r="P10253" i="4"/>
  <c r="N10254" i="4"/>
  <c r="O10265" i="4"/>
  <c r="J6769" i="4"/>
  <c r="J4485" i="4"/>
  <c r="P4485" i="4"/>
  <c r="P9724" i="4"/>
  <c r="N6093" i="4"/>
  <c r="O6093" i="4"/>
  <c r="L6769" i="4"/>
  <c r="L4485" i="4"/>
  <c r="J6093" i="4"/>
  <c r="M6769" i="4"/>
  <c r="J1569" i="4"/>
  <c r="O4485" i="4"/>
  <c r="M4485" i="4"/>
  <c r="N6769" i="4"/>
  <c r="M6093" i="4"/>
  <c r="N4485" i="4"/>
  <c r="L6093" i="4"/>
  <c r="O6769" i="4"/>
  <c r="O10246" i="4"/>
  <c r="M10247" i="4"/>
  <c r="P10246" i="4"/>
  <c r="N10247" i="4"/>
  <c r="P10261" i="4"/>
  <c r="O10247" i="4"/>
  <c r="P10247" i="4"/>
  <c r="M10246" i="4"/>
  <c r="P10265" i="4"/>
  <c r="O10254" i="4"/>
  <c r="P10254" i="4"/>
  <c r="M10253" i="4"/>
  <c r="N10253" i="4"/>
  <c r="O10253" i="4"/>
  <c r="M10254" i="4"/>
  <c r="N230" i="4"/>
  <c r="N229" i="4" s="1"/>
  <c r="N236" i="4" s="1"/>
  <c r="N245" i="4" s="1"/>
  <c r="N10383" i="4"/>
  <c r="N10233" i="4" s="1"/>
  <c r="K10378" i="4"/>
  <c r="O230" i="4"/>
  <c r="O229" i="4" s="1"/>
  <c r="O236" i="4" s="1"/>
  <c r="O245" i="4" s="1"/>
  <c r="O10383" i="4"/>
  <c r="O10233" i="4" s="1"/>
  <c r="P10228" i="4"/>
  <c r="L30" i="4"/>
  <c r="L10378" i="4"/>
  <c r="L151" i="4"/>
  <c r="L10381" i="4"/>
  <c r="J230" i="4"/>
  <c r="J10383" i="4"/>
  <c r="J10233" i="4" s="1"/>
  <c r="M10243" i="4"/>
  <c r="M10244" i="4"/>
  <c r="M10267" i="4"/>
  <c r="J151" i="4"/>
  <c r="J10381" i="4"/>
  <c r="J10231" i="4" s="1"/>
  <c r="M30" i="4"/>
  <c r="M10378" i="4"/>
  <c r="M151" i="4"/>
  <c r="M150" i="4" s="1"/>
  <c r="M10381" i="4"/>
  <c r="M10231" i="4" s="1"/>
  <c r="N10243" i="4"/>
  <c r="M10261" i="4"/>
  <c r="N10267" i="4"/>
  <c r="N30" i="4"/>
  <c r="N10378" i="4"/>
  <c r="N151" i="4"/>
  <c r="N150" i="4" s="1"/>
  <c r="N10381" i="4"/>
  <c r="N10231" i="4" s="1"/>
  <c r="L230" i="4"/>
  <c r="L10383" i="4"/>
  <c r="O10243" i="4"/>
  <c r="O10244" i="4"/>
  <c r="N10261" i="4"/>
  <c r="M10265" i="4"/>
  <c r="O10267" i="4"/>
  <c r="J30" i="4"/>
  <c r="J10378" i="4"/>
  <c r="I10378" i="4"/>
  <c r="O30" i="4"/>
  <c r="O10378" i="4"/>
  <c r="O151" i="4"/>
  <c r="O150" i="4" s="1"/>
  <c r="O10381" i="4"/>
  <c r="O10231" i="4" s="1"/>
  <c r="M230" i="4"/>
  <c r="M229" i="4" s="1"/>
  <c r="M236" i="4" s="1"/>
  <c r="M9180" i="4" s="1"/>
  <c r="M10383" i="4"/>
  <c r="M10233" i="4" s="1"/>
  <c r="P10243" i="4"/>
  <c r="P10244" i="4"/>
  <c r="O10261" i="4"/>
  <c r="N10265" i="4"/>
  <c r="P10267" i="4"/>
  <c r="O10238" i="4"/>
  <c r="J1068" i="4"/>
  <c r="J10598" i="4"/>
  <c r="J10248" i="4" s="1"/>
  <c r="J7176" i="4"/>
  <c r="J10614" i="4"/>
  <c r="J10264" i="4" s="1"/>
  <c r="P7176" i="4"/>
  <c r="P7175" i="4" s="1"/>
  <c r="P10614" i="4"/>
  <c r="P10264" i="4" s="1"/>
  <c r="O7176" i="4"/>
  <c r="O7175" i="4" s="1"/>
  <c r="O10614" i="4"/>
  <c r="O10264" i="4" s="1"/>
  <c r="P10238" i="4"/>
  <c r="O1068" i="4"/>
  <c r="O1067" i="4" s="1"/>
  <c r="O10598" i="4"/>
  <c r="O10248" i="4" s="1"/>
  <c r="L1068" i="4"/>
  <c r="L10598" i="4"/>
  <c r="L7176" i="4"/>
  <c r="L10614" i="4"/>
  <c r="M1068" i="4"/>
  <c r="M1067" i="4" s="1"/>
  <c r="M10598" i="4"/>
  <c r="M10248" i="4" s="1"/>
  <c r="M7176" i="4"/>
  <c r="M7175" i="4" s="1"/>
  <c r="M10614" i="4"/>
  <c r="M10264" i="4" s="1"/>
  <c r="N10238" i="4"/>
  <c r="M10238" i="4"/>
  <c r="N1068" i="4"/>
  <c r="N1067" i="4" s="1"/>
  <c r="N10598" i="4"/>
  <c r="N10248" i="4" s="1"/>
  <c r="N1009" i="4"/>
  <c r="N1008" i="4" s="1"/>
  <c r="N10697" i="4"/>
  <c r="N10647" i="4" s="1"/>
  <c r="J1509" i="4"/>
  <c r="J10704" i="4"/>
  <c r="J10654" i="4" s="1"/>
  <c r="L7183" i="4"/>
  <c r="L10714" i="4"/>
  <c r="L10664" i="4" s="1"/>
  <c r="M1009" i="4"/>
  <c r="M1008" i="4" s="1"/>
  <c r="M10697" i="4"/>
  <c r="M10647" i="4" s="1"/>
  <c r="O1509" i="4"/>
  <c r="O1508" i="4" s="1"/>
  <c r="O10704" i="4"/>
  <c r="O10654" i="4" s="1"/>
  <c r="O1009" i="4"/>
  <c r="O1008" i="4" s="1"/>
  <c r="O10697" i="4"/>
  <c r="O10647" i="4" s="1"/>
  <c r="M7183" i="4"/>
  <c r="M7182" i="4" s="1"/>
  <c r="M10714" i="4"/>
  <c r="M10664" i="4" s="1"/>
  <c r="J1009" i="4"/>
  <c r="J10697" i="4"/>
  <c r="J10647" i="4" s="1"/>
  <c r="L1509" i="4"/>
  <c r="L10704" i="4"/>
  <c r="L10654" i="4" s="1"/>
  <c r="N7183" i="4"/>
  <c r="N7182" i="4" s="1"/>
  <c r="N10714" i="4"/>
  <c r="N10664" i="4" s="1"/>
  <c r="M1509" i="4"/>
  <c r="M1508" i="4" s="1"/>
  <c r="M10704" i="4"/>
  <c r="M10654" i="4" s="1"/>
  <c r="O7183" i="4"/>
  <c r="O7182" i="4" s="1"/>
  <c r="O10714" i="4"/>
  <c r="O10664" i="4" s="1"/>
  <c r="L1009" i="4"/>
  <c r="L10697" i="4"/>
  <c r="L10647" i="4" s="1"/>
  <c r="N1509" i="4"/>
  <c r="N1508" i="4" s="1"/>
  <c r="N10704" i="4"/>
  <c r="N10654" i="4" s="1"/>
  <c r="J7183" i="4"/>
  <c r="J10714" i="4"/>
  <c r="J10664" i="4" s="1"/>
  <c r="P7183" i="4"/>
  <c r="P7182" i="4" s="1"/>
  <c r="P10714" i="4"/>
  <c r="P10664" i="4" s="1"/>
  <c r="J10744" i="4"/>
  <c r="J10644" i="4" s="1"/>
  <c r="N7401" i="4"/>
  <c r="N7400" i="4" s="1"/>
  <c r="N10767" i="4"/>
  <c r="N10667" i="4" s="1"/>
  <c r="M7401" i="4"/>
  <c r="M7400" i="4" s="1"/>
  <c r="M10767" i="4"/>
  <c r="M10667" i="4" s="1"/>
  <c r="O7401" i="4"/>
  <c r="O7400" i="4" s="1"/>
  <c r="O10767" i="4"/>
  <c r="O10667" i="4" s="1"/>
  <c r="O775" i="4"/>
  <c r="O774" i="4" s="1"/>
  <c r="O10744" i="4"/>
  <c r="O10644" i="4" s="1"/>
  <c r="L775" i="4"/>
  <c r="L10744" i="4"/>
  <c r="L10644" i="4" s="1"/>
  <c r="J7401" i="4"/>
  <c r="J10767" i="4"/>
  <c r="J10667" i="4" s="1"/>
  <c r="P7401" i="4"/>
  <c r="P7400" i="4" s="1"/>
  <c r="P10767" i="4"/>
  <c r="P10667" i="4" s="1"/>
  <c r="M775" i="4"/>
  <c r="M774" i="4" s="1"/>
  <c r="M10744" i="4"/>
  <c r="M10644" i="4" s="1"/>
  <c r="N775" i="4"/>
  <c r="N774" i="4" s="1"/>
  <c r="N10744" i="4"/>
  <c r="N10644" i="4" s="1"/>
  <c r="L7401" i="4"/>
  <c r="L10767" i="4"/>
  <c r="L10667" i="4" s="1"/>
  <c r="L10652" i="4"/>
  <c r="P11113" i="4"/>
  <c r="O11116" i="4"/>
  <c r="P11120" i="4"/>
  <c r="J10652" i="4"/>
  <c r="O10850" i="4"/>
  <c r="J1237" i="4"/>
  <c r="J10850" i="4"/>
  <c r="J10650" i="4" s="1"/>
  <c r="L1237" i="4"/>
  <c r="L10850" i="4"/>
  <c r="L10650" i="4" s="1"/>
  <c r="N1237" i="4"/>
  <c r="N1236" i="4" s="1"/>
  <c r="N10850" i="4"/>
  <c r="M1237" i="4"/>
  <c r="M1236" i="4" s="1"/>
  <c r="M10850" i="4"/>
  <c r="J11074" i="4"/>
  <c r="P10974" i="4"/>
  <c r="Z47" i="1"/>
  <c r="Z45" i="1" s="1"/>
  <c r="Z48" i="1" s="1"/>
  <c r="AA45" i="1"/>
  <c r="AA48" i="1" s="1"/>
  <c r="L11074" i="4"/>
  <c r="M11074" i="4"/>
  <c r="O11074" i="4"/>
  <c r="N11074" i="4"/>
  <c r="M11120" i="4"/>
  <c r="N11120" i="4"/>
  <c r="O11120" i="4"/>
  <c r="N6738" i="4"/>
  <c r="N6737" i="4" s="1"/>
  <c r="N11211" i="4"/>
  <c r="N11111" i="4" s="1"/>
  <c r="O6738" i="4"/>
  <c r="O6737" i="4" s="1"/>
  <c r="O11211" i="4"/>
  <c r="O11111" i="4" s="1"/>
  <c r="J6738" i="4"/>
  <c r="J11211" i="4"/>
  <c r="J11111" i="4" s="1"/>
  <c r="O11114" i="4"/>
  <c r="L6738" i="4"/>
  <c r="L11211" i="4"/>
  <c r="M6738" i="4"/>
  <c r="M6737" i="4" s="1"/>
  <c r="M11211" i="4"/>
  <c r="M11111" i="4" s="1"/>
  <c r="O11112" i="4"/>
  <c r="P11116" i="4"/>
  <c r="J346" i="4"/>
  <c r="J11236" i="4"/>
  <c r="M708" i="4"/>
  <c r="M707" i="4" s="1"/>
  <c r="M11243" i="4"/>
  <c r="M11093" i="4" s="1"/>
  <c r="O1074" i="4"/>
  <c r="O1073" i="4" s="1"/>
  <c r="O11248" i="4"/>
  <c r="O11098" i="4" s="1"/>
  <c r="P11086" i="4"/>
  <c r="L346" i="4"/>
  <c r="L11236" i="4"/>
  <c r="N708" i="4"/>
  <c r="N707" i="4" s="1"/>
  <c r="N11243" i="4"/>
  <c r="N11093" i="4" s="1"/>
  <c r="J1074" i="4"/>
  <c r="J11248" i="4"/>
  <c r="J11098" i="4" s="1"/>
  <c r="N11106" i="4"/>
  <c r="M11117" i="4"/>
  <c r="M346" i="4"/>
  <c r="M345" i="4" s="1"/>
  <c r="M11236" i="4"/>
  <c r="O708" i="4"/>
  <c r="O707" i="4" s="1"/>
  <c r="O11243" i="4"/>
  <c r="O11093" i="4" s="1"/>
  <c r="O11106" i="4"/>
  <c r="M11113" i="4"/>
  <c r="N11117" i="4"/>
  <c r="N346" i="4"/>
  <c r="N345" i="4" s="1"/>
  <c r="N11236" i="4"/>
  <c r="J11243" i="4"/>
  <c r="J11093" i="4" s="1"/>
  <c r="L1074" i="4"/>
  <c r="L11248" i="4"/>
  <c r="P11106" i="4"/>
  <c r="N11113" i="4"/>
  <c r="M11116" i="4"/>
  <c r="O11117" i="4"/>
  <c r="L708" i="4"/>
  <c r="L11243" i="4"/>
  <c r="N1074" i="4"/>
  <c r="N1073" i="4" s="1"/>
  <c r="N11248" i="4"/>
  <c r="N11098" i="4" s="1"/>
  <c r="O346" i="4"/>
  <c r="O345" i="4" s="1"/>
  <c r="O11236" i="4"/>
  <c r="M1074" i="4"/>
  <c r="M1073" i="4" s="1"/>
  <c r="M11248" i="4"/>
  <c r="M11098" i="4" s="1"/>
  <c r="O11113" i="4"/>
  <c r="N11116" i="4"/>
  <c r="P11117" i="4"/>
  <c r="M11110" i="4"/>
  <c r="L7465" i="4"/>
  <c r="L11318" i="4"/>
  <c r="M7465" i="4"/>
  <c r="M7464" i="4" s="1"/>
  <c r="M11318" i="4"/>
  <c r="M11118" i="4" s="1"/>
  <c r="J7465" i="4"/>
  <c r="J11318" i="4"/>
  <c r="J11118" i="4" s="1"/>
  <c r="P11095" i="4"/>
  <c r="P11096" i="4"/>
  <c r="O11104" i="4"/>
  <c r="P11110" i="4"/>
  <c r="N7465" i="4"/>
  <c r="N7464" i="4" s="1"/>
  <c r="N11318" i="4"/>
  <c r="N11118" i="4" s="1"/>
  <c r="O7465" i="4"/>
  <c r="O7464" i="4" s="1"/>
  <c r="O11318" i="4"/>
  <c r="O11118" i="4" s="1"/>
  <c r="N1241" i="4"/>
  <c r="N1240" i="4" s="1"/>
  <c r="N11350" i="4"/>
  <c r="N11100" i="4" s="1"/>
  <c r="O11350" i="4"/>
  <c r="O11100" i="4" s="1"/>
  <c r="P11104" i="4"/>
  <c r="N11110" i="4"/>
  <c r="P11112" i="4"/>
  <c r="P11114" i="4"/>
  <c r="L7279" i="4"/>
  <c r="L11365" i="4"/>
  <c r="J1241" i="4"/>
  <c r="J11350" i="4"/>
  <c r="J11100" i="4" s="1"/>
  <c r="O11110" i="4"/>
  <c r="M7279" i="4"/>
  <c r="M7278" i="4" s="1"/>
  <c r="M11365" i="4"/>
  <c r="M11115" i="4" s="1"/>
  <c r="M11095" i="4"/>
  <c r="M11096" i="4"/>
  <c r="N7279" i="4"/>
  <c r="N7278" i="4" s="1"/>
  <c r="N11365" i="4"/>
  <c r="N11115" i="4" s="1"/>
  <c r="N11095" i="4"/>
  <c r="N11096" i="4"/>
  <c r="L1241" i="4"/>
  <c r="L11350" i="4"/>
  <c r="M11104" i="4"/>
  <c r="M11112" i="4"/>
  <c r="M11114" i="4"/>
  <c r="O7279" i="4"/>
  <c r="O7278" i="4" s="1"/>
  <c r="O11365" i="4"/>
  <c r="O11115" i="4" s="1"/>
  <c r="O11095" i="4"/>
  <c r="O11096" i="4"/>
  <c r="M1241" i="4"/>
  <c r="M1240" i="4" s="1"/>
  <c r="M11350" i="4"/>
  <c r="M11100" i="4" s="1"/>
  <c r="N11104" i="4"/>
  <c r="N11112" i="4"/>
  <c r="N11114" i="4"/>
  <c r="J7279" i="4"/>
  <c r="J11365" i="4"/>
  <c r="J11115" i="4" s="1"/>
  <c r="P7279" i="4"/>
  <c r="P7278" i="4" s="1"/>
  <c r="P11365" i="4"/>
  <c r="P11115" i="4" s="1"/>
  <c r="M11094" i="4"/>
  <c r="J1013" i="4"/>
  <c r="J11097" i="4"/>
  <c r="N11094" i="4"/>
  <c r="O11094" i="4"/>
  <c r="M1013" i="4"/>
  <c r="M11097" i="4"/>
  <c r="P11094" i="4"/>
  <c r="N1013" i="4"/>
  <c r="N11097" i="4"/>
  <c r="O1013" i="4"/>
  <c r="O11097" i="4"/>
  <c r="O6847" i="4"/>
  <c r="O6879" i="4" s="1"/>
  <c r="W60" i="1"/>
  <c r="X60" i="1"/>
  <c r="Y60" i="1"/>
  <c r="Z60" i="1"/>
  <c r="N11774" i="4"/>
  <c r="O11774" i="4"/>
  <c r="J11774" i="4"/>
  <c r="Z64" i="1"/>
  <c r="Z62" i="1" s="1"/>
  <c r="Z65" i="1" s="1"/>
  <c r="P11674" i="4"/>
  <c r="AA62" i="1"/>
  <c r="AA65" i="1" s="1"/>
  <c r="L11774" i="4"/>
  <c r="M11774" i="4"/>
  <c r="P7112" i="4"/>
  <c r="P7111" i="4" s="1"/>
  <c r="L6109" i="4"/>
  <c r="O910" i="4"/>
  <c r="O900" i="4" s="1"/>
  <c r="O4502" i="4"/>
  <c r="O4501" i="4" s="1"/>
  <c r="M6109" i="4"/>
  <c r="M10610" i="4" s="1"/>
  <c r="M3786" i="4"/>
  <c r="M3816" i="4" s="1"/>
  <c r="M3820" i="4" s="1"/>
  <c r="M3821" i="4" s="1"/>
  <c r="N5051" i="4"/>
  <c r="N5081" i="4" s="1"/>
  <c r="N5085" i="4" s="1"/>
  <c r="N5086" i="4" s="1"/>
  <c r="N6073" i="4"/>
  <c r="N2216" i="4"/>
  <c r="N2245" i="4" s="1"/>
  <c r="N2249" i="4" s="1"/>
  <c r="N2250" i="4" s="1"/>
  <c r="M3183" i="4"/>
  <c r="M3212" i="4" s="1"/>
  <c r="M3216" i="4" s="1"/>
  <c r="M3217" i="4" s="1"/>
  <c r="J4502" i="4"/>
  <c r="O4887" i="4"/>
  <c r="O4916" i="4" s="1"/>
  <c r="O4920" i="4" s="1"/>
  <c r="O4921" i="4" s="1"/>
  <c r="L1251" i="4"/>
  <c r="O7149" i="4"/>
  <c r="O7138" i="4" s="1"/>
  <c r="P7606" i="4"/>
  <c r="P7605" i="4" s="1"/>
  <c r="O3264" i="4"/>
  <c r="O3293" i="4" s="1"/>
  <c r="O3297" i="4" s="1"/>
  <c r="O3298" i="4" s="1"/>
  <c r="N3706" i="4"/>
  <c r="N3736" i="4" s="1"/>
  <c r="N3740" i="4" s="1"/>
  <c r="N3741" i="4" s="1"/>
  <c r="N1687" i="4"/>
  <c r="N1716" i="4" s="1"/>
  <c r="N1720" i="4" s="1"/>
  <c r="N1721" i="4" s="1"/>
  <c r="O2005" i="4"/>
  <c r="O2006" i="4" s="1"/>
  <c r="O3060" i="4"/>
  <c r="O3090" i="4" s="1"/>
  <c r="O3094" i="4" s="1"/>
  <c r="O3095" i="4" s="1"/>
  <c r="M3465" i="4"/>
  <c r="M3494" i="4" s="1"/>
  <c r="M3498" i="4" s="1"/>
  <c r="M3499" i="4" s="1"/>
  <c r="O3626" i="4"/>
  <c r="O3656" i="4" s="1"/>
  <c r="O3660" i="4" s="1"/>
  <c r="O3661" i="4" s="1"/>
  <c r="N4601" i="4"/>
  <c r="O5453" i="4"/>
  <c r="O5484" i="4" s="1"/>
  <c r="O5488" i="4" s="1"/>
  <c r="O5489" i="4" s="1"/>
  <c r="P3289" i="4"/>
  <c r="N7606" i="4"/>
  <c r="N7605" i="4" s="1"/>
  <c r="L818" i="4"/>
  <c r="P2843" i="4"/>
  <c r="P2941" i="4"/>
  <c r="P3368" i="4"/>
  <c r="P3371" i="4"/>
  <c r="J6112" i="4"/>
  <c r="P586" i="4"/>
  <c r="O698" i="4"/>
  <c r="O697" i="4" s="1"/>
  <c r="P6321" i="4"/>
  <c r="P6998" i="4"/>
  <c r="M2379" i="4"/>
  <c r="M2408" i="4" s="1"/>
  <c r="M2412" i="4" s="1"/>
  <c r="M2413" i="4" s="1"/>
  <c r="N6109" i="4"/>
  <c r="N10610" i="4" s="1"/>
  <c r="M1889" i="4"/>
  <c r="M1920" i="4" s="1"/>
  <c r="M2005" i="4"/>
  <c r="M2006" i="4" s="1"/>
  <c r="M4502" i="4"/>
  <c r="M4501" i="4" s="1"/>
  <c r="M7331" i="4"/>
  <c r="M7330" i="4" s="1"/>
  <c r="O2536" i="4"/>
  <c r="O2565" i="4" s="1"/>
  <c r="O2569" i="4" s="1"/>
  <c r="O2570" i="4" s="1"/>
  <c r="P3812" i="4"/>
  <c r="P6918" i="4"/>
  <c r="P1392" i="4"/>
  <c r="J1401" i="4"/>
  <c r="L1417" i="4"/>
  <c r="P2063" i="4"/>
  <c r="N2457" i="4"/>
  <c r="N2485" i="4" s="1"/>
  <c r="N2489" i="4" s="1"/>
  <c r="N2490" i="4" s="1"/>
  <c r="P2577" i="4"/>
  <c r="P10410" i="4"/>
  <c r="P6258" i="4"/>
  <c r="P6257" i="4" s="1"/>
  <c r="P6871" i="4"/>
  <c r="P7264" i="4"/>
  <c r="P7263" i="4" s="1"/>
  <c r="M7292" i="4"/>
  <c r="M7606" i="4"/>
  <c r="M7605" i="4" s="1"/>
  <c r="M242" i="4"/>
  <c r="L679" i="4"/>
  <c r="M1051" i="4"/>
  <c r="M1039" i="4" s="1"/>
  <c r="O1889" i="4"/>
  <c r="O1920" i="4" s="1"/>
  <c r="O2135" i="4"/>
  <c r="O2165" i="4" s="1"/>
  <c r="O2169" i="4" s="1"/>
  <c r="O2170" i="4" s="1"/>
  <c r="M2338" i="4"/>
  <c r="N3050" i="4"/>
  <c r="N3054" i="4" s="1"/>
  <c r="N3055" i="4" s="1"/>
  <c r="M3140" i="4"/>
  <c r="M3172" i="4" s="1"/>
  <c r="M3176" i="4" s="1"/>
  <c r="M3177" i="4" s="1"/>
  <c r="O6477" i="4"/>
  <c r="O6507" i="4" s="1"/>
  <c r="O6511" i="4" s="1"/>
  <c r="O6512" i="4" s="1"/>
  <c r="O6977" i="4"/>
  <c r="J7264" i="4"/>
  <c r="P387" i="4"/>
  <c r="M698" i="4"/>
  <c r="M697" i="4" s="1"/>
  <c r="N2536" i="4"/>
  <c r="N2565" i="4" s="1"/>
  <c r="N2569" i="4" s="1"/>
  <c r="N2570" i="4" s="1"/>
  <c r="O5818" i="4"/>
  <c r="O5847" i="4" s="1"/>
  <c r="O5851" i="4" s="1"/>
  <c r="O5852" i="4" s="1"/>
  <c r="N851" i="4"/>
  <c r="N850" i="4" s="1"/>
  <c r="L851" i="4"/>
  <c r="P2242" i="4"/>
  <c r="M2457" i="4"/>
  <c r="M2485" i="4" s="1"/>
  <c r="M2489" i="4" s="1"/>
  <c r="M2490" i="4" s="1"/>
  <c r="P5273" i="4"/>
  <c r="P5302" i="4"/>
  <c r="M6056" i="4"/>
  <c r="M6055" i="4" s="1"/>
  <c r="P6217" i="4"/>
  <c r="P6654" i="4"/>
  <c r="O6785" i="4"/>
  <c r="O6784" i="4" s="1"/>
  <c r="P7465" i="4"/>
  <c r="P7464" i="4" s="1"/>
  <c r="P3609" i="4"/>
  <c r="N7390" i="4"/>
  <c r="N7389" i="4" s="1"/>
  <c r="P11" i="4"/>
  <c r="P422" i="4"/>
  <c r="P1040" i="4"/>
  <c r="P1401" i="4"/>
  <c r="P2901" i="4"/>
  <c r="P3396" i="4"/>
  <c r="P4230" i="4"/>
  <c r="P4652" i="4"/>
  <c r="O6409" i="4"/>
  <c r="O6408" i="4" s="1"/>
  <c r="O6112" i="4"/>
  <c r="P6518" i="4"/>
  <c r="P6785" i="4"/>
  <c r="P6800" i="4"/>
  <c r="P54" i="4"/>
  <c r="P92" i="4"/>
  <c r="P113" i="4"/>
  <c r="P262" i="4"/>
  <c r="P267" i="4"/>
  <c r="P346" i="4"/>
  <c r="M430" i="4"/>
  <c r="M429" i="4" s="1"/>
  <c r="O430" i="4"/>
  <c r="O429" i="4" s="1"/>
  <c r="P523" i="4"/>
  <c r="P512" i="4" s="1"/>
  <c r="P541" i="4"/>
  <c r="P561" i="4"/>
  <c r="P775" i="4"/>
  <c r="M933" i="4"/>
  <c r="M932" i="4" s="1"/>
  <c r="P972" i="4"/>
  <c r="M1000" i="4"/>
  <c r="M999" i="4" s="1"/>
  <c r="P1074" i="4"/>
  <c r="P1219" i="4"/>
  <c r="P1285" i="4"/>
  <c r="P1288" i="4"/>
  <c r="P1358" i="4"/>
  <c r="P1477" i="4"/>
  <c r="P1618" i="4"/>
  <c r="P1647" i="4"/>
  <c r="P1672" i="4"/>
  <c r="P1738" i="4"/>
  <c r="P1752" i="4"/>
  <c r="P1875" i="4"/>
  <c r="P1900" i="4"/>
  <c r="P1913" i="4"/>
  <c r="P2158" i="4"/>
  <c r="P2199" i="4"/>
  <c r="P2217" i="4"/>
  <c r="P2257" i="4"/>
  <c r="N2297" i="4"/>
  <c r="P2507" i="4"/>
  <c r="P2587" i="4"/>
  <c r="P2599" i="4"/>
  <c r="P2602" i="4"/>
  <c r="P2669" i="4"/>
  <c r="P2803" i="4"/>
  <c r="P2806" i="4"/>
  <c r="P3151" i="4"/>
  <c r="P3194" i="4"/>
  <c r="P3206" i="4"/>
  <c r="P3729" i="4"/>
  <c r="P3747" i="4"/>
  <c r="P3828" i="4"/>
  <c r="P3918" i="4"/>
  <c r="P4733" i="4"/>
  <c r="P4745" i="4"/>
  <c r="P4888" i="4"/>
  <c r="P5355" i="4"/>
  <c r="P6388" i="4"/>
  <c r="P6644" i="4"/>
  <c r="P7061" i="4"/>
  <c r="P286" i="4"/>
  <c r="P538" i="4"/>
  <c r="P1509" i="4"/>
  <c r="P2227" i="4"/>
  <c r="P2339" i="4"/>
  <c r="P2482" i="4"/>
  <c r="P2537" i="4"/>
  <c r="P2681" i="4"/>
  <c r="P3209" i="4"/>
  <c r="P4612" i="4"/>
  <c r="P5193" i="4"/>
  <c r="P36" i="4"/>
  <c r="P191" i="4"/>
  <c r="P230" i="4"/>
  <c r="P301" i="4"/>
  <c r="P334" i="4"/>
  <c r="P468" i="4"/>
  <c r="P571" i="4"/>
  <c r="P607" i="4"/>
  <c r="O769" i="4"/>
  <c r="O768" i="4" s="1"/>
  <c r="P1185" i="4"/>
  <c r="P1231" i="4"/>
  <c r="P1262" i="4"/>
  <c r="P1272" i="4"/>
  <c r="P1632" i="4"/>
  <c r="P1688" i="4"/>
  <c r="P1790" i="4"/>
  <c r="P1850" i="4"/>
  <c r="P1890" i="4"/>
  <c r="P2053" i="4"/>
  <c r="P2146" i="4"/>
  <c r="P2187" i="4"/>
  <c r="P2202" i="4"/>
  <c r="P2239" i="4"/>
  <c r="N2256" i="4"/>
  <c r="N2286" i="4" s="1"/>
  <c r="N2290" i="4" s="1"/>
  <c r="N2291" i="4" s="1"/>
  <c r="P2320" i="4"/>
  <c r="P2458" i="4"/>
  <c r="P2497" i="4"/>
  <c r="P2617" i="4"/>
  <c r="P3141" i="4"/>
  <c r="P3637" i="4"/>
  <c r="P4131" i="4"/>
  <c r="P4692" i="4"/>
  <c r="P4723" i="4"/>
  <c r="P5601" i="4"/>
  <c r="P5625" i="4"/>
  <c r="P5993" i="4"/>
  <c r="P5983" i="4" s="1"/>
  <c r="P6160" i="4"/>
  <c r="P6227" i="4"/>
  <c r="P6364" i="4"/>
  <c r="P135" i="4"/>
  <c r="P2420" i="4"/>
  <c r="P2479" i="4"/>
  <c r="P2991" i="4"/>
  <c r="P4664" i="4"/>
  <c r="P4981" i="4"/>
  <c r="P5506" i="4"/>
  <c r="P73" i="4"/>
  <c r="P101" i="4"/>
  <c r="P107" i="4"/>
  <c r="P370" i="4"/>
  <c r="P379" i="4"/>
  <c r="P630" i="4"/>
  <c r="P665" i="4"/>
  <c r="P708" i="4"/>
  <c r="P735" i="4"/>
  <c r="P769" i="4"/>
  <c r="P1009" i="4"/>
  <c r="P1210" i="4"/>
  <c r="P1237" i="4"/>
  <c r="P1241" i="4"/>
  <c r="P1323" i="4"/>
  <c r="P1355" i="4"/>
  <c r="P1442" i="4"/>
  <c r="P1629" i="4"/>
  <c r="P1669" i="4"/>
  <c r="P1810" i="4"/>
  <c r="P1834" i="4"/>
  <c r="P1872" i="4"/>
  <c r="P1916" i="4"/>
  <c r="P2013" i="4"/>
  <c r="P2012" i="4" s="1"/>
  <c r="P2037" i="4"/>
  <c r="P2267" i="4"/>
  <c r="P2283" i="4"/>
  <c r="P2443" i="4"/>
  <c r="P2519" i="4"/>
  <c r="P2562" i="4"/>
  <c r="O2576" i="4"/>
  <c r="O2605" i="4" s="1"/>
  <c r="O2609" i="4" s="1"/>
  <c r="O2610" i="4" s="1"/>
  <c r="P2710" i="4"/>
  <c r="P2740" i="4"/>
  <c r="O2780" i="4"/>
  <c r="O2809" i="4" s="1"/>
  <c r="O2813" i="4" s="1"/>
  <c r="O2814" i="4" s="1"/>
  <c r="P2871" i="4"/>
  <c r="P3852" i="4"/>
  <c r="P4053" i="4"/>
  <c r="P4280" i="4"/>
  <c r="P5052" i="4"/>
  <c r="P5092" i="4"/>
  <c r="P5114" i="4"/>
  <c r="P5117" i="4"/>
  <c r="P5884" i="4"/>
  <c r="P5952" i="4"/>
  <c r="P6569" i="4"/>
  <c r="P6703" i="4"/>
  <c r="P6738" i="4"/>
  <c r="P6769" i="4"/>
  <c r="P201" i="4"/>
  <c r="P655" i="4"/>
  <c r="P982" i="4"/>
  <c r="P1608" i="4"/>
  <c r="P1713" i="4"/>
  <c r="P1769" i="4"/>
  <c r="P1831" i="4"/>
  <c r="P2627" i="4"/>
  <c r="P4215" i="4"/>
  <c r="P4627" i="4"/>
  <c r="P5181" i="4"/>
  <c r="P20" i="4"/>
  <c r="P70" i="4"/>
  <c r="P144" i="4"/>
  <c r="P151" i="4"/>
  <c r="P171" i="4"/>
  <c r="P295" i="4"/>
  <c r="P304" i="4"/>
  <c r="P324" i="4"/>
  <c r="O359" i="4"/>
  <c r="P390" i="4"/>
  <c r="P493" i="4"/>
  <c r="P496" i="4"/>
  <c r="P583" i="4"/>
  <c r="P617" i="4"/>
  <c r="P633" i="4"/>
  <c r="P808" i="4"/>
  <c r="P933" i="4"/>
  <c r="L933" i="4"/>
  <c r="P1313" i="4"/>
  <c r="P1351" i="4"/>
  <c r="P1382" i="4"/>
  <c r="P1466" i="4"/>
  <c r="P2034" i="4"/>
  <c r="P2076" i="4"/>
  <c r="P2079" i="4"/>
  <c r="P2136" i="4"/>
  <c r="P2177" i="4"/>
  <c r="P2324" i="4"/>
  <c r="P2364" i="4"/>
  <c r="P2380" i="4"/>
  <c r="P2390" i="4"/>
  <c r="P2402" i="4"/>
  <c r="P2430" i="4"/>
  <c r="P2468" i="4"/>
  <c r="P2659" i="4"/>
  <c r="P2781" i="4"/>
  <c r="P3123" i="4"/>
  <c r="P3330" i="4"/>
  <c r="P3466" i="4"/>
  <c r="P3476" i="4"/>
  <c r="P3557" i="4"/>
  <c r="P3707" i="4"/>
  <c r="M3947" i="4"/>
  <c r="M3976" i="4" s="1"/>
  <c r="M3980" i="4" s="1"/>
  <c r="M3981" i="4" s="1"/>
  <c r="P5212" i="4"/>
  <c r="P5211" i="4" s="1"/>
  <c r="P5292" i="4"/>
  <c r="P5746" i="4"/>
  <c r="P5759" i="4"/>
  <c r="P5859" i="4"/>
  <c r="P5942" i="4"/>
  <c r="P6202" i="4"/>
  <c r="P6284" i="4"/>
  <c r="P7355" i="4"/>
  <c r="P64" i="4"/>
  <c r="P207" i="4"/>
  <c r="P253" i="4"/>
  <c r="P448" i="4"/>
  <c r="P478" i="4"/>
  <c r="P851" i="4"/>
  <c r="P901" i="4"/>
  <c r="P1068" i="4"/>
  <c r="P1102" i="4"/>
  <c r="P1347" i="4"/>
  <c r="P1375" i="4"/>
  <c r="P1459" i="4"/>
  <c r="P1657" i="4"/>
  <c r="P1698" i="4"/>
  <c r="P1710" i="4"/>
  <c r="P1779" i="4"/>
  <c r="P1860" i="4"/>
  <c r="P2161" i="4"/>
  <c r="P2280" i="4"/>
  <c r="P2349" i="4"/>
  <c r="P2405" i="4"/>
  <c r="P2559" i="4"/>
  <c r="M2616" i="4"/>
  <c r="M2647" i="4" s="1"/>
  <c r="M2651" i="4" s="1"/>
  <c r="M2652" i="4" s="1"/>
  <c r="P2640" i="4"/>
  <c r="P2643" i="4"/>
  <c r="P2831" i="4"/>
  <c r="P2861" i="4"/>
  <c r="P3006" i="4"/>
  <c r="P3061" i="4"/>
  <c r="P3071" i="4"/>
  <c r="P3327" i="4"/>
  <c r="P3408" i="4"/>
  <c r="P3932" i="4"/>
  <c r="P4109" i="4"/>
  <c r="P4310" i="4"/>
  <c r="P5373" i="4"/>
  <c r="P5558" i="4"/>
  <c r="P2684" i="4"/>
  <c r="P2700" i="4"/>
  <c r="P2725" i="4"/>
  <c r="O2739" i="4"/>
  <c r="O2769" i="4" s="1"/>
  <c r="O2773" i="4" s="1"/>
  <c r="O2774" i="4" s="1"/>
  <c r="P2765" i="4"/>
  <c r="P2846" i="4"/>
  <c r="P3003" i="4"/>
  <c r="P3224" i="4"/>
  <c r="P3275" i="4"/>
  <c r="P3286" i="4"/>
  <c r="P3346" i="4"/>
  <c r="P3426" i="4"/>
  <c r="P3531" i="4"/>
  <c r="P3547" i="4"/>
  <c r="P3649" i="4"/>
  <c r="P3652" i="4"/>
  <c r="P3732" i="4"/>
  <c r="P3772" i="4"/>
  <c r="N3786" i="4"/>
  <c r="N3816" i="4" s="1"/>
  <c r="N3820" i="4" s="1"/>
  <c r="N3821" i="4" s="1"/>
  <c r="P3797" i="4"/>
  <c r="P3809" i="4"/>
  <c r="P4039" i="4"/>
  <c r="P4028" i="4" s="1"/>
  <c r="M4149" i="4"/>
  <c r="M4178" i="4" s="1"/>
  <c r="M4182" i="4" s="1"/>
  <c r="M4183" i="4" s="1"/>
  <c r="P4172" i="4"/>
  <c r="P4175" i="4"/>
  <c r="P4333" i="4"/>
  <c r="P4417" i="4"/>
  <c r="P4502" i="4"/>
  <c r="P4546" i="4"/>
  <c r="P4667" i="4"/>
  <c r="P4708" i="4"/>
  <c r="P4815" i="4"/>
  <c r="P5075" i="4"/>
  <c r="O5170" i="4"/>
  <c r="O5200" i="4" s="1"/>
  <c r="O5204" i="4" s="1"/>
  <c r="O5205" i="4" s="1"/>
  <c r="P5261" i="4"/>
  <c r="P5277" i="4"/>
  <c r="P5343" i="4"/>
  <c r="P5598" i="4"/>
  <c r="P5706" i="4"/>
  <c r="P5762" i="4"/>
  <c r="P5819" i="4"/>
  <c r="P5844" i="4"/>
  <c r="P5923" i="4"/>
  <c r="L6056" i="4"/>
  <c r="P6144" i="4"/>
  <c r="P6176" i="4"/>
  <c r="P6308" i="4"/>
  <c r="P6324" i="4"/>
  <c r="P6361" i="4"/>
  <c r="P6408" i="4"/>
  <c r="P6462" i="4"/>
  <c r="P6583" i="4"/>
  <c r="P6586" i="4"/>
  <c r="P6611" i="4"/>
  <c r="P6601" i="4" s="1"/>
  <c r="P6693" i="4"/>
  <c r="P6895" i="4"/>
  <c r="M6780" i="4"/>
  <c r="J6977" i="4"/>
  <c r="P6977" i="4"/>
  <c r="P7132" i="4"/>
  <c r="P7327" i="4"/>
  <c r="P7510" i="4"/>
  <c r="P2911" i="4"/>
  <c r="P2951" i="4"/>
  <c r="P2966" i="4"/>
  <c r="P2981" i="4"/>
  <c r="P3044" i="4"/>
  <c r="P3047" i="4"/>
  <c r="P3167" i="4"/>
  <c r="P3184" i="4"/>
  <c r="P3265" i="4"/>
  <c r="P3305" i="4"/>
  <c r="P3304" i="4" s="1"/>
  <c r="P3587" i="4"/>
  <c r="M3626" i="4"/>
  <c r="M3656" i="4" s="1"/>
  <c r="M3660" i="4" s="1"/>
  <c r="M3661" i="4" s="1"/>
  <c r="P3677" i="4"/>
  <c r="P3769" i="4"/>
  <c r="P3892" i="4"/>
  <c r="P3969" i="4"/>
  <c r="N3987" i="4"/>
  <c r="N4017" i="4" s="1"/>
  <c r="N4021" i="4" s="1"/>
  <c r="N4022" i="4" s="1"/>
  <c r="P4013" i="4"/>
  <c r="P4050" i="4"/>
  <c r="P4069" i="4"/>
  <c r="N4149" i="4"/>
  <c r="N4178" i="4" s="1"/>
  <c r="N4182" i="4" s="1"/>
  <c r="N4183" i="4" s="1"/>
  <c r="P4160" i="4"/>
  <c r="P4254" i="4"/>
  <c r="P4270" i="4"/>
  <c r="O4391" i="4"/>
  <c r="O4420" i="4" s="1"/>
  <c r="O4424" i="4" s="1"/>
  <c r="O4425" i="4" s="1"/>
  <c r="P4414" i="4"/>
  <c r="P4543" i="4"/>
  <c r="P4624" i="4"/>
  <c r="P4682" i="4"/>
  <c r="P4846" i="4"/>
  <c r="P4898" i="4"/>
  <c r="P4913" i="4"/>
  <c r="P4971" i="4"/>
  <c r="P5021" i="4"/>
  <c r="P5102" i="4"/>
  <c r="P5171" i="4"/>
  <c r="P5424" i="4"/>
  <c r="P5464" i="4"/>
  <c r="P5453" i="4" s="1"/>
  <c r="P5477" i="4"/>
  <c r="P5496" i="4"/>
  <c r="P5546" i="4"/>
  <c r="N5614" i="4"/>
  <c r="N5645" i="4" s="1"/>
  <c r="N5649" i="4" s="1"/>
  <c r="N5650" i="4" s="1"/>
  <c r="N5695" i="4"/>
  <c r="N5725" i="4" s="1"/>
  <c r="N5729" i="4" s="1"/>
  <c r="N5730" i="4" s="1"/>
  <c r="P5881" i="4"/>
  <c r="P5910" i="4"/>
  <c r="J6073" i="4"/>
  <c r="P6073" i="4"/>
  <c r="L6087" i="4"/>
  <c r="P6339" i="4"/>
  <c r="N6402" i="4"/>
  <c r="N6401" i="4" s="1"/>
  <c r="P6504" i="4"/>
  <c r="P6527" i="4"/>
  <c r="P6540" i="4"/>
  <c r="P6559" i="4"/>
  <c r="M6643" i="4"/>
  <c r="M6674" i="4" s="1"/>
  <c r="M6678" i="4" s="1"/>
  <c r="M6679" i="4" s="1"/>
  <c r="P6731" i="4"/>
  <c r="P6763" i="4"/>
  <c r="P6761" i="4" s="1"/>
  <c r="P6828" i="4"/>
  <c r="P6858" i="4"/>
  <c r="P6847" i="4" s="1"/>
  <c r="P6922" i="4"/>
  <c r="P7037" i="4"/>
  <c r="P7036" i="4" s="1"/>
  <c r="P2923" i="4"/>
  <c r="P2926" i="4"/>
  <c r="P2963" i="4"/>
  <c r="P3249" i="4"/>
  <c r="P3488" i="4"/>
  <c r="P3491" i="4"/>
  <c r="O3505" i="4"/>
  <c r="O3535" i="4" s="1"/>
  <c r="O3539" i="4" s="1"/>
  <c r="O3540" i="4" s="1"/>
  <c r="P3572" i="4"/>
  <c r="P3689" i="4"/>
  <c r="P3787" i="4"/>
  <c r="P3838" i="4"/>
  <c r="P3877" i="4"/>
  <c r="P3889" i="4"/>
  <c r="P3908" i="4"/>
  <c r="P3948" i="4"/>
  <c r="P3958" i="4"/>
  <c r="P3972" i="4"/>
  <c r="P3998" i="4"/>
  <c r="P4010" i="4"/>
  <c r="P4079" i="4"/>
  <c r="P4200" i="4"/>
  <c r="P4292" i="4"/>
  <c r="P4352" i="4"/>
  <c r="P4402" i="4"/>
  <c r="P4584" i="4"/>
  <c r="P4831" i="4"/>
  <c r="P4996" i="4"/>
  <c r="M5051" i="4"/>
  <c r="M5081" i="4" s="1"/>
  <c r="M5085" i="4" s="1"/>
  <c r="M5086" i="4" s="1"/>
  <c r="P5062" i="4"/>
  <c r="P5156" i="4"/>
  <c r="P5236" i="4"/>
  <c r="P5251" i="4"/>
  <c r="P5439" i="4"/>
  <c r="P5480" i="4"/>
  <c r="P5586" i="4"/>
  <c r="P5666" i="4"/>
  <c r="P5655" i="4" s="1"/>
  <c r="P5678" i="4"/>
  <c r="O5695" i="4"/>
  <c r="O5725" i="4" s="1"/>
  <c r="O5729" i="4" s="1"/>
  <c r="O5730" i="4" s="1"/>
  <c r="P5736" i="4"/>
  <c r="P5804" i="4"/>
  <c r="P5841" i="4"/>
  <c r="P5869" i="4"/>
  <c r="P6027" i="4"/>
  <c r="P6093" i="4"/>
  <c r="P6874" i="4"/>
  <c r="P6967" i="4"/>
  <c r="P7016" i="4"/>
  <c r="P7298" i="4"/>
  <c r="O2658" i="4"/>
  <c r="O2688" i="4" s="1"/>
  <c r="O2692" i="4" s="1"/>
  <c r="O2693" i="4" s="1"/>
  <c r="P2750" i="4"/>
  <c r="N2780" i="4"/>
  <c r="N2809" i="4" s="1"/>
  <c r="N2813" i="4" s="1"/>
  <c r="N2814" i="4" s="1"/>
  <c r="P2791" i="4"/>
  <c r="P3164" i="4"/>
  <c r="P3386" i="4"/>
  <c r="P3411" i="4"/>
  <c r="P3436" i="4"/>
  <c r="P3451" i="4"/>
  <c r="P3505" i="4"/>
  <c r="P3612" i="4"/>
  <c r="P3717" i="4"/>
  <c r="P3757" i="4"/>
  <c r="P3867" i="4"/>
  <c r="P3988" i="4"/>
  <c r="P4091" i="4"/>
  <c r="P4094" i="4"/>
  <c r="P4134" i="4"/>
  <c r="P4150" i="4"/>
  <c r="P4251" i="4"/>
  <c r="P4336" i="4"/>
  <c r="P4362" i="4"/>
  <c r="P4374" i="4"/>
  <c r="P4377" i="4"/>
  <c r="P4392" i="4"/>
  <c r="P4561" i="4"/>
  <c r="P4571" i="4"/>
  <c r="P4587" i="4"/>
  <c r="P4642" i="4"/>
  <c r="P4748" i="4"/>
  <c r="P4805" i="4"/>
  <c r="P4928" i="4"/>
  <c r="P4938" i="4"/>
  <c r="P5011" i="4"/>
  <c r="N5131" i="4"/>
  <c r="N5159" i="4" s="1"/>
  <c r="N5163" i="4" s="1"/>
  <c r="N5164" i="4" s="1"/>
  <c r="P5153" i="4"/>
  <c r="P5233" i="4"/>
  <c r="P5414" i="4"/>
  <c r="P5536" i="4"/>
  <c r="P5576" i="4"/>
  <c r="P5615" i="4"/>
  <c r="P5641" i="4"/>
  <c r="P5681" i="4"/>
  <c r="P5696" i="4"/>
  <c r="P5721" i="4"/>
  <c r="P5788" i="4"/>
  <c r="P5965" i="4"/>
  <c r="P6064" i="4"/>
  <c r="P6134" i="4"/>
  <c r="P6186" i="4"/>
  <c r="P6107" i="4"/>
  <c r="P10360" i="4" s="1"/>
  <c r="P6488" i="4"/>
  <c r="P6628" i="4"/>
  <c r="P6670" i="4"/>
  <c r="P6810" i="4"/>
  <c r="P6964" i="4"/>
  <c r="M6977" i="4"/>
  <c r="P6988" i="4"/>
  <c r="P7012" i="4"/>
  <c r="M2860" i="4"/>
  <c r="M2890" i="4" s="1"/>
  <c r="M2894" i="4" s="1"/>
  <c r="M2895" i="4" s="1"/>
  <c r="P2883" i="4"/>
  <c r="P3083" i="4"/>
  <c r="P3086" i="4"/>
  <c r="P3101" i="4"/>
  <c r="P3111" i="4"/>
  <c r="P3126" i="4"/>
  <c r="P3234" i="4"/>
  <c r="P3246" i="4"/>
  <c r="P3356" i="4"/>
  <c r="P3448" i="4"/>
  <c r="P3528" i="4"/>
  <c r="P3597" i="4"/>
  <c r="P3627" i="4"/>
  <c r="P3667" i="4"/>
  <c r="P3692" i="4"/>
  <c r="P3849" i="4"/>
  <c r="P3929" i="4"/>
  <c r="P4119" i="4"/>
  <c r="P4212" i="4"/>
  <c r="P4239" i="4"/>
  <c r="P4295" i="4"/>
  <c r="P4320" i="4"/>
  <c r="P4520" i="4"/>
  <c r="P4602" i="4"/>
  <c r="P4763" i="4"/>
  <c r="P4785" i="4"/>
  <c r="P4789" i="4"/>
  <c r="P4828" i="4"/>
  <c r="P4856" i="4"/>
  <c r="P4872" i="4"/>
  <c r="P4993" i="4"/>
  <c r="P5142" i="4"/>
  <c r="P5317" i="4"/>
  <c r="P5333" i="4"/>
  <c r="P5358" i="4"/>
  <c r="P5383" i="4"/>
  <c r="P5398" i="4"/>
  <c r="P5518" i="4"/>
  <c r="P5521" i="4"/>
  <c r="P5561" i="4"/>
  <c r="P5718" i="4"/>
  <c r="P5778" i="4"/>
  <c r="P5829" i="4"/>
  <c r="P5900" i="4"/>
  <c r="P6004" i="4"/>
  <c r="P6036" i="4"/>
  <c r="P6157" i="4"/>
  <c r="P6281" i="4"/>
  <c r="P6348" i="4"/>
  <c r="P6379" i="4"/>
  <c r="P6412" i="4"/>
  <c r="P6427" i="4"/>
  <c r="O6517" i="4"/>
  <c r="P6624" i="4"/>
  <c r="P6667" i="4"/>
  <c r="P6904" i="4"/>
  <c r="P6941" i="4"/>
  <c r="M7068" i="4"/>
  <c r="M7072" i="4" s="1"/>
  <c r="M7073" i="4" s="1"/>
  <c r="O7112" i="4"/>
  <c r="O7111" i="4" s="1"/>
  <c r="M7264" i="4"/>
  <c r="M7263" i="4" s="1"/>
  <c r="M7390" i="4"/>
  <c r="M7389" i="4" s="1"/>
  <c r="N7331" i="4"/>
  <c r="N7330" i="4" s="1"/>
  <c r="M7409" i="4"/>
  <c r="M7408" i="4" s="1"/>
  <c r="P7513" i="4"/>
  <c r="L7331" i="4"/>
  <c r="J7390" i="4"/>
  <c r="P7390" i="4"/>
  <c r="J242" i="4"/>
  <c r="P242" i="4"/>
  <c r="L359" i="4"/>
  <c r="N441" i="4"/>
  <c r="N440" i="4" s="1"/>
  <c r="J441" i="4"/>
  <c r="P441" i="4"/>
  <c r="L441" i="4"/>
  <c r="L458" i="4"/>
  <c r="O713" i="4"/>
  <c r="O712" i="4" s="1"/>
  <c r="P745" i="4"/>
  <c r="L745" i="4"/>
  <c r="N745" i="4"/>
  <c r="N734" i="4" s="1"/>
  <c r="M779" i="4"/>
  <c r="M778" i="4" s="1"/>
  <c r="O779" i="4"/>
  <c r="O778" i="4" s="1"/>
  <c r="O1000" i="4"/>
  <c r="O999" i="4" s="1"/>
  <c r="O1051" i="4"/>
  <c r="O1039" i="4" s="1"/>
  <c r="N1163" i="4"/>
  <c r="N1162" i="4" s="1"/>
  <c r="N1369" i="4"/>
  <c r="J1582" i="4"/>
  <c r="N910" i="4"/>
  <c r="N900" i="4" s="1"/>
  <c r="N933" i="4"/>
  <c r="N932" i="4" s="1"/>
  <c r="M1550" i="4"/>
  <c r="J430" i="4"/>
  <c r="P430" i="4"/>
  <c r="L430" i="4"/>
  <c r="N430" i="4"/>
  <c r="N429" i="4" s="1"/>
  <c r="L698" i="4"/>
  <c r="N698" i="4"/>
  <c r="N697" i="4" s="1"/>
  <c r="L1163" i="4"/>
  <c r="N1417" i="4"/>
  <c r="N1416" i="4" s="1"/>
  <c r="M441" i="4"/>
  <c r="M440" i="4" s="1"/>
  <c r="O441" i="4"/>
  <c r="O440" i="4" s="1"/>
  <c r="O458" i="4"/>
  <c r="M745" i="4"/>
  <c r="M734" i="4" s="1"/>
  <c r="O745" i="4"/>
  <c r="O734" i="4" s="1"/>
  <c r="P779" i="4"/>
  <c r="L779" i="4"/>
  <c r="M865" i="4"/>
  <c r="M864" i="4" s="1"/>
  <c r="O891" i="4"/>
  <c r="L910" i="4"/>
  <c r="P939" i="4"/>
  <c r="N1000" i="4"/>
  <c r="N999" i="4" s="1"/>
  <c r="N1051" i="4"/>
  <c r="N1039" i="4" s="1"/>
  <c r="N1453" i="4"/>
  <c r="J1453" i="4"/>
  <c r="P1453" i="4"/>
  <c r="O2457" i="4"/>
  <c r="O2485" i="4" s="1"/>
  <c r="O2489" i="4" s="1"/>
  <c r="O2490" i="4" s="1"/>
  <c r="M1646" i="4"/>
  <c r="M1676" i="4" s="1"/>
  <c r="M1680" i="4" s="1"/>
  <c r="M1681" i="4" s="1"/>
  <c r="O4061" i="4"/>
  <c r="O4062" i="4" s="1"/>
  <c r="O4189" i="4"/>
  <c r="O4218" i="4" s="1"/>
  <c r="O4222" i="4" s="1"/>
  <c r="O4223" i="4" s="1"/>
  <c r="N4269" i="4"/>
  <c r="N4298" i="4" s="1"/>
  <c r="N4302" i="4" s="1"/>
  <c r="N4303" i="4" s="1"/>
  <c r="N4479" i="4"/>
  <c r="N4477" i="4" s="1"/>
  <c r="N4887" i="4"/>
  <c r="N4916" i="4" s="1"/>
  <c r="N4920" i="4" s="1"/>
  <c r="N4921" i="4" s="1"/>
  <c r="O5010" i="4"/>
  <c r="M2940" i="4"/>
  <c r="M2970" i="4" s="1"/>
  <c r="M2974" i="4" s="1"/>
  <c r="M2975" i="4" s="1"/>
  <c r="M3264" i="4"/>
  <c r="M3293" i="4" s="1"/>
  <c r="M3297" i="4" s="1"/>
  <c r="M3298" i="4" s="1"/>
  <c r="M3345" i="4"/>
  <c r="M3375" i="4" s="1"/>
  <c r="M3379" i="4" s="1"/>
  <c r="M3380" i="4" s="1"/>
  <c r="N3827" i="4"/>
  <c r="N3855" i="4" s="1"/>
  <c r="N3859" i="4" s="1"/>
  <c r="N3860" i="4" s="1"/>
  <c r="N4189" i="4"/>
  <c r="N4218" i="4" s="1"/>
  <c r="N4222" i="4" s="1"/>
  <c r="N4223" i="4" s="1"/>
  <c r="O6810" i="4"/>
  <c r="O6799" i="4" s="1"/>
  <c r="O6832" i="4" s="1"/>
  <c r="O6780" i="4"/>
  <c r="M1687" i="4"/>
  <c r="M1716" i="4" s="1"/>
  <c r="M1720" i="4" s="1"/>
  <c r="M1721" i="4" s="1"/>
  <c r="N2135" i="4"/>
  <c r="N2165" i="4" s="1"/>
  <c r="N2169" i="4" s="1"/>
  <c r="N2170" i="4" s="1"/>
  <c r="O2419" i="4"/>
  <c r="O2446" i="4" s="1"/>
  <c r="O2450" i="4" s="1"/>
  <c r="O2451" i="4" s="1"/>
  <c r="O4601" i="4"/>
  <c r="N4681" i="4"/>
  <c r="N4711" i="4" s="1"/>
  <c r="N4715" i="4" s="1"/>
  <c r="N4716" i="4" s="1"/>
  <c r="O2052" i="4"/>
  <c r="O2083" i="4" s="1"/>
  <c r="O2087" i="4" s="1"/>
  <c r="O2088" i="4" s="1"/>
  <c r="O2128" i="4"/>
  <c r="O2129" i="4" s="1"/>
  <c r="O3546" i="4"/>
  <c r="O3576" i="4" s="1"/>
  <c r="O3580" i="4" s="1"/>
  <c r="O3581" i="4" s="1"/>
  <c r="O4068" i="4"/>
  <c r="O4097" i="4" s="1"/>
  <c r="O4101" i="4" s="1"/>
  <c r="O4102" i="4" s="1"/>
  <c r="M4068" i="4"/>
  <c r="M4097" i="4" s="1"/>
  <c r="M4101" i="4" s="1"/>
  <c r="M4102" i="4" s="1"/>
  <c r="L4479" i="4"/>
  <c r="M4845" i="4"/>
  <c r="M4876" i="4" s="1"/>
  <c r="M4880" i="4" s="1"/>
  <c r="M4881" i="4" s="1"/>
  <c r="N4845" i="4"/>
  <c r="N4876" i="4" s="1"/>
  <c r="N4880" i="4" s="1"/>
  <c r="N4881" i="4" s="1"/>
  <c r="M6112" i="4"/>
  <c r="O5291" i="4"/>
  <c r="O5321" i="4" s="1"/>
  <c r="O5325" i="4" s="1"/>
  <c r="O5326" i="4" s="1"/>
  <c r="M5332" i="4"/>
  <c r="M5361" i="4" s="1"/>
  <c r="M5365" i="4" s="1"/>
  <c r="M5366" i="4" s="1"/>
  <c r="N5655" i="4"/>
  <c r="N5685" i="4" s="1"/>
  <c r="N5689" i="4" s="1"/>
  <c r="N5690" i="4" s="1"/>
  <c r="O7264" i="4"/>
  <c r="O7263" i="4" s="1"/>
  <c r="M5170" i="4"/>
  <c r="M5200" i="4" s="1"/>
  <c r="M5204" i="4" s="1"/>
  <c r="M5205" i="4" s="1"/>
  <c r="N5291" i="4"/>
  <c r="N5321" i="4" s="1"/>
  <c r="N5325" i="4" s="1"/>
  <c r="N5326" i="4" s="1"/>
  <c r="J6751" i="4"/>
  <c r="P6751" i="4"/>
  <c r="L6977" i="4"/>
  <c r="O7189" i="4"/>
  <c r="O7188" i="4" s="1"/>
  <c r="O7292" i="4"/>
  <c r="M5535" i="4"/>
  <c r="M5565" i="4" s="1"/>
  <c r="M5569" i="4" s="1"/>
  <c r="M5570" i="4" s="1"/>
  <c r="N6763" i="4"/>
  <c r="N6761" i="4" s="1"/>
  <c r="L6783" i="4"/>
  <c r="O6216" i="4"/>
  <c r="O6247" i="4" s="1"/>
  <c r="O6251" i="4" s="1"/>
  <c r="O6252" i="4" s="1"/>
  <c r="N6712" i="4"/>
  <c r="N6711" i="4" s="1"/>
  <c r="M6763" i="4"/>
  <c r="M6761" i="4" s="1"/>
  <c r="N6847" i="4"/>
  <c r="N6879" i="4" s="1"/>
  <c r="N7425" i="4"/>
  <c r="L6824" i="4"/>
  <c r="K6824" i="4" s="1"/>
  <c r="N7112" i="4"/>
  <c r="N7111" i="4" s="1"/>
  <c r="P713" i="4"/>
  <c r="P712" i="4" s="1"/>
  <c r="L713" i="4"/>
  <c r="N725" i="4"/>
  <c r="M769" i="4"/>
  <c r="M768" i="4" s="1"/>
  <c r="N779" i="4"/>
  <c r="N778" i="4" s="1"/>
  <c r="J1000" i="4"/>
  <c r="P1000" i="4"/>
  <c r="L1000" i="4"/>
  <c r="J1051" i="4"/>
  <c r="P1051" i="4"/>
  <c r="O1369" i="4"/>
  <c r="L1498" i="4"/>
  <c r="N1498" i="4"/>
  <c r="N1497" i="4" s="1"/>
  <c r="P1498" i="4"/>
  <c r="N1513" i="4"/>
  <c r="N1512" i="4" s="1"/>
  <c r="M2041" i="4"/>
  <c r="M2045" i="4" s="1"/>
  <c r="M2046" i="4" s="1"/>
  <c r="M2536" i="4"/>
  <c r="M2565" i="4" s="1"/>
  <c r="M2569" i="4" s="1"/>
  <c r="M2570" i="4" s="1"/>
  <c r="O242" i="4"/>
  <c r="M359" i="4"/>
  <c r="P679" i="4"/>
  <c r="O725" i="4"/>
  <c r="L769" i="4"/>
  <c r="O865" i="4"/>
  <c r="O864" i="4" s="1"/>
  <c r="M910" i="4"/>
  <c r="M900" i="4" s="1"/>
  <c r="O933" i="4"/>
  <c r="O932" i="4" s="1"/>
  <c r="M1163" i="4"/>
  <c r="M1162" i="4" s="1"/>
  <c r="O1163" i="4"/>
  <c r="O1162" i="4" s="1"/>
  <c r="M1417" i="4"/>
  <c r="M1416" i="4" s="1"/>
  <c r="M1498" i="4"/>
  <c r="M1497" i="4" s="1"/>
  <c r="O2379" i="4"/>
  <c r="O2408" i="4" s="1"/>
  <c r="O2412" i="4" s="1"/>
  <c r="O2413" i="4" s="1"/>
  <c r="N1646" i="4"/>
  <c r="N1676" i="4" s="1"/>
  <c r="N1680" i="4" s="1"/>
  <c r="N1681" i="4" s="1"/>
  <c r="N818" i="4"/>
  <c r="N807" i="4" s="1"/>
  <c r="P818" i="4"/>
  <c r="O851" i="4"/>
  <c r="O850" i="4" s="1"/>
  <c r="M851" i="4"/>
  <c r="M850" i="4" s="1"/>
  <c r="M939" i="4"/>
  <c r="M938" i="4" s="1"/>
  <c r="O939" i="4"/>
  <c r="O938" i="4" s="1"/>
  <c r="L1201" i="4"/>
  <c r="M1401" i="4"/>
  <c r="M1400" i="4" s="1"/>
  <c r="M1768" i="4"/>
  <c r="M1798" i="4" s="1"/>
  <c r="M1802" i="4" s="1"/>
  <c r="M1803" i="4" s="1"/>
  <c r="M2297" i="4"/>
  <c r="L242" i="4"/>
  <c r="J359" i="4"/>
  <c r="P359" i="4"/>
  <c r="M679" i="4"/>
  <c r="M678" i="4" s="1"/>
  <c r="N713" i="4"/>
  <c r="N712" i="4" s="1"/>
  <c r="O818" i="4"/>
  <c r="O807" i="4" s="1"/>
  <c r="L865" i="4"/>
  <c r="N865" i="4"/>
  <c r="N864" i="4" s="1"/>
  <c r="P865" i="4"/>
  <c r="N891" i="4"/>
  <c r="P910" i="4"/>
  <c r="J1513" i="4"/>
  <c r="P1513" i="4"/>
  <c r="P1512" i="4" s="1"/>
  <c r="L1513" i="4"/>
  <c r="L1550" i="4"/>
  <c r="O1727" i="4"/>
  <c r="O1757" i="4" s="1"/>
  <c r="O1761" i="4" s="1"/>
  <c r="O1762" i="4" s="1"/>
  <c r="M2128" i="4"/>
  <c r="M2129" i="4" s="1"/>
  <c r="M2135" i="4"/>
  <c r="M2165" i="4" s="1"/>
  <c r="M2169" i="4" s="1"/>
  <c r="M2170" i="4" s="1"/>
  <c r="M2419" i="4"/>
  <c r="M2446" i="4" s="1"/>
  <c r="M2450" i="4" s="1"/>
  <c r="M2451" i="4" s="1"/>
  <c r="O2699" i="4"/>
  <c r="O2729" i="4" s="1"/>
  <c r="O2733" i="4" s="1"/>
  <c r="O2734" i="4" s="1"/>
  <c r="O2041" i="4"/>
  <c r="O2045" i="4" s="1"/>
  <c r="O2046" i="4" s="1"/>
  <c r="N2052" i="4"/>
  <c r="N2083" i="4" s="1"/>
  <c r="N2087" i="4" s="1"/>
  <c r="N2088" i="4" s="1"/>
  <c r="M2176" i="4"/>
  <c r="M2205" i="4" s="1"/>
  <c r="M2209" i="4" s="1"/>
  <c r="M2210" i="4" s="1"/>
  <c r="O2176" i="4"/>
  <c r="O2205" i="4" s="1"/>
  <c r="O2209" i="4" s="1"/>
  <c r="O2210" i="4" s="1"/>
  <c r="M2256" i="4"/>
  <c r="M2286" i="4" s="1"/>
  <c r="M2290" i="4" s="1"/>
  <c r="M2291" i="4" s="1"/>
  <c r="O2297" i="4"/>
  <c r="M2576" i="4"/>
  <c r="M2605" i="4" s="1"/>
  <c r="M2609" i="4" s="1"/>
  <c r="M2610" i="4" s="1"/>
  <c r="M2699" i="4"/>
  <c r="M2729" i="4" s="1"/>
  <c r="M2733" i="4" s="1"/>
  <c r="M2734" i="4" s="1"/>
  <c r="M2739" i="4"/>
  <c r="M2769" i="4" s="1"/>
  <c r="M2773" i="4" s="1"/>
  <c r="M2774" i="4" s="1"/>
  <c r="M2780" i="4"/>
  <c r="M2809" i="4" s="1"/>
  <c r="M2813" i="4" s="1"/>
  <c r="M2814" i="4" s="1"/>
  <c r="O3050" i="4"/>
  <c r="O3054" i="4" s="1"/>
  <c r="O3055" i="4" s="1"/>
  <c r="M3100" i="4"/>
  <c r="O2216" i="4"/>
  <c r="O2245" i="4" s="1"/>
  <c r="O2249" i="4" s="1"/>
  <c r="O2250" i="4" s="1"/>
  <c r="N2379" i="4"/>
  <c r="N2408" i="4" s="1"/>
  <c r="N2412" i="4" s="1"/>
  <c r="N2413" i="4" s="1"/>
  <c r="O2616" i="4"/>
  <c r="O2647" i="4" s="1"/>
  <c r="O2651" i="4" s="1"/>
  <c r="O2652" i="4" s="1"/>
  <c r="N2699" i="4"/>
  <c r="N2729" i="4" s="1"/>
  <c r="N2733" i="4" s="1"/>
  <c r="N2734" i="4" s="1"/>
  <c r="M2900" i="4"/>
  <c r="O3827" i="4"/>
  <c r="O3855" i="4" s="1"/>
  <c r="O3859" i="4" s="1"/>
  <c r="O3860" i="4" s="1"/>
  <c r="O2900" i="4"/>
  <c r="O1768" i="4"/>
  <c r="O1798" i="4" s="1"/>
  <c r="O1802" i="4" s="1"/>
  <c r="O1803" i="4" s="1"/>
  <c r="M1849" i="4"/>
  <c r="M1878" i="4" s="1"/>
  <c r="M1882" i="4" s="1"/>
  <c r="M1883" i="4" s="1"/>
  <c r="M2052" i="4"/>
  <c r="M2083" i="4" s="1"/>
  <c r="M2087" i="4" s="1"/>
  <c r="M2088" i="4" s="1"/>
  <c r="O2338" i="4"/>
  <c r="O2368" i="4" s="1"/>
  <c r="O2372" i="4" s="1"/>
  <c r="O2373" i="4" s="1"/>
  <c r="N2860" i="4"/>
  <c r="N2890" i="4" s="1"/>
  <c r="N2894" i="4" s="1"/>
  <c r="N2895" i="4" s="1"/>
  <c r="M3050" i="4"/>
  <c r="M3054" i="4" s="1"/>
  <c r="M3055" i="4" s="1"/>
  <c r="O3140" i="4"/>
  <c r="O3172" i="4" s="1"/>
  <c r="O3176" i="4" s="1"/>
  <c r="O3177" i="4" s="1"/>
  <c r="N3183" i="4"/>
  <c r="N3212" i="4" s="1"/>
  <c r="N3216" i="4" s="1"/>
  <c r="N3217" i="4" s="1"/>
  <c r="N3264" i="4"/>
  <c r="N3293" i="4" s="1"/>
  <c r="N3297" i="4" s="1"/>
  <c r="N3298" i="4" s="1"/>
  <c r="M3385" i="4"/>
  <c r="M3415" i="4" s="1"/>
  <c r="M3419" i="4" s="1"/>
  <c r="M3420" i="4" s="1"/>
  <c r="M3425" i="4"/>
  <c r="M3455" i="4" s="1"/>
  <c r="M3459" i="4" s="1"/>
  <c r="M3460" i="4" s="1"/>
  <c r="M3586" i="4"/>
  <c r="M3616" i="4" s="1"/>
  <c r="M3620" i="4" s="1"/>
  <c r="M3621" i="4" s="1"/>
  <c r="N5010" i="4"/>
  <c r="O3183" i="4"/>
  <c r="O3212" i="4" s="1"/>
  <c r="O3216" i="4" s="1"/>
  <c r="O3217" i="4" s="1"/>
  <c r="O3304" i="4"/>
  <c r="O3334" i="4" s="1"/>
  <c r="O3338" i="4" s="1"/>
  <c r="O3339" i="4" s="1"/>
  <c r="N3746" i="4"/>
  <c r="N3775" i="4" s="1"/>
  <c r="N3779" i="4" s="1"/>
  <c r="N3780" i="4" s="1"/>
  <c r="O4149" i="4"/>
  <c r="O4178" i="4" s="1"/>
  <c r="O4182" i="4" s="1"/>
  <c r="O4183" i="4" s="1"/>
  <c r="N4502" i="4"/>
  <c r="N4501" i="4" s="1"/>
  <c r="M5131" i="4"/>
  <c r="M5159" i="4" s="1"/>
  <c r="M5163" i="4" s="1"/>
  <c r="M5164" i="4" s="1"/>
  <c r="M5777" i="4"/>
  <c r="M5808" i="4" s="1"/>
  <c r="M5812" i="4" s="1"/>
  <c r="M5813" i="4" s="1"/>
  <c r="O3385" i="4"/>
  <c r="O3415" i="4" s="1"/>
  <c r="O3419" i="4" s="1"/>
  <c r="O3420" i="4" s="1"/>
  <c r="O3907" i="4"/>
  <c r="O3936" i="4" s="1"/>
  <c r="O3940" i="4" s="1"/>
  <c r="O3941" i="4" s="1"/>
  <c r="M4681" i="4"/>
  <c r="M4711" i="4" s="1"/>
  <c r="M4715" i="4" s="1"/>
  <c r="M4716" i="4" s="1"/>
  <c r="M3505" i="4"/>
  <c r="M3535" i="4" s="1"/>
  <c r="M3539" i="4" s="1"/>
  <c r="M3540" i="4" s="1"/>
  <c r="N5413" i="4"/>
  <c r="O3947" i="4"/>
  <c r="O3976" i="4" s="1"/>
  <c r="O3980" i="4" s="1"/>
  <c r="O3981" i="4" s="1"/>
  <c r="N4641" i="4"/>
  <c r="N4671" i="4" s="1"/>
  <c r="N4675" i="4" s="1"/>
  <c r="N4676" i="4" s="1"/>
  <c r="M5010" i="4"/>
  <c r="N5091" i="4"/>
  <c r="N5120" i="4" s="1"/>
  <c r="N5124" i="4" s="1"/>
  <c r="N5125" i="4" s="1"/>
  <c r="M6402" i="4"/>
  <c r="M6401" i="4" s="1"/>
  <c r="M6107" i="4"/>
  <c r="M10360" i="4" s="1"/>
  <c r="O10410" i="4"/>
  <c r="N6477" i="4"/>
  <c r="N6507" i="4" s="1"/>
  <c r="N6511" i="4" s="1"/>
  <c r="N6512" i="4" s="1"/>
  <c r="M5899" i="4"/>
  <c r="M5926" i="4" s="1"/>
  <c r="M5930" i="4" s="1"/>
  <c r="M5931" i="4" s="1"/>
  <c r="O6378" i="4"/>
  <c r="O6402" i="4"/>
  <c r="O6401" i="4" s="1"/>
  <c r="O6107" i="4"/>
  <c r="O10360" i="4" s="1"/>
  <c r="O6133" i="4"/>
  <c r="O6164" i="4" s="1"/>
  <c r="O6168" i="4" s="1"/>
  <c r="O6169" i="4" s="1"/>
  <c r="M6783" i="4"/>
  <c r="N6799" i="4"/>
  <c r="N6832" i="4" s="1"/>
  <c r="N7068" i="4"/>
  <c r="J7112" i="4"/>
  <c r="J7149" i="4"/>
  <c r="P7149" i="4"/>
  <c r="L7149" i="4"/>
  <c r="M7189" i="4"/>
  <c r="M7188" i="4" s="1"/>
  <c r="N7365" i="4"/>
  <c r="N7354" i="4" s="1"/>
  <c r="L7365" i="4"/>
  <c r="J6087" i="4"/>
  <c r="P6087" i="4"/>
  <c r="P6085" i="4" s="1"/>
  <c r="M6115" i="4"/>
  <c r="M6114" i="4" s="1"/>
  <c r="O6115" i="4"/>
  <c r="O6114" i="4" s="1"/>
  <c r="N6216" i="4"/>
  <c r="N6247" i="4" s="1"/>
  <c r="N6251" i="4" s="1"/>
  <c r="N6252" i="4" s="1"/>
  <c r="N6971" i="4"/>
  <c r="N6980" i="4" s="1"/>
  <c r="P7189" i="4"/>
  <c r="J7606" i="4"/>
  <c r="N6056" i="4"/>
  <c r="N6055" i="4" s="1"/>
  <c r="M6087" i="4"/>
  <c r="M6085" i="4" s="1"/>
  <c r="L6115" i="4"/>
  <c r="M6450" i="4"/>
  <c r="M6712" i="4"/>
  <c r="M6711" i="4" s="1"/>
  <c r="O6894" i="4"/>
  <c r="O6925" i="4" s="1"/>
  <c r="O7409" i="4"/>
  <c r="O7408" i="4" s="1"/>
  <c r="M6517" i="4"/>
  <c r="M6547" i="4" s="1"/>
  <c r="O6558" i="4"/>
  <c r="O6590" i="4" s="1"/>
  <c r="O6594" i="4" s="1"/>
  <c r="O6595" i="4" s="1"/>
  <c r="N6133" i="4"/>
  <c r="N6164" i="4" s="1"/>
  <c r="N6168" i="4" s="1"/>
  <c r="N6169" i="4" s="1"/>
  <c r="N6751" i="4"/>
  <c r="O7068" i="4"/>
  <c r="M7149" i="4"/>
  <c r="M7138" i="4" s="1"/>
  <c r="J7409" i="4"/>
  <c r="P7409" i="4"/>
  <c r="L7425" i="4"/>
  <c r="L7606" i="4"/>
  <c r="O2951" i="4"/>
  <c r="O2940" i="4" s="1"/>
  <c r="O2970" i="4" s="1"/>
  <c r="O2974" i="4" s="1"/>
  <c r="O2975" i="4" s="1"/>
  <c r="J458" i="4"/>
  <c r="P458" i="4"/>
  <c r="L725" i="4"/>
  <c r="L1051" i="4"/>
  <c r="N242" i="4"/>
  <c r="L3275" i="4"/>
  <c r="K3275" i="4" s="1"/>
  <c r="J2547" i="4"/>
  <c r="P2547" i="4"/>
  <c r="M458" i="4"/>
  <c r="N359" i="4"/>
  <c r="N458" i="4"/>
  <c r="N679" i="4"/>
  <c r="N678" i="4" s="1"/>
  <c r="N769" i="4"/>
  <c r="N768" i="4" s="1"/>
  <c r="J1163" i="4"/>
  <c r="P1163" i="4"/>
  <c r="P698" i="4"/>
  <c r="P725" i="4"/>
  <c r="P891" i="4"/>
  <c r="M1201" i="4"/>
  <c r="M1251" i="4"/>
  <c r="J1369" i="4"/>
  <c r="P1369" i="4"/>
  <c r="L1401" i="4"/>
  <c r="N1401" i="4"/>
  <c r="N1400" i="4" s="1"/>
  <c r="O1417" i="4"/>
  <c r="O1416" i="4" s="1"/>
  <c r="N1550" i="4"/>
  <c r="J1563" i="4"/>
  <c r="M713" i="4"/>
  <c r="M712" i="4" s="1"/>
  <c r="N1201" i="4"/>
  <c r="N1251" i="4"/>
  <c r="J1417" i="4"/>
  <c r="P1417" i="4"/>
  <c r="P1416" i="4" s="1"/>
  <c r="O1498" i="4"/>
  <c r="O1497" i="4" s="1"/>
  <c r="M1513" i="4"/>
  <c r="M1512" i="4" s="1"/>
  <c r="O1550" i="4"/>
  <c r="O3425" i="4"/>
  <c r="O3455" i="4" s="1"/>
  <c r="O3459" i="4" s="1"/>
  <c r="O3460" i="4" s="1"/>
  <c r="O5372" i="4"/>
  <c r="O5402" i="4" s="1"/>
  <c r="O5406" i="4" s="1"/>
  <c r="O5407" i="4" s="1"/>
  <c r="L891" i="4"/>
  <c r="O1201" i="4"/>
  <c r="L1369" i="4"/>
  <c r="L1453" i="4"/>
  <c r="J1550" i="4"/>
  <c r="P1550" i="4"/>
  <c r="K1582" i="4"/>
  <c r="J1586" i="4"/>
  <c r="M2216" i="4"/>
  <c r="M2245" i="4" s="1"/>
  <c r="M2249" i="4" s="1"/>
  <c r="M2250" i="4" s="1"/>
  <c r="O679" i="4"/>
  <c r="O678" i="4" s="1"/>
  <c r="M725" i="4"/>
  <c r="M818" i="4"/>
  <c r="M807" i="4" s="1"/>
  <c r="M891" i="4"/>
  <c r="L939" i="4"/>
  <c r="N939" i="4"/>
  <c r="N938" i="4" s="1"/>
  <c r="J1201" i="4"/>
  <c r="P1201" i="4"/>
  <c r="J1251" i="4"/>
  <c r="P1251" i="4"/>
  <c r="M1369" i="4"/>
  <c r="O1401" i="4"/>
  <c r="O1400" i="4" s="1"/>
  <c r="M1453" i="4"/>
  <c r="O1453" i="4"/>
  <c r="O1513" i="4"/>
  <c r="O1512" i="4" s="1"/>
  <c r="N2739" i="4"/>
  <c r="N2769" i="4" s="1"/>
  <c r="N2773" i="4" s="1"/>
  <c r="N2774" i="4" s="1"/>
  <c r="O2820" i="4"/>
  <c r="O2850" i="4" s="1"/>
  <c r="O2854" i="4" s="1"/>
  <c r="O2855" i="4" s="1"/>
  <c r="M2980" i="4"/>
  <c r="M3010" i="4" s="1"/>
  <c r="M3014" i="4" s="1"/>
  <c r="M3015" i="4" s="1"/>
  <c r="O2256" i="4"/>
  <c r="O2286" i="4" s="1"/>
  <c r="O2290" i="4" s="1"/>
  <c r="O2291" i="4" s="1"/>
  <c r="O2496" i="4"/>
  <c r="O2525" i="4" s="1"/>
  <c r="O2529" i="4" s="1"/>
  <c r="O2530" i="4" s="1"/>
  <c r="O1849" i="4"/>
  <c r="O1878" i="4" s="1"/>
  <c r="O1882" i="4" s="1"/>
  <c r="O1883" i="4" s="1"/>
  <c r="N2176" i="4"/>
  <c r="N2205" i="4" s="1"/>
  <c r="N2209" i="4" s="1"/>
  <c r="N2210" i="4" s="1"/>
  <c r="O2860" i="4"/>
  <c r="O2890" i="4" s="1"/>
  <c r="O2894" i="4" s="1"/>
  <c r="O2895" i="4" s="1"/>
  <c r="N2940" i="4"/>
  <c r="N2970" i="4" s="1"/>
  <c r="N2974" i="4" s="1"/>
  <c r="N2975" i="4" s="1"/>
  <c r="N2980" i="4"/>
  <c r="N3010" i="4" s="1"/>
  <c r="N3014" i="4" s="1"/>
  <c r="N3015" i="4" s="1"/>
  <c r="N4804" i="4"/>
  <c r="N4834" i="4" s="1"/>
  <c r="N4838" i="4" s="1"/>
  <c r="N4839" i="4" s="1"/>
  <c r="N5372" i="4"/>
  <c r="N5402" i="4" s="1"/>
  <c r="N5406" i="4" s="1"/>
  <c r="N5407" i="4" s="1"/>
  <c r="O5413" i="4"/>
  <c r="O1687" i="4"/>
  <c r="O1716" i="4" s="1"/>
  <c r="O1720" i="4" s="1"/>
  <c r="O1721" i="4" s="1"/>
  <c r="N1889" i="4"/>
  <c r="N1920" i="4" s="1"/>
  <c r="O1965" i="4"/>
  <c r="O1966" i="4" s="1"/>
  <c r="N2338" i="4"/>
  <c r="N2368" i="4" s="1"/>
  <c r="N2372" i="4" s="1"/>
  <c r="N2373" i="4" s="1"/>
  <c r="N2616" i="4"/>
  <c r="N2647" i="4" s="1"/>
  <c r="N2651" i="4" s="1"/>
  <c r="N2652" i="4" s="1"/>
  <c r="N3385" i="4"/>
  <c r="N3415" i="4" s="1"/>
  <c r="N3419" i="4" s="1"/>
  <c r="N3420" i="4" s="1"/>
  <c r="M3866" i="4"/>
  <c r="M3896" i="4" s="1"/>
  <c r="M3900" i="4" s="1"/>
  <c r="M3901" i="4" s="1"/>
  <c r="J4496" i="4"/>
  <c r="N1768" i="4"/>
  <c r="N1798" i="4" s="1"/>
  <c r="N1802" i="4" s="1"/>
  <c r="N1803" i="4" s="1"/>
  <c r="P2297" i="4"/>
  <c r="N2900" i="4"/>
  <c r="J4952" i="4"/>
  <c r="P4952" i="4"/>
  <c r="O1646" i="4"/>
  <c r="O1676" i="4" s="1"/>
  <c r="O1680" i="4" s="1"/>
  <c r="O1681" i="4" s="1"/>
  <c r="M1809" i="4"/>
  <c r="M1838" i="4" s="1"/>
  <c r="M1842" i="4" s="1"/>
  <c r="M1843" i="4" s="1"/>
  <c r="O1809" i="4"/>
  <c r="O1838" i="4" s="1"/>
  <c r="O1842" i="4" s="1"/>
  <c r="O1843" i="4" s="1"/>
  <c r="M2496" i="4"/>
  <c r="M2525" i="4" s="1"/>
  <c r="M2529" i="4" s="1"/>
  <c r="M2530" i="4" s="1"/>
  <c r="N1809" i="4"/>
  <c r="N1838" i="4" s="1"/>
  <c r="N1842" i="4" s="1"/>
  <c r="N1843" i="4" s="1"/>
  <c r="N2005" i="4"/>
  <c r="N2006" i="4" s="1"/>
  <c r="N2128" i="4"/>
  <c r="N2129" i="4" s="1"/>
  <c r="N2496" i="4"/>
  <c r="N2525" i="4" s="1"/>
  <c r="N2529" i="4" s="1"/>
  <c r="N2530" i="4" s="1"/>
  <c r="N2658" i="4"/>
  <c r="N2688" i="4" s="1"/>
  <c r="N2692" i="4" s="1"/>
  <c r="N2693" i="4" s="1"/>
  <c r="N3140" i="4"/>
  <c r="N3172" i="4" s="1"/>
  <c r="N3176" i="4" s="1"/>
  <c r="N3177" i="4" s="1"/>
  <c r="M5413" i="4"/>
  <c r="O3666" i="4"/>
  <c r="O3696" i="4" s="1"/>
  <c r="O3700" i="4" s="1"/>
  <c r="O3701" i="4" s="1"/>
  <c r="M3987" i="4"/>
  <c r="M4017" i="4" s="1"/>
  <c r="M4021" i="4" s="1"/>
  <c r="M4022" i="4" s="1"/>
  <c r="N4061" i="4"/>
  <c r="N4062" i="4" s="1"/>
  <c r="M4269" i="4"/>
  <c r="M4298" i="4" s="1"/>
  <c r="M4302" i="4" s="1"/>
  <c r="M4303" i="4" s="1"/>
  <c r="N4520" i="4"/>
  <c r="N4549" i="4" s="1"/>
  <c r="N4553" i="4" s="1"/>
  <c r="N4554" i="4" s="1"/>
  <c r="O4641" i="4"/>
  <c r="O4671" i="4" s="1"/>
  <c r="O4675" i="4" s="1"/>
  <c r="O4676" i="4" s="1"/>
  <c r="M4722" i="4"/>
  <c r="M4751" i="4" s="1"/>
  <c r="M4755" i="4" s="1"/>
  <c r="M4756" i="4" s="1"/>
  <c r="M4927" i="4"/>
  <c r="N4970" i="4"/>
  <c r="N4999" i="4" s="1"/>
  <c r="N5003" i="4" s="1"/>
  <c r="N5004" i="4" s="1"/>
  <c r="N5332" i="4"/>
  <c r="N5361" i="4" s="1"/>
  <c r="N5365" i="4" s="1"/>
  <c r="N5366" i="4" s="1"/>
  <c r="M3666" i="4"/>
  <c r="M3696" i="4" s="1"/>
  <c r="M3700" i="4" s="1"/>
  <c r="M3701" i="4" s="1"/>
  <c r="M3907" i="4"/>
  <c r="M3936" i="4" s="1"/>
  <c r="M3940" i="4" s="1"/>
  <c r="M3941" i="4" s="1"/>
  <c r="N3947" i="4"/>
  <c r="N3976" i="4" s="1"/>
  <c r="N3980" i="4" s="1"/>
  <c r="N3981" i="4" s="1"/>
  <c r="M4309" i="4"/>
  <c r="M4340" i="4" s="1"/>
  <c r="M4344" i="4" s="1"/>
  <c r="M4345" i="4" s="1"/>
  <c r="O4309" i="4"/>
  <c r="O4340" i="4" s="1"/>
  <c r="O4344" i="4" s="1"/>
  <c r="O4345" i="4" s="1"/>
  <c r="N4309" i="4"/>
  <c r="N4340" i="4" s="1"/>
  <c r="N4344" i="4" s="1"/>
  <c r="N4345" i="4" s="1"/>
  <c r="N4391" i="4"/>
  <c r="N4420" i="4" s="1"/>
  <c r="N4424" i="4" s="1"/>
  <c r="N4425" i="4" s="1"/>
  <c r="N4722" i="4"/>
  <c r="N4751" i="4" s="1"/>
  <c r="N4755" i="4" s="1"/>
  <c r="N4756" i="4" s="1"/>
  <c r="O4804" i="4"/>
  <c r="O4834" i="4" s="1"/>
  <c r="O4838" i="4" s="1"/>
  <c r="O4839" i="4" s="1"/>
  <c r="M4970" i="4"/>
  <c r="M4999" i="4" s="1"/>
  <c r="M5003" i="4" s="1"/>
  <c r="M5004" i="4" s="1"/>
  <c r="M5211" i="4"/>
  <c r="M5614" i="4"/>
  <c r="M5645" i="4" s="1"/>
  <c r="M5649" i="4" s="1"/>
  <c r="M5650" i="4" s="1"/>
  <c r="J4479" i="4"/>
  <c r="P4479" i="4"/>
  <c r="P4477" i="4" s="1"/>
  <c r="N4560" i="4"/>
  <c r="N4591" i="4" s="1"/>
  <c r="N4595" i="4" s="1"/>
  <c r="N4596" i="4" s="1"/>
  <c r="M4560" i="4"/>
  <c r="M4591" i="4" s="1"/>
  <c r="M4595" i="4" s="1"/>
  <c r="M4596" i="4" s="1"/>
  <c r="O5051" i="4"/>
  <c r="O5081" i="4" s="1"/>
  <c r="O5085" i="4" s="1"/>
  <c r="O5086" i="4" s="1"/>
  <c r="M5091" i="4"/>
  <c r="M5120" i="4" s="1"/>
  <c r="M5124" i="4" s="1"/>
  <c r="M5125" i="4" s="1"/>
  <c r="O5131" i="4"/>
  <c r="O5159" i="4" s="1"/>
  <c r="O5163" i="4" s="1"/>
  <c r="O5164" i="4" s="1"/>
  <c r="N5211" i="4"/>
  <c r="N5250" i="4"/>
  <c r="N5280" i="4" s="1"/>
  <c r="N5284" i="4" s="1"/>
  <c r="N5285" i="4" s="1"/>
  <c r="M5250" i="4"/>
  <c r="M5280" i="4" s="1"/>
  <c r="M5284" i="4" s="1"/>
  <c r="M5285" i="4" s="1"/>
  <c r="N5453" i="4"/>
  <c r="N5484" i="4" s="1"/>
  <c r="N5488" i="4" s="1"/>
  <c r="N5489" i="4" s="1"/>
  <c r="M5575" i="4"/>
  <c r="M5605" i="4" s="1"/>
  <c r="M5609" i="4" s="1"/>
  <c r="M5610" i="4" s="1"/>
  <c r="O5575" i="4"/>
  <c r="O5605" i="4" s="1"/>
  <c r="O5609" i="4" s="1"/>
  <c r="O5610" i="4" s="1"/>
  <c r="N3626" i="4"/>
  <c r="N3656" i="4" s="1"/>
  <c r="N3660" i="4" s="1"/>
  <c r="N3661" i="4" s="1"/>
  <c r="O3786" i="4"/>
  <c r="O3816" i="4" s="1"/>
  <c r="O3820" i="4" s="1"/>
  <c r="O3821" i="4" s="1"/>
  <c r="N3907" i="4"/>
  <c r="N3936" i="4" s="1"/>
  <c r="N3940" i="4" s="1"/>
  <c r="N3941" i="4" s="1"/>
  <c r="N4068" i="4"/>
  <c r="N4097" i="4" s="1"/>
  <c r="N4101" i="4" s="1"/>
  <c r="N4102" i="4" s="1"/>
  <c r="M4229" i="4"/>
  <c r="M4258" i="4" s="1"/>
  <c r="M4262" i="4" s="1"/>
  <c r="M4263" i="4" s="1"/>
  <c r="O4269" i="4"/>
  <c r="O4298" i="4" s="1"/>
  <c r="O4302" i="4" s="1"/>
  <c r="O4303" i="4" s="1"/>
  <c r="N4351" i="4"/>
  <c r="N4380" i="4" s="1"/>
  <c r="N4384" i="4" s="1"/>
  <c r="N4385" i="4" s="1"/>
  <c r="O4479" i="4"/>
  <c r="O4477" i="4" s="1"/>
  <c r="M4479" i="4"/>
  <c r="M4477" i="4" s="1"/>
  <c r="L4496" i="4"/>
  <c r="M4762" i="4"/>
  <c r="M4793" i="4" s="1"/>
  <c r="M4797" i="4" s="1"/>
  <c r="M4798" i="4" s="1"/>
  <c r="N5170" i="4"/>
  <c r="N5200" i="4" s="1"/>
  <c r="N5204" i="4" s="1"/>
  <c r="N5205" i="4" s="1"/>
  <c r="N3505" i="4"/>
  <c r="N3535" i="4" s="1"/>
  <c r="N3539" i="4" s="1"/>
  <c r="N3540" i="4" s="1"/>
  <c r="N4108" i="4"/>
  <c r="N4138" i="4" s="1"/>
  <c r="N4142" i="4" s="1"/>
  <c r="N4143" i="4" s="1"/>
  <c r="O4351" i="4"/>
  <c r="O4380" i="4" s="1"/>
  <c r="O4384" i="4" s="1"/>
  <c r="O4385" i="4" s="1"/>
  <c r="M4391" i="4"/>
  <c r="M4420" i="4" s="1"/>
  <c r="M4424" i="4" s="1"/>
  <c r="M4425" i="4" s="1"/>
  <c r="N5575" i="4"/>
  <c r="N5605" i="4" s="1"/>
  <c r="N5609" i="4" s="1"/>
  <c r="N5610" i="4" s="1"/>
  <c r="N5818" i="4"/>
  <c r="N5847" i="4" s="1"/>
  <c r="N5851" i="4" s="1"/>
  <c r="N5852" i="4" s="1"/>
  <c r="M5818" i="4"/>
  <c r="M5847" i="4" s="1"/>
  <c r="M5851" i="4" s="1"/>
  <c r="M5852" i="4" s="1"/>
  <c r="O5535" i="4"/>
  <c r="O5565" i="4" s="1"/>
  <c r="O5569" i="4" s="1"/>
  <c r="O5570" i="4" s="1"/>
  <c r="O5899" i="4"/>
  <c r="O5926" i="4" s="1"/>
  <c r="O5930" i="4" s="1"/>
  <c r="O5931" i="4" s="1"/>
  <c r="N6186" i="4"/>
  <c r="N6175" i="4" s="1"/>
  <c r="N6205" i="4" s="1"/>
  <c r="N6209" i="4" s="1"/>
  <c r="N6210" i="4" s="1"/>
  <c r="N6104" i="4"/>
  <c r="O5614" i="4"/>
  <c r="O5645" i="4" s="1"/>
  <c r="O5649" i="4" s="1"/>
  <c r="O5650" i="4" s="1"/>
  <c r="N5777" i="4"/>
  <c r="N5808" i="4" s="1"/>
  <c r="N5812" i="4" s="1"/>
  <c r="N5813" i="4" s="1"/>
  <c r="N5858" i="4"/>
  <c r="N5888" i="4" s="1"/>
  <c r="N5892" i="4" s="1"/>
  <c r="N5893" i="4" s="1"/>
  <c r="N5495" i="4"/>
  <c r="N5525" i="4" s="1"/>
  <c r="N5529" i="4" s="1"/>
  <c r="N5530" i="4" s="1"/>
  <c r="M5655" i="4"/>
  <c r="M5685" i="4" s="1"/>
  <c r="M5689" i="4" s="1"/>
  <c r="M5690" i="4" s="1"/>
  <c r="N6450" i="4"/>
  <c r="N10410" i="4"/>
  <c r="J6109" i="4"/>
  <c r="P6109" i="4"/>
  <c r="P10610" i="4" s="1"/>
  <c r="P6112" i="4"/>
  <c r="P10760" i="4" s="1"/>
  <c r="L6455" i="4"/>
  <c r="L6112" i="4"/>
  <c r="N6601" i="4"/>
  <c r="N6632" i="4" s="1"/>
  <c r="N6636" i="4" s="1"/>
  <c r="N6637" i="4" s="1"/>
  <c r="O6643" i="4"/>
  <c r="O6674" i="4" s="1"/>
  <c r="O6678" i="4" s="1"/>
  <c r="O6679" i="4" s="1"/>
  <c r="N6643" i="4"/>
  <c r="N6674" i="4" s="1"/>
  <c r="N6678" i="4" s="1"/>
  <c r="N6679" i="4" s="1"/>
  <c r="L6402" i="4"/>
  <c r="N6558" i="4"/>
  <c r="N6590" i="4" s="1"/>
  <c r="N6594" i="4" s="1"/>
  <c r="N6595" i="4" s="1"/>
  <c r="O6268" i="4"/>
  <c r="O6257" i="4" s="1"/>
  <c r="O6287" i="4" s="1"/>
  <c r="O6291" i="4" s="1"/>
  <c r="O6292" i="4" s="1"/>
  <c r="O6104" i="4"/>
  <c r="O6109" i="4"/>
  <c r="O10610" i="4" s="1"/>
  <c r="O6455" i="4"/>
  <c r="O6454" i="4" s="1"/>
  <c r="O6056" i="4"/>
  <c r="O6055" i="4" s="1"/>
  <c r="L6073" i="4"/>
  <c r="M6175" i="4"/>
  <c r="M6205" i="4" s="1"/>
  <c r="M6209" i="4" s="1"/>
  <c r="M6210" i="4" s="1"/>
  <c r="N6257" i="4"/>
  <c r="N6287" i="4" s="1"/>
  <c r="N6291" i="4" s="1"/>
  <c r="N6292" i="4" s="1"/>
  <c r="N6977" i="4"/>
  <c r="M6073" i="4"/>
  <c r="M6477" i="4"/>
  <c r="M6507" i="4" s="1"/>
  <c r="M6511" i="4" s="1"/>
  <c r="M6512" i="4" s="1"/>
  <c r="N6517" i="4"/>
  <c r="N6547" i="4" s="1"/>
  <c r="M6558" i="4"/>
  <c r="M6590" i="4" s="1"/>
  <c r="M6594" i="4" s="1"/>
  <c r="M6595" i="4" s="1"/>
  <c r="M6601" i="4"/>
  <c r="M6632" i="4" s="1"/>
  <c r="M6636" i="4" s="1"/>
  <c r="M6637" i="4" s="1"/>
  <c r="L6712" i="4"/>
  <c r="M6751" i="4"/>
  <c r="O6751" i="4"/>
  <c r="J6824" i="4"/>
  <c r="J6783" i="4"/>
  <c r="P6783" i="4"/>
  <c r="P10612" i="4" s="1"/>
  <c r="P10262" i="4" s="1"/>
  <c r="P6824" i="4"/>
  <c r="M6298" i="4"/>
  <c r="M6327" i="4" s="1"/>
  <c r="M6331" i="4" s="1"/>
  <c r="M6332" i="4" s="1"/>
  <c r="N6378" i="4"/>
  <c r="N6426" i="4"/>
  <c r="O6712" i="4"/>
  <c r="O6711" i="4" s="1"/>
  <c r="J6115" i="4"/>
  <c r="P6115" i="4"/>
  <c r="N6115" i="4"/>
  <c r="N6114" i="4" s="1"/>
  <c r="J6402" i="4"/>
  <c r="P6402" i="4"/>
  <c r="O6426" i="4"/>
  <c r="M6455" i="4"/>
  <c r="M6454" i="4" s="1"/>
  <c r="M6987" i="4"/>
  <c r="M7021" i="4" s="1"/>
  <c r="N7149" i="4"/>
  <c r="N7138" i="4" s="1"/>
  <c r="J6763" i="4"/>
  <c r="L7292" i="4"/>
  <c r="N7292" i="4"/>
  <c r="L7390" i="4"/>
  <c r="N6987" i="4"/>
  <c r="N7021" i="4" s="1"/>
  <c r="L6785" i="4"/>
  <c r="J6785" i="4"/>
  <c r="M7112" i="4"/>
  <c r="M7111" i="4" s="1"/>
  <c r="J7189" i="4"/>
  <c r="N7189" i="4"/>
  <c r="N7188" i="4" s="1"/>
  <c r="O7425" i="4"/>
  <c r="O7606" i="4"/>
  <c r="O7605" i="4" s="1"/>
  <c r="O6763" i="4"/>
  <c r="O6761" i="4" s="1"/>
  <c r="L7264" i="4"/>
  <c r="O7331" i="4"/>
  <c r="O7330" i="4" s="1"/>
  <c r="M7365" i="4"/>
  <c r="M7354" i="4" s="1"/>
  <c r="L7409" i="4"/>
  <c r="M1727" i="4"/>
  <c r="M1757" i="4" s="1"/>
  <c r="M1761" i="4" s="1"/>
  <c r="M1762" i="4" s="1"/>
  <c r="N1849" i="4"/>
  <c r="N1878" i="4" s="1"/>
  <c r="N1882" i="4" s="1"/>
  <c r="N1883" i="4" s="1"/>
  <c r="N1727" i="4"/>
  <c r="N1757" i="4" s="1"/>
  <c r="N1761" i="4" s="1"/>
  <c r="N1762" i="4" s="1"/>
  <c r="N1965" i="4"/>
  <c r="N1966" i="4" s="1"/>
  <c r="M1965" i="4"/>
  <c r="M1966" i="4" s="1"/>
  <c r="N2419" i="4"/>
  <c r="N2446" i="4" s="1"/>
  <c r="N2450" i="4" s="1"/>
  <c r="N2451" i="4" s="1"/>
  <c r="N2576" i="4"/>
  <c r="N2605" i="4" s="1"/>
  <c r="N2609" i="4" s="1"/>
  <c r="N2610" i="4" s="1"/>
  <c r="N2820" i="4"/>
  <c r="N2850" i="4" s="1"/>
  <c r="N2854" i="4" s="1"/>
  <c r="N2855" i="4" s="1"/>
  <c r="N3060" i="4"/>
  <c r="N3090" i="4" s="1"/>
  <c r="N3094" i="4" s="1"/>
  <c r="N3095" i="4" s="1"/>
  <c r="N3304" i="4"/>
  <c r="N3334" i="4" s="1"/>
  <c r="N3338" i="4" s="1"/>
  <c r="N3339" i="4" s="1"/>
  <c r="N3546" i="4"/>
  <c r="N3576" i="4" s="1"/>
  <c r="N3580" i="4" s="1"/>
  <c r="N3581" i="4" s="1"/>
  <c r="M3706" i="4"/>
  <c r="M3736" i="4" s="1"/>
  <c r="M3740" i="4" s="1"/>
  <c r="M3741" i="4" s="1"/>
  <c r="O3100" i="4"/>
  <c r="O3345" i="4"/>
  <c r="O3375" i="4" s="1"/>
  <c r="O3379" i="4" s="1"/>
  <c r="O3380" i="4" s="1"/>
  <c r="N3465" i="4"/>
  <c r="N3494" i="4" s="1"/>
  <c r="N3498" i="4" s="1"/>
  <c r="N3499" i="4" s="1"/>
  <c r="O3586" i="4"/>
  <c r="O3616" i="4" s="1"/>
  <c r="O3620" i="4" s="1"/>
  <c r="O3621" i="4" s="1"/>
  <c r="N3666" i="4"/>
  <c r="N3696" i="4" s="1"/>
  <c r="N3700" i="4" s="1"/>
  <c r="N3701" i="4" s="1"/>
  <c r="O3706" i="4"/>
  <c r="O3736" i="4" s="1"/>
  <c r="O3740" i="4" s="1"/>
  <c r="O3741" i="4" s="1"/>
  <c r="N3425" i="4"/>
  <c r="N3455" i="4" s="1"/>
  <c r="N3459" i="4" s="1"/>
  <c r="N3460" i="4" s="1"/>
  <c r="M2820" i="4"/>
  <c r="M2850" i="4" s="1"/>
  <c r="M2854" i="4" s="1"/>
  <c r="M2855" i="4" s="1"/>
  <c r="O2980" i="4"/>
  <c r="O3010" i="4" s="1"/>
  <c r="O3014" i="4" s="1"/>
  <c r="O3015" i="4" s="1"/>
  <c r="M3060" i="4"/>
  <c r="M3090" i="4" s="1"/>
  <c r="M3094" i="4" s="1"/>
  <c r="M3095" i="4" s="1"/>
  <c r="N3100" i="4"/>
  <c r="M3304" i="4"/>
  <c r="M3334" i="4" s="1"/>
  <c r="M3338" i="4" s="1"/>
  <c r="M3339" i="4" s="1"/>
  <c r="N3345" i="4"/>
  <c r="N3375" i="4" s="1"/>
  <c r="N3379" i="4" s="1"/>
  <c r="N3380" i="4" s="1"/>
  <c r="O3465" i="4"/>
  <c r="O3494" i="4" s="1"/>
  <c r="O3498" i="4" s="1"/>
  <c r="O3499" i="4" s="1"/>
  <c r="M3546" i="4"/>
  <c r="M3576" i="4" s="1"/>
  <c r="M3580" i="4" s="1"/>
  <c r="M3581" i="4" s="1"/>
  <c r="N3586" i="4"/>
  <c r="N3616" i="4" s="1"/>
  <c r="N3620" i="4" s="1"/>
  <c r="N3621" i="4" s="1"/>
  <c r="M3746" i="4"/>
  <c r="M3775" i="4" s="1"/>
  <c r="M3779" i="4" s="1"/>
  <c r="M3780" i="4" s="1"/>
  <c r="M3827" i="4"/>
  <c r="M3855" i="4" s="1"/>
  <c r="M3859" i="4" s="1"/>
  <c r="M3860" i="4" s="1"/>
  <c r="O3987" i="4"/>
  <c r="O4017" i="4" s="1"/>
  <c r="O4021" i="4" s="1"/>
  <c r="O4022" i="4" s="1"/>
  <c r="M4189" i="4"/>
  <c r="M4218" i="4" s="1"/>
  <c r="M4222" i="4" s="1"/>
  <c r="M4223" i="4" s="1"/>
  <c r="N3866" i="4"/>
  <c r="N3896" i="4" s="1"/>
  <c r="N3900" i="4" s="1"/>
  <c r="N3901" i="4" s="1"/>
  <c r="M4108" i="4"/>
  <c r="M4138" i="4" s="1"/>
  <c r="M4142" i="4" s="1"/>
  <c r="M4143" i="4" s="1"/>
  <c r="N4229" i="4"/>
  <c r="N4258" i="4" s="1"/>
  <c r="N4262" i="4" s="1"/>
  <c r="N4263" i="4" s="1"/>
  <c r="P4773" i="4"/>
  <c r="P4496" i="4"/>
  <c r="P10206" i="4" s="1"/>
  <c r="P9756" i="4" s="1"/>
  <c r="O3866" i="4"/>
  <c r="O3896" i="4" s="1"/>
  <c r="O3900" i="4" s="1"/>
  <c r="O3901" i="4" s="1"/>
  <c r="O4229" i="4"/>
  <c r="O4258" i="4" s="1"/>
  <c r="O4262" i="4" s="1"/>
  <c r="O4263" i="4" s="1"/>
  <c r="M4612" i="4"/>
  <c r="M4601" i="4" s="1"/>
  <c r="M4496" i="4"/>
  <c r="O3746" i="4"/>
  <c r="O3775" i="4" s="1"/>
  <c r="O3779" i="4" s="1"/>
  <c r="O3780" i="4" s="1"/>
  <c r="O4108" i="4"/>
  <c r="O4138" i="4" s="1"/>
  <c r="O4142" i="4" s="1"/>
  <c r="O4143" i="4" s="1"/>
  <c r="N4952" i="4"/>
  <c r="N4951" i="4" s="1"/>
  <c r="O4560" i="4"/>
  <c r="O4591" i="4" s="1"/>
  <c r="O4595" i="4" s="1"/>
  <c r="O4596" i="4" s="1"/>
  <c r="O4681" i="4"/>
  <c r="O4711" i="4" s="1"/>
  <c r="O4715" i="4" s="1"/>
  <c r="O4716" i="4" s="1"/>
  <c r="M4887" i="4"/>
  <c r="M4916" i="4" s="1"/>
  <c r="M4920" i="4" s="1"/>
  <c r="M4921" i="4" s="1"/>
  <c r="N4762" i="4"/>
  <c r="N4793" i="4" s="1"/>
  <c r="N4797" i="4" s="1"/>
  <c r="N4798" i="4" s="1"/>
  <c r="N4927" i="4"/>
  <c r="N4496" i="4"/>
  <c r="O4496" i="4"/>
  <c r="O4531" i="4"/>
  <c r="O4762" i="4"/>
  <c r="O4793" i="4" s="1"/>
  <c r="O4797" i="4" s="1"/>
  <c r="O4798" i="4" s="1"/>
  <c r="M4804" i="4"/>
  <c r="M4834" i="4" s="1"/>
  <c r="M4838" i="4" s="1"/>
  <c r="M4839" i="4" s="1"/>
  <c r="O4927" i="4"/>
  <c r="O4960" i="4" s="1"/>
  <c r="O4964" i="4" s="1"/>
  <c r="O4965" i="4" s="1"/>
  <c r="M4351" i="4"/>
  <c r="M4380" i="4" s="1"/>
  <c r="M4384" i="4" s="1"/>
  <c r="M4385" i="4" s="1"/>
  <c r="L4502" i="4"/>
  <c r="O4970" i="4"/>
  <c r="O4999" i="4" s="1"/>
  <c r="O5003" i="4" s="1"/>
  <c r="O5004" i="4" s="1"/>
  <c r="O5091" i="4"/>
  <c r="O5120" i="4" s="1"/>
  <c r="O5124" i="4" s="1"/>
  <c r="O5125" i="4" s="1"/>
  <c r="M4520" i="4"/>
  <c r="M4549" i="4" s="1"/>
  <c r="M4553" i="4" s="1"/>
  <c r="M4554" i="4" s="1"/>
  <c r="L4531" i="4"/>
  <c r="M4641" i="4"/>
  <c r="M4671" i="4" s="1"/>
  <c r="M4675" i="4" s="1"/>
  <c r="M4676" i="4" s="1"/>
  <c r="O4722" i="4"/>
  <c r="O4751" i="4" s="1"/>
  <c r="O4755" i="4" s="1"/>
  <c r="O4756" i="4" s="1"/>
  <c r="O4845" i="4"/>
  <c r="O4876" i="4" s="1"/>
  <c r="O4880" i="4" s="1"/>
  <c r="O4881" i="4" s="1"/>
  <c r="M5735" i="4"/>
  <c r="M5766" i="4" s="1"/>
  <c r="M5770" i="4" s="1"/>
  <c r="M5771" i="4" s="1"/>
  <c r="O5332" i="4"/>
  <c r="O5361" i="4" s="1"/>
  <c r="O5365" i="4" s="1"/>
  <c r="O5366" i="4" s="1"/>
  <c r="M5453" i="4"/>
  <c r="M5484" i="4" s="1"/>
  <c r="M5488" i="4" s="1"/>
  <c r="M5489" i="4" s="1"/>
  <c r="M5495" i="4"/>
  <c r="M5525" i="4" s="1"/>
  <c r="M5529" i="4" s="1"/>
  <c r="M5530" i="4" s="1"/>
  <c r="N5535" i="4"/>
  <c r="N5565" i="4" s="1"/>
  <c r="N5569" i="4" s="1"/>
  <c r="N5570" i="4" s="1"/>
  <c r="M5695" i="4"/>
  <c r="M5725" i="4" s="1"/>
  <c r="M5729" i="4" s="1"/>
  <c r="M5730" i="4" s="1"/>
  <c r="N5735" i="4"/>
  <c r="N5766" i="4" s="1"/>
  <c r="N5770" i="4" s="1"/>
  <c r="N5771" i="4" s="1"/>
  <c r="M5858" i="4"/>
  <c r="M5888" i="4" s="1"/>
  <c r="M5892" i="4" s="1"/>
  <c r="M5893" i="4" s="1"/>
  <c r="N5899" i="4"/>
  <c r="N5926" i="4" s="1"/>
  <c r="N5930" i="4" s="1"/>
  <c r="N5931" i="4" s="1"/>
  <c r="O5250" i="4"/>
  <c r="O5280" i="4" s="1"/>
  <c r="O5284" i="4" s="1"/>
  <c r="O5285" i="4" s="1"/>
  <c r="M5372" i="4"/>
  <c r="M5402" i="4" s="1"/>
  <c r="M5406" i="4" s="1"/>
  <c r="M5407" i="4" s="1"/>
  <c r="O5655" i="4"/>
  <c r="O5685" i="4" s="1"/>
  <c r="O5689" i="4" s="1"/>
  <c r="O5690" i="4" s="1"/>
  <c r="O5735" i="4"/>
  <c r="O5766" i="4" s="1"/>
  <c r="O5770" i="4" s="1"/>
  <c r="O5771" i="4" s="1"/>
  <c r="O5211" i="4"/>
  <c r="M5291" i="4"/>
  <c r="M5321" i="4" s="1"/>
  <c r="M5325" i="4" s="1"/>
  <c r="M5326" i="4" s="1"/>
  <c r="O5495" i="4"/>
  <c r="O5525" i="4" s="1"/>
  <c r="O5529" i="4" s="1"/>
  <c r="O5530" i="4" s="1"/>
  <c r="O5777" i="4"/>
  <c r="O5808" i="4" s="1"/>
  <c r="O5812" i="4" s="1"/>
  <c r="O5813" i="4" s="1"/>
  <c r="O5858" i="4"/>
  <c r="O5888" i="4" s="1"/>
  <c r="O5892" i="4" s="1"/>
  <c r="O5893" i="4" s="1"/>
  <c r="L6227" i="4"/>
  <c r="K6227" i="4" s="1"/>
  <c r="L6104" i="4"/>
  <c r="N6087" i="4"/>
  <c r="N6085" i="4" s="1"/>
  <c r="O6087" i="4"/>
  <c r="O6085" i="4" s="1"/>
  <c r="L6858" i="4"/>
  <c r="K6858" i="4" s="1"/>
  <c r="L6780" i="4"/>
  <c r="J6056" i="4"/>
  <c r="P6056" i="4"/>
  <c r="O6073" i="4"/>
  <c r="J6437" i="4"/>
  <c r="J6104" i="4"/>
  <c r="P6437" i="4"/>
  <c r="P6104" i="4"/>
  <c r="P10210" i="4" s="1"/>
  <c r="P9760" i="4" s="1"/>
  <c r="N6455" i="4"/>
  <c r="N6454" i="4" s="1"/>
  <c r="N6112" i="4"/>
  <c r="J6455" i="4"/>
  <c r="J6113" i="4"/>
  <c r="P6455" i="4"/>
  <c r="P6113" i="4"/>
  <c r="P10810" i="4" s="1"/>
  <c r="P10824" i="4" s="1"/>
  <c r="N6904" i="4"/>
  <c r="N6894" i="4" s="1"/>
  <c r="N6780" i="4"/>
  <c r="M10410" i="4"/>
  <c r="M6133" i="4"/>
  <c r="M6164" i="4" s="1"/>
  <c r="M6168" i="4" s="1"/>
  <c r="M6169" i="4" s="1"/>
  <c r="M6257" i="4"/>
  <c r="M6287" i="4" s="1"/>
  <c r="M6291" i="4" s="1"/>
  <c r="M6292" i="4" s="1"/>
  <c r="N6298" i="4"/>
  <c r="N6327" i="4" s="1"/>
  <c r="N6331" i="4" s="1"/>
  <c r="N6332" i="4" s="1"/>
  <c r="M6378" i="4"/>
  <c r="M6104" i="4"/>
  <c r="O6175" i="4"/>
  <c r="O6205" i="4" s="1"/>
  <c r="O6209" i="4" s="1"/>
  <c r="O6210" i="4" s="1"/>
  <c r="O6298" i="4"/>
  <c r="O6327" i="4" s="1"/>
  <c r="O6331" i="4" s="1"/>
  <c r="O6332" i="4" s="1"/>
  <c r="M6426" i="4"/>
  <c r="O6450" i="4"/>
  <c r="O6783" i="4"/>
  <c r="M6799" i="4"/>
  <c r="M6832" i="4" s="1"/>
  <c r="O6601" i="4"/>
  <c r="O6632" i="4" s="1"/>
  <c r="O6636" i="4" s="1"/>
  <c r="O6637" i="4" s="1"/>
  <c r="N6918" i="4"/>
  <c r="N6917" i="4" s="1"/>
  <c r="N6783" i="4"/>
  <c r="J6951" i="4"/>
  <c r="J6780" i="4"/>
  <c r="P6951" i="4"/>
  <c r="P6780" i="4"/>
  <c r="P10212" i="4" s="1"/>
  <c r="P9762" i="4" s="1"/>
  <c r="M6785" i="4"/>
  <c r="M6784" i="4" s="1"/>
  <c r="L6763" i="4"/>
  <c r="J6712" i="4"/>
  <c r="P6712" i="4"/>
  <c r="L6751" i="4"/>
  <c r="N6785" i="4"/>
  <c r="N6784" i="4" s="1"/>
  <c r="M6847" i="4"/>
  <c r="M6879" i="4" s="1"/>
  <c r="M6894" i="4"/>
  <c r="M6925" i="4" s="1"/>
  <c r="O6987" i="4"/>
  <c r="O7021" i="4" s="1"/>
  <c r="L7112" i="4"/>
  <c r="N7264" i="4"/>
  <c r="N7263" i="4" s="1"/>
  <c r="J7331" i="4"/>
  <c r="P7331" i="4"/>
  <c r="J7292" i="4"/>
  <c r="P7292" i="4"/>
  <c r="L7189" i="4"/>
  <c r="O7365" i="4"/>
  <c r="O7354" i="4" s="1"/>
  <c r="O7390" i="4"/>
  <c r="O7389" i="4" s="1"/>
  <c r="J7425" i="4"/>
  <c r="P7425" i="4"/>
  <c r="J7365" i="4"/>
  <c r="P7365" i="4"/>
  <c r="N7409" i="4"/>
  <c r="N7408" i="4" s="1"/>
  <c r="M7425" i="4"/>
  <c r="P10205" i="4" l="1"/>
  <c r="P9755" i="4" s="1"/>
  <c r="L9746" i="4"/>
  <c r="M4960" i="4"/>
  <c r="M4964" i="4" s="1"/>
  <c r="M4965" i="4" s="1"/>
  <c r="J10255" i="4"/>
  <c r="L512" i="4"/>
  <c r="J9744" i="4"/>
  <c r="J10174" i="4"/>
  <c r="T26" i="1" s="1"/>
  <c r="P2327" i="4"/>
  <c r="J9748" i="4"/>
  <c r="L10174" i="4"/>
  <c r="L9748" i="4"/>
  <c r="N1362" i="4"/>
  <c r="P1209" i="4"/>
  <c r="J11105" i="4"/>
  <c r="L9745" i="4"/>
  <c r="P1607" i="4"/>
  <c r="J9767" i="4"/>
  <c r="P4057" i="4"/>
  <c r="O5239" i="4"/>
  <c r="O5243" i="4" s="1"/>
  <c r="O5244" i="4" s="1"/>
  <c r="O3129" i="4"/>
  <c r="O3133" i="4" s="1"/>
  <c r="O3134" i="4" s="1"/>
  <c r="N5040" i="4"/>
  <c r="N5044" i="4" s="1"/>
  <c r="N5045" i="4" s="1"/>
  <c r="O2327" i="4"/>
  <c r="O2331" i="4" s="1"/>
  <c r="O2332" i="4" s="1"/>
  <c r="M2327" i="4"/>
  <c r="M2331" i="4" s="1"/>
  <c r="M2332" i="4" s="1"/>
  <c r="O5040" i="4"/>
  <c r="O5044" i="4" s="1"/>
  <c r="O5045" i="4" s="1"/>
  <c r="P5239" i="4"/>
  <c r="O1924" i="4"/>
  <c r="O1925" i="4" s="1"/>
  <c r="N5239" i="4"/>
  <c r="N5243" i="4" s="1"/>
  <c r="N5244" i="4" s="1"/>
  <c r="M5239" i="4"/>
  <c r="M5243" i="4" s="1"/>
  <c r="M5244" i="4" s="1"/>
  <c r="O2930" i="4"/>
  <c r="O2934" i="4" s="1"/>
  <c r="O2935" i="4" s="1"/>
  <c r="I5439" i="4"/>
  <c r="L9767" i="4"/>
  <c r="I2320" i="4"/>
  <c r="I4624" i="4"/>
  <c r="L10074" i="4"/>
  <c r="O1607" i="4"/>
  <c r="O1635" i="4" s="1"/>
  <c r="O1639" i="4" s="1"/>
  <c r="O1640" i="4" s="1"/>
  <c r="N5442" i="4"/>
  <c r="N5446" i="4" s="1"/>
  <c r="N5447" i="4" s="1"/>
  <c r="M1924" i="4"/>
  <c r="M1925" i="4" s="1"/>
  <c r="M6067" i="4"/>
  <c r="J9746" i="4"/>
  <c r="N1607" i="4"/>
  <c r="N1635" i="4" s="1"/>
  <c r="N1639" i="4" s="1"/>
  <c r="N1640" i="4" s="1"/>
  <c r="N1924" i="4"/>
  <c r="N1925" i="4" s="1"/>
  <c r="K713" i="4"/>
  <c r="I713" i="4" s="1"/>
  <c r="L712" i="4"/>
  <c r="L1416" i="4"/>
  <c r="K1416" i="4" s="1"/>
  <c r="K1417" i="4"/>
  <c r="I1417" i="4" s="1"/>
  <c r="O6067" i="4"/>
  <c r="I3123" i="4"/>
  <c r="K6941" i="4"/>
  <c r="I6941" i="4" s="1"/>
  <c r="L6940" i="4"/>
  <c r="O6547" i="4"/>
  <c r="O6551" i="4" s="1"/>
  <c r="O6552" i="4" s="1"/>
  <c r="M512" i="4"/>
  <c r="M545" i="4" s="1"/>
  <c r="M5442" i="4"/>
  <c r="M5446" i="4" s="1"/>
  <c r="M5447" i="4" s="1"/>
  <c r="M6551" i="4"/>
  <c r="M6552" i="4" s="1"/>
  <c r="M5040" i="4"/>
  <c r="M5044" i="4" s="1"/>
  <c r="M5045" i="4" s="1"/>
  <c r="M2930" i="4"/>
  <c r="M2934" i="4" s="1"/>
  <c r="M2935" i="4" s="1"/>
  <c r="O4631" i="4"/>
  <c r="O4635" i="4" s="1"/>
  <c r="O4636" i="4" s="1"/>
  <c r="P6940" i="4"/>
  <c r="P6338" i="4"/>
  <c r="N4631" i="4"/>
  <c r="N4635" i="4" s="1"/>
  <c r="N4636" i="4" s="1"/>
  <c r="N6067" i="4"/>
  <c r="M1635" i="4"/>
  <c r="M1639" i="4" s="1"/>
  <c r="M1640" i="4" s="1"/>
  <c r="K2023" i="4"/>
  <c r="I2023" i="4" s="1"/>
  <c r="K6043" i="4"/>
  <c r="I6043" i="4" s="1"/>
  <c r="N512" i="4"/>
  <c r="N545" i="4" s="1"/>
  <c r="M4631" i="4"/>
  <c r="M4635" i="4" s="1"/>
  <c r="M4636" i="4" s="1"/>
  <c r="N3129" i="4"/>
  <c r="N3133" i="4" s="1"/>
  <c r="N3134" i="4" s="1"/>
  <c r="N6551" i="4"/>
  <c r="N6552" i="4" s="1"/>
  <c r="O5442" i="4"/>
  <c r="O5446" i="4" s="1"/>
  <c r="O5447" i="4" s="1"/>
  <c r="M3129" i="4"/>
  <c r="M3133" i="4" s="1"/>
  <c r="M3134" i="4" s="1"/>
  <c r="P3223" i="4"/>
  <c r="L9764" i="4"/>
  <c r="I5233" i="4"/>
  <c r="K1210" i="4"/>
  <c r="I1210" i="4" s="1"/>
  <c r="L1209" i="4"/>
  <c r="K1209" i="4" s="1"/>
  <c r="J1209" i="4"/>
  <c r="I6540" i="4"/>
  <c r="I2923" i="4"/>
  <c r="L10255" i="4"/>
  <c r="O512" i="4"/>
  <c r="O545" i="4" s="1"/>
  <c r="K6044" i="4"/>
  <c r="I6044" i="4" s="1"/>
  <c r="N2930" i="4"/>
  <c r="N2934" i="4" s="1"/>
  <c r="N2935" i="4" s="1"/>
  <c r="K6348" i="4"/>
  <c r="I6348" i="4" s="1"/>
  <c r="L6338" i="4"/>
  <c r="K6338" i="4" s="1"/>
  <c r="I3224" i="4"/>
  <c r="J3223" i="4"/>
  <c r="K3234" i="4"/>
  <c r="I3234" i="4" s="1"/>
  <c r="L3223" i="4"/>
  <c r="K3223" i="4" s="1"/>
  <c r="L9355" i="4"/>
  <c r="L9255" i="4" s="1"/>
  <c r="J6940" i="4"/>
  <c r="J10124" i="4"/>
  <c r="T25" i="1" s="1"/>
  <c r="L9744" i="4"/>
  <c r="N2327" i="4"/>
  <c r="N2331" i="4" s="1"/>
  <c r="N2332" i="4" s="1"/>
  <c r="L1607" i="4"/>
  <c r="K1618" i="4"/>
  <c r="I1618" i="4" s="1"/>
  <c r="K2013" i="4"/>
  <c r="I2013" i="4" s="1"/>
  <c r="L2012" i="4"/>
  <c r="K2012" i="4" s="1"/>
  <c r="J9745" i="4"/>
  <c r="K7037" i="4"/>
  <c r="I7037" i="4" s="1"/>
  <c r="L7036" i="4"/>
  <c r="K7036" i="4" s="1"/>
  <c r="J1607" i="4"/>
  <c r="L10124" i="4"/>
  <c r="J10074" i="4"/>
  <c r="T24" i="1" s="1"/>
  <c r="J512" i="4"/>
  <c r="J545" i="4" s="1"/>
  <c r="I513" i="4"/>
  <c r="J4057" i="4"/>
  <c r="L11105" i="4"/>
  <c r="J9355" i="4"/>
  <c r="J9255" i="4" s="1"/>
  <c r="J1416" i="4"/>
  <c r="K4039" i="4"/>
  <c r="I4039" i="4" s="1"/>
  <c r="L4028" i="4"/>
  <c r="J9764" i="4"/>
  <c r="I6339" i="4"/>
  <c r="J6338" i="4"/>
  <c r="O1362" i="4"/>
  <c r="M1362" i="4"/>
  <c r="J9360" i="4"/>
  <c r="J9260" i="4" s="1"/>
  <c r="Z9" i="1"/>
  <c r="Z7" i="1" s="1"/>
  <c r="X9" i="1"/>
  <c r="X7" i="1" s="1"/>
  <c r="L9360" i="4"/>
  <c r="J9362" i="4"/>
  <c r="J9262" i="4" s="1"/>
  <c r="I6094" i="4"/>
  <c r="I9710" i="4" s="1"/>
  <c r="K9710" i="4"/>
  <c r="L9356" i="4"/>
  <c r="J9356" i="4"/>
  <c r="J9256" i="4" s="1"/>
  <c r="I4486" i="4"/>
  <c r="I9706" i="4" s="1"/>
  <c r="K9706" i="4"/>
  <c r="I1570" i="4"/>
  <c r="I9705" i="4" s="1"/>
  <c r="K9705" i="4"/>
  <c r="L9362" i="4"/>
  <c r="I6770" i="4"/>
  <c r="I9712" i="4" s="1"/>
  <c r="K9712" i="4"/>
  <c r="Y9" i="1"/>
  <c r="Y7" i="1" s="1"/>
  <c r="W9" i="1"/>
  <c r="W7" i="1" s="1"/>
  <c r="I7495" i="4"/>
  <c r="O4520" i="4"/>
  <c r="O4549" i="4" s="1"/>
  <c r="O4553" i="4" s="1"/>
  <c r="O4554" i="4" s="1"/>
  <c r="I342" i="4"/>
  <c r="I381" i="4"/>
  <c r="I10187" i="4" s="1"/>
  <c r="I9737" i="4" s="1"/>
  <c r="K4531" i="4"/>
  <c r="I4531" i="4" s="1"/>
  <c r="L10659" i="4"/>
  <c r="L11443" i="4"/>
  <c r="AA57" i="1"/>
  <c r="AA61" i="1" s="1"/>
  <c r="J10659" i="4"/>
  <c r="L10670" i="4"/>
  <c r="J10645" i="4"/>
  <c r="L10645" i="4"/>
  <c r="L10649" i="4"/>
  <c r="L10653" i="4"/>
  <c r="J10643" i="4"/>
  <c r="J10638" i="4"/>
  <c r="L10638" i="4"/>
  <c r="M10824" i="4"/>
  <c r="W41" i="1" s="1"/>
  <c r="M10652" i="4"/>
  <c r="N7617" i="4"/>
  <c r="M7617" i="4"/>
  <c r="M9217" i="4" s="1"/>
  <c r="L10643" i="4"/>
  <c r="J10653" i="4"/>
  <c r="P10660" i="4"/>
  <c r="P10674" i="4" s="1"/>
  <c r="M10874" i="4"/>
  <c r="W42" i="1" s="1"/>
  <c r="M10650" i="4"/>
  <c r="N10824" i="4"/>
  <c r="X41" i="1" s="1"/>
  <c r="N10652" i="4"/>
  <c r="O10824" i="4"/>
  <c r="Y41" i="1" s="1"/>
  <c r="O10652" i="4"/>
  <c r="J11524" i="4"/>
  <c r="T58" i="1" s="1"/>
  <c r="T57" i="1" s="1"/>
  <c r="T61" i="1" s="1"/>
  <c r="J11443" i="4"/>
  <c r="J11474" i="4" s="1"/>
  <c r="N10874" i="4"/>
  <c r="X42" i="1" s="1"/>
  <c r="N10650" i="4"/>
  <c r="O10874" i="4"/>
  <c r="Y42" i="1" s="1"/>
  <c r="O10650" i="4"/>
  <c r="O7617" i="4"/>
  <c r="J10670" i="4"/>
  <c r="J10649" i="4"/>
  <c r="I3569" i="4"/>
  <c r="M10249" i="4"/>
  <c r="O10249" i="4"/>
  <c r="N10249" i="4"/>
  <c r="P10249" i="4"/>
  <c r="N10524" i="4"/>
  <c r="X34" i="1" s="1"/>
  <c r="I2298" i="4"/>
  <c r="K6763" i="4"/>
  <c r="I6763" i="4" s="1"/>
  <c r="K11" i="4"/>
  <c r="I11" i="4" s="1"/>
  <c r="J10247" i="4"/>
  <c r="I1749" i="4"/>
  <c r="I808" i="4"/>
  <c r="I655" i="4"/>
  <c r="I901" i="4"/>
  <c r="I735" i="4"/>
  <c r="K7112" i="4"/>
  <c r="I7112" i="4" s="1"/>
  <c r="K6751" i="4"/>
  <c r="I2886" i="4"/>
  <c r="I7663" i="4"/>
  <c r="I1728" i="4"/>
  <c r="K7497" i="4"/>
  <c r="I7497" i="4" s="1"/>
  <c r="K6217" i="4"/>
  <c r="I6217" i="4" s="1"/>
  <c r="I7230" i="4"/>
  <c r="K5993" i="4"/>
  <c r="I5993" i="4" s="1"/>
  <c r="K262" i="4"/>
  <c r="I262" i="4" s="1"/>
  <c r="K101" i="4"/>
  <c r="I101" i="4" s="1"/>
  <c r="K708" i="4"/>
  <c r="I708" i="4" s="1"/>
  <c r="K201" i="4"/>
  <c r="I201" i="4" s="1"/>
  <c r="K64" i="4"/>
  <c r="I64" i="4" s="1"/>
  <c r="M369" i="4"/>
  <c r="M393" i="4" s="1"/>
  <c r="M9184" i="4" s="1"/>
  <c r="K7189" i="4"/>
  <c r="I7189" i="4" s="1"/>
  <c r="I6951" i="4"/>
  <c r="M2368" i="4"/>
  <c r="M2372" i="4" s="1"/>
  <c r="M2373" i="4" s="1"/>
  <c r="K7401" i="4"/>
  <c r="I7401" i="4" s="1"/>
  <c r="K2364" i="4"/>
  <c r="I2364" i="4" s="1"/>
  <c r="K370" i="4"/>
  <c r="I370" i="4" s="1"/>
  <c r="I4957" i="4"/>
  <c r="K6712" i="4"/>
  <c r="I6712" i="4" s="1"/>
  <c r="K1513" i="4"/>
  <c r="I1513" i="4" s="1"/>
  <c r="K1563" i="4"/>
  <c r="I1563" i="4" s="1"/>
  <c r="K745" i="4"/>
  <c r="I745" i="4" s="1"/>
  <c r="K441" i="4"/>
  <c r="I441" i="4" s="1"/>
  <c r="K6087" i="4"/>
  <c r="I6087" i="4" s="1"/>
  <c r="K6056" i="4"/>
  <c r="I6056" i="4" s="1"/>
  <c r="K679" i="4"/>
  <c r="I679" i="4" s="1"/>
  <c r="K1251" i="4"/>
  <c r="I1251" i="4" s="1"/>
  <c r="K7465" i="4"/>
  <c r="I7465" i="4" s="1"/>
  <c r="K6738" i="4"/>
  <c r="I6738" i="4" s="1"/>
  <c r="K230" i="4"/>
  <c r="I230" i="4" s="1"/>
  <c r="K6036" i="4"/>
  <c r="I6036" i="4" s="1"/>
  <c r="K5952" i="4"/>
  <c r="I5952" i="4" s="1"/>
  <c r="I5984" i="4"/>
  <c r="I7461" i="4"/>
  <c r="I6848" i="4"/>
  <c r="I6602" i="4"/>
  <c r="K7631" i="4"/>
  <c r="I7631" i="4" s="1"/>
  <c r="K144" i="4"/>
  <c r="I144" i="4" s="1"/>
  <c r="P11424" i="4"/>
  <c r="Z55" i="1" s="1"/>
  <c r="K6785" i="4"/>
  <c r="I6785" i="4" s="1"/>
  <c r="K6783" i="4"/>
  <c r="I6783" i="4" s="1"/>
  <c r="K851" i="4"/>
  <c r="I851" i="4" s="1"/>
  <c r="K1009" i="4"/>
  <c r="I1009" i="4" s="1"/>
  <c r="K1068" i="4"/>
  <c r="I1068" i="4" s="1"/>
  <c r="K7315" i="4"/>
  <c r="I7315" i="4" s="1"/>
  <c r="I5383" i="4"/>
  <c r="I4789" i="4"/>
  <c r="I4119" i="4"/>
  <c r="I6800" i="4"/>
  <c r="I4928" i="4"/>
  <c r="I4521" i="4"/>
  <c r="I4069" i="4"/>
  <c r="I3892" i="4"/>
  <c r="I3707" i="4"/>
  <c r="I3531" i="4"/>
  <c r="I3346" i="4"/>
  <c r="I3167" i="4"/>
  <c r="I2806" i="4"/>
  <c r="I2617" i="4"/>
  <c r="I2443" i="4"/>
  <c r="I2283" i="4"/>
  <c r="I1916" i="4"/>
  <c r="I1738" i="4"/>
  <c r="I4414" i="4"/>
  <c r="I2053" i="4"/>
  <c r="I7660" i="4"/>
  <c r="I6731" i="4"/>
  <c r="I5801" i="4"/>
  <c r="I5625" i="4"/>
  <c r="I5436" i="4"/>
  <c r="I341" i="4"/>
  <c r="I4602" i="4"/>
  <c r="I3689" i="4"/>
  <c r="I2458" i="4"/>
  <c r="I7438" i="4"/>
  <c r="I7016" i="4"/>
  <c r="I5251" i="4"/>
  <c r="I4888" i="4"/>
  <c r="I4374" i="4"/>
  <c r="I4200" i="4"/>
  <c r="I3649" i="4"/>
  <c r="I3476" i="4"/>
  <c r="I2750" i="4"/>
  <c r="I2559" i="4"/>
  <c r="I2349" i="4"/>
  <c r="I1779" i="4"/>
  <c r="I1185" i="4"/>
  <c r="I390" i="4"/>
  <c r="I6412" i="4"/>
  <c r="I4215" i="4"/>
  <c r="I7355" i="4"/>
  <c r="I6543" i="4"/>
  <c r="I6199" i="4"/>
  <c r="I5788" i="4"/>
  <c r="I5424" i="4"/>
  <c r="I5102" i="4"/>
  <c r="I1382" i="4"/>
  <c r="I304" i="4"/>
  <c r="I6240" i="4"/>
  <c r="I6113" i="4"/>
  <c r="K7264" i="4"/>
  <c r="I7264" i="4" s="1"/>
  <c r="K7149" i="4"/>
  <c r="I7149" i="4" s="1"/>
  <c r="K523" i="4"/>
  <c r="I523" i="4" s="1"/>
  <c r="K7579" i="4"/>
  <c r="I7579" i="4" s="1"/>
  <c r="J345" i="4"/>
  <c r="K1051" i="4"/>
  <c r="I1051" i="4" s="1"/>
  <c r="K1498" i="4"/>
  <c r="I1498" i="4" s="1"/>
  <c r="K779" i="4"/>
  <c r="I779" i="4" s="1"/>
  <c r="K1163" i="4"/>
  <c r="I1163" i="4" s="1"/>
  <c r="K430" i="4"/>
  <c r="I430" i="4" s="1"/>
  <c r="K1241" i="4"/>
  <c r="I1241" i="4" s="1"/>
  <c r="J1073" i="4"/>
  <c r="K346" i="4"/>
  <c r="I346" i="4" s="1"/>
  <c r="K30" i="4"/>
  <c r="K571" i="4"/>
  <c r="I571" i="4" s="1"/>
  <c r="N10" i="4"/>
  <c r="N39" i="4" s="1"/>
  <c r="N47" i="4" s="1"/>
  <c r="K422" i="4"/>
  <c r="I422" i="4" s="1"/>
  <c r="K7095" i="4"/>
  <c r="I7095" i="4" s="1"/>
  <c r="K982" i="4"/>
  <c r="I982" i="4" s="1"/>
  <c r="J560" i="4"/>
  <c r="J591" i="4" s="1"/>
  <c r="K334" i="4"/>
  <c r="I334" i="4" s="1"/>
  <c r="K1272" i="4"/>
  <c r="I1272" i="4" s="1"/>
  <c r="I6611" i="4"/>
  <c r="I5829" i="4"/>
  <c r="I5638" i="4"/>
  <c r="I1375" i="4"/>
  <c r="I286" i="4"/>
  <c r="I5292" i="4"/>
  <c r="I4172" i="4"/>
  <c r="I3547" i="4"/>
  <c r="I2911" i="4"/>
  <c r="I7085" i="4"/>
  <c r="I6409" i="4"/>
  <c r="I6227" i="4"/>
  <c r="I5181" i="4"/>
  <c r="I4996" i="4"/>
  <c r="I4543" i="4"/>
  <c r="I4280" i="4"/>
  <c r="I4091" i="4"/>
  <c r="I3918" i="4"/>
  <c r="I3729" i="4"/>
  <c r="I3557" i="4"/>
  <c r="I3368" i="4"/>
  <c r="I3194" i="4"/>
  <c r="I3003" i="4"/>
  <c r="I2831" i="4"/>
  <c r="I2640" i="4"/>
  <c r="I2468" i="4"/>
  <c r="I2308" i="4"/>
  <c r="I1769" i="4"/>
  <c r="I301" i="4"/>
  <c r="K6186" i="4"/>
  <c r="I6186" i="4" s="1"/>
  <c r="I4546" i="4"/>
  <c r="I3184" i="4"/>
  <c r="I2242" i="4"/>
  <c r="I54" i="4"/>
  <c r="I6998" i="4"/>
  <c r="I6504" i="4"/>
  <c r="I5844" i="4"/>
  <c r="I5656" i="4"/>
  <c r="I5480" i="4"/>
  <c r="I4652" i="4"/>
  <c r="I972" i="4"/>
  <c r="I36" i="4"/>
  <c r="I3757" i="4"/>
  <c r="I2765" i="4"/>
  <c r="I7487" i="4"/>
  <c r="I6810" i="4"/>
  <c r="I6388" i="4"/>
  <c r="I5273" i="4"/>
  <c r="I4913" i="4"/>
  <c r="I4417" i="4"/>
  <c r="I4230" i="4"/>
  <c r="I4053" i="4"/>
  <c r="I3867" i="4"/>
  <c r="I3692" i="4"/>
  <c r="I3506" i="4"/>
  <c r="I3330" i="4"/>
  <c r="I3141" i="4"/>
  <c r="I2966" i="4"/>
  <c r="I2781" i="4"/>
  <c r="I2602" i="4"/>
  <c r="I2405" i="4"/>
  <c r="I2202" i="4"/>
  <c r="I1834" i="4"/>
  <c r="I1632" i="4"/>
  <c r="I1442" i="4"/>
  <c r="I1262" i="4"/>
  <c r="I3305" i="4"/>
  <c r="I2577" i="4"/>
  <c r="I6569" i="4"/>
  <c r="K6107" i="4"/>
  <c r="I6107" i="4" s="1"/>
  <c r="I5819" i="4"/>
  <c r="I5641" i="4"/>
  <c r="I5454" i="4"/>
  <c r="I5132" i="4"/>
  <c r="I4773" i="4"/>
  <c r="I4898" i="4"/>
  <c r="I3852" i="4"/>
  <c r="I2941" i="4"/>
  <c r="I6451" i="4"/>
  <c r="I496" i="4"/>
  <c r="I70" i="4"/>
  <c r="I586" i="4"/>
  <c r="I253" i="4"/>
  <c r="K4500" i="4"/>
  <c r="I4500" i="4" s="1"/>
  <c r="K4485" i="4"/>
  <c r="I4485" i="4" s="1"/>
  <c r="K6769" i="4"/>
  <c r="I6769" i="4" s="1"/>
  <c r="I6586" i="4"/>
  <c r="I5804" i="4"/>
  <c r="I5615" i="4"/>
  <c r="I1351" i="4"/>
  <c r="I3516" i="4"/>
  <c r="I6379" i="4"/>
  <c r="I6202" i="4"/>
  <c r="I5156" i="4"/>
  <c r="I4254" i="4"/>
  <c r="I2981" i="4"/>
  <c r="I3151" i="4"/>
  <c r="I4785" i="4"/>
  <c r="I4627" i="4"/>
  <c r="I6361" i="4"/>
  <c r="I6364" i="4"/>
  <c r="I4010" i="4"/>
  <c r="I3838" i="4"/>
  <c r="I3286" i="4"/>
  <c r="I3111" i="4"/>
  <c r="I2158" i="4"/>
  <c r="I5011" i="4"/>
  <c r="I3061" i="4"/>
  <c r="K6904" i="4"/>
  <c r="I6904" i="4" s="1"/>
  <c r="I5598" i="4"/>
  <c r="I4748" i="4"/>
  <c r="I4815" i="4"/>
  <c r="I3667" i="4"/>
  <c r="I2722" i="4"/>
  <c r="I6527" i="4"/>
  <c r="K6073" i="4"/>
  <c r="I6073" i="4" s="1"/>
  <c r="K1453" i="4"/>
  <c r="I1453" i="4" s="1"/>
  <c r="K1580" i="4"/>
  <c r="I1580" i="4" s="1"/>
  <c r="K725" i="4"/>
  <c r="I725" i="4" s="1"/>
  <c r="K7606" i="4"/>
  <c r="I7606" i="4" s="1"/>
  <c r="K6115" i="4"/>
  <c r="I6115" i="4" s="1"/>
  <c r="K865" i="4"/>
  <c r="I865" i="4" s="1"/>
  <c r="K769" i="4"/>
  <c r="I769" i="4" s="1"/>
  <c r="K1000" i="4"/>
  <c r="I1000" i="4" s="1"/>
  <c r="K933" i="4"/>
  <c r="I933" i="4" s="1"/>
  <c r="K1014" i="4"/>
  <c r="I1014" i="4" s="1"/>
  <c r="K7279" i="4"/>
  <c r="I7279" i="4" s="1"/>
  <c r="K1074" i="4"/>
  <c r="I1074" i="4" s="1"/>
  <c r="K7183" i="4"/>
  <c r="I7183" i="4" s="1"/>
  <c r="K151" i="4"/>
  <c r="I151" i="4" s="1"/>
  <c r="K6703" i="4"/>
  <c r="I6703" i="4" s="1"/>
  <c r="K617" i="4"/>
  <c r="I617" i="4" s="1"/>
  <c r="K379" i="4"/>
  <c r="I379" i="4" s="1"/>
  <c r="K7545" i="4"/>
  <c r="I7545" i="4" s="1"/>
  <c r="K1477" i="4"/>
  <c r="I1477" i="4" s="1"/>
  <c r="K1112" i="4"/>
  <c r="I1112" i="4" s="1"/>
  <c r="K20" i="4"/>
  <c r="I20" i="4" s="1"/>
  <c r="K7448" i="4"/>
  <c r="I7448" i="4" s="1"/>
  <c r="K1323" i="4"/>
  <c r="I1323" i="4" s="1"/>
  <c r="I6874" i="4"/>
  <c r="I5759" i="4"/>
  <c r="I5586" i="4"/>
  <c r="I5358" i="4"/>
  <c r="I4745" i="4"/>
  <c r="I107" i="4"/>
  <c r="I5965" i="4"/>
  <c r="I4846" i="4"/>
  <c r="I4094" i="4"/>
  <c r="I3491" i="4"/>
  <c r="I2700" i="4"/>
  <c r="I7510" i="4"/>
  <c r="I5302" i="4"/>
  <c r="I4856" i="4"/>
  <c r="I4402" i="4"/>
  <c r="I4212" i="4"/>
  <c r="I3849" i="4"/>
  <c r="I3677" i="4"/>
  <c r="I3488" i="4"/>
  <c r="I3315" i="4"/>
  <c r="I2951" i="4"/>
  <c r="I2762" i="4"/>
  <c r="I2587" i="4"/>
  <c r="I2420" i="4"/>
  <c r="I2239" i="4"/>
  <c r="I2063" i="4"/>
  <c r="I1872" i="4"/>
  <c r="I1713" i="4"/>
  <c r="I3998" i="4"/>
  <c r="I3126" i="4"/>
  <c r="I1875" i="4"/>
  <c r="I7637" i="4"/>
  <c r="I7139" i="4"/>
  <c r="K6918" i="4"/>
  <c r="I6918" i="4" s="1"/>
  <c r="I6654" i="4"/>
  <c r="I6157" i="4"/>
  <c r="I5778" i="4"/>
  <c r="I5601" i="4"/>
  <c r="I5414" i="4"/>
  <c r="I4763" i="4"/>
  <c r="I1231" i="4"/>
  <c r="I324" i="4"/>
  <c r="I7012" i="4"/>
  <c r="I4336" i="4"/>
  <c r="I3637" i="4"/>
  <c r="I1608" i="4"/>
  <c r="I6964" i="4"/>
  <c r="I6321" i="4"/>
  <c r="I5222" i="4"/>
  <c r="I4828" i="4"/>
  <c r="I4352" i="4"/>
  <c r="I4175" i="4"/>
  <c r="I3988" i="4"/>
  <c r="I3812" i="4"/>
  <c r="I3627" i="4"/>
  <c r="I3451" i="4"/>
  <c r="I3265" i="4"/>
  <c r="I3086" i="4"/>
  <c r="I2901" i="4"/>
  <c r="I2725" i="4"/>
  <c r="I2537" i="4"/>
  <c r="I2324" i="4"/>
  <c r="I2136" i="4"/>
  <c r="I1752" i="4"/>
  <c r="I1102" i="4"/>
  <c r="I4981" i="4"/>
  <c r="I3908" i="4"/>
  <c r="I2076" i="4"/>
  <c r="I1459" i="4"/>
  <c r="I6858" i="4"/>
  <c r="I6501" i="4"/>
  <c r="I6176" i="4"/>
  <c r="I5762" i="4"/>
  <c r="I5576" i="4"/>
  <c r="I5398" i="4"/>
  <c r="I5078" i="4"/>
  <c r="I4692" i="4"/>
  <c r="I1466" i="4"/>
  <c r="I1355" i="4"/>
  <c r="I267" i="4"/>
  <c r="I3426" i="4"/>
  <c r="I2522" i="4"/>
  <c r="I171" i="4"/>
  <c r="I448" i="4"/>
  <c r="I538" i="4"/>
  <c r="I4571" i="4"/>
  <c r="K7292" i="4"/>
  <c r="I7292" i="4" s="1"/>
  <c r="I6824" i="4"/>
  <c r="I6437" i="4"/>
  <c r="K6780" i="4"/>
  <c r="I6780" i="4" s="1"/>
  <c r="K6104" i="4"/>
  <c r="I6104" i="4" s="1"/>
  <c r="K4502" i="4"/>
  <c r="I4502" i="4" s="1"/>
  <c r="K7409" i="4"/>
  <c r="I7409" i="4" s="1"/>
  <c r="K6112" i="4"/>
  <c r="I6112" i="4" s="1"/>
  <c r="K4496" i="4"/>
  <c r="I4496" i="4" s="1"/>
  <c r="K1401" i="4"/>
  <c r="I1401" i="4" s="1"/>
  <c r="K7425" i="4"/>
  <c r="I7425" i="4" s="1"/>
  <c r="K7365" i="4"/>
  <c r="I7365" i="4" s="1"/>
  <c r="K1127" i="4"/>
  <c r="I1127" i="4" s="1"/>
  <c r="K4479" i="4"/>
  <c r="I4479" i="4" s="1"/>
  <c r="K1586" i="4"/>
  <c r="I1586" i="4" s="1"/>
  <c r="K910" i="4"/>
  <c r="I910" i="4" s="1"/>
  <c r="K698" i="4"/>
  <c r="I698" i="4" s="1"/>
  <c r="K7331" i="4"/>
  <c r="I7331" i="4" s="1"/>
  <c r="K818" i="4"/>
  <c r="I818" i="4" s="1"/>
  <c r="K6109" i="4"/>
  <c r="I6109" i="4" s="1"/>
  <c r="K1237" i="4"/>
  <c r="I1237" i="4" s="1"/>
  <c r="K775" i="4"/>
  <c r="I775" i="4" s="1"/>
  <c r="K7176" i="4"/>
  <c r="I7176" i="4" s="1"/>
  <c r="K1569" i="4"/>
  <c r="I1569" i="4" s="1"/>
  <c r="I7061" i="4"/>
  <c r="I6693" i="4"/>
  <c r="I6518" i="4"/>
  <c r="I6160" i="4"/>
  <c r="I5736" i="4"/>
  <c r="I5561" i="4"/>
  <c r="I5142" i="4"/>
  <c r="K4952" i="4"/>
  <c r="I4952" i="4" s="1"/>
  <c r="I4723" i="4"/>
  <c r="I92" i="4"/>
  <c r="K4612" i="4"/>
  <c r="I4612" i="4" s="1"/>
  <c r="I3972" i="4"/>
  <c r="I3275" i="4"/>
  <c r="I1900" i="4"/>
  <c r="I6967" i="4"/>
  <c r="I6324" i="4"/>
  <c r="I6064" i="4"/>
  <c r="I5277" i="4"/>
  <c r="I4831" i="4"/>
  <c r="I4377" i="4"/>
  <c r="I4190" i="4"/>
  <c r="I4013" i="4"/>
  <c r="I3828" i="4"/>
  <c r="I3652" i="4"/>
  <c r="I3466" i="4"/>
  <c r="I3289" i="4"/>
  <c r="I3101" i="4"/>
  <c r="I2926" i="4"/>
  <c r="I2740" i="4"/>
  <c r="I2562" i="4"/>
  <c r="I2390" i="4"/>
  <c r="I2217" i="4"/>
  <c r="I2037" i="4"/>
  <c r="I1850" i="4"/>
  <c r="I1669" i="4"/>
  <c r="I1288" i="4"/>
  <c r="I6308" i="4"/>
  <c r="I5942" i="4"/>
  <c r="I5236" i="4"/>
  <c r="I3929" i="4"/>
  <c r="I3083" i="4"/>
  <c r="I1629" i="4"/>
  <c r="I7535" i="4"/>
  <c r="I6628" i="4"/>
  <c r="I6134" i="4"/>
  <c r="I5923" i="4"/>
  <c r="I5746" i="4"/>
  <c r="I5558" i="4"/>
  <c r="I5355" i="4"/>
  <c r="I5114" i="4"/>
  <c r="I4733" i="4"/>
  <c r="I630" i="4"/>
  <c r="I207" i="4"/>
  <c r="I4270" i="4"/>
  <c r="I3448" i="4"/>
  <c r="I2267" i="4"/>
  <c r="I7327" i="4"/>
  <c r="I6299" i="4"/>
  <c r="I6027" i="4"/>
  <c r="I5196" i="4"/>
  <c r="I4993" i="4"/>
  <c r="I4584" i="4"/>
  <c r="I4320" i="4"/>
  <c r="I4131" i="4"/>
  <c r="I3958" i="4"/>
  <c r="I3769" i="4"/>
  <c r="I3597" i="4"/>
  <c r="I3408" i="4"/>
  <c r="I3044" i="4"/>
  <c r="I2871" i="4"/>
  <c r="I2681" i="4"/>
  <c r="I2507" i="4"/>
  <c r="I2280" i="4"/>
  <c r="I1913" i="4"/>
  <c r="I1710" i="4"/>
  <c r="I3809" i="4"/>
  <c r="I3006" i="4"/>
  <c r="I1831" i="4"/>
  <c r="I7666" i="4"/>
  <c r="I7298" i="4"/>
  <c r="I7065" i="4"/>
  <c r="I6670" i="4"/>
  <c r="I6478" i="4"/>
  <c r="I6144" i="4"/>
  <c r="I5910" i="4"/>
  <c r="I5718" i="4"/>
  <c r="I5546" i="4"/>
  <c r="I5373" i="4"/>
  <c r="I4667" i="4"/>
  <c r="K2669" i="4"/>
  <c r="I2669" i="4" s="1"/>
  <c r="I1313" i="4"/>
  <c r="I4292" i="4"/>
  <c r="I3396" i="4"/>
  <c r="I2479" i="4"/>
  <c r="K7240" i="4"/>
  <c r="I7240" i="4" s="1"/>
  <c r="I6108" i="4"/>
  <c r="I5021" i="4"/>
  <c r="K6402" i="4"/>
  <c r="I6402" i="4" s="1"/>
  <c r="K891" i="4"/>
  <c r="I891" i="4" s="1"/>
  <c r="K7390" i="4"/>
  <c r="I7390" i="4" s="1"/>
  <c r="K6455" i="4"/>
  <c r="I6455" i="4" s="1"/>
  <c r="K939" i="4"/>
  <c r="I939" i="4" s="1"/>
  <c r="K1369" i="4"/>
  <c r="I1369" i="4" s="1"/>
  <c r="I2547" i="4"/>
  <c r="K1550" i="4"/>
  <c r="I1550" i="4" s="1"/>
  <c r="K242" i="4"/>
  <c r="I242" i="4" s="1"/>
  <c r="K1201" i="4"/>
  <c r="I1201" i="4" s="1"/>
  <c r="K6977" i="4"/>
  <c r="I6977" i="4" s="1"/>
  <c r="I1582" i="4"/>
  <c r="K458" i="4"/>
  <c r="I458" i="4" s="1"/>
  <c r="K359" i="4"/>
  <c r="I359" i="4" s="1"/>
  <c r="K1509" i="4"/>
  <c r="I1509" i="4" s="1"/>
  <c r="K478" i="4"/>
  <c r="I478" i="4" s="1"/>
  <c r="K665" i="4"/>
  <c r="I665" i="4" s="1"/>
  <c r="K7647" i="4"/>
  <c r="K295" i="4"/>
  <c r="I295" i="4" s="1"/>
  <c r="K1392" i="4"/>
  <c r="I1392" i="4" s="1"/>
  <c r="K1219" i="4"/>
  <c r="I1219" i="4" s="1"/>
  <c r="I6667" i="4"/>
  <c r="I6488" i="4"/>
  <c r="I5881" i="4"/>
  <c r="I5706" i="4"/>
  <c r="I5518" i="4"/>
  <c r="I5117" i="4"/>
  <c r="I4664" i="4"/>
  <c r="I412" i="4"/>
  <c r="I4392" i="4"/>
  <c r="I3787" i="4"/>
  <c r="I3206" i="4"/>
  <c r="I2380" i="4"/>
  <c r="I6922" i="4"/>
  <c r="I6281" i="4"/>
  <c r="I6004" i="4"/>
  <c r="I4333" i="4"/>
  <c r="I4160" i="4"/>
  <c r="I3969" i="4"/>
  <c r="I3797" i="4"/>
  <c r="I3609" i="4"/>
  <c r="I3436" i="4"/>
  <c r="I3246" i="4"/>
  <c r="I3071" i="4"/>
  <c r="I2883" i="4"/>
  <c r="I2710" i="4"/>
  <c r="I2519" i="4"/>
  <c r="I2187" i="4"/>
  <c r="I1819" i="4"/>
  <c r="I1647" i="4"/>
  <c r="I583" i="4"/>
  <c r="I135" i="4"/>
  <c r="I6284" i="4"/>
  <c r="I3877" i="4"/>
  <c r="I2821" i="4"/>
  <c r="I6871" i="4"/>
  <c r="I6583" i="4"/>
  <c r="I5900" i="4"/>
  <c r="I5721" i="4"/>
  <c r="I5536" i="4"/>
  <c r="I5333" i="4"/>
  <c r="I5092" i="4"/>
  <c r="I4708" i="4"/>
  <c r="I1040" i="4"/>
  <c r="I607" i="4"/>
  <c r="I191" i="4"/>
  <c r="I4150" i="4"/>
  <c r="I2843" i="4"/>
  <c r="I2177" i="4"/>
  <c r="I7305" i="4"/>
  <c r="I6268" i="4"/>
  <c r="I4971" i="4"/>
  <c r="I4561" i="4"/>
  <c r="I4295" i="4"/>
  <c r="I4109" i="4"/>
  <c r="I3932" i="4"/>
  <c r="I3747" i="4"/>
  <c r="I3572" i="4"/>
  <c r="I3386" i="4"/>
  <c r="I3209" i="4"/>
  <c r="I3021" i="4"/>
  <c r="I2846" i="4"/>
  <c r="I2659" i="4"/>
  <c r="I2482" i="4"/>
  <c r="I2257" i="4"/>
  <c r="I2079" i="4"/>
  <c r="I1890" i="4"/>
  <c r="I1688" i="4"/>
  <c r="I5317" i="4"/>
  <c r="I4872" i="4"/>
  <c r="I2643" i="4"/>
  <c r="I1810" i="4"/>
  <c r="I6624" i="4"/>
  <c r="I5884" i="4"/>
  <c r="I5696" i="4"/>
  <c r="I5521" i="4"/>
  <c r="I5343" i="4"/>
  <c r="I5261" i="4"/>
  <c r="I4239" i="4"/>
  <c r="I3371" i="4"/>
  <c r="I541" i="4"/>
  <c r="I5464" i="4"/>
  <c r="J1067" i="4"/>
  <c r="K6093" i="4"/>
  <c r="I6093" i="4" s="1"/>
  <c r="I6988" i="4"/>
  <c r="I6644" i="4"/>
  <c r="I6462" i="4"/>
  <c r="I5859" i="4"/>
  <c r="I5681" i="4"/>
  <c r="I5496" i="4"/>
  <c r="I5075" i="4"/>
  <c r="I4642" i="4"/>
  <c r="I633" i="4"/>
  <c r="I7513" i="4"/>
  <c r="I4362" i="4"/>
  <c r="I3732" i="4"/>
  <c r="I2963" i="4"/>
  <c r="I2199" i="4"/>
  <c r="I1672" i="4"/>
  <c r="I7108" i="4"/>
  <c r="I6258" i="4"/>
  <c r="I5212" i="4"/>
  <c r="I5052" i="4"/>
  <c r="I4587" i="4"/>
  <c r="I4310" i="4"/>
  <c r="I4134" i="4"/>
  <c r="I3948" i="4"/>
  <c r="I3772" i="4"/>
  <c r="I3587" i="4"/>
  <c r="I3411" i="4"/>
  <c r="I3047" i="4"/>
  <c r="I2861" i="4"/>
  <c r="I2684" i="4"/>
  <c r="I2497" i="4"/>
  <c r="I2339" i="4"/>
  <c r="I2161" i="4"/>
  <c r="I1790" i="4"/>
  <c r="I1358" i="4"/>
  <c r="I6828" i="4"/>
  <c r="I3612" i="4"/>
  <c r="I2402" i="4"/>
  <c r="I6559" i="4"/>
  <c r="I5869" i="4"/>
  <c r="I5678" i="4"/>
  <c r="I5506" i="4"/>
  <c r="I5062" i="4"/>
  <c r="I4682" i="4"/>
  <c r="I1347" i="4"/>
  <c r="I4050" i="4"/>
  <c r="I2791" i="4"/>
  <c r="I2146" i="4"/>
  <c r="I493" i="4"/>
  <c r="I7132" i="4"/>
  <c r="I6895" i="4"/>
  <c r="I6427" i="4"/>
  <c r="I6243" i="4"/>
  <c r="I4938" i="4"/>
  <c r="I4251" i="4"/>
  <c r="I4079" i="4"/>
  <c r="I3889" i="4"/>
  <c r="I3717" i="4"/>
  <c r="I3528" i="4"/>
  <c r="I3356" i="4"/>
  <c r="I3164" i="4"/>
  <c r="I2991" i="4"/>
  <c r="I2803" i="4"/>
  <c r="I2627" i="4"/>
  <c r="I2430" i="4"/>
  <c r="I2227" i="4"/>
  <c r="I2034" i="4"/>
  <c r="I1860" i="4"/>
  <c r="I1657" i="4"/>
  <c r="I1285" i="4"/>
  <c r="I73" i="4"/>
  <c r="I5171" i="4"/>
  <c r="I3327" i="4"/>
  <c r="I2599" i="4"/>
  <c r="I1698" i="4"/>
  <c r="I5841" i="4"/>
  <c r="I5666" i="4"/>
  <c r="I5477" i="4"/>
  <c r="I5153" i="4"/>
  <c r="I4805" i="4"/>
  <c r="I5193" i="4"/>
  <c r="I3249" i="4"/>
  <c r="I468" i="4"/>
  <c r="K7557" i="4"/>
  <c r="I7557" i="4" s="1"/>
  <c r="K1341" i="4"/>
  <c r="I1341" i="4" s="1"/>
  <c r="K839" i="4"/>
  <c r="I839" i="4" s="1"/>
  <c r="I387" i="4"/>
  <c r="I113" i="4"/>
  <c r="I561" i="4"/>
  <c r="L11097" i="4"/>
  <c r="L11115" i="4"/>
  <c r="L11098" i="4"/>
  <c r="L10231" i="4"/>
  <c r="I10614" i="4"/>
  <c r="I10264" i="4" s="1"/>
  <c r="K11362" i="4"/>
  <c r="K9962" i="4"/>
  <c r="K10207" i="4"/>
  <c r="K9757" i="4" s="1"/>
  <c r="K10106" i="4"/>
  <c r="K11405" i="4"/>
  <c r="K10155" i="4"/>
  <c r="K9855" i="4"/>
  <c r="K10403" i="4"/>
  <c r="K10599" i="4"/>
  <c r="I10697" i="4"/>
  <c r="I10647" i="4" s="1"/>
  <c r="K11245" i="4"/>
  <c r="K11170" i="4"/>
  <c r="K10370" i="4"/>
  <c r="I10211" i="4"/>
  <c r="I9761" i="4" s="1"/>
  <c r="K11360" i="4"/>
  <c r="K9960" i="4"/>
  <c r="K9948" i="4"/>
  <c r="I10744" i="4"/>
  <c r="I10644" i="4" s="1"/>
  <c r="K10688" i="4"/>
  <c r="K9306" i="4"/>
  <c r="K9455" i="4"/>
  <c r="K10770" i="4"/>
  <c r="K9967" i="4"/>
  <c r="K10615" i="4"/>
  <c r="K10838" i="4"/>
  <c r="K10820" i="4"/>
  <c r="K11266" i="4"/>
  <c r="K11264" i="4"/>
  <c r="K9412" i="4"/>
  <c r="K11395" i="4"/>
  <c r="I11243" i="4"/>
  <c r="I11093" i="4" s="1"/>
  <c r="K11194" i="4"/>
  <c r="I11097" i="4"/>
  <c r="I10220" i="4"/>
  <c r="I9770" i="4" s="1"/>
  <c r="I10178" i="4"/>
  <c r="I9728" i="4" s="1"/>
  <c r="I10202" i="4"/>
  <c r="I9752" i="4" s="1"/>
  <c r="K10204" i="4"/>
  <c r="K9754" i="4" s="1"/>
  <c r="L10264" i="4"/>
  <c r="K11364" i="4"/>
  <c r="K9305" i="4"/>
  <c r="K10593" i="4"/>
  <c r="K10217" i="4"/>
  <c r="I11365" i="4"/>
  <c r="I11115" i="4" s="1"/>
  <c r="K10164" i="4"/>
  <c r="K11254" i="4"/>
  <c r="K10394" i="4"/>
  <c r="K10162" i="4"/>
  <c r="K9862" i="4"/>
  <c r="K10795" i="4"/>
  <c r="K9860" i="4"/>
  <c r="K11354" i="4"/>
  <c r="K10196" i="4"/>
  <c r="K10094" i="4"/>
  <c r="K9605" i="4"/>
  <c r="K10803" i="4"/>
  <c r="K10195" i="4"/>
  <c r="K10743" i="4"/>
  <c r="K9910" i="4"/>
  <c r="K10218" i="4"/>
  <c r="K9768" i="4" s="1"/>
  <c r="I10191" i="4"/>
  <c r="I9741" i="4" s="1"/>
  <c r="K10192" i="4"/>
  <c r="K9742" i="4" s="1"/>
  <c r="K11366" i="4"/>
  <c r="K9612" i="4"/>
  <c r="K10709" i="4"/>
  <c r="K9556" i="4"/>
  <c r="K10695" i="4"/>
  <c r="K9845" i="4"/>
  <c r="I10179" i="4"/>
  <c r="I9729" i="4" s="1"/>
  <c r="K10067" i="4"/>
  <c r="K10415" i="4"/>
  <c r="K9610" i="4"/>
  <c r="K10596" i="4"/>
  <c r="I10188" i="4"/>
  <c r="I9738" i="4" s="1"/>
  <c r="K11414" i="4"/>
  <c r="K9312" i="4"/>
  <c r="K11406" i="4"/>
  <c r="K10006" i="4"/>
  <c r="K10355" i="4"/>
  <c r="K10699" i="4"/>
  <c r="K11593" i="4"/>
  <c r="K11624" i="4" s="1"/>
  <c r="U60" i="1" s="1"/>
  <c r="K10343" i="4"/>
  <c r="K10611" i="4"/>
  <c r="I10652" i="4"/>
  <c r="K11396" i="4"/>
  <c r="I10216" i="4"/>
  <c r="I9766" i="4" s="1"/>
  <c r="K10062" i="4"/>
  <c r="K9456" i="4"/>
  <c r="K11255" i="4"/>
  <c r="K9805" i="4"/>
  <c r="I10193" i="4"/>
  <c r="I9743" i="4" s="1"/>
  <c r="I11211" i="4"/>
  <c r="I11111" i="4" s="1"/>
  <c r="L11118" i="4"/>
  <c r="L11093" i="4"/>
  <c r="L11111" i="4"/>
  <c r="L10233" i="4"/>
  <c r="K10112" i="4"/>
  <c r="K9812" i="4"/>
  <c r="K9956" i="4"/>
  <c r="K11155" i="4"/>
  <c r="K10005" i="4"/>
  <c r="K10299" i="4"/>
  <c r="K11260" i="4"/>
  <c r="K10411" i="4"/>
  <c r="K10110" i="4"/>
  <c r="K9810" i="4"/>
  <c r="K11244" i="4"/>
  <c r="K10788" i="4"/>
  <c r="K11263" i="4"/>
  <c r="K9506" i="4"/>
  <c r="K9405" i="4"/>
  <c r="K10703" i="4"/>
  <c r="L11624" i="4"/>
  <c r="V60" i="1" s="1"/>
  <c r="I10190" i="4"/>
  <c r="I9740" i="4" s="1"/>
  <c r="K11204" i="4"/>
  <c r="K11270" i="4"/>
  <c r="K10420" i="4"/>
  <c r="K10117" i="4"/>
  <c r="K10214" i="4"/>
  <c r="K10198" i="4"/>
  <c r="K10404" i="4"/>
  <c r="K9462" i="4"/>
  <c r="K10409" i="4"/>
  <c r="K11404" i="4"/>
  <c r="I10221" i="4"/>
  <c r="I9771" i="4" s="1"/>
  <c r="K10850" i="4"/>
  <c r="K10650" i="4" s="1"/>
  <c r="K11236" i="4"/>
  <c r="K11086" i="4" s="1"/>
  <c r="I10197" i="4"/>
  <c r="I9747" i="4" s="1"/>
  <c r="I10185" i="4"/>
  <c r="I9735" i="4" s="1"/>
  <c r="K10186" i="4"/>
  <c r="K9736" i="4" s="1"/>
  <c r="I11318" i="4"/>
  <c r="I11118" i="4" s="1"/>
  <c r="L11100" i="4"/>
  <c r="K11164" i="4"/>
  <c r="K9505" i="4"/>
  <c r="K10843" i="4"/>
  <c r="K10293" i="4"/>
  <c r="K10114" i="4"/>
  <c r="K10602" i="4"/>
  <c r="I10767" i="4"/>
  <c r="I10667" i="4" s="1"/>
  <c r="K9864" i="4"/>
  <c r="K11412" i="4"/>
  <c r="K10095" i="4"/>
  <c r="K11267" i="4"/>
  <c r="K11410" i="4"/>
  <c r="K10010" i="4"/>
  <c r="I11350" i="4"/>
  <c r="I11100" i="4" s="1"/>
  <c r="K10594" i="4"/>
  <c r="K11196" i="4"/>
  <c r="K10356" i="4"/>
  <c r="K9906" i="4"/>
  <c r="K9555" i="4"/>
  <c r="K10361" i="4"/>
  <c r="I10383" i="4"/>
  <c r="I10233" i="4" s="1"/>
  <c r="K10181" i="4"/>
  <c r="K9731" i="4" s="1"/>
  <c r="I10182" i="4"/>
  <c r="I9732" i="4" s="1"/>
  <c r="L10248" i="4"/>
  <c r="K9562" i="4"/>
  <c r="K9560" i="4"/>
  <c r="K10304" i="4"/>
  <c r="K10096" i="4"/>
  <c r="I10180" i="4"/>
  <c r="I9730" i="4" s="1"/>
  <c r="K10017" i="4"/>
  <c r="K11214" i="4"/>
  <c r="I10213" i="4"/>
  <c r="I9763" i="4" s="1"/>
  <c r="I10208" i="4"/>
  <c r="I9758" i="4" s="1"/>
  <c r="K10156" i="4"/>
  <c r="K9856" i="4"/>
  <c r="K11205" i="4"/>
  <c r="K10055" i="4"/>
  <c r="K10597" i="4"/>
  <c r="K11195" i="4"/>
  <c r="K10311" i="4"/>
  <c r="K9510" i="4"/>
  <c r="K10354" i="4"/>
  <c r="I10200" i="4"/>
  <c r="I9750" i="4" s="1"/>
  <c r="K11394" i="4"/>
  <c r="K11262" i="4"/>
  <c r="K9912" i="4"/>
  <c r="K10605" i="4"/>
  <c r="K9955" i="4"/>
  <c r="I10201" i="4"/>
  <c r="I9751" i="4" s="1"/>
  <c r="K10499" i="4"/>
  <c r="K10524" i="4" s="1"/>
  <c r="U34" i="1" s="1"/>
  <c r="K10445" i="4"/>
  <c r="K11417" i="4"/>
  <c r="I10199" i="4"/>
  <c r="I9749" i="4" s="1"/>
  <c r="K11248" i="4"/>
  <c r="K11098" i="4" s="1"/>
  <c r="K10184" i="4"/>
  <c r="K9734" i="4" s="1"/>
  <c r="K10056" i="4"/>
  <c r="I10096" i="4"/>
  <c r="K10353" i="4"/>
  <c r="I10353" i="4"/>
  <c r="O10324" i="4"/>
  <c r="Y30" i="1" s="1"/>
  <c r="P10324" i="4"/>
  <c r="Z30" i="1" s="1"/>
  <c r="P10270" i="4"/>
  <c r="N214" i="4"/>
  <c r="N9179" i="4" s="1"/>
  <c r="M214" i="4"/>
  <c r="M9179" i="4" s="1"/>
  <c r="M10324" i="4"/>
  <c r="W30" i="1" s="1"/>
  <c r="J5250" i="4"/>
  <c r="N10324" i="4"/>
  <c r="X30" i="1" s="1"/>
  <c r="K10320" i="4"/>
  <c r="L5695" i="4"/>
  <c r="K5695" i="4" s="1"/>
  <c r="K10221" i="4"/>
  <c r="K9771" i="4" s="1"/>
  <c r="J3183" i="4"/>
  <c r="I11196" i="4"/>
  <c r="J2256" i="4"/>
  <c r="I10204" i="4"/>
  <c r="I9754" i="4" s="1"/>
  <c r="L2496" i="4"/>
  <c r="K2496" i="4" s="1"/>
  <c r="L3947" i="4"/>
  <c r="K3947" i="4" s="1"/>
  <c r="L3546" i="4"/>
  <c r="K3546" i="4" s="1"/>
  <c r="J6601" i="4"/>
  <c r="L3866" i="4"/>
  <c r="K3866" i="4" s="1"/>
  <c r="L2820" i="4"/>
  <c r="K2820" i="4" s="1"/>
  <c r="J5372" i="4"/>
  <c r="J369" i="4"/>
  <c r="J6257" i="4"/>
  <c r="L5941" i="4"/>
  <c r="K5941" i="4" s="1"/>
  <c r="I10356" i="4"/>
  <c r="J4641" i="4"/>
  <c r="I9906" i="4"/>
  <c r="I9555" i="4"/>
  <c r="J4351" i="4"/>
  <c r="J3425" i="4"/>
  <c r="I10615" i="4"/>
  <c r="K10197" i="4"/>
  <c r="K9747" i="4" s="1"/>
  <c r="L1768" i="4"/>
  <c r="K1768" i="4" s="1"/>
  <c r="K10199" i="4"/>
  <c r="K9749" i="4" s="1"/>
  <c r="J2457" i="4"/>
  <c r="L2739" i="4"/>
  <c r="K2739" i="4" s="1"/>
  <c r="K11350" i="4"/>
  <c r="K11100" i="4" s="1"/>
  <c r="L3786" i="4"/>
  <c r="K3786" i="4" s="1"/>
  <c r="J53" i="4"/>
  <c r="J4927" i="4"/>
  <c r="J6175" i="4"/>
  <c r="J11113" i="4"/>
  <c r="L411" i="4"/>
  <c r="K411" i="4" s="1"/>
  <c r="L2176" i="4"/>
  <c r="K2176" i="4" s="1"/>
  <c r="L4229" i="4"/>
  <c r="K4229" i="4" s="1"/>
  <c r="L4351" i="4"/>
  <c r="K4351" i="4" s="1"/>
  <c r="J5735" i="4"/>
  <c r="J6799" i="4"/>
  <c r="L4108" i="4"/>
  <c r="K4108" i="4" s="1"/>
  <c r="L4804" i="4"/>
  <c r="K4804" i="4" s="1"/>
  <c r="L4887" i="4"/>
  <c r="K4887" i="4" s="1"/>
  <c r="L11117" i="4"/>
  <c r="L6426" i="4"/>
  <c r="K6426" i="4" s="1"/>
  <c r="J11112" i="4"/>
  <c r="J10245" i="4"/>
  <c r="J5170" i="4"/>
  <c r="J5614" i="4"/>
  <c r="J1768" i="4"/>
  <c r="L1687" i="4"/>
  <c r="K1687" i="4" s="1"/>
  <c r="L6643" i="4"/>
  <c r="K6643" i="4" s="1"/>
  <c r="J3385" i="4"/>
  <c r="L5091" i="4"/>
  <c r="K5091" i="4" s="1"/>
  <c r="J4189" i="4"/>
  <c r="J3827" i="4"/>
  <c r="J3465" i="4"/>
  <c r="J3060" i="4"/>
  <c r="L1261" i="4"/>
  <c r="K1261" i="4" s="1"/>
  <c r="J4149" i="4"/>
  <c r="K3020" i="4"/>
  <c r="L5818" i="4"/>
  <c r="K5818" i="4" s="1"/>
  <c r="P11374" i="4"/>
  <c r="Z54" i="1" s="1"/>
  <c r="L654" i="4"/>
  <c r="K654" i="4" s="1"/>
  <c r="L3140" i="4"/>
  <c r="K3140" i="4" s="1"/>
  <c r="L1889" i="4"/>
  <c r="K1889" i="4" s="1"/>
  <c r="J5413" i="4"/>
  <c r="J5442" i="4" s="1"/>
  <c r="J5091" i="4"/>
  <c r="J2616" i="4"/>
  <c r="L3060" i="4"/>
  <c r="K3060" i="4" s="1"/>
  <c r="L4269" i="4"/>
  <c r="K4269" i="4" s="1"/>
  <c r="L3505" i="4"/>
  <c r="K3505" i="4" s="1"/>
  <c r="L5413" i="4"/>
  <c r="J9824" i="4"/>
  <c r="T19" i="1" s="1"/>
  <c r="J2419" i="4"/>
  <c r="L2780" i="4"/>
  <c r="K2780" i="4" s="1"/>
  <c r="L2338" i="4"/>
  <c r="K2338" i="4" s="1"/>
  <c r="N9374" i="4"/>
  <c r="L9324" i="4"/>
  <c r="J2216" i="4"/>
  <c r="X57" i="1"/>
  <c r="X61" i="1" s="1"/>
  <c r="L10474" i="4"/>
  <c r="P9374" i="4"/>
  <c r="L9874" i="4"/>
  <c r="J4601" i="4"/>
  <c r="J4631" i="4" s="1"/>
  <c r="L10024" i="4"/>
  <c r="J9574" i="4"/>
  <c r="T14" i="1" s="1"/>
  <c r="M9374" i="4"/>
  <c r="J10253" i="4"/>
  <c r="P10774" i="4"/>
  <c r="Z40" i="1" s="1"/>
  <c r="J4722" i="4"/>
  <c r="N10724" i="4"/>
  <c r="X39" i="1" s="1"/>
  <c r="J5899" i="4"/>
  <c r="J5535" i="4"/>
  <c r="O10724" i="4"/>
  <c r="Y39" i="1" s="1"/>
  <c r="J11174" i="4"/>
  <c r="T50" i="1" s="1"/>
  <c r="L11274" i="4"/>
  <c r="L9524" i="4"/>
  <c r="Y57" i="1"/>
  <c r="Y61" i="1" s="1"/>
  <c r="M10724" i="4"/>
  <c r="W39" i="1" s="1"/>
  <c r="J10324" i="4"/>
  <c r="T30" i="1" s="1"/>
  <c r="N10424" i="4"/>
  <c r="X32" i="1" s="1"/>
  <c r="N9724" i="4"/>
  <c r="X17" i="1" s="1"/>
  <c r="X16" i="1" s="1"/>
  <c r="L9724" i="4"/>
  <c r="J11424" i="4"/>
  <c r="T55" i="1" s="1"/>
  <c r="J9924" i="4"/>
  <c r="T21" i="1" s="1"/>
  <c r="J10724" i="4"/>
  <c r="T39" i="1" s="1"/>
  <c r="J10874" i="4"/>
  <c r="T42" i="1" s="1"/>
  <c r="J10024" i="4"/>
  <c r="T23" i="1" s="1"/>
  <c r="L9474" i="4"/>
  <c r="L9574" i="4"/>
  <c r="M11224" i="4"/>
  <c r="W51" i="1" s="1"/>
  <c r="O11324" i="4"/>
  <c r="Y53" i="1" s="1"/>
  <c r="N11324" i="4"/>
  <c r="X53" i="1" s="1"/>
  <c r="O11224" i="4"/>
  <c r="Y51" i="1" s="1"/>
  <c r="Z57" i="1"/>
  <c r="Z61" i="1" s="1"/>
  <c r="M11274" i="4"/>
  <c r="W52" i="1" s="1"/>
  <c r="J9524" i="4"/>
  <c r="T11" i="1" s="1"/>
  <c r="J9874" i="4"/>
  <c r="T20" i="1" s="1"/>
  <c r="J10474" i="4"/>
  <c r="T33" i="1" s="1"/>
  <c r="J9474" i="4"/>
  <c r="T10" i="1" s="1"/>
  <c r="L10524" i="4"/>
  <c r="W57" i="1"/>
  <c r="W61" i="1" s="1"/>
  <c r="O11274" i="4"/>
  <c r="Y52" i="1" s="1"/>
  <c r="N11274" i="4"/>
  <c r="X52" i="1" s="1"/>
  <c r="M10424" i="4"/>
  <c r="W32" i="1" s="1"/>
  <c r="L10724" i="4"/>
  <c r="L11424" i="4"/>
  <c r="P10724" i="4"/>
  <c r="Z39" i="1" s="1"/>
  <c r="O9374" i="4"/>
  <c r="J11274" i="4"/>
  <c r="T52" i="1" s="1"/>
  <c r="P9774" i="4"/>
  <c r="L9424" i="4"/>
  <c r="L10874" i="4"/>
  <c r="L10324" i="4"/>
  <c r="L9624" i="4"/>
  <c r="P10224" i="4"/>
  <c r="Z27" i="1" s="1"/>
  <c r="Z18" i="1" s="1"/>
  <c r="P11224" i="4"/>
  <c r="Z51" i="1" s="1"/>
  <c r="M10374" i="4"/>
  <c r="W31" i="1" s="1"/>
  <c r="O10424" i="4"/>
  <c r="Y32" i="1" s="1"/>
  <c r="J9724" i="4"/>
  <c r="T17" i="1" s="1"/>
  <c r="T16" i="1" s="1"/>
  <c r="M9724" i="4"/>
  <c r="W17" i="1" s="1"/>
  <c r="W16" i="1" s="1"/>
  <c r="Z17" i="1"/>
  <c r="Z16" i="1" s="1"/>
  <c r="J9624" i="4"/>
  <c r="T12" i="1" s="1"/>
  <c r="J10524" i="4"/>
  <c r="T34" i="1" s="1"/>
  <c r="J11324" i="4"/>
  <c r="T53" i="1" s="1"/>
  <c r="J9324" i="4"/>
  <c r="T8" i="1" s="1"/>
  <c r="L11324" i="4"/>
  <c r="L9924" i="4"/>
  <c r="L9824" i="4"/>
  <c r="J9424" i="4"/>
  <c r="T13" i="1" s="1"/>
  <c r="P10374" i="4"/>
  <c r="Z31" i="1" s="1"/>
  <c r="M11424" i="4"/>
  <c r="W55" i="1" s="1"/>
  <c r="N11374" i="4"/>
  <c r="X54" i="1" s="1"/>
  <c r="O9724" i="4"/>
  <c r="Y17" i="1" s="1"/>
  <c r="Y16" i="1" s="1"/>
  <c r="L11524" i="4"/>
  <c r="L9974" i="4"/>
  <c r="L11174" i="4"/>
  <c r="J9974" i="4"/>
  <c r="T22" i="1" s="1"/>
  <c r="O11424" i="4"/>
  <c r="Y55" i="1" s="1"/>
  <c r="N11424" i="4"/>
  <c r="X55" i="1" s="1"/>
  <c r="O10374" i="4"/>
  <c r="Y31" i="1" s="1"/>
  <c r="M11324" i="4"/>
  <c r="W53" i="1" s="1"/>
  <c r="P10424" i="4"/>
  <c r="Z32" i="1" s="1"/>
  <c r="I10838" i="4"/>
  <c r="K11243" i="4"/>
  <c r="K11093" i="4" s="1"/>
  <c r="I9605" i="4"/>
  <c r="I11248" i="4"/>
  <c r="I11098" i="4" s="1"/>
  <c r="I10803" i="4"/>
  <c r="I10184" i="4"/>
  <c r="I9734" i="4" s="1"/>
  <c r="I10056" i="4"/>
  <c r="K11365" i="4"/>
  <c r="K11115" i="4" s="1"/>
  <c r="K10211" i="4"/>
  <c r="K9761" i="4" s="1"/>
  <c r="I11264" i="4"/>
  <c r="K11097" i="4"/>
  <c r="K11211" i="4"/>
  <c r="K11111" i="4" s="1"/>
  <c r="I10404" i="4"/>
  <c r="K10185" i="4"/>
  <c r="K9735" i="4" s="1"/>
  <c r="I10017" i="4"/>
  <c r="I11267" i="4"/>
  <c r="I10361" i="4"/>
  <c r="L7437" i="4"/>
  <c r="K7437" i="4" s="1"/>
  <c r="J10259" i="4"/>
  <c r="L11106" i="4"/>
  <c r="J2820" i="4"/>
  <c r="J5941" i="4"/>
  <c r="J5858" i="4"/>
  <c r="J3264" i="4"/>
  <c r="J3100" i="4"/>
  <c r="J3129" i="4" s="1"/>
  <c r="J5575" i="4"/>
  <c r="J5495" i="4"/>
  <c r="I10195" i="4"/>
  <c r="I9456" i="4"/>
  <c r="I11255" i="4"/>
  <c r="I11404" i="4"/>
  <c r="I9805" i="4"/>
  <c r="I11410" i="4"/>
  <c r="I10688" i="4"/>
  <c r="I10117" i="4"/>
  <c r="I10186" i="4"/>
  <c r="I9736" i="4" s="1"/>
  <c r="K10179" i="4"/>
  <c r="K9729" i="4" s="1"/>
  <c r="K11318" i="4"/>
  <c r="K11324" i="4" s="1"/>
  <c r="K10200" i="4"/>
  <c r="K9750" i="4" s="1"/>
  <c r="I11394" i="4"/>
  <c r="K10191" i="4"/>
  <c r="K9741" i="4" s="1"/>
  <c r="K10208" i="4"/>
  <c r="K9758" i="4" s="1"/>
  <c r="K10216" i="4"/>
  <c r="K9766" i="4" s="1"/>
  <c r="I11396" i="4"/>
  <c r="K10182" i="4"/>
  <c r="K9732" i="4" s="1"/>
  <c r="I10354" i="4"/>
  <c r="J7084" i="4"/>
  <c r="L3666" i="4"/>
  <c r="K3666" i="4" s="1"/>
  <c r="K10180" i="4"/>
  <c r="K9730" i="4" s="1"/>
  <c r="I9462" i="4"/>
  <c r="J2297" i="4"/>
  <c r="J2327" i="4" s="1"/>
  <c r="I11204" i="4"/>
  <c r="L2256" i="4"/>
  <c r="K2256" i="4" s="1"/>
  <c r="L5131" i="4"/>
  <c r="K5131" i="4" s="1"/>
  <c r="L4970" i="4"/>
  <c r="K4970" i="4" s="1"/>
  <c r="L10243" i="4"/>
  <c r="J2699" i="4"/>
  <c r="J4520" i="4"/>
  <c r="J4068" i="4"/>
  <c r="J1809" i="4"/>
  <c r="I10192" i="4"/>
  <c r="I9742" i="4" s="1"/>
  <c r="L2135" i="4"/>
  <c r="K2135" i="4" s="1"/>
  <c r="K10614" i="4"/>
  <c r="K10264" i="4" s="1"/>
  <c r="I11270" i="4"/>
  <c r="L11113" i="4"/>
  <c r="J4762" i="4"/>
  <c r="J11106" i="4"/>
  <c r="J4229" i="4"/>
  <c r="J6894" i="4"/>
  <c r="K10383" i="4"/>
  <c r="K10233" i="4" s="1"/>
  <c r="J5983" i="4"/>
  <c r="J11116" i="4"/>
  <c r="J5695" i="4"/>
  <c r="J1465" i="4"/>
  <c r="L5535" i="4"/>
  <c r="K5535" i="4" s="1"/>
  <c r="L5453" i="4"/>
  <c r="K5453" i="4" s="1"/>
  <c r="L285" i="4"/>
  <c r="K285" i="4" s="1"/>
  <c r="J1101" i="4"/>
  <c r="J5291" i="4"/>
  <c r="J5051" i="4"/>
  <c r="I10181" i="4"/>
  <c r="I9731" i="4" s="1"/>
  <c r="J2739" i="4"/>
  <c r="L11110" i="4"/>
  <c r="J3546" i="4"/>
  <c r="J3626" i="4"/>
  <c r="J2780" i="4"/>
  <c r="J7486" i="4"/>
  <c r="L6133" i="4"/>
  <c r="K6133" i="4" s="1"/>
  <c r="K11774" i="4"/>
  <c r="K10220" i="4"/>
  <c r="K9770" i="4" s="1"/>
  <c r="I9412" i="4"/>
  <c r="J3586" i="4"/>
  <c r="J10246" i="4"/>
  <c r="J10238" i="4"/>
  <c r="K10652" i="4"/>
  <c r="K10202" i="4"/>
  <c r="K9752" i="4" s="1"/>
  <c r="J1727" i="4"/>
  <c r="I11195" i="4"/>
  <c r="I11194" i="4"/>
  <c r="L2900" i="4"/>
  <c r="L2419" i="4"/>
  <c r="K2419" i="4" s="1"/>
  <c r="K10697" i="4"/>
  <c r="K10647" i="4" s="1"/>
  <c r="J606" i="4"/>
  <c r="J190" i="4"/>
  <c r="I10820" i="4"/>
  <c r="J3666" i="4"/>
  <c r="J2052" i="4"/>
  <c r="I10611" i="4"/>
  <c r="L3987" i="4"/>
  <c r="K3987" i="4" s="1"/>
  <c r="L2536" i="4"/>
  <c r="K2536" i="4" s="1"/>
  <c r="L3706" i="4"/>
  <c r="K3706" i="4" s="1"/>
  <c r="I10062" i="4"/>
  <c r="J6692" i="4"/>
  <c r="I10217" i="4"/>
  <c r="J7636" i="4"/>
  <c r="J5332" i="4"/>
  <c r="L6987" i="4"/>
  <c r="K6987" i="4" s="1"/>
  <c r="J10270" i="4"/>
  <c r="L10246" i="4"/>
  <c r="J6558" i="4"/>
  <c r="J6133" i="4"/>
  <c r="L6378" i="4"/>
  <c r="K6378" i="4" s="1"/>
  <c r="L53" i="4"/>
  <c r="K53" i="4" s="1"/>
  <c r="K10767" i="4"/>
  <c r="K10667" i="4" s="1"/>
  <c r="K10193" i="4"/>
  <c r="K9743" i="4" s="1"/>
  <c r="K10188" i="4"/>
  <c r="K9738" i="4" s="1"/>
  <c r="I11236" i="4"/>
  <c r="J10265" i="4"/>
  <c r="J4309" i="4"/>
  <c r="L10254" i="4"/>
  <c r="J3987" i="4"/>
  <c r="J2576" i="4"/>
  <c r="J4804" i="4"/>
  <c r="J2940" i="4"/>
  <c r="L4068" i="4"/>
  <c r="K4068" i="4" s="1"/>
  <c r="L2980" i="4"/>
  <c r="K2980" i="4" s="1"/>
  <c r="J10267" i="4"/>
  <c r="J11110" i="4"/>
  <c r="J6298" i="4"/>
  <c r="J3505" i="4"/>
  <c r="J3345" i="4"/>
  <c r="J1646" i="4"/>
  <c r="J1676" i="4" s="1"/>
  <c r="J10254" i="4"/>
  <c r="J971" i="4"/>
  <c r="L7304" i="4"/>
  <c r="K7304" i="4" s="1"/>
  <c r="I11262" i="4"/>
  <c r="I10850" i="4"/>
  <c r="I10650" i="4" s="1"/>
  <c r="J11095" i="4"/>
  <c r="L10259" i="4"/>
  <c r="J7304" i="4"/>
  <c r="J6477" i="4"/>
  <c r="P3140" i="4"/>
  <c r="P3172" i="4" s="1"/>
  <c r="K10178" i="4"/>
  <c r="K9728" i="4" s="1"/>
  <c r="L11095" i="4"/>
  <c r="J3140" i="4"/>
  <c r="I9912" i="4"/>
  <c r="J2860" i="4"/>
  <c r="L11104" i="4"/>
  <c r="J3706" i="4"/>
  <c r="L4722" i="4"/>
  <c r="K4722" i="4" s="1"/>
  <c r="L11120" i="4"/>
  <c r="I9910" i="4"/>
  <c r="L4641" i="4"/>
  <c r="K4641" i="4" s="1"/>
  <c r="L3425" i="4"/>
  <c r="K3425" i="4" s="1"/>
  <c r="L7636" i="4"/>
  <c r="K7636" i="4" s="1"/>
  <c r="L2379" i="4"/>
  <c r="K2379" i="4" s="1"/>
  <c r="L2457" i="4"/>
  <c r="K2457" i="4" s="1"/>
  <c r="L2052" i="4"/>
  <c r="K2052" i="4" s="1"/>
  <c r="L1312" i="4"/>
  <c r="K10201" i="4"/>
  <c r="K9751" i="4" s="1"/>
  <c r="J6517" i="4"/>
  <c r="J6547" i="4" s="1"/>
  <c r="J10" i="4"/>
  <c r="J10261" i="4"/>
  <c r="J3907" i="4"/>
  <c r="J3304" i="4"/>
  <c r="J11096" i="4"/>
  <c r="J5818" i="4"/>
  <c r="L2940" i="4"/>
  <c r="K2940" i="4" s="1"/>
  <c r="L6517" i="4"/>
  <c r="L6175" i="4"/>
  <c r="K6175" i="4" s="1"/>
  <c r="I10409" i="4"/>
  <c r="J2496" i="4"/>
  <c r="L10267" i="4"/>
  <c r="L10265" i="4"/>
  <c r="J6378" i="4"/>
  <c r="L11096" i="4"/>
  <c r="I10218" i="4"/>
  <c r="I9768" i="4" s="1"/>
  <c r="L2297" i="4"/>
  <c r="L5655" i="4"/>
  <c r="K5655" i="4" s="1"/>
  <c r="I10445" i="4"/>
  <c r="J2379" i="4"/>
  <c r="L10252" i="4"/>
  <c r="J4845" i="4"/>
  <c r="L11094" i="4"/>
  <c r="I10196" i="4"/>
  <c r="J467" i="4"/>
  <c r="L3183" i="4"/>
  <c r="K3183" i="4" s="1"/>
  <c r="L2699" i="4"/>
  <c r="K2699" i="4" s="1"/>
  <c r="L1809" i="4"/>
  <c r="K1809" i="4" s="1"/>
  <c r="I9955" i="4"/>
  <c r="I10499" i="4"/>
  <c r="I10524" i="4" s="1"/>
  <c r="J323" i="4"/>
  <c r="J6216" i="4"/>
  <c r="J10243" i="4"/>
  <c r="J2338" i="4"/>
  <c r="J1312" i="4"/>
  <c r="L5735" i="4"/>
  <c r="K5735" i="4" s="1"/>
  <c r="L5250" i="4"/>
  <c r="K5250" i="4" s="1"/>
  <c r="K10744" i="4"/>
  <c r="K10644" i="4" s="1"/>
  <c r="I11266" i="4"/>
  <c r="I11417" i="4"/>
  <c r="J4269" i="4"/>
  <c r="J1687" i="4"/>
  <c r="L5372" i="4"/>
  <c r="K5372" i="4" s="1"/>
  <c r="J11117" i="4"/>
  <c r="J2980" i="4"/>
  <c r="J11114" i="4"/>
  <c r="I11362" i="4"/>
  <c r="J6643" i="4"/>
  <c r="J5655" i="4"/>
  <c r="J2176" i="4"/>
  <c r="J3947" i="4"/>
  <c r="J1849" i="4"/>
  <c r="J11094" i="4"/>
  <c r="L6799" i="4"/>
  <c r="K6799" i="4" s="1"/>
  <c r="L6601" i="4"/>
  <c r="K6601" i="4" s="1"/>
  <c r="L6298" i="4"/>
  <c r="K6298" i="4" s="1"/>
  <c r="L4149" i="4"/>
  <c r="K4149" i="4" s="1"/>
  <c r="L5010" i="4"/>
  <c r="K10190" i="4"/>
  <c r="K9740" i="4" s="1"/>
  <c r="J134" i="4"/>
  <c r="J10244" i="4"/>
  <c r="L5575" i="4"/>
  <c r="K5575" i="4" s="1"/>
  <c r="L5858" i="4"/>
  <c r="K5858" i="4" s="1"/>
  <c r="L5495" i="4"/>
  <c r="K5495" i="4" s="1"/>
  <c r="L5170" i="4"/>
  <c r="K5170" i="4" s="1"/>
  <c r="L5332" i="4"/>
  <c r="K5332" i="4" s="1"/>
  <c r="I10743" i="4"/>
  <c r="J5010" i="4"/>
  <c r="J5040" i="4" s="1"/>
  <c r="L5211" i="4"/>
  <c r="L6558" i="4"/>
  <c r="K6558" i="4" s="1"/>
  <c r="L4189" i="4"/>
  <c r="K4189" i="4" s="1"/>
  <c r="L4560" i="4"/>
  <c r="K4560" i="4" s="1"/>
  <c r="K10213" i="4"/>
  <c r="K9763" i="4" s="1"/>
  <c r="I10605" i="4"/>
  <c r="I11260" i="4"/>
  <c r="L10247" i="4"/>
  <c r="I11245" i="4"/>
  <c r="J6847" i="4"/>
  <c r="L11112" i="4"/>
  <c r="I10189" i="4"/>
  <c r="I9739" i="4" s="1"/>
  <c r="K10189" i="4"/>
  <c r="K9739" i="4" s="1"/>
  <c r="L5614" i="4"/>
  <c r="K5614" i="4" s="1"/>
  <c r="J7534" i="4"/>
  <c r="L7229" i="4"/>
  <c r="K7229" i="4" s="1"/>
  <c r="K10620" i="4"/>
  <c r="I10620" i="4"/>
  <c r="K10209" i="4"/>
  <c r="K9759" i="4" s="1"/>
  <c r="I10209" i="4"/>
  <c r="I9759" i="4" s="1"/>
  <c r="K9512" i="4"/>
  <c r="I9512" i="4"/>
  <c r="K10393" i="4"/>
  <c r="I10393" i="4"/>
  <c r="K10849" i="4"/>
  <c r="I10849" i="4"/>
  <c r="J7229" i="4"/>
  <c r="I11395" i="4"/>
  <c r="L190" i="4"/>
  <c r="K190" i="4" s="1"/>
  <c r="K9460" i="4"/>
  <c r="I9460" i="4"/>
  <c r="L91" i="4"/>
  <c r="K91" i="4" s="1"/>
  <c r="L10245" i="4"/>
  <c r="K10588" i="4"/>
  <c r="I10588" i="4"/>
  <c r="L252" i="4"/>
  <c r="K252" i="4" s="1"/>
  <c r="K6940" i="4"/>
  <c r="L5291" i="4"/>
  <c r="K5291" i="4" s="1"/>
  <c r="L3827" i="4"/>
  <c r="K3827" i="4" s="1"/>
  <c r="L3345" i="4"/>
  <c r="K3345" i="4" s="1"/>
  <c r="L3100" i="4"/>
  <c r="L2860" i="4"/>
  <c r="K2860" i="4" s="1"/>
  <c r="J4391" i="4"/>
  <c r="K11413" i="4"/>
  <c r="I11413" i="4"/>
  <c r="L4391" i="4"/>
  <c r="K4391" i="4" s="1"/>
  <c r="L3626" i="4"/>
  <c r="K3626" i="4" s="1"/>
  <c r="L3304" i="4"/>
  <c r="K3304" i="4" s="1"/>
  <c r="L2576" i="4"/>
  <c r="K2576" i="4" s="1"/>
  <c r="L1727" i="4"/>
  <c r="K1727" i="4" s="1"/>
  <c r="L6257" i="4"/>
  <c r="K6257" i="4" s="1"/>
  <c r="K9410" i="4"/>
  <c r="I9410" i="4"/>
  <c r="L4927" i="4"/>
  <c r="K4927" i="4" s="1"/>
  <c r="L3746" i="4"/>
  <c r="K3746" i="4" s="1"/>
  <c r="L3465" i="4"/>
  <c r="K3465" i="4" s="1"/>
  <c r="L3385" i="4"/>
  <c r="K3385" i="4" s="1"/>
  <c r="K9905" i="4"/>
  <c r="I9905" i="4"/>
  <c r="I11074" i="4"/>
  <c r="S47" i="1" s="1"/>
  <c r="S45" i="1" s="1"/>
  <c r="S48" i="1" s="1"/>
  <c r="K10974" i="4"/>
  <c r="L5899" i="4"/>
  <c r="K5899" i="4" s="1"/>
  <c r="K9894" i="4"/>
  <c r="I9894" i="4"/>
  <c r="I9560" i="4"/>
  <c r="L11116" i="4"/>
  <c r="L11114" i="4"/>
  <c r="J11104" i="4"/>
  <c r="L10270" i="4"/>
  <c r="L10261" i="4"/>
  <c r="I9860" i="4"/>
  <c r="I10699" i="4"/>
  <c r="I10597" i="4"/>
  <c r="I9305" i="4"/>
  <c r="I10415" i="4"/>
  <c r="J10249" i="4"/>
  <c r="I10067" i="4"/>
  <c r="L10244" i="4"/>
  <c r="I10420" i="4"/>
  <c r="L10249" i="4"/>
  <c r="I11164" i="4"/>
  <c r="I11205" i="4"/>
  <c r="J10810" i="4"/>
  <c r="J10824" i="4" s="1"/>
  <c r="T41" i="1" s="1"/>
  <c r="L4501" i="4"/>
  <c r="K4501" i="4" s="1"/>
  <c r="J6114" i="4"/>
  <c r="L678" i="4"/>
  <c r="K678" i="4" s="1"/>
  <c r="L150" i="4"/>
  <c r="K150" i="4" s="1"/>
  <c r="I10219" i="4"/>
  <c r="I9769" i="4" s="1"/>
  <c r="K10219" i="4"/>
  <c r="K9769" i="4" s="1"/>
  <c r="J5211" i="4"/>
  <c r="J5239" i="4" s="1"/>
  <c r="K10388" i="4"/>
  <c r="I10388" i="4"/>
  <c r="J7354" i="4"/>
  <c r="L6761" i="4"/>
  <c r="K6761" i="4" s="1"/>
  <c r="J6454" i="4"/>
  <c r="J6426" i="4"/>
  <c r="L6216" i="4"/>
  <c r="K6216" i="4" s="1"/>
  <c r="J6784" i="4"/>
  <c r="L6401" i="4"/>
  <c r="K6401" i="4" s="1"/>
  <c r="L6454" i="4"/>
  <c r="K6454" i="4" s="1"/>
  <c r="J1585" i="4"/>
  <c r="L3264" i="4"/>
  <c r="K3264" i="4" s="1"/>
  <c r="J999" i="4"/>
  <c r="L900" i="4"/>
  <c r="K900" i="4" s="1"/>
  <c r="L6085" i="4"/>
  <c r="K6085" i="4" s="1"/>
  <c r="L4309" i="4"/>
  <c r="K4309" i="4" s="1"/>
  <c r="L3586" i="4"/>
  <c r="K3586" i="4" s="1"/>
  <c r="L2616" i="4"/>
  <c r="K2616" i="4" s="1"/>
  <c r="L2216" i="4"/>
  <c r="K2216" i="4" s="1"/>
  <c r="L1646" i="4"/>
  <c r="K1646" i="4" s="1"/>
  <c r="K9944" i="4"/>
  <c r="I9944" i="4"/>
  <c r="K10438" i="4"/>
  <c r="I10438" i="4"/>
  <c r="K10296" i="4"/>
  <c r="I10296" i="4"/>
  <c r="K10617" i="4"/>
  <c r="K10267" i="4" s="1"/>
  <c r="I10617" i="4"/>
  <c r="I9960" i="4"/>
  <c r="K10060" i="4"/>
  <c r="I10060" i="4"/>
  <c r="L7111" i="4"/>
  <c r="K7111" i="4" s="1"/>
  <c r="L4520" i="4"/>
  <c r="K4520" i="4" s="1"/>
  <c r="J6761" i="4"/>
  <c r="K10203" i="4"/>
  <c r="K9753" i="4" s="1"/>
  <c r="I10203" i="4"/>
  <c r="I9753" i="4" s="1"/>
  <c r="J6711" i="4"/>
  <c r="L6847" i="4"/>
  <c r="K6847" i="4" s="1"/>
  <c r="J7556" i="4"/>
  <c r="L7389" i="4"/>
  <c r="K7389" i="4" s="1"/>
  <c r="J6401" i="4"/>
  <c r="J5453" i="4"/>
  <c r="J7138" i="4"/>
  <c r="L1512" i="4"/>
  <c r="K1512" i="4" s="1"/>
  <c r="L4477" i="4"/>
  <c r="K4477" i="4" s="1"/>
  <c r="L6450" i="4"/>
  <c r="K6450" i="4" s="1"/>
  <c r="J150" i="4"/>
  <c r="J285" i="4"/>
  <c r="L134" i="4"/>
  <c r="K134" i="4" s="1"/>
  <c r="J7437" i="4"/>
  <c r="L1101" i="4"/>
  <c r="K1101" i="4" s="1"/>
  <c r="J10360" i="4"/>
  <c r="J10374" i="4" s="1"/>
  <c r="L5051" i="4"/>
  <c r="K5051" i="4" s="1"/>
  <c r="K11256" i="4"/>
  <c r="I11256" i="4"/>
  <c r="K9806" i="4"/>
  <c r="I9806" i="4"/>
  <c r="K9606" i="4"/>
  <c r="I9606" i="4"/>
  <c r="J1889" i="4"/>
  <c r="I10293" i="4"/>
  <c r="K10160" i="4"/>
  <c r="I10160" i="4"/>
  <c r="L10238" i="4"/>
  <c r="L6894" i="4"/>
  <c r="K6894" i="4" s="1"/>
  <c r="I9455" i="4"/>
  <c r="L10253" i="4"/>
  <c r="I10845" i="4"/>
  <c r="K10845" i="4"/>
  <c r="L10410" i="4"/>
  <c r="J6450" i="4"/>
  <c r="L7278" i="4"/>
  <c r="K7278" i="4" s="1"/>
  <c r="J1508" i="4"/>
  <c r="J3786" i="4"/>
  <c r="J4681" i="4"/>
  <c r="K10303" i="4"/>
  <c r="I10303" i="4"/>
  <c r="J10252" i="4"/>
  <c r="J5131" i="4"/>
  <c r="J7330" i="4"/>
  <c r="J5777" i="4"/>
  <c r="L6784" i="4"/>
  <c r="K6784" i="4" s="1"/>
  <c r="J6823" i="4"/>
  <c r="L938" i="4"/>
  <c r="K938" i="4" s="1"/>
  <c r="J1162" i="4"/>
  <c r="L1240" i="4"/>
  <c r="K1240" i="4" s="1"/>
  <c r="J6737" i="4"/>
  <c r="J7182" i="4"/>
  <c r="J6987" i="4"/>
  <c r="I9612" i="4"/>
  <c r="K10809" i="4"/>
  <c r="I10809" i="4"/>
  <c r="I10693" i="4"/>
  <c r="K10693" i="4"/>
  <c r="J4970" i="4"/>
  <c r="K10105" i="4"/>
  <c r="I10105" i="4"/>
  <c r="L6711" i="4"/>
  <c r="K6711" i="4" s="1"/>
  <c r="L850" i="4"/>
  <c r="K850" i="4" s="1"/>
  <c r="L7182" i="4"/>
  <c r="K7182" i="4" s="1"/>
  <c r="L7263" i="4"/>
  <c r="K7263" i="4" s="1"/>
  <c r="L7578" i="4"/>
  <c r="K7578" i="4" s="1"/>
  <c r="J7188" i="4"/>
  <c r="L1039" i="4"/>
  <c r="K1039" i="4" s="1"/>
  <c r="J6085" i="4"/>
  <c r="J1512" i="4"/>
  <c r="L768" i="4"/>
  <c r="K768" i="4" s="1"/>
  <c r="J1497" i="4"/>
  <c r="L932" i="4"/>
  <c r="K932" i="4" s="1"/>
  <c r="L7084" i="4"/>
  <c r="K7084" i="4" s="1"/>
  <c r="L6026" i="4"/>
  <c r="J411" i="4"/>
  <c r="L323" i="4"/>
  <c r="K323" i="4" s="1"/>
  <c r="L4762" i="4"/>
  <c r="K4762" i="4" s="1"/>
  <c r="L4681" i="4"/>
  <c r="K4681" i="4" s="1"/>
  <c r="I9812" i="4"/>
  <c r="L1849" i="4"/>
  <c r="K1849" i="4" s="1"/>
  <c r="J2135" i="4"/>
  <c r="K9914" i="4"/>
  <c r="I9914" i="4"/>
  <c r="L6477" i="4"/>
  <c r="K6477" i="4" s="1"/>
  <c r="L1465" i="4"/>
  <c r="K1465" i="4" s="1"/>
  <c r="J1261" i="4"/>
  <c r="K10714" i="4"/>
  <c r="K10664" i="4" s="1"/>
  <c r="I10714" i="4"/>
  <c r="I10664" i="4" s="1"/>
  <c r="L4845" i="4"/>
  <c r="K4845" i="4" s="1"/>
  <c r="L4601" i="4"/>
  <c r="L3907" i="4"/>
  <c r="K3907" i="4" s="1"/>
  <c r="L2658" i="4"/>
  <c r="K2658" i="4" s="1"/>
  <c r="L7188" i="4"/>
  <c r="K7188" i="4" s="1"/>
  <c r="J6055" i="4"/>
  <c r="J7578" i="4"/>
  <c r="J4887" i="4"/>
  <c r="L7408" i="4"/>
  <c r="K7408" i="4" s="1"/>
  <c r="J10610" i="4"/>
  <c r="J2536" i="4"/>
  <c r="J7408" i="4"/>
  <c r="L697" i="4"/>
  <c r="K697" i="4" s="1"/>
  <c r="J7400" i="4"/>
  <c r="K10187" i="4"/>
  <c r="K9737" i="4" s="1"/>
  <c r="K10381" i="4"/>
  <c r="K10231" i="4" s="1"/>
  <c r="I10381" i="4"/>
  <c r="I10231" i="4" s="1"/>
  <c r="J91" i="4"/>
  <c r="K10720" i="4"/>
  <c r="L6582" i="4"/>
  <c r="K6582" i="4" s="1"/>
  <c r="L5777" i="4"/>
  <c r="K5777" i="4" s="1"/>
  <c r="I10598" i="4"/>
  <c r="I10248" i="4" s="1"/>
  <c r="K10598" i="4"/>
  <c r="K10248" i="4" s="1"/>
  <c r="K10215" i="4"/>
  <c r="K9765" i="4" s="1"/>
  <c r="I10215" i="4"/>
  <c r="I9765" i="4" s="1"/>
  <c r="K10012" i="4"/>
  <c r="I10012" i="4"/>
  <c r="J3746" i="4"/>
  <c r="J11120" i="4"/>
  <c r="K9310" i="4"/>
  <c r="I9310" i="4"/>
  <c r="J4108" i="4"/>
  <c r="J3866" i="4"/>
  <c r="J2900" i="4"/>
  <c r="J2930" i="4" s="1"/>
  <c r="J2658" i="4"/>
  <c r="I10704" i="4"/>
  <c r="I10654" i="4" s="1"/>
  <c r="K10704" i="4"/>
  <c r="K10654" i="4" s="1"/>
  <c r="K11146" i="4"/>
  <c r="I11146" i="4"/>
  <c r="I11414" i="4"/>
  <c r="K9406" i="4"/>
  <c r="I9406" i="4"/>
  <c r="J4951" i="4"/>
  <c r="K1581" i="4"/>
  <c r="J1340" i="4"/>
  <c r="L7354" i="4"/>
  <c r="K7354" i="4" s="1"/>
  <c r="J1039" i="4"/>
  <c r="J7389" i="4"/>
  <c r="L807" i="4"/>
  <c r="K807" i="4" s="1"/>
  <c r="J4501" i="4"/>
  <c r="L10610" i="4"/>
  <c r="L1013" i="4"/>
  <c r="K1013" i="4" s="1"/>
  <c r="J7278" i="4"/>
  <c r="L6737" i="4"/>
  <c r="K6737" i="4" s="1"/>
  <c r="J252" i="4"/>
  <c r="L7534" i="4"/>
  <c r="L4951" i="4"/>
  <c r="K4951" i="4" s="1"/>
  <c r="J6408" i="4"/>
  <c r="L6917" i="4"/>
  <c r="K6917" i="4" s="1"/>
  <c r="I9956" i="4"/>
  <c r="I9556" i="4"/>
  <c r="I10155" i="4"/>
  <c r="I10399" i="4"/>
  <c r="K10399" i="4"/>
  <c r="I10370" i="4"/>
  <c r="I10411" i="4"/>
  <c r="L11224" i="4"/>
  <c r="I11244" i="4"/>
  <c r="I10394" i="4"/>
  <c r="I9967" i="4"/>
  <c r="I11412" i="4"/>
  <c r="I9862" i="4"/>
  <c r="I10006" i="4"/>
  <c r="J7605" i="4"/>
  <c r="L7138" i="4"/>
  <c r="K7138" i="4" s="1"/>
  <c r="L864" i="4"/>
  <c r="K864" i="4" s="1"/>
  <c r="L999" i="4"/>
  <c r="K999" i="4" s="1"/>
  <c r="L838" i="4"/>
  <c r="K838" i="4" s="1"/>
  <c r="L734" i="4"/>
  <c r="K734" i="4" s="1"/>
  <c r="L7330" i="4"/>
  <c r="K7330" i="4" s="1"/>
  <c r="L6055" i="4"/>
  <c r="K6055" i="4" s="1"/>
  <c r="J1240" i="4"/>
  <c r="L707" i="4"/>
  <c r="K707" i="4" s="1"/>
  <c r="L1073" i="4"/>
  <c r="K1073" i="4" s="1"/>
  <c r="J1236" i="4"/>
  <c r="J229" i="4"/>
  <c r="L467" i="4"/>
  <c r="K467" i="4" s="1"/>
  <c r="L6692" i="4"/>
  <c r="K6692" i="4" s="1"/>
  <c r="J1381" i="4"/>
  <c r="J7060" i="4"/>
  <c r="I11493" i="4"/>
  <c r="K11493" i="4"/>
  <c r="I10602" i="4"/>
  <c r="I11364" i="4"/>
  <c r="I9962" i="4"/>
  <c r="I9562" i="4"/>
  <c r="J6582" i="4"/>
  <c r="I10709" i="4"/>
  <c r="I9505" i="4"/>
  <c r="I10593" i="4"/>
  <c r="I10417" i="4"/>
  <c r="I9864" i="4"/>
  <c r="I10110" i="4"/>
  <c r="I10596" i="4"/>
  <c r="I9510" i="4"/>
  <c r="I9306" i="4"/>
  <c r="I10055" i="4"/>
  <c r="I10795" i="4"/>
  <c r="J4477" i="4"/>
  <c r="J1561" i="4"/>
  <c r="L1400" i="4"/>
  <c r="K1400" i="4" s="1"/>
  <c r="L7605" i="4"/>
  <c r="K7605" i="4" s="1"/>
  <c r="L6114" i="4"/>
  <c r="K6114" i="4" s="1"/>
  <c r="L7556" i="4"/>
  <c r="K7556" i="4" s="1"/>
  <c r="K1561" i="4"/>
  <c r="L1497" i="4"/>
  <c r="K1497" i="4" s="1"/>
  <c r="L1126" i="4"/>
  <c r="K1126" i="4" s="1"/>
  <c r="L778" i="4"/>
  <c r="K778" i="4" s="1"/>
  <c r="L1162" i="4"/>
  <c r="K1162" i="4" s="1"/>
  <c r="L429" i="4"/>
  <c r="K429" i="4" s="1"/>
  <c r="L440" i="4"/>
  <c r="K440" i="4" s="1"/>
  <c r="J7263" i="4"/>
  <c r="J1400" i="4"/>
  <c r="J10410" i="4"/>
  <c r="L1008" i="4"/>
  <c r="K1008" i="4" s="1"/>
  <c r="L1508" i="4"/>
  <c r="K1508" i="4" s="1"/>
  <c r="J1008" i="4"/>
  <c r="L1067" i="4"/>
  <c r="K1067" i="4" s="1"/>
  <c r="J7175" i="4"/>
  <c r="L560" i="4"/>
  <c r="K560" i="4" s="1"/>
  <c r="J6026" i="4"/>
  <c r="L1381" i="4"/>
  <c r="K1381" i="4" s="1"/>
  <c r="I10297" i="4"/>
  <c r="K10297" i="4"/>
  <c r="I10295" i="4"/>
  <c r="K10295" i="4"/>
  <c r="L10810" i="4"/>
  <c r="I11246" i="4"/>
  <c r="K11246" i="4"/>
  <c r="I10106" i="4"/>
  <c r="I11155" i="4"/>
  <c r="I9855" i="4"/>
  <c r="I10299" i="4"/>
  <c r="I10304" i="4"/>
  <c r="I11144" i="4"/>
  <c r="K11144" i="4"/>
  <c r="I11263" i="4"/>
  <c r="I10156" i="4"/>
  <c r="I10703" i="4"/>
  <c r="I11593" i="4"/>
  <c r="I11624" i="4" s="1"/>
  <c r="I10594" i="4"/>
  <c r="J10760" i="4"/>
  <c r="J7464" i="4"/>
  <c r="L345" i="4"/>
  <c r="K345" i="4" s="1"/>
  <c r="L774" i="4"/>
  <c r="K774" i="4" s="1"/>
  <c r="L971" i="4"/>
  <c r="K971" i="4" s="1"/>
  <c r="L10" i="4"/>
  <c r="L6408" i="4"/>
  <c r="K6408" i="4" s="1"/>
  <c r="I10194" i="4"/>
  <c r="K10194" i="4"/>
  <c r="I10207" i="4"/>
  <c r="I9757" i="4" s="1"/>
  <c r="L7060" i="4"/>
  <c r="K7060" i="4" s="1"/>
  <c r="I11366" i="4"/>
  <c r="I10112" i="4"/>
  <c r="I10403" i="4"/>
  <c r="I11345" i="4"/>
  <c r="K11345" i="4"/>
  <c r="I10695" i="4"/>
  <c r="I9845" i="4"/>
  <c r="I10843" i="4"/>
  <c r="J7011" i="4"/>
  <c r="I10164" i="4"/>
  <c r="I11360" i="4"/>
  <c r="I9810" i="4"/>
  <c r="I9610" i="4"/>
  <c r="I11254" i="4"/>
  <c r="I11346" i="4"/>
  <c r="K11346" i="4"/>
  <c r="I10311" i="4"/>
  <c r="I10010" i="4"/>
  <c r="I11214" i="4"/>
  <c r="L7011" i="4"/>
  <c r="K7011" i="4" s="1"/>
  <c r="I9312" i="4"/>
  <c r="I9506" i="4"/>
  <c r="I10355" i="4"/>
  <c r="I9405" i="4"/>
  <c r="I10095" i="4"/>
  <c r="I10343" i="4"/>
  <c r="I10770" i="4"/>
  <c r="J4560" i="4"/>
  <c r="L1340" i="4"/>
  <c r="K1340" i="4" s="1"/>
  <c r="J7111" i="4"/>
  <c r="J1126" i="4"/>
  <c r="L6823" i="4"/>
  <c r="K6823" i="4" s="1"/>
  <c r="K1585" i="4"/>
  <c r="J429" i="4"/>
  <c r="J1581" i="4"/>
  <c r="J440" i="4"/>
  <c r="L7464" i="4"/>
  <c r="K7464" i="4" s="1"/>
  <c r="L1236" i="4"/>
  <c r="K1236" i="4" s="1"/>
  <c r="L7400" i="4"/>
  <c r="K7400" i="4" s="1"/>
  <c r="L7175" i="4"/>
  <c r="K7175" i="4" s="1"/>
  <c r="L229" i="4"/>
  <c r="K229" i="4" s="1"/>
  <c r="L5983" i="4"/>
  <c r="K5983" i="4" s="1"/>
  <c r="L606" i="4"/>
  <c r="K606" i="4" s="1"/>
  <c r="L369" i="4"/>
  <c r="L7486" i="4"/>
  <c r="K7486" i="4" s="1"/>
  <c r="I10114" i="4"/>
  <c r="I11405" i="4"/>
  <c r="I10005" i="4"/>
  <c r="I10599" i="4"/>
  <c r="I10214" i="4"/>
  <c r="I11170" i="4"/>
  <c r="J6917" i="4"/>
  <c r="I9948" i="4"/>
  <c r="I10788" i="4"/>
  <c r="I10288" i="4"/>
  <c r="K10288" i="4"/>
  <c r="I11354" i="4"/>
  <c r="I10198" i="4"/>
  <c r="I10162" i="4"/>
  <c r="L10360" i="4"/>
  <c r="I11406" i="4"/>
  <c r="I9856" i="4"/>
  <c r="I10094" i="4"/>
  <c r="O39" i="4"/>
  <c r="O47" i="4" s="1"/>
  <c r="M245" i="4"/>
  <c r="L10205" i="4"/>
  <c r="L9755" i="4" s="1"/>
  <c r="N1596" i="4"/>
  <c r="N10205" i="4"/>
  <c r="N9755" i="4" s="1"/>
  <c r="M6095" i="4"/>
  <c r="M6084" i="4" s="1"/>
  <c r="M10210" i="4"/>
  <c r="M9760" i="4" s="1"/>
  <c r="N6771" i="4"/>
  <c r="N6760" i="4" s="1"/>
  <c r="N10212" i="4"/>
  <c r="N9762" i="4" s="1"/>
  <c r="J6771" i="4"/>
  <c r="J10212" i="4"/>
  <c r="J9762" i="4" s="1"/>
  <c r="J6095" i="4"/>
  <c r="J10210" i="4"/>
  <c r="J9760" i="4" s="1"/>
  <c r="L4487" i="4"/>
  <c r="L10206" i="4"/>
  <c r="L9756" i="4" s="1"/>
  <c r="J1571" i="4"/>
  <c r="J10205" i="4"/>
  <c r="J9755" i="4" s="1"/>
  <c r="N4487" i="4"/>
  <c r="N4476" i="4" s="1"/>
  <c r="N10206" i="4"/>
  <c r="N9756" i="4" s="1"/>
  <c r="O4487" i="4"/>
  <c r="O4476" i="4" s="1"/>
  <c r="O10206" i="4"/>
  <c r="O9756" i="4" s="1"/>
  <c r="J4487" i="4"/>
  <c r="J10206" i="4"/>
  <c r="J9756" i="4" s="1"/>
  <c r="M10205" i="4"/>
  <c r="M9755" i="4" s="1"/>
  <c r="M6771" i="4"/>
  <c r="M6760" i="4" s="1"/>
  <c r="M10212" i="4"/>
  <c r="M9762" i="4" s="1"/>
  <c r="L6771" i="4"/>
  <c r="L10212" i="4"/>
  <c r="L9762" i="4" s="1"/>
  <c r="O10205" i="4"/>
  <c r="O9755" i="4" s="1"/>
  <c r="O6771" i="4"/>
  <c r="O6760" i="4" s="1"/>
  <c r="O10212" i="4"/>
  <c r="O9762" i="4" s="1"/>
  <c r="L6095" i="4"/>
  <c r="L10210" i="4"/>
  <c r="L9760" i="4" s="1"/>
  <c r="M4487" i="4"/>
  <c r="M4476" i="4" s="1"/>
  <c r="M10206" i="4"/>
  <c r="M9756" i="4" s="1"/>
  <c r="O6095" i="4"/>
  <c r="O6084" i="4" s="1"/>
  <c r="O10210" i="4"/>
  <c r="O9760" i="4" s="1"/>
  <c r="N6095" i="4"/>
  <c r="N6084" i="4" s="1"/>
  <c r="N10210" i="4"/>
  <c r="N9760" i="4" s="1"/>
  <c r="O175" i="4"/>
  <c r="O9178" i="4" s="1"/>
  <c r="N175" i="4"/>
  <c r="N9178" i="4" s="1"/>
  <c r="P10260" i="4"/>
  <c r="M39" i="4"/>
  <c r="M9175" i="4" s="1"/>
  <c r="O9180" i="4"/>
  <c r="N9180" i="4"/>
  <c r="M175" i="4"/>
  <c r="M183" i="4" s="1"/>
  <c r="O10228" i="4"/>
  <c r="M10228" i="4"/>
  <c r="I10228" i="4"/>
  <c r="K10228" i="4"/>
  <c r="O10260" i="4"/>
  <c r="N10260" i="4"/>
  <c r="M10260" i="4"/>
  <c r="J10228" i="4"/>
  <c r="N10228" i="4"/>
  <c r="L10228" i="4"/>
  <c r="P3786" i="4"/>
  <c r="P3816" i="4" s="1"/>
  <c r="M353" i="4"/>
  <c r="M362" i="4" s="1"/>
  <c r="N353" i="4"/>
  <c r="N362" i="4" s="1"/>
  <c r="N1083" i="4"/>
  <c r="N9195" i="4" s="1"/>
  <c r="N4498" i="4"/>
  <c r="N4497" i="4" s="1"/>
  <c r="N10606" i="4"/>
  <c r="N10256" i="4" s="1"/>
  <c r="O6782" i="4"/>
  <c r="O6781" i="4" s="1"/>
  <c r="O10612" i="4"/>
  <c r="O10262" i="4" s="1"/>
  <c r="J4498" i="4"/>
  <c r="J10606" i="4"/>
  <c r="J10256" i="4" s="1"/>
  <c r="O4498" i="4"/>
  <c r="O4497" i="4" s="1"/>
  <c r="O10606" i="4"/>
  <c r="O10256" i="4" s="1"/>
  <c r="N6782" i="4"/>
  <c r="N6781" i="4" s="1"/>
  <c r="N10612" i="4"/>
  <c r="N10262" i="4" s="1"/>
  <c r="L6782" i="4"/>
  <c r="L10612" i="4"/>
  <c r="J6782" i="4"/>
  <c r="J10612" i="4"/>
  <c r="J10262" i="4" s="1"/>
  <c r="L4498" i="4"/>
  <c r="L10606" i="4"/>
  <c r="M6782" i="4"/>
  <c r="M6781" i="4" s="1"/>
  <c r="M10612" i="4"/>
  <c r="M10262" i="4" s="1"/>
  <c r="P4498" i="4"/>
  <c r="P4497" i="4" s="1"/>
  <c r="P10606" i="4"/>
  <c r="P10624" i="4" s="1"/>
  <c r="M4498" i="4"/>
  <c r="M4497" i="4" s="1"/>
  <c r="M10606" i="4"/>
  <c r="N6111" i="4"/>
  <c r="N6110" i="4" s="1"/>
  <c r="N10760" i="4"/>
  <c r="N10660" i="4" s="1"/>
  <c r="M6111" i="4"/>
  <c r="M6110" i="4" s="1"/>
  <c r="M10760" i="4"/>
  <c r="O6111" i="4"/>
  <c r="O6110" i="4" s="1"/>
  <c r="O10760" i="4"/>
  <c r="L6111" i="4"/>
  <c r="L10760" i="4"/>
  <c r="Z41" i="1"/>
  <c r="M1083" i="4"/>
  <c r="M9195" i="4" s="1"/>
  <c r="W47" i="1"/>
  <c r="W45" i="1" s="1"/>
  <c r="W48" i="1" s="1"/>
  <c r="M10974" i="4"/>
  <c r="L10974" i="4"/>
  <c r="V47" i="1"/>
  <c r="V45" i="1" s="1"/>
  <c r="V48" i="1" s="1"/>
  <c r="Y47" i="1"/>
  <c r="Y45" i="1" s="1"/>
  <c r="Y48" i="1" s="1"/>
  <c r="O10974" i="4"/>
  <c r="N10974" i="4"/>
  <c r="X47" i="1"/>
  <c r="X45" i="1" s="1"/>
  <c r="X48" i="1" s="1"/>
  <c r="T47" i="1"/>
  <c r="T45" i="1" s="1"/>
  <c r="J10974" i="4"/>
  <c r="N1245" i="4"/>
  <c r="N1254" i="4" s="1"/>
  <c r="O1083" i="4"/>
  <c r="O9195" i="4" s="1"/>
  <c r="J11224" i="4"/>
  <c r="P11124" i="4"/>
  <c r="N11224" i="4"/>
  <c r="O353" i="4"/>
  <c r="O9183" i="4" s="1"/>
  <c r="M7470" i="4"/>
  <c r="M9215" i="4" s="1"/>
  <c r="M11086" i="4"/>
  <c r="M1245" i="4"/>
  <c r="M1254" i="4" s="1"/>
  <c r="O11086" i="4"/>
  <c r="N11086" i="4"/>
  <c r="L11086" i="4"/>
  <c r="J11086" i="4"/>
  <c r="O7470" i="4"/>
  <c r="O9215" i="4" s="1"/>
  <c r="N7470" i="4"/>
  <c r="N9215" i="4" s="1"/>
  <c r="P252" i="4"/>
  <c r="P270" i="4" s="1"/>
  <c r="P9181" i="4" s="1"/>
  <c r="L11374" i="4"/>
  <c r="P4229" i="4"/>
  <c r="P4258" i="4" s="1"/>
  <c r="P4262" i="4" s="1"/>
  <c r="P5250" i="4"/>
  <c r="P5280" i="4" s="1"/>
  <c r="P4068" i="4"/>
  <c r="P4097" i="4" s="1"/>
  <c r="P2457" i="4"/>
  <c r="P2485" i="4" s="1"/>
  <c r="O9274" i="4"/>
  <c r="P3907" i="4"/>
  <c r="P3936" i="4" s="1"/>
  <c r="P3940" i="4" s="1"/>
  <c r="P5091" i="4"/>
  <c r="P5120" i="4" s="1"/>
  <c r="P5291" i="4"/>
  <c r="P5321" i="4" s="1"/>
  <c r="P5325" i="4" s="1"/>
  <c r="P1039" i="4"/>
  <c r="P4108" i="4"/>
  <c r="P4138" i="4" s="1"/>
  <c r="P4142" i="4" s="1"/>
  <c r="P5858" i="4"/>
  <c r="P5888" i="4" s="1"/>
  <c r="P5892" i="4" s="1"/>
  <c r="P285" i="4"/>
  <c r="P308" i="4" s="1"/>
  <c r="P9182" i="4" s="1"/>
  <c r="P10" i="4"/>
  <c r="O9205" i="4"/>
  <c r="O6012" i="4"/>
  <c r="I11674" i="4"/>
  <c r="S64" i="1"/>
  <c r="S62" i="1" s="1"/>
  <c r="S65" i="1" s="1"/>
  <c r="M9274" i="4"/>
  <c r="P3626" i="4"/>
  <c r="P3656" i="4" s="1"/>
  <c r="M11674" i="4"/>
  <c r="W64" i="1"/>
  <c r="W62" i="1" s="1"/>
  <c r="W65" i="1" s="1"/>
  <c r="T64" i="1"/>
  <c r="T62" i="1" s="1"/>
  <c r="T65" i="1" s="1"/>
  <c r="J11674" i="4"/>
  <c r="M7284" i="4"/>
  <c r="M7294" i="4" s="1"/>
  <c r="M7297" i="4" s="1"/>
  <c r="N6106" i="4"/>
  <c r="N6105" i="4" s="1"/>
  <c r="V64" i="1"/>
  <c r="V62" i="1" s="1"/>
  <c r="V65" i="1" s="1"/>
  <c r="L11674" i="4"/>
  <c r="P3827" i="4"/>
  <c r="P3855" i="4" s="1"/>
  <c r="O11674" i="4"/>
  <c r="Y64" i="1"/>
  <c r="Y62" i="1" s="1"/>
  <c r="Y65" i="1" s="1"/>
  <c r="N11674" i="4"/>
  <c r="X64" i="1"/>
  <c r="X62" i="1" s="1"/>
  <c r="X65" i="1" s="1"/>
  <c r="P2052" i="4"/>
  <c r="P2083" i="4" s="1"/>
  <c r="P3100" i="4"/>
  <c r="P3129" i="4" s="1"/>
  <c r="P5695" i="4"/>
  <c r="P5725" i="4" s="1"/>
  <c r="P5051" i="4"/>
  <c r="P5081" i="4" s="1"/>
  <c r="P5941" i="4"/>
  <c r="P5969" i="4" s="1"/>
  <c r="P5973" i="4" s="1"/>
  <c r="P7284" i="4"/>
  <c r="P9212" i="4" s="1"/>
  <c r="M6106" i="4"/>
  <c r="M6105" i="4" s="1"/>
  <c r="O6016" i="4"/>
  <c r="P7470" i="4"/>
  <c r="P9215" i="4" s="1"/>
  <c r="P4722" i="4"/>
  <c r="P4751" i="4" s="1"/>
  <c r="M640" i="4"/>
  <c r="M641" i="4" s="1"/>
  <c r="M644" i="4"/>
  <c r="M274" i="4"/>
  <c r="M275" i="4" s="1"/>
  <c r="P5735" i="4"/>
  <c r="P5766" i="4" s="1"/>
  <c r="N1302" i="4"/>
  <c r="M278" i="4"/>
  <c r="O7284" i="4"/>
  <c r="O7294" i="4" s="1"/>
  <c r="O7297" i="4" s="1"/>
  <c r="P3183" i="4"/>
  <c r="P3212" i="4" s="1"/>
  <c r="P9274" i="4"/>
  <c r="J6106" i="4"/>
  <c r="N9274" i="4"/>
  <c r="N1298" i="4"/>
  <c r="P5413" i="4"/>
  <c r="P5442" i="4" s="1"/>
  <c r="P2419" i="4"/>
  <c r="P2446" i="4" s="1"/>
  <c r="L6106" i="4"/>
  <c r="P2379" i="4"/>
  <c r="P2408" i="4" s="1"/>
  <c r="P734" i="4"/>
  <c r="J6111" i="4"/>
  <c r="P4601" i="4"/>
  <c r="P4631" i="4" s="1"/>
  <c r="P6894" i="4"/>
  <c r="M505" i="4"/>
  <c r="M9186" i="4"/>
  <c r="N84" i="4"/>
  <c r="N9176" i="4"/>
  <c r="N7677" i="4"/>
  <c r="N9218" i="4"/>
  <c r="N7338" i="4"/>
  <c r="N9213" i="4" s="1"/>
  <c r="N124" i="4"/>
  <c r="N9177" i="4"/>
  <c r="P2980" i="4"/>
  <c r="P3010" i="4" s="1"/>
  <c r="M1298" i="4"/>
  <c r="M9198" i="4"/>
  <c r="O218" i="4"/>
  <c r="O219" i="4" s="1"/>
  <c r="O9179" i="4"/>
  <c r="O6106" i="4"/>
  <c r="O6105" i="4" s="1"/>
  <c r="O1302" i="4"/>
  <c r="O9198" i="4"/>
  <c r="O640" i="4"/>
  <c r="O641" i="4" s="1"/>
  <c r="O9189" i="4"/>
  <c r="M316" i="4"/>
  <c r="M9182" i="4"/>
  <c r="N6745" i="4"/>
  <c r="O222" i="4"/>
  <c r="N644" i="4"/>
  <c r="N9189" i="4"/>
  <c r="N505" i="4"/>
  <c r="N9186" i="4"/>
  <c r="N599" i="4"/>
  <c r="N9188" i="4"/>
  <c r="M599" i="4"/>
  <c r="M9188" i="4"/>
  <c r="M7524" i="4"/>
  <c r="M7527" i="4" s="1"/>
  <c r="M9216" i="4"/>
  <c r="N278" i="4"/>
  <c r="N9181" i="4"/>
  <c r="N401" i="4"/>
  <c r="N9184" i="4"/>
  <c r="O595" i="4"/>
  <c r="O596" i="4" s="1"/>
  <c r="O9188" i="4"/>
  <c r="P5777" i="4"/>
  <c r="P5808" i="4" s="1"/>
  <c r="P4560" i="4"/>
  <c r="P4591" i="4" s="1"/>
  <c r="P5575" i="4"/>
  <c r="P5605" i="4" s="1"/>
  <c r="P3987" i="4"/>
  <c r="P4017" i="4" s="1"/>
  <c r="P6175" i="4"/>
  <c r="P6205" i="4" s="1"/>
  <c r="P5372" i="4"/>
  <c r="P5402" i="4" s="1"/>
  <c r="P2699" i="4"/>
  <c r="P2729" i="4" s="1"/>
  <c r="P5614" i="4"/>
  <c r="P5645" i="4" s="1"/>
  <c r="P2616" i="4"/>
  <c r="P2647" i="4" s="1"/>
  <c r="P4887" i="4"/>
  <c r="P4916" i="4" s="1"/>
  <c r="P2658" i="4"/>
  <c r="P2688" i="4" s="1"/>
  <c r="P6216" i="4"/>
  <c r="P6247" i="4" s="1"/>
  <c r="P5131" i="4"/>
  <c r="P5159" i="4" s="1"/>
  <c r="O1192" i="4"/>
  <c r="N6415" i="4"/>
  <c r="N6419" i="4" s="1"/>
  <c r="N6420" i="4" s="1"/>
  <c r="P2216" i="4"/>
  <c r="P2245" i="4" s="1"/>
  <c r="O7211" i="4"/>
  <c r="O9211" i="4" s="1"/>
  <c r="P5899" i="4"/>
  <c r="P5926" i="4" s="1"/>
  <c r="P3345" i="4"/>
  <c r="P3375" i="4" s="1"/>
  <c r="M312" i="4"/>
  <c r="N1445" i="4"/>
  <c r="M884" i="4"/>
  <c r="P4549" i="4"/>
  <c r="P4553" i="4" s="1"/>
  <c r="P3253" i="4"/>
  <c r="P5495" i="4"/>
  <c r="P5525" i="4" s="1"/>
  <c r="N640" i="4"/>
  <c r="N641" i="4" s="1"/>
  <c r="M451" i="4"/>
  <c r="O7120" i="4"/>
  <c r="O9210" i="4" s="1"/>
  <c r="M7338" i="4"/>
  <c r="M9213" i="4" s="1"/>
  <c r="M789" i="4"/>
  <c r="O789" i="4"/>
  <c r="O451" i="4"/>
  <c r="N316" i="4"/>
  <c r="N312" i="4"/>
  <c r="M6415" i="4"/>
  <c r="M6419" i="4" s="1"/>
  <c r="M6420" i="4" s="1"/>
  <c r="P369" i="4"/>
  <c r="P393" i="4" s="1"/>
  <c r="P9184" i="4" s="1"/>
  <c r="P190" i="4"/>
  <c r="M1192" i="4"/>
  <c r="P807" i="4"/>
  <c r="N7284" i="4"/>
  <c r="P3706" i="4"/>
  <c r="P3736" i="4" s="1"/>
  <c r="P3385" i="4"/>
  <c r="P3415" i="4" s="1"/>
  <c r="P2576" i="4"/>
  <c r="P2605" i="4" s="1"/>
  <c r="P2780" i="4"/>
  <c r="P2809" i="4" s="1"/>
  <c r="P1381" i="4"/>
  <c r="P7516" i="4"/>
  <c r="P9216" i="4" s="1"/>
  <c r="N7120" i="4"/>
  <c r="N7128" i="4" s="1"/>
  <c r="N7131" i="4" s="1"/>
  <c r="P2860" i="4"/>
  <c r="P2890" i="4" s="1"/>
  <c r="P134" i="4"/>
  <c r="P6692" i="4"/>
  <c r="M6745" i="4"/>
  <c r="P6917" i="4"/>
  <c r="O505" i="4"/>
  <c r="O1298" i="4"/>
  <c r="N397" i="4"/>
  <c r="N398" i="4" s="1"/>
  <c r="O6745" i="4"/>
  <c r="P4641" i="4"/>
  <c r="P4671" i="4" s="1"/>
  <c r="P3425" i="4"/>
  <c r="O644" i="4"/>
  <c r="O6415" i="4"/>
  <c r="O6419" i="4" s="1"/>
  <c r="O6420" i="4" s="1"/>
  <c r="P2135" i="4"/>
  <c r="P2165" i="4" s="1"/>
  <c r="P1727" i="4"/>
  <c r="P1757" i="4" s="1"/>
  <c r="P5484" i="4"/>
  <c r="P5488" i="4" s="1"/>
  <c r="P4189" i="4"/>
  <c r="P4218" i="4" s="1"/>
  <c r="P2900" i="4"/>
  <c r="P2930" i="4" s="1"/>
  <c r="P3050" i="4"/>
  <c r="O953" i="4"/>
  <c r="P6643" i="4"/>
  <c r="P6674" i="4" s="1"/>
  <c r="P5332" i="4"/>
  <c r="P5361" i="4" s="1"/>
  <c r="P2739" i="4"/>
  <c r="P2769" i="4" s="1"/>
  <c r="M7418" i="4"/>
  <c r="P3947" i="4"/>
  <c r="P2256" i="4"/>
  <c r="P2286" i="4" s="1"/>
  <c r="N1540" i="4"/>
  <c r="P560" i="4"/>
  <c r="P591" i="4" s="1"/>
  <c r="P9188" i="4" s="1"/>
  <c r="P91" i="4"/>
  <c r="N120" i="4"/>
  <c r="N121" i="4" s="1"/>
  <c r="P6298" i="4"/>
  <c r="P2940" i="4"/>
  <c r="P2970" i="4" s="1"/>
  <c r="N1024" i="4"/>
  <c r="P6133" i="4"/>
  <c r="P4681" i="4"/>
  <c r="P4711" i="4" s="1"/>
  <c r="P467" i="4"/>
  <c r="P501" i="4" s="1"/>
  <c r="P9186" i="4" s="1"/>
  <c r="P4951" i="4"/>
  <c r="P3666" i="4"/>
  <c r="P4149" i="4"/>
  <c r="P4845" i="4"/>
  <c r="P1646" i="4"/>
  <c r="N4960" i="4"/>
  <c r="N4964" i="4" s="1"/>
  <c r="N4965" i="4" s="1"/>
  <c r="P6782" i="4"/>
  <c r="P6106" i="4"/>
  <c r="P4351" i="4"/>
  <c r="P3535" i="4"/>
  <c r="P1889" i="4"/>
  <c r="P1340" i="4"/>
  <c r="P323" i="4"/>
  <c r="P2536" i="4"/>
  <c r="P3060" i="4"/>
  <c r="P864" i="4"/>
  <c r="O718" i="4"/>
  <c r="P1312" i="4"/>
  <c r="N718" i="4"/>
  <c r="P429" i="4"/>
  <c r="P6987" i="4"/>
  <c r="P6582" i="4"/>
  <c r="P1240" i="4"/>
  <c r="P1101" i="4"/>
  <c r="P774" i="4"/>
  <c r="P6784" i="4"/>
  <c r="P6823" i="4"/>
  <c r="P7120" i="4"/>
  <c r="P9210" i="4" s="1"/>
  <c r="P2820" i="4"/>
  <c r="P6632" i="4"/>
  <c r="M7074" i="4"/>
  <c r="O6466" i="4"/>
  <c r="O6470" i="4" s="1"/>
  <c r="O6471" i="4" s="1"/>
  <c r="P6095" i="4"/>
  <c r="P6055" i="4"/>
  <c r="N80" i="4"/>
  <c r="N81" i="4" s="1"/>
  <c r="P6401" i="4"/>
  <c r="P6114" i="4"/>
  <c r="P3334" i="4"/>
  <c r="M1024" i="4"/>
  <c r="M7211" i="4"/>
  <c r="P999" i="4"/>
  <c r="P654" i="4"/>
  <c r="P6737" i="4"/>
  <c r="P1809" i="4"/>
  <c r="P768" i="4"/>
  <c r="P1400" i="4"/>
  <c r="P6711" i="4"/>
  <c r="P6450" i="4"/>
  <c r="P5535" i="4"/>
  <c r="P1067" i="4"/>
  <c r="P150" i="4"/>
  <c r="P1768" i="4"/>
  <c r="P707" i="4"/>
  <c r="P7673" i="4"/>
  <c r="P9218" i="4" s="1"/>
  <c r="P7354" i="4"/>
  <c r="P7138" i="4"/>
  <c r="P6454" i="4"/>
  <c r="P6426" i="4"/>
  <c r="P6879" i="4"/>
  <c r="P6887" i="4" s="1"/>
  <c r="P3465" i="4"/>
  <c r="O7338" i="4"/>
  <c r="O9213" i="4" s="1"/>
  <c r="N7211" i="4"/>
  <c r="N9211" i="4" s="1"/>
  <c r="P5010" i="4"/>
  <c r="P5040" i="4" s="1"/>
  <c r="P5044" i="4" s="1"/>
  <c r="P4391" i="4"/>
  <c r="N1192" i="4"/>
  <c r="P1849" i="4"/>
  <c r="P1126" i="4"/>
  <c r="P838" i="4"/>
  <c r="P938" i="4"/>
  <c r="P4970" i="4"/>
  <c r="P1236" i="4"/>
  <c r="P229" i="4"/>
  <c r="P2338" i="4"/>
  <c r="P2368" i="4" s="1"/>
  <c r="P1508" i="4"/>
  <c r="P7060" i="4"/>
  <c r="P4762" i="4"/>
  <c r="P5685" i="4"/>
  <c r="P3546" i="4"/>
  <c r="P1465" i="4"/>
  <c r="P30" i="4"/>
  <c r="P1008" i="4"/>
  <c r="M7520" i="4"/>
  <c r="M7521" i="4" s="1"/>
  <c r="M1302" i="4"/>
  <c r="P7556" i="4"/>
  <c r="P6558" i="4"/>
  <c r="P6378" i="4"/>
  <c r="P6799" i="4"/>
  <c r="P5818" i="4"/>
  <c r="P1162" i="4"/>
  <c r="P6008" i="4"/>
  <c r="P9205" i="4" s="1"/>
  <c r="P4804" i="4"/>
  <c r="P900" i="4"/>
  <c r="P1497" i="4"/>
  <c r="P4927" i="4"/>
  <c r="O1024" i="4"/>
  <c r="P440" i="4"/>
  <c r="P6477" i="4"/>
  <c r="P6026" i="4"/>
  <c r="P3586" i="4"/>
  <c r="P4501" i="4"/>
  <c r="P850" i="4"/>
  <c r="P411" i="4"/>
  <c r="P1013" i="4"/>
  <c r="P1073" i="4"/>
  <c r="P345" i="4"/>
  <c r="P53" i="4"/>
  <c r="P6517" i="4"/>
  <c r="P6547" i="4" s="1"/>
  <c r="P7578" i="4"/>
  <c r="P7330" i="4"/>
  <c r="P7338" i="4" s="1"/>
  <c r="P6771" i="4"/>
  <c r="P5170" i="4"/>
  <c r="P4487" i="4"/>
  <c r="P4476" i="4" s="1"/>
  <c r="P6287" i="4"/>
  <c r="P4309" i="4"/>
  <c r="P2176" i="4"/>
  <c r="P697" i="4"/>
  <c r="P606" i="4"/>
  <c r="P7408" i="4"/>
  <c r="P7188" i="4"/>
  <c r="P678" i="4"/>
  <c r="P1261" i="4"/>
  <c r="P1687" i="4"/>
  <c r="P778" i="4"/>
  <c r="P971" i="4"/>
  <c r="P7389" i="4"/>
  <c r="P7011" i="4"/>
  <c r="P3866" i="4"/>
  <c r="P4269" i="4"/>
  <c r="P3264" i="4"/>
  <c r="P932" i="4"/>
  <c r="P2496" i="4"/>
  <c r="P3746" i="4"/>
  <c r="O401" i="4"/>
  <c r="O397" i="4"/>
  <c r="O398" i="4" s="1"/>
  <c r="O599" i="4"/>
  <c r="M7120" i="4"/>
  <c r="M6466" i="4"/>
  <c r="M6470" i="4" s="1"/>
  <c r="M6471" i="4" s="1"/>
  <c r="N451" i="4"/>
  <c r="N6466" i="4"/>
  <c r="N6470" i="4" s="1"/>
  <c r="N6471" i="4" s="1"/>
  <c r="M595" i="4"/>
  <c r="M596" i="4" s="1"/>
  <c r="N274" i="4"/>
  <c r="N275" i="4" s="1"/>
  <c r="N953" i="4"/>
  <c r="M1445" i="4"/>
  <c r="N6925" i="4"/>
  <c r="N6929" i="4" s="1"/>
  <c r="N6930" i="4" s="1"/>
  <c r="P6111" i="4"/>
  <c r="N884" i="4"/>
  <c r="M953" i="4"/>
  <c r="O884" i="4"/>
  <c r="O6836" i="4"/>
  <c r="O6840" i="4"/>
  <c r="O7418" i="4"/>
  <c r="O1540" i="4"/>
  <c r="M1540" i="4"/>
  <c r="N789" i="4"/>
  <c r="N9191" i="4" s="1"/>
  <c r="M718" i="4"/>
  <c r="N7074" i="4"/>
  <c r="N7072" i="4"/>
  <c r="N7073" i="4" s="1"/>
  <c r="N7418" i="4"/>
  <c r="O1445" i="4"/>
  <c r="M6836" i="4"/>
  <c r="M6840" i="4"/>
  <c r="M6887" i="4"/>
  <c r="M6883" i="4"/>
  <c r="O7677" i="4"/>
  <c r="O7520" i="4"/>
  <c r="O7521" i="4" s="1"/>
  <c r="O7524" i="4"/>
  <c r="O7527" i="4" s="1"/>
  <c r="N6887" i="4"/>
  <c r="N6883" i="4"/>
  <c r="M7677" i="4"/>
  <c r="M7029" i="4"/>
  <c r="M7025" i="4"/>
  <c r="M7026" i="4" s="1"/>
  <c r="N6836" i="4"/>
  <c r="N6840" i="4"/>
  <c r="M6016" i="4"/>
  <c r="M6012" i="4"/>
  <c r="O316" i="4"/>
  <c r="O312" i="4"/>
  <c r="O124" i="4"/>
  <c r="O120" i="4"/>
  <c r="O121" i="4" s="1"/>
  <c r="O6933" i="4"/>
  <c r="O6929" i="4"/>
  <c r="O6930" i="4" s="1"/>
  <c r="N7029" i="4"/>
  <c r="N7025" i="4"/>
  <c r="N7026" i="4" s="1"/>
  <c r="O5973" i="4"/>
  <c r="O5974" i="4" s="1"/>
  <c r="O5976" i="4"/>
  <c r="M80" i="4"/>
  <c r="M81" i="4" s="1"/>
  <c r="M84" i="4"/>
  <c r="O6887" i="4"/>
  <c r="O6883" i="4"/>
  <c r="M6929" i="4"/>
  <c r="M6930" i="4" s="1"/>
  <c r="M6933" i="4"/>
  <c r="N5973" i="4"/>
  <c r="N5974" i="4" s="1"/>
  <c r="N5976" i="4"/>
  <c r="O7074" i="4"/>
  <c r="O7072" i="4"/>
  <c r="O7073" i="4" s="1"/>
  <c r="O7029" i="4"/>
  <c r="O7025" i="4"/>
  <c r="O7026" i="4" s="1"/>
  <c r="N7520" i="4"/>
  <c r="N7521" i="4" s="1"/>
  <c r="N7524" i="4"/>
  <c r="N7527" i="4" s="1"/>
  <c r="N6016" i="4"/>
  <c r="N6012" i="4"/>
  <c r="M5976" i="4"/>
  <c r="M5973" i="4"/>
  <c r="M5974" i="4" s="1"/>
  <c r="O278" i="4"/>
  <c r="O274" i="4"/>
  <c r="O275" i="4" s="1"/>
  <c r="O84" i="4"/>
  <c r="O80" i="4"/>
  <c r="O81" i="4" s="1"/>
  <c r="M120" i="4"/>
  <c r="M121" i="4" s="1"/>
  <c r="M124" i="4"/>
  <c r="K1607" i="4" l="1"/>
  <c r="I1607" i="4" s="1"/>
  <c r="K512" i="4"/>
  <c r="I512" i="4" s="1"/>
  <c r="I9767" i="4"/>
  <c r="J6067" i="4"/>
  <c r="I10255" i="4"/>
  <c r="K9746" i="4"/>
  <c r="I9355" i="4"/>
  <c r="I9255" i="4" s="1"/>
  <c r="P6067" i="4"/>
  <c r="I10074" i="4"/>
  <c r="S24" i="1" s="1"/>
  <c r="O9187" i="4"/>
  <c r="O553" i="4"/>
  <c r="O549" i="4"/>
  <c r="O550" i="4" s="1"/>
  <c r="M9187" i="4"/>
  <c r="M553" i="4"/>
  <c r="M549" i="4"/>
  <c r="M550" i="4" s="1"/>
  <c r="N9187" i="4"/>
  <c r="N549" i="4"/>
  <c r="N550" i="4" s="1"/>
  <c r="N553" i="4"/>
  <c r="K9767" i="4"/>
  <c r="K9748" i="4"/>
  <c r="K11105" i="4"/>
  <c r="K9745" i="4"/>
  <c r="I9748" i="4"/>
  <c r="I9764" i="4"/>
  <c r="K4601" i="4"/>
  <c r="I4601" i="4" s="1"/>
  <c r="L4631" i="4"/>
  <c r="K5211" i="4"/>
  <c r="I5211" i="4" s="1"/>
  <c r="L5239" i="4"/>
  <c r="K5239" i="4" s="1"/>
  <c r="K2297" i="4"/>
  <c r="I2297" i="4" s="1"/>
  <c r="L2327" i="4"/>
  <c r="K2327" i="4" s="1"/>
  <c r="K10074" i="4"/>
  <c r="U24" i="1" s="1"/>
  <c r="K10255" i="4"/>
  <c r="K10174" i="4"/>
  <c r="U26" i="1" s="1"/>
  <c r="M9194" i="4"/>
  <c r="M1028" i="4"/>
  <c r="M1032" i="4"/>
  <c r="N9194" i="4"/>
  <c r="N1032" i="4"/>
  <c r="N1028" i="4"/>
  <c r="J5044" i="4"/>
  <c r="K10124" i="4"/>
  <c r="U25" i="1" s="1"/>
  <c r="O9194" i="4"/>
  <c r="O1032" i="4"/>
  <c r="O1028" i="4"/>
  <c r="I10124" i="4"/>
  <c r="S25" i="1" s="1"/>
  <c r="K3100" i="4"/>
  <c r="I3100" i="4" s="1"/>
  <c r="L3129" i="4"/>
  <c r="K3129" i="4" s="1"/>
  <c r="I11105" i="4"/>
  <c r="L4057" i="4"/>
  <c r="K4028" i="4"/>
  <c r="I4028" i="4" s="1"/>
  <c r="I9744" i="4"/>
  <c r="K6517" i="4"/>
  <c r="I6517" i="4" s="1"/>
  <c r="L6547" i="4"/>
  <c r="K6547" i="4" s="1"/>
  <c r="I9745" i="4"/>
  <c r="K6026" i="4"/>
  <c r="I6026" i="4" s="1"/>
  <c r="L6067" i="4"/>
  <c r="K9744" i="4"/>
  <c r="K2900" i="4"/>
  <c r="I2900" i="4" s="1"/>
  <c r="L2930" i="4"/>
  <c r="K2930" i="4" s="1"/>
  <c r="K5413" i="4"/>
  <c r="I5413" i="4" s="1"/>
  <c r="L5442" i="4"/>
  <c r="K5442" i="4" s="1"/>
  <c r="K9355" i="4"/>
  <c r="K9255" i="4" s="1"/>
  <c r="K9764" i="4"/>
  <c r="I10174" i="4"/>
  <c r="K5010" i="4"/>
  <c r="I5010" i="4" s="1"/>
  <c r="L5040" i="4"/>
  <c r="I9746" i="4"/>
  <c r="J1362" i="4"/>
  <c r="P1362" i="4"/>
  <c r="K9360" i="4"/>
  <c r="K9356" i="4"/>
  <c r="I9362" i="4"/>
  <c r="I9262" i="4" s="1"/>
  <c r="I9356" i="4"/>
  <c r="I9256" i="4" s="1"/>
  <c r="I9360" i="4"/>
  <c r="I9260" i="4" s="1"/>
  <c r="K9362" i="4"/>
  <c r="T9" i="1"/>
  <c r="T7" i="1" s="1"/>
  <c r="K712" i="4"/>
  <c r="I712" i="4" s="1"/>
  <c r="I6751" i="4"/>
  <c r="K1312" i="4"/>
  <c r="I1312" i="4" s="1"/>
  <c r="L1362" i="4"/>
  <c r="K1362" i="4" s="1"/>
  <c r="K10653" i="4"/>
  <c r="I10653" i="4"/>
  <c r="K10643" i="4"/>
  <c r="L10660" i="4"/>
  <c r="J10660" i="4"/>
  <c r="J10674" i="4" s="1"/>
  <c r="AA16" i="1"/>
  <c r="T48" i="1"/>
  <c r="I10649" i="4"/>
  <c r="K10670" i="4"/>
  <c r="I10659" i="4"/>
  <c r="I10645" i="4"/>
  <c r="P7617" i="4"/>
  <c r="P9217" i="4" s="1"/>
  <c r="K11524" i="4"/>
  <c r="U58" i="1" s="1"/>
  <c r="U57" i="1" s="1"/>
  <c r="U61" i="1" s="1"/>
  <c r="K11443" i="4"/>
  <c r="K11474" i="4" s="1"/>
  <c r="I10643" i="4"/>
  <c r="J7617" i="4"/>
  <c r="K10645" i="4"/>
  <c r="O10774" i="4"/>
  <c r="Y40" i="1" s="1"/>
  <c r="Y38" i="1" s="1"/>
  <c r="O10660" i="4"/>
  <c r="O10674" i="4" s="1"/>
  <c r="AA38" i="1"/>
  <c r="AA44" i="1" s="1"/>
  <c r="I11524" i="4"/>
  <c r="S58" i="1" s="1"/>
  <c r="I11443" i="4"/>
  <c r="I11474" i="4" s="1"/>
  <c r="K10649" i="4"/>
  <c r="K7534" i="4"/>
  <c r="I7534" i="4" s="1"/>
  <c r="L7617" i="4"/>
  <c r="K7617" i="4" s="1"/>
  <c r="I10638" i="4"/>
  <c r="K10659" i="4"/>
  <c r="M10774" i="4"/>
  <c r="W40" i="1" s="1"/>
  <c r="W38" i="1" s="1"/>
  <c r="M10660" i="4"/>
  <c r="M10674" i="4" s="1"/>
  <c r="K10638" i="4"/>
  <c r="Z38" i="1"/>
  <c r="I7647" i="4"/>
  <c r="I10924" i="4" s="1"/>
  <c r="K10924" i="4"/>
  <c r="K10244" i="4"/>
  <c r="I7229" i="4"/>
  <c r="I7278" i="4"/>
  <c r="K11116" i="4"/>
  <c r="M401" i="4"/>
  <c r="K369" i="4"/>
  <c r="I369" i="4" s="1"/>
  <c r="M397" i="4"/>
  <c r="M398" i="4" s="1"/>
  <c r="J1083" i="4"/>
  <c r="J1091" i="4" s="1"/>
  <c r="K10474" i="4"/>
  <c r="U33" i="1" s="1"/>
  <c r="K10245" i="4"/>
  <c r="I11324" i="4"/>
  <c r="S53" i="1" s="1"/>
  <c r="K11106" i="4"/>
  <c r="I900" i="4"/>
  <c r="I768" i="4"/>
  <c r="I678" i="4"/>
  <c r="I734" i="4"/>
  <c r="I774" i="4"/>
  <c r="I707" i="4"/>
  <c r="I838" i="4"/>
  <c r="I807" i="4"/>
  <c r="I850" i="4"/>
  <c r="I938" i="4"/>
  <c r="I778" i="4"/>
  <c r="I864" i="4"/>
  <c r="I697" i="4"/>
  <c r="I932" i="4"/>
  <c r="I654" i="4"/>
  <c r="I5453" i="4"/>
  <c r="K10259" i="4"/>
  <c r="K11112" i="4"/>
  <c r="K10261" i="4"/>
  <c r="K10" i="4"/>
  <c r="I10" i="4" s="1"/>
  <c r="I7111" i="4"/>
  <c r="I7263" i="4"/>
  <c r="I4477" i="4"/>
  <c r="K11113" i="4"/>
  <c r="K10246" i="4"/>
  <c r="K9624" i="4"/>
  <c r="U12" i="1" s="1"/>
  <c r="I6085" i="4"/>
  <c r="K10265" i="4"/>
  <c r="K10253" i="4"/>
  <c r="K10243" i="4"/>
  <c r="I7437" i="4"/>
  <c r="K6771" i="4"/>
  <c r="I6771" i="4" s="1"/>
  <c r="I1013" i="4"/>
  <c r="K10254" i="4"/>
  <c r="K11114" i="4"/>
  <c r="K6106" i="4"/>
  <c r="I6106" i="4" s="1"/>
  <c r="I30" i="4"/>
  <c r="K6095" i="4"/>
  <c r="I6095" i="4" s="1"/>
  <c r="I6917" i="4"/>
  <c r="I1126" i="4"/>
  <c r="I7175" i="4"/>
  <c r="J9187" i="4"/>
  <c r="I1381" i="4"/>
  <c r="I7389" i="4"/>
  <c r="I4951" i="4"/>
  <c r="I7400" i="4"/>
  <c r="I4970" i="4"/>
  <c r="I5777" i="4"/>
  <c r="I4681" i="4"/>
  <c r="I6401" i="4"/>
  <c r="I999" i="4"/>
  <c r="J6879" i="4"/>
  <c r="J6883" i="4" s="1"/>
  <c r="I6847" i="4"/>
  <c r="J6674" i="4"/>
  <c r="J6678" i="4" s="1"/>
  <c r="I6643" i="4"/>
  <c r="J4298" i="4"/>
  <c r="J4302" i="4" s="1"/>
  <c r="I4269" i="4"/>
  <c r="J3936" i="4"/>
  <c r="J3940" i="4" s="1"/>
  <c r="I3907" i="4"/>
  <c r="J3736" i="4"/>
  <c r="J3740" i="4" s="1"/>
  <c r="I3706" i="4"/>
  <c r="I971" i="4"/>
  <c r="J3535" i="4"/>
  <c r="J3539" i="4" s="1"/>
  <c r="I3505" i="4"/>
  <c r="J4017" i="4"/>
  <c r="J4021" i="4" s="1"/>
  <c r="I3987" i="4"/>
  <c r="I6558" i="4"/>
  <c r="J5361" i="4"/>
  <c r="J5365" i="4" s="1"/>
  <c r="I5332" i="4"/>
  <c r="J2769" i="4"/>
  <c r="J2773" i="4" s="1"/>
  <c r="I2739" i="4"/>
  <c r="J4793" i="4"/>
  <c r="J4797" i="4" s="1"/>
  <c r="I4762" i="4"/>
  <c r="J1838" i="4"/>
  <c r="J1842" i="4" s="1"/>
  <c r="I1809" i="4"/>
  <c r="J3293" i="4"/>
  <c r="J3297" i="4" s="1"/>
  <c r="I3264" i="4"/>
  <c r="J3253" i="4"/>
  <c r="J3257" i="4" s="1"/>
  <c r="I3223" i="4"/>
  <c r="J4380" i="4"/>
  <c r="J4384" i="4" s="1"/>
  <c r="I4351" i="4"/>
  <c r="J6287" i="4"/>
  <c r="J6291" i="4" s="1"/>
  <c r="I6257" i="4"/>
  <c r="J6632" i="4"/>
  <c r="J6636" i="4" s="1"/>
  <c r="I6601" i="4"/>
  <c r="K11110" i="4"/>
  <c r="K10252" i="4"/>
  <c r="K11104" i="4"/>
  <c r="K9574" i="4"/>
  <c r="U14" i="1" s="1"/>
  <c r="K11120" i="4"/>
  <c r="K1571" i="4"/>
  <c r="I1571" i="4" s="1"/>
  <c r="I1581" i="4"/>
  <c r="I1416" i="4"/>
  <c r="I1240" i="4"/>
  <c r="I7605" i="4"/>
  <c r="I91" i="4"/>
  <c r="I4887" i="4"/>
  <c r="I1039" i="4"/>
  <c r="I6987" i="4"/>
  <c r="I7330" i="4"/>
  <c r="I3786" i="4"/>
  <c r="I1101" i="4"/>
  <c r="I6426" i="4"/>
  <c r="I6114" i="4"/>
  <c r="J6247" i="4"/>
  <c r="J6251" i="4" s="1"/>
  <c r="I6216" i="4"/>
  <c r="J4876" i="4"/>
  <c r="I4845" i="4"/>
  <c r="J5847" i="4"/>
  <c r="J5851" i="4" s="1"/>
  <c r="I5818" i="4"/>
  <c r="J6368" i="4"/>
  <c r="J6372" i="4" s="1"/>
  <c r="I6338" i="4"/>
  <c r="J6327" i="4"/>
  <c r="J6331" i="4" s="1"/>
  <c r="I6298" i="4"/>
  <c r="J7673" i="4"/>
  <c r="J9218" i="4" s="1"/>
  <c r="I7636" i="4"/>
  <c r="I190" i="4"/>
  <c r="J3616" i="4"/>
  <c r="J3620" i="4" s="1"/>
  <c r="I3586" i="4"/>
  <c r="J7516" i="4"/>
  <c r="J9216" i="4" s="1"/>
  <c r="I7486" i="4"/>
  <c r="J1965" i="4"/>
  <c r="J6008" i="4"/>
  <c r="J6016" i="4" s="1"/>
  <c r="I5983" i="4"/>
  <c r="J5888" i="4"/>
  <c r="J5892" i="4" s="1"/>
  <c r="I5858" i="4"/>
  <c r="J4751" i="4"/>
  <c r="J4755" i="4" s="1"/>
  <c r="I4722" i="4"/>
  <c r="J5120" i="4"/>
  <c r="J5124" i="4" s="1"/>
  <c r="I5091" i="4"/>
  <c r="J3415" i="4"/>
  <c r="J3419" i="4" s="1"/>
  <c r="I3385" i="4"/>
  <c r="J5200" i="4"/>
  <c r="J5204" i="4" s="1"/>
  <c r="I5170" i="4"/>
  <c r="J393" i="4"/>
  <c r="J401" i="4" s="1"/>
  <c r="J3212" i="4"/>
  <c r="J3216" i="4" s="1"/>
  <c r="I3183" i="4"/>
  <c r="J5280" i="4"/>
  <c r="J5284" i="4" s="1"/>
  <c r="I5250" i="4"/>
  <c r="K11117" i="4"/>
  <c r="K9874" i="4"/>
  <c r="U20" i="1" s="1"/>
  <c r="K4487" i="4"/>
  <c r="I4487" i="4" s="1"/>
  <c r="I429" i="4"/>
  <c r="I1209" i="4"/>
  <c r="I440" i="4"/>
  <c r="I252" i="4"/>
  <c r="I2658" i="4"/>
  <c r="I7408" i="4"/>
  <c r="I7578" i="4"/>
  <c r="I7188" i="4"/>
  <c r="I7182" i="4"/>
  <c r="I1162" i="4"/>
  <c r="I5131" i="4"/>
  <c r="I1508" i="4"/>
  <c r="I7556" i="4"/>
  <c r="I6761" i="4"/>
  <c r="I6454" i="4"/>
  <c r="J1878" i="4"/>
  <c r="J1882" i="4" s="1"/>
  <c r="I1849" i="4"/>
  <c r="I7036" i="4"/>
  <c r="J353" i="4"/>
  <c r="J362" i="4" s="1"/>
  <c r="I323" i="4"/>
  <c r="J2525" i="4"/>
  <c r="J2529" i="4" s="1"/>
  <c r="I2496" i="4"/>
  <c r="J2890" i="4"/>
  <c r="J2894" i="4" s="1"/>
  <c r="I2860" i="4"/>
  <c r="J2970" i="4"/>
  <c r="J2974" i="4" s="1"/>
  <c r="I2940" i="4"/>
  <c r="J4340" i="4"/>
  <c r="J4344" i="4" s="1"/>
  <c r="I4309" i="4"/>
  <c r="J636" i="4"/>
  <c r="J640" i="4" s="1"/>
  <c r="I606" i="4"/>
  <c r="J1757" i="4"/>
  <c r="J1761" i="4" s="1"/>
  <c r="I1727" i="4"/>
  <c r="J2809" i="4"/>
  <c r="J2813" i="4" s="1"/>
  <c r="I2780" i="4"/>
  <c r="J4097" i="4"/>
  <c r="J4101" i="4" s="1"/>
  <c r="I4068" i="4"/>
  <c r="J5525" i="4"/>
  <c r="J5529" i="4" s="1"/>
  <c r="I5495" i="4"/>
  <c r="J5969" i="4"/>
  <c r="J9204" i="4" s="1"/>
  <c r="I5941" i="4"/>
  <c r="J4635" i="4"/>
  <c r="J5446" i="4"/>
  <c r="J3090" i="4"/>
  <c r="J3094" i="4" s="1"/>
  <c r="I3060" i="4"/>
  <c r="J6205" i="4"/>
  <c r="J6209" i="4" s="1"/>
  <c r="I6175" i="4"/>
  <c r="J5402" i="4"/>
  <c r="J5406" i="4" s="1"/>
  <c r="I5372" i="4"/>
  <c r="I1067" i="4"/>
  <c r="I1073" i="4"/>
  <c r="K6782" i="4"/>
  <c r="I6782" i="4" s="1"/>
  <c r="I4560" i="4"/>
  <c r="I6582" i="4"/>
  <c r="J236" i="4"/>
  <c r="J9180" i="4" s="1"/>
  <c r="I229" i="4"/>
  <c r="I4501" i="4"/>
  <c r="I3746" i="4"/>
  <c r="I2536" i="4"/>
  <c r="I6055" i="4"/>
  <c r="I1497" i="4"/>
  <c r="I6737" i="4"/>
  <c r="I1889" i="4"/>
  <c r="I7138" i="4"/>
  <c r="I6940" i="4"/>
  <c r="J2005" i="4"/>
  <c r="J3976" i="4"/>
  <c r="J3980" i="4" s="1"/>
  <c r="I3947" i="4"/>
  <c r="J2408" i="4"/>
  <c r="J2412" i="4" s="1"/>
  <c r="I2379" i="4"/>
  <c r="J39" i="4"/>
  <c r="J9175" i="4" s="1"/>
  <c r="J2041" i="4"/>
  <c r="J2045" i="4" s="1"/>
  <c r="I2012" i="4"/>
  <c r="J4834" i="4"/>
  <c r="J4838" i="4" s="1"/>
  <c r="I4804" i="4"/>
  <c r="I6692" i="4"/>
  <c r="J3656" i="4"/>
  <c r="J3660" i="4" s="1"/>
  <c r="I3626" i="4"/>
  <c r="J5081" i="4"/>
  <c r="J5085" i="4" s="1"/>
  <c r="I5051" i="4"/>
  <c r="I1465" i="4"/>
  <c r="I6894" i="4"/>
  <c r="J4549" i="4"/>
  <c r="J4553" i="4" s="1"/>
  <c r="I4520" i="4"/>
  <c r="J5605" i="4"/>
  <c r="J5609" i="4" s="1"/>
  <c r="I5575" i="4"/>
  <c r="J2850" i="4"/>
  <c r="J2854" i="4" s="1"/>
  <c r="I2820" i="4"/>
  <c r="J5565" i="4"/>
  <c r="J5569" i="4" s="1"/>
  <c r="I5535" i="4"/>
  <c r="J3494" i="4"/>
  <c r="J3498" i="4" s="1"/>
  <c r="I3465" i="4"/>
  <c r="J2128" i="4"/>
  <c r="I4927" i="4"/>
  <c r="J4671" i="4"/>
  <c r="J4675" i="4" s="1"/>
  <c r="I4641" i="4"/>
  <c r="I1585" i="4"/>
  <c r="I7011" i="4"/>
  <c r="I7464" i="4"/>
  <c r="I1008" i="4"/>
  <c r="I7060" i="4"/>
  <c r="I1236" i="4"/>
  <c r="I1340" i="4"/>
  <c r="I3866" i="4"/>
  <c r="I2135" i="4"/>
  <c r="I6823" i="4"/>
  <c r="I6450" i="4"/>
  <c r="J308" i="4"/>
  <c r="J9182" i="4" s="1"/>
  <c r="I285" i="4"/>
  <c r="I6711" i="4"/>
  <c r="I1646" i="4"/>
  <c r="J2205" i="4"/>
  <c r="J2209" i="4" s="1"/>
  <c r="I2176" i="4"/>
  <c r="J3010" i="4"/>
  <c r="J3014" i="4" s="1"/>
  <c r="I2980" i="4"/>
  <c r="J1716" i="4"/>
  <c r="J1720" i="4" s="1"/>
  <c r="I1687" i="4"/>
  <c r="J2368" i="4"/>
  <c r="J2372" i="4" s="1"/>
  <c r="I2338" i="4"/>
  <c r="J501" i="4"/>
  <c r="J9186" i="4" s="1"/>
  <c r="I467" i="4"/>
  <c r="I6378" i="4"/>
  <c r="J3172" i="4"/>
  <c r="J3176" i="4" s="1"/>
  <c r="I3140" i="4"/>
  <c r="J6507" i="4"/>
  <c r="J6511" i="4" s="1"/>
  <c r="I6477" i="4"/>
  <c r="J3050" i="4"/>
  <c r="J3054" i="4" s="1"/>
  <c r="I3020" i="4"/>
  <c r="J2605" i="4"/>
  <c r="J2609" i="4" s="1"/>
  <c r="I2576" i="4"/>
  <c r="J2083" i="4"/>
  <c r="J2087" i="4" s="1"/>
  <c r="I2052" i="4"/>
  <c r="J3576" i="4"/>
  <c r="J3580" i="4" s="1"/>
  <c r="I3546" i="4"/>
  <c r="J5321" i="4"/>
  <c r="J5325" i="4" s="1"/>
  <c r="I5291" i="4"/>
  <c r="J5725" i="4"/>
  <c r="J5729" i="4" s="1"/>
  <c r="I5695" i="4"/>
  <c r="J4258" i="4"/>
  <c r="J4262" i="4" s="1"/>
  <c r="I4229" i="4"/>
  <c r="J2729" i="4"/>
  <c r="J2733" i="4" s="1"/>
  <c r="I2699" i="4"/>
  <c r="J2331" i="4"/>
  <c r="I7084" i="4"/>
  <c r="J5926" i="4"/>
  <c r="J5930" i="4" s="1"/>
  <c r="I5899" i="4"/>
  <c r="J2446" i="4"/>
  <c r="J2450" i="4" s="1"/>
  <c r="I2419" i="4"/>
  <c r="J3855" i="4"/>
  <c r="J3859" i="4" s="1"/>
  <c r="I3827" i="4"/>
  <c r="J1798" i="4"/>
  <c r="J1802" i="4" s="1"/>
  <c r="I1768" i="4"/>
  <c r="I6799" i="4"/>
  <c r="J76" i="4"/>
  <c r="J9176" i="4" s="1"/>
  <c r="I53" i="4"/>
  <c r="J2485" i="4"/>
  <c r="J2489" i="4" s="1"/>
  <c r="I2457" i="4"/>
  <c r="K6111" i="4"/>
  <c r="I6111" i="4" s="1"/>
  <c r="K4498" i="4"/>
  <c r="I4498" i="4" s="1"/>
  <c r="I560" i="4"/>
  <c r="I1561" i="4"/>
  <c r="I1400" i="4"/>
  <c r="I6408" i="4"/>
  <c r="I4108" i="4"/>
  <c r="I1261" i="4"/>
  <c r="I411" i="4"/>
  <c r="I1512" i="4"/>
  <c r="J9188" i="4"/>
  <c r="I150" i="4"/>
  <c r="I6784" i="4"/>
  <c r="I7354" i="4"/>
  <c r="J4420" i="4"/>
  <c r="J4424" i="4" s="1"/>
  <c r="I4391" i="4"/>
  <c r="I134" i="4"/>
  <c r="J5685" i="4"/>
  <c r="J5689" i="4" s="1"/>
  <c r="I5655" i="4"/>
  <c r="J3334" i="4"/>
  <c r="J3338" i="4" s="1"/>
  <c r="I3304" i="4"/>
  <c r="J6551" i="4"/>
  <c r="J4061" i="4"/>
  <c r="I7304" i="4"/>
  <c r="J3375" i="4"/>
  <c r="J3379" i="4" s="1"/>
  <c r="I3345" i="4"/>
  <c r="J6164" i="4"/>
  <c r="J6168" i="4" s="1"/>
  <c r="I6133" i="4"/>
  <c r="J3696" i="4"/>
  <c r="J3700" i="4" s="1"/>
  <c r="I3666" i="4"/>
  <c r="J3133" i="4"/>
  <c r="J2245" i="4"/>
  <c r="J2249" i="4" s="1"/>
  <c r="I2216" i="4"/>
  <c r="J2647" i="4"/>
  <c r="J2651" i="4" s="1"/>
  <c r="I2616" i="4"/>
  <c r="J4178" i="4"/>
  <c r="J4182" i="4" s="1"/>
  <c r="I4149" i="4"/>
  <c r="J4218" i="4"/>
  <c r="J4222" i="4" s="1"/>
  <c r="I4189" i="4"/>
  <c r="J5645" i="4"/>
  <c r="J5649" i="4" s="1"/>
  <c r="I5614" i="4"/>
  <c r="J5766" i="4"/>
  <c r="J5770" i="4" s="1"/>
  <c r="I5735" i="4"/>
  <c r="J3455" i="4"/>
  <c r="J3459" i="4" s="1"/>
  <c r="I3425" i="4"/>
  <c r="J2286" i="4"/>
  <c r="J2290" i="4" s="1"/>
  <c r="I2256" i="4"/>
  <c r="I345" i="4"/>
  <c r="K10247" i="4"/>
  <c r="K10024" i="4"/>
  <c r="U23" i="1" s="1"/>
  <c r="K9824" i="4"/>
  <c r="U19" i="1" s="1"/>
  <c r="I9724" i="4"/>
  <c r="S17" i="1" s="1"/>
  <c r="S16" i="1" s="1"/>
  <c r="K9974" i="4"/>
  <c r="U22" i="1" s="1"/>
  <c r="K10249" i="4"/>
  <c r="K10612" i="4"/>
  <c r="K10262" i="4" s="1"/>
  <c r="L10262" i="4"/>
  <c r="L10824" i="4"/>
  <c r="V41" i="1" s="1"/>
  <c r="K10610" i="4"/>
  <c r="K9324" i="4"/>
  <c r="U8" i="1" s="1"/>
  <c r="L2605" i="4"/>
  <c r="K2605" i="4" s="1"/>
  <c r="L5361" i="4"/>
  <c r="K5361" i="4" s="1"/>
  <c r="L3010" i="4"/>
  <c r="K3010" i="4" s="1"/>
  <c r="L4999" i="4"/>
  <c r="K4999" i="4" s="1"/>
  <c r="V53" i="1"/>
  <c r="V26" i="1"/>
  <c r="V12" i="1"/>
  <c r="V10" i="1"/>
  <c r="V33" i="1"/>
  <c r="L2809" i="4"/>
  <c r="K2809" i="4" s="1"/>
  <c r="L4298" i="4"/>
  <c r="K4298" i="4" s="1"/>
  <c r="L1920" i="4"/>
  <c r="L6674" i="4"/>
  <c r="K6674" i="4" s="1"/>
  <c r="L4834" i="4"/>
  <c r="K4834" i="4" s="1"/>
  <c r="L4258" i="4"/>
  <c r="K4258" i="4" s="1"/>
  <c r="L3576" i="4"/>
  <c r="K3576" i="4" s="1"/>
  <c r="I10206" i="4"/>
  <c r="I9756" i="4" s="1"/>
  <c r="K10410" i="4"/>
  <c r="K10210" i="4"/>
  <c r="K9760" i="4" s="1"/>
  <c r="I10760" i="4"/>
  <c r="L3775" i="4"/>
  <c r="K3775" i="4" s="1"/>
  <c r="L6287" i="4"/>
  <c r="K6287" i="4" s="1"/>
  <c r="L5321" i="4"/>
  <c r="K5321" i="4" s="1"/>
  <c r="L5200" i="4"/>
  <c r="K5200" i="4" s="1"/>
  <c r="L3212" i="4"/>
  <c r="K3212" i="4" s="1"/>
  <c r="L3455" i="4"/>
  <c r="K3455" i="4" s="1"/>
  <c r="L9256" i="4"/>
  <c r="L2446" i="4"/>
  <c r="K2446" i="4" s="1"/>
  <c r="L5159" i="4"/>
  <c r="K5159" i="4" s="1"/>
  <c r="V58" i="1"/>
  <c r="V57" i="1" s="1"/>
  <c r="V61" i="1" s="1"/>
  <c r="V30" i="1"/>
  <c r="V34" i="1"/>
  <c r="V17" i="1"/>
  <c r="V16" i="1" s="1"/>
  <c r="V11" i="1"/>
  <c r="L3090" i="4"/>
  <c r="K3090" i="4" s="1"/>
  <c r="L1716" i="4"/>
  <c r="K1716" i="4" s="1"/>
  <c r="L4138" i="4"/>
  <c r="K4138" i="4" s="1"/>
  <c r="L3976" i="4"/>
  <c r="K3976" i="4" s="1"/>
  <c r="L10774" i="4"/>
  <c r="V40" i="1" s="1"/>
  <c r="L10424" i="4"/>
  <c r="L3334" i="4"/>
  <c r="K3334" i="4" s="1"/>
  <c r="K9474" i="4"/>
  <c r="U10" i="1" s="1"/>
  <c r="L4591" i="4"/>
  <c r="K4591" i="4" s="1"/>
  <c r="L5525" i="4"/>
  <c r="K5525" i="4" s="1"/>
  <c r="L4178" i="4"/>
  <c r="K4178" i="4" s="1"/>
  <c r="L5280" i="4"/>
  <c r="K5280" i="4" s="1"/>
  <c r="L9262" i="4"/>
  <c r="L4671" i="4"/>
  <c r="K4671" i="4" s="1"/>
  <c r="L4097" i="4"/>
  <c r="K4097" i="4" s="1"/>
  <c r="L6164" i="4"/>
  <c r="K6164" i="4" s="1"/>
  <c r="V50" i="1"/>
  <c r="V42" i="1"/>
  <c r="V20" i="1"/>
  <c r="L3172" i="4"/>
  <c r="K3172" i="4" s="1"/>
  <c r="L3050" i="4"/>
  <c r="K3050" i="4" s="1"/>
  <c r="L3253" i="4"/>
  <c r="K3253" i="4" s="1"/>
  <c r="L2525" i="4"/>
  <c r="K2525" i="4" s="1"/>
  <c r="L5725" i="4"/>
  <c r="K5725" i="4" s="1"/>
  <c r="I10606" i="4"/>
  <c r="I10256" i="4" s="1"/>
  <c r="I10212" i="4"/>
  <c r="I9762" i="4" s="1"/>
  <c r="L5926" i="4"/>
  <c r="K5926" i="4" s="1"/>
  <c r="L3415" i="4"/>
  <c r="K3415" i="4" s="1"/>
  <c r="L3375" i="4"/>
  <c r="K3375" i="4" s="1"/>
  <c r="L11474" i="4"/>
  <c r="L5888" i="4"/>
  <c r="K5888" i="4" s="1"/>
  <c r="L6327" i="4"/>
  <c r="K6327" i="4" s="1"/>
  <c r="L5766" i="4"/>
  <c r="K5766" i="4" s="1"/>
  <c r="L2485" i="4"/>
  <c r="K2485" i="4" s="1"/>
  <c r="L2565" i="4"/>
  <c r="K2565" i="4" s="1"/>
  <c r="L2165" i="4"/>
  <c r="K2165" i="4" s="1"/>
  <c r="L3696" i="4"/>
  <c r="K3696" i="4" s="1"/>
  <c r="V24" i="1"/>
  <c r="V19" i="1"/>
  <c r="V13" i="1"/>
  <c r="V55" i="1"/>
  <c r="V52" i="1"/>
  <c r="V8" i="1"/>
  <c r="L2205" i="4"/>
  <c r="K2205" i="4" s="1"/>
  <c r="L2850" i="4"/>
  <c r="K2850" i="4" s="1"/>
  <c r="I10205" i="4"/>
  <c r="I9755" i="4" s="1"/>
  <c r="L9260" i="4"/>
  <c r="L3656" i="4"/>
  <c r="K3656" i="4" s="1"/>
  <c r="L270" i="4"/>
  <c r="K270" i="4" s="1"/>
  <c r="L5605" i="4"/>
  <c r="K5605" i="4" s="1"/>
  <c r="L6632" i="4"/>
  <c r="K6632" i="4" s="1"/>
  <c r="L4017" i="4"/>
  <c r="K4017" i="4" s="1"/>
  <c r="L308" i="4"/>
  <c r="K308" i="4" s="1"/>
  <c r="V22" i="1"/>
  <c r="V21" i="1"/>
  <c r="V23" i="1"/>
  <c r="L545" i="4"/>
  <c r="K545" i="4" s="1"/>
  <c r="L1294" i="4"/>
  <c r="K1294" i="4" s="1"/>
  <c r="L5120" i="4"/>
  <c r="K5120" i="4" s="1"/>
  <c r="L1635" i="4"/>
  <c r="K1635" i="4" s="1"/>
  <c r="L6368" i="4"/>
  <c r="K6368" i="4" s="1"/>
  <c r="L5969" i="4"/>
  <c r="K5969" i="4" s="1"/>
  <c r="L3896" i="4"/>
  <c r="K3896" i="4" s="1"/>
  <c r="K10360" i="4"/>
  <c r="K10374" i="4" s="1"/>
  <c r="U31" i="1" s="1"/>
  <c r="K10810" i="4"/>
  <c r="K10824" i="4" s="1"/>
  <c r="U41" i="1" s="1"/>
  <c r="L3494" i="4"/>
  <c r="K3494" i="4" s="1"/>
  <c r="L2890" i="4"/>
  <c r="K2890" i="4" s="1"/>
  <c r="L3855" i="4"/>
  <c r="K3855" i="4" s="1"/>
  <c r="L116" i="4"/>
  <c r="L9177" i="4" s="1"/>
  <c r="L5645" i="4"/>
  <c r="K5645" i="4" s="1"/>
  <c r="L1838" i="4"/>
  <c r="K1838" i="4" s="1"/>
  <c r="L76" i="4"/>
  <c r="L9176" i="4" s="1"/>
  <c r="L5484" i="4"/>
  <c r="K5484" i="4" s="1"/>
  <c r="V25" i="1"/>
  <c r="V39" i="1"/>
  <c r="V14" i="1"/>
  <c r="L2368" i="4"/>
  <c r="K2368" i="4" s="1"/>
  <c r="L3535" i="4"/>
  <c r="K3535" i="4" s="1"/>
  <c r="L4916" i="4"/>
  <c r="K4916" i="4" s="1"/>
  <c r="L4380" i="4"/>
  <c r="K4380" i="4" s="1"/>
  <c r="L1798" i="4"/>
  <c r="K1798" i="4" s="1"/>
  <c r="N222" i="4"/>
  <c r="M222" i="4"/>
  <c r="N218" i="4"/>
  <c r="N219" i="4" s="1"/>
  <c r="M218" i="4"/>
  <c r="M219" i="4" s="1"/>
  <c r="M506" i="4"/>
  <c r="N6884" i="4"/>
  <c r="M6837" i="4"/>
  <c r="O6837" i="4"/>
  <c r="O6884" i="4"/>
  <c r="M6884" i="4"/>
  <c r="N6837" i="4"/>
  <c r="O506" i="4"/>
  <c r="N506" i="4"/>
  <c r="M1299" i="4"/>
  <c r="O1299" i="4"/>
  <c r="N1299" i="4"/>
  <c r="L2769" i="4"/>
  <c r="K2769" i="4" s="1"/>
  <c r="K10270" i="4"/>
  <c r="L4751" i="4"/>
  <c r="K4751" i="4" s="1"/>
  <c r="J214" i="4"/>
  <c r="P214" i="4"/>
  <c r="P9179" i="4" s="1"/>
  <c r="L214" i="4"/>
  <c r="K214" i="4" s="1"/>
  <c r="N313" i="4"/>
  <c r="O313" i="4"/>
  <c r="M313" i="4"/>
  <c r="J1540" i="4"/>
  <c r="I10320" i="4"/>
  <c r="I10324" i="4" s="1"/>
  <c r="S30" i="1" s="1"/>
  <c r="I10720" i="4"/>
  <c r="I10670" i="4" s="1"/>
  <c r="L3736" i="4"/>
  <c r="K3736" i="4" s="1"/>
  <c r="J4960" i="4"/>
  <c r="L4218" i="4"/>
  <c r="K4218" i="4" s="1"/>
  <c r="L5847" i="4"/>
  <c r="K5847" i="4" s="1"/>
  <c r="L1757" i="4"/>
  <c r="K1757" i="4" s="1"/>
  <c r="L3816" i="4"/>
  <c r="K3816" i="4" s="1"/>
  <c r="L6971" i="4"/>
  <c r="K6971" i="4" s="1"/>
  <c r="L2729" i="4"/>
  <c r="K2729" i="4" s="1"/>
  <c r="J7068" i="4"/>
  <c r="L5565" i="4"/>
  <c r="K5565" i="4" s="1"/>
  <c r="J175" i="4"/>
  <c r="L4420" i="4"/>
  <c r="K4420" i="4" s="1"/>
  <c r="I10265" i="4"/>
  <c r="L2286" i="4"/>
  <c r="K2286" i="4" s="1"/>
  <c r="K4057" i="4"/>
  <c r="I10974" i="4"/>
  <c r="K9424" i="4"/>
  <c r="I9474" i="4"/>
  <c r="S10" i="1" s="1"/>
  <c r="L7284" i="4"/>
  <c r="K7284" i="4" s="1"/>
  <c r="J7284" i="4"/>
  <c r="K9524" i="4"/>
  <c r="J6745" i="4"/>
  <c r="L2408" i="4"/>
  <c r="K2408" i="4" s="1"/>
  <c r="L2970" i="4"/>
  <c r="K2970" i="4" s="1"/>
  <c r="J4476" i="4"/>
  <c r="K11174" i="4"/>
  <c r="U50" i="1" s="1"/>
  <c r="L7673" i="4"/>
  <c r="K7673" i="4" s="1"/>
  <c r="J7470" i="4"/>
  <c r="L10260" i="4"/>
  <c r="J7120" i="4"/>
  <c r="I9574" i="4"/>
  <c r="S14" i="1" s="1"/>
  <c r="Z49" i="1"/>
  <c r="Z56" i="1" s="1"/>
  <c r="J1192" i="4"/>
  <c r="L2041" i="4"/>
  <c r="K2041" i="4" s="1"/>
  <c r="L10624" i="4"/>
  <c r="K10324" i="4"/>
  <c r="U30" i="1" s="1"/>
  <c r="N10674" i="4"/>
  <c r="L6205" i="4"/>
  <c r="K6205" i="4" s="1"/>
  <c r="N10274" i="4"/>
  <c r="I10474" i="4"/>
  <c r="S33" i="1" s="1"/>
  <c r="K11074" i="4"/>
  <c r="U47" i="1" s="1"/>
  <c r="U45" i="1" s="1"/>
  <c r="U48" i="1" s="1"/>
  <c r="I11274" i="4"/>
  <c r="S52" i="1" s="1"/>
  <c r="N10224" i="4"/>
  <c r="X27" i="1" s="1"/>
  <c r="X18" i="1" s="1"/>
  <c r="X28" i="1" s="1"/>
  <c r="N10624" i="4"/>
  <c r="X36" i="1" s="1"/>
  <c r="X29" i="1" s="1"/>
  <c r="X37" i="1" s="1"/>
  <c r="O10624" i="4"/>
  <c r="Y36" i="1" s="1"/>
  <c r="Y29" i="1" s="1"/>
  <c r="Y37" i="1" s="1"/>
  <c r="J10424" i="4"/>
  <c r="T32" i="1" s="1"/>
  <c r="M6013" i="4"/>
  <c r="M7678" i="4"/>
  <c r="O7678" i="4"/>
  <c r="J9774" i="4"/>
  <c r="N9774" i="4"/>
  <c r="I9874" i="4"/>
  <c r="S20" i="1" s="1"/>
  <c r="I9924" i="4"/>
  <c r="S21" i="1" s="1"/>
  <c r="I9824" i="4"/>
  <c r="S19" i="1" s="1"/>
  <c r="K10724" i="4"/>
  <c r="U39" i="1" s="1"/>
  <c r="N6013" i="4"/>
  <c r="O10274" i="4"/>
  <c r="I9424" i="4"/>
  <c r="S13" i="1" s="1"/>
  <c r="I9524" i="4"/>
  <c r="S11" i="1" s="1"/>
  <c r="I9974" i="4"/>
  <c r="S22" i="1" s="1"/>
  <c r="K9924" i="4"/>
  <c r="U21" i="1" s="1"/>
  <c r="I11424" i="4"/>
  <c r="S55" i="1" s="1"/>
  <c r="K9724" i="4"/>
  <c r="U17" i="1" s="1"/>
  <c r="U16" i="1" s="1"/>
  <c r="I10874" i="4"/>
  <c r="S42" i="1" s="1"/>
  <c r="M11374" i="4"/>
  <c r="W54" i="1" s="1"/>
  <c r="W49" i="1" s="1"/>
  <c r="W56" i="1" s="1"/>
  <c r="K11424" i="4"/>
  <c r="U55" i="1" s="1"/>
  <c r="J10624" i="4"/>
  <c r="T36" i="1" s="1"/>
  <c r="M9774" i="4"/>
  <c r="N1597" i="4"/>
  <c r="K11374" i="4"/>
  <c r="U54" i="1" s="1"/>
  <c r="J11374" i="4"/>
  <c r="T54" i="1" s="1"/>
  <c r="L10374" i="4"/>
  <c r="O11374" i="4"/>
  <c r="Y54" i="1" s="1"/>
  <c r="Y49" i="1" s="1"/>
  <c r="Y56" i="1" s="1"/>
  <c r="M10224" i="4"/>
  <c r="W27" i="1" s="1"/>
  <c r="W18" i="1" s="1"/>
  <c r="W28" i="1" s="1"/>
  <c r="N10774" i="4"/>
  <c r="X40" i="1" s="1"/>
  <c r="X38" i="1" s="1"/>
  <c r="O11124" i="4"/>
  <c r="M11124" i="4"/>
  <c r="I10024" i="4"/>
  <c r="S23" i="1" s="1"/>
  <c r="I11174" i="4"/>
  <c r="S50" i="1" s="1"/>
  <c r="S26" i="1"/>
  <c r="J9274" i="4"/>
  <c r="J9374" i="4"/>
  <c r="T31" i="1"/>
  <c r="L9374" i="4"/>
  <c r="I11224" i="4"/>
  <c r="S51" i="1" s="1"/>
  <c r="M10624" i="4"/>
  <c r="W36" i="1" s="1"/>
  <c r="W29" i="1" s="1"/>
  <c r="W37" i="1" s="1"/>
  <c r="L10224" i="4"/>
  <c r="O10224" i="4"/>
  <c r="Y27" i="1" s="1"/>
  <c r="Y18" i="1" s="1"/>
  <c r="Y28" i="1" s="1"/>
  <c r="N7678" i="4"/>
  <c r="O6013" i="4"/>
  <c r="O9774" i="4"/>
  <c r="V51" i="1"/>
  <c r="I9324" i="4"/>
  <c r="S8" i="1" s="1"/>
  <c r="I9624" i="4"/>
  <c r="S12" i="1" s="1"/>
  <c r="J10224" i="4"/>
  <c r="T27" i="1" s="1"/>
  <c r="T18" i="1" s="1"/>
  <c r="K10874" i="4"/>
  <c r="U42" i="1" s="1"/>
  <c r="J10774" i="4"/>
  <c r="T40" i="1" s="1"/>
  <c r="T38" i="1" s="1"/>
  <c r="K11274" i="4"/>
  <c r="U52" i="1" s="1"/>
  <c r="J595" i="4"/>
  <c r="J599" i="4"/>
  <c r="K10212" i="4"/>
  <c r="K9762" i="4" s="1"/>
  <c r="U64" i="1"/>
  <c r="U62" i="1" s="1"/>
  <c r="U65" i="1" s="1"/>
  <c r="U53" i="1"/>
  <c r="I11086" i="4"/>
  <c r="S60" i="1"/>
  <c r="S34" i="1"/>
  <c r="K11095" i="4"/>
  <c r="I11117" i="4"/>
  <c r="I10247" i="4"/>
  <c r="I11120" i="4"/>
  <c r="K11674" i="4"/>
  <c r="K10760" i="4"/>
  <c r="L6832" i="4"/>
  <c r="K6832" i="4" s="1"/>
  <c r="I10259" i="4"/>
  <c r="I10254" i="4"/>
  <c r="I11116" i="4"/>
  <c r="K11118" i="4"/>
  <c r="K10206" i="4"/>
  <c r="K9756" i="4" s="1"/>
  <c r="I11110" i="4"/>
  <c r="J1245" i="4"/>
  <c r="J9197" i="4" s="1"/>
  <c r="I11113" i="4"/>
  <c r="J451" i="4"/>
  <c r="L5685" i="4"/>
  <c r="K5685" i="4" s="1"/>
  <c r="J7338" i="4"/>
  <c r="I10267" i="4"/>
  <c r="L4476" i="4"/>
  <c r="K4476" i="4" s="1"/>
  <c r="K6067" i="4"/>
  <c r="J7211" i="4"/>
  <c r="L2083" i="4"/>
  <c r="K2083" i="4" s="1"/>
  <c r="I10210" i="4"/>
  <c r="I9760" i="4" s="1"/>
  <c r="L1445" i="4"/>
  <c r="K1445" i="4" s="1"/>
  <c r="L7338" i="4"/>
  <c r="K7338" i="4" s="1"/>
  <c r="I10261" i="4"/>
  <c r="I10245" i="4"/>
  <c r="L953" i="4"/>
  <c r="K953" i="4" s="1"/>
  <c r="L1083" i="4"/>
  <c r="K1083" i="4" s="1"/>
  <c r="I11112" i="4"/>
  <c r="K1560" i="4"/>
  <c r="L4960" i="4"/>
  <c r="K4960" i="4" s="1"/>
  <c r="J6415" i="4"/>
  <c r="J1024" i="4"/>
  <c r="L39" i="4"/>
  <c r="K39" i="4" s="1"/>
  <c r="J549" i="4"/>
  <c r="L884" i="4"/>
  <c r="K884" i="4" s="1"/>
  <c r="L5402" i="4"/>
  <c r="K5402" i="4" s="1"/>
  <c r="L1540" i="4"/>
  <c r="K1540" i="4" s="1"/>
  <c r="O9175" i="4"/>
  <c r="L789" i="4"/>
  <c r="K789" i="4" s="1"/>
  <c r="L7418" i="4"/>
  <c r="K7418" i="4" s="1"/>
  <c r="O43" i="4"/>
  <c r="I10410" i="4"/>
  <c r="I10424" i="4" s="1"/>
  <c r="L6590" i="4"/>
  <c r="K6590" i="4" s="1"/>
  <c r="K11224" i="4"/>
  <c r="K10205" i="4"/>
  <c r="K9755" i="4" s="1"/>
  <c r="I10252" i="4"/>
  <c r="I11095" i="4"/>
  <c r="J10260" i="4"/>
  <c r="J10274" i="4" s="1"/>
  <c r="J6466" i="4"/>
  <c r="L6466" i="4"/>
  <c r="K6466" i="4" s="1"/>
  <c r="I11114" i="4"/>
  <c r="I10249" i="4"/>
  <c r="J6084" i="4"/>
  <c r="L1192" i="4"/>
  <c r="K1192" i="4" s="1"/>
  <c r="L6745" i="4"/>
  <c r="K6745" i="4" s="1"/>
  <c r="L7470" i="4"/>
  <c r="K7470" i="4" s="1"/>
  <c r="I11374" i="4"/>
  <c r="L6415" i="4"/>
  <c r="K6415" i="4" s="1"/>
  <c r="L718" i="4"/>
  <c r="K718" i="4" s="1"/>
  <c r="K10606" i="4"/>
  <c r="K10256" i="4" s="1"/>
  <c r="L6110" i="4"/>
  <c r="K6110" i="4" s="1"/>
  <c r="J1560" i="4"/>
  <c r="L6879" i="4"/>
  <c r="K6879" i="4" s="1"/>
  <c r="J1445" i="4"/>
  <c r="L6105" i="4"/>
  <c r="K6105" i="4" s="1"/>
  <c r="L6760" i="4"/>
  <c r="K6760" i="4" s="1"/>
  <c r="J1680" i="4"/>
  <c r="I11096" i="4"/>
  <c r="J3775" i="4"/>
  <c r="J116" i="4"/>
  <c r="L3936" i="4"/>
  <c r="K3936" i="4" s="1"/>
  <c r="J4999" i="4"/>
  <c r="I10612" i="4"/>
  <c r="I10262" i="4" s="1"/>
  <c r="L4549" i="4"/>
  <c r="K4549" i="4" s="1"/>
  <c r="L1676" i="4"/>
  <c r="K1676" i="4" s="1"/>
  <c r="L2647" i="4"/>
  <c r="K2647" i="4" s="1"/>
  <c r="I10238" i="4"/>
  <c r="J2688" i="4"/>
  <c r="J2165" i="4"/>
  <c r="J7418" i="4"/>
  <c r="L7211" i="4"/>
  <c r="K7211" i="4" s="1"/>
  <c r="J6110" i="4"/>
  <c r="J6105" i="4"/>
  <c r="L353" i="4"/>
  <c r="K353" i="4" s="1"/>
  <c r="L6781" i="4"/>
  <c r="K6781" i="4" s="1"/>
  <c r="L636" i="4"/>
  <c r="K636" i="4" s="1"/>
  <c r="J4591" i="4"/>
  <c r="K11096" i="4"/>
  <c r="L6507" i="4"/>
  <c r="K6507" i="4" s="1"/>
  <c r="J6925" i="4"/>
  <c r="I10253" i="4"/>
  <c r="I10243" i="4"/>
  <c r="L3293" i="4"/>
  <c r="K3293" i="4" s="1"/>
  <c r="L6247" i="4"/>
  <c r="K6247" i="4" s="1"/>
  <c r="L393" i="4"/>
  <c r="K393" i="4" s="1"/>
  <c r="L6925" i="4"/>
  <c r="K6925" i="4" s="1"/>
  <c r="L7120" i="4"/>
  <c r="K7120" i="4" s="1"/>
  <c r="L1245" i="4"/>
  <c r="K1245" i="4" s="1"/>
  <c r="Z28" i="1"/>
  <c r="L236" i="4"/>
  <c r="K236" i="4" s="1"/>
  <c r="L591" i="4"/>
  <c r="K591" i="4" s="1"/>
  <c r="I591" i="4" s="1"/>
  <c r="K4631" i="4"/>
  <c r="J1294" i="4"/>
  <c r="L1878" i="4"/>
  <c r="K1878" i="4" s="1"/>
  <c r="J1635" i="4"/>
  <c r="J5808" i="4"/>
  <c r="J3816" i="4"/>
  <c r="I11106" i="4"/>
  <c r="I10360" i="4"/>
  <c r="I10374" i="4" s="1"/>
  <c r="L3616" i="4"/>
  <c r="K3616" i="4" s="1"/>
  <c r="J6781" i="4"/>
  <c r="I11094" i="4"/>
  <c r="L4793" i="4"/>
  <c r="K4793" i="4" s="1"/>
  <c r="L451" i="4"/>
  <c r="K451" i="4" s="1"/>
  <c r="L1024" i="4"/>
  <c r="L4497" i="4"/>
  <c r="K4497" i="4" s="1"/>
  <c r="J4497" i="4"/>
  <c r="L175" i="4"/>
  <c r="K175" i="4" s="1"/>
  <c r="L7516" i="4"/>
  <c r="K7516" i="4" s="1"/>
  <c r="L6008" i="4"/>
  <c r="K6008" i="4" s="1"/>
  <c r="L501" i="4"/>
  <c r="K501" i="4" s="1"/>
  <c r="J270" i="4"/>
  <c r="J3896" i="4"/>
  <c r="L5808" i="4"/>
  <c r="K5808" i="4" s="1"/>
  <c r="I10610" i="4"/>
  <c r="L4711" i="4"/>
  <c r="K4711" i="4" s="1"/>
  <c r="L7021" i="4"/>
  <c r="K7021" i="4" s="1"/>
  <c r="J7021" i="4"/>
  <c r="J5159" i="4"/>
  <c r="J4711" i="4"/>
  <c r="J1920" i="4"/>
  <c r="J5484" i="4"/>
  <c r="J6971" i="4"/>
  <c r="I10810" i="4"/>
  <c r="I10824" i="4" s="1"/>
  <c r="J4138" i="4"/>
  <c r="J6760" i="4"/>
  <c r="J6832" i="4"/>
  <c r="L6084" i="4"/>
  <c r="K10238" i="4"/>
  <c r="I11104" i="4"/>
  <c r="K11094" i="4"/>
  <c r="I10244" i="4"/>
  <c r="J2565" i="4"/>
  <c r="J4916" i="4"/>
  <c r="L2688" i="4"/>
  <c r="K2688" i="4" s="1"/>
  <c r="L4876" i="4"/>
  <c r="K4876" i="4" s="1"/>
  <c r="L7068" i="4"/>
  <c r="K7068" i="4" s="1"/>
  <c r="L5081" i="4"/>
  <c r="K5081" i="4" s="1"/>
  <c r="J6590" i="4"/>
  <c r="I10246" i="4"/>
  <c r="L2245" i="4"/>
  <c r="K2245" i="4" s="1"/>
  <c r="L4340" i="4"/>
  <c r="K4340" i="4" s="1"/>
  <c r="O183" i="4"/>
  <c r="M1087" i="4"/>
  <c r="M1088" i="4" s="1"/>
  <c r="O179" i="4"/>
  <c r="O180" i="4" s="1"/>
  <c r="M43" i="4"/>
  <c r="N183" i="4"/>
  <c r="N179" i="4"/>
  <c r="N180" i="4" s="1"/>
  <c r="M9183" i="4"/>
  <c r="M4505" i="4"/>
  <c r="M4513" i="4" s="1"/>
  <c r="M9203" i="4" s="1"/>
  <c r="M47" i="4"/>
  <c r="M127" i="4" s="1"/>
  <c r="N1091" i="4"/>
  <c r="N1087" i="4"/>
  <c r="N1088" i="4" s="1"/>
  <c r="M9178" i="4"/>
  <c r="M179" i="4"/>
  <c r="M180" i="4" s="1"/>
  <c r="N43" i="4"/>
  <c r="N9175" i="4"/>
  <c r="N9183" i="4"/>
  <c r="O6789" i="4"/>
  <c r="O6792" i="4" s="1"/>
  <c r="O9209" i="4" s="1"/>
  <c r="N6789" i="4"/>
  <c r="N6792" i="4" s="1"/>
  <c r="N9209" i="4" s="1"/>
  <c r="N4505" i="4"/>
  <c r="N4513" i="4" s="1"/>
  <c r="N7474" i="4"/>
  <c r="M6789" i="4"/>
  <c r="M6792" i="4" s="1"/>
  <c r="M9209" i="4" s="1"/>
  <c r="O4505" i="4"/>
  <c r="O4513" i="4" s="1"/>
  <c r="O5934" i="4" s="1"/>
  <c r="O1091" i="4"/>
  <c r="P10256" i="4"/>
  <c r="P10274" i="4" s="1"/>
  <c r="Z36" i="1"/>
  <c r="Z29" i="1" s="1"/>
  <c r="Z37" i="1" s="1"/>
  <c r="L10256" i="4"/>
  <c r="M10256" i="4"/>
  <c r="M10274" i="4" s="1"/>
  <c r="M1091" i="4"/>
  <c r="O1087" i="4"/>
  <c r="O1088" i="4" s="1"/>
  <c r="N9197" i="4"/>
  <c r="N7476" i="4"/>
  <c r="N7479" i="4" s="1"/>
  <c r="M9197" i="4"/>
  <c r="O362" i="4"/>
  <c r="O7474" i="4"/>
  <c r="O7476" i="4"/>
  <c r="O7479" i="4" s="1"/>
  <c r="X51" i="1"/>
  <c r="X49" i="1" s="1"/>
  <c r="X56" i="1" s="1"/>
  <c r="N11124" i="4"/>
  <c r="T51" i="1"/>
  <c r="J11124" i="4"/>
  <c r="M7476" i="4"/>
  <c r="M7479" i="4" s="1"/>
  <c r="M7474" i="4"/>
  <c r="O9197" i="4"/>
  <c r="O7219" i="4"/>
  <c r="O7222" i="4" s="1"/>
  <c r="N6119" i="4"/>
  <c r="N6126" i="4" s="1"/>
  <c r="P7294" i="4"/>
  <c r="P7297" i="4" s="1"/>
  <c r="L11124" i="4"/>
  <c r="V54" i="1"/>
  <c r="M9212" i="4"/>
  <c r="P7474" i="4"/>
  <c r="P7476" i="4"/>
  <c r="P7479" i="4" s="1"/>
  <c r="O9212" i="4"/>
  <c r="O1596" i="4"/>
  <c r="O1600" i="4"/>
  <c r="O7128" i="4"/>
  <c r="O7131" i="4" s="1"/>
  <c r="M6119" i="4"/>
  <c r="M6126" i="4" s="1"/>
  <c r="M6682" i="4" s="1"/>
  <c r="N7342" i="4"/>
  <c r="N7343" i="4" s="1"/>
  <c r="P6883" i="4"/>
  <c r="N7344" i="4"/>
  <c r="N7347" i="4" s="1"/>
  <c r="O6119" i="4"/>
  <c r="O6126" i="4" s="1"/>
  <c r="O6682" i="4" s="1"/>
  <c r="O7124" i="4"/>
  <c r="O7125" i="4" s="1"/>
  <c r="N127" i="4"/>
  <c r="M7680" i="4"/>
  <c r="M7683" i="4" s="1"/>
  <c r="P7520" i="4"/>
  <c r="P7521" i="4" s="1"/>
  <c r="P7524" i="4"/>
  <c r="P7527" i="4" s="1"/>
  <c r="O7680" i="4"/>
  <c r="O7683" i="4" s="1"/>
  <c r="O9217" i="4"/>
  <c r="O793" i="4"/>
  <c r="O9191" i="4"/>
  <c r="M893" i="4"/>
  <c r="M9192" i="4"/>
  <c r="O7215" i="4"/>
  <c r="M6076" i="4"/>
  <c r="M9206" i="4"/>
  <c r="N6076" i="4"/>
  <c r="N9206" i="4"/>
  <c r="N893" i="4"/>
  <c r="N9192" i="4"/>
  <c r="P5976" i="4"/>
  <c r="P9204" i="4"/>
  <c r="O6753" i="4"/>
  <c r="O7077" i="4" s="1"/>
  <c r="O9208" i="4"/>
  <c r="O797" i="4"/>
  <c r="M6753" i="4"/>
  <c r="M7077" i="4" s="1"/>
  <c r="M9208" i="4"/>
  <c r="N7294" i="4"/>
  <c r="N7297" i="4" s="1"/>
  <c r="N9212" i="4"/>
  <c r="M797" i="4"/>
  <c r="M9191" i="4"/>
  <c r="M460" i="4"/>
  <c r="M647" i="4" s="1"/>
  <c r="M9185" i="4"/>
  <c r="M1552" i="4"/>
  <c r="M9201" i="4"/>
  <c r="N961" i="4"/>
  <c r="N9193" i="4"/>
  <c r="N460" i="4"/>
  <c r="N9185" i="4"/>
  <c r="O727" i="4"/>
  <c r="O9190" i="4"/>
  <c r="O957" i="4"/>
  <c r="O9193" i="4"/>
  <c r="N6753" i="4"/>
  <c r="N9208" i="4"/>
  <c r="O893" i="4"/>
  <c r="O9192" i="4"/>
  <c r="N7680" i="4"/>
  <c r="N7683" i="4" s="1"/>
  <c r="N9217" i="4"/>
  <c r="M7427" i="4"/>
  <c r="M7430" i="4" s="1"/>
  <c r="M9214" i="4"/>
  <c r="O1371" i="4"/>
  <c r="O1374" i="4" s="1"/>
  <c r="O9199" i="4"/>
  <c r="N1455" i="4"/>
  <c r="N1458" i="4" s="1"/>
  <c r="N9200" i="4"/>
  <c r="O1202" i="4"/>
  <c r="O1305" i="4" s="1"/>
  <c r="O9196" i="4"/>
  <c r="O1455" i="4"/>
  <c r="O1458" i="4" s="1"/>
  <c r="O9200" i="4"/>
  <c r="M727" i="4"/>
  <c r="M9190" i="4"/>
  <c r="M957" i="4"/>
  <c r="M9193" i="4"/>
  <c r="O460" i="4"/>
  <c r="O9185" i="4"/>
  <c r="O6076" i="4"/>
  <c r="O9206" i="4"/>
  <c r="M1371" i="4"/>
  <c r="M1374" i="4" s="1"/>
  <c r="M9199" i="4"/>
  <c r="P7342" i="4"/>
  <c r="P7343" i="4" s="1"/>
  <c r="P9213" i="4"/>
  <c r="N1202" i="4"/>
  <c r="N1305" i="4" s="1"/>
  <c r="N9196" i="4"/>
  <c r="N1552" i="4"/>
  <c r="N9201" i="4"/>
  <c r="N7124" i="4"/>
  <c r="N7125" i="4" s="1"/>
  <c r="N9210" i="4"/>
  <c r="M1202" i="4"/>
  <c r="M1305" i="4" s="1"/>
  <c r="M9196" i="4"/>
  <c r="M1455" i="4"/>
  <c r="M1458" i="4" s="1"/>
  <c r="M9200" i="4"/>
  <c r="N7427" i="4"/>
  <c r="N7430" i="4" s="1"/>
  <c r="N9214" i="4"/>
  <c r="O1552" i="4"/>
  <c r="O9201" i="4"/>
  <c r="O7427" i="4"/>
  <c r="O7430" i="4" s="1"/>
  <c r="O9214" i="4"/>
  <c r="M7128" i="4"/>
  <c r="M7131" i="4" s="1"/>
  <c r="M9210" i="4"/>
  <c r="M7219" i="4"/>
  <c r="M7222" i="4" s="1"/>
  <c r="M9211" i="4"/>
  <c r="N727" i="4"/>
  <c r="N9190" i="4"/>
  <c r="N1371" i="4"/>
  <c r="N1374" i="4" s="1"/>
  <c r="N9199" i="4"/>
  <c r="P9206" i="4"/>
  <c r="M7342" i="4"/>
  <c r="M7343" i="4" s="1"/>
  <c r="M7344" i="4"/>
  <c r="M7347" i="4" s="1"/>
  <c r="M7124" i="4"/>
  <c r="M7125" i="4" s="1"/>
  <c r="M7215" i="4"/>
  <c r="M793" i="4"/>
  <c r="N957" i="4"/>
  <c r="P3976" i="4"/>
  <c r="P3980" i="4" s="1"/>
  <c r="P3455" i="4"/>
  <c r="P3459" i="4" s="1"/>
  <c r="P116" i="4"/>
  <c r="P1635" i="4"/>
  <c r="P6760" i="4"/>
  <c r="P6466" i="4"/>
  <c r="P6470" i="4" s="1"/>
  <c r="O961" i="4"/>
  <c r="N6933" i="4"/>
  <c r="P7068" i="4"/>
  <c r="P39" i="4"/>
  <c r="P9175" i="4" s="1"/>
  <c r="P6925" i="4"/>
  <c r="M961" i="4"/>
  <c r="P6164" i="4"/>
  <c r="P7677" i="4"/>
  <c r="P6327" i="4"/>
  <c r="P6084" i="4"/>
  <c r="P3896" i="4"/>
  <c r="P1294" i="4"/>
  <c r="P9198" i="4" s="1"/>
  <c r="P6209" i="4"/>
  <c r="P2489" i="4"/>
  <c r="P5200" i="4"/>
  <c r="P3133" i="4"/>
  <c r="P5243" i="4"/>
  <c r="P3820" i="4"/>
  <c r="P5529" i="4"/>
  <c r="P6590" i="4"/>
  <c r="P2934" i="4"/>
  <c r="P4999" i="4"/>
  <c r="P2894" i="4"/>
  <c r="N7215" i="4"/>
  <c r="N7219" i="4"/>
  <c r="N7222" i="4" s="1"/>
  <c r="P3054" i="4"/>
  <c r="P4675" i="4"/>
  <c r="P1445" i="4"/>
  <c r="P9200" i="4" s="1"/>
  <c r="P599" i="4"/>
  <c r="P2087" i="4"/>
  <c r="P6251" i="4"/>
  <c r="P6636" i="4"/>
  <c r="P7124" i="4"/>
  <c r="P7128" i="4"/>
  <c r="P3090" i="4"/>
  <c r="P2565" i="4"/>
  <c r="P4595" i="4"/>
  <c r="P6105" i="4"/>
  <c r="P1024" i="4"/>
  <c r="P5446" i="4"/>
  <c r="P2205" i="4"/>
  <c r="P5770" i="4"/>
  <c r="P6291" i="4"/>
  <c r="P2450" i="4"/>
  <c r="P1245" i="4"/>
  <c r="P9197" i="4" s="1"/>
  <c r="P2412" i="4"/>
  <c r="P5847" i="4"/>
  <c r="P5893" i="4"/>
  <c r="P3419" i="4"/>
  <c r="P4920" i="4"/>
  <c r="P1878" i="4"/>
  <c r="O7342" i="4"/>
  <c r="O7343" i="4" s="1"/>
  <c r="O7344" i="4"/>
  <c r="O7347" i="4" s="1"/>
  <c r="P3660" i="4"/>
  <c r="P7418" i="4"/>
  <c r="P9214" i="4" s="1"/>
  <c r="P2290" i="4"/>
  <c r="P3014" i="4"/>
  <c r="P1192" i="4"/>
  <c r="P9196" i="4" s="1"/>
  <c r="P2813" i="4"/>
  <c r="P175" i="4"/>
  <c r="P9178" i="4" s="1"/>
  <c r="P353" i="4"/>
  <c r="P9183" i="4" s="1"/>
  <c r="P1920" i="4"/>
  <c r="P1924" i="4" s="1"/>
  <c r="P5812" i="4"/>
  <c r="P1676" i="4"/>
  <c r="P4715" i="4"/>
  <c r="P4960" i="4"/>
  <c r="P5085" i="4"/>
  <c r="P5974" i="4"/>
  <c r="P4505" i="4"/>
  <c r="P4509" i="4" s="1"/>
  <c r="P7344" i="4"/>
  <c r="P595" i="4"/>
  <c r="P3775" i="4"/>
  <c r="P3293" i="4"/>
  <c r="P7021" i="4"/>
  <c r="P4021" i="4"/>
  <c r="P401" i="4"/>
  <c r="P397" i="4"/>
  <c r="P4340" i="4"/>
  <c r="P76" i="4"/>
  <c r="P9176" i="4" s="1"/>
  <c r="P4834" i="4"/>
  <c r="P2331" i="4"/>
  <c r="P3740" i="4"/>
  <c r="P884" i="4"/>
  <c r="P9192" i="4" s="1"/>
  <c r="P2733" i="4"/>
  <c r="P2249" i="4"/>
  <c r="P1798" i="4"/>
  <c r="P4755" i="4"/>
  <c r="P6971" i="4"/>
  <c r="P4143" i="4"/>
  <c r="P5406" i="4"/>
  <c r="P6832" i="4"/>
  <c r="P3539" i="4"/>
  <c r="P6110" i="4"/>
  <c r="P5930" i="4"/>
  <c r="P545" i="4"/>
  <c r="P9187" i="4" s="1"/>
  <c r="P636" i="4"/>
  <c r="P9189" i="4" s="1"/>
  <c r="P3941" i="4"/>
  <c r="P6507" i="4"/>
  <c r="P2169" i="4"/>
  <c r="P953" i="4"/>
  <c r="P9193" i="4" s="1"/>
  <c r="P5326" i="4"/>
  <c r="P3576" i="4"/>
  <c r="P3859" i="4"/>
  <c r="P5489" i="4"/>
  <c r="P2609" i="4"/>
  <c r="P4420" i="4"/>
  <c r="P4222" i="4"/>
  <c r="P4554" i="4"/>
  <c r="P3176" i="4"/>
  <c r="P5649" i="4"/>
  <c r="P316" i="4"/>
  <c r="P312" i="4"/>
  <c r="P6781" i="4"/>
  <c r="P4876" i="4"/>
  <c r="P3696" i="4"/>
  <c r="P1083" i="4"/>
  <c r="P9195" i="4" s="1"/>
  <c r="P2773" i="4"/>
  <c r="P5365" i="4"/>
  <c r="N1600" i="4"/>
  <c r="P2525" i="4"/>
  <c r="P4298" i="4"/>
  <c r="P5163" i="4"/>
  <c r="P5284" i="4"/>
  <c r="P3616" i="4"/>
  <c r="P1761" i="4"/>
  <c r="P3216" i="4"/>
  <c r="P6016" i="4"/>
  <c r="P6012" i="4"/>
  <c r="P2974" i="4"/>
  <c r="P789" i="4"/>
  <c r="P9191" i="4" s="1"/>
  <c r="P2692" i="4"/>
  <c r="P6368" i="4"/>
  <c r="P5565" i="4"/>
  <c r="P4101" i="4"/>
  <c r="P6745" i="4"/>
  <c r="P9208" i="4" s="1"/>
  <c r="P1838" i="4"/>
  <c r="P3338" i="4"/>
  <c r="P6678" i="4"/>
  <c r="P2850" i="4"/>
  <c r="P5124" i="4"/>
  <c r="P4380" i="4"/>
  <c r="P2651" i="4"/>
  <c r="P1716" i="4"/>
  <c r="P718" i="4"/>
  <c r="P9190" i="4" s="1"/>
  <c r="P3257" i="4"/>
  <c r="P451" i="4"/>
  <c r="P9185" i="4" s="1"/>
  <c r="P2128" i="4"/>
  <c r="P6415" i="4"/>
  <c r="P1540" i="4"/>
  <c r="P9201" i="4" s="1"/>
  <c r="P5689" i="4"/>
  <c r="P4793" i="4"/>
  <c r="P5729" i="4"/>
  <c r="P236" i="4"/>
  <c r="P9180" i="4" s="1"/>
  <c r="P3494" i="4"/>
  <c r="P5609" i="4"/>
  <c r="P7211" i="4"/>
  <c r="P9211" i="4" s="1"/>
  <c r="P274" i="4"/>
  <c r="P278" i="4"/>
  <c r="P4263" i="4"/>
  <c r="P2041" i="4"/>
  <c r="P4178" i="4"/>
  <c r="P505" i="4"/>
  <c r="P3379" i="4"/>
  <c r="P4635" i="4"/>
  <c r="M1600" i="4"/>
  <c r="M1596" i="4"/>
  <c r="O127" i="4"/>
  <c r="N793" i="4"/>
  <c r="N797" i="4"/>
  <c r="J4880" i="4" l="1"/>
  <c r="I4876" i="4"/>
  <c r="N647" i="4"/>
  <c r="O647" i="4"/>
  <c r="L5044" i="4"/>
  <c r="K5044" i="4" s="1"/>
  <c r="K5040" i="4"/>
  <c r="I5040" i="4" s="1"/>
  <c r="L9194" i="4"/>
  <c r="L1028" i="4"/>
  <c r="K1028" i="4" s="1"/>
  <c r="L1032" i="4"/>
  <c r="K1032" i="4" s="1"/>
  <c r="K1024" i="4"/>
  <c r="K9194" i="4" s="1"/>
  <c r="L1924" i="4"/>
  <c r="K1924" i="4" s="1"/>
  <c r="K1920" i="4"/>
  <c r="I1920" i="4" s="1"/>
  <c r="J4425" i="4"/>
  <c r="P9194" i="4"/>
  <c r="P1028" i="4"/>
  <c r="P1032" i="4"/>
  <c r="J1924" i="4"/>
  <c r="J9194" i="4"/>
  <c r="J1028" i="4"/>
  <c r="J1032" i="4"/>
  <c r="S9" i="1"/>
  <c r="S7" i="1" s="1"/>
  <c r="V9" i="1"/>
  <c r="V7" i="1" s="1"/>
  <c r="K6084" i="4"/>
  <c r="I6084" i="4" s="1"/>
  <c r="AA7" i="1"/>
  <c r="AA49" i="1"/>
  <c r="AA56" i="1" s="1"/>
  <c r="AA18" i="1"/>
  <c r="AA29" i="1"/>
  <c r="AA37" i="1" s="1"/>
  <c r="I10774" i="4"/>
  <c r="S40" i="1" s="1"/>
  <c r="I10660" i="4"/>
  <c r="I10674" i="4" s="1"/>
  <c r="K10774" i="4"/>
  <c r="U40" i="1" s="1"/>
  <c r="U38" i="1" s="1"/>
  <c r="K10660" i="4"/>
  <c r="K10674" i="4" s="1"/>
  <c r="V38" i="1"/>
  <c r="L6168" i="4"/>
  <c r="K6168" i="4" s="1"/>
  <c r="L5365" i="4"/>
  <c r="K5365" i="4" s="1"/>
  <c r="I5365" i="4" s="1"/>
  <c r="L5163" i="4"/>
  <c r="K5163" i="4" s="1"/>
  <c r="L3779" i="4"/>
  <c r="K3779" i="4" s="1"/>
  <c r="J316" i="4"/>
  <c r="J553" i="4"/>
  <c r="M404" i="4"/>
  <c r="L3700" i="4"/>
  <c r="K3700" i="4" s="1"/>
  <c r="L6291" i="4"/>
  <c r="K6291" i="4" s="1"/>
  <c r="I6291" i="4" s="1"/>
  <c r="J5973" i="4"/>
  <c r="J5974" i="4" s="1"/>
  <c r="L5649" i="4"/>
  <c r="K5649" i="4" s="1"/>
  <c r="I5649" i="4" s="1"/>
  <c r="L2813" i="4"/>
  <c r="K2813" i="4" s="1"/>
  <c r="I2813" i="4" s="1"/>
  <c r="L5770" i="4"/>
  <c r="K5770" i="4" s="1"/>
  <c r="I5770" i="4" s="1"/>
  <c r="J9184" i="4"/>
  <c r="L3257" i="4"/>
  <c r="K3257" i="4" s="1"/>
  <c r="I3257" i="4" s="1"/>
  <c r="J1087" i="4"/>
  <c r="J1088" i="4" s="1"/>
  <c r="J9195" i="4"/>
  <c r="L312" i="4"/>
  <c r="K312" i="4" s="1"/>
  <c r="L5284" i="4"/>
  <c r="K5284" i="4" s="1"/>
  <c r="I5284" i="4" s="1"/>
  <c r="I4138" i="4"/>
  <c r="L3216" i="4"/>
  <c r="K3216" i="4" s="1"/>
  <c r="I3216" i="4" s="1"/>
  <c r="L4101" i="4"/>
  <c r="K4101" i="4" s="1"/>
  <c r="I4101" i="4" s="1"/>
  <c r="L4142" i="4"/>
  <c r="K4142" i="4" s="1"/>
  <c r="L3859" i="4"/>
  <c r="K3859" i="4" s="1"/>
  <c r="I3859" i="4" s="1"/>
  <c r="J9183" i="4"/>
  <c r="L3176" i="4"/>
  <c r="K3176" i="4" s="1"/>
  <c r="I3176" i="4" s="1"/>
  <c r="L3539" i="4"/>
  <c r="K3539" i="4" s="1"/>
  <c r="I3539" i="4" s="1"/>
  <c r="L316" i="4"/>
  <c r="K316" i="4" s="1"/>
  <c r="L1302" i="4"/>
  <c r="K1302" i="4" s="1"/>
  <c r="L2331" i="4"/>
  <c r="K2331" i="4" s="1"/>
  <c r="I2331" i="4" s="1"/>
  <c r="L5892" i="4"/>
  <c r="K5892" i="4" s="1"/>
  <c r="I5892" i="4" s="1"/>
  <c r="I4591" i="4"/>
  <c r="L9198" i="4"/>
  <c r="L4595" i="4"/>
  <c r="K4595" i="4" s="1"/>
  <c r="L9182" i="4"/>
  <c r="J9205" i="4"/>
  <c r="L3660" i="4"/>
  <c r="K3660" i="4" s="1"/>
  <c r="I3660" i="4" s="1"/>
  <c r="I4711" i="4"/>
  <c r="L1842" i="4"/>
  <c r="K1842" i="4" s="1"/>
  <c r="L9204" i="4"/>
  <c r="J7520" i="4"/>
  <c r="J7521" i="4" s="1"/>
  <c r="L2569" i="4"/>
  <c r="K2569" i="4" s="1"/>
  <c r="L3498" i="4"/>
  <c r="K3498" i="4" s="1"/>
  <c r="I5159" i="4"/>
  <c r="L3094" i="4"/>
  <c r="K3094" i="4" s="1"/>
  <c r="L5729" i="4"/>
  <c r="K5729" i="4" s="1"/>
  <c r="I5729" i="4" s="1"/>
  <c r="J84" i="4"/>
  <c r="L3338" i="4"/>
  <c r="K3338" i="4" s="1"/>
  <c r="I3338" i="4" s="1"/>
  <c r="L6636" i="4"/>
  <c r="K6636" i="4" s="1"/>
  <c r="I6636" i="4" s="1"/>
  <c r="L5446" i="4"/>
  <c r="K5446" i="4" s="1"/>
  <c r="I5446" i="4" s="1"/>
  <c r="L5930" i="4"/>
  <c r="K5930" i="4" s="1"/>
  <c r="I5930" i="4" s="1"/>
  <c r="L2934" i="4"/>
  <c r="K2934" i="4" s="1"/>
  <c r="L3014" i="4"/>
  <c r="K3014" i="4" s="1"/>
  <c r="I3014" i="4" s="1"/>
  <c r="J47" i="4"/>
  <c r="L3054" i="4"/>
  <c r="K3054" i="4" s="1"/>
  <c r="I3054" i="4" s="1"/>
  <c r="L5529" i="4"/>
  <c r="K5529" i="4" s="1"/>
  <c r="I5529" i="4" s="1"/>
  <c r="L2209" i="4"/>
  <c r="K2209" i="4" s="1"/>
  <c r="L4262" i="4"/>
  <c r="K4262" i="4" s="1"/>
  <c r="I4262" i="4" s="1"/>
  <c r="I789" i="4"/>
  <c r="I718" i="4"/>
  <c r="I884" i="4"/>
  <c r="I953" i="4"/>
  <c r="L9187" i="4"/>
  <c r="L2128" i="4"/>
  <c r="K2128" i="4" s="1"/>
  <c r="I2128" i="4" s="1"/>
  <c r="J9189" i="4"/>
  <c r="L5204" i="4"/>
  <c r="K5204" i="4" s="1"/>
  <c r="L6678" i="4"/>
  <c r="K6678" i="4" s="1"/>
  <c r="I6678" i="4" s="1"/>
  <c r="L2529" i="4"/>
  <c r="K2529" i="4" s="1"/>
  <c r="I5239" i="4"/>
  <c r="L6372" i="4"/>
  <c r="K6372" i="4" s="1"/>
  <c r="L5243" i="4"/>
  <c r="K5243" i="4" s="1"/>
  <c r="L3133" i="4"/>
  <c r="K3133" i="4" s="1"/>
  <c r="I3133" i="4" s="1"/>
  <c r="L3379" i="4"/>
  <c r="K3379" i="4" s="1"/>
  <c r="I3379" i="4" s="1"/>
  <c r="L2489" i="4"/>
  <c r="K2489" i="4" s="1"/>
  <c r="I2489" i="4" s="1"/>
  <c r="J43" i="4"/>
  <c r="J44" i="4" s="1"/>
  <c r="L2894" i="4"/>
  <c r="K2894" i="4" s="1"/>
  <c r="I2894" i="4" s="1"/>
  <c r="L2372" i="4"/>
  <c r="K2372" i="4" s="1"/>
  <c r="I3816" i="4"/>
  <c r="L2169" i="4"/>
  <c r="K2169" i="4" s="1"/>
  <c r="L4675" i="4"/>
  <c r="K4675" i="4" s="1"/>
  <c r="I4675" i="4" s="1"/>
  <c r="I2165" i="4"/>
  <c r="L3900" i="4"/>
  <c r="K3900" i="4" s="1"/>
  <c r="L6551" i="4"/>
  <c r="K6551" i="4" s="1"/>
  <c r="L549" i="4"/>
  <c r="K549" i="4" s="1"/>
  <c r="I4497" i="4"/>
  <c r="L5976" i="4"/>
  <c r="K5976" i="4" s="1"/>
  <c r="L5973" i="4"/>
  <c r="K5973" i="4" s="1"/>
  <c r="L1639" i="4"/>
  <c r="K1639" i="4" s="1"/>
  <c r="I2930" i="4"/>
  <c r="L5124" i="4"/>
  <c r="K5124" i="4" s="1"/>
  <c r="I5124" i="4" s="1"/>
  <c r="L5003" i="4"/>
  <c r="K5003" i="4" s="1"/>
  <c r="I5484" i="4"/>
  <c r="I270" i="4"/>
  <c r="L2854" i="4"/>
  <c r="K2854" i="4" s="1"/>
  <c r="L3580" i="4"/>
  <c r="K3580" i="4" s="1"/>
  <c r="L6331" i="4"/>
  <c r="K6331" i="4" s="1"/>
  <c r="L4920" i="4"/>
  <c r="K4920" i="4" s="1"/>
  <c r="I4916" i="4"/>
  <c r="L4384" i="4"/>
  <c r="K4384" i="4" s="1"/>
  <c r="L4182" i="4"/>
  <c r="K4182" i="4" s="1"/>
  <c r="L3419" i="4"/>
  <c r="K3419" i="4" s="1"/>
  <c r="I3419" i="4" s="1"/>
  <c r="I545" i="4"/>
  <c r="I2446" i="4"/>
  <c r="I1676" i="4"/>
  <c r="I3212" i="4"/>
  <c r="I2565" i="4"/>
  <c r="I6971" i="4"/>
  <c r="I5808" i="4"/>
  <c r="J7427" i="4"/>
  <c r="J7430" i="4" s="1"/>
  <c r="I7418" i="4"/>
  <c r="J1371" i="4"/>
  <c r="J1374" i="4" s="1"/>
  <c r="I1362" i="4"/>
  <c r="J7342" i="4"/>
  <c r="J7343" i="4" s="1"/>
  <c r="I7338" i="4"/>
  <c r="J596" i="4"/>
  <c r="J7294" i="4"/>
  <c r="J7297" i="4" s="1"/>
  <c r="I7284" i="4"/>
  <c r="L80" i="4"/>
  <c r="K80" i="4" s="1"/>
  <c r="K76" i="4"/>
  <c r="I76" i="4" s="1"/>
  <c r="I1294" i="4"/>
  <c r="I6547" i="4"/>
  <c r="I3855" i="4"/>
  <c r="J505" i="4"/>
  <c r="I501" i="4"/>
  <c r="I3010" i="4"/>
  <c r="J312" i="4"/>
  <c r="I308" i="4"/>
  <c r="I2850" i="4"/>
  <c r="I2890" i="4"/>
  <c r="I5280" i="4"/>
  <c r="I4380" i="4"/>
  <c r="I3535" i="4"/>
  <c r="J6836" i="4"/>
  <c r="J6837" i="4" s="1"/>
  <c r="I6832" i="4"/>
  <c r="I1635" i="4"/>
  <c r="I1245" i="4"/>
  <c r="I6105" i="4"/>
  <c r="I1560" i="4"/>
  <c r="J6470" i="4"/>
  <c r="J6471" i="4" s="1"/>
  <c r="I6466" i="4"/>
  <c r="I39" i="4"/>
  <c r="J7680" i="4"/>
  <c r="J7683" i="4" s="1"/>
  <c r="I7617" i="4"/>
  <c r="I4476" i="4"/>
  <c r="I4960" i="4"/>
  <c r="J222" i="4"/>
  <c r="I214" i="4"/>
  <c r="I9179" i="4" s="1"/>
  <c r="I5766" i="4"/>
  <c r="I4178" i="4"/>
  <c r="I3129" i="4"/>
  <c r="I3375" i="4"/>
  <c r="I4420" i="4"/>
  <c r="J80" i="4"/>
  <c r="I2327" i="4"/>
  <c r="I5725" i="4"/>
  <c r="I2083" i="4"/>
  <c r="I6507" i="4"/>
  <c r="I4834" i="4"/>
  <c r="I2408" i="4"/>
  <c r="I3090" i="4"/>
  <c r="J5976" i="4"/>
  <c r="I5969" i="4"/>
  <c r="I2809" i="4"/>
  <c r="I4340" i="4"/>
  <c r="I1878" i="4"/>
  <c r="I5200" i="4"/>
  <c r="I4751" i="4"/>
  <c r="I6368" i="4"/>
  <c r="I6247" i="4"/>
  <c r="I1838" i="4"/>
  <c r="I5361" i="4"/>
  <c r="I4298" i="4"/>
  <c r="I6760" i="4"/>
  <c r="I3896" i="4"/>
  <c r="I6925" i="4"/>
  <c r="I6110" i="4"/>
  <c r="I3775" i="4"/>
  <c r="J641" i="4"/>
  <c r="J9211" i="4"/>
  <c r="I7211" i="4"/>
  <c r="J9196" i="4"/>
  <c r="I1192" i="4"/>
  <c r="J9178" i="4"/>
  <c r="I175" i="4"/>
  <c r="K10260" i="4"/>
  <c r="K10274" i="4" s="1"/>
  <c r="I3334" i="4"/>
  <c r="I2368" i="4"/>
  <c r="I2205" i="4"/>
  <c r="I3494" i="4"/>
  <c r="I5605" i="4"/>
  <c r="I5081" i="4"/>
  <c r="I2525" i="4"/>
  <c r="J7677" i="4"/>
  <c r="I7673" i="4"/>
  <c r="I6632" i="4"/>
  <c r="I3253" i="4"/>
  <c r="I6590" i="4"/>
  <c r="I6781" i="4"/>
  <c r="I4999" i="4"/>
  <c r="J6419" i="4"/>
  <c r="J6420" i="4" s="1"/>
  <c r="I6415" i="4"/>
  <c r="I1083" i="4"/>
  <c r="I2286" i="4"/>
  <c r="I5645" i="4"/>
  <c r="I2647" i="4"/>
  <c r="I3696" i="4"/>
  <c r="I2729" i="4"/>
  <c r="I5321" i="4"/>
  <c r="I2605" i="4"/>
  <c r="I3172" i="4"/>
  <c r="I4671" i="4"/>
  <c r="I2041" i="4"/>
  <c r="I3976" i="4"/>
  <c r="I5402" i="4"/>
  <c r="I5442" i="4"/>
  <c r="I5525" i="4"/>
  <c r="I1757" i="4"/>
  <c r="I2970" i="4"/>
  <c r="I3415" i="4"/>
  <c r="I5888" i="4"/>
  <c r="J7524" i="4"/>
  <c r="I7516" i="4"/>
  <c r="I5847" i="4"/>
  <c r="I4793" i="4"/>
  <c r="I3736" i="4"/>
  <c r="I6674" i="4"/>
  <c r="I2688" i="4"/>
  <c r="J460" i="4"/>
  <c r="I451" i="4"/>
  <c r="J9215" i="4"/>
  <c r="I7470" i="4"/>
  <c r="J9208" i="4"/>
  <c r="I6745" i="4"/>
  <c r="J7074" i="4"/>
  <c r="I7068" i="4"/>
  <c r="I4057" i="4"/>
  <c r="I5685" i="4"/>
  <c r="I1798" i="4"/>
  <c r="I5926" i="4"/>
  <c r="I1716" i="4"/>
  <c r="I5565" i="4"/>
  <c r="I4549" i="4"/>
  <c r="I3656" i="4"/>
  <c r="I353" i="4"/>
  <c r="J397" i="4"/>
  <c r="I393" i="4"/>
  <c r="I6327" i="4"/>
  <c r="I6287" i="4"/>
  <c r="I4017" i="4"/>
  <c r="I7021" i="4"/>
  <c r="J1455" i="4"/>
  <c r="J1458" i="4" s="1"/>
  <c r="I1445" i="4"/>
  <c r="J550" i="4"/>
  <c r="J9206" i="4"/>
  <c r="I6067" i="4"/>
  <c r="J7124" i="4"/>
  <c r="J7125" i="4" s="1"/>
  <c r="I7120" i="4"/>
  <c r="J1552" i="4"/>
  <c r="I1540" i="4"/>
  <c r="L124" i="4"/>
  <c r="K124" i="4" s="1"/>
  <c r="K116" i="4"/>
  <c r="I116" i="4" s="1"/>
  <c r="I3455" i="4"/>
  <c r="I4218" i="4"/>
  <c r="I2245" i="4"/>
  <c r="I6164" i="4"/>
  <c r="I2485" i="4"/>
  <c r="I4258" i="4"/>
  <c r="I3576" i="4"/>
  <c r="I3050" i="4"/>
  <c r="J245" i="4"/>
  <c r="I236" i="4"/>
  <c r="I6205" i="4"/>
  <c r="I4631" i="4"/>
  <c r="I4097" i="4"/>
  <c r="J644" i="4"/>
  <c r="I636" i="4"/>
  <c r="I5120" i="4"/>
  <c r="J6012" i="4"/>
  <c r="I6008" i="4"/>
  <c r="I3616" i="4"/>
  <c r="I3293" i="4"/>
  <c r="I2769" i="4"/>
  <c r="I3936" i="4"/>
  <c r="J6887" i="4"/>
  <c r="I6879" i="4"/>
  <c r="K10424" i="4"/>
  <c r="U32" i="1" s="1"/>
  <c r="L5488" i="4"/>
  <c r="K5488" i="4" s="1"/>
  <c r="L9774" i="4"/>
  <c r="L553" i="4"/>
  <c r="K553" i="4" s="1"/>
  <c r="K9204" i="4"/>
  <c r="L1965" i="4"/>
  <c r="K1965" i="4" s="1"/>
  <c r="K9260" i="4"/>
  <c r="L5406" i="4"/>
  <c r="K5406" i="4" s="1"/>
  <c r="I5406" i="4" s="1"/>
  <c r="L6209" i="4"/>
  <c r="K6209" i="4" s="1"/>
  <c r="I6209" i="4" s="1"/>
  <c r="U13" i="1"/>
  <c r="L1761" i="4"/>
  <c r="K1761" i="4" s="1"/>
  <c r="I1761" i="4" s="1"/>
  <c r="L84" i="4"/>
  <c r="K84" i="4" s="1"/>
  <c r="K9262" i="4"/>
  <c r="L5569" i="4"/>
  <c r="K5569" i="4" s="1"/>
  <c r="L4302" i="4"/>
  <c r="K4302" i="4" s="1"/>
  <c r="L1254" i="4"/>
  <c r="K1254" i="4" s="1"/>
  <c r="L7427" i="4"/>
  <c r="K7427" i="4" s="1"/>
  <c r="L10674" i="4"/>
  <c r="V27" i="1"/>
  <c r="V18" i="1" s="1"/>
  <c r="L9274" i="4"/>
  <c r="L7677" i="4"/>
  <c r="K7677" i="4" s="1"/>
  <c r="L4222" i="4"/>
  <c r="K4222" i="4" s="1"/>
  <c r="I4222" i="4" s="1"/>
  <c r="L727" i="4"/>
  <c r="K727" i="4" s="1"/>
  <c r="L4021" i="4"/>
  <c r="K4021" i="4" s="1"/>
  <c r="I4021" i="4" s="1"/>
  <c r="L3459" i="4"/>
  <c r="K3459" i="4" s="1"/>
  <c r="I3459" i="4" s="1"/>
  <c r="L9178" i="4"/>
  <c r="L2450" i="4"/>
  <c r="K2450" i="4" s="1"/>
  <c r="I2450" i="4" s="1"/>
  <c r="L274" i="4"/>
  <c r="K274" i="4" s="1"/>
  <c r="L5325" i="4"/>
  <c r="K5325" i="4" s="1"/>
  <c r="I5325" i="4" s="1"/>
  <c r="L4838" i="4"/>
  <c r="K4838" i="4" s="1"/>
  <c r="L6419" i="4"/>
  <c r="K6419" i="4" s="1"/>
  <c r="L9181" i="4"/>
  <c r="L9191" i="4"/>
  <c r="L893" i="4"/>
  <c r="K893" i="4" s="1"/>
  <c r="L9195" i="4"/>
  <c r="L9193" i="4"/>
  <c r="L9206" i="4"/>
  <c r="U11" i="1"/>
  <c r="L4061" i="4"/>
  <c r="K4061" i="4" s="1"/>
  <c r="L3980" i="4"/>
  <c r="K3980" i="4" s="1"/>
  <c r="I3980" i="4" s="1"/>
  <c r="L1802" i="4"/>
  <c r="K1802" i="4" s="1"/>
  <c r="K9198" i="4"/>
  <c r="L1720" i="4"/>
  <c r="K1720" i="4" s="1"/>
  <c r="L362" i="4"/>
  <c r="K362" i="4" s="1"/>
  <c r="L2609" i="4"/>
  <c r="K2609" i="4" s="1"/>
  <c r="I2609" i="4" s="1"/>
  <c r="L5609" i="4"/>
  <c r="K5609" i="4" s="1"/>
  <c r="I5609" i="4" s="1"/>
  <c r="L6594" i="4"/>
  <c r="K6594" i="4" s="1"/>
  <c r="L4964" i="4"/>
  <c r="K4964" i="4" s="1"/>
  <c r="V31" i="1"/>
  <c r="V36" i="1"/>
  <c r="L2290" i="4"/>
  <c r="K2290" i="4" s="1"/>
  <c r="I2290" i="4" s="1"/>
  <c r="L120" i="4"/>
  <c r="K120" i="4" s="1"/>
  <c r="L1298" i="4"/>
  <c r="K1298" i="4" s="1"/>
  <c r="V32" i="1"/>
  <c r="L6470" i="4"/>
  <c r="K6470" i="4" s="1"/>
  <c r="L278" i="4"/>
  <c r="K278" i="4" s="1"/>
  <c r="L7476" i="4"/>
  <c r="K7476" i="4" s="1"/>
  <c r="K1592" i="4"/>
  <c r="L6840" i="4"/>
  <c r="K6840" i="4" s="1"/>
  <c r="L2045" i="4"/>
  <c r="K2045" i="4" s="1"/>
  <c r="L2974" i="4"/>
  <c r="K2974" i="4" s="1"/>
  <c r="I2974" i="4" s="1"/>
  <c r="L6980" i="4"/>
  <c r="K6980" i="4" s="1"/>
  <c r="L3820" i="4"/>
  <c r="K3820" i="4" s="1"/>
  <c r="L2773" i="4"/>
  <c r="K2773" i="4" s="1"/>
  <c r="I2773" i="4" s="1"/>
  <c r="O4469" i="4"/>
  <c r="O6019" i="4" s="1"/>
  <c r="J9179" i="4"/>
  <c r="N404" i="4"/>
  <c r="I10270" i="4"/>
  <c r="J218" i="4"/>
  <c r="O1029" i="4"/>
  <c r="N7475" i="4"/>
  <c r="M1029" i="4"/>
  <c r="N44" i="4"/>
  <c r="N958" i="4"/>
  <c r="O7216" i="4"/>
  <c r="P6884" i="4"/>
  <c r="M794" i="4"/>
  <c r="M7216" i="4"/>
  <c r="M958" i="4"/>
  <c r="M7475" i="4"/>
  <c r="O44" i="4"/>
  <c r="O7475" i="4"/>
  <c r="N1029" i="4"/>
  <c r="N7216" i="4"/>
  <c r="O958" i="4"/>
  <c r="N794" i="4"/>
  <c r="O794" i="4"/>
  <c r="P7475" i="4"/>
  <c r="M44" i="4"/>
  <c r="Z44" i="1"/>
  <c r="X44" i="1"/>
  <c r="Y44" i="1"/>
  <c r="W44" i="1"/>
  <c r="T44" i="1"/>
  <c r="P222" i="4"/>
  <c r="L222" i="4"/>
  <c r="K222" i="4" s="1"/>
  <c r="L9179" i="4"/>
  <c r="L218" i="4"/>
  <c r="K218" i="4" s="1"/>
  <c r="P218" i="4"/>
  <c r="P219" i="4" s="1"/>
  <c r="L4755" i="4"/>
  <c r="K4755" i="4" s="1"/>
  <c r="I4755" i="4" s="1"/>
  <c r="K9179" i="4"/>
  <c r="L961" i="4"/>
  <c r="K961" i="4" s="1"/>
  <c r="J4964" i="4"/>
  <c r="I10724" i="4"/>
  <c r="S39" i="1" s="1"/>
  <c r="J7072" i="4"/>
  <c r="L4424" i="4"/>
  <c r="L2733" i="4"/>
  <c r="K2733" i="4" s="1"/>
  <c r="I2733" i="4" s="1"/>
  <c r="L3740" i="4"/>
  <c r="K3740" i="4" s="1"/>
  <c r="I3740" i="4" s="1"/>
  <c r="L10274" i="4"/>
  <c r="L5851" i="4"/>
  <c r="K5851" i="4" s="1"/>
  <c r="J6753" i="4"/>
  <c r="J1202" i="4"/>
  <c r="J183" i="4"/>
  <c r="J179" i="4"/>
  <c r="J9185" i="4"/>
  <c r="L1455" i="4"/>
  <c r="K1455" i="4" s="1"/>
  <c r="J9217" i="4"/>
  <c r="J9212" i="4"/>
  <c r="L9218" i="4"/>
  <c r="L9212" i="4"/>
  <c r="L2412" i="4"/>
  <c r="K2412" i="4" s="1"/>
  <c r="I2412" i="4" s="1"/>
  <c r="V49" i="1"/>
  <c r="V56" i="1" s="1"/>
  <c r="J7476" i="4"/>
  <c r="J7474" i="4"/>
  <c r="J9210" i="4"/>
  <c r="J7128" i="4"/>
  <c r="J4505" i="4"/>
  <c r="L957" i="4"/>
  <c r="L9192" i="4"/>
  <c r="L1091" i="4"/>
  <c r="K1091" i="4" s="1"/>
  <c r="L7294" i="4"/>
  <c r="K7294" i="4" s="1"/>
  <c r="L9200" i="4"/>
  <c r="J9192" i="4"/>
  <c r="K9374" i="4"/>
  <c r="L7680" i="4"/>
  <c r="K7680" i="4" s="1"/>
  <c r="I10624" i="4"/>
  <c r="S36" i="1" s="1"/>
  <c r="T49" i="1"/>
  <c r="T56" i="1" s="1"/>
  <c r="I9774" i="4"/>
  <c r="O1597" i="4"/>
  <c r="K10624" i="4"/>
  <c r="U36" i="1" s="1"/>
  <c r="T29" i="1"/>
  <c r="T37" i="1" s="1"/>
  <c r="I10224" i="4"/>
  <c r="S27" i="1" s="1"/>
  <c r="S18" i="1" s="1"/>
  <c r="M1597" i="4"/>
  <c r="I9374" i="4"/>
  <c r="K9774" i="4"/>
  <c r="K10224" i="4"/>
  <c r="U27" i="1" s="1"/>
  <c r="U18" i="1" s="1"/>
  <c r="L9211" i="4"/>
  <c r="J7219" i="4"/>
  <c r="S31" i="1"/>
  <c r="L7219" i="4"/>
  <c r="K7219" i="4" s="1"/>
  <c r="J1254" i="4"/>
  <c r="U51" i="1"/>
  <c r="U49" i="1" s="1"/>
  <c r="U56" i="1" s="1"/>
  <c r="L7215" i="4"/>
  <c r="K7215" i="4" s="1"/>
  <c r="S54" i="1"/>
  <c r="S49" i="1" s="1"/>
  <c r="S56" i="1" s="1"/>
  <c r="S57" i="1"/>
  <c r="S61" i="1" s="1"/>
  <c r="S32" i="1"/>
  <c r="J9213" i="4"/>
  <c r="L6076" i="4"/>
  <c r="K6076" i="4" s="1"/>
  <c r="J7344" i="4"/>
  <c r="L6836" i="4"/>
  <c r="K6836" i="4" s="1"/>
  <c r="L7344" i="4"/>
  <c r="K7344" i="4" s="1"/>
  <c r="L2087" i="4"/>
  <c r="K2087" i="4" s="1"/>
  <c r="I2087" i="4" s="1"/>
  <c r="K11124" i="4"/>
  <c r="L9213" i="4"/>
  <c r="L7342" i="4"/>
  <c r="K7342" i="4" s="1"/>
  <c r="J7215" i="4"/>
  <c r="J6076" i="4"/>
  <c r="L6789" i="4"/>
  <c r="K6789" i="4" s="1"/>
  <c r="L179" i="4"/>
  <c r="K179" i="4" s="1"/>
  <c r="T28" i="1"/>
  <c r="L9199" i="4"/>
  <c r="L9201" i="4"/>
  <c r="J9199" i="4"/>
  <c r="L1552" i="4"/>
  <c r="K1552" i="4" s="1"/>
  <c r="L5689" i="4"/>
  <c r="K5689" i="4" s="1"/>
  <c r="I5689" i="4" s="1"/>
  <c r="L7474" i="4"/>
  <c r="K7474" i="4" s="1"/>
  <c r="J9200" i="4"/>
  <c r="J9193" i="4"/>
  <c r="L47" i="4"/>
  <c r="K47" i="4" s="1"/>
  <c r="L43" i="4"/>
  <c r="K43" i="4" s="1"/>
  <c r="K9213" i="4"/>
  <c r="L9215" i="4"/>
  <c r="L1371" i="4"/>
  <c r="K1371" i="4" s="1"/>
  <c r="L9196" i="4"/>
  <c r="L9214" i="4"/>
  <c r="L1202" i="4"/>
  <c r="K1202" i="4" s="1"/>
  <c r="I11124" i="4"/>
  <c r="L9175" i="4"/>
  <c r="L1087" i="4"/>
  <c r="K1087" i="4" s="1"/>
  <c r="L793" i="4"/>
  <c r="K793" i="4" s="1"/>
  <c r="L797" i="4"/>
  <c r="K797" i="4" s="1"/>
  <c r="J9191" i="4"/>
  <c r="J9201" i="4"/>
  <c r="L9217" i="4"/>
  <c r="O404" i="4"/>
  <c r="L4505" i="4"/>
  <c r="K4505" i="4" s="1"/>
  <c r="L460" i="4"/>
  <c r="K460" i="4" s="1"/>
  <c r="L9208" i="4"/>
  <c r="L6119" i="4"/>
  <c r="K6119" i="4" s="1"/>
  <c r="L6753" i="4"/>
  <c r="K6753" i="4" s="1"/>
  <c r="L9185" i="4"/>
  <c r="L9190" i="4"/>
  <c r="J9214" i="4"/>
  <c r="I10260" i="4"/>
  <c r="L4880" i="4"/>
  <c r="K4880" i="4" s="1"/>
  <c r="J6373" i="4"/>
  <c r="J6512" i="4"/>
  <c r="J5366" i="4"/>
  <c r="L6251" i="4"/>
  <c r="K6251" i="4" s="1"/>
  <c r="I6251" i="4" s="1"/>
  <c r="J2451" i="4"/>
  <c r="J3741" i="4"/>
  <c r="J3701" i="4"/>
  <c r="J1843" i="4"/>
  <c r="J4595" i="4"/>
  <c r="L9189" i="4"/>
  <c r="L644" i="4"/>
  <c r="K644" i="4" s="1"/>
  <c r="L640" i="4"/>
  <c r="K640" i="4" s="1"/>
  <c r="K9187" i="4"/>
  <c r="J4756" i="4"/>
  <c r="J3258" i="4"/>
  <c r="J3339" i="4"/>
  <c r="J5205" i="4"/>
  <c r="J5650" i="4"/>
  <c r="L4344" i="4"/>
  <c r="K4344" i="4" s="1"/>
  <c r="J2006" i="4"/>
  <c r="J5045" i="4"/>
  <c r="J5125" i="4"/>
  <c r="J5530" i="4"/>
  <c r="J2855" i="4"/>
  <c r="J1883" i="4"/>
  <c r="J6980" i="4"/>
  <c r="J6552" i="4"/>
  <c r="J3900" i="4"/>
  <c r="J2895" i="4"/>
  <c r="J2373" i="4"/>
  <c r="J4554" i="4"/>
  <c r="L9205" i="4"/>
  <c r="L6016" i="4"/>
  <c r="K6016" i="4" s="1"/>
  <c r="I6016" i="4" s="1"/>
  <c r="L6012" i="4"/>
  <c r="K6012" i="4" s="1"/>
  <c r="L4797" i="4"/>
  <c r="K4797" i="4" s="1"/>
  <c r="J5893" i="4"/>
  <c r="J3055" i="4"/>
  <c r="J2530" i="4"/>
  <c r="J1639" i="4"/>
  <c r="J6210" i="4"/>
  <c r="J9198" i="4"/>
  <c r="J1302" i="4"/>
  <c r="J1298" i="4"/>
  <c r="J2975" i="4"/>
  <c r="J4102" i="4"/>
  <c r="J4636" i="4"/>
  <c r="J3941" i="4"/>
  <c r="J3177" i="4"/>
  <c r="J6884" i="4"/>
  <c r="L2692" i="4"/>
  <c r="K2692" i="4" s="1"/>
  <c r="J5730" i="4"/>
  <c r="J5285" i="4"/>
  <c r="J3015" i="4"/>
  <c r="J2413" i="4"/>
  <c r="J2210" i="4"/>
  <c r="L3620" i="4"/>
  <c r="K3620" i="4" s="1"/>
  <c r="J5771" i="4"/>
  <c r="J5812" i="4"/>
  <c r="L595" i="4"/>
  <c r="K595" i="4" s="1"/>
  <c r="I595" i="4" s="1"/>
  <c r="L9188" i="4"/>
  <c r="L599" i="4"/>
  <c r="K599" i="4" s="1"/>
  <c r="I599" i="4" s="1"/>
  <c r="L9197" i="4"/>
  <c r="L6933" i="4"/>
  <c r="K6933" i="4" s="1"/>
  <c r="L6929" i="4"/>
  <c r="K6929" i="4" s="1"/>
  <c r="J5086" i="4"/>
  <c r="J2250" i="4"/>
  <c r="J6933" i="4"/>
  <c r="J6929" i="4"/>
  <c r="J2934" i="4"/>
  <c r="J4183" i="4"/>
  <c r="L9183" i="4"/>
  <c r="L4553" i="4"/>
  <c r="K4553" i="4" s="1"/>
  <c r="I4553" i="4" s="1"/>
  <c r="J5003" i="4"/>
  <c r="J2046" i="4"/>
  <c r="J5852" i="4"/>
  <c r="J4385" i="4"/>
  <c r="L6883" i="4"/>
  <c r="K6883" i="4" s="1"/>
  <c r="I6883" i="4" s="1"/>
  <c r="L6887" i="4"/>
  <c r="K6887" i="4" s="1"/>
  <c r="J3460" i="4"/>
  <c r="J1592" i="4"/>
  <c r="J6594" i="4"/>
  <c r="J7025" i="4"/>
  <c r="J7029" i="4"/>
  <c r="J3581" i="4"/>
  <c r="J4676" i="4"/>
  <c r="J2129" i="4"/>
  <c r="L7124" i="4"/>
  <c r="K7124" i="4" s="1"/>
  <c r="L9210" i="4"/>
  <c r="J6119" i="4"/>
  <c r="J6789" i="4"/>
  <c r="J5243" i="4"/>
  <c r="L2249" i="4"/>
  <c r="K2249" i="4" s="1"/>
  <c r="I2249" i="4" s="1"/>
  <c r="J3860" i="4"/>
  <c r="L5085" i="4"/>
  <c r="K5085" i="4" s="1"/>
  <c r="I5085" i="4" s="1"/>
  <c r="J2814" i="4"/>
  <c r="J4303" i="4"/>
  <c r="J6840" i="4"/>
  <c r="J4142" i="4"/>
  <c r="J2291" i="4"/>
  <c r="J4715" i="4"/>
  <c r="J1803" i="4"/>
  <c r="L7025" i="4"/>
  <c r="K7025" i="4" s="1"/>
  <c r="L7029" i="4"/>
  <c r="K7029" i="4" s="1"/>
  <c r="J278" i="4"/>
  <c r="J274" i="4"/>
  <c r="J9181" i="4"/>
  <c r="L505" i="4"/>
  <c r="K505" i="4" s="1"/>
  <c r="L9186" i="4"/>
  <c r="J2332" i="4"/>
  <c r="L9216" i="4"/>
  <c r="L7524" i="4"/>
  <c r="K7524" i="4" s="1"/>
  <c r="L7520" i="4"/>
  <c r="K7520" i="4" s="1"/>
  <c r="J3661" i="4"/>
  <c r="J3134" i="4"/>
  <c r="J3217" i="4"/>
  <c r="L4635" i="4"/>
  <c r="K4635" i="4" s="1"/>
  <c r="I4635" i="4" s="1"/>
  <c r="J2088" i="4"/>
  <c r="J6637" i="4"/>
  <c r="J1966" i="4"/>
  <c r="L3297" i="4"/>
  <c r="K3297" i="4" s="1"/>
  <c r="J2610" i="4"/>
  <c r="J2169" i="4"/>
  <c r="L2651" i="4"/>
  <c r="K2651" i="4" s="1"/>
  <c r="I2651" i="4" s="1"/>
  <c r="L3940" i="4"/>
  <c r="K3940" i="4" s="1"/>
  <c r="I3940" i="4" s="1"/>
  <c r="J3779" i="4"/>
  <c r="J1681" i="4"/>
  <c r="L7074" i="4"/>
  <c r="K7074" i="4" s="1"/>
  <c r="L7072" i="4"/>
  <c r="K7072" i="4" s="1"/>
  <c r="L7128" i="4"/>
  <c r="K7128" i="4" s="1"/>
  <c r="J4345" i="4"/>
  <c r="J4920" i="4"/>
  <c r="J2569" i="4"/>
  <c r="K9256" i="4"/>
  <c r="J5931" i="4"/>
  <c r="J5447" i="4"/>
  <c r="J3380" i="4"/>
  <c r="L4715" i="4"/>
  <c r="K4715" i="4" s="1"/>
  <c r="J4263" i="4"/>
  <c r="L2005" i="4"/>
  <c r="K2005" i="4" s="1"/>
  <c r="J3820" i="4"/>
  <c r="J5407" i="4"/>
  <c r="J4223" i="4"/>
  <c r="L6511" i="4"/>
  <c r="K6511" i="4" s="1"/>
  <c r="J3621" i="4"/>
  <c r="J2490" i="4"/>
  <c r="J5570" i="4"/>
  <c r="J3499" i="4"/>
  <c r="J3298" i="4"/>
  <c r="J2652" i="4"/>
  <c r="J3981" i="4"/>
  <c r="J6332" i="4"/>
  <c r="J9190" i="4"/>
  <c r="J2774" i="4"/>
  <c r="J6252" i="4"/>
  <c r="J5610" i="4"/>
  <c r="J4022" i="4"/>
  <c r="J4062" i="4"/>
  <c r="J1762" i="4"/>
  <c r="S41" i="1"/>
  <c r="J4839" i="4"/>
  <c r="J5488" i="4"/>
  <c r="J5163" i="4"/>
  <c r="J6679" i="4"/>
  <c r="J4881" i="4"/>
  <c r="L5812" i="4"/>
  <c r="K5812" i="4" s="1"/>
  <c r="J2734" i="4"/>
  <c r="J3095" i="4"/>
  <c r="J5326" i="4"/>
  <c r="L183" i="4"/>
  <c r="K183" i="4" s="1"/>
  <c r="J4798" i="4"/>
  <c r="J6169" i="4"/>
  <c r="J5690" i="4"/>
  <c r="L1882" i="4"/>
  <c r="K1882" i="4" s="1"/>
  <c r="L245" i="4"/>
  <c r="K245" i="4" s="1"/>
  <c r="L9180" i="4"/>
  <c r="J3420" i="4"/>
  <c r="L9184" i="4"/>
  <c r="L397" i="4"/>
  <c r="K397" i="4" s="1"/>
  <c r="L401" i="4"/>
  <c r="K401" i="4" s="1"/>
  <c r="I401" i="4" s="1"/>
  <c r="J1721" i="4"/>
  <c r="J3540" i="4"/>
  <c r="J6292" i="4"/>
  <c r="J2692" i="4"/>
  <c r="L1680" i="4"/>
  <c r="K1680" i="4" s="1"/>
  <c r="J9177" i="4"/>
  <c r="J124" i="4"/>
  <c r="J120" i="4"/>
  <c r="L1596" i="4"/>
  <c r="K1596" i="4" s="1"/>
  <c r="N1094" i="4"/>
  <c r="M5934" i="4"/>
  <c r="M4509" i="4"/>
  <c r="N4509" i="4"/>
  <c r="O4509" i="4"/>
  <c r="M1094" i="4"/>
  <c r="O1094" i="4"/>
  <c r="O9203" i="4"/>
  <c r="N6123" i="4"/>
  <c r="N6124" i="4" s="1"/>
  <c r="P6076" i="4"/>
  <c r="N800" i="4"/>
  <c r="O9202" i="4"/>
  <c r="M9207" i="4"/>
  <c r="M6123" i="4"/>
  <c r="M6124" i="4" s="1"/>
  <c r="O6123" i="4"/>
  <c r="O6124" i="4" s="1"/>
  <c r="O9207" i="4"/>
  <c r="O6685" i="4"/>
  <c r="O800" i="4"/>
  <c r="M6685" i="4"/>
  <c r="M964" i="4"/>
  <c r="N964" i="4"/>
  <c r="P1371" i="4"/>
  <c r="P1374" i="4" s="1"/>
  <c r="P9199" i="4"/>
  <c r="N5934" i="4"/>
  <c r="N9203" i="4"/>
  <c r="N6682" i="4"/>
  <c r="N6685" i="4" s="1"/>
  <c r="N9207" i="4"/>
  <c r="N4469" i="4"/>
  <c r="N9202" i="4"/>
  <c r="N7077" i="4"/>
  <c r="M4469" i="4"/>
  <c r="M9202" i="4"/>
  <c r="O964" i="4"/>
  <c r="P120" i="4"/>
  <c r="P121" i="4" s="1"/>
  <c r="P9177" i="4"/>
  <c r="M800" i="4"/>
  <c r="P1639" i="4"/>
  <c r="P124" i="4"/>
  <c r="P7678" i="4"/>
  <c r="P6933" i="4"/>
  <c r="P6929" i="4"/>
  <c r="P6789" i="4"/>
  <c r="P6792" i="4" s="1"/>
  <c r="P9209" i="4" s="1"/>
  <c r="P43" i="4"/>
  <c r="P47" i="4"/>
  <c r="P7072" i="4"/>
  <c r="P7074" i="4"/>
  <c r="P6168" i="4"/>
  <c r="P6119" i="4"/>
  <c r="P6331" i="4"/>
  <c r="P6753" i="4"/>
  <c r="P4424" i="4"/>
  <c r="P4425" i="4" s="1"/>
  <c r="P553" i="4"/>
  <c r="P549" i="4"/>
  <c r="P4756" i="4"/>
  <c r="P2734" i="4"/>
  <c r="P1680" i="4"/>
  <c r="P183" i="4"/>
  <c r="P179" i="4"/>
  <c r="P3015" i="4"/>
  <c r="P7427" i="4"/>
  <c r="P4921" i="4"/>
  <c r="P2413" i="4"/>
  <c r="P1455" i="4"/>
  <c r="P6551" i="4"/>
  <c r="P3900" i="4"/>
  <c r="P5610" i="4"/>
  <c r="P5730" i="4"/>
  <c r="P3258" i="4"/>
  <c r="P1720" i="4"/>
  <c r="P3620" i="4"/>
  <c r="P2529" i="4"/>
  <c r="P2774" i="4"/>
  <c r="P3177" i="4"/>
  <c r="P2372" i="4"/>
  <c r="P1600" i="4"/>
  <c r="P1596" i="4"/>
  <c r="P3540" i="4"/>
  <c r="P1802" i="4"/>
  <c r="P893" i="4"/>
  <c r="P4838" i="4"/>
  <c r="P3297" i="4"/>
  <c r="P596" i="4"/>
  <c r="P4513" i="4"/>
  <c r="P9203" i="4" s="1"/>
  <c r="P4964" i="4"/>
  <c r="P1254" i="4"/>
  <c r="P5771" i="4"/>
  <c r="P6637" i="4"/>
  <c r="P3981" i="4"/>
  <c r="P3055" i="4"/>
  <c r="P2935" i="4"/>
  <c r="P3821" i="4"/>
  <c r="P2490" i="4"/>
  <c r="P1552" i="4"/>
  <c r="P6372" i="4"/>
  <c r="P1762" i="4"/>
  <c r="P5285" i="4"/>
  <c r="P961" i="4"/>
  <c r="P957" i="4"/>
  <c r="P2569" i="4"/>
  <c r="P4510" i="4"/>
  <c r="P506" i="4"/>
  <c r="P1965" i="4"/>
  <c r="P5125" i="4"/>
  <c r="P6679" i="4"/>
  <c r="P4102" i="4"/>
  <c r="P2693" i="4"/>
  <c r="P3217" i="4"/>
  <c r="P5164" i="4"/>
  <c r="P1087" i="4"/>
  <c r="P1091" i="4"/>
  <c r="P2610" i="4"/>
  <c r="P3580" i="4"/>
  <c r="P2170" i="4"/>
  <c r="P5931" i="4"/>
  <c r="P6840" i="4"/>
  <c r="P6836" i="4"/>
  <c r="P6980" i="4"/>
  <c r="P84" i="4"/>
  <c r="P80" i="4"/>
  <c r="P2814" i="4"/>
  <c r="P3661" i="4"/>
  <c r="P1882" i="4"/>
  <c r="P3420" i="4"/>
  <c r="P3094" i="4"/>
  <c r="P275" i="4"/>
  <c r="P4182" i="4"/>
  <c r="P3498" i="4"/>
  <c r="P4797" i="4"/>
  <c r="P2129" i="4"/>
  <c r="P6471" i="4"/>
  <c r="P1842" i="4"/>
  <c r="P5569" i="4"/>
  <c r="P797" i="4"/>
  <c r="P793" i="4"/>
  <c r="P2975" i="4"/>
  <c r="P3700" i="4"/>
  <c r="P2005" i="4"/>
  <c r="P6511" i="4"/>
  <c r="P7680" i="4"/>
  <c r="P3741" i="4"/>
  <c r="P4344" i="4"/>
  <c r="P3779" i="4"/>
  <c r="P4716" i="4"/>
  <c r="P5813" i="4"/>
  <c r="P362" i="4"/>
  <c r="P1202" i="4"/>
  <c r="P2451" i="4"/>
  <c r="P2209" i="4"/>
  <c r="P7131" i="4"/>
  <c r="P6252" i="4"/>
  <c r="P2088" i="4"/>
  <c r="P2895" i="4"/>
  <c r="P6594" i="4"/>
  <c r="P5244" i="4"/>
  <c r="P3134" i="4"/>
  <c r="P6210" i="4"/>
  <c r="P2854" i="4"/>
  <c r="P4636" i="4"/>
  <c r="P2652" i="4"/>
  <c r="P3460" i="4"/>
  <c r="P3339" i="4"/>
  <c r="P6013" i="4"/>
  <c r="P4223" i="4"/>
  <c r="P644" i="4"/>
  <c r="P640" i="4"/>
  <c r="P5407" i="4"/>
  <c r="P2250" i="4"/>
  <c r="P398" i="4"/>
  <c r="P4022" i="4"/>
  <c r="P2291" i="4"/>
  <c r="P5851" i="4"/>
  <c r="P4596" i="4"/>
  <c r="P7125" i="4"/>
  <c r="P5003" i="4"/>
  <c r="P3380" i="4"/>
  <c r="P4384" i="4"/>
  <c r="P3860" i="4"/>
  <c r="P2045" i="4"/>
  <c r="P7215" i="4"/>
  <c r="P7219" i="4"/>
  <c r="P245" i="4"/>
  <c r="P5690" i="4"/>
  <c r="P6419" i="4"/>
  <c r="P460" i="4"/>
  <c r="P727" i="4"/>
  <c r="P4302" i="4"/>
  <c r="P5366" i="4"/>
  <c r="P4880" i="4"/>
  <c r="P313" i="4"/>
  <c r="P5650" i="4"/>
  <c r="P4061" i="4"/>
  <c r="P2332" i="4"/>
  <c r="P7025" i="4"/>
  <c r="P7029" i="4"/>
  <c r="P7347" i="4"/>
  <c r="P5086" i="4"/>
  <c r="P6292" i="4"/>
  <c r="P5447" i="4"/>
  <c r="P4676" i="4"/>
  <c r="P5530" i="4"/>
  <c r="P5204" i="4"/>
  <c r="P1298" i="4"/>
  <c r="P1302" i="4"/>
  <c r="K4424" i="4" l="1"/>
  <c r="I4424" i="4" s="1"/>
  <c r="L4425" i="4"/>
  <c r="I1024" i="4"/>
  <c r="I9194" i="4" s="1"/>
  <c r="L5164" i="4"/>
  <c r="K5164" i="4" s="1"/>
  <c r="U9" i="1"/>
  <c r="U7" i="1" s="1"/>
  <c r="U28" i="1" s="1"/>
  <c r="I6168" i="4"/>
  <c r="I3094" i="4"/>
  <c r="K957" i="4"/>
  <c r="I957" i="4" s="1"/>
  <c r="AA28" i="1"/>
  <c r="AA66" i="1" s="1"/>
  <c r="AA69" i="1" s="1"/>
  <c r="I9274" i="4"/>
  <c r="L6169" i="4"/>
  <c r="K6169" i="4" s="1"/>
  <c r="L5366" i="4"/>
  <c r="K5366" i="4" s="1"/>
  <c r="I5366" i="4" s="1"/>
  <c r="Y66" i="1"/>
  <c r="Y69" i="1" s="1"/>
  <c r="X66" i="1"/>
  <c r="X69" i="1" s="1"/>
  <c r="Z66" i="1"/>
  <c r="Z69" i="1" s="1"/>
  <c r="W66" i="1"/>
  <c r="W69" i="1" s="1"/>
  <c r="I5163" i="4"/>
  <c r="S38" i="1"/>
  <c r="L3780" i="4"/>
  <c r="K3780" i="4" s="1"/>
  <c r="K9176" i="4"/>
  <c r="I6372" i="4"/>
  <c r="L2814" i="4"/>
  <c r="K2814" i="4" s="1"/>
  <c r="I2814" i="4" s="1"/>
  <c r="L7430" i="4"/>
  <c r="K7430" i="4" s="1"/>
  <c r="L3661" i="4"/>
  <c r="K3661" i="4" s="1"/>
  <c r="I3661" i="4" s="1"/>
  <c r="L3701" i="4"/>
  <c r="K3701" i="4" s="1"/>
  <c r="I3700" i="4"/>
  <c r="L6292" i="4"/>
  <c r="K6292" i="4" s="1"/>
  <c r="I6292" i="4" s="1"/>
  <c r="V28" i="1"/>
  <c r="I5488" i="4"/>
  <c r="I2854" i="4"/>
  <c r="I4182" i="4"/>
  <c r="I316" i="4"/>
  <c r="L3258" i="4"/>
  <c r="K3258" i="4" s="1"/>
  <c r="I3258" i="4" s="1"/>
  <c r="L6637" i="4"/>
  <c r="K6637" i="4" s="1"/>
  <c r="I6637" i="4" s="1"/>
  <c r="L3420" i="4"/>
  <c r="K3420" i="4" s="1"/>
  <c r="I3420" i="4" s="1"/>
  <c r="L6552" i="4"/>
  <c r="K6552" i="4" s="1"/>
  <c r="I3580" i="4"/>
  <c r="L5447" i="4"/>
  <c r="K5447" i="4" s="1"/>
  <c r="I5447" i="4" s="1"/>
  <c r="I1842" i="4"/>
  <c r="L3581" i="4"/>
  <c r="K3581" i="4" s="1"/>
  <c r="L4596" i="4"/>
  <c r="K4596" i="4" s="1"/>
  <c r="I4595" i="4"/>
  <c r="L5244" i="4"/>
  <c r="K5244" i="4" s="1"/>
  <c r="L1925" i="4"/>
  <c r="K1925" i="4" s="1"/>
  <c r="L2373" i="4"/>
  <c r="K2373" i="4" s="1"/>
  <c r="I6551" i="4"/>
  <c r="I2372" i="4"/>
  <c r="L1843" i="4"/>
  <c r="K1843" i="4" s="1"/>
  <c r="L2774" i="4"/>
  <c r="K2774" i="4" s="1"/>
  <c r="I2774" i="4" s="1"/>
  <c r="I5243" i="4"/>
  <c r="L4102" i="4"/>
  <c r="K4102" i="4" s="1"/>
  <c r="I4102" i="4" s="1"/>
  <c r="L3095" i="4"/>
  <c r="K3095" i="4" s="1"/>
  <c r="I5204" i="4"/>
  <c r="L4143" i="4"/>
  <c r="K4143" i="4" s="1"/>
  <c r="L5205" i="4"/>
  <c r="K5205" i="4" s="1"/>
  <c r="L5931" i="4"/>
  <c r="K5931" i="4" s="1"/>
  <c r="I5931" i="4" s="1"/>
  <c r="I4142" i="4"/>
  <c r="L5650" i="4"/>
  <c r="K5650" i="4" s="1"/>
  <c r="I5650" i="4" s="1"/>
  <c r="L5530" i="4"/>
  <c r="K5530" i="4" s="1"/>
  <c r="I5530" i="4" s="1"/>
  <c r="L2332" i="4"/>
  <c r="K2332" i="4" s="1"/>
  <c r="I2332" i="4" s="1"/>
  <c r="L4921" i="4"/>
  <c r="K4921" i="4" s="1"/>
  <c r="I2209" i="4"/>
  <c r="I2169" i="4"/>
  <c r="L313" i="4"/>
  <c r="K313" i="4" s="1"/>
  <c r="L5610" i="4"/>
  <c r="K5610" i="4" s="1"/>
  <c r="I5610" i="4" s="1"/>
  <c r="I5973" i="4"/>
  <c r="L5285" i="4"/>
  <c r="K5285" i="4" s="1"/>
  <c r="I5285" i="4" s="1"/>
  <c r="L4062" i="4"/>
  <c r="K4062" i="4" s="1"/>
  <c r="L2570" i="4"/>
  <c r="K2570" i="4" s="1"/>
  <c r="L5004" i="4"/>
  <c r="K5004" i="4" s="1"/>
  <c r="L4263" i="4"/>
  <c r="K4263" i="4" s="1"/>
  <c r="I4263" i="4" s="1"/>
  <c r="L3015" i="4"/>
  <c r="K3015" i="4" s="1"/>
  <c r="I3015" i="4" s="1"/>
  <c r="I4920" i="4"/>
  <c r="L5771" i="4"/>
  <c r="K5771" i="4" s="1"/>
  <c r="I5771" i="4" s="1"/>
  <c r="L5893" i="4"/>
  <c r="K5893" i="4" s="1"/>
  <c r="I5893" i="4" s="1"/>
  <c r="J647" i="4"/>
  <c r="L6679" i="4"/>
  <c r="K6679" i="4" s="1"/>
  <c r="I6679" i="4" s="1"/>
  <c r="L3380" i="4"/>
  <c r="K3380" i="4" s="1"/>
  <c r="I3380" i="4" s="1"/>
  <c r="L2170" i="4"/>
  <c r="K2170" i="4" s="1"/>
  <c r="I3498" i="4"/>
  <c r="L3177" i="4"/>
  <c r="K3177" i="4" s="1"/>
  <c r="I3177" i="4" s="1"/>
  <c r="L6210" i="4"/>
  <c r="K6210" i="4" s="1"/>
  <c r="I6210" i="4" s="1"/>
  <c r="L3055" i="4"/>
  <c r="K3055" i="4" s="1"/>
  <c r="I3055" i="4" s="1"/>
  <c r="L3540" i="4"/>
  <c r="K3540" i="4" s="1"/>
  <c r="I3540" i="4" s="1"/>
  <c r="L3217" i="4"/>
  <c r="K3217" i="4" s="1"/>
  <c r="I3217" i="4" s="1"/>
  <c r="I4384" i="4"/>
  <c r="L4385" i="4"/>
  <c r="K4385" i="4" s="1"/>
  <c r="L5974" i="4"/>
  <c r="K5974" i="4" s="1"/>
  <c r="I5974" i="4" s="1"/>
  <c r="I2934" i="4"/>
  <c r="L5730" i="4"/>
  <c r="K5730" i="4" s="1"/>
  <c r="I5730" i="4" s="1"/>
  <c r="I7520" i="4"/>
  <c r="L2210" i="4"/>
  <c r="K2210" i="4" s="1"/>
  <c r="L2935" i="4"/>
  <c r="K2935" i="4" s="1"/>
  <c r="L3860" i="4"/>
  <c r="K3860" i="4" s="1"/>
  <c r="I3860" i="4" s="1"/>
  <c r="L3499" i="4"/>
  <c r="K3499" i="4" s="1"/>
  <c r="L2490" i="4"/>
  <c r="K2490" i="4" s="1"/>
  <c r="I2490" i="4" s="1"/>
  <c r="L2129" i="4"/>
  <c r="K2129" i="4" s="1"/>
  <c r="I2129" i="4" s="1"/>
  <c r="I2529" i="4"/>
  <c r="L3339" i="4"/>
  <c r="K3339" i="4" s="1"/>
  <c r="I3339" i="4" s="1"/>
  <c r="L2530" i="4"/>
  <c r="K2530" i="4" s="1"/>
  <c r="L4676" i="4"/>
  <c r="K4676" i="4" s="1"/>
  <c r="I4676" i="4" s="1"/>
  <c r="I793" i="4"/>
  <c r="I893" i="4"/>
  <c r="I797" i="4"/>
  <c r="I961" i="4"/>
  <c r="I727" i="4"/>
  <c r="L5570" i="4"/>
  <c r="K5570" i="4" s="1"/>
  <c r="L4839" i="4"/>
  <c r="K4839" i="4" s="1"/>
  <c r="L4022" i="4"/>
  <c r="K4022" i="4" s="1"/>
  <c r="I4022" i="4" s="1"/>
  <c r="L5489" i="4"/>
  <c r="K5489" i="4" s="1"/>
  <c r="L4223" i="4"/>
  <c r="K4223" i="4" s="1"/>
  <c r="I4223" i="4" s="1"/>
  <c r="L7678" i="4"/>
  <c r="K7678" i="4" s="1"/>
  <c r="U29" i="1"/>
  <c r="U37" i="1" s="1"/>
  <c r="L7479" i="4"/>
  <c r="K7479" i="4" s="1"/>
  <c r="L1640" i="4"/>
  <c r="K1640" i="4" s="1"/>
  <c r="L2895" i="4"/>
  <c r="K2895" i="4" s="1"/>
  <c r="I2895" i="4" s="1"/>
  <c r="L81" i="4"/>
  <c r="K81" i="4" s="1"/>
  <c r="L4303" i="4"/>
  <c r="K4303" i="4" s="1"/>
  <c r="L6471" i="4"/>
  <c r="K6471" i="4" s="1"/>
  <c r="I6471" i="4" s="1"/>
  <c r="L2855" i="4"/>
  <c r="K2855" i="4" s="1"/>
  <c r="L2291" i="4"/>
  <c r="K2291" i="4" s="1"/>
  <c r="I2291" i="4" s="1"/>
  <c r="L4183" i="4"/>
  <c r="K4183" i="4" s="1"/>
  <c r="L3901" i="4"/>
  <c r="K3901" i="4" s="1"/>
  <c r="L6373" i="4"/>
  <c r="K6373" i="4" s="1"/>
  <c r="L5326" i="4"/>
  <c r="K5326" i="4" s="1"/>
  <c r="I5326" i="4" s="1"/>
  <c r="I2692" i="4"/>
  <c r="L4965" i="4"/>
  <c r="K4965" i="4" s="1"/>
  <c r="L2451" i="4"/>
  <c r="K2451" i="4" s="1"/>
  <c r="I2451" i="4" s="1"/>
  <c r="L5125" i="4"/>
  <c r="K5125" i="4" s="1"/>
  <c r="I5125" i="4" s="1"/>
  <c r="V29" i="1"/>
  <c r="V37" i="1" s="1"/>
  <c r="L1966" i="4"/>
  <c r="K1966" i="4" s="1"/>
  <c r="L1762" i="4"/>
  <c r="K1762" i="4" s="1"/>
  <c r="I1762" i="4" s="1"/>
  <c r="L1803" i="4"/>
  <c r="K1803" i="4" s="1"/>
  <c r="L5045" i="4"/>
  <c r="K5045" i="4" s="1"/>
  <c r="L2046" i="4"/>
  <c r="K2046" i="4" s="1"/>
  <c r="L6332" i="4"/>
  <c r="K6332" i="4" s="1"/>
  <c r="I549" i="4"/>
  <c r="L275" i="4"/>
  <c r="K275" i="4" s="1"/>
  <c r="L6420" i="4"/>
  <c r="K6420" i="4" s="1"/>
  <c r="J1029" i="4"/>
  <c r="I6331" i="4"/>
  <c r="L2610" i="4"/>
  <c r="K2610" i="4" s="1"/>
  <c r="I2610" i="4" s="1"/>
  <c r="L2975" i="4"/>
  <c r="K2975" i="4" s="1"/>
  <c r="I2975" i="4" s="1"/>
  <c r="L550" i="4"/>
  <c r="K550" i="4" s="1"/>
  <c r="I278" i="4"/>
  <c r="L6595" i="4"/>
  <c r="K6595" i="4" s="1"/>
  <c r="L3134" i="4"/>
  <c r="K3134" i="4" s="1"/>
  <c r="I3134" i="4" s="1"/>
  <c r="I3820" i="4"/>
  <c r="L5407" i="4"/>
  <c r="K5407" i="4" s="1"/>
  <c r="I5407" i="4" s="1"/>
  <c r="L1721" i="4"/>
  <c r="K1721" i="4" s="1"/>
  <c r="L3460" i="4"/>
  <c r="K3460" i="4" s="1"/>
  <c r="I3460" i="4" s="1"/>
  <c r="I5976" i="4"/>
  <c r="L3981" i="4"/>
  <c r="K3981" i="4" s="1"/>
  <c r="I3981" i="4" s="1"/>
  <c r="L3821" i="4"/>
  <c r="K3821" i="4" s="1"/>
  <c r="I3620" i="4"/>
  <c r="I47" i="4"/>
  <c r="I553" i="4"/>
  <c r="I1720" i="4"/>
  <c r="I4061" i="4"/>
  <c r="K9177" i="4"/>
  <c r="I1882" i="4"/>
  <c r="I3297" i="4"/>
  <c r="I4880" i="4"/>
  <c r="I4302" i="4"/>
  <c r="I1680" i="4"/>
  <c r="I1802" i="4"/>
  <c r="I5044" i="4"/>
  <c r="I84" i="4"/>
  <c r="I1965" i="4"/>
  <c r="I6511" i="4"/>
  <c r="I640" i="4"/>
  <c r="I1091" i="4"/>
  <c r="I5851" i="4"/>
  <c r="I2045" i="4"/>
  <c r="I2005" i="4"/>
  <c r="I4797" i="4"/>
  <c r="I4344" i="4"/>
  <c r="I1087" i="4"/>
  <c r="I43" i="4"/>
  <c r="I362" i="4"/>
  <c r="I4838" i="4"/>
  <c r="I5569" i="4"/>
  <c r="I2569" i="4"/>
  <c r="I6929" i="4"/>
  <c r="I5812" i="4"/>
  <c r="J7131" i="4"/>
  <c r="I7128" i="4"/>
  <c r="I6753" i="4"/>
  <c r="I274" i="4"/>
  <c r="I6887" i="4"/>
  <c r="I7677" i="4"/>
  <c r="J7678" i="4"/>
  <c r="I1028" i="4"/>
  <c r="I7029" i="4"/>
  <c r="I5003" i="4"/>
  <c r="I6933" i="4"/>
  <c r="J7222" i="4"/>
  <c r="I7219" i="4"/>
  <c r="I6012" i="4"/>
  <c r="J6013" i="4"/>
  <c r="I7124" i="4"/>
  <c r="I6836" i="4"/>
  <c r="I7342" i="4"/>
  <c r="I6840" i="4"/>
  <c r="I7025" i="4"/>
  <c r="I644" i="4"/>
  <c r="J7347" i="4"/>
  <c r="I7344" i="4"/>
  <c r="I7474" i="4"/>
  <c r="J180" i="4"/>
  <c r="I179" i="4"/>
  <c r="J219" i="4"/>
  <c r="I218" i="4"/>
  <c r="I124" i="4"/>
  <c r="I6470" i="4"/>
  <c r="I505" i="4"/>
  <c r="J506" i="4"/>
  <c r="I1924" i="4"/>
  <c r="I3779" i="4"/>
  <c r="I4715" i="4"/>
  <c r="I1639" i="4"/>
  <c r="J1094" i="4"/>
  <c r="I1032" i="4"/>
  <c r="J7479" i="4"/>
  <c r="I7476" i="4"/>
  <c r="I183" i="4"/>
  <c r="J7073" i="4"/>
  <c r="I7072" i="4"/>
  <c r="I1592" i="4"/>
  <c r="I245" i="4"/>
  <c r="I7294" i="4"/>
  <c r="I1371" i="4"/>
  <c r="I6789" i="4"/>
  <c r="I1298" i="4"/>
  <c r="I6980" i="4"/>
  <c r="I6076" i="4"/>
  <c r="I1254" i="4"/>
  <c r="J4513" i="4"/>
  <c r="J9203" i="4" s="1"/>
  <c r="I4505" i="4"/>
  <c r="I1455" i="4"/>
  <c r="I1552" i="4"/>
  <c r="I7074" i="4"/>
  <c r="I460" i="4"/>
  <c r="I80" i="4"/>
  <c r="J81" i="4"/>
  <c r="I7427" i="4"/>
  <c r="J121" i="4"/>
  <c r="I120" i="4"/>
  <c r="J6126" i="4"/>
  <c r="J9207" i="4" s="1"/>
  <c r="I6119" i="4"/>
  <c r="I6594" i="4"/>
  <c r="I1302" i="4"/>
  <c r="I3900" i="4"/>
  <c r="I7215" i="4"/>
  <c r="I1202" i="4"/>
  <c r="J4965" i="4"/>
  <c r="I4964" i="4"/>
  <c r="I397" i="4"/>
  <c r="J398" i="4"/>
  <c r="I7524" i="4"/>
  <c r="J7527" i="4"/>
  <c r="I6419" i="4"/>
  <c r="I222" i="4"/>
  <c r="I7680" i="4"/>
  <c r="I312" i="4"/>
  <c r="J313" i="4"/>
  <c r="L4509" i="4"/>
  <c r="K4509" i="4" s="1"/>
  <c r="K9191" i="4"/>
  <c r="K9214" i="4"/>
  <c r="L127" i="4"/>
  <c r="K127" i="4" s="1"/>
  <c r="L180" i="4"/>
  <c r="K180" i="4" s="1"/>
  <c r="L5852" i="4"/>
  <c r="K5852" i="4" s="1"/>
  <c r="L121" i="4"/>
  <c r="K121" i="4" s="1"/>
  <c r="K9175" i="4"/>
  <c r="L800" i="4"/>
  <c r="K800" i="4" s="1"/>
  <c r="K9195" i="4"/>
  <c r="K9192" i="4"/>
  <c r="L6792" i="4"/>
  <c r="K6792" i="4" s="1"/>
  <c r="L7343" i="4"/>
  <c r="K7343" i="4" s="1"/>
  <c r="I7343" i="4" s="1"/>
  <c r="L7222" i="4"/>
  <c r="K7222" i="4" s="1"/>
  <c r="K9218" i="4"/>
  <c r="K9212" i="4"/>
  <c r="K9185" i="4"/>
  <c r="K9200" i="4"/>
  <c r="K9210" i="4"/>
  <c r="K9196" i="4"/>
  <c r="K9208" i="4"/>
  <c r="L5690" i="4"/>
  <c r="K5690" i="4" s="1"/>
  <c r="I5690" i="4" s="1"/>
  <c r="L7683" i="4"/>
  <c r="K7683" i="4" s="1"/>
  <c r="K9193" i="4"/>
  <c r="K9182" i="4"/>
  <c r="I9182" i="4"/>
  <c r="L4756" i="4"/>
  <c r="K4756" i="4" s="1"/>
  <c r="I4756" i="4" s="1"/>
  <c r="K9217" i="4"/>
  <c r="K9199" i="4"/>
  <c r="K9181" i="4"/>
  <c r="K9274" i="4"/>
  <c r="K9206" i="4"/>
  <c r="L1299" i="4"/>
  <c r="K1299" i="4" s="1"/>
  <c r="K9201" i="4"/>
  <c r="K9190" i="4"/>
  <c r="L2088" i="4"/>
  <c r="K2088" i="4" s="1"/>
  <c r="I2088" i="4" s="1"/>
  <c r="L7297" i="4"/>
  <c r="K7297" i="4" s="1"/>
  <c r="I7297" i="4" s="1"/>
  <c r="L1458" i="4"/>
  <c r="K1458" i="4" s="1"/>
  <c r="L219" i="4"/>
  <c r="K219" i="4" s="1"/>
  <c r="L1600" i="4"/>
  <c r="K1600" i="4" s="1"/>
  <c r="K9211" i="4"/>
  <c r="P9202" i="4"/>
  <c r="I10274" i="4"/>
  <c r="J7475" i="4"/>
  <c r="J7216" i="4"/>
  <c r="L6837" i="4"/>
  <c r="K6837" i="4" s="1"/>
  <c r="L958" i="4"/>
  <c r="K958" i="4" s="1"/>
  <c r="L44" i="4"/>
  <c r="K44" i="4" s="1"/>
  <c r="L7216" i="4"/>
  <c r="K7216" i="4" s="1"/>
  <c r="L1029" i="4"/>
  <c r="K1029" i="4" s="1"/>
  <c r="O9170" i="4"/>
  <c r="N6019" i="4"/>
  <c r="N9170" i="4" s="1"/>
  <c r="M6019" i="4"/>
  <c r="M9170" i="4" s="1"/>
  <c r="L2734" i="4"/>
  <c r="K2734" i="4" s="1"/>
  <c r="I2734" i="4" s="1"/>
  <c r="V44" i="1"/>
  <c r="U44" i="1"/>
  <c r="L3741" i="4"/>
  <c r="K3741" i="4" s="1"/>
  <c r="I3741" i="4" s="1"/>
  <c r="L964" i="4"/>
  <c r="K964" i="4" s="1"/>
  <c r="K4425" i="4"/>
  <c r="L2413" i="4"/>
  <c r="K2413" i="4" s="1"/>
  <c r="I2413" i="4" s="1"/>
  <c r="I9175" i="4"/>
  <c r="I9201" i="4"/>
  <c r="I9199" i="4"/>
  <c r="I9177" i="4"/>
  <c r="I9210" i="4"/>
  <c r="I9176" i="4"/>
  <c r="I9187" i="4"/>
  <c r="I9211" i="4"/>
  <c r="I9198" i="4"/>
  <c r="I9200" i="4"/>
  <c r="I9212" i="4"/>
  <c r="I9204" i="4"/>
  <c r="I9185" i="4"/>
  <c r="I9196" i="4"/>
  <c r="I9208" i="4"/>
  <c r="I9217" i="4"/>
  <c r="I9213" i="4"/>
  <c r="I9181" i="4"/>
  <c r="L1305" i="4"/>
  <c r="K1305" i="4" s="1"/>
  <c r="J4509" i="4"/>
  <c r="L1094" i="4"/>
  <c r="K1094" i="4" s="1"/>
  <c r="T66" i="1"/>
  <c r="T69" i="1" s="1"/>
  <c r="L1088" i="4"/>
  <c r="K1088" i="4" s="1"/>
  <c r="O9221" i="4"/>
  <c r="O9224" i="4" s="1"/>
  <c r="L4513" i="4"/>
  <c r="K4513" i="4" s="1"/>
  <c r="M9221" i="4"/>
  <c r="M9224" i="4" s="1"/>
  <c r="N4510" i="4"/>
  <c r="O4510" i="4"/>
  <c r="M4510" i="4"/>
  <c r="J1305" i="4"/>
  <c r="L7475" i="4"/>
  <c r="K7475" i="4" s="1"/>
  <c r="S29" i="1"/>
  <c r="L7347" i="4"/>
  <c r="K7347" i="4" s="1"/>
  <c r="L1374" i="4"/>
  <c r="K1374" i="4" s="1"/>
  <c r="I1374" i="4" s="1"/>
  <c r="L6126" i="4"/>
  <c r="K6126" i="4" s="1"/>
  <c r="K9215" i="4"/>
  <c r="L6123" i="4"/>
  <c r="K6123" i="4" s="1"/>
  <c r="L794" i="4"/>
  <c r="K794" i="4" s="1"/>
  <c r="J7077" i="4"/>
  <c r="S28" i="1"/>
  <c r="L7077" i="4"/>
  <c r="K7077" i="4" s="1"/>
  <c r="L647" i="4"/>
  <c r="K647" i="4" s="1"/>
  <c r="L5813" i="4"/>
  <c r="K5813" i="4" s="1"/>
  <c r="J4716" i="4"/>
  <c r="L7125" i="4"/>
  <c r="K7125" i="4" s="1"/>
  <c r="I7125" i="4" s="1"/>
  <c r="J7026" i="4"/>
  <c r="L6930" i="4"/>
  <c r="K6930" i="4" s="1"/>
  <c r="L4881" i="4"/>
  <c r="K4881" i="4" s="1"/>
  <c r="J2693" i="4"/>
  <c r="L398" i="4"/>
  <c r="K398" i="4" s="1"/>
  <c r="K9178" i="4"/>
  <c r="J127" i="4"/>
  <c r="J3780" i="4"/>
  <c r="L2652" i="4"/>
  <c r="K2652" i="4" s="1"/>
  <c r="I2652" i="4" s="1"/>
  <c r="J2170" i="4"/>
  <c r="L506" i="4"/>
  <c r="K506" i="4" s="1"/>
  <c r="L5086" i="4"/>
  <c r="K5086" i="4" s="1"/>
  <c r="I5086" i="4" s="1"/>
  <c r="J5244" i="4"/>
  <c r="J6595" i="4"/>
  <c r="K9183" i="4"/>
  <c r="L3621" i="4"/>
  <c r="K3621" i="4" s="1"/>
  <c r="L4798" i="4"/>
  <c r="K4798" i="4" s="1"/>
  <c r="K9205" i="4"/>
  <c r="L4345" i="4"/>
  <c r="K4345" i="4" s="1"/>
  <c r="J4596" i="4"/>
  <c r="J5164" i="4"/>
  <c r="J1925" i="4"/>
  <c r="J3821" i="4"/>
  <c r="J2570" i="4"/>
  <c r="L7131" i="4"/>
  <c r="K7131" i="4" s="1"/>
  <c r="K9186" i="4"/>
  <c r="J4143" i="4"/>
  <c r="J6792" i="4"/>
  <c r="J404" i="4"/>
  <c r="J3901" i="4"/>
  <c r="L641" i="4"/>
  <c r="K641" i="4" s="1"/>
  <c r="L7073" i="4"/>
  <c r="K7073" i="4" s="1"/>
  <c r="K9216" i="4"/>
  <c r="L1681" i="4"/>
  <c r="K1681" i="4" s="1"/>
  <c r="K9184" i="4"/>
  <c r="L4716" i="4"/>
  <c r="K4716" i="4" s="1"/>
  <c r="L404" i="4"/>
  <c r="K404" i="4" s="1"/>
  <c r="J1596" i="4"/>
  <c r="I1596" i="4" s="1"/>
  <c r="J1600" i="4"/>
  <c r="J4469" i="4" s="1"/>
  <c r="J6930" i="4"/>
  <c r="L596" i="4"/>
  <c r="K596" i="4" s="1"/>
  <c r="I596" i="4" s="1"/>
  <c r="L2693" i="4"/>
  <c r="K2693" i="4" s="1"/>
  <c r="J1640" i="4"/>
  <c r="L6252" i="4"/>
  <c r="K6252" i="4" s="1"/>
  <c r="I6252" i="4" s="1"/>
  <c r="L4636" i="4"/>
  <c r="K4636" i="4" s="1"/>
  <c r="I4636" i="4" s="1"/>
  <c r="L1597" i="4"/>
  <c r="K1597" i="4" s="1"/>
  <c r="K9180" i="4"/>
  <c r="I9180" i="4"/>
  <c r="J5489" i="4"/>
  <c r="L6512" i="4"/>
  <c r="K6512" i="4" s="1"/>
  <c r="L2006" i="4"/>
  <c r="K2006" i="4" s="1"/>
  <c r="J4921" i="4"/>
  <c r="L3298" i="4"/>
  <c r="K3298" i="4" s="1"/>
  <c r="L7521" i="4"/>
  <c r="K7521" i="4" s="1"/>
  <c r="I7521" i="4" s="1"/>
  <c r="J275" i="4"/>
  <c r="J5004" i="4"/>
  <c r="L4554" i="4"/>
  <c r="K4554" i="4" s="1"/>
  <c r="I4554" i="4" s="1"/>
  <c r="J2935" i="4"/>
  <c r="K9188" i="4"/>
  <c r="J1299" i="4"/>
  <c r="L1883" i="4"/>
  <c r="K1883" i="4" s="1"/>
  <c r="L3941" i="4"/>
  <c r="K3941" i="4" s="1"/>
  <c r="I3941" i="4" s="1"/>
  <c r="L7527" i="4"/>
  <c r="K7527" i="4" s="1"/>
  <c r="L7026" i="4"/>
  <c r="K7026" i="4" s="1"/>
  <c r="L2250" i="4"/>
  <c r="K2250" i="4" s="1"/>
  <c r="I2250" i="4" s="1"/>
  <c r="J6123" i="4"/>
  <c r="L6884" i="4"/>
  <c r="K6884" i="4" s="1"/>
  <c r="I6884" i="4" s="1"/>
  <c r="K9197" i="4"/>
  <c r="J5813" i="4"/>
  <c r="L6013" i="4"/>
  <c r="K6013" i="4" s="1"/>
  <c r="K9189" i="4"/>
  <c r="N9221" i="4"/>
  <c r="P1640" i="4"/>
  <c r="P6169" i="4"/>
  <c r="P7073" i="4"/>
  <c r="P6930" i="4"/>
  <c r="P44" i="4"/>
  <c r="P6332" i="4"/>
  <c r="P6126" i="4"/>
  <c r="P9207" i="4" s="1"/>
  <c r="P6123" i="4"/>
  <c r="P7222" i="4"/>
  <c r="P5570" i="4"/>
  <c r="P3499" i="4"/>
  <c r="P1883" i="4"/>
  <c r="P6837" i="4"/>
  <c r="P2570" i="4"/>
  <c r="P4469" i="4"/>
  <c r="P3901" i="4"/>
  <c r="P1458" i="4"/>
  <c r="P7026" i="4"/>
  <c r="P4062" i="4"/>
  <c r="P4881" i="4"/>
  <c r="P7216" i="4"/>
  <c r="P641" i="4"/>
  <c r="P2006" i="4"/>
  <c r="P81" i="4"/>
  <c r="P958" i="4"/>
  <c r="P4965" i="4"/>
  <c r="P3298" i="4"/>
  <c r="P1803" i="4"/>
  <c r="P1094" i="4"/>
  <c r="P7430" i="4"/>
  <c r="P5205" i="4"/>
  <c r="P647" i="4"/>
  <c r="P7683" i="4"/>
  <c r="P794" i="4"/>
  <c r="P1843" i="4"/>
  <c r="P4183" i="4"/>
  <c r="P3095" i="4"/>
  <c r="P127" i="4"/>
  <c r="P2373" i="4"/>
  <c r="P2530" i="4"/>
  <c r="P1721" i="4"/>
  <c r="P6552" i="4"/>
  <c r="P1681" i="4"/>
  <c r="P3780" i="4"/>
  <c r="P800" i="4"/>
  <c r="P964" i="4"/>
  <c r="P6373" i="4"/>
  <c r="P5934" i="4"/>
  <c r="P4839" i="4"/>
  <c r="P1029" i="4"/>
  <c r="P1305" i="4"/>
  <c r="P2046" i="4"/>
  <c r="P4385" i="4"/>
  <c r="P5004" i="4"/>
  <c r="P5852" i="4"/>
  <c r="P4798" i="4"/>
  <c r="P3581" i="4"/>
  <c r="P1597" i="4"/>
  <c r="P3621" i="4"/>
  <c r="P5045" i="4"/>
  <c r="P180" i="4"/>
  <c r="P1299" i="4"/>
  <c r="P7077" i="4"/>
  <c r="P4303" i="4"/>
  <c r="P6420" i="4"/>
  <c r="P2855" i="4"/>
  <c r="P6595" i="4"/>
  <c r="P2210" i="4"/>
  <c r="P4345" i="4"/>
  <c r="P6512" i="4"/>
  <c r="P3701" i="4"/>
  <c r="P1088" i="4"/>
  <c r="P1966" i="4"/>
  <c r="P1925" i="4"/>
  <c r="P404" i="4"/>
  <c r="P550" i="4"/>
  <c r="I5164" i="4" l="1"/>
  <c r="I6169" i="4"/>
  <c r="I313" i="4"/>
  <c r="I275" i="4"/>
  <c r="I6552" i="4"/>
  <c r="I7430" i="4"/>
  <c r="S37" i="1"/>
  <c r="I3821" i="4"/>
  <c r="I4596" i="4"/>
  <c r="I5205" i="4"/>
  <c r="I2170" i="4"/>
  <c r="I4921" i="4"/>
  <c r="I5244" i="4"/>
  <c r="I5045" i="4"/>
  <c r="I506" i="4"/>
  <c r="I2530" i="4"/>
  <c r="I3701" i="4"/>
  <c r="I3581" i="4"/>
  <c r="I3095" i="4"/>
  <c r="I550" i="4"/>
  <c r="I1843" i="4"/>
  <c r="I3499" i="4"/>
  <c r="I4143" i="4"/>
  <c r="I5489" i="4"/>
  <c r="I2373" i="4"/>
  <c r="I2046" i="4"/>
  <c r="I4062" i="4"/>
  <c r="I6373" i="4"/>
  <c r="I4303" i="4"/>
  <c r="I6420" i="4"/>
  <c r="I4183" i="4"/>
  <c r="I1803" i="4"/>
  <c r="I2855" i="4"/>
  <c r="I2935" i="4"/>
  <c r="I4839" i="4"/>
  <c r="I4385" i="4"/>
  <c r="I2210" i="4"/>
  <c r="I5570" i="4"/>
  <c r="V66" i="1"/>
  <c r="V69" i="1" s="1"/>
  <c r="I6332" i="4"/>
  <c r="I7479" i="4"/>
  <c r="I1966" i="4"/>
  <c r="J5934" i="4"/>
  <c r="I7678" i="4"/>
  <c r="I800" i="4"/>
  <c r="I794" i="4"/>
  <c r="I964" i="4"/>
  <c r="I958" i="4"/>
  <c r="I1721" i="4"/>
  <c r="I1458" i="4"/>
  <c r="J6682" i="4"/>
  <c r="J6685" i="4" s="1"/>
  <c r="I6792" i="4"/>
  <c r="I9209" i="4" s="1"/>
  <c r="I398" i="4"/>
  <c r="I5852" i="4"/>
  <c r="I1600" i="4"/>
  <c r="L4510" i="4"/>
  <c r="K4510" i="4" s="1"/>
  <c r="I641" i="4"/>
  <c r="I5813" i="4"/>
  <c r="L9209" i="4"/>
  <c r="I4509" i="4"/>
  <c r="I2006" i="4"/>
  <c r="I4798" i="4"/>
  <c r="I121" i="4"/>
  <c r="I1883" i="4"/>
  <c r="I6512" i="4"/>
  <c r="I3621" i="4"/>
  <c r="I4716" i="4"/>
  <c r="I4425" i="4"/>
  <c r="I44" i="4"/>
  <c r="I6837" i="4"/>
  <c r="I1640" i="4"/>
  <c r="I1088" i="4"/>
  <c r="I81" i="4"/>
  <c r="I4881" i="4"/>
  <c r="I647" i="4"/>
  <c r="I7683" i="4"/>
  <c r="I3298" i="4"/>
  <c r="I4345" i="4"/>
  <c r="I1029" i="4"/>
  <c r="I1681" i="4"/>
  <c r="I3901" i="4"/>
  <c r="I2570" i="4"/>
  <c r="I3780" i="4"/>
  <c r="I1305" i="4"/>
  <c r="I7216" i="4"/>
  <c r="I7222" i="4"/>
  <c r="I6930" i="4"/>
  <c r="I127" i="4"/>
  <c r="I7026" i="4"/>
  <c r="I7475" i="4"/>
  <c r="I219" i="4"/>
  <c r="I4513" i="4"/>
  <c r="I6013" i="4"/>
  <c r="I1925" i="4"/>
  <c r="I4965" i="4"/>
  <c r="I6123" i="4"/>
  <c r="I5004" i="4"/>
  <c r="I7077" i="4"/>
  <c r="I7527" i="4"/>
  <c r="I1094" i="4"/>
  <c r="I7347" i="4"/>
  <c r="I404" i="4"/>
  <c r="I2693" i="4"/>
  <c r="I6126" i="4"/>
  <c r="I7073" i="4"/>
  <c r="I1299" i="4"/>
  <c r="I6595" i="4"/>
  <c r="I180" i="4"/>
  <c r="I7131" i="4"/>
  <c r="L6682" i="4"/>
  <c r="K6682" i="4" s="1"/>
  <c r="L4469" i="4"/>
  <c r="K4469" i="4" s="1"/>
  <c r="L9202" i="4"/>
  <c r="K9209" i="4"/>
  <c r="L6124" i="4"/>
  <c r="K6124" i="4" s="1"/>
  <c r="P6019" i="4"/>
  <c r="U66" i="1"/>
  <c r="U69" i="1" s="1"/>
  <c r="S44" i="1"/>
  <c r="I9197" i="4"/>
  <c r="I9195" i="4"/>
  <c r="I9215" i="4"/>
  <c r="I9191" i="4"/>
  <c r="I9206" i="4"/>
  <c r="I9218" i="4"/>
  <c r="I9186" i="4"/>
  <c r="I9178" i="4"/>
  <c r="I9188" i="4"/>
  <c r="I9184" i="4"/>
  <c r="I9190" i="4"/>
  <c r="I9192" i="4"/>
  <c r="I9193" i="4"/>
  <c r="I9189" i="4"/>
  <c r="I9216" i="4"/>
  <c r="I9205" i="4"/>
  <c r="I9183" i="4"/>
  <c r="I9214" i="4"/>
  <c r="J4510" i="4"/>
  <c r="L9203" i="4"/>
  <c r="P9221" i="4"/>
  <c r="P9224" i="4" s="1"/>
  <c r="L5934" i="4"/>
  <c r="K5934" i="4" s="1"/>
  <c r="L9207" i="4"/>
  <c r="N9224" i="4"/>
  <c r="J1597" i="4"/>
  <c r="I1597" i="4" s="1"/>
  <c r="J9209" i="4"/>
  <c r="J9202" i="4"/>
  <c r="J6124" i="4"/>
  <c r="P6124" i="4"/>
  <c r="P6682" i="4"/>
  <c r="S66" i="1" l="1"/>
  <c r="I5934" i="4"/>
  <c r="I4469" i="4"/>
  <c r="I4510" i="4"/>
  <c r="I6682" i="4"/>
  <c r="L6685" i="4"/>
  <c r="K6685" i="4" s="1"/>
  <c r="I6124" i="4"/>
  <c r="K9203" i="4"/>
  <c r="K9207" i="4"/>
  <c r="K9202" i="4"/>
  <c r="I9202" i="4"/>
  <c r="L6019" i="4"/>
  <c r="K6019" i="4" s="1"/>
  <c r="J6019" i="4"/>
  <c r="I9203" i="4"/>
  <c r="L9221" i="4"/>
  <c r="J9221" i="4"/>
  <c r="J9224" i="4" s="1"/>
  <c r="I9207" i="4"/>
  <c r="P6685" i="4"/>
  <c r="S69" i="1" l="1"/>
  <c r="I6685" i="4"/>
  <c r="J9170" i="4"/>
  <c r="I6019" i="4"/>
  <c r="K9221" i="4"/>
  <c r="K9224" i="4" s="1"/>
  <c r="L9170" i="4"/>
  <c r="K9170" i="4" s="1"/>
  <c r="L9224" i="4"/>
  <c r="P9170" i="4"/>
  <c r="I9221" i="4"/>
  <c r="I9224" i="4" s="1"/>
  <c r="I9170" i="4" l="1"/>
  <c r="AE8" i="1"/>
  <c r="AE7" i="1" s="1"/>
  <c r="AE28" i="1" s="1"/>
  <c r="AE66" i="1" s="1"/>
  <c r="AE69" i="1" s="1"/>
  <c r="T1314" i="4"/>
  <c r="T9302" i="4" l="1"/>
  <c r="T1366" i="4"/>
  <c r="T1369" i="4" s="1"/>
  <c r="T1313" i="4"/>
  <c r="T1312" i="4" s="1"/>
  <c r="T1362" i="4" s="1"/>
  <c r="X1314" i="4"/>
  <c r="T9252" i="4" l="1"/>
  <c r="T9274" i="4" s="1"/>
  <c r="T9324" i="4"/>
  <c r="AD8" i="1" s="1"/>
  <c r="AD7" i="1" s="1"/>
  <c r="AD28" i="1" s="1"/>
  <c r="AD66" i="1" s="1"/>
  <c r="AD69" i="1" s="1"/>
  <c r="T9199" i="4"/>
  <c r="T9221" i="4" s="1"/>
  <c r="T9224" i="4" s="1"/>
  <c r="T1371" i="4"/>
  <c r="T1374" i="4" s="1"/>
  <c r="T9170" i="4" s="1"/>
  <c r="Y1314" i="4"/>
  <c r="X9302" i="4"/>
  <c r="Y9302" i="4" s="1"/>
  <c r="X1366" i="4"/>
  <c r="X1313" i="4"/>
  <c r="X9252" i="4" l="1"/>
  <c r="X9324" i="4"/>
  <c r="X1369" i="4"/>
  <c r="Y1369" i="4" s="1"/>
  <c r="Y1366" i="4"/>
  <c r="X1312" i="4"/>
  <c r="Y1313" i="4"/>
  <c r="AH8" i="1" l="1"/>
  <c r="AH7" i="1" s="1"/>
  <c r="Y9324" i="4"/>
  <c r="X9274" i="4"/>
  <c r="Y9274" i="4" s="1"/>
  <c r="Y9252" i="4"/>
  <c r="X1362" i="4"/>
  <c r="Y1312" i="4"/>
  <c r="AI8" i="1" l="1"/>
  <c r="AH28" i="1"/>
  <c r="AI7" i="1"/>
  <c r="X9199" i="4"/>
  <c r="X1371" i="4"/>
  <c r="Y1362" i="4"/>
  <c r="X9221" i="4" l="1"/>
  <c r="Y9199" i="4"/>
  <c r="AH66" i="1"/>
  <c r="AI28" i="1"/>
  <c r="X1374" i="4"/>
  <c r="Y1371" i="4"/>
  <c r="X9224" i="4" l="1"/>
  <c r="Y9224" i="4" s="1"/>
  <c r="Y9221" i="4"/>
  <c r="AH69" i="1"/>
  <c r="AI69" i="1" s="1"/>
  <c r="AI66" i="1"/>
  <c r="X9170" i="4"/>
  <c r="Y9170" i="4" s="1"/>
  <c r="Y1374" i="4"/>
</calcChain>
</file>

<file path=xl/sharedStrings.xml><?xml version="1.0" encoding="utf-8"?>
<sst xmlns="http://schemas.openxmlformats.org/spreadsheetml/2006/main" count="75750" uniqueCount="3466">
  <si>
    <t/>
  </si>
  <si>
    <t>OPIS</t>
  </si>
  <si>
    <t>Izvor 10 (budžetsk sredstva)</t>
  </si>
  <si>
    <t>Od toga iz prihoda korisnika</t>
  </si>
  <si>
    <t>Izvor 20 (vlastiti)</t>
  </si>
  <si>
    <r>
      <rPr>
        <b/>
        <sz val="8"/>
        <color rgb="FF000000"/>
        <rFont val="Arial"/>
        <family val="2"/>
        <charset val="238"/>
      </rPr>
      <t xml:space="preserve">Izvor 40
</t>
    </r>
    <r>
      <rPr>
        <b/>
        <sz val="8"/>
        <color rgb="FF000000"/>
        <rFont val="Arial"/>
        <family val="2"/>
        <charset val="238"/>
      </rPr>
      <t>(donacije)</t>
    </r>
  </si>
  <si>
    <t>Izvor 50 (transferi)</t>
  </si>
  <si>
    <t>Izvor 30 (namjensk sredstva)</t>
  </si>
  <si>
    <t>Izvor 60 (primici)</t>
  </si>
  <si>
    <t>4 (5+6+7)</t>
  </si>
  <si>
    <t>11</t>
  </si>
  <si>
    <t>Plaće i naknade troškova zaposlenih</t>
  </si>
  <si>
    <t>Bruto plaće i naknade plaća</t>
  </si>
  <si>
    <t>Naknade troškova zaposlenih</t>
  </si>
  <si>
    <t>611200</t>
  </si>
  <si>
    <t>Otpremnine zbog odlazka u penziju</t>
  </si>
  <si>
    <t>Naknade troškova prevoza na posao i s posla</t>
  </si>
  <si>
    <t>Naknade za regres za godišnji odmor</t>
  </si>
  <si>
    <t>Naknade u slučaju smrti i teže invalidnosti</t>
  </si>
  <si>
    <t>Naknade za topli obrok</t>
  </si>
  <si>
    <t>Otpremnine zbog odlazka u penziju - Naknada za slučaj prekobrojnosti</t>
  </si>
  <si>
    <t>Doprinosi poslodavca i ostali doprinosi</t>
  </si>
  <si>
    <t>Doprinosi poslodavca</t>
  </si>
  <si>
    <t>Izdaci za materijal, sitan inventar i usluge</t>
  </si>
  <si>
    <t>Putni troškovi</t>
  </si>
  <si>
    <t xml:space="preserve">Izdaci za energiju </t>
  </si>
  <si>
    <t>Izdaci za komunikaciju i komunalne usluge</t>
  </si>
  <si>
    <t>Nabavka materijala i sitnog inventara</t>
  </si>
  <si>
    <t>Izdaci za usluge prevoza i goriva</t>
  </si>
  <si>
    <t>Unajmljivanje imovine, opreme i nematerijalne imovine</t>
  </si>
  <si>
    <t>Izdaci za tekuće održavanje</t>
  </si>
  <si>
    <t xml:space="preserve">Izdaci osiguranja, bankarskih usluga i usluga platnog prometa </t>
  </si>
  <si>
    <t xml:space="preserve">Ugovorene i druge posebne usluge </t>
  </si>
  <si>
    <t xml:space="preserve">I   UKUPNO TEKUĆI IZDACI ORGANA UPRAVE (611000+612000+613000)
</t>
  </si>
  <si>
    <t>TEKUĆI TRANSFERI I DRUGI TEKUĆI RASHODI</t>
  </si>
  <si>
    <t>Tekući transferi drugim nivoima vlasti i fondovima</t>
  </si>
  <si>
    <t xml:space="preserve">Tekući transferi pojedincima </t>
  </si>
  <si>
    <t>Tekući transferi neprofitnim organizacijama</t>
  </si>
  <si>
    <t>Subvencije javnim preduzećima</t>
  </si>
  <si>
    <t>Subvencije privatnim preduzećima i poduzetnicima</t>
  </si>
  <si>
    <t>Tekući transferi u inostranstvo</t>
  </si>
  <si>
    <t>Drugi tekući rashodi</t>
  </si>
  <si>
    <t xml:space="preserve">II   UKUPNO TEKUĆI TRANSFERI (614000)
</t>
  </si>
  <si>
    <t>KAPITALNI TRANSFERI</t>
  </si>
  <si>
    <t>Kapitalni transferi drugim nivoima vlasti i fondovima</t>
  </si>
  <si>
    <t>Kapitalni transferi pojedincima</t>
  </si>
  <si>
    <t>Kapitalni transferi neprofitnim organizacijama</t>
  </si>
  <si>
    <t>Kapitalni transferi javnim preduzećima</t>
  </si>
  <si>
    <t xml:space="preserve">III   UKUPNO KAPITALNI TRANSFERI (615000)
</t>
  </si>
  <si>
    <t xml:space="preserve">IZDACI ZA KAMATE </t>
  </si>
  <si>
    <t>Izdaci za inostrane kamate</t>
  </si>
  <si>
    <t>Kamate na domaće pozajmljivanje</t>
  </si>
  <si>
    <t xml:space="preserve">IV   UKUPNO OBAVEZE PO KREDITIMA (616000)
</t>
  </si>
  <si>
    <t>Izdaci za nabavku stalnih sredstava</t>
  </si>
  <si>
    <t>Nabavka zemljišta, šuma i višegodišnjih zasada</t>
  </si>
  <si>
    <t>Nabavka građevina</t>
  </si>
  <si>
    <t>Nabavka opreme</t>
  </si>
  <si>
    <t>Nabavka robne rezerve</t>
  </si>
  <si>
    <t>Nabavka  stalnih sredstava u obliku prava</t>
  </si>
  <si>
    <t>Rekonstrukcija  i investiciono održavanje</t>
  </si>
  <si>
    <t xml:space="preserve">V   UKUPNO NABAVKA STALNIH SREDSTAVA (821000)
</t>
  </si>
  <si>
    <t>Izdaci za finansijsku imovinu</t>
  </si>
  <si>
    <t>Pozajmljivanja pojedincima ,neprofitnim organizacijama i privatnim preduzećima</t>
  </si>
  <si>
    <t>Ostala domaća pozajmljivanja</t>
  </si>
  <si>
    <t xml:space="preserve">VI   UKUPNO POZAJMLJIVANJE SREDSTAVA (822000)
</t>
  </si>
  <si>
    <t>IZDACI ZA OTPLATE  DUGOVA</t>
  </si>
  <si>
    <t>Vanjske otplate</t>
  </si>
  <si>
    <t>Otplate domaćeg pozajmljivanja</t>
  </si>
  <si>
    <t xml:space="preserve">VII   UKUPNO OTPLATA DUGOVA (823000)
</t>
  </si>
  <si>
    <t>UKUPNO</t>
  </si>
  <si>
    <t>Akumulirani deficit iz prethodnih godina</t>
  </si>
  <si>
    <t>Tekuća rezerva</t>
  </si>
  <si>
    <t>REKAPITULACIJA PO FUNKCIJAMA</t>
  </si>
  <si>
    <t>011F - Izvršni i zakonodavni organi, finansijski i fiskalni poslovi, spoljni poslovi</t>
  </si>
  <si>
    <t>013F - Opće usluge</t>
  </si>
  <si>
    <t>014F - Osnovno istraživanje</t>
  </si>
  <si>
    <t xml:space="preserve">017F - Transakcije vezane za javni dug </t>
  </si>
  <si>
    <t xml:space="preserve">032F - Usluge protivpožarne zaštite </t>
  </si>
  <si>
    <t>033F - Sudovi</t>
  </si>
  <si>
    <t>034F - Zatvori</t>
  </si>
  <si>
    <t>036F - Javni red i sigurnost n. k.</t>
  </si>
  <si>
    <t>041F - Opći ekonomski, komercijalni i poslovi po pitanju rada</t>
  </si>
  <si>
    <t>042F - Poljoprivreda, šumarstvo, lov i ribolov</t>
  </si>
  <si>
    <t>043F - Gorivo i energija</t>
  </si>
  <si>
    <t xml:space="preserve">044F - Rudarstvo, proizvodnja i izgradnja </t>
  </si>
  <si>
    <t>045F - Transport</t>
  </si>
  <si>
    <t>047F - Ostale industrije</t>
  </si>
  <si>
    <t>048F - IiR Ekonomski poslovi</t>
  </si>
  <si>
    <t>049F - Ekonomski poslovi n. k.</t>
  </si>
  <si>
    <t>051F - Upravljanje otpadom</t>
  </si>
  <si>
    <t>052F - Upravljanje otpadnim vodama</t>
  </si>
  <si>
    <t>053F - Smanjenje zagađenosti</t>
  </si>
  <si>
    <t>054F - Zaštita raznovrsnosti flore i faune i zaštita krajolika</t>
  </si>
  <si>
    <t xml:space="preserve">055F - IiR Zaštita životne sredine </t>
  </si>
  <si>
    <t>056F - Zaštita životne sredine n. k.</t>
  </si>
  <si>
    <t>061F - Stambeni razvoj</t>
  </si>
  <si>
    <t>062F - Razvoj zajednice</t>
  </si>
  <si>
    <t>064F - Ulična rasvjeta</t>
  </si>
  <si>
    <t>065F - IiR Stambeni i zajednički poslovi</t>
  </si>
  <si>
    <t>066F - Stambeni i zajednički poslovi n. k.</t>
  </si>
  <si>
    <t>071F - Medicinski proizvodi, uređaji i oprema</t>
  </si>
  <si>
    <t>074F - Usluge zdravstvene zaštite</t>
  </si>
  <si>
    <t>075F - IiR Zdravstvo</t>
  </si>
  <si>
    <t>076F - Zdravstvo n. k.</t>
  </si>
  <si>
    <t>081F - Usluge sporta i rekreacije</t>
  </si>
  <si>
    <t xml:space="preserve">082F - Usluge kulture </t>
  </si>
  <si>
    <t xml:space="preserve">083F - Usluge emitovanja i izdavaštva </t>
  </si>
  <si>
    <t>085F - IiR Rekreacija, kultura i religija</t>
  </si>
  <si>
    <t>091F - Predškolsko i osnovno obrazovanje</t>
  </si>
  <si>
    <t>092F - Srednje obrazovanje</t>
  </si>
  <si>
    <t>094F - Visoko obrazovanje</t>
  </si>
  <si>
    <t>096F - Pomoćne usluge obrazovanju</t>
  </si>
  <si>
    <t>097F - IiR Obrazovanje</t>
  </si>
  <si>
    <t>098F - Obrazovanje n. k.</t>
  </si>
  <si>
    <t>101F - Bolest i hendikepiranost</t>
  </si>
  <si>
    <t>104F - Porodica i djeca</t>
  </si>
  <si>
    <t>107F - Socijalno isključenje n. k.</t>
  </si>
  <si>
    <t>109F - Socijalna zaštita n. k.</t>
  </si>
  <si>
    <t>RAČUN RASHODA, KAPITALNIH IZDATAKA I IZDATAKA IZ RAČUNA FINANSIRANJA raspoređuju se po namjenama, kako slijedi:</t>
  </si>
  <si>
    <t>B. RASHODI</t>
  </si>
  <si>
    <t>10</t>
  </si>
  <si>
    <t>Skupština Kantona Sarajevo, poslanici i parlamentarne grupe</t>
  </si>
  <si>
    <t>01</t>
  </si>
  <si>
    <t>Raz</t>
  </si>
  <si>
    <t>Glava</t>
  </si>
  <si>
    <t>Potr jed</t>
  </si>
  <si>
    <t>Ekon. kod</t>
  </si>
  <si>
    <t>Sub-analitika</t>
  </si>
  <si>
    <t>Funkcija</t>
  </si>
  <si>
    <t>2 (3+4+8+9)</t>
  </si>
  <si>
    <t>0001</t>
  </si>
  <si>
    <t>10010001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</si>
  <si>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</si>
  <si>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t xml:space="preserve">  611100</t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</si>
  <si>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</si>
  <si>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t xml:space="preserve">  611200</t>
  </si>
  <si>
    <t>AAA004</t>
  </si>
  <si>
    <t>AAA005</t>
  </si>
  <si>
    <t>AAA007</t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</si>
  <si>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</si>
  <si>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t xml:space="preserve">  612100</t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</si>
  <si>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</si>
  <si>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6131</t>
    </r>
    <r>
      <rPr>
        <b/>
        <sz val="8"/>
        <color rgb="FF000000"/>
        <rFont val="Arial"/>
        <family val="2"/>
      </rPr>
      <t>00</t>
    </r>
  </si>
  <si>
    <t xml:space="preserve">  613100</t>
  </si>
  <si>
    <r>
      <rPr>
        <b/>
        <sz val="8"/>
        <color rgb="FF000000"/>
        <rFont val="Arial"/>
        <family val="2"/>
      </rPr>
      <t>6139</t>
    </r>
    <r>
      <rPr>
        <b/>
        <sz val="8"/>
        <color rgb="FF000000"/>
        <rFont val="Arial"/>
        <family val="2"/>
      </rPr>
      <t>00</t>
    </r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</si>
  <si>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</si>
  <si>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</si>
  <si>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</si>
  <si>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</si>
  <si>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</si>
  <si>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</si>
  <si>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</si>
  <si>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</si>
  <si>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</si>
  <si>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</si>
  <si>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</si>
  <si>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</si>
  <si>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</si>
  <si>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</si>
  <si>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</si>
  <si>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6143</t>
    </r>
    <r>
      <rPr>
        <b/>
        <sz val="8"/>
        <color rgb="FF000000"/>
        <rFont val="Arial"/>
        <family val="2"/>
      </rPr>
      <t>00</t>
    </r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</si>
  <si>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</si>
  <si>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</si>
  <si>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</si>
  <si>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</si>
  <si>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</rPr>
      <t>6148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</si>
  <si>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</si>
  <si>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8213</t>
    </r>
    <r>
      <rPr>
        <b/>
        <sz val="8"/>
        <color rgb="FF000000"/>
        <rFont val="Arial"/>
        <family val="2"/>
      </rPr>
      <t>00</t>
    </r>
  </si>
  <si>
    <t xml:space="preserve">  821300</t>
  </si>
  <si>
    <t>Ukupno za: Skupština Kantona Sarajevo, poslanici i parlamentarne grupe</t>
  </si>
  <si>
    <t xml:space="preserve">Broj zaposlenih </t>
  </si>
  <si>
    <t>Ukupno za glavu: 1001</t>
  </si>
  <si>
    <t>02</t>
  </si>
  <si>
    <t>10020001</t>
  </si>
  <si>
    <t>Služba za skupštinske poslove Skupštine Kantona Sarajevo</t>
  </si>
  <si>
    <t>ABA001</t>
  </si>
  <si>
    <t>ABA002</t>
  </si>
  <si>
    <t>ABA003</t>
  </si>
  <si>
    <t>ABA004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</si>
  <si>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</si>
  <si>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</si>
  <si>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</si>
  <si>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</si>
  <si>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</si>
  <si>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</si>
  <si>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</si>
  <si>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</si>
  <si>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</si>
  <si>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</si>
  <si>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</si>
  <si>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</si>
  <si>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</si>
  <si>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</si>
  <si>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</rPr>
      <t>6142</t>
    </r>
    <r>
      <rPr>
        <b/>
        <sz val="8"/>
        <color rgb="FF000000"/>
        <rFont val="Arial"/>
        <family val="2"/>
      </rPr>
      <t>00</t>
    </r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</si>
  <si>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</si>
  <si>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</si>
  <si>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</si>
  <si>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</si>
  <si>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</si>
  <si>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</si>
  <si>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</si>
  <si>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</si>
  <si>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</si>
  <si>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</si>
  <si>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</si>
  <si>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</si>
  <si>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</si>
  <si>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</si>
  <si>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</si>
  <si>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</si>
  <si>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</si>
  <si>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6151</t>
    </r>
    <r>
      <rPr>
        <b/>
        <sz val="8"/>
        <color rgb="FF000000"/>
        <rFont val="Arial"/>
        <family val="2"/>
      </rPr>
      <t>00</t>
    </r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</si>
  <si>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</si>
  <si>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</si>
  <si>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</si>
  <si>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</si>
  <si>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</si>
  <si>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</si>
  <si>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</si>
  <si>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BBA004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</si>
  <si>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</si>
  <si>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</si>
  <si>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</si>
  <si>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</si>
  <si>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</si>
  <si>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</si>
  <si>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</si>
  <si>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</si>
  <si>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BDN001</t>
  </si>
  <si>
    <t>Transfer neprof.org. "Srebrenica-Potočari"</t>
  </si>
  <si>
    <t>BDN003</t>
  </si>
  <si>
    <t>Transferi vjerskim zajednicama</t>
  </si>
  <si>
    <t>Ukupno za: Neprofitne organizacije i pomoć vjerskim zajednicama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</si>
  <si>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</si>
  <si>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</si>
  <si>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</si>
  <si>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</si>
  <si>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</si>
  <si>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</si>
  <si>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</si>
  <si>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</si>
  <si>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</si>
  <si>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</si>
  <si>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</si>
  <si>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</si>
  <si>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</si>
  <si>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</si>
  <si>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</si>
  <si>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</si>
  <si>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</si>
  <si>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</si>
  <si>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</si>
  <si>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</si>
  <si>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</si>
  <si>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</rPr>
      <t>8215</t>
    </r>
    <r>
      <rPr>
        <b/>
        <sz val="8"/>
        <color rgb="FF000000"/>
        <rFont val="Arial"/>
        <family val="2"/>
      </rPr>
      <t>00</t>
    </r>
  </si>
  <si>
    <t xml:space="preserve">  821500</t>
  </si>
  <si>
    <t>Ukupno za: Ured za borbu protiv korupcije i upravljanje kvalitetom Kantona Sarajevo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</si>
  <si>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</si>
  <si>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</si>
  <si>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</si>
  <si>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</si>
  <si>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</si>
  <si>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</si>
  <si>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</si>
  <si>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</si>
  <si>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</si>
  <si>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r>
      <rPr>
        <b/>
        <sz val="8"/>
        <color rgb="FF000000"/>
        <rFont val="Arial"/>
        <family val="2"/>
      </rPr>
      <t>6134</t>
    </r>
    <r>
      <rPr>
        <b/>
        <sz val="8"/>
        <color rgb="FF000000"/>
        <rFont val="Arial"/>
        <family val="2"/>
      </rPr>
      <t>00</t>
    </r>
  </si>
  <si>
    <t xml:space="preserve">  613400</t>
  </si>
  <si>
    <t>BIK001</t>
  </si>
  <si>
    <t>BIK002</t>
  </si>
  <si>
    <t>BIX001</t>
  </si>
  <si>
    <t>Nabavka uredskog namještaja</t>
  </si>
  <si>
    <t>BIX006</t>
  </si>
  <si>
    <t xml:space="preserve">Nabavka specifične opreme za vršenje inspekcijskog nadzora </t>
  </si>
  <si>
    <t>Ukupno za: Kanton Sarajevo - Kantonalna uprava za inspekcijske poslove</t>
  </si>
  <si>
    <t>Ukupno za glavu: 1109</t>
  </si>
  <si>
    <t>11110001</t>
  </si>
  <si>
    <t>Služba za protokol i press Kantona Sarajevo</t>
  </si>
  <si>
    <t>BKA001</t>
  </si>
  <si>
    <t>BKA002</t>
  </si>
  <si>
    <t>BKA003</t>
  </si>
  <si>
    <t>BKA005</t>
  </si>
  <si>
    <t xml:space="preserve"> Ugovorene i druge posebne usluge</t>
  </si>
  <si>
    <t>BKK001</t>
  </si>
  <si>
    <t>BKK002</t>
  </si>
  <si>
    <t>BKK003</t>
  </si>
  <si>
    <t>Ukupno za: Služba za protokol i press Kantona Sarajevo</t>
  </si>
  <si>
    <t>Ukupno za glavu: 1111</t>
  </si>
  <si>
    <t>Ukupno za razdjel: 11</t>
  </si>
  <si>
    <t>12</t>
  </si>
  <si>
    <t>Ministarstvo pravde i uprave Kantona Sarajevo</t>
  </si>
  <si>
    <t>12010001</t>
  </si>
  <si>
    <t>CAA001</t>
  </si>
  <si>
    <t>CAA002</t>
  </si>
  <si>
    <t>CAA003</t>
  </si>
  <si>
    <t>CAA005</t>
  </si>
  <si>
    <t>CAK002</t>
  </si>
  <si>
    <t>CAK003</t>
  </si>
  <si>
    <t>Troškovi izvršenja mjere pritvora (zatvori)</t>
  </si>
  <si>
    <t>CAK004</t>
  </si>
  <si>
    <t>Ostale ugovorene usluge</t>
  </si>
  <si>
    <t>CAK008</t>
  </si>
  <si>
    <t>Posebna naknada za podsticanje rehabilitacije i zapošljavanja osoba sa invaliditetom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</si>
  <si>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</si>
  <si>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CAL007</t>
  </si>
  <si>
    <t>CAL004</t>
  </si>
  <si>
    <t>Tekući transfer neprofitnim organizacijama</t>
  </si>
  <si>
    <t>CAL005</t>
  </si>
  <si>
    <t>Savez nacionalnih manjina Kantona Sarajevo</t>
  </si>
  <si>
    <r>
      <rPr>
        <b/>
        <sz val="8"/>
        <color rgb="FF000000"/>
        <rFont val="Arial"/>
        <family val="2"/>
      </rPr>
      <t>6144</t>
    </r>
    <r>
      <rPr>
        <b/>
        <sz val="8"/>
        <color rgb="FF000000"/>
        <rFont val="Arial"/>
        <family val="2"/>
      </rPr>
      <t>00</t>
    </r>
  </si>
  <si>
    <t>CAO002</t>
  </si>
  <si>
    <t>Subvencije javnim preduzećima - JP Televizija Kantona Sarajevo</t>
  </si>
  <si>
    <t>CAS004</t>
  </si>
  <si>
    <t>CAI001</t>
  </si>
  <si>
    <t>Kapitalni transferi Gradu i općinama</t>
  </si>
  <si>
    <r>
      <rPr>
        <b/>
        <sz val="8"/>
        <color rgb="FF000000"/>
        <rFont val="Arial"/>
        <family val="2"/>
      </rPr>
      <t>6153</t>
    </r>
    <r>
      <rPr>
        <b/>
        <sz val="8"/>
        <color rgb="FF000000"/>
        <rFont val="Arial"/>
        <family val="2"/>
      </rPr>
      <t>00</t>
    </r>
  </si>
  <si>
    <t>CAU004</t>
  </si>
  <si>
    <t xml:space="preserve">Opremanje Austrijske kuće </t>
  </si>
  <si>
    <r>
      <rPr>
        <b/>
        <sz val="8"/>
        <color rgb="FF000000"/>
        <rFont val="Arial"/>
        <family val="2"/>
      </rPr>
      <t>6154</t>
    </r>
    <r>
      <rPr>
        <b/>
        <sz val="8"/>
        <color rgb="FF000000"/>
        <rFont val="Arial"/>
        <family val="2"/>
      </rPr>
      <t>00</t>
    </r>
  </si>
  <si>
    <t>CAU003</t>
  </si>
  <si>
    <t>Nabavka opreme za TVSA</t>
  </si>
  <si>
    <t>Ukupno za: Ministarstvo pravde i uprave Kantona Sarajevo</t>
  </si>
  <si>
    <t>Ukupno za glavu: 1201</t>
  </si>
  <si>
    <t>12020001</t>
  </si>
  <si>
    <t>Kantonalni sud u Sarajevu</t>
  </si>
  <si>
    <t>CBA001</t>
  </si>
  <si>
    <t>CBA002</t>
  </si>
  <si>
    <t>CBA003</t>
  </si>
  <si>
    <t>CBA004</t>
  </si>
  <si>
    <t>CBA005</t>
  </si>
  <si>
    <r>
      <rPr>
        <b/>
        <sz val="8"/>
        <color rgb="FF000000"/>
        <rFont val="Arial"/>
        <family val="2"/>
      </rPr>
      <t>6132</t>
    </r>
    <r>
      <rPr>
        <b/>
        <sz val="8"/>
        <color rgb="FF000000"/>
        <rFont val="Arial"/>
        <family val="2"/>
      </rPr>
      <t>00</t>
    </r>
  </si>
  <si>
    <t xml:space="preserve">  613200</t>
  </si>
  <si>
    <r>
      <rPr>
        <b/>
        <sz val="8"/>
        <color rgb="FF000000"/>
        <rFont val="Arial"/>
        <family val="2"/>
      </rPr>
      <t>6133</t>
    </r>
    <r>
      <rPr>
        <b/>
        <sz val="8"/>
        <color rgb="FF000000"/>
        <rFont val="Arial"/>
        <family val="2"/>
      </rPr>
      <t>00</t>
    </r>
  </si>
  <si>
    <t xml:space="preserve">  613300</t>
  </si>
  <si>
    <r>
      <rPr>
        <b/>
        <sz val="8"/>
        <color rgb="FF000000"/>
        <rFont val="Arial"/>
        <family val="2"/>
      </rPr>
      <t>6135</t>
    </r>
    <r>
      <rPr>
        <b/>
        <sz val="8"/>
        <color rgb="FF000000"/>
        <rFont val="Arial"/>
        <family val="2"/>
      </rPr>
      <t>00</t>
    </r>
  </si>
  <si>
    <t xml:space="preserve">  613500</t>
  </si>
  <si>
    <r>
      <rPr>
        <b/>
        <sz val="8"/>
        <color rgb="FF000000"/>
        <rFont val="Arial"/>
        <family val="2"/>
      </rPr>
      <t>6136</t>
    </r>
    <r>
      <rPr>
        <b/>
        <sz val="8"/>
        <color rgb="FF000000"/>
        <rFont val="Arial"/>
        <family val="2"/>
      </rPr>
      <t>00</t>
    </r>
  </si>
  <si>
    <t xml:space="preserve">  613600</t>
  </si>
  <si>
    <r>
      <rPr>
        <b/>
        <sz val="8"/>
        <color rgb="FF000000"/>
        <rFont val="Arial"/>
        <family val="2"/>
      </rPr>
      <t>6137</t>
    </r>
    <r>
      <rPr>
        <b/>
        <sz val="8"/>
        <color rgb="FF000000"/>
        <rFont val="Arial"/>
        <family val="2"/>
      </rPr>
      <t>00</t>
    </r>
  </si>
  <si>
    <t xml:space="preserve">  613700</t>
  </si>
  <si>
    <r>
      <rPr>
        <b/>
        <sz val="8"/>
        <color rgb="FF000000"/>
        <rFont val="Arial"/>
        <family val="2"/>
      </rPr>
      <t>6138</t>
    </r>
    <r>
      <rPr>
        <b/>
        <sz val="8"/>
        <color rgb="FF000000"/>
        <rFont val="Arial"/>
        <family val="2"/>
      </rPr>
      <t>00</t>
    </r>
  </si>
  <si>
    <t xml:space="preserve">  613800</t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</si>
  <si>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</si>
  <si>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</si>
  <si>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</si>
  <si>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</si>
  <si>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</si>
  <si>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</si>
  <si>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</si>
  <si>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</si>
  <si>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</si>
  <si>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r>
      <rPr>
        <b/>
        <sz val="8"/>
        <color rgb="FF000000"/>
        <rFont val="Arial"/>
        <family val="2"/>
      </rPr>
      <t>8216</t>
    </r>
    <r>
      <rPr>
        <b/>
        <sz val="8"/>
        <color rgb="FF000000"/>
        <rFont val="Arial"/>
        <family val="2"/>
      </rPr>
      <t>00</t>
    </r>
  </si>
  <si>
    <t xml:space="preserve">  821600</t>
  </si>
  <si>
    <t>Ukupno za: Kantonalni sud u Sarajevu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</si>
  <si>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</si>
  <si>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</si>
  <si>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</si>
  <si>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</si>
  <si>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</si>
  <si>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</si>
  <si>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</si>
  <si>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</si>
  <si>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</si>
  <si>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</si>
  <si>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</si>
  <si>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</si>
  <si>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</si>
  <si>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</si>
  <si>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</si>
  <si>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</si>
  <si>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</si>
  <si>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</si>
  <si>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</si>
  <si>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</si>
  <si>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</si>
  <si>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</si>
  <si>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CDK001</t>
  </si>
  <si>
    <t>CDK002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</si>
  <si>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</si>
  <si>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</si>
  <si>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</si>
  <si>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</si>
  <si>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</si>
  <si>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</si>
  <si>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</si>
  <si>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</si>
  <si>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</si>
  <si>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</si>
  <si>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</si>
  <si>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</si>
  <si>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</si>
  <si>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</si>
  <si>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13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</si>
  <si>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</si>
  <si>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</si>
  <si>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</si>
  <si>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</si>
  <si>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</si>
  <si>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</si>
  <si>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</si>
  <si>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</si>
  <si>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</si>
  <si>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</si>
  <si>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</si>
  <si>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</si>
  <si>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</si>
  <si>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</si>
  <si>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</si>
  <si>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</si>
  <si>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</si>
  <si>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</si>
  <si>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</si>
  <si>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</si>
  <si>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</si>
  <si>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</si>
  <si>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</si>
  <si>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</si>
  <si>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</si>
  <si>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</si>
  <si>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</si>
  <si>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</si>
  <si>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</si>
  <si>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</si>
  <si>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</si>
  <si>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</si>
  <si>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</si>
  <si>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DAI013</t>
  </si>
  <si>
    <t>Kapitalni transferi za očuvanje tekovina OOR 92-95 i NOR 41-45</t>
  </si>
  <si>
    <r>
      <rPr>
        <b/>
        <sz val="8"/>
        <color rgb="FF000000"/>
        <rFont val="Arial"/>
        <family val="2"/>
      </rPr>
      <t>6152</t>
    </r>
    <r>
      <rPr>
        <b/>
        <sz val="8"/>
        <color rgb="FF000000"/>
        <rFont val="Arial"/>
        <family val="2"/>
      </rPr>
      <t>00</t>
    </r>
  </si>
  <si>
    <t>DAU013</t>
  </si>
  <si>
    <t>Kupovina stanova u vlasništvo za boračku populaciju</t>
  </si>
  <si>
    <t>DAU018</t>
  </si>
  <si>
    <t>Pomoć za rješavanje stambenih potreba boračke populacije</t>
  </si>
  <si>
    <t>DAU017</t>
  </si>
  <si>
    <t>Izgradnja i proširenje Aleje veterana na odgovarajućim lokacijama (prema KJKP Pokop)</t>
  </si>
  <si>
    <r>
      <rPr>
        <b/>
        <sz val="8"/>
        <color rgb="FF000000"/>
        <rFont val="Arial"/>
        <family val="2"/>
      </rPr>
      <t>8212</t>
    </r>
    <r>
      <rPr>
        <b/>
        <sz val="8"/>
        <color rgb="FF000000"/>
        <rFont val="Arial"/>
        <family val="2"/>
      </rPr>
      <t>00</t>
    </r>
  </si>
  <si>
    <t>DAX008</t>
  </si>
  <si>
    <t>Nabavka opreme (uredska oprema)</t>
  </si>
  <si>
    <r>
      <rPr>
        <b/>
        <sz val="8"/>
        <color rgb="FF000000"/>
        <rFont val="Arial"/>
        <family val="2"/>
      </rPr>
      <t>822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</si>
  <si>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8222</t>
    </r>
    <r>
      <rPr>
        <b/>
        <sz val="8"/>
        <color rgb="FF000000"/>
        <rFont val="Arial"/>
        <family val="2"/>
      </rPr>
      <t>00</t>
    </r>
  </si>
  <si>
    <t>DAY002</t>
  </si>
  <si>
    <t xml:space="preserve">Sredstva za dodjelu novčanih pozajmica za rješavanje stambenih potreba </t>
  </si>
  <si>
    <r>
      <rPr>
        <b/>
        <sz val="8"/>
        <color rgb="FF000000"/>
        <rFont val="Arial"/>
        <family val="2"/>
      </rPr>
      <t>8226</t>
    </r>
    <r>
      <rPr>
        <b/>
        <sz val="8"/>
        <color rgb="FF000000"/>
        <rFont val="Arial"/>
        <family val="2"/>
      </rPr>
      <t>00</t>
    </r>
  </si>
  <si>
    <t>DAY001</t>
  </si>
  <si>
    <t>Ostala domaća pozajmljivanja-Sredstva za dodjelu pozajmica za otvaranje novih radnih mjesta za borce</t>
  </si>
  <si>
    <t>Ukupno za: Ministarstvo za boračka pitanja Kantona Sarajevo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</si>
  <si>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</si>
  <si>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</si>
  <si>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</si>
  <si>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</si>
  <si>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</si>
  <si>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</si>
  <si>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</si>
  <si>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</si>
  <si>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t>DBE001</t>
  </si>
  <si>
    <t xml:space="preserve">Izdaci za komunalne usluge Fonda </t>
  </si>
  <si>
    <t>DBE002</t>
  </si>
  <si>
    <t>Održavanje grobnih mjesta šehida na grobljima na kojima gazduje KJKP "Pokop"</t>
  </si>
  <si>
    <t>DBE003</t>
  </si>
  <si>
    <t>Troškovi redovnog mjesečnog odvoza smeća sa šehidskih grobalja</t>
  </si>
  <si>
    <t>DBF001</t>
  </si>
  <si>
    <t xml:space="preserve">Nabavka materijala za potrebe Fonda </t>
  </si>
  <si>
    <t>DBF002</t>
  </si>
  <si>
    <t>Nabavka i zamjena zastava i jarbola na grobljima šehida i poginulih boraca</t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</si>
  <si>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</si>
  <si>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</si>
  <si>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</si>
  <si>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</si>
  <si>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</si>
  <si>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</si>
  <si>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</si>
  <si>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</si>
  <si>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</si>
  <si>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</si>
  <si>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</si>
  <si>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</si>
  <si>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</si>
  <si>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</si>
  <si>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</si>
  <si>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</si>
  <si>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DBS001</t>
  </si>
  <si>
    <t>DBU001</t>
  </si>
  <si>
    <t xml:space="preserve">Sredstva za šehidska groblja i groblja poginulih boraca </t>
  </si>
  <si>
    <r>
      <rPr>
        <b/>
        <sz val="8"/>
        <color rgb="FF000000"/>
        <rFont val="Arial"/>
        <family val="2"/>
      </rPr>
      <t>8211</t>
    </r>
    <r>
      <rPr>
        <b/>
        <sz val="8"/>
        <color rgb="FF000000"/>
        <rFont val="Arial"/>
        <family val="2"/>
      </rPr>
      <t>00</t>
    </r>
  </si>
  <si>
    <t>DBX023</t>
  </si>
  <si>
    <t>Nabavka zemljišta za proširenje Fonda Memorijala</t>
  </si>
  <si>
    <t>DBX024</t>
  </si>
  <si>
    <t>Nabavka građevina za Fond Memorijala</t>
  </si>
  <si>
    <t>DBX007</t>
  </si>
  <si>
    <t>Nabavka opreme za Fond Memorijala</t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</si>
  <si>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</si>
  <si>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</si>
  <si>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</si>
  <si>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</si>
  <si>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</si>
  <si>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</si>
  <si>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</si>
  <si>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</si>
  <si>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</si>
  <si>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</si>
  <si>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</si>
  <si>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</si>
  <si>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</si>
  <si>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</si>
  <si>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</si>
  <si>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</si>
  <si>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</si>
  <si>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</si>
  <si>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</si>
  <si>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</si>
  <si>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</si>
  <si>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</si>
  <si>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</si>
  <si>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</si>
  <si>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</si>
  <si>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EAK011</t>
  </si>
  <si>
    <t>Izrada projektne dokumentacije za žičaru Hrasnica - Igman</t>
  </si>
  <si>
    <t>EAL003</t>
  </si>
  <si>
    <t>EAL004</t>
  </si>
  <si>
    <t>EAO008</t>
  </si>
  <si>
    <t>EAO010</t>
  </si>
  <si>
    <t>Subvencije za javni prijevoz</t>
  </si>
  <si>
    <t>EAI007</t>
  </si>
  <si>
    <t>EAU033</t>
  </si>
  <si>
    <t>Izgradnja i ulaganje u otvaranje novih parkirališta i javnih garaža u Kantonu Sarajevo</t>
  </si>
  <si>
    <t>EAU098</t>
  </si>
  <si>
    <t>Izgradnja saobraćajnice I tranferzala</t>
  </si>
  <si>
    <t>EAU099</t>
  </si>
  <si>
    <t>Izgradnja zgrade na trasi Južne longitudinale</t>
  </si>
  <si>
    <t>EAU0A0</t>
  </si>
  <si>
    <t>EAU094</t>
  </si>
  <si>
    <t>EAU095</t>
  </si>
  <si>
    <t>Nabavka opreme i ostalih sredstava za parkirališta</t>
  </si>
  <si>
    <t>EAX015</t>
  </si>
  <si>
    <t>EAX029</t>
  </si>
  <si>
    <t>Nabavka opreme za parkirališta</t>
  </si>
  <si>
    <t>EAX046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</si>
  <si>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</si>
  <si>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</si>
  <si>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</si>
  <si>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</si>
  <si>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</si>
  <si>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</si>
  <si>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</si>
  <si>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</si>
  <si>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</si>
  <si>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</si>
  <si>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</si>
  <si>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</si>
  <si>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</si>
  <si>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</si>
  <si>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</si>
  <si>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</si>
  <si>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</si>
  <si>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</si>
  <si>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</si>
  <si>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</si>
  <si>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</si>
  <si>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</si>
  <si>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Uklanjanje objekata radi izgradnje saobraćajnica u KS</t>
  </si>
  <si>
    <t>Usluge popravke i održavanja vozila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</si>
  <si>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</si>
  <si>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</si>
  <si>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</si>
  <si>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</si>
  <si>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</si>
  <si>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</si>
  <si>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</si>
  <si>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</si>
  <si>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</si>
  <si>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</si>
  <si>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Izrada web GIS aplikacije</t>
  </si>
  <si>
    <t>EBL002</t>
  </si>
  <si>
    <t>Tekući transferi općinama</t>
  </si>
  <si>
    <t>EBS001</t>
  </si>
  <si>
    <t>EBX001</t>
  </si>
  <si>
    <t>Rješavanje imovinsko - pravnih odnosa</t>
  </si>
  <si>
    <t>EBX023</t>
  </si>
  <si>
    <t>Informativno - obavještenje table</t>
  </si>
  <si>
    <t>EBX028</t>
  </si>
  <si>
    <t>Izgradnja biciklističkih staza na području KS</t>
  </si>
  <si>
    <t>EBX030</t>
  </si>
  <si>
    <t>Izgradnja saobraćajnica na području Kantona Sarajevo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</si>
  <si>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</si>
  <si>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</si>
  <si>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</si>
  <si>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</si>
  <si>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</si>
  <si>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</si>
  <si>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</si>
  <si>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</si>
  <si>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</si>
  <si>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</si>
  <si>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</si>
  <si>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</si>
  <si>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</si>
  <si>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</si>
  <si>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</si>
  <si>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</si>
  <si>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</si>
  <si>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</si>
  <si>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</si>
  <si>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</si>
  <si>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</si>
  <si>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</si>
  <si>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</si>
  <si>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HAK006</t>
  </si>
  <si>
    <t>Radna grupa za izradu Studije potreba Kantona Sarajevo u oblasti sigurnosti</t>
  </si>
  <si>
    <t>HAK007</t>
  </si>
  <si>
    <t>Obuka za pilote</t>
  </si>
  <si>
    <t>HAL002</t>
  </si>
  <si>
    <t>HAS001</t>
  </si>
  <si>
    <t>HAI001</t>
  </si>
  <si>
    <t>HAX023</t>
  </si>
  <si>
    <t xml:space="preserve">Nabavka opreme </t>
  </si>
  <si>
    <t>HAX021</t>
  </si>
  <si>
    <t>Rekonstrukcije i sanacije na više objekata Ministarstva</t>
  </si>
  <si>
    <t>Dogradnja i adaptacija IV PU</t>
  </si>
  <si>
    <t>HAX028</t>
  </si>
  <si>
    <t xml:space="preserve">Izgradnja novog objekta za potrebe Ministarstva </t>
  </si>
  <si>
    <t>HAX031</t>
  </si>
  <si>
    <t>Rekonstrukcija i nadziđivanje objekta I PU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</si>
  <si>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</si>
  <si>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</si>
  <si>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</si>
  <si>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</si>
  <si>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</si>
  <si>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</si>
  <si>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</si>
  <si>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</si>
  <si>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</si>
  <si>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HBA006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</si>
  <si>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</si>
  <si>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</si>
  <si>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</si>
  <si>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</si>
  <si>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</si>
  <si>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</si>
  <si>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</si>
  <si>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</si>
  <si>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</si>
  <si>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</si>
  <si>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</si>
  <si>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</si>
  <si>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</si>
  <si>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</si>
  <si>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</si>
  <si>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</si>
  <si>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</si>
  <si>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</si>
  <si>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</si>
  <si>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</si>
  <si>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</si>
  <si>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</si>
  <si>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</si>
  <si>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</si>
  <si>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</si>
  <si>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</si>
  <si>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</si>
  <si>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</si>
  <si>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</si>
  <si>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IAK002</t>
  </si>
  <si>
    <t>Sredstva za rad Komisije za JPP</t>
  </si>
  <si>
    <t>IAK003</t>
  </si>
  <si>
    <t>IAL001</t>
  </si>
  <si>
    <t>IAN013</t>
  </si>
  <si>
    <t>IAN024</t>
  </si>
  <si>
    <t>IAN038</t>
  </si>
  <si>
    <t>Izrada ribarskih osnova</t>
  </si>
  <si>
    <t>IAN054</t>
  </si>
  <si>
    <t>Tekući transfer KJP Veterinarska stanica, podsticaj poljop., zdravstveno stanje životinja, prihvatilište pasa lutalica "Prača", pretvaranje nepoljoprivrednog zemljišta u poljoprivredno</t>
  </si>
  <si>
    <t>IAN055</t>
  </si>
  <si>
    <r>
      <rPr>
        <b/>
        <sz val="8"/>
        <color rgb="FF000000"/>
        <rFont val="Arial"/>
        <family val="2"/>
      </rPr>
      <t>6145</t>
    </r>
    <r>
      <rPr>
        <b/>
        <sz val="8"/>
        <color rgb="FF000000"/>
        <rFont val="Arial"/>
        <family val="2"/>
      </rPr>
      <t>00</t>
    </r>
  </si>
  <si>
    <t>IAP001</t>
  </si>
  <si>
    <t>IAI006</t>
  </si>
  <si>
    <t>IAN056</t>
  </si>
  <si>
    <t>Objekti za Šumarijadu 2021 EFENS - JP Sarajevo šume</t>
  </si>
  <si>
    <t>IAU006</t>
  </si>
  <si>
    <t>Infrastrukturno uređenje i rješavanje imovinsko-pravnih odnosa u privrednim i poslovno industrijskim zonama KS</t>
  </si>
  <si>
    <t>IAU041</t>
  </si>
  <si>
    <t>Projekat opremanja prihvatilišta pasa lutalica</t>
  </si>
  <si>
    <t>IAU049</t>
  </si>
  <si>
    <t>Zaštita vodotoka, projekti javnih preduzeća, tretman animalnog otpada</t>
  </si>
  <si>
    <t>IAU050</t>
  </si>
  <si>
    <t>IAU057</t>
  </si>
  <si>
    <t>Nadogradnja sistema osnježivanja</t>
  </si>
  <si>
    <t>IAU058</t>
  </si>
  <si>
    <t>Rehabilitacija ski centara Bjelašnica i Igman</t>
  </si>
  <si>
    <t>Ukupno za: Ministarstvo privrede Kantona Sarajevo</t>
  </si>
  <si>
    <t>Ukupno za glavu: 1801</t>
  </si>
  <si>
    <t>18020001</t>
  </si>
  <si>
    <t>Uprava za šumarstvo</t>
  </si>
  <si>
    <t>IBA001</t>
  </si>
  <si>
    <t>IBA002</t>
  </si>
  <si>
    <t>IBA003</t>
  </si>
  <si>
    <t>IBA005</t>
  </si>
  <si>
    <t>IBK001</t>
  </si>
  <si>
    <t>IBK004</t>
  </si>
  <si>
    <t>IBK005</t>
  </si>
  <si>
    <t>Nadzor nad izradom šumsko-gospodarske osnove</t>
  </si>
  <si>
    <t>IBK008</t>
  </si>
  <si>
    <t>IBU001</t>
  </si>
  <si>
    <t>Kapitalni projekti iz šumarstva</t>
  </si>
  <si>
    <t>IBX005</t>
  </si>
  <si>
    <t>Revizija šumsko - gospodarske osnove za državne šume po zahtjevu Općinskih vijeća sa područja Kantona Sarajevo</t>
  </si>
  <si>
    <t>Ukupno za: Uprava za šumarstvo</t>
  </si>
  <si>
    <t>Ukupno za glavu: 1802</t>
  </si>
  <si>
    <t>18030001</t>
  </si>
  <si>
    <t>JU Centar za napredne tehnologije u Sarajevu</t>
  </si>
  <si>
    <t>ICA001</t>
  </si>
  <si>
    <t>ICA002</t>
  </si>
  <si>
    <t>ICA003</t>
  </si>
  <si>
    <t>ICA004</t>
  </si>
  <si>
    <t>ICA005</t>
  </si>
  <si>
    <t>ICK001</t>
  </si>
  <si>
    <t>ICK002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</si>
  <si>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</si>
  <si>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</si>
  <si>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</si>
  <si>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</si>
  <si>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</si>
  <si>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</si>
  <si>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</si>
  <si>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</si>
  <si>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</si>
  <si>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</si>
  <si>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</si>
  <si>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</si>
  <si>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</si>
  <si>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</si>
  <si>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</si>
  <si>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</si>
  <si>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</si>
  <si>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</si>
  <si>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</si>
  <si>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</si>
  <si>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</si>
  <si>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JAK010</t>
  </si>
  <si>
    <t>Projekat "Strategija razvoja Kantona Sarajevo 2020-2030"</t>
  </si>
  <si>
    <t>"SERDA"</t>
  </si>
  <si>
    <t>JAS001</t>
  </si>
  <si>
    <t>JAS002</t>
  </si>
  <si>
    <t>Drugi tekući rashodi - naknade po presudama Ustavnog suda</t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</si>
  <si>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</si>
  <si>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</si>
  <si>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Ukupno za: Ministarstvo finansija Kantona Sarajevo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</si>
  <si>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</si>
  <si>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</si>
  <si>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</si>
  <si>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</si>
  <si>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</si>
  <si>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</si>
  <si>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</si>
  <si>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</si>
  <si>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</si>
  <si>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</si>
  <si>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</si>
  <si>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</si>
  <si>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</si>
  <si>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</si>
  <si>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</si>
  <si>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</si>
  <si>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</si>
  <si>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</si>
  <si>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</si>
  <si>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Tekući transferi pojedincima</t>
  </si>
  <si>
    <t>KAM003</t>
  </si>
  <si>
    <t>Troškovi primjene Odluke o proširenom obimu prava ratnih vojnih invalida sa područja KS</t>
  </si>
  <si>
    <t>KAN083</t>
  </si>
  <si>
    <t>Prevencija, očuvanje i unapređenje zdravlja stanovništva Kantona Sarajevo</t>
  </si>
  <si>
    <t>KAI001</t>
  </si>
  <si>
    <t>KAU004</t>
  </si>
  <si>
    <t>Nabavka opreme za JU Opća bolnica "Prim.dr Abdulah Nakaš"</t>
  </si>
  <si>
    <t>KAU026</t>
  </si>
  <si>
    <t xml:space="preserve">Nabavka opreme za JU Dom zdravlja KS </t>
  </si>
  <si>
    <t>KAU074</t>
  </si>
  <si>
    <t>Izgradnja, rekonstrukcija i sanacija  JU Opća bolnica "Prim.dr Abdulah Nakaš"</t>
  </si>
  <si>
    <t>KAU0A5</t>
  </si>
  <si>
    <t>Izgradjna, rekonstrukcija i sanacija JU Dom zdravlja KS</t>
  </si>
  <si>
    <t>KAU0B1</t>
  </si>
  <si>
    <t>KAU0B3</t>
  </si>
  <si>
    <t>KAU0B6</t>
  </si>
  <si>
    <t>Izgradnja objekta forenzičke psihijatrije KS</t>
  </si>
  <si>
    <t>Ukupno za: Ministarstvo zdravstva Kantona Sarajevo</t>
  </si>
  <si>
    <t>Ukupno za glavu: 2001</t>
  </si>
  <si>
    <t>Ukupno za razdjel: 20</t>
  </si>
  <si>
    <t>21</t>
  </si>
  <si>
    <t>21010001</t>
  </si>
  <si>
    <t>LAA001</t>
  </si>
  <si>
    <t>LAA002</t>
  </si>
  <si>
    <t>LAA003</t>
  </si>
  <si>
    <t>LAA004</t>
  </si>
  <si>
    <t>LAA005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</si>
  <si>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</si>
  <si>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</si>
  <si>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</si>
  <si>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</si>
  <si>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</si>
  <si>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</si>
  <si>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</si>
  <si>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</si>
  <si>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</si>
  <si>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</si>
  <si>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</si>
  <si>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</si>
  <si>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Naknada članovima Savjeta za nauku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</si>
  <si>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</si>
  <si>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</si>
  <si>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</si>
  <si>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</si>
  <si>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</si>
  <si>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</si>
  <si>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</si>
  <si>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</si>
  <si>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Komisija za osnivanje i akreditovanje visokoškolskih ustanova i studijskih programa</t>
  </si>
  <si>
    <t>LAK020</t>
  </si>
  <si>
    <t>LAK021</t>
  </si>
  <si>
    <t>Komisija za nostrifikaciju/ekvivalenciju inostranih diploma</t>
  </si>
  <si>
    <t>LAL001</t>
  </si>
  <si>
    <t>LAM007</t>
  </si>
  <si>
    <t>LAN0Q6</t>
  </si>
  <si>
    <t>Tekući transferi neprofitnim organizacijama - predškolsko i osnovno obrazovanje</t>
  </si>
  <si>
    <t>LAN0Q7</t>
  </si>
  <si>
    <t>Tekući transferi neprofitnim organizacijama - srednje obrazovanje</t>
  </si>
  <si>
    <t>LAN0Q9</t>
  </si>
  <si>
    <t>Tekući transferi neprofitnim organizacijama - pomoćne usluge u obrazovanju</t>
  </si>
  <si>
    <t>Tekući transferi neprofitnim organizacijama - nauka</t>
  </si>
  <si>
    <t>LAI002</t>
  </si>
  <si>
    <t>LAX055</t>
  </si>
  <si>
    <t xml:space="preserve">Sufinansiranje izgradnje osnovne škole na Šipu - </t>
  </si>
  <si>
    <t>LAX092</t>
  </si>
  <si>
    <t>Sufinansiranje izgradnje OŠ "Pofalići"</t>
  </si>
  <si>
    <t>Izgradnja Akademije scenskih umjetnosti</t>
  </si>
  <si>
    <t>LAX0B3</t>
  </si>
  <si>
    <t>LAX0B5</t>
  </si>
  <si>
    <t>LAX0B6</t>
  </si>
  <si>
    <t>LAX0B7</t>
  </si>
  <si>
    <t>Ukupno za glavu: 2101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</si>
  <si>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</si>
  <si>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</si>
  <si>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</si>
  <si>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</si>
  <si>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</si>
  <si>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</si>
  <si>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</si>
  <si>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</si>
  <si>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</si>
  <si>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</si>
  <si>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</si>
  <si>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</si>
  <si>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</si>
  <si>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</si>
  <si>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</si>
  <si>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</si>
  <si>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</si>
  <si>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</si>
  <si>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</si>
  <si>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</si>
  <si>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</si>
  <si>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</si>
  <si>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</si>
  <si>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</si>
  <si>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</si>
  <si>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</si>
  <si>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</si>
  <si>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</si>
  <si>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</si>
  <si>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</si>
  <si>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</si>
  <si>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</si>
  <si>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</si>
  <si>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</si>
  <si>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</si>
  <si>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</si>
  <si>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</si>
  <si>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</si>
  <si>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</si>
  <si>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</si>
  <si>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LBK074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</si>
  <si>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</si>
  <si>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</si>
  <si>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</si>
  <si>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</si>
  <si>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</si>
  <si>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</si>
  <si>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</si>
  <si>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</si>
  <si>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</si>
  <si>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</si>
  <si>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</si>
  <si>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</si>
  <si>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</si>
  <si>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</si>
  <si>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</si>
  <si>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</si>
  <si>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</si>
  <si>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</si>
  <si>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</si>
  <si>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</si>
  <si>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</si>
  <si>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</si>
  <si>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</si>
  <si>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</si>
  <si>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</si>
  <si>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</si>
  <si>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</si>
  <si>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</si>
  <si>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</si>
  <si>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</si>
  <si>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</si>
  <si>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</si>
  <si>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</si>
  <si>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</si>
  <si>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</si>
  <si>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</si>
  <si>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</si>
  <si>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</si>
  <si>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</si>
  <si>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</si>
  <si>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</si>
  <si>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</si>
  <si>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</si>
  <si>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</si>
  <si>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</si>
  <si>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</si>
  <si>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</si>
  <si>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</si>
  <si>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</si>
  <si>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</si>
  <si>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</si>
  <si>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</si>
  <si>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</si>
  <si>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</si>
  <si>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</si>
  <si>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</si>
  <si>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</si>
  <si>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</si>
  <si>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</si>
  <si>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</si>
  <si>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</si>
  <si>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</si>
  <si>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</si>
  <si>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LBK080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</si>
  <si>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</si>
  <si>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</si>
  <si>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</si>
  <si>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</si>
  <si>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</si>
  <si>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</si>
  <si>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</si>
  <si>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</si>
  <si>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</si>
  <si>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</si>
  <si>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</si>
  <si>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</si>
  <si>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</si>
  <si>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</si>
  <si>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</si>
  <si>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</si>
  <si>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</si>
  <si>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</si>
  <si>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</si>
  <si>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</si>
  <si>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</si>
  <si>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</si>
  <si>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</si>
  <si>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</si>
  <si>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</si>
  <si>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</si>
  <si>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</si>
  <si>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</si>
  <si>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</si>
  <si>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</si>
  <si>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</si>
  <si>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</si>
  <si>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</si>
  <si>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</si>
  <si>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</si>
  <si>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</si>
  <si>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</si>
  <si>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</si>
  <si>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</si>
  <si>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</si>
  <si>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</si>
  <si>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</si>
  <si>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</si>
  <si>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</si>
  <si>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</si>
  <si>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</si>
  <si>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</si>
  <si>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</si>
  <si>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</si>
  <si>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</si>
  <si>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</si>
  <si>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</si>
  <si>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</si>
  <si>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</si>
  <si>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</si>
  <si>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</si>
  <si>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</si>
  <si>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</si>
  <si>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</si>
  <si>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</si>
  <si>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</si>
  <si>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</si>
  <si>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</si>
  <si>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</si>
  <si>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</si>
  <si>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</si>
  <si>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</si>
  <si>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</si>
  <si>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</si>
  <si>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</si>
  <si>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</si>
  <si>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</si>
  <si>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</si>
  <si>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</si>
  <si>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</si>
  <si>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</si>
  <si>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</si>
  <si>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</si>
  <si>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</si>
  <si>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</si>
  <si>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</si>
  <si>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</si>
  <si>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</si>
  <si>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</si>
  <si>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</si>
  <si>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</si>
  <si>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</si>
  <si>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</si>
  <si>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</si>
  <si>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</si>
  <si>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</si>
  <si>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</si>
  <si>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</si>
  <si>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</si>
  <si>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</si>
  <si>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</si>
  <si>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</si>
  <si>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</si>
  <si>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</si>
  <si>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</si>
  <si>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</si>
  <si>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</si>
  <si>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</si>
  <si>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</si>
  <si>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</si>
  <si>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</si>
  <si>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</si>
  <si>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</si>
  <si>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</si>
  <si>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</si>
  <si>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</si>
  <si>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</si>
  <si>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</si>
  <si>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</si>
  <si>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</si>
  <si>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</si>
  <si>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</si>
  <si>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</si>
  <si>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</si>
  <si>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</si>
  <si>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</si>
  <si>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</si>
  <si>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</si>
  <si>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</si>
  <si>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</si>
  <si>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</si>
  <si>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</si>
  <si>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</si>
  <si>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</si>
  <si>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</si>
  <si>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</si>
  <si>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</si>
  <si>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</si>
  <si>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</si>
  <si>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</si>
  <si>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</si>
  <si>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</si>
  <si>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</si>
  <si>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</si>
  <si>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</si>
  <si>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</si>
  <si>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</si>
  <si>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</si>
  <si>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</si>
  <si>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</si>
  <si>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</si>
  <si>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</si>
  <si>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</si>
  <si>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</si>
  <si>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</si>
  <si>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</si>
  <si>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</si>
  <si>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</si>
  <si>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</si>
  <si>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</si>
  <si>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</si>
  <si>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</si>
  <si>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</si>
  <si>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</si>
  <si>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</si>
  <si>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</si>
  <si>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</si>
  <si>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</si>
  <si>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</si>
  <si>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</si>
  <si>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</si>
  <si>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</si>
  <si>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</si>
  <si>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</si>
  <si>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</si>
  <si>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</si>
  <si>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</si>
  <si>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</si>
  <si>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</si>
  <si>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</si>
  <si>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</si>
  <si>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</si>
  <si>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</si>
  <si>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</si>
  <si>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</si>
  <si>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</si>
  <si>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</si>
  <si>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</si>
  <si>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</si>
  <si>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</si>
  <si>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</si>
  <si>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</si>
  <si>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</si>
  <si>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</si>
  <si>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</si>
  <si>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</si>
  <si>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</si>
  <si>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</si>
  <si>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</si>
  <si>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</si>
  <si>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</si>
  <si>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</si>
  <si>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</si>
  <si>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</si>
  <si>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</si>
  <si>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</si>
  <si>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</si>
  <si>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</si>
  <si>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</si>
  <si>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</si>
  <si>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</si>
  <si>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</si>
  <si>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</si>
  <si>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</si>
  <si>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</si>
  <si>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</si>
  <si>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</si>
  <si>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</si>
  <si>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</si>
  <si>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</si>
  <si>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</si>
  <si>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</si>
  <si>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</si>
  <si>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</si>
  <si>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</si>
  <si>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</si>
  <si>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</si>
  <si>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</si>
  <si>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</si>
  <si>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</si>
  <si>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</si>
  <si>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</si>
  <si>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</si>
  <si>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</si>
  <si>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</si>
  <si>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</si>
  <si>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</si>
  <si>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</si>
  <si>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</si>
  <si>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</si>
  <si>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</si>
  <si>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</si>
  <si>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</si>
  <si>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</si>
  <si>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</si>
  <si>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</si>
  <si>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</si>
  <si>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</si>
  <si>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</si>
  <si>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</si>
  <si>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</si>
  <si>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</si>
  <si>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</si>
  <si>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</si>
  <si>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</si>
  <si>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</si>
  <si>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</si>
  <si>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</si>
  <si>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</si>
  <si>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</si>
  <si>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</si>
  <si>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</si>
  <si>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</si>
  <si>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</si>
  <si>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</si>
  <si>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</si>
  <si>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</si>
  <si>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</si>
  <si>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</si>
  <si>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</si>
  <si>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</si>
  <si>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</si>
  <si>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</si>
  <si>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</si>
  <si>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</si>
  <si>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</si>
  <si>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</si>
  <si>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</si>
  <si>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</si>
  <si>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</si>
  <si>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</si>
  <si>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</si>
  <si>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</si>
  <si>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</si>
  <si>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</si>
  <si>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</si>
  <si>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</si>
  <si>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</si>
  <si>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</si>
  <si>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</si>
  <si>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</si>
  <si>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</si>
  <si>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</si>
  <si>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</si>
  <si>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</si>
  <si>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</si>
  <si>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</si>
  <si>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</si>
  <si>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</si>
  <si>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</si>
  <si>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</si>
  <si>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</si>
  <si>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</si>
  <si>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</si>
  <si>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</si>
  <si>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</si>
  <si>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</si>
  <si>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</si>
  <si>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</si>
  <si>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</si>
  <si>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</si>
  <si>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</si>
  <si>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</si>
  <si>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</si>
  <si>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</si>
  <si>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</si>
  <si>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</si>
  <si>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</si>
  <si>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</si>
  <si>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</si>
  <si>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</si>
  <si>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</si>
  <si>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</si>
  <si>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</si>
  <si>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</si>
  <si>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</si>
  <si>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</si>
  <si>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</si>
  <si>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</si>
  <si>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</si>
  <si>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</si>
  <si>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</si>
  <si>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</si>
  <si>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</si>
  <si>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</si>
  <si>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</si>
  <si>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</si>
  <si>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</si>
  <si>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</si>
  <si>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</si>
  <si>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</si>
  <si>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</si>
  <si>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</si>
  <si>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</si>
  <si>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</si>
  <si>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</si>
  <si>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</si>
  <si>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</si>
  <si>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</si>
  <si>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</si>
  <si>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</si>
  <si>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</si>
  <si>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</si>
  <si>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</si>
  <si>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</si>
  <si>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</si>
  <si>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</si>
  <si>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</si>
  <si>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</si>
  <si>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</si>
  <si>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</si>
  <si>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</si>
  <si>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</si>
  <si>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</si>
  <si>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</si>
  <si>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</si>
  <si>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</si>
  <si>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</si>
  <si>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</si>
  <si>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</si>
  <si>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</si>
  <si>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</si>
  <si>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</si>
  <si>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</si>
  <si>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</si>
  <si>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</si>
  <si>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</si>
  <si>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</si>
  <si>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</si>
  <si>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</si>
  <si>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</si>
  <si>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</si>
  <si>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</si>
  <si>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</si>
  <si>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</si>
  <si>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</si>
  <si>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</si>
  <si>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</si>
  <si>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</si>
  <si>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</si>
  <si>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</si>
  <si>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</si>
  <si>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</si>
  <si>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</si>
  <si>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</si>
  <si>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</si>
  <si>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</si>
  <si>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</si>
  <si>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</si>
  <si>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</si>
  <si>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</si>
  <si>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</si>
  <si>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</si>
  <si>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</si>
  <si>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</si>
  <si>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</si>
  <si>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</si>
  <si>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</si>
  <si>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</si>
  <si>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</si>
  <si>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</si>
  <si>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</si>
  <si>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</si>
  <si>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</si>
  <si>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</si>
  <si>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</si>
  <si>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</si>
  <si>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</si>
  <si>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</si>
  <si>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</si>
  <si>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</si>
  <si>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</si>
  <si>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</si>
  <si>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</si>
  <si>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</si>
  <si>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</si>
  <si>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</si>
  <si>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</si>
  <si>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</si>
  <si>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</si>
  <si>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</si>
  <si>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</si>
  <si>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</si>
  <si>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</si>
  <si>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</si>
  <si>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</si>
  <si>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</si>
  <si>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</si>
  <si>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</si>
  <si>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</si>
  <si>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</si>
  <si>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</si>
  <si>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</si>
  <si>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</si>
  <si>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</si>
  <si>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</si>
  <si>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</si>
  <si>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</si>
  <si>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</si>
  <si>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</si>
  <si>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</si>
  <si>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</si>
  <si>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</si>
  <si>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</si>
  <si>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</si>
  <si>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</si>
  <si>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</si>
  <si>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</si>
  <si>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</si>
  <si>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</si>
  <si>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</si>
  <si>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</si>
  <si>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</si>
  <si>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</si>
  <si>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</si>
  <si>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</si>
  <si>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</si>
  <si>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</si>
  <si>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</si>
  <si>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</si>
  <si>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</si>
  <si>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</si>
  <si>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</si>
  <si>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</si>
  <si>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</si>
  <si>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</si>
  <si>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</si>
  <si>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</si>
  <si>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</si>
  <si>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</si>
  <si>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</si>
  <si>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</si>
  <si>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</si>
  <si>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</si>
  <si>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</si>
  <si>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</si>
  <si>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</si>
  <si>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</si>
  <si>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</si>
  <si>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</si>
  <si>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</si>
  <si>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</si>
  <si>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</si>
  <si>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</si>
  <si>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</si>
  <si>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</si>
  <si>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</si>
  <si>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</si>
  <si>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</si>
  <si>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</si>
  <si>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</si>
  <si>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</si>
  <si>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</si>
  <si>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</si>
  <si>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</si>
  <si>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</si>
  <si>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</si>
  <si>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</si>
  <si>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</si>
  <si>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</si>
  <si>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</si>
  <si>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</si>
  <si>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</si>
  <si>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</si>
  <si>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</si>
  <si>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</si>
  <si>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</si>
  <si>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</si>
  <si>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</si>
  <si>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</si>
  <si>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</si>
  <si>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</si>
  <si>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</si>
  <si>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</si>
  <si>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</si>
  <si>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</si>
  <si>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</si>
  <si>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</si>
  <si>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</si>
  <si>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</si>
  <si>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</si>
  <si>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</si>
  <si>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</si>
  <si>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</si>
  <si>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</si>
  <si>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</si>
  <si>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</si>
  <si>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</si>
  <si>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</si>
  <si>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</si>
  <si>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</si>
  <si>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</si>
  <si>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</si>
  <si>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</si>
  <si>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</si>
  <si>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</si>
  <si>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</si>
  <si>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</si>
  <si>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</si>
  <si>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</si>
  <si>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</si>
  <si>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</si>
  <si>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</si>
  <si>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</si>
  <si>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</si>
  <si>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</si>
  <si>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</si>
  <si>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</si>
  <si>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</si>
  <si>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</si>
  <si>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</si>
  <si>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</si>
  <si>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</si>
  <si>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</si>
  <si>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</si>
  <si>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</si>
  <si>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</si>
  <si>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</si>
  <si>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</si>
  <si>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</si>
  <si>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</si>
  <si>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</si>
  <si>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</si>
  <si>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</si>
  <si>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</si>
  <si>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</si>
  <si>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</si>
  <si>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</si>
  <si>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</si>
  <si>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</si>
  <si>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</si>
  <si>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</si>
  <si>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</si>
  <si>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</si>
  <si>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</si>
  <si>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</si>
  <si>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</si>
  <si>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</si>
  <si>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</si>
  <si>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</si>
  <si>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</si>
  <si>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</si>
  <si>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</si>
  <si>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</si>
  <si>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</si>
  <si>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</si>
  <si>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</si>
  <si>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</si>
  <si>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</si>
  <si>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</si>
  <si>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</si>
  <si>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</si>
  <si>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</si>
  <si>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</si>
  <si>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</si>
  <si>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</si>
  <si>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</si>
  <si>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</si>
  <si>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</si>
  <si>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</si>
  <si>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</si>
  <si>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</si>
  <si>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</si>
  <si>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</si>
  <si>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</si>
  <si>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</si>
  <si>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</si>
  <si>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</si>
  <si>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</si>
  <si>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</si>
  <si>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</si>
  <si>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</si>
  <si>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</si>
  <si>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</si>
  <si>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</si>
  <si>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</si>
  <si>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</si>
  <si>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</si>
  <si>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</si>
  <si>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</si>
  <si>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</si>
  <si>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</si>
  <si>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</si>
  <si>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</si>
  <si>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</si>
  <si>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</si>
  <si>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</si>
  <si>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</si>
  <si>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</si>
  <si>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</si>
  <si>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</si>
  <si>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</si>
  <si>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</si>
  <si>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</si>
  <si>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</si>
  <si>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</si>
  <si>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</si>
  <si>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</si>
  <si>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</si>
  <si>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</si>
  <si>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</si>
  <si>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</si>
  <si>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</si>
  <si>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</si>
  <si>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</si>
  <si>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</si>
  <si>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</si>
  <si>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</si>
  <si>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</si>
  <si>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</si>
  <si>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LAN0Q5</t>
  </si>
  <si>
    <t>LBK0E1</t>
  </si>
  <si>
    <t>LBK0E2</t>
  </si>
  <si>
    <t>Ukupno za: JU OŠ "Aneks"</t>
  </si>
  <si>
    <t>Ukupno za glavu: 2102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</si>
  <si>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</si>
  <si>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</si>
  <si>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</si>
  <si>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</si>
  <si>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</si>
  <si>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</si>
  <si>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</si>
  <si>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</si>
  <si>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</si>
  <si>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</si>
  <si>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</si>
  <si>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</si>
  <si>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</si>
  <si>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</si>
  <si>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</si>
  <si>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</si>
  <si>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</si>
  <si>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</si>
  <si>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</si>
  <si>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</si>
  <si>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</si>
  <si>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</si>
  <si>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</si>
  <si>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</si>
  <si>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</si>
  <si>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</si>
  <si>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</si>
  <si>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</si>
  <si>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</si>
  <si>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</si>
  <si>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</si>
  <si>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</si>
  <si>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</si>
  <si>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</si>
  <si>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</si>
  <si>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</si>
  <si>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</si>
  <si>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</si>
  <si>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</si>
  <si>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</si>
  <si>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</si>
  <si>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</si>
  <si>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</si>
  <si>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</si>
  <si>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</si>
  <si>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</si>
  <si>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</si>
  <si>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</si>
  <si>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</si>
  <si>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</si>
  <si>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</si>
  <si>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</si>
  <si>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</si>
  <si>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</si>
  <si>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</si>
  <si>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</si>
  <si>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</si>
  <si>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</si>
  <si>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</si>
  <si>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</si>
  <si>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</si>
  <si>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</si>
  <si>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</si>
  <si>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</si>
  <si>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</si>
  <si>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</si>
  <si>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</si>
  <si>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</si>
  <si>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</si>
  <si>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</si>
  <si>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</si>
  <si>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</si>
  <si>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</si>
  <si>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</si>
  <si>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</si>
  <si>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</si>
  <si>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</si>
  <si>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</si>
  <si>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</si>
  <si>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</si>
  <si>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</si>
  <si>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</si>
  <si>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</si>
  <si>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</si>
  <si>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</si>
  <si>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</si>
  <si>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</si>
  <si>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</si>
  <si>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</si>
  <si>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</si>
  <si>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</si>
  <si>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</si>
  <si>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</si>
  <si>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</si>
  <si>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</si>
  <si>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</si>
  <si>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</si>
  <si>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</si>
  <si>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</si>
  <si>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</si>
  <si>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</si>
  <si>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</si>
  <si>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</si>
  <si>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</si>
  <si>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</si>
  <si>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</si>
  <si>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</si>
  <si>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</si>
  <si>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</si>
  <si>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</si>
  <si>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</si>
  <si>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</si>
  <si>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</si>
  <si>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</si>
  <si>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</si>
  <si>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</si>
  <si>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</si>
  <si>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</si>
  <si>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</si>
  <si>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</si>
  <si>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</si>
  <si>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</si>
  <si>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</si>
  <si>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</si>
  <si>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</si>
  <si>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</si>
  <si>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</si>
  <si>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</si>
  <si>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</si>
  <si>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</si>
  <si>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</si>
  <si>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</si>
  <si>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</si>
  <si>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</si>
  <si>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</si>
  <si>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</si>
  <si>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</si>
  <si>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</si>
  <si>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</si>
  <si>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</si>
  <si>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</si>
  <si>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</si>
  <si>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</si>
  <si>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</si>
  <si>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</si>
  <si>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</si>
  <si>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</si>
  <si>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</si>
  <si>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</si>
  <si>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</si>
  <si>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</si>
  <si>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</si>
  <si>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</si>
  <si>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</si>
  <si>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</si>
  <si>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</si>
  <si>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</si>
  <si>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</si>
  <si>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</si>
  <si>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</si>
  <si>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</si>
  <si>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</si>
  <si>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</si>
  <si>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</si>
  <si>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</si>
  <si>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</si>
  <si>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</si>
  <si>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</si>
  <si>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</si>
  <si>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</si>
  <si>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</si>
  <si>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</si>
  <si>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</si>
  <si>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</si>
  <si>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</si>
  <si>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</si>
  <si>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</si>
  <si>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</si>
  <si>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</si>
  <si>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</si>
  <si>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</si>
  <si>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</si>
  <si>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</si>
  <si>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</si>
  <si>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</si>
  <si>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</si>
  <si>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</si>
  <si>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</si>
  <si>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</si>
  <si>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</si>
  <si>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</si>
  <si>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</si>
  <si>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</si>
  <si>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</si>
  <si>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</si>
  <si>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</si>
  <si>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</si>
  <si>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</si>
  <si>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</si>
  <si>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</si>
  <si>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</si>
  <si>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</si>
  <si>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</si>
  <si>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</si>
  <si>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</si>
  <si>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</si>
  <si>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</si>
  <si>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</si>
  <si>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</si>
  <si>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</si>
  <si>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</si>
  <si>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</si>
  <si>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</si>
  <si>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</si>
  <si>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</si>
  <si>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</si>
  <si>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</si>
  <si>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</si>
  <si>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</si>
  <si>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</si>
  <si>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</si>
  <si>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</si>
  <si>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</si>
  <si>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</si>
  <si>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</si>
  <si>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</si>
  <si>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</si>
  <si>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</si>
  <si>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</si>
  <si>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</si>
  <si>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</si>
  <si>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</si>
  <si>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</si>
  <si>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</si>
  <si>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</si>
  <si>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</si>
  <si>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</si>
  <si>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</si>
  <si>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</si>
  <si>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</si>
  <si>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</si>
  <si>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</si>
  <si>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</si>
  <si>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</si>
  <si>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</si>
  <si>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</si>
  <si>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</si>
  <si>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</si>
  <si>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</si>
  <si>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</si>
  <si>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</si>
  <si>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</si>
  <si>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</si>
  <si>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</si>
  <si>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</si>
  <si>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</si>
  <si>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</si>
  <si>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</si>
  <si>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</si>
  <si>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</si>
  <si>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</si>
  <si>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</si>
  <si>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</si>
  <si>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</si>
  <si>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</si>
  <si>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</si>
  <si>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</si>
  <si>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</si>
  <si>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</si>
  <si>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</si>
  <si>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</si>
  <si>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</si>
  <si>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</si>
  <si>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</si>
  <si>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</si>
  <si>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</si>
  <si>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</si>
  <si>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</si>
  <si>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</si>
  <si>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</si>
  <si>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</si>
  <si>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</si>
  <si>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</si>
  <si>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</si>
  <si>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</si>
  <si>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</si>
  <si>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</si>
  <si>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</si>
  <si>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</si>
  <si>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</si>
  <si>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</si>
  <si>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</si>
  <si>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</si>
  <si>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</si>
  <si>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</si>
  <si>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</si>
  <si>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</si>
  <si>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</si>
  <si>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</si>
  <si>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</si>
  <si>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</si>
  <si>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</si>
  <si>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</si>
  <si>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</si>
  <si>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</si>
  <si>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</si>
  <si>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</si>
  <si>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</si>
  <si>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</si>
  <si>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</si>
  <si>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</si>
  <si>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</si>
  <si>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</si>
  <si>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</si>
  <si>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</si>
  <si>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</si>
  <si>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</si>
  <si>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</si>
  <si>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</si>
  <si>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</si>
  <si>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</si>
  <si>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</si>
  <si>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</si>
  <si>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</si>
  <si>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</si>
  <si>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</si>
  <si>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</si>
  <si>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</si>
  <si>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</si>
  <si>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</si>
  <si>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</si>
  <si>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</si>
  <si>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</si>
  <si>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</si>
  <si>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</si>
  <si>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</si>
  <si>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</si>
  <si>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</si>
  <si>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</si>
  <si>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</si>
  <si>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</si>
  <si>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</si>
  <si>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</si>
  <si>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</si>
  <si>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</si>
  <si>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</si>
  <si>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</si>
  <si>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</si>
  <si>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</si>
  <si>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</si>
  <si>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</si>
  <si>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Ukupno za glavu: 2103</t>
  </si>
  <si>
    <t>Univerzitet u Sarajevu - Rektorat univerziteta</t>
  </si>
  <si>
    <t>Fond za projekte</t>
  </si>
  <si>
    <t>Izgradnja Univerzitetske bibiloteke - vlastito učešće</t>
  </si>
  <si>
    <t>Ukupno za: Univerzitet u Sarajevu - Rektorat univerziteta</t>
  </si>
  <si>
    <t>Univerzitet u Sarajevu - Akademija likovnih umjetnosti</t>
  </si>
  <si>
    <t>Ukupno za: Univerzitet u Sarajevu - Akademija likovnih umjetnosti</t>
  </si>
  <si>
    <t>Univerzitet u Sarajevu - Akademija scenskih umjetnosti</t>
  </si>
  <si>
    <t>Ukupno za: Univerzitet u Sarajevu - Akademija scenskih umjetnosti</t>
  </si>
  <si>
    <t>Univerzitet u Sarajevu - Arhitektonski fakultet</t>
  </si>
  <si>
    <t>Ukupno za: Univerzitet u Sarajevu - Arhitektonski fakultet</t>
  </si>
  <si>
    <t>Univerzitet u Sarajevu - Ekonomski fakultet</t>
  </si>
  <si>
    <t>Ukupno za: Univerzitet u Sarajevu - Ekonomski fakultet</t>
  </si>
  <si>
    <t>Univerzitet u Sarajevu - Elektrotehnički fakultet</t>
  </si>
  <si>
    <t>Ukupno za: Univerzitet u Sarajevu - Elektrotehnički fakultet</t>
  </si>
  <si>
    <t>Univerzitet u Sarajevu - Fakultet islamskih nauka</t>
  </si>
  <si>
    <t>Ukupno za: Univerzitet u Sarajevu - Fakultet islamskih nauka</t>
  </si>
  <si>
    <t>Univerzitet u Sarajevu - Fakultet sporta i tjelesnog odgoja</t>
  </si>
  <si>
    <t>Ukupno za: Univerzitet u Sarajevu - Fakultet sporta i tjelesnog odgoja</t>
  </si>
  <si>
    <t>Univerzitet u Sarajevu - Fakultet za kriminalistiku, kriminologiju i sigurnosne studije</t>
  </si>
  <si>
    <t>Ukupno za: Univerzitet u Sarajevu - Fakultet za kriminalistiku, kriminologiju i sigurnosne studije</t>
  </si>
  <si>
    <t>Univerzitet u Sarajevu - Fakultet političkih nauka</t>
  </si>
  <si>
    <t>Ukupno za: Univerzitet u Sarajevu - Fakultet političkih nauka</t>
  </si>
  <si>
    <t>Univerzitet u Sarajevu - Fakultet za saobraćaj i komunikacije</t>
  </si>
  <si>
    <t>Projekti 2019/2020</t>
  </si>
  <si>
    <t>Ukupno za: Univerzitet u Sarajevu - Fakultet za saobraćaj i komunikacije</t>
  </si>
  <si>
    <t>Univerzitet u Sarajevu - Fakultet zdravstvenih studija</t>
  </si>
  <si>
    <t>Ukupno za: Univerzitet u Sarajevu - Fakultet zdravstvenih studija</t>
  </si>
  <si>
    <t>Univerzitet u Sarajevu - Farmaceutski fakultet</t>
  </si>
  <si>
    <t>Ukupno za: Univerzitet u Sarajevu - Farmaceutski fakultet</t>
  </si>
  <si>
    <t>Univerzitet u Sarajevu - Filozofski fakultet</t>
  </si>
  <si>
    <t>Ukupno za: Univerzitet u Sarajevu - Filozofski fakultet</t>
  </si>
  <si>
    <t>Univerzitet u Sarajevu - Građevinski fakultet</t>
  </si>
  <si>
    <t>Ukupno za: Univerzitet u Sarajevu - Građevinski fakultet</t>
  </si>
  <si>
    <t>Univerzitet u Sarajevu - Katolički bogoslovni fakultet</t>
  </si>
  <si>
    <t>Ukupno za: Univerzitet u Sarajevu - Katolički bogoslovni fakultet</t>
  </si>
  <si>
    <t>Univerzitet u Sarajevu - Mašinski fakultet</t>
  </si>
  <si>
    <t>Ukupno za: Univerzitet u Sarajevu - Mašinski fakultet</t>
  </si>
  <si>
    <t>Univerzitet u Sarajevu - Medicinski fakultet</t>
  </si>
  <si>
    <r>
      <rPr>
        <b/>
        <sz val="8"/>
        <color rgb="FF000000"/>
        <rFont val="Arial"/>
        <family val="2"/>
      </rPr>
      <t>8214</t>
    </r>
    <r>
      <rPr>
        <b/>
        <sz val="8"/>
        <color rgb="FF000000"/>
        <rFont val="Arial"/>
        <family val="2"/>
      </rPr>
      <t>00</t>
    </r>
  </si>
  <si>
    <t>Ukupno za: Univerzitet u Sarajevu - Medicinski fakultet</t>
  </si>
  <si>
    <t>Univerzitet u Sarajevu - Muzička akademija</t>
  </si>
  <si>
    <t>Ukupno za: Univerzitet u Sarajevu - Muzička akademija</t>
  </si>
  <si>
    <t>Univerzitet u Sarajevu - Poljoprivredno-prehrambeni fakultet</t>
  </si>
  <si>
    <t>Ukupno za: Univerzitet u Sarajevu - Poljoprivredno-prehrambeni fakultet</t>
  </si>
  <si>
    <t>Univerzitet u Sarajevu - Pravni fakultet</t>
  </si>
  <si>
    <t>Ukupno za: Univerzitet u Sarajevu - Pravni fakultet</t>
  </si>
  <si>
    <t>Univerzitet u Sarajevu - Prirodno-matematički fakultet</t>
  </si>
  <si>
    <t>Ukupno za: Univerzitet u Sarajevu - Prirodno-matematički fakultet</t>
  </si>
  <si>
    <t>Univerzitet u Sarajevu - Pedagoški fakultet</t>
  </si>
  <si>
    <t>Ukupno za: Univerzitet u Sarajevu - Pedagoški fakultet</t>
  </si>
  <si>
    <t>Univerzitet u Sarajevu - Stomatološki fakultet sa klinikama</t>
  </si>
  <si>
    <t>Ukupno za: Univerzitet u Sarajevu - Stomatološki fakultet sa klinikama</t>
  </si>
  <si>
    <t>Univerzitet u Sarajevu - Šumarski fakultet</t>
  </si>
  <si>
    <t>Ukupno za: Univerzitet u Sarajevu - Šumarski fakultet</t>
  </si>
  <si>
    <t>Univerzitet u Sarajevu - Veterinarski fakultet</t>
  </si>
  <si>
    <t>Ukupno za: Univerzitet u Sarajevu - Veterinarski fakultet</t>
  </si>
  <si>
    <t>Univerzitet u Sarajevu - Institut za genetičko inženjerstvo i biotehnologiju</t>
  </si>
  <si>
    <t>Ukupno za: Univerzitet u Sarajevu - Institut za genetičko inženjerstvo i biotehnologiju</t>
  </si>
  <si>
    <t>Univerzitet u Sarajevu - Institut za historiju</t>
  </si>
  <si>
    <t>Ukupno za: Univerzitet u Sarajevu - Institut za historiju</t>
  </si>
  <si>
    <t>Univerzitet u Sarajevu - Institut za istraživanje zločina protiv čovječnosti i međunarodnog prava</t>
  </si>
  <si>
    <t>Ukupno za: Univerzitet u Sarajevu - Institut za istraživanje zločina protiv čovječnosti i međunarodnog prava</t>
  </si>
  <si>
    <t>Univerzitet u Sarajevu - Institut za jezik</t>
  </si>
  <si>
    <t>Ukupno za: Univerzitet u Sarajevu - Institut za jezik</t>
  </si>
  <si>
    <t>Univerzitet u Sarajevu - Orijentalni institut</t>
  </si>
  <si>
    <t>Ukupno za: Univerzitet u Sarajevu - Orijentalni institut</t>
  </si>
  <si>
    <t>Ukupno za glavu: 2104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</si>
  <si>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</si>
  <si>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</si>
  <si>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</si>
  <si>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</si>
  <si>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</si>
  <si>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</si>
  <si>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</si>
  <si>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</si>
  <si>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</si>
  <si>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</si>
  <si>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</si>
  <si>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</si>
  <si>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</si>
  <si>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</si>
  <si>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</si>
  <si>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</si>
  <si>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</si>
  <si>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</si>
  <si>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</si>
  <si>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</si>
  <si>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</si>
  <si>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</si>
  <si>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</si>
  <si>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</si>
  <si>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</si>
  <si>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</si>
  <si>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MAA001</t>
  </si>
  <si>
    <t>MAA002</t>
  </si>
  <si>
    <t>MAA003</t>
  </si>
  <si>
    <t>MAA005</t>
  </si>
  <si>
    <t>MAK001</t>
  </si>
  <si>
    <t>MAK002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</si>
  <si>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</si>
  <si>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</si>
  <si>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</si>
  <si>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</si>
  <si>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</si>
  <si>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</si>
  <si>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MAN0M6</t>
  </si>
  <si>
    <t>MAI001</t>
  </si>
  <si>
    <t>MAI003</t>
  </si>
  <si>
    <t>Kapitalni transferi drugim nivoima vlasti iz oblasti sporta</t>
  </si>
  <si>
    <t>MAI004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</si>
  <si>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</si>
  <si>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</si>
  <si>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</si>
  <si>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</si>
  <si>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</si>
  <si>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</si>
  <si>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</si>
  <si>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</si>
  <si>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</si>
  <si>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</si>
  <si>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</si>
  <si>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</si>
  <si>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</si>
  <si>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</si>
  <si>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</si>
  <si>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</si>
  <si>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</si>
  <si>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</si>
  <si>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</si>
  <si>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</si>
  <si>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</si>
  <si>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</si>
  <si>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</si>
  <si>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</si>
  <si>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</si>
  <si>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</si>
  <si>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</si>
  <si>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</si>
  <si>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</si>
  <si>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</si>
  <si>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</si>
  <si>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</si>
  <si>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</si>
  <si>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</si>
  <si>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</si>
  <si>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</si>
  <si>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</si>
  <si>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</si>
  <si>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</si>
  <si>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</si>
  <si>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</si>
  <si>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</si>
  <si>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</si>
  <si>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</si>
  <si>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</si>
  <si>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</si>
  <si>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</si>
  <si>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</si>
  <si>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</si>
  <si>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</si>
  <si>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</si>
  <si>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</si>
  <si>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</si>
  <si>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</si>
  <si>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</si>
  <si>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</si>
  <si>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</si>
  <si>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</si>
  <si>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</si>
  <si>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</si>
  <si>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</si>
  <si>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</si>
  <si>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</si>
  <si>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</si>
  <si>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</si>
  <si>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</si>
  <si>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</si>
  <si>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</si>
  <si>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</si>
  <si>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MHA005</t>
  </si>
  <si>
    <t>MHK001</t>
  </si>
  <si>
    <t>MHK002</t>
  </si>
  <si>
    <t>MHM001</t>
  </si>
  <si>
    <t xml:space="preserve">Prilozi za proučavanje Sarajeva </t>
  </si>
  <si>
    <t>MHN002</t>
  </si>
  <si>
    <t>Programi postavke muzeja za srednje škole</t>
  </si>
  <si>
    <t>MHU015</t>
  </si>
  <si>
    <t>Arheološka iskopavanja- Krivoglavci i drugi lokaliteti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</si>
  <si>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</si>
  <si>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</si>
  <si>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</si>
  <si>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</si>
  <si>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</si>
  <si>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</si>
  <si>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MIA004</t>
  </si>
  <si>
    <t>MIA005</t>
  </si>
  <si>
    <t>MIK001</t>
  </si>
  <si>
    <t>MIK002</t>
  </si>
  <si>
    <t>MIS001</t>
  </si>
  <si>
    <t>MIU024</t>
  </si>
  <si>
    <t>Prirodna baština Kantona Sarajevo</t>
  </si>
  <si>
    <t>MIU026</t>
  </si>
  <si>
    <t>Realizacija programskih aktivnosti radova graditeljske baštine-spomenici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</si>
  <si>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</si>
  <si>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</si>
  <si>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</si>
  <si>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</si>
  <si>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</si>
  <si>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</si>
  <si>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</si>
  <si>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</si>
  <si>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</si>
  <si>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</si>
  <si>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</si>
  <si>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</si>
  <si>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</si>
  <si>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</si>
  <si>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</si>
  <si>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</si>
  <si>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</si>
  <si>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</si>
  <si>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</si>
  <si>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</si>
  <si>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</si>
  <si>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</si>
  <si>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</si>
  <si>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</si>
  <si>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</si>
  <si>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</si>
  <si>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</si>
  <si>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</si>
  <si>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</si>
  <si>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</si>
  <si>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</si>
  <si>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</si>
  <si>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</si>
  <si>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</si>
  <si>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</si>
  <si>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</si>
  <si>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</si>
  <si>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</si>
  <si>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</si>
  <si>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</si>
  <si>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</si>
  <si>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</si>
  <si>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</si>
  <si>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</si>
  <si>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</si>
  <si>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</si>
  <si>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</si>
  <si>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</si>
  <si>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</si>
  <si>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</si>
  <si>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</si>
  <si>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</si>
  <si>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</si>
  <si>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</si>
  <si>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</si>
  <si>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</si>
  <si>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</si>
  <si>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</si>
  <si>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</si>
  <si>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</si>
  <si>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</si>
  <si>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</si>
  <si>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</si>
  <si>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</si>
  <si>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</si>
  <si>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</si>
  <si>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</si>
  <si>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</si>
  <si>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</si>
  <si>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</si>
  <si>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</si>
  <si>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</si>
  <si>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</si>
  <si>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NAN025</t>
  </si>
  <si>
    <t>Sufinansiranje materijalnih troškova i podrška radu KJU "Gerentološki centar</t>
  </si>
  <si>
    <t>NAN043</t>
  </si>
  <si>
    <t>NAN044</t>
  </si>
  <si>
    <t>Sufinansiranje rada javnih kuhinja</t>
  </si>
  <si>
    <t>NAN045</t>
  </si>
  <si>
    <t>NAS001</t>
  </si>
  <si>
    <t>NAI001</t>
  </si>
  <si>
    <t>NAX004</t>
  </si>
  <si>
    <t>Izgradnja Porodičnog savjetovališta</t>
  </si>
  <si>
    <t>NAX014</t>
  </si>
  <si>
    <t>Izgradnja prihvatilištva za prosjake i skitnice</t>
  </si>
  <si>
    <t>NAX016</t>
  </si>
  <si>
    <t>Ukupno za: Ministarstvo za rad, socijalnu politiku raseljena lica i izbjeglice Kantona Sarajevo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</si>
  <si>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</si>
  <si>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</si>
  <si>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</si>
  <si>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</si>
  <si>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</si>
  <si>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</si>
  <si>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</si>
  <si>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</si>
  <si>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</si>
  <si>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</si>
  <si>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</si>
  <si>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</si>
  <si>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</si>
  <si>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</si>
  <si>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</si>
  <si>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</si>
  <si>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</si>
  <si>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</si>
  <si>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</si>
  <si>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</si>
  <si>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</si>
  <si>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</si>
  <si>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</si>
  <si>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</si>
  <si>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</si>
  <si>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</si>
  <si>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</si>
  <si>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</si>
  <si>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</si>
  <si>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</si>
  <si>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</si>
  <si>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</si>
  <si>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NDS001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</si>
  <si>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</si>
  <si>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</si>
  <si>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</si>
  <si>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</si>
  <si>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</si>
  <si>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</si>
  <si>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</si>
  <si>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</si>
  <si>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</si>
  <si>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</si>
  <si>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</si>
  <si>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</si>
  <si>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</si>
  <si>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</si>
  <si>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</si>
  <si>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</si>
  <si>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</si>
  <si>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</si>
  <si>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NFA004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</si>
  <si>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</si>
  <si>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</si>
  <si>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</si>
  <si>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</si>
  <si>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</si>
  <si>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</si>
  <si>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</si>
  <si>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</si>
  <si>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</si>
  <si>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</si>
  <si>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</si>
  <si>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</si>
  <si>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NGA004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</si>
  <si>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</si>
  <si>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</si>
  <si>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</si>
  <si>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</si>
  <si>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</si>
  <si>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</si>
  <si>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</si>
  <si>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</si>
  <si>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</si>
  <si>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</si>
  <si>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</si>
  <si>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</si>
  <si>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</si>
  <si>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</si>
  <si>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</si>
  <si>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</si>
  <si>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</si>
  <si>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</si>
  <si>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</si>
  <si>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</si>
  <si>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</si>
  <si>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</si>
  <si>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</si>
  <si>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</si>
  <si>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</si>
  <si>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</si>
  <si>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</si>
  <si>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</si>
  <si>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</si>
  <si>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</si>
  <si>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</si>
  <si>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</si>
  <si>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</si>
  <si>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</si>
  <si>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</si>
  <si>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</si>
  <si>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</si>
  <si>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</si>
  <si>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</si>
  <si>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</si>
  <si>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</si>
  <si>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</si>
  <si>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</si>
  <si>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</si>
  <si>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</si>
  <si>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</si>
  <si>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</si>
  <si>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</si>
  <si>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</si>
  <si>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</si>
  <si>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</si>
  <si>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</si>
  <si>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</si>
  <si>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</si>
  <si>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</si>
  <si>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</si>
  <si>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</si>
  <si>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</si>
  <si>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</si>
  <si>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</si>
  <si>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</si>
  <si>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</si>
  <si>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</si>
  <si>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</si>
  <si>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</si>
  <si>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</si>
  <si>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</si>
  <si>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</si>
  <si>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</si>
  <si>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</si>
  <si>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</si>
  <si>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</si>
  <si>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</si>
  <si>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</si>
  <si>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</si>
  <si>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</si>
  <si>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</si>
  <si>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</si>
  <si>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</si>
  <si>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</si>
  <si>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</si>
  <si>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</si>
  <si>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</si>
  <si>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</si>
  <si>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</si>
  <si>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</si>
  <si>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</si>
  <si>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</si>
  <si>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</si>
  <si>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</si>
  <si>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</si>
  <si>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</si>
  <si>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</si>
  <si>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</si>
  <si>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Ukupno za: Zavod za izgradnju Kantona Sarajevo</t>
  </si>
  <si>
    <t>Ukupno za glavu: 2601</t>
  </si>
  <si>
    <t>Ukupno za razdjel: 26</t>
  </si>
  <si>
    <t>27</t>
  </si>
  <si>
    <t>Zavod za planiranje Kantona Sarajevo</t>
  </si>
  <si>
    <t>27010001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</si>
  <si>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</si>
  <si>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</si>
  <si>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</si>
  <si>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</si>
  <si>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</si>
  <si>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</si>
  <si>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</si>
  <si>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</si>
  <si>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</si>
  <si>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</si>
  <si>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SAK003</t>
  </si>
  <si>
    <t>Ugovorene i druge posebne usluge - strategija razvoja KS 2014 - 2020. g.</t>
  </si>
  <si>
    <t>SAK004</t>
  </si>
  <si>
    <t>Ugovorene i druge posebne usluge - urbanistički planovi KS</t>
  </si>
  <si>
    <t>SAK005</t>
  </si>
  <si>
    <t>SAK006</t>
  </si>
  <si>
    <t>Program javnih investicija KS</t>
  </si>
  <si>
    <t>SAK007</t>
  </si>
  <si>
    <t>Ugovorene i druge posebne usluge - Strategija razvoja KS - Izrada strategije brendiranja KS - model izgradnje brenda</t>
  </si>
  <si>
    <t>SAK008</t>
  </si>
  <si>
    <t>E arhiva ZZPRKS</t>
  </si>
  <si>
    <t>SAK009</t>
  </si>
  <si>
    <t>Ugovorene i druge posebne usluge - Strategija razvoja KS 2021 - 2027 g.</t>
  </si>
  <si>
    <t>SAN0X7</t>
  </si>
  <si>
    <t>Centar</t>
  </si>
  <si>
    <t>SAN0X8</t>
  </si>
  <si>
    <t>Novo Sarajevo</t>
  </si>
  <si>
    <t>SAN0X9</t>
  </si>
  <si>
    <t>Novi Grad</t>
  </si>
  <si>
    <t>SAN0Y0</t>
  </si>
  <si>
    <t>Ilidža</t>
  </si>
  <si>
    <t>SAN0Y1</t>
  </si>
  <si>
    <t>Hadžići</t>
  </si>
  <si>
    <t>SAN0Y2</t>
  </si>
  <si>
    <t>Vogošća</t>
  </si>
  <si>
    <t>SAN0Y3</t>
  </si>
  <si>
    <t>Stari Grad</t>
  </si>
  <si>
    <t>SAN0Y4</t>
  </si>
  <si>
    <t>Ilijaš</t>
  </si>
  <si>
    <t>SAN0Y5</t>
  </si>
  <si>
    <t>Trnovo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</si>
  <si>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</si>
  <si>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</si>
  <si>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</si>
  <si>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</si>
  <si>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</si>
  <si>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</si>
  <si>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</si>
  <si>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</si>
  <si>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</si>
  <si>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</si>
  <si>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</si>
  <si>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</si>
  <si>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</si>
  <si>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</si>
  <si>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</si>
  <si>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</si>
  <si>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</si>
  <si>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</si>
  <si>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</si>
  <si>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</si>
  <si>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</si>
  <si>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</si>
  <si>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</si>
  <si>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</si>
  <si>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</si>
  <si>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</si>
  <si>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</si>
  <si>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</si>
  <si>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</si>
  <si>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</si>
  <si>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</si>
  <si>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</si>
  <si>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</si>
  <si>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</si>
  <si>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</si>
  <si>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</si>
  <si>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</si>
  <si>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</si>
  <si>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</si>
  <si>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</si>
  <si>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t>UAG001</t>
  </si>
  <si>
    <t>UAH001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</si>
  <si>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</si>
  <si>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</si>
  <si>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</si>
  <si>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</si>
  <si>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</si>
  <si>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</si>
  <si>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</si>
  <si>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UAN001</t>
  </si>
  <si>
    <t>Pružanje materijalne podrške dobrovoljnim vat. Druš.</t>
  </si>
  <si>
    <t>UAN002</t>
  </si>
  <si>
    <t xml:space="preserve">Transfer neprofitnim organi. </t>
  </si>
  <si>
    <t>UAS001</t>
  </si>
  <si>
    <t>UAS002</t>
  </si>
  <si>
    <t>Drugi tekući rashodi - povrati i sl.</t>
  </si>
  <si>
    <t>UAU002</t>
  </si>
  <si>
    <t>Saniranje korita rijeka</t>
  </si>
  <si>
    <t>UAU003</t>
  </si>
  <si>
    <t xml:space="preserve">Saniranje klizišta u Kantonu Sarajevo </t>
  </si>
  <si>
    <t>UAU005</t>
  </si>
  <si>
    <t xml:space="preserve">Interventna sredstva </t>
  </si>
  <si>
    <t>UAU006</t>
  </si>
  <si>
    <t>Izrada projekata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</si>
  <si>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</si>
  <si>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</si>
  <si>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</si>
  <si>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</si>
  <si>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</si>
  <si>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</si>
  <si>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</si>
  <si>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</si>
  <si>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</si>
  <si>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</si>
  <si>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</si>
  <si>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</si>
  <si>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</si>
  <si>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</si>
  <si>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</si>
  <si>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</si>
  <si>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</si>
  <si>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</si>
  <si>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ZAA004</t>
  </si>
  <si>
    <t>ZAA005</t>
  </si>
  <si>
    <t>ZAK001</t>
  </si>
  <si>
    <t>ZAK002</t>
  </si>
  <si>
    <t>ZAX001</t>
  </si>
  <si>
    <t>ZAX003</t>
  </si>
  <si>
    <t>Ukupno za: Direkcija za robne rezerve Kantona Sarajevo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</si>
  <si>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</si>
  <si>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</si>
  <si>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</si>
  <si>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</si>
  <si>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</si>
  <si>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</si>
  <si>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</si>
  <si>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</si>
  <si>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</si>
  <si>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</si>
  <si>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</si>
  <si>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</si>
  <si>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</si>
  <si>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</si>
  <si>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</si>
  <si>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</si>
  <si>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33010001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</si>
  <si>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</si>
  <si>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</si>
  <si>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</si>
  <si>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</si>
  <si>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</si>
  <si>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</si>
  <si>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</si>
  <si>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</si>
  <si>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</si>
  <si>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</si>
  <si>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YAM001</t>
  </si>
  <si>
    <t>YAN015</t>
  </si>
  <si>
    <t>Upravljanje otpadom</t>
  </si>
  <si>
    <t>YAN016</t>
  </si>
  <si>
    <t>Zaštita zraka</t>
  </si>
  <si>
    <t>YAN017</t>
  </si>
  <si>
    <t>Zaštita prirode</t>
  </si>
  <si>
    <t>YAN018</t>
  </si>
  <si>
    <t>Opšte mjere zaštite okoliša</t>
  </si>
  <si>
    <t>YAN019</t>
  </si>
  <si>
    <t>YAN020</t>
  </si>
  <si>
    <t>Stambeni razvoj</t>
  </si>
  <si>
    <t>YAS001</t>
  </si>
  <si>
    <t>YAI004</t>
  </si>
  <si>
    <t>YAU028</t>
  </si>
  <si>
    <t>Kapitalni transferi pojedincima - Subvencioniranje mladih pri rješavanju stambenog pitanja</t>
  </si>
  <si>
    <t>YAU023</t>
  </si>
  <si>
    <t>YAU024</t>
  </si>
  <si>
    <t>YAU025</t>
  </si>
  <si>
    <t>YAU026</t>
  </si>
  <si>
    <t>YAU027</t>
  </si>
  <si>
    <t>YAX001</t>
  </si>
  <si>
    <t>Otkup zemljištva u zaštićenim prirodnim područjima</t>
  </si>
  <si>
    <t>YAX002</t>
  </si>
  <si>
    <t>YAX003</t>
  </si>
  <si>
    <t>Nabavka opreme za zaštitu zraka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</si>
  <si>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</si>
  <si>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</si>
  <si>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</si>
  <si>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</si>
  <si>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</si>
  <si>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</si>
  <si>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</si>
  <si>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</si>
  <si>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</si>
  <si>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</si>
  <si>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Ukupno za glavu: 3301</t>
  </si>
  <si>
    <t>Ukupno za razdjel: 33</t>
  </si>
  <si>
    <t>Izrada GIS-a za javnu rasvjetu - prikupljanje podataka o rasvjetnim tijelima i izrada WEB servisa za razmjenu podataka</t>
  </si>
  <si>
    <t>Učešće ministarstva u tekućim transferima neprofitnim organizacijama i upravljačkim strukturama preduzeća</t>
  </si>
  <si>
    <t xml:space="preserve">Plaćanje preuzetih obaveza za preduzeća iz oblasti energetike </t>
  </si>
  <si>
    <t>Subvencioniranje troškova iz segmenta zajedničke komunalne potrošnje</t>
  </si>
  <si>
    <t>Obaveze plaćanja usluga iz segmenta zajedničke komunalne potrošnje</t>
  </si>
  <si>
    <t>Rekonstrukcija vodovodne i kanalizacione mreže na području KS - vodne naknade</t>
  </si>
  <si>
    <t>Vlastiti prihodi za efikasniji sistem održavanja javne rasvjete</t>
  </si>
  <si>
    <t>Smanjenje i uspostava prečišćavanja procjednih voda RCUO Smiljevići i drugi projekti na RCUO Smiljevići</t>
  </si>
  <si>
    <t>Zamjena mjerača protoka gasa</t>
  </si>
  <si>
    <t>Sufinansiranje i izgradnja iz oblasti komunalne infrastrukture i nabavka energenata</t>
  </si>
  <si>
    <t>Smanjenje gubitaka na vodovodnoj mreži</t>
  </si>
  <si>
    <t>Izgradnja, rekonstrukcija i sanacija komunalnih objekata</t>
  </si>
  <si>
    <t>Projekti iz oblasti javne rasvjete</t>
  </si>
  <si>
    <t>Nabavka i implementacija jedinstvenog informacionog sistema za komunalna preduzeća</t>
  </si>
  <si>
    <t>UKUPNO IZDACI:</t>
  </si>
  <si>
    <t>Broj zaposlenih</t>
  </si>
  <si>
    <t>Član 3.</t>
  </si>
  <si>
    <t>Poseban dio budžeta sastoji se od plana rashoda i izdataka budžetskih korisnika iskazanih po vrstama, raspoređenih u tekuće izdatke i kapitalne investicije.</t>
  </si>
  <si>
    <t>611000</t>
  </si>
  <si>
    <t>611100</t>
  </si>
  <si>
    <t>612000</t>
  </si>
  <si>
    <t>612100</t>
  </si>
  <si>
    <t>613000</t>
  </si>
  <si>
    <t>613100</t>
  </si>
  <si>
    <t>613200</t>
  </si>
  <si>
    <t>613300</t>
  </si>
  <si>
    <t>613400</t>
  </si>
  <si>
    <t>613500</t>
  </si>
  <si>
    <t>613600</t>
  </si>
  <si>
    <t>613700</t>
  </si>
  <si>
    <t>613800</t>
  </si>
  <si>
    <t>613900</t>
  </si>
  <si>
    <t>614000</t>
  </si>
  <si>
    <t>614100</t>
  </si>
  <si>
    <t>614200</t>
  </si>
  <si>
    <t>614300</t>
  </si>
  <si>
    <t>614400</t>
  </si>
  <si>
    <t>614500</t>
  </si>
  <si>
    <t>614700</t>
  </si>
  <si>
    <t>614800</t>
  </si>
  <si>
    <t>615000</t>
  </si>
  <si>
    <t>615100</t>
  </si>
  <si>
    <t>615200</t>
  </si>
  <si>
    <t>615300</t>
  </si>
  <si>
    <t>615400</t>
  </si>
  <si>
    <t>616000</t>
  </si>
  <si>
    <t>616200</t>
  </si>
  <si>
    <t>616300</t>
  </si>
  <si>
    <t>821000</t>
  </si>
  <si>
    <t>821100</t>
  </si>
  <si>
    <t>821200</t>
  </si>
  <si>
    <t>821300</t>
  </si>
  <si>
    <t>821400</t>
  </si>
  <si>
    <t>821500</t>
  </si>
  <si>
    <t>821600</t>
  </si>
  <si>
    <t>822000</t>
  </si>
  <si>
    <t>822200</t>
  </si>
  <si>
    <t>822600</t>
  </si>
  <si>
    <t>823000</t>
  </si>
  <si>
    <t>823200</t>
  </si>
  <si>
    <t>823300</t>
  </si>
  <si>
    <t>0000</t>
  </si>
  <si>
    <t>2102000</t>
  </si>
  <si>
    <t>OSNOVNO OBRAZOVANJE  - ZBIRNI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</si>
  <si>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</si>
  <si>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</si>
  <si>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</si>
  <si>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</si>
  <si>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6139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</si>
  <si>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</si>
  <si>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6148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</si>
  <si>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</si>
  <si>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 xml:space="preserve">Ukupno za glavu: </t>
  </si>
  <si>
    <t>2103000</t>
  </si>
  <si>
    <t>SREDNJE  OBRAZOVANJE  - ZBIRNI</t>
  </si>
  <si>
    <t>UNIVERZITET  - ZBIRNO</t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</si>
  <si>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</si>
  <si>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</si>
  <si>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</si>
  <si>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KULTURA  - ZBIRNO</t>
  </si>
  <si>
    <t>00</t>
  </si>
  <si>
    <t>2300000</t>
  </si>
  <si>
    <t>USTANOVE SOCIJALE  - ZBIRNO</t>
  </si>
  <si>
    <t>13010001 Ministarstvo za boračka pitanja Kantona Sarajevo</t>
  </si>
  <si>
    <t>13020001 Javna ustanova "Fond Memorijala Kantona Sarajevo"</t>
  </si>
  <si>
    <t>14010001 Ministarstvo saobraćaja Kantona Sarajevo</t>
  </si>
  <si>
    <t>17010001 Ministarstvo unutrašnjih poslova Kantona Sarajevo</t>
  </si>
  <si>
    <t>18030001 JU Centar za napredne tehnologije u Sarajevu</t>
  </si>
  <si>
    <t>20010001 Ministarstvo zdravstva Kantona Sarajevo</t>
  </si>
  <si>
    <t>21080001 JU "Institut za razvoj preduniverzitetskog obrazovanja Kantona Sarajevo"</t>
  </si>
  <si>
    <t>22010001 Ministarstvo kulture i sporta Kantona Sarajevo</t>
  </si>
  <si>
    <t>23010001 Ministarstvo za rad, socijalnu politiku raseljena lica i izbjeglice Kantona Sarajevo</t>
  </si>
  <si>
    <r>
      <rPr>
        <b/>
        <sz val="8"/>
        <color rgb="FF000000"/>
        <rFont val="Arial"/>
        <family val="2"/>
        <charset val="238"/>
      </rPr>
      <t>822</t>
    </r>
    <r>
      <rPr>
        <b/>
        <sz val="8"/>
        <color rgb="FF000000"/>
        <rFont val="Arial"/>
        <family val="2"/>
        <charset val="238"/>
      </rPr>
      <t>000</t>
    </r>
  </si>
  <si>
    <t>REKAPITULACIJA</t>
  </si>
  <si>
    <r>
      <rPr>
        <sz val="8"/>
        <color rgb="FF000000"/>
        <rFont val="Arial"/>
        <family val="2"/>
        <charset val="238"/>
      </rPr>
      <t>10010001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Skupština Kantona Sarajevo, poslanici i parlamentarne grupe</t>
    </r>
  </si>
  <si>
    <r>
      <rPr>
        <sz val="8"/>
        <color rgb="FF000000"/>
        <rFont val="Arial"/>
        <family val="2"/>
        <charset val="238"/>
      </rPr>
      <t>10020001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Služba za skupštinske poslove Skupštine Kantona Sarajevo</t>
    </r>
  </si>
  <si>
    <r>
      <rPr>
        <sz val="8"/>
        <color rgb="FF000000"/>
        <rFont val="Arial"/>
        <family val="2"/>
        <charset val="238"/>
      </rPr>
      <t>10030001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Kabinet predsjedavajućeg i zamjenika predsjedavajućeg Skupštine Kantona Sarajevo</t>
    </r>
  </si>
  <si>
    <r>
      <rPr>
        <sz val="8"/>
        <color rgb="FF000000"/>
        <rFont val="Arial"/>
        <family val="2"/>
        <charset val="238"/>
      </rPr>
      <t>11010001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Kabinet premijera Kantona Sarajevo</t>
    </r>
  </si>
  <si>
    <r>
      <rPr>
        <sz val="8"/>
        <color rgb="FF000000"/>
        <rFont val="Arial"/>
        <family val="2"/>
        <charset val="238"/>
      </rPr>
      <t>11020001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Stručna služba vlade Kantona Sarajevo</t>
    </r>
  </si>
  <si>
    <r>
      <rPr>
        <sz val="8"/>
        <color rgb="FF000000"/>
        <rFont val="Arial"/>
        <family val="2"/>
        <charset val="238"/>
      </rPr>
      <t>11040001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Neprofitne organizacije i pomoć vjerskim zajednicama</t>
    </r>
  </si>
  <si>
    <r>
      <rPr>
        <sz val="8"/>
        <color rgb="FF000000"/>
        <rFont val="Arial"/>
        <family val="2"/>
        <charset val="238"/>
      </rPr>
      <t>11050001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Ured za zakonodavstvo Vlade Kantona Sarajevo</t>
    </r>
  </si>
  <si>
    <r>
      <rPr>
        <sz val="8"/>
        <color rgb="FF000000"/>
        <rFont val="Arial"/>
        <family val="2"/>
        <charset val="238"/>
      </rPr>
      <t>11080001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Ured za borbu protiv korupcije i upravljanje kvalitetom Kantona Sarajevo</t>
    </r>
  </si>
  <si>
    <r>
      <rPr>
        <sz val="8"/>
        <color rgb="FF000000"/>
        <rFont val="Arial"/>
        <family val="2"/>
        <charset val="238"/>
      </rPr>
      <t>11090001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 Sarajevo - Kantonalna uprava za inspekcijske poslove</t>
    </r>
  </si>
  <si>
    <t>11110001 Služba za press i protokol KS</t>
  </si>
  <si>
    <r>
      <t>12010001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pravde i uprave Kantona Sarajevo</t>
    </r>
  </si>
  <si>
    <r>
      <rPr>
        <sz val="8"/>
        <color rgb="FF000000"/>
        <rFont val="Arial"/>
        <family val="2"/>
        <charset val="238"/>
      </rPr>
      <t>12020001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Kantonalni sud u Sarajevu</t>
    </r>
  </si>
  <si>
    <r>
      <rPr>
        <sz val="8"/>
        <color rgb="FF000000"/>
        <rFont val="Arial"/>
        <family val="2"/>
        <charset val="238"/>
      </rPr>
      <t>12020004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Općinski Sud Sarajevo</t>
    </r>
  </si>
  <si>
    <r>
      <rPr>
        <sz val="8"/>
        <color rgb="FF000000"/>
        <rFont val="Arial"/>
        <family val="2"/>
        <charset val="238"/>
      </rPr>
      <t>12030001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Kantonalno tužilaštvo Kantona Sarajevo</t>
    </r>
  </si>
  <si>
    <r>
      <rPr>
        <sz val="8"/>
        <color rgb="FF000000"/>
        <rFont val="Arial"/>
        <family val="2"/>
        <charset val="238"/>
      </rPr>
      <t>12050001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Pravobranilaštvo Kantona Sarajevo</t>
    </r>
  </si>
  <si>
    <r>
      <rPr>
        <sz val="8"/>
        <color rgb="FF000000"/>
        <rFont val="Arial"/>
        <family val="2"/>
        <charset val="238"/>
      </rPr>
      <t>13010001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za boračka pitanja Kantona Sarajevo</t>
    </r>
  </si>
  <si>
    <r>
      <rPr>
        <sz val="8"/>
        <color rgb="FF000000"/>
        <rFont val="Arial"/>
        <family val="2"/>
        <charset val="238"/>
      </rPr>
      <t>14010001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saobraćaja Kantona Sarajevo</t>
    </r>
  </si>
  <si>
    <r>
      <rPr>
        <sz val="8"/>
        <color rgb="FF000000"/>
        <rFont val="Arial"/>
        <family val="2"/>
        <charset val="238"/>
      </rPr>
      <t>14020001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saobraćaja Kantona Sarajevo - Direkcija za puteve</t>
    </r>
  </si>
  <si>
    <r>
      <rPr>
        <sz val="8"/>
        <color rgb="FF000000"/>
        <rFont val="Arial"/>
        <family val="2"/>
        <charset val="238"/>
      </rPr>
      <t>17010001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unutrašnjih poslova Kantona Sarajevo</t>
    </r>
  </si>
  <si>
    <r>
      <rPr>
        <sz val="8"/>
        <color rgb="FF000000"/>
        <rFont val="Arial"/>
        <family val="2"/>
        <charset val="238"/>
      </rPr>
      <t>17020001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Uprava policije</t>
    </r>
  </si>
  <si>
    <r>
      <rPr>
        <sz val="8"/>
        <color rgb="FF000000"/>
        <rFont val="Arial"/>
        <family val="2"/>
        <charset val="238"/>
      </rPr>
      <t>18010001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privrede Kantona Sarajevo</t>
    </r>
  </si>
  <si>
    <r>
      <rPr>
        <sz val="8"/>
        <color rgb="FF000000"/>
        <rFont val="Arial"/>
        <family val="2"/>
        <charset val="238"/>
      </rPr>
      <t>18020001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Uprava za šumarstvo</t>
    </r>
  </si>
  <si>
    <r>
      <rPr>
        <sz val="8"/>
        <color rgb="FF000000"/>
        <rFont val="Arial"/>
        <family val="2"/>
        <charset val="238"/>
      </rPr>
      <t>19010001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finansija Kantona Sarajevo</t>
    </r>
  </si>
  <si>
    <r>
      <rPr>
        <sz val="8"/>
        <color rgb="FF000000"/>
        <rFont val="Arial"/>
        <family val="2"/>
        <charset val="238"/>
      </rPr>
      <t>20010001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zdravstva Kantona Sarajevo</t>
    </r>
  </si>
  <si>
    <t>21020000 Osnovno obrazovanje - zbirno</t>
  </si>
  <si>
    <t>21030000 Srednje obrazovanje - zbirno</t>
  </si>
  <si>
    <r>
      <rPr>
        <sz val="8"/>
        <color rgb="FF000000"/>
        <rFont val="Arial"/>
        <family val="2"/>
        <charset val="238"/>
      </rPr>
      <t>21060001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JU "Djeca Sarajeva"</t>
    </r>
  </si>
  <si>
    <r>
      <rPr>
        <sz val="8"/>
        <color rgb="FF000000"/>
        <rFont val="Arial"/>
        <family val="2"/>
        <charset val="238"/>
      </rPr>
      <t>22010001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kulture i sporta Kantona Sarajevo</t>
    </r>
  </si>
  <si>
    <t>22020000 Ustanove kulture - zbirno</t>
  </si>
  <si>
    <r>
      <rPr>
        <sz val="8"/>
        <color rgb="FF000000"/>
        <rFont val="Arial"/>
        <family val="2"/>
        <charset val="238"/>
      </rPr>
      <t>23010001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za rad, socijalnu politiku raseljena lica i izbjeglice Kantona Sarajevo</t>
    </r>
  </si>
  <si>
    <t>23000000 Ustanove socijalne zaštite - zbirno</t>
  </si>
  <si>
    <r>
      <rPr>
        <sz val="8"/>
        <color rgb="FF000000"/>
        <rFont val="Arial"/>
        <family val="2"/>
        <charset val="238"/>
      </rPr>
      <t>24010001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Stručna služba za zajedničke poslove</t>
    </r>
  </si>
  <si>
    <r>
      <rPr>
        <sz val="8"/>
        <color rgb="FF000000"/>
        <rFont val="Arial"/>
        <family val="2"/>
        <charset val="238"/>
      </rPr>
      <t>26010001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izgradnju Kantona Sarajevo</t>
    </r>
  </si>
  <si>
    <r>
      <rPr>
        <sz val="8"/>
        <color rgb="FF000000"/>
        <rFont val="Arial"/>
        <family val="2"/>
        <charset val="238"/>
      </rPr>
      <t>27010001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planiranje Kantona Sarajevo</t>
    </r>
  </si>
  <si>
    <r>
      <rPr>
        <sz val="8"/>
        <color rgb="FF000000"/>
        <rFont val="Arial"/>
        <family val="2"/>
        <charset val="238"/>
      </rPr>
      <t>28010001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informatiku i statistiku Kantona Sarajevo</t>
    </r>
  </si>
  <si>
    <r>
      <rPr>
        <sz val="8"/>
        <color rgb="FF000000"/>
        <rFont val="Arial"/>
        <family val="2"/>
        <charset val="238"/>
      </rPr>
      <t>29010001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Kantonalna uprava civilne zaštite Kantona Sarajevo</t>
    </r>
  </si>
  <si>
    <r>
      <rPr>
        <sz val="8"/>
        <color rgb="FF000000"/>
        <rFont val="Arial"/>
        <family val="2"/>
        <charset val="238"/>
      </rPr>
      <t>31010001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Direkcija za robne rezerve Kantona Sarajevo</t>
    </r>
  </si>
  <si>
    <r>
      <rPr>
        <sz val="8"/>
        <color rgb="FF000000"/>
        <rFont val="Arial"/>
        <family val="2"/>
        <charset val="238"/>
      </rPr>
      <t>32010001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Kantonalni zavod za pružanje besplatne pravne pomoći</t>
    </r>
  </si>
  <si>
    <r>
      <rPr>
        <sz val="8"/>
        <color rgb="FF000000"/>
        <rFont val="Arial"/>
        <family val="2"/>
        <charset val="238"/>
      </rPr>
      <t>33010003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Kantonalna javna ustanova za zaštićena prirodna područja</t>
    </r>
  </si>
  <si>
    <t>611000 - Plaće i naknade troškova zaposlenih</t>
  </si>
  <si>
    <t>611100 - Bruto plaće i naknade plaća</t>
  </si>
  <si>
    <t>611200 - Naknade troškova zaposlenih</t>
  </si>
  <si>
    <t>612100 - Doprinosi poslodavca</t>
  </si>
  <si>
    <t>613000 - Izdaci za materijal, sitan inventar i usluge</t>
  </si>
  <si>
    <t>613100 - Putni troškovi</t>
  </si>
  <si>
    <t xml:space="preserve">613200 - Izdaci za energiju </t>
  </si>
  <si>
    <t>613300 - Izdaci za komunikaciju i komunalne usluge</t>
  </si>
  <si>
    <t>613400 - Nabavka materijala i sitnog inventara</t>
  </si>
  <si>
    <t>613500 - Izdaci za usluge prevoza i goriva</t>
  </si>
  <si>
    <t>613600 - Unajmljivanje imovine, opreme i nematerijalne imovine</t>
  </si>
  <si>
    <t>613700 - Izdaci za tekuće održavanje</t>
  </si>
  <si>
    <t xml:space="preserve">613800 - Izdaci osiguranja, bankarskih usluga i usluga platnog prometa </t>
  </si>
  <si>
    <t xml:space="preserve">613900 - Ugovorene i druge posebne usluge </t>
  </si>
  <si>
    <t>614000 - TEKUĆI TRANSFERI I DRUGI TEKUĆI RASHODI</t>
  </si>
  <si>
    <t>614100 - Tekući transferi drugim nivoima vlasti i fondovima</t>
  </si>
  <si>
    <t xml:space="preserve">614200 - Tekući transferi pojedincima </t>
  </si>
  <si>
    <t>614300 - Tekući transferi neprofitnim organizacijama</t>
  </si>
  <si>
    <t>614400 - Subvencije javnim preduzećima</t>
  </si>
  <si>
    <t>614500 - Subvencije privatnim preduzećima</t>
  </si>
  <si>
    <t>614700 - Tekući transferi u inostranstvu</t>
  </si>
  <si>
    <t>614800 - Drugi tekući rashodi</t>
  </si>
  <si>
    <t>615000 - KAPITALNI TRANSFERI</t>
  </si>
  <si>
    <t>615100 - Kapitalni transferi drugim nivoima vlasti i fondovima</t>
  </si>
  <si>
    <t>615200 - Kapitalni transferi pojedincima</t>
  </si>
  <si>
    <t>615300 - Kapitalni transferi neprofitnim organizacijama</t>
  </si>
  <si>
    <t>615400 - Kapitalni transferi javnim preduzećima</t>
  </si>
  <si>
    <t xml:space="preserve">616000 - IZDACI ZA KAMATE </t>
  </si>
  <si>
    <t>616200 - Izdaci za inostrane kamate</t>
  </si>
  <si>
    <t>616300 - Kamate na domaće pozajmljivanje</t>
  </si>
  <si>
    <t>821000 - Izdaci za nabavku stalnih sredstava</t>
  </si>
  <si>
    <t>821100 - Nabavka zemljišta, šuma i višegodišnjih zasada</t>
  </si>
  <si>
    <t>821200 - Nabavka građevina</t>
  </si>
  <si>
    <t>821300 - Nabavka opreme</t>
  </si>
  <si>
    <t>821400 - Nabavka robne rezerve</t>
  </si>
  <si>
    <t>821500 - Nabavka  stalnih sredstava u obliku prava</t>
  </si>
  <si>
    <t>821600 - Rekonstrukcija  i investiciono održavanje</t>
  </si>
  <si>
    <t>822000 - Izdaci za finansijsku imovinu</t>
  </si>
  <si>
    <t>822200 - Pozajmljivanja pojedincima ,neprofitnim organizacijama i privatnim preduzećima</t>
  </si>
  <si>
    <t>822600 - Ostala domaća pozajmljivanja</t>
  </si>
  <si>
    <t>823000 - IZDACI ZA OTPLATE  DUGOVA</t>
  </si>
  <si>
    <t>823200 - Vanjske otplate</t>
  </si>
  <si>
    <t>823300 - Otplate domaćeg pozajmljivanja</t>
  </si>
  <si>
    <t>Ukupno za razdjel: 35</t>
  </si>
  <si>
    <t>Ministarstvo za nauku, visoko obrazovanje i mlade Kantona Sarajevo</t>
  </si>
  <si>
    <t>Ukupno za: Ministarstvo za nauku, visoko obrazovanje i mlade Kantona Sarajevo</t>
  </si>
  <si>
    <t>35010001 Ministarstvo za nauku, visoko obrazovanje i mlade</t>
  </si>
  <si>
    <t>35020000 Visoko obrazovanje - zbirno</t>
  </si>
  <si>
    <t>Ministarstvo za odgoj i obrazovanje Kantona Sarajevo</t>
  </si>
  <si>
    <t>Ukupno za: Ministarstvo za odgoj i obrazovanje Kantona Sarajevo</t>
  </si>
  <si>
    <t>21010001 Ministarstvo za odgoj i obrazovanje Kantona Sarajevo</t>
  </si>
  <si>
    <t>Ukupno za glavu: 3502</t>
  </si>
  <si>
    <t>Ministarstvo komunalne privrede, infrastrukture, prostornog uređenja, građenja i zaštite okoliša Kantona Sarajevo</t>
  </si>
  <si>
    <t>Ukupno za: Ministarstvo komunalne privrede, infrastrukture, prostornog uređenja, građenja i zaštite okoliša Kantona Sarajevo</t>
  </si>
  <si>
    <t>33010001 Ministarstvo komunalne privrede, infrastrukture, prostornog uređenja, građenja i zaštite okoliša Kantona Sarajevo</t>
  </si>
  <si>
    <t>CAA004</t>
  </si>
  <si>
    <t>Uspostavljanje helikopterske jedinice</t>
  </si>
  <si>
    <t>Naknada štete po osnovu ujeda pasa</t>
  </si>
  <si>
    <t>Pokriće akumuliranog gubitka KJKP GRAS d.o.o. Sarajevo (obaveza po sporazumu PUF BiH i UIO)</t>
  </si>
  <si>
    <t>Upravni i nadzorni odbor UNS-a i Studentskog centra</t>
  </si>
  <si>
    <t>Izgradnja kampa "Marš mira"</t>
  </si>
  <si>
    <t>Upravni i nadzorni odbor Instituta za razvoj preduniverzitetskog obrazovanja</t>
  </si>
  <si>
    <t>Vlastito učešće za projekte EBRD-a i EIB</t>
  </si>
  <si>
    <t>Nabavka prava i licenci za softvere za parking</t>
  </si>
  <si>
    <t xml:space="preserve">Projekat sanacije vodovodnog sistema putem KJKP Vodovod i kanalizacija – vlastito učešće za kredit EBRD – plaćanje PDV-a </t>
  </si>
  <si>
    <t>Nabavka opreme KJKP “Rad” d.o.o. Sarajevo</t>
  </si>
  <si>
    <t>Nabavka opreme za zaštitu zraka iz kredita</t>
  </si>
  <si>
    <t>Tekući tr.Udruženju slijepihKS,Udruženju distrofičaraKS,Udruženju oboljelih od multiplesklerozeKS,Udruženju paraplegičara, kvadriplegičara i dječije paralizeKS,Udruženju gluhihKS,Udruženju oboljelih od poliomyelitisa,povrede mozga i kičmene moždineKS,Udruženju osoba sa cerebralnom paralizomKS,Udruženju za podršku osobama sa intelektualnim teškoćamaKS"oaza",Udruženju invalida radaKS</t>
  </si>
  <si>
    <t>Izgradnja objekta kolektivnog stanovanja Šip</t>
  </si>
  <si>
    <t>Nabavka opreme (Nabavka aplikativnih softvera)</t>
  </si>
  <si>
    <t>Tekući transfer KC Skenderija, ZOI 84, KAP, Hotel Maršal - zaštita, podsticaj razvoju male privrede, zapošljavanje mladih, podrška razvoju IT industrije i ostali transferi iz oblasti industrije</t>
  </si>
  <si>
    <t>Zdravstveno osiguranje trudnica i porodilja</t>
  </si>
  <si>
    <t>Nabavka opreme za osnovnu školu na Šipu</t>
  </si>
  <si>
    <t xml:space="preserve">Utopljavanje objakata koje koriste osobe u stanju socijalne potrebe u KS </t>
  </si>
  <si>
    <t>EAO011</t>
  </si>
  <si>
    <t>EAX050</t>
  </si>
  <si>
    <t>EAX051</t>
  </si>
  <si>
    <t>EBI009</t>
  </si>
  <si>
    <t>EBI010</t>
  </si>
  <si>
    <t>EBK010</t>
  </si>
  <si>
    <t>HAK008</t>
  </si>
  <si>
    <t>IAS003</t>
  </si>
  <si>
    <t>LAX0B9</t>
  </si>
  <si>
    <t>NAU013</t>
  </si>
  <si>
    <t>NAX017</t>
  </si>
  <si>
    <t>UAI001</t>
  </si>
  <si>
    <t>YAK005</t>
  </si>
  <si>
    <t>YAN022</t>
  </si>
  <si>
    <t>YAN023</t>
  </si>
  <si>
    <t>YAO001</t>
  </si>
  <si>
    <t>YAO002</t>
  </si>
  <si>
    <t>YAO003</t>
  </si>
  <si>
    <t>YAI005</t>
  </si>
  <si>
    <t>YAU029</t>
  </si>
  <si>
    <t>YAU030</t>
  </si>
  <si>
    <t>YAU031</t>
  </si>
  <si>
    <t>YAU034</t>
  </si>
  <si>
    <t>YAU035</t>
  </si>
  <si>
    <t>YAU036</t>
  </si>
  <si>
    <t>YAU037</t>
  </si>
  <si>
    <t>YAU038</t>
  </si>
  <si>
    <t>YAU039</t>
  </si>
  <si>
    <t>YAU040</t>
  </si>
  <si>
    <t>YAU041</t>
  </si>
  <si>
    <t>YAX004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</si>
  <si>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</si>
  <si>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</si>
  <si>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</si>
  <si>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</si>
  <si>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</si>
  <si>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</si>
  <si>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</si>
  <si>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</si>
  <si>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</si>
  <si>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</si>
  <si>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QAK006</t>
  </si>
  <si>
    <t>QAK007</t>
  </si>
  <si>
    <t>QAL001</t>
  </si>
  <si>
    <t>QAM001</t>
  </si>
  <si>
    <t>QAN001</t>
  </si>
  <si>
    <t>QAN002</t>
  </si>
  <si>
    <t>QAI001</t>
  </si>
  <si>
    <t>QAX001</t>
  </si>
  <si>
    <t>QAX002</t>
  </si>
  <si>
    <t>QAX003</t>
  </si>
  <si>
    <t>QAX004</t>
  </si>
  <si>
    <t>QAX005</t>
  </si>
  <si>
    <t>QBA001</t>
  </si>
  <si>
    <t>QBA002</t>
  </si>
  <si>
    <t>QBA003</t>
  </si>
  <si>
    <t>QBA004</t>
  </si>
  <si>
    <t>QBA005</t>
  </si>
  <si>
    <t>QBK001</t>
  </si>
  <si>
    <t>QBK002</t>
  </si>
  <si>
    <t>QBK003</t>
  </si>
  <si>
    <t>QBX001</t>
  </si>
  <si>
    <t>QBX002</t>
  </si>
  <si>
    <t>QBA006</t>
  </si>
  <si>
    <t>QBA007</t>
  </si>
  <si>
    <t>QBA008</t>
  </si>
  <si>
    <t>QBA009</t>
  </si>
  <si>
    <t>QBA010</t>
  </si>
  <si>
    <t>QBK004</t>
  </si>
  <si>
    <t>QBK005</t>
  </si>
  <si>
    <t>QBA011</t>
  </si>
  <si>
    <t>QBA012</t>
  </si>
  <si>
    <t>QBA013</t>
  </si>
  <si>
    <t>QBA014</t>
  </si>
  <si>
    <t>QBA015</t>
  </si>
  <si>
    <t>QBK006</t>
  </si>
  <si>
    <t>QBK007</t>
  </si>
  <si>
    <t>QBA016</t>
  </si>
  <si>
    <t>QBA017</t>
  </si>
  <si>
    <t>QBA018</t>
  </si>
  <si>
    <t>QBA019</t>
  </si>
  <si>
    <t>QBA020</t>
  </si>
  <si>
    <t>QBK008</t>
  </si>
  <si>
    <t>QBK009</t>
  </si>
  <si>
    <t>QBA021</t>
  </si>
  <si>
    <t>QBA022</t>
  </si>
  <si>
    <t>QBA023</t>
  </si>
  <si>
    <t>QBA024</t>
  </si>
  <si>
    <t>QBA025</t>
  </si>
  <si>
    <t>QBK010</t>
  </si>
  <si>
    <t>QBK011</t>
  </si>
  <si>
    <t>QBA026</t>
  </si>
  <si>
    <t>QBA027</t>
  </si>
  <si>
    <t>QBA028</t>
  </si>
  <si>
    <t>QBA029</t>
  </si>
  <si>
    <t>QBA030</t>
  </si>
  <si>
    <t>QBK012</t>
  </si>
  <si>
    <t>QBK013</t>
  </si>
  <si>
    <t>QBA031</t>
  </si>
  <si>
    <t>QBA032</t>
  </si>
  <si>
    <t>QBA033</t>
  </si>
  <si>
    <t>QBA034</t>
  </si>
  <si>
    <t>QBA035</t>
  </si>
  <si>
    <t>QBK014</t>
  </si>
  <si>
    <t>QBK015</t>
  </si>
  <si>
    <t>QBA036</t>
  </si>
  <si>
    <t>QBA037</t>
  </si>
  <si>
    <t>QBA038</t>
  </si>
  <si>
    <t>QBA039</t>
  </si>
  <si>
    <t>QBA040</t>
  </si>
  <si>
    <t>QBK016</t>
  </si>
  <si>
    <t>QBK017</t>
  </si>
  <si>
    <t>QBA041</t>
  </si>
  <si>
    <t>QBA042</t>
  </si>
  <si>
    <t>QBA043</t>
  </si>
  <si>
    <t>QBA044</t>
  </si>
  <si>
    <t>QBA045</t>
  </si>
  <si>
    <t>QBK018</t>
  </si>
  <si>
    <t>QBK019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</si>
  <si>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</si>
  <si>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</si>
  <si>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</si>
  <si>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</si>
  <si>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</si>
  <si>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</si>
  <si>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</si>
  <si>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</si>
  <si>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</si>
  <si>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</si>
  <si>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</si>
  <si>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</si>
  <si>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</si>
  <si>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</si>
  <si>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</si>
  <si>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</si>
  <si>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QBA056</t>
  </si>
  <si>
    <t>QBA057</t>
  </si>
  <si>
    <t>QBA058</t>
  </si>
  <si>
    <t>QBA059</t>
  </si>
  <si>
    <t>QBA060</t>
  </si>
  <si>
    <t>QBK026</t>
  </si>
  <si>
    <t>QBK027</t>
  </si>
  <si>
    <t>QBA061</t>
  </si>
  <si>
    <t>QBA062</t>
  </si>
  <si>
    <t>QBA063</t>
  </si>
  <si>
    <t>QBA064</t>
  </si>
  <si>
    <t>QBA065</t>
  </si>
  <si>
    <t>QBK028</t>
  </si>
  <si>
    <t>QBK029</t>
  </si>
  <si>
    <t>QBA066</t>
  </si>
  <si>
    <t>QBA067</t>
  </si>
  <si>
    <t>QBA068</t>
  </si>
  <si>
    <t>QBA069</t>
  </si>
  <si>
    <t>QBA070</t>
  </si>
  <si>
    <t>QBK030</t>
  </si>
  <si>
    <t>QBK031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</si>
  <si>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</si>
  <si>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</si>
  <si>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</si>
  <si>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</si>
  <si>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</si>
  <si>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</si>
  <si>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</si>
  <si>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</si>
  <si>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</si>
  <si>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</si>
  <si>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</si>
  <si>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</si>
  <si>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</si>
  <si>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</si>
  <si>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</si>
  <si>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</si>
  <si>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QBA081</t>
  </si>
  <si>
    <t>QBA082</t>
  </si>
  <si>
    <t>QBA083</t>
  </si>
  <si>
    <t>QBA084</t>
  </si>
  <si>
    <t>QBA085</t>
  </si>
  <si>
    <t>QBK038</t>
  </si>
  <si>
    <t>QBK039</t>
  </si>
  <si>
    <t>QBA086</t>
  </si>
  <si>
    <t>QBA087</t>
  </si>
  <si>
    <t>QBA088</t>
  </si>
  <si>
    <t>QBA089</t>
  </si>
  <si>
    <t>QBA090</t>
  </si>
  <si>
    <t>QBK040</t>
  </si>
  <si>
    <t>QBK041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</si>
  <si>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</si>
  <si>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</si>
  <si>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</si>
  <si>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</si>
  <si>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</si>
  <si>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</si>
  <si>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</si>
  <si>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</si>
  <si>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QBA096</t>
  </si>
  <si>
    <t>QBA097</t>
  </si>
  <si>
    <t>QBA098</t>
  </si>
  <si>
    <t>QBA099</t>
  </si>
  <si>
    <t>QBA0A0</t>
  </si>
  <si>
    <t>QBK045</t>
  </si>
  <si>
    <t>QBK046</t>
  </si>
  <si>
    <t>QBK047</t>
  </si>
  <si>
    <t>QBA0A1</t>
  </si>
  <si>
    <t>QBA0A2</t>
  </si>
  <si>
    <t>QBA0A3</t>
  </si>
  <si>
    <t>QBA0A4</t>
  </si>
  <si>
    <t>QBA0A5</t>
  </si>
  <si>
    <t>QBK048</t>
  </si>
  <si>
    <t>QBK049</t>
  </si>
  <si>
    <t>QBK050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</si>
  <si>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</si>
  <si>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</si>
  <si>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</si>
  <si>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</si>
  <si>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</si>
  <si>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</si>
  <si>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</si>
  <si>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</si>
  <si>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QBA0B1</t>
  </si>
  <si>
    <t>QBA0B2</t>
  </si>
  <si>
    <t>QBA0B3</t>
  </si>
  <si>
    <t>QBA0B4</t>
  </si>
  <si>
    <t>QBA0B5</t>
  </si>
  <si>
    <t>QBK054</t>
  </si>
  <si>
    <t>QBK055</t>
  </si>
  <si>
    <t>QBA0B6</t>
  </si>
  <si>
    <t>QBA0B7</t>
  </si>
  <si>
    <t>QBA0B8</t>
  </si>
  <si>
    <t>QBA0B9</t>
  </si>
  <si>
    <t>QBA0C0</t>
  </si>
  <si>
    <t>QBK056</t>
  </si>
  <si>
    <t>QBK057</t>
  </si>
  <si>
    <t>QBA0C1</t>
  </si>
  <si>
    <t>QBA0C2</t>
  </si>
  <si>
    <t>QBA0C3</t>
  </si>
  <si>
    <t>QBA0C4</t>
  </si>
  <si>
    <t>QBA0C5</t>
  </si>
  <si>
    <t>QBK058</t>
  </si>
  <si>
    <t>QBK059</t>
  </si>
  <si>
    <t>QBK060</t>
  </si>
  <si>
    <t>QBA0C6</t>
  </si>
  <si>
    <t>QBA0C7</t>
  </si>
  <si>
    <t>QBA0C8</t>
  </si>
  <si>
    <t>QBA0C9</t>
  </si>
  <si>
    <t>QBA0D0</t>
  </si>
  <si>
    <t>QBK061</t>
  </si>
  <si>
    <t>QBK062</t>
  </si>
  <si>
    <t>QBA0D1</t>
  </si>
  <si>
    <t>QBA0D2</t>
  </si>
  <si>
    <t>QBA0D3</t>
  </si>
  <si>
    <t>QBA0D4</t>
  </si>
  <si>
    <t>QBA0D5</t>
  </si>
  <si>
    <t>QBK063</t>
  </si>
  <si>
    <t>QBK064</t>
  </si>
  <si>
    <t>QBK065</t>
  </si>
  <si>
    <t>QBA0D6</t>
  </si>
  <si>
    <t>QBA0D7</t>
  </si>
  <si>
    <t>QBA0D8</t>
  </si>
  <si>
    <t>QBA0D9</t>
  </si>
  <si>
    <t>QBA0E0</t>
  </si>
  <si>
    <t>QBK066</t>
  </si>
  <si>
    <t>QBK067</t>
  </si>
  <si>
    <t>QBA0E1</t>
  </si>
  <si>
    <t>QBA0E2</t>
  </si>
  <si>
    <t>QBA0E3</t>
  </si>
  <si>
    <t>QBA0E4</t>
  </si>
  <si>
    <t>QBA0E5</t>
  </si>
  <si>
    <t>QBK068</t>
  </si>
  <si>
    <t>QBK069</t>
  </si>
  <si>
    <t>Budžet Kantona Sarajevo za 2021. godinu</t>
  </si>
  <si>
    <t>3 (4+5+6)</t>
  </si>
  <si>
    <t>Obavezno zdravstveno osiguranju za svako neosigurano dijete - osnovni paket zdravstvenih usluga</t>
  </si>
  <si>
    <t>KAM005</t>
  </si>
  <si>
    <t>LAN0Q4</t>
  </si>
  <si>
    <t>LBA044</t>
  </si>
  <si>
    <t>35020005</t>
  </si>
  <si>
    <t>Nabavka helikoptera</t>
  </si>
  <si>
    <t xml:space="preserve">V PU PS ILIDŽA - Izgradnja objekta (prva faza)
</t>
  </si>
  <si>
    <t>Transfer neprofitnim organizacijama i udruženjima za fin/suf projekata za podrčja Srebrenice</t>
  </si>
  <si>
    <t>Transferi neprofitnim organizacijama</t>
  </si>
  <si>
    <t>Transferi vatrogasnim društvima</t>
  </si>
  <si>
    <t>Nacrt Budžeta Kantona Sarajevo za 2022. godinu</t>
  </si>
  <si>
    <t>0072</t>
  </si>
  <si>
    <t>JU OŠ "Šip"</t>
  </si>
  <si>
    <t>Ukupno za: JU OŠ "Šip"</t>
  </si>
  <si>
    <t>Nabavka opreme za osnovne i srednje škole - opremanje kabineta fizike, hemije i biologije</t>
  </si>
  <si>
    <t>Rekonstrukcija i opravka krovova, sanitarnih vodovodnih i el. Instalacija (kotlovnica i sl.)</t>
  </si>
  <si>
    <t>Rekonstrukcija vrtića "Kolibri" Novo Sarajevo</t>
  </si>
  <si>
    <t>Rekonstrukcija vrtića "Šareni voz"</t>
  </si>
  <si>
    <t>Sufinansiranje izgradnje OŠ na Stupu</t>
  </si>
  <si>
    <t>Prostorno planska dokumentacija i stambeni razvoj u KS</t>
  </si>
  <si>
    <t>Podrška organima uprave i neprofitnim organizacijama iz oblasti komunalne djelatnosti i zaštite okoliša</t>
  </si>
  <si>
    <t>Unapređenje odlaganja otpada na sanitarnoj deponiji Smiljevići</t>
  </si>
  <si>
    <t>Izdaci za energiju</t>
  </si>
  <si>
    <t>Izdaci za komunikaciju i komunalne uluge</t>
  </si>
  <si>
    <t>Nabavka materijala i sitnog inventra</t>
  </si>
  <si>
    <t>Izdaci za tekuće održavanje-(Hotel Maršal Bjelašnica i poslovni prostori po Aneksu G)</t>
  </si>
  <si>
    <t>Podrška JLS u pripremi projekata JPP</t>
  </si>
  <si>
    <t>Podrška projektima neprofitnih organizacija</t>
  </si>
  <si>
    <t>Izrada lovno-gospodrskih osnova</t>
  </si>
  <si>
    <t>Tekući transferi-podrška poslovanju KJP Veterianrska stanica d.o.o. Sarajevo</t>
  </si>
  <si>
    <t>Tekući transferi-podrška poslovanju KJP "ZOI 84" Olimpijski Centar Sarajevo d.o.o.</t>
  </si>
  <si>
    <t>Tekući transferi-podrška poslovanju KJP "Skenderija"</t>
  </si>
  <si>
    <t>Tekući transferi-podrška poslovanju Kantonalna Agencija za privatizaciju</t>
  </si>
  <si>
    <t>Subvencije javnim preduzećima i poduzetnicima</t>
  </si>
  <si>
    <t>Fond podrške privredi zbog posljedica izazvanih pandemijom koronavirusa i elementarnim nepogodama</t>
  </si>
  <si>
    <t>Sufinansiranje projekata organizacije poslovnih događaja i učešće na sajmovima</t>
  </si>
  <si>
    <t>Podsticaji u primarnoj poljoprivrednoj proizvodnji</t>
  </si>
  <si>
    <t>Unapređenje zdravstvenog stanja životinja</t>
  </si>
  <si>
    <t>Poticaj razvoju male privrede</t>
  </si>
  <si>
    <t>Podrška očuvanju starih i tradicionalnih zanata</t>
  </si>
  <si>
    <t>Zaštita vodotoka i inundacionih područja</t>
  </si>
  <si>
    <t>Podrška projektima ZOI 84 Olimpijski centar Sarajevo d.o.o</t>
  </si>
  <si>
    <t>Podrška projektima Skenderija Sarajevo d.o.o</t>
  </si>
  <si>
    <t>Sanacioni program ZOI 84</t>
  </si>
  <si>
    <t>Izrada šumsko-gospodarske osnove za državne šume ŠGP Gornjebosansko</t>
  </si>
  <si>
    <t>Izrada web platforme za javne pozive</t>
  </si>
  <si>
    <t>IAN015</t>
  </si>
  <si>
    <t>Izvor 10 (budžetska sredstva)</t>
  </si>
  <si>
    <t>Pretvaranje nepoljoprivrednog u poljoprivredno zemljište</t>
  </si>
  <si>
    <t>Rekonstrukcija objakata kogeneracijskog postrojenja u Centru za upravljanje medicinskog otpadom u Kliničkom centru Univerziteta u Sarajevo</t>
  </si>
  <si>
    <t>Sanacija trafostanice 925 - Stara hirurgija u Kliničkom centru Univerziteta u Sarajevo</t>
  </si>
  <si>
    <t>Sanacija fasada i ugradnja termofasada na objaktu JU Opća bolnice "Prim.dr.Abdulah Nakaš"</t>
  </si>
  <si>
    <t>Nabavka opreme za održavanje higijene i pripremu i distribuciju hrane u JU Opća bolnice "Prim.dr.Abdulah Nakaš"</t>
  </si>
  <si>
    <t>Zamjena postojećeg sistema ventilacije i klimatizacije u JU Opća bolnice "Prim.dr.Abdulah Nakaš"</t>
  </si>
  <si>
    <t>Rekonstrukcija i integracija operacionih sala u JU Opća bolnice "Prim.dr.Abdulah Nakaš"</t>
  </si>
  <si>
    <t>Obnavljanje voznog parka u JU Dom zdravlja Kantona Sarajevo</t>
  </si>
  <si>
    <t>Rekonstrukcija i sanacija centralnih i ambulantnih objekata u JU Dom zdravlja Kantona Sarajevo</t>
  </si>
  <si>
    <t>Nabavka kardiomobila sa medicinskom opremom za potrebe JU Zavod za hitnu medicinsku pomoć Kantona Sarajevo</t>
  </si>
  <si>
    <t>Nabavka medicinske opreme za potrebe JU Zavod za javno zdravstvo Kantona Sarajevo</t>
  </si>
  <si>
    <t>Nabavka opreme za potrebe JU Zavod za zdravstvenu zaštitu zaposlenika MUP-a Kantona Sarajevo</t>
  </si>
  <si>
    <t>Energijska efikasnost i zaštita okoliša</t>
  </si>
  <si>
    <t>Izvor 40
(donacije)</t>
  </si>
  <si>
    <t>Izmjene i dopune Budžeta Kantona Sarajevo za 2021. godinu</t>
  </si>
  <si>
    <t>Tekući transferi kantonima i općinama</t>
  </si>
  <si>
    <t>Podrska povorci</t>
  </si>
  <si>
    <t>BAN007</t>
  </si>
  <si>
    <t>Udruženje oboljelih</t>
  </si>
  <si>
    <t>082</t>
  </si>
  <si>
    <t>Vršenje analiza uzorkovanih artikala za potrebe inspekcijskog nadzora</t>
  </si>
  <si>
    <t>BIX002</t>
  </si>
  <si>
    <t xml:space="preserve">Nabavka kompjuterske opreme  </t>
  </si>
  <si>
    <t>BIX007</t>
  </si>
  <si>
    <t xml:space="preserve">Nabavka elektronske i fotografske opreme </t>
  </si>
  <si>
    <t>6153</t>
  </si>
  <si>
    <t>EAU018</t>
  </si>
  <si>
    <t>Nabavka i remont autobusa, trolejbusa i minibusa za JGPP</t>
  </si>
  <si>
    <t>Izgradnja i opremanje tramvajskih stajališta za kontrolisanu naplatu karata i uvođenje elektronskog sistema naplate</t>
  </si>
  <si>
    <t>EAX052</t>
  </si>
  <si>
    <t>EAX053</t>
  </si>
  <si>
    <t>EAX054</t>
  </si>
  <si>
    <t>Izgradnja i ulaganje u otvaranje novih parkirališta i javnih garaža u KS</t>
  </si>
  <si>
    <t>HAX025</t>
  </si>
  <si>
    <t>Općina Novo Sarajevo – Obezbjeđenje parka na lokalitetu Hum</t>
  </si>
  <si>
    <t>IAN057</t>
  </si>
  <si>
    <t>Ruralni turizam u planinskim destinacijama/ Prekogranična saradnja BiH-CG</t>
  </si>
  <si>
    <t>Projekti KJP Veterinarska stanica</t>
  </si>
  <si>
    <t>Organizacija privrednih i sajamskih manifestacija</t>
  </si>
  <si>
    <t>IAN002</t>
  </si>
  <si>
    <t>Podsticaj razvoja turizma i trgovine</t>
  </si>
  <si>
    <t>IAU023</t>
  </si>
  <si>
    <t>Dječiji snježni park Bjelašnica, Igman</t>
  </si>
  <si>
    <t>IAU029</t>
  </si>
  <si>
    <t>ZOI 84 - Nabavka "Retrak" mašina za uređenje ski staza</t>
  </si>
  <si>
    <t>IAU011</t>
  </si>
  <si>
    <t>Podrška projektima ZOI 84 Olimpijski Centar Sarajevo doo</t>
  </si>
  <si>
    <t>KAN084</t>
  </si>
  <si>
    <t>Stimulacija zdravstvenim radnicima u borbi protiv COVID-19</t>
  </si>
  <si>
    <t>KAU027</t>
  </si>
  <si>
    <t>Nabavka opreme za Klinički centar Univerziteta u Sarajevu</t>
  </si>
  <si>
    <t>LAX0B8</t>
  </si>
  <si>
    <t>Energetska efikasnost</t>
  </si>
  <si>
    <t>MIU010</t>
  </si>
  <si>
    <t>Uređenje fasade</t>
  </si>
  <si>
    <t>MIU045</t>
  </si>
  <si>
    <t>Analiza stanja i prijedlog mjera zaštite za sve evidentirane pojedinačne spomenike prirodne baštine sa analizom stanja zaštićenih područja KS</t>
  </si>
  <si>
    <t>NAU014</t>
  </si>
  <si>
    <t>Nabavka vozila za JU Zavod za zbrinjavanje mentalno invalidnih lica - Drin, Fojnica</t>
  </si>
  <si>
    <t>YAU032</t>
  </si>
  <si>
    <t>Nabavka opreme  KJKP "Park"</t>
  </si>
  <si>
    <t>35</t>
  </si>
  <si>
    <t>35020001</t>
  </si>
  <si>
    <t>Projekti održivog povratka u RS</t>
  </si>
  <si>
    <t>Podrška i pomoć radu Memorijalnog centra Srebrenica-Potočari Spomen obilježje i mezarje za žrtve genocida iz 1995. godine</t>
  </si>
  <si>
    <t>Izrada projektne dokumentacije za novu industrijsku zonu "Doglodi"</t>
  </si>
  <si>
    <t>Osnivanje i opremanje urgentne veterinarske službe</t>
  </si>
  <si>
    <t>Sufinansiranje nabavke ortopedskih pomagala za reprezentativce BiH u sjedećoj odbojci</t>
  </si>
  <si>
    <t>Javno privatno partnerstvo</t>
  </si>
  <si>
    <t xml:space="preserve">615500 - Kapitalni transferi privatnim poduzećima i poduzetnicima </t>
  </si>
  <si>
    <t xml:space="preserve">Kapitalni transferi privatnim poduzećima i poduzetnicima </t>
  </si>
  <si>
    <t>Izdaci za kupovinu dionica javnih poduzeća - Otkup dionica preduzeća BAGS Energotehnika d.d. Vogošća</t>
  </si>
  <si>
    <t>822400 - Izdaci za kupovinu dionica javnih poduzeća</t>
  </si>
  <si>
    <t>Izdaci za kupovinu dionica javnih poduzeća</t>
  </si>
  <si>
    <t>KAN085</t>
  </si>
  <si>
    <t>Tekući transferi neprofitnim organizacijama za udruženja koja pružaju podršku djeci oboljeloj od malignih bolesti i njihovim roditeljima</t>
  </si>
  <si>
    <t>Tekući transferi-podrška poslovanju KJP "Sarajevošume" - čuvari šuma</t>
  </si>
  <si>
    <t>Prijedlog Budžeta Kantona Sarajevo za 2022. godinu</t>
  </si>
  <si>
    <t>IAL002</t>
  </si>
  <si>
    <t>IAN058</t>
  </si>
  <si>
    <t>IAN059</t>
  </si>
  <si>
    <t>IAU059</t>
  </si>
  <si>
    <t>LBA0Q1</t>
  </si>
  <si>
    <t>LBA0Q2</t>
  </si>
  <si>
    <t>LBA0Q3</t>
  </si>
  <si>
    <t>LBA0Q4</t>
  </si>
  <si>
    <t>LBK0E3</t>
  </si>
  <si>
    <t>LBK0E4</t>
  </si>
  <si>
    <t>MAR001</t>
  </si>
  <si>
    <t>MDA004</t>
  </si>
  <si>
    <t>Rekonstrukcija i investiciono održavanje tramvajske pruge</t>
  </si>
  <si>
    <t>Nabavka opreme za JU Zavod za transuzijsku medicinu FBiH</t>
  </si>
  <si>
    <t>Rana intervencija i inkluzija</t>
  </si>
  <si>
    <t>Nabavka opreme i nabavka opreme za laboratorije</t>
  </si>
  <si>
    <t xml:space="preserve">Motorna vozila za javni prevoz </t>
  </si>
  <si>
    <t xml:space="preserve">Osnivačka ulaganja </t>
  </si>
  <si>
    <t>Pokriće gubitaka za javni prevoz</t>
  </si>
  <si>
    <t>Izgradnja zgrade i saobraćajnice Južna longitudinala</t>
  </si>
  <si>
    <t>Bicikli JPP u javnom prevozu</t>
  </si>
  <si>
    <t>Inkluzija</t>
  </si>
  <si>
    <t>Nabavka višenamjenskog taktičkog vozila</t>
  </si>
  <si>
    <t xml:space="preserve">Nabavka laboratorije za forenzičku DNK analizu </t>
  </si>
  <si>
    <t>Socijalni projekti i inkluzija sa ranom intervencijom</t>
  </si>
  <si>
    <t>Implementacija Zakona o Srebrenici</t>
  </si>
  <si>
    <t>Izrada demografske karte</t>
  </si>
  <si>
    <t>Sistemska saradnja sa dijasporom</t>
  </si>
  <si>
    <t>Tekući transferi neprofitnim organizacijama iz oblasti sporta i inkluzija</t>
  </si>
  <si>
    <t>Tekući transferi neprofitnim organizacijama iz oblasti kulture i inkluzija</t>
  </si>
  <si>
    <t>Rekonstrukcija Srednje tehničke škole grafičkih tehnologija, dizajna i multimedije</t>
  </si>
  <si>
    <t>Izgradnja fiskulturne sale OŠ Džemaludin Čaušević</t>
  </si>
  <si>
    <t>Izgradnja fiskulturne sale OŠ Vladislav Skarić</t>
  </si>
  <si>
    <t>Dogradnja OŠ Zahid Baručija</t>
  </si>
  <si>
    <t>Nadogradnja računarske opreme</t>
  </si>
  <si>
    <t>Nabavka računarske opreme</t>
  </si>
  <si>
    <t>Izgradnja mrežnih kapaciteta za potrebe informatizacije škola</t>
  </si>
  <si>
    <t>Rekonstrukcija OŠ Aleksa Šantić</t>
  </si>
  <si>
    <t>Rekonstrukcija OŠ Avdo Smailović</t>
  </si>
  <si>
    <t>Izrada projektne dokumentacije odgojno obrazovnih ustanova</t>
  </si>
  <si>
    <t>Tekući transferi neprofitnim organizacijama i inkluzija - visoko obrazovanje</t>
  </si>
  <si>
    <t>Dani Kantona Sarajevo, 1 mart i 25 novembar</t>
  </si>
  <si>
    <t>Obilježavanje 30 godina opsade</t>
  </si>
  <si>
    <t>Izgradnja, rekonstrukcija i opremanje javnih zdravstvenih ustanova KS</t>
  </si>
  <si>
    <t>Rekonstrukcija i sanacija Centralnog objekta JU Zavod za hitnu med.pomoć KS</t>
  </si>
  <si>
    <t>Proširenje IBIS sistema za vještačenje</t>
  </si>
  <si>
    <r>
      <t xml:space="preserve">Ugovorene i druge posebne usluge </t>
    </r>
    <r>
      <rPr>
        <sz val="6"/>
        <color rgb="FF000000"/>
        <rFont val="Arial"/>
        <family val="2"/>
      </rPr>
      <t>(godišnji troškovi univerzitetskog bazena 110.613 KM)</t>
    </r>
  </si>
  <si>
    <r>
      <t xml:space="preserve">Bruto plaće i naknade plaća </t>
    </r>
    <r>
      <rPr>
        <sz val="6"/>
        <color rgb="FF000000"/>
        <rFont val="Arial"/>
        <family val="2"/>
      </rPr>
      <t>(godišnji troškovi univerzitetskog bazena 119.541 KM)</t>
    </r>
  </si>
  <si>
    <r>
      <t xml:space="preserve">Izdaci za komunikaciju i komunalne usluge </t>
    </r>
    <r>
      <rPr>
        <sz val="5"/>
        <color rgb="FF000000"/>
        <rFont val="Arial"/>
        <family val="2"/>
      </rPr>
      <t>(godišnji troškovi univerzitetskog bazena 82.098 KM)</t>
    </r>
  </si>
  <si>
    <r>
      <t xml:space="preserve">Izdaci za tekuće održavanje </t>
    </r>
    <r>
      <rPr>
        <sz val="6"/>
        <color rgb="FF000000"/>
        <rFont val="Arial"/>
        <family val="2"/>
      </rPr>
      <t>(godišnji troškovi univerzitetskog bazena 155.158 KM)</t>
    </r>
  </si>
  <si>
    <t>Naknade za rezultate rada za predškolsko, osnovno i srednje obrazovanje</t>
  </si>
  <si>
    <t>Naknade za rezultate rada</t>
  </si>
  <si>
    <t>Naknada za rezultate rada</t>
  </si>
  <si>
    <t>Nabavka  stalnih sredstava u obliku prava (DigiED – Digitalne kompetencije UNSA, Blockchain digitalni certifikat za validaciju diploma VŠU u KS)</t>
  </si>
  <si>
    <t>Nabavka opreme - Nauka za generaciju Z (laboratorije PMF)</t>
  </si>
  <si>
    <t>Nabavka  stalnih sredstava u obliku prava - BioTech platforma (INGEB)</t>
  </si>
  <si>
    <t>AAA003</t>
  </si>
  <si>
    <t>ACM001</t>
  </si>
  <si>
    <t>BDN002</t>
  </si>
  <si>
    <t>BDN005</t>
  </si>
  <si>
    <t>BKK004</t>
  </si>
  <si>
    <t>DAI012</t>
  </si>
  <si>
    <t>EAO001</t>
  </si>
  <si>
    <t>EAU003</t>
  </si>
  <si>
    <t>EAX001</t>
  </si>
  <si>
    <t>EAX002</t>
  </si>
  <si>
    <t>HAX001</t>
  </si>
  <si>
    <t>HAX004</t>
  </si>
  <si>
    <t>HBX010</t>
  </si>
  <si>
    <t>HBX011</t>
  </si>
  <si>
    <t>IAK004</t>
  </si>
  <si>
    <t>IAL003</t>
  </si>
  <si>
    <t>IAO001</t>
  </si>
  <si>
    <t>IAO002</t>
  </si>
  <si>
    <t>IAO003</t>
  </si>
  <si>
    <t>IAO004</t>
  </si>
  <si>
    <t>IAO005</t>
  </si>
  <si>
    <t>IAP002</t>
  </si>
  <si>
    <t>IAP003</t>
  </si>
  <si>
    <t>IAP004</t>
  </si>
  <si>
    <t>IAP005</t>
  </si>
  <si>
    <t>IAP006</t>
  </si>
  <si>
    <t>IAI007</t>
  </si>
  <si>
    <t>IAI008</t>
  </si>
  <si>
    <t>IAU001</t>
  </si>
  <si>
    <t>IAU002</t>
  </si>
  <si>
    <t>IAU013</t>
  </si>
  <si>
    <t>IAU003</t>
  </si>
  <si>
    <t>IAX001</t>
  </si>
  <si>
    <t>IAX002</t>
  </si>
  <si>
    <t>IAX003</t>
  </si>
  <si>
    <t>ICX001</t>
  </si>
  <si>
    <t>JAP002</t>
  </si>
  <si>
    <t>KAN005</t>
  </si>
  <si>
    <t>KAN007</t>
  </si>
  <si>
    <t>KAN008</t>
  </si>
  <si>
    <t>KAU0B7</t>
  </si>
  <si>
    <t>KAU0B8</t>
  </si>
  <si>
    <t>KAU0B9</t>
  </si>
  <si>
    <t>KAU0C1</t>
  </si>
  <si>
    <t>KAU0C2</t>
  </si>
  <si>
    <t>KAU0C3</t>
  </si>
  <si>
    <t>KAU0C4</t>
  </si>
  <si>
    <t>KAU0C5</t>
  </si>
  <si>
    <t>KAU0C6</t>
  </si>
  <si>
    <t>KAU0C7</t>
  </si>
  <si>
    <t>KAU0C8</t>
  </si>
  <si>
    <t>KAU0C9</t>
  </si>
  <si>
    <t>LAA007</t>
  </si>
  <si>
    <t>LAX0C1</t>
  </si>
  <si>
    <t>LAX0C2</t>
  </si>
  <si>
    <t>LAX0C3</t>
  </si>
  <si>
    <t>LAX0C4</t>
  </si>
  <si>
    <t>LAX0C5</t>
  </si>
  <si>
    <t>LAX0C6</t>
  </si>
  <si>
    <t>LAX0C7</t>
  </si>
  <si>
    <t>LAX0C8</t>
  </si>
  <si>
    <t>LAX0C9</t>
  </si>
  <si>
    <t>LAX0D1</t>
  </si>
  <si>
    <t>LAX0D2</t>
  </si>
  <si>
    <t>LAX0D3</t>
  </si>
  <si>
    <t>LAX0D4</t>
  </si>
  <si>
    <t>LAX0D5</t>
  </si>
  <si>
    <t>LBA0Q5</t>
  </si>
  <si>
    <t>NAM045</t>
  </si>
  <si>
    <t>NAN046</t>
  </si>
  <si>
    <t>NAN047</t>
  </si>
  <si>
    <t>UAN003</t>
  </si>
  <si>
    <t>UAN004</t>
  </si>
  <si>
    <t>YAU042</t>
  </si>
  <si>
    <t>YAY001</t>
  </si>
  <si>
    <t>MAK003</t>
  </si>
  <si>
    <t>"Studija izvodljivosti i osnivački ulog za Muzej holokausta"</t>
  </si>
  <si>
    <t>Tekući transferi neprofitnim organizacijama (Zemaljski muzej)</t>
  </si>
  <si>
    <t xml:space="preserve">Fond za baze </t>
  </si>
  <si>
    <t>Budžet Kantona Sarajevo za 2022. godinu</t>
  </si>
  <si>
    <t>011</t>
  </si>
  <si>
    <t>013</t>
  </si>
  <si>
    <t>014</t>
  </si>
  <si>
    <t>017</t>
  </si>
  <si>
    <t>032</t>
  </si>
  <si>
    <t>033</t>
  </si>
  <si>
    <t>034</t>
  </si>
  <si>
    <t>036</t>
  </si>
  <si>
    <t>041</t>
  </si>
  <si>
    <t>042</t>
  </si>
  <si>
    <t>043</t>
  </si>
  <si>
    <t>044</t>
  </si>
  <si>
    <t>045</t>
  </si>
  <si>
    <t>047</t>
  </si>
  <si>
    <t>048</t>
  </si>
  <si>
    <t>049</t>
  </si>
  <si>
    <t>051</t>
  </si>
  <si>
    <t>052</t>
  </si>
  <si>
    <t>053</t>
  </si>
  <si>
    <t>054</t>
  </si>
  <si>
    <t>055</t>
  </si>
  <si>
    <t>056</t>
  </si>
  <si>
    <t>061</t>
  </si>
  <si>
    <t>062</t>
  </si>
  <si>
    <t>064</t>
  </si>
  <si>
    <t>066</t>
  </si>
  <si>
    <t>071</t>
  </si>
  <si>
    <t>074</t>
  </si>
  <si>
    <t>075</t>
  </si>
  <si>
    <t>076</t>
  </si>
  <si>
    <t>081</t>
  </si>
  <si>
    <t>083</t>
  </si>
  <si>
    <t>085</t>
  </si>
  <si>
    <t>091</t>
  </si>
  <si>
    <t>092</t>
  </si>
  <si>
    <t>094</t>
  </si>
  <si>
    <t>096</t>
  </si>
  <si>
    <t>097</t>
  </si>
  <si>
    <t>098</t>
  </si>
  <si>
    <t>Operativni plan I-III</t>
  </si>
  <si>
    <t>Index 8/2</t>
  </si>
  <si>
    <t>107</t>
  </si>
  <si>
    <t>8212</t>
  </si>
  <si>
    <r>
      <rPr>
        <b/>
        <sz val="8"/>
        <color rgb="FF000000"/>
        <rFont val="Arial"/>
        <family val="2"/>
      </rPr>
      <t>821000</t>
    </r>
  </si>
  <si>
    <t xml:space="preserve">Udruženje Jazz Fest Sarajevo </t>
  </si>
  <si>
    <t>Operativni plan IV-VI</t>
  </si>
  <si>
    <t>Operativni plan I-VI</t>
  </si>
  <si>
    <t>Operativni plan April 2022. godine</t>
  </si>
  <si>
    <t>Operativni plan Maj 2022. godine</t>
  </si>
  <si>
    <t>Operativni plan Juni 2022. godine</t>
  </si>
  <si>
    <t>Franjevačka teologija</t>
  </si>
  <si>
    <t>QBA0E6</t>
  </si>
  <si>
    <t>Bruto plaće i naknade plaća - Zemaljski muzej</t>
  </si>
  <si>
    <t>Naknade troškova prevoza na posao i s posla - Zemaljski muzej</t>
  </si>
  <si>
    <t>Naknade za topli obrok - Zemaljski muzej</t>
  </si>
  <si>
    <t>Naknade za regres za godišnji odmor - Zemaljski muzej</t>
  </si>
  <si>
    <t>Otpremnine zbog odlazka u penziju - Zemaljski muzej</t>
  </si>
  <si>
    <t>Naknade u slučaju smrti i teže invalidnosti - Zemaljski muzej</t>
  </si>
  <si>
    <t>QBA0E7</t>
  </si>
  <si>
    <t>QBA0E8</t>
  </si>
  <si>
    <t>QBA0E9</t>
  </si>
  <si>
    <t>QBA0F0</t>
  </si>
  <si>
    <t>QBA0F1</t>
  </si>
  <si>
    <t>Doprinosi poslodavca - Zemaljski muzej</t>
  </si>
  <si>
    <t>QBB001</t>
  </si>
  <si>
    <t>QBK070</t>
  </si>
  <si>
    <t>Posebna naknada na dohodak za zaštitu od prirodnih i drugih nepogoda - Zemaljski muzej</t>
  </si>
  <si>
    <t>Posebna naknada za podsticanje rehabilitacije i zapošljavanje osoba sa invaliditetom - Zemaljski muzej</t>
  </si>
  <si>
    <t>QBK071</t>
  </si>
  <si>
    <t>QBN001</t>
  </si>
  <si>
    <t>Tekući transferi neprofitnim organizacijama - Zemaljski muzej</t>
  </si>
  <si>
    <t>35020008</t>
  </si>
  <si>
    <t>6147</t>
  </si>
  <si>
    <t>Pomoć Ukrajini po zahtjevu Ambasade Ukrajine u BiH</t>
  </si>
  <si>
    <t>Udruženje žrtava rata Foča 92-95</t>
  </si>
  <si>
    <t>Medžlis Islamske zajednice Zvornik</t>
  </si>
  <si>
    <t>Crveni križ Grada Mostara</t>
  </si>
  <si>
    <t>Pomozi.ba</t>
  </si>
  <si>
    <t>BAN013</t>
  </si>
  <si>
    <t>BAN014</t>
  </si>
  <si>
    <t>BAN015</t>
  </si>
  <si>
    <t>BAN016</t>
  </si>
  <si>
    <t xml:space="preserve">Izvor 10                     (budžetska sredstva) </t>
  </si>
  <si>
    <t>IAS004</t>
  </si>
  <si>
    <t>Odluke Evropskog suda za ljudska prava po apelacijama radnika Sarabona d.o.o.</t>
  </si>
  <si>
    <t>BAN017</t>
  </si>
  <si>
    <t>BAN018</t>
  </si>
  <si>
    <t>BAN019</t>
  </si>
  <si>
    <t>Populacijski fond Ujedinjenih nacija (UNFPA)</t>
  </si>
  <si>
    <t>Centar za postkonfliktna istrazivanja (CPI)</t>
  </si>
  <si>
    <t>Konjički klub "Jedinstvo" Bihać</t>
  </si>
  <si>
    <t>KAI003</t>
  </si>
  <si>
    <t>Kapitalni transferi drugim nivoima vlasti i fondovima (Nabavka opreme za potrebe JZU Doma Zdravlja Jablanica)</t>
  </si>
  <si>
    <t>HAI002</t>
  </si>
  <si>
    <t>BAN020</t>
  </si>
  <si>
    <t>Akademija nauka i umjetnosti BiH</t>
  </si>
  <si>
    <t>IAU060</t>
  </si>
  <si>
    <t>Podrška projektima PD Butmira</t>
  </si>
  <si>
    <t>EAS001</t>
  </si>
  <si>
    <t>Sredstva po garanciji za uredno izvršenje Ugovora broj: MS-KS-SPTM-02/20</t>
  </si>
  <si>
    <t>BAN021</t>
  </si>
  <si>
    <t>Udruženje za unapređenje obrazovanja i podrške djeci sa i bez poteškoća u razvoju EDUS-Edukacija za sve</t>
  </si>
  <si>
    <t>Operativni plan        I - IX</t>
  </si>
  <si>
    <t>Opertivni plan    X - XII</t>
  </si>
  <si>
    <t>Operativni plan Novembar 2022. godine</t>
  </si>
  <si>
    <t>Operativni plan Decembar 2022. godine</t>
  </si>
  <si>
    <t>Operativni plan        I - XII</t>
  </si>
  <si>
    <t>Operativni plan Oktobar        2022. godine</t>
  </si>
  <si>
    <t>4=5+6+7</t>
  </si>
  <si>
    <t>8=3+4</t>
  </si>
  <si>
    <t>6143</t>
  </si>
  <si>
    <t>Arhitektonsko prilagođavanje trasa paviljova VI i paviljona VII osobama sa teškim invaliditetom, opremanje inkluzivne učionice i opremanje parka za sretnije djetinjstvo u JU Zavod za zbrinjavanje mentalno invalidne djece i pmladine Pazarić</t>
  </si>
  <si>
    <t>NAU015</t>
  </si>
  <si>
    <r>
      <rPr>
        <b/>
        <sz val="8"/>
        <color rgb="FF000000"/>
        <rFont val="Arial"/>
        <family val="2"/>
      </rPr>
      <t>614000</t>
    </r>
  </si>
  <si>
    <r>
      <rPr>
        <b/>
        <sz val="8"/>
        <color rgb="FF000000"/>
        <rFont val="Arial"/>
        <family val="2"/>
      </rPr>
      <t>613900</t>
    </r>
  </si>
  <si>
    <r>
      <rPr>
        <b/>
        <sz val="8"/>
        <color rgb="FF000000"/>
        <rFont val="Arial"/>
        <family val="2"/>
      </rPr>
      <t>613000</t>
    </r>
  </si>
  <si>
    <r>
      <rPr>
        <b/>
        <sz val="8"/>
        <color rgb="FF000000"/>
        <rFont val="Arial"/>
        <family val="2"/>
      </rPr>
      <t>612000</t>
    </r>
  </si>
  <si>
    <r>
      <rPr>
        <b/>
        <sz val="8"/>
        <color rgb="FF000000"/>
        <rFont val="Arial"/>
        <family val="2"/>
      </rPr>
      <t>611000</t>
    </r>
  </si>
  <si>
    <r>
      <rPr>
        <b/>
        <sz val="8"/>
        <color rgb="FF000000"/>
        <rFont val="Arial"/>
        <family val="2"/>
      </rPr>
      <t>611200</t>
    </r>
  </si>
  <si>
    <t>Operativni plan Novembar     2022. godine</t>
  </si>
  <si>
    <t>Operativni plan Decembar    2022. godine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</si>
</sst>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1101A]#,##0;\-#,##0"/>
    <numFmt numFmtId="165" formatCode="[$-10409]#,##0;\-#,##0"/>
    <numFmt numFmtId="166" formatCode="000"/>
    <numFmt numFmtId="167" formatCode="[$-41A]General"/>
    <numFmt numFmtId="168" formatCode="#,##0.00_ ;\-#,##0.00\ "/>
  </numFmts>
  <fonts count="33"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i/>
      <sz val="8"/>
      <color rgb="FF000000"/>
      <name val="Arial"/>
      <family val="2"/>
      <charset val="238"/>
    </font>
    <font>
      <b/>
      <sz val="12"/>
      <name val="Calibri"/>
      <family val="2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0"/>
      <color rgb="FF000000"/>
      <name val="Arial"/>
      <family val="2"/>
      <charset val="238"/>
    </font>
    <font>
      <b/>
      <sz val="11"/>
      <name val="Calibri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1"/>
      <name val="Calibri"/>
      <family val="2"/>
      <charset val="238"/>
    </font>
    <font>
      <sz val="8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  <charset val="1"/>
    </font>
    <font>
      <b/>
      <sz val="8"/>
      <color rgb="FF000000"/>
      <name val="Arial"/>
      <family val="2"/>
      <charset val="1"/>
    </font>
    <font>
      <sz val="8"/>
      <name val="Arial"/>
      <family val="2"/>
      <charset val="1"/>
    </font>
    <font>
      <sz val="9"/>
      <name val="Calibri"/>
      <family val="2"/>
      <charset val="238"/>
    </font>
    <font>
      <sz val="8"/>
      <color indexed="8"/>
      <name val="Arial"/>
      <family val="2"/>
      <charset val="1"/>
    </font>
    <font>
      <sz val="8"/>
      <name val="Arial"/>
      <family val="2"/>
      <charset val="238"/>
    </font>
    <font>
      <b/>
      <sz val="11"/>
      <name val="Calibri"/>
      <family val="2"/>
    </font>
    <font>
      <sz val="11"/>
      <color rgb="FF000000"/>
      <name val="Calibri"/>
      <family val="2"/>
      <scheme val="minor"/>
    </font>
    <font>
      <sz val="10"/>
      <name val="Times New Roman"/>
      <family val="1"/>
    </font>
    <font>
      <sz val="6"/>
      <color rgb="FF000000"/>
      <name val="Arial"/>
      <family val="2"/>
    </font>
    <font>
      <sz val="5"/>
      <color rgb="FF000000"/>
      <name val="Arial"/>
      <family val="2"/>
    </font>
    <font>
      <sz val="10"/>
      <color rgb="FF000000"/>
      <name val="Tahoma"/>
      <family val="2"/>
    </font>
    <font>
      <sz val="8"/>
      <name val="Tahoma"/>
      <family val="2"/>
    </font>
    <font>
      <sz val="11"/>
      <color rgb="FF000000"/>
      <name val="Calibri1"/>
      <charset val="238"/>
    </font>
  </fonts>
  <fills count="13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C0C0C0"/>
      </patternFill>
    </fill>
    <fill>
      <patternFill patternType="solid">
        <fgColor rgb="FFFFFF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rgb="FFD3D3D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rgb="FFD3D3D3"/>
      </patternFill>
    </fill>
  </fills>
  <borders count="18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5">
    <xf numFmtId="0" fontId="0" fillId="0" borderId="0"/>
    <xf numFmtId="0" fontId="26" fillId="0" borderId="0"/>
    <xf numFmtId="49" fontId="30" fillId="7" borderId="16">
      <alignment wrapText="1"/>
      <protection locked="0"/>
    </xf>
    <xf numFmtId="3" fontId="31" fillId="7" borderId="17">
      <protection locked="0"/>
    </xf>
    <xf numFmtId="167" fontId="32" fillId="0" borderId="0" applyBorder="0" applyProtection="0"/>
  </cellStyleXfs>
  <cellXfs count="277">
    <xf numFmtId="0" fontId="1" fillId="0" borderId="0" xfId="0" applyFont="1"/>
    <xf numFmtId="0" fontId="2" fillId="2" borderId="1" xfId="0" applyFont="1" applyFill="1" applyBorder="1" applyAlignment="1">
      <alignment horizontal="center" vertical="center" wrapText="1" readingOrder="1"/>
    </xf>
    <xf numFmtId="0" fontId="2" fillId="0" borderId="2" xfId="0" applyFont="1" applyBorder="1" applyAlignment="1">
      <alignment horizontal="left" vertical="top" wrapText="1" readingOrder="1"/>
    </xf>
    <xf numFmtId="0" fontId="2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horizontal="center" vertical="top" wrapText="1" readingOrder="1"/>
    </xf>
    <xf numFmtId="0" fontId="3" fillId="0" borderId="3" xfId="0" applyFont="1" applyBorder="1" applyAlignment="1">
      <alignment vertical="top" wrapText="1" readingOrder="1"/>
    </xf>
    <xf numFmtId="0" fontId="4" fillId="0" borderId="3" xfId="0" applyFont="1" applyBorder="1" applyAlignment="1">
      <alignment horizontal="right" vertical="top" wrapText="1" readingOrder="1"/>
    </xf>
    <xf numFmtId="0" fontId="4" fillId="0" borderId="3" xfId="0" applyFont="1" applyBorder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0" fontId="2" fillId="3" borderId="0" xfId="0" applyFont="1" applyFill="1" applyAlignment="1">
      <alignment vertical="top" wrapText="1" readingOrder="1"/>
    </xf>
    <xf numFmtId="164" fontId="2" fillId="0" borderId="0" xfId="0" applyNumberFormat="1" applyFont="1" applyAlignment="1">
      <alignment horizontal="right" vertical="top" wrapText="1" readingOrder="1"/>
    </xf>
    <xf numFmtId="164" fontId="3" fillId="0" borderId="0" xfId="0" applyNumberFormat="1" applyFont="1" applyAlignment="1">
      <alignment horizontal="right" vertical="top" wrapText="1" readingOrder="1"/>
    </xf>
    <xf numFmtId="164" fontId="2" fillId="3" borderId="0" xfId="0" applyNumberFormat="1" applyFont="1" applyFill="1" applyAlignment="1">
      <alignment horizontal="right" vertical="top" wrapText="1" readingOrder="1"/>
    </xf>
    <xf numFmtId="0" fontId="3" fillId="0" borderId="4" xfId="0" applyFont="1" applyBorder="1" applyAlignment="1">
      <alignment horizontal="left" vertical="top" wrapText="1" readingOrder="1"/>
    </xf>
    <xf numFmtId="164" fontId="3" fillId="0" borderId="4" xfId="0" applyNumberFormat="1" applyFont="1" applyBorder="1" applyAlignment="1">
      <alignment horizontal="right" vertical="top" wrapText="1" readingOrder="1"/>
    </xf>
    <xf numFmtId="0" fontId="3" fillId="0" borderId="4" xfId="0" applyFont="1" applyBorder="1" applyAlignment="1">
      <alignment vertical="top" wrapText="1" readingOrder="1"/>
    </xf>
    <xf numFmtId="0" fontId="1" fillId="0" borderId="0" xfId="0" applyFont="1" applyAlignment="1">
      <alignment horizontal="right"/>
    </xf>
    <xf numFmtId="0" fontId="3" fillId="0" borderId="0" xfId="0" applyFont="1" applyAlignment="1">
      <alignment horizontal="right" vertical="top" wrapText="1" readingOrder="1"/>
    </xf>
    <xf numFmtId="0" fontId="5" fillId="0" borderId="0" xfId="0" applyFont="1"/>
    <xf numFmtId="0" fontId="6" fillId="0" borderId="0" xfId="0" applyFont="1"/>
    <xf numFmtId="0" fontId="7" fillId="0" borderId="3" xfId="0" applyFont="1" applyBorder="1" applyAlignment="1">
      <alignment horizontal="center" vertical="top" wrapText="1" readingOrder="1"/>
    </xf>
    <xf numFmtId="0" fontId="7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horizontal="right" vertical="top" wrapText="1" readingOrder="1"/>
    </xf>
    <xf numFmtId="0" fontId="8" fillId="0" borderId="3" xfId="0" applyFont="1" applyBorder="1" applyAlignment="1">
      <alignment horizontal="center" vertical="top" wrapText="1" readingOrder="1"/>
    </xf>
    <xf numFmtId="0" fontId="7" fillId="2" borderId="1" xfId="0" applyFont="1" applyFill="1" applyBorder="1" applyAlignment="1">
      <alignment horizontal="center" vertical="center" wrapText="1" readingOrder="1"/>
    </xf>
    <xf numFmtId="0" fontId="7" fillId="2" borderId="1" xfId="0" applyFont="1" applyFill="1" applyBorder="1" applyAlignment="1">
      <alignment vertical="top" wrapText="1" readingOrder="1"/>
    </xf>
    <xf numFmtId="0" fontId="8" fillId="0" borderId="5" xfId="0" applyFont="1" applyBorder="1" applyAlignment="1">
      <alignment vertical="top" wrapText="1" readingOrder="1"/>
    </xf>
    <xf numFmtId="0" fontId="8" fillId="0" borderId="6" xfId="0" applyFont="1" applyBorder="1" applyAlignment="1">
      <alignment vertical="top" wrapText="1" readingOrder="1"/>
    </xf>
    <xf numFmtId="0" fontId="8" fillId="0" borderId="2" xfId="0" applyFont="1" applyBorder="1" applyAlignment="1">
      <alignment vertical="top" wrapText="1" readingOrder="1"/>
    </xf>
    <xf numFmtId="0" fontId="8" fillId="0" borderId="8" xfId="0" applyFont="1" applyBorder="1" applyAlignment="1">
      <alignment horizontal="center" vertical="center" wrapText="1" readingOrder="1"/>
    </xf>
    <xf numFmtId="0" fontId="7" fillId="2" borderId="3" xfId="0" applyFont="1" applyFill="1" applyBorder="1" applyAlignment="1">
      <alignment vertical="top" wrapText="1" readingOrder="1"/>
    </xf>
    <xf numFmtId="164" fontId="8" fillId="2" borderId="3" xfId="0" applyNumberFormat="1" applyFont="1" applyFill="1" applyBorder="1" applyAlignment="1">
      <alignment horizontal="right" vertical="top" wrapText="1" readingOrder="1"/>
    </xf>
    <xf numFmtId="0" fontId="8" fillId="0" borderId="3" xfId="0" applyFont="1" applyBorder="1" applyAlignment="1">
      <alignment vertical="top" wrapText="1" readingOrder="1"/>
    </xf>
    <xf numFmtId="0" fontId="7" fillId="0" borderId="10" xfId="0" applyFont="1" applyBorder="1" applyAlignment="1">
      <alignment horizontal="left" vertical="top" wrapText="1" readingOrder="1"/>
    </xf>
    <xf numFmtId="0" fontId="8" fillId="0" borderId="4" xfId="0" applyFont="1" applyBorder="1" applyAlignment="1">
      <alignment horizontal="left" vertical="top" wrapText="1" readingOrder="1"/>
    </xf>
    <xf numFmtId="164" fontId="8" fillId="0" borderId="4" xfId="0" applyNumberFormat="1" applyFont="1" applyBorder="1" applyAlignment="1">
      <alignment horizontal="right" vertical="top" wrapText="1" readingOrder="1"/>
    </xf>
    <xf numFmtId="0" fontId="8" fillId="0" borderId="4" xfId="0" applyFont="1" applyBorder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0" fontId="8" fillId="0" borderId="0" xfId="0" applyFont="1" applyAlignment="1">
      <alignment horizontal="right" vertical="top" wrapText="1" readingOrder="1"/>
    </xf>
    <xf numFmtId="164" fontId="7" fillId="2" borderId="3" xfId="0" applyNumberFormat="1" applyFont="1" applyFill="1" applyBorder="1" applyAlignment="1">
      <alignment horizontal="right" vertical="top" wrapText="1" readingOrder="1"/>
    </xf>
    <xf numFmtId="164" fontId="10" fillId="0" borderId="0" xfId="0" applyNumberFormat="1" applyFont="1"/>
    <xf numFmtId="0" fontId="6" fillId="0" borderId="0" xfId="0" applyFont="1" applyAlignment="1">
      <alignment horizontal="right"/>
    </xf>
    <xf numFmtId="164" fontId="7" fillId="3" borderId="0" xfId="0" applyNumberFormat="1" applyFont="1" applyFill="1" applyAlignment="1">
      <alignment horizontal="right" vertical="top" wrapText="1" readingOrder="1"/>
    </xf>
    <xf numFmtId="164" fontId="8" fillId="0" borderId="3" xfId="0" applyNumberFormat="1" applyFont="1" applyBorder="1" applyAlignment="1">
      <alignment horizontal="right" vertical="top" wrapText="1" readingOrder="1"/>
    </xf>
    <xf numFmtId="0" fontId="8" fillId="0" borderId="8" xfId="0" applyFont="1" applyBorder="1" applyAlignment="1">
      <alignment horizontal="center" vertical="top" wrapText="1" readingOrder="1"/>
    </xf>
    <xf numFmtId="0" fontId="2" fillId="0" borderId="3" xfId="0" applyFont="1" applyBorder="1" applyAlignment="1">
      <alignment horizontal="center" vertical="top" wrapText="1" readingOrder="1"/>
    </xf>
    <xf numFmtId="0" fontId="3" fillId="0" borderId="3" xfId="0" applyFont="1" applyBorder="1" applyAlignment="1">
      <alignment horizontal="right" vertical="top" wrapText="1" readingOrder="1"/>
    </xf>
    <xf numFmtId="0" fontId="2" fillId="2" borderId="1" xfId="0" applyFont="1" applyFill="1" applyBorder="1" applyAlignment="1">
      <alignment vertical="top" wrapText="1" readingOrder="1"/>
    </xf>
    <xf numFmtId="0" fontId="3" fillId="0" borderId="5" xfId="0" applyFont="1" applyBorder="1" applyAlignment="1">
      <alignment vertical="top" wrapText="1" readingOrder="1"/>
    </xf>
    <xf numFmtId="0" fontId="3" fillId="0" borderId="6" xfId="0" applyFont="1" applyBorder="1" applyAlignment="1">
      <alignment vertical="top" wrapText="1" readingOrder="1"/>
    </xf>
    <xf numFmtId="0" fontId="3" fillId="0" borderId="2" xfId="0" applyFont="1" applyBorder="1" applyAlignment="1">
      <alignment vertical="top" wrapText="1" readingOrder="1"/>
    </xf>
    <xf numFmtId="0" fontId="3" fillId="0" borderId="8" xfId="0" applyFont="1" applyBorder="1" applyAlignment="1">
      <alignment horizontal="center" vertical="center" wrapText="1" readingOrder="1"/>
    </xf>
    <xf numFmtId="0" fontId="2" fillId="2" borderId="3" xfId="0" applyFont="1" applyFill="1" applyBorder="1" applyAlignment="1">
      <alignment vertical="top" wrapText="1" readingOrder="1"/>
    </xf>
    <xf numFmtId="0" fontId="2" fillId="0" borderId="10" xfId="0" applyFont="1" applyBorder="1" applyAlignment="1">
      <alignment horizontal="left" vertical="top" wrapText="1" readingOrder="1"/>
    </xf>
    <xf numFmtId="0" fontId="12" fillId="0" borderId="0" xfId="0" applyFont="1" applyAlignment="1">
      <alignment vertical="top" wrapText="1" readingOrder="1"/>
    </xf>
    <xf numFmtId="165" fontId="3" fillId="0" borderId="4" xfId="0" applyNumberFormat="1" applyFont="1" applyBorder="1" applyAlignment="1">
      <alignment horizontal="right" vertical="top" wrapText="1" readingOrder="1"/>
    </xf>
    <xf numFmtId="164" fontId="2" fillId="2" borderId="3" xfId="0" applyNumberFormat="1" applyFont="1" applyFill="1" applyBorder="1" applyAlignment="1">
      <alignment horizontal="right" vertical="top" wrapText="1" readingOrder="1"/>
    </xf>
    <xf numFmtId="165" fontId="2" fillId="0" borderId="3" xfId="0" applyNumberFormat="1" applyFont="1" applyBorder="1" applyAlignment="1">
      <alignment horizontal="right" vertical="top" wrapText="1" readingOrder="1"/>
    </xf>
    <xf numFmtId="165" fontId="3" fillId="0" borderId="3" xfId="0" applyNumberFormat="1" applyFont="1" applyBorder="1" applyAlignment="1">
      <alignment horizontal="right" vertical="top" wrapText="1" readingOrder="1"/>
    </xf>
    <xf numFmtId="165" fontId="3" fillId="2" borderId="3" xfId="0" applyNumberFormat="1" applyFont="1" applyFill="1" applyBorder="1" applyAlignment="1">
      <alignment horizontal="right" vertical="top" wrapText="1" readingOrder="1"/>
    </xf>
    <xf numFmtId="164" fontId="3" fillId="0" borderId="3" xfId="0" applyNumberFormat="1" applyFont="1" applyBorder="1" applyAlignment="1">
      <alignment horizontal="right" vertical="top" wrapText="1" readingOrder="1"/>
    </xf>
    <xf numFmtId="164" fontId="2" fillId="0" borderId="3" xfId="0" applyNumberFormat="1" applyFont="1" applyBorder="1" applyAlignment="1">
      <alignment horizontal="right" vertical="top" wrapText="1" readingOrder="1"/>
    </xf>
    <xf numFmtId="164" fontId="3" fillId="2" borderId="3" xfId="0" applyNumberFormat="1" applyFont="1" applyFill="1" applyBorder="1" applyAlignment="1">
      <alignment horizontal="right" vertical="top" wrapText="1" readingOrder="1"/>
    </xf>
    <xf numFmtId="164" fontId="8" fillId="0" borderId="12" xfId="0" applyNumberFormat="1" applyFont="1" applyBorder="1" applyAlignment="1">
      <alignment horizontal="right" vertical="top" wrapText="1" readingOrder="1"/>
    </xf>
    <xf numFmtId="0" fontId="11" fillId="0" borderId="0" xfId="0" applyFont="1"/>
    <xf numFmtId="164" fontId="7" fillId="0" borderId="3" xfId="0" applyNumberFormat="1" applyFont="1" applyBorder="1" applyAlignment="1">
      <alignment horizontal="right" vertical="top" wrapText="1" readingOrder="1"/>
    </xf>
    <xf numFmtId="164" fontId="1" fillId="0" borderId="0" xfId="0" applyNumberFormat="1" applyFont="1"/>
    <xf numFmtId="0" fontId="13" fillId="0" borderId="0" xfId="0" applyFont="1"/>
    <xf numFmtId="164" fontId="13" fillId="0" borderId="0" xfId="0" applyNumberFormat="1" applyFont="1"/>
    <xf numFmtId="0" fontId="14" fillId="0" borderId="5" xfId="0" applyFont="1" applyBorder="1" applyAlignment="1">
      <alignment vertical="top" wrapText="1" readingOrder="1"/>
    </xf>
    <xf numFmtId="49" fontId="14" fillId="0" borderId="6" xfId="0" applyNumberFormat="1" applyFont="1" applyBorder="1" applyAlignment="1">
      <alignment vertical="top" wrapText="1" readingOrder="1"/>
    </xf>
    <xf numFmtId="49" fontId="14" fillId="0" borderId="2" xfId="0" applyNumberFormat="1" applyFont="1" applyBorder="1" applyAlignment="1">
      <alignment vertical="top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6" fillId="0" borderId="0" xfId="0" applyFont="1"/>
    <xf numFmtId="164" fontId="14" fillId="4" borderId="0" xfId="0" applyNumberFormat="1" applyFont="1" applyFill="1" applyAlignment="1">
      <alignment horizontal="right" vertical="top" wrapText="1" readingOrder="1"/>
    </xf>
    <xf numFmtId="0" fontId="16" fillId="4" borderId="0" xfId="0" applyFont="1" applyFill="1"/>
    <xf numFmtId="164" fontId="15" fillId="2" borderId="0" xfId="0" applyNumberFormat="1" applyFont="1" applyFill="1" applyAlignment="1">
      <alignment horizontal="right" vertical="top" wrapText="1" readingOrder="1"/>
    </xf>
    <xf numFmtId="164" fontId="14" fillId="0" borderId="0" xfId="0" applyNumberFormat="1" applyFont="1" applyAlignment="1">
      <alignment horizontal="right" vertical="top" wrapText="1" readingOrder="1"/>
    </xf>
    <xf numFmtId="164" fontId="15" fillId="3" borderId="0" xfId="0" applyNumberFormat="1" applyFont="1" applyFill="1" applyAlignment="1">
      <alignment horizontal="right" vertical="top" wrapText="1" readingOrder="1"/>
    </xf>
    <xf numFmtId="49" fontId="8" fillId="0" borderId="3" xfId="0" applyNumberFormat="1" applyFont="1" applyBorder="1" applyAlignment="1">
      <alignment horizontal="center" vertical="top" wrapText="1" readingOrder="1"/>
    </xf>
    <xf numFmtId="49" fontId="7" fillId="0" borderId="3" xfId="0" applyNumberFormat="1" applyFont="1" applyBorder="1" applyAlignment="1">
      <alignment horizontal="center" vertical="top" wrapText="1" readingOrder="1"/>
    </xf>
    <xf numFmtId="49" fontId="2" fillId="0" borderId="3" xfId="0" applyNumberFormat="1" applyFont="1" applyBorder="1" applyAlignment="1">
      <alignment horizontal="center" vertical="top" wrapText="1" readingOrder="1"/>
    </xf>
    <xf numFmtId="49" fontId="3" fillId="0" borderId="3" xfId="0" applyNumberFormat="1" applyFont="1" applyBorder="1" applyAlignment="1">
      <alignment horizontal="center" vertical="top" wrapText="1" readingOrder="1"/>
    </xf>
    <xf numFmtId="49" fontId="2" fillId="2" borderId="1" xfId="0" applyNumberFormat="1" applyFont="1" applyFill="1" applyBorder="1" applyAlignment="1">
      <alignment horizontal="center" vertical="center" wrapText="1" readingOrder="1"/>
    </xf>
    <xf numFmtId="49" fontId="2" fillId="2" borderId="1" xfId="0" applyNumberFormat="1" applyFont="1" applyFill="1" applyBorder="1" applyAlignment="1">
      <alignment vertical="top" wrapText="1" readingOrder="1"/>
    </xf>
    <xf numFmtId="49" fontId="3" fillId="0" borderId="5" xfId="0" applyNumberFormat="1" applyFont="1" applyBorder="1" applyAlignment="1">
      <alignment vertical="top" wrapText="1" readingOrder="1"/>
    </xf>
    <xf numFmtId="49" fontId="3" fillId="0" borderId="6" xfId="0" applyNumberFormat="1" applyFont="1" applyBorder="1" applyAlignment="1">
      <alignment vertical="top" wrapText="1" readingOrder="1"/>
    </xf>
    <xf numFmtId="49" fontId="2" fillId="0" borderId="3" xfId="0" applyNumberFormat="1" applyFont="1" applyBorder="1" applyAlignment="1">
      <alignment vertical="top" wrapText="1" readingOrder="1"/>
    </xf>
    <xf numFmtId="49" fontId="3" fillId="0" borderId="3" xfId="0" applyNumberFormat="1" applyFont="1" applyBorder="1" applyAlignment="1">
      <alignment vertical="top" wrapText="1" readingOrder="1"/>
    </xf>
    <xf numFmtId="49" fontId="7" fillId="2" borderId="1" xfId="0" applyNumberFormat="1" applyFont="1" applyFill="1" applyBorder="1" applyAlignment="1">
      <alignment horizontal="center" vertical="center" wrapText="1" readingOrder="1"/>
    </xf>
    <xf numFmtId="49" fontId="7" fillId="2" borderId="1" xfId="0" applyNumberFormat="1" applyFont="1" applyFill="1" applyBorder="1" applyAlignment="1">
      <alignment vertical="top" wrapText="1" readingOrder="1"/>
    </xf>
    <xf numFmtId="49" fontId="8" fillId="0" borderId="5" xfId="0" applyNumberFormat="1" applyFont="1" applyBorder="1" applyAlignment="1">
      <alignment vertical="top" wrapText="1" readingOrder="1"/>
    </xf>
    <xf numFmtId="49" fontId="8" fillId="0" borderId="6" xfId="0" applyNumberFormat="1" applyFont="1" applyBorder="1" applyAlignment="1">
      <alignment vertical="top" wrapText="1" readingOrder="1"/>
    </xf>
    <xf numFmtId="49" fontId="7" fillId="0" borderId="3" xfId="0" applyNumberFormat="1" applyFont="1" applyBorder="1" applyAlignment="1">
      <alignment vertical="top" wrapText="1" readingOrder="1"/>
    </xf>
    <xf numFmtId="49" fontId="8" fillId="0" borderId="3" xfId="0" applyNumberFormat="1" applyFont="1" applyBorder="1" applyAlignment="1">
      <alignment vertical="top" wrapText="1" readingOrder="1"/>
    </xf>
    <xf numFmtId="0" fontId="18" fillId="0" borderId="3" xfId="0" applyFont="1" applyBorder="1" applyAlignment="1">
      <alignment vertical="top" wrapText="1" readingOrder="1"/>
    </xf>
    <xf numFmtId="0" fontId="8" fillId="4" borderId="3" xfId="0" applyFont="1" applyFill="1" applyBorder="1" applyAlignment="1">
      <alignment vertical="top" wrapText="1" readingOrder="1"/>
    </xf>
    <xf numFmtId="0" fontId="7" fillId="4" borderId="3" xfId="0" applyFont="1" applyFill="1" applyBorder="1" applyAlignment="1">
      <alignment vertical="top" wrapText="1" readingOrder="1"/>
    </xf>
    <xf numFmtId="0" fontId="19" fillId="0" borderId="3" xfId="0" applyFont="1" applyBorder="1" applyAlignment="1">
      <alignment vertical="top" wrapText="1" readingOrder="1"/>
    </xf>
    <xf numFmtId="0" fontId="19" fillId="0" borderId="3" xfId="0" applyFont="1" applyBorder="1" applyAlignment="1">
      <alignment horizontal="center" vertical="top" wrapText="1" readingOrder="1"/>
    </xf>
    <xf numFmtId="0" fontId="19" fillId="0" borderId="3" xfId="0" applyFont="1" applyBorder="1" applyAlignment="1">
      <alignment horizontal="right" vertical="top" wrapText="1" readingOrder="1"/>
    </xf>
    <xf numFmtId="0" fontId="20" fillId="0" borderId="3" xfId="0" applyFont="1" applyBorder="1" applyAlignment="1">
      <alignment horizontal="center" vertical="top" wrapText="1" readingOrder="1"/>
    </xf>
    <xf numFmtId="0" fontId="20" fillId="0" borderId="3" xfId="0" applyFont="1" applyBorder="1" applyAlignment="1">
      <alignment vertical="top" wrapText="1" readingOrder="1"/>
    </xf>
    <xf numFmtId="37" fontId="19" fillId="0" borderId="3" xfId="0" applyNumberFormat="1" applyFont="1" applyBorder="1" applyAlignment="1">
      <alignment horizontal="right" vertical="top" wrapText="1" readingOrder="1"/>
    </xf>
    <xf numFmtId="0" fontId="21" fillId="0" borderId="3" xfId="0" applyFont="1" applyBorder="1" applyAlignment="1">
      <alignment vertical="top" wrapText="1" readingOrder="1"/>
    </xf>
    <xf numFmtId="0" fontId="6" fillId="0" borderId="11" xfId="0" applyFont="1" applyBorder="1" applyAlignment="1">
      <alignment vertical="top" wrapText="1"/>
    </xf>
    <xf numFmtId="0" fontId="7" fillId="0" borderId="3" xfId="0" applyFont="1" applyBorder="1" applyAlignment="1">
      <alignment horizontal="left" vertical="top" wrapText="1" readingOrder="1"/>
    </xf>
    <xf numFmtId="164" fontId="22" fillId="0" borderId="0" xfId="0" applyNumberFormat="1" applyFont="1"/>
    <xf numFmtId="0" fontId="8" fillId="4" borderId="3" xfId="0" applyFont="1" applyFill="1" applyBorder="1" applyAlignment="1">
      <alignment horizontal="center" vertical="top" wrapText="1" readingOrder="1"/>
    </xf>
    <xf numFmtId="0" fontId="8" fillId="4" borderId="3" xfId="0" applyFont="1" applyFill="1" applyBorder="1" applyAlignment="1">
      <alignment horizontal="right" vertical="top" wrapText="1" readingOrder="1"/>
    </xf>
    <xf numFmtId="164" fontId="8" fillId="4" borderId="3" xfId="0" applyNumberFormat="1" applyFont="1" applyFill="1" applyBorder="1" applyAlignment="1">
      <alignment horizontal="right" vertical="top" wrapText="1" readingOrder="1"/>
    </xf>
    <xf numFmtId="0" fontId="6" fillId="4" borderId="0" xfId="0" applyFont="1" applyFill="1"/>
    <xf numFmtId="0" fontId="6" fillId="5" borderId="0" xfId="0" applyFont="1" applyFill="1"/>
    <xf numFmtId="0" fontId="1" fillId="5" borderId="0" xfId="0" applyFont="1" applyFill="1"/>
    <xf numFmtId="164" fontId="12" fillId="0" borderId="0" xfId="0" applyNumberFormat="1" applyFont="1" applyAlignment="1">
      <alignment vertical="top" wrapText="1" readingOrder="1"/>
    </xf>
    <xf numFmtId="164" fontId="3" fillId="0" borderId="0" xfId="0" applyNumberFormat="1" applyFont="1" applyAlignment="1">
      <alignment vertical="top" wrapText="1" readingOrder="1"/>
    </xf>
    <xf numFmtId="49" fontId="8" fillId="4" borderId="3" xfId="0" applyNumberFormat="1" applyFont="1" applyFill="1" applyBorder="1" applyAlignment="1">
      <alignment horizontal="center" vertical="top" wrapText="1" readingOrder="1"/>
    </xf>
    <xf numFmtId="49" fontId="7" fillId="4" borderId="3" xfId="0" applyNumberFormat="1" applyFont="1" applyFill="1" applyBorder="1" applyAlignment="1">
      <alignment horizontal="center" vertical="top" wrapText="1" readingOrder="1"/>
    </xf>
    <xf numFmtId="0" fontId="8" fillId="4" borderId="5" xfId="0" applyFont="1" applyFill="1" applyBorder="1" applyAlignment="1">
      <alignment vertical="top" wrapText="1" readingOrder="1"/>
    </xf>
    <xf numFmtId="0" fontId="8" fillId="4" borderId="6" xfId="0" applyFont="1" applyFill="1" applyBorder="1" applyAlignment="1">
      <alignment vertical="top" wrapText="1" readingOrder="1"/>
    </xf>
    <xf numFmtId="0" fontId="8" fillId="4" borderId="2" xfId="0" applyFont="1" applyFill="1" applyBorder="1" applyAlignment="1">
      <alignment vertical="top" wrapText="1" readingOrder="1"/>
    </xf>
    <xf numFmtId="0" fontId="8" fillId="4" borderId="8" xfId="0" applyFont="1" applyFill="1" applyBorder="1" applyAlignment="1">
      <alignment horizontal="center" vertical="center" wrapText="1" readingOrder="1"/>
    </xf>
    <xf numFmtId="0" fontId="8" fillId="4" borderId="8" xfId="0" applyFont="1" applyFill="1" applyBorder="1" applyAlignment="1">
      <alignment horizontal="center" vertical="top" wrapText="1" readingOrder="1"/>
    </xf>
    <xf numFmtId="0" fontId="23" fillId="0" borderId="15" xfId="0" applyFont="1" applyBorder="1" applyAlignment="1">
      <alignment vertical="top" wrapText="1" readingOrder="1"/>
    </xf>
    <xf numFmtId="0" fontId="23" fillId="0" borderId="15" xfId="0" applyFont="1" applyBorder="1" applyAlignment="1">
      <alignment horizontal="center" vertical="top" wrapText="1" readingOrder="1"/>
    </xf>
    <xf numFmtId="0" fontId="23" fillId="0" borderId="15" xfId="0" applyFont="1" applyBorder="1" applyAlignment="1">
      <alignment horizontal="right" vertical="top" wrapText="1" readingOrder="1"/>
    </xf>
    <xf numFmtId="0" fontId="24" fillId="0" borderId="0" xfId="0" applyFont="1"/>
    <xf numFmtId="49" fontId="8" fillId="0" borderId="3" xfId="0" applyNumberFormat="1" applyFont="1" applyBorder="1" applyAlignment="1">
      <alignment horizontal="right" vertical="top" wrapText="1" readingOrder="1"/>
    </xf>
    <xf numFmtId="49" fontId="8" fillId="4" borderId="3" xfId="0" applyNumberFormat="1" applyFont="1" applyFill="1" applyBorder="1" applyAlignment="1">
      <alignment horizontal="right" vertical="top" wrapText="1" readingOrder="1"/>
    </xf>
    <xf numFmtId="49" fontId="7" fillId="4" borderId="3" xfId="0" applyNumberFormat="1" applyFont="1" applyFill="1" applyBorder="1" applyAlignment="1">
      <alignment vertical="top" wrapText="1" readingOrder="1"/>
    </xf>
    <xf numFmtId="49" fontId="3" fillId="4" borderId="3" xfId="0" applyNumberFormat="1" applyFont="1" applyFill="1" applyBorder="1" applyAlignment="1">
      <alignment horizontal="center" vertical="top" wrapText="1" readingOrder="1"/>
    </xf>
    <xf numFmtId="0" fontId="3" fillId="4" borderId="3" xfId="0" applyFont="1" applyFill="1" applyBorder="1" applyAlignment="1">
      <alignment vertical="top" wrapText="1" readingOrder="1"/>
    </xf>
    <xf numFmtId="0" fontId="7" fillId="4" borderId="3" xfId="0" applyFont="1" applyFill="1" applyBorder="1" applyAlignment="1">
      <alignment horizontal="center" vertical="top" wrapText="1" readingOrder="1"/>
    </xf>
    <xf numFmtId="0" fontId="3" fillId="4" borderId="3" xfId="0" applyFont="1" applyFill="1" applyBorder="1" applyAlignment="1">
      <alignment horizontal="center" vertical="top" wrapText="1" readingOrder="1"/>
    </xf>
    <xf numFmtId="0" fontId="2" fillId="4" borderId="3" xfId="0" applyFont="1" applyFill="1" applyBorder="1" applyAlignment="1">
      <alignment vertical="top" wrapText="1" readingOrder="1"/>
    </xf>
    <xf numFmtId="0" fontId="3" fillId="4" borderId="3" xfId="0" applyFont="1" applyFill="1" applyBorder="1" applyAlignment="1">
      <alignment horizontal="right" vertical="top" wrapText="1" readingOrder="1"/>
    </xf>
    <xf numFmtId="0" fontId="2" fillId="4" borderId="3" xfId="0" applyFont="1" applyFill="1" applyBorder="1" applyAlignment="1">
      <alignment horizontal="center" vertical="top" wrapText="1" readingOrder="1"/>
    </xf>
    <xf numFmtId="49" fontId="3" fillId="4" borderId="3" xfId="0" applyNumberFormat="1" applyFont="1" applyFill="1" applyBorder="1" applyAlignment="1">
      <alignment horizontal="right" vertical="top" wrapText="1" readingOrder="1"/>
    </xf>
    <xf numFmtId="0" fontId="23" fillId="0" borderId="0" xfId="0" applyFont="1" applyAlignment="1">
      <alignment vertical="top" wrapText="1" readingOrder="1"/>
    </xf>
    <xf numFmtId="0" fontId="20" fillId="0" borderId="3" xfId="0" applyFont="1" applyBorder="1" applyAlignment="1">
      <alignment horizontal="right" vertical="top" wrapText="1" readingOrder="1"/>
    </xf>
    <xf numFmtId="37" fontId="20" fillId="0" borderId="3" xfId="0" applyNumberFormat="1" applyFont="1" applyBorder="1" applyAlignment="1">
      <alignment horizontal="right" vertical="top" wrapText="1" readingOrder="1"/>
    </xf>
    <xf numFmtId="0" fontId="25" fillId="0" borderId="0" xfId="0" applyFont="1"/>
    <xf numFmtId="3" fontId="1" fillId="0" borderId="0" xfId="0" applyNumberFormat="1" applyFont="1"/>
    <xf numFmtId="164" fontId="3" fillId="4" borderId="3" xfId="0" applyNumberFormat="1" applyFont="1" applyFill="1" applyBorder="1" applyAlignment="1">
      <alignment horizontal="right" vertical="top" wrapText="1" readingOrder="1"/>
    </xf>
    <xf numFmtId="0" fontId="1" fillId="4" borderId="0" xfId="0" applyFont="1" applyFill="1"/>
    <xf numFmtId="165" fontId="3" fillId="4" borderId="3" xfId="0" applyNumberFormat="1" applyFont="1" applyFill="1" applyBorder="1" applyAlignment="1">
      <alignment horizontal="right" vertical="top" wrapText="1" readingOrder="1"/>
    </xf>
    <xf numFmtId="164" fontId="2" fillId="6" borderId="0" xfId="0" applyNumberFormat="1" applyFont="1" applyFill="1" applyAlignment="1">
      <alignment horizontal="right" vertical="top" wrapText="1" readingOrder="1"/>
    </xf>
    <xf numFmtId="0" fontId="27" fillId="0" borderId="0" xfId="1" applyFont="1" applyAlignment="1">
      <alignment vertical="center" wrapText="1"/>
    </xf>
    <xf numFmtId="166" fontId="5" fillId="0" borderId="0" xfId="0" applyNumberFormat="1" applyFont="1"/>
    <xf numFmtId="166" fontId="7" fillId="0" borderId="3" xfId="0" applyNumberFormat="1" applyFont="1" applyBorder="1" applyAlignment="1">
      <alignment vertical="top" wrapText="1" readingOrder="1"/>
    </xf>
    <xf numFmtId="166" fontId="7" fillId="2" borderId="1" xfId="0" applyNumberFormat="1" applyFont="1" applyFill="1" applyBorder="1" applyAlignment="1">
      <alignment horizontal="center" vertical="center" wrapText="1" readingOrder="1"/>
    </xf>
    <xf numFmtId="166" fontId="8" fillId="0" borderId="7" xfId="0" applyNumberFormat="1" applyFont="1" applyBorder="1" applyAlignment="1">
      <alignment horizontal="center" vertical="center" wrapText="1" readingOrder="1"/>
    </xf>
    <xf numFmtId="166" fontId="7" fillId="4" borderId="3" xfId="0" applyNumberFormat="1" applyFont="1" applyFill="1" applyBorder="1" applyAlignment="1">
      <alignment vertical="top" wrapText="1" readingOrder="1"/>
    </xf>
    <xf numFmtId="166" fontId="8" fillId="0" borderId="3" xfId="0" applyNumberFormat="1" applyFont="1" applyBorder="1" applyAlignment="1">
      <alignment vertical="top" wrapText="1" readingOrder="1"/>
    </xf>
    <xf numFmtId="166" fontId="8" fillId="4" borderId="3" xfId="0" applyNumberFormat="1" applyFont="1" applyFill="1" applyBorder="1" applyAlignment="1">
      <alignment vertical="top" wrapText="1" readingOrder="1"/>
    </xf>
    <xf numFmtId="166" fontId="3" fillId="4" borderId="3" xfId="0" applyNumberFormat="1" applyFont="1" applyFill="1" applyBorder="1" applyAlignment="1">
      <alignment vertical="top" wrapText="1" readingOrder="1"/>
    </xf>
    <xf numFmtId="166" fontId="2" fillId="4" borderId="3" xfId="0" applyNumberFormat="1" applyFont="1" applyFill="1" applyBorder="1" applyAlignment="1">
      <alignment vertical="top" wrapText="1" readingOrder="1"/>
    </xf>
    <xf numFmtId="166" fontId="2" fillId="0" borderId="3" xfId="0" applyNumberFormat="1" applyFont="1" applyBorder="1" applyAlignment="1">
      <alignment vertical="top" wrapText="1" readingOrder="1"/>
    </xf>
    <xf numFmtId="166" fontId="3" fillId="0" borderId="3" xfId="0" applyNumberFormat="1" applyFont="1" applyBorder="1" applyAlignment="1">
      <alignment vertical="top" wrapText="1" readingOrder="1"/>
    </xf>
    <xf numFmtId="166" fontId="3" fillId="0" borderId="7" xfId="0" applyNumberFormat="1" applyFont="1" applyBorder="1" applyAlignment="1">
      <alignment horizontal="center" vertical="center" wrapText="1" readingOrder="1"/>
    </xf>
    <xf numFmtId="166" fontId="8" fillId="4" borderId="7" xfId="0" applyNumberFormat="1" applyFont="1" applyFill="1" applyBorder="1" applyAlignment="1">
      <alignment horizontal="center" vertical="center" wrapText="1" readingOrder="1"/>
    </xf>
    <xf numFmtId="166" fontId="19" fillId="4" borderId="3" xfId="0" applyNumberFormat="1" applyFont="1" applyFill="1" applyBorder="1" applyAlignment="1">
      <alignment vertical="top" wrapText="1" readingOrder="1"/>
    </xf>
    <xf numFmtId="166" fontId="6" fillId="0" borderId="11" xfId="0" applyNumberFormat="1" applyFont="1" applyBorder="1" applyAlignment="1">
      <alignment vertical="top" wrapText="1"/>
    </xf>
    <xf numFmtId="166" fontId="7" fillId="2" borderId="3" xfId="0" applyNumberFormat="1" applyFont="1" applyFill="1" applyBorder="1" applyAlignment="1">
      <alignment vertical="top" wrapText="1" readingOrder="1"/>
    </xf>
    <xf numFmtId="166" fontId="14" fillId="0" borderId="7" xfId="0" applyNumberFormat="1" applyFont="1" applyBorder="1" applyAlignment="1">
      <alignment horizontal="center" vertical="center" wrapText="1" readingOrder="1"/>
    </xf>
    <xf numFmtId="166" fontId="6" fillId="0" borderId="0" xfId="0" applyNumberFormat="1" applyFont="1"/>
    <xf numFmtId="0" fontId="8" fillId="8" borderId="3" xfId="0" applyFont="1" applyFill="1" applyBorder="1" applyAlignment="1">
      <alignment horizontal="center" vertical="top" wrapText="1" readingOrder="1"/>
    </xf>
    <xf numFmtId="0" fontId="8" fillId="8" borderId="3" xfId="0" applyFont="1" applyFill="1" applyBorder="1" applyAlignment="1">
      <alignment horizontal="right" vertical="top" wrapText="1" readingOrder="1"/>
    </xf>
    <xf numFmtId="0" fontId="8" fillId="8" borderId="3" xfId="0" applyFont="1" applyFill="1" applyBorder="1" applyAlignment="1">
      <alignment vertical="top" wrapText="1" readingOrder="1"/>
    </xf>
    <xf numFmtId="164" fontId="8" fillId="8" borderId="3" xfId="0" applyNumberFormat="1" applyFont="1" applyFill="1" applyBorder="1" applyAlignment="1">
      <alignment horizontal="right" vertical="top" wrapText="1" readingOrder="1"/>
    </xf>
    <xf numFmtId="0" fontId="6" fillId="8" borderId="0" xfId="0" applyFont="1" applyFill="1"/>
    <xf numFmtId="0" fontId="23" fillId="8" borderId="15" xfId="0" applyFont="1" applyFill="1" applyBorder="1" applyAlignment="1">
      <alignment horizontal="center" vertical="top" wrapText="1" readingOrder="1"/>
    </xf>
    <xf numFmtId="0" fontId="23" fillId="8" borderId="15" xfId="0" applyFont="1" applyFill="1" applyBorder="1" applyAlignment="1">
      <alignment horizontal="right" vertical="top" wrapText="1" readingOrder="1"/>
    </xf>
    <xf numFmtId="0" fontId="23" fillId="8" borderId="15" xfId="0" applyFont="1" applyFill="1" applyBorder="1" applyAlignment="1">
      <alignment vertical="top" wrapText="1" readingOrder="1"/>
    </xf>
    <xf numFmtId="0" fontId="24" fillId="8" borderId="0" xfId="0" applyFont="1" applyFill="1"/>
    <xf numFmtId="0" fontId="19" fillId="8" borderId="3" xfId="0" applyFont="1" applyFill="1" applyBorder="1" applyAlignment="1">
      <alignment horizontal="center" vertical="top" wrapText="1" readingOrder="1"/>
    </xf>
    <xf numFmtId="0" fontId="19" fillId="8" borderId="3" xfId="0" applyFont="1" applyFill="1" applyBorder="1" applyAlignment="1">
      <alignment horizontal="right" vertical="top" wrapText="1" readingOrder="1"/>
    </xf>
    <xf numFmtId="0" fontId="19" fillId="8" borderId="3" xfId="0" applyFont="1" applyFill="1" applyBorder="1" applyAlignment="1">
      <alignment vertical="top" wrapText="1" readingOrder="1"/>
    </xf>
    <xf numFmtId="0" fontId="3" fillId="8" borderId="3" xfId="0" applyFont="1" applyFill="1" applyBorder="1" applyAlignment="1">
      <alignment horizontal="center" vertical="top" wrapText="1" readingOrder="1"/>
    </xf>
    <xf numFmtId="49" fontId="8" fillId="8" borderId="3" xfId="0" applyNumberFormat="1" applyFont="1" applyFill="1" applyBorder="1" applyAlignment="1">
      <alignment horizontal="center" vertical="top" wrapText="1" readingOrder="1"/>
    </xf>
    <xf numFmtId="49" fontId="3" fillId="8" borderId="3" xfId="0" applyNumberFormat="1" applyFont="1" applyFill="1" applyBorder="1" applyAlignment="1">
      <alignment horizontal="center" vertical="top" wrapText="1" readingOrder="1"/>
    </xf>
    <xf numFmtId="0" fontId="3" fillId="8" borderId="3" xfId="0" applyFont="1" applyFill="1" applyBorder="1" applyAlignment="1">
      <alignment vertical="top" wrapText="1" readingOrder="1"/>
    </xf>
    <xf numFmtId="165" fontId="3" fillId="8" borderId="3" xfId="0" applyNumberFormat="1" applyFont="1" applyFill="1" applyBorder="1" applyAlignment="1">
      <alignment horizontal="right" vertical="top" wrapText="1" readingOrder="1"/>
    </xf>
    <xf numFmtId="0" fontId="1" fillId="8" borderId="0" xfId="0" applyFont="1" applyFill="1"/>
    <xf numFmtId="0" fontId="3" fillId="8" borderId="3" xfId="0" applyFont="1" applyFill="1" applyBorder="1" applyAlignment="1">
      <alignment horizontal="right" vertical="top" wrapText="1" readingOrder="1"/>
    </xf>
    <xf numFmtId="49" fontId="11" fillId="0" borderId="0" xfId="0" applyNumberFormat="1" applyFont="1" applyAlignment="1">
      <alignment horizontal="right"/>
    </xf>
    <xf numFmtId="49" fontId="8" fillId="8" borderId="3" xfId="0" applyNumberFormat="1" applyFont="1" applyFill="1" applyBorder="1" applyAlignment="1">
      <alignment horizontal="right" vertical="top" wrapText="1" readingOrder="1"/>
    </xf>
    <xf numFmtId="49" fontId="3" fillId="8" borderId="3" xfId="0" applyNumberFormat="1" applyFont="1" applyFill="1" applyBorder="1" applyAlignment="1">
      <alignment horizontal="right" vertical="top" wrapText="1" readingOrder="1"/>
    </xf>
    <xf numFmtId="49" fontId="23" fillId="8" borderId="15" xfId="0" applyNumberFormat="1" applyFont="1" applyFill="1" applyBorder="1" applyAlignment="1">
      <alignment horizontal="right" vertical="top" wrapText="1" readingOrder="1"/>
    </xf>
    <xf numFmtId="49" fontId="3" fillId="0" borderId="3" xfId="0" applyNumberFormat="1" applyFont="1" applyBorder="1" applyAlignment="1">
      <alignment horizontal="right" vertical="top" wrapText="1" readingOrder="1"/>
    </xf>
    <xf numFmtId="49" fontId="19" fillId="4" borderId="3" xfId="0" applyNumberFormat="1" applyFont="1" applyFill="1" applyBorder="1" applyAlignment="1">
      <alignment horizontal="right" vertical="top" wrapText="1" readingOrder="1"/>
    </xf>
    <xf numFmtId="49" fontId="19" fillId="8" borderId="3" xfId="0" applyNumberFormat="1" applyFont="1" applyFill="1" applyBorder="1" applyAlignment="1">
      <alignment horizontal="right" vertical="top" wrapText="1" readingOrder="1"/>
    </xf>
    <xf numFmtId="49" fontId="6" fillId="0" borderId="0" xfId="0" applyNumberFormat="1" applyFont="1" applyAlignment="1">
      <alignment horizontal="right"/>
    </xf>
    <xf numFmtId="0" fontId="2" fillId="0" borderId="3" xfId="0" applyFont="1" applyBorder="1" applyAlignment="1">
      <alignment horizontal="right" vertical="top" wrapText="1" readingOrder="1"/>
    </xf>
    <xf numFmtId="0" fontId="8" fillId="9" borderId="3" xfId="0" applyFont="1" applyFill="1" applyBorder="1" applyAlignment="1">
      <alignment horizontal="center" vertical="top" wrapText="1" readingOrder="1"/>
    </xf>
    <xf numFmtId="0" fontId="8" fillId="9" borderId="3" xfId="0" applyFont="1" applyFill="1" applyBorder="1" applyAlignment="1">
      <alignment horizontal="right" vertical="top" wrapText="1" readingOrder="1"/>
    </xf>
    <xf numFmtId="49" fontId="8" fillId="9" borderId="3" xfId="0" applyNumberFormat="1" applyFont="1" applyFill="1" applyBorder="1" applyAlignment="1">
      <alignment horizontal="right" vertical="top" wrapText="1" readingOrder="1"/>
    </xf>
    <xf numFmtId="0" fontId="8" fillId="9" borderId="3" xfId="0" applyFont="1" applyFill="1" applyBorder="1" applyAlignment="1">
      <alignment vertical="top" wrapText="1" readingOrder="1"/>
    </xf>
    <xf numFmtId="164" fontId="8" fillId="9" borderId="3" xfId="0" applyNumberFormat="1" applyFont="1" applyFill="1" applyBorder="1" applyAlignment="1">
      <alignment horizontal="right" vertical="top" wrapText="1" readingOrder="1"/>
    </xf>
    <xf numFmtId="0" fontId="6" fillId="9" borderId="0" xfId="0" applyFont="1" applyFill="1"/>
    <xf numFmtId="49" fontId="2" fillId="4" borderId="3" xfId="0" applyNumberFormat="1" applyFont="1" applyFill="1" applyBorder="1" applyAlignment="1">
      <alignment horizontal="center" vertical="top" wrapText="1" readingOrder="1"/>
    </xf>
    <xf numFmtId="49" fontId="2" fillId="4" borderId="3" xfId="0" applyNumberFormat="1" applyFont="1" applyFill="1" applyBorder="1" applyAlignment="1">
      <alignment vertical="top" wrapText="1" readingOrder="1"/>
    </xf>
    <xf numFmtId="49" fontId="3" fillId="4" borderId="3" xfId="0" applyNumberFormat="1" applyFont="1" applyFill="1" applyBorder="1" applyAlignment="1">
      <alignment vertical="top" wrapText="1" readingOrder="1"/>
    </xf>
    <xf numFmtId="49" fontId="2" fillId="0" borderId="3" xfId="0" applyNumberFormat="1" applyFont="1" applyBorder="1" applyAlignment="1">
      <alignment horizontal="right" vertical="top" wrapText="1" readingOrder="1"/>
    </xf>
    <xf numFmtId="164" fontId="2" fillId="11" borderId="3" xfId="0" applyNumberFormat="1" applyFont="1" applyFill="1" applyBorder="1" applyAlignment="1">
      <alignment horizontal="right" vertical="top" wrapText="1" readingOrder="1"/>
    </xf>
    <xf numFmtId="0" fontId="8" fillId="4" borderId="0" xfId="0" applyFont="1" applyFill="1" applyAlignment="1">
      <alignment vertical="top" wrapText="1" readingOrder="1"/>
    </xf>
    <xf numFmtId="4" fontId="7" fillId="2" borderId="3" xfId="0" applyNumberFormat="1" applyFont="1" applyFill="1" applyBorder="1" applyAlignment="1">
      <alignment horizontal="right" vertical="top" wrapText="1" readingOrder="1"/>
    </xf>
    <xf numFmtId="4" fontId="7" fillId="0" borderId="3" xfId="0" applyNumberFormat="1" applyFont="1" applyBorder="1" applyAlignment="1">
      <alignment horizontal="right" vertical="top" wrapText="1" readingOrder="1"/>
    </xf>
    <xf numFmtId="4" fontId="8" fillId="0" borderId="3" xfId="0" applyNumberFormat="1" applyFont="1" applyBorder="1" applyAlignment="1">
      <alignment horizontal="right" vertical="top" wrapText="1" readingOrder="1"/>
    </xf>
    <xf numFmtId="4" fontId="2" fillId="0" borderId="3" xfId="0" applyNumberFormat="1" applyFont="1" applyBorder="1" applyAlignment="1">
      <alignment horizontal="right" vertical="top" wrapText="1" readingOrder="1"/>
    </xf>
    <xf numFmtId="4" fontId="3" fillId="0" borderId="3" xfId="0" applyNumberFormat="1" applyFont="1" applyBorder="1" applyAlignment="1">
      <alignment horizontal="right" vertical="top" wrapText="1" readingOrder="1"/>
    </xf>
    <xf numFmtId="0" fontId="2" fillId="10" borderId="3" xfId="0" applyFont="1" applyFill="1" applyBorder="1" applyAlignment="1">
      <alignment vertical="top" wrapText="1" readingOrder="1"/>
    </xf>
    <xf numFmtId="4" fontId="11" fillId="0" borderId="0" xfId="0" applyNumberFormat="1" applyFont="1"/>
    <xf numFmtId="4" fontId="5" fillId="0" borderId="0" xfId="0" applyNumberFormat="1" applyFont="1"/>
    <xf numFmtId="4" fontId="6" fillId="0" borderId="0" xfId="0" applyNumberFormat="1" applyFont="1"/>
    <xf numFmtId="4" fontId="2" fillId="2" borderId="1" xfId="0" applyNumberFormat="1" applyFont="1" applyFill="1" applyBorder="1" applyAlignment="1">
      <alignment horizontal="center" vertical="center" wrapText="1" readingOrder="1"/>
    </xf>
    <xf numFmtId="4" fontId="8" fillId="4" borderId="3" xfId="0" applyNumberFormat="1" applyFont="1" applyFill="1" applyBorder="1" applyAlignment="1">
      <alignment horizontal="right" vertical="top" wrapText="1" readingOrder="1"/>
    </xf>
    <xf numFmtId="4" fontId="8" fillId="0" borderId="4" xfId="0" applyNumberFormat="1" applyFont="1" applyBorder="1" applyAlignment="1">
      <alignment horizontal="right" vertical="top" wrapText="1" readingOrder="1"/>
    </xf>
    <xf numFmtId="4" fontId="9" fillId="0" borderId="0" xfId="0" applyNumberFormat="1" applyFont="1" applyAlignment="1">
      <alignment vertical="top" wrapText="1" readingOrder="1"/>
    </xf>
    <xf numFmtId="4" fontId="8" fillId="2" borderId="3" xfId="0" applyNumberFormat="1" applyFont="1" applyFill="1" applyBorder="1" applyAlignment="1">
      <alignment horizontal="right" vertical="top" wrapText="1" readingOrder="1"/>
    </xf>
    <xf numFmtId="4" fontId="8" fillId="0" borderId="0" xfId="0" applyNumberFormat="1" applyFont="1" applyAlignment="1">
      <alignment horizontal="right" vertical="top" wrapText="1" readingOrder="1"/>
    </xf>
    <xf numFmtId="4" fontId="2" fillId="2" borderId="3" xfId="0" applyNumberFormat="1" applyFont="1" applyFill="1" applyBorder="1" applyAlignment="1">
      <alignment horizontal="right" vertical="top" wrapText="1" readingOrder="1"/>
    </xf>
    <xf numFmtId="4" fontId="19" fillId="0" borderId="3" xfId="0" applyNumberFormat="1" applyFont="1" applyBorder="1" applyAlignment="1">
      <alignment horizontal="right" vertical="top" wrapText="1" readingOrder="1"/>
    </xf>
    <xf numFmtId="4" fontId="8" fillId="9" borderId="3" xfId="0" applyNumberFormat="1" applyFont="1" applyFill="1" applyBorder="1" applyAlignment="1">
      <alignment horizontal="right" vertical="top" wrapText="1" readingOrder="1"/>
    </xf>
    <xf numFmtId="4" fontId="3" fillId="4" borderId="3" xfId="0" applyNumberFormat="1" applyFont="1" applyFill="1" applyBorder="1" applyAlignment="1">
      <alignment horizontal="right" vertical="top" wrapText="1" readingOrder="1"/>
    </xf>
    <xf numFmtId="4" fontId="3" fillId="2" borderId="3" xfId="0" applyNumberFormat="1" applyFont="1" applyFill="1" applyBorder="1" applyAlignment="1">
      <alignment horizontal="right" vertical="top" wrapText="1" readingOrder="1"/>
    </xf>
    <xf numFmtId="4" fontId="3" fillId="0" borderId="4" xfId="0" applyNumberFormat="1" applyFont="1" applyBorder="1" applyAlignment="1">
      <alignment horizontal="right" vertical="top" wrapText="1" readingOrder="1"/>
    </xf>
    <xf numFmtId="4" fontId="12" fillId="0" borderId="0" xfId="0" applyNumberFormat="1" applyFont="1" applyAlignment="1">
      <alignment vertical="top" wrapText="1" readingOrder="1"/>
    </xf>
    <xf numFmtId="4" fontId="1" fillId="0" borderId="0" xfId="0" applyNumberFormat="1" applyFont="1"/>
    <xf numFmtId="4" fontId="3" fillId="0" borderId="0" xfId="0" applyNumberFormat="1" applyFont="1" applyAlignment="1">
      <alignment vertical="top" wrapText="1" readingOrder="1"/>
    </xf>
    <xf numFmtId="4" fontId="3" fillId="0" borderId="0" xfId="0" applyNumberFormat="1" applyFont="1" applyAlignment="1">
      <alignment horizontal="right" vertical="top" wrapText="1" readingOrder="1"/>
    </xf>
    <xf numFmtId="4" fontId="2" fillId="11" borderId="3" xfId="0" applyNumberFormat="1" applyFont="1" applyFill="1" applyBorder="1" applyAlignment="1">
      <alignment horizontal="right" vertical="top" wrapText="1" readingOrder="1"/>
    </xf>
    <xf numFmtId="4" fontId="7" fillId="2" borderId="3" xfId="0" applyNumberFormat="1" applyFont="1" applyFill="1" applyBorder="1" applyAlignment="1">
      <alignment vertical="top" wrapText="1" readingOrder="1"/>
    </xf>
    <xf numFmtId="4" fontId="7" fillId="0" borderId="3" xfId="0" applyNumberFormat="1" applyFont="1" applyBorder="1" applyAlignment="1">
      <alignment vertical="top" wrapText="1" readingOrder="1"/>
    </xf>
    <xf numFmtId="4" fontId="8" fillId="8" borderId="3" xfId="0" applyNumberFormat="1" applyFont="1" applyFill="1" applyBorder="1" applyAlignment="1">
      <alignment horizontal="right" vertical="top" wrapText="1" readingOrder="1"/>
    </xf>
    <xf numFmtId="4" fontId="20" fillId="0" borderId="3" xfId="0" applyNumberFormat="1" applyFont="1" applyBorder="1" applyAlignment="1">
      <alignment horizontal="right" vertical="top" wrapText="1" readingOrder="1"/>
    </xf>
    <xf numFmtId="4" fontId="13" fillId="0" borderId="0" xfId="0" applyNumberFormat="1" applyFont="1"/>
    <xf numFmtId="4" fontId="14" fillId="4" borderId="0" xfId="0" applyNumberFormat="1" applyFont="1" applyFill="1" applyAlignment="1">
      <alignment horizontal="right" vertical="top" wrapText="1" readingOrder="1"/>
    </xf>
    <xf numFmtId="4" fontId="15" fillId="2" borderId="0" xfId="0" applyNumberFormat="1" applyFont="1" applyFill="1" applyAlignment="1">
      <alignment horizontal="right" vertical="top" wrapText="1" readingOrder="1"/>
    </xf>
    <xf numFmtId="4" fontId="14" fillId="0" borderId="0" xfId="0" applyNumberFormat="1" applyFont="1" applyAlignment="1">
      <alignment horizontal="right" vertical="top" wrapText="1" readingOrder="1"/>
    </xf>
    <xf numFmtId="4" fontId="15" fillId="3" borderId="0" xfId="0" applyNumberFormat="1" applyFont="1" applyFill="1" applyAlignment="1">
      <alignment horizontal="right" vertical="top" wrapText="1" readingOrder="1"/>
    </xf>
    <xf numFmtId="4" fontId="16" fillId="4" borderId="0" xfId="0" applyNumberFormat="1" applyFont="1" applyFill="1"/>
    <xf numFmtId="168" fontId="2" fillId="0" borderId="0" xfId="0" applyNumberFormat="1" applyFont="1" applyAlignment="1">
      <alignment horizontal="right" vertical="top" wrapText="1" readingOrder="1"/>
    </xf>
    <xf numFmtId="168" fontId="3" fillId="0" borderId="0" xfId="0" applyNumberFormat="1" applyFont="1" applyAlignment="1">
      <alignment horizontal="right" vertical="top" wrapText="1" readingOrder="1"/>
    </xf>
    <xf numFmtId="0" fontId="2" fillId="2" borderId="0" xfId="0" applyFont="1" applyFill="1" applyAlignment="1">
      <alignment vertical="top" wrapText="1" readingOrder="1"/>
    </xf>
    <xf numFmtId="164" fontId="2" fillId="2" borderId="0" xfId="0" applyNumberFormat="1" applyFont="1" applyFill="1" applyAlignment="1">
      <alignment horizontal="right" vertical="top" wrapText="1" readingOrder="1"/>
    </xf>
    <xf numFmtId="3" fontId="13" fillId="0" borderId="0" xfId="0" applyNumberFormat="1" applyFont="1"/>
    <xf numFmtId="168" fontId="2" fillId="2" borderId="0" xfId="0" applyNumberFormat="1" applyFont="1" applyFill="1" applyAlignment="1">
      <alignment horizontal="right" vertical="top" wrapText="1" readingOrder="1"/>
    </xf>
    <xf numFmtId="168" fontId="2" fillId="12" borderId="0" xfId="0" applyNumberFormat="1" applyFont="1" applyFill="1" applyAlignment="1">
      <alignment horizontal="right" vertical="top" wrapText="1" readingOrder="1"/>
    </xf>
    <xf numFmtId="0" fontId="14" fillId="4" borderId="0" xfId="0" applyFont="1" applyFill="1" applyAlignment="1">
      <alignment horizontal="left" vertical="top" wrapText="1"/>
    </xf>
    <xf numFmtId="0" fontId="15" fillId="2" borderId="0" xfId="0" applyFont="1" applyFill="1" applyAlignment="1">
      <alignment horizontal="left" vertical="top" wrapText="1"/>
    </xf>
    <xf numFmtId="0" fontId="8" fillId="0" borderId="3" xfId="0" applyFont="1" applyBorder="1" applyAlignment="1">
      <alignment vertical="top" wrapText="1" readingOrder="1"/>
    </xf>
    <xf numFmtId="0" fontId="6" fillId="0" borderId="9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49" fontId="8" fillId="0" borderId="3" xfId="0" applyNumberFormat="1" applyFont="1" applyBorder="1" applyAlignment="1">
      <alignment vertical="top" wrapText="1" readingOrder="1"/>
    </xf>
    <xf numFmtId="49" fontId="6" fillId="0" borderId="9" xfId="0" applyNumberFormat="1" applyFont="1" applyBorder="1" applyAlignment="1">
      <alignment vertical="top" wrapText="1"/>
    </xf>
    <xf numFmtId="49" fontId="6" fillId="0" borderId="11" xfId="0" applyNumberFormat="1" applyFont="1" applyBorder="1" applyAlignment="1">
      <alignment vertical="top" wrapText="1"/>
    </xf>
    <xf numFmtId="166" fontId="8" fillId="0" borderId="3" xfId="0" applyNumberFormat="1" applyFont="1" applyBorder="1" applyAlignment="1">
      <alignment vertical="top" wrapText="1" readingOrder="1"/>
    </xf>
    <xf numFmtId="166" fontId="6" fillId="0" borderId="9" xfId="0" applyNumberFormat="1" applyFont="1" applyBorder="1" applyAlignment="1">
      <alignment vertical="top" wrapText="1"/>
    </xf>
    <xf numFmtId="166" fontId="6" fillId="0" borderId="11" xfId="0" applyNumberFormat="1" applyFont="1" applyBorder="1" applyAlignment="1">
      <alignment vertical="top" wrapText="1"/>
    </xf>
    <xf numFmtId="0" fontId="3" fillId="0" borderId="3" xfId="0" applyFont="1" applyBorder="1" applyAlignment="1">
      <alignment vertical="top" wrapText="1" readingOrder="1"/>
    </xf>
    <xf numFmtId="0" fontId="1" fillId="0" borderId="9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49" fontId="3" fillId="0" borderId="3" xfId="0" applyNumberFormat="1" applyFont="1" applyBorder="1" applyAlignment="1">
      <alignment vertical="top" wrapText="1" readingOrder="1"/>
    </xf>
    <xf numFmtId="49" fontId="1" fillId="0" borderId="9" xfId="0" applyNumberFormat="1" applyFont="1" applyBorder="1" applyAlignment="1">
      <alignment vertical="top" wrapText="1"/>
    </xf>
    <xf numFmtId="49" fontId="1" fillId="0" borderId="11" xfId="0" applyNumberFormat="1" applyFont="1" applyBorder="1" applyAlignment="1">
      <alignment vertical="top" wrapText="1"/>
    </xf>
    <xf numFmtId="166" fontId="3" fillId="0" borderId="3" xfId="0" applyNumberFormat="1" applyFont="1" applyBorder="1" applyAlignment="1">
      <alignment vertical="top" wrapText="1" readingOrder="1"/>
    </xf>
    <xf numFmtId="166" fontId="1" fillId="0" borderId="9" xfId="0" applyNumberFormat="1" applyFont="1" applyBorder="1" applyAlignment="1">
      <alignment vertical="top" wrapText="1"/>
    </xf>
    <xf numFmtId="166" fontId="1" fillId="0" borderId="11" xfId="0" applyNumberFormat="1" applyFont="1" applyBorder="1" applyAlignment="1">
      <alignment vertical="top" wrapText="1"/>
    </xf>
    <xf numFmtId="0" fontId="13" fillId="0" borderId="13" xfId="0" applyFont="1" applyBorder="1" applyAlignment="1">
      <alignment horizontal="left"/>
    </xf>
    <xf numFmtId="0" fontId="15" fillId="2" borderId="1" xfId="0" applyFont="1" applyFill="1" applyBorder="1" applyAlignment="1">
      <alignment horizontal="center" vertical="center" wrapText="1" readingOrder="1"/>
    </xf>
    <xf numFmtId="0" fontId="14" fillId="4" borderId="14" xfId="0" applyFont="1" applyFill="1" applyBorder="1" applyAlignment="1">
      <alignment horizontal="left" vertical="top" wrapText="1"/>
    </xf>
    <xf numFmtId="0" fontId="3" fillId="4" borderId="0" xfId="0" applyFont="1" applyFill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5" fillId="3" borderId="0" xfId="0" applyFont="1" applyFill="1" applyAlignment="1">
      <alignment horizontal="left" vertical="top" wrapText="1"/>
    </xf>
    <xf numFmtId="3" fontId="8" fillId="0" borderId="8" xfId="0" applyNumberFormat="1" applyFont="1" applyBorder="1" applyAlignment="1">
      <alignment horizontal="center" vertical="top" wrapText="1" readingOrder="1"/>
    </xf>
  </cellXfs>
  <cellStyles count="5">
    <cellStyle name="_ADFDI_DataEntryGridStyle_integer" xfId="3" xr:uid="{00000000-0005-0000-0000-000000000000}"/>
    <cellStyle name="_ADFDI_TableCellStyleText1" xfId="2" xr:uid="{00000000-0005-0000-0000-000001000000}"/>
    <cellStyle name="Excel Built-in Normal" xfId="4" xr:uid="{D8639202-C73B-4E80-8105-E520123BADBD}"/>
    <cellStyle name="Normal" xfId="0" builtinId="0"/>
    <cellStyle name="Normal 2 3" xfId="1" xr:uid="{00000000-0005-0000-0000-000004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C0C0C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R201"/>
  <sheetViews>
    <sheetView showGridLines="0" view="pageBreakPreview" topLeftCell="A55" zoomScaleNormal="100" zoomScaleSheetLayoutView="100" workbookViewId="0">
      <selection activeCell="AH69" sqref="AH69"/>
    </sheetView>
  </sheetViews>
  <sheetFormatPr defaultRowHeight="14.4"/>
  <cols>
    <col min="1" max="1" width="9.5546875" customWidth="1"/>
    <col min="2" max="2" width="35.6640625" customWidth="1"/>
    <col min="3" max="10" width="11.33203125" hidden="1" customWidth="1"/>
    <col min="11" max="11" width="10.109375" hidden="1" customWidth="1"/>
    <col min="12" max="12" width="10" hidden="1" customWidth="1"/>
    <col min="13" max="13" width="9.5546875" hidden="1" customWidth="1"/>
    <col min="14" max="14" width="11.109375" hidden="1" customWidth="1"/>
    <col min="15" max="15" width="8.6640625" hidden="1" customWidth="1"/>
    <col min="16" max="16" width="9" hidden="1" customWidth="1"/>
    <col min="17" max="17" width="10.6640625" hidden="1" customWidth="1"/>
    <col min="18" max="18" width="10.109375" hidden="1" customWidth="1"/>
    <col min="19" max="19" width="10.88671875" hidden="1" customWidth="1"/>
    <col min="20" max="20" width="10" hidden="1" customWidth="1"/>
    <col min="21" max="21" width="9.5546875" hidden="1" customWidth="1"/>
    <col min="22" max="22" width="11.109375" hidden="1" customWidth="1"/>
    <col min="23" max="23" width="8.6640625" hidden="1" customWidth="1"/>
    <col min="24" max="24" width="9" hidden="1" customWidth="1"/>
    <col min="25" max="25" width="10.6640625" hidden="1" customWidth="1"/>
    <col min="26" max="26" width="10.109375" hidden="1" customWidth="1"/>
    <col min="27" max="27" width="10.88671875" customWidth="1"/>
    <col min="28" max="28" width="10.5546875" customWidth="1"/>
    <col min="29" max="29" width="12.5546875" customWidth="1"/>
    <col min="30" max="30" width="11.109375" customWidth="1"/>
    <col min="31" max="31" width="11.44140625" customWidth="1"/>
    <col min="32" max="32" width="12.33203125" customWidth="1"/>
    <col min="33" max="33" width="12.109375" customWidth="1"/>
    <col min="34" max="34" width="11.44140625" customWidth="1"/>
    <col min="35" max="35" width="7.21875" customWidth="1"/>
    <col min="36" max="36" width="13.77734375" hidden="1" customWidth="1"/>
    <col min="37" max="37" width="12.6640625" hidden="1" customWidth="1"/>
    <col min="38" max="38" width="0" hidden="1" customWidth="1"/>
    <col min="39" max="39" width="11.44140625" hidden="1" customWidth="1"/>
    <col min="40" max="40" width="11.5546875" hidden="1" customWidth="1"/>
    <col min="41" max="41" width="10.21875" hidden="1" customWidth="1"/>
    <col min="42" max="42" width="10.77734375" hidden="1" customWidth="1"/>
    <col min="43" max="43" width="11.5546875" hidden="1" customWidth="1"/>
    <col min="44" max="44" width="8.44140625" hidden="1" customWidth="1"/>
  </cols>
  <sheetData>
    <row r="1" spans="1:44" s="18" customFormat="1" ht="15.6">
      <c r="A1" s="18" t="s">
        <v>118</v>
      </c>
    </row>
    <row r="3" spans="1:44" s="18" customFormat="1" ht="15.6">
      <c r="A3" s="18" t="s">
        <v>119</v>
      </c>
    </row>
    <row r="4" spans="1:44" ht="15" thickBot="1"/>
    <row r="5" spans="1:44" ht="68.400000000000006" customHeight="1" thickBot="1">
      <c r="A5" s="1" t="s">
        <v>0</v>
      </c>
      <c r="B5" s="1" t="s">
        <v>1</v>
      </c>
      <c r="C5" s="1" t="s">
        <v>3145</v>
      </c>
      <c r="D5" s="1" t="s">
        <v>3130</v>
      </c>
      <c r="E5" s="1" t="s">
        <v>3</v>
      </c>
      <c r="F5" s="1" t="s">
        <v>4</v>
      </c>
      <c r="G5" s="1" t="s">
        <v>3144</v>
      </c>
      <c r="H5" s="1" t="s">
        <v>6</v>
      </c>
      <c r="I5" s="1" t="s">
        <v>7</v>
      </c>
      <c r="J5" s="1" t="s">
        <v>8</v>
      </c>
      <c r="K5" s="1" t="s">
        <v>3081</v>
      </c>
      <c r="L5" s="1" t="s">
        <v>2</v>
      </c>
      <c r="M5" s="1" t="s">
        <v>3</v>
      </c>
      <c r="N5" s="1" t="s">
        <v>4</v>
      </c>
      <c r="O5" s="1" t="s">
        <v>5</v>
      </c>
      <c r="P5" s="1" t="s">
        <v>6</v>
      </c>
      <c r="Q5" s="1" t="s">
        <v>7</v>
      </c>
      <c r="R5" s="1" t="s">
        <v>8</v>
      </c>
      <c r="S5" s="1" t="s">
        <v>3093</v>
      </c>
      <c r="T5" s="1" t="s">
        <v>3130</v>
      </c>
      <c r="U5" s="1" t="s">
        <v>3</v>
      </c>
      <c r="V5" s="1" t="s">
        <v>4</v>
      </c>
      <c r="W5" s="1" t="s">
        <v>5</v>
      </c>
      <c r="X5" s="1" t="s">
        <v>6</v>
      </c>
      <c r="Y5" s="1" t="s">
        <v>7</v>
      </c>
      <c r="Z5" s="1" t="s">
        <v>8</v>
      </c>
      <c r="AA5" s="1" t="s">
        <v>3208</v>
      </c>
      <c r="AB5" s="1" t="s">
        <v>3427</v>
      </c>
      <c r="AC5" s="1" t="s">
        <v>3447</v>
      </c>
      <c r="AD5" s="1" t="s">
        <v>3448</v>
      </c>
      <c r="AE5" s="1" t="s">
        <v>3452</v>
      </c>
      <c r="AF5" s="1" t="s">
        <v>3464</v>
      </c>
      <c r="AG5" s="1" t="s">
        <v>3465</v>
      </c>
      <c r="AH5" s="1" t="s">
        <v>3451</v>
      </c>
      <c r="AI5" s="1" t="s">
        <v>3385</v>
      </c>
      <c r="AJ5" s="1" t="s">
        <v>3344</v>
      </c>
      <c r="AK5" s="1" t="s">
        <v>3130</v>
      </c>
      <c r="AL5" s="1" t="s">
        <v>3384</v>
      </c>
      <c r="AM5" s="1" t="s">
        <v>3390</v>
      </c>
      <c r="AN5" s="1" t="s">
        <v>3392</v>
      </c>
      <c r="AO5" s="1" t="s">
        <v>3393</v>
      </c>
      <c r="AP5" s="1" t="s">
        <v>3394</v>
      </c>
      <c r="AQ5" s="1" t="s">
        <v>3391</v>
      </c>
      <c r="AR5" s="1" t="s">
        <v>3385</v>
      </c>
    </row>
    <row r="6" spans="1:44" ht="15" customHeight="1">
      <c r="A6" s="2" t="s">
        <v>0</v>
      </c>
      <c r="B6" s="2" t="s">
        <v>0</v>
      </c>
      <c r="C6" s="45">
        <v>1</v>
      </c>
      <c r="D6" s="45"/>
      <c r="E6" s="45"/>
      <c r="F6" s="45"/>
      <c r="G6" s="45"/>
      <c r="H6" s="45"/>
      <c r="I6" s="45"/>
      <c r="J6" s="45"/>
      <c r="K6" s="45">
        <v>1</v>
      </c>
      <c r="L6" s="45">
        <v>2</v>
      </c>
      <c r="M6" s="45" t="s">
        <v>3082</v>
      </c>
      <c r="N6" s="45">
        <v>4</v>
      </c>
      <c r="O6" s="45">
        <v>5</v>
      </c>
      <c r="P6" s="45">
        <v>6</v>
      </c>
      <c r="Q6" s="45">
        <v>7</v>
      </c>
      <c r="R6" s="45">
        <v>8</v>
      </c>
      <c r="S6" s="45">
        <v>1</v>
      </c>
      <c r="T6" s="45">
        <v>3</v>
      </c>
      <c r="U6" s="45" t="s">
        <v>9</v>
      </c>
      <c r="V6" s="45">
        <v>5</v>
      </c>
      <c r="W6" s="45">
        <v>6</v>
      </c>
      <c r="X6" s="45">
        <v>7</v>
      </c>
      <c r="Y6" s="45">
        <v>8</v>
      </c>
      <c r="Z6" s="45">
        <v>9</v>
      </c>
      <c r="AA6" s="45" t="s">
        <v>129</v>
      </c>
      <c r="AB6" s="45">
        <v>3</v>
      </c>
      <c r="AC6" s="45" t="s">
        <v>9</v>
      </c>
      <c r="AD6" s="45">
        <v>5</v>
      </c>
      <c r="AE6" s="45">
        <v>6</v>
      </c>
      <c r="AF6" s="45">
        <v>7</v>
      </c>
      <c r="AG6" s="45">
        <v>8</v>
      </c>
      <c r="AH6" s="45">
        <v>9</v>
      </c>
      <c r="AI6" s="45">
        <v>10</v>
      </c>
    </row>
    <row r="7" spans="1:44">
      <c r="A7" s="3" t="s">
        <v>2623</v>
      </c>
      <c r="B7" s="3" t="s">
        <v>11</v>
      </c>
      <c r="C7" s="10" t="e">
        <f t="shared" ref="C7:J7" si="0">SUM(C8:C9)</f>
        <v>#REF!</v>
      </c>
      <c r="D7" s="10" t="e">
        <f t="shared" si="0"/>
        <v>#REF!</v>
      </c>
      <c r="E7" s="10" t="e">
        <f t="shared" si="0"/>
        <v>#REF!</v>
      </c>
      <c r="F7" s="10" t="e">
        <f t="shared" si="0"/>
        <v>#REF!</v>
      </c>
      <c r="G7" s="10" t="e">
        <f t="shared" si="0"/>
        <v>#REF!</v>
      </c>
      <c r="H7" s="10" t="e">
        <f t="shared" si="0"/>
        <v>#REF!</v>
      </c>
      <c r="I7" s="10" t="e">
        <f t="shared" si="0"/>
        <v>#REF!</v>
      </c>
      <c r="J7" s="10" t="e">
        <f t="shared" si="0"/>
        <v>#REF!</v>
      </c>
      <c r="K7" s="10" t="e">
        <f>SUM(K8:K9)</f>
        <v>#REF!</v>
      </c>
      <c r="L7" s="10" t="e">
        <f t="shared" ref="L7:R7" si="1">SUM(L8:L9)</f>
        <v>#REF!</v>
      </c>
      <c r="M7" s="10" t="e">
        <f t="shared" si="1"/>
        <v>#REF!</v>
      </c>
      <c r="N7" s="10" t="e">
        <f t="shared" si="1"/>
        <v>#REF!</v>
      </c>
      <c r="O7" s="10" t="e">
        <f t="shared" si="1"/>
        <v>#REF!</v>
      </c>
      <c r="P7" s="10" t="e">
        <f t="shared" si="1"/>
        <v>#REF!</v>
      </c>
      <c r="Q7" s="10" t="e">
        <f t="shared" si="1"/>
        <v>#REF!</v>
      </c>
      <c r="R7" s="10" t="e">
        <f t="shared" si="1"/>
        <v>#REF!</v>
      </c>
      <c r="S7" s="10">
        <f>SUM(S8:S9)</f>
        <v>444659691</v>
      </c>
      <c r="T7" s="10">
        <f t="shared" ref="T7:Z7" si="2">SUM(T8:T9)</f>
        <v>431937265</v>
      </c>
      <c r="U7" s="10">
        <f t="shared" si="2"/>
        <v>12161826</v>
      </c>
      <c r="V7" s="10">
        <f t="shared" si="2"/>
        <v>6783911</v>
      </c>
      <c r="W7" s="10">
        <f t="shared" si="2"/>
        <v>8200</v>
      </c>
      <c r="X7" s="10">
        <f t="shared" si="2"/>
        <v>5369715</v>
      </c>
      <c r="Y7" s="10">
        <f t="shared" si="2"/>
        <v>560600</v>
      </c>
      <c r="Z7" s="10">
        <f t="shared" si="2"/>
        <v>0</v>
      </c>
      <c r="AA7" s="10">
        <f>SUM(AA8:AA9)</f>
        <v>481109329</v>
      </c>
      <c r="AB7" s="10">
        <f t="shared" ref="AB7:AH7" si="3">SUM(AB8:AB9)</f>
        <v>464665859</v>
      </c>
      <c r="AC7" s="10">
        <f t="shared" si="3"/>
        <v>367026484.30000001</v>
      </c>
      <c r="AD7" s="10">
        <f t="shared" si="3"/>
        <v>95161256.013333336</v>
      </c>
      <c r="AE7" s="10">
        <f t="shared" si="3"/>
        <v>38657858.00666666</v>
      </c>
      <c r="AF7" s="10">
        <f t="shared" si="3"/>
        <v>33214920.336666666</v>
      </c>
      <c r="AG7" s="10">
        <f t="shared" si="3"/>
        <v>23288477.669999998</v>
      </c>
      <c r="AH7" s="10">
        <f t="shared" si="3"/>
        <v>462187740.31333333</v>
      </c>
      <c r="AI7" s="243">
        <f>IF(AB7=0,0,(AH7/AB7)*100)</f>
        <v>99.466688021366622</v>
      </c>
      <c r="AJ7" s="143" t="e">
        <f>SUM(AJ8:AJ9)</f>
        <v>#REF!</v>
      </c>
      <c r="AK7" s="143" t="e">
        <f t="shared" ref="AK7:AR7" si="4">SUM(AK8:AK9)</f>
        <v>#REF!</v>
      </c>
      <c r="AL7" s="143" t="e">
        <f t="shared" si="4"/>
        <v>#REF!</v>
      </c>
      <c r="AM7" s="143" t="e">
        <f t="shared" si="4"/>
        <v>#REF!</v>
      </c>
      <c r="AN7" s="143" t="e">
        <f t="shared" si="4"/>
        <v>#REF!</v>
      </c>
      <c r="AO7" s="143" t="e">
        <f t="shared" si="4"/>
        <v>#REF!</v>
      </c>
      <c r="AP7" s="143" t="e">
        <f t="shared" si="4"/>
        <v>#REF!</v>
      </c>
      <c r="AQ7" s="143" t="e">
        <f t="shared" si="4"/>
        <v>#REF!</v>
      </c>
      <c r="AR7" s="143" t="e">
        <f t="shared" si="4"/>
        <v>#REF!</v>
      </c>
    </row>
    <row r="8" spans="1:44">
      <c r="A8" s="4" t="s">
        <v>2624</v>
      </c>
      <c r="B8" s="5" t="s">
        <v>12</v>
      </c>
      <c r="C8" s="11" t="e">
        <f>SUM(Rashodi!#REF!)</f>
        <v>#REF!</v>
      </c>
      <c r="D8" s="11" t="e">
        <f>SUM(Rashodi!#REF!)</f>
        <v>#REF!</v>
      </c>
      <c r="E8" s="11" t="e">
        <f>SUM(Rashodi!#REF!)</f>
        <v>#REF!</v>
      </c>
      <c r="F8" s="11" t="e">
        <f>SUM(Rashodi!#REF!)</f>
        <v>#REF!</v>
      </c>
      <c r="G8" s="11" t="e">
        <f>SUM(Rashodi!#REF!)</f>
        <v>#REF!</v>
      </c>
      <c r="H8" s="11" t="e">
        <f>SUM(Rashodi!#REF!)</f>
        <v>#REF!</v>
      </c>
      <c r="I8" s="11" t="e">
        <f>SUM(Rashodi!#REF!)</f>
        <v>#REF!</v>
      </c>
      <c r="J8" s="11" t="e">
        <f>SUM(Rashodi!#REF!)</f>
        <v>#REF!</v>
      </c>
      <c r="K8" s="11" t="e">
        <f>SUM(Rashodi!#REF!)</f>
        <v>#REF!</v>
      </c>
      <c r="L8" s="11" t="e">
        <f>SUM(Rashodi!#REF!)</f>
        <v>#REF!</v>
      </c>
      <c r="M8" s="11" t="e">
        <f>SUM(Rashodi!#REF!)</f>
        <v>#REF!</v>
      </c>
      <c r="N8" s="11" t="e">
        <f>SUM(Rashodi!#REF!)</f>
        <v>#REF!</v>
      </c>
      <c r="O8" s="11" t="e">
        <f>SUM(Rashodi!#REF!)</f>
        <v>#REF!</v>
      </c>
      <c r="P8" s="11" t="e">
        <f>SUM(Rashodi!#REF!)</f>
        <v>#REF!</v>
      </c>
      <c r="Q8" s="11" t="e">
        <f>SUM(Rashodi!#REF!)</f>
        <v>#REF!</v>
      </c>
      <c r="R8" s="11" t="e">
        <f>SUM(Rashodi!#REF!)</f>
        <v>#REF!</v>
      </c>
      <c r="S8" s="11">
        <f>SUM(Rashodi!I9324)</f>
        <v>392417564</v>
      </c>
      <c r="T8" s="11">
        <f>SUM(Rashodi!J9324)</f>
        <v>380564053</v>
      </c>
      <c r="U8" s="11">
        <f>SUM(Rashodi!K9324)</f>
        <v>11383511</v>
      </c>
      <c r="V8" s="11">
        <f>SUM(Rashodi!L9324)</f>
        <v>6484548</v>
      </c>
      <c r="W8" s="11">
        <f>SUM(Rashodi!M9324)</f>
        <v>8200</v>
      </c>
      <c r="X8" s="11">
        <f>SUM(Rashodi!N9324)</f>
        <v>4890763</v>
      </c>
      <c r="Y8" s="11">
        <f>SUM(Rashodi!O9324)</f>
        <v>470000</v>
      </c>
      <c r="Z8" s="11">
        <f>SUM(Rashodi!P9324)</f>
        <v>0</v>
      </c>
      <c r="AA8" s="11">
        <f>SUM(Rashodi!Q9324)</f>
        <v>425029103</v>
      </c>
      <c r="AB8" s="11">
        <f>SUM(Rashodi!R9324)</f>
        <v>409562896</v>
      </c>
      <c r="AC8" s="11">
        <f>SUM(Rashodi!S9324)</f>
        <v>322615131</v>
      </c>
      <c r="AD8" s="11">
        <f>SUM(Rashodi!T9324)</f>
        <v>86947499.670000002</v>
      </c>
      <c r="AE8" s="11">
        <f>SUM(Rashodi!U9324)</f>
        <v>35126342.00333333</v>
      </c>
      <c r="AF8" s="11">
        <f>SUM(Rashodi!V9324)</f>
        <v>30639422.333333332</v>
      </c>
      <c r="AG8" s="11">
        <f>SUM(Rashodi!W9324)</f>
        <v>21181735.333333332</v>
      </c>
      <c r="AH8" s="11">
        <f>SUM(Rashodi!X9324)</f>
        <v>409562630.67000002</v>
      </c>
      <c r="AI8" s="244">
        <f t="shared" ref="AI8:AI69" si="5">IF(AB8=0,0,(AH8/AB8)*100)</f>
        <v>99.999935216299491</v>
      </c>
      <c r="AJ8" s="143" t="e">
        <f>SUM(Rashodi!#REF!)</f>
        <v>#REF!</v>
      </c>
      <c r="AK8" s="143" t="e">
        <f>SUM(Rashodi!#REF!)</f>
        <v>#REF!</v>
      </c>
      <c r="AL8" s="143" t="e">
        <f>SUM(Rashodi!#REF!)</f>
        <v>#REF!</v>
      </c>
      <c r="AM8" s="143" t="e">
        <f>SUM(Rashodi!#REF!)</f>
        <v>#REF!</v>
      </c>
      <c r="AN8" s="143" t="e">
        <f>SUM(Rashodi!#REF!)</f>
        <v>#REF!</v>
      </c>
      <c r="AO8" s="143" t="e">
        <f>SUM(Rashodi!#REF!)</f>
        <v>#REF!</v>
      </c>
      <c r="AP8" s="143" t="e">
        <f>SUM(Rashodi!#REF!)</f>
        <v>#REF!</v>
      </c>
      <c r="AQ8" s="143" t="e">
        <f>SUM(Rashodi!#REF!)</f>
        <v>#REF!</v>
      </c>
      <c r="AR8" s="143" t="e">
        <f>SUM(Rashodi!#REF!)</f>
        <v>#REF!</v>
      </c>
    </row>
    <row r="9" spans="1:44">
      <c r="A9" s="4" t="s">
        <v>14</v>
      </c>
      <c r="B9" s="5" t="s">
        <v>13</v>
      </c>
      <c r="C9" s="11" t="e">
        <f t="shared" ref="C9:J9" si="6">SUM(C10:C14)</f>
        <v>#REF!</v>
      </c>
      <c r="D9" s="11" t="e">
        <f t="shared" si="6"/>
        <v>#REF!</v>
      </c>
      <c r="E9" s="11" t="e">
        <f t="shared" si="6"/>
        <v>#REF!</v>
      </c>
      <c r="F9" s="11" t="e">
        <f t="shared" si="6"/>
        <v>#REF!</v>
      </c>
      <c r="G9" s="11" t="e">
        <f t="shared" si="6"/>
        <v>#REF!</v>
      </c>
      <c r="H9" s="11" t="e">
        <f t="shared" si="6"/>
        <v>#REF!</v>
      </c>
      <c r="I9" s="11" t="e">
        <f t="shared" si="6"/>
        <v>#REF!</v>
      </c>
      <c r="J9" s="11" t="e">
        <f t="shared" si="6"/>
        <v>#REF!</v>
      </c>
      <c r="K9" s="11" t="e">
        <f t="shared" ref="K9:R9" si="7">SUM(K10:K14)</f>
        <v>#REF!</v>
      </c>
      <c r="L9" s="11" t="e">
        <f t="shared" si="7"/>
        <v>#REF!</v>
      </c>
      <c r="M9" s="11" t="e">
        <f t="shared" si="7"/>
        <v>#REF!</v>
      </c>
      <c r="N9" s="11" t="e">
        <f t="shared" si="7"/>
        <v>#REF!</v>
      </c>
      <c r="O9" s="11" t="e">
        <f t="shared" si="7"/>
        <v>#REF!</v>
      </c>
      <c r="P9" s="11" t="e">
        <f t="shared" si="7"/>
        <v>#REF!</v>
      </c>
      <c r="Q9" s="11" t="e">
        <f t="shared" si="7"/>
        <v>#REF!</v>
      </c>
      <c r="R9" s="11" t="e">
        <f t="shared" si="7"/>
        <v>#REF!</v>
      </c>
      <c r="S9" s="11">
        <f>SUM(S10:S15)</f>
        <v>52242127</v>
      </c>
      <c r="T9" s="11">
        <f t="shared" ref="T9:AH9" si="8">SUM(T10:T15)</f>
        <v>51373212</v>
      </c>
      <c r="U9" s="11">
        <f t="shared" si="8"/>
        <v>778315</v>
      </c>
      <c r="V9" s="11">
        <f t="shared" si="8"/>
        <v>299363</v>
      </c>
      <c r="W9" s="11">
        <f t="shared" si="8"/>
        <v>0</v>
      </c>
      <c r="X9" s="11">
        <f t="shared" si="8"/>
        <v>478952</v>
      </c>
      <c r="Y9" s="11">
        <f t="shared" si="8"/>
        <v>90600</v>
      </c>
      <c r="Z9" s="11">
        <f t="shared" si="8"/>
        <v>0</v>
      </c>
      <c r="AA9" s="11">
        <f t="shared" si="8"/>
        <v>56080226</v>
      </c>
      <c r="AB9" s="11">
        <f t="shared" si="8"/>
        <v>55102963</v>
      </c>
      <c r="AC9" s="11">
        <f t="shared" si="8"/>
        <v>44411353.299999997</v>
      </c>
      <c r="AD9" s="11">
        <f t="shared" si="8"/>
        <v>8213756.3433333337</v>
      </c>
      <c r="AE9" s="11">
        <f t="shared" si="8"/>
        <v>3531516.0033333334</v>
      </c>
      <c r="AF9" s="11">
        <f t="shared" si="8"/>
        <v>2575498.0033333334</v>
      </c>
      <c r="AG9" s="11">
        <f t="shared" si="8"/>
        <v>2106742.3366666669</v>
      </c>
      <c r="AH9" s="11">
        <f t="shared" si="8"/>
        <v>52625109.643333331</v>
      </c>
      <c r="AI9" s="244">
        <f t="shared" si="5"/>
        <v>95.503230276987708</v>
      </c>
      <c r="AJ9" s="143" t="e">
        <f>SUM(AJ10:AJ15)</f>
        <v>#REF!</v>
      </c>
      <c r="AK9" s="143" t="e">
        <f t="shared" ref="AK9:AR9" si="9">SUM(AK10:AK15)</f>
        <v>#REF!</v>
      </c>
      <c r="AL9" s="143" t="e">
        <f t="shared" si="9"/>
        <v>#REF!</v>
      </c>
      <c r="AM9" s="143" t="e">
        <f t="shared" si="9"/>
        <v>#REF!</v>
      </c>
      <c r="AN9" s="143" t="e">
        <f t="shared" si="9"/>
        <v>#REF!</v>
      </c>
      <c r="AO9" s="143" t="e">
        <f t="shared" si="9"/>
        <v>#REF!</v>
      </c>
      <c r="AP9" s="143" t="e">
        <f t="shared" si="9"/>
        <v>#REF!</v>
      </c>
      <c r="AQ9" s="143" t="e">
        <f t="shared" si="9"/>
        <v>#REF!</v>
      </c>
      <c r="AR9" s="143" t="e">
        <f t="shared" si="9"/>
        <v>#REF!</v>
      </c>
    </row>
    <row r="10" spans="1:44">
      <c r="A10" s="6" t="s">
        <v>14</v>
      </c>
      <c r="B10" s="7" t="s">
        <v>19</v>
      </c>
      <c r="C10" s="11" t="e">
        <f>SUM(Rashodi!#REF!)</f>
        <v>#REF!</v>
      </c>
      <c r="D10" s="11" t="e">
        <f>SUM(Rashodi!#REF!)</f>
        <v>#REF!</v>
      </c>
      <c r="E10" s="11" t="e">
        <f>SUM(Rashodi!#REF!)</f>
        <v>#REF!</v>
      </c>
      <c r="F10" s="11" t="e">
        <f>SUM(Rashodi!#REF!)</f>
        <v>#REF!</v>
      </c>
      <c r="G10" s="11" t="e">
        <f>SUM(Rashodi!#REF!)</f>
        <v>#REF!</v>
      </c>
      <c r="H10" s="11" t="e">
        <f>SUM(Rashodi!#REF!)</f>
        <v>#REF!</v>
      </c>
      <c r="I10" s="11" t="e">
        <f>SUM(Rashodi!#REF!)</f>
        <v>#REF!</v>
      </c>
      <c r="J10" s="11" t="e">
        <f>SUM(Rashodi!#REF!)</f>
        <v>#REF!</v>
      </c>
      <c r="K10" s="11" t="e">
        <f>SUM(Rashodi!#REF!)</f>
        <v>#REF!</v>
      </c>
      <c r="L10" s="11" t="e">
        <f>SUM(Rashodi!#REF!)</f>
        <v>#REF!</v>
      </c>
      <c r="M10" s="11" t="e">
        <f>SUM(Rashodi!#REF!)</f>
        <v>#REF!</v>
      </c>
      <c r="N10" s="11" t="e">
        <f>SUM(Rashodi!#REF!)</f>
        <v>#REF!</v>
      </c>
      <c r="O10" s="11" t="e">
        <f>SUM(Rashodi!#REF!)</f>
        <v>#REF!</v>
      </c>
      <c r="P10" s="11" t="e">
        <f>SUM(Rashodi!#REF!)</f>
        <v>#REF!</v>
      </c>
      <c r="Q10" s="11" t="e">
        <f>SUM(Rashodi!#REF!)</f>
        <v>#REF!</v>
      </c>
      <c r="R10" s="11" t="e">
        <f>SUM(Rashodi!#REF!)</f>
        <v>#REF!</v>
      </c>
      <c r="S10" s="11">
        <f>SUM(Rashodi!I9474)</f>
        <v>29420527</v>
      </c>
      <c r="T10" s="11">
        <f>SUM(Rashodi!J9474)</f>
        <v>28974309</v>
      </c>
      <c r="U10" s="11">
        <f>SUM(Rashodi!K9474)</f>
        <v>393418</v>
      </c>
      <c r="V10" s="11">
        <f>SUM(Rashodi!L9474)</f>
        <v>120125</v>
      </c>
      <c r="W10" s="11">
        <f>SUM(Rashodi!M9474)</f>
        <v>0</v>
      </c>
      <c r="X10" s="11">
        <f>SUM(Rashodi!N9474)</f>
        <v>273293</v>
      </c>
      <c r="Y10" s="11">
        <f>SUM(Rashodi!O9474)</f>
        <v>52800</v>
      </c>
      <c r="Z10" s="11">
        <f>SUM(Rashodi!P9474)</f>
        <v>0</v>
      </c>
      <c r="AA10" s="11">
        <f>SUM(Rashodi!Q9474)</f>
        <v>29648636</v>
      </c>
      <c r="AB10" s="11">
        <f>SUM(Rashodi!R9474)</f>
        <v>29163415</v>
      </c>
      <c r="AC10" s="11">
        <f>SUM(Rashodi!S9474)</f>
        <v>24192773</v>
      </c>
      <c r="AD10" s="11">
        <f>SUM(Rashodi!T9474)</f>
        <v>5007917.01</v>
      </c>
      <c r="AE10" s="11">
        <f>SUM(Rashodi!U9474)</f>
        <v>1976031.3366666667</v>
      </c>
      <c r="AF10" s="11">
        <f>SUM(Rashodi!V9474)</f>
        <v>1730663.3366666667</v>
      </c>
      <c r="AG10" s="11">
        <f>SUM(Rashodi!W9474)</f>
        <v>1301222.3366666667</v>
      </c>
      <c r="AH10" s="11">
        <f>SUM(Rashodi!X9474)</f>
        <v>29200690.009999998</v>
      </c>
      <c r="AI10" s="244">
        <f t="shared" si="5"/>
        <v>100.12781428375244</v>
      </c>
      <c r="AJ10" s="143" t="e">
        <f>SUM(Rashodi!#REF!)</f>
        <v>#REF!</v>
      </c>
      <c r="AK10" s="143" t="e">
        <f>SUM(Rashodi!#REF!)</f>
        <v>#REF!</v>
      </c>
      <c r="AL10" s="143" t="e">
        <f>SUM(Rashodi!#REF!)</f>
        <v>#REF!</v>
      </c>
      <c r="AM10" s="143" t="e">
        <f>SUM(Rashodi!#REF!)</f>
        <v>#REF!</v>
      </c>
      <c r="AN10" s="143" t="e">
        <f>SUM(Rashodi!#REF!)</f>
        <v>#REF!</v>
      </c>
      <c r="AO10" s="143" t="e">
        <f>SUM(Rashodi!#REF!)</f>
        <v>#REF!</v>
      </c>
      <c r="AP10" s="143" t="e">
        <f>SUM(Rashodi!#REF!)</f>
        <v>#REF!</v>
      </c>
      <c r="AQ10" s="143" t="e">
        <f>SUM(Rashodi!#REF!)</f>
        <v>#REF!</v>
      </c>
      <c r="AR10" s="143" t="e">
        <f>SUM(Rashodi!#REF!)</f>
        <v>#REF!</v>
      </c>
    </row>
    <row r="11" spans="1:44">
      <c r="A11" s="6" t="s">
        <v>14</v>
      </c>
      <c r="B11" s="7" t="s">
        <v>17</v>
      </c>
      <c r="C11" s="11" t="e">
        <f>SUM(Rashodi!#REF!)</f>
        <v>#REF!</v>
      </c>
      <c r="D11" s="11" t="e">
        <f>SUM(Rashodi!#REF!)</f>
        <v>#REF!</v>
      </c>
      <c r="E11" s="11" t="e">
        <f>SUM(Rashodi!#REF!)</f>
        <v>#REF!</v>
      </c>
      <c r="F11" s="11" t="e">
        <f>SUM(Rashodi!#REF!)</f>
        <v>#REF!</v>
      </c>
      <c r="G11" s="11" t="e">
        <f>SUM(Rashodi!#REF!)</f>
        <v>#REF!</v>
      </c>
      <c r="H11" s="11" t="e">
        <f>SUM(Rashodi!#REF!)</f>
        <v>#REF!</v>
      </c>
      <c r="I11" s="11" t="e">
        <f>SUM(Rashodi!#REF!)</f>
        <v>#REF!</v>
      </c>
      <c r="J11" s="11" t="e">
        <f>SUM(Rashodi!#REF!)</f>
        <v>#REF!</v>
      </c>
      <c r="K11" s="11" t="e">
        <f>SUM(Rashodi!#REF!)</f>
        <v>#REF!</v>
      </c>
      <c r="L11" s="11" t="e">
        <f>SUM(Rashodi!#REF!)</f>
        <v>#REF!</v>
      </c>
      <c r="M11" s="11" t="e">
        <f>SUM(Rashodi!#REF!)</f>
        <v>#REF!</v>
      </c>
      <c r="N11" s="11" t="e">
        <f>SUM(Rashodi!#REF!)</f>
        <v>#REF!</v>
      </c>
      <c r="O11" s="11" t="e">
        <f>SUM(Rashodi!#REF!)</f>
        <v>#REF!</v>
      </c>
      <c r="P11" s="11" t="e">
        <f>SUM(Rashodi!#REF!)</f>
        <v>#REF!</v>
      </c>
      <c r="Q11" s="11" t="e">
        <f>SUM(Rashodi!#REF!)</f>
        <v>#REF!</v>
      </c>
      <c r="R11" s="11" t="e">
        <f>SUM(Rashodi!#REF!)</f>
        <v>#REF!</v>
      </c>
      <c r="S11" s="11">
        <f>SUM(Rashodi!I9524)</f>
        <v>6903820</v>
      </c>
      <c r="T11" s="11">
        <f>SUM(Rashodi!J9524)</f>
        <v>6806982</v>
      </c>
      <c r="U11" s="11">
        <f>SUM(Rashodi!K9524)</f>
        <v>86838</v>
      </c>
      <c r="V11" s="11">
        <f>SUM(Rashodi!L9524)</f>
        <v>30195</v>
      </c>
      <c r="W11" s="11">
        <f>SUM(Rashodi!M9524)</f>
        <v>0</v>
      </c>
      <c r="X11" s="11">
        <f>SUM(Rashodi!N9524)</f>
        <v>56643</v>
      </c>
      <c r="Y11" s="11">
        <f>SUM(Rashodi!O9524)</f>
        <v>10000</v>
      </c>
      <c r="Z11" s="11">
        <f>SUM(Rashodi!P9524)</f>
        <v>0</v>
      </c>
      <c r="AA11" s="11">
        <f>SUM(Rashodi!Q9524)</f>
        <v>7406829</v>
      </c>
      <c r="AB11" s="11">
        <f>SUM(Rashodi!R9524)</f>
        <v>7300294</v>
      </c>
      <c r="AC11" s="11">
        <f>SUM(Rashodi!S9524)</f>
        <v>7300825</v>
      </c>
      <c r="AD11" s="11">
        <f>SUM(Rashodi!T9524)</f>
        <v>0</v>
      </c>
      <c r="AE11" s="11">
        <f>SUM(Rashodi!U9524)</f>
        <v>0</v>
      </c>
      <c r="AF11" s="11">
        <f>SUM(Rashodi!V9524)</f>
        <v>0</v>
      </c>
      <c r="AG11" s="11">
        <f>SUM(Rashodi!W9524)</f>
        <v>0</v>
      </c>
      <c r="AH11" s="11">
        <f>SUM(Rashodi!X9524)</f>
        <v>7300825</v>
      </c>
      <c r="AI11" s="244">
        <f t="shared" si="5"/>
        <v>100.00727367966276</v>
      </c>
      <c r="AJ11" s="143" t="e">
        <f>SUM(Rashodi!#REF!)</f>
        <v>#REF!</v>
      </c>
      <c r="AK11" s="143" t="e">
        <f>SUM(Rashodi!#REF!)</f>
        <v>#REF!</v>
      </c>
      <c r="AL11" s="143" t="e">
        <f>SUM(Rashodi!#REF!)</f>
        <v>#REF!</v>
      </c>
      <c r="AM11" s="143" t="e">
        <f>SUM(Rashodi!#REF!)</f>
        <v>#REF!</v>
      </c>
      <c r="AN11" s="143" t="e">
        <f>SUM(Rashodi!#REF!)</f>
        <v>#REF!</v>
      </c>
      <c r="AO11" s="143" t="e">
        <f>SUM(Rashodi!#REF!)</f>
        <v>#REF!</v>
      </c>
      <c r="AP11" s="143" t="e">
        <f>SUM(Rashodi!#REF!)</f>
        <v>#REF!</v>
      </c>
      <c r="AQ11" s="143" t="e">
        <f>SUM(Rashodi!#REF!)</f>
        <v>#REF!</v>
      </c>
      <c r="AR11" s="143" t="e">
        <f>SUM(Rashodi!#REF!)</f>
        <v>#REF!</v>
      </c>
    </row>
    <row r="12" spans="1:44">
      <c r="A12" s="6" t="s">
        <v>14</v>
      </c>
      <c r="B12" s="7" t="s">
        <v>18</v>
      </c>
      <c r="C12" s="11" t="e">
        <f>SUM(Rashodi!#REF!)</f>
        <v>#REF!</v>
      </c>
      <c r="D12" s="11" t="e">
        <f>SUM(Rashodi!#REF!)</f>
        <v>#REF!</v>
      </c>
      <c r="E12" s="11" t="e">
        <f>SUM(Rashodi!#REF!)</f>
        <v>#REF!</v>
      </c>
      <c r="F12" s="11" t="e">
        <f>SUM(Rashodi!#REF!)</f>
        <v>#REF!</v>
      </c>
      <c r="G12" s="11" t="e">
        <f>SUM(Rashodi!#REF!)</f>
        <v>#REF!</v>
      </c>
      <c r="H12" s="11" t="e">
        <f>SUM(Rashodi!#REF!)</f>
        <v>#REF!</v>
      </c>
      <c r="I12" s="11" t="e">
        <f>SUM(Rashodi!#REF!)</f>
        <v>#REF!</v>
      </c>
      <c r="J12" s="11" t="e">
        <f>SUM(Rashodi!#REF!)</f>
        <v>#REF!</v>
      </c>
      <c r="K12" s="11" t="e">
        <f>SUM(Rashodi!#REF!)</f>
        <v>#REF!</v>
      </c>
      <c r="L12" s="11" t="e">
        <f>SUM(Rashodi!#REF!)</f>
        <v>#REF!</v>
      </c>
      <c r="M12" s="11" t="e">
        <f>SUM(Rashodi!#REF!)</f>
        <v>#REF!</v>
      </c>
      <c r="N12" s="11" t="e">
        <f>SUM(Rashodi!#REF!)</f>
        <v>#REF!</v>
      </c>
      <c r="O12" s="11" t="e">
        <f>SUM(Rashodi!#REF!)</f>
        <v>#REF!</v>
      </c>
      <c r="P12" s="11" t="e">
        <f>SUM(Rashodi!#REF!)</f>
        <v>#REF!</v>
      </c>
      <c r="Q12" s="11" t="e">
        <f>SUM(Rashodi!#REF!)</f>
        <v>#REF!</v>
      </c>
      <c r="R12" s="11" t="e">
        <f>SUM(Rashodi!#REF!)</f>
        <v>#REF!</v>
      </c>
      <c r="S12" s="11">
        <f>SUM(Rashodi!I9624)</f>
        <v>4263133</v>
      </c>
      <c r="T12" s="11">
        <f>SUM(Rashodi!J9624)</f>
        <v>4067047</v>
      </c>
      <c r="U12" s="11">
        <f>SUM(Rashodi!K9624)</f>
        <v>181086</v>
      </c>
      <c r="V12" s="11">
        <f>SUM(Rashodi!L9624)</f>
        <v>115990</v>
      </c>
      <c r="W12" s="11">
        <f>SUM(Rashodi!M9624)</f>
        <v>0</v>
      </c>
      <c r="X12" s="11">
        <f>SUM(Rashodi!N9624)</f>
        <v>65096</v>
      </c>
      <c r="Y12" s="11">
        <f>SUM(Rashodi!O9624)</f>
        <v>15000</v>
      </c>
      <c r="Z12" s="11">
        <f>SUM(Rashodi!P9624)</f>
        <v>0</v>
      </c>
      <c r="AA12" s="11">
        <f>SUM(Rashodi!Q9624)</f>
        <v>4763171</v>
      </c>
      <c r="AB12" s="11">
        <f>SUM(Rashodi!R9624)</f>
        <v>4520264</v>
      </c>
      <c r="AC12" s="11">
        <f>SUM(Rashodi!S9624)</f>
        <v>3849098</v>
      </c>
      <c r="AD12" s="11">
        <f>SUM(Rashodi!T9624)</f>
        <v>668029</v>
      </c>
      <c r="AE12" s="11">
        <f>SUM(Rashodi!U9624)</f>
        <v>533047</v>
      </c>
      <c r="AF12" s="11">
        <f>SUM(Rashodi!V9624)</f>
        <v>93649</v>
      </c>
      <c r="AG12" s="11">
        <f>SUM(Rashodi!W9624)</f>
        <v>41333</v>
      </c>
      <c r="AH12" s="11">
        <f>SUM(Rashodi!X9624)</f>
        <v>4517127</v>
      </c>
      <c r="AI12" s="244">
        <f t="shared" si="5"/>
        <v>99.93060139850239</v>
      </c>
      <c r="AJ12" s="143" t="e">
        <f>SUM(Rashodi!#REF!)</f>
        <v>#REF!</v>
      </c>
      <c r="AK12" s="143" t="e">
        <f>SUM(Rashodi!#REF!)</f>
        <v>#REF!</v>
      </c>
      <c r="AL12" s="143" t="e">
        <f>SUM(Rashodi!#REF!)</f>
        <v>#REF!</v>
      </c>
      <c r="AM12" s="143" t="e">
        <f>SUM(Rashodi!#REF!)</f>
        <v>#REF!</v>
      </c>
      <c r="AN12" s="143" t="e">
        <f>SUM(Rashodi!#REF!)</f>
        <v>#REF!</v>
      </c>
      <c r="AO12" s="143" t="e">
        <f>SUM(Rashodi!#REF!)</f>
        <v>#REF!</v>
      </c>
      <c r="AP12" s="143" t="e">
        <f>SUM(Rashodi!#REF!)</f>
        <v>#REF!</v>
      </c>
      <c r="AQ12" s="143" t="e">
        <f>SUM(Rashodi!#REF!)</f>
        <v>#REF!</v>
      </c>
      <c r="AR12" s="143" t="e">
        <f>SUM(Rashodi!#REF!)</f>
        <v>#REF!</v>
      </c>
    </row>
    <row r="13" spans="1:44">
      <c r="A13" s="6" t="s">
        <v>14</v>
      </c>
      <c r="B13" s="7" t="s">
        <v>16</v>
      </c>
      <c r="C13" s="11" t="e">
        <f>SUM(Rashodi!#REF!)</f>
        <v>#REF!</v>
      </c>
      <c r="D13" s="11" t="e">
        <f>SUM(Rashodi!#REF!)</f>
        <v>#REF!</v>
      </c>
      <c r="E13" s="11" t="e">
        <f>SUM(Rashodi!#REF!)</f>
        <v>#REF!</v>
      </c>
      <c r="F13" s="11" t="e">
        <f>SUM(Rashodi!#REF!)</f>
        <v>#REF!</v>
      </c>
      <c r="G13" s="11" t="e">
        <f>SUM(Rashodi!#REF!)</f>
        <v>#REF!</v>
      </c>
      <c r="H13" s="11" t="e">
        <f>SUM(Rashodi!#REF!)</f>
        <v>#REF!</v>
      </c>
      <c r="I13" s="11" t="e">
        <f>SUM(Rashodi!#REF!)</f>
        <v>#REF!</v>
      </c>
      <c r="J13" s="11" t="e">
        <f>SUM(Rashodi!#REF!)</f>
        <v>#REF!</v>
      </c>
      <c r="K13" s="11" t="e">
        <f>SUM(Rashodi!#REF!)</f>
        <v>#REF!</v>
      </c>
      <c r="L13" s="11" t="e">
        <f>SUM(Rashodi!#REF!)</f>
        <v>#REF!</v>
      </c>
      <c r="M13" s="11" t="e">
        <f>SUM(Rashodi!#REF!)</f>
        <v>#REF!</v>
      </c>
      <c r="N13" s="11" t="e">
        <f>SUM(Rashodi!#REF!)</f>
        <v>#REF!</v>
      </c>
      <c r="O13" s="11" t="e">
        <f>SUM(Rashodi!#REF!)</f>
        <v>#REF!</v>
      </c>
      <c r="P13" s="11" t="e">
        <f>SUM(Rashodi!#REF!)</f>
        <v>#REF!</v>
      </c>
      <c r="Q13" s="11" t="e">
        <f>SUM(Rashodi!#REF!)</f>
        <v>#REF!</v>
      </c>
      <c r="R13" s="11" t="e">
        <f>SUM(Rashodi!#REF!)</f>
        <v>#REF!</v>
      </c>
      <c r="S13" s="11">
        <f>SUM(Rashodi!I9424)</f>
        <v>8964520</v>
      </c>
      <c r="T13" s="11">
        <f>SUM(Rashodi!J9424)</f>
        <v>8857425</v>
      </c>
      <c r="U13" s="11">
        <f>SUM(Rashodi!K9424)</f>
        <v>94295</v>
      </c>
      <c r="V13" s="11">
        <f>SUM(Rashodi!L9424)</f>
        <v>32053</v>
      </c>
      <c r="W13" s="11">
        <f>SUM(Rashodi!M9424)</f>
        <v>0</v>
      </c>
      <c r="X13" s="11">
        <f>SUM(Rashodi!N9424)</f>
        <v>62242</v>
      </c>
      <c r="Y13" s="11">
        <f>SUM(Rashodi!O9424)</f>
        <v>12800</v>
      </c>
      <c r="Z13" s="11">
        <f>SUM(Rashodi!P9424)</f>
        <v>0</v>
      </c>
      <c r="AA13" s="11">
        <f>SUM(Rashodi!Q9424)</f>
        <v>8984509</v>
      </c>
      <c r="AB13" s="11">
        <f>SUM(Rashodi!R9424)</f>
        <v>8868405</v>
      </c>
      <c r="AC13" s="11">
        <f>SUM(Rashodi!S9424)</f>
        <v>7054215.2999999998</v>
      </c>
      <c r="AD13" s="11">
        <f>SUM(Rashodi!T9424)</f>
        <v>1814167.3333333335</v>
      </c>
      <c r="AE13" s="11">
        <f>SUM(Rashodi!U9424)</f>
        <v>661071.66666666663</v>
      </c>
      <c r="AF13" s="11">
        <f>SUM(Rashodi!V9424)</f>
        <v>616756.66666666663</v>
      </c>
      <c r="AG13" s="11">
        <f>SUM(Rashodi!W9424)</f>
        <v>536339</v>
      </c>
      <c r="AH13" s="11">
        <f>SUM(Rashodi!X9424)</f>
        <v>8868382.6333333328</v>
      </c>
      <c r="AI13" s="244">
        <f t="shared" si="5"/>
        <v>99.999747793806577</v>
      </c>
      <c r="AJ13" s="143" t="e">
        <f>SUM(Rashodi!#REF!)</f>
        <v>#REF!</v>
      </c>
      <c r="AK13" s="143" t="e">
        <f>SUM(Rashodi!#REF!)</f>
        <v>#REF!</v>
      </c>
      <c r="AL13" s="143" t="e">
        <f>SUM(Rashodi!#REF!)</f>
        <v>#REF!</v>
      </c>
      <c r="AM13" s="143" t="e">
        <f>SUM(Rashodi!#REF!)</f>
        <v>#REF!</v>
      </c>
      <c r="AN13" s="143" t="e">
        <f>SUM(Rashodi!#REF!)</f>
        <v>#REF!</v>
      </c>
      <c r="AO13" s="143" t="e">
        <f>SUM(Rashodi!#REF!)</f>
        <v>#REF!</v>
      </c>
      <c r="AP13" s="143" t="e">
        <f>SUM(Rashodi!#REF!)</f>
        <v>#REF!</v>
      </c>
      <c r="AQ13" s="143" t="e">
        <f>SUM(Rashodi!#REF!)</f>
        <v>#REF!</v>
      </c>
      <c r="AR13" s="143" t="e">
        <f>SUM(Rashodi!#REF!)</f>
        <v>#REF!</v>
      </c>
    </row>
    <row r="14" spans="1:44">
      <c r="A14" s="6" t="s">
        <v>14</v>
      </c>
      <c r="B14" s="7" t="s">
        <v>15</v>
      </c>
      <c r="C14" s="11" t="e">
        <f>SUM(Rashodi!#REF!)</f>
        <v>#REF!</v>
      </c>
      <c r="D14" s="11" t="e">
        <f>SUM(Rashodi!#REF!)</f>
        <v>#REF!</v>
      </c>
      <c r="E14" s="11" t="e">
        <f>SUM(Rashodi!#REF!)</f>
        <v>#REF!</v>
      </c>
      <c r="F14" s="11" t="e">
        <f>SUM(Rashodi!#REF!)</f>
        <v>#REF!</v>
      </c>
      <c r="G14" s="11" t="e">
        <f>SUM(Rashodi!#REF!)</f>
        <v>#REF!</v>
      </c>
      <c r="H14" s="11" t="e">
        <f>SUM(Rashodi!#REF!)</f>
        <v>#REF!</v>
      </c>
      <c r="I14" s="11" t="e">
        <f>SUM(Rashodi!#REF!)</f>
        <v>#REF!</v>
      </c>
      <c r="J14" s="11" t="e">
        <f>SUM(Rashodi!#REF!)</f>
        <v>#REF!</v>
      </c>
      <c r="K14" s="11" t="e">
        <f>SUM(Rashodi!#REF!)</f>
        <v>#REF!</v>
      </c>
      <c r="L14" s="11" t="e">
        <f>SUM(Rashodi!#REF!)</f>
        <v>#REF!</v>
      </c>
      <c r="M14" s="11" t="e">
        <f>SUM(Rashodi!#REF!)</f>
        <v>#REF!</v>
      </c>
      <c r="N14" s="11" t="e">
        <f>SUM(Rashodi!#REF!)</f>
        <v>#REF!</v>
      </c>
      <c r="O14" s="11" t="e">
        <f>SUM(Rashodi!#REF!)</f>
        <v>#REF!</v>
      </c>
      <c r="P14" s="11" t="e">
        <f>SUM(Rashodi!#REF!)</f>
        <v>#REF!</v>
      </c>
      <c r="Q14" s="11" t="e">
        <f>SUM(Rashodi!#REF!)</f>
        <v>#REF!</v>
      </c>
      <c r="R14" s="11" t="e">
        <f>SUM(Rashodi!#REF!)</f>
        <v>#REF!</v>
      </c>
      <c r="S14" s="11">
        <f>SUM(Rashodi!I9574)</f>
        <v>2690127</v>
      </c>
      <c r="T14" s="11">
        <f>SUM(Rashodi!J9574)</f>
        <v>2667449</v>
      </c>
      <c r="U14" s="11">
        <f>SUM(Rashodi!K9574)</f>
        <v>22678</v>
      </c>
      <c r="V14" s="11">
        <f>SUM(Rashodi!L9574)</f>
        <v>1000</v>
      </c>
      <c r="W14" s="11">
        <f>SUM(Rashodi!M9574)</f>
        <v>0</v>
      </c>
      <c r="X14" s="11">
        <f>SUM(Rashodi!N9574)</f>
        <v>21678</v>
      </c>
      <c r="Y14" s="11">
        <f>SUM(Rashodi!O9574)</f>
        <v>0</v>
      </c>
      <c r="Z14" s="11">
        <f>SUM(Rashodi!P9574)</f>
        <v>0</v>
      </c>
      <c r="AA14" s="11">
        <f>SUM(Rashodi!Q9574)</f>
        <v>2777081</v>
      </c>
      <c r="AB14" s="11">
        <f>SUM(Rashodi!R9574)</f>
        <v>2750585</v>
      </c>
      <c r="AC14" s="11">
        <f>SUM(Rashodi!S9574)</f>
        <v>2014442</v>
      </c>
      <c r="AD14" s="11">
        <f>SUM(Rashodi!T9574)</f>
        <v>723643</v>
      </c>
      <c r="AE14" s="11">
        <f>SUM(Rashodi!U9574)</f>
        <v>361366</v>
      </c>
      <c r="AF14" s="11">
        <f>SUM(Rashodi!V9574)</f>
        <v>134429</v>
      </c>
      <c r="AG14" s="11">
        <f>SUM(Rashodi!W9574)</f>
        <v>227848</v>
      </c>
      <c r="AH14" s="11">
        <f>SUM(Rashodi!X9574)</f>
        <v>2738085</v>
      </c>
      <c r="AI14" s="244">
        <f t="shared" si="5"/>
        <v>99.545551219104297</v>
      </c>
      <c r="AJ14" s="143" t="e">
        <f>SUM(Rashodi!#REF!)</f>
        <v>#REF!</v>
      </c>
      <c r="AK14" s="143" t="e">
        <f>SUM(Rashodi!#REF!)</f>
        <v>#REF!</v>
      </c>
      <c r="AL14" s="143" t="e">
        <f>SUM(Rashodi!#REF!)</f>
        <v>#REF!</v>
      </c>
      <c r="AM14" s="143" t="e">
        <f>SUM(Rashodi!#REF!)</f>
        <v>#REF!</v>
      </c>
      <c r="AN14" s="143" t="e">
        <f>SUM(Rashodi!#REF!)</f>
        <v>#REF!</v>
      </c>
      <c r="AO14" s="143" t="e">
        <f>SUM(Rashodi!#REF!)</f>
        <v>#REF!</v>
      </c>
      <c r="AP14" s="143" t="e">
        <f>SUM(Rashodi!#REF!)</f>
        <v>#REF!</v>
      </c>
      <c r="AQ14" s="143" t="e">
        <f>SUM(Rashodi!#REF!)</f>
        <v>#REF!</v>
      </c>
      <c r="AR14" s="143" t="e">
        <f>SUM(Rashodi!#REF!)</f>
        <v>#REF!</v>
      </c>
    </row>
    <row r="15" spans="1:44">
      <c r="A15" s="6" t="s">
        <v>14</v>
      </c>
      <c r="B15" s="7" t="s">
        <v>3260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>
        <f>SUM(Rashodi!I9654)</f>
        <v>0</v>
      </c>
      <c r="T15" s="11">
        <f>SUM(Rashodi!J9654)</f>
        <v>0</v>
      </c>
      <c r="U15" s="11">
        <f>SUM(Rashodi!K9654)</f>
        <v>0</v>
      </c>
      <c r="V15" s="11">
        <f>SUM(Rashodi!L9654)</f>
        <v>0</v>
      </c>
      <c r="W15" s="11">
        <f>SUM(Rashodi!M9654)</f>
        <v>0</v>
      </c>
      <c r="X15" s="11">
        <f>SUM(Rashodi!N9654)</f>
        <v>0</v>
      </c>
      <c r="Y15" s="11">
        <f>SUM(Rashodi!O9654)</f>
        <v>0</v>
      </c>
      <c r="Z15" s="11">
        <f>SUM(Rashodi!P9654)</f>
        <v>0</v>
      </c>
      <c r="AA15" s="11">
        <f>SUM(Rashodi!Q9654)</f>
        <v>2500000</v>
      </c>
      <c r="AB15" s="11">
        <f>SUM(Rashodi!R9654)</f>
        <v>2500000</v>
      </c>
      <c r="AC15" s="11">
        <f>SUM(Rashodi!S9654)</f>
        <v>0</v>
      </c>
      <c r="AD15" s="11">
        <f>SUM(Rashodi!T9654)</f>
        <v>0</v>
      </c>
      <c r="AE15" s="11">
        <f>SUM(Rashodi!U9654)</f>
        <v>0</v>
      </c>
      <c r="AF15" s="11">
        <f>SUM(Rashodi!V9654)</f>
        <v>0</v>
      </c>
      <c r="AG15" s="11">
        <f>SUM(Rashodi!W9654)</f>
        <v>0</v>
      </c>
      <c r="AH15" s="11">
        <f>SUM(Rashodi!X9654)</f>
        <v>0</v>
      </c>
      <c r="AI15" s="244">
        <f t="shared" si="5"/>
        <v>0</v>
      </c>
      <c r="AJ15" s="143" t="e">
        <f>SUM(Rashodi!#REF!)</f>
        <v>#REF!</v>
      </c>
      <c r="AK15" s="143" t="e">
        <f>SUM(Rashodi!#REF!)</f>
        <v>#REF!</v>
      </c>
      <c r="AL15" s="143" t="e">
        <f>SUM(Rashodi!#REF!)</f>
        <v>#REF!</v>
      </c>
      <c r="AM15" s="143" t="e">
        <f>SUM(Rashodi!#REF!)</f>
        <v>#REF!</v>
      </c>
      <c r="AN15" s="143" t="e">
        <f>SUM(Rashodi!#REF!)</f>
        <v>#REF!</v>
      </c>
      <c r="AO15" s="143" t="e">
        <f>SUM(Rashodi!#REF!)</f>
        <v>#REF!</v>
      </c>
      <c r="AP15" s="143" t="e">
        <f>SUM(Rashodi!#REF!)</f>
        <v>#REF!</v>
      </c>
      <c r="AQ15" s="143" t="e">
        <f>SUM(Rashodi!#REF!)</f>
        <v>#REF!</v>
      </c>
      <c r="AR15" s="143" t="e">
        <f>SUM(Rashodi!#REF!)</f>
        <v>#REF!</v>
      </c>
    </row>
    <row r="16" spans="1:44">
      <c r="A16" s="3" t="s">
        <v>2625</v>
      </c>
      <c r="B16" s="3" t="s">
        <v>21</v>
      </c>
      <c r="C16" s="10" t="e">
        <f t="shared" ref="C16:J16" si="10">SUM(C17)</f>
        <v>#REF!</v>
      </c>
      <c r="D16" s="10" t="e">
        <f t="shared" si="10"/>
        <v>#REF!</v>
      </c>
      <c r="E16" s="10" t="e">
        <f t="shared" si="10"/>
        <v>#REF!</v>
      </c>
      <c r="F16" s="10" t="e">
        <f t="shared" si="10"/>
        <v>#REF!</v>
      </c>
      <c r="G16" s="10" t="e">
        <f t="shared" si="10"/>
        <v>#REF!</v>
      </c>
      <c r="H16" s="10" t="e">
        <f t="shared" si="10"/>
        <v>#REF!</v>
      </c>
      <c r="I16" s="10" t="e">
        <f t="shared" si="10"/>
        <v>#REF!</v>
      </c>
      <c r="J16" s="10" t="e">
        <f t="shared" si="10"/>
        <v>#REF!</v>
      </c>
      <c r="K16" s="10" t="e">
        <f t="shared" ref="K16:R16" si="11">SUM(K17)</f>
        <v>#REF!</v>
      </c>
      <c r="L16" s="10" t="e">
        <f t="shared" si="11"/>
        <v>#REF!</v>
      </c>
      <c r="M16" s="10" t="e">
        <f t="shared" si="11"/>
        <v>#REF!</v>
      </c>
      <c r="N16" s="10" t="e">
        <f t="shared" si="11"/>
        <v>#REF!</v>
      </c>
      <c r="O16" s="10" t="e">
        <f t="shared" si="11"/>
        <v>#REF!</v>
      </c>
      <c r="P16" s="10" t="e">
        <f t="shared" si="11"/>
        <v>#REF!</v>
      </c>
      <c r="Q16" s="10" t="e">
        <f t="shared" si="11"/>
        <v>#REF!</v>
      </c>
      <c r="R16" s="10" t="e">
        <f t="shared" si="11"/>
        <v>#REF!</v>
      </c>
      <c r="S16" s="10">
        <f t="shared" ref="S16:AH16" si="12">SUM(S17)</f>
        <v>43919567</v>
      </c>
      <c r="T16" s="10">
        <f t="shared" si="12"/>
        <v>42618799</v>
      </c>
      <c r="U16" s="10">
        <f t="shared" si="12"/>
        <v>1250768</v>
      </c>
      <c r="V16" s="10">
        <f t="shared" si="12"/>
        <v>664573</v>
      </c>
      <c r="W16" s="10">
        <f t="shared" si="12"/>
        <v>1621</v>
      </c>
      <c r="X16" s="10">
        <f t="shared" si="12"/>
        <v>584574</v>
      </c>
      <c r="Y16" s="10">
        <f t="shared" si="12"/>
        <v>50000</v>
      </c>
      <c r="Z16" s="10">
        <f t="shared" si="12"/>
        <v>0</v>
      </c>
      <c r="AA16" s="10">
        <f t="shared" si="12"/>
        <v>48021097</v>
      </c>
      <c r="AB16" s="10">
        <f t="shared" si="12"/>
        <v>46212333</v>
      </c>
      <c r="AC16" s="10">
        <f t="shared" si="12"/>
        <v>36556742</v>
      </c>
      <c r="AD16" s="10">
        <f t="shared" si="12"/>
        <v>9655576.4900000002</v>
      </c>
      <c r="AE16" s="10">
        <f t="shared" si="12"/>
        <v>3950479.4966666666</v>
      </c>
      <c r="AF16" s="10">
        <f t="shared" si="12"/>
        <v>3285394.9966666666</v>
      </c>
      <c r="AG16" s="10">
        <f t="shared" si="12"/>
        <v>2419701.9966666666</v>
      </c>
      <c r="AH16" s="10">
        <f t="shared" si="12"/>
        <v>46212318.490000002</v>
      </c>
      <c r="AI16" s="243">
        <f t="shared" si="5"/>
        <v>99.999968601455379</v>
      </c>
      <c r="AJ16" s="143" t="e">
        <f t="shared" ref="AJ16:AR16" si="13">SUM(AJ17)</f>
        <v>#REF!</v>
      </c>
      <c r="AK16" s="143" t="e">
        <f t="shared" si="13"/>
        <v>#REF!</v>
      </c>
      <c r="AL16" s="143" t="e">
        <f t="shared" si="13"/>
        <v>#REF!</v>
      </c>
      <c r="AM16" s="143" t="e">
        <f t="shared" si="13"/>
        <v>#REF!</v>
      </c>
      <c r="AN16" s="143" t="e">
        <f t="shared" si="13"/>
        <v>#REF!</v>
      </c>
      <c r="AO16" s="143" t="e">
        <f t="shared" si="13"/>
        <v>#REF!</v>
      </c>
      <c r="AP16" s="143" t="e">
        <f t="shared" si="13"/>
        <v>#REF!</v>
      </c>
      <c r="AQ16" s="143" t="e">
        <f t="shared" si="13"/>
        <v>#REF!</v>
      </c>
      <c r="AR16" s="143" t="e">
        <f t="shared" si="13"/>
        <v>#REF!</v>
      </c>
    </row>
    <row r="17" spans="1:44">
      <c r="A17" s="4" t="s">
        <v>2626</v>
      </c>
      <c r="B17" s="5" t="s">
        <v>22</v>
      </c>
      <c r="C17" s="11" t="e">
        <f>SUM(Rashodi!#REF!)</f>
        <v>#REF!</v>
      </c>
      <c r="D17" s="11" t="e">
        <f>SUM(Rashodi!#REF!)</f>
        <v>#REF!</v>
      </c>
      <c r="E17" s="11" t="e">
        <f>SUM(Rashodi!#REF!)</f>
        <v>#REF!</v>
      </c>
      <c r="F17" s="11" t="e">
        <f>SUM(Rashodi!#REF!)</f>
        <v>#REF!</v>
      </c>
      <c r="G17" s="11" t="e">
        <f>SUM(Rashodi!#REF!)</f>
        <v>#REF!</v>
      </c>
      <c r="H17" s="11" t="e">
        <f>SUM(Rashodi!#REF!)</f>
        <v>#REF!</v>
      </c>
      <c r="I17" s="11" t="e">
        <f>SUM(Rashodi!#REF!)</f>
        <v>#REF!</v>
      </c>
      <c r="J17" s="11" t="e">
        <f>SUM(Rashodi!#REF!)</f>
        <v>#REF!</v>
      </c>
      <c r="K17" s="11" t="e">
        <f>SUM(Rashodi!#REF!)</f>
        <v>#REF!</v>
      </c>
      <c r="L17" s="11" t="e">
        <f>SUM(Rashodi!#REF!)</f>
        <v>#REF!</v>
      </c>
      <c r="M17" s="11" t="e">
        <f>SUM(Rashodi!#REF!)</f>
        <v>#REF!</v>
      </c>
      <c r="N17" s="11" t="e">
        <f>SUM(Rashodi!#REF!)</f>
        <v>#REF!</v>
      </c>
      <c r="O17" s="11" t="e">
        <f>SUM(Rashodi!#REF!)</f>
        <v>#REF!</v>
      </c>
      <c r="P17" s="11" t="e">
        <f>SUM(Rashodi!#REF!)</f>
        <v>#REF!</v>
      </c>
      <c r="Q17" s="11" t="e">
        <f>SUM(Rashodi!#REF!)</f>
        <v>#REF!</v>
      </c>
      <c r="R17" s="11" t="e">
        <f>SUM(Rashodi!#REF!)</f>
        <v>#REF!</v>
      </c>
      <c r="S17" s="11">
        <f>SUM(Rashodi!I9724)</f>
        <v>43919567</v>
      </c>
      <c r="T17" s="11">
        <f>SUM(Rashodi!J9724)</f>
        <v>42618799</v>
      </c>
      <c r="U17" s="11">
        <f>SUM(Rashodi!K9724)</f>
        <v>1250768</v>
      </c>
      <c r="V17" s="11">
        <f>SUM(Rashodi!L9724)</f>
        <v>664573</v>
      </c>
      <c r="W17" s="11">
        <f>SUM(Rashodi!M9724)</f>
        <v>1621</v>
      </c>
      <c r="X17" s="11">
        <f>SUM(Rashodi!N9724)</f>
        <v>584574</v>
      </c>
      <c r="Y17" s="11">
        <f>SUM(Rashodi!O9724)</f>
        <v>50000</v>
      </c>
      <c r="Z17" s="11">
        <f>SUM(Rashodi!P9724)</f>
        <v>0</v>
      </c>
      <c r="AA17" s="11">
        <f>SUM(Rashodi!Q9724)</f>
        <v>48021097</v>
      </c>
      <c r="AB17" s="11">
        <f>SUM(Rashodi!R9724)</f>
        <v>46212333</v>
      </c>
      <c r="AC17" s="11">
        <f>SUM(Rashodi!S9724)</f>
        <v>36556742</v>
      </c>
      <c r="AD17" s="11">
        <f>SUM(Rashodi!T9724)</f>
        <v>9655576.4900000002</v>
      </c>
      <c r="AE17" s="11">
        <f>SUM(Rashodi!U9724)</f>
        <v>3950479.4966666666</v>
      </c>
      <c r="AF17" s="11">
        <f>SUM(Rashodi!V9724)</f>
        <v>3285394.9966666666</v>
      </c>
      <c r="AG17" s="11">
        <f>SUM(Rashodi!W9724)</f>
        <v>2419701.9966666666</v>
      </c>
      <c r="AH17" s="11">
        <f>SUM(Rashodi!X9724)</f>
        <v>46212318.490000002</v>
      </c>
      <c r="AI17" s="244">
        <f t="shared" si="5"/>
        <v>99.999968601455379</v>
      </c>
      <c r="AJ17" s="143" t="e">
        <f>SUM(Rashodi!#REF!)</f>
        <v>#REF!</v>
      </c>
      <c r="AK17" s="143" t="e">
        <f>SUM(Rashodi!#REF!)</f>
        <v>#REF!</v>
      </c>
      <c r="AL17" s="143" t="e">
        <f>SUM(Rashodi!#REF!)</f>
        <v>#REF!</v>
      </c>
      <c r="AM17" s="143" t="e">
        <f>SUM(Rashodi!#REF!)</f>
        <v>#REF!</v>
      </c>
      <c r="AN17" s="143" t="e">
        <f>SUM(Rashodi!#REF!)</f>
        <v>#REF!</v>
      </c>
      <c r="AO17" s="143" t="e">
        <f>SUM(Rashodi!#REF!)</f>
        <v>#REF!</v>
      </c>
      <c r="AP17" s="143" t="e">
        <f>SUM(Rashodi!#REF!)</f>
        <v>#REF!</v>
      </c>
      <c r="AQ17" s="143" t="e">
        <f>SUM(Rashodi!#REF!)</f>
        <v>#REF!</v>
      </c>
      <c r="AR17" s="143" t="e">
        <f>SUM(Rashodi!#REF!)</f>
        <v>#REF!</v>
      </c>
    </row>
    <row r="18" spans="1:44">
      <c r="A18" s="3" t="s">
        <v>2627</v>
      </c>
      <c r="B18" s="3" t="s">
        <v>23</v>
      </c>
      <c r="C18" s="10" t="e">
        <f t="shared" ref="C18:J18" si="14">SUM(C19:C27)</f>
        <v>#REF!</v>
      </c>
      <c r="D18" s="10" t="e">
        <f t="shared" si="14"/>
        <v>#REF!</v>
      </c>
      <c r="E18" s="10" t="e">
        <f t="shared" si="14"/>
        <v>#REF!</v>
      </c>
      <c r="F18" s="10" t="e">
        <f t="shared" si="14"/>
        <v>#REF!</v>
      </c>
      <c r="G18" s="10" t="e">
        <f t="shared" si="14"/>
        <v>#REF!</v>
      </c>
      <c r="H18" s="10" t="e">
        <f t="shared" si="14"/>
        <v>#REF!</v>
      </c>
      <c r="I18" s="10" t="e">
        <f t="shared" si="14"/>
        <v>#REF!</v>
      </c>
      <c r="J18" s="10" t="e">
        <f t="shared" si="14"/>
        <v>#REF!</v>
      </c>
      <c r="K18" s="10" t="e">
        <f t="shared" ref="K18:R18" si="15">SUM(K19:K27)</f>
        <v>#REF!</v>
      </c>
      <c r="L18" s="10" t="e">
        <f t="shared" si="15"/>
        <v>#REF!</v>
      </c>
      <c r="M18" s="10" t="e">
        <f t="shared" si="15"/>
        <v>#REF!</v>
      </c>
      <c r="N18" s="10" t="e">
        <f t="shared" si="15"/>
        <v>#REF!</v>
      </c>
      <c r="O18" s="10" t="e">
        <f t="shared" si="15"/>
        <v>#REF!</v>
      </c>
      <c r="P18" s="10" t="e">
        <f t="shared" si="15"/>
        <v>#REF!</v>
      </c>
      <c r="Q18" s="10" t="e">
        <f t="shared" si="15"/>
        <v>#REF!</v>
      </c>
      <c r="R18" s="10" t="e">
        <f t="shared" si="15"/>
        <v>#REF!</v>
      </c>
      <c r="S18" s="10">
        <f t="shared" ref="S18:Z18" si="16">SUM(S19:S27)</f>
        <v>98341828</v>
      </c>
      <c r="T18" s="10">
        <f t="shared" si="16"/>
        <v>67336526</v>
      </c>
      <c r="U18" s="10">
        <f t="shared" si="16"/>
        <v>23813252</v>
      </c>
      <c r="V18" s="10">
        <f t="shared" si="16"/>
        <v>16346487</v>
      </c>
      <c r="W18" s="10">
        <f t="shared" si="16"/>
        <v>441725</v>
      </c>
      <c r="X18" s="10">
        <f t="shared" si="16"/>
        <v>7025040</v>
      </c>
      <c r="Y18" s="10">
        <f t="shared" si="16"/>
        <v>7192050</v>
      </c>
      <c r="Z18" s="10">
        <f t="shared" si="16"/>
        <v>0</v>
      </c>
      <c r="AA18" s="10">
        <f>SUM(AA19:AA27)</f>
        <v>120543529</v>
      </c>
      <c r="AB18" s="10">
        <f t="shared" ref="AB18:AH18" si="17">SUM(AB19:AB27)</f>
        <v>83291245</v>
      </c>
      <c r="AC18" s="10">
        <f t="shared" si="17"/>
        <v>60478431.416666672</v>
      </c>
      <c r="AD18" s="10">
        <f t="shared" si="17"/>
        <v>22801405</v>
      </c>
      <c r="AE18" s="10">
        <f t="shared" si="17"/>
        <v>7818973.5</v>
      </c>
      <c r="AF18" s="10">
        <f t="shared" si="17"/>
        <v>6262734.5</v>
      </c>
      <c r="AG18" s="10">
        <f t="shared" si="17"/>
        <v>8719697</v>
      </c>
      <c r="AH18" s="10">
        <f t="shared" si="17"/>
        <v>83279836.416666657</v>
      </c>
      <c r="AI18" s="243">
        <f t="shared" si="5"/>
        <v>99.986302782083101</v>
      </c>
      <c r="AJ18" s="143" t="e">
        <f t="shared" ref="AJ18:AR18" si="18">SUM(AJ19:AJ27)</f>
        <v>#REF!</v>
      </c>
      <c r="AK18" s="143" t="e">
        <f t="shared" si="18"/>
        <v>#REF!</v>
      </c>
      <c r="AL18" s="143" t="e">
        <f t="shared" si="18"/>
        <v>#REF!</v>
      </c>
      <c r="AM18" s="143" t="e">
        <f t="shared" si="18"/>
        <v>#REF!</v>
      </c>
      <c r="AN18" s="143" t="e">
        <f t="shared" si="18"/>
        <v>#REF!</v>
      </c>
      <c r="AO18" s="143" t="e">
        <f t="shared" si="18"/>
        <v>#REF!</v>
      </c>
      <c r="AP18" s="143" t="e">
        <f t="shared" si="18"/>
        <v>#REF!</v>
      </c>
      <c r="AQ18" s="143" t="e">
        <f t="shared" si="18"/>
        <v>#REF!</v>
      </c>
      <c r="AR18" s="143" t="e">
        <f t="shared" si="18"/>
        <v>#REF!</v>
      </c>
    </row>
    <row r="19" spans="1:44">
      <c r="A19" s="4" t="s">
        <v>2628</v>
      </c>
      <c r="B19" s="5" t="s">
        <v>24</v>
      </c>
      <c r="C19" s="11" t="e">
        <f>SUM(Rashodi!#REF!)</f>
        <v>#REF!</v>
      </c>
      <c r="D19" s="11" t="e">
        <f>SUM(Rashodi!#REF!)</f>
        <v>#REF!</v>
      </c>
      <c r="E19" s="11" t="e">
        <f>SUM(Rashodi!#REF!)</f>
        <v>#REF!</v>
      </c>
      <c r="F19" s="11" t="e">
        <f>SUM(Rashodi!#REF!)</f>
        <v>#REF!</v>
      </c>
      <c r="G19" s="11" t="e">
        <f>SUM(Rashodi!#REF!)</f>
        <v>#REF!</v>
      </c>
      <c r="H19" s="11" t="e">
        <f>SUM(Rashodi!#REF!)</f>
        <v>#REF!</v>
      </c>
      <c r="I19" s="11" t="e">
        <f>SUM(Rashodi!#REF!)</f>
        <v>#REF!</v>
      </c>
      <c r="J19" s="11" t="e">
        <f>SUM(Rashodi!#REF!)</f>
        <v>#REF!</v>
      </c>
      <c r="K19" s="11" t="e">
        <f>SUM(Rashodi!#REF!)</f>
        <v>#REF!</v>
      </c>
      <c r="L19" s="11" t="e">
        <f>SUM(Rashodi!#REF!)</f>
        <v>#REF!</v>
      </c>
      <c r="M19" s="11" t="e">
        <f>SUM(Rashodi!#REF!)</f>
        <v>#REF!</v>
      </c>
      <c r="N19" s="11" t="e">
        <f>SUM(Rashodi!#REF!)</f>
        <v>#REF!</v>
      </c>
      <c r="O19" s="11" t="e">
        <f>SUM(Rashodi!#REF!)</f>
        <v>#REF!</v>
      </c>
      <c r="P19" s="11" t="e">
        <f>SUM(Rashodi!#REF!)</f>
        <v>#REF!</v>
      </c>
      <c r="Q19" s="11" t="e">
        <f>SUM(Rashodi!#REF!)</f>
        <v>#REF!</v>
      </c>
      <c r="R19" s="11" t="e">
        <f>SUM(Rashodi!#REF!)</f>
        <v>#REF!</v>
      </c>
      <c r="S19" s="11">
        <f>SUM(Rashodi!I9824)</f>
        <v>2175721</v>
      </c>
      <c r="T19" s="11">
        <f>SUM(Rashodi!J9824)</f>
        <v>368092</v>
      </c>
      <c r="U19" s="11">
        <f>SUM(Rashodi!K9824)</f>
        <v>1797629</v>
      </c>
      <c r="V19" s="11">
        <f>SUM(Rashodi!L9824)</f>
        <v>866279</v>
      </c>
      <c r="W19" s="11">
        <f>SUM(Rashodi!M9824)</f>
        <v>42610</v>
      </c>
      <c r="X19" s="11">
        <f>SUM(Rashodi!N9824)</f>
        <v>888740</v>
      </c>
      <c r="Y19" s="11">
        <f>SUM(Rashodi!O9824)</f>
        <v>10000</v>
      </c>
      <c r="Z19" s="11">
        <f>SUM(Rashodi!P9824)</f>
        <v>0</v>
      </c>
      <c r="AA19" s="11">
        <f>SUM(Rashodi!Q9824)</f>
        <v>3153349</v>
      </c>
      <c r="AB19" s="11">
        <f>SUM(Rashodi!R9824)</f>
        <v>695216</v>
      </c>
      <c r="AC19" s="11">
        <f>SUM(Rashodi!S9824)</f>
        <v>648180.33333333326</v>
      </c>
      <c r="AD19" s="11">
        <f>SUM(Rashodi!T9824)</f>
        <v>47036</v>
      </c>
      <c r="AE19" s="11">
        <f>SUM(Rashodi!U9824)</f>
        <v>29411</v>
      </c>
      <c r="AF19" s="11">
        <f>SUM(Rashodi!V9824)</f>
        <v>14568</v>
      </c>
      <c r="AG19" s="11">
        <f>SUM(Rashodi!W9824)</f>
        <v>3057</v>
      </c>
      <c r="AH19" s="11">
        <f>SUM(Rashodi!X9824)</f>
        <v>695216.33333333326</v>
      </c>
      <c r="AI19" s="244">
        <f t="shared" si="5"/>
        <v>100.00004794672925</v>
      </c>
      <c r="AJ19" s="143" t="e">
        <f>SUM(Rashodi!#REF!)</f>
        <v>#REF!</v>
      </c>
      <c r="AK19" s="143" t="e">
        <f>SUM(Rashodi!#REF!)</f>
        <v>#REF!</v>
      </c>
      <c r="AL19" s="143" t="e">
        <f>SUM(Rashodi!#REF!)</f>
        <v>#REF!</v>
      </c>
      <c r="AM19" s="143" t="e">
        <f>SUM(Rashodi!#REF!)</f>
        <v>#REF!</v>
      </c>
      <c r="AN19" s="143" t="e">
        <f>SUM(Rashodi!#REF!)</f>
        <v>#REF!</v>
      </c>
      <c r="AO19" s="143" t="e">
        <f>SUM(Rashodi!#REF!)</f>
        <v>#REF!</v>
      </c>
      <c r="AP19" s="143" t="e">
        <f>SUM(Rashodi!#REF!)</f>
        <v>#REF!</v>
      </c>
      <c r="AQ19" s="143" t="e">
        <f>SUM(Rashodi!#REF!)</f>
        <v>#REF!</v>
      </c>
      <c r="AR19" s="143" t="e">
        <f>SUM(Rashodi!#REF!)</f>
        <v>#REF!</v>
      </c>
    </row>
    <row r="20" spans="1:44">
      <c r="A20" s="4" t="s">
        <v>2629</v>
      </c>
      <c r="B20" s="5" t="s">
        <v>25</v>
      </c>
      <c r="C20" s="11" t="e">
        <f>SUM(Rashodi!#REF!)</f>
        <v>#REF!</v>
      </c>
      <c r="D20" s="11" t="e">
        <f>SUM(Rashodi!#REF!)</f>
        <v>#REF!</v>
      </c>
      <c r="E20" s="11" t="e">
        <f>SUM(Rashodi!#REF!)</f>
        <v>#REF!</v>
      </c>
      <c r="F20" s="11" t="e">
        <f>SUM(Rashodi!#REF!)</f>
        <v>#REF!</v>
      </c>
      <c r="G20" s="11" t="e">
        <f>SUM(Rashodi!#REF!)</f>
        <v>#REF!</v>
      </c>
      <c r="H20" s="11" t="e">
        <f>SUM(Rashodi!#REF!)</f>
        <v>#REF!</v>
      </c>
      <c r="I20" s="11" t="e">
        <f>SUM(Rashodi!#REF!)</f>
        <v>#REF!</v>
      </c>
      <c r="J20" s="11" t="e">
        <f>SUM(Rashodi!#REF!)</f>
        <v>#REF!</v>
      </c>
      <c r="K20" s="11" t="e">
        <f>SUM(Rashodi!#REF!)</f>
        <v>#REF!</v>
      </c>
      <c r="L20" s="11" t="e">
        <f>SUM(Rashodi!#REF!)</f>
        <v>#REF!</v>
      </c>
      <c r="M20" s="11" t="e">
        <f>SUM(Rashodi!#REF!)</f>
        <v>#REF!</v>
      </c>
      <c r="N20" s="11" t="e">
        <f>SUM(Rashodi!#REF!)</f>
        <v>#REF!</v>
      </c>
      <c r="O20" s="11" t="e">
        <f>SUM(Rashodi!#REF!)</f>
        <v>#REF!</v>
      </c>
      <c r="P20" s="11" t="e">
        <f>SUM(Rashodi!#REF!)</f>
        <v>#REF!</v>
      </c>
      <c r="Q20" s="11" t="e">
        <f>SUM(Rashodi!#REF!)</f>
        <v>#REF!</v>
      </c>
      <c r="R20" s="11" t="e">
        <f>SUM(Rashodi!#REF!)</f>
        <v>#REF!</v>
      </c>
      <c r="S20" s="11">
        <f>SUM(Rashodi!I9874)</f>
        <v>20339188</v>
      </c>
      <c r="T20" s="11">
        <f>SUM(Rashodi!J9874)</f>
        <v>19016834</v>
      </c>
      <c r="U20" s="11">
        <f>SUM(Rashodi!K9874)</f>
        <v>1309254</v>
      </c>
      <c r="V20" s="11">
        <f>SUM(Rashodi!L9874)</f>
        <v>990354</v>
      </c>
      <c r="W20" s="11">
        <f>SUM(Rashodi!M9874)</f>
        <v>5000</v>
      </c>
      <c r="X20" s="11">
        <f>SUM(Rashodi!N9874)</f>
        <v>313900</v>
      </c>
      <c r="Y20" s="11">
        <f>SUM(Rashodi!O9874)</f>
        <v>13100</v>
      </c>
      <c r="Z20" s="11">
        <f>SUM(Rashodi!P9874)</f>
        <v>0</v>
      </c>
      <c r="AA20" s="11">
        <f>SUM(Rashodi!Q9874)</f>
        <v>23891254</v>
      </c>
      <c r="AB20" s="11">
        <f>SUM(Rashodi!R9874)</f>
        <v>21598952</v>
      </c>
      <c r="AC20" s="11">
        <f>SUM(Rashodi!S9874)</f>
        <v>15343488.75</v>
      </c>
      <c r="AD20" s="11">
        <f>SUM(Rashodi!T9874)</f>
        <v>6255458</v>
      </c>
      <c r="AE20" s="11">
        <f>SUM(Rashodi!U9874)</f>
        <v>2280738</v>
      </c>
      <c r="AF20" s="11">
        <f>SUM(Rashodi!V9874)</f>
        <v>2128337</v>
      </c>
      <c r="AG20" s="11">
        <f>SUM(Rashodi!W9874)</f>
        <v>1846383</v>
      </c>
      <c r="AH20" s="11">
        <f>SUM(Rashodi!X9874)</f>
        <v>21598946.75</v>
      </c>
      <c r="AI20" s="244">
        <f t="shared" si="5"/>
        <v>99.999975693265114</v>
      </c>
      <c r="AJ20" s="143" t="e">
        <f>SUM(Rashodi!#REF!)</f>
        <v>#REF!</v>
      </c>
      <c r="AK20" s="143" t="e">
        <f>SUM(Rashodi!#REF!)</f>
        <v>#REF!</v>
      </c>
      <c r="AL20" s="143" t="e">
        <f>SUM(Rashodi!#REF!)</f>
        <v>#REF!</v>
      </c>
      <c r="AM20" s="143" t="e">
        <f>SUM(Rashodi!#REF!)</f>
        <v>#REF!</v>
      </c>
      <c r="AN20" s="143" t="e">
        <f>SUM(Rashodi!#REF!)</f>
        <v>#REF!</v>
      </c>
      <c r="AO20" s="143" t="e">
        <f>SUM(Rashodi!#REF!)</f>
        <v>#REF!</v>
      </c>
      <c r="AP20" s="143" t="e">
        <f>SUM(Rashodi!#REF!)</f>
        <v>#REF!</v>
      </c>
      <c r="AQ20" s="143" t="e">
        <f>SUM(Rashodi!#REF!)</f>
        <v>#REF!</v>
      </c>
      <c r="AR20" s="143" t="e">
        <f>SUM(Rashodi!#REF!)</f>
        <v>#REF!</v>
      </c>
    </row>
    <row r="21" spans="1:44">
      <c r="A21" s="4" t="s">
        <v>2630</v>
      </c>
      <c r="B21" s="5" t="s">
        <v>26</v>
      </c>
      <c r="C21" s="11" t="e">
        <f>SUM(Rashodi!#REF!)</f>
        <v>#REF!</v>
      </c>
      <c r="D21" s="11" t="e">
        <f>SUM(Rashodi!#REF!)</f>
        <v>#REF!</v>
      </c>
      <c r="E21" s="11" t="e">
        <f>SUM(Rashodi!#REF!)</f>
        <v>#REF!</v>
      </c>
      <c r="F21" s="11" t="e">
        <f>SUM(Rashodi!#REF!)</f>
        <v>#REF!</v>
      </c>
      <c r="G21" s="11" t="e">
        <f>SUM(Rashodi!#REF!)</f>
        <v>#REF!</v>
      </c>
      <c r="H21" s="11" t="e">
        <f>SUM(Rashodi!#REF!)</f>
        <v>#REF!</v>
      </c>
      <c r="I21" s="11" t="e">
        <f>SUM(Rashodi!#REF!)</f>
        <v>#REF!</v>
      </c>
      <c r="J21" s="11" t="e">
        <f>SUM(Rashodi!#REF!)</f>
        <v>#REF!</v>
      </c>
      <c r="K21" s="11" t="e">
        <f>SUM(Rashodi!#REF!)</f>
        <v>#REF!</v>
      </c>
      <c r="L21" s="11" t="e">
        <f>SUM(Rashodi!#REF!)</f>
        <v>#REF!</v>
      </c>
      <c r="M21" s="11" t="e">
        <f>SUM(Rashodi!#REF!)</f>
        <v>#REF!</v>
      </c>
      <c r="N21" s="11" t="e">
        <f>SUM(Rashodi!#REF!)</f>
        <v>#REF!</v>
      </c>
      <c r="O21" s="11" t="e">
        <f>SUM(Rashodi!#REF!)</f>
        <v>#REF!</v>
      </c>
      <c r="P21" s="11" t="e">
        <f>SUM(Rashodi!#REF!)</f>
        <v>#REF!</v>
      </c>
      <c r="Q21" s="11" t="e">
        <f>SUM(Rashodi!#REF!)</f>
        <v>#REF!</v>
      </c>
      <c r="R21" s="11" t="e">
        <f>SUM(Rashodi!#REF!)</f>
        <v>#REF!</v>
      </c>
      <c r="S21" s="11">
        <f>SUM(Rashodi!I9924)</f>
        <v>7360808</v>
      </c>
      <c r="T21" s="11">
        <f>SUM(Rashodi!J9924)</f>
        <v>6900328</v>
      </c>
      <c r="U21" s="11">
        <f>SUM(Rashodi!K9924)</f>
        <v>445380</v>
      </c>
      <c r="V21" s="11">
        <f>SUM(Rashodi!L9924)</f>
        <v>403880</v>
      </c>
      <c r="W21" s="11">
        <f>SUM(Rashodi!M9924)</f>
        <v>300</v>
      </c>
      <c r="X21" s="11">
        <f>SUM(Rashodi!N9924)</f>
        <v>41200</v>
      </c>
      <c r="Y21" s="11">
        <f>SUM(Rashodi!O9924)</f>
        <v>15100</v>
      </c>
      <c r="Z21" s="11">
        <f>SUM(Rashodi!P9924)</f>
        <v>0</v>
      </c>
      <c r="AA21" s="11">
        <f>SUM(Rashodi!Q9924)</f>
        <v>7675381</v>
      </c>
      <c r="AB21" s="11">
        <f>SUM(Rashodi!R9924)</f>
        <v>6970047</v>
      </c>
      <c r="AC21" s="11">
        <f>SUM(Rashodi!S9924)</f>
        <v>5565140</v>
      </c>
      <c r="AD21" s="11">
        <f>SUM(Rashodi!T9924)</f>
        <v>1404907</v>
      </c>
      <c r="AE21" s="11">
        <f>SUM(Rashodi!U9924)</f>
        <v>444306</v>
      </c>
      <c r="AF21" s="11">
        <f>SUM(Rashodi!V9924)</f>
        <v>562332</v>
      </c>
      <c r="AG21" s="11">
        <f>SUM(Rashodi!W9924)</f>
        <v>398269</v>
      </c>
      <c r="AH21" s="11">
        <f>SUM(Rashodi!X9924)</f>
        <v>6970047</v>
      </c>
      <c r="AI21" s="244">
        <f t="shared" si="5"/>
        <v>100</v>
      </c>
      <c r="AJ21" s="143" t="e">
        <f>SUM(Rashodi!#REF!)</f>
        <v>#REF!</v>
      </c>
      <c r="AK21" s="143" t="e">
        <f>SUM(Rashodi!#REF!)</f>
        <v>#REF!</v>
      </c>
      <c r="AL21" s="143" t="e">
        <f>SUM(Rashodi!#REF!)</f>
        <v>#REF!</v>
      </c>
      <c r="AM21" s="143" t="e">
        <f>SUM(Rashodi!#REF!)</f>
        <v>#REF!</v>
      </c>
      <c r="AN21" s="143" t="e">
        <f>SUM(Rashodi!#REF!)</f>
        <v>#REF!</v>
      </c>
      <c r="AO21" s="143" t="e">
        <f>SUM(Rashodi!#REF!)</f>
        <v>#REF!</v>
      </c>
      <c r="AP21" s="143" t="e">
        <f>SUM(Rashodi!#REF!)</f>
        <v>#REF!</v>
      </c>
      <c r="AQ21" s="143" t="e">
        <f>SUM(Rashodi!#REF!)</f>
        <v>#REF!</v>
      </c>
      <c r="AR21" s="143" t="e">
        <f>SUM(Rashodi!#REF!)</f>
        <v>#REF!</v>
      </c>
    </row>
    <row r="22" spans="1:44">
      <c r="A22" s="4" t="s">
        <v>2631</v>
      </c>
      <c r="B22" s="5" t="s">
        <v>27</v>
      </c>
      <c r="C22" s="11" t="e">
        <f>SUM(Rashodi!#REF!)</f>
        <v>#REF!</v>
      </c>
      <c r="D22" s="11" t="e">
        <f>SUM(Rashodi!#REF!)</f>
        <v>#REF!</v>
      </c>
      <c r="E22" s="11" t="e">
        <f>SUM(Rashodi!#REF!)</f>
        <v>#REF!</v>
      </c>
      <c r="F22" s="11" t="e">
        <f>SUM(Rashodi!#REF!)</f>
        <v>#REF!</v>
      </c>
      <c r="G22" s="11" t="e">
        <f>SUM(Rashodi!#REF!)</f>
        <v>#REF!</v>
      </c>
      <c r="H22" s="11" t="e">
        <f>SUM(Rashodi!#REF!)</f>
        <v>#REF!</v>
      </c>
      <c r="I22" s="11" t="e">
        <f>SUM(Rashodi!#REF!)</f>
        <v>#REF!</v>
      </c>
      <c r="J22" s="11" t="e">
        <f>SUM(Rashodi!#REF!)</f>
        <v>#REF!</v>
      </c>
      <c r="K22" s="11" t="e">
        <f>SUM(Rashodi!#REF!)</f>
        <v>#REF!</v>
      </c>
      <c r="L22" s="11" t="e">
        <f>SUM(Rashodi!#REF!)</f>
        <v>#REF!</v>
      </c>
      <c r="M22" s="11" t="e">
        <f>SUM(Rashodi!#REF!)</f>
        <v>#REF!</v>
      </c>
      <c r="N22" s="11" t="e">
        <f>SUM(Rashodi!#REF!)</f>
        <v>#REF!</v>
      </c>
      <c r="O22" s="11" t="e">
        <f>SUM(Rashodi!#REF!)</f>
        <v>#REF!</v>
      </c>
      <c r="P22" s="11" t="e">
        <f>SUM(Rashodi!#REF!)</f>
        <v>#REF!</v>
      </c>
      <c r="Q22" s="11" t="e">
        <f>SUM(Rashodi!#REF!)</f>
        <v>#REF!</v>
      </c>
      <c r="R22" s="11" t="e">
        <f>SUM(Rashodi!#REF!)</f>
        <v>#REF!</v>
      </c>
      <c r="S22" s="11">
        <f>SUM(Rashodi!I9974)</f>
        <v>13617978</v>
      </c>
      <c r="T22" s="11">
        <f>SUM(Rashodi!J9974)</f>
        <v>8160904</v>
      </c>
      <c r="U22" s="11">
        <f>SUM(Rashodi!K9974)</f>
        <v>4837074</v>
      </c>
      <c r="V22" s="11">
        <f>SUM(Rashodi!L9974)</f>
        <v>3616965</v>
      </c>
      <c r="W22" s="11">
        <f>SUM(Rashodi!M9974)</f>
        <v>100480</v>
      </c>
      <c r="X22" s="11">
        <f>SUM(Rashodi!N9974)</f>
        <v>1119629</v>
      </c>
      <c r="Y22" s="11">
        <f>SUM(Rashodi!O9974)</f>
        <v>620000</v>
      </c>
      <c r="Z22" s="11">
        <f>SUM(Rashodi!P9974)</f>
        <v>0</v>
      </c>
      <c r="AA22" s="11">
        <f>SUM(Rashodi!Q9974)</f>
        <v>17360369</v>
      </c>
      <c r="AB22" s="11">
        <f>SUM(Rashodi!R9974)</f>
        <v>9936336</v>
      </c>
      <c r="AC22" s="11">
        <f>SUM(Rashodi!S9974)</f>
        <v>5400845</v>
      </c>
      <c r="AD22" s="11">
        <f>SUM(Rashodi!T9974)</f>
        <v>4535491</v>
      </c>
      <c r="AE22" s="11">
        <f>SUM(Rashodi!U9974)</f>
        <v>582230</v>
      </c>
      <c r="AF22" s="11">
        <f>SUM(Rashodi!V9974)</f>
        <v>671648</v>
      </c>
      <c r="AG22" s="11">
        <f>SUM(Rashodi!W9974)</f>
        <v>3281613</v>
      </c>
      <c r="AH22" s="11">
        <f>SUM(Rashodi!X9974)</f>
        <v>9936336</v>
      </c>
      <c r="AI22" s="244">
        <f t="shared" si="5"/>
        <v>100</v>
      </c>
      <c r="AJ22" s="143" t="e">
        <f>SUM(Rashodi!#REF!)</f>
        <v>#REF!</v>
      </c>
      <c r="AK22" s="143" t="e">
        <f>SUM(Rashodi!#REF!)</f>
        <v>#REF!</v>
      </c>
      <c r="AL22" s="143" t="e">
        <f>SUM(Rashodi!#REF!)</f>
        <v>#REF!</v>
      </c>
      <c r="AM22" s="143" t="e">
        <f>SUM(Rashodi!#REF!)</f>
        <v>#REF!</v>
      </c>
      <c r="AN22" s="143" t="e">
        <f>SUM(Rashodi!#REF!)</f>
        <v>#REF!</v>
      </c>
      <c r="AO22" s="143" t="e">
        <f>SUM(Rashodi!#REF!)</f>
        <v>#REF!</v>
      </c>
      <c r="AP22" s="143" t="e">
        <f>SUM(Rashodi!#REF!)</f>
        <v>#REF!</v>
      </c>
      <c r="AQ22" s="143" t="e">
        <f>SUM(Rashodi!#REF!)</f>
        <v>#REF!</v>
      </c>
      <c r="AR22" s="143" t="e">
        <f>SUM(Rashodi!#REF!)</f>
        <v>#REF!</v>
      </c>
    </row>
    <row r="23" spans="1:44">
      <c r="A23" s="4" t="s">
        <v>2632</v>
      </c>
      <c r="B23" s="5" t="s">
        <v>28</v>
      </c>
      <c r="C23" s="11" t="e">
        <f>SUM(Rashodi!#REF!)</f>
        <v>#REF!</v>
      </c>
      <c r="D23" s="11" t="e">
        <f>SUM(Rashodi!#REF!)</f>
        <v>#REF!</v>
      </c>
      <c r="E23" s="11" t="e">
        <f>SUM(Rashodi!#REF!)</f>
        <v>#REF!</v>
      </c>
      <c r="F23" s="11" t="e">
        <f>SUM(Rashodi!#REF!)</f>
        <v>#REF!</v>
      </c>
      <c r="G23" s="11" t="e">
        <f>SUM(Rashodi!#REF!)</f>
        <v>#REF!</v>
      </c>
      <c r="H23" s="11" t="e">
        <f>SUM(Rashodi!#REF!)</f>
        <v>#REF!</v>
      </c>
      <c r="I23" s="11" t="e">
        <f>SUM(Rashodi!#REF!)</f>
        <v>#REF!</v>
      </c>
      <c r="J23" s="11" t="e">
        <f>SUM(Rashodi!#REF!)</f>
        <v>#REF!</v>
      </c>
      <c r="K23" s="11" t="e">
        <f>SUM(Rashodi!#REF!)</f>
        <v>#REF!</v>
      </c>
      <c r="L23" s="11" t="e">
        <f>SUM(Rashodi!#REF!)</f>
        <v>#REF!</v>
      </c>
      <c r="M23" s="11" t="e">
        <f>SUM(Rashodi!#REF!)</f>
        <v>#REF!</v>
      </c>
      <c r="N23" s="11" t="e">
        <f>SUM(Rashodi!#REF!)</f>
        <v>#REF!</v>
      </c>
      <c r="O23" s="11" t="e">
        <f>SUM(Rashodi!#REF!)</f>
        <v>#REF!</v>
      </c>
      <c r="P23" s="11" t="e">
        <f>SUM(Rashodi!#REF!)</f>
        <v>#REF!</v>
      </c>
      <c r="Q23" s="11" t="e">
        <f>SUM(Rashodi!#REF!)</f>
        <v>#REF!</v>
      </c>
      <c r="R23" s="11" t="e">
        <f>SUM(Rashodi!#REF!)</f>
        <v>#REF!</v>
      </c>
      <c r="S23" s="11">
        <f>SUM(Rashodi!I10024)</f>
        <v>2039730</v>
      </c>
      <c r="T23" s="11">
        <f>SUM(Rashodi!J10024)</f>
        <v>1528422</v>
      </c>
      <c r="U23" s="11">
        <f>SUM(Rashodi!K10024)</f>
        <v>358308</v>
      </c>
      <c r="V23" s="11">
        <f>SUM(Rashodi!L10024)</f>
        <v>270180</v>
      </c>
      <c r="W23" s="11">
        <f>SUM(Rashodi!M10024)</f>
        <v>6000</v>
      </c>
      <c r="X23" s="11">
        <f>SUM(Rashodi!N10024)</f>
        <v>82128</v>
      </c>
      <c r="Y23" s="11">
        <f>SUM(Rashodi!O10024)</f>
        <v>153000</v>
      </c>
      <c r="Z23" s="11">
        <f>SUM(Rashodi!P10024)</f>
        <v>0</v>
      </c>
      <c r="AA23" s="11">
        <f>SUM(Rashodi!Q10024)</f>
        <v>2193171</v>
      </c>
      <c r="AB23" s="11">
        <f>SUM(Rashodi!R10024)</f>
        <v>1539572</v>
      </c>
      <c r="AC23" s="11">
        <f>SUM(Rashodi!S10024)</f>
        <v>1282210</v>
      </c>
      <c r="AD23" s="11">
        <f>SUM(Rashodi!T10024)</f>
        <v>254912</v>
      </c>
      <c r="AE23" s="11">
        <f>SUM(Rashodi!U10024)</f>
        <v>120656</v>
      </c>
      <c r="AF23" s="11">
        <f>SUM(Rashodi!V10024)</f>
        <v>95143</v>
      </c>
      <c r="AG23" s="11">
        <f>SUM(Rashodi!W10024)</f>
        <v>39113</v>
      </c>
      <c r="AH23" s="11">
        <f>SUM(Rashodi!X10024)</f>
        <v>1537122</v>
      </c>
      <c r="AI23" s="244">
        <f t="shared" si="5"/>
        <v>99.840864863741359</v>
      </c>
      <c r="AJ23" s="143" t="e">
        <f>SUM(Rashodi!#REF!)</f>
        <v>#REF!</v>
      </c>
      <c r="AK23" s="143" t="e">
        <f>SUM(Rashodi!#REF!)</f>
        <v>#REF!</v>
      </c>
      <c r="AL23" s="143" t="e">
        <f>SUM(Rashodi!#REF!)</f>
        <v>#REF!</v>
      </c>
      <c r="AM23" s="143" t="e">
        <f>SUM(Rashodi!#REF!)</f>
        <v>#REF!</v>
      </c>
      <c r="AN23" s="143" t="e">
        <f>SUM(Rashodi!#REF!)</f>
        <v>#REF!</v>
      </c>
      <c r="AO23" s="143" t="e">
        <f>SUM(Rashodi!#REF!)</f>
        <v>#REF!</v>
      </c>
      <c r="AP23" s="143" t="e">
        <f>SUM(Rashodi!#REF!)</f>
        <v>#REF!</v>
      </c>
      <c r="AQ23" s="143" t="e">
        <f>SUM(Rashodi!#REF!)</f>
        <v>#REF!</v>
      </c>
      <c r="AR23" s="143" t="e">
        <f>SUM(Rashodi!#REF!)</f>
        <v>#REF!</v>
      </c>
    </row>
    <row r="24" spans="1:44">
      <c r="A24" s="4" t="s">
        <v>2633</v>
      </c>
      <c r="B24" s="5" t="s">
        <v>29</v>
      </c>
      <c r="C24" s="11" t="e">
        <f>SUM(Rashodi!#REF!)</f>
        <v>#REF!</v>
      </c>
      <c r="D24" s="11" t="e">
        <f>SUM(Rashodi!#REF!)</f>
        <v>#REF!</v>
      </c>
      <c r="E24" s="11" t="e">
        <f>SUM(Rashodi!#REF!)</f>
        <v>#REF!</v>
      </c>
      <c r="F24" s="11" t="e">
        <f>SUM(Rashodi!#REF!)</f>
        <v>#REF!</v>
      </c>
      <c r="G24" s="11" t="e">
        <f>SUM(Rashodi!#REF!)</f>
        <v>#REF!</v>
      </c>
      <c r="H24" s="11" t="e">
        <f>SUM(Rashodi!#REF!)</f>
        <v>#REF!</v>
      </c>
      <c r="I24" s="11" t="e">
        <f>SUM(Rashodi!#REF!)</f>
        <v>#REF!</v>
      </c>
      <c r="J24" s="11" t="e">
        <f>SUM(Rashodi!#REF!)</f>
        <v>#REF!</v>
      </c>
      <c r="K24" s="11" t="e">
        <f>SUM(Rashodi!#REF!)</f>
        <v>#REF!</v>
      </c>
      <c r="L24" s="11" t="e">
        <f>SUM(Rashodi!#REF!)</f>
        <v>#REF!</v>
      </c>
      <c r="M24" s="11" t="e">
        <f>SUM(Rashodi!#REF!)</f>
        <v>#REF!</v>
      </c>
      <c r="N24" s="11" t="e">
        <f>SUM(Rashodi!#REF!)</f>
        <v>#REF!</v>
      </c>
      <c r="O24" s="11" t="e">
        <f>SUM(Rashodi!#REF!)</f>
        <v>#REF!</v>
      </c>
      <c r="P24" s="11" t="e">
        <f>SUM(Rashodi!#REF!)</f>
        <v>#REF!</v>
      </c>
      <c r="Q24" s="11" t="e">
        <f>SUM(Rashodi!#REF!)</f>
        <v>#REF!</v>
      </c>
      <c r="R24" s="11" t="e">
        <f>SUM(Rashodi!#REF!)</f>
        <v>#REF!</v>
      </c>
      <c r="S24" s="11">
        <f>SUM(Rashodi!I10074)</f>
        <v>3907757</v>
      </c>
      <c r="T24" s="11">
        <f>SUM(Rashodi!J10074)</f>
        <v>3519447</v>
      </c>
      <c r="U24" s="11">
        <f>SUM(Rashodi!K10074)</f>
        <v>238310</v>
      </c>
      <c r="V24" s="11">
        <f>SUM(Rashodi!L10074)</f>
        <v>172450</v>
      </c>
      <c r="W24" s="11">
        <f>SUM(Rashodi!M10074)</f>
        <v>14100</v>
      </c>
      <c r="X24" s="11">
        <f>SUM(Rashodi!N10074)</f>
        <v>51760</v>
      </c>
      <c r="Y24" s="11">
        <f>SUM(Rashodi!O10074)</f>
        <v>150000</v>
      </c>
      <c r="Z24" s="11">
        <f>SUM(Rashodi!P10074)</f>
        <v>0</v>
      </c>
      <c r="AA24" s="11">
        <f>SUM(Rashodi!Q10074)</f>
        <v>4134586</v>
      </c>
      <c r="AB24" s="11">
        <f>SUM(Rashodi!R10074)</f>
        <v>3618172</v>
      </c>
      <c r="AC24" s="11">
        <f>SUM(Rashodi!S10074)</f>
        <v>2861039.3333333335</v>
      </c>
      <c r="AD24" s="11">
        <f>SUM(Rashodi!T10074)</f>
        <v>757003</v>
      </c>
      <c r="AE24" s="11">
        <f>SUM(Rashodi!U10074)</f>
        <v>348999</v>
      </c>
      <c r="AF24" s="11">
        <f>SUM(Rashodi!V10074)</f>
        <v>251307</v>
      </c>
      <c r="AG24" s="11">
        <f>SUM(Rashodi!W10074)</f>
        <v>156697</v>
      </c>
      <c r="AH24" s="11">
        <f>SUM(Rashodi!X10074)</f>
        <v>3618042.333333333</v>
      </c>
      <c r="AI24" s="244">
        <f t="shared" si="5"/>
        <v>99.996416238181411</v>
      </c>
      <c r="AJ24" s="143" t="e">
        <f>SUM(Rashodi!#REF!)</f>
        <v>#REF!</v>
      </c>
      <c r="AK24" s="143" t="e">
        <f>SUM(Rashodi!#REF!)</f>
        <v>#REF!</v>
      </c>
      <c r="AL24" s="143" t="e">
        <f>SUM(Rashodi!#REF!)</f>
        <v>#REF!</v>
      </c>
      <c r="AM24" s="143" t="e">
        <f>SUM(Rashodi!#REF!)</f>
        <v>#REF!</v>
      </c>
      <c r="AN24" s="143" t="e">
        <f>SUM(Rashodi!#REF!)</f>
        <v>#REF!</v>
      </c>
      <c r="AO24" s="143" t="e">
        <f>SUM(Rashodi!#REF!)</f>
        <v>#REF!</v>
      </c>
      <c r="AP24" s="143" t="e">
        <f>SUM(Rashodi!#REF!)</f>
        <v>#REF!</v>
      </c>
      <c r="AQ24" s="143" t="e">
        <f>SUM(Rashodi!#REF!)</f>
        <v>#REF!</v>
      </c>
      <c r="AR24" s="143" t="e">
        <f>SUM(Rashodi!#REF!)</f>
        <v>#REF!</v>
      </c>
    </row>
    <row r="25" spans="1:44">
      <c r="A25" s="4" t="s">
        <v>2634</v>
      </c>
      <c r="B25" s="5" t="s">
        <v>30</v>
      </c>
      <c r="C25" s="11" t="e">
        <f>SUM(Rashodi!#REF!)</f>
        <v>#REF!</v>
      </c>
      <c r="D25" s="11" t="e">
        <f>SUM(Rashodi!#REF!)</f>
        <v>#REF!</v>
      </c>
      <c r="E25" s="11" t="e">
        <f>SUM(Rashodi!#REF!)</f>
        <v>#REF!</v>
      </c>
      <c r="F25" s="11" t="e">
        <f>SUM(Rashodi!#REF!)</f>
        <v>#REF!</v>
      </c>
      <c r="G25" s="11" t="e">
        <f>SUM(Rashodi!#REF!)</f>
        <v>#REF!</v>
      </c>
      <c r="H25" s="11" t="e">
        <f>SUM(Rashodi!#REF!)</f>
        <v>#REF!</v>
      </c>
      <c r="I25" s="11" t="e">
        <f>SUM(Rashodi!#REF!)</f>
        <v>#REF!</v>
      </c>
      <c r="J25" s="11" t="e">
        <f>SUM(Rashodi!#REF!)</f>
        <v>#REF!</v>
      </c>
      <c r="K25" s="11" t="e">
        <f>SUM(Rashodi!#REF!)</f>
        <v>#REF!</v>
      </c>
      <c r="L25" s="11" t="e">
        <f>SUM(Rashodi!#REF!)</f>
        <v>#REF!</v>
      </c>
      <c r="M25" s="11" t="e">
        <f>SUM(Rashodi!#REF!)</f>
        <v>#REF!</v>
      </c>
      <c r="N25" s="11" t="e">
        <f>SUM(Rashodi!#REF!)</f>
        <v>#REF!</v>
      </c>
      <c r="O25" s="11" t="e">
        <f>SUM(Rashodi!#REF!)</f>
        <v>#REF!</v>
      </c>
      <c r="P25" s="11" t="e">
        <f>SUM(Rashodi!#REF!)</f>
        <v>#REF!</v>
      </c>
      <c r="Q25" s="11" t="e">
        <f>SUM(Rashodi!#REF!)</f>
        <v>#REF!</v>
      </c>
      <c r="R25" s="11" t="e">
        <f>SUM(Rashodi!#REF!)</f>
        <v>#REF!</v>
      </c>
      <c r="S25" s="11">
        <f>SUM(Rashodi!I10124)</f>
        <v>10788820</v>
      </c>
      <c r="T25" s="11">
        <f>SUM(Rashodi!J10124)</f>
        <v>3876774</v>
      </c>
      <c r="U25" s="11">
        <f>SUM(Rashodi!K10124)</f>
        <v>1403696</v>
      </c>
      <c r="V25" s="11">
        <f>SUM(Rashodi!L10124)</f>
        <v>1122915</v>
      </c>
      <c r="W25" s="11">
        <f>SUM(Rashodi!M10124)</f>
        <v>16710</v>
      </c>
      <c r="X25" s="11">
        <f>SUM(Rashodi!N10124)</f>
        <v>264071</v>
      </c>
      <c r="Y25" s="11">
        <f>SUM(Rashodi!O10124)</f>
        <v>5508350</v>
      </c>
      <c r="Z25" s="11">
        <f>SUM(Rashodi!P10124)</f>
        <v>0</v>
      </c>
      <c r="AA25" s="11">
        <f>SUM(Rashodi!Q10124)</f>
        <v>12316945</v>
      </c>
      <c r="AB25" s="11">
        <f>SUM(Rashodi!R10124)</f>
        <v>9604801</v>
      </c>
      <c r="AC25" s="11">
        <f>SUM(Rashodi!S10124)</f>
        <v>7390334</v>
      </c>
      <c r="AD25" s="11">
        <f>SUM(Rashodi!T10124)</f>
        <v>2213466.9900000002</v>
      </c>
      <c r="AE25" s="11">
        <f>SUM(Rashodi!U10124)</f>
        <v>821813.33</v>
      </c>
      <c r="AF25" s="11">
        <f>SUM(Rashodi!V10124)</f>
        <v>891973.33000000007</v>
      </c>
      <c r="AG25" s="11">
        <f>SUM(Rashodi!W10124)</f>
        <v>499680.33</v>
      </c>
      <c r="AH25" s="11">
        <f>SUM(Rashodi!X10124)</f>
        <v>9603800.9900000002</v>
      </c>
      <c r="AI25" s="244">
        <f t="shared" si="5"/>
        <v>99.989588436033188</v>
      </c>
      <c r="AJ25" s="143" t="e">
        <f>SUM(Rashodi!#REF!)</f>
        <v>#REF!</v>
      </c>
      <c r="AK25" s="143" t="e">
        <f>SUM(Rashodi!#REF!)</f>
        <v>#REF!</v>
      </c>
      <c r="AL25" s="143" t="e">
        <f>SUM(Rashodi!#REF!)</f>
        <v>#REF!</v>
      </c>
      <c r="AM25" s="143" t="e">
        <f>SUM(Rashodi!#REF!)</f>
        <v>#REF!</v>
      </c>
      <c r="AN25" s="143" t="e">
        <f>SUM(Rashodi!#REF!)</f>
        <v>#REF!</v>
      </c>
      <c r="AO25" s="143" t="e">
        <f>SUM(Rashodi!#REF!)</f>
        <v>#REF!</v>
      </c>
      <c r="AP25" s="143" t="e">
        <f>SUM(Rashodi!#REF!)</f>
        <v>#REF!</v>
      </c>
      <c r="AQ25" s="143" t="e">
        <f>SUM(Rashodi!#REF!)</f>
        <v>#REF!</v>
      </c>
      <c r="AR25" s="143" t="e">
        <f>SUM(Rashodi!#REF!)</f>
        <v>#REF!</v>
      </c>
    </row>
    <row r="26" spans="1:44" ht="20.399999999999999">
      <c r="A26" s="4" t="s">
        <v>2635</v>
      </c>
      <c r="B26" s="5" t="s">
        <v>31</v>
      </c>
      <c r="C26" s="11" t="e">
        <f>SUM(Rashodi!#REF!)</f>
        <v>#REF!</v>
      </c>
      <c r="D26" s="11" t="e">
        <f>SUM(Rashodi!#REF!)</f>
        <v>#REF!</v>
      </c>
      <c r="E26" s="11" t="e">
        <f>SUM(Rashodi!#REF!)</f>
        <v>#REF!</v>
      </c>
      <c r="F26" s="11" t="e">
        <f>SUM(Rashodi!#REF!)</f>
        <v>#REF!</v>
      </c>
      <c r="G26" s="11" t="e">
        <f>SUM(Rashodi!#REF!)</f>
        <v>#REF!</v>
      </c>
      <c r="H26" s="11" t="e">
        <f>SUM(Rashodi!#REF!)</f>
        <v>#REF!</v>
      </c>
      <c r="I26" s="11" t="e">
        <f>SUM(Rashodi!#REF!)</f>
        <v>#REF!</v>
      </c>
      <c r="J26" s="11" t="e">
        <f>SUM(Rashodi!#REF!)</f>
        <v>#REF!</v>
      </c>
      <c r="K26" s="11" t="e">
        <f>SUM(Rashodi!#REF!)</f>
        <v>#REF!</v>
      </c>
      <c r="L26" s="11" t="e">
        <f>SUM(Rashodi!#REF!)</f>
        <v>#REF!</v>
      </c>
      <c r="M26" s="11" t="e">
        <f>SUM(Rashodi!#REF!)</f>
        <v>#REF!</v>
      </c>
      <c r="N26" s="11" t="e">
        <f>SUM(Rashodi!#REF!)</f>
        <v>#REF!</v>
      </c>
      <c r="O26" s="11" t="e">
        <f>SUM(Rashodi!#REF!)</f>
        <v>#REF!</v>
      </c>
      <c r="P26" s="11" t="e">
        <f>SUM(Rashodi!#REF!)</f>
        <v>#REF!</v>
      </c>
      <c r="Q26" s="11" t="e">
        <f>SUM(Rashodi!#REF!)</f>
        <v>#REF!</v>
      </c>
      <c r="R26" s="11" t="e">
        <f>SUM(Rashodi!#REF!)</f>
        <v>#REF!</v>
      </c>
      <c r="S26" s="11">
        <f>SUM(Rashodi!I10174)</f>
        <v>3027697</v>
      </c>
      <c r="T26" s="11">
        <f>SUM(Rashodi!J10174)</f>
        <v>2651072</v>
      </c>
      <c r="U26" s="11">
        <f>SUM(Rashodi!K10174)</f>
        <v>375325</v>
      </c>
      <c r="V26" s="11">
        <f>SUM(Rashodi!L10174)</f>
        <v>342275</v>
      </c>
      <c r="W26" s="11">
        <f>SUM(Rashodi!M10174)</f>
        <v>6400</v>
      </c>
      <c r="X26" s="11">
        <f>SUM(Rashodi!N10174)</f>
        <v>26650</v>
      </c>
      <c r="Y26" s="11">
        <f>SUM(Rashodi!O10174)</f>
        <v>1300</v>
      </c>
      <c r="Z26" s="11">
        <f>SUM(Rashodi!P10174)</f>
        <v>0</v>
      </c>
      <c r="AA26" s="11">
        <f>SUM(Rashodi!Q10174)</f>
        <v>4240322</v>
      </c>
      <c r="AB26" s="11">
        <f>SUM(Rashodi!R10174)</f>
        <v>3716872</v>
      </c>
      <c r="AC26" s="11">
        <f>SUM(Rashodi!S10174)</f>
        <v>2221293</v>
      </c>
      <c r="AD26" s="11">
        <f>SUM(Rashodi!T10174)</f>
        <v>1494979.01</v>
      </c>
      <c r="AE26" s="11">
        <f>SUM(Rashodi!U10174)</f>
        <v>429715.67</v>
      </c>
      <c r="AF26" s="11">
        <f>SUM(Rashodi!V10174)</f>
        <v>427234.67</v>
      </c>
      <c r="AG26" s="11">
        <f>SUM(Rashodi!W10174)</f>
        <v>638028.67000000004</v>
      </c>
      <c r="AH26" s="11">
        <f>SUM(Rashodi!X10174)</f>
        <v>3716272.01</v>
      </c>
      <c r="AI26" s="244">
        <f t="shared" si="5"/>
        <v>99.983857663110271</v>
      </c>
      <c r="AJ26" s="143" t="e">
        <f>SUM(Rashodi!#REF!)</f>
        <v>#REF!</v>
      </c>
      <c r="AK26" s="143" t="e">
        <f>SUM(Rashodi!#REF!)</f>
        <v>#REF!</v>
      </c>
      <c r="AL26" s="143" t="e">
        <f>SUM(Rashodi!#REF!)</f>
        <v>#REF!</v>
      </c>
      <c r="AM26" s="143" t="e">
        <f>SUM(Rashodi!#REF!)</f>
        <v>#REF!</v>
      </c>
      <c r="AN26" s="143" t="e">
        <f>SUM(Rashodi!#REF!)</f>
        <v>#REF!</v>
      </c>
      <c r="AO26" s="143" t="e">
        <f>SUM(Rashodi!#REF!)</f>
        <v>#REF!</v>
      </c>
      <c r="AP26" s="143" t="e">
        <f>SUM(Rashodi!#REF!)</f>
        <v>#REF!</v>
      </c>
      <c r="AQ26" s="143" t="e">
        <f>SUM(Rashodi!#REF!)</f>
        <v>#REF!</v>
      </c>
      <c r="AR26" s="143" t="e">
        <f>SUM(Rashodi!#REF!)</f>
        <v>#REF!</v>
      </c>
    </row>
    <row r="27" spans="1:44">
      <c r="A27" s="4" t="s">
        <v>2636</v>
      </c>
      <c r="B27" s="5" t="s">
        <v>32</v>
      </c>
      <c r="C27" s="11" t="e">
        <f>SUM(Rashodi!#REF!)</f>
        <v>#REF!</v>
      </c>
      <c r="D27" s="11" t="e">
        <f>SUM(Rashodi!#REF!)</f>
        <v>#REF!</v>
      </c>
      <c r="E27" s="11" t="e">
        <f>SUM(Rashodi!#REF!)</f>
        <v>#REF!</v>
      </c>
      <c r="F27" s="11" t="e">
        <f>SUM(Rashodi!#REF!)</f>
        <v>#REF!</v>
      </c>
      <c r="G27" s="11" t="e">
        <f>SUM(Rashodi!#REF!)</f>
        <v>#REF!</v>
      </c>
      <c r="H27" s="11" t="e">
        <f>SUM(Rashodi!#REF!)</f>
        <v>#REF!</v>
      </c>
      <c r="I27" s="11" t="e">
        <f>SUM(Rashodi!#REF!)</f>
        <v>#REF!</v>
      </c>
      <c r="J27" s="11" t="e">
        <f>SUM(Rashodi!#REF!)</f>
        <v>#REF!</v>
      </c>
      <c r="K27" s="11" t="e">
        <f>SUM(Rashodi!#REF!)</f>
        <v>#REF!</v>
      </c>
      <c r="L27" s="11" t="e">
        <f>SUM(Rashodi!#REF!)</f>
        <v>#REF!</v>
      </c>
      <c r="M27" s="11" t="e">
        <f>SUM(Rashodi!#REF!)</f>
        <v>#REF!</v>
      </c>
      <c r="N27" s="11" t="e">
        <f>SUM(Rashodi!#REF!)</f>
        <v>#REF!</v>
      </c>
      <c r="O27" s="11" t="e">
        <f>SUM(Rashodi!#REF!)</f>
        <v>#REF!</v>
      </c>
      <c r="P27" s="11" t="e">
        <f>SUM(Rashodi!#REF!)</f>
        <v>#REF!</v>
      </c>
      <c r="Q27" s="11" t="e">
        <f>SUM(Rashodi!#REF!)</f>
        <v>#REF!</v>
      </c>
      <c r="R27" s="11" t="e">
        <f>SUM(Rashodi!#REF!)</f>
        <v>#REF!</v>
      </c>
      <c r="S27" s="11">
        <f>SUM(Rashodi!I10224)</f>
        <v>35084129</v>
      </c>
      <c r="T27" s="11">
        <f>SUM(Rashodi!J10224)</f>
        <v>21314653</v>
      </c>
      <c r="U27" s="11">
        <f>SUM(Rashodi!K10224)</f>
        <v>13048276</v>
      </c>
      <c r="V27" s="11">
        <f>SUM(Rashodi!L10224)</f>
        <v>8561189</v>
      </c>
      <c r="W27" s="11">
        <f>SUM(Rashodi!M10224)</f>
        <v>250125</v>
      </c>
      <c r="X27" s="11">
        <f>SUM(Rashodi!N10224)</f>
        <v>4236962</v>
      </c>
      <c r="Y27" s="11">
        <f>SUM(Rashodi!O10224)</f>
        <v>721200</v>
      </c>
      <c r="Z27" s="11">
        <f>SUM(Rashodi!P10224)</f>
        <v>0</v>
      </c>
      <c r="AA27" s="11">
        <f>SUM(Rashodi!Q10224)</f>
        <v>45578152</v>
      </c>
      <c r="AB27" s="11">
        <f>SUM(Rashodi!R10224)</f>
        <v>25611277</v>
      </c>
      <c r="AC27" s="11">
        <f>SUM(Rashodi!S10224)</f>
        <v>19765901</v>
      </c>
      <c r="AD27" s="11">
        <f>SUM(Rashodi!T10224)</f>
        <v>5838152</v>
      </c>
      <c r="AE27" s="11">
        <f>SUM(Rashodi!U10224)</f>
        <v>2761104.5</v>
      </c>
      <c r="AF27" s="11">
        <f>SUM(Rashodi!V10224)</f>
        <v>1220191.5</v>
      </c>
      <c r="AG27" s="11">
        <f>SUM(Rashodi!W10224)</f>
        <v>1856856</v>
      </c>
      <c r="AH27" s="11">
        <f>SUM(Rashodi!X10224)</f>
        <v>25604053</v>
      </c>
      <c r="AI27" s="244">
        <f t="shared" si="5"/>
        <v>99.971793675106483</v>
      </c>
      <c r="AJ27" s="143" t="e">
        <f>SUM(Rashodi!#REF!)</f>
        <v>#REF!</v>
      </c>
      <c r="AK27" s="143" t="e">
        <f>SUM(Rashodi!#REF!)</f>
        <v>#REF!</v>
      </c>
      <c r="AL27" s="143" t="e">
        <f>SUM(Rashodi!#REF!)</f>
        <v>#REF!</v>
      </c>
      <c r="AM27" s="143" t="e">
        <f>SUM(Rashodi!#REF!)</f>
        <v>#REF!</v>
      </c>
      <c r="AN27" s="143" t="e">
        <f>SUM(Rashodi!#REF!)</f>
        <v>#REF!</v>
      </c>
      <c r="AO27" s="143" t="e">
        <f>SUM(Rashodi!#REF!)</f>
        <v>#REF!</v>
      </c>
      <c r="AP27" s="143" t="e">
        <f>SUM(Rashodi!#REF!)</f>
        <v>#REF!</v>
      </c>
      <c r="AQ27" s="143" t="e">
        <f>SUM(Rashodi!#REF!)</f>
        <v>#REF!</v>
      </c>
      <c r="AR27" s="143" t="e">
        <f>SUM(Rashodi!#REF!)</f>
        <v>#REF!</v>
      </c>
    </row>
    <row r="28" spans="1:44" ht="30.6">
      <c r="A28" s="5" t="s">
        <v>0</v>
      </c>
      <c r="B28" s="3" t="s">
        <v>33</v>
      </c>
      <c r="C28" s="10" t="e">
        <f t="shared" ref="C28:AH28" si="19">SUM(C7,C16,C18)</f>
        <v>#REF!</v>
      </c>
      <c r="D28" s="10" t="e">
        <f t="shared" si="19"/>
        <v>#REF!</v>
      </c>
      <c r="E28" s="10" t="e">
        <f t="shared" si="19"/>
        <v>#REF!</v>
      </c>
      <c r="F28" s="10" t="e">
        <f t="shared" si="19"/>
        <v>#REF!</v>
      </c>
      <c r="G28" s="10" t="e">
        <f t="shared" si="19"/>
        <v>#REF!</v>
      </c>
      <c r="H28" s="10" t="e">
        <f t="shared" si="19"/>
        <v>#REF!</v>
      </c>
      <c r="I28" s="10" t="e">
        <f t="shared" si="19"/>
        <v>#REF!</v>
      </c>
      <c r="J28" s="10" t="e">
        <f t="shared" si="19"/>
        <v>#REF!</v>
      </c>
      <c r="K28" s="10" t="e">
        <f t="shared" si="19"/>
        <v>#REF!</v>
      </c>
      <c r="L28" s="10" t="e">
        <f t="shared" si="19"/>
        <v>#REF!</v>
      </c>
      <c r="M28" s="10" t="e">
        <f t="shared" si="19"/>
        <v>#REF!</v>
      </c>
      <c r="N28" s="10" t="e">
        <f t="shared" si="19"/>
        <v>#REF!</v>
      </c>
      <c r="O28" s="10" t="e">
        <f t="shared" si="19"/>
        <v>#REF!</v>
      </c>
      <c r="P28" s="10" t="e">
        <f t="shared" si="19"/>
        <v>#REF!</v>
      </c>
      <c r="Q28" s="10" t="e">
        <f t="shared" si="19"/>
        <v>#REF!</v>
      </c>
      <c r="R28" s="10" t="e">
        <f t="shared" si="19"/>
        <v>#REF!</v>
      </c>
      <c r="S28" s="10">
        <f t="shared" si="19"/>
        <v>586921086</v>
      </c>
      <c r="T28" s="10">
        <f t="shared" si="19"/>
        <v>541892590</v>
      </c>
      <c r="U28" s="10">
        <f t="shared" si="19"/>
        <v>37225846</v>
      </c>
      <c r="V28" s="10">
        <f t="shared" si="19"/>
        <v>23794971</v>
      </c>
      <c r="W28" s="10">
        <f t="shared" si="19"/>
        <v>451546</v>
      </c>
      <c r="X28" s="10">
        <f t="shared" si="19"/>
        <v>12979329</v>
      </c>
      <c r="Y28" s="10">
        <f t="shared" si="19"/>
        <v>7802650</v>
      </c>
      <c r="Z28" s="10">
        <f t="shared" si="19"/>
        <v>0</v>
      </c>
      <c r="AA28" s="10">
        <f t="shared" si="19"/>
        <v>649673955</v>
      </c>
      <c r="AB28" s="10">
        <f t="shared" si="19"/>
        <v>594169437</v>
      </c>
      <c r="AC28" s="10">
        <f t="shared" si="19"/>
        <v>464061657.7166667</v>
      </c>
      <c r="AD28" s="10">
        <f t="shared" si="19"/>
        <v>127618237.50333333</v>
      </c>
      <c r="AE28" s="10">
        <f t="shared" si="19"/>
        <v>50427311.00333333</v>
      </c>
      <c r="AF28" s="10">
        <f t="shared" si="19"/>
        <v>42763049.833333336</v>
      </c>
      <c r="AG28" s="10">
        <f t="shared" si="19"/>
        <v>34427876.666666664</v>
      </c>
      <c r="AH28" s="10">
        <f t="shared" si="19"/>
        <v>591679895.22000003</v>
      </c>
      <c r="AI28" s="243">
        <f t="shared" si="5"/>
        <v>99.581004739562189</v>
      </c>
      <c r="AJ28" s="143" t="e">
        <f t="shared" ref="AJ28:AR28" si="20">SUM(AJ7,AJ16,AJ18)</f>
        <v>#REF!</v>
      </c>
      <c r="AK28" s="143" t="e">
        <f t="shared" si="20"/>
        <v>#REF!</v>
      </c>
      <c r="AL28" s="143" t="e">
        <f t="shared" si="20"/>
        <v>#REF!</v>
      </c>
      <c r="AM28" s="143" t="e">
        <f t="shared" si="20"/>
        <v>#REF!</v>
      </c>
      <c r="AN28" s="143" t="e">
        <f t="shared" si="20"/>
        <v>#REF!</v>
      </c>
      <c r="AO28" s="143" t="e">
        <f t="shared" si="20"/>
        <v>#REF!</v>
      </c>
      <c r="AP28" s="143" t="e">
        <f t="shared" si="20"/>
        <v>#REF!</v>
      </c>
      <c r="AQ28" s="143" t="e">
        <f t="shared" si="20"/>
        <v>#REF!</v>
      </c>
      <c r="AR28" s="143" t="e">
        <f t="shared" si="20"/>
        <v>#REF!</v>
      </c>
    </row>
    <row r="29" spans="1:44">
      <c r="A29" s="3" t="s">
        <v>2637</v>
      </c>
      <c r="B29" s="3" t="s">
        <v>34</v>
      </c>
      <c r="C29" s="10" t="e">
        <f t="shared" ref="C29:J29" si="21">SUM(C30:C36)</f>
        <v>#REF!</v>
      </c>
      <c r="D29" s="10" t="e">
        <f t="shared" si="21"/>
        <v>#REF!</v>
      </c>
      <c r="E29" s="10" t="e">
        <f t="shared" si="21"/>
        <v>#REF!</v>
      </c>
      <c r="F29" s="10" t="e">
        <f t="shared" si="21"/>
        <v>#REF!</v>
      </c>
      <c r="G29" s="10" t="e">
        <f t="shared" si="21"/>
        <v>#REF!</v>
      </c>
      <c r="H29" s="10" t="e">
        <f t="shared" si="21"/>
        <v>#REF!</v>
      </c>
      <c r="I29" s="10" t="e">
        <f t="shared" si="21"/>
        <v>#REF!</v>
      </c>
      <c r="J29" s="10" t="e">
        <f t="shared" si="21"/>
        <v>#REF!</v>
      </c>
      <c r="K29" s="10" t="e">
        <f t="shared" ref="K29:R29" si="22">SUM(K30:K36)</f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>
        <f t="shared" ref="S29:Z29" si="23">SUM(S30:S36)</f>
        <v>247317418</v>
      </c>
      <c r="T29" s="10">
        <f t="shared" si="23"/>
        <v>233260281</v>
      </c>
      <c r="U29" s="10">
        <f t="shared" si="23"/>
        <v>12129937</v>
      </c>
      <c r="V29" s="10">
        <f t="shared" si="23"/>
        <v>197110</v>
      </c>
      <c r="W29" s="10">
        <f t="shared" si="23"/>
        <v>178810</v>
      </c>
      <c r="X29" s="10">
        <f t="shared" si="23"/>
        <v>11754017</v>
      </c>
      <c r="Y29" s="10">
        <f t="shared" si="23"/>
        <v>1627200</v>
      </c>
      <c r="Z29" s="10">
        <f t="shared" si="23"/>
        <v>300000</v>
      </c>
      <c r="AA29" s="10">
        <f>SUM(AA30:AA36)</f>
        <v>328828800</v>
      </c>
      <c r="AB29" s="10">
        <f t="shared" ref="AB29:AH29" si="24">SUM(AB30:AB36)</f>
        <v>287711025</v>
      </c>
      <c r="AC29" s="10">
        <f t="shared" si="24"/>
        <v>246243129.72</v>
      </c>
      <c r="AD29" s="10">
        <f t="shared" si="24"/>
        <v>41431794.480000004</v>
      </c>
      <c r="AE29" s="10">
        <f t="shared" si="24"/>
        <v>20156184</v>
      </c>
      <c r="AF29" s="10">
        <f t="shared" si="24"/>
        <v>16079792.24</v>
      </c>
      <c r="AG29" s="10">
        <f t="shared" si="24"/>
        <v>5195818.24</v>
      </c>
      <c r="AH29" s="10">
        <f t="shared" si="24"/>
        <v>287490322.19999999</v>
      </c>
      <c r="AI29" s="243">
        <f t="shared" si="5"/>
        <v>99.923290113752145</v>
      </c>
      <c r="AJ29" s="143" t="e">
        <f t="shared" ref="AJ29:AR29" si="25">SUM(AJ30:AJ36)</f>
        <v>#REF!</v>
      </c>
      <c r="AK29" s="143" t="e">
        <f t="shared" si="25"/>
        <v>#REF!</v>
      </c>
      <c r="AL29" s="143" t="e">
        <f t="shared" si="25"/>
        <v>#REF!</v>
      </c>
      <c r="AM29" s="143" t="e">
        <f t="shared" si="25"/>
        <v>#REF!</v>
      </c>
      <c r="AN29" s="143" t="e">
        <f t="shared" si="25"/>
        <v>#REF!</v>
      </c>
      <c r="AO29" s="143" t="e">
        <f t="shared" si="25"/>
        <v>#REF!</v>
      </c>
      <c r="AP29" s="143" t="e">
        <f t="shared" si="25"/>
        <v>#REF!</v>
      </c>
      <c r="AQ29" s="143" t="e">
        <f t="shared" si="25"/>
        <v>#REF!</v>
      </c>
      <c r="AR29" s="143" t="e">
        <f t="shared" si="25"/>
        <v>#REF!</v>
      </c>
    </row>
    <row r="30" spans="1:44">
      <c r="A30" s="4" t="s">
        <v>2638</v>
      </c>
      <c r="B30" s="5" t="s">
        <v>35</v>
      </c>
      <c r="C30" s="11" t="e">
        <f>SUM(Rashodi!#REF!)</f>
        <v>#REF!</v>
      </c>
      <c r="D30" s="11" t="e">
        <f>SUM(Rashodi!#REF!)</f>
        <v>#REF!</v>
      </c>
      <c r="E30" s="11" t="e">
        <f>SUM(Rashodi!#REF!)</f>
        <v>#REF!</v>
      </c>
      <c r="F30" s="11" t="e">
        <f>SUM(Rashodi!#REF!)</f>
        <v>#REF!</v>
      </c>
      <c r="G30" s="11" t="e">
        <f>SUM(Rashodi!#REF!)</f>
        <v>#REF!</v>
      </c>
      <c r="H30" s="11" t="e">
        <f>SUM(Rashodi!#REF!)</f>
        <v>#REF!</v>
      </c>
      <c r="I30" s="11" t="e">
        <f>SUM(Rashodi!#REF!)</f>
        <v>#REF!</v>
      </c>
      <c r="J30" s="11" t="e">
        <f>SUM(Rashodi!#REF!)</f>
        <v>#REF!</v>
      </c>
      <c r="K30" s="11" t="e">
        <f>SUM(Rashodi!#REF!)</f>
        <v>#REF!</v>
      </c>
      <c r="L30" s="11" t="e">
        <f>SUM(Rashodi!#REF!)</f>
        <v>#REF!</v>
      </c>
      <c r="M30" s="11" t="e">
        <f>SUM(Rashodi!#REF!)</f>
        <v>#REF!</v>
      </c>
      <c r="N30" s="11" t="e">
        <f>SUM(Rashodi!#REF!)</f>
        <v>#REF!</v>
      </c>
      <c r="O30" s="11" t="e">
        <f>SUM(Rashodi!#REF!)</f>
        <v>#REF!</v>
      </c>
      <c r="P30" s="11" t="e">
        <f>SUM(Rashodi!#REF!)</f>
        <v>#REF!</v>
      </c>
      <c r="Q30" s="11" t="e">
        <f>SUM(Rashodi!#REF!)</f>
        <v>#REF!</v>
      </c>
      <c r="R30" s="11" t="e">
        <f>SUM(Rashodi!#REF!)</f>
        <v>#REF!</v>
      </c>
      <c r="S30" s="11">
        <f>SUM(Rashodi!I10324)</f>
        <v>273000</v>
      </c>
      <c r="T30" s="11">
        <f>SUM(Rashodi!J10324)</f>
        <v>72000</v>
      </c>
      <c r="U30" s="11">
        <f>SUM(Rashodi!K10324)</f>
        <v>0</v>
      </c>
      <c r="V30" s="11">
        <f>SUM(Rashodi!L10324)</f>
        <v>0</v>
      </c>
      <c r="W30" s="11">
        <f>SUM(Rashodi!M10324)</f>
        <v>0</v>
      </c>
      <c r="X30" s="11">
        <f>SUM(Rashodi!N10324)</f>
        <v>0</v>
      </c>
      <c r="Y30" s="11">
        <f>SUM(Rashodi!O10324)</f>
        <v>201000</v>
      </c>
      <c r="Z30" s="11">
        <f>SUM(Rashodi!P10324)</f>
        <v>0</v>
      </c>
      <c r="AA30" s="11">
        <f>SUM(Rashodi!Q10324)</f>
        <v>775552</v>
      </c>
      <c r="AB30" s="11">
        <f>SUM(Rashodi!R10324)</f>
        <v>575552</v>
      </c>
      <c r="AC30" s="11">
        <f>SUM(Rashodi!S10324)</f>
        <v>532552</v>
      </c>
      <c r="AD30" s="11">
        <f>SUM(Rashodi!T10324)</f>
        <v>41500</v>
      </c>
      <c r="AE30" s="11">
        <f>SUM(Rashodi!U10324)</f>
        <v>41400</v>
      </c>
      <c r="AF30" s="11">
        <f>SUM(Rashodi!V10324)</f>
        <v>0</v>
      </c>
      <c r="AG30" s="11">
        <f>SUM(Rashodi!W10324)</f>
        <v>100</v>
      </c>
      <c r="AH30" s="11">
        <f>SUM(Rashodi!X10324)</f>
        <v>389500</v>
      </c>
      <c r="AI30" s="244">
        <f t="shared" si="5"/>
        <v>67.674163238074058</v>
      </c>
      <c r="AJ30" s="143" t="e">
        <f>SUM(Rashodi!#REF!)</f>
        <v>#REF!</v>
      </c>
      <c r="AK30" s="143" t="e">
        <f>SUM(Rashodi!#REF!)</f>
        <v>#REF!</v>
      </c>
      <c r="AL30" s="143" t="e">
        <f>SUM(Rashodi!#REF!)</f>
        <v>#REF!</v>
      </c>
      <c r="AM30" s="143" t="e">
        <f>SUM(Rashodi!#REF!)</f>
        <v>#REF!</v>
      </c>
      <c r="AN30" s="143" t="e">
        <f>SUM(Rashodi!#REF!)</f>
        <v>#REF!</v>
      </c>
      <c r="AO30" s="143" t="e">
        <f>SUM(Rashodi!#REF!)</f>
        <v>#REF!</v>
      </c>
      <c r="AP30" s="143" t="e">
        <f>SUM(Rashodi!#REF!)</f>
        <v>#REF!</v>
      </c>
      <c r="AQ30" s="143" t="e">
        <f>SUM(Rashodi!#REF!)</f>
        <v>#REF!</v>
      </c>
      <c r="AR30" s="143" t="e">
        <f>SUM(Rashodi!#REF!)</f>
        <v>#REF!</v>
      </c>
    </row>
    <row r="31" spans="1:44">
      <c r="A31" s="4" t="s">
        <v>2639</v>
      </c>
      <c r="B31" s="5" t="s">
        <v>36</v>
      </c>
      <c r="C31" s="11" t="e">
        <f>SUM(Rashodi!#REF!)</f>
        <v>#REF!</v>
      </c>
      <c r="D31" s="11" t="e">
        <f>SUM(Rashodi!#REF!)</f>
        <v>#REF!</v>
      </c>
      <c r="E31" s="11" t="e">
        <f>SUM(Rashodi!#REF!)</f>
        <v>#REF!</v>
      </c>
      <c r="F31" s="11" t="e">
        <f>SUM(Rashodi!#REF!)</f>
        <v>#REF!</v>
      </c>
      <c r="G31" s="11" t="e">
        <f>SUM(Rashodi!#REF!)</f>
        <v>#REF!</v>
      </c>
      <c r="H31" s="11" t="e">
        <f>SUM(Rashodi!#REF!)</f>
        <v>#REF!</v>
      </c>
      <c r="I31" s="11" t="e">
        <f>SUM(Rashodi!#REF!)</f>
        <v>#REF!</v>
      </c>
      <c r="J31" s="11" t="e">
        <f>SUM(Rashodi!#REF!)</f>
        <v>#REF!</v>
      </c>
      <c r="K31" s="11" t="e">
        <f>SUM(Rashodi!#REF!)</f>
        <v>#REF!</v>
      </c>
      <c r="L31" s="11" t="e">
        <f>SUM(Rashodi!#REF!)</f>
        <v>#REF!</v>
      </c>
      <c r="M31" s="11" t="e">
        <f>SUM(Rashodi!#REF!)</f>
        <v>#REF!</v>
      </c>
      <c r="N31" s="11" t="e">
        <f>SUM(Rashodi!#REF!)</f>
        <v>#REF!</v>
      </c>
      <c r="O31" s="11" t="e">
        <f>SUM(Rashodi!#REF!)</f>
        <v>#REF!</v>
      </c>
      <c r="P31" s="11" t="e">
        <f>SUM(Rashodi!#REF!)</f>
        <v>#REF!</v>
      </c>
      <c r="Q31" s="11" t="e">
        <f>SUM(Rashodi!#REF!)</f>
        <v>#REF!</v>
      </c>
      <c r="R31" s="11" t="e">
        <f>SUM(Rashodi!#REF!)</f>
        <v>#REF!</v>
      </c>
      <c r="S31" s="11">
        <f>SUM(Rashodi!I10374)</f>
        <v>97471944</v>
      </c>
      <c r="T31" s="11">
        <f>SUM(Rashodi!J10374)</f>
        <v>85336337</v>
      </c>
      <c r="U31" s="11">
        <f>SUM(Rashodi!K10374)</f>
        <v>11880607</v>
      </c>
      <c r="V31" s="11">
        <f>SUM(Rashodi!L10374)</f>
        <v>35800</v>
      </c>
      <c r="W31" s="11">
        <f>SUM(Rashodi!M10374)</f>
        <v>138600</v>
      </c>
      <c r="X31" s="11">
        <f>SUM(Rashodi!N10374)</f>
        <v>11706207</v>
      </c>
      <c r="Y31" s="11">
        <f>SUM(Rashodi!O10374)</f>
        <v>55000</v>
      </c>
      <c r="Z31" s="11">
        <f>SUM(Rashodi!P10374)</f>
        <v>200000</v>
      </c>
      <c r="AA31" s="11">
        <f>SUM(Rashodi!Q10374)</f>
        <v>135305529</v>
      </c>
      <c r="AB31" s="11">
        <f>SUM(Rashodi!R10374)</f>
        <v>120362577</v>
      </c>
      <c r="AC31" s="11">
        <f>SUM(Rashodi!S10374)</f>
        <v>99065249.719999999</v>
      </c>
      <c r="AD31" s="11">
        <f>SUM(Rashodi!T10374)</f>
        <v>21277327.48</v>
      </c>
      <c r="AE31" s="11">
        <f>SUM(Rashodi!U10374)</f>
        <v>9367745</v>
      </c>
      <c r="AF31" s="11">
        <f>SUM(Rashodi!V10374)</f>
        <v>9292389.2400000002</v>
      </c>
      <c r="AG31" s="11">
        <f>SUM(Rashodi!W10374)</f>
        <v>2617193.2400000002</v>
      </c>
      <c r="AH31" s="11">
        <f>SUM(Rashodi!X10374)</f>
        <v>120342577.2</v>
      </c>
      <c r="AI31" s="244">
        <f t="shared" si="5"/>
        <v>99.98338370571777</v>
      </c>
      <c r="AJ31" s="143" t="e">
        <f>SUM(Rashodi!#REF!)</f>
        <v>#REF!</v>
      </c>
      <c r="AK31" s="143" t="e">
        <f>SUM(Rashodi!#REF!)</f>
        <v>#REF!</v>
      </c>
      <c r="AL31" s="143" t="e">
        <f>SUM(Rashodi!#REF!)</f>
        <v>#REF!</v>
      </c>
      <c r="AM31" s="143" t="e">
        <f>SUM(Rashodi!#REF!)</f>
        <v>#REF!</v>
      </c>
      <c r="AN31" s="143" t="e">
        <f>SUM(Rashodi!#REF!)</f>
        <v>#REF!</v>
      </c>
      <c r="AO31" s="143" t="e">
        <f>SUM(Rashodi!#REF!)</f>
        <v>#REF!</v>
      </c>
      <c r="AP31" s="143" t="e">
        <f>SUM(Rashodi!#REF!)</f>
        <v>#REF!</v>
      </c>
      <c r="AQ31" s="143" t="e">
        <f>SUM(Rashodi!#REF!)</f>
        <v>#REF!</v>
      </c>
      <c r="AR31" s="143" t="e">
        <f>SUM(Rashodi!#REF!)</f>
        <v>#REF!</v>
      </c>
    </row>
    <row r="32" spans="1:44">
      <c r="A32" s="4" t="s">
        <v>2640</v>
      </c>
      <c r="B32" s="5" t="s">
        <v>37</v>
      </c>
      <c r="C32" s="11" t="e">
        <f>SUM(Rashodi!#REF!)</f>
        <v>#REF!</v>
      </c>
      <c r="D32" s="11" t="e">
        <f>SUM(Rashodi!#REF!)</f>
        <v>#REF!</v>
      </c>
      <c r="E32" s="11" t="e">
        <f>SUM(Rashodi!#REF!)</f>
        <v>#REF!</v>
      </c>
      <c r="F32" s="11" t="e">
        <f>SUM(Rashodi!#REF!)</f>
        <v>#REF!</v>
      </c>
      <c r="G32" s="11" t="e">
        <f>SUM(Rashodi!#REF!)</f>
        <v>#REF!</v>
      </c>
      <c r="H32" s="11" t="e">
        <f>SUM(Rashodi!#REF!)</f>
        <v>#REF!</v>
      </c>
      <c r="I32" s="11" t="e">
        <f>SUM(Rashodi!#REF!)</f>
        <v>#REF!</v>
      </c>
      <c r="J32" s="11" t="e">
        <f>SUM(Rashodi!#REF!)</f>
        <v>#REF!</v>
      </c>
      <c r="K32" s="11" t="e">
        <f>SUM(Rashodi!#REF!)</f>
        <v>#REF!</v>
      </c>
      <c r="L32" s="11" t="e">
        <f>SUM(Rashodi!#REF!)</f>
        <v>#REF!</v>
      </c>
      <c r="M32" s="11" t="e">
        <f>SUM(Rashodi!#REF!)</f>
        <v>#REF!</v>
      </c>
      <c r="N32" s="11" t="e">
        <f>SUM(Rashodi!#REF!)</f>
        <v>#REF!</v>
      </c>
      <c r="O32" s="11" t="e">
        <f>SUM(Rashodi!#REF!)</f>
        <v>#REF!</v>
      </c>
      <c r="P32" s="11" t="e">
        <f>SUM(Rashodi!#REF!)</f>
        <v>#REF!</v>
      </c>
      <c r="Q32" s="11" t="e">
        <f>SUM(Rashodi!#REF!)</f>
        <v>#REF!</v>
      </c>
      <c r="R32" s="11" t="e">
        <f>SUM(Rashodi!#REF!)</f>
        <v>#REF!</v>
      </c>
      <c r="S32" s="11">
        <f>SUM(Rashodi!I10424)</f>
        <v>53069680</v>
      </c>
      <c r="T32" s="11">
        <f>SUM(Rashodi!J10424)</f>
        <v>52100980</v>
      </c>
      <c r="U32" s="11">
        <f>SUM(Rashodi!K10424)</f>
        <v>97800</v>
      </c>
      <c r="V32" s="11">
        <f>SUM(Rashodi!L10424)</f>
        <v>27800</v>
      </c>
      <c r="W32" s="11">
        <f>SUM(Rashodi!M10424)</f>
        <v>40000</v>
      </c>
      <c r="X32" s="11">
        <f>SUM(Rashodi!N10424)</f>
        <v>30000</v>
      </c>
      <c r="Y32" s="11">
        <f>SUM(Rashodi!O10424)</f>
        <v>870900</v>
      </c>
      <c r="Z32" s="11">
        <f>SUM(Rashodi!P10424)</f>
        <v>0</v>
      </c>
      <c r="AA32" s="11">
        <f>SUM(Rashodi!Q10424)</f>
        <v>59285329</v>
      </c>
      <c r="AB32" s="11">
        <f>SUM(Rashodi!R10424)</f>
        <v>54181566</v>
      </c>
      <c r="AC32" s="11">
        <f>SUM(Rashodi!S10424)</f>
        <v>44474352</v>
      </c>
      <c r="AD32" s="11">
        <f>SUM(Rashodi!T10424)</f>
        <v>9707113</v>
      </c>
      <c r="AE32" s="11">
        <f>SUM(Rashodi!U10424)</f>
        <v>5074966</v>
      </c>
      <c r="AF32" s="11">
        <f>SUM(Rashodi!V10424)</f>
        <v>2775254</v>
      </c>
      <c r="AG32" s="11">
        <f>SUM(Rashodi!W10424)</f>
        <v>1856893</v>
      </c>
      <c r="AH32" s="11">
        <f>SUM(Rashodi!X10424)</f>
        <v>54181415</v>
      </c>
      <c r="AI32" s="244">
        <f t="shared" si="5"/>
        <v>99.999721307427691</v>
      </c>
      <c r="AJ32" s="143" t="e">
        <f>SUM(Rashodi!#REF!)</f>
        <v>#REF!</v>
      </c>
      <c r="AK32" s="143" t="e">
        <f>SUM(Rashodi!#REF!)</f>
        <v>#REF!</v>
      </c>
      <c r="AL32" s="143" t="e">
        <f>SUM(Rashodi!#REF!)</f>
        <v>#REF!</v>
      </c>
      <c r="AM32" s="143" t="e">
        <f>SUM(Rashodi!#REF!)</f>
        <v>#REF!</v>
      </c>
      <c r="AN32" s="143" t="e">
        <f>SUM(Rashodi!#REF!)</f>
        <v>#REF!</v>
      </c>
      <c r="AO32" s="143" t="e">
        <f>SUM(Rashodi!#REF!)</f>
        <v>#REF!</v>
      </c>
      <c r="AP32" s="143" t="e">
        <f>SUM(Rashodi!#REF!)</f>
        <v>#REF!</v>
      </c>
      <c r="AQ32" s="143" t="e">
        <f>SUM(Rashodi!#REF!)</f>
        <v>#REF!</v>
      </c>
      <c r="AR32" s="143" t="e">
        <f>SUM(Rashodi!#REF!)</f>
        <v>#REF!</v>
      </c>
    </row>
    <row r="33" spans="1:44">
      <c r="A33" s="4" t="s">
        <v>2641</v>
      </c>
      <c r="B33" s="5" t="s">
        <v>38</v>
      </c>
      <c r="C33" s="11" t="e">
        <f>SUM(Rashodi!#REF!)</f>
        <v>#REF!</v>
      </c>
      <c r="D33" s="11" t="e">
        <f>SUM(Rashodi!#REF!)</f>
        <v>#REF!</v>
      </c>
      <c r="E33" s="11" t="e">
        <f>SUM(Rashodi!#REF!)</f>
        <v>#REF!</v>
      </c>
      <c r="F33" s="11" t="e">
        <f>SUM(Rashodi!#REF!)</f>
        <v>#REF!</v>
      </c>
      <c r="G33" s="11" t="e">
        <f>SUM(Rashodi!#REF!)</f>
        <v>#REF!</v>
      </c>
      <c r="H33" s="11" t="e">
        <f>SUM(Rashodi!#REF!)</f>
        <v>#REF!</v>
      </c>
      <c r="I33" s="11" t="e">
        <f>SUM(Rashodi!#REF!)</f>
        <v>#REF!</v>
      </c>
      <c r="J33" s="11" t="e">
        <f>SUM(Rashodi!#REF!)</f>
        <v>#REF!</v>
      </c>
      <c r="K33" s="11" t="e">
        <f>SUM(Rashodi!#REF!)</f>
        <v>#REF!</v>
      </c>
      <c r="L33" s="11" t="e">
        <f>SUM(Rashodi!#REF!)</f>
        <v>#REF!</v>
      </c>
      <c r="M33" s="11" t="e">
        <f>SUM(Rashodi!#REF!)</f>
        <v>#REF!</v>
      </c>
      <c r="N33" s="11" t="e">
        <f>SUM(Rashodi!#REF!)</f>
        <v>#REF!</v>
      </c>
      <c r="O33" s="11" t="e">
        <f>SUM(Rashodi!#REF!)</f>
        <v>#REF!</v>
      </c>
      <c r="P33" s="11" t="e">
        <f>SUM(Rashodi!#REF!)</f>
        <v>#REF!</v>
      </c>
      <c r="Q33" s="11" t="e">
        <f>SUM(Rashodi!#REF!)</f>
        <v>#REF!</v>
      </c>
      <c r="R33" s="11" t="e">
        <f>SUM(Rashodi!#REF!)</f>
        <v>#REF!</v>
      </c>
      <c r="S33" s="11">
        <f>SUM(Rashodi!I10474)</f>
        <v>75156630</v>
      </c>
      <c r="T33" s="11">
        <f>SUM(Rashodi!J10474)</f>
        <v>75156630</v>
      </c>
      <c r="U33" s="11">
        <f>SUM(Rashodi!K10474)</f>
        <v>0</v>
      </c>
      <c r="V33" s="11">
        <f>SUM(Rashodi!L10474)</f>
        <v>0</v>
      </c>
      <c r="W33" s="11">
        <f>SUM(Rashodi!M10474)</f>
        <v>0</v>
      </c>
      <c r="X33" s="11">
        <f>SUM(Rashodi!N10474)</f>
        <v>0</v>
      </c>
      <c r="Y33" s="11">
        <f>SUM(Rashodi!O10474)</f>
        <v>0</v>
      </c>
      <c r="Z33" s="11">
        <f>SUM(Rashodi!P10474)</f>
        <v>0</v>
      </c>
      <c r="AA33" s="11">
        <f>SUM(Rashodi!Q10474)</f>
        <v>92505739</v>
      </c>
      <c r="AB33" s="11">
        <f>SUM(Rashodi!R10474)</f>
        <v>86379054</v>
      </c>
      <c r="AC33" s="11">
        <f>SUM(Rashodi!S10474)</f>
        <v>81455184</v>
      </c>
      <c r="AD33" s="11">
        <f>SUM(Rashodi!T10474)</f>
        <v>4923870</v>
      </c>
      <c r="AE33" s="11">
        <f>SUM(Rashodi!U10474)</f>
        <v>2933833</v>
      </c>
      <c r="AF33" s="11">
        <f>SUM(Rashodi!V10474)</f>
        <v>1391333</v>
      </c>
      <c r="AG33" s="11">
        <f>SUM(Rashodi!W10474)</f>
        <v>598704</v>
      </c>
      <c r="AH33" s="11">
        <f>SUM(Rashodi!X10474)</f>
        <v>86379054</v>
      </c>
      <c r="AI33" s="244">
        <f t="shared" si="5"/>
        <v>100</v>
      </c>
      <c r="AJ33" s="143" t="e">
        <f>SUM(Rashodi!#REF!)</f>
        <v>#REF!</v>
      </c>
      <c r="AK33" s="143" t="e">
        <f>SUM(Rashodi!#REF!)</f>
        <v>#REF!</v>
      </c>
      <c r="AL33" s="143" t="e">
        <f>SUM(Rashodi!#REF!)</f>
        <v>#REF!</v>
      </c>
      <c r="AM33" s="143" t="e">
        <f>SUM(Rashodi!#REF!)</f>
        <v>#REF!</v>
      </c>
      <c r="AN33" s="143" t="e">
        <f>SUM(Rashodi!#REF!)</f>
        <v>#REF!</v>
      </c>
      <c r="AO33" s="143" t="e">
        <f>SUM(Rashodi!#REF!)</f>
        <v>#REF!</v>
      </c>
      <c r="AP33" s="143" t="e">
        <f>SUM(Rashodi!#REF!)</f>
        <v>#REF!</v>
      </c>
      <c r="AQ33" s="143" t="e">
        <f>SUM(Rashodi!#REF!)</f>
        <v>#REF!</v>
      </c>
      <c r="AR33" s="143" t="e">
        <f>SUM(Rashodi!#REF!)</f>
        <v>#REF!</v>
      </c>
    </row>
    <row r="34" spans="1:44">
      <c r="A34" s="4" t="s">
        <v>2642</v>
      </c>
      <c r="B34" s="5" t="s">
        <v>39</v>
      </c>
      <c r="C34" s="11" t="e">
        <f>SUM(Rashodi!#REF!)</f>
        <v>#REF!</v>
      </c>
      <c r="D34" s="11" t="e">
        <f>SUM(Rashodi!#REF!)</f>
        <v>#REF!</v>
      </c>
      <c r="E34" s="11" t="e">
        <f>SUM(Rashodi!#REF!)</f>
        <v>#REF!</v>
      </c>
      <c r="F34" s="11" t="e">
        <f>SUM(Rashodi!#REF!)</f>
        <v>#REF!</v>
      </c>
      <c r="G34" s="11" t="e">
        <f>SUM(Rashodi!#REF!)</f>
        <v>#REF!</v>
      </c>
      <c r="H34" s="11" t="e">
        <f>SUM(Rashodi!#REF!)</f>
        <v>#REF!</v>
      </c>
      <c r="I34" s="11" t="e">
        <f>SUM(Rashodi!#REF!)</f>
        <v>#REF!</v>
      </c>
      <c r="J34" s="11" t="e">
        <f>SUM(Rashodi!#REF!)</f>
        <v>#REF!</v>
      </c>
      <c r="K34" s="11" t="e">
        <f>SUM(Rashodi!#REF!)</f>
        <v>#REF!</v>
      </c>
      <c r="L34" s="11" t="e">
        <f>SUM(Rashodi!#REF!)</f>
        <v>#REF!</v>
      </c>
      <c r="M34" s="11" t="e">
        <f>SUM(Rashodi!#REF!)</f>
        <v>#REF!</v>
      </c>
      <c r="N34" s="11" t="e">
        <f>SUM(Rashodi!#REF!)</f>
        <v>#REF!</v>
      </c>
      <c r="O34" s="11" t="e">
        <f>SUM(Rashodi!#REF!)</f>
        <v>#REF!</v>
      </c>
      <c r="P34" s="11" t="e">
        <f>SUM(Rashodi!#REF!)</f>
        <v>#REF!</v>
      </c>
      <c r="Q34" s="11" t="e">
        <f>SUM(Rashodi!#REF!)</f>
        <v>#REF!</v>
      </c>
      <c r="R34" s="11" t="e">
        <f>SUM(Rashodi!#REF!)</f>
        <v>#REF!</v>
      </c>
      <c r="S34" s="11">
        <f>SUM(Rashodi!I10524)</f>
        <v>17567000</v>
      </c>
      <c r="T34" s="11">
        <f>SUM(Rashodi!J10524)</f>
        <v>16967000</v>
      </c>
      <c r="U34" s="11">
        <f>SUM(Rashodi!K10524)</f>
        <v>0</v>
      </c>
      <c r="V34" s="11">
        <f>SUM(Rashodi!L10524)</f>
        <v>0</v>
      </c>
      <c r="W34" s="11">
        <f>SUM(Rashodi!M10524)</f>
        <v>0</v>
      </c>
      <c r="X34" s="11">
        <f>SUM(Rashodi!N10524)</f>
        <v>0</v>
      </c>
      <c r="Y34" s="11">
        <f>SUM(Rashodi!O10524)</f>
        <v>500000</v>
      </c>
      <c r="Z34" s="11">
        <f>SUM(Rashodi!P10524)</f>
        <v>100000</v>
      </c>
      <c r="AA34" s="11">
        <f>SUM(Rashodi!Q10524)</f>
        <v>18328211</v>
      </c>
      <c r="AB34" s="11">
        <f>SUM(Rashodi!R10524)</f>
        <v>17577000</v>
      </c>
      <c r="AC34" s="11">
        <f>SUM(Rashodi!S10524)</f>
        <v>12362000</v>
      </c>
      <c r="AD34" s="11">
        <f>SUM(Rashodi!T10524)</f>
        <v>5215000</v>
      </c>
      <c r="AE34" s="11">
        <f>SUM(Rashodi!U10524)</f>
        <v>2662000</v>
      </c>
      <c r="AF34" s="11">
        <f>SUM(Rashodi!V10524)</f>
        <v>2553000</v>
      </c>
      <c r="AG34" s="11">
        <f>SUM(Rashodi!W10524)</f>
        <v>0</v>
      </c>
      <c r="AH34" s="11">
        <f>SUM(Rashodi!X10524)</f>
        <v>17577000</v>
      </c>
      <c r="AI34" s="244">
        <f t="shared" si="5"/>
        <v>100</v>
      </c>
      <c r="AJ34" s="143" t="e">
        <f>SUM(Rashodi!#REF!)</f>
        <v>#REF!</v>
      </c>
      <c r="AK34" s="143" t="e">
        <f>SUM(Rashodi!#REF!)</f>
        <v>#REF!</v>
      </c>
      <c r="AL34" s="143" t="e">
        <f>SUM(Rashodi!#REF!)</f>
        <v>#REF!</v>
      </c>
      <c r="AM34" s="143" t="e">
        <f>SUM(Rashodi!#REF!)</f>
        <v>#REF!</v>
      </c>
      <c r="AN34" s="143" t="e">
        <f>SUM(Rashodi!#REF!)</f>
        <v>#REF!</v>
      </c>
      <c r="AO34" s="143" t="e">
        <f>SUM(Rashodi!#REF!)</f>
        <v>#REF!</v>
      </c>
      <c r="AP34" s="143" t="e">
        <f>SUM(Rashodi!#REF!)</f>
        <v>#REF!</v>
      </c>
      <c r="AQ34" s="143" t="e">
        <f>SUM(Rashodi!#REF!)</f>
        <v>#REF!</v>
      </c>
      <c r="AR34" s="143" t="e">
        <f>SUM(Rashodi!#REF!)</f>
        <v>#REF!</v>
      </c>
    </row>
    <row r="35" spans="1:44">
      <c r="A35" s="4" t="s">
        <v>2643</v>
      </c>
      <c r="B35" s="5" t="s">
        <v>40</v>
      </c>
      <c r="C35" s="11" t="e">
        <f>SUM(Rashodi!#REF!)</f>
        <v>#REF!</v>
      </c>
      <c r="D35" s="11" t="e">
        <f>SUM(Rashodi!#REF!)</f>
        <v>#REF!</v>
      </c>
      <c r="E35" s="11" t="e">
        <f>SUM(Rashodi!#REF!)</f>
        <v>#REF!</v>
      </c>
      <c r="F35" s="11" t="e">
        <f>SUM(Rashodi!#REF!)</f>
        <v>#REF!</v>
      </c>
      <c r="G35" s="11" t="e">
        <f>SUM(Rashodi!#REF!)</f>
        <v>#REF!</v>
      </c>
      <c r="H35" s="11" t="e">
        <f>SUM(Rashodi!#REF!)</f>
        <v>#REF!</v>
      </c>
      <c r="I35" s="11" t="e">
        <f>SUM(Rashodi!#REF!)</f>
        <v>#REF!</v>
      </c>
      <c r="J35" s="11" t="e">
        <f>SUM(Rashodi!#REF!)</f>
        <v>#REF!</v>
      </c>
      <c r="K35" s="11" t="e">
        <f>SUM(Rashodi!#REF!)</f>
        <v>#REF!</v>
      </c>
      <c r="L35" s="11" t="e">
        <f>SUM(Rashodi!#REF!)</f>
        <v>#REF!</v>
      </c>
      <c r="M35" s="11" t="e">
        <f>SUM(Rashodi!#REF!)</f>
        <v>#REF!</v>
      </c>
      <c r="N35" s="11" t="e">
        <f>SUM(Rashodi!#REF!)</f>
        <v>#REF!</v>
      </c>
      <c r="O35" s="11" t="e">
        <f>SUM(Rashodi!#REF!)</f>
        <v>#REF!</v>
      </c>
      <c r="P35" s="11" t="e">
        <f>SUM(Rashodi!#REF!)</f>
        <v>#REF!</v>
      </c>
      <c r="Q35" s="11" t="e">
        <f>SUM(Rashodi!#REF!)</f>
        <v>#REF!</v>
      </c>
      <c r="R35" s="11" t="e">
        <f>SUM(Rashodi!#REF!)</f>
        <v>#REF!</v>
      </c>
      <c r="S35" s="11">
        <f>SUM(Rashodi!I10574)</f>
        <v>0</v>
      </c>
      <c r="T35" s="11">
        <f>SUM(Rashodi!J10574)</f>
        <v>0</v>
      </c>
      <c r="U35" s="11">
        <f>SUM(Rashodi!K10574)</f>
        <v>0</v>
      </c>
      <c r="V35" s="11">
        <f>SUM(Rashodi!L10574)</f>
        <v>0</v>
      </c>
      <c r="W35" s="11">
        <f>SUM(Rashodi!M10574)</f>
        <v>0</v>
      </c>
      <c r="X35" s="11">
        <f>SUM(Rashodi!N10574)</f>
        <v>0</v>
      </c>
      <c r="Y35" s="11">
        <f>SUM(Rashodi!O10574)</f>
        <v>0</v>
      </c>
      <c r="Z35" s="11">
        <f>SUM(Rashodi!P10574)</f>
        <v>0</v>
      </c>
      <c r="AA35" s="11">
        <f>SUM(Rashodi!Q10574)</f>
        <v>100000</v>
      </c>
      <c r="AB35" s="11">
        <f>SUM(Rashodi!R10574)</f>
        <v>100000</v>
      </c>
      <c r="AC35" s="11">
        <f>SUM(Rashodi!S10574)</f>
        <v>100000</v>
      </c>
      <c r="AD35" s="11">
        <f>SUM(Rashodi!T10574)</f>
        <v>0</v>
      </c>
      <c r="AE35" s="11">
        <f>SUM(Rashodi!U10574)</f>
        <v>0</v>
      </c>
      <c r="AF35" s="11">
        <f>SUM(Rashodi!V10574)</f>
        <v>0</v>
      </c>
      <c r="AG35" s="11">
        <f>SUM(Rashodi!W10574)</f>
        <v>0</v>
      </c>
      <c r="AH35" s="11">
        <f>SUM(Rashodi!X10574)</f>
        <v>100000</v>
      </c>
      <c r="AI35" s="244">
        <f t="shared" si="5"/>
        <v>100</v>
      </c>
      <c r="AJ35" s="143" t="e">
        <f>SUM(Rashodi!#REF!)</f>
        <v>#REF!</v>
      </c>
      <c r="AK35" s="143" t="e">
        <f>SUM(Rashodi!#REF!)</f>
        <v>#REF!</v>
      </c>
      <c r="AL35" s="143" t="e">
        <f>SUM(Rashodi!#REF!)</f>
        <v>#REF!</v>
      </c>
      <c r="AM35" s="143" t="e">
        <f>SUM(Rashodi!#REF!)</f>
        <v>#REF!</v>
      </c>
      <c r="AN35" s="143" t="e">
        <f>SUM(Rashodi!#REF!)</f>
        <v>#REF!</v>
      </c>
      <c r="AO35" s="143" t="e">
        <f>SUM(Rashodi!#REF!)</f>
        <v>#REF!</v>
      </c>
      <c r="AP35" s="143" t="e">
        <f>SUM(Rashodi!#REF!)</f>
        <v>#REF!</v>
      </c>
      <c r="AQ35" s="143" t="e">
        <f>SUM(Rashodi!#REF!)</f>
        <v>#REF!</v>
      </c>
      <c r="AR35" s="143" t="e">
        <f>SUM(Rashodi!#REF!)</f>
        <v>#REF!</v>
      </c>
    </row>
    <row r="36" spans="1:44">
      <c r="A36" s="4" t="s">
        <v>2644</v>
      </c>
      <c r="B36" s="5" t="s">
        <v>41</v>
      </c>
      <c r="C36" s="11" t="e">
        <f>SUM(Rashodi!#REF!)</f>
        <v>#REF!</v>
      </c>
      <c r="D36" s="11" t="e">
        <f>SUM(Rashodi!#REF!)</f>
        <v>#REF!</v>
      </c>
      <c r="E36" s="11" t="e">
        <f>SUM(Rashodi!#REF!)</f>
        <v>#REF!</v>
      </c>
      <c r="F36" s="11" t="e">
        <f>SUM(Rashodi!#REF!)</f>
        <v>#REF!</v>
      </c>
      <c r="G36" s="11" t="e">
        <f>SUM(Rashodi!#REF!)</f>
        <v>#REF!</v>
      </c>
      <c r="H36" s="11" t="e">
        <f>SUM(Rashodi!#REF!)</f>
        <v>#REF!</v>
      </c>
      <c r="I36" s="11" t="e">
        <f>SUM(Rashodi!#REF!)</f>
        <v>#REF!</v>
      </c>
      <c r="J36" s="11" t="e">
        <f>SUM(Rashodi!#REF!)</f>
        <v>#REF!</v>
      </c>
      <c r="K36" s="11" t="e">
        <f>SUM(Rashodi!#REF!)</f>
        <v>#REF!</v>
      </c>
      <c r="L36" s="11" t="e">
        <f>SUM(Rashodi!#REF!)</f>
        <v>#REF!</v>
      </c>
      <c r="M36" s="11" t="e">
        <f>SUM(Rashodi!#REF!)</f>
        <v>#REF!</v>
      </c>
      <c r="N36" s="11" t="e">
        <f>SUM(Rashodi!#REF!)</f>
        <v>#REF!</v>
      </c>
      <c r="O36" s="11" t="e">
        <f>SUM(Rashodi!#REF!)</f>
        <v>#REF!</v>
      </c>
      <c r="P36" s="11" t="e">
        <f>SUM(Rashodi!#REF!)</f>
        <v>#REF!</v>
      </c>
      <c r="Q36" s="11" t="e">
        <f>SUM(Rashodi!#REF!)</f>
        <v>#REF!</v>
      </c>
      <c r="R36" s="11" t="e">
        <f>SUM(Rashodi!#REF!)</f>
        <v>#REF!</v>
      </c>
      <c r="S36" s="11">
        <f>SUM(Rashodi!I10624)</f>
        <v>3779164</v>
      </c>
      <c r="T36" s="11">
        <f>SUM(Rashodi!J10624)</f>
        <v>3627334</v>
      </c>
      <c r="U36" s="11">
        <f>SUM(Rashodi!K10624)</f>
        <v>151530</v>
      </c>
      <c r="V36" s="11">
        <f>SUM(Rashodi!L10624)</f>
        <v>133510</v>
      </c>
      <c r="W36" s="11">
        <f>SUM(Rashodi!M10624)</f>
        <v>210</v>
      </c>
      <c r="X36" s="11">
        <f>SUM(Rashodi!N10624)</f>
        <v>17810</v>
      </c>
      <c r="Y36" s="11">
        <f>SUM(Rashodi!O10624)</f>
        <v>300</v>
      </c>
      <c r="Z36" s="11">
        <f>SUM(Rashodi!P10624)</f>
        <v>0</v>
      </c>
      <c r="AA36" s="11">
        <f>SUM(Rashodi!Q10624)</f>
        <v>22528440</v>
      </c>
      <c r="AB36" s="11">
        <f>SUM(Rashodi!R10624)</f>
        <v>8535276</v>
      </c>
      <c r="AC36" s="11">
        <f>SUM(Rashodi!S10624)</f>
        <v>8253792</v>
      </c>
      <c r="AD36" s="11">
        <f>SUM(Rashodi!T10624)</f>
        <v>266984</v>
      </c>
      <c r="AE36" s="11">
        <f>SUM(Rashodi!U10624)</f>
        <v>76240</v>
      </c>
      <c r="AF36" s="11">
        <f>SUM(Rashodi!V10624)</f>
        <v>67816</v>
      </c>
      <c r="AG36" s="11">
        <f>SUM(Rashodi!W10624)</f>
        <v>122928</v>
      </c>
      <c r="AH36" s="11">
        <f>SUM(Rashodi!X10624)</f>
        <v>8520776</v>
      </c>
      <c r="AI36" s="244">
        <f t="shared" si="5"/>
        <v>99.830116799972259</v>
      </c>
      <c r="AJ36" s="143" t="e">
        <f>SUM(Rashodi!#REF!)</f>
        <v>#REF!</v>
      </c>
      <c r="AK36" s="143" t="e">
        <f>SUM(Rashodi!#REF!)</f>
        <v>#REF!</v>
      </c>
      <c r="AL36" s="143" t="e">
        <f>SUM(Rashodi!#REF!)</f>
        <v>#REF!</v>
      </c>
      <c r="AM36" s="143" t="e">
        <f>SUM(Rashodi!#REF!)</f>
        <v>#REF!</v>
      </c>
      <c r="AN36" s="143" t="e">
        <f>SUM(Rashodi!#REF!)</f>
        <v>#REF!</v>
      </c>
      <c r="AO36" s="143" t="e">
        <f>SUM(Rashodi!#REF!)</f>
        <v>#REF!</v>
      </c>
      <c r="AP36" s="143" t="e">
        <f>SUM(Rashodi!#REF!)</f>
        <v>#REF!</v>
      </c>
      <c r="AQ36" s="143" t="e">
        <f>SUM(Rashodi!#REF!)</f>
        <v>#REF!</v>
      </c>
      <c r="AR36" s="143" t="e">
        <f>SUM(Rashodi!#REF!)</f>
        <v>#REF!</v>
      </c>
    </row>
    <row r="37" spans="1:44" ht="20.399999999999999">
      <c r="A37" s="5" t="s">
        <v>0</v>
      </c>
      <c r="B37" s="3" t="s">
        <v>42</v>
      </c>
      <c r="C37" s="10" t="e">
        <f t="shared" ref="C37:J37" si="26">SUM(C29)</f>
        <v>#REF!</v>
      </c>
      <c r="D37" s="10" t="e">
        <f t="shared" si="26"/>
        <v>#REF!</v>
      </c>
      <c r="E37" s="10" t="e">
        <f t="shared" si="26"/>
        <v>#REF!</v>
      </c>
      <c r="F37" s="10" t="e">
        <f t="shared" si="26"/>
        <v>#REF!</v>
      </c>
      <c r="G37" s="10" t="e">
        <f t="shared" si="26"/>
        <v>#REF!</v>
      </c>
      <c r="H37" s="10" t="e">
        <f t="shared" si="26"/>
        <v>#REF!</v>
      </c>
      <c r="I37" s="10" t="e">
        <f t="shared" si="26"/>
        <v>#REF!</v>
      </c>
      <c r="J37" s="10" t="e">
        <f t="shared" si="26"/>
        <v>#REF!</v>
      </c>
      <c r="K37" s="10" t="e">
        <f t="shared" ref="K37:R37" si="27">SUM(K29)</f>
        <v>#REF!</v>
      </c>
      <c r="L37" s="10" t="e">
        <f t="shared" si="27"/>
        <v>#REF!</v>
      </c>
      <c r="M37" s="10" t="e">
        <f t="shared" si="27"/>
        <v>#REF!</v>
      </c>
      <c r="N37" s="10" t="e">
        <f t="shared" si="27"/>
        <v>#REF!</v>
      </c>
      <c r="O37" s="10" t="e">
        <f t="shared" si="27"/>
        <v>#REF!</v>
      </c>
      <c r="P37" s="10" t="e">
        <f t="shared" si="27"/>
        <v>#REF!</v>
      </c>
      <c r="Q37" s="10" t="e">
        <f t="shared" si="27"/>
        <v>#REF!</v>
      </c>
      <c r="R37" s="10" t="e">
        <f t="shared" si="27"/>
        <v>#REF!</v>
      </c>
      <c r="S37" s="10">
        <f t="shared" ref="S37:Z37" si="28">SUM(S29)</f>
        <v>247317418</v>
      </c>
      <c r="T37" s="10">
        <f t="shared" si="28"/>
        <v>233260281</v>
      </c>
      <c r="U37" s="10">
        <f t="shared" si="28"/>
        <v>12129937</v>
      </c>
      <c r="V37" s="10">
        <f t="shared" si="28"/>
        <v>197110</v>
      </c>
      <c r="W37" s="10">
        <f t="shared" si="28"/>
        <v>178810</v>
      </c>
      <c r="X37" s="10">
        <f t="shared" si="28"/>
        <v>11754017</v>
      </c>
      <c r="Y37" s="10">
        <f t="shared" si="28"/>
        <v>1627200</v>
      </c>
      <c r="Z37" s="10">
        <f t="shared" si="28"/>
        <v>300000</v>
      </c>
      <c r="AA37" s="10">
        <f>SUM(AA29)</f>
        <v>328828800</v>
      </c>
      <c r="AB37" s="10">
        <f t="shared" ref="AB37:AH37" si="29">SUM(AB29)</f>
        <v>287711025</v>
      </c>
      <c r="AC37" s="10">
        <f t="shared" si="29"/>
        <v>246243129.72</v>
      </c>
      <c r="AD37" s="10">
        <f t="shared" si="29"/>
        <v>41431794.480000004</v>
      </c>
      <c r="AE37" s="10">
        <f t="shared" si="29"/>
        <v>20156184</v>
      </c>
      <c r="AF37" s="10">
        <f t="shared" si="29"/>
        <v>16079792.24</v>
      </c>
      <c r="AG37" s="10">
        <f t="shared" si="29"/>
        <v>5195818.24</v>
      </c>
      <c r="AH37" s="10">
        <f t="shared" si="29"/>
        <v>287490322.19999999</v>
      </c>
      <c r="AI37" s="243">
        <f t="shared" si="5"/>
        <v>99.923290113752145</v>
      </c>
      <c r="AJ37" s="143" t="e">
        <f t="shared" ref="AJ37:AR37" si="30">SUM(AJ29)</f>
        <v>#REF!</v>
      </c>
      <c r="AK37" s="143" t="e">
        <f t="shared" si="30"/>
        <v>#REF!</v>
      </c>
      <c r="AL37" s="143" t="e">
        <f t="shared" si="30"/>
        <v>#REF!</v>
      </c>
      <c r="AM37" s="143" t="e">
        <f t="shared" si="30"/>
        <v>#REF!</v>
      </c>
      <c r="AN37" s="143" t="e">
        <f t="shared" si="30"/>
        <v>#REF!</v>
      </c>
      <c r="AO37" s="143" t="e">
        <f t="shared" si="30"/>
        <v>#REF!</v>
      </c>
      <c r="AP37" s="143" t="e">
        <f t="shared" si="30"/>
        <v>#REF!</v>
      </c>
      <c r="AQ37" s="143" t="e">
        <f t="shared" si="30"/>
        <v>#REF!</v>
      </c>
      <c r="AR37" s="143" t="e">
        <f t="shared" si="30"/>
        <v>#REF!</v>
      </c>
    </row>
    <row r="38" spans="1:44">
      <c r="A38" s="3" t="s">
        <v>2645</v>
      </c>
      <c r="B38" s="3" t="s">
        <v>43</v>
      </c>
      <c r="C38" s="10" t="e">
        <f>SUM(C39:C43)</f>
        <v>#REF!</v>
      </c>
      <c r="D38" s="10" t="e">
        <f t="shared" ref="D38:Z38" si="31">SUM(D39:D43)</f>
        <v>#REF!</v>
      </c>
      <c r="E38" s="10" t="e">
        <f t="shared" si="31"/>
        <v>#REF!</v>
      </c>
      <c r="F38" s="10" t="e">
        <f t="shared" si="31"/>
        <v>#REF!</v>
      </c>
      <c r="G38" s="10" t="e">
        <f t="shared" si="31"/>
        <v>#REF!</v>
      </c>
      <c r="H38" s="10" t="e">
        <f t="shared" si="31"/>
        <v>#REF!</v>
      </c>
      <c r="I38" s="10" t="e">
        <f t="shared" si="31"/>
        <v>#REF!</v>
      </c>
      <c r="J38" s="10" t="e">
        <f t="shared" si="31"/>
        <v>#REF!</v>
      </c>
      <c r="K38" s="10" t="e">
        <f t="shared" si="31"/>
        <v>#REF!</v>
      </c>
      <c r="L38" s="10" t="e">
        <f t="shared" si="31"/>
        <v>#REF!</v>
      </c>
      <c r="M38" s="10" t="e">
        <f t="shared" si="31"/>
        <v>#REF!</v>
      </c>
      <c r="N38" s="10" t="e">
        <f t="shared" si="31"/>
        <v>#REF!</v>
      </c>
      <c r="O38" s="10" t="e">
        <f t="shared" si="31"/>
        <v>#REF!</v>
      </c>
      <c r="P38" s="10" t="e">
        <f t="shared" si="31"/>
        <v>#REF!</v>
      </c>
      <c r="Q38" s="10" t="e">
        <f t="shared" si="31"/>
        <v>#REF!</v>
      </c>
      <c r="R38" s="10" t="e">
        <f t="shared" si="31"/>
        <v>#REF!</v>
      </c>
      <c r="S38" s="10">
        <f t="shared" si="31"/>
        <v>96931670</v>
      </c>
      <c r="T38" s="10">
        <f t="shared" si="31"/>
        <v>21365070</v>
      </c>
      <c r="U38" s="10">
        <f t="shared" si="31"/>
        <v>397000</v>
      </c>
      <c r="V38" s="10">
        <f t="shared" si="31"/>
        <v>317000</v>
      </c>
      <c r="W38" s="10">
        <f t="shared" si="31"/>
        <v>0</v>
      </c>
      <c r="X38" s="10">
        <f t="shared" si="31"/>
        <v>80000</v>
      </c>
      <c r="Y38" s="10">
        <f t="shared" si="31"/>
        <v>10569300</v>
      </c>
      <c r="Z38" s="10">
        <f t="shared" si="31"/>
        <v>64600300</v>
      </c>
      <c r="AA38" s="10">
        <f>SUM(AA39:AA43)</f>
        <v>172489925</v>
      </c>
      <c r="AB38" s="10">
        <f t="shared" ref="AB38:AH38" si="32">SUM(AB39:AB43)</f>
        <v>38031940</v>
      </c>
      <c r="AC38" s="10">
        <f t="shared" si="32"/>
        <v>34545260</v>
      </c>
      <c r="AD38" s="10">
        <f t="shared" si="32"/>
        <v>3205180</v>
      </c>
      <c r="AE38" s="10">
        <f t="shared" si="32"/>
        <v>2219410</v>
      </c>
      <c r="AF38" s="10">
        <f t="shared" si="32"/>
        <v>859870</v>
      </c>
      <c r="AG38" s="10">
        <f t="shared" si="32"/>
        <v>125900</v>
      </c>
      <c r="AH38" s="10">
        <f t="shared" si="32"/>
        <v>37966490</v>
      </c>
      <c r="AI38" s="243">
        <f t="shared" si="5"/>
        <v>99.827907805912602</v>
      </c>
      <c r="AJ38" s="143" t="e">
        <f t="shared" ref="AJ38:AR38" si="33">SUM(AJ39:AJ43)</f>
        <v>#REF!</v>
      </c>
      <c r="AK38" s="143" t="e">
        <f t="shared" si="33"/>
        <v>#REF!</v>
      </c>
      <c r="AL38" s="143" t="e">
        <f t="shared" si="33"/>
        <v>#REF!</v>
      </c>
      <c r="AM38" s="143" t="e">
        <f t="shared" si="33"/>
        <v>#REF!</v>
      </c>
      <c r="AN38" s="143" t="e">
        <f t="shared" si="33"/>
        <v>#REF!</v>
      </c>
      <c r="AO38" s="143" t="e">
        <f t="shared" si="33"/>
        <v>#REF!</v>
      </c>
      <c r="AP38" s="143" t="e">
        <f t="shared" si="33"/>
        <v>#REF!</v>
      </c>
      <c r="AQ38" s="143" t="e">
        <f t="shared" si="33"/>
        <v>#REF!</v>
      </c>
      <c r="AR38" s="143" t="e">
        <f t="shared" si="33"/>
        <v>#REF!</v>
      </c>
    </row>
    <row r="39" spans="1:44">
      <c r="A39" s="4" t="s">
        <v>2646</v>
      </c>
      <c r="B39" s="5" t="s">
        <v>44</v>
      </c>
      <c r="C39" s="11" t="e">
        <f>SUM(Rashodi!#REF!)</f>
        <v>#REF!</v>
      </c>
      <c r="D39" s="11" t="e">
        <f>SUM(Rashodi!#REF!)</f>
        <v>#REF!</v>
      </c>
      <c r="E39" s="11" t="e">
        <f>SUM(Rashodi!#REF!)</f>
        <v>#REF!</v>
      </c>
      <c r="F39" s="11" t="e">
        <f>SUM(Rashodi!#REF!)</f>
        <v>#REF!</v>
      </c>
      <c r="G39" s="11" t="e">
        <f>SUM(Rashodi!#REF!)</f>
        <v>#REF!</v>
      </c>
      <c r="H39" s="11" t="e">
        <f>SUM(Rashodi!#REF!)</f>
        <v>#REF!</v>
      </c>
      <c r="I39" s="11" t="e">
        <f>SUM(Rashodi!#REF!)</f>
        <v>#REF!</v>
      </c>
      <c r="J39" s="11" t="e">
        <f>SUM(Rashodi!#REF!)</f>
        <v>#REF!</v>
      </c>
      <c r="K39" s="11" t="e">
        <f>SUM(Rashodi!#REF!)</f>
        <v>#REF!</v>
      </c>
      <c r="L39" s="11" t="e">
        <f>SUM(Rashodi!#REF!)</f>
        <v>#REF!</v>
      </c>
      <c r="M39" s="11" t="e">
        <f>SUM(Rashodi!#REF!)</f>
        <v>#REF!</v>
      </c>
      <c r="N39" s="11" t="e">
        <f>SUM(Rashodi!#REF!)</f>
        <v>#REF!</v>
      </c>
      <c r="O39" s="11" t="e">
        <f>SUM(Rashodi!#REF!)</f>
        <v>#REF!</v>
      </c>
      <c r="P39" s="11" t="e">
        <f>SUM(Rashodi!#REF!)</f>
        <v>#REF!</v>
      </c>
      <c r="Q39" s="11" t="e">
        <f>SUM(Rashodi!#REF!)</f>
        <v>#REF!</v>
      </c>
      <c r="R39" s="11" t="e">
        <f>SUM(Rashodi!#REF!)</f>
        <v>#REF!</v>
      </c>
      <c r="S39" s="11">
        <f>SUM(Rashodi!I10724)</f>
        <v>21221200</v>
      </c>
      <c r="T39" s="11">
        <f>SUM(Rashodi!J10724)</f>
        <v>730900</v>
      </c>
      <c r="U39" s="11">
        <f>SUM(Rashodi!K10724)</f>
        <v>40000</v>
      </c>
      <c r="V39" s="11">
        <f>SUM(Rashodi!L10724)</f>
        <v>40000</v>
      </c>
      <c r="W39" s="11">
        <f>SUM(Rashodi!M10724)</f>
        <v>0</v>
      </c>
      <c r="X39" s="11">
        <f>SUM(Rashodi!N10724)</f>
        <v>0</v>
      </c>
      <c r="Y39" s="11">
        <f>SUM(Rashodi!O10724)</f>
        <v>7700300</v>
      </c>
      <c r="Z39" s="11">
        <f>SUM(Rashodi!P10724)</f>
        <v>12750000</v>
      </c>
      <c r="AA39" s="11">
        <f>SUM(Rashodi!Q10724)</f>
        <v>35776746</v>
      </c>
      <c r="AB39" s="11">
        <f>SUM(Rashodi!R10724)</f>
        <v>2974650</v>
      </c>
      <c r="AC39" s="11">
        <f>SUM(Rashodi!S10724)</f>
        <v>2717950</v>
      </c>
      <c r="AD39" s="11">
        <f>SUM(Rashodi!T10724)</f>
        <v>255900</v>
      </c>
      <c r="AE39" s="11">
        <f>SUM(Rashodi!U10724)</f>
        <v>100100</v>
      </c>
      <c r="AF39" s="11">
        <f>SUM(Rashodi!V10724)</f>
        <v>30000</v>
      </c>
      <c r="AG39" s="11">
        <f>SUM(Rashodi!W10724)</f>
        <v>125800</v>
      </c>
      <c r="AH39" s="11">
        <f>SUM(Rashodi!X10724)</f>
        <v>2973850</v>
      </c>
      <c r="AI39" s="244">
        <f t="shared" si="5"/>
        <v>99.973106079706852</v>
      </c>
      <c r="AJ39" s="143" t="e">
        <f>SUM(Rashodi!#REF!)</f>
        <v>#REF!</v>
      </c>
      <c r="AK39" s="143" t="e">
        <f>SUM(Rashodi!#REF!)</f>
        <v>#REF!</v>
      </c>
      <c r="AL39" s="143" t="e">
        <f>SUM(Rashodi!#REF!)</f>
        <v>#REF!</v>
      </c>
      <c r="AM39" s="143" t="e">
        <f>SUM(Rashodi!#REF!)</f>
        <v>#REF!</v>
      </c>
      <c r="AN39" s="143" t="e">
        <f>SUM(Rashodi!#REF!)</f>
        <v>#REF!</v>
      </c>
      <c r="AO39" s="143" t="e">
        <f>SUM(Rashodi!#REF!)</f>
        <v>#REF!</v>
      </c>
      <c r="AP39" s="143" t="e">
        <f>SUM(Rashodi!#REF!)</f>
        <v>#REF!</v>
      </c>
      <c r="AQ39" s="143" t="e">
        <f>SUM(Rashodi!#REF!)</f>
        <v>#REF!</v>
      </c>
      <c r="AR39" s="143" t="e">
        <f>SUM(Rashodi!#REF!)</f>
        <v>#REF!</v>
      </c>
    </row>
    <row r="40" spans="1:44">
      <c r="A40" s="4" t="s">
        <v>2647</v>
      </c>
      <c r="B40" s="5" t="s">
        <v>45</v>
      </c>
      <c r="C40" s="11" t="e">
        <f>SUM(Rashodi!#REF!)</f>
        <v>#REF!</v>
      </c>
      <c r="D40" s="11" t="e">
        <f>SUM(Rashodi!#REF!)</f>
        <v>#REF!</v>
      </c>
      <c r="E40" s="11" t="e">
        <f>SUM(Rashodi!#REF!)</f>
        <v>#REF!</v>
      </c>
      <c r="F40" s="11" t="e">
        <f>SUM(Rashodi!#REF!)</f>
        <v>#REF!</v>
      </c>
      <c r="G40" s="11" t="e">
        <f>SUM(Rashodi!#REF!)</f>
        <v>#REF!</v>
      </c>
      <c r="H40" s="11" t="e">
        <f>SUM(Rashodi!#REF!)</f>
        <v>#REF!</v>
      </c>
      <c r="I40" s="11" t="e">
        <f>SUM(Rashodi!#REF!)</f>
        <v>#REF!</v>
      </c>
      <c r="J40" s="11" t="e">
        <f>SUM(Rashodi!#REF!)</f>
        <v>#REF!</v>
      </c>
      <c r="K40" s="11" t="e">
        <f>SUM(Rashodi!#REF!)</f>
        <v>#REF!</v>
      </c>
      <c r="L40" s="11" t="e">
        <f>SUM(Rashodi!#REF!)</f>
        <v>#REF!</v>
      </c>
      <c r="M40" s="11" t="e">
        <f>SUM(Rashodi!#REF!)</f>
        <v>#REF!</v>
      </c>
      <c r="N40" s="11" t="e">
        <f>SUM(Rashodi!#REF!)</f>
        <v>#REF!</v>
      </c>
      <c r="O40" s="11" t="e">
        <f>SUM(Rashodi!#REF!)</f>
        <v>#REF!</v>
      </c>
      <c r="P40" s="11" t="e">
        <f>SUM(Rashodi!#REF!)</f>
        <v>#REF!</v>
      </c>
      <c r="Q40" s="11" t="e">
        <f>SUM(Rashodi!#REF!)</f>
        <v>#REF!</v>
      </c>
      <c r="R40" s="11" t="e">
        <f>SUM(Rashodi!#REF!)</f>
        <v>#REF!</v>
      </c>
      <c r="S40" s="11">
        <f>SUM(Rashodi!I10774)</f>
        <v>15075600</v>
      </c>
      <c r="T40" s="11">
        <f>SUM(Rashodi!J10774)</f>
        <v>1268600</v>
      </c>
      <c r="U40" s="11">
        <f>SUM(Rashodi!K10774)</f>
        <v>107000</v>
      </c>
      <c r="V40" s="11">
        <f>SUM(Rashodi!L10774)</f>
        <v>27000</v>
      </c>
      <c r="W40" s="11">
        <f>SUM(Rashodi!M10774)</f>
        <v>0</v>
      </c>
      <c r="X40" s="11">
        <f>SUM(Rashodi!N10774)</f>
        <v>80000</v>
      </c>
      <c r="Y40" s="11">
        <f>SUM(Rashodi!O10774)</f>
        <v>700000</v>
      </c>
      <c r="Z40" s="11">
        <f>SUM(Rashodi!P10774)</f>
        <v>13000000</v>
      </c>
      <c r="AA40" s="11">
        <f>SUM(Rashodi!Q10774)</f>
        <v>26526463</v>
      </c>
      <c r="AB40" s="11">
        <f>SUM(Rashodi!R10774)</f>
        <v>2663700</v>
      </c>
      <c r="AC40" s="11">
        <f>SUM(Rashodi!S10774)</f>
        <v>1731990</v>
      </c>
      <c r="AD40" s="11">
        <f>SUM(Rashodi!T10774)</f>
        <v>931710</v>
      </c>
      <c r="AE40" s="11">
        <f>SUM(Rashodi!U10774)</f>
        <v>402140</v>
      </c>
      <c r="AF40" s="11">
        <f>SUM(Rashodi!V10774)</f>
        <v>529470</v>
      </c>
      <c r="AG40" s="11">
        <f>SUM(Rashodi!W10774)</f>
        <v>100</v>
      </c>
      <c r="AH40" s="11">
        <f>SUM(Rashodi!X10774)</f>
        <v>2663700</v>
      </c>
      <c r="AI40" s="244">
        <f t="shared" si="5"/>
        <v>100</v>
      </c>
      <c r="AJ40" s="143" t="e">
        <f>SUM(Rashodi!#REF!)</f>
        <v>#REF!</v>
      </c>
      <c r="AK40" s="143" t="e">
        <f>SUM(Rashodi!#REF!)</f>
        <v>#REF!</v>
      </c>
      <c r="AL40" s="143" t="e">
        <f>SUM(Rashodi!#REF!)</f>
        <v>#REF!</v>
      </c>
      <c r="AM40" s="143" t="e">
        <f>SUM(Rashodi!#REF!)</f>
        <v>#REF!</v>
      </c>
      <c r="AN40" s="143" t="e">
        <f>SUM(Rashodi!#REF!)</f>
        <v>#REF!</v>
      </c>
      <c r="AO40" s="143" t="e">
        <f>SUM(Rashodi!#REF!)</f>
        <v>#REF!</v>
      </c>
      <c r="AP40" s="143" t="e">
        <f>SUM(Rashodi!#REF!)</f>
        <v>#REF!</v>
      </c>
      <c r="AQ40" s="143" t="e">
        <f>SUM(Rashodi!#REF!)</f>
        <v>#REF!</v>
      </c>
      <c r="AR40" s="143" t="e">
        <f>SUM(Rashodi!#REF!)</f>
        <v>#REF!</v>
      </c>
    </row>
    <row r="41" spans="1:44">
      <c r="A41" s="4" t="s">
        <v>2648</v>
      </c>
      <c r="B41" s="5" t="s">
        <v>46</v>
      </c>
      <c r="C41" s="11" t="e">
        <f>SUM(Rashodi!#REF!)</f>
        <v>#REF!</v>
      </c>
      <c r="D41" s="11" t="e">
        <f>SUM(Rashodi!#REF!)</f>
        <v>#REF!</v>
      </c>
      <c r="E41" s="11" t="e">
        <f>SUM(Rashodi!#REF!)</f>
        <v>#REF!</v>
      </c>
      <c r="F41" s="11" t="e">
        <f>SUM(Rashodi!#REF!)</f>
        <v>#REF!</v>
      </c>
      <c r="G41" s="11" t="e">
        <f>SUM(Rashodi!#REF!)</f>
        <v>#REF!</v>
      </c>
      <c r="H41" s="11" t="e">
        <f>SUM(Rashodi!#REF!)</f>
        <v>#REF!</v>
      </c>
      <c r="I41" s="11" t="e">
        <f>SUM(Rashodi!#REF!)</f>
        <v>#REF!</v>
      </c>
      <c r="J41" s="11" t="e">
        <f>SUM(Rashodi!#REF!)</f>
        <v>#REF!</v>
      </c>
      <c r="K41" s="11" t="e">
        <f>SUM(Rashodi!#REF!)</f>
        <v>#REF!</v>
      </c>
      <c r="L41" s="11" t="e">
        <f>SUM(Rashodi!#REF!)</f>
        <v>#REF!</v>
      </c>
      <c r="M41" s="11" t="e">
        <f>SUM(Rashodi!#REF!)</f>
        <v>#REF!</v>
      </c>
      <c r="N41" s="11" t="e">
        <f>SUM(Rashodi!#REF!)</f>
        <v>#REF!</v>
      </c>
      <c r="O41" s="11" t="e">
        <f>SUM(Rashodi!#REF!)</f>
        <v>#REF!</v>
      </c>
      <c r="P41" s="11" t="e">
        <f>SUM(Rashodi!#REF!)</f>
        <v>#REF!</v>
      </c>
      <c r="Q41" s="11" t="e">
        <f>SUM(Rashodi!#REF!)</f>
        <v>#REF!</v>
      </c>
      <c r="R41" s="11" t="e">
        <f>SUM(Rashodi!#REF!)</f>
        <v>#REF!</v>
      </c>
      <c r="S41" s="11">
        <f>SUM(Rashodi!I10824)</f>
        <v>26685570</v>
      </c>
      <c r="T41" s="11">
        <f>SUM(Rashodi!J10824)</f>
        <v>10273570</v>
      </c>
      <c r="U41" s="11">
        <f>SUM(Rashodi!K10824)</f>
        <v>250000</v>
      </c>
      <c r="V41" s="11">
        <f>SUM(Rashodi!L10824)</f>
        <v>250000</v>
      </c>
      <c r="W41" s="11">
        <f>SUM(Rashodi!M10824)</f>
        <v>0</v>
      </c>
      <c r="X41" s="11">
        <f>SUM(Rashodi!N10824)</f>
        <v>0</v>
      </c>
      <c r="Y41" s="11">
        <f>SUM(Rashodi!O10824)</f>
        <v>1964000</v>
      </c>
      <c r="Z41" s="11">
        <f>SUM(Rashodi!P10824)</f>
        <v>14198000</v>
      </c>
      <c r="AA41" s="11">
        <f>SUM(Rashodi!Q10824)</f>
        <v>40267745</v>
      </c>
      <c r="AB41" s="11">
        <f>SUM(Rashodi!R10824)</f>
        <v>11744920</v>
      </c>
      <c r="AC41" s="11">
        <f>SUM(Rashodi!S10824)</f>
        <v>10123850</v>
      </c>
      <c r="AD41" s="11">
        <f>SUM(Rashodi!T10824)</f>
        <v>1619570</v>
      </c>
      <c r="AE41" s="11">
        <f>SUM(Rashodi!U10824)</f>
        <v>1319170</v>
      </c>
      <c r="AF41" s="11">
        <f>SUM(Rashodi!V10824)</f>
        <v>300400</v>
      </c>
      <c r="AG41" s="11">
        <f>SUM(Rashodi!W10824)</f>
        <v>0</v>
      </c>
      <c r="AH41" s="11">
        <f>SUM(Rashodi!X10824)</f>
        <v>11690470</v>
      </c>
      <c r="AI41" s="244">
        <f t="shared" si="5"/>
        <v>99.536395309631743</v>
      </c>
      <c r="AJ41" s="143" t="e">
        <f>SUM(Rashodi!#REF!)</f>
        <v>#REF!</v>
      </c>
      <c r="AK41" s="143" t="e">
        <f>SUM(Rashodi!#REF!)</f>
        <v>#REF!</v>
      </c>
      <c r="AL41" s="143" t="e">
        <f>SUM(Rashodi!#REF!)</f>
        <v>#REF!</v>
      </c>
      <c r="AM41" s="143" t="e">
        <f>SUM(Rashodi!#REF!)</f>
        <v>#REF!</v>
      </c>
      <c r="AN41" s="143" t="e">
        <f>SUM(Rashodi!#REF!)</f>
        <v>#REF!</v>
      </c>
      <c r="AO41" s="143" t="e">
        <f>SUM(Rashodi!#REF!)</f>
        <v>#REF!</v>
      </c>
      <c r="AP41" s="143" t="e">
        <f>SUM(Rashodi!#REF!)</f>
        <v>#REF!</v>
      </c>
      <c r="AQ41" s="143" t="e">
        <f>SUM(Rashodi!#REF!)</f>
        <v>#REF!</v>
      </c>
      <c r="AR41" s="143" t="e">
        <f>SUM(Rashodi!#REF!)</f>
        <v>#REF!</v>
      </c>
    </row>
    <row r="42" spans="1:44">
      <c r="A42" s="4" t="s">
        <v>2649</v>
      </c>
      <c r="B42" s="5" t="s">
        <v>47</v>
      </c>
      <c r="C42" s="11" t="e">
        <f>SUM(Rashodi!#REF!)</f>
        <v>#REF!</v>
      </c>
      <c r="D42" s="11" t="e">
        <f>SUM(Rashodi!#REF!)</f>
        <v>#REF!</v>
      </c>
      <c r="E42" s="11" t="e">
        <f>SUM(Rashodi!#REF!)</f>
        <v>#REF!</v>
      </c>
      <c r="F42" s="11" t="e">
        <f>SUM(Rashodi!#REF!)</f>
        <v>#REF!</v>
      </c>
      <c r="G42" s="11" t="e">
        <f>SUM(Rashodi!#REF!)</f>
        <v>#REF!</v>
      </c>
      <c r="H42" s="11" t="e">
        <f>SUM(Rashodi!#REF!)</f>
        <v>#REF!</v>
      </c>
      <c r="I42" s="11" t="e">
        <f>SUM(Rashodi!#REF!)</f>
        <v>#REF!</v>
      </c>
      <c r="J42" s="11" t="e">
        <f>SUM(Rashodi!#REF!)</f>
        <v>#REF!</v>
      </c>
      <c r="K42" s="11" t="e">
        <f>SUM(Rashodi!#REF!)</f>
        <v>#REF!</v>
      </c>
      <c r="L42" s="11" t="e">
        <f>SUM(Rashodi!#REF!)</f>
        <v>#REF!</v>
      </c>
      <c r="M42" s="11" t="e">
        <f>SUM(Rashodi!#REF!)</f>
        <v>#REF!</v>
      </c>
      <c r="N42" s="11" t="e">
        <f>SUM(Rashodi!#REF!)</f>
        <v>#REF!</v>
      </c>
      <c r="O42" s="11" t="e">
        <f>SUM(Rashodi!#REF!)</f>
        <v>#REF!</v>
      </c>
      <c r="P42" s="11" t="e">
        <f>SUM(Rashodi!#REF!)</f>
        <v>#REF!</v>
      </c>
      <c r="Q42" s="11" t="e">
        <f>SUM(Rashodi!#REF!)</f>
        <v>#REF!</v>
      </c>
      <c r="R42" s="11" t="e">
        <f>SUM(Rashodi!#REF!)</f>
        <v>#REF!</v>
      </c>
      <c r="S42" s="11">
        <f>SUM(Rashodi!I10874)</f>
        <v>33449300</v>
      </c>
      <c r="T42" s="11">
        <f>SUM(Rashodi!J10874)</f>
        <v>8592000</v>
      </c>
      <c r="U42" s="11">
        <f>SUM(Rashodi!K10874)</f>
        <v>0</v>
      </c>
      <c r="V42" s="11">
        <f>SUM(Rashodi!L10874)</f>
        <v>0</v>
      </c>
      <c r="W42" s="11">
        <f>SUM(Rashodi!M10874)</f>
        <v>0</v>
      </c>
      <c r="X42" s="11">
        <f>SUM(Rashodi!N10874)</f>
        <v>0</v>
      </c>
      <c r="Y42" s="11">
        <f>SUM(Rashodi!O10874)</f>
        <v>205000</v>
      </c>
      <c r="Z42" s="11">
        <f>SUM(Rashodi!P10874)</f>
        <v>24652300</v>
      </c>
      <c r="AA42" s="11">
        <f>SUM(Rashodi!Q10874)</f>
        <v>69908971</v>
      </c>
      <c r="AB42" s="11">
        <f>SUM(Rashodi!R10874)</f>
        <v>20638670</v>
      </c>
      <c r="AC42" s="11">
        <f>SUM(Rashodi!S10874)</f>
        <v>19971470</v>
      </c>
      <c r="AD42" s="11">
        <f>SUM(Rashodi!T10874)</f>
        <v>398000</v>
      </c>
      <c r="AE42" s="11">
        <f>SUM(Rashodi!U10874)</f>
        <v>398000</v>
      </c>
      <c r="AF42" s="11">
        <f>SUM(Rashodi!V10874)</f>
        <v>0</v>
      </c>
      <c r="AG42" s="11">
        <f>SUM(Rashodi!W10874)</f>
        <v>0</v>
      </c>
      <c r="AH42" s="11">
        <f>SUM(Rashodi!X10874)</f>
        <v>20638470</v>
      </c>
      <c r="AI42" s="244">
        <f t="shared" si="5"/>
        <v>99.999030945308007</v>
      </c>
      <c r="AJ42" s="143" t="e">
        <f>SUM(Rashodi!#REF!)</f>
        <v>#REF!</v>
      </c>
      <c r="AK42" s="143" t="e">
        <f>SUM(Rashodi!#REF!)</f>
        <v>#REF!</v>
      </c>
      <c r="AL42" s="143" t="e">
        <f>SUM(Rashodi!#REF!)</f>
        <v>#REF!</v>
      </c>
      <c r="AM42" s="143" t="e">
        <f>SUM(Rashodi!#REF!)</f>
        <v>#REF!</v>
      </c>
      <c r="AN42" s="143" t="e">
        <f>SUM(Rashodi!#REF!)</f>
        <v>#REF!</v>
      </c>
      <c r="AO42" s="143" t="e">
        <f>SUM(Rashodi!#REF!)</f>
        <v>#REF!</v>
      </c>
      <c r="AP42" s="143" t="e">
        <f>SUM(Rashodi!#REF!)</f>
        <v>#REF!</v>
      </c>
      <c r="AQ42" s="143" t="e">
        <f>SUM(Rashodi!#REF!)</f>
        <v>#REF!</v>
      </c>
      <c r="AR42" s="143" t="e">
        <f>SUM(Rashodi!#REF!)</f>
        <v>#REF!</v>
      </c>
    </row>
    <row r="43" spans="1:44" ht="20.399999999999999">
      <c r="A43" s="4">
        <v>615500</v>
      </c>
      <c r="B43" s="5" t="s">
        <v>3201</v>
      </c>
      <c r="C43" s="11" t="e">
        <f>SUM(Rashodi!#REF!)</f>
        <v>#REF!</v>
      </c>
      <c r="D43" s="11" t="e">
        <f>SUM(Rashodi!#REF!)</f>
        <v>#REF!</v>
      </c>
      <c r="E43" s="11" t="e">
        <f>SUM(Rashodi!#REF!)</f>
        <v>#REF!</v>
      </c>
      <c r="F43" s="11" t="e">
        <f>SUM(Rashodi!#REF!)</f>
        <v>#REF!</v>
      </c>
      <c r="G43" s="11" t="e">
        <f>SUM(Rashodi!#REF!)</f>
        <v>#REF!</v>
      </c>
      <c r="H43" s="11" t="e">
        <f>SUM(Rashodi!#REF!)</f>
        <v>#REF!</v>
      </c>
      <c r="I43" s="11" t="e">
        <f>SUM(Rashodi!#REF!)</f>
        <v>#REF!</v>
      </c>
      <c r="J43" s="11" t="e">
        <f>SUM(Rashodi!#REF!)</f>
        <v>#REF!</v>
      </c>
      <c r="K43" s="11" t="e">
        <f>SUM(Rashodi!#REF!)</f>
        <v>#REF!</v>
      </c>
      <c r="L43" s="11" t="e">
        <f>SUM(Rashodi!#REF!)</f>
        <v>#REF!</v>
      </c>
      <c r="M43" s="11" t="e">
        <f>SUM(Rashodi!#REF!)</f>
        <v>#REF!</v>
      </c>
      <c r="N43" s="11" t="e">
        <f>SUM(Rashodi!#REF!)</f>
        <v>#REF!</v>
      </c>
      <c r="O43" s="11" t="e">
        <f>SUM(Rashodi!#REF!)</f>
        <v>#REF!</v>
      </c>
      <c r="P43" s="11" t="e">
        <f>SUM(Rashodi!#REF!)</f>
        <v>#REF!</v>
      </c>
      <c r="Q43" s="11" t="e">
        <f>SUM(Rashodi!#REF!)</f>
        <v>#REF!</v>
      </c>
      <c r="R43" s="11" t="e">
        <f>SUM(Rashodi!#REF!)</f>
        <v>#REF!</v>
      </c>
      <c r="S43" s="11">
        <f>SUM(Rashodi!I10920)</f>
        <v>500000</v>
      </c>
      <c r="T43" s="11">
        <f>SUM(Rashodi!J10920)</f>
        <v>500000</v>
      </c>
      <c r="U43" s="11">
        <f>SUM(Rashodi!K10920)</f>
        <v>0</v>
      </c>
      <c r="V43" s="11">
        <f>SUM(Rashodi!L10920)</f>
        <v>0</v>
      </c>
      <c r="W43" s="11">
        <f>SUM(Rashodi!M10920)</f>
        <v>0</v>
      </c>
      <c r="X43" s="11">
        <f>SUM(Rashodi!N10920)</f>
        <v>0</v>
      </c>
      <c r="Y43" s="11">
        <f>SUM(Rashodi!O10920)</f>
        <v>0</v>
      </c>
      <c r="Z43" s="11">
        <f>SUM(Rashodi!P10920)</f>
        <v>0</v>
      </c>
      <c r="AA43" s="11">
        <f>SUM(Rashodi!Q10920)</f>
        <v>10000</v>
      </c>
      <c r="AB43" s="11">
        <f>SUM(Rashodi!R10920)</f>
        <v>10000</v>
      </c>
      <c r="AC43" s="11">
        <f>SUM(Rashodi!S10920)</f>
        <v>0</v>
      </c>
      <c r="AD43" s="11">
        <f>SUM(Rashodi!T10920)</f>
        <v>0</v>
      </c>
      <c r="AE43" s="11">
        <f>SUM(Rashodi!U10920)</f>
        <v>0</v>
      </c>
      <c r="AF43" s="11">
        <f>SUM(Rashodi!V10920)</f>
        <v>0</v>
      </c>
      <c r="AG43" s="11">
        <f>SUM(Rashodi!W10920)</f>
        <v>0</v>
      </c>
      <c r="AH43" s="11">
        <f>SUM(Rashodi!X10920)</f>
        <v>0</v>
      </c>
      <c r="AI43" s="244">
        <f t="shared" si="5"/>
        <v>0</v>
      </c>
      <c r="AJ43" s="143" t="e">
        <f>SUM(Rashodi!#REF!)</f>
        <v>#REF!</v>
      </c>
      <c r="AK43" s="143" t="e">
        <f>SUM(Rashodi!#REF!)</f>
        <v>#REF!</v>
      </c>
      <c r="AL43" s="143" t="e">
        <f>SUM(Rashodi!#REF!)</f>
        <v>#REF!</v>
      </c>
      <c r="AM43" s="143" t="e">
        <f>SUM(Rashodi!#REF!)</f>
        <v>#REF!</v>
      </c>
      <c r="AN43" s="143" t="e">
        <f>SUM(Rashodi!#REF!)</f>
        <v>#REF!</v>
      </c>
      <c r="AO43" s="143" t="e">
        <f>SUM(Rashodi!#REF!)</f>
        <v>#REF!</v>
      </c>
      <c r="AP43" s="143" t="e">
        <f>SUM(Rashodi!#REF!)</f>
        <v>#REF!</v>
      </c>
      <c r="AQ43" s="143" t="e">
        <f>SUM(Rashodi!#REF!)</f>
        <v>#REF!</v>
      </c>
      <c r="AR43" s="143" t="e">
        <f>SUM(Rashodi!#REF!)</f>
        <v>#REF!</v>
      </c>
    </row>
    <row r="44" spans="1:44" ht="20.399999999999999">
      <c r="A44" s="5" t="s">
        <v>0</v>
      </c>
      <c r="B44" s="3" t="s">
        <v>48</v>
      </c>
      <c r="C44" s="10" t="e">
        <f t="shared" ref="C44:J44" si="34">SUM(C38)</f>
        <v>#REF!</v>
      </c>
      <c r="D44" s="10" t="e">
        <f t="shared" si="34"/>
        <v>#REF!</v>
      </c>
      <c r="E44" s="10" t="e">
        <f t="shared" si="34"/>
        <v>#REF!</v>
      </c>
      <c r="F44" s="10" t="e">
        <f t="shared" si="34"/>
        <v>#REF!</v>
      </c>
      <c r="G44" s="10" t="e">
        <f t="shared" si="34"/>
        <v>#REF!</v>
      </c>
      <c r="H44" s="10" t="e">
        <f t="shared" si="34"/>
        <v>#REF!</v>
      </c>
      <c r="I44" s="10" t="e">
        <f t="shared" si="34"/>
        <v>#REF!</v>
      </c>
      <c r="J44" s="10" t="e">
        <f t="shared" si="34"/>
        <v>#REF!</v>
      </c>
      <c r="K44" s="10" t="e">
        <f>SUM(K38)</f>
        <v>#REF!</v>
      </c>
      <c r="L44" s="10" t="e">
        <f t="shared" ref="L44:R44" si="35">SUM(L38)</f>
        <v>#REF!</v>
      </c>
      <c r="M44" s="10" t="e">
        <f t="shared" si="35"/>
        <v>#REF!</v>
      </c>
      <c r="N44" s="10" t="e">
        <f t="shared" si="35"/>
        <v>#REF!</v>
      </c>
      <c r="O44" s="10" t="e">
        <f t="shared" si="35"/>
        <v>#REF!</v>
      </c>
      <c r="P44" s="10" t="e">
        <f t="shared" si="35"/>
        <v>#REF!</v>
      </c>
      <c r="Q44" s="10" t="e">
        <f t="shared" si="35"/>
        <v>#REF!</v>
      </c>
      <c r="R44" s="10" t="e">
        <f t="shared" si="35"/>
        <v>#REF!</v>
      </c>
      <c r="S44" s="10">
        <f t="shared" ref="S44:Z44" si="36">SUM(S38)</f>
        <v>96931670</v>
      </c>
      <c r="T44" s="10">
        <f t="shared" si="36"/>
        <v>21365070</v>
      </c>
      <c r="U44" s="10">
        <f t="shared" si="36"/>
        <v>397000</v>
      </c>
      <c r="V44" s="10">
        <f t="shared" si="36"/>
        <v>317000</v>
      </c>
      <c r="W44" s="10">
        <f t="shared" si="36"/>
        <v>0</v>
      </c>
      <c r="X44" s="10">
        <f t="shared" si="36"/>
        <v>80000</v>
      </c>
      <c r="Y44" s="10">
        <f t="shared" si="36"/>
        <v>10569300</v>
      </c>
      <c r="Z44" s="10">
        <f t="shared" si="36"/>
        <v>64600300</v>
      </c>
      <c r="AA44" s="10">
        <f>SUM(AA38)</f>
        <v>172489925</v>
      </c>
      <c r="AB44" s="10">
        <f t="shared" ref="AB44:AH44" si="37">SUM(AB38)</f>
        <v>38031940</v>
      </c>
      <c r="AC44" s="10">
        <f t="shared" si="37"/>
        <v>34545260</v>
      </c>
      <c r="AD44" s="10">
        <f t="shared" si="37"/>
        <v>3205180</v>
      </c>
      <c r="AE44" s="10">
        <f t="shared" si="37"/>
        <v>2219410</v>
      </c>
      <c r="AF44" s="10">
        <f t="shared" si="37"/>
        <v>859870</v>
      </c>
      <c r="AG44" s="10">
        <f t="shared" si="37"/>
        <v>125900</v>
      </c>
      <c r="AH44" s="10">
        <f t="shared" si="37"/>
        <v>37966490</v>
      </c>
      <c r="AI44" s="243">
        <f t="shared" si="5"/>
        <v>99.827907805912602</v>
      </c>
      <c r="AJ44" s="143" t="e">
        <f t="shared" ref="AJ44:AR44" si="38">SUM(AJ38)</f>
        <v>#REF!</v>
      </c>
      <c r="AK44" s="143" t="e">
        <f t="shared" si="38"/>
        <v>#REF!</v>
      </c>
      <c r="AL44" s="143" t="e">
        <f t="shared" si="38"/>
        <v>#REF!</v>
      </c>
      <c r="AM44" s="143" t="e">
        <f t="shared" si="38"/>
        <v>#REF!</v>
      </c>
      <c r="AN44" s="143" t="e">
        <f t="shared" si="38"/>
        <v>#REF!</v>
      </c>
      <c r="AO44" s="143" t="e">
        <f t="shared" si="38"/>
        <v>#REF!</v>
      </c>
      <c r="AP44" s="143" t="e">
        <f t="shared" si="38"/>
        <v>#REF!</v>
      </c>
      <c r="AQ44" s="143" t="e">
        <f t="shared" si="38"/>
        <v>#REF!</v>
      </c>
      <c r="AR44" s="143" t="e">
        <f t="shared" si="38"/>
        <v>#REF!</v>
      </c>
    </row>
    <row r="45" spans="1:44">
      <c r="A45" s="3" t="s">
        <v>2650</v>
      </c>
      <c r="B45" s="3" t="s">
        <v>49</v>
      </c>
      <c r="C45" s="10" t="e">
        <f t="shared" ref="C45:J45" si="39">SUM(C46:C47)</f>
        <v>#REF!</v>
      </c>
      <c r="D45" s="10" t="e">
        <f t="shared" si="39"/>
        <v>#REF!</v>
      </c>
      <c r="E45" s="10" t="e">
        <f t="shared" si="39"/>
        <v>#REF!</v>
      </c>
      <c r="F45" s="10" t="e">
        <f t="shared" si="39"/>
        <v>#REF!</v>
      </c>
      <c r="G45" s="10" t="e">
        <f t="shared" si="39"/>
        <v>#REF!</v>
      </c>
      <c r="H45" s="10" t="e">
        <f t="shared" si="39"/>
        <v>#REF!</v>
      </c>
      <c r="I45" s="10" t="e">
        <f t="shared" si="39"/>
        <v>#REF!</v>
      </c>
      <c r="J45" s="10" t="e">
        <f t="shared" si="39"/>
        <v>#REF!</v>
      </c>
      <c r="K45" s="10" t="e">
        <f t="shared" ref="K45:R45" si="40">SUM(K46:K47)</f>
        <v>#REF!</v>
      </c>
      <c r="L45" s="10" t="e">
        <f t="shared" si="40"/>
        <v>#REF!</v>
      </c>
      <c r="M45" s="10" t="e">
        <f t="shared" si="40"/>
        <v>#REF!</v>
      </c>
      <c r="N45" s="10" t="e">
        <f t="shared" si="40"/>
        <v>#REF!</v>
      </c>
      <c r="O45" s="10" t="e">
        <f t="shared" si="40"/>
        <v>#REF!</v>
      </c>
      <c r="P45" s="10" t="e">
        <f t="shared" si="40"/>
        <v>#REF!</v>
      </c>
      <c r="Q45" s="10" t="e">
        <f t="shared" si="40"/>
        <v>#REF!</v>
      </c>
      <c r="R45" s="10" t="e">
        <f t="shared" si="40"/>
        <v>#REF!</v>
      </c>
      <c r="S45" s="10">
        <f t="shared" ref="S45:Z45" si="41">SUM(S46:S47)</f>
        <v>17786072</v>
      </c>
      <c r="T45" s="10">
        <f t="shared" si="41"/>
        <v>17785872</v>
      </c>
      <c r="U45" s="10">
        <f t="shared" si="41"/>
        <v>200</v>
      </c>
      <c r="V45" s="10">
        <f t="shared" si="41"/>
        <v>200</v>
      </c>
      <c r="W45" s="10">
        <f t="shared" si="41"/>
        <v>0</v>
      </c>
      <c r="X45" s="10">
        <f t="shared" si="41"/>
        <v>0</v>
      </c>
      <c r="Y45" s="10">
        <f t="shared" si="41"/>
        <v>0</v>
      </c>
      <c r="Z45" s="10">
        <f t="shared" si="41"/>
        <v>0</v>
      </c>
      <c r="AA45" s="10">
        <f>SUM(AA46:AA47)</f>
        <v>9856246</v>
      </c>
      <c r="AB45" s="10">
        <f t="shared" ref="AB45:AH45" si="42">SUM(AB46:AB47)</f>
        <v>9856023</v>
      </c>
      <c r="AC45" s="10">
        <f t="shared" si="42"/>
        <v>4645503</v>
      </c>
      <c r="AD45" s="10">
        <f t="shared" si="42"/>
        <v>5210520</v>
      </c>
      <c r="AE45" s="10">
        <f t="shared" si="42"/>
        <v>3700000</v>
      </c>
      <c r="AF45" s="10">
        <f t="shared" si="42"/>
        <v>1510520</v>
      </c>
      <c r="AG45" s="10">
        <f t="shared" si="42"/>
        <v>0</v>
      </c>
      <c r="AH45" s="10">
        <f t="shared" si="42"/>
        <v>9856023</v>
      </c>
      <c r="AI45" s="243">
        <f t="shared" si="5"/>
        <v>100</v>
      </c>
      <c r="AJ45" s="143" t="e">
        <f t="shared" ref="AJ45:AR45" si="43">SUM(AJ46:AJ47)</f>
        <v>#REF!</v>
      </c>
      <c r="AK45" s="143" t="e">
        <f t="shared" si="43"/>
        <v>#REF!</v>
      </c>
      <c r="AL45" s="143" t="e">
        <f t="shared" si="43"/>
        <v>#REF!</v>
      </c>
      <c r="AM45" s="143" t="e">
        <f t="shared" si="43"/>
        <v>#REF!</v>
      </c>
      <c r="AN45" s="143" t="e">
        <f t="shared" si="43"/>
        <v>#REF!</v>
      </c>
      <c r="AO45" s="143" t="e">
        <f t="shared" si="43"/>
        <v>#REF!</v>
      </c>
      <c r="AP45" s="143" t="e">
        <f t="shared" si="43"/>
        <v>#REF!</v>
      </c>
      <c r="AQ45" s="143" t="e">
        <f t="shared" si="43"/>
        <v>#REF!</v>
      </c>
      <c r="AR45" s="143" t="e">
        <f t="shared" si="43"/>
        <v>#REF!</v>
      </c>
    </row>
    <row r="46" spans="1:44">
      <c r="A46" s="4" t="s">
        <v>2651</v>
      </c>
      <c r="B46" s="5" t="s">
        <v>50</v>
      </c>
      <c r="C46" s="11" t="e">
        <f>SUM(Rashodi!#REF!)</f>
        <v>#REF!</v>
      </c>
      <c r="D46" s="11" t="e">
        <f>SUM(Rashodi!#REF!)</f>
        <v>#REF!</v>
      </c>
      <c r="E46" s="11" t="e">
        <f>SUM(Rashodi!#REF!)</f>
        <v>#REF!</v>
      </c>
      <c r="F46" s="11" t="e">
        <f>SUM(Rashodi!#REF!)</f>
        <v>#REF!</v>
      </c>
      <c r="G46" s="11" t="e">
        <f>SUM(Rashodi!#REF!)</f>
        <v>#REF!</v>
      </c>
      <c r="H46" s="11" t="e">
        <f>SUM(Rashodi!#REF!)</f>
        <v>#REF!</v>
      </c>
      <c r="I46" s="11" t="e">
        <f>SUM(Rashodi!#REF!)</f>
        <v>#REF!</v>
      </c>
      <c r="J46" s="11" t="e">
        <f>SUM(Rashodi!#REF!)</f>
        <v>#REF!</v>
      </c>
      <c r="K46" s="11" t="e">
        <f>SUM(Rashodi!#REF!)</f>
        <v>#REF!</v>
      </c>
      <c r="L46" s="11" t="e">
        <f>SUM(Rashodi!#REF!)</f>
        <v>#REF!</v>
      </c>
      <c r="M46" s="11" t="e">
        <f>SUM(Rashodi!#REF!)</f>
        <v>#REF!</v>
      </c>
      <c r="N46" s="11" t="e">
        <f>SUM(Rashodi!#REF!)</f>
        <v>#REF!</v>
      </c>
      <c r="O46" s="11" t="e">
        <f>SUM(Rashodi!#REF!)</f>
        <v>#REF!</v>
      </c>
      <c r="P46" s="11" t="e">
        <f>SUM(Rashodi!#REF!)</f>
        <v>#REF!</v>
      </c>
      <c r="Q46" s="11" t="e">
        <f>SUM(Rashodi!#REF!)</f>
        <v>#REF!</v>
      </c>
      <c r="R46" s="11" t="e">
        <f>SUM(Rashodi!#REF!)</f>
        <v>#REF!</v>
      </c>
      <c r="S46" s="11">
        <f>SUM(Rashodi!I11024)</f>
        <v>6889665</v>
      </c>
      <c r="T46" s="11">
        <f>SUM(Rashodi!J11024)</f>
        <v>6889665</v>
      </c>
      <c r="U46" s="11">
        <f>SUM(Rashodi!K11024)</f>
        <v>0</v>
      </c>
      <c r="V46" s="11">
        <f>SUM(Rashodi!L11024)</f>
        <v>0</v>
      </c>
      <c r="W46" s="11">
        <f>SUM(Rashodi!M11024)</f>
        <v>0</v>
      </c>
      <c r="X46" s="11">
        <f>SUM(Rashodi!N11024)</f>
        <v>0</v>
      </c>
      <c r="Y46" s="11">
        <f>SUM(Rashodi!O11024)</f>
        <v>0</v>
      </c>
      <c r="Z46" s="11">
        <f>SUM(Rashodi!P11024)</f>
        <v>0</v>
      </c>
      <c r="AA46" s="11">
        <f>SUM(Rashodi!Q11024)</f>
        <v>3376795</v>
      </c>
      <c r="AB46" s="11">
        <f>SUM(Rashodi!R11024)</f>
        <v>3376795</v>
      </c>
      <c r="AC46" s="11">
        <f>SUM(Rashodi!S11024)</f>
        <v>2100102</v>
      </c>
      <c r="AD46" s="11">
        <f>SUM(Rashodi!T11024)</f>
        <v>1276693</v>
      </c>
      <c r="AE46" s="11">
        <f>SUM(Rashodi!U11024)</f>
        <v>700000</v>
      </c>
      <c r="AF46" s="11">
        <f>SUM(Rashodi!V11024)</f>
        <v>576693</v>
      </c>
      <c r="AG46" s="11">
        <f>SUM(Rashodi!W11024)</f>
        <v>0</v>
      </c>
      <c r="AH46" s="11">
        <f>SUM(Rashodi!X11024)</f>
        <v>3376795</v>
      </c>
      <c r="AI46" s="244">
        <f t="shared" si="5"/>
        <v>100</v>
      </c>
      <c r="AJ46" s="143" t="e">
        <f>SUM(Rashodi!#REF!)</f>
        <v>#REF!</v>
      </c>
      <c r="AK46" s="143" t="e">
        <f>SUM(Rashodi!#REF!)</f>
        <v>#REF!</v>
      </c>
      <c r="AL46" s="143" t="e">
        <f>SUM(Rashodi!#REF!)</f>
        <v>#REF!</v>
      </c>
      <c r="AM46" s="143" t="e">
        <f>SUM(Rashodi!#REF!)</f>
        <v>#REF!</v>
      </c>
      <c r="AN46" s="143" t="e">
        <f>SUM(Rashodi!#REF!)</f>
        <v>#REF!</v>
      </c>
      <c r="AO46" s="143" t="e">
        <f>SUM(Rashodi!#REF!)</f>
        <v>#REF!</v>
      </c>
      <c r="AP46" s="143" t="e">
        <f>SUM(Rashodi!#REF!)</f>
        <v>#REF!</v>
      </c>
      <c r="AQ46" s="143" t="e">
        <f>SUM(Rashodi!#REF!)</f>
        <v>#REF!</v>
      </c>
      <c r="AR46" s="143" t="e">
        <f>SUM(Rashodi!#REF!)</f>
        <v>#REF!</v>
      </c>
    </row>
    <row r="47" spans="1:44">
      <c r="A47" s="4" t="s">
        <v>2652</v>
      </c>
      <c r="B47" s="5" t="s">
        <v>51</v>
      </c>
      <c r="C47" s="11" t="e">
        <f>SUM(Rashodi!#REF!)</f>
        <v>#REF!</v>
      </c>
      <c r="D47" s="11" t="e">
        <f>SUM(Rashodi!#REF!)</f>
        <v>#REF!</v>
      </c>
      <c r="E47" s="11" t="e">
        <f>SUM(Rashodi!#REF!)</f>
        <v>#REF!</v>
      </c>
      <c r="F47" s="11" t="e">
        <f>SUM(Rashodi!#REF!)</f>
        <v>#REF!</v>
      </c>
      <c r="G47" s="11" t="e">
        <f>SUM(Rashodi!#REF!)</f>
        <v>#REF!</v>
      </c>
      <c r="H47" s="11" t="e">
        <f>SUM(Rashodi!#REF!)</f>
        <v>#REF!</v>
      </c>
      <c r="I47" s="11" t="e">
        <f>SUM(Rashodi!#REF!)</f>
        <v>#REF!</v>
      </c>
      <c r="J47" s="11" t="e">
        <f>SUM(Rashodi!#REF!)</f>
        <v>#REF!</v>
      </c>
      <c r="K47" s="11" t="e">
        <f>SUM(Rashodi!#REF!)</f>
        <v>#REF!</v>
      </c>
      <c r="L47" s="11" t="e">
        <f>SUM(Rashodi!#REF!)</f>
        <v>#REF!</v>
      </c>
      <c r="M47" s="11" t="e">
        <f>SUM(Rashodi!#REF!)</f>
        <v>#REF!</v>
      </c>
      <c r="N47" s="11" t="e">
        <f>SUM(Rashodi!#REF!)</f>
        <v>#REF!</v>
      </c>
      <c r="O47" s="11" t="e">
        <f>SUM(Rashodi!#REF!)</f>
        <v>#REF!</v>
      </c>
      <c r="P47" s="11" t="e">
        <f>SUM(Rashodi!#REF!)</f>
        <v>#REF!</v>
      </c>
      <c r="Q47" s="11" t="e">
        <f>SUM(Rashodi!#REF!)</f>
        <v>#REF!</v>
      </c>
      <c r="R47" s="11" t="e">
        <f>SUM(Rashodi!#REF!)</f>
        <v>#REF!</v>
      </c>
      <c r="S47" s="11">
        <f>SUM(Rashodi!I11074)</f>
        <v>10896407</v>
      </c>
      <c r="T47" s="11">
        <f>SUM(Rashodi!J11074)</f>
        <v>10896207</v>
      </c>
      <c r="U47" s="11">
        <f>SUM(Rashodi!K11074)</f>
        <v>200</v>
      </c>
      <c r="V47" s="11">
        <f>SUM(Rashodi!L11074)</f>
        <v>200</v>
      </c>
      <c r="W47" s="11">
        <f>SUM(Rashodi!M11074)</f>
        <v>0</v>
      </c>
      <c r="X47" s="11">
        <f>SUM(Rashodi!N11074)</f>
        <v>0</v>
      </c>
      <c r="Y47" s="11">
        <f>SUM(Rashodi!O11074)</f>
        <v>0</v>
      </c>
      <c r="Z47" s="11">
        <f>SUM(Rashodi!P11074)</f>
        <v>0</v>
      </c>
      <c r="AA47" s="11">
        <f>SUM(Rashodi!Q11074)</f>
        <v>6479451</v>
      </c>
      <c r="AB47" s="11">
        <f>SUM(Rashodi!R11074)</f>
        <v>6479228</v>
      </c>
      <c r="AC47" s="11">
        <f>SUM(Rashodi!S11074)</f>
        <v>2545401</v>
      </c>
      <c r="AD47" s="11">
        <f>SUM(Rashodi!T11074)</f>
        <v>3933827</v>
      </c>
      <c r="AE47" s="11">
        <f>SUM(Rashodi!U11074)</f>
        <v>3000000</v>
      </c>
      <c r="AF47" s="11">
        <f>SUM(Rashodi!V11074)</f>
        <v>933827</v>
      </c>
      <c r="AG47" s="11">
        <f>SUM(Rashodi!W11074)</f>
        <v>0</v>
      </c>
      <c r="AH47" s="11">
        <f>SUM(Rashodi!X11074)</f>
        <v>6479228</v>
      </c>
      <c r="AI47" s="244">
        <f t="shared" si="5"/>
        <v>100</v>
      </c>
      <c r="AJ47" s="143" t="e">
        <f>SUM(Rashodi!#REF!)</f>
        <v>#REF!</v>
      </c>
      <c r="AK47" s="143" t="e">
        <f>SUM(Rashodi!#REF!)</f>
        <v>#REF!</v>
      </c>
      <c r="AL47" s="143" t="e">
        <f>SUM(Rashodi!#REF!)</f>
        <v>#REF!</v>
      </c>
      <c r="AM47" s="143" t="e">
        <f>SUM(Rashodi!#REF!)</f>
        <v>#REF!</v>
      </c>
      <c r="AN47" s="143" t="e">
        <f>SUM(Rashodi!#REF!)</f>
        <v>#REF!</v>
      </c>
      <c r="AO47" s="143" t="e">
        <f>SUM(Rashodi!#REF!)</f>
        <v>#REF!</v>
      </c>
      <c r="AP47" s="143" t="e">
        <f>SUM(Rashodi!#REF!)</f>
        <v>#REF!</v>
      </c>
      <c r="AQ47" s="143" t="e">
        <f>SUM(Rashodi!#REF!)</f>
        <v>#REF!</v>
      </c>
      <c r="AR47" s="143" t="e">
        <f>SUM(Rashodi!#REF!)</f>
        <v>#REF!</v>
      </c>
    </row>
    <row r="48" spans="1:44" ht="20.399999999999999">
      <c r="A48" s="5" t="s">
        <v>0</v>
      </c>
      <c r="B48" s="3" t="s">
        <v>52</v>
      </c>
      <c r="C48" s="10" t="e">
        <f t="shared" ref="C48:J48" si="44">SUM(C45)</f>
        <v>#REF!</v>
      </c>
      <c r="D48" s="10" t="e">
        <f t="shared" si="44"/>
        <v>#REF!</v>
      </c>
      <c r="E48" s="10" t="e">
        <f t="shared" si="44"/>
        <v>#REF!</v>
      </c>
      <c r="F48" s="10" t="e">
        <f t="shared" si="44"/>
        <v>#REF!</v>
      </c>
      <c r="G48" s="10" t="e">
        <f t="shared" si="44"/>
        <v>#REF!</v>
      </c>
      <c r="H48" s="10" t="e">
        <f t="shared" si="44"/>
        <v>#REF!</v>
      </c>
      <c r="I48" s="10" t="e">
        <f t="shared" si="44"/>
        <v>#REF!</v>
      </c>
      <c r="J48" s="10" t="e">
        <f t="shared" si="44"/>
        <v>#REF!</v>
      </c>
      <c r="K48" s="10" t="e">
        <f t="shared" ref="K48:R48" si="45">SUM(K45)</f>
        <v>#REF!</v>
      </c>
      <c r="L48" s="10" t="e">
        <f t="shared" si="45"/>
        <v>#REF!</v>
      </c>
      <c r="M48" s="10" t="e">
        <f t="shared" si="45"/>
        <v>#REF!</v>
      </c>
      <c r="N48" s="10" t="e">
        <f t="shared" si="45"/>
        <v>#REF!</v>
      </c>
      <c r="O48" s="10" t="e">
        <f t="shared" si="45"/>
        <v>#REF!</v>
      </c>
      <c r="P48" s="10" t="e">
        <f t="shared" si="45"/>
        <v>#REF!</v>
      </c>
      <c r="Q48" s="10" t="e">
        <f t="shared" si="45"/>
        <v>#REF!</v>
      </c>
      <c r="R48" s="10" t="e">
        <f t="shared" si="45"/>
        <v>#REF!</v>
      </c>
      <c r="S48" s="10">
        <f t="shared" ref="S48:Z48" si="46">SUM(S45)</f>
        <v>17786072</v>
      </c>
      <c r="T48" s="10">
        <f t="shared" si="46"/>
        <v>17785872</v>
      </c>
      <c r="U48" s="10">
        <f t="shared" si="46"/>
        <v>200</v>
      </c>
      <c r="V48" s="10">
        <f t="shared" si="46"/>
        <v>200</v>
      </c>
      <c r="W48" s="10">
        <f t="shared" si="46"/>
        <v>0</v>
      </c>
      <c r="X48" s="10">
        <f t="shared" si="46"/>
        <v>0</v>
      </c>
      <c r="Y48" s="10">
        <f t="shared" si="46"/>
        <v>0</v>
      </c>
      <c r="Z48" s="10">
        <f t="shared" si="46"/>
        <v>0</v>
      </c>
      <c r="AA48" s="10">
        <f>SUM(AA45)</f>
        <v>9856246</v>
      </c>
      <c r="AB48" s="10">
        <f t="shared" ref="AB48:AH48" si="47">SUM(AB45)</f>
        <v>9856023</v>
      </c>
      <c r="AC48" s="10">
        <f t="shared" si="47"/>
        <v>4645503</v>
      </c>
      <c r="AD48" s="10">
        <f t="shared" si="47"/>
        <v>5210520</v>
      </c>
      <c r="AE48" s="10">
        <f t="shared" si="47"/>
        <v>3700000</v>
      </c>
      <c r="AF48" s="10">
        <f t="shared" si="47"/>
        <v>1510520</v>
      </c>
      <c r="AG48" s="10">
        <f t="shared" si="47"/>
        <v>0</v>
      </c>
      <c r="AH48" s="10">
        <f t="shared" si="47"/>
        <v>9856023</v>
      </c>
      <c r="AI48" s="243">
        <f t="shared" si="5"/>
        <v>100</v>
      </c>
      <c r="AJ48" s="143" t="e">
        <f t="shared" ref="AJ48:AR48" si="48">SUM(AJ45)</f>
        <v>#REF!</v>
      </c>
      <c r="AK48" s="143" t="e">
        <f t="shared" si="48"/>
        <v>#REF!</v>
      </c>
      <c r="AL48" s="143" t="e">
        <f t="shared" si="48"/>
        <v>#REF!</v>
      </c>
      <c r="AM48" s="143" t="e">
        <f t="shared" si="48"/>
        <v>#REF!</v>
      </c>
      <c r="AN48" s="143" t="e">
        <f t="shared" si="48"/>
        <v>#REF!</v>
      </c>
      <c r="AO48" s="143" t="e">
        <f t="shared" si="48"/>
        <v>#REF!</v>
      </c>
      <c r="AP48" s="143" t="e">
        <f t="shared" si="48"/>
        <v>#REF!</v>
      </c>
      <c r="AQ48" s="143" t="e">
        <f t="shared" si="48"/>
        <v>#REF!</v>
      </c>
      <c r="AR48" s="143" t="e">
        <f t="shared" si="48"/>
        <v>#REF!</v>
      </c>
    </row>
    <row r="49" spans="1:44">
      <c r="A49" s="3" t="s">
        <v>2653</v>
      </c>
      <c r="B49" s="3" t="s">
        <v>53</v>
      </c>
      <c r="C49" s="10" t="e">
        <f t="shared" ref="C49:J49" si="49">SUM(C50:C55)</f>
        <v>#REF!</v>
      </c>
      <c r="D49" s="10" t="e">
        <f t="shared" si="49"/>
        <v>#REF!</v>
      </c>
      <c r="E49" s="10" t="e">
        <f t="shared" si="49"/>
        <v>#REF!</v>
      </c>
      <c r="F49" s="10" t="e">
        <f t="shared" si="49"/>
        <v>#REF!</v>
      </c>
      <c r="G49" s="10" t="e">
        <f t="shared" si="49"/>
        <v>#REF!</v>
      </c>
      <c r="H49" s="10" t="e">
        <f t="shared" si="49"/>
        <v>#REF!</v>
      </c>
      <c r="I49" s="10" t="e">
        <f t="shared" si="49"/>
        <v>#REF!</v>
      </c>
      <c r="J49" s="10" t="e">
        <f t="shared" si="49"/>
        <v>#REF!</v>
      </c>
      <c r="K49" s="10" t="e">
        <f t="shared" ref="K49:R49" si="50">SUM(K50:K55)</f>
        <v>#REF!</v>
      </c>
      <c r="L49" s="10" t="e">
        <f t="shared" si="50"/>
        <v>#REF!</v>
      </c>
      <c r="M49" s="10" t="e">
        <f t="shared" si="50"/>
        <v>#REF!</v>
      </c>
      <c r="N49" s="10" t="e">
        <f t="shared" si="50"/>
        <v>#REF!</v>
      </c>
      <c r="O49" s="10" t="e">
        <f t="shared" si="50"/>
        <v>#REF!</v>
      </c>
      <c r="P49" s="10" t="e">
        <f t="shared" si="50"/>
        <v>#REF!</v>
      </c>
      <c r="Q49" s="10" t="e">
        <f t="shared" si="50"/>
        <v>#REF!</v>
      </c>
      <c r="R49" s="10" t="e">
        <f t="shared" si="50"/>
        <v>#REF!</v>
      </c>
      <c r="S49" s="10">
        <f t="shared" ref="S49:Z49" si="51">SUM(S50:S55)</f>
        <v>92866038</v>
      </c>
      <c r="T49" s="10">
        <f t="shared" si="51"/>
        <v>12213936</v>
      </c>
      <c r="U49" s="10">
        <f t="shared" si="51"/>
        <v>9646521</v>
      </c>
      <c r="V49" s="10">
        <f t="shared" si="51"/>
        <v>5283911</v>
      </c>
      <c r="W49" s="10">
        <f t="shared" si="51"/>
        <v>243670</v>
      </c>
      <c r="X49" s="10">
        <f t="shared" si="51"/>
        <v>4118940</v>
      </c>
      <c r="Y49" s="10">
        <f t="shared" si="51"/>
        <v>16774757</v>
      </c>
      <c r="Z49" s="10">
        <f t="shared" si="51"/>
        <v>54230824</v>
      </c>
      <c r="AA49" s="10">
        <f>SUM(AA50:AA55)</f>
        <v>222439846</v>
      </c>
      <c r="AB49" s="10">
        <f t="shared" ref="AB49:AH49" si="52">SUM(AB50:AB55)</f>
        <v>51647503</v>
      </c>
      <c r="AC49" s="10">
        <f t="shared" si="52"/>
        <v>28500908.333333336</v>
      </c>
      <c r="AD49" s="10">
        <f t="shared" si="52"/>
        <v>23119395</v>
      </c>
      <c r="AE49" s="10">
        <f t="shared" si="52"/>
        <v>2982928</v>
      </c>
      <c r="AF49" s="10">
        <f t="shared" si="52"/>
        <v>5485375</v>
      </c>
      <c r="AG49" s="10">
        <f t="shared" si="52"/>
        <v>14651092</v>
      </c>
      <c r="AH49" s="10">
        <f t="shared" si="52"/>
        <v>51620303.333333336</v>
      </c>
      <c r="AI49" s="243">
        <f t="shared" si="5"/>
        <v>99.94733595026527</v>
      </c>
      <c r="AJ49" s="143" t="e">
        <f t="shared" ref="AJ49:AR49" si="53">SUM(AJ50:AJ55)</f>
        <v>#REF!</v>
      </c>
      <c r="AK49" s="143" t="e">
        <f t="shared" si="53"/>
        <v>#REF!</v>
      </c>
      <c r="AL49" s="143" t="e">
        <f t="shared" si="53"/>
        <v>#REF!</v>
      </c>
      <c r="AM49" s="143" t="e">
        <f t="shared" si="53"/>
        <v>#REF!</v>
      </c>
      <c r="AN49" s="143" t="e">
        <f t="shared" si="53"/>
        <v>#REF!</v>
      </c>
      <c r="AO49" s="143" t="e">
        <f t="shared" si="53"/>
        <v>#REF!</v>
      </c>
      <c r="AP49" s="143" t="e">
        <f t="shared" si="53"/>
        <v>#REF!</v>
      </c>
      <c r="AQ49" s="143" t="e">
        <f t="shared" si="53"/>
        <v>#REF!</v>
      </c>
      <c r="AR49" s="143" t="e">
        <f t="shared" si="53"/>
        <v>#REF!</v>
      </c>
    </row>
    <row r="50" spans="1:44">
      <c r="A50" s="4" t="s">
        <v>2654</v>
      </c>
      <c r="B50" s="5" t="s">
        <v>54</v>
      </c>
      <c r="C50" s="11" t="e">
        <f>SUM(Rashodi!#REF!)</f>
        <v>#REF!</v>
      </c>
      <c r="D50" s="11" t="e">
        <f>SUM(Rashodi!#REF!)</f>
        <v>#REF!</v>
      </c>
      <c r="E50" s="11" t="e">
        <f>SUM(Rashodi!#REF!)</f>
        <v>#REF!</v>
      </c>
      <c r="F50" s="11" t="e">
        <f>SUM(Rashodi!#REF!)</f>
        <v>#REF!</v>
      </c>
      <c r="G50" s="11" t="e">
        <f>SUM(Rashodi!#REF!)</f>
        <v>#REF!</v>
      </c>
      <c r="H50" s="11" t="e">
        <f>SUM(Rashodi!#REF!)</f>
        <v>#REF!</v>
      </c>
      <c r="I50" s="11" t="e">
        <f>SUM(Rashodi!#REF!)</f>
        <v>#REF!</v>
      </c>
      <c r="J50" s="11" t="e">
        <f>SUM(Rashodi!#REF!)</f>
        <v>#REF!</v>
      </c>
      <c r="K50" s="11" t="e">
        <f>SUM(Rashodi!#REF!)</f>
        <v>#REF!</v>
      </c>
      <c r="L50" s="11" t="e">
        <f>SUM(Rashodi!#REF!)</f>
        <v>#REF!</v>
      </c>
      <c r="M50" s="11" t="e">
        <f>SUM(Rashodi!#REF!)</f>
        <v>#REF!</v>
      </c>
      <c r="N50" s="11" t="e">
        <f>SUM(Rashodi!#REF!)</f>
        <v>#REF!</v>
      </c>
      <c r="O50" s="11" t="e">
        <f>SUM(Rashodi!#REF!)</f>
        <v>#REF!</v>
      </c>
      <c r="P50" s="11" t="e">
        <f>SUM(Rashodi!#REF!)</f>
        <v>#REF!</v>
      </c>
      <c r="Q50" s="11" t="e">
        <f>SUM(Rashodi!#REF!)</f>
        <v>#REF!</v>
      </c>
      <c r="R50" s="11" t="e">
        <f>SUM(Rashodi!#REF!)</f>
        <v>#REF!</v>
      </c>
      <c r="S50" s="11">
        <f>SUM(Rashodi!I11174)</f>
        <v>271800</v>
      </c>
      <c r="T50" s="11">
        <f>SUM(Rashodi!J11174)</f>
        <v>100</v>
      </c>
      <c r="U50" s="11">
        <f>SUM(Rashodi!K11174)</f>
        <v>1200</v>
      </c>
      <c r="V50" s="11">
        <f>SUM(Rashodi!L11174)</f>
        <v>1000</v>
      </c>
      <c r="W50" s="11">
        <f>SUM(Rashodi!M11174)</f>
        <v>0</v>
      </c>
      <c r="X50" s="11">
        <f>SUM(Rashodi!N11174)</f>
        <v>200</v>
      </c>
      <c r="Y50" s="11">
        <f>SUM(Rashodi!O11174)</f>
        <v>170500</v>
      </c>
      <c r="Z50" s="11">
        <f>SUM(Rashodi!P11174)</f>
        <v>100000</v>
      </c>
      <c r="AA50" s="11">
        <f>SUM(Rashodi!Q11174)</f>
        <v>26756607</v>
      </c>
      <c r="AB50" s="11">
        <f>SUM(Rashodi!R11174)</f>
        <v>700</v>
      </c>
      <c r="AC50" s="11">
        <f>SUM(Rashodi!S11174)</f>
        <v>0</v>
      </c>
      <c r="AD50" s="11">
        <f>SUM(Rashodi!T11174)</f>
        <v>100</v>
      </c>
      <c r="AE50" s="11">
        <f>SUM(Rashodi!U11174)</f>
        <v>0</v>
      </c>
      <c r="AF50" s="11">
        <f>SUM(Rashodi!V11174)</f>
        <v>0</v>
      </c>
      <c r="AG50" s="11">
        <f>SUM(Rashodi!W11174)</f>
        <v>100</v>
      </c>
      <c r="AH50" s="11">
        <f>SUM(Rashodi!X11174)</f>
        <v>100</v>
      </c>
      <c r="AI50" s="244">
        <f>IF(AB50=0,0,(AH50/AB50)*100)</f>
        <v>14.285714285714285</v>
      </c>
      <c r="AJ50" s="143" t="e">
        <f>SUM(Rashodi!#REF!)</f>
        <v>#REF!</v>
      </c>
      <c r="AK50" s="143" t="e">
        <f>SUM(Rashodi!#REF!)</f>
        <v>#REF!</v>
      </c>
      <c r="AL50" s="143" t="e">
        <f>SUM(Rashodi!#REF!)</f>
        <v>#REF!</v>
      </c>
      <c r="AM50" s="143" t="e">
        <f>SUM(Rashodi!#REF!)</f>
        <v>#REF!</v>
      </c>
      <c r="AN50" s="143" t="e">
        <f>SUM(Rashodi!#REF!)</f>
        <v>#REF!</v>
      </c>
      <c r="AO50" s="143" t="e">
        <f>SUM(Rashodi!#REF!)</f>
        <v>#REF!</v>
      </c>
      <c r="AP50" s="143" t="e">
        <f>SUM(Rashodi!#REF!)</f>
        <v>#REF!</v>
      </c>
      <c r="AQ50" s="143" t="e">
        <f>SUM(Rashodi!#REF!)</f>
        <v>#REF!</v>
      </c>
      <c r="AR50" s="143" t="e">
        <f>SUM(Rashodi!#REF!)</f>
        <v>#REF!</v>
      </c>
    </row>
    <row r="51" spans="1:44">
      <c r="A51" s="4" t="s">
        <v>2655</v>
      </c>
      <c r="B51" s="5" t="s">
        <v>55</v>
      </c>
      <c r="C51" s="11" t="e">
        <f>SUM(Rashodi!#REF!)</f>
        <v>#REF!</v>
      </c>
      <c r="D51" s="11" t="e">
        <f>SUM(Rashodi!#REF!)</f>
        <v>#REF!</v>
      </c>
      <c r="E51" s="11" t="e">
        <f>SUM(Rashodi!#REF!)</f>
        <v>#REF!</v>
      </c>
      <c r="F51" s="11" t="e">
        <f>SUM(Rashodi!#REF!)</f>
        <v>#REF!</v>
      </c>
      <c r="G51" s="11" t="e">
        <f>SUM(Rashodi!#REF!)</f>
        <v>#REF!</v>
      </c>
      <c r="H51" s="11" t="e">
        <f>SUM(Rashodi!#REF!)</f>
        <v>#REF!</v>
      </c>
      <c r="I51" s="11" t="e">
        <f>SUM(Rashodi!#REF!)</f>
        <v>#REF!</v>
      </c>
      <c r="J51" s="11" t="e">
        <f>SUM(Rashodi!#REF!)</f>
        <v>#REF!</v>
      </c>
      <c r="K51" s="11" t="e">
        <f>SUM(Rashodi!#REF!)</f>
        <v>#REF!</v>
      </c>
      <c r="L51" s="11" t="e">
        <f>SUM(Rashodi!#REF!)</f>
        <v>#REF!</v>
      </c>
      <c r="M51" s="11" t="e">
        <f>SUM(Rashodi!#REF!)</f>
        <v>#REF!</v>
      </c>
      <c r="N51" s="11" t="e">
        <f>SUM(Rashodi!#REF!)</f>
        <v>#REF!</v>
      </c>
      <c r="O51" s="11" t="e">
        <f>SUM(Rashodi!#REF!)</f>
        <v>#REF!</v>
      </c>
      <c r="P51" s="11" t="e">
        <f>SUM(Rashodi!#REF!)</f>
        <v>#REF!</v>
      </c>
      <c r="Q51" s="11" t="e">
        <f>SUM(Rashodi!#REF!)</f>
        <v>#REF!</v>
      </c>
      <c r="R51" s="11" t="e">
        <f>SUM(Rashodi!#REF!)</f>
        <v>#REF!</v>
      </c>
      <c r="S51" s="11">
        <f>SUM(Rashodi!I11224)</f>
        <v>31082110</v>
      </c>
      <c r="T51" s="11">
        <f>SUM(Rashodi!J11224)</f>
        <v>1609100</v>
      </c>
      <c r="U51" s="11">
        <f>SUM(Rashodi!K11224)</f>
        <v>358010</v>
      </c>
      <c r="V51" s="11">
        <f>SUM(Rashodi!L11224)</f>
        <v>57010</v>
      </c>
      <c r="W51" s="11">
        <f>SUM(Rashodi!M11224)</f>
        <v>0</v>
      </c>
      <c r="X51" s="11">
        <f>SUM(Rashodi!N11224)</f>
        <v>301000</v>
      </c>
      <c r="Y51" s="11">
        <f>SUM(Rashodi!O11224)</f>
        <v>1115000</v>
      </c>
      <c r="Z51" s="11">
        <f>SUM(Rashodi!P11224)</f>
        <v>28000000</v>
      </c>
      <c r="AA51" s="11">
        <f>SUM(Rashodi!Q11224)</f>
        <v>48044078</v>
      </c>
      <c r="AB51" s="11">
        <f>SUM(Rashodi!R11224)</f>
        <v>2769800</v>
      </c>
      <c r="AC51" s="11">
        <f>SUM(Rashodi!S11224)</f>
        <v>1369997</v>
      </c>
      <c r="AD51" s="11">
        <f>SUM(Rashodi!T11224)</f>
        <v>1399103</v>
      </c>
      <c r="AE51" s="11">
        <f>SUM(Rashodi!U11224)</f>
        <v>210003</v>
      </c>
      <c r="AF51" s="11">
        <f>SUM(Rashodi!V11224)</f>
        <v>1084000</v>
      </c>
      <c r="AG51" s="11">
        <f>SUM(Rashodi!W11224)</f>
        <v>105100</v>
      </c>
      <c r="AH51" s="11">
        <f>SUM(Rashodi!X11224)</f>
        <v>2769100</v>
      </c>
      <c r="AI51" s="244">
        <f>IF(AB51=0,0,(AH51/AB51)*100)</f>
        <v>99.974727417142034</v>
      </c>
      <c r="AJ51" s="143" t="e">
        <f>SUM(Rashodi!#REF!)</f>
        <v>#REF!</v>
      </c>
      <c r="AK51" s="143" t="e">
        <f>SUM(Rashodi!#REF!)</f>
        <v>#REF!</v>
      </c>
      <c r="AL51" s="143" t="e">
        <f>SUM(Rashodi!#REF!)</f>
        <v>#REF!</v>
      </c>
      <c r="AM51" s="143" t="e">
        <f>SUM(Rashodi!#REF!)</f>
        <v>#REF!</v>
      </c>
      <c r="AN51" s="143" t="e">
        <f>SUM(Rashodi!#REF!)</f>
        <v>#REF!</v>
      </c>
      <c r="AO51" s="143" t="e">
        <f>SUM(Rashodi!#REF!)</f>
        <v>#REF!</v>
      </c>
      <c r="AP51" s="143" t="e">
        <f>SUM(Rashodi!#REF!)</f>
        <v>#REF!</v>
      </c>
      <c r="AQ51" s="143" t="e">
        <f>SUM(Rashodi!#REF!)</f>
        <v>#REF!</v>
      </c>
      <c r="AR51" s="143" t="e">
        <f>SUM(Rashodi!#REF!)</f>
        <v>#REF!</v>
      </c>
    </row>
    <row r="52" spans="1:44">
      <c r="A52" s="4" t="s">
        <v>2656</v>
      </c>
      <c r="B52" s="5" t="s">
        <v>56</v>
      </c>
      <c r="C52" s="11" t="e">
        <f>SUM(Rashodi!#REF!)</f>
        <v>#REF!</v>
      </c>
      <c r="D52" s="11" t="e">
        <f>SUM(Rashodi!#REF!)</f>
        <v>#REF!</v>
      </c>
      <c r="E52" s="11" t="e">
        <f>SUM(Rashodi!#REF!)</f>
        <v>#REF!</v>
      </c>
      <c r="F52" s="11" t="e">
        <f>SUM(Rashodi!#REF!)</f>
        <v>#REF!</v>
      </c>
      <c r="G52" s="11" t="e">
        <f>SUM(Rashodi!#REF!)</f>
        <v>#REF!</v>
      </c>
      <c r="H52" s="11" t="e">
        <f>SUM(Rashodi!#REF!)</f>
        <v>#REF!</v>
      </c>
      <c r="I52" s="11" t="e">
        <f>SUM(Rashodi!#REF!)</f>
        <v>#REF!</v>
      </c>
      <c r="J52" s="11" t="e">
        <f>SUM(Rashodi!#REF!)</f>
        <v>#REF!</v>
      </c>
      <c r="K52" s="11" t="e">
        <f>SUM(Rashodi!#REF!)</f>
        <v>#REF!</v>
      </c>
      <c r="L52" s="11" t="e">
        <f>SUM(Rashodi!#REF!)</f>
        <v>#REF!</v>
      </c>
      <c r="M52" s="11" t="e">
        <f>SUM(Rashodi!#REF!)</f>
        <v>#REF!</v>
      </c>
      <c r="N52" s="11" t="e">
        <f>SUM(Rashodi!#REF!)</f>
        <v>#REF!</v>
      </c>
      <c r="O52" s="11" t="e">
        <f>SUM(Rashodi!#REF!)</f>
        <v>#REF!</v>
      </c>
      <c r="P52" s="11" t="e">
        <f>SUM(Rashodi!#REF!)</f>
        <v>#REF!</v>
      </c>
      <c r="Q52" s="11" t="e">
        <f>SUM(Rashodi!#REF!)</f>
        <v>#REF!</v>
      </c>
      <c r="R52" s="11" t="e">
        <f>SUM(Rashodi!#REF!)</f>
        <v>#REF!</v>
      </c>
      <c r="S52" s="11">
        <f>SUM(Rashodi!I11274)</f>
        <v>25679412</v>
      </c>
      <c r="T52" s="11">
        <f>SUM(Rashodi!J11274)</f>
        <v>3372150</v>
      </c>
      <c r="U52" s="11">
        <f>SUM(Rashodi!K11274)</f>
        <v>5365988</v>
      </c>
      <c r="V52" s="11">
        <f>SUM(Rashodi!L11274)</f>
        <v>3397660</v>
      </c>
      <c r="W52" s="11">
        <f>SUM(Rashodi!M11274)</f>
        <v>221660</v>
      </c>
      <c r="X52" s="11">
        <f>SUM(Rashodi!N11274)</f>
        <v>1746668</v>
      </c>
      <c r="Y52" s="11">
        <f>SUM(Rashodi!O11274)</f>
        <v>900450</v>
      </c>
      <c r="Z52" s="11">
        <f>SUM(Rashodi!P11274)</f>
        <v>16040824</v>
      </c>
      <c r="AA52" s="11">
        <f>SUM(Rashodi!Q11274)</f>
        <v>70386451</v>
      </c>
      <c r="AB52" s="11">
        <f>SUM(Rashodi!R11274)</f>
        <v>14570233</v>
      </c>
      <c r="AC52" s="11">
        <f>SUM(Rashodi!S11274)</f>
        <v>5520258.333333334</v>
      </c>
      <c r="AD52" s="11">
        <f>SUM(Rashodi!T11274)</f>
        <v>9029175</v>
      </c>
      <c r="AE52" s="11">
        <f>SUM(Rashodi!U11274)</f>
        <v>459445</v>
      </c>
      <c r="AF52" s="11">
        <f>SUM(Rashodi!V11274)</f>
        <v>251000</v>
      </c>
      <c r="AG52" s="11">
        <f>SUM(Rashodi!W11274)</f>
        <v>8318730</v>
      </c>
      <c r="AH52" s="11">
        <f>SUM(Rashodi!X11274)</f>
        <v>14549433.333333334</v>
      </c>
      <c r="AI52" s="244">
        <f>IF(AB52=0,0,(AH52/AB52)*100)</f>
        <v>99.85724547667381</v>
      </c>
      <c r="AJ52" s="143" t="e">
        <f>SUM(Rashodi!#REF!)</f>
        <v>#REF!</v>
      </c>
      <c r="AK52" s="143" t="e">
        <f>SUM(Rashodi!#REF!)</f>
        <v>#REF!</v>
      </c>
      <c r="AL52" s="143" t="e">
        <f>SUM(Rashodi!#REF!)</f>
        <v>#REF!</v>
      </c>
      <c r="AM52" s="143" t="e">
        <f>SUM(Rashodi!#REF!)</f>
        <v>#REF!</v>
      </c>
      <c r="AN52" s="143" t="e">
        <f>SUM(Rashodi!#REF!)</f>
        <v>#REF!</v>
      </c>
      <c r="AO52" s="143" t="e">
        <f>SUM(Rashodi!#REF!)</f>
        <v>#REF!</v>
      </c>
      <c r="AP52" s="143" t="e">
        <f>SUM(Rashodi!#REF!)</f>
        <v>#REF!</v>
      </c>
      <c r="AQ52" s="143" t="e">
        <f>SUM(Rashodi!#REF!)</f>
        <v>#REF!</v>
      </c>
      <c r="AR52" s="143" t="e">
        <f>SUM(Rashodi!#REF!)</f>
        <v>#REF!</v>
      </c>
    </row>
    <row r="53" spans="1:44">
      <c r="A53" s="4" t="s">
        <v>2657</v>
      </c>
      <c r="B53" s="5" t="s">
        <v>57</v>
      </c>
      <c r="C53" s="11" t="e">
        <f>SUM(Rashodi!#REF!)</f>
        <v>#REF!</v>
      </c>
      <c r="D53" s="11" t="e">
        <f>SUM(Rashodi!#REF!)</f>
        <v>#REF!</v>
      </c>
      <c r="E53" s="11" t="e">
        <f>SUM(Rashodi!#REF!)</f>
        <v>#REF!</v>
      </c>
      <c r="F53" s="11" t="e">
        <f>SUM(Rashodi!#REF!)</f>
        <v>#REF!</v>
      </c>
      <c r="G53" s="11" t="e">
        <f>SUM(Rashodi!#REF!)</f>
        <v>#REF!</v>
      </c>
      <c r="H53" s="11" t="e">
        <f>SUM(Rashodi!#REF!)</f>
        <v>#REF!</v>
      </c>
      <c r="I53" s="11" t="e">
        <f>SUM(Rashodi!#REF!)</f>
        <v>#REF!</v>
      </c>
      <c r="J53" s="11" t="e">
        <f>SUM(Rashodi!#REF!)</f>
        <v>#REF!</v>
      </c>
      <c r="K53" s="11" t="e">
        <f>SUM(Rashodi!#REF!)</f>
        <v>#REF!</v>
      </c>
      <c r="L53" s="11" t="e">
        <f>SUM(Rashodi!#REF!)</f>
        <v>#REF!</v>
      </c>
      <c r="M53" s="11" t="e">
        <f>SUM(Rashodi!#REF!)</f>
        <v>#REF!</v>
      </c>
      <c r="N53" s="11" t="e">
        <f>SUM(Rashodi!#REF!)</f>
        <v>#REF!</v>
      </c>
      <c r="O53" s="11" t="e">
        <f>SUM(Rashodi!#REF!)</f>
        <v>#REF!</v>
      </c>
      <c r="P53" s="11" t="e">
        <f>SUM(Rashodi!#REF!)</f>
        <v>#REF!</v>
      </c>
      <c r="Q53" s="11" t="e">
        <f>SUM(Rashodi!#REF!)</f>
        <v>#REF!</v>
      </c>
      <c r="R53" s="11" t="e">
        <f>SUM(Rashodi!#REF!)</f>
        <v>#REF!</v>
      </c>
      <c r="S53" s="11">
        <f>SUM(Rashodi!I11324)</f>
        <v>3484936</v>
      </c>
      <c r="T53" s="11">
        <f>SUM(Rashodi!J11324)</f>
        <v>3279426</v>
      </c>
      <c r="U53" s="11">
        <f>SUM(Rashodi!K11324)</f>
        <v>105510</v>
      </c>
      <c r="V53" s="11">
        <f>SUM(Rashodi!L11324)</f>
        <v>105510</v>
      </c>
      <c r="W53" s="11">
        <f>SUM(Rashodi!M11324)</f>
        <v>0</v>
      </c>
      <c r="X53" s="11">
        <f>SUM(Rashodi!N11324)</f>
        <v>0</v>
      </c>
      <c r="Y53" s="11">
        <f>SUM(Rashodi!O11324)</f>
        <v>0</v>
      </c>
      <c r="Z53" s="11">
        <f>SUM(Rashodi!P11324)</f>
        <v>100000</v>
      </c>
      <c r="AA53" s="11">
        <f>SUM(Rashodi!Q11324)</f>
        <v>10543079</v>
      </c>
      <c r="AB53" s="11">
        <f>SUM(Rashodi!R11324)</f>
        <v>3279426</v>
      </c>
      <c r="AC53" s="11">
        <f>SUM(Rashodi!S11324)</f>
        <v>3279426</v>
      </c>
      <c r="AD53" s="11">
        <f>SUM(Rashodi!T11324)</f>
        <v>0</v>
      </c>
      <c r="AE53" s="11">
        <f>SUM(Rashodi!U11324)</f>
        <v>0</v>
      </c>
      <c r="AF53" s="11">
        <f>SUM(Rashodi!V11324)</f>
        <v>0</v>
      </c>
      <c r="AG53" s="11">
        <f>SUM(Rashodi!W11324)</f>
        <v>0</v>
      </c>
      <c r="AH53" s="11">
        <f>SUM(Rashodi!X11324)</f>
        <v>3279426</v>
      </c>
      <c r="AI53" s="244">
        <f t="shared" si="5"/>
        <v>100</v>
      </c>
      <c r="AJ53" s="143" t="e">
        <f>SUM(Rashodi!#REF!)</f>
        <v>#REF!</v>
      </c>
      <c r="AK53" s="143" t="e">
        <f>SUM(Rashodi!#REF!)</f>
        <v>#REF!</v>
      </c>
      <c r="AL53" s="143" t="e">
        <f>SUM(Rashodi!#REF!)</f>
        <v>#REF!</v>
      </c>
      <c r="AM53" s="143" t="e">
        <f>SUM(Rashodi!#REF!)</f>
        <v>#REF!</v>
      </c>
      <c r="AN53" s="143" t="e">
        <f>SUM(Rashodi!#REF!)</f>
        <v>#REF!</v>
      </c>
      <c r="AO53" s="143" t="e">
        <f>SUM(Rashodi!#REF!)</f>
        <v>#REF!</v>
      </c>
      <c r="AP53" s="143" t="e">
        <f>SUM(Rashodi!#REF!)</f>
        <v>#REF!</v>
      </c>
      <c r="AQ53" s="143" t="e">
        <f>SUM(Rashodi!#REF!)</f>
        <v>#REF!</v>
      </c>
      <c r="AR53" s="143" t="e">
        <f>SUM(Rashodi!#REF!)</f>
        <v>#REF!</v>
      </c>
    </row>
    <row r="54" spans="1:44">
      <c r="A54" s="4" t="s">
        <v>2658</v>
      </c>
      <c r="B54" s="5" t="s">
        <v>58</v>
      </c>
      <c r="C54" s="11" t="e">
        <f>SUM(Rashodi!#REF!)</f>
        <v>#REF!</v>
      </c>
      <c r="D54" s="11" t="e">
        <f>SUM(Rashodi!#REF!)</f>
        <v>#REF!</v>
      </c>
      <c r="E54" s="11" t="e">
        <f>SUM(Rashodi!#REF!)</f>
        <v>#REF!</v>
      </c>
      <c r="F54" s="11" t="e">
        <f>SUM(Rashodi!#REF!)</f>
        <v>#REF!</v>
      </c>
      <c r="G54" s="11" t="e">
        <f>SUM(Rashodi!#REF!)</f>
        <v>#REF!</v>
      </c>
      <c r="H54" s="11" t="e">
        <f>SUM(Rashodi!#REF!)</f>
        <v>#REF!</v>
      </c>
      <c r="I54" s="11" t="e">
        <f>SUM(Rashodi!#REF!)</f>
        <v>#REF!</v>
      </c>
      <c r="J54" s="11" t="e">
        <f>SUM(Rashodi!#REF!)</f>
        <v>#REF!</v>
      </c>
      <c r="K54" s="11" t="e">
        <f>SUM(Rashodi!#REF!)</f>
        <v>#REF!</v>
      </c>
      <c r="L54" s="11" t="e">
        <f>SUM(Rashodi!#REF!)</f>
        <v>#REF!</v>
      </c>
      <c r="M54" s="11" t="e">
        <f>SUM(Rashodi!#REF!)</f>
        <v>#REF!</v>
      </c>
      <c r="N54" s="11" t="e">
        <f>SUM(Rashodi!#REF!)</f>
        <v>#REF!</v>
      </c>
      <c r="O54" s="11" t="e">
        <f>SUM(Rashodi!#REF!)</f>
        <v>#REF!</v>
      </c>
      <c r="P54" s="11" t="e">
        <f>SUM(Rashodi!#REF!)</f>
        <v>#REF!</v>
      </c>
      <c r="Q54" s="11" t="e">
        <f>SUM(Rashodi!#REF!)</f>
        <v>#REF!</v>
      </c>
      <c r="R54" s="11" t="e">
        <f>SUM(Rashodi!#REF!)</f>
        <v>#REF!</v>
      </c>
      <c r="S54" s="11">
        <f>SUM(Rashodi!I11374)</f>
        <v>5103071</v>
      </c>
      <c r="T54" s="11">
        <f>SUM(Rashodi!J11374)</f>
        <v>2702660</v>
      </c>
      <c r="U54" s="11">
        <f>SUM(Rashodi!K11374)</f>
        <v>700211</v>
      </c>
      <c r="V54" s="11">
        <f>SUM(Rashodi!L11374)</f>
        <v>162510</v>
      </c>
      <c r="W54" s="11">
        <f>SUM(Rashodi!M11374)</f>
        <v>0</v>
      </c>
      <c r="X54" s="11">
        <f>SUM(Rashodi!N11374)</f>
        <v>537701</v>
      </c>
      <c r="Y54" s="11">
        <f>SUM(Rashodi!O11374)</f>
        <v>700200</v>
      </c>
      <c r="Z54" s="11">
        <f>SUM(Rashodi!P11374)</f>
        <v>1000000</v>
      </c>
      <c r="AA54" s="11">
        <f>SUM(Rashodi!Q11374)</f>
        <v>10777637</v>
      </c>
      <c r="AB54" s="11">
        <f>SUM(Rashodi!R11374)</f>
        <v>5794618</v>
      </c>
      <c r="AC54" s="11">
        <f>SUM(Rashodi!S11374)</f>
        <v>3672538</v>
      </c>
      <c r="AD54" s="11">
        <f>SUM(Rashodi!T11374)</f>
        <v>2116780</v>
      </c>
      <c r="AE54" s="11">
        <f>SUM(Rashodi!U11374)</f>
        <v>243080</v>
      </c>
      <c r="AF54" s="11">
        <f>SUM(Rashodi!V11374)</f>
        <v>1838200</v>
      </c>
      <c r="AG54" s="11">
        <f>SUM(Rashodi!W11374)</f>
        <v>35500</v>
      </c>
      <c r="AH54" s="11">
        <f>SUM(Rashodi!X11374)</f>
        <v>5789318</v>
      </c>
      <c r="AI54" s="244">
        <f t="shared" si="5"/>
        <v>99.908535817201411</v>
      </c>
      <c r="AJ54" s="143" t="e">
        <f>SUM(Rashodi!#REF!)</f>
        <v>#REF!</v>
      </c>
      <c r="AK54" s="143" t="e">
        <f>SUM(Rashodi!#REF!)</f>
        <v>#REF!</v>
      </c>
      <c r="AL54" s="143" t="e">
        <f>SUM(Rashodi!#REF!)</f>
        <v>#REF!</v>
      </c>
      <c r="AM54" s="143" t="e">
        <f>SUM(Rashodi!#REF!)</f>
        <v>#REF!</v>
      </c>
      <c r="AN54" s="143" t="e">
        <f>SUM(Rashodi!#REF!)</f>
        <v>#REF!</v>
      </c>
      <c r="AO54" s="143" t="e">
        <f>SUM(Rashodi!#REF!)</f>
        <v>#REF!</v>
      </c>
      <c r="AP54" s="143" t="e">
        <f>SUM(Rashodi!#REF!)</f>
        <v>#REF!</v>
      </c>
      <c r="AQ54" s="143" t="e">
        <f>SUM(Rashodi!#REF!)</f>
        <v>#REF!</v>
      </c>
      <c r="AR54" s="143" t="e">
        <f>SUM(Rashodi!#REF!)</f>
        <v>#REF!</v>
      </c>
    </row>
    <row r="55" spans="1:44">
      <c r="A55" s="4" t="s">
        <v>2659</v>
      </c>
      <c r="B55" s="5" t="s">
        <v>59</v>
      </c>
      <c r="C55" s="11" t="e">
        <f>SUM(Rashodi!#REF!)</f>
        <v>#REF!</v>
      </c>
      <c r="D55" s="11" t="e">
        <f>SUM(Rashodi!#REF!)</f>
        <v>#REF!</v>
      </c>
      <c r="E55" s="11" t="e">
        <f>SUM(Rashodi!#REF!)</f>
        <v>#REF!</v>
      </c>
      <c r="F55" s="11" t="e">
        <f>SUM(Rashodi!#REF!)</f>
        <v>#REF!</v>
      </c>
      <c r="G55" s="11" t="e">
        <f>SUM(Rashodi!#REF!)</f>
        <v>#REF!</v>
      </c>
      <c r="H55" s="11" t="e">
        <f>SUM(Rashodi!#REF!)</f>
        <v>#REF!</v>
      </c>
      <c r="I55" s="11" t="e">
        <f>SUM(Rashodi!#REF!)</f>
        <v>#REF!</v>
      </c>
      <c r="J55" s="11" t="e">
        <f>SUM(Rashodi!#REF!)</f>
        <v>#REF!</v>
      </c>
      <c r="K55" s="11" t="e">
        <f>SUM(Rashodi!#REF!)</f>
        <v>#REF!</v>
      </c>
      <c r="L55" s="11" t="e">
        <f>SUM(Rashodi!#REF!)</f>
        <v>#REF!</v>
      </c>
      <c r="M55" s="11" t="e">
        <f>SUM(Rashodi!#REF!)</f>
        <v>#REF!</v>
      </c>
      <c r="N55" s="11" t="e">
        <f>SUM(Rashodi!#REF!)</f>
        <v>#REF!</v>
      </c>
      <c r="O55" s="11" t="e">
        <f>SUM(Rashodi!#REF!)</f>
        <v>#REF!</v>
      </c>
      <c r="P55" s="11" t="e">
        <f>SUM(Rashodi!#REF!)</f>
        <v>#REF!</v>
      </c>
      <c r="Q55" s="11" t="e">
        <f>SUM(Rashodi!#REF!)</f>
        <v>#REF!</v>
      </c>
      <c r="R55" s="11" t="e">
        <f>SUM(Rashodi!#REF!)</f>
        <v>#REF!</v>
      </c>
      <c r="S55" s="11">
        <f>SUM(Rashodi!I11424)</f>
        <v>27244709</v>
      </c>
      <c r="T55" s="11">
        <f>SUM(Rashodi!J11424)</f>
        <v>1250500</v>
      </c>
      <c r="U55" s="11">
        <f>SUM(Rashodi!K11424)</f>
        <v>3115602</v>
      </c>
      <c r="V55" s="11">
        <f>SUM(Rashodi!L11424)</f>
        <v>1560221</v>
      </c>
      <c r="W55" s="11">
        <f>SUM(Rashodi!M11424)</f>
        <v>22010</v>
      </c>
      <c r="X55" s="11">
        <f>SUM(Rashodi!N11424)</f>
        <v>1533371</v>
      </c>
      <c r="Y55" s="11">
        <f>SUM(Rashodi!O11424)</f>
        <v>13888607</v>
      </c>
      <c r="Z55" s="11">
        <f>SUM(Rashodi!P11424)</f>
        <v>8990000</v>
      </c>
      <c r="AA55" s="11">
        <f>SUM(Rashodi!Q11424)</f>
        <v>55931994</v>
      </c>
      <c r="AB55" s="11">
        <f>SUM(Rashodi!R11424)</f>
        <v>25232726</v>
      </c>
      <c r="AC55" s="11">
        <f>SUM(Rashodi!S11424)</f>
        <v>14658689</v>
      </c>
      <c r="AD55" s="11">
        <f>SUM(Rashodi!T11424)</f>
        <v>10574237</v>
      </c>
      <c r="AE55" s="11">
        <f>SUM(Rashodi!U11424)</f>
        <v>2070400</v>
      </c>
      <c r="AF55" s="11">
        <f>SUM(Rashodi!V11424)</f>
        <v>2312175</v>
      </c>
      <c r="AG55" s="11">
        <f>SUM(Rashodi!W11424)</f>
        <v>6191662</v>
      </c>
      <c r="AH55" s="11">
        <f>SUM(Rashodi!X11424)</f>
        <v>25232926</v>
      </c>
      <c r="AI55" s="244">
        <f t="shared" si="5"/>
        <v>100.00079262145516</v>
      </c>
      <c r="AJ55" s="143" t="e">
        <f>SUM(Rashodi!#REF!)</f>
        <v>#REF!</v>
      </c>
      <c r="AK55" s="143" t="e">
        <f>SUM(Rashodi!#REF!)</f>
        <v>#REF!</v>
      </c>
      <c r="AL55" s="143" t="e">
        <f>SUM(Rashodi!#REF!)</f>
        <v>#REF!</v>
      </c>
      <c r="AM55" s="143" t="e">
        <f>SUM(Rashodi!#REF!)</f>
        <v>#REF!</v>
      </c>
      <c r="AN55" s="143" t="e">
        <f>SUM(Rashodi!#REF!)</f>
        <v>#REF!</v>
      </c>
      <c r="AO55" s="143" t="e">
        <f>SUM(Rashodi!#REF!)</f>
        <v>#REF!</v>
      </c>
      <c r="AP55" s="143" t="e">
        <f>SUM(Rashodi!#REF!)</f>
        <v>#REF!</v>
      </c>
      <c r="AQ55" s="143" t="e">
        <f>SUM(Rashodi!#REF!)</f>
        <v>#REF!</v>
      </c>
      <c r="AR55" s="143" t="e">
        <f>SUM(Rashodi!#REF!)</f>
        <v>#REF!</v>
      </c>
    </row>
    <row r="56" spans="1:44" ht="30.6">
      <c r="A56" s="5" t="s">
        <v>0</v>
      </c>
      <c r="B56" s="3" t="s">
        <v>60</v>
      </c>
      <c r="C56" s="10" t="e">
        <f t="shared" ref="C56:J56" si="54">SUM(C49)</f>
        <v>#REF!</v>
      </c>
      <c r="D56" s="10" t="e">
        <f t="shared" si="54"/>
        <v>#REF!</v>
      </c>
      <c r="E56" s="10" t="e">
        <f t="shared" si="54"/>
        <v>#REF!</v>
      </c>
      <c r="F56" s="10" t="e">
        <f t="shared" si="54"/>
        <v>#REF!</v>
      </c>
      <c r="G56" s="10" t="e">
        <f t="shared" si="54"/>
        <v>#REF!</v>
      </c>
      <c r="H56" s="10" t="e">
        <f t="shared" si="54"/>
        <v>#REF!</v>
      </c>
      <c r="I56" s="10" t="e">
        <f t="shared" si="54"/>
        <v>#REF!</v>
      </c>
      <c r="J56" s="10" t="e">
        <f t="shared" si="54"/>
        <v>#REF!</v>
      </c>
      <c r="K56" s="10" t="e">
        <f t="shared" ref="K56:R56" si="55">SUM(K49)</f>
        <v>#REF!</v>
      </c>
      <c r="L56" s="10" t="e">
        <f t="shared" si="55"/>
        <v>#REF!</v>
      </c>
      <c r="M56" s="10" t="e">
        <f t="shared" si="55"/>
        <v>#REF!</v>
      </c>
      <c r="N56" s="10" t="e">
        <f t="shared" si="55"/>
        <v>#REF!</v>
      </c>
      <c r="O56" s="10" t="e">
        <f t="shared" si="55"/>
        <v>#REF!</v>
      </c>
      <c r="P56" s="10" t="e">
        <f t="shared" si="55"/>
        <v>#REF!</v>
      </c>
      <c r="Q56" s="10" t="e">
        <f t="shared" si="55"/>
        <v>#REF!</v>
      </c>
      <c r="R56" s="10" t="e">
        <f t="shared" si="55"/>
        <v>#REF!</v>
      </c>
      <c r="S56" s="10">
        <f t="shared" ref="S56:Z56" si="56">SUM(S49)</f>
        <v>92866038</v>
      </c>
      <c r="T56" s="10">
        <f t="shared" si="56"/>
        <v>12213936</v>
      </c>
      <c r="U56" s="10">
        <f t="shared" si="56"/>
        <v>9646521</v>
      </c>
      <c r="V56" s="10">
        <f t="shared" si="56"/>
        <v>5283911</v>
      </c>
      <c r="W56" s="10">
        <f t="shared" si="56"/>
        <v>243670</v>
      </c>
      <c r="X56" s="10">
        <f t="shared" si="56"/>
        <v>4118940</v>
      </c>
      <c r="Y56" s="10">
        <f t="shared" si="56"/>
        <v>16774757</v>
      </c>
      <c r="Z56" s="10">
        <f t="shared" si="56"/>
        <v>54230824</v>
      </c>
      <c r="AA56" s="10">
        <f>SUM(AA49)</f>
        <v>222439846</v>
      </c>
      <c r="AB56" s="10">
        <f t="shared" ref="AB56:AH56" si="57">SUM(AB49)</f>
        <v>51647503</v>
      </c>
      <c r="AC56" s="10">
        <f t="shared" si="57"/>
        <v>28500908.333333336</v>
      </c>
      <c r="AD56" s="10">
        <f t="shared" si="57"/>
        <v>23119395</v>
      </c>
      <c r="AE56" s="10">
        <f t="shared" si="57"/>
        <v>2982928</v>
      </c>
      <c r="AF56" s="10">
        <f t="shared" si="57"/>
        <v>5485375</v>
      </c>
      <c r="AG56" s="10">
        <f t="shared" si="57"/>
        <v>14651092</v>
      </c>
      <c r="AH56" s="10">
        <f t="shared" si="57"/>
        <v>51620303.333333336</v>
      </c>
      <c r="AI56" s="243">
        <f t="shared" si="5"/>
        <v>99.94733595026527</v>
      </c>
      <c r="AJ56" s="143" t="e">
        <f t="shared" ref="AJ56:AR56" si="58">SUM(AJ49)</f>
        <v>#REF!</v>
      </c>
      <c r="AK56" s="143" t="e">
        <f t="shared" si="58"/>
        <v>#REF!</v>
      </c>
      <c r="AL56" s="143" t="e">
        <f t="shared" si="58"/>
        <v>#REF!</v>
      </c>
      <c r="AM56" s="143" t="e">
        <f t="shared" si="58"/>
        <v>#REF!</v>
      </c>
      <c r="AN56" s="143" t="e">
        <f t="shared" si="58"/>
        <v>#REF!</v>
      </c>
      <c r="AO56" s="143" t="e">
        <f t="shared" si="58"/>
        <v>#REF!</v>
      </c>
      <c r="AP56" s="143" t="e">
        <f t="shared" si="58"/>
        <v>#REF!</v>
      </c>
      <c r="AQ56" s="143" t="e">
        <f t="shared" si="58"/>
        <v>#REF!</v>
      </c>
      <c r="AR56" s="143" t="e">
        <f t="shared" si="58"/>
        <v>#REF!</v>
      </c>
    </row>
    <row r="57" spans="1:44">
      <c r="A57" s="3" t="s">
        <v>2660</v>
      </c>
      <c r="B57" s="3" t="s">
        <v>61</v>
      </c>
      <c r="C57" s="10" t="e">
        <f t="shared" ref="C57:J57" si="59">SUM(C58:C60)</f>
        <v>#REF!</v>
      </c>
      <c r="D57" s="10" t="e">
        <f t="shared" si="59"/>
        <v>#REF!</v>
      </c>
      <c r="E57" s="10" t="e">
        <f t="shared" si="59"/>
        <v>#REF!</v>
      </c>
      <c r="F57" s="10" t="e">
        <f t="shared" si="59"/>
        <v>#REF!</v>
      </c>
      <c r="G57" s="10" t="e">
        <f t="shared" si="59"/>
        <v>#REF!</v>
      </c>
      <c r="H57" s="10" t="e">
        <f t="shared" si="59"/>
        <v>#REF!</v>
      </c>
      <c r="I57" s="10" t="e">
        <f t="shared" si="59"/>
        <v>#REF!</v>
      </c>
      <c r="J57" s="10" t="e">
        <f t="shared" si="59"/>
        <v>#REF!</v>
      </c>
      <c r="K57" s="10" t="e">
        <f t="shared" ref="K57:R57" si="60">SUM(K58:K60)</f>
        <v>#REF!</v>
      </c>
      <c r="L57" s="10" t="e">
        <f t="shared" si="60"/>
        <v>#REF!</v>
      </c>
      <c r="M57" s="10" t="e">
        <f t="shared" si="60"/>
        <v>#REF!</v>
      </c>
      <c r="N57" s="10" t="e">
        <f t="shared" si="60"/>
        <v>#REF!</v>
      </c>
      <c r="O57" s="10" t="e">
        <f t="shared" si="60"/>
        <v>#REF!</v>
      </c>
      <c r="P57" s="10" t="e">
        <f t="shared" si="60"/>
        <v>#REF!</v>
      </c>
      <c r="Q57" s="10" t="e">
        <f t="shared" si="60"/>
        <v>#REF!</v>
      </c>
      <c r="R57" s="10" t="e">
        <f t="shared" si="60"/>
        <v>#REF!</v>
      </c>
      <c r="S57" s="10">
        <f t="shared" ref="S57:Z57" si="61">SUM(S58:S60)</f>
        <v>100</v>
      </c>
      <c r="T57" s="10">
        <f t="shared" si="61"/>
        <v>100</v>
      </c>
      <c r="U57" s="10">
        <f t="shared" si="61"/>
        <v>0</v>
      </c>
      <c r="V57" s="10">
        <f t="shared" si="61"/>
        <v>0</v>
      </c>
      <c r="W57" s="10">
        <f t="shared" si="61"/>
        <v>0</v>
      </c>
      <c r="X57" s="10">
        <f t="shared" si="61"/>
        <v>0</v>
      </c>
      <c r="Y57" s="10">
        <f t="shared" si="61"/>
        <v>0</v>
      </c>
      <c r="Z57" s="10">
        <f t="shared" si="61"/>
        <v>0</v>
      </c>
      <c r="AA57" s="10">
        <f>SUM(AA58:AA60)</f>
        <v>100</v>
      </c>
      <c r="AB57" s="10">
        <f t="shared" ref="AB57:AH57" si="62">SUM(AB58:AB60)</f>
        <v>100</v>
      </c>
      <c r="AC57" s="10">
        <f t="shared" si="62"/>
        <v>75</v>
      </c>
      <c r="AD57" s="10">
        <f t="shared" si="62"/>
        <v>25</v>
      </c>
      <c r="AE57" s="10">
        <f t="shared" si="62"/>
        <v>25</v>
      </c>
      <c r="AF57" s="10">
        <f t="shared" si="62"/>
        <v>0</v>
      </c>
      <c r="AG57" s="10">
        <f t="shared" si="62"/>
        <v>0</v>
      </c>
      <c r="AH57" s="10">
        <f t="shared" si="62"/>
        <v>100</v>
      </c>
      <c r="AI57" s="243">
        <f t="shared" si="5"/>
        <v>100</v>
      </c>
      <c r="AJ57" s="143" t="e">
        <f t="shared" ref="AJ57:AR57" si="63">SUM(AJ58:AJ60)</f>
        <v>#REF!</v>
      </c>
      <c r="AK57" s="143" t="e">
        <f t="shared" si="63"/>
        <v>#REF!</v>
      </c>
      <c r="AL57" s="143" t="e">
        <f t="shared" si="63"/>
        <v>#REF!</v>
      </c>
      <c r="AM57" s="143" t="e">
        <f t="shared" si="63"/>
        <v>#REF!</v>
      </c>
      <c r="AN57" s="143" t="e">
        <f t="shared" si="63"/>
        <v>#REF!</v>
      </c>
      <c r="AO57" s="143" t="e">
        <f t="shared" si="63"/>
        <v>#REF!</v>
      </c>
      <c r="AP57" s="143" t="e">
        <f t="shared" si="63"/>
        <v>#REF!</v>
      </c>
      <c r="AQ57" s="143" t="e">
        <f t="shared" si="63"/>
        <v>#REF!</v>
      </c>
      <c r="AR57" s="143" t="e">
        <f t="shared" si="63"/>
        <v>#REF!</v>
      </c>
    </row>
    <row r="58" spans="1:44" ht="20.399999999999999">
      <c r="A58" s="4" t="s">
        <v>2661</v>
      </c>
      <c r="B58" s="5" t="s">
        <v>62</v>
      </c>
      <c r="C58" s="11" t="e">
        <f>SUM(Rashodi!#REF!)</f>
        <v>#REF!</v>
      </c>
      <c r="D58" s="11" t="e">
        <f>SUM(Rashodi!#REF!)</f>
        <v>#REF!</v>
      </c>
      <c r="E58" s="11" t="e">
        <f>SUM(Rashodi!#REF!)</f>
        <v>#REF!</v>
      </c>
      <c r="F58" s="11" t="e">
        <f>SUM(Rashodi!#REF!)</f>
        <v>#REF!</v>
      </c>
      <c r="G58" s="11" t="e">
        <f>SUM(Rashodi!#REF!)</f>
        <v>#REF!</v>
      </c>
      <c r="H58" s="11" t="e">
        <f>SUM(Rashodi!#REF!)</f>
        <v>#REF!</v>
      </c>
      <c r="I58" s="11" t="e">
        <f>SUM(Rashodi!#REF!)</f>
        <v>#REF!</v>
      </c>
      <c r="J58" s="11" t="e">
        <f>SUM(Rashodi!#REF!)</f>
        <v>#REF!</v>
      </c>
      <c r="K58" s="11" t="e">
        <f>SUM(Rashodi!#REF!)</f>
        <v>#REF!</v>
      </c>
      <c r="L58" s="11" t="e">
        <f>SUM(Rashodi!#REF!)</f>
        <v>#REF!</v>
      </c>
      <c r="M58" s="11" t="e">
        <f>SUM(Rashodi!#REF!)</f>
        <v>#REF!</v>
      </c>
      <c r="N58" s="11" t="e">
        <f>SUM(Rashodi!#REF!)</f>
        <v>#REF!</v>
      </c>
      <c r="O58" s="11" t="e">
        <f>SUM(Rashodi!#REF!)</f>
        <v>#REF!</v>
      </c>
      <c r="P58" s="11" t="e">
        <f>SUM(Rashodi!#REF!)</f>
        <v>#REF!</v>
      </c>
      <c r="Q58" s="11" t="e">
        <f>SUM(Rashodi!#REF!)</f>
        <v>#REF!</v>
      </c>
      <c r="R58" s="11" t="e">
        <f>SUM(Rashodi!#REF!)</f>
        <v>#REF!</v>
      </c>
      <c r="S58" s="11">
        <f>SUM(Rashodi!I11524)</f>
        <v>0</v>
      </c>
      <c r="T58" s="11">
        <f>SUM(Rashodi!J11524)</f>
        <v>0</v>
      </c>
      <c r="U58" s="11">
        <f>SUM(Rashodi!K11524)</f>
        <v>0</v>
      </c>
      <c r="V58" s="11">
        <f>SUM(Rashodi!L11524)</f>
        <v>0</v>
      </c>
      <c r="W58" s="11">
        <f>SUM(Rashodi!M11524)</f>
        <v>0</v>
      </c>
      <c r="X58" s="11">
        <f>SUM(Rashodi!N11524)</f>
        <v>0</v>
      </c>
      <c r="Y58" s="11">
        <f>SUM(Rashodi!O11524)</f>
        <v>0</v>
      </c>
      <c r="Z58" s="11">
        <f>SUM(Rashodi!P11524)</f>
        <v>0</v>
      </c>
      <c r="AA58" s="11">
        <f>SUM(Rashodi!Q11524)</f>
        <v>0</v>
      </c>
      <c r="AB58" s="11">
        <f>SUM(Rashodi!R11524)</f>
        <v>0</v>
      </c>
      <c r="AC58" s="11">
        <f>SUM(Rashodi!S11524)</f>
        <v>0</v>
      </c>
      <c r="AD58" s="11">
        <f>SUM(Rashodi!T11524)</f>
        <v>0</v>
      </c>
      <c r="AE58" s="11">
        <f>SUM(Rashodi!U11524)</f>
        <v>0</v>
      </c>
      <c r="AF58" s="11">
        <f>SUM(Rashodi!V11524)</f>
        <v>0</v>
      </c>
      <c r="AG58" s="11">
        <f>SUM(Rashodi!W11524)</f>
        <v>0</v>
      </c>
      <c r="AH58" s="11">
        <f>SUM(Rashodi!X11524)</f>
        <v>0</v>
      </c>
      <c r="AI58" s="244">
        <f t="shared" si="5"/>
        <v>0</v>
      </c>
      <c r="AJ58" s="143" t="e">
        <f>SUM(Rashodi!#REF!)</f>
        <v>#REF!</v>
      </c>
      <c r="AK58" s="143" t="e">
        <f>SUM(Rashodi!#REF!)</f>
        <v>#REF!</v>
      </c>
      <c r="AL58" s="143" t="e">
        <f>SUM(Rashodi!#REF!)</f>
        <v>#REF!</v>
      </c>
      <c r="AM58" s="143" t="e">
        <f>SUM(Rashodi!#REF!)</f>
        <v>#REF!</v>
      </c>
      <c r="AN58" s="143" t="e">
        <f>SUM(Rashodi!#REF!)</f>
        <v>#REF!</v>
      </c>
      <c r="AO58" s="143" t="e">
        <f>SUM(Rashodi!#REF!)</f>
        <v>#REF!</v>
      </c>
      <c r="AP58" s="143" t="e">
        <f>SUM(Rashodi!#REF!)</f>
        <v>#REF!</v>
      </c>
      <c r="AQ58" s="143" t="e">
        <f>SUM(Rashodi!#REF!)</f>
        <v>#REF!</v>
      </c>
      <c r="AR58" s="143" t="e">
        <f>SUM(Rashodi!#REF!)</f>
        <v>#REF!</v>
      </c>
    </row>
    <row r="59" spans="1:44">
      <c r="A59" s="4">
        <v>822400</v>
      </c>
      <c r="B59" s="5" t="s">
        <v>3204</v>
      </c>
      <c r="C59" s="11" t="e">
        <f>SUM(Rashodi!#REF!)</f>
        <v>#REF!</v>
      </c>
      <c r="D59" s="11" t="e">
        <f>SUM(Rashodi!#REF!)</f>
        <v>#REF!</v>
      </c>
      <c r="E59" s="11" t="e">
        <f>SUM(Rashodi!#REF!)</f>
        <v>#REF!</v>
      </c>
      <c r="F59" s="11" t="e">
        <f>SUM(Rashodi!#REF!)</f>
        <v>#REF!</v>
      </c>
      <c r="G59" s="11" t="e">
        <f>SUM(Rashodi!#REF!)</f>
        <v>#REF!</v>
      </c>
      <c r="H59" s="11" t="e">
        <f>SUM(Rashodi!#REF!)</f>
        <v>#REF!</v>
      </c>
      <c r="I59" s="11" t="e">
        <f>SUM(Rashodi!#REF!)</f>
        <v>#REF!</v>
      </c>
      <c r="J59" s="11" t="e">
        <f>SUM(Rashodi!#REF!)</f>
        <v>#REF!</v>
      </c>
      <c r="K59" s="11" t="e">
        <f>SUM(Rashodi!#REF!)</f>
        <v>#REF!</v>
      </c>
      <c r="L59" s="11" t="e">
        <f>SUM(Rashodi!#REF!)</f>
        <v>#REF!</v>
      </c>
      <c r="M59" s="11" t="e">
        <f>SUM(Rashodi!#REF!)</f>
        <v>#REF!</v>
      </c>
      <c r="N59" s="11" t="e">
        <f>SUM(Rashodi!#REF!)</f>
        <v>#REF!</v>
      </c>
      <c r="O59" s="11" t="e">
        <f>SUM(Rashodi!#REF!)</f>
        <v>#REF!</v>
      </c>
      <c r="P59" s="11" t="e">
        <f>SUM(Rashodi!#REF!)</f>
        <v>#REF!</v>
      </c>
      <c r="Q59" s="11" t="e">
        <f>SUM(Rashodi!#REF!)</f>
        <v>#REF!</v>
      </c>
      <c r="R59" s="11" t="e">
        <f>SUM(Rashodi!#REF!)</f>
        <v>#REF!</v>
      </c>
      <c r="S59" s="11">
        <f>SUM(Rashodi!I11570)</f>
        <v>0</v>
      </c>
      <c r="T59" s="11">
        <f>SUM(Rashodi!J11570)</f>
        <v>0</v>
      </c>
      <c r="U59" s="11">
        <f>SUM(Rashodi!K11570)</f>
        <v>0</v>
      </c>
      <c r="V59" s="11">
        <f>SUM(Rashodi!L11570)</f>
        <v>0</v>
      </c>
      <c r="W59" s="11">
        <f>SUM(Rashodi!M11570)</f>
        <v>0</v>
      </c>
      <c r="X59" s="11">
        <f>SUM(Rashodi!N11570)</f>
        <v>0</v>
      </c>
      <c r="Y59" s="11">
        <f>SUM(Rashodi!O11570)</f>
        <v>0</v>
      </c>
      <c r="Z59" s="11">
        <f>SUM(Rashodi!P11570)</f>
        <v>0</v>
      </c>
      <c r="AA59" s="11">
        <f>SUM(Rashodi!Q11570)</f>
        <v>0</v>
      </c>
      <c r="AB59" s="11">
        <f>SUM(Rashodi!R11570)</f>
        <v>0</v>
      </c>
      <c r="AC59" s="11">
        <f>SUM(Rashodi!S11570)</f>
        <v>0</v>
      </c>
      <c r="AD59" s="11">
        <f>SUM(Rashodi!T11570)</f>
        <v>0</v>
      </c>
      <c r="AE59" s="11">
        <f>SUM(Rashodi!U11570)</f>
        <v>0</v>
      </c>
      <c r="AF59" s="11">
        <f>SUM(Rashodi!V11570)</f>
        <v>0</v>
      </c>
      <c r="AG59" s="11">
        <f>SUM(Rashodi!W11570)</f>
        <v>0</v>
      </c>
      <c r="AH59" s="11">
        <f>SUM(Rashodi!X11570)</f>
        <v>0</v>
      </c>
      <c r="AI59" s="244">
        <f t="shared" si="5"/>
        <v>0</v>
      </c>
      <c r="AJ59" s="143" t="e">
        <f>SUM(Rashodi!#REF!)</f>
        <v>#REF!</v>
      </c>
      <c r="AK59" s="143" t="e">
        <f>SUM(Rashodi!#REF!)</f>
        <v>#REF!</v>
      </c>
      <c r="AL59" s="143" t="e">
        <f>SUM(Rashodi!#REF!)</f>
        <v>#REF!</v>
      </c>
      <c r="AM59" s="143" t="e">
        <f>SUM(Rashodi!#REF!)</f>
        <v>#REF!</v>
      </c>
      <c r="AN59" s="143" t="e">
        <f>SUM(Rashodi!#REF!)</f>
        <v>#REF!</v>
      </c>
      <c r="AO59" s="143" t="e">
        <f>SUM(Rashodi!#REF!)</f>
        <v>#REF!</v>
      </c>
      <c r="AP59" s="143" t="e">
        <f>SUM(Rashodi!#REF!)</f>
        <v>#REF!</v>
      </c>
      <c r="AQ59" s="143" t="e">
        <f>SUM(Rashodi!#REF!)</f>
        <v>#REF!</v>
      </c>
      <c r="AR59" s="143" t="e">
        <f>SUM(Rashodi!#REF!)</f>
        <v>#REF!</v>
      </c>
    </row>
    <row r="60" spans="1:44">
      <c r="A60" s="4" t="s">
        <v>2662</v>
      </c>
      <c r="B60" s="5" t="s">
        <v>63</v>
      </c>
      <c r="C60" s="11" t="e">
        <f>SUM(Rashodi!#REF!)</f>
        <v>#REF!</v>
      </c>
      <c r="D60" s="11" t="e">
        <f>SUM(Rashodi!#REF!)</f>
        <v>#REF!</v>
      </c>
      <c r="E60" s="11" t="e">
        <f>SUM(Rashodi!#REF!)</f>
        <v>#REF!</v>
      </c>
      <c r="F60" s="11" t="e">
        <f>SUM(Rashodi!#REF!)</f>
        <v>#REF!</v>
      </c>
      <c r="G60" s="11" t="e">
        <f>SUM(Rashodi!#REF!)</f>
        <v>#REF!</v>
      </c>
      <c r="H60" s="11" t="e">
        <f>SUM(Rashodi!#REF!)</f>
        <v>#REF!</v>
      </c>
      <c r="I60" s="11" t="e">
        <f>SUM(Rashodi!#REF!)</f>
        <v>#REF!</v>
      </c>
      <c r="J60" s="11" t="e">
        <f>SUM(Rashodi!#REF!)</f>
        <v>#REF!</v>
      </c>
      <c r="K60" s="11" t="e">
        <f>SUM(Rashodi!#REF!)</f>
        <v>#REF!</v>
      </c>
      <c r="L60" s="11" t="e">
        <f>SUM(Rashodi!#REF!)</f>
        <v>#REF!</v>
      </c>
      <c r="M60" s="11" t="e">
        <f>SUM(Rashodi!#REF!)</f>
        <v>#REF!</v>
      </c>
      <c r="N60" s="11" t="e">
        <f>SUM(Rashodi!#REF!)</f>
        <v>#REF!</v>
      </c>
      <c r="O60" s="11" t="e">
        <f>SUM(Rashodi!#REF!)</f>
        <v>#REF!</v>
      </c>
      <c r="P60" s="11" t="e">
        <f>SUM(Rashodi!#REF!)</f>
        <v>#REF!</v>
      </c>
      <c r="Q60" s="11" t="e">
        <f>SUM(Rashodi!#REF!)</f>
        <v>#REF!</v>
      </c>
      <c r="R60" s="11" t="e">
        <f>SUM(Rashodi!#REF!)</f>
        <v>#REF!</v>
      </c>
      <c r="S60" s="11">
        <f>SUM(Rashodi!I11624)</f>
        <v>100</v>
      </c>
      <c r="T60" s="11">
        <f>SUM(Rashodi!J11624)</f>
        <v>100</v>
      </c>
      <c r="U60" s="11">
        <f>SUM(Rashodi!K11624)</f>
        <v>0</v>
      </c>
      <c r="V60" s="11">
        <f>SUM(Rashodi!L11624)</f>
        <v>0</v>
      </c>
      <c r="W60" s="11">
        <f>SUM(Rashodi!M11624)</f>
        <v>0</v>
      </c>
      <c r="X60" s="11">
        <f>SUM(Rashodi!N11624)</f>
        <v>0</v>
      </c>
      <c r="Y60" s="11">
        <f>SUM(Rashodi!O11624)</f>
        <v>0</v>
      </c>
      <c r="Z60" s="11">
        <f>SUM(Rashodi!P11624)</f>
        <v>0</v>
      </c>
      <c r="AA60" s="11">
        <f>SUM(Rashodi!Q11624)</f>
        <v>100</v>
      </c>
      <c r="AB60" s="11">
        <f>SUM(Rashodi!R11624)</f>
        <v>100</v>
      </c>
      <c r="AC60" s="11">
        <f>SUM(Rashodi!S11624)</f>
        <v>75</v>
      </c>
      <c r="AD60" s="11">
        <f>SUM(Rashodi!T11624)</f>
        <v>25</v>
      </c>
      <c r="AE60" s="11">
        <f>SUM(Rashodi!U11624)</f>
        <v>25</v>
      </c>
      <c r="AF60" s="11">
        <f>SUM(Rashodi!V11624)</f>
        <v>0</v>
      </c>
      <c r="AG60" s="11">
        <f>SUM(Rashodi!W11624)</f>
        <v>0</v>
      </c>
      <c r="AH60" s="11">
        <f>SUM(Rashodi!X11624)</f>
        <v>100</v>
      </c>
      <c r="AI60" s="244">
        <f t="shared" si="5"/>
        <v>100</v>
      </c>
      <c r="AJ60" s="143" t="e">
        <f>SUM(Rashodi!#REF!)</f>
        <v>#REF!</v>
      </c>
      <c r="AK60" s="143" t="e">
        <f>SUM(Rashodi!#REF!)</f>
        <v>#REF!</v>
      </c>
      <c r="AL60" s="143" t="e">
        <f>SUM(Rashodi!#REF!)</f>
        <v>#REF!</v>
      </c>
      <c r="AM60" s="143" t="e">
        <f>SUM(Rashodi!#REF!)</f>
        <v>#REF!</v>
      </c>
      <c r="AN60" s="143" t="e">
        <f>SUM(Rashodi!#REF!)</f>
        <v>#REF!</v>
      </c>
      <c r="AO60" s="143" t="e">
        <f>SUM(Rashodi!#REF!)</f>
        <v>#REF!</v>
      </c>
      <c r="AP60" s="143" t="e">
        <f>SUM(Rashodi!#REF!)</f>
        <v>#REF!</v>
      </c>
      <c r="AQ60" s="143" t="e">
        <f>SUM(Rashodi!#REF!)</f>
        <v>#REF!</v>
      </c>
      <c r="AR60" s="143" t="e">
        <f>SUM(Rashodi!#REF!)</f>
        <v>#REF!</v>
      </c>
    </row>
    <row r="61" spans="1:44" ht="30.6">
      <c r="A61" s="5" t="s">
        <v>0</v>
      </c>
      <c r="B61" s="3" t="s">
        <v>64</v>
      </c>
      <c r="C61" s="10" t="e">
        <f t="shared" ref="C61:J61" si="64">SUM(C57)</f>
        <v>#REF!</v>
      </c>
      <c r="D61" s="10" t="e">
        <f t="shared" si="64"/>
        <v>#REF!</v>
      </c>
      <c r="E61" s="10" t="e">
        <f t="shared" si="64"/>
        <v>#REF!</v>
      </c>
      <c r="F61" s="10" t="e">
        <f t="shared" si="64"/>
        <v>#REF!</v>
      </c>
      <c r="G61" s="10" t="e">
        <f t="shared" si="64"/>
        <v>#REF!</v>
      </c>
      <c r="H61" s="10" t="e">
        <f t="shared" si="64"/>
        <v>#REF!</v>
      </c>
      <c r="I61" s="10" t="e">
        <f t="shared" si="64"/>
        <v>#REF!</v>
      </c>
      <c r="J61" s="10" t="e">
        <f t="shared" si="64"/>
        <v>#REF!</v>
      </c>
      <c r="K61" s="10" t="e">
        <f t="shared" ref="K61:R61" si="65">SUM(K57)</f>
        <v>#REF!</v>
      </c>
      <c r="L61" s="10" t="e">
        <f t="shared" si="65"/>
        <v>#REF!</v>
      </c>
      <c r="M61" s="10" t="e">
        <f t="shared" si="65"/>
        <v>#REF!</v>
      </c>
      <c r="N61" s="10" t="e">
        <f t="shared" si="65"/>
        <v>#REF!</v>
      </c>
      <c r="O61" s="10" t="e">
        <f t="shared" si="65"/>
        <v>#REF!</v>
      </c>
      <c r="P61" s="10" t="e">
        <f t="shared" si="65"/>
        <v>#REF!</v>
      </c>
      <c r="Q61" s="10" t="e">
        <f t="shared" si="65"/>
        <v>#REF!</v>
      </c>
      <c r="R61" s="10" t="e">
        <f t="shared" si="65"/>
        <v>#REF!</v>
      </c>
      <c r="S61" s="10">
        <f t="shared" ref="S61:Z61" si="66">SUM(S57)</f>
        <v>100</v>
      </c>
      <c r="T61" s="10">
        <f t="shared" si="66"/>
        <v>100</v>
      </c>
      <c r="U61" s="10">
        <f t="shared" si="66"/>
        <v>0</v>
      </c>
      <c r="V61" s="10">
        <f t="shared" si="66"/>
        <v>0</v>
      </c>
      <c r="W61" s="10">
        <f t="shared" si="66"/>
        <v>0</v>
      </c>
      <c r="X61" s="10">
        <f t="shared" si="66"/>
        <v>0</v>
      </c>
      <c r="Y61" s="10">
        <f t="shared" si="66"/>
        <v>0</v>
      </c>
      <c r="Z61" s="10">
        <f t="shared" si="66"/>
        <v>0</v>
      </c>
      <c r="AA61" s="10">
        <f>SUM(AA57)</f>
        <v>100</v>
      </c>
      <c r="AB61" s="10">
        <f t="shared" ref="AB61:AH61" si="67">SUM(AB57)</f>
        <v>100</v>
      </c>
      <c r="AC61" s="10">
        <f t="shared" si="67"/>
        <v>75</v>
      </c>
      <c r="AD61" s="10">
        <f t="shared" si="67"/>
        <v>25</v>
      </c>
      <c r="AE61" s="10">
        <f t="shared" si="67"/>
        <v>25</v>
      </c>
      <c r="AF61" s="10">
        <f t="shared" si="67"/>
        <v>0</v>
      </c>
      <c r="AG61" s="10">
        <f t="shared" si="67"/>
        <v>0</v>
      </c>
      <c r="AH61" s="10">
        <f t="shared" si="67"/>
        <v>100</v>
      </c>
      <c r="AI61" s="243">
        <f t="shared" si="5"/>
        <v>100</v>
      </c>
      <c r="AJ61" s="143" t="e">
        <f t="shared" ref="AJ61:AR61" si="68">SUM(AJ57)</f>
        <v>#REF!</v>
      </c>
      <c r="AK61" s="143" t="e">
        <f t="shared" si="68"/>
        <v>#REF!</v>
      </c>
      <c r="AL61" s="143" t="e">
        <f t="shared" si="68"/>
        <v>#REF!</v>
      </c>
      <c r="AM61" s="143" t="e">
        <f t="shared" si="68"/>
        <v>#REF!</v>
      </c>
      <c r="AN61" s="143" t="e">
        <f t="shared" si="68"/>
        <v>#REF!</v>
      </c>
      <c r="AO61" s="143" t="e">
        <f t="shared" si="68"/>
        <v>#REF!</v>
      </c>
      <c r="AP61" s="143" t="e">
        <f t="shared" si="68"/>
        <v>#REF!</v>
      </c>
      <c r="AQ61" s="143" t="e">
        <f t="shared" si="68"/>
        <v>#REF!</v>
      </c>
      <c r="AR61" s="143" t="e">
        <f t="shared" si="68"/>
        <v>#REF!</v>
      </c>
    </row>
    <row r="62" spans="1:44">
      <c r="A62" s="3" t="s">
        <v>2663</v>
      </c>
      <c r="B62" s="3" t="s">
        <v>65</v>
      </c>
      <c r="C62" s="10" t="e">
        <f t="shared" ref="C62:J62" si="69">SUM(C63:C64)</f>
        <v>#REF!</v>
      </c>
      <c r="D62" s="10" t="e">
        <f t="shared" si="69"/>
        <v>#REF!</v>
      </c>
      <c r="E62" s="10" t="e">
        <f t="shared" si="69"/>
        <v>#REF!</v>
      </c>
      <c r="F62" s="10" t="e">
        <f t="shared" si="69"/>
        <v>#REF!</v>
      </c>
      <c r="G62" s="10" t="e">
        <f t="shared" si="69"/>
        <v>#REF!</v>
      </c>
      <c r="H62" s="10" t="e">
        <f t="shared" si="69"/>
        <v>#REF!</v>
      </c>
      <c r="I62" s="10" t="e">
        <f t="shared" si="69"/>
        <v>#REF!</v>
      </c>
      <c r="J62" s="10" t="e">
        <f t="shared" si="69"/>
        <v>#REF!</v>
      </c>
      <c r="K62" s="10" t="e">
        <f t="shared" ref="K62:R62" si="70">SUM(K63:K64)</f>
        <v>#REF!</v>
      </c>
      <c r="L62" s="10" t="e">
        <f t="shared" si="70"/>
        <v>#REF!</v>
      </c>
      <c r="M62" s="10" t="e">
        <f t="shared" si="70"/>
        <v>#REF!</v>
      </c>
      <c r="N62" s="10" t="e">
        <f t="shared" si="70"/>
        <v>#REF!</v>
      </c>
      <c r="O62" s="10" t="e">
        <f t="shared" si="70"/>
        <v>#REF!</v>
      </c>
      <c r="P62" s="10" t="e">
        <f t="shared" si="70"/>
        <v>#REF!</v>
      </c>
      <c r="Q62" s="10" t="e">
        <f t="shared" si="70"/>
        <v>#REF!</v>
      </c>
      <c r="R62" s="10" t="e">
        <f t="shared" si="70"/>
        <v>#REF!</v>
      </c>
      <c r="S62" s="10">
        <f t="shared" ref="S62:Z62" si="71">SUM(S63:S64)</f>
        <v>38534634</v>
      </c>
      <c r="T62" s="10">
        <f t="shared" si="71"/>
        <v>36701634</v>
      </c>
      <c r="U62" s="10">
        <f t="shared" si="71"/>
        <v>5000</v>
      </c>
      <c r="V62" s="10">
        <f t="shared" si="71"/>
        <v>5000</v>
      </c>
      <c r="W62" s="10">
        <f t="shared" si="71"/>
        <v>0</v>
      </c>
      <c r="X62" s="10">
        <f t="shared" si="71"/>
        <v>0</v>
      </c>
      <c r="Y62" s="10">
        <f t="shared" si="71"/>
        <v>0</v>
      </c>
      <c r="Z62" s="10">
        <f t="shared" si="71"/>
        <v>1828000</v>
      </c>
      <c r="AA62" s="10">
        <f>SUM(AA63:AA64)</f>
        <v>37878620</v>
      </c>
      <c r="AB62" s="10">
        <f t="shared" ref="AB62:AH62" si="72">SUM(AB63:AB64)</f>
        <v>36035194</v>
      </c>
      <c r="AC62" s="10">
        <f t="shared" si="72"/>
        <v>32804565</v>
      </c>
      <c r="AD62" s="10">
        <f t="shared" si="72"/>
        <v>3230629</v>
      </c>
      <c r="AE62" s="10">
        <f t="shared" si="72"/>
        <v>2406451</v>
      </c>
      <c r="AF62" s="10">
        <f t="shared" si="72"/>
        <v>824178</v>
      </c>
      <c r="AG62" s="10">
        <f t="shared" si="72"/>
        <v>0</v>
      </c>
      <c r="AH62" s="10">
        <f t="shared" si="72"/>
        <v>36035194</v>
      </c>
      <c r="AI62" s="243">
        <f t="shared" si="5"/>
        <v>100</v>
      </c>
      <c r="AJ62" s="143" t="e">
        <f t="shared" ref="AJ62:AR62" si="73">SUM(AJ63:AJ64)</f>
        <v>#REF!</v>
      </c>
      <c r="AK62" s="143" t="e">
        <f t="shared" si="73"/>
        <v>#REF!</v>
      </c>
      <c r="AL62" s="143" t="e">
        <f t="shared" si="73"/>
        <v>#REF!</v>
      </c>
      <c r="AM62" s="143" t="e">
        <f t="shared" si="73"/>
        <v>#REF!</v>
      </c>
      <c r="AN62" s="143" t="e">
        <f t="shared" si="73"/>
        <v>#REF!</v>
      </c>
      <c r="AO62" s="143" t="e">
        <f t="shared" si="73"/>
        <v>#REF!</v>
      </c>
      <c r="AP62" s="143" t="e">
        <f t="shared" si="73"/>
        <v>#REF!</v>
      </c>
      <c r="AQ62" s="143" t="e">
        <f t="shared" si="73"/>
        <v>#REF!</v>
      </c>
      <c r="AR62" s="143" t="e">
        <f t="shared" si="73"/>
        <v>#REF!</v>
      </c>
    </row>
    <row r="63" spans="1:44">
      <c r="A63" s="4" t="s">
        <v>2664</v>
      </c>
      <c r="B63" s="5" t="s">
        <v>66</v>
      </c>
      <c r="C63" s="11" t="e">
        <f>SUM(Rashodi!#REF!)</f>
        <v>#REF!</v>
      </c>
      <c r="D63" s="11" t="e">
        <f>SUM(Rashodi!#REF!)</f>
        <v>#REF!</v>
      </c>
      <c r="E63" s="11" t="e">
        <f>SUM(Rashodi!#REF!)</f>
        <v>#REF!</v>
      </c>
      <c r="F63" s="11" t="e">
        <f>SUM(Rashodi!#REF!)</f>
        <v>#REF!</v>
      </c>
      <c r="G63" s="11" t="e">
        <f>SUM(Rashodi!#REF!)</f>
        <v>#REF!</v>
      </c>
      <c r="H63" s="11" t="e">
        <f>SUM(Rashodi!#REF!)</f>
        <v>#REF!</v>
      </c>
      <c r="I63" s="11" t="e">
        <f>SUM(Rashodi!#REF!)</f>
        <v>#REF!</v>
      </c>
      <c r="J63" s="11" t="e">
        <f>SUM(Rashodi!#REF!)</f>
        <v>#REF!</v>
      </c>
      <c r="K63" s="11" t="e">
        <f>SUM(Rashodi!#REF!)</f>
        <v>#REF!</v>
      </c>
      <c r="L63" s="11" t="e">
        <f>SUM(Rashodi!#REF!)</f>
        <v>#REF!</v>
      </c>
      <c r="M63" s="11" t="e">
        <f>SUM(Rashodi!#REF!)</f>
        <v>#REF!</v>
      </c>
      <c r="N63" s="11" t="e">
        <f>SUM(Rashodi!#REF!)</f>
        <v>#REF!</v>
      </c>
      <c r="O63" s="11" t="e">
        <f>SUM(Rashodi!#REF!)</f>
        <v>#REF!</v>
      </c>
      <c r="P63" s="11" t="e">
        <f>SUM(Rashodi!#REF!)</f>
        <v>#REF!</v>
      </c>
      <c r="Q63" s="11" t="e">
        <f>SUM(Rashodi!#REF!)</f>
        <v>#REF!</v>
      </c>
      <c r="R63" s="11" t="e">
        <f>SUM(Rashodi!#REF!)</f>
        <v>#REF!</v>
      </c>
      <c r="S63" s="11">
        <f>SUM(Rashodi!I11724)</f>
        <v>16393263</v>
      </c>
      <c r="T63" s="11">
        <f>SUM(Rashodi!J11724)</f>
        <v>14565263</v>
      </c>
      <c r="U63" s="11">
        <f>SUM(Rashodi!K11724)</f>
        <v>0</v>
      </c>
      <c r="V63" s="11">
        <f>SUM(Rashodi!L11724)</f>
        <v>0</v>
      </c>
      <c r="W63" s="11">
        <f>SUM(Rashodi!M11724)</f>
        <v>0</v>
      </c>
      <c r="X63" s="11">
        <f>SUM(Rashodi!N11724)</f>
        <v>0</v>
      </c>
      <c r="Y63" s="11">
        <f>SUM(Rashodi!O11724)</f>
        <v>0</v>
      </c>
      <c r="Z63" s="11">
        <f>SUM(Rashodi!P11724)</f>
        <v>1828000</v>
      </c>
      <c r="AA63" s="11">
        <f>SUM(Rashodi!Q11724)</f>
        <v>15693263</v>
      </c>
      <c r="AB63" s="11">
        <f>SUM(Rashodi!R11724)</f>
        <v>13865263</v>
      </c>
      <c r="AC63" s="11">
        <f>SUM(Rashodi!S11724)</f>
        <v>10841085</v>
      </c>
      <c r="AD63" s="11">
        <f>SUM(Rashodi!T11724)</f>
        <v>3024178</v>
      </c>
      <c r="AE63" s="11">
        <f>SUM(Rashodi!U11724)</f>
        <v>2200000</v>
      </c>
      <c r="AF63" s="11">
        <f>SUM(Rashodi!V11724)</f>
        <v>824178</v>
      </c>
      <c r="AG63" s="11">
        <f>SUM(Rashodi!W11724)</f>
        <v>0</v>
      </c>
      <c r="AH63" s="11">
        <f>SUM(Rashodi!X11724)</f>
        <v>13865263</v>
      </c>
      <c r="AI63" s="244">
        <f t="shared" si="5"/>
        <v>100</v>
      </c>
      <c r="AJ63" s="143" t="e">
        <f>SUM(Rashodi!#REF!)</f>
        <v>#REF!</v>
      </c>
      <c r="AK63" s="143" t="e">
        <f>SUM(Rashodi!#REF!)</f>
        <v>#REF!</v>
      </c>
      <c r="AL63" s="143" t="e">
        <f>SUM(Rashodi!#REF!)</f>
        <v>#REF!</v>
      </c>
      <c r="AM63" s="143" t="e">
        <f>SUM(Rashodi!#REF!)</f>
        <v>#REF!</v>
      </c>
      <c r="AN63" s="143" t="e">
        <f>SUM(Rashodi!#REF!)</f>
        <v>#REF!</v>
      </c>
      <c r="AO63" s="143" t="e">
        <f>SUM(Rashodi!#REF!)</f>
        <v>#REF!</v>
      </c>
      <c r="AP63" s="143" t="e">
        <f>SUM(Rashodi!#REF!)</f>
        <v>#REF!</v>
      </c>
      <c r="AQ63" s="143" t="e">
        <f>SUM(Rashodi!#REF!)</f>
        <v>#REF!</v>
      </c>
      <c r="AR63" s="143" t="e">
        <f>SUM(Rashodi!#REF!)</f>
        <v>#REF!</v>
      </c>
    </row>
    <row r="64" spans="1:44">
      <c r="A64" s="4" t="s">
        <v>2665</v>
      </c>
      <c r="B64" s="5" t="s">
        <v>67</v>
      </c>
      <c r="C64" s="11" t="e">
        <f>SUM(Rashodi!#REF!)</f>
        <v>#REF!</v>
      </c>
      <c r="D64" s="11" t="e">
        <f>SUM(Rashodi!#REF!)</f>
        <v>#REF!</v>
      </c>
      <c r="E64" s="11" t="e">
        <f>SUM(Rashodi!#REF!)</f>
        <v>#REF!</v>
      </c>
      <c r="F64" s="11" t="e">
        <f>SUM(Rashodi!#REF!)</f>
        <v>#REF!</v>
      </c>
      <c r="G64" s="11" t="e">
        <f>SUM(Rashodi!#REF!)</f>
        <v>#REF!</v>
      </c>
      <c r="H64" s="11" t="e">
        <f>SUM(Rashodi!#REF!)</f>
        <v>#REF!</v>
      </c>
      <c r="I64" s="11" t="e">
        <f>SUM(Rashodi!#REF!)</f>
        <v>#REF!</v>
      </c>
      <c r="J64" s="11" t="e">
        <f>SUM(Rashodi!#REF!)</f>
        <v>#REF!</v>
      </c>
      <c r="K64" s="11" t="e">
        <f>SUM(Rashodi!#REF!)</f>
        <v>#REF!</v>
      </c>
      <c r="L64" s="11" t="e">
        <f>SUM(Rashodi!#REF!)</f>
        <v>#REF!</v>
      </c>
      <c r="M64" s="11" t="e">
        <f>SUM(Rashodi!#REF!)</f>
        <v>#REF!</v>
      </c>
      <c r="N64" s="11" t="e">
        <f>SUM(Rashodi!#REF!)</f>
        <v>#REF!</v>
      </c>
      <c r="O64" s="11" t="e">
        <f>SUM(Rashodi!#REF!)</f>
        <v>#REF!</v>
      </c>
      <c r="P64" s="11" t="e">
        <f>SUM(Rashodi!#REF!)</f>
        <v>#REF!</v>
      </c>
      <c r="Q64" s="11" t="e">
        <f>SUM(Rashodi!#REF!)</f>
        <v>#REF!</v>
      </c>
      <c r="R64" s="11" t="e">
        <f>SUM(Rashodi!#REF!)</f>
        <v>#REF!</v>
      </c>
      <c r="S64" s="11">
        <f>SUM(Rashodi!I11774)</f>
        <v>22141371</v>
      </c>
      <c r="T64" s="11">
        <f>SUM(Rashodi!J11774)</f>
        <v>22136371</v>
      </c>
      <c r="U64" s="11">
        <f>SUM(Rashodi!K11774)</f>
        <v>5000</v>
      </c>
      <c r="V64" s="11">
        <f>SUM(Rashodi!L11774)</f>
        <v>5000</v>
      </c>
      <c r="W64" s="11">
        <f>SUM(Rashodi!M11774)</f>
        <v>0</v>
      </c>
      <c r="X64" s="11">
        <f>SUM(Rashodi!N11774)</f>
        <v>0</v>
      </c>
      <c r="Y64" s="11">
        <f>SUM(Rashodi!O11774)</f>
        <v>0</v>
      </c>
      <c r="Z64" s="11">
        <f>SUM(Rashodi!P11774)</f>
        <v>0</v>
      </c>
      <c r="AA64" s="11">
        <f>SUM(Rashodi!Q11774)</f>
        <v>22185357</v>
      </c>
      <c r="AB64" s="11">
        <f>SUM(Rashodi!R11774)</f>
        <v>22169931</v>
      </c>
      <c r="AC64" s="11">
        <f>SUM(Rashodi!S11774)</f>
        <v>21963480</v>
      </c>
      <c r="AD64" s="11">
        <f>SUM(Rashodi!T11774)</f>
        <v>206451</v>
      </c>
      <c r="AE64" s="11">
        <f>SUM(Rashodi!U11774)</f>
        <v>206451</v>
      </c>
      <c r="AF64" s="11">
        <f>SUM(Rashodi!V11774)</f>
        <v>0</v>
      </c>
      <c r="AG64" s="11">
        <f>SUM(Rashodi!W11774)</f>
        <v>0</v>
      </c>
      <c r="AH64" s="11">
        <f>SUM(Rashodi!X11774)</f>
        <v>22169931</v>
      </c>
      <c r="AI64" s="244">
        <f t="shared" si="5"/>
        <v>100</v>
      </c>
      <c r="AJ64" s="143" t="e">
        <f>SUM(Rashodi!#REF!)</f>
        <v>#REF!</v>
      </c>
      <c r="AK64" s="143" t="e">
        <f>SUM(Rashodi!#REF!)</f>
        <v>#REF!</v>
      </c>
      <c r="AL64" s="143" t="e">
        <f>SUM(Rashodi!#REF!)</f>
        <v>#REF!</v>
      </c>
      <c r="AM64" s="143" t="e">
        <f>SUM(Rashodi!#REF!)</f>
        <v>#REF!</v>
      </c>
      <c r="AN64" s="143" t="e">
        <f>SUM(Rashodi!#REF!)</f>
        <v>#REF!</v>
      </c>
      <c r="AO64" s="143" t="e">
        <f>SUM(Rashodi!#REF!)</f>
        <v>#REF!</v>
      </c>
      <c r="AP64" s="143" t="e">
        <f>SUM(Rashodi!#REF!)</f>
        <v>#REF!</v>
      </c>
      <c r="AQ64" s="143" t="e">
        <f>SUM(Rashodi!#REF!)</f>
        <v>#REF!</v>
      </c>
      <c r="AR64" s="143" t="e">
        <f>SUM(Rashodi!#REF!)</f>
        <v>#REF!</v>
      </c>
    </row>
    <row r="65" spans="1:44" ht="20.399999999999999">
      <c r="A65" s="5" t="s">
        <v>0</v>
      </c>
      <c r="B65" s="3" t="s">
        <v>68</v>
      </c>
      <c r="C65" s="10" t="e">
        <f t="shared" ref="C65:J65" si="74">SUM(C62)</f>
        <v>#REF!</v>
      </c>
      <c r="D65" s="10" t="e">
        <f t="shared" si="74"/>
        <v>#REF!</v>
      </c>
      <c r="E65" s="10" t="e">
        <f t="shared" si="74"/>
        <v>#REF!</v>
      </c>
      <c r="F65" s="10" t="e">
        <f t="shared" si="74"/>
        <v>#REF!</v>
      </c>
      <c r="G65" s="10" t="e">
        <f t="shared" si="74"/>
        <v>#REF!</v>
      </c>
      <c r="H65" s="10" t="e">
        <f t="shared" si="74"/>
        <v>#REF!</v>
      </c>
      <c r="I65" s="10" t="e">
        <f t="shared" si="74"/>
        <v>#REF!</v>
      </c>
      <c r="J65" s="10" t="e">
        <f t="shared" si="74"/>
        <v>#REF!</v>
      </c>
      <c r="K65" s="10" t="e">
        <f t="shared" ref="K65:R65" si="75">SUM(K62)</f>
        <v>#REF!</v>
      </c>
      <c r="L65" s="10" t="e">
        <f t="shared" si="75"/>
        <v>#REF!</v>
      </c>
      <c r="M65" s="10" t="e">
        <f t="shared" si="75"/>
        <v>#REF!</v>
      </c>
      <c r="N65" s="10" t="e">
        <f t="shared" si="75"/>
        <v>#REF!</v>
      </c>
      <c r="O65" s="10" t="e">
        <f t="shared" si="75"/>
        <v>#REF!</v>
      </c>
      <c r="P65" s="10" t="e">
        <f t="shared" si="75"/>
        <v>#REF!</v>
      </c>
      <c r="Q65" s="10" t="e">
        <f t="shared" si="75"/>
        <v>#REF!</v>
      </c>
      <c r="R65" s="10" t="e">
        <f t="shared" si="75"/>
        <v>#REF!</v>
      </c>
      <c r="S65" s="10">
        <f t="shared" ref="S65:Z65" si="76">SUM(S62)</f>
        <v>38534634</v>
      </c>
      <c r="T65" s="10">
        <f t="shared" si="76"/>
        <v>36701634</v>
      </c>
      <c r="U65" s="10">
        <f t="shared" si="76"/>
        <v>5000</v>
      </c>
      <c r="V65" s="10">
        <f t="shared" si="76"/>
        <v>5000</v>
      </c>
      <c r="W65" s="10">
        <f t="shared" si="76"/>
        <v>0</v>
      </c>
      <c r="X65" s="10">
        <f t="shared" si="76"/>
        <v>0</v>
      </c>
      <c r="Y65" s="10">
        <f t="shared" si="76"/>
        <v>0</v>
      </c>
      <c r="Z65" s="10">
        <f t="shared" si="76"/>
        <v>1828000</v>
      </c>
      <c r="AA65" s="10">
        <f>SUM(AA62)</f>
        <v>37878620</v>
      </c>
      <c r="AB65" s="10">
        <f t="shared" ref="AB65:AH65" si="77">SUM(AB62)</f>
        <v>36035194</v>
      </c>
      <c r="AC65" s="10">
        <f t="shared" si="77"/>
        <v>32804565</v>
      </c>
      <c r="AD65" s="10">
        <f t="shared" si="77"/>
        <v>3230629</v>
      </c>
      <c r="AE65" s="10">
        <f t="shared" si="77"/>
        <v>2406451</v>
      </c>
      <c r="AF65" s="10">
        <f t="shared" si="77"/>
        <v>824178</v>
      </c>
      <c r="AG65" s="10">
        <f t="shared" si="77"/>
        <v>0</v>
      </c>
      <c r="AH65" s="10">
        <f t="shared" si="77"/>
        <v>36035194</v>
      </c>
      <c r="AI65" s="243">
        <f t="shared" si="5"/>
        <v>100</v>
      </c>
      <c r="AJ65" s="143" t="e">
        <f t="shared" ref="AJ65:AR65" si="78">SUM(AJ62)</f>
        <v>#REF!</v>
      </c>
      <c r="AK65" s="143" t="e">
        <f t="shared" si="78"/>
        <v>#REF!</v>
      </c>
      <c r="AL65" s="143" t="e">
        <f t="shared" si="78"/>
        <v>#REF!</v>
      </c>
      <c r="AM65" s="143" t="e">
        <f t="shared" si="78"/>
        <v>#REF!</v>
      </c>
      <c r="AN65" s="143" t="e">
        <f t="shared" si="78"/>
        <v>#REF!</v>
      </c>
      <c r="AO65" s="143" t="e">
        <f t="shared" si="78"/>
        <v>#REF!</v>
      </c>
      <c r="AP65" s="143" t="e">
        <f t="shared" si="78"/>
        <v>#REF!</v>
      </c>
      <c r="AQ65" s="143" t="e">
        <f t="shared" si="78"/>
        <v>#REF!</v>
      </c>
      <c r="AR65" s="143" t="e">
        <f t="shared" si="78"/>
        <v>#REF!</v>
      </c>
    </row>
    <row r="66" spans="1:44" s="68" customFormat="1">
      <c r="A66" s="245" t="s">
        <v>0</v>
      </c>
      <c r="B66" s="245" t="s">
        <v>69</v>
      </c>
      <c r="C66" s="246" t="e">
        <f t="shared" ref="C66:J66" si="79">SUM(C28,C37,C44,C48,C56,C61,C65)</f>
        <v>#REF!</v>
      </c>
      <c r="D66" s="246" t="e">
        <f t="shared" si="79"/>
        <v>#REF!</v>
      </c>
      <c r="E66" s="246" t="e">
        <f t="shared" si="79"/>
        <v>#REF!</v>
      </c>
      <c r="F66" s="246" t="e">
        <f t="shared" si="79"/>
        <v>#REF!</v>
      </c>
      <c r="G66" s="246" t="e">
        <f t="shared" si="79"/>
        <v>#REF!</v>
      </c>
      <c r="H66" s="246" t="e">
        <f t="shared" si="79"/>
        <v>#REF!</v>
      </c>
      <c r="I66" s="246" t="e">
        <f t="shared" si="79"/>
        <v>#REF!</v>
      </c>
      <c r="J66" s="246" t="e">
        <f t="shared" si="79"/>
        <v>#REF!</v>
      </c>
      <c r="K66" s="246" t="e">
        <f t="shared" ref="K66:R66" si="80">SUM(K28,K37,K44,K48,K56,K61,K65)</f>
        <v>#REF!</v>
      </c>
      <c r="L66" s="246" t="e">
        <f t="shared" si="80"/>
        <v>#REF!</v>
      </c>
      <c r="M66" s="246" t="e">
        <f t="shared" si="80"/>
        <v>#REF!</v>
      </c>
      <c r="N66" s="246" t="e">
        <f t="shared" si="80"/>
        <v>#REF!</v>
      </c>
      <c r="O66" s="246" t="e">
        <f t="shared" si="80"/>
        <v>#REF!</v>
      </c>
      <c r="P66" s="246" t="e">
        <f t="shared" si="80"/>
        <v>#REF!</v>
      </c>
      <c r="Q66" s="246" t="e">
        <f t="shared" si="80"/>
        <v>#REF!</v>
      </c>
      <c r="R66" s="246" t="e">
        <f t="shared" si="80"/>
        <v>#REF!</v>
      </c>
      <c r="S66" s="246">
        <f t="shared" ref="S66:Z66" si="81">SUM(S28,S37,S44,S48,S56,S61,S65)</f>
        <v>1080357018</v>
      </c>
      <c r="T66" s="246">
        <f t="shared" si="81"/>
        <v>863219483</v>
      </c>
      <c r="U66" s="246">
        <f t="shared" si="81"/>
        <v>59404504</v>
      </c>
      <c r="V66" s="246">
        <f t="shared" si="81"/>
        <v>29598192</v>
      </c>
      <c r="W66" s="246">
        <f t="shared" si="81"/>
        <v>874026</v>
      </c>
      <c r="X66" s="246">
        <f t="shared" si="81"/>
        <v>28932286</v>
      </c>
      <c r="Y66" s="246">
        <f t="shared" si="81"/>
        <v>36773907</v>
      </c>
      <c r="Z66" s="246">
        <f t="shared" si="81"/>
        <v>120959124</v>
      </c>
      <c r="AA66" s="246">
        <f>SUM(AA28,AA37,AA44,AA48,AA56,AA61,AA65)</f>
        <v>1421167492</v>
      </c>
      <c r="AB66" s="246">
        <f t="shared" ref="AB66:AH66" si="82">SUM(AB28,AB37,AB44,AB48,AB56,AB61,AB65)</f>
        <v>1017451222</v>
      </c>
      <c r="AC66" s="246">
        <f t="shared" si="82"/>
        <v>810801098.7700001</v>
      </c>
      <c r="AD66" s="246">
        <f t="shared" si="82"/>
        <v>203815780.98333335</v>
      </c>
      <c r="AE66" s="246">
        <f t="shared" si="82"/>
        <v>81892309.00333333</v>
      </c>
      <c r="AF66" s="246">
        <f t="shared" si="82"/>
        <v>67522785.073333338</v>
      </c>
      <c r="AG66" s="246">
        <f t="shared" si="82"/>
        <v>54400686.906666666</v>
      </c>
      <c r="AH66" s="246">
        <f t="shared" si="82"/>
        <v>1014648327.7533334</v>
      </c>
      <c r="AI66" s="248">
        <f t="shared" si="5"/>
        <v>99.724518071622441</v>
      </c>
      <c r="AJ66" s="247" t="e">
        <f t="shared" ref="AJ66:AR66" si="83">SUM(AJ28,AJ37,AJ44,AJ48,AJ56,AJ61,AJ65)</f>
        <v>#REF!</v>
      </c>
      <c r="AK66" s="247" t="e">
        <f t="shared" si="83"/>
        <v>#REF!</v>
      </c>
      <c r="AL66" s="247" t="e">
        <f t="shared" si="83"/>
        <v>#REF!</v>
      </c>
      <c r="AM66" s="247" t="e">
        <f t="shared" si="83"/>
        <v>#REF!</v>
      </c>
      <c r="AN66" s="247" t="e">
        <f t="shared" si="83"/>
        <v>#REF!</v>
      </c>
      <c r="AO66" s="247" t="e">
        <f t="shared" si="83"/>
        <v>#REF!</v>
      </c>
      <c r="AP66" s="247" t="e">
        <f t="shared" si="83"/>
        <v>#REF!</v>
      </c>
      <c r="AQ66" s="247" t="e">
        <f t="shared" si="83"/>
        <v>#REF!</v>
      </c>
      <c r="AR66" s="247" t="e">
        <f t="shared" si="83"/>
        <v>#REF!</v>
      </c>
    </row>
    <row r="67" spans="1:44">
      <c r="A67" s="8" t="s">
        <v>0</v>
      </c>
      <c r="B67" s="8" t="s">
        <v>70</v>
      </c>
      <c r="C67" s="11" t="e">
        <f>SUM(Rashodi!#REF!)</f>
        <v>#REF!</v>
      </c>
      <c r="D67" s="11" t="e">
        <f>SUM(Rashodi!#REF!)</f>
        <v>#REF!</v>
      </c>
      <c r="E67" s="11" t="e">
        <f>SUM(Rashodi!#REF!)</f>
        <v>#REF!</v>
      </c>
      <c r="F67" s="11" t="e">
        <f>SUM(Rashodi!#REF!)</f>
        <v>#REF!</v>
      </c>
      <c r="G67" s="11" t="e">
        <f>SUM(Rashodi!#REF!)</f>
        <v>#REF!</v>
      </c>
      <c r="H67" s="11" t="e">
        <f>SUM(Rashodi!#REF!)</f>
        <v>#REF!</v>
      </c>
      <c r="I67" s="11" t="e">
        <f>SUM(Rashodi!#REF!)</f>
        <v>#REF!</v>
      </c>
      <c r="J67" s="11" t="e">
        <f>SUM(Rashodi!#REF!)</f>
        <v>#REF!</v>
      </c>
      <c r="K67" s="11" t="e">
        <f>SUM(Rashodi!#REF!)</f>
        <v>#REF!</v>
      </c>
      <c r="L67" s="11" t="e">
        <f>SUM(Rashodi!#REF!)</f>
        <v>#REF!</v>
      </c>
      <c r="M67" s="11" t="e">
        <f>SUM(Rashodi!#REF!)</f>
        <v>#REF!</v>
      </c>
      <c r="N67" s="11" t="e">
        <f>SUM(Rashodi!#REF!)</f>
        <v>#REF!</v>
      </c>
      <c r="O67" s="11" t="e">
        <f>SUM(Rashodi!#REF!)</f>
        <v>#REF!</v>
      </c>
      <c r="P67" s="11" t="e">
        <f>SUM(Rashodi!#REF!)</f>
        <v>#REF!</v>
      </c>
      <c r="Q67" s="11" t="e">
        <f>SUM(Rashodi!#REF!)</f>
        <v>#REF!</v>
      </c>
      <c r="R67" s="11" t="e">
        <f>SUM(Rashodi!#REF!)</f>
        <v>#REF!</v>
      </c>
      <c r="S67" s="11">
        <f>SUM(Rashodi!I9222)</f>
        <v>9000000</v>
      </c>
      <c r="T67" s="11">
        <f>SUM(Rashodi!J9222)</f>
        <v>5000000</v>
      </c>
      <c r="U67" s="11">
        <f>SUM(Rashodi!K9222)</f>
        <v>0</v>
      </c>
      <c r="V67" s="11">
        <f>SUM(Rashodi!L9222)</f>
        <v>0</v>
      </c>
      <c r="W67" s="11">
        <f>SUM(Rashodi!M9222)</f>
        <v>0</v>
      </c>
      <c r="X67" s="11">
        <f>SUM(Rashodi!N9222)</f>
        <v>0</v>
      </c>
      <c r="Y67" s="11">
        <f>SUM(Rashodi!O9222)</f>
        <v>0</v>
      </c>
      <c r="Z67" s="11">
        <f>SUM(Rashodi!P9222)</f>
        <v>4000000</v>
      </c>
      <c r="AA67" s="11">
        <f>SUM(Rashodi!Q9222)</f>
        <v>12000000</v>
      </c>
      <c r="AB67" s="11">
        <f>SUM(Rashodi!R9222)</f>
        <v>12000000</v>
      </c>
      <c r="AC67" s="11">
        <f>SUM(Rashodi!S9222)</f>
        <v>0</v>
      </c>
      <c r="AD67" s="11">
        <v>12000000</v>
      </c>
      <c r="AE67" s="11">
        <f>SUM(Rashodi!U9222)</f>
        <v>0</v>
      </c>
      <c r="AF67" s="11">
        <f>SUM(Rashodi!V9222)</f>
        <v>0</v>
      </c>
      <c r="AG67" s="11">
        <v>12000000</v>
      </c>
      <c r="AH67" s="11">
        <v>12000000</v>
      </c>
      <c r="AI67" s="244">
        <f>IF(AB67=0,0,(AH67/AB67)*100)</f>
        <v>100</v>
      </c>
      <c r="AJ67" s="143" t="e">
        <f>SUM(Rashodi!#REF!)</f>
        <v>#REF!</v>
      </c>
      <c r="AK67" s="143"/>
      <c r="AL67" s="143" t="e">
        <f>SUM(Rashodi!#REF!)</f>
        <v>#REF!</v>
      </c>
      <c r="AM67" s="143" t="e">
        <f>SUM(Rashodi!#REF!)</f>
        <v>#REF!</v>
      </c>
      <c r="AN67" s="143" t="e">
        <f>SUM(Rashodi!#REF!)</f>
        <v>#REF!</v>
      </c>
      <c r="AO67" s="143" t="e">
        <f>SUM(Rashodi!#REF!)</f>
        <v>#REF!</v>
      </c>
      <c r="AP67" s="143" t="e">
        <f>SUM(Rashodi!#REF!)</f>
        <v>#REF!</v>
      </c>
      <c r="AQ67" s="143" t="e">
        <f>SUM(Rashodi!#REF!)</f>
        <v>#REF!</v>
      </c>
      <c r="AR67" s="143"/>
    </row>
    <row r="68" spans="1:44">
      <c r="A68" s="8" t="s">
        <v>0</v>
      </c>
      <c r="B68" s="8" t="s">
        <v>71</v>
      </c>
      <c r="C68" s="11" t="e">
        <f>SUM(Rashodi!#REF!)</f>
        <v>#REF!</v>
      </c>
      <c r="D68" s="11" t="e">
        <f>SUM(Rashodi!#REF!)</f>
        <v>#REF!</v>
      </c>
      <c r="E68" s="11" t="e">
        <f>SUM(Rashodi!#REF!)</f>
        <v>#REF!</v>
      </c>
      <c r="F68" s="11" t="e">
        <f>SUM(Rashodi!#REF!)</f>
        <v>#REF!</v>
      </c>
      <c r="G68" s="11" t="e">
        <f>SUM(Rashodi!#REF!)</f>
        <v>#REF!</v>
      </c>
      <c r="H68" s="11" t="e">
        <f>SUM(Rashodi!#REF!)</f>
        <v>#REF!</v>
      </c>
      <c r="I68" s="11" t="e">
        <f>SUM(Rashodi!#REF!)</f>
        <v>#REF!</v>
      </c>
      <c r="J68" s="11" t="e">
        <f>SUM(Rashodi!#REF!)</f>
        <v>#REF!</v>
      </c>
      <c r="K68" s="11" t="e">
        <f>SUM(Rashodi!#REF!)</f>
        <v>#REF!</v>
      </c>
      <c r="L68" s="11" t="e">
        <f>SUM(Rashodi!#REF!)</f>
        <v>#REF!</v>
      </c>
      <c r="M68" s="11" t="e">
        <f>SUM(Rashodi!#REF!)</f>
        <v>#REF!</v>
      </c>
      <c r="N68" s="11" t="e">
        <f>SUM(Rashodi!#REF!)</f>
        <v>#REF!</v>
      </c>
      <c r="O68" s="11" t="e">
        <f>SUM(Rashodi!#REF!)</f>
        <v>#REF!</v>
      </c>
      <c r="P68" s="11" t="e">
        <f>SUM(Rashodi!#REF!)</f>
        <v>#REF!</v>
      </c>
      <c r="Q68" s="11" t="e">
        <f>SUM(Rashodi!#REF!)</f>
        <v>#REF!</v>
      </c>
      <c r="R68" s="11" t="e">
        <f>SUM(Rashodi!#REF!)</f>
        <v>#REF!</v>
      </c>
      <c r="S68" s="11">
        <f>SUM(Rashodi!I9223)</f>
        <v>11938462</v>
      </c>
      <c r="T68" s="11">
        <f>SUM(Rashodi!J9223)</f>
        <v>11938462</v>
      </c>
      <c r="U68" s="11">
        <f>SUM(Rashodi!K9223)</f>
        <v>0</v>
      </c>
      <c r="V68" s="11">
        <f>SUM(Rashodi!L9223)</f>
        <v>0</v>
      </c>
      <c r="W68" s="11">
        <f>SUM(Rashodi!M9223)</f>
        <v>0</v>
      </c>
      <c r="X68" s="11">
        <f>SUM(Rashodi!N9223)</f>
        <v>0</v>
      </c>
      <c r="Y68" s="11">
        <f>SUM(Rashodi!O9223)</f>
        <v>0</v>
      </c>
      <c r="Z68" s="11">
        <f>SUM(Rashodi!P9223)</f>
        <v>0</v>
      </c>
      <c r="AA68" s="11">
        <f>SUM(Rashodi!Q9223)</f>
        <v>14071540</v>
      </c>
      <c r="AB68" s="11">
        <f>SUM(Rashodi!R9223)</f>
        <v>14071540</v>
      </c>
      <c r="AC68" s="11">
        <f>SUM(Rashodi!S9223)</f>
        <v>0</v>
      </c>
      <c r="AD68" s="11">
        <v>14071540</v>
      </c>
      <c r="AE68" s="11">
        <f>SUM(Rashodi!U9223)</f>
        <v>0</v>
      </c>
      <c r="AF68" s="11">
        <v>2071540</v>
      </c>
      <c r="AG68" s="11">
        <v>12000000</v>
      </c>
      <c r="AH68" s="11">
        <v>14071540</v>
      </c>
      <c r="AI68" s="244">
        <f t="shared" si="5"/>
        <v>100</v>
      </c>
      <c r="AJ68" s="143" t="e">
        <f>SUM(Rashodi!#REF!)</f>
        <v>#REF!</v>
      </c>
      <c r="AK68" s="143"/>
      <c r="AL68" s="143" t="e">
        <f>SUM(Rashodi!#REF!)</f>
        <v>#REF!</v>
      </c>
      <c r="AM68" s="143" t="e">
        <f>SUM(Rashodi!#REF!)</f>
        <v>#REF!</v>
      </c>
      <c r="AN68" s="143" t="e">
        <f>SUM(Rashodi!#REF!)</f>
        <v>#REF!</v>
      </c>
      <c r="AO68" s="143" t="e">
        <f>SUM(Rashodi!#REF!)</f>
        <v>#REF!</v>
      </c>
      <c r="AP68" s="143" t="e">
        <f>SUM(Rashodi!#REF!)</f>
        <v>#REF!</v>
      </c>
      <c r="AQ68" s="143" t="e">
        <f>SUM(Rashodi!#REF!)</f>
        <v>#REF!</v>
      </c>
      <c r="AR68" s="143"/>
    </row>
    <row r="69" spans="1:44">
      <c r="A69" s="9" t="s">
        <v>0</v>
      </c>
      <c r="B69" s="9" t="s">
        <v>69</v>
      </c>
      <c r="C69" s="12" t="e">
        <f t="shared" ref="C69:J69" si="84">SUM(C66:C68)</f>
        <v>#REF!</v>
      </c>
      <c r="D69" s="12" t="e">
        <f t="shared" si="84"/>
        <v>#REF!</v>
      </c>
      <c r="E69" s="12" t="e">
        <f t="shared" si="84"/>
        <v>#REF!</v>
      </c>
      <c r="F69" s="12" t="e">
        <f t="shared" si="84"/>
        <v>#REF!</v>
      </c>
      <c r="G69" s="12" t="e">
        <f t="shared" si="84"/>
        <v>#REF!</v>
      </c>
      <c r="H69" s="12" t="e">
        <f t="shared" si="84"/>
        <v>#REF!</v>
      </c>
      <c r="I69" s="12" t="e">
        <f t="shared" si="84"/>
        <v>#REF!</v>
      </c>
      <c r="J69" s="12" t="e">
        <f t="shared" si="84"/>
        <v>#REF!</v>
      </c>
      <c r="K69" s="12" t="e">
        <f t="shared" ref="K69:R69" si="85">SUM(K66:K68)</f>
        <v>#REF!</v>
      </c>
      <c r="L69" s="12" t="e">
        <f t="shared" si="85"/>
        <v>#REF!</v>
      </c>
      <c r="M69" s="12" t="e">
        <f t="shared" si="85"/>
        <v>#REF!</v>
      </c>
      <c r="N69" s="12" t="e">
        <f t="shared" si="85"/>
        <v>#REF!</v>
      </c>
      <c r="O69" s="12" t="e">
        <f t="shared" si="85"/>
        <v>#REF!</v>
      </c>
      <c r="P69" s="12" t="e">
        <f t="shared" si="85"/>
        <v>#REF!</v>
      </c>
      <c r="Q69" s="12" t="e">
        <f t="shared" si="85"/>
        <v>#REF!</v>
      </c>
      <c r="R69" s="12" t="e">
        <f t="shared" si="85"/>
        <v>#REF!</v>
      </c>
      <c r="S69" s="12">
        <f>SUM(S66:S68)</f>
        <v>1101295480</v>
      </c>
      <c r="T69" s="12">
        <f t="shared" ref="T69:Z69" si="86">SUM(T66:T68)</f>
        <v>880157945</v>
      </c>
      <c r="U69" s="12">
        <f t="shared" si="86"/>
        <v>59404504</v>
      </c>
      <c r="V69" s="12">
        <f t="shared" si="86"/>
        <v>29598192</v>
      </c>
      <c r="W69" s="12">
        <f t="shared" si="86"/>
        <v>874026</v>
      </c>
      <c r="X69" s="12">
        <f t="shared" si="86"/>
        <v>28932286</v>
      </c>
      <c r="Y69" s="12">
        <f t="shared" si="86"/>
        <v>36773907</v>
      </c>
      <c r="Z69" s="12">
        <f t="shared" si="86"/>
        <v>124959124</v>
      </c>
      <c r="AA69" s="12">
        <f>SUM(AA66:AA68)</f>
        <v>1447239032</v>
      </c>
      <c r="AB69" s="12">
        <f>SUM(AB66:AB68)</f>
        <v>1043522762</v>
      </c>
      <c r="AC69" s="12">
        <f t="shared" ref="AC69:AH69" si="87">SUM(AC66:AC68)</f>
        <v>810801098.7700001</v>
      </c>
      <c r="AD69" s="12">
        <f t="shared" si="87"/>
        <v>229887320.98333335</v>
      </c>
      <c r="AE69" s="12">
        <f t="shared" si="87"/>
        <v>81892309.00333333</v>
      </c>
      <c r="AF69" s="12">
        <f t="shared" si="87"/>
        <v>69594325.073333338</v>
      </c>
      <c r="AG69" s="12">
        <f t="shared" si="87"/>
        <v>78400686.906666666</v>
      </c>
      <c r="AH69" s="12">
        <f t="shared" si="87"/>
        <v>1040719867.7533334</v>
      </c>
      <c r="AI69" s="249">
        <f t="shared" si="5"/>
        <v>99.731400756290682</v>
      </c>
      <c r="AJ69" s="143" t="e">
        <f t="shared" ref="AJ69:AR69" si="88">SUM(AJ66:AJ68)</f>
        <v>#REF!</v>
      </c>
      <c r="AK69" s="143" t="e">
        <f t="shared" si="88"/>
        <v>#REF!</v>
      </c>
      <c r="AL69" s="143" t="e">
        <f t="shared" si="88"/>
        <v>#REF!</v>
      </c>
      <c r="AM69" s="143" t="e">
        <f t="shared" si="88"/>
        <v>#REF!</v>
      </c>
      <c r="AN69" s="143" t="e">
        <f t="shared" si="88"/>
        <v>#REF!</v>
      </c>
      <c r="AO69" s="143" t="e">
        <f t="shared" si="88"/>
        <v>#REF!</v>
      </c>
      <c r="AP69" s="143" t="e">
        <f t="shared" si="88"/>
        <v>#REF!</v>
      </c>
      <c r="AQ69" s="143" t="e">
        <f t="shared" si="88"/>
        <v>#REF!</v>
      </c>
      <c r="AR69" s="143" t="e">
        <f t="shared" si="88"/>
        <v>#REF!</v>
      </c>
    </row>
    <row r="70" spans="1:44" ht="17.399999999999999" customHeight="1"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</row>
    <row r="71" spans="1:44">
      <c r="B71" s="16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</row>
    <row r="72" spans="1:44">
      <c r="B72" s="16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</row>
    <row r="73" spans="1:44">
      <c r="B73" s="4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</row>
    <row r="74" spans="1:44">
      <c r="B74" s="42"/>
      <c r="C74" s="12"/>
      <c r="D74" s="42"/>
      <c r="E74" s="42"/>
      <c r="F74" s="42"/>
      <c r="G74" s="42"/>
      <c r="H74" s="42"/>
      <c r="I74" s="42"/>
      <c r="J74" s="4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43"/>
    </row>
    <row r="75" spans="1:44">
      <c r="B75" s="16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</row>
    <row r="76" spans="1:44">
      <c r="B76" s="16"/>
      <c r="C76" s="16"/>
      <c r="D76" s="16"/>
      <c r="E76" s="16"/>
      <c r="F76" s="16"/>
      <c r="G76" s="16"/>
      <c r="H76" s="16"/>
      <c r="I76" s="16"/>
      <c r="J76" s="16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</row>
    <row r="77" spans="1:44">
      <c r="B77" s="16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</row>
    <row r="78" spans="1:44">
      <c r="B78" s="16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</row>
    <row r="79" spans="1:44">
      <c r="B79" s="4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</row>
    <row r="80" spans="1:44">
      <c r="B80" s="4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</row>
    <row r="81" spans="2:35">
      <c r="B81" s="4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</row>
    <row r="83" spans="2:35"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</row>
    <row r="84" spans="2:35">
      <c r="AA84" s="67"/>
    </row>
    <row r="85" spans="2:35">
      <c r="K85" s="41"/>
      <c r="L85" s="108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</row>
    <row r="86" spans="2:35"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</row>
    <row r="87" spans="2:35"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</row>
    <row r="88" spans="2:35"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</row>
    <row r="89" spans="2:35"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</row>
    <row r="90" spans="2:35"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</row>
    <row r="91" spans="2:35"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</row>
    <row r="92" spans="2:35"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</row>
    <row r="93" spans="2:35"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</row>
    <row r="94" spans="2:35"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</row>
    <row r="95" spans="2:35"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</row>
    <row r="96" spans="2:35"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</row>
    <row r="97" spans="11:35"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</row>
    <row r="98" spans="11:35"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</row>
    <row r="99" spans="11:35"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</row>
    <row r="100" spans="11:35"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</row>
    <row r="101" spans="11:35"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</row>
    <row r="102" spans="11:35"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</row>
    <row r="103" spans="11:35"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</row>
    <row r="104" spans="11:35"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</row>
    <row r="105" spans="11:35"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</row>
    <row r="106" spans="11:35"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</row>
    <row r="107" spans="11:35"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</row>
    <row r="108" spans="11:35"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</row>
    <row r="109" spans="11:35"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</row>
    <row r="110" spans="11:35"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</row>
    <row r="111" spans="11:35"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</row>
    <row r="112" spans="11:35"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</row>
    <row r="113" spans="11:35"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</row>
    <row r="114" spans="11:35"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</row>
    <row r="115" spans="11:35"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</row>
    <row r="116" spans="11:35"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</row>
    <row r="117" spans="11:35"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</row>
    <row r="118" spans="11:35"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</row>
    <row r="119" spans="11:35"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</row>
    <row r="120" spans="11:35"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</row>
    <row r="121" spans="11:35"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</row>
    <row r="122" spans="11:35"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</row>
    <row r="123" spans="11:35"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</row>
    <row r="124" spans="11:35"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</row>
    <row r="125" spans="11:35"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</row>
    <row r="126" spans="11:35"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</row>
    <row r="127" spans="11:35"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</row>
    <row r="128" spans="11:35"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</row>
    <row r="129" spans="11:35"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</row>
    <row r="130" spans="11:35"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</row>
    <row r="131" spans="11:35"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</row>
    <row r="132" spans="11:35"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</row>
    <row r="133" spans="11:35"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</row>
    <row r="134" spans="11:35"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</row>
    <row r="135" spans="11:35"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</row>
    <row r="136" spans="11:35"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</row>
    <row r="137" spans="11:35"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</row>
    <row r="138" spans="11:35"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</row>
    <row r="139" spans="11:35"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</row>
    <row r="140" spans="11:35"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</row>
    <row r="141" spans="11:35"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</row>
    <row r="142" spans="11:35"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</row>
    <row r="143" spans="11:35"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</row>
    <row r="144" spans="11:35"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</row>
    <row r="145" spans="11:35"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</row>
    <row r="146" spans="11:35"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</row>
    <row r="147" spans="11:35"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</row>
    <row r="148" spans="11:35"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</row>
    <row r="149" spans="11:35"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</row>
    <row r="150" spans="11:35"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</row>
    <row r="151" spans="11:35"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</row>
    <row r="152" spans="11:35"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</row>
    <row r="153" spans="11:35"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</row>
    <row r="154" spans="11:35"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</row>
    <row r="155" spans="11:35"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</row>
    <row r="156" spans="11:35"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</row>
    <row r="157" spans="11:35"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</row>
    <row r="158" spans="11:35"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</row>
    <row r="159" spans="11:35"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</row>
    <row r="160" spans="11:35"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47"/>
      <c r="AC160" s="12"/>
      <c r="AD160" s="12"/>
      <c r="AE160" s="12"/>
      <c r="AF160" s="12"/>
      <c r="AG160" s="12"/>
      <c r="AH160" s="12"/>
      <c r="AI160" s="12"/>
    </row>
    <row r="161" spans="2:35"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47"/>
      <c r="AC161" s="12"/>
      <c r="AD161" s="12"/>
      <c r="AE161" s="12"/>
      <c r="AF161" s="12"/>
      <c r="AG161" s="12"/>
      <c r="AH161" s="12"/>
      <c r="AI161" s="12"/>
    </row>
    <row r="162" spans="2:35"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</row>
    <row r="163" spans="2:35">
      <c r="B163" s="148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47"/>
      <c r="AC163" s="12"/>
      <c r="AD163" s="12"/>
      <c r="AE163" s="12"/>
      <c r="AF163" s="12"/>
      <c r="AG163" s="12"/>
      <c r="AH163" s="12"/>
      <c r="AI163" s="12"/>
    </row>
    <row r="164" spans="2:35">
      <c r="B164" s="148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47"/>
      <c r="AC164" s="12"/>
      <c r="AD164" s="12"/>
      <c r="AE164" s="12"/>
      <c r="AF164" s="12"/>
      <c r="AG164" s="12"/>
      <c r="AH164" s="12"/>
      <c r="AI164" s="12"/>
    </row>
    <row r="165" spans="2:35">
      <c r="B165" s="148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47"/>
      <c r="AC165" s="12"/>
      <c r="AD165" s="12"/>
      <c r="AE165" s="12"/>
      <c r="AF165" s="12"/>
      <c r="AG165" s="12"/>
      <c r="AH165" s="12"/>
      <c r="AI165" s="12"/>
    </row>
    <row r="166" spans="2:35">
      <c r="B166" s="148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47"/>
      <c r="AC166" s="12"/>
      <c r="AD166" s="12"/>
      <c r="AE166" s="12"/>
      <c r="AF166" s="12"/>
      <c r="AG166" s="12"/>
      <c r="AH166" s="12"/>
      <c r="AI166" s="12"/>
    </row>
    <row r="167" spans="2:35"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</row>
    <row r="168" spans="2:35"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47"/>
      <c r="AC168" s="12"/>
      <c r="AD168" s="12"/>
      <c r="AE168" s="12"/>
      <c r="AF168" s="12"/>
      <c r="AG168" s="12"/>
      <c r="AH168" s="12"/>
      <c r="AI168" s="12"/>
    </row>
    <row r="169" spans="2:35"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</row>
    <row r="170" spans="2:35"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</row>
    <row r="171" spans="2:35"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</row>
    <row r="172" spans="2:35"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</row>
    <row r="173" spans="2:35"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</row>
    <row r="174" spans="2:35"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</row>
    <row r="175" spans="2:35"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</row>
    <row r="176" spans="2:35"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</row>
    <row r="177" spans="2:35"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</row>
    <row r="178" spans="2:35"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</row>
    <row r="179" spans="2:35"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</row>
    <row r="180" spans="2:35"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</row>
    <row r="181" spans="2:35"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</row>
    <row r="182" spans="2:35"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</row>
    <row r="183" spans="2:35"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</row>
    <row r="184" spans="2:35"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</row>
    <row r="185" spans="2:35"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</row>
    <row r="186" spans="2:35"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</row>
    <row r="187" spans="2:35"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</row>
    <row r="188" spans="2:35">
      <c r="B188" s="14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</row>
    <row r="189" spans="2:35"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</row>
    <row r="190" spans="2:35"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</row>
    <row r="191" spans="2:35"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</row>
    <row r="192" spans="2:35"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</row>
    <row r="193" spans="2:35"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</row>
    <row r="194" spans="2:35">
      <c r="B194" s="16"/>
      <c r="C194" s="16"/>
      <c r="D194" s="16"/>
      <c r="E194" s="16"/>
      <c r="F194" s="16"/>
      <c r="G194" s="16"/>
      <c r="H194" s="16"/>
      <c r="I194" s="16"/>
      <c r="J194" s="16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</row>
    <row r="195" spans="2:35">
      <c r="B195" s="16"/>
      <c r="C195" s="16"/>
      <c r="D195" s="16"/>
      <c r="E195" s="16"/>
      <c r="F195" s="16"/>
      <c r="G195" s="16"/>
      <c r="H195" s="16"/>
      <c r="I195" s="16"/>
      <c r="J195" s="16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</row>
    <row r="198" spans="2:35">
      <c r="K198" s="67"/>
      <c r="L198" s="67"/>
      <c r="S198" s="67"/>
      <c r="T198" s="67"/>
      <c r="AA198" s="67"/>
      <c r="AB198" s="67"/>
    </row>
    <row r="201" spans="2:35">
      <c r="K201" s="67"/>
      <c r="S201" s="67"/>
      <c r="AA201" s="67"/>
    </row>
  </sheetData>
  <printOptions horizontalCentered="1"/>
  <pageMargins left="7.874015748031496E-2" right="7.874015748031496E-2" top="0.19685039370078741" bottom="0.19685039370078741" header="0.19685039370078741" footer="0.19685039370078741"/>
  <pageSetup paperSize="9" scale="80" firstPageNumber="4" orientation="landscape" useFirstPageNumber="1" horizontalDpi="300" verticalDpi="300" r:id="rId1"/>
  <headerFooter alignWithMargins="0">
    <oddFooter>&amp;R&amp;P</oddFooter>
  </headerFooter>
  <rowBreaks count="1" manualBreakCount="1">
    <brk id="37" max="14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11774"/>
  <sheetViews>
    <sheetView showGridLines="0" tabSelected="1" view="pageBreakPreview" topLeftCell="A1142" zoomScale="90" zoomScaleNormal="115" zoomScaleSheetLayoutView="90" workbookViewId="0">
      <pane xSplit="8" topLeftCell="I1" activePane="topRight" state="frozen"/>
      <selection pane="topRight" activeCell="U1166" sqref="U1166"/>
    </sheetView>
  </sheetViews>
  <sheetFormatPr defaultColWidth="9.109375" defaultRowHeight="14.4"/>
  <cols>
    <col min="1" max="1" width="4.5546875" style="19" customWidth="1"/>
    <col min="2" max="2" width="4.44140625" style="19" customWidth="1"/>
    <col min="3" max="3" width="6" style="19" customWidth="1"/>
    <col min="4" max="4" width="8.88671875" style="19" customWidth="1"/>
    <col min="5" max="5" width="7.33203125" style="19" customWidth="1"/>
    <col min="6" max="6" width="8" style="19" customWidth="1"/>
    <col min="7" max="7" width="7.109375" style="193" customWidth="1"/>
    <col min="8" max="8" width="56.33203125" style="19" customWidth="1"/>
    <col min="9" max="9" width="11.6640625" style="19" hidden="1" customWidth="1"/>
    <col min="10" max="10" width="11.44140625" style="19" hidden="1" customWidth="1"/>
    <col min="11" max="13" width="8.6640625" style="19" hidden="1" customWidth="1"/>
    <col min="14" max="14" width="9" style="19" hidden="1" customWidth="1"/>
    <col min="15" max="15" width="9.44140625" style="19" hidden="1" customWidth="1"/>
    <col min="16" max="16" width="10.6640625" style="19" hidden="1" customWidth="1"/>
    <col min="17" max="19" width="12.6640625" style="19" customWidth="1"/>
    <col min="20" max="20" width="11.109375" style="19" customWidth="1"/>
    <col min="21" max="21" width="12.6640625" style="19" customWidth="1"/>
    <col min="22" max="23" width="11.44140625" style="19" customWidth="1"/>
    <col min="24" max="24" width="12.6640625" style="19" customWidth="1"/>
    <col min="25" max="25" width="7.77734375" style="215" customWidth="1"/>
    <col min="26" max="27" width="8.77734375" style="19" customWidth="1"/>
    <col min="28" max="16384" width="9.109375" style="19"/>
  </cols>
  <sheetData>
    <row r="1" spans="1:25" ht="15.6">
      <c r="A1" s="65"/>
      <c r="B1" s="65"/>
      <c r="C1" s="65"/>
      <c r="D1" s="65"/>
      <c r="E1" s="65"/>
      <c r="F1" s="65"/>
      <c r="G1" s="186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213"/>
    </row>
    <row r="2" spans="1:25" ht="15.6">
      <c r="A2" s="65" t="s">
        <v>2621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213"/>
    </row>
    <row r="3" spans="1:25" s="18" customFormat="1" ht="15.6">
      <c r="A3" s="18" t="s">
        <v>2622</v>
      </c>
      <c r="G3" s="149"/>
      <c r="Y3" s="214"/>
    </row>
    <row r="4" spans="1:25">
      <c r="G4" s="166"/>
    </row>
    <row r="5" spans="1:25">
      <c r="A5" s="20" t="s">
        <v>120</v>
      </c>
      <c r="B5" s="21" t="s">
        <v>0</v>
      </c>
      <c r="C5" s="21" t="s">
        <v>0</v>
      </c>
      <c r="D5" s="21" t="s">
        <v>0</v>
      </c>
      <c r="E5" s="21" t="s">
        <v>0</v>
      </c>
      <c r="F5" s="21" t="s">
        <v>0</v>
      </c>
      <c r="G5" s="150" t="s">
        <v>0</v>
      </c>
      <c r="H5" s="21" t="s">
        <v>121</v>
      </c>
      <c r="I5" s="22"/>
      <c r="J5" s="22" t="s">
        <v>0</v>
      </c>
      <c r="K5" s="22" t="s">
        <v>0</v>
      </c>
      <c r="L5" s="22" t="s">
        <v>0</v>
      </c>
      <c r="M5" s="22" t="s">
        <v>0</v>
      </c>
      <c r="N5" s="22" t="s">
        <v>0</v>
      </c>
      <c r="O5" s="22" t="s">
        <v>0</v>
      </c>
      <c r="P5" s="22" t="s">
        <v>0</v>
      </c>
      <c r="Q5" s="22"/>
      <c r="R5" s="22"/>
      <c r="S5" s="22"/>
      <c r="T5" s="22" t="s">
        <v>0</v>
      </c>
      <c r="U5" s="22" t="s">
        <v>0</v>
      </c>
      <c r="V5" s="22" t="s">
        <v>0</v>
      </c>
      <c r="W5" s="22" t="s">
        <v>0</v>
      </c>
      <c r="X5" s="22" t="s">
        <v>0</v>
      </c>
      <c r="Y5" s="209"/>
    </row>
    <row r="6" spans="1:25" ht="15" thickBot="1">
      <c r="A6" s="20" t="s">
        <v>120</v>
      </c>
      <c r="B6" s="20" t="s">
        <v>122</v>
      </c>
      <c r="C6" s="23" t="s">
        <v>0</v>
      </c>
      <c r="D6" s="23" t="s">
        <v>0</v>
      </c>
      <c r="E6" s="21" t="s">
        <v>0</v>
      </c>
      <c r="F6" s="21" t="s">
        <v>0</v>
      </c>
      <c r="G6" s="150" t="s">
        <v>0</v>
      </c>
      <c r="H6" s="21"/>
      <c r="I6" s="22" t="s">
        <v>0</v>
      </c>
      <c r="J6" s="22" t="s">
        <v>0</v>
      </c>
      <c r="K6" s="22" t="s">
        <v>0</v>
      </c>
      <c r="L6" s="22" t="s">
        <v>0</v>
      </c>
      <c r="M6" s="22" t="s">
        <v>0</v>
      </c>
      <c r="N6" s="22" t="s">
        <v>0</v>
      </c>
      <c r="O6" s="22" t="s">
        <v>0</v>
      </c>
      <c r="P6" s="22" t="s">
        <v>0</v>
      </c>
      <c r="Q6" s="22"/>
      <c r="R6" s="22"/>
      <c r="S6" s="22" t="s">
        <v>0</v>
      </c>
      <c r="T6" s="22"/>
      <c r="U6" s="22" t="s">
        <v>0</v>
      </c>
      <c r="V6" s="22" t="s">
        <v>0</v>
      </c>
      <c r="W6" s="22" t="s">
        <v>0</v>
      </c>
      <c r="X6" s="22" t="s">
        <v>0</v>
      </c>
      <c r="Y6" s="209"/>
    </row>
    <row r="7" spans="1:25" ht="61.8" customHeight="1" thickBot="1">
      <c r="A7" s="24" t="s">
        <v>123</v>
      </c>
      <c r="B7" s="24" t="s">
        <v>124</v>
      </c>
      <c r="C7" s="24" t="s">
        <v>125</v>
      </c>
      <c r="D7" s="25" t="s">
        <v>0</v>
      </c>
      <c r="E7" s="24" t="s">
        <v>126</v>
      </c>
      <c r="F7" s="24" t="s">
        <v>127</v>
      </c>
      <c r="G7" s="151" t="s">
        <v>128</v>
      </c>
      <c r="H7" s="24" t="s">
        <v>1</v>
      </c>
      <c r="I7" s="1" t="s">
        <v>3093</v>
      </c>
      <c r="J7" s="1" t="s">
        <v>3130</v>
      </c>
      <c r="K7" s="1" t="s">
        <v>3</v>
      </c>
      <c r="L7" s="1" t="s">
        <v>4</v>
      </c>
      <c r="M7" s="1" t="s">
        <v>5</v>
      </c>
      <c r="N7" s="1" t="s">
        <v>6</v>
      </c>
      <c r="O7" s="1" t="s">
        <v>7</v>
      </c>
      <c r="P7" s="1" t="s">
        <v>8</v>
      </c>
      <c r="Q7" s="1" t="s">
        <v>3344</v>
      </c>
      <c r="R7" s="1" t="s">
        <v>3427</v>
      </c>
      <c r="S7" s="1" t="s">
        <v>3447</v>
      </c>
      <c r="T7" s="1" t="s">
        <v>3448</v>
      </c>
      <c r="U7" s="1" t="s">
        <v>3452</v>
      </c>
      <c r="V7" s="1" t="s">
        <v>3449</v>
      </c>
      <c r="W7" s="1" t="s">
        <v>3450</v>
      </c>
      <c r="X7" s="1" t="s">
        <v>3451</v>
      </c>
      <c r="Y7" s="216" t="s">
        <v>3385</v>
      </c>
    </row>
    <row r="8" spans="1:25">
      <c r="A8" s="26" t="s">
        <v>0</v>
      </c>
      <c r="B8" s="26" t="s">
        <v>0</v>
      </c>
      <c r="C8" s="26" t="s">
        <v>0</v>
      </c>
      <c r="D8" s="27" t="s">
        <v>0</v>
      </c>
      <c r="E8" s="27" t="s">
        <v>0</v>
      </c>
      <c r="F8" s="28" t="s">
        <v>0</v>
      </c>
      <c r="G8" s="152" t="s">
        <v>0</v>
      </c>
      <c r="H8" s="29" t="s">
        <v>0</v>
      </c>
      <c r="I8" s="45">
        <v>1</v>
      </c>
      <c r="J8" s="45">
        <v>3</v>
      </c>
      <c r="K8" s="45" t="s">
        <v>9</v>
      </c>
      <c r="L8" s="45">
        <v>5</v>
      </c>
      <c r="M8" s="45">
        <v>6</v>
      </c>
      <c r="N8" s="45">
        <v>7</v>
      </c>
      <c r="O8" s="45">
        <v>8</v>
      </c>
      <c r="P8" s="45">
        <v>9</v>
      </c>
      <c r="Q8" s="45">
        <v>1</v>
      </c>
      <c r="R8" s="45">
        <v>2</v>
      </c>
      <c r="S8" s="45">
        <v>3</v>
      </c>
      <c r="T8" s="45" t="s">
        <v>3453</v>
      </c>
      <c r="U8" s="45">
        <v>5</v>
      </c>
      <c r="V8" s="45">
        <v>6</v>
      </c>
      <c r="W8" s="45">
        <v>7</v>
      </c>
      <c r="X8" s="45" t="s">
        <v>3454</v>
      </c>
      <c r="Y8" s="276">
        <v>9</v>
      </c>
    </row>
    <row r="9" spans="1:25" s="113" customFormat="1">
      <c r="A9" s="133" t="s">
        <v>120</v>
      </c>
      <c r="B9" s="133" t="s">
        <v>122</v>
      </c>
      <c r="C9" s="109" t="s">
        <v>130</v>
      </c>
      <c r="D9" s="109" t="s">
        <v>131</v>
      </c>
      <c r="E9" s="98" t="s">
        <v>0</v>
      </c>
      <c r="F9" s="98" t="s">
        <v>0</v>
      </c>
      <c r="G9" s="153" t="s">
        <v>0</v>
      </c>
      <c r="H9" s="98" t="s">
        <v>121</v>
      </c>
      <c r="I9" s="110" t="s">
        <v>0</v>
      </c>
      <c r="J9" s="110" t="s">
        <v>0</v>
      </c>
      <c r="K9" s="110" t="s">
        <v>0</v>
      </c>
      <c r="L9" s="110" t="s">
        <v>0</v>
      </c>
      <c r="M9" s="110" t="s">
        <v>0</v>
      </c>
      <c r="N9" s="110" t="s">
        <v>0</v>
      </c>
      <c r="O9" s="110" t="s">
        <v>0</v>
      </c>
      <c r="P9" s="110" t="s">
        <v>0</v>
      </c>
      <c r="Q9" s="110"/>
      <c r="R9" s="110"/>
      <c r="S9" s="110"/>
      <c r="T9" s="110" t="s">
        <v>0</v>
      </c>
      <c r="U9" s="110" t="s">
        <v>0</v>
      </c>
      <c r="V9" s="110" t="s">
        <v>0</v>
      </c>
      <c r="W9" s="110" t="s">
        <v>0</v>
      </c>
      <c r="X9" s="110" t="s">
        <v>0</v>
      </c>
      <c r="Y9" s="217"/>
    </row>
    <row r="10" spans="1:25" s="142" customFormat="1" ht="20.399999999999999">
      <c r="A10" s="20" t="s">
        <v>0</v>
      </c>
      <c r="B10" s="20" t="s">
        <v>0</v>
      </c>
      <c r="C10" s="20" t="s">
        <v>0</v>
      </c>
      <c r="D10" s="21" t="s">
        <v>0</v>
      </c>
      <c r="E10" s="21" t="s">
        <v>0</v>
      </c>
      <c r="F10" s="21" t="s">
        <v>0</v>
      </c>
      <c r="G10" s="150" t="s">
        <v>0</v>
      </c>
      <c r="H10" s="30" t="s">
        <v>33</v>
      </c>
      <c r="I10" s="40">
        <f>SUM(J10,K10,O10,P10)</f>
        <v>1909255</v>
      </c>
      <c r="J10" s="40">
        <f t="shared" ref="J10:P10" si="0">SUM(J11,J18,J20)</f>
        <v>1909255</v>
      </c>
      <c r="K10" s="40">
        <f>SUM(L10,M10,N10)</f>
        <v>0</v>
      </c>
      <c r="L10" s="40">
        <f t="shared" si="0"/>
        <v>0</v>
      </c>
      <c r="M10" s="40">
        <f t="shared" si="0"/>
        <v>0</v>
      </c>
      <c r="N10" s="40">
        <f t="shared" si="0"/>
        <v>0</v>
      </c>
      <c r="O10" s="40">
        <f t="shared" si="0"/>
        <v>0</v>
      </c>
      <c r="P10" s="40">
        <f t="shared" si="0"/>
        <v>0</v>
      </c>
      <c r="Q10" s="40">
        <f>SUM(Q11,Q18,Q20)</f>
        <v>2008874</v>
      </c>
      <c r="R10" s="40">
        <f>SUM(R11,R18,R20)</f>
        <v>2008874</v>
      </c>
      <c r="S10" s="40">
        <f>SUM(S11,S18,S20)</f>
        <v>1524576</v>
      </c>
      <c r="T10" s="40">
        <f t="shared" ref="T10:X10" si="1">SUM(T11,T18,T20)</f>
        <v>484198</v>
      </c>
      <c r="U10" s="40">
        <f t="shared" si="1"/>
        <v>168208</v>
      </c>
      <c r="V10" s="40">
        <f t="shared" si="1"/>
        <v>164858</v>
      </c>
      <c r="W10" s="40">
        <f t="shared" si="1"/>
        <v>151132</v>
      </c>
      <c r="X10" s="40">
        <f t="shared" si="1"/>
        <v>2008774</v>
      </c>
      <c r="Y10" s="207">
        <f>IF(R10=0,0,(X10/R10)*100)</f>
        <v>99.995022086999981</v>
      </c>
    </row>
    <row r="11" spans="1:25">
      <c r="A11" s="23" t="s">
        <v>120</v>
      </c>
      <c r="B11" s="23" t="s">
        <v>122</v>
      </c>
      <c r="C11" s="23" t="s">
        <v>130</v>
      </c>
      <c r="D11" s="23" t="s">
        <v>131</v>
      </c>
      <c r="E11" s="21" t="s">
        <v>132</v>
      </c>
      <c r="F11" s="21" t="s">
        <v>0</v>
      </c>
      <c r="G11" s="150" t="s">
        <v>0</v>
      </c>
      <c r="H11" s="21" t="s">
        <v>11</v>
      </c>
      <c r="I11" s="66">
        <f t="shared" ref="I11:I74" si="2">SUM(J11,K11,O11,P11)</f>
        <v>1568432</v>
      </c>
      <c r="J11" s="66">
        <f t="shared" ref="J11:P11" si="3">SUM(J12,J13)</f>
        <v>1568432</v>
      </c>
      <c r="K11" s="66">
        <f t="shared" ref="K11:K74" si="4">SUM(L11,M11,N11)</f>
        <v>0</v>
      </c>
      <c r="L11" s="66">
        <f t="shared" si="3"/>
        <v>0</v>
      </c>
      <c r="M11" s="66">
        <f t="shared" si="3"/>
        <v>0</v>
      </c>
      <c r="N11" s="66">
        <f t="shared" si="3"/>
        <v>0</v>
      </c>
      <c r="O11" s="66">
        <f t="shared" si="3"/>
        <v>0</v>
      </c>
      <c r="P11" s="66">
        <f t="shared" si="3"/>
        <v>0</v>
      </c>
      <c r="Q11" s="66">
        <f>SUM(Q12,Q13)</f>
        <v>1658296</v>
      </c>
      <c r="R11" s="66">
        <f>SUM(R12,R13)</f>
        <v>1658296</v>
      </c>
      <c r="S11" s="66">
        <f>SUM(S12,S13)</f>
        <v>1256024</v>
      </c>
      <c r="T11" s="66">
        <f>SUM(T12,T13)</f>
        <v>402272</v>
      </c>
      <c r="U11" s="66">
        <f t="shared" ref="U11:X11" si="5">SUM(U12,U13)</f>
        <v>140435</v>
      </c>
      <c r="V11" s="66">
        <f t="shared" si="5"/>
        <v>132757</v>
      </c>
      <c r="W11" s="66">
        <f t="shared" si="5"/>
        <v>129080</v>
      </c>
      <c r="X11" s="66">
        <f t="shared" si="5"/>
        <v>1658296</v>
      </c>
      <c r="Y11" s="208">
        <f t="shared" ref="Y11:Y18" si="6">IF(R11=0,0,(X11/R11)*100)</f>
        <v>100</v>
      </c>
    </row>
    <row r="12" spans="1:25">
      <c r="A12" s="23" t="s">
        <v>120</v>
      </c>
      <c r="B12" s="23" t="s">
        <v>122</v>
      </c>
      <c r="C12" s="23" t="s">
        <v>130</v>
      </c>
      <c r="D12" s="23" t="s">
        <v>131</v>
      </c>
      <c r="E12" s="22">
        <v>6111</v>
      </c>
      <c r="F12" s="23"/>
      <c r="G12" s="128" t="s">
        <v>3345</v>
      </c>
      <c r="H12" s="32" t="s">
        <v>12</v>
      </c>
      <c r="I12" s="44">
        <f>SUM(J12,K12,O12,P12)</f>
        <v>1449863</v>
      </c>
      <c r="J12" s="44">
        <v>1449863</v>
      </c>
      <c r="K12" s="44">
        <f t="shared" si="4"/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44">
        <v>1539727</v>
      </c>
      <c r="R12" s="44">
        <v>1539727</v>
      </c>
      <c r="S12" s="44">
        <v>1152507</v>
      </c>
      <c r="T12" s="44">
        <f>U12+V12+W12</f>
        <v>387220</v>
      </c>
      <c r="U12" s="44">
        <v>129060</v>
      </c>
      <c r="V12" s="44">
        <v>129080</v>
      </c>
      <c r="W12" s="44">
        <v>129080</v>
      </c>
      <c r="X12" s="44">
        <f>S12+T12</f>
        <v>1539727</v>
      </c>
      <c r="Y12" s="209">
        <f t="shared" si="6"/>
        <v>100</v>
      </c>
    </row>
    <row r="13" spans="1:25">
      <c r="A13" s="20" t="s">
        <v>120</v>
      </c>
      <c r="B13" s="20" t="s">
        <v>122</v>
      </c>
      <c r="C13" s="20" t="s">
        <v>130</v>
      </c>
      <c r="D13" s="20" t="s">
        <v>131</v>
      </c>
      <c r="E13" s="20" t="s">
        <v>134</v>
      </c>
      <c r="F13" s="23" t="s">
        <v>0</v>
      </c>
      <c r="G13" s="154" t="s">
        <v>0</v>
      </c>
      <c r="H13" s="21" t="s">
        <v>13</v>
      </c>
      <c r="I13" s="66">
        <f t="shared" si="2"/>
        <v>118569</v>
      </c>
      <c r="J13" s="66">
        <f>SUM(J14:J17)</f>
        <v>118569</v>
      </c>
      <c r="K13" s="66">
        <f t="shared" si="4"/>
        <v>0</v>
      </c>
      <c r="L13" s="66">
        <f t="shared" ref="L13:P13" si="7">SUM(L14:L17)</f>
        <v>0</v>
      </c>
      <c r="M13" s="66">
        <f t="shared" si="7"/>
        <v>0</v>
      </c>
      <c r="N13" s="66">
        <f t="shared" si="7"/>
        <v>0</v>
      </c>
      <c r="O13" s="66">
        <f t="shared" si="7"/>
        <v>0</v>
      </c>
      <c r="P13" s="66">
        <f t="shared" si="7"/>
        <v>0</v>
      </c>
      <c r="Q13" s="66">
        <f>SUM(Q14:Q17)</f>
        <v>118569</v>
      </c>
      <c r="R13" s="66">
        <f>SUM(R14:R17)</f>
        <v>118569</v>
      </c>
      <c r="S13" s="66">
        <f>SUM(S14:S17)</f>
        <v>103517</v>
      </c>
      <c r="T13" s="66">
        <f t="shared" ref="T13:W13" si="8">SUM(T14:T17)</f>
        <v>15052</v>
      </c>
      <c r="U13" s="66">
        <f t="shared" si="8"/>
        <v>11375</v>
      </c>
      <c r="V13" s="66">
        <f t="shared" si="8"/>
        <v>3677</v>
      </c>
      <c r="W13" s="66">
        <f t="shared" si="8"/>
        <v>0</v>
      </c>
      <c r="X13" s="66">
        <f>SUM(X14:X17)</f>
        <v>118569</v>
      </c>
      <c r="Y13" s="208">
        <f t="shared" si="6"/>
        <v>100</v>
      </c>
    </row>
    <row r="14" spans="1:25">
      <c r="A14" s="23" t="s">
        <v>120</v>
      </c>
      <c r="B14" s="23" t="s">
        <v>122</v>
      </c>
      <c r="C14" s="23" t="s">
        <v>130</v>
      </c>
      <c r="D14" s="23" t="s">
        <v>131</v>
      </c>
      <c r="E14" s="22">
        <v>6112</v>
      </c>
      <c r="F14" s="23" t="s">
        <v>136</v>
      </c>
      <c r="G14" s="128" t="s">
        <v>3345</v>
      </c>
      <c r="H14" s="32" t="s">
        <v>19</v>
      </c>
      <c r="I14" s="44">
        <f t="shared" si="2"/>
        <v>67375</v>
      </c>
      <c r="J14" s="44">
        <v>67375</v>
      </c>
      <c r="K14" s="44">
        <f t="shared" si="4"/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67375</v>
      </c>
      <c r="R14" s="44">
        <v>67375</v>
      </c>
      <c r="S14" s="44">
        <v>56995</v>
      </c>
      <c r="T14" s="44">
        <f>U14+V14+W14</f>
        <v>10380</v>
      </c>
      <c r="U14" s="44">
        <v>6703</v>
      </c>
      <c r="V14" s="44">
        <v>3677</v>
      </c>
      <c r="W14" s="44"/>
      <c r="X14" s="44">
        <f t="shared" ref="X14:X38" si="9">S14+T14</f>
        <v>67375</v>
      </c>
      <c r="Y14" s="209">
        <f t="shared" si="6"/>
        <v>100</v>
      </c>
    </row>
    <row r="15" spans="1:25">
      <c r="A15" s="23" t="s">
        <v>120</v>
      </c>
      <c r="B15" s="23" t="s">
        <v>122</v>
      </c>
      <c r="C15" s="23" t="s">
        <v>130</v>
      </c>
      <c r="D15" s="23" t="s">
        <v>131</v>
      </c>
      <c r="E15" s="22">
        <v>6112</v>
      </c>
      <c r="F15" s="23" t="s">
        <v>137</v>
      </c>
      <c r="G15" s="128" t="s">
        <v>3345</v>
      </c>
      <c r="H15" s="32" t="s">
        <v>17</v>
      </c>
      <c r="I15" s="44">
        <f t="shared" si="2"/>
        <v>14504</v>
      </c>
      <c r="J15" s="44">
        <v>14504</v>
      </c>
      <c r="K15" s="44">
        <f t="shared" si="4"/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4">
        <v>14504</v>
      </c>
      <c r="R15" s="44">
        <v>14504</v>
      </c>
      <c r="S15" s="44">
        <v>14504</v>
      </c>
      <c r="T15" s="44">
        <f t="shared" ref="T15:T38" si="10">U15+V15+W15</f>
        <v>0</v>
      </c>
      <c r="U15" s="44"/>
      <c r="V15" s="44">
        <v>0</v>
      </c>
      <c r="W15" s="44">
        <v>0</v>
      </c>
      <c r="X15" s="44">
        <f t="shared" si="9"/>
        <v>14504</v>
      </c>
      <c r="Y15" s="209">
        <f t="shared" si="6"/>
        <v>100</v>
      </c>
    </row>
    <row r="16" spans="1:25">
      <c r="A16" s="23" t="s">
        <v>120</v>
      </c>
      <c r="B16" s="23" t="s">
        <v>122</v>
      </c>
      <c r="C16" s="23" t="s">
        <v>130</v>
      </c>
      <c r="D16" s="23" t="s">
        <v>131</v>
      </c>
      <c r="E16" s="22">
        <v>6112</v>
      </c>
      <c r="F16" s="80" t="s">
        <v>3265</v>
      </c>
      <c r="G16" s="128" t="s">
        <v>3345</v>
      </c>
      <c r="H16" s="32" t="s">
        <v>15</v>
      </c>
      <c r="I16" s="44">
        <f t="shared" si="2"/>
        <v>17160</v>
      </c>
      <c r="J16" s="44">
        <v>17160</v>
      </c>
      <c r="K16" s="44">
        <f t="shared" si="4"/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44">
        <v>17160</v>
      </c>
      <c r="R16" s="44">
        <v>17160</v>
      </c>
      <c r="S16" s="44">
        <v>17160</v>
      </c>
      <c r="T16" s="44">
        <f t="shared" si="10"/>
        <v>0</v>
      </c>
      <c r="U16" s="44"/>
      <c r="V16" s="44">
        <v>0</v>
      </c>
      <c r="W16" s="44"/>
      <c r="X16" s="44">
        <f t="shared" si="9"/>
        <v>17160</v>
      </c>
      <c r="Y16" s="209">
        <f t="shared" si="6"/>
        <v>100</v>
      </c>
    </row>
    <row r="17" spans="1:25">
      <c r="A17" s="23" t="s">
        <v>120</v>
      </c>
      <c r="B17" s="23" t="s">
        <v>122</v>
      </c>
      <c r="C17" s="23" t="s">
        <v>130</v>
      </c>
      <c r="D17" s="23" t="s">
        <v>131</v>
      </c>
      <c r="E17" s="22">
        <v>6112</v>
      </c>
      <c r="F17" s="23" t="s">
        <v>138</v>
      </c>
      <c r="G17" s="128" t="s">
        <v>3345</v>
      </c>
      <c r="H17" s="32" t="s">
        <v>18</v>
      </c>
      <c r="I17" s="44">
        <f t="shared" si="2"/>
        <v>19530</v>
      </c>
      <c r="J17" s="44">
        <v>19530</v>
      </c>
      <c r="K17" s="44">
        <f t="shared" si="4"/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4">
        <v>19530</v>
      </c>
      <c r="R17" s="44">
        <v>19530</v>
      </c>
      <c r="S17" s="44">
        <v>14858</v>
      </c>
      <c r="T17" s="44">
        <f t="shared" si="10"/>
        <v>4672</v>
      </c>
      <c r="U17" s="44">
        <v>4672</v>
      </c>
      <c r="V17" s="44">
        <v>0</v>
      </c>
      <c r="W17" s="44">
        <v>0</v>
      </c>
      <c r="X17" s="44">
        <f t="shared" si="9"/>
        <v>19530</v>
      </c>
      <c r="Y17" s="209">
        <f t="shared" si="6"/>
        <v>100</v>
      </c>
    </row>
    <row r="18" spans="1:25">
      <c r="A18" s="23" t="s">
        <v>120</v>
      </c>
      <c r="B18" s="23" t="s">
        <v>122</v>
      </c>
      <c r="C18" s="23" t="s">
        <v>130</v>
      </c>
      <c r="D18" s="23" t="s">
        <v>131</v>
      </c>
      <c r="E18" s="21" t="s">
        <v>139</v>
      </c>
      <c r="F18" s="21" t="s">
        <v>0</v>
      </c>
      <c r="G18" s="150" t="s">
        <v>0</v>
      </c>
      <c r="H18" s="21" t="s">
        <v>21</v>
      </c>
      <c r="I18" s="66">
        <f t="shared" si="2"/>
        <v>152236</v>
      </c>
      <c r="J18" s="66">
        <f t="shared" ref="J18:P18" si="11">SUM(J19)</f>
        <v>152236</v>
      </c>
      <c r="K18" s="66">
        <f t="shared" si="4"/>
        <v>0</v>
      </c>
      <c r="L18" s="66">
        <f t="shared" si="11"/>
        <v>0</v>
      </c>
      <c r="M18" s="66">
        <f t="shared" si="11"/>
        <v>0</v>
      </c>
      <c r="N18" s="66">
        <f t="shared" si="11"/>
        <v>0</v>
      </c>
      <c r="O18" s="66">
        <f t="shared" si="11"/>
        <v>0</v>
      </c>
      <c r="P18" s="66">
        <f t="shared" si="11"/>
        <v>0</v>
      </c>
      <c r="Q18" s="66">
        <f>SUM(Q19)</f>
        <v>161678</v>
      </c>
      <c r="R18" s="66">
        <f>SUM(R19)</f>
        <v>161678</v>
      </c>
      <c r="S18" s="66">
        <f>SUM(S19)</f>
        <v>127367</v>
      </c>
      <c r="T18" s="66">
        <f t="shared" ref="T18:X18" si="12">SUM(T19)</f>
        <v>34311</v>
      </c>
      <c r="U18" s="66">
        <f t="shared" si="12"/>
        <v>13447</v>
      </c>
      <c r="V18" s="66">
        <f t="shared" si="12"/>
        <v>13554</v>
      </c>
      <c r="W18" s="66">
        <f t="shared" si="12"/>
        <v>7310</v>
      </c>
      <c r="X18" s="66">
        <f t="shared" si="12"/>
        <v>161678</v>
      </c>
      <c r="Y18" s="208">
        <f t="shared" si="6"/>
        <v>100</v>
      </c>
    </row>
    <row r="19" spans="1:25">
      <c r="A19" s="23" t="s">
        <v>120</v>
      </c>
      <c r="B19" s="23" t="s">
        <v>122</v>
      </c>
      <c r="C19" s="23" t="s">
        <v>130</v>
      </c>
      <c r="D19" s="23">
        <v>10010001</v>
      </c>
      <c r="E19" s="22">
        <v>6121</v>
      </c>
      <c r="F19" s="23"/>
      <c r="G19" s="128" t="s">
        <v>3345</v>
      </c>
      <c r="H19" s="32" t="s">
        <v>22</v>
      </c>
      <c r="I19" s="44">
        <f t="shared" si="2"/>
        <v>152236</v>
      </c>
      <c r="J19" s="44">
        <v>152236</v>
      </c>
      <c r="K19" s="44">
        <f t="shared" si="4"/>
        <v>0</v>
      </c>
      <c r="L19" s="44">
        <v>0</v>
      </c>
      <c r="M19" s="44">
        <v>0</v>
      </c>
      <c r="N19" s="44">
        <v>0</v>
      </c>
      <c r="O19" s="44">
        <v>0</v>
      </c>
      <c r="P19" s="44">
        <v>0</v>
      </c>
      <c r="Q19" s="44">
        <v>161678</v>
      </c>
      <c r="R19" s="44">
        <v>161678</v>
      </c>
      <c r="S19" s="44">
        <v>127367</v>
      </c>
      <c r="T19" s="44">
        <f t="shared" si="10"/>
        <v>34311</v>
      </c>
      <c r="U19" s="44">
        <v>13447</v>
      </c>
      <c r="V19" s="44">
        <v>13554</v>
      </c>
      <c r="W19" s="44">
        <v>7310</v>
      </c>
      <c r="X19" s="44">
        <f t="shared" si="9"/>
        <v>161678</v>
      </c>
      <c r="Y19" s="209">
        <f>IF(R19=0,0,(X19/R19)*100)</f>
        <v>100</v>
      </c>
    </row>
    <row r="20" spans="1:25">
      <c r="A20" s="23" t="s">
        <v>120</v>
      </c>
      <c r="B20" s="23" t="s">
        <v>122</v>
      </c>
      <c r="C20" s="23" t="s">
        <v>130</v>
      </c>
      <c r="D20" s="23" t="s">
        <v>131</v>
      </c>
      <c r="E20" s="21" t="s">
        <v>141</v>
      </c>
      <c r="F20" s="21" t="s">
        <v>0</v>
      </c>
      <c r="G20" s="150" t="s">
        <v>0</v>
      </c>
      <c r="H20" s="21" t="s">
        <v>23</v>
      </c>
      <c r="I20" s="66">
        <f t="shared" si="2"/>
        <v>188587</v>
      </c>
      <c r="J20" s="66">
        <f t="shared" ref="J20:P20" si="13">SUM(J21,J22)</f>
        <v>188587</v>
      </c>
      <c r="K20" s="66">
        <f t="shared" si="4"/>
        <v>0</v>
      </c>
      <c r="L20" s="66">
        <f t="shared" si="13"/>
        <v>0</v>
      </c>
      <c r="M20" s="66">
        <f t="shared" si="13"/>
        <v>0</v>
      </c>
      <c r="N20" s="66">
        <f t="shared" si="13"/>
        <v>0</v>
      </c>
      <c r="O20" s="66">
        <f t="shared" si="13"/>
        <v>0</v>
      </c>
      <c r="P20" s="66">
        <f t="shared" si="13"/>
        <v>0</v>
      </c>
      <c r="Q20" s="66">
        <f>SUM(Q21,Q22)</f>
        <v>188900</v>
      </c>
      <c r="R20" s="66">
        <f>SUM(R21,R22)</f>
        <v>188900</v>
      </c>
      <c r="S20" s="66">
        <f>SUM(S21,S22)</f>
        <v>141185</v>
      </c>
      <c r="T20" s="66">
        <f t="shared" ref="T20:X20" si="14">SUM(T21,T22)</f>
        <v>47615</v>
      </c>
      <c r="U20" s="66">
        <f t="shared" si="14"/>
        <v>14326</v>
      </c>
      <c r="V20" s="66">
        <f t="shared" si="14"/>
        <v>18547</v>
      </c>
      <c r="W20" s="66">
        <f t="shared" si="14"/>
        <v>14742</v>
      </c>
      <c r="X20" s="66">
        <f t="shared" si="14"/>
        <v>188800</v>
      </c>
      <c r="Y20" s="208">
        <f t="shared" ref="Y20:Y39" si="15">IF(R20=0,0,(X20/R20)*100)</f>
        <v>99.947061937533093</v>
      </c>
    </row>
    <row r="21" spans="1:25">
      <c r="A21" s="23" t="s">
        <v>120</v>
      </c>
      <c r="B21" s="23" t="s">
        <v>122</v>
      </c>
      <c r="C21" s="23" t="s">
        <v>130</v>
      </c>
      <c r="D21" s="23" t="s">
        <v>131</v>
      </c>
      <c r="E21" s="22">
        <v>6131</v>
      </c>
      <c r="F21" s="23"/>
      <c r="G21" s="128" t="s">
        <v>3345</v>
      </c>
      <c r="H21" s="32" t="s">
        <v>24</v>
      </c>
      <c r="I21" s="44">
        <f t="shared" si="2"/>
        <v>2000</v>
      </c>
      <c r="J21" s="44">
        <v>2000</v>
      </c>
      <c r="K21" s="44">
        <f t="shared" si="4"/>
        <v>0</v>
      </c>
      <c r="L21" s="44">
        <v>0</v>
      </c>
      <c r="M21" s="44">
        <v>0</v>
      </c>
      <c r="N21" s="44">
        <v>0</v>
      </c>
      <c r="O21" s="44">
        <v>0</v>
      </c>
      <c r="P21" s="44">
        <v>0</v>
      </c>
      <c r="Q21" s="44">
        <v>3000</v>
      </c>
      <c r="R21" s="44">
        <v>3000</v>
      </c>
      <c r="S21" s="44">
        <v>3000</v>
      </c>
      <c r="T21" s="44">
        <f t="shared" si="10"/>
        <v>0</v>
      </c>
      <c r="U21" s="44"/>
      <c r="V21" s="44"/>
      <c r="W21" s="44"/>
      <c r="X21" s="44">
        <f t="shared" si="9"/>
        <v>3000</v>
      </c>
      <c r="Y21" s="209">
        <f t="shared" si="15"/>
        <v>100</v>
      </c>
    </row>
    <row r="22" spans="1:25">
      <c r="A22" s="20" t="s">
        <v>120</v>
      </c>
      <c r="B22" s="20" t="s">
        <v>122</v>
      </c>
      <c r="C22" s="20" t="s">
        <v>130</v>
      </c>
      <c r="D22" s="20" t="s">
        <v>131</v>
      </c>
      <c r="E22" s="20" t="s">
        <v>144</v>
      </c>
      <c r="F22" s="23" t="s">
        <v>0</v>
      </c>
      <c r="G22" s="154" t="s">
        <v>0</v>
      </c>
      <c r="H22" s="21" t="s">
        <v>32</v>
      </c>
      <c r="I22" s="66">
        <f t="shared" si="2"/>
        <v>186587</v>
      </c>
      <c r="J22" s="66">
        <f t="shared" ref="J22:P22" si="16">SUM(J23:J29)</f>
        <v>186587</v>
      </c>
      <c r="K22" s="66">
        <f t="shared" si="4"/>
        <v>0</v>
      </c>
      <c r="L22" s="66">
        <f t="shared" si="16"/>
        <v>0</v>
      </c>
      <c r="M22" s="66">
        <f t="shared" si="16"/>
        <v>0</v>
      </c>
      <c r="N22" s="66">
        <f t="shared" si="16"/>
        <v>0</v>
      </c>
      <c r="O22" s="66">
        <f t="shared" si="16"/>
        <v>0</v>
      </c>
      <c r="P22" s="66">
        <f t="shared" si="16"/>
        <v>0</v>
      </c>
      <c r="Q22" s="66">
        <f>SUM(Q23:Q29)</f>
        <v>185900</v>
      </c>
      <c r="R22" s="66">
        <f>SUM(R23:R29)</f>
        <v>185900</v>
      </c>
      <c r="S22" s="66">
        <f>SUM(S23:S29)</f>
        <v>138185</v>
      </c>
      <c r="T22" s="66">
        <f t="shared" ref="T22:X22" si="17">SUM(T23:T29)</f>
        <v>47615</v>
      </c>
      <c r="U22" s="66">
        <f t="shared" si="17"/>
        <v>14326</v>
      </c>
      <c r="V22" s="66">
        <f t="shared" si="17"/>
        <v>18547</v>
      </c>
      <c r="W22" s="66">
        <f t="shared" si="17"/>
        <v>14742</v>
      </c>
      <c r="X22" s="66">
        <f t="shared" si="17"/>
        <v>185800</v>
      </c>
      <c r="Y22" s="208">
        <f t="shared" si="15"/>
        <v>99.946207638515332</v>
      </c>
    </row>
    <row r="23" spans="1:25">
      <c r="A23" s="23" t="s">
        <v>120</v>
      </c>
      <c r="B23" s="23" t="s">
        <v>122</v>
      </c>
      <c r="C23" s="23" t="s">
        <v>130</v>
      </c>
      <c r="D23" s="23" t="s">
        <v>131</v>
      </c>
      <c r="E23" s="22">
        <v>6139</v>
      </c>
      <c r="F23" s="23" t="s">
        <v>145</v>
      </c>
      <c r="G23" s="128" t="s">
        <v>3345</v>
      </c>
      <c r="H23" s="32" t="s">
        <v>146</v>
      </c>
      <c r="I23" s="44">
        <f t="shared" si="2"/>
        <v>13273</v>
      </c>
      <c r="J23" s="44">
        <v>13273</v>
      </c>
      <c r="K23" s="44">
        <f t="shared" si="4"/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4">
        <v>13273</v>
      </c>
      <c r="R23" s="44">
        <v>13273</v>
      </c>
      <c r="S23" s="44">
        <v>13273</v>
      </c>
      <c r="T23" s="44">
        <f t="shared" si="10"/>
        <v>0</v>
      </c>
      <c r="U23" s="44"/>
      <c r="V23" s="44"/>
      <c r="W23" s="44"/>
      <c r="X23" s="44">
        <f t="shared" si="9"/>
        <v>13273</v>
      </c>
      <c r="Y23" s="209">
        <f t="shared" si="15"/>
        <v>100</v>
      </c>
    </row>
    <row r="24" spans="1:25">
      <c r="A24" s="23" t="s">
        <v>120</v>
      </c>
      <c r="B24" s="23" t="s">
        <v>122</v>
      </c>
      <c r="C24" s="23" t="s">
        <v>130</v>
      </c>
      <c r="D24" s="23" t="s">
        <v>131</v>
      </c>
      <c r="E24" s="22">
        <v>6139</v>
      </c>
      <c r="F24" s="23" t="s">
        <v>147</v>
      </c>
      <c r="G24" s="128" t="s">
        <v>3345</v>
      </c>
      <c r="H24" s="32" t="s">
        <v>148</v>
      </c>
      <c r="I24" s="44">
        <f t="shared" si="2"/>
        <v>42870</v>
      </c>
      <c r="J24" s="44">
        <v>42870</v>
      </c>
      <c r="K24" s="44">
        <f t="shared" si="4"/>
        <v>0</v>
      </c>
      <c r="L24" s="44">
        <v>0</v>
      </c>
      <c r="M24" s="44">
        <v>0</v>
      </c>
      <c r="N24" s="44">
        <v>0</v>
      </c>
      <c r="O24" s="44">
        <v>0</v>
      </c>
      <c r="P24" s="44">
        <v>0</v>
      </c>
      <c r="Q24" s="44">
        <v>42870</v>
      </c>
      <c r="R24" s="44">
        <v>42870</v>
      </c>
      <c r="S24" s="44">
        <v>22608</v>
      </c>
      <c r="T24" s="44">
        <f t="shared" si="10"/>
        <v>20262</v>
      </c>
      <c r="U24" s="44">
        <v>3220</v>
      </c>
      <c r="V24" s="44">
        <v>9897</v>
      </c>
      <c r="W24" s="44">
        <v>7145</v>
      </c>
      <c r="X24" s="44">
        <f t="shared" si="9"/>
        <v>42870</v>
      </c>
      <c r="Y24" s="209">
        <f t="shared" si="15"/>
        <v>100</v>
      </c>
    </row>
    <row r="25" spans="1:25">
      <c r="A25" s="23" t="s">
        <v>120</v>
      </c>
      <c r="B25" s="23" t="s">
        <v>122</v>
      </c>
      <c r="C25" s="23" t="s">
        <v>130</v>
      </c>
      <c r="D25" s="23" t="s">
        <v>131</v>
      </c>
      <c r="E25" s="22">
        <v>6139</v>
      </c>
      <c r="F25" s="23" t="s">
        <v>149</v>
      </c>
      <c r="G25" s="128" t="s">
        <v>3345</v>
      </c>
      <c r="H25" s="32" t="s">
        <v>150</v>
      </c>
      <c r="I25" s="44">
        <f t="shared" si="2"/>
        <v>81443</v>
      </c>
      <c r="J25" s="44">
        <v>81443</v>
      </c>
      <c r="K25" s="44">
        <f t="shared" si="4"/>
        <v>0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4">
        <v>80443</v>
      </c>
      <c r="R25" s="44">
        <v>80443</v>
      </c>
      <c r="S25" s="44">
        <v>65600</v>
      </c>
      <c r="T25" s="44">
        <f>U25+V25+W25</f>
        <v>14843</v>
      </c>
      <c r="U25" s="44">
        <v>7000</v>
      </c>
      <c r="V25" s="44">
        <v>4421</v>
      </c>
      <c r="W25" s="44">
        <v>3422</v>
      </c>
      <c r="X25" s="44">
        <f>S25+T25</f>
        <v>80443</v>
      </c>
      <c r="Y25" s="209">
        <f t="shared" si="15"/>
        <v>100</v>
      </c>
    </row>
    <row r="26" spans="1:25">
      <c r="A26" s="23" t="s">
        <v>120</v>
      </c>
      <c r="B26" s="23" t="s">
        <v>122</v>
      </c>
      <c r="C26" s="23" t="s">
        <v>130</v>
      </c>
      <c r="D26" s="23" t="s">
        <v>131</v>
      </c>
      <c r="E26" s="22">
        <v>6139</v>
      </c>
      <c r="F26" s="23" t="s">
        <v>151</v>
      </c>
      <c r="G26" s="128" t="s">
        <v>3345</v>
      </c>
      <c r="H26" s="32" t="s">
        <v>152</v>
      </c>
      <c r="I26" s="44">
        <f t="shared" si="2"/>
        <v>4554</v>
      </c>
      <c r="J26" s="44">
        <v>4554</v>
      </c>
      <c r="K26" s="44">
        <f t="shared" si="4"/>
        <v>0</v>
      </c>
      <c r="L26" s="44">
        <v>0</v>
      </c>
      <c r="M26" s="44">
        <v>0</v>
      </c>
      <c r="N26" s="44">
        <v>0</v>
      </c>
      <c r="O26" s="44">
        <v>0</v>
      </c>
      <c r="P26" s="44">
        <v>0</v>
      </c>
      <c r="Q26" s="44">
        <v>4867</v>
      </c>
      <c r="R26" s="44">
        <v>4867</v>
      </c>
      <c r="S26" s="44">
        <v>3636</v>
      </c>
      <c r="T26" s="44">
        <f t="shared" si="10"/>
        <v>1231</v>
      </c>
      <c r="U26" s="44">
        <v>410</v>
      </c>
      <c r="V26" s="44">
        <v>410</v>
      </c>
      <c r="W26" s="44">
        <v>411</v>
      </c>
      <c r="X26" s="44">
        <f t="shared" si="9"/>
        <v>4867</v>
      </c>
      <c r="Y26" s="209">
        <f t="shared" si="15"/>
        <v>100</v>
      </c>
    </row>
    <row r="27" spans="1:25">
      <c r="A27" s="23" t="s">
        <v>120</v>
      </c>
      <c r="B27" s="23" t="s">
        <v>122</v>
      </c>
      <c r="C27" s="23" t="s">
        <v>130</v>
      </c>
      <c r="D27" s="23" t="s">
        <v>131</v>
      </c>
      <c r="E27" s="22">
        <v>6139</v>
      </c>
      <c r="F27" s="23" t="s">
        <v>153</v>
      </c>
      <c r="G27" s="128" t="s">
        <v>3345</v>
      </c>
      <c r="H27" s="32" t="s">
        <v>154</v>
      </c>
      <c r="I27" s="44">
        <f t="shared" si="2"/>
        <v>20695</v>
      </c>
      <c r="J27" s="44">
        <v>20695</v>
      </c>
      <c r="K27" s="44">
        <f t="shared" si="4"/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4">
        <v>20695</v>
      </c>
      <c r="R27" s="44">
        <v>20695</v>
      </c>
      <c r="S27" s="44">
        <v>15300</v>
      </c>
      <c r="T27" s="44">
        <f t="shared" si="10"/>
        <v>5395</v>
      </c>
      <c r="U27" s="44">
        <v>1725</v>
      </c>
      <c r="V27" s="44">
        <v>1848</v>
      </c>
      <c r="W27" s="44">
        <v>1822</v>
      </c>
      <c r="X27" s="44">
        <f t="shared" si="9"/>
        <v>20695</v>
      </c>
      <c r="Y27" s="209">
        <f t="shared" si="15"/>
        <v>100</v>
      </c>
    </row>
    <row r="28" spans="1:25">
      <c r="A28" s="23" t="s">
        <v>120</v>
      </c>
      <c r="B28" s="23" t="s">
        <v>122</v>
      </c>
      <c r="C28" s="23" t="s">
        <v>130</v>
      </c>
      <c r="D28" s="23" t="s">
        <v>131</v>
      </c>
      <c r="E28" s="22">
        <v>6139</v>
      </c>
      <c r="F28" s="23" t="s">
        <v>155</v>
      </c>
      <c r="G28" s="128" t="s">
        <v>3345</v>
      </c>
      <c r="H28" s="32" t="s">
        <v>156</v>
      </c>
      <c r="I28" s="44">
        <f t="shared" si="2"/>
        <v>23652</v>
      </c>
      <c r="J28" s="44">
        <v>23652</v>
      </c>
      <c r="K28" s="44">
        <f t="shared" si="4"/>
        <v>0</v>
      </c>
      <c r="L28" s="44">
        <v>0</v>
      </c>
      <c r="M28" s="44">
        <v>0</v>
      </c>
      <c r="N28" s="44">
        <v>0</v>
      </c>
      <c r="O28" s="44">
        <v>0</v>
      </c>
      <c r="P28" s="44">
        <v>0</v>
      </c>
      <c r="Q28" s="44">
        <v>23652</v>
      </c>
      <c r="R28" s="44">
        <v>23652</v>
      </c>
      <c r="S28" s="44">
        <v>17768</v>
      </c>
      <c r="T28" s="44">
        <f t="shared" si="10"/>
        <v>5884</v>
      </c>
      <c r="U28" s="44">
        <v>1971</v>
      </c>
      <c r="V28" s="44">
        <v>1971</v>
      </c>
      <c r="W28" s="44">
        <v>1942</v>
      </c>
      <c r="X28" s="44">
        <f t="shared" si="9"/>
        <v>23652</v>
      </c>
      <c r="Y28" s="209">
        <f t="shared" si="15"/>
        <v>100</v>
      </c>
    </row>
    <row r="29" spans="1:25">
      <c r="A29" s="23" t="s">
        <v>120</v>
      </c>
      <c r="B29" s="23" t="s">
        <v>122</v>
      </c>
      <c r="C29" s="23" t="s">
        <v>130</v>
      </c>
      <c r="D29" s="23" t="s">
        <v>131</v>
      </c>
      <c r="E29" s="22">
        <v>6139</v>
      </c>
      <c r="F29" s="23" t="s">
        <v>157</v>
      </c>
      <c r="G29" s="128" t="s">
        <v>3345</v>
      </c>
      <c r="H29" s="32" t="s">
        <v>158</v>
      </c>
      <c r="I29" s="44">
        <f t="shared" si="2"/>
        <v>100</v>
      </c>
      <c r="J29" s="44">
        <v>100</v>
      </c>
      <c r="K29" s="44">
        <f t="shared" si="4"/>
        <v>0</v>
      </c>
      <c r="L29" s="44">
        <v>0</v>
      </c>
      <c r="M29" s="44">
        <v>0</v>
      </c>
      <c r="N29" s="44">
        <v>0</v>
      </c>
      <c r="O29" s="44">
        <v>0</v>
      </c>
      <c r="P29" s="44">
        <v>0</v>
      </c>
      <c r="Q29" s="44">
        <v>100</v>
      </c>
      <c r="R29" s="44">
        <v>100</v>
      </c>
      <c r="S29" s="44">
        <v>0</v>
      </c>
      <c r="T29" s="44">
        <f t="shared" si="10"/>
        <v>0</v>
      </c>
      <c r="U29" s="44"/>
      <c r="V29" s="44"/>
      <c r="W29" s="44"/>
      <c r="X29" s="44">
        <f t="shared" si="9"/>
        <v>0</v>
      </c>
      <c r="Y29" s="209">
        <f t="shared" si="15"/>
        <v>0</v>
      </c>
    </row>
    <row r="30" spans="1:25" s="142" customFormat="1" ht="20.399999999999999">
      <c r="A30" s="20" t="s">
        <v>0</v>
      </c>
      <c r="B30" s="20" t="s">
        <v>0</v>
      </c>
      <c r="C30" s="20" t="s">
        <v>0</v>
      </c>
      <c r="D30" s="21" t="s">
        <v>0</v>
      </c>
      <c r="E30" s="21" t="s">
        <v>0</v>
      </c>
      <c r="F30" s="21" t="s">
        <v>0</v>
      </c>
      <c r="G30" s="150" t="s">
        <v>0</v>
      </c>
      <c r="H30" s="30" t="s">
        <v>42</v>
      </c>
      <c r="I30" s="40">
        <f t="shared" si="2"/>
        <v>755100</v>
      </c>
      <c r="J30" s="40">
        <f t="shared" ref="J30:P30" si="18">SUM(J31)</f>
        <v>755100</v>
      </c>
      <c r="K30" s="40">
        <f t="shared" si="4"/>
        <v>0</v>
      </c>
      <c r="L30" s="40">
        <f t="shared" si="18"/>
        <v>0</v>
      </c>
      <c r="M30" s="40">
        <f t="shared" si="18"/>
        <v>0</v>
      </c>
      <c r="N30" s="40">
        <f t="shared" si="18"/>
        <v>0</v>
      </c>
      <c r="O30" s="40">
        <f t="shared" si="18"/>
        <v>0</v>
      </c>
      <c r="P30" s="40">
        <f t="shared" si="18"/>
        <v>0</v>
      </c>
      <c r="Q30" s="40">
        <f>SUM(Q31)</f>
        <v>755100</v>
      </c>
      <c r="R30" s="40">
        <f>SUM(R31)</f>
        <v>755100</v>
      </c>
      <c r="S30" s="40">
        <f>SUM(S31)</f>
        <v>568000</v>
      </c>
      <c r="T30" s="40">
        <f t="shared" ref="T30:X30" si="19">SUM(T31)</f>
        <v>187000</v>
      </c>
      <c r="U30" s="40">
        <f t="shared" si="19"/>
        <v>62500</v>
      </c>
      <c r="V30" s="40">
        <f t="shared" si="19"/>
        <v>62500</v>
      </c>
      <c r="W30" s="40">
        <f t="shared" si="19"/>
        <v>62000</v>
      </c>
      <c r="X30" s="40">
        <f t="shared" si="19"/>
        <v>755000</v>
      </c>
      <c r="Y30" s="207">
        <f t="shared" si="15"/>
        <v>99.986756720964109</v>
      </c>
    </row>
    <row r="31" spans="1:25">
      <c r="A31" s="23" t="s">
        <v>120</v>
      </c>
      <c r="B31" s="23" t="s">
        <v>122</v>
      </c>
      <c r="C31" s="23" t="s">
        <v>130</v>
      </c>
      <c r="D31" s="23" t="s">
        <v>131</v>
      </c>
      <c r="E31" s="21" t="s">
        <v>159</v>
      </c>
      <c r="F31" s="21" t="s">
        <v>0</v>
      </c>
      <c r="G31" s="150" t="s">
        <v>0</v>
      </c>
      <c r="H31" s="21" t="s">
        <v>34</v>
      </c>
      <c r="I31" s="66">
        <f t="shared" si="2"/>
        <v>755100</v>
      </c>
      <c r="J31" s="66">
        <f t="shared" ref="J31:P31" si="20">SUM(J32,J35)</f>
        <v>755100</v>
      </c>
      <c r="K31" s="66">
        <f t="shared" si="4"/>
        <v>0</v>
      </c>
      <c r="L31" s="66">
        <f t="shared" si="20"/>
        <v>0</v>
      </c>
      <c r="M31" s="66">
        <f t="shared" si="20"/>
        <v>0</v>
      </c>
      <c r="N31" s="66">
        <f t="shared" si="20"/>
        <v>0</v>
      </c>
      <c r="O31" s="66">
        <f t="shared" si="20"/>
        <v>0</v>
      </c>
      <c r="P31" s="66">
        <f t="shared" si="20"/>
        <v>0</v>
      </c>
      <c r="Q31" s="66">
        <f>SUM(Q32,Q35)</f>
        <v>755100</v>
      </c>
      <c r="R31" s="66">
        <f>SUM(R32,R35)</f>
        <v>755100</v>
      </c>
      <c r="S31" s="66">
        <f>SUM(S32,S35)</f>
        <v>568000</v>
      </c>
      <c r="T31" s="66">
        <f t="shared" ref="T31:X31" si="21">SUM(T32,T35)</f>
        <v>187000</v>
      </c>
      <c r="U31" s="66">
        <f t="shared" si="21"/>
        <v>62500</v>
      </c>
      <c r="V31" s="66">
        <f t="shared" si="21"/>
        <v>62500</v>
      </c>
      <c r="W31" s="66">
        <f t="shared" si="21"/>
        <v>62000</v>
      </c>
      <c r="X31" s="66">
        <f t="shared" si="21"/>
        <v>755000</v>
      </c>
      <c r="Y31" s="208">
        <f t="shared" si="15"/>
        <v>99.986756720964109</v>
      </c>
    </row>
    <row r="32" spans="1:25">
      <c r="A32" s="20" t="s">
        <v>120</v>
      </c>
      <c r="B32" s="20" t="s">
        <v>122</v>
      </c>
      <c r="C32" s="20" t="s">
        <v>130</v>
      </c>
      <c r="D32" s="20" t="s">
        <v>131</v>
      </c>
      <c r="E32" s="20" t="s">
        <v>160</v>
      </c>
      <c r="F32" s="23" t="s">
        <v>0</v>
      </c>
      <c r="G32" s="154" t="s">
        <v>0</v>
      </c>
      <c r="H32" s="21" t="s">
        <v>37</v>
      </c>
      <c r="I32" s="66">
        <f t="shared" si="2"/>
        <v>755000</v>
      </c>
      <c r="J32" s="66">
        <f t="shared" ref="J32:P32" si="22">SUM(J33:J34)</f>
        <v>755000</v>
      </c>
      <c r="K32" s="66">
        <f t="shared" si="4"/>
        <v>0</v>
      </c>
      <c r="L32" s="66">
        <f t="shared" si="22"/>
        <v>0</v>
      </c>
      <c r="M32" s="66">
        <f t="shared" si="22"/>
        <v>0</v>
      </c>
      <c r="N32" s="66">
        <f t="shared" si="22"/>
        <v>0</v>
      </c>
      <c r="O32" s="66">
        <f t="shared" si="22"/>
        <v>0</v>
      </c>
      <c r="P32" s="66">
        <f t="shared" si="22"/>
        <v>0</v>
      </c>
      <c r="Q32" s="66">
        <f>SUM(Q33:Q34)</f>
        <v>755000</v>
      </c>
      <c r="R32" s="66">
        <f>SUM(R33:R34)</f>
        <v>755000</v>
      </c>
      <c r="S32" s="66">
        <f>SUM(S33:S34)</f>
        <v>568000</v>
      </c>
      <c r="T32" s="66">
        <f t="shared" ref="T32:X32" si="23">SUM(T33:T34)</f>
        <v>187000</v>
      </c>
      <c r="U32" s="66">
        <f t="shared" si="23"/>
        <v>62500</v>
      </c>
      <c r="V32" s="66">
        <f t="shared" si="23"/>
        <v>62500</v>
      </c>
      <c r="W32" s="66">
        <f t="shared" si="23"/>
        <v>62000</v>
      </c>
      <c r="X32" s="66">
        <f t="shared" si="23"/>
        <v>755000</v>
      </c>
      <c r="Y32" s="208">
        <f t="shared" si="15"/>
        <v>100</v>
      </c>
    </row>
    <row r="33" spans="1:25">
      <c r="A33" s="23" t="s">
        <v>120</v>
      </c>
      <c r="B33" s="23" t="s">
        <v>122</v>
      </c>
      <c r="C33" s="23" t="s">
        <v>130</v>
      </c>
      <c r="D33" s="23" t="s">
        <v>131</v>
      </c>
      <c r="E33" s="22">
        <v>6143</v>
      </c>
      <c r="F33" s="23" t="s">
        <v>161</v>
      </c>
      <c r="G33" s="128" t="s">
        <v>3345</v>
      </c>
      <c r="H33" s="32" t="s">
        <v>162</v>
      </c>
      <c r="I33" s="44">
        <f t="shared" si="2"/>
        <v>750000</v>
      </c>
      <c r="J33" s="44">
        <v>750000</v>
      </c>
      <c r="K33" s="44">
        <f t="shared" si="4"/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750000</v>
      </c>
      <c r="R33" s="44">
        <v>750000</v>
      </c>
      <c r="S33" s="44">
        <v>563000</v>
      </c>
      <c r="T33" s="44">
        <f t="shared" si="10"/>
        <v>187000</v>
      </c>
      <c r="U33" s="44">
        <v>62500</v>
      </c>
      <c r="V33" s="44">
        <v>62500</v>
      </c>
      <c r="W33" s="44">
        <v>62000</v>
      </c>
      <c r="X33" s="44">
        <f t="shared" si="9"/>
        <v>750000</v>
      </c>
      <c r="Y33" s="209">
        <f t="shared" si="15"/>
        <v>100</v>
      </c>
    </row>
    <row r="34" spans="1:25">
      <c r="A34" s="23" t="s">
        <v>120</v>
      </c>
      <c r="B34" s="23" t="s">
        <v>122</v>
      </c>
      <c r="C34" s="23" t="s">
        <v>130</v>
      </c>
      <c r="D34" s="23" t="s">
        <v>131</v>
      </c>
      <c r="E34" s="22">
        <v>6143</v>
      </c>
      <c r="F34" s="23" t="s">
        <v>163</v>
      </c>
      <c r="G34" s="128" t="s">
        <v>3345</v>
      </c>
      <c r="H34" s="32" t="s">
        <v>164</v>
      </c>
      <c r="I34" s="44">
        <f t="shared" si="2"/>
        <v>5000</v>
      </c>
      <c r="J34" s="44">
        <v>5000</v>
      </c>
      <c r="K34" s="44">
        <f t="shared" si="4"/>
        <v>0</v>
      </c>
      <c r="L34" s="44">
        <v>0</v>
      </c>
      <c r="M34" s="44">
        <v>0</v>
      </c>
      <c r="N34" s="44">
        <v>0</v>
      </c>
      <c r="O34" s="44">
        <v>0</v>
      </c>
      <c r="P34" s="44">
        <v>0</v>
      </c>
      <c r="Q34" s="44">
        <v>5000</v>
      </c>
      <c r="R34" s="44">
        <v>5000</v>
      </c>
      <c r="S34" s="44">
        <v>5000</v>
      </c>
      <c r="T34" s="44">
        <f t="shared" si="10"/>
        <v>0</v>
      </c>
      <c r="U34" s="44"/>
      <c r="V34" s="44"/>
      <c r="W34" s="44"/>
      <c r="X34" s="44">
        <f t="shared" si="9"/>
        <v>5000</v>
      </c>
      <c r="Y34" s="209">
        <f t="shared" si="15"/>
        <v>100</v>
      </c>
    </row>
    <row r="35" spans="1:25">
      <c r="A35" s="23" t="s">
        <v>120</v>
      </c>
      <c r="B35" s="23" t="s">
        <v>122</v>
      </c>
      <c r="C35" s="23" t="s">
        <v>130</v>
      </c>
      <c r="D35" s="23" t="s">
        <v>131</v>
      </c>
      <c r="E35" s="22">
        <v>6148</v>
      </c>
      <c r="F35" s="23"/>
      <c r="G35" s="128" t="s">
        <v>3345</v>
      </c>
      <c r="H35" s="32" t="s">
        <v>41</v>
      </c>
      <c r="I35" s="44">
        <f t="shared" si="2"/>
        <v>100</v>
      </c>
      <c r="J35" s="44">
        <v>100</v>
      </c>
      <c r="K35" s="44">
        <f t="shared" si="4"/>
        <v>0</v>
      </c>
      <c r="L35" s="44">
        <v>0</v>
      </c>
      <c r="M35" s="44">
        <v>0</v>
      </c>
      <c r="N35" s="44">
        <v>0</v>
      </c>
      <c r="O35" s="44">
        <v>0</v>
      </c>
      <c r="P35" s="44">
        <v>0</v>
      </c>
      <c r="Q35" s="44">
        <v>100</v>
      </c>
      <c r="R35" s="44">
        <v>100</v>
      </c>
      <c r="S35" s="44">
        <v>0</v>
      </c>
      <c r="T35" s="44">
        <f t="shared" si="10"/>
        <v>0</v>
      </c>
      <c r="U35" s="44"/>
      <c r="V35" s="44"/>
      <c r="W35" s="44"/>
      <c r="X35" s="44">
        <f t="shared" si="9"/>
        <v>0</v>
      </c>
      <c r="Y35" s="209">
        <f t="shared" si="15"/>
        <v>0</v>
      </c>
    </row>
    <row r="36" spans="1:25" s="142" customFormat="1" ht="20.399999999999999">
      <c r="A36" s="20" t="s">
        <v>0</v>
      </c>
      <c r="B36" s="20" t="s">
        <v>0</v>
      </c>
      <c r="C36" s="20" t="s">
        <v>0</v>
      </c>
      <c r="D36" s="21" t="s">
        <v>0</v>
      </c>
      <c r="E36" s="21" t="s">
        <v>0</v>
      </c>
      <c r="F36" s="21" t="s">
        <v>0</v>
      </c>
      <c r="G36" s="150" t="s">
        <v>0</v>
      </c>
      <c r="H36" s="30" t="s">
        <v>60</v>
      </c>
      <c r="I36" s="40">
        <f t="shared" si="2"/>
        <v>2000</v>
      </c>
      <c r="J36" s="40">
        <f t="shared" ref="J36:P37" si="24">SUM(J37)</f>
        <v>2000</v>
      </c>
      <c r="K36" s="40">
        <f t="shared" si="4"/>
        <v>0</v>
      </c>
      <c r="L36" s="40">
        <f t="shared" si="24"/>
        <v>0</v>
      </c>
      <c r="M36" s="40">
        <f t="shared" si="24"/>
        <v>0</v>
      </c>
      <c r="N36" s="40">
        <f t="shared" si="24"/>
        <v>0</v>
      </c>
      <c r="O36" s="40">
        <f t="shared" si="24"/>
        <v>0</v>
      </c>
      <c r="P36" s="40">
        <f t="shared" si="24"/>
        <v>0</v>
      </c>
      <c r="Q36" s="40">
        <f t="shared" ref="Q36:S37" si="25">SUM(Q37)</f>
        <v>2000</v>
      </c>
      <c r="R36" s="40">
        <f t="shared" si="25"/>
        <v>2000</v>
      </c>
      <c r="S36" s="40">
        <f t="shared" si="25"/>
        <v>2000</v>
      </c>
      <c r="T36" s="40">
        <f t="shared" ref="T36:X37" si="26">SUM(T37)</f>
        <v>0</v>
      </c>
      <c r="U36" s="40">
        <f t="shared" si="26"/>
        <v>0</v>
      </c>
      <c r="V36" s="40">
        <f t="shared" si="26"/>
        <v>0</v>
      </c>
      <c r="W36" s="40">
        <f t="shared" si="26"/>
        <v>0</v>
      </c>
      <c r="X36" s="40">
        <f t="shared" si="26"/>
        <v>2000</v>
      </c>
      <c r="Y36" s="207">
        <f t="shared" si="15"/>
        <v>100</v>
      </c>
    </row>
    <row r="37" spans="1:25">
      <c r="A37" s="23" t="s">
        <v>120</v>
      </c>
      <c r="B37" s="23" t="s">
        <v>122</v>
      </c>
      <c r="C37" s="23" t="s">
        <v>130</v>
      </c>
      <c r="D37" s="23" t="s">
        <v>131</v>
      </c>
      <c r="E37" s="21" t="s">
        <v>166</v>
      </c>
      <c r="F37" s="21" t="s">
        <v>0</v>
      </c>
      <c r="G37" s="150" t="s">
        <v>0</v>
      </c>
      <c r="H37" s="21" t="s">
        <v>53</v>
      </c>
      <c r="I37" s="66">
        <f t="shared" si="2"/>
        <v>2000</v>
      </c>
      <c r="J37" s="66">
        <f t="shared" si="24"/>
        <v>2000</v>
      </c>
      <c r="K37" s="66">
        <f t="shared" si="4"/>
        <v>0</v>
      </c>
      <c r="L37" s="66">
        <f t="shared" si="24"/>
        <v>0</v>
      </c>
      <c r="M37" s="66">
        <f t="shared" si="24"/>
        <v>0</v>
      </c>
      <c r="N37" s="66">
        <f t="shared" si="24"/>
        <v>0</v>
      </c>
      <c r="O37" s="66">
        <f t="shared" si="24"/>
        <v>0</v>
      </c>
      <c r="P37" s="66">
        <f t="shared" si="24"/>
        <v>0</v>
      </c>
      <c r="Q37" s="66">
        <f t="shared" si="25"/>
        <v>2000</v>
      </c>
      <c r="R37" s="66">
        <f t="shared" si="25"/>
        <v>2000</v>
      </c>
      <c r="S37" s="66">
        <f t="shared" si="25"/>
        <v>2000</v>
      </c>
      <c r="T37" s="66">
        <f t="shared" si="26"/>
        <v>0</v>
      </c>
      <c r="U37" s="66">
        <f t="shared" si="26"/>
        <v>0</v>
      </c>
      <c r="V37" s="66">
        <f t="shared" si="26"/>
        <v>0</v>
      </c>
      <c r="W37" s="66">
        <f t="shared" si="26"/>
        <v>0</v>
      </c>
      <c r="X37" s="66">
        <f t="shared" si="26"/>
        <v>2000</v>
      </c>
      <c r="Y37" s="208">
        <f t="shared" si="15"/>
        <v>100</v>
      </c>
    </row>
    <row r="38" spans="1:25">
      <c r="A38" s="23" t="s">
        <v>120</v>
      </c>
      <c r="B38" s="23" t="s">
        <v>122</v>
      </c>
      <c r="C38" s="23" t="s">
        <v>130</v>
      </c>
      <c r="D38" s="23" t="s">
        <v>131</v>
      </c>
      <c r="E38" s="22">
        <v>8213</v>
      </c>
      <c r="F38" s="23"/>
      <c r="G38" s="128" t="s">
        <v>3345</v>
      </c>
      <c r="H38" s="32" t="s">
        <v>56</v>
      </c>
      <c r="I38" s="44">
        <f t="shared" si="2"/>
        <v>2000</v>
      </c>
      <c r="J38" s="44">
        <v>2000</v>
      </c>
      <c r="K38" s="44">
        <f t="shared" si="4"/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4">
        <v>2000</v>
      </c>
      <c r="R38" s="44">
        <v>2000</v>
      </c>
      <c r="S38" s="44">
        <v>2000</v>
      </c>
      <c r="T38" s="44">
        <f t="shared" si="10"/>
        <v>0</v>
      </c>
      <c r="U38" s="44"/>
      <c r="V38" s="44"/>
      <c r="W38" s="44"/>
      <c r="X38" s="44">
        <f t="shared" si="9"/>
        <v>2000</v>
      </c>
      <c r="Y38" s="209">
        <f t="shared" si="15"/>
        <v>100</v>
      </c>
    </row>
    <row r="39" spans="1:25" s="142" customFormat="1">
      <c r="A39" s="21" t="s">
        <v>0</v>
      </c>
      <c r="B39" s="21" t="s">
        <v>0</v>
      </c>
      <c r="C39" s="21" t="s">
        <v>0</v>
      </c>
      <c r="D39" s="21" t="s">
        <v>0</v>
      </c>
      <c r="E39" s="21" t="s">
        <v>0</v>
      </c>
      <c r="F39" s="21" t="s">
        <v>0</v>
      </c>
      <c r="G39" s="150" t="s">
        <v>0</v>
      </c>
      <c r="H39" s="30" t="s">
        <v>169</v>
      </c>
      <c r="I39" s="40">
        <f t="shared" si="2"/>
        <v>2666355</v>
      </c>
      <c r="J39" s="40">
        <f t="shared" ref="J39:P39" si="27">SUM(J10,J30,J36)</f>
        <v>2666355</v>
      </c>
      <c r="K39" s="40">
        <f t="shared" si="4"/>
        <v>0</v>
      </c>
      <c r="L39" s="40">
        <f t="shared" si="27"/>
        <v>0</v>
      </c>
      <c r="M39" s="40">
        <f t="shared" si="27"/>
        <v>0</v>
      </c>
      <c r="N39" s="40">
        <f t="shared" si="27"/>
        <v>0</v>
      </c>
      <c r="O39" s="40">
        <f t="shared" si="27"/>
        <v>0</v>
      </c>
      <c r="P39" s="40">
        <f t="shared" si="27"/>
        <v>0</v>
      </c>
      <c r="Q39" s="40">
        <f>SUM(Q10,Q30,Q36)</f>
        <v>2765974</v>
      </c>
      <c r="R39" s="40">
        <f>SUM(R10,R30,R36)</f>
        <v>2765974</v>
      </c>
      <c r="S39" s="40">
        <f>SUM(S10,S30,S36)</f>
        <v>2094576</v>
      </c>
      <c r="T39" s="40">
        <f t="shared" ref="T39:X39" si="28">SUM(T10,T30,T36)</f>
        <v>671198</v>
      </c>
      <c r="U39" s="40">
        <f t="shared" si="28"/>
        <v>230708</v>
      </c>
      <c r="V39" s="40">
        <f t="shared" si="28"/>
        <v>227358</v>
      </c>
      <c r="W39" s="40">
        <f t="shared" si="28"/>
        <v>213132</v>
      </c>
      <c r="X39" s="40">
        <f t="shared" si="28"/>
        <v>2765774</v>
      </c>
      <c r="Y39" s="207">
        <f t="shared" si="15"/>
        <v>99.992769274042345</v>
      </c>
    </row>
    <row r="40" spans="1:25" ht="15" thickBot="1">
      <c r="A40" s="32" t="s">
        <v>0</v>
      </c>
      <c r="B40" s="32" t="s">
        <v>0</v>
      </c>
      <c r="C40" s="32" t="s">
        <v>0</v>
      </c>
      <c r="D40" s="32" t="s">
        <v>0</v>
      </c>
      <c r="E40" s="32" t="s">
        <v>0</v>
      </c>
      <c r="F40" s="32" t="s">
        <v>0</v>
      </c>
      <c r="G40" s="154" t="s">
        <v>0</v>
      </c>
      <c r="H40" s="21" t="s">
        <v>170</v>
      </c>
      <c r="I40" s="66">
        <f t="shared" si="2"/>
        <v>29</v>
      </c>
      <c r="J40" s="66">
        <v>29</v>
      </c>
      <c r="K40" s="66">
        <f t="shared" si="4"/>
        <v>0</v>
      </c>
      <c r="L40" s="66"/>
      <c r="M40" s="66"/>
      <c r="N40" s="66"/>
      <c r="O40" s="66" t="s">
        <v>0</v>
      </c>
      <c r="P40" s="66" t="s">
        <v>0</v>
      </c>
      <c r="Q40" s="66">
        <v>0</v>
      </c>
      <c r="R40" s="66"/>
      <c r="S40" s="66"/>
      <c r="T40" s="66"/>
      <c r="U40" s="66"/>
      <c r="V40" s="66"/>
      <c r="W40" s="66"/>
      <c r="X40" s="66"/>
      <c r="Y40" s="208">
        <v>0</v>
      </c>
    </row>
    <row r="41" spans="1:25" ht="41.4" thickBot="1">
      <c r="A41" s="252" t="s">
        <v>0</v>
      </c>
      <c r="B41" s="252" t="s">
        <v>0</v>
      </c>
      <c r="C41" s="252" t="s">
        <v>0</v>
      </c>
      <c r="D41" s="252" t="s">
        <v>0</v>
      </c>
      <c r="E41" s="252" t="s">
        <v>0</v>
      </c>
      <c r="F41" s="252" t="s">
        <v>0</v>
      </c>
      <c r="G41" s="258" t="s">
        <v>0</v>
      </c>
      <c r="H41" s="24" t="s">
        <v>72</v>
      </c>
      <c r="I41" s="1" t="s">
        <v>3093</v>
      </c>
      <c r="J41" s="1" t="s">
        <v>3130</v>
      </c>
      <c r="K41" s="1" t="s">
        <v>3</v>
      </c>
      <c r="L41" s="1" t="s">
        <v>4</v>
      </c>
      <c r="M41" s="1" t="s">
        <v>5</v>
      </c>
      <c r="N41" s="1" t="s">
        <v>6</v>
      </c>
      <c r="O41" s="1" t="s">
        <v>7</v>
      </c>
      <c r="P41" s="1" t="s">
        <v>8</v>
      </c>
      <c r="Q41" s="1" t="s">
        <v>3344</v>
      </c>
      <c r="R41" s="1" t="s">
        <v>3427</v>
      </c>
      <c r="S41" s="1" t="s">
        <v>3447</v>
      </c>
      <c r="T41" s="1" t="s">
        <v>3448</v>
      </c>
      <c r="U41" s="1" t="s">
        <v>3452</v>
      </c>
      <c r="V41" s="1" t="s">
        <v>3449</v>
      </c>
      <c r="W41" s="1" t="s">
        <v>3450</v>
      </c>
      <c r="X41" s="1" t="s">
        <v>3451</v>
      </c>
      <c r="Y41" s="216" t="s">
        <v>3385</v>
      </c>
    </row>
    <row r="42" spans="1:25">
      <c r="A42" s="253"/>
      <c r="B42" s="253"/>
      <c r="C42" s="253"/>
      <c r="D42" s="253"/>
      <c r="E42" s="253"/>
      <c r="F42" s="253"/>
      <c r="G42" s="259"/>
      <c r="H42" s="33" t="s">
        <v>0</v>
      </c>
      <c r="I42" s="45">
        <v>1</v>
      </c>
      <c r="J42" s="45">
        <v>3</v>
      </c>
      <c r="K42" s="45" t="s">
        <v>9</v>
      </c>
      <c r="L42" s="45">
        <v>5</v>
      </c>
      <c r="M42" s="45">
        <v>6</v>
      </c>
      <c r="N42" s="45">
        <v>7</v>
      </c>
      <c r="O42" s="45">
        <v>8</v>
      </c>
      <c r="P42" s="45">
        <v>9</v>
      </c>
      <c r="Q42" s="45">
        <v>1</v>
      </c>
      <c r="R42" s="45">
        <v>2</v>
      </c>
      <c r="S42" s="45">
        <v>3</v>
      </c>
      <c r="T42" s="45" t="s">
        <v>3453</v>
      </c>
      <c r="U42" s="45">
        <v>5</v>
      </c>
      <c r="V42" s="45">
        <v>6</v>
      </c>
      <c r="W42" s="45">
        <v>7</v>
      </c>
      <c r="X42" s="45" t="s">
        <v>3454</v>
      </c>
      <c r="Y42" s="276">
        <v>9</v>
      </c>
    </row>
    <row r="43" spans="1:25">
      <c r="A43" s="253"/>
      <c r="B43" s="253"/>
      <c r="C43" s="253"/>
      <c r="D43" s="253"/>
      <c r="E43" s="253"/>
      <c r="F43" s="253"/>
      <c r="G43" s="259"/>
      <c r="H43" s="34" t="s">
        <v>73</v>
      </c>
      <c r="I43" s="35">
        <f t="shared" si="2"/>
        <v>2666355</v>
      </c>
      <c r="J43" s="35">
        <f t="shared" ref="J43:P43" si="29">SUM(J39)</f>
        <v>2666355</v>
      </c>
      <c r="K43" s="35">
        <f t="shared" si="4"/>
        <v>0</v>
      </c>
      <c r="L43" s="35">
        <f t="shared" si="29"/>
        <v>0</v>
      </c>
      <c r="M43" s="35">
        <f t="shared" si="29"/>
        <v>0</v>
      </c>
      <c r="N43" s="35">
        <f t="shared" si="29"/>
        <v>0</v>
      </c>
      <c r="O43" s="35">
        <f t="shared" si="29"/>
        <v>0</v>
      </c>
      <c r="P43" s="35">
        <f t="shared" si="29"/>
        <v>0</v>
      </c>
      <c r="Q43" s="35">
        <f>SUM(Q39)</f>
        <v>2765974</v>
      </c>
      <c r="R43" s="35">
        <f>SUM(R39)</f>
        <v>2765974</v>
      </c>
      <c r="S43" s="35">
        <f>SUM(S39)</f>
        <v>2094576</v>
      </c>
      <c r="T43" s="35">
        <f t="shared" ref="T43:X43" si="30">SUM(T39)</f>
        <v>671198</v>
      </c>
      <c r="U43" s="35">
        <f t="shared" si="30"/>
        <v>230708</v>
      </c>
      <c r="V43" s="35">
        <f t="shared" si="30"/>
        <v>227358</v>
      </c>
      <c r="W43" s="35">
        <f t="shared" si="30"/>
        <v>213132</v>
      </c>
      <c r="X43" s="35">
        <f t="shared" si="30"/>
        <v>2765774</v>
      </c>
      <c r="Y43" s="218">
        <f t="shared" ref="Y43:Y44" si="31">IF(R43=0,0,(X43/R43)*100)</f>
        <v>99.992769274042345</v>
      </c>
    </row>
    <row r="44" spans="1:25">
      <c r="A44" s="253"/>
      <c r="B44" s="253"/>
      <c r="C44" s="253"/>
      <c r="D44" s="253"/>
      <c r="E44" s="253"/>
      <c r="F44" s="253"/>
      <c r="G44" s="259"/>
      <c r="H44" s="36" t="s">
        <v>69</v>
      </c>
      <c r="I44" s="35">
        <f t="shared" si="2"/>
        <v>2666355</v>
      </c>
      <c r="J44" s="35">
        <f t="shared" ref="J44:P44" si="32">SUM(J43)</f>
        <v>2666355</v>
      </c>
      <c r="K44" s="35">
        <f t="shared" si="4"/>
        <v>0</v>
      </c>
      <c r="L44" s="35">
        <f t="shared" si="32"/>
        <v>0</v>
      </c>
      <c r="M44" s="35">
        <f t="shared" si="32"/>
        <v>0</v>
      </c>
      <c r="N44" s="35">
        <f t="shared" si="32"/>
        <v>0</v>
      </c>
      <c r="O44" s="35">
        <f t="shared" si="32"/>
        <v>0</v>
      </c>
      <c r="P44" s="35">
        <f t="shared" si="32"/>
        <v>0</v>
      </c>
      <c r="Q44" s="35">
        <f>SUM(Q43)</f>
        <v>2765974</v>
      </c>
      <c r="R44" s="35">
        <f>SUM(R43)</f>
        <v>2765974</v>
      </c>
      <c r="S44" s="35">
        <f>SUM(S43)</f>
        <v>2094576</v>
      </c>
      <c r="T44" s="35">
        <f t="shared" ref="T44:X44" si="33">SUM(T43)</f>
        <v>671198</v>
      </c>
      <c r="U44" s="35">
        <f t="shared" si="33"/>
        <v>230708</v>
      </c>
      <c r="V44" s="35">
        <f t="shared" si="33"/>
        <v>227358</v>
      </c>
      <c r="W44" s="35">
        <f t="shared" si="33"/>
        <v>213132</v>
      </c>
      <c r="X44" s="35">
        <f t="shared" si="33"/>
        <v>2765774</v>
      </c>
      <c r="Y44" s="218">
        <f t="shared" si="31"/>
        <v>99.992769274042345</v>
      </c>
    </row>
    <row r="45" spans="1:25">
      <c r="A45" s="254"/>
      <c r="B45" s="254"/>
      <c r="C45" s="254"/>
      <c r="D45" s="254"/>
      <c r="E45" s="254"/>
      <c r="F45" s="254"/>
      <c r="G45" s="260"/>
    </row>
    <row r="46" spans="1:25">
      <c r="A46" s="32" t="s">
        <v>0</v>
      </c>
      <c r="B46" s="32" t="s">
        <v>0</v>
      </c>
      <c r="C46" s="32" t="s">
        <v>0</v>
      </c>
      <c r="D46" s="32" t="s">
        <v>0</v>
      </c>
      <c r="E46" s="32" t="s">
        <v>0</v>
      </c>
      <c r="F46" s="32" t="s">
        <v>0</v>
      </c>
      <c r="G46" s="154" t="s">
        <v>0</v>
      </c>
      <c r="H46" s="37" t="s">
        <v>0</v>
      </c>
      <c r="I46" s="37"/>
      <c r="J46" s="37"/>
      <c r="K46" s="37"/>
      <c r="L46" s="37" t="s">
        <v>0</v>
      </c>
      <c r="M46" s="37" t="s">
        <v>0</v>
      </c>
      <c r="N46" s="37" t="s">
        <v>0</v>
      </c>
      <c r="O46" s="37" t="s">
        <v>0</v>
      </c>
      <c r="P46" s="37" t="s">
        <v>0</v>
      </c>
      <c r="Q46" s="37"/>
      <c r="R46" s="37"/>
      <c r="S46" s="37"/>
      <c r="T46" s="37" t="s">
        <v>0</v>
      </c>
      <c r="U46" s="37" t="s">
        <v>0</v>
      </c>
      <c r="V46" s="37" t="s">
        <v>0</v>
      </c>
      <c r="W46" s="37" t="s">
        <v>0</v>
      </c>
      <c r="X46" s="37" t="s">
        <v>0</v>
      </c>
      <c r="Y46" s="219"/>
    </row>
    <row r="47" spans="1:25">
      <c r="A47" s="32" t="s">
        <v>0</v>
      </c>
      <c r="B47" s="32" t="s">
        <v>0</v>
      </c>
      <c r="C47" s="32" t="s">
        <v>0</v>
      </c>
      <c r="D47" s="32" t="s">
        <v>0</v>
      </c>
      <c r="E47" s="32" t="s">
        <v>0</v>
      </c>
      <c r="F47" s="32" t="s">
        <v>0</v>
      </c>
      <c r="G47" s="154" t="s">
        <v>0</v>
      </c>
      <c r="H47" s="30" t="s">
        <v>171</v>
      </c>
      <c r="I47" s="31">
        <f t="shared" si="2"/>
        <v>2666355</v>
      </c>
      <c r="J47" s="31">
        <f t="shared" ref="J47:P47" si="34">SUM(J39)</f>
        <v>2666355</v>
      </c>
      <c r="K47" s="31">
        <f t="shared" si="4"/>
        <v>0</v>
      </c>
      <c r="L47" s="31">
        <f t="shared" si="34"/>
        <v>0</v>
      </c>
      <c r="M47" s="31">
        <f t="shared" si="34"/>
        <v>0</v>
      </c>
      <c r="N47" s="31">
        <f t="shared" si="34"/>
        <v>0</v>
      </c>
      <c r="O47" s="31">
        <f t="shared" si="34"/>
        <v>0</v>
      </c>
      <c r="P47" s="31">
        <f t="shared" si="34"/>
        <v>0</v>
      </c>
      <c r="Q47" s="31">
        <f t="shared" ref="Q47:S48" si="35">SUM(Q39)</f>
        <v>2765974</v>
      </c>
      <c r="R47" s="31">
        <f t="shared" si="35"/>
        <v>2765974</v>
      </c>
      <c r="S47" s="31">
        <f t="shared" si="35"/>
        <v>2094576</v>
      </c>
      <c r="T47" s="31">
        <f t="shared" ref="T47:X47" si="36">SUM(T39)</f>
        <v>671198</v>
      </c>
      <c r="U47" s="31">
        <f t="shared" si="36"/>
        <v>230708</v>
      </c>
      <c r="V47" s="31">
        <f t="shared" si="36"/>
        <v>227358</v>
      </c>
      <c r="W47" s="31">
        <f t="shared" si="36"/>
        <v>213132</v>
      </c>
      <c r="X47" s="31">
        <f t="shared" si="36"/>
        <v>2765774</v>
      </c>
      <c r="Y47" s="220">
        <f>IF(R47=0,0,(X47/R47)*100)</f>
        <v>99.992769274042345</v>
      </c>
    </row>
    <row r="48" spans="1:25">
      <c r="A48" s="32" t="s">
        <v>0</v>
      </c>
      <c r="B48" s="32" t="s">
        <v>0</v>
      </c>
      <c r="C48" s="32" t="s">
        <v>0</v>
      </c>
      <c r="D48" s="32" t="s">
        <v>0</v>
      </c>
      <c r="E48" s="32" t="s">
        <v>0</v>
      </c>
      <c r="F48" s="32" t="s">
        <v>0</v>
      </c>
      <c r="G48" s="154" t="s">
        <v>0</v>
      </c>
      <c r="H48" s="21" t="s">
        <v>170</v>
      </c>
      <c r="I48" s="66">
        <f>SUM(J48,K48,O48,P48)</f>
        <v>29</v>
      </c>
      <c r="J48" s="66">
        <f>SUM(J40)</f>
        <v>29</v>
      </c>
      <c r="K48" s="66">
        <f>SUM(L48,M48,N48)</f>
        <v>0</v>
      </c>
      <c r="L48" s="66"/>
      <c r="M48" s="66"/>
      <c r="N48" s="66"/>
      <c r="O48" s="66" t="str">
        <f>O40</f>
        <v/>
      </c>
      <c r="P48" s="66" t="str">
        <f>P40</f>
        <v/>
      </c>
      <c r="Q48" s="66">
        <f t="shared" si="35"/>
        <v>0</v>
      </c>
      <c r="R48" s="66">
        <f t="shared" si="35"/>
        <v>0</v>
      </c>
      <c r="S48" s="66">
        <f t="shared" si="35"/>
        <v>0</v>
      </c>
      <c r="T48" s="66">
        <f t="shared" ref="T48:X48" si="37">SUM(T40)</f>
        <v>0</v>
      </c>
      <c r="U48" s="66">
        <f t="shared" si="37"/>
        <v>0</v>
      </c>
      <c r="V48" s="66">
        <f t="shared" si="37"/>
        <v>0</v>
      </c>
      <c r="W48" s="66">
        <f t="shared" si="37"/>
        <v>0</v>
      </c>
      <c r="X48" s="66">
        <f t="shared" si="37"/>
        <v>0</v>
      </c>
      <c r="Y48" s="208">
        <v>0</v>
      </c>
    </row>
    <row r="49" spans="1:25" ht="15" thickBot="1">
      <c r="A49" s="20" t="s">
        <v>120</v>
      </c>
      <c r="B49" s="20" t="s">
        <v>172</v>
      </c>
      <c r="C49" s="23" t="s">
        <v>0</v>
      </c>
      <c r="D49" s="23" t="s">
        <v>0</v>
      </c>
      <c r="E49" s="21" t="s">
        <v>0</v>
      </c>
      <c r="F49" s="21" t="s">
        <v>0</v>
      </c>
      <c r="G49" s="150" t="s">
        <v>0</v>
      </c>
      <c r="H49" s="21" t="s">
        <v>0</v>
      </c>
      <c r="I49" s="22"/>
      <c r="J49" s="22"/>
      <c r="K49" s="22"/>
      <c r="L49" s="22" t="s">
        <v>0</v>
      </c>
      <c r="M49" s="22" t="s">
        <v>0</v>
      </c>
      <c r="N49" s="22" t="s">
        <v>0</v>
      </c>
      <c r="O49" s="22" t="s">
        <v>0</v>
      </c>
      <c r="P49" s="22" t="s">
        <v>0</v>
      </c>
      <c r="Q49" s="22"/>
      <c r="R49" s="22"/>
      <c r="S49" s="22"/>
      <c r="T49" s="22" t="s">
        <v>0</v>
      </c>
      <c r="U49" s="22" t="s">
        <v>0</v>
      </c>
      <c r="V49" s="22" t="s">
        <v>0</v>
      </c>
      <c r="W49" s="22" t="s">
        <v>0</v>
      </c>
      <c r="X49" s="22" t="s">
        <v>0</v>
      </c>
      <c r="Y49" s="209"/>
    </row>
    <row r="50" spans="1:25" ht="41.4" thickBot="1">
      <c r="A50" s="24" t="s">
        <v>123</v>
      </c>
      <c r="B50" s="24" t="s">
        <v>124</v>
      </c>
      <c r="C50" s="24" t="s">
        <v>125</v>
      </c>
      <c r="D50" s="25" t="s">
        <v>0</v>
      </c>
      <c r="E50" s="24" t="s">
        <v>126</v>
      </c>
      <c r="F50" s="24" t="s">
        <v>127</v>
      </c>
      <c r="G50" s="151" t="s">
        <v>128</v>
      </c>
      <c r="H50" s="24" t="s">
        <v>1</v>
      </c>
      <c r="I50" s="1" t="s">
        <v>3093</v>
      </c>
      <c r="J50" s="1" t="s">
        <v>3130</v>
      </c>
      <c r="K50" s="1" t="s">
        <v>3</v>
      </c>
      <c r="L50" s="1" t="s">
        <v>4</v>
      </c>
      <c r="M50" s="1" t="s">
        <v>5</v>
      </c>
      <c r="N50" s="1" t="s">
        <v>6</v>
      </c>
      <c r="O50" s="1" t="s">
        <v>7</v>
      </c>
      <c r="P50" s="1" t="s">
        <v>8</v>
      </c>
      <c r="Q50" s="1" t="s">
        <v>3344</v>
      </c>
      <c r="R50" s="1" t="s">
        <v>3427</v>
      </c>
      <c r="S50" s="1" t="s">
        <v>3447</v>
      </c>
      <c r="T50" s="1" t="s">
        <v>3448</v>
      </c>
      <c r="U50" s="1" t="s">
        <v>3452</v>
      </c>
      <c r="V50" s="1" t="s">
        <v>3449</v>
      </c>
      <c r="W50" s="1" t="s">
        <v>3450</v>
      </c>
      <c r="X50" s="1" t="s">
        <v>3451</v>
      </c>
      <c r="Y50" s="216" t="s">
        <v>3385</v>
      </c>
    </row>
    <row r="51" spans="1:25">
      <c r="A51" s="26" t="s">
        <v>0</v>
      </c>
      <c r="B51" s="26" t="s">
        <v>0</v>
      </c>
      <c r="C51" s="26" t="s">
        <v>0</v>
      </c>
      <c r="D51" s="27" t="s">
        <v>0</v>
      </c>
      <c r="E51" s="27" t="s">
        <v>0</v>
      </c>
      <c r="F51" s="28" t="s">
        <v>0</v>
      </c>
      <c r="G51" s="152" t="s">
        <v>0</v>
      </c>
      <c r="H51" s="29" t="s">
        <v>0</v>
      </c>
      <c r="I51" s="45">
        <v>1</v>
      </c>
      <c r="J51" s="45">
        <v>3</v>
      </c>
      <c r="K51" s="45" t="s">
        <v>9</v>
      </c>
      <c r="L51" s="45">
        <v>5</v>
      </c>
      <c r="M51" s="45">
        <v>6</v>
      </c>
      <c r="N51" s="45">
        <v>7</v>
      </c>
      <c r="O51" s="45">
        <v>8</v>
      </c>
      <c r="P51" s="45">
        <v>9</v>
      </c>
      <c r="Q51" s="45">
        <v>1</v>
      </c>
      <c r="R51" s="45">
        <v>2</v>
      </c>
      <c r="S51" s="45">
        <v>3</v>
      </c>
      <c r="T51" s="45" t="s">
        <v>3453</v>
      </c>
      <c r="U51" s="45">
        <v>5</v>
      </c>
      <c r="V51" s="45">
        <v>6</v>
      </c>
      <c r="W51" s="45">
        <v>7</v>
      </c>
      <c r="X51" s="45" t="s">
        <v>3454</v>
      </c>
      <c r="Y51" s="276">
        <v>9</v>
      </c>
    </row>
    <row r="52" spans="1:25" s="113" customFormat="1">
      <c r="A52" s="133" t="s">
        <v>120</v>
      </c>
      <c r="B52" s="133" t="s">
        <v>172</v>
      </c>
      <c r="C52" s="109" t="s">
        <v>130</v>
      </c>
      <c r="D52" s="109" t="s">
        <v>173</v>
      </c>
      <c r="E52" s="98" t="s">
        <v>0</v>
      </c>
      <c r="F52" s="98" t="s">
        <v>0</v>
      </c>
      <c r="G52" s="153" t="s">
        <v>0</v>
      </c>
      <c r="H52" s="98" t="s">
        <v>174</v>
      </c>
      <c r="I52" s="110"/>
      <c r="J52" s="110"/>
      <c r="K52" s="110"/>
      <c r="L52" s="110" t="s">
        <v>0</v>
      </c>
      <c r="M52" s="110" t="s">
        <v>0</v>
      </c>
      <c r="N52" s="110" t="s">
        <v>0</v>
      </c>
      <c r="O52" s="110" t="s">
        <v>0</v>
      </c>
      <c r="P52" s="110" t="s">
        <v>0</v>
      </c>
      <c r="Q52" s="110"/>
      <c r="R52" s="110"/>
      <c r="S52" s="110"/>
      <c r="T52" s="110" t="s">
        <v>0</v>
      </c>
      <c r="U52" s="110" t="s">
        <v>0</v>
      </c>
      <c r="V52" s="110" t="s">
        <v>0</v>
      </c>
      <c r="W52" s="110" t="s">
        <v>0</v>
      </c>
      <c r="X52" s="110" t="s">
        <v>0</v>
      </c>
      <c r="Y52" s="217"/>
    </row>
    <row r="53" spans="1:25" ht="20.399999999999999">
      <c r="A53" s="20" t="s">
        <v>0</v>
      </c>
      <c r="B53" s="20" t="s">
        <v>0</v>
      </c>
      <c r="C53" s="20" t="s">
        <v>0</v>
      </c>
      <c r="D53" s="21" t="s">
        <v>0</v>
      </c>
      <c r="E53" s="21" t="s">
        <v>0</v>
      </c>
      <c r="F53" s="21" t="s">
        <v>0</v>
      </c>
      <c r="G53" s="150" t="s">
        <v>0</v>
      </c>
      <c r="H53" s="30" t="s">
        <v>33</v>
      </c>
      <c r="I53" s="31">
        <f t="shared" si="2"/>
        <v>263171</v>
      </c>
      <c r="J53" s="31">
        <f t="shared" ref="J53:P53" si="38">SUM(J54,J62,J64)</f>
        <v>263171</v>
      </c>
      <c r="K53" s="31">
        <f t="shared" si="4"/>
        <v>0</v>
      </c>
      <c r="L53" s="31">
        <f t="shared" si="38"/>
        <v>0</v>
      </c>
      <c r="M53" s="31">
        <f t="shared" si="38"/>
        <v>0</v>
      </c>
      <c r="N53" s="31">
        <f t="shared" si="38"/>
        <v>0</v>
      </c>
      <c r="O53" s="31">
        <f t="shared" si="38"/>
        <v>0</v>
      </c>
      <c r="P53" s="31">
        <f t="shared" si="38"/>
        <v>0</v>
      </c>
      <c r="Q53" s="31">
        <f>SUM(Q54,Q62,Q64)</f>
        <v>273147</v>
      </c>
      <c r="R53" s="31">
        <f>SUM(R54,R62,R64)</f>
        <v>273147</v>
      </c>
      <c r="S53" s="31">
        <f>SUM(S54,S62,S64)</f>
        <v>229064</v>
      </c>
      <c r="T53" s="31">
        <f t="shared" ref="T53:X53" si="39">SUM(T54,T62,T64)</f>
        <v>43983</v>
      </c>
      <c r="U53" s="31">
        <f t="shared" si="39"/>
        <v>26181</v>
      </c>
      <c r="V53" s="31">
        <f t="shared" si="39"/>
        <v>17231</v>
      </c>
      <c r="W53" s="31">
        <f t="shared" si="39"/>
        <v>571</v>
      </c>
      <c r="X53" s="31">
        <f t="shared" si="39"/>
        <v>273047</v>
      </c>
      <c r="Y53" s="220">
        <f t="shared" ref="Y53:Y76" si="40">IF(R53=0,0,(X53/R53)*100)</f>
        <v>99.96338967662102</v>
      </c>
    </row>
    <row r="54" spans="1:25">
      <c r="A54" s="23" t="s">
        <v>120</v>
      </c>
      <c r="B54" s="23" t="s">
        <v>172</v>
      </c>
      <c r="C54" s="23" t="s">
        <v>130</v>
      </c>
      <c r="D54" s="23" t="s">
        <v>173</v>
      </c>
      <c r="E54" s="21" t="s">
        <v>132</v>
      </c>
      <c r="F54" s="21" t="s">
        <v>0</v>
      </c>
      <c r="G54" s="150" t="s">
        <v>0</v>
      </c>
      <c r="H54" s="21" t="s">
        <v>11</v>
      </c>
      <c r="I54" s="66">
        <f t="shared" si="2"/>
        <v>239563</v>
      </c>
      <c r="J54" s="66">
        <f t="shared" ref="J54:P54" si="41">SUM(J55,J56)</f>
        <v>239563</v>
      </c>
      <c r="K54" s="66">
        <f t="shared" si="4"/>
        <v>0</v>
      </c>
      <c r="L54" s="66">
        <f t="shared" si="41"/>
        <v>0</v>
      </c>
      <c r="M54" s="66">
        <f t="shared" si="41"/>
        <v>0</v>
      </c>
      <c r="N54" s="66">
        <f t="shared" si="41"/>
        <v>0</v>
      </c>
      <c r="O54" s="66">
        <f t="shared" si="41"/>
        <v>0</v>
      </c>
      <c r="P54" s="66">
        <f t="shared" si="41"/>
        <v>0</v>
      </c>
      <c r="Q54" s="66">
        <f>SUM(Q55,Q56)</f>
        <v>248570</v>
      </c>
      <c r="R54" s="66">
        <f>SUM(R55,R56)</f>
        <v>248570</v>
      </c>
      <c r="S54" s="66">
        <f>SUM(S55,S56)</f>
        <v>207591</v>
      </c>
      <c r="T54" s="66">
        <f t="shared" ref="T54:X54" si="42">SUM(T55,T56)</f>
        <v>40979</v>
      </c>
      <c r="U54" s="66">
        <f t="shared" si="42"/>
        <v>24451</v>
      </c>
      <c r="V54" s="66">
        <f t="shared" si="42"/>
        <v>15992</v>
      </c>
      <c r="W54" s="66">
        <f t="shared" si="42"/>
        <v>536</v>
      </c>
      <c r="X54" s="66">
        <f t="shared" si="42"/>
        <v>248570</v>
      </c>
      <c r="Y54" s="208">
        <f t="shared" si="40"/>
        <v>100</v>
      </c>
    </row>
    <row r="55" spans="1:25">
      <c r="A55" s="23" t="s">
        <v>120</v>
      </c>
      <c r="B55" s="23" t="s">
        <v>172</v>
      </c>
      <c r="C55" s="23" t="s">
        <v>130</v>
      </c>
      <c r="D55" s="23" t="s">
        <v>173</v>
      </c>
      <c r="E55" s="22">
        <v>6111</v>
      </c>
      <c r="F55" s="23"/>
      <c r="G55" s="128" t="s">
        <v>3345</v>
      </c>
      <c r="H55" s="32" t="s">
        <v>12</v>
      </c>
      <c r="I55" s="44">
        <f t="shared" si="2"/>
        <v>207085</v>
      </c>
      <c r="J55" s="44">
        <v>207085</v>
      </c>
      <c r="K55" s="44">
        <f t="shared" si="4"/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216036</v>
      </c>
      <c r="R55" s="44">
        <v>216036</v>
      </c>
      <c r="S55" s="44">
        <v>186077</v>
      </c>
      <c r="T55" s="44">
        <f t="shared" ref="T55:T75" si="43">U55+V55+W55</f>
        <v>29959</v>
      </c>
      <c r="U55" s="44">
        <v>16000</v>
      </c>
      <c r="V55" s="44">
        <v>13959</v>
      </c>
      <c r="W55" s="44"/>
      <c r="X55" s="44">
        <f t="shared" ref="X55:X75" si="44">S55+T55</f>
        <v>216036</v>
      </c>
      <c r="Y55" s="209">
        <f t="shared" si="40"/>
        <v>100</v>
      </c>
    </row>
    <row r="56" spans="1:25">
      <c r="A56" s="20" t="s">
        <v>120</v>
      </c>
      <c r="B56" s="20" t="s">
        <v>172</v>
      </c>
      <c r="C56" s="20" t="s">
        <v>130</v>
      </c>
      <c r="D56" s="20" t="s">
        <v>173</v>
      </c>
      <c r="E56" s="20" t="s">
        <v>134</v>
      </c>
      <c r="F56" s="23" t="s">
        <v>0</v>
      </c>
      <c r="G56" s="154" t="s">
        <v>0</v>
      </c>
      <c r="H56" s="21" t="s">
        <v>13</v>
      </c>
      <c r="I56" s="66">
        <f t="shared" si="2"/>
        <v>32478</v>
      </c>
      <c r="J56" s="66">
        <f t="shared" ref="J56:P56" si="45">SUM(J57:J61)</f>
        <v>32478</v>
      </c>
      <c r="K56" s="66">
        <f t="shared" si="4"/>
        <v>0</v>
      </c>
      <c r="L56" s="66">
        <f t="shared" si="45"/>
        <v>0</v>
      </c>
      <c r="M56" s="66">
        <f t="shared" si="45"/>
        <v>0</v>
      </c>
      <c r="N56" s="66">
        <f t="shared" si="45"/>
        <v>0</v>
      </c>
      <c r="O56" s="66">
        <f t="shared" si="45"/>
        <v>0</v>
      </c>
      <c r="P56" s="66">
        <f t="shared" si="45"/>
        <v>0</v>
      </c>
      <c r="Q56" s="66">
        <f>SUM(Q57:Q61)</f>
        <v>32534</v>
      </c>
      <c r="R56" s="66">
        <f>SUM(R57:R61)</f>
        <v>32534</v>
      </c>
      <c r="S56" s="66">
        <f>SUM(S57:S61)</f>
        <v>21514</v>
      </c>
      <c r="T56" s="66">
        <f t="shared" ref="T56:X56" si="46">SUM(T57:T61)</f>
        <v>11020</v>
      </c>
      <c r="U56" s="66">
        <f t="shared" si="46"/>
        <v>8451</v>
      </c>
      <c r="V56" s="66">
        <f t="shared" si="46"/>
        <v>2033</v>
      </c>
      <c r="W56" s="66">
        <f t="shared" si="46"/>
        <v>536</v>
      </c>
      <c r="X56" s="66">
        <f t="shared" si="46"/>
        <v>32534</v>
      </c>
      <c r="Y56" s="208">
        <f t="shared" si="40"/>
        <v>100</v>
      </c>
    </row>
    <row r="57" spans="1:25">
      <c r="A57" s="23" t="s">
        <v>120</v>
      </c>
      <c r="B57" s="23" t="s">
        <v>172</v>
      </c>
      <c r="C57" s="23" t="s">
        <v>130</v>
      </c>
      <c r="D57" s="23" t="s">
        <v>173</v>
      </c>
      <c r="E57" s="22">
        <v>6112</v>
      </c>
      <c r="F57" s="23" t="s">
        <v>175</v>
      </c>
      <c r="G57" s="128" t="s">
        <v>3345</v>
      </c>
      <c r="H57" s="32" t="s">
        <v>16</v>
      </c>
      <c r="I57" s="44">
        <f t="shared" si="2"/>
        <v>4452</v>
      </c>
      <c r="J57" s="44">
        <v>4452</v>
      </c>
      <c r="K57" s="44">
        <f t="shared" si="4"/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4452</v>
      </c>
      <c r="R57" s="44">
        <v>4452</v>
      </c>
      <c r="S57" s="44">
        <v>3339</v>
      </c>
      <c r="T57" s="44">
        <f t="shared" si="43"/>
        <v>1113</v>
      </c>
      <c r="U57" s="44">
        <v>371</v>
      </c>
      <c r="V57" s="44">
        <v>371</v>
      </c>
      <c r="W57" s="44">
        <v>371</v>
      </c>
      <c r="X57" s="44">
        <f t="shared" si="44"/>
        <v>4452</v>
      </c>
      <c r="Y57" s="209">
        <f t="shared" si="40"/>
        <v>100</v>
      </c>
    </row>
    <row r="58" spans="1:25">
      <c r="A58" s="23" t="s">
        <v>120</v>
      </c>
      <c r="B58" s="23" t="s">
        <v>172</v>
      </c>
      <c r="C58" s="23" t="s">
        <v>130</v>
      </c>
      <c r="D58" s="23" t="s">
        <v>173</v>
      </c>
      <c r="E58" s="22">
        <v>6112</v>
      </c>
      <c r="F58" s="23" t="s">
        <v>176</v>
      </c>
      <c r="G58" s="128" t="s">
        <v>3345</v>
      </c>
      <c r="H58" s="32" t="s">
        <v>19</v>
      </c>
      <c r="I58" s="44">
        <f t="shared" si="2"/>
        <v>17696</v>
      </c>
      <c r="J58" s="44">
        <v>17696</v>
      </c>
      <c r="K58" s="44">
        <f t="shared" si="4"/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17696</v>
      </c>
      <c r="R58" s="44">
        <v>17696</v>
      </c>
      <c r="S58" s="44">
        <v>14458</v>
      </c>
      <c r="T58" s="44">
        <f t="shared" si="43"/>
        <v>3238</v>
      </c>
      <c r="U58" s="44">
        <v>1411</v>
      </c>
      <c r="V58" s="44">
        <v>1662</v>
      </c>
      <c r="W58" s="44">
        <v>165</v>
      </c>
      <c r="X58" s="44">
        <f t="shared" si="44"/>
        <v>17696</v>
      </c>
      <c r="Y58" s="209">
        <f t="shared" si="40"/>
        <v>100</v>
      </c>
    </row>
    <row r="59" spans="1:25">
      <c r="A59" s="23" t="s">
        <v>120</v>
      </c>
      <c r="B59" s="23" t="s">
        <v>172</v>
      </c>
      <c r="C59" s="23" t="s">
        <v>130</v>
      </c>
      <c r="D59" s="23" t="s">
        <v>173</v>
      </c>
      <c r="E59" s="22">
        <v>6112</v>
      </c>
      <c r="F59" s="23" t="s">
        <v>177</v>
      </c>
      <c r="G59" s="128" t="s">
        <v>3345</v>
      </c>
      <c r="H59" s="32" t="s">
        <v>17</v>
      </c>
      <c r="I59" s="44">
        <f t="shared" si="2"/>
        <v>3661</v>
      </c>
      <c r="J59" s="44">
        <v>3661</v>
      </c>
      <c r="K59" s="44">
        <f t="shared" si="4"/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3717</v>
      </c>
      <c r="R59" s="44">
        <v>3717</v>
      </c>
      <c r="S59" s="44">
        <v>3717</v>
      </c>
      <c r="T59" s="44">
        <f t="shared" si="43"/>
        <v>0</v>
      </c>
      <c r="U59" s="44"/>
      <c r="V59" s="44">
        <v>0</v>
      </c>
      <c r="W59" s="44">
        <v>0</v>
      </c>
      <c r="X59" s="44">
        <f t="shared" si="44"/>
        <v>3717</v>
      </c>
      <c r="Y59" s="209">
        <f t="shared" si="40"/>
        <v>100</v>
      </c>
    </row>
    <row r="60" spans="1:25">
      <c r="A60" s="23" t="s">
        <v>120</v>
      </c>
      <c r="B60" s="23" t="s">
        <v>172</v>
      </c>
      <c r="C60" s="23" t="s">
        <v>130</v>
      </c>
      <c r="D60" s="23" t="s">
        <v>173</v>
      </c>
      <c r="E60" s="22">
        <v>6112</v>
      </c>
      <c r="F60" s="23" t="s">
        <v>178</v>
      </c>
      <c r="G60" s="128" t="s">
        <v>3345</v>
      </c>
      <c r="H60" s="32" t="s">
        <v>15</v>
      </c>
      <c r="I60" s="44">
        <f t="shared" si="2"/>
        <v>0</v>
      </c>
      <c r="J60" s="44">
        <v>0</v>
      </c>
      <c r="K60" s="44">
        <f t="shared" si="4"/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0</v>
      </c>
      <c r="T60" s="44">
        <f t="shared" si="43"/>
        <v>0</v>
      </c>
      <c r="U60" s="44"/>
      <c r="V60" s="44"/>
      <c r="W60" s="44"/>
      <c r="X60" s="44">
        <f t="shared" si="44"/>
        <v>0</v>
      </c>
      <c r="Y60" s="209">
        <f t="shared" si="40"/>
        <v>0</v>
      </c>
    </row>
    <row r="61" spans="1:25">
      <c r="A61" s="23" t="s">
        <v>120</v>
      </c>
      <c r="B61" s="23" t="s">
        <v>172</v>
      </c>
      <c r="C61" s="23" t="s">
        <v>130</v>
      </c>
      <c r="D61" s="23" t="s">
        <v>173</v>
      </c>
      <c r="E61" s="22">
        <v>6112</v>
      </c>
      <c r="F61" s="23" t="s">
        <v>179</v>
      </c>
      <c r="G61" s="128" t="s">
        <v>3345</v>
      </c>
      <c r="H61" s="32" t="s">
        <v>18</v>
      </c>
      <c r="I61" s="44">
        <f t="shared" si="2"/>
        <v>6669</v>
      </c>
      <c r="J61" s="44">
        <v>6669</v>
      </c>
      <c r="K61" s="44">
        <f t="shared" si="4"/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6669</v>
      </c>
      <c r="R61" s="44">
        <v>6669</v>
      </c>
      <c r="S61" s="44">
        <v>0</v>
      </c>
      <c r="T61" s="44">
        <f t="shared" si="43"/>
        <v>6669</v>
      </c>
      <c r="U61" s="44">
        <v>6669</v>
      </c>
      <c r="V61" s="44">
        <v>0</v>
      </c>
      <c r="W61" s="44">
        <v>0</v>
      </c>
      <c r="X61" s="44">
        <f t="shared" si="44"/>
        <v>6669</v>
      </c>
      <c r="Y61" s="209">
        <f t="shared" si="40"/>
        <v>100</v>
      </c>
    </row>
    <row r="62" spans="1:25">
      <c r="A62" s="23" t="s">
        <v>120</v>
      </c>
      <c r="B62" s="23" t="s">
        <v>172</v>
      </c>
      <c r="C62" s="23" t="s">
        <v>130</v>
      </c>
      <c r="D62" s="23" t="s">
        <v>173</v>
      </c>
      <c r="E62" s="21" t="s">
        <v>139</v>
      </c>
      <c r="F62" s="21" t="s">
        <v>0</v>
      </c>
      <c r="G62" s="150" t="s">
        <v>0</v>
      </c>
      <c r="H62" s="21" t="s">
        <v>21</v>
      </c>
      <c r="I62" s="66">
        <f t="shared" si="2"/>
        <v>21744</v>
      </c>
      <c r="J62" s="66">
        <f t="shared" ref="J62:X62" si="47">SUM(J63)</f>
        <v>21744</v>
      </c>
      <c r="K62" s="66">
        <f t="shared" si="4"/>
        <v>0</v>
      </c>
      <c r="L62" s="66">
        <f t="shared" si="47"/>
        <v>0</v>
      </c>
      <c r="M62" s="66">
        <f t="shared" si="47"/>
        <v>0</v>
      </c>
      <c r="N62" s="66">
        <f t="shared" si="47"/>
        <v>0</v>
      </c>
      <c r="O62" s="66">
        <f t="shared" si="47"/>
        <v>0</v>
      </c>
      <c r="P62" s="66">
        <f t="shared" si="47"/>
        <v>0</v>
      </c>
      <c r="Q62" s="66">
        <f t="shared" si="47"/>
        <v>22684</v>
      </c>
      <c r="R62" s="66">
        <f t="shared" si="47"/>
        <v>22684</v>
      </c>
      <c r="S62" s="66">
        <f t="shared" si="47"/>
        <v>19815</v>
      </c>
      <c r="T62" s="66">
        <f t="shared" si="47"/>
        <v>2869</v>
      </c>
      <c r="U62" s="66">
        <f t="shared" si="47"/>
        <v>1680</v>
      </c>
      <c r="V62" s="66">
        <f t="shared" si="47"/>
        <v>1189</v>
      </c>
      <c r="W62" s="66">
        <f t="shared" si="47"/>
        <v>0</v>
      </c>
      <c r="X62" s="66">
        <f t="shared" si="47"/>
        <v>22684</v>
      </c>
      <c r="Y62" s="208">
        <f t="shared" si="40"/>
        <v>100</v>
      </c>
    </row>
    <row r="63" spans="1:25">
      <c r="A63" s="23" t="s">
        <v>120</v>
      </c>
      <c r="B63" s="23" t="s">
        <v>172</v>
      </c>
      <c r="C63" s="23" t="s">
        <v>130</v>
      </c>
      <c r="D63" s="23" t="s">
        <v>173</v>
      </c>
      <c r="E63" s="22">
        <v>6121</v>
      </c>
      <c r="F63" s="23"/>
      <c r="G63" s="128" t="s">
        <v>3345</v>
      </c>
      <c r="H63" s="32" t="s">
        <v>22</v>
      </c>
      <c r="I63" s="44">
        <f t="shared" si="2"/>
        <v>21744</v>
      </c>
      <c r="J63" s="44">
        <v>21744</v>
      </c>
      <c r="K63" s="44">
        <f t="shared" si="4"/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22684</v>
      </c>
      <c r="R63" s="44">
        <v>22684</v>
      </c>
      <c r="S63" s="44">
        <v>19815</v>
      </c>
      <c r="T63" s="44">
        <f t="shared" si="43"/>
        <v>2869</v>
      </c>
      <c r="U63" s="44">
        <v>1680</v>
      </c>
      <c r="V63" s="44">
        <v>1189</v>
      </c>
      <c r="W63" s="44"/>
      <c r="X63" s="44">
        <f t="shared" si="44"/>
        <v>22684</v>
      </c>
      <c r="Y63" s="209">
        <f t="shared" si="40"/>
        <v>100</v>
      </c>
    </row>
    <row r="64" spans="1:25">
      <c r="A64" s="23" t="s">
        <v>120</v>
      </c>
      <c r="B64" s="23" t="s">
        <v>172</v>
      </c>
      <c r="C64" s="23" t="s">
        <v>130</v>
      </c>
      <c r="D64" s="23" t="s">
        <v>173</v>
      </c>
      <c r="E64" s="21" t="s">
        <v>141</v>
      </c>
      <c r="F64" s="21" t="s">
        <v>0</v>
      </c>
      <c r="G64" s="150" t="s">
        <v>0</v>
      </c>
      <c r="H64" s="21" t="s">
        <v>23</v>
      </c>
      <c r="I64" s="66">
        <f t="shared" si="2"/>
        <v>1864</v>
      </c>
      <c r="J64" s="66">
        <f t="shared" ref="J64:P64" si="48">SUM(J65,J66)</f>
        <v>1864</v>
      </c>
      <c r="K64" s="66">
        <f t="shared" si="4"/>
        <v>0</v>
      </c>
      <c r="L64" s="66">
        <f t="shared" si="48"/>
        <v>0</v>
      </c>
      <c r="M64" s="66">
        <f t="shared" si="48"/>
        <v>0</v>
      </c>
      <c r="N64" s="66">
        <f t="shared" si="48"/>
        <v>0</v>
      </c>
      <c r="O64" s="66">
        <f t="shared" si="48"/>
        <v>0</v>
      </c>
      <c r="P64" s="66">
        <f t="shared" si="48"/>
        <v>0</v>
      </c>
      <c r="Q64" s="66">
        <f>SUM(Q65,Q66)</f>
        <v>1893</v>
      </c>
      <c r="R64" s="66">
        <f>SUM(R65,R66)</f>
        <v>1893</v>
      </c>
      <c r="S64" s="66">
        <f>SUM(S65,S66)</f>
        <v>1658</v>
      </c>
      <c r="T64" s="66">
        <f t="shared" ref="T64:X64" si="49">SUM(T65,T66)</f>
        <v>135</v>
      </c>
      <c r="U64" s="66">
        <f t="shared" si="49"/>
        <v>50</v>
      </c>
      <c r="V64" s="66">
        <f t="shared" si="49"/>
        <v>50</v>
      </c>
      <c r="W64" s="66">
        <f t="shared" si="49"/>
        <v>35</v>
      </c>
      <c r="X64" s="66">
        <f t="shared" si="49"/>
        <v>1793</v>
      </c>
      <c r="Y64" s="208">
        <f t="shared" si="40"/>
        <v>94.717379820390917</v>
      </c>
    </row>
    <row r="65" spans="1:25">
      <c r="A65" s="23" t="s">
        <v>120</v>
      </c>
      <c r="B65" s="23" t="s">
        <v>172</v>
      </c>
      <c r="C65" s="23" t="s">
        <v>130</v>
      </c>
      <c r="D65" s="23" t="s">
        <v>173</v>
      </c>
      <c r="E65" s="22">
        <v>6131</v>
      </c>
      <c r="F65" s="23"/>
      <c r="G65" s="128" t="s">
        <v>3345</v>
      </c>
      <c r="H65" s="32" t="s">
        <v>24</v>
      </c>
      <c r="I65" s="44">
        <f t="shared" si="2"/>
        <v>0</v>
      </c>
      <c r="J65" s="44">
        <v>0</v>
      </c>
      <c r="K65" s="44">
        <f t="shared" si="4"/>
        <v>0</v>
      </c>
      <c r="L65" s="44">
        <v>0</v>
      </c>
      <c r="M65" s="44">
        <v>0</v>
      </c>
      <c r="N65" s="44">
        <v>0</v>
      </c>
      <c r="O65" s="44">
        <v>0</v>
      </c>
      <c r="P65" s="44">
        <v>0</v>
      </c>
      <c r="Q65" s="44">
        <v>0</v>
      </c>
      <c r="R65" s="44">
        <v>0</v>
      </c>
      <c r="S65" s="44">
        <v>0</v>
      </c>
      <c r="T65" s="44">
        <f t="shared" si="43"/>
        <v>0</v>
      </c>
      <c r="U65" s="44"/>
      <c r="V65" s="44"/>
      <c r="W65" s="44"/>
      <c r="X65" s="44">
        <f t="shared" si="44"/>
        <v>0</v>
      </c>
      <c r="Y65" s="209">
        <f t="shared" si="40"/>
        <v>0</v>
      </c>
    </row>
    <row r="66" spans="1:25">
      <c r="A66" s="20" t="s">
        <v>120</v>
      </c>
      <c r="B66" s="20" t="s">
        <v>172</v>
      </c>
      <c r="C66" s="20" t="s">
        <v>130</v>
      </c>
      <c r="D66" s="20" t="s">
        <v>173</v>
      </c>
      <c r="E66" s="20" t="s">
        <v>144</v>
      </c>
      <c r="F66" s="23" t="s">
        <v>0</v>
      </c>
      <c r="G66" s="154" t="s">
        <v>0</v>
      </c>
      <c r="H66" s="21" t="s">
        <v>32</v>
      </c>
      <c r="I66" s="66">
        <f t="shared" si="2"/>
        <v>1864</v>
      </c>
      <c r="J66" s="66">
        <f t="shared" ref="J66:P66" si="50">SUM(J67:J69)</f>
        <v>1864</v>
      </c>
      <c r="K66" s="66">
        <f t="shared" si="4"/>
        <v>0</v>
      </c>
      <c r="L66" s="66">
        <f t="shared" si="50"/>
        <v>0</v>
      </c>
      <c r="M66" s="66">
        <f t="shared" si="50"/>
        <v>0</v>
      </c>
      <c r="N66" s="66">
        <f t="shared" si="50"/>
        <v>0</v>
      </c>
      <c r="O66" s="66">
        <f t="shared" si="50"/>
        <v>0</v>
      </c>
      <c r="P66" s="66">
        <f t="shared" si="50"/>
        <v>0</v>
      </c>
      <c r="Q66" s="66">
        <f>SUM(Q67:Q69)</f>
        <v>1893</v>
      </c>
      <c r="R66" s="66">
        <f>SUM(R67:R69)</f>
        <v>1893</v>
      </c>
      <c r="S66" s="66">
        <f>SUM(S67:S69)</f>
        <v>1658</v>
      </c>
      <c r="T66" s="66">
        <f t="shared" ref="T66:X66" si="51">SUM(T67:T69)</f>
        <v>135</v>
      </c>
      <c r="U66" s="66">
        <f t="shared" si="51"/>
        <v>50</v>
      </c>
      <c r="V66" s="66">
        <f t="shared" si="51"/>
        <v>50</v>
      </c>
      <c r="W66" s="66">
        <f t="shared" si="51"/>
        <v>35</v>
      </c>
      <c r="X66" s="66">
        <f t="shared" si="51"/>
        <v>1793</v>
      </c>
      <c r="Y66" s="208">
        <f t="shared" si="40"/>
        <v>94.717379820390917</v>
      </c>
    </row>
    <row r="67" spans="1:25">
      <c r="A67" s="23" t="s">
        <v>120</v>
      </c>
      <c r="B67" s="23" t="s">
        <v>172</v>
      </c>
      <c r="C67" s="23" t="s">
        <v>130</v>
      </c>
      <c r="D67" s="23" t="s">
        <v>173</v>
      </c>
      <c r="E67" s="22">
        <v>6139</v>
      </c>
      <c r="F67" s="23"/>
      <c r="G67" s="128" t="s">
        <v>3345</v>
      </c>
      <c r="H67" s="32" t="s">
        <v>32</v>
      </c>
      <c r="I67" s="44">
        <f t="shared" si="2"/>
        <v>1100</v>
      </c>
      <c r="J67" s="44">
        <v>1100</v>
      </c>
      <c r="K67" s="44">
        <f t="shared" si="4"/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4">
        <v>1100</v>
      </c>
      <c r="R67" s="44">
        <v>1100</v>
      </c>
      <c r="S67" s="44">
        <v>1100</v>
      </c>
      <c r="T67" s="44">
        <f t="shared" si="43"/>
        <v>0</v>
      </c>
      <c r="U67" s="44"/>
      <c r="V67" s="44"/>
      <c r="W67" s="44"/>
      <c r="X67" s="44">
        <f t="shared" si="44"/>
        <v>1100</v>
      </c>
      <c r="Y67" s="209">
        <f t="shared" si="40"/>
        <v>100</v>
      </c>
    </row>
    <row r="68" spans="1:25">
      <c r="A68" s="23" t="s">
        <v>120</v>
      </c>
      <c r="B68" s="23" t="s">
        <v>172</v>
      </c>
      <c r="C68" s="23" t="s">
        <v>130</v>
      </c>
      <c r="D68" s="23" t="s">
        <v>173</v>
      </c>
      <c r="E68" s="22">
        <v>6139</v>
      </c>
      <c r="F68" s="23" t="s">
        <v>180</v>
      </c>
      <c r="G68" s="128" t="s">
        <v>3345</v>
      </c>
      <c r="H68" s="32" t="s">
        <v>152</v>
      </c>
      <c r="I68" s="44">
        <f t="shared" si="2"/>
        <v>664</v>
      </c>
      <c r="J68" s="44">
        <v>664</v>
      </c>
      <c r="K68" s="44">
        <f t="shared" si="4"/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693</v>
      </c>
      <c r="R68" s="44">
        <v>693</v>
      </c>
      <c r="S68" s="44">
        <v>558</v>
      </c>
      <c r="T68" s="44">
        <f t="shared" si="43"/>
        <v>135</v>
      </c>
      <c r="U68" s="44">
        <v>50</v>
      </c>
      <c r="V68" s="44">
        <v>50</v>
      </c>
      <c r="W68" s="44">
        <v>35</v>
      </c>
      <c r="X68" s="44">
        <f t="shared" si="44"/>
        <v>693</v>
      </c>
      <c r="Y68" s="209">
        <f t="shared" si="40"/>
        <v>100</v>
      </c>
    </row>
    <row r="69" spans="1:25">
      <c r="A69" s="23" t="s">
        <v>120</v>
      </c>
      <c r="B69" s="23" t="s">
        <v>172</v>
      </c>
      <c r="C69" s="23" t="s">
        <v>130</v>
      </c>
      <c r="D69" s="23" t="s">
        <v>173</v>
      </c>
      <c r="E69" s="22">
        <v>6139</v>
      </c>
      <c r="F69" s="23" t="s">
        <v>181</v>
      </c>
      <c r="G69" s="128" t="s">
        <v>3345</v>
      </c>
      <c r="H69" s="32" t="s">
        <v>158</v>
      </c>
      <c r="I69" s="44">
        <f t="shared" si="2"/>
        <v>100</v>
      </c>
      <c r="J69" s="44">
        <v>100</v>
      </c>
      <c r="K69" s="44">
        <f t="shared" si="4"/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100</v>
      </c>
      <c r="R69" s="44">
        <v>100</v>
      </c>
      <c r="S69" s="44">
        <v>0</v>
      </c>
      <c r="T69" s="44">
        <f t="shared" si="43"/>
        <v>0</v>
      </c>
      <c r="U69" s="44"/>
      <c r="V69" s="44"/>
      <c r="W69" s="44"/>
      <c r="X69" s="44">
        <f t="shared" si="44"/>
        <v>0</v>
      </c>
      <c r="Y69" s="209">
        <f t="shared" si="40"/>
        <v>0</v>
      </c>
    </row>
    <row r="70" spans="1:25" ht="20.399999999999999">
      <c r="A70" s="20" t="s">
        <v>0</v>
      </c>
      <c r="B70" s="20" t="s">
        <v>0</v>
      </c>
      <c r="C70" s="20" t="s">
        <v>0</v>
      </c>
      <c r="D70" s="21" t="s">
        <v>0</v>
      </c>
      <c r="E70" s="21" t="s">
        <v>0</v>
      </c>
      <c r="F70" s="21" t="s">
        <v>0</v>
      </c>
      <c r="G70" s="150" t="s">
        <v>0</v>
      </c>
      <c r="H70" s="30" t="s">
        <v>42</v>
      </c>
      <c r="I70" s="31">
        <f t="shared" si="2"/>
        <v>100</v>
      </c>
      <c r="J70" s="31">
        <f t="shared" ref="J70:X71" si="52">SUM(J71)</f>
        <v>100</v>
      </c>
      <c r="K70" s="31">
        <f t="shared" si="4"/>
        <v>0</v>
      </c>
      <c r="L70" s="31">
        <f t="shared" si="52"/>
        <v>0</v>
      </c>
      <c r="M70" s="31">
        <f t="shared" si="52"/>
        <v>0</v>
      </c>
      <c r="N70" s="31">
        <f t="shared" si="52"/>
        <v>0</v>
      </c>
      <c r="O70" s="31">
        <f t="shared" si="52"/>
        <v>0</v>
      </c>
      <c r="P70" s="31">
        <f t="shared" si="52"/>
        <v>0</v>
      </c>
      <c r="Q70" s="31">
        <f t="shared" si="52"/>
        <v>385</v>
      </c>
      <c r="R70" s="31">
        <f t="shared" si="52"/>
        <v>385</v>
      </c>
      <c r="S70" s="31">
        <f t="shared" si="52"/>
        <v>285</v>
      </c>
      <c r="T70" s="31">
        <f t="shared" si="52"/>
        <v>100</v>
      </c>
      <c r="U70" s="31">
        <f t="shared" si="52"/>
        <v>100</v>
      </c>
      <c r="V70" s="31">
        <f t="shared" si="52"/>
        <v>0</v>
      </c>
      <c r="W70" s="31">
        <f t="shared" si="52"/>
        <v>0</v>
      </c>
      <c r="X70" s="31">
        <f t="shared" si="52"/>
        <v>385</v>
      </c>
      <c r="Y70" s="220">
        <f t="shared" si="40"/>
        <v>100</v>
      </c>
    </row>
    <row r="71" spans="1:25">
      <c r="A71" s="23" t="s">
        <v>120</v>
      </c>
      <c r="B71" s="23" t="s">
        <v>172</v>
      </c>
      <c r="C71" s="23" t="s">
        <v>130</v>
      </c>
      <c r="D71" s="23" t="s">
        <v>173</v>
      </c>
      <c r="E71" s="21" t="s">
        <v>159</v>
      </c>
      <c r="F71" s="21" t="s">
        <v>0</v>
      </c>
      <c r="G71" s="150" t="s">
        <v>0</v>
      </c>
      <c r="H71" s="21" t="s">
        <v>34</v>
      </c>
      <c r="I71" s="66">
        <f t="shared" si="2"/>
        <v>100</v>
      </c>
      <c r="J71" s="66">
        <f t="shared" si="52"/>
        <v>100</v>
      </c>
      <c r="K71" s="66">
        <f t="shared" si="4"/>
        <v>0</v>
      </c>
      <c r="L71" s="66">
        <f t="shared" si="52"/>
        <v>0</v>
      </c>
      <c r="M71" s="66">
        <f t="shared" si="52"/>
        <v>0</v>
      </c>
      <c r="N71" s="66">
        <f t="shared" si="52"/>
        <v>0</v>
      </c>
      <c r="O71" s="66">
        <f t="shared" si="52"/>
        <v>0</v>
      </c>
      <c r="P71" s="66">
        <f t="shared" si="52"/>
        <v>0</v>
      </c>
      <c r="Q71" s="66">
        <f t="shared" si="52"/>
        <v>385</v>
      </c>
      <c r="R71" s="66">
        <f t="shared" si="52"/>
        <v>385</v>
      </c>
      <c r="S71" s="66">
        <f t="shared" si="52"/>
        <v>285</v>
      </c>
      <c r="T71" s="66">
        <f t="shared" si="52"/>
        <v>100</v>
      </c>
      <c r="U71" s="66">
        <f t="shared" si="52"/>
        <v>100</v>
      </c>
      <c r="V71" s="66">
        <f t="shared" si="52"/>
        <v>0</v>
      </c>
      <c r="W71" s="66">
        <f t="shared" si="52"/>
        <v>0</v>
      </c>
      <c r="X71" s="66">
        <f t="shared" si="52"/>
        <v>385</v>
      </c>
      <c r="Y71" s="208">
        <f t="shared" si="40"/>
        <v>100</v>
      </c>
    </row>
    <row r="72" spans="1:25">
      <c r="A72" s="23" t="s">
        <v>120</v>
      </c>
      <c r="B72" s="23" t="s">
        <v>172</v>
      </c>
      <c r="C72" s="23" t="s">
        <v>130</v>
      </c>
      <c r="D72" s="23" t="s">
        <v>173</v>
      </c>
      <c r="E72" s="22">
        <v>6148</v>
      </c>
      <c r="F72" s="23"/>
      <c r="G72" s="128" t="s">
        <v>3345</v>
      </c>
      <c r="H72" s="32" t="s">
        <v>41</v>
      </c>
      <c r="I72" s="44">
        <f t="shared" si="2"/>
        <v>100</v>
      </c>
      <c r="J72" s="44">
        <v>100</v>
      </c>
      <c r="K72" s="44">
        <f t="shared" si="4"/>
        <v>0</v>
      </c>
      <c r="L72" s="44">
        <v>0</v>
      </c>
      <c r="M72" s="44">
        <v>0</v>
      </c>
      <c r="N72" s="44">
        <v>0</v>
      </c>
      <c r="O72" s="44">
        <v>0</v>
      </c>
      <c r="P72" s="44">
        <v>0</v>
      </c>
      <c r="Q72" s="44">
        <v>385</v>
      </c>
      <c r="R72" s="44">
        <v>385</v>
      </c>
      <c r="S72" s="44">
        <v>285</v>
      </c>
      <c r="T72" s="44">
        <f t="shared" si="43"/>
        <v>100</v>
      </c>
      <c r="U72" s="44">
        <v>100</v>
      </c>
      <c r="V72" s="44"/>
      <c r="W72" s="44"/>
      <c r="X72" s="44">
        <f t="shared" si="44"/>
        <v>385</v>
      </c>
      <c r="Y72" s="209">
        <f t="shared" si="40"/>
        <v>100</v>
      </c>
    </row>
    <row r="73" spans="1:25" ht="20.399999999999999">
      <c r="A73" s="20" t="s">
        <v>0</v>
      </c>
      <c r="B73" s="20" t="s">
        <v>0</v>
      </c>
      <c r="C73" s="20" t="s">
        <v>0</v>
      </c>
      <c r="D73" s="21" t="s">
        <v>0</v>
      </c>
      <c r="E73" s="21" t="s">
        <v>0</v>
      </c>
      <c r="F73" s="21" t="s">
        <v>0</v>
      </c>
      <c r="G73" s="150" t="s">
        <v>0</v>
      </c>
      <c r="H73" s="30" t="s">
        <v>60</v>
      </c>
      <c r="I73" s="31">
        <f t="shared" si="2"/>
        <v>1840</v>
      </c>
      <c r="J73" s="31">
        <f t="shared" ref="J73:X74" si="53">SUM(J74)</f>
        <v>1840</v>
      </c>
      <c r="K73" s="31">
        <f t="shared" si="4"/>
        <v>0</v>
      </c>
      <c r="L73" s="31">
        <f t="shared" si="53"/>
        <v>0</v>
      </c>
      <c r="M73" s="31">
        <f t="shared" si="53"/>
        <v>0</v>
      </c>
      <c r="N73" s="31">
        <f t="shared" si="53"/>
        <v>0</v>
      </c>
      <c r="O73" s="31">
        <f t="shared" si="53"/>
        <v>0</v>
      </c>
      <c r="P73" s="31">
        <f t="shared" si="53"/>
        <v>0</v>
      </c>
      <c r="Q73" s="31">
        <f t="shared" si="53"/>
        <v>1840</v>
      </c>
      <c r="R73" s="31">
        <f t="shared" si="53"/>
        <v>1840</v>
      </c>
      <c r="S73" s="31">
        <f t="shared" si="53"/>
        <v>1840</v>
      </c>
      <c r="T73" s="31">
        <f t="shared" si="53"/>
        <v>0</v>
      </c>
      <c r="U73" s="31">
        <f t="shared" si="53"/>
        <v>0</v>
      </c>
      <c r="V73" s="31">
        <f t="shared" si="53"/>
        <v>0</v>
      </c>
      <c r="W73" s="31">
        <f t="shared" si="53"/>
        <v>0</v>
      </c>
      <c r="X73" s="31">
        <f t="shared" si="53"/>
        <v>1840</v>
      </c>
      <c r="Y73" s="220">
        <f t="shared" si="40"/>
        <v>100</v>
      </c>
    </row>
    <row r="74" spans="1:25">
      <c r="A74" s="23" t="s">
        <v>120</v>
      </c>
      <c r="B74" s="23" t="s">
        <v>172</v>
      </c>
      <c r="C74" s="23" t="s">
        <v>130</v>
      </c>
      <c r="D74" s="23" t="s">
        <v>173</v>
      </c>
      <c r="E74" s="21" t="s">
        <v>166</v>
      </c>
      <c r="F74" s="21" t="s">
        <v>0</v>
      </c>
      <c r="G74" s="150" t="s">
        <v>0</v>
      </c>
      <c r="H74" s="21" t="s">
        <v>53</v>
      </c>
      <c r="I74" s="66">
        <f t="shared" si="2"/>
        <v>1840</v>
      </c>
      <c r="J74" s="66">
        <f t="shared" si="53"/>
        <v>1840</v>
      </c>
      <c r="K74" s="66">
        <f t="shared" si="4"/>
        <v>0</v>
      </c>
      <c r="L74" s="66">
        <f t="shared" si="53"/>
        <v>0</v>
      </c>
      <c r="M74" s="66">
        <f t="shared" si="53"/>
        <v>0</v>
      </c>
      <c r="N74" s="66">
        <f t="shared" si="53"/>
        <v>0</v>
      </c>
      <c r="O74" s="66">
        <f t="shared" si="53"/>
        <v>0</v>
      </c>
      <c r="P74" s="66">
        <f t="shared" si="53"/>
        <v>0</v>
      </c>
      <c r="Q74" s="66">
        <f t="shared" si="53"/>
        <v>1840</v>
      </c>
      <c r="R74" s="66">
        <f t="shared" si="53"/>
        <v>1840</v>
      </c>
      <c r="S74" s="66">
        <f t="shared" si="53"/>
        <v>1840</v>
      </c>
      <c r="T74" s="66">
        <f t="shared" si="53"/>
        <v>0</v>
      </c>
      <c r="U74" s="66">
        <f t="shared" si="53"/>
        <v>0</v>
      </c>
      <c r="V74" s="66">
        <f t="shared" si="53"/>
        <v>0</v>
      </c>
      <c r="W74" s="66">
        <f t="shared" si="53"/>
        <v>0</v>
      </c>
      <c r="X74" s="66">
        <f t="shared" si="53"/>
        <v>1840</v>
      </c>
      <c r="Y74" s="208">
        <f t="shared" si="40"/>
        <v>100</v>
      </c>
    </row>
    <row r="75" spans="1:25">
      <c r="A75" s="23" t="s">
        <v>120</v>
      </c>
      <c r="B75" s="23" t="s">
        <v>172</v>
      </c>
      <c r="C75" s="23" t="s">
        <v>130</v>
      </c>
      <c r="D75" s="23" t="s">
        <v>173</v>
      </c>
      <c r="E75" s="22">
        <v>8213</v>
      </c>
      <c r="F75" s="23"/>
      <c r="G75" s="128" t="s">
        <v>3345</v>
      </c>
      <c r="H75" s="32" t="s">
        <v>56</v>
      </c>
      <c r="I75" s="44">
        <f t="shared" ref="I75:I139" si="54">SUM(J75,K75,O75,P75)</f>
        <v>1840</v>
      </c>
      <c r="J75" s="44">
        <v>1840</v>
      </c>
      <c r="K75" s="44">
        <f t="shared" ref="K75:K139" si="55">SUM(L75,M75,N75)</f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4">
        <v>1840</v>
      </c>
      <c r="R75" s="44">
        <v>1840</v>
      </c>
      <c r="S75" s="44">
        <v>1840</v>
      </c>
      <c r="T75" s="44">
        <f t="shared" si="43"/>
        <v>0</v>
      </c>
      <c r="U75" s="44"/>
      <c r="V75" s="44"/>
      <c r="W75" s="44">
        <v>0</v>
      </c>
      <c r="X75" s="44">
        <f t="shared" si="44"/>
        <v>1840</v>
      </c>
      <c r="Y75" s="209">
        <f t="shared" si="40"/>
        <v>100</v>
      </c>
    </row>
    <row r="76" spans="1:25">
      <c r="A76" s="32" t="s">
        <v>0</v>
      </c>
      <c r="B76" s="32" t="s">
        <v>0</v>
      </c>
      <c r="C76" s="32" t="s">
        <v>0</v>
      </c>
      <c r="D76" s="32" t="s">
        <v>0</v>
      </c>
      <c r="E76" s="32" t="s">
        <v>0</v>
      </c>
      <c r="F76" s="32" t="s">
        <v>0</v>
      </c>
      <c r="G76" s="154" t="s">
        <v>0</v>
      </c>
      <c r="H76" s="30" t="s">
        <v>182</v>
      </c>
      <c r="I76" s="31">
        <f t="shared" si="54"/>
        <v>265111</v>
      </c>
      <c r="J76" s="31">
        <f t="shared" ref="J76:P76" si="56">SUM(J53,J70,J73)</f>
        <v>265111</v>
      </c>
      <c r="K76" s="31">
        <f t="shared" si="55"/>
        <v>0</v>
      </c>
      <c r="L76" s="31">
        <f t="shared" si="56"/>
        <v>0</v>
      </c>
      <c r="M76" s="31">
        <f t="shared" si="56"/>
        <v>0</v>
      </c>
      <c r="N76" s="31">
        <f t="shared" si="56"/>
        <v>0</v>
      </c>
      <c r="O76" s="31">
        <f t="shared" si="56"/>
        <v>0</v>
      </c>
      <c r="P76" s="31">
        <f t="shared" si="56"/>
        <v>0</v>
      </c>
      <c r="Q76" s="31">
        <f>SUM(Q53,Q70,Q73)</f>
        <v>275372</v>
      </c>
      <c r="R76" s="31">
        <f>SUM(R53,R70,R73)</f>
        <v>275372</v>
      </c>
      <c r="S76" s="31">
        <f>SUM(S53,S70,S73)</f>
        <v>231189</v>
      </c>
      <c r="T76" s="31">
        <f t="shared" ref="T76:X76" si="57">SUM(T53,T70,T73)</f>
        <v>44083</v>
      </c>
      <c r="U76" s="31">
        <f t="shared" si="57"/>
        <v>26281</v>
      </c>
      <c r="V76" s="31">
        <f t="shared" si="57"/>
        <v>17231</v>
      </c>
      <c r="W76" s="31">
        <f t="shared" si="57"/>
        <v>571</v>
      </c>
      <c r="X76" s="31">
        <f t="shared" si="57"/>
        <v>275272</v>
      </c>
      <c r="Y76" s="220">
        <f t="shared" si="40"/>
        <v>99.963685487268123</v>
      </c>
    </row>
    <row r="77" spans="1:25" ht="15" thickBot="1">
      <c r="A77" s="32" t="s">
        <v>0</v>
      </c>
      <c r="B77" s="32" t="s">
        <v>0</v>
      </c>
      <c r="C77" s="32" t="s">
        <v>0</v>
      </c>
      <c r="D77" s="32" t="s">
        <v>0</v>
      </c>
      <c r="E77" s="32" t="s">
        <v>0</v>
      </c>
      <c r="F77" s="32" t="s">
        <v>0</v>
      </c>
      <c r="G77" s="154" t="s">
        <v>0</v>
      </c>
      <c r="H77" s="21" t="s">
        <v>170</v>
      </c>
      <c r="I77" s="66">
        <f t="shared" si="54"/>
        <v>7</v>
      </c>
      <c r="J77" s="66">
        <v>7</v>
      </c>
      <c r="K77" s="66">
        <f t="shared" si="55"/>
        <v>0</v>
      </c>
      <c r="L77" s="66"/>
      <c r="M77" s="66"/>
      <c r="N77" s="66"/>
      <c r="O77" s="66" t="s">
        <v>0</v>
      </c>
      <c r="P77" s="66" t="s">
        <v>0</v>
      </c>
      <c r="Q77" s="66">
        <v>0</v>
      </c>
      <c r="R77" s="66"/>
      <c r="S77" s="66"/>
      <c r="T77" s="66"/>
      <c r="U77" s="66"/>
      <c r="V77" s="66"/>
      <c r="W77" s="66"/>
      <c r="X77" s="66"/>
      <c r="Y77" s="208">
        <v>0</v>
      </c>
    </row>
    <row r="78" spans="1:25" ht="41.4" thickBot="1">
      <c r="A78" s="252" t="s">
        <v>0</v>
      </c>
      <c r="B78" s="252" t="s">
        <v>0</v>
      </c>
      <c r="C78" s="252" t="s">
        <v>0</v>
      </c>
      <c r="D78" s="252" t="s">
        <v>0</v>
      </c>
      <c r="E78" s="252" t="s">
        <v>0</v>
      </c>
      <c r="F78" s="252" t="s">
        <v>0</v>
      </c>
      <c r="G78" s="258" t="s">
        <v>0</v>
      </c>
      <c r="H78" s="24" t="s">
        <v>72</v>
      </c>
      <c r="I78" s="1" t="s">
        <v>3093</v>
      </c>
      <c r="J78" s="1" t="s">
        <v>3130</v>
      </c>
      <c r="K78" s="1" t="s">
        <v>3</v>
      </c>
      <c r="L78" s="1" t="s">
        <v>4</v>
      </c>
      <c r="M78" s="1" t="s">
        <v>5</v>
      </c>
      <c r="N78" s="1" t="s">
        <v>6</v>
      </c>
      <c r="O78" s="1" t="s">
        <v>7</v>
      </c>
      <c r="P78" s="1" t="s">
        <v>8</v>
      </c>
      <c r="Q78" s="1" t="s">
        <v>3344</v>
      </c>
      <c r="R78" s="1" t="s">
        <v>3427</v>
      </c>
      <c r="S78" s="1" t="s">
        <v>3447</v>
      </c>
      <c r="T78" s="1" t="s">
        <v>3448</v>
      </c>
      <c r="U78" s="1" t="s">
        <v>3452</v>
      </c>
      <c r="V78" s="1" t="s">
        <v>3449</v>
      </c>
      <c r="W78" s="1" t="s">
        <v>3450</v>
      </c>
      <c r="X78" s="1" t="s">
        <v>3451</v>
      </c>
      <c r="Y78" s="216" t="s">
        <v>3385</v>
      </c>
    </row>
    <row r="79" spans="1:25">
      <c r="A79" s="253"/>
      <c r="B79" s="253"/>
      <c r="C79" s="253"/>
      <c r="D79" s="253"/>
      <c r="E79" s="253"/>
      <c r="F79" s="253"/>
      <c r="G79" s="259"/>
      <c r="H79" s="33" t="s">
        <v>0</v>
      </c>
      <c r="I79" s="45">
        <v>1</v>
      </c>
      <c r="J79" s="45">
        <v>3</v>
      </c>
      <c r="K79" s="45" t="s">
        <v>9</v>
      </c>
      <c r="L79" s="45">
        <v>5</v>
      </c>
      <c r="M79" s="45">
        <v>6</v>
      </c>
      <c r="N79" s="45">
        <v>7</v>
      </c>
      <c r="O79" s="45">
        <v>8</v>
      </c>
      <c r="P79" s="45">
        <v>9</v>
      </c>
      <c r="Q79" s="45">
        <v>1</v>
      </c>
      <c r="R79" s="45">
        <v>2</v>
      </c>
      <c r="S79" s="45">
        <v>3</v>
      </c>
      <c r="T79" s="45" t="s">
        <v>3453</v>
      </c>
      <c r="U79" s="45">
        <v>5</v>
      </c>
      <c r="V79" s="45">
        <v>6</v>
      </c>
      <c r="W79" s="45">
        <v>7</v>
      </c>
      <c r="X79" s="45" t="s">
        <v>3454</v>
      </c>
      <c r="Y79" s="276">
        <v>9</v>
      </c>
    </row>
    <row r="80" spans="1:25">
      <c r="A80" s="253"/>
      <c r="B80" s="253"/>
      <c r="C80" s="253"/>
      <c r="D80" s="253"/>
      <c r="E80" s="253"/>
      <c r="F80" s="253"/>
      <c r="G80" s="259"/>
      <c r="H80" s="34" t="s">
        <v>73</v>
      </c>
      <c r="I80" s="35">
        <f t="shared" si="54"/>
        <v>265111</v>
      </c>
      <c r="J80" s="35">
        <f t="shared" ref="J80:P80" si="58">SUM(J76)</f>
        <v>265111</v>
      </c>
      <c r="K80" s="35">
        <f t="shared" si="55"/>
        <v>0</v>
      </c>
      <c r="L80" s="35">
        <f t="shared" si="58"/>
        <v>0</v>
      </c>
      <c r="M80" s="35">
        <f t="shared" si="58"/>
        <v>0</v>
      </c>
      <c r="N80" s="35">
        <f t="shared" si="58"/>
        <v>0</v>
      </c>
      <c r="O80" s="35">
        <f t="shared" si="58"/>
        <v>0</v>
      </c>
      <c r="P80" s="35">
        <f t="shared" si="58"/>
        <v>0</v>
      </c>
      <c r="Q80" s="35">
        <f>SUM(Q76)</f>
        <v>275372</v>
      </c>
      <c r="R80" s="35">
        <f>SUM(R76)</f>
        <v>275372</v>
      </c>
      <c r="S80" s="35">
        <f>SUM(S76)</f>
        <v>231189</v>
      </c>
      <c r="T80" s="35">
        <f t="shared" ref="T80:X80" si="59">SUM(T76)</f>
        <v>44083</v>
      </c>
      <c r="U80" s="35">
        <f t="shared" si="59"/>
        <v>26281</v>
      </c>
      <c r="V80" s="35">
        <f t="shared" si="59"/>
        <v>17231</v>
      </c>
      <c r="W80" s="35">
        <f t="shared" si="59"/>
        <v>571</v>
      </c>
      <c r="X80" s="35">
        <f t="shared" si="59"/>
        <v>275272</v>
      </c>
      <c r="Y80" s="218">
        <f t="shared" ref="Y80:Y81" si="60">IF(R80=0,0,(X80/R80)*100)</f>
        <v>99.963685487268123</v>
      </c>
    </row>
    <row r="81" spans="1:25">
      <c r="A81" s="253"/>
      <c r="B81" s="253"/>
      <c r="C81" s="253"/>
      <c r="D81" s="253"/>
      <c r="E81" s="253"/>
      <c r="F81" s="253"/>
      <c r="G81" s="259"/>
      <c r="H81" s="36" t="s">
        <v>69</v>
      </c>
      <c r="I81" s="35">
        <f t="shared" si="54"/>
        <v>265111</v>
      </c>
      <c r="J81" s="35">
        <f t="shared" ref="J81:P81" si="61">SUM(J80)</f>
        <v>265111</v>
      </c>
      <c r="K81" s="35">
        <f t="shared" si="55"/>
        <v>0</v>
      </c>
      <c r="L81" s="35">
        <f t="shared" si="61"/>
        <v>0</v>
      </c>
      <c r="M81" s="35">
        <f t="shared" si="61"/>
        <v>0</v>
      </c>
      <c r="N81" s="35">
        <f t="shared" si="61"/>
        <v>0</v>
      </c>
      <c r="O81" s="35">
        <f t="shared" si="61"/>
        <v>0</v>
      </c>
      <c r="P81" s="35">
        <f t="shared" si="61"/>
        <v>0</v>
      </c>
      <c r="Q81" s="35">
        <f>SUM(Q80)</f>
        <v>275372</v>
      </c>
      <c r="R81" s="35">
        <f>SUM(R80)</f>
        <v>275372</v>
      </c>
      <c r="S81" s="35">
        <f>SUM(S80)</f>
        <v>231189</v>
      </c>
      <c r="T81" s="35">
        <f t="shared" ref="T81:X81" si="62">SUM(T80)</f>
        <v>44083</v>
      </c>
      <c r="U81" s="35">
        <f t="shared" si="62"/>
        <v>26281</v>
      </c>
      <c r="V81" s="35">
        <f t="shared" si="62"/>
        <v>17231</v>
      </c>
      <c r="W81" s="35">
        <f t="shared" si="62"/>
        <v>571</v>
      </c>
      <c r="X81" s="35">
        <f t="shared" si="62"/>
        <v>275272</v>
      </c>
      <c r="Y81" s="218">
        <f t="shared" si="60"/>
        <v>99.963685487268123</v>
      </c>
    </row>
    <row r="82" spans="1:25">
      <c r="A82" s="254"/>
      <c r="B82" s="254"/>
      <c r="C82" s="254"/>
      <c r="D82" s="254"/>
      <c r="E82" s="254"/>
      <c r="F82" s="254"/>
      <c r="G82" s="260"/>
    </row>
    <row r="83" spans="1:25">
      <c r="A83" s="32" t="s">
        <v>0</v>
      </c>
      <c r="B83" s="32" t="s">
        <v>0</v>
      </c>
      <c r="C83" s="32" t="s">
        <v>0</v>
      </c>
      <c r="D83" s="32" t="s">
        <v>0</v>
      </c>
      <c r="E83" s="32" t="s">
        <v>0</v>
      </c>
      <c r="F83" s="32" t="s">
        <v>0</v>
      </c>
      <c r="G83" s="154" t="s">
        <v>0</v>
      </c>
      <c r="H83" s="37" t="s">
        <v>0</v>
      </c>
      <c r="I83" s="37"/>
      <c r="J83" s="37"/>
      <c r="K83" s="37"/>
      <c r="L83" s="37" t="s">
        <v>0</v>
      </c>
      <c r="M83" s="37" t="s">
        <v>0</v>
      </c>
      <c r="N83" s="37" t="s">
        <v>0</v>
      </c>
      <c r="O83" s="37" t="s">
        <v>0</v>
      </c>
      <c r="P83" s="37" t="s">
        <v>0</v>
      </c>
      <c r="Q83" s="37"/>
      <c r="R83" s="37"/>
      <c r="S83" s="37"/>
      <c r="T83" s="37" t="s">
        <v>0</v>
      </c>
      <c r="U83" s="37" t="s">
        <v>0</v>
      </c>
      <c r="V83" s="37" t="s">
        <v>0</v>
      </c>
      <c r="W83" s="37" t="s">
        <v>0</v>
      </c>
      <c r="X83" s="37" t="s">
        <v>0</v>
      </c>
      <c r="Y83" s="219"/>
    </row>
    <row r="84" spans="1:25">
      <c r="A84" s="32" t="s">
        <v>0</v>
      </c>
      <c r="B84" s="32" t="s">
        <v>0</v>
      </c>
      <c r="C84" s="32" t="s">
        <v>0</v>
      </c>
      <c r="D84" s="32" t="s">
        <v>0</v>
      </c>
      <c r="E84" s="32" t="s">
        <v>0</v>
      </c>
      <c r="F84" s="32" t="s">
        <v>0</v>
      </c>
      <c r="G84" s="154" t="s">
        <v>0</v>
      </c>
      <c r="H84" s="30" t="s">
        <v>183</v>
      </c>
      <c r="I84" s="31">
        <f t="shared" si="54"/>
        <v>265111</v>
      </c>
      <c r="J84" s="31">
        <f t="shared" ref="J84:P84" si="63">SUM(J76)</f>
        <v>265111</v>
      </c>
      <c r="K84" s="31">
        <f t="shared" si="55"/>
        <v>0</v>
      </c>
      <c r="L84" s="31">
        <f t="shared" si="63"/>
        <v>0</v>
      </c>
      <c r="M84" s="31">
        <f t="shared" si="63"/>
        <v>0</v>
      </c>
      <c r="N84" s="31">
        <f t="shared" si="63"/>
        <v>0</v>
      </c>
      <c r="O84" s="31">
        <f t="shared" si="63"/>
        <v>0</v>
      </c>
      <c r="P84" s="31">
        <f t="shared" si="63"/>
        <v>0</v>
      </c>
      <c r="Q84" s="31">
        <f>SUM(Q76)</f>
        <v>275372</v>
      </c>
      <c r="R84" s="31">
        <f>SUM(R76)</f>
        <v>275372</v>
      </c>
      <c r="S84" s="31">
        <f>SUM(S76)</f>
        <v>231189</v>
      </c>
      <c r="T84" s="31">
        <f t="shared" ref="T84:X84" si="64">SUM(T76)</f>
        <v>44083</v>
      </c>
      <c r="U84" s="31">
        <f t="shared" si="64"/>
        <v>26281</v>
      </c>
      <c r="V84" s="31">
        <f t="shared" si="64"/>
        <v>17231</v>
      </c>
      <c r="W84" s="31">
        <f t="shared" si="64"/>
        <v>571</v>
      </c>
      <c r="X84" s="31">
        <f t="shared" si="64"/>
        <v>275272</v>
      </c>
      <c r="Y84" s="220">
        <f>IF(R84=0,0,(X84/R84)*100)</f>
        <v>99.963685487268123</v>
      </c>
    </row>
    <row r="85" spans="1:25">
      <c r="A85" s="32" t="s">
        <v>0</v>
      </c>
      <c r="B85" s="32" t="s">
        <v>0</v>
      </c>
      <c r="C85" s="32" t="s">
        <v>0</v>
      </c>
      <c r="D85" s="32" t="s">
        <v>0</v>
      </c>
      <c r="E85" s="32" t="s">
        <v>0</v>
      </c>
      <c r="F85" s="32" t="s">
        <v>0</v>
      </c>
      <c r="G85" s="154" t="s">
        <v>0</v>
      </c>
      <c r="H85" s="21" t="s">
        <v>170</v>
      </c>
      <c r="I85" s="66">
        <f t="shared" si="54"/>
        <v>7</v>
      </c>
      <c r="J85" s="66">
        <f t="shared" ref="J85:P85" si="65">J77</f>
        <v>7</v>
      </c>
      <c r="K85" s="66">
        <f t="shared" si="55"/>
        <v>0</v>
      </c>
      <c r="L85" s="66"/>
      <c r="M85" s="66"/>
      <c r="N85" s="66"/>
      <c r="O85" s="66" t="str">
        <f t="shared" si="65"/>
        <v/>
      </c>
      <c r="P85" s="66" t="str">
        <f t="shared" si="65"/>
        <v/>
      </c>
      <c r="Q85" s="66">
        <f>Q77</f>
        <v>0</v>
      </c>
      <c r="R85" s="66">
        <f>R77</f>
        <v>0</v>
      </c>
      <c r="S85" s="66">
        <f>S77</f>
        <v>0</v>
      </c>
      <c r="T85" s="66">
        <f t="shared" ref="T85:X85" si="66">T77</f>
        <v>0</v>
      </c>
      <c r="U85" s="66">
        <f t="shared" si="66"/>
        <v>0</v>
      </c>
      <c r="V85" s="66">
        <f t="shared" si="66"/>
        <v>0</v>
      </c>
      <c r="W85" s="66">
        <f t="shared" si="66"/>
        <v>0</v>
      </c>
      <c r="X85" s="66">
        <f t="shared" si="66"/>
        <v>0</v>
      </c>
      <c r="Y85" s="208">
        <v>0</v>
      </c>
    </row>
    <row r="86" spans="1:25">
      <c r="A86" s="32" t="s">
        <v>0</v>
      </c>
      <c r="B86" s="32" t="s">
        <v>0</v>
      </c>
      <c r="C86" s="32" t="s">
        <v>0</v>
      </c>
      <c r="D86" s="32" t="s">
        <v>0</v>
      </c>
      <c r="E86" s="32" t="s">
        <v>0</v>
      </c>
      <c r="F86" s="32" t="s">
        <v>0</v>
      </c>
      <c r="G86" s="154" t="s">
        <v>0</v>
      </c>
      <c r="H86" s="38" t="s">
        <v>0</v>
      </c>
      <c r="I86" s="39"/>
      <c r="J86" s="39"/>
      <c r="K86" s="39"/>
      <c r="L86" s="39" t="s">
        <v>0</v>
      </c>
      <c r="M86" s="39" t="s">
        <v>0</v>
      </c>
      <c r="N86" s="39" t="s">
        <v>0</v>
      </c>
      <c r="O86" s="39" t="s">
        <v>0</v>
      </c>
      <c r="P86" s="39" t="s">
        <v>0</v>
      </c>
      <c r="Q86" s="39"/>
      <c r="R86" s="39"/>
      <c r="S86" s="39"/>
      <c r="T86" s="39" t="s">
        <v>0</v>
      </c>
      <c r="U86" s="39" t="s">
        <v>0</v>
      </c>
      <c r="V86" s="39" t="s">
        <v>0</v>
      </c>
      <c r="W86" s="39" t="s">
        <v>0</v>
      </c>
      <c r="X86" s="39" t="s">
        <v>0</v>
      </c>
      <c r="Y86" s="221"/>
    </row>
    <row r="87" spans="1:25" ht="15" thickBot="1">
      <c r="A87" s="20" t="s">
        <v>120</v>
      </c>
      <c r="B87" s="20" t="s">
        <v>184</v>
      </c>
      <c r="C87" s="23" t="s">
        <v>0</v>
      </c>
      <c r="D87" s="23" t="s">
        <v>0</v>
      </c>
      <c r="E87" s="21" t="s">
        <v>0</v>
      </c>
      <c r="F87" s="21" t="s">
        <v>0</v>
      </c>
      <c r="G87" s="150" t="s">
        <v>0</v>
      </c>
      <c r="H87" s="21" t="s">
        <v>0</v>
      </c>
      <c r="I87" s="22"/>
      <c r="J87" s="22"/>
      <c r="K87" s="22"/>
      <c r="L87" s="22" t="s">
        <v>0</v>
      </c>
      <c r="M87" s="22" t="s">
        <v>0</v>
      </c>
      <c r="N87" s="22" t="s">
        <v>0</v>
      </c>
      <c r="O87" s="22" t="s">
        <v>0</v>
      </c>
      <c r="P87" s="22" t="s">
        <v>0</v>
      </c>
      <c r="Q87" s="22"/>
      <c r="R87" s="22"/>
      <c r="S87" s="22"/>
      <c r="T87" s="22" t="s">
        <v>0</v>
      </c>
      <c r="U87" s="22" t="s">
        <v>0</v>
      </c>
      <c r="V87" s="22" t="s">
        <v>0</v>
      </c>
      <c r="W87" s="22" t="s">
        <v>0</v>
      </c>
      <c r="X87" s="22" t="s">
        <v>0</v>
      </c>
      <c r="Y87" s="209"/>
    </row>
    <row r="88" spans="1:25" ht="41.4" thickBot="1">
      <c r="A88" s="24" t="s">
        <v>123</v>
      </c>
      <c r="B88" s="24" t="s">
        <v>124</v>
      </c>
      <c r="C88" s="24" t="s">
        <v>125</v>
      </c>
      <c r="D88" s="25" t="s">
        <v>0</v>
      </c>
      <c r="E88" s="24" t="s">
        <v>126</v>
      </c>
      <c r="F88" s="24" t="s">
        <v>127</v>
      </c>
      <c r="G88" s="151" t="s">
        <v>128</v>
      </c>
      <c r="H88" s="24" t="s">
        <v>1</v>
      </c>
      <c r="I88" s="1" t="s">
        <v>3093</v>
      </c>
      <c r="J88" s="1" t="s">
        <v>3130</v>
      </c>
      <c r="K88" s="1" t="s">
        <v>3</v>
      </c>
      <c r="L88" s="1" t="s">
        <v>4</v>
      </c>
      <c r="M88" s="1" t="s">
        <v>5</v>
      </c>
      <c r="N88" s="1" t="s">
        <v>6</v>
      </c>
      <c r="O88" s="1" t="s">
        <v>7</v>
      </c>
      <c r="P88" s="1" t="s">
        <v>8</v>
      </c>
      <c r="Q88" s="1" t="s">
        <v>3344</v>
      </c>
      <c r="R88" s="1" t="s">
        <v>3427</v>
      </c>
      <c r="S88" s="1" t="s">
        <v>3447</v>
      </c>
      <c r="T88" s="1" t="s">
        <v>3448</v>
      </c>
      <c r="U88" s="1" t="s">
        <v>3452</v>
      </c>
      <c r="V88" s="1" t="s">
        <v>3449</v>
      </c>
      <c r="W88" s="1" t="s">
        <v>3450</v>
      </c>
      <c r="X88" s="1" t="s">
        <v>3451</v>
      </c>
      <c r="Y88" s="216" t="s">
        <v>3385</v>
      </c>
    </row>
    <row r="89" spans="1:25">
      <c r="A89" s="26" t="s">
        <v>0</v>
      </c>
      <c r="B89" s="26" t="s">
        <v>0</v>
      </c>
      <c r="C89" s="26" t="s">
        <v>0</v>
      </c>
      <c r="D89" s="27" t="s">
        <v>0</v>
      </c>
      <c r="E89" s="27" t="s">
        <v>0</v>
      </c>
      <c r="F89" s="28" t="s">
        <v>0</v>
      </c>
      <c r="G89" s="152" t="s">
        <v>0</v>
      </c>
      <c r="H89" s="29" t="s">
        <v>0</v>
      </c>
      <c r="I89" s="45">
        <v>1</v>
      </c>
      <c r="J89" s="45">
        <v>3</v>
      </c>
      <c r="K89" s="45" t="s">
        <v>9</v>
      </c>
      <c r="L89" s="45">
        <v>5</v>
      </c>
      <c r="M89" s="45">
        <v>6</v>
      </c>
      <c r="N89" s="45">
        <v>7</v>
      </c>
      <c r="O89" s="45">
        <v>8</v>
      </c>
      <c r="P89" s="45">
        <v>9</v>
      </c>
      <c r="Q89" s="45">
        <v>1</v>
      </c>
      <c r="R89" s="45">
        <v>2</v>
      </c>
      <c r="S89" s="45">
        <v>3</v>
      </c>
      <c r="T89" s="45" t="s">
        <v>3453</v>
      </c>
      <c r="U89" s="45">
        <v>5</v>
      </c>
      <c r="V89" s="45">
        <v>6</v>
      </c>
      <c r="W89" s="45">
        <v>7</v>
      </c>
      <c r="X89" s="45" t="s">
        <v>3454</v>
      </c>
      <c r="Y89" s="276">
        <v>9</v>
      </c>
    </row>
    <row r="90" spans="1:25" ht="20.399999999999999">
      <c r="A90" s="20" t="s">
        <v>120</v>
      </c>
      <c r="B90" s="20" t="s">
        <v>184</v>
      </c>
      <c r="C90" s="23" t="s">
        <v>130</v>
      </c>
      <c r="D90" s="23" t="s">
        <v>185</v>
      </c>
      <c r="E90" s="21" t="s">
        <v>0</v>
      </c>
      <c r="F90" s="21" t="s">
        <v>0</v>
      </c>
      <c r="G90" s="150" t="s">
        <v>0</v>
      </c>
      <c r="H90" s="21" t="s">
        <v>186</v>
      </c>
      <c r="I90" s="22"/>
      <c r="J90" s="22"/>
      <c r="K90" s="22"/>
      <c r="L90" s="22" t="s">
        <v>0</v>
      </c>
      <c r="M90" s="22" t="s">
        <v>0</v>
      </c>
      <c r="N90" s="22" t="s">
        <v>0</v>
      </c>
      <c r="O90" s="22" t="s">
        <v>0</v>
      </c>
      <c r="P90" s="22" t="s">
        <v>0</v>
      </c>
      <c r="Q90" s="22"/>
      <c r="R90" s="22"/>
      <c r="S90" s="22"/>
      <c r="T90" s="22" t="s">
        <v>0</v>
      </c>
      <c r="U90" s="22" t="s">
        <v>0</v>
      </c>
      <c r="V90" s="22" t="s">
        <v>0</v>
      </c>
      <c r="W90" s="22" t="s">
        <v>0</v>
      </c>
      <c r="X90" s="22" t="s">
        <v>0</v>
      </c>
      <c r="Y90" s="209"/>
    </row>
    <row r="91" spans="1:25" s="142" customFormat="1" ht="20.399999999999999">
      <c r="A91" s="20" t="s">
        <v>0</v>
      </c>
      <c r="B91" s="20" t="s">
        <v>0</v>
      </c>
      <c r="C91" s="20" t="s">
        <v>0</v>
      </c>
      <c r="D91" s="21" t="s">
        <v>0</v>
      </c>
      <c r="E91" s="21" t="s">
        <v>0</v>
      </c>
      <c r="F91" s="21" t="s">
        <v>0</v>
      </c>
      <c r="G91" s="150" t="s">
        <v>0</v>
      </c>
      <c r="H91" s="30" t="s">
        <v>33</v>
      </c>
      <c r="I91" s="40">
        <f t="shared" si="54"/>
        <v>266600</v>
      </c>
      <c r="J91" s="40">
        <f t="shared" ref="J91:P91" si="67">SUM(J92,J99,J101)</f>
        <v>266600</v>
      </c>
      <c r="K91" s="40">
        <f t="shared" si="55"/>
        <v>0</v>
      </c>
      <c r="L91" s="40">
        <f t="shared" si="67"/>
        <v>0</v>
      </c>
      <c r="M91" s="40">
        <f t="shared" si="67"/>
        <v>0</v>
      </c>
      <c r="N91" s="40">
        <f t="shared" si="67"/>
        <v>0</v>
      </c>
      <c r="O91" s="40">
        <f t="shared" si="67"/>
        <v>0</v>
      </c>
      <c r="P91" s="40">
        <f t="shared" si="67"/>
        <v>0</v>
      </c>
      <c r="Q91" s="40">
        <f>SUM(Q92,Q99,Q101)</f>
        <v>300673</v>
      </c>
      <c r="R91" s="40">
        <f>SUM(R92,R99,R101)</f>
        <v>300673</v>
      </c>
      <c r="S91" s="40">
        <f>SUM(S92,S99,S101)</f>
        <v>232278</v>
      </c>
      <c r="T91" s="40">
        <f t="shared" ref="T91:X91" si="68">SUM(T92,T99,T101)</f>
        <v>68295</v>
      </c>
      <c r="U91" s="40">
        <f t="shared" si="68"/>
        <v>24474</v>
      </c>
      <c r="V91" s="40">
        <f t="shared" si="68"/>
        <v>22165</v>
      </c>
      <c r="W91" s="40">
        <f t="shared" si="68"/>
        <v>21656</v>
      </c>
      <c r="X91" s="40">
        <f t="shared" si="68"/>
        <v>300573</v>
      </c>
      <c r="Y91" s="207">
        <f t="shared" ref="Y91:Y116" si="69">IF(R91=0,0,(X91/R91)*100)</f>
        <v>99.966741277068436</v>
      </c>
    </row>
    <row r="92" spans="1:25">
      <c r="A92" s="23" t="s">
        <v>120</v>
      </c>
      <c r="B92" s="23" t="s">
        <v>184</v>
      </c>
      <c r="C92" s="23" t="s">
        <v>130</v>
      </c>
      <c r="D92" s="23" t="s">
        <v>185</v>
      </c>
      <c r="E92" s="21" t="s">
        <v>132</v>
      </c>
      <c r="F92" s="21" t="s">
        <v>0</v>
      </c>
      <c r="G92" s="150" t="s">
        <v>0</v>
      </c>
      <c r="H92" s="21" t="s">
        <v>11</v>
      </c>
      <c r="I92" s="66">
        <f t="shared" si="54"/>
        <v>228500</v>
      </c>
      <c r="J92" s="66">
        <f t="shared" ref="J92:P92" si="70">SUM(J93,J94)</f>
        <v>228500</v>
      </c>
      <c r="K92" s="66">
        <f t="shared" si="55"/>
        <v>0</v>
      </c>
      <c r="L92" s="66">
        <f t="shared" si="70"/>
        <v>0</v>
      </c>
      <c r="M92" s="66">
        <f t="shared" si="70"/>
        <v>0</v>
      </c>
      <c r="N92" s="66">
        <f t="shared" si="70"/>
        <v>0</v>
      </c>
      <c r="O92" s="66">
        <f t="shared" si="70"/>
        <v>0</v>
      </c>
      <c r="P92" s="66">
        <f t="shared" si="70"/>
        <v>0</v>
      </c>
      <c r="Q92" s="66">
        <f>SUM(Q93,Q94)</f>
        <v>259239</v>
      </c>
      <c r="R92" s="66">
        <f>SUM(R93,R94)</f>
        <v>259239</v>
      </c>
      <c r="S92" s="66">
        <f>SUM(S93,S94)</f>
        <v>199968</v>
      </c>
      <c r="T92" s="66">
        <f t="shared" ref="T92:X92" si="71">SUM(T93,T94)</f>
        <v>59271</v>
      </c>
      <c r="U92" s="66">
        <f t="shared" si="71"/>
        <v>21280</v>
      </c>
      <c r="V92" s="66">
        <f t="shared" si="71"/>
        <v>19000</v>
      </c>
      <c r="W92" s="66">
        <f t="shared" si="71"/>
        <v>18991</v>
      </c>
      <c r="X92" s="66">
        <f t="shared" si="71"/>
        <v>259239</v>
      </c>
      <c r="Y92" s="208">
        <f t="shared" si="69"/>
        <v>100</v>
      </c>
    </row>
    <row r="93" spans="1:25">
      <c r="A93" s="23" t="s">
        <v>120</v>
      </c>
      <c r="B93" s="23" t="s">
        <v>184</v>
      </c>
      <c r="C93" s="23" t="s">
        <v>130</v>
      </c>
      <c r="D93" s="23" t="s">
        <v>185</v>
      </c>
      <c r="E93" s="22">
        <v>6111</v>
      </c>
      <c r="F93" s="23"/>
      <c r="G93" s="128" t="s">
        <v>3345</v>
      </c>
      <c r="H93" s="32" t="s">
        <v>12</v>
      </c>
      <c r="I93" s="44">
        <f t="shared" si="54"/>
        <v>198000</v>
      </c>
      <c r="J93" s="44">
        <v>198000</v>
      </c>
      <c r="K93" s="44">
        <f t="shared" si="55"/>
        <v>0</v>
      </c>
      <c r="L93" s="44">
        <v>0</v>
      </c>
      <c r="M93" s="44">
        <v>0</v>
      </c>
      <c r="N93" s="44">
        <v>0</v>
      </c>
      <c r="O93" s="44">
        <v>0</v>
      </c>
      <c r="P93" s="44">
        <v>0</v>
      </c>
      <c r="Q93" s="44">
        <v>228491</v>
      </c>
      <c r="R93" s="44">
        <v>228491</v>
      </c>
      <c r="S93" s="44">
        <v>171900</v>
      </c>
      <c r="T93" s="44">
        <f t="shared" ref="T93:T115" si="72">U93+V93+W93</f>
        <v>56591</v>
      </c>
      <c r="U93" s="44">
        <v>18600</v>
      </c>
      <c r="V93" s="44">
        <v>19000</v>
      </c>
      <c r="W93" s="44">
        <v>18991</v>
      </c>
      <c r="X93" s="44">
        <f t="shared" ref="X93:X115" si="73">S93+T93</f>
        <v>228491</v>
      </c>
      <c r="Y93" s="209">
        <f t="shared" si="69"/>
        <v>100</v>
      </c>
    </row>
    <row r="94" spans="1:25">
      <c r="A94" s="20" t="s">
        <v>120</v>
      </c>
      <c r="B94" s="20" t="s">
        <v>184</v>
      </c>
      <c r="C94" s="20" t="s">
        <v>130</v>
      </c>
      <c r="D94" s="20" t="s">
        <v>185</v>
      </c>
      <c r="E94" s="20" t="s">
        <v>134</v>
      </c>
      <c r="F94" s="23" t="s">
        <v>0</v>
      </c>
      <c r="G94" s="154" t="s">
        <v>0</v>
      </c>
      <c r="H94" s="21" t="s">
        <v>13</v>
      </c>
      <c r="I94" s="66">
        <f t="shared" si="54"/>
        <v>30500</v>
      </c>
      <c r="J94" s="66">
        <f t="shared" ref="J94:P94" si="74">SUM(J95:J98)</f>
        <v>30500</v>
      </c>
      <c r="K94" s="66">
        <f t="shared" si="55"/>
        <v>0</v>
      </c>
      <c r="L94" s="66">
        <f t="shared" si="74"/>
        <v>0</v>
      </c>
      <c r="M94" s="66">
        <f t="shared" si="74"/>
        <v>0</v>
      </c>
      <c r="N94" s="66">
        <f t="shared" si="74"/>
        <v>0</v>
      </c>
      <c r="O94" s="66">
        <f t="shared" si="74"/>
        <v>0</v>
      </c>
      <c r="P94" s="66">
        <f t="shared" si="74"/>
        <v>0</v>
      </c>
      <c r="Q94" s="66">
        <f>SUM(Q95:Q98)</f>
        <v>30748</v>
      </c>
      <c r="R94" s="66">
        <f>SUM(R95:R98)</f>
        <v>30748</v>
      </c>
      <c r="S94" s="66">
        <f>SUM(S95:S98)</f>
        <v>28068</v>
      </c>
      <c r="T94" s="66">
        <f t="shared" ref="T94:X94" si="75">SUM(T95:T98)</f>
        <v>2680</v>
      </c>
      <c r="U94" s="66">
        <f t="shared" si="75"/>
        <v>2680</v>
      </c>
      <c r="V94" s="66">
        <f t="shared" si="75"/>
        <v>0</v>
      </c>
      <c r="W94" s="66">
        <f t="shared" si="75"/>
        <v>0</v>
      </c>
      <c r="X94" s="66">
        <f t="shared" si="75"/>
        <v>30748</v>
      </c>
      <c r="Y94" s="208">
        <f t="shared" si="69"/>
        <v>100</v>
      </c>
    </row>
    <row r="95" spans="1:25">
      <c r="A95" s="23" t="s">
        <v>120</v>
      </c>
      <c r="B95" s="23" t="s">
        <v>184</v>
      </c>
      <c r="C95" s="23" t="s">
        <v>130</v>
      </c>
      <c r="D95" s="23" t="s">
        <v>185</v>
      </c>
      <c r="E95" s="22">
        <v>6112</v>
      </c>
      <c r="F95" s="23" t="s">
        <v>187</v>
      </c>
      <c r="G95" s="128" t="s">
        <v>3345</v>
      </c>
      <c r="H95" s="32" t="s">
        <v>16</v>
      </c>
      <c r="I95" s="44">
        <f t="shared" si="54"/>
        <v>4500</v>
      </c>
      <c r="J95" s="44">
        <v>4500</v>
      </c>
      <c r="K95" s="44">
        <f t="shared" si="55"/>
        <v>0</v>
      </c>
      <c r="L95" s="44">
        <v>0</v>
      </c>
      <c r="M95" s="44">
        <v>0</v>
      </c>
      <c r="N95" s="44">
        <v>0</v>
      </c>
      <c r="O95" s="44">
        <v>0</v>
      </c>
      <c r="P95" s="44">
        <v>0</v>
      </c>
      <c r="Q95" s="44">
        <v>4500</v>
      </c>
      <c r="R95" s="44">
        <v>4500</v>
      </c>
      <c r="S95" s="44">
        <v>3879</v>
      </c>
      <c r="T95" s="44">
        <f t="shared" si="72"/>
        <v>621</v>
      </c>
      <c r="U95" s="44">
        <v>621</v>
      </c>
      <c r="V95" s="44">
        <v>0</v>
      </c>
      <c r="W95" s="44">
        <v>0</v>
      </c>
      <c r="X95" s="44">
        <f t="shared" si="73"/>
        <v>4500</v>
      </c>
      <c r="Y95" s="209">
        <f t="shared" si="69"/>
        <v>100</v>
      </c>
    </row>
    <row r="96" spans="1:25">
      <c r="A96" s="23" t="s">
        <v>120</v>
      </c>
      <c r="B96" s="23" t="s">
        <v>184</v>
      </c>
      <c r="C96" s="23" t="s">
        <v>130</v>
      </c>
      <c r="D96" s="23" t="s">
        <v>185</v>
      </c>
      <c r="E96" s="22">
        <v>6112</v>
      </c>
      <c r="F96" s="23" t="s">
        <v>188</v>
      </c>
      <c r="G96" s="128" t="s">
        <v>3345</v>
      </c>
      <c r="H96" s="32" t="s">
        <v>19</v>
      </c>
      <c r="I96" s="44">
        <f t="shared" si="54"/>
        <v>18000</v>
      </c>
      <c r="J96" s="44">
        <v>18000</v>
      </c>
      <c r="K96" s="44">
        <f t="shared" si="55"/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4">
        <v>18000</v>
      </c>
      <c r="R96" s="44">
        <v>18000</v>
      </c>
      <c r="S96" s="44">
        <v>15941</v>
      </c>
      <c r="T96" s="44">
        <f t="shared" si="72"/>
        <v>2059</v>
      </c>
      <c r="U96" s="44">
        <v>2059</v>
      </c>
      <c r="V96" s="44">
        <v>0</v>
      </c>
      <c r="W96" s="44">
        <v>0</v>
      </c>
      <c r="X96" s="44">
        <f t="shared" si="73"/>
        <v>18000</v>
      </c>
      <c r="Y96" s="209">
        <f t="shared" si="69"/>
        <v>100</v>
      </c>
    </row>
    <row r="97" spans="1:25">
      <c r="A97" s="23" t="s">
        <v>120</v>
      </c>
      <c r="B97" s="23" t="s">
        <v>184</v>
      </c>
      <c r="C97" s="23" t="s">
        <v>130</v>
      </c>
      <c r="D97" s="23" t="s">
        <v>185</v>
      </c>
      <c r="E97" s="22">
        <v>6112</v>
      </c>
      <c r="F97" s="23" t="s">
        <v>189</v>
      </c>
      <c r="G97" s="128" t="s">
        <v>3345</v>
      </c>
      <c r="H97" s="32" t="s">
        <v>17</v>
      </c>
      <c r="I97" s="44">
        <f t="shared" si="54"/>
        <v>4000</v>
      </c>
      <c r="J97" s="44">
        <v>4000</v>
      </c>
      <c r="K97" s="44">
        <f t="shared" si="55"/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4">
        <v>4248</v>
      </c>
      <c r="R97" s="44">
        <v>4248</v>
      </c>
      <c r="S97" s="44">
        <v>4248</v>
      </c>
      <c r="T97" s="44">
        <f t="shared" si="72"/>
        <v>0</v>
      </c>
      <c r="U97" s="44">
        <v>0</v>
      </c>
      <c r="V97" s="44">
        <v>0</v>
      </c>
      <c r="W97" s="44">
        <v>0</v>
      </c>
      <c r="X97" s="44">
        <f t="shared" si="73"/>
        <v>4248</v>
      </c>
      <c r="Y97" s="209">
        <f t="shared" si="69"/>
        <v>100</v>
      </c>
    </row>
    <row r="98" spans="1:25">
      <c r="A98" s="23" t="s">
        <v>120</v>
      </c>
      <c r="B98" s="23" t="s">
        <v>184</v>
      </c>
      <c r="C98" s="23" t="s">
        <v>130</v>
      </c>
      <c r="D98" s="23" t="s">
        <v>185</v>
      </c>
      <c r="E98" s="22">
        <v>6112</v>
      </c>
      <c r="F98" s="23" t="s">
        <v>190</v>
      </c>
      <c r="G98" s="128" t="s">
        <v>3345</v>
      </c>
      <c r="H98" s="32" t="s">
        <v>18</v>
      </c>
      <c r="I98" s="44">
        <f t="shared" si="54"/>
        <v>4000</v>
      </c>
      <c r="J98" s="44">
        <v>4000</v>
      </c>
      <c r="K98" s="44">
        <f t="shared" si="55"/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4000</v>
      </c>
      <c r="R98" s="44">
        <v>4000</v>
      </c>
      <c r="S98" s="44">
        <v>4000</v>
      </c>
      <c r="T98" s="44">
        <f t="shared" si="72"/>
        <v>0</v>
      </c>
      <c r="U98" s="44">
        <v>0</v>
      </c>
      <c r="V98" s="44">
        <v>0</v>
      </c>
      <c r="W98" s="44">
        <v>0</v>
      </c>
      <c r="X98" s="44">
        <f t="shared" si="73"/>
        <v>4000</v>
      </c>
      <c r="Y98" s="209">
        <f t="shared" si="69"/>
        <v>100</v>
      </c>
    </row>
    <row r="99" spans="1:25">
      <c r="A99" s="23" t="s">
        <v>120</v>
      </c>
      <c r="B99" s="23" t="s">
        <v>184</v>
      </c>
      <c r="C99" s="23" t="s">
        <v>130</v>
      </c>
      <c r="D99" s="23" t="s">
        <v>185</v>
      </c>
      <c r="E99" s="21" t="s">
        <v>139</v>
      </c>
      <c r="F99" s="21" t="s">
        <v>0</v>
      </c>
      <c r="G99" s="150" t="s">
        <v>0</v>
      </c>
      <c r="H99" s="21" t="s">
        <v>21</v>
      </c>
      <c r="I99" s="66">
        <f t="shared" si="54"/>
        <v>20400</v>
      </c>
      <c r="J99" s="66">
        <f t="shared" ref="J99:X99" si="76">SUM(J100)</f>
        <v>20400</v>
      </c>
      <c r="K99" s="66">
        <f t="shared" si="55"/>
        <v>0</v>
      </c>
      <c r="L99" s="66">
        <f t="shared" si="76"/>
        <v>0</v>
      </c>
      <c r="M99" s="66">
        <f t="shared" si="76"/>
        <v>0</v>
      </c>
      <c r="N99" s="66">
        <f t="shared" si="76"/>
        <v>0</v>
      </c>
      <c r="O99" s="66">
        <f t="shared" si="76"/>
        <v>0</v>
      </c>
      <c r="P99" s="66">
        <f t="shared" si="76"/>
        <v>0</v>
      </c>
      <c r="Q99" s="66">
        <f t="shared" si="76"/>
        <v>23608</v>
      </c>
      <c r="R99" s="66">
        <f t="shared" si="76"/>
        <v>23608</v>
      </c>
      <c r="S99" s="66">
        <f t="shared" si="76"/>
        <v>18775</v>
      </c>
      <c r="T99" s="66">
        <f t="shared" si="76"/>
        <v>4833</v>
      </c>
      <c r="U99" s="66">
        <f t="shared" si="76"/>
        <v>1633</v>
      </c>
      <c r="V99" s="66">
        <f t="shared" si="76"/>
        <v>1600</v>
      </c>
      <c r="W99" s="66">
        <f t="shared" si="76"/>
        <v>1600</v>
      </c>
      <c r="X99" s="66">
        <f t="shared" si="76"/>
        <v>23608</v>
      </c>
      <c r="Y99" s="208">
        <f t="shared" si="69"/>
        <v>100</v>
      </c>
    </row>
    <row r="100" spans="1:25">
      <c r="A100" s="23" t="s">
        <v>120</v>
      </c>
      <c r="B100" s="23" t="s">
        <v>184</v>
      </c>
      <c r="C100" s="23" t="s">
        <v>130</v>
      </c>
      <c r="D100" s="23" t="s">
        <v>185</v>
      </c>
      <c r="E100" s="22">
        <v>6121</v>
      </c>
      <c r="F100" s="23"/>
      <c r="G100" s="128" t="s">
        <v>3345</v>
      </c>
      <c r="H100" s="32" t="s">
        <v>22</v>
      </c>
      <c r="I100" s="44">
        <f t="shared" si="54"/>
        <v>20400</v>
      </c>
      <c r="J100" s="44">
        <v>20400</v>
      </c>
      <c r="K100" s="44">
        <f t="shared" si="55"/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23608</v>
      </c>
      <c r="R100" s="44">
        <v>23608</v>
      </c>
      <c r="S100" s="44">
        <v>18775</v>
      </c>
      <c r="T100" s="44">
        <f t="shared" si="72"/>
        <v>4833</v>
      </c>
      <c r="U100" s="44">
        <v>1633</v>
      </c>
      <c r="V100" s="44">
        <v>1600</v>
      </c>
      <c r="W100" s="44">
        <v>1600</v>
      </c>
      <c r="X100" s="44">
        <f t="shared" si="73"/>
        <v>23608</v>
      </c>
      <c r="Y100" s="209">
        <f t="shared" si="69"/>
        <v>100</v>
      </c>
    </row>
    <row r="101" spans="1:25">
      <c r="A101" s="23" t="s">
        <v>120</v>
      </c>
      <c r="B101" s="23" t="s">
        <v>184</v>
      </c>
      <c r="C101" s="23" t="s">
        <v>130</v>
      </c>
      <c r="D101" s="23" t="s">
        <v>185</v>
      </c>
      <c r="E101" s="21" t="s">
        <v>141</v>
      </c>
      <c r="F101" s="21" t="s">
        <v>0</v>
      </c>
      <c r="G101" s="150" t="s">
        <v>0</v>
      </c>
      <c r="H101" s="21" t="s">
        <v>23</v>
      </c>
      <c r="I101" s="66">
        <f t="shared" si="54"/>
        <v>17700</v>
      </c>
      <c r="J101" s="66">
        <f t="shared" ref="J101:P101" si="77">SUM(J102,J103)</f>
        <v>17700</v>
      </c>
      <c r="K101" s="66">
        <f t="shared" si="55"/>
        <v>0</v>
      </c>
      <c r="L101" s="66">
        <f t="shared" si="77"/>
        <v>0</v>
      </c>
      <c r="M101" s="66">
        <f t="shared" si="77"/>
        <v>0</v>
      </c>
      <c r="N101" s="66">
        <f t="shared" si="77"/>
        <v>0</v>
      </c>
      <c r="O101" s="66">
        <f t="shared" si="77"/>
        <v>0</v>
      </c>
      <c r="P101" s="66">
        <f t="shared" si="77"/>
        <v>0</v>
      </c>
      <c r="Q101" s="66">
        <f>SUM(Q102,Q103)</f>
        <v>17826</v>
      </c>
      <c r="R101" s="66">
        <f>SUM(R102,R103)</f>
        <v>17826</v>
      </c>
      <c r="S101" s="66">
        <f>SUM(S102,S103)</f>
        <v>13535</v>
      </c>
      <c r="T101" s="66">
        <f t="shared" ref="T101:X101" si="78">SUM(T102,T103)</f>
        <v>4191</v>
      </c>
      <c r="U101" s="66">
        <f t="shared" si="78"/>
        <v>1561</v>
      </c>
      <c r="V101" s="66">
        <f t="shared" si="78"/>
        <v>1565</v>
      </c>
      <c r="W101" s="66">
        <f t="shared" si="78"/>
        <v>1065</v>
      </c>
      <c r="X101" s="66">
        <f t="shared" si="78"/>
        <v>17726</v>
      </c>
      <c r="Y101" s="208">
        <f t="shared" si="69"/>
        <v>99.439021653764172</v>
      </c>
    </row>
    <row r="102" spans="1:25">
      <c r="A102" s="23" t="s">
        <v>120</v>
      </c>
      <c r="B102" s="23" t="s">
        <v>184</v>
      </c>
      <c r="C102" s="23" t="s">
        <v>130</v>
      </c>
      <c r="D102" s="23" t="s">
        <v>185</v>
      </c>
      <c r="E102" s="22">
        <v>6131</v>
      </c>
      <c r="F102" s="23"/>
      <c r="G102" s="128" t="s">
        <v>3345</v>
      </c>
      <c r="H102" s="32" t="s">
        <v>24</v>
      </c>
      <c r="I102" s="44">
        <f t="shared" si="54"/>
        <v>2000</v>
      </c>
      <c r="J102" s="44">
        <v>2000</v>
      </c>
      <c r="K102" s="44">
        <f t="shared" si="55"/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2000</v>
      </c>
      <c r="R102" s="44">
        <v>2000</v>
      </c>
      <c r="S102" s="44">
        <v>1000</v>
      </c>
      <c r="T102" s="44">
        <f t="shared" si="72"/>
        <v>1000</v>
      </c>
      <c r="U102" s="44">
        <v>500</v>
      </c>
      <c r="V102" s="44">
        <v>500</v>
      </c>
      <c r="W102" s="44">
        <v>0</v>
      </c>
      <c r="X102" s="44">
        <f t="shared" si="73"/>
        <v>2000</v>
      </c>
      <c r="Y102" s="209">
        <f t="shared" si="69"/>
        <v>100</v>
      </c>
    </row>
    <row r="103" spans="1:25">
      <c r="A103" s="20" t="s">
        <v>120</v>
      </c>
      <c r="B103" s="20" t="s">
        <v>184</v>
      </c>
      <c r="C103" s="20" t="s">
        <v>130</v>
      </c>
      <c r="D103" s="20" t="s">
        <v>185</v>
      </c>
      <c r="E103" s="20" t="s">
        <v>144</v>
      </c>
      <c r="F103" s="23" t="s">
        <v>0</v>
      </c>
      <c r="G103" s="154" t="s">
        <v>0</v>
      </c>
      <c r="H103" s="21" t="s">
        <v>32</v>
      </c>
      <c r="I103" s="66">
        <f t="shared" si="54"/>
        <v>15700</v>
      </c>
      <c r="J103" s="66">
        <f t="shared" ref="J103:P103" si="79">SUM(J104:J106)</f>
        <v>15700</v>
      </c>
      <c r="K103" s="66">
        <f t="shared" si="55"/>
        <v>0</v>
      </c>
      <c r="L103" s="66">
        <f t="shared" si="79"/>
        <v>0</v>
      </c>
      <c r="M103" s="66">
        <f t="shared" si="79"/>
        <v>0</v>
      </c>
      <c r="N103" s="66">
        <f t="shared" si="79"/>
        <v>0</v>
      </c>
      <c r="O103" s="66">
        <f t="shared" si="79"/>
        <v>0</v>
      </c>
      <c r="P103" s="66">
        <f t="shared" si="79"/>
        <v>0</v>
      </c>
      <c r="Q103" s="66">
        <f>SUM(Q104:Q106)</f>
        <v>15826</v>
      </c>
      <c r="R103" s="66">
        <f>SUM(R104:R106)</f>
        <v>15826</v>
      </c>
      <c r="S103" s="66">
        <f>SUM(S104:S106)</f>
        <v>12535</v>
      </c>
      <c r="T103" s="66">
        <f t="shared" ref="T103:X103" si="80">SUM(T104:T106)</f>
        <v>3191</v>
      </c>
      <c r="U103" s="66">
        <f t="shared" si="80"/>
        <v>1061</v>
      </c>
      <c r="V103" s="66">
        <f t="shared" si="80"/>
        <v>1065</v>
      </c>
      <c r="W103" s="66">
        <f t="shared" si="80"/>
        <v>1065</v>
      </c>
      <c r="X103" s="66">
        <f t="shared" si="80"/>
        <v>15726</v>
      </c>
      <c r="Y103" s="208">
        <f t="shared" si="69"/>
        <v>99.368128396309871</v>
      </c>
    </row>
    <row r="104" spans="1:25">
      <c r="A104" s="23" t="s">
        <v>120</v>
      </c>
      <c r="B104" s="23" t="s">
        <v>184</v>
      </c>
      <c r="C104" s="23" t="s">
        <v>130</v>
      </c>
      <c r="D104" s="23" t="s">
        <v>185</v>
      </c>
      <c r="E104" s="22">
        <v>6139</v>
      </c>
      <c r="F104" s="23"/>
      <c r="G104" s="128" t="s">
        <v>3345</v>
      </c>
      <c r="H104" s="32" t="s">
        <v>32</v>
      </c>
      <c r="I104" s="44">
        <f t="shared" si="54"/>
        <v>15000</v>
      </c>
      <c r="J104" s="44">
        <v>15000</v>
      </c>
      <c r="K104" s="44">
        <f t="shared" si="55"/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15000</v>
      </c>
      <c r="R104" s="44">
        <v>15000</v>
      </c>
      <c r="S104" s="44">
        <v>12000</v>
      </c>
      <c r="T104" s="44">
        <f t="shared" si="72"/>
        <v>3000</v>
      </c>
      <c r="U104" s="44">
        <v>1000</v>
      </c>
      <c r="V104" s="44">
        <v>1000</v>
      </c>
      <c r="W104" s="44">
        <v>1000</v>
      </c>
      <c r="X104" s="44">
        <f t="shared" si="73"/>
        <v>15000</v>
      </c>
      <c r="Y104" s="209">
        <f t="shared" si="69"/>
        <v>100</v>
      </c>
    </row>
    <row r="105" spans="1:25">
      <c r="A105" s="23" t="s">
        <v>120</v>
      </c>
      <c r="B105" s="23" t="s">
        <v>184</v>
      </c>
      <c r="C105" s="23" t="s">
        <v>130</v>
      </c>
      <c r="D105" s="23" t="s">
        <v>185</v>
      </c>
      <c r="E105" s="22">
        <v>6139</v>
      </c>
      <c r="F105" s="23" t="s">
        <v>191</v>
      </c>
      <c r="G105" s="128" t="s">
        <v>3345</v>
      </c>
      <c r="H105" s="32" t="s">
        <v>152</v>
      </c>
      <c r="I105" s="44">
        <f t="shared" si="54"/>
        <v>600</v>
      </c>
      <c r="J105" s="44">
        <v>600</v>
      </c>
      <c r="K105" s="44">
        <f t="shared" si="55"/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726</v>
      </c>
      <c r="R105" s="44">
        <v>726</v>
      </c>
      <c r="S105" s="44">
        <v>535</v>
      </c>
      <c r="T105" s="44">
        <f t="shared" si="72"/>
        <v>191</v>
      </c>
      <c r="U105" s="44">
        <v>61</v>
      </c>
      <c r="V105" s="44">
        <v>65</v>
      </c>
      <c r="W105" s="44">
        <v>65</v>
      </c>
      <c r="X105" s="44">
        <f t="shared" si="73"/>
        <v>726</v>
      </c>
      <c r="Y105" s="209">
        <f t="shared" si="69"/>
        <v>100</v>
      </c>
    </row>
    <row r="106" spans="1:25">
      <c r="A106" s="23" t="s">
        <v>120</v>
      </c>
      <c r="B106" s="23" t="s">
        <v>184</v>
      </c>
      <c r="C106" s="23" t="s">
        <v>130</v>
      </c>
      <c r="D106" s="23" t="s">
        <v>185</v>
      </c>
      <c r="E106" s="22">
        <v>6139</v>
      </c>
      <c r="F106" s="23" t="s">
        <v>192</v>
      </c>
      <c r="G106" s="128" t="s">
        <v>3345</v>
      </c>
      <c r="H106" s="32" t="s">
        <v>158</v>
      </c>
      <c r="I106" s="44">
        <f t="shared" si="54"/>
        <v>100</v>
      </c>
      <c r="J106" s="44">
        <v>100</v>
      </c>
      <c r="K106" s="44">
        <f t="shared" si="55"/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100</v>
      </c>
      <c r="R106" s="44">
        <v>100</v>
      </c>
      <c r="S106" s="44">
        <v>0</v>
      </c>
      <c r="T106" s="44">
        <f t="shared" si="72"/>
        <v>0</v>
      </c>
      <c r="U106" s="44">
        <v>0</v>
      </c>
      <c r="V106" s="44">
        <v>0</v>
      </c>
      <c r="W106" s="44">
        <v>0</v>
      </c>
      <c r="X106" s="44">
        <f t="shared" si="73"/>
        <v>0</v>
      </c>
      <c r="Y106" s="209">
        <f t="shared" si="69"/>
        <v>0</v>
      </c>
    </row>
    <row r="107" spans="1:25" s="142" customFormat="1" ht="20.399999999999999">
      <c r="A107" s="20" t="s">
        <v>0</v>
      </c>
      <c r="B107" s="20" t="s">
        <v>0</v>
      </c>
      <c r="C107" s="20" t="s">
        <v>0</v>
      </c>
      <c r="D107" s="21" t="s">
        <v>0</v>
      </c>
      <c r="E107" s="21" t="s">
        <v>0</v>
      </c>
      <c r="F107" s="21" t="s">
        <v>0</v>
      </c>
      <c r="G107" s="150" t="s">
        <v>0</v>
      </c>
      <c r="H107" s="30" t="s">
        <v>42</v>
      </c>
      <c r="I107" s="40">
        <f t="shared" si="54"/>
        <v>306400</v>
      </c>
      <c r="J107" s="40">
        <f t="shared" ref="J107:X107" si="81">SUM(J108)</f>
        <v>306400</v>
      </c>
      <c r="K107" s="40">
        <f t="shared" si="55"/>
        <v>0</v>
      </c>
      <c r="L107" s="40">
        <f t="shared" si="81"/>
        <v>0</v>
      </c>
      <c r="M107" s="40">
        <f t="shared" si="81"/>
        <v>0</v>
      </c>
      <c r="N107" s="40">
        <f t="shared" si="81"/>
        <v>0</v>
      </c>
      <c r="O107" s="40">
        <f t="shared" si="81"/>
        <v>0</v>
      </c>
      <c r="P107" s="40">
        <f t="shared" si="81"/>
        <v>0</v>
      </c>
      <c r="Q107" s="40">
        <f t="shared" si="81"/>
        <v>506400</v>
      </c>
      <c r="R107" s="40">
        <f t="shared" si="81"/>
        <v>506400</v>
      </c>
      <c r="S107" s="40">
        <f t="shared" si="81"/>
        <v>506300</v>
      </c>
      <c r="T107" s="40">
        <f t="shared" si="81"/>
        <v>0</v>
      </c>
      <c r="U107" s="40">
        <f t="shared" si="81"/>
        <v>0</v>
      </c>
      <c r="V107" s="40">
        <f t="shared" si="81"/>
        <v>0</v>
      </c>
      <c r="W107" s="40">
        <f t="shared" si="81"/>
        <v>0</v>
      </c>
      <c r="X107" s="40">
        <f t="shared" si="81"/>
        <v>506300</v>
      </c>
      <c r="Y107" s="207">
        <f t="shared" si="69"/>
        <v>99.980252764612956</v>
      </c>
    </row>
    <row r="108" spans="1:25">
      <c r="A108" s="23" t="s">
        <v>120</v>
      </c>
      <c r="B108" s="23" t="s">
        <v>184</v>
      </c>
      <c r="C108" s="23" t="s">
        <v>130</v>
      </c>
      <c r="D108" s="23" t="s">
        <v>185</v>
      </c>
      <c r="E108" s="21" t="s">
        <v>159</v>
      </c>
      <c r="F108" s="21" t="s">
        <v>0</v>
      </c>
      <c r="G108" s="150" t="s">
        <v>0</v>
      </c>
      <c r="H108" s="21" t="s">
        <v>34</v>
      </c>
      <c r="I108" s="66">
        <f t="shared" si="54"/>
        <v>306400</v>
      </c>
      <c r="J108" s="66">
        <f t="shared" ref="J108:P108" si="82">SUM(J109:J112)</f>
        <v>306400</v>
      </c>
      <c r="K108" s="66">
        <f t="shared" si="55"/>
        <v>0</v>
      </c>
      <c r="L108" s="66">
        <f t="shared" si="82"/>
        <v>0</v>
      </c>
      <c r="M108" s="66">
        <f t="shared" si="82"/>
        <v>0</v>
      </c>
      <c r="N108" s="66">
        <f t="shared" si="82"/>
        <v>0</v>
      </c>
      <c r="O108" s="66">
        <f t="shared" si="82"/>
        <v>0</v>
      </c>
      <c r="P108" s="66">
        <f t="shared" si="82"/>
        <v>0</v>
      </c>
      <c r="Q108" s="66">
        <f>SUM(Q109:Q112)</f>
        <v>506400</v>
      </c>
      <c r="R108" s="66">
        <f>SUM(R109:R112)</f>
        <v>506400</v>
      </c>
      <c r="S108" s="66">
        <f>SUM(S109:S112)</f>
        <v>506300</v>
      </c>
      <c r="T108" s="66">
        <f t="shared" ref="T108:X108" si="83">SUM(T109:T112)</f>
        <v>0</v>
      </c>
      <c r="U108" s="66">
        <f t="shared" si="83"/>
        <v>0</v>
      </c>
      <c r="V108" s="66">
        <f t="shared" si="83"/>
        <v>0</v>
      </c>
      <c r="W108" s="66">
        <f t="shared" si="83"/>
        <v>0</v>
      </c>
      <c r="X108" s="66">
        <f t="shared" si="83"/>
        <v>506300</v>
      </c>
      <c r="Y108" s="208">
        <f t="shared" si="69"/>
        <v>99.980252764612956</v>
      </c>
    </row>
    <row r="109" spans="1:25">
      <c r="A109" s="23" t="s">
        <v>120</v>
      </c>
      <c r="B109" s="23" t="s">
        <v>184</v>
      </c>
      <c r="C109" s="23" t="s">
        <v>130</v>
      </c>
      <c r="D109" s="23" t="s">
        <v>185</v>
      </c>
      <c r="E109" s="22">
        <v>6142</v>
      </c>
      <c r="F109" s="23"/>
      <c r="G109" s="128" t="s">
        <v>3345</v>
      </c>
      <c r="H109" s="32" t="s">
        <v>36</v>
      </c>
      <c r="I109" s="44">
        <f t="shared" si="54"/>
        <v>20000</v>
      </c>
      <c r="J109" s="44">
        <v>20000</v>
      </c>
      <c r="K109" s="44">
        <f t="shared" si="55"/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10000</v>
      </c>
      <c r="R109" s="44">
        <v>10000</v>
      </c>
      <c r="S109" s="44">
        <v>10000</v>
      </c>
      <c r="T109" s="44">
        <f t="shared" si="72"/>
        <v>0</v>
      </c>
      <c r="U109" s="44">
        <v>0</v>
      </c>
      <c r="V109" s="44">
        <v>0</v>
      </c>
      <c r="W109" s="44">
        <v>0</v>
      </c>
      <c r="X109" s="44">
        <f t="shared" si="73"/>
        <v>10000</v>
      </c>
      <c r="Y109" s="209">
        <f t="shared" si="69"/>
        <v>100</v>
      </c>
    </row>
    <row r="110" spans="1:25">
      <c r="A110" s="23">
        <v>10</v>
      </c>
      <c r="B110" s="23" t="s">
        <v>184</v>
      </c>
      <c r="C110" s="23" t="s">
        <v>130</v>
      </c>
      <c r="D110" s="23" t="s">
        <v>185</v>
      </c>
      <c r="E110" s="22">
        <v>6142</v>
      </c>
      <c r="F110" s="23" t="s">
        <v>3266</v>
      </c>
      <c r="G110" s="128" t="s">
        <v>3345</v>
      </c>
      <c r="H110" s="32" t="s">
        <v>3194</v>
      </c>
      <c r="I110" s="44">
        <f t="shared" si="54"/>
        <v>200000</v>
      </c>
      <c r="J110" s="44">
        <v>200000</v>
      </c>
      <c r="K110" s="44">
        <f t="shared" si="55"/>
        <v>0</v>
      </c>
      <c r="L110" s="44"/>
      <c r="M110" s="44"/>
      <c r="N110" s="44"/>
      <c r="O110" s="44"/>
      <c r="P110" s="44"/>
      <c r="Q110" s="44">
        <v>20000</v>
      </c>
      <c r="R110" s="44">
        <v>20000</v>
      </c>
      <c r="S110" s="44">
        <v>20000</v>
      </c>
      <c r="T110" s="44">
        <f t="shared" si="72"/>
        <v>0</v>
      </c>
      <c r="U110" s="44">
        <v>0</v>
      </c>
      <c r="V110" s="44">
        <v>0</v>
      </c>
      <c r="W110" s="44">
        <v>0</v>
      </c>
      <c r="X110" s="44">
        <f t="shared" si="73"/>
        <v>20000</v>
      </c>
      <c r="Y110" s="209">
        <f t="shared" si="69"/>
        <v>100</v>
      </c>
    </row>
    <row r="111" spans="1:25">
      <c r="A111" s="23" t="s">
        <v>120</v>
      </c>
      <c r="B111" s="23" t="s">
        <v>184</v>
      </c>
      <c r="C111" s="23" t="s">
        <v>130</v>
      </c>
      <c r="D111" s="23" t="s">
        <v>185</v>
      </c>
      <c r="E111" s="22">
        <v>6143</v>
      </c>
      <c r="F111" s="23"/>
      <c r="G111" s="128" t="s">
        <v>3345</v>
      </c>
      <c r="H111" s="32" t="s">
        <v>37</v>
      </c>
      <c r="I111" s="44">
        <f t="shared" si="54"/>
        <v>86300</v>
      </c>
      <c r="J111" s="44">
        <v>86300</v>
      </c>
      <c r="K111" s="44">
        <f t="shared" si="55"/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476300</v>
      </c>
      <c r="R111" s="44">
        <v>476300</v>
      </c>
      <c r="S111" s="44">
        <v>476300</v>
      </c>
      <c r="T111" s="44">
        <f t="shared" si="72"/>
        <v>0</v>
      </c>
      <c r="U111" s="44">
        <v>0</v>
      </c>
      <c r="V111" s="44">
        <v>0</v>
      </c>
      <c r="W111" s="44">
        <v>0</v>
      </c>
      <c r="X111" s="44">
        <f t="shared" si="73"/>
        <v>476300</v>
      </c>
      <c r="Y111" s="209">
        <f t="shared" si="69"/>
        <v>100</v>
      </c>
    </row>
    <row r="112" spans="1:25">
      <c r="A112" s="23" t="s">
        <v>120</v>
      </c>
      <c r="B112" s="23" t="s">
        <v>184</v>
      </c>
      <c r="C112" s="23" t="s">
        <v>130</v>
      </c>
      <c r="D112" s="23" t="s">
        <v>185</v>
      </c>
      <c r="E112" s="22">
        <v>6148</v>
      </c>
      <c r="F112" s="23"/>
      <c r="G112" s="128" t="s">
        <v>3345</v>
      </c>
      <c r="H112" s="32" t="s">
        <v>41</v>
      </c>
      <c r="I112" s="44">
        <f t="shared" si="54"/>
        <v>100</v>
      </c>
      <c r="J112" s="44">
        <v>100</v>
      </c>
      <c r="K112" s="44">
        <f t="shared" si="55"/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100</v>
      </c>
      <c r="R112" s="44">
        <v>100</v>
      </c>
      <c r="S112" s="44">
        <v>0</v>
      </c>
      <c r="T112" s="44">
        <f t="shared" si="72"/>
        <v>0</v>
      </c>
      <c r="U112" s="44">
        <v>0</v>
      </c>
      <c r="V112" s="44">
        <v>0</v>
      </c>
      <c r="W112" s="44">
        <v>0</v>
      </c>
      <c r="X112" s="44">
        <f t="shared" si="73"/>
        <v>0</v>
      </c>
      <c r="Y112" s="209">
        <f t="shared" si="69"/>
        <v>0</v>
      </c>
    </row>
    <row r="113" spans="1:25" s="142" customFormat="1" ht="20.399999999999999">
      <c r="A113" s="20" t="s">
        <v>0</v>
      </c>
      <c r="B113" s="20" t="s">
        <v>0</v>
      </c>
      <c r="C113" s="20" t="s">
        <v>0</v>
      </c>
      <c r="D113" s="21" t="s">
        <v>0</v>
      </c>
      <c r="E113" s="21" t="s">
        <v>0</v>
      </c>
      <c r="F113" s="21" t="s">
        <v>0</v>
      </c>
      <c r="G113" s="150" t="s">
        <v>0</v>
      </c>
      <c r="H113" s="30" t="s">
        <v>60</v>
      </c>
      <c r="I113" s="40">
        <f t="shared" si="54"/>
        <v>3000</v>
      </c>
      <c r="J113" s="40">
        <f t="shared" ref="J113:X114" si="84">SUM(J114)</f>
        <v>3000</v>
      </c>
      <c r="K113" s="40">
        <f t="shared" si="55"/>
        <v>0</v>
      </c>
      <c r="L113" s="40">
        <f t="shared" si="84"/>
        <v>0</v>
      </c>
      <c r="M113" s="40">
        <f t="shared" si="84"/>
        <v>0</v>
      </c>
      <c r="N113" s="40">
        <f t="shared" si="84"/>
        <v>0</v>
      </c>
      <c r="O113" s="40">
        <f t="shared" si="84"/>
        <v>0</v>
      </c>
      <c r="P113" s="40">
        <f t="shared" si="84"/>
        <v>0</v>
      </c>
      <c r="Q113" s="40">
        <f t="shared" si="84"/>
        <v>3000</v>
      </c>
      <c r="R113" s="40">
        <f t="shared" si="84"/>
        <v>3000</v>
      </c>
      <c r="S113" s="40">
        <f t="shared" si="84"/>
        <v>0</v>
      </c>
      <c r="T113" s="40">
        <f t="shared" si="84"/>
        <v>3000</v>
      </c>
      <c r="U113" s="40">
        <f t="shared" si="84"/>
        <v>3000</v>
      </c>
      <c r="V113" s="40">
        <f t="shared" si="84"/>
        <v>0</v>
      </c>
      <c r="W113" s="40">
        <f t="shared" si="84"/>
        <v>0</v>
      </c>
      <c r="X113" s="40">
        <f t="shared" si="84"/>
        <v>3000</v>
      </c>
      <c r="Y113" s="207">
        <f t="shared" si="69"/>
        <v>100</v>
      </c>
    </row>
    <row r="114" spans="1:25">
      <c r="A114" s="23" t="s">
        <v>120</v>
      </c>
      <c r="B114" s="23" t="s">
        <v>184</v>
      </c>
      <c r="C114" s="23" t="s">
        <v>130</v>
      </c>
      <c r="D114" s="23" t="s">
        <v>185</v>
      </c>
      <c r="E114" s="21" t="s">
        <v>166</v>
      </c>
      <c r="F114" s="21" t="s">
        <v>0</v>
      </c>
      <c r="G114" s="150" t="s">
        <v>0</v>
      </c>
      <c r="H114" s="21" t="s">
        <v>53</v>
      </c>
      <c r="I114" s="66">
        <f t="shared" si="54"/>
        <v>3000</v>
      </c>
      <c r="J114" s="66">
        <f t="shared" si="84"/>
        <v>3000</v>
      </c>
      <c r="K114" s="66">
        <f t="shared" si="55"/>
        <v>0</v>
      </c>
      <c r="L114" s="66">
        <f t="shared" si="84"/>
        <v>0</v>
      </c>
      <c r="M114" s="66">
        <f t="shared" si="84"/>
        <v>0</v>
      </c>
      <c r="N114" s="66">
        <f t="shared" si="84"/>
        <v>0</v>
      </c>
      <c r="O114" s="66">
        <f t="shared" si="84"/>
        <v>0</v>
      </c>
      <c r="P114" s="66">
        <f t="shared" si="84"/>
        <v>0</v>
      </c>
      <c r="Q114" s="66">
        <f t="shared" si="84"/>
        <v>3000</v>
      </c>
      <c r="R114" s="66">
        <f t="shared" si="84"/>
        <v>3000</v>
      </c>
      <c r="S114" s="66">
        <f t="shared" si="84"/>
        <v>0</v>
      </c>
      <c r="T114" s="66">
        <f t="shared" si="84"/>
        <v>3000</v>
      </c>
      <c r="U114" s="66">
        <f t="shared" si="84"/>
        <v>3000</v>
      </c>
      <c r="V114" s="66">
        <f t="shared" si="84"/>
        <v>0</v>
      </c>
      <c r="W114" s="66">
        <f t="shared" si="84"/>
        <v>0</v>
      </c>
      <c r="X114" s="66">
        <f t="shared" si="84"/>
        <v>3000</v>
      </c>
      <c r="Y114" s="208">
        <f t="shared" si="69"/>
        <v>100</v>
      </c>
    </row>
    <row r="115" spans="1:25">
      <c r="A115" s="23" t="s">
        <v>120</v>
      </c>
      <c r="B115" s="23" t="s">
        <v>184</v>
      </c>
      <c r="C115" s="23" t="s">
        <v>130</v>
      </c>
      <c r="D115" s="23" t="s">
        <v>185</v>
      </c>
      <c r="E115" s="22">
        <v>8213</v>
      </c>
      <c r="F115" s="23"/>
      <c r="G115" s="128" t="s">
        <v>3345</v>
      </c>
      <c r="H115" s="32" t="s">
        <v>56</v>
      </c>
      <c r="I115" s="44">
        <f t="shared" si="54"/>
        <v>3000</v>
      </c>
      <c r="J115" s="44">
        <v>3000</v>
      </c>
      <c r="K115" s="44">
        <f t="shared" si="55"/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4">
        <v>3000</v>
      </c>
      <c r="R115" s="44">
        <v>3000</v>
      </c>
      <c r="S115" s="44">
        <v>0</v>
      </c>
      <c r="T115" s="44">
        <f t="shared" si="72"/>
        <v>3000</v>
      </c>
      <c r="U115" s="44">
        <v>3000</v>
      </c>
      <c r="V115" s="44">
        <v>0</v>
      </c>
      <c r="W115" s="44">
        <v>0</v>
      </c>
      <c r="X115" s="44">
        <f t="shared" si="73"/>
        <v>3000</v>
      </c>
      <c r="Y115" s="209">
        <f t="shared" si="69"/>
        <v>100</v>
      </c>
    </row>
    <row r="116" spans="1:25" ht="20.399999999999999">
      <c r="A116" s="32" t="s">
        <v>0</v>
      </c>
      <c r="B116" s="32" t="s">
        <v>0</v>
      </c>
      <c r="C116" s="32" t="s">
        <v>0</v>
      </c>
      <c r="D116" s="32" t="s">
        <v>0</v>
      </c>
      <c r="E116" s="32" t="s">
        <v>0</v>
      </c>
      <c r="F116" s="32" t="s">
        <v>0</v>
      </c>
      <c r="G116" s="154" t="s">
        <v>0</v>
      </c>
      <c r="H116" s="30" t="s">
        <v>194</v>
      </c>
      <c r="I116" s="31">
        <f t="shared" si="54"/>
        <v>576000</v>
      </c>
      <c r="J116" s="31">
        <f t="shared" ref="J116:P116" si="85">SUM(J91,J107,J113)</f>
        <v>576000</v>
      </c>
      <c r="K116" s="31">
        <f t="shared" si="55"/>
        <v>0</v>
      </c>
      <c r="L116" s="31">
        <f t="shared" si="85"/>
        <v>0</v>
      </c>
      <c r="M116" s="31">
        <f t="shared" si="85"/>
        <v>0</v>
      </c>
      <c r="N116" s="31">
        <f t="shared" si="85"/>
        <v>0</v>
      </c>
      <c r="O116" s="31">
        <f t="shared" si="85"/>
        <v>0</v>
      </c>
      <c r="P116" s="31">
        <f t="shared" si="85"/>
        <v>0</v>
      </c>
      <c r="Q116" s="31">
        <f>SUM(Q91,Q107,Q113)</f>
        <v>810073</v>
      </c>
      <c r="R116" s="31">
        <f>SUM(R91,R107,R113)</f>
        <v>810073</v>
      </c>
      <c r="S116" s="31">
        <f>SUM(S91,S107,S113)</f>
        <v>738578</v>
      </c>
      <c r="T116" s="31">
        <f t="shared" ref="T116:X116" si="86">SUM(T91,T107,T113)</f>
        <v>71295</v>
      </c>
      <c r="U116" s="31">
        <f t="shared" si="86"/>
        <v>27474</v>
      </c>
      <c r="V116" s="31">
        <f t="shared" si="86"/>
        <v>22165</v>
      </c>
      <c r="W116" s="31">
        <f t="shared" si="86"/>
        <v>21656</v>
      </c>
      <c r="X116" s="31">
        <f t="shared" si="86"/>
        <v>809873</v>
      </c>
      <c r="Y116" s="220">
        <f t="shared" si="69"/>
        <v>99.975310867045323</v>
      </c>
    </row>
    <row r="117" spans="1:25" ht="15" thickBot="1">
      <c r="A117" s="32" t="s">
        <v>0</v>
      </c>
      <c r="B117" s="32" t="s">
        <v>0</v>
      </c>
      <c r="C117" s="32" t="s">
        <v>0</v>
      </c>
      <c r="D117" s="32" t="s">
        <v>0</v>
      </c>
      <c r="E117" s="32" t="s">
        <v>0</v>
      </c>
      <c r="F117" s="32" t="s">
        <v>0</v>
      </c>
      <c r="G117" s="154" t="s">
        <v>0</v>
      </c>
      <c r="H117" s="21" t="s">
        <v>170</v>
      </c>
      <c r="I117" s="66">
        <f t="shared" si="54"/>
        <v>8</v>
      </c>
      <c r="J117" s="66">
        <v>8</v>
      </c>
      <c r="K117" s="66">
        <f t="shared" si="55"/>
        <v>0</v>
      </c>
      <c r="L117" s="66"/>
      <c r="M117" s="66"/>
      <c r="N117" s="66"/>
      <c r="O117" s="66" t="s">
        <v>0</v>
      </c>
      <c r="P117" s="66" t="s">
        <v>0</v>
      </c>
      <c r="Q117" s="66">
        <v>0</v>
      </c>
      <c r="R117" s="66"/>
      <c r="S117" s="66"/>
      <c r="T117" s="66"/>
      <c r="U117" s="66"/>
      <c r="V117" s="66"/>
      <c r="W117" s="66"/>
      <c r="X117" s="66"/>
      <c r="Y117" s="208">
        <v>0</v>
      </c>
    </row>
    <row r="118" spans="1:25" ht="41.4" thickBot="1">
      <c r="A118" s="252" t="s">
        <v>0</v>
      </c>
      <c r="B118" s="252" t="s">
        <v>0</v>
      </c>
      <c r="C118" s="252" t="s">
        <v>0</v>
      </c>
      <c r="D118" s="252" t="s">
        <v>0</v>
      </c>
      <c r="E118" s="252" t="s">
        <v>0</v>
      </c>
      <c r="F118" s="252" t="s">
        <v>0</v>
      </c>
      <c r="G118" s="258" t="s">
        <v>0</v>
      </c>
      <c r="H118" s="24" t="s">
        <v>72</v>
      </c>
      <c r="I118" s="1" t="s">
        <v>3093</v>
      </c>
      <c r="J118" s="1" t="s">
        <v>3130</v>
      </c>
      <c r="K118" s="1" t="s">
        <v>3</v>
      </c>
      <c r="L118" s="1" t="s">
        <v>4</v>
      </c>
      <c r="M118" s="1" t="s">
        <v>5</v>
      </c>
      <c r="N118" s="1" t="s">
        <v>6</v>
      </c>
      <c r="O118" s="1" t="s">
        <v>7</v>
      </c>
      <c r="P118" s="1" t="s">
        <v>8</v>
      </c>
      <c r="Q118" s="1" t="s">
        <v>3344</v>
      </c>
      <c r="R118" s="1" t="s">
        <v>3427</v>
      </c>
      <c r="S118" s="1" t="s">
        <v>3447</v>
      </c>
      <c r="T118" s="1" t="s">
        <v>3448</v>
      </c>
      <c r="U118" s="1" t="s">
        <v>3452</v>
      </c>
      <c r="V118" s="1" t="s">
        <v>3449</v>
      </c>
      <c r="W118" s="1" t="s">
        <v>3450</v>
      </c>
      <c r="X118" s="1" t="s">
        <v>3451</v>
      </c>
      <c r="Y118" s="216" t="s">
        <v>3385</v>
      </c>
    </row>
    <row r="119" spans="1:25">
      <c r="A119" s="253"/>
      <c r="B119" s="253"/>
      <c r="C119" s="253"/>
      <c r="D119" s="253"/>
      <c r="E119" s="253"/>
      <c r="F119" s="253"/>
      <c r="G119" s="259"/>
      <c r="H119" s="33" t="s">
        <v>0</v>
      </c>
      <c r="I119" s="45">
        <v>1</v>
      </c>
      <c r="J119" s="45">
        <v>3</v>
      </c>
      <c r="K119" s="45" t="s">
        <v>9</v>
      </c>
      <c r="L119" s="45">
        <v>5</v>
      </c>
      <c r="M119" s="45">
        <v>6</v>
      </c>
      <c r="N119" s="45">
        <v>7</v>
      </c>
      <c r="O119" s="45">
        <v>8</v>
      </c>
      <c r="P119" s="45">
        <v>9</v>
      </c>
      <c r="Q119" s="45">
        <v>1</v>
      </c>
      <c r="R119" s="45">
        <v>2</v>
      </c>
      <c r="S119" s="45">
        <v>3</v>
      </c>
      <c r="T119" s="45" t="s">
        <v>3453</v>
      </c>
      <c r="U119" s="45">
        <v>5</v>
      </c>
      <c r="V119" s="45">
        <v>6</v>
      </c>
      <c r="W119" s="45">
        <v>7</v>
      </c>
      <c r="X119" s="45" t="s">
        <v>3454</v>
      </c>
      <c r="Y119" s="276">
        <v>9</v>
      </c>
    </row>
    <row r="120" spans="1:25">
      <c r="A120" s="253"/>
      <c r="B120" s="253"/>
      <c r="C120" s="253"/>
      <c r="D120" s="253"/>
      <c r="E120" s="253"/>
      <c r="F120" s="253"/>
      <c r="G120" s="259"/>
      <c r="H120" s="34" t="s">
        <v>73</v>
      </c>
      <c r="I120" s="35">
        <f t="shared" si="54"/>
        <v>576000</v>
      </c>
      <c r="J120" s="35">
        <f t="shared" ref="J120:P120" si="87">SUM(J116)</f>
        <v>576000</v>
      </c>
      <c r="K120" s="35">
        <f t="shared" si="55"/>
        <v>0</v>
      </c>
      <c r="L120" s="35">
        <f t="shared" si="87"/>
        <v>0</v>
      </c>
      <c r="M120" s="35">
        <f t="shared" si="87"/>
        <v>0</v>
      </c>
      <c r="N120" s="35">
        <f t="shared" si="87"/>
        <v>0</v>
      </c>
      <c r="O120" s="35">
        <f t="shared" si="87"/>
        <v>0</v>
      </c>
      <c r="P120" s="35">
        <f t="shared" si="87"/>
        <v>0</v>
      </c>
      <c r="Q120" s="35">
        <f>SUM(Q116)</f>
        <v>810073</v>
      </c>
      <c r="R120" s="35">
        <f>SUM(R116)</f>
        <v>810073</v>
      </c>
      <c r="S120" s="35">
        <f>SUM(S116)</f>
        <v>738578</v>
      </c>
      <c r="T120" s="35">
        <f t="shared" ref="T120:X120" si="88">SUM(T116)</f>
        <v>71295</v>
      </c>
      <c r="U120" s="35">
        <f t="shared" si="88"/>
        <v>27474</v>
      </c>
      <c r="V120" s="35">
        <f t="shared" si="88"/>
        <v>22165</v>
      </c>
      <c r="W120" s="35">
        <f t="shared" si="88"/>
        <v>21656</v>
      </c>
      <c r="X120" s="35">
        <f t="shared" si="88"/>
        <v>809873</v>
      </c>
      <c r="Y120" s="218">
        <f t="shared" ref="Y120:Y121" si="89">IF(R120=0,0,(X120/R120)*100)</f>
        <v>99.975310867045323</v>
      </c>
    </row>
    <row r="121" spans="1:25">
      <c r="A121" s="253"/>
      <c r="B121" s="253"/>
      <c r="C121" s="253"/>
      <c r="D121" s="253"/>
      <c r="E121" s="253"/>
      <c r="F121" s="253"/>
      <c r="G121" s="259"/>
      <c r="H121" s="36" t="s">
        <v>69</v>
      </c>
      <c r="I121" s="35">
        <f t="shared" si="54"/>
        <v>576000</v>
      </c>
      <c r="J121" s="35">
        <f t="shared" ref="J121:P121" si="90">SUM(J120)</f>
        <v>576000</v>
      </c>
      <c r="K121" s="35">
        <f t="shared" si="55"/>
        <v>0</v>
      </c>
      <c r="L121" s="35">
        <f t="shared" si="90"/>
        <v>0</v>
      </c>
      <c r="M121" s="35">
        <f t="shared" si="90"/>
        <v>0</v>
      </c>
      <c r="N121" s="35">
        <f t="shared" si="90"/>
        <v>0</v>
      </c>
      <c r="O121" s="35">
        <f t="shared" si="90"/>
        <v>0</v>
      </c>
      <c r="P121" s="35">
        <f t="shared" si="90"/>
        <v>0</v>
      </c>
      <c r="Q121" s="35">
        <f>SUM(Q120)</f>
        <v>810073</v>
      </c>
      <c r="R121" s="35">
        <f>SUM(R120)</f>
        <v>810073</v>
      </c>
      <c r="S121" s="35">
        <f>SUM(S120)</f>
        <v>738578</v>
      </c>
      <c r="T121" s="35">
        <f t="shared" ref="T121:X121" si="91">SUM(T120)</f>
        <v>71295</v>
      </c>
      <c r="U121" s="35">
        <f t="shared" si="91"/>
        <v>27474</v>
      </c>
      <c r="V121" s="35">
        <f t="shared" si="91"/>
        <v>22165</v>
      </c>
      <c r="W121" s="35">
        <f t="shared" si="91"/>
        <v>21656</v>
      </c>
      <c r="X121" s="35">
        <f t="shared" si="91"/>
        <v>809873</v>
      </c>
      <c r="Y121" s="218">
        <f t="shared" si="89"/>
        <v>99.975310867045323</v>
      </c>
    </row>
    <row r="122" spans="1:25">
      <c r="A122" s="254"/>
      <c r="B122" s="254"/>
      <c r="C122" s="254"/>
      <c r="D122" s="254"/>
      <c r="E122" s="254"/>
      <c r="F122" s="254"/>
      <c r="G122" s="260"/>
    </row>
    <row r="123" spans="1:25">
      <c r="A123" s="32" t="s">
        <v>0</v>
      </c>
      <c r="B123" s="32" t="s">
        <v>0</v>
      </c>
      <c r="C123" s="32" t="s">
        <v>0</v>
      </c>
      <c r="D123" s="32" t="s">
        <v>0</v>
      </c>
      <c r="E123" s="32" t="s">
        <v>0</v>
      </c>
      <c r="F123" s="32" t="s">
        <v>0</v>
      </c>
      <c r="G123" s="154" t="s">
        <v>0</v>
      </c>
      <c r="H123" s="37" t="s">
        <v>0</v>
      </c>
      <c r="I123" s="37"/>
      <c r="J123" s="37"/>
      <c r="K123" s="37"/>
      <c r="L123" s="37" t="s">
        <v>0</v>
      </c>
      <c r="M123" s="37" t="s">
        <v>0</v>
      </c>
      <c r="N123" s="37" t="s">
        <v>0</v>
      </c>
      <c r="O123" s="37" t="s">
        <v>0</v>
      </c>
      <c r="P123" s="37" t="s">
        <v>0</v>
      </c>
      <c r="Q123" s="37"/>
      <c r="R123" s="37"/>
      <c r="S123" s="37"/>
      <c r="T123" s="37" t="s">
        <v>0</v>
      </c>
      <c r="U123" s="37" t="s">
        <v>0</v>
      </c>
      <c r="V123" s="37" t="s">
        <v>0</v>
      </c>
      <c r="W123" s="37" t="s">
        <v>0</v>
      </c>
      <c r="X123" s="37" t="s">
        <v>0</v>
      </c>
      <c r="Y123" s="219"/>
    </row>
    <row r="124" spans="1:25">
      <c r="A124" s="32" t="s">
        <v>0</v>
      </c>
      <c r="B124" s="32" t="s">
        <v>0</v>
      </c>
      <c r="C124" s="32" t="s">
        <v>0</v>
      </c>
      <c r="D124" s="32" t="s">
        <v>0</v>
      </c>
      <c r="E124" s="32" t="s">
        <v>0</v>
      </c>
      <c r="F124" s="32" t="s">
        <v>0</v>
      </c>
      <c r="G124" s="154" t="s">
        <v>0</v>
      </c>
      <c r="H124" s="30" t="s">
        <v>195</v>
      </c>
      <c r="I124" s="31">
        <f t="shared" si="54"/>
        <v>576000</v>
      </c>
      <c r="J124" s="31">
        <f t="shared" ref="J124:P124" si="92">SUM(J116)</f>
        <v>576000</v>
      </c>
      <c r="K124" s="31">
        <f t="shared" si="55"/>
        <v>0</v>
      </c>
      <c r="L124" s="31">
        <f t="shared" si="92"/>
        <v>0</v>
      </c>
      <c r="M124" s="31">
        <f t="shared" si="92"/>
        <v>0</v>
      </c>
      <c r="N124" s="31">
        <f t="shared" si="92"/>
        <v>0</v>
      </c>
      <c r="O124" s="31">
        <f t="shared" si="92"/>
        <v>0</v>
      </c>
      <c r="P124" s="31">
        <f t="shared" si="92"/>
        <v>0</v>
      </c>
      <c r="Q124" s="31">
        <f>SUM(Q116)</f>
        <v>810073</v>
      </c>
      <c r="R124" s="31">
        <f>SUM(R116)</f>
        <v>810073</v>
      </c>
      <c r="S124" s="31">
        <f>SUM(S116)</f>
        <v>738578</v>
      </c>
      <c r="T124" s="31">
        <f t="shared" ref="T124:X124" si="93">SUM(T116)</f>
        <v>71295</v>
      </c>
      <c r="U124" s="31">
        <f t="shared" si="93"/>
        <v>27474</v>
      </c>
      <c r="V124" s="31">
        <f t="shared" si="93"/>
        <v>22165</v>
      </c>
      <c r="W124" s="31">
        <f t="shared" si="93"/>
        <v>21656</v>
      </c>
      <c r="X124" s="31">
        <f t="shared" si="93"/>
        <v>809873</v>
      </c>
      <c r="Y124" s="220">
        <f>IF(R124=0,0,(X124/R124)*100)</f>
        <v>99.975310867045323</v>
      </c>
    </row>
    <row r="125" spans="1:25">
      <c r="A125" s="32" t="s">
        <v>0</v>
      </c>
      <c r="B125" s="32" t="s">
        <v>0</v>
      </c>
      <c r="C125" s="32" t="s">
        <v>0</v>
      </c>
      <c r="D125" s="32" t="s">
        <v>0</v>
      </c>
      <c r="E125" s="32" t="s">
        <v>0</v>
      </c>
      <c r="F125" s="32" t="s">
        <v>0</v>
      </c>
      <c r="G125" s="154" t="s">
        <v>0</v>
      </c>
      <c r="H125" s="21" t="s">
        <v>170</v>
      </c>
      <c r="I125" s="66">
        <f t="shared" si="54"/>
        <v>8</v>
      </c>
      <c r="J125" s="66">
        <f t="shared" ref="J125:P125" si="94">J117</f>
        <v>8</v>
      </c>
      <c r="K125" s="66">
        <f t="shared" si="55"/>
        <v>0</v>
      </c>
      <c r="L125" s="66"/>
      <c r="M125" s="66"/>
      <c r="N125" s="66"/>
      <c r="O125" s="66" t="str">
        <f t="shared" si="94"/>
        <v/>
      </c>
      <c r="P125" s="66" t="str">
        <f t="shared" si="94"/>
        <v/>
      </c>
      <c r="Q125" s="66">
        <f>Q117</f>
        <v>0</v>
      </c>
      <c r="R125" s="66">
        <f>R117</f>
        <v>0</v>
      </c>
      <c r="S125" s="66">
        <f>S117</f>
        <v>0</v>
      </c>
      <c r="T125" s="66">
        <f t="shared" ref="T125:X125" si="95">T117</f>
        <v>0</v>
      </c>
      <c r="U125" s="66">
        <f t="shared" si="95"/>
        <v>0</v>
      </c>
      <c r="V125" s="66">
        <f t="shared" si="95"/>
        <v>0</v>
      </c>
      <c r="W125" s="66">
        <f t="shared" si="95"/>
        <v>0</v>
      </c>
      <c r="X125" s="66">
        <f t="shared" si="95"/>
        <v>0</v>
      </c>
      <c r="Y125" s="208">
        <v>0</v>
      </c>
    </row>
    <row r="126" spans="1:25">
      <c r="A126" s="32" t="s">
        <v>0</v>
      </c>
      <c r="B126" s="32" t="s">
        <v>0</v>
      </c>
      <c r="C126" s="32" t="s">
        <v>0</v>
      </c>
      <c r="D126" s="32" t="s">
        <v>0</v>
      </c>
      <c r="E126" s="32" t="s">
        <v>0</v>
      </c>
      <c r="F126" s="32" t="s">
        <v>0</v>
      </c>
      <c r="G126" s="154" t="s">
        <v>0</v>
      </c>
      <c r="H126" s="38" t="s">
        <v>0</v>
      </c>
      <c r="I126" s="39"/>
      <c r="J126" s="39"/>
      <c r="K126" s="39"/>
      <c r="L126" s="39" t="s">
        <v>0</v>
      </c>
      <c r="M126" s="39" t="s">
        <v>0</v>
      </c>
      <c r="N126" s="39" t="s">
        <v>0</v>
      </c>
      <c r="O126" s="39" t="s">
        <v>0</v>
      </c>
      <c r="P126" s="39" t="s">
        <v>0</v>
      </c>
      <c r="Q126" s="39"/>
      <c r="R126" s="39"/>
      <c r="S126" s="39"/>
      <c r="T126" s="39" t="s">
        <v>0</v>
      </c>
      <c r="U126" s="39" t="s">
        <v>0</v>
      </c>
      <c r="V126" s="39" t="s">
        <v>0</v>
      </c>
      <c r="W126" s="39" t="s">
        <v>0</v>
      </c>
      <c r="X126" s="39" t="s">
        <v>0</v>
      </c>
      <c r="Y126" s="221"/>
    </row>
    <row r="127" spans="1:25">
      <c r="A127" s="32" t="s">
        <v>0</v>
      </c>
      <c r="B127" s="32" t="s">
        <v>0</v>
      </c>
      <c r="C127" s="32" t="s">
        <v>0</v>
      </c>
      <c r="D127" s="32" t="s">
        <v>0</v>
      </c>
      <c r="E127" s="32" t="s">
        <v>0</v>
      </c>
      <c r="F127" s="32" t="s">
        <v>0</v>
      </c>
      <c r="G127" s="154" t="s">
        <v>0</v>
      </c>
      <c r="H127" s="30" t="s">
        <v>196</v>
      </c>
      <c r="I127" s="40">
        <f t="shared" si="54"/>
        <v>3507466</v>
      </c>
      <c r="J127" s="40">
        <f t="shared" ref="J127:P127" si="96">SUM(J47,J84,J124)</f>
        <v>3507466</v>
      </c>
      <c r="K127" s="40">
        <f t="shared" si="55"/>
        <v>0</v>
      </c>
      <c r="L127" s="40">
        <f t="shared" si="96"/>
        <v>0</v>
      </c>
      <c r="M127" s="40">
        <f t="shared" si="96"/>
        <v>0</v>
      </c>
      <c r="N127" s="40">
        <f t="shared" si="96"/>
        <v>0</v>
      </c>
      <c r="O127" s="40">
        <f t="shared" si="96"/>
        <v>0</v>
      </c>
      <c r="P127" s="40">
        <f t="shared" si="96"/>
        <v>0</v>
      </c>
      <c r="Q127" s="40">
        <f>SUM(Q47,Q84,Q124)</f>
        <v>3851419</v>
      </c>
      <c r="R127" s="40">
        <f>SUM(R47,R84,R124)</f>
        <v>3851419</v>
      </c>
      <c r="S127" s="40">
        <f>SUM(S47,S84,S124)</f>
        <v>3064343</v>
      </c>
      <c r="T127" s="40">
        <f t="shared" ref="T127:X127" si="97">SUM(T47,T84,T124)</f>
        <v>786576</v>
      </c>
      <c r="U127" s="40">
        <f t="shared" si="97"/>
        <v>284463</v>
      </c>
      <c r="V127" s="40">
        <f t="shared" si="97"/>
        <v>266754</v>
      </c>
      <c r="W127" s="40">
        <f t="shared" si="97"/>
        <v>235359</v>
      </c>
      <c r="X127" s="40">
        <f t="shared" si="97"/>
        <v>3850919</v>
      </c>
      <c r="Y127" s="207">
        <f>IF(R127=0,0,(X127/R127)*100)</f>
        <v>99.987017771891345</v>
      </c>
    </row>
    <row r="128" spans="1:25">
      <c r="A128" s="32" t="s">
        <v>0</v>
      </c>
      <c r="B128" s="32" t="s">
        <v>0</v>
      </c>
      <c r="C128" s="32" t="s">
        <v>0</v>
      </c>
      <c r="D128" s="32" t="s">
        <v>0</v>
      </c>
      <c r="E128" s="32" t="s">
        <v>0</v>
      </c>
      <c r="F128" s="32" t="s">
        <v>0</v>
      </c>
      <c r="G128" s="154" t="s">
        <v>0</v>
      </c>
      <c r="H128" s="21" t="s">
        <v>197</v>
      </c>
      <c r="I128" s="66">
        <f t="shared" si="54"/>
        <v>44</v>
      </c>
      <c r="J128" s="66">
        <f>J48+J85+J125</f>
        <v>44</v>
      </c>
      <c r="K128" s="66">
        <f t="shared" si="55"/>
        <v>0</v>
      </c>
      <c r="L128" s="66"/>
      <c r="M128" s="66"/>
      <c r="N128" s="66"/>
      <c r="O128" s="66"/>
      <c r="P128" s="66"/>
      <c r="Q128" s="66">
        <f>Q48+Q85+Q125</f>
        <v>0</v>
      </c>
      <c r="R128" s="66">
        <f>R48+R85+R125</f>
        <v>0</v>
      </c>
      <c r="S128" s="66">
        <f>S48+S85+S125</f>
        <v>0</v>
      </c>
      <c r="T128" s="66">
        <f t="shared" ref="T128:X128" si="98">T48+T85+T125</f>
        <v>0</v>
      </c>
      <c r="U128" s="66">
        <f t="shared" si="98"/>
        <v>0</v>
      </c>
      <c r="V128" s="66">
        <f t="shared" si="98"/>
        <v>0</v>
      </c>
      <c r="W128" s="66">
        <f t="shared" si="98"/>
        <v>0</v>
      </c>
      <c r="X128" s="66">
        <f t="shared" si="98"/>
        <v>0</v>
      </c>
      <c r="Y128" s="208">
        <v>0</v>
      </c>
    </row>
    <row r="129" spans="1:25">
      <c r="A129" s="20" t="s">
        <v>10</v>
      </c>
      <c r="B129" s="21" t="s">
        <v>0</v>
      </c>
      <c r="C129" s="21" t="s">
        <v>0</v>
      </c>
      <c r="D129" s="21" t="s">
        <v>0</v>
      </c>
      <c r="E129" s="21" t="s">
        <v>0</v>
      </c>
      <c r="F129" s="21" t="s">
        <v>0</v>
      </c>
      <c r="G129" s="150" t="s">
        <v>0</v>
      </c>
      <c r="H129" s="21" t="s">
        <v>198</v>
      </c>
      <c r="I129" s="22"/>
      <c r="J129" s="22"/>
      <c r="K129" s="22"/>
      <c r="L129" s="22" t="s">
        <v>0</v>
      </c>
      <c r="M129" s="22" t="s">
        <v>0</v>
      </c>
      <c r="N129" s="22" t="s">
        <v>0</v>
      </c>
      <c r="O129" s="22" t="s">
        <v>0</v>
      </c>
      <c r="P129" s="22" t="s">
        <v>0</v>
      </c>
      <c r="Q129" s="22"/>
      <c r="R129" s="22"/>
      <c r="S129" s="22"/>
      <c r="T129" s="22" t="s">
        <v>0</v>
      </c>
      <c r="U129" s="22" t="s">
        <v>0</v>
      </c>
      <c r="V129" s="22" t="s">
        <v>0</v>
      </c>
      <c r="W129" s="22" t="s">
        <v>0</v>
      </c>
      <c r="X129" s="22" t="s">
        <v>0</v>
      </c>
      <c r="Y129" s="209"/>
    </row>
    <row r="130" spans="1:25" ht="15" thickBot="1">
      <c r="A130" s="20" t="s">
        <v>10</v>
      </c>
      <c r="B130" s="20" t="s">
        <v>122</v>
      </c>
      <c r="C130" s="23" t="s">
        <v>0</v>
      </c>
      <c r="D130" s="23" t="s">
        <v>0</v>
      </c>
      <c r="E130" s="21" t="s">
        <v>0</v>
      </c>
      <c r="F130" s="21" t="s">
        <v>0</v>
      </c>
      <c r="G130" s="150" t="s">
        <v>0</v>
      </c>
      <c r="H130" s="21" t="s">
        <v>0</v>
      </c>
      <c r="I130" s="22"/>
      <c r="J130" s="22"/>
      <c r="K130" s="22"/>
      <c r="L130" s="22" t="s">
        <v>0</v>
      </c>
      <c r="M130" s="22" t="s">
        <v>0</v>
      </c>
      <c r="N130" s="22" t="s">
        <v>0</v>
      </c>
      <c r="O130" s="22" t="s">
        <v>0</v>
      </c>
      <c r="P130" s="22" t="s">
        <v>0</v>
      </c>
      <c r="Q130" s="22"/>
      <c r="R130" s="22"/>
      <c r="S130" s="22"/>
      <c r="T130" s="22" t="s">
        <v>0</v>
      </c>
      <c r="U130" s="22" t="s">
        <v>0</v>
      </c>
      <c r="V130" s="22" t="s">
        <v>0</v>
      </c>
      <c r="W130" s="22" t="s">
        <v>0</v>
      </c>
      <c r="X130" s="22" t="s">
        <v>0</v>
      </c>
      <c r="Y130" s="209"/>
    </row>
    <row r="131" spans="1:25" ht="41.4" thickBot="1">
      <c r="A131" s="24" t="s">
        <v>123</v>
      </c>
      <c r="B131" s="24" t="s">
        <v>124</v>
      </c>
      <c r="C131" s="24" t="s">
        <v>125</v>
      </c>
      <c r="D131" s="25" t="s">
        <v>0</v>
      </c>
      <c r="E131" s="24" t="s">
        <v>126</v>
      </c>
      <c r="F131" s="24" t="s">
        <v>127</v>
      </c>
      <c r="G131" s="151" t="s">
        <v>128</v>
      </c>
      <c r="H131" s="24" t="s">
        <v>1</v>
      </c>
      <c r="I131" s="1" t="s">
        <v>3093</v>
      </c>
      <c r="J131" s="1" t="s">
        <v>3130</v>
      </c>
      <c r="K131" s="1" t="s">
        <v>3</v>
      </c>
      <c r="L131" s="1" t="s">
        <v>4</v>
      </c>
      <c r="M131" s="1" t="s">
        <v>5</v>
      </c>
      <c r="N131" s="1" t="s">
        <v>6</v>
      </c>
      <c r="O131" s="1" t="s">
        <v>7</v>
      </c>
      <c r="P131" s="1" t="s">
        <v>8</v>
      </c>
      <c r="Q131" s="1" t="s">
        <v>3344</v>
      </c>
      <c r="R131" s="1" t="s">
        <v>3427</v>
      </c>
      <c r="S131" s="1" t="s">
        <v>3447</v>
      </c>
      <c r="T131" s="1" t="s">
        <v>3448</v>
      </c>
      <c r="U131" s="1" t="s">
        <v>3452</v>
      </c>
      <c r="V131" s="1" t="s">
        <v>3449</v>
      </c>
      <c r="W131" s="1" t="s">
        <v>3450</v>
      </c>
      <c r="X131" s="1" t="s">
        <v>3451</v>
      </c>
      <c r="Y131" s="216" t="s">
        <v>3385</v>
      </c>
    </row>
    <row r="132" spans="1:25">
      <c r="A132" s="26" t="s">
        <v>0</v>
      </c>
      <c r="B132" s="26" t="s">
        <v>0</v>
      </c>
      <c r="C132" s="26" t="s">
        <v>0</v>
      </c>
      <c r="D132" s="27" t="s">
        <v>0</v>
      </c>
      <c r="E132" s="27" t="s">
        <v>0</v>
      </c>
      <c r="F132" s="28" t="s">
        <v>0</v>
      </c>
      <c r="G132" s="152" t="s">
        <v>0</v>
      </c>
      <c r="H132" s="29" t="s">
        <v>0</v>
      </c>
      <c r="I132" s="45">
        <v>1</v>
      </c>
      <c r="J132" s="45">
        <v>3</v>
      </c>
      <c r="K132" s="45" t="s">
        <v>9</v>
      </c>
      <c r="L132" s="45">
        <v>5</v>
      </c>
      <c r="M132" s="45">
        <v>6</v>
      </c>
      <c r="N132" s="45">
        <v>7</v>
      </c>
      <c r="O132" s="45">
        <v>8</v>
      </c>
      <c r="P132" s="45">
        <v>9</v>
      </c>
      <c r="Q132" s="45">
        <v>1</v>
      </c>
      <c r="R132" s="45">
        <v>2</v>
      </c>
      <c r="S132" s="45">
        <v>3</v>
      </c>
      <c r="T132" s="45" t="s">
        <v>3453</v>
      </c>
      <c r="U132" s="45">
        <v>5</v>
      </c>
      <c r="V132" s="45">
        <v>6</v>
      </c>
      <c r="W132" s="45">
        <v>7</v>
      </c>
      <c r="X132" s="45" t="s">
        <v>3454</v>
      </c>
      <c r="Y132" s="276">
        <v>9</v>
      </c>
    </row>
    <row r="133" spans="1:25" s="113" customFormat="1">
      <c r="A133" s="133" t="s">
        <v>10</v>
      </c>
      <c r="B133" s="133" t="s">
        <v>122</v>
      </c>
      <c r="C133" s="109" t="s">
        <v>130</v>
      </c>
      <c r="D133" s="109" t="s">
        <v>199</v>
      </c>
      <c r="E133" s="98" t="s">
        <v>0</v>
      </c>
      <c r="F133" s="98" t="s">
        <v>0</v>
      </c>
      <c r="G133" s="153" t="s">
        <v>0</v>
      </c>
      <c r="H133" s="98" t="s">
        <v>198</v>
      </c>
      <c r="I133" s="110"/>
      <c r="J133" s="110"/>
      <c r="K133" s="110"/>
      <c r="L133" s="110" t="s">
        <v>0</v>
      </c>
      <c r="M133" s="110" t="s">
        <v>0</v>
      </c>
      <c r="N133" s="110" t="s">
        <v>0</v>
      </c>
      <c r="O133" s="110" t="s">
        <v>0</v>
      </c>
      <c r="P133" s="110" t="s">
        <v>0</v>
      </c>
      <c r="Q133" s="110"/>
      <c r="R133" s="110"/>
      <c r="S133" s="110"/>
      <c r="T133" s="110" t="s">
        <v>0</v>
      </c>
      <c r="U133" s="110" t="s">
        <v>0</v>
      </c>
      <c r="V133" s="110" t="s">
        <v>0</v>
      </c>
      <c r="W133" s="110" t="s">
        <v>0</v>
      </c>
      <c r="X133" s="110" t="s">
        <v>0</v>
      </c>
      <c r="Y133" s="217"/>
    </row>
    <row r="134" spans="1:25" s="142" customFormat="1" ht="20.399999999999999">
      <c r="A134" s="20" t="s">
        <v>0</v>
      </c>
      <c r="B134" s="20" t="s">
        <v>0</v>
      </c>
      <c r="C134" s="20" t="s">
        <v>0</v>
      </c>
      <c r="D134" s="21" t="s">
        <v>0</v>
      </c>
      <c r="E134" s="21" t="s">
        <v>0</v>
      </c>
      <c r="F134" s="21" t="s">
        <v>0</v>
      </c>
      <c r="G134" s="150" t="s">
        <v>0</v>
      </c>
      <c r="H134" s="30" t="s">
        <v>33</v>
      </c>
      <c r="I134" s="40">
        <f t="shared" si="54"/>
        <v>377900</v>
      </c>
      <c r="J134" s="40">
        <f t="shared" ref="J134:P134" si="99">SUM(J135,J142,J144)</f>
        <v>377900</v>
      </c>
      <c r="K134" s="40">
        <f t="shared" si="55"/>
        <v>0</v>
      </c>
      <c r="L134" s="40">
        <f t="shared" si="99"/>
        <v>0</v>
      </c>
      <c r="M134" s="40">
        <f t="shared" si="99"/>
        <v>0</v>
      </c>
      <c r="N134" s="40">
        <f t="shared" si="99"/>
        <v>0</v>
      </c>
      <c r="O134" s="40">
        <f t="shared" si="99"/>
        <v>0</v>
      </c>
      <c r="P134" s="40">
        <f t="shared" si="99"/>
        <v>0</v>
      </c>
      <c r="Q134" s="40">
        <f>SUM(Q135,Q142,Q144)</f>
        <v>385668</v>
      </c>
      <c r="R134" s="40">
        <f>SUM(R135,R142,R144)</f>
        <v>385668</v>
      </c>
      <c r="S134" s="40">
        <f>SUM(S135,S142,S144)</f>
        <v>268367</v>
      </c>
      <c r="T134" s="40">
        <f t="shared" ref="T134:X134" si="100">SUM(T135,T142,T144)</f>
        <v>117301</v>
      </c>
      <c r="U134" s="40">
        <f t="shared" si="100"/>
        <v>37453</v>
      </c>
      <c r="V134" s="40">
        <f t="shared" si="100"/>
        <v>36032</v>
      </c>
      <c r="W134" s="40">
        <f t="shared" si="100"/>
        <v>43816</v>
      </c>
      <c r="X134" s="40">
        <f t="shared" si="100"/>
        <v>385668</v>
      </c>
      <c r="Y134" s="207">
        <f t="shared" ref="Y134:Y175" si="101">IF(R134=0,0,(X134/R134)*100)</f>
        <v>100</v>
      </c>
    </row>
    <row r="135" spans="1:25">
      <c r="A135" s="23" t="s">
        <v>10</v>
      </c>
      <c r="B135" s="23" t="s">
        <v>122</v>
      </c>
      <c r="C135" s="23" t="s">
        <v>130</v>
      </c>
      <c r="D135" s="23" t="s">
        <v>199</v>
      </c>
      <c r="E135" s="21" t="s">
        <v>132</v>
      </c>
      <c r="F135" s="21" t="s">
        <v>0</v>
      </c>
      <c r="G135" s="150" t="s">
        <v>0</v>
      </c>
      <c r="H135" s="21" t="s">
        <v>11</v>
      </c>
      <c r="I135" s="66">
        <f t="shared" si="54"/>
        <v>300627</v>
      </c>
      <c r="J135" s="66">
        <f t="shared" ref="J135:P135" si="102">SUM(J136,J137)</f>
        <v>300627</v>
      </c>
      <c r="K135" s="66">
        <f t="shared" si="55"/>
        <v>0</v>
      </c>
      <c r="L135" s="66">
        <f t="shared" si="102"/>
        <v>0</v>
      </c>
      <c r="M135" s="66">
        <f t="shared" si="102"/>
        <v>0</v>
      </c>
      <c r="N135" s="66">
        <f t="shared" si="102"/>
        <v>0</v>
      </c>
      <c r="O135" s="66">
        <f t="shared" si="102"/>
        <v>0</v>
      </c>
      <c r="P135" s="66">
        <f t="shared" si="102"/>
        <v>0</v>
      </c>
      <c r="Q135" s="66">
        <f>SUM(Q136,Q137)</f>
        <v>307987</v>
      </c>
      <c r="R135" s="66">
        <f>SUM(R136,R137)</f>
        <v>307987</v>
      </c>
      <c r="S135" s="66">
        <f>SUM(S136,S137)</f>
        <v>207398</v>
      </c>
      <c r="T135" s="66">
        <f t="shared" ref="T135:X135" si="103">SUM(T136,T137)</f>
        <v>100589</v>
      </c>
      <c r="U135" s="66">
        <f t="shared" si="103"/>
        <v>31353</v>
      </c>
      <c r="V135" s="66">
        <f t="shared" si="103"/>
        <v>30320</v>
      </c>
      <c r="W135" s="66">
        <f t="shared" si="103"/>
        <v>38916</v>
      </c>
      <c r="X135" s="66">
        <f t="shared" si="103"/>
        <v>307987</v>
      </c>
      <c r="Y135" s="208">
        <f t="shared" si="101"/>
        <v>100</v>
      </c>
    </row>
    <row r="136" spans="1:25">
      <c r="A136" s="23" t="s">
        <v>10</v>
      </c>
      <c r="B136" s="23" t="s">
        <v>122</v>
      </c>
      <c r="C136" s="23" t="s">
        <v>130</v>
      </c>
      <c r="D136" s="23" t="s">
        <v>199</v>
      </c>
      <c r="E136" s="22">
        <v>6111</v>
      </c>
      <c r="F136" s="23"/>
      <c r="G136" s="128" t="s">
        <v>3345</v>
      </c>
      <c r="H136" s="32" t="s">
        <v>12</v>
      </c>
      <c r="I136" s="44">
        <f t="shared" si="54"/>
        <v>269027</v>
      </c>
      <c r="J136" s="44">
        <v>269027</v>
      </c>
      <c r="K136" s="44">
        <f t="shared" si="55"/>
        <v>0</v>
      </c>
      <c r="L136" s="44">
        <v>0</v>
      </c>
      <c r="M136" s="44">
        <v>0</v>
      </c>
      <c r="N136" s="44">
        <v>0</v>
      </c>
      <c r="O136" s="44">
        <v>0</v>
      </c>
      <c r="P136" s="44">
        <v>0</v>
      </c>
      <c r="Q136" s="44">
        <v>276387</v>
      </c>
      <c r="R136" s="44">
        <v>276387</v>
      </c>
      <c r="S136" s="44">
        <v>177791</v>
      </c>
      <c r="T136" s="44">
        <f t="shared" ref="T136:T174" si="104">U136+V136+W136</f>
        <v>98596</v>
      </c>
      <c r="U136" s="44">
        <v>30000</v>
      </c>
      <c r="V136" s="44">
        <v>30000</v>
      </c>
      <c r="W136" s="44">
        <v>38596</v>
      </c>
      <c r="X136" s="44">
        <f t="shared" ref="X136:X174" si="105">S136+T136</f>
        <v>276387</v>
      </c>
      <c r="Y136" s="209">
        <f t="shared" si="101"/>
        <v>100</v>
      </c>
    </row>
    <row r="137" spans="1:25">
      <c r="A137" s="20" t="s">
        <v>10</v>
      </c>
      <c r="B137" s="20" t="s">
        <v>122</v>
      </c>
      <c r="C137" s="20" t="s">
        <v>130</v>
      </c>
      <c r="D137" s="20" t="s">
        <v>199</v>
      </c>
      <c r="E137" s="20" t="s">
        <v>134</v>
      </c>
      <c r="F137" s="23" t="s">
        <v>0</v>
      </c>
      <c r="G137" s="154" t="s">
        <v>0</v>
      </c>
      <c r="H137" s="21" t="s">
        <v>13</v>
      </c>
      <c r="I137" s="66">
        <f t="shared" si="54"/>
        <v>31600</v>
      </c>
      <c r="J137" s="66">
        <f t="shared" ref="J137:P137" si="106">SUM(J138:J141)</f>
        <v>31600</v>
      </c>
      <c r="K137" s="66">
        <f t="shared" si="55"/>
        <v>0</v>
      </c>
      <c r="L137" s="66">
        <f t="shared" si="106"/>
        <v>0</v>
      </c>
      <c r="M137" s="66">
        <f t="shared" si="106"/>
        <v>0</v>
      </c>
      <c r="N137" s="66">
        <f t="shared" si="106"/>
        <v>0</v>
      </c>
      <c r="O137" s="66">
        <f t="shared" si="106"/>
        <v>0</v>
      </c>
      <c r="P137" s="66">
        <f t="shared" si="106"/>
        <v>0</v>
      </c>
      <c r="Q137" s="66">
        <f>SUM(Q138:Q141)</f>
        <v>31600</v>
      </c>
      <c r="R137" s="66">
        <f>SUM(R138:R141)</f>
        <v>31600</v>
      </c>
      <c r="S137" s="66">
        <f>SUM(S138:S141)</f>
        <v>29607</v>
      </c>
      <c r="T137" s="66">
        <f t="shared" ref="T137:X137" si="107">SUM(T138:T141)</f>
        <v>1993</v>
      </c>
      <c r="U137" s="66">
        <f t="shared" si="107"/>
        <v>1353</v>
      </c>
      <c r="V137" s="66">
        <f t="shared" si="107"/>
        <v>320</v>
      </c>
      <c r="W137" s="66">
        <f t="shared" si="107"/>
        <v>320</v>
      </c>
      <c r="X137" s="66">
        <f t="shared" si="107"/>
        <v>31600</v>
      </c>
      <c r="Y137" s="208">
        <f t="shared" si="101"/>
        <v>100</v>
      </c>
    </row>
    <row r="138" spans="1:25">
      <c r="A138" s="23" t="s">
        <v>10</v>
      </c>
      <c r="B138" s="23" t="s">
        <v>122</v>
      </c>
      <c r="C138" s="23" t="s">
        <v>130</v>
      </c>
      <c r="D138" s="23" t="s">
        <v>199</v>
      </c>
      <c r="E138" s="22">
        <v>6112</v>
      </c>
      <c r="F138" s="23" t="s">
        <v>200</v>
      </c>
      <c r="G138" s="128" t="s">
        <v>3345</v>
      </c>
      <c r="H138" s="32" t="s">
        <v>16</v>
      </c>
      <c r="I138" s="44">
        <f t="shared" si="54"/>
        <v>4600</v>
      </c>
      <c r="J138" s="44">
        <v>4600</v>
      </c>
      <c r="K138" s="44">
        <f t="shared" si="55"/>
        <v>0</v>
      </c>
      <c r="L138" s="44">
        <v>0</v>
      </c>
      <c r="M138" s="44">
        <v>0</v>
      </c>
      <c r="N138" s="44">
        <v>0</v>
      </c>
      <c r="O138" s="44">
        <v>0</v>
      </c>
      <c r="P138" s="44">
        <v>0</v>
      </c>
      <c r="Q138" s="44">
        <v>4600</v>
      </c>
      <c r="R138" s="44">
        <v>4600</v>
      </c>
      <c r="S138" s="44">
        <v>2607</v>
      </c>
      <c r="T138" s="44">
        <f t="shared" si="104"/>
        <v>1993</v>
      </c>
      <c r="U138" s="44">
        <v>1353</v>
      </c>
      <c r="V138" s="44">
        <v>320</v>
      </c>
      <c r="W138" s="44">
        <v>320</v>
      </c>
      <c r="X138" s="44">
        <f t="shared" si="105"/>
        <v>4600</v>
      </c>
      <c r="Y138" s="209">
        <f t="shared" si="101"/>
        <v>100</v>
      </c>
    </row>
    <row r="139" spans="1:25">
      <c r="A139" s="23" t="s">
        <v>10</v>
      </c>
      <c r="B139" s="23" t="s">
        <v>122</v>
      </c>
      <c r="C139" s="23" t="s">
        <v>130</v>
      </c>
      <c r="D139" s="23" t="s">
        <v>199</v>
      </c>
      <c r="E139" s="22">
        <v>6112</v>
      </c>
      <c r="F139" s="23" t="s">
        <v>201</v>
      </c>
      <c r="G139" s="128" t="s">
        <v>3345</v>
      </c>
      <c r="H139" s="32" t="s">
        <v>19</v>
      </c>
      <c r="I139" s="44">
        <f t="shared" si="54"/>
        <v>19000</v>
      </c>
      <c r="J139" s="44">
        <v>19000</v>
      </c>
      <c r="K139" s="44">
        <f t="shared" si="55"/>
        <v>0</v>
      </c>
      <c r="L139" s="44">
        <v>0</v>
      </c>
      <c r="M139" s="44">
        <v>0</v>
      </c>
      <c r="N139" s="44">
        <v>0</v>
      </c>
      <c r="O139" s="44">
        <v>0</v>
      </c>
      <c r="P139" s="44">
        <v>0</v>
      </c>
      <c r="Q139" s="44">
        <v>19000</v>
      </c>
      <c r="R139" s="44">
        <v>19000</v>
      </c>
      <c r="S139" s="44">
        <v>19000</v>
      </c>
      <c r="T139" s="44">
        <f>U139+V139+W139</f>
        <v>0</v>
      </c>
      <c r="U139" s="44">
        <v>0</v>
      </c>
      <c r="V139" s="44">
        <v>0</v>
      </c>
      <c r="W139" s="44">
        <v>0</v>
      </c>
      <c r="X139" s="44">
        <f>S139+T139</f>
        <v>19000</v>
      </c>
      <c r="Y139" s="209">
        <f t="shared" si="101"/>
        <v>100</v>
      </c>
    </row>
    <row r="140" spans="1:25">
      <c r="A140" s="23" t="s">
        <v>10</v>
      </c>
      <c r="B140" s="23" t="s">
        <v>122</v>
      </c>
      <c r="C140" s="23" t="s">
        <v>130</v>
      </c>
      <c r="D140" s="23" t="s">
        <v>199</v>
      </c>
      <c r="E140" s="22">
        <v>6112</v>
      </c>
      <c r="F140" s="23" t="s">
        <v>202</v>
      </c>
      <c r="G140" s="128" t="s">
        <v>3345</v>
      </c>
      <c r="H140" s="32" t="s">
        <v>17</v>
      </c>
      <c r="I140" s="44">
        <f t="shared" ref="I140:I219" si="108">SUM(J140,K140,O140,P140)</f>
        <v>3500</v>
      </c>
      <c r="J140" s="44">
        <v>3500</v>
      </c>
      <c r="K140" s="44">
        <f t="shared" ref="K140:K219" si="109">SUM(L140,M140,N140)</f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4">
        <v>3500</v>
      </c>
      <c r="R140" s="44">
        <v>3500</v>
      </c>
      <c r="S140" s="44">
        <v>3500</v>
      </c>
      <c r="T140" s="44">
        <f t="shared" si="104"/>
        <v>0</v>
      </c>
      <c r="U140" s="44">
        <v>0</v>
      </c>
      <c r="V140" s="44">
        <v>0</v>
      </c>
      <c r="W140" s="44">
        <v>0</v>
      </c>
      <c r="X140" s="44">
        <f t="shared" si="105"/>
        <v>3500</v>
      </c>
      <c r="Y140" s="209">
        <f t="shared" si="101"/>
        <v>100</v>
      </c>
    </row>
    <row r="141" spans="1:25">
      <c r="A141" s="23" t="s">
        <v>10</v>
      </c>
      <c r="B141" s="23" t="s">
        <v>122</v>
      </c>
      <c r="C141" s="23" t="s">
        <v>130</v>
      </c>
      <c r="D141" s="23" t="s">
        <v>199</v>
      </c>
      <c r="E141" s="22">
        <v>6112</v>
      </c>
      <c r="F141" s="23" t="s">
        <v>203</v>
      </c>
      <c r="G141" s="128" t="s">
        <v>3345</v>
      </c>
      <c r="H141" s="32" t="s">
        <v>18</v>
      </c>
      <c r="I141" s="44">
        <f t="shared" si="108"/>
        <v>4500</v>
      </c>
      <c r="J141" s="44">
        <v>4500</v>
      </c>
      <c r="K141" s="44">
        <f t="shared" si="109"/>
        <v>0</v>
      </c>
      <c r="L141" s="44">
        <v>0</v>
      </c>
      <c r="M141" s="44">
        <v>0</v>
      </c>
      <c r="N141" s="44">
        <v>0</v>
      </c>
      <c r="O141" s="44">
        <v>0</v>
      </c>
      <c r="P141" s="44">
        <v>0</v>
      </c>
      <c r="Q141" s="44">
        <v>4500</v>
      </c>
      <c r="R141" s="44">
        <v>4500</v>
      </c>
      <c r="S141" s="44">
        <v>4500</v>
      </c>
      <c r="T141" s="44">
        <f t="shared" si="104"/>
        <v>0</v>
      </c>
      <c r="U141" s="44">
        <v>0</v>
      </c>
      <c r="V141" s="44">
        <v>0</v>
      </c>
      <c r="W141" s="44">
        <v>0</v>
      </c>
      <c r="X141" s="44">
        <f t="shared" si="105"/>
        <v>4500</v>
      </c>
      <c r="Y141" s="209">
        <f t="shared" si="101"/>
        <v>100</v>
      </c>
    </row>
    <row r="142" spans="1:25">
      <c r="A142" s="23" t="s">
        <v>10</v>
      </c>
      <c r="B142" s="23" t="s">
        <v>122</v>
      </c>
      <c r="C142" s="23" t="s">
        <v>130</v>
      </c>
      <c r="D142" s="23" t="s">
        <v>199</v>
      </c>
      <c r="E142" s="21" t="s">
        <v>139</v>
      </c>
      <c r="F142" s="21" t="s">
        <v>0</v>
      </c>
      <c r="G142" s="150" t="s">
        <v>0</v>
      </c>
      <c r="H142" s="21" t="s">
        <v>21</v>
      </c>
      <c r="I142" s="66">
        <f t="shared" si="108"/>
        <v>29873</v>
      </c>
      <c r="J142" s="66">
        <f t="shared" ref="J142:X142" si="110">SUM(J143)</f>
        <v>29873</v>
      </c>
      <c r="K142" s="66">
        <f t="shared" si="109"/>
        <v>0</v>
      </c>
      <c r="L142" s="66">
        <f t="shared" si="110"/>
        <v>0</v>
      </c>
      <c r="M142" s="66">
        <f t="shared" si="110"/>
        <v>0</v>
      </c>
      <c r="N142" s="66">
        <f t="shared" si="110"/>
        <v>0</v>
      </c>
      <c r="O142" s="66">
        <f t="shared" si="110"/>
        <v>0</v>
      </c>
      <c r="P142" s="66">
        <f t="shared" si="110"/>
        <v>0</v>
      </c>
      <c r="Q142" s="66">
        <f t="shared" si="110"/>
        <v>30646</v>
      </c>
      <c r="R142" s="66">
        <f t="shared" si="110"/>
        <v>30646</v>
      </c>
      <c r="S142" s="66">
        <f t="shared" si="110"/>
        <v>21159</v>
      </c>
      <c r="T142" s="66">
        <f t="shared" si="110"/>
        <v>9487</v>
      </c>
      <c r="U142" s="66">
        <f t="shared" si="110"/>
        <v>3000</v>
      </c>
      <c r="V142" s="66">
        <f t="shared" si="110"/>
        <v>3000</v>
      </c>
      <c r="W142" s="66">
        <f t="shared" si="110"/>
        <v>3487</v>
      </c>
      <c r="X142" s="66">
        <f t="shared" si="110"/>
        <v>30646</v>
      </c>
      <c r="Y142" s="208">
        <f t="shared" si="101"/>
        <v>100</v>
      </c>
    </row>
    <row r="143" spans="1:25">
      <c r="A143" s="23" t="s">
        <v>10</v>
      </c>
      <c r="B143" s="23" t="s">
        <v>122</v>
      </c>
      <c r="C143" s="23" t="s">
        <v>130</v>
      </c>
      <c r="D143" s="23" t="s">
        <v>199</v>
      </c>
      <c r="E143" s="22">
        <v>6121</v>
      </c>
      <c r="F143" s="23"/>
      <c r="G143" s="128" t="s">
        <v>3345</v>
      </c>
      <c r="H143" s="32" t="s">
        <v>22</v>
      </c>
      <c r="I143" s="44">
        <f t="shared" si="108"/>
        <v>29873</v>
      </c>
      <c r="J143" s="44">
        <v>29873</v>
      </c>
      <c r="K143" s="44">
        <f t="shared" si="109"/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4">
        <v>30646</v>
      </c>
      <c r="R143" s="44">
        <v>30646</v>
      </c>
      <c r="S143" s="44">
        <v>21159</v>
      </c>
      <c r="T143" s="44">
        <f t="shared" si="104"/>
        <v>9487</v>
      </c>
      <c r="U143" s="44">
        <v>3000</v>
      </c>
      <c r="V143" s="44">
        <v>3000</v>
      </c>
      <c r="W143" s="44">
        <v>3487</v>
      </c>
      <c r="X143" s="44">
        <f t="shared" si="105"/>
        <v>30646</v>
      </c>
      <c r="Y143" s="209">
        <f t="shared" si="101"/>
        <v>100</v>
      </c>
    </row>
    <row r="144" spans="1:25">
      <c r="A144" s="23" t="s">
        <v>10</v>
      </c>
      <c r="B144" s="23" t="s">
        <v>122</v>
      </c>
      <c r="C144" s="23" t="s">
        <v>130</v>
      </c>
      <c r="D144" s="23" t="s">
        <v>199</v>
      </c>
      <c r="E144" s="21" t="s">
        <v>141</v>
      </c>
      <c r="F144" s="21" t="s">
        <v>0</v>
      </c>
      <c r="G144" s="150" t="s">
        <v>0</v>
      </c>
      <c r="H144" s="21" t="s">
        <v>23</v>
      </c>
      <c r="I144" s="66">
        <f t="shared" si="108"/>
        <v>47400</v>
      </c>
      <c r="J144" s="66">
        <f t="shared" ref="J144:P144" si="111">SUM(J145,J146)</f>
        <v>47400</v>
      </c>
      <c r="K144" s="66">
        <f t="shared" si="109"/>
        <v>0</v>
      </c>
      <c r="L144" s="66">
        <f t="shared" si="111"/>
        <v>0</v>
      </c>
      <c r="M144" s="66">
        <f t="shared" si="111"/>
        <v>0</v>
      </c>
      <c r="N144" s="66">
        <f t="shared" si="111"/>
        <v>0</v>
      </c>
      <c r="O144" s="66">
        <f t="shared" si="111"/>
        <v>0</v>
      </c>
      <c r="P144" s="66">
        <f t="shared" si="111"/>
        <v>0</v>
      </c>
      <c r="Q144" s="66">
        <f>SUM(Q145,Q146)</f>
        <v>47035</v>
      </c>
      <c r="R144" s="66">
        <f>SUM(R145,R146)</f>
        <v>47035</v>
      </c>
      <c r="S144" s="66">
        <f>SUM(S145,S146)</f>
        <v>39810</v>
      </c>
      <c r="T144" s="66">
        <f t="shared" ref="T144:X144" si="112">SUM(T145,T146)</f>
        <v>7225</v>
      </c>
      <c r="U144" s="66">
        <f t="shared" si="112"/>
        <v>3100</v>
      </c>
      <c r="V144" s="66">
        <f t="shared" si="112"/>
        <v>2712</v>
      </c>
      <c r="W144" s="66">
        <f t="shared" si="112"/>
        <v>1413</v>
      </c>
      <c r="X144" s="66">
        <f t="shared" si="112"/>
        <v>47035</v>
      </c>
      <c r="Y144" s="208">
        <f t="shared" si="101"/>
        <v>100</v>
      </c>
    </row>
    <row r="145" spans="1:25">
      <c r="A145" s="23" t="s">
        <v>10</v>
      </c>
      <c r="B145" s="23" t="s">
        <v>122</v>
      </c>
      <c r="C145" s="23" t="s">
        <v>130</v>
      </c>
      <c r="D145" s="23" t="s">
        <v>199</v>
      </c>
      <c r="E145" s="22">
        <v>6131</v>
      </c>
      <c r="F145" s="23"/>
      <c r="G145" s="128" t="s">
        <v>3345</v>
      </c>
      <c r="H145" s="32" t="s">
        <v>24</v>
      </c>
      <c r="I145" s="44">
        <f t="shared" si="108"/>
        <v>7000</v>
      </c>
      <c r="J145" s="44">
        <v>7000</v>
      </c>
      <c r="K145" s="44">
        <f t="shared" si="109"/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4">
        <v>12000</v>
      </c>
      <c r="R145" s="44">
        <v>12000</v>
      </c>
      <c r="S145" s="44">
        <v>12000</v>
      </c>
      <c r="T145" s="44">
        <f t="shared" si="104"/>
        <v>0</v>
      </c>
      <c r="U145" s="44">
        <v>0</v>
      </c>
      <c r="V145" s="44">
        <v>0</v>
      </c>
      <c r="W145" s="44">
        <v>0</v>
      </c>
      <c r="X145" s="44">
        <f t="shared" si="105"/>
        <v>12000</v>
      </c>
      <c r="Y145" s="209">
        <f t="shared" si="101"/>
        <v>100</v>
      </c>
    </row>
    <row r="146" spans="1:25">
      <c r="A146" s="20" t="s">
        <v>10</v>
      </c>
      <c r="B146" s="20" t="s">
        <v>122</v>
      </c>
      <c r="C146" s="20" t="s">
        <v>130</v>
      </c>
      <c r="D146" s="20" t="s">
        <v>199</v>
      </c>
      <c r="E146" s="20" t="s">
        <v>144</v>
      </c>
      <c r="F146" s="23" t="s">
        <v>0</v>
      </c>
      <c r="G146" s="154" t="s">
        <v>0</v>
      </c>
      <c r="H146" s="21" t="s">
        <v>32</v>
      </c>
      <c r="I146" s="66">
        <f t="shared" si="108"/>
        <v>40400</v>
      </c>
      <c r="J146" s="66">
        <f t="shared" ref="J146:P146" si="113">SUM(J147:J149)</f>
        <v>40400</v>
      </c>
      <c r="K146" s="66">
        <f t="shared" si="109"/>
        <v>0</v>
      </c>
      <c r="L146" s="66">
        <f t="shared" si="113"/>
        <v>0</v>
      </c>
      <c r="M146" s="66">
        <f t="shared" si="113"/>
        <v>0</v>
      </c>
      <c r="N146" s="66">
        <f t="shared" si="113"/>
        <v>0</v>
      </c>
      <c r="O146" s="66">
        <f t="shared" si="113"/>
        <v>0</v>
      </c>
      <c r="P146" s="66">
        <f t="shared" si="113"/>
        <v>0</v>
      </c>
      <c r="Q146" s="66">
        <f>SUM(Q147:Q149)</f>
        <v>35035</v>
      </c>
      <c r="R146" s="66">
        <f>SUM(R147:R149)</f>
        <v>35035</v>
      </c>
      <c r="S146" s="66">
        <f>SUM(S147:S149)</f>
        <v>27810</v>
      </c>
      <c r="T146" s="66">
        <f t="shared" ref="T146:X146" si="114">SUM(T147:T149)</f>
        <v>7225</v>
      </c>
      <c r="U146" s="66">
        <f t="shared" si="114"/>
        <v>3100</v>
      </c>
      <c r="V146" s="66">
        <f t="shared" si="114"/>
        <v>2712</v>
      </c>
      <c r="W146" s="66">
        <f t="shared" si="114"/>
        <v>1413</v>
      </c>
      <c r="X146" s="66">
        <f t="shared" si="114"/>
        <v>35035</v>
      </c>
      <c r="Y146" s="208">
        <f t="shared" si="101"/>
        <v>100</v>
      </c>
    </row>
    <row r="147" spans="1:25">
      <c r="A147" s="23" t="s">
        <v>10</v>
      </c>
      <c r="B147" s="23" t="s">
        <v>122</v>
      </c>
      <c r="C147" s="23" t="s">
        <v>130</v>
      </c>
      <c r="D147" s="23" t="s">
        <v>199</v>
      </c>
      <c r="E147" s="22">
        <v>6139</v>
      </c>
      <c r="F147" s="23"/>
      <c r="G147" s="128" t="s">
        <v>3345</v>
      </c>
      <c r="H147" s="32" t="s">
        <v>32</v>
      </c>
      <c r="I147" s="44">
        <f t="shared" si="108"/>
        <v>38000</v>
      </c>
      <c r="J147" s="44">
        <v>38000</v>
      </c>
      <c r="K147" s="44">
        <f t="shared" si="109"/>
        <v>0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>
        <v>32612</v>
      </c>
      <c r="R147" s="44">
        <v>32612</v>
      </c>
      <c r="S147" s="44">
        <v>27000</v>
      </c>
      <c r="T147" s="44">
        <f t="shared" si="104"/>
        <v>5612</v>
      </c>
      <c r="U147" s="44">
        <v>3000</v>
      </c>
      <c r="V147" s="44">
        <v>2612</v>
      </c>
      <c r="W147" s="44">
        <v>0</v>
      </c>
      <c r="X147" s="44">
        <f t="shared" si="105"/>
        <v>32612</v>
      </c>
      <c r="Y147" s="209">
        <f t="shared" si="101"/>
        <v>100</v>
      </c>
    </row>
    <row r="148" spans="1:25">
      <c r="A148" s="23" t="s">
        <v>10</v>
      </c>
      <c r="B148" s="23" t="s">
        <v>122</v>
      </c>
      <c r="C148" s="23" t="s">
        <v>130</v>
      </c>
      <c r="D148" s="23" t="s">
        <v>199</v>
      </c>
      <c r="E148" s="22">
        <v>6139</v>
      </c>
      <c r="F148" s="23" t="s">
        <v>204</v>
      </c>
      <c r="G148" s="128" t="s">
        <v>3345</v>
      </c>
      <c r="H148" s="32" t="s">
        <v>152</v>
      </c>
      <c r="I148" s="44">
        <f t="shared" si="108"/>
        <v>900</v>
      </c>
      <c r="J148" s="44">
        <v>900</v>
      </c>
      <c r="K148" s="44">
        <f t="shared" si="109"/>
        <v>0</v>
      </c>
      <c r="L148" s="44">
        <v>0</v>
      </c>
      <c r="M148" s="44">
        <v>0</v>
      </c>
      <c r="N148" s="44">
        <v>0</v>
      </c>
      <c r="O148" s="44">
        <v>0</v>
      </c>
      <c r="P148" s="44">
        <v>0</v>
      </c>
      <c r="Q148" s="44">
        <v>923</v>
      </c>
      <c r="R148" s="44">
        <v>923</v>
      </c>
      <c r="S148" s="44">
        <v>610</v>
      </c>
      <c r="T148" s="44">
        <f t="shared" si="104"/>
        <v>313</v>
      </c>
      <c r="U148" s="44">
        <v>100</v>
      </c>
      <c r="V148" s="44">
        <v>100</v>
      </c>
      <c r="W148" s="44">
        <v>113</v>
      </c>
      <c r="X148" s="44">
        <f t="shared" si="105"/>
        <v>923</v>
      </c>
      <c r="Y148" s="209">
        <f t="shared" si="101"/>
        <v>100</v>
      </c>
    </row>
    <row r="149" spans="1:25">
      <c r="A149" s="23" t="s">
        <v>10</v>
      </c>
      <c r="B149" s="23" t="s">
        <v>122</v>
      </c>
      <c r="C149" s="23" t="s">
        <v>130</v>
      </c>
      <c r="D149" s="23" t="s">
        <v>199</v>
      </c>
      <c r="E149" s="22">
        <v>6139</v>
      </c>
      <c r="F149" s="23" t="s">
        <v>205</v>
      </c>
      <c r="G149" s="128" t="s">
        <v>3345</v>
      </c>
      <c r="H149" s="32" t="s">
        <v>158</v>
      </c>
      <c r="I149" s="44">
        <f t="shared" si="108"/>
        <v>1500</v>
      </c>
      <c r="J149" s="44">
        <v>1500</v>
      </c>
      <c r="K149" s="44">
        <f t="shared" si="109"/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0</v>
      </c>
      <c r="Q149" s="44">
        <v>1500</v>
      </c>
      <c r="R149" s="44">
        <v>1500</v>
      </c>
      <c r="S149" s="44">
        <v>200</v>
      </c>
      <c r="T149" s="44">
        <f t="shared" si="104"/>
        <v>1300</v>
      </c>
      <c r="U149" s="44">
        <v>0</v>
      </c>
      <c r="V149" s="44">
        <v>0</v>
      </c>
      <c r="W149" s="44">
        <v>1300</v>
      </c>
      <c r="X149" s="44">
        <f t="shared" si="105"/>
        <v>1500</v>
      </c>
      <c r="Y149" s="209">
        <f t="shared" si="101"/>
        <v>100</v>
      </c>
    </row>
    <row r="150" spans="1:25" s="68" customFormat="1" ht="20.399999999999999">
      <c r="A150" s="46" t="s">
        <v>0</v>
      </c>
      <c r="B150" s="46" t="s">
        <v>0</v>
      </c>
      <c r="C150" s="46" t="s">
        <v>0</v>
      </c>
      <c r="D150" s="3" t="s">
        <v>0</v>
      </c>
      <c r="E150" s="3" t="s">
        <v>0</v>
      </c>
      <c r="F150" s="3" t="s">
        <v>0</v>
      </c>
      <c r="G150" s="158" t="s">
        <v>0</v>
      </c>
      <c r="H150" s="30" t="s">
        <v>42</v>
      </c>
      <c r="I150" s="57">
        <f t="shared" si="108"/>
        <v>106000</v>
      </c>
      <c r="J150" s="57">
        <f t="shared" ref="J150:P150" si="115">SUM(J151)</f>
        <v>106000</v>
      </c>
      <c r="K150" s="57">
        <f t="shared" si="109"/>
        <v>0</v>
      </c>
      <c r="L150" s="57">
        <f t="shared" si="115"/>
        <v>0</v>
      </c>
      <c r="M150" s="57">
        <f t="shared" si="115"/>
        <v>0</v>
      </c>
      <c r="N150" s="57">
        <f t="shared" si="115"/>
        <v>0</v>
      </c>
      <c r="O150" s="57">
        <f t="shared" si="115"/>
        <v>0</v>
      </c>
      <c r="P150" s="57">
        <f t="shared" si="115"/>
        <v>0</v>
      </c>
      <c r="Q150" s="57">
        <f>SUM(Q151)</f>
        <v>772840</v>
      </c>
      <c r="R150" s="57">
        <f>SUM(R151)</f>
        <v>772840</v>
      </c>
      <c r="S150" s="57">
        <f>SUM(S151)</f>
        <v>759840</v>
      </c>
      <c r="T150" s="57">
        <f t="shared" ref="T150:X150" si="116">SUM(T151)</f>
        <v>13000</v>
      </c>
      <c r="U150" s="57">
        <f t="shared" si="116"/>
        <v>13000</v>
      </c>
      <c r="V150" s="57">
        <f t="shared" si="116"/>
        <v>0</v>
      </c>
      <c r="W150" s="57">
        <f t="shared" si="116"/>
        <v>0</v>
      </c>
      <c r="X150" s="57">
        <f t="shared" si="116"/>
        <v>772840</v>
      </c>
      <c r="Y150" s="222">
        <f t="shared" si="101"/>
        <v>100</v>
      </c>
    </row>
    <row r="151" spans="1:25">
      <c r="A151" s="23" t="s">
        <v>10</v>
      </c>
      <c r="B151" s="23" t="s">
        <v>122</v>
      </c>
      <c r="C151" s="23" t="s">
        <v>130</v>
      </c>
      <c r="D151" s="23" t="s">
        <v>199</v>
      </c>
      <c r="E151" s="21" t="s">
        <v>159</v>
      </c>
      <c r="F151" s="21" t="s">
        <v>0</v>
      </c>
      <c r="G151" s="150" t="s">
        <v>0</v>
      </c>
      <c r="H151" s="21" t="s">
        <v>34</v>
      </c>
      <c r="I151" s="66">
        <f t="shared" si="108"/>
        <v>106000</v>
      </c>
      <c r="J151" s="66">
        <f>SUM(J153,J170)</f>
        <v>106000</v>
      </c>
      <c r="K151" s="66">
        <f t="shared" si="109"/>
        <v>0</v>
      </c>
      <c r="L151" s="66">
        <f>SUM(L153,L170)</f>
        <v>0</v>
      </c>
      <c r="M151" s="66">
        <f>SUM(M153,M170)</f>
        <v>0</v>
      </c>
      <c r="N151" s="66">
        <f>SUM(N153,N170)</f>
        <v>0</v>
      </c>
      <c r="O151" s="66">
        <f>SUM(O153,O170)</f>
        <v>0</v>
      </c>
      <c r="P151" s="66">
        <f>SUM(P153,P170)</f>
        <v>0</v>
      </c>
      <c r="Q151" s="66">
        <f>SUM(Q153,Q152,Q169:Q170)</f>
        <v>772840</v>
      </c>
      <c r="R151" s="66">
        <f>SUM(R153,R152,R169:R170)</f>
        <v>772840</v>
      </c>
      <c r="S151" s="66">
        <f>SUM(S153,S152,S169:S170)</f>
        <v>759840</v>
      </c>
      <c r="T151" s="66">
        <f t="shared" ref="T151:X151" si="117">SUM(T153,T152,T169:T170)</f>
        <v>13000</v>
      </c>
      <c r="U151" s="66">
        <f t="shared" si="117"/>
        <v>13000</v>
      </c>
      <c r="V151" s="66">
        <f t="shared" si="117"/>
        <v>0</v>
      </c>
      <c r="W151" s="66">
        <f t="shared" si="117"/>
        <v>0</v>
      </c>
      <c r="X151" s="66">
        <f t="shared" si="117"/>
        <v>772840</v>
      </c>
      <c r="Y151" s="208">
        <f t="shared" si="101"/>
        <v>100</v>
      </c>
    </row>
    <row r="152" spans="1:25" customFormat="1">
      <c r="A152" s="131" t="s">
        <v>10</v>
      </c>
      <c r="B152" s="131" t="s">
        <v>122</v>
      </c>
      <c r="C152" s="131" t="s">
        <v>130</v>
      </c>
      <c r="D152" s="131" t="s">
        <v>199</v>
      </c>
      <c r="E152" s="138">
        <v>6141</v>
      </c>
      <c r="F152" s="131"/>
      <c r="G152" s="190" t="s">
        <v>3345</v>
      </c>
      <c r="H152" s="132" t="s">
        <v>3146</v>
      </c>
      <c r="I152" s="61"/>
      <c r="J152" s="61"/>
      <c r="K152" s="61"/>
      <c r="L152" s="61"/>
      <c r="M152" s="61"/>
      <c r="N152" s="61"/>
      <c r="O152" s="61"/>
      <c r="P152" s="61"/>
      <c r="Q152" s="61">
        <v>184552</v>
      </c>
      <c r="R152" s="61">
        <v>184552</v>
      </c>
      <c r="S152" s="61">
        <v>184552</v>
      </c>
      <c r="T152" s="61">
        <f t="shared" si="104"/>
        <v>0</v>
      </c>
      <c r="U152" s="61"/>
      <c r="V152" s="61"/>
      <c r="W152" s="61"/>
      <c r="X152" s="61">
        <f t="shared" si="105"/>
        <v>184552</v>
      </c>
      <c r="Y152" s="211">
        <f t="shared" si="101"/>
        <v>100</v>
      </c>
    </row>
    <row r="153" spans="1:25">
      <c r="A153" s="133" t="s">
        <v>10</v>
      </c>
      <c r="B153" s="133" t="s">
        <v>122</v>
      </c>
      <c r="C153" s="133" t="s">
        <v>130</v>
      </c>
      <c r="D153" s="133" t="s">
        <v>199</v>
      </c>
      <c r="E153" s="133" t="s">
        <v>160</v>
      </c>
      <c r="F153" s="109" t="s">
        <v>0</v>
      </c>
      <c r="G153" s="155" t="s">
        <v>0</v>
      </c>
      <c r="H153" s="98" t="s">
        <v>37</v>
      </c>
      <c r="I153" s="66">
        <f t="shared" si="108"/>
        <v>106000</v>
      </c>
      <c r="J153" s="66">
        <f>SUM(J157:J158)</f>
        <v>106000</v>
      </c>
      <c r="K153" s="66">
        <f t="shared" si="109"/>
        <v>0</v>
      </c>
      <c r="L153" s="66">
        <f>SUM(L157:L158)</f>
        <v>0</v>
      </c>
      <c r="M153" s="66">
        <f>SUM(M157:M158)</f>
        <v>0</v>
      </c>
      <c r="N153" s="66">
        <f>SUM(N157:N158)</f>
        <v>0</v>
      </c>
      <c r="O153" s="66">
        <f>SUM(O157:O158)</f>
        <v>0</v>
      </c>
      <c r="P153" s="66">
        <f>SUM(P157:P158)</f>
        <v>0</v>
      </c>
      <c r="Q153" s="66">
        <f>SUM(Q154:Q168)</f>
        <v>488288</v>
      </c>
      <c r="R153" s="66">
        <f>SUM(R154:R168)</f>
        <v>488288</v>
      </c>
      <c r="S153" s="66">
        <f>SUM(S154:S168)</f>
        <v>475288</v>
      </c>
      <c r="T153" s="66">
        <f t="shared" ref="T153:X153" si="118">SUM(T154:T168)</f>
        <v>13000</v>
      </c>
      <c r="U153" s="66">
        <f t="shared" si="118"/>
        <v>13000</v>
      </c>
      <c r="V153" s="66">
        <f t="shared" si="118"/>
        <v>0</v>
      </c>
      <c r="W153" s="66">
        <f t="shared" si="118"/>
        <v>0</v>
      </c>
      <c r="X153" s="66">
        <f t="shared" si="118"/>
        <v>488288</v>
      </c>
      <c r="Y153" s="208">
        <f t="shared" si="101"/>
        <v>100</v>
      </c>
    </row>
    <row r="154" spans="1:25" customFormat="1">
      <c r="A154" s="134" t="s">
        <v>10</v>
      </c>
      <c r="B154" s="134" t="s">
        <v>122</v>
      </c>
      <c r="C154" s="134" t="s">
        <v>130</v>
      </c>
      <c r="D154" s="134" t="s">
        <v>199</v>
      </c>
      <c r="E154" s="138">
        <v>6143</v>
      </c>
      <c r="F154" s="134"/>
      <c r="G154" s="156">
        <v>11</v>
      </c>
      <c r="H154" s="132" t="s">
        <v>3389</v>
      </c>
      <c r="I154" s="61"/>
      <c r="J154" s="61"/>
      <c r="K154" s="61"/>
      <c r="L154" s="61"/>
      <c r="M154" s="61"/>
      <c r="N154" s="61"/>
      <c r="O154" s="61"/>
      <c r="P154" s="61"/>
      <c r="Q154" s="61">
        <v>25000</v>
      </c>
      <c r="R154" s="61">
        <v>25000</v>
      </c>
      <c r="S154" s="61">
        <v>25000</v>
      </c>
      <c r="T154" s="61">
        <f t="shared" si="104"/>
        <v>0</v>
      </c>
      <c r="U154" s="61"/>
      <c r="V154" s="61"/>
      <c r="W154" s="61"/>
      <c r="X154" s="61">
        <f t="shared" si="105"/>
        <v>25000</v>
      </c>
      <c r="Y154" s="211">
        <f t="shared" si="101"/>
        <v>100</v>
      </c>
    </row>
    <row r="155" spans="1:25">
      <c r="A155" s="117" t="s">
        <v>10</v>
      </c>
      <c r="B155" s="117" t="s">
        <v>122</v>
      </c>
      <c r="C155" s="117" t="s">
        <v>130</v>
      </c>
      <c r="D155" s="117" t="s">
        <v>199</v>
      </c>
      <c r="E155" s="129">
        <v>6143</v>
      </c>
      <c r="F155" s="117"/>
      <c r="G155" s="128" t="s">
        <v>3345</v>
      </c>
      <c r="H155" s="97" t="s">
        <v>3147</v>
      </c>
      <c r="I155" s="66"/>
      <c r="J155" s="66"/>
      <c r="K155" s="66"/>
      <c r="L155" s="66"/>
      <c r="M155" s="66"/>
      <c r="N155" s="66"/>
      <c r="O155" s="66"/>
      <c r="P155" s="66"/>
      <c r="Q155" s="66">
        <v>25000</v>
      </c>
      <c r="R155" s="66">
        <v>25000</v>
      </c>
      <c r="S155" s="66">
        <v>25000</v>
      </c>
      <c r="T155" s="66">
        <f t="shared" si="104"/>
        <v>0</v>
      </c>
      <c r="U155" s="66"/>
      <c r="V155" s="66"/>
      <c r="W155" s="66"/>
      <c r="X155" s="66">
        <f t="shared" si="105"/>
        <v>25000</v>
      </c>
      <c r="Y155" s="208">
        <f t="shared" si="101"/>
        <v>100</v>
      </c>
    </row>
    <row r="156" spans="1:25">
      <c r="A156" s="117" t="s">
        <v>10</v>
      </c>
      <c r="B156" s="117" t="s">
        <v>122</v>
      </c>
      <c r="C156" s="117" t="s">
        <v>130</v>
      </c>
      <c r="D156" s="117" t="s">
        <v>199</v>
      </c>
      <c r="E156" s="129">
        <v>6143</v>
      </c>
      <c r="F156" s="117"/>
      <c r="G156" s="128" t="s">
        <v>3345</v>
      </c>
      <c r="H156" s="97" t="s">
        <v>3395</v>
      </c>
      <c r="I156" s="66"/>
      <c r="J156" s="66"/>
      <c r="K156" s="66"/>
      <c r="L156" s="66"/>
      <c r="M156" s="66"/>
      <c r="N156" s="66"/>
      <c r="O156" s="66"/>
      <c r="P156" s="66"/>
      <c r="Q156" s="66">
        <v>70100</v>
      </c>
      <c r="R156" s="66">
        <v>70100</v>
      </c>
      <c r="S156" s="66">
        <v>70100</v>
      </c>
      <c r="T156" s="66">
        <f t="shared" si="104"/>
        <v>0</v>
      </c>
      <c r="U156" s="66"/>
      <c r="V156" s="66"/>
      <c r="W156" s="66"/>
      <c r="X156" s="66">
        <f t="shared" si="105"/>
        <v>70100</v>
      </c>
      <c r="Y156" s="208">
        <f t="shared" si="101"/>
        <v>100</v>
      </c>
    </row>
    <row r="157" spans="1:25" ht="20.399999999999999">
      <c r="A157" s="109" t="s">
        <v>10</v>
      </c>
      <c r="B157" s="109" t="s">
        <v>122</v>
      </c>
      <c r="C157" s="109" t="s">
        <v>130</v>
      </c>
      <c r="D157" s="109" t="s">
        <v>199</v>
      </c>
      <c r="E157" s="110">
        <v>6143</v>
      </c>
      <c r="F157" s="109" t="s">
        <v>206</v>
      </c>
      <c r="G157" s="128" t="s">
        <v>3345</v>
      </c>
      <c r="H157" s="97" t="s">
        <v>207</v>
      </c>
      <c r="I157" s="44">
        <f t="shared" si="108"/>
        <v>80000</v>
      </c>
      <c r="J157" s="44">
        <v>80000</v>
      </c>
      <c r="K157" s="44">
        <f t="shared" si="109"/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0</v>
      </c>
      <c r="Q157" s="44">
        <v>80000</v>
      </c>
      <c r="R157" s="44">
        <v>80000</v>
      </c>
      <c r="S157" s="44">
        <v>80000</v>
      </c>
      <c r="T157" s="44">
        <f t="shared" si="104"/>
        <v>0</v>
      </c>
      <c r="U157" s="44"/>
      <c r="V157" s="44"/>
      <c r="W157" s="44"/>
      <c r="X157" s="44">
        <f t="shared" si="105"/>
        <v>80000</v>
      </c>
      <c r="Y157" s="209">
        <f t="shared" si="101"/>
        <v>100</v>
      </c>
    </row>
    <row r="158" spans="1:25">
      <c r="A158" s="109" t="s">
        <v>10</v>
      </c>
      <c r="B158" s="109" t="s">
        <v>122</v>
      </c>
      <c r="C158" s="109" t="s">
        <v>130</v>
      </c>
      <c r="D158" s="109" t="s">
        <v>199</v>
      </c>
      <c r="E158" s="110">
        <v>6143</v>
      </c>
      <c r="F158" s="109" t="s">
        <v>208</v>
      </c>
      <c r="G158" s="128" t="s">
        <v>3345</v>
      </c>
      <c r="H158" s="97" t="s">
        <v>209</v>
      </c>
      <c r="I158" s="44">
        <f t="shared" si="108"/>
        <v>26000</v>
      </c>
      <c r="J158" s="44">
        <v>26000</v>
      </c>
      <c r="K158" s="44">
        <f t="shared" si="109"/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0</v>
      </c>
      <c r="Q158" s="44">
        <v>26000</v>
      </c>
      <c r="R158" s="44">
        <v>26000</v>
      </c>
      <c r="S158" s="44">
        <v>13000</v>
      </c>
      <c r="T158" s="44">
        <f t="shared" si="104"/>
        <v>13000</v>
      </c>
      <c r="U158" s="44">
        <v>13000</v>
      </c>
      <c r="V158" s="44"/>
      <c r="W158" s="44"/>
      <c r="X158" s="44">
        <f t="shared" si="105"/>
        <v>26000</v>
      </c>
      <c r="Y158" s="209">
        <f t="shared" si="101"/>
        <v>100</v>
      </c>
    </row>
    <row r="159" spans="1:25">
      <c r="A159" s="109" t="s">
        <v>10</v>
      </c>
      <c r="B159" s="109" t="s">
        <v>122</v>
      </c>
      <c r="C159" s="109" t="s">
        <v>130</v>
      </c>
      <c r="D159" s="109" t="s">
        <v>199</v>
      </c>
      <c r="E159" s="110">
        <v>6143</v>
      </c>
      <c r="F159" s="109" t="s">
        <v>3423</v>
      </c>
      <c r="G159" s="128" t="s">
        <v>3345</v>
      </c>
      <c r="H159" s="97" t="s">
        <v>3419</v>
      </c>
      <c r="I159" s="44"/>
      <c r="J159" s="44"/>
      <c r="K159" s="44"/>
      <c r="L159" s="44"/>
      <c r="M159" s="44"/>
      <c r="N159" s="44"/>
      <c r="O159" s="44"/>
      <c r="P159" s="44"/>
      <c r="Q159" s="44">
        <v>7488</v>
      </c>
      <c r="R159" s="44">
        <v>7488</v>
      </c>
      <c r="S159" s="44">
        <v>7488</v>
      </c>
      <c r="T159" s="44">
        <f t="shared" si="104"/>
        <v>0</v>
      </c>
      <c r="U159" s="44"/>
      <c r="V159" s="44"/>
      <c r="W159" s="44"/>
      <c r="X159" s="44">
        <f t="shared" si="105"/>
        <v>7488</v>
      </c>
      <c r="Y159" s="209">
        <f t="shared" si="101"/>
        <v>100</v>
      </c>
    </row>
    <row r="160" spans="1:25">
      <c r="A160" s="109" t="s">
        <v>10</v>
      </c>
      <c r="B160" s="109" t="s">
        <v>122</v>
      </c>
      <c r="C160" s="109" t="s">
        <v>130</v>
      </c>
      <c r="D160" s="109" t="s">
        <v>199</v>
      </c>
      <c r="E160" s="110">
        <v>6143</v>
      </c>
      <c r="F160" s="109" t="s">
        <v>3424</v>
      </c>
      <c r="G160" s="128" t="s">
        <v>3345</v>
      </c>
      <c r="H160" s="97" t="s">
        <v>3420</v>
      </c>
      <c r="I160" s="44"/>
      <c r="J160" s="44"/>
      <c r="K160" s="44"/>
      <c r="L160" s="44"/>
      <c r="M160" s="44"/>
      <c r="N160" s="44"/>
      <c r="O160" s="44"/>
      <c r="P160" s="44"/>
      <c r="Q160" s="44">
        <v>30100</v>
      </c>
      <c r="R160" s="44">
        <v>30100</v>
      </c>
      <c r="S160" s="44">
        <v>30100</v>
      </c>
      <c r="T160" s="44">
        <f t="shared" si="104"/>
        <v>0</v>
      </c>
      <c r="U160" s="44"/>
      <c r="V160" s="44"/>
      <c r="W160" s="44"/>
      <c r="X160" s="44">
        <f t="shared" si="105"/>
        <v>30100</v>
      </c>
      <c r="Y160" s="209">
        <f t="shared" si="101"/>
        <v>100</v>
      </c>
    </row>
    <row r="161" spans="1:25">
      <c r="A161" s="109" t="s">
        <v>10</v>
      </c>
      <c r="B161" s="109" t="s">
        <v>122</v>
      </c>
      <c r="C161" s="109" t="s">
        <v>130</v>
      </c>
      <c r="D161" s="109" t="s">
        <v>199</v>
      </c>
      <c r="E161" s="110">
        <v>6143</v>
      </c>
      <c r="F161" s="109" t="s">
        <v>3425</v>
      </c>
      <c r="G161" s="128" t="s">
        <v>3345</v>
      </c>
      <c r="H161" s="97" t="s">
        <v>3421</v>
      </c>
      <c r="I161" s="44"/>
      <c r="J161" s="44"/>
      <c r="K161" s="44"/>
      <c r="L161" s="44"/>
      <c r="M161" s="44"/>
      <c r="N161" s="44"/>
      <c r="O161" s="44"/>
      <c r="P161" s="44"/>
      <c r="Q161" s="44">
        <v>50100</v>
      </c>
      <c r="R161" s="44">
        <v>50100</v>
      </c>
      <c r="S161" s="44">
        <v>50100</v>
      </c>
      <c r="T161" s="44">
        <f t="shared" si="104"/>
        <v>0</v>
      </c>
      <c r="U161" s="44"/>
      <c r="V161" s="44"/>
      <c r="W161" s="44"/>
      <c r="X161" s="44">
        <f t="shared" si="105"/>
        <v>50100</v>
      </c>
      <c r="Y161" s="209">
        <f t="shared" si="101"/>
        <v>100</v>
      </c>
    </row>
    <row r="162" spans="1:25">
      <c r="A162" s="109" t="s">
        <v>10</v>
      </c>
      <c r="B162" s="109" t="s">
        <v>122</v>
      </c>
      <c r="C162" s="109" t="s">
        <v>130</v>
      </c>
      <c r="D162" s="109" t="s">
        <v>199</v>
      </c>
      <c r="E162" s="110">
        <v>6143</v>
      </c>
      <c r="F162" s="109" t="s">
        <v>3426</v>
      </c>
      <c r="G162" s="128" t="s">
        <v>3345</v>
      </c>
      <c r="H162" s="97" t="s">
        <v>3422</v>
      </c>
      <c r="I162" s="44"/>
      <c r="J162" s="44"/>
      <c r="K162" s="44"/>
      <c r="L162" s="44"/>
      <c r="M162" s="44"/>
      <c r="N162" s="44"/>
      <c r="O162" s="44"/>
      <c r="P162" s="44"/>
      <c r="Q162" s="44">
        <v>15100</v>
      </c>
      <c r="R162" s="44">
        <v>15100</v>
      </c>
      <c r="S162" s="44">
        <v>15100</v>
      </c>
      <c r="T162" s="44">
        <f t="shared" si="104"/>
        <v>0</v>
      </c>
      <c r="U162" s="44"/>
      <c r="V162" s="44"/>
      <c r="W162" s="44"/>
      <c r="X162" s="44">
        <f t="shared" si="105"/>
        <v>15100</v>
      </c>
      <c r="Y162" s="209">
        <f t="shared" si="101"/>
        <v>100</v>
      </c>
    </row>
    <row r="163" spans="1:25">
      <c r="A163" s="109" t="s">
        <v>10</v>
      </c>
      <c r="B163" s="109" t="s">
        <v>122</v>
      </c>
      <c r="C163" s="109" t="s">
        <v>130</v>
      </c>
      <c r="D163" s="109" t="s">
        <v>199</v>
      </c>
      <c r="E163" s="110">
        <v>6143</v>
      </c>
      <c r="F163" s="109" t="s">
        <v>3430</v>
      </c>
      <c r="G163" s="128" t="s">
        <v>3345</v>
      </c>
      <c r="H163" s="97" t="s">
        <v>3433</v>
      </c>
      <c r="I163" s="44"/>
      <c r="J163" s="44"/>
      <c r="K163" s="44"/>
      <c r="L163" s="44"/>
      <c r="M163" s="44"/>
      <c r="N163" s="44"/>
      <c r="O163" s="44"/>
      <c r="P163" s="44"/>
      <c r="Q163" s="44">
        <v>84100</v>
      </c>
      <c r="R163" s="44">
        <v>84100</v>
      </c>
      <c r="S163" s="44">
        <v>84100</v>
      </c>
      <c r="T163" s="44">
        <f t="shared" si="104"/>
        <v>0</v>
      </c>
      <c r="U163" s="44"/>
      <c r="V163" s="44"/>
      <c r="W163" s="44"/>
      <c r="X163" s="44">
        <f t="shared" si="105"/>
        <v>84100</v>
      </c>
      <c r="Y163" s="209">
        <f t="shared" si="101"/>
        <v>100</v>
      </c>
    </row>
    <row r="164" spans="1:25">
      <c r="A164" s="109" t="s">
        <v>10</v>
      </c>
      <c r="B164" s="109" t="s">
        <v>122</v>
      </c>
      <c r="C164" s="109" t="s">
        <v>130</v>
      </c>
      <c r="D164" s="109" t="s">
        <v>199</v>
      </c>
      <c r="E164" s="110">
        <v>6143</v>
      </c>
      <c r="F164" s="109" t="s">
        <v>3431</v>
      </c>
      <c r="G164" s="128" t="s">
        <v>3345</v>
      </c>
      <c r="H164" s="97" t="s">
        <v>3434</v>
      </c>
      <c r="I164" s="44"/>
      <c r="J164" s="44"/>
      <c r="K164" s="44"/>
      <c r="L164" s="44"/>
      <c r="M164" s="44"/>
      <c r="N164" s="44"/>
      <c r="O164" s="44"/>
      <c r="P164" s="44"/>
      <c r="Q164" s="44">
        <v>10100</v>
      </c>
      <c r="R164" s="44">
        <v>10100</v>
      </c>
      <c r="S164" s="44">
        <v>10100</v>
      </c>
      <c r="T164" s="44">
        <f t="shared" si="104"/>
        <v>0</v>
      </c>
      <c r="U164" s="44"/>
      <c r="V164" s="44"/>
      <c r="W164" s="44"/>
      <c r="X164" s="44">
        <f t="shared" si="105"/>
        <v>10100</v>
      </c>
      <c r="Y164" s="209">
        <f t="shared" si="101"/>
        <v>100</v>
      </c>
    </row>
    <row r="165" spans="1:25">
      <c r="A165" s="109" t="s">
        <v>10</v>
      </c>
      <c r="B165" s="109" t="s">
        <v>122</v>
      </c>
      <c r="C165" s="109" t="s">
        <v>130</v>
      </c>
      <c r="D165" s="109" t="s">
        <v>199</v>
      </c>
      <c r="E165" s="110">
        <v>6143</v>
      </c>
      <c r="F165" s="109" t="s">
        <v>3432</v>
      </c>
      <c r="G165" s="128" t="s">
        <v>3345</v>
      </c>
      <c r="H165" s="97" t="s">
        <v>3435</v>
      </c>
      <c r="I165" s="44"/>
      <c r="J165" s="44"/>
      <c r="K165" s="44"/>
      <c r="L165" s="44"/>
      <c r="M165" s="44"/>
      <c r="N165" s="44"/>
      <c r="O165" s="44"/>
      <c r="P165" s="44"/>
      <c r="Q165" s="44">
        <v>40100</v>
      </c>
      <c r="R165" s="44">
        <v>40100</v>
      </c>
      <c r="S165" s="44">
        <v>40100</v>
      </c>
      <c r="T165" s="44">
        <f t="shared" si="104"/>
        <v>0</v>
      </c>
      <c r="U165" s="44"/>
      <c r="V165" s="44"/>
      <c r="W165" s="44"/>
      <c r="X165" s="44">
        <f t="shared" si="105"/>
        <v>40100</v>
      </c>
      <c r="Y165" s="209">
        <f t="shared" si="101"/>
        <v>100</v>
      </c>
    </row>
    <row r="166" spans="1:25">
      <c r="A166" s="109" t="s">
        <v>10</v>
      </c>
      <c r="B166" s="109" t="s">
        <v>122</v>
      </c>
      <c r="C166" s="109" t="s">
        <v>130</v>
      </c>
      <c r="D166" s="109" t="s">
        <v>199</v>
      </c>
      <c r="E166" s="110">
        <v>6143</v>
      </c>
      <c r="F166" s="109" t="s">
        <v>3439</v>
      </c>
      <c r="G166" s="128" t="s">
        <v>3345</v>
      </c>
      <c r="H166" s="97" t="s">
        <v>3440</v>
      </c>
      <c r="I166" s="44"/>
      <c r="J166" s="44"/>
      <c r="K166" s="44"/>
      <c r="L166" s="44"/>
      <c r="M166" s="44"/>
      <c r="N166" s="44"/>
      <c r="O166" s="44"/>
      <c r="P166" s="44"/>
      <c r="Q166" s="44">
        <v>100</v>
      </c>
      <c r="R166" s="44">
        <v>100</v>
      </c>
      <c r="S166" s="44">
        <v>100</v>
      </c>
      <c r="T166" s="44">
        <f t="shared" si="104"/>
        <v>0</v>
      </c>
      <c r="U166" s="44"/>
      <c r="V166" s="44"/>
      <c r="W166" s="44"/>
      <c r="X166" s="44">
        <f t="shared" si="105"/>
        <v>100</v>
      </c>
      <c r="Y166" s="209">
        <f t="shared" si="101"/>
        <v>100</v>
      </c>
    </row>
    <row r="167" spans="1:25" ht="20.399999999999999">
      <c r="A167" s="109" t="s">
        <v>10</v>
      </c>
      <c r="B167" s="109" t="s">
        <v>122</v>
      </c>
      <c r="C167" s="109" t="s">
        <v>130</v>
      </c>
      <c r="D167" s="109" t="s">
        <v>199</v>
      </c>
      <c r="E167" s="110">
        <v>6143</v>
      </c>
      <c r="F167" s="109" t="s">
        <v>3445</v>
      </c>
      <c r="G167" s="128" t="s">
        <v>3345</v>
      </c>
      <c r="H167" s="97" t="s">
        <v>3446</v>
      </c>
      <c r="I167" s="44"/>
      <c r="J167" s="44"/>
      <c r="K167" s="44"/>
      <c r="L167" s="44"/>
      <c r="M167" s="44"/>
      <c r="N167" s="44"/>
      <c r="O167" s="44"/>
      <c r="P167" s="44"/>
      <c r="Q167" s="44">
        <v>25000</v>
      </c>
      <c r="R167" s="44">
        <v>25000</v>
      </c>
      <c r="S167" s="44">
        <v>25000</v>
      </c>
      <c r="T167" s="44">
        <f t="shared" si="104"/>
        <v>0</v>
      </c>
      <c r="U167" s="44"/>
      <c r="V167" s="44"/>
      <c r="W167" s="44"/>
      <c r="X167" s="44">
        <f t="shared" si="105"/>
        <v>25000</v>
      </c>
      <c r="Y167" s="209">
        <f t="shared" si="101"/>
        <v>100</v>
      </c>
    </row>
    <row r="168" spans="1:25">
      <c r="A168" s="117" t="s">
        <v>10</v>
      </c>
      <c r="B168" s="117" t="s">
        <v>122</v>
      </c>
      <c r="C168" s="117" t="s">
        <v>130</v>
      </c>
      <c r="D168" s="117" t="s">
        <v>199</v>
      </c>
      <c r="E168" s="129">
        <v>6143</v>
      </c>
      <c r="F168" s="117" t="s">
        <v>3148</v>
      </c>
      <c r="G168" s="128" t="s">
        <v>3345</v>
      </c>
      <c r="H168" s="97" t="s">
        <v>3149</v>
      </c>
      <c r="I168" s="44"/>
      <c r="J168" s="44"/>
      <c r="K168" s="44"/>
      <c r="L168" s="44"/>
      <c r="M168" s="44"/>
      <c r="N168" s="44"/>
      <c r="O168" s="44"/>
      <c r="P168" s="44"/>
      <c r="Q168" s="44">
        <v>0</v>
      </c>
      <c r="R168" s="44">
        <v>0</v>
      </c>
      <c r="S168" s="44">
        <v>0</v>
      </c>
      <c r="T168" s="44">
        <f t="shared" si="104"/>
        <v>0</v>
      </c>
      <c r="U168" s="44"/>
      <c r="V168" s="44"/>
      <c r="W168" s="44"/>
      <c r="X168" s="44">
        <f t="shared" si="105"/>
        <v>0</v>
      </c>
      <c r="Y168" s="209">
        <f t="shared" si="101"/>
        <v>0</v>
      </c>
    </row>
    <row r="169" spans="1:25">
      <c r="A169" s="117" t="s">
        <v>10</v>
      </c>
      <c r="B169" s="117" t="s">
        <v>122</v>
      </c>
      <c r="C169" s="117" t="s">
        <v>130</v>
      </c>
      <c r="D169" s="117" t="s">
        <v>199</v>
      </c>
      <c r="E169" s="129" t="s">
        <v>3417</v>
      </c>
      <c r="F169" s="117"/>
      <c r="G169" s="128" t="s">
        <v>3345</v>
      </c>
      <c r="H169" s="97" t="s">
        <v>3418</v>
      </c>
      <c r="I169" s="44"/>
      <c r="J169" s="44"/>
      <c r="K169" s="44"/>
      <c r="L169" s="44"/>
      <c r="M169" s="44"/>
      <c r="N169" s="44"/>
      <c r="O169" s="44"/>
      <c r="P169" s="44"/>
      <c r="Q169" s="44">
        <v>100000</v>
      </c>
      <c r="R169" s="44">
        <v>100000</v>
      </c>
      <c r="S169" s="44">
        <v>100000</v>
      </c>
      <c r="T169" s="44">
        <f t="shared" si="104"/>
        <v>0</v>
      </c>
      <c r="U169" s="44"/>
      <c r="V169" s="44"/>
      <c r="W169" s="44"/>
      <c r="X169" s="44">
        <f t="shared" si="105"/>
        <v>100000</v>
      </c>
      <c r="Y169" s="209">
        <f t="shared" si="101"/>
        <v>100</v>
      </c>
    </row>
    <row r="170" spans="1:25">
      <c r="A170" s="23" t="s">
        <v>10</v>
      </c>
      <c r="B170" s="23" t="s">
        <v>122</v>
      </c>
      <c r="C170" s="23" t="s">
        <v>130</v>
      </c>
      <c r="D170" s="23" t="s">
        <v>199</v>
      </c>
      <c r="E170" s="22">
        <v>6148</v>
      </c>
      <c r="F170" s="23"/>
      <c r="G170" s="128" t="s">
        <v>3345</v>
      </c>
      <c r="H170" s="32" t="s">
        <v>41</v>
      </c>
      <c r="I170" s="44">
        <f t="shared" si="108"/>
        <v>0</v>
      </c>
      <c r="J170" s="44">
        <v>0</v>
      </c>
      <c r="K170" s="44">
        <f t="shared" si="109"/>
        <v>0</v>
      </c>
      <c r="L170" s="44">
        <v>0</v>
      </c>
      <c r="M170" s="44">
        <v>0</v>
      </c>
      <c r="N170" s="44">
        <v>0</v>
      </c>
      <c r="O170" s="44">
        <v>0</v>
      </c>
      <c r="P170" s="44">
        <v>0</v>
      </c>
      <c r="Q170" s="44">
        <v>0</v>
      </c>
      <c r="R170" s="44">
        <v>0</v>
      </c>
      <c r="S170" s="44">
        <v>0</v>
      </c>
      <c r="T170" s="44">
        <f t="shared" si="104"/>
        <v>0</v>
      </c>
      <c r="U170" s="44">
        <v>0</v>
      </c>
      <c r="V170" s="44">
        <v>0</v>
      </c>
      <c r="W170" s="44">
        <v>0</v>
      </c>
      <c r="X170" s="44">
        <f t="shared" si="105"/>
        <v>0</v>
      </c>
      <c r="Y170" s="209">
        <f t="shared" si="101"/>
        <v>0</v>
      </c>
    </row>
    <row r="171" spans="1:25" s="142" customFormat="1" ht="20.399999999999999">
      <c r="A171" s="20" t="s">
        <v>0</v>
      </c>
      <c r="B171" s="20" t="s">
        <v>0</v>
      </c>
      <c r="C171" s="20" t="s">
        <v>0</v>
      </c>
      <c r="D171" s="21" t="s">
        <v>0</v>
      </c>
      <c r="E171" s="21" t="s">
        <v>0</v>
      </c>
      <c r="F171" s="21" t="s">
        <v>0</v>
      </c>
      <c r="G171" s="150" t="s">
        <v>0</v>
      </c>
      <c r="H171" s="30" t="s">
        <v>48</v>
      </c>
      <c r="I171" s="40">
        <f t="shared" si="108"/>
        <v>0</v>
      </c>
      <c r="J171" s="40">
        <f t="shared" ref="J171:X172" si="119">SUM(J172)</f>
        <v>0</v>
      </c>
      <c r="K171" s="40">
        <f t="shared" si="109"/>
        <v>0</v>
      </c>
      <c r="L171" s="40">
        <f t="shared" si="119"/>
        <v>0</v>
      </c>
      <c r="M171" s="40">
        <f t="shared" si="119"/>
        <v>0</v>
      </c>
      <c r="N171" s="40">
        <f t="shared" si="119"/>
        <v>0</v>
      </c>
      <c r="O171" s="40">
        <f t="shared" si="119"/>
        <v>0</v>
      </c>
      <c r="P171" s="40">
        <f t="shared" si="119"/>
        <v>0</v>
      </c>
      <c r="Q171" s="40">
        <f t="shared" si="119"/>
        <v>250000</v>
      </c>
      <c r="R171" s="40">
        <f t="shared" si="119"/>
        <v>0</v>
      </c>
      <c r="S171" s="40">
        <f t="shared" si="119"/>
        <v>0</v>
      </c>
      <c r="T171" s="40">
        <f t="shared" si="119"/>
        <v>0</v>
      </c>
      <c r="U171" s="40">
        <f t="shared" si="119"/>
        <v>0</v>
      </c>
      <c r="V171" s="40">
        <f t="shared" si="119"/>
        <v>0</v>
      </c>
      <c r="W171" s="40">
        <f t="shared" si="119"/>
        <v>0</v>
      </c>
      <c r="X171" s="40">
        <f t="shared" si="119"/>
        <v>0</v>
      </c>
      <c r="Y171" s="207">
        <f t="shared" si="101"/>
        <v>0</v>
      </c>
    </row>
    <row r="172" spans="1:25">
      <c r="A172" s="23" t="s">
        <v>10</v>
      </c>
      <c r="B172" s="23" t="s">
        <v>122</v>
      </c>
      <c r="C172" s="23" t="s">
        <v>130</v>
      </c>
      <c r="D172" s="23" t="s">
        <v>199</v>
      </c>
      <c r="E172" s="21" t="s">
        <v>210</v>
      </c>
      <c r="F172" s="21" t="s">
        <v>0</v>
      </c>
      <c r="G172" s="150" t="s">
        <v>0</v>
      </c>
      <c r="H172" s="21" t="s">
        <v>43</v>
      </c>
      <c r="I172" s="66">
        <f t="shared" si="108"/>
        <v>0</v>
      </c>
      <c r="J172" s="66">
        <f t="shared" si="119"/>
        <v>0</v>
      </c>
      <c r="K172" s="66">
        <f t="shared" si="109"/>
        <v>0</v>
      </c>
      <c r="L172" s="66">
        <f t="shared" si="119"/>
        <v>0</v>
      </c>
      <c r="M172" s="66">
        <f t="shared" si="119"/>
        <v>0</v>
      </c>
      <c r="N172" s="66">
        <f t="shared" si="119"/>
        <v>0</v>
      </c>
      <c r="O172" s="66">
        <f t="shared" si="119"/>
        <v>0</v>
      </c>
      <c r="P172" s="66">
        <f t="shared" si="119"/>
        <v>0</v>
      </c>
      <c r="Q172" s="66">
        <f>SUM(Q173:Q174)</f>
        <v>250000</v>
      </c>
      <c r="R172" s="66">
        <f>SUM(R173:R174)</f>
        <v>0</v>
      </c>
      <c r="S172" s="66">
        <f>SUM(S173:S174)</f>
        <v>0</v>
      </c>
      <c r="T172" s="66">
        <f t="shared" ref="T172:X172" si="120">SUM(T173:T174)</f>
        <v>0</v>
      </c>
      <c r="U172" s="66">
        <f t="shared" si="120"/>
        <v>0</v>
      </c>
      <c r="V172" s="66">
        <f t="shared" si="120"/>
        <v>0</v>
      </c>
      <c r="W172" s="66">
        <f t="shared" si="120"/>
        <v>0</v>
      </c>
      <c r="X172" s="66">
        <f t="shared" si="120"/>
        <v>0</v>
      </c>
      <c r="Y172" s="208">
        <f t="shared" si="101"/>
        <v>0</v>
      </c>
    </row>
    <row r="173" spans="1:25">
      <c r="A173" s="23" t="s">
        <v>10</v>
      </c>
      <c r="B173" s="23" t="s">
        <v>122</v>
      </c>
      <c r="C173" s="23" t="s">
        <v>130</v>
      </c>
      <c r="D173" s="23" t="s">
        <v>199</v>
      </c>
      <c r="E173" s="22">
        <v>6151</v>
      </c>
      <c r="F173" s="23"/>
      <c r="G173" s="128" t="s">
        <v>3345</v>
      </c>
      <c r="H173" s="32" t="s">
        <v>44</v>
      </c>
      <c r="I173" s="44">
        <f t="shared" si="108"/>
        <v>0</v>
      </c>
      <c r="J173" s="44">
        <v>0</v>
      </c>
      <c r="K173" s="44">
        <f t="shared" si="109"/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  <c r="S173" s="44">
        <v>0</v>
      </c>
      <c r="T173" s="44">
        <f t="shared" si="104"/>
        <v>0</v>
      </c>
      <c r="U173" s="44">
        <v>0</v>
      </c>
      <c r="V173" s="44">
        <v>0</v>
      </c>
      <c r="W173" s="44">
        <v>0</v>
      </c>
      <c r="X173" s="44">
        <f t="shared" si="105"/>
        <v>0</v>
      </c>
      <c r="Y173" s="209">
        <f t="shared" si="101"/>
        <v>0</v>
      </c>
    </row>
    <row r="174" spans="1:25">
      <c r="A174" s="23" t="s">
        <v>10</v>
      </c>
      <c r="B174" s="23" t="s">
        <v>122</v>
      </c>
      <c r="C174" s="23" t="s">
        <v>130</v>
      </c>
      <c r="D174" s="23" t="s">
        <v>199</v>
      </c>
      <c r="E174" s="22">
        <v>6153</v>
      </c>
      <c r="F174" s="23"/>
      <c r="G174" s="128" t="s">
        <v>3345</v>
      </c>
      <c r="H174" s="32" t="s">
        <v>46</v>
      </c>
      <c r="I174" s="44"/>
      <c r="J174" s="44"/>
      <c r="K174" s="44"/>
      <c r="L174" s="44"/>
      <c r="M174" s="44"/>
      <c r="N174" s="44"/>
      <c r="O174" s="44"/>
      <c r="P174" s="44"/>
      <c r="Q174" s="44">
        <v>250000</v>
      </c>
      <c r="R174" s="44">
        <v>0</v>
      </c>
      <c r="S174" s="44">
        <v>0</v>
      </c>
      <c r="T174" s="44">
        <f t="shared" si="104"/>
        <v>0</v>
      </c>
      <c r="U174" s="44"/>
      <c r="V174" s="44"/>
      <c r="W174" s="44"/>
      <c r="X174" s="44">
        <f t="shared" si="105"/>
        <v>0</v>
      </c>
      <c r="Y174" s="209">
        <f t="shared" si="101"/>
        <v>0</v>
      </c>
    </row>
    <row r="175" spans="1:25" s="142" customFormat="1">
      <c r="A175" s="21" t="s">
        <v>0</v>
      </c>
      <c r="B175" s="21" t="s">
        <v>0</v>
      </c>
      <c r="C175" s="21" t="s">
        <v>0</v>
      </c>
      <c r="D175" s="21" t="s">
        <v>0</v>
      </c>
      <c r="E175" s="21" t="s">
        <v>0</v>
      </c>
      <c r="F175" s="21" t="s">
        <v>0</v>
      </c>
      <c r="G175" s="150" t="s">
        <v>0</v>
      </c>
      <c r="H175" s="30" t="s">
        <v>212</v>
      </c>
      <c r="I175" s="40">
        <f t="shared" si="108"/>
        <v>483900</v>
      </c>
      <c r="J175" s="40">
        <f>SUM(J134,J150,J171)</f>
        <v>483900</v>
      </c>
      <c r="K175" s="40">
        <f t="shared" si="109"/>
        <v>0</v>
      </c>
      <c r="L175" s="40">
        <f t="shared" ref="L175:X175" si="121">SUM(L134,L150,L171)</f>
        <v>0</v>
      </c>
      <c r="M175" s="40">
        <f t="shared" si="121"/>
        <v>0</v>
      </c>
      <c r="N175" s="40">
        <f t="shared" si="121"/>
        <v>0</v>
      </c>
      <c r="O175" s="40">
        <f t="shared" si="121"/>
        <v>0</v>
      </c>
      <c r="P175" s="40">
        <f t="shared" si="121"/>
        <v>0</v>
      </c>
      <c r="Q175" s="40">
        <f t="shared" si="121"/>
        <v>1408508</v>
      </c>
      <c r="R175" s="40">
        <f t="shared" si="121"/>
        <v>1158508</v>
      </c>
      <c r="S175" s="40">
        <f t="shared" si="121"/>
        <v>1028207</v>
      </c>
      <c r="T175" s="40">
        <f t="shared" si="121"/>
        <v>130301</v>
      </c>
      <c r="U175" s="40">
        <f t="shared" si="121"/>
        <v>50453</v>
      </c>
      <c r="V175" s="40">
        <f t="shared" si="121"/>
        <v>36032</v>
      </c>
      <c r="W175" s="40">
        <f t="shared" si="121"/>
        <v>43816</v>
      </c>
      <c r="X175" s="40">
        <f t="shared" si="121"/>
        <v>1158508</v>
      </c>
      <c r="Y175" s="207">
        <f t="shared" si="101"/>
        <v>100</v>
      </c>
    </row>
    <row r="176" spans="1:25" ht="15" thickBot="1">
      <c r="A176" s="32" t="s">
        <v>0</v>
      </c>
      <c r="B176" s="32" t="s">
        <v>0</v>
      </c>
      <c r="C176" s="32" t="s">
        <v>0</v>
      </c>
      <c r="D176" s="32" t="s">
        <v>0</v>
      </c>
      <c r="E176" s="32" t="s">
        <v>0</v>
      </c>
      <c r="F176" s="32" t="s">
        <v>0</v>
      </c>
      <c r="G176" s="154" t="s">
        <v>0</v>
      </c>
      <c r="H176" s="21" t="s">
        <v>170</v>
      </c>
      <c r="I176" s="66">
        <f t="shared" si="108"/>
        <v>7</v>
      </c>
      <c r="J176" s="66">
        <v>7</v>
      </c>
      <c r="K176" s="66">
        <f t="shared" si="109"/>
        <v>0</v>
      </c>
      <c r="L176" s="66"/>
      <c r="M176" s="66"/>
      <c r="N176" s="66"/>
      <c r="O176" s="66" t="s">
        <v>0</v>
      </c>
      <c r="P176" s="66" t="s">
        <v>0</v>
      </c>
      <c r="Q176" s="66">
        <v>0</v>
      </c>
      <c r="R176" s="66"/>
      <c r="S176" s="66"/>
      <c r="T176" s="66"/>
      <c r="U176" s="66"/>
      <c r="V176" s="66"/>
      <c r="W176" s="66"/>
      <c r="X176" s="66"/>
      <c r="Y176" s="208">
        <v>0</v>
      </c>
    </row>
    <row r="177" spans="1:25" ht="41.4" thickBot="1">
      <c r="A177" s="252" t="s">
        <v>0</v>
      </c>
      <c r="B177" s="252" t="s">
        <v>0</v>
      </c>
      <c r="C177" s="252" t="s">
        <v>0</v>
      </c>
      <c r="D177" s="252" t="s">
        <v>0</v>
      </c>
      <c r="E177" s="252" t="s">
        <v>0</v>
      </c>
      <c r="F177" s="252" t="s">
        <v>0</v>
      </c>
      <c r="G177" s="258" t="s">
        <v>0</v>
      </c>
      <c r="H177" s="24" t="s">
        <v>72</v>
      </c>
      <c r="I177" s="1" t="s">
        <v>3093</v>
      </c>
      <c r="J177" s="1" t="s">
        <v>3130</v>
      </c>
      <c r="K177" s="1" t="s">
        <v>3</v>
      </c>
      <c r="L177" s="1" t="s">
        <v>4</v>
      </c>
      <c r="M177" s="1" t="s">
        <v>5</v>
      </c>
      <c r="N177" s="1" t="s">
        <v>6</v>
      </c>
      <c r="O177" s="1" t="s">
        <v>7</v>
      </c>
      <c r="P177" s="1" t="s">
        <v>8</v>
      </c>
      <c r="Q177" s="1" t="s">
        <v>3344</v>
      </c>
      <c r="R177" s="1" t="s">
        <v>3427</v>
      </c>
      <c r="S177" s="1" t="s">
        <v>3447</v>
      </c>
      <c r="T177" s="1" t="s">
        <v>3448</v>
      </c>
      <c r="U177" s="1" t="s">
        <v>3452</v>
      </c>
      <c r="V177" s="1" t="s">
        <v>3449</v>
      </c>
      <c r="W177" s="1" t="s">
        <v>3450</v>
      </c>
      <c r="X177" s="1" t="s">
        <v>3451</v>
      </c>
      <c r="Y177" s="216" t="s">
        <v>3385</v>
      </c>
    </row>
    <row r="178" spans="1:25">
      <c r="A178" s="253"/>
      <c r="B178" s="253"/>
      <c r="C178" s="253"/>
      <c r="D178" s="253"/>
      <c r="E178" s="253"/>
      <c r="F178" s="253"/>
      <c r="G178" s="259"/>
      <c r="H178" s="33" t="s">
        <v>0</v>
      </c>
      <c r="I178" s="45">
        <v>1</v>
      </c>
      <c r="J178" s="45">
        <v>3</v>
      </c>
      <c r="K178" s="45" t="s">
        <v>9</v>
      </c>
      <c r="L178" s="45">
        <v>5</v>
      </c>
      <c r="M178" s="45">
        <v>6</v>
      </c>
      <c r="N178" s="45">
        <v>7</v>
      </c>
      <c r="O178" s="45">
        <v>8</v>
      </c>
      <c r="P178" s="45">
        <v>9</v>
      </c>
      <c r="Q178" s="45">
        <v>1</v>
      </c>
      <c r="R178" s="45">
        <v>2</v>
      </c>
      <c r="S178" s="45">
        <v>3</v>
      </c>
      <c r="T178" s="45" t="s">
        <v>3453</v>
      </c>
      <c r="U178" s="45">
        <v>5</v>
      </c>
      <c r="V178" s="45">
        <v>6</v>
      </c>
      <c r="W178" s="45">
        <v>7</v>
      </c>
      <c r="X178" s="45" t="s">
        <v>3454</v>
      </c>
      <c r="Y178" s="276">
        <v>9</v>
      </c>
    </row>
    <row r="179" spans="1:25">
      <c r="A179" s="253"/>
      <c r="B179" s="253"/>
      <c r="C179" s="253"/>
      <c r="D179" s="253"/>
      <c r="E179" s="253"/>
      <c r="F179" s="253"/>
      <c r="G179" s="259"/>
      <c r="H179" s="34" t="s">
        <v>73</v>
      </c>
      <c r="I179" s="35">
        <f t="shared" si="108"/>
        <v>483900</v>
      </c>
      <c r="J179" s="35">
        <f t="shared" ref="J179:P179" si="122">SUM(J175)</f>
        <v>483900</v>
      </c>
      <c r="K179" s="35">
        <f t="shared" si="109"/>
        <v>0</v>
      </c>
      <c r="L179" s="35">
        <f t="shared" si="122"/>
        <v>0</v>
      </c>
      <c r="M179" s="35">
        <f t="shared" si="122"/>
        <v>0</v>
      </c>
      <c r="N179" s="35">
        <f t="shared" si="122"/>
        <v>0</v>
      </c>
      <c r="O179" s="35">
        <f t="shared" si="122"/>
        <v>0</v>
      </c>
      <c r="P179" s="35">
        <f t="shared" si="122"/>
        <v>0</v>
      </c>
      <c r="Q179" s="35">
        <f>SUM(Q175)</f>
        <v>1408508</v>
      </c>
      <c r="R179" s="35">
        <f>SUM(R175)</f>
        <v>1158508</v>
      </c>
      <c r="S179" s="35">
        <f>SUM(S175)</f>
        <v>1028207</v>
      </c>
      <c r="T179" s="35">
        <f t="shared" ref="T179:X179" si="123">SUM(T175)</f>
        <v>130301</v>
      </c>
      <c r="U179" s="35">
        <f t="shared" si="123"/>
        <v>50453</v>
      </c>
      <c r="V179" s="35">
        <f t="shared" si="123"/>
        <v>36032</v>
      </c>
      <c r="W179" s="35">
        <f t="shared" si="123"/>
        <v>43816</v>
      </c>
      <c r="X179" s="35">
        <f t="shared" si="123"/>
        <v>1158508</v>
      </c>
      <c r="Y179" s="218">
        <f t="shared" ref="Y179:Y180" si="124">IF(R179=0,0,(X179/R179)*100)</f>
        <v>100</v>
      </c>
    </row>
    <row r="180" spans="1:25">
      <c r="A180" s="253"/>
      <c r="B180" s="253"/>
      <c r="C180" s="253"/>
      <c r="D180" s="253"/>
      <c r="E180" s="253"/>
      <c r="F180" s="253"/>
      <c r="G180" s="259"/>
      <c r="H180" s="36" t="s">
        <v>69</v>
      </c>
      <c r="I180" s="35">
        <f t="shared" si="108"/>
        <v>483900</v>
      </c>
      <c r="J180" s="35">
        <f t="shared" ref="J180:P180" si="125">SUM(J179)</f>
        <v>483900</v>
      </c>
      <c r="K180" s="35">
        <f t="shared" si="109"/>
        <v>0</v>
      </c>
      <c r="L180" s="35">
        <f t="shared" si="125"/>
        <v>0</v>
      </c>
      <c r="M180" s="35">
        <f t="shared" si="125"/>
        <v>0</v>
      </c>
      <c r="N180" s="35">
        <f t="shared" si="125"/>
        <v>0</v>
      </c>
      <c r="O180" s="35">
        <f t="shared" si="125"/>
        <v>0</v>
      </c>
      <c r="P180" s="35">
        <f t="shared" si="125"/>
        <v>0</v>
      </c>
      <c r="Q180" s="35">
        <f>SUM(Q179)</f>
        <v>1408508</v>
      </c>
      <c r="R180" s="35">
        <f>SUM(R179)</f>
        <v>1158508</v>
      </c>
      <c r="S180" s="35">
        <f>SUM(S179)</f>
        <v>1028207</v>
      </c>
      <c r="T180" s="35">
        <f t="shared" ref="T180:X180" si="126">SUM(T179)</f>
        <v>130301</v>
      </c>
      <c r="U180" s="35">
        <f t="shared" si="126"/>
        <v>50453</v>
      </c>
      <c r="V180" s="35">
        <f t="shared" si="126"/>
        <v>36032</v>
      </c>
      <c r="W180" s="35">
        <f t="shared" si="126"/>
        <v>43816</v>
      </c>
      <c r="X180" s="35">
        <f t="shared" si="126"/>
        <v>1158508</v>
      </c>
      <c r="Y180" s="218">
        <f t="shared" si="124"/>
        <v>100</v>
      </c>
    </row>
    <row r="181" spans="1:25">
      <c r="A181" s="254"/>
      <c r="B181" s="254"/>
      <c r="C181" s="254"/>
      <c r="D181" s="254"/>
      <c r="E181" s="254"/>
      <c r="F181" s="254"/>
      <c r="G181" s="260"/>
    </row>
    <row r="182" spans="1:25">
      <c r="A182" s="32" t="s">
        <v>0</v>
      </c>
      <c r="B182" s="32" t="s">
        <v>0</v>
      </c>
      <c r="C182" s="32" t="s">
        <v>0</v>
      </c>
      <c r="D182" s="32" t="s">
        <v>0</v>
      </c>
      <c r="E182" s="32" t="s">
        <v>0</v>
      </c>
      <c r="F182" s="32" t="s">
        <v>0</v>
      </c>
      <c r="G182" s="154" t="s">
        <v>0</v>
      </c>
      <c r="H182" s="37" t="s">
        <v>0</v>
      </c>
      <c r="I182" s="37"/>
      <c r="J182" s="37"/>
      <c r="K182" s="37"/>
      <c r="L182" s="37" t="s">
        <v>0</v>
      </c>
      <c r="M182" s="37" t="s">
        <v>0</v>
      </c>
      <c r="N182" s="37" t="s">
        <v>0</v>
      </c>
      <c r="O182" s="37" t="s">
        <v>0</v>
      </c>
      <c r="P182" s="37" t="s">
        <v>0</v>
      </c>
      <c r="Q182" s="37"/>
      <c r="R182" s="37"/>
      <c r="S182" s="37"/>
      <c r="T182" s="37" t="s">
        <v>0</v>
      </c>
      <c r="U182" s="37" t="s">
        <v>0</v>
      </c>
      <c r="V182" s="37" t="s">
        <v>0</v>
      </c>
      <c r="W182" s="37" t="s">
        <v>0</v>
      </c>
      <c r="X182" s="37" t="s">
        <v>0</v>
      </c>
      <c r="Y182" s="219"/>
    </row>
    <row r="183" spans="1:25">
      <c r="A183" s="32" t="s">
        <v>0</v>
      </c>
      <c r="B183" s="32" t="s">
        <v>0</v>
      </c>
      <c r="C183" s="32" t="s">
        <v>0</v>
      </c>
      <c r="D183" s="32" t="s">
        <v>0</v>
      </c>
      <c r="E183" s="32" t="s">
        <v>0</v>
      </c>
      <c r="F183" s="32" t="s">
        <v>0</v>
      </c>
      <c r="G183" s="154" t="s">
        <v>0</v>
      </c>
      <c r="H183" s="30" t="s">
        <v>213</v>
      </c>
      <c r="I183" s="31">
        <f t="shared" si="108"/>
        <v>483900</v>
      </c>
      <c r="J183" s="31">
        <f t="shared" ref="J183:P183" si="127">SUM(J175)</f>
        <v>483900</v>
      </c>
      <c r="K183" s="31">
        <f t="shared" si="109"/>
        <v>0</v>
      </c>
      <c r="L183" s="31">
        <f t="shared" si="127"/>
        <v>0</v>
      </c>
      <c r="M183" s="31">
        <f t="shared" si="127"/>
        <v>0</v>
      </c>
      <c r="N183" s="31">
        <f t="shared" si="127"/>
        <v>0</v>
      </c>
      <c r="O183" s="31">
        <f t="shared" si="127"/>
        <v>0</v>
      </c>
      <c r="P183" s="31">
        <f t="shared" si="127"/>
        <v>0</v>
      </c>
      <c r="Q183" s="31">
        <f>SUM(Q175)</f>
        <v>1408508</v>
      </c>
      <c r="R183" s="31">
        <f>SUM(R175)</f>
        <v>1158508</v>
      </c>
      <c r="S183" s="31">
        <f>SUM(S175)</f>
        <v>1028207</v>
      </c>
      <c r="T183" s="31">
        <f t="shared" ref="T183:X183" si="128">SUM(T175)</f>
        <v>130301</v>
      </c>
      <c r="U183" s="31">
        <f t="shared" si="128"/>
        <v>50453</v>
      </c>
      <c r="V183" s="31">
        <f t="shared" si="128"/>
        <v>36032</v>
      </c>
      <c r="W183" s="31">
        <f t="shared" si="128"/>
        <v>43816</v>
      </c>
      <c r="X183" s="31">
        <f t="shared" si="128"/>
        <v>1158508</v>
      </c>
      <c r="Y183" s="220">
        <f>IF(R183=0,0,(X183/R183)*100)</f>
        <v>100</v>
      </c>
    </row>
    <row r="184" spans="1:25">
      <c r="A184" s="32" t="s">
        <v>0</v>
      </c>
      <c r="B184" s="32" t="s">
        <v>0</v>
      </c>
      <c r="C184" s="32" t="s">
        <v>0</v>
      </c>
      <c r="D184" s="32" t="s">
        <v>0</v>
      </c>
      <c r="E184" s="32" t="s">
        <v>0</v>
      </c>
      <c r="F184" s="32" t="s">
        <v>0</v>
      </c>
      <c r="G184" s="154" t="s">
        <v>0</v>
      </c>
      <c r="H184" s="21" t="s">
        <v>170</v>
      </c>
      <c r="I184" s="66">
        <f t="shared" si="108"/>
        <v>7</v>
      </c>
      <c r="J184" s="66">
        <f t="shared" ref="J184:P184" si="129">J176</f>
        <v>7</v>
      </c>
      <c r="K184" s="66">
        <f t="shared" si="109"/>
        <v>0</v>
      </c>
      <c r="L184" s="66"/>
      <c r="M184" s="66"/>
      <c r="N184" s="66"/>
      <c r="O184" s="66" t="str">
        <f t="shared" si="129"/>
        <v/>
      </c>
      <c r="P184" s="66" t="str">
        <f t="shared" si="129"/>
        <v/>
      </c>
      <c r="Q184" s="66">
        <f>Q176</f>
        <v>0</v>
      </c>
      <c r="R184" s="66">
        <f>R176</f>
        <v>0</v>
      </c>
      <c r="S184" s="66">
        <f>S176</f>
        <v>0</v>
      </c>
      <c r="T184" s="66">
        <f t="shared" ref="T184:X184" si="130">T176</f>
        <v>0</v>
      </c>
      <c r="U184" s="66">
        <f t="shared" si="130"/>
        <v>0</v>
      </c>
      <c r="V184" s="66">
        <f t="shared" si="130"/>
        <v>0</v>
      </c>
      <c r="W184" s="66">
        <f t="shared" si="130"/>
        <v>0</v>
      </c>
      <c r="X184" s="66">
        <f t="shared" si="130"/>
        <v>0</v>
      </c>
      <c r="Y184" s="208">
        <v>0</v>
      </c>
    </row>
    <row r="185" spans="1:25">
      <c r="A185" s="32" t="s">
        <v>0</v>
      </c>
      <c r="B185" s="32" t="s">
        <v>0</v>
      </c>
      <c r="C185" s="32" t="s">
        <v>0</v>
      </c>
      <c r="D185" s="32" t="s">
        <v>0</v>
      </c>
      <c r="E185" s="32" t="s">
        <v>0</v>
      </c>
      <c r="F185" s="32" t="s">
        <v>0</v>
      </c>
      <c r="G185" s="154" t="s">
        <v>0</v>
      </c>
      <c r="H185" s="38" t="s">
        <v>0</v>
      </c>
      <c r="I185" s="39"/>
      <c r="J185" s="39"/>
      <c r="K185" s="39"/>
      <c r="L185" s="39" t="s">
        <v>0</v>
      </c>
      <c r="M185" s="39" t="s">
        <v>0</v>
      </c>
      <c r="N185" s="39" t="s">
        <v>0</v>
      </c>
      <c r="O185" s="39" t="s">
        <v>0</v>
      </c>
      <c r="P185" s="39" t="s">
        <v>0</v>
      </c>
      <c r="Q185" s="39"/>
      <c r="R185" s="39"/>
      <c r="S185" s="39"/>
      <c r="T185" s="39" t="s">
        <v>0</v>
      </c>
      <c r="U185" s="39" t="s">
        <v>0</v>
      </c>
      <c r="V185" s="39" t="s">
        <v>0</v>
      </c>
      <c r="W185" s="39" t="s">
        <v>0</v>
      </c>
      <c r="X185" s="39" t="s">
        <v>0</v>
      </c>
      <c r="Y185" s="221"/>
    </row>
    <row r="186" spans="1:25" ht="15" thickBot="1">
      <c r="A186" s="20" t="s">
        <v>10</v>
      </c>
      <c r="B186" s="20" t="s">
        <v>172</v>
      </c>
      <c r="C186" s="23" t="s">
        <v>0</v>
      </c>
      <c r="D186" s="23" t="s">
        <v>0</v>
      </c>
      <c r="E186" s="21" t="s">
        <v>0</v>
      </c>
      <c r="F186" s="21" t="s">
        <v>0</v>
      </c>
      <c r="G186" s="150" t="s">
        <v>0</v>
      </c>
      <c r="H186" s="21" t="s">
        <v>0</v>
      </c>
      <c r="I186" s="22"/>
      <c r="J186" s="22"/>
      <c r="K186" s="22"/>
      <c r="L186" s="22" t="s">
        <v>0</v>
      </c>
      <c r="M186" s="22" t="s">
        <v>0</v>
      </c>
      <c r="N186" s="22" t="s">
        <v>0</v>
      </c>
      <c r="O186" s="22" t="s">
        <v>0</v>
      </c>
      <c r="P186" s="22" t="s">
        <v>0</v>
      </c>
      <c r="Q186" s="22"/>
      <c r="R186" s="22"/>
      <c r="S186" s="22"/>
      <c r="T186" s="22" t="s">
        <v>0</v>
      </c>
      <c r="U186" s="22" t="s">
        <v>0</v>
      </c>
      <c r="V186" s="22" t="s">
        <v>0</v>
      </c>
      <c r="W186" s="22" t="s">
        <v>0</v>
      </c>
      <c r="X186" s="22" t="s">
        <v>0</v>
      </c>
      <c r="Y186" s="209"/>
    </row>
    <row r="187" spans="1:25" ht="41.4" thickBot="1">
      <c r="A187" s="24" t="s">
        <v>123</v>
      </c>
      <c r="B187" s="24" t="s">
        <v>124</v>
      </c>
      <c r="C187" s="24" t="s">
        <v>125</v>
      </c>
      <c r="D187" s="25" t="s">
        <v>0</v>
      </c>
      <c r="E187" s="24" t="s">
        <v>126</v>
      </c>
      <c r="F187" s="24" t="s">
        <v>127</v>
      </c>
      <c r="G187" s="151" t="s">
        <v>128</v>
      </c>
      <c r="H187" s="24" t="s">
        <v>1</v>
      </c>
      <c r="I187" s="1" t="s">
        <v>3093</v>
      </c>
      <c r="J187" s="1" t="s">
        <v>3130</v>
      </c>
      <c r="K187" s="1" t="s">
        <v>3</v>
      </c>
      <c r="L187" s="1" t="s">
        <v>4</v>
      </c>
      <c r="M187" s="1" t="s">
        <v>5</v>
      </c>
      <c r="N187" s="1" t="s">
        <v>6</v>
      </c>
      <c r="O187" s="1" t="s">
        <v>7</v>
      </c>
      <c r="P187" s="1" t="s">
        <v>8</v>
      </c>
      <c r="Q187" s="1" t="s">
        <v>3344</v>
      </c>
      <c r="R187" s="1" t="s">
        <v>3427</v>
      </c>
      <c r="S187" s="1" t="s">
        <v>3447</v>
      </c>
      <c r="T187" s="1" t="s">
        <v>3448</v>
      </c>
      <c r="U187" s="1" t="s">
        <v>3452</v>
      </c>
      <c r="V187" s="1" t="s">
        <v>3449</v>
      </c>
      <c r="W187" s="1" t="s">
        <v>3450</v>
      </c>
      <c r="X187" s="1" t="s">
        <v>3451</v>
      </c>
      <c r="Y187" s="216" t="s">
        <v>3385</v>
      </c>
    </row>
    <row r="188" spans="1:25">
      <c r="A188" s="26" t="s">
        <v>0</v>
      </c>
      <c r="B188" s="26" t="s">
        <v>0</v>
      </c>
      <c r="C188" s="26" t="s">
        <v>0</v>
      </c>
      <c r="D188" s="27" t="s">
        <v>0</v>
      </c>
      <c r="E188" s="27" t="s">
        <v>0</v>
      </c>
      <c r="F188" s="28" t="s">
        <v>0</v>
      </c>
      <c r="G188" s="152" t="s">
        <v>0</v>
      </c>
      <c r="H188" s="29" t="s">
        <v>0</v>
      </c>
      <c r="I188" s="45">
        <v>1</v>
      </c>
      <c r="J188" s="45">
        <v>3</v>
      </c>
      <c r="K188" s="45" t="s">
        <v>9</v>
      </c>
      <c r="L188" s="45">
        <v>5</v>
      </c>
      <c r="M188" s="45">
        <v>6</v>
      </c>
      <c r="N188" s="45">
        <v>7</v>
      </c>
      <c r="O188" s="45">
        <v>8</v>
      </c>
      <c r="P188" s="45">
        <v>9</v>
      </c>
      <c r="Q188" s="45">
        <v>1</v>
      </c>
      <c r="R188" s="45">
        <v>2</v>
      </c>
      <c r="S188" s="45">
        <v>3</v>
      </c>
      <c r="T188" s="45" t="s">
        <v>3453</v>
      </c>
      <c r="U188" s="45">
        <v>5</v>
      </c>
      <c r="V188" s="45">
        <v>6</v>
      </c>
      <c r="W188" s="45">
        <v>7</v>
      </c>
      <c r="X188" s="45" t="s">
        <v>3454</v>
      </c>
      <c r="Y188" s="276">
        <v>9</v>
      </c>
    </row>
    <row r="189" spans="1:25" s="113" customFormat="1">
      <c r="A189" s="133" t="s">
        <v>10</v>
      </c>
      <c r="B189" s="133" t="s">
        <v>172</v>
      </c>
      <c r="C189" s="109" t="s">
        <v>130</v>
      </c>
      <c r="D189" s="109" t="s">
        <v>214</v>
      </c>
      <c r="E189" s="98" t="s">
        <v>0</v>
      </c>
      <c r="F189" s="98" t="s">
        <v>0</v>
      </c>
      <c r="G189" s="153" t="s">
        <v>0</v>
      </c>
      <c r="H189" s="98" t="s">
        <v>215</v>
      </c>
      <c r="I189" s="110"/>
      <c r="J189" s="110"/>
      <c r="K189" s="110"/>
      <c r="L189" s="110" t="s">
        <v>0</v>
      </c>
      <c r="M189" s="110" t="s">
        <v>0</v>
      </c>
      <c r="N189" s="110" t="s">
        <v>0</v>
      </c>
      <c r="O189" s="110" t="s">
        <v>0</v>
      </c>
      <c r="P189" s="110" t="s">
        <v>0</v>
      </c>
      <c r="Q189" s="110"/>
      <c r="R189" s="110"/>
      <c r="S189" s="110"/>
      <c r="T189" s="110" t="s">
        <v>0</v>
      </c>
      <c r="U189" s="110" t="s">
        <v>0</v>
      </c>
      <c r="V189" s="110" t="s">
        <v>0</v>
      </c>
      <c r="W189" s="110" t="s">
        <v>0</v>
      </c>
      <c r="X189" s="110" t="s">
        <v>0</v>
      </c>
      <c r="Y189" s="217"/>
    </row>
    <row r="190" spans="1:25" ht="20.399999999999999">
      <c r="A190" s="20" t="s">
        <v>0</v>
      </c>
      <c r="B190" s="20" t="s">
        <v>0</v>
      </c>
      <c r="C190" s="20" t="s">
        <v>0</v>
      </c>
      <c r="D190" s="21" t="s">
        <v>0</v>
      </c>
      <c r="E190" s="21" t="s">
        <v>0</v>
      </c>
      <c r="F190" s="21" t="s">
        <v>0</v>
      </c>
      <c r="G190" s="150" t="s">
        <v>0</v>
      </c>
      <c r="H190" s="30" t="s">
        <v>33</v>
      </c>
      <c r="I190" s="31">
        <f t="shared" si="108"/>
        <v>427900</v>
      </c>
      <c r="J190" s="31">
        <f t="shared" ref="J190:P190" si="131">SUM(J191,J199,J201)</f>
        <v>427900</v>
      </c>
      <c r="K190" s="31">
        <f t="shared" si="109"/>
        <v>0</v>
      </c>
      <c r="L190" s="31">
        <f t="shared" si="131"/>
        <v>0</v>
      </c>
      <c r="M190" s="31">
        <f t="shared" si="131"/>
        <v>0</v>
      </c>
      <c r="N190" s="31">
        <f t="shared" si="131"/>
        <v>0</v>
      </c>
      <c r="O190" s="31">
        <f t="shared" si="131"/>
        <v>0</v>
      </c>
      <c r="P190" s="31">
        <f t="shared" si="131"/>
        <v>0</v>
      </c>
      <c r="Q190" s="31">
        <f>SUM(Q191,Q199,Q201)</f>
        <v>540245</v>
      </c>
      <c r="R190" s="31">
        <f>SUM(R191,R199,R201)</f>
        <v>540245</v>
      </c>
      <c r="S190" s="31">
        <f>SUM(S191,S199,S201)</f>
        <v>385347</v>
      </c>
      <c r="T190" s="31">
        <f t="shared" ref="T190:X190" si="132">SUM(T191,T199,T201)</f>
        <v>154898</v>
      </c>
      <c r="U190" s="31">
        <f t="shared" si="132"/>
        <v>66266</v>
      </c>
      <c r="V190" s="31">
        <f t="shared" si="132"/>
        <v>43770</v>
      </c>
      <c r="W190" s="31">
        <f t="shared" si="132"/>
        <v>44862</v>
      </c>
      <c r="X190" s="31">
        <f t="shared" si="132"/>
        <v>540245</v>
      </c>
      <c r="Y190" s="220">
        <f t="shared" ref="Y190:Y214" si="133">IF(R190=0,0,(X190/R190)*100)</f>
        <v>100</v>
      </c>
    </row>
    <row r="191" spans="1:25">
      <c r="A191" s="23" t="s">
        <v>10</v>
      </c>
      <c r="B191" s="23" t="s">
        <v>172</v>
      </c>
      <c r="C191" s="23" t="s">
        <v>130</v>
      </c>
      <c r="D191" s="23" t="s">
        <v>214</v>
      </c>
      <c r="E191" s="21" t="s">
        <v>132</v>
      </c>
      <c r="F191" s="21" t="s">
        <v>0</v>
      </c>
      <c r="G191" s="150" t="s">
        <v>0</v>
      </c>
      <c r="H191" s="21" t="s">
        <v>11</v>
      </c>
      <c r="I191" s="66">
        <f t="shared" si="108"/>
        <v>339087</v>
      </c>
      <c r="J191" s="66">
        <f t="shared" ref="J191:P191" si="134">SUM(J192,J193)</f>
        <v>339087</v>
      </c>
      <c r="K191" s="66">
        <f t="shared" si="109"/>
        <v>0</v>
      </c>
      <c r="L191" s="66">
        <f t="shared" si="134"/>
        <v>0</v>
      </c>
      <c r="M191" s="66">
        <f t="shared" si="134"/>
        <v>0</v>
      </c>
      <c r="N191" s="66">
        <f t="shared" si="134"/>
        <v>0</v>
      </c>
      <c r="O191" s="66">
        <f t="shared" si="134"/>
        <v>0</v>
      </c>
      <c r="P191" s="66">
        <f t="shared" si="134"/>
        <v>0</v>
      </c>
      <c r="Q191" s="66">
        <f>SUM(Q192,Q193)</f>
        <v>440337</v>
      </c>
      <c r="R191" s="66">
        <f>SUM(R192,R193)</f>
        <v>440337</v>
      </c>
      <c r="S191" s="66">
        <f>SUM(S192,S193)</f>
        <v>301475</v>
      </c>
      <c r="T191" s="66">
        <f t="shared" ref="T191:X191" si="135">SUM(T192,T193)</f>
        <v>138862</v>
      </c>
      <c r="U191" s="66">
        <f t="shared" si="135"/>
        <v>60370</v>
      </c>
      <c r="V191" s="66">
        <f t="shared" si="135"/>
        <v>38700</v>
      </c>
      <c r="W191" s="66">
        <f t="shared" si="135"/>
        <v>39792</v>
      </c>
      <c r="X191" s="66">
        <f t="shared" si="135"/>
        <v>440337</v>
      </c>
      <c r="Y191" s="208">
        <f t="shared" si="133"/>
        <v>100</v>
      </c>
    </row>
    <row r="192" spans="1:25">
      <c r="A192" s="23" t="s">
        <v>10</v>
      </c>
      <c r="B192" s="23" t="s">
        <v>172</v>
      </c>
      <c r="C192" s="23" t="s">
        <v>130</v>
      </c>
      <c r="D192" s="23" t="s">
        <v>214</v>
      </c>
      <c r="E192" s="22">
        <v>6111</v>
      </c>
      <c r="F192" s="23"/>
      <c r="G192" s="128" t="s">
        <v>3345</v>
      </c>
      <c r="H192" s="32" t="s">
        <v>12</v>
      </c>
      <c r="I192" s="44">
        <f t="shared" si="108"/>
        <v>266587</v>
      </c>
      <c r="J192" s="44">
        <v>266587</v>
      </c>
      <c r="K192" s="44">
        <f t="shared" si="109"/>
        <v>0</v>
      </c>
      <c r="L192" s="44">
        <v>0</v>
      </c>
      <c r="M192" s="44">
        <v>0</v>
      </c>
      <c r="N192" s="44">
        <v>0</v>
      </c>
      <c r="O192" s="44">
        <v>0</v>
      </c>
      <c r="P192" s="44">
        <v>0</v>
      </c>
      <c r="Q192" s="44">
        <v>367837</v>
      </c>
      <c r="R192" s="44">
        <v>367837</v>
      </c>
      <c r="S192" s="44">
        <v>261795</v>
      </c>
      <c r="T192" s="44">
        <f t="shared" ref="T192:T213" si="136">U192+V192+W192</f>
        <v>106042</v>
      </c>
      <c r="U192" s="44">
        <v>35000</v>
      </c>
      <c r="V192" s="44">
        <v>35000</v>
      </c>
      <c r="W192" s="44">
        <v>36042</v>
      </c>
      <c r="X192" s="44">
        <f t="shared" ref="X192:X213" si="137">S192+T192</f>
        <v>367837</v>
      </c>
      <c r="Y192" s="209">
        <f t="shared" si="133"/>
        <v>100</v>
      </c>
    </row>
    <row r="193" spans="1:25">
      <c r="A193" s="20" t="s">
        <v>10</v>
      </c>
      <c r="B193" s="20" t="s">
        <v>172</v>
      </c>
      <c r="C193" s="20" t="s">
        <v>130</v>
      </c>
      <c r="D193" s="20" t="s">
        <v>214</v>
      </c>
      <c r="E193" s="20" t="s">
        <v>134</v>
      </c>
      <c r="F193" s="23" t="s">
        <v>0</v>
      </c>
      <c r="G193" s="154" t="s">
        <v>0</v>
      </c>
      <c r="H193" s="21" t="s">
        <v>13</v>
      </c>
      <c r="I193" s="66">
        <f t="shared" si="108"/>
        <v>72500</v>
      </c>
      <c r="J193" s="66">
        <f t="shared" ref="J193:P193" si="138">SUM(J194:J198)</f>
        <v>72500</v>
      </c>
      <c r="K193" s="66">
        <f t="shared" si="109"/>
        <v>0</v>
      </c>
      <c r="L193" s="66">
        <f t="shared" si="138"/>
        <v>0</v>
      </c>
      <c r="M193" s="66">
        <f t="shared" si="138"/>
        <v>0</v>
      </c>
      <c r="N193" s="66">
        <f t="shared" si="138"/>
        <v>0</v>
      </c>
      <c r="O193" s="66">
        <f t="shared" si="138"/>
        <v>0</v>
      </c>
      <c r="P193" s="66">
        <f t="shared" si="138"/>
        <v>0</v>
      </c>
      <c r="Q193" s="66">
        <f>SUM(Q194:Q198)</f>
        <v>72500</v>
      </c>
      <c r="R193" s="66">
        <f>SUM(R194:R198)</f>
        <v>72500</v>
      </c>
      <c r="S193" s="66">
        <f>SUM(S194:S198)</f>
        <v>39680</v>
      </c>
      <c r="T193" s="66">
        <f t="shared" ref="T193:X193" si="139">SUM(T194:T198)</f>
        <v>32820</v>
      </c>
      <c r="U193" s="66">
        <f t="shared" si="139"/>
        <v>25370</v>
      </c>
      <c r="V193" s="66">
        <f t="shared" si="139"/>
        <v>3700</v>
      </c>
      <c r="W193" s="66">
        <f t="shared" si="139"/>
        <v>3750</v>
      </c>
      <c r="X193" s="66">
        <f t="shared" si="139"/>
        <v>72500</v>
      </c>
      <c r="Y193" s="208">
        <f t="shared" si="133"/>
        <v>100</v>
      </c>
    </row>
    <row r="194" spans="1:25">
      <c r="A194" s="23" t="s">
        <v>10</v>
      </c>
      <c r="B194" s="23" t="s">
        <v>172</v>
      </c>
      <c r="C194" s="23" t="s">
        <v>130</v>
      </c>
      <c r="D194" s="23" t="s">
        <v>214</v>
      </c>
      <c r="E194" s="22">
        <v>6112</v>
      </c>
      <c r="F194" s="23" t="s">
        <v>216</v>
      </c>
      <c r="G194" s="128" t="s">
        <v>3345</v>
      </c>
      <c r="H194" s="32" t="s">
        <v>16</v>
      </c>
      <c r="I194" s="44">
        <f t="shared" si="108"/>
        <v>10300</v>
      </c>
      <c r="J194" s="44">
        <v>10300</v>
      </c>
      <c r="K194" s="44">
        <f t="shared" si="109"/>
        <v>0</v>
      </c>
      <c r="L194" s="44">
        <v>0</v>
      </c>
      <c r="M194" s="44">
        <v>0</v>
      </c>
      <c r="N194" s="44">
        <v>0</v>
      </c>
      <c r="O194" s="44">
        <v>0</v>
      </c>
      <c r="P194" s="44">
        <v>0</v>
      </c>
      <c r="Q194" s="44">
        <v>10300</v>
      </c>
      <c r="R194" s="44">
        <v>10300</v>
      </c>
      <c r="S194" s="44">
        <v>7286</v>
      </c>
      <c r="T194" s="44">
        <f t="shared" si="136"/>
        <v>3014</v>
      </c>
      <c r="U194" s="44">
        <v>1000</v>
      </c>
      <c r="V194" s="44">
        <v>1000</v>
      </c>
      <c r="W194" s="44">
        <v>1014</v>
      </c>
      <c r="X194" s="44">
        <f t="shared" si="137"/>
        <v>10300</v>
      </c>
      <c r="Y194" s="209">
        <f t="shared" si="133"/>
        <v>100</v>
      </c>
    </row>
    <row r="195" spans="1:25">
      <c r="A195" s="23" t="s">
        <v>10</v>
      </c>
      <c r="B195" s="23" t="s">
        <v>172</v>
      </c>
      <c r="C195" s="23" t="s">
        <v>130</v>
      </c>
      <c r="D195" s="23" t="s">
        <v>214</v>
      </c>
      <c r="E195" s="22">
        <v>6112</v>
      </c>
      <c r="F195" s="23" t="s">
        <v>217</v>
      </c>
      <c r="G195" s="128" t="s">
        <v>3345</v>
      </c>
      <c r="H195" s="32" t="s">
        <v>19</v>
      </c>
      <c r="I195" s="44">
        <f t="shared" si="108"/>
        <v>30700</v>
      </c>
      <c r="J195" s="44">
        <v>30700</v>
      </c>
      <c r="K195" s="44">
        <f t="shared" si="109"/>
        <v>0</v>
      </c>
      <c r="L195" s="44">
        <v>0</v>
      </c>
      <c r="M195" s="44">
        <v>0</v>
      </c>
      <c r="N195" s="44">
        <v>0</v>
      </c>
      <c r="O195" s="44">
        <v>0</v>
      </c>
      <c r="P195" s="44">
        <v>0</v>
      </c>
      <c r="Q195" s="44">
        <v>30700</v>
      </c>
      <c r="R195" s="44">
        <v>30700</v>
      </c>
      <c r="S195" s="44">
        <v>22564</v>
      </c>
      <c r="T195" s="44">
        <f t="shared" si="136"/>
        <v>8136</v>
      </c>
      <c r="U195" s="44">
        <v>2700</v>
      </c>
      <c r="V195" s="44">
        <v>2700</v>
      </c>
      <c r="W195" s="44">
        <v>2736</v>
      </c>
      <c r="X195" s="44">
        <f t="shared" si="137"/>
        <v>30700</v>
      </c>
      <c r="Y195" s="209">
        <f t="shared" si="133"/>
        <v>100</v>
      </c>
    </row>
    <row r="196" spans="1:25">
      <c r="A196" s="23" t="s">
        <v>10</v>
      </c>
      <c r="B196" s="23" t="s">
        <v>172</v>
      </c>
      <c r="C196" s="23" t="s">
        <v>130</v>
      </c>
      <c r="D196" s="23" t="s">
        <v>214</v>
      </c>
      <c r="E196" s="22">
        <v>6112</v>
      </c>
      <c r="F196" s="23" t="s">
        <v>218</v>
      </c>
      <c r="G196" s="128" t="s">
        <v>3345</v>
      </c>
      <c r="H196" s="32" t="s">
        <v>17</v>
      </c>
      <c r="I196" s="44">
        <f t="shared" si="108"/>
        <v>6500</v>
      </c>
      <c r="J196" s="44">
        <v>6500</v>
      </c>
      <c r="K196" s="44">
        <f t="shared" si="109"/>
        <v>0</v>
      </c>
      <c r="L196" s="44">
        <v>0</v>
      </c>
      <c r="M196" s="44">
        <v>0</v>
      </c>
      <c r="N196" s="44">
        <v>0</v>
      </c>
      <c r="O196" s="44">
        <v>0</v>
      </c>
      <c r="P196" s="44">
        <v>0</v>
      </c>
      <c r="Q196" s="44">
        <v>6500</v>
      </c>
      <c r="R196" s="44">
        <v>6500</v>
      </c>
      <c r="S196" s="44">
        <v>6500</v>
      </c>
      <c r="T196" s="44">
        <f t="shared" si="136"/>
        <v>0</v>
      </c>
      <c r="U196" s="44"/>
      <c r="V196" s="44"/>
      <c r="W196" s="44"/>
      <c r="X196" s="44">
        <f t="shared" si="137"/>
        <v>6500</v>
      </c>
      <c r="Y196" s="209">
        <f t="shared" si="133"/>
        <v>100</v>
      </c>
    </row>
    <row r="197" spans="1:25">
      <c r="A197" s="23" t="s">
        <v>10</v>
      </c>
      <c r="B197" s="23" t="s">
        <v>172</v>
      </c>
      <c r="C197" s="23" t="s">
        <v>130</v>
      </c>
      <c r="D197" s="23" t="s">
        <v>214</v>
      </c>
      <c r="E197" s="22">
        <v>6112</v>
      </c>
      <c r="F197" s="23" t="s">
        <v>219</v>
      </c>
      <c r="G197" s="128" t="s">
        <v>3345</v>
      </c>
      <c r="H197" s="32" t="s">
        <v>15</v>
      </c>
      <c r="I197" s="44">
        <f t="shared" si="108"/>
        <v>0</v>
      </c>
      <c r="J197" s="44">
        <v>0</v>
      </c>
      <c r="K197" s="44">
        <f t="shared" si="109"/>
        <v>0</v>
      </c>
      <c r="L197" s="44">
        <v>0</v>
      </c>
      <c r="M197" s="44">
        <v>0</v>
      </c>
      <c r="N197" s="44">
        <v>0</v>
      </c>
      <c r="O197" s="44">
        <v>0</v>
      </c>
      <c r="P197" s="44">
        <v>0</v>
      </c>
      <c r="Q197" s="44">
        <v>0</v>
      </c>
      <c r="R197" s="44">
        <v>0</v>
      </c>
      <c r="S197" s="44">
        <v>0</v>
      </c>
      <c r="T197" s="44">
        <f t="shared" si="136"/>
        <v>0</v>
      </c>
      <c r="U197" s="44"/>
      <c r="V197" s="44"/>
      <c r="W197" s="44"/>
      <c r="X197" s="44">
        <f t="shared" si="137"/>
        <v>0</v>
      </c>
      <c r="Y197" s="209">
        <f t="shared" si="133"/>
        <v>0</v>
      </c>
    </row>
    <row r="198" spans="1:25">
      <c r="A198" s="23" t="s">
        <v>10</v>
      </c>
      <c r="B198" s="23" t="s">
        <v>172</v>
      </c>
      <c r="C198" s="23" t="s">
        <v>130</v>
      </c>
      <c r="D198" s="23" t="s">
        <v>214</v>
      </c>
      <c r="E198" s="22">
        <v>6112</v>
      </c>
      <c r="F198" s="23" t="s">
        <v>220</v>
      </c>
      <c r="G198" s="128" t="s">
        <v>3345</v>
      </c>
      <c r="H198" s="32" t="s">
        <v>18</v>
      </c>
      <c r="I198" s="44">
        <f t="shared" si="108"/>
        <v>25000</v>
      </c>
      <c r="J198" s="44">
        <v>25000</v>
      </c>
      <c r="K198" s="44">
        <f t="shared" si="109"/>
        <v>0</v>
      </c>
      <c r="L198" s="44">
        <v>0</v>
      </c>
      <c r="M198" s="44">
        <v>0</v>
      </c>
      <c r="N198" s="44">
        <v>0</v>
      </c>
      <c r="O198" s="44">
        <v>0</v>
      </c>
      <c r="P198" s="44">
        <v>0</v>
      </c>
      <c r="Q198" s="44">
        <v>25000</v>
      </c>
      <c r="R198" s="44">
        <v>25000</v>
      </c>
      <c r="S198" s="44">
        <v>3330</v>
      </c>
      <c r="T198" s="44">
        <f t="shared" si="136"/>
        <v>21670</v>
      </c>
      <c r="U198" s="44">
        <v>21670</v>
      </c>
      <c r="V198" s="44"/>
      <c r="W198" s="44"/>
      <c r="X198" s="44">
        <f t="shared" si="137"/>
        <v>25000</v>
      </c>
      <c r="Y198" s="209">
        <f t="shared" si="133"/>
        <v>100</v>
      </c>
    </row>
    <row r="199" spans="1:25">
      <c r="A199" s="23" t="s">
        <v>10</v>
      </c>
      <c r="B199" s="23" t="s">
        <v>172</v>
      </c>
      <c r="C199" s="23" t="s">
        <v>130</v>
      </c>
      <c r="D199" s="23" t="s">
        <v>214</v>
      </c>
      <c r="E199" s="21" t="s">
        <v>139</v>
      </c>
      <c r="F199" s="21" t="s">
        <v>0</v>
      </c>
      <c r="G199" s="150" t="s">
        <v>0</v>
      </c>
      <c r="H199" s="21" t="s">
        <v>21</v>
      </c>
      <c r="I199" s="66">
        <f t="shared" si="108"/>
        <v>25000</v>
      </c>
      <c r="J199" s="66">
        <f t="shared" ref="J199:X199" si="140">SUM(J200)</f>
        <v>25000</v>
      </c>
      <c r="K199" s="66">
        <f t="shared" si="109"/>
        <v>0</v>
      </c>
      <c r="L199" s="66">
        <f t="shared" si="140"/>
        <v>0</v>
      </c>
      <c r="M199" s="66">
        <f t="shared" si="140"/>
        <v>0</v>
      </c>
      <c r="N199" s="66">
        <f t="shared" si="140"/>
        <v>0</v>
      </c>
      <c r="O199" s="66">
        <f t="shared" si="140"/>
        <v>0</v>
      </c>
      <c r="P199" s="66">
        <f t="shared" si="140"/>
        <v>0</v>
      </c>
      <c r="Q199" s="66">
        <f t="shared" si="140"/>
        <v>35657</v>
      </c>
      <c r="R199" s="66">
        <f t="shared" si="140"/>
        <v>35657</v>
      </c>
      <c r="S199" s="66">
        <f t="shared" si="140"/>
        <v>26179</v>
      </c>
      <c r="T199" s="66">
        <f t="shared" si="140"/>
        <v>9478</v>
      </c>
      <c r="U199" s="66">
        <f t="shared" si="140"/>
        <v>3478</v>
      </c>
      <c r="V199" s="66">
        <f t="shared" si="140"/>
        <v>3000</v>
      </c>
      <c r="W199" s="66">
        <f t="shared" si="140"/>
        <v>3000</v>
      </c>
      <c r="X199" s="66">
        <f t="shared" si="140"/>
        <v>35657</v>
      </c>
      <c r="Y199" s="208">
        <f t="shared" si="133"/>
        <v>100</v>
      </c>
    </row>
    <row r="200" spans="1:25">
      <c r="A200" s="23" t="s">
        <v>10</v>
      </c>
      <c r="B200" s="23" t="s">
        <v>172</v>
      </c>
      <c r="C200" s="23" t="s">
        <v>130</v>
      </c>
      <c r="D200" s="23" t="s">
        <v>214</v>
      </c>
      <c r="E200" s="22">
        <v>6121</v>
      </c>
      <c r="F200" s="23"/>
      <c r="G200" s="128" t="s">
        <v>3345</v>
      </c>
      <c r="H200" s="32" t="s">
        <v>22</v>
      </c>
      <c r="I200" s="44">
        <f t="shared" si="108"/>
        <v>25000</v>
      </c>
      <c r="J200" s="44">
        <v>25000</v>
      </c>
      <c r="K200" s="44">
        <f t="shared" si="109"/>
        <v>0</v>
      </c>
      <c r="L200" s="44">
        <v>0</v>
      </c>
      <c r="M200" s="44">
        <v>0</v>
      </c>
      <c r="N200" s="44">
        <v>0</v>
      </c>
      <c r="O200" s="44">
        <v>0</v>
      </c>
      <c r="P200" s="44">
        <v>0</v>
      </c>
      <c r="Q200" s="44">
        <v>35657</v>
      </c>
      <c r="R200" s="44">
        <v>35657</v>
      </c>
      <c r="S200" s="44">
        <v>26179</v>
      </c>
      <c r="T200" s="44">
        <f t="shared" si="136"/>
        <v>9478</v>
      </c>
      <c r="U200" s="44">
        <v>3478</v>
      </c>
      <c r="V200" s="44">
        <v>3000</v>
      </c>
      <c r="W200" s="44">
        <v>3000</v>
      </c>
      <c r="X200" s="44">
        <f t="shared" si="137"/>
        <v>35657</v>
      </c>
      <c r="Y200" s="209">
        <f t="shared" si="133"/>
        <v>100</v>
      </c>
    </row>
    <row r="201" spans="1:25">
      <c r="A201" s="23" t="s">
        <v>10</v>
      </c>
      <c r="B201" s="23" t="s">
        <v>172</v>
      </c>
      <c r="C201" s="23" t="s">
        <v>130</v>
      </c>
      <c r="D201" s="23" t="s">
        <v>214</v>
      </c>
      <c r="E201" s="21" t="s">
        <v>141</v>
      </c>
      <c r="F201" s="21" t="s">
        <v>0</v>
      </c>
      <c r="G201" s="150" t="s">
        <v>0</v>
      </c>
      <c r="H201" s="21" t="s">
        <v>23</v>
      </c>
      <c r="I201" s="66">
        <f t="shared" si="108"/>
        <v>63813</v>
      </c>
      <c r="J201" s="66">
        <f t="shared" ref="J201:P201" si="141">SUM(J202,J203)</f>
        <v>63813</v>
      </c>
      <c r="K201" s="66">
        <f t="shared" si="109"/>
        <v>0</v>
      </c>
      <c r="L201" s="66">
        <f t="shared" si="141"/>
        <v>0</v>
      </c>
      <c r="M201" s="66">
        <f t="shared" si="141"/>
        <v>0</v>
      </c>
      <c r="N201" s="66">
        <f t="shared" si="141"/>
        <v>0</v>
      </c>
      <c r="O201" s="66">
        <f t="shared" si="141"/>
        <v>0</v>
      </c>
      <c r="P201" s="66">
        <f t="shared" si="141"/>
        <v>0</v>
      </c>
      <c r="Q201" s="66">
        <f>SUM(Q202,Q203)</f>
        <v>64251</v>
      </c>
      <c r="R201" s="66">
        <f>SUM(R202,R203)</f>
        <v>64251</v>
      </c>
      <c r="S201" s="66">
        <f>SUM(S202,S203)</f>
        <v>57693</v>
      </c>
      <c r="T201" s="66">
        <f t="shared" ref="T201:X201" si="142">SUM(T202,T203)</f>
        <v>6558</v>
      </c>
      <c r="U201" s="66">
        <f t="shared" si="142"/>
        <v>2418</v>
      </c>
      <c r="V201" s="66">
        <f t="shared" si="142"/>
        <v>2070</v>
      </c>
      <c r="W201" s="66">
        <f t="shared" si="142"/>
        <v>2070</v>
      </c>
      <c r="X201" s="66">
        <f t="shared" si="142"/>
        <v>64251</v>
      </c>
      <c r="Y201" s="208">
        <f t="shared" si="133"/>
        <v>100</v>
      </c>
    </row>
    <row r="202" spans="1:25">
      <c r="A202" s="23" t="s">
        <v>10</v>
      </c>
      <c r="B202" s="23" t="s">
        <v>172</v>
      </c>
      <c r="C202" s="23" t="s">
        <v>130</v>
      </c>
      <c r="D202" s="23" t="s">
        <v>214</v>
      </c>
      <c r="E202" s="22">
        <v>6131</v>
      </c>
      <c r="F202" s="23"/>
      <c r="G202" s="128" t="s">
        <v>3345</v>
      </c>
      <c r="H202" s="32" t="s">
        <v>24</v>
      </c>
      <c r="I202" s="44">
        <f t="shared" si="108"/>
        <v>3000</v>
      </c>
      <c r="J202" s="44">
        <v>3000</v>
      </c>
      <c r="K202" s="44">
        <f t="shared" si="109"/>
        <v>0</v>
      </c>
      <c r="L202" s="44">
        <v>0</v>
      </c>
      <c r="M202" s="44">
        <v>0</v>
      </c>
      <c r="N202" s="44">
        <v>0</v>
      </c>
      <c r="O202" s="44">
        <v>0</v>
      </c>
      <c r="P202" s="44">
        <v>0</v>
      </c>
      <c r="Q202" s="44">
        <v>13000</v>
      </c>
      <c r="R202" s="44">
        <v>13000</v>
      </c>
      <c r="S202" s="44">
        <v>13000</v>
      </c>
      <c r="T202" s="44">
        <f t="shared" si="136"/>
        <v>0</v>
      </c>
      <c r="U202" s="44"/>
      <c r="V202" s="44"/>
      <c r="W202" s="44"/>
      <c r="X202" s="44">
        <f t="shared" si="137"/>
        <v>13000</v>
      </c>
      <c r="Y202" s="209">
        <f t="shared" si="133"/>
        <v>100</v>
      </c>
    </row>
    <row r="203" spans="1:25">
      <c r="A203" s="20" t="s">
        <v>10</v>
      </c>
      <c r="B203" s="20" t="s">
        <v>172</v>
      </c>
      <c r="C203" s="20" t="s">
        <v>130</v>
      </c>
      <c r="D203" s="20" t="s">
        <v>214</v>
      </c>
      <c r="E203" s="20" t="s">
        <v>144</v>
      </c>
      <c r="F203" s="23" t="s">
        <v>0</v>
      </c>
      <c r="G203" s="154" t="s">
        <v>0</v>
      </c>
      <c r="H203" s="21" t="s">
        <v>32</v>
      </c>
      <c r="I203" s="66">
        <f t="shared" si="108"/>
        <v>60813</v>
      </c>
      <c r="J203" s="66">
        <f t="shared" ref="J203:P203" si="143">SUM(J204:J206)</f>
        <v>60813</v>
      </c>
      <c r="K203" s="66">
        <f t="shared" si="109"/>
        <v>0</v>
      </c>
      <c r="L203" s="66">
        <f t="shared" si="143"/>
        <v>0</v>
      </c>
      <c r="M203" s="66">
        <f t="shared" si="143"/>
        <v>0</v>
      </c>
      <c r="N203" s="66">
        <f t="shared" si="143"/>
        <v>0</v>
      </c>
      <c r="O203" s="66">
        <f t="shared" si="143"/>
        <v>0</v>
      </c>
      <c r="P203" s="66">
        <f t="shared" si="143"/>
        <v>0</v>
      </c>
      <c r="Q203" s="66">
        <f>SUM(Q204:Q206)</f>
        <v>51251</v>
      </c>
      <c r="R203" s="66">
        <f>SUM(R204:R206)</f>
        <v>51251</v>
      </c>
      <c r="S203" s="66">
        <f>SUM(S204:S206)</f>
        <v>44693</v>
      </c>
      <c r="T203" s="66">
        <f t="shared" ref="T203:X203" si="144">SUM(T204:T206)</f>
        <v>6558</v>
      </c>
      <c r="U203" s="66">
        <f t="shared" si="144"/>
        <v>2418</v>
      </c>
      <c r="V203" s="66">
        <f t="shared" si="144"/>
        <v>2070</v>
      </c>
      <c r="W203" s="66">
        <f t="shared" si="144"/>
        <v>2070</v>
      </c>
      <c r="X203" s="66">
        <f t="shared" si="144"/>
        <v>51251</v>
      </c>
      <c r="Y203" s="208">
        <f t="shared" si="133"/>
        <v>100</v>
      </c>
    </row>
    <row r="204" spans="1:25">
      <c r="A204" s="23" t="s">
        <v>10</v>
      </c>
      <c r="B204" s="23" t="s">
        <v>172</v>
      </c>
      <c r="C204" s="23" t="s">
        <v>130</v>
      </c>
      <c r="D204" s="23" t="s">
        <v>214</v>
      </c>
      <c r="E204" s="22">
        <v>6139</v>
      </c>
      <c r="F204" s="23"/>
      <c r="G204" s="128" t="s">
        <v>3345</v>
      </c>
      <c r="H204" s="32" t="s">
        <v>32</v>
      </c>
      <c r="I204" s="44">
        <f t="shared" si="108"/>
        <v>60013</v>
      </c>
      <c r="J204" s="44">
        <v>60013</v>
      </c>
      <c r="K204" s="44">
        <f t="shared" si="109"/>
        <v>0</v>
      </c>
      <c r="L204" s="44">
        <v>0</v>
      </c>
      <c r="M204" s="44">
        <v>0</v>
      </c>
      <c r="N204" s="44">
        <v>0</v>
      </c>
      <c r="O204" s="44">
        <v>0</v>
      </c>
      <c r="P204" s="44">
        <v>0</v>
      </c>
      <c r="Q204" s="44">
        <v>50013</v>
      </c>
      <c r="R204" s="44">
        <v>50013</v>
      </c>
      <c r="S204" s="44">
        <v>43750</v>
      </c>
      <c r="T204" s="44">
        <f t="shared" si="136"/>
        <v>6263</v>
      </c>
      <c r="U204" s="44">
        <v>2263</v>
      </c>
      <c r="V204" s="44">
        <v>2000</v>
      </c>
      <c r="W204" s="44">
        <v>2000</v>
      </c>
      <c r="X204" s="44">
        <f t="shared" si="137"/>
        <v>50013</v>
      </c>
      <c r="Y204" s="209">
        <f t="shared" si="133"/>
        <v>100</v>
      </c>
    </row>
    <row r="205" spans="1:25">
      <c r="A205" s="23" t="s">
        <v>10</v>
      </c>
      <c r="B205" s="23" t="s">
        <v>172</v>
      </c>
      <c r="C205" s="23" t="s">
        <v>130</v>
      </c>
      <c r="D205" s="23" t="s">
        <v>214</v>
      </c>
      <c r="E205" s="22">
        <v>6139</v>
      </c>
      <c r="F205" s="23" t="s">
        <v>221</v>
      </c>
      <c r="G205" s="128" t="s">
        <v>3345</v>
      </c>
      <c r="H205" s="32" t="s">
        <v>152</v>
      </c>
      <c r="I205" s="44">
        <f t="shared" si="108"/>
        <v>700</v>
      </c>
      <c r="J205" s="44">
        <v>700</v>
      </c>
      <c r="K205" s="44">
        <f t="shared" si="109"/>
        <v>0</v>
      </c>
      <c r="L205" s="44">
        <v>0</v>
      </c>
      <c r="M205" s="44">
        <v>0</v>
      </c>
      <c r="N205" s="44">
        <v>0</v>
      </c>
      <c r="O205" s="44">
        <v>0</v>
      </c>
      <c r="P205" s="44">
        <v>0</v>
      </c>
      <c r="Q205" s="44">
        <v>1138</v>
      </c>
      <c r="R205" s="44">
        <v>1138</v>
      </c>
      <c r="S205" s="44">
        <v>843</v>
      </c>
      <c r="T205" s="44">
        <f t="shared" si="136"/>
        <v>295</v>
      </c>
      <c r="U205" s="44">
        <v>155</v>
      </c>
      <c r="V205" s="44">
        <v>70</v>
      </c>
      <c r="W205" s="44">
        <v>70</v>
      </c>
      <c r="X205" s="44">
        <f t="shared" si="137"/>
        <v>1138</v>
      </c>
      <c r="Y205" s="209">
        <f t="shared" si="133"/>
        <v>100</v>
      </c>
    </row>
    <row r="206" spans="1:25">
      <c r="A206" s="23" t="s">
        <v>10</v>
      </c>
      <c r="B206" s="23" t="s">
        <v>172</v>
      </c>
      <c r="C206" s="23" t="s">
        <v>130</v>
      </c>
      <c r="D206" s="23" t="s">
        <v>214</v>
      </c>
      <c r="E206" s="22">
        <v>6139</v>
      </c>
      <c r="F206" s="23" t="s">
        <v>222</v>
      </c>
      <c r="G206" s="128" t="s">
        <v>3345</v>
      </c>
      <c r="H206" s="32" t="s">
        <v>158</v>
      </c>
      <c r="I206" s="44">
        <f t="shared" si="108"/>
        <v>100</v>
      </c>
      <c r="J206" s="44">
        <v>100</v>
      </c>
      <c r="K206" s="44">
        <f t="shared" si="109"/>
        <v>0</v>
      </c>
      <c r="L206" s="44">
        <v>0</v>
      </c>
      <c r="M206" s="44">
        <v>0</v>
      </c>
      <c r="N206" s="44">
        <v>0</v>
      </c>
      <c r="O206" s="44">
        <v>0</v>
      </c>
      <c r="P206" s="44">
        <v>0</v>
      </c>
      <c r="Q206" s="44">
        <v>100</v>
      </c>
      <c r="R206" s="44">
        <v>100</v>
      </c>
      <c r="S206" s="44">
        <v>100</v>
      </c>
      <c r="T206" s="44">
        <f t="shared" si="136"/>
        <v>0</v>
      </c>
      <c r="U206" s="44"/>
      <c r="V206" s="44"/>
      <c r="W206" s="44"/>
      <c r="X206" s="44">
        <f t="shared" si="137"/>
        <v>100</v>
      </c>
      <c r="Y206" s="209">
        <f t="shared" si="133"/>
        <v>100</v>
      </c>
    </row>
    <row r="207" spans="1:25" ht="20.399999999999999">
      <c r="A207" s="20" t="s">
        <v>0</v>
      </c>
      <c r="B207" s="20" t="s">
        <v>0</v>
      </c>
      <c r="C207" s="20" t="s">
        <v>0</v>
      </c>
      <c r="D207" s="21" t="s">
        <v>0</v>
      </c>
      <c r="E207" s="21" t="s">
        <v>0</v>
      </c>
      <c r="F207" s="21" t="s">
        <v>0</v>
      </c>
      <c r="G207" s="150" t="s">
        <v>0</v>
      </c>
      <c r="H207" s="30" t="s">
        <v>42</v>
      </c>
      <c r="I207" s="31">
        <f t="shared" si="108"/>
        <v>100</v>
      </c>
      <c r="J207" s="31">
        <f t="shared" ref="J207:X208" si="145">SUM(J208)</f>
        <v>100</v>
      </c>
      <c r="K207" s="31">
        <f t="shared" si="109"/>
        <v>0</v>
      </c>
      <c r="L207" s="31">
        <f t="shared" si="145"/>
        <v>0</v>
      </c>
      <c r="M207" s="31">
        <f t="shared" si="145"/>
        <v>0</v>
      </c>
      <c r="N207" s="31">
        <f t="shared" si="145"/>
        <v>0</v>
      </c>
      <c r="O207" s="31">
        <f t="shared" si="145"/>
        <v>0</v>
      </c>
      <c r="P207" s="31">
        <f t="shared" si="145"/>
        <v>0</v>
      </c>
      <c r="Q207" s="31">
        <f t="shared" si="145"/>
        <v>1570</v>
      </c>
      <c r="R207" s="31">
        <f t="shared" si="145"/>
        <v>1570</v>
      </c>
      <c r="S207" s="31">
        <f t="shared" si="145"/>
        <v>1570</v>
      </c>
      <c r="T207" s="31">
        <f t="shared" si="145"/>
        <v>0</v>
      </c>
      <c r="U207" s="31">
        <f t="shared" si="145"/>
        <v>0</v>
      </c>
      <c r="V207" s="31">
        <f t="shared" si="145"/>
        <v>0</v>
      </c>
      <c r="W207" s="31">
        <f t="shared" si="145"/>
        <v>0</v>
      </c>
      <c r="X207" s="31">
        <f t="shared" si="145"/>
        <v>1570</v>
      </c>
      <c r="Y207" s="220">
        <f t="shared" si="133"/>
        <v>100</v>
      </c>
    </row>
    <row r="208" spans="1:25">
      <c r="A208" s="23" t="s">
        <v>10</v>
      </c>
      <c r="B208" s="23" t="s">
        <v>172</v>
      </c>
      <c r="C208" s="23" t="s">
        <v>130</v>
      </c>
      <c r="D208" s="23" t="s">
        <v>214</v>
      </c>
      <c r="E208" s="21" t="s">
        <v>159</v>
      </c>
      <c r="F208" s="21" t="s">
        <v>0</v>
      </c>
      <c r="G208" s="150" t="s">
        <v>0</v>
      </c>
      <c r="H208" s="21" t="s">
        <v>34</v>
      </c>
      <c r="I208" s="66">
        <f t="shared" si="108"/>
        <v>100</v>
      </c>
      <c r="J208" s="66">
        <f t="shared" si="145"/>
        <v>100</v>
      </c>
      <c r="K208" s="66">
        <f t="shared" si="109"/>
        <v>0</v>
      </c>
      <c r="L208" s="66">
        <f t="shared" si="145"/>
        <v>0</v>
      </c>
      <c r="M208" s="66">
        <f t="shared" si="145"/>
        <v>0</v>
      </c>
      <c r="N208" s="66">
        <f t="shared" si="145"/>
        <v>0</v>
      </c>
      <c r="O208" s="66">
        <f t="shared" si="145"/>
        <v>0</v>
      </c>
      <c r="P208" s="66">
        <f t="shared" si="145"/>
        <v>0</v>
      </c>
      <c r="Q208" s="66">
        <f t="shared" si="145"/>
        <v>1570</v>
      </c>
      <c r="R208" s="66">
        <f t="shared" si="145"/>
        <v>1570</v>
      </c>
      <c r="S208" s="66">
        <f t="shared" si="145"/>
        <v>1570</v>
      </c>
      <c r="T208" s="66">
        <f t="shared" si="145"/>
        <v>0</v>
      </c>
      <c r="U208" s="66">
        <f t="shared" si="145"/>
        <v>0</v>
      </c>
      <c r="V208" s="66">
        <f t="shared" si="145"/>
        <v>0</v>
      </c>
      <c r="W208" s="66">
        <f t="shared" si="145"/>
        <v>0</v>
      </c>
      <c r="X208" s="66">
        <f t="shared" si="145"/>
        <v>1570</v>
      </c>
      <c r="Y208" s="208">
        <f t="shared" si="133"/>
        <v>100</v>
      </c>
    </row>
    <row r="209" spans="1:25">
      <c r="A209" s="23" t="s">
        <v>10</v>
      </c>
      <c r="B209" s="23" t="s">
        <v>172</v>
      </c>
      <c r="C209" s="23" t="s">
        <v>130</v>
      </c>
      <c r="D209" s="23" t="s">
        <v>214</v>
      </c>
      <c r="E209" s="22">
        <v>6148</v>
      </c>
      <c r="F209" s="23"/>
      <c r="G209" s="128" t="s">
        <v>3345</v>
      </c>
      <c r="H209" s="32" t="s">
        <v>41</v>
      </c>
      <c r="I209" s="44">
        <f t="shared" si="108"/>
        <v>100</v>
      </c>
      <c r="J209" s="44">
        <v>100</v>
      </c>
      <c r="K209" s="44">
        <f t="shared" si="109"/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1570</v>
      </c>
      <c r="R209" s="44">
        <v>1570</v>
      </c>
      <c r="S209" s="44">
        <v>1570</v>
      </c>
      <c r="T209" s="44">
        <f t="shared" si="136"/>
        <v>0</v>
      </c>
      <c r="U209" s="44"/>
      <c r="V209" s="44"/>
      <c r="W209" s="44"/>
      <c r="X209" s="44">
        <f t="shared" si="137"/>
        <v>1570</v>
      </c>
      <c r="Y209" s="209">
        <f t="shared" si="133"/>
        <v>100</v>
      </c>
    </row>
    <row r="210" spans="1:25" ht="20.399999999999999">
      <c r="A210" s="23"/>
      <c r="B210" s="23"/>
      <c r="C210" s="23"/>
      <c r="D210" s="23"/>
      <c r="E210" s="107"/>
      <c r="F210" s="21" t="s">
        <v>0</v>
      </c>
      <c r="G210" s="150" t="s">
        <v>0</v>
      </c>
      <c r="H210" s="30" t="s">
        <v>60</v>
      </c>
      <c r="I210" s="31">
        <f t="shared" si="108"/>
        <v>10000</v>
      </c>
      <c r="J210" s="31">
        <f t="shared" ref="J210:X210" si="146">SUM(J211)</f>
        <v>10000</v>
      </c>
      <c r="K210" s="31">
        <f t="shared" si="109"/>
        <v>0</v>
      </c>
      <c r="L210" s="31">
        <f t="shared" si="146"/>
        <v>0</v>
      </c>
      <c r="M210" s="31">
        <f t="shared" si="146"/>
        <v>0</v>
      </c>
      <c r="N210" s="31">
        <f t="shared" si="146"/>
        <v>0</v>
      </c>
      <c r="O210" s="31">
        <f t="shared" si="146"/>
        <v>0</v>
      </c>
      <c r="P210" s="31">
        <f t="shared" si="146"/>
        <v>0</v>
      </c>
      <c r="Q210" s="31">
        <f t="shared" si="146"/>
        <v>10000</v>
      </c>
      <c r="R210" s="31">
        <f t="shared" si="146"/>
        <v>10000</v>
      </c>
      <c r="S210" s="31">
        <f t="shared" si="146"/>
        <v>10000</v>
      </c>
      <c r="T210" s="31">
        <f t="shared" si="146"/>
        <v>0</v>
      </c>
      <c r="U210" s="31">
        <f t="shared" si="146"/>
        <v>0</v>
      </c>
      <c r="V210" s="31">
        <f t="shared" si="146"/>
        <v>0</v>
      </c>
      <c r="W210" s="31">
        <f t="shared" si="146"/>
        <v>0</v>
      </c>
      <c r="X210" s="31">
        <f t="shared" si="146"/>
        <v>10000</v>
      </c>
      <c r="Y210" s="220">
        <f t="shared" si="133"/>
        <v>100</v>
      </c>
    </row>
    <row r="211" spans="1:25">
      <c r="A211" s="23" t="s">
        <v>10</v>
      </c>
      <c r="B211" s="23" t="s">
        <v>172</v>
      </c>
      <c r="C211" s="23" t="s">
        <v>130</v>
      </c>
      <c r="D211" s="23" t="s">
        <v>214</v>
      </c>
      <c r="E211" s="107">
        <v>821000</v>
      </c>
      <c r="F211" s="21" t="s">
        <v>0</v>
      </c>
      <c r="G211" s="150" t="s">
        <v>0</v>
      </c>
      <c r="H211" s="21" t="s">
        <v>53</v>
      </c>
      <c r="I211" s="66">
        <f t="shared" si="108"/>
        <v>10000</v>
      </c>
      <c r="J211" s="66">
        <f>SUM(J212:J213)</f>
        <v>10000</v>
      </c>
      <c r="K211" s="66">
        <f t="shared" si="109"/>
        <v>0</v>
      </c>
      <c r="L211" s="66">
        <f t="shared" ref="L211:P211" si="147">SUM(L212:L213)</f>
        <v>0</v>
      </c>
      <c r="M211" s="66">
        <f t="shared" si="147"/>
        <v>0</v>
      </c>
      <c r="N211" s="66">
        <f t="shared" si="147"/>
        <v>0</v>
      </c>
      <c r="O211" s="66">
        <f t="shared" si="147"/>
        <v>0</v>
      </c>
      <c r="P211" s="66">
        <f t="shared" si="147"/>
        <v>0</v>
      </c>
      <c r="Q211" s="66">
        <f t="shared" ref="Q211:R211" si="148">SUM(Q212:Q213)</f>
        <v>10000</v>
      </c>
      <c r="R211" s="66">
        <f t="shared" si="148"/>
        <v>10000</v>
      </c>
      <c r="S211" s="66">
        <f t="shared" ref="S211" si="149">SUM(S212:S213)</f>
        <v>10000</v>
      </c>
      <c r="T211" s="66">
        <f t="shared" ref="T211:X211" si="150">SUM(T212:T213)</f>
        <v>0</v>
      </c>
      <c r="U211" s="66">
        <f t="shared" si="150"/>
        <v>0</v>
      </c>
      <c r="V211" s="66">
        <f t="shared" si="150"/>
        <v>0</v>
      </c>
      <c r="W211" s="66">
        <f t="shared" si="150"/>
        <v>0</v>
      </c>
      <c r="X211" s="66">
        <f t="shared" si="150"/>
        <v>10000</v>
      </c>
      <c r="Y211" s="208">
        <f t="shared" si="133"/>
        <v>100</v>
      </c>
    </row>
    <row r="212" spans="1:25">
      <c r="A212" s="80" t="s">
        <v>10</v>
      </c>
      <c r="B212" s="80" t="s">
        <v>172</v>
      </c>
      <c r="C212" s="80" t="s">
        <v>130</v>
      </c>
      <c r="D212" s="80" t="s">
        <v>214</v>
      </c>
      <c r="E212" s="128">
        <v>8213</v>
      </c>
      <c r="F212" s="80"/>
      <c r="G212" s="128" t="s">
        <v>3345</v>
      </c>
      <c r="H212" s="32" t="s">
        <v>56</v>
      </c>
      <c r="I212" s="44">
        <f t="shared" si="108"/>
        <v>10000</v>
      </c>
      <c r="J212" s="61">
        <v>10000</v>
      </c>
      <c r="K212" s="61">
        <f t="shared" si="109"/>
        <v>0</v>
      </c>
      <c r="L212" s="61"/>
      <c r="M212" s="61"/>
      <c r="N212" s="61"/>
      <c r="O212" s="61"/>
      <c r="P212" s="61"/>
      <c r="Q212" s="61">
        <v>10000</v>
      </c>
      <c r="R212" s="61">
        <v>10000</v>
      </c>
      <c r="S212" s="61">
        <v>10000</v>
      </c>
      <c r="T212" s="61">
        <f t="shared" si="136"/>
        <v>0</v>
      </c>
      <c r="U212" s="61"/>
      <c r="V212" s="61"/>
      <c r="W212" s="61"/>
      <c r="X212" s="61">
        <f t="shared" si="137"/>
        <v>10000</v>
      </c>
      <c r="Y212" s="211">
        <f t="shared" si="133"/>
        <v>100</v>
      </c>
    </row>
    <row r="213" spans="1:25">
      <c r="A213" s="23" t="s">
        <v>10</v>
      </c>
      <c r="B213" s="23" t="s">
        <v>172</v>
      </c>
      <c r="C213" s="23" t="s">
        <v>130</v>
      </c>
      <c r="D213" s="23" t="s">
        <v>214</v>
      </c>
      <c r="E213" s="22">
        <v>8215</v>
      </c>
      <c r="F213" s="23"/>
      <c r="G213" s="128" t="s">
        <v>3345</v>
      </c>
      <c r="H213" s="32" t="s">
        <v>2807</v>
      </c>
      <c r="I213" s="44">
        <f t="shared" si="108"/>
        <v>0</v>
      </c>
      <c r="J213" s="44">
        <v>0</v>
      </c>
      <c r="K213" s="44">
        <f t="shared" si="109"/>
        <v>0</v>
      </c>
      <c r="L213" s="44">
        <v>0</v>
      </c>
      <c r="M213" s="44">
        <v>0</v>
      </c>
      <c r="N213" s="44">
        <v>0</v>
      </c>
      <c r="O213" s="44">
        <v>0</v>
      </c>
      <c r="P213" s="44">
        <v>0</v>
      </c>
      <c r="Q213" s="44">
        <v>0</v>
      </c>
      <c r="R213" s="44">
        <v>0</v>
      </c>
      <c r="S213" s="44">
        <v>0</v>
      </c>
      <c r="T213" s="44">
        <f t="shared" si="136"/>
        <v>0</v>
      </c>
      <c r="U213" s="44"/>
      <c r="V213" s="44"/>
      <c r="W213" s="44"/>
      <c r="X213" s="44">
        <f t="shared" si="137"/>
        <v>0</v>
      </c>
      <c r="Y213" s="209">
        <f t="shared" si="133"/>
        <v>0</v>
      </c>
    </row>
    <row r="214" spans="1:25">
      <c r="A214" s="32" t="s">
        <v>0</v>
      </c>
      <c r="B214" s="32" t="s">
        <v>0</v>
      </c>
      <c r="C214" s="32" t="s">
        <v>0</v>
      </c>
      <c r="D214" s="32" t="s">
        <v>0</v>
      </c>
      <c r="E214" s="32" t="s">
        <v>0</v>
      </c>
      <c r="F214" s="32" t="s">
        <v>0</v>
      </c>
      <c r="G214" s="154" t="s">
        <v>0</v>
      </c>
      <c r="H214" s="30" t="s">
        <v>223</v>
      </c>
      <c r="I214" s="31">
        <f t="shared" si="108"/>
        <v>438000</v>
      </c>
      <c r="J214" s="31">
        <f>SUM(J190,J207,J210)</f>
        <v>438000</v>
      </c>
      <c r="K214" s="31">
        <f t="shared" si="109"/>
        <v>0</v>
      </c>
      <c r="L214" s="31">
        <f t="shared" ref="L214:X214" si="151">SUM(L190,L207,L210)</f>
        <v>0</v>
      </c>
      <c r="M214" s="31">
        <f t="shared" si="151"/>
        <v>0</v>
      </c>
      <c r="N214" s="31">
        <f t="shared" si="151"/>
        <v>0</v>
      </c>
      <c r="O214" s="31">
        <f t="shared" si="151"/>
        <v>0</v>
      </c>
      <c r="P214" s="31">
        <f t="shared" si="151"/>
        <v>0</v>
      </c>
      <c r="Q214" s="31">
        <f t="shared" si="151"/>
        <v>551815</v>
      </c>
      <c r="R214" s="31">
        <f t="shared" si="151"/>
        <v>551815</v>
      </c>
      <c r="S214" s="31">
        <f t="shared" si="151"/>
        <v>396917</v>
      </c>
      <c r="T214" s="31">
        <f t="shared" si="151"/>
        <v>154898</v>
      </c>
      <c r="U214" s="31">
        <f t="shared" si="151"/>
        <v>66266</v>
      </c>
      <c r="V214" s="31">
        <f t="shared" si="151"/>
        <v>43770</v>
      </c>
      <c r="W214" s="31">
        <f t="shared" si="151"/>
        <v>44862</v>
      </c>
      <c r="X214" s="31">
        <f t="shared" si="151"/>
        <v>551815</v>
      </c>
      <c r="Y214" s="220">
        <f t="shared" si="133"/>
        <v>100</v>
      </c>
    </row>
    <row r="215" spans="1:25" ht="15" thickBot="1">
      <c r="A215" s="32" t="s">
        <v>0</v>
      </c>
      <c r="B215" s="32" t="s">
        <v>0</v>
      </c>
      <c r="C215" s="32" t="s">
        <v>0</v>
      </c>
      <c r="D215" s="32" t="s">
        <v>0</v>
      </c>
      <c r="E215" s="32" t="s">
        <v>0</v>
      </c>
      <c r="F215" s="32" t="s">
        <v>0</v>
      </c>
      <c r="G215" s="154" t="s">
        <v>0</v>
      </c>
      <c r="H215" s="21" t="s">
        <v>170</v>
      </c>
      <c r="I215" s="66">
        <f t="shared" si="108"/>
        <v>13</v>
      </c>
      <c r="J215" s="66">
        <v>13</v>
      </c>
      <c r="K215" s="66">
        <f t="shared" si="109"/>
        <v>0</v>
      </c>
      <c r="L215" s="66"/>
      <c r="M215" s="66"/>
      <c r="N215" s="66"/>
      <c r="O215" s="66" t="s">
        <v>0</v>
      </c>
      <c r="P215" s="66" t="s">
        <v>0</v>
      </c>
      <c r="Q215" s="66">
        <v>0</v>
      </c>
      <c r="R215" s="66"/>
      <c r="S215" s="66"/>
      <c r="T215" s="66"/>
      <c r="U215" s="66"/>
      <c r="V215" s="66"/>
      <c r="W215" s="66"/>
      <c r="X215" s="66"/>
      <c r="Y215" s="208">
        <v>0</v>
      </c>
    </row>
    <row r="216" spans="1:25" ht="41.4" thickBot="1">
      <c r="A216" s="252" t="s">
        <v>0</v>
      </c>
      <c r="B216" s="252" t="s">
        <v>0</v>
      </c>
      <c r="C216" s="252" t="s">
        <v>0</v>
      </c>
      <c r="D216" s="252" t="s">
        <v>0</v>
      </c>
      <c r="E216" s="252" t="s">
        <v>0</v>
      </c>
      <c r="F216" s="252" t="s">
        <v>0</v>
      </c>
      <c r="G216" s="258" t="s">
        <v>0</v>
      </c>
      <c r="H216" s="24" t="s">
        <v>72</v>
      </c>
      <c r="I216" s="1" t="s">
        <v>3093</v>
      </c>
      <c r="J216" s="1" t="s">
        <v>3130</v>
      </c>
      <c r="K216" s="1" t="s">
        <v>3</v>
      </c>
      <c r="L216" s="1" t="s">
        <v>4</v>
      </c>
      <c r="M216" s="1" t="s">
        <v>5</v>
      </c>
      <c r="N216" s="1" t="s">
        <v>6</v>
      </c>
      <c r="O216" s="1" t="s">
        <v>7</v>
      </c>
      <c r="P216" s="1" t="s">
        <v>8</v>
      </c>
      <c r="Q216" s="1" t="s">
        <v>3344</v>
      </c>
      <c r="R216" s="1" t="s">
        <v>3427</v>
      </c>
      <c r="S216" s="1" t="s">
        <v>3447</v>
      </c>
      <c r="T216" s="1" t="s">
        <v>3448</v>
      </c>
      <c r="U216" s="1" t="s">
        <v>3452</v>
      </c>
      <c r="V216" s="1" t="s">
        <v>3449</v>
      </c>
      <c r="W216" s="1" t="s">
        <v>3450</v>
      </c>
      <c r="X216" s="1" t="s">
        <v>3451</v>
      </c>
      <c r="Y216" s="216" t="s">
        <v>3385</v>
      </c>
    </row>
    <row r="217" spans="1:25">
      <c r="A217" s="253"/>
      <c r="B217" s="253"/>
      <c r="C217" s="253"/>
      <c r="D217" s="253"/>
      <c r="E217" s="253"/>
      <c r="F217" s="253"/>
      <c r="G217" s="259"/>
      <c r="H217" s="33" t="s">
        <v>0</v>
      </c>
      <c r="I217" s="45">
        <v>1</v>
      </c>
      <c r="J217" s="45">
        <v>3</v>
      </c>
      <c r="K217" s="45" t="s">
        <v>9</v>
      </c>
      <c r="L217" s="45">
        <v>5</v>
      </c>
      <c r="M217" s="45">
        <v>6</v>
      </c>
      <c r="N217" s="45">
        <v>7</v>
      </c>
      <c r="O217" s="45">
        <v>8</v>
      </c>
      <c r="P217" s="45">
        <v>9</v>
      </c>
      <c r="Q217" s="45">
        <v>1</v>
      </c>
      <c r="R217" s="45">
        <v>2</v>
      </c>
      <c r="S217" s="45">
        <v>3</v>
      </c>
      <c r="T217" s="45" t="s">
        <v>3453</v>
      </c>
      <c r="U217" s="45">
        <v>5</v>
      </c>
      <c r="V217" s="45">
        <v>6</v>
      </c>
      <c r="W217" s="45">
        <v>7</v>
      </c>
      <c r="X217" s="45" t="s">
        <v>3454</v>
      </c>
      <c r="Y217" s="276">
        <v>9</v>
      </c>
    </row>
    <row r="218" spans="1:25">
      <c r="A218" s="253"/>
      <c r="B218" s="253"/>
      <c r="C218" s="253"/>
      <c r="D218" s="253"/>
      <c r="E218" s="253"/>
      <c r="F218" s="253"/>
      <c r="G218" s="259"/>
      <c r="H218" s="34" t="s">
        <v>73</v>
      </c>
      <c r="I218" s="35">
        <f t="shared" si="108"/>
        <v>438000</v>
      </c>
      <c r="J218" s="35">
        <f t="shared" ref="J218:P218" si="152">SUM(J214)</f>
        <v>438000</v>
      </c>
      <c r="K218" s="35">
        <f t="shared" si="109"/>
        <v>0</v>
      </c>
      <c r="L218" s="35">
        <f t="shared" si="152"/>
        <v>0</v>
      </c>
      <c r="M218" s="35">
        <f t="shared" si="152"/>
        <v>0</v>
      </c>
      <c r="N218" s="35">
        <f t="shared" si="152"/>
        <v>0</v>
      </c>
      <c r="O218" s="35">
        <f t="shared" si="152"/>
        <v>0</v>
      </c>
      <c r="P218" s="35">
        <f t="shared" si="152"/>
        <v>0</v>
      </c>
      <c r="Q218" s="35">
        <f>SUM(Q214)</f>
        <v>551815</v>
      </c>
      <c r="R218" s="35">
        <f>SUM(R214)</f>
        <v>551815</v>
      </c>
      <c r="S218" s="35">
        <f>SUM(S214)</f>
        <v>396917</v>
      </c>
      <c r="T218" s="35">
        <f t="shared" ref="T218:X218" si="153">SUM(T214)</f>
        <v>154898</v>
      </c>
      <c r="U218" s="35">
        <f t="shared" si="153"/>
        <v>66266</v>
      </c>
      <c r="V218" s="35">
        <f t="shared" si="153"/>
        <v>43770</v>
      </c>
      <c r="W218" s="35">
        <f t="shared" si="153"/>
        <v>44862</v>
      </c>
      <c r="X218" s="35">
        <f t="shared" si="153"/>
        <v>551815</v>
      </c>
      <c r="Y218" s="218">
        <f t="shared" ref="Y218:Y219" si="154">IF(R218=0,0,(X218/R218)*100)</f>
        <v>100</v>
      </c>
    </row>
    <row r="219" spans="1:25">
      <c r="A219" s="253"/>
      <c r="B219" s="253"/>
      <c r="C219" s="253"/>
      <c r="D219" s="253"/>
      <c r="E219" s="253"/>
      <c r="F219" s="253"/>
      <c r="G219" s="259"/>
      <c r="H219" s="36" t="s">
        <v>69</v>
      </c>
      <c r="I219" s="35">
        <f t="shared" si="108"/>
        <v>438000</v>
      </c>
      <c r="J219" s="35">
        <f t="shared" ref="J219:P219" si="155">SUM(J218)</f>
        <v>438000</v>
      </c>
      <c r="K219" s="35">
        <f t="shared" si="109"/>
        <v>0</v>
      </c>
      <c r="L219" s="35">
        <f t="shared" si="155"/>
        <v>0</v>
      </c>
      <c r="M219" s="35">
        <f t="shared" si="155"/>
        <v>0</v>
      </c>
      <c r="N219" s="35">
        <f t="shared" si="155"/>
        <v>0</v>
      </c>
      <c r="O219" s="35">
        <f t="shared" si="155"/>
        <v>0</v>
      </c>
      <c r="P219" s="35">
        <f t="shared" si="155"/>
        <v>0</v>
      </c>
      <c r="Q219" s="35">
        <f>SUM(Q218)</f>
        <v>551815</v>
      </c>
      <c r="R219" s="35">
        <f>SUM(R218)</f>
        <v>551815</v>
      </c>
      <c r="S219" s="35">
        <f>SUM(S218)</f>
        <v>396917</v>
      </c>
      <c r="T219" s="35">
        <f t="shared" ref="T219:X219" si="156">SUM(T218)</f>
        <v>154898</v>
      </c>
      <c r="U219" s="35">
        <f t="shared" si="156"/>
        <v>66266</v>
      </c>
      <c r="V219" s="35">
        <f t="shared" si="156"/>
        <v>43770</v>
      </c>
      <c r="W219" s="35">
        <f t="shared" si="156"/>
        <v>44862</v>
      </c>
      <c r="X219" s="35">
        <f t="shared" si="156"/>
        <v>551815</v>
      </c>
      <c r="Y219" s="218">
        <f t="shared" si="154"/>
        <v>100</v>
      </c>
    </row>
    <row r="220" spans="1:25">
      <c r="A220" s="254"/>
      <c r="B220" s="254"/>
      <c r="C220" s="254"/>
      <c r="D220" s="254"/>
      <c r="E220" s="254"/>
      <c r="F220" s="254"/>
      <c r="G220" s="260"/>
    </row>
    <row r="221" spans="1:25">
      <c r="A221" s="32" t="s">
        <v>0</v>
      </c>
      <c r="B221" s="32" t="s">
        <v>0</v>
      </c>
      <c r="C221" s="32" t="s">
        <v>0</v>
      </c>
      <c r="D221" s="32" t="s">
        <v>0</v>
      </c>
      <c r="E221" s="32" t="s">
        <v>0</v>
      </c>
      <c r="F221" s="32" t="s">
        <v>0</v>
      </c>
      <c r="G221" s="154" t="s">
        <v>0</v>
      </c>
      <c r="H221" s="37" t="s">
        <v>0</v>
      </c>
      <c r="I221" s="37"/>
      <c r="J221" s="37"/>
      <c r="K221" s="37"/>
      <c r="L221" s="37" t="s">
        <v>0</v>
      </c>
      <c r="M221" s="37" t="s">
        <v>0</v>
      </c>
      <c r="N221" s="37" t="s">
        <v>0</v>
      </c>
      <c r="O221" s="37" t="s">
        <v>0</v>
      </c>
      <c r="P221" s="37" t="s">
        <v>0</v>
      </c>
      <c r="Q221" s="37"/>
      <c r="R221" s="37"/>
      <c r="S221" s="37"/>
      <c r="T221" s="37" t="s">
        <v>0</v>
      </c>
      <c r="U221" s="37" t="s">
        <v>0</v>
      </c>
      <c r="V221" s="37" t="s">
        <v>0</v>
      </c>
      <c r="W221" s="37" t="s">
        <v>0</v>
      </c>
      <c r="X221" s="37" t="s">
        <v>0</v>
      </c>
      <c r="Y221" s="219"/>
    </row>
    <row r="222" spans="1:25">
      <c r="A222" s="32" t="s">
        <v>0</v>
      </c>
      <c r="B222" s="32" t="s">
        <v>0</v>
      </c>
      <c r="C222" s="32" t="s">
        <v>0</v>
      </c>
      <c r="D222" s="32" t="s">
        <v>0</v>
      </c>
      <c r="E222" s="32" t="s">
        <v>0</v>
      </c>
      <c r="F222" s="32" t="s">
        <v>0</v>
      </c>
      <c r="G222" s="154" t="s">
        <v>0</v>
      </c>
      <c r="H222" s="30" t="s">
        <v>224</v>
      </c>
      <c r="I222" s="31">
        <f t="shared" ref="I222:I285" si="157">SUM(J222,K222,O222,P222)</f>
        <v>438000</v>
      </c>
      <c r="J222" s="31">
        <f t="shared" ref="J222:P222" si="158">SUM(J214)</f>
        <v>438000</v>
      </c>
      <c r="K222" s="31">
        <f t="shared" ref="K222:K285" si="159">SUM(L222,M222,N222)</f>
        <v>0</v>
      </c>
      <c r="L222" s="31">
        <f t="shared" si="158"/>
        <v>0</v>
      </c>
      <c r="M222" s="31">
        <f t="shared" si="158"/>
        <v>0</v>
      </c>
      <c r="N222" s="31">
        <f t="shared" si="158"/>
        <v>0</v>
      </c>
      <c r="O222" s="31">
        <f t="shared" si="158"/>
        <v>0</v>
      </c>
      <c r="P222" s="31">
        <f t="shared" si="158"/>
        <v>0</v>
      </c>
      <c r="Q222" s="31">
        <f>SUM(Q214)</f>
        <v>551815</v>
      </c>
      <c r="R222" s="31">
        <f>SUM(R214)</f>
        <v>551815</v>
      </c>
      <c r="S222" s="31">
        <f>SUM(S214)</f>
        <v>396917</v>
      </c>
      <c r="T222" s="31">
        <f t="shared" ref="T222:X222" si="160">SUM(T214)</f>
        <v>154898</v>
      </c>
      <c r="U222" s="31">
        <f t="shared" si="160"/>
        <v>66266</v>
      </c>
      <c r="V222" s="31">
        <f t="shared" si="160"/>
        <v>43770</v>
      </c>
      <c r="W222" s="31">
        <f t="shared" si="160"/>
        <v>44862</v>
      </c>
      <c r="X222" s="31">
        <f t="shared" si="160"/>
        <v>551815</v>
      </c>
      <c r="Y222" s="220">
        <f>IF(R222=0,0,(X222/R222)*100)</f>
        <v>100</v>
      </c>
    </row>
    <row r="223" spans="1:25">
      <c r="A223" s="32" t="s">
        <v>0</v>
      </c>
      <c r="B223" s="32" t="s">
        <v>0</v>
      </c>
      <c r="C223" s="32" t="s">
        <v>0</v>
      </c>
      <c r="D223" s="32" t="s">
        <v>0</v>
      </c>
      <c r="E223" s="32" t="s">
        <v>0</v>
      </c>
      <c r="F223" s="32" t="s">
        <v>0</v>
      </c>
      <c r="G223" s="154" t="s">
        <v>0</v>
      </c>
      <c r="H223" s="21" t="s">
        <v>170</v>
      </c>
      <c r="I223" s="66">
        <f t="shared" si="157"/>
        <v>13</v>
      </c>
      <c r="J223" s="66">
        <f t="shared" ref="J223:P223" si="161">J215</f>
        <v>13</v>
      </c>
      <c r="K223" s="66">
        <f t="shared" si="159"/>
        <v>0</v>
      </c>
      <c r="L223" s="66"/>
      <c r="M223" s="66"/>
      <c r="N223" s="66"/>
      <c r="O223" s="66" t="str">
        <f t="shared" si="161"/>
        <v/>
      </c>
      <c r="P223" s="66" t="str">
        <f t="shared" si="161"/>
        <v/>
      </c>
      <c r="Q223" s="66">
        <f>Q215</f>
        <v>0</v>
      </c>
      <c r="R223" s="66">
        <f>R215</f>
        <v>0</v>
      </c>
      <c r="S223" s="66">
        <f>S215</f>
        <v>0</v>
      </c>
      <c r="T223" s="66">
        <f t="shared" ref="T223:X223" si="162">T215</f>
        <v>0</v>
      </c>
      <c r="U223" s="66">
        <f t="shared" si="162"/>
        <v>0</v>
      </c>
      <c r="V223" s="66">
        <f t="shared" si="162"/>
        <v>0</v>
      </c>
      <c r="W223" s="66">
        <f t="shared" si="162"/>
        <v>0</v>
      </c>
      <c r="X223" s="66">
        <f t="shared" si="162"/>
        <v>0</v>
      </c>
      <c r="Y223" s="208">
        <v>0</v>
      </c>
    </row>
    <row r="224" spans="1:25">
      <c r="A224" s="32" t="s">
        <v>0</v>
      </c>
      <c r="B224" s="32" t="s">
        <v>0</v>
      </c>
      <c r="C224" s="32" t="s">
        <v>0</v>
      </c>
      <c r="D224" s="32" t="s">
        <v>0</v>
      </c>
      <c r="E224" s="32" t="s">
        <v>0</v>
      </c>
      <c r="F224" s="32" t="s">
        <v>0</v>
      </c>
      <c r="G224" s="154" t="s">
        <v>0</v>
      </c>
      <c r="H224" s="38" t="s">
        <v>0</v>
      </c>
      <c r="I224" s="39"/>
      <c r="J224" s="39"/>
      <c r="K224" s="39"/>
      <c r="L224" s="39" t="s">
        <v>0</v>
      </c>
      <c r="M224" s="39" t="s">
        <v>0</v>
      </c>
      <c r="N224" s="39" t="s">
        <v>0</v>
      </c>
      <c r="O224" s="39" t="s">
        <v>0</v>
      </c>
      <c r="P224" s="39" t="s">
        <v>0</v>
      </c>
      <c r="Q224" s="39"/>
      <c r="R224" s="39"/>
      <c r="S224" s="39"/>
      <c r="T224" s="39" t="s">
        <v>0</v>
      </c>
      <c r="U224" s="39" t="s">
        <v>0</v>
      </c>
      <c r="V224" s="39" t="s">
        <v>0</v>
      </c>
      <c r="W224" s="39" t="s">
        <v>0</v>
      </c>
      <c r="X224" s="39" t="s">
        <v>0</v>
      </c>
      <c r="Y224" s="221"/>
    </row>
    <row r="225" spans="1:25" ht="15" thickBot="1">
      <c r="A225" s="20" t="s">
        <v>10</v>
      </c>
      <c r="B225" s="20" t="s">
        <v>225</v>
      </c>
      <c r="C225" s="23" t="s">
        <v>0</v>
      </c>
      <c r="D225" s="23" t="s">
        <v>0</v>
      </c>
      <c r="E225" s="21" t="s">
        <v>0</v>
      </c>
      <c r="F225" s="21" t="s">
        <v>0</v>
      </c>
      <c r="G225" s="150" t="s">
        <v>0</v>
      </c>
      <c r="H225" s="21" t="s">
        <v>0</v>
      </c>
      <c r="I225" s="22"/>
      <c r="J225" s="22"/>
      <c r="K225" s="22"/>
      <c r="L225" s="22" t="s">
        <v>0</v>
      </c>
      <c r="M225" s="22" t="s">
        <v>0</v>
      </c>
      <c r="N225" s="22" t="s">
        <v>0</v>
      </c>
      <c r="O225" s="22" t="s">
        <v>0</v>
      </c>
      <c r="P225" s="22" t="s">
        <v>0</v>
      </c>
      <c r="Q225" s="22"/>
      <c r="R225" s="22"/>
      <c r="S225" s="22"/>
      <c r="T225" s="22" t="s">
        <v>0</v>
      </c>
      <c r="U225" s="22" t="s">
        <v>0</v>
      </c>
      <c r="V225" s="22" t="s">
        <v>0</v>
      </c>
      <c r="W225" s="22" t="s">
        <v>0</v>
      </c>
      <c r="X225" s="22" t="s">
        <v>0</v>
      </c>
      <c r="Y225" s="209"/>
    </row>
    <row r="226" spans="1:25" ht="41.4" thickBot="1">
      <c r="A226" s="24" t="s">
        <v>123</v>
      </c>
      <c r="B226" s="24" t="s">
        <v>124</v>
      </c>
      <c r="C226" s="24" t="s">
        <v>125</v>
      </c>
      <c r="D226" s="25" t="s">
        <v>0</v>
      </c>
      <c r="E226" s="24" t="s">
        <v>126</v>
      </c>
      <c r="F226" s="24" t="s">
        <v>127</v>
      </c>
      <c r="G226" s="151" t="s">
        <v>128</v>
      </c>
      <c r="H226" s="24" t="s">
        <v>1</v>
      </c>
      <c r="I226" s="1" t="s">
        <v>3093</v>
      </c>
      <c r="J226" s="1" t="s">
        <v>3130</v>
      </c>
      <c r="K226" s="1" t="s">
        <v>3</v>
      </c>
      <c r="L226" s="1" t="s">
        <v>4</v>
      </c>
      <c r="M226" s="1" t="s">
        <v>5</v>
      </c>
      <c r="N226" s="1" t="s">
        <v>6</v>
      </c>
      <c r="O226" s="1" t="s">
        <v>7</v>
      </c>
      <c r="P226" s="1" t="s">
        <v>8</v>
      </c>
      <c r="Q226" s="1" t="s">
        <v>3344</v>
      </c>
      <c r="R226" s="1" t="s">
        <v>3427</v>
      </c>
      <c r="S226" s="1" t="s">
        <v>3447</v>
      </c>
      <c r="T226" s="1" t="s">
        <v>3448</v>
      </c>
      <c r="U226" s="1" t="s">
        <v>3452</v>
      </c>
      <c r="V226" s="1" t="s">
        <v>3449</v>
      </c>
      <c r="W226" s="1" t="s">
        <v>3450</v>
      </c>
      <c r="X226" s="1" t="s">
        <v>3451</v>
      </c>
      <c r="Y226" s="216" t="s">
        <v>3385</v>
      </c>
    </row>
    <row r="227" spans="1:25">
      <c r="A227" s="26" t="s">
        <v>0</v>
      </c>
      <c r="B227" s="26" t="s">
        <v>0</v>
      </c>
      <c r="C227" s="26" t="s">
        <v>0</v>
      </c>
      <c r="D227" s="27" t="s">
        <v>0</v>
      </c>
      <c r="E227" s="27" t="s">
        <v>0</v>
      </c>
      <c r="F227" s="28" t="s">
        <v>0</v>
      </c>
      <c r="G227" s="152" t="s">
        <v>0</v>
      </c>
      <c r="H227" s="29" t="s">
        <v>0</v>
      </c>
      <c r="I227" s="45">
        <v>1</v>
      </c>
      <c r="J227" s="45">
        <v>3</v>
      </c>
      <c r="K227" s="45" t="s">
        <v>9</v>
      </c>
      <c r="L227" s="45">
        <v>5</v>
      </c>
      <c r="M227" s="45">
        <v>6</v>
      </c>
      <c r="N227" s="45">
        <v>7</v>
      </c>
      <c r="O227" s="45">
        <v>8</v>
      </c>
      <c r="P227" s="45">
        <v>9</v>
      </c>
      <c r="Q227" s="45">
        <v>1</v>
      </c>
      <c r="R227" s="45">
        <v>2</v>
      </c>
      <c r="S227" s="45">
        <v>3</v>
      </c>
      <c r="T227" s="45" t="s">
        <v>3453</v>
      </c>
      <c r="U227" s="45">
        <v>5</v>
      </c>
      <c r="V227" s="45">
        <v>6</v>
      </c>
      <c r="W227" s="45">
        <v>7</v>
      </c>
      <c r="X227" s="45" t="s">
        <v>3454</v>
      </c>
      <c r="Y227" s="276">
        <v>9</v>
      </c>
    </row>
    <row r="228" spans="1:25" s="113" customFormat="1">
      <c r="A228" s="133" t="s">
        <v>10</v>
      </c>
      <c r="B228" s="133" t="s">
        <v>225</v>
      </c>
      <c r="C228" s="109" t="s">
        <v>130</v>
      </c>
      <c r="D228" s="109" t="s">
        <v>226</v>
      </c>
      <c r="E228" s="98" t="s">
        <v>0</v>
      </c>
      <c r="F228" s="98" t="s">
        <v>0</v>
      </c>
      <c r="G228" s="153" t="s">
        <v>0</v>
      </c>
      <c r="H228" s="98" t="s">
        <v>227</v>
      </c>
      <c r="I228" s="110"/>
      <c r="J228" s="110"/>
      <c r="K228" s="110"/>
      <c r="L228" s="110" t="s">
        <v>0</v>
      </c>
      <c r="M228" s="110" t="s">
        <v>0</v>
      </c>
      <c r="N228" s="110" t="s">
        <v>0</v>
      </c>
      <c r="O228" s="110" t="s">
        <v>0</v>
      </c>
      <c r="P228" s="110" t="s">
        <v>0</v>
      </c>
      <c r="Q228" s="110"/>
      <c r="R228" s="110"/>
      <c r="S228" s="110"/>
      <c r="T228" s="110" t="s">
        <v>0</v>
      </c>
      <c r="U228" s="110" t="s">
        <v>0</v>
      </c>
      <c r="V228" s="110" t="s">
        <v>0</v>
      </c>
      <c r="W228" s="110" t="s">
        <v>0</v>
      </c>
      <c r="X228" s="110" t="s">
        <v>0</v>
      </c>
      <c r="Y228" s="217"/>
    </row>
    <row r="229" spans="1:25" ht="20.399999999999999">
      <c r="A229" s="20" t="s">
        <v>0</v>
      </c>
      <c r="B229" s="20" t="s">
        <v>0</v>
      </c>
      <c r="C229" s="20" t="s">
        <v>0</v>
      </c>
      <c r="D229" s="21" t="s">
        <v>0</v>
      </c>
      <c r="E229" s="21" t="s">
        <v>0</v>
      </c>
      <c r="F229" s="21" t="s">
        <v>0</v>
      </c>
      <c r="G229" s="150" t="s">
        <v>0</v>
      </c>
      <c r="H229" s="30" t="s">
        <v>42</v>
      </c>
      <c r="I229" s="31">
        <f t="shared" si="157"/>
        <v>450000</v>
      </c>
      <c r="J229" s="31">
        <f t="shared" ref="J229:X230" si="163">SUM(J230)</f>
        <v>450000</v>
      </c>
      <c r="K229" s="31">
        <f t="shared" si="159"/>
        <v>0</v>
      </c>
      <c r="L229" s="31">
        <f t="shared" si="163"/>
        <v>0</v>
      </c>
      <c r="M229" s="31">
        <f t="shared" si="163"/>
        <v>0</v>
      </c>
      <c r="N229" s="31">
        <f t="shared" si="163"/>
        <v>0</v>
      </c>
      <c r="O229" s="31">
        <f t="shared" si="163"/>
        <v>0</v>
      </c>
      <c r="P229" s="31">
        <f t="shared" si="163"/>
        <v>0</v>
      </c>
      <c r="Q229" s="31">
        <f t="shared" si="163"/>
        <v>450000</v>
      </c>
      <c r="R229" s="31">
        <f t="shared" si="163"/>
        <v>450000</v>
      </c>
      <c r="S229" s="31">
        <f t="shared" si="163"/>
        <v>450000</v>
      </c>
      <c r="T229" s="31">
        <f t="shared" si="163"/>
        <v>0</v>
      </c>
      <c r="U229" s="31">
        <f t="shared" si="163"/>
        <v>0</v>
      </c>
      <c r="V229" s="31">
        <f t="shared" si="163"/>
        <v>0</v>
      </c>
      <c r="W229" s="31">
        <f t="shared" si="163"/>
        <v>0</v>
      </c>
      <c r="X229" s="31">
        <f t="shared" si="163"/>
        <v>450000</v>
      </c>
      <c r="Y229" s="220">
        <f t="shared" ref="Y229:Y236" si="164">IF(R229=0,0,(X229/R229)*100)</f>
        <v>100</v>
      </c>
    </row>
    <row r="230" spans="1:25">
      <c r="A230" s="23" t="s">
        <v>10</v>
      </c>
      <c r="B230" s="23" t="s">
        <v>225</v>
      </c>
      <c r="C230" s="23" t="s">
        <v>130</v>
      </c>
      <c r="D230" s="23" t="s">
        <v>226</v>
      </c>
      <c r="E230" s="21" t="s">
        <v>159</v>
      </c>
      <c r="F230" s="21" t="s">
        <v>0</v>
      </c>
      <c r="G230" s="150" t="s">
        <v>0</v>
      </c>
      <c r="H230" s="21" t="s">
        <v>34</v>
      </c>
      <c r="I230" s="66">
        <f t="shared" si="157"/>
        <v>450000</v>
      </c>
      <c r="J230" s="66">
        <f t="shared" si="163"/>
        <v>450000</v>
      </c>
      <c r="K230" s="66">
        <f t="shared" si="159"/>
        <v>0</v>
      </c>
      <c r="L230" s="66">
        <f t="shared" si="163"/>
        <v>0</v>
      </c>
      <c r="M230" s="66">
        <f t="shared" si="163"/>
        <v>0</v>
      </c>
      <c r="N230" s="66">
        <f t="shared" si="163"/>
        <v>0</v>
      </c>
      <c r="O230" s="66">
        <f t="shared" si="163"/>
        <v>0</v>
      </c>
      <c r="P230" s="66">
        <f t="shared" si="163"/>
        <v>0</v>
      </c>
      <c r="Q230" s="66">
        <f t="shared" si="163"/>
        <v>450000</v>
      </c>
      <c r="R230" s="66">
        <f t="shared" si="163"/>
        <v>450000</v>
      </c>
      <c r="S230" s="66">
        <f t="shared" si="163"/>
        <v>450000</v>
      </c>
      <c r="T230" s="66">
        <f t="shared" si="163"/>
        <v>0</v>
      </c>
      <c r="U230" s="66">
        <f t="shared" si="163"/>
        <v>0</v>
      </c>
      <c r="V230" s="66">
        <f t="shared" si="163"/>
        <v>0</v>
      </c>
      <c r="W230" s="66">
        <f t="shared" si="163"/>
        <v>0</v>
      </c>
      <c r="X230" s="66">
        <f t="shared" si="163"/>
        <v>450000</v>
      </c>
      <c r="Y230" s="208">
        <f t="shared" si="164"/>
        <v>100</v>
      </c>
    </row>
    <row r="231" spans="1:25">
      <c r="A231" s="20" t="s">
        <v>10</v>
      </c>
      <c r="B231" s="20" t="s">
        <v>225</v>
      </c>
      <c r="C231" s="20" t="s">
        <v>130</v>
      </c>
      <c r="D231" s="20" t="s">
        <v>226</v>
      </c>
      <c r="E231" s="20" t="s">
        <v>160</v>
      </c>
      <c r="F231" s="23" t="s">
        <v>0</v>
      </c>
      <c r="G231" s="154" t="s">
        <v>0</v>
      </c>
      <c r="H231" s="21" t="s">
        <v>37</v>
      </c>
      <c r="I231" s="66">
        <f t="shared" si="157"/>
        <v>450000</v>
      </c>
      <c r="J231" s="66">
        <f t="shared" ref="J231:P231" si="165">SUM(J232:J235)</f>
        <v>450000</v>
      </c>
      <c r="K231" s="66">
        <f t="shared" si="159"/>
        <v>0</v>
      </c>
      <c r="L231" s="66">
        <f t="shared" si="165"/>
        <v>0</v>
      </c>
      <c r="M231" s="66">
        <f t="shared" si="165"/>
        <v>0</v>
      </c>
      <c r="N231" s="66">
        <f t="shared" si="165"/>
        <v>0</v>
      </c>
      <c r="O231" s="66">
        <f t="shared" si="165"/>
        <v>0</v>
      </c>
      <c r="P231" s="66">
        <f t="shared" si="165"/>
        <v>0</v>
      </c>
      <c r="Q231" s="66">
        <f>SUM(Q232:Q235)</f>
        <v>450000</v>
      </c>
      <c r="R231" s="66">
        <f>SUM(R232:R235)</f>
        <v>450000</v>
      </c>
      <c r="S231" s="66">
        <f>SUM(S232:S235)</f>
        <v>450000</v>
      </c>
      <c r="T231" s="66">
        <f t="shared" ref="T231:X231" si="166">SUM(T232:T235)</f>
        <v>0</v>
      </c>
      <c r="U231" s="66">
        <f t="shared" si="166"/>
        <v>0</v>
      </c>
      <c r="V231" s="66">
        <f t="shared" si="166"/>
        <v>0</v>
      </c>
      <c r="W231" s="66">
        <f t="shared" si="166"/>
        <v>0</v>
      </c>
      <c r="X231" s="66">
        <f t="shared" si="166"/>
        <v>450000</v>
      </c>
      <c r="Y231" s="208">
        <f t="shared" si="164"/>
        <v>100</v>
      </c>
    </row>
    <row r="232" spans="1:25">
      <c r="A232" s="23" t="s">
        <v>10</v>
      </c>
      <c r="B232" s="23" t="s">
        <v>225</v>
      </c>
      <c r="C232" s="23" t="s">
        <v>130</v>
      </c>
      <c r="D232" s="23" t="s">
        <v>226</v>
      </c>
      <c r="E232" s="22">
        <v>6143</v>
      </c>
      <c r="F232" s="23" t="s">
        <v>228</v>
      </c>
      <c r="G232" s="128" t="s">
        <v>3150</v>
      </c>
      <c r="H232" s="32" t="s">
        <v>229</v>
      </c>
      <c r="I232" s="44">
        <f t="shared" si="157"/>
        <v>0</v>
      </c>
      <c r="J232" s="44"/>
      <c r="K232" s="44">
        <f t="shared" si="159"/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44">
        <v>0</v>
      </c>
      <c r="T232" s="44">
        <f t="shared" ref="T232:T235" si="167">U232+V232+W232</f>
        <v>0</v>
      </c>
      <c r="U232" s="44">
        <v>0</v>
      </c>
      <c r="V232" s="44">
        <v>0</v>
      </c>
      <c r="W232" s="44">
        <v>0</v>
      </c>
      <c r="X232" s="44">
        <f t="shared" ref="X232:X235" si="168">S232+T232</f>
        <v>0</v>
      </c>
      <c r="Y232" s="209">
        <f t="shared" si="164"/>
        <v>0</v>
      </c>
    </row>
    <row r="233" spans="1:25" ht="20.399999999999999">
      <c r="A233" s="23" t="s">
        <v>10</v>
      </c>
      <c r="B233" s="23" t="s">
        <v>225</v>
      </c>
      <c r="C233" s="23" t="s">
        <v>130</v>
      </c>
      <c r="D233" s="23" t="s">
        <v>226</v>
      </c>
      <c r="E233" s="22">
        <v>6143</v>
      </c>
      <c r="F233" s="23" t="s">
        <v>3267</v>
      </c>
      <c r="G233" s="128" t="s">
        <v>3150</v>
      </c>
      <c r="H233" s="32" t="s">
        <v>3195</v>
      </c>
      <c r="I233" s="44">
        <f t="shared" si="157"/>
        <v>100000</v>
      </c>
      <c r="J233" s="44">
        <v>100000</v>
      </c>
      <c r="K233" s="44">
        <f t="shared" si="159"/>
        <v>0</v>
      </c>
      <c r="L233" s="44"/>
      <c r="M233" s="44"/>
      <c r="N233" s="44"/>
      <c r="O233" s="44"/>
      <c r="P233" s="44"/>
      <c r="Q233" s="44">
        <v>100000</v>
      </c>
      <c r="R233" s="44">
        <v>100000</v>
      </c>
      <c r="S233" s="44">
        <v>100000</v>
      </c>
      <c r="T233" s="44">
        <f t="shared" si="167"/>
        <v>0</v>
      </c>
      <c r="U233" s="44"/>
      <c r="V233" s="44"/>
      <c r="W233" s="44"/>
      <c r="X233" s="44">
        <f t="shared" si="168"/>
        <v>100000</v>
      </c>
      <c r="Y233" s="209">
        <f t="shared" si="164"/>
        <v>100</v>
      </c>
    </row>
    <row r="234" spans="1:25" ht="20.399999999999999">
      <c r="A234" s="23" t="s">
        <v>10</v>
      </c>
      <c r="B234" s="23" t="s">
        <v>225</v>
      </c>
      <c r="C234" s="23" t="s">
        <v>130</v>
      </c>
      <c r="D234" s="23" t="s">
        <v>226</v>
      </c>
      <c r="E234" s="22">
        <v>6143</v>
      </c>
      <c r="F234" s="23" t="s">
        <v>3268</v>
      </c>
      <c r="G234" s="128" t="s">
        <v>3150</v>
      </c>
      <c r="H234" s="32" t="s">
        <v>3090</v>
      </c>
      <c r="I234" s="44">
        <f t="shared" si="157"/>
        <v>115000</v>
      </c>
      <c r="J234" s="44">
        <v>115000</v>
      </c>
      <c r="K234" s="44">
        <f t="shared" si="159"/>
        <v>0</v>
      </c>
      <c r="L234" s="44"/>
      <c r="M234" s="44"/>
      <c r="N234" s="44"/>
      <c r="O234" s="44"/>
      <c r="P234" s="44"/>
      <c r="Q234" s="44">
        <v>115000</v>
      </c>
      <c r="R234" s="44">
        <v>115000</v>
      </c>
      <c r="S234" s="44">
        <v>115000</v>
      </c>
      <c r="T234" s="44">
        <f t="shared" si="167"/>
        <v>0</v>
      </c>
      <c r="U234" s="44"/>
      <c r="V234" s="44"/>
      <c r="W234" s="44"/>
      <c r="X234" s="44">
        <f t="shared" si="168"/>
        <v>115000</v>
      </c>
      <c r="Y234" s="209">
        <f t="shared" si="164"/>
        <v>100</v>
      </c>
    </row>
    <row r="235" spans="1:25">
      <c r="A235" s="23" t="s">
        <v>10</v>
      </c>
      <c r="B235" s="23" t="s">
        <v>225</v>
      </c>
      <c r="C235" s="23" t="s">
        <v>130</v>
      </c>
      <c r="D235" s="23" t="s">
        <v>226</v>
      </c>
      <c r="E235" s="22">
        <v>6143</v>
      </c>
      <c r="F235" s="23" t="s">
        <v>230</v>
      </c>
      <c r="G235" s="128" t="s">
        <v>3377</v>
      </c>
      <c r="H235" s="32" t="s">
        <v>231</v>
      </c>
      <c r="I235" s="44">
        <f t="shared" si="157"/>
        <v>235000</v>
      </c>
      <c r="J235" s="44">
        <v>235000</v>
      </c>
      <c r="K235" s="44">
        <f t="shared" si="159"/>
        <v>0</v>
      </c>
      <c r="L235" s="44">
        <v>0</v>
      </c>
      <c r="M235" s="44">
        <v>0</v>
      </c>
      <c r="N235" s="44">
        <v>0</v>
      </c>
      <c r="O235" s="44">
        <v>0</v>
      </c>
      <c r="P235" s="44">
        <v>0</v>
      </c>
      <c r="Q235" s="44">
        <v>235000</v>
      </c>
      <c r="R235" s="44">
        <v>235000</v>
      </c>
      <c r="S235" s="44">
        <v>235000</v>
      </c>
      <c r="T235" s="44">
        <f t="shared" si="167"/>
        <v>0</v>
      </c>
      <c r="U235" s="44">
        <v>0</v>
      </c>
      <c r="V235" s="44">
        <v>0</v>
      </c>
      <c r="W235" s="44">
        <v>0</v>
      </c>
      <c r="X235" s="44">
        <f t="shared" si="168"/>
        <v>235000</v>
      </c>
      <c r="Y235" s="209">
        <f t="shared" si="164"/>
        <v>100</v>
      </c>
    </row>
    <row r="236" spans="1:25">
      <c r="A236" s="32" t="s">
        <v>0</v>
      </c>
      <c r="B236" s="32" t="s">
        <v>0</v>
      </c>
      <c r="C236" s="32" t="s">
        <v>0</v>
      </c>
      <c r="D236" s="32" t="s">
        <v>0</v>
      </c>
      <c r="E236" s="32" t="s">
        <v>0</v>
      </c>
      <c r="F236" s="32" t="s">
        <v>0</v>
      </c>
      <c r="G236" s="154" t="s">
        <v>0</v>
      </c>
      <c r="H236" s="30" t="s">
        <v>232</v>
      </c>
      <c r="I236" s="31">
        <f t="shared" si="157"/>
        <v>450000</v>
      </c>
      <c r="J236" s="31">
        <f t="shared" ref="J236:P236" si="169">SUM(J229)</f>
        <v>450000</v>
      </c>
      <c r="K236" s="31">
        <f t="shared" si="159"/>
        <v>0</v>
      </c>
      <c r="L236" s="31">
        <f t="shared" si="169"/>
        <v>0</v>
      </c>
      <c r="M236" s="31">
        <f t="shared" si="169"/>
        <v>0</v>
      </c>
      <c r="N236" s="31">
        <f t="shared" si="169"/>
        <v>0</v>
      </c>
      <c r="O236" s="31">
        <f t="shared" si="169"/>
        <v>0</v>
      </c>
      <c r="P236" s="31">
        <f t="shared" si="169"/>
        <v>0</v>
      </c>
      <c r="Q236" s="31">
        <f>SUM(Q229)</f>
        <v>450000</v>
      </c>
      <c r="R236" s="31">
        <f>SUM(R229)</f>
        <v>450000</v>
      </c>
      <c r="S236" s="31">
        <f>SUM(S229)</f>
        <v>450000</v>
      </c>
      <c r="T236" s="31">
        <f t="shared" ref="T236:X236" si="170">SUM(T229)</f>
        <v>0</v>
      </c>
      <c r="U236" s="31">
        <f t="shared" si="170"/>
        <v>0</v>
      </c>
      <c r="V236" s="31">
        <f t="shared" si="170"/>
        <v>0</v>
      </c>
      <c r="W236" s="31">
        <f t="shared" si="170"/>
        <v>0</v>
      </c>
      <c r="X236" s="31">
        <f t="shared" si="170"/>
        <v>450000</v>
      </c>
      <c r="Y236" s="220">
        <f t="shared" si="164"/>
        <v>100</v>
      </c>
    </row>
    <row r="237" spans="1:25" ht="15" thickBot="1">
      <c r="A237" s="32" t="s">
        <v>0</v>
      </c>
      <c r="B237" s="32" t="s">
        <v>0</v>
      </c>
      <c r="C237" s="32" t="s">
        <v>0</v>
      </c>
      <c r="D237" s="32" t="s">
        <v>0</v>
      </c>
      <c r="E237" s="32" t="s">
        <v>0</v>
      </c>
      <c r="F237" s="32" t="s">
        <v>0</v>
      </c>
      <c r="G237" s="154" t="s">
        <v>0</v>
      </c>
      <c r="H237" s="21" t="s">
        <v>170</v>
      </c>
      <c r="I237" s="66">
        <f t="shared" si="157"/>
        <v>0</v>
      </c>
      <c r="J237" s="66">
        <v>0</v>
      </c>
      <c r="K237" s="66">
        <f t="shared" si="159"/>
        <v>0</v>
      </c>
      <c r="L237" s="66"/>
      <c r="M237" s="66"/>
      <c r="N237" s="66"/>
      <c r="O237" s="66" t="s">
        <v>0</v>
      </c>
      <c r="P237" s="66" t="s">
        <v>0</v>
      </c>
      <c r="Q237" s="66">
        <v>0</v>
      </c>
      <c r="R237" s="66"/>
      <c r="S237" s="66"/>
      <c r="T237" s="66"/>
      <c r="U237" s="66"/>
      <c r="V237" s="66"/>
      <c r="W237" s="66"/>
      <c r="X237" s="66"/>
      <c r="Y237" s="208">
        <v>0</v>
      </c>
    </row>
    <row r="238" spans="1:25" ht="41.4" thickBot="1">
      <c r="A238" s="252" t="s">
        <v>0</v>
      </c>
      <c r="B238" s="252" t="s">
        <v>0</v>
      </c>
      <c r="C238" s="252" t="s">
        <v>0</v>
      </c>
      <c r="D238" s="252" t="s">
        <v>0</v>
      </c>
      <c r="E238" s="252" t="s">
        <v>0</v>
      </c>
      <c r="F238" s="252" t="s">
        <v>0</v>
      </c>
      <c r="G238" s="258" t="s">
        <v>0</v>
      </c>
      <c r="H238" s="24" t="s">
        <v>72</v>
      </c>
      <c r="I238" s="1" t="s">
        <v>3093</v>
      </c>
      <c r="J238" s="1" t="s">
        <v>3130</v>
      </c>
      <c r="K238" s="1" t="s">
        <v>3</v>
      </c>
      <c r="L238" s="1" t="s">
        <v>4</v>
      </c>
      <c r="M238" s="1" t="s">
        <v>5</v>
      </c>
      <c r="N238" s="1" t="s">
        <v>6</v>
      </c>
      <c r="O238" s="1" t="s">
        <v>7</v>
      </c>
      <c r="P238" s="1" t="s">
        <v>8</v>
      </c>
      <c r="Q238" s="1" t="s">
        <v>3344</v>
      </c>
      <c r="R238" s="1" t="s">
        <v>3427</v>
      </c>
      <c r="S238" s="1" t="s">
        <v>3447</v>
      </c>
      <c r="T238" s="1" t="s">
        <v>3448</v>
      </c>
      <c r="U238" s="1" t="s">
        <v>3452</v>
      </c>
      <c r="V238" s="1" t="s">
        <v>3449</v>
      </c>
      <c r="W238" s="1" t="s">
        <v>3450</v>
      </c>
      <c r="X238" s="1" t="s">
        <v>3451</v>
      </c>
      <c r="Y238" s="216" t="s">
        <v>3385</v>
      </c>
    </row>
    <row r="239" spans="1:25">
      <c r="A239" s="253"/>
      <c r="B239" s="253"/>
      <c r="C239" s="253"/>
      <c r="D239" s="253"/>
      <c r="E239" s="253"/>
      <c r="F239" s="253"/>
      <c r="G239" s="259"/>
      <c r="H239" s="33" t="s">
        <v>0</v>
      </c>
      <c r="I239" s="45">
        <v>1</v>
      </c>
      <c r="J239" s="45">
        <v>3</v>
      </c>
      <c r="K239" s="45" t="s">
        <v>9</v>
      </c>
      <c r="L239" s="45">
        <v>5</v>
      </c>
      <c r="M239" s="45">
        <v>6</v>
      </c>
      <c r="N239" s="45">
        <v>7</v>
      </c>
      <c r="O239" s="45">
        <v>8</v>
      </c>
      <c r="P239" s="45">
        <v>9</v>
      </c>
      <c r="Q239" s="45">
        <v>1</v>
      </c>
      <c r="R239" s="45">
        <v>2</v>
      </c>
      <c r="S239" s="45">
        <v>3</v>
      </c>
      <c r="T239" s="45" t="s">
        <v>3453</v>
      </c>
      <c r="U239" s="45">
        <v>5</v>
      </c>
      <c r="V239" s="45">
        <v>6</v>
      </c>
      <c r="W239" s="45">
        <v>7</v>
      </c>
      <c r="X239" s="45" t="s">
        <v>3454</v>
      </c>
      <c r="Y239" s="276">
        <v>9</v>
      </c>
    </row>
    <row r="240" spans="1:25">
      <c r="A240" s="253"/>
      <c r="B240" s="253"/>
      <c r="C240" s="253"/>
      <c r="D240" s="253"/>
      <c r="E240" s="253"/>
      <c r="F240" s="253"/>
      <c r="G240" s="259"/>
      <c r="H240" s="34" t="s">
        <v>105</v>
      </c>
      <c r="I240" s="35">
        <f t="shared" si="157"/>
        <v>215000</v>
      </c>
      <c r="J240" s="35">
        <f>SUM(J232:J234)</f>
        <v>215000</v>
      </c>
      <c r="K240" s="35">
        <f t="shared" si="159"/>
        <v>0</v>
      </c>
      <c r="L240" s="35">
        <f t="shared" ref="L240:P240" si="171">SUM(L232:L234)</f>
        <v>0</v>
      </c>
      <c r="M240" s="35">
        <f t="shared" si="171"/>
        <v>0</v>
      </c>
      <c r="N240" s="35">
        <f t="shared" si="171"/>
        <v>0</v>
      </c>
      <c r="O240" s="35">
        <f t="shared" si="171"/>
        <v>0</v>
      </c>
      <c r="P240" s="35">
        <f t="shared" si="171"/>
        <v>0</v>
      </c>
      <c r="Q240" s="35">
        <f t="shared" ref="Q240:R240" si="172">SUM(Q232:Q234)</f>
        <v>215000</v>
      </c>
      <c r="R240" s="35">
        <f t="shared" si="172"/>
        <v>215000</v>
      </c>
      <c r="S240" s="35">
        <f t="shared" ref="S240" si="173">SUM(S232:S234)</f>
        <v>215000</v>
      </c>
      <c r="T240" s="35">
        <f t="shared" ref="T240:X240" si="174">SUM(T232:T234)</f>
        <v>0</v>
      </c>
      <c r="U240" s="35">
        <f t="shared" si="174"/>
        <v>0</v>
      </c>
      <c r="V240" s="35">
        <f t="shared" si="174"/>
        <v>0</v>
      </c>
      <c r="W240" s="35">
        <f t="shared" si="174"/>
        <v>0</v>
      </c>
      <c r="X240" s="35">
        <f t="shared" si="174"/>
        <v>215000</v>
      </c>
      <c r="Y240" s="218">
        <f t="shared" ref="Y240:Y242" si="175">IF(R240=0,0,(X240/R240)*100)</f>
        <v>100</v>
      </c>
    </row>
    <row r="241" spans="1:25">
      <c r="A241" s="253"/>
      <c r="B241" s="253"/>
      <c r="C241" s="253"/>
      <c r="D241" s="253"/>
      <c r="E241" s="253"/>
      <c r="F241" s="253"/>
      <c r="G241" s="259"/>
      <c r="H241" s="34" t="s">
        <v>107</v>
      </c>
      <c r="I241" s="35">
        <f t="shared" si="157"/>
        <v>235000</v>
      </c>
      <c r="J241" s="35">
        <f t="shared" ref="J241:P241" si="176">SUM(J235)</f>
        <v>235000</v>
      </c>
      <c r="K241" s="35">
        <f t="shared" si="159"/>
        <v>0</v>
      </c>
      <c r="L241" s="35">
        <f t="shared" si="176"/>
        <v>0</v>
      </c>
      <c r="M241" s="35">
        <f t="shared" si="176"/>
        <v>0</v>
      </c>
      <c r="N241" s="35">
        <f t="shared" si="176"/>
        <v>0</v>
      </c>
      <c r="O241" s="35">
        <f t="shared" si="176"/>
        <v>0</v>
      </c>
      <c r="P241" s="35">
        <f t="shared" si="176"/>
        <v>0</v>
      </c>
      <c r="Q241" s="35">
        <f>SUM(Q235)</f>
        <v>235000</v>
      </c>
      <c r="R241" s="35">
        <f>SUM(R235)</f>
        <v>235000</v>
      </c>
      <c r="S241" s="35">
        <f>SUM(S235)</f>
        <v>235000</v>
      </c>
      <c r="T241" s="35">
        <f t="shared" ref="T241:X241" si="177">SUM(T235)</f>
        <v>0</v>
      </c>
      <c r="U241" s="35">
        <f t="shared" si="177"/>
        <v>0</v>
      </c>
      <c r="V241" s="35">
        <f t="shared" si="177"/>
        <v>0</v>
      </c>
      <c r="W241" s="35">
        <f t="shared" si="177"/>
        <v>0</v>
      </c>
      <c r="X241" s="35">
        <f t="shared" si="177"/>
        <v>235000</v>
      </c>
      <c r="Y241" s="218">
        <f t="shared" si="175"/>
        <v>100</v>
      </c>
    </row>
    <row r="242" spans="1:25">
      <c r="A242" s="253"/>
      <c r="B242" s="253"/>
      <c r="C242" s="253"/>
      <c r="D242" s="253"/>
      <c r="E242" s="253"/>
      <c r="F242" s="253"/>
      <c r="G242" s="259"/>
      <c r="H242" s="36" t="s">
        <v>69</v>
      </c>
      <c r="I242" s="35">
        <f t="shared" si="157"/>
        <v>450000</v>
      </c>
      <c r="J242" s="35">
        <f t="shared" ref="J242:P242" si="178">SUM(J240:J241)</f>
        <v>450000</v>
      </c>
      <c r="K242" s="35">
        <f t="shared" si="159"/>
        <v>0</v>
      </c>
      <c r="L242" s="35">
        <f t="shared" si="178"/>
        <v>0</v>
      </c>
      <c r="M242" s="35">
        <f t="shared" si="178"/>
        <v>0</v>
      </c>
      <c r="N242" s="35">
        <f t="shared" si="178"/>
        <v>0</v>
      </c>
      <c r="O242" s="35">
        <f t="shared" si="178"/>
        <v>0</v>
      </c>
      <c r="P242" s="35">
        <f t="shared" si="178"/>
        <v>0</v>
      </c>
      <c r="Q242" s="35">
        <f>SUM(Q240:Q241)</f>
        <v>450000</v>
      </c>
      <c r="R242" s="35">
        <f>SUM(R240:R241)</f>
        <v>450000</v>
      </c>
      <c r="S242" s="35">
        <f>SUM(S240:S241)</f>
        <v>450000</v>
      </c>
      <c r="T242" s="35">
        <f t="shared" ref="T242:X242" si="179">SUM(T240:T241)</f>
        <v>0</v>
      </c>
      <c r="U242" s="35">
        <f t="shared" si="179"/>
        <v>0</v>
      </c>
      <c r="V242" s="35">
        <f t="shared" si="179"/>
        <v>0</v>
      </c>
      <c r="W242" s="35">
        <f t="shared" si="179"/>
        <v>0</v>
      </c>
      <c r="X242" s="35">
        <f t="shared" si="179"/>
        <v>450000</v>
      </c>
      <c r="Y242" s="218">
        <f t="shared" si="175"/>
        <v>100</v>
      </c>
    </row>
    <row r="243" spans="1:25">
      <c r="A243" s="254"/>
      <c r="B243" s="254"/>
      <c r="C243" s="254"/>
      <c r="D243" s="254"/>
      <c r="E243" s="254"/>
      <c r="F243" s="254"/>
      <c r="G243" s="260"/>
    </row>
    <row r="244" spans="1:25">
      <c r="A244" s="32" t="s">
        <v>0</v>
      </c>
      <c r="B244" s="32" t="s">
        <v>0</v>
      </c>
      <c r="C244" s="32" t="s">
        <v>0</v>
      </c>
      <c r="D244" s="32" t="s">
        <v>0</v>
      </c>
      <c r="E244" s="32" t="s">
        <v>0</v>
      </c>
      <c r="F244" s="32" t="s">
        <v>0</v>
      </c>
      <c r="G244" s="154" t="s">
        <v>0</v>
      </c>
      <c r="H244" s="37" t="s">
        <v>0</v>
      </c>
      <c r="I244" s="37"/>
      <c r="J244" s="37"/>
      <c r="K244" s="37"/>
      <c r="L244" s="37" t="s">
        <v>0</v>
      </c>
      <c r="M244" s="37" t="s">
        <v>0</v>
      </c>
      <c r="N244" s="37" t="s">
        <v>0</v>
      </c>
      <c r="O244" s="37" t="s">
        <v>0</v>
      </c>
      <c r="P244" s="37" t="s">
        <v>0</v>
      </c>
      <c r="Q244" s="37"/>
      <c r="R244" s="37"/>
      <c r="S244" s="37"/>
      <c r="T244" s="37" t="s">
        <v>0</v>
      </c>
      <c r="U244" s="37" t="s">
        <v>0</v>
      </c>
      <c r="V244" s="37" t="s">
        <v>0</v>
      </c>
      <c r="W244" s="37" t="s">
        <v>0</v>
      </c>
      <c r="X244" s="37" t="s">
        <v>0</v>
      </c>
      <c r="Y244" s="219"/>
    </row>
    <row r="245" spans="1:25">
      <c r="A245" s="32" t="s">
        <v>0</v>
      </c>
      <c r="B245" s="32" t="s">
        <v>0</v>
      </c>
      <c r="C245" s="32" t="s">
        <v>0</v>
      </c>
      <c r="D245" s="32" t="s">
        <v>0</v>
      </c>
      <c r="E245" s="32" t="s">
        <v>0</v>
      </c>
      <c r="F245" s="32" t="s">
        <v>0</v>
      </c>
      <c r="G245" s="154" t="s">
        <v>0</v>
      </c>
      <c r="H245" s="30" t="s">
        <v>233</v>
      </c>
      <c r="I245" s="31">
        <f t="shared" si="157"/>
        <v>450000</v>
      </c>
      <c r="J245" s="31">
        <f t="shared" ref="J245:P245" si="180">SUM(J236)</f>
        <v>450000</v>
      </c>
      <c r="K245" s="31">
        <f t="shared" si="159"/>
        <v>0</v>
      </c>
      <c r="L245" s="31">
        <f t="shared" si="180"/>
        <v>0</v>
      </c>
      <c r="M245" s="31">
        <f t="shared" si="180"/>
        <v>0</v>
      </c>
      <c r="N245" s="31">
        <f t="shared" si="180"/>
        <v>0</v>
      </c>
      <c r="O245" s="31">
        <f t="shared" si="180"/>
        <v>0</v>
      </c>
      <c r="P245" s="31">
        <f t="shared" si="180"/>
        <v>0</v>
      </c>
      <c r="Q245" s="31">
        <f>SUM(Q236)</f>
        <v>450000</v>
      </c>
      <c r="R245" s="31">
        <f>SUM(R236)</f>
        <v>450000</v>
      </c>
      <c r="S245" s="31">
        <f>SUM(S236)</f>
        <v>450000</v>
      </c>
      <c r="T245" s="31">
        <f t="shared" ref="T245:X245" si="181">SUM(T236)</f>
        <v>0</v>
      </c>
      <c r="U245" s="31">
        <f t="shared" si="181"/>
        <v>0</v>
      </c>
      <c r="V245" s="31">
        <f t="shared" si="181"/>
        <v>0</v>
      </c>
      <c r="W245" s="31">
        <f t="shared" si="181"/>
        <v>0</v>
      </c>
      <c r="X245" s="31">
        <f t="shared" si="181"/>
        <v>450000</v>
      </c>
      <c r="Y245" s="220">
        <f>IF(R245=0,0,(X245/R245)*100)</f>
        <v>100</v>
      </c>
    </row>
    <row r="246" spans="1:25">
      <c r="A246" s="32" t="s">
        <v>0</v>
      </c>
      <c r="B246" s="32" t="s">
        <v>0</v>
      </c>
      <c r="C246" s="32" t="s">
        <v>0</v>
      </c>
      <c r="D246" s="32" t="s">
        <v>0</v>
      </c>
      <c r="E246" s="32" t="s">
        <v>0</v>
      </c>
      <c r="F246" s="32" t="s">
        <v>0</v>
      </c>
      <c r="G246" s="154" t="s">
        <v>0</v>
      </c>
      <c r="H246" s="21" t="s">
        <v>170</v>
      </c>
      <c r="I246" s="66">
        <f t="shared" si="157"/>
        <v>0</v>
      </c>
      <c r="J246" s="66">
        <f t="shared" ref="J246:P246" si="182">J237</f>
        <v>0</v>
      </c>
      <c r="K246" s="66">
        <f t="shared" si="159"/>
        <v>0</v>
      </c>
      <c r="L246" s="66"/>
      <c r="M246" s="66"/>
      <c r="N246" s="66"/>
      <c r="O246" s="66" t="str">
        <f t="shared" si="182"/>
        <v/>
      </c>
      <c r="P246" s="66" t="str">
        <f t="shared" si="182"/>
        <v/>
      </c>
      <c r="Q246" s="66">
        <f>Q237</f>
        <v>0</v>
      </c>
      <c r="R246" s="66">
        <f>R237</f>
        <v>0</v>
      </c>
      <c r="S246" s="66">
        <f>S237</f>
        <v>0</v>
      </c>
      <c r="T246" s="66">
        <f t="shared" ref="T246:X246" si="183">T237</f>
        <v>0</v>
      </c>
      <c r="U246" s="66">
        <f t="shared" si="183"/>
        <v>0</v>
      </c>
      <c r="V246" s="66">
        <f t="shared" si="183"/>
        <v>0</v>
      </c>
      <c r="W246" s="66">
        <f t="shared" si="183"/>
        <v>0</v>
      </c>
      <c r="X246" s="66">
        <f t="shared" si="183"/>
        <v>0</v>
      </c>
      <c r="Y246" s="208">
        <v>0</v>
      </c>
    </row>
    <row r="247" spans="1:25">
      <c r="A247" s="32" t="s">
        <v>0</v>
      </c>
      <c r="B247" s="32" t="s">
        <v>0</v>
      </c>
      <c r="C247" s="32" t="s">
        <v>0</v>
      </c>
      <c r="D247" s="32" t="s">
        <v>0</v>
      </c>
      <c r="E247" s="32" t="s">
        <v>0</v>
      </c>
      <c r="F247" s="32" t="s">
        <v>0</v>
      </c>
      <c r="G247" s="154" t="s">
        <v>0</v>
      </c>
      <c r="H247" s="38" t="s">
        <v>0</v>
      </c>
      <c r="I247" s="39"/>
      <c r="J247" s="39"/>
      <c r="K247" s="39"/>
      <c r="L247" s="39" t="s">
        <v>0</v>
      </c>
      <c r="M247" s="39" t="s">
        <v>0</v>
      </c>
      <c r="N247" s="39" t="s">
        <v>0</v>
      </c>
      <c r="O247" s="39" t="s">
        <v>0</v>
      </c>
      <c r="P247" s="39" t="s">
        <v>0</v>
      </c>
      <c r="Q247" s="39"/>
      <c r="R247" s="39"/>
      <c r="S247" s="39"/>
      <c r="T247" s="39" t="s">
        <v>0</v>
      </c>
      <c r="U247" s="39" t="s">
        <v>0</v>
      </c>
      <c r="V247" s="39" t="s">
        <v>0</v>
      </c>
      <c r="W247" s="39" t="s">
        <v>0</v>
      </c>
      <c r="X247" s="39" t="s">
        <v>0</v>
      </c>
      <c r="Y247" s="221"/>
    </row>
    <row r="248" spans="1:25" ht="15" thickBot="1">
      <c r="A248" s="20" t="s">
        <v>10</v>
      </c>
      <c r="B248" s="20" t="s">
        <v>234</v>
      </c>
      <c r="C248" s="23" t="s">
        <v>0</v>
      </c>
      <c r="D248" s="23" t="s">
        <v>0</v>
      </c>
      <c r="E248" s="21" t="s">
        <v>0</v>
      </c>
      <c r="F248" s="21" t="s">
        <v>0</v>
      </c>
      <c r="G248" s="150" t="s">
        <v>0</v>
      </c>
      <c r="H248" s="21" t="s">
        <v>0</v>
      </c>
      <c r="I248" s="22"/>
      <c r="J248" s="22"/>
      <c r="K248" s="22"/>
      <c r="L248" s="22" t="s">
        <v>0</v>
      </c>
      <c r="M248" s="22" t="s">
        <v>0</v>
      </c>
      <c r="N248" s="22" t="s">
        <v>0</v>
      </c>
      <c r="O248" s="22" t="s">
        <v>0</v>
      </c>
      <c r="P248" s="22" t="s">
        <v>0</v>
      </c>
      <c r="Q248" s="22"/>
      <c r="R248" s="22"/>
      <c r="S248" s="22"/>
      <c r="T248" s="22" t="s">
        <v>0</v>
      </c>
      <c r="U248" s="22" t="s">
        <v>0</v>
      </c>
      <c r="V248" s="22" t="s">
        <v>0</v>
      </c>
      <c r="W248" s="22" t="s">
        <v>0</v>
      </c>
      <c r="X248" s="22" t="s">
        <v>0</v>
      </c>
      <c r="Y248" s="209"/>
    </row>
    <row r="249" spans="1:25" ht="41.4" thickBot="1">
      <c r="A249" s="24" t="s">
        <v>123</v>
      </c>
      <c r="B249" s="24" t="s">
        <v>124</v>
      </c>
      <c r="C249" s="24" t="s">
        <v>125</v>
      </c>
      <c r="D249" s="25" t="s">
        <v>0</v>
      </c>
      <c r="E249" s="24" t="s">
        <v>126</v>
      </c>
      <c r="F249" s="24" t="s">
        <v>127</v>
      </c>
      <c r="G249" s="151" t="s">
        <v>128</v>
      </c>
      <c r="H249" s="24" t="s">
        <v>1</v>
      </c>
      <c r="I249" s="1" t="s">
        <v>3093</v>
      </c>
      <c r="J249" s="1" t="s">
        <v>3130</v>
      </c>
      <c r="K249" s="1" t="s">
        <v>3</v>
      </c>
      <c r="L249" s="1" t="s">
        <v>4</v>
      </c>
      <c r="M249" s="1" t="s">
        <v>5</v>
      </c>
      <c r="N249" s="1" t="s">
        <v>6</v>
      </c>
      <c r="O249" s="1" t="s">
        <v>7</v>
      </c>
      <c r="P249" s="1" t="s">
        <v>8</v>
      </c>
      <c r="Q249" s="1" t="s">
        <v>3344</v>
      </c>
      <c r="R249" s="1" t="s">
        <v>3427</v>
      </c>
      <c r="S249" s="1" t="s">
        <v>3447</v>
      </c>
      <c r="T249" s="1" t="s">
        <v>3448</v>
      </c>
      <c r="U249" s="1" t="s">
        <v>3452</v>
      </c>
      <c r="V249" s="1" t="s">
        <v>3449</v>
      </c>
      <c r="W249" s="1" t="s">
        <v>3450</v>
      </c>
      <c r="X249" s="1" t="s">
        <v>3451</v>
      </c>
      <c r="Y249" s="216" t="s">
        <v>3385</v>
      </c>
    </row>
    <row r="250" spans="1:25">
      <c r="A250" s="26" t="s">
        <v>0</v>
      </c>
      <c r="B250" s="26" t="s">
        <v>0</v>
      </c>
      <c r="C250" s="26" t="s">
        <v>0</v>
      </c>
      <c r="D250" s="27" t="s">
        <v>0</v>
      </c>
      <c r="E250" s="27" t="s">
        <v>0</v>
      </c>
      <c r="F250" s="28" t="s">
        <v>0</v>
      </c>
      <c r="G250" s="152" t="s">
        <v>0</v>
      </c>
      <c r="H250" s="29" t="s">
        <v>0</v>
      </c>
      <c r="I250" s="45">
        <v>1</v>
      </c>
      <c r="J250" s="45">
        <v>3</v>
      </c>
      <c r="K250" s="45" t="s">
        <v>9</v>
      </c>
      <c r="L250" s="45">
        <v>5</v>
      </c>
      <c r="M250" s="45">
        <v>6</v>
      </c>
      <c r="N250" s="45">
        <v>7</v>
      </c>
      <c r="O250" s="45">
        <v>8</v>
      </c>
      <c r="P250" s="45">
        <v>9</v>
      </c>
      <c r="Q250" s="45">
        <v>1</v>
      </c>
      <c r="R250" s="45">
        <v>2</v>
      </c>
      <c r="S250" s="45">
        <v>3</v>
      </c>
      <c r="T250" s="45" t="s">
        <v>3453</v>
      </c>
      <c r="U250" s="45">
        <v>5</v>
      </c>
      <c r="V250" s="45">
        <v>6</v>
      </c>
      <c r="W250" s="45">
        <v>7</v>
      </c>
      <c r="X250" s="45" t="s">
        <v>3454</v>
      </c>
      <c r="Y250" s="276">
        <v>9</v>
      </c>
    </row>
    <row r="251" spans="1:25" s="113" customFormat="1">
      <c r="A251" s="133" t="s">
        <v>10</v>
      </c>
      <c r="B251" s="133" t="s">
        <v>234</v>
      </c>
      <c r="C251" s="109" t="s">
        <v>130</v>
      </c>
      <c r="D251" s="109" t="s">
        <v>235</v>
      </c>
      <c r="E251" s="98" t="s">
        <v>0</v>
      </c>
      <c r="F251" s="98" t="s">
        <v>0</v>
      </c>
      <c r="G251" s="153" t="s">
        <v>0</v>
      </c>
      <c r="H251" s="98" t="s">
        <v>236</v>
      </c>
      <c r="I251" s="110"/>
      <c r="J251" s="110"/>
      <c r="K251" s="110"/>
      <c r="L251" s="110" t="s">
        <v>0</v>
      </c>
      <c r="M251" s="110" t="s">
        <v>0</v>
      </c>
      <c r="N251" s="110" t="s">
        <v>0</v>
      </c>
      <c r="O251" s="110" t="s">
        <v>0</v>
      </c>
      <c r="P251" s="110" t="s">
        <v>0</v>
      </c>
      <c r="Q251" s="110"/>
      <c r="R251" s="110"/>
      <c r="S251" s="110"/>
      <c r="T251" s="110" t="s">
        <v>0</v>
      </c>
      <c r="U251" s="110" t="s">
        <v>0</v>
      </c>
      <c r="V251" s="110" t="s">
        <v>0</v>
      </c>
      <c r="W251" s="110" t="s">
        <v>0</v>
      </c>
      <c r="X251" s="110" t="s">
        <v>0</v>
      </c>
      <c r="Y251" s="217"/>
    </row>
    <row r="252" spans="1:25" ht="20.399999999999999">
      <c r="A252" s="20" t="s">
        <v>0</v>
      </c>
      <c r="B252" s="20" t="s">
        <v>0</v>
      </c>
      <c r="C252" s="20" t="s">
        <v>0</v>
      </c>
      <c r="D252" s="21" t="s">
        <v>0</v>
      </c>
      <c r="E252" s="21" t="s">
        <v>0</v>
      </c>
      <c r="F252" s="21" t="s">
        <v>0</v>
      </c>
      <c r="G252" s="150" t="s">
        <v>0</v>
      </c>
      <c r="H252" s="30" t="s">
        <v>33</v>
      </c>
      <c r="I252" s="31">
        <f t="shared" si="157"/>
        <v>131473</v>
      </c>
      <c r="J252" s="31">
        <f t="shared" ref="J252:P252" si="184">SUM(J253,J260,J262)</f>
        <v>131473</v>
      </c>
      <c r="K252" s="31">
        <f t="shared" si="159"/>
        <v>0</v>
      </c>
      <c r="L252" s="31">
        <f t="shared" si="184"/>
        <v>0</v>
      </c>
      <c r="M252" s="31">
        <f t="shared" si="184"/>
        <v>0</v>
      </c>
      <c r="N252" s="31">
        <f t="shared" si="184"/>
        <v>0</v>
      </c>
      <c r="O252" s="31">
        <f t="shared" si="184"/>
        <v>0</v>
      </c>
      <c r="P252" s="31">
        <f t="shared" si="184"/>
        <v>0</v>
      </c>
      <c r="Q252" s="31">
        <f>SUM(Q253,Q260,Q262)</f>
        <v>187358</v>
      </c>
      <c r="R252" s="31">
        <f>SUM(R253,R260,R262)</f>
        <v>187358</v>
      </c>
      <c r="S252" s="31">
        <f>SUM(S253,S260,S262)</f>
        <v>144188</v>
      </c>
      <c r="T252" s="31">
        <f t="shared" ref="T252:X252" si="185">SUM(T253,T260,T262)</f>
        <v>43170</v>
      </c>
      <c r="U252" s="31">
        <f t="shared" si="185"/>
        <v>15371</v>
      </c>
      <c r="V252" s="31">
        <f t="shared" si="185"/>
        <v>15219</v>
      </c>
      <c r="W252" s="31">
        <f t="shared" si="185"/>
        <v>12580</v>
      </c>
      <c r="X252" s="31">
        <f t="shared" si="185"/>
        <v>187358</v>
      </c>
      <c r="Y252" s="220">
        <f t="shared" ref="Y252:Y270" si="186">IF(R252=0,0,(X252/R252)*100)</f>
        <v>100</v>
      </c>
    </row>
    <row r="253" spans="1:25">
      <c r="A253" s="23" t="s">
        <v>10</v>
      </c>
      <c r="B253" s="23" t="s">
        <v>234</v>
      </c>
      <c r="C253" s="23" t="s">
        <v>130</v>
      </c>
      <c r="D253" s="23" t="s">
        <v>235</v>
      </c>
      <c r="E253" s="21" t="s">
        <v>132</v>
      </c>
      <c r="F253" s="21" t="s">
        <v>0</v>
      </c>
      <c r="G253" s="150" t="s">
        <v>0</v>
      </c>
      <c r="H253" s="21" t="s">
        <v>11</v>
      </c>
      <c r="I253" s="66">
        <f t="shared" si="157"/>
        <v>121554</v>
      </c>
      <c r="J253" s="66">
        <f t="shared" ref="J253:P253" si="187">SUM(J254,J255)</f>
        <v>121554</v>
      </c>
      <c r="K253" s="66">
        <f t="shared" si="159"/>
        <v>0</v>
      </c>
      <c r="L253" s="66">
        <f t="shared" si="187"/>
        <v>0</v>
      </c>
      <c r="M253" s="66">
        <f t="shared" si="187"/>
        <v>0</v>
      </c>
      <c r="N253" s="66">
        <f t="shared" si="187"/>
        <v>0</v>
      </c>
      <c r="O253" s="66">
        <f t="shared" si="187"/>
        <v>0</v>
      </c>
      <c r="P253" s="66">
        <f t="shared" si="187"/>
        <v>0</v>
      </c>
      <c r="Q253" s="66">
        <f>SUM(Q254,Q255)</f>
        <v>176364</v>
      </c>
      <c r="R253" s="66">
        <f>SUM(R254,R255)</f>
        <v>176364</v>
      </c>
      <c r="S253" s="66">
        <f>SUM(S254,S255)</f>
        <v>134988</v>
      </c>
      <c r="T253" s="66">
        <f t="shared" ref="T253:X253" si="188">SUM(T254,T255)</f>
        <v>41376</v>
      </c>
      <c r="U253" s="66">
        <f t="shared" si="188"/>
        <v>14421</v>
      </c>
      <c r="V253" s="66">
        <f t="shared" si="188"/>
        <v>14421</v>
      </c>
      <c r="W253" s="66">
        <f t="shared" si="188"/>
        <v>12534</v>
      </c>
      <c r="X253" s="66">
        <f t="shared" si="188"/>
        <v>176364</v>
      </c>
      <c r="Y253" s="208">
        <f t="shared" si="186"/>
        <v>100</v>
      </c>
    </row>
    <row r="254" spans="1:25">
      <c r="A254" s="23" t="s">
        <v>10</v>
      </c>
      <c r="B254" s="23" t="s">
        <v>234</v>
      </c>
      <c r="C254" s="23" t="s">
        <v>130</v>
      </c>
      <c r="D254" s="23" t="s">
        <v>235</v>
      </c>
      <c r="E254" s="22">
        <v>6111</v>
      </c>
      <c r="F254" s="23"/>
      <c r="G254" s="128" t="s">
        <v>3345</v>
      </c>
      <c r="H254" s="32" t="s">
        <v>12</v>
      </c>
      <c r="I254" s="44">
        <f t="shared" si="157"/>
        <v>107244</v>
      </c>
      <c r="J254" s="44">
        <v>107244</v>
      </c>
      <c r="K254" s="44">
        <f t="shared" si="159"/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159054</v>
      </c>
      <c r="R254" s="44">
        <v>159054</v>
      </c>
      <c r="S254" s="44">
        <v>119562</v>
      </c>
      <c r="T254" s="44">
        <f t="shared" ref="T254:T269" si="189">U254+V254+W254</f>
        <v>39492</v>
      </c>
      <c r="U254" s="44">
        <v>13546</v>
      </c>
      <c r="V254" s="44">
        <v>13546</v>
      </c>
      <c r="W254" s="44">
        <v>12400</v>
      </c>
      <c r="X254" s="44">
        <f t="shared" ref="X254:X269" si="190">S254+T254</f>
        <v>159054</v>
      </c>
      <c r="Y254" s="209">
        <f t="shared" si="186"/>
        <v>100</v>
      </c>
    </row>
    <row r="255" spans="1:25">
      <c r="A255" s="20" t="s">
        <v>10</v>
      </c>
      <c r="B255" s="20" t="s">
        <v>234</v>
      </c>
      <c r="C255" s="20" t="s">
        <v>130</v>
      </c>
      <c r="D255" s="20" t="s">
        <v>235</v>
      </c>
      <c r="E255" s="20" t="s">
        <v>134</v>
      </c>
      <c r="F255" s="23" t="s">
        <v>0</v>
      </c>
      <c r="G255" s="154" t="s">
        <v>0</v>
      </c>
      <c r="H255" s="21" t="s">
        <v>13</v>
      </c>
      <c r="I255" s="66">
        <f t="shared" si="157"/>
        <v>14310</v>
      </c>
      <c r="J255" s="66">
        <f t="shared" ref="J255:P255" si="191">SUM(J256:J259)</f>
        <v>14310</v>
      </c>
      <c r="K255" s="66">
        <f t="shared" si="159"/>
        <v>0</v>
      </c>
      <c r="L255" s="66">
        <f t="shared" si="191"/>
        <v>0</v>
      </c>
      <c r="M255" s="66">
        <f t="shared" si="191"/>
        <v>0</v>
      </c>
      <c r="N255" s="66">
        <f t="shared" si="191"/>
        <v>0</v>
      </c>
      <c r="O255" s="66">
        <f t="shared" si="191"/>
        <v>0</v>
      </c>
      <c r="P255" s="66">
        <f t="shared" si="191"/>
        <v>0</v>
      </c>
      <c r="Q255" s="66">
        <f>SUM(Q256:Q259)</f>
        <v>17310</v>
      </c>
      <c r="R255" s="66">
        <f>SUM(R256:R259)</f>
        <v>17310</v>
      </c>
      <c r="S255" s="66">
        <f>SUM(S256:S259)</f>
        <v>15426</v>
      </c>
      <c r="T255" s="66">
        <f t="shared" ref="T255:X255" si="192">SUM(T256:T259)</f>
        <v>1884</v>
      </c>
      <c r="U255" s="66">
        <f t="shared" si="192"/>
        <v>875</v>
      </c>
      <c r="V255" s="66">
        <f t="shared" si="192"/>
        <v>875</v>
      </c>
      <c r="W255" s="66">
        <f t="shared" si="192"/>
        <v>134</v>
      </c>
      <c r="X255" s="66">
        <f t="shared" si="192"/>
        <v>17310</v>
      </c>
      <c r="Y255" s="208">
        <f t="shared" si="186"/>
        <v>100</v>
      </c>
    </row>
    <row r="256" spans="1:25">
      <c r="A256" s="23" t="s">
        <v>10</v>
      </c>
      <c r="B256" s="23" t="s">
        <v>234</v>
      </c>
      <c r="C256" s="23" t="s">
        <v>130</v>
      </c>
      <c r="D256" s="23" t="s">
        <v>235</v>
      </c>
      <c r="E256" s="22">
        <v>6112</v>
      </c>
      <c r="F256" s="23" t="s">
        <v>237</v>
      </c>
      <c r="G256" s="128" t="s">
        <v>3345</v>
      </c>
      <c r="H256" s="32" t="s">
        <v>16</v>
      </c>
      <c r="I256" s="44">
        <f t="shared" si="157"/>
        <v>2400</v>
      </c>
      <c r="J256" s="44">
        <v>2400</v>
      </c>
      <c r="K256" s="44">
        <f t="shared" si="159"/>
        <v>0</v>
      </c>
      <c r="L256" s="44">
        <v>0</v>
      </c>
      <c r="M256" s="44">
        <v>0</v>
      </c>
      <c r="N256" s="44">
        <v>0</v>
      </c>
      <c r="O256" s="44">
        <v>0</v>
      </c>
      <c r="P256" s="44">
        <v>0</v>
      </c>
      <c r="Q256" s="44">
        <v>2400</v>
      </c>
      <c r="R256" s="44">
        <v>2400</v>
      </c>
      <c r="S256" s="44">
        <v>1962</v>
      </c>
      <c r="T256" s="44">
        <f t="shared" si="189"/>
        <v>438</v>
      </c>
      <c r="U256" s="44">
        <v>159</v>
      </c>
      <c r="V256" s="44">
        <v>159</v>
      </c>
      <c r="W256" s="44">
        <v>120</v>
      </c>
      <c r="X256" s="44">
        <f t="shared" si="190"/>
        <v>2400</v>
      </c>
      <c r="Y256" s="209">
        <f t="shared" si="186"/>
        <v>100</v>
      </c>
    </row>
    <row r="257" spans="1:25">
      <c r="A257" s="23" t="s">
        <v>10</v>
      </c>
      <c r="B257" s="23" t="s">
        <v>234</v>
      </c>
      <c r="C257" s="23" t="s">
        <v>130</v>
      </c>
      <c r="D257" s="23" t="s">
        <v>235</v>
      </c>
      <c r="E257" s="22">
        <v>6112</v>
      </c>
      <c r="F257" s="23" t="s">
        <v>238</v>
      </c>
      <c r="G257" s="128" t="s">
        <v>3345</v>
      </c>
      <c r="H257" s="32" t="s">
        <v>19</v>
      </c>
      <c r="I257" s="44">
        <f t="shared" si="157"/>
        <v>8600</v>
      </c>
      <c r="J257" s="44">
        <v>8600</v>
      </c>
      <c r="K257" s="44">
        <f t="shared" si="159"/>
        <v>0</v>
      </c>
      <c r="L257" s="44">
        <v>0</v>
      </c>
      <c r="M257" s="44">
        <v>0</v>
      </c>
      <c r="N257" s="44">
        <v>0</v>
      </c>
      <c r="O257" s="44">
        <v>0</v>
      </c>
      <c r="P257" s="44">
        <v>0</v>
      </c>
      <c r="Q257" s="44">
        <v>8600</v>
      </c>
      <c r="R257" s="44">
        <v>8600</v>
      </c>
      <c r="S257" s="44">
        <v>7154</v>
      </c>
      <c r="T257" s="44">
        <f t="shared" si="189"/>
        <v>1446</v>
      </c>
      <c r="U257" s="44">
        <v>716</v>
      </c>
      <c r="V257" s="44">
        <v>716</v>
      </c>
      <c r="W257" s="44">
        <v>14</v>
      </c>
      <c r="X257" s="44">
        <f t="shared" si="190"/>
        <v>8600</v>
      </c>
      <c r="Y257" s="209">
        <f t="shared" si="186"/>
        <v>100</v>
      </c>
    </row>
    <row r="258" spans="1:25">
      <c r="A258" s="23" t="s">
        <v>10</v>
      </c>
      <c r="B258" s="23" t="s">
        <v>234</v>
      </c>
      <c r="C258" s="23" t="s">
        <v>130</v>
      </c>
      <c r="D258" s="23" t="s">
        <v>235</v>
      </c>
      <c r="E258" s="22">
        <v>6112</v>
      </c>
      <c r="F258" s="23" t="s">
        <v>239</v>
      </c>
      <c r="G258" s="128" t="s">
        <v>3345</v>
      </c>
      <c r="H258" s="32" t="s">
        <v>17</v>
      </c>
      <c r="I258" s="44">
        <f t="shared" si="157"/>
        <v>1870</v>
      </c>
      <c r="J258" s="44">
        <v>1870</v>
      </c>
      <c r="K258" s="44">
        <f t="shared" si="159"/>
        <v>0</v>
      </c>
      <c r="L258" s="44">
        <v>0</v>
      </c>
      <c r="M258" s="44">
        <v>0</v>
      </c>
      <c r="N258" s="44">
        <v>0</v>
      </c>
      <c r="O258" s="44">
        <v>0</v>
      </c>
      <c r="P258" s="44">
        <v>0</v>
      </c>
      <c r="Q258" s="44">
        <v>1870</v>
      </c>
      <c r="R258" s="44">
        <v>1870</v>
      </c>
      <c r="S258" s="44">
        <v>1870</v>
      </c>
      <c r="T258" s="44">
        <f t="shared" si="189"/>
        <v>0</v>
      </c>
      <c r="U258" s="44"/>
      <c r="V258" s="44"/>
      <c r="W258" s="44"/>
      <c r="X258" s="44">
        <f t="shared" si="190"/>
        <v>1870</v>
      </c>
      <c r="Y258" s="209">
        <f t="shared" si="186"/>
        <v>100</v>
      </c>
    </row>
    <row r="259" spans="1:25">
      <c r="A259" s="23" t="s">
        <v>10</v>
      </c>
      <c r="B259" s="23" t="s">
        <v>234</v>
      </c>
      <c r="C259" s="23" t="s">
        <v>130</v>
      </c>
      <c r="D259" s="23" t="s">
        <v>235</v>
      </c>
      <c r="E259" s="22">
        <v>6112</v>
      </c>
      <c r="F259" s="23" t="s">
        <v>240</v>
      </c>
      <c r="G259" s="128" t="s">
        <v>3345</v>
      </c>
      <c r="H259" s="32" t="s">
        <v>18</v>
      </c>
      <c r="I259" s="44">
        <f t="shared" si="157"/>
        <v>1440</v>
      </c>
      <c r="J259" s="44">
        <v>1440</v>
      </c>
      <c r="K259" s="44">
        <f t="shared" si="159"/>
        <v>0</v>
      </c>
      <c r="L259" s="44">
        <v>0</v>
      </c>
      <c r="M259" s="44">
        <v>0</v>
      </c>
      <c r="N259" s="44">
        <v>0</v>
      </c>
      <c r="O259" s="44">
        <v>0</v>
      </c>
      <c r="P259" s="44">
        <v>0</v>
      </c>
      <c r="Q259" s="44">
        <v>4440</v>
      </c>
      <c r="R259" s="44">
        <v>4440</v>
      </c>
      <c r="S259" s="44">
        <v>4440</v>
      </c>
      <c r="T259" s="44">
        <f t="shared" si="189"/>
        <v>0</v>
      </c>
      <c r="U259" s="44"/>
      <c r="V259" s="44"/>
      <c r="W259" s="44"/>
      <c r="X259" s="44">
        <f t="shared" si="190"/>
        <v>4440</v>
      </c>
      <c r="Y259" s="209">
        <f t="shared" si="186"/>
        <v>100</v>
      </c>
    </row>
    <row r="260" spans="1:25">
      <c r="A260" s="23" t="s">
        <v>10</v>
      </c>
      <c r="B260" s="23" t="s">
        <v>234</v>
      </c>
      <c r="C260" s="23" t="s">
        <v>130</v>
      </c>
      <c r="D260" s="23" t="s">
        <v>235</v>
      </c>
      <c r="E260" s="21" t="s">
        <v>139</v>
      </c>
      <c r="F260" s="21" t="s">
        <v>0</v>
      </c>
      <c r="G260" s="150" t="s">
        <v>0</v>
      </c>
      <c r="H260" s="21" t="s">
        <v>21</v>
      </c>
      <c r="I260" s="66">
        <f t="shared" si="157"/>
        <v>9150</v>
      </c>
      <c r="J260" s="66">
        <f t="shared" ref="J260:X260" si="193">SUM(J261)</f>
        <v>9150</v>
      </c>
      <c r="K260" s="66">
        <f t="shared" si="159"/>
        <v>0</v>
      </c>
      <c r="L260" s="66">
        <f t="shared" si="193"/>
        <v>0</v>
      </c>
      <c r="M260" s="66">
        <f t="shared" si="193"/>
        <v>0</v>
      </c>
      <c r="N260" s="66">
        <f t="shared" si="193"/>
        <v>0</v>
      </c>
      <c r="O260" s="66">
        <f t="shared" si="193"/>
        <v>0</v>
      </c>
      <c r="P260" s="66">
        <f t="shared" si="193"/>
        <v>0</v>
      </c>
      <c r="Q260" s="66">
        <f t="shared" si="193"/>
        <v>9708</v>
      </c>
      <c r="R260" s="66">
        <f t="shared" si="193"/>
        <v>9708</v>
      </c>
      <c r="S260" s="66">
        <f t="shared" si="193"/>
        <v>8151</v>
      </c>
      <c r="T260" s="66">
        <f t="shared" si="193"/>
        <v>1557</v>
      </c>
      <c r="U260" s="66">
        <f t="shared" si="193"/>
        <v>809</v>
      </c>
      <c r="V260" s="66">
        <f t="shared" si="193"/>
        <v>748</v>
      </c>
      <c r="W260" s="66">
        <f t="shared" si="193"/>
        <v>0</v>
      </c>
      <c r="X260" s="66">
        <f t="shared" si="193"/>
        <v>9708</v>
      </c>
      <c r="Y260" s="208">
        <f t="shared" si="186"/>
        <v>100</v>
      </c>
    </row>
    <row r="261" spans="1:25">
      <c r="A261" s="23" t="s">
        <v>10</v>
      </c>
      <c r="B261" s="23" t="s">
        <v>234</v>
      </c>
      <c r="C261" s="23" t="s">
        <v>130</v>
      </c>
      <c r="D261" s="23" t="s">
        <v>235</v>
      </c>
      <c r="E261" s="22">
        <v>6121</v>
      </c>
      <c r="F261" s="23"/>
      <c r="G261" s="128" t="s">
        <v>3345</v>
      </c>
      <c r="H261" s="32" t="s">
        <v>22</v>
      </c>
      <c r="I261" s="44">
        <f t="shared" si="157"/>
        <v>9150</v>
      </c>
      <c r="J261" s="44">
        <v>9150</v>
      </c>
      <c r="K261" s="44">
        <f t="shared" si="159"/>
        <v>0</v>
      </c>
      <c r="L261" s="44">
        <v>0</v>
      </c>
      <c r="M261" s="44">
        <v>0</v>
      </c>
      <c r="N261" s="44">
        <v>0</v>
      </c>
      <c r="O261" s="44">
        <v>0</v>
      </c>
      <c r="P261" s="44">
        <v>0</v>
      </c>
      <c r="Q261" s="44">
        <v>9708</v>
      </c>
      <c r="R261" s="44">
        <v>9708</v>
      </c>
      <c r="S261" s="44">
        <v>8151</v>
      </c>
      <c r="T261" s="44">
        <f t="shared" si="189"/>
        <v>1557</v>
      </c>
      <c r="U261" s="44">
        <v>809</v>
      </c>
      <c r="V261" s="44">
        <v>748</v>
      </c>
      <c r="W261" s="44"/>
      <c r="X261" s="44">
        <f t="shared" si="190"/>
        <v>9708</v>
      </c>
      <c r="Y261" s="209">
        <f t="shared" si="186"/>
        <v>100</v>
      </c>
    </row>
    <row r="262" spans="1:25">
      <c r="A262" s="23" t="s">
        <v>10</v>
      </c>
      <c r="B262" s="23" t="s">
        <v>234</v>
      </c>
      <c r="C262" s="23" t="s">
        <v>130</v>
      </c>
      <c r="D262" s="23" t="s">
        <v>235</v>
      </c>
      <c r="E262" s="21" t="s">
        <v>141</v>
      </c>
      <c r="F262" s="21" t="s">
        <v>0</v>
      </c>
      <c r="G262" s="150" t="s">
        <v>0</v>
      </c>
      <c r="H262" s="21" t="s">
        <v>23</v>
      </c>
      <c r="I262" s="66">
        <f t="shared" si="157"/>
        <v>769</v>
      </c>
      <c r="J262" s="66">
        <f t="shared" ref="J262:X262" si="194">SUM(J263)</f>
        <v>769</v>
      </c>
      <c r="K262" s="66">
        <f t="shared" si="159"/>
        <v>0</v>
      </c>
      <c r="L262" s="66">
        <f t="shared" si="194"/>
        <v>0</v>
      </c>
      <c r="M262" s="66">
        <f t="shared" si="194"/>
        <v>0</v>
      </c>
      <c r="N262" s="66">
        <f t="shared" si="194"/>
        <v>0</v>
      </c>
      <c r="O262" s="66">
        <f t="shared" si="194"/>
        <v>0</v>
      </c>
      <c r="P262" s="66">
        <f t="shared" si="194"/>
        <v>0</v>
      </c>
      <c r="Q262" s="66">
        <f t="shared" si="194"/>
        <v>1286</v>
      </c>
      <c r="R262" s="66">
        <f t="shared" si="194"/>
        <v>1286</v>
      </c>
      <c r="S262" s="66">
        <f t="shared" si="194"/>
        <v>1049</v>
      </c>
      <c r="T262" s="66">
        <f t="shared" si="194"/>
        <v>237</v>
      </c>
      <c r="U262" s="66">
        <f t="shared" si="194"/>
        <v>141</v>
      </c>
      <c r="V262" s="66">
        <f t="shared" si="194"/>
        <v>50</v>
      </c>
      <c r="W262" s="66">
        <f t="shared" si="194"/>
        <v>46</v>
      </c>
      <c r="X262" s="66">
        <f t="shared" si="194"/>
        <v>1286</v>
      </c>
      <c r="Y262" s="208">
        <f t="shared" si="186"/>
        <v>100</v>
      </c>
    </row>
    <row r="263" spans="1:25">
      <c r="A263" s="20" t="s">
        <v>10</v>
      </c>
      <c r="B263" s="20" t="s">
        <v>234</v>
      </c>
      <c r="C263" s="20" t="s">
        <v>130</v>
      </c>
      <c r="D263" s="20" t="s">
        <v>235</v>
      </c>
      <c r="E263" s="20" t="s">
        <v>144</v>
      </c>
      <c r="F263" s="23" t="s">
        <v>0</v>
      </c>
      <c r="G263" s="154" t="s">
        <v>0</v>
      </c>
      <c r="H263" s="21" t="s">
        <v>32</v>
      </c>
      <c r="I263" s="66">
        <f t="shared" si="157"/>
        <v>769</v>
      </c>
      <c r="J263" s="66">
        <f t="shared" ref="J263:P263" si="195">SUM(J264:J266)</f>
        <v>769</v>
      </c>
      <c r="K263" s="66">
        <f t="shared" si="159"/>
        <v>0</v>
      </c>
      <c r="L263" s="66">
        <f t="shared" si="195"/>
        <v>0</v>
      </c>
      <c r="M263" s="66">
        <f t="shared" si="195"/>
        <v>0</v>
      </c>
      <c r="N263" s="66">
        <f t="shared" si="195"/>
        <v>0</v>
      </c>
      <c r="O263" s="66">
        <f t="shared" si="195"/>
        <v>0</v>
      </c>
      <c r="P263" s="66">
        <f t="shared" si="195"/>
        <v>0</v>
      </c>
      <c r="Q263" s="66">
        <f>SUM(Q264:Q266)</f>
        <v>1286</v>
      </c>
      <c r="R263" s="66">
        <f>SUM(R264:R266)</f>
        <v>1286</v>
      </c>
      <c r="S263" s="66">
        <f>SUM(S264:S266)</f>
        <v>1049</v>
      </c>
      <c r="T263" s="66">
        <f t="shared" ref="T263:X263" si="196">SUM(T264:T266)</f>
        <v>237</v>
      </c>
      <c r="U263" s="66">
        <f t="shared" si="196"/>
        <v>141</v>
      </c>
      <c r="V263" s="66">
        <f t="shared" si="196"/>
        <v>50</v>
      </c>
      <c r="W263" s="66">
        <f t="shared" si="196"/>
        <v>46</v>
      </c>
      <c r="X263" s="66">
        <f t="shared" si="196"/>
        <v>1286</v>
      </c>
      <c r="Y263" s="208">
        <f t="shared" si="186"/>
        <v>100</v>
      </c>
    </row>
    <row r="264" spans="1:25">
      <c r="A264" s="23" t="s">
        <v>10</v>
      </c>
      <c r="B264" s="23" t="s">
        <v>234</v>
      </c>
      <c r="C264" s="23" t="s">
        <v>130</v>
      </c>
      <c r="D264" s="23" t="s">
        <v>235</v>
      </c>
      <c r="E264" s="22">
        <v>6139</v>
      </c>
      <c r="F264" s="23"/>
      <c r="G264" s="128" t="s">
        <v>3345</v>
      </c>
      <c r="H264" s="32" t="s">
        <v>32</v>
      </c>
      <c r="I264" s="44">
        <f t="shared" si="157"/>
        <v>369</v>
      </c>
      <c r="J264" s="44">
        <v>369</v>
      </c>
      <c r="K264" s="44">
        <f t="shared" si="159"/>
        <v>0</v>
      </c>
      <c r="L264" s="44">
        <v>0</v>
      </c>
      <c r="M264" s="44">
        <v>0</v>
      </c>
      <c r="N264" s="44">
        <v>0</v>
      </c>
      <c r="O264" s="44">
        <v>0</v>
      </c>
      <c r="P264" s="44">
        <v>0</v>
      </c>
      <c r="Q264" s="44">
        <v>869</v>
      </c>
      <c r="R264" s="44">
        <v>869</v>
      </c>
      <c r="S264" s="44">
        <v>722</v>
      </c>
      <c r="T264" s="44">
        <f t="shared" si="189"/>
        <v>147</v>
      </c>
      <c r="U264" s="44">
        <v>107</v>
      </c>
      <c r="V264" s="44">
        <v>20</v>
      </c>
      <c r="W264" s="44">
        <v>20</v>
      </c>
      <c r="X264" s="44">
        <f t="shared" si="190"/>
        <v>869</v>
      </c>
      <c r="Y264" s="209">
        <f t="shared" si="186"/>
        <v>100</v>
      </c>
    </row>
    <row r="265" spans="1:25">
      <c r="A265" s="23" t="s">
        <v>10</v>
      </c>
      <c r="B265" s="23" t="s">
        <v>234</v>
      </c>
      <c r="C265" s="23" t="s">
        <v>130</v>
      </c>
      <c r="D265" s="23" t="s">
        <v>235</v>
      </c>
      <c r="E265" s="22">
        <v>6139</v>
      </c>
      <c r="F265" s="23" t="s">
        <v>241</v>
      </c>
      <c r="G265" s="128" t="s">
        <v>3345</v>
      </c>
      <c r="H265" s="32" t="s">
        <v>152</v>
      </c>
      <c r="I265" s="44">
        <f t="shared" si="157"/>
        <v>300</v>
      </c>
      <c r="J265" s="44">
        <v>300</v>
      </c>
      <c r="K265" s="44">
        <f t="shared" si="159"/>
        <v>0</v>
      </c>
      <c r="L265" s="44">
        <v>0</v>
      </c>
      <c r="M265" s="44">
        <v>0</v>
      </c>
      <c r="N265" s="44">
        <v>0</v>
      </c>
      <c r="O265" s="44">
        <v>0</v>
      </c>
      <c r="P265" s="44">
        <v>0</v>
      </c>
      <c r="Q265" s="44">
        <v>317</v>
      </c>
      <c r="R265" s="44">
        <v>317</v>
      </c>
      <c r="S265" s="44">
        <v>255</v>
      </c>
      <c r="T265" s="44">
        <f t="shared" si="189"/>
        <v>62</v>
      </c>
      <c r="U265" s="44">
        <v>22</v>
      </c>
      <c r="V265" s="44">
        <v>22</v>
      </c>
      <c r="W265" s="44">
        <v>18</v>
      </c>
      <c r="X265" s="44">
        <f t="shared" si="190"/>
        <v>317</v>
      </c>
      <c r="Y265" s="209">
        <f t="shared" si="186"/>
        <v>100</v>
      </c>
    </row>
    <row r="266" spans="1:25">
      <c r="A266" s="23" t="s">
        <v>10</v>
      </c>
      <c r="B266" s="23" t="s">
        <v>234</v>
      </c>
      <c r="C266" s="23" t="s">
        <v>130</v>
      </c>
      <c r="D266" s="23" t="s">
        <v>235</v>
      </c>
      <c r="E266" s="22">
        <v>6139</v>
      </c>
      <c r="F266" s="23" t="s">
        <v>242</v>
      </c>
      <c r="G266" s="128" t="s">
        <v>3345</v>
      </c>
      <c r="H266" s="32" t="s">
        <v>158</v>
      </c>
      <c r="I266" s="44">
        <f t="shared" si="157"/>
        <v>100</v>
      </c>
      <c r="J266" s="44">
        <v>100</v>
      </c>
      <c r="K266" s="44">
        <f t="shared" si="159"/>
        <v>0</v>
      </c>
      <c r="L266" s="44">
        <v>0</v>
      </c>
      <c r="M266" s="44">
        <v>0</v>
      </c>
      <c r="N266" s="44">
        <v>0</v>
      </c>
      <c r="O266" s="44">
        <v>0</v>
      </c>
      <c r="P266" s="44">
        <v>0</v>
      </c>
      <c r="Q266" s="44">
        <v>100</v>
      </c>
      <c r="R266" s="44">
        <v>100</v>
      </c>
      <c r="S266" s="44">
        <v>72</v>
      </c>
      <c r="T266" s="44">
        <f t="shared" si="189"/>
        <v>28</v>
      </c>
      <c r="U266" s="44">
        <v>12</v>
      </c>
      <c r="V266" s="44">
        <v>8</v>
      </c>
      <c r="W266" s="44">
        <v>8</v>
      </c>
      <c r="X266" s="44">
        <f t="shared" si="190"/>
        <v>100</v>
      </c>
      <c r="Y266" s="209">
        <f t="shared" si="186"/>
        <v>100</v>
      </c>
    </row>
    <row r="267" spans="1:25" ht="20.399999999999999">
      <c r="A267" s="20" t="s">
        <v>0</v>
      </c>
      <c r="B267" s="20" t="s">
        <v>0</v>
      </c>
      <c r="C267" s="20" t="s">
        <v>0</v>
      </c>
      <c r="D267" s="21" t="s">
        <v>0</v>
      </c>
      <c r="E267" s="21" t="s">
        <v>0</v>
      </c>
      <c r="F267" s="21" t="s">
        <v>0</v>
      </c>
      <c r="G267" s="150" t="s">
        <v>0</v>
      </c>
      <c r="H267" s="30" t="s">
        <v>42</v>
      </c>
      <c r="I267" s="31">
        <f t="shared" si="157"/>
        <v>100</v>
      </c>
      <c r="J267" s="31">
        <f t="shared" ref="J267:X268" si="197">SUM(J268)</f>
        <v>100</v>
      </c>
      <c r="K267" s="31">
        <f t="shared" si="159"/>
        <v>0</v>
      </c>
      <c r="L267" s="31">
        <f t="shared" si="197"/>
        <v>0</v>
      </c>
      <c r="M267" s="31">
        <f t="shared" si="197"/>
        <v>0</v>
      </c>
      <c r="N267" s="31">
        <f t="shared" si="197"/>
        <v>0</v>
      </c>
      <c r="O267" s="31">
        <f t="shared" si="197"/>
        <v>0</v>
      </c>
      <c r="P267" s="31">
        <f t="shared" si="197"/>
        <v>0</v>
      </c>
      <c r="Q267" s="31">
        <f t="shared" si="197"/>
        <v>100</v>
      </c>
      <c r="R267" s="31">
        <f t="shared" si="197"/>
        <v>100</v>
      </c>
      <c r="S267" s="31">
        <f t="shared" si="197"/>
        <v>72</v>
      </c>
      <c r="T267" s="31">
        <f t="shared" si="197"/>
        <v>28</v>
      </c>
      <c r="U267" s="31">
        <f t="shared" si="197"/>
        <v>12</v>
      </c>
      <c r="V267" s="31">
        <f t="shared" si="197"/>
        <v>8</v>
      </c>
      <c r="W267" s="31">
        <f t="shared" si="197"/>
        <v>8</v>
      </c>
      <c r="X267" s="31">
        <f t="shared" si="197"/>
        <v>100</v>
      </c>
      <c r="Y267" s="220">
        <f t="shared" si="186"/>
        <v>100</v>
      </c>
    </row>
    <row r="268" spans="1:25">
      <c r="A268" s="23" t="s">
        <v>10</v>
      </c>
      <c r="B268" s="23" t="s">
        <v>234</v>
      </c>
      <c r="C268" s="23" t="s">
        <v>130</v>
      </c>
      <c r="D268" s="23" t="s">
        <v>235</v>
      </c>
      <c r="E268" s="21" t="s">
        <v>159</v>
      </c>
      <c r="F268" s="21" t="s">
        <v>0</v>
      </c>
      <c r="G268" s="150" t="s">
        <v>0</v>
      </c>
      <c r="H268" s="21" t="s">
        <v>34</v>
      </c>
      <c r="I268" s="66">
        <f t="shared" si="157"/>
        <v>100</v>
      </c>
      <c r="J268" s="66">
        <f t="shared" si="197"/>
        <v>100</v>
      </c>
      <c r="K268" s="66">
        <f t="shared" si="159"/>
        <v>0</v>
      </c>
      <c r="L268" s="66">
        <f t="shared" si="197"/>
        <v>0</v>
      </c>
      <c r="M268" s="66">
        <f t="shared" si="197"/>
        <v>0</v>
      </c>
      <c r="N268" s="66">
        <f t="shared" si="197"/>
        <v>0</v>
      </c>
      <c r="O268" s="66">
        <f t="shared" si="197"/>
        <v>0</v>
      </c>
      <c r="P268" s="66">
        <f t="shared" si="197"/>
        <v>0</v>
      </c>
      <c r="Q268" s="66">
        <f t="shared" si="197"/>
        <v>100</v>
      </c>
      <c r="R268" s="66">
        <f t="shared" si="197"/>
        <v>100</v>
      </c>
      <c r="S268" s="66">
        <f t="shared" si="197"/>
        <v>72</v>
      </c>
      <c r="T268" s="66">
        <f t="shared" si="197"/>
        <v>28</v>
      </c>
      <c r="U268" s="66">
        <f t="shared" si="197"/>
        <v>12</v>
      </c>
      <c r="V268" s="66">
        <f t="shared" si="197"/>
        <v>8</v>
      </c>
      <c r="W268" s="66">
        <f t="shared" si="197"/>
        <v>8</v>
      </c>
      <c r="X268" s="66">
        <f t="shared" si="197"/>
        <v>100</v>
      </c>
      <c r="Y268" s="208">
        <f t="shared" si="186"/>
        <v>100</v>
      </c>
    </row>
    <row r="269" spans="1:25">
      <c r="A269" s="23" t="s">
        <v>10</v>
      </c>
      <c r="B269" s="23" t="s">
        <v>234</v>
      </c>
      <c r="C269" s="23" t="s">
        <v>130</v>
      </c>
      <c r="D269" s="23" t="s">
        <v>235</v>
      </c>
      <c r="E269" s="22">
        <v>6148</v>
      </c>
      <c r="F269" s="23"/>
      <c r="G269" s="128" t="s">
        <v>3345</v>
      </c>
      <c r="H269" s="32" t="s">
        <v>41</v>
      </c>
      <c r="I269" s="44">
        <f t="shared" si="157"/>
        <v>100</v>
      </c>
      <c r="J269" s="44">
        <v>100</v>
      </c>
      <c r="K269" s="44">
        <f t="shared" si="159"/>
        <v>0</v>
      </c>
      <c r="L269" s="44">
        <v>0</v>
      </c>
      <c r="M269" s="44">
        <v>0</v>
      </c>
      <c r="N269" s="44">
        <v>0</v>
      </c>
      <c r="O269" s="44">
        <v>0</v>
      </c>
      <c r="P269" s="44">
        <v>0</v>
      </c>
      <c r="Q269" s="44">
        <v>100</v>
      </c>
      <c r="R269" s="44">
        <v>100</v>
      </c>
      <c r="S269" s="44">
        <v>72</v>
      </c>
      <c r="T269" s="44">
        <f t="shared" si="189"/>
        <v>28</v>
      </c>
      <c r="U269" s="44">
        <v>12</v>
      </c>
      <c r="V269" s="44">
        <v>8</v>
      </c>
      <c r="W269" s="44">
        <v>8</v>
      </c>
      <c r="X269" s="44">
        <f t="shared" si="190"/>
        <v>100</v>
      </c>
      <c r="Y269" s="209">
        <f t="shared" si="186"/>
        <v>100</v>
      </c>
    </row>
    <row r="270" spans="1:25">
      <c r="A270" s="32" t="s">
        <v>0</v>
      </c>
      <c r="B270" s="32" t="s">
        <v>0</v>
      </c>
      <c r="C270" s="32" t="s">
        <v>0</v>
      </c>
      <c r="D270" s="32" t="s">
        <v>0</v>
      </c>
      <c r="E270" s="32" t="s">
        <v>0</v>
      </c>
      <c r="F270" s="32" t="s">
        <v>0</v>
      </c>
      <c r="G270" s="154" t="s">
        <v>0</v>
      </c>
      <c r="H270" s="30" t="s">
        <v>243</v>
      </c>
      <c r="I270" s="31">
        <f t="shared" si="157"/>
        <v>131573</v>
      </c>
      <c r="J270" s="31">
        <f t="shared" ref="J270:P270" si="198">SUM(J252,J267)</f>
        <v>131573</v>
      </c>
      <c r="K270" s="31">
        <f t="shared" si="159"/>
        <v>0</v>
      </c>
      <c r="L270" s="31">
        <f t="shared" si="198"/>
        <v>0</v>
      </c>
      <c r="M270" s="31">
        <f t="shared" si="198"/>
        <v>0</v>
      </c>
      <c r="N270" s="31">
        <f t="shared" si="198"/>
        <v>0</v>
      </c>
      <c r="O270" s="31">
        <f t="shared" si="198"/>
        <v>0</v>
      </c>
      <c r="P270" s="31">
        <f t="shared" si="198"/>
        <v>0</v>
      </c>
      <c r="Q270" s="31">
        <f>SUM(Q252,Q267)</f>
        <v>187458</v>
      </c>
      <c r="R270" s="31">
        <f>SUM(R252,R267)</f>
        <v>187458</v>
      </c>
      <c r="S270" s="31">
        <f>SUM(S252,S267)</f>
        <v>144260</v>
      </c>
      <c r="T270" s="31">
        <f t="shared" ref="T270:X270" si="199">SUM(T252,T267)</f>
        <v>43198</v>
      </c>
      <c r="U270" s="31">
        <f t="shared" si="199"/>
        <v>15383</v>
      </c>
      <c r="V270" s="31">
        <f t="shared" si="199"/>
        <v>15227</v>
      </c>
      <c r="W270" s="31">
        <f t="shared" si="199"/>
        <v>12588</v>
      </c>
      <c r="X270" s="31">
        <f t="shared" si="199"/>
        <v>187458</v>
      </c>
      <c r="Y270" s="220">
        <f t="shared" si="186"/>
        <v>100</v>
      </c>
    </row>
    <row r="271" spans="1:25" ht="15" thickBot="1">
      <c r="A271" s="32" t="s">
        <v>0</v>
      </c>
      <c r="B271" s="32" t="s">
        <v>0</v>
      </c>
      <c r="C271" s="32" t="s">
        <v>0</v>
      </c>
      <c r="D271" s="32" t="s">
        <v>0</v>
      </c>
      <c r="E271" s="32" t="s">
        <v>0</v>
      </c>
      <c r="F271" s="32" t="s">
        <v>0</v>
      </c>
      <c r="G271" s="154" t="s">
        <v>0</v>
      </c>
      <c r="H271" s="21" t="s">
        <v>170</v>
      </c>
      <c r="I271" s="66">
        <f t="shared" si="157"/>
        <v>4</v>
      </c>
      <c r="J271" s="66">
        <v>4</v>
      </c>
      <c r="K271" s="66">
        <f t="shared" si="159"/>
        <v>0</v>
      </c>
      <c r="L271" s="66"/>
      <c r="M271" s="66"/>
      <c r="N271" s="66"/>
      <c r="O271" s="66" t="s">
        <v>0</v>
      </c>
      <c r="P271" s="66" t="s">
        <v>0</v>
      </c>
      <c r="Q271" s="66">
        <v>0</v>
      </c>
      <c r="R271" s="66"/>
      <c r="S271" s="66"/>
      <c r="T271" s="66"/>
      <c r="U271" s="66"/>
      <c r="V271" s="66"/>
      <c r="W271" s="66"/>
      <c r="X271" s="66"/>
      <c r="Y271" s="208">
        <v>0</v>
      </c>
    </row>
    <row r="272" spans="1:25" ht="41.4" thickBot="1">
      <c r="A272" s="252" t="s">
        <v>0</v>
      </c>
      <c r="B272" s="252" t="s">
        <v>0</v>
      </c>
      <c r="C272" s="252" t="s">
        <v>0</v>
      </c>
      <c r="D272" s="252" t="s">
        <v>0</v>
      </c>
      <c r="E272" s="252" t="s">
        <v>0</v>
      </c>
      <c r="F272" s="252" t="s">
        <v>0</v>
      </c>
      <c r="G272" s="258" t="s">
        <v>0</v>
      </c>
      <c r="H272" s="24" t="s">
        <v>72</v>
      </c>
      <c r="I272" s="1" t="s">
        <v>3093</v>
      </c>
      <c r="J272" s="1" t="s">
        <v>3130</v>
      </c>
      <c r="K272" s="1" t="s">
        <v>3</v>
      </c>
      <c r="L272" s="1" t="s">
        <v>4</v>
      </c>
      <c r="M272" s="1" t="s">
        <v>5</v>
      </c>
      <c r="N272" s="1" t="s">
        <v>6</v>
      </c>
      <c r="O272" s="1" t="s">
        <v>7</v>
      </c>
      <c r="P272" s="1" t="s">
        <v>8</v>
      </c>
      <c r="Q272" s="1" t="s">
        <v>3344</v>
      </c>
      <c r="R272" s="1" t="s">
        <v>3427</v>
      </c>
      <c r="S272" s="1" t="s">
        <v>3447</v>
      </c>
      <c r="T272" s="1" t="s">
        <v>3448</v>
      </c>
      <c r="U272" s="1" t="s">
        <v>3452</v>
      </c>
      <c r="V272" s="1" t="s">
        <v>3449</v>
      </c>
      <c r="W272" s="1" t="s">
        <v>3450</v>
      </c>
      <c r="X272" s="1" t="s">
        <v>3451</v>
      </c>
      <c r="Y272" s="216" t="s">
        <v>3385</v>
      </c>
    </row>
    <row r="273" spans="1:25">
      <c r="A273" s="253"/>
      <c r="B273" s="253"/>
      <c r="C273" s="253"/>
      <c r="D273" s="253"/>
      <c r="E273" s="253"/>
      <c r="F273" s="253"/>
      <c r="G273" s="259"/>
      <c r="H273" s="33" t="s">
        <v>0</v>
      </c>
      <c r="I273" s="45">
        <v>1</v>
      </c>
      <c r="J273" s="45">
        <v>3</v>
      </c>
      <c r="K273" s="45" t="s">
        <v>9</v>
      </c>
      <c r="L273" s="45">
        <v>5</v>
      </c>
      <c r="M273" s="45">
        <v>6</v>
      </c>
      <c r="N273" s="45">
        <v>7</v>
      </c>
      <c r="O273" s="45">
        <v>8</v>
      </c>
      <c r="P273" s="45">
        <v>9</v>
      </c>
      <c r="Q273" s="45">
        <v>1</v>
      </c>
      <c r="R273" s="45">
        <v>2</v>
      </c>
      <c r="S273" s="45">
        <v>3</v>
      </c>
      <c r="T273" s="45" t="s">
        <v>3453</v>
      </c>
      <c r="U273" s="45">
        <v>5</v>
      </c>
      <c r="V273" s="45">
        <v>6</v>
      </c>
      <c r="W273" s="45">
        <v>7</v>
      </c>
      <c r="X273" s="45" t="s">
        <v>3454</v>
      </c>
      <c r="Y273" s="276">
        <v>9</v>
      </c>
    </row>
    <row r="274" spans="1:25">
      <c r="A274" s="253"/>
      <c r="B274" s="253"/>
      <c r="C274" s="253"/>
      <c r="D274" s="253"/>
      <c r="E274" s="253"/>
      <c r="F274" s="253"/>
      <c r="G274" s="259"/>
      <c r="H274" s="34" t="s">
        <v>73</v>
      </c>
      <c r="I274" s="35">
        <f t="shared" si="157"/>
        <v>131573</v>
      </c>
      <c r="J274" s="35">
        <f t="shared" ref="J274:P274" si="200">SUM(J270)</f>
        <v>131573</v>
      </c>
      <c r="K274" s="35">
        <f t="shared" si="159"/>
        <v>0</v>
      </c>
      <c r="L274" s="35">
        <f t="shared" si="200"/>
        <v>0</v>
      </c>
      <c r="M274" s="35">
        <f t="shared" si="200"/>
        <v>0</v>
      </c>
      <c r="N274" s="35">
        <f t="shared" si="200"/>
        <v>0</v>
      </c>
      <c r="O274" s="35">
        <f t="shared" si="200"/>
        <v>0</v>
      </c>
      <c r="P274" s="35">
        <f t="shared" si="200"/>
        <v>0</v>
      </c>
      <c r="Q274" s="35">
        <f>SUM(Q270)</f>
        <v>187458</v>
      </c>
      <c r="R274" s="35">
        <f>SUM(R270)</f>
        <v>187458</v>
      </c>
      <c r="S274" s="35">
        <f>SUM(S270)</f>
        <v>144260</v>
      </c>
      <c r="T274" s="35">
        <f t="shared" ref="T274:X274" si="201">SUM(T270)</f>
        <v>43198</v>
      </c>
      <c r="U274" s="35">
        <f t="shared" si="201"/>
        <v>15383</v>
      </c>
      <c r="V274" s="35">
        <f t="shared" si="201"/>
        <v>15227</v>
      </c>
      <c r="W274" s="35">
        <f t="shared" si="201"/>
        <v>12588</v>
      </c>
      <c r="X274" s="35">
        <f t="shared" si="201"/>
        <v>187458</v>
      </c>
      <c r="Y274" s="218">
        <f t="shared" ref="Y274:Y275" si="202">IF(R274=0,0,(X274/R274)*100)</f>
        <v>100</v>
      </c>
    </row>
    <row r="275" spans="1:25">
      <c r="A275" s="253"/>
      <c r="B275" s="253"/>
      <c r="C275" s="253"/>
      <c r="D275" s="253"/>
      <c r="E275" s="253"/>
      <c r="F275" s="253"/>
      <c r="G275" s="259"/>
      <c r="H275" s="36" t="s">
        <v>69</v>
      </c>
      <c r="I275" s="35">
        <f t="shared" si="157"/>
        <v>131573</v>
      </c>
      <c r="J275" s="35">
        <f t="shared" ref="J275:P275" si="203">SUM(J274)</f>
        <v>131573</v>
      </c>
      <c r="K275" s="35">
        <f t="shared" si="159"/>
        <v>0</v>
      </c>
      <c r="L275" s="35">
        <f t="shared" si="203"/>
        <v>0</v>
      </c>
      <c r="M275" s="35">
        <f t="shared" si="203"/>
        <v>0</v>
      </c>
      <c r="N275" s="35">
        <f t="shared" si="203"/>
        <v>0</v>
      </c>
      <c r="O275" s="35">
        <f t="shared" si="203"/>
        <v>0</v>
      </c>
      <c r="P275" s="35">
        <f t="shared" si="203"/>
        <v>0</v>
      </c>
      <c r="Q275" s="35">
        <f>SUM(Q274)</f>
        <v>187458</v>
      </c>
      <c r="R275" s="35">
        <f>SUM(R274)</f>
        <v>187458</v>
      </c>
      <c r="S275" s="35">
        <f>SUM(S274)</f>
        <v>144260</v>
      </c>
      <c r="T275" s="35">
        <f t="shared" ref="T275:X275" si="204">SUM(T274)</f>
        <v>43198</v>
      </c>
      <c r="U275" s="35">
        <f t="shared" si="204"/>
        <v>15383</v>
      </c>
      <c r="V275" s="35">
        <f t="shared" si="204"/>
        <v>15227</v>
      </c>
      <c r="W275" s="35">
        <f t="shared" si="204"/>
        <v>12588</v>
      </c>
      <c r="X275" s="35">
        <f t="shared" si="204"/>
        <v>187458</v>
      </c>
      <c r="Y275" s="218">
        <f t="shared" si="202"/>
        <v>100</v>
      </c>
    </row>
    <row r="276" spans="1:25">
      <c r="A276" s="254"/>
      <c r="B276" s="254"/>
      <c r="C276" s="254"/>
      <c r="D276" s="254"/>
      <c r="E276" s="254"/>
      <c r="F276" s="254"/>
      <c r="G276" s="260"/>
    </row>
    <row r="277" spans="1:25">
      <c r="A277" s="32" t="s">
        <v>0</v>
      </c>
      <c r="B277" s="32" t="s">
        <v>0</v>
      </c>
      <c r="C277" s="32" t="s">
        <v>0</v>
      </c>
      <c r="D277" s="32" t="s">
        <v>0</v>
      </c>
      <c r="E277" s="32" t="s">
        <v>0</v>
      </c>
      <c r="F277" s="32" t="s">
        <v>0</v>
      </c>
      <c r="G277" s="154" t="s">
        <v>0</v>
      </c>
      <c r="H277" s="37" t="s">
        <v>0</v>
      </c>
      <c r="I277" s="37"/>
      <c r="J277" s="37"/>
      <c r="K277" s="37"/>
      <c r="L277" s="37" t="s">
        <v>0</v>
      </c>
      <c r="M277" s="37" t="s">
        <v>0</v>
      </c>
      <c r="N277" s="37" t="s">
        <v>0</v>
      </c>
      <c r="O277" s="37" t="s">
        <v>0</v>
      </c>
      <c r="P277" s="37" t="s">
        <v>0</v>
      </c>
      <c r="Q277" s="37"/>
      <c r="R277" s="37"/>
      <c r="S277" s="37"/>
      <c r="T277" s="37" t="s">
        <v>0</v>
      </c>
      <c r="U277" s="37" t="s">
        <v>0</v>
      </c>
      <c r="V277" s="37" t="s">
        <v>0</v>
      </c>
      <c r="W277" s="37" t="s">
        <v>0</v>
      </c>
      <c r="X277" s="37" t="s">
        <v>0</v>
      </c>
      <c r="Y277" s="219"/>
    </row>
    <row r="278" spans="1:25">
      <c r="A278" s="32" t="s">
        <v>0</v>
      </c>
      <c r="B278" s="32" t="s">
        <v>0</v>
      </c>
      <c r="C278" s="32" t="s">
        <v>0</v>
      </c>
      <c r="D278" s="32" t="s">
        <v>0</v>
      </c>
      <c r="E278" s="32" t="s">
        <v>0</v>
      </c>
      <c r="F278" s="32" t="s">
        <v>0</v>
      </c>
      <c r="G278" s="154" t="s">
        <v>0</v>
      </c>
      <c r="H278" s="30" t="s">
        <v>244</v>
      </c>
      <c r="I278" s="31">
        <f t="shared" si="157"/>
        <v>131573</v>
      </c>
      <c r="J278" s="31">
        <f t="shared" ref="J278:P278" si="205">SUM(J270)</f>
        <v>131573</v>
      </c>
      <c r="K278" s="31">
        <f t="shared" si="159"/>
        <v>0</v>
      </c>
      <c r="L278" s="31">
        <f t="shared" si="205"/>
        <v>0</v>
      </c>
      <c r="M278" s="31">
        <f t="shared" si="205"/>
        <v>0</v>
      </c>
      <c r="N278" s="31">
        <f t="shared" si="205"/>
        <v>0</v>
      </c>
      <c r="O278" s="31">
        <f t="shared" si="205"/>
        <v>0</v>
      </c>
      <c r="P278" s="31">
        <f t="shared" si="205"/>
        <v>0</v>
      </c>
      <c r="Q278" s="31">
        <f>SUM(Q270)</f>
        <v>187458</v>
      </c>
      <c r="R278" s="31">
        <f>SUM(R270)</f>
        <v>187458</v>
      </c>
      <c r="S278" s="31">
        <f>SUM(S270)</f>
        <v>144260</v>
      </c>
      <c r="T278" s="31">
        <f t="shared" ref="T278:X278" si="206">SUM(T270)</f>
        <v>43198</v>
      </c>
      <c r="U278" s="31">
        <f t="shared" si="206"/>
        <v>15383</v>
      </c>
      <c r="V278" s="31">
        <f t="shared" si="206"/>
        <v>15227</v>
      </c>
      <c r="W278" s="31">
        <f t="shared" si="206"/>
        <v>12588</v>
      </c>
      <c r="X278" s="31">
        <f t="shared" si="206"/>
        <v>187458</v>
      </c>
      <c r="Y278" s="220">
        <f>IF(R278=0,0,(X278/R278)*100)</f>
        <v>100</v>
      </c>
    </row>
    <row r="279" spans="1:25">
      <c r="A279" s="32" t="s">
        <v>0</v>
      </c>
      <c r="B279" s="32" t="s">
        <v>0</v>
      </c>
      <c r="C279" s="32" t="s">
        <v>0</v>
      </c>
      <c r="D279" s="32" t="s">
        <v>0</v>
      </c>
      <c r="E279" s="32" t="s">
        <v>0</v>
      </c>
      <c r="F279" s="32" t="s">
        <v>0</v>
      </c>
      <c r="G279" s="154" t="s">
        <v>0</v>
      </c>
      <c r="H279" s="21" t="s">
        <v>170</v>
      </c>
      <c r="I279" s="66">
        <f t="shared" si="157"/>
        <v>4</v>
      </c>
      <c r="J279" s="66">
        <f t="shared" ref="J279:P279" si="207">J271</f>
        <v>4</v>
      </c>
      <c r="K279" s="66">
        <f t="shared" si="159"/>
        <v>0</v>
      </c>
      <c r="L279" s="66"/>
      <c r="M279" s="66"/>
      <c r="N279" s="66"/>
      <c r="O279" s="66" t="str">
        <f t="shared" si="207"/>
        <v/>
      </c>
      <c r="P279" s="66" t="str">
        <f t="shared" si="207"/>
        <v/>
      </c>
      <c r="Q279" s="66">
        <f>Q271</f>
        <v>0</v>
      </c>
      <c r="R279" s="66">
        <f>R271</f>
        <v>0</v>
      </c>
      <c r="S279" s="66">
        <f>S271</f>
        <v>0</v>
      </c>
      <c r="T279" s="66">
        <f t="shared" ref="T279:X279" si="208">T271</f>
        <v>0</v>
      </c>
      <c r="U279" s="66">
        <f t="shared" si="208"/>
        <v>0</v>
      </c>
      <c r="V279" s="66">
        <f t="shared" si="208"/>
        <v>0</v>
      </c>
      <c r="W279" s="66">
        <f t="shared" si="208"/>
        <v>0</v>
      </c>
      <c r="X279" s="66">
        <f t="shared" si="208"/>
        <v>0</v>
      </c>
      <c r="Y279" s="208">
        <v>0</v>
      </c>
    </row>
    <row r="280" spans="1:25">
      <c r="A280" s="32" t="s">
        <v>0</v>
      </c>
      <c r="B280" s="32" t="s">
        <v>0</v>
      </c>
      <c r="C280" s="32" t="s">
        <v>0</v>
      </c>
      <c r="D280" s="32" t="s">
        <v>0</v>
      </c>
      <c r="E280" s="32" t="s">
        <v>0</v>
      </c>
      <c r="F280" s="32" t="s">
        <v>0</v>
      </c>
      <c r="G280" s="154" t="s">
        <v>0</v>
      </c>
      <c r="H280" s="38" t="s">
        <v>0</v>
      </c>
      <c r="I280" s="39"/>
      <c r="J280" s="39"/>
      <c r="K280" s="39"/>
      <c r="L280" s="39" t="s">
        <v>0</v>
      </c>
      <c r="M280" s="39" t="s">
        <v>0</v>
      </c>
      <c r="N280" s="39" t="s">
        <v>0</v>
      </c>
      <c r="O280" s="39" t="s">
        <v>0</v>
      </c>
      <c r="P280" s="39" t="s">
        <v>0</v>
      </c>
      <c r="Q280" s="39"/>
      <c r="R280" s="39"/>
      <c r="S280" s="39"/>
      <c r="T280" s="39" t="s">
        <v>0</v>
      </c>
      <c r="U280" s="39" t="s">
        <v>0</v>
      </c>
      <c r="V280" s="39" t="s">
        <v>0</v>
      </c>
      <c r="W280" s="39" t="s">
        <v>0</v>
      </c>
      <c r="X280" s="39" t="s">
        <v>0</v>
      </c>
      <c r="Y280" s="221"/>
    </row>
    <row r="281" spans="1:25" ht="15" thickBot="1">
      <c r="A281" s="20" t="s">
        <v>10</v>
      </c>
      <c r="B281" s="20" t="s">
        <v>245</v>
      </c>
      <c r="C281" s="23" t="s">
        <v>0</v>
      </c>
      <c r="D281" s="23" t="s">
        <v>0</v>
      </c>
      <c r="E281" s="21" t="s">
        <v>0</v>
      </c>
      <c r="F281" s="21" t="s">
        <v>0</v>
      </c>
      <c r="G281" s="150" t="s">
        <v>0</v>
      </c>
      <c r="H281" s="21" t="s">
        <v>0</v>
      </c>
      <c r="I281" s="22"/>
      <c r="J281" s="22"/>
      <c r="K281" s="22"/>
      <c r="L281" s="22" t="s">
        <v>0</v>
      </c>
      <c r="M281" s="22" t="s">
        <v>0</v>
      </c>
      <c r="N281" s="22" t="s">
        <v>0</v>
      </c>
      <c r="O281" s="22" t="s">
        <v>0</v>
      </c>
      <c r="P281" s="22" t="s">
        <v>0</v>
      </c>
      <c r="Q281" s="22"/>
      <c r="R281" s="22"/>
      <c r="S281" s="22"/>
      <c r="T281" s="22" t="s">
        <v>0</v>
      </c>
      <c r="U281" s="22" t="s">
        <v>0</v>
      </c>
      <c r="V281" s="22" t="s">
        <v>0</v>
      </c>
      <c r="W281" s="22" t="s">
        <v>0</v>
      </c>
      <c r="X281" s="22" t="s">
        <v>0</v>
      </c>
      <c r="Y281" s="209"/>
    </row>
    <row r="282" spans="1:25" ht="41.4" thickBot="1">
      <c r="A282" s="24" t="s">
        <v>123</v>
      </c>
      <c r="B282" s="24" t="s">
        <v>124</v>
      </c>
      <c r="C282" s="24" t="s">
        <v>125</v>
      </c>
      <c r="D282" s="25" t="s">
        <v>0</v>
      </c>
      <c r="E282" s="24" t="s">
        <v>126</v>
      </c>
      <c r="F282" s="24" t="s">
        <v>127</v>
      </c>
      <c r="G282" s="151" t="s">
        <v>128</v>
      </c>
      <c r="H282" s="24" t="s">
        <v>1</v>
      </c>
      <c r="I282" s="1" t="s">
        <v>3093</v>
      </c>
      <c r="J282" s="1" t="s">
        <v>3130</v>
      </c>
      <c r="K282" s="1" t="s">
        <v>3</v>
      </c>
      <c r="L282" s="1" t="s">
        <v>4</v>
      </c>
      <c r="M282" s="1" t="s">
        <v>5</v>
      </c>
      <c r="N282" s="1" t="s">
        <v>6</v>
      </c>
      <c r="O282" s="1" t="s">
        <v>7</v>
      </c>
      <c r="P282" s="1" t="s">
        <v>8</v>
      </c>
      <c r="Q282" s="1" t="s">
        <v>3344</v>
      </c>
      <c r="R282" s="1" t="s">
        <v>3427</v>
      </c>
      <c r="S282" s="1" t="s">
        <v>3447</v>
      </c>
      <c r="T282" s="1" t="s">
        <v>3448</v>
      </c>
      <c r="U282" s="1" t="s">
        <v>3452</v>
      </c>
      <c r="V282" s="1" t="s">
        <v>3449</v>
      </c>
      <c r="W282" s="1" t="s">
        <v>3450</v>
      </c>
      <c r="X282" s="1" t="s">
        <v>3451</v>
      </c>
      <c r="Y282" s="216" t="s">
        <v>3385</v>
      </c>
    </row>
    <row r="283" spans="1:25">
      <c r="A283" s="26" t="s">
        <v>0</v>
      </c>
      <c r="B283" s="26" t="s">
        <v>0</v>
      </c>
      <c r="C283" s="26" t="s">
        <v>0</v>
      </c>
      <c r="D283" s="27" t="s">
        <v>0</v>
      </c>
      <c r="E283" s="27" t="s">
        <v>0</v>
      </c>
      <c r="F283" s="28" t="s">
        <v>0</v>
      </c>
      <c r="G283" s="152" t="s">
        <v>0</v>
      </c>
      <c r="H283" s="29" t="s">
        <v>0</v>
      </c>
      <c r="I283" s="45">
        <v>1</v>
      </c>
      <c r="J283" s="45">
        <v>3</v>
      </c>
      <c r="K283" s="45" t="s">
        <v>9</v>
      </c>
      <c r="L283" s="45">
        <v>5</v>
      </c>
      <c r="M283" s="45">
        <v>6</v>
      </c>
      <c r="N283" s="45">
        <v>7</v>
      </c>
      <c r="O283" s="45">
        <v>8</v>
      </c>
      <c r="P283" s="45">
        <v>9</v>
      </c>
      <c r="Q283" s="45">
        <v>1</v>
      </c>
      <c r="R283" s="45">
        <v>2</v>
      </c>
      <c r="S283" s="45">
        <v>3</v>
      </c>
      <c r="T283" s="45" t="s">
        <v>3453</v>
      </c>
      <c r="U283" s="45">
        <v>5</v>
      </c>
      <c r="V283" s="45">
        <v>6</v>
      </c>
      <c r="W283" s="45">
        <v>7</v>
      </c>
      <c r="X283" s="45" t="s">
        <v>3454</v>
      </c>
      <c r="Y283" s="276">
        <v>9</v>
      </c>
    </row>
    <row r="284" spans="1:25" s="113" customFormat="1">
      <c r="A284" s="133" t="s">
        <v>10</v>
      </c>
      <c r="B284" s="133" t="s">
        <v>245</v>
      </c>
      <c r="C284" s="109" t="s">
        <v>130</v>
      </c>
      <c r="D284" s="109" t="s">
        <v>246</v>
      </c>
      <c r="E284" s="98" t="s">
        <v>0</v>
      </c>
      <c r="F284" s="98" t="s">
        <v>0</v>
      </c>
      <c r="G284" s="153" t="s">
        <v>0</v>
      </c>
      <c r="H284" s="98" t="s">
        <v>247</v>
      </c>
      <c r="I284" s="110"/>
      <c r="J284" s="110"/>
      <c r="K284" s="110"/>
      <c r="L284" s="110" t="s">
        <v>0</v>
      </c>
      <c r="M284" s="110" t="s">
        <v>0</v>
      </c>
      <c r="N284" s="110" t="s">
        <v>0</v>
      </c>
      <c r="O284" s="110" t="s">
        <v>0</v>
      </c>
      <c r="P284" s="110" t="s">
        <v>0</v>
      </c>
      <c r="Q284" s="110"/>
      <c r="R284" s="110"/>
      <c r="S284" s="110"/>
      <c r="T284" s="110" t="s">
        <v>0</v>
      </c>
      <c r="U284" s="110" t="s">
        <v>0</v>
      </c>
      <c r="V284" s="110" t="s">
        <v>0</v>
      </c>
      <c r="W284" s="110" t="s">
        <v>0</v>
      </c>
      <c r="X284" s="110" t="s">
        <v>0</v>
      </c>
      <c r="Y284" s="217"/>
    </row>
    <row r="285" spans="1:25" ht="20.399999999999999">
      <c r="A285" s="20" t="s">
        <v>0</v>
      </c>
      <c r="B285" s="20" t="s">
        <v>0</v>
      </c>
      <c r="C285" s="20" t="s">
        <v>0</v>
      </c>
      <c r="D285" s="21" t="s">
        <v>0</v>
      </c>
      <c r="E285" s="21" t="s">
        <v>0</v>
      </c>
      <c r="F285" s="21" t="s">
        <v>0</v>
      </c>
      <c r="G285" s="150" t="s">
        <v>0</v>
      </c>
      <c r="H285" s="30" t="s">
        <v>33</v>
      </c>
      <c r="I285" s="31">
        <f t="shared" si="157"/>
        <v>675900</v>
      </c>
      <c r="J285" s="31">
        <f t="shared" ref="J285:P285" si="209">SUM(J286,J293,J295)</f>
        <v>675900</v>
      </c>
      <c r="K285" s="31">
        <f t="shared" si="159"/>
        <v>0</v>
      </c>
      <c r="L285" s="31">
        <f t="shared" si="209"/>
        <v>0</v>
      </c>
      <c r="M285" s="31">
        <f t="shared" si="209"/>
        <v>0</v>
      </c>
      <c r="N285" s="31">
        <f t="shared" si="209"/>
        <v>0</v>
      </c>
      <c r="O285" s="31">
        <f t="shared" si="209"/>
        <v>0</v>
      </c>
      <c r="P285" s="31">
        <f t="shared" si="209"/>
        <v>0</v>
      </c>
      <c r="Q285" s="31">
        <f>SUM(Q286,Q293,Q295)</f>
        <v>700303</v>
      </c>
      <c r="R285" s="31">
        <f>SUM(R286,R293,R295)</f>
        <v>700303</v>
      </c>
      <c r="S285" s="31">
        <f>SUM(S286,S293,S295)</f>
        <v>564489</v>
      </c>
      <c r="T285" s="31">
        <f t="shared" ref="T285:X285" si="210">SUM(T286,T293,T295)</f>
        <v>132754</v>
      </c>
      <c r="U285" s="31">
        <f t="shared" si="210"/>
        <v>56200</v>
      </c>
      <c r="V285" s="31">
        <f t="shared" si="210"/>
        <v>54012</v>
      </c>
      <c r="W285" s="31">
        <f t="shared" si="210"/>
        <v>22542</v>
      </c>
      <c r="X285" s="31">
        <f t="shared" si="210"/>
        <v>697243</v>
      </c>
      <c r="Y285" s="220">
        <f t="shared" ref="Y285:Y308" si="211">IF(R285=0,0,(X285/R285)*100)</f>
        <v>99.563046281395344</v>
      </c>
    </row>
    <row r="286" spans="1:25">
      <c r="A286" s="23" t="s">
        <v>10</v>
      </c>
      <c r="B286" s="23" t="s">
        <v>245</v>
      </c>
      <c r="C286" s="23" t="s">
        <v>130</v>
      </c>
      <c r="D286" s="23" t="s">
        <v>246</v>
      </c>
      <c r="E286" s="21" t="s">
        <v>132</v>
      </c>
      <c r="F286" s="21" t="s">
        <v>0</v>
      </c>
      <c r="G286" s="150" t="s">
        <v>0</v>
      </c>
      <c r="H286" s="21" t="s">
        <v>11</v>
      </c>
      <c r="I286" s="66">
        <f t="shared" ref="I286:I352" si="212">SUM(J286,K286,O286,P286)</f>
        <v>565560</v>
      </c>
      <c r="J286" s="66">
        <f t="shared" ref="J286:P286" si="213">SUM(J287,J288)</f>
        <v>565560</v>
      </c>
      <c r="K286" s="66">
        <f t="shared" ref="K286:K352" si="214">SUM(L286,M286,N286)</f>
        <v>0</v>
      </c>
      <c r="L286" s="66">
        <f t="shared" si="213"/>
        <v>0</v>
      </c>
      <c r="M286" s="66">
        <f t="shared" si="213"/>
        <v>0</v>
      </c>
      <c r="N286" s="66">
        <f t="shared" si="213"/>
        <v>0</v>
      </c>
      <c r="O286" s="66">
        <f t="shared" si="213"/>
        <v>0</v>
      </c>
      <c r="P286" s="66">
        <f t="shared" si="213"/>
        <v>0</v>
      </c>
      <c r="Q286" s="66">
        <f>SUM(Q287,Q288)</f>
        <v>565012</v>
      </c>
      <c r="R286" s="66">
        <f>SUM(R287,R288)</f>
        <v>565012</v>
      </c>
      <c r="S286" s="66">
        <f>SUM(S287,S288)</f>
        <v>441781</v>
      </c>
      <c r="T286" s="66">
        <f t="shared" ref="T286:X286" si="215">SUM(T287,T288)</f>
        <v>120171</v>
      </c>
      <c r="U286" s="66">
        <f t="shared" si="215"/>
        <v>51550</v>
      </c>
      <c r="V286" s="66">
        <f t="shared" si="215"/>
        <v>49312</v>
      </c>
      <c r="W286" s="66">
        <f t="shared" si="215"/>
        <v>19309</v>
      </c>
      <c r="X286" s="66">
        <f t="shared" si="215"/>
        <v>561952</v>
      </c>
      <c r="Y286" s="208">
        <f t="shared" si="211"/>
        <v>99.458418582260194</v>
      </c>
    </row>
    <row r="287" spans="1:25">
      <c r="A287" s="23" t="s">
        <v>10</v>
      </c>
      <c r="B287" s="23" t="s">
        <v>245</v>
      </c>
      <c r="C287" s="23" t="s">
        <v>130</v>
      </c>
      <c r="D287" s="23" t="s">
        <v>246</v>
      </c>
      <c r="E287" s="22">
        <v>6111</v>
      </c>
      <c r="F287" s="23"/>
      <c r="G287" s="128" t="s">
        <v>3346</v>
      </c>
      <c r="H287" s="32" t="s">
        <v>12</v>
      </c>
      <c r="I287" s="44">
        <f t="shared" si="212"/>
        <v>505000</v>
      </c>
      <c r="J287" s="44">
        <v>505000</v>
      </c>
      <c r="K287" s="44">
        <f t="shared" si="214"/>
        <v>0</v>
      </c>
      <c r="L287" s="44">
        <v>0</v>
      </c>
      <c r="M287" s="44">
        <v>0</v>
      </c>
      <c r="N287" s="44">
        <v>0</v>
      </c>
      <c r="O287" s="44">
        <v>0</v>
      </c>
      <c r="P287" s="44">
        <v>0</v>
      </c>
      <c r="Q287" s="44">
        <v>505487</v>
      </c>
      <c r="R287" s="44">
        <v>505487</v>
      </c>
      <c r="S287" s="44">
        <v>393403</v>
      </c>
      <c r="T287" s="44">
        <f t="shared" ref="T287:T307" si="216">U287+V287+W287</f>
        <v>112084</v>
      </c>
      <c r="U287" s="44">
        <v>47000</v>
      </c>
      <c r="V287" s="44">
        <v>46000</v>
      </c>
      <c r="W287" s="44">
        <v>19084</v>
      </c>
      <c r="X287" s="44">
        <f t="shared" ref="X287:X307" si="217">S287+T287</f>
        <v>505487</v>
      </c>
      <c r="Y287" s="209">
        <f t="shared" si="211"/>
        <v>100</v>
      </c>
    </row>
    <row r="288" spans="1:25">
      <c r="A288" s="20" t="s">
        <v>10</v>
      </c>
      <c r="B288" s="20" t="s">
        <v>245</v>
      </c>
      <c r="C288" s="20" t="s">
        <v>130</v>
      </c>
      <c r="D288" s="20" t="s">
        <v>246</v>
      </c>
      <c r="E288" s="20" t="s">
        <v>134</v>
      </c>
      <c r="F288" s="23" t="s">
        <v>0</v>
      </c>
      <c r="G288" s="154" t="s">
        <v>0</v>
      </c>
      <c r="H288" s="21" t="s">
        <v>13</v>
      </c>
      <c r="I288" s="66">
        <f t="shared" si="212"/>
        <v>60560</v>
      </c>
      <c r="J288" s="66">
        <f t="shared" ref="J288:P288" si="218">SUM(J289:J292)</f>
        <v>60560</v>
      </c>
      <c r="K288" s="66">
        <f t="shared" si="214"/>
        <v>0</v>
      </c>
      <c r="L288" s="66">
        <f t="shared" si="218"/>
        <v>0</v>
      </c>
      <c r="M288" s="66">
        <f t="shared" si="218"/>
        <v>0</v>
      </c>
      <c r="N288" s="66">
        <f t="shared" si="218"/>
        <v>0</v>
      </c>
      <c r="O288" s="66">
        <f t="shared" si="218"/>
        <v>0</v>
      </c>
      <c r="P288" s="66">
        <f t="shared" si="218"/>
        <v>0</v>
      </c>
      <c r="Q288" s="66">
        <f>SUM(Q289:Q292)</f>
        <v>59525</v>
      </c>
      <c r="R288" s="66">
        <f>SUM(R289:R292)</f>
        <v>59525</v>
      </c>
      <c r="S288" s="66">
        <f>SUM(S289:S292)</f>
        <v>48378</v>
      </c>
      <c r="T288" s="66">
        <f t="shared" ref="T288:X288" si="219">SUM(T289:T292)</f>
        <v>8087</v>
      </c>
      <c r="U288" s="66">
        <f t="shared" si="219"/>
        <v>4550</v>
      </c>
      <c r="V288" s="66">
        <f t="shared" si="219"/>
        <v>3312</v>
      </c>
      <c r="W288" s="66">
        <f t="shared" si="219"/>
        <v>225</v>
      </c>
      <c r="X288" s="66">
        <f t="shared" si="219"/>
        <v>56465</v>
      </c>
      <c r="Y288" s="208">
        <f t="shared" si="211"/>
        <v>94.859302813943728</v>
      </c>
    </row>
    <row r="289" spans="1:25">
      <c r="A289" s="23" t="s">
        <v>10</v>
      </c>
      <c r="B289" s="23" t="s">
        <v>245</v>
      </c>
      <c r="C289" s="23" t="s">
        <v>130</v>
      </c>
      <c r="D289" s="23" t="s">
        <v>246</v>
      </c>
      <c r="E289" s="22">
        <v>6112</v>
      </c>
      <c r="F289" s="23" t="s">
        <v>248</v>
      </c>
      <c r="G289" s="128" t="s">
        <v>3346</v>
      </c>
      <c r="H289" s="32" t="s">
        <v>16</v>
      </c>
      <c r="I289" s="44">
        <f t="shared" si="212"/>
        <v>11000</v>
      </c>
      <c r="J289" s="44">
        <v>11000</v>
      </c>
      <c r="K289" s="44">
        <f t="shared" si="214"/>
        <v>0</v>
      </c>
      <c r="L289" s="44">
        <v>0</v>
      </c>
      <c r="M289" s="44">
        <v>0</v>
      </c>
      <c r="N289" s="44">
        <v>0</v>
      </c>
      <c r="O289" s="44">
        <v>0</v>
      </c>
      <c r="P289" s="44">
        <v>0</v>
      </c>
      <c r="Q289" s="44">
        <v>11500</v>
      </c>
      <c r="R289" s="44">
        <v>11500</v>
      </c>
      <c r="S289" s="44">
        <v>9225</v>
      </c>
      <c r="T289" s="44">
        <f t="shared" si="216"/>
        <v>2275</v>
      </c>
      <c r="U289" s="44">
        <v>1050</v>
      </c>
      <c r="V289" s="44">
        <v>1000</v>
      </c>
      <c r="W289" s="44">
        <v>225</v>
      </c>
      <c r="X289" s="44">
        <f t="shared" si="217"/>
        <v>11500</v>
      </c>
      <c r="Y289" s="209">
        <f t="shared" si="211"/>
        <v>100</v>
      </c>
    </row>
    <row r="290" spans="1:25">
      <c r="A290" s="23" t="s">
        <v>10</v>
      </c>
      <c r="B290" s="23" t="s">
        <v>245</v>
      </c>
      <c r="C290" s="23" t="s">
        <v>130</v>
      </c>
      <c r="D290" s="23" t="s">
        <v>246</v>
      </c>
      <c r="E290" s="22">
        <v>6112</v>
      </c>
      <c r="F290" s="23" t="s">
        <v>249</v>
      </c>
      <c r="G290" s="128" t="s">
        <v>3346</v>
      </c>
      <c r="H290" s="32" t="s">
        <v>19</v>
      </c>
      <c r="I290" s="44">
        <f t="shared" si="212"/>
        <v>37000</v>
      </c>
      <c r="J290" s="44">
        <v>37000</v>
      </c>
      <c r="K290" s="44">
        <f t="shared" si="214"/>
        <v>0</v>
      </c>
      <c r="L290" s="44">
        <v>0</v>
      </c>
      <c r="M290" s="44">
        <v>0</v>
      </c>
      <c r="N290" s="44">
        <v>0</v>
      </c>
      <c r="O290" s="44">
        <v>0</v>
      </c>
      <c r="P290" s="44">
        <v>0</v>
      </c>
      <c r="Q290" s="44">
        <v>37000</v>
      </c>
      <c r="R290" s="44">
        <v>37000</v>
      </c>
      <c r="S290" s="44">
        <v>31188</v>
      </c>
      <c r="T290" s="44">
        <f t="shared" si="216"/>
        <v>5812</v>
      </c>
      <c r="U290" s="44">
        <v>3500</v>
      </c>
      <c r="V290" s="44">
        <v>2312</v>
      </c>
      <c r="W290" s="44">
        <v>0</v>
      </c>
      <c r="X290" s="44">
        <f t="shared" si="217"/>
        <v>37000</v>
      </c>
      <c r="Y290" s="209">
        <f t="shared" si="211"/>
        <v>100</v>
      </c>
    </row>
    <row r="291" spans="1:25">
      <c r="A291" s="23" t="s">
        <v>10</v>
      </c>
      <c r="B291" s="23" t="s">
        <v>245</v>
      </c>
      <c r="C291" s="23" t="s">
        <v>130</v>
      </c>
      <c r="D291" s="23" t="s">
        <v>246</v>
      </c>
      <c r="E291" s="22">
        <v>6112</v>
      </c>
      <c r="F291" s="23" t="s">
        <v>250</v>
      </c>
      <c r="G291" s="128" t="s">
        <v>3346</v>
      </c>
      <c r="H291" s="32" t="s">
        <v>17</v>
      </c>
      <c r="I291" s="44">
        <f t="shared" si="212"/>
        <v>9500</v>
      </c>
      <c r="J291" s="44">
        <v>9500</v>
      </c>
      <c r="K291" s="44">
        <f t="shared" si="214"/>
        <v>0</v>
      </c>
      <c r="L291" s="44">
        <v>0</v>
      </c>
      <c r="M291" s="44">
        <v>0</v>
      </c>
      <c r="N291" s="44">
        <v>0</v>
      </c>
      <c r="O291" s="44">
        <v>0</v>
      </c>
      <c r="P291" s="44">
        <v>0</v>
      </c>
      <c r="Q291" s="44">
        <v>7965</v>
      </c>
      <c r="R291" s="44">
        <v>7965</v>
      </c>
      <c r="S291" s="44">
        <v>7965</v>
      </c>
      <c r="T291" s="44">
        <f t="shared" si="216"/>
        <v>0</v>
      </c>
      <c r="U291" s="44"/>
      <c r="V291" s="44"/>
      <c r="W291" s="44"/>
      <c r="X291" s="44">
        <f t="shared" si="217"/>
        <v>7965</v>
      </c>
      <c r="Y291" s="209">
        <f t="shared" si="211"/>
        <v>100</v>
      </c>
    </row>
    <row r="292" spans="1:25">
      <c r="A292" s="23" t="s">
        <v>10</v>
      </c>
      <c r="B292" s="23" t="s">
        <v>245</v>
      </c>
      <c r="C292" s="23" t="s">
        <v>130</v>
      </c>
      <c r="D292" s="23" t="s">
        <v>246</v>
      </c>
      <c r="E292" s="22">
        <v>6112</v>
      </c>
      <c r="F292" s="23" t="s">
        <v>251</v>
      </c>
      <c r="G292" s="128" t="s">
        <v>3346</v>
      </c>
      <c r="H292" s="32" t="s">
        <v>18</v>
      </c>
      <c r="I292" s="44">
        <f t="shared" si="212"/>
        <v>3060</v>
      </c>
      <c r="J292" s="44">
        <v>3060</v>
      </c>
      <c r="K292" s="44">
        <f t="shared" si="214"/>
        <v>0</v>
      </c>
      <c r="L292" s="44">
        <v>0</v>
      </c>
      <c r="M292" s="44">
        <v>0</v>
      </c>
      <c r="N292" s="44">
        <v>0</v>
      </c>
      <c r="O292" s="44">
        <v>0</v>
      </c>
      <c r="P292" s="44">
        <v>0</v>
      </c>
      <c r="Q292" s="44">
        <v>3060</v>
      </c>
      <c r="R292" s="44">
        <v>3060</v>
      </c>
      <c r="S292" s="44">
        <v>0</v>
      </c>
      <c r="T292" s="44">
        <f t="shared" si="216"/>
        <v>0</v>
      </c>
      <c r="U292" s="44"/>
      <c r="V292" s="44"/>
      <c r="W292" s="44"/>
      <c r="X292" s="44">
        <f t="shared" si="217"/>
        <v>0</v>
      </c>
      <c r="Y292" s="209">
        <f t="shared" si="211"/>
        <v>0</v>
      </c>
    </row>
    <row r="293" spans="1:25">
      <c r="A293" s="23" t="s">
        <v>10</v>
      </c>
      <c r="B293" s="23" t="s">
        <v>245</v>
      </c>
      <c r="C293" s="23" t="s">
        <v>130</v>
      </c>
      <c r="D293" s="23" t="s">
        <v>246</v>
      </c>
      <c r="E293" s="21" t="s">
        <v>139</v>
      </c>
      <c r="F293" s="21" t="s">
        <v>0</v>
      </c>
      <c r="G293" s="150" t="s">
        <v>0</v>
      </c>
      <c r="H293" s="21" t="s">
        <v>21</v>
      </c>
      <c r="I293" s="66">
        <f t="shared" si="212"/>
        <v>50000</v>
      </c>
      <c r="J293" s="66">
        <f t="shared" ref="J293:X293" si="220">SUM(J294)</f>
        <v>50000</v>
      </c>
      <c r="K293" s="66">
        <f t="shared" si="214"/>
        <v>0</v>
      </c>
      <c r="L293" s="66">
        <f t="shared" si="220"/>
        <v>0</v>
      </c>
      <c r="M293" s="66">
        <f t="shared" si="220"/>
        <v>0</v>
      </c>
      <c r="N293" s="66">
        <f t="shared" si="220"/>
        <v>0</v>
      </c>
      <c r="O293" s="66">
        <f t="shared" si="220"/>
        <v>0</v>
      </c>
      <c r="P293" s="66">
        <f t="shared" si="220"/>
        <v>0</v>
      </c>
      <c r="Q293" s="66">
        <f t="shared" si="220"/>
        <v>52151</v>
      </c>
      <c r="R293" s="66">
        <f t="shared" si="220"/>
        <v>52151</v>
      </c>
      <c r="S293" s="66">
        <f t="shared" si="220"/>
        <v>40118</v>
      </c>
      <c r="T293" s="66">
        <f t="shared" si="220"/>
        <v>12033</v>
      </c>
      <c r="U293" s="66">
        <f t="shared" si="220"/>
        <v>4400</v>
      </c>
      <c r="V293" s="66">
        <f t="shared" si="220"/>
        <v>4400</v>
      </c>
      <c r="W293" s="66">
        <f t="shared" si="220"/>
        <v>3233</v>
      </c>
      <c r="X293" s="66">
        <f t="shared" si="220"/>
        <v>52151</v>
      </c>
      <c r="Y293" s="208">
        <f t="shared" si="211"/>
        <v>100</v>
      </c>
    </row>
    <row r="294" spans="1:25">
      <c r="A294" s="23" t="s">
        <v>10</v>
      </c>
      <c r="B294" s="23" t="s">
        <v>245</v>
      </c>
      <c r="C294" s="23" t="s">
        <v>130</v>
      </c>
      <c r="D294" s="23" t="s">
        <v>246</v>
      </c>
      <c r="E294" s="22">
        <v>6121</v>
      </c>
      <c r="F294" s="23"/>
      <c r="G294" s="128" t="s">
        <v>3346</v>
      </c>
      <c r="H294" s="32" t="s">
        <v>22</v>
      </c>
      <c r="I294" s="44">
        <f t="shared" si="212"/>
        <v>50000</v>
      </c>
      <c r="J294" s="44">
        <v>50000</v>
      </c>
      <c r="K294" s="44">
        <f t="shared" si="214"/>
        <v>0</v>
      </c>
      <c r="L294" s="44">
        <v>0</v>
      </c>
      <c r="M294" s="44">
        <v>0</v>
      </c>
      <c r="N294" s="44">
        <v>0</v>
      </c>
      <c r="O294" s="44">
        <v>0</v>
      </c>
      <c r="P294" s="44">
        <v>0</v>
      </c>
      <c r="Q294" s="44">
        <v>52151</v>
      </c>
      <c r="R294" s="44">
        <v>52151</v>
      </c>
      <c r="S294" s="44">
        <v>40118</v>
      </c>
      <c r="T294" s="44">
        <f t="shared" si="216"/>
        <v>12033</v>
      </c>
      <c r="U294" s="44">
        <v>4400</v>
      </c>
      <c r="V294" s="44">
        <v>4400</v>
      </c>
      <c r="W294" s="44">
        <v>3233</v>
      </c>
      <c r="X294" s="44">
        <f t="shared" si="217"/>
        <v>52151</v>
      </c>
      <c r="Y294" s="209">
        <f t="shared" si="211"/>
        <v>100</v>
      </c>
    </row>
    <row r="295" spans="1:25">
      <c r="A295" s="23" t="s">
        <v>10</v>
      </c>
      <c r="B295" s="23" t="s">
        <v>245</v>
      </c>
      <c r="C295" s="23" t="s">
        <v>130</v>
      </c>
      <c r="D295" s="23" t="s">
        <v>246</v>
      </c>
      <c r="E295" s="21" t="s">
        <v>141</v>
      </c>
      <c r="F295" s="21" t="s">
        <v>0</v>
      </c>
      <c r="G295" s="150" t="s">
        <v>0</v>
      </c>
      <c r="H295" s="21" t="s">
        <v>23</v>
      </c>
      <c r="I295" s="66">
        <f t="shared" si="212"/>
        <v>60340</v>
      </c>
      <c r="J295" s="66">
        <f t="shared" ref="J295:P295" si="221">SUM(J296,J297)</f>
        <v>60340</v>
      </c>
      <c r="K295" s="66">
        <f t="shared" si="214"/>
        <v>0</v>
      </c>
      <c r="L295" s="66">
        <f t="shared" si="221"/>
        <v>0</v>
      </c>
      <c r="M295" s="66">
        <f t="shared" si="221"/>
        <v>0</v>
      </c>
      <c r="N295" s="66">
        <f t="shared" si="221"/>
        <v>0</v>
      </c>
      <c r="O295" s="66">
        <f t="shared" si="221"/>
        <v>0</v>
      </c>
      <c r="P295" s="66">
        <f t="shared" si="221"/>
        <v>0</v>
      </c>
      <c r="Q295" s="66">
        <f>SUM(Q296,Q297)</f>
        <v>83140</v>
      </c>
      <c r="R295" s="66">
        <f>SUM(R296,R297)</f>
        <v>83140</v>
      </c>
      <c r="S295" s="66">
        <f>SUM(S296,S297)</f>
        <v>82590</v>
      </c>
      <c r="T295" s="66">
        <f t="shared" ref="T295:X295" si="222">SUM(T296,T297)</f>
        <v>550</v>
      </c>
      <c r="U295" s="66">
        <f t="shared" si="222"/>
        <v>250</v>
      </c>
      <c r="V295" s="66">
        <f t="shared" si="222"/>
        <v>300</v>
      </c>
      <c r="W295" s="66">
        <f t="shared" si="222"/>
        <v>0</v>
      </c>
      <c r="X295" s="66">
        <f t="shared" si="222"/>
        <v>83140</v>
      </c>
      <c r="Y295" s="208">
        <f t="shared" si="211"/>
        <v>100</v>
      </c>
    </row>
    <row r="296" spans="1:25">
      <c r="A296" s="23" t="s">
        <v>10</v>
      </c>
      <c r="B296" s="23" t="s">
        <v>245</v>
      </c>
      <c r="C296" s="23" t="s">
        <v>130</v>
      </c>
      <c r="D296" s="23" t="s">
        <v>246</v>
      </c>
      <c r="E296" s="22">
        <v>6131</v>
      </c>
      <c r="F296" s="23"/>
      <c r="G296" s="128" t="s">
        <v>3346</v>
      </c>
      <c r="H296" s="32" t="s">
        <v>24</v>
      </c>
      <c r="I296" s="44">
        <f t="shared" si="212"/>
        <v>2500</v>
      </c>
      <c r="J296" s="44">
        <v>2500</v>
      </c>
      <c r="K296" s="44">
        <f t="shared" si="214"/>
        <v>0</v>
      </c>
      <c r="L296" s="44">
        <v>0</v>
      </c>
      <c r="M296" s="44">
        <v>0</v>
      </c>
      <c r="N296" s="44">
        <v>0</v>
      </c>
      <c r="O296" s="44">
        <v>0</v>
      </c>
      <c r="P296" s="44">
        <v>0</v>
      </c>
      <c r="Q296" s="44">
        <v>6300</v>
      </c>
      <c r="R296" s="44">
        <v>6300</v>
      </c>
      <c r="S296" s="44">
        <v>6300</v>
      </c>
      <c r="T296" s="44">
        <f t="shared" si="216"/>
        <v>0</v>
      </c>
      <c r="U296" s="44"/>
      <c r="V296" s="44"/>
      <c r="W296" s="44"/>
      <c r="X296" s="44">
        <f t="shared" si="217"/>
        <v>6300</v>
      </c>
      <c r="Y296" s="209">
        <f t="shared" si="211"/>
        <v>100</v>
      </c>
    </row>
    <row r="297" spans="1:25">
      <c r="A297" s="20" t="s">
        <v>10</v>
      </c>
      <c r="B297" s="20" t="s">
        <v>245</v>
      </c>
      <c r="C297" s="20" t="s">
        <v>130</v>
      </c>
      <c r="D297" s="20" t="s">
        <v>246</v>
      </c>
      <c r="E297" s="20" t="s">
        <v>144</v>
      </c>
      <c r="F297" s="23" t="s">
        <v>0</v>
      </c>
      <c r="G297" s="154" t="s">
        <v>0</v>
      </c>
      <c r="H297" s="21" t="s">
        <v>32</v>
      </c>
      <c r="I297" s="66">
        <f t="shared" si="212"/>
        <v>57840</v>
      </c>
      <c r="J297" s="66">
        <f t="shared" ref="J297:P297" si="223">SUM(J298:J300)</f>
        <v>57840</v>
      </c>
      <c r="K297" s="66">
        <f t="shared" si="214"/>
        <v>0</v>
      </c>
      <c r="L297" s="66">
        <f t="shared" si="223"/>
        <v>0</v>
      </c>
      <c r="M297" s="66">
        <f t="shared" si="223"/>
        <v>0</v>
      </c>
      <c r="N297" s="66">
        <f t="shared" si="223"/>
        <v>0</v>
      </c>
      <c r="O297" s="66">
        <f t="shared" si="223"/>
        <v>0</v>
      </c>
      <c r="P297" s="66">
        <f t="shared" si="223"/>
        <v>0</v>
      </c>
      <c r="Q297" s="66">
        <f>SUM(Q298:Q300)</f>
        <v>76840</v>
      </c>
      <c r="R297" s="66">
        <f>SUM(R298:R300)</f>
        <v>76840</v>
      </c>
      <c r="S297" s="66">
        <f>SUM(S298:S300)</f>
        <v>76290</v>
      </c>
      <c r="T297" s="66">
        <f t="shared" ref="T297:X297" si="224">SUM(T298:T300)</f>
        <v>550</v>
      </c>
      <c r="U297" s="66">
        <f t="shared" si="224"/>
        <v>250</v>
      </c>
      <c r="V297" s="66">
        <f t="shared" si="224"/>
        <v>300</v>
      </c>
      <c r="W297" s="66">
        <f t="shared" si="224"/>
        <v>0</v>
      </c>
      <c r="X297" s="66">
        <f t="shared" si="224"/>
        <v>76840</v>
      </c>
      <c r="Y297" s="208">
        <f t="shared" si="211"/>
        <v>100</v>
      </c>
    </row>
    <row r="298" spans="1:25">
      <c r="A298" s="23" t="s">
        <v>10</v>
      </c>
      <c r="B298" s="23" t="s">
        <v>245</v>
      </c>
      <c r="C298" s="23" t="s">
        <v>130</v>
      </c>
      <c r="D298" s="23" t="s">
        <v>246</v>
      </c>
      <c r="E298" s="22">
        <v>6139</v>
      </c>
      <c r="F298" s="23"/>
      <c r="G298" s="128" t="s">
        <v>3346</v>
      </c>
      <c r="H298" s="32" t="s">
        <v>32</v>
      </c>
      <c r="I298" s="44">
        <f t="shared" si="212"/>
        <v>54440</v>
      </c>
      <c r="J298" s="44">
        <v>54440</v>
      </c>
      <c r="K298" s="44">
        <f t="shared" si="214"/>
        <v>0</v>
      </c>
      <c r="L298" s="44">
        <v>0</v>
      </c>
      <c r="M298" s="44">
        <v>0</v>
      </c>
      <c r="N298" s="44">
        <v>0</v>
      </c>
      <c r="O298" s="44">
        <v>0</v>
      </c>
      <c r="P298" s="44">
        <v>0</v>
      </c>
      <c r="Q298" s="44">
        <v>72455</v>
      </c>
      <c r="R298" s="44">
        <v>72455</v>
      </c>
      <c r="S298" s="44">
        <v>72455</v>
      </c>
      <c r="T298" s="44">
        <f t="shared" si="216"/>
        <v>0</v>
      </c>
      <c r="U298" s="44"/>
      <c r="V298" s="44"/>
      <c r="W298" s="44">
        <v>0</v>
      </c>
      <c r="X298" s="44">
        <f t="shared" si="217"/>
        <v>72455</v>
      </c>
      <c r="Y298" s="209">
        <f t="shared" si="211"/>
        <v>100</v>
      </c>
    </row>
    <row r="299" spans="1:25">
      <c r="A299" s="23" t="s">
        <v>10</v>
      </c>
      <c r="B299" s="23" t="s">
        <v>245</v>
      </c>
      <c r="C299" s="23" t="s">
        <v>130</v>
      </c>
      <c r="D299" s="23" t="s">
        <v>246</v>
      </c>
      <c r="E299" s="22">
        <v>6139</v>
      </c>
      <c r="F299" s="23" t="s">
        <v>252</v>
      </c>
      <c r="G299" s="128" t="s">
        <v>3346</v>
      </c>
      <c r="H299" s="32" t="s">
        <v>152</v>
      </c>
      <c r="I299" s="44">
        <f t="shared" si="212"/>
        <v>600</v>
      </c>
      <c r="J299" s="44">
        <v>600</v>
      </c>
      <c r="K299" s="44">
        <f t="shared" si="214"/>
        <v>0</v>
      </c>
      <c r="L299" s="44">
        <v>0</v>
      </c>
      <c r="M299" s="44">
        <v>0</v>
      </c>
      <c r="N299" s="44">
        <v>0</v>
      </c>
      <c r="O299" s="44">
        <v>0</v>
      </c>
      <c r="P299" s="44">
        <v>0</v>
      </c>
      <c r="Q299" s="44">
        <v>1585</v>
      </c>
      <c r="R299" s="44">
        <v>1585</v>
      </c>
      <c r="S299" s="44">
        <v>1585</v>
      </c>
      <c r="T299" s="44">
        <f t="shared" si="216"/>
        <v>0</v>
      </c>
      <c r="U299" s="44"/>
      <c r="V299" s="44">
        <v>0</v>
      </c>
      <c r="W299" s="44">
        <v>0</v>
      </c>
      <c r="X299" s="44">
        <f t="shared" si="217"/>
        <v>1585</v>
      </c>
      <c r="Y299" s="209">
        <f t="shared" si="211"/>
        <v>100</v>
      </c>
    </row>
    <row r="300" spans="1:25">
      <c r="A300" s="23" t="s">
        <v>10</v>
      </c>
      <c r="B300" s="23" t="s">
        <v>245</v>
      </c>
      <c r="C300" s="23" t="s">
        <v>130</v>
      </c>
      <c r="D300" s="23" t="s">
        <v>246</v>
      </c>
      <c r="E300" s="22">
        <v>6139</v>
      </c>
      <c r="F300" s="23" t="s">
        <v>253</v>
      </c>
      <c r="G300" s="128" t="s">
        <v>3346</v>
      </c>
      <c r="H300" s="32" t="s">
        <v>158</v>
      </c>
      <c r="I300" s="44">
        <f t="shared" si="212"/>
        <v>2800</v>
      </c>
      <c r="J300" s="44">
        <v>2800</v>
      </c>
      <c r="K300" s="44">
        <f t="shared" si="214"/>
        <v>0</v>
      </c>
      <c r="L300" s="44">
        <v>0</v>
      </c>
      <c r="M300" s="44">
        <v>0</v>
      </c>
      <c r="N300" s="44">
        <v>0</v>
      </c>
      <c r="O300" s="44">
        <v>0</v>
      </c>
      <c r="P300" s="44">
        <v>0</v>
      </c>
      <c r="Q300" s="44">
        <v>2800</v>
      </c>
      <c r="R300" s="44">
        <v>2800</v>
      </c>
      <c r="S300" s="44">
        <v>2250</v>
      </c>
      <c r="T300" s="44">
        <f t="shared" si="216"/>
        <v>550</v>
      </c>
      <c r="U300" s="44">
        <v>250</v>
      </c>
      <c r="V300" s="44">
        <v>300</v>
      </c>
      <c r="W300" s="44">
        <v>0</v>
      </c>
      <c r="X300" s="44">
        <f t="shared" si="217"/>
        <v>2800</v>
      </c>
      <c r="Y300" s="209">
        <f t="shared" si="211"/>
        <v>100</v>
      </c>
    </row>
    <row r="301" spans="1:25" ht="20.399999999999999">
      <c r="A301" s="20" t="s">
        <v>0</v>
      </c>
      <c r="B301" s="20" t="s">
        <v>0</v>
      </c>
      <c r="C301" s="20" t="s">
        <v>0</v>
      </c>
      <c r="D301" s="21" t="s">
        <v>0</v>
      </c>
      <c r="E301" s="21" t="s">
        <v>0</v>
      </c>
      <c r="F301" s="21" t="s">
        <v>0</v>
      </c>
      <c r="G301" s="150" t="s">
        <v>0</v>
      </c>
      <c r="H301" s="30" t="s">
        <v>42</v>
      </c>
      <c r="I301" s="31">
        <f t="shared" si="212"/>
        <v>100</v>
      </c>
      <c r="J301" s="31">
        <f t="shared" ref="J301:X302" si="225">SUM(J302)</f>
        <v>100</v>
      </c>
      <c r="K301" s="31">
        <f t="shared" si="214"/>
        <v>0</v>
      </c>
      <c r="L301" s="31">
        <f t="shared" si="225"/>
        <v>0</v>
      </c>
      <c r="M301" s="31">
        <f t="shared" si="225"/>
        <v>0</v>
      </c>
      <c r="N301" s="31">
        <f t="shared" si="225"/>
        <v>0</v>
      </c>
      <c r="O301" s="31">
        <f t="shared" si="225"/>
        <v>0</v>
      </c>
      <c r="P301" s="31">
        <f t="shared" si="225"/>
        <v>0</v>
      </c>
      <c r="Q301" s="31">
        <f t="shared" si="225"/>
        <v>1990</v>
      </c>
      <c r="R301" s="31">
        <f t="shared" si="225"/>
        <v>1990</v>
      </c>
      <c r="S301" s="31">
        <f t="shared" si="225"/>
        <v>1890</v>
      </c>
      <c r="T301" s="31">
        <f t="shared" si="225"/>
        <v>100</v>
      </c>
      <c r="U301" s="31">
        <f t="shared" si="225"/>
        <v>100</v>
      </c>
      <c r="V301" s="31">
        <f t="shared" si="225"/>
        <v>0</v>
      </c>
      <c r="W301" s="31">
        <f t="shared" si="225"/>
        <v>0</v>
      </c>
      <c r="X301" s="31">
        <f t="shared" si="225"/>
        <v>1990</v>
      </c>
      <c r="Y301" s="220">
        <f t="shared" si="211"/>
        <v>100</v>
      </c>
    </row>
    <row r="302" spans="1:25">
      <c r="A302" s="23" t="s">
        <v>10</v>
      </c>
      <c r="B302" s="23" t="s">
        <v>245</v>
      </c>
      <c r="C302" s="23" t="s">
        <v>130</v>
      </c>
      <c r="D302" s="23" t="s">
        <v>246</v>
      </c>
      <c r="E302" s="21" t="s">
        <v>159</v>
      </c>
      <c r="F302" s="21" t="s">
        <v>0</v>
      </c>
      <c r="G302" s="150" t="s">
        <v>0</v>
      </c>
      <c r="H302" s="21" t="s">
        <v>34</v>
      </c>
      <c r="I302" s="66">
        <f t="shared" si="212"/>
        <v>100</v>
      </c>
      <c r="J302" s="66">
        <f t="shared" si="225"/>
        <v>100</v>
      </c>
      <c r="K302" s="66">
        <f t="shared" si="214"/>
        <v>0</v>
      </c>
      <c r="L302" s="66">
        <f t="shared" si="225"/>
        <v>0</v>
      </c>
      <c r="M302" s="66">
        <f t="shared" si="225"/>
        <v>0</v>
      </c>
      <c r="N302" s="66">
        <f t="shared" si="225"/>
        <v>0</v>
      </c>
      <c r="O302" s="66">
        <f t="shared" si="225"/>
        <v>0</v>
      </c>
      <c r="P302" s="66">
        <f t="shared" si="225"/>
        <v>0</v>
      </c>
      <c r="Q302" s="66">
        <f t="shared" si="225"/>
        <v>1990</v>
      </c>
      <c r="R302" s="66">
        <f t="shared" si="225"/>
        <v>1990</v>
      </c>
      <c r="S302" s="66">
        <f t="shared" si="225"/>
        <v>1890</v>
      </c>
      <c r="T302" s="66">
        <f t="shared" si="225"/>
        <v>100</v>
      </c>
      <c r="U302" s="66">
        <f t="shared" si="225"/>
        <v>100</v>
      </c>
      <c r="V302" s="66">
        <f t="shared" si="225"/>
        <v>0</v>
      </c>
      <c r="W302" s="66">
        <f t="shared" si="225"/>
        <v>0</v>
      </c>
      <c r="X302" s="66">
        <f t="shared" si="225"/>
        <v>1990</v>
      </c>
      <c r="Y302" s="208">
        <f t="shared" si="211"/>
        <v>100</v>
      </c>
    </row>
    <row r="303" spans="1:25">
      <c r="A303" s="23" t="s">
        <v>10</v>
      </c>
      <c r="B303" s="23" t="s">
        <v>245</v>
      </c>
      <c r="C303" s="23" t="s">
        <v>130</v>
      </c>
      <c r="D303" s="23" t="s">
        <v>246</v>
      </c>
      <c r="E303" s="22">
        <v>6148</v>
      </c>
      <c r="F303" s="23"/>
      <c r="G303" s="128" t="s">
        <v>3346</v>
      </c>
      <c r="H303" s="32" t="s">
        <v>41</v>
      </c>
      <c r="I303" s="44">
        <f t="shared" si="212"/>
        <v>100</v>
      </c>
      <c r="J303" s="44">
        <v>100</v>
      </c>
      <c r="K303" s="44">
        <f t="shared" si="214"/>
        <v>0</v>
      </c>
      <c r="L303" s="44">
        <v>0</v>
      </c>
      <c r="M303" s="44">
        <v>0</v>
      </c>
      <c r="N303" s="44">
        <v>0</v>
      </c>
      <c r="O303" s="44">
        <v>0</v>
      </c>
      <c r="P303" s="44">
        <v>0</v>
      </c>
      <c r="Q303" s="44">
        <v>1990</v>
      </c>
      <c r="R303" s="44">
        <v>1990</v>
      </c>
      <c r="S303" s="44">
        <v>1890</v>
      </c>
      <c r="T303" s="44">
        <f t="shared" si="216"/>
        <v>100</v>
      </c>
      <c r="U303" s="44">
        <v>100</v>
      </c>
      <c r="V303" s="44"/>
      <c r="W303" s="44"/>
      <c r="X303" s="44">
        <f t="shared" si="217"/>
        <v>1990</v>
      </c>
      <c r="Y303" s="209">
        <f t="shared" si="211"/>
        <v>100</v>
      </c>
    </row>
    <row r="304" spans="1:25" ht="20.399999999999999">
      <c r="A304" s="20" t="s">
        <v>0</v>
      </c>
      <c r="B304" s="20" t="s">
        <v>0</v>
      </c>
      <c r="C304" s="20" t="s">
        <v>0</v>
      </c>
      <c r="D304" s="21" t="s">
        <v>0</v>
      </c>
      <c r="E304" s="21" t="s">
        <v>0</v>
      </c>
      <c r="F304" s="21" t="s">
        <v>0</v>
      </c>
      <c r="G304" s="150" t="s">
        <v>0</v>
      </c>
      <c r="H304" s="30" t="s">
        <v>60</v>
      </c>
      <c r="I304" s="31">
        <f t="shared" si="212"/>
        <v>10000</v>
      </c>
      <c r="J304" s="31">
        <f t="shared" ref="J304:X304" si="226">SUM(J305)</f>
        <v>10000</v>
      </c>
      <c r="K304" s="31">
        <f t="shared" si="214"/>
        <v>0</v>
      </c>
      <c r="L304" s="31">
        <f t="shared" si="226"/>
        <v>0</v>
      </c>
      <c r="M304" s="31">
        <f t="shared" si="226"/>
        <v>0</v>
      </c>
      <c r="N304" s="31">
        <f t="shared" si="226"/>
        <v>0</v>
      </c>
      <c r="O304" s="31">
        <f t="shared" si="226"/>
        <v>0</v>
      </c>
      <c r="P304" s="31">
        <f t="shared" si="226"/>
        <v>0</v>
      </c>
      <c r="Q304" s="31">
        <f t="shared" si="226"/>
        <v>8300</v>
      </c>
      <c r="R304" s="31">
        <f t="shared" si="226"/>
        <v>8300</v>
      </c>
      <c r="S304" s="31">
        <f t="shared" si="226"/>
        <v>8300</v>
      </c>
      <c r="T304" s="31">
        <f t="shared" si="226"/>
        <v>0</v>
      </c>
      <c r="U304" s="31">
        <f t="shared" si="226"/>
        <v>0</v>
      </c>
      <c r="V304" s="31">
        <f t="shared" si="226"/>
        <v>0</v>
      </c>
      <c r="W304" s="31">
        <f t="shared" si="226"/>
        <v>0</v>
      </c>
      <c r="X304" s="31">
        <f t="shared" si="226"/>
        <v>8300</v>
      </c>
      <c r="Y304" s="220">
        <f t="shared" si="211"/>
        <v>100</v>
      </c>
    </row>
    <row r="305" spans="1:25">
      <c r="A305" s="23" t="s">
        <v>10</v>
      </c>
      <c r="B305" s="23" t="s">
        <v>245</v>
      </c>
      <c r="C305" s="23" t="s">
        <v>130</v>
      </c>
      <c r="D305" s="23" t="s">
        <v>246</v>
      </c>
      <c r="E305" s="21" t="s">
        <v>166</v>
      </c>
      <c r="F305" s="21" t="s">
        <v>0</v>
      </c>
      <c r="G305" s="150" t="s">
        <v>0</v>
      </c>
      <c r="H305" s="21" t="s">
        <v>53</v>
      </c>
      <c r="I305" s="66">
        <f t="shared" si="212"/>
        <v>10000</v>
      </c>
      <c r="J305" s="66">
        <f t="shared" ref="J305:P305" si="227">SUM(J306:J307)</f>
        <v>10000</v>
      </c>
      <c r="K305" s="66">
        <f t="shared" si="214"/>
        <v>0</v>
      </c>
      <c r="L305" s="66">
        <f t="shared" si="227"/>
        <v>0</v>
      </c>
      <c r="M305" s="66">
        <f t="shared" si="227"/>
        <v>0</v>
      </c>
      <c r="N305" s="66">
        <f t="shared" si="227"/>
        <v>0</v>
      </c>
      <c r="O305" s="66">
        <f t="shared" si="227"/>
        <v>0</v>
      </c>
      <c r="P305" s="66">
        <f t="shared" si="227"/>
        <v>0</v>
      </c>
      <c r="Q305" s="66">
        <f>SUM(Q306:Q307)</f>
        <v>8300</v>
      </c>
      <c r="R305" s="66">
        <f>SUM(R306:R307)</f>
        <v>8300</v>
      </c>
      <c r="S305" s="66">
        <f>SUM(S306:S307)</f>
        <v>8300</v>
      </c>
      <c r="T305" s="66">
        <f t="shared" ref="T305:X305" si="228">SUM(T306:T307)</f>
        <v>0</v>
      </c>
      <c r="U305" s="66">
        <f t="shared" si="228"/>
        <v>0</v>
      </c>
      <c r="V305" s="66">
        <f t="shared" si="228"/>
        <v>0</v>
      </c>
      <c r="W305" s="66">
        <f t="shared" si="228"/>
        <v>0</v>
      </c>
      <c r="X305" s="66">
        <f t="shared" si="228"/>
        <v>8300</v>
      </c>
      <c r="Y305" s="208">
        <f t="shared" si="211"/>
        <v>100</v>
      </c>
    </row>
    <row r="306" spans="1:25">
      <c r="A306" s="23" t="s">
        <v>10</v>
      </c>
      <c r="B306" s="23" t="s">
        <v>245</v>
      </c>
      <c r="C306" s="23" t="s">
        <v>130</v>
      </c>
      <c r="D306" s="23" t="s">
        <v>246</v>
      </c>
      <c r="E306" s="22">
        <v>8213</v>
      </c>
      <c r="F306" s="23"/>
      <c r="G306" s="128" t="s">
        <v>3346</v>
      </c>
      <c r="H306" s="32" t="s">
        <v>56</v>
      </c>
      <c r="I306" s="44">
        <f t="shared" si="212"/>
        <v>5000</v>
      </c>
      <c r="J306" s="44">
        <v>5000</v>
      </c>
      <c r="K306" s="44">
        <f t="shared" si="214"/>
        <v>0</v>
      </c>
      <c r="L306" s="44">
        <v>0</v>
      </c>
      <c r="M306" s="44">
        <v>0</v>
      </c>
      <c r="N306" s="44">
        <v>0</v>
      </c>
      <c r="O306" s="44">
        <v>0</v>
      </c>
      <c r="P306" s="44">
        <v>0</v>
      </c>
      <c r="Q306" s="44">
        <v>5000</v>
      </c>
      <c r="R306" s="44">
        <v>5000</v>
      </c>
      <c r="S306" s="44">
        <v>5000</v>
      </c>
      <c r="T306" s="44">
        <f t="shared" si="216"/>
        <v>0</v>
      </c>
      <c r="U306" s="44"/>
      <c r="V306" s="44"/>
      <c r="W306" s="44"/>
      <c r="X306" s="44">
        <f t="shared" si="217"/>
        <v>5000</v>
      </c>
      <c r="Y306" s="209">
        <f t="shared" si="211"/>
        <v>100</v>
      </c>
    </row>
    <row r="307" spans="1:25">
      <c r="A307" s="23" t="s">
        <v>10</v>
      </c>
      <c r="B307" s="23" t="s">
        <v>245</v>
      </c>
      <c r="C307" s="23" t="s">
        <v>130</v>
      </c>
      <c r="D307" s="23" t="s">
        <v>246</v>
      </c>
      <c r="E307" s="22">
        <v>8215</v>
      </c>
      <c r="F307" s="23"/>
      <c r="G307" s="128" t="s">
        <v>3346</v>
      </c>
      <c r="H307" s="32" t="s">
        <v>58</v>
      </c>
      <c r="I307" s="44">
        <f t="shared" si="212"/>
        <v>5000</v>
      </c>
      <c r="J307" s="44">
        <v>5000</v>
      </c>
      <c r="K307" s="44">
        <f t="shared" si="214"/>
        <v>0</v>
      </c>
      <c r="L307" s="44">
        <v>0</v>
      </c>
      <c r="M307" s="44">
        <v>0</v>
      </c>
      <c r="N307" s="44">
        <v>0</v>
      </c>
      <c r="O307" s="44">
        <v>0</v>
      </c>
      <c r="P307" s="44">
        <v>0</v>
      </c>
      <c r="Q307" s="44">
        <v>3300</v>
      </c>
      <c r="R307" s="44">
        <v>3300</v>
      </c>
      <c r="S307" s="44">
        <v>3300</v>
      </c>
      <c r="T307" s="44">
        <f t="shared" si="216"/>
        <v>0</v>
      </c>
      <c r="U307" s="44"/>
      <c r="V307" s="44"/>
      <c r="W307" s="44"/>
      <c r="X307" s="44">
        <f t="shared" si="217"/>
        <v>3300</v>
      </c>
      <c r="Y307" s="209">
        <f t="shared" si="211"/>
        <v>100</v>
      </c>
    </row>
    <row r="308" spans="1:25" ht="20.399999999999999">
      <c r="A308" s="32" t="s">
        <v>0</v>
      </c>
      <c r="B308" s="32" t="s">
        <v>0</v>
      </c>
      <c r="C308" s="32" t="s">
        <v>0</v>
      </c>
      <c r="D308" s="32" t="s">
        <v>0</v>
      </c>
      <c r="E308" s="32" t="s">
        <v>0</v>
      </c>
      <c r="F308" s="32" t="s">
        <v>0</v>
      </c>
      <c r="G308" s="154" t="s">
        <v>0</v>
      </c>
      <c r="H308" s="30" t="s">
        <v>256</v>
      </c>
      <c r="I308" s="31">
        <f t="shared" si="212"/>
        <v>686000</v>
      </c>
      <c r="J308" s="31">
        <f t="shared" ref="J308:P308" si="229">SUM(J285,J301,J304)</f>
        <v>686000</v>
      </c>
      <c r="K308" s="31">
        <f t="shared" si="214"/>
        <v>0</v>
      </c>
      <c r="L308" s="31">
        <f t="shared" si="229"/>
        <v>0</v>
      </c>
      <c r="M308" s="31">
        <f t="shared" si="229"/>
        <v>0</v>
      </c>
      <c r="N308" s="31">
        <f t="shared" si="229"/>
        <v>0</v>
      </c>
      <c r="O308" s="31">
        <f t="shared" si="229"/>
        <v>0</v>
      </c>
      <c r="P308" s="31">
        <f t="shared" si="229"/>
        <v>0</v>
      </c>
      <c r="Q308" s="31">
        <f>SUM(Q285,Q301,Q304)</f>
        <v>710593</v>
      </c>
      <c r="R308" s="31">
        <f>SUM(R285,R301,R304)</f>
        <v>710593</v>
      </c>
      <c r="S308" s="31">
        <f>SUM(S285,S301,S304)</f>
        <v>574679</v>
      </c>
      <c r="T308" s="31">
        <f t="shared" ref="T308:X308" si="230">SUM(T285,T301,T304)</f>
        <v>132854</v>
      </c>
      <c r="U308" s="31">
        <f t="shared" si="230"/>
        <v>56300</v>
      </c>
      <c r="V308" s="31">
        <f t="shared" si="230"/>
        <v>54012</v>
      </c>
      <c r="W308" s="31">
        <f t="shared" si="230"/>
        <v>22542</v>
      </c>
      <c r="X308" s="31">
        <f t="shared" si="230"/>
        <v>707533</v>
      </c>
      <c r="Y308" s="220">
        <f t="shared" si="211"/>
        <v>99.569373748404502</v>
      </c>
    </row>
    <row r="309" spans="1:25" ht="15" thickBot="1">
      <c r="A309" s="32" t="s">
        <v>0</v>
      </c>
      <c r="B309" s="32" t="s">
        <v>0</v>
      </c>
      <c r="C309" s="32" t="s">
        <v>0</v>
      </c>
      <c r="D309" s="32" t="s">
        <v>0</v>
      </c>
      <c r="E309" s="32" t="s">
        <v>0</v>
      </c>
      <c r="F309" s="32" t="s">
        <v>0</v>
      </c>
      <c r="G309" s="154" t="s">
        <v>0</v>
      </c>
      <c r="H309" s="21" t="s">
        <v>170</v>
      </c>
      <c r="I309" s="66">
        <f t="shared" si="212"/>
        <v>20</v>
      </c>
      <c r="J309" s="66">
        <v>20</v>
      </c>
      <c r="K309" s="66">
        <f t="shared" si="214"/>
        <v>0</v>
      </c>
      <c r="L309" s="66"/>
      <c r="M309" s="66"/>
      <c r="N309" s="66"/>
      <c r="O309" s="66" t="s">
        <v>0</v>
      </c>
      <c r="P309" s="66" t="s">
        <v>0</v>
      </c>
      <c r="Q309" s="66">
        <v>0</v>
      </c>
      <c r="R309" s="66"/>
      <c r="S309" s="66"/>
      <c r="T309" s="66"/>
      <c r="U309" s="66"/>
      <c r="V309" s="66"/>
      <c r="W309" s="66"/>
      <c r="X309" s="66"/>
      <c r="Y309" s="208">
        <v>0</v>
      </c>
    </row>
    <row r="310" spans="1:25" ht="41.4" thickBot="1">
      <c r="A310" s="252" t="s">
        <v>0</v>
      </c>
      <c r="B310" s="252" t="s">
        <v>0</v>
      </c>
      <c r="C310" s="252" t="s">
        <v>0</v>
      </c>
      <c r="D310" s="252" t="s">
        <v>0</v>
      </c>
      <c r="E310" s="252" t="s">
        <v>0</v>
      </c>
      <c r="F310" s="252" t="s">
        <v>0</v>
      </c>
      <c r="G310" s="258" t="s">
        <v>0</v>
      </c>
      <c r="H310" s="24" t="s">
        <v>72</v>
      </c>
      <c r="I310" s="1" t="s">
        <v>3093</v>
      </c>
      <c r="J310" s="1" t="s">
        <v>3130</v>
      </c>
      <c r="K310" s="1" t="s">
        <v>3</v>
      </c>
      <c r="L310" s="1" t="s">
        <v>4</v>
      </c>
      <c r="M310" s="1" t="s">
        <v>5</v>
      </c>
      <c r="N310" s="1" t="s">
        <v>6</v>
      </c>
      <c r="O310" s="1" t="s">
        <v>7</v>
      </c>
      <c r="P310" s="1" t="s">
        <v>8</v>
      </c>
      <c r="Q310" s="1" t="s">
        <v>3344</v>
      </c>
      <c r="R310" s="1" t="s">
        <v>3427</v>
      </c>
      <c r="S310" s="1" t="s">
        <v>3447</v>
      </c>
      <c r="T310" s="1" t="s">
        <v>3448</v>
      </c>
      <c r="U310" s="1" t="s">
        <v>3452</v>
      </c>
      <c r="V310" s="1" t="s">
        <v>3449</v>
      </c>
      <c r="W310" s="1" t="s">
        <v>3450</v>
      </c>
      <c r="X310" s="1" t="s">
        <v>3451</v>
      </c>
      <c r="Y310" s="216" t="s">
        <v>3385</v>
      </c>
    </row>
    <row r="311" spans="1:25">
      <c r="A311" s="253"/>
      <c r="B311" s="253"/>
      <c r="C311" s="253"/>
      <c r="D311" s="253"/>
      <c r="E311" s="253"/>
      <c r="F311" s="253"/>
      <c r="G311" s="259"/>
      <c r="H311" s="33" t="s">
        <v>0</v>
      </c>
      <c r="I311" s="45">
        <v>1</v>
      </c>
      <c r="J311" s="45">
        <v>3</v>
      </c>
      <c r="K311" s="45" t="s">
        <v>9</v>
      </c>
      <c r="L311" s="45">
        <v>5</v>
      </c>
      <c r="M311" s="45">
        <v>6</v>
      </c>
      <c r="N311" s="45">
        <v>7</v>
      </c>
      <c r="O311" s="45">
        <v>8</v>
      </c>
      <c r="P311" s="45">
        <v>9</v>
      </c>
      <c r="Q311" s="45">
        <v>1</v>
      </c>
      <c r="R311" s="45">
        <v>2</v>
      </c>
      <c r="S311" s="45">
        <v>3</v>
      </c>
      <c r="T311" s="45" t="s">
        <v>3453</v>
      </c>
      <c r="U311" s="45">
        <v>5</v>
      </c>
      <c r="V311" s="45">
        <v>6</v>
      </c>
      <c r="W311" s="45">
        <v>7</v>
      </c>
      <c r="X311" s="45" t="s">
        <v>3454</v>
      </c>
      <c r="Y311" s="276">
        <v>9</v>
      </c>
    </row>
    <row r="312" spans="1:25">
      <c r="A312" s="253"/>
      <c r="B312" s="253"/>
      <c r="C312" s="253"/>
      <c r="D312" s="253"/>
      <c r="E312" s="253"/>
      <c r="F312" s="253"/>
      <c r="G312" s="259"/>
      <c r="H312" s="34" t="s">
        <v>74</v>
      </c>
      <c r="I312" s="35">
        <f t="shared" si="212"/>
        <v>686000</v>
      </c>
      <c r="J312" s="35">
        <f t="shared" ref="J312:P312" si="231">SUM(J308)</f>
        <v>686000</v>
      </c>
      <c r="K312" s="35">
        <f t="shared" si="214"/>
        <v>0</v>
      </c>
      <c r="L312" s="35">
        <f t="shared" si="231"/>
        <v>0</v>
      </c>
      <c r="M312" s="35">
        <f t="shared" si="231"/>
        <v>0</v>
      </c>
      <c r="N312" s="35">
        <f t="shared" si="231"/>
        <v>0</v>
      </c>
      <c r="O312" s="35">
        <f t="shared" si="231"/>
        <v>0</v>
      </c>
      <c r="P312" s="35">
        <f t="shared" si="231"/>
        <v>0</v>
      </c>
      <c r="Q312" s="35">
        <f>SUM(Q308)</f>
        <v>710593</v>
      </c>
      <c r="R312" s="35">
        <f>SUM(R308)</f>
        <v>710593</v>
      </c>
      <c r="S312" s="35">
        <f>SUM(S308)</f>
        <v>574679</v>
      </c>
      <c r="T312" s="35">
        <f t="shared" ref="T312:X312" si="232">SUM(T308)</f>
        <v>132854</v>
      </c>
      <c r="U312" s="35">
        <f t="shared" si="232"/>
        <v>56300</v>
      </c>
      <c r="V312" s="35">
        <f t="shared" si="232"/>
        <v>54012</v>
      </c>
      <c r="W312" s="35">
        <f t="shared" si="232"/>
        <v>22542</v>
      </c>
      <c r="X312" s="35">
        <f t="shared" si="232"/>
        <v>707533</v>
      </c>
      <c r="Y312" s="218">
        <f t="shared" ref="Y312:Y313" si="233">IF(R312=0,0,(X312/R312)*100)</f>
        <v>99.569373748404502</v>
      </c>
    </row>
    <row r="313" spans="1:25">
      <c r="A313" s="253"/>
      <c r="B313" s="253"/>
      <c r="C313" s="253"/>
      <c r="D313" s="253"/>
      <c r="E313" s="253"/>
      <c r="F313" s="253"/>
      <c r="G313" s="259"/>
      <c r="H313" s="36" t="s">
        <v>69</v>
      </c>
      <c r="I313" s="35">
        <f t="shared" si="212"/>
        <v>686000</v>
      </c>
      <c r="J313" s="35">
        <f t="shared" ref="J313:P313" si="234">SUM(J312)</f>
        <v>686000</v>
      </c>
      <c r="K313" s="35">
        <f t="shared" si="214"/>
        <v>0</v>
      </c>
      <c r="L313" s="35">
        <f t="shared" si="234"/>
        <v>0</v>
      </c>
      <c r="M313" s="35">
        <f t="shared" si="234"/>
        <v>0</v>
      </c>
      <c r="N313" s="35">
        <f t="shared" si="234"/>
        <v>0</v>
      </c>
      <c r="O313" s="35">
        <f t="shared" si="234"/>
        <v>0</v>
      </c>
      <c r="P313" s="35">
        <f t="shared" si="234"/>
        <v>0</v>
      </c>
      <c r="Q313" s="35">
        <f>SUM(Q312)</f>
        <v>710593</v>
      </c>
      <c r="R313" s="35">
        <f>SUM(R312)</f>
        <v>710593</v>
      </c>
      <c r="S313" s="35">
        <f>SUM(S312)</f>
        <v>574679</v>
      </c>
      <c r="T313" s="35">
        <f t="shared" ref="T313:X313" si="235">SUM(T312)</f>
        <v>132854</v>
      </c>
      <c r="U313" s="35">
        <f t="shared" si="235"/>
        <v>56300</v>
      </c>
      <c r="V313" s="35">
        <f t="shared" si="235"/>
        <v>54012</v>
      </c>
      <c r="W313" s="35">
        <f t="shared" si="235"/>
        <v>22542</v>
      </c>
      <c r="X313" s="35">
        <f t="shared" si="235"/>
        <v>707533</v>
      </c>
      <c r="Y313" s="218">
        <f t="shared" si="233"/>
        <v>99.569373748404502</v>
      </c>
    </row>
    <row r="314" spans="1:25">
      <c r="A314" s="254"/>
      <c r="B314" s="254"/>
      <c r="C314" s="254"/>
      <c r="D314" s="254"/>
      <c r="E314" s="254"/>
      <c r="F314" s="254"/>
      <c r="G314" s="260"/>
    </row>
    <row r="315" spans="1:25">
      <c r="A315" s="32" t="s">
        <v>0</v>
      </c>
      <c r="B315" s="32" t="s">
        <v>0</v>
      </c>
      <c r="C315" s="32" t="s">
        <v>0</v>
      </c>
      <c r="D315" s="32" t="s">
        <v>0</v>
      </c>
      <c r="E315" s="32" t="s">
        <v>0</v>
      </c>
      <c r="F315" s="32" t="s">
        <v>0</v>
      </c>
      <c r="G315" s="154" t="s">
        <v>0</v>
      </c>
      <c r="H315" s="37" t="s">
        <v>0</v>
      </c>
      <c r="I315" s="37"/>
      <c r="J315" s="37"/>
      <c r="K315" s="37"/>
      <c r="L315" s="37" t="s">
        <v>0</v>
      </c>
      <c r="M315" s="37" t="s">
        <v>0</v>
      </c>
      <c r="N315" s="37" t="s">
        <v>0</v>
      </c>
      <c r="O315" s="37" t="s">
        <v>0</v>
      </c>
      <c r="P315" s="37" t="s">
        <v>0</v>
      </c>
      <c r="Q315" s="37"/>
      <c r="R315" s="37"/>
      <c r="S315" s="37"/>
      <c r="T315" s="37" t="s">
        <v>0</v>
      </c>
      <c r="U315" s="37" t="s">
        <v>0</v>
      </c>
      <c r="V315" s="37" t="s">
        <v>0</v>
      </c>
      <c r="W315" s="37" t="s">
        <v>0</v>
      </c>
      <c r="X315" s="37" t="s">
        <v>0</v>
      </c>
      <c r="Y315" s="219"/>
    </row>
    <row r="316" spans="1:25">
      <c r="A316" s="32" t="s">
        <v>0</v>
      </c>
      <c r="B316" s="32" t="s">
        <v>0</v>
      </c>
      <c r="C316" s="32" t="s">
        <v>0</v>
      </c>
      <c r="D316" s="32" t="s">
        <v>0</v>
      </c>
      <c r="E316" s="32" t="s">
        <v>0</v>
      </c>
      <c r="F316" s="32" t="s">
        <v>0</v>
      </c>
      <c r="G316" s="154" t="s">
        <v>0</v>
      </c>
      <c r="H316" s="30" t="s">
        <v>257</v>
      </c>
      <c r="I316" s="31">
        <f t="shared" si="212"/>
        <v>686000</v>
      </c>
      <c r="J316" s="31">
        <f t="shared" ref="J316:P316" si="236">SUM(J308)</f>
        <v>686000</v>
      </c>
      <c r="K316" s="31">
        <f t="shared" si="214"/>
        <v>0</v>
      </c>
      <c r="L316" s="31">
        <f t="shared" si="236"/>
        <v>0</v>
      </c>
      <c r="M316" s="31">
        <f t="shared" si="236"/>
        <v>0</v>
      </c>
      <c r="N316" s="31">
        <f t="shared" si="236"/>
        <v>0</v>
      </c>
      <c r="O316" s="31">
        <f t="shared" si="236"/>
        <v>0</v>
      </c>
      <c r="P316" s="31">
        <f t="shared" si="236"/>
        <v>0</v>
      </c>
      <c r="Q316" s="31">
        <f>SUM(Q308)</f>
        <v>710593</v>
      </c>
      <c r="R316" s="31">
        <f>SUM(R308)</f>
        <v>710593</v>
      </c>
      <c r="S316" s="31">
        <f>SUM(S308)</f>
        <v>574679</v>
      </c>
      <c r="T316" s="31">
        <f t="shared" ref="T316:X316" si="237">SUM(T308)</f>
        <v>132854</v>
      </c>
      <c r="U316" s="31">
        <f t="shared" si="237"/>
        <v>56300</v>
      </c>
      <c r="V316" s="31">
        <f t="shared" si="237"/>
        <v>54012</v>
      </c>
      <c r="W316" s="31">
        <f t="shared" si="237"/>
        <v>22542</v>
      </c>
      <c r="X316" s="31">
        <f t="shared" si="237"/>
        <v>707533</v>
      </c>
      <c r="Y316" s="220">
        <f>IF(R316=0,0,(X316/R316)*100)</f>
        <v>99.569373748404502</v>
      </c>
    </row>
    <row r="317" spans="1:25">
      <c r="A317" s="32" t="s">
        <v>0</v>
      </c>
      <c r="B317" s="32" t="s">
        <v>0</v>
      </c>
      <c r="C317" s="32" t="s">
        <v>0</v>
      </c>
      <c r="D317" s="32" t="s">
        <v>0</v>
      </c>
      <c r="E317" s="32" t="s">
        <v>0</v>
      </c>
      <c r="F317" s="32" t="s">
        <v>0</v>
      </c>
      <c r="G317" s="154" t="s">
        <v>0</v>
      </c>
      <c r="H317" s="21" t="s">
        <v>170</v>
      </c>
      <c r="I317" s="66">
        <f t="shared" si="212"/>
        <v>20</v>
      </c>
      <c r="J317" s="66">
        <f t="shared" ref="J317:P317" si="238">J309</f>
        <v>20</v>
      </c>
      <c r="K317" s="66">
        <f t="shared" si="214"/>
        <v>0</v>
      </c>
      <c r="L317" s="66"/>
      <c r="M317" s="66"/>
      <c r="N317" s="66"/>
      <c r="O317" s="66" t="str">
        <f t="shared" si="238"/>
        <v/>
      </c>
      <c r="P317" s="66" t="str">
        <f t="shared" si="238"/>
        <v/>
      </c>
      <c r="Q317" s="66">
        <f>Q309</f>
        <v>0</v>
      </c>
      <c r="R317" s="66">
        <f>R309</f>
        <v>0</v>
      </c>
      <c r="S317" s="66">
        <f>S309</f>
        <v>0</v>
      </c>
      <c r="T317" s="66">
        <f t="shared" ref="T317:X317" si="239">T309</f>
        <v>0</v>
      </c>
      <c r="U317" s="66">
        <f t="shared" si="239"/>
        <v>0</v>
      </c>
      <c r="V317" s="66">
        <f t="shared" si="239"/>
        <v>0</v>
      </c>
      <c r="W317" s="66">
        <f t="shared" si="239"/>
        <v>0</v>
      </c>
      <c r="X317" s="66">
        <f t="shared" si="239"/>
        <v>0</v>
      </c>
      <c r="Y317" s="208">
        <v>0</v>
      </c>
    </row>
    <row r="318" spans="1:25">
      <c r="A318" s="32" t="s">
        <v>0</v>
      </c>
      <c r="B318" s="32" t="s">
        <v>0</v>
      </c>
      <c r="C318" s="32" t="s">
        <v>0</v>
      </c>
      <c r="D318" s="32" t="s">
        <v>0</v>
      </c>
      <c r="E318" s="32" t="s">
        <v>0</v>
      </c>
      <c r="F318" s="32" t="s">
        <v>0</v>
      </c>
      <c r="G318" s="154"/>
      <c r="H318" s="38" t="s">
        <v>0</v>
      </c>
      <c r="I318" s="39"/>
      <c r="J318" s="39"/>
      <c r="K318" s="39"/>
      <c r="L318" s="39" t="s">
        <v>0</v>
      </c>
      <c r="M318" s="39" t="s">
        <v>0</v>
      </c>
      <c r="N318" s="39" t="s">
        <v>0</v>
      </c>
      <c r="O318" s="39" t="s">
        <v>0</v>
      </c>
      <c r="P318" s="39" t="s">
        <v>0</v>
      </c>
      <c r="Q318" s="39"/>
      <c r="R318" s="39"/>
      <c r="S318" s="39"/>
      <c r="T318" s="39" t="s">
        <v>0</v>
      </c>
      <c r="U318" s="39" t="s">
        <v>0</v>
      </c>
      <c r="V318" s="39" t="s">
        <v>0</v>
      </c>
      <c r="W318" s="39" t="s">
        <v>0</v>
      </c>
      <c r="X318" s="39" t="s">
        <v>0</v>
      </c>
      <c r="Y318" s="221"/>
    </row>
    <row r="319" spans="1:25" ht="15" thickBot="1">
      <c r="A319" s="20" t="s">
        <v>10</v>
      </c>
      <c r="B319" s="20" t="s">
        <v>258</v>
      </c>
      <c r="C319" s="23" t="s">
        <v>0</v>
      </c>
      <c r="D319" s="23" t="s">
        <v>0</v>
      </c>
      <c r="E319" s="21" t="s">
        <v>0</v>
      </c>
      <c r="F319" s="21" t="s">
        <v>0</v>
      </c>
      <c r="G319" s="150" t="s">
        <v>0</v>
      </c>
      <c r="H319" s="21" t="s">
        <v>0</v>
      </c>
      <c r="I319" s="22"/>
      <c r="J319" s="22"/>
      <c r="K319" s="22"/>
      <c r="L319" s="22" t="s">
        <v>0</v>
      </c>
      <c r="M319" s="22" t="s">
        <v>0</v>
      </c>
      <c r="N319" s="22" t="s">
        <v>0</v>
      </c>
      <c r="O319" s="22" t="s">
        <v>0</v>
      </c>
      <c r="P319" s="22" t="s">
        <v>0</v>
      </c>
      <c r="Q319" s="22"/>
      <c r="R319" s="22"/>
      <c r="S319" s="22"/>
      <c r="T319" s="22" t="s">
        <v>0</v>
      </c>
      <c r="U319" s="22" t="s">
        <v>0</v>
      </c>
      <c r="V319" s="22" t="s">
        <v>0</v>
      </c>
      <c r="W319" s="22" t="s">
        <v>0</v>
      </c>
      <c r="X319" s="22" t="s">
        <v>0</v>
      </c>
      <c r="Y319" s="209"/>
    </row>
    <row r="320" spans="1:25" ht="41.4" thickBot="1">
      <c r="A320" s="24" t="s">
        <v>123</v>
      </c>
      <c r="B320" s="24" t="s">
        <v>124</v>
      </c>
      <c r="C320" s="24" t="s">
        <v>125</v>
      </c>
      <c r="D320" s="25" t="s">
        <v>0</v>
      </c>
      <c r="E320" s="24" t="s">
        <v>126</v>
      </c>
      <c r="F320" s="24" t="s">
        <v>127</v>
      </c>
      <c r="G320" s="151" t="s">
        <v>128</v>
      </c>
      <c r="H320" s="24" t="s">
        <v>1</v>
      </c>
      <c r="I320" s="1" t="s">
        <v>3093</v>
      </c>
      <c r="J320" s="1" t="s">
        <v>3130</v>
      </c>
      <c r="K320" s="1" t="s">
        <v>3</v>
      </c>
      <c r="L320" s="1" t="s">
        <v>4</v>
      </c>
      <c r="M320" s="1" t="s">
        <v>5</v>
      </c>
      <c r="N320" s="1" t="s">
        <v>6</v>
      </c>
      <c r="O320" s="1" t="s">
        <v>7</v>
      </c>
      <c r="P320" s="1" t="s">
        <v>8</v>
      </c>
      <c r="Q320" s="1" t="s">
        <v>3344</v>
      </c>
      <c r="R320" s="1" t="s">
        <v>3427</v>
      </c>
      <c r="S320" s="1" t="s">
        <v>3447</v>
      </c>
      <c r="T320" s="1" t="s">
        <v>3448</v>
      </c>
      <c r="U320" s="1" t="s">
        <v>3452</v>
      </c>
      <c r="V320" s="1" t="s">
        <v>3449</v>
      </c>
      <c r="W320" s="1" t="s">
        <v>3450</v>
      </c>
      <c r="X320" s="1" t="s">
        <v>3451</v>
      </c>
      <c r="Y320" s="216" t="s">
        <v>3385</v>
      </c>
    </row>
    <row r="321" spans="1:25">
      <c r="A321" s="26" t="s">
        <v>0</v>
      </c>
      <c r="B321" s="26" t="s">
        <v>0</v>
      </c>
      <c r="C321" s="26" t="s">
        <v>0</v>
      </c>
      <c r="D321" s="27" t="s">
        <v>0</v>
      </c>
      <c r="E321" s="27" t="s">
        <v>0</v>
      </c>
      <c r="F321" s="28" t="s">
        <v>0</v>
      </c>
      <c r="G321" s="152" t="s">
        <v>0</v>
      </c>
      <c r="H321" s="29" t="s">
        <v>0</v>
      </c>
      <c r="I321" s="45">
        <v>1</v>
      </c>
      <c r="J321" s="45">
        <v>3</v>
      </c>
      <c r="K321" s="45" t="s">
        <v>9</v>
      </c>
      <c r="L321" s="45">
        <v>5</v>
      </c>
      <c r="M321" s="45">
        <v>6</v>
      </c>
      <c r="N321" s="45">
        <v>7</v>
      </c>
      <c r="O321" s="45">
        <v>8</v>
      </c>
      <c r="P321" s="45">
        <v>9</v>
      </c>
      <c r="Q321" s="45">
        <v>1</v>
      </c>
      <c r="R321" s="45">
        <v>2</v>
      </c>
      <c r="S321" s="45">
        <v>3</v>
      </c>
      <c r="T321" s="45" t="s">
        <v>3453</v>
      </c>
      <c r="U321" s="45">
        <v>5</v>
      </c>
      <c r="V321" s="45">
        <v>6</v>
      </c>
      <c r="W321" s="45">
        <v>7</v>
      </c>
      <c r="X321" s="45" t="s">
        <v>3454</v>
      </c>
      <c r="Y321" s="276">
        <v>9</v>
      </c>
    </row>
    <row r="322" spans="1:25" s="113" customFormat="1">
      <c r="A322" s="133" t="s">
        <v>10</v>
      </c>
      <c r="B322" s="133" t="s">
        <v>258</v>
      </c>
      <c r="C322" s="109" t="s">
        <v>130</v>
      </c>
      <c r="D322" s="109" t="s">
        <v>259</v>
      </c>
      <c r="E322" s="98" t="s">
        <v>0</v>
      </c>
      <c r="F322" s="98" t="s">
        <v>0</v>
      </c>
      <c r="G322" s="153" t="s">
        <v>0</v>
      </c>
      <c r="H322" s="98" t="s">
        <v>260</v>
      </c>
      <c r="I322" s="110"/>
      <c r="J322" s="110"/>
      <c r="K322" s="110"/>
      <c r="L322" s="110" t="s">
        <v>0</v>
      </c>
      <c r="M322" s="110" t="s">
        <v>0</v>
      </c>
      <c r="N322" s="110" t="s">
        <v>0</v>
      </c>
      <c r="O322" s="110" t="s">
        <v>0</v>
      </c>
      <c r="P322" s="110" t="s">
        <v>0</v>
      </c>
      <c r="Q322" s="110"/>
      <c r="R322" s="110"/>
      <c r="S322" s="110"/>
      <c r="T322" s="110" t="s">
        <v>0</v>
      </c>
      <c r="U322" s="110" t="s">
        <v>0</v>
      </c>
      <c r="V322" s="110" t="s">
        <v>0</v>
      </c>
      <c r="W322" s="110" t="s">
        <v>0</v>
      </c>
      <c r="X322" s="110" t="s">
        <v>0</v>
      </c>
      <c r="Y322" s="217"/>
    </row>
    <row r="323" spans="1:25" ht="20.399999999999999">
      <c r="A323" s="20" t="s">
        <v>0</v>
      </c>
      <c r="B323" s="20" t="s">
        <v>0</v>
      </c>
      <c r="C323" s="20" t="s">
        <v>0</v>
      </c>
      <c r="D323" s="21" t="s">
        <v>0</v>
      </c>
      <c r="E323" s="21" t="s">
        <v>0</v>
      </c>
      <c r="F323" s="21" t="s">
        <v>0</v>
      </c>
      <c r="G323" s="150" t="s">
        <v>0</v>
      </c>
      <c r="H323" s="30" t="s">
        <v>33</v>
      </c>
      <c r="I323" s="31">
        <f t="shared" si="212"/>
        <v>6513468</v>
      </c>
      <c r="J323" s="31">
        <f t="shared" ref="J323:P323" si="240">SUM(J324,J332,J334)</f>
        <v>6513468</v>
      </c>
      <c r="K323" s="31">
        <f t="shared" si="214"/>
        <v>0</v>
      </c>
      <c r="L323" s="31">
        <f t="shared" si="240"/>
        <v>0</v>
      </c>
      <c r="M323" s="31">
        <f t="shared" si="240"/>
        <v>0</v>
      </c>
      <c r="N323" s="31">
        <f t="shared" si="240"/>
        <v>0</v>
      </c>
      <c r="O323" s="31">
        <f t="shared" si="240"/>
        <v>0</v>
      </c>
      <c r="P323" s="31">
        <f t="shared" si="240"/>
        <v>0</v>
      </c>
      <c r="Q323" s="31">
        <f>SUM(Q324,Q332,Q334)</f>
        <v>6722484</v>
      </c>
      <c r="R323" s="31">
        <f>SUM(R324,R332,R334)</f>
        <v>6718992</v>
      </c>
      <c r="S323" s="31">
        <f>SUM(S324,S332,S334)</f>
        <v>4752702</v>
      </c>
      <c r="T323" s="31">
        <f t="shared" ref="T323:X323" si="241">SUM(T324,T332,T334)</f>
        <v>1966290</v>
      </c>
      <c r="U323" s="31">
        <f t="shared" si="241"/>
        <v>840190</v>
      </c>
      <c r="V323" s="31">
        <f t="shared" si="241"/>
        <v>560600</v>
      </c>
      <c r="W323" s="31">
        <f t="shared" si="241"/>
        <v>565500</v>
      </c>
      <c r="X323" s="31">
        <f t="shared" si="241"/>
        <v>6718992</v>
      </c>
      <c r="Y323" s="220">
        <f t="shared" ref="Y323:Y353" si="242">IF(R323=0,0,(X323/R323)*100)</f>
        <v>100</v>
      </c>
    </row>
    <row r="324" spans="1:25">
      <c r="A324" s="23" t="s">
        <v>10</v>
      </c>
      <c r="B324" s="23" t="s">
        <v>258</v>
      </c>
      <c r="C324" s="23" t="s">
        <v>130</v>
      </c>
      <c r="D324" s="23" t="s">
        <v>259</v>
      </c>
      <c r="E324" s="21" t="s">
        <v>132</v>
      </c>
      <c r="F324" s="21" t="s">
        <v>0</v>
      </c>
      <c r="G324" s="150" t="s">
        <v>0</v>
      </c>
      <c r="H324" s="21" t="s">
        <v>11</v>
      </c>
      <c r="I324" s="66">
        <f t="shared" si="212"/>
        <v>5806000</v>
      </c>
      <c r="J324" s="66">
        <f t="shared" ref="J324:P324" si="243">SUM(J325,J326)</f>
        <v>5806000</v>
      </c>
      <c r="K324" s="66">
        <f t="shared" si="214"/>
        <v>0</v>
      </c>
      <c r="L324" s="66">
        <f t="shared" si="243"/>
        <v>0</v>
      </c>
      <c r="M324" s="66">
        <f t="shared" si="243"/>
        <v>0</v>
      </c>
      <c r="N324" s="66">
        <f t="shared" si="243"/>
        <v>0</v>
      </c>
      <c r="O324" s="66">
        <f t="shared" si="243"/>
        <v>0</v>
      </c>
      <c r="P324" s="66">
        <f t="shared" si="243"/>
        <v>0</v>
      </c>
      <c r="Q324" s="66">
        <f>SUM(Q325,Q326)</f>
        <v>6037262</v>
      </c>
      <c r="R324" s="66">
        <f>SUM(R325,R326)</f>
        <v>6037262</v>
      </c>
      <c r="S324" s="66">
        <f>SUM(S325,S326)</f>
        <v>4267488</v>
      </c>
      <c r="T324" s="66">
        <f t="shared" ref="T324:X324" si="244">SUM(T325,T326)</f>
        <v>1769774</v>
      </c>
      <c r="U324" s="66">
        <f t="shared" si="244"/>
        <v>752774</v>
      </c>
      <c r="V324" s="66">
        <f t="shared" si="244"/>
        <v>508500</v>
      </c>
      <c r="W324" s="66">
        <f t="shared" si="244"/>
        <v>508500</v>
      </c>
      <c r="X324" s="66">
        <f t="shared" si="244"/>
        <v>6037262</v>
      </c>
      <c r="Y324" s="208">
        <f t="shared" si="242"/>
        <v>100</v>
      </c>
    </row>
    <row r="325" spans="1:25">
      <c r="A325" s="23" t="s">
        <v>10</v>
      </c>
      <c r="B325" s="23" t="s">
        <v>258</v>
      </c>
      <c r="C325" s="23" t="s">
        <v>130</v>
      </c>
      <c r="D325" s="23" t="s">
        <v>259</v>
      </c>
      <c r="E325" s="22">
        <v>6111</v>
      </c>
      <c r="F325" s="23"/>
      <c r="G325" s="128" t="s">
        <v>3346</v>
      </c>
      <c r="H325" s="32" t="s">
        <v>12</v>
      </c>
      <c r="I325" s="44">
        <f t="shared" si="212"/>
        <v>5170000</v>
      </c>
      <c r="J325" s="44">
        <v>5170000</v>
      </c>
      <c r="K325" s="44">
        <f t="shared" si="214"/>
        <v>0</v>
      </c>
      <c r="L325" s="44">
        <v>0</v>
      </c>
      <c r="M325" s="44">
        <v>0</v>
      </c>
      <c r="N325" s="44">
        <v>0</v>
      </c>
      <c r="O325" s="44">
        <v>0</v>
      </c>
      <c r="P325" s="44">
        <v>0</v>
      </c>
      <c r="Q325" s="44">
        <v>5394262</v>
      </c>
      <c r="R325" s="44">
        <v>5394262</v>
      </c>
      <c r="S325" s="44">
        <v>3787282</v>
      </c>
      <c r="T325" s="44">
        <f t="shared" ref="T325:T352" si="245">U325+V325+W325</f>
        <v>1606980</v>
      </c>
      <c r="U325" s="44">
        <v>666980</v>
      </c>
      <c r="V325" s="44">
        <v>470000</v>
      </c>
      <c r="W325" s="44">
        <v>470000</v>
      </c>
      <c r="X325" s="44">
        <f t="shared" ref="X325:X352" si="246">S325+T325</f>
        <v>5394262</v>
      </c>
      <c r="Y325" s="209">
        <f t="shared" si="242"/>
        <v>100</v>
      </c>
    </row>
    <row r="326" spans="1:25">
      <c r="A326" s="20" t="s">
        <v>10</v>
      </c>
      <c r="B326" s="20" t="s">
        <v>258</v>
      </c>
      <c r="C326" s="20" t="s">
        <v>130</v>
      </c>
      <c r="D326" s="20" t="s">
        <v>259</v>
      </c>
      <c r="E326" s="20" t="s">
        <v>134</v>
      </c>
      <c r="F326" s="23" t="s">
        <v>0</v>
      </c>
      <c r="G326" s="154" t="s">
        <v>0</v>
      </c>
      <c r="H326" s="21" t="s">
        <v>13</v>
      </c>
      <c r="I326" s="66">
        <f t="shared" si="212"/>
        <v>636000</v>
      </c>
      <c r="J326" s="66">
        <f t="shared" ref="J326:P326" si="247">SUM(J327:J331)</f>
        <v>636000</v>
      </c>
      <c r="K326" s="66">
        <f t="shared" si="214"/>
        <v>0</v>
      </c>
      <c r="L326" s="66">
        <f t="shared" si="247"/>
        <v>0</v>
      </c>
      <c r="M326" s="66">
        <f t="shared" si="247"/>
        <v>0</v>
      </c>
      <c r="N326" s="66">
        <f t="shared" si="247"/>
        <v>0</v>
      </c>
      <c r="O326" s="66">
        <f t="shared" si="247"/>
        <v>0</v>
      </c>
      <c r="P326" s="66">
        <f t="shared" si="247"/>
        <v>0</v>
      </c>
      <c r="Q326" s="66">
        <f>SUM(Q327:Q331)</f>
        <v>643000</v>
      </c>
      <c r="R326" s="66">
        <f>SUM(R327:R331)</f>
        <v>643000</v>
      </c>
      <c r="S326" s="66">
        <f>SUM(S327:S331)</f>
        <v>480206</v>
      </c>
      <c r="T326" s="66">
        <f t="shared" ref="T326:X326" si="248">SUM(T327:T331)</f>
        <v>162794</v>
      </c>
      <c r="U326" s="66">
        <f t="shared" si="248"/>
        <v>85794</v>
      </c>
      <c r="V326" s="66">
        <f t="shared" si="248"/>
        <v>38500</v>
      </c>
      <c r="W326" s="66">
        <f t="shared" si="248"/>
        <v>38500</v>
      </c>
      <c r="X326" s="66">
        <f t="shared" si="248"/>
        <v>643000</v>
      </c>
      <c r="Y326" s="208">
        <f t="shared" si="242"/>
        <v>100</v>
      </c>
    </row>
    <row r="327" spans="1:25">
      <c r="A327" s="23" t="s">
        <v>10</v>
      </c>
      <c r="B327" s="23" t="s">
        <v>258</v>
      </c>
      <c r="C327" s="23" t="s">
        <v>130</v>
      </c>
      <c r="D327" s="23" t="s">
        <v>259</v>
      </c>
      <c r="E327" s="22">
        <v>6112</v>
      </c>
      <c r="F327" s="23" t="s">
        <v>261</v>
      </c>
      <c r="G327" s="128" t="s">
        <v>3346</v>
      </c>
      <c r="H327" s="32" t="s">
        <v>16</v>
      </c>
      <c r="I327" s="44">
        <f t="shared" si="212"/>
        <v>106000</v>
      </c>
      <c r="J327" s="44">
        <v>106000</v>
      </c>
      <c r="K327" s="44">
        <f t="shared" si="214"/>
        <v>0</v>
      </c>
      <c r="L327" s="44">
        <v>0</v>
      </c>
      <c r="M327" s="44">
        <v>0</v>
      </c>
      <c r="N327" s="44">
        <v>0</v>
      </c>
      <c r="O327" s="44">
        <v>0</v>
      </c>
      <c r="P327" s="44">
        <v>0</v>
      </c>
      <c r="Q327" s="44">
        <v>106000</v>
      </c>
      <c r="R327" s="44">
        <v>106000</v>
      </c>
      <c r="S327" s="44">
        <v>72374</v>
      </c>
      <c r="T327" s="44">
        <f t="shared" si="245"/>
        <v>33626</v>
      </c>
      <c r="U327" s="44">
        <v>16626</v>
      </c>
      <c r="V327" s="44">
        <v>8500</v>
      </c>
      <c r="W327" s="44">
        <v>8500</v>
      </c>
      <c r="X327" s="44">
        <f t="shared" si="246"/>
        <v>106000</v>
      </c>
      <c r="Y327" s="209">
        <f t="shared" si="242"/>
        <v>100</v>
      </c>
    </row>
    <row r="328" spans="1:25">
      <c r="A328" s="23" t="s">
        <v>10</v>
      </c>
      <c r="B328" s="23" t="s">
        <v>258</v>
      </c>
      <c r="C328" s="23" t="s">
        <v>130</v>
      </c>
      <c r="D328" s="23" t="s">
        <v>259</v>
      </c>
      <c r="E328" s="22">
        <v>6112</v>
      </c>
      <c r="F328" s="23" t="s">
        <v>262</v>
      </c>
      <c r="G328" s="128" t="s">
        <v>3346</v>
      </c>
      <c r="H328" s="32" t="s">
        <v>19</v>
      </c>
      <c r="I328" s="44">
        <f t="shared" si="212"/>
        <v>347000</v>
      </c>
      <c r="J328" s="44">
        <v>347000</v>
      </c>
      <c r="K328" s="44">
        <f t="shared" si="214"/>
        <v>0</v>
      </c>
      <c r="L328" s="44">
        <v>0</v>
      </c>
      <c r="M328" s="44">
        <v>0</v>
      </c>
      <c r="N328" s="44">
        <v>0</v>
      </c>
      <c r="O328" s="44">
        <v>0</v>
      </c>
      <c r="P328" s="44">
        <v>0</v>
      </c>
      <c r="Q328" s="44">
        <v>347000</v>
      </c>
      <c r="R328" s="44">
        <v>347000</v>
      </c>
      <c r="S328" s="44">
        <v>217832</v>
      </c>
      <c r="T328" s="44">
        <f t="shared" si="245"/>
        <v>129168</v>
      </c>
      <c r="U328" s="44">
        <v>69168</v>
      </c>
      <c r="V328" s="44">
        <v>30000</v>
      </c>
      <c r="W328" s="44">
        <v>30000</v>
      </c>
      <c r="X328" s="44">
        <f t="shared" si="246"/>
        <v>347000</v>
      </c>
      <c r="Y328" s="209">
        <f t="shared" si="242"/>
        <v>100</v>
      </c>
    </row>
    <row r="329" spans="1:25">
      <c r="A329" s="23" t="s">
        <v>10</v>
      </c>
      <c r="B329" s="23" t="s">
        <v>258</v>
      </c>
      <c r="C329" s="23" t="s">
        <v>130</v>
      </c>
      <c r="D329" s="23" t="s">
        <v>259</v>
      </c>
      <c r="E329" s="22">
        <v>6112</v>
      </c>
      <c r="F329" s="23" t="s">
        <v>263</v>
      </c>
      <c r="G329" s="128" t="s">
        <v>3346</v>
      </c>
      <c r="H329" s="32" t="s">
        <v>17</v>
      </c>
      <c r="I329" s="44">
        <f t="shared" si="212"/>
        <v>76000</v>
      </c>
      <c r="J329" s="44">
        <v>76000</v>
      </c>
      <c r="K329" s="44">
        <f t="shared" si="214"/>
        <v>0</v>
      </c>
      <c r="L329" s="44">
        <v>0</v>
      </c>
      <c r="M329" s="44">
        <v>0</v>
      </c>
      <c r="N329" s="44">
        <v>0</v>
      </c>
      <c r="O329" s="44">
        <v>0</v>
      </c>
      <c r="P329" s="44">
        <v>0</v>
      </c>
      <c r="Q329" s="44">
        <v>76000</v>
      </c>
      <c r="R329" s="44">
        <v>76000</v>
      </c>
      <c r="S329" s="44">
        <v>76000</v>
      </c>
      <c r="T329" s="44">
        <f t="shared" si="245"/>
        <v>0</v>
      </c>
      <c r="U329" s="44">
        <v>0</v>
      </c>
      <c r="V329" s="44">
        <v>0</v>
      </c>
      <c r="W329" s="44">
        <v>0</v>
      </c>
      <c r="X329" s="44">
        <f t="shared" si="246"/>
        <v>76000</v>
      </c>
      <c r="Y329" s="209">
        <f t="shared" si="242"/>
        <v>100</v>
      </c>
    </row>
    <row r="330" spans="1:25">
      <c r="A330" s="23" t="s">
        <v>10</v>
      </c>
      <c r="B330" s="23" t="s">
        <v>258</v>
      </c>
      <c r="C330" s="23" t="s">
        <v>130</v>
      </c>
      <c r="D330" s="23" t="s">
        <v>259</v>
      </c>
      <c r="E330" s="22">
        <v>6112</v>
      </c>
      <c r="F330" s="23" t="s">
        <v>264</v>
      </c>
      <c r="G330" s="128" t="s">
        <v>3346</v>
      </c>
      <c r="H330" s="32" t="s">
        <v>15</v>
      </c>
      <c r="I330" s="44">
        <f t="shared" si="212"/>
        <v>47000</v>
      </c>
      <c r="J330" s="44">
        <v>47000</v>
      </c>
      <c r="K330" s="44">
        <f t="shared" si="214"/>
        <v>0</v>
      </c>
      <c r="L330" s="44">
        <v>0</v>
      </c>
      <c r="M330" s="44">
        <v>0</v>
      </c>
      <c r="N330" s="44">
        <v>0</v>
      </c>
      <c r="O330" s="44">
        <v>0</v>
      </c>
      <c r="P330" s="44">
        <v>0</v>
      </c>
      <c r="Q330" s="44">
        <v>47000</v>
      </c>
      <c r="R330" s="44">
        <v>47000</v>
      </c>
      <c r="S330" s="44">
        <v>47000</v>
      </c>
      <c r="T330" s="44">
        <f t="shared" si="245"/>
        <v>0</v>
      </c>
      <c r="U330" s="44">
        <v>0</v>
      </c>
      <c r="V330" s="44">
        <v>0</v>
      </c>
      <c r="W330" s="44">
        <v>0</v>
      </c>
      <c r="X330" s="44">
        <f t="shared" si="246"/>
        <v>47000</v>
      </c>
      <c r="Y330" s="209">
        <f t="shared" si="242"/>
        <v>100</v>
      </c>
    </row>
    <row r="331" spans="1:25">
      <c r="A331" s="23" t="s">
        <v>10</v>
      </c>
      <c r="B331" s="23" t="s">
        <v>258</v>
      </c>
      <c r="C331" s="23" t="s">
        <v>130</v>
      </c>
      <c r="D331" s="23" t="s">
        <v>259</v>
      </c>
      <c r="E331" s="22">
        <v>6112</v>
      </c>
      <c r="F331" s="23" t="s">
        <v>265</v>
      </c>
      <c r="G331" s="128" t="s">
        <v>3346</v>
      </c>
      <c r="H331" s="32" t="s">
        <v>18</v>
      </c>
      <c r="I331" s="44">
        <f t="shared" si="212"/>
        <v>60000</v>
      </c>
      <c r="J331" s="44">
        <v>60000</v>
      </c>
      <c r="K331" s="44">
        <f t="shared" si="214"/>
        <v>0</v>
      </c>
      <c r="L331" s="44">
        <v>0</v>
      </c>
      <c r="M331" s="44">
        <v>0</v>
      </c>
      <c r="N331" s="44">
        <v>0</v>
      </c>
      <c r="O331" s="44">
        <v>0</v>
      </c>
      <c r="P331" s="44">
        <v>0</v>
      </c>
      <c r="Q331" s="44">
        <v>67000</v>
      </c>
      <c r="R331" s="44">
        <v>67000</v>
      </c>
      <c r="S331" s="44">
        <v>67000</v>
      </c>
      <c r="T331" s="44">
        <f t="shared" si="245"/>
        <v>0</v>
      </c>
      <c r="U331" s="44">
        <v>0</v>
      </c>
      <c r="V331" s="44">
        <v>0</v>
      </c>
      <c r="W331" s="44"/>
      <c r="X331" s="44">
        <f t="shared" si="246"/>
        <v>67000</v>
      </c>
      <c r="Y331" s="209">
        <f t="shared" si="242"/>
        <v>100</v>
      </c>
    </row>
    <row r="332" spans="1:25">
      <c r="A332" s="23" t="s">
        <v>10</v>
      </c>
      <c r="B332" s="23" t="s">
        <v>258</v>
      </c>
      <c r="C332" s="23" t="s">
        <v>130</v>
      </c>
      <c r="D332" s="23" t="s">
        <v>259</v>
      </c>
      <c r="E332" s="21" t="s">
        <v>139</v>
      </c>
      <c r="F332" s="21" t="s">
        <v>0</v>
      </c>
      <c r="G332" s="150" t="s">
        <v>0</v>
      </c>
      <c r="H332" s="21" t="s">
        <v>21</v>
      </c>
      <c r="I332" s="66">
        <f t="shared" si="212"/>
        <v>577000</v>
      </c>
      <c r="J332" s="66">
        <f t="shared" ref="J332:X332" si="249">SUM(J333)</f>
        <v>577000</v>
      </c>
      <c r="K332" s="66">
        <f t="shared" si="214"/>
        <v>0</v>
      </c>
      <c r="L332" s="66">
        <f t="shared" si="249"/>
        <v>0</v>
      </c>
      <c r="M332" s="66">
        <f t="shared" si="249"/>
        <v>0</v>
      </c>
      <c r="N332" s="66">
        <f t="shared" si="249"/>
        <v>0</v>
      </c>
      <c r="O332" s="66">
        <f t="shared" si="249"/>
        <v>0</v>
      </c>
      <c r="P332" s="66">
        <f t="shared" si="249"/>
        <v>0</v>
      </c>
      <c r="Q332" s="66">
        <f t="shared" si="249"/>
        <v>600548</v>
      </c>
      <c r="R332" s="66">
        <f t="shared" si="249"/>
        <v>600548</v>
      </c>
      <c r="S332" s="66">
        <f t="shared" si="249"/>
        <v>417050</v>
      </c>
      <c r="T332" s="66">
        <f t="shared" si="249"/>
        <v>183498</v>
      </c>
      <c r="U332" s="66">
        <f t="shared" si="249"/>
        <v>83498</v>
      </c>
      <c r="V332" s="66">
        <f t="shared" si="249"/>
        <v>50000</v>
      </c>
      <c r="W332" s="66">
        <f t="shared" si="249"/>
        <v>50000</v>
      </c>
      <c r="X332" s="66">
        <f t="shared" si="249"/>
        <v>600548</v>
      </c>
      <c r="Y332" s="208">
        <f t="shared" si="242"/>
        <v>100</v>
      </c>
    </row>
    <row r="333" spans="1:25">
      <c r="A333" s="23" t="s">
        <v>10</v>
      </c>
      <c r="B333" s="23" t="s">
        <v>258</v>
      </c>
      <c r="C333" s="23" t="s">
        <v>130</v>
      </c>
      <c r="D333" s="23" t="s">
        <v>259</v>
      </c>
      <c r="E333" s="22">
        <v>6121</v>
      </c>
      <c r="F333" s="23"/>
      <c r="G333" s="128" t="s">
        <v>3346</v>
      </c>
      <c r="H333" s="32" t="s">
        <v>22</v>
      </c>
      <c r="I333" s="44">
        <f t="shared" si="212"/>
        <v>577000</v>
      </c>
      <c r="J333" s="44">
        <v>577000</v>
      </c>
      <c r="K333" s="44">
        <f t="shared" si="214"/>
        <v>0</v>
      </c>
      <c r="L333" s="44">
        <v>0</v>
      </c>
      <c r="M333" s="44">
        <v>0</v>
      </c>
      <c r="N333" s="44">
        <v>0</v>
      </c>
      <c r="O333" s="44">
        <v>0</v>
      </c>
      <c r="P333" s="44">
        <v>0</v>
      </c>
      <c r="Q333" s="44">
        <v>600548</v>
      </c>
      <c r="R333" s="44">
        <v>600548</v>
      </c>
      <c r="S333" s="44">
        <v>417050</v>
      </c>
      <c r="T333" s="44">
        <f t="shared" si="245"/>
        <v>183498</v>
      </c>
      <c r="U333" s="44">
        <v>83498</v>
      </c>
      <c r="V333" s="44">
        <v>50000</v>
      </c>
      <c r="W333" s="44">
        <v>50000</v>
      </c>
      <c r="X333" s="44">
        <f t="shared" si="246"/>
        <v>600548</v>
      </c>
      <c r="Y333" s="209">
        <f t="shared" si="242"/>
        <v>100</v>
      </c>
    </row>
    <row r="334" spans="1:25">
      <c r="A334" s="23" t="s">
        <v>10</v>
      </c>
      <c r="B334" s="23" t="s">
        <v>258</v>
      </c>
      <c r="C334" s="23" t="s">
        <v>130</v>
      </c>
      <c r="D334" s="23" t="s">
        <v>259</v>
      </c>
      <c r="E334" s="21" t="s">
        <v>141</v>
      </c>
      <c r="F334" s="21" t="s">
        <v>0</v>
      </c>
      <c r="G334" s="150" t="s">
        <v>0</v>
      </c>
      <c r="H334" s="21" t="s">
        <v>23</v>
      </c>
      <c r="I334" s="66">
        <f t="shared" si="212"/>
        <v>130468</v>
      </c>
      <c r="J334" s="66">
        <f t="shared" ref="J334:P334" si="250">SUM(J335,J336,J337)</f>
        <v>130468</v>
      </c>
      <c r="K334" s="66">
        <f t="shared" si="214"/>
        <v>0</v>
      </c>
      <c r="L334" s="66">
        <f t="shared" si="250"/>
        <v>0</v>
      </c>
      <c r="M334" s="66">
        <f t="shared" si="250"/>
        <v>0</v>
      </c>
      <c r="N334" s="66">
        <f t="shared" si="250"/>
        <v>0</v>
      </c>
      <c r="O334" s="66">
        <f t="shared" si="250"/>
        <v>0</v>
      </c>
      <c r="P334" s="66">
        <f t="shared" si="250"/>
        <v>0</v>
      </c>
      <c r="Q334" s="66">
        <f>SUM(Q335,Q336,Q337)</f>
        <v>84674</v>
      </c>
      <c r="R334" s="66">
        <f>SUM(R335,R336,R337)</f>
        <v>81182</v>
      </c>
      <c r="S334" s="66">
        <f>SUM(S335,S336,S337)</f>
        <v>68164</v>
      </c>
      <c r="T334" s="66">
        <f t="shared" ref="T334:X334" si="251">SUM(T335,T336,T337)</f>
        <v>13018</v>
      </c>
      <c r="U334" s="66">
        <f t="shared" si="251"/>
        <v>3918</v>
      </c>
      <c r="V334" s="66">
        <f t="shared" si="251"/>
        <v>2100</v>
      </c>
      <c r="W334" s="66">
        <f t="shared" si="251"/>
        <v>7000</v>
      </c>
      <c r="X334" s="66">
        <f t="shared" si="251"/>
        <v>81182</v>
      </c>
      <c r="Y334" s="208">
        <f t="shared" si="242"/>
        <v>100</v>
      </c>
    </row>
    <row r="335" spans="1:25">
      <c r="A335" s="23" t="s">
        <v>10</v>
      </c>
      <c r="B335" s="23" t="s">
        <v>258</v>
      </c>
      <c r="C335" s="23" t="s">
        <v>130</v>
      </c>
      <c r="D335" s="23" t="s">
        <v>259</v>
      </c>
      <c r="E335" s="22">
        <v>6131</v>
      </c>
      <c r="F335" s="23"/>
      <c r="G335" s="128" t="s">
        <v>3346</v>
      </c>
      <c r="H335" s="32" t="s">
        <v>24</v>
      </c>
      <c r="I335" s="44">
        <f t="shared" si="212"/>
        <v>2000</v>
      </c>
      <c r="J335" s="44">
        <v>2000</v>
      </c>
      <c r="K335" s="44">
        <f t="shared" si="214"/>
        <v>0</v>
      </c>
      <c r="L335" s="44">
        <v>0</v>
      </c>
      <c r="M335" s="44">
        <v>0</v>
      </c>
      <c r="N335" s="44">
        <v>0</v>
      </c>
      <c r="O335" s="44">
        <v>0</v>
      </c>
      <c r="P335" s="44">
        <v>0</v>
      </c>
      <c r="Q335" s="44">
        <v>5000</v>
      </c>
      <c r="R335" s="44">
        <v>5000</v>
      </c>
      <c r="S335" s="44">
        <v>5000</v>
      </c>
      <c r="T335" s="44">
        <f t="shared" si="245"/>
        <v>0</v>
      </c>
      <c r="U335" s="44"/>
      <c r="V335" s="44"/>
      <c r="W335" s="44"/>
      <c r="X335" s="44">
        <f t="shared" si="246"/>
        <v>5000</v>
      </c>
      <c r="Y335" s="209">
        <f t="shared" si="242"/>
        <v>100</v>
      </c>
    </row>
    <row r="336" spans="1:25">
      <c r="A336" s="23" t="s">
        <v>10</v>
      </c>
      <c r="B336" s="23" t="s">
        <v>258</v>
      </c>
      <c r="C336" s="23" t="s">
        <v>130</v>
      </c>
      <c r="D336" s="23" t="s">
        <v>259</v>
      </c>
      <c r="E336" s="22">
        <v>6134</v>
      </c>
      <c r="F336" s="23"/>
      <c r="G336" s="128" t="s">
        <v>3346</v>
      </c>
      <c r="H336" s="32" t="s">
        <v>27</v>
      </c>
      <c r="I336" s="44">
        <f t="shared" si="212"/>
        <v>47000</v>
      </c>
      <c r="J336" s="44">
        <v>47000</v>
      </c>
      <c r="K336" s="44">
        <f t="shared" si="214"/>
        <v>0</v>
      </c>
      <c r="L336" s="44">
        <v>0</v>
      </c>
      <c r="M336" s="44">
        <v>0</v>
      </c>
      <c r="N336" s="44">
        <v>0</v>
      </c>
      <c r="O336" s="44">
        <v>0</v>
      </c>
      <c r="P336" s="44">
        <v>0</v>
      </c>
      <c r="Q336" s="44">
        <v>18492</v>
      </c>
      <c r="R336" s="44">
        <v>15000</v>
      </c>
      <c r="S336" s="44">
        <v>15000</v>
      </c>
      <c r="T336" s="44">
        <f t="shared" si="245"/>
        <v>0</v>
      </c>
      <c r="U336" s="44">
        <v>0</v>
      </c>
      <c r="V336" s="44">
        <v>0</v>
      </c>
      <c r="W336" s="44">
        <v>0</v>
      </c>
      <c r="X336" s="44">
        <f t="shared" si="246"/>
        <v>15000</v>
      </c>
      <c r="Y336" s="209">
        <f t="shared" si="242"/>
        <v>100</v>
      </c>
    </row>
    <row r="337" spans="1:25">
      <c r="A337" s="20" t="s">
        <v>10</v>
      </c>
      <c r="B337" s="20" t="s">
        <v>258</v>
      </c>
      <c r="C337" s="20" t="s">
        <v>130</v>
      </c>
      <c r="D337" s="20" t="s">
        <v>259</v>
      </c>
      <c r="E337" s="20" t="s">
        <v>144</v>
      </c>
      <c r="F337" s="23" t="s">
        <v>0</v>
      </c>
      <c r="G337" s="154" t="s">
        <v>0</v>
      </c>
      <c r="H337" s="21" t="s">
        <v>32</v>
      </c>
      <c r="I337" s="66">
        <f t="shared" si="212"/>
        <v>81468</v>
      </c>
      <c r="J337" s="66">
        <f t="shared" ref="J337:P337" si="252">SUM(J338:J340)</f>
        <v>81468</v>
      </c>
      <c r="K337" s="66">
        <f t="shared" si="214"/>
        <v>0</v>
      </c>
      <c r="L337" s="66">
        <f t="shared" si="252"/>
        <v>0</v>
      </c>
      <c r="M337" s="66">
        <f t="shared" si="252"/>
        <v>0</v>
      </c>
      <c r="N337" s="66">
        <f t="shared" si="252"/>
        <v>0</v>
      </c>
      <c r="O337" s="66">
        <f t="shared" si="252"/>
        <v>0</v>
      </c>
      <c r="P337" s="66">
        <f t="shared" si="252"/>
        <v>0</v>
      </c>
      <c r="Q337" s="66">
        <f>SUM(Q338:Q340)</f>
        <v>61182</v>
      </c>
      <c r="R337" s="66">
        <f>SUM(R338:R340)</f>
        <v>61182</v>
      </c>
      <c r="S337" s="66">
        <f>SUM(S338:S340)</f>
        <v>48164</v>
      </c>
      <c r="T337" s="66">
        <f t="shared" ref="T337:X337" si="253">SUM(T338:T340)</f>
        <v>13018</v>
      </c>
      <c r="U337" s="66">
        <f t="shared" si="253"/>
        <v>3918</v>
      </c>
      <c r="V337" s="66">
        <f t="shared" si="253"/>
        <v>2100</v>
      </c>
      <c r="W337" s="66">
        <f t="shared" si="253"/>
        <v>7000</v>
      </c>
      <c r="X337" s="66">
        <f t="shared" si="253"/>
        <v>61182</v>
      </c>
      <c r="Y337" s="208">
        <f t="shared" si="242"/>
        <v>100</v>
      </c>
    </row>
    <row r="338" spans="1:25">
      <c r="A338" s="23" t="s">
        <v>10</v>
      </c>
      <c r="B338" s="23" t="s">
        <v>258</v>
      </c>
      <c r="C338" s="23" t="s">
        <v>130</v>
      </c>
      <c r="D338" s="23" t="s">
        <v>259</v>
      </c>
      <c r="E338" s="22">
        <v>6139</v>
      </c>
      <c r="F338" s="23"/>
      <c r="G338" s="128" t="s">
        <v>3346</v>
      </c>
      <c r="H338" s="32" t="s">
        <v>32</v>
      </c>
      <c r="I338" s="44">
        <f t="shared" si="212"/>
        <v>55900</v>
      </c>
      <c r="J338" s="44">
        <v>55900</v>
      </c>
      <c r="K338" s="44">
        <f t="shared" si="214"/>
        <v>0</v>
      </c>
      <c r="L338" s="44">
        <v>0</v>
      </c>
      <c r="M338" s="44">
        <v>0</v>
      </c>
      <c r="N338" s="44">
        <v>0</v>
      </c>
      <c r="O338" s="44">
        <v>0</v>
      </c>
      <c r="P338" s="44">
        <v>0</v>
      </c>
      <c r="Q338" s="44">
        <v>34900</v>
      </c>
      <c r="R338" s="44">
        <v>34900</v>
      </c>
      <c r="S338" s="44">
        <v>30000</v>
      </c>
      <c r="T338" s="44">
        <f t="shared" si="245"/>
        <v>4900</v>
      </c>
      <c r="U338" s="44">
        <v>0</v>
      </c>
      <c r="V338" s="44">
        <v>0</v>
      </c>
      <c r="W338" s="44">
        <v>4900</v>
      </c>
      <c r="X338" s="44">
        <f t="shared" si="246"/>
        <v>34900</v>
      </c>
      <c r="Y338" s="209">
        <f t="shared" si="242"/>
        <v>100</v>
      </c>
    </row>
    <row r="339" spans="1:25">
      <c r="A339" s="23" t="s">
        <v>10</v>
      </c>
      <c r="B339" s="23" t="s">
        <v>258</v>
      </c>
      <c r="C339" s="23" t="s">
        <v>130</v>
      </c>
      <c r="D339" s="23" t="s">
        <v>259</v>
      </c>
      <c r="E339" s="22">
        <v>6139</v>
      </c>
      <c r="F339" s="23" t="s">
        <v>268</v>
      </c>
      <c r="G339" s="128" t="s">
        <v>3346</v>
      </c>
      <c r="H339" s="32" t="s">
        <v>152</v>
      </c>
      <c r="I339" s="44">
        <f t="shared" si="212"/>
        <v>19568</v>
      </c>
      <c r="J339" s="44">
        <v>19568</v>
      </c>
      <c r="K339" s="44">
        <f t="shared" si="214"/>
        <v>0</v>
      </c>
      <c r="L339" s="44">
        <v>0</v>
      </c>
      <c r="M339" s="44">
        <v>0</v>
      </c>
      <c r="N339" s="44">
        <v>0</v>
      </c>
      <c r="O339" s="44">
        <v>0</v>
      </c>
      <c r="P339" s="44">
        <v>0</v>
      </c>
      <c r="Q339" s="44">
        <v>20282</v>
      </c>
      <c r="R339" s="44">
        <v>20282</v>
      </c>
      <c r="S339" s="44">
        <v>13664</v>
      </c>
      <c r="T339" s="44">
        <f t="shared" si="245"/>
        <v>6618</v>
      </c>
      <c r="U339" s="44">
        <v>3418</v>
      </c>
      <c r="V339" s="44">
        <v>1600</v>
      </c>
      <c r="W339" s="44">
        <v>1600</v>
      </c>
      <c r="X339" s="44">
        <f t="shared" si="246"/>
        <v>20282</v>
      </c>
      <c r="Y339" s="209">
        <f t="shared" si="242"/>
        <v>100</v>
      </c>
    </row>
    <row r="340" spans="1:25">
      <c r="A340" s="23" t="s">
        <v>10</v>
      </c>
      <c r="B340" s="23" t="s">
        <v>258</v>
      </c>
      <c r="C340" s="23" t="s">
        <v>130</v>
      </c>
      <c r="D340" s="23" t="s">
        <v>259</v>
      </c>
      <c r="E340" s="22">
        <v>6139</v>
      </c>
      <c r="F340" s="23" t="s">
        <v>269</v>
      </c>
      <c r="G340" s="128" t="s">
        <v>3346</v>
      </c>
      <c r="H340" s="32" t="s">
        <v>158</v>
      </c>
      <c r="I340" s="44">
        <f t="shared" si="212"/>
        <v>6000</v>
      </c>
      <c r="J340" s="44">
        <v>6000</v>
      </c>
      <c r="K340" s="44">
        <f t="shared" si="214"/>
        <v>0</v>
      </c>
      <c r="L340" s="44">
        <v>0</v>
      </c>
      <c r="M340" s="44">
        <v>0</v>
      </c>
      <c r="N340" s="44">
        <v>0</v>
      </c>
      <c r="O340" s="44">
        <v>0</v>
      </c>
      <c r="P340" s="44">
        <v>0</v>
      </c>
      <c r="Q340" s="44">
        <v>6000</v>
      </c>
      <c r="R340" s="44">
        <v>6000</v>
      </c>
      <c r="S340" s="44">
        <v>4500</v>
      </c>
      <c r="T340" s="44">
        <f t="shared" si="245"/>
        <v>1500</v>
      </c>
      <c r="U340" s="44">
        <v>500</v>
      </c>
      <c r="V340" s="44">
        <v>500</v>
      </c>
      <c r="W340" s="44">
        <v>500</v>
      </c>
      <c r="X340" s="44">
        <f t="shared" si="246"/>
        <v>6000</v>
      </c>
      <c r="Y340" s="209">
        <f t="shared" si="242"/>
        <v>100</v>
      </c>
    </row>
    <row r="341" spans="1:25" ht="20.399999999999999">
      <c r="A341" s="20" t="s">
        <v>0</v>
      </c>
      <c r="B341" s="20" t="s">
        <v>0</v>
      </c>
      <c r="C341" s="20" t="s">
        <v>0</v>
      </c>
      <c r="D341" s="21" t="s">
        <v>0</v>
      </c>
      <c r="E341" s="21" t="s">
        <v>0</v>
      </c>
      <c r="F341" s="21" t="s">
        <v>0</v>
      </c>
      <c r="G341" s="150" t="s">
        <v>0</v>
      </c>
      <c r="H341" s="30" t="s">
        <v>42</v>
      </c>
      <c r="I341" s="31">
        <f t="shared" si="212"/>
        <v>100100</v>
      </c>
      <c r="J341" s="31">
        <f t="shared" ref="J341:X341" si="254">SUM(J342)</f>
        <v>100100</v>
      </c>
      <c r="K341" s="31">
        <f t="shared" si="214"/>
        <v>0</v>
      </c>
      <c r="L341" s="31">
        <f t="shared" si="254"/>
        <v>0</v>
      </c>
      <c r="M341" s="31">
        <f t="shared" si="254"/>
        <v>0</v>
      </c>
      <c r="N341" s="31">
        <f t="shared" si="254"/>
        <v>0</v>
      </c>
      <c r="O341" s="31">
        <f t="shared" si="254"/>
        <v>0</v>
      </c>
      <c r="P341" s="31">
        <f t="shared" si="254"/>
        <v>0</v>
      </c>
      <c r="Q341" s="31">
        <f t="shared" si="254"/>
        <v>37716</v>
      </c>
      <c r="R341" s="31">
        <f t="shared" si="254"/>
        <v>29965</v>
      </c>
      <c r="S341" s="31">
        <f t="shared" si="254"/>
        <v>29865</v>
      </c>
      <c r="T341" s="31">
        <f t="shared" si="254"/>
        <v>100</v>
      </c>
      <c r="U341" s="31">
        <f t="shared" si="254"/>
        <v>100</v>
      </c>
      <c r="V341" s="31">
        <f t="shared" si="254"/>
        <v>0</v>
      </c>
      <c r="W341" s="31">
        <f t="shared" si="254"/>
        <v>0</v>
      </c>
      <c r="X341" s="31">
        <f t="shared" si="254"/>
        <v>29965</v>
      </c>
      <c r="Y341" s="220">
        <f t="shared" si="242"/>
        <v>100</v>
      </c>
    </row>
    <row r="342" spans="1:25">
      <c r="A342" s="23" t="s">
        <v>10</v>
      </c>
      <c r="B342" s="23" t="s">
        <v>258</v>
      </c>
      <c r="C342" s="23" t="s">
        <v>130</v>
      </c>
      <c r="D342" s="23" t="s">
        <v>259</v>
      </c>
      <c r="E342" s="21" t="s">
        <v>159</v>
      </c>
      <c r="F342" s="21" t="s">
        <v>0</v>
      </c>
      <c r="G342" s="150" t="s">
        <v>0</v>
      </c>
      <c r="H342" s="21" t="s">
        <v>34</v>
      </c>
      <c r="I342" s="66">
        <f t="shared" si="212"/>
        <v>100100</v>
      </c>
      <c r="J342" s="66">
        <f>SUM(J343:J344)</f>
        <v>100100</v>
      </c>
      <c r="K342" s="66">
        <f t="shared" si="214"/>
        <v>0</v>
      </c>
      <c r="L342" s="66">
        <f t="shared" ref="L342:P342" si="255">SUM(L343:L344)</f>
        <v>0</v>
      </c>
      <c r="M342" s="66">
        <f t="shared" si="255"/>
        <v>0</v>
      </c>
      <c r="N342" s="66">
        <f t="shared" si="255"/>
        <v>0</v>
      </c>
      <c r="O342" s="66">
        <f t="shared" si="255"/>
        <v>0</v>
      </c>
      <c r="P342" s="66">
        <f t="shared" si="255"/>
        <v>0</v>
      </c>
      <c r="Q342" s="66">
        <f t="shared" ref="Q342:R342" si="256">SUM(Q343:Q344)</f>
        <v>37716</v>
      </c>
      <c r="R342" s="66">
        <f t="shared" si="256"/>
        <v>29965</v>
      </c>
      <c r="S342" s="66">
        <f t="shared" ref="S342" si="257">SUM(S343:S344)</f>
        <v>29865</v>
      </c>
      <c r="T342" s="66">
        <f t="shared" ref="T342:X342" si="258">SUM(T343:T344)</f>
        <v>100</v>
      </c>
      <c r="U342" s="66">
        <f t="shared" si="258"/>
        <v>100</v>
      </c>
      <c r="V342" s="66">
        <f t="shared" si="258"/>
        <v>0</v>
      </c>
      <c r="W342" s="66">
        <f t="shared" si="258"/>
        <v>0</v>
      </c>
      <c r="X342" s="66">
        <f t="shared" si="258"/>
        <v>29965</v>
      </c>
      <c r="Y342" s="208">
        <f t="shared" si="242"/>
        <v>100</v>
      </c>
    </row>
    <row r="343" spans="1:25">
      <c r="A343" s="23" t="s">
        <v>10</v>
      </c>
      <c r="B343" s="23" t="s">
        <v>258</v>
      </c>
      <c r="C343" s="23" t="s">
        <v>130</v>
      </c>
      <c r="D343" s="23" t="s">
        <v>259</v>
      </c>
      <c r="E343" s="22">
        <v>6143</v>
      </c>
      <c r="F343" s="23"/>
      <c r="G343" s="128" t="s">
        <v>3346</v>
      </c>
      <c r="H343" s="32" t="s">
        <v>3151</v>
      </c>
      <c r="I343" s="44">
        <f t="shared" si="212"/>
        <v>100000</v>
      </c>
      <c r="J343" s="44">
        <v>100000</v>
      </c>
      <c r="K343" s="44">
        <f t="shared" si="214"/>
        <v>0</v>
      </c>
      <c r="L343" s="44"/>
      <c r="M343" s="44"/>
      <c r="N343" s="44"/>
      <c r="O343" s="44"/>
      <c r="P343" s="44"/>
      <c r="Q343" s="44">
        <v>0</v>
      </c>
      <c r="R343" s="44">
        <v>0</v>
      </c>
      <c r="S343" s="44">
        <v>0</v>
      </c>
      <c r="T343" s="44">
        <f t="shared" si="245"/>
        <v>0</v>
      </c>
      <c r="U343" s="44">
        <v>0</v>
      </c>
      <c r="V343" s="44">
        <v>0</v>
      </c>
      <c r="W343" s="44">
        <v>0</v>
      </c>
      <c r="X343" s="44">
        <f t="shared" si="246"/>
        <v>0</v>
      </c>
      <c r="Y343" s="209">
        <f t="shared" si="242"/>
        <v>0</v>
      </c>
    </row>
    <row r="344" spans="1:25">
      <c r="A344" s="23" t="s">
        <v>10</v>
      </c>
      <c r="B344" s="23" t="s">
        <v>258</v>
      </c>
      <c r="C344" s="23" t="s">
        <v>130</v>
      </c>
      <c r="D344" s="23" t="s">
        <v>259</v>
      </c>
      <c r="E344" s="22">
        <v>6148</v>
      </c>
      <c r="F344" s="23"/>
      <c r="G344" s="128" t="s">
        <v>3346</v>
      </c>
      <c r="H344" s="32" t="s">
        <v>41</v>
      </c>
      <c r="I344" s="44">
        <f t="shared" si="212"/>
        <v>100</v>
      </c>
      <c r="J344" s="44">
        <v>100</v>
      </c>
      <c r="K344" s="44">
        <f t="shared" si="214"/>
        <v>0</v>
      </c>
      <c r="L344" s="44">
        <v>0</v>
      </c>
      <c r="M344" s="44">
        <v>0</v>
      </c>
      <c r="N344" s="44">
        <v>0</v>
      </c>
      <c r="O344" s="44">
        <v>0</v>
      </c>
      <c r="P344" s="44">
        <v>0</v>
      </c>
      <c r="Q344" s="44">
        <v>37716</v>
      </c>
      <c r="R344" s="44">
        <v>29965</v>
      </c>
      <c r="S344" s="44">
        <v>29865</v>
      </c>
      <c r="T344" s="44">
        <f t="shared" si="245"/>
        <v>100</v>
      </c>
      <c r="U344" s="44">
        <v>100</v>
      </c>
      <c r="V344" s="44">
        <v>0</v>
      </c>
      <c r="W344" s="44">
        <v>0</v>
      </c>
      <c r="X344" s="44">
        <f t="shared" si="246"/>
        <v>29965</v>
      </c>
      <c r="Y344" s="209">
        <f t="shared" si="242"/>
        <v>100</v>
      </c>
    </row>
    <row r="345" spans="1:25" ht="20.399999999999999">
      <c r="A345" s="20" t="s">
        <v>0</v>
      </c>
      <c r="B345" s="20" t="s">
        <v>0</v>
      </c>
      <c r="C345" s="20" t="s">
        <v>0</v>
      </c>
      <c r="D345" s="21" t="s">
        <v>0</v>
      </c>
      <c r="E345" s="21" t="s">
        <v>0</v>
      </c>
      <c r="F345" s="21" t="s">
        <v>0</v>
      </c>
      <c r="G345" s="150" t="s">
        <v>0</v>
      </c>
      <c r="H345" s="30" t="s">
        <v>60</v>
      </c>
      <c r="I345" s="31">
        <f t="shared" si="212"/>
        <v>79140</v>
      </c>
      <c r="J345" s="31">
        <f t="shared" ref="J345:X345" si="259">SUM(J346)</f>
        <v>79140</v>
      </c>
      <c r="K345" s="31">
        <f t="shared" si="214"/>
        <v>0</v>
      </c>
      <c r="L345" s="31">
        <f t="shared" si="259"/>
        <v>0</v>
      </c>
      <c r="M345" s="31">
        <f t="shared" si="259"/>
        <v>0</v>
      </c>
      <c r="N345" s="31">
        <f t="shared" si="259"/>
        <v>0</v>
      </c>
      <c r="O345" s="31">
        <f t="shared" si="259"/>
        <v>0</v>
      </c>
      <c r="P345" s="31">
        <f t="shared" si="259"/>
        <v>0</v>
      </c>
      <c r="Q345" s="31">
        <f t="shared" si="259"/>
        <v>125633</v>
      </c>
      <c r="R345" s="31">
        <f t="shared" si="259"/>
        <v>122140</v>
      </c>
      <c r="S345" s="31">
        <f t="shared" si="259"/>
        <v>103000</v>
      </c>
      <c r="T345" s="31">
        <f t="shared" si="259"/>
        <v>19140</v>
      </c>
      <c r="U345" s="31">
        <f t="shared" si="259"/>
        <v>14310</v>
      </c>
      <c r="V345" s="31">
        <f t="shared" si="259"/>
        <v>0</v>
      </c>
      <c r="W345" s="31">
        <f t="shared" si="259"/>
        <v>4830</v>
      </c>
      <c r="X345" s="31">
        <f t="shared" si="259"/>
        <v>122140</v>
      </c>
      <c r="Y345" s="220">
        <f t="shared" si="242"/>
        <v>100</v>
      </c>
    </row>
    <row r="346" spans="1:25">
      <c r="A346" s="23" t="s">
        <v>10</v>
      </c>
      <c r="B346" s="23" t="s">
        <v>258</v>
      </c>
      <c r="C346" s="23" t="s">
        <v>130</v>
      </c>
      <c r="D346" s="23" t="s">
        <v>259</v>
      </c>
      <c r="E346" s="21" t="s">
        <v>166</v>
      </c>
      <c r="F346" s="21" t="s">
        <v>0</v>
      </c>
      <c r="G346" s="150" t="s">
        <v>0</v>
      </c>
      <c r="H346" s="21" t="s">
        <v>53</v>
      </c>
      <c r="I346" s="66">
        <f t="shared" si="212"/>
        <v>79140</v>
      </c>
      <c r="J346" s="66">
        <f>SUM(J347,J352)</f>
        <v>79140</v>
      </c>
      <c r="K346" s="66">
        <f t="shared" si="214"/>
        <v>0</v>
      </c>
      <c r="L346" s="66">
        <f t="shared" ref="L346:P346" si="260">SUM(L347,L352)</f>
        <v>0</v>
      </c>
      <c r="M346" s="66">
        <f t="shared" si="260"/>
        <v>0</v>
      </c>
      <c r="N346" s="66">
        <f t="shared" si="260"/>
        <v>0</v>
      </c>
      <c r="O346" s="66">
        <f t="shared" si="260"/>
        <v>0</v>
      </c>
      <c r="P346" s="66">
        <f t="shared" si="260"/>
        <v>0</v>
      </c>
      <c r="Q346" s="66">
        <f t="shared" ref="Q346:R346" si="261">SUM(Q347,Q352)</f>
        <v>125633</v>
      </c>
      <c r="R346" s="66">
        <f t="shared" si="261"/>
        <v>122140</v>
      </c>
      <c r="S346" s="66">
        <f t="shared" ref="S346" si="262">SUM(S347,S352)</f>
        <v>103000</v>
      </c>
      <c r="T346" s="66">
        <f t="shared" ref="T346:X346" si="263">SUM(T347,T352)</f>
        <v>19140</v>
      </c>
      <c r="U346" s="66">
        <f t="shared" si="263"/>
        <v>14310</v>
      </c>
      <c r="V346" s="66">
        <f t="shared" si="263"/>
        <v>0</v>
      </c>
      <c r="W346" s="66">
        <f t="shared" si="263"/>
        <v>4830</v>
      </c>
      <c r="X346" s="66">
        <f t="shared" si="263"/>
        <v>122140</v>
      </c>
      <c r="Y346" s="208">
        <f t="shared" si="242"/>
        <v>100</v>
      </c>
    </row>
    <row r="347" spans="1:25">
      <c r="A347" s="20" t="s">
        <v>10</v>
      </c>
      <c r="B347" s="20" t="s">
        <v>258</v>
      </c>
      <c r="C347" s="20" t="s">
        <v>130</v>
      </c>
      <c r="D347" s="20" t="s">
        <v>259</v>
      </c>
      <c r="E347" s="20" t="s">
        <v>167</v>
      </c>
      <c r="F347" s="23" t="s">
        <v>0</v>
      </c>
      <c r="G347" s="154" t="s">
        <v>0</v>
      </c>
      <c r="H347" s="21" t="s">
        <v>56</v>
      </c>
      <c r="I347" s="66">
        <f t="shared" si="212"/>
        <v>67140</v>
      </c>
      <c r="J347" s="66">
        <f>SUM(J348:J350)</f>
        <v>67140</v>
      </c>
      <c r="K347" s="66">
        <f t="shared" si="214"/>
        <v>0</v>
      </c>
      <c r="L347" s="66">
        <f t="shared" ref="L347:P347" si="264">SUM(L348:L350)</f>
        <v>0</v>
      </c>
      <c r="M347" s="66">
        <f t="shared" si="264"/>
        <v>0</v>
      </c>
      <c r="N347" s="66">
        <f t="shared" si="264"/>
        <v>0</v>
      </c>
      <c r="O347" s="66">
        <f t="shared" si="264"/>
        <v>0</v>
      </c>
      <c r="P347" s="66">
        <f t="shared" si="264"/>
        <v>0</v>
      </c>
      <c r="Q347" s="66">
        <f>SUM(Q348:Q351)</f>
        <v>113633</v>
      </c>
      <c r="R347" s="66">
        <f>SUM(R348:R351)</f>
        <v>110140</v>
      </c>
      <c r="S347" s="66">
        <f>SUM(S348:S351)</f>
        <v>103000</v>
      </c>
      <c r="T347" s="66">
        <f t="shared" ref="T347:X347" si="265">SUM(T348:T351)</f>
        <v>7140</v>
      </c>
      <c r="U347" s="66">
        <f t="shared" si="265"/>
        <v>2310</v>
      </c>
      <c r="V347" s="66">
        <f t="shared" si="265"/>
        <v>0</v>
      </c>
      <c r="W347" s="66">
        <f t="shared" si="265"/>
        <v>4830</v>
      </c>
      <c r="X347" s="66">
        <f t="shared" si="265"/>
        <v>110140</v>
      </c>
      <c r="Y347" s="208">
        <f t="shared" si="242"/>
        <v>100</v>
      </c>
    </row>
    <row r="348" spans="1:25">
      <c r="A348" s="23" t="s">
        <v>10</v>
      </c>
      <c r="B348" s="23" t="s">
        <v>258</v>
      </c>
      <c r="C348" s="23" t="s">
        <v>130</v>
      </c>
      <c r="D348" s="23" t="s">
        <v>259</v>
      </c>
      <c r="E348" s="22">
        <v>8213</v>
      </c>
      <c r="F348" s="23" t="s">
        <v>270</v>
      </c>
      <c r="G348" s="128" t="s">
        <v>3346</v>
      </c>
      <c r="H348" s="32" t="s">
        <v>271</v>
      </c>
      <c r="I348" s="44">
        <f t="shared" si="212"/>
        <v>17140</v>
      </c>
      <c r="J348" s="44">
        <v>17140</v>
      </c>
      <c r="K348" s="44">
        <f t="shared" si="214"/>
        <v>0</v>
      </c>
      <c r="L348" s="44">
        <v>0</v>
      </c>
      <c r="M348" s="44">
        <v>0</v>
      </c>
      <c r="N348" s="44">
        <v>0</v>
      </c>
      <c r="O348" s="44">
        <v>0</v>
      </c>
      <c r="P348" s="44">
        <v>0</v>
      </c>
      <c r="Q348" s="44">
        <v>7140</v>
      </c>
      <c r="R348" s="44">
        <v>7140</v>
      </c>
      <c r="S348" s="44">
        <v>0</v>
      </c>
      <c r="T348" s="44">
        <f t="shared" si="245"/>
        <v>7140</v>
      </c>
      <c r="U348" s="44">
        <v>2310</v>
      </c>
      <c r="V348" s="44">
        <v>0</v>
      </c>
      <c r="W348" s="44">
        <v>4830</v>
      </c>
      <c r="X348" s="44">
        <f t="shared" si="246"/>
        <v>7140</v>
      </c>
      <c r="Y348" s="209">
        <f t="shared" si="242"/>
        <v>100</v>
      </c>
    </row>
    <row r="349" spans="1:25">
      <c r="A349" s="117" t="s">
        <v>10</v>
      </c>
      <c r="B349" s="117" t="s">
        <v>258</v>
      </c>
      <c r="C349" s="117" t="s">
        <v>130</v>
      </c>
      <c r="D349" s="23" t="s">
        <v>259</v>
      </c>
      <c r="E349" s="129">
        <v>8213</v>
      </c>
      <c r="F349" s="117" t="s">
        <v>3152</v>
      </c>
      <c r="G349" s="128" t="s">
        <v>3346</v>
      </c>
      <c r="H349" s="97" t="s">
        <v>3153</v>
      </c>
      <c r="I349" s="44">
        <f t="shared" si="212"/>
        <v>50000</v>
      </c>
      <c r="J349" s="44">
        <v>50000</v>
      </c>
      <c r="K349" s="44">
        <f t="shared" si="214"/>
        <v>0</v>
      </c>
      <c r="L349" s="44"/>
      <c r="M349" s="44"/>
      <c r="N349" s="44"/>
      <c r="O349" s="44"/>
      <c r="P349" s="44"/>
      <c r="Q349" s="44">
        <v>102000</v>
      </c>
      <c r="R349" s="44">
        <v>102000</v>
      </c>
      <c r="S349" s="44">
        <v>102000</v>
      </c>
      <c r="T349" s="44">
        <f t="shared" si="245"/>
        <v>0</v>
      </c>
      <c r="U349" s="44"/>
      <c r="V349" s="44">
        <v>0</v>
      </c>
      <c r="W349" s="44">
        <v>0</v>
      </c>
      <c r="X349" s="44">
        <f t="shared" si="246"/>
        <v>102000</v>
      </c>
      <c r="Y349" s="209">
        <f t="shared" si="242"/>
        <v>100</v>
      </c>
    </row>
    <row r="350" spans="1:25">
      <c r="A350" s="23" t="s">
        <v>10</v>
      </c>
      <c r="B350" s="23" t="s">
        <v>258</v>
      </c>
      <c r="C350" s="23" t="s">
        <v>130</v>
      </c>
      <c r="D350" s="23" t="s">
        <v>259</v>
      </c>
      <c r="E350" s="22">
        <v>8213</v>
      </c>
      <c r="F350" s="23" t="s">
        <v>272</v>
      </c>
      <c r="G350" s="128" t="s">
        <v>3346</v>
      </c>
      <c r="H350" s="32" t="s">
        <v>273</v>
      </c>
      <c r="I350" s="44">
        <f t="shared" si="212"/>
        <v>0</v>
      </c>
      <c r="J350" s="44">
        <v>0</v>
      </c>
      <c r="K350" s="44">
        <f t="shared" si="214"/>
        <v>0</v>
      </c>
      <c r="L350" s="44">
        <v>0</v>
      </c>
      <c r="M350" s="44">
        <v>0</v>
      </c>
      <c r="N350" s="44">
        <v>0</v>
      </c>
      <c r="O350" s="44">
        <v>0</v>
      </c>
      <c r="P350" s="44">
        <v>0</v>
      </c>
      <c r="Q350" s="44">
        <v>3493</v>
      </c>
      <c r="R350" s="44">
        <v>0</v>
      </c>
      <c r="S350" s="44">
        <v>0</v>
      </c>
      <c r="T350" s="44">
        <f t="shared" si="245"/>
        <v>0</v>
      </c>
      <c r="U350" s="44">
        <v>0</v>
      </c>
      <c r="V350" s="44">
        <v>0</v>
      </c>
      <c r="W350" s="44">
        <v>0</v>
      </c>
      <c r="X350" s="44">
        <f t="shared" si="246"/>
        <v>0</v>
      </c>
      <c r="Y350" s="209">
        <f t="shared" si="242"/>
        <v>0</v>
      </c>
    </row>
    <row r="351" spans="1:25">
      <c r="A351" s="80" t="s">
        <v>10</v>
      </c>
      <c r="B351" s="80" t="s">
        <v>258</v>
      </c>
      <c r="C351" s="80" t="s">
        <v>130</v>
      </c>
      <c r="D351" s="80" t="s">
        <v>259</v>
      </c>
      <c r="E351" s="128">
        <v>8213</v>
      </c>
      <c r="F351" s="80" t="s">
        <v>3154</v>
      </c>
      <c r="G351" s="128" t="s">
        <v>3346</v>
      </c>
      <c r="H351" s="32" t="s">
        <v>3155</v>
      </c>
      <c r="I351" s="44">
        <f t="shared" si="212"/>
        <v>0</v>
      </c>
      <c r="J351" s="44"/>
      <c r="K351" s="44">
        <f t="shared" si="214"/>
        <v>0</v>
      </c>
      <c r="L351" s="44"/>
      <c r="M351" s="44"/>
      <c r="N351" s="44"/>
      <c r="O351" s="44"/>
      <c r="P351" s="44"/>
      <c r="Q351" s="44">
        <v>1000</v>
      </c>
      <c r="R351" s="44">
        <v>1000</v>
      </c>
      <c r="S351" s="44">
        <v>1000</v>
      </c>
      <c r="T351" s="44">
        <f t="shared" si="245"/>
        <v>0</v>
      </c>
      <c r="U351" s="44">
        <v>0</v>
      </c>
      <c r="V351" s="44">
        <v>0</v>
      </c>
      <c r="W351" s="44">
        <v>0</v>
      </c>
      <c r="X351" s="44">
        <f t="shared" si="246"/>
        <v>1000</v>
      </c>
      <c r="Y351" s="209">
        <f t="shared" si="242"/>
        <v>100</v>
      </c>
    </row>
    <row r="352" spans="1:25">
      <c r="A352" s="23" t="s">
        <v>10</v>
      </c>
      <c r="B352" s="23" t="s">
        <v>258</v>
      </c>
      <c r="C352" s="23" t="s">
        <v>130</v>
      </c>
      <c r="D352" s="23" t="s">
        <v>259</v>
      </c>
      <c r="E352" s="22">
        <v>8215</v>
      </c>
      <c r="F352" s="23"/>
      <c r="G352" s="128" t="s">
        <v>3346</v>
      </c>
      <c r="H352" s="32" t="s">
        <v>58</v>
      </c>
      <c r="I352" s="44">
        <f t="shared" si="212"/>
        <v>12000</v>
      </c>
      <c r="J352" s="44">
        <v>12000</v>
      </c>
      <c r="K352" s="44">
        <f t="shared" si="214"/>
        <v>0</v>
      </c>
      <c r="L352" s="44">
        <v>0</v>
      </c>
      <c r="M352" s="44">
        <v>0</v>
      </c>
      <c r="N352" s="44">
        <v>0</v>
      </c>
      <c r="O352" s="44">
        <v>0</v>
      </c>
      <c r="P352" s="44">
        <v>0</v>
      </c>
      <c r="Q352" s="44">
        <v>12000</v>
      </c>
      <c r="R352" s="44">
        <v>12000</v>
      </c>
      <c r="S352" s="44">
        <v>0</v>
      </c>
      <c r="T352" s="44">
        <f t="shared" si="245"/>
        <v>12000</v>
      </c>
      <c r="U352" s="44">
        <v>12000</v>
      </c>
      <c r="V352" s="44">
        <v>0</v>
      </c>
      <c r="W352" s="44">
        <v>0</v>
      </c>
      <c r="X352" s="44">
        <f t="shared" si="246"/>
        <v>12000</v>
      </c>
      <c r="Y352" s="209">
        <f t="shared" si="242"/>
        <v>100</v>
      </c>
    </row>
    <row r="353" spans="1:25">
      <c r="A353" s="32" t="s">
        <v>0</v>
      </c>
      <c r="B353" s="32" t="s">
        <v>0</v>
      </c>
      <c r="C353" s="32" t="s">
        <v>0</v>
      </c>
      <c r="D353" s="32" t="s">
        <v>0</v>
      </c>
      <c r="E353" s="32" t="s">
        <v>0</v>
      </c>
      <c r="F353" s="32" t="s">
        <v>0</v>
      </c>
      <c r="G353" s="154" t="s">
        <v>0</v>
      </c>
      <c r="H353" s="30" t="s">
        <v>274</v>
      </c>
      <c r="I353" s="31">
        <f t="shared" ref="I353:I417" si="266">SUM(J353,K353,O353,P353)</f>
        <v>6692708</v>
      </c>
      <c r="J353" s="31">
        <f>SUM(J323,J341,J345)</f>
        <v>6692708</v>
      </c>
      <c r="K353" s="31">
        <f t="shared" ref="K353:K417" si="267">SUM(L353,M353,N353)</f>
        <v>0</v>
      </c>
      <c r="L353" s="31">
        <f t="shared" ref="L353:X353" si="268">SUM(L323,L341,L345)</f>
        <v>0</v>
      </c>
      <c r="M353" s="31">
        <f t="shared" si="268"/>
        <v>0</v>
      </c>
      <c r="N353" s="31">
        <f t="shared" si="268"/>
        <v>0</v>
      </c>
      <c r="O353" s="31">
        <f t="shared" si="268"/>
        <v>0</v>
      </c>
      <c r="P353" s="31">
        <f t="shared" si="268"/>
        <v>0</v>
      </c>
      <c r="Q353" s="31">
        <f t="shared" si="268"/>
        <v>6885833</v>
      </c>
      <c r="R353" s="31">
        <f t="shared" si="268"/>
        <v>6871097</v>
      </c>
      <c r="S353" s="31">
        <f t="shared" si="268"/>
        <v>4885567</v>
      </c>
      <c r="T353" s="31">
        <f t="shared" si="268"/>
        <v>1985530</v>
      </c>
      <c r="U353" s="31">
        <f t="shared" si="268"/>
        <v>854600</v>
      </c>
      <c r="V353" s="31">
        <f t="shared" si="268"/>
        <v>560600</v>
      </c>
      <c r="W353" s="31">
        <f t="shared" si="268"/>
        <v>570330</v>
      </c>
      <c r="X353" s="31">
        <f t="shared" si="268"/>
        <v>6871097</v>
      </c>
      <c r="Y353" s="220">
        <f t="shared" si="242"/>
        <v>100</v>
      </c>
    </row>
    <row r="354" spans="1:25" ht="15" thickBot="1">
      <c r="A354" s="32" t="s">
        <v>0</v>
      </c>
      <c r="B354" s="32" t="s">
        <v>0</v>
      </c>
      <c r="C354" s="32" t="s">
        <v>0</v>
      </c>
      <c r="D354" s="32" t="s">
        <v>0</v>
      </c>
      <c r="E354" s="32" t="s">
        <v>0</v>
      </c>
      <c r="F354" s="32" t="s">
        <v>0</v>
      </c>
      <c r="G354" s="154" t="s">
        <v>0</v>
      </c>
      <c r="H354" s="21" t="s">
        <v>170</v>
      </c>
      <c r="I354" s="66">
        <f t="shared" si="266"/>
        <v>143</v>
      </c>
      <c r="J354" s="66">
        <v>143</v>
      </c>
      <c r="K354" s="66">
        <f t="shared" si="267"/>
        <v>0</v>
      </c>
      <c r="L354" s="66"/>
      <c r="M354" s="66"/>
      <c r="N354" s="66"/>
      <c r="O354" s="66" t="s">
        <v>0</v>
      </c>
      <c r="P354" s="66" t="s">
        <v>0</v>
      </c>
      <c r="Q354" s="66">
        <v>0</v>
      </c>
      <c r="R354" s="66"/>
      <c r="S354" s="66"/>
      <c r="T354" s="66"/>
      <c r="U354" s="66"/>
      <c r="V354" s="66"/>
      <c r="W354" s="66"/>
      <c r="X354" s="66"/>
      <c r="Y354" s="208">
        <v>0</v>
      </c>
    </row>
    <row r="355" spans="1:25" ht="41.4" thickBot="1">
      <c r="A355" s="252" t="s">
        <v>0</v>
      </c>
      <c r="B355" s="252" t="s">
        <v>0</v>
      </c>
      <c r="C355" s="252" t="s">
        <v>0</v>
      </c>
      <c r="D355" s="252" t="s">
        <v>0</v>
      </c>
      <c r="E355" s="252" t="s">
        <v>0</v>
      </c>
      <c r="F355" s="252" t="s">
        <v>0</v>
      </c>
      <c r="G355" s="258" t="s">
        <v>0</v>
      </c>
      <c r="H355" s="24" t="s">
        <v>72</v>
      </c>
      <c r="I355" s="1" t="s">
        <v>3093</v>
      </c>
      <c r="J355" s="1" t="s">
        <v>3130</v>
      </c>
      <c r="K355" s="1" t="s">
        <v>3</v>
      </c>
      <c r="L355" s="1" t="s">
        <v>4</v>
      </c>
      <c r="M355" s="1" t="s">
        <v>5</v>
      </c>
      <c r="N355" s="1" t="s">
        <v>6</v>
      </c>
      <c r="O355" s="1" t="s">
        <v>7</v>
      </c>
      <c r="P355" s="1" t="s">
        <v>8</v>
      </c>
      <c r="Q355" s="1" t="s">
        <v>3344</v>
      </c>
      <c r="R355" s="1" t="s">
        <v>3427</v>
      </c>
      <c r="S355" s="1" t="s">
        <v>3447</v>
      </c>
      <c r="T355" s="1" t="s">
        <v>3448</v>
      </c>
      <c r="U355" s="1" t="s">
        <v>3452</v>
      </c>
      <c r="V355" s="1" t="s">
        <v>3449</v>
      </c>
      <c r="W355" s="1" t="s">
        <v>3450</v>
      </c>
      <c r="X355" s="1" t="s">
        <v>3451</v>
      </c>
      <c r="Y355" s="216" t="s">
        <v>3385</v>
      </c>
    </row>
    <row r="356" spans="1:25">
      <c r="A356" s="253"/>
      <c r="B356" s="253"/>
      <c r="C356" s="253"/>
      <c r="D356" s="253"/>
      <c r="E356" s="253"/>
      <c r="F356" s="253"/>
      <c r="G356" s="259"/>
      <c r="H356" s="33" t="s">
        <v>0</v>
      </c>
      <c r="I356" s="45">
        <v>1</v>
      </c>
      <c r="J356" s="45">
        <v>3</v>
      </c>
      <c r="K356" s="45" t="s">
        <v>9</v>
      </c>
      <c r="L356" s="45">
        <v>5</v>
      </c>
      <c r="M356" s="45">
        <v>6</v>
      </c>
      <c r="N356" s="45">
        <v>7</v>
      </c>
      <c r="O356" s="45">
        <v>8</v>
      </c>
      <c r="P356" s="45">
        <v>9</v>
      </c>
      <c r="Q356" s="45">
        <v>1</v>
      </c>
      <c r="R356" s="45">
        <v>2</v>
      </c>
      <c r="S356" s="45">
        <v>3</v>
      </c>
      <c r="T356" s="45" t="s">
        <v>3453</v>
      </c>
      <c r="U356" s="45">
        <v>5</v>
      </c>
      <c r="V356" s="45">
        <v>6</v>
      </c>
      <c r="W356" s="45">
        <v>7</v>
      </c>
      <c r="X356" s="45" t="s">
        <v>3454</v>
      </c>
      <c r="Y356" s="276">
        <v>9</v>
      </c>
    </row>
    <row r="357" spans="1:25">
      <c r="A357" s="253"/>
      <c r="B357" s="253"/>
      <c r="C357" s="253"/>
      <c r="D357" s="253"/>
      <c r="E357" s="253"/>
      <c r="F357" s="253"/>
      <c r="G357" s="259"/>
      <c r="H357" s="34" t="s">
        <v>74</v>
      </c>
      <c r="I357" s="35">
        <f t="shared" si="266"/>
        <v>6692708</v>
      </c>
      <c r="J357" s="35">
        <f>SUM(J325,J327,J328,J329,J330,J331,J333,J335,J336,J338,J339,J340,J344,J348,J350,J352,J343,J349,J351)</f>
        <v>6692708</v>
      </c>
      <c r="K357" s="35">
        <f t="shared" si="267"/>
        <v>0</v>
      </c>
      <c r="L357" s="35">
        <f t="shared" ref="L357:X357" si="269">SUM(L325,L327,L328,L329,L330,L331,L333,L335,L336,L338,L339,L340,L344,L348,L350,L352,L343,L349,L351)</f>
        <v>0</v>
      </c>
      <c r="M357" s="35">
        <f t="shared" si="269"/>
        <v>0</v>
      </c>
      <c r="N357" s="35">
        <f t="shared" si="269"/>
        <v>0</v>
      </c>
      <c r="O357" s="35">
        <f t="shared" si="269"/>
        <v>0</v>
      </c>
      <c r="P357" s="35">
        <f t="shared" si="269"/>
        <v>0</v>
      </c>
      <c r="Q357" s="35">
        <f t="shared" si="269"/>
        <v>6885833</v>
      </c>
      <c r="R357" s="35">
        <f t="shared" si="269"/>
        <v>6871097</v>
      </c>
      <c r="S357" s="35">
        <f t="shared" si="269"/>
        <v>4885567</v>
      </c>
      <c r="T357" s="35">
        <f t="shared" si="269"/>
        <v>1985530</v>
      </c>
      <c r="U357" s="35">
        <f t="shared" si="269"/>
        <v>854600</v>
      </c>
      <c r="V357" s="35">
        <f t="shared" si="269"/>
        <v>560600</v>
      </c>
      <c r="W357" s="35">
        <f t="shared" si="269"/>
        <v>570330</v>
      </c>
      <c r="X357" s="35">
        <f t="shared" si="269"/>
        <v>6871097</v>
      </c>
      <c r="Y357" s="218">
        <f t="shared" ref="Y357:Y359" si="270">IF(R357=0,0,(X357/R357)*100)</f>
        <v>100</v>
      </c>
    </row>
    <row r="358" spans="1:25">
      <c r="A358" s="253"/>
      <c r="B358" s="253"/>
      <c r="C358" s="253"/>
      <c r="D358" s="253"/>
      <c r="E358" s="253"/>
      <c r="F358" s="253"/>
      <c r="G358" s="259"/>
      <c r="H358" s="34" t="s">
        <v>82</v>
      </c>
      <c r="I358" s="35">
        <f t="shared" si="266"/>
        <v>0</v>
      </c>
      <c r="J358" s="35">
        <v>0</v>
      </c>
      <c r="K358" s="35">
        <f t="shared" si="267"/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/>
      <c r="S358" s="35">
        <v>0</v>
      </c>
      <c r="T358" s="35">
        <f t="shared" ref="T358" si="271">U358+V358+W358</f>
        <v>0</v>
      </c>
      <c r="U358" s="35">
        <v>0</v>
      </c>
      <c r="V358" s="35">
        <v>0</v>
      </c>
      <c r="W358" s="35">
        <v>0</v>
      </c>
      <c r="X358" s="35">
        <f t="shared" ref="X358" si="272">S358+T358</f>
        <v>0</v>
      </c>
      <c r="Y358" s="218">
        <f t="shared" si="270"/>
        <v>0</v>
      </c>
    </row>
    <row r="359" spans="1:25">
      <c r="A359" s="253"/>
      <c r="B359" s="253"/>
      <c r="C359" s="253"/>
      <c r="D359" s="253"/>
      <c r="E359" s="253"/>
      <c r="F359" s="253"/>
      <c r="G359" s="259"/>
      <c r="H359" s="36" t="s">
        <v>69</v>
      </c>
      <c r="I359" s="35">
        <f t="shared" si="266"/>
        <v>6692708</v>
      </c>
      <c r="J359" s="35">
        <f t="shared" ref="J359:P359" si="273">SUM(J357:J358)</f>
        <v>6692708</v>
      </c>
      <c r="K359" s="35">
        <f t="shared" si="267"/>
        <v>0</v>
      </c>
      <c r="L359" s="35">
        <f t="shared" si="273"/>
        <v>0</v>
      </c>
      <c r="M359" s="35">
        <f t="shared" si="273"/>
        <v>0</v>
      </c>
      <c r="N359" s="35">
        <f t="shared" si="273"/>
        <v>0</v>
      </c>
      <c r="O359" s="35">
        <f t="shared" si="273"/>
        <v>0</v>
      </c>
      <c r="P359" s="35">
        <f t="shared" si="273"/>
        <v>0</v>
      </c>
      <c r="Q359" s="35">
        <f>SUM(Q357:Q358)</f>
        <v>6885833</v>
      </c>
      <c r="R359" s="35">
        <f>SUM(R357:R358)</f>
        <v>6871097</v>
      </c>
      <c r="S359" s="35">
        <f>SUM(S357:S358)</f>
        <v>4885567</v>
      </c>
      <c r="T359" s="35">
        <f t="shared" ref="T359:X359" si="274">SUM(T357:T358)</f>
        <v>1985530</v>
      </c>
      <c r="U359" s="35">
        <f t="shared" si="274"/>
        <v>854600</v>
      </c>
      <c r="V359" s="35">
        <f t="shared" si="274"/>
        <v>560600</v>
      </c>
      <c r="W359" s="35">
        <f t="shared" si="274"/>
        <v>570330</v>
      </c>
      <c r="X359" s="35">
        <f t="shared" si="274"/>
        <v>6871097</v>
      </c>
      <c r="Y359" s="218">
        <f t="shared" si="270"/>
        <v>100</v>
      </c>
    </row>
    <row r="360" spans="1:25">
      <c r="A360" s="254"/>
      <c r="B360" s="254"/>
      <c r="C360" s="254"/>
      <c r="D360" s="254"/>
      <c r="E360" s="254"/>
      <c r="F360" s="254"/>
      <c r="G360" s="260"/>
    </row>
    <row r="361" spans="1:25">
      <c r="A361" s="32" t="s">
        <v>0</v>
      </c>
      <c r="B361" s="32" t="s">
        <v>0</v>
      </c>
      <c r="C361" s="32" t="s">
        <v>0</v>
      </c>
      <c r="D361" s="32" t="s">
        <v>0</v>
      </c>
      <c r="E361" s="32" t="s">
        <v>0</v>
      </c>
      <c r="F361" s="32" t="s">
        <v>0</v>
      </c>
      <c r="G361" s="154" t="s">
        <v>0</v>
      </c>
      <c r="H361" s="37" t="s">
        <v>0</v>
      </c>
      <c r="I361" s="37"/>
      <c r="J361" s="37"/>
      <c r="K361" s="37"/>
      <c r="L361" s="37" t="s">
        <v>0</v>
      </c>
      <c r="M361" s="37" t="s">
        <v>0</v>
      </c>
      <c r="N361" s="37" t="s">
        <v>0</v>
      </c>
      <c r="O361" s="37" t="s">
        <v>0</v>
      </c>
      <c r="P361" s="37" t="s">
        <v>0</v>
      </c>
      <c r="Q361" s="37"/>
      <c r="R361" s="37"/>
      <c r="S361" s="37"/>
      <c r="T361" s="37" t="s">
        <v>0</v>
      </c>
      <c r="U361" s="37" t="s">
        <v>0</v>
      </c>
      <c r="V361" s="37" t="s">
        <v>0</v>
      </c>
      <c r="W361" s="37" t="s">
        <v>0</v>
      </c>
      <c r="X361" s="37" t="s">
        <v>0</v>
      </c>
      <c r="Y361" s="219"/>
    </row>
    <row r="362" spans="1:25">
      <c r="A362" s="32" t="s">
        <v>0</v>
      </c>
      <c r="B362" s="32" t="s">
        <v>0</v>
      </c>
      <c r="C362" s="32" t="s">
        <v>0</v>
      </c>
      <c r="D362" s="32" t="s">
        <v>0</v>
      </c>
      <c r="E362" s="32" t="s">
        <v>0</v>
      </c>
      <c r="F362" s="32" t="s">
        <v>0</v>
      </c>
      <c r="G362" s="154" t="s">
        <v>0</v>
      </c>
      <c r="H362" s="30" t="s">
        <v>275</v>
      </c>
      <c r="I362" s="31">
        <f t="shared" si="266"/>
        <v>6692708</v>
      </c>
      <c r="J362" s="31">
        <f t="shared" ref="J362:P362" si="275">SUM(J353)</f>
        <v>6692708</v>
      </c>
      <c r="K362" s="31">
        <f t="shared" si="267"/>
        <v>0</v>
      </c>
      <c r="L362" s="31">
        <f t="shared" si="275"/>
        <v>0</v>
      </c>
      <c r="M362" s="31">
        <f t="shared" si="275"/>
        <v>0</v>
      </c>
      <c r="N362" s="31">
        <f t="shared" si="275"/>
        <v>0</v>
      </c>
      <c r="O362" s="31">
        <f t="shared" si="275"/>
        <v>0</v>
      </c>
      <c r="P362" s="31">
        <f t="shared" si="275"/>
        <v>0</v>
      </c>
      <c r="Q362" s="31">
        <f>SUM(Q353)</f>
        <v>6885833</v>
      </c>
      <c r="R362" s="31">
        <f>SUM(R353)</f>
        <v>6871097</v>
      </c>
      <c r="S362" s="31">
        <f>SUM(S353)</f>
        <v>4885567</v>
      </c>
      <c r="T362" s="31">
        <f t="shared" ref="T362:X362" si="276">SUM(T353)</f>
        <v>1985530</v>
      </c>
      <c r="U362" s="31">
        <f t="shared" si="276"/>
        <v>854600</v>
      </c>
      <c r="V362" s="31">
        <f t="shared" si="276"/>
        <v>560600</v>
      </c>
      <c r="W362" s="31">
        <f t="shared" si="276"/>
        <v>570330</v>
      </c>
      <c r="X362" s="31">
        <f t="shared" si="276"/>
        <v>6871097</v>
      </c>
      <c r="Y362" s="220">
        <f>IF(R362=0,0,(X362/R362)*100)</f>
        <v>100</v>
      </c>
    </row>
    <row r="363" spans="1:25">
      <c r="A363" s="32" t="s">
        <v>0</v>
      </c>
      <c r="B363" s="32" t="s">
        <v>0</v>
      </c>
      <c r="C363" s="32" t="s">
        <v>0</v>
      </c>
      <c r="D363" s="32" t="s">
        <v>0</v>
      </c>
      <c r="E363" s="32" t="s">
        <v>0</v>
      </c>
      <c r="F363" s="32" t="s">
        <v>0</v>
      </c>
      <c r="G363" s="154" t="s">
        <v>0</v>
      </c>
      <c r="H363" s="21" t="s">
        <v>170</v>
      </c>
      <c r="I363" s="66">
        <f t="shared" si="266"/>
        <v>143</v>
      </c>
      <c r="J363" s="66">
        <f t="shared" ref="J363:P363" si="277">J354</f>
        <v>143</v>
      </c>
      <c r="K363" s="66">
        <f t="shared" si="267"/>
        <v>0</v>
      </c>
      <c r="L363" s="66"/>
      <c r="M363" s="66"/>
      <c r="N363" s="66"/>
      <c r="O363" s="66" t="str">
        <f t="shared" si="277"/>
        <v/>
      </c>
      <c r="P363" s="66" t="str">
        <f t="shared" si="277"/>
        <v/>
      </c>
      <c r="Q363" s="66">
        <f>Q354</f>
        <v>0</v>
      </c>
      <c r="R363" s="66">
        <f>R354</f>
        <v>0</v>
      </c>
      <c r="S363" s="66">
        <f>S354</f>
        <v>0</v>
      </c>
      <c r="T363" s="66">
        <f t="shared" ref="T363:X363" si="278">T354</f>
        <v>0</v>
      </c>
      <c r="U363" s="66">
        <f t="shared" si="278"/>
        <v>0</v>
      </c>
      <c r="V363" s="66">
        <f t="shared" si="278"/>
        <v>0</v>
      </c>
      <c r="W363" s="66">
        <f t="shared" si="278"/>
        <v>0</v>
      </c>
      <c r="X363" s="66">
        <f t="shared" si="278"/>
        <v>0</v>
      </c>
      <c r="Y363" s="208">
        <v>0</v>
      </c>
    </row>
    <row r="364" spans="1:25">
      <c r="A364" s="32" t="s">
        <v>0</v>
      </c>
      <c r="B364" s="32" t="s">
        <v>0</v>
      </c>
      <c r="C364" s="32" t="s">
        <v>0</v>
      </c>
      <c r="D364" s="32" t="s">
        <v>0</v>
      </c>
      <c r="E364" s="32" t="s">
        <v>0</v>
      </c>
      <c r="F364" s="32" t="s">
        <v>0</v>
      </c>
      <c r="G364" s="154" t="s">
        <v>0</v>
      </c>
      <c r="H364" s="38" t="s">
        <v>0</v>
      </c>
      <c r="I364" s="39"/>
      <c r="J364" s="39"/>
      <c r="K364" s="39"/>
      <c r="L364" s="39" t="s">
        <v>0</v>
      </c>
      <c r="M364" s="39" t="s">
        <v>0</v>
      </c>
      <c r="N364" s="39" t="s">
        <v>0</v>
      </c>
      <c r="O364" s="39" t="s">
        <v>0</v>
      </c>
      <c r="P364" s="39" t="s">
        <v>0</v>
      </c>
      <c r="Q364" s="39"/>
      <c r="R364" s="39"/>
      <c r="S364" s="39"/>
      <c r="T364" s="39" t="s">
        <v>0</v>
      </c>
      <c r="U364" s="39" t="s">
        <v>0</v>
      </c>
      <c r="V364" s="39" t="s">
        <v>0</v>
      </c>
      <c r="W364" s="39" t="s">
        <v>0</v>
      </c>
      <c r="X364" s="39" t="s">
        <v>0</v>
      </c>
      <c r="Y364" s="221"/>
    </row>
    <row r="365" spans="1:25" ht="15" thickBot="1">
      <c r="A365" s="20" t="s">
        <v>10</v>
      </c>
      <c r="B365" s="20" t="s">
        <v>10</v>
      </c>
      <c r="C365" s="23" t="s">
        <v>0</v>
      </c>
      <c r="D365" s="23" t="s">
        <v>0</v>
      </c>
      <c r="E365" s="21" t="s">
        <v>0</v>
      </c>
      <c r="F365" s="21" t="s">
        <v>0</v>
      </c>
      <c r="G365" s="150" t="s">
        <v>0</v>
      </c>
      <c r="H365" s="21" t="s">
        <v>0</v>
      </c>
      <c r="I365" s="22"/>
      <c r="J365" s="22"/>
      <c r="K365" s="22"/>
      <c r="L365" s="22" t="s">
        <v>0</v>
      </c>
      <c r="M365" s="22" t="s">
        <v>0</v>
      </c>
      <c r="N365" s="22" t="s">
        <v>0</v>
      </c>
      <c r="O365" s="22" t="s">
        <v>0</v>
      </c>
      <c r="P365" s="22" t="s">
        <v>0</v>
      </c>
      <c r="Q365" s="22"/>
      <c r="R365" s="22"/>
      <c r="S365" s="22"/>
      <c r="T365" s="22" t="s">
        <v>0</v>
      </c>
      <c r="U365" s="22" t="s">
        <v>0</v>
      </c>
      <c r="V365" s="22" t="s">
        <v>0</v>
      </c>
      <c r="W365" s="22" t="s">
        <v>0</v>
      </c>
      <c r="X365" s="22" t="s">
        <v>0</v>
      </c>
      <c r="Y365" s="209"/>
    </row>
    <row r="366" spans="1:25" ht="41.4" thickBot="1">
      <c r="A366" s="24" t="s">
        <v>123</v>
      </c>
      <c r="B366" s="24" t="s">
        <v>124</v>
      </c>
      <c r="C366" s="24" t="s">
        <v>125</v>
      </c>
      <c r="D366" s="25" t="s">
        <v>0</v>
      </c>
      <c r="E366" s="24" t="s">
        <v>126</v>
      </c>
      <c r="F366" s="24" t="s">
        <v>127</v>
      </c>
      <c r="G366" s="151" t="s">
        <v>128</v>
      </c>
      <c r="H366" s="24" t="s">
        <v>1</v>
      </c>
      <c r="I366" s="1" t="s">
        <v>3093</v>
      </c>
      <c r="J366" s="1" t="s">
        <v>3130</v>
      </c>
      <c r="K366" s="1" t="s">
        <v>3</v>
      </c>
      <c r="L366" s="1" t="s">
        <v>4</v>
      </c>
      <c r="M366" s="1" t="s">
        <v>5</v>
      </c>
      <c r="N366" s="1" t="s">
        <v>6</v>
      </c>
      <c r="O366" s="1" t="s">
        <v>7</v>
      </c>
      <c r="P366" s="1" t="s">
        <v>8</v>
      </c>
      <c r="Q366" s="1" t="s">
        <v>3344</v>
      </c>
      <c r="R366" s="1" t="s">
        <v>3427</v>
      </c>
      <c r="S366" s="1" t="s">
        <v>3447</v>
      </c>
      <c r="T366" s="1" t="s">
        <v>3448</v>
      </c>
      <c r="U366" s="1" t="s">
        <v>3452</v>
      </c>
      <c r="V366" s="1" t="s">
        <v>3449</v>
      </c>
      <c r="W366" s="1" t="s">
        <v>3450</v>
      </c>
      <c r="X366" s="1" t="s">
        <v>3451</v>
      </c>
      <c r="Y366" s="216" t="s">
        <v>3385</v>
      </c>
    </row>
    <row r="367" spans="1:25">
      <c r="A367" s="26" t="s">
        <v>0</v>
      </c>
      <c r="B367" s="26" t="s">
        <v>0</v>
      </c>
      <c r="C367" s="26" t="s">
        <v>0</v>
      </c>
      <c r="D367" s="27" t="s">
        <v>0</v>
      </c>
      <c r="E367" s="27" t="s">
        <v>0</v>
      </c>
      <c r="F367" s="28" t="s">
        <v>0</v>
      </c>
      <c r="G367" s="152" t="s">
        <v>0</v>
      </c>
      <c r="H367" s="29" t="s">
        <v>0</v>
      </c>
      <c r="I367" s="45">
        <v>1</v>
      </c>
      <c r="J367" s="45">
        <v>3</v>
      </c>
      <c r="K367" s="45" t="s">
        <v>9</v>
      </c>
      <c r="L367" s="45">
        <v>5</v>
      </c>
      <c r="M367" s="45">
        <v>6</v>
      </c>
      <c r="N367" s="45">
        <v>7</v>
      </c>
      <c r="O367" s="45">
        <v>8</v>
      </c>
      <c r="P367" s="45">
        <v>9</v>
      </c>
      <c r="Q367" s="45">
        <v>1</v>
      </c>
      <c r="R367" s="45">
        <v>2</v>
      </c>
      <c r="S367" s="45">
        <v>3</v>
      </c>
      <c r="T367" s="45" t="s">
        <v>3453</v>
      </c>
      <c r="U367" s="45">
        <v>5</v>
      </c>
      <c r="V367" s="45">
        <v>6</v>
      </c>
      <c r="W367" s="45">
        <v>7</v>
      </c>
      <c r="X367" s="45" t="s">
        <v>3454</v>
      </c>
      <c r="Y367" s="276">
        <v>9</v>
      </c>
    </row>
    <row r="368" spans="1:25" s="113" customFormat="1">
      <c r="A368" s="133" t="s">
        <v>10</v>
      </c>
      <c r="B368" s="133" t="s">
        <v>10</v>
      </c>
      <c r="C368" s="109" t="s">
        <v>130</v>
      </c>
      <c r="D368" s="109" t="s">
        <v>276</v>
      </c>
      <c r="E368" s="98" t="s">
        <v>0</v>
      </c>
      <c r="F368" s="98" t="s">
        <v>0</v>
      </c>
      <c r="G368" s="153" t="s">
        <v>0</v>
      </c>
      <c r="H368" s="98" t="s">
        <v>277</v>
      </c>
      <c r="I368" s="110"/>
      <c r="J368" s="110"/>
      <c r="K368" s="110"/>
      <c r="L368" s="110" t="s">
        <v>0</v>
      </c>
      <c r="M368" s="110" t="s">
        <v>0</v>
      </c>
      <c r="N368" s="110" t="s">
        <v>0</v>
      </c>
      <c r="O368" s="110" t="s">
        <v>0</v>
      </c>
      <c r="P368" s="110" t="s">
        <v>0</v>
      </c>
      <c r="Q368" s="110"/>
      <c r="R368" s="110"/>
      <c r="S368" s="110"/>
      <c r="T368" s="110" t="s">
        <v>0</v>
      </c>
      <c r="U368" s="110" t="s">
        <v>0</v>
      </c>
      <c r="V368" s="110" t="s">
        <v>0</v>
      </c>
      <c r="W368" s="110" t="s">
        <v>0</v>
      </c>
      <c r="X368" s="110" t="s">
        <v>0</v>
      </c>
      <c r="Y368" s="217"/>
    </row>
    <row r="369" spans="1:25" ht="20.399999999999999">
      <c r="A369" s="20" t="s">
        <v>0</v>
      </c>
      <c r="B369" s="20" t="s">
        <v>0</v>
      </c>
      <c r="C369" s="20" t="s">
        <v>0</v>
      </c>
      <c r="D369" s="21" t="s">
        <v>0</v>
      </c>
      <c r="E369" s="21" t="s">
        <v>0</v>
      </c>
      <c r="F369" s="21" t="s">
        <v>0</v>
      </c>
      <c r="G369" s="150" t="s">
        <v>0</v>
      </c>
      <c r="H369" s="30" t="s">
        <v>33</v>
      </c>
      <c r="I369" s="31">
        <f t="shared" si="266"/>
        <v>409180</v>
      </c>
      <c r="J369" s="31">
        <f t="shared" ref="J369:P369" si="279">SUM(J370,J377,J379)</f>
        <v>409180</v>
      </c>
      <c r="K369" s="31">
        <f t="shared" si="267"/>
        <v>0</v>
      </c>
      <c r="L369" s="31">
        <f t="shared" si="279"/>
        <v>0</v>
      </c>
      <c r="M369" s="31">
        <f t="shared" si="279"/>
        <v>0</v>
      </c>
      <c r="N369" s="31">
        <f t="shared" si="279"/>
        <v>0</v>
      </c>
      <c r="O369" s="31">
        <f t="shared" si="279"/>
        <v>0</v>
      </c>
      <c r="P369" s="31">
        <f t="shared" si="279"/>
        <v>0</v>
      </c>
      <c r="Q369" s="31">
        <f>SUM(Q370,Q377,Q379)</f>
        <v>525986</v>
      </c>
      <c r="R369" s="31">
        <f>SUM(R370,R377,R379)</f>
        <v>525986</v>
      </c>
      <c r="S369" s="31">
        <f>SUM(S370,S377,S379)</f>
        <v>435359</v>
      </c>
      <c r="T369" s="31">
        <f t="shared" ref="T369:X369" si="280">SUM(T370,T377,T379)</f>
        <v>90627</v>
      </c>
      <c r="U369" s="31">
        <f t="shared" si="280"/>
        <v>35005</v>
      </c>
      <c r="V369" s="31">
        <f t="shared" si="280"/>
        <v>30648</v>
      </c>
      <c r="W369" s="31">
        <f t="shared" si="280"/>
        <v>24974</v>
      </c>
      <c r="X369" s="31">
        <f t="shared" si="280"/>
        <v>525986</v>
      </c>
      <c r="Y369" s="220">
        <f t="shared" ref="Y369:Y393" si="281">IF(R369=0,0,(X369/R369)*100)</f>
        <v>100</v>
      </c>
    </row>
    <row r="370" spans="1:25">
      <c r="A370" s="23" t="s">
        <v>10</v>
      </c>
      <c r="B370" s="23" t="s">
        <v>10</v>
      </c>
      <c r="C370" s="23" t="s">
        <v>130</v>
      </c>
      <c r="D370" s="23" t="s">
        <v>276</v>
      </c>
      <c r="E370" s="21" t="s">
        <v>132</v>
      </c>
      <c r="F370" s="21" t="s">
        <v>0</v>
      </c>
      <c r="G370" s="150" t="s">
        <v>0</v>
      </c>
      <c r="H370" s="21" t="s">
        <v>11</v>
      </c>
      <c r="I370" s="66">
        <f t="shared" si="266"/>
        <v>335360</v>
      </c>
      <c r="J370" s="66">
        <f t="shared" ref="J370:P370" si="282">SUM(J371,J372)</f>
        <v>335360</v>
      </c>
      <c r="K370" s="66">
        <f t="shared" si="267"/>
        <v>0</v>
      </c>
      <c r="L370" s="66">
        <f t="shared" si="282"/>
        <v>0</v>
      </c>
      <c r="M370" s="66">
        <f t="shared" si="282"/>
        <v>0</v>
      </c>
      <c r="N370" s="66">
        <f t="shared" si="282"/>
        <v>0</v>
      </c>
      <c r="O370" s="66">
        <f t="shared" si="282"/>
        <v>0</v>
      </c>
      <c r="P370" s="66">
        <f t="shared" si="282"/>
        <v>0</v>
      </c>
      <c r="Q370" s="66">
        <f>SUM(Q371,Q372)</f>
        <v>347449</v>
      </c>
      <c r="R370" s="66">
        <f>SUM(R371,R372)</f>
        <v>347449</v>
      </c>
      <c r="S370" s="66">
        <f>SUM(S371,S372)</f>
        <v>264432</v>
      </c>
      <c r="T370" s="66">
        <f t="shared" ref="T370:X370" si="283">SUM(T371,T372)</f>
        <v>83017</v>
      </c>
      <c r="U370" s="66">
        <f t="shared" si="283"/>
        <v>32115</v>
      </c>
      <c r="V370" s="66">
        <f t="shared" si="283"/>
        <v>28115</v>
      </c>
      <c r="W370" s="66">
        <f t="shared" si="283"/>
        <v>22787</v>
      </c>
      <c r="X370" s="66">
        <f t="shared" si="283"/>
        <v>347449</v>
      </c>
      <c r="Y370" s="208">
        <f t="shared" si="281"/>
        <v>100</v>
      </c>
    </row>
    <row r="371" spans="1:25">
      <c r="A371" s="23" t="s">
        <v>10</v>
      </c>
      <c r="B371" s="23" t="s">
        <v>10</v>
      </c>
      <c r="C371" s="23" t="s">
        <v>130</v>
      </c>
      <c r="D371" s="23" t="s">
        <v>276</v>
      </c>
      <c r="E371" s="22">
        <v>6111</v>
      </c>
      <c r="F371" s="23"/>
      <c r="G371" s="128" t="s">
        <v>3345</v>
      </c>
      <c r="H371" s="32" t="s">
        <v>12</v>
      </c>
      <c r="I371" s="44">
        <f t="shared" si="266"/>
        <v>291480</v>
      </c>
      <c r="J371" s="44">
        <v>291480</v>
      </c>
      <c r="K371" s="44">
        <f t="shared" si="267"/>
        <v>0</v>
      </c>
      <c r="L371" s="44">
        <v>0</v>
      </c>
      <c r="M371" s="44">
        <v>0</v>
      </c>
      <c r="N371" s="44">
        <v>0</v>
      </c>
      <c r="O371" s="44">
        <v>0</v>
      </c>
      <c r="P371" s="44">
        <v>0</v>
      </c>
      <c r="Q371" s="44">
        <v>303569</v>
      </c>
      <c r="R371" s="44">
        <v>303569</v>
      </c>
      <c r="S371" s="44">
        <v>233897</v>
      </c>
      <c r="T371" s="44">
        <f t="shared" ref="T371:T392" si="284">U371+V371+W371</f>
        <v>69672</v>
      </c>
      <c r="U371" s="44">
        <v>25000</v>
      </c>
      <c r="V371" s="44">
        <v>25000</v>
      </c>
      <c r="W371" s="44">
        <v>19672</v>
      </c>
      <c r="X371" s="44">
        <f t="shared" ref="X371:X392" si="285">S371+T371</f>
        <v>303569</v>
      </c>
      <c r="Y371" s="209">
        <f t="shared" si="281"/>
        <v>100</v>
      </c>
    </row>
    <row r="372" spans="1:25">
      <c r="A372" s="20" t="s">
        <v>10</v>
      </c>
      <c r="B372" s="20" t="s">
        <v>10</v>
      </c>
      <c r="C372" s="20" t="s">
        <v>130</v>
      </c>
      <c r="D372" s="20" t="s">
        <v>276</v>
      </c>
      <c r="E372" s="20" t="s">
        <v>134</v>
      </c>
      <c r="F372" s="23" t="s">
        <v>0</v>
      </c>
      <c r="G372" s="154" t="s">
        <v>0</v>
      </c>
      <c r="H372" s="21" t="s">
        <v>13</v>
      </c>
      <c r="I372" s="66">
        <f t="shared" si="266"/>
        <v>43880</v>
      </c>
      <c r="J372" s="66">
        <f>SUM(J373:J376)</f>
        <v>43880</v>
      </c>
      <c r="K372" s="66">
        <f t="shared" si="267"/>
        <v>0</v>
      </c>
      <c r="L372" s="66">
        <f t="shared" ref="L372:X372" si="286">SUM(L373:L376)</f>
        <v>0</v>
      </c>
      <c r="M372" s="66">
        <f t="shared" si="286"/>
        <v>0</v>
      </c>
      <c r="N372" s="66">
        <f t="shared" si="286"/>
        <v>0</v>
      </c>
      <c r="O372" s="66">
        <f t="shared" si="286"/>
        <v>0</v>
      </c>
      <c r="P372" s="66">
        <f t="shared" si="286"/>
        <v>0</v>
      </c>
      <c r="Q372" s="66">
        <f t="shared" si="286"/>
        <v>43880</v>
      </c>
      <c r="R372" s="66">
        <f t="shared" si="286"/>
        <v>43880</v>
      </c>
      <c r="S372" s="66">
        <f t="shared" si="286"/>
        <v>30535</v>
      </c>
      <c r="T372" s="66">
        <f t="shared" si="286"/>
        <v>13345</v>
      </c>
      <c r="U372" s="66">
        <f t="shared" si="286"/>
        <v>7115</v>
      </c>
      <c r="V372" s="66">
        <f t="shared" si="286"/>
        <v>3115</v>
      </c>
      <c r="W372" s="66">
        <f t="shared" si="286"/>
        <v>3115</v>
      </c>
      <c r="X372" s="66">
        <f t="shared" si="286"/>
        <v>43880</v>
      </c>
      <c r="Y372" s="208">
        <f t="shared" si="281"/>
        <v>100</v>
      </c>
    </row>
    <row r="373" spans="1:25">
      <c r="A373" s="23" t="s">
        <v>10</v>
      </c>
      <c r="B373" s="23" t="s">
        <v>10</v>
      </c>
      <c r="C373" s="23" t="s">
        <v>130</v>
      </c>
      <c r="D373" s="23" t="s">
        <v>276</v>
      </c>
      <c r="E373" s="22">
        <v>6112</v>
      </c>
      <c r="F373" s="23" t="s">
        <v>278</v>
      </c>
      <c r="G373" s="128" t="s">
        <v>3345</v>
      </c>
      <c r="H373" s="32" t="s">
        <v>16</v>
      </c>
      <c r="I373" s="44">
        <f t="shared" si="266"/>
        <v>6380</v>
      </c>
      <c r="J373" s="44">
        <v>6380</v>
      </c>
      <c r="K373" s="44">
        <f t="shared" si="267"/>
        <v>0</v>
      </c>
      <c r="L373" s="44">
        <v>0</v>
      </c>
      <c r="M373" s="44">
        <v>0</v>
      </c>
      <c r="N373" s="44">
        <v>0</v>
      </c>
      <c r="O373" s="44">
        <v>0</v>
      </c>
      <c r="P373" s="44">
        <v>0</v>
      </c>
      <c r="Q373" s="44">
        <v>6380</v>
      </c>
      <c r="R373" s="44">
        <v>6380</v>
      </c>
      <c r="S373" s="44">
        <v>3968</v>
      </c>
      <c r="T373" s="44">
        <f t="shared" si="284"/>
        <v>2412</v>
      </c>
      <c r="U373" s="44">
        <v>804</v>
      </c>
      <c r="V373" s="44">
        <v>804</v>
      </c>
      <c r="W373" s="44">
        <v>804</v>
      </c>
      <c r="X373" s="44">
        <f t="shared" si="285"/>
        <v>6380</v>
      </c>
      <c r="Y373" s="209">
        <f t="shared" si="281"/>
        <v>100</v>
      </c>
    </row>
    <row r="374" spans="1:25">
      <c r="A374" s="23" t="s">
        <v>10</v>
      </c>
      <c r="B374" s="23" t="s">
        <v>10</v>
      </c>
      <c r="C374" s="23" t="s">
        <v>130</v>
      </c>
      <c r="D374" s="23" t="s">
        <v>276</v>
      </c>
      <c r="E374" s="22">
        <v>6112</v>
      </c>
      <c r="F374" s="23" t="s">
        <v>279</v>
      </c>
      <c r="G374" s="128" t="s">
        <v>3345</v>
      </c>
      <c r="H374" s="32" t="s">
        <v>19</v>
      </c>
      <c r="I374" s="44">
        <f t="shared" si="266"/>
        <v>24500</v>
      </c>
      <c r="J374" s="44">
        <v>24500</v>
      </c>
      <c r="K374" s="44">
        <f t="shared" si="267"/>
        <v>0</v>
      </c>
      <c r="L374" s="44">
        <v>0</v>
      </c>
      <c r="M374" s="44">
        <v>0</v>
      </c>
      <c r="N374" s="44">
        <v>0</v>
      </c>
      <c r="O374" s="44">
        <v>0</v>
      </c>
      <c r="P374" s="44">
        <v>0</v>
      </c>
      <c r="Q374" s="44">
        <v>24500</v>
      </c>
      <c r="R374" s="44">
        <v>24500</v>
      </c>
      <c r="S374" s="44">
        <v>17567</v>
      </c>
      <c r="T374" s="44">
        <f t="shared" si="284"/>
        <v>6933</v>
      </c>
      <c r="U374" s="44">
        <v>2311</v>
      </c>
      <c r="V374" s="44">
        <v>2311</v>
      </c>
      <c r="W374" s="44">
        <v>2311</v>
      </c>
      <c r="X374" s="44">
        <f t="shared" si="285"/>
        <v>24500</v>
      </c>
      <c r="Y374" s="209">
        <f t="shared" si="281"/>
        <v>100</v>
      </c>
    </row>
    <row r="375" spans="1:25">
      <c r="A375" s="23" t="s">
        <v>10</v>
      </c>
      <c r="B375" s="23" t="s">
        <v>10</v>
      </c>
      <c r="C375" s="23" t="s">
        <v>130</v>
      </c>
      <c r="D375" s="23" t="s">
        <v>276</v>
      </c>
      <c r="E375" s="22">
        <v>6112</v>
      </c>
      <c r="F375" s="23" t="s">
        <v>280</v>
      </c>
      <c r="G375" s="128" t="s">
        <v>3345</v>
      </c>
      <c r="H375" s="32" t="s">
        <v>17</v>
      </c>
      <c r="I375" s="44">
        <f t="shared" si="266"/>
        <v>5000</v>
      </c>
      <c r="J375" s="44">
        <v>5000</v>
      </c>
      <c r="K375" s="44">
        <f t="shared" si="267"/>
        <v>0</v>
      </c>
      <c r="L375" s="44">
        <v>0</v>
      </c>
      <c r="M375" s="44">
        <v>0</v>
      </c>
      <c r="N375" s="44">
        <v>0</v>
      </c>
      <c r="O375" s="44">
        <v>0</v>
      </c>
      <c r="P375" s="44">
        <v>0</v>
      </c>
      <c r="Q375" s="44">
        <v>5000</v>
      </c>
      <c r="R375" s="44">
        <v>5000</v>
      </c>
      <c r="S375" s="44">
        <v>5000</v>
      </c>
      <c r="T375" s="44">
        <f t="shared" si="284"/>
        <v>0</v>
      </c>
      <c r="U375" s="44">
        <v>0</v>
      </c>
      <c r="V375" s="44">
        <v>0</v>
      </c>
      <c r="W375" s="44">
        <v>0</v>
      </c>
      <c r="X375" s="44">
        <f t="shared" si="285"/>
        <v>5000</v>
      </c>
      <c r="Y375" s="209">
        <f t="shared" si="281"/>
        <v>100</v>
      </c>
    </row>
    <row r="376" spans="1:25">
      <c r="A376" s="23" t="s">
        <v>10</v>
      </c>
      <c r="B376" s="23" t="s">
        <v>10</v>
      </c>
      <c r="C376" s="23" t="s">
        <v>130</v>
      </c>
      <c r="D376" s="23" t="s">
        <v>276</v>
      </c>
      <c r="E376" s="22">
        <v>6112</v>
      </c>
      <c r="F376" s="23" t="s">
        <v>281</v>
      </c>
      <c r="G376" s="128" t="s">
        <v>3345</v>
      </c>
      <c r="H376" s="32" t="s">
        <v>18</v>
      </c>
      <c r="I376" s="44">
        <f t="shared" si="266"/>
        <v>8000</v>
      </c>
      <c r="J376" s="44">
        <v>8000</v>
      </c>
      <c r="K376" s="44">
        <f t="shared" si="267"/>
        <v>0</v>
      </c>
      <c r="L376" s="44">
        <v>0</v>
      </c>
      <c r="M376" s="44">
        <v>0</v>
      </c>
      <c r="N376" s="44">
        <v>0</v>
      </c>
      <c r="O376" s="44">
        <v>0</v>
      </c>
      <c r="P376" s="44">
        <v>0</v>
      </c>
      <c r="Q376" s="44">
        <v>8000</v>
      </c>
      <c r="R376" s="44">
        <v>8000</v>
      </c>
      <c r="S376" s="44">
        <v>4000</v>
      </c>
      <c r="T376" s="44">
        <f t="shared" si="284"/>
        <v>4000</v>
      </c>
      <c r="U376" s="44">
        <v>4000</v>
      </c>
      <c r="V376" s="44">
        <v>0</v>
      </c>
      <c r="W376" s="44">
        <v>0</v>
      </c>
      <c r="X376" s="44">
        <f t="shared" si="285"/>
        <v>8000</v>
      </c>
      <c r="Y376" s="209">
        <f t="shared" si="281"/>
        <v>100</v>
      </c>
    </row>
    <row r="377" spans="1:25">
      <c r="A377" s="23" t="s">
        <v>10</v>
      </c>
      <c r="B377" s="23" t="s">
        <v>10</v>
      </c>
      <c r="C377" s="23" t="s">
        <v>130</v>
      </c>
      <c r="D377" s="23" t="s">
        <v>276</v>
      </c>
      <c r="E377" s="21" t="s">
        <v>139</v>
      </c>
      <c r="F377" s="21" t="s">
        <v>0</v>
      </c>
      <c r="G377" s="150" t="s">
        <v>0</v>
      </c>
      <c r="H377" s="21" t="s">
        <v>21</v>
      </c>
      <c r="I377" s="66">
        <f t="shared" si="266"/>
        <v>28800</v>
      </c>
      <c r="J377" s="66">
        <f t="shared" ref="J377:X377" si="287">SUM(J378)</f>
        <v>28800</v>
      </c>
      <c r="K377" s="66">
        <f t="shared" si="267"/>
        <v>0</v>
      </c>
      <c r="L377" s="66">
        <f t="shared" si="287"/>
        <v>0</v>
      </c>
      <c r="M377" s="66">
        <f t="shared" si="287"/>
        <v>0</v>
      </c>
      <c r="N377" s="66">
        <f t="shared" si="287"/>
        <v>0</v>
      </c>
      <c r="O377" s="66">
        <f t="shared" si="287"/>
        <v>0</v>
      </c>
      <c r="P377" s="66">
        <f t="shared" si="287"/>
        <v>0</v>
      </c>
      <c r="Q377" s="66">
        <f t="shared" si="287"/>
        <v>30069</v>
      </c>
      <c r="R377" s="66">
        <f t="shared" si="287"/>
        <v>30069</v>
      </c>
      <c r="S377" s="66">
        <f t="shared" si="287"/>
        <v>24382</v>
      </c>
      <c r="T377" s="66">
        <f t="shared" si="287"/>
        <v>5687</v>
      </c>
      <c r="U377" s="66">
        <f t="shared" si="287"/>
        <v>2500</v>
      </c>
      <c r="V377" s="66">
        <f t="shared" si="287"/>
        <v>2500</v>
      </c>
      <c r="W377" s="66">
        <f t="shared" si="287"/>
        <v>687</v>
      </c>
      <c r="X377" s="66">
        <f t="shared" si="287"/>
        <v>30069</v>
      </c>
      <c r="Y377" s="208">
        <f t="shared" si="281"/>
        <v>100</v>
      </c>
    </row>
    <row r="378" spans="1:25">
      <c r="A378" s="23" t="s">
        <v>10</v>
      </c>
      <c r="B378" s="23" t="s">
        <v>10</v>
      </c>
      <c r="C378" s="23" t="s">
        <v>130</v>
      </c>
      <c r="D378" s="23" t="s">
        <v>276</v>
      </c>
      <c r="E378" s="22">
        <v>6121</v>
      </c>
      <c r="F378" s="23"/>
      <c r="G378" s="128" t="s">
        <v>3345</v>
      </c>
      <c r="H378" s="32" t="s">
        <v>22</v>
      </c>
      <c r="I378" s="44">
        <f t="shared" si="266"/>
        <v>28800</v>
      </c>
      <c r="J378" s="44">
        <v>28800</v>
      </c>
      <c r="K378" s="44">
        <f t="shared" si="267"/>
        <v>0</v>
      </c>
      <c r="L378" s="44">
        <v>0</v>
      </c>
      <c r="M378" s="44">
        <v>0</v>
      </c>
      <c r="N378" s="44">
        <v>0</v>
      </c>
      <c r="O378" s="44">
        <v>0</v>
      </c>
      <c r="P378" s="44">
        <v>0</v>
      </c>
      <c r="Q378" s="44">
        <v>30069</v>
      </c>
      <c r="R378" s="44">
        <v>30069</v>
      </c>
      <c r="S378" s="44">
        <v>24382</v>
      </c>
      <c r="T378" s="44">
        <f t="shared" si="284"/>
        <v>5687</v>
      </c>
      <c r="U378" s="44">
        <v>2500</v>
      </c>
      <c r="V378" s="44">
        <v>2500</v>
      </c>
      <c r="W378" s="44">
        <v>687</v>
      </c>
      <c r="X378" s="44">
        <f t="shared" si="285"/>
        <v>30069</v>
      </c>
      <c r="Y378" s="209">
        <f t="shared" si="281"/>
        <v>100</v>
      </c>
    </row>
    <row r="379" spans="1:25">
      <c r="A379" s="23" t="s">
        <v>10</v>
      </c>
      <c r="B379" s="23" t="s">
        <v>10</v>
      </c>
      <c r="C379" s="23" t="s">
        <v>130</v>
      </c>
      <c r="D379" s="23" t="s">
        <v>276</v>
      </c>
      <c r="E379" s="21" t="s">
        <v>141</v>
      </c>
      <c r="F379" s="21" t="s">
        <v>0</v>
      </c>
      <c r="G379" s="150" t="s">
        <v>0</v>
      </c>
      <c r="H379" s="21" t="s">
        <v>23</v>
      </c>
      <c r="I379" s="66">
        <f t="shared" si="266"/>
        <v>45020</v>
      </c>
      <c r="J379" s="66">
        <f t="shared" ref="J379:P379" si="288">SUM(J380,J381)</f>
        <v>45020</v>
      </c>
      <c r="K379" s="66">
        <f t="shared" si="267"/>
        <v>0</v>
      </c>
      <c r="L379" s="66">
        <f t="shared" si="288"/>
        <v>0</v>
      </c>
      <c r="M379" s="66">
        <f t="shared" si="288"/>
        <v>0</v>
      </c>
      <c r="N379" s="66">
        <f t="shared" si="288"/>
        <v>0</v>
      </c>
      <c r="O379" s="66">
        <f t="shared" si="288"/>
        <v>0</v>
      </c>
      <c r="P379" s="66">
        <f t="shared" si="288"/>
        <v>0</v>
      </c>
      <c r="Q379" s="66">
        <f>SUM(Q380,Q381)</f>
        <v>148468</v>
      </c>
      <c r="R379" s="66">
        <f>SUM(R380,R381)</f>
        <v>148468</v>
      </c>
      <c r="S379" s="66">
        <f>SUM(S380,S381)</f>
        <v>146545</v>
      </c>
      <c r="T379" s="66">
        <f t="shared" ref="T379:X379" si="289">SUM(T380,T381)</f>
        <v>1923</v>
      </c>
      <c r="U379" s="66">
        <f t="shared" si="289"/>
        <v>390</v>
      </c>
      <c r="V379" s="66">
        <f t="shared" si="289"/>
        <v>33</v>
      </c>
      <c r="W379" s="66">
        <f t="shared" si="289"/>
        <v>1500</v>
      </c>
      <c r="X379" s="66">
        <f t="shared" si="289"/>
        <v>148468</v>
      </c>
      <c r="Y379" s="208">
        <f t="shared" si="281"/>
        <v>100</v>
      </c>
    </row>
    <row r="380" spans="1:25">
      <c r="A380" s="23" t="s">
        <v>10</v>
      </c>
      <c r="B380" s="23" t="s">
        <v>10</v>
      </c>
      <c r="C380" s="23" t="s">
        <v>130</v>
      </c>
      <c r="D380" s="23" t="s">
        <v>276</v>
      </c>
      <c r="E380" s="22">
        <v>6131</v>
      </c>
      <c r="F380" s="23"/>
      <c r="G380" s="128" t="s">
        <v>3345</v>
      </c>
      <c r="H380" s="32" t="s">
        <v>24</v>
      </c>
      <c r="I380" s="44">
        <f t="shared" si="266"/>
        <v>500</v>
      </c>
      <c r="J380" s="44">
        <v>500</v>
      </c>
      <c r="K380" s="44">
        <f t="shared" si="267"/>
        <v>0</v>
      </c>
      <c r="L380" s="44">
        <v>0</v>
      </c>
      <c r="M380" s="44">
        <v>0</v>
      </c>
      <c r="N380" s="44">
        <v>0</v>
      </c>
      <c r="O380" s="44">
        <v>0</v>
      </c>
      <c r="P380" s="44">
        <v>0</v>
      </c>
      <c r="Q380" s="44">
        <v>5500</v>
      </c>
      <c r="R380" s="44">
        <v>5500</v>
      </c>
      <c r="S380" s="44">
        <v>5500</v>
      </c>
      <c r="T380" s="44">
        <f t="shared" si="284"/>
        <v>0</v>
      </c>
      <c r="U380" s="44">
        <v>0</v>
      </c>
      <c r="V380" s="44">
        <v>0</v>
      </c>
      <c r="W380" s="44">
        <v>0</v>
      </c>
      <c r="X380" s="44">
        <f t="shared" si="285"/>
        <v>5500</v>
      </c>
      <c r="Y380" s="209">
        <f t="shared" si="281"/>
        <v>100</v>
      </c>
    </row>
    <row r="381" spans="1:25">
      <c r="A381" s="20" t="s">
        <v>10</v>
      </c>
      <c r="B381" s="20" t="s">
        <v>10</v>
      </c>
      <c r="C381" s="20" t="s">
        <v>130</v>
      </c>
      <c r="D381" s="20" t="s">
        <v>276</v>
      </c>
      <c r="E381" s="20" t="s">
        <v>144</v>
      </c>
      <c r="F381" s="23" t="s">
        <v>0</v>
      </c>
      <c r="G381" s="154" t="s">
        <v>0</v>
      </c>
      <c r="H381" s="21" t="s">
        <v>32</v>
      </c>
      <c r="I381" s="66">
        <f t="shared" si="266"/>
        <v>44520</v>
      </c>
      <c r="J381" s="66">
        <f t="shared" ref="J381:P381" si="290">SUM(J382:J385)</f>
        <v>44520</v>
      </c>
      <c r="K381" s="66">
        <f t="shared" si="267"/>
        <v>0</v>
      </c>
      <c r="L381" s="66">
        <f t="shared" si="290"/>
        <v>0</v>
      </c>
      <c r="M381" s="66">
        <f t="shared" si="290"/>
        <v>0</v>
      </c>
      <c r="N381" s="66">
        <f t="shared" si="290"/>
        <v>0</v>
      </c>
      <c r="O381" s="66">
        <f t="shared" si="290"/>
        <v>0</v>
      </c>
      <c r="P381" s="66">
        <f t="shared" si="290"/>
        <v>0</v>
      </c>
      <c r="Q381" s="66">
        <f>SUM(Q382:Q386)</f>
        <v>142968</v>
      </c>
      <c r="R381" s="66">
        <f>SUM(R382:R386)</f>
        <v>142968</v>
      </c>
      <c r="S381" s="66">
        <f>SUM(S382:S386)</f>
        <v>141045</v>
      </c>
      <c r="T381" s="66">
        <f t="shared" ref="T381:X381" si="291">SUM(T382:T386)</f>
        <v>1923</v>
      </c>
      <c r="U381" s="66">
        <f t="shared" si="291"/>
        <v>390</v>
      </c>
      <c r="V381" s="66">
        <f t="shared" si="291"/>
        <v>33</v>
      </c>
      <c r="W381" s="66">
        <f t="shared" si="291"/>
        <v>1500</v>
      </c>
      <c r="X381" s="66">
        <f t="shared" si="291"/>
        <v>142968</v>
      </c>
      <c r="Y381" s="208">
        <f t="shared" si="281"/>
        <v>100</v>
      </c>
    </row>
    <row r="382" spans="1:25">
      <c r="A382" s="23" t="s">
        <v>10</v>
      </c>
      <c r="B382" s="23" t="s">
        <v>10</v>
      </c>
      <c r="C382" s="23" t="s">
        <v>130</v>
      </c>
      <c r="D382" s="23" t="s">
        <v>276</v>
      </c>
      <c r="E382" s="22">
        <v>6139</v>
      </c>
      <c r="F382" s="23" t="s">
        <v>0</v>
      </c>
      <c r="G382" s="128" t="s">
        <v>3345</v>
      </c>
      <c r="H382" s="32" t="s">
        <v>282</v>
      </c>
      <c r="I382" s="44">
        <f t="shared" si="266"/>
        <v>30320</v>
      </c>
      <c r="J382" s="44">
        <v>30320</v>
      </c>
      <c r="K382" s="44">
        <f t="shared" si="267"/>
        <v>0</v>
      </c>
      <c r="L382" s="44">
        <v>0</v>
      </c>
      <c r="M382" s="44">
        <v>0</v>
      </c>
      <c r="N382" s="44">
        <v>0</v>
      </c>
      <c r="O382" s="44">
        <v>0</v>
      </c>
      <c r="P382" s="44">
        <v>0</v>
      </c>
      <c r="Q382" s="44">
        <v>63000</v>
      </c>
      <c r="R382" s="44">
        <v>63000</v>
      </c>
      <c r="S382" s="44">
        <v>62680</v>
      </c>
      <c r="T382" s="44">
        <f t="shared" si="284"/>
        <v>320</v>
      </c>
      <c r="U382" s="44">
        <v>320</v>
      </c>
      <c r="V382" s="44"/>
      <c r="W382" s="44">
        <v>0</v>
      </c>
      <c r="X382" s="44">
        <f t="shared" si="285"/>
        <v>63000</v>
      </c>
      <c r="Y382" s="209">
        <f t="shared" si="281"/>
        <v>100</v>
      </c>
    </row>
    <row r="383" spans="1:25">
      <c r="A383" s="23" t="s">
        <v>10</v>
      </c>
      <c r="B383" s="23" t="s">
        <v>10</v>
      </c>
      <c r="C383" s="23" t="s">
        <v>130</v>
      </c>
      <c r="D383" s="23" t="s">
        <v>276</v>
      </c>
      <c r="E383" s="22">
        <v>6139</v>
      </c>
      <c r="F383" s="23" t="s">
        <v>283</v>
      </c>
      <c r="G383" s="128" t="s">
        <v>3345</v>
      </c>
      <c r="H383" s="32" t="s">
        <v>152</v>
      </c>
      <c r="I383" s="44">
        <f t="shared" si="266"/>
        <v>700</v>
      </c>
      <c r="J383" s="44">
        <v>700</v>
      </c>
      <c r="K383" s="44">
        <f t="shared" si="267"/>
        <v>0</v>
      </c>
      <c r="L383" s="44">
        <v>0</v>
      </c>
      <c r="M383" s="44">
        <v>0</v>
      </c>
      <c r="N383" s="44">
        <v>0</v>
      </c>
      <c r="O383" s="44">
        <v>0</v>
      </c>
      <c r="P383" s="44">
        <v>0</v>
      </c>
      <c r="Q383" s="44">
        <v>738</v>
      </c>
      <c r="R383" s="44">
        <v>738</v>
      </c>
      <c r="S383" s="44">
        <v>635</v>
      </c>
      <c r="T383" s="44">
        <f t="shared" si="284"/>
        <v>103</v>
      </c>
      <c r="U383" s="44">
        <v>70</v>
      </c>
      <c r="V383" s="44">
        <v>33</v>
      </c>
      <c r="W383" s="44">
        <v>0</v>
      </c>
      <c r="X383" s="44">
        <f t="shared" si="285"/>
        <v>738</v>
      </c>
      <c r="Y383" s="209">
        <f t="shared" si="281"/>
        <v>100</v>
      </c>
    </row>
    <row r="384" spans="1:25">
      <c r="A384" s="23" t="s">
        <v>10</v>
      </c>
      <c r="B384" s="23" t="s">
        <v>10</v>
      </c>
      <c r="C384" s="23" t="s">
        <v>130</v>
      </c>
      <c r="D384" s="23" t="s">
        <v>276</v>
      </c>
      <c r="E384" s="22">
        <v>6139</v>
      </c>
      <c r="F384" s="23" t="s">
        <v>284</v>
      </c>
      <c r="G384" s="128" t="s">
        <v>3345</v>
      </c>
      <c r="H384" s="32" t="s">
        <v>158</v>
      </c>
      <c r="I384" s="44">
        <f t="shared" si="266"/>
        <v>1500</v>
      </c>
      <c r="J384" s="44">
        <v>1500</v>
      </c>
      <c r="K384" s="44">
        <f t="shared" si="267"/>
        <v>0</v>
      </c>
      <c r="L384" s="44">
        <v>0</v>
      </c>
      <c r="M384" s="44">
        <v>0</v>
      </c>
      <c r="N384" s="44">
        <v>0</v>
      </c>
      <c r="O384" s="44">
        <v>0</v>
      </c>
      <c r="P384" s="44">
        <v>0</v>
      </c>
      <c r="Q384" s="44">
        <v>1500</v>
      </c>
      <c r="R384" s="44">
        <v>1500</v>
      </c>
      <c r="S384" s="44">
        <v>0</v>
      </c>
      <c r="T384" s="44">
        <f t="shared" si="284"/>
        <v>1500</v>
      </c>
      <c r="U384" s="44">
        <v>0</v>
      </c>
      <c r="V384" s="44">
        <v>0</v>
      </c>
      <c r="W384" s="44">
        <v>1500</v>
      </c>
      <c r="X384" s="44">
        <f t="shared" si="285"/>
        <v>1500</v>
      </c>
      <c r="Y384" s="209">
        <f t="shared" si="281"/>
        <v>100</v>
      </c>
    </row>
    <row r="385" spans="1:25">
      <c r="A385" s="23" t="s">
        <v>10</v>
      </c>
      <c r="B385" s="23" t="s">
        <v>10</v>
      </c>
      <c r="C385" s="23" t="s">
        <v>130</v>
      </c>
      <c r="D385" s="23" t="s">
        <v>276</v>
      </c>
      <c r="E385" s="22">
        <v>6139</v>
      </c>
      <c r="F385" s="23" t="s">
        <v>285</v>
      </c>
      <c r="G385" s="128" t="s">
        <v>3345</v>
      </c>
      <c r="H385" s="32" t="s">
        <v>3250</v>
      </c>
      <c r="I385" s="44">
        <f t="shared" si="266"/>
        <v>12000</v>
      </c>
      <c r="J385" s="44">
        <v>12000</v>
      </c>
      <c r="K385" s="44">
        <f t="shared" si="267"/>
        <v>0</v>
      </c>
      <c r="L385" s="44">
        <v>0</v>
      </c>
      <c r="M385" s="44">
        <v>0</v>
      </c>
      <c r="N385" s="44">
        <v>0</v>
      </c>
      <c r="O385" s="44">
        <v>0</v>
      </c>
      <c r="P385" s="44">
        <v>0</v>
      </c>
      <c r="Q385" s="44">
        <v>77730</v>
      </c>
      <c r="R385" s="44">
        <v>77730</v>
      </c>
      <c r="S385" s="44">
        <v>77730</v>
      </c>
      <c r="T385" s="44">
        <f t="shared" si="284"/>
        <v>0</v>
      </c>
      <c r="U385" s="44">
        <v>0</v>
      </c>
      <c r="V385" s="44">
        <v>0</v>
      </c>
      <c r="W385" s="44">
        <v>0</v>
      </c>
      <c r="X385" s="44">
        <f t="shared" si="285"/>
        <v>77730</v>
      </c>
      <c r="Y385" s="209">
        <f t="shared" si="281"/>
        <v>100</v>
      </c>
    </row>
    <row r="386" spans="1:25">
      <c r="A386" s="23" t="s">
        <v>10</v>
      </c>
      <c r="B386" s="23" t="s">
        <v>10</v>
      </c>
      <c r="C386" s="23" t="s">
        <v>130</v>
      </c>
      <c r="D386" s="23" t="s">
        <v>276</v>
      </c>
      <c r="E386" s="22">
        <v>6139</v>
      </c>
      <c r="F386" s="23" t="s">
        <v>3269</v>
      </c>
      <c r="G386" s="128" t="s">
        <v>3345</v>
      </c>
      <c r="H386" s="32" t="s">
        <v>3251</v>
      </c>
      <c r="I386" s="44"/>
      <c r="J386" s="44"/>
      <c r="K386" s="44"/>
      <c r="L386" s="44"/>
      <c r="M386" s="44"/>
      <c r="N386" s="44"/>
      <c r="O386" s="44"/>
      <c r="P386" s="44"/>
      <c r="Q386" s="44">
        <v>0</v>
      </c>
      <c r="R386" s="44">
        <v>0</v>
      </c>
      <c r="S386" s="44">
        <v>0</v>
      </c>
      <c r="T386" s="44">
        <f t="shared" si="284"/>
        <v>0</v>
      </c>
      <c r="U386" s="44">
        <v>0</v>
      </c>
      <c r="V386" s="44">
        <v>0</v>
      </c>
      <c r="W386" s="44">
        <v>0</v>
      </c>
      <c r="X386" s="44">
        <f t="shared" si="285"/>
        <v>0</v>
      </c>
      <c r="Y386" s="209">
        <f t="shared" si="281"/>
        <v>0</v>
      </c>
    </row>
    <row r="387" spans="1:25" ht="20.399999999999999">
      <c r="A387" s="20" t="s">
        <v>0</v>
      </c>
      <c r="B387" s="20" t="s">
        <v>0</v>
      </c>
      <c r="C387" s="20" t="s">
        <v>0</v>
      </c>
      <c r="D387" s="21" t="s">
        <v>0</v>
      </c>
      <c r="E387" s="21" t="s">
        <v>0</v>
      </c>
      <c r="F387" s="21" t="s">
        <v>0</v>
      </c>
      <c r="G387" s="150" t="s">
        <v>0</v>
      </c>
      <c r="H387" s="30" t="s">
        <v>42</v>
      </c>
      <c r="I387" s="31">
        <f t="shared" si="266"/>
        <v>200</v>
      </c>
      <c r="J387" s="31">
        <f t="shared" ref="J387:X388" si="292">SUM(J388)</f>
        <v>200</v>
      </c>
      <c r="K387" s="31">
        <f t="shared" si="267"/>
        <v>0</v>
      </c>
      <c r="L387" s="31">
        <f t="shared" si="292"/>
        <v>0</v>
      </c>
      <c r="M387" s="31">
        <f t="shared" si="292"/>
        <v>0</v>
      </c>
      <c r="N387" s="31">
        <f t="shared" si="292"/>
        <v>0</v>
      </c>
      <c r="O387" s="31">
        <f t="shared" si="292"/>
        <v>0</v>
      </c>
      <c r="P387" s="31">
        <f t="shared" si="292"/>
        <v>0</v>
      </c>
      <c r="Q387" s="31">
        <f t="shared" si="292"/>
        <v>200</v>
      </c>
      <c r="R387" s="31">
        <f t="shared" si="292"/>
        <v>200</v>
      </c>
      <c r="S387" s="31">
        <f t="shared" si="292"/>
        <v>0</v>
      </c>
      <c r="T387" s="31">
        <f t="shared" si="292"/>
        <v>200</v>
      </c>
      <c r="U387" s="31">
        <f t="shared" si="292"/>
        <v>0</v>
      </c>
      <c r="V387" s="31">
        <f t="shared" si="292"/>
        <v>0</v>
      </c>
      <c r="W387" s="31">
        <f t="shared" si="292"/>
        <v>200</v>
      </c>
      <c r="X387" s="31">
        <f t="shared" si="292"/>
        <v>200</v>
      </c>
      <c r="Y387" s="220">
        <f t="shared" si="281"/>
        <v>100</v>
      </c>
    </row>
    <row r="388" spans="1:25">
      <c r="A388" s="23" t="s">
        <v>10</v>
      </c>
      <c r="B388" s="23" t="s">
        <v>10</v>
      </c>
      <c r="C388" s="23" t="s">
        <v>130</v>
      </c>
      <c r="D388" s="23" t="s">
        <v>276</v>
      </c>
      <c r="E388" s="21" t="s">
        <v>159</v>
      </c>
      <c r="F388" s="21" t="s">
        <v>0</v>
      </c>
      <c r="G388" s="150" t="s">
        <v>0</v>
      </c>
      <c r="H388" s="21" t="s">
        <v>34</v>
      </c>
      <c r="I388" s="66">
        <f t="shared" si="266"/>
        <v>200</v>
      </c>
      <c r="J388" s="66">
        <f t="shared" si="292"/>
        <v>200</v>
      </c>
      <c r="K388" s="66">
        <f t="shared" si="267"/>
        <v>0</v>
      </c>
      <c r="L388" s="66">
        <f t="shared" si="292"/>
        <v>0</v>
      </c>
      <c r="M388" s="66">
        <f t="shared" si="292"/>
        <v>0</v>
      </c>
      <c r="N388" s="66">
        <f t="shared" si="292"/>
        <v>0</v>
      </c>
      <c r="O388" s="66">
        <f t="shared" si="292"/>
        <v>0</v>
      </c>
      <c r="P388" s="66">
        <f t="shared" si="292"/>
        <v>0</v>
      </c>
      <c r="Q388" s="66">
        <f t="shared" si="292"/>
        <v>200</v>
      </c>
      <c r="R388" s="66">
        <f t="shared" si="292"/>
        <v>200</v>
      </c>
      <c r="S388" s="66">
        <f t="shared" si="292"/>
        <v>0</v>
      </c>
      <c r="T388" s="66">
        <f t="shared" si="292"/>
        <v>200</v>
      </c>
      <c r="U388" s="66">
        <f t="shared" si="292"/>
        <v>0</v>
      </c>
      <c r="V388" s="66">
        <f t="shared" si="292"/>
        <v>0</v>
      </c>
      <c r="W388" s="66">
        <f t="shared" si="292"/>
        <v>200</v>
      </c>
      <c r="X388" s="66">
        <f t="shared" si="292"/>
        <v>200</v>
      </c>
      <c r="Y388" s="208">
        <f t="shared" si="281"/>
        <v>100</v>
      </c>
    </row>
    <row r="389" spans="1:25">
      <c r="A389" s="23" t="s">
        <v>10</v>
      </c>
      <c r="B389" s="23" t="s">
        <v>10</v>
      </c>
      <c r="C389" s="23" t="s">
        <v>130</v>
      </c>
      <c r="D389" s="23" t="s">
        <v>276</v>
      </c>
      <c r="E389" s="22">
        <v>6148</v>
      </c>
      <c r="F389" s="23"/>
      <c r="G389" s="128" t="s">
        <v>3345</v>
      </c>
      <c r="H389" s="32" t="s">
        <v>41</v>
      </c>
      <c r="I389" s="44">
        <f t="shared" si="266"/>
        <v>200</v>
      </c>
      <c r="J389" s="44">
        <v>200</v>
      </c>
      <c r="K389" s="44">
        <f t="shared" si="267"/>
        <v>0</v>
      </c>
      <c r="L389" s="44">
        <v>0</v>
      </c>
      <c r="M389" s="44">
        <v>0</v>
      </c>
      <c r="N389" s="44">
        <v>0</v>
      </c>
      <c r="O389" s="44">
        <v>0</v>
      </c>
      <c r="P389" s="44">
        <v>0</v>
      </c>
      <c r="Q389" s="44">
        <v>200</v>
      </c>
      <c r="R389" s="44">
        <v>200</v>
      </c>
      <c r="S389" s="44">
        <v>0</v>
      </c>
      <c r="T389" s="44">
        <f t="shared" si="284"/>
        <v>200</v>
      </c>
      <c r="U389" s="44"/>
      <c r="V389" s="44">
        <v>0</v>
      </c>
      <c r="W389" s="44">
        <v>200</v>
      </c>
      <c r="X389" s="44">
        <f t="shared" si="285"/>
        <v>200</v>
      </c>
      <c r="Y389" s="209">
        <f t="shared" si="281"/>
        <v>100</v>
      </c>
    </row>
    <row r="390" spans="1:25" ht="20.399999999999999">
      <c r="A390" s="20" t="s">
        <v>0</v>
      </c>
      <c r="B390" s="20" t="s">
        <v>0</v>
      </c>
      <c r="C390" s="20" t="s">
        <v>0</v>
      </c>
      <c r="D390" s="21" t="s">
        <v>0</v>
      </c>
      <c r="E390" s="21" t="s">
        <v>0</v>
      </c>
      <c r="F390" s="21" t="s">
        <v>0</v>
      </c>
      <c r="G390" s="150" t="s">
        <v>0</v>
      </c>
      <c r="H390" s="30" t="s">
        <v>60</v>
      </c>
      <c r="I390" s="31">
        <f t="shared" si="266"/>
        <v>5000</v>
      </c>
      <c r="J390" s="31">
        <f t="shared" ref="J390:X391" si="293">SUM(J391)</f>
        <v>5000</v>
      </c>
      <c r="K390" s="31">
        <f t="shared" si="267"/>
        <v>0</v>
      </c>
      <c r="L390" s="31">
        <f t="shared" si="293"/>
        <v>0</v>
      </c>
      <c r="M390" s="31">
        <f t="shared" si="293"/>
        <v>0</v>
      </c>
      <c r="N390" s="31">
        <f t="shared" si="293"/>
        <v>0</v>
      </c>
      <c r="O390" s="31">
        <f t="shared" si="293"/>
        <v>0</v>
      </c>
      <c r="P390" s="31">
        <f t="shared" si="293"/>
        <v>0</v>
      </c>
      <c r="Q390" s="31">
        <f t="shared" si="293"/>
        <v>6000</v>
      </c>
      <c r="R390" s="31">
        <f t="shared" si="293"/>
        <v>6000</v>
      </c>
      <c r="S390" s="31">
        <f t="shared" si="293"/>
        <v>6000</v>
      </c>
      <c r="T390" s="31">
        <f t="shared" si="293"/>
        <v>0</v>
      </c>
      <c r="U390" s="31">
        <f t="shared" si="293"/>
        <v>0</v>
      </c>
      <c r="V390" s="31">
        <f t="shared" si="293"/>
        <v>0</v>
      </c>
      <c r="W390" s="31">
        <f t="shared" si="293"/>
        <v>0</v>
      </c>
      <c r="X390" s="31">
        <f t="shared" si="293"/>
        <v>6000</v>
      </c>
      <c r="Y390" s="220">
        <f t="shared" si="281"/>
        <v>100</v>
      </c>
    </row>
    <row r="391" spans="1:25">
      <c r="A391" s="23" t="s">
        <v>10</v>
      </c>
      <c r="B391" s="23" t="s">
        <v>10</v>
      </c>
      <c r="C391" s="23" t="s">
        <v>130</v>
      </c>
      <c r="D391" s="23" t="s">
        <v>276</v>
      </c>
      <c r="E391" s="21" t="s">
        <v>166</v>
      </c>
      <c r="F391" s="21" t="s">
        <v>0</v>
      </c>
      <c r="G391" s="150" t="s">
        <v>0</v>
      </c>
      <c r="H391" s="21" t="s">
        <v>53</v>
      </c>
      <c r="I391" s="66">
        <f t="shared" si="266"/>
        <v>5000</v>
      </c>
      <c r="J391" s="66">
        <f t="shared" si="293"/>
        <v>5000</v>
      </c>
      <c r="K391" s="66">
        <f t="shared" si="267"/>
        <v>0</v>
      </c>
      <c r="L391" s="66">
        <f t="shared" si="293"/>
        <v>0</v>
      </c>
      <c r="M391" s="66">
        <f t="shared" si="293"/>
        <v>0</v>
      </c>
      <c r="N391" s="66">
        <f t="shared" si="293"/>
        <v>0</v>
      </c>
      <c r="O391" s="66">
        <f t="shared" si="293"/>
        <v>0</v>
      </c>
      <c r="P391" s="66">
        <f t="shared" si="293"/>
        <v>0</v>
      </c>
      <c r="Q391" s="66">
        <f t="shared" si="293"/>
        <v>6000</v>
      </c>
      <c r="R391" s="66">
        <f t="shared" si="293"/>
        <v>6000</v>
      </c>
      <c r="S391" s="66">
        <f t="shared" si="293"/>
        <v>6000</v>
      </c>
      <c r="T391" s="66">
        <f t="shared" si="293"/>
        <v>0</v>
      </c>
      <c r="U391" s="66">
        <f t="shared" si="293"/>
        <v>0</v>
      </c>
      <c r="V391" s="66">
        <f t="shared" si="293"/>
        <v>0</v>
      </c>
      <c r="W391" s="66">
        <f t="shared" si="293"/>
        <v>0</v>
      </c>
      <c r="X391" s="66">
        <f t="shared" si="293"/>
        <v>6000</v>
      </c>
      <c r="Y391" s="208">
        <f t="shared" si="281"/>
        <v>100</v>
      </c>
    </row>
    <row r="392" spans="1:25">
      <c r="A392" s="23" t="s">
        <v>10</v>
      </c>
      <c r="B392" s="23" t="s">
        <v>10</v>
      </c>
      <c r="C392" s="23" t="s">
        <v>130</v>
      </c>
      <c r="D392" s="23" t="s">
        <v>276</v>
      </c>
      <c r="E392" s="22">
        <v>8213</v>
      </c>
      <c r="F392" s="23"/>
      <c r="G392" s="128" t="s">
        <v>3345</v>
      </c>
      <c r="H392" s="32" t="s">
        <v>56</v>
      </c>
      <c r="I392" s="44">
        <f t="shared" si="266"/>
        <v>5000</v>
      </c>
      <c r="J392" s="44">
        <v>5000</v>
      </c>
      <c r="K392" s="44">
        <f t="shared" si="267"/>
        <v>0</v>
      </c>
      <c r="L392" s="44">
        <v>0</v>
      </c>
      <c r="M392" s="44">
        <v>0</v>
      </c>
      <c r="N392" s="44">
        <v>0</v>
      </c>
      <c r="O392" s="44">
        <v>0</v>
      </c>
      <c r="P392" s="44">
        <v>0</v>
      </c>
      <c r="Q392" s="44">
        <v>6000</v>
      </c>
      <c r="R392" s="44">
        <v>6000</v>
      </c>
      <c r="S392" s="44">
        <v>6000</v>
      </c>
      <c r="T392" s="44">
        <f t="shared" si="284"/>
        <v>0</v>
      </c>
      <c r="U392" s="44">
        <v>0</v>
      </c>
      <c r="V392" s="44">
        <v>0</v>
      </c>
      <c r="W392" s="44">
        <v>0</v>
      </c>
      <c r="X392" s="44">
        <f t="shared" si="285"/>
        <v>6000</v>
      </c>
      <c r="Y392" s="209">
        <f t="shared" si="281"/>
        <v>100</v>
      </c>
    </row>
    <row r="393" spans="1:25">
      <c r="A393" s="32" t="s">
        <v>0</v>
      </c>
      <c r="B393" s="32" t="s">
        <v>0</v>
      </c>
      <c r="C393" s="32" t="s">
        <v>0</v>
      </c>
      <c r="D393" s="32" t="s">
        <v>0</v>
      </c>
      <c r="E393" s="32" t="s">
        <v>0</v>
      </c>
      <c r="F393" s="32" t="s">
        <v>0</v>
      </c>
      <c r="G393" s="154" t="s">
        <v>0</v>
      </c>
      <c r="H393" s="30" t="s">
        <v>286</v>
      </c>
      <c r="I393" s="31">
        <f t="shared" si="266"/>
        <v>414380</v>
      </c>
      <c r="J393" s="31">
        <f t="shared" ref="J393:P393" si="294">SUM(J369,J387,J390)</f>
        <v>414380</v>
      </c>
      <c r="K393" s="31">
        <f t="shared" si="267"/>
        <v>0</v>
      </c>
      <c r="L393" s="31">
        <f t="shared" si="294"/>
        <v>0</v>
      </c>
      <c r="M393" s="31">
        <f t="shared" si="294"/>
        <v>0</v>
      </c>
      <c r="N393" s="31">
        <f t="shared" si="294"/>
        <v>0</v>
      </c>
      <c r="O393" s="31">
        <f t="shared" si="294"/>
        <v>0</v>
      </c>
      <c r="P393" s="31">
        <f t="shared" si="294"/>
        <v>0</v>
      </c>
      <c r="Q393" s="31">
        <f>SUM(Q369,Q387,Q390)</f>
        <v>532186</v>
      </c>
      <c r="R393" s="31">
        <f>SUM(R369,R387,R390)</f>
        <v>532186</v>
      </c>
      <c r="S393" s="31">
        <f>SUM(S369,S387,S390)</f>
        <v>441359</v>
      </c>
      <c r="T393" s="31">
        <f t="shared" ref="T393:X393" si="295">SUM(T369,T387,T390)</f>
        <v>90827</v>
      </c>
      <c r="U393" s="31">
        <f t="shared" si="295"/>
        <v>35005</v>
      </c>
      <c r="V393" s="31">
        <f t="shared" si="295"/>
        <v>30648</v>
      </c>
      <c r="W393" s="31">
        <f t="shared" si="295"/>
        <v>25174</v>
      </c>
      <c r="X393" s="31">
        <f t="shared" si="295"/>
        <v>532186</v>
      </c>
      <c r="Y393" s="220">
        <f t="shared" si="281"/>
        <v>100</v>
      </c>
    </row>
    <row r="394" spans="1:25" ht="15" thickBot="1">
      <c r="A394" s="32" t="s">
        <v>0</v>
      </c>
      <c r="B394" s="32" t="s">
        <v>0</v>
      </c>
      <c r="C394" s="32" t="s">
        <v>0</v>
      </c>
      <c r="D394" s="32" t="s">
        <v>0</v>
      </c>
      <c r="E394" s="32" t="s">
        <v>0</v>
      </c>
      <c r="F394" s="32" t="s">
        <v>0</v>
      </c>
      <c r="G394" s="154" t="s">
        <v>0</v>
      </c>
      <c r="H394" s="21" t="s">
        <v>170</v>
      </c>
      <c r="I394" s="66">
        <f t="shared" si="266"/>
        <v>8</v>
      </c>
      <c r="J394" s="66">
        <v>8</v>
      </c>
      <c r="K394" s="66">
        <f t="shared" si="267"/>
        <v>0</v>
      </c>
      <c r="L394" s="66"/>
      <c r="M394" s="66"/>
      <c r="N394" s="66"/>
      <c r="O394" s="66" t="s">
        <v>0</v>
      </c>
      <c r="P394" s="66" t="s">
        <v>0</v>
      </c>
      <c r="Q394" s="66">
        <v>0</v>
      </c>
      <c r="R394" s="66"/>
      <c r="S394" s="66"/>
      <c r="T394" s="66"/>
      <c r="U394" s="66"/>
      <c r="V394" s="66"/>
      <c r="W394" s="66"/>
      <c r="X394" s="66"/>
      <c r="Y394" s="208">
        <v>0</v>
      </c>
    </row>
    <row r="395" spans="1:25" ht="41.4" thickBot="1">
      <c r="A395" s="252" t="s">
        <v>0</v>
      </c>
      <c r="B395" s="252" t="s">
        <v>0</v>
      </c>
      <c r="C395" s="252" t="s">
        <v>0</v>
      </c>
      <c r="D395" s="252" t="s">
        <v>0</v>
      </c>
      <c r="E395" s="252" t="s">
        <v>0</v>
      </c>
      <c r="F395" s="252" t="s">
        <v>0</v>
      </c>
      <c r="G395" s="258" t="s">
        <v>0</v>
      </c>
      <c r="H395" s="24" t="s">
        <v>72</v>
      </c>
      <c r="I395" s="1" t="s">
        <v>3093</v>
      </c>
      <c r="J395" s="1" t="s">
        <v>3130</v>
      </c>
      <c r="K395" s="1" t="s">
        <v>3</v>
      </c>
      <c r="L395" s="1" t="s">
        <v>4</v>
      </c>
      <c r="M395" s="1" t="s">
        <v>5</v>
      </c>
      <c r="N395" s="1" t="s">
        <v>6</v>
      </c>
      <c r="O395" s="1" t="s">
        <v>7</v>
      </c>
      <c r="P395" s="1" t="s">
        <v>8</v>
      </c>
      <c r="Q395" s="1" t="s">
        <v>3344</v>
      </c>
      <c r="R395" s="1" t="s">
        <v>3427</v>
      </c>
      <c r="S395" s="1" t="s">
        <v>3447</v>
      </c>
      <c r="T395" s="1" t="s">
        <v>3448</v>
      </c>
      <c r="U395" s="1" t="s">
        <v>3452</v>
      </c>
      <c r="V395" s="1" t="s">
        <v>3449</v>
      </c>
      <c r="W395" s="1" t="s">
        <v>3450</v>
      </c>
      <c r="X395" s="1" t="s">
        <v>3451</v>
      </c>
      <c r="Y395" s="216" t="s">
        <v>3385</v>
      </c>
    </row>
    <row r="396" spans="1:25">
      <c r="A396" s="253"/>
      <c r="B396" s="253"/>
      <c r="C396" s="253"/>
      <c r="D396" s="253"/>
      <c r="E396" s="253"/>
      <c r="F396" s="253"/>
      <c r="G396" s="259"/>
      <c r="H396" s="33" t="s">
        <v>0</v>
      </c>
      <c r="I396" s="45">
        <v>1</v>
      </c>
      <c r="J396" s="45">
        <v>3</v>
      </c>
      <c r="K396" s="45" t="s">
        <v>9</v>
      </c>
      <c r="L396" s="45">
        <v>5</v>
      </c>
      <c r="M396" s="45">
        <v>6</v>
      </c>
      <c r="N396" s="45">
        <v>7</v>
      </c>
      <c r="O396" s="45">
        <v>8</v>
      </c>
      <c r="P396" s="45">
        <v>9</v>
      </c>
      <c r="Q396" s="45">
        <v>1</v>
      </c>
      <c r="R396" s="45">
        <v>2</v>
      </c>
      <c r="S396" s="45">
        <v>3</v>
      </c>
      <c r="T396" s="45" t="s">
        <v>3453</v>
      </c>
      <c r="U396" s="45">
        <v>5</v>
      </c>
      <c r="V396" s="45">
        <v>6</v>
      </c>
      <c r="W396" s="45">
        <v>7</v>
      </c>
      <c r="X396" s="45" t="s">
        <v>3454</v>
      </c>
      <c r="Y396" s="276">
        <v>9</v>
      </c>
    </row>
    <row r="397" spans="1:25">
      <c r="A397" s="253"/>
      <c r="B397" s="253"/>
      <c r="C397" s="253"/>
      <c r="D397" s="253"/>
      <c r="E397" s="253"/>
      <c r="F397" s="253"/>
      <c r="G397" s="259"/>
      <c r="H397" s="34" t="s">
        <v>73</v>
      </c>
      <c r="I397" s="35">
        <f t="shared" si="266"/>
        <v>414380</v>
      </c>
      <c r="J397" s="35">
        <f t="shared" ref="J397:P397" si="296">SUM(J393)</f>
        <v>414380</v>
      </c>
      <c r="K397" s="35">
        <f t="shared" si="267"/>
        <v>0</v>
      </c>
      <c r="L397" s="35">
        <f t="shared" si="296"/>
        <v>0</v>
      </c>
      <c r="M397" s="35">
        <f t="shared" si="296"/>
        <v>0</v>
      </c>
      <c r="N397" s="35">
        <f t="shared" si="296"/>
        <v>0</v>
      </c>
      <c r="O397" s="35">
        <f t="shared" si="296"/>
        <v>0</v>
      </c>
      <c r="P397" s="35">
        <f t="shared" si="296"/>
        <v>0</v>
      </c>
      <c r="Q397" s="35">
        <f>SUM(Q393)</f>
        <v>532186</v>
      </c>
      <c r="R397" s="35">
        <f>SUM(R393)</f>
        <v>532186</v>
      </c>
      <c r="S397" s="35">
        <f>SUM(S393)</f>
        <v>441359</v>
      </c>
      <c r="T397" s="35">
        <f t="shared" ref="T397:X397" si="297">SUM(T393)</f>
        <v>90827</v>
      </c>
      <c r="U397" s="35">
        <f t="shared" si="297"/>
        <v>35005</v>
      </c>
      <c r="V397" s="35">
        <f t="shared" si="297"/>
        <v>30648</v>
      </c>
      <c r="W397" s="35">
        <f t="shared" si="297"/>
        <v>25174</v>
      </c>
      <c r="X397" s="35">
        <f t="shared" si="297"/>
        <v>532186</v>
      </c>
      <c r="Y397" s="218">
        <f t="shared" ref="Y397:Y398" si="298">IF(R397=0,0,(X397/R397)*100)</f>
        <v>100</v>
      </c>
    </row>
    <row r="398" spans="1:25">
      <c r="A398" s="253"/>
      <c r="B398" s="253"/>
      <c r="C398" s="253"/>
      <c r="D398" s="253"/>
      <c r="E398" s="253"/>
      <c r="F398" s="253"/>
      <c r="G398" s="259"/>
      <c r="H398" s="36" t="s">
        <v>69</v>
      </c>
      <c r="I398" s="35">
        <f t="shared" si="266"/>
        <v>414380</v>
      </c>
      <c r="J398" s="35">
        <f t="shared" ref="J398:P398" si="299">SUM(J397)</f>
        <v>414380</v>
      </c>
      <c r="K398" s="35">
        <f t="shared" si="267"/>
        <v>0</v>
      </c>
      <c r="L398" s="35">
        <f t="shared" si="299"/>
        <v>0</v>
      </c>
      <c r="M398" s="35">
        <f t="shared" si="299"/>
        <v>0</v>
      </c>
      <c r="N398" s="35">
        <f t="shared" si="299"/>
        <v>0</v>
      </c>
      <c r="O398" s="35">
        <f t="shared" si="299"/>
        <v>0</v>
      </c>
      <c r="P398" s="35">
        <f t="shared" si="299"/>
        <v>0</v>
      </c>
      <c r="Q398" s="35">
        <f>SUM(Q397)</f>
        <v>532186</v>
      </c>
      <c r="R398" s="35">
        <f>SUM(R397)</f>
        <v>532186</v>
      </c>
      <c r="S398" s="35">
        <f>SUM(S397)</f>
        <v>441359</v>
      </c>
      <c r="T398" s="35">
        <f t="shared" ref="T398:X398" si="300">SUM(T397)</f>
        <v>90827</v>
      </c>
      <c r="U398" s="35">
        <f t="shared" si="300"/>
        <v>35005</v>
      </c>
      <c r="V398" s="35">
        <f t="shared" si="300"/>
        <v>30648</v>
      </c>
      <c r="W398" s="35">
        <f t="shared" si="300"/>
        <v>25174</v>
      </c>
      <c r="X398" s="35">
        <f t="shared" si="300"/>
        <v>532186</v>
      </c>
      <c r="Y398" s="218">
        <f t="shared" si="298"/>
        <v>100</v>
      </c>
    </row>
    <row r="399" spans="1:25">
      <c r="A399" s="254"/>
      <c r="B399" s="254"/>
      <c r="C399" s="254"/>
      <c r="D399" s="254"/>
      <c r="E399" s="254"/>
      <c r="F399" s="254"/>
      <c r="G399" s="260"/>
    </row>
    <row r="400" spans="1:25">
      <c r="A400" s="32" t="s">
        <v>0</v>
      </c>
      <c r="B400" s="32" t="s">
        <v>0</v>
      </c>
      <c r="C400" s="32" t="s">
        <v>0</v>
      </c>
      <c r="D400" s="32" t="s">
        <v>0</v>
      </c>
      <c r="E400" s="32" t="s">
        <v>0</v>
      </c>
      <c r="F400" s="32" t="s">
        <v>0</v>
      </c>
      <c r="G400" s="154" t="s">
        <v>0</v>
      </c>
      <c r="H400" s="37" t="s">
        <v>0</v>
      </c>
      <c r="I400" s="37"/>
      <c r="J400" s="37"/>
      <c r="K400" s="37"/>
      <c r="L400" s="37" t="s">
        <v>0</v>
      </c>
      <c r="M400" s="37" t="s">
        <v>0</v>
      </c>
      <c r="N400" s="37" t="s">
        <v>0</v>
      </c>
      <c r="O400" s="37" t="s">
        <v>0</v>
      </c>
      <c r="P400" s="37" t="s">
        <v>0</v>
      </c>
      <c r="Q400" s="37"/>
      <c r="R400" s="37"/>
      <c r="S400" s="37"/>
      <c r="T400" s="37" t="s">
        <v>0</v>
      </c>
      <c r="U400" s="37" t="s">
        <v>0</v>
      </c>
      <c r="V400" s="37" t="s">
        <v>0</v>
      </c>
      <c r="W400" s="37" t="s">
        <v>0</v>
      </c>
      <c r="X400" s="37" t="s">
        <v>0</v>
      </c>
      <c r="Y400" s="219"/>
    </row>
    <row r="401" spans="1:25">
      <c r="A401" s="32" t="s">
        <v>0</v>
      </c>
      <c r="B401" s="32" t="s">
        <v>0</v>
      </c>
      <c r="C401" s="32" t="s">
        <v>0</v>
      </c>
      <c r="D401" s="32" t="s">
        <v>0</v>
      </c>
      <c r="E401" s="32" t="s">
        <v>0</v>
      </c>
      <c r="F401" s="32" t="s">
        <v>0</v>
      </c>
      <c r="G401" s="154" t="s">
        <v>0</v>
      </c>
      <c r="H401" s="30" t="s">
        <v>287</v>
      </c>
      <c r="I401" s="31">
        <f t="shared" si="266"/>
        <v>414380</v>
      </c>
      <c r="J401" s="31">
        <f t="shared" ref="J401:P401" si="301">SUM(J393)</f>
        <v>414380</v>
      </c>
      <c r="K401" s="31">
        <f t="shared" si="267"/>
        <v>0</v>
      </c>
      <c r="L401" s="31">
        <f t="shared" si="301"/>
        <v>0</v>
      </c>
      <c r="M401" s="31">
        <f t="shared" si="301"/>
        <v>0</v>
      </c>
      <c r="N401" s="31">
        <f t="shared" si="301"/>
        <v>0</v>
      </c>
      <c r="O401" s="31">
        <f t="shared" si="301"/>
        <v>0</v>
      </c>
      <c r="P401" s="31">
        <f t="shared" si="301"/>
        <v>0</v>
      </c>
      <c r="Q401" s="31">
        <f>SUM(Q393)</f>
        <v>532186</v>
      </c>
      <c r="R401" s="31">
        <f>SUM(R393)</f>
        <v>532186</v>
      </c>
      <c r="S401" s="31">
        <f>SUM(S393)</f>
        <v>441359</v>
      </c>
      <c r="T401" s="31">
        <f t="shared" ref="T401:X401" si="302">SUM(T393)</f>
        <v>90827</v>
      </c>
      <c r="U401" s="31">
        <f t="shared" si="302"/>
        <v>35005</v>
      </c>
      <c r="V401" s="31">
        <f t="shared" si="302"/>
        <v>30648</v>
      </c>
      <c r="W401" s="31">
        <f t="shared" si="302"/>
        <v>25174</v>
      </c>
      <c r="X401" s="31">
        <f t="shared" si="302"/>
        <v>532186</v>
      </c>
      <c r="Y401" s="220">
        <f>IF(R401=0,0,(X401/R401)*100)</f>
        <v>100</v>
      </c>
    </row>
    <row r="402" spans="1:25">
      <c r="A402" s="32" t="s">
        <v>0</v>
      </c>
      <c r="B402" s="32" t="s">
        <v>0</v>
      </c>
      <c r="C402" s="32" t="s">
        <v>0</v>
      </c>
      <c r="D402" s="32" t="s">
        <v>0</v>
      </c>
      <c r="E402" s="32" t="s">
        <v>0</v>
      </c>
      <c r="F402" s="32" t="s">
        <v>0</v>
      </c>
      <c r="G402" s="154" t="s">
        <v>0</v>
      </c>
      <c r="H402" s="21" t="s">
        <v>170</v>
      </c>
      <c r="I402" s="66">
        <f t="shared" si="266"/>
        <v>8</v>
      </c>
      <c r="J402" s="66">
        <f t="shared" ref="J402:P402" si="303">J394</f>
        <v>8</v>
      </c>
      <c r="K402" s="66">
        <f t="shared" si="267"/>
        <v>0</v>
      </c>
      <c r="L402" s="66"/>
      <c r="M402" s="66"/>
      <c r="N402" s="66"/>
      <c r="O402" s="66" t="str">
        <f t="shared" si="303"/>
        <v/>
      </c>
      <c r="P402" s="66" t="str">
        <f t="shared" si="303"/>
        <v/>
      </c>
      <c r="Q402" s="66">
        <f>Q394</f>
        <v>0</v>
      </c>
      <c r="R402" s="66">
        <f>R394</f>
        <v>0</v>
      </c>
      <c r="S402" s="66">
        <f>S394</f>
        <v>0</v>
      </c>
      <c r="T402" s="66">
        <f t="shared" ref="T402:X402" si="304">T394</f>
        <v>0</v>
      </c>
      <c r="U402" s="66">
        <f t="shared" si="304"/>
        <v>0</v>
      </c>
      <c r="V402" s="66">
        <f t="shared" si="304"/>
        <v>0</v>
      </c>
      <c r="W402" s="66">
        <f t="shared" si="304"/>
        <v>0</v>
      </c>
      <c r="X402" s="66">
        <f t="shared" si="304"/>
        <v>0</v>
      </c>
      <c r="Y402" s="208">
        <v>0</v>
      </c>
    </row>
    <row r="403" spans="1:25">
      <c r="A403" s="32" t="s">
        <v>0</v>
      </c>
      <c r="B403" s="32" t="s">
        <v>0</v>
      </c>
      <c r="C403" s="32" t="s">
        <v>0</v>
      </c>
      <c r="D403" s="32" t="s">
        <v>0</v>
      </c>
      <c r="E403" s="32" t="s">
        <v>0</v>
      </c>
      <c r="F403" s="32" t="s">
        <v>0</v>
      </c>
      <c r="G403" s="154" t="s">
        <v>0</v>
      </c>
      <c r="H403" s="38" t="s">
        <v>0</v>
      </c>
      <c r="I403" s="39"/>
      <c r="J403" s="39"/>
      <c r="K403" s="39"/>
      <c r="L403" s="39" t="s">
        <v>0</v>
      </c>
      <c r="M403" s="39" t="s">
        <v>0</v>
      </c>
      <c r="N403" s="39" t="s">
        <v>0</v>
      </c>
      <c r="O403" s="39" t="s">
        <v>0</v>
      </c>
      <c r="P403" s="39" t="s">
        <v>0</v>
      </c>
      <c r="Q403" s="39"/>
      <c r="R403" s="39"/>
      <c r="S403" s="39"/>
      <c r="T403" s="39" t="s">
        <v>0</v>
      </c>
      <c r="U403" s="39" t="s">
        <v>0</v>
      </c>
      <c r="V403" s="39" t="s">
        <v>0</v>
      </c>
      <c r="W403" s="39" t="s">
        <v>0</v>
      </c>
      <c r="X403" s="39" t="s">
        <v>0</v>
      </c>
      <c r="Y403" s="221"/>
    </row>
    <row r="404" spans="1:25">
      <c r="A404" s="32" t="s">
        <v>0</v>
      </c>
      <c r="B404" s="32" t="s">
        <v>0</v>
      </c>
      <c r="C404" s="32" t="s">
        <v>0</v>
      </c>
      <c r="D404" s="32" t="s">
        <v>0</v>
      </c>
      <c r="E404" s="32" t="s">
        <v>0</v>
      </c>
      <c r="F404" s="32" t="s">
        <v>0</v>
      </c>
      <c r="G404" s="154" t="s">
        <v>0</v>
      </c>
      <c r="H404" s="30" t="s">
        <v>288</v>
      </c>
      <c r="I404" s="40">
        <f t="shared" si="266"/>
        <v>9296561</v>
      </c>
      <c r="J404" s="40">
        <f>SUM(J401,J362,J316,J278,J245,J222,J183)</f>
        <v>9296561</v>
      </c>
      <c r="K404" s="40">
        <f t="shared" si="267"/>
        <v>0</v>
      </c>
      <c r="L404" s="40">
        <f t="shared" ref="L404:P404" si="305">SUM(L401,L362,L316,L278,L245,L222,L183)</f>
        <v>0</v>
      </c>
      <c r="M404" s="40">
        <f t="shared" si="305"/>
        <v>0</v>
      </c>
      <c r="N404" s="40">
        <f t="shared" si="305"/>
        <v>0</v>
      </c>
      <c r="O404" s="40">
        <f t="shared" si="305"/>
        <v>0</v>
      </c>
      <c r="P404" s="40">
        <f t="shared" si="305"/>
        <v>0</v>
      </c>
      <c r="Q404" s="40">
        <f t="shared" ref="Q404:R404" si="306">SUM(Q401,Q362,Q316,Q278,Q245,Q222,Q183)</f>
        <v>10726393</v>
      </c>
      <c r="R404" s="40">
        <f t="shared" si="306"/>
        <v>10461657</v>
      </c>
      <c r="S404" s="40">
        <f t="shared" ref="S404" si="307">SUM(S401,S362,S316,S278,S245,S222,S183)</f>
        <v>7920989</v>
      </c>
      <c r="T404" s="40">
        <f t="shared" ref="T404:X404" si="308">SUM(T401,T362,T316,T278,T245,T222,T183)</f>
        <v>2537608</v>
      </c>
      <c r="U404" s="40">
        <f t="shared" si="308"/>
        <v>1078007</v>
      </c>
      <c r="V404" s="40">
        <f t="shared" si="308"/>
        <v>740289</v>
      </c>
      <c r="W404" s="40">
        <f t="shared" si="308"/>
        <v>719312</v>
      </c>
      <c r="X404" s="40">
        <f t="shared" si="308"/>
        <v>10458597</v>
      </c>
      <c r="Y404" s="207">
        <f>IF(R404=0,0,(X404/R404)*100)</f>
        <v>99.970750331424554</v>
      </c>
    </row>
    <row r="405" spans="1:25">
      <c r="A405" s="32" t="s">
        <v>0</v>
      </c>
      <c r="B405" s="32" t="s">
        <v>0</v>
      </c>
      <c r="C405" s="32" t="s">
        <v>0</v>
      </c>
      <c r="D405" s="32" t="s">
        <v>0</v>
      </c>
      <c r="E405" s="32" t="s">
        <v>0</v>
      </c>
      <c r="F405" s="32" t="s">
        <v>0</v>
      </c>
      <c r="G405" s="154" t="s">
        <v>0</v>
      </c>
      <c r="H405" s="21" t="s">
        <v>197</v>
      </c>
      <c r="I405" s="66">
        <f t="shared" si="266"/>
        <v>195</v>
      </c>
      <c r="J405" s="66">
        <f>J402+J363+J317+J279+J246+J223+J184</f>
        <v>195</v>
      </c>
      <c r="K405" s="66">
        <f t="shared" si="267"/>
        <v>0</v>
      </c>
      <c r="L405" s="66"/>
      <c r="M405" s="66"/>
      <c r="N405" s="66"/>
      <c r="O405" s="66"/>
      <c r="P405" s="66"/>
      <c r="Q405" s="66">
        <f>Q402+Q363+Q317+Q279+Q246+Q223+Q184</f>
        <v>0</v>
      </c>
      <c r="R405" s="66">
        <f>R402+R363+R317+R279+R246+R223+R184</f>
        <v>0</v>
      </c>
      <c r="S405" s="66">
        <f>S402+S363+S317+S279+S246+S223+S184</f>
        <v>0</v>
      </c>
      <c r="T405" s="66">
        <f t="shared" ref="T405:X405" si="309">T402+T363+T317+T279+T246+T223+T184</f>
        <v>0</v>
      </c>
      <c r="U405" s="66">
        <f t="shared" si="309"/>
        <v>0</v>
      </c>
      <c r="V405" s="66">
        <f t="shared" si="309"/>
        <v>0</v>
      </c>
      <c r="W405" s="66">
        <f t="shared" si="309"/>
        <v>0</v>
      </c>
      <c r="X405" s="66">
        <f t="shared" si="309"/>
        <v>0</v>
      </c>
      <c r="Y405" s="208">
        <v>0</v>
      </c>
    </row>
    <row r="406" spans="1:25">
      <c r="A406" s="20" t="s">
        <v>289</v>
      </c>
      <c r="B406" s="21" t="s">
        <v>0</v>
      </c>
      <c r="C406" s="21" t="s">
        <v>0</v>
      </c>
      <c r="D406" s="21" t="s">
        <v>0</v>
      </c>
      <c r="E406" s="21" t="s">
        <v>0</v>
      </c>
      <c r="F406" s="21" t="s">
        <v>0</v>
      </c>
      <c r="G406" s="150" t="s">
        <v>0</v>
      </c>
      <c r="H406" s="21" t="s">
        <v>290</v>
      </c>
      <c r="I406" s="22"/>
      <c r="J406" s="22"/>
      <c r="K406" s="22"/>
      <c r="L406" s="22" t="s">
        <v>0</v>
      </c>
      <c r="M406" s="22" t="s">
        <v>0</v>
      </c>
      <c r="N406" s="22" t="s">
        <v>0</v>
      </c>
      <c r="O406" s="22" t="s">
        <v>0</v>
      </c>
      <c r="P406" s="22" t="s">
        <v>0</v>
      </c>
      <c r="Q406" s="22"/>
      <c r="R406" s="22"/>
      <c r="S406" s="22"/>
      <c r="T406" s="22" t="s">
        <v>0</v>
      </c>
      <c r="U406" s="22" t="s">
        <v>0</v>
      </c>
      <c r="V406" s="22" t="s">
        <v>0</v>
      </c>
      <c r="W406" s="22" t="s">
        <v>0</v>
      </c>
      <c r="X406" s="22" t="s">
        <v>0</v>
      </c>
      <c r="Y406" s="209"/>
    </row>
    <row r="407" spans="1:25" ht="15" thickBot="1">
      <c r="A407" s="20" t="s">
        <v>289</v>
      </c>
      <c r="B407" s="20" t="s">
        <v>122</v>
      </c>
      <c r="C407" s="23" t="s">
        <v>0</v>
      </c>
      <c r="D407" s="23" t="s">
        <v>0</v>
      </c>
      <c r="E407" s="21" t="s">
        <v>0</v>
      </c>
      <c r="F407" s="21" t="s">
        <v>0</v>
      </c>
      <c r="G407" s="150" t="s">
        <v>0</v>
      </c>
      <c r="H407" s="21" t="s">
        <v>0</v>
      </c>
      <c r="I407" s="22"/>
      <c r="J407" s="22"/>
      <c r="K407" s="22"/>
      <c r="L407" s="22" t="s">
        <v>0</v>
      </c>
      <c r="M407" s="22" t="s">
        <v>0</v>
      </c>
      <c r="N407" s="22" t="s">
        <v>0</v>
      </c>
      <c r="O407" s="22" t="s">
        <v>0</v>
      </c>
      <c r="P407" s="22" t="s">
        <v>0</v>
      </c>
      <c r="Q407" s="22"/>
      <c r="R407" s="22"/>
      <c r="S407" s="22"/>
      <c r="T407" s="22" t="s">
        <v>0</v>
      </c>
      <c r="U407" s="22" t="s">
        <v>0</v>
      </c>
      <c r="V407" s="22" t="s">
        <v>0</v>
      </c>
      <c r="W407" s="22" t="s">
        <v>0</v>
      </c>
      <c r="X407" s="22" t="s">
        <v>0</v>
      </c>
      <c r="Y407" s="209"/>
    </row>
    <row r="408" spans="1:25" ht="41.4" thickBot="1">
      <c r="A408" s="24" t="s">
        <v>123</v>
      </c>
      <c r="B408" s="24" t="s">
        <v>124</v>
      </c>
      <c r="C408" s="24" t="s">
        <v>125</v>
      </c>
      <c r="D408" s="25" t="s">
        <v>0</v>
      </c>
      <c r="E408" s="24" t="s">
        <v>126</v>
      </c>
      <c r="F408" s="24" t="s">
        <v>127</v>
      </c>
      <c r="G408" s="151" t="s">
        <v>128</v>
      </c>
      <c r="H408" s="24" t="s">
        <v>1</v>
      </c>
      <c r="I408" s="1" t="s">
        <v>3093</v>
      </c>
      <c r="J408" s="1" t="s">
        <v>3130</v>
      </c>
      <c r="K408" s="1" t="s">
        <v>3</v>
      </c>
      <c r="L408" s="1" t="s">
        <v>4</v>
      </c>
      <c r="M408" s="1" t="s">
        <v>5</v>
      </c>
      <c r="N408" s="1" t="s">
        <v>6</v>
      </c>
      <c r="O408" s="1" t="s">
        <v>7</v>
      </c>
      <c r="P408" s="1" t="s">
        <v>8</v>
      </c>
      <c r="Q408" s="1" t="s">
        <v>3344</v>
      </c>
      <c r="R408" s="1" t="s">
        <v>3427</v>
      </c>
      <c r="S408" s="1" t="s">
        <v>3447</v>
      </c>
      <c r="T408" s="1" t="s">
        <v>3448</v>
      </c>
      <c r="U408" s="1" t="s">
        <v>3452</v>
      </c>
      <c r="V408" s="1" t="s">
        <v>3449</v>
      </c>
      <c r="W408" s="1" t="s">
        <v>3450</v>
      </c>
      <c r="X408" s="1" t="s">
        <v>3451</v>
      </c>
      <c r="Y408" s="216" t="s">
        <v>3385</v>
      </c>
    </row>
    <row r="409" spans="1:25">
      <c r="A409" s="26" t="s">
        <v>0</v>
      </c>
      <c r="B409" s="26" t="s">
        <v>0</v>
      </c>
      <c r="C409" s="26" t="s">
        <v>0</v>
      </c>
      <c r="D409" s="27" t="s">
        <v>0</v>
      </c>
      <c r="E409" s="27" t="s">
        <v>0</v>
      </c>
      <c r="F409" s="28" t="s">
        <v>0</v>
      </c>
      <c r="G409" s="152" t="s">
        <v>0</v>
      </c>
      <c r="H409" s="29" t="s">
        <v>0</v>
      </c>
      <c r="I409" s="45">
        <v>1</v>
      </c>
      <c r="J409" s="45">
        <v>3</v>
      </c>
      <c r="K409" s="45" t="s">
        <v>9</v>
      </c>
      <c r="L409" s="45">
        <v>5</v>
      </c>
      <c r="M409" s="45">
        <v>6</v>
      </c>
      <c r="N409" s="45">
        <v>7</v>
      </c>
      <c r="O409" s="45">
        <v>8</v>
      </c>
      <c r="P409" s="45">
        <v>9</v>
      </c>
      <c r="Q409" s="45">
        <v>1</v>
      </c>
      <c r="R409" s="45">
        <v>2</v>
      </c>
      <c r="S409" s="45">
        <v>3</v>
      </c>
      <c r="T409" s="45" t="s">
        <v>3453</v>
      </c>
      <c r="U409" s="45">
        <v>5</v>
      </c>
      <c r="V409" s="45">
        <v>6</v>
      </c>
      <c r="W409" s="45">
        <v>7</v>
      </c>
      <c r="X409" s="45" t="s">
        <v>3454</v>
      </c>
      <c r="Y409" s="276">
        <v>9</v>
      </c>
    </row>
    <row r="410" spans="1:25" s="113" customFormat="1">
      <c r="A410" s="133" t="s">
        <v>289</v>
      </c>
      <c r="B410" s="133" t="s">
        <v>122</v>
      </c>
      <c r="C410" s="109" t="s">
        <v>130</v>
      </c>
      <c r="D410" s="109" t="s">
        <v>291</v>
      </c>
      <c r="E410" s="98" t="s">
        <v>0</v>
      </c>
      <c r="F410" s="98" t="s">
        <v>0</v>
      </c>
      <c r="G410" s="153" t="s">
        <v>0</v>
      </c>
      <c r="H410" s="98" t="s">
        <v>290</v>
      </c>
      <c r="I410" s="110"/>
      <c r="J410" s="110"/>
      <c r="K410" s="110"/>
      <c r="L410" s="110" t="s">
        <v>0</v>
      </c>
      <c r="M410" s="110" t="s">
        <v>0</v>
      </c>
      <c r="N410" s="110" t="s">
        <v>0</v>
      </c>
      <c r="O410" s="110" t="s">
        <v>0</v>
      </c>
      <c r="P410" s="110" t="s">
        <v>0</v>
      </c>
      <c r="Q410" s="110"/>
      <c r="R410" s="110"/>
      <c r="S410" s="110"/>
      <c r="T410" s="110" t="s">
        <v>0</v>
      </c>
      <c r="U410" s="110" t="s">
        <v>0</v>
      </c>
      <c r="V410" s="110" t="s">
        <v>0</v>
      </c>
      <c r="W410" s="110" t="s">
        <v>0</v>
      </c>
      <c r="X410" s="110" t="s">
        <v>0</v>
      </c>
      <c r="Y410" s="217"/>
    </row>
    <row r="411" spans="1:25" ht="20.399999999999999">
      <c r="A411" s="20" t="s">
        <v>0</v>
      </c>
      <c r="B411" s="20" t="s">
        <v>0</v>
      </c>
      <c r="C411" s="20" t="s">
        <v>0</v>
      </c>
      <c r="D411" s="21" t="s">
        <v>0</v>
      </c>
      <c r="E411" s="21" t="s">
        <v>0</v>
      </c>
      <c r="F411" s="21" t="s">
        <v>0</v>
      </c>
      <c r="G411" s="150" t="s">
        <v>0</v>
      </c>
      <c r="H411" s="30" t="s">
        <v>33</v>
      </c>
      <c r="I411" s="31">
        <f t="shared" si="266"/>
        <v>3488645</v>
      </c>
      <c r="J411" s="31">
        <f t="shared" ref="J411:P411" si="310">SUM(J412,J420,J422)</f>
        <v>3488645</v>
      </c>
      <c r="K411" s="31">
        <f t="shared" si="267"/>
        <v>0</v>
      </c>
      <c r="L411" s="31">
        <f t="shared" si="310"/>
        <v>0</v>
      </c>
      <c r="M411" s="31">
        <f t="shared" si="310"/>
        <v>0</v>
      </c>
      <c r="N411" s="31">
        <f t="shared" si="310"/>
        <v>0</v>
      </c>
      <c r="O411" s="31">
        <f t="shared" si="310"/>
        <v>0</v>
      </c>
      <c r="P411" s="31">
        <f t="shared" si="310"/>
        <v>0</v>
      </c>
      <c r="Q411" s="31">
        <f>SUM(Q412,Q420,Q422)</f>
        <v>3565820</v>
      </c>
      <c r="R411" s="31">
        <f>SUM(R412,R420,R422)</f>
        <v>3565820</v>
      </c>
      <c r="S411" s="31">
        <f>SUM(S412,S420,S422)</f>
        <v>2932495</v>
      </c>
      <c r="T411" s="31">
        <f t="shared" ref="T411:X411" si="311">SUM(T412,T420,T422)</f>
        <v>633325</v>
      </c>
      <c r="U411" s="31">
        <f t="shared" si="311"/>
        <v>214409</v>
      </c>
      <c r="V411" s="31">
        <f t="shared" si="311"/>
        <v>209441</v>
      </c>
      <c r="W411" s="31">
        <f t="shared" si="311"/>
        <v>209475</v>
      </c>
      <c r="X411" s="31">
        <f t="shared" si="311"/>
        <v>3565820</v>
      </c>
      <c r="Y411" s="220">
        <f t="shared" ref="Y411:Y451" si="312">IF(R411=0,0,(X411/R411)*100)</f>
        <v>100</v>
      </c>
    </row>
    <row r="412" spans="1:25">
      <c r="A412" s="23" t="s">
        <v>289</v>
      </c>
      <c r="B412" s="23" t="s">
        <v>122</v>
      </c>
      <c r="C412" s="23" t="s">
        <v>130</v>
      </c>
      <c r="D412" s="23" t="s">
        <v>291</v>
      </c>
      <c r="E412" s="21" t="s">
        <v>132</v>
      </c>
      <c r="F412" s="21" t="s">
        <v>0</v>
      </c>
      <c r="G412" s="150" t="s">
        <v>0</v>
      </c>
      <c r="H412" s="21" t="s">
        <v>11</v>
      </c>
      <c r="I412" s="66">
        <f t="shared" si="266"/>
        <v>752895</v>
      </c>
      <c r="J412" s="66">
        <f t="shared" ref="J412:P412" si="313">SUM(J413,J414)</f>
        <v>752895</v>
      </c>
      <c r="K412" s="66">
        <f t="shared" si="267"/>
        <v>0</v>
      </c>
      <c r="L412" s="66">
        <f t="shared" si="313"/>
        <v>0</v>
      </c>
      <c r="M412" s="66">
        <f t="shared" si="313"/>
        <v>0</v>
      </c>
      <c r="N412" s="66">
        <f t="shared" si="313"/>
        <v>0</v>
      </c>
      <c r="O412" s="66">
        <f t="shared" si="313"/>
        <v>0</v>
      </c>
      <c r="P412" s="66">
        <f t="shared" si="313"/>
        <v>0</v>
      </c>
      <c r="Q412" s="66">
        <f>SUM(Q413,Q414)</f>
        <v>867221</v>
      </c>
      <c r="R412" s="66">
        <f>SUM(R413,R414)</f>
        <v>867221</v>
      </c>
      <c r="S412" s="66">
        <f>SUM(S413,S414)</f>
        <v>649006</v>
      </c>
      <c r="T412" s="66">
        <f t="shared" ref="T412:X412" si="314">SUM(T413,T414)</f>
        <v>218215</v>
      </c>
      <c r="U412" s="66">
        <f t="shared" si="314"/>
        <v>75983</v>
      </c>
      <c r="V412" s="66">
        <f t="shared" si="314"/>
        <v>71016</v>
      </c>
      <c r="W412" s="66">
        <f t="shared" si="314"/>
        <v>71216</v>
      </c>
      <c r="X412" s="66">
        <f t="shared" si="314"/>
        <v>867221</v>
      </c>
      <c r="Y412" s="208">
        <f t="shared" si="312"/>
        <v>100</v>
      </c>
    </row>
    <row r="413" spans="1:25">
      <c r="A413" s="23" t="s">
        <v>289</v>
      </c>
      <c r="B413" s="23" t="s">
        <v>122</v>
      </c>
      <c r="C413" s="23" t="s">
        <v>130</v>
      </c>
      <c r="D413" s="23" t="s">
        <v>291</v>
      </c>
      <c r="E413" s="22">
        <v>6111</v>
      </c>
      <c r="F413" s="23"/>
      <c r="G413" s="128" t="s">
        <v>3352</v>
      </c>
      <c r="H413" s="32" t="s">
        <v>12</v>
      </c>
      <c r="I413" s="44">
        <f t="shared" si="266"/>
        <v>675197</v>
      </c>
      <c r="J413" s="44">
        <v>675197</v>
      </c>
      <c r="K413" s="44">
        <f t="shared" si="267"/>
        <v>0</v>
      </c>
      <c r="L413" s="44">
        <v>0</v>
      </c>
      <c r="M413" s="44">
        <v>0</v>
      </c>
      <c r="N413" s="44">
        <v>0</v>
      </c>
      <c r="O413" s="44">
        <v>0</v>
      </c>
      <c r="P413" s="44">
        <v>0</v>
      </c>
      <c r="Q413" s="44">
        <v>789434</v>
      </c>
      <c r="R413" s="44">
        <v>789434</v>
      </c>
      <c r="S413" s="44">
        <v>593375</v>
      </c>
      <c r="T413" s="44">
        <f t="shared" ref="T413:T450" si="315">U413+V413+W413</f>
        <v>196059</v>
      </c>
      <c r="U413" s="44">
        <v>62353</v>
      </c>
      <c r="V413" s="44">
        <v>66853</v>
      </c>
      <c r="W413" s="44">
        <v>66853</v>
      </c>
      <c r="X413" s="44">
        <f t="shared" ref="X413:X450" si="316">S413+T413</f>
        <v>789434</v>
      </c>
      <c r="Y413" s="209">
        <f t="shared" si="312"/>
        <v>100</v>
      </c>
    </row>
    <row r="414" spans="1:25">
      <c r="A414" s="20" t="s">
        <v>289</v>
      </c>
      <c r="B414" s="20" t="s">
        <v>122</v>
      </c>
      <c r="C414" s="20" t="s">
        <v>130</v>
      </c>
      <c r="D414" s="20" t="s">
        <v>291</v>
      </c>
      <c r="E414" s="20" t="s">
        <v>134</v>
      </c>
      <c r="F414" s="23" t="s">
        <v>0</v>
      </c>
      <c r="G414" s="154" t="s">
        <v>0</v>
      </c>
      <c r="H414" s="21" t="s">
        <v>13</v>
      </c>
      <c r="I414" s="66">
        <f t="shared" si="266"/>
        <v>77698</v>
      </c>
      <c r="J414" s="66">
        <f>SUM(J415:J419)</f>
        <v>77698</v>
      </c>
      <c r="K414" s="66">
        <f t="shared" si="267"/>
        <v>0</v>
      </c>
      <c r="L414" s="66">
        <f t="shared" ref="L414:X414" si="317">SUM(L415:L419)</f>
        <v>0</v>
      </c>
      <c r="M414" s="66">
        <f t="shared" si="317"/>
        <v>0</v>
      </c>
      <c r="N414" s="66">
        <f t="shared" si="317"/>
        <v>0</v>
      </c>
      <c r="O414" s="66">
        <f t="shared" si="317"/>
        <v>0</v>
      </c>
      <c r="P414" s="66">
        <f t="shared" si="317"/>
        <v>0</v>
      </c>
      <c r="Q414" s="66">
        <f t="shared" si="317"/>
        <v>77787</v>
      </c>
      <c r="R414" s="66">
        <f t="shared" si="317"/>
        <v>77787</v>
      </c>
      <c r="S414" s="66">
        <f t="shared" si="317"/>
        <v>55631</v>
      </c>
      <c r="T414" s="66">
        <f t="shared" si="317"/>
        <v>22156</v>
      </c>
      <c r="U414" s="66">
        <f t="shared" si="317"/>
        <v>13630</v>
      </c>
      <c r="V414" s="66">
        <f t="shared" si="317"/>
        <v>4163</v>
      </c>
      <c r="W414" s="66">
        <f t="shared" si="317"/>
        <v>4363</v>
      </c>
      <c r="X414" s="66">
        <f t="shared" si="317"/>
        <v>77787</v>
      </c>
      <c r="Y414" s="208">
        <f t="shared" si="312"/>
        <v>100</v>
      </c>
    </row>
    <row r="415" spans="1:25">
      <c r="A415" s="23" t="s">
        <v>289</v>
      </c>
      <c r="B415" s="23" t="s">
        <v>122</v>
      </c>
      <c r="C415" s="23" t="s">
        <v>130</v>
      </c>
      <c r="D415" s="23" t="s">
        <v>291</v>
      </c>
      <c r="E415" s="22">
        <v>6112</v>
      </c>
      <c r="F415" s="23" t="s">
        <v>292</v>
      </c>
      <c r="G415" s="128" t="s">
        <v>3352</v>
      </c>
      <c r="H415" s="32" t="s">
        <v>16</v>
      </c>
      <c r="I415" s="44">
        <f t="shared" si="266"/>
        <v>11448</v>
      </c>
      <c r="J415" s="44">
        <v>11448</v>
      </c>
      <c r="K415" s="44">
        <f t="shared" si="267"/>
        <v>0</v>
      </c>
      <c r="L415" s="44">
        <v>0</v>
      </c>
      <c r="M415" s="44">
        <v>0</v>
      </c>
      <c r="N415" s="44">
        <v>0</v>
      </c>
      <c r="O415" s="44">
        <v>0</v>
      </c>
      <c r="P415" s="44">
        <v>0</v>
      </c>
      <c r="Q415" s="44">
        <v>11448</v>
      </c>
      <c r="R415" s="44">
        <v>11448</v>
      </c>
      <c r="S415" s="44">
        <v>8321</v>
      </c>
      <c r="T415" s="44">
        <f t="shared" si="315"/>
        <v>3127</v>
      </c>
      <c r="U415" s="44">
        <v>1007</v>
      </c>
      <c r="V415" s="44">
        <v>1060</v>
      </c>
      <c r="W415" s="44">
        <v>1060</v>
      </c>
      <c r="X415" s="44">
        <f t="shared" si="316"/>
        <v>11448</v>
      </c>
      <c r="Y415" s="209">
        <f t="shared" si="312"/>
        <v>100</v>
      </c>
    </row>
    <row r="416" spans="1:25">
      <c r="A416" s="23" t="s">
        <v>289</v>
      </c>
      <c r="B416" s="23" t="s">
        <v>122</v>
      </c>
      <c r="C416" s="23" t="s">
        <v>130</v>
      </c>
      <c r="D416" s="23" t="s">
        <v>291</v>
      </c>
      <c r="E416" s="22">
        <v>6112</v>
      </c>
      <c r="F416" s="23" t="s">
        <v>293</v>
      </c>
      <c r="G416" s="128" t="s">
        <v>3352</v>
      </c>
      <c r="H416" s="32" t="s">
        <v>19</v>
      </c>
      <c r="I416" s="44">
        <f t="shared" si="266"/>
        <v>46530</v>
      </c>
      <c r="J416" s="44">
        <v>46530</v>
      </c>
      <c r="K416" s="44">
        <f t="shared" si="267"/>
        <v>0</v>
      </c>
      <c r="L416" s="44">
        <v>0</v>
      </c>
      <c r="M416" s="44">
        <v>0</v>
      </c>
      <c r="N416" s="44">
        <v>0</v>
      </c>
      <c r="O416" s="44">
        <v>0</v>
      </c>
      <c r="P416" s="44">
        <v>0</v>
      </c>
      <c r="Q416" s="44">
        <v>46530</v>
      </c>
      <c r="R416" s="44">
        <v>46530</v>
      </c>
      <c r="S416" s="44">
        <v>37221</v>
      </c>
      <c r="T416" s="44">
        <f t="shared" si="315"/>
        <v>9309</v>
      </c>
      <c r="U416" s="44">
        <v>2903</v>
      </c>
      <c r="V416" s="44">
        <v>3103</v>
      </c>
      <c r="W416" s="44">
        <v>3303</v>
      </c>
      <c r="X416" s="44">
        <f t="shared" si="316"/>
        <v>46530</v>
      </c>
      <c r="Y416" s="209">
        <f t="shared" si="312"/>
        <v>100</v>
      </c>
    </row>
    <row r="417" spans="1:25">
      <c r="A417" s="23" t="s">
        <v>289</v>
      </c>
      <c r="B417" s="23" t="s">
        <v>122</v>
      </c>
      <c r="C417" s="23" t="s">
        <v>130</v>
      </c>
      <c r="D417" s="23" t="s">
        <v>291</v>
      </c>
      <c r="E417" s="22">
        <v>6112</v>
      </c>
      <c r="F417" s="23" t="s">
        <v>294</v>
      </c>
      <c r="G417" s="128" t="s">
        <v>3352</v>
      </c>
      <c r="H417" s="32" t="s">
        <v>17</v>
      </c>
      <c r="I417" s="44">
        <f t="shared" si="266"/>
        <v>10000</v>
      </c>
      <c r="J417" s="44">
        <v>10000</v>
      </c>
      <c r="K417" s="44">
        <f t="shared" si="267"/>
        <v>0</v>
      </c>
      <c r="L417" s="44">
        <v>0</v>
      </c>
      <c r="M417" s="44">
        <v>0</v>
      </c>
      <c r="N417" s="44">
        <v>0</v>
      </c>
      <c r="O417" s="44">
        <v>0</v>
      </c>
      <c r="P417" s="44">
        <v>0</v>
      </c>
      <c r="Q417" s="44">
        <v>10089</v>
      </c>
      <c r="R417" s="44">
        <v>10089</v>
      </c>
      <c r="S417" s="44">
        <v>10089</v>
      </c>
      <c r="T417" s="44">
        <f t="shared" si="315"/>
        <v>0</v>
      </c>
      <c r="U417" s="44">
        <v>0</v>
      </c>
      <c r="V417" s="44">
        <v>0</v>
      </c>
      <c r="W417" s="44">
        <v>0</v>
      </c>
      <c r="X417" s="44">
        <f t="shared" si="316"/>
        <v>10089</v>
      </c>
      <c r="Y417" s="209">
        <f t="shared" si="312"/>
        <v>100</v>
      </c>
    </row>
    <row r="418" spans="1:25">
      <c r="A418" s="23" t="s">
        <v>289</v>
      </c>
      <c r="B418" s="23" t="s">
        <v>122</v>
      </c>
      <c r="C418" s="23" t="s">
        <v>130</v>
      </c>
      <c r="D418" s="23" t="s">
        <v>291</v>
      </c>
      <c r="E418" s="22">
        <v>6112</v>
      </c>
      <c r="F418" s="23" t="s">
        <v>2793</v>
      </c>
      <c r="G418" s="128" t="s">
        <v>3352</v>
      </c>
      <c r="H418" s="32" t="s">
        <v>15</v>
      </c>
      <c r="I418" s="44">
        <f t="shared" ref="I418:I481" si="318">SUM(J418,K418,O418,P418)</f>
        <v>0</v>
      </c>
      <c r="J418" s="44">
        <v>0</v>
      </c>
      <c r="K418" s="44">
        <f t="shared" ref="K418:K481" si="319">SUM(L418,M418,N418)</f>
        <v>0</v>
      </c>
      <c r="L418" s="44"/>
      <c r="M418" s="44"/>
      <c r="N418" s="44"/>
      <c r="O418" s="44"/>
      <c r="P418" s="44"/>
      <c r="Q418" s="44">
        <v>0</v>
      </c>
      <c r="R418" s="44">
        <v>0</v>
      </c>
      <c r="S418" s="44">
        <v>0</v>
      </c>
      <c r="T418" s="44">
        <f t="shared" si="315"/>
        <v>0</v>
      </c>
      <c r="U418" s="44">
        <v>0</v>
      </c>
      <c r="V418" s="44">
        <v>0</v>
      </c>
      <c r="W418" s="44">
        <v>0</v>
      </c>
      <c r="X418" s="44">
        <f t="shared" si="316"/>
        <v>0</v>
      </c>
      <c r="Y418" s="209">
        <f t="shared" si="312"/>
        <v>0</v>
      </c>
    </row>
    <row r="419" spans="1:25">
      <c r="A419" s="23" t="s">
        <v>289</v>
      </c>
      <c r="B419" s="23" t="s">
        <v>122</v>
      </c>
      <c r="C419" s="23" t="s">
        <v>130</v>
      </c>
      <c r="D419" s="23" t="s">
        <v>291</v>
      </c>
      <c r="E419" s="22">
        <v>6112</v>
      </c>
      <c r="F419" s="23" t="s">
        <v>295</v>
      </c>
      <c r="G419" s="128" t="s">
        <v>3352</v>
      </c>
      <c r="H419" s="32" t="s">
        <v>18</v>
      </c>
      <c r="I419" s="44">
        <f t="shared" si="318"/>
        <v>9720</v>
      </c>
      <c r="J419" s="44">
        <v>9720</v>
      </c>
      <c r="K419" s="44">
        <f t="shared" si="319"/>
        <v>0</v>
      </c>
      <c r="L419" s="44">
        <v>0</v>
      </c>
      <c r="M419" s="44">
        <v>0</v>
      </c>
      <c r="N419" s="44">
        <v>0</v>
      </c>
      <c r="O419" s="44">
        <v>0</v>
      </c>
      <c r="P419" s="44">
        <v>0</v>
      </c>
      <c r="Q419" s="44">
        <v>9720</v>
      </c>
      <c r="R419" s="44">
        <v>9720</v>
      </c>
      <c r="S419" s="44">
        <v>0</v>
      </c>
      <c r="T419" s="44">
        <f t="shared" si="315"/>
        <v>9720</v>
      </c>
      <c r="U419" s="44">
        <v>9720</v>
      </c>
      <c r="V419" s="44">
        <v>0</v>
      </c>
      <c r="W419" s="44">
        <v>0</v>
      </c>
      <c r="X419" s="44">
        <f t="shared" si="316"/>
        <v>9720</v>
      </c>
      <c r="Y419" s="209">
        <f t="shared" si="312"/>
        <v>100</v>
      </c>
    </row>
    <row r="420" spans="1:25">
      <c r="A420" s="23" t="s">
        <v>289</v>
      </c>
      <c r="B420" s="23" t="s">
        <v>122</v>
      </c>
      <c r="C420" s="23" t="s">
        <v>130</v>
      </c>
      <c r="D420" s="23" t="s">
        <v>291</v>
      </c>
      <c r="E420" s="21" t="s">
        <v>139</v>
      </c>
      <c r="F420" s="21" t="s">
        <v>0</v>
      </c>
      <c r="G420" s="150" t="s">
        <v>0</v>
      </c>
      <c r="H420" s="21" t="s">
        <v>21</v>
      </c>
      <c r="I420" s="66">
        <f t="shared" si="318"/>
        <v>72000</v>
      </c>
      <c r="J420" s="66">
        <f t="shared" ref="J420:X420" si="320">SUM(J421)</f>
        <v>72000</v>
      </c>
      <c r="K420" s="66">
        <f t="shared" si="319"/>
        <v>0</v>
      </c>
      <c r="L420" s="66">
        <f t="shared" si="320"/>
        <v>0</v>
      </c>
      <c r="M420" s="66">
        <f t="shared" si="320"/>
        <v>0</v>
      </c>
      <c r="N420" s="66">
        <f t="shared" si="320"/>
        <v>0</v>
      </c>
      <c r="O420" s="66">
        <f t="shared" si="320"/>
        <v>0</v>
      </c>
      <c r="P420" s="66">
        <f t="shared" si="320"/>
        <v>0</v>
      </c>
      <c r="Q420" s="66">
        <f t="shared" si="320"/>
        <v>84020</v>
      </c>
      <c r="R420" s="66">
        <f t="shared" si="320"/>
        <v>84020</v>
      </c>
      <c r="S420" s="66">
        <f t="shared" si="320"/>
        <v>63475</v>
      </c>
      <c r="T420" s="66">
        <f t="shared" si="320"/>
        <v>20545</v>
      </c>
      <c r="U420" s="66">
        <f t="shared" si="320"/>
        <v>6647</v>
      </c>
      <c r="V420" s="66">
        <f t="shared" si="320"/>
        <v>6949</v>
      </c>
      <c r="W420" s="66">
        <f t="shared" si="320"/>
        <v>6949</v>
      </c>
      <c r="X420" s="66">
        <f t="shared" si="320"/>
        <v>84020</v>
      </c>
      <c r="Y420" s="208">
        <f t="shared" si="312"/>
        <v>100</v>
      </c>
    </row>
    <row r="421" spans="1:25">
      <c r="A421" s="23" t="s">
        <v>289</v>
      </c>
      <c r="B421" s="23" t="s">
        <v>122</v>
      </c>
      <c r="C421" s="23" t="s">
        <v>130</v>
      </c>
      <c r="D421" s="23" t="s">
        <v>291</v>
      </c>
      <c r="E421" s="22">
        <v>6121</v>
      </c>
      <c r="F421" s="23"/>
      <c r="G421" s="128" t="s">
        <v>3352</v>
      </c>
      <c r="H421" s="32" t="s">
        <v>22</v>
      </c>
      <c r="I421" s="44">
        <f t="shared" si="318"/>
        <v>72000</v>
      </c>
      <c r="J421" s="44">
        <v>72000</v>
      </c>
      <c r="K421" s="44">
        <f t="shared" si="319"/>
        <v>0</v>
      </c>
      <c r="L421" s="44">
        <v>0</v>
      </c>
      <c r="M421" s="44">
        <v>0</v>
      </c>
      <c r="N421" s="44">
        <v>0</v>
      </c>
      <c r="O421" s="44">
        <v>0</v>
      </c>
      <c r="P421" s="44">
        <v>0</v>
      </c>
      <c r="Q421" s="44">
        <v>84020</v>
      </c>
      <c r="R421" s="44">
        <v>84020</v>
      </c>
      <c r="S421" s="44">
        <v>63475</v>
      </c>
      <c r="T421" s="44">
        <f t="shared" si="315"/>
        <v>20545</v>
      </c>
      <c r="U421" s="44">
        <v>6647</v>
      </c>
      <c r="V421" s="44">
        <v>6949</v>
      </c>
      <c r="W421" s="44">
        <v>6949</v>
      </c>
      <c r="X421" s="44">
        <f t="shared" si="316"/>
        <v>84020</v>
      </c>
      <c r="Y421" s="209">
        <f t="shared" si="312"/>
        <v>100</v>
      </c>
    </row>
    <row r="422" spans="1:25">
      <c r="A422" s="23" t="s">
        <v>289</v>
      </c>
      <c r="B422" s="23" t="s">
        <v>122</v>
      </c>
      <c r="C422" s="23" t="s">
        <v>130</v>
      </c>
      <c r="D422" s="23" t="s">
        <v>291</v>
      </c>
      <c r="E422" s="21" t="s">
        <v>141</v>
      </c>
      <c r="F422" s="21" t="s">
        <v>0</v>
      </c>
      <c r="G422" s="150" t="s">
        <v>0</v>
      </c>
      <c r="H422" s="21" t="s">
        <v>23</v>
      </c>
      <c r="I422" s="66">
        <f t="shared" si="318"/>
        <v>2663750</v>
      </c>
      <c r="J422" s="66">
        <f t="shared" ref="J422:P422" si="321">SUM(J423,J424)</f>
        <v>2663750</v>
      </c>
      <c r="K422" s="66">
        <f t="shared" si="319"/>
        <v>0</v>
      </c>
      <c r="L422" s="66">
        <f t="shared" si="321"/>
        <v>0</v>
      </c>
      <c r="M422" s="66">
        <f t="shared" si="321"/>
        <v>0</v>
      </c>
      <c r="N422" s="66">
        <f t="shared" si="321"/>
        <v>0</v>
      </c>
      <c r="O422" s="66">
        <f t="shared" si="321"/>
        <v>0</v>
      </c>
      <c r="P422" s="66">
        <f t="shared" si="321"/>
        <v>0</v>
      </c>
      <c r="Q422" s="66">
        <f>SUM(Q423,Q424)</f>
        <v>2614579</v>
      </c>
      <c r="R422" s="66">
        <f>SUM(R423,R424)</f>
        <v>2614579</v>
      </c>
      <c r="S422" s="66">
        <f>SUM(S423,S424)</f>
        <v>2220014</v>
      </c>
      <c r="T422" s="66">
        <f t="shared" ref="T422:X422" si="322">SUM(T423,T424)</f>
        <v>394565</v>
      </c>
      <c r="U422" s="66">
        <f t="shared" si="322"/>
        <v>131779</v>
      </c>
      <c r="V422" s="66">
        <f t="shared" si="322"/>
        <v>131476</v>
      </c>
      <c r="W422" s="66">
        <f t="shared" si="322"/>
        <v>131310</v>
      </c>
      <c r="X422" s="66">
        <f t="shared" si="322"/>
        <v>2614579</v>
      </c>
      <c r="Y422" s="208">
        <f t="shared" si="312"/>
        <v>100</v>
      </c>
    </row>
    <row r="423" spans="1:25">
      <c r="A423" s="23" t="s">
        <v>289</v>
      </c>
      <c r="B423" s="23" t="s">
        <v>122</v>
      </c>
      <c r="C423" s="23" t="s">
        <v>130</v>
      </c>
      <c r="D423" s="23" t="s">
        <v>291</v>
      </c>
      <c r="E423" s="22">
        <v>6131</v>
      </c>
      <c r="F423" s="23"/>
      <c r="G423" s="128" t="s">
        <v>3352</v>
      </c>
      <c r="H423" s="32" t="s">
        <v>24</v>
      </c>
      <c r="I423" s="44">
        <f t="shared" si="318"/>
        <v>1000</v>
      </c>
      <c r="J423" s="44">
        <v>1000</v>
      </c>
      <c r="K423" s="44">
        <f t="shared" si="319"/>
        <v>0</v>
      </c>
      <c r="L423" s="44">
        <v>0</v>
      </c>
      <c r="M423" s="44">
        <v>0</v>
      </c>
      <c r="N423" s="44">
        <v>0</v>
      </c>
      <c r="O423" s="44">
        <v>0</v>
      </c>
      <c r="P423" s="44">
        <v>0</v>
      </c>
      <c r="Q423" s="44">
        <v>1000</v>
      </c>
      <c r="R423" s="44">
        <v>1000</v>
      </c>
      <c r="S423" s="44">
        <v>700</v>
      </c>
      <c r="T423" s="44">
        <f t="shared" si="315"/>
        <v>300</v>
      </c>
      <c r="U423" s="44">
        <v>300</v>
      </c>
      <c r="V423" s="44">
        <v>0</v>
      </c>
      <c r="W423" s="44">
        <v>0</v>
      </c>
      <c r="X423" s="44">
        <f t="shared" si="316"/>
        <v>1000</v>
      </c>
      <c r="Y423" s="209">
        <f t="shared" si="312"/>
        <v>100</v>
      </c>
    </row>
    <row r="424" spans="1:25">
      <c r="A424" s="20" t="s">
        <v>289</v>
      </c>
      <c r="B424" s="20" t="s">
        <v>122</v>
      </c>
      <c r="C424" s="20" t="s">
        <v>130</v>
      </c>
      <c r="D424" s="20" t="s">
        <v>291</v>
      </c>
      <c r="E424" s="20" t="s">
        <v>144</v>
      </c>
      <c r="F424" s="23" t="s">
        <v>0</v>
      </c>
      <c r="G424" s="154" t="s">
        <v>0</v>
      </c>
      <c r="H424" s="21" t="s">
        <v>32</v>
      </c>
      <c r="I424" s="66">
        <f t="shared" si="318"/>
        <v>2662750</v>
      </c>
      <c r="J424" s="66">
        <f t="shared" ref="J424:P424" si="323">SUM(J425:J428)</f>
        <v>2662750</v>
      </c>
      <c r="K424" s="66">
        <f t="shared" si="319"/>
        <v>0</v>
      </c>
      <c r="L424" s="66">
        <f t="shared" si="323"/>
        <v>0</v>
      </c>
      <c r="M424" s="66">
        <f t="shared" si="323"/>
        <v>0</v>
      </c>
      <c r="N424" s="66">
        <f t="shared" si="323"/>
        <v>0</v>
      </c>
      <c r="O424" s="66">
        <f t="shared" si="323"/>
        <v>0</v>
      </c>
      <c r="P424" s="66">
        <f t="shared" si="323"/>
        <v>0</v>
      </c>
      <c r="Q424" s="66">
        <f>SUM(Q425:Q428)</f>
        <v>2613579</v>
      </c>
      <c r="R424" s="66">
        <f>SUM(R425:R428)</f>
        <v>2613579</v>
      </c>
      <c r="S424" s="66">
        <f>SUM(S425:S428)</f>
        <v>2219314</v>
      </c>
      <c r="T424" s="66">
        <f t="shared" ref="T424:X424" si="324">SUM(T425:T428)</f>
        <v>394265</v>
      </c>
      <c r="U424" s="66">
        <f t="shared" si="324"/>
        <v>131479</v>
      </c>
      <c r="V424" s="66">
        <f t="shared" si="324"/>
        <v>131476</v>
      </c>
      <c r="W424" s="66">
        <f t="shared" si="324"/>
        <v>131310</v>
      </c>
      <c r="X424" s="66">
        <f t="shared" si="324"/>
        <v>2613579</v>
      </c>
      <c r="Y424" s="208">
        <f t="shared" si="312"/>
        <v>100</v>
      </c>
    </row>
    <row r="425" spans="1:25">
      <c r="A425" s="23" t="s">
        <v>289</v>
      </c>
      <c r="B425" s="23" t="s">
        <v>122</v>
      </c>
      <c r="C425" s="23" t="s">
        <v>130</v>
      </c>
      <c r="D425" s="23" t="s">
        <v>291</v>
      </c>
      <c r="E425" s="22">
        <v>6139</v>
      </c>
      <c r="F425" s="23" t="s">
        <v>296</v>
      </c>
      <c r="G425" s="128" t="s">
        <v>3352</v>
      </c>
      <c r="H425" s="32" t="s">
        <v>152</v>
      </c>
      <c r="I425" s="44">
        <f t="shared" si="318"/>
        <v>2374</v>
      </c>
      <c r="J425" s="44">
        <v>2374</v>
      </c>
      <c r="K425" s="44">
        <f t="shared" si="319"/>
        <v>0</v>
      </c>
      <c r="L425" s="44">
        <v>0</v>
      </c>
      <c r="M425" s="44">
        <v>0</v>
      </c>
      <c r="N425" s="44">
        <v>0</v>
      </c>
      <c r="O425" s="44">
        <v>0</v>
      </c>
      <c r="P425" s="44">
        <v>0</v>
      </c>
      <c r="Q425" s="44">
        <v>2853</v>
      </c>
      <c r="R425" s="44">
        <v>2853</v>
      </c>
      <c r="S425" s="44">
        <v>2096</v>
      </c>
      <c r="T425" s="44">
        <f t="shared" si="315"/>
        <v>757</v>
      </c>
      <c r="U425" s="44">
        <v>253</v>
      </c>
      <c r="V425" s="44">
        <v>252</v>
      </c>
      <c r="W425" s="44">
        <v>252</v>
      </c>
      <c r="X425" s="44">
        <f t="shared" si="316"/>
        <v>2853</v>
      </c>
      <c r="Y425" s="209">
        <f t="shared" si="312"/>
        <v>100</v>
      </c>
    </row>
    <row r="426" spans="1:25">
      <c r="A426" s="23" t="s">
        <v>289</v>
      </c>
      <c r="B426" s="23" t="s">
        <v>122</v>
      </c>
      <c r="C426" s="23" t="s">
        <v>130</v>
      </c>
      <c r="D426" s="23" t="s">
        <v>291</v>
      </c>
      <c r="E426" s="22">
        <v>6139</v>
      </c>
      <c r="F426" s="23" t="s">
        <v>297</v>
      </c>
      <c r="G426" s="128" t="s">
        <v>3351</v>
      </c>
      <c r="H426" s="32" t="s">
        <v>298</v>
      </c>
      <c r="I426" s="44">
        <f t="shared" si="318"/>
        <v>2442862</v>
      </c>
      <c r="J426" s="44">
        <v>2442862</v>
      </c>
      <c r="K426" s="44">
        <f t="shared" si="319"/>
        <v>0</v>
      </c>
      <c r="L426" s="44">
        <v>0</v>
      </c>
      <c r="M426" s="44">
        <v>0</v>
      </c>
      <c r="N426" s="44">
        <v>0</v>
      </c>
      <c r="O426" s="44">
        <v>0</v>
      </c>
      <c r="P426" s="44">
        <v>0</v>
      </c>
      <c r="Q426" s="44">
        <v>2190232</v>
      </c>
      <c r="R426" s="44">
        <v>2190232</v>
      </c>
      <c r="S426" s="44">
        <v>1797428</v>
      </c>
      <c r="T426" s="44">
        <f t="shared" si="315"/>
        <v>392804</v>
      </c>
      <c r="U426" s="44">
        <v>130936</v>
      </c>
      <c r="V426" s="44">
        <v>130934</v>
      </c>
      <c r="W426" s="44">
        <v>130934</v>
      </c>
      <c r="X426" s="44">
        <f t="shared" si="316"/>
        <v>2190232</v>
      </c>
      <c r="Y426" s="209">
        <f t="shared" si="312"/>
        <v>100</v>
      </c>
    </row>
    <row r="427" spans="1:25">
      <c r="A427" s="23" t="s">
        <v>289</v>
      </c>
      <c r="B427" s="23" t="s">
        <v>122</v>
      </c>
      <c r="C427" s="23" t="s">
        <v>130</v>
      </c>
      <c r="D427" s="23" t="s">
        <v>291</v>
      </c>
      <c r="E427" s="22">
        <v>6139</v>
      </c>
      <c r="F427" s="23" t="s">
        <v>299</v>
      </c>
      <c r="G427" s="128" t="s">
        <v>3352</v>
      </c>
      <c r="H427" s="32" t="s">
        <v>300</v>
      </c>
      <c r="I427" s="44">
        <f t="shared" si="318"/>
        <v>214364</v>
      </c>
      <c r="J427" s="44">
        <v>214364</v>
      </c>
      <c r="K427" s="44">
        <f t="shared" si="319"/>
        <v>0</v>
      </c>
      <c r="L427" s="44">
        <v>0</v>
      </c>
      <c r="M427" s="44">
        <v>0</v>
      </c>
      <c r="N427" s="44">
        <v>0</v>
      </c>
      <c r="O427" s="44">
        <v>0</v>
      </c>
      <c r="P427" s="44">
        <v>0</v>
      </c>
      <c r="Q427" s="44">
        <v>417344</v>
      </c>
      <c r="R427" s="44">
        <v>417344</v>
      </c>
      <c r="S427" s="44">
        <v>417344</v>
      </c>
      <c r="T427" s="44">
        <f t="shared" si="315"/>
        <v>0</v>
      </c>
      <c r="U427" s="44">
        <v>0</v>
      </c>
      <c r="V427" s="44">
        <v>0</v>
      </c>
      <c r="W427" s="44">
        <v>0</v>
      </c>
      <c r="X427" s="44">
        <f t="shared" si="316"/>
        <v>417344</v>
      </c>
      <c r="Y427" s="209">
        <f t="shared" si="312"/>
        <v>100</v>
      </c>
    </row>
    <row r="428" spans="1:25">
      <c r="A428" s="23" t="s">
        <v>289</v>
      </c>
      <c r="B428" s="23" t="s">
        <v>122</v>
      </c>
      <c r="C428" s="23" t="s">
        <v>130</v>
      </c>
      <c r="D428" s="23" t="s">
        <v>291</v>
      </c>
      <c r="E428" s="22">
        <v>6139</v>
      </c>
      <c r="F428" s="23" t="s">
        <v>301</v>
      </c>
      <c r="G428" s="128" t="s">
        <v>3352</v>
      </c>
      <c r="H428" s="32" t="s">
        <v>302</v>
      </c>
      <c r="I428" s="44">
        <f t="shared" si="318"/>
        <v>3150</v>
      </c>
      <c r="J428" s="44">
        <v>3150</v>
      </c>
      <c r="K428" s="44">
        <f t="shared" si="319"/>
        <v>0</v>
      </c>
      <c r="L428" s="44">
        <v>0</v>
      </c>
      <c r="M428" s="44">
        <v>0</v>
      </c>
      <c r="N428" s="44">
        <v>0</v>
      </c>
      <c r="O428" s="44">
        <v>0</v>
      </c>
      <c r="P428" s="44">
        <v>0</v>
      </c>
      <c r="Q428" s="44">
        <v>3150</v>
      </c>
      <c r="R428" s="44">
        <v>3150</v>
      </c>
      <c r="S428" s="44">
        <v>2446</v>
      </c>
      <c r="T428" s="44">
        <f t="shared" si="315"/>
        <v>704</v>
      </c>
      <c r="U428" s="44">
        <v>290</v>
      </c>
      <c r="V428" s="44">
        <v>290</v>
      </c>
      <c r="W428" s="44">
        <v>124</v>
      </c>
      <c r="X428" s="44">
        <f t="shared" si="316"/>
        <v>3150</v>
      </c>
      <c r="Y428" s="209">
        <f t="shared" si="312"/>
        <v>100</v>
      </c>
    </row>
    <row r="429" spans="1:25" ht="20.399999999999999">
      <c r="A429" s="20" t="s">
        <v>0</v>
      </c>
      <c r="B429" s="20" t="s">
        <v>0</v>
      </c>
      <c r="C429" s="20" t="s">
        <v>0</v>
      </c>
      <c r="D429" s="21" t="s">
        <v>0</v>
      </c>
      <c r="E429" s="21" t="s">
        <v>0</v>
      </c>
      <c r="F429" s="21" t="s">
        <v>0</v>
      </c>
      <c r="G429" s="150" t="s">
        <v>0</v>
      </c>
      <c r="H429" s="30" t="s">
        <v>42</v>
      </c>
      <c r="I429" s="31">
        <f t="shared" si="318"/>
        <v>4110034</v>
      </c>
      <c r="J429" s="31">
        <f t="shared" ref="J429:X429" si="325">SUM(J430)</f>
        <v>4110034</v>
      </c>
      <c r="K429" s="31">
        <f t="shared" si="319"/>
        <v>0</v>
      </c>
      <c r="L429" s="31">
        <f t="shared" si="325"/>
        <v>0</v>
      </c>
      <c r="M429" s="31">
        <f t="shared" si="325"/>
        <v>0</v>
      </c>
      <c r="N429" s="31">
        <f t="shared" si="325"/>
        <v>0</v>
      </c>
      <c r="O429" s="31">
        <f t="shared" si="325"/>
        <v>0</v>
      </c>
      <c r="P429" s="31">
        <f t="shared" si="325"/>
        <v>0</v>
      </c>
      <c r="Q429" s="31">
        <f t="shared" si="325"/>
        <v>4439831</v>
      </c>
      <c r="R429" s="31">
        <f t="shared" si="325"/>
        <v>4435544</v>
      </c>
      <c r="S429" s="31">
        <f t="shared" si="325"/>
        <v>3435544</v>
      </c>
      <c r="T429" s="31">
        <f t="shared" si="325"/>
        <v>1000000</v>
      </c>
      <c r="U429" s="31">
        <f t="shared" si="325"/>
        <v>333333</v>
      </c>
      <c r="V429" s="31">
        <f t="shared" si="325"/>
        <v>333333</v>
      </c>
      <c r="W429" s="31">
        <f t="shared" si="325"/>
        <v>333334</v>
      </c>
      <c r="X429" s="31">
        <f t="shared" si="325"/>
        <v>4435544</v>
      </c>
      <c r="Y429" s="220">
        <f t="shared" si="312"/>
        <v>100</v>
      </c>
    </row>
    <row r="430" spans="1:25">
      <c r="A430" s="23" t="s">
        <v>289</v>
      </c>
      <c r="B430" s="23" t="s">
        <v>122</v>
      </c>
      <c r="C430" s="23" t="s">
        <v>130</v>
      </c>
      <c r="D430" s="23" t="s">
        <v>291</v>
      </c>
      <c r="E430" s="21" t="s">
        <v>159</v>
      </c>
      <c r="F430" s="21" t="s">
        <v>0</v>
      </c>
      <c r="G430" s="150" t="s">
        <v>0</v>
      </c>
      <c r="H430" s="21" t="s">
        <v>34</v>
      </c>
      <c r="I430" s="66">
        <f t="shared" si="318"/>
        <v>4110034</v>
      </c>
      <c r="J430" s="66">
        <f>SUM(J431,J433,J436,J438)</f>
        <v>4110034</v>
      </c>
      <c r="K430" s="66">
        <f t="shared" si="319"/>
        <v>0</v>
      </c>
      <c r="L430" s="66">
        <f t="shared" ref="L430:P430" si="326">SUM(L431,L433,L436,L438)</f>
        <v>0</v>
      </c>
      <c r="M430" s="66">
        <f t="shared" si="326"/>
        <v>0</v>
      </c>
      <c r="N430" s="66">
        <f t="shared" si="326"/>
        <v>0</v>
      </c>
      <c r="O430" s="66">
        <f t="shared" si="326"/>
        <v>0</v>
      </c>
      <c r="P430" s="66">
        <f t="shared" si="326"/>
        <v>0</v>
      </c>
      <c r="Q430" s="66">
        <f t="shared" ref="Q430:R430" si="327">SUM(Q431,Q433,Q436,Q438)</f>
        <v>4439831</v>
      </c>
      <c r="R430" s="66">
        <f t="shared" si="327"/>
        <v>4435544</v>
      </c>
      <c r="S430" s="66">
        <f t="shared" ref="S430" si="328">SUM(S431,S433,S436,S438)</f>
        <v>3435544</v>
      </c>
      <c r="T430" s="66">
        <f t="shared" ref="T430:X430" si="329">SUM(T431,T433,T436,T438)</f>
        <v>1000000</v>
      </c>
      <c r="U430" s="66">
        <f t="shared" si="329"/>
        <v>333333</v>
      </c>
      <c r="V430" s="66">
        <f t="shared" si="329"/>
        <v>333333</v>
      </c>
      <c r="W430" s="66">
        <f t="shared" si="329"/>
        <v>333334</v>
      </c>
      <c r="X430" s="66">
        <f t="shared" si="329"/>
        <v>4435544</v>
      </c>
      <c r="Y430" s="208">
        <f t="shared" si="312"/>
        <v>100</v>
      </c>
    </row>
    <row r="431" spans="1:25">
      <c r="A431" s="20" t="s">
        <v>289</v>
      </c>
      <c r="B431" s="20" t="s">
        <v>122</v>
      </c>
      <c r="C431" s="20" t="s">
        <v>130</v>
      </c>
      <c r="D431" s="20" t="s">
        <v>291</v>
      </c>
      <c r="E431" s="20" t="s">
        <v>303</v>
      </c>
      <c r="F431" s="23" t="s">
        <v>0</v>
      </c>
      <c r="G431" s="154" t="s">
        <v>0</v>
      </c>
      <c r="H431" s="21" t="s">
        <v>35</v>
      </c>
      <c r="I431" s="66">
        <f t="shared" si="318"/>
        <v>30000</v>
      </c>
      <c r="J431" s="66">
        <f t="shared" ref="J431:X431" si="330">SUM(J432)</f>
        <v>30000</v>
      </c>
      <c r="K431" s="66">
        <f t="shared" si="319"/>
        <v>0</v>
      </c>
      <c r="L431" s="66">
        <f t="shared" si="330"/>
        <v>0</v>
      </c>
      <c r="M431" s="66">
        <f t="shared" si="330"/>
        <v>0</v>
      </c>
      <c r="N431" s="66">
        <f t="shared" si="330"/>
        <v>0</v>
      </c>
      <c r="O431" s="66">
        <f t="shared" si="330"/>
        <v>0</v>
      </c>
      <c r="P431" s="66">
        <f t="shared" si="330"/>
        <v>0</v>
      </c>
      <c r="Q431" s="66">
        <f t="shared" si="330"/>
        <v>45000</v>
      </c>
      <c r="R431" s="66">
        <f t="shared" si="330"/>
        <v>45000</v>
      </c>
      <c r="S431" s="66">
        <f t="shared" si="330"/>
        <v>45000</v>
      </c>
      <c r="T431" s="66">
        <f t="shared" si="330"/>
        <v>0</v>
      </c>
      <c r="U431" s="66">
        <f t="shared" si="330"/>
        <v>0</v>
      </c>
      <c r="V431" s="66">
        <f t="shared" si="330"/>
        <v>0</v>
      </c>
      <c r="W431" s="66">
        <f t="shared" si="330"/>
        <v>0</v>
      </c>
      <c r="X431" s="66">
        <f t="shared" si="330"/>
        <v>45000</v>
      </c>
      <c r="Y431" s="208">
        <f t="shared" si="312"/>
        <v>100</v>
      </c>
    </row>
    <row r="432" spans="1:25">
      <c r="A432" s="23" t="s">
        <v>289</v>
      </c>
      <c r="B432" s="23" t="s">
        <v>122</v>
      </c>
      <c r="C432" s="23" t="s">
        <v>130</v>
      </c>
      <c r="D432" s="23" t="s">
        <v>291</v>
      </c>
      <c r="E432" s="22">
        <v>6141</v>
      </c>
      <c r="F432" s="23" t="s">
        <v>304</v>
      </c>
      <c r="G432" s="128" t="s">
        <v>3352</v>
      </c>
      <c r="H432" s="32" t="s">
        <v>35</v>
      </c>
      <c r="I432" s="44">
        <f t="shared" si="318"/>
        <v>30000</v>
      </c>
      <c r="J432" s="44">
        <v>30000</v>
      </c>
      <c r="K432" s="44">
        <f t="shared" si="319"/>
        <v>0</v>
      </c>
      <c r="L432" s="44">
        <v>0</v>
      </c>
      <c r="M432" s="44">
        <v>0</v>
      </c>
      <c r="N432" s="44">
        <v>0</v>
      </c>
      <c r="O432" s="44">
        <v>0</v>
      </c>
      <c r="P432" s="44">
        <v>0</v>
      </c>
      <c r="Q432" s="44">
        <v>45000</v>
      </c>
      <c r="R432" s="44">
        <v>45000</v>
      </c>
      <c r="S432" s="44">
        <v>45000</v>
      </c>
      <c r="T432" s="44">
        <f t="shared" si="315"/>
        <v>0</v>
      </c>
      <c r="U432" s="44">
        <v>0</v>
      </c>
      <c r="V432" s="44">
        <v>0</v>
      </c>
      <c r="W432" s="44">
        <v>0</v>
      </c>
      <c r="X432" s="44">
        <f t="shared" si="316"/>
        <v>45000</v>
      </c>
      <c r="Y432" s="209">
        <f t="shared" si="312"/>
        <v>100</v>
      </c>
    </row>
    <row r="433" spans="1:25">
      <c r="A433" s="20" t="s">
        <v>289</v>
      </c>
      <c r="B433" s="20" t="s">
        <v>122</v>
      </c>
      <c r="C433" s="20" t="s">
        <v>130</v>
      </c>
      <c r="D433" s="20" t="s">
        <v>291</v>
      </c>
      <c r="E433" s="20" t="s">
        <v>160</v>
      </c>
      <c r="F433" s="23" t="s">
        <v>0</v>
      </c>
      <c r="G433" s="154" t="s">
        <v>0</v>
      </c>
      <c r="H433" s="21" t="s">
        <v>37</v>
      </c>
      <c r="I433" s="66">
        <f t="shared" si="318"/>
        <v>10000</v>
      </c>
      <c r="J433" s="66">
        <f t="shared" ref="J433:P433" si="331">SUM(J434:J435)</f>
        <v>10000</v>
      </c>
      <c r="K433" s="66">
        <f t="shared" si="319"/>
        <v>0</v>
      </c>
      <c r="L433" s="66">
        <f t="shared" si="331"/>
        <v>0</v>
      </c>
      <c r="M433" s="66">
        <f t="shared" si="331"/>
        <v>0</v>
      </c>
      <c r="N433" s="66">
        <f t="shared" si="331"/>
        <v>0</v>
      </c>
      <c r="O433" s="66">
        <f t="shared" si="331"/>
        <v>0</v>
      </c>
      <c r="P433" s="66">
        <f t="shared" si="331"/>
        <v>0</v>
      </c>
      <c r="Q433" s="66">
        <f>SUM(Q434:Q435)</f>
        <v>10000</v>
      </c>
      <c r="R433" s="66">
        <f>SUM(R434:R435)</f>
        <v>10000</v>
      </c>
      <c r="S433" s="66">
        <f>SUM(S434:S435)</f>
        <v>10000</v>
      </c>
      <c r="T433" s="66">
        <f t="shared" ref="T433:X433" si="332">SUM(T434:T435)</f>
        <v>0</v>
      </c>
      <c r="U433" s="66">
        <f t="shared" si="332"/>
        <v>0</v>
      </c>
      <c r="V433" s="66">
        <f t="shared" si="332"/>
        <v>0</v>
      </c>
      <c r="W433" s="66">
        <f t="shared" si="332"/>
        <v>0</v>
      </c>
      <c r="X433" s="66">
        <f t="shared" si="332"/>
        <v>10000</v>
      </c>
      <c r="Y433" s="208">
        <f t="shared" si="312"/>
        <v>100</v>
      </c>
    </row>
    <row r="434" spans="1:25">
      <c r="A434" s="23" t="s">
        <v>289</v>
      </c>
      <c r="B434" s="23" t="s">
        <v>122</v>
      </c>
      <c r="C434" s="23" t="s">
        <v>130</v>
      </c>
      <c r="D434" s="23" t="s">
        <v>291</v>
      </c>
      <c r="E434" s="22">
        <v>6143</v>
      </c>
      <c r="F434" s="23" t="s">
        <v>305</v>
      </c>
      <c r="G434" s="128" t="s">
        <v>3352</v>
      </c>
      <c r="H434" s="32" t="s">
        <v>306</v>
      </c>
      <c r="I434" s="44">
        <f t="shared" si="318"/>
        <v>0</v>
      </c>
      <c r="J434" s="44">
        <v>0</v>
      </c>
      <c r="K434" s="44">
        <f t="shared" si="319"/>
        <v>0</v>
      </c>
      <c r="L434" s="44">
        <v>0</v>
      </c>
      <c r="M434" s="44">
        <v>0</v>
      </c>
      <c r="N434" s="44">
        <v>0</v>
      </c>
      <c r="O434" s="44">
        <v>0</v>
      </c>
      <c r="P434" s="44">
        <v>0</v>
      </c>
      <c r="Q434" s="44">
        <v>0</v>
      </c>
      <c r="R434" s="44">
        <v>0</v>
      </c>
      <c r="S434" s="44">
        <v>0</v>
      </c>
      <c r="T434" s="44">
        <f t="shared" si="315"/>
        <v>0</v>
      </c>
      <c r="U434" s="44">
        <v>0</v>
      </c>
      <c r="V434" s="44">
        <v>0</v>
      </c>
      <c r="W434" s="44">
        <v>0</v>
      </c>
      <c r="X434" s="44">
        <f t="shared" si="316"/>
        <v>0</v>
      </c>
      <c r="Y434" s="209">
        <f t="shared" si="312"/>
        <v>0</v>
      </c>
    </row>
    <row r="435" spans="1:25">
      <c r="A435" s="23" t="s">
        <v>289</v>
      </c>
      <c r="B435" s="23" t="s">
        <v>122</v>
      </c>
      <c r="C435" s="23" t="s">
        <v>130</v>
      </c>
      <c r="D435" s="23" t="s">
        <v>291</v>
      </c>
      <c r="E435" s="22">
        <v>6143</v>
      </c>
      <c r="F435" s="23" t="s">
        <v>307</v>
      </c>
      <c r="G435" s="128" t="s">
        <v>3352</v>
      </c>
      <c r="H435" s="32" t="s">
        <v>308</v>
      </c>
      <c r="I435" s="44">
        <f t="shared" si="318"/>
        <v>10000</v>
      </c>
      <c r="J435" s="44">
        <v>10000</v>
      </c>
      <c r="K435" s="44">
        <f t="shared" si="319"/>
        <v>0</v>
      </c>
      <c r="L435" s="44">
        <v>0</v>
      </c>
      <c r="M435" s="44">
        <v>0</v>
      </c>
      <c r="N435" s="44">
        <v>0</v>
      </c>
      <c r="O435" s="44">
        <v>0</v>
      </c>
      <c r="P435" s="44">
        <v>0</v>
      </c>
      <c r="Q435" s="44">
        <v>10000</v>
      </c>
      <c r="R435" s="44">
        <v>10000</v>
      </c>
      <c r="S435" s="44">
        <v>10000</v>
      </c>
      <c r="T435" s="44">
        <f t="shared" si="315"/>
        <v>0</v>
      </c>
      <c r="U435" s="44">
        <v>0</v>
      </c>
      <c r="V435" s="44">
        <v>0</v>
      </c>
      <c r="W435" s="44">
        <v>0</v>
      </c>
      <c r="X435" s="44">
        <f t="shared" si="316"/>
        <v>10000</v>
      </c>
      <c r="Y435" s="209">
        <f t="shared" si="312"/>
        <v>100</v>
      </c>
    </row>
    <row r="436" spans="1:25">
      <c r="A436" s="20" t="s">
        <v>289</v>
      </c>
      <c r="B436" s="20" t="s">
        <v>122</v>
      </c>
      <c r="C436" s="20" t="s">
        <v>130</v>
      </c>
      <c r="D436" s="20" t="s">
        <v>291</v>
      </c>
      <c r="E436" s="20" t="s">
        <v>309</v>
      </c>
      <c r="F436" s="23" t="s">
        <v>0</v>
      </c>
      <c r="G436" s="154" t="s">
        <v>0</v>
      </c>
      <c r="H436" s="21" t="s">
        <v>38</v>
      </c>
      <c r="I436" s="66">
        <f t="shared" si="318"/>
        <v>3850000</v>
      </c>
      <c r="J436" s="66">
        <f>SUM(J437:J437)</f>
        <v>3850000</v>
      </c>
      <c r="K436" s="66">
        <f t="shared" si="319"/>
        <v>0</v>
      </c>
      <c r="L436" s="66">
        <f t="shared" ref="L436:X436" si="333">SUM(L437:L437)</f>
        <v>0</v>
      </c>
      <c r="M436" s="66">
        <f t="shared" si="333"/>
        <v>0</v>
      </c>
      <c r="N436" s="66">
        <f t="shared" si="333"/>
        <v>0</v>
      </c>
      <c r="O436" s="66">
        <f t="shared" si="333"/>
        <v>0</v>
      </c>
      <c r="P436" s="66">
        <f t="shared" si="333"/>
        <v>0</v>
      </c>
      <c r="Q436" s="66">
        <f t="shared" si="333"/>
        <v>4000000</v>
      </c>
      <c r="R436" s="66">
        <f t="shared" si="333"/>
        <v>4000000</v>
      </c>
      <c r="S436" s="66">
        <f t="shared" si="333"/>
        <v>3000000</v>
      </c>
      <c r="T436" s="66">
        <f t="shared" si="333"/>
        <v>1000000</v>
      </c>
      <c r="U436" s="66">
        <f t="shared" si="333"/>
        <v>333333</v>
      </c>
      <c r="V436" s="66">
        <f t="shared" si="333"/>
        <v>333333</v>
      </c>
      <c r="W436" s="66">
        <f t="shared" si="333"/>
        <v>333334</v>
      </c>
      <c r="X436" s="66">
        <f t="shared" si="333"/>
        <v>4000000</v>
      </c>
      <c r="Y436" s="208">
        <f t="shared" si="312"/>
        <v>100</v>
      </c>
    </row>
    <row r="437" spans="1:25">
      <c r="A437" s="23" t="s">
        <v>289</v>
      </c>
      <c r="B437" s="23" t="s">
        <v>122</v>
      </c>
      <c r="C437" s="23" t="s">
        <v>130</v>
      </c>
      <c r="D437" s="23" t="s">
        <v>291</v>
      </c>
      <c r="E437" s="22">
        <v>6144</v>
      </c>
      <c r="F437" s="23" t="s">
        <v>310</v>
      </c>
      <c r="G437" s="128" t="s">
        <v>3376</v>
      </c>
      <c r="H437" s="32" t="s">
        <v>311</v>
      </c>
      <c r="I437" s="44">
        <f t="shared" si="318"/>
        <v>3850000</v>
      </c>
      <c r="J437" s="44">
        <v>3850000</v>
      </c>
      <c r="K437" s="44">
        <f t="shared" si="319"/>
        <v>0</v>
      </c>
      <c r="L437" s="44">
        <v>0</v>
      </c>
      <c r="M437" s="44">
        <v>0</v>
      </c>
      <c r="N437" s="44">
        <v>0</v>
      </c>
      <c r="O437" s="44">
        <v>0</v>
      </c>
      <c r="P437" s="44">
        <v>0</v>
      </c>
      <c r="Q437" s="44">
        <v>4000000</v>
      </c>
      <c r="R437" s="44">
        <v>4000000</v>
      </c>
      <c r="S437" s="44">
        <v>3000000</v>
      </c>
      <c r="T437" s="44">
        <f t="shared" si="315"/>
        <v>1000000</v>
      </c>
      <c r="U437" s="44">
        <v>333333</v>
      </c>
      <c r="V437" s="44">
        <v>333333</v>
      </c>
      <c r="W437" s="44">
        <v>333334</v>
      </c>
      <c r="X437" s="44">
        <f t="shared" si="316"/>
        <v>4000000</v>
      </c>
      <c r="Y437" s="209">
        <f t="shared" si="312"/>
        <v>100</v>
      </c>
    </row>
    <row r="438" spans="1:25">
      <c r="A438" s="20" t="s">
        <v>289</v>
      </c>
      <c r="B438" s="20" t="s">
        <v>122</v>
      </c>
      <c r="C438" s="20" t="s">
        <v>130</v>
      </c>
      <c r="D438" s="20" t="s">
        <v>291</v>
      </c>
      <c r="E438" s="20" t="s">
        <v>165</v>
      </c>
      <c r="F438" s="23" t="s">
        <v>0</v>
      </c>
      <c r="G438" s="154" t="s">
        <v>0</v>
      </c>
      <c r="H438" s="21" t="s">
        <v>41</v>
      </c>
      <c r="I438" s="66">
        <f t="shared" si="318"/>
        <v>220034</v>
      </c>
      <c r="J438" s="66">
        <f t="shared" ref="J438:X438" si="334">SUM(J439)</f>
        <v>220034</v>
      </c>
      <c r="K438" s="66">
        <f t="shared" si="319"/>
        <v>0</v>
      </c>
      <c r="L438" s="66">
        <f t="shared" si="334"/>
        <v>0</v>
      </c>
      <c r="M438" s="66">
        <f t="shared" si="334"/>
        <v>0</v>
      </c>
      <c r="N438" s="66">
        <f t="shared" si="334"/>
        <v>0</v>
      </c>
      <c r="O438" s="66">
        <f t="shared" si="334"/>
        <v>0</v>
      </c>
      <c r="P438" s="66">
        <f t="shared" si="334"/>
        <v>0</v>
      </c>
      <c r="Q438" s="66">
        <f t="shared" si="334"/>
        <v>384831</v>
      </c>
      <c r="R438" s="66">
        <f t="shared" si="334"/>
        <v>380544</v>
      </c>
      <c r="S438" s="66">
        <f t="shared" si="334"/>
        <v>380544</v>
      </c>
      <c r="T438" s="66">
        <f t="shared" si="334"/>
        <v>0</v>
      </c>
      <c r="U438" s="66">
        <f t="shared" si="334"/>
        <v>0</v>
      </c>
      <c r="V438" s="66">
        <f t="shared" si="334"/>
        <v>0</v>
      </c>
      <c r="W438" s="66">
        <f t="shared" si="334"/>
        <v>0</v>
      </c>
      <c r="X438" s="66">
        <f t="shared" si="334"/>
        <v>380544</v>
      </c>
      <c r="Y438" s="208">
        <f t="shared" si="312"/>
        <v>100</v>
      </c>
    </row>
    <row r="439" spans="1:25">
      <c r="A439" s="23" t="s">
        <v>289</v>
      </c>
      <c r="B439" s="23" t="s">
        <v>122</v>
      </c>
      <c r="C439" s="23" t="s">
        <v>130</v>
      </c>
      <c r="D439" s="23" t="s">
        <v>291</v>
      </c>
      <c r="E439" s="22">
        <v>6148</v>
      </c>
      <c r="F439" s="23" t="s">
        <v>312</v>
      </c>
      <c r="G439" s="128" t="s">
        <v>3352</v>
      </c>
      <c r="H439" s="32" t="s">
        <v>41</v>
      </c>
      <c r="I439" s="44">
        <f t="shared" si="318"/>
        <v>220034</v>
      </c>
      <c r="J439" s="44">
        <v>220034</v>
      </c>
      <c r="K439" s="44">
        <f t="shared" si="319"/>
        <v>0</v>
      </c>
      <c r="L439" s="44">
        <v>0</v>
      </c>
      <c r="M439" s="44">
        <v>0</v>
      </c>
      <c r="N439" s="44">
        <v>0</v>
      </c>
      <c r="O439" s="44">
        <v>0</v>
      </c>
      <c r="P439" s="44">
        <v>0</v>
      </c>
      <c r="Q439" s="44">
        <v>384831</v>
      </c>
      <c r="R439" s="44">
        <v>380544</v>
      </c>
      <c r="S439" s="44">
        <v>380544</v>
      </c>
      <c r="T439" s="44">
        <f t="shared" si="315"/>
        <v>0</v>
      </c>
      <c r="U439" s="44">
        <v>0</v>
      </c>
      <c r="V439" s="44">
        <v>0</v>
      </c>
      <c r="W439" s="44">
        <v>0</v>
      </c>
      <c r="X439" s="44">
        <f t="shared" si="316"/>
        <v>380544</v>
      </c>
      <c r="Y439" s="209">
        <f t="shared" si="312"/>
        <v>100</v>
      </c>
    </row>
    <row r="440" spans="1:25" ht="20.399999999999999">
      <c r="A440" s="20" t="s">
        <v>0</v>
      </c>
      <c r="B440" s="20" t="s">
        <v>0</v>
      </c>
      <c r="C440" s="20" t="s">
        <v>0</v>
      </c>
      <c r="D440" s="21" t="s">
        <v>0</v>
      </c>
      <c r="E440" s="21" t="s">
        <v>0</v>
      </c>
      <c r="F440" s="21" t="s">
        <v>0</v>
      </c>
      <c r="G440" s="150" t="s">
        <v>0</v>
      </c>
      <c r="H440" s="30" t="s">
        <v>48</v>
      </c>
      <c r="I440" s="31">
        <f t="shared" si="318"/>
        <v>390100</v>
      </c>
      <c r="J440" s="31">
        <f t="shared" ref="J440:X440" si="335">SUM(J441)</f>
        <v>90100</v>
      </c>
      <c r="K440" s="31">
        <f t="shared" si="319"/>
        <v>0</v>
      </c>
      <c r="L440" s="31">
        <f t="shared" si="335"/>
        <v>0</v>
      </c>
      <c r="M440" s="31">
        <f t="shared" si="335"/>
        <v>0</v>
      </c>
      <c r="N440" s="31">
        <f t="shared" si="335"/>
        <v>0</v>
      </c>
      <c r="O440" s="31">
        <f t="shared" si="335"/>
        <v>0</v>
      </c>
      <c r="P440" s="31">
        <f t="shared" si="335"/>
        <v>300000</v>
      </c>
      <c r="Q440" s="31">
        <f t="shared" si="335"/>
        <v>90100</v>
      </c>
      <c r="R440" s="31">
        <f t="shared" si="335"/>
        <v>90100</v>
      </c>
      <c r="S440" s="31">
        <f t="shared" si="335"/>
        <v>80000</v>
      </c>
      <c r="T440" s="31">
        <f t="shared" si="335"/>
        <v>10000</v>
      </c>
      <c r="U440" s="31">
        <f t="shared" si="335"/>
        <v>10000</v>
      </c>
      <c r="V440" s="31">
        <f t="shared" si="335"/>
        <v>0</v>
      </c>
      <c r="W440" s="31">
        <f t="shared" si="335"/>
        <v>0</v>
      </c>
      <c r="X440" s="31">
        <f t="shared" si="335"/>
        <v>90000</v>
      </c>
      <c r="Y440" s="220">
        <f t="shared" si="312"/>
        <v>99.88901220865705</v>
      </c>
    </row>
    <row r="441" spans="1:25">
      <c r="A441" s="23" t="s">
        <v>289</v>
      </c>
      <c r="B441" s="23" t="s">
        <v>122</v>
      </c>
      <c r="C441" s="23" t="s">
        <v>130</v>
      </c>
      <c r="D441" s="23" t="s">
        <v>291</v>
      </c>
      <c r="E441" s="21" t="s">
        <v>210</v>
      </c>
      <c r="F441" s="21" t="s">
        <v>0</v>
      </c>
      <c r="G441" s="150" t="s">
        <v>0</v>
      </c>
      <c r="H441" s="21" t="s">
        <v>43</v>
      </c>
      <c r="I441" s="66">
        <f t="shared" si="318"/>
        <v>390100</v>
      </c>
      <c r="J441" s="66">
        <f t="shared" ref="J441:P441" si="336">SUM(J442,J444,J446)</f>
        <v>90100</v>
      </c>
      <c r="K441" s="66">
        <f t="shared" si="319"/>
        <v>0</v>
      </c>
      <c r="L441" s="66">
        <f t="shared" si="336"/>
        <v>0</v>
      </c>
      <c r="M441" s="66">
        <f t="shared" si="336"/>
        <v>0</v>
      </c>
      <c r="N441" s="66">
        <f t="shared" si="336"/>
        <v>0</v>
      </c>
      <c r="O441" s="66">
        <f t="shared" si="336"/>
        <v>0</v>
      </c>
      <c r="P441" s="66">
        <f t="shared" si="336"/>
        <v>300000</v>
      </c>
      <c r="Q441" s="66">
        <f>SUM(Q442,Q444,Q446)</f>
        <v>90100</v>
      </c>
      <c r="R441" s="66">
        <f>SUM(R442,R444,R446)</f>
        <v>90100</v>
      </c>
      <c r="S441" s="66">
        <f>SUM(S442,S444,S446)</f>
        <v>80000</v>
      </c>
      <c r="T441" s="66">
        <f t="shared" ref="T441:X441" si="337">SUM(T442,T444,T446)</f>
        <v>10000</v>
      </c>
      <c r="U441" s="66">
        <f t="shared" si="337"/>
        <v>10000</v>
      </c>
      <c r="V441" s="66">
        <f t="shared" si="337"/>
        <v>0</v>
      </c>
      <c r="W441" s="66">
        <f t="shared" si="337"/>
        <v>0</v>
      </c>
      <c r="X441" s="66">
        <f t="shared" si="337"/>
        <v>90000</v>
      </c>
      <c r="Y441" s="208">
        <f t="shared" si="312"/>
        <v>99.88901220865705</v>
      </c>
    </row>
    <row r="442" spans="1:25">
      <c r="A442" s="20" t="s">
        <v>289</v>
      </c>
      <c r="B442" s="20" t="s">
        <v>122</v>
      </c>
      <c r="C442" s="20" t="s">
        <v>130</v>
      </c>
      <c r="D442" s="20" t="s">
        <v>291</v>
      </c>
      <c r="E442" s="20" t="s">
        <v>211</v>
      </c>
      <c r="F442" s="23" t="s">
        <v>0</v>
      </c>
      <c r="G442" s="154" t="s">
        <v>0</v>
      </c>
      <c r="H442" s="21" t="s">
        <v>44</v>
      </c>
      <c r="I442" s="66">
        <f t="shared" si="318"/>
        <v>100</v>
      </c>
      <c r="J442" s="66">
        <f t="shared" ref="J442:X442" si="338">SUM(J443)</f>
        <v>100</v>
      </c>
      <c r="K442" s="66">
        <f t="shared" si="319"/>
        <v>0</v>
      </c>
      <c r="L442" s="66">
        <f t="shared" si="338"/>
        <v>0</v>
      </c>
      <c r="M442" s="66">
        <f t="shared" si="338"/>
        <v>0</v>
      </c>
      <c r="N442" s="66">
        <f t="shared" si="338"/>
        <v>0</v>
      </c>
      <c r="O442" s="66">
        <f t="shared" si="338"/>
        <v>0</v>
      </c>
      <c r="P442" s="66">
        <f t="shared" si="338"/>
        <v>0</v>
      </c>
      <c r="Q442" s="66">
        <f t="shared" si="338"/>
        <v>100</v>
      </c>
      <c r="R442" s="66">
        <f t="shared" si="338"/>
        <v>100</v>
      </c>
      <c r="S442" s="66">
        <f t="shared" si="338"/>
        <v>0</v>
      </c>
      <c r="T442" s="66">
        <f t="shared" si="338"/>
        <v>0</v>
      </c>
      <c r="U442" s="66">
        <f t="shared" si="338"/>
        <v>0</v>
      </c>
      <c r="V442" s="66">
        <f t="shared" si="338"/>
        <v>0</v>
      </c>
      <c r="W442" s="66">
        <f t="shared" si="338"/>
        <v>0</v>
      </c>
      <c r="X442" s="66">
        <f t="shared" si="338"/>
        <v>0</v>
      </c>
      <c r="Y442" s="208">
        <f t="shared" si="312"/>
        <v>0</v>
      </c>
    </row>
    <row r="443" spans="1:25">
      <c r="A443" s="23" t="s">
        <v>289</v>
      </c>
      <c r="B443" s="23" t="s">
        <v>122</v>
      </c>
      <c r="C443" s="23" t="s">
        <v>130</v>
      </c>
      <c r="D443" s="23" t="s">
        <v>291</v>
      </c>
      <c r="E443" s="22">
        <v>6151</v>
      </c>
      <c r="F443" s="23" t="s">
        <v>313</v>
      </c>
      <c r="G443" s="128" t="s">
        <v>3352</v>
      </c>
      <c r="H443" s="32" t="s">
        <v>314</v>
      </c>
      <c r="I443" s="44">
        <f t="shared" si="318"/>
        <v>100</v>
      </c>
      <c r="J443" s="44">
        <v>100</v>
      </c>
      <c r="K443" s="44">
        <f t="shared" si="319"/>
        <v>0</v>
      </c>
      <c r="L443" s="44">
        <v>0</v>
      </c>
      <c r="M443" s="44">
        <v>0</v>
      </c>
      <c r="N443" s="44">
        <v>0</v>
      </c>
      <c r="O443" s="44">
        <v>0</v>
      </c>
      <c r="P443" s="44">
        <v>0</v>
      </c>
      <c r="Q443" s="44">
        <v>100</v>
      </c>
      <c r="R443" s="44">
        <v>100</v>
      </c>
      <c r="S443" s="44">
        <v>0</v>
      </c>
      <c r="T443" s="44">
        <f t="shared" si="315"/>
        <v>0</v>
      </c>
      <c r="U443" s="44">
        <v>0</v>
      </c>
      <c r="V443" s="44">
        <v>0</v>
      </c>
      <c r="W443" s="44">
        <v>0</v>
      </c>
      <c r="X443" s="44">
        <f t="shared" si="316"/>
        <v>0</v>
      </c>
      <c r="Y443" s="209">
        <f t="shared" si="312"/>
        <v>0</v>
      </c>
    </row>
    <row r="444" spans="1:25">
      <c r="A444" s="20" t="s">
        <v>289</v>
      </c>
      <c r="B444" s="20" t="s">
        <v>122</v>
      </c>
      <c r="C444" s="20" t="s">
        <v>130</v>
      </c>
      <c r="D444" s="20" t="s">
        <v>291</v>
      </c>
      <c r="E444" s="20" t="s">
        <v>315</v>
      </c>
      <c r="F444" s="23" t="s">
        <v>0</v>
      </c>
      <c r="G444" s="154" t="s">
        <v>0</v>
      </c>
      <c r="H444" s="21" t="s">
        <v>46</v>
      </c>
      <c r="I444" s="66">
        <f t="shared" si="318"/>
        <v>10000</v>
      </c>
      <c r="J444" s="66">
        <f t="shared" ref="J444:X444" si="339">SUM(J445)</f>
        <v>10000</v>
      </c>
      <c r="K444" s="66">
        <f t="shared" si="319"/>
        <v>0</v>
      </c>
      <c r="L444" s="66">
        <f t="shared" si="339"/>
        <v>0</v>
      </c>
      <c r="M444" s="66">
        <f t="shared" si="339"/>
        <v>0</v>
      </c>
      <c r="N444" s="66">
        <f t="shared" si="339"/>
        <v>0</v>
      </c>
      <c r="O444" s="66">
        <f t="shared" si="339"/>
        <v>0</v>
      </c>
      <c r="P444" s="66">
        <f t="shared" si="339"/>
        <v>0</v>
      </c>
      <c r="Q444" s="66">
        <f t="shared" si="339"/>
        <v>10000</v>
      </c>
      <c r="R444" s="66">
        <f t="shared" si="339"/>
        <v>10000</v>
      </c>
      <c r="S444" s="66">
        <f t="shared" si="339"/>
        <v>0</v>
      </c>
      <c r="T444" s="66">
        <f t="shared" si="339"/>
        <v>10000</v>
      </c>
      <c r="U444" s="66">
        <f t="shared" si="339"/>
        <v>10000</v>
      </c>
      <c r="V444" s="66">
        <f t="shared" si="339"/>
        <v>0</v>
      </c>
      <c r="W444" s="66">
        <f t="shared" si="339"/>
        <v>0</v>
      </c>
      <c r="X444" s="66">
        <f t="shared" si="339"/>
        <v>10000</v>
      </c>
      <c r="Y444" s="208">
        <f t="shared" si="312"/>
        <v>100</v>
      </c>
    </row>
    <row r="445" spans="1:25">
      <c r="A445" s="23" t="s">
        <v>289</v>
      </c>
      <c r="B445" s="23" t="s">
        <v>122</v>
      </c>
      <c r="C445" s="23" t="s">
        <v>130</v>
      </c>
      <c r="D445" s="23" t="s">
        <v>291</v>
      </c>
      <c r="E445" s="22">
        <v>6153</v>
      </c>
      <c r="F445" s="23" t="s">
        <v>316</v>
      </c>
      <c r="G445" s="128" t="s">
        <v>3352</v>
      </c>
      <c r="H445" s="32" t="s">
        <v>317</v>
      </c>
      <c r="I445" s="44">
        <f t="shared" si="318"/>
        <v>10000</v>
      </c>
      <c r="J445" s="44">
        <v>10000</v>
      </c>
      <c r="K445" s="44">
        <f t="shared" si="319"/>
        <v>0</v>
      </c>
      <c r="L445" s="44">
        <v>0</v>
      </c>
      <c r="M445" s="44">
        <v>0</v>
      </c>
      <c r="N445" s="44">
        <v>0</v>
      </c>
      <c r="O445" s="44">
        <v>0</v>
      </c>
      <c r="P445" s="44">
        <v>0</v>
      </c>
      <c r="Q445" s="44">
        <v>10000</v>
      </c>
      <c r="R445" s="44">
        <v>10000</v>
      </c>
      <c r="S445" s="44">
        <v>0</v>
      </c>
      <c r="T445" s="44">
        <f t="shared" si="315"/>
        <v>10000</v>
      </c>
      <c r="U445" s="44">
        <v>10000</v>
      </c>
      <c r="V445" s="44">
        <v>0</v>
      </c>
      <c r="W445" s="44">
        <v>0</v>
      </c>
      <c r="X445" s="44">
        <f t="shared" si="316"/>
        <v>10000</v>
      </c>
      <c r="Y445" s="209">
        <f t="shared" si="312"/>
        <v>100</v>
      </c>
    </row>
    <row r="446" spans="1:25">
      <c r="A446" s="20" t="s">
        <v>289</v>
      </c>
      <c r="B446" s="20" t="s">
        <v>122</v>
      </c>
      <c r="C446" s="20" t="s">
        <v>130</v>
      </c>
      <c r="D446" s="20" t="s">
        <v>291</v>
      </c>
      <c r="E446" s="20" t="s">
        <v>318</v>
      </c>
      <c r="F446" s="23" t="s">
        <v>0</v>
      </c>
      <c r="G446" s="154" t="s">
        <v>0</v>
      </c>
      <c r="H446" s="21" t="s">
        <v>47</v>
      </c>
      <c r="I446" s="66">
        <f t="shared" si="318"/>
        <v>380000</v>
      </c>
      <c r="J446" s="66">
        <f t="shared" ref="J446:X446" si="340">SUM(J447)</f>
        <v>80000</v>
      </c>
      <c r="K446" s="66">
        <f t="shared" si="319"/>
        <v>0</v>
      </c>
      <c r="L446" s="66">
        <f t="shared" si="340"/>
        <v>0</v>
      </c>
      <c r="M446" s="66">
        <f t="shared" si="340"/>
        <v>0</v>
      </c>
      <c r="N446" s="66">
        <f t="shared" si="340"/>
        <v>0</v>
      </c>
      <c r="O446" s="66">
        <f t="shared" si="340"/>
        <v>0</v>
      </c>
      <c r="P446" s="66">
        <f t="shared" si="340"/>
        <v>300000</v>
      </c>
      <c r="Q446" s="66">
        <f t="shared" si="340"/>
        <v>80000</v>
      </c>
      <c r="R446" s="66">
        <f t="shared" si="340"/>
        <v>80000</v>
      </c>
      <c r="S446" s="66">
        <f t="shared" si="340"/>
        <v>80000</v>
      </c>
      <c r="T446" s="66">
        <f t="shared" si="340"/>
        <v>0</v>
      </c>
      <c r="U446" s="66">
        <f t="shared" si="340"/>
        <v>0</v>
      </c>
      <c r="V446" s="66">
        <f t="shared" si="340"/>
        <v>0</v>
      </c>
      <c r="W446" s="66">
        <f t="shared" si="340"/>
        <v>0</v>
      </c>
      <c r="X446" s="66">
        <f t="shared" si="340"/>
        <v>80000</v>
      </c>
      <c r="Y446" s="208">
        <f t="shared" si="312"/>
        <v>100</v>
      </c>
    </row>
    <row r="447" spans="1:25">
      <c r="A447" s="23" t="s">
        <v>289</v>
      </c>
      <c r="B447" s="23" t="s">
        <v>122</v>
      </c>
      <c r="C447" s="23" t="s">
        <v>130</v>
      </c>
      <c r="D447" s="23" t="s">
        <v>291</v>
      </c>
      <c r="E447" s="22">
        <v>6154</v>
      </c>
      <c r="F447" s="23" t="s">
        <v>319</v>
      </c>
      <c r="G447" s="128" t="s">
        <v>3376</v>
      </c>
      <c r="H447" s="32" t="s">
        <v>320</v>
      </c>
      <c r="I447" s="44">
        <f t="shared" si="318"/>
        <v>380000</v>
      </c>
      <c r="J447" s="44">
        <v>80000</v>
      </c>
      <c r="K447" s="44">
        <f t="shared" si="319"/>
        <v>0</v>
      </c>
      <c r="L447" s="44">
        <v>0</v>
      </c>
      <c r="M447" s="44">
        <v>0</v>
      </c>
      <c r="N447" s="44">
        <v>0</v>
      </c>
      <c r="O447" s="44">
        <v>0</v>
      </c>
      <c r="P447" s="44">
        <v>300000</v>
      </c>
      <c r="Q447" s="44">
        <v>80000</v>
      </c>
      <c r="R447" s="44">
        <v>80000</v>
      </c>
      <c r="S447" s="44">
        <v>80000</v>
      </c>
      <c r="T447" s="44">
        <f t="shared" si="315"/>
        <v>0</v>
      </c>
      <c r="U447" s="44">
        <v>0</v>
      </c>
      <c r="V447" s="44">
        <v>0</v>
      </c>
      <c r="W447" s="44">
        <v>0</v>
      </c>
      <c r="X447" s="44">
        <f t="shared" si="316"/>
        <v>80000</v>
      </c>
      <c r="Y447" s="209">
        <f t="shared" si="312"/>
        <v>100</v>
      </c>
    </row>
    <row r="448" spans="1:25" ht="20.399999999999999">
      <c r="A448" s="20" t="s">
        <v>0</v>
      </c>
      <c r="B448" s="20" t="s">
        <v>0</v>
      </c>
      <c r="C448" s="20" t="s">
        <v>0</v>
      </c>
      <c r="D448" s="21" t="s">
        <v>0</v>
      </c>
      <c r="E448" s="21" t="s">
        <v>0</v>
      </c>
      <c r="F448" s="21" t="s">
        <v>0</v>
      </c>
      <c r="G448" s="150" t="s">
        <v>0</v>
      </c>
      <c r="H448" s="30" t="s">
        <v>60</v>
      </c>
      <c r="I448" s="31">
        <f t="shared" si="318"/>
        <v>7000</v>
      </c>
      <c r="J448" s="31">
        <f t="shared" ref="J448:X449" si="341">SUM(J449)</f>
        <v>7000</v>
      </c>
      <c r="K448" s="31">
        <f t="shared" si="319"/>
        <v>0</v>
      </c>
      <c r="L448" s="31">
        <f t="shared" si="341"/>
        <v>0</v>
      </c>
      <c r="M448" s="31">
        <f t="shared" si="341"/>
        <v>0</v>
      </c>
      <c r="N448" s="31">
        <f t="shared" si="341"/>
        <v>0</v>
      </c>
      <c r="O448" s="31">
        <f t="shared" si="341"/>
        <v>0</v>
      </c>
      <c r="P448" s="31">
        <f t="shared" si="341"/>
        <v>0</v>
      </c>
      <c r="Q448" s="31">
        <f t="shared" si="341"/>
        <v>7000</v>
      </c>
      <c r="R448" s="31">
        <f t="shared" si="341"/>
        <v>7000</v>
      </c>
      <c r="S448" s="31">
        <f t="shared" si="341"/>
        <v>3000</v>
      </c>
      <c r="T448" s="31">
        <f t="shared" si="341"/>
        <v>4000</v>
      </c>
      <c r="U448" s="31">
        <f t="shared" si="341"/>
        <v>4000</v>
      </c>
      <c r="V448" s="31">
        <f t="shared" si="341"/>
        <v>0</v>
      </c>
      <c r="W448" s="31">
        <f t="shared" si="341"/>
        <v>0</v>
      </c>
      <c r="X448" s="31">
        <f t="shared" si="341"/>
        <v>7000</v>
      </c>
      <c r="Y448" s="220">
        <f t="shared" si="312"/>
        <v>100</v>
      </c>
    </row>
    <row r="449" spans="1:25">
      <c r="A449" s="23" t="s">
        <v>289</v>
      </c>
      <c r="B449" s="23" t="s">
        <v>122</v>
      </c>
      <c r="C449" s="23" t="s">
        <v>130</v>
      </c>
      <c r="D449" s="23" t="s">
        <v>291</v>
      </c>
      <c r="E449" s="21" t="s">
        <v>166</v>
      </c>
      <c r="F449" s="21" t="s">
        <v>0</v>
      </c>
      <c r="G449" s="150" t="s">
        <v>0</v>
      </c>
      <c r="H449" s="21" t="s">
        <v>53</v>
      </c>
      <c r="I449" s="66">
        <f t="shared" si="318"/>
        <v>7000</v>
      </c>
      <c r="J449" s="66">
        <f t="shared" si="341"/>
        <v>7000</v>
      </c>
      <c r="K449" s="66">
        <f t="shared" si="319"/>
        <v>0</v>
      </c>
      <c r="L449" s="66">
        <f t="shared" si="341"/>
        <v>0</v>
      </c>
      <c r="M449" s="66">
        <f t="shared" si="341"/>
        <v>0</v>
      </c>
      <c r="N449" s="66">
        <f t="shared" si="341"/>
        <v>0</v>
      </c>
      <c r="O449" s="66">
        <f t="shared" si="341"/>
        <v>0</v>
      </c>
      <c r="P449" s="66">
        <f t="shared" si="341"/>
        <v>0</v>
      </c>
      <c r="Q449" s="66">
        <f t="shared" si="341"/>
        <v>7000</v>
      </c>
      <c r="R449" s="66">
        <f t="shared" si="341"/>
        <v>7000</v>
      </c>
      <c r="S449" s="66">
        <f t="shared" si="341"/>
        <v>3000</v>
      </c>
      <c r="T449" s="66">
        <f t="shared" si="341"/>
        <v>4000</v>
      </c>
      <c r="U449" s="66">
        <f t="shared" si="341"/>
        <v>4000</v>
      </c>
      <c r="V449" s="66">
        <f t="shared" si="341"/>
        <v>0</v>
      </c>
      <c r="W449" s="66">
        <f t="shared" si="341"/>
        <v>0</v>
      </c>
      <c r="X449" s="66">
        <f t="shared" si="341"/>
        <v>7000</v>
      </c>
      <c r="Y449" s="208">
        <f t="shared" si="312"/>
        <v>100</v>
      </c>
    </row>
    <row r="450" spans="1:25">
      <c r="A450" s="23" t="s">
        <v>289</v>
      </c>
      <c r="B450" s="23" t="s">
        <v>122</v>
      </c>
      <c r="C450" s="23" t="s">
        <v>130</v>
      </c>
      <c r="D450" s="23" t="s">
        <v>291</v>
      </c>
      <c r="E450" s="22">
        <v>8213</v>
      </c>
      <c r="F450" s="23"/>
      <c r="G450" s="128" t="s">
        <v>3352</v>
      </c>
      <c r="H450" s="32" t="s">
        <v>56</v>
      </c>
      <c r="I450" s="44">
        <f t="shared" si="318"/>
        <v>7000</v>
      </c>
      <c r="J450" s="44">
        <v>7000</v>
      </c>
      <c r="K450" s="44">
        <f t="shared" si="319"/>
        <v>0</v>
      </c>
      <c r="L450" s="44">
        <v>0</v>
      </c>
      <c r="M450" s="44">
        <v>0</v>
      </c>
      <c r="N450" s="44">
        <v>0</v>
      </c>
      <c r="O450" s="44">
        <v>0</v>
      </c>
      <c r="P450" s="44">
        <v>0</v>
      </c>
      <c r="Q450" s="44">
        <v>7000</v>
      </c>
      <c r="R450" s="44">
        <v>7000</v>
      </c>
      <c r="S450" s="44">
        <v>3000</v>
      </c>
      <c r="T450" s="44">
        <f t="shared" si="315"/>
        <v>4000</v>
      </c>
      <c r="U450" s="44">
        <v>4000</v>
      </c>
      <c r="V450" s="44">
        <v>0</v>
      </c>
      <c r="W450" s="44">
        <v>0</v>
      </c>
      <c r="X450" s="44">
        <f t="shared" si="316"/>
        <v>7000</v>
      </c>
      <c r="Y450" s="209">
        <f t="shared" si="312"/>
        <v>100</v>
      </c>
    </row>
    <row r="451" spans="1:25">
      <c r="A451" s="32" t="s">
        <v>0</v>
      </c>
      <c r="B451" s="32" t="s">
        <v>0</v>
      </c>
      <c r="C451" s="32" t="s">
        <v>0</v>
      </c>
      <c r="D451" s="32" t="s">
        <v>0</v>
      </c>
      <c r="E451" s="32" t="s">
        <v>0</v>
      </c>
      <c r="F451" s="32" t="s">
        <v>0</v>
      </c>
      <c r="G451" s="154" t="s">
        <v>0</v>
      </c>
      <c r="H451" s="30" t="s">
        <v>321</v>
      </c>
      <c r="I451" s="31">
        <f t="shared" si="318"/>
        <v>7995779</v>
      </c>
      <c r="J451" s="31">
        <f>SUM(J411,J429,J440,J448)</f>
        <v>7695779</v>
      </c>
      <c r="K451" s="31">
        <f t="shared" si="319"/>
        <v>0</v>
      </c>
      <c r="L451" s="31">
        <f t="shared" ref="L451:X451" si="342">SUM(L411,L429,L440,L448)</f>
        <v>0</v>
      </c>
      <c r="M451" s="31">
        <f t="shared" si="342"/>
        <v>0</v>
      </c>
      <c r="N451" s="31">
        <f t="shared" si="342"/>
        <v>0</v>
      </c>
      <c r="O451" s="31">
        <f t="shared" si="342"/>
        <v>0</v>
      </c>
      <c r="P451" s="31">
        <f t="shared" si="342"/>
        <v>300000</v>
      </c>
      <c r="Q451" s="31">
        <f t="shared" si="342"/>
        <v>8102751</v>
      </c>
      <c r="R451" s="31">
        <f t="shared" si="342"/>
        <v>8098464</v>
      </c>
      <c r="S451" s="31">
        <f t="shared" si="342"/>
        <v>6451039</v>
      </c>
      <c r="T451" s="31">
        <f t="shared" si="342"/>
        <v>1647325</v>
      </c>
      <c r="U451" s="31">
        <f t="shared" si="342"/>
        <v>561742</v>
      </c>
      <c r="V451" s="31">
        <f t="shared" si="342"/>
        <v>542774</v>
      </c>
      <c r="W451" s="31">
        <f t="shared" si="342"/>
        <v>542809</v>
      </c>
      <c r="X451" s="31">
        <f t="shared" si="342"/>
        <v>8098364</v>
      </c>
      <c r="Y451" s="220">
        <f t="shared" si="312"/>
        <v>99.998765197943712</v>
      </c>
    </row>
    <row r="452" spans="1:25" ht="15" thickBot="1">
      <c r="A452" s="32" t="s">
        <v>0</v>
      </c>
      <c r="B452" s="32" t="s">
        <v>0</v>
      </c>
      <c r="C452" s="32" t="s">
        <v>0</v>
      </c>
      <c r="D452" s="32" t="s">
        <v>0</v>
      </c>
      <c r="E452" s="32" t="s">
        <v>0</v>
      </c>
      <c r="F452" s="32" t="s">
        <v>0</v>
      </c>
      <c r="G452" s="154" t="s">
        <v>0</v>
      </c>
      <c r="H452" s="21" t="s">
        <v>170</v>
      </c>
      <c r="I452" s="66">
        <f t="shared" si="318"/>
        <v>20</v>
      </c>
      <c r="J452" s="66">
        <v>20</v>
      </c>
      <c r="K452" s="66">
        <f t="shared" si="319"/>
        <v>0</v>
      </c>
      <c r="L452" s="66" t="s">
        <v>0</v>
      </c>
      <c r="M452" s="66" t="s">
        <v>0</v>
      </c>
      <c r="N452" s="66" t="s">
        <v>0</v>
      </c>
      <c r="O452" s="66" t="s">
        <v>0</v>
      </c>
      <c r="P452" s="66" t="s">
        <v>0</v>
      </c>
      <c r="Q452" s="66">
        <v>0</v>
      </c>
      <c r="R452" s="66"/>
      <c r="S452" s="66"/>
      <c r="T452" s="66"/>
      <c r="U452" s="66"/>
      <c r="V452" s="66"/>
      <c r="W452" s="66"/>
      <c r="X452" s="66"/>
      <c r="Y452" s="208">
        <v>0</v>
      </c>
    </row>
    <row r="453" spans="1:25" ht="41.4" thickBot="1">
      <c r="A453" s="252" t="s">
        <v>0</v>
      </c>
      <c r="B453" s="252" t="s">
        <v>0</v>
      </c>
      <c r="C453" s="252" t="s">
        <v>0</v>
      </c>
      <c r="D453" s="252" t="s">
        <v>0</v>
      </c>
      <c r="E453" s="252" t="s">
        <v>0</v>
      </c>
      <c r="F453" s="252" t="s">
        <v>0</v>
      </c>
      <c r="G453" s="258" t="s">
        <v>0</v>
      </c>
      <c r="H453" s="24" t="s">
        <v>72</v>
      </c>
      <c r="I453" s="1" t="s">
        <v>3093</v>
      </c>
      <c r="J453" s="1" t="s">
        <v>3130</v>
      </c>
      <c r="K453" s="1" t="s">
        <v>3</v>
      </c>
      <c r="L453" s="1" t="s">
        <v>4</v>
      </c>
      <c r="M453" s="1" t="s">
        <v>5</v>
      </c>
      <c r="N453" s="1" t="s">
        <v>6</v>
      </c>
      <c r="O453" s="1" t="s">
        <v>7</v>
      </c>
      <c r="P453" s="1" t="s">
        <v>8</v>
      </c>
      <c r="Q453" s="1" t="s">
        <v>3344</v>
      </c>
      <c r="R453" s="1" t="s">
        <v>3427</v>
      </c>
      <c r="S453" s="1" t="s">
        <v>3447</v>
      </c>
      <c r="T453" s="1" t="s">
        <v>3448</v>
      </c>
      <c r="U453" s="1" t="s">
        <v>3452</v>
      </c>
      <c r="V453" s="1" t="s">
        <v>3449</v>
      </c>
      <c r="W453" s="1" t="s">
        <v>3450</v>
      </c>
      <c r="X453" s="1" t="s">
        <v>3451</v>
      </c>
      <c r="Y453" s="216" t="s">
        <v>3385</v>
      </c>
    </row>
    <row r="454" spans="1:25">
      <c r="A454" s="253"/>
      <c r="B454" s="253"/>
      <c r="C454" s="253"/>
      <c r="D454" s="253"/>
      <c r="E454" s="253"/>
      <c r="F454" s="253"/>
      <c r="G454" s="259"/>
      <c r="H454" s="33" t="s">
        <v>0</v>
      </c>
      <c r="I454" s="45">
        <v>1</v>
      </c>
      <c r="J454" s="45">
        <v>3</v>
      </c>
      <c r="K454" s="45" t="s">
        <v>9</v>
      </c>
      <c r="L454" s="45">
        <v>5</v>
      </c>
      <c r="M454" s="45">
        <v>6</v>
      </c>
      <c r="N454" s="45">
        <v>7</v>
      </c>
      <c r="O454" s="45">
        <v>8</v>
      </c>
      <c r="P454" s="45">
        <v>9</v>
      </c>
      <c r="Q454" s="45">
        <v>1</v>
      </c>
      <c r="R454" s="45">
        <v>2</v>
      </c>
      <c r="S454" s="45">
        <v>3</v>
      </c>
      <c r="T454" s="45" t="s">
        <v>3453</v>
      </c>
      <c r="U454" s="45">
        <v>5</v>
      </c>
      <c r="V454" s="45">
        <v>6</v>
      </c>
      <c r="W454" s="45">
        <v>7</v>
      </c>
      <c r="X454" s="45" t="s">
        <v>3454</v>
      </c>
      <c r="Y454" s="276">
        <v>9</v>
      </c>
    </row>
    <row r="455" spans="1:25">
      <c r="A455" s="253"/>
      <c r="B455" s="253"/>
      <c r="C455" s="253"/>
      <c r="D455" s="253"/>
      <c r="E455" s="253"/>
      <c r="F455" s="253"/>
      <c r="G455" s="259"/>
      <c r="H455" s="34" t="s">
        <v>79</v>
      </c>
      <c r="I455" s="35">
        <f t="shared" si="318"/>
        <v>2442862</v>
      </c>
      <c r="J455" s="35">
        <f>SUM(J426)</f>
        <v>2442862</v>
      </c>
      <c r="K455" s="35">
        <f t="shared" si="319"/>
        <v>0</v>
      </c>
      <c r="L455" s="35">
        <f t="shared" ref="L455:P455" si="343">SUM(L426)</f>
        <v>0</v>
      </c>
      <c r="M455" s="35">
        <f t="shared" si="343"/>
        <v>0</v>
      </c>
      <c r="N455" s="35">
        <f t="shared" si="343"/>
        <v>0</v>
      </c>
      <c r="O455" s="35">
        <f t="shared" si="343"/>
        <v>0</v>
      </c>
      <c r="P455" s="35">
        <f t="shared" si="343"/>
        <v>0</v>
      </c>
      <c r="Q455" s="35">
        <f t="shared" ref="Q455:R455" si="344">SUM(Q426)</f>
        <v>2190232</v>
      </c>
      <c r="R455" s="35">
        <f t="shared" si="344"/>
        <v>2190232</v>
      </c>
      <c r="S455" s="35">
        <f t="shared" ref="S455" si="345">SUM(S426)</f>
        <v>1797428</v>
      </c>
      <c r="T455" s="35">
        <f t="shared" ref="T455:X455" si="346">SUM(T426)</f>
        <v>392804</v>
      </c>
      <c r="U455" s="35">
        <f t="shared" si="346"/>
        <v>130936</v>
      </c>
      <c r="V455" s="35">
        <f t="shared" si="346"/>
        <v>130934</v>
      </c>
      <c r="W455" s="35">
        <f t="shared" si="346"/>
        <v>130934</v>
      </c>
      <c r="X455" s="35">
        <f t="shared" si="346"/>
        <v>2190232</v>
      </c>
      <c r="Y455" s="218">
        <f t="shared" ref="Y455:Y458" si="347">IF(R455=0,0,(X455/R455)*100)</f>
        <v>100</v>
      </c>
    </row>
    <row r="456" spans="1:25">
      <c r="A456" s="253"/>
      <c r="B456" s="253"/>
      <c r="C456" s="253"/>
      <c r="D456" s="253"/>
      <c r="E456" s="253"/>
      <c r="F456" s="253"/>
      <c r="G456" s="259"/>
      <c r="H456" s="34" t="s">
        <v>80</v>
      </c>
      <c r="I456" s="35">
        <f t="shared" si="318"/>
        <v>1322917</v>
      </c>
      <c r="J456" s="35">
        <f>SUM(J413,J415,J416,J417,J419,J421,J423,J425,J427,J428,J432,J434,J435,J439,J443,J445,J450,J418)</f>
        <v>1322917</v>
      </c>
      <c r="K456" s="35">
        <f t="shared" si="319"/>
        <v>0</v>
      </c>
      <c r="L456" s="35">
        <f t="shared" ref="L456:P456" si="348">SUM(L413,L415,L416,L417,L419,L421,L423,L425,L427,L428,L432,L434,L435,L439,L443,L445,L450,L418)</f>
        <v>0</v>
      </c>
      <c r="M456" s="35">
        <f t="shared" si="348"/>
        <v>0</v>
      </c>
      <c r="N456" s="35">
        <f t="shared" si="348"/>
        <v>0</v>
      </c>
      <c r="O456" s="35">
        <f t="shared" si="348"/>
        <v>0</v>
      </c>
      <c r="P456" s="35">
        <f t="shared" si="348"/>
        <v>0</v>
      </c>
      <c r="Q456" s="35">
        <f t="shared" ref="Q456:R456" si="349">SUM(Q413,Q415,Q416,Q417,Q419,Q421,Q423,Q425,Q427,Q428,Q432,Q434,Q435,Q439,Q443,Q445,Q450,Q418)</f>
        <v>1832519</v>
      </c>
      <c r="R456" s="35">
        <f t="shared" si="349"/>
        <v>1828232</v>
      </c>
      <c r="S456" s="35">
        <f t="shared" ref="S456" si="350">SUM(S413,S415,S416,S417,S419,S421,S423,S425,S427,S428,S432,S434,S435,S439,S443,S445,S450,S418)</f>
        <v>1573611</v>
      </c>
      <c r="T456" s="35">
        <f t="shared" ref="T456:X456" si="351">SUM(T413,T415,T416,T417,T419,T421,T423,T425,T427,T428,T432,T434,T435,T439,T443,T445,T450,T418)</f>
        <v>254521</v>
      </c>
      <c r="U456" s="35">
        <f t="shared" si="351"/>
        <v>97473</v>
      </c>
      <c r="V456" s="35">
        <f t="shared" si="351"/>
        <v>78507</v>
      </c>
      <c r="W456" s="35">
        <f t="shared" si="351"/>
        <v>78541</v>
      </c>
      <c r="X456" s="35">
        <f t="shared" si="351"/>
        <v>1828132</v>
      </c>
      <c r="Y456" s="218">
        <f t="shared" si="347"/>
        <v>99.994530234674812</v>
      </c>
    </row>
    <row r="457" spans="1:25">
      <c r="A457" s="253"/>
      <c r="B457" s="253"/>
      <c r="C457" s="253"/>
      <c r="D457" s="253"/>
      <c r="E457" s="253"/>
      <c r="F457" s="253"/>
      <c r="G457" s="259"/>
      <c r="H457" s="34" t="s">
        <v>106</v>
      </c>
      <c r="I457" s="35">
        <f t="shared" si="318"/>
        <v>4230000</v>
      </c>
      <c r="J457" s="35">
        <f>SUM(J437,J447)</f>
        <v>3930000</v>
      </c>
      <c r="K457" s="35">
        <f t="shared" si="319"/>
        <v>0</v>
      </c>
      <c r="L457" s="35">
        <f t="shared" ref="L457:P457" si="352">SUM(L437,L447)</f>
        <v>0</v>
      </c>
      <c r="M457" s="35">
        <f t="shared" si="352"/>
        <v>0</v>
      </c>
      <c r="N457" s="35">
        <f t="shared" si="352"/>
        <v>0</v>
      </c>
      <c r="O457" s="35">
        <f t="shared" si="352"/>
        <v>0</v>
      </c>
      <c r="P457" s="35">
        <f t="shared" si="352"/>
        <v>300000</v>
      </c>
      <c r="Q457" s="35">
        <f t="shared" ref="Q457:R457" si="353">SUM(Q437,Q447)</f>
        <v>4080000</v>
      </c>
      <c r="R457" s="35">
        <f t="shared" si="353"/>
        <v>4080000</v>
      </c>
      <c r="S457" s="35">
        <f t="shared" ref="S457" si="354">SUM(S437,S447)</f>
        <v>3080000</v>
      </c>
      <c r="T457" s="35">
        <f t="shared" ref="T457:X457" si="355">SUM(T437,T447)</f>
        <v>1000000</v>
      </c>
      <c r="U457" s="35">
        <f t="shared" si="355"/>
        <v>333333</v>
      </c>
      <c r="V457" s="35">
        <f t="shared" si="355"/>
        <v>333333</v>
      </c>
      <c r="W457" s="35">
        <f t="shared" si="355"/>
        <v>333334</v>
      </c>
      <c r="X457" s="35">
        <f t="shared" si="355"/>
        <v>4080000</v>
      </c>
      <c r="Y457" s="218">
        <f t="shared" si="347"/>
        <v>100</v>
      </c>
    </row>
    <row r="458" spans="1:25">
      <c r="A458" s="254"/>
      <c r="B458" s="254"/>
      <c r="C458" s="254"/>
      <c r="D458" s="254"/>
      <c r="E458" s="254"/>
      <c r="F458" s="254"/>
      <c r="G458" s="260"/>
      <c r="H458" s="36" t="s">
        <v>69</v>
      </c>
      <c r="I458" s="35">
        <f t="shared" si="318"/>
        <v>7995779</v>
      </c>
      <c r="J458" s="35">
        <f t="shared" ref="J458:P458" si="356">SUM(J455:J457)</f>
        <v>7695779</v>
      </c>
      <c r="K458" s="35">
        <f t="shared" si="319"/>
        <v>0</v>
      </c>
      <c r="L458" s="35">
        <f t="shared" si="356"/>
        <v>0</v>
      </c>
      <c r="M458" s="35">
        <f t="shared" si="356"/>
        <v>0</v>
      </c>
      <c r="N458" s="35">
        <f t="shared" si="356"/>
        <v>0</v>
      </c>
      <c r="O458" s="35">
        <f t="shared" si="356"/>
        <v>0</v>
      </c>
      <c r="P458" s="35">
        <f t="shared" si="356"/>
        <v>300000</v>
      </c>
      <c r="Q458" s="35">
        <f>SUM(Q455:Q457)</f>
        <v>8102751</v>
      </c>
      <c r="R458" s="35">
        <f>SUM(R455:R457)</f>
        <v>8098464</v>
      </c>
      <c r="S458" s="35">
        <f>SUM(S455:S457)</f>
        <v>6451039</v>
      </c>
      <c r="T458" s="35">
        <f t="shared" ref="T458:X458" si="357">SUM(T455:T457)</f>
        <v>1647325</v>
      </c>
      <c r="U458" s="35">
        <f t="shared" si="357"/>
        <v>561742</v>
      </c>
      <c r="V458" s="35">
        <f t="shared" si="357"/>
        <v>542774</v>
      </c>
      <c r="W458" s="35">
        <f t="shared" si="357"/>
        <v>542809</v>
      </c>
      <c r="X458" s="35">
        <f t="shared" si="357"/>
        <v>8098364</v>
      </c>
      <c r="Y458" s="218">
        <f t="shared" si="347"/>
        <v>99.998765197943712</v>
      </c>
    </row>
    <row r="459" spans="1:25">
      <c r="A459" s="32" t="s">
        <v>0</v>
      </c>
      <c r="B459" s="32" t="s">
        <v>0</v>
      </c>
      <c r="C459" s="32" t="s">
        <v>0</v>
      </c>
      <c r="D459" s="32" t="s">
        <v>0</v>
      </c>
      <c r="E459" s="32" t="s">
        <v>0</v>
      </c>
      <c r="F459" s="32" t="s">
        <v>0</v>
      </c>
      <c r="G459" s="154" t="s">
        <v>0</v>
      </c>
      <c r="H459" s="37" t="s">
        <v>0</v>
      </c>
      <c r="I459" s="37"/>
      <c r="J459" s="37"/>
      <c r="K459" s="37"/>
      <c r="L459" s="37" t="s">
        <v>0</v>
      </c>
      <c r="M459" s="37" t="s">
        <v>0</v>
      </c>
      <c r="N459" s="37" t="s">
        <v>0</v>
      </c>
      <c r="O459" s="37" t="s">
        <v>0</v>
      </c>
      <c r="P459" s="37" t="s">
        <v>0</v>
      </c>
      <c r="Q459" s="37"/>
      <c r="R459" s="37"/>
      <c r="S459" s="37"/>
      <c r="T459" s="37" t="s">
        <v>0</v>
      </c>
      <c r="U459" s="37" t="s">
        <v>0</v>
      </c>
      <c r="V459" s="37" t="s">
        <v>0</v>
      </c>
      <c r="W459" s="37" t="s">
        <v>0</v>
      </c>
      <c r="X459" s="37" t="s">
        <v>0</v>
      </c>
      <c r="Y459" s="219"/>
    </row>
    <row r="460" spans="1:25">
      <c r="A460" s="32" t="s">
        <v>0</v>
      </c>
      <c r="B460" s="32" t="s">
        <v>0</v>
      </c>
      <c r="C460" s="32" t="s">
        <v>0</v>
      </c>
      <c r="D460" s="32" t="s">
        <v>0</v>
      </c>
      <c r="E460" s="32" t="s">
        <v>0</v>
      </c>
      <c r="F460" s="32" t="s">
        <v>0</v>
      </c>
      <c r="G460" s="154" t="s">
        <v>0</v>
      </c>
      <c r="H460" s="30" t="s">
        <v>322</v>
      </c>
      <c r="I460" s="31">
        <f t="shared" si="318"/>
        <v>7995779</v>
      </c>
      <c r="J460" s="31">
        <f t="shared" ref="J460:P460" si="358">SUM(J451)</f>
        <v>7695779</v>
      </c>
      <c r="K460" s="31">
        <f t="shared" si="319"/>
        <v>0</v>
      </c>
      <c r="L460" s="31">
        <f t="shared" si="358"/>
        <v>0</v>
      </c>
      <c r="M460" s="31">
        <f t="shared" si="358"/>
        <v>0</v>
      </c>
      <c r="N460" s="31">
        <f t="shared" si="358"/>
        <v>0</v>
      </c>
      <c r="O460" s="31">
        <f t="shared" si="358"/>
        <v>0</v>
      </c>
      <c r="P460" s="31">
        <f t="shared" si="358"/>
        <v>300000</v>
      </c>
      <c r="Q460" s="31">
        <f>SUM(Q451)</f>
        <v>8102751</v>
      </c>
      <c r="R460" s="31">
        <f>SUM(R451)</f>
        <v>8098464</v>
      </c>
      <c r="S460" s="31">
        <f>SUM(S451)</f>
        <v>6451039</v>
      </c>
      <c r="T460" s="31">
        <f t="shared" ref="T460:X460" si="359">SUM(T451)</f>
        <v>1647325</v>
      </c>
      <c r="U460" s="31">
        <f t="shared" si="359"/>
        <v>561742</v>
      </c>
      <c r="V460" s="31">
        <f t="shared" si="359"/>
        <v>542774</v>
      </c>
      <c r="W460" s="31">
        <f t="shared" si="359"/>
        <v>542809</v>
      </c>
      <c r="X460" s="31">
        <f t="shared" si="359"/>
        <v>8098364</v>
      </c>
      <c r="Y460" s="220">
        <f>IF(R460=0,0,(X460/R460)*100)</f>
        <v>99.998765197943712</v>
      </c>
    </row>
    <row r="461" spans="1:25">
      <c r="A461" s="32" t="s">
        <v>0</v>
      </c>
      <c r="B461" s="32" t="s">
        <v>0</v>
      </c>
      <c r="C461" s="32" t="s">
        <v>0</v>
      </c>
      <c r="D461" s="32" t="s">
        <v>0</v>
      </c>
      <c r="E461" s="32" t="s">
        <v>0</v>
      </c>
      <c r="F461" s="32" t="s">
        <v>0</v>
      </c>
      <c r="G461" s="154" t="s">
        <v>0</v>
      </c>
      <c r="H461" s="21" t="s">
        <v>170</v>
      </c>
      <c r="I461" s="66">
        <f>SUM(J461,K461,O461,P461)</f>
        <v>20</v>
      </c>
      <c r="J461" s="66">
        <f t="shared" ref="J461:P461" si="360">J452</f>
        <v>20</v>
      </c>
      <c r="K461" s="66">
        <f t="shared" si="319"/>
        <v>0</v>
      </c>
      <c r="L461" s="66" t="str">
        <f t="shared" si="360"/>
        <v/>
      </c>
      <c r="M461" s="66" t="str">
        <f t="shared" si="360"/>
        <v/>
      </c>
      <c r="N461" s="66" t="str">
        <f t="shared" si="360"/>
        <v/>
      </c>
      <c r="O461" s="66" t="str">
        <f t="shared" si="360"/>
        <v/>
      </c>
      <c r="P461" s="66" t="str">
        <f t="shared" si="360"/>
        <v/>
      </c>
      <c r="Q461" s="66">
        <f>Q452</f>
        <v>0</v>
      </c>
      <c r="R461" s="66">
        <f>R452</f>
        <v>0</v>
      </c>
      <c r="S461" s="66">
        <f>S452</f>
        <v>0</v>
      </c>
      <c r="T461" s="66">
        <f t="shared" ref="T461:X461" si="361">T452</f>
        <v>0</v>
      </c>
      <c r="U461" s="66">
        <f t="shared" si="361"/>
        <v>0</v>
      </c>
      <c r="V461" s="66">
        <f t="shared" si="361"/>
        <v>0</v>
      </c>
      <c r="W461" s="66">
        <f t="shared" si="361"/>
        <v>0</v>
      </c>
      <c r="X461" s="66">
        <f t="shared" si="361"/>
        <v>0</v>
      </c>
      <c r="Y461" s="208">
        <v>0</v>
      </c>
    </row>
    <row r="462" spans="1:25">
      <c r="A462" s="32" t="s">
        <v>0</v>
      </c>
      <c r="B462" s="32" t="s">
        <v>0</v>
      </c>
      <c r="C462" s="32" t="s">
        <v>0</v>
      </c>
      <c r="D462" s="32" t="s">
        <v>0</v>
      </c>
      <c r="E462" s="32" t="s">
        <v>0</v>
      </c>
      <c r="F462" s="32" t="s">
        <v>0</v>
      </c>
      <c r="G462" s="154" t="s">
        <v>0</v>
      </c>
      <c r="H462" s="38" t="s">
        <v>0</v>
      </c>
      <c r="I462" s="39"/>
      <c r="J462" s="39"/>
      <c r="K462" s="39"/>
      <c r="L462" s="39" t="s">
        <v>0</v>
      </c>
      <c r="M462" s="39" t="s">
        <v>0</v>
      </c>
      <c r="N462" s="39" t="s">
        <v>0</v>
      </c>
      <c r="O462" s="39" t="s">
        <v>0</v>
      </c>
      <c r="P462" s="39" t="s">
        <v>0</v>
      </c>
      <c r="Q462" s="39"/>
      <c r="R462" s="39"/>
      <c r="S462" s="39"/>
      <c r="T462" s="39" t="s">
        <v>0</v>
      </c>
      <c r="U462" s="39" t="s">
        <v>0</v>
      </c>
      <c r="V462" s="39" t="s">
        <v>0</v>
      </c>
      <c r="W462" s="39" t="s">
        <v>0</v>
      </c>
      <c r="X462" s="39" t="s">
        <v>0</v>
      </c>
      <c r="Y462" s="221"/>
    </row>
    <row r="463" spans="1:25" ht="15" thickBot="1">
      <c r="A463" s="20" t="s">
        <v>289</v>
      </c>
      <c r="B463" s="20" t="s">
        <v>172</v>
      </c>
      <c r="C463" s="23" t="s">
        <v>0</v>
      </c>
      <c r="D463" s="23" t="s">
        <v>0</v>
      </c>
      <c r="E463" s="21" t="s">
        <v>0</v>
      </c>
      <c r="F463" s="21" t="s">
        <v>0</v>
      </c>
      <c r="G463" s="150" t="s">
        <v>0</v>
      </c>
      <c r="H463" s="21" t="s">
        <v>0</v>
      </c>
      <c r="I463" s="22"/>
      <c r="J463" s="22"/>
      <c r="K463" s="22"/>
      <c r="L463" s="22" t="s">
        <v>0</v>
      </c>
      <c r="M463" s="22" t="s">
        <v>0</v>
      </c>
      <c r="N463" s="22" t="s">
        <v>0</v>
      </c>
      <c r="O463" s="22" t="s">
        <v>0</v>
      </c>
      <c r="P463" s="22" t="s">
        <v>0</v>
      </c>
      <c r="Q463" s="22"/>
      <c r="R463" s="22"/>
      <c r="S463" s="22"/>
      <c r="T463" s="22" t="s">
        <v>0</v>
      </c>
      <c r="U463" s="22" t="s">
        <v>0</v>
      </c>
      <c r="V463" s="22" t="s">
        <v>0</v>
      </c>
      <c r="W463" s="22" t="s">
        <v>0</v>
      </c>
      <c r="X463" s="22" t="s">
        <v>0</v>
      </c>
      <c r="Y463" s="209"/>
    </row>
    <row r="464" spans="1:25" ht="41.4" thickBot="1">
      <c r="A464" s="24" t="s">
        <v>123</v>
      </c>
      <c r="B464" s="24" t="s">
        <v>124</v>
      </c>
      <c r="C464" s="24" t="s">
        <v>125</v>
      </c>
      <c r="D464" s="25" t="s">
        <v>0</v>
      </c>
      <c r="E464" s="24" t="s">
        <v>126</v>
      </c>
      <c r="F464" s="24" t="s">
        <v>127</v>
      </c>
      <c r="G464" s="151" t="s">
        <v>128</v>
      </c>
      <c r="H464" s="24" t="s">
        <v>1</v>
      </c>
      <c r="I464" s="1" t="s">
        <v>3093</v>
      </c>
      <c r="J464" s="1" t="s">
        <v>3130</v>
      </c>
      <c r="K464" s="1" t="s">
        <v>3</v>
      </c>
      <c r="L464" s="1" t="s">
        <v>4</v>
      </c>
      <c r="M464" s="1" t="s">
        <v>5</v>
      </c>
      <c r="N464" s="1" t="s">
        <v>6</v>
      </c>
      <c r="O464" s="1" t="s">
        <v>7</v>
      </c>
      <c r="P464" s="1" t="s">
        <v>8</v>
      </c>
      <c r="Q464" s="1" t="s">
        <v>3344</v>
      </c>
      <c r="R464" s="1" t="s">
        <v>3427</v>
      </c>
      <c r="S464" s="1" t="s">
        <v>3447</v>
      </c>
      <c r="T464" s="1" t="s">
        <v>3448</v>
      </c>
      <c r="U464" s="1" t="s">
        <v>3452</v>
      </c>
      <c r="V464" s="1" t="s">
        <v>3449</v>
      </c>
      <c r="W464" s="1" t="s">
        <v>3450</v>
      </c>
      <c r="X464" s="1" t="s">
        <v>3451</v>
      </c>
      <c r="Y464" s="216" t="s">
        <v>3385</v>
      </c>
    </row>
    <row r="465" spans="1:25">
      <c r="A465" s="26" t="s">
        <v>0</v>
      </c>
      <c r="B465" s="26" t="s">
        <v>0</v>
      </c>
      <c r="C465" s="26" t="s">
        <v>0</v>
      </c>
      <c r="D465" s="27" t="s">
        <v>0</v>
      </c>
      <c r="E465" s="27" t="s">
        <v>0</v>
      </c>
      <c r="F465" s="28" t="s">
        <v>0</v>
      </c>
      <c r="G465" s="152" t="s">
        <v>0</v>
      </c>
      <c r="H465" s="29" t="s">
        <v>0</v>
      </c>
      <c r="I465" s="45">
        <v>1</v>
      </c>
      <c r="J465" s="45">
        <v>3</v>
      </c>
      <c r="K465" s="45" t="s">
        <v>9</v>
      </c>
      <c r="L465" s="45">
        <v>5</v>
      </c>
      <c r="M465" s="45">
        <v>6</v>
      </c>
      <c r="N465" s="45">
        <v>7</v>
      </c>
      <c r="O465" s="45">
        <v>8</v>
      </c>
      <c r="P465" s="45">
        <v>9</v>
      </c>
      <c r="Q465" s="45">
        <v>1</v>
      </c>
      <c r="R465" s="45">
        <v>2</v>
      </c>
      <c r="S465" s="45">
        <v>3</v>
      </c>
      <c r="T465" s="45" t="s">
        <v>3453</v>
      </c>
      <c r="U465" s="45">
        <v>5</v>
      </c>
      <c r="V465" s="45">
        <v>6</v>
      </c>
      <c r="W465" s="45">
        <v>7</v>
      </c>
      <c r="X465" s="45" t="s">
        <v>3454</v>
      </c>
      <c r="Y465" s="276">
        <v>9</v>
      </c>
    </row>
    <row r="466" spans="1:25" s="113" customFormat="1">
      <c r="A466" s="133" t="s">
        <v>289</v>
      </c>
      <c r="B466" s="133" t="s">
        <v>172</v>
      </c>
      <c r="C466" s="109" t="s">
        <v>130</v>
      </c>
      <c r="D466" s="109" t="s">
        <v>323</v>
      </c>
      <c r="E466" s="98" t="s">
        <v>0</v>
      </c>
      <c r="F466" s="98" t="s">
        <v>0</v>
      </c>
      <c r="G466" s="153" t="s">
        <v>0</v>
      </c>
      <c r="H466" s="98" t="s">
        <v>324</v>
      </c>
      <c r="I466" s="110"/>
      <c r="J466" s="110"/>
      <c r="K466" s="110"/>
      <c r="L466" s="110" t="s">
        <v>0</v>
      </c>
      <c r="M466" s="110" t="s">
        <v>0</v>
      </c>
      <c r="N466" s="110" t="s">
        <v>0</v>
      </c>
      <c r="O466" s="110" t="s">
        <v>0</v>
      </c>
      <c r="P466" s="110" t="s">
        <v>0</v>
      </c>
      <c r="Q466" s="110"/>
      <c r="R466" s="110"/>
      <c r="S466" s="110"/>
      <c r="T466" s="110" t="s">
        <v>0</v>
      </c>
      <c r="U466" s="110" t="s">
        <v>0</v>
      </c>
      <c r="V466" s="110" t="s">
        <v>0</v>
      </c>
      <c r="W466" s="110" t="s">
        <v>0</v>
      </c>
      <c r="X466" s="110" t="s">
        <v>0</v>
      </c>
      <c r="Y466" s="217"/>
    </row>
    <row r="467" spans="1:25" ht="20.399999999999999">
      <c r="A467" s="20" t="s">
        <v>0</v>
      </c>
      <c r="B467" s="20" t="s">
        <v>0</v>
      </c>
      <c r="C467" s="20" t="s">
        <v>0</v>
      </c>
      <c r="D467" s="21" t="s">
        <v>0</v>
      </c>
      <c r="E467" s="21" t="s">
        <v>0</v>
      </c>
      <c r="F467" s="21" t="s">
        <v>0</v>
      </c>
      <c r="G467" s="150" t="s">
        <v>0</v>
      </c>
      <c r="H467" s="30" t="s">
        <v>33</v>
      </c>
      <c r="I467" s="31">
        <f t="shared" si="318"/>
        <v>9321714</v>
      </c>
      <c r="J467" s="31">
        <f t="shared" ref="J467:P467" si="362">SUM(J468,J476,J478)</f>
        <v>9233000</v>
      </c>
      <c r="K467" s="31">
        <f t="shared" si="319"/>
        <v>88714</v>
      </c>
      <c r="L467" s="31">
        <f t="shared" si="362"/>
        <v>3000</v>
      </c>
      <c r="M467" s="31">
        <f t="shared" si="362"/>
        <v>0</v>
      </c>
      <c r="N467" s="31">
        <f t="shared" si="362"/>
        <v>85714</v>
      </c>
      <c r="O467" s="31">
        <f t="shared" si="362"/>
        <v>0</v>
      </c>
      <c r="P467" s="31">
        <f t="shared" si="362"/>
        <v>0</v>
      </c>
      <c r="Q467" s="31">
        <f>SUM(Q468,Q476,Q478)</f>
        <v>9677416</v>
      </c>
      <c r="R467" s="31">
        <f>SUM(R468,R476,R478)</f>
        <v>9541817</v>
      </c>
      <c r="S467" s="31">
        <f>SUM(S468,S476,S478)</f>
        <v>7522029</v>
      </c>
      <c r="T467" s="31">
        <f t="shared" ref="T467:X467" si="363">SUM(T468,T476,T478)</f>
        <v>2019788</v>
      </c>
      <c r="U467" s="31">
        <f t="shared" si="363"/>
        <v>780400</v>
      </c>
      <c r="V467" s="31">
        <f t="shared" si="363"/>
        <v>775200</v>
      </c>
      <c r="W467" s="31">
        <f t="shared" si="363"/>
        <v>464188</v>
      </c>
      <c r="X467" s="31">
        <f t="shared" si="363"/>
        <v>9541817</v>
      </c>
      <c r="Y467" s="220">
        <f t="shared" ref="Y467:Y501" si="364">IF(R467=0,0,(X467/R467)*100)</f>
        <v>100</v>
      </c>
    </row>
    <row r="468" spans="1:25">
      <c r="A468" s="23" t="s">
        <v>289</v>
      </c>
      <c r="B468" s="23" t="s">
        <v>172</v>
      </c>
      <c r="C468" s="23" t="s">
        <v>130</v>
      </c>
      <c r="D468" s="23" t="s">
        <v>323</v>
      </c>
      <c r="E468" s="21" t="s">
        <v>132</v>
      </c>
      <c r="F468" s="21" t="s">
        <v>0</v>
      </c>
      <c r="G468" s="150" t="s">
        <v>0</v>
      </c>
      <c r="H468" s="21" t="s">
        <v>11</v>
      </c>
      <c r="I468" s="66">
        <f t="shared" si="318"/>
        <v>6620898</v>
      </c>
      <c r="J468" s="66">
        <f t="shared" ref="J468:P468" si="365">SUM(J469,J470)</f>
        <v>6545200</v>
      </c>
      <c r="K468" s="66">
        <f t="shared" si="319"/>
        <v>75698</v>
      </c>
      <c r="L468" s="66">
        <f t="shared" si="365"/>
        <v>0</v>
      </c>
      <c r="M468" s="66">
        <f t="shared" si="365"/>
        <v>0</v>
      </c>
      <c r="N468" s="66">
        <f t="shared" si="365"/>
        <v>75698</v>
      </c>
      <c r="O468" s="66">
        <f t="shared" si="365"/>
        <v>0</v>
      </c>
      <c r="P468" s="66">
        <f t="shared" si="365"/>
        <v>0</v>
      </c>
      <c r="Q468" s="66">
        <f>SUM(Q469,Q470)</f>
        <v>6936894</v>
      </c>
      <c r="R468" s="66">
        <f>SUM(R469,R470)</f>
        <v>6822873</v>
      </c>
      <c r="S468" s="66">
        <f>SUM(S469,S470)</f>
        <v>5379357</v>
      </c>
      <c r="T468" s="66">
        <f t="shared" ref="T468:X468" si="366">SUM(T469,T470)</f>
        <v>1443516</v>
      </c>
      <c r="U468" s="66">
        <f t="shared" si="366"/>
        <v>570000</v>
      </c>
      <c r="V468" s="66">
        <f t="shared" si="366"/>
        <v>570000</v>
      </c>
      <c r="W468" s="66">
        <f t="shared" si="366"/>
        <v>303516</v>
      </c>
      <c r="X468" s="66">
        <f t="shared" si="366"/>
        <v>6822873</v>
      </c>
      <c r="Y468" s="208">
        <f t="shared" si="364"/>
        <v>100</v>
      </c>
    </row>
    <row r="469" spans="1:25">
      <c r="A469" s="23" t="s">
        <v>289</v>
      </c>
      <c r="B469" s="23" t="s">
        <v>172</v>
      </c>
      <c r="C469" s="23" t="s">
        <v>130</v>
      </c>
      <c r="D469" s="23" t="s">
        <v>323</v>
      </c>
      <c r="E469" s="22">
        <v>6111</v>
      </c>
      <c r="F469" s="23"/>
      <c r="G469" s="128" t="s">
        <v>3350</v>
      </c>
      <c r="H469" s="32" t="s">
        <v>12</v>
      </c>
      <c r="I469" s="44">
        <f t="shared" si="318"/>
        <v>5874248</v>
      </c>
      <c r="J469" s="44">
        <v>5810000</v>
      </c>
      <c r="K469" s="44">
        <f t="shared" si="319"/>
        <v>64248</v>
      </c>
      <c r="L469" s="44">
        <v>0</v>
      </c>
      <c r="M469" s="44">
        <v>0</v>
      </c>
      <c r="N469" s="44">
        <v>64248</v>
      </c>
      <c r="O469" s="44">
        <v>0</v>
      </c>
      <c r="P469" s="44">
        <v>0</v>
      </c>
      <c r="Q469" s="44">
        <v>6187044</v>
      </c>
      <c r="R469" s="44">
        <v>6088673</v>
      </c>
      <c r="S469" s="44">
        <v>4780610</v>
      </c>
      <c r="T469" s="44">
        <f t="shared" ref="T469:T500" si="367">U469+V469+W469</f>
        <v>1308063</v>
      </c>
      <c r="U469" s="44">
        <v>530000</v>
      </c>
      <c r="V469" s="44">
        <v>530000</v>
      </c>
      <c r="W469" s="44">
        <v>248063</v>
      </c>
      <c r="X469" s="44">
        <f t="shared" ref="X469:X500" si="368">S469+T469</f>
        <v>6088673</v>
      </c>
      <c r="Y469" s="209">
        <f t="shared" si="364"/>
        <v>100</v>
      </c>
    </row>
    <row r="470" spans="1:25">
      <c r="A470" s="20" t="s">
        <v>289</v>
      </c>
      <c r="B470" s="20" t="s">
        <v>172</v>
      </c>
      <c r="C470" s="20" t="s">
        <v>130</v>
      </c>
      <c r="D470" s="20" t="s">
        <v>323</v>
      </c>
      <c r="E470" s="20" t="s">
        <v>134</v>
      </c>
      <c r="F470" s="23" t="s">
        <v>0</v>
      </c>
      <c r="G470" s="154" t="s">
        <v>0</v>
      </c>
      <c r="H470" s="21" t="s">
        <v>13</v>
      </c>
      <c r="I470" s="66">
        <f t="shared" si="318"/>
        <v>746650</v>
      </c>
      <c r="J470" s="66">
        <f t="shared" ref="J470:P470" si="369">SUM(J471:J475)</f>
        <v>735200</v>
      </c>
      <c r="K470" s="66">
        <f t="shared" si="319"/>
        <v>11450</v>
      </c>
      <c r="L470" s="66">
        <f t="shared" si="369"/>
        <v>0</v>
      </c>
      <c r="M470" s="66">
        <f t="shared" si="369"/>
        <v>0</v>
      </c>
      <c r="N470" s="66">
        <f t="shared" si="369"/>
        <v>11450</v>
      </c>
      <c r="O470" s="66">
        <f t="shared" si="369"/>
        <v>0</v>
      </c>
      <c r="P470" s="66">
        <f t="shared" si="369"/>
        <v>0</v>
      </c>
      <c r="Q470" s="66">
        <f>SUM(Q471:Q475)</f>
        <v>749850</v>
      </c>
      <c r="R470" s="66">
        <f>SUM(R471:R475)</f>
        <v>734200</v>
      </c>
      <c r="S470" s="66">
        <f>SUM(S471:S475)</f>
        <v>598747</v>
      </c>
      <c r="T470" s="66">
        <f t="shared" ref="T470:X470" si="370">SUM(T471:T475)</f>
        <v>135453</v>
      </c>
      <c r="U470" s="66">
        <f t="shared" si="370"/>
        <v>40000</v>
      </c>
      <c r="V470" s="66">
        <f t="shared" si="370"/>
        <v>40000</v>
      </c>
      <c r="W470" s="66">
        <f t="shared" si="370"/>
        <v>55453</v>
      </c>
      <c r="X470" s="66">
        <f t="shared" si="370"/>
        <v>734200</v>
      </c>
      <c r="Y470" s="208">
        <f t="shared" si="364"/>
        <v>100</v>
      </c>
    </row>
    <row r="471" spans="1:25">
      <c r="A471" s="23" t="s">
        <v>289</v>
      </c>
      <c r="B471" s="23" t="s">
        <v>172</v>
      </c>
      <c r="C471" s="23" t="s">
        <v>130</v>
      </c>
      <c r="D471" s="23" t="s">
        <v>323</v>
      </c>
      <c r="E471" s="22">
        <v>6112</v>
      </c>
      <c r="F471" s="23" t="s">
        <v>325</v>
      </c>
      <c r="G471" s="128" t="s">
        <v>3350</v>
      </c>
      <c r="H471" s="32" t="s">
        <v>16</v>
      </c>
      <c r="I471" s="44">
        <f t="shared" si="318"/>
        <v>142300</v>
      </c>
      <c r="J471" s="44">
        <v>140400</v>
      </c>
      <c r="K471" s="44">
        <f t="shared" si="319"/>
        <v>1900</v>
      </c>
      <c r="L471" s="44">
        <v>0</v>
      </c>
      <c r="M471" s="44">
        <v>0</v>
      </c>
      <c r="N471" s="44">
        <v>1900</v>
      </c>
      <c r="O471" s="44">
        <v>0</v>
      </c>
      <c r="P471" s="44">
        <v>0</v>
      </c>
      <c r="Q471" s="44">
        <v>143200</v>
      </c>
      <c r="R471" s="44">
        <v>140400</v>
      </c>
      <c r="S471" s="44">
        <v>105051</v>
      </c>
      <c r="T471" s="44">
        <f t="shared" si="367"/>
        <v>35349</v>
      </c>
      <c r="U471" s="44">
        <v>10000</v>
      </c>
      <c r="V471" s="44">
        <v>10000</v>
      </c>
      <c r="W471" s="44">
        <v>15349</v>
      </c>
      <c r="X471" s="44">
        <f t="shared" si="368"/>
        <v>140400</v>
      </c>
      <c r="Y471" s="209">
        <f t="shared" si="364"/>
        <v>100</v>
      </c>
    </row>
    <row r="472" spans="1:25">
      <c r="A472" s="23" t="s">
        <v>289</v>
      </c>
      <c r="B472" s="23" t="s">
        <v>172</v>
      </c>
      <c r="C472" s="23" t="s">
        <v>130</v>
      </c>
      <c r="D472" s="23" t="s">
        <v>323</v>
      </c>
      <c r="E472" s="22">
        <v>6112</v>
      </c>
      <c r="F472" s="23" t="s">
        <v>326</v>
      </c>
      <c r="G472" s="128" t="s">
        <v>3350</v>
      </c>
      <c r="H472" s="32" t="s">
        <v>19</v>
      </c>
      <c r="I472" s="44">
        <f t="shared" si="318"/>
        <v>415450</v>
      </c>
      <c r="J472" s="44">
        <v>407550</v>
      </c>
      <c r="K472" s="44">
        <f t="shared" si="319"/>
        <v>7900</v>
      </c>
      <c r="L472" s="44">
        <v>0</v>
      </c>
      <c r="M472" s="44">
        <v>0</v>
      </c>
      <c r="N472" s="44">
        <v>7900</v>
      </c>
      <c r="O472" s="44">
        <v>0</v>
      </c>
      <c r="P472" s="44">
        <v>0</v>
      </c>
      <c r="Q472" s="44">
        <v>403750</v>
      </c>
      <c r="R472" s="44">
        <v>392550</v>
      </c>
      <c r="S472" s="44">
        <v>292446</v>
      </c>
      <c r="T472" s="44">
        <f t="shared" si="367"/>
        <v>100104</v>
      </c>
      <c r="U472" s="44">
        <v>30000</v>
      </c>
      <c r="V472" s="44">
        <v>30000</v>
      </c>
      <c r="W472" s="44">
        <v>40104</v>
      </c>
      <c r="X472" s="44">
        <f t="shared" si="368"/>
        <v>392550</v>
      </c>
      <c r="Y472" s="209">
        <f t="shared" si="364"/>
        <v>100</v>
      </c>
    </row>
    <row r="473" spans="1:25">
      <c r="A473" s="23" t="s">
        <v>289</v>
      </c>
      <c r="B473" s="23" t="s">
        <v>172</v>
      </c>
      <c r="C473" s="23" t="s">
        <v>130</v>
      </c>
      <c r="D473" s="23" t="s">
        <v>323</v>
      </c>
      <c r="E473" s="22">
        <v>6112</v>
      </c>
      <c r="F473" s="23" t="s">
        <v>327</v>
      </c>
      <c r="G473" s="128" t="s">
        <v>3350</v>
      </c>
      <c r="H473" s="32" t="s">
        <v>17</v>
      </c>
      <c r="I473" s="44">
        <f t="shared" si="318"/>
        <v>93150</v>
      </c>
      <c r="J473" s="44">
        <v>91500</v>
      </c>
      <c r="K473" s="44">
        <f t="shared" si="319"/>
        <v>1650</v>
      </c>
      <c r="L473" s="44">
        <v>0</v>
      </c>
      <c r="M473" s="44">
        <v>0</v>
      </c>
      <c r="N473" s="44">
        <v>1650</v>
      </c>
      <c r="O473" s="44">
        <v>0</v>
      </c>
      <c r="P473" s="44">
        <v>0</v>
      </c>
      <c r="Q473" s="44">
        <v>93150</v>
      </c>
      <c r="R473" s="44">
        <v>91500</v>
      </c>
      <c r="S473" s="44">
        <v>91500</v>
      </c>
      <c r="T473" s="44">
        <f t="shared" si="367"/>
        <v>0</v>
      </c>
      <c r="U473" s="44">
        <v>0</v>
      </c>
      <c r="V473" s="44">
        <v>0</v>
      </c>
      <c r="W473" s="44">
        <v>0</v>
      </c>
      <c r="X473" s="44">
        <f t="shared" si="368"/>
        <v>91500</v>
      </c>
      <c r="Y473" s="209">
        <f t="shared" si="364"/>
        <v>100</v>
      </c>
    </row>
    <row r="474" spans="1:25">
      <c r="A474" s="23" t="s">
        <v>289</v>
      </c>
      <c r="B474" s="23" t="s">
        <v>172</v>
      </c>
      <c r="C474" s="23" t="s">
        <v>130</v>
      </c>
      <c r="D474" s="23" t="s">
        <v>323</v>
      </c>
      <c r="E474" s="22">
        <v>6112</v>
      </c>
      <c r="F474" s="23" t="s">
        <v>328</v>
      </c>
      <c r="G474" s="128" t="s">
        <v>3350</v>
      </c>
      <c r="H474" s="32" t="s">
        <v>15</v>
      </c>
      <c r="I474" s="44">
        <f t="shared" si="318"/>
        <v>50750</v>
      </c>
      <c r="J474" s="44">
        <v>50750</v>
      </c>
      <c r="K474" s="44">
        <f t="shared" si="319"/>
        <v>0</v>
      </c>
      <c r="L474" s="44">
        <v>0</v>
      </c>
      <c r="M474" s="44">
        <v>0</v>
      </c>
      <c r="N474" s="44">
        <v>0</v>
      </c>
      <c r="O474" s="44">
        <v>0</v>
      </c>
      <c r="P474" s="44">
        <v>0</v>
      </c>
      <c r="Q474" s="44">
        <v>50750</v>
      </c>
      <c r="R474" s="44">
        <v>50750</v>
      </c>
      <c r="S474" s="44">
        <v>50750</v>
      </c>
      <c r="T474" s="44">
        <f t="shared" si="367"/>
        <v>0</v>
      </c>
      <c r="U474" s="44">
        <v>0</v>
      </c>
      <c r="V474" s="44">
        <v>0</v>
      </c>
      <c r="W474" s="44">
        <v>0</v>
      </c>
      <c r="X474" s="44">
        <f t="shared" si="368"/>
        <v>50750</v>
      </c>
      <c r="Y474" s="209">
        <f t="shared" si="364"/>
        <v>100</v>
      </c>
    </row>
    <row r="475" spans="1:25">
      <c r="A475" s="23" t="s">
        <v>289</v>
      </c>
      <c r="B475" s="23" t="s">
        <v>172</v>
      </c>
      <c r="C475" s="23" t="s">
        <v>130</v>
      </c>
      <c r="D475" s="23" t="s">
        <v>323</v>
      </c>
      <c r="E475" s="22">
        <v>6112</v>
      </c>
      <c r="F475" s="23" t="s">
        <v>329</v>
      </c>
      <c r="G475" s="128" t="s">
        <v>3350</v>
      </c>
      <c r="H475" s="32" t="s">
        <v>18</v>
      </c>
      <c r="I475" s="44">
        <f t="shared" si="318"/>
        <v>45000</v>
      </c>
      <c r="J475" s="44">
        <v>45000</v>
      </c>
      <c r="K475" s="44">
        <f t="shared" si="319"/>
        <v>0</v>
      </c>
      <c r="L475" s="44">
        <v>0</v>
      </c>
      <c r="M475" s="44">
        <v>0</v>
      </c>
      <c r="N475" s="44">
        <v>0</v>
      </c>
      <c r="O475" s="44">
        <v>0</v>
      </c>
      <c r="P475" s="44">
        <v>0</v>
      </c>
      <c r="Q475" s="44">
        <v>59000</v>
      </c>
      <c r="R475" s="44">
        <v>59000</v>
      </c>
      <c r="S475" s="44">
        <v>59000</v>
      </c>
      <c r="T475" s="44">
        <f t="shared" si="367"/>
        <v>0</v>
      </c>
      <c r="U475" s="44">
        <v>0</v>
      </c>
      <c r="V475" s="44">
        <v>0</v>
      </c>
      <c r="W475" s="44">
        <v>0</v>
      </c>
      <c r="X475" s="44">
        <f t="shared" si="368"/>
        <v>59000</v>
      </c>
      <c r="Y475" s="209">
        <f t="shared" si="364"/>
        <v>100</v>
      </c>
    </row>
    <row r="476" spans="1:25">
      <c r="A476" s="23" t="s">
        <v>289</v>
      </c>
      <c r="B476" s="23" t="s">
        <v>172</v>
      </c>
      <c r="C476" s="23" t="s">
        <v>130</v>
      </c>
      <c r="D476" s="23" t="s">
        <v>323</v>
      </c>
      <c r="E476" s="21" t="s">
        <v>139</v>
      </c>
      <c r="F476" s="21" t="s">
        <v>0</v>
      </c>
      <c r="G476" s="150" t="s">
        <v>0</v>
      </c>
      <c r="H476" s="21" t="s">
        <v>21</v>
      </c>
      <c r="I476" s="66">
        <f t="shared" si="318"/>
        <v>599500</v>
      </c>
      <c r="J476" s="66">
        <f t="shared" ref="J476:X476" si="371">SUM(J477)</f>
        <v>592700</v>
      </c>
      <c r="K476" s="66">
        <f t="shared" si="319"/>
        <v>6800</v>
      </c>
      <c r="L476" s="66">
        <f t="shared" si="371"/>
        <v>0</v>
      </c>
      <c r="M476" s="66">
        <f t="shared" si="371"/>
        <v>0</v>
      </c>
      <c r="N476" s="66">
        <f t="shared" si="371"/>
        <v>6800</v>
      </c>
      <c r="O476" s="66">
        <f t="shared" si="371"/>
        <v>0</v>
      </c>
      <c r="P476" s="66">
        <f t="shared" si="371"/>
        <v>0</v>
      </c>
      <c r="Q476" s="66">
        <f t="shared" si="371"/>
        <v>631761</v>
      </c>
      <c r="R476" s="66">
        <f t="shared" si="371"/>
        <v>621961</v>
      </c>
      <c r="S476" s="66">
        <f t="shared" si="371"/>
        <v>508003</v>
      </c>
      <c r="T476" s="66">
        <f t="shared" si="371"/>
        <v>113958</v>
      </c>
      <c r="U476" s="66">
        <f t="shared" si="371"/>
        <v>53000</v>
      </c>
      <c r="V476" s="66">
        <f t="shared" si="371"/>
        <v>53000</v>
      </c>
      <c r="W476" s="66">
        <f t="shared" si="371"/>
        <v>7958</v>
      </c>
      <c r="X476" s="66">
        <f t="shared" si="371"/>
        <v>621961</v>
      </c>
      <c r="Y476" s="208">
        <f t="shared" si="364"/>
        <v>100</v>
      </c>
    </row>
    <row r="477" spans="1:25">
      <c r="A477" s="23" t="s">
        <v>289</v>
      </c>
      <c r="B477" s="23" t="s">
        <v>172</v>
      </c>
      <c r="C477" s="23" t="s">
        <v>130</v>
      </c>
      <c r="D477" s="23" t="s">
        <v>323</v>
      </c>
      <c r="E477" s="22">
        <v>6121</v>
      </c>
      <c r="F477" s="23"/>
      <c r="G477" s="128" t="s">
        <v>3350</v>
      </c>
      <c r="H477" s="32" t="s">
        <v>22</v>
      </c>
      <c r="I477" s="44">
        <f t="shared" si="318"/>
        <v>599500</v>
      </c>
      <c r="J477" s="44">
        <v>592700</v>
      </c>
      <c r="K477" s="44">
        <f t="shared" si="319"/>
        <v>6800</v>
      </c>
      <c r="L477" s="44">
        <v>0</v>
      </c>
      <c r="M477" s="44">
        <v>0</v>
      </c>
      <c r="N477" s="44">
        <v>6800</v>
      </c>
      <c r="O477" s="44">
        <v>0</v>
      </c>
      <c r="P477" s="44">
        <v>0</v>
      </c>
      <c r="Q477" s="44">
        <v>631761</v>
      </c>
      <c r="R477" s="44">
        <v>621961</v>
      </c>
      <c r="S477" s="44">
        <v>508003</v>
      </c>
      <c r="T477" s="44">
        <f t="shared" si="367"/>
        <v>113958</v>
      </c>
      <c r="U477" s="44">
        <v>53000</v>
      </c>
      <c r="V477" s="44">
        <v>53000</v>
      </c>
      <c r="W477" s="44">
        <v>7958</v>
      </c>
      <c r="X477" s="44">
        <f t="shared" si="368"/>
        <v>621961</v>
      </c>
      <c r="Y477" s="209">
        <f t="shared" si="364"/>
        <v>100</v>
      </c>
    </row>
    <row r="478" spans="1:25">
      <c r="A478" s="23" t="s">
        <v>289</v>
      </c>
      <c r="B478" s="23" t="s">
        <v>172</v>
      </c>
      <c r="C478" s="23" t="s">
        <v>130</v>
      </c>
      <c r="D478" s="23" t="s">
        <v>323</v>
      </c>
      <c r="E478" s="21" t="s">
        <v>141</v>
      </c>
      <c r="F478" s="21" t="s">
        <v>0</v>
      </c>
      <c r="G478" s="150" t="s">
        <v>0</v>
      </c>
      <c r="H478" s="21" t="s">
        <v>23</v>
      </c>
      <c r="I478" s="66">
        <f t="shared" si="318"/>
        <v>2101316</v>
      </c>
      <c r="J478" s="66">
        <f t="shared" ref="J478:P478" si="372">SUM(J479:J487)</f>
        <v>2095100</v>
      </c>
      <c r="K478" s="66">
        <f t="shared" si="319"/>
        <v>6216</v>
      </c>
      <c r="L478" s="66">
        <f t="shared" si="372"/>
        <v>3000</v>
      </c>
      <c r="M478" s="66">
        <f t="shared" si="372"/>
        <v>0</v>
      </c>
      <c r="N478" s="66">
        <f t="shared" si="372"/>
        <v>3216</v>
      </c>
      <c r="O478" s="66">
        <f t="shared" si="372"/>
        <v>0</v>
      </c>
      <c r="P478" s="66">
        <f t="shared" si="372"/>
        <v>0</v>
      </c>
      <c r="Q478" s="66">
        <f>SUM(Q479:Q487)</f>
        <v>2108761</v>
      </c>
      <c r="R478" s="66">
        <f>SUM(R479:R487)</f>
        <v>2096983</v>
      </c>
      <c r="S478" s="66">
        <f>SUM(S479:S487)</f>
        <v>1634669</v>
      </c>
      <c r="T478" s="66">
        <f t="shared" ref="T478:X478" si="373">SUM(T479:T487)</f>
        <v>462314</v>
      </c>
      <c r="U478" s="66">
        <f t="shared" si="373"/>
        <v>157400</v>
      </c>
      <c r="V478" s="66">
        <f t="shared" si="373"/>
        <v>152200</v>
      </c>
      <c r="W478" s="66">
        <f t="shared" si="373"/>
        <v>152714</v>
      </c>
      <c r="X478" s="66">
        <f t="shared" si="373"/>
        <v>2096983</v>
      </c>
      <c r="Y478" s="208">
        <f t="shared" si="364"/>
        <v>100</v>
      </c>
    </row>
    <row r="479" spans="1:25">
      <c r="A479" s="23" t="s">
        <v>289</v>
      </c>
      <c r="B479" s="23" t="s">
        <v>172</v>
      </c>
      <c r="C479" s="23" t="s">
        <v>130</v>
      </c>
      <c r="D479" s="23" t="s">
        <v>323</v>
      </c>
      <c r="E479" s="22">
        <v>6131</v>
      </c>
      <c r="F479" s="23"/>
      <c r="G479" s="128" t="s">
        <v>3350</v>
      </c>
      <c r="H479" s="32" t="s">
        <v>24</v>
      </c>
      <c r="I479" s="44">
        <f t="shared" si="318"/>
        <v>3000</v>
      </c>
      <c r="J479" s="44">
        <v>3000</v>
      </c>
      <c r="K479" s="44">
        <f t="shared" si="319"/>
        <v>0</v>
      </c>
      <c r="L479" s="44">
        <v>0</v>
      </c>
      <c r="M479" s="44">
        <v>0</v>
      </c>
      <c r="N479" s="44">
        <v>0</v>
      </c>
      <c r="O479" s="44">
        <v>0</v>
      </c>
      <c r="P479" s="44">
        <v>0</v>
      </c>
      <c r="Q479" s="44">
        <v>3000</v>
      </c>
      <c r="R479" s="44">
        <v>3000</v>
      </c>
      <c r="S479" s="44">
        <v>3000</v>
      </c>
      <c r="T479" s="44">
        <f t="shared" si="367"/>
        <v>0</v>
      </c>
      <c r="U479" s="44">
        <v>0</v>
      </c>
      <c r="V479" s="44">
        <v>0</v>
      </c>
      <c r="W479" s="44">
        <v>0</v>
      </c>
      <c r="X479" s="44">
        <f t="shared" si="368"/>
        <v>3000</v>
      </c>
      <c r="Y479" s="209">
        <f t="shared" si="364"/>
        <v>100</v>
      </c>
    </row>
    <row r="480" spans="1:25">
      <c r="A480" s="23" t="s">
        <v>289</v>
      </c>
      <c r="B480" s="23" t="s">
        <v>172</v>
      </c>
      <c r="C480" s="23" t="s">
        <v>130</v>
      </c>
      <c r="D480" s="23" t="s">
        <v>323</v>
      </c>
      <c r="E480" s="22">
        <v>6132</v>
      </c>
      <c r="F480" s="23"/>
      <c r="G480" s="128" t="s">
        <v>3350</v>
      </c>
      <c r="H480" s="32" t="s">
        <v>25</v>
      </c>
      <c r="I480" s="44">
        <f t="shared" si="318"/>
        <v>240000</v>
      </c>
      <c r="J480" s="44">
        <v>240000</v>
      </c>
      <c r="K480" s="44">
        <f t="shared" si="319"/>
        <v>0</v>
      </c>
      <c r="L480" s="44">
        <v>0</v>
      </c>
      <c r="M480" s="44">
        <v>0</v>
      </c>
      <c r="N480" s="44">
        <v>0</v>
      </c>
      <c r="O480" s="44">
        <v>0</v>
      </c>
      <c r="P480" s="44">
        <v>0</v>
      </c>
      <c r="Q480" s="44">
        <v>250000</v>
      </c>
      <c r="R480" s="44">
        <v>250000</v>
      </c>
      <c r="S480" s="44">
        <v>220000</v>
      </c>
      <c r="T480" s="44">
        <f t="shared" si="367"/>
        <v>30000</v>
      </c>
      <c r="U480" s="44">
        <v>10000</v>
      </c>
      <c r="V480" s="44">
        <v>10000</v>
      </c>
      <c r="W480" s="44">
        <v>10000</v>
      </c>
      <c r="X480" s="44">
        <f t="shared" si="368"/>
        <v>250000</v>
      </c>
      <c r="Y480" s="209">
        <f t="shared" si="364"/>
        <v>100</v>
      </c>
    </row>
    <row r="481" spans="1:25">
      <c r="A481" s="23" t="s">
        <v>289</v>
      </c>
      <c r="B481" s="23" t="s">
        <v>172</v>
      </c>
      <c r="C481" s="23" t="s">
        <v>130</v>
      </c>
      <c r="D481" s="23" t="s">
        <v>323</v>
      </c>
      <c r="E481" s="22">
        <v>6133</v>
      </c>
      <c r="F481" s="23"/>
      <c r="G481" s="128" t="s">
        <v>3350</v>
      </c>
      <c r="H481" s="32" t="s">
        <v>26</v>
      </c>
      <c r="I481" s="44">
        <f t="shared" si="318"/>
        <v>180000</v>
      </c>
      <c r="J481" s="44">
        <v>180000</v>
      </c>
      <c r="K481" s="44">
        <f t="shared" si="319"/>
        <v>0</v>
      </c>
      <c r="L481" s="44">
        <v>0</v>
      </c>
      <c r="M481" s="44">
        <v>0</v>
      </c>
      <c r="N481" s="44">
        <v>0</v>
      </c>
      <c r="O481" s="44">
        <v>0</v>
      </c>
      <c r="P481" s="44">
        <v>0</v>
      </c>
      <c r="Q481" s="44">
        <v>170000</v>
      </c>
      <c r="R481" s="44">
        <v>170000</v>
      </c>
      <c r="S481" s="44">
        <v>121000</v>
      </c>
      <c r="T481" s="44">
        <f t="shared" si="367"/>
        <v>49000</v>
      </c>
      <c r="U481" s="44">
        <v>15000</v>
      </c>
      <c r="V481" s="44">
        <v>15000</v>
      </c>
      <c r="W481" s="44">
        <v>19000</v>
      </c>
      <c r="X481" s="44">
        <f t="shared" si="368"/>
        <v>170000</v>
      </c>
      <c r="Y481" s="209">
        <f t="shared" si="364"/>
        <v>100</v>
      </c>
    </row>
    <row r="482" spans="1:25">
      <c r="A482" s="23" t="s">
        <v>289</v>
      </c>
      <c r="B482" s="23" t="s">
        <v>172</v>
      </c>
      <c r="C482" s="23" t="s">
        <v>130</v>
      </c>
      <c r="D482" s="23" t="s">
        <v>323</v>
      </c>
      <c r="E482" s="22">
        <v>6134</v>
      </c>
      <c r="F482" s="23"/>
      <c r="G482" s="128" t="s">
        <v>3350</v>
      </c>
      <c r="H482" s="32" t="s">
        <v>27</v>
      </c>
      <c r="I482" s="44">
        <f t="shared" ref="I482:I545" si="374">SUM(J482,K482,O482,P482)</f>
        <v>108000</v>
      </c>
      <c r="J482" s="44">
        <v>105000</v>
      </c>
      <c r="K482" s="44">
        <f t="shared" ref="K482:K545" si="375">SUM(L482,M482,N482)</f>
        <v>3000</v>
      </c>
      <c r="L482" s="44">
        <v>3000</v>
      </c>
      <c r="M482" s="44">
        <v>0</v>
      </c>
      <c r="N482" s="44">
        <v>0</v>
      </c>
      <c r="O482" s="44">
        <v>0</v>
      </c>
      <c r="P482" s="44">
        <v>0</v>
      </c>
      <c r="Q482" s="44">
        <v>113250</v>
      </c>
      <c r="R482" s="44">
        <v>105000</v>
      </c>
      <c r="S482" s="44">
        <v>90000</v>
      </c>
      <c r="T482" s="44">
        <f t="shared" si="367"/>
        <v>15000</v>
      </c>
      <c r="U482" s="44">
        <v>10000</v>
      </c>
      <c r="V482" s="44">
        <v>5000</v>
      </c>
      <c r="W482" s="44"/>
      <c r="X482" s="44">
        <f t="shared" si="368"/>
        <v>105000</v>
      </c>
      <c r="Y482" s="209">
        <f t="shared" si="364"/>
        <v>100</v>
      </c>
    </row>
    <row r="483" spans="1:25">
      <c r="A483" s="23" t="s">
        <v>289</v>
      </c>
      <c r="B483" s="23" t="s">
        <v>172</v>
      </c>
      <c r="C483" s="23" t="s">
        <v>130</v>
      </c>
      <c r="D483" s="23" t="s">
        <v>323</v>
      </c>
      <c r="E483" s="22">
        <v>6135</v>
      </c>
      <c r="F483" s="23"/>
      <c r="G483" s="128" t="s">
        <v>3350</v>
      </c>
      <c r="H483" s="32" t="s">
        <v>28</v>
      </c>
      <c r="I483" s="44">
        <f t="shared" si="374"/>
        <v>5000</v>
      </c>
      <c r="J483" s="44">
        <v>5000</v>
      </c>
      <c r="K483" s="44">
        <f t="shared" si="375"/>
        <v>0</v>
      </c>
      <c r="L483" s="44">
        <v>0</v>
      </c>
      <c r="M483" s="44">
        <v>0</v>
      </c>
      <c r="N483" s="44">
        <v>0</v>
      </c>
      <c r="O483" s="44">
        <v>0</v>
      </c>
      <c r="P483" s="44">
        <v>0</v>
      </c>
      <c r="Q483" s="44">
        <v>6000</v>
      </c>
      <c r="R483" s="44">
        <v>6000</v>
      </c>
      <c r="S483" s="44">
        <v>6000</v>
      </c>
      <c r="T483" s="44">
        <f t="shared" si="367"/>
        <v>0</v>
      </c>
      <c r="U483" s="44">
        <v>0</v>
      </c>
      <c r="V483" s="44">
        <v>0</v>
      </c>
      <c r="W483" s="44">
        <v>0</v>
      </c>
      <c r="X483" s="44">
        <f t="shared" si="368"/>
        <v>6000</v>
      </c>
      <c r="Y483" s="209">
        <f t="shared" si="364"/>
        <v>100</v>
      </c>
    </row>
    <row r="484" spans="1:25">
      <c r="A484" s="23" t="s">
        <v>289</v>
      </c>
      <c r="B484" s="23" t="s">
        <v>172</v>
      </c>
      <c r="C484" s="23" t="s">
        <v>130</v>
      </c>
      <c r="D484" s="23" t="s">
        <v>323</v>
      </c>
      <c r="E484" s="22">
        <v>6136</v>
      </c>
      <c r="F484" s="23"/>
      <c r="G484" s="128" t="s">
        <v>3350</v>
      </c>
      <c r="H484" s="32" t="s">
        <v>29</v>
      </c>
      <c r="I484" s="44">
        <f t="shared" si="374"/>
        <v>100</v>
      </c>
      <c r="J484" s="44">
        <v>100</v>
      </c>
      <c r="K484" s="44">
        <f t="shared" si="375"/>
        <v>0</v>
      </c>
      <c r="L484" s="44">
        <v>0</v>
      </c>
      <c r="M484" s="44">
        <v>0</v>
      </c>
      <c r="N484" s="44">
        <v>0</v>
      </c>
      <c r="O484" s="44">
        <v>0</v>
      </c>
      <c r="P484" s="44">
        <v>0</v>
      </c>
      <c r="Q484" s="44">
        <v>100</v>
      </c>
      <c r="R484" s="44">
        <v>100</v>
      </c>
      <c r="S484" s="44">
        <v>0</v>
      </c>
      <c r="T484" s="44">
        <f t="shared" si="367"/>
        <v>100</v>
      </c>
      <c r="U484" s="44">
        <v>0</v>
      </c>
      <c r="V484" s="44">
        <v>0</v>
      </c>
      <c r="W484" s="44">
        <v>100</v>
      </c>
      <c r="X484" s="44">
        <f t="shared" si="368"/>
        <v>100</v>
      </c>
      <c r="Y484" s="209">
        <f t="shared" si="364"/>
        <v>100</v>
      </c>
    </row>
    <row r="485" spans="1:25">
      <c r="A485" s="23" t="s">
        <v>289</v>
      </c>
      <c r="B485" s="23" t="s">
        <v>172</v>
      </c>
      <c r="C485" s="23" t="s">
        <v>130</v>
      </c>
      <c r="D485" s="23" t="s">
        <v>323</v>
      </c>
      <c r="E485" s="22">
        <v>6137</v>
      </c>
      <c r="F485" s="23"/>
      <c r="G485" s="128" t="s">
        <v>3350</v>
      </c>
      <c r="H485" s="32" t="s">
        <v>30</v>
      </c>
      <c r="I485" s="44">
        <f t="shared" si="374"/>
        <v>70000</v>
      </c>
      <c r="J485" s="44">
        <v>70000</v>
      </c>
      <c r="K485" s="44">
        <f t="shared" si="375"/>
        <v>0</v>
      </c>
      <c r="L485" s="44">
        <v>0</v>
      </c>
      <c r="M485" s="44">
        <v>0</v>
      </c>
      <c r="N485" s="44">
        <v>0</v>
      </c>
      <c r="O485" s="44">
        <v>0</v>
      </c>
      <c r="P485" s="44">
        <v>0</v>
      </c>
      <c r="Q485" s="44">
        <v>80000</v>
      </c>
      <c r="R485" s="44">
        <v>80000</v>
      </c>
      <c r="S485" s="44">
        <v>78000</v>
      </c>
      <c r="T485" s="44">
        <f t="shared" si="367"/>
        <v>2000</v>
      </c>
      <c r="U485" s="44">
        <v>1000</v>
      </c>
      <c r="V485" s="44">
        <v>1000</v>
      </c>
      <c r="W485" s="44">
        <v>0</v>
      </c>
      <c r="X485" s="44">
        <f t="shared" si="368"/>
        <v>80000</v>
      </c>
      <c r="Y485" s="209">
        <f t="shared" si="364"/>
        <v>100</v>
      </c>
    </row>
    <row r="486" spans="1:25">
      <c r="A486" s="23" t="s">
        <v>289</v>
      </c>
      <c r="B486" s="23" t="s">
        <v>172</v>
      </c>
      <c r="C486" s="23" t="s">
        <v>130</v>
      </c>
      <c r="D486" s="23" t="s">
        <v>323</v>
      </c>
      <c r="E486" s="22">
        <v>6138</v>
      </c>
      <c r="F486" s="23"/>
      <c r="G486" s="128" t="s">
        <v>3350</v>
      </c>
      <c r="H486" s="32" t="s">
        <v>31</v>
      </c>
      <c r="I486" s="44">
        <f t="shared" si="374"/>
        <v>15000</v>
      </c>
      <c r="J486" s="44">
        <v>15000</v>
      </c>
      <c r="K486" s="44">
        <f t="shared" si="375"/>
        <v>0</v>
      </c>
      <c r="L486" s="44">
        <v>0</v>
      </c>
      <c r="M486" s="44">
        <v>0</v>
      </c>
      <c r="N486" s="44">
        <v>0</v>
      </c>
      <c r="O486" s="44">
        <v>0</v>
      </c>
      <c r="P486" s="44">
        <v>0</v>
      </c>
      <c r="Q486" s="44">
        <v>15000</v>
      </c>
      <c r="R486" s="44">
        <v>15000</v>
      </c>
      <c r="S486" s="44">
        <v>14800</v>
      </c>
      <c r="T486" s="44">
        <f t="shared" si="367"/>
        <v>200</v>
      </c>
      <c r="U486" s="44">
        <v>200</v>
      </c>
      <c r="V486" s="44">
        <v>0</v>
      </c>
      <c r="W486" s="44">
        <v>0</v>
      </c>
      <c r="X486" s="44">
        <f t="shared" si="368"/>
        <v>15000</v>
      </c>
      <c r="Y486" s="209">
        <f t="shared" si="364"/>
        <v>100</v>
      </c>
    </row>
    <row r="487" spans="1:25">
      <c r="A487" s="20" t="s">
        <v>289</v>
      </c>
      <c r="B487" s="20" t="s">
        <v>172</v>
      </c>
      <c r="C487" s="20" t="s">
        <v>130</v>
      </c>
      <c r="D487" s="20" t="s">
        <v>323</v>
      </c>
      <c r="E487" s="20" t="s">
        <v>144</v>
      </c>
      <c r="F487" s="23" t="s">
        <v>0</v>
      </c>
      <c r="G487" s="154" t="s">
        <v>0</v>
      </c>
      <c r="H487" s="21" t="s">
        <v>32</v>
      </c>
      <c r="I487" s="66">
        <f t="shared" si="374"/>
        <v>1480216</v>
      </c>
      <c r="J487" s="66">
        <f t="shared" ref="J487:P487" si="376">SUM(J488:J492)</f>
        <v>1477000</v>
      </c>
      <c r="K487" s="66">
        <f t="shared" si="375"/>
        <v>3216</v>
      </c>
      <c r="L487" s="66">
        <f t="shared" si="376"/>
        <v>0</v>
      </c>
      <c r="M487" s="66">
        <f t="shared" si="376"/>
        <v>0</v>
      </c>
      <c r="N487" s="66">
        <f t="shared" si="376"/>
        <v>3216</v>
      </c>
      <c r="O487" s="66">
        <f t="shared" si="376"/>
        <v>0</v>
      </c>
      <c r="P487" s="66">
        <f t="shared" si="376"/>
        <v>0</v>
      </c>
      <c r="Q487" s="66">
        <f>SUM(Q488:Q492)</f>
        <v>1471411</v>
      </c>
      <c r="R487" s="66">
        <f>SUM(R488:R492)</f>
        <v>1467883</v>
      </c>
      <c r="S487" s="66">
        <f>SUM(S488:S492)</f>
        <v>1101869</v>
      </c>
      <c r="T487" s="66">
        <f t="shared" ref="T487:X487" si="377">SUM(T488:T492)</f>
        <v>366014</v>
      </c>
      <c r="U487" s="66">
        <f t="shared" si="377"/>
        <v>121200</v>
      </c>
      <c r="V487" s="66">
        <f t="shared" si="377"/>
        <v>121200</v>
      </c>
      <c r="W487" s="66">
        <f t="shared" si="377"/>
        <v>123614</v>
      </c>
      <c r="X487" s="66">
        <f t="shared" si="377"/>
        <v>1467883</v>
      </c>
      <c r="Y487" s="208">
        <f t="shared" si="364"/>
        <v>100</v>
      </c>
    </row>
    <row r="488" spans="1:25">
      <c r="A488" s="23" t="s">
        <v>289</v>
      </c>
      <c r="B488" s="23" t="s">
        <v>172</v>
      </c>
      <c r="C488" s="23" t="s">
        <v>130</v>
      </c>
      <c r="D488" s="23" t="s">
        <v>323</v>
      </c>
      <c r="E488" s="22">
        <v>6139</v>
      </c>
      <c r="F488" s="23" t="s">
        <v>342</v>
      </c>
      <c r="G488" s="128" t="s">
        <v>3350</v>
      </c>
      <c r="H488" s="32" t="s">
        <v>343</v>
      </c>
      <c r="I488" s="44">
        <f t="shared" si="374"/>
        <v>1200000</v>
      </c>
      <c r="J488" s="44">
        <v>1200000</v>
      </c>
      <c r="K488" s="44">
        <f t="shared" si="375"/>
        <v>0</v>
      </c>
      <c r="L488" s="44">
        <v>0</v>
      </c>
      <c r="M488" s="44">
        <v>0</v>
      </c>
      <c r="N488" s="44">
        <v>0</v>
      </c>
      <c r="O488" s="44">
        <v>0</v>
      </c>
      <c r="P488" s="44">
        <v>0</v>
      </c>
      <c r="Q488" s="44">
        <v>1200000</v>
      </c>
      <c r="R488" s="44">
        <v>1200000</v>
      </c>
      <c r="S488" s="44">
        <v>900000</v>
      </c>
      <c r="T488" s="44">
        <f t="shared" si="367"/>
        <v>300000</v>
      </c>
      <c r="U488" s="44">
        <v>100000</v>
      </c>
      <c r="V488" s="44">
        <v>100000</v>
      </c>
      <c r="W488" s="44">
        <v>100000</v>
      </c>
      <c r="X488" s="44">
        <f t="shared" si="368"/>
        <v>1200000</v>
      </c>
      <c r="Y488" s="209">
        <f t="shared" si="364"/>
        <v>100</v>
      </c>
    </row>
    <row r="489" spans="1:25">
      <c r="A489" s="23" t="s">
        <v>289</v>
      </c>
      <c r="B489" s="23" t="s">
        <v>172</v>
      </c>
      <c r="C489" s="23" t="s">
        <v>130</v>
      </c>
      <c r="D489" s="23" t="s">
        <v>323</v>
      </c>
      <c r="E489" s="22">
        <v>6139</v>
      </c>
      <c r="F489" s="23" t="s">
        <v>344</v>
      </c>
      <c r="G489" s="128" t="s">
        <v>3350</v>
      </c>
      <c r="H489" s="32" t="s">
        <v>345</v>
      </c>
      <c r="I489" s="44">
        <f t="shared" si="374"/>
        <v>80000</v>
      </c>
      <c r="J489" s="44">
        <v>80000</v>
      </c>
      <c r="K489" s="44">
        <f t="shared" si="375"/>
        <v>0</v>
      </c>
      <c r="L489" s="44">
        <v>0</v>
      </c>
      <c r="M489" s="44">
        <v>0</v>
      </c>
      <c r="N489" s="44">
        <v>0</v>
      </c>
      <c r="O489" s="44">
        <v>0</v>
      </c>
      <c r="P489" s="44">
        <v>0</v>
      </c>
      <c r="Q489" s="44">
        <v>80000</v>
      </c>
      <c r="R489" s="44">
        <v>80000</v>
      </c>
      <c r="S489" s="44">
        <v>62000</v>
      </c>
      <c r="T489" s="44">
        <f t="shared" si="367"/>
        <v>18000</v>
      </c>
      <c r="U489" s="44">
        <v>7000</v>
      </c>
      <c r="V489" s="44">
        <v>7000</v>
      </c>
      <c r="W489" s="44">
        <v>4000</v>
      </c>
      <c r="X489" s="44">
        <f t="shared" si="368"/>
        <v>80000</v>
      </c>
      <c r="Y489" s="209">
        <f t="shared" si="364"/>
        <v>100</v>
      </c>
    </row>
    <row r="490" spans="1:25">
      <c r="A490" s="23" t="s">
        <v>289</v>
      </c>
      <c r="B490" s="23" t="s">
        <v>172</v>
      </c>
      <c r="C490" s="23" t="s">
        <v>130</v>
      </c>
      <c r="D490" s="23" t="s">
        <v>323</v>
      </c>
      <c r="E490" s="22">
        <v>6139</v>
      </c>
      <c r="F490" s="23" t="s">
        <v>346</v>
      </c>
      <c r="G490" s="128" t="s">
        <v>3350</v>
      </c>
      <c r="H490" s="32" t="s">
        <v>347</v>
      </c>
      <c r="I490" s="44">
        <f t="shared" si="374"/>
        <v>152916</v>
      </c>
      <c r="J490" s="44">
        <v>150000</v>
      </c>
      <c r="K490" s="44">
        <f t="shared" si="375"/>
        <v>2916</v>
      </c>
      <c r="L490" s="44">
        <v>0</v>
      </c>
      <c r="M490" s="44">
        <v>0</v>
      </c>
      <c r="N490" s="44">
        <v>2916</v>
      </c>
      <c r="O490" s="44">
        <v>0</v>
      </c>
      <c r="P490" s="44">
        <v>0</v>
      </c>
      <c r="Q490" s="44">
        <v>143128</v>
      </c>
      <c r="R490" s="44">
        <v>140000</v>
      </c>
      <c r="S490" s="44">
        <v>104000</v>
      </c>
      <c r="T490" s="44">
        <f t="shared" si="367"/>
        <v>36000</v>
      </c>
      <c r="U490" s="44">
        <v>10000</v>
      </c>
      <c r="V490" s="44">
        <v>10000</v>
      </c>
      <c r="W490" s="44">
        <v>16000</v>
      </c>
      <c r="X490" s="44">
        <f t="shared" si="368"/>
        <v>140000</v>
      </c>
      <c r="Y490" s="209">
        <f t="shared" si="364"/>
        <v>100</v>
      </c>
    </row>
    <row r="491" spans="1:25">
      <c r="A491" s="23" t="s">
        <v>289</v>
      </c>
      <c r="B491" s="23" t="s">
        <v>172</v>
      </c>
      <c r="C491" s="23" t="s">
        <v>130</v>
      </c>
      <c r="D491" s="23" t="s">
        <v>323</v>
      </c>
      <c r="E491" s="22">
        <v>6139</v>
      </c>
      <c r="F491" s="23" t="s">
        <v>348</v>
      </c>
      <c r="G491" s="128" t="s">
        <v>3350</v>
      </c>
      <c r="H491" s="32" t="s">
        <v>349</v>
      </c>
      <c r="I491" s="44">
        <f t="shared" si="374"/>
        <v>20300</v>
      </c>
      <c r="J491" s="44">
        <v>20000</v>
      </c>
      <c r="K491" s="44">
        <f t="shared" si="375"/>
        <v>300</v>
      </c>
      <c r="L491" s="44">
        <v>0</v>
      </c>
      <c r="M491" s="44">
        <v>0</v>
      </c>
      <c r="N491" s="44">
        <v>300</v>
      </c>
      <c r="O491" s="44">
        <v>0</v>
      </c>
      <c r="P491" s="44">
        <v>0</v>
      </c>
      <c r="Q491" s="44">
        <v>21283</v>
      </c>
      <c r="R491" s="44">
        <v>20883</v>
      </c>
      <c r="S491" s="44">
        <v>16069</v>
      </c>
      <c r="T491" s="44">
        <f t="shared" si="367"/>
        <v>4814</v>
      </c>
      <c r="U491" s="44">
        <v>2000</v>
      </c>
      <c r="V491" s="44">
        <v>2000</v>
      </c>
      <c r="W491" s="44">
        <v>814</v>
      </c>
      <c r="X491" s="44">
        <f t="shared" si="368"/>
        <v>20883</v>
      </c>
      <c r="Y491" s="209">
        <f t="shared" si="364"/>
        <v>100</v>
      </c>
    </row>
    <row r="492" spans="1:25">
      <c r="A492" s="23" t="s">
        <v>289</v>
      </c>
      <c r="B492" s="23" t="s">
        <v>172</v>
      </c>
      <c r="C492" s="23" t="s">
        <v>130</v>
      </c>
      <c r="D492" s="23" t="s">
        <v>323</v>
      </c>
      <c r="E492" s="22">
        <v>6139</v>
      </c>
      <c r="F492" s="23" t="s">
        <v>350</v>
      </c>
      <c r="G492" s="128" t="s">
        <v>3350</v>
      </c>
      <c r="H492" s="32" t="s">
        <v>158</v>
      </c>
      <c r="I492" s="44">
        <f t="shared" si="374"/>
        <v>27000</v>
      </c>
      <c r="J492" s="44">
        <v>27000</v>
      </c>
      <c r="K492" s="44">
        <f t="shared" si="375"/>
        <v>0</v>
      </c>
      <c r="L492" s="44">
        <v>0</v>
      </c>
      <c r="M492" s="44">
        <v>0</v>
      </c>
      <c r="N492" s="44">
        <v>0</v>
      </c>
      <c r="O492" s="44">
        <v>0</v>
      </c>
      <c r="P492" s="44">
        <v>0</v>
      </c>
      <c r="Q492" s="44">
        <v>27000</v>
      </c>
      <c r="R492" s="44">
        <v>27000</v>
      </c>
      <c r="S492" s="44">
        <v>19800</v>
      </c>
      <c r="T492" s="44">
        <f t="shared" si="367"/>
        <v>7200</v>
      </c>
      <c r="U492" s="44">
        <v>2200</v>
      </c>
      <c r="V492" s="44">
        <v>2200</v>
      </c>
      <c r="W492" s="44">
        <v>2800</v>
      </c>
      <c r="X492" s="44">
        <f t="shared" si="368"/>
        <v>27000</v>
      </c>
      <c r="Y492" s="209">
        <f t="shared" si="364"/>
        <v>100</v>
      </c>
    </row>
    <row r="493" spans="1:25" ht="20.399999999999999">
      <c r="A493" s="20" t="s">
        <v>0</v>
      </c>
      <c r="B493" s="20" t="s">
        <v>0</v>
      </c>
      <c r="C493" s="20" t="s">
        <v>0</v>
      </c>
      <c r="D493" s="21" t="s">
        <v>0</v>
      </c>
      <c r="E493" s="21" t="s">
        <v>0</v>
      </c>
      <c r="F493" s="21" t="s">
        <v>0</v>
      </c>
      <c r="G493" s="150" t="s">
        <v>0</v>
      </c>
      <c r="H493" s="30" t="s">
        <v>42</v>
      </c>
      <c r="I493" s="31">
        <f t="shared" si="374"/>
        <v>0</v>
      </c>
      <c r="J493" s="31">
        <f t="shared" ref="J493:X494" si="378">SUM(J494)</f>
        <v>0</v>
      </c>
      <c r="K493" s="31">
        <f t="shared" si="375"/>
        <v>0</v>
      </c>
      <c r="L493" s="31">
        <f t="shared" si="378"/>
        <v>0</v>
      </c>
      <c r="M493" s="31">
        <f t="shared" si="378"/>
        <v>0</v>
      </c>
      <c r="N493" s="31">
        <f t="shared" si="378"/>
        <v>0</v>
      </c>
      <c r="O493" s="31">
        <f t="shared" si="378"/>
        <v>0</v>
      </c>
      <c r="P493" s="31">
        <f t="shared" si="378"/>
        <v>0</v>
      </c>
      <c r="Q493" s="31">
        <f t="shared" si="378"/>
        <v>7373</v>
      </c>
      <c r="R493" s="31">
        <f t="shared" si="378"/>
        <v>2545</v>
      </c>
      <c r="S493" s="31">
        <f t="shared" si="378"/>
        <v>2545</v>
      </c>
      <c r="T493" s="31">
        <f t="shared" si="378"/>
        <v>0</v>
      </c>
      <c r="U493" s="31">
        <f t="shared" si="378"/>
        <v>0</v>
      </c>
      <c r="V493" s="31">
        <f t="shared" si="378"/>
        <v>0</v>
      </c>
      <c r="W493" s="31">
        <f t="shared" si="378"/>
        <v>0</v>
      </c>
      <c r="X493" s="31">
        <f t="shared" si="378"/>
        <v>2545</v>
      </c>
      <c r="Y493" s="220">
        <f t="shared" si="364"/>
        <v>100</v>
      </c>
    </row>
    <row r="494" spans="1:25">
      <c r="A494" s="23" t="s">
        <v>289</v>
      </c>
      <c r="B494" s="23" t="s">
        <v>172</v>
      </c>
      <c r="C494" s="23" t="s">
        <v>130</v>
      </c>
      <c r="D494" s="23" t="s">
        <v>323</v>
      </c>
      <c r="E494" s="21" t="s">
        <v>159</v>
      </c>
      <c r="F494" s="21" t="s">
        <v>0</v>
      </c>
      <c r="G494" s="150" t="s">
        <v>0</v>
      </c>
      <c r="H494" s="21" t="s">
        <v>34</v>
      </c>
      <c r="I494" s="66">
        <f t="shared" si="374"/>
        <v>0</v>
      </c>
      <c r="J494" s="66">
        <f t="shared" si="378"/>
        <v>0</v>
      </c>
      <c r="K494" s="66">
        <f t="shared" si="375"/>
        <v>0</v>
      </c>
      <c r="L494" s="66">
        <f t="shared" si="378"/>
        <v>0</v>
      </c>
      <c r="M494" s="66">
        <f t="shared" si="378"/>
        <v>0</v>
      </c>
      <c r="N494" s="66">
        <f t="shared" si="378"/>
        <v>0</v>
      </c>
      <c r="O494" s="66">
        <f t="shared" si="378"/>
        <v>0</v>
      </c>
      <c r="P494" s="66">
        <f t="shared" si="378"/>
        <v>0</v>
      </c>
      <c r="Q494" s="66">
        <f t="shared" si="378"/>
        <v>7373</v>
      </c>
      <c r="R494" s="66">
        <f t="shared" si="378"/>
        <v>2545</v>
      </c>
      <c r="S494" s="66">
        <f t="shared" si="378"/>
        <v>2545</v>
      </c>
      <c r="T494" s="66">
        <f t="shared" si="378"/>
        <v>0</v>
      </c>
      <c r="U494" s="66">
        <f t="shared" si="378"/>
        <v>0</v>
      </c>
      <c r="V494" s="66">
        <f t="shared" si="378"/>
        <v>0</v>
      </c>
      <c r="W494" s="66">
        <f t="shared" si="378"/>
        <v>0</v>
      </c>
      <c r="X494" s="66">
        <f t="shared" si="378"/>
        <v>2545</v>
      </c>
      <c r="Y494" s="208">
        <f t="shared" si="364"/>
        <v>100</v>
      </c>
    </row>
    <row r="495" spans="1:25">
      <c r="A495" s="23" t="s">
        <v>289</v>
      </c>
      <c r="B495" s="23" t="s">
        <v>172</v>
      </c>
      <c r="C495" s="23" t="s">
        <v>130</v>
      </c>
      <c r="D495" s="23" t="s">
        <v>323</v>
      </c>
      <c r="E495" s="22">
        <v>6148</v>
      </c>
      <c r="F495" s="23"/>
      <c r="G495" s="128" t="s">
        <v>3350</v>
      </c>
      <c r="H495" s="32" t="s">
        <v>41</v>
      </c>
      <c r="I495" s="44">
        <f t="shared" si="374"/>
        <v>0</v>
      </c>
      <c r="J495" s="44">
        <v>0</v>
      </c>
      <c r="K495" s="44">
        <f t="shared" si="375"/>
        <v>0</v>
      </c>
      <c r="L495" s="44">
        <v>0</v>
      </c>
      <c r="M495" s="44">
        <v>0</v>
      </c>
      <c r="N495" s="44">
        <v>0</v>
      </c>
      <c r="O495" s="44">
        <v>0</v>
      </c>
      <c r="P495" s="44">
        <v>0</v>
      </c>
      <c r="Q495" s="44">
        <v>7373</v>
      </c>
      <c r="R495" s="44">
        <v>2545</v>
      </c>
      <c r="S495" s="44">
        <v>2545</v>
      </c>
      <c r="T495" s="44">
        <f t="shared" si="367"/>
        <v>0</v>
      </c>
      <c r="U495" s="44"/>
      <c r="V495" s="44"/>
      <c r="W495" s="44"/>
      <c r="X495" s="44">
        <f t="shared" si="368"/>
        <v>2545</v>
      </c>
      <c r="Y495" s="209">
        <f t="shared" si="364"/>
        <v>100</v>
      </c>
    </row>
    <row r="496" spans="1:25" ht="20.399999999999999">
      <c r="A496" s="20" t="s">
        <v>0</v>
      </c>
      <c r="B496" s="20" t="s">
        <v>0</v>
      </c>
      <c r="C496" s="20" t="s">
        <v>0</v>
      </c>
      <c r="D496" s="21" t="s">
        <v>0</v>
      </c>
      <c r="E496" s="21" t="s">
        <v>0</v>
      </c>
      <c r="F496" s="21" t="s">
        <v>0</v>
      </c>
      <c r="G496" s="150" t="s">
        <v>0</v>
      </c>
      <c r="H496" s="30" t="s">
        <v>60</v>
      </c>
      <c r="I496" s="31">
        <f t="shared" si="374"/>
        <v>82000</v>
      </c>
      <c r="J496" s="31">
        <f t="shared" ref="J496:X496" si="379">SUM(J497)</f>
        <v>82000</v>
      </c>
      <c r="K496" s="31">
        <f t="shared" si="375"/>
        <v>0</v>
      </c>
      <c r="L496" s="31">
        <f t="shared" si="379"/>
        <v>0</v>
      </c>
      <c r="M496" s="31">
        <f t="shared" si="379"/>
        <v>0</v>
      </c>
      <c r="N496" s="31">
        <f t="shared" si="379"/>
        <v>0</v>
      </c>
      <c r="O496" s="31">
        <f t="shared" si="379"/>
        <v>0</v>
      </c>
      <c r="P496" s="31">
        <f t="shared" si="379"/>
        <v>0</v>
      </c>
      <c r="Q496" s="31">
        <f t="shared" si="379"/>
        <v>82000</v>
      </c>
      <c r="R496" s="31">
        <f t="shared" si="379"/>
        <v>82000</v>
      </c>
      <c r="S496" s="31">
        <f t="shared" si="379"/>
        <v>80000</v>
      </c>
      <c r="T496" s="31">
        <f t="shared" si="379"/>
        <v>2000</v>
      </c>
      <c r="U496" s="31">
        <f t="shared" si="379"/>
        <v>0</v>
      </c>
      <c r="V496" s="31">
        <f t="shared" si="379"/>
        <v>0</v>
      </c>
      <c r="W496" s="31">
        <f t="shared" si="379"/>
        <v>2000</v>
      </c>
      <c r="X496" s="31">
        <f t="shared" si="379"/>
        <v>82000</v>
      </c>
      <c r="Y496" s="220">
        <f t="shared" si="364"/>
        <v>100</v>
      </c>
    </row>
    <row r="497" spans="1:25">
      <c r="A497" s="23" t="s">
        <v>289</v>
      </c>
      <c r="B497" s="23" t="s">
        <v>172</v>
      </c>
      <c r="C497" s="23" t="s">
        <v>130</v>
      </c>
      <c r="D497" s="23" t="s">
        <v>323</v>
      </c>
      <c r="E497" s="21" t="s">
        <v>166</v>
      </c>
      <c r="F497" s="21" t="s">
        <v>0</v>
      </c>
      <c r="G497" s="150" t="s">
        <v>0</v>
      </c>
      <c r="H497" s="21" t="s">
        <v>53</v>
      </c>
      <c r="I497" s="66">
        <f t="shared" si="374"/>
        <v>82000</v>
      </c>
      <c r="J497" s="66">
        <f t="shared" ref="J497:P497" si="380">SUM(J498:J500)</f>
        <v>82000</v>
      </c>
      <c r="K497" s="66">
        <f t="shared" si="375"/>
        <v>0</v>
      </c>
      <c r="L497" s="66">
        <f t="shared" si="380"/>
        <v>0</v>
      </c>
      <c r="M497" s="66">
        <f t="shared" si="380"/>
        <v>0</v>
      </c>
      <c r="N497" s="66">
        <f t="shared" si="380"/>
        <v>0</v>
      </c>
      <c r="O497" s="66">
        <f t="shared" si="380"/>
        <v>0</v>
      </c>
      <c r="P497" s="66">
        <f t="shared" si="380"/>
        <v>0</v>
      </c>
      <c r="Q497" s="66">
        <f>SUM(Q498:Q500)</f>
        <v>82000</v>
      </c>
      <c r="R497" s="66">
        <f>SUM(R498:R500)</f>
        <v>82000</v>
      </c>
      <c r="S497" s="66">
        <f>SUM(S498:S500)</f>
        <v>80000</v>
      </c>
      <c r="T497" s="66">
        <f t="shared" ref="T497:X497" si="381">SUM(T498:T500)</f>
        <v>2000</v>
      </c>
      <c r="U497" s="66">
        <f t="shared" si="381"/>
        <v>0</v>
      </c>
      <c r="V497" s="66">
        <f t="shared" si="381"/>
        <v>0</v>
      </c>
      <c r="W497" s="66">
        <f t="shared" si="381"/>
        <v>2000</v>
      </c>
      <c r="X497" s="66">
        <f t="shared" si="381"/>
        <v>82000</v>
      </c>
      <c r="Y497" s="208">
        <f t="shared" si="364"/>
        <v>100</v>
      </c>
    </row>
    <row r="498" spans="1:25">
      <c r="A498" s="23" t="s">
        <v>289</v>
      </c>
      <c r="B498" s="23" t="s">
        <v>172</v>
      </c>
      <c r="C498" s="23" t="s">
        <v>130</v>
      </c>
      <c r="D498" s="23" t="s">
        <v>323</v>
      </c>
      <c r="E498" s="22">
        <v>8213</v>
      </c>
      <c r="F498" s="23"/>
      <c r="G498" s="128" t="s">
        <v>3350</v>
      </c>
      <c r="H498" s="32" t="s">
        <v>56</v>
      </c>
      <c r="I498" s="44">
        <f t="shared" si="374"/>
        <v>80000</v>
      </c>
      <c r="J498" s="44">
        <v>80000</v>
      </c>
      <c r="K498" s="44">
        <f t="shared" si="375"/>
        <v>0</v>
      </c>
      <c r="L498" s="44">
        <v>0</v>
      </c>
      <c r="M498" s="44">
        <v>0</v>
      </c>
      <c r="N498" s="44">
        <v>0</v>
      </c>
      <c r="O498" s="44">
        <v>0</v>
      </c>
      <c r="P498" s="44">
        <v>0</v>
      </c>
      <c r="Q498" s="44">
        <v>80000</v>
      </c>
      <c r="R498" s="44">
        <v>80000</v>
      </c>
      <c r="S498" s="44">
        <v>80000</v>
      </c>
      <c r="T498" s="44">
        <f t="shared" si="367"/>
        <v>0</v>
      </c>
      <c r="U498" s="44">
        <v>0</v>
      </c>
      <c r="V498" s="44">
        <v>0</v>
      </c>
      <c r="W498" s="44">
        <v>0</v>
      </c>
      <c r="X498" s="44">
        <f t="shared" si="368"/>
        <v>80000</v>
      </c>
      <c r="Y498" s="209">
        <f t="shared" si="364"/>
        <v>100</v>
      </c>
    </row>
    <row r="499" spans="1:25">
      <c r="A499" s="23" t="s">
        <v>289</v>
      </c>
      <c r="B499" s="23" t="s">
        <v>172</v>
      </c>
      <c r="C499" s="23" t="s">
        <v>130</v>
      </c>
      <c r="D499" s="23" t="s">
        <v>323</v>
      </c>
      <c r="E499" s="22">
        <v>8215</v>
      </c>
      <c r="F499" s="23"/>
      <c r="G499" s="128" t="s">
        <v>3350</v>
      </c>
      <c r="H499" s="32" t="s">
        <v>58</v>
      </c>
      <c r="I499" s="44">
        <f t="shared" si="374"/>
        <v>1000</v>
      </c>
      <c r="J499" s="44">
        <v>1000</v>
      </c>
      <c r="K499" s="44">
        <f t="shared" si="375"/>
        <v>0</v>
      </c>
      <c r="L499" s="44">
        <v>0</v>
      </c>
      <c r="M499" s="44">
        <v>0</v>
      </c>
      <c r="N499" s="44">
        <v>0</v>
      </c>
      <c r="O499" s="44">
        <v>0</v>
      </c>
      <c r="P499" s="44">
        <v>0</v>
      </c>
      <c r="Q499" s="44">
        <v>1000</v>
      </c>
      <c r="R499" s="44">
        <v>1000</v>
      </c>
      <c r="S499" s="44">
        <v>0</v>
      </c>
      <c r="T499" s="44">
        <f t="shared" si="367"/>
        <v>1000</v>
      </c>
      <c r="U499" s="44">
        <v>0</v>
      </c>
      <c r="V499" s="44">
        <v>0</v>
      </c>
      <c r="W499" s="44">
        <v>1000</v>
      </c>
      <c r="X499" s="44">
        <f t="shared" si="368"/>
        <v>1000</v>
      </c>
      <c r="Y499" s="209">
        <f t="shared" si="364"/>
        <v>100</v>
      </c>
    </row>
    <row r="500" spans="1:25">
      <c r="A500" s="23" t="s">
        <v>289</v>
      </c>
      <c r="B500" s="23" t="s">
        <v>172</v>
      </c>
      <c r="C500" s="23" t="s">
        <v>130</v>
      </c>
      <c r="D500" s="23" t="s">
        <v>323</v>
      </c>
      <c r="E500" s="22">
        <v>8216</v>
      </c>
      <c r="F500" s="23"/>
      <c r="G500" s="128" t="s">
        <v>3350</v>
      </c>
      <c r="H500" s="32" t="s">
        <v>59</v>
      </c>
      <c r="I500" s="44">
        <f t="shared" si="374"/>
        <v>1000</v>
      </c>
      <c r="J500" s="44">
        <v>1000</v>
      </c>
      <c r="K500" s="44">
        <f t="shared" si="375"/>
        <v>0</v>
      </c>
      <c r="L500" s="44">
        <v>0</v>
      </c>
      <c r="M500" s="44">
        <v>0</v>
      </c>
      <c r="N500" s="44">
        <v>0</v>
      </c>
      <c r="O500" s="44">
        <v>0</v>
      </c>
      <c r="P500" s="44">
        <v>0</v>
      </c>
      <c r="Q500" s="44">
        <v>1000</v>
      </c>
      <c r="R500" s="44">
        <v>1000</v>
      </c>
      <c r="S500" s="44">
        <v>0</v>
      </c>
      <c r="T500" s="44">
        <f t="shared" si="367"/>
        <v>1000</v>
      </c>
      <c r="U500" s="44">
        <v>0</v>
      </c>
      <c r="V500" s="44">
        <v>0</v>
      </c>
      <c r="W500" s="44">
        <v>1000</v>
      </c>
      <c r="X500" s="44">
        <f t="shared" si="368"/>
        <v>1000</v>
      </c>
      <c r="Y500" s="209">
        <f t="shared" si="364"/>
        <v>100</v>
      </c>
    </row>
    <row r="501" spans="1:25">
      <c r="A501" s="32" t="s">
        <v>0</v>
      </c>
      <c r="B501" s="32" t="s">
        <v>0</v>
      </c>
      <c r="C501" s="32" t="s">
        <v>0</v>
      </c>
      <c r="D501" s="32" t="s">
        <v>0</v>
      </c>
      <c r="E501" s="32" t="s">
        <v>0</v>
      </c>
      <c r="F501" s="32" t="s">
        <v>0</v>
      </c>
      <c r="G501" s="154" t="s">
        <v>0</v>
      </c>
      <c r="H501" s="30" t="s">
        <v>353</v>
      </c>
      <c r="I501" s="31">
        <f t="shared" si="374"/>
        <v>9403714</v>
      </c>
      <c r="J501" s="31">
        <f t="shared" ref="J501:P501" si="382">SUM(J467,J493,J496)</f>
        <v>9315000</v>
      </c>
      <c r="K501" s="31">
        <f t="shared" si="375"/>
        <v>88714</v>
      </c>
      <c r="L501" s="31">
        <f t="shared" si="382"/>
        <v>3000</v>
      </c>
      <c r="M501" s="31">
        <f t="shared" si="382"/>
        <v>0</v>
      </c>
      <c r="N501" s="31">
        <f t="shared" si="382"/>
        <v>85714</v>
      </c>
      <c r="O501" s="31">
        <f t="shared" si="382"/>
        <v>0</v>
      </c>
      <c r="P501" s="31">
        <f t="shared" si="382"/>
        <v>0</v>
      </c>
      <c r="Q501" s="31">
        <f>SUM(Q467,Q493,Q496)</f>
        <v>9766789</v>
      </c>
      <c r="R501" s="31">
        <f>SUM(R467,R493,R496)</f>
        <v>9626362</v>
      </c>
      <c r="S501" s="31">
        <f>SUM(S467,S493,S496)</f>
        <v>7604574</v>
      </c>
      <c r="T501" s="31">
        <f t="shared" ref="T501:X501" si="383">SUM(T467,T493,T496)</f>
        <v>2021788</v>
      </c>
      <c r="U501" s="31">
        <f t="shared" si="383"/>
        <v>780400</v>
      </c>
      <c r="V501" s="31">
        <f t="shared" si="383"/>
        <v>775200</v>
      </c>
      <c r="W501" s="31">
        <f t="shared" si="383"/>
        <v>466188</v>
      </c>
      <c r="X501" s="31">
        <f t="shared" si="383"/>
        <v>9626362</v>
      </c>
      <c r="Y501" s="220">
        <f t="shared" si="364"/>
        <v>100</v>
      </c>
    </row>
    <row r="502" spans="1:25" ht="15" thickBot="1">
      <c r="A502" s="32" t="s">
        <v>0</v>
      </c>
      <c r="B502" s="32" t="s">
        <v>0</v>
      </c>
      <c r="C502" s="32" t="s">
        <v>0</v>
      </c>
      <c r="D502" s="32" t="s">
        <v>0</v>
      </c>
      <c r="E502" s="32" t="s">
        <v>0</v>
      </c>
      <c r="F502" s="32" t="s">
        <v>0</v>
      </c>
      <c r="G502" s="154" t="s">
        <v>0</v>
      </c>
      <c r="H502" s="21" t="s">
        <v>170</v>
      </c>
      <c r="I502" s="66">
        <f t="shared" si="374"/>
        <v>163</v>
      </c>
      <c r="J502" s="66">
        <v>163</v>
      </c>
      <c r="K502" s="66">
        <f t="shared" si="375"/>
        <v>0</v>
      </c>
      <c r="L502" s="66" t="s">
        <v>0</v>
      </c>
      <c r="M502" s="66" t="s">
        <v>0</v>
      </c>
      <c r="N502" s="66" t="s">
        <v>0</v>
      </c>
      <c r="O502" s="66" t="s">
        <v>0</v>
      </c>
      <c r="P502" s="66" t="s">
        <v>0</v>
      </c>
      <c r="Q502" s="66">
        <v>0</v>
      </c>
      <c r="R502" s="66"/>
      <c r="S502" s="66"/>
      <c r="T502" s="66"/>
      <c r="U502" s="66"/>
      <c r="V502" s="66"/>
      <c r="W502" s="66"/>
      <c r="X502" s="66"/>
      <c r="Y502" s="208">
        <v>0</v>
      </c>
    </row>
    <row r="503" spans="1:25" ht="41.4" thickBot="1">
      <c r="A503" s="252" t="s">
        <v>0</v>
      </c>
      <c r="B503" s="252" t="s">
        <v>0</v>
      </c>
      <c r="C503" s="252" t="s">
        <v>0</v>
      </c>
      <c r="D503" s="252" t="s">
        <v>0</v>
      </c>
      <c r="E503" s="252" t="s">
        <v>0</v>
      </c>
      <c r="F503" s="252" t="s">
        <v>0</v>
      </c>
      <c r="G503" s="258" t="s">
        <v>0</v>
      </c>
      <c r="H503" s="24" t="s">
        <v>72</v>
      </c>
      <c r="I503" s="1" t="s">
        <v>3093</v>
      </c>
      <c r="J503" s="1" t="s">
        <v>3130</v>
      </c>
      <c r="K503" s="1" t="s">
        <v>3</v>
      </c>
      <c r="L503" s="1" t="s">
        <v>4</v>
      </c>
      <c r="M503" s="1" t="s">
        <v>5</v>
      </c>
      <c r="N503" s="1" t="s">
        <v>6</v>
      </c>
      <c r="O503" s="1" t="s">
        <v>7</v>
      </c>
      <c r="P503" s="1" t="s">
        <v>8</v>
      </c>
      <c r="Q503" s="1" t="s">
        <v>3344</v>
      </c>
      <c r="R503" s="1" t="s">
        <v>3427</v>
      </c>
      <c r="S503" s="1" t="s">
        <v>3447</v>
      </c>
      <c r="T503" s="1" t="s">
        <v>3448</v>
      </c>
      <c r="U503" s="1" t="s">
        <v>3452</v>
      </c>
      <c r="V503" s="1" t="s">
        <v>3449</v>
      </c>
      <c r="W503" s="1" t="s">
        <v>3450</v>
      </c>
      <c r="X503" s="1" t="s">
        <v>3451</v>
      </c>
      <c r="Y503" s="216" t="s">
        <v>3385</v>
      </c>
    </row>
    <row r="504" spans="1:25">
      <c r="A504" s="253"/>
      <c r="B504" s="253"/>
      <c r="C504" s="253"/>
      <c r="D504" s="253"/>
      <c r="E504" s="253"/>
      <c r="F504" s="253"/>
      <c r="G504" s="259"/>
      <c r="H504" s="33" t="s">
        <v>0</v>
      </c>
      <c r="I504" s="45">
        <v>1</v>
      </c>
      <c r="J504" s="45">
        <v>3</v>
      </c>
      <c r="K504" s="45" t="s">
        <v>9</v>
      </c>
      <c r="L504" s="45">
        <v>5</v>
      </c>
      <c r="M504" s="45">
        <v>6</v>
      </c>
      <c r="N504" s="45">
        <v>7</v>
      </c>
      <c r="O504" s="45">
        <v>8</v>
      </c>
      <c r="P504" s="45">
        <v>9</v>
      </c>
      <c r="Q504" s="45">
        <v>1</v>
      </c>
      <c r="R504" s="45">
        <v>2</v>
      </c>
      <c r="S504" s="45">
        <v>3</v>
      </c>
      <c r="T504" s="45" t="s">
        <v>3453</v>
      </c>
      <c r="U504" s="45">
        <v>5</v>
      </c>
      <c r="V504" s="45">
        <v>6</v>
      </c>
      <c r="W504" s="45">
        <v>7</v>
      </c>
      <c r="X504" s="45" t="s">
        <v>3454</v>
      </c>
      <c r="Y504" s="276">
        <v>9</v>
      </c>
    </row>
    <row r="505" spans="1:25">
      <c r="A505" s="253"/>
      <c r="B505" s="253"/>
      <c r="C505" s="253"/>
      <c r="D505" s="253"/>
      <c r="E505" s="253"/>
      <c r="F505" s="253"/>
      <c r="G505" s="259"/>
      <c r="H505" s="34" t="s">
        <v>78</v>
      </c>
      <c r="I505" s="35">
        <f t="shared" si="374"/>
        <v>9403714</v>
      </c>
      <c r="J505" s="35">
        <f t="shared" ref="J505:P505" si="384">SUM(J501)</f>
        <v>9315000</v>
      </c>
      <c r="K505" s="35">
        <f t="shared" si="375"/>
        <v>88714</v>
      </c>
      <c r="L505" s="35">
        <f t="shared" si="384"/>
        <v>3000</v>
      </c>
      <c r="M505" s="35">
        <f t="shared" si="384"/>
        <v>0</v>
      </c>
      <c r="N505" s="35">
        <f t="shared" si="384"/>
        <v>85714</v>
      </c>
      <c r="O505" s="35">
        <f t="shared" si="384"/>
        <v>0</v>
      </c>
      <c r="P505" s="35">
        <f t="shared" si="384"/>
        <v>0</v>
      </c>
      <c r="Q505" s="35">
        <f>SUM(Q501)</f>
        <v>9766789</v>
      </c>
      <c r="R505" s="35">
        <f>SUM(R501)</f>
        <v>9626362</v>
      </c>
      <c r="S505" s="35">
        <f>SUM(S501)</f>
        <v>7604574</v>
      </c>
      <c r="T505" s="35">
        <f t="shared" ref="T505:X505" si="385">SUM(T501)</f>
        <v>2021788</v>
      </c>
      <c r="U505" s="35">
        <f t="shared" si="385"/>
        <v>780400</v>
      </c>
      <c r="V505" s="35">
        <f t="shared" si="385"/>
        <v>775200</v>
      </c>
      <c r="W505" s="35">
        <f t="shared" si="385"/>
        <v>466188</v>
      </c>
      <c r="X505" s="35">
        <f t="shared" si="385"/>
        <v>9626362</v>
      </c>
      <c r="Y505" s="218">
        <f t="shared" ref="Y505:Y506" si="386">IF(R505=0,0,(X505/R505)*100)</f>
        <v>100</v>
      </c>
    </row>
    <row r="506" spans="1:25">
      <c r="A506" s="253"/>
      <c r="B506" s="253"/>
      <c r="C506" s="253"/>
      <c r="D506" s="253"/>
      <c r="E506" s="253"/>
      <c r="F506" s="253"/>
      <c r="G506" s="259"/>
      <c r="H506" s="36" t="s">
        <v>69</v>
      </c>
      <c r="I506" s="35">
        <f t="shared" si="374"/>
        <v>9403714</v>
      </c>
      <c r="J506" s="35">
        <f t="shared" ref="J506:P506" si="387">SUM(J505)</f>
        <v>9315000</v>
      </c>
      <c r="K506" s="35">
        <f t="shared" si="375"/>
        <v>88714</v>
      </c>
      <c r="L506" s="35">
        <f t="shared" si="387"/>
        <v>3000</v>
      </c>
      <c r="M506" s="35">
        <f t="shared" si="387"/>
        <v>0</v>
      </c>
      <c r="N506" s="35">
        <f t="shared" si="387"/>
        <v>85714</v>
      </c>
      <c r="O506" s="35">
        <f t="shared" si="387"/>
        <v>0</v>
      </c>
      <c r="P506" s="35">
        <f t="shared" si="387"/>
        <v>0</v>
      </c>
      <c r="Q506" s="35">
        <f>SUM(Q505)</f>
        <v>9766789</v>
      </c>
      <c r="R506" s="35">
        <f>SUM(R505)</f>
        <v>9626362</v>
      </c>
      <c r="S506" s="35">
        <f>SUM(S505)</f>
        <v>7604574</v>
      </c>
      <c r="T506" s="35">
        <f t="shared" ref="T506:X506" si="388">SUM(T505)</f>
        <v>2021788</v>
      </c>
      <c r="U506" s="35">
        <f t="shared" si="388"/>
        <v>780400</v>
      </c>
      <c r="V506" s="35">
        <f t="shared" si="388"/>
        <v>775200</v>
      </c>
      <c r="W506" s="35">
        <f t="shared" si="388"/>
        <v>466188</v>
      </c>
      <c r="X506" s="35">
        <f t="shared" si="388"/>
        <v>9626362</v>
      </c>
      <c r="Y506" s="218">
        <f t="shared" si="386"/>
        <v>100</v>
      </c>
    </row>
    <row r="507" spans="1:25">
      <c r="A507" s="254"/>
      <c r="B507" s="254"/>
      <c r="C507" s="254"/>
      <c r="D507" s="254"/>
      <c r="E507" s="254"/>
      <c r="F507" s="254"/>
      <c r="G507" s="260"/>
    </row>
    <row r="508" spans="1:25" ht="15" thickBot="1">
      <c r="A508" s="32" t="s">
        <v>0</v>
      </c>
      <c r="B508" s="32" t="s">
        <v>0</v>
      </c>
      <c r="C508" s="32" t="s">
        <v>0</v>
      </c>
      <c r="D508" s="32" t="s">
        <v>0</v>
      </c>
      <c r="E508" s="32" t="s">
        <v>0</v>
      </c>
      <c r="F508" s="32" t="s">
        <v>0</v>
      </c>
      <c r="G508" s="154" t="s">
        <v>0</v>
      </c>
      <c r="H508" s="37" t="s">
        <v>0</v>
      </c>
      <c r="I508" s="37"/>
      <c r="J508" s="37"/>
      <c r="K508" s="37"/>
      <c r="L508" s="37" t="s">
        <v>0</v>
      </c>
      <c r="M508" s="37" t="s">
        <v>0</v>
      </c>
      <c r="N508" s="37" t="s">
        <v>0</v>
      </c>
      <c r="O508" s="37" t="s">
        <v>0</v>
      </c>
      <c r="P508" s="37" t="s">
        <v>0</v>
      </c>
      <c r="Q508" s="37"/>
      <c r="R508" s="37"/>
      <c r="S508" s="37"/>
      <c r="T508" s="37" t="s">
        <v>0</v>
      </c>
      <c r="U508" s="37" t="s">
        <v>0</v>
      </c>
      <c r="V508" s="37" t="s">
        <v>0</v>
      </c>
      <c r="W508" s="37" t="s">
        <v>0</v>
      </c>
      <c r="X508" s="37" t="s">
        <v>0</v>
      </c>
      <c r="Y508" s="219"/>
    </row>
    <row r="509" spans="1:25" ht="41.4" thickBot="1">
      <c r="A509" s="24" t="s">
        <v>123</v>
      </c>
      <c r="B509" s="24" t="s">
        <v>124</v>
      </c>
      <c r="C509" s="24" t="s">
        <v>125</v>
      </c>
      <c r="D509" s="25" t="s">
        <v>0</v>
      </c>
      <c r="E509" s="24" t="s">
        <v>126</v>
      </c>
      <c r="F509" s="24" t="s">
        <v>127</v>
      </c>
      <c r="G509" s="151" t="s">
        <v>128</v>
      </c>
      <c r="H509" s="24" t="s">
        <v>1</v>
      </c>
      <c r="I509" s="1" t="s">
        <v>3093</v>
      </c>
      <c r="J509" s="1" t="s">
        <v>3130</v>
      </c>
      <c r="K509" s="1" t="s">
        <v>3</v>
      </c>
      <c r="L509" s="1" t="s">
        <v>4</v>
      </c>
      <c r="M509" s="1" t="s">
        <v>5</v>
      </c>
      <c r="N509" s="1" t="s">
        <v>6</v>
      </c>
      <c r="O509" s="1" t="s">
        <v>7</v>
      </c>
      <c r="P509" s="1" t="s">
        <v>8</v>
      </c>
      <c r="Q509" s="1" t="s">
        <v>3344</v>
      </c>
      <c r="R509" s="1" t="s">
        <v>3427</v>
      </c>
      <c r="S509" s="1" t="s">
        <v>3447</v>
      </c>
      <c r="T509" s="1" t="s">
        <v>3448</v>
      </c>
      <c r="U509" s="1" t="s">
        <v>3452</v>
      </c>
      <c r="V509" s="1" t="s">
        <v>3449</v>
      </c>
      <c r="W509" s="1" t="s">
        <v>3450</v>
      </c>
      <c r="X509" s="1" t="s">
        <v>3451</v>
      </c>
      <c r="Y509" s="216" t="s">
        <v>3385</v>
      </c>
    </row>
    <row r="510" spans="1:25">
      <c r="A510" s="26" t="s">
        <v>0</v>
      </c>
      <c r="B510" s="26" t="s">
        <v>0</v>
      </c>
      <c r="C510" s="26" t="s">
        <v>0</v>
      </c>
      <c r="D510" s="27" t="s">
        <v>0</v>
      </c>
      <c r="E510" s="27" t="s">
        <v>0</v>
      </c>
      <c r="F510" s="28" t="s">
        <v>0</v>
      </c>
      <c r="G510" s="152" t="s">
        <v>0</v>
      </c>
      <c r="H510" s="29" t="s">
        <v>0</v>
      </c>
      <c r="I510" s="45">
        <v>1</v>
      </c>
      <c r="J510" s="45">
        <v>3</v>
      </c>
      <c r="K510" s="45" t="s">
        <v>9</v>
      </c>
      <c r="L510" s="45">
        <v>5</v>
      </c>
      <c r="M510" s="45">
        <v>6</v>
      </c>
      <c r="N510" s="45">
        <v>7</v>
      </c>
      <c r="O510" s="45">
        <v>8</v>
      </c>
      <c r="P510" s="45">
        <v>9</v>
      </c>
      <c r="Q510" s="45">
        <v>1</v>
      </c>
      <c r="R510" s="45">
        <v>2</v>
      </c>
      <c r="S510" s="45">
        <v>3</v>
      </c>
      <c r="T510" s="45" t="s">
        <v>3453</v>
      </c>
      <c r="U510" s="45">
        <v>5</v>
      </c>
      <c r="V510" s="45">
        <v>6</v>
      </c>
      <c r="W510" s="45">
        <v>7</v>
      </c>
      <c r="X510" s="45" t="s">
        <v>3454</v>
      </c>
      <c r="Y510" s="276">
        <v>9</v>
      </c>
    </row>
    <row r="511" spans="1:25" s="113" customFormat="1">
      <c r="A511" s="133" t="s">
        <v>289</v>
      </c>
      <c r="B511" s="133" t="s">
        <v>172</v>
      </c>
      <c r="C511" s="109" t="s">
        <v>354</v>
      </c>
      <c r="D511" s="109" t="s">
        <v>355</v>
      </c>
      <c r="E511" s="98" t="s">
        <v>0</v>
      </c>
      <c r="F511" s="98" t="s">
        <v>0</v>
      </c>
      <c r="G511" s="153" t="s">
        <v>0</v>
      </c>
      <c r="H511" s="98" t="s">
        <v>356</v>
      </c>
      <c r="I511" s="110"/>
      <c r="J511" s="110"/>
      <c r="K511" s="110"/>
      <c r="L511" s="110" t="s">
        <v>0</v>
      </c>
      <c r="M511" s="110" t="s">
        <v>0</v>
      </c>
      <c r="N511" s="110" t="s">
        <v>0</v>
      </c>
      <c r="O511" s="110" t="s">
        <v>0</v>
      </c>
      <c r="P511" s="110" t="s">
        <v>0</v>
      </c>
      <c r="Q511" s="110"/>
      <c r="R511" s="110"/>
      <c r="S511" s="110"/>
      <c r="T511" s="110" t="s">
        <v>0</v>
      </c>
      <c r="U511" s="110" t="s">
        <v>0</v>
      </c>
      <c r="V511" s="110" t="s">
        <v>0</v>
      </c>
      <c r="W511" s="110" t="s">
        <v>0</v>
      </c>
      <c r="X511" s="110" t="s">
        <v>0</v>
      </c>
      <c r="Y511" s="217"/>
    </row>
    <row r="512" spans="1:25" ht="20.399999999999999">
      <c r="A512" s="20" t="s">
        <v>0</v>
      </c>
      <c r="B512" s="20" t="s">
        <v>0</v>
      </c>
      <c r="C512" s="20" t="s">
        <v>0</v>
      </c>
      <c r="D512" s="21" t="s">
        <v>0</v>
      </c>
      <c r="E512" s="21" t="s">
        <v>0</v>
      </c>
      <c r="F512" s="21" t="s">
        <v>0</v>
      </c>
      <c r="G512" s="150" t="s">
        <v>0</v>
      </c>
      <c r="H512" s="30" t="s">
        <v>33</v>
      </c>
      <c r="I512" s="31">
        <f t="shared" si="374"/>
        <v>21761720</v>
      </c>
      <c r="J512" s="31">
        <f t="shared" ref="J512:P512" si="389">SUM(J513,J521,J523)</f>
        <v>21757760</v>
      </c>
      <c r="K512" s="31">
        <f t="shared" si="375"/>
        <v>3960</v>
      </c>
      <c r="L512" s="31">
        <f t="shared" si="389"/>
        <v>3960</v>
      </c>
      <c r="M512" s="31">
        <f t="shared" si="389"/>
        <v>0</v>
      </c>
      <c r="N512" s="31">
        <f t="shared" si="389"/>
        <v>0</v>
      </c>
      <c r="O512" s="31">
        <f t="shared" si="389"/>
        <v>0</v>
      </c>
      <c r="P512" s="31">
        <f t="shared" si="389"/>
        <v>0</v>
      </c>
      <c r="Q512" s="31">
        <f>SUM(Q513,Q521,Q523)</f>
        <v>22431884</v>
      </c>
      <c r="R512" s="31">
        <f>SUM(R513,R521,R523)</f>
        <v>22427924</v>
      </c>
      <c r="S512" s="31">
        <f>SUM(S513,S521,S523)</f>
        <v>18078521</v>
      </c>
      <c r="T512" s="31">
        <f t="shared" ref="T512:X512" si="390">SUM(T513,T521,T523)</f>
        <v>4349386</v>
      </c>
      <c r="U512" s="31">
        <f t="shared" si="390"/>
        <v>1726579</v>
      </c>
      <c r="V512" s="31">
        <f t="shared" si="390"/>
        <v>1762475</v>
      </c>
      <c r="W512" s="31">
        <f t="shared" si="390"/>
        <v>860332</v>
      </c>
      <c r="X512" s="31">
        <f t="shared" si="390"/>
        <v>22427907</v>
      </c>
      <c r="Y512" s="220">
        <f t="shared" ref="Y512:Y545" si="391">IF(R512=0,0,(X512/R512)*100)</f>
        <v>99.999924201633632</v>
      </c>
    </row>
    <row r="513" spans="1:25">
      <c r="A513" s="23" t="s">
        <v>289</v>
      </c>
      <c r="B513" s="23" t="s">
        <v>172</v>
      </c>
      <c r="C513" s="23" t="s">
        <v>354</v>
      </c>
      <c r="D513" s="23" t="s">
        <v>355</v>
      </c>
      <c r="E513" s="21" t="s">
        <v>132</v>
      </c>
      <c r="F513" s="21" t="s">
        <v>0</v>
      </c>
      <c r="G513" s="150" t="s">
        <v>0</v>
      </c>
      <c r="H513" s="21" t="s">
        <v>11</v>
      </c>
      <c r="I513" s="66">
        <f t="shared" si="374"/>
        <v>16017115</v>
      </c>
      <c r="J513" s="66">
        <f t="shared" ref="J513:P513" si="392">SUM(J514,J515)</f>
        <v>16017115</v>
      </c>
      <c r="K513" s="66">
        <f t="shared" si="375"/>
        <v>0</v>
      </c>
      <c r="L513" s="66">
        <f t="shared" si="392"/>
        <v>0</v>
      </c>
      <c r="M513" s="66">
        <f t="shared" si="392"/>
        <v>0</v>
      </c>
      <c r="N513" s="66">
        <f t="shared" si="392"/>
        <v>0</v>
      </c>
      <c r="O513" s="66">
        <f t="shared" si="392"/>
        <v>0</v>
      </c>
      <c r="P513" s="66">
        <f t="shared" si="392"/>
        <v>0</v>
      </c>
      <c r="Q513" s="66">
        <f>SUM(Q514,Q515)</f>
        <v>16687797</v>
      </c>
      <c r="R513" s="66">
        <f>SUM(R514,R515)</f>
        <v>16687797</v>
      </c>
      <c r="S513" s="66">
        <f>SUM(S514,S515)</f>
        <v>13204104</v>
      </c>
      <c r="T513" s="66">
        <f t="shared" ref="T513:X513" si="393">SUM(T514,T515)</f>
        <v>3483676</v>
      </c>
      <c r="U513" s="66">
        <f t="shared" si="393"/>
        <v>1423765</v>
      </c>
      <c r="V513" s="66">
        <f t="shared" si="393"/>
        <v>1434000</v>
      </c>
      <c r="W513" s="66">
        <f t="shared" si="393"/>
        <v>625911</v>
      </c>
      <c r="X513" s="66">
        <f t="shared" si="393"/>
        <v>16687780</v>
      </c>
      <c r="Y513" s="208">
        <f t="shared" si="391"/>
        <v>99.999898129153891</v>
      </c>
    </row>
    <row r="514" spans="1:25">
      <c r="A514" s="23" t="s">
        <v>289</v>
      </c>
      <c r="B514" s="23" t="s">
        <v>172</v>
      </c>
      <c r="C514" s="23" t="s">
        <v>354</v>
      </c>
      <c r="D514" s="23" t="s">
        <v>355</v>
      </c>
      <c r="E514" s="22">
        <v>6111</v>
      </c>
      <c r="F514" s="23"/>
      <c r="G514" s="128" t="s">
        <v>3350</v>
      </c>
      <c r="H514" s="32" t="s">
        <v>12</v>
      </c>
      <c r="I514" s="44">
        <f t="shared" si="374"/>
        <v>14066550</v>
      </c>
      <c r="J514" s="44">
        <v>14066550</v>
      </c>
      <c r="K514" s="44">
        <f t="shared" si="375"/>
        <v>0</v>
      </c>
      <c r="L514" s="44">
        <v>0</v>
      </c>
      <c r="M514" s="44">
        <v>0</v>
      </c>
      <c r="N514" s="44">
        <v>0</v>
      </c>
      <c r="O514" s="44">
        <v>0</v>
      </c>
      <c r="P514" s="44">
        <v>0</v>
      </c>
      <c r="Q514" s="44">
        <v>14737232</v>
      </c>
      <c r="R514" s="44">
        <v>14737232</v>
      </c>
      <c r="S514" s="44">
        <v>11556858</v>
      </c>
      <c r="T514" s="44">
        <f t="shared" ref="T514:T544" si="394">U514+V514+W514</f>
        <v>3180374</v>
      </c>
      <c r="U514" s="44">
        <v>1330000</v>
      </c>
      <c r="V514" s="44">
        <v>1330000</v>
      </c>
      <c r="W514" s="44">
        <v>520374</v>
      </c>
      <c r="X514" s="44">
        <f t="shared" ref="X514:X544" si="395">S514+T514</f>
        <v>14737232</v>
      </c>
      <c r="Y514" s="209">
        <f t="shared" si="391"/>
        <v>100</v>
      </c>
    </row>
    <row r="515" spans="1:25">
      <c r="A515" s="20" t="s">
        <v>289</v>
      </c>
      <c r="B515" s="20" t="s">
        <v>172</v>
      </c>
      <c r="C515" s="20" t="s">
        <v>354</v>
      </c>
      <c r="D515" s="20" t="s">
        <v>355</v>
      </c>
      <c r="E515" s="20" t="s">
        <v>134</v>
      </c>
      <c r="F515" s="23" t="s">
        <v>0</v>
      </c>
      <c r="G515" s="154" t="s">
        <v>0</v>
      </c>
      <c r="H515" s="21" t="s">
        <v>13</v>
      </c>
      <c r="I515" s="66">
        <f t="shared" si="374"/>
        <v>1950565</v>
      </c>
      <c r="J515" s="66">
        <f t="shared" ref="J515:P515" si="396">SUM(J516:J520)</f>
        <v>1950565</v>
      </c>
      <c r="K515" s="66">
        <f t="shared" si="375"/>
        <v>0</v>
      </c>
      <c r="L515" s="66">
        <f t="shared" si="396"/>
        <v>0</v>
      </c>
      <c r="M515" s="66">
        <f t="shared" si="396"/>
        <v>0</v>
      </c>
      <c r="N515" s="66">
        <f t="shared" si="396"/>
        <v>0</v>
      </c>
      <c r="O515" s="66">
        <f t="shared" si="396"/>
        <v>0</v>
      </c>
      <c r="P515" s="66">
        <f t="shared" si="396"/>
        <v>0</v>
      </c>
      <c r="Q515" s="66">
        <f>SUM(Q516:Q520)</f>
        <v>1950565</v>
      </c>
      <c r="R515" s="66">
        <f>SUM(R516:R520)</f>
        <v>1950565</v>
      </c>
      <c r="S515" s="66">
        <f>SUM(S516:S520)</f>
        <v>1647246</v>
      </c>
      <c r="T515" s="66">
        <f t="shared" ref="T515:X515" si="397">SUM(T516:T520)</f>
        <v>303302</v>
      </c>
      <c r="U515" s="66">
        <f t="shared" si="397"/>
        <v>93765</v>
      </c>
      <c r="V515" s="66">
        <f t="shared" si="397"/>
        <v>104000</v>
      </c>
      <c r="W515" s="66">
        <f t="shared" si="397"/>
        <v>105537</v>
      </c>
      <c r="X515" s="66">
        <f t="shared" si="397"/>
        <v>1950548</v>
      </c>
      <c r="Y515" s="208">
        <f t="shared" si="391"/>
        <v>99.999128457652006</v>
      </c>
    </row>
    <row r="516" spans="1:25">
      <c r="A516" s="23" t="s">
        <v>289</v>
      </c>
      <c r="B516" s="23" t="s">
        <v>172</v>
      </c>
      <c r="C516" s="23" t="s">
        <v>354</v>
      </c>
      <c r="D516" s="23" t="s">
        <v>355</v>
      </c>
      <c r="E516" s="22">
        <v>6112</v>
      </c>
      <c r="F516" s="23" t="s">
        <v>357</v>
      </c>
      <c r="G516" s="128" t="s">
        <v>3350</v>
      </c>
      <c r="H516" s="32" t="s">
        <v>16</v>
      </c>
      <c r="I516" s="44">
        <f t="shared" si="374"/>
        <v>408240</v>
      </c>
      <c r="J516" s="44">
        <v>408240</v>
      </c>
      <c r="K516" s="44">
        <f t="shared" si="375"/>
        <v>0</v>
      </c>
      <c r="L516" s="44">
        <v>0</v>
      </c>
      <c r="M516" s="44">
        <v>0</v>
      </c>
      <c r="N516" s="44">
        <v>0</v>
      </c>
      <c r="O516" s="44">
        <v>0</v>
      </c>
      <c r="P516" s="44">
        <v>0</v>
      </c>
      <c r="Q516" s="44">
        <v>408240</v>
      </c>
      <c r="R516" s="44">
        <v>408240</v>
      </c>
      <c r="S516" s="44">
        <v>313223</v>
      </c>
      <c r="T516" s="44">
        <f t="shared" si="394"/>
        <v>95000</v>
      </c>
      <c r="U516" s="44">
        <v>28000</v>
      </c>
      <c r="V516" s="44">
        <v>34000</v>
      </c>
      <c r="W516" s="44">
        <v>33000</v>
      </c>
      <c r="X516" s="44">
        <f t="shared" si="395"/>
        <v>408223</v>
      </c>
      <c r="Y516" s="209">
        <f t="shared" si="391"/>
        <v>99.995835782872817</v>
      </c>
    </row>
    <row r="517" spans="1:25">
      <c r="A517" s="23" t="s">
        <v>289</v>
      </c>
      <c r="B517" s="23" t="s">
        <v>172</v>
      </c>
      <c r="C517" s="23" t="s">
        <v>354</v>
      </c>
      <c r="D517" s="23" t="s">
        <v>355</v>
      </c>
      <c r="E517" s="22">
        <v>6112</v>
      </c>
      <c r="F517" s="23" t="s">
        <v>358</v>
      </c>
      <c r="G517" s="128" t="s">
        <v>3350</v>
      </c>
      <c r="H517" s="32" t="s">
        <v>19</v>
      </c>
      <c r="I517" s="44">
        <f t="shared" si="374"/>
        <v>1020120</v>
      </c>
      <c r="J517" s="44">
        <v>1020120</v>
      </c>
      <c r="K517" s="44">
        <f t="shared" si="375"/>
        <v>0</v>
      </c>
      <c r="L517" s="44">
        <v>0</v>
      </c>
      <c r="M517" s="44">
        <v>0</v>
      </c>
      <c r="N517" s="44">
        <v>0</v>
      </c>
      <c r="O517" s="44">
        <v>0</v>
      </c>
      <c r="P517" s="44">
        <v>0</v>
      </c>
      <c r="Q517" s="44">
        <v>1020120</v>
      </c>
      <c r="R517" s="44">
        <v>1020120</v>
      </c>
      <c r="S517" s="44">
        <v>877583</v>
      </c>
      <c r="T517" s="44">
        <f t="shared" si="394"/>
        <v>142537</v>
      </c>
      <c r="U517" s="44">
        <v>0</v>
      </c>
      <c r="V517" s="44">
        <v>70000</v>
      </c>
      <c r="W517" s="44">
        <v>72537</v>
      </c>
      <c r="X517" s="44">
        <f t="shared" si="395"/>
        <v>1020120</v>
      </c>
      <c r="Y517" s="209">
        <f t="shared" si="391"/>
        <v>100</v>
      </c>
    </row>
    <row r="518" spans="1:25">
      <c r="A518" s="23" t="s">
        <v>289</v>
      </c>
      <c r="B518" s="23" t="s">
        <v>172</v>
      </c>
      <c r="C518" s="23" t="s">
        <v>354</v>
      </c>
      <c r="D518" s="23" t="s">
        <v>355</v>
      </c>
      <c r="E518" s="22">
        <v>6112</v>
      </c>
      <c r="F518" s="23" t="s">
        <v>359</v>
      </c>
      <c r="G518" s="128" t="s">
        <v>3350</v>
      </c>
      <c r="H518" s="32" t="s">
        <v>17</v>
      </c>
      <c r="I518" s="44">
        <f t="shared" si="374"/>
        <v>257895</v>
      </c>
      <c r="J518" s="44">
        <v>257895</v>
      </c>
      <c r="K518" s="44">
        <f t="shared" si="375"/>
        <v>0</v>
      </c>
      <c r="L518" s="44">
        <v>0</v>
      </c>
      <c r="M518" s="44">
        <v>0</v>
      </c>
      <c r="N518" s="44">
        <v>0</v>
      </c>
      <c r="O518" s="44">
        <v>0</v>
      </c>
      <c r="P518" s="44">
        <v>0</v>
      </c>
      <c r="Q518" s="44">
        <v>257895</v>
      </c>
      <c r="R518" s="44">
        <v>257895</v>
      </c>
      <c r="S518" s="44">
        <v>257895</v>
      </c>
      <c r="T518" s="44">
        <f t="shared" si="394"/>
        <v>0</v>
      </c>
      <c r="U518" s="44"/>
      <c r="V518" s="44"/>
      <c r="W518" s="44"/>
      <c r="X518" s="44">
        <f t="shared" si="395"/>
        <v>257895</v>
      </c>
      <c r="Y518" s="209">
        <f t="shared" si="391"/>
        <v>100</v>
      </c>
    </row>
    <row r="519" spans="1:25">
      <c r="A519" s="23" t="s">
        <v>289</v>
      </c>
      <c r="B519" s="23" t="s">
        <v>172</v>
      </c>
      <c r="C519" s="23" t="s">
        <v>354</v>
      </c>
      <c r="D519" s="23" t="s">
        <v>355</v>
      </c>
      <c r="E519" s="22">
        <v>6112</v>
      </c>
      <c r="F519" s="23" t="s">
        <v>360</v>
      </c>
      <c r="G519" s="128" t="s">
        <v>3350</v>
      </c>
      <c r="H519" s="32" t="s">
        <v>15</v>
      </c>
      <c r="I519" s="44">
        <f t="shared" si="374"/>
        <v>66310</v>
      </c>
      <c r="J519" s="44">
        <v>66310</v>
      </c>
      <c r="K519" s="44">
        <f t="shared" si="375"/>
        <v>0</v>
      </c>
      <c r="L519" s="44">
        <v>0</v>
      </c>
      <c r="M519" s="44">
        <v>0</v>
      </c>
      <c r="N519" s="44">
        <v>0</v>
      </c>
      <c r="O519" s="44">
        <v>0</v>
      </c>
      <c r="P519" s="44">
        <v>0</v>
      </c>
      <c r="Q519" s="44">
        <v>66310</v>
      </c>
      <c r="R519" s="44">
        <v>66310</v>
      </c>
      <c r="S519" s="44">
        <v>42785</v>
      </c>
      <c r="T519" s="44">
        <f t="shared" si="394"/>
        <v>23525</v>
      </c>
      <c r="U519" s="44">
        <v>23525</v>
      </c>
      <c r="V519" s="44"/>
      <c r="W519" s="44"/>
      <c r="X519" s="44">
        <f t="shared" si="395"/>
        <v>66310</v>
      </c>
      <c r="Y519" s="209">
        <f t="shared" si="391"/>
        <v>100</v>
      </c>
    </row>
    <row r="520" spans="1:25">
      <c r="A520" s="23" t="s">
        <v>289</v>
      </c>
      <c r="B520" s="23" t="s">
        <v>172</v>
      </c>
      <c r="C520" s="23" t="s">
        <v>354</v>
      </c>
      <c r="D520" s="23" t="s">
        <v>355</v>
      </c>
      <c r="E520" s="22">
        <v>6112</v>
      </c>
      <c r="F520" s="23" t="s">
        <v>361</v>
      </c>
      <c r="G520" s="128" t="s">
        <v>3350</v>
      </c>
      <c r="H520" s="32" t="s">
        <v>18</v>
      </c>
      <c r="I520" s="44">
        <f t="shared" si="374"/>
        <v>198000</v>
      </c>
      <c r="J520" s="44">
        <v>198000</v>
      </c>
      <c r="K520" s="44">
        <f t="shared" si="375"/>
        <v>0</v>
      </c>
      <c r="L520" s="44">
        <v>0</v>
      </c>
      <c r="M520" s="44">
        <v>0</v>
      </c>
      <c r="N520" s="44">
        <v>0</v>
      </c>
      <c r="O520" s="44">
        <v>0</v>
      </c>
      <c r="P520" s="44">
        <v>0</v>
      </c>
      <c r="Q520" s="44">
        <v>198000</v>
      </c>
      <c r="R520" s="44">
        <v>198000</v>
      </c>
      <c r="S520" s="44">
        <v>155760</v>
      </c>
      <c r="T520" s="44">
        <f t="shared" si="394"/>
        <v>42240</v>
      </c>
      <c r="U520" s="44">
        <v>42240</v>
      </c>
      <c r="V520" s="44"/>
      <c r="W520" s="44"/>
      <c r="X520" s="44">
        <f t="shared" si="395"/>
        <v>198000</v>
      </c>
      <c r="Y520" s="209">
        <f t="shared" si="391"/>
        <v>100</v>
      </c>
    </row>
    <row r="521" spans="1:25">
      <c r="A521" s="23" t="s">
        <v>289</v>
      </c>
      <c r="B521" s="23" t="s">
        <v>172</v>
      </c>
      <c r="C521" s="23" t="s">
        <v>354</v>
      </c>
      <c r="D521" s="23" t="s">
        <v>355</v>
      </c>
      <c r="E521" s="21" t="s">
        <v>139</v>
      </c>
      <c r="F521" s="21" t="s">
        <v>0</v>
      </c>
      <c r="G521" s="150" t="s">
        <v>0</v>
      </c>
      <c r="H521" s="21" t="s">
        <v>21</v>
      </c>
      <c r="I521" s="66">
        <f t="shared" si="374"/>
        <v>1486220</v>
      </c>
      <c r="J521" s="66">
        <f t="shared" ref="J521:X521" si="398">SUM(J522)</f>
        <v>1486220</v>
      </c>
      <c r="K521" s="66">
        <f t="shared" si="375"/>
        <v>0</v>
      </c>
      <c r="L521" s="66">
        <f t="shared" si="398"/>
        <v>0</v>
      </c>
      <c r="M521" s="66">
        <f t="shared" si="398"/>
        <v>0</v>
      </c>
      <c r="N521" s="66">
        <f t="shared" si="398"/>
        <v>0</v>
      </c>
      <c r="O521" s="66">
        <f t="shared" si="398"/>
        <v>0</v>
      </c>
      <c r="P521" s="66">
        <f t="shared" si="398"/>
        <v>0</v>
      </c>
      <c r="Q521" s="66">
        <f t="shared" si="398"/>
        <v>1556642</v>
      </c>
      <c r="R521" s="66">
        <f t="shared" si="398"/>
        <v>1556642</v>
      </c>
      <c r="S521" s="66">
        <f t="shared" si="398"/>
        <v>1222680</v>
      </c>
      <c r="T521" s="66">
        <f t="shared" si="398"/>
        <v>333962</v>
      </c>
      <c r="U521" s="66">
        <f t="shared" si="398"/>
        <v>138000</v>
      </c>
      <c r="V521" s="66">
        <f t="shared" si="398"/>
        <v>138000</v>
      </c>
      <c r="W521" s="66">
        <f t="shared" si="398"/>
        <v>57962</v>
      </c>
      <c r="X521" s="66">
        <f t="shared" si="398"/>
        <v>1556642</v>
      </c>
      <c r="Y521" s="208">
        <f t="shared" si="391"/>
        <v>100</v>
      </c>
    </row>
    <row r="522" spans="1:25">
      <c r="A522" s="23" t="s">
        <v>289</v>
      </c>
      <c r="B522" s="23" t="s">
        <v>172</v>
      </c>
      <c r="C522" s="23" t="s">
        <v>354</v>
      </c>
      <c r="D522" s="23" t="s">
        <v>355</v>
      </c>
      <c r="E522" s="22">
        <v>6121</v>
      </c>
      <c r="F522" s="23"/>
      <c r="G522" s="128" t="s">
        <v>3350</v>
      </c>
      <c r="H522" s="32" t="s">
        <v>22</v>
      </c>
      <c r="I522" s="44">
        <f t="shared" si="374"/>
        <v>1486220</v>
      </c>
      <c r="J522" s="44">
        <v>1486220</v>
      </c>
      <c r="K522" s="44">
        <f t="shared" si="375"/>
        <v>0</v>
      </c>
      <c r="L522" s="44">
        <v>0</v>
      </c>
      <c r="M522" s="44">
        <v>0</v>
      </c>
      <c r="N522" s="44">
        <v>0</v>
      </c>
      <c r="O522" s="44">
        <v>0</v>
      </c>
      <c r="P522" s="44">
        <v>0</v>
      </c>
      <c r="Q522" s="44">
        <v>1556642</v>
      </c>
      <c r="R522" s="44">
        <v>1556642</v>
      </c>
      <c r="S522" s="44">
        <v>1222680</v>
      </c>
      <c r="T522" s="44">
        <f t="shared" si="394"/>
        <v>333962</v>
      </c>
      <c r="U522" s="44">
        <v>138000</v>
      </c>
      <c r="V522" s="44">
        <v>138000</v>
      </c>
      <c r="W522" s="44">
        <v>57962</v>
      </c>
      <c r="X522" s="44">
        <f t="shared" si="395"/>
        <v>1556642</v>
      </c>
      <c r="Y522" s="209">
        <f t="shared" si="391"/>
        <v>100</v>
      </c>
    </row>
    <row r="523" spans="1:25">
      <c r="A523" s="23" t="s">
        <v>289</v>
      </c>
      <c r="B523" s="23" t="s">
        <v>172</v>
      </c>
      <c r="C523" s="23" t="s">
        <v>354</v>
      </c>
      <c r="D523" s="23" t="s">
        <v>355</v>
      </c>
      <c r="E523" s="21" t="s">
        <v>141</v>
      </c>
      <c r="F523" s="21" t="s">
        <v>0</v>
      </c>
      <c r="G523" s="150" t="s">
        <v>0</v>
      </c>
      <c r="H523" s="21" t="s">
        <v>23</v>
      </c>
      <c r="I523" s="66">
        <f t="shared" si="374"/>
        <v>4258385</v>
      </c>
      <c r="J523" s="66">
        <f t="shared" ref="J523:P523" si="399">SUM(J524:J532)</f>
        <v>4254425</v>
      </c>
      <c r="K523" s="66">
        <f t="shared" si="375"/>
        <v>3960</v>
      </c>
      <c r="L523" s="66">
        <f t="shared" si="399"/>
        <v>3960</v>
      </c>
      <c r="M523" s="66">
        <f t="shared" si="399"/>
        <v>0</v>
      </c>
      <c r="N523" s="66">
        <f t="shared" si="399"/>
        <v>0</v>
      </c>
      <c r="O523" s="66">
        <f t="shared" si="399"/>
        <v>0</v>
      </c>
      <c r="P523" s="66">
        <f t="shared" si="399"/>
        <v>0</v>
      </c>
      <c r="Q523" s="66">
        <f>SUM(Q524:Q532)</f>
        <v>4187445</v>
      </c>
      <c r="R523" s="66">
        <f>SUM(R524:R532)</f>
        <v>4183485</v>
      </c>
      <c r="S523" s="66">
        <f>SUM(S524:S532)</f>
        <v>3651737</v>
      </c>
      <c r="T523" s="66">
        <f t="shared" ref="T523:X523" si="400">SUM(T524:T532)</f>
        <v>531748</v>
      </c>
      <c r="U523" s="66">
        <f t="shared" si="400"/>
        <v>164814</v>
      </c>
      <c r="V523" s="66">
        <f t="shared" si="400"/>
        <v>190475</v>
      </c>
      <c r="W523" s="66">
        <f t="shared" si="400"/>
        <v>176459</v>
      </c>
      <c r="X523" s="66">
        <f t="shared" si="400"/>
        <v>4183485</v>
      </c>
      <c r="Y523" s="208">
        <f t="shared" si="391"/>
        <v>100</v>
      </c>
    </row>
    <row r="524" spans="1:25">
      <c r="A524" s="23" t="s">
        <v>289</v>
      </c>
      <c r="B524" s="23" t="s">
        <v>172</v>
      </c>
      <c r="C524" s="23" t="s">
        <v>354</v>
      </c>
      <c r="D524" s="23" t="s">
        <v>355</v>
      </c>
      <c r="E524" s="22">
        <v>6131</v>
      </c>
      <c r="F524" s="23"/>
      <c r="G524" s="128" t="s">
        <v>3350</v>
      </c>
      <c r="H524" s="32" t="s">
        <v>24</v>
      </c>
      <c r="I524" s="44">
        <f t="shared" si="374"/>
        <v>1800</v>
      </c>
      <c r="J524" s="44">
        <v>400</v>
      </c>
      <c r="K524" s="44">
        <f t="shared" si="375"/>
        <v>1400</v>
      </c>
      <c r="L524" s="44">
        <v>1400</v>
      </c>
      <c r="M524" s="44">
        <v>0</v>
      </c>
      <c r="N524" s="44">
        <v>0</v>
      </c>
      <c r="O524" s="44">
        <v>0</v>
      </c>
      <c r="P524" s="44">
        <v>0</v>
      </c>
      <c r="Q524" s="44">
        <v>1800</v>
      </c>
      <c r="R524" s="44">
        <v>400</v>
      </c>
      <c r="S524" s="44">
        <v>400</v>
      </c>
      <c r="T524" s="44">
        <f t="shared" si="394"/>
        <v>0</v>
      </c>
      <c r="U524" s="44"/>
      <c r="V524" s="44"/>
      <c r="W524" s="44"/>
      <c r="X524" s="44">
        <f t="shared" si="395"/>
        <v>400</v>
      </c>
      <c r="Y524" s="209">
        <f t="shared" si="391"/>
        <v>100</v>
      </c>
    </row>
    <row r="525" spans="1:25">
      <c r="A525" s="23" t="s">
        <v>289</v>
      </c>
      <c r="B525" s="23" t="s">
        <v>172</v>
      </c>
      <c r="C525" s="23" t="s">
        <v>354</v>
      </c>
      <c r="D525" s="23" t="s">
        <v>355</v>
      </c>
      <c r="E525" s="22">
        <v>6132</v>
      </c>
      <c r="F525" s="23"/>
      <c r="G525" s="128" t="s">
        <v>3350</v>
      </c>
      <c r="H525" s="32" t="s">
        <v>25</v>
      </c>
      <c r="I525" s="44">
        <f t="shared" si="374"/>
        <v>375400</v>
      </c>
      <c r="J525" s="44">
        <v>375400</v>
      </c>
      <c r="K525" s="44">
        <f t="shared" si="375"/>
        <v>0</v>
      </c>
      <c r="L525" s="44">
        <v>0</v>
      </c>
      <c r="M525" s="44">
        <v>0</v>
      </c>
      <c r="N525" s="44">
        <v>0</v>
      </c>
      <c r="O525" s="44">
        <v>0</v>
      </c>
      <c r="P525" s="44">
        <v>0</v>
      </c>
      <c r="Q525" s="44">
        <v>375400</v>
      </c>
      <c r="R525" s="44">
        <v>375400</v>
      </c>
      <c r="S525" s="44">
        <v>280000</v>
      </c>
      <c r="T525" s="44">
        <f t="shared" si="394"/>
        <v>95400</v>
      </c>
      <c r="U525" s="44">
        <v>30000</v>
      </c>
      <c r="V525" s="44">
        <v>45000</v>
      </c>
      <c r="W525" s="44">
        <v>20400</v>
      </c>
      <c r="X525" s="44">
        <f t="shared" si="395"/>
        <v>375400</v>
      </c>
      <c r="Y525" s="209">
        <f t="shared" si="391"/>
        <v>100</v>
      </c>
    </row>
    <row r="526" spans="1:25">
      <c r="A526" s="23" t="s">
        <v>289</v>
      </c>
      <c r="B526" s="23" t="s">
        <v>172</v>
      </c>
      <c r="C526" s="23" t="s">
        <v>354</v>
      </c>
      <c r="D526" s="23" t="s">
        <v>355</v>
      </c>
      <c r="E526" s="22">
        <v>6133</v>
      </c>
      <c r="F526" s="23"/>
      <c r="G526" s="128" t="s">
        <v>3350</v>
      </c>
      <c r="H526" s="32" t="s">
        <v>26</v>
      </c>
      <c r="I526" s="44">
        <f t="shared" si="374"/>
        <v>1776000</v>
      </c>
      <c r="J526" s="44">
        <v>1776000</v>
      </c>
      <c r="K526" s="44">
        <f t="shared" si="375"/>
        <v>0</v>
      </c>
      <c r="L526" s="44">
        <v>0</v>
      </c>
      <c r="M526" s="44">
        <v>0</v>
      </c>
      <c r="N526" s="44">
        <v>0</v>
      </c>
      <c r="O526" s="44">
        <v>0</v>
      </c>
      <c r="P526" s="44">
        <v>0</v>
      </c>
      <c r="Q526" s="44">
        <v>1776000</v>
      </c>
      <c r="R526" s="44">
        <v>1776000</v>
      </c>
      <c r="S526" s="44">
        <v>1652000</v>
      </c>
      <c r="T526" s="44">
        <f t="shared" si="394"/>
        <v>124000</v>
      </c>
      <c r="U526" s="44">
        <v>28000</v>
      </c>
      <c r="V526" s="44">
        <v>96000</v>
      </c>
      <c r="W526" s="44">
        <v>0</v>
      </c>
      <c r="X526" s="44">
        <f t="shared" si="395"/>
        <v>1776000</v>
      </c>
      <c r="Y526" s="209">
        <f t="shared" si="391"/>
        <v>100</v>
      </c>
    </row>
    <row r="527" spans="1:25">
      <c r="A527" s="23" t="s">
        <v>289</v>
      </c>
      <c r="B527" s="23" t="s">
        <v>172</v>
      </c>
      <c r="C527" s="23" t="s">
        <v>354</v>
      </c>
      <c r="D527" s="23" t="s">
        <v>355</v>
      </c>
      <c r="E527" s="22">
        <v>6134</v>
      </c>
      <c r="F527" s="23"/>
      <c r="G527" s="128" t="s">
        <v>3350</v>
      </c>
      <c r="H527" s="32" t="s">
        <v>27</v>
      </c>
      <c r="I527" s="44">
        <f t="shared" si="374"/>
        <v>495700</v>
      </c>
      <c r="J527" s="44">
        <v>495700</v>
      </c>
      <c r="K527" s="44">
        <f t="shared" si="375"/>
        <v>0</v>
      </c>
      <c r="L527" s="44">
        <v>0</v>
      </c>
      <c r="M527" s="44">
        <v>0</v>
      </c>
      <c r="N527" s="44">
        <v>0</v>
      </c>
      <c r="O527" s="44">
        <v>0</v>
      </c>
      <c r="P527" s="44">
        <v>0</v>
      </c>
      <c r="Q527" s="44">
        <v>495700</v>
      </c>
      <c r="R527" s="44">
        <v>495700</v>
      </c>
      <c r="S527" s="44">
        <v>427450</v>
      </c>
      <c r="T527" s="44">
        <f t="shared" si="394"/>
        <v>68250</v>
      </c>
      <c r="U527" s="44">
        <v>40000</v>
      </c>
      <c r="V527" s="44">
        <v>28250</v>
      </c>
      <c r="W527" s="44"/>
      <c r="X527" s="44">
        <f t="shared" si="395"/>
        <v>495700</v>
      </c>
      <c r="Y527" s="209">
        <f t="shared" si="391"/>
        <v>100</v>
      </c>
    </row>
    <row r="528" spans="1:25">
      <c r="A528" s="23" t="s">
        <v>289</v>
      </c>
      <c r="B528" s="23" t="s">
        <v>172</v>
      </c>
      <c r="C528" s="23" t="s">
        <v>354</v>
      </c>
      <c r="D528" s="23" t="s">
        <v>355</v>
      </c>
      <c r="E528" s="22">
        <v>6135</v>
      </c>
      <c r="F528" s="23"/>
      <c r="G528" s="128" t="s">
        <v>3350</v>
      </c>
      <c r="H528" s="32" t="s">
        <v>28</v>
      </c>
      <c r="I528" s="44">
        <f t="shared" si="374"/>
        <v>12000</v>
      </c>
      <c r="J528" s="44">
        <v>12000</v>
      </c>
      <c r="K528" s="44">
        <f t="shared" si="375"/>
        <v>0</v>
      </c>
      <c r="L528" s="44">
        <v>0</v>
      </c>
      <c r="M528" s="44">
        <v>0</v>
      </c>
      <c r="N528" s="44">
        <v>0</v>
      </c>
      <c r="O528" s="44">
        <v>0</v>
      </c>
      <c r="P528" s="44">
        <v>0</v>
      </c>
      <c r="Q528" s="44">
        <v>12000</v>
      </c>
      <c r="R528" s="44">
        <v>12000</v>
      </c>
      <c r="S528" s="44">
        <v>12000</v>
      </c>
      <c r="T528" s="44">
        <f t="shared" si="394"/>
        <v>0</v>
      </c>
      <c r="U528" s="44"/>
      <c r="V528" s="44"/>
      <c r="W528" s="44"/>
      <c r="X528" s="44">
        <f t="shared" si="395"/>
        <v>12000</v>
      </c>
      <c r="Y528" s="209">
        <f t="shared" si="391"/>
        <v>100</v>
      </c>
    </row>
    <row r="529" spans="1:25">
      <c r="A529" s="23" t="s">
        <v>289</v>
      </c>
      <c r="B529" s="23" t="s">
        <v>172</v>
      </c>
      <c r="C529" s="23" t="s">
        <v>354</v>
      </c>
      <c r="D529" s="23" t="s">
        <v>355</v>
      </c>
      <c r="E529" s="22">
        <v>6136</v>
      </c>
      <c r="F529" s="23"/>
      <c r="G529" s="128" t="s">
        <v>3350</v>
      </c>
      <c r="H529" s="32" t="s">
        <v>29</v>
      </c>
      <c r="I529" s="44">
        <f t="shared" si="374"/>
        <v>60800</v>
      </c>
      <c r="J529" s="44">
        <v>60800</v>
      </c>
      <c r="K529" s="44">
        <f t="shared" si="375"/>
        <v>0</v>
      </c>
      <c r="L529" s="44">
        <v>0</v>
      </c>
      <c r="M529" s="44">
        <v>0</v>
      </c>
      <c r="N529" s="44">
        <v>0</v>
      </c>
      <c r="O529" s="44">
        <v>0</v>
      </c>
      <c r="P529" s="44">
        <v>0</v>
      </c>
      <c r="Q529" s="44">
        <v>60800</v>
      </c>
      <c r="R529" s="44">
        <v>60800</v>
      </c>
      <c r="S529" s="44">
        <v>52150</v>
      </c>
      <c r="T529" s="44">
        <f t="shared" si="394"/>
        <v>8650</v>
      </c>
      <c r="U529" s="44">
        <v>0</v>
      </c>
      <c r="V529" s="44">
        <v>6350</v>
      </c>
      <c r="W529" s="44">
        <v>2300</v>
      </c>
      <c r="X529" s="44">
        <f t="shared" si="395"/>
        <v>60800</v>
      </c>
      <c r="Y529" s="209">
        <f t="shared" si="391"/>
        <v>100</v>
      </c>
    </row>
    <row r="530" spans="1:25">
      <c r="A530" s="23" t="s">
        <v>289</v>
      </c>
      <c r="B530" s="23" t="s">
        <v>172</v>
      </c>
      <c r="C530" s="23" t="s">
        <v>354</v>
      </c>
      <c r="D530" s="23" t="s">
        <v>355</v>
      </c>
      <c r="E530" s="22">
        <v>6137</v>
      </c>
      <c r="F530" s="23"/>
      <c r="G530" s="128" t="s">
        <v>3350</v>
      </c>
      <c r="H530" s="32" t="s">
        <v>30</v>
      </c>
      <c r="I530" s="44">
        <f t="shared" si="374"/>
        <v>82610</v>
      </c>
      <c r="J530" s="44">
        <v>80050</v>
      </c>
      <c r="K530" s="44">
        <f t="shared" si="375"/>
        <v>2560</v>
      </c>
      <c r="L530" s="44">
        <v>2560</v>
      </c>
      <c r="M530" s="44">
        <v>0</v>
      </c>
      <c r="N530" s="44">
        <v>0</v>
      </c>
      <c r="O530" s="44">
        <v>0</v>
      </c>
      <c r="P530" s="44">
        <v>0</v>
      </c>
      <c r="Q530" s="44">
        <v>82610</v>
      </c>
      <c r="R530" s="44">
        <v>80050</v>
      </c>
      <c r="S530" s="44">
        <v>71500</v>
      </c>
      <c r="T530" s="44">
        <f t="shared" si="394"/>
        <v>8550</v>
      </c>
      <c r="U530" s="44">
        <v>0</v>
      </c>
      <c r="V530" s="44">
        <v>4275</v>
      </c>
      <c r="W530" s="44">
        <v>4275</v>
      </c>
      <c r="X530" s="44">
        <f t="shared" si="395"/>
        <v>80050</v>
      </c>
      <c r="Y530" s="209">
        <f t="shared" si="391"/>
        <v>100</v>
      </c>
    </row>
    <row r="531" spans="1:25">
      <c r="A531" s="23" t="s">
        <v>289</v>
      </c>
      <c r="B531" s="23" t="s">
        <v>172</v>
      </c>
      <c r="C531" s="23" t="s">
        <v>354</v>
      </c>
      <c r="D531" s="23" t="s">
        <v>355</v>
      </c>
      <c r="E531" s="22">
        <v>6138</v>
      </c>
      <c r="F531" s="23"/>
      <c r="G531" s="128" t="s">
        <v>3350</v>
      </c>
      <c r="H531" s="32" t="s">
        <v>31</v>
      </c>
      <c r="I531" s="44">
        <f t="shared" si="374"/>
        <v>34600</v>
      </c>
      <c r="J531" s="44">
        <v>34600</v>
      </c>
      <c r="K531" s="44">
        <f t="shared" si="375"/>
        <v>0</v>
      </c>
      <c r="L531" s="44">
        <v>0</v>
      </c>
      <c r="M531" s="44">
        <v>0</v>
      </c>
      <c r="N531" s="44">
        <v>0</v>
      </c>
      <c r="O531" s="44">
        <v>0</v>
      </c>
      <c r="P531" s="44">
        <v>0</v>
      </c>
      <c r="Q531" s="44">
        <v>34600</v>
      </c>
      <c r="R531" s="44">
        <v>34600</v>
      </c>
      <c r="S531" s="44">
        <v>24000</v>
      </c>
      <c r="T531" s="44">
        <f t="shared" si="394"/>
        <v>10600</v>
      </c>
      <c r="U531" s="44">
        <v>0</v>
      </c>
      <c r="V531" s="44">
        <v>2600</v>
      </c>
      <c r="W531" s="44">
        <v>8000</v>
      </c>
      <c r="X531" s="44">
        <f t="shared" si="395"/>
        <v>34600</v>
      </c>
      <c r="Y531" s="209">
        <f t="shared" si="391"/>
        <v>100</v>
      </c>
    </row>
    <row r="532" spans="1:25">
      <c r="A532" s="20" t="s">
        <v>289</v>
      </c>
      <c r="B532" s="20" t="s">
        <v>172</v>
      </c>
      <c r="C532" s="20" t="s">
        <v>354</v>
      </c>
      <c r="D532" s="20" t="s">
        <v>355</v>
      </c>
      <c r="E532" s="20" t="s">
        <v>144</v>
      </c>
      <c r="F532" s="23" t="s">
        <v>0</v>
      </c>
      <c r="G532" s="154" t="s">
        <v>0</v>
      </c>
      <c r="H532" s="21" t="s">
        <v>32</v>
      </c>
      <c r="I532" s="66">
        <f t="shared" si="374"/>
        <v>1419475</v>
      </c>
      <c r="J532" s="66">
        <f t="shared" ref="J532:P532" si="401">SUM(J533:J537)</f>
        <v>1419475</v>
      </c>
      <c r="K532" s="66">
        <f t="shared" si="375"/>
        <v>0</v>
      </c>
      <c r="L532" s="66">
        <f t="shared" si="401"/>
        <v>0</v>
      </c>
      <c r="M532" s="66">
        <f t="shared" si="401"/>
        <v>0</v>
      </c>
      <c r="N532" s="66">
        <f t="shared" si="401"/>
        <v>0</v>
      </c>
      <c r="O532" s="66">
        <f t="shared" si="401"/>
        <v>0</v>
      </c>
      <c r="P532" s="66">
        <f t="shared" si="401"/>
        <v>0</v>
      </c>
      <c r="Q532" s="66">
        <f>SUM(Q533:Q537)</f>
        <v>1348535</v>
      </c>
      <c r="R532" s="66">
        <f>SUM(R533:R537)</f>
        <v>1348535</v>
      </c>
      <c r="S532" s="66">
        <f>SUM(S533:S537)</f>
        <v>1132237</v>
      </c>
      <c r="T532" s="66">
        <f t="shared" ref="T532:X532" si="402">SUM(T533:T537)</f>
        <v>216298</v>
      </c>
      <c r="U532" s="66">
        <f t="shared" si="402"/>
        <v>66814</v>
      </c>
      <c r="V532" s="66">
        <f t="shared" si="402"/>
        <v>8000</v>
      </c>
      <c r="W532" s="66">
        <f t="shared" si="402"/>
        <v>141484</v>
      </c>
      <c r="X532" s="66">
        <f t="shared" si="402"/>
        <v>1348535</v>
      </c>
      <c r="Y532" s="208">
        <f t="shared" si="391"/>
        <v>100</v>
      </c>
    </row>
    <row r="533" spans="1:25">
      <c r="A533" s="23" t="s">
        <v>289</v>
      </c>
      <c r="B533" s="23" t="s">
        <v>172</v>
      </c>
      <c r="C533" s="23" t="s">
        <v>354</v>
      </c>
      <c r="D533" s="23" t="s">
        <v>355</v>
      </c>
      <c r="E533" s="22">
        <v>6139</v>
      </c>
      <c r="F533" s="23" t="s">
        <v>362</v>
      </c>
      <c r="G533" s="128" t="s">
        <v>3350</v>
      </c>
      <c r="H533" s="32" t="s">
        <v>343</v>
      </c>
      <c r="I533" s="44">
        <f t="shared" si="374"/>
        <v>1036365</v>
      </c>
      <c r="J533" s="44">
        <v>1036365</v>
      </c>
      <c r="K533" s="44">
        <f t="shared" si="375"/>
        <v>0</v>
      </c>
      <c r="L533" s="44">
        <v>0</v>
      </c>
      <c r="M533" s="44">
        <v>0</v>
      </c>
      <c r="N533" s="44">
        <v>0</v>
      </c>
      <c r="O533" s="44">
        <v>0</v>
      </c>
      <c r="P533" s="44">
        <v>0</v>
      </c>
      <c r="Q533" s="44">
        <v>922284</v>
      </c>
      <c r="R533" s="44">
        <v>922284</v>
      </c>
      <c r="S533" s="44">
        <v>868800</v>
      </c>
      <c r="T533" s="44">
        <f t="shared" si="394"/>
        <v>53484</v>
      </c>
      <c r="U533" s="44">
        <v>53484</v>
      </c>
      <c r="V533" s="44">
        <v>0</v>
      </c>
      <c r="W533" s="44">
        <v>0</v>
      </c>
      <c r="X533" s="44">
        <f t="shared" si="395"/>
        <v>922284</v>
      </c>
      <c r="Y533" s="209">
        <f t="shared" si="391"/>
        <v>100</v>
      </c>
    </row>
    <row r="534" spans="1:25">
      <c r="A534" s="23" t="s">
        <v>289</v>
      </c>
      <c r="B534" s="23" t="s">
        <v>172</v>
      </c>
      <c r="C534" s="23" t="s">
        <v>354</v>
      </c>
      <c r="D534" s="23" t="s">
        <v>355</v>
      </c>
      <c r="E534" s="22">
        <v>6139</v>
      </c>
      <c r="F534" s="23" t="s">
        <v>363</v>
      </c>
      <c r="G534" s="128" t="s">
        <v>3350</v>
      </c>
      <c r="H534" s="32" t="s">
        <v>345</v>
      </c>
      <c r="I534" s="44">
        <f t="shared" si="374"/>
        <v>80930</v>
      </c>
      <c r="J534" s="44">
        <v>80930</v>
      </c>
      <c r="K534" s="44">
        <f t="shared" si="375"/>
        <v>0</v>
      </c>
      <c r="L534" s="44">
        <v>0</v>
      </c>
      <c r="M534" s="44">
        <v>0</v>
      </c>
      <c r="N534" s="44">
        <v>0</v>
      </c>
      <c r="O534" s="44">
        <v>0</v>
      </c>
      <c r="P534" s="44">
        <v>0</v>
      </c>
      <c r="Q534" s="44">
        <v>80930</v>
      </c>
      <c r="R534" s="44">
        <v>80930</v>
      </c>
      <c r="S534" s="44">
        <v>74800</v>
      </c>
      <c r="T534" s="44">
        <f t="shared" si="394"/>
        <v>6130</v>
      </c>
      <c r="U534" s="44">
        <v>6130</v>
      </c>
      <c r="V534" s="44"/>
      <c r="W534" s="44"/>
      <c r="X534" s="44">
        <f t="shared" si="395"/>
        <v>80930</v>
      </c>
      <c r="Y534" s="209">
        <f t="shared" si="391"/>
        <v>100</v>
      </c>
    </row>
    <row r="535" spans="1:25">
      <c r="A535" s="23" t="s">
        <v>289</v>
      </c>
      <c r="B535" s="23" t="s">
        <v>172</v>
      </c>
      <c r="C535" s="23" t="s">
        <v>354</v>
      </c>
      <c r="D535" s="23" t="s">
        <v>355</v>
      </c>
      <c r="E535" s="22">
        <v>6139</v>
      </c>
      <c r="F535" s="23" t="s">
        <v>364</v>
      </c>
      <c r="G535" s="128" t="s">
        <v>3350</v>
      </c>
      <c r="H535" s="32" t="s">
        <v>347</v>
      </c>
      <c r="I535" s="44">
        <f t="shared" si="374"/>
        <v>211540</v>
      </c>
      <c r="J535" s="44">
        <v>211540</v>
      </c>
      <c r="K535" s="44">
        <f t="shared" si="375"/>
        <v>0</v>
      </c>
      <c r="L535" s="44">
        <v>0</v>
      </c>
      <c r="M535" s="44">
        <v>0</v>
      </c>
      <c r="N535" s="44">
        <v>0</v>
      </c>
      <c r="O535" s="44">
        <v>0</v>
      </c>
      <c r="P535" s="44">
        <v>0</v>
      </c>
      <c r="Q535" s="44">
        <v>252540</v>
      </c>
      <c r="R535" s="44">
        <v>252540</v>
      </c>
      <c r="S535" s="44">
        <v>123500</v>
      </c>
      <c r="T535" s="44">
        <f t="shared" si="394"/>
        <v>129040</v>
      </c>
      <c r="U535" s="44">
        <v>0</v>
      </c>
      <c r="V535" s="44">
        <v>0</v>
      </c>
      <c r="W535" s="44">
        <v>129040</v>
      </c>
      <c r="X535" s="44">
        <f t="shared" si="395"/>
        <v>252540</v>
      </c>
      <c r="Y535" s="209">
        <f t="shared" si="391"/>
        <v>100</v>
      </c>
    </row>
    <row r="536" spans="1:25">
      <c r="A536" s="23" t="s">
        <v>289</v>
      </c>
      <c r="B536" s="23" t="s">
        <v>172</v>
      </c>
      <c r="C536" s="23" t="s">
        <v>354</v>
      </c>
      <c r="D536" s="23" t="s">
        <v>355</v>
      </c>
      <c r="E536" s="22">
        <v>6139</v>
      </c>
      <c r="F536" s="23" t="s">
        <v>365</v>
      </c>
      <c r="G536" s="128" t="s">
        <v>3350</v>
      </c>
      <c r="H536" s="32" t="s">
        <v>152</v>
      </c>
      <c r="I536" s="44">
        <f t="shared" si="374"/>
        <v>55430</v>
      </c>
      <c r="J536" s="44">
        <v>55430</v>
      </c>
      <c r="K536" s="44">
        <f t="shared" si="375"/>
        <v>0</v>
      </c>
      <c r="L536" s="44">
        <v>0</v>
      </c>
      <c r="M536" s="44">
        <v>0</v>
      </c>
      <c r="N536" s="44">
        <v>0</v>
      </c>
      <c r="O536" s="44">
        <v>0</v>
      </c>
      <c r="P536" s="44">
        <v>0</v>
      </c>
      <c r="Q536" s="44">
        <v>57571</v>
      </c>
      <c r="R536" s="44">
        <v>57571</v>
      </c>
      <c r="S536" s="44">
        <v>37137</v>
      </c>
      <c r="T536" s="44">
        <f t="shared" si="394"/>
        <v>20434</v>
      </c>
      <c r="U536" s="44">
        <v>5100</v>
      </c>
      <c r="V536" s="44">
        <v>5100</v>
      </c>
      <c r="W536" s="44">
        <v>10234</v>
      </c>
      <c r="X536" s="44">
        <f t="shared" si="395"/>
        <v>57571</v>
      </c>
      <c r="Y536" s="209">
        <f t="shared" si="391"/>
        <v>100</v>
      </c>
    </row>
    <row r="537" spans="1:25">
      <c r="A537" s="23" t="s">
        <v>289</v>
      </c>
      <c r="B537" s="23" t="s">
        <v>172</v>
      </c>
      <c r="C537" s="23" t="s">
        <v>354</v>
      </c>
      <c r="D537" s="23" t="s">
        <v>355</v>
      </c>
      <c r="E537" s="22">
        <v>6139</v>
      </c>
      <c r="F537" s="23" t="s">
        <v>366</v>
      </c>
      <c r="G537" s="128" t="s">
        <v>3350</v>
      </c>
      <c r="H537" s="32" t="s">
        <v>158</v>
      </c>
      <c r="I537" s="44">
        <f t="shared" si="374"/>
        <v>35210</v>
      </c>
      <c r="J537" s="44">
        <v>35210</v>
      </c>
      <c r="K537" s="44">
        <f t="shared" si="375"/>
        <v>0</v>
      </c>
      <c r="L537" s="44">
        <v>0</v>
      </c>
      <c r="M537" s="44">
        <v>0</v>
      </c>
      <c r="N537" s="44">
        <v>0</v>
      </c>
      <c r="O537" s="44">
        <v>0</v>
      </c>
      <c r="P537" s="44">
        <v>0</v>
      </c>
      <c r="Q537" s="44">
        <v>35210</v>
      </c>
      <c r="R537" s="44">
        <v>35210</v>
      </c>
      <c r="S537" s="44">
        <v>28000</v>
      </c>
      <c r="T537" s="44">
        <f t="shared" si="394"/>
        <v>7210</v>
      </c>
      <c r="U537" s="44">
        <v>2100</v>
      </c>
      <c r="V537" s="44">
        <v>2900</v>
      </c>
      <c r="W537" s="44">
        <v>2210</v>
      </c>
      <c r="X537" s="44">
        <f t="shared" si="395"/>
        <v>35210</v>
      </c>
      <c r="Y537" s="209">
        <f t="shared" si="391"/>
        <v>100</v>
      </c>
    </row>
    <row r="538" spans="1:25" ht="20.399999999999999">
      <c r="A538" s="20" t="s">
        <v>0</v>
      </c>
      <c r="B538" s="20" t="s">
        <v>0</v>
      </c>
      <c r="C538" s="20" t="s">
        <v>0</v>
      </c>
      <c r="D538" s="21" t="s">
        <v>0</v>
      </c>
      <c r="E538" s="21" t="s">
        <v>0</v>
      </c>
      <c r="F538" s="21" t="s">
        <v>0</v>
      </c>
      <c r="G538" s="150" t="s">
        <v>0</v>
      </c>
      <c r="H538" s="30" t="s">
        <v>42</v>
      </c>
      <c r="I538" s="31">
        <f t="shared" si="374"/>
        <v>100</v>
      </c>
      <c r="J538" s="31">
        <f t="shared" ref="J538:X539" si="403">SUM(J539)</f>
        <v>100</v>
      </c>
      <c r="K538" s="31">
        <f t="shared" si="375"/>
        <v>0</v>
      </c>
      <c r="L538" s="31">
        <f t="shared" si="403"/>
        <v>0</v>
      </c>
      <c r="M538" s="31">
        <f t="shared" si="403"/>
        <v>0</v>
      </c>
      <c r="N538" s="31">
        <f t="shared" si="403"/>
        <v>0</v>
      </c>
      <c r="O538" s="31">
        <f t="shared" si="403"/>
        <v>0</v>
      </c>
      <c r="P538" s="31">
        <f t="shared" si="403"/>
        <v>0</v>
      </c>
      <c r="Q538" s="31">
        <f t="shared" si="403"/>
        <v>186767</v>
      </c>
      <c r="R538" s="31">
        <f t="shared" si="403"/>
        <v>134126</v>
      </c>
      <c r="S538" s="31">
        <f t="shared" si="403"/>
        <v>134026</v>
      </c>
      <c r="T538" s="31">
        <f t="shared" si="403"/>
        <v>100</v>
      </c>
      <c r="U538" s="31">
        <f t="shared" si="403"/>
        <v>100</v>
      </c>
      <c r="V538" s="31">
        <f t="shared" si="403"/>
        <v>0</v>
      </c>
      <c r="W538" s="31">
        <f t="shared" si="403"/>
        <v>0</v>
      </c>
      <c r="X538" s="31">
        <f t="shared" si="403"/>
        <v>134126</v>
      </c>
      <c r="Y538" s="220">
        <f t="shared" si="391"/>
        <v>100</v>
      </c>
    </row>
    <row r="539" spans="1:25">
      <c r="A539" s="23" t="s">
        <v>289</v>
      </c>
      <c r="B539" s="23" t="s">
        <v>172</v>
      </c>
      <c r="C539" s="23" t="s">
        <v>354</v>
      </c>
      <c r="D539" s="23" t="s">
        <v>355</v>
      </c>
      <c r="E539" s="21" t="s">
        <v>159</v>
      </c>
      <c r="F539" s="21" t="s">
        <v>0</v>
      </c>
      <c r="G539" s="150" t="s">
        <v>0</v>
      </c>
      <c r="H539" s="21" t="s">
        <v>34</v>
      </c>
      <c r="I539" s="66">
        <f t="shared" si="374"/>
        <v>100</v>
      </c>
      <c r="J539" s="66">
        <f t="shared" si="403"/>
        <v>100</v>
      </c>
      <c r="K539" s="66">
        <f t="shared" si="375"/>
        <v>0</v>
      </c>
      <c r="L539" s="66">
        <f t="shared" si="403"/>
        <v>0</v>
      </c>
      <c r="M539" s="66">
        <f t="shared" si="403"/>
        <v>0</v>
      </c>
      <c r="N539" s="66">
        <f t="shared" si="403"/>
        <v>0</v>
      </c>
      <c r="O539" s="66">
        <f t="shared" si="403"/>
        <v>0</v>
      </c>
      <c r="P539" s="66">
        <f t="shared" si="403"/>
        <v>0</v>
      </c>
      <c r="Q539" s="66">
        <f t="shared" si="403"/>
        <v>186767</v>
      </c>
      <c r="R539" s="66">
        <f t="shared" si="403"/>
        <v>134126</v>
      </c>
      <c r="S539" s="66">
        <f t="shared" si="403"/>
        <v>134026</v>
      </c>
      <c r="T539" s="66">
        <f t="shared" si="403"/>
        <v>100</v>
      </c>
      <c r="U539" s="66">
        <f t="shared" si="403"/>
        <v>100</v>
      </c>
      <c r="V539" s="66">
        <f t="shared" si="403"/>
        <v>0</v>
      </c>
      <c r="W539" s="66">
        <f t="shared" si="403"/>
        <v>0</v>
      </c>
      <c r="X539" s="66">
        <f t="shared" si="403"/>
        <v>134126</v>
      </c>
      <c r="Y539" s="208">
        <f t="shared" si="391"/>
        <v>100</v>
      </c>
    </row>
    <row r="540" spans="1:25">
      <c r="A540" s="23" t="s">
        <v>289</v>
      </c>
      <c r="B540" s="23" t="s">
        <v>172</v>
      </c>
      <c r="C540" s="23" t="s">
        <v>354</v>
      </c>
      <c r="D540" s="23" t="s">
        <v>355</v>
      </c>
      <c r="E540" s="22">
        <v>6148</v>
      </c>
      <c r="F540" s="23"/>
      <c r="G540" s="128" t="s">
        <v>3350</v>
      </c>
      <c r="H540" s="32" t="s">
        <v>41</v>
      </c>
      <c r="I540" s="44">
        <f t="shared" si="374"/>
        <v>100</v>
      </c>
      <c r="J540" s="44">
        <v>100</v>
      </c>
      <c r="K540" s="44">
        <f t="shared" si="375"/>
        <v>0</v>
      </c>
      <c r="L540" s="44">
        <v>0</v>
      </c>
      <c r="M540" s="44">
        <v>0</v>
      </c>
      <c r="N540" s="44">
        <v>0</v>
      </c>
      <c r="O540" s="44">
        <v>0</v>
      </c>
      <c r="P540" s="44">
        <v>0</v>
      </c>
      <c r="Q540" s="44">
        <v>186767</v>
      </c>
      <c r="R540" s="44">
        <v>134126</v>
      </c>
      <c r="S540" s="44">
        <v>134026</v>
      </c>
      <c r="T540" s="44">
        <f t="shared" si="394"/>
        <v>100</v>
      </c>
      <c r="U540" s="44">
        <v>100</v>
      </c>
      <c r="V540" s="44"/>
      <c r="W540" s="44"/>
      <c r="X540" s="44">
        <f t="shared" si="395"/>
        <v>134126</v>
      </c>
      <c r="Y540" s="209">
        <f t="shared" si="391"/>
        <v>100</v>
      </c>
    </row>
    <row r="541" spans="1:25" ht="20.399999999999999">
      <c r="A541" s="20" t="s">
        <v>0</v>
      </c>
      <c r="B541" s="20" t="s">
        <v>0</v>
      </c>
      <c r="C541" s="20" t="s">
        <v>0</v>
      </c>
      <c r="D541" s="21" t="s">
        <v>0</v>
      </c>
      <c r="E541" s="21" t="s">
        <v>0</v>
      </c>
      <c r="F541" s="21" t="s">
        <v>0</v>
      </c>
      <c r="G541" s="150" t="s">
        <v>0</v>
      </c>
      <c r="H541" s="30" t="s">
        <v>60</v>
      </c>
      <c r="I541" s="31">
        <f t="shared" si="374"/>
        <v>35000</v>
      </c>
      <c r="J541" s="31">
        <f t="shared" ref="J541:X541" si="404">SUM(J542)</f>
        <v>35000</v>
      </c>
      <c r="K541" s="31">
        <f t="shared" si="375"/>
        <v>0</v>
      </c>
      <c r="L541" s="31">
        <f t="shared" si="404"/>
        <v>0</v>
      </c>
      <c r="M541" s="31">
        <f t="shared" si="404"/>
        <v>0</v>
      </c>
      <c r="N541" s="31">
        <f t="shared" si="404"/>
        <v>0</v>
      </c>
      <c r="O541" s="31">
        <f t="shared" si="404"/>
        <v>0</v>
      </c>
      <c r="P541" s="31">
        <f t="shared" si="404"/>
        <v>0</v>
      </c>
      <c r="Q541" s="31">
        <f t="shared" si="404"/>
        <v>35000</v>
      </c>
      <c r="R541" s="31">
        <f t="shared" si="404"/>
        <v>35000</v>
      </c>
      <c r="S541" s="31">
        <f t="shared" si="404"/>
        <v>30000</v>
      </c>
      <c r="T541" s="31">
        <f t="shared" si="404"/>
        <v>0</v>
      </c>
      <c r="U541" s="31">
        <f t="shared" si="404"/>
        <v>0</v>
      </c>
      <c r="V541" s="31">
        <f t="shared" si="404"/>
        <v>0</v>
      </c>
      <c r="W541" s="31">
        <f t="shared" si="404"/>
        <v>0</v>
      </c>
      <c r="X541" s="31">
        <f t="shared" si="404"/>
        <v>30000</v>
      </c>
      <c r="Y541" s="220">
        <f t="shared" si="391"/>
        <v>85.714285714285708</v>
      </c>
    </row>
    <row r="542" spans="1:25">
      <c r="A542" s="23" t="s">
        <v>289</v>
      </c>
      <c r="B542" s="23" t="s">
        <v>172</v>
      </c>
      <c r="C542" s="23" t="s">
        <v>354</v>
      </c>
      <c r="D542" s="23" t="s">
        <v>355</v>
      </c>
      <c r="E542" s="21" t="s">
        <v>166</v>
      </c>
      <c r="F542" s="21" t="s">
        <v>0</v>
      </c>
      <c r="G542" s="150" t="s">
        <v>0</v>
      </c>
      <c r="H542" s="21" t="s">
        <v>53</v>
      </c>
      <c r="I542" s="66">
        <f t="shared" si="374"/>
        <v>35000</v>
      </c>
      <c r="J542" s="66">
        <f t="shared" ref="J542:P542" si="405">SUM(J543:J544)</f>
        <v>35000</v>
      </c>
      <c r="K542" s="66">
        <f t="shared" si="375"/>
        <v>0</v>
      </c>
      <c r="L542" s="66">
        <f t="shared" si="405"/>
        <v>0</v>
      </c>
      <c r="M542" s="66">
        <f t="shared" si="405"/>
        <v>0</v>
      </c>
      <c r="N542" s="66">
        <f t="shared" si="405"/>
        <v>0</v>
      </c>
      <c r="O542" s="66">
        <f t="shared" si="405"/>
        <v>0</v>
      </c>
      <c r="P542" s="66">
        <f t="shared" si="405"/>
        <v>0</v>
      </c>
      <c r="Q542" s="66">
        <f>SUM(Q543:Q544)</f>
        <v>35000</v>
      </c>
      <c r="R542" s="66">
        <f>SUM(R543:R544)</f>
        <v>35000</v>
      </c>
      <c r="S542" s="66">
        <f>SUM(S543:S544)</f>
        <v>30000</v>
      </c>
      <c r="T542" s="66">
        <f t="shared" ref="T542:X542" si="406">SUM(T543:T544)</f>
        <v>0</v>
      </c>
      <c r="U542" s="66">
        <f t="shared" si="406"/>
        <v>0</v>
      </c>
      <c r="V542" s="66">
        <f t="shared" si="406"/>
        <v>0</v>
      </c>
      <c r="W542" s="66">
        <f t="shared" si="406"/>
        <v>0</v>
      </c>
      <c r="X542" s="66">
        <f t="shared" si="406"/>
        <v>30000</v>
      </c>
      <c r="Y542" s="208">
        <f t="shared" si="391"/>
        <v>85.714285714285708</v>
      </c>
    </row>
    <row r="543" spans="1:25">
      <c r="A543" s="23" t="s">
        <v>289</v>
      </c>
      <c r="B543" s="23" t="s">
        <v>172</v>
      </c>
      <c r="C543" s="23" t="s">
        <v>354</v>
      </c>
      <c r="D543" s="23" t="s">
        <v>355</v>
      </c>
      <c r="E543" s="22">
        <v>8213</v>
      </c>
      <c r="F543" s="23"/>
      <c r="G543" s="128" t="s">
        <v>3350</v>
      </c>
      <c r="H543" s="32" t="s">
        <v>56</v>
      </c>
      <c r="I543" s="44">
        <f t="shared" si="374"/>
        <v>30000</v>
      </c>
      <c r="J543" s="44">
        <v>30000</v>
      </c>
      <c r="K543" s="44">
        <f t="shared" si="375"/>
        <v>0</v>
      </c>
      <c r="L543" s="44">
        <v>0</v>
      </c>
      <c r="M543" s="44">
        <v>0</v>
      </c>
      <c r="N543" s="44">
        <v>0</v>
      </c>
      <c r="O543" s="44">
        <v>0</v>
      </c>
      <c r="P543" s="44">
        <v>0</v>
      </c>
      <c r="Q543" s="44">
        <v>30000</v>
      </c>
      <c r="R543" s="44">
        <v>30000</v>
      </c>
      <c r="S543" s="44">
        <v>30000</v>
      </c>
      <c r="T543" s="44">
        <f t="shared" si="394"/>
        <v>0</v>
      </c>
      <c r="U543" s="44"/>
      <c r="V543" s="44">
        <v>0</v>
      </c>
      <c r="W543" s="44">
        <v>0</v>
      </c>
      <c r="X543" s="44">
        <f t="shared" si="395"/>
        <v>30000</v>
      </c>
      <c r="Y543" s="209">
        <f t="shared" si="391"/>
        <v>100</v>
      </c>
    </row>
    <row r="544" spans="1:25">
      <c r="A544" s="23" t="s">
        <v>289</v>
      </c>
      <c r="B544" s="23" t="s">
        <v>172</v>
      </c>
      <c r="C544" s="23" t="s">
        <v>354</v>
      </c>
      <c r="D544" s="23" t="s">
        <v>355</v>
      </c>
      <c r="E544" s="22">
        <v>8215</v>
      </c>
      <c r="F544" s="23"/>
      <c r="G544" s="128" t="s">
        <v>3350</v>
      </c>
      <c r="H544" s="32" t="s">
        <v>58</v>
      </c>
      <c r="I544" s="44">
        <f t="shared" si="374"/>
        <v>5000</v>
      </c>
      <c r="J544" s="44">
        <v>5000</v>
      </c>
      <c r="K544" s="44">
        <f t="shared" si="375"/>
        <v>0</v>
      </c>
      <c r="L544" s="44">
        <v>0</v>
      </c>
      <c r="M544" s="44">
        <v>0</v>
      </c>
      <c r="N544" s="44">
        <v>0</v>
      </c>
      <c r="O544" s="44">
        <v>0</v>
      </c>
      <c r="P544" s="44">
        <v>0</v>
      </c>
      <c r="Q544" s="44">
        <v>5000</v>
      </c>
      <c r="R544" s="44">
        <v>5000</v>
      </c>
      <c r="S544" s="44">
        <v>0</v>
      </c>
      <c r="T544" s="44">
        <f t="shared" si="394"/>
        <v>0</v>
      </c>
      <c r="U544" s="44"/>
      <c r="V544" s="44"/>
      <c r="W544" s="44"/>
      <c r="X544" s="44">
        <f t="shared" si="395"/>
        <v>0</v>
      </c>
      <c r="Y544" s="209">
        <f t="shared" si="391"/>
        <v>0</v>
      </c>
    </row>
    <row r="545" spans="1:25">
      <c r="A545" s="32" t="s">
        <v>0</v>
      </c>
      <c r="B545" s="32" t="s">
        <v>0</v>
      </c>
      <c r="C545" s="32" t="s">
        <v>0</v>
      </c>
      <c r="D545" s="32" t="s">
        <v>0</v>
      </c>
      <c r="E545" s="32" t="s">
        <v>0</v>
      </c>
      <c r="F545" s="32" t="s">
        <v>0</v>
      </c>
      <c r="G545" s="154" t="s">
        <v>0</v>
      </c>
      <c r="H545" s="30" t="s">
        <v>367</v>
      </c>
      <c r="I545" s="31">
        <f t="shared" si="374"/>
        <v>21796820</v>
      </c>
      <c r="J545" s="31">
        <f t="shared" ref="J545:P545" si="407">SUM(J512,J538,J541)</f>
        <v>21792860</v>
      </c>
      <c r="K545" s="31">
        <f t="shared" si="375"/>
        <v>3960</v>
      </c>
      <c r="L545" s="31">
        <f t="shared" si="407"/>
        <v>3960</v>
      </c>
      <c r="M545" s="31">
        <f t="shared" si="407"/>
        <v>0</v>
      </c>
      <c r="N545" s="31">
        <f t="shared" si="407"/>
        <v>0</v>
      </c>
      <c r="O545" s="31">
        <f t="shared" si="407"/>
        <v>0</v>
      </c>
      <c r="P545" s="31">
        <f t="shared" si="407"/>
        <v>0</v>
      </c>
      <c r="Q545" s="31">
        <f>SUM(Q512,Q538,Q541)</f>
        <v>22653651</v>
      </c>
      <c r="R545" s="31">
        <f>SUM(R512,R538,R541)</f>
        <v>22597050</v>
      </c>
      <c r="S545" s="31">
        <f>SUM(S512,S538,S541)</f>
        <v>18242547</v>
      </c>
      <c r="T545" s="31">
        <f t="shared" ref="T545:X545" si="408">SUM(T512,T538,T541)</f>
        <v>4349486</v>
      </c>
      <c r="U545" s="31">
        <f t="shared" si="408"/>
        <v>1726679</v>
      </c>
      <c r="V545" s="31">
        <f t="shared" si="408"/>
        <v>1762475</v>
      </c>
      <c r="W545" s="31">
        <f t="shared" si="408"/>
        <v>860332</v>
      </c>
      <c r="X545" s="31">
        <f t="shared" si="408"/>
        <v>22592033</v>
      </c>
      <c r="Y545" s="220">
        <f t="shared" si="391"/>
        <v>99.977797986905372</v>
      </c>
    </row>
    <row r="546" spans="1:25" ht="15" thickBot="1">
      <c r="A546" s="32" t="s">
        <v>0</v>
      </c>
      <c r="B546" s="32" t="s">
        <v>0</v>
      </c>
      <c r="C546" s="32" t="s">
        <v>0</v>
      </c>
      <c r="D546" s="32" t="s">
        <v>0</v>
      </c>
      <c r="E546" s="32" t="s">
        <v>0</v>
      </c>
      <c r="F546" s="32" t="s">
        <v>0</v>
      </c>
      <c r="G546" s="154" t="s">
        <v>0</v>
      </c>
      <c r="H546" s="21" t="s">
        <v>170</v>
      </c>
      <c r="I546" s="66">
        <f t="shared" ref="I546:I609" si="409">SUM(J546,K546,O546,P546)</f>
        <v>519</v>
      </c>
      <c r="J546" s="66">
        <v>519</v>
      </c>
      <c r="K546" s="66">
        <f t="shared" ref="K546:K609" si="410">SUM(L546,M546,N546)</f>
        <v>0</v>
      </c>
      <c r="L546" s="66" t="s">
        <v>0</v>
      </c>
      <c r="M546" s="66" t="s">
        <v>0</v>
      </c>
      <c r="N546" s="66" t="s">
        <v>0</v>
      </c>
      <c r="O546" s="66" t="s">
        <v>0</v>
      </c>
      <c r="P546" s="66" t="s">
        <v>0</v>
      </c>
      <c r="Q546" s="66">
        <v>0</v>
      </c>
      <c r="R546" s="66"/>
      <c r="S546" s="66"/>
      <c r="T546" s="66"/>
      <c r="U546" s="66"/>
      <c r="V546" s="66"/>
      <c r="W546" s="66"/>
      <c r="X546" s="66"/>
      <c r="Y546" s="208">
        <v>0</v>
      </c>
    </row>
    <row r="547" spans="1:25" ht="41.4" thickBot="1">
      <c r="A547" s="252" t="s">
        <v>0</v>
      </c>
      <c r="B547" s="252" t="s">
        <v>0</v>
      </c>
      <c r="C547" s="252" t="s">
        <v>0</v>
      </c>
      <c r="D547" s="252" t="s">
        <v>0</v>
      </c>
      <c r="E547" s="252" t="s">
        <v>0</v>
      </c>
      <c r="F547" s="252" t="s">
        <v>0</v>
      </c>
      <c r="G547" s="258" t="s">
        <v>0</v>
      </c>
      <c r="H547" s="24" t="s">
        <v>72</v>
      </c>
      <c r="I547" s="1" t="s">
        <v>3093</v>
      </c>
      <c r="J547" s="1" t="s">
        <v>3130</v>
      </c>
      <c r="K547" s="1" t="s">
        <v>3</v>
      </c>
      <c r="L547" s="1" t="s">
        <v>4</v>
      </c>
      <c r="M547" s="1" t="s">
        <v>5</v>
      </c>
      <c r="N547" s="1" t="s">
        <v>6</v>
      </c>
      <c r="O547" s="1" t="s">
        <v>7</v>
      </c>
      <c r="P547" s="1" t="s">
        <v>8</v>
      </c>
      <c r="Q547" s="1" t="s">
        <v>3344</v>
      </c>
      <c r="R547" s="1" t="s">
        <v>3427</v>
      </c>
      <c r="S547" s="1" t="s">
        <v>3447</v>
      </c>
      <c r="T547" s="1" t="s">
        <v>3448</v>
      </c>
      <c r="U547" s="1" t="s">
        <v>3452</v>
      </c>
      <c r="V547" s="1" t="s">
        <v>3449</v>
      </c>
      <c r="W547" s="1" t="s">
        <v>3450</v>
      </c>
      <c r="X547" s="1" t="s">
        <v>3451</v>
      </c>
      <c r="Y547" s="216" t="s">
        <v>3385</v>
      </c>
    </row>
    <row r="548" spans="1:25">
      <c r="A548" s="253"/>
      <c r="B548" s="253"/>
      <c r="C548" s="253"/>
      <c r="D548" s="253"/>
      <c r="E548" s="253"/>
      <c r="F548" s="253"/>
      <c r="G548" s="259"/>
      <c r="H548" s="33" t="s">
        <v>0</v>
      </c>
      <c r="I548" s="45">
        <v>1</v>
      </c>
      <c r="J548" s="45">
        <v>3</v>
      </c>
      <c r="K548" s="45" t="s">
        <v>9</v>
      </c>
      <c r="L548" s="45">
        <v>5</v>
      </c>
      <c r="M548" s="45">
        <v>6</v>
      </c>
      <c r="N548" s="45">
        <v>7</v>
      </c>
      <c r="O548" s="45">
        <v>8</v>
      </c>
      <c r="P548" s="45">
        <v>9</v>
      </c>
      <c r="Q548" s="45">
        <v>1</v>
      </c>
      <c r="R548" s="45">
        <v>2</v>
      </c>
      <c r="S548" s="45">
        <v>3</v>
      </c>
      <c r="T548" s="45" t="s">
        <v>3453</v>
      </c>
      <c r="U548" s="45">
        <v>5</v>
      </c>
      <c r="V548" s="45">
        <v>6</v>
      </c>
      <c r="W548" s="45">
        <v>7</v>
      </c>
      <c r="X548" s="45" t="s">
        <v>3454</v>
      </c>
      <c r="Y548" s="276">
        <v>9</v>
      </c>
    </row>
    <row r="549" spans="1:25">
      <c r="A549" s="253"/>
      <c r="B549" s="253"/>
      <c r="C549" s="253"/>
      <c r="D549" s="253"/>
      <c r="E549" s="253"/>
      <c r="F549" s="253"/>
      <c r="G549" s="259"/>
      <c r="H549" s="34" t="s">
        <v>78</v>
      </c>
      <c r="I549" s="35">
        <f t="shared" si="409"/>
        <v>21796820</v>
      </c>
      <c r="J549" s="35">
        <f t="shared" ref="J549:P549" si="411">SUM(J545)</f>
        <v>21792860</v>
      </c>
      <c r="K549" s="35">
        <f t="shared" si="410"/>
        <v>3960</v>
      </c>
      <c r="L549" s="35">
        <f t="shared" si="411"/>
        <v>3960</v>
      </c>
      <c r="M549" s="35">
        <f t="shared" si="411"/>
        <v>0</v>
      </c>
      <c r="N549" s="35">
        <f t="shared" si="411"/>
        <v>0</v>
      </c>
      <c r="O549" s="35">
        <f t="shared" si="411"/>
        <v>0</v>
      </c>
      <c r="P549" s="35">
        <f t="shared" si="411"/>
        <v>0</v>
      </c>
      <c r="Q549" s="35">
        <f>SUM(Q545)</f>
        <v>22653651</v>
      </c>
      <c r="R549" s="35">
        <f>SUM(R545)</f>
        <v>22597050</v>
      </c>
      <c r="S549" s="35">
        <f>SUM(S545)</f>
        <v>18242547</v>
      </c>
      <c r="T549" s="35">
        <f t="shared" ref="T549:X549" si="412">SUM(T545)</f>
        <v>4349486</v>
      </c>
      <c r="U549" s="35">
        <f t="shared" si="412"/>
        <v>1726679</v>
      </c>
      <c r="V549" s="35">
        <f t="shared" si="412"/>
        <v>1762475</v>
      </c>
      <c r="W549" s="35">
        <f t="shared" si="412"/>
        <v>860332</v>
      </c>
      <c r="X549" s="35">
        <f t="shared" si="412"/>
        <v>22592033</v>
      </c>
      <c r="Y549" s="218">
        <f t="shared" ref="Y549:Y550" si="413">IF(R549=0,0,(X549/R549)*100)</f>
        <v>99.977797986905372</v>
      </c>
    </row>
    <row r="550" spans="1:25">
      <c r="A550" s="253"/>
      <c r="B550" s="253"/>
      <c r="C550" s="253"/>
      <c r="D550" s="253"/>
      <c r="E550" s="253"/>
      <c r="F550" s="253"/>
      <c r="G550" s="259"/>
      <c r="H550" s="36" t="s">
        <v>69</v>
      </c>
      <c r="I550" s="35">
        <f t="shared" si="409"/>
        <v>21796820</v>
      </c>
      <c r="J550" s="35">
        <f t="shared" ref="J550:P550" si="414">SUM(J549)</f>
        <v>21792860</v>
      </c>
      <c r="K550" s="35">
        <f t="shared" si="410"/>
        <v>3960</v>
      </c>
      <c r="L550" s="35">
        <f t="shared" si="414"/>
        <v>3960</v>
      </c>
      <c r="M550" s="35">
        <f t="shared" si="414"/>
        <v>0</v>
      </c>
      <c r="N550" s="35">
        <f t="shared" si="414"/>
        <v>0</v>
      </c>
      <c r="O550" s="35">
        <f t="shared" si="414"/>
        <v>0</v>
      </c>
      <c r="P550" s="35">
        <f t="shared" si="414"/>
        <v>0</v>
      </c>
      <c r="Q550" s="35">
        <f>SUM(Q549)</f>
        <v>22653651</v>
      </c>
      <c r="R550" s="35">
        <f>SUM(R549)</f>
        <v>22597050</v>
      </c>
      <c r="S550" s="35">
        <f>SUM(S549)</f>
        <v>18242547</v>
      </c>
      <c r="T550" s="35">
        <f t="shared" ref="T550:X550" si="415">SUM(T549)</f>
        <v>4349486</v>
      </c>
      <c r="U550" s="35">
        <f t="shared" si="415"/>
        <v>1726679</v>
      </c>
      <c r="V550" s="35">
        <f t="shared" si="415"/>
        <v>1762475</v>
      </c>
      <c r="W550" s="35">
        <f t="shared" si="415"/>
        <v>860332</v>
      </c>
      <c r="X550" s="35">
        <f t="shared" si="415"/>
        <v>22592033</v>
      </c>
      <c r="Y550" s="218">
        <f t="shared" si="413"/>
        <v>99.977797986905372</v>
      </c>
    </row>
    <row r="551" spans="1:25">
      <c r="A551" s="254"/>
      <c r="B551" s="254"/>
      <c r="C551" s="254"/>
      <c r="D551" s="254"/>
      <c r="E551" s="254"/>
      <c r="F551" s="254"/>
      <c r="G551" s="260"/>
    </row>
    <row r="552" spans="1:25">
      <c r="A552" s="32" t="s">
        <v>0</v>
      </c>
      <c r="B552" s="32" t="s">
        <v>0</v>
      </c>
      <c r="C552" s="32" t="s">
        <v>0</v>
      </c>
      <c r="D552" s="32" t="s">
        <v>0</v>
      </c>
      <c r="E552" s="32" t="s">
        <v>0</v>
      </c>
      <c r="F552" s="32" t="s">
        <v>0</v>
      </c>
      <c r="G552" s="154" t="s">
        <v>0</v>
      </c>
      <c r="H552" s="37" t="s">
        <v>0</v>
      </c>
      <c r="I552" s="37"/>
      <c r="J552" s="37"/>
      <c r="K552" s="37"/>
      <c r="L552" s="37" t="s">
        <v>0</v>
      </c>
      <c r="M552" s="37" t="s">
        <v>0</v>
      </c>
      <c r="N552" s="37" t="s">
        <v>0</v>
      </c>
      <c r="O552" s="37" t="s">
        <v>0</v>
      </c>
      <c r="P552" s="37" t="s">
        <v>0</v>
      </c>
      <c r="Q552" s="37"/>
      <c r="R552" s="37"/>
      <c r="S552" s="37"/>
      <c r="T552" s="37" t="s">
        <v>0</v>
      </c>
      <c r="U552" s="37" t="s">
        <v>0</v>
      </c>
      <c r="V552" s="37" t="s">
        <v>0</v>
      </c>
      <c r="W552" s="37" t="s">
        <v>0</v>
      </c>
      <c r="X552" s="37" t="s">
        <v>0</v>
      </c>
      <c r="Y552" s="219"/>
    </row>
    <row r="553" spans="1:25">
      <c r="A553" s="32" t="s">
        <v>0</v>
      </c>
      <c r="B553" s="32" t="s">
        <v>0</v>
      </c>
      <c r="C553" s="32" t="s">
        <v>0</v>
      </c>
      <c r="D553" s="32" t="s">
        <v>0</v>
      </c>
      <c r="E553" s="32" t="s">
        <v>0</v>
      </c>
      <c r="F553" s="32" t="s">
        <v>0</v>
      </c>
      <c r="G553" s="154" t="s">
        <v>0</v>
      </c>
      <c r="H553" s="30" t="s">
        <v>368</v>
      </c>
      <c r="I553" s="31">
        <f t="shared" si="409"/>
        <v>31200534</v>
      </c>
      <c r="J553" s="31">
        <f t="shared" ref="J553:P553" si="416">SUM(J545,J501)</f>
        <v>31107860</v>
      </c>
      <c r="K553" s="31">
        <f t="shared" si="410"/>
        <v>92674</v>
      </c>
      <c r="L553" s="31">
        <f t="shared" si="416"/>
        <v>6960</v>
      </c>
      <c r="M553" s="31">
        <f t="shared" si="416"/>
        <v>0</v>
      </c>
      <c r="N553" s="31">
        <f t="shared" si="416"/>
        <v>85714</v>
      </c>
      <c r="O553" s="31">
        <f t="shared" si="416"/>
        <v>0</v>
      </c>
      <c r="P553" s="31">
        <f t="shared" si="416"/>
        <v>0</v>
      </c>
      <c r="Q553" s="31">
        <f>SUM(Q545,Q501)</f>
        <v>32420440</v>
      </c>
      <c r="R553" s="31">
        <f>SUM(R545,R501)</f>
        <v>32223412</v>
      </c>
      <c r="S553" s="31">
        <f>SUM(S545,S501)</f>
        <v>25847121</v>
      </c>
      <c r="T553" s="31">
        <f t="shared" ref="T553:X553" si="417">SUM(T545,T501)</f>
        <v>6371274</v>
      </c>
      <c r="U553" s="31">
        <f t="shared" si="417"/>
        <v>2507079</v>
      </c>
      <c r="V553" s="31">
        <f t="shared" si="417"/>
        <v>2537675</v>
      </c>
      <c r="W553" s="31">
        <f t="shared" si="417"/>
        <v>1326520</v>
      </c>
      <c r="X553" s="31">
        <f t="shared" si="417"/>
        <v>32218395</v>
      </c>
      <c r="Y553" s="220">
        <f>IF(R553=0,0,(X553/R553)*100)</f>
        <v>99.984430574887597</v>
      </c>
    </row>
    <row r="554" spans="1:25">
      <c r="A554" s="32" t="s">
        <v>0</v>
      </c>
      <c r="B554" s="32" t="s">
        <v>0</v>
      </c>
      <c r="C554" s="32" t="s">
        <v>0</v>
      </c>
      <c r="D554" s="32" t="s">
        <v>0</v>
      </c>
      <c r="E554" s="32" t="s">
        <v>0</v>
      </c>
      <c r="F554" s="32" t="s">
        <v>0</v>
      </c>
      <c r="G554" s="154" t="s">
        <v>0</v>
      </c>
      <c r="H554" s="21" t="s">
        <v>170</v>
      </c>
      <c r="I554" s="66">
        <f t="shared" si="409"/>
        <v>682</v>
      </c>
      <c r="J554" s="66">
        <f>J502+J546</f>
        <v>682</v>
      </c>
      <c r="K554" s="66">
        <f t="shared" si="410"/>
        <v>0</v>
      </c>
      <c r="L554" s="66"/>
      <c r="M554" s="66"/>
      <c r="N554" s="66"/>
      <c r="O554" s="66"/>
      <c r="P554" s="66"/>
      <c r="Q554" s="66">
        <f>Q502+Q546</f>
        <v>0</v>
      </c>
      <c r="R554" s="66">
        <f>R502+R546</f>
        <v>0</v>
      </c>
      <c r="S554" s="66">
        <f>S502+S546</f>
        <v>0</v>
      </c>
      <c r="T554" s="66">
        <f t="shared" ref="T554:X554" si="418">T502+T546</f>
        <v>0</v>
      </c>
      <c r="U554" s="66">
        <f t="shared" si="418"/>
        <v>0</v>
      </c>
      <c r="V554" s="66">
        <f t="shared" si="418"/>
        <v>0</v>
      </c>
      <c r="W554" s="66">
        <f t="shared" si="418"/>
        <v>0</v>
      </c>
      <c r="X554" s="66">
        <f t="shared" si="418"/>
        <v>0</v>
      </c>
      <c r="Y554" s="208">
        <v>0</v>
      </c>
    </row>
    <row r="555" spans="1:25">
      <c r="A555" s="32" t="s">
        <v>0</v>
      </c>
      <c r="B555" s="32" t="s">
        <v>0</v>
      </c>
      <c r="C555" s="32" t="s">
        <v>0</v>
      </c>
      <c r="D555" s="32" t="s">
        <v>0</v>
      </c>
      <c r="E555" s="32" t="s">
        <v>0</v>
      </c>
      <c r="F555" s="32" t="s">
        <v>0</v>
      </c>
      <c r="G555" s="154" t="s">
        <v>0</v>
      </c>
      <c r="H555" s="38" t="s">
        <v>0</v>
      </c>
      <c r="I555" s="39"/>
      <c r="J555" s="39"/>
      <c r="K555" s="39"/>
      <c r="L555" s="39" t="s">
        <v>0</v>
      </c>
      <c r="M555" s="39" t="s">
        <v>0</v>
      </c>
      <c r="N555" s="39" t="s">
        <v>0</v>
      </c>
      <c r="O555" s="39" t="s">
        <v>0</v>
      </c>
      <c r="P555" s="39" t="s">
        <v>0</v>
      </c>
      <c r="Q555" s="39"/>
      <c r="R555" s="39"/>
      <c r="S555" s="39"/>
      <c r="T555" s="39" t="s">
        <v>0</v>
      </c>
      <c r="U555" s="39" t="s">
        <v>0</v>
      </c>
      <c r="V555" s="39" t="s">
        <v>0</v>
      </c>
      <c r="W555" s="39" t="s">
        <v>0</v>
      </c>
      <c r="X555" s="39" t="s">
        <v>0</v>
      </c>
      <c r="Y555" s="221"/>
    </row>
    <row r="556" spans="1:25" ht="15" thickBot="1">
      <c r="A556" s="20" t="s">
        <v>289</v>
      </c>
      <c r="B556" s="20" t="s">
        <v>184</v>
      </c>
      <c r="C556" s="23" t="s">
        <v>0</v>
      </c>
      <c r="D556" s="23" t="s">
        <v>0</v>
      </c>
      <c r="E556" s="21" t="s">
        <v>0</v>
      </c>
      <c r="F556" s="21" t="s">
        <v>0</v>
      </c>
      <c r="G556" s="150" t="s">
        <v>0</v>
      </c>
      <c r="H556" s="21" t="s">
        <v>0</v>
      </c>
      <c r="I556" s="22"/>
      <c r="J556" s="22"/>
      <c r="K556" s="22"/>
      <c r="L556" s="22" t="s">
        <v>0</v>
      </c>
      <c r="M556" s="22" t="s">
        <v>0</v>
      </c>
      <c r="N556" s="22" t="s">
        <v>0</v>
      </c>
      <c r="O556" s="22" t="s">
        <v>0</v>
      </c>
      <c r="P556" s="22" t="s">
        <v>0</v>
      </c>
      <c r="Q556" s="22"/>
      <c r="R556" s="22"/>
      <c r="S556" s="22"/>
      <c r="T556" s="22" t="s">
        <v>0</v>
      </c>
      <c r="U556" s="22" t="s">
        <v>0</v>
      </c>
      <c r="V556" s="22" t="s">
        <v>0</v>
      </c>
      <c r="W556" s="22" t="s">
        <v>0</v>
      </c>
      <c r="X556" s="22" t="s">
        <v>0</v>
      </c>
      <c r="Y556" s="209"/>
    </row>
    <row r="557" spans="1:25" ht="41.4" thickBot="1">
      <c r="A557" s="24" t="s">
        <v>123</v>
      </c>
      <c r="B557" s="24" t="s">
        <v>124</v>
      </c>
      <c r="C557" s="24" t="s">
        <v>125</v>
      </c>
      <c r="D557" s="25" t="s">
        <v>0</v>
      </c>
      <c r="E557" s="24" t="s">
        <v>126</v>
      </c>
      <c r="F557" s="24" t="s">
        <v>127</v>
      </c>
      <c r="G557" s="151" t="s">
        <v>128</v>
      </c>
      <c r="H557" s="24" t="s">
        <v>1</v>
      </c>
      <c r="I557" s="1" t="s">
        <v>3093</v>
      </c>
      <c r="J557" s="1" t="s">
        <v>3130</v>
      </c>
      <c r="K557" s="1" t="s">
        <v>3</v>
      </c>
      <c r="L557" s="1" t="s">
        <v>4</v>
      </c>
      <c r="M557" s="1" t="s">
        <v>5</v>
      </c>
      <c r="N557" s="1" t="s">
        <v>6</v>
      </c>
      <c r="O557" s="1" t="s">
        <v>7</v>
      </c>
      <c r="P557" s="1" t="s">
        <v>8</v>
      </c>
      <c r="Q557" s="1" t="s">
        <v>3344</v>
      </c>
      <c r="R557" s="1" t="s">
        <v>3427</v>
      </c>
      <c r="S557" s="1" t="s">
        <v>3447</v>
      </c>
      <c r="T557" s="1" t="s">
        <v>3448</v>
      </c>
      <c r="U557" s="1" t="s">
        <v>3452</v>
      </c>
      <c r="V557" s="1" t="s">
        <v>3449</v>
      </c>
      <c r="W557" s="1" t="s">
        <v>3450</v>
      </c>
      <c r="X557" s="1" t="s">
        <v>3451</v>
      </c>
      <c r="Y557" s="216" t="s">
        <v>3385</v>
      </c>
    </row>
    <row r="558" spans="1:25">
      <c r="A558" s="26" t="s">
        <v>0</v>
      </c>
      <c r="B558" s="26" t="s">
        <v>0</v>
      </c>
      <c r="C558" s="26" t="s">
        <v>0</v>
      </c>
      <c r="D558" s="27" t="s">
        <v>0</v>
      </c>
      <c r="E558" s="27" t="s">
        <v>0</v>
      </c>
      <c r="F558" s="28" t="s">
        <v>0</v>
      </c>
      <c r="G558" s="152" t="s">
        <v>0</v>
      </c>
      <c r="H558" s="29" t="s">
        <v>0</v>
      </c>
      <c r="I558" s="45">
        <v>1</v>
      </c>
      <c r="J558" s="45">
        <v>3</v>
      </c>
      <c r="K558" s="45" t="s">
        <v>9</v>
      </c>
      <c r="L558" s="45">
        <v>5</v>
      </c>
      <c r="M558" s="45">
        <v>6</v>
      </c>
      <c r="N558" s="45">
        <v>7</v>
      </c>
      <c r="O558" s="45">
        <v>8</v>
      </c>
      <c r="P558" s="45">
        <v>9</v>
      </c>
      <c r="Q558" s="45">
        <v>1</v>
      </c>
      <c r="R558" s="45">
        <v>2</v>
      </c>
      <c r="S558" s="45">
        <v>3</v>
      </c>
      <c r="T558" s="45" t="s">
        <v>3453</v>
      </c>
      <c r="U558" s="45">
        <v>5</v>
      </c>
      <c r="V558" s="45">
        <v>6</v>
      </c>
      <c r="W558" s="45">
        <v>7</v>
      </c>
      <c r="X558" s="45" t="s">
        <v>3454</v>
      </c>
      <c r="Y558" s="276">
        <v>9</v>
      </c>
    </row>
    <row r="559" spans="1:25" s="113" customFormat="1">
      <c r="A559" s="133" t="s">
        <v>289</v>
      </c>
      <c r="B559" s="133" t="s">
        <v>184</v>
      </c>
      <c r="C559" s="109" t="s">
        <v>130</v>
      </c>
      <c r="D559" s="109" t="s">
        <v>369</v>
      </c>
      <c r="E559" s="98" t="s">
        <v>0</v>
      </c>
      <c r="F559" s="98" t="s">
        <v>0</v>
      </c>
      <c r="G559" s="153" t="s">
        <v>0</v>
      </c>
      <c r="H559" s="98" t="s">
        <v>370</v>
      </c>
      <c r="I559" s="110"/>
      <c r="J559" s="110"/>
      <c r="K559" s="110"/>
      <c r="L559" s="110" t="s">
        <v>0</v>
      </c>
      <c r="M559" s="110" t="s">
        <v>0</v>
      </c>
      <c r="N559" s="110" t="s">
        <v>0</v>
      </c>
      <c r="O559" s="110" t="s">
        <v>0</v>
      </c>
      <c r="P559" s="110" t="s">
        <v>0</v>
      </c>
      <c r="Q559" s="110"/>
      <c r="R559" s="110"/>
      <c r="S559" s="110"/>
      <c r="T559" s="110" t="s">
        <v>0</v>
      </c>
      <c r="U559" s="110" t="s">
        <v>0</v>
      </c>
      <c r="V559" s="110" t="s">
        <v>0</v>
      </c>
      <c r="W559" s="110" t="s">
        <v>0</v>
      </c>
      <c r="X559" s="110" t="s">
        <v>0</v>
      </c>
      <c r="Y559" s="217"/>
    </row>
    <row r="560" spans="1:25" ht="20.399999999999999">
      <c r="A560" s="20" t="s">
        <v>0</v>
      </c>
      <c r="B560" s="20" t="s">
        <v>0</v>
      </c>
      <c r="C560" s="20" t="s">
        <v>0</v>
      </c>
      <c r="D560" s="21" t="s">
        <v>0</v>
      </c>
      <c r="E560" s="21" t="s">
        <v>0</v>
      </c>
      <c r="F560" s="21" t="s">
        <v>0</v>
      </c>
      <c r="G560" s="150" t="s">
        <v>0</v>
      </c>
      <c r="H560" s="30" t="s">
        <v>33</v>
      </c>
      <c r="I560" s="31">
        <f t="shared" si="409"/>
        <v>8001120</v>
      </c>
      <c r="J560" s="31">
        <f t="shared" ref="J560:P560" si="419">SUM(J561,J569,J571)</f>
        <v>7784320</v>
      </c>
      <c r="K560" s="31">
        <f t="shared" si="410"/>
        <v>216800</v>
      </c>
      <c r="L560" s="31">
        <f t="shared" si="419"/>
        <v>0</v>
      </c>
      <c r="M560" s="31">
        <f t="shared" si="419"/>
        <v>0</v>
      </c>
      <c r="N560" s="31">
        <f t="shared" si="419"/>
        <v>216800</v>
      </c>
      <c r="O560" s="31">
        <f t="shared" si="419"/>
        <v>0</v>
      </c>
      <c r="P560" s="31">
        <f t="shared" si="419"/>
        <v>0</v>
      </c>
      <c r="Q560" s="31">
        <f>SUM(Q561,Q569,Q571)</f>
        <v>8337786</v>
      </c>
      <c r="R560" s="31">
        <f>SUM(R561,R569,R571)</f>
        <v>8077662</v>
      </c>
      <c r="S560" s="31">
        <f>SUM(S561,S569,S571)</f>
        <v>6325687</v>
      </c>
      <c r="T560" s="31">
        <f t="shared" ref="T560:X560" si="420">SUM(T561,T569,T571)</f>
        <v>1751975</v>
      </c>
      <c r="U560" s="31">
        <f t="shared" si="420"/>
        <v>666850</v>
      </c>
      <c r="V560" s="31">
        <f t="shared" si="420"/>
        <v>664550</v>
      </c>
      <c r="W560" s="31">
        <f t="shared" si="420"/>
        <v>420575</v>
      </c>
      <c r="X560" s="31">
        <f t="shared" si="420"/>
        <v>8077662</v>
      </c>
      <c r="Y560" s="220">
        <f t="shared" ref="Y560:Y591" si="421">IF(R560=0,0,(X560/R560)*100)</f>
        <v>100</v>
      </c>
    </row>
    <row r="561" spans="1:25">
      <c r="A561" s="23" t="s">
        <v>289</v>
      </c>
      <c r="B561" s="23" t="s">
        <v>184</v>
      </c>
      <c r="C561" s="23" t="s">
        <v>130</v>
      </c>
      <c r="D561" s="23" t="s">
        <v>369</v>
      </c>
      <c r="E561" s="21" t="s">
        <v>132</v>
      </c>
      <c r="F561" s="21" t="s">
        <v>0</v>
      </c>
      <c r="G561" s="150" t="s">
        <v>0</v>
      </c>
      <c r="H561" s="21" t="s">
        <v>11</v>
      </c>
      <c r="I561" s="66">
        <f t="shared" si="409"/>
        <v>6348520</v>
      </c>
      <c r="J561" s="66">
        <f t="shared" ref="J561:P561" si="422">SUM(J562,J563)</f>
        <v>6154320</v>
      </c>
      <c r="K561" s="66">
        <f t="shared" si="410"/>
        <v>194200</v>
      </c>
      <c r="L561" s="66">
        <f t="shared" si="422"/>
        <v>0</v>
      </c>
      <c r="M561" s="66">
        <f t="shared" si="422"/>
        <v>0</v>
      </c>
      <c r="N561" s="66">
        <f t="shared" si="422"/>
        <v>194200</v>
      </c>
      <c r="O561" s="66">
        <f t="shared" si="422"/>
        <v>0</v>
      </c>
      <c r="P561" s="66">
        <f t="shared" si="422"/>
        <v>0</v>
      </c>
      <c r="Q561" s="66">
        <f>SUM(Q562,Q563)</f>
        <v>6608002</v>
      </c>
      <c r="R561" s="66">
        <f>SUM(R562,R563)</f>
        <v>6417625</v>
      </c>
      <c r="S561" s="66">
        <f>SUM(S562,S563)</f>
        <v>4977764</v>
      </c>
      <c r="T561" s="66">
        <f t="shared" ref="T561:X561" si="423">SUM(T562,T563)</f>
        <v>1439861</v>
      </c>
      <c r="U561" s="66">
        <f t="shared" si="423"/>
        <v>526000</v>
      </c>
      <c r="V561" s="66">
        <f t="shared" si="423"/>
        <v>526000</v>
      </c>
      <c r="W561" s="66">
        <f t="shared" si="423"/>
        <v>387861</v>
      </c>
      <c r="X561" s="66">
        <f t="shared" si="423"/>
        <v>6417625</v>
      </c>
      <c r="Y561" s="208">
        <f t="shared" si="421"/>
        <v>100</v>
      </c>
    </row>
    <row r="562" spans="1:25">
      <c r="A562" s="23" t="s">
        <v>289</v>
      </c>
      <c r="B562" s="23" t="s">
        <v>184</v>
      </c>
      <c r="C562" s="23" t="s">
        <v>130</v>
      </c>
      <c r="D562" s="23" t="s">
        <v>369</v>
      </c>
      <c r="E562" s="22">
        <v>6111</v>
      </c>
      <c r="F562" s="23"/>
      <c r="G562" s="128" t="s">
        <v>3350</v>
      </c>
      <c r="H562" s="32" t="s">
        <v>12</v>
      </c>
      <c r="I562" s="44">
        <f t="shared" si="409"/>
        <v>5685000</v>
      </c>
      <c r="J562" s="44">
        <v>5500000</v>
      </c>
      <c r="K562" s="44">
        <f t="shared" si="410"/>
        <v>185000</v>
      </c>
      <c r="L562" s="44">
        <v>0</v>
      </c>
      <c r="M562" s="44">
        <v>0</v>
      </c>
      <c r="N562" s="44">
        <v>185000</v>
      </c>
      <c r="O562" s="44">
        <v>0</v>
      </c>
      <c r="P562" s="44">
        <v>0</v>
      </c>
      <c r="Q562" s="44">
        <v>5941942</v>
      </c>
      <c r="R562" s="44">
        <v>5764705</v>
      </c>
      <c r="S562" s="44">
        <v>4425292</v>
      </c>
      <c r="T562" s="44">
        <f t="shared" ref="T562:T590" si="424">U562+V562+W562</f>
        <v>1339413</v>
      </c>
      <c r="U562" s="44">
        <v>490000</v>
      </c>
      <c r="V562" s="44">
        <v>490000</v>
      </c>
      <c r="W562" s="44">
        <v>359413</v>
      </c>
      <c r="X562" s="44">
        <f t="shared" ref="X562:X590" si="425">S562+T562</f>
        <v>5764705</v>
      </c>
      <c r="Y562" s="209">
        <f t="shared" si="421"/>
        <v>100</v>
      </c>
    </row>
    <row r="563" spans="1:25">
      <c r="A563" s="20" t="s">
        <v>289</v>
      </c>
      <c r="B563" s="20" t="s">
        <v>184</v>
      </c>
      <c r="C563" s="20" t="s">
        <v>130</v>
      </c>
      <c r="D563" s="20" t="s">
        <v>369</v>
      </c>
      <c r="E563" s="20" t="s">
        <v>134</v>
      </c>
      <c r="F563" s="23" t="s">
        <v>0</v>
      </c>
      <c r="G563" s="154" t="s">
        <v>0</v>
      </c>
      <c r="H563" s="21" t="s">
        <v>13</v>
      </c>
      <c r="I563" s="66">
        <f t="shared" si="409"/>
        <v>663520</v>
      </c>
      <c r="J563" s="66">
        <f t="shared" ref="J563:P563" si="426">SUM(J564:J568)</f>
        <v>654320</v>
      </c>
      <c r="K563" s="66">
        <f t="shared" si="410"/>
        <v>9200</v>
      </c>
      <c r="L563" s="66">
        <f t="shared" si="426"/>
        <v>0</v>
      </c>
      <c r="M563" s="66">
        <f t="shared" si="426"/>
        <v>0</v>
      </c>
      <c r="N563" s="66">
        <f t="shared" si="426"/>
        <v>9200</v>
      </c>
      <c r="O563" s="66">
        <f t="shared" si="426"/>
        <v>0</v>
      </c>
      <c r="P563" s="66">
        <f t="shared" si="426"/>
        <v>0</v>
      </c>
      <c r="Q563" s="66">
        <f>SUM(Q564:Q568)</f>
        <v>666060</v>
      </c>
      <c r="R563" s="66">
        <f>SUM(R564:R568)</f>
        <v>652920</v>
      </c>
      <c r="S563" s="66">
        <f>SUM(S564:S568)</f>
        <v>552472</v>
      </c>
      <c r="T563" s="66">
        <f t="shared" ref="T563:X563" si="427">SUM(T564:T568)</f>
        <v>100448</v>
      </c>
      <c r="U563" s="66">
        <f t="shared" si="427"/>
        <v>36000</v>
      </c>
      <c r="V563" s="66">
        <f t="shared" si="427"/>
        <v>36000</v>
      </c>
      <c r="W563" s="66">
        <f t="shared" si="427"/>
        <v>28448</v>
      </c>
      <c r="X563" s="66">
        <f t="shared" si="427"/>
        <v>652920</v>
      </c>
      <c r="Y563" s="208">
        <f t="shared" si="421"/>
        <v>100</v>
      </c>
    </row>
    <row r="564" spans="1:25">
      <c r="A564" s="23" t="s">
        <v>289</v>
      </c>
      <c r="B564" s="23" t="s">
        <v>184</v>
      </c>
      <c r="C564" s="23" t="s">
        <v>130</v>
      </c>
      <c r="D564" s="23" t="s">
        <v>369</v>
      </c>
      <c r="E564" s="22">
        <v>6112</v>
      </c>
      <c r="F564" s="23" t="s">
        <v>371</v>
      </c>
      <c r="G564" s="128" t="s">
        <v>3350</v>
      </c>
      <c r="H564" s="32" t="s">
        <v>16</v>
      </c>
      <c r="I564" s="44">
        <f t="shared" si="409"/>
        <v>129440</v>
      </c>
      <c r="J564" s="44">
        <v>127440</v>
      </c>
      <c r="K564" s="44">
        <f t="shared" si="410"/>
        <v>2000</v>
      </c>
      <c r="L564" s="44">
        <v>0</v>
      </c>
      <c r="M564" s="44">
        <v>0</v>
      </c>
      <c r="N564" s="44">
        <v>2000</v>
      </c>
      <c r="O564" s="44">
        <v>0</v>
      </c>
      <c r="P564" s="44">
        <v>0</v>
      </c>
      <c r="Q564" s="44">
        <v>127380</v>
      </c>
      <c r="R564" s="44">
        <v>124440</v>
      </c>
      <c r="S564" s="44">
        <v>87790</v>
      </c>
      <c r="T564" s="44">
        <f t="shared" si="424"/>
        <v>36650</v>
      </c>
      <c r="U564" s="44">
        <v>10000</v>
      </c>
      <c r="V564" s="44">
        <v>10000</v>
      </c>
      <c r="W564" s="44">
        <v>16650</v>
      </c>
      <c r="X564" s="44">
        <f t="shared" si="425"/>
        <v>124440</v>
      </c>
      <c r="Y564" s="209">
        <f t="shared" si="421"/>
        <v>100</v>
      </c>
    </row>
    <row r="565" spans="1:25">
      <c r="A565" s="23" t="s">
        <v>289</v>
      </c>
      <c r="B565" s="23" t="s">
        <v>184</v>
      </c>
      <c r="C565" s="23" t="s">
        <v>130</v>
      </c>
      <c r="D565" s="23" t="s">
        <v>369</v>
      </c>
      <c r="E565" s="22">
        <v>6112</v>
      </c>
      <c r="F565" s="23" t="s">
        <v>372</v>
      </c>
      <c r="G565" s="128" t="s">
        <v>3350</v>
      </c>
      <c r="H565" s="32" t="s">
        <v>19</v>
      </c>
      <c r="I565" s="44">
        <f t="shared" si="409"/>
        <v>356000</v>
      </c>
      <c r="J565" s="44">
        <v>350000</v>
      </c>
      <c r="K565" s="44">
        <f t="shared" si="410"/>
        <v>6000</v>
      </c>
      <c r="L565" s="44">
        <v>0</v>
      </c>
      <c r="M565" s="44">
        <v>0</v>
      </c>
      <c r="N565" s="44">
        <v>6000</v>
      </c>
      <c r="O565" s="44">
        <v>0</v>
      </c>
      <c r="P565" s="44">
        <v>0</v>
      </c>
      <c r="Q565" s="44">
        <v>352500</v>
      </c>
      <c r="R565" s="44">
        <v>343500</v>
      </c>
      <c r="S565" s="44">
        <v>279702</v>
      </c>
      <c r="T565" s="44">
        <f t="shared" si="424"/>
        <v>63798</v>
      </c>
      <c r="U565" s="44">
        <v>26000</v>
      </c>
      <c r="V565" s="44">
        <v>26000</v>
      </c>
      <c r="W565" s="44">
        <v>11798</v>
      </c>
      <c r="X565" s="44">
        <f t="shared" si="425"/>
        <v>343500</v>
      </c>
      <c r="Y565" s="209">
        <f t="shared" si="421"/>
        <v>100</v>
      </c>
    </row>
    <row r="566" spans="1:25">
      <c r="A566" s="23" t="s">
        <v>289</v>
      </c>
      <c r="B566" s="23" t="s">
        <v>184</v>
      </c>
      <c r="C566" s="23" t="s">
        <v>130</v>
      </c>
      <c r="D566" s="23" t="s">
        <v>369</v>
      </c>
      <c r="E566" s="22">
        <v>6112</v>
      </c>
      <c r="F566" s="23" t="s">
        <v>373</v>
      </c>
      <c r="G566" s="128" t="s">
        <v>3350</v>
      </c>
      <c r="H566" s="32" t="s">
        <v>17</v>
      </c>
      <c r="I566" s="44">
        <f t="shared" si="409"/>
        <v>89080</v>
      </c>
      <c r="J566" s="44">
        <v>87880</v>
      </c>
      <c r="K566" s="44">
        <f t="shared" si="410"/>
        <v>1200</v>
      </c>
      <c r="L566" s="44">
        <v>0</v>
      </c>
      <c r="M566" s="44">
        <v>0</v>
      </c>
      <c r="N566" s="44">
        <v>1200</v>
      </c>
      <c r="O566" s="44">
        <v>0</v>
      </c>
      <c r="P566" s="44">
        <v>0</v>
      </c>
      <c r="Q566" s="44">
        <v>86280</v>
      </c>
      <c r="R566" s="44">
        <v>85080</v>
      </c>
      <c r="S566" s="44">
        <v>85080</v>
      </c>
      <c r="T566" s="44">
        <f t="shared" si="424"/>
        <v>0</v>
      </c>
      <c r="U566" s="44">
        <v>0</v>
      </c>
      <c r="V566" s="44">
        <v>0</v>
      </c>
      <c r="W566" s="44">
        <v>0</v>
      </c>
      <c r="X566" s="44">
        <f t="shared" si="425"/>
        <v>85080</v>
      </c>
      <c r="Y566" s="209">
        <f t="shared" si="421"/>
        <v>100</v>
      </c>
    </row>
    <row r="567" spans="1:25">
      <c r="A567" s="23" t="s">
        <v>289</v>
      </c>
      <c r="B567" s="23" t="s">
        <v>184</v>
      </c>
      <c r="C567" s="23" t="s">
        <v>130</v>
      </c>
      <c r="D567" s="23" t="s">
        <v>369</v>
      </c>
      <c r="E567" s="22">
        <v>6112</v>
      </c>
      <c r="F567" s="23" t="s">
        <v>374</v>
      </c>
      <c r="G567" s="128" t="s">
        <v>3350</v>
      </c>
      <c r="H567" s="32" t="s">
        <v>15</v>
      </c>
      <c r="I567" s="44">
        <f t="shared" si="409"/>
        <v>44000</v>
      </c>
      <c r="J567" s="44">
        <v>44000</v>
      </c>
      <c r="K567" s="44">
        <f t="shared" si="410"/>
        <v>0</v>
      </c>
      <c r="L567" s="44">
        <v>0</v>
      </c>
      <c r="M567" s="44">
        <v>0</v>
      </c>
      <c r="N567" s="44">
        <v>0</v>
      </c>
      <c r="O567" s="44">
        <v>0</v>
      </c>
      <c r="P567" s="44">
        <v>0</v>
      </c>
      <c r="Q567" s="44">
        <v>44000</v>
      </c>
      <c r="R567" s="44">
        <v>44000</v>
      </c>
      <c r="S567" s="44">
        <v>44000</v>
      </c>
      <c r="T567" s="44">
        <f t="shared" si="424"/>
        <v>0</v>
      </c>
      <c r="U567" s="44">
        <v>0</v>
      </c>
      <c r="V567" s="44">
        <v>0</v>
      </c>
      <c r="W567" s="44">
        <v>0</v>
      </c>
      <c r="X567" s="44">
        <f t="shared" si="425"/>
        <v>44000</v>
      </c>
      <c r="Y567" s="209">
        <f t="shared" si="421"/>
        <v>100</v>
      </c>
    </row>
    <row r="568" spans="1:25">
      <c r="A568" s="23" t="s">
        <v>289</v>
      </c>
      <c r="B568" s="23" t="s">
        <v>184</v>
      </c>
      <c r="C568" s="23" t="s">
        <v>130</v>
      </c>
      <c r="D568" s="23" t="s">
        <v>369</v>
      </c>
      <c r="E568" s="22">
        <v>6112</v>
      </c>
      <c r="F568" s="23" t="s">
        <v>375</v>
      </c>
      <c r="G568" s="128" t="s">
        <v>3350</v>
      </c>
      <c r="H568" s="32" t="s">
        <v>18</v>
      </c>
      <c r="I568" s="44">
        <f t="shared" si="409"/>
        <v>45000</v>
      </c>
      <c r="J568" s="44">
        <v>45000</v>
      </c>
      <c r="K568" s="44">
        <f t="shared" si="410"/>
        <v>0</v>
      </c>
      <c r="L568" s="44">
        <v>0</v>
      </c>
      <c r="M568" s="44">
        <v>0</v>
      </c>
      <c r="N568" s="44">
        <v>0</v>
      </c>
      <c r="O568" s="44">
        <v>0</v>
      </c>
      <c r="P568" s="44">
        <v>0</v>
      </c>
      <c r="Q568" s="44">
        <v>55900</v>
      </c>
      <c r="R568" s="44">
        <v>55900</v>
      </c>
      <c r="S568" s="44">
        <v>55900</v>
      </c>
      <c r="T568" s="44">
        <f t="shared" si="424"/>
        <v>0</v>
      </c>
      <c r="U568" s="44">
        <v>0</v>
      </c>
      <c r="V568" s="44">
        <v>0</v>
      </c>
      <c r="W568" s="44">
        <v>0</v>
      </c>
      <c r="X568" s="44">
        <f t="shared" si="425"/>
        <v>55900</v>
      </c>
      <c r="Y568" s="209">
        <f t="shared" si="421"/>
        <v>100</v>
      </c>
    </row>
    <row r="569" spans="1:25">
      <c r="A569" s="23" t="s">
        <v>289</v>
      </c>
      <c r="B569" s="23" t="s">
        <v>184</v>
      </c>
      <c r="C569" s="23" t="s">
        <v>130</v>
      </c>
      <c r="D569" s="23" t="s">
        <v>369</v>
      </c>
      <c r="E569" s="21" t="s">
        <v>139</v>
      </c>
      <c r="F569" s="21" t="s">
        <v>0</v>
      </c>
      <c r="G569" s="150" t="s">
        <v>0</v>
      </c>
      <c r="H569" s="21" t="s">
        <v>21</v>
      </c>
      <c r="I569" s="66">
        <f t="shared" si="409"/>
        <v>597000</v>
      </c>
      <c r="J569" s="66">
        <f t="shared" ref="J569:X569" si="428">SUM(J570)</f>
        <v>575000</v>
      </c>
      <c r="K569" s="66">
        <f t="shared" si="410"/>
        <v>22000</v>
      </c>
      <c r="L569" s="66">
        <f t="shared" si="428"/>
        <v>0</v>
      </c>
      <c r="M569" s="66">
        <f t="shared" si="428"/>
        <v>0</v>
      </c>
      <c r="N569" s="66">
        <f t="shared" si="428"/>
        <v>22000</v>
      </c>
      <c r="O569" s="66">
        <f t="shared" si="428"/>
        <v>0</v>
      </c>
      <c r="P569" s="66">
        <f t="shared" si="428"/>
        <v>0</v>
      </c>
      <c r="Q569" s="66">
        <f t="shared" si="428"/>
        <v>627938</v>
      </c>
      <c r="R569" s="66">
        <f t="shared" si="428"/>
        <v>602794</v>
      </c>
      <c r="S569" s="66">
        <f t="shared" si="428"/>
        <v>477760</v>
      </c>
      <c r="T569" s="66">
        <f t="shared" si="428"/>
        <v>125034</v>
      </c>
      <c r="U569" s="66">
        <f t="shared" si="428"/>
        <v>53000</v>
      </c>
      <c r="V569" s="66">
        <f t="shared" si="428"/>
        <v>53000</v>
      </c>
      <c r="W569" s="66">
        <f t="shared" si="428"/>
        <v>19034</v>
      </c>
      <c r="X569" s="66">
        <f t="shared" si="428"/>
        <v>602794</v>
      </c>
      <c r="Y569" s="208">
        <f t="shared" si="421"/>
        <v>100</v>
      </c>
    </row>
    <row r="570" spans="1:25">
      <c r="A570" s="23" t="s">
        <v>289</v>
      </c>
      <c r="B570" s="23" t="s">
        <v>184</v>
      </c>
      <c r="C570" s="23" t="s">
        <v>130</v>
      </c>
      <c r="D570" s="23" t="s">
        <v>369</v>
      </c>
      <c r="E570" s="22">
        <v>6121</v>
      </c>
      <c r="F570" s="23"/>
      <c r="G570" s="128" t="s">
        <v>3350</v>
      </c>
      <c r="H570" s="32" t="s">
        <v>22</v>
      </c>
      <c r="I570" s="44">
        <f t="shared" si="409"/>
        <v>597000</v>
      </c>
      <c r="J570" s="44">
        <v>575000</v>
      </c>
      <c r="K570" s="44">
        <f t="shared" si="410"/>
        <v>22000</v>
      </c>
      <c r="L570" s="44">
        <v>0</v>
      </c>
      <c r="M570" s="44">
        <v>0</v>
      </c>
      <c r="N570" s="44">
        <v>22000</v>
      </c>
      <c r="O570" s="44">
        <v>0</v>
      </c>
      <c r="P570" s="44">
        <v>0</v>
      </c>
      <c r="Q570" s="44">
        <v>627938</v>
      </c>
      <c r="R570" s="44">
        <v>602794</v>
      </c>
      <c r="S570" s="44">
        <v>477760</v>
      </c>
      <c r="T570" s="44">
        <f t="shared" si="424"/>
        <v>125034</v>
      </c>
      <c r="U570" s="44">
        <v>53000</v>
      </c>
      <c r="V570" s="44">
        <v>53000</v>
      </c>
      <c r="W570" s="44">
        <v>19034</v>
      </c>
      <c r="X570" s="44">
        <f t="shared" si="425"/>
        <v>602794</v>
      </c>
      <c r="Y570" s="209">
        <f t="shared" si="421"/>
        <v>100</v>
      </c>
    </row>
    <row r="571" spans="1:25">
      <c r="A571" s="23" t="s">
        <v>289</v>
      </c>
      <c r="B571" s="23" t="s">
        <v>184</v>
      </c>
      <c r="C571" s="23" t="s">
        <v>130</v>
      </c>
      <c r="D571" s="23" t="s">
        <v>369</v>
      </c>
      <c r="E571" s="21" t="s">
        <v>141</v>
      </c>
      <c r="F571" s="21" t="s">
        <v>0</v>
      </c>
      <c r="G571" s="150" t="s">
        <v>0</v>
      </c>
      <c r="H571" s="21" t="s">
        <v>23</v>
      </c>
      <c r="I571" s="66">
        <f t="shared" si="409"/>
        <v>1055600</v>
      </c>
      <c r="J571" s="66">
        <f t="shared" ref="J571:P571" si="429">SUM(J572:J579)</f>
        <v>1055000</v>
      </c>
      <c r="K571" s="66">
        <f t="shared" si="410"/>
        <v>600</v>
      </c>
      <c r="L571" s="66">
        <f t="shared" si="429"/>
        <v>0</v>
      </c>
      <c r="M571" s="66">
        <f t="shared" si="429"/>
        <v>0</v>
      </c>
      <c r="N571" s="66">
        <f t="shared" si="429"/>
        <v>600</v>
      </c>
      <c r="O571" s="66">
        <f t="shared" si="429"/>
        <v>0</v>
      </c>
      <c r="P571" s="66">
        <f t="shared" si="429"/>
        <v>0</v>
      </c>
      <c r="Q571" s="66">
        <f>SUM(Q572:Q579)</f>
        <v>1101846</v>
      </c>
      <c r="R571" s="66">
        <f>SUM(R572:R579)</f>
        <v>1057243</v>
      </c>
      <c r="S571" s="66">
        <f>SUM(S572:S579)</f>
        <v>870163</v>
      </c>
      <c r="T571" s="66">
        <f t="shared" ref="T571:X571" si="430">SUM(T572:T579)</f>
        <v>187080</v>
      </c>
      <c r="U571" s="66">
        <f t="shared" si="430"/>
        <v>87850</v>
      </c>
      <c r="V571" s="66">
        <f t="shared" si="430"/>
        <v>85550</v>
      </c>
      <c r="W571" s="66">
        <f t="shared" si="430"/>
        <v>13680</v>
      </c>
      <c r="X571" s="66">
        <f t="shared" si="430"/>
        <v>1057243</v>
      </c>
      <c r="Y571" s="208">
        <f t="shared" si="421"/>
        <v>100</v>
      </c>
    </row>
    <row r="572" spans="1:25">
      <c r="A572" s="23" t="s">
        <v>289</v>
      </c>
      <c r="B572" s="23" t="s">
        <v>184</v>
      </c>
      <c r="C572" s="23" t="s">
        <v>130</v>
      </c>
      <c r="D572" s="23" t="s">
        <v>369</v>
      </c>
      <c r="E572" s="22">
        <v>6131</v>
      </c>
      <c r="F572" s="23"/>
      <c r="G572" s="128" t="s">
        <v>3350</v>
      </c>
      <c r="H572" s="32" t="s">
        <v>24</v>
      </c>
      <c r="I572" s="44">
        <f t="shared" si="409"/>
        <v>8000</v>
      </c>
      <c r="J572" s="44">
        <v>8000</v>
      </c>
      <c r="K572" s="44">
        <f t="shared" si="410"/>
        <v>0</v>
      </c>
      <c r="L572" s="44">
        <v>0</v>
      </c>
      <c r="M572" s="44">
        <v>0</v>
      </c>
      <c r="N572" s="44">
        <v>0</v>
      </c>
      <c r="O572" s="44">
        <v>0</v>
      </c>
      <c r="P572" s="44">
        <v>0</v>
      </c>
      <c r="Q572" s="44">
        <v>10000</v>
      </c>
      <c r="R572" s="44">
        <v>10000</v>
      </c>
      <c r="S572" s="44">
        <v>10000</v>
      </c>
      <c r="T572" s="44">
        <f t="shared" si="424"/>
        <v>0</v>
      </c>
      <c r="U572" s="44">
        <v>0</v>
      </c>
      <c r="V572" s="44">
        <v>0</v>
      </c>
      <c r="W572" s="44">
        <v>0</v>
      </c>
      <c r="X572" s="44">
        <f t="shared" si="425"/>
        <v>10000</v>
      </c>
      <c r="Y572" s="209">
        <f t="shared" si="421"/>
        <v>100</v>
      </c>
    </row>
    <row r="573" spans="1:25">
      <c r="A573" s="23" t="s">
        <v>289</v>
      </c>
      <c r="B573" s="23" t="s">
        <v>184</v>
      </c>
      <c r="C573" s="23" t="s">
        <v>130</v>
      </c>
      <c r="D573" s="23" t="s">
        <v>369</v>
      </c>
      <c r="E573" s="22">
        <v>6132</v>
      </c>
      <c r="F573" s="23"/>
      <c r="G573" s="128" t="s">
        <v>3350</v>
      </c>
      <c r="H573" s="32" t="s">
        <v>25</v>
      </c>
      <c r="I573" s="44">
        <f t="shared" si="409"/>
        <v>80000</v>
      </c>
      <c r="J573" s="44">
        <v>80000</v>
      </c>
      <c r="K573" s="44">
        <f t="shared" si="410"/>
        <v>0</v>
      </c>
      <c r="L573" s="44">
        <v>0</v>
      </c>
      <c r="M573" s="44">
        <v>0</v>
      </c>
      <c r="N573" s="44">
        <v>0</v>
      </c>
      <c r="O573" s="44">
        <v>0</v>
      </c>
      <c r="P573" s="44">
        <v>0</v>
      </c>
      <c r="Q573" s="44">
        <v>87000</v>
      </c>
      <c r="R573" s="44">
        <v>87000</v>
      </c>
      <c r="S573" s="44">
        <v>78500</v>
      </c>
      <c r="T573" s="44">
        <f t="shared" si="424"/>
        <v>8500</v>
      </c>
      <c r="U573" s="44">
        <v>5000</v>
      </c>
      <c r="V573" s="44">
        <v>3500</v>
      </c>
      <c r="W573" s="44">
        <v>0</v>
      </c>
      <c r="X573" s="44">
        <f t="shared" si="425"/>
        <v>87000</v>
      </c>
      <c r="Y573" s="209">
        <f t="shared" si="421"/>
        <v>100</v>
      </c>
    </row>
    <row r="574" spans="1:25">
      <c r="A574" s="23" t="s">
        <v>289</v>
      </c>
      <c r="B574" s="23" t="s">
        <v>184</v>
      </c>
      <c r="C574" s="23" t="s">
        <v>130</v>
      </c>
      <c r="D574" s="23" t="s">
        <v>369</v>
      </c>
      <c r="E574" s="22">
        <v>6133</v>
      </c>
      <c r="F574" s="23"/>
      <c r="G574" s="128" t="s">
        <v>3350</v>
      </c>
      <c r="H574" s="32" t="s">
        <v>26</v>
      </c>
      <c r="I574" s="44">
        <f t="shared" si="409"/>
        <v>160000</v>
      </c>
      <c r="J574" s="44">
        <v>160000</v>
      </c>
      <c r="K574" s="44">
        <f t="shared" si="410"/>
        <v>0</v>
      </c>
      <c r="L574" s="44">
        <v>0</v>
      </c>
      <c r="M574" s="44">
        <v>0</v>
      </c>
      <c r="N574" s="44">
        <v>0</v>
      </c>
      <c r="O574" s="44">
        <v>0</v>
      </c>
      <c r="P574" s="44">
        <v>0</v>
      </c>
      <c r="Q574" s="44">
        <v>160000</v>
      </c>
      <c r="R574" s="44">
        <v>160000</v>
      </c>
      <c r="S574" s="44">
        <v>124000</v>
      </c>
      <c r="T574" s="44">
        <f t="shared" si="424"/>
        <v>36000</v>
      </c>
      <c r="U574" s="44">
        <v>14000</v>
      </c>
      <c r="V574" s="44">
        <v>14000</v>
      </c>
      <c r="W574" s="44">
        <v>8000</v>
      </c>
      <c r="X574" s="44">
        <f t="shared" si="425"/>
        <v>160000</v>
      </c>
      <c r="Y574" s="209">
        <f t="shared" si="421"/>
        <v>100</v>
      </c>
    </row>
    <row r="575" spans="1:25">
      <c r="A575" s="23" t="s">
        <v>289</v>
      </c>
      <c r="B575" s="23" t="s">
        <v>184</v>
      </c>
      <c r="C575" s="23" t="s">
        <v>130</v>
      </c>
      <c r="D575" s="23" t="s">
        <v>369</v>
      </c>
      <c r="E575" s="22">
        <v>6134</v>
      </c>
      <c r="F575" s="23"/>
      <c r="G575" s="128" t="s">
        <v>3350</v>
      </c>
      <c r="H575" s="32" t="s">
        <v>27</v>
      </c>
      <c r="I575" s="44">
        <f t="shared" si="409"/>
        <v>70000</v>
      </c>
      <c r="J575" s="44">
        <v>70000</v>
      </c>
      <c r="K575" s="44">
        <f t="shared" si="410"/>
        <v>0</v>
      </c>
      <c r="L575" s="44">
        <v>0</v>
      </c>
      <c r="M575" s="44">
        <v>0</v>
      </c>
      <c r="N575" s="44">
        <v>0</v>
      </c>
      <c r="O575" s="44">
        <v>0</v>
      </c>
      <c r="P575" s="44">
        <v>0</v>
      </c>
      <c r="Q575" s="44">
        <v>62400</v>
      </c>
      <c r="R575" s="44">
        <v>62400</v>
      </c>
      <c r="S575" s="44">
        <v>51000</v>
      </c>
      <c r="T575" s="44">
        <f t="shared" si="424"/>
        <v>11400</v>
      </c>
      <c r="U575" s="44">
        <v>3800</v>
      </c>
      <c r="V575" s="44">
        <v>3800</v>
      </c>
      <c r="W575" s="44">
        <v>3800</v>
      </c>
      <c r="X575" s="44">
        <f t="shared" si="425"/>
        <v>62400</v>
      </c>
      <c r="Y575" s="209">
        <f t="shared" si="421"/>
        <v>100</v>
      </c>
    </row>
    <row r="576" spans="1:25">
      <c r="A576" s="23" t="s">
        <v>289</v>
      </c>
      <c r="B576" s="23" t="s">
        <v>184</v>
      </c>
      <c r="C576" s="23" t="s">
        <v>130</v>
      </c>
      <c r="D576" s="23" t="s">
        <v>369</v>
      </c>
      <c r="E576" s="22">
        <v>6135</v>
      </c>
      <c r="F576" s="23"/>
      <c r="G576" s="128" t="s">
        <v>3350</v>
      </c>
      <c r="H576" s="32" t="s">
        <v>28</v>
      </c>
      <c r="I576" s="44">
        <f t="shared" si="409"/>
        <v>5000</v>
      </c>
      <c r="J576" s="44">
        <v>5000</v>
      </c>
      <c r="K576" s="44">
        <f t="shared" si="410"/>
        <v>0</v>
      </c>
      <c r="L576" s="44">
        <v>0</v>
      </c>
      <c r="M576" s="44">
        <v>0</v>
      </c>
      <c r="N576" s="44">
        <v>0</v>
      </c>
      <c r="O576" s="44">
        <v>0</v>
      </c>
      <c r="P576" s="44">
        <v>0</v>
      </c>
      <c r="Q576" s="44">
        <v>5000</v>
      </c>
      <c r="R576" s="44">
        <v>5000</v>
      </c>
      <c r="S576" s="44">
        <v>4700</v>
      </c>
      <c r="T576" s="44">
        <f t="shared" si="424"/>
        <v>300</v>
      </c>
      <c r="U576" s="44">
        <v>300</v>
      </c>
      <c r="V576" s="44">
        <v>0</v>
      </c>
      <c r="W576" s="44">
        <v>0</v>
      </c>
      <c r="X576" s="44">
        <f t="shared" si="425"/>
        <v>5000</v>
      </c>
      <c r="Y576" s="209">
        <f t="shared" si="421"/>
        <v>100</v>
      </c>
    </row>
    <row r="577" spans="1:25">
      <c r="A577" s="23" t="s">
        <v>289</v>
      </c>
      <c r="B577" s="23" t="s">
        <v>184</v>
      </c>
      <c r="C577" s="23" t="s">
        <v>130</v>
      </c>
      <c r="D577" s="23" t="s">
        <v>369</v>
      </c>
      <c r="E577" s="22">
        <v>6137</v>
      </c>
      <c r="F577" s="23"/>
      <c r="G577" s="128" t="s">
        <v>3350</v>
      </c>
      <c r="H577" s="32" t="s">
        <v>30</v>
      </c>
      <c r="I577" s="44">
        <f t="shared" si="409"/>
        <v>20000</v>
      </c>
      <c r="J577" s="44">
        <v>20000</v>
      </c>
      <c r="K577" s="44">
        <f t="shared" si="410"/>
        <v>0</v>
      </c>
      <c r="L577" s="44">
        <v>0</v>
      </c>
      <c r="M577" s="44">
        <v>0</v>
      </c>
      <c r="N577" s="44">
        <v>0</v>
      </c>
      <c r="O577" s="44">
        <v>0</v>
      </c>
      <c r="P577" s="44">
        <v>0</v>
      </c>
      <c r="Q577" s="44">
        <v>23000</v>
      </c>
      <c r="R577" s="44">
        <v>23000</v>
      </c>
      <c r="S577" s="44">
        <v>22500</v>
      </c>
      <c r="T577" s="44">
        <f t="shared" si="424"/>
        <v>500</v>
      </c>
      <c r="U577" s="44">
        <v>500</v>
      </c>
      <c r="V577" s="44">
        <v>0</v>
      </c>
      <c r="W577" s="44">
        <v>0</v>
      </c>
      <c r="X577" s="44">
        <f t="shared" si="425"/>
        <v>23000</v>
      </c>
      <c r="Y577" s="209">
        <f t="shared" si="421"/>
        <v>100</v>
      </c>
    </row>
    <row r="578" spans="1:25">
      <c r="A578" s="23" t="s">
        <v>289</v>
      </c>
      <c r="B578" s="23" t="s">
        <v>184</v>
      </c>
      <c r="C578" s="23" t="s">
        <v>130</v>
      </c>
      <c r="D578" s="23" t="s">
        <v>369</v>
      </c>
      <c r="E578" s="22">
        <v>6138</v>
      </c>
      <c r="F578" s="23"/>
      <c r="G578" s="128" t="s">
        <v>3350</v>
      </c>
      <c r="H578" s="32" t="s">
        <v>31</v>
      </c>
      <c r="I578" s="44">
        <f t="shared" si="409"/>
        <v>12000</v>
      </c>
      <c r="J578" s="44">
        <v>12000</v>
      </c>
      <c r="K578" s="44">
        <f t="shared" si="410"/>
        <v>0</v>
      </c>
      <c r="L578" s="44">
        <v>0</v>
      </c>
      <c r="M578" s="44">
        <v>0</v>
      </c>
      <c r="N578" s="44">
        <v>0</v>
      </c>
      <c r="O578" s="44">
        <v>0</v>
      </c>
      <c r="P578" s="44">
        <v>0</v>
      </c>
      <c r="Q578" s="44">
        <v>9000</v>
      </c>
      <c r="R578" s="44">
        <v>9000</v>
      </c>
      <c r="S578" s="44">
        <v>9000</v>
      </c>
      <c r="T578" s="44">
        <f t="shared" si="424"/>
        <v>0</v>
      </c>
      <c r="U578" s="44">
        <v>0</v>
      </c>
      <c r="V578" s="44">
        <v>0</v>
      </c>
      <c r="W578" s="44">
        <v>0</v>
      </c>
      <c r="X578" s="44">
        <f t="shared" si="425"/>
        <v>9000</v>
      </c>
      <c r="Y578" s="209">
        <f t="shared" si="421"/>
        <v>100</v>
      </c>
    </row>
    <row r="579" spans="1:25">
      <c r="A579" s="20" t="s">
        <v>289</v>
      </c>
      <c r="B579" s="20" t="s">
        <v>184</v>
      </c>
      <c r="C579" s="20" t="s">
        <v>130</v>
      </c>
      <c r="D579" s="20" t="s">
        <v>369</v>
      </c>
      <c r="E579" s="20" t="s">
        <v>144</v>
      </c>
      <c r="F579" s="23" t="s">
        <v>0</v>
      </c>
      <c r="G579" s="154" t="s">
        <v>0</v>
      </c>
      <c r="H579" s="21" t="s">
        <v>32</v>
      </c>
      <c r="I579" s="66">
        <f t="shared" si="409"/>
        <v>700600</v>
      </c>
      <c r="J579" s="66">
        <f t="shared" ref="J579:P579" si="431">SUM(J580:J582)</f>
        <v>700000</v>
      </c>
      <c r="K579" s="66">
        <f t="shared" si="410"/>
        <v>600</v>
      </c>
      <c r="L579" s="66">
        <f t="shared" si="431"/>
        <v>0</v>
      </c>
      <c r="M579" s="66">
        <f t="shared" si="431"/>
        <v>0</v>
      </c>
      <c r="N579" s="66">
        <f t="shared" si="431"/>
        <v>600</v>
      </c>
      <c r="O579" s="66">
        <f t="shared" si="431"/>
        <v>0</v>
      </c>
      <c r="P579" s="66">
        <f t="shared" si="431"/>
        <v>0</v>
      </c>
      <c r="Q579" s="66">
        <f>SUM(Q580:Q582)</f>
        <v>745446</v>
      </c>
      <c r="R579" s="66">
        <f>SUM(R580:R582)</f>
        <v>700843</v>
      </c>
      <c r="S579" s="66">
        <f>SUM(S580:S582)</f>
        <v>570463</v>
      </c>
      <c r="T579" s="66">
        <f t="shared" ref="T579:X579" si="432">SUM(T580:T582)</f>
        <v>130380</v>
      </c>
      <c r="U579" s="66">
        <f t="shared" si="432"/>
        <v>64250</v>
      </c>
      <c r="V579" s="66">
        <f t="shared" si="432"/>
        <v>64250</v>
      </c>
      <c r="W579" s="66">
        <f t="shared" si="432"/>
        <v>1880</v>
      </c>
      <c r="X579" s="66">
        <f t="shared" si="432"/>
        <v>700843</v>
      </c>
      <c r="Y579" s="208">
        <f t="shared" si="421"/>
        <v>100</v>
      </c>
    </row>
    <row r="580" spans="1:25">
      <c r="A580" s="23" t="s">
        <v>289</v>
      </c>
      <c r="B580" s="23" t="s">
        <v>184</v>
      </c>
      <c r="C580" s="23" t="s">
        <v>130</v>
      </c>
      <c r="D580" s="23" t="s">
        <v>369</v>
      </c>
      <c r="E580" s="22">
        <v>6139</v>
      </c>
      <c r="F580" s="23"/>
      <c r="G580" s="128" t="s">
        <v>3350</v>
      </c>
      <c r="H580" s="32" t="s">
        <v>32</v>
      </c>
      <c r="I580" s="44">
        <f t="shared" si="409"/>
        <v>662000</v>
      </c>
      <c r="J580" s="44">
        <v>662000</v>
      </c>
      <c r="K580" s="44">
        <f t="shared" si="410"/>
        <v>0</v>
      </c>
      <c r="L580" s="44">
        <v>0</v>
      </c>
      <c r="M580" s="44">
        <v>0</v>
      </c>
      <c r="N580" s="44">
        <v>0</v>
      </c>
      <c r="O580" s="44">
        <v>0</v>
      </c>
      <c r="P580" s="44">
        <v>0</v>
      </c>
      <c r="Q580" s="44">
        <v>705822</v>
      </c>
      <c r="R580" s="44">
        <v>662000</v>
      </c>
      <c r="S580" s="44">
        <v>540000</v>
      </c>
      <c r="T580" s="44">
        <f t="shared" si="424"/>
        <v>122000</v>
      </c>
      <c r="U580" s="44">
        <v>61000</v>
      </c>
      <c r="V580" s="44">
        <v>61000</v>
      </c>
      <c r="W580" s="44">
        <v>0</v>
      </c>
      <c r="X580" s="44">
        <f t="shared" si="425"/>
        <v>662000</v>
      </c>
      <c r="Y580" s="209">
        <f t="shared" si="421"/>
        <v>100</v>
      </c>
    </row>
    <row r="581" spans="1:25">
      <c r="A581" s="23" t="s">
        <v>289</v>
      </c>
      <c r="B581" s="23" t="s">
        <v>184</v>
      </c>
      <c r="C581" s="23" t="s">
        <v>130</v>
      </c>
      <c r="D581" s="23" t="s">
        <v>369</v>
      </c>
      <c r="E581" s="22">
        <v>6139</v>
      </c>
      <c r="F581" s="23" t="s">
        <v>376</v>
      </c>
      <c r="G581" s="128" t="s">
        <v>3350</v>
      </c>
      <c r="H581" s="32" t="s">
        <v>349</v>
      </c>
      <c r="I581" s="44">
        <f t="shared" si="409"/>
        <v>20100</v>
      </c>
      <c r="J581" s="44">
        <v>19500</v>
      </c>
      <c r="K581" s="44">
        <f t="shared" si="410"/>
        <v>600</v>
      </c>
      <c r="L581" s="44">
        <v>0</v>
      </c>
      <c r="M581" s="44">
        <v>0</v>
      </c>
      <c r="N581" s="44">
        <v>600</v>
      </c>
      <c r="O581" s="44">
        <v>0</v>
      </c>
      <c r="P581" s="44">
        <v>0</v>
      </c>
      <c r="Q581" s="44">
        <v>21124</v>
      </c>
      <c r="R581" s="44">
        <v>20343</v>
      </c>
      <c r="S581" s="44">
        <v>15913</v>
      </c>
      <c r="T581" s="44">
        <f t="shared" si="424"/>
        <v>4430</v>
      </c>
      <c r="U581" s="44">
        <v>1600</v>
      </c>
      <c r="V581" s="44">
        <v>1600</v>
      </c>
      <c r="W581" s="44">
        <v>1230</v>
      </c>
      <c r="X581" s="44">
        <f t="shared" si="425"/>
        <v>20343</v>
      </c>
      <c r="Y581" s="209">
        <f t="shared" si="421"/>
        <v>100</v>
      </c>
    </row>
    <row r="582" spans="1:25">
      <c r="A582" s="23" t="s">
        <v>289</v>
      </c>
      <c r="B582" s="23" t="s">
        <v>184</v>
      </c>
      <c r="C582" s="23" t="s">
        <v>130</v>
      </c>
      <c r="D582" s="23" t="s">
        <v>369</v>
      </c>
      <c r="E582" s="22">
        <v>6139</v>
      </c>
      <c r="F582" s="23" t="s">
        <v>377</v>
      </c>
      <c r="G582" s="128" t="s">
        <v>3350</v>
      </c>
      <c r="H582" s="32" t="s">
        <v>158</v>
      </c>
      <c r="I582" s="44">
        <f t="shared" si="409"/>
        <v>18500</v>
      </c>
      <c r="J582" s="44">
        <v>18500</v>
      </c>
      <c r="K582" s="44">
        <f t="shared" si="410"/>
        <v>0</v>
      </c>
      <c r="L582" s="44">
        <v>0</v>
      </c>
      <c r="M582" s="44">
        <v>0</v>
      </c>
      <c r="N582" s="44">
        <v>0</v>
      </c>
      <c r="O582" s="44">
        <v>0</v>
      </c>
      <c r="P582" s="44">
        <v>0</v>
      </c>
      <c r="Q582" s="44">
        <v>18500</v>
      </c>
      <c r="R582" s="44">
        <v>18500</v>
      </c>
      <c r="S582" s="44">
        <v>14550</v>
      </c>
      <c r="T582" s="44">
        <f t="shared" si="424"/>
        <v>3950</v>
      </c>
      <c r="U582" s="44">
        <v>1650</v>
      </c>
      <c r="V582" s="44">
        <v>1650</v>
      </c>
      <c r="W582" s="44">
        <v>650</v>
      </c>
      <c r="X582" s="44">
        <f t="shared" si="425"/>
        <v>18500</v>
      </c>
      <c r="Y582" s="209">
        <f t="shared" si="421"/>
        <v>100</v>
      </c>
    </row>
    <row r="583" spans="1:25" ht="20.399999999999999">
      <c r="A583" s="20" t="s">
        <v>0</v>
      </c>
      <c r="B583" s="20" t="s">
        <v>0</v>
      </c>
      <c r="C583" s="20" t="s">
        <v>0</v>
      </c>
      <c r="D583" s="21" t="s">
        <v>0</v>
      </c>
      <c r="E583" s="21" t="s">
        <v>0</v>
      </c>
      <c r="F583" s="21" t="s">
        <v>0</v>
      </c>
      <c r="G583" s="150" t="s">
        <v>0</v>
      </c>
      <c r="H583" s="30" t="s">
        <v>42</v>
      </c>
      <c r="I583" s="31">
        <f t="shared" si="409"/>
        <v>0</v>
      </c>
      <c r="J583" s="31">
        <f t="shared" ref="J583:X584" si="433">SUM(J584)</f>
        <v>0</v>
      </c>
      <c r="K583" s="31">
        <f t="shared" si="410"/>
        <v>0</v>
      </c>
      <c r="L583" s="31">
        <f t="shared" si="433"/>
        <v>0</v>
      </c>
      <c r="M583" s="31">
        <f t="shared" si="433"/>
        <v>0</v>
      </c>
      <c r="N583" s="31">
        <f t="shared" si="433"/>
        <v>0</v>
      </c>
      <c r="O583" s="31">
        <f t="shared" si="433"/>
        <v>0</v>
      </c>
      <c r="P583" s="31">
        <f t="shared" si="433"/>
        <v>0</v>
      </c>
      <c r="Q583" s="31">
        <f t="shared" si="433"/>
        <v>62122</v>
      </c>
      <c r="R583" s="31">
        <f t="shared" si="433"/>
        <v>55140</v>
      </c>
      <c r="S583" s="31">
        <f t="shared" si="433"/>
        <v>55140</v>
      </c>
      <c r="T583" s="31">
        <f t="shared" si="433"/>
        <v>0</v>
      </c>
      <c r="U583" s="31">
        <f t="shared" si="433"/>
        <v>0</v>
      </c>
      <c r="V583" s="31">
        <f t="shared" si="433"/>
        <v>0</v>
      </c>
      <c r="W583" s="31">
        <f t="shared" si="433"/>
        <v>0</v>
      </c>
      <c r="X583" s="31">
        <f t="shared" si="433"/>
        <v>55140</v>
      </c>
      <c r="Y583" s="220">
        <f t="shared" si="421"/>
        <v>100</v>
      </c>
    </row>
    <row r="584" spans="1:25">
      <c r="A584" s="23" t="s">
        <v>289</v>
      </c>
      <c r="B584" s="23" t="s">
        <v>184</v>
      </c>
      <c r="C584" s="23" t="s">
        <v>130</v>
      </c>
      <c r="D584" s="23" t="s">
        <v>369</v>
      </c>
      <c r="E584" s="21" t="s">
        <v>159</v>
      </c>
      <c r="F584" s="21" t="s">
        <v>0</v>
      </c>
      <c r="G584" s="150" t="s">
        <v>0</v>
      </c>
      <c r="H584" s="21" t="s">
        <v>34</v>
      </c>
      <c r="I584" s="66">
        <f t="shared" si="409"/>
        <v>0</v>
      </c>
      <c r="J584" s="66">
        <f t="shared" si="433"/>
        <v>0</v>
      </c>
      <c r="K584" s="66">
        <f t="shared" si="410"/>
        <v>0</v>
      </c>
      <c r="L584" s="66">
        <f t="shared" si="433"/>
        <v>0</v>
      </c>
      <c r="M584" s="66">
        <f t="shared" si="433"/>
        <v>0</v>
      </c>
      <c r="N584" s="66">
        <f t="shared" si="433"/>
        <v>0</v>
      </c>
      <c r="O584" s="66">
        <f t="shared" si="433"/>
        <v>0</v>
      </c>
      <c r="P584" s="66">
        <f t="shared" si="433"/>
        <v>0</v>
      </c>
      <c r="Q584" s="66">
        <f t="shared" si="433"/>
        <v>62122</v>
      </c>
      <c r="R584" s="66">
        <f t="shared" si="433"/>
        <v>55140</v>
      </c>
      <c r="S584" s="66">
        <f t="shared" si="433"/>
        <v>55140</v>
      </c>
      <c r="T584" s="66">
        <f t="shared" si="433"/>
        <v>0</v>
      </c>
      <c r="U584" s="66">
        <f t="shared" si="433"/>
        <v>0</v>
      </c>
      <c r="V584" s="66">
        <f t="shared" si="433"/>
        <v>0</v>
      </c>
      <c r="W584" s="66">
        <f t="shared" si="433"/>
        <v>0</v>
      </c>
      <c r="X584" s="66">
        <f t="shared" si="433"/>
        <v>55140</v>
      </c>
      <c r="Y584" s="208">
        <f t="shared" si="421"/>
        <v>100</v>
      </c>
    </row>
    <row r="585" spans="1:25">
      <c r="A585" s="23" t="s">
        <v>289</v>
      </c>
      <c r="B585" s="23" t="s">
        <v>184</v>
      </c>
      <c r="C585" s="23" t="s">
        <v>130</v>
      </c>
      <c r="D585" s="23" t="s">
        <v>369</v>
      </c>
      <c r="E585" s="22">
        <v>6148</v>
      </c>
      <c r="F585" s="23"/>
      <c r="G585" s="128" t="s">
        <v>3350</v>
      </c>
      <c r="H585" s="32" t="s">
        <v>41</v>
      </c>
      <c r="I585" s="44">
        <f t="shared" si="409"/>
        <v>0</v>
      </c>
      <c r="J585" s="44">
        <v>0</v>
      </c>
      <c r="K585" s="44">
        <f t="shared" si="410"/>
        <v>0</v>
      </c>
      <c r="L585" s="44">
        <v>0</v>
      </c>
      <c r="M585" s="44">
        <v>0</v>
      </c>
      <c r="N585" s="44">
        <v>0</v>
      </c>
      <c r="O585" s="44">
        <v>0</v>
      </c>
      <c r="P585" s="44">
        <v>0</v>
      </c>
      <c r="Q585" s="44">
        <v>62122</v>
      </c>
      <c r="R585" s="44">
        <v>55140</v>
      </c>
      <c r="S585" s="44">
        <v>55140</v>
      </c>
      <c r="T585" s="44">
        <f t="shared" si="424"/>
        <v>0</v>
      </c>
      <c r="U585" s="44"/>
      <c r="V585" s="44"/>
      <c r="W585" s="44"/>
      <c r="X585" s="44">
        <f t="shared" si="425"/>
        <v>55140</v>
      </c>
      <c r="Y585" s="209">
        <f t="shared" si="421"/>
        <v>100</v>
      </c>
    </row>
    <row r="586" spans="1:25" ht="20.399999999999999">
      <c r="A586" s="20" t="s">
        <v>0</v>
      </c>
      <c r="B586" s="20" t="s">
        <v>0</v>
      </c>
      <c r="C586" s="20" t="s">
        <v>0</v>
      </c>
      <c r="D586" s="21" t="s">
        <v>0</v>
      </c>
      <c r="E586" s="21" t="s">
        <v>0</v>
      </c>
      <c r="F586" s="21" t="s">
        <v>0</v>
      </c>
      <c r="G586" s="150" t="s">
        <v>0</v>
      </c>
      <c r="H586" s="30" t="s">
        <v>60</v>
      </c>
      <c r="I586" s="31">
        <f t="shared" si="409"/>
        <v>207860</v>
      </c>
      <c r="J586" s="31">
        <f t="shared" ref="J586:X586" si="434">SUM(J587)</f>
        <v>207860</v>
      </c>
      <c r="K586" s="31">
        <f t="shared" si="410"/>
        <v>0</v>
      </c>
      <c r="L586" s="31">
        <f t="shared" si="434"/>
        <v>0</v>
      </c>
      <c r="M586" s="31">
        <f t="shared" si="434"/>
        <v>0</v>
      </c>
      <c r="N586" s="31">
        <f t="shared" si="434"/>
        <v>0</v>
      </c>
      <c r="O586" s="31">
        <f t="shared" si="434"/>
        <v>0</v>
      </c>
      <c r="P586" s="31">
        <f t="shared" si="434"/>
        <v>0</v>
      </c>
      <c r="Q586" s="31">
        <f t="shared" si="434"/>
        <v>207860</v>
      </c>
      <c r="R586" s="31">
        <f t="shared" si="434"/>
        <v>207860</v>
      </c>
      <c r="S586" s="31">
        <f t="shared" si="434"/>
        <v>165980</v>
      </c>
      <c r="T586" s="31">
        <f t="shared" si="434"/>
        <v>41880</v>
      </c>
      <c r="U586" s="31">
        <f t="shared" si="434"/>
        <v>41880</v>
      </c>
      <c r="V586" s="31">
        <f t="shared" si="434"/>
        <v>0</v>
      </c>
      <c r="W586" s="31">
        <f t="shared" si="434"/>
        <v>0</v>
      </c>
      <c r="X586" s="31">
        <f t="shared" si="434"/>
        <v>207860</v>
      </c>
      <c r="Y586" s="220">
        <f t="shared" si="421"/>
        <v>100</v>
      </c>
    </row>
    <row r="587" spans="1:25">
      <c r="A587" s="23" t="s">
        <v>289</v>
      </c>
      <c r="B587" s="23" t="s">
        <v>184</v>
      </c>
      <c r="C587" s="23" t="s">
        <v>130</v>
      </c>
      <c r="D587" s="23" t="s">
        <v>369</v>
      </c>
      <c r="E587" s="21" t="s">
        <v>166</v>
      </c>
      <c r="F587" s="21" t="s">
        <v>0</v>
      </c>
      <c r="G587" s="150" t="s">
        <v>0</v>
      </c>
      <c r="H587" s="21" t="s">
        <v>53</v>
      </c>
      <c r="I587" s="66">
        <f t="shared" si="409"/>
        <v>207860</v>
      </c>
      <c r="J587" s="66">
        <f t="shared" ref="J587:P587" si="435">SUM(J588:J590)</f>
        <v>207860</v>
      </c>
      <c r="K587" s="66">
        <f t="shared" si="410"/>
        <v>0</v>
      </c>
      <c r="L587" s="66">
        <f t="shared" si="435"/>
        <v>0</v>
      </c>
      <c r="M587" s="66">
        <f t="shared" si="435"/>
        <v>0</v>
      </c>
      <c r="N587" s="66">
        <f t="shared" si="435"/>
        <v>0</v>
      </c>
      <c r="O587" s="66">
        <f t="shared" si="435"/>
        <v>0</v>
      </c>
      <c r="P587" s="66">
        <f t="shared" si="435"/>
        <v>0</v>
      </c>
      <c r="Q587" s="66">
        <f>SUM(Q588:Q590)</f>
        <v>207860</v>
      </c>
      <c r="R587" s="66">
        <f>SUM(R588:R590)</f>
        <v>207860</v>
      </c>
      <c r="S587" s="66">
        <f>SUM(S588:S590)</f>
        <v>165980</v>
      </c>
      <c r="T587" s="66">
        <f t="shared" ref="T587:X587" si="436">SUM(T588:T590)</f>
        <v>41880</v>
      </c>
      <c r="U587" s="66">
        <f t="shared" si="436"/>
        <v>41880</v>
      </c>
      <c r="V587" s="66">
        <f t="shared" si="436"/>
        <v>0</v>
      </c>
      <c r="W587" s="66">
        <f t="shared" si="436"/>
        <v>0</v>
      </c>
      <c r="X587" s="66">
        <f t="shared" si="436"/>
        <v>207860</v>
      </c>
      <c r="Y587" s="208">
        <f t="shared" si="421"/>
        <v>100</v>
      </c>
    </row>
    <row r="588" spans="1:25">
      <c r="A588" s="23" t="s">
        <v>289</v>
      </c>
      <c r="B588" s="23" t="s">
        <v>184</v>
      </c>
      <c r="C588" s="23" t="s">
        <v>130</v>
      </c>
      <c r="D588" s="23" t="s">
        <v>369</v>
      </c>
      <c r="E588" s="22">
        <v>8213</v>
      </c>
      <c r="F588" s="23"/>
      <c r="G588" s="128" t="s">
        <v>3350</v>
      </c>
      <c r="H588" s="32" t="s">
        <v>56</v>
      </c>
      <c r="I588" s="44">
        <f t="shared" si="409"/>
        <v>140000</v>
      </c>
      <c r="J588" s="44">
        <v>140000</v>
      </c>
      <c r="K588" s="44">
        <f t="shared" si="410"/>
        <v>0</v>
      </c>
      <c r="L588" s="44">
        <v>0</v>
      </c>
      <c r="M588" s="44">
        <v>0</v>
      </c>
      <c r="N588" s="44">
        <v>0</v>
      </c>
      <c r="O588" s="44">
        <v>0</v>
      </c>
      <c r="P588" s="44">
        <v>0</v>
      </c>
      <c r="Q588" s="44">
        <v>165980</v>
      </c>
      <c r="R588" s="44">
        <v>165980</v>
      </c>
      <c r="S588" s="44">
        <v>165980</v>
      </c>
      <c r="T588" s="44">
        <f t="shared" si="424"/>
        <v>0</v>
      </c>
      <c r="U588" s="44">
        <v>0</v>
      </c>
      <c r="V588" s="44"/>
      <c r="W588" s="44">
        <v>0</v>
      </c>
      <c r="X588" s="44">
        <f t="shared" si="425"/>
        <v>165980</v>
      </c>
      <c r="Y588" s="209">
        <f t="shared" si="421"/>
        <v>100</v>
      </c>
    </row>
    <row r="589" spans="1:25">
      <c r="A589" s="23" t="s">
        <v>289</v>
      </c>
      <c r="B589" s="23" t="s">
        <v>184</v>
      </c>
      <c r="C589" s="23" t="s">
        <v>130</v>
      </c>
      <c r="D589" s="23" t="s">
        <v>369</v>
      </c>
      <c r="E589" s="22">
        <v>8215</v>
      </c>
      <c r="F589" s="23"/>
      <c r="G589" s="128" t="s">
        <v>3350</v>
      </c>
      <c r="H589" s="32" t="s">
        <v>58</v>
      </c>
      <c r="I589" s="44">
        <f t="shared" si="409"/>
        <v>67860</v>
      </c>
      <c r="J589" s="44">
        <v>67860</v>
      </c>
      <c r="K589" s="44">
        <f t="shared" si="410"/>
        <v>0</v>
      </c>
      <c r="L589" s="44">
        <v>0</v>
      </c>
      <c r="M589" s="44">
        <v>0</v>
      </c>
      <c r="N589" s="44">
        <v>0</v>
      </c>
      <c r="O589" s="44">
        <v>0</v>
      </c>
      <c r="P589" s="44">
        <v>0</v>
      </c>
      <c r="Q589" s="44">
        <v>41880</v>
      </c>
      <c r="R589" s="44">
        <v>41880</v>
      </c>
      <c r="S589" s="44">
        <v>0</v>
      </c>
      <c r="T589" s="44">
        <f t="shared" si="424"/>
        <v>41880</v>
      </c>
      <c r="U589" s="44">
        <v>41880</v>
      </c>
      <c r="V589" s="44">
        <v>0</v>
      </c>
      <c r="W589" s="44">
        <v>0</v>
      </c>
      <c r="X589" s="44">
        <f t="shared" si="425"/>
        <v>41880</v>
      </c>
      <c r="Y589" s="209">
        <f t="shared" si="421"/>
        <v>100</v>
      </c>
    </row>
    <row r="590" spans="1:25">
      <c r="A590" s="23" t="s">
        <v>289</v>
      </c>
      <c r="B590" s="23" t="s">
        <v>184</v>
      </c>
      <c r="C590" s="23" t="s">
        <v>130</v>
      </c>
      <c r="D590" s="23" t="s">
        <v>369</v>
      </c>
      <c r="E590" s="22">
        <v>8216</v>
      </c>
      <c r="F590" s="23"/>
      <c r="G590" s="128" t="s">
        <v>3350</v>
      </c>
      <c r="H590" s="32" t="s">
        <v>59</v>
      </c>
      <c r="I590" s="44">
        <f t="shared" si="409"/>
        <v>0</v>
      </c>
      <c r="J590" s="44">
        <v>0</v>
      </c>
      <c r="K590" s="44">
        <f t="shared" si="410"/>
        <v>0</v>
      </c>
      <c r="L590" s="44">
        <v>0</v>
      </c>
      <c r="M590" s="44">
        <v>0</v>
      </c>
      <c r="N590" s="44">
        <v>0</v>
      </c>
      <c r="O590" s="44">
        <v>0</v>
      </c>
      <c r="P590" s="44">
        <v>0</v>
      </c>
      <c r="Q590" s="44">
        <v>0</v>
      </c>
      <c r="R590" s="44">
        <v>0</v>
      </c>
      <c r="S590" s="44">
        <v>0</v>
      </c>
      <c r="T590" s="44">
        <f t="shared" si="424"/>
        <v>0</v>
      </c>
      <c r="U590" s="44"/>
      <c r="V590" s="44"/>
      <c r="W590" s="44"/>
      <c r="X590" s="44">
        <f t="shared" si="425"/>
        <v>0</v>
      </c>
      <c r="Y590" s="209">
        <f t="shared" si="421"/>
        <v>0</v>
      </c>
    </row>
    <row r="591" spans="1:25">
      <c r="A591" s="32" t="s">
        <v>0</v>
      </c>
      <c r="B591" s="32" t="s">
        <v>0</v>
      </c>
      <c r="C591" s="32" t="s">
        <v>0</v>
      </c>
      <c r="D591" s="32" t="s">
        <v>0</v>
      </c>
      <c r="E591" s="32" t="s">
        <v>0</v>
      </c>
      <c r="F591" s="32" t="s">
        <v>0</v>
      </c>
      <c r="G591" s="154" t="s">
        <v>0</v>
      </c>
      <c r="H591" s="30" t="s">
        <v>378</v>
      </c>
      <c r="I591" s="31">
        <f t="shared" si="409"/>
        <v>8208980</v>
      </c>
      <c r="J591" s="31">
        <f t="shared" ref="J591:P591" si="437">SUM(J560,J583,J586)</f>
        <v>7992180</v>
      </c>
      <c r="K591" s="31">
        <f t="shared" si="410"/>
        <v>216800</v>
      </c>
      <c r="L591" s="31">
        <f t="shared" si="437"/>
        <v>0</v>
      </c>
      <c r="M591" s="31">
        <f t="shared" si="437"/>
        <v>0</v>
      </c>
      <c r="N591" s="31">
        <f t="shared" si="437"/>
        <v>216800</v>
      </c>
      <c r="O591" s="31">
        <f t="shared" si="437"/>
        <v>0</v>
      </c>
      <c r="P591" s="31">
        <f t="shared" si="437"/>
        <v>0</v>
      </c>
      <c r="Q591" s="31">
        <f>SUM(Q560,Q583,Q586)</f>
        <v>8607768</v>
      </c>
      <c r="R591" s="31">
        <f>SUM(R560,R583,R586)</f>
        <v>8340662</v>
      </c>
      <c r="S591" s="31">
        <f>SUM(S560,S583,S586)</f>
        <v>6546807</v>
      </c>
      <c r="T591" s="31">
        <f t="shared" ref="T591:X591" si="438">SUM(T560,T583,T586)</f>
        <v>1793855</v>
      </c>
      <c r="U591" s="31">
        <f t="shared" si="438"/>
        <v>708730</v>
      </c>
      <c r="V591" s="31">
        <f t="shared" si="438"/>
        <v>664550</v>
      </c>
      <c r="W591" s="31">
        <f t="shared" si="438"/>
        <v>420575</v>
      </c>
      <c r="X591" s="31">
        <f t="shared" si="438"/>
        <v>8340662</v>
      </c>
      <c r="Y591" s="220">
        <f t="shared" si="421"/>
        <v>100</v>
      </c>
    </row>
    <row r="592" spans="1:25" ht="15" thickBot="1">
      <c r="A592" s="32" t="s">
        <v>0</v>
      </c>
      <c r="B592" s="32" t="s">
        <v>0</v>
      </c>
      <c r="C592" s="32" t="s">
        <v>0</v>
      </c>
      <c r="D592" s="32" t="s">
        <v>0</v>
      </c>
      <c r="E592" s="32" t="s">
        <v>0</v>
      </c>
      <c r="F592" s="32" t="s">
        <v>0</v>
      </c>
      <c r="G592" s="154" t="s">
        <v>0</v>
      </c>
      <c r="H592" s="21" t="s">
        <v>170</v>
      </c>
      <c r="I592" s="66">
        <f t="shared" si="409"/>
        <v>177</v>
      </c>
      <c r="J592" s="66">
        <v>177</v>
      </c>
      <c r="K592" s="66">
        <f t="shared" si="410"/>
        <v>0</v>
      </c>
      <c r="L592" s="66" t="s">
        <v>0</v>
      </c>
      <c r="M592" s="66" t="s">
        <v>0</v>
      </c>
      <c r="N592" s="66" t="s">
        <v>0</v>
      </c>
      <c r="O592" s="66" t="s">
        <v>0</v>
      </c>
      <c r="P592" s="66" t="s">
        <v>0</v>
      </c>
      <c r="Q592" s="66">
        <v>0</v>
      </c>
      <c r="R592" s="66"/>
      <c r="S592" s="66"/>
      <c r="T592" s="66"/>
      <c r="U592" s="66"/>
      <c r="V592" s="66"/>
      <c r="W592" s="66"/>
      <c r="X592" s="66"/>
      <c r="Y592" s="208">
        <v>0</v>
      </c>
    </row>
    <row r="593" spans="1:25" ht="41.4" thickBot="1">
      <c r="A593" s="252" t="s">
        <v>0</v>
      </c>
      <c r="B593" s="252" t="s">
        <v>0</v>
      </c>
      <c r="C593" s="252" t="s">
        <v>0</v>
      </c>
      <c r="D593" s="252" t="s">
        <v>0</v>
      </c>
      <c r="E593" s="252" t="s">
        <v>0</v>
      </c>
      <c r="F593" s="252" t="s">
        <v>0</v>
      </c>
      <c r="G593" s="258" t="s">
        <v>0</v>
      </c>
      <c r="H593" s="24" t="s">
        <v>72</v>
      </c>
      <c r="I593" s="1" t="s">
        <v>3093</v>
      </c>
      <c r="J593" s="1" t="s">
        <v>3130</v>
      </c>
      <c r="K593" s="1" t="s">
        <v>3</v>
      </c>
      <c r="L593" s="1" t="s">
        <v>4</v>
      </c>
      <c r="M593" s="1" t="s">
        <v>5</v>
      </c>
      <c r="N593" s="1" t="s">
        <v>6</v>
      </c>
      <c r="O593" s="1" t="s">
        <v>7</v>
      </c>
      <c r="P593" s="1" t="s">
        <v>8</v>
      </c>
      <c r="Q593" s="1" t="s">
        <v>3344</v>
      </c>
      <c r="R593" s="1" t="s">
        <v>3427</v>
      </c>
      <c r="S593" s="1" t="s">
        <v>3447</v>
      </c>
      <c r="T593" s="1" t="s">
        <v>3448</v>
      </c>
      <c r="U593" s="1" t="s">
        <v>3452</v>
      </c>
      <c r="V593" s="1" t="s">
        <v>3449</v>
      </c>
      <c r="W593" s="1" t="s">
        <v>3450</v>
      </c>
      <c r="X593" s="1" t="s">
        <v>3451</v>
      </c>
      <c r="Y593" s="216" t="s">
        <v>3385</v>
      </c>
    </row>
    <row r="594" spans="1:25">
      <c r="A594" s="253"/>
      <c r="B594" s="253"/>
      <c r="C594" s="253"/>
      <c r="D594" s="253"/>
      <c r="E594" s="253"/>
      <c r="F594" s="253"/>
      <c r="G594" s="259"/>
      <c r="H594" s="33" t="s">
        <v>0</v>
      </c>
      <c r="I594" s="45">
        <v>1</v>
      </c>
      <c r="J594" s="45">
        <v>3</v>
      </c>
      <c r="K594" s="45" t="s">
        <v>9</v>
      </c>
      <c r="L594" s="45">
        <v>5</v>
      </c>
      <c r="M594" s="45">
        <v>6</v>
      </c>
      <c r="N594" s="45">
        <v>7</v>
      </c>
      <c r="O594" s="45">
        <v>8</v>
      </c>
      <c r="P594" s="45">
        <v>9</v>
      </c>
      <c r="Q594" s="45">
        <v>1</v>
      </c>
      <c r="R594" s="45">
        <v>2</v>
      </c>
      <c r="S594" s="45">
        <v>3</v>
      </c>
      <c r="T594" s="45" t="s">
        <v>3453</v>
      </c>
      <c r="U594" s="45">
        <v>5</v>
      </c>
      <c r="V594" s="45">
        <v>6</v>
      </c>
      <c r="W594" s="45">
        <v>7</v>
      </c>
      <c r="X594" s="45" t="s">
        <v>3454</v>
      </c>
      <c r="Y594" s="276">
        <v>9</v>
      </c>
    </row>
    <row r="595" spans="1:25">
      <c r="A595" s="253"/>
      <c r="B595" s="253"/>
      <c r="C595" s="253"/>
      <c r="D595" s="253"/>
      <c r="E595" s="253"/>
      <c r="F595" s="253"/>
      <c r="G595" s="259"/>
      <c r="H595" s="34" t="s">
        <v>78</v>
      </c>
      <c r="I595" s="35">
        <f t="shared" si="409"/>
        <v>8208980</v>
      </c>
      <c r="J595" s="35">
        <f t="shared" ref="J595:P595" si="439">SUM(J591)</f>
        <v>7992180</v>
      </c>
      <c r="K595" s="35">
        <f t="shared" si="410"/>
        <v>216800</v>
      </c>
      <c r="L595" s="35">
        <f t="shared" si="439"/>
        <v>0</v>
      </c>
      <c r="M595" s="35">
        <f t="shared" si="439"/>
        <v>0</v>
      </c>
      <c r="N595" s="35">
        <f t="shared" si="439"/>
        <v>216800</v>
      </c>
      <c r="O595" s="35">
        <f t="shared" si="439"/>
        <v>0</v>
      </c>
      <c r="P595" s="35">
        <f t="shared" si="439"/>
        <v>0</v>
      </c>
      <c r="Q595" s="35">
        <f>SUM(Q591)</f>
        <v>8607768</v>
      </c>
      <c r="R595" s="35">
        <f>SUM(R591)</f>
        <v>8340662</v>
      </c>
      <c r="S595" s="35">
        <f>SUM(S591)</f>
        <v>6546807</v>
      </c>
      <c r="T595" s="35">
        <f t="shared" ref="T595:X595" si="440">SUM(T591)</f>
        <v>1793855</v>
      </c>
      <c r="U595" s="35">
        <f t="shared" si="440"/>
        <v>708730</v>
      </c>
      <c r="V595" s="35">
        <f t="shared" si="440"/>
        <v>664550</v>
      </c>
      <c r="W595" s="35">
        <f t="shared" si="440"/>
        <v>420575</v>
      </c>
      <c r="X595" s="35">
        <f t="shared" si="440"/>
        <v>8340662</v>
      </c>
      <c r="Y595" s="218">
        <f t="shared" ref="Y595:Y596" si="441">IF(R595=0,0,(X595/R595)*100)</f>
        <v>100</v>
      </c>
    </row>
    <row r="596" spans="1:25">
      <c r="A596" s="253"/>
      <c r="B596" s="253"/>
      <c r="C596" s="253"/>
      <c r="D596" s="253"/>
      <c r="E596" s="253"/>
      <c r="F596" s="253"/>
      <c r="G596" s="259"/>
      <c r="H596" s="36" t="s">
        <v>69</v>
      </c>
      <c r="I596" s="35">
        <f t="shared" si="409"/>
        <v>8208980</v>
      </c>
      <c r="J596" s="35">
        <f t="shared" ref="J596:P596" si="442">SUM(J595)</f>
        <v>7992180</v>
      </c>
      <c r="K596" s="35">
        <f t="shared" si="410"/>
        <v>216800</v>
      </c>
      <c r="L596" s="35">
        <f t="shared" si="442"/>
        <v>0</v>
      </c>
      <c r="M596" s="35">
        <f t="shared" si="442"/>
        <v>0</v>
      </c>
      <c r="N596" s="35">
        <f t="shared" si="442"/>
        <v>216800</v>
      </c>
      <c r="O596" s="35">
        <f t="shared" si="442"/>
        <v>0</v>
      </c>
      <c r="P596" s="35">
        <f t="shared" si="442"/>
        <v>0</v>
      </c>
      <c r="Q596" s="35">
        <f>SUM(Q595)</f>
        <v>8607768</v>
      </c>
      <c r="R596" s="35">
        <f>SUM(R595)</f>
        <v>8340662</v>
      </c>
      <c r="S596" s="35">
        <f>SUM(S595)</f>
        <v>6546807</v>
      </c>
      <c r="T596" s="35">
        <f t="shared" ref="T596:X596" si="443">SUM(T595)</f>
        <v>1793855</v>
      </c>
      <c r="U596" s="35">
        <f t="shared" si="443"/>
        <v>708730</v>
      </c>
      <c r="V596" s="35">
        <f t="shared" si="443"/>
        <v>664550</v>
      </c>
      <c r="W596" s="35">
        <f t="shared" si="443"/>
        <v>420575</v>
      </c>
      <c r="X596" s="35">
        <f t="shared" si="443"/>
        <v>8340662</v>
      </c>
      <c r="Y596" s="218">
        <f t="shared" si="441"/>
        <v>100</v>
      </c>
    </row>
    <row r="597" spans="1:25">
      <c r="A597" s="254"/>
      <c r="B597" s="254"/>
      <c r="C597" s="254"/>
      <c r="D597" s="254"/>
      <c r="E597" s="254"/>
      <c r="F597" s="254"/>
      <c r="G597" s="260"/>
    </row>
    <row r="598" spans="1:25">
      <c r="A598" s="32" t="s">
        <v>0</v>
      </c>
      <c r="B598" s="32" t="s">
        <v>0</v>
      </c>
      <c r="C598" s="32" t="s">
        <v>0</v>
      </c>
      <c r="D598" s="32" t="s">
        <v>0</v>
      </c>
      <c r="E598" s="32" t="s">
        <v>0</v>
      </c>
      <c r="F598" s="32" t="s">
        <v>0</v>
      </c>
      <c r="G598" s="154" t="s">
        <v>0</v>
      </c>
      <c r="H598" s="37" t="s">
        <v>0</v>
      </c>
      <c r="I598" s="37"/>
      <c r="J598" s="37"/>
      <c r="K598" s="37"/>
      <c r="L598" s="37" t="s">
        <v>0</v>
      </c>
      <c r="M598" s="37" t="s">
        <v>0</v>
      </c>
      <c r="N598" s="37" t="s">
        <v>0</v>
      </c>
      <c r="O598" s="37" t="s">
        <v>0</v>
      </c>
      <c r="P598" s="37" t="s">
        <v>0</v>
      </c>
      <c r="Q598" s="37"/>
      <c r="R598" s="37"/>
      <c r="S598" s="37"/>
      <c r="T598" s="37" t="s">
        <v>0</v>
      </c>
      <c r="U598" s="37" t="s">
        <v>0</v>
      </c>
      <c r="V598" s="37" t="s">
        <v>0</v>
      </c>
      <c r="W598" s="37" t="s">
        <v>0</v>
      </c>
      <c r="X598" s="37" t="s">
        <v>0</v>
      </c>
      <c r="Y598" s="219"/>
    </row>
    <row r="599" spans="1:25">
      <c r="A599" s="32" t="s">
        <v>0</v>
      </c>
      <c r="B599" s="32" t="s">
        <v>0</v>
      </c>
      <c r="C599" s="32" t="s">
        <v>0</v>
      </c>
      <c r="D599" s="32" t="s">
        <v>0</v>
      </c>
      <c r="E599" s="32" t="s">
        <v>0</v>
      </c>
      <c r="F599" s="32" t="s">
        <v>0</v>
      </c>
      <c r="G599" s="154" t="s">
        <v>0</v>
      </c>
      <c r="H599" s="30" t="s">
        <v>379</v>
      </c>
      <c r="I599" s="31">
        <f t="shared" si="409"/>
        <v>8208980</v>
      </c>
      <c r="J599" s="31">
        <f t="shared" ref="J599:P599" si="444">SUM(J591)</f>
        <v>7992180</v>
      </c>
      <c r="K599" s="31">
        <f t="shared" si="410"/>
        <v>216800</v>
      </c>
      <c r="L599" s="31">
        <f t="shared" si="444"/>
        <v>0</v>
      </c>
      <c r="M599" s="31">
        <f t="shared" si="444"/>
        <v>0</v>
      </c>
      <c r="N599" s="31">
        <f t="shared" si="444"/>
        <v>216800</v>
      </c>
      <c r="O599" s="31">
        <f t="shared" si="444"/>
        <v>0</v>
      </c>
      <c r="P599" s="31">
        <f t="shared" si="444"/>
        <v>0</v>
      </c>
      <c r="Q599" s="31">
        <f>SUM(Q591)</f>
        <v>8607768</v>
      </c>
      <c r="R599" s="31">
        <f>SUM(R591)</f>
        <v>8340662</v>
      </c>
      <c r="S599" s="31">
        <f>SUM(S591)</f>
        <v>6546807</v>
      </c>
      <c r="T599" s="31">
        <f t="shared" ref="T599:X599" si="445">SUM(T591)</f>
        <v>1793855</v>
      </c>
      <c r="U599" s="31">
        <f t="shared" si="445"/>
        <v>708730</v>
      </c>
      <c r="V599" s="31">
        <f t="shared" si="445"/>
        <v>664550</v>
      </c>
      <c r="W599" s="31">
        <f t="shared" si="445"/>
        <v>420575</v>
      </c>
      <c r="X599" s="31">
        <f t="shared" si="445"/>
        <v>8340662</v>
      </c>
      <c r="Y599" s="220">
        <f>IF(R599=0,0,(X599/R599)*100)</f>
        <v>100</v>
      </c>
    </row>
    <row r="600" spans="1:25">
      <c r="A600" s="32" t="s">
        <v>0</v>
      </c>
      <c r="B600" s="32" t="s">
        <v>0</v>
      </c>
      <c r="C600" s="32" t="s">
        <v>0</v>
      </c>
      <c r="D600" s="32" t="s">
        <v>0</v>
      </c>
      <c r="E600" s="32" t="s">
        <v>0</v>
      </c>
      <c r="F600" s="32" t="s">
        <v>0</v>
      </c>
      <c r="G600" s="154" t="s">
        <v>0</v>
      </c>
      <c r="H600" s="21" t="s">
        <v>170</v>
      </c>
      <c r="I600" s="66">
        <f t="shared" si="409"/>
        <v>177</v>
      </c>
      <c r="J600" s="66">
        <f t="shared" ref="J600:P600" si="446">J592</f>
        <v>177</v>
      </c>
      <c r="K600" s="66">
        <f t="shared" si="410"/>
        <v>0</v>
      </c>
      <c r="L600" s="66" t="str">
        <f t="shared" si="446"/>
        <v/>
      </c>
      <c r="M600" s="66" t="str">
        <f t="shared" si="446"/>
        <v/>
      </c>
      <c r="N600" s="66" t="str">
        <f t="shared" si="446"/>
        <v/>
      </c>
      <c r="O600" s="66" t="str">
        <f t="shared" si="446"/>
        <v/>
      </c>
      <c r="P600" s="66" t="str">
        <f t="shared" si="446"/>
        <v/>
      </c>
      <c r="Q600" s="66">
        <f>Q592</f>
        <v>0</v>
      </c>
      <c r="R600" s="66">
        <f>R592</f>
        <v>0</v>
      </c>
      <c r="S600" s="66">
        <f>S592</f>
        <v>0</v>
      </c>
      <c r="T600" s="66">
        <f t="shared" ref="T600:X600" si="447">T592</f>
        <v>0</v>
      </c>
      <c r="U600" s="66">
        <f t="shared" si="447"/>
        <v>0</v>
      </c>
      <c r="V600" s="66">
        <f t="shared" si="447"/>
        <v>0</v>
      </c>
      <c r="W600" s="66">
        <f t="shared" si="447"/>
        <v>0</v>
      </c>
      <c r="X600" s="66">
        <f t="shared" si="447"/>
        <v>0</v>
      </c>
      <c r="Y600" s="208">
        <v>0</v>
      </c>
    </row>
    <row r="601" spans="1:25">
      <c r="A601" s="32" t="s">
        <v>0</v>
      </c>
      <c r="B601" s="32" t="s">
        <v>0</v>
      </c>
      <c r="C601" s="32" t="s">
        <v>0</v>
      </c>
      <c r="D601" s="32" t="s">
        <v>0</v>
      </c>
      <c r="E601" s="32" t="s">
        <v>0</v>
      </c>
      <c r="F601" s="32" t="s">
        <v>0</v>
      </c>
      <c r="G601" s="154" t="s">
        <v>0</v>
      </c>
      <c r="H601" s="38" t="s">
        <v>0</v>
      </c>
      <c r="I601" s="39"/>
      <c r="J601" s="39"/>
      <c r="K601" s="39"/>
      <c r="L601" s="39" t="s">
        <v>0</v>
      </c>
      <c r="M601" s="39" t="s">
        <v>0</v>
      </c>
      <c r="N601" s="39" t="s">
        <v>0</v>
      </c>
      <c r="O601" s="39" t="s">
        <v>0</v>
      </c>
      <c r="P601" s="39" t="s">
        <v>0</v>
      </c>
      <c r="Q601" s="39"/>
      <c r="R601" s="39"/>
      <c r="S601" s="39"/>
      <c r="T601" s="39" t="s">
        <v>0</v>
      </c>
      <c r="U601" s="39" t="s">
        <v>0</v>
      </c>
      <c r="V601" s="39" t="s">
        <v>0</v>
      </c>
      <c r="W601" s="39" t="s">
        <v>0</v>
      </c>
      <c r="X601" s="39" t="s">
        <v>0</v>
      </c>
      <c r="Y601" s="221"/>
    </row>
    <row r="602" spans="1:25" ht="15" thickBot="1">
      <c r="A602" s="20" t="s">
        <v>289</v>
      </c>
      <c r="B602" s="20" t="s">
        <v>234</v>
      </c>
      <c r="C602" s="23" t="s">
        <v>0</v>
      </c>
      <c r="D602" s="23" t="s">
        <v>0</v>
      </c>
      <c r="E602" s="21" t="s">
        <v>0</v>
      </c>
      <c r="F602" s="21" t="s">
        <v>0</v>
      </c>
      <c r="G602" s="150" t="s">
        <v>0</v>
      </c>
      <c r="H602" s="21" t="s">
        <v>0</v>
      </c>
      <c r="I602" s="22"/>
      <c r="J602" s="22"/>
      <c r="K602" s="22"/>
      <c r="L602" s="22" t="s">
        <v>0</v>
      </c>
      <c r="M602" s="22" t="s">
        <v>0</v>
      </c>
      <c r="N602" s="22" t="s">
        <v>0</v>
      </c>
      <c r="O602" s="22" t="s">
        <v>0</v>
      </c>
      <c r="P602" s="22" t="s">
        <v>0</v>
      </c>
      <c r="Q602" s="22"/>
      <c r="R602" s="22"/>
      <c r="S602" s="22"/>
      <c r="T602" s="22" t="s">
        <v>0</v>
      </c>
      <c r="U602" s="22" t="s">
        <v>0</v>
      </c>
      <c r="V602" s="22" t="s">
        <v>0</v>
      </c>
      <c r="W602" s="22" t="s">
        <v>0</v>
      </c>
      <c r="X602" s="22" t="s">
        <v>0</v>
      </c>
      <c r="Y602" s="209"/>
    </row>
    <row r="603" spans="1:25" ht="41.4" thickBot="1">
      <c r="A603" s="24" t="s">
        <v>123</v>
      </c>
      <c r="B603" s="24" t="s">
        <v>124</v>
      </c>
      <c r="C603" s="24" t="s">
        <v>125</v>
      </c>
      <c r="D603" s="25" t="s">
        <v>0</v>
      </c>
      <c r="E603" s="24" t="s">
        <v>126</v>
      </c>
      <c r="F603" s="24" t="s">
        <v>127</v>
      </c>
      <c r="G603" s="151" t="s">
        <v>128</v>
      </c>
      <c r="H603" s="24" t="s">
        <v>1</v>
      </c>
      <c r="I603" s="1" t="s">
        <v>3093</v>
      </c>
      <c r="J603" s="1" t="s">
        <v>3130</v>
      </c>
      <c r="K603" s="1" t="s">
        <v>3</v>
      </c>
      <c r="L603" s="1" t="s">
        <v>4</v>
      </c>
      <c r="M603" s="1" t="s">
        <v>5</v>
      </c>
      <c r="N603" s="1" t="s">
        <v>6</v>
      </c>
      <c r="O603" s="1" t="s">
        <v>7</v>
      </c>
      <c r="P603" s="1" t="s">
        <v>8</v>
      </c>
      <c r="Q603" s="1" t="s">
        <v>3344</v>
      </c>
      <c r="R603" s="1" t="s">
        <v>3427</v>
      </c>
      <c r="S603" s="1" t="s">
        <v>3447</v>
      </c>
      <c r="T603" s="1" t="s">
        <v>3448</v>
      </c>
      <c r="U603" s="1" t="s">
        <v>3452</v>
      </c>
      <c r="V603" s="1" t="s">
        <v>3449</v>
      </c>
      <c r="W603" s="1" t="s">
        <v>3450</v>
      </c>
      <c r="X603" s="1" t="s">
        <v>3451</v>
      </c>
      <c r="Y603" s="216" t="s">
        <v>3385</v>
      </c>
    </row>
    <row r="604" spans="1:25">
      <c r="A604" s="26" t="s">
        <v>0</v>
      </c>
      <c r="B604" s="26" t="s">
        <v>0</v>
      </c>
      <c r="C604" s="26" t="s">
        <v>0</v>
      </c>
      <c r="D604" s="27" t="s">
        <v>0</v>
      </c>
      <c r="E604" s="27" t="s">
        <v>0</v>
      </c>
      <c r="F604" s="28" t="s">
        <v>0</v>
      </c>
      <c r="G604" s="152" t="s">
        <v>0</v>
      </c>
      <c r="H604" s="29" t="s">
        <v>0</v>
      </c>
      <c r="I604" s="45">
        <v>1</v>
      </c>
      <c r="J604" s="45">
        <v>3</v>
      </c>
      <c r="K604" s="45" t="s">
        <v>9</v>
      </c>
      <c r="L604" s="45">
        <v>5</v>
      </c>
      <c r="M604" s="45">
        <v>6</v>
      </c>
      <c r="N604" s="45">
        <v>7</v>
      </c>
      <c r="O604" s="45">
        <v>8</v>
      </c>
      <c r="P604" s="45">
        <v>9</v>
      </c>
      <c r="Q604" s="45">
        <v>1</v>
      </c>
      <c r="R604" s="45">
        <v>2</v>
      </c>
      <c r="S604" s="45">
        <v>3</v>
      </c>
      <c r="T604" s="45" t="s">
        <v>3453</v>
      </c>
      <c r="U604" s="45">
        <v>5</v>
      </c>
      <c r="V604" s="45">
        <v>6</v>
      </c>
      <c r="W604" s="45">
        <v>7</v>
      </c>
      <c r="X604" s="45" t="s">
        <v>3454</v>
      </c>
      <c r="Y604" s="276">
        <v>9</v>
      </c>
    </row>
    <row r="605" spans="1:25" s="113" customFormat="1">
      <c r="A605" s="133" t="s">
        <v>289</v>
      </c>
      <c r="B605" s="133" t="s">
        <v>234</v>
      </c>
      <c r="C605" s="109" t="s">
        <v>130</v>
      </c>
      <c r="D605" s="109" t="s">
        <v>380</v>
      </c>
      <c r="E605" s="98" t="s">
        <v>0</v>
      </c>
      <c r="F605" s="98" t="s">
        <v>0</v>
      </c>
      <c r="G605" s="153" t="s">
        <v>0</v>
      </c>
      <c r="H605" s="98" t="s">
        <v>381</v>
      </c>
      <c r="I605" s="110"/>
      <c r="J605" s="110"/>
      <c r="K605" s="110"/>
      <c r="L605" s="110" t="s">
        <v>0</v>
      </c>
      <c r="M605" s="110" t="s">
        <v>0</v>
      </c>
      <c r="N605" s="110" t="s">
        <v>0</v>
      </c>
      <c r="O605" s="110" t="s">
        <v>0</v>
      </c>
      <c r="P605" s="110" t="s">
        <v>0</v>
      </c>
      <c r="Q605" s="110"/>
      <c r="R605" s="110"/>
      <c r="S605" s="110"/>
      <c r="T605" s="110" t="s">
        <v>0</v>
      </c>
      <c r="U605" s="110" t="s">
        <v>0</v>
      </c>
      <c r="V605" s="110" t="s">
        <v>0</v>
      </c>
      <c r="W605" s="110" t="s">
        <v>0</v>
      </c>
      <c r="X605" s="110" t="s">
        <v>0</v>
      </c>
      <c r="Y605" s="217"/>
    </row>
    <row r="606" spans="1:25" ht="20.399999999999999">
      <c r="A606" s="20" t="s">
        <v>0</v>
      </c>
      <c r="B606" s="20" t="s">
        <v>0</v>
      </c>
      <c r="C606" s="20" t="s">
        <v>0</v>
      </c>
      <c r="D606" s="21" t="s">
        <v>0</v>
      </c>
      <c r="E606" s="21" t="s">
        <v>0</v>
      </c>
      <c r="F606" s="21" t="s">
        <v>0</v>
      </c>
      <c r="G606" s="150" t="s">
        <v>0</v>
      </c>
      <c r="H606" s="30" t="s">
        <v>33</v>
      </c>
      <c r="I606" s="31">
        <f t="shared" si="409"/>
        <v>954037</v>
      </c>
      <c r="J606" s="31">
        <f t="shared" ref="J606:P606" si="448">SUM(J607,J615,J617)</f>
        <v>930037</v>
      </c>
      <c r="K606" s="31">
        <f t="shared" si="410"/>
        <v>24000</v>
      </c>
      <c r="L606" s="31">
        <f t="shared" si="448"/>
        <v>0</v>
      </c>
      <c r="M606" s="31">
        <f t="shared" si="448"/>
        <v>0</v>
      </c>
      <c r="N606" s="31">
        <f t="shared" si="448"/>
        <v>24000</v>
      </c>
      <c r="O606" s="31">
        <f t="shared" si="448"/>
        <v>0</v>
      </c>
      <c r="P606" s="31">
        <f t="shared" si="448"/>
        <v>0</v>
      </c>
      <c r="Q606" s="31">
        <f>SUM(Q607,Q615,Q617)</f>
        <v>1033123</v>
      </c>
      <c r="R606" s="31">
        <f>SUM(R607,R615,R617)</f>
        <v>985123</v>
      </c>
      <c r="S606" s="31">
        <f>SUM(S607,S615,S617)</f>
        <v>767789</v>
      </c>
      <c r="T606" s="31">
        <f t="shared" ref="T606:X606" si="449">SUM(T607,T615,T617)</f>
        <v>217234</v>
      </c>
      <c r="U606" s="31">
        <f t="shared" si="449"/>
        <v>81468</v>
      </c>
      <c r="V606" s="31">
        <f t="shared" si="449"/>
        <v>83158</v>
      </c>
      <c r="W606" s="31">
        <f t="shared" si="449"/>
        <v>52608</v>
      </c>
      <c r="X606" s="31">
        <f t="shared" si="449"/>
        <v>985023</v>
      </c>
      <c r="Y606" s="220">
        <f t="shared" ref="Y606:Y636" si="450">IF(R606=0,0,(X606/R606)*100)</f>
        <v>99.989848983324919</v>
      </c>
    </row>
    <row r="607" spans="1:25">
      <c r="A607" s="23" t="s">
        <v>289</v>
      </c>
      <c r="B607" s="23" t="s">
        <v>234</v>
      </c>
      <c r="C607" s="23" t="s">
        <v>130</v>
      </c>
      <c r="D607" s="23" t="s">
        <v>380</v>
      </c>
      <c r="E607" s="21" t="s">
        <v>132</v>
      </c>
      <c r="F607" s="21" t="s">
        <v>0</v>
      </c>
      <c r="G607" s="150" t="s">
        <v>0</v>
      </c>
      <c r="H607" s="21" t="s">
        <v>11</v>
      </c>
      <c r="I607" s="66">
        <f t="shared" si="409"/>
        <v>721783</v>
      </c>
      <c r="J607" s="66">
        <f t="shared" ref="J607:P607" si="451">SUM(J608,J609)</f>
        <v>697783</v>
      </c>
      <c r="K607" s="66">
        <f t="shared" si="410"/>
        <v>24000</v>
      </c>
      <c r="L607" s="66">
        <f t="shared" si="451"/>
        <v>0</v>
      </c>
      <c r="M607" s="66">
        <f t="shared" si="451"/>
        <v>0</v>
      </c>
      <c r="N607" s="66">
        <f t="shared" si="451"/>
        <v>24000</v>
      </c>
      <c r="O607" s="66">
        <f t="shared" si="451"/>
        <v>0</v>
      </c>
      <c r="P607" s="66">
        <f t="shared" si="451"/>
        <v>0</v>
      </c>
      <c r="Q607" s="66">
        <f>SUM(Q608,Q609)</f>
        <v>778593</v>
      </c>
      <c r="R607" s="66">
        <f>SUM(R608,R609)</f>
        <v>730593</v>
      </c>
      <c r="S607" s="66">
        <f>SUM(S608,S609)</f>
        <v>569608</v>
      </c>
      <c r="T607" s="66">
        <f t="shared" ref="T607:X607" si="452">SUM(T608,T609)</f>
        <v>160985</v>
      </c>
      <c r="U607" s="66">
        <f t="shared" si="452"/>
        <v>61345</v>
      </c>
      <c r="V607" s="66">
        <f t="shared" si="452"/>
        <v>63900</v>
      </c>
      <c r="W607" s="66">
        <f t="shared" si="452"/>
        <v>35740</v>
      </c>
      <c r="X607" s="66">
        <f t="shared" si="452"/>
        <v>730593</v>
      </c>
      <c r="Y607" s="208">
        <f t="shared" si="450"/>
        <v>100</v>
      </c>
    </row>
    <row r="608" spans="1:25">
      <c r="A608" s="23" t="s">
        <v>289</v>
      </c>
      <c r="B608" s="23" t="s">
        <v>234</v>
      </c>
      <c r="C608" s="23" t="s">
        <v>130</v>
      </c>
      <c r="D608" s="23" t="s">
        <v>380</v>
      </c>
      <c r="E608" s="22">
        <v>6111</v>
      </c>
      <c r="F608" s="23"/>
      <c r="G608" s="128" t="s">
        <v>3350</v>
      </c>
      <c r="H608" s="32" t="s">
        <v>12</v>
      </c>
      <c r="I608" s="44">
        <f t="shared" si="409"/>
        <v>635583</v>
      </c>
      <c r="J608" s="44">
        <v>611583</v>
      </c>
      <c r="K608" s="44">
        <f t="shared" si="410"/>
        <v>24000</v>
      </c>
      <c r="L608" s="44">
        <v>0</v>
      </c>
      <c r="M608" s="44">
        <v>0</v>
      </c>
      <c r="N608" s="44">
        <v>24000</v>
      </c>
      <c r="O608" s="44">
        <v>0</v>
      </c>
      <c r="P608" s="44">
        <v>0</v>
      </c>
      <c r="Q608" s="44">
        <v>689873</v>
      </c>
      <c r="R608" s="44">
        <v>641873</v>
      </c>
      <c r="S608" s="44">
        <v>499464</v>
      </c>
      <c r="T608" s="44">
        <f t="shared" ref="T608:T635" si="453">U608+V608+W608</f>
        <v>142409</v>
      </c>
      <c r="U608" s="44">
        <v>55490</v>
      </c>
      <c r="V608" s="44">
        <v>55490</v>
      </c>
      <c r="W608" s="44">
        <v>31429</v>
      </c>
      <c r="X608" s="44">
        <f t="shared" ref="X608:X635" si="454">S608+T608</f>
        <v>641873</v>
      </c>
      <c r="Y608" s="209">
        <f t="shared" si="450"/>
        <v>100</v>
      </c>
    </row>
    <row r="609" spans="1:25">
      <c r="A609" s="20" t="s">
        <v>289</v>
      </c>
      <c r="B609" s="20" t="s">
        <v>234</v>
      </c>
      <c r="C609" s="20" t="s">
        <v>130</v>
      </c>
      <c r="D609" s="20" t="s">
        <v>380</v>
      </c>
      <c r="E609" s="20" t="s">
        <v>134</v>
      </c>
      <c r="F609" s="23" t="s">
        <v>0</v>
      </c>
      <c r="G609" s="154" t="s">
        <v>0</v>
      </c>
      <c r="H609" s="21" t="s">
        <v>13</v>
      </c>
      <c r="I609" s="66">
        <f t="shared" si="409"/>
        <v>86200</v>
      </c>
      <c r="J609" s="66">
        <f t="shared" ref="J609:P609" si="455">SUM(J610:J614)</f>
        <v>86200</v>
      </c>
      <c r="K609" s="66">
        <f t="shared" si="410"/>
        <v>0</v>
      </c>
      <c r="L609" s="66">
        <f t="shared" si="455"/>
        <v>0</v>
      </c>
      <c r="M609" s="66">
        <f t="shared" si="455"/>
        <v>0</v>
      </c>
      <c r="N609" s="66">
        <f t="shared" si="455"/>
        <v>0</v>
      </c>
      <c r="O609" s="66">
        <f t="shared" si="455"/>
        <v>0</v>
      </c>
      <c r="P609" s="66">
        <f t="shared" si="455"/>
        <v>0</v>
      </c>
      <c r="Q609" s="66">
        <f>SUM(Q610:Q614)</f>
        <v>88720</v>
      </c>
      <c r="R609" s="66">
        <f>SUM(R610:R614)</f>
        <v>88720</v>
      </c>
      <c r="S609" s="66">
        <f>SUM(S610:S614)</f>
        <v>70144</v>
      </c>
      <c r="T609" s="66">
        <f t="shared" ref="T609:X609" si="456">SUM(T610:T614)</f>
        <v>18576</v>
      </c>
      <c r="U609" s="66">
        <f t="shared" si="456"/>
        <v>5855</v>
      </c>
      <c r="V609" s="66">
        <f t="shared" si="456"/>
        <v>8410</v>
      </c>
      <c r="W609" s="66">
        <f t="shared" si="456"/>
        <v>4311</v>
      </c>
      <c r="X609" s="66">
        <f t="shared" si="456"/>
        <v>88720</v>
      </c>
      <c r="Y609" s="208">
        <f t="shared" si="450"/>
        <v>100</v>
      </c>
    </row>
    <row r="610" spans="1:25">
      <c r="A610" s="23" t="s">
        <v>289</v>
      </c>
      <c r="B610" s="23" t="s">
        <v>234</v>
      </c>
      <c r="C610" s="23" t="s">
        <v>130</v>
      </c>
      <c r="D610" s="23" t="s">
        <v>380</v>
      </c>
      <c r="E610" s="22">
        <v>6112</v>
      </c>
      <c r="F610" s="23" t="s">
        <v>382</v>
      </c>
      <c r="G610" s="128" t="s">
        <v>3350</v>
      </c>
      <c r="H610" s="32" t="s">
        <v>16</v>
      </c>
      <c r="I610" s="44">
        <f t="shared" ref="I610:I673" si="457">SUM(J610,K610,O610,P610)</f>
        <v>15200</v>
      </c>
      <c r="J610" s="44">
        <v>15200</v>
      </c>
      <c r="K610" s="44">
        <f t="shared" ref="K610:K673" si="458">SUM(L610,M610,N610)</f>
        <v>0</v>
      </c>
      <c r="L610" s="44">
        <v>0</v>
      </c>
      <c r="M610" s="44">
        <v>0</v>
      </c>
      <c r="N610" s="44">
        <v>0</v>
      </c>
      <c r="O610" s="44">
        <v>0</v>
      </c>
      <c r="P610" s="44">
        <v>0</v>
      </c>
      <c r="Q610" s="44">
        <v>15200</v>
      </c>
      <c r="R610" s="44">
        <v>15200</v>
      </c>
      <c r="S610" s="44">
        <v>11075</v>
      </c>
      <c r="T610" s="44">
        <f t="shared" si="453"/>
        <v>4125</v>
      </c>
      <c r="U610" s="44">
        <v>1605</v>
      </c>
      <c r="V610" s="44">
        <v>1260</v>
      </c>
      <c r="W610" s="44">
        <v>1260</v>
      </c>
      <c r="X610" s="44">
        <f t="shared" si="454"/>
        <v>15200</v>
      </c>
      <c r="Y610" s="209">
        <f t="shared" si="450"/>
        <v>100</v>
      </c>
    </row>
    <row r="611" spans="1:25">
      <c r="A611" s="23" t="s">
        <v>289</v>
      </c>
      <c r="B611" s="23" t="s">
        <v>234</v>
      </c>
      <c r="C611" s="23" t="s">
        <v>130</v>
      </c>
      <c r="D611" s="23" t="s">
        <v>380</v>
      </c>
      <c r="E611" s="22">
        <v>6112</v>
      </c>
      <c r="F611" s="23" t="s">
        <v>383</v>
      </c>
      <c r="G611" s="128" t="s">
        <v>3350</v>
      </c>
      <c r="H611" s="32" t="s">
        <v>19</v>
      </c>
      <c r="I611" s="44">
        <f t="shared" si="457"/>
        <v>51000</v>
      </c>
      <c r="J611" s="44">
        <v>51000</v>
      </c>
      <c r="K611" s="44">
        <f t="shared" si="458"/>
        <v>0</v>
      </c>
      <c r="L611" s="44">
        <v>0</v>
      </c>
      <c r="M611" s="44">
        <v>0</v>
      </c>
      <c r="N611" s="44">
        <v>0</v>
      </c>
      <c r="O611" s="44">
        <v>0</v>
      </c>
      <c r="P611" s="44">
        <v>0</v>
      </c>
      <c r="Q611" s="44">
        <v>51000</v>
      </c>
      <c r="R611" s="44">
        <v>51000</v>
      </c>
      <c r="S611" s="44">
        <v>39449</v>
      </c>
      <c r="T611" s="44">
        <f t="shared" si="453"/>
        <v>11551</v>
      </c>
      <c r="U611" s="44">
        <v>4250</v>
      </c>
      <c r="V611" s="44">
        <v>4250</v>
      </c>
      <c r="W611" s="44">
        <v>3051</v>
      </c>
      <c r="X611" s="44">
        <f t="shared" si="454"/>
        <v>51000</v>
      </c>
      <c r="Y611" s="209">
        <f t="shared" si="450"/>
        <v>100</v>
      </c>
    </row>
    <row r="612" spans="1:25">
      <c r="A612" s="23" t="s">
        <v>289</v>
      </c>
      <c r="B612" s="23" t="s">
        <v>234</v>
      </c>
      <c r="C612" s="23" t="s">
        <v>130</v>
      </c>
      <c r="D612" s="23" t="s">
        <v>380</v>
      </c>
      <c r="E612" s="22">
        <v>6112</v>
      </c>
      <c r="F612" s="23" t="s">
        <v>384</v>
      </c>
      <c r="G612" s="128" t="s">
        <v>3350</v>
      </c>
      <c r="H612" s="32" t="s">
        <v>17</v>
      </c>
      <c r="I612" s="44">
        <f t="shared" si="457"/>
        <v>10100</v>
      </c>
      <c r="J612" s="44">
        <v>10100</v>
      </c>
      <c r="K612" s="44">
        <f t="shared" si="458"/>
        <v>0</v>
      </c>
      <c r="L612" s="44">
        <v>0</v>
      </c>
      <c r="M612" s="44">
        <v>0</v>
      </c>
      <c r="N612" s="44">
        <v>0</v>
      </c>
      <c r="O612" s="44">
        <v>0</v>
      </c>
      <c r="P612" s="44">
        <v>0</v>
      </c>
      <c r="Q612" s="44">
        <v>10620</v>
      </c>
      <c r="R612" s="44">
        <v>10620</v>
      </c>
      <c r="S612" s="44">
        <v>10620</v>
      </c>
      <c r="T612" s="44">
        <f t="shared" si="453"/>
        <v>0</v>
      </c>
      <c r="U612" s="44"/>
      <c r="V612" s="44"/>
      <c r="W612" s="44"/>
      <c r="X612" s="44">
        <f t="shared" si="454"/>
        <v>10620</v>
      </c>
      <c r="Y612" s="209">
        <f t="shared" si="450"/>
        <v>100</v>
      </c>
    </row>
    <row r="613" spans="1:25">
      <c r="A613" s="23" t="s">
        <v>289</v>
      </c>
      <c r="B613" s="23" t="s">
        <v>234</v>
      </c>
      <c r="C613" s="23" t="s">
        <v>130</v>
      </c>
      <c r="D613" s="23" t="s">
        <v>380</v>
      </c>
      <c r="E613" s="22">
        <v>6112</v>
      </c>
      <c r="F613" s="23" t="s">
        <v>385</v>
      </c>
      <c r="G613" s="128" t="s">
        <v>3350</v>
      </c>
      <c r="H613" s="32" t="s">
        <v>15</v>
      </c>
      <c r="I613" s="44">
        <f t="shared" si="457"/>
        <v>7000</v>
      </c>
      <c r="J613" s="44">
        <v>7000</v>
      </c>
      <c r="K613" s="44">
        <f t="shared" si="458"/>
        <v>0</v>
      </c>
      <c r="L613" s="44">
        <v>0</v>
      </c>
      <c r="M613" s="44">
        <v>0</v>
      </c>
      <c r="N613" s="44">
        <v>0</v>
      </c>
      <c r="O613" s="44">
        <v>0</v>
      </c>
      <c r="P613" s="44">
        <v>0</v>
      </c>
      <c r="Q613" s="44">
        <v>9000</v>
      </c>
      <c r="R613" s="44">
        <v>9000</v>
      </c>
      <c r="S613" s="44">
        <v>9000</v>
      </c>
      <c r="T613" s="44">
        <f t="shared" si="453"/>
        <v>0</v>
      </c>
      <c r="U613" s="44"/>
      <c r="V613" s="44"/>
      <c r="W613" s="44"/>
      <c r="X613" s="44">
        <f t="shared" si="454"/>
        <v>9000</v>
      </c>
      <c r="Y613" s="209">
        <f t="shared" si="450"/>
        <v>100</v>
      </c>
    </row>
    <row r="614" spans="1:25">
      <c r="A614" s="23" t="s">
        <v>289</v>
      </c>
      <c r="B614" s="23" t="s">
        <v>234</v>
      </c>
      <c r="C614" s="23" t="s">
        <v>130</v>
      </c>
      <c r="D614" s="23" t="s">
        <v>380</v>
      </c>
      <c r="E614" s="22">
        <v>6112</v>
      </c>
      <c r="F614" s="23" t="s">
        <v>386</v>
      </c>
      <c r="G614" s="128" t="s">
        <v>3350</v>
      </c>
      <c r="H614" s="32" t="s">
        <v>18</v>
      </c>
      <c r="I614" s="44">
        <f t="shared" si="457"/>
        <v>2900</v>
      </c>
      <c r="J614" s="44">
        <v>2900</v>
      </c>
      <c r="K614" s="44">
        <f t="shared" si="458"/>
        <v>0</v>
      </c>
      <c r="L614" s="44">
        <v>0</v>
      </c>
      <c r="M614" s="44">
        <v>0</v>
      </c>
      <c r="N614" s="44">
        <v>0</v>
      </c>
      <c r="O614" s="44">
        <v>0</v>
      </c>
      <c r="P614" s="44">
        <v>0</v>
      </c>
      <c r="Q614" s="44">
        <v>2900</v>
      </c>
      <c r="R614" s="44">
        <v>2900</v>
      </c>
      <c r="S614" s="44">
        <v>0</v>
      </c>
      <c r="T614" s="44">
        <f t="shared" si="453"/>
        <v>2900</v>
      </c>
      <c r="U614" s="44"/>
      <c r="V614" s="44">
        <v>2900</v>
      </c>
      <c r="W614" s="44"/>
      <c r="X614" s="44">
        <f t="shared" si="454"/>
        <v>2900</v>
      </c>
      <c r="Y614" s="209">
        <f t="shared" si="450"/>
        <v>100</v>
      </c>
    </row>
    <row r="615" spans="1:25">
      <c r="A615" s="23" t="s">
        <v>289</v>
      </c>
      <c r="B615" s="23" t="s">
        <v>234</v>
      </c>
      <c r="C615" s="23" t="s">
        <v>130</v>
      </c>
      <c r="D615" s="23" t="s">
        <v>380</v>
      </c>
      <c r="E615" s="21" t="s">
        <v>139</v>
      </c>
      <c r="F615" s="21" t="s">
        <v>0</v>
      </c>
      <c r="G615" s="150" t="s">
        <v>0</v>
      </c>
      <c r="H615" s="21" t="s">
        <v>21</v>
      </c>
      <c r="I615" s="66">
        <f t="shared" si="457"/>
        <v>68400</v>
      </c>
      <c r="J615" s="66">
        <f t="shared" ref="J615:X615" si="459">SUM(J616)</f>
        <v>68400</v>
      </c>
      <c r="K615" s="66">
        <f t="shared" si="458"/>
        <v>0</v>
      </c>
      <c r="L615" s="66">
        <f t="shared" si="459"/>
        <v>0</v>
      </c>
      <c r="M615" s="66">
        <f t="shared" si="459"/>
        <v>0</v>
      </c>
      <c r="N615" s="66">
        <f t="shared" si="459"/>
        <v>0</v>
      </c>
      <c r="O615" s="66">
        <f t="shared" si="459"/>
        <v>0</v>
      </c>
      <c r="P615" s="66">
        <f t="shared" si="459"/>
        <v>0</v>
      </c>
      <c r="Q615" s="66">
        <f t="shared" si="459"/>
        <v>71580</v>
      </c>
      <c r="R615" s="66">
        <f t="shared" si="459"/>
        <v>71580</v>
      </c>
      <c r="S615" s="66">
        <f t="shared" si="459"/>
        <v>55867</v>
      </c>
      <c r="T615" s="66">
        <f t="shared" si="459"/>
        <v>15713</v>
      </c>
      <c r="U615" s="66">
        <f t="shared" si="459"/>
        <v>5965</v>
      </c>
      <c r="V615" s="66">
        <f t="shared" si="459"/>
        <v>5965</v>
      </c>
      <c r="W615" s="66">
        <f t="shared" si="459"/>
        <v>3783</v>
      </c>
      <c r="X615" s="66">
        <f t="shared" si="459"/>
        <v>71580</v>
      </c>
      <c r="Y615" s="208">
        <f t="shared" si="450"/>
        <v>100</v>
      </c>
    </row>
    <row r="616" spans="1:25">
      <c r="A616" s="23">
        <v>12</v>
      </c>
      <c r="B616" s="23" t="s">
        <v>234</v>
      </c>
      <c r="C616" s="23" t="s">
        <v>130</v>
      </c>
      <c r="D616" s="23" t="s">
        <v>380</v>
      </c>
      <c r="E616" s="22">
        <v>6121</v>
      </c>
      <c r="F616" s="23"/>
      <c r="G616" s="128" t="s">
        <v>3350</v>
      </c>
      <c r="H616" s="32" t="s">
        <v>22</v>
      </c>
      <c r="I616" s="44">
        <f t="shared" si="457"/>
        <v>68400</v>
      </c>
      <c r="J616" s="44">
        <v>68400</v>
      </c>
      <c r="K616" s="44">
        <f t="shared" si="458"/>
        <v>0</v>
      </c>
      <c r="L616" s="44">
        <v>0</v>
      </c>
      <c r="M616" s="44">
        <v>0</v>
      </c>
      <c r="N616" s="44">
        <v>0</v>
      </c>
      <c r="O616" s="44">
        <v>0</v>
      </c>
      <c r="P616" s="44">
        <v>0</v>
      </c>
      <c r="Q616" s="44">
        <v>71580</v>
      </c>
      <c r="R616" s="44">
        <v>71580</v>
      </c>
      <c r="S616" s="44">
        <v>55867</v>
      </c>
      <c r="T616" s="44">
        <f t="shared" si="453"/>
        <v>15713</v>
      </c>
      <c r="U616" s="44">
        <v>5965</v>
      </c>
      <c r="V616" s="44">
        <v>5965</v>
      </c>
      <c r="W616" s="44">
        <v>3783</v>
      </c>
      <c r="X616" s="44">
        <f t="shared" si="454"/>
        <v>71580</v>
      </c>
      <c r="Y616" s="209">
        <f t="shared" si="450"/>
        <v>100</v>
      </c>
    </row>
    <row r="617" spans="1:25">
      <c r="A617" s="23" t="s">
        <v>289</v>
      </c>
      <c r="B617" s="23" t="s">
        <v>234</v>
      </c>
      <c r="C617" s="23" t="s">
        <v>130</v>
      </c>
      <c r="D617" s="23" t="s">
        <v>380</v>
      </c>
      <c r="E617" s="21" t="s">
        <v>141</v>
      </c>
      <c r="F617" s="21" t="s">
        <v>0</v>
      </c>
      <c r="G617" s="150" t="s">
        <v>0</v>
      </c>
      <c r="H617" s="21" t="s">
        <v>23</v>
      </c>
      <c r="I617" s="66">
        <f t="shared" si="457"/>
        <v>163854</v>
      </c>
      <c r="J617" s="66">
        <f t="shared" ref="J617:P617" si="460">SUM(J618:J626)</f>
        <v>163854</v>
      </c>
      <c r="K617" s="66">
        <f t="shared" si="458"/>
        <v>0</v>
      </c>
      <c r="L617" s="66">
        <f t="shared" si="460"/>
        <v>0</v>
      </c>
      <c r="M617" s="66">
        <f t="shared" si="460"/>
        <v>0</v>
      </c>
      <c r="N617" s="66">
        <f t="shared" si="460"/>
        <v>0</v>
      </c>
      <c r="O617" s="66">
        <f t="shared" si="460"/>
        <v>0</v>
      </c>
      <c r="P617" s="66">
        <f t="shared" si="460"/>
        <v>0</v>
      </c>
      <c r="Q617" s="66">
        <f>SUM(Q618:Q626)</f>
        <v>182950</v>
      </c>
      <c r="R617" s="66">
        <f>SUM(R618:R626)</f>
        <v>182950</v>
      </c>
      <c r="S617" s="66">
        <f>SUM(S618:S626)</f>
        <v>142314</v>
      </c>
      <c r="T617" s="66">
        <f t="shared" ref="T617:X617" si="461">SUM(T618:T626)</f>
        <v>40536</v>
      </c>
      <c r="U617" s="66">
        <f t="shared" si="461"/>
        <v>14158</v>
      </c>
      <c r="V617" s="66">
        <f t="shared" si="461"/>
        <v>13293</v>
      </c>
      <c r="W617" s="66">
        <f t="shared" si="461"/>
        <v>13085</v>
      </c>
      <c r="X617" s="66">
        <f t="shared" si="461"/>
        <v>182850</v>
      </c>
      <c r="Y617" s="208">
        <f t="shared" si="450"/>
        <v>99.945340256900792</v>
      </c>
    </row>
    <row r="618" spans="1:25">
      <c r="A618" s="23" t="s">
        <v>289</v>
      </c>
      <c r="B618" s="23" t="s">
        <v>234</v>
      </c>
      <c r="C618" s="23" t="s">
        <v>130</v>
      </c>
      <c r="D618" s="23" t="s">
        <v>380</v>
      </c>
      <c r="E618" s="22">
        <v>6131</v>
      </c>
      <c r="F618" s="23"/>
      <c r="G618" s="128" t="s">
        <v>3350</v>
      </c>
      <c r="H618" s="32" t="s">
        <v>24</v>
      </c>
      <c r="I618" s="44">
        <f t="shared" si="457"/>
        <v>1000</v>
      </c>
      <c r="J618" s="44">
        <v>1000</v>
      </c>
      <c r="K618" s="44">
        <f t="shared" si="458"/>
        <v>0</v>
      </c>
      <c r="L618" s="44">
        <v>0</v>
      </c>
      <c r="M618" s="44">
        <v>0</v>
      </c>
      <c r="N618" s="44">
        <v>0</v>
      </c>
      <c r="O618" s="44">
        <v>0</v>
      </c>
      <c r="P618" s="44">
        <v>0</v>
      </c>
      <c r="Q618" s="44">
        <v>1000</v>
      </c>
      <c r="R618" s="44">
        <v>1000</v>
      </c>
      <c r="S618" s="44">
        <v>720</v>
      </c>
      <c r="T618" s="44">
        <f t="shared" si="453"/>
        <v>280</v>
      </c>
      <c r="U618" s="44">
        <v>100</v>
      </c>
      <c r="V618" s="44">
        <v>90</v>
      </c>
      <c r="W618" s="44">
        <v>90</v>
      </c>
      <c r="X618" s="44">
        <f t="shared" si="454"/>
        <v>1000</v>
      </c>
      <c r="Y618" s="209">
        <f t="shared" si="450"/>
        <v>100</v>
      </c>
    </row>
    <row r="619" spans="1:25">
      <c r="A619" s="23" t="s">
        <v>289</v>
      </c>
      <c r="B619" s="23" t="s">
        <v>234</v>
      </c>
      <c r="C619" s="23" t="s">
        <v>130</v>
      </c>
      <c r="D619" s="23" t="s">
        <v>380</v>
      </c>
      <c r="E619" s="22">
        <v>6132</v>
      </c>
      <c r="F619" s="23"/>
      <c r="G619" s="128" t="s">
        <v>3350</v>
      </c>
      <c r="H619" s="32" t="s">
        <v>25</v>
      </c>
      <c r="I619" s="44">
        <f t="shared" si="457"/>
        <v>15300</v>
      </c>
      <c r="J619" s="44">
        <v>15300</v>
      </c>
      <c r="K619" s="44">
        <f t="shared" si="458"/>
        <v>0</v>
      </c>
      <c r="L619" s="44">
        <v>0</v>
      </c>
      <c r="M619" s="44">
        <v>0</v>
      </c>
      <c r="N619" s="44">
        <v>0</v>
      </c>
      <c r="O619" s="44">
        <v>0</v>
      </c>
      <c r="P619" s="44">
        <v>0</v>
      </c>
      <c r="Q619" s="44">
        <v>15300</v>
      </c>
      <c r="R619" s="44">
        <v>15300</v>
      </c>
      <c r="S619" s="44">
        <v>11675</v>
      </c>
      <c r="T619" s="44">
        <f t="shared" si="453"/>
        <v>3625</v>
      </c>
      <c r="U619" s="44">
        <v>1275</v>
      </c>
      <c r="V619" s="44">
        <v>1275</v>
      </c>
      <c r="W619" s="44">
        <v>1075</v>
      </c>
      <c r="X619" s="44">
        <f t="shared" si="454"/>
        <v>15300</v>
      </c>
      <c r="Y619" s="209">
        <f t="shared" si="450"/>
        <v>100</v>
      </c>
    </row>
    <row r="620" spans="1:25">
      <c r="A620" s="23" t="s">
        <v>289</v>
      </c>
      <c r="B620" s="23" t="s">
        <v>234</v>
      </c>
      <c r="C620" s="23" t="s">
        <v>130</v>
      </c>
      <c r="D620" s="23" t="s">
        <v>380</v>
      </c>
      <c r="E620" s="22">
        <v>6133</v>
      </c>
      <c r="F620" s="23"/>
      <c r="G620" s="128" t="s">
        <v>3350</v>
      </c>
      <c r="H620" s="32" t="s">
        <v>26</v>
      </c>
      <c r="I620" s="44">
        <f t="shared" si="457"/>
        <v>24000</v>
      </c>
      <c r="J620" s="44">
        <v>24000</v>
      </c>
      <c r="K620" s="44">
        <f t="shared" si="458"/>
        <v>0</v>
      </c>
      <c r="L620" s="44">
        <v>0</v>
      </c>
      <c r="M620" s="44">
        <v>0</v>
      </c>
      <c r="N620" s="44">
        <v>0</v>
      </c>
      <c r="O620" s="44">
        <v>0</v>
      </c>
      <c r="P620" s="44">
        <v>0</v>
      </c>
      <c r="Q620" s="44">
        <v>24000</v>
      </c>
      <c r="R620" s="44">
        <v>24000</v>
      </c>
      <c r="S620" s="44">
        <v>18000</v>
      </c>
      <c r="T620" s="44">
        <f t="shared" si="453"/>
        <v>6000</v>
      </c>
      <c r="U620" s="44">
        <v>2000</v>
      </c>
      <c r="V620" s="44">
        <v>2000</v>
      </c>
      <c r="W620" s="44">
        <v>2000</v>
      </c>
      <c r="X620" s="44">
        <f t="shared" si="454"/>
        <v>24000</v>
      </c>
      <c r="Y620" s="209">
        <f t="shared" si="450"/>
        <v>100</v>
      </c>
    </row>
    <row r="621" spans="1:25">
      <c r="A621" s="23" t="s">
        <v>289</v>
      </c>
      <c r="B621" s="23" t="s">
        <v>234</v>
      </c>
      <c r="C621" s="23" t="s">
        <v>130</v>
      </c>
      <c r="D621" s="23" t="s">
        <v>380</v>
      </c>
      <c r="E621" s="22">
        <v>6134</v>
      </c>
      <c r="F621" s="23"/>
      <c r="G621" s="128" t="s">
        <v>3350</v>
      </c>
      <c r="H621" s="32" t="s">
        <v>27</v>
      </c>
      <c r="I621" s="44">
        <f t="shared" si="457"/>
        <v>10000</v>
      </c>
      <c r="J621" s="44">
        <v>10000</v>
      </c>
      <c r="K621" s="44">
        <f t="shared" si="458"/>
        <v>0</v>
      </c>
      <c r="L621" s="44">
        <v>0</v>
      </c>
      <c r="M621" s="44">
        <v>0</v>
      </c>
      <c r="N621" s="44">
        <v>0</v>
      </c>
      <c r="O621" s="44">
        <v>0</v>
      </c>
      <c r="P621" s="44">
        <v>0</v>
      </c>
      <c r="Q621" s="44">
        <v>10000</v>
      </c>
      <c r="R621" s="44">
        <v>10000</v>
      </c>
      <c r="S621" s="44">
        <v>7470</v>
      </c>
      <c r="T621" s="44">
        <f t="shared" si="453"/>
        <v>2530</v>
      </c>
      <c r="U621" s="44">
        <v>870</v>
      </c>
      <c r="V621" s="44">
        <v>830</v>
      </c>
      <c r="W621" s="44">
        <v>830</v>
      </c>
      <c r="X621" s="44">
        <f t="shared" si="454"/>
        <v>10000</v>
      </c>
      <c r="Y621" s="209">
        <f t="shared" si="450"/>
        <v>100</v>
      </c>
    </row>
    <row r="622" spans="1:25">
      <c r="A622" s="23" t="s">
        <v>289</v>
      </c>
      <c r="B622" s="23" t="s">
        <v>234</v>
      </c>
      <c r="C622" s="23" t="s">
        <v>130</v>
      </c>
      <c r="D622" s="23" t="s">
        <v>380</v>
      </c>
      <c r="E622" s="22">
        <v>6135</v>
      </c>
      <c r="F622" s="23"/>
      <c r="G622" s="128" t="s">
        <v>3350</v>
      </c>
      <c r="H622" s="32" t="s">
        <v>28</v>
      </c>
      <c r="I622" s="44">
        <f t="shared" si="457"/>
        <v>4400</v>
      </c>
      <c r="J622" s="44">
        <v>4400</v>
      </c>
      <c r="K622" s="44">
        <f t="shared" si="458"/>
        <v>0</v>
      </c>
      <c r="L622" s="44">
        <v>0</v>
      </c>
      <c r="M622" s="44">
        <v>0</v>
      </c>
      <c r="N622" s="44">
        <v>0</v>
      </c>
      <c r="O622" s="44">
        <v>0</v>
      </c>
      <c r="P622" s="44">
        <v>0</v>
      </c>
      <c r="Q622" s="44">
        <v>4400</v>
      </c>
      <c r="R622" s="44">
        <v>4400</v>
      </c>
      <c r="S622" s="44">
        <v>3240</v>
      </c>
      <c r="T622" s="44">
        <f t="shared" si="453"/>
        <v>1160</v>
      </c>
      <c r="U622" s="44">
        <v>440</v>
      </c>
      <c r="V622" s="44">
        <v>360</v>
      </c>
      <c r="W622" s="44">
        <v>360</v>
      </c>
      <c r="X622" s="44">
        <f t="shared" si="454"/>
        <v>4400</v>
      </c>
      <c r="Y622" s="209">
        <f t="shared" si="450"/>
        <v>100</v>
      </c>
    </row>
    <row r="623" spans="1:25">
      <c r="A623" s="23" t="s">
        <v>289</v>
      </c>
      <c r="B623" s="23" t="s">
        <v>234</v>
      </c>
      <c r="C623" s="23" t="s">
        <v>130</v>
      </c>
      <c r="D623" s="23" t="s">
        <v>380</v>
      </c>
      <c r="E623" s="22">
        <v>6136</v>
      </c>
      <c r="F623" s="23"/>
      <c r="G623" s="128" t="s">
        <v>3350</v>
      </c>
      <c r="H623" s="32" t="s">
        <v>29</v>
      </c>
      <c r="I623" s="44">
        <f t="shared" si="457"/>
        <v>88121</v>
      </c>
      <c r="J623" s="44">
        <v>88121</v>
      </c>
      <c r="K623" s="44">
        <f t="shared" si="458"/>
        <v>0</v>
      </c>
      <c r="L623" s="44">
        <v>0</v>
      </c>
      <c r="M623" s="44">
        <v>0</v>
      </c>
      <c r="N623" s="44">
        <v>0</v>
      </c>
      <c r="O623" s="44">
        <v>0</v>
      </c>
      <c r="P623" s="44">
        <v>0</v>
      </c>
      <c r="Q623" s="44">
        <v>88121</v>
      </c>
      <c r="R623" s="44">
        <v>88121</v>
      </c>
      <c r="S623" s="44">
        <v>66096</v>
      </c>
      <c r="T623" s="44">
        <f t="shared" si="453"/>
        <v>22025</v>
      </c>
      <c r="U623" s="44">
        <v>7344</v>
      </c>
      <c r="V623" s="44">
        <v>7344</v>
      </c>
      <c r="W623" s="44">
        <v>7337</v>
      </c>
      <c r="X623" s="44">
        <f t="shared" si="454"/>
        <v>88121</v>
      </c>
      <c r="Y623" s="209">
        <f t="shared" si="450"/>
        <v>100</v>
      </c>
    </row>
    <row r="624" spans="1:25">
      <c r="A624" s="23" t="s">
        <v>289</v>
      </c>
      <c r="B624" s="23" t="s">
        <v>234</v>
      </c>
      <c r="C624" s="23" t="s">
        <v>130</v>
      </c>
      <c r="D624" s="23" t="s">
        <v>380</v>
      </c>
      <c r="E624" s="22">
        <v>6137</v>
      </c>
      <c r="F624" s="23"/>
      <c r="G624" s="128" t="s">
        <v>3350</v>
      </c>
      <c r="H624" s="32" t="s">
        <v>30</v>
      </c>
      <c r="I624" s="44">
        <f t="shared" si="457"/>
        <v>5000</v>
      </c>
      <c r="J624" s="44">
        <v>5000</v>
      </c>
      <c r="K624" s="44">
        <f t="shared" si="458"/>
        <v>0</v>
      </c>
      <c r="L624" s="44">
        <v>0</v>
      </c>
      <c r="M624" s="44">
        <v>0</v>
      </c>
      <c r="N624" s="44">
        <v>0</v>
      </c>
      <c r="O624" s="44">
        <v>0</v>
      </c>
      <c r="P624" s="44">
        <v>0</v>
      </c>
      <c r="Q624" s="44">
        <v>5000</v>
      </c>
      <c r="R624" s="44">
        <v>5000</v>
      </c>
      <c r="S624" s="44">
        <v>3690</v>
      </c>
      <c r="T624" s="44">
        <f t="shared" si="453"/>
        <v>1310</v>
      </c>
      <c r="U624" s="44">
        <v>490</v>
      </c>
      <c r="V624" s="44">
        <v>410</v>
      </c>
      <c r="W624" s="44">
        <v>410</v>
      </c>
      <c r="X624" s="44">
        <f t="shared" si="454"/>
        <v>5000</v>
      </c>
      <c r="Y624" s="209">
        <f t="shared" si="450"/>
        <v>100</v>
      </c>
    </row>
    <row r="625" spans="1:25">
      <c r="A625" s="23" t="s">
        <v>289</v>
      </c>
      <c r="B625" s="23" t="s">
        <v>234</v>
      </c>
      <c r="C625" s="23" t="s">
        <v>130</v>
      </c>
      <c r="D625" s="23" t="s">
        <v>380</v>
      </c>
      <c r="E625" s="22">
        <v>6138</v>
      </c>
      <c r="F625" s="23"/>
      <c r="G625" s="128" t="s">
        <v>3350</v>
      </c>
      <c r="H625" s="32" t="s">
        <v>31</v>
      </c>
      <c r="I625" s="44">
        <f t="shared" si="457"/>
        <v>1600</v>
      </c>
      <c r="J625" s="44">
        <v>1600</v>
      </c>
      <c r="K625" s="44">
        <f t="shared" si="458"/>
        <v>0</v>
      </c>
      <c r="L625" s="44">
        <v>0</v>
      </c>
      <c r="M625" s="44">
        <v>0</v>
      </c>
      <c r="N625" s="44">
        <v>0</v>
      </c>
      <c r="O625" s="44">
        <v>0</v>
      </c>
      <c r="P625" s="44">
        <v>0</v>
      </c>
      <c r="Q625" s="44">
        <v>1600</v>
      </c>
      <c r="R625" s="44">
        <v>1600</v>
      </c>
      <c r="S625" s="44">
        <v>1020</v>
      </c>
      <c r="T625" s="44">
        <f t="shared" si="453"/>
        <v>580</v>
      </c>
      <c r="U625" s="44">
        <v>420</v>
      </c>
      <c r="V625" s="44">
        <v>80</v>
      </c>
      <c r="W625" s="44">
        <v>80</v>
      </c>
      <c r="X625" s="44">
        <f t="shared" si="454"/>
        <v>1600</v>
      </c>
      <c r="Y625" s="209">
        <f t="shared" si="450"/>
        <v>100</v>
      </c>
    </row>
    <row r="626" spans="1:25">
      <c r="A626" s="20" t="s">
        <v>289</v>
      </c>
      <c r="B626" s="20" t="s">
        <v>234</v>
      </c>
      <c r="C626" s="20" t="s">
        <v>130</v>
      </c>
      <c r="D626" s="20" t="s">
        <v>380</v>
      </c>
      <c r="E626" s="20" t="s">
        <v>144</v>
      </c>
      <c r="F626" s="23" t="s">
        <v>0</v>
      </c>
      <c r="G626" s="154" t="s">
        <v>0</v>
      </c>
      <c r="H626" s="21" t="s">
        <v>32</v>
      </c>
      <c r="I626" s="66">
        <f t="shared" si="457"/>
        <v>14433</v>
      </c>
      <c r="J626" s="66">
        <f t="shared" ref="J626:P626" si="462">SUM(J627:J629)</f>
        <v>14433</v>
      </c>
      <c r="K626" s="66">
        <f t="shared" si="458"/>
        <v>0</v>
      </c>
      <c r="L626" s="66">
        <f t="shared" si="462"/>
        <v>0</v>
      </c>
      <c r="M626" s="66">
        <f t="shared" si="462"/>
        <v>0</v>
      </c>
      <c r="N626" s="66">
        <f t="shared" si="462"/>
        <v>0</v>
      </c>
      <c r="O626" s="66">
        <f t="shared" si="462"/>
        <v>0</v>
      </c>
      <c r="P626" s="66">
        <f t="shared" si="462"/>
        <v>0</v>
      </c>
      <c r="Q626" s="66">
        <f>SUM(Q627:Q629)</f>
        <v>33529</v>
      </c>
      <c r="R626" s="66">
        <f>SUM(R627:R629)</f>
        <v>33529</v>
      </c>
      <c r="S626" s="66">
        <f>SUM(S627:S629)</f>
        <v>30403</v>
      </c>
      <c r="T626" s="66">
        <f t="shared" ref="T626:X626" si="463">SUM(T627:T629)</f>
        <v>3026</v>
      </c>
      <c r="U626" s="66">
        <f t="shared" si="463"/>
        <v>1219</v>
      </c>
      <c r="V626" s="66">
        <f t="shared" si="463"/>
        <v>904</v>
      </c>
      <c r="W626" s="66">
        <f t="shared" si="463"/>
        <v>903</v>
      </c>
      <c r="X626" s="66">
        <f t="shared" si="463"/>
        <v>33429</v>
      </c>
      <c r="Y626" s="208">
        <f t="shared" si="450"/>
        <v>99.701750723254506</v>
      </c>
    </row>
    <row r="627" spans="1:25">
      <c r="A627" s="23" t="s">
        <v>289</v>
      </c>
      <c r="B627" s="23" t="s">
        <v>234</v>
      </c>
      <c r="C627" s="23" t="s">
        <v>130</v>
      </c>
      <c r="D627" s="23" t="s">
        <v>380</v>
      </c>
      <c r="E627" s="22">
        <v>6139</v>
      </c>
      <c r="F627" s="23"/>
      <c r="G627" s="128" t="s">
        <v>3350</v>
      </c>
      <c r="H627" s="32" t="s">
        <v>32</v>
      </c>
      <c r="I627" s="44">
        <f t="shared" si="457"/>
        <v>12342</v>
      </c>
      <c r="J627" s="44">
        <v>12342</v>
      </c>
      <c r="K627" s="44">
        <f t="shared" si="458"/>
        <v>0</v>
      </c>
      <c r="L627" s="44">
        <v>0</v>
      </c>
      <c r="M627" s="44">
        <v>0</v>
      </c>
      <c r="N627" s="44">
        <v>0</v>
      </c>
      <c r="O627" s="44">
        <v>0</v>
      </c>
      <c r="P627" s="44">
        <v>0</v>
      </c>
      <c r="Q627" s="44">
        <v>31342</v>
      </c>
      <c r="R627" s="44">
        <v>31342</v>
      </c>
      <c r="S627" s="44">
        <v>28840</v>
      </c>
      <c r="T627" s="44">
        <f t="shared" si="453"/>
        <v>2502</v>
      </c>
      <c r="U627" s="44">
        <v>1042</v>
      </c>
      <c r="V627" s="44">
        <v>730</v>
      </c>
      <c r="W627" s="44">
        <v>730</v>
      </c>
      <c r="X627" s="44">
        <f t="shared" si="454"/>
        <v>31342</v>
      </c>
      <c r="Y627" s="209">
        <f t="shared" si="450"/>
        <v>100</v>
      </c>
    </row>
    <row r="628" spans="1:25">
      <c r="A628" s="23" t="s">
        <v>289</v>
      </c>
      <c r="B628" s="23" t="s">
        <v>234</v>
      </c>
      <c r="C628" s="23" t="s">
        <v>130</v>
      </c>
      <c r="D628" s="23" t="s">
        <v>380</v>
      </c>
      <c r="E628" s="22">
        <v>6139</v>
      </c>
      <c r="F628" s="23" t="s">
        <v>387</v>
      </c>
      <c r="G628" s="128" t="s">
        <v>3350</v>
      </c>
      <c r="H628" s="32" t="s">
        <v>152</v>
      </c>
      <c r="I628" s="44">
        <f t="shared" si="457"/>
        <v>1991</v>
      </c>
      <c r="J628" s="44">
        <v>1991</v>
      </c>
      <c r="K628" s="44">
        <f t="shared" si="458"/>
        <v>0</v>
      </c>
      <c r="L628" s="44">
        <v>0</v>
      </c>
      <c r="M628" s="44">
        <v>0</v>
      </c>
      <c r="N628" s="44">
        <v>0</v>
      </c>
      <c r="O628" s="44">
        <v>0</v>
      </c>
      <c r="P628" s="44">
        <v>0</v>
      </c>
      <c r="Q628" s="44">
        <v>2087</v>
      </c>
      <c r="R628" s="44">
        <v>2087</v>
      </c>
      <c r="S628" s="44">
        <v>1563</v>
      </c>
      <c r="T628" s="44">
        <f t="shared" si="453"/>
        <v>524</v>
      </c>
      <c r="U628" s="44">
        <v>177</v>
      </c>
      <c r="V628" s="44">
        <v>174</v>
      </c>
      <c r="W628" s="44">
        <v>173</v>
      </c>
      <c r="X628" s="44">
        <f t="shared" si="454"/>
        <v>2087</v>
      </c>
      <c r="Y628" s="209">
        <f t="shared" si="450"/>
        <v>100</v>
      </c>
    </row>
    <row r="629" spans="1:25">
      <c r="A629" s="23" t="s">
        <v>289</v>
      </c>
      <c r="B629" s="23" t="s">
        <v>234</v>
      </c>
      <c r="C629" s="23" t="s">
        <v>130</v>
      </c>
      <c r="D629" s="23" t="s">
        <v>380</v>
      </c>
      <c r="E629" s="22">
        <v>6139</v>
      </c>
      <c r="F629" s="23" t="s">
        <v>388</v>
      </c>
      <c r="G629" s="128" t="s">
        <v>3350</v>
      </c>
      <c r="H629" s="32" t="s">
        <v>158</v>
      </c>
      <c r="I629" s="44">
        <f t="shared" si="457"/>
        <v>100</v>
      </c>
      <c r="J629" s="44">
        <v>100</v>
      </c>
      <c r="K629" s="44">
        <f t="shared" si="458"/>
        <v>0</v>
      </c>
      <c r="L629" s="44">
        <v>0</v>
      </c>
      <c r="M629" s="44">
        <v>0</v>
      </c>
      <c r="N629" s="44">
        <v>0</v>
      </c>
      <c r="O629" s="44">
        <v>0</v>
      </c>
      <c r="P629" s="44">
        <v>0</v>
      </c>
      <c r="Q629" s="44">
        <v>100</v>
      </c>
      <c r="R629" s="44">
        <v>100</v>
      </c>
      <c r="S629" s="44">
        <v>0</v>
      </c>
      <c r="T629" s="44">
        <f t="shared" si="453"/>
        <v>0</v>
      </c>
      <c r="U629" s="44">
        <v>0</v>
      </c>
      <c r="V629" s="44">
        <v>0</v>
      </c>
      <c r="W629" s="44">
        <v>0</v>
      </c>
      <c r="X629" s="44">
        <f t="shared" si="454"/>
        <v>0</v>
      </c>
      <c r="Y629" s="209">
        <f t="shared" si="450"/>
        <v>0</v>
      </c>
    </row>
    <row r="630" spans="1:25" ht="20.399999999999999">
      <c r="A630" s="20" t="s">
        <v>0</v>
      </c>
      <c r="B630" s="20" t="s">
        <v>0</v>
      </c>
      <c r="C630" s="20" t="s">
        <v>0</v>
      </c>
      <c r="D630" s="21" t="s">
        <v>0</v>
      </c>
      <c r="E630" s="21" t="s">
        <v>0</v>
      </c>
      <c r="F630" s="21" t="s">
        <v>0</v>
      </c>
      <c r="G630" s="150" t="s">
        <v>0</v>
      </c>
      <c r="H630" s="30" t="s">
        <v>42</v>
      </c>
      <c r="I630" s="31">
        <f t="shared" si="457"/>
        <v>100</v>
      </c>
      <c r="J630" s="31">
        <f t="shared" ref="J630:X631" si="464">SUM(J631)</f>
        <v>100</v>
      </c>
      <c r="K630" s="31">
        <f t="shared" si="458"/>
        <v>0</v>
      </c>
      <c r="L630" s="31">
        <f t="shared" si="464"/>
        <v>0</v>
      </c>
      <c r="M630" s="31">
        <f t="shared" si="464"/>
        <v>0</v>
      </c>
      <c r="N630" s="31">
        <f t="shared" si="464"/>
        <v>0</v>
      </c>
      <c r="O630" s="31">
        <f t="shared" si="464"/>
        <v>0</v>
      </c>
      <c r="P630" s="31">
        <f t="shared" si="464"/>
        <v>0</v>
      </c>
      <c r="Q630" s="31">
        <f t="shared" si="464"/>
        <v>3821</v>
      </c>
      <c r="R630" s="31">
        <f t="shared" si="464"/>
        <v>915</v>
      </c>
      <c r="S630" s="31">
        <f t="shared" si="464"/>
        <v>815</v>
      </c>
      <c r="T630" s="31">
        <f t="shared" si="464"/>
        <v>0</v>
      </c>
      <c r="U630" s="31">
        <f t="shared" si="464"/>
        <v>0</v>
      </c>
      <c r="V630" s="31">
        <f t="shared" si="464"/>
        <v>0</v>
      </c>
      <c r="W630" s="31">
        <f t="shared" si="464"/>
        <v>0</v>
      </c>
      <c r="X630" s="31">
        <f t="shared" si="464"/>
        <v>815</v>
      </c>
      <c r="Y630" s="220">
        <f t="shared" si="450"/>
        <v>89.071038251366119</v>
      </c>
    </row>
    <row r="631" spans="1:25">
      <c r="A631" s="23" t="s">
        <v>289</v>
      </c>
      <c r="B631" s="23" t="s">
        <v>234</v>
      </c>
      <c r="C631" s="23" t="s">
        <v>130</v>
      </c>
      <c r="D631" s="23" t="s">
        <v>380</v>
      </c>
      <c r="E631" s="21" t="s">
        <v>159</v>
      </c>
      <c r="F631" s="21" t="s">
        <v>0</v>
      </c>
      <c r="G631" s="150" t="s">
        <v>0</v>
      </c>
      <c r="H631" s="21" t="s">
        <v>34</v>
      </c>
      <c r="I631" s="66">
        <f t="shared" si="457"/>
        <v>100</v>
      </c>
      <c r="J631" s="66">
        <f t="shared" si="464"/>
        <v>100</v>
      </c>
      <c r="K631" s="66">
        <f t="shared" si="458"/>
        <v>0</v>
      </c>
      <c r="L631" s="66">
        <f t="shared" si="464"/>
        <v>0</v>
      </c>
      <c r="M631" s="66">
        <f t="shared" si="464"/>
        <v>0</v>
      </c>
      <c r="N631" s="66">
        <f t="shared" si="464"/>
        <v>0</v>
      </c>
      <c r="O631" s="66">
        <f t="shared" si="464"/>
        <v>0</v>
      </c>
      <c r="P631" s="66">
        <f t="shared" si="464"/>
        <v>0</v>
      </c>
      <c r="Q631" s="66">
        <f t="shared" si="464"/>
        <v>3821</v>
      </c>
      <c r="R631" s="66">
        <f t="shared" si="464"/>
        <v>915</v>
      </c>
      <c r="S631" s="66">
        <f t="shared" si="464"/>
        <v>815</v>
      </c>
      <c r="T631" s="66">
        <f t="shared" si="464"/>
        <v>0</v>
      </c>
      <c r="U631" s="66">
        <f t="shared" si="464"/>
        <v>0</v>
      </c>
      <c r="V631" s="66">
        <f t="shared" si="464"/>
        <v>0</v>
      </c>
      <c r="W631" s="66">
        <f t="shared" si="464"/>
        <v>0</v>
      </c>
      <c r="X631" s="66">
        <f t="shared" si="464"/>
        <v>815</v>
      </c>
      <c r="Y631" s="208">
        <f t="shared" si="450"/>
        <v>89.071038251366119</v>
      </c>
    </row>
    <row r="632" spans="1:25">
      <c r="A632" s="23" t="s">
        <v>289</v>
      </c>
      <c r="B632" s="23" t="s">
        <v>234</v>
      </c>
      <c r="C632" s="23" t="s">
        <v>130</v>
      </c>
      <c r="D632" s="23" t="s">
        <v>380</v>
      </c>
      <c r="E632" s="22">
        <v>6148</v>
      </c>
      <c r="F632" s="23"/>
      <c r="G632" s="128" t="s">
        <v>3350</v>
      </c>
      <c r="H632" s="32" t="s">
        <v>41</v>
      </c>
      <c r="I632" s="44">
        <f t="shared" si="457"/>
        <v>100</v>
      </c>
      <c r="J632" s="44">
        <v>100</v>
      </c>
      <c r="K632" s="44">
        <f t="shared" si="458"/>
        <v>0</v>
      </c>
      <c r="L632" s="44">
        <v>0</v>
      </c>
      <c r="M632" s="44">
        <v>0</v>
      </c>
      <c r="N632" s="44">
        <v>0</v>
      </c>
      <c r="O632" s="44">
        <v>0</v>
      </c>
      <c r="P632" s="44">
        <v>0</v>
      </c>
      <c r="Q632" s="44">
        <v>3821</v>
      </c>
      <c r="R632" s="44">
        <v>915</v>
      </c>
      <c r="S632" s="44">
        <v>815</v>
      </c>
      <c r="T632" s="44">
        <f t="shared" si="453"/>
        <v>0</v>
      </c>
      <c r="U632" s="44">
        <v>0</v>
      </c>
      <c r="V632" s="44">
        <v>0</v>
      </c>
      <c r="W632" s="44">
        <v>0</v>
      </c>
      <c r="X632" s="44">
        <f t="shared" si="454"/>
        <v>815</v>
      </c>
      <c r="Y632" s="209">
        <f t="shared" si="450"/>
        <v>89.071038251366119</v>
      </c>
    </row>
    <row r="633" spans="1:25" ht="20.399999999999999">
      <c r="A633" s="20" t="s">
        <v>0</v>
      </c>
      <c r="B633" s="20" t="s">
        <v>0</v>
      </c>
      <c r="C633" s="20" t="s">
        <v>0</v>
      </c>
      <c r="D633" s="21" t="s">
        <v>0</v>
      </c>
      <c r="E633" s="21" t="s">
        <v>0</v>
      </c>
      <c r="F633" s="21" t="s">
        <v>0</v>
      </c>
      <c r="G633" s="150" t="s">
        <v>0</v>
      </c>
      <c r="H633" s="30" t="s">
        <v>60</v>
      </c>
      <c r="I633" s="31">
        <f t="shared" si="457"/>
        <v>6000</v>
      </c>
      <c r="J633" s="31">
        <f t="shared" ref="J633:X634" si="465">SUM(J634)</f>
        <v>6000</v>
      </c>
      <c r="K633" s="31">
        <f t="shared" si="458"/>
        <v>0</v>
      </c>
      <c r="L633" s="31">
        <f t="shared" si="465"/>
        <v>0</v>
      </c>
      <c r="M633" s="31">
        <f t="shared" si="465"/>
        <v>0</v>
      </c>
      <c r="N633" s="31">
        <f t="shared" si="465"/>
        <v>0</v>
      </c>
      <c r="O633" s="31">
        <f t="shared" si="465"/>
        <v>0</v>
      </c>
      <c r="P633" s="31">
        <f t="shared" si="465"/>
        <v>0</v>
      </c>
      <c r="Q633" s="31">
        <f t="shared" si="465"/>
        <v>6000</v>
      </c>
      <c r="R633" s="31">
        <f t="shared" si="465"/>
        <v>6000</v>
      </c>
      <c r="S633" s="31">
        <f t="shared" si="465"/>
        <v>4000</v>
      </c>
      <c r="T633" s="31">
        <f t="shared" si="465"/>
        <v>2000</v>
      </c>
      <c r="U633" s="31">
        <f t="shared" si="465"/>
        <v>2000</v>
      </c>
      <c r="V633" s="31">
        <f t="shared" si="465"/>
        <v>0</v>
      </c>
      <c r="W633" s="31">
        <f t="shared" si="465"/>
        <v>0</v>
      </c>
      <c r="X633" s="31">
        <f t="shared" si="465"/>
        <v>6000</v>
      </c>
      <c r="Y633" s="220">
        <f t="shared" si="450"/>
        <v>100</v>
      </c>
    </row>
    <row r="634" spans="1:25">
      <c r="A634" s="23" t="s">
        <v>289</v>
      </c>
      <c r="B634" s="23" t="s">
        <v>234</v>
      </c>
      <c r="C634" s="23" t="s">
        <v>130</v>
      </c>
      <c r="D634" s="23" t="s">
        <v>380</v>
      </c>
      <c r="E634" s="21" t="s">
        <v>166</v>
      </c>
      <c r="F634" s="21" t="s">
        <v>0</v>
      </c>
      <c r="G634" s="150" t="s">
        <v>0</v>
      </c>
      <c r="H634" s="21" t="s">
        <v>53</v>
      </c>
      <c r="I634" s="66">
        <f t="shared" si="457"/>
        <v>6000</v>
      </c>
      <c r="J634" s="66">
        <f t="shared" si="465"/>
        <v>6000</v>
      </c>
      <c r="K634" s="66">
        <f t="shared" si="458"/>
        <v>0</v>
      </c>
      <c r="L634" s="66">
        <f t="shared" si="465"/>
        <v>0</v>
      </c>
      <c r="M634" s="66">
        <f t="shared" si="465"/>
        <v>0</v>
      </c>
      <c r="N634" s="66">
        <f t="shared" si="465"/>
        <v>0</v>
      </c>
      <c r="O634" s="66">
        <f t="shared" si="465"/>
        <v>0</v>
      </c>
      <c r="P634" s="66">
        <f t="shared" si="465"/>
        <v>0</v>
      </c>
      <c r="Q634" s="66">
        <f t="shared" si="465"/>
        <v>6000</v>
      </c>
      <c r="R634" s="66">
        <f t="shared" si="465"/>
        <v>6000</v>
      </c>
      <c r="S634" s="66">
        <f t="shared" si="465"/>
        <v>4000</v>
      </c>
      <c r="T634" s="66">
        <f t="shared" si="465"/>
        <v>2000</v>
      </c>
      <c r="U634" s="66">
        <f t="shared" si="465"/>
        <v>2000</v>
      </c>
      <c r="V634" s="66">
        <f t="shared" si="465"/>
        <v>0</v>
      </c>
      <c r="W634" s="66">
        <f t="shared" si="465"/>
        <v>0</v>
      </c>
      <c r="X634" s="66">
        <f t="shared" si="465"/>
        <v>6000</v>
      </c>
      <c r="Y634" s="208">
        <f t="shared" si="450"/>
        <v>100</v>
      </c>
    </row>
    <row r="635" spans="1:25">
      <c r="A635" s="23" t="s">
        <v>289</v>
      </c>
      <c r="B635" s="23" t="s">
        <v>234</v>
      </c>
      <c r="C635" s="23" t="s">
        <v>130</v>
      </c>
      <c r="D635" s="23" t="s">
        <v>380</v>
      </c>
      <c r="E635" s="22">
        <v>8213</v>
      </c>
      <c r="F635" s="23"/>
      <c r="G635" s="128" t="s">
        <v>3350</v>
      </c>
      <c r="H635" s="32" t="s">
        <v>56</v>
      </c>
      <c r="I635" s="44">
        <f t="shared" si="457"/>
        <v>6000</v>
      </c>
      <c r="J635" s="44">
        <v>6000</v>
      </c>
      <c r="K635" s="44">
        <f t="shared" si="458"/>
        <v>0</v>
      </c>
      <c r="L635" s="44">
        <v>0</v>
      </c>
      <c r="M635" s="44">
        <v>0</v>
      </c>
      <c r="N635" s="44">
        <v>0</v>
      </c>
      <c r="O635" s="44">
        <v>0</v>
      </c>
      <c r="P635" s="44">
        <v>0</v>
      </c>
      <c r="Q635" s="44">
        <v>6000</v>
      </c>
      <c r="R635" s="44">
        <v>6000</v>
      </c>
      <c r="S635" s="44">
        <v>4000</v>
      </c>
      <c r="T635" s="44">
        <f t="shared" si="453"/>
        <v>2000</v>
      </c>
      <c r="U635" s="44">
        <v>2000</v>
      </c>
      <c r="V635" s="44">
        <v>0</v>
      </c>
      <c r="W635" s="44">
        <v>0</v>
      </c>
      <c r="X635" s="44">
        <f t="shared" si="454"/>
        <v>6000</v>
      </c>
      <c r="Y635" s="209">
        <f t="shared" si="450"/>
        <v>100</v>
      </c>
    </row>
    <row r="636" spans="1:25">
      <c r="A636" s="32" t="s">
        <v>0</v>
      </c>
      <c r="B636" s="32" t="s">
        <v>0</v>
      </c>
      <c r="C636" s="32" t="s">
        <v>0</v>
      </c>
      <c r="D636" s="32" t="s">
        <v>0</v>
      </c>
      <c r="E636" s="32" t="s">
        <v>0</v>
      </c>
      <c r="F636" s="32" t="s">
        <v>0</v>
      </c>
      <c r="G636" s="154" t="s">
        <v>0</v>
      </c>
      <c r="H636" s="30" t="s">
        <v>389</v>
      </c>
      <c r="I636" s="31">
        <f t="shared" si="457"/>
        <v>960137</v>
      </c>
      <c r="J636" s="31">
        <f t="shared" ref="J636:P636" si="466">SUM(J606,J630,J633)</f>
        <v>936137</v>
      </c>
      <c r="K636" s="31">
        <f t="shared" si="458"/>
        <v>24000</v>
      </c>
      <c r="L636" s="31">
        <f t="shared" si="466"/>
        <v>0</v>
      </c>
      <c r="M636" s="31">
        <f t="shared" si="466"/>
        <v>0</v>
      </c>
      <c r="N636" s="31">
        <f t="shared" si="466"/>
        <v>24000</v>
      </c>
      <c r="O636" s="31">
        <f t="shared" si="466"/>
        <v>0</v>
      </c>
      <c r="P636" s="31">
        <f t="shared" si="466"/>
        <v>0</v>
      </c>
      <c r="Q636" s="31">
        <f>SUM(Q606,Q630,Q633)</f>
        <v>1042944</v>
      </c>
      <c r="R636" s="31">
        <f>SUM(R606,R630,R633)</f>
        <v>992038</v>
      </c>
      <c r="S636" s="31">
        <f>SUM(S606,S630,S633)</f>
        <v>772604</v>
      </c>
      <c r="T636" s="31">
        <f t="shared" ref="T636:X636" si="467">SUM(T606,T630,T633)</f>
        <v>219234</v>
      </c>
      <c r="U636" s="31">
        <f t="shared" si="467"/>
        <v>83468</v>
      </c>
      <c r="V636" s="31">
        <f t="shared" si="467"/>
        <v>83158</v>
      </c>
      <c r="W636" s="31">
        <f t="shared" si="467"/>
        <v>52608</v>
      </c>
      <c r="X636" s="31">
        <f t="shared" si="467"/>
        <v>991838</v>
      </c>
      <c r="Y636" s="220">
        <f t="shared" si="450"/>
        <v>99.979839481955324</v>
      </c>
    </row>
    <row r="637" spans="1:25" ht="15" thickBot="1">
      <c r="A637" s="32" t="s">
        <v>0</v>
      </c>
      <c r="B637" s="32" t="s">
        <v>0</v>
      </c>
      <c r="C637" s="32" t="s">
        <v>0</v>
      </c>
      <c r="D637" s="32" t="s">
        <v>0</v>
      </c>
      <c r="E637" s="32" t="s">
        <v>0</v>
      </c>
      <c r="F637" s="32" t="s">
        <v>0</v>
      </c>
      <c r="G637" s="154" t="s">
        <v>0</v>
      </c>
      <c r="H637" s="21" t="s">
        <v>170</v>
      </c>
      <c r="I637" s="66">
        <f t="shared" si="457"/>
        <v>23</v>
      </c>
      <c r="J637" s="66">
        <v>23</v>
      </c>
      <c r="K637" s="66">
        <f t="shared" si="458"/>
        <v>0</v>
      </c>
      <c r="L637" s="66" t="s">
        <v>0</v>
      </c>
      <c r="M637" s="66" t="s">
        <v>0</v>
      </c>
      <c r="N637" s="66" t="s">
        <v>0</v>
      </c>
      <c r="O637" s="66" t="s">
        <v>0</v>
      </c>
      <c r="P637" s="66" t="s">
        <v>0</v>
      </c>
      <c r="Q637" s="66">
        <v>0</v>
      </c>
      <c r="R637" s="66"/>
      <c r="S637" s="66"/>
      <c r="T637" s="66"/>
      <c r="U637" s="66"/>
      <c r="V637" s="66"/>
      <c r="W637" s="66"/>
      <c r="X637" s="66"/>
      <c r="Y637" s="208">
        <v>0</v>
      </c>
    </row>
    <row r="638" spans="1:25" ht="41.4" thickBot="1">
      <c r="A638" s="252" t="s">
        <v>0</v>
      </c>
      <c r="B638" s="252" t="s">
        <v>0</v>
      </c>
      <c r="C638" s="252" t="s">
        <v>0</v>
      </c>
      <c r="D638" s="252" t="s">
        <v>0</v>
      </c>
      <c r="E638" s="252" t="s">
        <v>0</v>
      </c>
      <c r="F638" s="252" t="s">
        <v>0</v>
      </c>
      <c r="G638" s="258" t="s">
        <v>0</v>
      </c>
      <c r="H638" s="24" t="s">
        <v>72</v>
      </c>
      <c r="I638" s="1" t="s">
        <v>3093</v>
      </c>
      <c r="J638" s="1" t="s">
        <v>3130</v>
      </c>
      <c r="K638" s="1" t="s">
        <v>3</v>
      </c>
      <c r="L638" s="1" t="s">
        <v>4</v>
      </c>
      <c r="M638" s="1" t="s">
        <v>5</v>
      </c>
      <c r="N638" s="1" t="s">
        <v>6</v>
      </c>
      <c r="O638" s="1" t="s">
        <v>7</v>
      </c>
      <c r="P638" s="1" t="s">
        <v>8</v>
      </c>
      <c r="Q638" s="1" t="s">
        <v>3344</v>
      </c>
      <c r="R638" s="1" t="s">
        <v>3427</v>
      </c>
      <c r="S638" s="1" t="s">
        <v>3447</v>
      </c>
      <c r="T638" s="1" t="s">
        <v>3448</v>
      </c>
      <c r="U638" s="1" t="s">
        <v>3452</v>
      </c>
      <c r="V638" s="1" t="s">
        <v>3449</v>
      </c>
      <c r="W638" s="1" t="s">
        <v>3450</v>
      </c>
      <c r="X638" s="1" t="s">
        <v>3451</v>
      </c>
      <c r="Y638" s="216" t="s">
        <v>3385</v>
      </c>
    </row>
    <row r="639" spans="1:25">
      <c r="A639" s="253"/>
      <c r="B639" s="253"/>
      <c r="C639" s="253"/>
      <c r="D639" s="253"/>
      <c r="E639" s="253"/>
      <c r="F639" s="253"/>
      <c r="G639" s="259"/>
      <c r="H639" s="33" t="s">
        <v>0</v>
      </c>
      <c r="I639" s="45">
        <v>1</v>
      </c>
      <c r="J639" s="45">
        <v>3</v>
      </c>
      <c r="K639" s="45" t="s">
        <v>9</v>
      </c>
      <c r="L639" s="45">
        <v>5</v>
      </c>
      <c r="M639" s="45">
        <v>6</v>
      </c>
      <c r="N639" s="45">
        <v>7</v>
      </c>
      <c r="O639" s="45">
        <v>8</v>
      </c>
      <c r="P639" s="45">
        <v>9</v>
      </c>
      <c r="Q639" s="45">
        <v>1</v>
      </c>
      <c r="R639" s="45">
        <v>2</v>
      </c>
      <c r="S639" s="45">
        <v>3</v>
      </c>
      <c r="T639" s="45" t="s">
        <v>3453</v>
      </c>
      <c r="U639" s="45">
        <v>5</v>
      </c>
      <c r="V639" s="45">
        <v>6</v>
      </c>
      <c r="W639" s="45">
        <v>7</v>
      </c>
      <c r="X639" s="45" t="s">
        <v>3454</v>
      </c>
      <c r="Y639" s="276">
        <v>9</v>
      </c>
    </row>
    <row r="640" spans="1:25">
      <c r="A640" s="253"/>
      <c r="B640" s="253"/>
      <c r="C640" s="253"/>
      <c r="D640" s="253"/>
      <c r="E640" s="253"/>
      <c r="F640" s="253"/>
      <c r="G640" s="259"/>
      <c r="H640" s="34" t="s">
        <v>78</v>
      </c>
      <c r="I640" s="35">
        <f t="shared" si="457"/>
        <v>960137</v>
      </c>
      <c r="J640" s="35">
        <f t="shared" ref="J640:P640" si="468">SUM(J636)</f>
        <v>936137</v>
      </c>
      <c r="K640" s="35">
        <f t="shared" si="458"/>
        <v>24000</v>
      </c>
      <c r="L640" s="35">
        <f t="shared" si="468"/>
        <v>0</v>
      </c>
      <c r="M640" s="35">
        <f t="shared" si="468"/>
        <v>0</v>
      </c>
      <c r="N640" s="35">
        <f t="shared" si="468"/>
        <v>24000</v>
      </c>
      <c r="O640" s="35">
        <f t="shared" si="468"/>
        <v>0</v>
      </c>
      <c r="P640" s="35">
        <f t="shared" si="468"/>
        <v>0</v>
      </c>
      <c r="Q640" s="35">
        <f>SUM(Q636)</f>
        <v>1042944</v>
      </c>
      <c r="R640" s="35">
        <f>SUM(R636)</f>
        <v>992038</v>
      </c>
      <c r="S640" s="35">
        <f>SUM(S636)</f>
        <v>772604</v>
      </c>
      <c r="T640" s="35">
        <f t="shared" ref="T640:X640" si="469">SUM(T636)</f>
        <v>219234</v>
      </c>
      <c r="U640" s="35">
        <f t="shared" si="469"/>
        <v>83468</v>
      </c>
      <c r="V640" s="35">
        <f t="shared" si="469"/>
        <v>83158</v>
      </c>
      <c r="W640" s="35">
        <f t="shared" si="469"/>
        <v>52608</v>
      </c>
      <c r="X640" s="35">
        <f t="shared" si="469"/>
        <v>991838</v>
      </c>
      <c r="Y640" s="218">
        <f t="shared" ref="Y640:Y641" si="470">IF(R640=0,0,(X640/R640)*100)</f>
        <v>99.979839481955324</v>
      </c>
    </row>
    <row r="641" spans="1:25">
      <c r="A641" s="253"/>
      <c r="B641" s="253"/>
      <c r="C641" s="253"/>
      <c r="D641" s="253"/>
      <c r="E641" s="253"/>
      <c r="F641" s="253"/>
      <c r="G641" s="259"/>
      <c r="H641" s="36" t="s">
        <v>69</v>
      </c>
      <c r="I641" s="35">
        <f t="shared" si="457"/>
        <v>960137</v>
      </c>
      <c r="J641" s="35">
        <f t="shared" ref="J641:P641" si="471">SUM(J640)</f>
        <v>936137</v>
      </c>
      <c r="K641" s="35">
        <f t="shared" si="458"/>
        <v>24000</v>
      </c>
      <c r="L641" s="35">
        <f t="shared" si="471"/>
        <v>0</v>
      </c>
      <c r="M641" s="35">
        <f t="shared" si="471"/>
        <v>0</v>
      </c>
      <c r="N641" s="35">
        <f t="shared" si="471"/>
        <v>24000</v>
      </c>
      <c r="O641" s="35">
        <f t="shared" si="471"/>
        <v>0</v>
      </c>
      <c r="P641" s="35">
        <f t="shared" si="471"/>
        <v>0</v>
      </c>
      <c r="Q641" s="35">
        <f>SUM(Q640)</f>
        <v>1042944</v>
      </c>
      <c r="R641" s="35">
        <f>SUM(R640)</f>
        <v>992038</v>
      </c>
      <c r="S641" s="35">
        <f>SUM(S640)</f>
        <v>772604</v>
      </c>
      <c r="T641" s="35">
        <f t="shared" ref="T641:X641" si="472">SUM(T640)</f>
        <v>219234</v>
      </c>
      <c r="U641" s="35">
        <f t="shared" si="472"/>
        <v>83468</v>
      </c>
      <c r="V641" s="35">
        <f t="shared" si="472"/>
        <v>83158</v>
      </c>
      <c r="W641" s="35">
        <f t="shared" si="472"/>
        <v>52608</v>
      </c>
      <c r="X641" s="35">
        <f t="shared" si="472"/>
        <v>991838</v>
      </c>
      <c r="Y641" s="218">
        <f t="shared" si="470"/>
        <v>99.979839481955324</v>
      </c>
    </row>
    <row r="642" spans="1:25">
      <c r="A642" s="254"/>
      <c r="B642" s="254"/>
      <c r="C642" s="254"/>
      <c r="D642" s="254"/>
      <c r="E642" s="254"/>
      <c r="F642" s="254"/>
      <c r="G642" s="260"/>
    </row>
    <row r="643" spans="1:25">
      <c r="A643" s="32" t="s">
        <v>0</v>
      </c>
      <c r="B643" s="32" t="s">
        <v>0</v>
      </c>
      <c r="C643" s="32" t="s">
        <v>0</v>
      </c>
      <c r="D643" s="32" t="s">
        <v>0</v>
      </c>
      <c r="E643" s="32" t="s">
        <v>0</v>
      </c>
      <c r="F643" s="32" t="s">
        <v>0</v>
      </c>
      <c r="G643" s="154" t="s">
        <v>0</v>
      </c>
      <c r="H643" s="37" t="s">
        <v>0</v>
      </c>
      <c r="I643" s="37"/>
      <c r="J643" s="37"/>
      <c r="K643" s="37"/>
      <c r="L643" s="37" t="s">
        <v>0</v>
      </c>
      <c r="M643" s="37" t="s">
        <v>0</v>
      </c>
      <c r="N643" s="37" t="s">
        <v>0</v>
      </c>
      <c r="O643" s="37" t="s">
        <v>0</v>
      </c>
      <c r="P643" s="37" t="s">
        <v>0</v>
      </c>
      <c r="Q643" s="37"/>
      <c r="R643" s="37"/>
      <c r="S643" s="37"/>
      <c r="T643" s="37" t="s">
        <v>0</v>
      </c>
      <c r="U643" s="37" t="s">
        <v>0</v>
      </c>
      <c r="V643" s="37" t="s">
        <v>0</v>
      </c>
      <c r="W643" s="37" t="s">
        <v>0</v>
      </c>
      <c r="X643" s="37" t="s">
        <v>0</v>
      </c>
      <c r="Y643" s="219"/>
    </row>
    <row r="644" spans="1:25">
      <c r="A644" s="32" t="s">
        <v>0</v>
      </c>
      <c r="B644" s="32" t="s">
        <v>0</v>
      </c>
      <c r="C644" s="32" t="s">
        <v>0</v>
      </c>
      <c r="D644" s="32" t="s">
        <v>0</v>
      </c>
      <c r="E644" s="32" t="s">
        <v>0</v>
      </c>
      <c r="F644" s="32" t="s">
        <v>0</v>
      </c>
      <c r="G644" s="154" t="s">
        <v>0</v>
      </c>
      <c r="H644" s="30" t="s">
        <v>390</v>
      </c>
      <c r="I644" s="31">
        <f t="shared" si="457"/>
        <v>960137</v>
      </c>
      <c r="J644" s="31">
        <f t="shared" ref="J644:P644" si="473">SUM(J636)</f>
        <v>936137</v>
      </c>
      <c r="K644" s="31">
        <f t="shared" si="458"/>
        <v>24000</v>
      </c>
      <c r="L644" s="31">
        <f t="shared" si="473"/>
        <v>0</v>
      </c>
      <c r="M644" s="31">
        <f t="shared" si="473"/>
        <v>0</v>
      </c>
      <c r="N644" s="31">
        <f t="shared" si="473"/>
        <v>24000</v>
      </c>
      <c r="O644" s="31">
        <f t="shared" si="473"/>
        <v>0</v>
      </c>
      <c r="P644" s="31">
        <f t="shared" si="473"/>
        <v>0</v>
      </c>
      <c r="Q644" s="31">
        <f>SUM(Q636)</f>
        <v>1042944</v>
      </c>
      <c r="R644" s="31">
        <f>SUM(R636)</f>
        <v>992038</v>
      </c>
      <c r="S644" s="31">
        <f>SUM(S636)</f>
        <v>772604</v>
      </c>
      <c r="T644" s="31">
        <f t="shared" ref="T644:X644" si="474">SUM(T636)</f>
        <v>219234</v>
      </c>
      <c r="U644" s="31">
        <f t="shared" si="474"/>
        <v>83468</v>
      </c>
      <c r="V644" s="31">
        <f t="shared" si="474"/>
        <v>83158</v>
      </c>
      <c r="W644" s="31">
        <f t="shared" si="474"/>
        <v>52608</v>
      </c>
      <c r="X644" s="31">
        <f t="shared" si="474"/>
        <v>991838</v>
      </c>
      <c r="Y644" s="220">
        <f>IF(R644=0,0,(X644/R644)*100)</f>
        <v>99.979839481955324</v>
      </c>
    </row>
    <row r="645" spans="1:25">
      <c r="A645" s="32" t="s">
        <v>0</v>
      </c>
      <c r="B645" s="32" t="s">
        <v>0</v>
      </c>
      <c r="C645" s="32" t="s">
        <v>0</v>
      </c>
      <c r="D645" s="32" t="s">
        <v>0</v>
      </c>
      <c r="E645" s="32" t="s">
        <v>0</v>
      </c>
      <c r="F645" s="32" t="s">
        <v>0</v>
      </c>
      <c r="G645" s="154" t="s">
        <v>0</v>
      </c>
      <c r="H645" s="21" t="s">
        <v>170</v>
      </c>
      <c r="I645" s="66">
        <f t="shared" si="457"/>
        <v>23</v>
      </c>
      <c r="J645" s="66">
        <f t="shared" ref="J645:P645" si="475">J637</f>
        <v>23</v>
      </c>
      <c r="K645" s="66">
        <f t="shared" si="458"/>
        <v>0</v>
      </c>
      <c r="L645" s="66" t="str">
        <f t="shared" si="475"/>
        <v/>
      </c>
      <c r="M645" s="66" t="str">
        <f t="shared" si="475"/>
        <v/>
      </c>
      <c r="N645" s="66" t="str">
        <f t="shared" si="475"/>
        <v/>
      </c>
      <c r="O645" s="66" t="str">
        <f t="shared" si="475"/>
        <v/>
      </c>
      <c r="P645" s="66" t="str">
        <f t="shared" si="475"/>
        <v/>
      </c>
      <c r="Q645" s="66">
        <f>Q637</f>
        <v>0</v>
      </c>
      <c r="R645" s="66">
        <f>R637</f>
        <v>0</v>
      </c>
      <c r="S645" s="66">
        <f>S637</f>
        <v>0</v>
      </c>
      <c r="T645" s="66">
        <f t="shared" ref="T645:X645" si="476">T637</f>
        <v>0</v>
      </c>
      <c r="U645" s="66">
        <f t="shared" si="476"/>
        <v>0</v>
      </c>
      <c r="V645" s="66">
        <f t="shared" si="476"/>
        <v>0</v>
      </c>
      <c r="W645" s="66">
        <f t="shared" si="476"/>
        <v>0</v>
      </c>
      <c r="X645" s="66">
        <f t="shared" si="476"/>
        <v>0</v>
      </c>
      <c r="Y645" s="208">
        <v>0</v>
      </c>
    </row>
    <row r="646" spans="1:25">
      <c r="A646" s="32" t="s">
        <v>0</v>
      </c>
      <c r="B646" s="32" t="s">
        <v>0</v>
      </c>
      <c r="C646" s="32" t="s">
        <v>0</v>
      </c>
      <c r="D646" s="32" t="s">
        <v>0</v>
      </c>
      <c r="E646" s="32" t="s">
        <v>0</v>
      </c>
      <c r="F646" s="32" t="s">
        <v>0</v>
      </c>
      <c r="G646" s="154" t="s">
        <v>0</v>
      </c>
      <c r="H646" s="38" t="s">
        <v>0</v>
      </c>
      <c r="I646" s="39"/>
      <c r="J646" s="39"/>
      <c r="K646" s="39"/>
      <c r="L646" s="39" t="s">
        <v>0</v>
      </c>
      <c r="M646" s="39" t="s">
        <v>0</v>
      </c>
      <c r="N646" s="39" t="s">
        <v>0</v>
      </c>
      <c r="O646" s="39" t="s">
        <v>0</v>
      </c>
      <c r="P646" s="39" t="s">
        <v>0</v>
      </c>
      <c r="Q646" s="39"/>
      <c r="R646" s="39"/>
      <c r="S646" s="39"/>
      <c r="T646" s="39" t="s">
        <v>0</v>
      </c>
      <c r="U646" s="39" t="s">
        <v>0</v>
      </c>
      <c r="V646" s="39" t="s">
        <v>0</v>
      </c>
      <c r="W646" s="39" t="s">
        <v>0</v>
      </c>
      <c r="X646" s="39" t="s">
        <v>0</v>
      </c>
      <c r="Y646" s="221"/>
    </row>
    <row r="647" spans="1:25">
      <c r="A647" s="32" t="s">
        <v>0</v>
      </c>
      <c r="B647" s="32" t="s">
        <v>0</v>
      </c>
      <c r="C647" s="32" t="s">
        <v>0</v>
      </c>
      <c r="D647" s="32" t="s">
        <v>0</v>
      </c>
      <c r="E647" s="32" t="s">
        <v>0</v>
      </c>
      <c r="F647" s="32" t="s">
        <v>0</v>
      </c>
      <c r="G647" s="154" t="s">
        <v>0</v>
      </c>
      <c r="H647" s="30" t="s">
        <v>391</v>
      </c>
      <c r="I647" s="40">
        <f t="shared" si="457"/>
        <v>48365430</v>
      </c>
      <c r="J647" s="40">
        <f t="shared" ref="J647:P647" si="477">SUM(J644,J599,J553,J460)</f>
        <v>47731956</v>
      </c>
      <c r="K647" s="40">
        <f t="shared" si="458"/>
        <v>333474</v>
      </c>
      <c r="L647" s="40">
        <f t="shared" si="477"/>
        <v>6960</v>
      </c>
      <c r="M647" s="40">
        <f t="shared" si="477"/>
        <v>0</v>
      </c>
      <c r="N647" s="40">
        <f t="shared" si="477"/>
        <v>326514</v>
      </c>
      <c r="O647" s="40">
        <f t="shared" si="477"/>
        <v>0</v>
      </c>
      <c r="P647" s="40">
        <f t="shared" si="477"/>
        <v>300000</v>
      </c>
      <c r="Q647" s="40">
        <f>SUM(Q644,Q599,Q553,Q460)</f>
        <v>50173903</v>
      </c>
      <c r="R647" s="40">
        <f>SUM(R644,R599,R553,R460)</f>
        <v>49654576</v>
      </c>
      <c r="S647" s="40">
        <f>SUM(S644,S599,S553,S460)</f>
        <v>39617571</v>
      </c>
      <c r="T647" s="40">
        <f t="shared" ref="T647:X647" si="478">SUM(T644,T599,T553,T460)</f>
        <v>10031688</v>
      </c>
      <c r="U647" s="40">
        <f t="shared" si="478"/>
        <v>3861019</v>
      </c>
      <c r="V647" s="40">
        <f t="shared" si="478"/>
        <v>3828157</v>
      </c>
      <c r="W647" s="40">
        <f t="shared" si="478"/>
        <v>2342512</v>
      </c>
      <c r="X647" s="40">
        <f t="shared" si="478"/>
        <v>49649259</v>
      </c>
      <c r="Y647" s="207">
        <f>IF(R647=0,0,(X647/R647)*100)</f>
        <v>99.989292024163092</v>
      </c>
    </row>
    <row r="648" spans="1:25">
      <c r="A648" s="32" t="s">
        <v>0</v>
      </c>
      <c r="B648" s="32" t="s">
        <v>0</v>
      </c>
      <c r="C648" s="32" t="s">
        <v>0</v>
      </c>
      <c r="D648" s="32" t="s">
        <v>0</v>
      </c>
      <c r="E648" s="32" t="s">
        <v>0</v>
      </c>
      <c r="F648" s="32" t="s">
        <v>0</v>
      </c>
      <c r="G648" s="154" t="s">
        <v>0</v>
      </c>
      <c r="H648" s="21" t="s">
        <v>197</v>
      </c>
      <c r="I648" s="66">
        <f t="shared" si="457"/>
        <v>902</v>
      </c>
      <c r="J648" s="66">
        <f>J461+J554+J600+J645</f>
        <v>902</v>
      </c>
      <c r="K648" s="66">
        <f t="shared" si="458"/>
        <v>0</v>
      </c>
      <c r="L648" s="66"/>
      <c r="M648" s="66"/>
      <c r="N648" s="66"/>
      <c r="O648" s="66"/>
      <c r="P648" s="66"/>
      <c r="Q648" s="66">
        <f>Q461+Q554+Q600+Q645</f>
        <v>0</v>
      </c>
      <c r="R648" s="66">
        <f>R461+R554+R600+R645</f>
        <v>0</v>
      </c>
      <c r="S648" s="66">
        <f>S461+S554+S600+S645</f>
        <v>0</v>
      </c>
      <c r="T648" s="66">
        <f t="shared" ref="T648:X648" si="479">T461+T554+T600+T645</f>
        <v>0</v>
      </c>
      <c r="U648" s="66">
        <f t="shared" si="479"/>
        <v>0</v>
      </c>
      <c r="V648" s="66">
        <f t="shared" si="479"/>
        <v>0</v>
      </c>
      <c r="W648" s="66">
        <f t="shared" si="479"/>
        <v>0</v>
      </c>
      <c r="X648" s="66">
        <f t="shared" si="479"/>
        <v>0</v>
      </c>
      <c r="Y648" s="208">
        <v>0</v>
      </c>
    </row>
    <row r="649" spans="1:25">
      <c r="A649" s="20" t="s">
        <v>392</v>
      </c>
      <c r="B649" s="21" t="s">
        <v>0</v>
      </c>
      <c r="C649" s="21" t="s">
        <v>0</v>
      </c>
      <c r="D649" s="21" t="s">
        <v>0</v>
      </c>
      <c r="E649" s="21" t="s">
        <v>0</v>
      </c>
      <c r="F649" s="21" t="s">
        <v>0</v>
      </c>
      <c r="G649" s="150" t="s">
        <v>0</v>
      </c>
      <c r="H649" s="21" t="s">
        <v>393</v>
      </c>
      <c r="I649" s="22"/>
      <c r="J649" s="22"/>
      <c r="K649" s="22"/>
      <c r="L649" s="22" t="s">
        <v>0</v>
      </c>
      <c r="M649" s="22" t="s">
        <v>0</v>
      </c>
      <c r="N649" s="22" t="s">
        <v>0</v>
      </c>
      <c r="O649" s="22" t="s">
        <v>0</v>
      </c>
      <c r="P649" s="22" t="s">
        <v>0</v>
      </c>
      <c r="Q649" s="22"/>
      <c r="R649" s="22"/>
      <c r="S649" s="22"/>
      <c r="T649" s="22" t="s">
        <v>0</v>
      </c>
      <c r="U649" s="22" t="s">
        <v>0</v>
      </c>
      <c r="V649" s="22" t="s">
        <v>0</v>
      </c>
      <c r="W649" s="22" t="s">
        <v>0</v>
      </c>
      <c r="X649" s="22" t="s">
        <v>0</v>
      </c>
      <c r="Y649" s="209"/>
    </row>
    <row r="650" spans="1:25" ht="15" thickBot="1">
      <c r="A650" s="20" t="s">
        <v>392</v>
      </c>
      <c r="B650" s="20" t="s">
        <v>122</v>
      </c>
      <c r="C650" s="23" t="s">
        <v>0</v>
      </c>
      <c r="D650" s="23" t="s">
        <v>0</v>
      </c>
      <c r="E650" s="21" t="s">
        <v>0</v>
      </c>
      <c r="F650" s="21" t="s">
        <v>0</v>
      </c>
      <c r="G650" s="150" t="s">
        <v>0</v>
      </c>
      <c r="H650" s="21" t="s">
        <v>0</v>
      </c>
      <c r="I650" s="22"/>
      <c r="J650" s="22"/>
      <c r="K650" s="22"/>
      <c r="L650" s="22" t="s">
        <v>0</v>
      </c>
      <c r="M650" s="22" t="s">
        <v>0</v>
      </c>
      <c r="N650" s="22" t="s">
        <v>0</v>
      </c>
      <c r="O650" s="22" t="s">
        <v>0</v>
      </c>
      <c r="P650" s="22" t="s">
        <v>0</v>
      </c>
      <c r="Q650" s="22"/>
      <c r="R650" s="22"/>
      <c r="S650" s="22"/>
      <c r="T650" s="22" t="s">
        <v>0</v>
      </c>
      <c r="U650" s="22" t="s">
        <v>0</v>
      </c>
      <c r="V650" s="22" t="s">
        <v>0</v>
      </c>
      <c r="W650" s="22" t="s">
        <v>0</v>
      </c>
      <c r="X650" s="22" t="s">
        <v>0</v>
      </c>
      <c r="Y650" s="209"/>
    </row>
    <row r="651" spans="1:25" ht="41.4" thickBot="1">
      <c r="A651" s="24" t="s">
        <v>123</v>
      </c>
      <c r="B651" s="24" t="s">
        <v>124</v>
      </c>
      <c r="C651" s="24" t="s">
        <v>125</v>
      </c>
      <c r="D651" s="25" t="s">
        <v>0</v>
      </c>
      <c r="E651" s="24" t="s">
        <v>126</v>
      </c>
      <c r="F651" s="24" t="s">
        <v>127</v>
      </c>
      <c r="G651" s="151" t="s">
        <v>128</v>
      </c>
      <c r="H651" s="24" t="s">
        <v>1</v>
      </c>
      <c r="I651" s="1" t="s">
        <v>3093</v>
      </c>
      <c r="J651" s="1" t="s">
        <v>3130</v>
      </c>
      <c r="K651" s="1" t="s">
        <v>3</v>
      </c>
      <c r="L651" s="1" t="s">
        <v>4</v>
      </c>
      <c r="M651" s="1" t="s">
        <v>5</v>
      </c>
      <c r="N651" s="1" t="s">
        <v>6</v>
      </c>
      <c r="O651" s="1" t="s">
        <v>7</v>
      </c>
      <c r="P651" s="1" t="s">
        <v>8</v>
      </c>
      <c r="Q651" s="1" t="s">
        <v>3344</v>
      </c>
      <c r="R651" s="1" t="s">
        <v>3427</v>
      </c>
      <c r="S651" s="1" t="s">
        <v>3447</v>
      </c>
      <c r="T651" s="1" t="s">
        <v>3448</v>
      </c>
      <c r="U651" s="1" t="s">
        <v>3452</v>
      </c>
      <c r="V651" s="1" t="s">
        <v>3449</v>
      </c>
      <c r="W651" s="1" t="s">
        <v>3450</v>
      </c>
      <c r="X651" s="1" t="s">
        <v>3451</v>
      </c>
      <c r="Y651" s="216" t="s">
        <v>3385</v>
      </c>
    </row>
    <row r="652" spans="1:25">
      <c r="A652" s="26" t="s">
        <v>0</v>
      </c>
      <c r="B652" s="26" t="s">
        <v>0</v>
      </c>
      <c r="C652" s="26" t="s">
        <v>0</v>
      </c>
      <c r="D652" s="27" t="s">
        <v>0</v>
      </c>
      <c r="E652" s="27" t="s">
        <v>0</v>
      </c>
      <c r="F652" s="28" t="s">
        <v>0</v>
      </c>
      <c r="G652" s="152" t="s">
        <v>0</v>
      </c>
      <c r="H652" s="29" t="s">
        <v>0</v>
      </c>
      <c r="I652" s="45">
        <v>1</v>
      </c>
      <c r="J652" s="45">
        <v>3</v>
      </c>
      <c r="K652" s="45" t="s">
        <v>9</v>
      </c>
      <c r="L652" s="45">
        <v>5</v>
      </c>
      <c r="M652" s="45">
        <v>6</v>
      </c>
      <c r="N652" s="45">
        <v>7</v>
      </c>
      <c r="O652" s="45">
        <v>8</v>
      </c>
      <c r="P652" s="45">
        <v>9</v>
      </c>
      <c r="Q652" s="45">
        <v>1</v>
      </c>
      <c r="R652" s="45">
        <v>2</v>
      </c>
      <c r="S652" s="45">
        <v>3</v>
      </c>
      <c r="T652" s="45" t="s">
        <v>3453</v>
      </c>
      <c r="U652" s="45">
        <v>5</v>
      </c>
      <c r="V652" s="45">
        <v>6</v>
      </c>
      <c r="W652" s="45">
        <v>7</v>
      </c>
      <c r="X652" s="45" t="s">
        <v>3454</v>
      </c>
      <c r="Y652" s="276">
        <v>9</v>
      </c>
    </row>
    <row r="653" spans="1:25" s="113" customFormat="1">
      <c r="A653" s="133" t="s">
        <v>392</v>
      </c>
      <c r="B653" s="133" t="s">
        <v>122</v>
      </c>
      <c r="C653" s="109" t="s">
        <v>130</v>
      </c>
      <c r="D653" s="109" t="s">
        <v>394</v>
      </c>
      <c r="E653" s="98" t="s">
        <v>0</v>
      </c>
      <c r="F653" s="98" t="s">
        <v>0</v>
      </c>
      <c r="G653" s="153" t="s">
        <v>0</v>
      </c>
      <c r="H653" s="98" t="s">
        <v>393</v>
      </c>
      <c r="I653" s="110"/>
      <c r="J653" s="110"/>
      <c r="K653" s="110"/>
      <c r="L653" s="110" t="s">
        <v>0</v>
      </c>
      <c r="M653" s="110" t="s">
        <v>0</v>
      </c>
      <c r="N653" s="110" t="s">
        <v>0</v>
      </c>
      <c r="O653" s="110" t="s">
        <v>0</v>
      </c>
      <c r="P653" s="110" t="s">
        <v>0</v>
      </c>
      <c r="Q653" s="110"/>
      <c r="R653" s="110"/>
      <c r="S653" s="110"/>
      <c r="T653" s="110" t="s">
        <v>0</v>
      </c>
      <c r="U653" s="110" t="s">
        <v>0</v>
      </c>
      <c r="V653" s="110" t="s">
        <v>0</v>
      </c>
      <c r="W653" s="110" t="s">
        <v>0</v>
      </c>
      <c r="X653" s="110" t="s">
        <v>0</v>
      </c>
      <c r="Y653" s="217"/>
    </row>
    <row r="654" spans="1:25" ht="20.399999999999999">
      <c r="A654" s="20" t="s">
        <v>0</v>
      </c>
      <c r="B654" s="20" t="s">
        <v>0</v>
      </c>
      <c r="C654" s="20" t="s">
        <v>0</v>
      </c>
      <c r="D654" s="21" t="s">
        <v>0</v>
      </c>
      <c r="E654" s="21" t="s">
        <v>0</v>
      </c>
      <c r="F654" s="21" t="s">
        <v>0</v>
      </c>
      <c r="G654" s="150" t="s">
        <v>0</v>
      </c>
      <c r="H654" s="30" t="s">
        <v>33</v>
      </c>
      <c r="I654" s="31">
        <f t="shared" si="457"/>
        <v>972900</v>
      </c>
      <c r="J654" s="31">
        <f t="shared" ref="J654:P654" si="480">SUM(J655,J663,J665)</f>
        <v>972900</v>
      </c>
      <c r="K654" s="31">
        <f t="shared" si="458"/>
        <v>0</v>
      </c>
      <c r="L654" s="31">
        <f t="shared" si="480"/>
        <v>0</v>
      </c>
      <c r="M654" s="31">
        <f t="shared" si="480"/>
        <v>0</v>
      </c>
      <c r="N654" s="31">
        <f t="shared" si="480"/>
        <v>0</v>
      </c>
      <c r="O654" s="31">
        <f t="shared" si="480"/>
        <v>0</v>
      </c>
      <c r="P654" s="31">
        <f t="shared" si="480"/>
        <v>0</v>
      </c>
      <c r="Q654" s="31">
        <f>SUM(Q655,Q663,Q665)</f>
        <v>1092301</v>
      </c>
      <c r="R654" s="31">
        <f>SUM(R655,R663,R665)</f>
        <v>1092301</v>
      </c>
      <c r="S654" s="31">
        <f>SUM(S655,S663,S665)</f>
        <v>821475</v>
      </c>
      <c r="T654" s="31">
        <f t="shared" ref="T654:X654" si="481">SUM(T655,T663,T665)</f>
        <v>270826</v>
      </c>
      <c r="U654" s="31">
        <f t="shared" si="481"/>
        <v>90388</v>
      </c>
      <c r="V654" s="31">
        <f t="shared" si="481"/>
        <v>89870</v>
      </c>
      <c r="W654" s="31">
        <f t="shared" si="481"/>
        <v>90568</v>
      </c>
      <c r="X654" s="31">
        <f t="shared" si="481"/>
        <v>1092301</v>
      </c>
      <c r="Y654" s="220">
        <f t="shared" ref="Y654:Y717" si="482">IF(R654=0,0,(X654/R654)*100)</f>
        <v>100</v>
      </c>
    </row>
    <row r="655" spans="1:25">
      <c r="A655" s="23" t="s">
        <v>392</v>
      </c>
      <c r="B655" s="23" t="s">
        <v>122</v>
      </c>
      <c r="C655" s="23" t="s">
        <v>130</v>
      </c>
      <c r="D655" s="23" t="s">
        <v>394</v>
      </c>
      <c r="E655" s="21" t="s">
        <v>132</v>
      </c>
      <c r="F655" s="21" t="s">
        <v>0</v>
      </c>
      <c r="G655" s="150" t="s">
        <v>0</v>
      </c>
      <c r="H655" s="21" t="s">
        <v>11</v>
      </c>
      <c r="I655" s="66">
        <f t="shared" si="457"/>
        <v>682100</v>
      </c>
      <c r="J655" s="66">
        <f t="shared" ref="J655:P655" si="483">SUM(J656,J657)</f>
        <v>682100</v>
      </c>
      <c r="K655" s="66">
        <f t="shared" si="458"/>
        <v>0</v>
      </c>
      <c r="L655" s="66">
        <f t="shared" si="483"/>
        <v>0</v>
      </c>
      <c r="M655" s="66">
        <f t="shared" si="483"/>
        <v>0</v>
      </c>
      <c r="N655" s="66">
        <f t="shared" si="483"/>
        <v>0</v>
      </c>
      <c r="O655" s="66">
        <f t="shared" si="483"/>
        <v>0</v>
      </c>
      <c r="P655" s="66">
        <f t="shared" si="483"/>
        <v>0</v>
      </c>
      <c r="Q655" s="66">
        <f>SUM(Q656,Q657)</f>
        <v>818440</v>
      </c>
      <c r="R655" s="66">
        <f>SUM(R656,R657)</f>
        <v>818440</v>
      </c>
      <c r="S655" s="66">
        <f>SUM(S656,S657)</f>
        <v>597219</v>
      </c>
      <c r="T655" s="66">
        <f t="shared" ref="T655:X655" si="484">SUM(T656,T657)</f>
        <v>221221</v>
      </c>
      <c r="U655" s="66">
        <f t="shared" si="484"/>
        <v>71150</v>
      </c>
      <c r="V655" s="66">
        <f t="shared" si="484"/>
        <v>71150</v>
      </c>
      <c r="W655" s="66">
        <f t="shared" si="484"/>
        <v>78921</v>
      </c>
      <c r="X655" s="66">
        <f t="shared" si="484"/>
        <v>818440</v>
      </c>
      <c r="Y655" s="208">
        <f t="shared" si="482"/>
        <v>100</v>
      </c>
    </row>
    <row r="656" spans="1:25">
      <c r="A656" s="23" t="s">
        <v>392</v>
      </c>
      <c r="B656" s="23" t="s">
        <v>122</v>
      </c>
      <c r="C656" s="23" t="s">
        <v>130</v>
      </c>
      <c r="D656" s="23" t="s">
        <v>394</v>
      </c>
      <c r="E656" s="22">
        <v>6111</v>
      </c>
      <c r="F656" s="23"/>
      <c r="G656" s="128" t="s">
        <v>3345</v>
      </c>
      <c r="H656" s="32" t="s">
        <v>12</v>
      </c>
      <c r="I656" s="44">
        <f t="shared" si="457"/>
        <v>598300</v>
      </c>
      <c r="J656" s="44">
        <v>598300</v>
      </c>
      <c r="K656" s="44">
        <f t="shared" si="458"/>
        <v>0</v>
      </c>
      <c r="L656" s="44">
        <v>0</v>
      </c>
      <c r="M656" s="44">
        <v>0</v>
      </c>
      <c r="N656" s="44">
        <v>0</v>
      </c>
      <c r="O656" s="44">
        <v>0</v>
      </c>
      <c r="P656" s="44">
        <v>0</v>
      </c>
      <c r="Q656" s="44">
        <v>714940</v>
      </c>
      <c r="R656" s="44">
        <v>714940</v>
      </c>
      <c r="S656" s="44">
        <v>513581</v>
      </c>
      <c r="T656" s="44">
        <f t="shared" ref="T656:T717" si="485">U656+V656+W656</f>
        <v>201359</v>
      </c>
      <c r="U656" s="44">
        <v>66000</v>
      </c>
      <c r="V656" s="44">
        <v>66000</v>
      </c>
      <c r="W656" s="44">
        <v>69359</v>
      </c>
      <c r="X656" s="44">
        <f t="shared" ref="X656:X717" si="486">S656+T656</f>
        <v>714940</v>
      </c>
      <c r="Y656" s="209">
        <f t="shared" si="482"/>
        <v>100</v>
      </c>
    </row>
    <row r="657" spans="1:25">
      <c r="A657" s="20" t="s">
        <v>392</v>
      </c>
      <c r="B657" s="20" t="s">
        <v>122</v>
      </c>
      <c r="C657" s="20" t="s">
        <v>130</v>
      </c>
      <c r="D657" s="20" t="s">
        <v>394</v>
      </c>
      <c r="E657" s="20" t="s">
        <v>134</v>
      </c>
      <c r="F657" s="23" t="s">
        <v>0</v>
      </c>
      <c r="G657" s="154" t="s">
        <v>0</v>
      </c>
      <c r="H657" s="21" t="s">
        <v>13</v>
      </c>
      <c r="I657" s="66">
        <f t="shared" si="457"/>
        <v>83800</v>
      </c>
      <c r="J657" s="66">
        <f t="shared" ref="J657:P657" si="487">SUM(J658:J662)</f>
        <v>83800</v>
      </c>
      <c r="K657" s="66">
        <f t="shared" si="458"/>
        <v>0</v>
      </c>
      <c r="L657" s="66">
        <f t="shared" si="487"/>
        <v>0</v>
      </c>
      <c r="M657" s="66">
        <f t="shared" si="487"/>
        <v>0</v>
      </c>
      <c r="N657" s="66">
        <f t="shared" si="487"/>
        <v>0</v>
      </c>
      <c r="O657" s="66">
        <f t="shared" si="487"/>
        <v>0</v>
      </c>
      <c r="P657" s="66">
        <f t="shared" si="487"/>
        <v>0</v>
      </c>
      <c r="Q657" s="66">
        <f>SUM(Q658:Q662)</f>
        <v>103500</v>
      </c>
      <c r="R657" s="66">
        <f>SUM(R658:R662)</f>
        <v>103500</v>
      </c>
      <c r="S657" s="66">
        <f>SUM(S658:S662)</f>
        <v>83638</v>
      </c>
      <c r="T657" s="66">
        <f t="shared" ref="T657:X657" si="488">SUM(T658:T662)</f>
        <v>19862</v>
      </c>
      <c r="U657" s="66">
        <f t="shared" si="488"/>
        <v>5150</v>
      </c>
      <c r="V657" s="66">
        <f t="shared" si="488"/>
        <v>5150</v>
      </c>
      <c r="W657" s="66">
        <f t="shared" si="488"/>
        <v>9562</v>
      </c>
      <c r="X657" s="66">
        <f t="shared" si="488"/>
        <v>103500</v>
      </c>
      <c r="Y657" s="208">
        <f t="shared" si="482"/>
        <v>100</v>
      </c>
    </row>
    <row r="658" spans="1:25">
      <c r="A658" s="23" t="s">
        <v>392</v>
      </c>
      <c r="B658" s="23" t="s">
        <v>122</v>
      </c>
      <c r="C658" s="23" t="s">
        <v>130</v>
      </c>
      <c r="D658" s="23" t="s">
        <v>394</v>
      </c>
      <c r="E658" s="22">
        <v>6112</v>
      </c>
      <c r="F658" s="23" t="s">
        <v>395</v>
      </c>
      <c r="G658" s="128" t="s">
        <v>3345</v>
      </c>
      <c r="H658" s="32" t="s">
        <v>16</v>
      </c>
      <c r="I658" s="44">
        <f t="shared" si="457"/>
        <v>13400</v>
      </c>
      <c r="J658" s="44">
        <v>13400</v>
      </c>
      <c r="K658" s="44">
        <f t="shared" si="458"/>
        <v>0</v>
      </c>
      <c r="L658" s="44">
        <v>0</v>
      </c>
      <c r="M658" s="44">
        <v>0</v>
      </c>
      <c r="N658" s="44">
        <v>0</v>
      </c>
      <c r="O658" s="44">
        <v>0</v>
      </c>
      <c r="P658" s="44">
        <v>0</v>
      </c>
      <c r="Q658" s="44">
        <v>13400</v>
      </c>
      <c r="R658" s="44">
        <v>13400</v>
      </c>
      <c r="S658" s="44">
        <v>8862</v>
      </c>
      <c r="T658" s="44">
        <f t="shared" si="485"/>
        <v>4538</v>
      </c>
      <c r="U658" s="44">
        <v>1000</v>
      </c>
      <c r="V658" s="44">
        <v>1000</v>
      </c>
      <c r="W658" s="44">
        <v>2538</v>
      </c>
      <c r="X658" s="44">
        <f t="shared" si="486"/>
        <v>13400</v>
      </c>
      <c r="Y658" s="209">
        <f t="shared" si="482"/>
        <v>100</v>
      </c>
    </row>
    <row r="659" spans="1:25">
      <c r="A659" s="23" t="s">
        <v>392</v>
      </c>
      <c r="B659" s="23" t="s">
        <v>122</v>
      </c>
      <c r="C659" s="23" t="s">
        <v>130</v>
      </c>
      <c r="D659" s="23" t="s">
        <v>394</v>
      </c>
      <c r="E659" s="22">
        <v>6112</v>
      </c>
      <c r="F659" s="23" t="s">
        <v>396</v>
      </c>
      <c r="G659" s="128" t="s">
        <v>3345</v>
      </c>
      <c r="H659" s="32" t="s">
        <v>19</v>
      </c>
      <c r="I659" s="44">
        <f t="shared" si="457"/>
        <v>49800</v>
      </c>
      <c r="J659" s="44">
        <v>49800</v>
      </c>
      <c r="K659" s="44">
        <f t="shared" si="458"/>
        <v>0</v>
      </c>
      <c r="L659" s="44">
        <v>0</v>
      </c>
      <c r="M659" s="44">
        <v>0</v>
      </c>
      <c r="N659" s="44">
        <v>0</v>
      </c>
      <c r="O659" s="44">
        <v>0</v>
      </c>
      <c r="P659" s="44">
        <v>0</v>
      </c>
      <c r="Q659" s="44">
        <v>49800</v>
      </c>
      <c r="R659" s="44">
        <v>49800</v>
      </c>
      <c r="S659" s="44">
        <v>34476</v>
      </c>
      <c r="T659" s="44">
        <f t="shared" si="485"/>
        <v>15324</v>
      </c>
      <c r="U659" s="44">
        <v>4150</v>
      </c>
      <c r="V659" s="44">
        <v>4150</v>
      </c>
      <c r="W659" s="44">
        <v>7024</v>
      </c>
      <c r="X659" s="44">
        <f t="shared" si="486"/>
        <v>49800</v>
      </c>
      <c r="Y659" s="209">
        <f t="shared" si="482"/>
        <v>100</v>
      </c>
    </row>
    <row r="660" spans="1:25">
      <c r="A660" s="23" t="s">
        <v>392</v>
      </c>
      <c r="B660" s="23" t="s">
        <v>122</v>
      </c>
      <c r="C660" s="23" t="s">
        <v>130</v>
      </c>
      <c r="D660" s="23" t="s">
        <v>394</v>
      </c>
      <c r="E660" s="22">
        <v>6112</v>
      </c>
      <c r="F660" s="23" t="s">
        <v>397</v>
      </c>
      <c r="G660" s="128" t="s">
        <v>3345</v>
      </c>
      <c r="H660" s="32" t="s">
        <v>17</v>
      </c>
      <c r="I660" s="44">
        <f t="shared" si="457"/>
        <v>10800</v>
      </c>
      <c r="J660" s="44">
        <v>10800</v>
      </c>
      <c r="K660" s="44">
        <f t="shared" si="458"/>
        <v>0</v>
      </c>
      <c r="L660" s="44">
        <v>0</v>
      </c>
      <c r="M660" s="44">
        <v>0</v>
      </c>
      <c r="N660" s="44">
        <v>0</v>
      </c>
      <c r="O660" s="44">
        <v>0</v>
      </c>
      <c r="P660" s="44">
        <v>0</v>
      </c>
      <c r="Q660" s="44">
        <v>10800</v>
      </c>
      <c r="R660" s="44">
        <v>10800</v>
      </c>
      <c r="S660" s="44">
        <v>10800</v>
      </c>
      <c r="T660" s="44">
        <f t="shared" si="485"/>
        <v>0</v>
      </c>
      <c r="U660" s="44">
        <v>0</v>
      </c>
      <c r="V660" s="44">
        <v>0</v>
      </c>
      <c r="W660" s="44">
        <v>0</v>
      </c>
      <c r="X660" s="44">
        <f t="shared" si="486"/>
        <v>10800</v>
      </c>
      <c r="Y660" s="209">
        <f t="shared" si="482"/>
        <v>100</v>
      </c>
    </row>
    <row r="661" spans="1:25">
      <c r="A661" s="23" t="s">
        <v>392</v>
      </c>
      <c r="B661" s="23" t="s">
        <v>122</v>
      </c>
      <c r="C661" s="23" t="s">
        <v>130</v>
      </c>
      <c r="D661" s="23" t="s">
        <v>394</v>
      </c>
      <c r="E661" s="22">
        <v>6112</v>
      </c>
      <c r="F661" s="23" t="s">
        <v>398</v>
      </c>
      <c r="G661" s="128" t="s">
        <v>3345</v>
      </c>
      <c r="H661" s="32" t="s">
        <v>15</v>
      </c>
      <c r="I661" s="44">
        <f t="shared" si="457"/>
        <v>0</v>
      </c>
      <c r="J661" s="44">
        <v>0</v>
      </c>
      <c r="K661" s="44">
        <f t="shared" si="458"/>
        <v>0</v>
      </c>
      <c r="L661" s="44">
        <v>0</v>
      </c>
      <c r="M661" s="44">
        <v>0</v>
      </c>
      <c r="N661" s="44">
        <v>0</v>
      </c>
      <c r="O661" s="44">
        <v>0</v>
      </c>
      <c r="P661" s="44">
        <v>0</v>
      </c>
      <c r="Q661" s="44">
        <v>0</v>
      </c>
      <c r="R661" s="44">
        <v>0</v>
      </c>
      <c r="S661" s="44">
        <v>0</v>
      </c>
      <c r="T661" s="44">
        <f t="shared" si="485"/>
        <v>0</v>
      </c>
      <c r="U661" s="44">
        <v>0</v>
      </c>
      <c r="V661" s="44">
        <v>0</v>
      </c>
      <c r="W661" s="44">
        <v>0</v>
      </c>
      <c r="X661" s="44">
        <f t="shared" si="486"/>
        <v>0</v>
      </c>
      <c r="Y661" s="209">
        <f t="shared" si="482"/>
        <v>0</v>
      </c>
    </row>
    <row r="662" spans="1:25">
      <c r="A662" s="23" t="s">
        <v>392</v>
      </c>
      <c r="B662" s="23" t="s">
        <v>122</v>
      </c>
      <c r="C662" s="23" t="s">
        <v>130</v>
      </c>
      <c r="D662" s="23" t="s">
        <v>394</v>
      </c>
      <c r="E662" s="22">
        <v>6112</v>
      </c>
      <c r="F662" s="23" t="s">
        <v>399</v>
      </c>
      <c r="G662" s="128" t="s">
        <v>3345</v>
      </c>
      <c r="H662" s="32" t="s">
        <v>18</v>
      </c>
      <c r="I662" s="44">
        <f t="shared" si="457"/>
        <v>9800</v>
      </c>
      <c r="J662" s="44">
        <v>9800</v>
      </c>
      <c r="K662" s="44">
        <f t="shared" si="458"/>
        <v>0</v>
      </c>
      <c r="L662" s="44">
        <v>0</v>
      </c>
      <c r="M662" s="44">
        <v>0</v>
      </c>
      <c r="N662" s="44">
        <v>0</v>
      </c>
      <c r="O662" s="44">
        <v>0</v>
      </c>
      <c r="P662" s="44">
        <v>0</v>
      </c>
      <c r="Q662" s="44">
        <v>29500</v>
      </c>
      <c r="R662" s="44">
        <v>29500</v>
      </c>
      <c r="S662" s="44">
        <v>29500</v>
      </c>
      <c r="T662" s="44">
        <f t="shared" si="485"/>
        <v>0</v>
      </c>
      <c r="U662" s="44">
        <v>0</v>
      </c>
      <c r="V662" s="44">
        <v>0</v>
      </c>
      <c r="W662" s="44">
        <v>0</v>
      </c>
      <c r="X662" s="44">
        <f t="shared" si="486"/>
        <v>29500</v>
      </c>
      <c r="Y662" s="209">
        <f t="shared" si="482"/>
        <v>100</v>
      </c>
    </row>
    <row r="663" spans="1:25">
      <c r="A663" s="23" t="s">
        <v>392</v>
      </c>
      <c r="B663" s="23" t="s">
        <v>122</v>
      </c>
      <c r="C663" s="23" t="s">
        <v>130</v>
      </c>
      <c r="D663" s="23" t="s">
        <v>394</v>
      </c>
      <c r="E663" s="21" t="s">
        <v>139</v>
      </c>
      <c r="F663" s="21" t="s">
        <v>0</v>
      </c>
      <c r="G663" s="150" t="s">
        <v>0</v>
      </c>
      <c r="H663" s="21" t="s">
        <v>21</v>
      </c>
      <c r="I663" s="66">
        <f t="shared" si="457"/>
        <v>62900</v>
      </c>
      <c r="J663" s="66">
        <f t="shared" ref="J663:X663" si="489">SUM(J664)</f>
        <v>62900</v>
      </c>
      <c r="K663" s="66">
        <f t="shared" si="458"/>
        <v>0</v>
      </c>
      <c r="L663" s="66">
        <f t="shared" si="489"/>
        <v>0</v>
      </c>
      <c r="M663" s="66">
        <f t="shared" si="489"/>
        <v>0</v>
      </c>
      <c r="N663" s="66">
        <f t="shared" si="489"/>
        <v>0</v>
      </c>
      <c r="O663" s="66">
        <f t="shared" si="489"/>
        <v>0</v>
      </c>
      <c r="P663" s="66">
        <f t="shared" si="489"/>
        <v>0</v>
      </c>
      <c r="Q663" s="66">
        <f t="shared" si="489"/>
        <v>75173</v>
      </c>
      <c r="R663" s="66">
        <f t="shared" si="489"/>
        <v>75173</v>
      </c>
      <c r="S663" s="66">
        <f t="shared" si="489"/>
        <v>56046</v>
      </c>
      <c r="T663" s="66">
        <f t="shared" si="489"/>
        <v>19127</v>
      </c>
      <c r="U663" s="66">
        <f t="shared" si="489"/>
        <v>6000</v>
      </c>
      <c r="V663" s="66">
        <f t="shared" si="489"/>
        <v>6500</v>
      </c>
      <c r="W663" s="66">
        <f t="shared" si="489"/>
        <v>6627</v>
      </c>
      <c r="X663" s="66">
        <f t="shared" si="489"/>
        <v>75173</v>
      </c>
      <c r="Y663" s="208">
        <f t="shared" si="482"/>
        <v>100</v>
      </c>
    </row>
    <row r="664" spans="1:25">
      <c r="A664" s="23" t="s">
        <v>392</v>
      </c>
      <c r="B664" s="23" t="s">
        <v>122</v>
      </c>
      <c r="C664" s="23" t="s">
        <v>130</v>
      </c>
      <c r="D664" s="23" t="s">
        <v>394</v>
      </c>
      <c r="E664" s="22">
        <v>6121</v>
      </c>
      <c r="F664" s="23"/>
      <c r="G664" s="128" t="s">
        <v>3345</v>
      </c>
      <c r="H664" s="32" t="s">
        <v>22</v>
      </c>
      <c r="I664" s="44">
        <f t="shared" si="457"/>
        <v>62900</v>
      </c>
      <c r="J664" s="44">
        <v>62900</v>
      </c>
      <c r="K664" s="44">
        <f t="shared" si="458"/>
        <v>0</v>
      </c>
      <c r="L664" s="44">
        <v>0</v>
      </c>
      <c r="M664" s="44">
        <v>0</v>
      </c>
      <c r="N664" s="44">
        <v>0</v>
      </c>
      <c r="O664" s="44">
        <v>0</v>
      </c>
      <c r="P664" s="44">
        <v>0</v>
      </c>
      <c r="Q664" s="44">
        <v>75173</v>
      </c>
      <c r="R664" s="44">
        <v>75173</v>
      </c>
      <c r="S664" s="44">
        <v>56046</v>
      </c>
      <c r="T664" s="44">
        <f t="shared" si="485"/>
        <v>19127</v>
      </c>
      <c r="U664" s="44">
        <v>6000</v>
      </c>
      <c r="V664" s="44">
        <v>6500</v>
      </c>
      <c r="W664" s="44">
        <v>6627</v>
      </c>
      <c r="X664" s="44">
        <f t="shared" si="486"/>
        <v>75173</v>
      </c>
      <c r="Y664" s="209">
        <f t="shared" si="482"/>
        <v>100</v>
      </c>
    </row>
    <row r="665" spans="1:25">
      <c r="A665" s="23" t="s">
        <v>392</v>
      </c>
      <c r="B665" s="23" t="s">
        <v>122</v>
      </c>
      <c r="C665" s="23" t="s">
        <v>130</v>
      </c>
      <c r="D665" s="23" t="s">
        <v>394</v>
      </c>
      <c r="E665" s="21" t="s">
        <v>141</v>
      </c>
      <c r="F665" s="21" t="s">
        <v>0</v>
      </c>
      <c r="G665" s="150" t="s">
        <v>0</v>
      </c>
      <c r="H665" s="21" t="s">
        <v>23</v>
      </c>
      <c r="I665" s="66">
        <f t="shared" si="457"/>
        <v>227900</v>
      </c>
      <c r="J665" s="66">
        <f t="shared" ref="J665:P665" si="490">SUM(J666:J674)</f>
        <v>227900</v>
      </c>
      <c r="K665" s="66">
        <f t="shared" si="458"/>
        <v>0</v>
      </c>
      <c r="L665" s="66">
        <f t="shared" si="490"/>
        <v>0</v>
      </c>
      <c r="M665" s="66">
        <f t="shared" si="490"/>
        <v>0</v>
      </c>
      <c r="N665" s="66">
        <f t="shared" si="490"/>
        <v>0</v>
      </c>
      <c r="O665" s="66">
        <f t="shared" si="490"/>
        <v>0</v>
      </c>
      <c r="P665" s="66">
        <f t="shared" si="490"/>
        <v>0</v>
      </c>
      <c r="Q665" s="66">
        <f>SUM(Q666:Q674)</f>
        <v>198688</v>
      </c>
      <c r="R665" s="66">
        <f>SUM(R666:R674)</f>
        <v>198688</v>
      </c>
      <c r="S665" s="66">
        <f>SUM(S666:S674)</f>
        <v>168210</v>
      </c>
      <c r="T665" s="66">
        <f t="shared" ref="T665:X665" si="491">SUM(T666:T674)</f>
        <v>30478</v>
      </c>
      <c r="U665" s="66">
        <f t="shared" si="491"/>
        <v>13238</v>
      </c>
      <c r="V665" s="66">
        <f t="shared" si="491"/>
        <v>12220</v>
      </c>
      <c r="W665" s="66">
        <f t="shared" si="491"/>
        <v>5020</v>
      </c>
      <c r="X665" s="66">
        <f t="shared" si="491"/>
        <v>198688</v>
      </c>
      <c r="Y665" s="208">
        <f t="shared" si="482"/>
        <v>100</v>
      </c>
    </row>
    <row r="666" spans="1:25">
      <c r="A666" s="23" t="s">
        <v>392</v>
      </c>
      <c r="B666" s="23" t="s">
        <v>122</v>
      </c>
      <c r="C666" s="23" t="s">
        <v>130</v>
      </c>
      <c r="D666" s="23" t="s">
        <v>394</v>
      </c>
      <c r="E666" s="22">
        <v>6131</v>
      </c>
      <c r="F666" s="23"/>
      <c r="G666" s="128" t="s">
        <v>3345</v>
      </c>
      <c r="H666" s="32" t="s">
        <v>24</v>
      </c>
      <c r="I666" s="44">
        <f t="shared" si="457"/>
        <v>5000</v>
      </c>
      <c r="J666" s="44">
        <v>5000</v>
      </c>
      <c r="K666" s="44">
        <f t="shared" si="458"/>
        <v>0</v>
      </c>
      <c r="L666" s="44">
        <v>0</v>
      </c>
      <c r="M666" s="44">
        <v>0</v>
      </c>
      <c r="N666" s="44">
        <v>0</v>
      </c>
      <c r="O666" s="44">
        <v>0</v>
      </c>
      <c r="P666" s="44">
        <v>0</v>
      </c>
      <c r="Q666" s="44">
        <v>5000</v>
      </c>
      <c r="R666" s="44">
        <v>5000</v>
      </c>
      <c r="S666" s="44">
        <v>4000</v>
      </c>
      <c r="T666" s="44">
        <f t="shared" si="485"/>
        <v>1000</v>
      </c>
      <c r="U666" s="44">
        <v>1000</v>
      </c>
      <c r="V666" s="44">
        <v>0</v>
      </c>
      <c r="W666" s="44">
        <v>0</v>
      </c>
      <c r="X666" s="44">
        <f t="shared" si="486"/>
        <v>5000</v>
      </c>
      <c r="Y666" s="209">
        <f t="shared" si="482"/>
        <v>100</v>
      </c>
    </row>
    <row r="667" spans="1:25">
      <c r="A667" s="23" t="s">
        <v>392</v>
      </c>
      <c r="B667" s="23" t="s">
        <v>122</v>
      </c>
      <c r="C667" s="23" t="s">
        <v>130</v>
      </c>
      <c r="D667" s="23" t="s">
        <v>394</v>
      </c>
      <c r="E667" s="22">
        <v>6132</v>
      </c>
      <c r="F667" s="23"/>
      <c r="G667" s="128" t="s">
        <v>3345</v>
      </c>
      <c r="H667" s="32" t="s">
        <v>25</v>
      </c>
      <c r="I667" s="44">
        <f t="shared" si="457"/>
        <v>0</v>
      </c>
      <c r="J667" s="44">
        <v>0</v>
      </c>
      <c r="K667" s="44">
        <f t="shared" si="458"/>
        <v>0</v>
      </c>
      <c r="L667" s="44">
        <v>0</v>
      </c>
      <c r="M667" s="44">
        <v>0</v>
      </c>
      <c r="N667" s="44">
        <v>0</v>
      </c>
      <c r="O667" s="44">
        <v>0</v>
      </c>
      <c r="P667" s="44">
        <v>0</v>
      </c>
      <c r="Q667" s="44">
        <v>0</v>
      </c>
      <c r="R667" s="44">
        <v>0</v>
      </c>
      <c r="S667" s="44">
        <v>0</v>
      </c>
      <c r="T667" s="44">
        <f t="shared" si="485"/>
        <v>0</v>
      </c>
      <c r="U667" s="44"/>
      <c r="V667" s="44"/>
      <c r="W667" s="44"/>
      <c r="X667" s="44">
        <f t="shared" si="486"/>
        <v>0</v>
      </c>
      <c r="Y667" s="209">
        <f t="shared" si="482"/>
        <v>0</v>
      </c>
    </row>
    <row r="668" spans="1:25">
      <c r="A668" s="23" t="s">
        <v>392</v>
      </c>
      <c r="B668" s="23" t="s">
        <v>122</v>
      </c>
      <c r="C668" s="23" t="s">
        <v>130</v>
      </c>
      <c r="D668" s="23" t="s">
        <v>394</v>
      </c>
      <c r="E668" s="22">
        <v>6133</v>
      </c>
      <c r="F668" s="23"/>
      <c r="G668" s="128" t="s">
        <v>3345</v>
      </c>
      <c r="H668" s="32" t="s">
        <v>26</v>
      </c>
      <c r="I668" s="44">
        <f t="shared" si="457"/>
        <v>0</v>
      </c>
      <c r="J668" s="44">
        <v>0</v>
      </c>
      <c r="K668" s="44">
        <f t="shared" si="458"/>
        <v>0</v>
      </c>
      <c r="L668" s="44">
        <v>0</v>
      </c>
      <c r="M668" s="44">
        <v>0</v>
      </c>
      <c r="N668" s="44">
        <v>0</v>
      </c>
      <c r="O668" s="44">
        <v>0</v>
      </c>
      <c r="P668" s="44">
        <v>0</v>
      </c>
      <c r="Q668" s="44">
        <v>0</v>
      </c>
      <c r="R668" s="44">
        <v>0</v>
      </c>
      <c r="S668" s="44">
        <v>0</v>
      </c>
      <c r="T668" s="44">
        <f t="shared" si="485"/>
        <v>0</v>
      </c>
      <c r="U668" s="44"/>
      <c r="V668" s="44"/>
      <c r="W668" s="44"/>
      <c r="X668" s="44">
        <f t="shared" si="486"/>
        <v>0</v>
      </c>
      <c r="Y668" s="209">
        <f t="shared" si="482"/>
        <v>0</v>
      </c>
    </row>
    <row r="669" spans="1:25">
      <c r="A669" s="23" t="s">
        <v>392</v>
      </c>
      <c r="B669" s="23" t="s">
        <v>122</v>
      </c>
      <c r="C669" s="23" t="s">
        <v>130</v>
      </c>
      <c r="D669" s="23" t="s">
        <v>394</v>
      </c>
      <c r="E669" s="22">
        <v>6134</v>
      </c>
      <c r="F669" s="23"/>
      <c r="G669" s="128" t="s">
        <v>3345</v>
      </c>
      <c r="H669" s="32" t="s">
        <v>27</v>
      </c>
      <c r="I669" s="44">
        <f t="shared" si="457"/>
        <v>0</v>
      </c>
      <c r="J669" s="44">
        <v>0</v>
      </c>
      <c r="K669" s="44">
        <f t="shared" si="458"/>
        <v>0</v>
      </c>
      <c r="L669" s="44">
        <v>0</v>
      </c>
      <c r="M669" s="44">
        <v>0</v>
      </c>
      <c r="N669" s="44">
        <v>0</v>
      </c>
      <c r="O669" s="44">
        <v>0</v>
      </c>
      <c r="P669" s="44">
        <v>0</v>
      </c>
      <c r="Q669" s="44">
        <v>0</v>
      </c>
      <c r="R669" s="44">
        <v>0</v>
      </c>
      <c r="S669" s="44">
        <v>0</v>
      </c>
      <c r="T669" s="44">
        <f t="shared" si="485"/>
        <v>0</v>
      </c>
      <c r="U669" s="44"/>
      <c r="V669" s="44"/>
      <c r="W669" s="44"/>
      <c r="X669" s="44">
        <f t="shared" si="486"/>
        <v>0</v>
      </c>
      <c r="Y669" s="209">
        <f t="shared" si="482"/>
        <v>0</v>
      </c>
    </row>
    <row r="670" spans="1:25">
      <c r="A670" s="23" t="s">
        <v>392</v>
      </c>
      <c r="B670" s="23" t="s">
        <v>122</v>
      </c>
      <c r="C670" s="23" t="s">
        <v>130</v>
      </c>
      <c r="D670" s="23" t="s">
        <v>394</v>
      </c>
      <c r="E670" s="22">
        <v>6135</v>
      </c>
      <c r="F670" s="23"/>
      <c r="G670" s="128" t="s">
        <v>3345</v>
      </c>
      <c r="H670" s="32" t="s">
        <v>28</v>
      </c>
      <c r="I670" s="44">
        <f t="shared" si="457"/>
        <v>0</v>
      </c>
      <c r="J670" s="44">
        <v>0</v>
      </c>
      <c r="K670" s="44">
        <f t="shared" si="458"/>
        <v>0</v>
      </c>
      <c r="L670" s="44">
        <v>0</v>
      </c>
      <c r="M670" s="44">
        <v>0</v>
      </c>
      <c r="N670" s="44">
        <v>0</v>
      </c>
      <c r="O670" s="44">
        <v>0</v>
      </c>
      <c r="P670" s="44">
        <v>0</v>
      </c>
      <c r="Q670" s="44">
        <v>0</v>
      </c>
      <c r="R670" s="44">
        <v>0</v>
      </c>
      <c r="S670" s="44">
        <v>0</v>
      </c>
      <c r="T670" s="44">
        <f t="shared" si="485"/>
        <v>0</v>
      </c>
      <c r="U670" s="44"/>
      <c r="V670" s="44"/>
      <c r="W670" s="44"/>
      <c r="X670" s="44">
        <f t="shared" si="486"/>
        <v>0</v>
      </c>
      <c r="Y670" s="209">
        <f t="shared" si="482"/>
        <v>0</v>
      </c>
    </row>
    <row r="671" spans="1:25">
      <c r="A671" s="23" t="s">
        <v>392</v>
      </c>
      <c r="B671" s="23" t="s">
        <v>122</v>
      </c>
      <c r="C671" s="23" t="s">
        <v>130</v>
      </c>
      <c r="D671" s="23" t="s">
        <v>394</v>
      </c>
      <c r="E671" s="22">
        <v>6136</v>
      </c>
      <c r="F671" s="23"/>
      <c r="G671" s="128" t="s">
        <v>3345</v>
      </c>
      <c r="H671" s="32" t="s">
        <v>29</v>
      </c>
      <c r="I671" s="44">
        <f t="shared" si="457"/>
        <v>0</v>
      </c>
      <c r="J671" s="44">
        <v>0</v>
      </c>
      <c r="K671" s="44">
        <f t="shared" si="458"/>
        <v>0</v>
      </c>
      <c r="L671" s="44">
        <v>0</v>
      </c>
      <c r="M671" s="44">
        <v>0</v>
      </c>
      <c r="N671" s="44">
        <v>0</v>
      </c>
      <c r="O671" s="44">
        <v>0</v>
      </c>
      <c r="P671" s="44">
        <v>0</v>
      </c>
      <c r="Q671" s="44">
        <v>0</v>
      </c>
      <c r="R671" s="44">
        <v>0</v>
      </c>
      <c r="S671" s="44">
        <v>0</v>
      </c>
      <c r="T671" s="44">
        <f t="shared" si="485"/>
        <v>0</v>
      </c>
      <c r="U671" s="44"/>
      <c r="V671" s="44"/>
      <c r="W671" s="44"/>
      <c r="X671" s="44">
        <f t="shared" si="486"/>
        <v>0</v>
      </c>
      <c r="Y671" s="209">
        <f t="shared" si="482"/>
        <v>0</v>
      </c>
    </row>
    <row r="672" spans="1:25">
      <c r="A672" s="23" t="s">
        <v>392</v>
      </c>
      <c r="B672" s="23" t="s">
        <v>122</v>
      </c>
      <c r="C672" s="23" t="s">
        <v>130</v>
      </c>
      <c r="D672" s="23" t="s">
        <v>394</v>
      </c>
      <c r="E672" s="22">
        <v>6137</v>
      </c>
      <c r="F672" s="23"/>
      <c r="G672" s="128" t="s">
        <v>3345</v>
      </c>
      <c r="H672" s="32" t="s">
        <v>30</v>
      </c>
      <c r="I672" s="44">
        <f t="shared" si="457"/>
        <v>0</v>
      </c>
      <c r="J672" s="44">
        <v>0</v>
      </c>
      <c r="K672" s="44">
        <f t="shared" si="458"/>
        <v>0</v>
      </c>
      <c r="L672" s="44">
        <v>0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</v>
      </c>
      <c r="S672" s="44">
        <v>0</v>
      </c>
      <c r="T672" s="44">
        <f t="shared" si="485"/>
        <v>0</v>
      </c>
      <c r="U672" s="44"/>
      <c r="V672" s="44"/>
      <c r="W672" s="44"/>
      <c r="X672" s="44">
        <f t="shared" si="486"/>
        <v>0</v>
      </c>
      <c r="Y672" s="209">
        <f t="shared" si="482"/>
        <v>0</v>
      </c>
    </row>
    <row r="673" spans="1:25">
      <c r="A673" s="23" t="s">
        <v>392</v>
      </c>
      <c r="B673" s="23" t="s">
        <v>122</v>
      </c>
      <c r="C673" s="23" t="s">
        <v>130</v>
      </c>
      <c r="D673" s="23" t="s">
        <v>394</v>
      </c>
      <c r="E673" s="22">
        <v>6138</v>
      </c>
      <c r="F673" s="23"/>
      <c r="G673" s="128" t="s">
        <v>3345</v>
      </c>
      <c r="H673" s="32" t="s">
        <v>31</v>
      </c>
      <c r="I673" s="44">
        <f t="shared" si="457"/>
        <v>90000</v>
      </c>
      <c r="J673" s="44">
        <v>90000</v>
      </c>
      <c r="K673" s="44">
        <f t="shared" si="458"/>
        <v>0</v>
      </c>
      <c r="L673" s="44">
        <v>0</v>
      </c>
      <c r="M673" s="44">
        <v>0</v>
      </c>
      <c r="N673" s="44">
        <v>0</v>
      </c>
      <c r="O673" s="44">
        <v>0</v>
      </c>
      <c r="P673" s="44">
        <v>0</v>
      </c>
      <c r="Q673" s="44">
        <v>60300</v>
      </c>
      <c r="R673" s="44">
        <v>60300</v>
      </c>
      <c r="S673" s="44">
        <v>60300</v>
      </c>
      <c r="T673" s="44">
        <f t="shared" si="485"/>
        <v>0</v>
      </c>
      <c r="U673" s="44"/>
      <c r="V673" s="44"/>
      <c r="W673" s="44"/>
      <c r="X673" s="44">
        <f t="shared" si="486"/>
        <v>60300</v>
      </c>
      <c r="Y673" s="209">
        <f t="shared" si="482"/>
        <v>100</v>
      </c>
    </row>
    <row r="674" spans="1:25">
      <c r="A674" s="20" t="s">
        <v>392</v>
      </c>
      <c r="B674" s="20" t="s">
        <v>122</v>
      </c>
      <c r="C674" s="20" t="s">
        <v>130</v>
      </c>
      <c r="D674" s="20" t="s">
        <v>394</v>
      </c>
      <c r="E674" s="20" t="s">
        <v>144</v>
      </c>
      <c r="F674" s="23" t="s">
        <v>0</v>
      </c>
      <c r="G674" s="154" t="s">
        <v>0</v>
      </c>
      <c r="H674" s="21" t="s">
        <v>32</v>
      </c>
      <c r="I674" s="66">
        <f t="shared" ref="I674:I737" si="492">SUM(J674,K674,O674,P674)</f>
        <v>132900</v>
      </c>
      <c r="J674" s="66">
        <f t="shared" ref="J674:P674" si="493">SUM(J675:J677)</f>
        <v>132900</v>
      </c>
      <c r="K674" s="66">
        <f t="shared" ref="K674:K737" si="494">SUM(L674,M674,N674)</f>
        <v>0</v>
      </c>
      <c r="L674" s="66">
        <f t="shared" si="493"/>
        <v>0</v>
      </c>
      <c r="M674" s="66">
        <f t="shared" si="493"/>
        <v>0</v>
      </c>
      <c r="N674" s="66">
        <f t="shared" si="493"/>
        <v>0</v>
      </c>
      <c r="O674" s="66">
        <f t="shared" si="493"/>
        <v>0</v>
      </c>
      <c r="P674" s="66">
        <f t="shared" si="493"/>
        <v>0</v>
      </c>
      <c r="Q674" s="66">
        <f>SUM(Q675:Q677)</f>
        <v>133388</v>
      </c>
      <c r="R674" s="66">
        <f>SUM(R675:R677)</f>
        <v>133388</v>
      </c>
      <c r="S674" s="66">
        <f>SUM(S675:S677)</f>
        <v>103910</v>
      </c>
      <c r="T674" s="66">
        <f t="shared" ref="T674:X674" si="495">SUM(T675:T677)</f>
        <v>29478</v>
      </c>
      <c r="U674" s="66">
        <f t="shared" si="495"/>
        <v>12238</v>
      </c>
      <c r="V674" s="66">
        <f t="shared" si="495"/>
        <v>12220</v>
      </c>
      <c r="W674" s="66">
        <f t="shared" si="495"/>
        <v>5020</v>
      </c>
      <c r="X674" s="66">
        <f t="shared" si="495"/>
        <v>133388</v>
      </c>
      <c r="Y674" s="208">
        <f t="shared" si="482"/>
        <v>100</v>
      </c>
    </row>
    <row r="675" spans="1:25">
      <c r="A675" s="23" t="s">
        <v>392</v>
      </c>
      <c r="B675" s="23" t="s">
        <v>122</v>
      </c>
      <c r="C675" s="23" t="s">
        <v>130</v>
      </c>
      <c r="D675" s="23" t="s">
        <v>394</v>
      </c>
      <c r="E675" s="22">
        <v>6139</v>
      </c>
      <c r="F675" s="23"/>
      <c r="G675" s="128" t="s">
        <v>3345</v>
      </c>
      <c r="H675" s="32" t="s">
        <v>32</v>
      </c>
      <c r="I675" s="44">
        <f t="shared" si="492"/>
        <v>130700</v>
      </c>
      <c r="J675" s="44">
        <v>130700</v>
      </c>
      <c r="K675" s="44">
        <f t="shared" si="494"/>
        <v>0</v>
      </c>
      <c r="L675" s="44">
        <v>0</v>
      </c>
      <c r="M675" s="44">
        <v>0</v>
      </c>
      <c r="N675" s="44">
        <v>0</v>
      </c>
      <c r="O675" s="44">
        <v>0</v>
      </c>
      <c r="P675" s="44">
        <v>0</v>
      </c>
      <c r="Q675" s="44">
        <v>130700</v>
      </c>
      <c r="R675" s="44">
        <v>130700</v>
      </c>
      <c r="S675" s="44">
        <v>102000</v>
      </c>
      <c r="T675" s="44">
        <f t="shared" si="485"/>
        <v>28700</v>
      </c>
      <c r="U675" s="44">
        <v>12000</v>
      </c>
      <c r="V675" s="44">
        <v>12000</v>
      </c>
      <c r="W675" s="44">
        <v>4700</v>
      </c>
      <c r="X675" s="44">
        <f t="shared" si="486"/>
        <v>130700</v>
      </c>
      <c r="Y675" s="209">
        <f t="shared" si="482"/>
        <v>100</v>
      </c>
    </row>
    <row r="676" spans="1:25">
      <c r="A676" s="23" t="s">
        <v>392</v>
      </c>
      <c r="B676" s="23" t="s">
        <v>122</v>
      </c>
      <c r="C676" s="23" t="s">
        <v>130</v>
      </c>
      <c r="D676" s="23" t="s">
        <v>394</v>
      </c>
      <c r="E676" s="22">
        <v>6139</v>
      </c>
      <c r="F676" s="23" t="s">
        <v>400</v>
      </c>
      <c r="G676" s="128" t="s">
        <v>3345</v>
      </c>
      <c r="H676" s="32" t="s">
        <v>152</v>
      </c>
      <c r="I676" s="44">
        <f t="shared" si="492"/>
        <v>2100</v>
      </c>
      <c r="J676" s="44">
        <v>2100</v>
      </c>
      <c r="K676" s="44">
        <f t="shared" si="494"/>
        <v>0</v>
      </c>
      <c r="L676" s="44">
        <v>0</v>
      </c>
      <c r="M676" s="44">
        <v>0</v>
      </c>
      <c r="N676" s="44">
        <v>0</v>
      </c>
      <c r="O676" s="44">
        <v>0</v>
      </c>
      <c r="P676" s="44">
        <v>0</v>
      </c>
      <c r="Q676" s="44">
        <v>2588</v>
      </c>
      <c r="R676" s="44">
        <v>2588</v>
      </c>
      <c r="S676" s="44">
        <v>1910</v>
      </c>
      <c r="T676" s="44">
        <f t="shared" si="485"/>
        <v>678</v>
      </c>
      <c r="U676" s="44">
        <v>238</v>
      </c>
      <c r="V676" s="44">
        <v>220</v>
      </c>
      <c r="W676" s="44">
        <v>220</v>
      </c>
      <c r="X676" s="44">
        <f t="shared" si="486"/>
        <v>2588</v>
      </c>
      <c r="Y676" s="209">
        <f t="shared" si="482"/>
        <v>100</v>
      </c>
    </row>
    <row r="677" spans="1:25">
      <c r="A677" s="23" t="s">
        <v>392</v>
      </c>
      <c r="B677" s="23" t="s">
        <v>122</v>
      </c>
      <c r="C677" s="23" t="s">
        <v>130</v>
      </c>
      <c r="D677" s="23" t="s">
        <v>394</v>
      </c>
      <c r="E677" s="22">
        <v>6139</v>
      </c>
      <c r="F677" s="23" t="s">
        <v>401</v>
      </c>
      <c r="G677" s="128" t="s">
        <v>3345</v>
      </c>
      <c r="H677" s="32" t="s">
        <v>158</v>
      </c>
      <c r="I677" s="44">
        <f t="shared" si="492"/>
        <v>100</v>
      </c>
      <c r="J677" s="44">
        <v>100</v>
      </c>
      <c r="K677" s="44">
        <f t="shared" si="494"/>
        <v>0</v>
      </c>
      <c r="L677" s="44">
        <v>0</v>
      </c>
      <c r="M677" s="44">
        <v>0</v>
      </c>
      <c r="N677" s="44">
        <v>0</v>
      </c>
      <c r="O677" s="44">
        <v>0</v>
      </c>
      <c r="P677" s="44">
        <v>0</v>
      </c>
      <c r="Q677" s="44">
        <v>100</v>
      </c>
      <c r="R677" s="44">
        <v>100</v>
      </c>
      <c r="S677" s="44">
        <v>0</v>
      </c>
      <c r="T677" s="44">
        <f t="shared" si="485"/>
        <v>100</v>
      </c>
      <c r="U677" s="44"/>
      <c r="V677" s="44"/>
      <c r="W677" s="44">
        <v>100</v>
      </c>
      <c r="X677" s="44">
        <f t="shared" si="486"/>
        <v>100</v>
      </c>
      <c r="Y677" s="209">
        <f t="shared" si="482"/>
        <v>100</v>
      </c>
    </row>
    <row r="678" spans="1:25" ht="20.399999999999999">
      <c r="A678" s="20" t="s">
        <v>0</v>
      </c>
      <c r="B678" s="20" t="s">
        <v>0</v>
      </c>
      <c r="C678" s="20" t="s">
        <v>0</v>
      </c>
      <c r="D678" s="21" t="s">
        <v>0</v>
      </c>
      <c r="E678" s="21" t="s">
        <v>0</v>
      </c>
      <c r="F678" s="21" t="s">
        <v>0</v>
      </c>
      <c r="G678" s="150" t="s">
        <v>0</v>
      </c>
      <c r="H678" s="30" t="s">
        <v>42</v>
      </c>
      <c r="I678" s="31">
        <f t="shared" si="492"/>
        <v>27285200</v>
      </c>
      <c r="J678" s="31">
        <f t="shared" ref="J678:X678" si="496">SUM(J679)</f>
        <v>27085200</v>
      </c>
      <c r="K678" s="31">
        <f t="shared" si="494"/>
        <v>0</v>
      </c>
      <c r="L678" s="31">
        <f t="shared" si="496"/>
        <v>0</v>
      </c>
      <c r="M678" s="31">
        <f t="shared" si="496"/>
        <v>0</v>
      </c>
      <c r="N678" s="31">
        <f t="shared" si="496"/>
        <v>0</v>
      </c>
      <c r="O678" s="31">
        <f t="shared" si="496"/>
        <v>0</v>
      </c>
      <c r="P678" s="31">
        <f t="shared" si="496"/>
        <v>200000</v>
      </c>
      <c r="Q678" s="31">
        <f t="shared" si="496"/>
        <v>30003836</v>
      </c>
      <c r="R678" s="31">
        <f t="shared" si="496"/>
        <v>27359570</v>
      </c>
      <c r="S678" s="31">
        <f t="shared" si="496"/>
        <v>23656000</v>
      </c>
      <c r="T678" s="31">
        <f t="shared" si="496"/>
        <v>3703570</v>
      </c>
      <c r="U678" s="31">
        <f t="shared" si="496"/>
        <v>1303500</v>
      </c>
      <c r="V678" s="31">
        <f t="shared" si="496"/>
        <v>1145000</v>
      </c>
      <c r="W678" s="31">
        <f t="shared" si="496"/>
        <v>1255070</v>
      </c>
      <c r="X678" s="31">
        <f t="shared" si="496"/>
        <v>27359570</v>
      </c>
      <c r="Y678" s="220">
        <f t="shared" si="482"/>
        <v>100</v>
      </c>
    </row>
    <row r="679" spans="1:25">
      <c r="A679" s="23" t="s">
        <v>392</v>
      </c>
      <c r="B679" s="23" t="s">
        <v>122</v>
      </c>
      <c r="C679" s="23" t="s">
        <v>130</v>
      </c>
      <c r="D679" s="23" t="s">
        <v>394</v>
      </c>
      <c r="E679" s="21" t="s">
        <v>159</v>
      </c>
      <c r="F679" s="21" t="s">
        <v>0</v>
      </c>
      <c r="G679" s="150" t="s">
        <v>0</v>
      </c>
      <c r="H679" s="21" t="s">
        <v>34</v>
      </c>
      <c r="I679" s="66">
        <f t="shared" si="492"/>
        <v>27285200</v>
      </c>
      <c r="J679" s="66">
        <f>SUM(J680,J682,J689,J694)</f>
        <v>27085200</v>
      </c>
      <c r="K679" s="66">
        <f t="shared" si="494"/>
        <v>0</v>
      </c>
      <c r="L679" s="66">
        <f t="shared" ref="L679:P679" si="497">SUM(L680,L682,L689,L694)</f>
        <v>0</v>
      </c>
      <c r="M679" s="66">
        <f t="shared" si="497"/>
        <v>0</v>
      </c>
      <c r="N679" s="66">
        <f t="shared" si="497"/>
        <v>0</v>
      </c>
      <c r="O679" s="66">
        <f t="shared" si="497"/>
        <v>0</v>
      </c>
      <c r="P679" s="66">
        <f t="shared" si="497"/>
        <v>200000</v>
      </c>
      <c r="Q679" s="66">
        <f t="shared" ref="Q679:R679" si="498">SUM(Q680,Q682,Q689,Q694)</f>
        <v>30003836</v>
      </c>
      <c r="R679" s="66">
        <f t="shared" si="498"/>
        <v>27359570</v>
      </c>
      <c r="S679" s="66">
        <f t="shared" ref="S679" si="499">SUM(S680,S682,S689,S694)</f>
        <v>23656000</v>
      </c>
      <c r="T679" s="66">
        <f t="shared" ref="T679:X679" si="500">SUM(T680,T682,T689,T694)</f>
        <v>3703570</v>
      </c>
      <c r="U679" s="66">
        <f t="shared" si="500"/>
        <v>1303500</v>
      </c>
      <c r="V679" s="66">
        <f t="shared" si="500"/>
        <v>1145000</v>
      </c>
      <c r="W679" s="66">
        <f t="shared" si="500"/>
        <v>1255070</v>
      </c>
      <c r="X679" s="66">
        <f t="shared" si="500"/>
        <v>27359570</v>
      </c>
      <c r="Y679" s="208">
        <f t="shared" si="482"/>
        <v>100</v>
      </c>
    </row>
    <row r="680" spans="1:25">
      <c r="A680" s="20" t="s">
        <v>392</v>
      </c>
      <c r="B680" s="20" t="s">
        <v>122</v>
      </c>
      <c r="C680" s="20" t="s">
        <v>130</v>
      </c>
      <c r="D680" s="20" t="s">
        <v>394</v>
      </c>
      <c r="E680" s="20" t="s">
        <v>303</v>
      </c>
      <c r="F680" s="23" t="s">
        <v>0</v>
      </c>
      <c r="G680" s="154" t="s">
        <v>0</v>
      </c>
      <c r="H680" s="21" t="s">
        <v>35</v>
      </c>
      <c r="I680" s="66">
        <f t="shared" si="492"/>
        <v>100</v>
      </c>
      <c r="J680" s="66">
        <f t="shared" ref="J680:X680" si="501">SUM(J681)</f>
        <v>100</v>
      </c>
      <c r="K680" s="66">
        <f t="shared" si="494"/>
        <v>0</v>
      </c>
      <c r="L680" s="66">
        <f t="shared" si="501"/>
        <v>0</v>
      </c>
      <c r="M680" s="66">
        <f t="shared" si="501"/>
        <v>0</v>
      </c>
      <c r="N680" s="66">
        <f t="shared" si="501"/>
        <v>0</v>
      </c>
      <c r="O680" s="66">
        <f t="shared" si="501"/>
        <v>0</v>
      </c>
      <c r="P680" s="66">
        <f t="shared" si="501"/>
        <v>0</v>
      </c>
      <c r="Q680" s="66">
        <f t="shared" si="501"/>
        <v>40100</v>
      </c>
      <c r="R680" s="66">
        <f t="shared" si="501"/>
        <v>40100</v>
      </c>
      <c r="S680" s="66">
        <f t="shared" si="501"/>
        <v>40000</v>
      </c>
      <c r="T680" s="66">
        <f t="shared" si="501"/>
        <v>100</v>
      </c>
      <c r="U680" s="66">
        <f t="shared" si="501"/>
        <v>0</v>
      </c>
      <c r="V680" s="66">
        <f t="shared" si="501"/>
        <v>0</v>
      </c>
      <c r="W680" s="66">
        <f t="shared" si="501"/>
        <v>100</v>
      </c>
      <c r="X680" s="66">
        <f t="shared" si="501"/>
        <v>40100</v>
      </c>
      <c r="Y680" s="208">
        <f t="shared" si="482"/>
        <v>100</v>
      </c>
    </row>
    <row r="681" spans="1:25">
      <c r="A681" s="23" t="s">
        <v>392</v>
      </c>
      <c r="B681" s="23" t="s">
        <v>122</v>
      </c>
      <c r="C681" s="23" t="s">
        <v>130</v>
      </c>
      <c r="D681" s="23" t="s">
        <v>394</v>
      </c>
      <c r="E681" s="22">
        <v>6141</v>
      </c>
      <c r="F681" s="23" t="s">
        <v>402</v>
      </c>
      <c r="G681" s="128" t="s">
        <v>3386</v>
      </c>
      <c r="H681" s="32" t="s">
        <v>403</v>
      </c>
      <c r="I681" s="44">
        <f t="shared" si="492"/>
        <v>100</v>
      </c>
      <c r="J681" s="44">
        <v>100</v>
      </c>
      <c r="K681" s="44">
        <f t="shared" si="494"/>
        <v>0</v>
      </c>
      <c r="L681" s="44">
        <v>0</v>
      </c>
      <c r="M681" s="44">
        <v>0</v>
      </c>
      <c r="N681" s="44">
        <v>0</v>
      </c>
      <c r="O681" s="44">
        <v>0</v>
      </c>
      <c r="P681" s="44">
        <v>0</v>
      </c>
      <c r="Q681" s="44">
        <v>40100</v>
      </c>
      <c r="R681" s="44">
        <v>40100</v>
      </c>
      <c r="S681" s="44">
        <v>40000</v>
      </c>
      <c r="T681" s="44">
        <f t="shared" si="485"/>
        <v>100</v>
      </c>
      <c r="U681" s="44">
        <v>0</v>
      </c>
      <c r="V681" s="44">
        <v>0</v>
      </c>
      <c r="W681" s="44">
        <v>100</v>
      </c>
      <c r="X681" s="44">
        <f t="shared" si="486"/>
        <v>40100</v>
      </c>
      <c r="Y681" s="209">
        <f t="shared" si="482"/>
        <v>100</v>
      </c>
    </row>
    <row r="682" spans="1:25">
      <c r="A682" s="20" t="s">
        <v>392</v>
      </c>
      <c r="B682" s="20" t="s">
        <v>122</v>
      </c>
      <c r="C682" s="20" t="s">
        <v>130</v>
      </c>
      <c r="D682" s="20" t="s">
        <v>394</v>
      </c>
      <c r="E682" s="20" t="s">
        <v>193</v>
      </c>
      <c r="F682" s="23" t="s">
        <v>0</v>
      </c>
      <c r="G682" s="154" t="s">
        <v>0</v>
      </c>
      <c r="H682" s="21" t="s">
        <v>36</v>
      </c>
      <c r="I682" s="66">
        <f t="shared" si="492"/>
        <v>24583000</v>
      </c>
      <c r="J682" s="66">
        <f>SUM(J683:J688)</f>
        <v>24383000</v>
      </c>
      <c r="K682" s="66">
        <f t="shared" si="494"/>
        <v>0</v>
      </c>
      <c r="L682" s="66">
        <f t="shared" ref="L682:X682" si="502">SUM(L683:L688)</f>
        <v>0</v>
      </c>
      <c r="M682" s="66">
        <f t="shared" si="502"/>
        <v>0</v>
      </c>
      <c r="N682" s="66">
        <f t="shared" si="502"/>
        <v>0</v>
      </c>
      <c r="O682" s="66">
        <f t="shared" si="502"/>
        <v>0</v>
      </c>
      <c r="P682" s="66">
        <f t="shared" si="502"/>
        <v>200000</v>
      </c>
      <c r="Q682" s="66">
        <f t="shared" si="502"/>
        <v>27135136</v>
      </c>
      <c r="R682" s="66">
        <f t="shared" si="502"/>
        <v>24490870</v>
      </c>
      <c r="S682" s="66">
        <f t="shared" si="502"/>
        <v>21204000</v>
      </c>
      <c r="T682" s="66">
        <f t="shared" si="502"/>
        <v>3286870</v>
      </c>
      <c r="U682" s="66">
        <f t="shared" si="502"/>
        <v>1040000</v>
      </c>
      <c r="V682" s="66">
        <f t="shared" si="502"/>
        <v>1010000</v>
      </c>
      <c r="W682" s="66">
        <f t="shared" si="502"/>
        <v>1236870</v>
      </c>
      <c r="X682" s="66">
        <f t="shared" si="502"/>
        <v>24490870</v>
      </c>
      <c r="Y682" s="208">
        <f t="shared" si="482"/>
        <v>100</v>
      </c>
    </row>
    <row r="683" spans="1:25">
      <c r="A683" s="23" t="s">
        <v>392</v>
      </c>
      <c r="B683" s="23" t="s">
        <v>122</v>
      </c>
      <c r="C683" s="23" t="s">
        <v>130</v>
      </c>
      <c r="D683" s="23" t="s">
        <v>394</v>
      </c>
      <c r="E683" s="22">
        <v>6142</v>
      </c>
      <c r="F683" s="23" t="s">
        <v>404</v>
      </c>
      <c r="G683" s="128" t="s">
        <v>3386</v>
      </c>
      <c r="H683" s="32" t="s">
        <v>405</v>
      </c>
      <c r="I683" s="44">
        <f t="shared" si="492"/>
        <v>2025000</v>
      </c>
      <c r="J683" s="44">
        <v>2025000</v>
      </c>
      <c r="K683" s="44">
        <f t="shared" si="494"/>
        <v>0</v>
      </c>
      <c r="L683" s="44">
        <v>0</v>
      </c>
      <c r="M683" s="44">
        <v>0</v>
      </c>
      <c r="N683" s="44">
        <v>0</v>
      </c>
      <c r="O683" s="44">
        <v>0</v>
      </c>
      <c r="P683" s="44">
        <v>0</v>
      </c>
      <c r="Q683" s="44">
        <v>2025000</v>
      </c>
      <c r="R683" s="44">
        <v>2025000</v>
      </c>
      <c r="S683" s="44">
        <v>1394000</v>
      </c>
      <c r="T683" s="44">
        <f t="shared" si="485"/>
        <v>631000</v>
      </c>
      <c r="U683" s="44">
        <v>0</v>
      </c>
      <c r="V683" s="44">
        <v>0</v>
      </c>
      <c r="W683" s="44">
        <v>631000</v>
      </c>
      <c r="X683" s="44">
        <f t="shared" si="486"/>
        <v>2025000</v>
      </c>
      <c r="Y683" s="209">
        <f t="shared" si="482"/>
        <v>100</v>
      </c>
    </row>
    <row r="684" spans="1:25">
      <c r="A684" s="23" t="s">
        <v>392</v>
      </c>
      <c r="B684" s="23" t="s">
        <v>122</v>
      </c>
      <c r="C684" s="23" t="s">
        <v>130</v>
      </c>
      <c r="D684" s="23" t="s">
        <v>394</v>
      </c>
      <c r="E684" s="22">
        <v>6142</v>
      </c>
      <c r="F684" s="23" t="s">
        <v>406</v>
      </c>
      <c r="G684" s="128" t="s">
        <v>3386</v>
      </c>
      <c r="H684" s="32" t="s">
        <v>407</v>
      </c>
      <c r="I684" s="44">
        <f t="shared" si="492"/>
        <v>600000</v>
      </c>
      <c r="J684" s="44">
        <v>400000</v>
      </c>
      <c r="K684" s="44">
        <f t="shared" si="494"/>
        <v>0</v>
      </c>
      <c r="L684" s="44">
        <v>0</v>
      </c>
      <c r="M684" s="44">
        <v>0</v>
      </c>
      <c r="N684" s="44">
        <v>0</v>
      </c>
      <c r="O684" s="44">
        <v>0</v>
      </c>
      <c r="P684" s="44">
        <v>200000</v>
      </c>
      <c r="Q684" s="44">
        <v>654951</v>
      </c>
      <c r="R684" s="44">
        <v>400000</v>
      </c>
      <c r="S684" s="44">
        <v>400000</v>
      </c>
      <c r="T684" s="44">
        <f t="shared" si="485"/>
        <v>0</v>
      </c>
      <c r="U684" s="44">
        <v>0</v>
      </c>
      <c r="V684" s="44">
        <v>0</v>
      </c>
      <c r="W684" s="44">
        <v>0</v>
      </c>
      <c r="X684" s="44">
        <f t="shared" si="486"/>
        <v>400000</v>
      </c>
      <c r="Y684" s="209">
        <f t="shared" si="482"/>
        <v>100</v>
      </c>
    </row>
    <row r="685" spans="1:25">
      <c r="A685" s="23" t="s">
        <v>392</v>
      </c>
      <c r="B685" s="23" t="s">
        <v>122</v>
      </c>
      <c r="C685" s="23" t="s">
        <v>130</v>
      </c>
      <c r="D685" s="23" t="s">
        <v>394</v>
      </c>
      <c r="E685" s="22">
        <v>6142</v>
      </c>
      <c r="F685" s="23" t="s">
        <v>408</v>
      </c>
      <c r="G685" s="128" t="s">
        <v>3386</v>
      </c>
      <c r="H685" s="32" t="s">
        <v>409</v>
      </c>
      <c r="I685" s="44">
        <f t="shared" si="492"/>
        <v>8268000</v>
      </c>
      <c r="J685" s="44">
        <v>8268000</v>
      </c>
      <c r="K685" s="44">
        <f t="shared" si="494"/>
        <v>0</v>
      </c>
      <c r="L685" s="44">
        <v>0</v>
      </c>
      <c r="M685" s="44">
        <v>0</v>
      </c>
      <c r="N685" s="44">
        <v>0</v>
      </c>
      <c r="O685" s="44">
        <v>0</v>
      </c>
      <c r="P685" s="44">
        <v>0</v>
      </c>
      <c r="Q685" s="44">
        <v>8114470</v>
      </c>
      <c r="R685" s="44">
        <v>8025870</v>
      </c>
      <c r="S685" s="44">
        <v>6300000</v>
      </c>
      <c r="T685" s="44">
        <f t="shared" si="485"/>
        <v>1725870</v>
      </c>
      <c r="U685" s="44">
        <v>700000</v>
      </c>
      <c r="V685" s="44">
        <v>700000</v>
      </c>
      <c r="W685" s="44">
        <v>325870</v>
      </c>
      <c r="X685" s="44">
        <f t="shared" si="486"/>
        <v>8025870</v>
      </c>
      <c r="Y685" s="209">
        <f t="shared" si="482"/>
        <v>100</v>
      </c>
    </row>
    <row r="686" spans="1:25">
      <c r="A686" s="23" t="s">
        <v>392</v>
      </c>
      <c r="B686" s="23" t="s">
        <v>122</v>
      </c>
      <c r="C686" s="23" t="s">
        <v>130</v>
      </c>
      <c r="D686" s="23" t="s">
        <v>394</v>
      </c>
      <c r="E686" s="22">
        <v>6142</v>
      </c>
      <c r="F686" s="23" t="s">
        <v>410</v>
      </c>
      <c r="G686" s="128" t="s">
        <v>3386</v>
      </c>
      <c r="H686" s="32" t="s">
        <v>411</v>
      </c>
      <c r="I686" s="44">
        <f t="shared" si="492"/>
        <v>8680000</v>
      </c>
      <c r="J686" s="44">
        <v>8680000</v>
      </c>
      <c r="K686" s="44">
        <f t="shared" si="494"/>
        <v>0</v>
      </c>
      <c r="L686" s="44">
        <v>0</v>
      </c>
      <c r="M686" s="44">
        <v>0</v>
      </c>
      <c r="N686" s="44">
        <v>0</v>
      </c>
      <c r="O686" s="44">
        <v>0</v>
      </c>
      <c r="P686" s="44">
        <v>0</v>
      </c>
      <c r="Q686" s="44">
        <v>11030715</v>
      </c>
      <c r="R686" s="44">
        <v>9030000</v>
      </c>
      <c r="S686" s="44">
        <v>9030000</v>
      </c>
      <c r="T686" s="44">
        <f t="shared" si="485"/>
        <v>0</v>
      </c>
      <c r="U686" s="44">
        <v>0</v>
      </c>
      <c r="V686" s="44">
        <v>0</v>
      </c>
      <c r="W686" s="44">
        <v>0</v>
      </c>
      <c r="X686" s="44">
        <f t="shared" si="486"/>
        <v>9030000</v>
      </c>
      <c r="Y686" s="209">
        <f t="shared" si="482"/>
        <v>100</v>
      </c>
    </row>
    <row r="687" spans="1:25">
      <c r="A687" s="23" t="s">
        <v>392</v>
      </c>
      <c r="B687" s="23" t="s">
        <v>122</v>
      </c>
      <c r="C687" s="23" t="s">
        <v>130</v>
      </c>
      <c r="D687" s="23" t="s">
        <v>394</v>
      </c>
      <c r="E687" s="22">
        <v>6142</v>
      </c>
      <c r="F687" s="23" t="s">
        <v>412</v>
      </c>
      <c r="G687" s="128" t="s">
        <v>3386</v>
      </c>
      <c r="H687" s="32" t="s">
        <v>413</v>
      </c>
      <c r="I687" s="44">
        <f t="shared" si="492"/>
        <v>3690000</v>
      </c>
      <c r="J687" s="44">
        <v>3690000</v>
      </c>
      <c r="K687" s="44">
        <f t="shared" si="494"/>
        <v>0</v>
      </c>
      <c r="L687" s="44">
        <v>0</v>
      </c>
      <c r="M687" s="44">
        <v>0</v>
      </c>
      <c r="N687" s="44">
        <v>0</v>
      </c>
      <c r="O687" s="44">
        <v>0</v>
      </c>
      <c r="P687" s="44">
        <v>0</v>
      </c>
      <c r="Q687" s="44">
        <v>3690000</v>
      </c>
      <c r="R687" s="44">
        <v>3690000</v>
      </c>
      <c r="S687" s="44">
        <v>2790000</v>
      </c>
      <c r="T687" s="44">
        <f t="shared" si="485"/>
        <v>900000</v>
      </c>
      <c r="U687" s="44">
        <v>310000</v>
      </c>
      <c r="V687" s="44">
        <v>310000</v>
      </c>
      <c r="W687" s="44">
        <v>280000</v>
      </c>
      <c r="X687" s="44">
        <f t="shared" si="486"/>
        <v>3690000</v>
      </c>
      <c r="Y687" s="209">
        <f t="shared" si="482"/>
        <v>100</v>
      </c>
    </row>
    <row r="688" spans="1:25">
      <c r="A688" s="23" t="s">
        <v>392</v>
      </c>
      <c r="B688" s="23" t="s">
        <v>122</v>
      </c>
      <c r="C688" s="23" t="s">
        <v>130</v>
      </c>
      <c r="D688" s="23" t="s">
        <v>394</v>
      </c>
      <c r="E688" s="22">
        <v>6142</v>
      </c>
      <c r="F688" s="23" t="s">
        <v>414</v>
      </c>
      <c r="G688" s="128" t="s">
        <v>3386</v>
      </c>
      <c r="H688" s="32" t="s">
        <v>415</v>
      </c>
      <c r="I688" s="44">
        <f t="shared" si="492"/>
        <v>1320000</v>
      </c>
      <c r="J688" s="44">
        <v>1320000</v>
      </c>
      <c r="K688" s="44">
        <f t="shared" si="494"/>
        <v>0</v>
      </c>
      <c r="L688" s="44">
        <v>0</v>
      </c>
      <c r="M688" s="44">
        <v>0</v>
      </c>
      <c r="N688" s="44">
        <v>0</v>
      </c>
      <c r="O688" s="44">
        <v>0</v>
      </c>
      <c r="P688" s="44">
        <v>0</v>
      </c>
      <c r="Q688" s="44">
        <v>1620000</v>
      </c>
      <c r="R688" s="44">
        <v>1320000</v>
      </c>
      <c r="S688" s="44">
        <v>1290000</v>
      </c>
      <c r="T688" s="44">
        <f t="shared" si="485"/>
        <v>30000</v>
      </c>
      <c r="U688" s="44">
        <v>30000</v>
      </c>
      <c r="V688" s="44"/>
      <c r="W688" s="44"/>
      <c r="X688" s="44">
        <f t="shared" si="486"/>
        <v>1320000</v>
      </c>
      <c r="Y688" s="209">
        <f t="shared" si="482"/>
        <v>100</v>
      </c>
    </row>
    <row r="689" spans="1:25">
      <c r="A689" s="20" t="s">
        <v>392</v>
      </c>
      <c r="B689" s="20" t="s">
        <v>122</v>
      </c>
      <c r="C689" s="20" t="s">
        <v>130</v>
      </c>
      <c r="D689" s="20" t="s">
        <v>394</v>
      </c>
      <c r="E689" s="20" t="s">
        <v>160</v>
      </c>
      <c r="F689" s="23" t="s">
        <v>0</v>
      </c>
      <c r="G689" s="154" t="s">
        <v>0</v>
      </c>
      <c r="H689" s="21" t="s">
        <v>37</v>
      </c>
      <c r="I689" s="66">
        <f t="shared" si="492"/>
        <v>2700000</v>
      </c>
      <c r="J689" s="66">
        <f t="shared" ref="J689:P689" si="503">SUM(J690:J693)</f>
        <v>2700000</v>
      </c>
      <c r="K689" s="66">
        <f t="shared" si="494"/>
        <v>0</v>
      </c>
      <c r="L689" s="66">
        <f t="shared" si="503"/>
        <v>0</v>
      </c>
      <c r="M689" s="66">
        <f t="shared" si="503"/>
        <v>0</v>
      </c>
      <c r="N689" s="66">
        <f t="shared" si="503"/>
        <v>0</v>
      </c>
      <c r="O689" s="66">
        <f t="shared" si="503"/>
        <v>0</v>
      </c>
      <c r="P689" s="66">
        <f t="shared" si="503"/>
        <v>0</v>
      </c>
      <c r="Q689" s="66">
        <f>SUM(Q690:Q693)</f>
        <v>2826500</v>
      </c>
      <c r="R689" s="66">
        <f>SUM(R690:R693)</f>
        <v>2826500</v>
      </c>
      <c r="S689" s="66">
        <f>SUM(S690:S693)</f>
        <v>2412000</v>
      </c>
      <c r="T689" s="66">
        <f t="shared" ref="T689:X689" si="504">SUM(T690:T693)</f>
        <v>414500</v>
      </c>
      <c r="U689" s="66">
        <f t="shared" si="504"/>
        <v>263500</v>
      </c>
      <c r="V689" s="66">
        <f t="shared" si="504"/>
        <v>135000</v>
      </c>
      <c r="W689" s="66">
        <f t="shared" si="504"/>
        <v>16000</v>
      </c>
      <c r="X689" s="66">
        <f t="shared" si="504"/>
        <v>2826500</v>
      </c>
      <c r="Y689" s="208">
        <f t="shared" si="482"/>
        <v>100</v>
      </c>
    </row>
    <row r="690" spans="1:25">
      <c r="A690" s="23" t="s">
        <v>392</v>
      </c>
      <c r="B690" s="23" t="s">
        <v>122</v>
      </c>
      <c r="C690" s="23" t="s">
        <v>130</v>
      </c>
      <c r="D690" s="23" t="s">
        <v>394</v>
      </c>
      <c r="E690" s="22">
        <v>6143</v>
      </c>
      <c r="F690" s="23" t="s">
        <v>416</v>
      </c>
      <c r="G690" s="128" t="s">
        <v>3386</v>
      </c>
      <c r="H690" s="32" t="s">
        <v>417</v>
      </c>
      <c r="I690" s="44">
        <f t="shared" si="492"/>
        <v>660000</v>
      </c>
      <c r="J690" s="44">
        <v>660000</v>
      </c>
      <c r="K690" s="44">
        <f t="shared" si="494"/>
        <v>0</v>
      </c>
      <c r="L690" s="44">
        <v>0</v>
      </c>
      <c r="M690" s="44">
        <v>0</v>
      </c>
      <c r="N690" s="44">
        <v>0</v>
      </c>
      <c r="O690" s="44">
        <v>0</v>
      </c>
      <c r="P690" s="44">
        <v>0</v>
      </c>
      <c r="Q690" s="44">
        <v>660000</v>
      </c>
      <c r="R690" s="44">
        <v>660000</v>
      </c>
      <c r="S690" s="44">
        <v>550000</v>
      </c>
      <c r="T690" s="44">
        <f t="shared" si="485"/>
        <v>110000</v>
      </c>
      <c r="U690" s="44">
        <v>55000</v>
      </c>
      <c r="V690" s="44">
        <v>55000</v>
      </c>
      <c r="W690" s="44">
        <v>0</v>
      </c>
      <c r="X690" s="44">
        <f t="shared" si="486"/>
        <v>660000</v>
      </c>
      <c r="Y690" s="209">
        <f t="shared" si="482"/>
        <v>100</v>
      </c>
    </row>
    <row r="691" spans="1:25">
      <c r="A691" s="23" t="s">
        <v>392</v>
      </c>
      <c r="B691" s="23" t="s">
        <v>122</v>
      </c>
      <c r="C691" s="23" t="s">
        <v>130</v>
      </c>
      <c r="D691" s="23" t="s">
        <v>394</v>
      </c>
      <c r="E691" s="22">
        <v>6143</v>
      </c>
      <c r="F691" s="23" t="s">
        <v>418</v>
      </c>
      <c r="G691" s="128" t="s">
        <v>3386</v>
      </c>
      <c r="H691" s="32" t="s">
        <v>419</v>
      </c>
      <c r="I691" s="44">
        <f t="shared" si="492"/>
        <v>850000</v>
      </c>
      <c r="J691" s="44">
        <v>850000</v>
      </c>
      <c r="K691" s="44">
        <f t="shared" si="494"/>
        <v>0</v>
      </c>
      <c r="L691" s="44">
        <v>0</v>
      </c>
      <c r="M691" s="44">
        <v>0</v>
      </c>
      <c r="N691" s="44">
        <v>0</v>
      </c>
      <c r="O691" s="44">
        <v>0</v>
      </c>
      <c r="P691" s="44">
        <v>0</v>
      </c>
      <c r="Q691" s="44">
        <v>796000</v>
      </c>
      <c r="R691" s="44">
        <v>796000</v>
      </c>
      <c r="S691" s="44">
        <v>680000</v>
      </c>
      <c r="T691" s="44">
        <f t="shared" si="485"/>
        <v>116000</v>
      </c>
      <c r="U691" s="44">
        <v>100000</v>
      </c>
      <c r="V691" s="44"/>
      <c r="W691" s="44">
        <v>16000</v>
      </c>
      <c r="X691" s="44">
        <f t="shared" si="486"/>
        <v>796000</v>
      </c>
      <c r="Y691" s="209">
        <f t="shared" si="482"/>
        <v>100</v>
      </c>
    </row>
    <row r="692" spans="1:25">
      <c r="A692" s="23" t="s">
        <v>392</v>
      </c>
      <c r="B692" s="23" t="s">
        <v>122</v>
      </c>
      <c r="C692" s="23" t="s">
        <v>130</v>
      </c>
      <c r="D692" s="23" t="s">
        <v>394</v>
      </c>
      <c r="E692" s="22">
        <v>6143</v>
      </c>
      <c r="F692" s="23" t="s">
        <v>420</v>
      </c>
      <c r="G692" s="128" t="s">
        <v>3150</v>
      </c>
      <c r="H692" s="32" t="s">
        <v>421</v>
      </c>
      <c r="I692" s="44">
        <f t="shared" si="492"/>
        <v>220000</v>
      </c>
      <c r="J692" s="44">
        <v>220000</v>
      </c>
      <c r="K692" s="44">
        <f t="shared" si="494"/>
        <v>0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320500</v>
      </c>
      <c r="R692" s="44">
        <v>320500</v>
      </c>
      <c r="S692" s="44">
        <v>292000</v>
      </c>
      <c r="T692" s="44">
        <f t="shared" si="485"/>
        <v>28500</v>
      </c>
      <c r="U692" s="44">
        <v>28500</v>
      </c>
      <c r="V692" s="44"/>
      <c r="W692" s="44"/>
      <c r="X692" s="44">
        <f t="shared" si="486"/>
        <v>320500</v>
      </c>
      <c r="Y692" s="209">
        <f t="shared" si="482"/>
        <v>100</v>
      </c>
    </row>
    <row r="693" spans="1:25" ht="20.399999999999999">
      <c r="A693" s="23" t="s">
        <v>392</v>
      </c>
      <c r="B693" s="23" t="s">
        <v>122</v>
      </c>
      <c r="C693" s="23" t="s">
        <v>130</v>
      </c>
      <c r="D693" s="23" t="s">
        <v>394</v>
      </c>
      <c r="E693" s="22">
        <v>6143</v>
      </c>
      <c r="F693" s="23" t="s">
        <v>422</v>
      </c>
      <c r="G693" s="128" t="s">
        <v>3386</v>
      </c>
      <c r="H693" s="32" t="s">
        <v>423</v>
      </c>
      <c r="I693" s="44">
        <f t="shared" si="492"/>
        <v>970000</v>
      </c>
      <c r="J693" s="44">
        <v>970000</v>
      </c>
      <c r="K693" s="44">
        <f t="shared" si="494"/>
        <v>0</v>
      </c>
      <c r="L693" s="44">
        <v>0</v>
      </c>
      <c r="M693" s="44">
        <v>0</v>
      </c>
      <c r="N693" s="44">
        <v>0</v>
      </c>
      <c r="O693" s="44">
        <v>0</v>
      </c>
      <c r="P693" s="44">
        <v>0</v>
      </c>
      <c r="Q693" s="44">
        <v>1050000</v>
      </c>
      <c r="R693" s="44">
        <v>1050000</v>
      </c>
      <c r="S693" s="44">
        <v>890000</v>
      </c>
      <c r="T693" s="44">
        <f t="shared" si="485"/>
        <v>160000</v>
      </c>
      <c r="U693" s="44">
        <v>80000</v>
      </c>
      <c r="V693" s="44">
        <v>80000</v>
      </c>
      <c r="W693" s="44"/>
      <c r="X693" s="44">
        <f t="shared" si="486"/>
        <v>1050000</v>
      </c>
      <c r="Y693" s="209">
        <f t="shared" si="482"/>
        <v>100</v>
      </c>
    </row>
    <row r="694" spans="1:25">
      <c r="A694" s="20" t="s">
        <v>392</v>
      </c>
      <c r="B694" s="20" t="s">
        <v>122</v>
      </c>
      <c r="C694" s="20" t="s">
        <v>130</v>
      </c>
      <c r="D694" s="20" t="s">
        <v>394</v>
      </c>
      <c r="E694" s="20" t="s">
        <v>165</v>
      </c>
      <c r="F694" s="23" t="s">
        <v>0</v>
      </c>
      <c r="G694" s="154" t="s">
        <v>0</v>
      </c>
      <c r="H694" s="21" t="s">
        <v>41</v>
      </c>
      <c r="I694" s="66">
        <f t="shared" si="492"/>
        <v>2100</v>
      </c>
      <c r="J694" s="66">
        <f t="shared" ref="J694:P694" si="505">SUM(J695:J696)</f>
        <v>2100</v>
      </c>
      <c r="K694" s="66">
        <f t="shared" si="494"/>
        <v>0</v>
      </c>
      <c r="L694" s="66">
        <f t="shared" si="505"/>
        <v>0</v>
      </c>
      <c r="M694" s="66">
        <f t="shared" si="505"/>
        <v>0</v>
      </c>
      <c r="N694" s="66">
        <f t="shared" si="505"/>
        <v>0</v>
      </c>
      <c r="O694" s="66">
        <f t="shared" si="505"/>
        <v>0</v>
      </c>
      <c r="P694" s="66">
        <f t="shared" si="505"/>
        <v>0</v>
      </c>
      <c r="Q694" s="66">
        <f>SUM(Q695:Q696)</f>
        <v>2100</v>
      </c>
      <c r="R694" s="66">
        <f>SUM(R695:R696)</f>
        <v>2100</v>
      </c>
      <c r="S694" s="66">
        <f>SUM(S695:S696)</f>
        <v>0</v>
      </c>
      <c r="T694" s="66">
        <f t="shared" ref="T694:X694" si="506">SUM(T695:T696)</f>
        <v>2100</v>
      </c>
      <c r="U694" s="66">
        <f t="shared" si="506"/>
        <v>0</v>
      </c>
      <c r="V694" s="66">
        <f t="shared" si="506"/>
        <v>0</v>
      </c>
      <c r="W694" s="66">
        <f t="shared" si="506"/>
        <v>2100</v>
      </c>
      <c r="X694" s="66">
        <f t="shared" si="506"/>
        <v>2100</v>
      </c>
      <c r="Y694" s="208">
        <f t="shared" si="482"/>
        <v>100</v>
      </c>
    </row>
    <row r="695" spans="1:25">
      <c r="A695" s="23" t="s">
        <v>392</v>
      </c>
      <c r="B695" s="23" t="s">
        <v>122</v>
      </c>
      <c r="C695" s="23" t="s">
        <v>130</v>
      </c>
      <c r="D695" s="23" t="s">
        <v>394</v>
      </c>
      <c r="E695" s="22">
        <v>6148</v>
      </c>
      <c r="F695" s="23"/>
      <c r="G695" s="128" t="s">
        <v>3345</v>
      </c>
      <c r="H695" s="32" t="s">
        <v>41</v>
      </c>
      <c r="I695" s="44">
        <f t="shared" si="492"/>
        <v>2000</v>
      </c>
      <c r="J695" s="44">
        <v>2000</v>
      </c>
      <c r="K695" s="44">
        <f t="shared" si="494"/>
        <v>0</v>
      </c>
      <c r="L695" s="44">
        <v>0</v>
      </c>
      <c r="M695" s="44">
        <v>0</v>
      </c>
      <c r="N695" s="44">
        <v>0</v>
      </c>
      <c r="O695" s="44">
        <v>0</v>
      </c>
      <c r="P695" s="44">
        <v>0</v>
      </c>
      <c r="Q695" s="44">
        <v>2000</v>
      </c>
      <c r="R695" s="44">
        <v>2000</v>
      </c>
      <c r="S695" s="44">
        <v>0</v>
      </c>
      <c r="T695" s="44">
        <f t="shared" si="485"/>
        <v>2000</v>
      </c>
      <c r="U695" s="44">
        <v>0</v>
      </c>
      <c r="V695" s="44">
        <v>0</v>
      </c>
      <c r="W695" s="44">
        <v>2000</v>
      </c>
      <c r="X695" s="44">
        <f t="shared" si="486"/>
        <v>2000</v>
      </c>
      <c r="Y695" s="209">
        <f t="shared" si="482"/>
        <v>100</v>
      </c>
    </row>
    <row r="696" spans="1:25">
      <c r="A696" s="23" t="s">
        <v>392</v>
      </c>
      <c r="B696" s="23" t="s">
        <v>122</v>
      </c>
      <c r="C696" s="23" t="s">
        <v>130</v>
      </c>
      <c r="D696" s="23" t="s">
        <v>394</v>
      </c>
      <c r="E696" s="22">
        <v>6148</v>
      </c>
      <c r="F696" s="23" t="s">
        <v>424</v>
      </c>
      <c r="G696" s="128" t="s">
        <v>3345</v>
      </c>
      <c r="H696" s="32" t="s">
        <v>425</v>
      </c>
      <c r="I696" s="44">
        <f t="shared" si="492"/>
        <v>100</v>
      </c>
      <c r="J696" s="44">
        <v>100</v>
      </c>
      <c r="K696" s="44">
        <f t="shared" si="494"/>
        <v>0</v>
      </c>
      <c r="L696" s="44">
        <v>0</v>
      </c>
      <c r="M696" s="44">
        <v>0</v>
      </c>
      <c r="N696" s="44">
        <v>0</v>
      </c>
      <c r="O696" s="44">
        <v>0</v>
      </c>
      <c r="P696" s="44">
        <v>0</v>
      </c>
      <c r="Q696" s="44">
        <v>100</v>
      </c>
      <c r="R696" s="44">
        <v>100</v>
      </c>
      <c r="S696" s="44">
        <v>0</v>
      </c>
      <c r="T696" s="44">
        <f t="shared" si="485"/>
        <v>100</v>
      </c>
      <c r="U696" s="44">
        <v>0</v>
      </c>
      <c r="V696" s="44">
        <v>0</v>
      </c>
      <c r="W696" s="44">
        <v>100</v>
      </c>
      <c r="X696" s="44">
        <f t="shared" si="486"/>
        <v>100</v>
      </c>
      <c r="Y696" s="209">
        <f t="shared" si="482"/>
        <v>100</v>
      </c>
    </row>
    <row r="697" spans="1:25" ht="20.399999999999999">
      <c r="A697" s="20" t="s">
        <v>0</v>
      </c>
      <c r="B697" s="20" t="s">
        <v>0</v>
      </c>
      <c r="C697" s="20" t="s">
        <v>0</v>
      </c>
      <c r="D697" s="21" t="s">
        <v>0</v>
      </c>
      <c r="E697" s="21" t="s">
        <v>0</v>
      </c>
      <c r="F697" s="21" t="s">
        <v>0</v>
      </c>
      <c r="G697" s="150" t="s">
        <v>0</v>
      </c>
      <c r="H697" s="30" t="s">
        <v>48</v>
      </c>
      <c r="I697" s="31">
        <f t="shared" si="492"/>
        <v>15650100</v>
      </c>
      <c r="J697" s="31">
        <f t="shared" ref="J697:X697" si="507">SUM(J698)</f>
        <v>900100</v>
      </c>
      <c r="K697" s="31">
        <f t="shared" si="494"/>
        <v>0</v>
      </c>
      <c r="L697" s="31">
        <f t="shared" si="507"/>
        <v>0</v>
      </c>
      <c r="M697" s="31">
        <f t="shared" si="507"/>
        <v>0</v>
      </c>
      <c r="N697" s="31">
        <f t="shared" si="507"/>
        <v>0</v>
      </c>
      <c r="O697" s="31">
        <f t="shared" si="507"/>
        <v>0</v>
      </c>
      <c r="P697" s="31">
        <f t="shared" si="507"/>
        <v>14750000</v>
      </c>
      <c r="Q697" s="31">
        <f t="shared" si="507"/>
        <v>21070715</v>
      </c>
      <c r="R697" s="31">
        <f t="shared" si="507"/>
        <v>2055200</v>
      </c>
      <c r="S697" s="31">
        <f t="shared" si="507"/>
        <v>929300</v>
      </c>
      <c r="T697" s="31">
        <f t="shared" si="507"/>
        <v>1125900</v>
      </c>
      <c r="U697" s="31">
        <f t="shared" si="507"/>
        <v>500000</v>
      </c>
      <c r="V697" s="31">
        <f t="shared" si="507"/>
        <v>500000</v>
      </c>
      <c r="W697" s="31">
        <f t="shared" si="507"/>
        <v>125900</v>
      </c>
      <c r="X697" s="31">
        <f t="shared" si="507"/>
        <v>2055200</v>
      </c>
      <c r="Y697" s="220">
        <f t="shared" si="482"/>
        <v>100</v>
      </c>
    </row>
    <row r="698" spans="1:25">
      <c r="A698" s="23" t="s">
        <v>392</v>
      </c>
      <c r="B698" s="23" t="s">
        <v>122</v>
      </c>
      <c r="C698" s="23" t="s">
        <v>130</v>
      </c>
      <c r="D698" s="23" t="s">
        <v>394</v>
      </c>
      <c r="E698" s="21" t="s">
        <v>210</v>
      </c>
      <c r="F698" s="21" t="s">
        <v>0</v>
      </c>
      <c r="G698" s="150" t="s">
        <v>0</v>
      </c>
      <c r="H698" s="21" t="s">
        <v>43</v>
      </c>
      <c r="I698" s="66">
        <f t="shared" si="492"/>
        <v>15650100</v>
      </c>
      <c r="J698" s="66">
        <f>SUM(J699,J702,J705)</f>
        <v>900100</v>
      </c>
      <c r="K698" s="66">
        <f t="shared" si="494"/>
        <v>0</v>
      </c>
      <c r="L698" s="66">
        <f t="shared" ref="L698:P698" si="508">SUM(L699,L702,L705)</f>
        <v>0</v>
      </c>
      <c r="M698" s="66">
        <f t="shared" si="508"/>
        <v>0</v>
      </c>
      <c r="N698" s="66">
        <f t="shared" si="508"/>
        <v>0</v>
      </c>
      <c r="O698" s="66">
        <f t="shared" si="508"/>
        <v>0</v>
      </c>
      <c r="P698" s="66">
        <f t="shared" si="508"/>
        <v>14750000</v>
      </c>
      <c r="Q698" s="66">
        <f t="shared" ref="Q698:R698" si="509">SUM(Q699,Q702,Q705)</f>
        <v>21070715</v>
      </c>
      <c r="R698" s="66">
        <f t="shared" si="509"/>
        <v>2055200</v>
      </c>
      <c r="S698" s="66">
        <f t="shared" ref="S698" si="510">SUM(S699,S702,S705)</f>
        <v>929300</v>
      </c>
      <c r="T698" s="66">
        <f t="shared" ref="T698:X698" si="511">SUM(T699,T702,T705)</f>
        <v>1125900</v>
      </c>
      <c r="U698" s="66">
        <f t="shared" si="511"/>
        <v>500000</v>
      </c>
      <c r="V698" s="66">
        <f t="shared" si="511"/>
        <v>500000</v>
      </c>
      <c r="W698" s="66">
        <f t="shared" si="511"/>
        <v>125900</v>
      </c>
      <c r="X698" s="66">
        <f t="shared" si="511"/>
        <v>2055200</v>
      </c>
      <c r="Y698" s="208">
        <f t="shared" si="482"/>
        <v>100</v>
      </c>
    </row>
    <row r="699" spans="1:25">
      <c r="A699" s="20" t="s">
        <v>392</v>
      </c>
      <c r="B699" s="20" t="s">
        <v>122</v>
      </c>
      <c r="C699" s="20" t="s">
        <v>130</v>
      </c>
      <c r="D699" s="20" t="s">
        <v>394</v>
      </c>
      <c r="E699" s="20" t="s">
        <v>211</v>
      </c>
      <c r="F699" s="23" t="s">
        <v>0</v>
      </c>
      <c r="G699" s="154" t="s">
        <v>0</v>
      </c>
      <c r="H699" s="21" t="s">
        <v>44</v>
      </c>
      <c r="I699" s="66">
        <f t="shared" si="492"/>
        <v>1950100</v>
      </c>
      <c r="J699" s="66">
        <f>SUM(J700:J701)</f>
        <v>200100</v>
      </c>
      <c r="K699" s="66">
        <f t="shared" si="494"/>
        <v>0</v>
      </c>
      <c r="L699" s="66">
        <f t="shared" ref="L699:P699" si="512">SUM(L700:L701)</f>
        <v>0</v>
      </c>
      <c r="M699" s="66">
        <f t="shared" si="512"/>
        <v>0</v>
      </c>
      <c r="N699" s="66">
        <f t="shared" si="512"/>
        <v>0</v>
      </c>
      <c r="O699" s="66">
        <f t="shared" si="512"/>
        <v>0</v>
      </c>
      <c r="P699" s="66">
        <f t="shared" si="512"/>
        <v>1750000</v>
      </c>
      <c r="Q699" s="66">
        <f t="shared" ref="Q699:R699" si="513">SUM(Q700:Q701)</f>
        <v>1855100</v>
      </c>
      <c r="R699" s="66">
        <f t="shared" si="513"/>
        <v>355100</v>
      </c>
      <c r="S699" s="66">
        <f t="shared" ref="S699" si="514">SUM(S700:S701)</f>
        <v>129300</v>
      </c>
      <c r="T699" s="66">
        <f t="shared" ref="T699:X699" si="515">SUM(T700:T701)</f>
        <v>225800</v>
      </c>
      <c r="U699" s="66">
        <f t="shared" si="515"/>
        <v>100000</v>
      </c>
      <c r="V699" s="66">
        <f t="shared" si="515"/>
        <v>0</v>
      </c>
      <c r="W699" s="66">
        <f t="shared" si="515"/>
        <v>125800</v>
      </c>
      <c r="X699" s="66">
        <f t="shared" si="515"/>
        <v>355100</v>
      </c>
      <c r="Y699" s="208">
        <f t="shared" si="482"/>
        <v>100</v>
      </c>
    </row>
    <row r="700" spans="1:25">
      <c r="A700" s="23" t="s">
        <v>392</v>
      </c>
      <c r="B700" s="23" t="s">
        <v>122</v>
      </c>
      <c r="C700" s="23" t="s">
        <v>130</v>
      </c>
      <c r="D700" s="23" t="s">
        <v>394</v>
      </c>
      <c r="E700" s="22">
        <v>6151</v>
      </c>
      <c r="F700" s="80" t="s">
        <v>3270</v>
      </c>
      <c r="G700" s="128" t="s">
        <v>3386</v>
      </c>
      <c r="H700" s="32" t="s">
        <v>314</v>
      </c>
      <c r="I700" s="44">
        <f t="shared" si="492"/>
        <v>100</v>
      </c>
      <c r="J700" s="44">
        <v>100</v>
      </c>
      <c r="K700" s="44">
        <f t="shared" si="494"/>
        <v>0</v>
      </c>
      <c r="L700" s="44">
        <v>0</v>
      </c>
      <c r="M700" s="44">
        <v>0</v>
      </c>
      <c r="N700" s="44">
        <v>0</v>
      </c>
      <c r="O700" s="44">
        <v>0</v>
      </c>
      <c r="P700" s="44">
        <v>0</v>
      </c>
      <c r="Q700" s="44">
        <v>100</v>
      </c>
      <c r="R700" s="44">
        <v>100</v>
      </c>
      <c r="S700" s="44">
        <v>0</v>
      </c>
      <c r="T700" s="44">
        <f t="shared" si="485"/>
        <v>100</v>
      </c>
      <c r="U700" s="44">
        <v>0</v>
      </c>
      <c r="V700" s="44">
        <v>0</v>
      </c>
      <c r="W700" s="44">
        <v>100</v>
      </c>
      <c r="X700" s="44">
        <f t="shared" si="486"/>
        <v>100</v>
      </c>
      <c r="Y700" s="209">
        <f t="shared" si="482"/>
        <v>100</v>
      </c>
    </row>
    <row r="701" spans="1:25">
      <c r="A701" s="23" t="s">
        <v>392</v>
      </c>
      <c r="B701" s="23" t="s">
        <v>122</v>
      </c>
      <c r="C701" s="23" t="s">
        <v>130</v>
      </c>
      <c r="D701" s="23" t="s">
        <v>394</v>
      </c>
      <c r="E701" s="22">
        <v>6151</v>
      </c>
      <c r="F701" s="23" t="s">
        <v>426</v>
      </c>
      <c r="G701" s="128" t="s">
        <v>3150</v>
      </c>
      <c r="H701" s="32" t="s">
        <v>427</v>
      </c>
      <c r="I701" s="44">
        <f t="shared" si="492"/>
        <v>1950000</v>
      </c>
      <c r="J701" s="44">
        <v>200000</v>
      </c>
      <c r="K701" s="44">
        <f t="shared" si="494"/>
        <v>0</v>
      </c>
      <c r="L701" s="44">
        <v>0</v>
      </c>
      <c r="M701" s="44">
        <v>0</v>
      </c>
      <c r="N701" s="44">
        <v>0</v>
      </c>
      <c r="O701" s="44">
        <v>0</v>
      </c>
      <c r="P701" s="44">
        <v>1750000</v>
      </c>
      <c r="Q701" s="44">
        <v>1855000</v>
      </c>
      <c r="R701" s="44">
        <v>355000</v>
      </c>
      <c r="S701" s="44">
        <v>129300</v>
      </c>
      <c r="T701" s="44">
        <f t="shared" si="485"/>
        <v>225700</v>
      </c>
      <c r="U701" s="44">
        <v>100000</v>
      </c>
      <c r="V701" s="44">
        <v>0</v>
      </c>
      <c r="W701" s="44">
        <v>125700</v>
      </c>
      <c r="X701" s="44">
        <f t="shared" si="486"/>
        <v>355000</v>
      </c>
      <c r="Y701" s="209">
        <f t="shared" si="482"/>
        <v>100</v>
      </c>
    </row>
    <row r="702" spans="1:25">
      <c r="A702" s="20" t="s">
        <v>392</v>
      </c>
      <c r="B702" s="20" t="s">
        <v>122</v>
      </c>
      <c r="C702" s="20" t="s">
        <v>130</v>
      </c>
      <c r="D702" s="20" t="s">
        <v>394</v>
      </c>
      <c r="E702" s="20" t="s">
        <v>428</v>
      </c>
      <c r="F702" s="23" t="s">
        <v>0</v>
      </c>
      <c r="G702" s="154" t="s">
        <v>0</v>
      </c>
      <c r="H702" s="21" t="s">
        <v>45</v>
      </c>
      <c r="I702" s="66">
        <f t="shared" si="492"/>
        <v>13700000</v>
      </c>
      <c r="J702" s="66">
        <f>SUM(J703:J704)</f>
        <v>700000</v>
      </c>
      <c r="K702" s="66">
        <f t="shared" si="494"/>
        <v>0</v>
      </c>
      <c r="L702" s="66">
        <f t="shared" ref="L702:X702" si="516">SUM(L703:L704)</f>
        <v>0</v>
      </c>
      <c r="M702" s="66">
        <f t="shared" si="516"/>
        <v>0</v>
      </c>
      <c r="N702" s="66">
        <f t="shared" si="516"/>
        <v>0</v>
      </c>
      <c r="O702" s="66">
        <f t="shared" si="516"/>
        <v>0</v>
      </c>
      <c r="P702" s="66">
        <f t="shared" si="516"/>
        <v>13000000</v>
      </c>
      <c r="Q702" s="66">
        <f t="shared" si="516"/>
        <v>19215615</v>
      </c>
      <c r="R702" s="66">
        <f t="shared" si="516"/>
        <v>1700100</v>
      </c>
      <c r="S702" s="66">
        <f t="shared" si="516"/>
        <v>800000</v>
      </c>
      <c r="T702" s="66">
        <f t="shared" si="516"/>
        <v>900100</v>
      </c>
      <c r="U702" s="66">
        <f t="shared" si="516"/>
        <v>400000</v>
      </c>
      <c r="V702" s="66">
        <f t="shared" si="516"/>
        <v>500000</v>
      </c>
      <c r="W702" s="66">
        <f t="shared" si="516"/>
        <v>100</v>
      </c>
      <c r="X702" s="66">
        <f t="shared" si="516"/>
        <v>1700100</v>
      </c>
      <c r="Y702" s="208">
        <f t="shared" si="482"/>
        <v>100</v>
      </c>
    </row>
    <row r="703" spans="1:25">
      <c r="A703" s="23" t="s">
        <v>392</v>
      </c>
      <c r="B703" s="23" t="s">
        <v>122</v>
      </c>
      <c r="C703" s="23" t="s">
        <v>130</v>
      </c>
      <c r="D703" s="23" t="s">
        <v>394</v>
      </c>
      <c r="E703" s="22">
        <v>6152</v>
      </c>
      <c r="F703" s="23" t="s">
        <v>429</v>
      </c>
      <c r="G703" s="128" t="s">
        <v>3386</v>
      </c>
      <c r="H703" s="32" t="s">
        <v>430</v>
      </c>
      <c r="I703" s="44">
        <f t="shared" si="492"/>
        <v>12000000</v>
      </c>
      <c r="J703" s="44">
        <v>0</v>
      </c>
      <c r="K703" s="44">
        <f t="shared" si="494"/>
        <v>0</v>
      </c>
      <c r="L703" s="44">
        <v>0</v>
      </c>
      <c r="M703" s="44">
        <v>0</v>
      </c>
      <c r="N703" s="44">
        <v>0</v>
      </c>
      <c r="O703" s="44">
        <v>0</v>
      </c>
      <c r="P703" s="44">
        <v>12000000</v>
      </c>
      <c r="Q703" s="44">
        <v>16215267</v>
      </c>
      <c r="R703" s="44">
        <v>100100</v>
      </c>
      <c r="S703" s="44">
        <v>100000</v>
      </c>
      <c r="T703" s="44">
        <f t="shared" si="485"/>
        <v>100</v>
      </c>
      <c r="U703" s="44">
        <v>0</v>
      </c>
      <c r="V703" s="44">
        <v>0</v>
      </c>
      <c r="W703" s="44">
        <v>100</v>
      </c>
      <c r="X703" s="44">
        <f t="shared" si="486"/>
        <v>100100</v>
      </c>
      <c r="Y703" s="209">
        <f t="shared" si="482"/>
        <v>100</v>
      </c>
    </row>
    <row r="704" spans="1:25">
      <c r="A704" s="23" t="s">
        <v>392</v>
      </c>
      <c r="B704" s="23" t="s">
        <v>122</v>
      </c>
      <c r="C704" s="23" t="s">
        <v>130</v>
      </c>
      <c r="D704" s="23" t="s">
        <v>394</v>
      </c>
      <c r="E704" s="22">
        <v>6152</v>
      </c>
      <c r="F704" s="23" t="s">
        <v>431</v>
      </c>
      <c r="G704" s="128" t="s">
        <v>3386</v>
      </c>
      <c r="H704" s="32" t="s">
        <v>432</v>
      </c>
      <c r="I704" s="44">
        <f t="shared" si="492"/>
        <v>1700000</v>
      </c>
      <c r="J704" s="44">
        <v>700000</v>
      </c>
      <c r="K704" s="44">
        <f t="shared" si="494"/>
        <v>0</v>
      </c>
      <c r="L704" s="44">
        <v>0</v>
      </c>
      <c r="M704" s="44">
        <v>0</v>
      </c>
      <c r="N704" s="44">
        <v>0</v>
      </c>
      <c r="O704" s="44">
        <v>0</v>
      </c>
      <c r="P704" s="44">
        <v>1000000</v>
      </c>
      <c r="Q704" s="44">
        <v>3000348</v>
      </c>
      <c r="R704" s="44">
        <v>1600000</v>
      </c>
      <c r="S704" s="44">
        <v>700000</v>
      </c>
      <c r="T704" s="44">
        <f t="shared" si="485"/>
        <v>900000</v>
      </c>
      <c r="U704" s="44">
        <v>400000</v>
      </c>
      <c r="V704" s="44">
        <v>500000</v>
      </c>
      <c r="W704" s="44"/>
      <c r="X704" s="44">
        <f t="shared" si="486"/>
        <v>1600000</v>
      </c>
      <c r="Y704" s="209">
        <f t="shared" si="482"/>
        <v>100</v>
      </c>
    </row>
    <row r="705" spans="1:25">
      <c r="A705" s="20" t="s">
        <v>392</v>
      </c>
      <c r="B705" s="20" t="s">
        <v>122</v>
      </c>
      <c r="C705" s="20" t="s">
        <v>130</v>
      </c>
      <c r="D705" s="20" t="s">
        <v>394</v>
      </c>
      <c r="E705" s="20" t="s">
        <v>318</v>
      </c>
      <c r="F705" s="23" t="s">
        <v>0</v>
      </c>
      <c r="G705" s="154" t="s">
        <v>0</v>
      </c>
      <c r="H705" s="21" t="s">
        <v>47</v>
      </c>
      <c r="I705" s="66">
        <f t="shared" si="492"/>
        <v>0</v>
      </c>
      <c r="J705" s="66">
        <f t="shared" ref="J705:X705" si="517">SUM(J706)</f>
        <v>0</v>
      </c>
      <c r="K705" s="66">
        <f t="shared" si="494"/>
        <v>0</v>
      </c>
      <c r="L705" s="66">
        <f t="shared" si="517"/>
        <v>0</v>
      </c>
      <c r="M705" s="66">
        <f t="shared" si="517"/>
        <v>0</v>
      </c>
      <c r="N705" s="66">
        <f t="shared" si="517"/>
        <v>0</v>
      </c>
      <c r="O705" s="66">
        <f t="shared" si="517"/>
        <v>0</v>
      </c>
      <c r="P705" s="66">
        <f t="shared" si="517"/>
        <v>0</v>
      </c>
      <c r="Q705" s="66">
        <f t="shared" si="517"/>
        <v>0</v>
      </c>
      <c r="R705" s="66">
        <f t="shared" si="517"/>
        <v>0</v>
      </c>
      <c r="S705" s="66">
        <f t="shared" si="517"/>
        <v>0</v>
      </c>
      <c r="T705" s="66">
        <f t="shared" si="517"/>
        <v>0</v>
      </c>
      <c r="U705" s="66">
        <f t="shared" si="517"/>
        <v>0</v>
      </c>
      <c r="V705" s="66">
        <f t="shared" si="517"/>
        <v>0</v>
      </c>
      <c r="W705" s="66">
        <f t="shared" si="517"/>
        <v>0</v>
      </c>
      <c r="X705" s="66">
        <f t="shared" si="517"/>
        <v>0</v>
      </c>
      <c r="Y705" s="208">
        <f t="shared" si="482"/>
        <v>0</v>
      </c>
    </row>
    <row r="706" spans="1:25" ht="20.399999999999999">
      <c r="A706" s="23" t="s">
        <v>392</v>
      </c>
      <c r="B706" s="23" t="s">
        <v>122</v>
      </c>
      <c r="C706" s="23" t="s">
        <v>130</v>
      </c>
      <c r="D706" s="23" t="s">
        <v>394</v>
      </c>
      <c r="E706" s="22">
        <v>6154</v>
      </c>
      <c r="F706" s="23" t="s">
        <v>433</v>
      </c>
      <c r="G706" s="128" t="s">
        <v>3386</v>
      </c>
      <c r="H706" s="32" t="s">
        <v>434</v>
      </c>
      <c r="I706" s="44">
        <f t="shared" si="492"/>
        <v>0</v>
      </c>
      <c r="J706" s="44">
        <v>0</v>
      </c>
      <c r="K706" s="44">
        <f t="shared" si="494"/>
        <v>0</v>
      </c>
      <c r="L706" s="44">
        <v>0</v>
      </c>
      <c r="M706" s="44">
        <v>0</v>
      </c>
      <c r="N706" s="44">
        <v>0</v>
      </c>
      <c r="O706" s="44">
        <v>0</v>
      </c>
      <c r="P706" s="44">
        <v>0</v>
      </c>
      <c r="Q706" s="44">
        <v>0</v>
      </c>
      <c r="R706" s="44">
        <v>0</v>
      </c>
      <c r="S706" s="44">
        <v>0</v>
      </c>
      <c r="T706" s="44">
        <f t="shared" si="485"/>
        <v>0</v>
      </c>
      <c r="U706" s="44">
        <v>0</v>
      </c>
      <c r="V706" s="44">
        <v>0</v>
      </c>
      <c r="W706" s="44">
        <v>0</v>
      </c>
      <c r="X706" s="44">
        <f t="shared" si="486"/>
        <v>0</v>
      </c>
      <c r="Y706" s="209">
        <f t="shared" si="482"/>
        <v>0</v>
      </c>
    </row>
    <row r="707" spans="1:25" ht="20.399999999999999">
      <c r="A707" s="20" t="s">
        <v>0</v>
      </c>
      <c r="B707" s="20" t="s">
        <v>0</v>
      </c>
      <c r="C707" s="20" t="s">
        <v>0</v>
      </c>
      <c r="D707" s="21" t="s">
        <v>0</v>
      </c>
      <c r="E707" s="21" t="s">
        <v>0</v>
      </c>
      <c r="F707" s="21" t="s">
        <v>0</v>
      </c>
      <c r="G707" s="150" t="s">
        <v>0</v>
      </c>
      <c r="H707" s="30" t="s">
        <v>60</v>
      </c>
      <c r="I707" s="31">
        <f t="shared" si="492"/>
        <v>106000</v>
      </c>
      <c r="J707" s="31">
        <f t="shared" ref="J707:X707" si="518">SUM(J708)</f>
        <v>106000</v>
      </c>
      <c r="K707" s="31">
        <f t="shared" si="494"/>
        <v>0</v>
      </c>
      <c r="L707" s="31">
        <f t="shared" si="518"/>
        <v>0</v>
      </c>
      <c r="M707" s="31">
        <f t="shared" si="518"/>
        <v>0</v>
      </c>
      <c r="N707" s="31">
        <f t="shared" si="518"/>
        <v>0</v>
      </c>
      <c r="O707" s="31">
        <f t="shared" si="518"/>
        <v>0</v>
      </c>
      <c r="P707" s="31">
        <f t="shared" si="518"/>
        <v>0</v>
      </c>
      <c r="Q707" s="31">
        <f t="shared" si="518"/>
        <v>6000</v>
      </c>
      <c r="R707" s="31">
        <f t="shared" si="518"/>
        <v>6000</v>
      </c>
      <c r="S707" s="31">
        <f t="shared" si="518"/>
        <v>6000</v>
      </c>
      <c r="T707" s="31">
        <f t="shared" si="518"/>
        <v>0</v>
      </c>
      <c r="U707" s="31">
        <f t="shared" si="518"/>
        <v>0</v>
      </c>
      <c r="V707" s="31">
        <f t="shared" si="518"/>
        <v>0</v>
      </c>
      <c r="W707" s="31">
        <f t="shared" si="518"/>
        <v>0</v>
      </c>
      <c r="X707" s="31">
        <f t="shared" si="518"/>
        <v>6000</v>
      </c>
      <c r="Y707" s="220">
        <f t="shared" si="482"/>
        <v>100</v>
      </c>
    </row>
    <row r="708" spans="1:25">
      <c r="A708" s="23" t="s">
        <v>392</v>
      </c>
      <c r="B708" s="23" t="s">
        <v>122</v>
      </c>
      <c r="C708" s="23" t="s">
        <v>130</v>
      </c>
      <c r="D708" s="23" t="s">
        <v>394</v>
      </c>
      <c r="E708" s="21" t="s">
        <v>166</v>
      </c>
      <c r="F708" s="21" t="s">
        <v>0</v>
      </c>
      <c r="G708" s="150" t="s">
        <v>0</v>
      </c>
      <c r="H708" s="21" t="s">
        <v>53</v>
      </c>
      <c r="I708" s="66">
        <f t="shared" si="492"/>
        <v>106000</v>
      </c>
      <c r="J708" s="66">
        <f t="shared" ref="J708:P708" si="519">SUM(J709,J710)</f>
        <v>106000</v>
      </c>
      <c r="K708" s="66">
        <f t="shared" si="494"/>
        <v>0</v>
      </c>
      <c r="L708" s="66">
        <f t="shared" si="519"/>
        <v>0</v>
      </c>
      <c r="M708" s="66">
        <f t="shared" si="519"/>
        <v>0</v>
      </c>
      <c r="N708" s="66">
        <f t="shared" si="519"/>
        <v>0</v>
      </c>
      <c r="O708" s="66">
        <f t="shared" si="519"/>
        <v>0</v>
      </c>
      <c r="P708" s="66">
        <f t="shared" si="519"/>
        <v>0</v>
      </c>
      <c r="Q708" s="66">
        <f>SUM(Q709,Q710)</f>
        <v>6000</v>
      </c>
      <c r="R708" s="66">
        <f>SUM(R709,R710)</f>
        <v>6000</v>
      </c>
      <c r="S708" s="66">
        <f>SUM(S709,S710)</f>
        <v>6000</v>
      </c>
      <c r="T708" s="66">
        <f t="shared" ref="T708:X708" si="520">SUM(T709,T710)</f>
        <v>0</v>
      </c>
      <c r="U708" s="66">
        <f t="shared" si="520"/>
        <v>0</v>
      </c>
      <c r="V708" s="66">
        <f t="shared" si="520"/>
        <v>0</v>
      </c>
      <c r="W708" s="66">
        <f t="shared" si="520"/>
        <v>0</v>
      </c>
      <c r="X708" s="66">
        <f t="shared" si="520"/>
        <v>6000</v>
      </c>
      <c r="Y708" s="208">
        <f t="shared" si="482"/>
        <v>100</v>
      </c>
    </row>
    <row r="709" spans="1:25">
      <c r="A709" s="23" t="s">
        <v>392</v>
      </c>
      <c r="B709" s="23" t="s">
        <v>122</v>
      </c>
      <c r="C709" s="23" t="s">
        <v>130</v>
      </c>
      <c r="D709" s="23" t="s">
        <v>394</v>
      </c>
      <c r="E709" s="22">
        <v>8212</v>
      </c>
      <c r="F709" s="23"/>
      <c r="G709" s="128" t="s">
        <v>3386</v>
      </c>
      <c r="H709" s="32" t="s">
        <v>55</v>
      </c>
      <c r="I709" s="44">
        <f t="shared" si="492"/>
        <v>100000</v>
      </c>
      <c r="J709" s="44">
        <v>100000</v>
      </c>
      <c r="K709" s="44">
        <f t="shared" si="494"/>
        <v>0</v>
      </c>
      <c r="L709" s="44">
        <v>0</v>
      </c>
      <c r="M709" s="44">
        <v>0</v>
      </c>
      <c r="N709" s="44">
        <v>0</v>
      </c>
      <c r="O709" s="44">
        <v>0</v>
      </c>
      <c r="P709" s="44">
        <v>0</v>
      </c>
      <c r="Q709" s="44">
        <v>0</v>
      </c>
      <c r="R709" s="44">
        <v>0</v>
      </c>
      <c r="S709" s="44">
        <v>0</v>
      </c>
      <c r="T709" s="44">
        <f t="shared" si="485"/>
        <v>0</v>
      </c>
      <c r="U709" s="44">
        <v>0</v>
      </c>
      <c r="V709" s="44">
        <v>0</v>
      </c>
      <c r="W709" s="44"/>
      <c r="X709" s="44">
        <f t="shared" si="486"/>
        <v>0</v>
      </c>
      <c r="Y709" s="209">
        <f>IF(R709=0,0,(X709/R709)*100)</f>
        <v>0</v>
      </c>
    </row>
    <row r="710" spans="1:25">
      <c r="A710" s="20" t="s">
        <v>392</v>
      </c>
      <c r="B710" s="20" t="s">
        <v>122</v>
      </c>
      <c r="C710" s="20" t="s">
        <v>130</v>
      </c>
      <c r="D710" s="20" t="s">
        <v>394</v>
      </c>
      <c r="E710" s="20" t="s">
        <v>167</v>
      </c>
      <c r="F710" s="23" t="s">
        <v>0</v>
      </c>
      <c r="G710" s="154" t="s">
        <v>0</v>
      </c>
      <c r="H710" s="21" t="s">
        <v>56</v>
      </c>
      <c r="I710" s="66">
        <f t="shared" si="492"/>
        <v>6000</v>
      </c>
      <c r="J710" s="66">
        <f t="shared" ref="J710:X710" si="521">SUM(J711)</f>
        <v>6000</v>
      </c>
      <c r="K710" s="66">
        <f t="shared" si="494"/>
        <v>0</v>
      </c>
      <c r="L710" s="66">
        <f t="shared" si="521"/>
        <v>0</v>
      </c>
      <c r="M710" s="66">
        <f t="shared" si="521"/>
        <v>0</v>
      </c>
      <c r="N710" s="66">
        <f t="shared" si="521"/>
        <v>0</v>
      </c>
      <c r="O710" s="66">
        <f t="shared" si="521"/>
        <v>0</v>
      </c>
      <c r="P710" s="66">
        <f t="shared" si="521"/>
        <v>0</v>
      </c>
      <c r="Q710" s="66">
        <f t="shared" si="521"/>
        <v>6000</v>
      </c>
      <c r="R710" s="66">
        <f t="shared" si="521"/>
        <v>6000</v>
      </c>
      <c r="S710" s="66">
        <f t="shared" si="521"/>
        <v>6000</v>
      </c>
      <c r="T710" s="66">
        <f t="shared" si="521"/>
        <v>0</v>
      </c>
      <c r="U710" s="66">
        <f t="shared" si="521"/>
        <v>0</v>
      </c>
      <c r="V710" s="66">
        <f t="shared" si="521"/>
        <v>0</v>
      </c>
      <c r="W710" s="66">
        <f t="shared" si="521"/>
        <v>0</v>
      </c>
      <c r="X710" s="66">
        <f t="shared" si="521"/>
        <v>6000</v>
      </c>
      <c r="Y710" s="208">
        <f t="shared" si="482"/>
        <v>100</v>
      </c>
    </row>
    <row r="711" spans="1:25">
      <c r="A711" s="23" t="s">
        <v>392</v>
      </c>
      <c r="B711" s="23" t="s">
        <v>122</v>
      </c>
      <c r="C711" s="23" t="s">
        <v>130</v>
      </c>
      <c r="D711" s="23" t="s">
        <v>394</v>
      </c>
      <c r="E711" s="22">
        <v>8213</v>
      </c>
      <c r="F711" s="23" t="s">
        <v>436</v>
      </c>
      <c r="G711" s="128" t="s">
        <v>3345</v>
      </c>
      <c r="H711" s="32" t="s">
        <v>437</v>
      </c>
      <c r="I711" s="44">
        <f t="shared" si="492"/>
        <v>6000</v>
      </c>
      <c r="J711" s="44">
        <v>6000</v>
      </c>
      <c r="K711" s="44">
        <f t="shared" si="494"/>
        <v>0</v>
      </c>
      <c r="L711" s="44">
        <v>0</v>
      </c>
      <c r="M711" s="44">
        <v>0</v>
      </c>
      <c r="N711" s="44">
        <v>0</v>
      </c>
      <c r="O711" s="44">
        <v>0</v>
      </c>
      <c r="P711" s="44">
        <v>0</v>
      </c>
      <c r="Q711" s="44">
        <v>6000</v>
      </c>
      <c r="R711" s="44">
        <v>6000</v>
      </c>
      <c r="S711" s="44">
        <v>6000</v>
      </c>
      <c r="T711" s="44">
        <f t="shared" si="485"/>
        <v>0</v>
      </c>
      <c r="U711" s="44">
        <v>0</v>
      </c>
      <c r="V711" s="44">
        <v>0</v>
      </c>
      <c r="W711" s="44">
        <v>0</v>
      </c>
      <c r="X711" s="44">
        <f t="shared" si="486"/>
        <v>6000</v>
      </c>
      <c r="Y711" s="209">
        <f t="shared" si="482"/>
        <v>100</v>
      </c>
    </row>
    <row r="712" spans="1:25" ht="20.399999999999999">
      <c r="A712" s="20" t="s">
        <v>0</v>
      </c>
      <c r="B712" s="20" t="s">
        <v>0</v>
      </c>
      <c r="C712" s="20" t="s">
        <v>0</v>
      </c>
      <c r="D712" s="21" t="s">
        <v>0</v>
      </c>
      <c r="E712" s="21" t="s">
        <v>0</v>
      </c>
      <c r="F712" s="21" t="s">
        <v>0</v>
      </c>
      <c r="G712" s="150" t="s">
        <v>0</v>
      </c>
      <c r="H712" s="30" t="s">
        <v>64</v>
      </c>
      <c r="I712" s="31">
        <f t="shared" si="492"/>
        <v>0</v>
      </c>
      <c r="J712" s="31">
        <f t="shared" ref="J712:X712" si="522">SUM(J713)</f>
        <v>0</v>
      </c>
      <c r="K712" s="31">
        <f t="shared" si="494"/>
        <v>0</v>
      </c>
      <c r="L712" s="31">
        <f t="shared" si="522"/>
        <v>0</v>
      </c>
      <c r="M712" s="31">
        <f t="shared" si="522"/>
        <v>0</v>
      </c>
      <c r="N712" s="31">
        <f t="shared" si="522"/>
        <v>0</v>
      </c>
      <c r="O712" s="31">
        <f t="shared" si="522"/>
        <v>0</v>
      </c>
      <c r="P712" s="31">
        <f t="shared" si="522"/>
        <v>0</v>
      </c>
      <c r="Q712" s="31">
        <f t="shared" si="522"/>
        <v>0</v>
      </c>
      <c r="R712" s="31">
        <f t="shared" si="522"/>
        <v>0</v>
      </c>
      <c r="S712" s="31">
        <f t="shared" si="522"/>
        <v>0</v>
      </c>
      <c r="T712" s="31">
        <f t="shared" si="522"/>
        <v>0</v>
      </c>
      <c r="U712" s="31">
        <f t="shared" si="522"/>
        <v>0</v>
      </c>
      <c r="V712" s="31">
        <f t="shared" si="522"/>
        <v>0</v>
      </c>
      <c r="W712" s="31">
        <f t="shared" si="522"/>
        <v>0</v>
      </c>
      <c r="X712" s="31">
        <f t="shared" si="522"/>
        <v>0</v>
      </c>
      <c r="Y712" s="220">
        <f t="shared" si="482"/>
        <v>0</v>
      </c>
    </row>
    <row r="713" spans="1:25">
      <c r="A713" s="23" t="s">
        <v>392</v>
      </c>
      <c r="B713" s="23" t="s">
        <v>122</v>
      </c>
      <c r="C713" s="23" t="s">
        <v>130</v>
      </c>
      <c r="D713" s="23" t="s">
        <v>394</v>
      </c>
      <c r="E713" s="21" t="s">
        <v>438</v>
      </c>
      <c r="F713" s="21" t="s">
        <v>0</v>
      </c>
      <c r="G713" s="150" t="s">
        <v>0</v>
      </c>
      <c r="H713" s="21" t="s">
        <v>61</v>
      </c>
      <c r="I713" s="66">
        <f t="shared" si="492"/>
        <v>0</v>
      </c>
      <c r="J713" s="66">
        <f t="shared" ref="J713:P713" si="523">SUM(J714,J716)</f>
        <v>0</v>
      </c>
      <c r="K713" s="66">
        <f t="shared" si="494"/>
        <v>0</v>
      </c>
      <c r="L713" s="66">
        <f t="shared" si="523"/>
        <v>0</v>
      </c>
      <c r="M713" s="66">
        <f t="shared" si="523"/>
        <v>0</v>
      </c>
      <c r="N713" s="66">
        <f t="shared" si="523"/>
        <v>0</v>
      </c>
      <c r="O713" s="66">
        <f t="shared" si="523"/>
        <v>0</v>
      </c>
      <c r="P713" s="66">
        <f t="shared" si="523"/>
        <v>0</v>
      </c>
      <c r="Q713" s="66">
        <f>SUM(Q714,Q716)</f>
        <v>0</v>
      </c>
      <c r="R713" s="66">
        <f>SUM(R714,R716)</f>
        <v>0</v>
      </c>
      <c r="S713" s="66">
        <f>SUM(S714,S716)</f>
        <v>0</v>
      </c>
      <c r="T713" s="66">
        <f t="shared" ref="T713:X713" si="524">SUM(T714,T716)</f>
        <v>0</v>
      </c>
      <c r="U713" s="66">
        <f t="shared" si="524"/>
        <v>0</v>
      </c>
      <c r="V713" s="66">
        <f t="shared" si="524"/>
        <v>0</v>
      </c>
      <c r="W713" s="66">
        <f t="shared" si="524"/>
        <v>0</v>
      </c>
      <c r="X713" s="66">
        <f t="shared" si="524"/>
        <v>0</v>
      </c>
      <c r="Y713" s="208">
        <f t="shared" si="482"/>
        <v>0</v>
      </c>
    </row>
    <row r="714" spans="1:25" ht="20.399999999999999">
      <c r="A714" s="20" t="s">
        <v>392</v>
      </c>
      <c r="B714" s="20" t="s">
        <v>122</v>
      </c>
      <c r="C714" s="20" t="s">
        <v>130</v>
      </c>
      <c r="D714" s="20" t="s">
        <v>394</v>
      </c>
      <c r="E714" s="20" t="s">
        <v>439</v>
      </c>
      <c r="F714" s="23" t="s">
        <v>0</v>
      </c>
      <c r="G714" s="154" t="s">
        <v>0</v>
      </c>
      <c r="H714" s="21" t="s">
        <v>62</v>
      </c>
      <c r="I714" s="66">
        <f t="shared" si="492"/>
        <v>0</v>
      </c>
      <c r="J714" s="66">
        <f t="shared" ref="J714:X714" si="525">SUM(J715)</f>
        <v>0</v>
      </c>
      <c r="K714" s="66">
        <f t="shared" si="494"/>
        <v>0</v>
      </c>
      <c r="L714" s="66">
        <f t="shared" si="525"/>
        <v>0</v>
      </c>
      <c r="M714" s="66">
        <f t="shared" si="525"/>
        <v>0</v>
      </c>
      <c r="N714" s="66">
        <f t="shared" si="525"/>
        <v>0</v>
      </c>
      <c r="O714" s="66">
        <f t="shared" si="525"/>
        <v>0</v>
      </c>
      <c r="P714" s="66">
        <f t="shared" si="525"/>
        <v>0</v>
      </c>
      <c r="Q714" s="66">
        <f t="shared" si="525"/>
        <v>0</v>
      </c>
      <c r="R714" s="66">
        <f t="shared" si="525"/>
        <v>0</v>
      </c>
      <c r="S714" s="66">
        <f t="shared" si="525"/>
        <v>0</v>
      </c>
      <c r="T714" s="66">
        <f t="shared" si="525"/>
        <v>0</v>
      </c>
      <c r="U714" s="66">
        <f t="shared" si="525"/>
        <v>0</v>
      </c>
      <c r="V714" s="66">
        <f t="shared" si="525"/>
        <v>0</v>
      </c>
      <c r="W714" s="66">
        <f t="shared" si="525"/>
        <v>0</v>
      </c>
      <c r="X714" s="66">
        <f t="shared" si="525"/>
        <v>0</v>
      </c>
      <c r="Y714" s="208">
        <f t="shared" si="482"/>
        <v>0</v>
      </c>
    </row>
    <row r="715" spans="1:25">
      <c r="A715" s="23" t="s">
        <v>392</v>
      </c>
      <c r="B715" s="23" t="s">
        <v>122</v>
      </c>
      <c r="C715" s="23" t="s">
        <v>130</v>
      </c>
      <c r="D715" s="23" t="s">
        <v>394</v>
      </c>
      <c r="E715" s="22">
        <v>8222</v>
      </c>
      <c r="F715" s="23" t="s">
        <v>440</v>
      </c>
      <c r="G715" s="128" t="s">
        <v>3345</v>
      </c>
      <c r="H715" s="32" t="s">
        <v>441</v>
      </c>
      <c r="I715" s="44">
        <f t="shared" si="492"/>
        <v>0</v>
      </c>
      <c r="J715" s="44">
        <v>0</v>
      </c>
      <c r="K715" s="44">
        <f t="shared" si="494"/>
        <v>0</v>
      </c>
      <c r="L715" s="44">
        <v>0</v>
      </c>
      <c r="M715" s="44">
        <v>0</v>
      </c>
      <c r="N715" s="44">
        <v>0</v>
      </c>
      <c r="O715" s="44">
        <v>0</v>
      </c>
      <c r="P715" s="44">
        <v>0</v>
      </c>
      <c r="Q715" s="44">
        <v>0</v>
      </c>
      <c r="R715" s="44">
        <v>0</v>
      </c>
      <c r="S715" s="44">
        <v>0</v>
      </c>
      <c r="T715" s="44">
        <f t="shared" si="485"/>
        <v>0</v>
      </c>
      <c r="U715" s="44"/>
      <c r="V715" s="44"/>
      <c r="W715" s="44"/>
      <c r="X715" s="44">
        <f t="shared" si="486"/>
        <v>0</v>
      </c>
      <c r="Y715" s="209">
        <f t="shared" si="482"/>
        <v>0</v>
      </c>
    </row>
    <row r="716" spans="1:25">
      <c r="A716" s="20" t="s">
        <v>392</v>
      </c>
      <c r="B716" s="20" t="s">
        <v>122</v>
      </c>
      <c r="C716" s="20" t="s">
        <v>130</v>
      </c>
      <c r="D716" s="20" t="s">
        <v>394</v>
      </c>
      <c r="E716" s="20" t="s">
        <v>442</v>
      </c>
      <c r="F716" s="23" t="s">
        <v>0</v>
      </c>
      <c r="G716" s="154" t="s">
        <v>0</v>
      </c>
      <c r="H716" s="21" t="s">
        <v>63</v>
      </c>
      <c r="I716" s="66">
        <f t="shared" si="492"/>
        <v>0</v>
      </c>
      <c r="J716" s="66">
        <f t="shared" ref="J716:X716" si="526">SUM(J717)</f>
        <v>0</v>
      </c>
      <c r="K716" s="66">
        <f t="shared" si="494"/>
        <v>0</v>
      </c>
      <c r="L716" s="66">
        <f t="shared" si="526"/>
        <v>0</v>
      </c>
      <c r="M716" s="66">
        <f t="shared" si="526"/>
        <v>0</v>
      </c>
      <c r="N716" s="66">
        <f t="shared" si="526"/>
        <v>0</v>
      </c>
      <c r="O716" s="66">
        <f t="shared" si="526"/>
        <v>0</v>
      </c>
      <c r="P716" s="66">
        <f t="shared" si="526"/>
        <v>0</v>
      </c>
      <c r="Q716" s="66">
        <f t="shared" si="526"/>
        <v>0</v>
      </c>
      <c r="R716" s="66">
        <f t="shared" si="526"/>
        <v>0</v>
      </c>
      <c r="S716" s="66">
        <f t="shared" si="526"/>
        <v>0</v>
      </c>
      <c r="T716" s="66">
        <f t="shared" si="526"/>
        <v>0</v>
      </c>
      <c r="U716" s="66">
        <f t="shared" si="526"/>
        <v>0</v>
      </c>
      <c r="V716" s="66">
        <f t="shared" si="526"/>
        <v>0</v>
      </c>
      <c r="W716" s="66">
        <f t="shared" si="526"/>
        <v>0</v>
      </c>
      <c r="X716" s="66">
        <f t="shared" si="526"/>
        <v>0</v>
      </c>
      <c r="Y716" s="208">
        <f t="shared" si="482"/>
        <v>0</v>
      </c>
    </row>
    <row r="717" spans="1:25" ht="20.399999999999999">
      <c r="A717" s="23" t="s">
        <v>392</v>
      </c>
      <c r="B717" s="23" t="s">
        <v>122</v>
      </c>
      <c r="C717" s="23" t="s">
        <v>130</v>
      </c>
      <c r="D717" s="23" t="s">
        <v>394</v>
      </c>
      <c r="E717" s="22">
        <v>8226</v>
      </c>
      <c r="F717" s="23" t="s">
        <v>443</v>
      </c>
      <c r="G717" s="128" t="s">
        <v>3345</v>
      </c>
      <c r="H717" s="32" t="s">
        <v>444</v>
      </c>
      <c r="I717" s="44">
        <f t="shared" si="492"/>
        <v>0</v>
      </c>
      <c r="J717" s="44">
        <v>0</v>
      </c>
      <c r="K717" s="44">
        <f t="shared" si="494"/>
        <v>0</v>
      </c>
      <c r="L717" s="44">
        <v>0</v>
      </c>
      <c r="M717" s="44">
        <v>0</v>
      </c>
      <c r="N717" s="44">
        <v>0</v>
      </c>
      <c r="O717" s="44">
        <v>0</v>
      </c>
      <c r="P717" s="44">
        <v>0</v>
      </c>
      <c r="Q717" s="44">
        <v>0</v>
      </c>
      <c r="R717" s="44">
        <v>0</v>
      </c>
      <c r="S717" s="44">
        <v>0</v>
      </c>
      <c r="T717" s="44">
        <f t="shared" si="485"/>
        <v>0</v>
      </c>
      <c r="U717" s="44"/>
      <c r="V717" s="44"/>
      <c r="W717" s="44"/>
      <c r="X717" s="44">
        <f t="shared" si="486"/>
        <v>0</v>
      </c>
      <c r="Y717" s="209">
        <f t="shared" si="482"/>
        <v>0</v>
      </c>
    </row>
    <row r="718" spans="1:25">
      <c r="A718" s="32" t="s">
        <v>0</v>
      </c>
      <c r="B718" s="32" t="s">
        <v>0</v>
      </c>
      <c r="C718" s="32" t="s">
        <v>0</v>
      </c>
      <c r="D718" s="32" t="s">
        <v>0</v>
      </c>
      <c r="E718" s="32" t="s">
        <v>0</v>
      </c>
      <c r="F718" s="32" t="s">
        <v>0</v>
      </c>
      <c r="G718" s="154" t="s">
        <v>0</v>
      </c>
      <c r="H718" s="30" t="s">
        <v>445</v>
      </c>
      <c r="I718" s="31">
        <f t="shared" si="492"/>
        <v>44014200</v>
      </c>
      <c r="J718" s="31">
        <f>SUM(J654,J678,J697,J707,J712)</f>
        <v>29064200</v>
      </c>
      <c r="K718" s="31">
        <f t="shared" si="494"/>
        <v>0</v>
      </c>
      <c r="L718" s="31">
        <f t="shared" ref="L718:X718" si="527">SUM(L654,L678,L697,L707,L712)</f>
        <v>0</v>
      </c>
      <c r="M718" s="31">
        <f t="shared" si="527"/>
        <v>0</v>
      </c>
      <c r="N718" s="31">
        <f t="shared" si="527"/>
        <v>0</v>
      </c>
      <c r="O718" s="31">
        <f t="shared" si="527"/>
        <v>0</v>
      </c>
      <c r="P718" s="31">
        <f t="shared" si="527"/>
        <v>14950000</v>
      </c>
      <c r="Q718" s="31">
        <f t="shared" si="527"/>
        <v>52172852</v>
      </c>
      <c r="R718" s="31">
        <f t="shared" si="527"/>
        <v>30513071</v>
      </c>
      <c r="S718" s="31">
        <f t="shared" si="527"/>
        <v>25412775</v>
      </c>
      <c r="T718" s="31">
        <f t="shared" si="527"/>
        <v>5100296</v>
      </c>
      <c r="U718" s="31">
        <f t="shared" si="527"/>
        <v>1893888</v>
      </c>
      <c r="V718" s="31">
        <f t="shared" si="527"/>
        <v>1734870</v>
      </c>
      <c r="W718" s="31">
        <f t="shared" si="527"/>
        <v>1471538</v>
      </c>
      <c r="X718" s="31">
        <f t="shared" si="527"/>
        <v>30513071</v>
      </c>
      <c r="Y718" s="220">
        <f t="shared" ref="Y718" si="528">IF(R718=0,0,(X718/R718)*100)</f>
        <v>100</v>
      </c>
    </row>
    <row r="719" spans="1:25" ht="15" thickBot="1">
      <c r="A719" s="32" t="s">
        <v>0</v>
      </c>
      <c r="B719" s="32" t="s">
        <v>0</v>
      </c>
      <c r="C719" s="32" t="s">
        <v>0</v>
      </c>
      <c r="D719" s="32" t="s">
        <v>0</v>
      </c>
      <c r="E719" s="32" t="s">
        <v>0</v>
      </c>
      <c r="F719" s="32" t="s">
        <v>0</v>
      </c>
      <c r="G719" s="154" t="s">
        <v>0</v>
      </c>
      <c r="H719" s="21" t="s">
        <v>170</v>
      </c>
      <c r="I719" s="66">
        <f t="shared" si="492"/>
        <v>22</v>
      </c>
      <c r="J719" s="66">
        <v>22</v>
      </c>
      <c r="K719" s="66">
        <f t="shared" si="494"/>
        <v>0</v>
      </c>
      <c r="L719" s="66" t="s">
        <v>0</v>
      </c>
      <c r="M719" s="66" t="s">
        <v>0</v>
      </c>
      <c r="N719" s="66" t="s">
        <v>0</v>
      </c>
      <c r="O719" s="66" t="s">
        <v>0</v>
      </c>
      <c r="P719" s="66" t="s">
        <v>0</v>
      </c>
      <c r="Q719" s="66">
        <v>0</v>
      </c>
      <c r="R719" s="66"/>
      <c r="S719" s="66"/>
      <c r="T719" s="66"/>
      <c r="U719" s="66"/>
      <c r="V719" s="66"/>
      <c r="W719" s="66"/>
      <c r="X719" s="66"/>
      <c r="Y719" s="208">
        <v>0</v>
      </c>
    </row>
    <row r="720" spans="1:25" ht="41.4" thickBot="1">
      <c r="A720" s="252" t="s">
        <v>0</v>
      </c>
      <c r="B720" s="252" t="s">
        <v>0</v>
      </c>
      <c r="C720" s="252" t="s">
        <v>0</v>
      </c>
      <c r="D720" s="252" t="s">
        <v>0</v>
      </c>
      <c r="E720" s="252" t="s">
        <v>0</v>
      </c>
      <c r="F720" s="252" t="s">
        <v>0</v>
      </c>
      <c r="G720" s="258" t="s">
        <v>0</v>
      </c>
      <c r="H720" s="24" t="s">
        <v>72</v>
      </c>
      <c r="I720" s="1" t="s">
        <v>3093</v>
      </c>
      <c r="J720" s="1" t="s">
        <v>3130</v>
      </c>
      <c r="K720" s="1" t="s">
        <v>3</v>
      </c>
      <c r="L720" s="1" t="s">
        <v>4</v>
      </c>
      <c r="M720" s="1" t="s">
        <v>5</v>
      </c>
      <c r="N720" s="1" t="s">
        <v>6</v>
      </c>
      <c r="O720" s="1" t="s">
        <v>7</v>
      </c>
      <c r="P720" s="1" t="s">
        <v>8</v>
      </c>
      <c r="Q720" s="1" t="s">
        <v>3344</v>
      </c>
      <c r="R720" s="1" t="s">
        <v>3427</v>
      </c>
      <c r="S720" s="1" t="s">
        <v>3447</v>
      </c>
      <c r="T720" s="1" t="s">
        <v>3448</v>
      </c>
      <c r="U720" s="1" t="s">
        <v>3452</v>
      </c>
      <c r="V720" s="1" t="s">
        <v>3449</v>
      </c>
      <c r="W720" s="1" t="s">
        <v>3450</v>
      </c>
      <c r="X720" s="1" t="s">
        <v>3451</v>
      </c>
      <c r="Y720" s="216" t="s">
        <v>3385</v>
      </c>
    </row>
    <row r="721" spans="1:25">
      <c r="A721" s="253"/>
      <c r="B721" s="253"/>
      <c r="C721" s="253"/>
      <c r="D721" s="253"/>
      <c r="E721" s="253"/>
      <c r="F721" s="253"/>
      <c r="G721" s="259"/>
      <c r="H721" s="33" t="s">
        <v>0</v>
      </c>
      <c r="I721" s="45">
        <v>1</v>
      </c>
      <c r="J721" s="45">
        <v>3</v>
      </c>
      <c r="K721" s="45" t="s">
        <v>9</v>
      </c>
      <c r="L721" s="45">
        <v>5</v>
      </c>
      <c r="M721" s="45">
        <v>6</v>
      </c>
      <c r="N721" s="45">
        <v>7</v>
      </c>
      <c r="O721" s="45">
        <v>8</v>
      </c>
      <c r="P721" s="45">
        <v>9</v>
      </c>
      <c r="Q721" s="45">
        <v>1</v>
      </c>
      <c r="R721" s="45">
        <v>2</v>
      </c>
      <c r="S721" s="45">
        <v>3</v>
      </c>
      <c r="T721" s="45" t="s">
        <v>3453</v>
      </c>
      <c r="U721" s="45">
        <v>5</v>
      </c>
      <c r="V721" s="45">
        <v>6</v>
      </c>
      <c r="W721" s="45">
        <v>7</v>
      </c>
      <c r="X721" s="45" t="s">
        <v>3454</v>
      </c>
      <c r="Y721" s="276">
        <v>9</v>
      </c>
    </row>
    <row r="722" spans="1:25">
      <c r="A722" s="253"/>
      <c r="B722" s="253"/>
      <c r="C722" s="253"/>
      <c r="D722" s="253"/>
      <c r="E722" s="253"/>
      <c r="F722" s="253"/>
      <c r="G722" s="259"/>
      <c r="H722" s="34" t="s">
        <v>73</v>
      </c>
      <c r="I722" s="35">
        <f t="shared" si="492"/>
        <v>981000</v>
      </c>
      <c r="J722" s="35">
        <f>SUM(J656,J658,J659,J660,J661,J662,J664,J666,J667,J668,J669,J670,J671,J672,J673,J675,J676,J677,J695,J696,J711)</f>
        <v>981000</v>
      </c>
      <c r="K722" s="35">
        <f t="shared" si="494"/>
        <v>0</v>
      </c>
      <c r="L722" s="35">
        <f t="shared" ref="L722:P722" si="529">SUM(L656,L658,L659,L660,L661,L662,L664,L666,L667,L668,L669,L670,L671,L672,L673,L675,L676,L677,L695,L696,L711)</f>
        <v>0</v>
      </c>
      <c r="M722" s="35">
        <f t="shared" si="529"/>
        <v>0</v>
      </c>
      <c r="N722" s="35">
        <f t="shared" si="529"/>
        <v>0</v>
      </c>
      <c r="O722" s="35">
        <f t="shared" si="529"/>
        <v>0</v>
      </c>
      <c r="P722" s="35">
        <f t="shared" si="529"/>
        <v>0</v>
      </c>
      <c r="Q722" s="35">
        <f t="shared" ref="Q722:R722" si="530">SUM(Q656,Q658,Q659,Q660,Q661,Q662,Q664,Q666,Q667,Q668,Q669,Q670,Q671,Q672,Q673,Q675,Q676,Q677,Q695,Q696,Q711)</f>
        <v>1100401</v>
      </c>
      <c r="R722" s="35">
        <f t="shared" si="530"/>
        <v>1100401</v>
      </c>
      <c r="S722" s="35">
        <f t="shared" ref="S722" si="531">SUM(S656,S658,S659,S660,S661,S662,S664,S666,S667,S668,S669,S670,S671,S672,S673,S675,S676,S677,S695,S696,S711)</f>
        <v>827475</v>
      </c>
      <c r="T722" s="35">
        <f t="shared" ref="T722:X722" si="532">SUM(T656,T658,T659,T660,T661,T662,T664,T666,T667,T668,T669,T670,T671,T672,T673,T675,T676,T677,T695,T696,T711)</f>
        <v>272926</v>
      </c>
      <c r="U722" s="35">
        <f t="shared" si="532"/>
        <v>90388</v>
      </c>
      <c r="V722" s="35">
        <f t="shared" si="532"/>
        <v>89870</v>
      </c>
      <c r="W722" s="35">
        <f t="shared" si="532"/>
        <v>92668</v>
      </c>
      <c r="X722" s="35">
        <f t="shared" si="532"/>
        <v>1100401</v>
      </c>
      <c r="Y722" s="218">
        <f t="shared" ref="Y722:Y725" si="533">IF(R722=0,0,(X722/R722)*100)</f>
        <v>100</v>
      </c>
    </row>
    <row r="723" spans="1:25">
      <c r="A723" s="253"/>
      <c r="B723" s="253"/>
      <c r="C723" s="253"/>
      <c r="D723" s="253"/>
      <c r="E723" s="253"/>
      <c r="F723" s="253"/>
      <c r="G723" s="259"/>
      <c r="H723" s="34" t="s">
        <v>105</v>
      </c>
      <c r="I723" s="35">
        <f t="shared" si="492"/>
        <v>2170000</v>
      </c>
      <c r="J723" s="35">
        <f>SUM(J692,J701)</f>
        <v>420000</v>
      </c>
      <c r="K723" s="35">
        <f t="shared" si="494"/>
        <v>0</v>
      </c>
      <c r="L723" s="35">
        <f t="shared" ref="L723:P723" si="534">SUM(L692,L701)</f>
        <v>0</v>
      </c>
      <c r="M723" s="35">
        <f t="shared" si="534"/>
        <v>0</v>
      </c>
      <c r="N723" s="35">
        <f t="shared" si="534"/>
        <v>0</v>
      </c>
      <c r="O723" s="35">
        <f t="shared" si="534"/>
        <v>0</v>
      </c>
      <c r="P723" s="35">
        <f t="shared" si="534"/>
        <v>1750000</v>
      </c>
      <c r="Q723" s="35">
        <f t="shared" ref="Q723:R723" si="535">SUM(Q692,Q701)</f>
        <v>2175500</v>
      </c>
      <c r="R723" s="35">
        <f t="shared" si="535"/>
        <v>675500</v>
      </c>
      <c r="S723" s="35">
        <f t="shared" ref="S723" si="536">SUM(S692,S701)</f>
        <v>421300</v>
      </c>
      <c r="T723" s="35">
        <f t="shared" ref="T723:X723" si="537">SUM(T692,T701)</f>
        <v>254200</v>
      </c>
      <c r="U723" s="35">
        <f t="shared" si="537"/>
        <v>128500</v>
      </c>
      <c r="V723" s="35">
        <f t="shared" si="537"/>
        <v>0</v>
      </c>
      <c r="W723" s="35">
        <f t="shared" si="537"/>
        <v>125700</v>
      </c>
      <c r="X723" s="35">
        <f t="shared" si="537"/>
        <v>675500</v>
      </c>
      <c r="Y723" s="218">
        <f t="shared" si="533"/>
        <v>100</v>
      </c>
    </row>
    <row r="724" spans="1:25">
      <c r="A724" s="253"/>
      <c r="B724" s="253"/>
      <c r="C724" s="253"/>
      <c r="D724" s="253"/>
      <c r="E724" s="253"/>
      <c r="F724" s="253"/>
      <c r="G724" s="259"/>
      <c r="H724" s="34" t="s">
        <v>116</v>
      </c>
      <c r="I724" s="35">
        <f t="shared" si="492"/>
        <v>40863200</v>
      </c>
      <c r="J724" s="35">
        <f>SUM(J681,J683,J684,J685,J686,J687,J688,J690,J691,J693,J703,J704,J706,J709,J715,J717,J700)</f>
        <v>27663200</v>
      </c>
      <c r="K724" s="35">
        <f t="shared" si="494"/>
        <v>0</v>
      </c>
      <c r="L724" s="35">
        <f>SUM(L681,L683,L684,L685,L686,L687,L688,L690,L691,L693,L703,L704,L706,L709,L715,L717)</f>
        <v>0</v>
      </c>
      <c r="M724" s="35">
        <f>SUM(M681,M683,M684,M685,M686,M687,M688,M690,M691,M693,M703,M704,M706,M709,M715,M717)</f>
        <v>0</v>
      </c>
      <c r="N724" s="35">
        <f>SUM(N681,N683,N684,N685,N686,N687,N688,N690,N691,N693,N703,N704,N706,N709,N715,N717)</f>
        <v>0</v>
      </c>
      <c r="O724" s="35">
        <f>SUM(O681,O683,O684,O685,O686,O687,O688,O690,O691,O693,O703,O704,O706,O709,O715,O717)</f>
        <v>0</v>
      </c>
      <c r="P724" s="35">
        <f>SUM(P681,P683,P684,P685,P686,P687,P688,P690,P691,P693,P703,P704,P706,P709,P715,P717)</f>
        <v>13200000</v>
      </c>
      <c r="Q724" s="35">
        <f>SUM(Q681,Q683,Q684,Q685,Q686,Q687,Q688,Q690,Q691,Q693,Q703,Q704,Q706,Q709,Q715,Q717,Q700)</f>
        <v>48896951</v>
      </c>
      <c r="R724" s="35">
        <f>SUM(R681,R683,R684,R685,R686,R687,R688,R690,R691,R693,R703,R704,R706,R709,R715,R717,R700)</f>
        <v>28737170</v>
      </c>
      <c r="S724" s="35">
        <f>SUM(S681,S683,S684,S685,S686,S687,S688,S690,S691,S693,S703,S704,S706,S709,S715,S717,S700)</f>
        <v>24164000</v>
      </c>
      <c r="T724" s="35">
        <f t="shared" ref="T724:X724" si="538">SUM(T681,T683,T684,T685,T686,T687,T688,T690,T691,T693,T703,T704,T706,T709,T715,T717,T700)</f>
        <v>4573170</v>
      </c>
      <c r="U724" s="35">
        <f t="shared" si="538"/>
        <v>1675000</v>
      </c>
      <c r="V724" s="35">
        <f t="shared" si="538"/>
        <v>1645000</v>
      </c>
      <c r="W724" s="35">
        <f t="shared" si="538"/>
        <v>1253170</v>
      </c>
      <c r="X724" s="35">
        <f t="shared" si="538"/>
        <v>28737170</v>
      </c>
      <c r="Y724" s="218">
        <f t="shared" si="533"/>
        <v>100</v>
      </c>
    </row>
    <row r="725" spans="1:25">
      <c r="A725" s="254"/>
      <c r="B725" s="254"/>
      <c r="C725" s="254"/>
      <c r="D725" s="254"/>
      <c r="E725" s="254"/>
      <c r="F725" s="254"/>
      <c r="G725" s="260"/>
      <c r="H725" s="36" t="s">
        <v>69</v>
      </c>
      <c r="I725" s="35">
        <f t="shared" si="492"/>
        <v>44014200</v>
      </c>
      <c r="J725" s="35">
        <f t="shared" ref="J725:P725" si="539">SUM(J722:J724)</f>
        <v>29064200</v>
      </c>
      <c r="K725" s="35">
        <f t="shared" si="494"/>
        <v>0</v>
      </c>
      <c r="L725" s="35">
        <f t="shared" si="539"/>
        <v>0</v>
      </c>
      <c r="M725" s="35">
        <f t="shared" si="539"/>
        <v>0</v>
      </c>
      <c r="N725" s="35">
        <f t="shared" si="539"/>
        <v>0</v>
      </c>
      <c r="O725" s="35">
        <f t="shared" si="539"/>
        <v>0</v>
      </c>
      <c r="P725" s="35">
        <f t="shared" si="539"/>
        <v>14950000</v>
      </c>
      <c r="Q725" s="35">
        <f>SUM(Q722:Q724)</f>
        <v>52172852</v>
      </c>
      <c r="R725" s="35">
        <f>SUM(R722:R724)</f>
        <v>30513071</v>
      </c>
      <c r="S725" s="35">
        <f>SUM(S722:S724)</f>
        <v>25412775</v>
      </c>
      <c r="T725" s="35">
        <f t="shared" ref="T725:X725" si="540">SUM(T722:T724)</f>
        <v>5100296</v>
      </c>
      <c r="U725" s="35">
        <f t="shared" si="540"/>
        <v>1893888</v>
      </c>
      <c r="V725" s="35">
        <f t="shared" si="540"/>
        <v>1734870</v>
      </c>
      <c r="W725" s="35">
        <f t="shared" si="540"/>
        <v>1471538</v>
      </c>
      <c r="X725" s="35">
        <f t="shared" si="540"/>
        <v>30513071</v>
      </c>
      <c r="Y725" s="218">
        <f t="shared" si="533"/>
        <v>100</v>
      </c>
    </row>
    <row r="726" spans="1:25">
      <c r="A726" s="32" t="s">
        <v>0</v>
      </c>
      <c r="B726" s="32" t="s">
        <v>0</v>
      </c>
      <c r="C726" s="32" t="s">
        <v>0</v>
      </c>
      <c r="D726" s="32" t="s">
        <v>0</v>
      </c>
      <c r="E726" s="32" t="s">
        <v>0</v>
      </c>
      <c r="F726" s="32" t="s">
        <v>0</v>
      </c>
      <c r="G726" s="154" t="s">
        <v>0</v>
      </c>
      <c r="H726" s="37" t="s">
        <v>0</v>
      </c>
      <c r="I726" s="37"/>
      <c r="J726" s="37"/>
      <c r="K726" s="37"/>
      <c r="L726" s="37" t="s">
        <v>0</v>
      </c>
      <c r="M726" s="37" t="s">
        <v>0</v>
      </c>
      <c r="N726" s="37" t="s">
        <v>0</v>
      </c>
      <c r="O726" s="37" t="s">
        <v>0</v>
      </c>
      <c r="P726" s="37" t="s">
        <v>0</v>
      </c>
      <c r="Q726" s="37"/>
      <c r="R726" s="37"/>
      <c r="S726" s="37"/>
      <c r="T726" s="37" t="s">
        <v>0</v>
      </c>
      <c r="U726" s="37" t="s">
        <v>0</v>
      </c>
      <c r="V726" s="37" t="s">
        <v>0</v>
      </c>
      <c r="W726" s="37" t="s">
        <v>0</v>
      </c>
      <c r="X726" s="37" t="s">
        <v>0</v>
      </c>
      <c r="Y726" s="219"/>
    </row>
    <row r="727" spans="1:25">
      <c r="A727" s="32" t="s">
        <v>0</v>
      </c>
      <c r="B727" s="32" t="s">
        <v>0</v>
      </c>
      <c r="C727" s="32" t="s">
        <v>0</v>
      </c>
      <c r="D727" s="32" t="s">
        <v>0</v>
      </c>
      <c r="E727" s="32" t="s">
        <v>0</v>
      </c>
      <c r="F727" s="32" t="s">
        <v>0</v>
      </c>
      <c r="G727" s="154" t="s">
        <v>0</v>
      </c>
      <c r="H727" s="30" t="s">
        <v>446</v>
      </c>
      <c r="I727" s="31">
        <f t="shared" si="492"/>
        <v>44014200</v>
      </c>
      <c r="J727" s="31">
        <f t="shared" ref="J727:P727" si="541">SUM(J718)</f>
        <v>29064200</v>
      </c>
      <c r="K727" s="31">
        <f t="shared" si="494"/>
        <v>0</v>
      </c>
      <c r="L727" s="31">
        <f t="shared" si="541"/>
        <v>0</v>
      </c>
      <c r="M727" s="31">
        <f t="shared" si="541"/>
        <v>0</v>
      </c>
      <c r="N727" s="31">
        <f t="shared" si="541"/>
        <v>0</v>
      </c>
      <c r="O727" s="31">
        <f t="shared" si="541"/>
        <v>0</v>
      </c>
      <c r="P727" s="31">
        <f t="shared" si="541"/>
        <v>14950000</v>
      </c>
      <c r="Q727" s="31">
        <f>SUM(Q718)</f>
        <v>52172852</v>
      </c>
      <c r="R727" s="31">
        <f>SUM(R718)</f>
        <v>30513071</v>
      </c>
      <c r="S727" s="31">
        <f>SUM(S718)</f>
        <v>25412775</v>
      </c>
      <c r="T727" s="31">
        <f t="shared" ref="T727:X727" si="542">SUM(T718)</f>
        <v>5100296</v>
      </c>
      <c r="U727" s="31">
        <f t="shared" si="542"/>
        <v>1893888</v>
      </c>
      <c r="V727" s="31">
        <f t="shared" si="542"/>
        <v>1734870</v>
      </c>
      <c r="W727" s="31">
        <f t="shared" si="542"/>
        <v>1471538</v>
      </c>
      <c r="X727" s="31">
        <f t="shared" si="542"/>
        <v>30513071</v>
      </c>
      <c r="Y727" s="220">
        <f>IF(R727=0,0,(X727/R727)*100)</f>
        <v>100</v>
      </c>
    </row>
    <row r="728" spans="1:25">
      <c r="A728" s="32" t="s">
        <v>0</v>
      </c>
      <c r="B728" s="32" t="s">
        <v>0</v>
      </c>
      <c r="C728" s="32" t="s">
        <v>0</v>
      </c>
      <c r="D728" s="32" t="s">
        <v>0</v>
      </c>
      <c r="E728" s="32" t="s">
        <v>0</v>
      </c>
      <c r="F728" s="32" t="s">
        <v>0</v>
      </c>
      <c r="G728" s="154" t="s">
        <v>0</v>
      </c>
      <c r="H728" s="21" t="s">
        <v>170</v>
      </c>
      <c r="I728" s="66">
        <f t="shared" si="492"/>
        <v>22</v>
      </c>
      <c r="J728" s="66">
        <f t="shared" ref="J728:P728" si="543">J719</f>
        <v>22</v>
      </c>
      <c r="K728" s="66">
        <f t="shared" si="494"/>
        <v>0</v>
      </c>
      <c r="L728" s="66" t="str">
        <f t="shared" si="543"/>
        <v/>
      </c>
      <c r="M728" s="66" t="str">
        <f t="shared" si="543"/>
        <v/>
      </c>
      <c r="N728" s="66" t="str">
        <f t="shared" si="543"/>
        <v/>
      </c>
      <c r="O728" s="66" t="str">
        <f t="shared" si="543"/>
        <v/>
      </c>
      <c r="P728" s="66" t="str">
        <f t="shared" si="543"/>
        <v/>
      </c>
      <c r="Q728" s="66">
        <f>Q719</f>
        <v>0</v>
      </c>
      <c r="R728" s="66">
        <f>R719</f>
        <v>0</v>
      </c>
      <c r="S728" s="66">
        <f>S719</f>
        <v>0</v>
      </c>
      <c r="T728" s="66">
        <f t="shared" ref="T728:X728" si="544">T719</f>
        <v>0</v>
      </c>
      <c r="U728" s="66">
        <f t="shared" si="544"/>
        <v>0</v>
      </c>
      <c r="V728" s="66">
        <f t="shared" si="544"/>
        <v>0</v>
      </c>
      <c r="W728" s="66">
        <f t="shared" si="544"/>
        <v>0</v>
      </c>
      <c r="X728" s="66">
        <f t="shared" si="544"/>
        <v>0</v>
      </c>
      <c r="Y728" s="208">
        <v>0</v>
      </c>
    </row>
    <row r="729" spans="1:25">
      <c r="A729" s="32" t="s">
        <v>0</v>
      </c>
      <c r="B729" s="32" t="s">
        <v>0</v>
      </c>
      <c r="C729" s="32" t="s">
        <v>0</v>
      </c>
      <c r="D729" s="32" t="s">
        <v>0</v>
      </c>
      <c r="E729" s="32" t="s">
        <v>0</v>
      </c>
      <c r="F729" s="32" t="s">
        <v>0</v>
      </c>
      <c r="G729" s="154" t="s">
        <v>0</v>
      </c>
      <c r="H729" s="38" t="s">
        <v>0</v>
      </c>
      <c r="I729" s="39"/>
      <c r="J729" s="39"/>
      <c r="K729" s="39"/>
      <c r="L729" s="39" t="s">
        <v>0</v>
      </c>
      <c r="M729" s="39" t="s">
        <v>0</v>
      </c>
      <c r="N729" s="39" t="s">
        <v>0</v>
      </c>
      <c r="O729" s="39" t="s">
        <v>0</v>
      </c>
      <c r="P729" s="39" t="s">
        <v>0</v>
      </c>
      <c r="Q729" s="39"/>
      <c r="R729" s="39"/>
      <c r="S729" s="39"/>
      <c r="T729" s="39" t="s">
        <v>0</v>
      </c>
      <c r="U729" s="39" t="s">
        <v>0</v>
      </c>
      <c r="V729" s="39" t="s">
        <v>0</v>
      </c>
      <c r="W729" s="39" t="s">
        <v>0</v>
      </c>
      <c r="X729" s="39" t="s">
        <v>0</v>
      </c>
      <c r="Y729" s="221"/>
    </row>
    <row r="730" spans="1:25" ht="15" thickBot="1">
      <c r="A730" s="20" t="s">
        <v>392</v>
      </c>
      <c r="B730" s="20" t="s">
        <v>172</v>
      </c>
      <c r="C730" s="23" t="s">
        <v>0</v>
      </c>
      <c r="D730" s="23" t="s">
        <v>0</v>
      </c>
      <c r="E730" s="21" t="s">
        <v>0</v>
      </c>
      <c r="F730" s="21" t="s">
        <v>0</v>
      </c>
      <c r="G730" s="150" t="s">
        <v>0</v>
      </c>
      <c r="H730" s="21" t="s">
        <v>0</v>
      </c>
      <c r="I730" s="22"/>
      <c r="J730" s="22"/>
      <c r="K730" s="22"/>
      <c r="L730" s="22" t="s">
        <v>0</v>
      </c>
      <c r="M730" s="22" t="s">
        <v>0</v>
      </c>
      <c r="N730" s="22" t="s">
        <v>0</v>
      </c>
      <c r="O730" s="22" t="s">
        <v>0</v>
      </c>
      <c r="P730" s="22" t="s">
        <v>0</v>
      </c>
      <c r="Q730" s="22"/>
      <c r="R730" s="22"/>
      <c r="S730" s="22"/>
      <c r="T730" s="22" t="s">
        <v>0</v>
      </c>
      <c r="U730" s="22" t="s">
        <v>0</v>
      </c>
      <c r="V730" s="22" t="s">
        <v>0</v>
      </c>
      <c r="W730" s="22" t="s">
        <v>0</v>
      </c>
      <c r="X730" s="22" t="s">
        <v>0</v>
      </c>
      <c r="Y730" s="209"/>
    </row>
    <row r="731" spans="1:25" ht="41.4" thickBot="1">
      <c r="A731" s="24" t="s">
        <v>123</v>
      </c>
      <c r="B731" s="24" t="s">
        <v>124</v>
      </c>
      <c r="C731" s="24" t="s">
        <v>125</v>
      </c>
      <c r="D731" s="25" t="s">
        <v>0</v>
      </c>
      <c r="E731" s="24" t="s">
        <v>126</v>
      </c>
      <c r="F731" s="24" t="s">
        <v>127</v>
      </c>
      <c r="G731" s="151" t="s">
        <v>128</v>
      </c>
      <c r="H731" s="24" t="s">
        <v>1</v>
      </c>
      <c r="I731" s="1" t="s">
        <v>3093</v>
      </c>
      <c r="J731" s="1" t="s">
        <v>3130</v>
      </c>
      <c r="K731" s="1" t="s">
        <v>3</v>
      </c>
      <c r="L731" s="1" t="s">
        <v>4</v>
      </c>
      <c r="M731" s="1" t="s">
        <v>5</v>
      </c>
      <c r="N731" s="1" t="s">
        <v>6</v>
      </c>
      <c r="O731" s="1" t="s">
        <v>7</v>
      </c>
      <c r="P731" s="1" t="s">
        <v>8</v>
      </c>
      <c r="Q731" s="1" t="s">
        <v>3344</v>
      </c>
      <c r="R731" s="1" t="s">
        <v>3427</v>
      </c>
      <c r="S731" s="1" t="s">
        <v>3447</v>
      </c>
      <c r="T731" s="1" t="s">
        <v>3448</v>
      </c>
      <c r="U731" s="1" t="s">
        <v>3452</v>
      </c>
      <c r="V731" s="1" t="s">
        <v>3449</v>
      </c>
      <c r="W731" s="1" t="s">
        <v>3450</v>
      </c>
      <c r="X731" s="1" t="s">
        <v>3451</v>
      </c>
      <c r="Y731" s="216" t="s">
        <v>3385</v>
      </c>
    </row>
    <row r="732" spans="1:25">
      <c r="A732" s="26" t="s">
        <v>0</v>
      </c>
      <c r="B732" s="26" t="s">
        <v>0</v>
      </c>
      <c r="C732" s="26" t="s">
        <v>0</v>
      </c>
      <c r="D732" s="27" t="s">
        <v>0</v>
      </c>
      <c r="E732" s="27" t="s">
        <v>0</v>
      </c>
      <c r="F732" s="28" t="s">
        <v>0</v>
      </c>
      <c r="G732" s="152" t="s">
        <v>0</v>
      </c>
      <c r="H732" s="29" t="s">
        <v>0</v>
      </c>
      <c r="I732" s="45">
        <v>1</v>
      </c>
      <c r="J732" s="45">
        <v>3</v>
      </c>
      <c r="K732" s="45" t="s">
        <v>9</v>
      </c>
      <c r="L732" s="45">
        <v>5</v>
      </c>
      <c r="M732" s="45">
        <v>6</v>
      </c>
      <c r="N732" s="45">
        <v>7</v>
      </c>
      <c r="O732" s="45">
        <v>8</v>
      </c>
      <c r="P732" s="45">
        <v>9</v>
      </c>
      <c r="Q732" s="45">
        <v>1</v>
      </c>
      <c r="R732" s="45">
        <v>2</v>
      </c>
      <c r="S732" s="45">
        <v>3</v>
      </c>
      <c r="T732" s="45" t="s">
        <v>3453</v>
      </c>
      <c r="U732" s="45">
        <v>5</v>
      </c>
      <c r="V732" s="45">
        <v>6</v>
      </c>
      <c r="W732" s="45">
        <v>7</v>
      </c>
      <c r="X732" s="45" t="s">
        <v>3454</v>
      </c>
      <c r="Y732" s="276">
        <v>9</v>
      </c>
    </row>
    <row r="733" spans="1:25" s="113" customFormat="1">
      <c r="A733" s="133" t="s">
        <v>392</v>
      </c>
      <c r="B733" s="133" t="s">
        <v>172</v>
      </c>
      <c r="C733" s="109" t="s">
        <v>130</v>
      </c>
      <c r="D733" s="109" t="s">
        <v>447</v>
      </c>
      <c r="E733" s="98" t="s">
        <v>0</v>
      </c>
      <c r="F733" s="98" t="s">
        <v>0</v>
      </c>
      <c r="G733" s="153" t="s">
        <v>0</v>
      </c>
      <c r="H733" s="98" t="s">
        <v>448</v>
      </c>
      <c r="I733" s="110"/>
      <c r="J733" s="110"/>
      <c r="K733" s="110"/>
      <c r="L733" s="110" t="s">
        <v>0</v>
      </c>
      <c r="M733" s="110" t="s">
        <v>0</v>
      </c>
      <c r="N733" s="110" t="s">
        <v>0</v>
      </c>
      <c r="O733" s="110" t="s">
        <v>0</v>
      </c>
      <c r="P733" s="110" t="s">
        <v>0</v>
      </c>
      <c r="Q733" s="110"/>
      <c r="R733" s="110"/>
      <c r="S733" s="110"/>
      <c r="T733" s="110" t="s">
        <v>0</v>
      </c>
      <c r="U733" s="110" t="s">
        <v>0</v>
      </c>
      <c r="V733" s="110" t="s">
        <v>0</v>
      </c>
      <c r="W733" s="110" t="s">
        <v>0</v>
      </c>
      <c r="X733" s="110" t="s">
        <v>0</v>
      </c>
      <c r="Y733" s="217"/>
    </row>
    <row r="734" spans="1:25" ht="20.399999999999999">
      <c r="A734" s="20" t="s">
        <v>0</v>
      </c>
      <c r="B734" s="20" t="s">
        <v>0</v>
      </c>
      <c r="C734" s="20" t="s">
        <v>0</v>
      </c>
      <c r="D734" s="21" t="s">
        <v>0</v>
      </c>
      <c r="E734" s="21" t="s">
        <v>0</v>
      </c>
      <c r="F734" s="21" t="s">
        <v>0</v>
      </c>
      <c r="G734" s="150" t="s">
        <v>0</v>
      </c>
      <c r="H734" s="30" t="s">
        <v>33</v>
      </c>
      <c r="I734" s="31">
        <f t="shared" si="492"/>
        <v>2707700</v>
      </c>
      <c r="J734" s="31">
        <f t="shared" ref="J734:P734" si="545">SUM(J735,J743,J745)</f>
        <v>2537700</v>
      </c>
      <c r="K734" s="31">
        <f t="shared" si="494"/>
        <v>170000</v>
      </c>
      <c r="L734" s="31">
        <f t="shared" si="545"/>
        <v>170000</v>
      </c>
      <c r="M734" s="31">
        <f t="shared" si="545"/>
        <v>0</v>
      </c>
      <c r="N734" s="31">
        <f t="shared" si="545"/>
        <v>0</v>
      </c>
      <c r="O734" s="31">
        <f t="shared" si="545"/>
        <v>0</v>
      </c>
      <c r="P734" s="31">
        <f t="shared" si="545"/>
        <v>0</v>
      </c>
      <c r="Q734" s="31">
        <f>SUM(Q735,Q743,Q745)</f>
        <v>2919349</v>
      </c>
      <c r="R734" s="31">
        <f>SUM(R735,R743,R745)</f>
        <v>2749349</v>
      </c>
      <c r="S734" s="31">
        <f>SUM(S735,S743,S745)</f>
        <v>2154550</v>
      </c>
      <c r="T734" s="31">
        <f t="shared" ref="T734:X734" si="546">SUM(T735,T743,T745)</f>
        <v>594799</v>
      </c>
      <c r="U734" s="31">
        <f t="shared" si="546"/>
        <v>199300</v>
      </c>
      <c r="V734" s="31">
        <f t="shared" si="546"/>
        <v>209800</v>
      </c>
      <c r="W734" s="31">
        <f t="shared" si="546"/>
        <v>185699</v>
      </c>
      <c r="X734" s="31">
        <f t="shared" si="546"/>
        <v>2749349</v>
      </c>
      <c r="Y734" s="220">
        <f t="shared" ref="Y734:Y789" si="547">IF(R734=0,0,(X734/R734)*100)</f>
        <v>100</v>
      </c>
    </row>
    <row r="735" spans="1:25">
      <c r="A735" s="23" t="s">
        <v>392</v>
      </c>
      <c r="B735" s="23" t="s">
        <v>172</v>
      </c>
      <c r="C735" s="23" t="s">
        <v>130</v>
      </c>
      <c r="D735" s="23" t="s">
        <v>447</v>
      </c>
      <c r="E735" s="21" t="s">
        <v>132</v>
      </c>
      <c r="F735" s="21" t="s">
        <v>0</v>
      </c>
      <c r="G735" s="150" t="s">
        <v>0</v>
      </c>
      <c r="H735" s="21" t="s">
        <v>11</v>
      </c>
      <c r="I735" s="66">
        <f t="shared" si="492"/>
        <v>2093710</v>
      </c>
      <c r="J735" s="66">
        <f t="shared" ref="J735:P735" si="548">SUM(J736,J737)</f>
        <v>2093710</v>
      </c>
      <c r="K735" s="66">
        <f t="shared" si="494"/>
        <v>0</v>
      </c>
      <c r="L735" s="66">
        <f t="shared" si="548"/>
        <v>0</v>
      </c>
      <c r="M735" s="66">
        <f t="shared" si="548"/>
        <v>0</v>
      </c>
      <c r="N735" s="66">
        <f t="shared" si="548"/>
        <v>0</v>
      </c>
      <c r="O735" s="66">
        <f t="shared" si="548"/>
        <v>0</v>
      </c>
      <c r="P735" s="66">
        <f t="shared" si="548"/>
        <v>0</v>
      </c>
      <c r="Q735" s="66">
        <f>SUM(Q736,Q737)</f>
        <v>2209816</v>
      </c>
      <c r="R735" s="66">
        <f>SUM(R736,R737)</f>
        <v>2209816</v>
      </c>
      <c r="S735" s="66">
        <f>SUM(S736,S737)</f>
        <v>1711698</v>
      </c>
      <c r="T735" s="66">
        <f t="shared" ref="T735:X735" si="549">SUM(T736,T737)</f>
        <v>498118</v>
      </c>
      <c r="U735" s="66">
        <f t="shared" si="549"/>
        <v>174700</v>
      </c>
      <c r="V735" s="66">
        <f t="shared" si="549"/>
        <v>174700</v>
      </c>
      <c r="W735" s="66">
        <f t="shared" si="549"/>
        <v>148718</v>
      </c>
      <c r="X735" s="66">
        <f t="shared" si="549"/>
        <v>2209816</v>
      </c>
      <c r="Y735" s="208">
        <f t="shared" si="547"/>
        <v>100</v>
      </c>
    </row>
    <row r="736" spans="1:25">
      <c r="A736" s="23" t="s">
        <v>392</v>
      </c>
      <c r="B736" s="23" t="s">
        <v>172</v>
      </c>
      <c r="C736" s="23" t="s">
        <v>130</v>
      </c>
      <c r="D736" s="23" t="s">
        <v>447</v>
      </c>
      <c r="E736" s="22">
        <v>6111</v>
      </c>
      <c r="F736" s="23"/>
      <c r="G736" s="128" t="s">
        <v>3150</v>
      </c>
      <c r="H736" s="32" t="s">
        <v>12</v>
      </c>
      <c r="I736" s="44">
        <f t="shared" si="492"/>
        <v>1800000</v>
      </c>
      <c r="J736" s="44">
        <v>1800000</v>
      </c>
      <c r="K736" s="44">
        <f t="shared" si="494"/>
        <v>0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1874306</v>
      </c>
      <c r="R736" s="44">
        <v>1874306</v>
      </c>
      <c r="S736" s="44">
        <v>1429291</v>
      </c>
      <c r="T736" s="44">
        <f t="shared" ref="T736:T788" si="550">U736+V736+W736</f>
        <v>445015</v>
      </c>
      <c r="U736" s="44">
        <v>155000</v>
      </c>
      <c r="V736" s="44">
        <v>155000</v>
      </c>
      <c r="W736" s="44">
        <v>135015</v>
      </c>
      <c r="X736" s="44">
        <f t="shared" ref="X736:X788" si="551">S736+T736</f>
        <v>1874306</v>
      </c>
      <c r="Y736" s="209">
        <f t="shared" si="547"/>
        <v>100</v>
      </c>
    </row>
    <row r="737" spans="1:25">
      <c r="A737" s="20" t="s">
        <v>392</v>
      </c>
      <c r="B737" s="20" t="s">
        <v>172</v>
      </c>
      <c r="C737" s="20" t="s">
        <v>130</v>
      </c>
      <c r="D737" s="20" t="s">
        <v>447</v>
      </c>
      <c r="E737" s="20" t="s">
        <v>134</v>
      </c>
      <c r="F737" s="23" t="s">
        <v>0</v>
      </c>
      <c r="G737" s="154" t="s">
        <v>0</v>
      </c>
      <c r="H737" s="21" t="s">
        <v>13</v>
      </c>
      <c r="I737" s="66">
        <f t="shared" si="492"/>
        <v>293710</v>
      </c>
      <c r="J737" s="66">
        <f t="shared" ref="J737:P737" si="552">SUM(J738:J742)</f>
        <v>293710</v>
      </c>
      <c r="K737" s="66">
        <f t="shared" si="494"/>
        <v>0</v>
      </c>
      <c r="L737" s="66">
        <f t="shared" si="552"/>
        <v>0</v>
      </c>
      <c r="M737" s="66">
        <f t="shared" si="552"/>
        <v>0</v>
      </c>
      <c r="N737" s="66">
        <f t="shared" si="552"/>
        <v>0</v>
      </c>
      <c r="O737" s="66">
        <f t="shared" si="552"/>
        <v>0</v>
      </c>
      <c r="P737" s="66">
        <f t="shared" si="552"/>
        <v>0</v>
      </c>
      <c r="Q737" s="66">
        <f>SUM(Q738:Q742)</f>
        <v>335510</v>
      </c>
      <c r="R737" s="66">
        <f>SUM(R738:R742)</f>
        <v>335510</v>
      </c>
      <c r="S737" s="66">
        <f>SUM(S738:S742)</f>
        <v>282407</v>
      </c>
      <c r="T737" s="66">
        <f t="shared" ref="T737:X737" si="553">SUM(T738:T742)</f>
        <v>53103</v>
      </c>
      <c r="U737" s="66">
        <f t="shared" si="553"/>
        <v>19700</v>
      </c>
      <c r="V737" s="66">
        <f t="shared" si="553"/>
        <v>19700</v>
      </c>
      <c r="W737" s="66">
        <f t="shared" si="553"/>
        <v>13703</v>
      </c>
      <c r="X737" s="66">
        <f t="shared" si="553"/>
        <v>335510</v>
      </c>
      <c r="Y737" s="208">
        <f t="shared" si="547"/>
        <v>100</v>
      </c>
    </row>
    <row r="738" spans="1:25">
      <c r="A738" s="23" t="s">
        <v>392</v>
      </c>
      <c r="B738" s="23" t="s">
        <v>172</v>
      </c>
      <c r="C738" s="23" t="s">
        <v>130</v>
      </c>
      <c r="D738" s="23" t="s">
        <v>447</v>
      </c>
      <c r="E738" s="22">
        <v>6112</v>
      </c>
      <c r="F738" s="23" t="s">
        <v>449</v>
      </c>
      <c r="G738" s="128" t="s">
        <v>3150</v>
      </c>
      <c r="H738" s="32" t="s">
        <v>16</v>
      </c>
      <c r="I738" s="44">
        <f t="shared" ref="I738:I801" si="554">SUM(J738,K738,O738,P738)</f>
        <v>55825</v>
      </c>
      <c r="J738" s="44">
        <v>55825</v>
      </c>
      <c r="K738" s="44">
        <f t="shared" ref="K738:K801" si="555">SUM(L738,M738,N738)</f>
        <v>0</v>
      </c>
      <c r="L738" s="44">
        <v>0</v>
      </c>
      <c r="M738" s="44">
        <v>0</v>
      </c>
      <c r="N738" s="44">
        <v>0</v>
      </c>
      <c r="O738" s="44">
        <v>0</v>
      </c>
      <c r="P738" s="44">
        <v>0</v>
      </c>
      <c r="Q738" s="44">
        <v>55825</v>
      </c>
      <c r="R738" s="44">
        <v>55825</v>
      </c>
      <c r="S738" s="44">
        <v>42428</v>
      </c>
      <c r="T738" s="44">
        <f t="shared" si="550"/>
        <v>13397</v>
      </c>
      <c r="U738" s="44">
        <v>4700</v>
      </c>
      <c r="V738" s="44">
        <v>4700</v>
      </c>
      <c r="W738" s="44">
        <v>3997</v>
      </c>
      <c r="X738" s="44">
        <f t="shared" si="551"/>
        <v>55825</v>
      </c>
      <c r="Y738" s="209">
        <f t="shared" si="547"/>
        <v>100</v>
      </c>
    </row>
    <row r="739" spans="1:25">
      <c r="A739" s="23" t="s">
        <v>392</v>
      </c>
      <c r="B739" s="23" t="s">
        <v>172</v>
      </c>
      <c r="C739" s="23" t="s">
        <v>130</v>
      </c>
      <c r="D739" s="23" t="s">
        <v>447</v>
      </c>
      <c r="E739" s="22">
        <v>6112</v>
      </c>
      <c r="F739" s="23" t="s">
        <v>450</v>
      </c>
      <c r="G739" s="128" t="s">
        <v>3150</v>
      </c>
      <c r="H739" s="32" t="s">
        <v>19</v>
      </c>
      <c r="I739" s="44">
        <f t="shared" si="554"/>
        <v>180000</v>
      </c>
      <c r="J739" s="44">
        <v>180000</v>
      </c>
      <c r="K739" s="44">
        <f t="shared" si="555"/>
        <v>0</v>
      </c>
      <c r="L739" s="44">
        <v>0</v>
      </c>
      <c r="M739" s="44">
        <v>0</v>
      </c>
      <c r="N739" s="44">
        <v>0</v>
      </c>
      <c r="O739" s="44">
        <v>0</v>
      </c>
      <c r="P739" s="44">
        <v>0</v>
      </c>
      <c r="Q739" s="44">
        <v>180000</v>
      </c>
      <c r="R739" s="44">
        <v>180000</v>
      </c>
      <c r="S739" s="44">
        <v>140294</v>
      </c>
      <c r="T739" s="44">
        <f t="shared" si="550"/>
        <v>39706</v>
      </c>
      <c r="U739" s="44">
        <v>15000</v>
      </c>
      <c r="V739" s="44">
        <v>15000</v>
      </c>
      <c r="W739" s="44">
        <v>9706</v>
      </c>
      <c r="X739" s="44">
        <f t="shared" si="551"/>
        <v>180000</v>
      </c>
      <c r="Y739" s="209">
        <f t="shared" si="547"/>
        <v>100</v>
      </c>
    </row>
    <row r="740" spans="1:25">
      <c r="A740" s="23" t="s">
        <v>392</v>
      </c>
      <c r="B740" s="23" t="s">
        <v>172</v>
      </c>
      <c r="C740" s="23" t="s">
        <v>130</v>
      </c>
      <c r="D740" s="23" t="s">
        <v>447</v>
      </c>
      <c r="E740" s="22">
        <v>6112</v>
      </c>
      <c r="F740" s="23" t="s">
        <v>451</v>
      </c>
      <c r="G740" s="128" t="s">
        <v>3150</v>
      </c>
      <c r="H740" s="32" t="s">
        <v>17</v>
      </c>
      <c r="I740" s="44">
        <f t="shared" si="554"/>
        <v>41085</v>
      </c>
      <c r="J740" s="44">
        <v>41085</v>
      </c>
      <c r="K740" s="44">
        <f t="shared" si="555"/>
        <v>0</v>
      </c>
      <c r="L740" s="44">
        <v>0</v>
      </c>
      <c r="M740" s="44">
        <v>0</v>
      </c>
      <c r="N740" s="44">
        <v>0</v>
      </c>
      <c r="O740" s="44">
        <v>0</v>
      </c>
      <c r="P740" s="44">
        <v>0</v>
      </c>
      <c r="Q740" s="44">
        <v>41685</v>
      </c>
      <c r="R740" s="44">
        <v>41685</v>
      </c>
      <c r="S740" s="44">
        <v>41685</v>
      </c>
      <c r="T740" s="44">
        <f t="shared" si="550"/>
        <v>0</v>
      </c>
      <c r="U740" s="44">
        <v>0</v>
      </c>
      <c r="V740" s="44">
        <v>0</v>
      </c>
      <c r="W740" s="44">
        <v>0</v>
      </c>
      <c r="X740" s="44">
        <f t="shared" si="551"/>
        <v>41685</v>
      </c>
      <c r="Y740" s="209">
        <f t="shared" si="547"/>
        <v>100</v>
      </c>
    </row>
    <row r="741" spans="1:25">
      <c r="A741" s="23" t="s">
        <v>392</v>
      </c>
      <c r="B741" s="23" t="s">
        <v>172</v>
      </c>
      <c r="C741" s="23" t="s">
        <v>130</v>
      </c>
      <c r="D741" s="23" t="s">
        <v>447</v>
      </c>
      <c r="E741" s="22">
        <v>6112</v>
      </c>
      <c r="F741" s="23" t="s">
        <v>452</v>
      </c>
      <c r="G741" s="128" t="s">
        <v>3150</v>
      </c>
      <c r="H741" s="32" t="s">
        <v>15</v>
      </c>
      <c r="I741" s="44">
        <f t="shared" si="554"/>
        <v>4800</v>
      </c>
      <c r="J741" s="44">
        <v>4800</v>
      </c>
      <c r="K741" s="44">
        <f t="shared" si="555"/>
        <v>0</v>
      </c>
      <c r="L741" s="44">
        <v>0</v>
      </c>
      <c r="M741" s="44">
        <v>0</v>
      </c>
      <c r="N741" s="44">
        <v>0</v>
      </c>
      <c r="O741" s="44">
        <v>0</v>
      </c>
      <c r="P741" s="44">
        <v>0</v>
      </c>
      <c r="Q741" s="44">
        <v>5000</v>
      </c>
      <c r="R741" s="44">
        <v>5000</v>
      </c>
      <c r="S741" s="44">
        <v>5000</v>
      </c>
      <c r="T741" s="44">
        <f t="shared" si="550"/>
        <v>0</v>
      </c>
      <c r="U741" s="44">
        <v>0</v>
      </c>
      <c r="V741" s="44">
        <v>0</v>
      </c>
      <c r="W741" s="44">
        <v>0</v>
      </c>
      <c r="X741" s="44">
        <f t="shared" si="551"/>
        <v>5000</v>
      </c>
      <c r="Y741" s="209">
        <f t="shared" si="547"/>
        <v>100</v>
      </c>
    </row>
    <row r="742" spans="1:25">
      <c r="A742" s="23" t="s">
        <v>392</v>
      </c>
      <c r="B742" s="23" t="s">
        <v>172</v>
      </c>
      <c r="C742" s="23" t="s">
        <v>130</v>
      </c>
      <c r="D742" s="23" t="s">
        <v>447</v>
      </c>
      <c r="E742" s="22">
        <v>6112</v>
      </c>
      <c r="F742" s="23" t="s">
        <v>453</v>
      </c>
      <c r="G742" s="128" t="s">
        <v>3150</v>
      </c>
      <c r="H742" s="32" t="s">
        <v>18</v>
      </c>
      <c r="I742" s="44">
        <f t="shared" si="554"/>
        <v>12000</v>
      </c>
      <c r="J742" s="44">
        <v>12000</v>
      </c>
      <c r="K742" s="44">
        <f t="shared" si="555"/>
        <v>0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53000</v>
      </c>
      <c r="R742" s="44">
        <v>53000</v>
      </c>
      <c r="S742" s="44">
        <v>53000</v>
      </c>
      <c r="T742" s="44">
        <f t="shared" si="550"/>
        <v>0</v>
      </c>
      <c r="U742" s="44">
        <v>0</v>
      </c>
      <c r="V742" s="44">
        <v>0</v>
      </c>
      <c r="W742" s="44">
        <v>0</v>
      </c>
      <c r="X742" s="44">
        <f t="shared" si="551"/>
        <v>53000</v>
      </c>
      <c r="Y742" s="209">
        <f t="shared" si="547"/>
        <v>100</v>
      </c>
    </row>
    <row r="743" spans="1:25">
      <c r="A743" s="23" t="s">
        <v>392</v>
      </c>
      <c r="B743" s="23" t="s">
        <v>172</v>
      </c>
      <c r="C743" s="23" t="s">
        <v>130</v>
      </c>
      <c r="D743" s="23" t="s">
        <v>447</v>
      </c>
      <c r="E743" s="21" t="s">
        <v>139</v>
      </c>
      <c r="F743" s="21" t="s">
        <v>0</v>
      </c>
      <c r="G743" s="150" t="s">
        <v>0</v>
      </c>
      <c r="H743" s="21" t="s">
        <v>21</v>
      </c>
      <c r="I743" s="66">
        <f t="shared" si="554"/>
        <v>189000</v>
      </c>
      <c r="J743" s="66">
        <f t="shared" ref="J743:X743" si="556">SUM(J744)</f>
        <v>189000</v>
      </c>
      <c r="K743" s="66">
        <f t="shared" si="555"/>
        <v>0</v>
      </c>
      <c r="L743" s="66">
        <f t="shared" si="556"/>
        <v>0</v>
      </c>
      <c r="M743" s="66">
        <f t="shared" si="556"/>
        <v>0</v>
      </c>
      <c r="N743" s="66">
        <f t="shared" si="556"/>
        <v>0</v>
      </c>
      <c r="O743" s="66">
        <f t="shared" si="556"/>
        <v>0</v>
      </c>
      <c r="P743" s="66">
        <f t="shared" si="556"/>
        <v>0</v>
      </c>
      <c r="Q743" s="66">
        <f t="shared" si="556"/>
        <v>196802</v>
      </c>
      <c r="R743" s="66">
        <f t="shared" si="556"/>
        <v>196802</v>
      </c>
      <c r="S743" s="66">
        <f t="shared" si="556"/>
        <v>152604</v>
      </c>
      <c r="T743" s="66">
        <f t="shared" si="556"/>
        <v>44198</v>
      </c>
      <c r="U743" s="66">
        <f t="shared" si="556"/>
        <v>16000</v>
      </c>
      <c r="V743" s="66">
        <f t="shared" si="556"/>
        <v>16000</v>
      </c>
      <c r="W743" s="66">
        <f t="shared" si="556"/>
        <v>12198</v>
      </c>
      <c r="X743" s="66">
        <f t="shared" si="556"/>
        <v>196802</v>
      </c>
      <c r="Y743" s="208">
        <f t="shared" si="547"/>
        <v>100</v>
      </c>
    </row>
    <row r="744" spans="1:25">
      <c r="A744" s="23" t="s">
        <v>392</v>
      </c>
      <c r="B744" s="23" t="s">
        <v>172</v>
      </c>
      <c r="C744" s="23" t="s">
        <v>130</v>
      </c>
      <c r="D744" s="23" t="s">
        <v>447</v>
      </c>
      <c r="E744" s="22">
        <v>6121</v>
      </c>
      <c r="F744" s="23"/>
      <c r="G744" s="128" t="s">
        <v>3150</v>
      </c>
      <c r="H744" s="32" t="s">
        <v>22</v>
      </c>
      <c r="I744" s="44">
        <f t="shared" si="554"/>
        <v>189000</v>
      </c>
      <c r="J744" s="44">
        <v>189000</v>
      </c>
      <c r="K744" s="44">
        <f t="shared" si="555"/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196802</v>
      </c>
      <c r="R744" s="44">
        <v>196802</v>
      </c>
      <c r="S744" s="44">
        <v>152604</v>
      </c>
      <c r="T744" s="44">
        <f t="shared" si="550"/>
        <v>44198</v>
      </c>
      <c r="U744" s="44">
        <v>16000</v>
      </c>
      <c r="V744" s="44">
        <v>16000</v>
      </c>
      <c r="W744" s="44">
        <v>12198</v>
      </c>
      <c r="X744" s="44">
        <f t="shared" si="551"/>
        <v>196802</v>
      </c>
      <c r="Y744" s="209">
        <f t="shared" si="547"/>
        <v>100</v>
      </c>
    </row>
    <row r="745" spans="1:25">
      <c r="A745" s="23" t="s">
        <v>392</v>
      </c>
      <c r="B745" s="23" t="s">
        <v>172</v>
      </c>
      <c r="C745" s="23" t="s">
        <v>130</v>
      </c>
      <c r="D745" s="23" t="s">
        <v>447</v>
      </c>
      <c r="E745" s="21" t="s">
        <v>141</v>
      </c>
      <c r="F745" s="21" t="s">
        <v>0</v>
      </c>
      <c r="G745" s="150" t="s">
        <v>0</v>
      </c>
      <c r="H745" s="21" t="s">
        <v>23</v>
      </c>
      <c r="I745" s="66">
        <f t="shared" si="554"/>
        <v>424990</v>
      </c>
      <c r="J745" s="66">
        <f t="shared" ref="J745:P745" si="557">SUM(J746,J747,J748,J752,J756,J757,J761,J762,J755)</f>
        <v>254990</v>
      </c>
      <c r="K745" s="66">
        <f t="shared" si="555"/>
        <v>170000</v>
      </c>
      <c r="L745" s="66">
        <f t="shared" si="557"/>
        <v>170000</v>
      </c>
      <c r="M745" s="66">
        <f t="shared" si="557"/>
        <v>0</v>
      </c>
      <c r="N745" s="66">
        <f t="shared" si="557"/>
        <v>0</v>
      </c>
      <c r="O745" s="66">
        <f t="shared" si="557"/>
        <v>0</v>
      </c>
      <c r="P745" s="66">
        <f t="shared" si="557"/>
        <v>0</v>
      </c>
      <c r="Q745" s="66">
        <f>SUM(Q746,Q747,Q748,Q752,Q756,Q757,Q761,Q762,Q755)</f>
        <v>512731</v>
      </c>
      <c r="R745" s="66">
        <f>SUM(R746,R747,R748,R752,R756,R757,R761,R762,R755)</f>
        <v>342731</v>
      </c>
      <c r="S745" s="66">
        <f>SUM(S746,S747,S748,S752,S756,S757,S761,S762,S755)</f>
        <v>290248</v>
      </c>
      <c r="T745" s="66">
        <f t="shared" ref="T745:X745" si="558">SUM(T746,T747,T748,T752,T756,T757,T761,T762,T755)</f>
        <v>52483</v>
      </c>
      <c r="U745" s="66">
        <f t="shared" si="558"/>
        <v>8600</v>
      </c>
      <c r="V745" s="66">
        <f t="shared" si="558"/>
        <v>19100</v>
      </c>
      <c r="W745" s="66">
        <f t="shared" si="558"/>
        <v>24783</v>
      </c>
      <c r="X745" s="66">
        <f t="shared" si="558"/>
        <v>342731</v>
      </c>
      <c r="Y745" s="208">
        <f t="shared" si="547"/>
        <v>100</v>
      </c>
    </row>
    <row r="746" spans="1:25">
      <c r="A746" s="23" t="s">
        <v>392</v>
      </c>
      <c r="B746" s="23" t="s">
        <v>172</v>
      </c>
      <c r="C746" s="23" t="s">
        <v>130</v>
      </c>
      <c r="D746" s="23" t="s">
        <v>447</v>
      </c>
      <c r="E746" s="22">
        <v>6131</v>
      </c>
      <c r="F746" s="23"/>
      <c r="G746" s="128" t="s">
        <v>3150</v>
      </c>
      <c r="H746" s="32" t="s">
        <v>24</v>
      </c>
      <c r="I746" s="44">
        <f t="shared" si="554"/>
        <v>890</v>
      </c>
      <c r="J746" s="44">
        <v>890</v>
      </c>
      <c r="K746" s="44">
        <f t="shared" si="555"/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890</v>
      </c>
      <c r="R746" s="44">
        <v>890</v>
      </c>
      <c r="S746" s="44">
        <v>890</v>
      </c>
      <c r="T746" s="44">
        <f t="shared" si="550"/>
        <v>0</v>
      </c>
      <c r="U746" s="44">
        <v>0</v>
      </c>
      <c r="V746" s="44">
        <v>0</v>
      </c>
      <c r="W746" s="44">
        <v>0</v>
      </c>
      <c r="X746" s="44">
        <f t="shared" si="551"/>
        <v>890</v>
      </c>
      <c r="Y746" s="209">
        <f t="shared" si="547"/>
        <v>100</v>
      </c>
    </row>
    <row r="747" spans="1:25">
      <c r="A747" s="23" t="s">
        <v>392</v>
      </c>
      <c r="B747" s="23" t="s">
        <v>172</v>
      </c>
      <c r="C747" s="23" t="s">
        <v>130</v>
      </c>
      <c r="D747" s="23" t="s">
        <v>447</v>
      </c>
      <c r="E747" s="22">
        <v>6132</v>
      </c>
      <c r="F747" s="23"/>
      <c r="G747" s="128" t="s">
        <v>3150</v>
      </c>
      <c r="H747" s="32" t="s">
        <v>25</v>
      </c>
      <c r="I747" s="44">
        <f t="shared" si="554"/>
        <v>35000</v>
      </c>
      <c r="J747" s="44">
        <v>27000</v>
      </c>
      <c r="K747" s="44">
        <f t="shared" si="555"/>
        <v>8000</v>
      </c>
      <c r="L747" s="44">
        <v>8000</v>
      </c>
      <c r="M747" s="44">
        <v>0</v>
      </c>
      <c r="N747" s="44">
        <v>0</v>
      </c>
      <c r="O747" s="44">
        <v>0</v>
      </c>
      <c r="P747" s="44">
        <v>0</v>
      </c>
      <c r="Q747" s="44">
        <v>45000</v>
      </c>
      <c r="R747" s="44">
        <v>37000</v>
      </c>
      <c r="S747" s="44">
        <v>28000</v>
      </c>
      <c r="T747" s="44">
        <f t="shared" si="550"/>
        <v>9000</v>
      </c>
      <c r="U747" s="44">
        <v>3000</v>
      </c>
      <c r="V747" s="44">
        <v>3000</v>
      </c>
      <c r="W747" s="44">
        <v>3000</v>
      </c>
      <c r="X747" s="44">
        <f t="shared" si="551"/>
        <v>37000</v>
      </c>
      <c r="Y747" s="209">
        <f t="shared" si="547"/>
        <v>100</v>
      </c>
    </row>
    <row r="748" spans="1:25">
      <c r="A748" s="20" t="s">
        <v>392</v>
      </c>
      <c r="B748" s="20" t="s">
        <v>172</v>
      </c>
      <c r="C748" s="20" t="s">
        <v>130</v>
      </c>
      <c r="D748" s="20" t="s">
        <v>447</v>
      </c>
      <c r="E748" s="20" t="s">
        <v>332</v>
      </c>
      <c r="F748" s="23" t="s">
        <v>0</v>
      </c>
      <c r="G748" s="154" t="s">
        <v>0</v>
      </c>
      <c r="H748" s="21" t="s">
        <v>26</v>
      </c>
      <c r="I748" s="66">
        <f t="shared" si="554"/>
        <v>32300</v>
      </c>
      <c r="J748" s="66">
        <f t="shared" ref="J748:P748" si="559">SUM(J749:J751)</f>
        <v>27300</v>
      </c>
      <c r="K748" s="66">
        <f t="shared" si="555"/>
        <v>5000</v>
      </c>
      <c r="L748" s="66">
        <f t="shared" si="559"/>
        <v>5000</v>
      </c>
      <c r="M748" s="66">
        <f t="shared" si="559"/>
        <v>0</v>
      </c>
      <c r="N748" s="66">
        <f t="shared" si="559"/>
        <v>0</v>
      </c>
      <c r="O748" s="66">
        <f t="shared" si="559"/>
        <v>0</v>
      </c>
      <c r="P748" s="66">
        <f t="shared" si="559"/>
        <v>0</v>
      </c>
      <c r="Q748" s="66">
        <f>SUM(Q749:Q751)</f>
        <v>32300</v>
      </c>
      <c r="R748" s="66">
        <f>SUM(R749:R751)</f>
        <v>27300</v>
      </c>
      <c r="S748" s="66">
        <f>SUM(S749:S751)</f>
        <v>19600</v>
      </c>
      <c r="T748" s="66">
        <f t="shared" ref="T748:X748" si="560">SUM(T749:T751)</f>
        <v>7700</v>
      </c>
      <c r="U748" s="66">
        <f t="shared" si="560"/>
        <v>2600</v>
      </c>
      <c r="V748" s="66">
        <f t="shared" si="560"/>
        <v>2600</v>
      </c>
      <c r="W748" s="66">
        <f t="shared" si="560"/>
        <v>2500</v>
      </c>
      <c r="X748" s="66">
        <f t="shared" si="560"/>
        <v>27300</v>
      </c>
      <c r="Y748" s="208">
        <f t="shared" si="547"/>
        <v>100</v>
      </c>
    </row>
    <row r="749" spans="1:25">
      <c r="A749" s="23" t="s">
        <v>392</v>
      </c>
      <c r="B749" s="23" t="s">
        <v>172</v>
      </c>
      <c r="C749" s="23" t="s">
        <v>130</v>
      </c>
      <c r="D749" s="23" t="s">
        <v>447</v>
      </c>
      <c r="E749" s="22">
        <v>6133</v>
      </c>
      <c r="F749" s="23" t="s">
        <v>454</v>
      </c>
      <c r="G749" s="128" t="s">
        <v>3150</v>
      </c>
      <c r="H749" s="32" t="s">
        <v>455</v>
      </c>
      <c r="I749" s="44">
        <f t="shared" si="554"/>
        <v>25000</v>
      </c>
      <c r="J749" s="44">
        <v>20000</v>
      </c>
      <c r="K749" s="44">
        <f t="shared" si="555"/>
        <v>5000</v>
      </c>
      <c r="L749" s="44">
        <v>5000</v>
      </c>
      <c r="M749" s="44">
        <v>0</v>
      </c>
      <c r="N749" s="44">
        <v>0</v>
      </c>
      <c r="O749" s="44">
        <v>0</v>
      </c>
      <c r="P749" s="44">
        <v>0</v>
      </c>
      <c r="Q749" s="44">
        <v>25000</v>
      </c>
      <c r="R749" s="44">
        <v>20000</v>
      </c>
      <c r="S749" s="44">
        <v>14200</v>
      </c>
      <c r="T749" s="44">
        <f t="shared" si="550"/>
        <v>5800</v>
      </c>
      <c r="U749" s="44">
        <v>2000</v>
      </c>
      <c r="V749" s="44">
        <v>2000</v>
      </c>
      <c r="W749" s="44">
        <v>1800</v>
      </c>
      <c r="X749" s="44">
        <f t="shared" si="551"/>
        <v>20000</v>
      </c>
      <c r="Y749" s="209">
        <f t="shared" si="547"/>
        <v>100</v>
      </c>
    </row>
    <row r="750" spans="1:25">
      <c r="A750" s="23" t="s">
        <v>392</v>
      </c>
      <c r="B750" s="23" t="s">
        <v>172</v>
      </c>
      <c r="C750" s="23" t="s">
        <v>130</v>
      </c>
      <c r="D750" s="23" t="s">
        <v>447</v>
      </c>
      <c r="E750" s="22">
        <v>6133</v>
      </c>
      <c r="F750" s="23" t="s">
        <v>456</v>
      </c>
      <c r="G750" s="128" t="s">
        <v>3150</v>
      </c>
      <c r="H750" s="32" t="s">
        <v>457</v>
      </c>
      <c r="I750" s="44">
        <f t="shared" si="554"/>
        <v>100</v>
      </c>
      <c r="J750" s="44">
        <v>100</v>
      </c>
      <c r="K750" s="44">
        <f t="shared" si="555"/>
        <v>0</v>
      </c>
      <c r="L750" s="44">
        <v>0</v>
      </c>
      <c r="M750" s="44">
        <v>0</v>
      </c>
      <c r="N750" s="44">
        <v>0</v>
      </c>
      <c r="O750" s="44">
        <v>0</v>
      </c>
      <c r="P750" s="44">
        <v>0</v>
      </c>
      <c r="Q750" s="44">
        <v>100</v>
      </c>
      <c r="R750" s="44">
        <v>100</v>
      </c>
      <c r="S750" s="44">
        <v>0</v>
      </c>
      <c r="T750" s="44">
        <f t="shared" si="550"/>
        <v>100</v>
      </c>
      <c r="U750" s="44">
        <v>0</v>
      </c>
      <c r="V750" s="44">
        <v>0</v>
      </c>
      <c r="W750" s="44">
        <v>100</v>
      </c>
      <c r="X750" s="44">
        <f t="shared" si="551"/>
        <v>100</v>
      </c>
      <c r="Y750" s="209">
        <f t="shared" si="547"/>
        <v>100</v>
      </c>
    </row>
    <row r="751" spans="1:25">
      <c r="A751" s="23" t="s">
        <v>392</v>
      </c>
      <c r="B751" s="23" t="s">
        <v>172</v>
      </c>
      <c r="C751" s="23" t="s">
        <v>130</v>
      </c>
      <c r="D751" s="23" t="s">
        <v>447</v>
      </c>
      <c r="E751" s="22">
        <v>6133</v>
      </c>
      <c r="F751" s="23" t="s">
        <v>458</v>
      </c>
      <c r="G751" s="128" t="s">
        <v>3150</v>
      </c>
      <c r="H751" s="32" t="s">
        <v>459</v>
      </c>
      <c r="I751" s="44">
        <f t="shared" si="554"/>
        <v>7200</v>
      </c>
      <c r="J751" s="44">
        <v>7200</v>
      </c>
      <c r="K751" s="44">
        <f t="shared" si="555"/>
        <v>0</v>
      </c>
      <c r="L751" s="44">
        <v>0</v>
      </c>
      <c r="M751" s="44">
        <v>0</v>
      </c>
      <c r="N751" s="44">
        <v>0</v>
      </c>
      <c r="O751" s="44">
        <v>0</v>
      </c>
      <c r="P751" s="44">
        <v>0</v>
      </c>
      <c r="Q751" s="44">
        <v>7200</v>
      </c>
      <c r="R751" s="44">
        <v>7200</v>
      </c>
      <c r="S751" s="44">
        <v>5400</v>
      </c>
      <c r="T751" s="44">
        <f t="shared" si="550"/>
        <v>1800</v>
      </c>
      <c r="U751" s="44">
        <v>600</v>
      </c>
      <c r="V751" s="44">
        <v>600</v>
      </c>
      <c r="W751" s="44">
        <v>600</v>
      </c>
      <c r="X751" s="44">
        <f t="shared" si="551"/>
        <v>7200</v>
      </c>
      <c r="Y751" s="209">
        <f t="shared" si="547"/>
        <v>100</v>
      </c>
    </row>
    <row r="752" spans="1:25">
      <c r="A752" s="20" t="s">
        <v>392</v>
      </c>
      <c r="B752" s="20" t="s">
        <v>172</v>
      </c>
      <c r="C752" s="20" t="s">
        <v>130</v>
      </c>
      <c r="D752" s="20" t="s">
        <v>447</v>
      </c>
      <c r="E752" s="20" t="s">
        <v>266</v>
      </c>
      <c r="F752" s="23" t="s">
        <v>0</v>
      </c>
      <c r="G752" s="154" t="s">
        <v>0</v>
      </c>
      <c r="H752" s="21" t="s">
        <v>27</v>
      </c>
      <c r="I752" s="66">
        <f t="shared" si="554"/>
        <v>35000</v>
      </c>
      <c r="J752" s="66">
        <f t="shared" ref="J752:P752" si="561">SUM(J753:J754)</f>
        <v>24000</v>
      </c>
      <c r="K752" s="66">
        <f t="shared" si="555"/>
        <v>11000</v>
      </c>
      <c r="L752" s="66">
        <f t="shared" si="561"/>
        <v>11000</v>
      </c>
      <c r="M752" s="66">
        <f t="shared" si="561"/>
        <v>0</v>
      </c>
      <c r="N752" s="66">
        <f t="shared" si="561"/>
        <v>0</v>
      </c>
      <c r="O752" s="66">
        <f t="shared" si="561"/>
        <v>0</v>
      </c>
      <c r="P752" s="66">
        <f t="shared" si="561"/>
        <v>0</v>
      </c>
      <c r="Q752" s="66">
        <f>SUM(Q753:Q754)</f>
        <v>45000</v>
      </c>
      <c r="R752" s="66">
        <f>SUM(R753:R754)</f>
        <v>34000</v>
      </c>
      <c r="S752" s="66">
        <f>SUM(S753:S754)</f>
        <v>28500</v>
      </c>
      <c r="T752" s="66">
        <f t="shared" ref="T752:X752" si="562">SUM(T753:T754)</f>
        <v>5500</v>
      </c>
      <c r="U752" s="66">
        <f t="shared" si="562"/>
        <v>0</v>
      </c>
      <c r="V752" s="66">
        <f t="shared" si="562"/>
        <v>2500</v>
      </c>
      <c r="W752" s="66">
        <f t="shared" si="562"/>
        <v>3000</v>
      </c>
      <c r="X752" s="66">
        <f t="shared" si="562"/>
        <v>34000</v>
      </c>
      <c r="Y752" s="208">
        <f t="shared" si="547"/>
        <v>100</v>
      </c>
    </row>
    <row r="753" spans="1:25">
      <c r="A753" s="23" t="s">
        <v>392</v>
      </c>
      <c r="B753" s="23" t="s">
        <v>172</v>
      </c>
      <c r="C753" s="23" t="s">
        <v>130</v>
      </c>
      <c r="D753" s="23" t="s">
        <v>447</v>
      </c>
      <c r="E753" s="22">
        <v>6134</v>
      </c>
      <c r="F753" s="23" t="s">
        <v>460</v>
      </c>
      <c r="G753" s="128" t="s">
        <v>3150</v>
      </c>
      <c r="H753" s="32" t="s">
        <v>461</v>
      </c>
      <c r="I753" s="44">
        <f t="shared" si="554"/>
        <v>24000</v>
      </c>
      <c r="J753" s="44">
        <v>13000</v>
      </c>
      <c r="K753" s="44">
        <f t="shared" si="555"/>
        <v>11000</v>
      </c>
      <c r="L753" s="44">
        <v>11000</v>
      </c>
      <c r="M753" s="44">
        <v>0</v>
      </c>
      <c r="N753" s="44">
        <v>0</v>
      </c>
      <c r="O753" s="44">
        <v>0</v>
      </c>
      <c r="P753" s="44">
        <v>0</v>
      </c>
      <c r="Q753" s="44">
        <v>24000</v>
      </c>
      <c r="R753" s="44">
        <v>13000</v>
      </c>
      <c r="S753" s="44">
        <v>7500</v>
      </c>
      <c r="T753" s="44">
        <f t="shared" si="550"/>
        <v>5500</v>
      </c>
      <c r="U753" s="44">
        <v>0</v>
      </c>
      <c r="V753" s="44">
        <v>2500</v>
      </c>
      <c r="W753" s="44">
        <v>3000</v>
      </c>
      <c r="X753" s="44">
        <f t="shared" si="551"/>
        <v>13000</v>
      </c>
      <c r="Y753" s="209">
        <f t="shared" si="547"/>
        <v>100</v>
      </c>
    </row>
    <row r="754" spans="1:25">
      <c r="A754" s="23" t="s">
        <v>392</v>
      </c>
      <c r="B754" s="23" t="s">
        <v>172</v>
      </c>
      <c r="C754" s="23" t="s">
        <v>130</v>
      </c>
      <c r="D754" s="23" t="s">
        <v>447</v>
      </c>
      <c r="E754" s="22">
        <v>6134</v>
      </c>
      <c r="F754" s="23" t="s">
        <v>462</v>
      </c>
      <c r="G754" s="128" t="s">
        <v>3150</v>
      </c>
      <c r="H754" s="32" t="s">
        <v>463</v>
      </c>
      <c r="I754" s="44">
        <f t="shared" si="554"/>
        <v>11000</v>
      </c>
      <c r="J754" s="44">
        <v>11000</v>
      </c>
      <c r="K754" s="44">
        <f t="shared" si="555"/>
        <v>0</v>
      </c>
      <c r="L754" s="44">
        <v>0</v>
      </c>
      <c r="M754" s="44">
        <v>0</v>
      </c>
      <c r="N754" s="44">
        <v>0</v>
      </c>
      <c r="O754" s="44">
        <v>0</v>
      </c>
      <c r="P754" s="44">
        <v>0</v>
      </c>
      <c r="Q754" s="44">
        <v>21000</v>
      </c>
      <c r="R754" s="44">
        <v>21000</v>
      </c>
      <c r="S754" s="44">
        <v>21000</v>
      </c>
      <c r="T754" s="44">
        <f t="shared" si="550"/>
        <v>0</v>
      </c>
      <c r="U754" s="44">
        <v>0</v>
      </c>
      <c r="V754" s="44">
        <v>0</v>
      </c>
      <c r="W754" s="44">
        <v>0</v>
      </c>
      <c r="X754" s="44">
        <f t="shared" si="551"/>
        <v>21000</v>
      </c>
      <c r="Y754" s="209">
        <f t="shared" si="547"/>
        <v>100</v>
      </c>
    </row>
    <row r="755" spans="1:25">
      <c r="A755" s="23" t="s">
        <v>392</v>
      </c>
      <c r="B755" s="23" t="s">
        <v>172</v>
      </c>
      <c r="C755" s="23" t="s">
        <v>130</v>
      </c>
      <c r="D755" s="23" t="s">
        <v>447</v>
      </c>
      <c r="E755" s="22">
        <v>6135</v>
      </c>
      <c r="F755" s="23"/>
      <c r="G755" s="128" t="s">
        <v>3150</v>
      </c>
      <c r="H755" s="32" t="s">
        <v>28</v>
      </c>
      <c r="I755" s="44">
        <f t="shared" si="554"/>
        <v>14500</v>
      </c>
      <c r="J755" s="44">
        <v>9500</v>
      </c>
      <c r="K755" s="44">
        <f t="shared" si="555"/>
        <v>5000</v>
      </c>
      <c r="L755" s="44">
        <v>5000</v>
      </c>
      <c r="M755" s="44">
        <v>0</v>
      </c>
      <c r="N755" s="44">
        <v>0</v>
      </c>
      <c r="O755" s="44">
        <v>0</v>
      </c>
      <c r="P755" s="44">
        <v>0</v>
      </c>
      <c r="Q755" s="44">
        <v>24500</v>
      </c>
      <c r="R755" s="44">
        <v>19500</v>
      </c>
      <c r="S755" s="44">
        <v>16600</v>
      </c>
      <c r="T755" s="44">
        <f t="shared" si="550"/>
        <v>2900</v>
      </c>
      <c r="U755" s="44">
        <v>0</v>
      </c>
      <c r="V755" s="44">
        <v>1000</v>
      </c>
      <c r="W755" s="44">
        <v>1900</v>
      </c>
      <c r="X755" s="44">
        <f t="shared" si="551"/>
        <v>19500</v>
      </c>
      <c r="Y755" s="209">
        <f t="shared" si="547"/>
        <v>100</v>
      </c>
    </row>
    <row r="756" spans="1:25">
      <c r="A756" s="23" t="s">
        <v>392</v>
      </c>
      <c r="B756" s="23" t="s">
        <v>172</v>
      </c>
      <c r="C756" s="23" t="s">
        <v>130</v>
      </c>
      <c r="D756" s="23" t="s">
        <v>447</v>
      </c>
      <c r="E756" s="22">
        <v>6136</v>
      </c>
      <c r="F756" s="23"/>
      <c r="G756" s="128" t="s">
        <v>3150</v>
      </c>
      <c r="H756" s="32" t="s">
        <v>29</v>
      </c>
      <c r="I756" s="44">
        <f t="shared" si="554"/>
        <v>1000</v>
      </c>
      <c r="J756" s="44">
        <v>1000</v>
      </c>
      <c r="K756" s="44">
        <f t="shared" si="555"/>
        <v>0</v>
      </c>
      <c r="L756" s="44">
        <v>0</v>
      </c>
      <c r="M756" s="44">
        <v>0</v>
      </c>
      <c r="N756" s="44">
        <v>0</v>
      </c>
      <c r="O756" s="44">
        <v>0</v>
      </c>
      <c r="P756" s="44">
        <v>0</v>
      </c>
      <c r="Q756" s="44">
        <v>1000</v>
      </c>
      <c r="R756" s="44">
        <v>1000</v>
      </c>
      <c r="S756" s="44">
        <v>0</v>
      </c>
      <c r="T756" s="44">
        <f t="shared" si="550"/>
        <v>1000</v>
      </c>
      <c r="U756" s="44">
        <v>0</v>
      </c>
      <c r="V756" s="44">
        <v>0</v>
      </c>
      <c r="W756" s="44">
        <v>1000</v>
      </c>
      <c r="X756" s="44">
        <f t="shared" si="551"/>
        <v>1000</v>
      </c>
      <c r="Y756" s="209">
        <f t="shared" si="547"/>
        <v>100</v>
      </c>
    </row>
    <row r="757" spans="1:25">
      <c r="A757" s="20" t="s">
        <v>392</v>
      </c>
      <c r="B757" s="20" t="s">
        <v>172</v>
      </c>
      <c r="C757" s="20" t="s">
        <v>130</v>
      </c>
      <c r="D757" s="20" t="s">
        <v>447</v>
      </c>
      <c r="E757" s="20" t="s">
        <v>338</v>
      </c>
      <c r="F757" s="23" t="s">
        <v>0</v>
      </c>
      <c r="G757" s="154" t="s">
        <v>0</v>
      </c>
      <c r="H757" s="21" t="s">
        <v>30</v>
      </c>
      <c r="I757" s="66">
        <f t="shared" si="554"/>
        <v>79000</v>
      </c>
      <c r="J757" s="66">
        <f t="shared" ref="J757:P757" si="563">SUM(J758:J760)</f>
        <v>59000</v>
      </c>
      <c r="K757" s="66">
        <f t="shared" si="555"/>
        <v>20000</v>
      </c>
      <c r="L757" s="66">
        <f t="shared" si="563"/>
        <v>20000</v>
      </c>
      <c r="M757" s="66">
        <f t="shared" si="563"/>
        <v>0</v>
      </c>
      <c r="N757" s="66">
        <f t="shared" si="563"/>
        <v>0</v>
      </c>
      <c r="O757" s="66">
        <f t="shared" si="563"/>
        <v>0</v>
      </c>
      <c r="P757" s="66">
        <f t="shared" si="563"/>
        <v>0</v>
      </c>
      <c r="Q757" s="66">
        <f>SUM(Q758:Q760)</f>
        <v>79000</v>
      </c>
      <c r="R757" s="66">
        <f>SUM(R758:R760)</f>
        <v>59000</v>
      </c>
      <c r="S757" s="66">
        <f>SUM(S758:S760)</f>
        <v>57000</v>
      </c>
      <c r="T757" s="66">
        <f t="shared" ref="T757:X757" si="564">SUM(T758:T760)</f>
        <v>2000</v>
      </c>
      <c r="U757" s="66">
        <f t="shared" si="564"/>
        <v>0</v>
      </c>
      <c r="V757" s="66">
        <f t="shared" si="564"/>
        <v>1000</v>
      </c>
      <c r="W757" s="66">
        <f t="shared" si="564"/>
        <v>1000</v>
      </c>
      <c r="X757" s="66">
        <f t="shared" si="564"/>
        <v>59000</v>
      </c>
      <c r="Y757" s="208">
        <f t="shared" si="547"/>
        <v>100</v>
      </c>
    </row>
    <row r="758" spans="1:25">
      <c r="A758" s="23" t="s">
        <v>392</v>
      </c>
      <c r="B758" s="23" t="s">
        <v>172</v>
      </c>
      <c r="C758" s="23" t="s">
        <v>130</v>
      </c>
      <c r="D758" s="23" t="s">
        <v>447</v>
      </c>
      <c r="E758" s="22">
        <v>6137</v>
      </c>
      <c r="F758" s="23" t="s">
        <v>464</v>
      </c>
      <c r="G758" s="128" t="s">
        <v>3150</v>
      </c>
      <c r="H758" s="32" t="s">
        <v>465</v>
      </c>
      <c r="I758" s="44">
        <f t="shared" si="554"/>
        <v>15000</v>
      </c>
      <c r="J758" s="44">
        <v>10000</v>
      </c>
      <c r="K758" s="44">
        <f t="shared" si="555"/>
        <v>5000</v>
      </c>
      <c r="L758" s="44">
        <v>5000</v>
      </c>
      <c r="M758" s="44">
        <v>0</v>
      </c>
      <c r="N758" s="44">
        <v>0</v>
      </c>
      <c r="O758" s="44">
        <v>0</v>
      </c>
      <c r="P758" s="44">
        <v>0</v>
      </c>
      <c r="Q758" s="44">
        <v>15000</v>
      </c>
      <c r="R758" s="44">
        <v>10000</v>
      </c>
      <c r="S758" s="44">
        <v>8000</v>
      </c>
      <c r="T758" s="44">
        <f t="shared" si="550"/>
        <v>2000</v>
      </c>
      <c r="U758" s="44">
        <v>0</v>
      </c>
      <c r="V758" s="44">
        <v>1000</v>
      </c>
      <c r="W758" s="44">
        <v>1000</v>
      </c>
      <c r="X758" s="44">
        <f t="shared" si="551"/>
        <v>10000</v>
      </c>
      <c r="Y758" s="209">
        <f t="shared" si="547"/>
        <v>100</v>
      </c>
    </row>
    <row r="759" spans="1:25" ht="20.399999999999999">
      <c r="A759" s="23" t="s">
        <v>392</v>
      </c>
      <c r="B759" s="23" t="s">
        <v>172</v>
      </c>
      <c r="C759" s="23" t="s">
        <v>130</v>
      </c>
      <c r="D759" s="23" t="s">
        <v>447</v>
      </c>
      <c r="E759" s="22">
        <v>6137</v>
      </c>
      <c r="F759" s="23" t="s">
        <v>466</v>
      </c>
      <c r="G759" s="128" t="s">
        <v>3150</v>
      </c>
      <c r="H759" s="32" t="s">
        <v>467</v>
      </c>
      <c r="I759" s="44">
        <f t="shared" si="554"/>
        <v>60000</v>
      </c>
      <c r="J759" s="44">
        <v>45000</v>
      </c>
      <c r="K759" s="44">
        <f t="shared" si="555"/>
        <v>15000</v>
      </c>
      <c r="L759" s="44">
        <v>15000</v>
      </c>
      <c r="M759" s="44">
        <v>0</v>
      </c>
      <c r="N759" s="44">
        <v>0</v>
      </c>
      <c r="O759" s="44">
        <v>0</v>
      </c>
      <c r="P759" s="44">
        <v>0</v>
      </c>
      <c r="Q759" s="44">
        <v>60000</v>
      </c>
      <c r="R759" s="44">
        <v>45000</v>
      </c>
      <c r="S759" s="44">
        <v>45000</v>
      </c>
      <c r="T759" s="44">
        <f t="shared" si="550"/>
        <v>0</v>
      </c>
      <c r="U759" s="44">
        <v>0</v>
      </c>
      <c r="V759" s="44">
        <v>0</v>
      </c>
      <c r="W759" s="44">
        <v>0</v>
      </c>
      <c r="X759" s="44">
        <f t="shared" si="551"/>
        <v>45000</v>
      </c>
      <c r="Y759" s="209">
        <f t="shared" si="547"/>
        <v>100</v>
      </c>
    </row>
    <row r="760" spans="1:25">
      <c r="A760" s="23" t="s">
        <v>392</v>
      </c>
      <c r="B760" s="23" t="s">
        <v>172</v>
      </c>
      <c r="C760" s="23" t="s">
        <v>130</v>
      </c>
      <c r="D760" s="23" t="s">
        <v>447</v>
      </c>
      <c r="E760" s="22">
        <v>6137</v>
      </c>
      <c r="F760" s="23" t="s">
        <v>468</v>
      </c>
      <c r="G760" s="128" t="s">
        <v>3150</v>
      </c>
      <c r="H760" s="32" t="s">
        <v>469</v>
      </c>
      <c r="I760" s="44">
        <f t="shared" si="554"/>
        <v>4000</v>
      </c>
      <c r="J760" s="44">
        <v>4000</v>
      </c>
      <c r="K760" s="44">
        <f t="shared" si="555"/>
        <v>0</v>
      </c>
      <c r="L760" s="44">
        <v>0</v>
      </c>
      <c r="M760" s="44">
        <v>0</v>
      </c>
      <c r="N760" s="44">
        <v>0</v>
      </c>
      <c r="O760" s="44">
        <v>0</v>
      </c>
      <c r="P760" s="44">
        <v>0</v>
      </c>
      <c r="Q760" s="44">
        <v>4000</v>
      </c>
      <c r="R760" s="44">
        <v>4000</v>
      </c>
      <c r="S760" s="44">
        <v>4000</v>
      </c>
      <c r="T760" s="44">
        <f t="shared" si="550"/>
        <v>0</v>
      </c>
      <c r="U760" s="44">
        <v>0</v>
      </c>
      <c r="V760" s="44">
        <v>0</v>
      </c>
      <c r="W760" s="44">
        <v>0</v>
      </c>
      <c r="X760" s="44">
        <f t="shared" si="551"/>
        <v>4000</v>
      </c>
      <c r="Y760" s="209">
        <f t="shared" si="547"/>
        <v>100</v>
      </c>
    </row>
    <row r="761" spans="1:25">
      <c r="A761" s="23" t="s">
        <v>392</v>
      </c>
      <c r="B761" s="23" t="s">
        <v>172</v>
      </c>
      <c r="C761" s="23" t="s">
        <v>130</v>
      </c>
      <c r="D761" s="23" t="s">
        <v>447</v>
      </c>
      <c r="E761" s="22">
        <v>6138</v>
      </c>
      <c r="F761" s="23"/>
      <c r="G761" s="128" t="s">
        <v>3150</v>
      </c>
      <c r="H761" s="32" t="s">
        <v>31</v>
      </c>
      <c r="I761" s="44">
        <f t="shared" si="554"/>
        <v>10000</v>
      </c>
      <c r="J761" s="44">
        <v>6000</v>
      </c>
      <c r="K761" s="44">
        <f t="shared" si="555"/>
        <v>4000</v>
      </c>
      <c r="L761" s="44">
        <v>4000</v>
      </c>
      <c r="M761" s="44">
        <v>0</v>
      </c>
      <c r="N761" s="44">
        <v>0</v>
      </c>
      <c r="O761" s="44">
        <v>0</v>
      </c>
      <c r="P761" s="44">
        <v>0</v>
      </c>
      <c r="Q761" s="44">
        <v>10000</v>
      </c>
      <c r="R761" s="44">
        <v>6000</v>
      </c>
      <c r="S761" s="44">
        <v>5000</v>
      </c>
      <c r="T761" s="44">
        <f t="shared" si="550"/>
        <v>1000</v>
      </c>
      <c r="U761" s="44">
        <v>0</v>
      </c>
      <c r="V761" s="44">
        <v>0</v>
      </c>
      <c r="W761" s="44">
        <v>1000</v>
      </c>
      <c r="X761" s="44">
        <f t="shared" si="551"/>
        <v>6000</v>
      </c>
      <c r="Y761" s="209">
        <f t="shared" si="547"/>
        <v>100</v>
      </c>
    </row>
    <row r="762" spans="1:25">
      <c r="A762" s="20" t="s">
        <v>392</v>
      </c>
      <c r="B762" s="20" t="s">
        <v>172</v>
      </c>
      <c r="C762" s="20" t="s">
        <v>130</v>
      </c>
      <c r="D762" s="20" t="s">
        <v>447</v>
      </c>
      <c r="E762" s="20" t="s">
        <v>144</v>
      </c>
      <c r="F762" s="23" t="s">
        <v>0</v>
      </c>
      <c r="G762" s="154" t="s">
        <v>0</v>
      </c>
      <c r="H762" s="21" t="s">
        <v>32</v>
      </c>
      <c r="I762" s="66">
        <f t="shared" si="554"/>
        <v>217300</v>
      </c>
      <c r="J762" s="66">
        <f t="shared" ref="J762:P762" si="565">SUM(J763:J767)</f>
        <v>100300</v>
      </c>
      <c r="K762" s="66">
        <f t="shared" si="555"/>
        <v>117000</v>
      </c>
      <c r="L762" s="66">
        <f t="shared" si="565"/>
        <v>117000</v>
      </c>
      <c r="M762" s="66">
        <f t="shared" si="565"/>
        <v>0</v>
      </c>
      <c r="N762" s="66">
        <f t="shared" si="565"/>
        <v>0</v>
      </c>
      <c r="O762" s="66">
        <f t="shared" si="565"/>
        <v>0</v>
      </c>
      <c r="P762" s="66">
        <f t="shared" si="565"/>
        <v>0</v>
      </c>
      <c r="Q762" s="66">
        <f>SUM(Q763:Q767)</f>
        <v>275041</v>
      </c>
      <c r="R762" s="66">
        <f>SUM(R763:R767)</f>
        <v>158041</v>
      </c>
      <c r="S762" s="66">
        <f>SUM(S763:S767)</f>
        <v>134658</v>
      </c>
      <c r="T762" s="66">
        <f t="shared" ref="T762:X762" si="566">SUM(T763:T767)</f>
        <v>23383</v>
      </c>
      <c r="U762" s="66">
        <f t="shared" si="566"/>
        <v>3000</v>
      </c>
      <c r="V762" s="66">
        <f t="shared" si="566"/>
        <v>9000</v>
      </c>
      <c r="W762" s="66">
        <f t="shared" si="566"/>
        <v>11383</v>
      </c>
      <c r="X762" s="66">
        <f t="shared" si="566"/>
        <v>158041</v>
      </c>
      <c r="Y762" s="208">
        <f t="shared" si="547"/>
        <v>100</v>
      </c>
    </row>
    <row r="763" spans="1:25">
      <c r="A763" s="23" t="s">
        <v>392</v>
      </c>
      <c r="B763" s="23" t="s">
        <v>172</v>
      </c>
      <c r="C763" s="23" t="s">
        <v>130</v>
      </c>
      <c r="D763" s="23" t="s">
        <v>447</v>
      </c>
      <c r="E763" s="22">
        <v>6139</v>
      </c>
      <c r="F763" s="23" t="s">
        <v>470</v>
      </c>
      <c r="G763" s="128" t="s">
        <v>3150</v>
      </c>
      <c r="H763" s="32" t="s">
        <v>471</v>
      </c>
      <c r="I763" s="44">
        <f t="shared" si="554"/>
        <v>95000</v>
      </c>
      <c r="J763" s="44">
        <v>38000</v>
      </c>
      <c r="K763" s="44">
        <f t="shared" si="555"/>
        <v>57000</v>
      </c>
      <c r="L763" s="44">
        <v>57000</v>
      </c>
      <c r="M763" s="44">
        <v>0</v>
      </c>
      <c r="N763" s="44">
        <v>0</v>
      </c>
      <c r="O763" s="44">
        <v>0</v>
      </c>
      <c r="P763" s="44">
        <v>0</v>
      </c>
      <c r="Q763" s="44">
        <v>95000</v>
      </c>
      <c r="R763" s="44">
        <v>38000</v>
      </c>
      <c r="S763" s="44">
        <v>29500</v>
      </c>
      <c r="T763" s="44">
        <f t="shared" si="550"/>
        <v>8500</v>
      </c>
      <c r="U763" s="44">
        <v>2500</v>
      </c>
      <c r="V763" s="44">
        <v>3000</v>
      </c>
      <c r="W763" s="44">
        <v>3000</v>
      </c>
      <c r="X763" s="44">
        <f t="shared" si="551"/>
        <v>38000</v>
      </c>
      <c r="Y763" s="209">
        <f t="shared" si="547"/>
        <v>100</v>
      </c>
    </row>
    <row r="764" spans="1:25" ht="20.399999999999999">
      <c r="A764" s="23" t="s">
        <v>392</v>
      </c>
      <c r="B764" s="23" t="s">
        <v>172</v>
      </c>
      <c r="C764" s="23" t="s">
        <v>130</v>
      </c>
      <c r="D764" s="23" t="s">
        <v>447</v>
      </c>
      <c r="E764" s="22">
        <v>6139</v>
      </c>
      <c r="F764" s="23" t="s">
        <v>472</v>
      </c>
      <c r="G764" s="128" t="s">
        <v>3150</v>
      </c>
      <c r="H764" s="32" t="s">
        <v>473</v>
      </c>
      <c r="I764" s="44">
        <f t="shared" si="554"/>
        <v>30000</v>
      </c>
      <c r="J764" s="44">
        <v>5000</v>
      </c>
      <c r="K764" s="44">
        <f t="shared" si="555"/>
        <v>25000</v>
      </c>
      <c r="L764" s="44">
        <v>25000</v>
      </c>
      <c r="M764" s="44">
        <v>0</v>
      </c>
      <c r="N764" s="44">
        <v>0</v>
      </c>
      <c r="O764" s="44">
        <v>0</v>
      </c>
      <c r="P764" s="44">
        <v>0</v>
      </c>
      <c r="Q764" s="44">
        <v>30000</v>
      </c>
      <c r="R764" s="44">
        <v>5000</v>
      </c>
      <c r="S764" s="44">
        <v>5000</v>
      </c>
      <c r="T764" s="44">
        <f t="shared" si="550"/>
        <v>0</v>
      </c>
      <c r="U764" s="44">
        <v>0</v>
      </c>
      <c r="V764" s="44">
        <v>0</v>
      </c>
      <c r="W764" s="44">
        <v>0</v>
      </c>
      <c r="X764" s="44">
        <f t="shared" si="551"/>
        <v>5000</v>
      </c>
      <c r="Y764" s="209">
        <f t="shared" si="547"/>
        <v>100</v>
      </c>
    </row>
    <row r="765" spans="1:25">
      <c r="A765" s="23" t="s">
        <v>392</v>
      </c>
      <c r="B765" s="23" t="s">
        <v>172</v>
      </c>
      <c r="C765" s="23" t="s">
        <v>130</v>
      </c>
      <c r="D765" s="23" t="s">
        <v>447</v>
      </c>
      <c r="E765" s="22">
        <v>6139</v>
      </c>
      <c r="F765" s="23" t="s">
        <v>474</v>
      </c>
      <c r="G765" s="128" t="s">
        <v>3150</v>
      </c>
      <c r="H765" s="32" t="s">
        <v>475</v>
      </c>
      <c r="I765" s="44">
        <f t="shared" si="554"/>
        <v>75000</v>
      </c>
      <c r="J765" s="44">
        <v>40000</v>
      </c>
      <c r="K765" s="44">
        <f t="shared" si="555"/>
        <v>35000</v>
      </c>
      <c r="L765" s="44">
        <v>35000</v>
      </c>
      <c r="M765" s="44">
        <v>0</v>
      </c>
      <c r="N765" s="44">
        <v>0</v>
      </c>
      <c r="O765" s="44">
        <v>0</v>
      </c>
      <c r="P765" s="44">
        <v>0</v>
      </c>
      <c r="Q765" s="44">
        <v>132500</v>
      </c>
      <c r="R765" s="44">
        <v>97500</v>
      </c>
      <c r="S765" s="44">
        <v>86000</v>
      </c>
      <c r="T765" s="44">
        <f t="shared" si="550"/>
        <v>11500</v>
      </c>
      <c r="U765" s="44">
        <v>0</v>
      </c>
      <c r="V765" s="44">
        <v>5500</v>
      </c>
      <c r="W765" s="44">
        <v>6000</v>
      </c>
      <c r="X765" s="44">
        <f t="shared" si="551"/>
        <v>97500</v>
      </c>
      <c r="Y765" s="209">
        <f t="shared" si="547"/>
        <v>100</v>
      </c>
    </row>
    <row r="766" spans="1:25">
      <c r="A766" s="23" t="s">
        <v>392</v>
      </c>
      <c r="B766" s="23" t="s">
        <v>172</v>
      </c>
      <c r="C766" s="23" t="s">
        <v>130</v>
      </c>
      <c r="D766" s="23" t="s">
        <v>447</v>
      </c>
      <c r="E766" s="22">
        <v>6139</v>
      </c>
      <c r="F766" s="23" t="s">
        <v>476</v>
      </c>
      <c r="G766" s="128" t="s">
        <v>3150</v>
      </c>
      <c r="H766" s="32" t="s">
        <v>152</v>
      </c>
      <c r="I766" s="44">
        <f t="shared" si="554"/>
        <v>5800</v>
      </c>
      <c r="J766" s="44">
        <v>5800</v>
      </c>
      <c r="K766" s="44">
        <f t="shared" si="555"/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6041</v>
      </c>
      <c r="R766" s="44">
        <v>6041</v>
      </c>
      <c r="S766" s="44">
        <v>4883</v>
      </c>
      <c r="T766" s="44">
        <f t="shared" si="550"/>
        <v>1158</v>
      </c>
      <c r="U766" s="44">
        <v>500</v>
      </c>
      <c r="V766" s="44">
        <v>500</v>
      </c>
      <c r="W766" s="44">
        <v>158</v>
      </c>
      <c r="X766" s="44">
        <f t="shared" si="551"/>
        <v>6041</v>
      </c>
      <c r="Y766" s="209">
        <f t="shared" si="547"/>
        <v>100</v>
      </c>
    </row>
    <row r="767" spans="1:25">
      <c r="A767" s="23" t="s">
        <v>392</v>
      </c>
      <c r="B767" s="23" t="s">
        <v>172</v>
      </c>
      <c r="C767" s="23" t="s">
        <v>130</v>
      </c>
      <c r="D767" s="23" t="s">
        <v>447</v>
      </c>
      <c r="E767" s="22">
        <v>6139</v>
      </c>
      <c r="F767" s="23" t="s">
        <v>477</v>
      </c>
      <c r="G767" s="128" t="s">
        <v>3150</v>
      </c>
      <c r="H767" s="32" t="s">
        <v>158</v>
      </c>
      <c r="I767" s="44">
        <f t="shared" si="554"/>
        <v>11500</v>
      </c>
      <c r="J767" s="44">
        <v>11500</v>
      </c>
      <c r="K767" s="44">
        <f t="shared" si="555"/>
        <v>0</v>
      </c>
      <c r="L767" s="44">
        <v>0</v>
      </c>
      <c r="M767" s="44">
        <v>0</v>
      </c>
      <c r="N767" s="44">
        <v>0</v>
      </c>
      <c r="O767" s="44">
        <v>0</v>
      </c>
      <c r="P767" s="44">
        <v>0</v>
      </c>
      <c r="Q767" s="44">
        <v>11500</v>
      </c>
      <c r="R767" s="44">
        <v>11500</v>
      </c>
      <c r="S767" s="44">
        <v>9275</v>
      </c>
      <c r="T767" s="44">
        <f t="shared" si="550"/>
        <v>2225</v>
      </c>
      <c r="U767" s="44">
        <v>0</v>
      </c>
      <c r="V767" s="44">
        <v>0</v>
      </c>
      <c r="W767" s="44">
        <v>2225</v>
      </c>
      <c r="X767" s="44">
        <f t="shared" si="551"/>
        <v>11500</v>
      </c>
      <c r="Y767" s="209">
        <f t="shared" si="547"/>
        <v>100</v>
      </c>
    </row>
    <row r="768" spans="1:25" ht="20.399999999999999">
      <c r="A768" s="20" t="s">
        <v>0</v>
      </c>
      <c r="B768" s="20" t="s">
        <v>0</v>
      </c>
      <c r="C768" s="20" t="s">
        <v>0</v>
      </c>
      <c r="D768" s="21" t="s">
        <v>0</v>
      </c>
      <c r="E768" s="21" t="s">
        <v>0</v>
      </c>
      <c r="F768" s="21" t="s">
        <v>0</v>
      </c>
      <c r="G768" s="150" t="s">
        <v>0</v>
      </c>
      <c r="H768" s="30" t="s">
        <v>42</v>
      </c>
      <c r="I768" s="31">
        <f t="shared" si="554"/>
        <v>130100</v>
      </c>
      <c r="J768" s="31">
        <f t="shared" ref="J768:X768" si="567">SUM(J769)</f>
        <v>100100</v>
      </c>
      <c r="K768" s="31">
        <f t="shared" si="555"/>
        <v>30000</v>
      </c>
      <c r="L768" s="31">
        <f t="shared" si="567"/>
        <v>0</v>
      </c>
      <c r="M768" s="31">
        <f t="shared" si="567"/>
        <v>0</v>
      </c>
      <c r="N768" s="31">
        <f t="shared" si="567"/>
        <v>30000</v>
      </c>
      <c r="O768" s="31">
        <f t="shared" si="567"/>
        <v>0</v>
      </c>
      <c r="P768" s="31">
        <f t="shared" si="567"/>
        <v>0</v>
      </c>
      <c r="Q768" s="31">
        <f t="shared" si="567"/>
        <v>134685</v>
      </c>
      <c r="R768" s="31">
        <f t="shared" si="567"/>
        <v>100100</v>
      </c>
      <c r="S768" s="31">
        <f t="shared" si="567"/>
        <v>100000</v>
      </c>
      <c r="T768" s="31">
        <f t="shared" si="567"/>
        <v>100</v>
      </c>
      <c r="U768" s="31">
        <f t="shared" si="567"/>
        <v>0</v>
      </c>
      <c r="V768" s="31">
        <f t="shared" si="567"/>
        <v>0</v>
      </c>
      <c r="W768" s="31">
        <f t="shared" si="567"/>
        <v>100</v>
      </c>
      <c r="X768" s="31">
        <f t="shared" si="567"/>
        <v>100100</v>
      </c>
      <c r="Y768" s="220">
        <f t="shared" si="547"/>
        <v>100</v>
      </c>
    </row>
    <row r="769" spans="1:25">
      <c r="A769" s="23" t="s">
        <v>392</v>
      </c>
      <c r="B769" s="23" t="s">
        <v>172</v>
      </c>
      <c r="C769" s="23" t="s">
        <v>130</v>
      </c>
      <c r="D769" s="23" t="s">
        <v>447</v>
      </c>
      <c r="E769" s="21" t="s">
        <v>159</v>
      </c>
      <c r="F769" s="21" t="s">
        <v>0</v>
      </c>
      <c r="G769" s="150" t="s">
        <v>0</v>
      </c>
      <c r="H769" s="21" t="s">
        <v>34</v>
      </c>
      <c r="I769" s="66">
        <f t="shared" si="554"/>
        <v>130100</v>
      </c>
      <c r="J769" s="66">
        <f t="shared" ref="J769:P769" si="568">SUM(J770,J772)</f>
        <v>100100</v>
      </c>
      <c r="K769" s="66">
        <f t="shared" si="555"/>
        <v>30000</v>
      </c>
      <c r="L769" s="66">
        <f t="shared" si="568"/>
        <v>0</v>
      </c>
      <c r="M769" s="66">
        <f t="shared" si="568"/>
        <v>0</v>
      </c>
      <c r="N769" s="66">
        <f t="shared" si="568"/>
        <v>30000</v>
      </c>
      <c r="O769" s="66">
        <f t="shared" si="568"/>
        <v>0</v>
      </c>
      <c r="P769" s="66">
        <f t="shared" si="568"/>
        <v>0</v>
      </c>
      <c r="Q769" s="66">
        <f>SUM(Q770,Q772)</f>
        <v>134685</v>
      </c>
      <c r="R769" s="66">
        <f>SUM(R770,R772)</f>
        <v>100100</v>
      </c>
      <c r="S769" s="66">
        <f>SUM(S770,S772)</f>
        <v>100000</v>
      </c>
      <c r="T769" s="66">
        <f t="shared" ref="T769:X769" si="569">SUM(T770,T772)</f>
        <v>100</v>
      </c>
      <c r="U769" s="66">
        <f t="shared" si="569"/>
        <v>0</v>
      </c>
      <c r="V769" s="66">
        <f t="shared" si="569"/>
        <v>0</v>
      </c>
      <c r="W769" s="66">
        <f t="shared" si="569"/>
        <v>100</v>
      </c>
      <c r="X769" s="66">
        <f t="shared" si="569"/>
        <v>100100</v>
      </c>
      <c r="Y769" s="208">
        <f t="shared" si="547"/>
        <v>100</v>
      </c>
    </row>
    <row r="770" spans="1:25">
      <c r="A770" s="20" t="s">
        <v>392</v>
      </c>
      <c r="B770" s="20" t="s">
        <v>172</v>
      </c>
      <c r="C770" s="20" t="s">
        <v>130</v>
      </c>
      <c r="D770" s="20" t="s">
        <v>447</v>
      </c>
      <c r="E770" s="20" t="s">
        <v>160</v>
      </c>
      <c r="F770" s="23" t="s">
        <v>0</v>
      </c>
      <c r="G770" s="154" t="s">
        <v>0</v>
      </c>
      <c r="H770" s="21" t="s">
        <v>37</v>
      </c>
      <c r="I770" s="66">
        <f t="shared" si="554"/>
        <v>130000</v>
      </c>
      <c r="J770" s="66">
        <f t="shared" ref="J770:X770" si="570">SUM(J771)</f>
        <v>100000</v>
      </c>
      <c r="K770" s="66">
        <f t="shared" si="555"/>
        <v>30000</v>
      </c>
      <c r="L770" s="66">
        <f t="shared" si="570"/>
        <v>0</v>
      </c>
      <c r="M770" s="66">
        <f t="shared" si="570"/>
        <v>0</v>
      </c>
      <c r="N770" s="66">
        <f t="shared" si="570"/>
        <v>30000</v>
      </c>
      <c r="O770" s="66">
        <f t="shared" si="570"/>
        <v>0</v>
      </c>
      <c r="P770" s="66">
        <f t="shared" si="570"/>
        <v>0</v>
      </c>
      <c r="Q770" s="66">
        <f t="shared" si="570"/>
        <v>134585</v>
      </c>
      <c r="R770" s="66">
        <f t="shared" si="570"/>
        <v>100000</v>
      </c>
      <c r="S770" s="66">
        <f t="shared" si="570"/>
        <v>100000</v>
      </c>
      <c r="T770" s="66">
        <f t="shared" si="570"/>
        <v>0</v>
      </c>
      <c r="U770" s="66">
        <f t="shared" si="570"/>
        <v>0</v>
      </c>
      <c r="V770" s="66">
        <f t="shared" si="570"/>
        <v>0</v>
      </c>
      <c r="W770" s="66">
        <f t="shared" si="570"/>
        <v>0</v>
      </c>
      <c r="X770" s="66">
        <f t="shared" si="570"/>
        <v>100000</v>
      </c>
      <c r="Y770" s="208">
        <f t="shared" si="547"/>
        <v>100</v>
      </c>
    </row>
    <row r="771" spans="1:25">
      <c r="A771" s="23" t="s">
        <v>392</v>
      </c>
      <c r="B771" s="23" t="s">
        <v>172</v>
      </c>
      <c r="C771" s="23" t="s">
        <v>130</v>
      </c>
      <c r="D771" s="23" t="s">
        <v>447</v>
      </c>
      <c r="E771" s="22">
        <v>6143</v>
      </c>
      <c r="F771" s="23" t="s">
        <v>478</v>
      </c>
      <c r="G771" s="128" t="s">
        <v>3150</v>
      </c>
      <c r="H771" s="32" t="s">
        <v>479</v>
      </c>
      <c r="I771" s="44">
        <f t="shared" si="554"/>
        <v>130000</v>
      </c>
      <c r="J771" s="44">
        <v>100000</v>
      </c>
      <c r="K771" s="44">
        <f t="shared" si="555"/>
        <v>30000</v>
      </c>
      <c r="L771" s="44">
        <v>0</v>
      </c>
      <c r="M771" s="44">
        <v>0</v>
      </c>
      <c r="N771" s="44">
        <v>30000</v>
      </c>
      <c r="O771" s="44">
        <v>0</v>
      </c>
      <c r="P771" s="44">
        <v>0</v>
      </c>
      <c r="Q771" s="44">
        <v>134585</v>
      </c>
      <c r="R771" s="44">
        <v>100000</v>
      </c>
      <c r="S771" s="44">
        <v>100000</v>
      </c>
      <c r="T771" s="44">
        <f t="shared" si="550"/>
        <v>0</v>
      </c>
      <c r="U771" s="44">
        <v>0</v>
      </c>
      <c r="V771" s="44">
        <v>0</v>
      </c>
      <c r="W771" s="44">
        <v>0</v>
      </c>
      <c r="X771" s="44">
        <f t="shared" si="551"/>
        <v>100000</v>
      </c>
      <c r="Y771" s="209">
        <f t="shared" si="547"/>
        <v>100</v>
      </c>
    </row>
    <row r="772" spans="1:25">
      <c r="A772" s="20" t="s">
        <v>392</v>
      </c>
      <c r="B772" s="20" t="s">
        <v>172</v>
      </c>
      <c r="C772" s="20" t="s">
        <v>130</v>
      </c>
      <c r="D772" s="20" t="s">
        <v>447</v>
      </c>
      <c r="E772" s="20" t="s">
        <v>165</v>
      </c>
      <c r="F772" s="23" t="s">
        <v>0</v>
      </c>
      <c r="G772" s="154" t="s">
        <v>0</v>
      </c>
      <c r="H772" s="21" t="s">
        <v>41</v>
      </c>
      <c r="I772" s="66">
        <f t="shared" si="554"/>
        <v>100</v>
      </c>
      <c r="J772" s="66">
        <f t="shared" ref="J772:X772" si="571">SUM(J773)</f>
        <v>100</v>
      </c>
      <c r="K772" s="66">
        <f t="shared" si="555"/>
        <v>0</v>
      </c>
      <c r="L772" s="66">
        <f t="shared" si="571"/>
        <v>0</v>
      </c>
      <c r="M772" s="66">
        <f t="shared" si="571"/>
        <v>0</v>
      </c>
      <c r="N772" s="66">
        <f t="shared" si="571"/>
        <v>0</v>
      </c>
      <c r="O772" s="66">
        <f t="shared" si="571"/>
        <v>0</v>
      </c>
      <c r="P772" s="66">
        <f t="shared" si="571"/>
        <v>0</v>
      </c>
      <c r="Q772" s="66">
        <f t="shared" si="571"/>
        <v>100</v>
      </c>
      <c r="R772" s="66">
        <f t="shared" si="571"/>
        <v>100</v>
      </c>
      <c r="S772" s="66">
        <f t="shared" si="571"/>
        <v>0</v>
      </c>
      <c r="T772" s="66">
        <f t="shared" si="571"/>
        <v>100</v>
      </c>
      <c r="U772" s="66">
        <f t="shared" si="571"/>
        <v>0</v>
      </c>
      <c r="V772" s="66">
        <f t="shared" si="571"/>
        <v>0</v>
      </c>
      <c r="W772" s="66">
        <f t="shared" si="571"/>
        <v>100</v>
      </c>
      <c r="X772" s="66">
        <f t="shared" si="571"/>
        <v>100</v>
      </c>
      <c r="Y772" s="208">
        <f t="shared" si="547"/>
        <v>100</v>
      </c>
    </row>
    <row r="773" spans="1:25">
      <c r="A773" s="23" t="s">
        <v>392</v>
      </c>
      <c r="B773" s="23" t="s">
        <v>172</v>
      </c>
      <c r="C773" s="23" t="s">
        <v>130</v>
      </c>
      <c r="D773" s="23" t="s">
        <v>447</v>
      </c>
      <c r="E773" s="22">
        <v>6148</v>
      </c>
      <c r="F773" s="23" t="s">
        <v>480</v>
      </c>
      <c r="G773" s="128" t="s">
        <v>3150</v>
      </c>
      <c r="H773" s="32" t="s">
        <v>425</v>
      </c>
      <c r="I773" s="44">
        <f t="shared" si="554"/>
        <v>100</v>
      </c>
      <c r="J773" s="44">
        <v>100</v>
      </c>
      <c r="K773" s="44">
        <f t="shared" si="555"/>
        <v>0</v>
      </c>
      <c r="L773" s="44">
        <v>0</v>
      </c>
      <c r="M773" s="44">
        <v>0</v>
      </c>
      <c r="N773" s="44">
        <v>0</v>
      </c>
      <c r="O773" s="44">
        <v>0</v>
      </c>
      <c r="P773" s="44">
        <v>0</v>
      </c>
      <c r="Q773" s="44">
        <v>100</v>
      </c>
      <c r="R773" s="44">
        <v>100</v>
      </c>
      <c r="S773" s="44">
        <v>0</v>
      </c>
      <c r="T773" s="44">
        <f t="shared" si="550"/>
        <v>100</v>
      </c>
      <c r="U773" s="44">
        <v>0</v>
      </c>
      <c r="V773" s="44">
        <v>0</v>
      </c>
      <c r="W773" s="44">
        <v>100</v>
      </c>
      <c r="X773" s="44">
        <f t="shared" si="551"/>
        <v>100</v>
      </c>
      <c r="Y773" s="209">
        <f t="shared" si="547"/>
        <v>100</v>
      </c>
    </row>
    <row r="774" spans="1:25" ht="20.399999999999999">
      <c r="A774" s="20" t="s">
        <v>0</v>
      </c>
      <c r="B774" s="20" t="s">
        <v>0</v>
      </c>
      <c r="C774" s="20" t="s">
        <v>0</v>
      </c>
      <c r="D774" s="21" t="s">
        <v>0</v>
      </c>
      <c r="E774" s="21" t="s">
        <v>0</v>
      </c>
      <c r="F774" s="21" t="s">
        <v>0</v>
      </c>
      <c r="G774" s="150" t="s">
        <v>0</v>
      </c>
      <c r="H774" s="30" t="s">
        <v>48</v>
      </c>
      <c r="I774" s="31">
        <f t="shared" si="554"/>
        <v>650000</v>
      </c>
      <c r="J774" s="31">
        <f t="shared" ref="J774:X776" si="572">SUM(J775)</f>
        <v>559000</v>
      </c>
      <c r="K774" s="31">
        <f t="shared" si="555"/>
        <v>91000</v>
      </c>
      <c r="L774" s="31">
        <f t="shared" si="572"/>
        <v>21000</v>
      </c>
      <c r="M774" s="31">
        <f t="shared" si="572"/>
        <v>0</v>
      </c>
      <c r="N774" s="31">
        <f t="shared" si="572"/>
        <v>70000</v>
      </c>
      <c r="O774" s="31">
        <f t="shared" si="572"/>
        <v>0</v>
      </c>
      <c r="P774" s="31">
        <f t="shared" si="572"/>
        <v>0</v>
      </c>
      <c r="Q774" s="31">
        <f t="shared" si="572"/>
        <v>873416</v>
      </c>
      <c r="R774" s="31">
        <f t="shared" si="572"/>
        <v>654000</v>
      </c>
      <c r="S774" s="31">
        <f t="shared" si="572"/>
        <v>625000</v>
      </c>
      <c r="T774" s="31">
        <f t="shared" si="572"/>
        <v>29000</v>
      </c>
      <c r="U774" s="31">
        <f t="shared" si="572"/>
        <v>0</v>
      </c>
      <c r="V774" s="31">
        <f t="shared" si="572"/>
        <v>29000</v>
      </c>
      <c r="W774" s="31">
        <f t="shared" si="572"/>
        <v>0</v>
      </c>
      <c r="X774" s="31">
        <f t="shared" si="572"/>
        <v>654000</v>
      </c>
      <c r="Y774" s="220">
        <f t="shared" si="547"/>
        <v>100</v>
      </c>
    </row>
    <row r="775" spans="1:25">
      <c r="A775" s="23" t="s">
        <v>392</v>
      </c>
      <c r="B775" s="23" t="s">
        <v>172</v>
      </c>
      <c r="C775" s="23" t="s">
        <v>130</v>
      </c>
      <c r="D775" s="23" t="s">
        <v>447</v>
      </c>
      <c r="E775" s="21" t="s">
        <v>210</v>
      </c>
      <c r="F775" s="21" t="s">
        <v>0</v>
      </c>
      <c r="G775" s="150" t="s">
        <v>0</v>
      </c>
      <c r="H775" s="21" t="s">
        <v>43</v>
      </c>
      <c r="I775" s="66">
        <f t="shared" si="554"/>
        <v>650000</v>
      </c>
      <c r="J775" s="66">
        <f t="shared" si="572"/>
        <v>559000</v>
      </c>
      <c r="K775" s="66">
        <f t="shared" si="555"/>
        <v>91000</v>
      </c>
      <c r="L775" s="66">
        <f t="shared" si="572"/>
        <v>21000</v>
      </c>
      <c r="M775" s="66">
        <f t="shared" si="572"/>
        <v>0</v>
      </c>
      <c r="N775" s="66">
        <f t="shared" si="572"/>
        <v>70000</v>
      </c>
      <c r="O775" s="66">
        <f t="shared" si="572"/>
        <v>0</v>
      </c>
      <c r="P775" s="66">
        <f t="shared" si="572"/>
        <v>0</v>
      </c>
      <c r="Q775" s="66">
        <f t="shared" si="572"/>
        <v>873416</v>
      </c>
      <c r="R775" s="66">
        <f t="shared" si="572"/>
        <v>654000</v>
      </c>
      <c r="S775" s="66">
        <f t="shared" si="572"/>
        <v>625000</v>
      </c>
      <c r="T775" s="66">
        <f t="shared" si="572"/>
        <v>29000</v>
      </c>
      <c r="U775" s="66">
        <f t="shared" si="572"/>
        <v>0</v>
      </c>
      <c r="V775" s="66">
        <f t="shared" si="572"/>
        <v>29000</v>
      </c>
      <c r="W775" s="66">
        <f t="shared" si="572"/>
        <v>0</v>
      </c>
      <c r="X775" s="66">
        <f t="shared" si="572"/>
        <v>654000</v>
      </c>
      <c r="Y775" s="208">
        <f t="shared" si="547"/>
        <v>100</v>
      </c>
    </row>
    <row r="776" spans="1:25">
      <c r="A776" s="20" t="s">
        <v>392</v>
      </c>
      <c r="B776" s="20" t="s">
        <v>172</v>
      </c>
      <c r="C776" s="20" t="s">
        <v>130</v>
      </c>
      <c r="D776" s="20" t="s">
        <v>447</v>
      </c>
      <c r="E776" s="20" t="s">
        <v>428</v>
      </c>
      <c r="F776" s="23" t="s">
        <v>0</v>
      </c>
      <c r="G776" s="154" t="s">
        <v>0</v>
      </c>
      <c r="H776" s="21" t="s">
        <v>45</v>
      </c>
      <c r="I776" s="66">
        <f t="shared" si="554"/>
        <v>650000</v>
      </c>
      <c r="J776" s="66">
        <f t="shared" si="572"/>
        <v>559000</v>
      </c>
      <c r="K776" s="66">
        <f t="shared" si="555"/>
        <v>91000</v>
      </c>
      <c r="L776" s="66">
        <f t="shared" si="572"/>
        <v>21000</v>
      </c>
      <c r="M776" s="66">
        <f t="shared" si="572"/>
        <v>0</v>
      </c>
      <c r="N776" s="66">
        <f t="shared" si="572"/>
        <v>70000</v>
      </c>
      <c r="O776" s="66">
        <f t="shared" si="572"/>
        <v>0</v>
      </c>
      <c r="P776" s="66">
        <f t="shared" si="572"/>
        <v>0</v>
      </c>
      <c r="Q776" s="66">
        <f t="shared" si="572"/>
        <v>873416</v>
      </c>
      <c r="R776" s="66">
        <f t="shared" si="572"/>
        <v>654000</v>
      </c>
      <c r="S776" s="66">
        <f t="shared" si="572"/>
        <v>625000</v>
      </c>
      <c r="T776" s="66">
        <f t="shared" si="572"/>
        <v>29000</v>
      </c>
      <c r="U776" s="66">
        <f t="shared" si="572"/>
        <v>0</v>
      </c>
      <c r="V776" s="66">
        <f t="shared" si="572"/>
        <v>29000</v>
      </c>
      <c r="W776" s="66">
        <f t="shared" si="572"/>
        <v>0</v>
      </c>
      <c r="X776" s="66">
        <f t="shared" si="572"/>
        <v>654000</v>
      </c>
      <c r="Y776" s="208">
        <f t="shared" si="547"/>
        <v>100</v>
      </c>
    </row>
    <row r="777" spans="1:25">
      <c r="A777" s="23" t="s">
        <v>392</v>
      </c>
      <c r="B777" s="23" t="s">
        <v>172</v>
      </c>
      <c r="C777" s="23" t="s">
        <v>130</v>
      </c>
      <c r="D777" s="23" t="s">
        <v>447</v>
      </c>
      <c r="E777" s="22">
        <v>6152</v>
      </c>
      <c r="F777" s="23" t="s">
        <v>481</v>
      </c>
      <c r="G777" s="128" t="s">
        <v>3150</v>
      </c>
      <c r="H777" s="32" t="s">
        <v>482</v>
      </c>
      <c r="I777" s="44">
        <f t="shared" si="554"/>
        <v>650000</v>
      </c>
      <c r="J777" s="44">
        <v>559000</v>
      </c>
      <c r="K777" s="44">
        <f t="shared" si="555"/>
        <v>91000</v>
      </c>
      <c r="L777" s="44">
        <v>21000</v>
      </c>
      <c r="M777" s="44">
        <v>0</v>
      </c>
      <c r="N777" s="44">
        <v>70000</v>
      </c>
      <c r="O777" s="44">
        <v>0</v>
      </c>
      <c r="P777" s="44">
        <v>0</v>
      </c>
      <c r="Q777" s="44">
        <v>873416</v>
      </c>
      <c r="R777" s="44">
        <v>654000</v>
      </c>
      <c r="S777" s="44">
        <v>625000</v>
      </c>
      <c r="T777" s="44">
        <f t="shared" si="550"/>
        <v>29000</v>
      </c>
      <c r="U777" s="44">
        <v>0</v>
      </c>
      <c r="V777" s="44">
        <v>29000</v>
      </c>
      <c r="W777" s="44">
        <v>0</v>
      </c>
      <c r="X777" s="44">
        <f t="shared" si="551"/>
        <v>654000</v>
      </c>
      <c r="Y777" s="209">
        <f t="shared" si="547"/>
        <v>100</v>
      </c>
    </row>
    <row r="778" spans="1:25" ht="20.399999999999999">
      <c r="A778" s="20" t="s">
        <v>0</v>
      </c>
      <c r="B778" s="20" t="s">
        <v>0</v>
      </c>
      <c r="C778" s="20" t="s">
        <v>0</v>
      </c>
      <c r="D778" s="21" t="s">
        <v>0</v>
      </c>
      <c r="E778" s="21" t="s">
        <v>0</v>
      </c>
      <c r="F778" s="21"/>
      <c r="G778" s="150" t="s">
        <v>0</v>
      </c>
      <c r="H778" s="30" t="s">
        <v>60</v>
      </c>
      <c r="I778" s="31">
        <f t="shared" si="554"/>
        <v>332200</v>
      </c>
      <c r="J778" s="31">
        <f t="shared" ref="J778:X778" si="573">SUM(J779)</f>
        <v>223200</v>
      </c>
      <c r="K778" s="31">
        <f t="shared" si="555"/>
        <v>109000</v>
      </c>
      <c r="L778" s="31">
        <f t="shared" si="573"/>
        <v>109000</v>
      </c>
      <c r="M778" s="31">
        <f t="shared" si="573"/>
        <v>0</v>
      </c>
      <c r="N778" s="31">
        <f t="shared" si="573"/>
        <v>0</v>
      </c>
      <c r="O778" s="31">
        <f t="shared" si="573"/>
        <v>0</v>
      </c>
      <c r="P778" s="31">
        <f t="shared" si="573"/>
        <v>0</v>
      </c>
      <c r="Q778" s="31">
        <f t="shared" si="573"/>
        <v>765652</v>
      </c>
      <c r="R778" s="31">
        <f t="shared" si="573"/>
        <v>231400</v>
      </c>
      <c r="S778" s="31">
        <f t="shared" si="573"/>
        <v>227000</v>
      </c>
      <c r="T778" s="31">
        <f t="shared" si="573"/>
        <v>4400</v>
      </c>
      <c r="U778" s="31">
        <f t="shared" si="573"/>
        <v>0</v>
      </c>
      <c r="V778" s="31">
        <f t="shared" si="573"/>
        <v>4200</v>
      </c>
      <c r="W778" s="31">
        <f t="shared" si="573"/>
        <v>200</v>
      </c>
      <c r="X778" s="31">
        <f t="shared" si="573"/>
        <v>231400</v>
      </c>
      <c r="Y778" s="220">
        <f t="shared" si="547"/>
        <v>100</v>
      </c>
    </row>
    <row r="779" spans="1:25">
      <c r="A779" s="23" t="s">
        <v>392</v>
      </c>
      <c r="B779" s="23" t="s">
        <v>172</v>
      </c>
      <c r="C779" s="23" t="s">
        <v>130</v>
      </c>
      <c r="D779" s="23" t="s">
        <v>447</v>
      </c>
      <c r="E779" s="21" t="s">
        <v>166</v>
      </c>
      <c r="F779" s="21" t="s">
        <v>0</v>
      </c>
      <c r="G779" s="150" t="s">
        <v>0</v>
      </c>
      <c r="H779" s="21" t="s">
        <v>53</v>
      </c>
      <c r="I779" s="66">
        <f t="shared" si="554"/>
        <v>332200</v>
      </c>
      <c r="J779" s="66">
        <f t="shared" ref="J779:P779" si="574">SUM(J780,J782,J784,J786,J787)</f>
        <v>223200</v>
      </c>
      <c r="K779" s="66">
        <f t="shared" si="555"/>
        <v>109000</v>
      </c>
      <c r="L779" s="66">
        <f t="shared" si="574"/>
        <v>109000</v>
      </c>
      <c r="M779" s="66">
        <f t="shared" si="574"/>
        <v>0</v>
      </c>
      <c r="N779" s="66">
        <f t="shared" si="574"/>
        <v>0</v>
      </c>
      <c r="O779" s="66">
        <f t="shared" si="574"/>
        <v>0</v>
      </c>
      <c r="P779" s="66">
        <f t="shared" si="574"/>
        <v>0</v>
      </c>
      <c r="Q779" s="66">
        <f>SUM(Q780,Q782,Q784,Q786,Q787)</f>
        <v>765652</v>
      </c>
      <c r="R779" s="66">
        <f>SUM(R780,R782,R784,R786,R787)</f>
        <v>231400</v>
      </c>
      <c r="S779" s="66">
        <f>SUM(S780,S782,S784,S786,S787)</f>
        <v>227000</v>
      </c>
      <c r="T779" s="66">
        <f t="shared" ref="T779:X779" si="575">SUM(T780,T782,T784,T786,T787)</f>
        <v>4400</v>
      </c>
      <c r="U779" s="66">
        <f t="shared" si="575"/>
        <v>0</v>
      </c>
      <c r="V779" s="66">
        <f t="shared" si="575"/>
        <v>4200</v>
      </c>
      <c r="W779" s="66">
        <f t="shared" si="575"/>
        <v>200</v>
      </c>
      <c r="X779" s="66">
        <f t="shared" si="575"/>
        <v>231400</v>
      </c>
      <c r="Y779" s="208">
        <f t="shared" si="547"/>
        <v>100</v>
      </c>
    </row>
    <row r="780" spans="1:25">
      <c r="A780" s="20" t="s">
        <v>392</v>
      </c>
      <c r="B780" s="20" t="s">
        <v>172</v>
      </c>
      <c r="C780" s="20" t="s">
        <v>130</v>
      </c>
      <c r="D780" s="20" t="s">
        <v>447</v>
      </c>
      <c r="E780" s="20" t="s">
        <v>483</v>
      </c>
      <c r="F780" s="23" t="s">
        <v>0</v>
      </c>
      <c r="G780" s="154" t="s">
        <v>0</v>
      </c>
      <c r="H780" s="21" t="s">
        <v>54</v>
      </c>
      <c r="I780" s="66">
        <f t="shared" si="554"/>
        <v>100</v>
      </c>
      <c r="J780" s="66">
        <f t="shared" ref="J780:X780" si="576">SUM(J781)</f>
        <v>100</v>
      </c>
      <c r="K780" s="66">
        <f t="shared" si="555"/>
        <v>0</v>
      </c>
      <c r="L780" s="66">
        <f t="shared" si="576"/>
        <v>0</v>
      </c>
      <c r="M780" s="66">
        <f t="shared" si="576"/>
        <v>0</v>
      </c>
      <c r="N780" s="66">
        <f t="shared" si="576"/>
        <v>0</v>
      </c>
      <c r="O780" s="66">
        <f t="shared" si="576"/>
        <v>0</v>
      </c>
      <c r="P780" s="66">
        <f t="shared" si="576"/>
        <v>0</v>
      </c>
      <c r="Q780" s="66">
        <f t="shared" si="576"/>
        <v>100</v>
      </c>
      <c r="R780" s="66">
        <f t="shared" si="576"/>
        <v>100</v>
      </c>
      <c r="S780" s="66">
        <f t="shared" si="576"/>
        <v>0</v>
      </c>
      <c r="T780" s="66">
        <f t="shared" si="576"/>
        <v>100</v>
      </c>
      <c r="U780" s="66">
        <f t="shared" si="576"/>
        <v>0</v>
      </c>
      <c r="V780" s="66">
        <f t="shared" si="576"/>
        <v>0</v>
      </c>
      <c r="W780" s="66">
        <f t="shared" si="576"/>
        <v>100</v>
      </c>
      <c r="X780" s="66">
        <f t="shared" si="576"/>
        <v>100</v>
      </c>
      <c r="Y780" s="208">
        <f t="shared" si="547"/>
        <v>100</v>
      </c>
    </row>
    <row r="781" spans="1:25">
      <c r="A781" s="23" t="s">
        <v>392</v>
      </c>
      <c r="B781" s="23" t="s">
        <v>172</v>
      </c>
      <c r="C781" s="23" t="s">
        <v>130</v>
      </c>
      <c r="D781" s="23" t="s">
        <v>447</v>
      </c>
      <c r="E781" s="22">
        <v>8211</v>
      </c>
      <c r="F781" s="23" t="s">
        <v>484</v>
      </c>
      <c r="G781" s="128" t="s">
        <v>3150</v>
      </c>
      <c r="H781" s="32" t="s">
        <v>485</v>
      </c>
      <c r="I781" s="44">
        <f t="shared" si="554"/>
        <v>100</v>
      </c>
      <c r="J781" s="44">
        <v>100</v>
      </c>
      <c r="K781" s="44">
        <f t="shared" si="555"/>
        <v>0</v>
      </c>
      <c r="L781" s="44">
        <v>0</v>
      </c>
      <c r="M781" s="44">
        <v>0</v>
      </c>
      <c r="N781" s="44">
        <v>0</v>
      </c>
      <c r="O781" s="44">
        <v>0</v>
      </c>
      <c r="P781" s="44">
        <v>0</v>
      </c>
      <c r="Q781" s="44">
        <v>100</v>
      </c>
      <c r="R781" s="44">
        <v>100</v>
      </c>
      <c r="S781" s="44">
        <v>0</v>
      </c>
      <c r="T781" s="44">
        <f t="shared" si="550"/>
        <v>100</v>
      </c>
      <c r="U781" s="44">
        <v>0</v>
      </c>
      <c r="V781" s="44">
        <v>0</v>
      </c>
      <c r="W781" s="44">
        <v>100</v>
      </c>
      <c r="X781" s="44">
        <f t="shared" si="551"/>
        <v>100</v>
      </c>
      <c r="Y781" s="209">
        <f t="shared" si="547"/>
        <v>100</v>
      </c>
    </row>
    <row r="782" spans="1:25">
      <c r="A782" s="20" t="s">
        <v>392</v>
      </c>
      <c r="B782" s="20" t="s">
        <v>172</v>
      </c>
      <c r="C782" s="20" t="s">
        <v>130</v>
      </c>
      <c r="D782" s="20" t="s">
        <v>447</v>
      </c>
      <c r="E782" s="20" t="s">
        <v>435</v>
      </c>
      <c r="F782" s="23" t="s">
        <v>0</v>
      </c>
      <c r="G782" s="154" t="s">
        <v>0</v>
      </c>
      <c r="H782" s="21" t="s">
        <v>55</v>
      </c>
      <c r="I782" s="66">
        <f t="shared" si="554"/>
        <v>7100</v>
      </c>
      <c r="J782" s="66">
        <f t="shared" ref="J782:X782" si="577">SUM(J783)</f>
        <v>100</v>
      </c>
      <c r="K782" s="66">
        <f t="shared" si="555"/>
        <v>7000</v>
      </c>
      <c r="L782" s="66">
        <f t="shared" si="577"/>
        <v>7000</v>
      </c>
      <c r="M782" s="66">
        <f t="shared" si="577"/>
        <v>0</v>
      </c>
      <c r="N782" s="66">
        <f t="shared" si="577"/>
        <v>0</v>
      </c>
      <c r="O782" s="66">
        <f t="shared" si="577"/>
        <v>0</v>
      </c>
      <c r="P782" s="66">
        <f t="shared" si="577"/>
        <v>0</v>
      </c>
      <c r="Q782" s="66">
        <f t="shared" si="577"/>
        <v>7100</v>
      </c>
      <c r="R782" s="66">
        <f t="shared" si="577"/>
        <v>100</v>
      </c>
      <c r="S782" s="66">
        <f t="shared" si="577"/>
        <v>0</v>
      </c>
      <c r="T782" s="66">
        <f t="shared" si="577"/>
        <v>100</v>
      </c>
      <c r="U782" s="66">
        <f t="shared" si="577"/>
        <v>0</v>
      </c>
      <c r="V782" s="66">
        <f t="shared" si="577"/>
        <v>0</v>
      </c>
      <c r="W782" s="66">
        <f t="shared" si="577"/>
        <v>100</v>
      </c>
      <c r="X782" s="66">
        <f t="shared" si="577"/>
        <v>100</v>
      </c>
      <c r="Y782" s="208">
        <f t="shared" si="547"/>
        <v>100</v>
      </c>
    </row>
    <row r="783" spans="1:25">
      <c r="A783" s="23" t="s">
        <v>392</v>
      </c>
      <c r="B783" s="23" t="s">
        <v>172</v>
      </c>
      <c r="C783" s="23" t="s">
        <v>130</v>
      </c>
      <c r="D783" s="23" t="s">
        <v>447</v>
      </c>
      <c r="E783" s="22">
        <v>8212</v>
      </c>
      <c r="F783" s="23" t="s">
        <v>486</v>
      </c>
      <c r="G783" s="128" t="s">
        <v>3150</v>
      </c>
      <c r="H783" s="32" t="s">
        <v>487</v>
      </c>
      <c r="I783" s="44">
        <f t="shared" si="554"/>
        <v>7100</v>
      </c>
      <c r="J783" s="44">
        <v>100</v>
      </c>
      <c r="K783" s="44">
        <f t="shared" si="555"/>
        <v>7000</v>
      </c>
      <c r="L783" s="44">
        <v>7000</v>
      </c>
      <c r="M783" s="44">
        <v>0</v>
      </c>
      <c r="N783" s="44">
        <v>0</v>
      </c>
      <c r="O783" s="44">
        <v>0</v>
      </c>
      <c r="P783" s="44">
        <v>0</v>
      </c>
      <c r="Q783" s="44">
        <v>7100</v>
      </c>
      <c r="R783" s="44">
        <v>100</v>
      </c>
      <c r="S783" s="44">
        <v>0</v>
      </c>
      <c r="T783" s="44">
        <f t="shared" si="550"/>
        <v>100</v>
      </c>
      <c r="U783" s="44">
        <v>0</v>
      </c>
      <c r="V783" s="44">
        <v>0</v>
      </c>
      <c r="W783" s="44">
        <v>100</v>
      </c>
      <c r="X783" s="44">
        <f t="shared" si="551"/>
        <v>100</v>
      </c>
      <c r="Y783" s="209">
        <f t="shared" si="547"/>
        <v>100</v>
      </c>
    </row>
    <row r="784" spans="1:25">
      <c r="A784" s="20" t="s">
        <v>392</v>
      </c>
      <c r="B784" s="20" t="s">
        <v>172</v>
      </c>
      <c r="C784" s="20" t="s">
        <v>130</v>
      </c>
      <c r="D784" s="20" t="s">
        <v>447</v>
      </c>
      <c r="E784" s="20" t="s">
        <v>167</v>
      </c>
      <c r="F784" s="23" t="s">
        <v>0</v>
      </c>
      <c r="G784" s="154" t="s">
        <v>0</v>
      </c>
      <c r="H784" s="21" t="s">
        <v>56</v>
      </c>
      <c r="I784" s="66">
        <f t="shared" si="554"/>
        <v>54000</v>
      </c>
      <c r="J784" s="66">
        <f t="shared" ref="J784:X784" si="578">SUM(J785)</f>
        <v>5000</v>
      </c>
      <c r="K784" s="66">
        <f t="shared" si="555"/>
        <v>49000</v>
      </c>
      <c r="L784" s="66">
        <f t="shared" si="578"/>
        <v>49000</v>
      </c>
      <c r="M784" s="66">
        <f t="shared" si="578"/>
        <v>0</v>
      </c>
      <c r="N784" s="66">
        <f t="shared" si="578"/>
        <v>0</v>
      </c>
      <c r="O784" s="66">
        <f t="shared" si="578"/>
        <v>0</v>
      </c>
      <c r="P784" s="66">
        <f t="shared" si="578"/>
        <v>0</v>
      </c>
      <c r="Q784" s="66">
        <f t="shared" si="578"/>
        <v>54000</v>
      </c>
      <c r="R784" s="66">
        <f t="shared" si="578"/>
        <v>5000</v>
      </c>
      <c r="S784" s="66">
        <f t="shared" si="578"/>
        <v>5000</v>
      </c>
      <c r="T784" s="66">
        <f t="shared" si="578"/>
        <v>0</v>
      </c>
      <c r="U784" s="66">
        <f t="shared" si="578"/>
        <v>0</v>
      </c>
      <c r="V784" s="66">
        <f t="shared" si="578"/>
        <v>0</v>
      </c>
      <c r="W784" s="66">
        <f t="shared" si="578"/>
        <v>0</v>
      </c>
      <c r="X784" s="66">
        <f t="shared" si="578"/>
        <v>5000</v>
      </c>
      <c r="Y784" s="208">
        <f t="shared" si="547"/>
        <v>100</v>
      </c>
    </row>
    <row r="785" spans="1:25">
      <c r="A785" s="23" t="s">
        <v>392</v>
      </c>
      <c r="B785" s="23" t="s">
        <v>172</v>
      </c>
      <c r="C785" s="23" t="s">
        <v>130</v>
      </c>
      <c r="D785" s="23" t="s">
        <v>447</v>
      </c>
      <c r="E785" s="22">
        <v>8213</v>
      </c>
      <c r="F785" s="23" t="s">
        <v>488</v>
      </c>
      <c r="G785" s="128" t="s">
        <v>3150</v>
      </c>
      <c r="H785" s="32" t="s">
        <v>489</v>
      </c>
      <c r="I785" s="44">
        <f t="shared" si="554"/>
        <v>54000</v>
      </c>
      <c r="J785" s="44">
        <v>5000</v>
      </c>
      <c r="K785" s="44">
        <f t="shared" si="555"/>
        <v>49000</v>
      </c>
      <c r="L785" s="44">
        <v>49000</v>
      </c>
      <c r="M785" s="44">
        <v>0</v>
      </c>
      <c r="N785" s="44">
        <v>0</v>
      </c>
      <c r="O785" s="44">
        <v>0</v>
      </c>
      <c r="P785" s="44">
        <v>0</v>
      </c>
      <c r="Q785" s="44">
        <v>54000</v>
      </c>
      <c r="R785" s="44">
        <v>5000</v>
      </c>
      <c r="S785" s="44">
        <v>5000</v>
      </c>
      <c r="T785" s="44">
        <f t="shared" si="550"/>
        <v>0</v>
      </c>
      <c r="U785" s="44">
        <v>0</v>
      </c>
      <c r="V785" s="44">
        <v>0</v>
      </c>
      <c r="W785" s="44">
        <v>0</v>
      </c>
      <c r="X785" s="44">
        <f t="shared" si="551"/>
        <v>5000</v>
      </c>
      <c r="Y785" s="209">
        <f t="shared" si="547"/>
        <v>100</v>
      </c>
    </row>
    <row r="786" spans="1:25">
      <c r="A786" s="23" t="s">
        <v>392</v>
      </c>
      <c r="B786" s="23" t="s">
        <v>172</v>
      </c>
      <c r="C786" s="23" t="s">
        <v>130</v>
      </c>
      <c r="D786" s="23" t="s">
        <v>447</v>
      </c>
      <c r="E786" s="22">
        <v>8215</v>
      </c>
      <c r="F786" s="23"/>
      <c r="G786" s="128" t="s">
        <v>3150</v>
      </c>
      <c r="H786" s="32" t="s">
        <v>58</v>
      </c>
      <c r="I786" s="44">
        <f t="shared" si="554"/>
        <v>236000</v>
      </c>
      <c r="J786" s="44">
        <v>216000</v>
      </c>
      <c r="K786" s="44">
        <f t="shared" si="555"/>
        <v>20000</v>
      </c>
      <c r="L786" s="44">
        <v>20000</v>
      </c>
      <c r="M786" s="44">
        <v>0</v>
      </c>
      <c r="N786" s="44">
        <v>0</v>
      </c>
      <c r="O786" s="44">
        <v>0</v>
      </c>
      <c r="P786" s="44">
        <v>0</v>
      </c>
      <c r="Q786" s="44">
        <v>184100</v>
      </c>
      <c r="R786" s="44">
        <v>144200</v>
      </c>
      <c r="S786" s="44">
        <v>140000</v>
      </c>
      <c r="T786" s="44">
        <f t="shared" si="550"/>
        <v>4200</v>
      </c>
      <c r="U786" s="44">
        <v>0</v>
      </c>
      <c r="V786" s="44">
        <v>4200</v>
      </c>
      <c r="W786" s="44"/>
      <c r="X786" s="44">
        <f t="shared" si="551"/>
        <v>144200</v>
      </c>
      <c r="Y786" s="209">
        <f t="shared" si="547"/>
        <v>100</v>
      </c>
    </row>
    <row r="787" spans="1:25">
      <c r="A787" s="20" t="s">
        <v>392</v>
      </c>
      <c r="B787" s="20" t="s">
        <v>172</v>
      </c>
      <c r="C787" s="20" t="s">
        <v>130</v>
      </c>
      <c r="D787" s="20" t="s">
        <v>447</v>
      </c>
      <c r="E787" s="20" t="s">
        <v>351</v>
      </c>
      <c r="F787" s="23" t="s">
        <v>0</v>
      </c>
      <c r="G787" s="154" t="s">
        <v>0</v>
      </c>
      <c r="H787" s="21" t="s">
        <v>59</v>
      </c>
      <c r="I787" s="66">
        <f t="shared" si="554"/>
        <v>35000</v>
      </c>
      <c r="J787" s="66">
        <f t="shared" ref="J787:X787" si="579">SUM(J788)</f>
        <v>2000</v>
      </c>
      <c r="K787" s="66">
        <f t="shared" si="555"/>
        <v>33000</v>
      </c>
      <c r="L787" s="66">
        <f t="shared" si="579"/>
        <v>33000</v>
      </c>
      <c r="M787" s="66">
        <f t="shared" si="579"/>
        <v>0</v>
      </c>
      <c r="N787" s="66">
        <f t="shared" si="579"/>
        <v>0</v>
      </c>
      <c r="O787" s="66">
        <f t="shared" si="579"/>
        <v>0</v>
      </c>
      <c r="P787" s="66">
        <f t="shared" si="579"/>
        <v>0</v>
      </c>
      <c r="Q787" s="66">
        <f t="shared" si="579"/>
        <v>520352</v>
      </c>
      <c r="R787" s="66">
        <f t="shared" si="579"/>
        <v>82000</v>
      </c>
      <c r="S787" s="66">
        <f t="shared" si="579"/>
        <v>82000</v>
      </c>
      <c r="T787" s="66">
        <f t="shared" si="579"/>
        <v>0</v>
      </c>
      <c r="U787" s="66">
        <f t="shared" si="579"/>
        <v>0</v>
      </c>
      <c r="V787" s="66">
        <f t="shared" si="579"/>
        <v>0</v>
      </c>
      <c r="W787" s="66">
        <f t="shared" si="579"/>
        <v>0</v>
      </c>
      <c r="X787" s="66">
        <f t="shared" si="579"/>
        <v>82000</v>
      </c>
      <c r="Y787" s="208">
        <f t="shared" si="547"/>
        <v>100</v>
      </c>
    </row>
    <row r="788" spans="1:25">
      <c r="A788" s="23" t="s">
        <v>392</v>
      </c>
      <c r="B788" s="23" t="s">
        <v>172</v>
      </c>
      <c r="C788" s="23" t="s">
        <v>130</v>
      </c>
      <c r="D788" s="23" t="s">
        <v>447</v>
      </c>
      <c r="E788" s="22">
        <v>8216</v>
      </c>
      <c r="F788" s="23" t="s">
        <v>490</v>
      </c>
      <c r="G788" s="128" t="s">
        <v>3150</v>
      </c>
      <c r="H788" s="32" t="s">
        <v>491</v>
      </c>
      <c r="I788" s="44">
        <f t="shared" si="554"/>
        <v>35000</v>
      </c>
      <c r="J788" s="44">
        <v>2000</v>
      </c>
      <c r="K788" s="44">
        <f t="shared" si="555"/>
        <v>33000</v>
      </c>
      <c r="L788" s="44">
        <v>33000</v>
      </c>
      <c r="M788" s="44">
        <v>0</v>
      </c>
      <c r="N788" s="44">
        <v>0</v>
      </c>
      <c r="O788" s="44">
        <v>0</v>
      </c>
      <c r="P788" s="44">
        <v>0</v>
      </c>
      <c r="Q788" s="44">
        <v>520352</v>
      </c>
      <c r="R788" s="44">
        <v>82000</v>
      </c>
      <c r="S788" s="44">
        <v>82000</v>
      </c>
      <c r="T788" s="44">
        <f t="shared" si="550"/>
        <v>0</v>
      </c>
      <c r="U788" s="44">
        <v>0</v>
      </c>
      <c r="V788" s="44">
        <v>0</v>
      </c>
      <c r="W788" s="44">
        <v>0</v>
      </c>
      <c r="X788" s="44">
        <f t="shared" si="551"/>
        <v>82000</v>
      </c>
      <c r="Y788" s="209">
        <f t="shared" si="547"/>
        <v>100</v>
      </c>
    </row>
    <row r="789" spans="1:25">
      <c r="A789" s="32" t="s">
        <v>0</v>
      </c>
      <c r="B789" s="32" t="s">
        <v>0</v>
      </c>
      <c r="C789" s="32" t="s">
        <v>0</v>
      </c>
      <c r="D789" s="32" t="s">
        <v>0</v>
      </c>
      <c r="E789" s="32" t="s">
        <v>0</v>
      </c>
      <c r="F789" s="32" t="s">
        <v>0</v>
      </c>
      <c r="G789" s="154" t="s">
        <v>0</v>
      </c>
      <c r="H789" s="30" t="s">
        <v>492</v>
      </c>
      <c r="I789" s="31">
        <f t="shared" si="554"/>
        <v>3820000</v>
      </c>
      <c r="J789" s="31">
        <f t="shared" ref="J789:P789" si="580">SUM(J734,J768,J774,J778)</f>
        <v>3420000</v>
      </c>
      <c r="K789" s="31">
        <f t="shared" si="555"/>
        <v>400000</v>
      </c>
      <c r="L789" s="31">
        <f t="shared" si="580"/>
        <v>300000</v>
      </c>
      <c r="M789" s="31">
        <f t="shared" si="580"/>
        <v>0</v>
      </c>
      <c r="N789" s="31">
        <f t="shared" si="580"/>
        <v>100000</v>
      </c>
      <c r="O789" s="31">
        <f t="shared" si="580"/>
        <v>0</v>
      </c>
      <c r="P789" s="31">
        <f t="shared" si="580"/>
        <v>0</v>
      </c>
      <c r="Q789" s="31">
        <f>SUM(Q734,Q768,Q774,Q778)</f>
        <v>4693102</v>
      </c>
      <c r="R789" s="31">
        <f>SUM(R734,R768,R774,R778)</f>
        <v>3734849</v>
      </c>
      <c r="S789" s="31">
        <f>SUM(S734,S768,S774,S778)</f>
        <v>3106550</v>
      </c>
      <c r="T789" s="31">
        <f t="shared" ref="T789:X789" si="581">SUM(T734,T768,T774,T778)</f>
        <v>628299</v>
      </c>
      <c r="U789" s="31">
        <f t="shared" si="581"/>
        <v>199300</v>
      </c>
      <c r="V789" s="31">
        <f t="shared" si="581"/>
        <v>243000</v>
      </c>
      <c r="W789" s="31">
        <f t="shared" si="581"/>
        <v>185999</v>
      </c>
      <c r="X789" s="31">
        <f t="shared" si="581"/>
        <v>3734849</v>
      </c>
      <c r="Y789" s="220">
        <f t="shared" si="547"/>
        <v>100</v>
      </c>
    </row>
    <row r="790" spans="1:25" ht="15" thickBot="1">
      <c r="A790" s="32" t="s">
        <v>0</v>
      </c>
      <c r="B790" s="32" t="s">
        <v>0</v>
      </c>
      <c r="C790" s="32" t="s">
        <v>0</v>
      </c>
      <c r="D790" s="32" t="s">
        <v>0</v>
      </c>
      <c r="E790" s="32" t="s">
        <v>0</v>
      </c>
      <c r="F790" s="32" t="s">
        <v>0</v>
      </c>
      <c r="G790" s="154" t="s">
        <v>0</v>
      </c>
      <c r="H790" s="21" t="s">
        <v>170</v>
      </c>
      <c r="I790" s="66">
        <f t="shared" si="554"/>
        <v>80</v>
      </c>
      <c r="J790" s="66">
        <v>80</v>
      </c>
      <c r="K790" s="66">
        <f t="shared" si="555"/>
        <v>0</v>
      </c>
      <c r="L790" s="66" t="s">
        <v>0</v>
      </c>
      <c r="M790" s="66" t="s">
        <v>0</v>
      </c>
      <c r="N790" s="66" t="s">
        <v>0</v>
      </c>
      <c r="O790" s="66" t="s">
        <v>0</v>
      </c>
      <c r="P790" s="66" t="s">
        <v>0</v>
      </c>
      <c r="Q790" s="66">
        <v>0</v>
      </c>
      <c r="R790" s="66"/>
      <c r="S790" s="66"/>
      <c r="T790" s="66"/>
      <c r="U790" s="66"/>
      <c r="V790" s="66"/>
      <c r="W790" s="66"/>
      <c r="X790" s="66"/>
      <c r="Y790" s="208">
        <v>0</v>
      </c>
    </row>
    <row r="791" spans="1:25" ht="41.4" thickBot="1">
      <c r="A791" s="252" t="s">
        <v>0</v>
      </c>
      <c r="B791" s="252" t="s">
        <v>0</v>
      </c>
      <c r="C791" s="252" t="s">
        <v>0</v>
      </c>
      <c r="D791" s="252" t="s">
        <v>0</v>
      </c>
      <c r="E791" s="252" t="s">
        <v>0</v>
      </c>
      <c r="F791" s="252" t="s">
        <v>0</v>
      </c>
      <c r="G791" s="258" t="s">
        <v>0</v>
      </c>
      <c r="H791" s="24" t="s">
        <v>72</v>
      </c>
      <c r="I791" s="1" t="s">
        <v>3093</v>
      </c>
      <c r="J791" s="1" t="s">
        <v>3130</v>
      </c>
      <c r="K791" s="1" t="s">
        <v>3</v>
      </c>
      <c r="L791" s="1" t="s">
        <v>4</v>
      </c>
      <c r="M791" s="1" t="s">
        <v>5</v>
      </c>
      <c r="N791" s="1" t="s">
        <v>6</v>
      </c>
      <c r="O791" s="1" t="s">
        <v>7</v>
      </c>
      <c r="P791" s="1" t="s">
        <v>8</v>
      </c>
      <c r="Q791" s="1" t="s">
        <v>3344</v>
      </c>
      <c r="R791" s="1" t="s">
        <v>3427</v>
      </c>
      <c r="S791" s="1" t="s">
        <v>3447</v>
      </c>
      <c r="T791" s="1" t="s">
        <v>3448</v>
      </c>
      <c r="U791" s="1" t="s">
        <v>3452</v>
      </c>
      <c r="V791" s="1" t="s">
        <v>3449</v>
      </c>
      <c r="W791" s="1" t="s">
        <v>3450</v>
      </c>
      <c r="X791" s="1" t="s">
        <v>3451</v>
      </c>
      <c r="Y791" s="216" t="s">
        <v>3385</v>
      </c>
    </row>
    <row r="792" spans="1:25">
      <c r="A792" s="253"/>
      <c r="B792" s="253"/>
      <c r="C792" s="253"/>
      <c r="D792" s="253"/>
      <c r="E792" s="253"/>
      <c r="F792" s="253"/>
      <c r="G792" s="259"/>
      <c r="H792" s="33" t="s">
        <v>0</v>
      </c>
      <c r="I792" s="45">
        <v>1</v>
      </c>
      <c r="J792" s="45">
        <v>3</v>
      </c>
      <c r="K792" s="45" t="s">
        <v>9</v>
      </c>
      <c r="L792" s="45">
        <v>5</v>
      </c>
      <c r="M792" s="45">
        <v>6</v>
      </c>
      <c r="N792" s="45">
        <v>7</v>
      </c>
      <c r="O792" s="45">
        <v>8</v>
      </c>
      <c r="P792" s="45">
        <v>9</v>
      </c>
      <c r="Q792" s="45">
        <v>1</v>
      </c>
      <c r="R792" s="45">
        <v>2</v>
      </c>
      <c r="S792" s="45">
        <v>3</v>
      </c>
      <c r="T792" s="45" t="s">
        <v>3453</v>
      </c>
      <c r="U792" s="45">
        <v>5</v>
      </c>
      <c r="V792" s="45">
        <v>6</v>
      </c>
      <c r="W792" s="45">
        <v>7</v>
      </c>
      <c r="X792" s="45" t="s">
        <v>3454</v>
      </c>
      <c r="Y792" s="276">
        <v>9</v>
      </c>
    </row>
    <row r="793" spans="1:25">
      <c r="A793" s="253"/>
      <c r="B793" s="253"/>
      <c r="C793" s="253"/>
      <c r="D793" s="253"/>
      <c r="E793" s="253"/>
      <c r="F793" s="253"/>
      <c r="G793" s="259"/>
      <c r="H793" s="34" t="s">
        <v>105</v>
      </c>
      <c r="I793" s="35">
        <f t="shared" si="554"/>
        <v>3820000</v>
      </c>
      <c r="J793" s="35">
        <f t="shared" ref="J793:P793" si="582">SUM(J789)</f>
        <v>3420000</v>
      </c>
      <c r="K793" s="35">
        <f t="shared" si="555"/>
        <v>400000</v>
      </c>
      <c r="L793" s="35">
        <f t="shared" si="582"/>
        <v>300000</v>
      </c>
      <c r="M793" s="35">
        <f t="shared" si="582"/>
        <v>0</v>
      </c>
      <c r="N793" s="35">
        <f t="shared" si="582"/>
        <v>100000</v>
      </c>
      <c r="O793" s="35">
        <f t="shared" si="582"/>
        <v>0</v>
      </c>
      <c r="P793" s="35">
        <f t="shared" si="582"/>
        <v>0</v>
      </c>
      <c r="Q793" s="35">
        <f>SUM(Q789)</f>
        <v>4693102</v>
      </c>
      <c r="R793" s="35">
        <f>SUM(R789)</f>
        <v>3734849</v>
      </c>
      <c r="S793" s="35">
        <f>SUM(S789)</f>
        <v>3106550</v>
      </c>
      <c r="T793" s="35">
        <f t="shared" ref="T793:X793" si="583">SUM(T789)</f>
        <v>628299</v>
      </c>
      <c r="U793" s="35">
        <f t="shared" si="583"/>
        <v>199300</v>
      </c>
      <c r="V793" s="35">
        <f t="shared" si="583"/>
        <v>243000</v>
      </c>
      <c r="W793" s="35">
        <f t="shared" si="583"/>
        <v>185999</v>
      </c>
      <c r="X793" s="35">
        <f t="shared" si="583"/>
        <v>3734849</v>
      </c>
      <c r="Y793" s="218">
        <f t="shared" ref="Y793:Y794" si="584">IF(R793=0,0,(X793/R793)*100)</f>
        <v>100</v>
      </c>
    </row>
    <row r="794" spans="1:25">
      <c r="A794" s="253"/>
      <c r="B794" s="253"/>
      <c r="C794" s="253"/>
      <c r="D794" s="253"/>
      <c r="E794" s="253"/>
      <c r="F794" s="253"/>
      <c r="G794" s="259"/>
      <c r="H794" s="36" t="s">
        <v>69</v>
      </c>
      <c r="I794" s="35">
        <f t="shared" si="554"/>
        <v>3820000</v>
      </c>
      <c r="J794" s="35">
        <f t="shared" ref="J794:P794" si="585">SUM(J793)</f>
        <v>3420000</v>
      </c>
      <c r="K794" s="35">
        <f t="shared" si="555"/>
        <v>400000</v>
      </c>
      <c r="L794" s="35">
        <f t="shared" si="585"/>
        <v>300000</v>
      </c>
      <c r="M794" s="35">
        <f t="shared" si="585"/>
        <v>0</v>
      </c>
      <c r="N794" s="35">
        <f t="shared" si="585"/>
        <v>100000</v>
      </c>
      <c r="O794" s="35">
        <f t="shared" si="585"/>
        <v>0</v>
      </c>
      <c r="P794" s="35">
        <f t="shared" si="585"/>
        <v>0</v>
      </c>
      <c r="Q794" s="35">
        <f>SUM(Q793)</f>
        <v>4693102</v>
      </c>
      <c r="R794" s="35">
        <f>SUM(R793)</f>
        <v>3734849</v>
      </c>
      <c r="S794" s="35">
        <f>SUM(S793)</f>
        <v>3106550</v>
      </c>
      <c r="T794" s="35">
        <f t="shared" ref="T794:X794" si="586">SUM(T793)</f>
        <v>628299</v>
      </c>
      <c r="U794" s="35">
        <f t="shared" si="586"/>
        <v>199300</v>
      </c>
      <c r="V794" s="35">
        <f t="shared" si="586"/>
        <v>243000</v>
      </c>
      <c r="W794" s="35">
        <f t="shared" si="586"/>
        <v>185999</v>
      </c>
      <c r="X794" s="35">
        <f t="shared" si="586"/>
        <v>3734849</v>
      </c>
      <c r="Y794" s="218">
        <f t="shared" si="584"/>
        <v>100</v>
      </c>
    </row>
    <row r="795" spans="1:25">
      <c r="A795" s="254"/>
      <c r="B795" s="254"/>
      <c r="C795" s="254"/>
      <c r="D795" s="254"/>
      <c r="E795" s="254"/>
      <c r="F795" s="254"/>
      <c r="G795" s="260"/>
    </row>
    <row r="796" spans="1:25">
      <c r="A796" s="32" t="s">
        <v>0</v>
      </c>
      <c r="B796" s="32" t="s">
        <v>0</v>
      </c>
      <c r="C796" s="32" t="s">
        <v>0</v>
      </c>
      <c r="D796" s="32" t="s">
        <v>0</v>
      </c>
      <c r="E796" s="32" t="s">
        <v>0</v>
      </c>
      <c r="F796" s="32" t="s">
        <v>0</v>
      </c>
      <c r="G796" s="154" t="s">
        <v>0</v>
      </c>
      <c r="H796" s="37" t="s">
        <v>0</v>
      </c>
      <c r="I796" s="37"/>
      <c r="J796" s="37"/>
      <c r="K796" s="37"/>
      <c r="L796" s="37" t="s">
        <v>0</v>
      </c>
      <c r="M796" s="37" t="s">
        <v>0</v>
      </c>
      <c r="N796" s="37" t="s">
        <v>0</v>
      </c>
      <c r="O796" s="37" t="s">
        <v>0</v>
      </c>
      <c r="P796" s="37" t="s">
        <v>0</v>
      </c>
      <c r="Q796" s="37"/>
      <c r="R796" s="37"/>
      <c r="S796" s="37"/>
      <c r="T796" s="37" t="s">
        <v>0</v>
      </c>
      <c r="U796" s="37" t="s">
        <v>0</v>
      </c>
      <c r="V796" s="37" t="s">
        <v>0</v>
      </c>
      <c r="W796" s="37" t="s">
        <v>0</v>
      </c>
      <c r="X796" s="37" t="s">
        <v>0</v>
      </c>
      <c r="Y796" s="219"/>
    </row>
    <row r="797" spans="1:25">
      <c r="A797" s="32" t="s">
        <v>0</v>
      </c>
      <c r="B797" s="32" t="s">
        <v>0</v>
      </c>
      <c r="C797" s="32" t="s">
        <v>0</v>
      </c>
      <c r="D797" s="32" t="s">
        <v>0</v>
      </c>
      <c r="E797" s="32" t="s">
        <v>0</v>
      </c>
      <c r="F797" s="32" t="s">
        <v>0</v>
      </c>
      <c r="G797" s="154" t="s">
        <v>0</v>
      </c>
      <c r="H797" s="30" t="s">
        <v>493</v>
      </c>
      <c r="I797" s="31">
        <f t="shared" si="554"/>
        <v>3820000</v>
      </c>
      <c r="J797" s="31">
        <f t="shared" ref="J797:P797" si="587">SUM(J789)</f>
        <v>3420000</v>
      </c>
      <c r="K797" s="31">
        <f t="shared" si="555"/>
        <v>400000</v>
      </c>
      <c r="L797" s="31">
        <f t="shared" si="587"/>
        <v>300000</v>
      </c>
      <c r="M797" s="31">
        <f t="shared" si="587"/>
        <v>0</v>
      </c>
      <c r="N797" s="31">
        <f t="shared" si="587"/>
        <v>100000</v>
      </c>
      <c r="O797" s="31">
        <f t="shared" si="587"/>
        <v>0</v>
      </c>
      <c r="P797" s="31">
        <f t="shared" si="587"/>
        <v>0</v>
      </c>
      <c r="Q797" s="31">
        <f>SUM(Q789)</f>
        <v>4693102</v>
      </c>
      <c r="R797" s="31">
        <f>SUM(R789)</f>
        <v>3734849</v>
      </c>
      <c r="S797" s="31">
        <f>SUM(S789)</f>
        <v>3106550</v>
      </c>
      <c r="T797" s="31">
        <f t="shared" ref="T797:X797" si="588">SUM(T789)</f>
        <v>628299</v>
      </c>
      <c r="U797" s="31">
        <f t="shared" si="588"/>
        <v>199300</v>
      </c>
      <c r="V797" s="31">
        <f t="shared" si="588"/>
        <v>243000</v>
      </c>
      <c r="W797" s="31">
        <f t="shared" si="588"/>
        <v>185999</v>
      </c>
      <c r="X797" s="31">
        <f t="shared" si="588"/>
        <v>3734849</v>
      </c>
      <c r="Y797" s="220">
        <f>IF(R797=0,0,(X797/R797)*100)</f>
        <v>100</v>
      </c>
    </row>
    <row r="798" spans="1:25">
      <c r="A798" s="32" t="s">
        <v>0</v>
      </c>
      <c r="B798" s="32" t="s">
        <v>0</v>
      </c>
      <c r="C798" s="32" t="s">
        <v>0</v>
      </c>
      <c r="D798" s="32" t="s">
        <v>0</v>
      </c>
      <c r="E798" s="32" t="s">
        <v>0</v>
      </c>
      <c r="F798" s="32" t="s">
        <v>0</v>
      </c>
      <c r="G798" s="154" t="s">
        <v>0</v>
      </c>
      <c r="H798" s="21" t="s">
        <v>170</v>
      </c>
      <c r="I798" s="66">
        <f t="shared" si="554"/>
        <v>80</v>
      </c>
      <c r="J798" s="66">
        <f t="shared" ref="J798:P798" si="589">J790</f>
        <v>80</v>
      </c>
      <c r="K798" s="66">
        <f t="shared" si="555"/>
        <v>0</v>
      </c>
      <c r="L798" s="66" t="str">
        <f t="shared" si="589"/>
        <v/>
      </c>
      <c r="M798" s="66" t="str">
        <f t="shared" si="589"/>
        <v/>
      </c>
      <c r="N798" s="66" t="str">
        <f t="shared" si="589"/>
        <v/>
      </c>
      <c r="O798" s="66" t="str">
        <f t="shared" si="589"/>
        <v/>
      </c>
      <c r="P798" s="66" t="str">
        <f t="shared" si="589"/>
        <v/>
      </c>
      <c r="Q798" s="66">
        <f>Q790</f>
        <v>0</v>
      </c>
      <c r="R798" s="66">
        <f>R790</f>
        <v>0</v>
      </c>
      <c r="S798" s="66">
        <f>S790</f>
        <v>0</v>
      </c>
      <c r="T798" s="66">
        <f t="shared" ref="T798:X798" si="590">T790</f>
        <v>0</v>
      </c>
      <c r="U798" s="66">
        <f t="shared" si="590"/>
        <v>0</v>
      </c>
      <c r="V798" s="66">
        <f t="shared" si="590"/>
        <v>0</v>
      </c>
      <c r="W798" s="66">
        <f t="shared" si="590"/>
        <v>0</v>
      </c>
      <c r="X798" s="66">
        <f t="shared" si="590"/>
        <v>0</v>
      </c>
      <c r="Y798" s="208">
        <v>0</v>
      </c>
    </row>
    <row r="799" spans="1:25">
      <c r="A799" s="32" t="s">
        <v>0</v>
      </c>
      <c r="B799" s="32" t="s">
        <v>0</v>
      </c>
      <c r="C799" s="32" t="s">
        <v>0</v>
      </c>
      <c r="D799" s="32" t="s">
        <v>0</v>
      </c>
      <c r="E799" s="32" t="s">
        <v>0</v>
      </c>
      <c r="F799" s="32" t="s">
        <v>0</v>
      </c>
      <c r="G799" s="154" t="s">
        <v>0</v>
      </c>
      <c r="H799" s="38" t="s">
        <v>0</v>
      </c>
      <c r="I799" s="39"/>
      <c r="J799" s="39"/>
      <c r="K799" s="39"/>
      <c r="L799" s="39" t="s">
        <v>0</v>
      </c>
      <c r="M799" s="39" t="s">
        <v>0</v>
      </c>
      <c r="N799" s="39" t="s">
        <v>0</v>
      </c>
      <c r="O799" s="39" t="s">
        <v>0</v>
      </c>
      <c r="P799" s="39" t="s">
        <v>0</v>
      </c>
      <c r="Q799" s="39"/>
      <c r="R799" s="39"/>
      <c r="S799" s="39"/>
      <c r="T799" s="39" t="s">
        <v>0</v>
      </c>
      <c r="U799" s="39" t="s">
        <v>0</v>
      </c>
      <c r="V799" s="39" t="s">
        <v>0</v>
      </c>
      <c r="W799" s="39" t="s">
        <v>0</v>
      </c>
      <c r="X799" s="39" t="s">
        <v>0</v>
      </c>
      <c r="Y799" s="221"/>
    </row>
    <row r="800" spans="1:25">
      <c r="A800" s="32" t="s">
        <v>0</v>
      </c>
      <c r="B800" s="32" t="s">
        <v>0</v>
      </c>
      <c r="C800" s="32" t="s">
        <v>0</v>
      </c>
      <c r="D800" s="32" t="s">
        <v>0</v>
      </c>
      <c r="E800" s="32" t="s">
        <v>0</v>
      </c>
      <c r="F800" s="32" t="s">
        <v>0</v>
      </c>
      <c r="G800" s="154" t="s">
        <v>0</v>
      </c>
      <c r="H800" s="30" t="s">
        <v>494</v>
      </c>
      <c r="I800" s="40">
        <f t="shared" si="554"/>
        <v>47834200</v>
      </c>
      <c r="J800" s="40">
        <f t="shared" ref="J800:P800" si="591">SUM(J797,J727)</f>
        <v>32484200</v>
      </c>
      <c r="K800" s="40">
        <f t="shared" si="555"/>
        <v>400000</v>
      </c>
      <c r="L800" s="40">
        <f t="shared" si="591"/>
        <v>300000</v>
      </c>
      <c r="M800" s="40">
        <f t="shared" si="591"/>
        <v>0</v>
      </c>
      <c r="N800" s="40">
        <f t="shared" si="591"/>
        <v>100000</v>
      </c>
      <c r="O800" s="40">
        <f t="shared" si="591"/>
        <v>0</v>
      </c>
      <c r="P800" s="40">
        <f t="shared" si="591"/>
        <v>14950000</v>
      </c>
      <c r="Q800" s="40">
        <f>SUM(Q797,Q727)</f>
        <v>56865954</v>
      </c>
      <c r="R800" s="40">
        <f>SUM(R797,R727)</f>
        <v>34247920</v>
      </c>
      <c r="S800" s="40">
        <f>SUM(S797,S727)</f>
        <v>28519325</v>
      </c>
      <c r="T800" s="40">
        <f t="shared" ref="T800:X800" si="592">SUM(T797,T727)</f>
        <v>5728595</v>
      </c>
      <c r="U800" s="40">
        <f t="shared" si="592"/>
        <v>2093188</v>
      </c>
      <c r="V800" s="40">
        <f t="shared" si="592"/>
        <v>1977870</v>
      </c>
      <c r="W800" s="40">
        <f t="shared" si="592"/>
        <v>1657537</v>
      </c>
      <c r="X800" s="40">
        <f t="shared" si="592"/>
        <v>34247920</v>
      </c>
      <c r="Y800" s="207">
        <f>IF(R800=0,0,(X800/R800)*100)</f>
        <v>100</v>
      </c>
    </row>
    <row r="801" spans="1:25">
      <c r="A801" s="32" t="s">
        <v>0</v>
      </c>
      <c r="B801" s="32" t="s">
        <v>0</v>
      </c>
      <c r="C801" s="32" t="s">
        <v>0</v>
      </c>
      <c r="D801" s="32" t="s">
        <v>0</v>
      </c>
      <c r="E801" s="32" t="s">
        <v>0</v>
      </c>
      <c r="F801" s="32" t="s">
        <v>0</v>
      </c>
      <c r="G801" s="154" t="s">
        <v>0</v>
      </c>
      <c r="H801" s="21" t="s">
        <v>197</v>
      </c>
      <c r="I801" s="66">
        <f t="shared" si="554"/>
        <v>102</v>
      </c>
      <c r="J801" s="66">
        <f>J728+J798</f>
        <v>102</v>
      </c>
      <c r="K801" s="66">
        <f t="shared" si="555"/>
        <v>0</v>
      </c>
      <c r="L801" s="66"/>
      <c r="M801" s="66"/>
      <c r="N801" s="66"/>
      <c r="O801" s="66"/>
      <c r="P801" s="66"/>
      <c r="Q801" s="66">
        <f>Q728+Q798</f>
        <v>0</v>
      </c>
      <c r="R801" s="66">
        <f>R728+R798</f>
        <v>0</v>
      </c>
      <c r="S801" s="66">
        <f>S728+S798</f>
        <v>0</v>
      </c>
      <c r="T801" s="66">
        <f t="shared" ref="T801:X801" si="593">T728+T798</f>
        <v>0</v>
      </c>
      <c r="U801" s="66">
        <f t="shared" si="593"/>
        <v>0</v>
      </c>
      <c r="V801" s="66">
        <f t="shared" si="593"/>
        <v>0</v>
      </c>
      <c r="W801" s="66">
        <f t="shared" si="593"/>
        <v>0</v>
      </c>
      <c r="X801" s="66">
        <f t="shared" si="593"/>
        <v>0</v>
      </c>
      <c r="Y801" s="208">
        <v>0</v>
      </c>
    </row>
    <row r="802" spans="1:25">
      <c r="A802" s="20" t="s">
        <v>495</v>
      </c>
      <c r="B802" s="21" t="s">
        <v>0</v>
      </c>
      <c r="C802" s="21" t="s">
        <v>0</v>
      </c>
      <c r="D802" s="21" t="s">
        <v>0</v>
      </c>
      <c r="E802" s="21" t="s">
        <v>0</v>
      </c>
      <c r="F802" s="21" t="s">
        <v>0</v>
      </c>
      <c r="G802" s="150" t="s">
        <v>0</v>
      </c>
      <c r="H802" s="21" t="s">
        <v>496</v>
      </c>
      <c r="I802" s="22"/>
      <c r="J802" s="22"/>
      <c r="K802" s="22"/>
      <c r="L802" s="22" t="s">
        <v>0</v>
      </c>
      <c r="M802" s="22" t="s">
        <v>0</v>
      </c>
      <c r="N802" s="22" t="s">
        <v>0</v>
      </c>
      <c r="O802" s="22" t="s">
        <v>0</v>
      </c>
      <c r="P802" s="22" t="s">
        <v>0</v>
      </c>
      <c r="Q802" s="22"/>
      <c r="R802" s="22"/>
      <c r="S802" s="22"/>
      <c r="T802" s="22" t="s">
        <v>0</v>
      </c>
      <c r="U802" s="22" t="s">
        <v>0</v>
      </c>
      <c r="V802" s="22" t="s">
        <v>0</v>
      </c>
      <c r="W802" s="22" t="s">
        <v>0</v>
      </c>
      <c r="X802" s="22" t="s">
        <v>0</v>
      </c>
      <c r="Y802" s="209"/>
    </row>
    <row r="803" spans="1:25" ht="15" thickBot="1">
      <c r="A803" s="20" t="s">
        <v>495</v>
      </c>
      <c r="B803" s="20" t="s">
        <v>122</v>
      </c>
      <c r="C803" s="23" t="s">
        <v>0</v>
      </c>
      <c r="D803" s="23" t="s">
        <v>0</v>
      </c>
      <c r="E803" s="21" t="s">
        <v>0</v>
      </c>
      <c r="F803" s="21" t="s">
        <v>0</v>
      </c>
      <c r="G803" s="150" t="s">
        <v>0</v>
      </c>
      <c r="H803" s="21" t="s">
        <v>0</v>
      </c>
      <c r="I803" s="22"/>
      <c r="J803" s="22"/>
      <c r="K803" s="22"/>
      <c r="L803" s="22" t="s">
        <v>0</v>
      </c>
      <c r="M803" s="22" t="s">
        <v>0</v>
      </c>
      <c r="N803" s="22" t="s">
        <v>0</v>
      </c>
      <c r="O803" s="22" t="s">
        <v>0</v>
      </c>
      <c r="P803" s="22" t="s">
        <v>0</v>
      </c>
      <c r="Q803" s="22"/>
      <c r="R803" s="22"/>
      <c r="S803" s="22"/>
      <c r="T803" s="22" t="s">
        <v>0</v>
      </c>
      <c r="U803" s="22" t="s">
        <v>0</v>
      </c>
      <c r="V803" s="22" t="s">
        <v>0</v>
      </c>
      <c r="W803" s="22" t="s">
        <v>0</v>
      </c>
      <c r="X803" s="22" t="s">
        <v>0</v>
      </c>
      <c r="Y803" s="209"/>
    </row>
    <row r="804" spans="1:25" ht="41.4" thickBot="1">
      <c r="A804" s="24" t="s">
        <v>123</v>
      </c>
      <c r="B804" s="24" t="s">
        <v>124</v>
      </c>
      <c r="C804" s="24" t="s">
        <v>125</v>
      </c>
      <c r="D804" s="25" t="s">
        <v>0</v>
      </c>
      <c r="E804" s="24" t="s">
        <v>126</v>
      </c>
      <c r="F804" s="24" t="s">
        <v>127</v>
      </c>
      <c r="G804" s="151" t="s">
        <v>128</v>
      </c>
      <c r="H804" s="24" t="s">
        <v>1</v>
      </c>
      <c r="I804" s="1" t="s">
        <v>3093</v>
      </c>
      <c r="J804" s="1" t="s">
        <v>3130</v>
      </c>
      <c r="K804" s="1" t="s">
        <v>3</v>
      </c>
      <c r="L804" s="1" t="s">
        <v>4</v>
      </c>
      <c r="M804" s="1" t="s">
        <v>5</v>
      </c>
      <c r="N804" s="1" t="s">
        <v>6</v>
      </c>
      <c r="O804" s="1" t="s">
        <v>7</v>
      </c>
      <c r="P804" s="1" t="s">
        <v>8</v>
      </c>
      <c r="Q804" s="1" t="s">
        <v>3344</v>
      </c>
      <c r="R804" s="1" t="s">
        <v>3427</v>
      </c>
      <c r="S804" s="1" t="s">
        <v>3447</v>
      </c>
      <c r="T804" s="1" t="s">
        <v>3448</v>
      </c>
      <c r="U804" s="1" t="s">
        <v>3452</v>
      </c>
      <c r="V804" s="1" t="s">
        <v>3449</v>
      </c>
      <c r="W804" s="1" t="s">
        <v>3450</v>
      </c>
      <c r="X804" s="1" t="s">
        <v>3451</v>
      </c>
      <c r="Y804" s="216" t="s">
        <v>3385</v>
      </c>
    </row>
    <row r="805" spans="1:25">
      <c r="A805" s="26" t="s">
        <v>0</v>
      </c>
      <c r="B805" s="26" t="s">
        <v>0</v>
      </c>
      <c r="C805" s="26" t="s">
        <v>0</v>
      </c>
      <c r="D805" s="27" t="s">
        <v>0</v>
      </c>
      <c r="E805" s="27" t="s">
        <v>0</v>
      </c>
      <c r="F805" s="28" t="s">
        <v>0</v>
      </c>
      <c r="G805" s="152" t="s">
        <v>0</v>
      </c>
      <c r="H805" s="29" t="s">
        <v>0</v>
      </c>
      <c r="I805" s="45">
        <v>1</v>
      </c>
      <c r="J805" s="45">
        <v>3</v>
      </c>
      <c r="K805" s="45" t="s">
        <v>9</v>
      </c>
      <c r="L805" s="45">
        <v>5</v>
      </c>
      <c r="M805" s="45">
        <v>6</v>
      </c>
      <c r="N805" s="45">
        <v>7</v>
      </c>
      <c r="O805" s="45">
        <v>8</v>
      </c>
      <c r="P805" s="45">
        <v>9</v>
      </c>
      <c r="Q805" s="45">
        <v>1</v>
      </c>
      <c r="R805" s="45">
        <v>2</v>
      </c>
      <c r="S805" s="45">
        <v>3</v>
      </c>
      <c r="T805" s="45" t="s">
        <v>3453</v>
      </c>
      <c r="U805" s="45">
        <v>5</v>
      </c>
      <c r="V805" s="45">
        <v>6</v>
      </c>
      <c r="W805" s="45">
        <v>7</v>
      </c>
      <c r="X805" s="45" t="s">
        <v>3454</v>
      </c>
      <c r="Y805" s="276">
        <v>9</v>
      </c>
    </row>
    <row r="806" spans="1:25" s="113" customFormat="1">
      <c r="A806" s="133" t="s">
        <v>495</v>
      </c>
      <c r="B806" s="133" t="s">
        <v>122</v>
      </c>
      <c r="C806" s="109" t="s">
        <v>130</v>
      </c>
      <c r="D806" s="109" t="s">
        <v>497</v>
      </c>
      <c r="E806" s="98" t="s">
        <v>0</v>
      </c>
      <c r="F806" s="98" t="s">
        <v>0</v>
      </c>
      <c r="G806" s="153" t="s">
        <v>0</v>
      </c>
      <c r="H806" s="98" t="s">
        <v>496</v>
      </c>
      <c r="I806" s="110"/>
      <c r="J806" s="110"/>
      <c r="K806" s="110"/>
      <c r="L806" s="110" t="s">
        <v>0</v>
      </c>
      <c r="M806" s="110" t="s">
        <v>0</v>
      </c>
      <c r="N806" s="110" t="s">
        <v>0</v>
      </c>
      <c r="O806" s="110" t="s">
        <v>0</v>
      </c>
      <c r="P806" s="110" t="s">
        <v>0</v>
      </c>
      <c r="Q806" s="110"/>
      <c r="R806" s="110"/>
      <c r="S806" s="110"/>
      <c r="T806" s="110" t="s">
        <v>0</v>
      </c>
      <c r="U806" s="110" t="s">
        <v>0</v>
      </c>
      <c r="V806" s="110" t="s">
        <v>0</v>
      </c>
      <c r="W806" s="110" t="s">
        <v>0</v>
      </c>
      <c r="X806" s="110" t="s">
        <v>0</v>
      </c>
      <c r="Y806" s="217"/>
    </row>
    <row r="807" spans="1:25" ht="20.399999999999999">
      <c r="A807" s="20" t="s">
        <v>0</v>
      </c>
      <c r="B807" s="20" t="s">
        <v>0</v>
      </c>
      <c r="C807" s="20" t="s">
        <v>0</v>
      </c>
      <c r="D807" s="21" t="s">
        <v>0</v>
      </c>
      <c r="E807" s="21" t="s">
        <v>0</v>
      </c>
      <c r="F807" s="21" t="s">
        <v>0</v>
      </c>
      <c r="G807" s="150" t="s">
        <v>0</v>
      </c>
      <c r="H807" s="30" t="s">
        <v>33</v>
      </c>
      <c r="I807" s="31">
        <f t="shared" ref="I807:I873" si="594">SUM(J807,K807,O807,P807)</f>
        <v>1662700</v>
      </c>
      <c r="J807" s="31">
        <f t="shared" ref="J807:P807" si="595">SUM(J808,J816,J818)</f>
        <v>1352700</v>
      </c>
      <c r="K807" s="31">
        <f t="shared" ref="K807:K873" si="596">SUM(L807,M807,N807)</f>
        <v>10000</v>
      </c>
      <c r="L807" s="31">
        <f t="shared" si="595"/>
        <v>10000</v>
      </c>
      <c r="M807" s="31">
        <f t="shared" si="595"/>
        <v>0</v>
      </c>
      <c r="N807" s="31">
        <f t="shared" si="595"/>
        <v>0</v>
      </c>
      <c r="O807" s="31">
        <f t="shared" si="595"/>
        <v>300000</v>
      </c>
      <c r="P807" s="31">
        <f t="shared" si="595"/>
        <v>0</v>
      </c>
      <c r="Q807" s="31">
        <f>SUM(Q808,Q816,Q818)</f>
        <v>2218121</v>
      </c>
      <c r="R807" s="31">
        <f>SUM(R808,R816,R818)</f>
        <v>1798378</v>
      </c>
      <c r="S807" s="31">
        <f>SUM(S808,S816,S818)</f>
        <v>1422096</v>
      </c>
      <c r="T807" s="31">
        <f t="shared" ref="T807:X807" si="597">SUM(T808,T816,T818)</f>
        <v>363682</v>
      </c>
      <c r="U807" s="31">
        <f t="shared" si="597"/>
        <v>152127</v>
      </c>
      <c r="V807" s="31">
        <f t="shared" si="597"/>
        <v>103009</v>
      </c>
      <c r="W807" s="31">
        <f t="shared" si="597"/>
        <v>108546</v>
      </c>
      <c r="X807" s="31">
        <f t="shared" si="597"/>
        <v>1785778</v>
      </c>
      <c r="Y807" s="220">
        <f t="shared" ref="Y807:Y870" si="598">IF(R807=0,0,(X807/R807)*100)</f>
        <v>99.299368653308704</v>
      </c>
    </row>
    <row r="808" spans="1:25">
      <c r="A808" s="23" t="s">
        <v>495</v>
      </c>
      <c r="B808" s="23" t="s">
        <v>122</v>
      </c>
      <c r="C808" s="23" t="s">
        <v>130</v>
      </c>
      <c r="D808" s="23" t="s">
        <v>497</v>
      </c>
      <c r="E808" s="21" t="s">
        <v>132</v>
      </c>
      <c r="F808" s="21" t="s">
        <v>0</v>
      </c>
      <c r="G808" s="150" t="s">
        <v>0</v>
      </c>
      <c r="H808" s="21" t="s">
        <v>11</v>
      </c>
      <c r="I808" s="66">
        <f t="shared" si="594"/>
        <v>747750</v>
      </c>
      <c r="J808" s="66">
        <f t="shared" ref="J808:P808" si="599">SUM(J809,J810)</f>
        <v>747750</v>
      </c>
      <c r="K808" s="66">
        <f t="shared" si="596"/>
        <v>0</v>
      </c>
      <c r="L808" s="66">
        <f t="shared" si="599"/>
        <v>0</v>
      </c>
      <c r="M808" s="66">
        <f t="shared" si="599"/>
        <v>0</v>
      </c>
      <c r="N808" s="66">
        <f t="shared" si="599"/>
        <v>0</v>
      </c>
      <c r="O808" s="66">
        <f t="shared" si="599"/>
        <v>0</v>
      </c>
      <c r="P808" s="66">
        <f t="shared" si="599"/>
        <v>0</v>
      </c>
      <c r="Q808" s="66">
        <f>SUM(Q809,Q810)</f>
        <v>882869</v>
      </c>
      <c r="R808" s="66">
        <f>SUM(R809,R810)</f>
        <v>882869</v>
      </c>
      <c r="S808" s="66">
        <f>SUM(S809,S810)</f>
        <v>592904</v>
      </c>
      <c r="T808" s="66">
        <f t="shared" ref="T808:X808" si="600">SUM(T809,T810)</f>
        <v>277465</v>
      </c>
      <c r="U808" s="66">
        <f t="shared" si="600"/>
        <v>102510</v>
      </c>
      <c r="V808" s="66">
        <f t="shared" si="600"/>
        <v>84709</v>
      </c>
      <c r="W808" s="66">
        <f t="shared" si="600"/>
        <v>90246</v>
      </c>
      <c r="X808" s="66">
        <f t="shared" si="600"/>
        <v>870369</v>
      </c>
      <c r="Y808" s="208">
        <f t="shared" si="598"/>
        <v>98.584161410129937</v>
      </c>
    </row>
    <row r="809" spans="1:25">
      <c r="A809" s="23" t="s">
        <v>495</v>
      </c>
      <c r="B809" s="23" t="s">
        <v>122</v>
      </c>
      <c r="C809" s="23" t="s">
        <v>130</v>
      </c>
      <c r="D809" s="23" t="s">
        <v>497</v>
      </c>
      <c r="E809" s="22">
        <v>6111</v>
      </c>
      <c r="F809" s="23"/>
      <c r="G809" s="128" t="s">
        <v>3359</v>
      </c>
      <c r="H809" s="32" t="s">
        <v>12</v>
      </c>
      <c r="I809" s="44">
        <f t="shared" si="594"/>
        <v>630100</v>
      </c>
      <c r="J809" s="104">
        <v>630100</v>
      </c>
      <c r="K809" s="44">
        <f t="shared" si="596"/>
        <v>0</v>
      </c>
      <c r="L809" s="44">
        <v>0</v>
      </c>
      <c r="M809" s="44">
        <v>0</v>
      </c>
      <c r="N809" s="44">
        <v>0</v>
      </c>
      <c r="O809" s="44">
        <v>0</v>
      </c>
      <c r="P809" s="44">
        <v>0</v>
      </c>
      <c r="Q809" s="44">
        <v>751719</v>
      </c>
      <c r="R809" s="44">
        <v>751719</v>
      </c>
      <c r="S809" s="44">
        <v>514400</v>
      </c>
      <c r="T809" s="44">
        <f t="shared" ref="T809:T870" si="601">U809+V809+W809</f>
        <v>237319</v>
      </c>
      <c r="U809" s="44">
        <v>79100</v>
      </c>
      <c r="V809" s="44">
        <v>79119</v>
      </c>
      <c r="W809" s="44">
        <v>79100</v>
      </c>
      <c r="X809" s="44">
        <f t="shared" ref="X809:X870" si="602">S809+T809</f>
        <v>751719</v>
      </c>
      <c r="Y809" s="209">
        <f t="shared" si="598"/>
        <v>100</v>
      </c>
    </row>
    <row r="810" spans="1:25">
      <c r="A810" s="20" t="s">
        <v>495</v>
      </c>
      <c r="B810" s="20" t="s">
        <v>122</v>
      </c>
      <c r="C810" s="20" t="s">
        <v>130</v>
      </c>
      <c r="D810" s="20" t="s">
        <v>497</v>
      </c>
      <c r="E810" s="20" t="s">
        <v>134</v>
      </c>
      <c r="F810" s="23" t="s">
        <v>0</v>
      </c>
      <c r="G810" s="154" t="s">
        <v>0</v>
      </c>
      <c r="H810" s="21" t="s">
        <v>13</v>
      </c>
      <c r="I810" s="66">
        <f t="shared" si="594"/>
        <v>117650</v>
      </c>
      <c r="J810" s="66">
        <f t="shared" ref="J810:P810" si="603">SUM(J811:J815)</f>
        <v>117650</v>
      </c>
      <c r="K810" s="66">
        <f t="shared" si="596"/>
        <v>0</v>
      </c>
      <c r="L810" s="66">
        <f t="shared" si="603"/>
        <v>0</v>
      </c>
      <c r="M810" s="66">
        <f t="shared" si="603"/>
        <v>0</v>
      </c>
      <c r="N810" s="66">
        <f t="shared" si="603"/>
        <v>0</v>
      </c>
      <c r="O810" s="66">
        <f t="shared" si="603"/>
        <v>0</v>
      </c>
      <c r="P810" s="66">
        <f t="shared" si="603"/>
        <v>0</v>
      </c>
      <c r="Q810" s="66">
        <f>SUM(Q811:Q815)</f>
        <v>131150</v>
      </c>
      <c r="R810" s="66">
        <f>SUM(R811:R815)</f>
        <v>131150</v>
      </c>
      <c r="S810" s="66">
        <f>SUM(S811:S815)</f>
        <v>78504</v>
      </c>
      <c r="T810" s="66">
        <f t="shared" ref="T810:X810" si="604">SUM(T811:T815)</f>
        <v>40146</v>
      </c>
      <c r="U810" s="66">
        <f t="shared" si="604"/>
        <v>23410</v>
      </c>
      <c r="V810" s="66">
        <f t="shared" si="604"/>
        <v>5590</v>
      </c>
      <c r="W810" s="66">
        <f t="shared" si="604"/>
        <v>11146</v>
      </c>
      <c r="X810" s="66">
        <f t="shared" si="604"/>
        <v>118650</v>
      </c>
      <c r="Y810" s="208">
        <f t="shared" si="598"/>
        <v>90.468928707586741</v>
      </c>
    </row>
    <row r="811" spans="1:25">
      <c r="A811" s="23" t="s">
        <v>495</v>
      </c>
      <c r="B811" s="23" t="s">
        <v>122</v>
      </c>
      <c r="C811" s="23" t="s">
        <v>130</v>
      </c>
      <c r="D811" s="23" t="s">
        <v>497</v>
      </c>
      <c r="E811" s="22">
        <v>6112</v>
      </c>
      <c r="F811" s="23" t="s">
        <v>498</v>
      </c>
      <c r="G811" s="128" t="s">
        <v>3359</v>
      </c>
      <c r="H811" s="32" t="s">
        <v>16</v>
      </c>
      <c r="I811" s="44">
        <f t="shared" si="594"/>
        <v>19000</v>
      </c>
      <c r="J811" s="104">
        <v>19000</v>
      </c>
      <c r="K811" s="44">
        <f t="shared" si="596"/>
        <v>0</v>
      </c>
      <c r="L811" s="44">
        <v>0</v>
      </c>
      <c r="M811" s="44">
        <v>0</v>
      </c>
      <c r="N811" s="44">
        <v>0</v>
      </c>
      <c r="O811" s="44">
        <v>0</v>
      </c>
      <c r="P811" s="44">
        <v>0</v>
      </c>
      <c r="Q811" s="44">
        <v>20000</v>
      </c>
      <c r="R811" s="44">
        <v>20000</v>
      </c>
      <c r="S811" s="44">
        <v>10810</v>
      </c>
      <c r="T811" s="44">
        <f t="shared" si="601"/>
        <v>9190</v>
      </c>
      <c r="U811" s="44">
        <v>7010</v>
      </c>
      <c r="V811" s="44">
        <v>1090</v>
      </c>
      <c r="W811" s="44">
        <v>1090</v>
      </c>
      <c r="X811" s="44">
        <f t="shared" si="602"/>
        <v>20000</v>
      </c>
      <c r="Y811" s="209">
        <f t="shared" si="598"/>
        <v>100</v>
      </c>
    </row>
    <row r="812" spans="1:25">
      <c r="A812" s="23" t="s">
        <v>495</v>
      </c>
      <c r="B812" s="23" t="s">
        <v>122</v>
      </c>
      <c r="C812" s="23" t="s">
        <v>130</v>
      </c>
      <c r="D812" s="23" t="s">
        <v>497</v>
      </c>
      <c r="E812" s="22">
        <v>6112</v>
      </c>
      <c r="F812" s="23" t="s">
        <v>499</v>
      </c>
      <c r="G812" s="128" t="s">
        <v>3359</v>
      </c>
      <c r="H812" s="32" t="s">
        <v>19</v>
      </c>
      <c r="I812" s="44">
        <f t="shared" si="594"/>
        <v>65000</v>
      </c>
      <c r="J812" s="104">
        <v>65000</v>
      </c>
      <c r="K812" s="44">
        <f t="shared" si="596"/>
        <v>0</v>
      </c>
      <c r="L812" s="44">
        <v>0</v>
      </c>
      <c r="M812" s="44">
        <v>0</v>
      </c>
      <c r="N812" s="44">
        <v>0</v>
      </c>
      <c r="O812" s="44">
        <v>0</v>
      </c>
      <c r="P812" s="44">
        <v>0</v>
      </c>
      <c r="Q812" s="44">
        <v>67500</v>
      </c>
      <c r="R812" s="44">
        <v>67500</v>
      </c>
      <c r="S812" s="44">
        <v>38944</v>
      </c>
      <c r="T812" s="44">
        <f t="shared" si="601"/>
        <v>28556</v>
      </c>
      <c r="U812" s="44">
        <v>14000</v>
      </c>
      <c r="V812" s="44">
        <v>4500</v>
      </c>
      <c r="W812" s="44">
        <v>10056</v>
      </c>
      <c r="X812" s="44">
        <f t="shared" si="602"/>
        <v>67500</v>
      </c>
      <c r="Y812" s="209">
        <f t="shared" si="598"/>
        <v>100</v>
      </c>
    </row>
    <row r="813" spans="1:25">
      <c r="A813" s="23" t="s">
        <v>495</v>
      </c>
      <c r="B813" s="23" t="s">
        <v>122</v>
      </c>
      <c r="C813" s="23" t="s">
        <v>130</v>
      </c>
      <c r="D813" s="23" t="s">
        <v>497</v>
      </c>
      <c r="E813" s="22">
        <v>6112</v>
      </c>
      <c r="F813" s="23" t="s">
        <v>500</v>
      </c>
      <c r="G813" s="128" t="s">
        <v>3359</v>
      </c>
      <c r="H813" s="32" t="s">
        <v>17</v>
      </c>
      <c r="I813" s="44">
        <f t="shared" si="594"/>
        <v>11250</v>
      </c>
      <c r="J813" s="104">
        <v>11250</v>
      </c>
      <c r="K813" s="44">
        <f t="shared" si="596"/>
        <v>0</v>
      </c>
      <c r="L813" s="44">
        <v>0</v>
      </c>
      <c r="M813" s="44">
        <v>0</v>
      </c>
      <c r="N813" s="44">
        <v>0</v>
      </c>
      <c r="O813" s="44">
        <v>0</v>
      </c>
      <c r="P813" s="44">
        <v>0</v>
      </c>
      <c r="Q813" s="44">
        <v>11250</v>
      </c>
      <c r="R813" s="44">
        <v>11250</v>
      </c>
      <c r="S813" s="44">
        <v>11250</v>
      </c>
      <c r="T813" s="44">
        <f t="shared" si="601"/>
        <v>0</v>
      </c>
      <c r="U813" s="44"/>
      <c r="V813" s="44"/>
      <c r="W813" s="44"/>
      <c r="X813" s="44">
        <f t="shared" si="602"/>
        <v>11250</v>
      </c>
      <c r="Y813" s="209">
        <f t="shared" si="598"/>
        <v>100</v>
      </c>
    </row>
    <row r="814" spans="1:25">
      <c r="A814" s="23" t="s">
        <v>495</v>
      </c>
      <c r="B814" s="23" t="s">
        <v>122</v>
      </c>
      <c r="C814" s="23" t="s">
        <v>130</v>
      </c>
      <c r="D814" s="23" t="s">
        <v>497</v>
      </c>
      <c r="E814" s="22">
        <v>6112</v>
      </c>
      <c r="F814" s="23" t="s">
        <v>501</v>
      </c>
      <c r="G814" s="128" t="s">
        <v>3359</v>
      </c>
      <c r="H814" s="32" t="s">
        <v>15</v>
      </c>
      <c r="I814" s="44">
        <f t="shared" si="594"/>
        <v>12500</v>
      </c>
      <c r="J814" s="104">
        <v>12500</v>
      </c>
      <c r="K814" s="44">
        <f t="shared" si="596"/>
        <v>0</v>
      </c>
      <c r="L814" s="44">
        <v>0</v>
      </c>
      <c r="M814" s="44">
        <v>0</v>
      </c>
      <c r="N814" s="44">
        <v>0</v>
      </c>
      <c r="O814" s="44">
        <v>0</v>
      </c>
      <c r="P814" s="44">
        <v>0</v>
      </c>
      <c r="Q814" s="44">
        <v>12500</v>
      </c>
      <c r="R814" s="44">
        <v>12500</v>
      </c>
      <c r="S814" s="44">
        <v>0</v>
      </c>
      <c r="T814" s="44">
        <f t="shared" si="601"/>
        <v>0</v>
      </c>
      <c r="U814" s="44"/>
      <c r="V814" s="44"/>
      <c r="W814" s="44"/>
      <c r="X814" s="44">
        <f t="shared" si="602"/>
        <v>0</v>
      </c>
      <c r="Y814" s="209">
        <f t="shared" si="598"/>
        <v>0</v>
      </c>
    </row>
    <row r="815" spans="1:25">
      <c r="A815" s="23" t="s">
        <v>495</v>
      </c>
      <c r="B815" s="23" t="s">
        <v>122</v>
      </c>
      <c r="C815" s="23" t="s">
        <v>130</v>
      </c>
      <c r="D815" s="23" t="s">
        <v>497</v>
      </c>
      <c r="E815" s="22">
        <v>6112</v>
      </c>
      <c r="F815" s="23" t="s">
        <v>502</v>
      </c>
      <c r="G815" s="128" t="s">
        <v>3359</v>
      </c>
      <c r="H815" s="32" t="s">
        <v>18</v>
      </c>
      <c r="I815" s="44">
        <f t="shared" si="594"/>
        <v>9900</v>
      </c>
      <c r="J815" s="104">
        <v>9900</v>
      </c>
      <c r="K815" s="44">
        <f t="shared" si="596"/>
        <v>0</v>
      </c>
      <c r="L815" s="44">
        <v>0</v>
      </c>
      <c r="M815" s="44">
        <v>0</v>
      </c>
      <c r="N815" s="44">
        <v>0</v>
      </c>
      <c r="O815" s="44">
        <v>0</v>
      </c>
      <c r="P815" s="44">
        <v>0</v>
      </c>
      <c r="Q815" s="44">
        <v>19900</v>
      </c>
      <c r="R815" s="44">
        <v>19900</v>
      </c>
      <c r="S815" s="44">
        <v>17500</v>
      </c>
      <c r="T815" s="44">
        <f t="shared" si="601"/>
        <v>2400</v>
      </c>
      <c r="U815" s="44">
        <v>2400</v>
      </c>
      <c r="V815" s="44"/>
      <c r="W815" s="44"/>
      <c r="X815" s="44">
        <f t="shared" si="602"/>
        <v>19900</v>
      </c>
      <c r="Y815" s="209">
        <f t="shared" si="598"/>
        <v>100</v>
      </c>
    </row>
    <row r="816" spans="1:25">
      <c r="A816" s="23" t="s">
        <v>495</v>
      </c>
      <c r="B816" s="23" t="s">
        <v>122</v>
      </c>
      <c r="C816" s="23" t="s">
        <v>130</v>
      </c>
      <c r="D816" s="23" t="s">
        <v>497</v>
      </c>
      <c r="E816" s="21" t="s">
        <v>139</v>
      </c>
      <c r="F816" s="21" t="s">
        <v>0</v>
      </c>
      <c r="G816" s="150" t="s">
        <v>0</v>
      </c>
      <c r="H816" s="21" t="s">
        <v>21</v>
      </c>
      <c r="I816" s="66">
        <f t="shared" si="594"/>
        <v>67386</v>
      </c>
      <c r="J816" s="66">
        <f t="shared" ref="J816:X816" si="605">SUM(J817)</f>
        <v>67386</v>
      </c>
      <c r="K816" s="66">
        <f t="shared" si="596"/>
        <v>0</v>
      </c>
      <c r="L816" s="66">
        <f t="shared" si="605"/>
        <v>0</v>
      </c>
      <c r="M816" s="66">
        <f t="shared" si="605"/>
        <v>0</v>
      </c>
      <c r="N816" s="66">
        <f t="shared" si="605"/>
        <v>0</v>
      </c>
      <c r="O816" s="66">
        <f t="shared" si="605"/>
        <v>0</v>
      </c>
      <c r="P816" s="66">
        <f t="shared" si="605"/>
        <v>0</v>
      </c>
      <c r="Q816" s="66">
        <f t="shared" si="605"/>
        <v>77550</v>
      </c>
      <c r="R816" s="66">
        <f t="shared" si="605"/>
        <v>77550</v>
      </c>
      <c r="S816" s="66">
        <f t="shared" si="605"/>
        <v>58606</v>
      </c>
      <c r="T816" s="66">
        <f t="shared" si="605"/>
        <v>18944</v>
      </c>
      <c r="U816" s="66">
        <f t="shared" si="605"/>
        <v>6344</v>
      </c>
      <c r="V816" s="66">
        <f t="shared" si="605"/>
        <v>6300</v>
      </c>
      <c r="W816" s="66">
        <f t="shared" si="605"/>
        <v>6300</v>
      </c>
      <c r="X816" s="66">
        <f t="shared" si="605"/>
        <v>77550</v>
      </c>
      <c r="Y816" s="208">
        <f t="shared" si="598"/>
        <v>100</v>
      </c>
    </row>
    <row r="817" spans="1:25">
      <c r="A817" s="23" t="s">
        <v>495</v>
      </c>
      <c r="B817" s="23" t="s">
        <v>122</v>
      </c>
      <c r="C817" s="23" t="s">
        <v>130</v>
      </c>
      <c r="D817" s="23" t="s">
        <v>497</v>
      </c>
      <c r="E817" s="22">
        <v>6121</v>
      </c>
      <c r="F817" s="23"/>
      <c r="G817" s="128" t="s">
        <v>3359</v>
      </c>
      <c r="H817" s="32" t="s">
        <v>22</v>
      </c>
      <c r="I817" s="44">
        <f t="shared" si="594"/>
        <v>67386</v>
      </c>
      <c r="J817" s="104">
        <v>67386</v>
      </c>
      <c r="K817" s="44">
        <f t="shared" si="596"/>
        <v>0</v>
      </c>
      <c r="L817" s="44">
        <v>0</v>
      </c>
      <c r="M817" s="44">
        <v>0</v>
      </c>
      <c r="N817" s="44">
        <v>0</v>
      </c>
      <c r="O817" s="44">
        <v>0</v>
      </c>
      <c r="P817" s="44">
        <v>0</v>
      </c>
      <c r="Q817" s="44">
        <v>77550</v>
      </c>
      <c r="R817" s="44">
        <v>77550</v>
      </c>
      <c r="S817" s="44">
        <v>58606</v>
      </c>
      <c r="T817" s="44">
        <f t="shared" si="601"/>
        <v>18944</v>
      </c>
      <c r="U817" s="44">
        <v>6344</v>
      </c>
      <c r="V817" s="44">
        <v>6300</v>
      </c>
      <c r="W817" s="44">
        <v>6300</v>
      </c>
      <c r="X817" s="44">
        <f t="shared" si="602"/>
        <v>77550</v>
      </c>
      <c r="Y817" s="209">
        <f t="shared" si="598"/>
        <v>100</v>
      </c>
    </row>
    <row r="818" spans="1:25">
      <c r="A818" s="23" t="s">
        <v>495</v>
      </c>
      <c r="B818" s="23" t="s">
        <v>122</v>
      </c>
      <c r="C818" s="23" t="s">
        <v>130</v>
      </c>
      <c r="D818" s="23" t="s">
        <v>497</v>
      </c>
      <c r="E818" s="21" t="s">
        <v>141</v>
      </c>
      <c r="F818" s="21" t="s">
        <v>0</v>
      </c>
      <c r="G818" s="150" t="s">
        <v>0</v>
      </c>
      <c r="H818" s="21" t="s">
        <v>23</v>
      </c>
      <c r="I818" s="66">
        <f t="shared" si="594"/>
        <v>847564</v>
      </c>
      <c r="J818" s="66">
        <f t="shared" ref="J818:P818" si="606">SUM(J819,J820,J823,J824,J825,J826,J827,J830,J831)</f>
        <v>537564</v>
      </c>
      <c r="K818" s="66">
        <f t="shared" si="596"/>
        <v>10000</v>
      </c>
      <c r="L818" s="66">
        <f t="shared" si="606"/>
        <v>10000</v>
      </c>
      <c r="M818" s="66">
        <f t="shared" si="606"/>
        <v>0</v>
      </c>
      <c r="N818" s="66">
        <f t="shared" si="606"/>
        <v>0</v>
      </c>
      <c r="O818" s="66">
        <f t="shared" si="606"/>
        <v>300000</v>
      </c>
      <c r="P818" s="66">
        <f t="shared" si="606"/>
        <v>0</v>
      </c>
      <c r="Q818" s="66">
        <f>SUM(Q819,Q820,Q823,Q824,Q825,Q826,Q827,Q830,Q831)</f>
        <v>1257702</v>
      </c>
      <c r="R818" s="66">
        <f>SUM(R819,R820,R823,R824,R825,R826,R827,R830,R831)</f>
        <v>837959</v>
      </c>
      <c r="S818" s="66">
        <f>SUM(S819,S820,S823,S824,S825,S826,S827,S830,S831)</f>
        <v>770586</v>
      </c>
      <c r="T818" s="66">
        <f t="shared" ref="T818:X818" si="607">SUM(T819,T820,T823,T824,T825,T826,T827,T830,T831)</f>
        <v>67273</v>
      </c>
      <c r="U818" s="66">
        <f t="shared" si="607"/>
        <v>43273</v>
      </c>
      <c r="V818" s="66">
        <f t="shared" si="607"/>
        <v>12000</v>
      </c>
      <c r="W818" s="66">
        <f t="shared" si="607"/>
        <v>12000</v>
      </c>
      <c r="X818" s="66">
        <f t="shared" si="607"/>
        <v>837859</v>
      </c>
      <c r="Y818" s="208">
        <f t="shared" si="598"/>
        <v>99.988066241904434</v>
      </c>
    </row>
    <row r="819" spans="1:25">
      <c r="A819" s="23" t="s">
        <v>495</v>
      </c>
      <c r="B819" s="23" t="s">
        <v>122</v>
      </c>
      <c r="C819" s="23" t="s">
        <v>130</v>
      </c>
      <c r="D819" s="23" t="s">
        <v>497</v>
      </c>
      <c r="E819" s="22">
        <v>6131</v>
      </c>
      <c r="F819" s="23"/>
      <c r="G819" s="128" t="s">
        <v>3359</v>
      </c>
      <c r="H819" s="32" t="s">
        <v>24</v>
      </c>
      <c r="I819" s="44">
        <f t="shared" si="594"/>
        <v>22180</v>
      </c>
      <c r="J819" s="104">
        <v>12180</v>
      </c>
      <c r="K819" s="44">
        <f t="shared" si="596"/>
        <v>10000</v>
      </c>
      <c r="L819" s="44">
        <v>10000</v>
      </c>
      <c r="M819" s="44">
        <v>0</v>
      </c>
      <c r="N819" s="44">
        <v>0</v>
      </c>
      <c r="O819" s="44">
        <v>0</v>
      </c>
      <c r="P819" s="44">
        <v>0</v>
      </c>
      <c r="Q819" s="44">
        <v>41923</v>
      </c>
      <c r="R819" s="44">
        <v>22180</v>
      </c>
      <c r="S819" s="44">
        <v>22180</v>
      </c>
      <c r="T819" s="44">
        <f t="shared" si="601"/>
        <v>0</v>
      </c>
      <c r="U819" s="44"/>
      <c r="V819" s="44"/>
      <c r="W819" s="44"/>
      <c r="X819" s="44">
        <f t="shared" si="602"/>
        <v>22180</v>
      </c>
      <c r="Y819" s="209">
        <f t="shared" si="598"/>
        <v>100</v>
      </c>
    </row>
    <row r="820" spans="1:25">
      <c r="A820" s="20" t="s">
        <v>495</v>
      </c>
      <c r="B820" s="20" t="s">
        <v>122</v>
      </c>
      <c r="C820" s="20" t="s">
        <v>130</v>
      </c>
      <c r="D820" s="20" t="s">
        <v>497</v>
      </c>
      <c r="E820" s="20" t="s">
        <v>330</v>
      </c>
      <c r="F820" s="23" t="s">
        <v>0</v>
      </c>
      <c r="G820" s="154" t="s">
        <v>0</v>
      </c>
      <c r="H820" s="21" t="s">
        <v>25</v>
      </c>
      <c r="I820" s="66">
        <f t="shared" si="594"/>
        <v>175000</v>
      </c>
      <c r="J820" s="66">
        <f t="shared" ref="J820:P820" si="608">SUM(J821:J822)</f>
        <v>175000</v>
      </c>
      <c r="K820" s="66">
        <f t="shared" si="596"/>
        <v>0</v>
      </c>
      <c r="L820" s="66">
        <f t="shared" si="608"/>
        <v>0</v>
      </c>
      <c r="M820" s="66">
        <f t="shared" si="608"/>
        <v>0</v>
      </c>
      <c r="N820" s="66">
        <f t="shared" si="608"/>
        <v>0</v>
      </c>
      <c r="O820" s="66">
        <f t="shared" si="608"/>
        <v>0</v>
      </c>
      <c r="P820" s="66">
        <f t="shared" si="608"/>
        <v>0</v>
      </c>
      <c r="Q820" s="66">
        <f>SUM(Q821:Q822)</f>
        <v>175000</v>
      </c>
      <c r="R820" s="66">
        <f>SUM(R821:R822)</f>
        <v>175000</v>
      </c>
      <c r="S820" s="66">
        <f>SUM(S821:S822)</f>
        <v>138000</v>
      </c>
      <c r="T820" s="66">
        <f t="shared" ref="T820:X820" si="609">SUM(T821:T822)</f>
        <v>37000</v>
      </c>
      <c r="U820" s="66">
        <f t="shared" si="609"/>
        <v>13000</v>
      </c>
      <c r="V820" s="66">
        <f t="shared" si="609"/>
        <v>12000</v>
      </c>
      <c r="W820" s="66">
        <f t="shared" si="609"/>
        <v>12000</v>
      </c>
      <c r="X820" s="66">
        <f t="shared" si="609"/>
        <v>175000</v>
      </c>
      <c r="Y820" s="208">
        <f t="shared" si="598"/>
        <v>100</v>
      </c>
    </row>
    <row r="821" spans="1:25">
      <c r="A821" s="23" t="s">
        <v>495</v>
      </c>
      <c r="B821" s="23" t="s">
        <v>122</v>
      </c>
      <c r="C821" s="23" t="s">
        <v>130</v>
      </c>
      <c r="D821" s="23" t="s">
        <v>497</v>
      </c>
      <c r="E821" s="22">
        <v>6132</v>
      </c>
      <c r="F821" s="23"/>
      <c r="G821" s="128" t="s">
        <v>3359</v>
      </c>
      <c r="H821" s="32" t="s">
        <v>25</v>
      </c>
      <c r="I821" s="44">
        <f t="shared" si="594"/>
        <v>0</v>
      </c>
      <c r="J821" s="44">
        <v>0</v>
      </c>
      <c r="K821" s="44">
        <f t="shared" si="596"/>
        <v>0</v>
      </c>
      <c r="L821" s="44">
        <v>0</v>
      </c>
      <c r="M821" s="44">
        <v>0</v>
      </c>
      <c r="N821" s="44">
        <v>0</v>
      </c>
      <c r="O821" s="44">
        <v>0</v>
      </c>
      <c r="P821" s="44">
        <v>0</v>
      </c>
      <c r="Q821" s="44">
        <v>0</v>
      </c>
      <c r="R821" s="44">
        <v>0</v>
      </c>
      <c r="S821" s="44">
        <v>0</v>
      </c>
      <c r="T821" s="44">
        <f t="shared" si="601"/>
        <v>0</v>
      </c>
      <c r="U821" s="44"/>
      <c r="V821" s="44"/>
      <c r="W821" s="44"/>
      <c r="X821" s="44">
        <f t="shared" si="602"/>
        <v>0</v>
      </c>
      <c r="Y821" s="209">
        <f t="shared" si="598"/>
        <v>0</v>
      </c>
    </row>
    <row r="822" spans="1:25">
      <c r="A822" s="23" t="s">
        <v>495</v>
      </c>
      <c r="B822" s="23" t="s">
        <v>122</v>
      </c>
      <c r="C822" s="23" t="s">
        <v>130</v>
      </c>
      <c r="D822" s="23" t="s">
        <v>497</v>
      </c>
      <c r="E822" s="22">
        <v>6132</v>
      </c>
      <c r="F822" s="23" t="s">
        <v>503</v>
      </c>
      <c r="G822" s="128" t="s">
        <v>3359</v>
      </c>
      <c r="H822" s="32" t="s">
        <v>504</v>
      </c>
      <c r="I822" s="44">
        <f t="shared" si="594"/>
        <v>175000</v>
      </c>
      <c r="J822" s="104">
        <v>175000</v>
      </c>
      <c r="K822" s="44">
        <f t="shared" si="596"/>
        <v>0</v>
      </c>
      <c r="L822" s="44">
        <v>0</v>
      </c>
      <c r="M822" s="44">
        <v>0</v>
      </c>
      <c r="N822" s="44">
        <v>0</v>
      </c>
      <c r="O822" s="44">
        <v>0</v>
      </c>
      <c r="P822" s="44">
        <v>0</v>
      </c>
      <c r="Q822" s="44">
        <v>175000</v>
      </c>
      <c r="R822" s="44">
        <v>175000</v>
      </c>
      <c r="S822" s="44">
        <v>138000</v>
      </c>
      <c r="T822" s="44">
        <f t="shared" si="601"/>
        <v>37000</v>
      </c>
      <c r="U822" s="44">
        <v>13000</v>
      </c>
      <c r="V822" s="44">
        <v>12000</v>
      </c>
      <c r="W822" s="44">
        <v>12000</v>
      </c>
      <c r="X822" s="44">
        <f t="shared" si="602"/>
        <v>175000</v>
      </c>
      <c r="Y822" s="209">
        <f t="shared" si="598"/>
        <v>100</v>
      </c>
    </row>
    <row r="823" spans="1:25">
      <c r="A823" s="23" t="s">
        <v>495</v>
      </c>
      <c r="B823" s="23" t="s">
        <v>122</v>
      </c>
      <c r="C823" s="23" t="s">
        <v>130</v>
      </c>
      <c r="D823" s="23" t="s">
        <v>497</v>
      </c>
      <c r="E823" s="22">
        <v>6133</v>
      </c>
      <c r="F823" s="23"/>
      <c r="G823" s="128" t="s">
        <v>3359</v>
      </c>
      <c r="H823" s="32" t="s">
        <v>26</v>
      </c>
      <c r="I823" s="44">
        <f t="shared" si="594"/>
        <v>0</v>
      </c>
      <c r="J823" s="44">
        <v>0</v>
      </c>
      <c r="K823" s="44">
        <f t="shared" si="596"/>
        <v>0</v>
      </c>
      <c r="L823" s="44">
        <v>0</v>
      </c>
      <c r="M823" s="44">
        <v>0</v>
      </c>
      <c r="N823" s="44">
        <v>0</v>
      </c>
      <c r="O823" s="44">
        <v>0</v>
      </c>
      <c r="P823" s="44">
        <v>0</v>
      </c>
      <c r="Q823" s="44">
        <v>0</v>
      </c>
      <c r="R823" s="44">
        <v>0</v>
      </c>
      <c r="S823" s="44">
        <v>0</v>
      </c>
      <c r="T823" s="44">
        <f t="shared" si="601"/>
        <v>0</v>
      </c>
      <c r="U823" s="44"/>
      <c r="V823" s="44"/>
      <c r="W823" s="44"/>
      <c r="X823" s="44">
        <f t="shared" si="602"/>
        <v>0</v>
      </c>
      <c r="Y823" s="209">
        <f t="shared" si="598"/>
        <v>0</v>
      </c>
    </row>
    <row r="824" spans="1:25">
      <c r="A824" s="23" t="s">
        <v>495</v>
      </c>
      <c r="B824" s="23" t="s">
        <v>122</v>
      </c>
      <c r="C824" s="23" t="s">
        <v>130</v>
      </c>
      <c r="D824" s="23" t="s">
        <v>497</v>
      </c>
      <c r="E824" s="22">
        <v>6134</v>
      </c>
      <c r="F824" s="23"/>
      <c r="G824" s="128" t="s">
        <v>3359</v>
      </c>
      <c r="H824" s="32" t="s">
        <v>27</v>
      </c>
      <c r="I824" s="44">
        <f t="shared" si="594"/>
        <v>0</v>
      </c>
      <c r="J824" s="44">
        <v>0</v>
      </c>
      <c r="K824" s="44">
        <f t="shared" si="596"/>
        <v>0</v>
      </c>
      <c r="L824" s="44">
        <v>0</v>
      </c>
      <c r="M824" s="44">
        <v>0</v>
      </c>
      <c r="N824" s="44">
        <v>0</v>
      </c>
      <c r="O824" s="44">
        <v>0</v>
      </c>
      <c r="P824" s="44">
        <v>0</v>
      </c>
      <c r="Q824" s="44">
        <v>0</v>
      </c>
      <c r="R824" s="44">
        <v>0</v>
      </c>
      <c r="S824" s="44">
        <v>0</v>
      </c>
      <c r="T824" s="44">
        <f t="shared" si="601"/>
        <v>0</v>
      </c>
      <c r="U824" s="44"/>
      <c r="V824" s="44"/>
      <c r="W824" s="44"/>
      <c r="X824" s="44">
        <f t="shared" si="602"/>
        <v>0</v>
      </c>
      <c r="Y824" s="209">
        <f t="shared" si="598"/>
        <v>0</v>
      </c>
    </row>
    <row r="825" spans="1:25">
      <c r="A825" s="23" t="s">
        <v>495</v>
      </c>
      <c r="B825" s="23" t="s">
        <v>122</v>
      </c>
      <c r="C825" s="23" t="s">
        <v>130</v>
      </c>
      <c r="D825" s="23" t="s">
        <v>497</v>
      </c>
      <c r="E825" s="22">
        <v>6135</v>
      </c>
      <c r="F825" s="23"/>
      <c r="G825" s="128" t="s">
        <v>3359</v>
      </c>
      <c r="H825" s="32" t="s">
        <v>28</v>
      </c>
      <c r="I825" s="44">
        <f t="shared" si="594"/>
        <v>0</v>
      </c>
      <c r="J825" s="44">
        <v>0</v>
      </c>
      <c r="K825" s="44">
        <f t="shared" si="596"/>
        <v>0</v>
      </c>
      <c r="L825" s="44">
        <v>0</v>
      </c>
      <c r="M825" s="44">
        <v>0</v>
      </c>
      <c r="N825" s="44">
        <v>0</v>
      </c>
      <c r="O825" s="44">
        <v>0</v>
      </c>
      <c r="P825" s="44">
        <v>0</v>
      </c>
      <c r="Q825" s="44">
        <v>0</v>
      </c>
      <c r="R825" s="44">
        <v>0</v>
      </c>
      <c r="S825" s="44">
        <v>0</v>
      </c>
      <c r="T825" s="44">
        <f t="shared" si="601"/>
        <v>0</v>
      </c>
      <c r="U825" s="44"/>
      <c r="V825" s="44"/>
      <c r="W825" s="44"/>
      <c r="X825" s="44">
        <f t="shared" si="602"/>
        <v>0</v>
      </c>
      <c r="Y825" s="209">
        <f t="shared" si="598"/>
        <v>0</v>
      </c>
    </row>
    <row r="826" spans="1:25">
      <c r="A826" s="23" t="s">
        <v>495</v>
      </c>
      <c r="B826" s="23" t="s">
        <v>122</v>
      </c>
      <c r="C826" s="23" t="s">
        <v>130</v>
      </c>
      <c r="D826" s="23" t="s">
        <v>497</v>
      </c>
      <c r="E826" s="22">
        <v>6136</v>
      </c>
      <c r="F826" s="23"/>
      <c r="G826" s="128" t="s">
        <v>3359</v>
      </c>
      <c r="H826" s="32" t="s">
        <v>29</v>
      </c>
      <c r="I826" s="44">
        <f t="shared" si="594"/>
        <v>0</v>
      </c>
      <c r="J826" s="44">
        <v>0</v>
      </c>
      <c r="K826" s="44">
        <f t="shared" si="596"/>
        <v>0</v>
      </c>
      <c r="L826" s="44">
        <v>0</v>
      </c>
      <c r="M826" s="44">
        <v>0</v>
      </c>
      <c r="N826" s="44">
        <v>0</v>
      </c>
      <c r="O826" s="44">
        <v>0</v>
      </c>
      <c r="P826" s="44">
        <v>0</v>
      </c>
      <c r="Q826" s="44">
        <v>0</v>
      </c>
      <c r="R826" s="44">
        <v>0</v>
      </c>
      <c r="S826" s="44">
        <v>0</v>
      </c>
      <c r="T826" s="44">
        <f t="shared" si="601"/>
        <v>0</v>
      </c>
      <c r="U826" s="44"/>
      <c r="V826" s="44"/>
      <c r="W826" s="44"/>
      <c r="X826" s="44">
        <f t="shared" si="602"/>
        <v>0</v>
      </c>
      <c r="Y826" s="209">
        <f t="shared" si="598"/>
        <v>0</v>
      </c>
    </row>
    <row r="827" spans="1:25">
      <c r="A827" s="20" t="s">
        <v>495</v>
      </c>
      <c r="B827" s="20" t="s">
        <v>122</v>
      </c>
      <c r="C827" s="20" t="s">
        <v>130</v>
      </c>
      <c r="D827" s="20" t="s">
        <v>497</v>
      </c>
      <c r="E827" s="20" t="s">
        <v>338</v>
      </c>
      <c r="F827" s="23" t="s">
        <v>0</v>
      </c>
      <c r="G827" s="154" t="s">
        <v>0</v>
      </c>
      <c r="H827" s="21" t="s">
        <v>30</v>
      </c>
      <c r="I827" s="66">
        <f t="shared" si="594"/>
        <v>505000</v>
      </c>
      <c r="J827" s="66">
        <f t="shared" ref="J827:P827" si="610">SUM(J828:J829)</f>
        <v>225000</v>
      </c>
      <c r="K827" s="66">
        <f t="shared" si="596"/>
        <v>0</v>
      </c>
      <c r="L827" s="66">
        <f t="shared" si="610"/>
        <v>0</v>
      </c>
      <c r="M827" s="66">
        <f t="shared" si="610"/>
        <v>0</v>
      </c>
      <c r="N827" s="66">
        <f t="shared" si="610"/>
        <v>0</v>
      </c>
      <c r="O827" s="66">
        <f t="shared" si="610"/>
        <v>280000</v>
      </c>
      <c r="P827" s="66">
        <f t="shared" si="610"/>
        <v>0</v>
      </c>
      <c r="Q827" s="66">
        <f>SUM(Q828:Q829)</f>
        <v>605000</v>
      </c>
      <c r="R827" s="66">
        <f>SUM(R828:R829)</f>
        <v>225000</v>
      </c>
      <c r="S827" s="66">
        <f>SUM(S828:S829)</f>
        <v>200000</v>
      </c>
      <c r="T827" s="66">
        <f t="shared" ref="T827:X827" si="611">SUM(T828:T829)</f>
        <v>25000</v>
      </c>
      <c r="U827" s="66">
        <f t="shared" si="611"/>
        <v>25000</v>
      </c>
      <c r="V827" s="66">
        <f t="shared" si="611"/>
        <v>0</v>
      </c>
      <c r="W827" s="66">
        <f t="shared" si="611"/>
        <v>0</v>
      </c>
      <c r="X827" s="66">
        <f t="shared" si="611"/>
        <v>225000</v>
      </c>
      <c r="Y827" s="208">
        <f t="shared" si="598"/>
        <v>100</v>
      </c>
    </row>
    <row r="828" spans="1:25" s="171" customFormat="1">
      <c r="A828" s="167" t="s">
        <v>495</v>
      </c>
      <c r="B828" s="167" t="s">
        <v>122</v>
      </c>
      <c r="C828" s="167" t="s">
        <v>130</v>
      </c>
      <c r="D828" s="167" t="s">
        <v>497</v>
      </c>
      <c r="E828" s="168">
        <v>6137</v>
      </c>
      <c r="F828" s="167"/>
      <c r="G828" s="128" t="s">
        <v>3359</v>
      </c>
      <c r="H828" s="169" t="s">
        <v>30</v>
      </c>
      <c r="I828" s="170">
        <f t="shared" si="594"/>
        <v>280000</v>
      </c>
      <c r="J828" s="104">
        <v>0</v>
      </c>
      <c r="K828" s="44">
        <f t="shared" si="596"/>
        <v>0</v>
      </c>
      <c r="L828" s="44">
        <v>0</v>
      </c>
      <c r="M828" s="44">
        <v>0</v>
      </c>
      <c r="N828" s="44">
        <v>0</v>
      </c>
      <c r="O828" s="104">
        <v>280000</v>
      </c>
      <c r="P828" s="104">
        <v>0</v>
      </c>
      <c r="Q828" s="104">
        <v>380000</v>
      </c>
      <c r="R828" s="104">
        <v>0</v>
      </c>
      <c r="S828" s="104">
        <v>0</v>
      </c>
      <c r="T828" s="104">
        <f t="shared" si="601"/>
        <v>0</v>
      </c>
      <c r="U828" s="104"/>
      <c r="V828" s="104"/>
      <c r="W828" s="104"/>
      <c r="X828" s="104">
        <f t="shared" si="602"/>
        <v>0</v>
      </c>
      <c r="Y828" s="223">
        <f t="shared" si="598"/>
        <v>0</v>
      </c>
    </row>
    <row r="829" spans="1:25">
      <c r="A829" s="23" t="s">
        <v>495</v>
      </c>
      <c r="B829" s="23" t="s">
        <v>122</v>
      </c>
      <c r="C829" s="23" t="s">
        <v>130</v>
      </c>
      <c r="D829" s="23" t="s">
        <v>497</v>
      </c>
      <c r="E829" s="22">
        <v>6137</v>
      </c>
      <c r="F829" s="23" t="s">
        <v>505</v>
      </c>
      <c r="G829" s="128" t="s">
        <v>3359</v>
      </c>
      <c r="H829" s="32" t="s">
        <v>506</v>
      </c>
      <c r="I829" s="44">
        <f t="shared" si="594"/>
        <v>225000</v>
      </c>
      <c r="J829" s="104">
        <v>225000</v>
      </c>
      <c r="K829" s="44">
        <f t="shared" si="596"/>
        <v>0</v>
      </c>
      <c r="L829" s="44">
        <v>0</v>
      </c>
      <c r="M829" s="44">
        <v>0</v>
      </c>
      <c r="N829" s="44">
        <v>0</v>
      </c>
      <c r="O829" s="104">
        <v>0</v>
      </c>
      <c r="P829" s="104">
        <v>0</v>
      </c>
      <c r="Q829" s="104">
        <v>225000</v>
      </c>
      <c r="R829" s="104">
        <v>225000</v>
      </c>
      <c r="S829" s="104">
        <v>200000</v>
      </c>
      <c r="T829" s="104">
        <f t="shared" si="601"/>
        <v>25000</v>
      </c>
      <c r="U829" s="104">
        <v>25000</v>
      </c>
      <c r="V829" s="104">
        <v>0</v>
      </c>
      <c r="W829" s="104">
        <v>0</v>
      </c>
      <c r="X829" s="104">
        <f t="shared" si="602"/>
        <v>225000</v>
      </c>
      <c r="Y829" s="223">
        <f t="shared" si="598"/>
        <v>100</v>
      </c>
    </row>
    <row r="830" spans="1:25">
      <c r="A830" s="23" t="s">
        <v>495</v>
      </c>
      <c r="B830" s="23" t="s">
        <v>122</v>
      </c>
      <c r="C830" s="23" t="s">
        <v>130</v>
      </c>
      <c r="D830" s="23" t="s">
        <v>497</v>
      </c>
      <c r="E830" s="22">
        <v>6138</v>
      </c>
      <c r="F830" s="23"/>
      <c r="G830" s="128" t="s">
        <v>3359</v>
      </c>
      <c r="H830" s="32" t="s">
        <v>31</v>
      </c>
      <c r="I830" s="44">
        <f t="shared" si="594"/>
        <v>100</v>
      </c>
      <c r="J830" s="104">
        <v>100</v>
      </c>
      <c r="K830" s="44">
        <f t="shared" si="596"/>
        <v>0</v>
      </c>
      <c r="L830" s="44">
        <v>0</v>
      </c>
      <c r="M830" s="44">
        <v>0</v>
      </c>
      <c r="N830" s="44">
        <v>0</v>
      </c>
      <c r="O830" s="104">
        <v>0</v>
      </c>
      <c r="P830" s="104">
        <v>0</v>
      </c>
      <c r="Q830" s="104">
        <v>10100</v>
      </c>
      <c r="R830" s="104">
        <v>10100</v>
      </c>
      <c r="S830" s="104">
        <v>10100</v>
      </c>
      <c r="T830" s="104">
        <f t="shared" si="601"/>
        <v>0</v>
      </c>
      <c r="U830" s="104"/>
      <c r="V830" s="104">
        <v>0</v>
      </c>
      <c r="W830" s="104"/>
      <c r="X830" s="104">
        <f t="shared" si="602"/>
        <v>10100</v>
      </c>
      <c r="Y830" s="223">
        <f t="shared" si="598"/>
        <v>100</v>
      </c>
    </row>
    <row r="831" spans="1:25">
      <c r="A831" s="20" t="s">
        <v>495</v>
      </c>
      <c r="B831" s="20" t="s">
        <v>122</v>
      </c>
      <c r="C831" s="20" t="s">
        <v>130</v>
      </c>
      <c r="D831" s="20" t="s">
        <v>497</v>
      </c>
      <c r="E831" s="20" t="s">
        <v>144</v>
      </c>
      <c r="F831" s="23" t="s">
        <v>0</v>
      </c>
      <c r="G831" s="154" t="s">
        <v>0</v>
      </c>
      <c r="H831" s="21" t="s">
        <v>32</v>
      </c>
      <c r="I831" s="66">
        <f t="shared" si="594"/>
        <v>145284</v>
      </c>
      <c r="J831" s="66">
        <f t="shared" ref="J831:P831" si="612">SUM(J832:J837)</f>
        <v>125284</v>
      </c>
      <c r="K831" s="66">
        <f t="shared" si="596"/>
        <v>0</v>
      </c>
      <c r="L831" s="66">
        <f t="shared" si="612"/>
        <v>0</v>
      </c>
      <c r="M831" s="66">
        <f t="shared" si="612"/>
        <v>0</v>
      </c>
      <c r="N831" s="66">
        <f t="shared" si="612"/>
        <v>0</v>
      </c>
      <c r="O831" s="66">
        <f t="shared" si="612"/>
        <v>20000</v>
      </c>
      <c r="P831" s="66">
        <f t="shared" si="612"/>
        <v>0</v>
      </c>
      <c r="Q831" s="66">
        <f>SUM(Q832:Q837)</f>
        <v>425679</v>
      </c>
      <c r="R831" s="66">
        <f>SUM(R832:R837)</f>
        <v>405679</v>
      </c>
      <c r="S831" s="66">
        <f>SUM(S832:S837)</f>
        <v>400306</v>
      </c>
      <c r="T831" s="66">
        <f t="shared" ref="T831:X831" si="613">SUM(T832:T837)</f>
        <v>5273</v>
      </c>
      <c r="U831" s="66">
        <f t="shared" si="613"/>
        <v>5273</v>
      </c>
      <c r="V831" s="66">
        <f t="shared" si="613"/>
        <v>0</v>
      </c>
      <c r="W831" s="66">
        <f t="shared" si="613"/>
        <v>0</v>
      </c>
      <c r="X831" s="66">
        <f t="shared" si="613"/>
        <v>405579</v>
      </c>
      <c r="Y831" s="208">
        <f t="shared" si="598"/>
        <v>99.97534996881771</v>
      </c>
    </row>
    <row r="832" spans="1:25">
      <c r="A832" s="23" t="s">
        <v>495</v>
      </c>
      <c r="B832" s="23" t="s">
        <v>122</v>
      </c>
      <c r="C832" s="23" t="s">
        <v>130</v>
      </c>
      <c r="D832" s="23" t="s">
        <v>497</v>
      </c>
      <c r="E832" s="22">
        <v>6139</v>
      </c>
      <c r="F832" s="23" t="s">
        <v>507</v>
      </c>
      <c r="G832" s="128" t="s">
        <v>3359</v>
      </c>
      <c r="H832" s="32" t="s">
        <v>508</v>
      </c>
      <c r="I832" s="44">
        <f t="shared" si="594"/>
        <v>118584</v>
      </c>
      <c r="J832" s="104">
        <v>118584</v>
      </c>
      <c r="K832" s="44">
        <f t="shared" si="596"/>
        <v>0</v>
      </c>
      <c r="L832" s="44">
        <v>0</v>
      </c>
      <c r="M832" s="44">
        <v>0</v>
      </c>
      <c r="N832" s="44">
        <v>0</v>
      </c>
      <c r="O832" s="104">
        <v>0</v>
      </c>
      <c r="P832" s="104">
        <v>0</v>
      </c>
      <c r="Q832" s="104">
        <v>398584</v>
      </c>
      <c r="R832" s="104">
        <v>398584</v>
      </c>
      <c r="S832" s="104">
        <v>398584</v>
      </c>
      <c r="T832" s="104">
        <f t="shared" si="601"/>
        <v>0</v>
      </c>
      <c r="U832" s="104"/>
      <c r="V832" s="104"/>
      <c r="W832" s="104"/>
      <c r="X832" s="104">
        <f t="shared" si="602"/>
        <v>398584</v>
      </c>
      <c r="Y832" s="223">
        <f t="shared" si="598"/>
        <v>100</v>
      </c>
    </row>
    <row r="833" spans="1:25">
      <c r="A833" s="23" t="s">
        <v>495</v>
      </c>
      <c r="B833" s="23" t="s">
        <v>122</v>
      </c>
      <c r="C833" s="23" t="s">
        <v>130</v>
      </c>
      <c r="D833" s="23" t="s">
        <v>497</v>
      </c>
      <c r="E833" s="22">
        <v>6139</v>
      </c>
      <c r="F833" s="23" t="s">
        <v>509</v>
      </c>
      <c r="G833" s="128" t="s">
        <v>3359</v>
      </c>
      <c r="H833" s="32" t="s">
        <v>349</v>
      </c>
      <c r="I833" s="44">
        <f t="shared" si="594"/>
        <v>1600</v>
      </c>
      <c r="J833" s="104">
        <v>1600</v>
      </c>
      <c r="K833" s="44">
        <f t="shared" si="596"/>
        <v>0</v>
      </c>
      <c r="L833" s="44">
        <v>0</v>
      </c>
      <c r="M833" s="44">
        <v>0</v>
      </c>
      <c r="N833" s="44">
        <v>0</v>
      </c>
      <c r="O833" s="104">
        <v>0</v>
      </c>
      <c r="P833" s="104">
        <v>0</v>
      </c>
      <c r="Q833" s="104">
        <v>1995</v>
      </c>
      <c r="R833" s="104">
        <v>1995</v>
      </c>
      <c r="S833" s="104">
        <v>1722</v>
      </c>
      <c r="T833" s="104">
        <f t="shared" si="601"/>
        <v>273</v>
      </c>
      <c r="U833" s="104">
        <v>273</v>
      </c>
      <c r="V833" s="104">
        <v>0</v>
      </c>
      <c r="W833" s="104">
        <v>0</v>
      </c>
      <c r="X833" s="104">
        <f t="shared" si="602"/>
        <v>1995</v>
      </c>
      <c r="Y833" s="223">
        <f t="shared" si="598"/>
        <v>100</v>
      </c>
    </row>
    <row r="834" spans="1:25" s="171" customFormat="1">
      <c r="A834" s="167" t="s">
        <v>495</v>
      </c>
      <c r="B834" s="167" t="s">
        <v>122</v>
      </c>
      <c r="C834" s="167" t="s">
        <v>130</v>
      </c>
      <c r="D834" s="167" t="s">
        <v>497</v>
      </c>
      <c r="E834" s="168">
        <v>6139</v>
      </c>
      <c r="F834" s="167" t="s">
        <v>510</v>
      </c>
      <c r="G834" s="128" t="s">
        <v>3359</v>
      </c>
      <c r="H834" s="169" t="s">
        <v>511</v>
      </c>
      <c r="I834" s="170">
        <f t="shared" si="594"/>
        <v>20000</v>
      </c>
      <c r="J834" s="104">
        <v>0</v>
      </c>
      <c r="K834" s="44">
        <f t="shared" si="596"/>
        <v>0</v>
      </c>
      <c r="L834" s="44">
        <v>0</v>
      </c>
      <c r="M834" s="44">
        <v>0</v>
      </c>
      <c r="N834" s="44">
        <v>0</v>
      </c>
      <c r="O834" s="104">
        <v>20000</v>
      </c>
      <c r="P834" s="104">
        <v>0</v>
      </c>
      <c r="Q834" s="104">
        <v>20000</v>
      </c>
      <c r="R834" s="104">
        <v>0</v>
      </c>
      <c r="S834" s="104">
        <v>0</v>
      </c>
      <c r="T834" s="104">
        <f t="shared" si="601"/>
        <v>0</v>
      </c>
      <c r="U834" s="104"/>
      <c r="V834" s="104"/>
      <c r="W834" s="104"/>
      <c r="X834" s="104">
        <f t="shared" si="602"/>
        <v>0</v>
      </c>
      <c r="Y834" s="223">
        <f t="shared" si="598"/>
        <v>0</v>
      </c>
    </row>
    <row r="835" spans="1:25">
      <c r="A835" s="23" t="s">
        <v>495</v>
      </c>
      <c r="B835" s="23" t="s">
        <v>122</v>
      </c>
      <c r="C835" s="23" t="s">
        <v>130</v>
      </c>
      <c r="D835" s="23" t="s">
        <v>497</v>
      </c>
      <c r="E835" s="22">
        <v>6139</v>
      </c>
      <c r="F835" s="23" t="s">
        <v>512</v>
      </c>
      <c r="G835" s="128" t="s">
        <v>3359</v>
      </c>
      <c r="H835" s="32" t="s">
        <v>158</v>
      </c>
      <c r="I835" s="44">
        <f t="shared" si="594"/>
        <v>100</v>
      </c>
      <c r="J835" s="104">
        <v>100</v>
      </c>
      <c r="K835" s="44">
        <f t="shared" si="596"/>
        <v>0</v>
      </c>
      <c r="L835" s="44">
        <v>0</v>
      </c>
      <c r="M835" s="44">
        <v>0</v>
      </c>
      <c r="N835" s="44">
        <v>0</v>
      </c>
      <c r="O835" s="104">
        <v>0</v>
      </c>
      <c r="P835" s="104">
        <v>0</v>
      </c>
      <c r="Q835" s="104">
        <v>100</v>
      </c>
      <c r="R835" s="104">
        <v>100</v>
      </c>
      <c r="S835" s="104">
        <v>0</v>
      </c>
      <c r="T835" s="104">
        <f t="shared" si="601"/>
        <v>0</v>
      </c>
      <c r="U835" s="104"/>
      <c r="V835" s="104"/>
      <c r="W835" s="104"/>
      <c r="X835" s="104">
        <f t="shared" si="602"/>
        <v>0</v>
      </c>
      <c r="Y835" s="223">
        <f t="shared" si="598"/>
        <v>0</v>
      </c>
    </row>
    <row r="836" spans="1:25">
      <c r="A836" s="23" t="s">
        <v>495</v>
      </c>
      <c r="B836" s="23" t="s">
        <v>122</v>
      </c>
      <c r="C836" s="23" t="s">
        <v>130</v>
      </c>
      <c r="D836" s="23" t="s">
        <v>497</v>
      </c>
      <c r="E836" s="22">
        <v>6139</v>
      </c>
      <c r="F836" s="23" t="s">
        <v>513</v>
      </c>
      <c r="G836" s="128" t="s">
        <v>3359</v>
      </c>
      <c r="H836" s="32" t="s">
        <v>514</v>
      </c>
      <c r="I836" s="44">
        <f t="shared" si="594"/>
        <v>5000</v>
      </c>
      <c r="J836" s="104">
        <v>5000</v>
      </c>
      <c r="K836" s="44">
        <f t="shared" si="596"/>
        <v>0</v>
      </c>
      <c r="L836" s="44">
        <v>0</v>
      </c>
      <c r="M836" s="44">
        <v>0</v>
      </c>
      <c r="N836" s="44">
        <v>0</v>
      </c>
      <c r="O836" s="104">
        <v>0</v>
      </c>
      <c r="P836" s="104">
        <v>0</v>
      </c>
      <c r="Q836" s="104">
        <v>5000</v>
      </c>
      <c r="R836" s="104">
        <v>5000</v>
      </c>
      <c r="S836" s="104">
        <v>0</v>
      </c>
      <c r="T836" s="104">
        <f t="shared" si="601"/>
        <v>5000</v>
      </c>
      <c r="U836" s="104">
        <v>5000</v>
      </c>
      <c r="V836" s="104"/>
      <c r="W836" s="104"/>
      <c r="X836" s="104">
        <f t="shared" si="602"/>
        <v>5000</v>
      </c>
      <c r="Y836" s="223">
        <f t="shared" si="598"/>
        <v>100</v>
      </c>
    </row>
    <row r="837" spans="1:25">
      <c r="A837" s="23" t="s">
        <v>495</v>
      </c>
      <c r="B837" s="23" t="s">
        <v>122</v>
      </c>
      <c r="C837" s="23" t="s">
        <v>130</v>
      </c>
      <c r="D837" s="23" t="s">
        <v>497</v>
      </c>
      <c r="E837" s="22">
        <v>6139</v>
      </c>
      <c r="F837" s="23" t="s">
        <v>515</v>
      </c>
      <c r="G837" s="128" t="s">
        <v>3359</v>
      </c>
      <c r="H837" s="32" t="s">
        <v>516</v>
      </c>
      <c r="I837" s="44">
        <f t="shared" si="594"/>
        <v>0</v>
      </c>
      <c r="J837" s="104">
        <v>0</v>
      </c>
      <c r="K837" s="44">
        <f t="shared" si="596"/>
        <v>0</v>
      </c>
      <c r="L837" s="44">
        <v>0</v>
      </c>
      <c r="M837" s="44">
        <v>0</v>
      </c>
      <c r="N837" s="44">
        <v>0</v>
      </c>
      <c r="O837" s="104">
        <v>0</v>
      </c>
      <c r="P837" s="104">
        <v>0</v>
      </c>
      <c r="Q837" s="104">
        <v>0</v>
      </c>
      <c r="R837" s="104">
        <v>0</v>
      </c>
      <c r="S837" s="104">
        <v>0</v>
      </c>
      <c r="T837" s="104">
        <f t="shared" si="601"/>
        <v>0</v>
      </c>
      <c r="U837" s="104"/>
      <c r="V837" s="104"/>
      <c r="W837" s="104"/>
      <c r="X837" s="104">
        <f t="shared" si="602"/>
        <v>0</v>
      </c>
      <c r="Y837" s="223">
        <f t="shared" si="598"/>
        <v>0</v>
      </c>
    </row>
    <row r="838" spans="1:25" ht="20.399999999999999">
      <c r="A838" s="20" t="s">
        <v>0</v>
      </c>
      <c r="B838" s="20" t="s">
        <v>0</v>
      </c>
      <c r="C838" s="20" t="s">
        <v>0</v>
      </c>
      <c r="D838" s="21" t="s">
        <v>0</v>
      </c>
      <c r="E838" s="21" t="s">
        <v>0</v>
      </c>
      <c r="F838" s="21" t="s">
        <v>0</v>
      </c>
      <c r="G838" s="150" t="s">
        <v>0</v>
      </c>
      <c r="H838" s="30" t="s">
        <v>42</v>
      </c>
      <c r="I838" s="31">
        <f t="shared" si="594"/>
        <v>44201200</v>
      </c>
      <c r="J838" s="31">
        <f t="shared" ref="J838:X838" si="614">SUM(J839)</f>
        <v>44001200</v>
      </c>
      <c r="K838" s="31">
        <f t="shared" si="596"/>
        <v>0</v>
      </c>
      <c r="L838" s="31">
        <f t="shared" si="614"/>
        <v>0</v>
      </c>
      <c r="M838" s="31">
        <f t="shared" si="614"/>
        <v>0</v>
      </c>
      <c r="N838" s="31">
        <f t="shared" si="614"/>
        <v>0</v>
      </c>
      <c r="O838" s="31">
        <f t="shared" si="614"/>
        <v>200000</v>
      </c>
      <c r="P838" s="31">
        <f t="shared" si="614"/>
        <v>0</v>
      </c>
      <c r="Q838" s="31">
        <f t="shared" si="614"/>
        <v>60844570</v>
      </c>
      <c r="R838" s="31">
        <f t="shared" si="614"/>
        <v>51162510</v>
      </c>
      <c r="S838" s="31">
        <f t="shared" si="614"/>
        <v>48508810</v>
      </c>
      <c r="T838" s="31">
        <f t="shared" si="614"/>
        <v>2653700</v>
      </c>
      <c r="U838" s="31">
        <f t="shared" si="614"/>
        <v>2003700</v>
      </c>
      <c r="V838" s="31">
        <f t="shared" si="614"/>
        <v>650000</v>
      </c>
      <c r="W838" s="31">
        <f t="shared" si="614"/>
        <v>0</v>
      </c>
      <c r="X838" s="31">
        <f t="shared" si="614"/>
        <v>51162510</v>
      </c>
      <c r="Y838" s="220">
        <f t="shared" si="598"/>
        <v>100</v>
      </c>
    </row>
    <row r="839" spans="1:25">
      <c r="A839" s="23" t="s">
        <v>495</v>
      </c>
      <c r="B839" s="23" t="s">
        <v>122</v>
      </c>
      <c r="C839" s="23" t="s">
        <v>130</v>
      </c>
      <c r="D839" s="23" t="s">
        <v>497</v>
      </c>
      <c r="E839" s="21" t="s">
        <v>159</v>
      </c>
      <c r="F839" s="21" t="s">
        <v>0</v>
      </c>
      <c r="G839" s="150" t="s">
        <v>0</v>
      </c>
      <c r="H839" s="21" t="s">
        <v>34</v>
      </c>
      <c r="I839" s="66">
        <f t="shared" si="594"/>
        <v>44201200</v>
      </c>
      <c r="J839" s="66">
        <f>SUM(J840,J843,J848)</f>
        <v>44001200</v>
      </c>
      <c r="K839" s="66">
        <f t="shared" si="596"/>
        <v>0</v>
      </c>
      <c r="L839" s="66">
        <f>SUM(L840,L843,L848)</f>
        <v>0</v>
      </c>
      <c r="M839" s="66">
        <f>SUM(M840,M843,M848)</f>
        <v>0</v>
      </c>
      <c r="N839" s="66">
        <f>SUM(N840,N843,N848)</f>
        <v>0</v>
      </c>
      <c r="O839" s="66">
        <f>SUM(O840,O843,O848)</f>
        <v>200000</v>
      </c>
      <c r="P839" s="66">
        <f>SUM(P840,P843,P848)</f>
        <v>0</v>
      </c>
      <c r="Q839" s="66">
        <f>SUM(Q840,Q843,Q848,Q849)</f>
        <v>60844570</v>
      </c>
      <c r="R839" s="66">
        <f>SUM(R840,R843,R848,R849)</f>
        <v>51162510</v>
      </c>
      <c r="S839" s="66">
        <f>SUM(S840,S843,S848,S849)</f>
        <v>48508810</v>
      </c>
      <c r="T839" s="66">
        <f t="shared" ref="T839:X839" si="615">SUM(T840,T843,T848,T849)</f>
        <v>2653700</v>
      </c>
      <c r="U839" s="66">
        <f t="shared" si="615"/>
        <v>2003700</v>
      </c>
      <c r="V839" s="66">
        <f t="shared" si="615"/>
        <v>650000</v>
      </c>
      <c r="W839" s="66">
        <f t="shared" si="615"/>
        <v>0</v>
      </c>
      <c r="X839" s="66">
        <f t="shared" si="615"/>
        <v>51162510</v>
      </c>
      <c r="Y839" s="208">
        <f t="shared" si="598"/>
        <v>100</v>
      </c>
    </row>
    <row r="840" spans="1:25">
      <c r="A840" s="20" t="s">
        <v>495</v>
      </c>
      <c r="B840" s="20" t="s">
        <v>122</v>
      </c>
      <c r="C840" s="20" t="s">
        <v>130</v>
      </c>
      <c r="D840" s="20" t="s">
        <v>497</v>
      </c>
      <c r="E840" s="20" t="s">
        <v>303</v>
      </c>
      <c r="F840" s="23" t="s">
        <v>0</v>
      </c>
      <c r="G840" s="154" t="s">
        <v>0</v>
      </c>
      <c r="H840" s="21" t="s">
        <v>35</v>
      </c>
      <c r="I840" s="66">
        <f t="shared" si="594"/>
        <v>201100</v>
      </c>
      <c r="J840" s="66">
        <f>SUM(J841:J842)</f>
        <v>1100</v>
      </c>
      <c r="K840" s="66">
        <f t="shared" si="596"/>
        <v>0</v>
      </c>
      <c r="L840" s="66">
        <f t="shared" ref="L840:P840" si="616">SUM(L841:L842)</f>
        <v>0</v>
      </c>
      <c r="M840" s="66">
        <f t="shared" si="616"/>
        <v>0</v>
      </c>
      <c r="N840" s="66">
        <f t="shared" si="616"/>
        <v>0</v>
      </c>
      <c r="O840" s="66">
        <f t="shared" si="616"/>
        <v>200000</v>
      </c>
      <c r="P840" s="66">
        <f t="shared" si="616"/>
        <v>0</v>
      </c>
      <c r="Q840" s="66">
        <f t="shared" ref="Q840:R840" si="617">SUM(Q841:Q842)</f>
        <v>201100</v>
      </c>
      <c r="R840" s="66">
        <f t="shared" si="617"/>
        <v>1100</v>
      </c>
      <c r="S840" s="66">
        <f t="shared" ref="S840" si="618">SUM(S841:S842)</f>
        <v>0</v>
      </c>
      <c r="T840" s="66">
        <f t="shared" ref="T840:X840" si="619">SUM(T841:T842)</f>
        <v>1100</v>
      </c>
      <c r="U840" s="66">
        <f t="shared" si="619"/>
        <v>1100</v>
      </c>
      <c r="V840" s="66">
        <f t="shared" si="619"/>
        <v>0</v>
      </c>
      <c r="W840" s="66">
        <f t="shared" si="619"/>
        <v>0</v>
      </c>
      <c r="X840" s="66">
        <f t="shared" si="619"/>
        <v>1100</v>
      </c>
      <c r="Y840" s="208">
        <f t="shared" si="598"/>
        <v>100</v>
      </c>
    </row>
    <row r="841" spans="1:25" s="171" customFormat="1">
      <c r="A841" s="167" t="s">
        <v>495</v>
      </c>
      <c r="B841" s="167" t="s">
        <v>122</v>
      </c>
      <c r="C841" s="167" t="s">
        <v>130</v>
      </c>
      <c r="D841" s="167" t="s">
        <v>497</v>
      </c>
      <c r="E841" s="168">
        <v>6141</v>
      </c>
      <c r="F841" s="167" t="s">
        <v>517</v>
      </c>
      <c r="G841" s="187" t="s">
        <v>3357</v>
      </c>
      <c r="H841" s="169" t="s">
        <v>403</v>
      </c>
      <c r="I841" s="170">
        <f t="shared" si="594"/>
        <v>200000</v>
      </c>
      <c r="J841" s="44">
        <v>0</v>
      </c>
      <c r="K841" s="44">
        <f t="shared" si="596"/>
        <v>0</v>
      </c>
      <c r="L841" s="44">
        <v>0</v>
      </c>
      <c r="M841" s="44">
        <v>0</v>
      </c>
      <c r="N841" s="44">
        <v>0</v>
      </c>
      <c r="O841" s="44">
        <v>200000</v>
      </c>
      <c r="P841" s="44">
        <v>0</v>
      </c>
      <c r="Q841" s="44">
        <v>200000</v>
      </c>
      <c r="R841" s="44">
        <v>0</v>
      </c>
      <c r="S841" s="44">
        <v>0</v>
      </c>
      <c r="T841" s="44">
        <f t="shared" si="601"/>
        <v>0</v>
      </c>
      <c r="U841" s="44"/>
      <c r="V841" s="44"/>
      <c r="W841" s="44"/>
      <c r="X841" s="44">
        <f t="shared" si="602"/>
        <v>0</v>
      </c>
      <c r="Y841" s="209">
        <f t="shared" si="598"/>
        <v>0</v>
      </c>
    </row>
    <row r="842" spans="1:25">
      <c r="A842" s="23" t="s">
        <v>495</v>
      </c>
      <c r="B842" s="23" t="s">
        <v>122</v>
      </c>
      <c r="C842" s="23" t="s">
        <v>130</v>
      </c>
      <c r="D842" s="23" t="s">
        <v>497</v>
      </c>
      <c r="E842" s="22">
        <v>6141</v>
      </c>
      <c r="F842" s="23" t="s">
        <v>518</v>
      </c>
      <c r="G842" s="128" t="s">
        <v>3357</v>
      </c>
      <c r="H842" s="32" t="s">
        <v>35</v>
      </c>
      <c r="I842" s="44">
        <f t="shared" si="594"/>
        <v>1100</v>
      </c>
      <c r="J842" s="44">
        <v>1100</v>
      </c>
      <c r="K842" s="44">
        <f t="shared" si="596"/>
        <v>0</v>
      </c>
      <c r="L842" s="44">
        <v>0</v>
      </c>
      <c r="M842" s="44">
        <v>0</v>
      </c>
      <c r="N842" s="44">
        <v>0</v>
      </c>
      <c r="O842" s="44">
        <v>0</v>
      </c>
      <c r="P842" s="44">
        <v>0</v>
      </c>
      <c r="Q842" s="44">
        <v>1100</v>
      </c>
      <c r="R842" s="44">
        <v>1100</v>
      </c>
      <c r="S842" s="44">
        <v>0</v>
      </c>
      <c r="T842" s="44">
        <f t="shared" si="601"/>
        <v>1100</v>
      </c>
      <c r="U842" s="44">
        <v>1100</v>
      </c>
      <c r="V842" s="44"/>
      <c r="W842" s="44"/>
      <c r="X842" s="44">
        <f t="shared" si="602"/>
        <v>1100</v>
      </c>
      <c r="Y842" s="209">
        <f t="shared" si="598"/>
        <v>100</v>
      </c>
    </row>
    <row r="843" spans="1:25">
      <c r="A843" s="20" t="s">
        <v>495</v>
      </c>
      <c r="B843" s="20" t="s">
        <v>122</v>
      </c>
      <c r="C843" s="20" t="s">
        <v>130</v>
      </c>
      <c r="D843" s="20" t="s">
        <v>497</v>
      </c>
      <c r="E843" s="20" t="s">
        <v>309</v>
      </c>
      <c r="F843" s="23" t="s">
        <v>0</v>
      </c>
      <c r="G843" s="154" t="s">
        <v>0</v>
      </c>
      <c r="H843" s="21" t="s">
        <v>38</v>
      </c>
      <c r="I843" s="66">
        <f t="shared" si="594"/>
        <v>44000000</v>
      </c>
      <c r="J843" s="66">
        <f>SUM(J844:J846)</f>
        <v>44000000</v>
      </c>
      <c r="K843" s="66">
        <f t="shared" si="596"/>
        <v>0</v>
      </c>
      <c r="L843" s="66">
        <f>SUM(L844:L846)</f>
        <v>0</v>
      </c>
      <c r="M843" s="66">
        <f>SUM(M844:M846)</f>
        <v>0</v>
      </c>
      <c r="N843" s="66">
        <f>SUM(N844:N846)</f>
        <v>0</v>
      </c>
      <c r="O843" s="66">
        <f>SUM(O844:O846)</f>
        <v>0</v>
      </c>
      <c r="P843" s="66">
        <f>SUM(P844:P846)</f>
        <v>0</v>
      </c>
      <c r="Q843" s="66">
        <f>SUM(Q844:Q847)</f>
        <v>55160000</v>
      </c>
      <c r="R843" s="66">
        <f>SUM(R844:R847)</f>
        <v>51160000</v>
      </c>
      <c r="S843" s="66">
        <f>SUM(S844:S847)</f>
        <v>48507500</v>
      </c>
      <c r="T843" s="66">
        <f t="shared" ref="T843:X843" si="620">SUM(T844:T847)</f>
        <v>2652500</v>
      </c>
      <c r="U843" s="66">
        <f t="shared" si="620"/>
        <v>2002500</v>
      </c>
      <c r="V843" s="66">
        <f t="shared" si="620"/>
        <v>650000</v>
      </c>
      <c r="W843" s="66">
        <f t="shared" si="620"/>
        <v>0</v>
      </c>
      <c r="X843" s="66">
        <f t="shared" si="620"/>
        <v>51160000</v>
      </c>
      <c r="Y843" s="208">
        <f t="shared" si="598"/>
        <v>100</v>
      </c>
    </row>
    <row r="844" spans="1:25">
      <c r="A844" s="23" t="s">
        <v>495</v>
      </c>
      <c r="B844" s="23" t="s">
        <v>122</v>
      </c>
      <c r="C844" s="23" t="s">
        <v>130</v>
      </c>
      <c r="D844" s="23" t="s">
        <v>497</v>
      </c>
      <c r="E844" s="22">
        <v>6144</v>
      </c>
      <c r="F844" s="23" t="s">
        <v>519</v>
      </c>
      <c r="G844" s="128" t="s">
        <v>3386</v>
      </c>
      <c r="H844" s="32" t="s">
        <v>3227</v>
      </c>
      <c r="I844" s="44">
        <f t="shared" si="594"/>
        <v>9000000</v>
      </c>
      <c r="J844" s="104">
        <v>9000000</v>
      </c>
      <c r="K844" s="44">
        <f t="shared" si="596"/>
        <v>0</v>
      </c>
      <c r="L844" s="44">
        <v>0</v>
      </c>
      <c r="M844" s="44">
        <v>0</v>
      </c>
      <c r="N844" s="44">
        <v>0</v>
      </c>
      <c r="O844" s="44">
        <v>0</v>
      </c>
      <c r="P844" s="44">
        <v>0</v>
      </c>
      <c r="Q844" s="44">
        <v>26500000</v>
      </c>
      <c r="R844" s="44">
        <v>24500000</v>
      </c>
      <c r="S844" s="44">
        <v>24500000</v>
      </c>
      <c r="T844" s="44">
        <f t="shared" si="601"/>
        <v>0</v>
      </c>
      <c r="U844" s="44">
        <v>0</v>
      </c>
      <c r="V844" s="44">
        <v>0</v>
      </c>
      <c r="W844" s="44">
        <v>0</v>
      </c>
      <c r="X844" s="44">
        <f t="shared" si="602"/>
        <v>24500000</v>
      </c>
      <c r="Y844" s="209">
        <f t="shared" si="598"/>
        <v>100</v>
      </c>
    </row>
    <row r="845" spans="1:25">
      <c r="A845" s="23" t="s">
        <v>495</v>
      </c>
      <c r="B845" s="23" t="s">
        <v>122</v>
      </c>
      <c r="C845" s="23" t="s">
        <v>130</v>
      </c>
      <c r="D845" s="23" t="s">
        <v>497</v>
      </c>
      <c r="E845" s="22">
        <v>6144</v>
      </c>
      <c r="F845" s="23" t="s">
        <v>520</v>
      </c>
      <c r="G845" s="128" t="s">
        <v>3386</v>
      </c>
      <c r="H845" s="32" t="s">
        <v>521</v>
      </c>
      <c r="I845" s="44">
        <f t="shared" si="594"/>
        <v>21000000</v>
      </c>
      <c r="J845" s="104">
        <v>21000000</v>
      </c>
      <c r="K845" s="44">
        <f t="shared" si="596"/>
        <v>0</v>
      </c>
      <c r="L845" s="44">
        <v>0</v>
      </c>
      <c r="M845" s="44">
        <v>0</v>
      </c>
      <c r="N845" s="44">
        <v>0</v>
      </c>
      <c r="O845" s="44">
        <v>0</v>
      </c>
      <c r="P845" s="44">
        <v>0</v>
      </c>
      <c r="Q845" s="44">
        <v>28650000</v>
      </c>
      <c r="R845" s="44">
        <v>26650000</v>
      </c>
      <c r="S845" s="44">
        <v>24000000</v>
      </c>
      <c r="T845" s="44">
        <f t="shared" si="601"/>
        <v>2650000</v>
      </c>
      <c r="U845" s="44">
        <v>2000000</v>
      </c>
      <c r="V845" s="44">
        <v>650000</v>
      </c>
      <c r="W845" s="44"/>
      <c r="X845" s="44">
        <f t="shared" si="602"/>
        <v>26650000</v>
      </c>
      <c r="Y845" s="209">
        <f t="shared" si="598"/>
        <v>100</v>
      </c>
    </row>
    <row r="846" spans="1:25" ht="20.399999999999999">
      <c r="A846" s="23" t="s">
        <v>495</v>
      </c>
      <c r="B846" s="23" t="s">
        <v>122</v>
      </c>
      <c r="C846" s="23" t="s">
        <v>130</v>
      </c>
      <c r="D846" s="23" t="s">
        <v>497</v>
      </c>
      <c r="E846" s="22">
        <v>6144</v>
      </c>
      <c r="F846" s="23" t="s">
        <v>2812</v>
      </c>
      <c r="G846" s="128" t="s">
        <v>3345</v>
      </c>
      <c r="H846" s="32" t="s">
        <v>2796</v>
      </c>
      <c r="I846" s="44">
        <f t="shared" si="594"/>
        <v>14000000</v>
      </c>
      <c r="J846" s="104">
        <v>14000000</v>
      </c>
      <c r="K846" s="44">
        <f t="shared" si="596"/>
        <v>0</v>
      </c>
      <c r="L846" s="44"/>
      <c r="M846" s="44"/>
      <c r="N846" s="44"/>
      <c r="O846" s="44"/>
      <c r="P846" s="44"/>
      <c r="Q846" s="44">
        <v>0</v>
      </c>
      <c r="R846" s="44">
        <v>0</v>
      </c>
      <c r="S846" s="44">
        <v>0</v>
      </c>
      <c r="T846" s="44">
        <f t="shared" si="601"/>
        <v>0</v>
      </c>
      <c r="U846" s="44"/>
      <c r="V846" s="44"/>
      <c r="W846" s="44"/>
      <c r="X846" s="44">
        <f t="shared" si="602"/>
        <v>0</v>
      </c>
      <c r="Y846" s="209">
        <f t="shared" si="598"/>
        <v>0</v>
      </c>
    </row>
    <row r="847" spans="1:25">
      <c r="A847" s="23" t="s">
        <v>495</v>
      </c>
      <c r="B847" s="23" t="s">
        <v>122</v>
      </c>
      <c r="C847" s="23" t="s">
        <v>130</v>
      </c>
      <c r="D847" s="23" t="s">
        <v>497</v>
      </c>
      <c r="E847" s="22">
        <v>6144</v>
      </c>
      <c r="F847" s="117" t="s">
        <v>3271</v>
      </c>
      <c r="G847" s="128" t="s">
        <v>3386</v>
      </c>
      <c r="H847" s="97" t="s">
        <v>3230</v>
      </c>
      <c r="I847" s="44"/>
      <c r="J847" s="44"/>
      <c r="K847" s="44"/>
      <c r="L847" s="44"/>
      <c r="M847" s="44"/>
      <c r="N847" s="44"/>
      <c r="O847" s="44"/>
      <c r="P847" s="44"/>
      <c r="Q847" s="44">
        <v>10000</v>
      </c>
      <c r="R847" s="44">
        <v>10000</v>
      </c>
      <c r="S847" s="44">
        <v>7500</v>
      </c>
      <c r="T847" s="44">
        <f t="shared" si="601"/>
        <v>2500</v>
      </c>
      <c r="U847" s="44">
        <v>2500</v>
      </c>
      <c r="V847" s="44">
        <v>0</v>
      </c>
      <c r="W847" s="44">
        <v>0</v>
      </c>
      <c r="X847" s="44">
        <f t="shared" si="602"/>
        <v>10000</v>
      </c>
      <c r="Y847" s="209">
        <f t="shared" si="598"/>
        <v>100</v>
      </c>
    </row>
    <row r="848" spans="1:25">
      <c r="A848" s="23" t="s">
        <v>495</v>
      </c>
      <c r="B848" s="23" t="s">
        <v>122</v>
      </c>
      <c r="C848" s="23" t="s">
        <v>130</v>
      </c>
      <c r="D848" s="23" t="s">
        <v>497</v>
      </c>
      <c r="E848" s="22">
        <v>6148</v>
      </c>
      <c r="F848" s="23"/>
      <c r="G848" s="128" t="s">
        <v>3359</v>
      </c>
      <c r="H848" s="32" t="s">
        <v>41</v>
      </c>
      <c r="I848" s="44">
        <f t="shared" si="594"/>
        <v>100</v>
      </c>
      <c r="J848" s="104">
        <v>100</v>
      </c>
      <c r="K848" s="44">
        <f t="shared" si="596"/>
        <v>0</v>
      </c>
      <c r="L848" s="44">
        <v>0</v>
      </c>
      <c r="M848" s="44">
        <v>0</v>
      </c>
      <c r="N848" s="44">
        <v>0</v>
      </c>
      <c r="O848" s="44">
        <v>0</v>
      </c>
      <c r="P848" s="44">
        <v>0</v>
      </c>
      <c r="Q848" s="44">
        <v>1410</v>
      </c>
      <c r="R848" s="44">
        <v>1410</v>
      </c>
      <c r="S848" s="44">
        <v>1310</v>
      </c>
      <c r="T848" s="44">
        <f t="shared" si="601"/>
        <v>100</v>
      </c>
      <c r="U848" s="44">
        <v>100</v>
      </c>
      <c r="V848" s="44"/>
      <c r="W848" s="44"/>
      <c r="X848" s="44">
        <f t="shared" si="602"/>
        <v>1410</v>
      </c>
      <c r="Y848" s="209">
        <f t="shared" si="598"/>
        <v>100</v>
      </c>
    </row>
    <row r="849" spans="1:25">
      <c r="A849" s="23" t="s">
        <v>495</v>
      </c>
      <c r="B849" s="23" t="s">
        <v>122</v>
      </c>
      <c r="C849" s="23" t="s">
        <v>130</v>
      </c>
      <c r="D849" s="23" t="s">
        <v>497</v>
      </c>
      <c r="E849" s="22">
        <v>6148</v>
      </c>
      <c r="F849" s="23" t="s">
        <v>3443</v>
      </c>
      <c r="G849" s="128" t="s">
        <v>3359</v>
      </c>
      <c r="H849" s="32" t="s">
        <v>3444</v>
      </c>
      <c r="I849" s="44"/>
      <c r="J849" s="104"/>
      <c r="K849" s="44"/>
      <c r="L849" s="44"/>
      <c r="M849" s="44"/>
      <c r="N849" s="44"/>
      <c r="O849" s="44"/>
      <c r="P849" s="44"/>
      <c r="Q849" s="44">
        <v>5482060</v>
      </c>
      <c r="R849" s="44">
        <v>0</v>
      </c>
      <c r="S849" s="44">
        <v>0</v>
      </c>
      <c r="T849" s="44">
        <f t="shared" si="601"/>
        <v>0</v>
      </c>
      <c r="U849" s="44"/>
      <c r="V849" s="44"/>
      <c r="W849" s="44"/>
      <c r="X849" s="44">
        <f t="shared" si="602"/>
        <v>0</v>
      </c>
      <c r="Y849" s="209">
        <f t="shared" si="598"/>
        <v>0</v>
      </c>
    </row>
    <row r="850" spans="1:25" ht="20.399999999999999">
      <c r="A850" s="20" t="s">
        <v>0</v>
      </c>
      <c r="B850" s="20" t="s">
        <v>0</v>
      </c>
      <c r="C850" s="20" t="s">
        <v>0</v>
      </c>
      <c r="D850" s="21" t="s">
        <v>0</v>
      </c>
      <c r="E850" s="21" t="s">
        <v>0</v>
      </c>
      <c r="F850" s="21" t="s">
        <v>0</v>
      </c>
      <c r="G850" s="150" t="s">
        <v>0</v>
      </c>
      <c r="H850" s="30" t="s">
        <v>48</v>
      </c>
      <c r="I850" s="31">
        <f t="shared" si="594"/>
        <v>16151100</v>
      </c>
      <c r="J850" s="31">
        <f t="shared" ref="J850:X850" si="621">SUM(J851)</f>
        <v>6151100</v>
      </c>
      <c r="K850" s="31">
        <f t="shared" si="596"/>
        <v>0</v>
      </c>
      <c r="L850" s="31">
        <f t="shared" si="621"/>
        <v>0</v>
      </c>
      <c r="M850" s="31">
        <f t="shared" si="621"/>
        <v>0</v>
      </c>
      <c r="N850" s="31">
        <f t="shared" si="621"/>
        <v>0</v>
      </c>
      <c r="O850" s="31">
        <f t="shared" si="621"/>
        <v>0</v>
      </c>
      <c r="P850" s="31">
        <f t="shared" si="621"/>
        <v>10000000</v>
      </c>
      <c r="Q850" s="31">
        <f t="shared" si="621"/>
        <v>18019248</v>
      </c>
      <c r="R850" s="31">
        <f t="shared" si="621"/>
        <v>7201200</v>
      </c>
      <c r="S850" s="31">
        <f t="shared" si="621"/>
        <v>6650000</v>
      </c>
      <c r="T850" s="31">
        <f t="shared" si="621"/>
        <v>551100</v>
      </c>
      <c r="U850" s="31">
        <f t="shared" si="621"/>
        <v>501100</v>
      </c>
      <c r="V850" s="31">
        <f t="shared" si="621"/>
        <v>50000</v>
      </c>
      <c r="W850" s="31">
        <f t="shared" si="621"/>
        <v>0</v>
      </c>
      <c r="X850" s="31">
        <f t="shared" si="621"/>
        <v>7201100</v>
      </c>
      <c r="Y850" s="220">
        <f t="shared" si="598"/>
        <v>99.998611342554028</v>
      </c>
    </row>
    <row r="851" spans="1:25">
      <c r="A851" s="23" t="s">
        <v>495</v>
      </c>
      <c r="B851" s="23" t="s">
        <v>122</v>
      </c>
      <c r="C851" s="23" t="s">
        <v>130</v>
      </c>
      <c r="D851" s="23" t="s">
        <v>497</v>
      </c>
      <c r="E851" s="21" t="s">
        <v>210</v>
      </c>
      <c r="F851" s="21" t="s">
        <v>0</v>
      </c>
      <c r="G851" s="150" t="s">
        <v>0</v>
      </c>
      <c r="H851" s="21" t="s">
        <v>43</v>
      </c>
      <c r="I851" s="66">
        <f t="shared" si="594"/>
        <v>16151100</v>
      </c>
      <c r="J851" s="66">
        <f>SUM(J852,J854,J860)</f>
        <v>6151100</v>
      </c>
      <c r="K851" s="66">
        <f t="shared" si="596"/>
        <v>0</v>
      </c>
      <c r="L851" s="66">
        <f t="shared" ref="L851:P851" si="622">SUM(L852,L854,L860)</f>
        <v>0</v>
      </c>
      <c r="M851" s="66">
        <f t="shared" si="622"/>
        <v>0</v>
      </c>
      <c r="N851" s="66">
        <f t="shared" si="622"/>
        <v>0</v>
      </c>
      <c r="O851" s="66">
        <f t="shared" si="622"/>
        <v>0</v>
      </c>
      <c r="P851" s="66">
        <f t="shared" si="622"/>
        <v>10000000</v>
      </c>
      <c r="Q851" s="66">
        <f t="shared" ref="Q851:R851" si="623">SUM(Q852,Q854,Q860)</f>
        <v>18019248</v>
      </c>
      <c r="R851" s="66">
        <f t="shared" si="623"/>
        <v>7201200</v>
      </c>
      <c r="S851" s="66">
        <f t="shared" ref="S851" si="624">SUM(S852,S854,S860)</f>
        <v>6650000</v>
      </c>
      <c r="T851" s="66">
        <f t="shared" ref="T851:X851" si="625">SUM(T852,T854,T860)</f>
        <v>551100</v>
      </c>
      <c r="U851" s="66">
        <f t="shared" si="625"/>
        <v>501100</v>
      </c>
      <c r="V851" s="66">
        <f t="shared" si="625"/>
        <v>50000</v>
      </c>
      <c r="W851" s="66">
        <f t="shared" si="625"/>
        <v>0</v>
      </c>
      <c r="X851" s="66">
        <f t="shared" si="625"/>
        <v>7201100</v>
      </c>
      <c r="Y851" s="208">
        <f t="shared" si="598"/>
        <v>99.998611342554028</v>
      </c>
    </row>
    <row r="852" spans="1:25">
      <c r="A852" s="20" t="s">
        <v>495</v>
      </c>
      <c r="B852" s="20" t="s">
        <v>122</v>
      </c>
      <c r="C852" s="20" t="s">
        <v>130</v>
      </c>
      <c r="D852" s="20" t="s">
        <v>497</v>
      </c>
      <c r="E852" s="20" t="s">
        <v>211</v>
      </c>
      <c r="F852" s="23" t="s">
        <v>0</v>
      </c>
      <c r="G852" s="154" t="s">
        <v>0</v>
      </c>
      <c r="H852" s="21" t="s">
        <v>44</v>
      </c>
      <c r="I852" s="66">
        <f t="shared" si="594"/>
        <v>5000100</v>
      </c>
      <c r="J852" s="66">
        <f t="shared" ref="J852:X852" si="626">SUM(J853)</f>
        <v>100</v>
      </c>
      <c r="K852" s="66">
        <f t="shared" si="596"/>
        <v>0</v>
      </c>
      <c r="L852" s="66">
        <f t="shared" si="626"/>
        <v>0</v>
      </c>
      <c r="M852" s="66">
        <f t="shared" si="626"/>
        <v>0</v>
      </c>
      <c r="N852" s="66">
        <f t="shared" si="626"/>
        <v>0</v>
      </c>
      <c r="O852" s="66">
        <f t="shared" si="626"/>
        <v>0</v>
      </c>
      <c r="P852" s="66">
        <f t="shared" si="626"/>
        <v>5000000</v>
      </c>
      <c r="Q852" s="66">
        <f t="shared" si="626"/>
        <v>5850100</v>
      </c>
      <c r="R852" s="66">
        <f t="shared" si="626"/>
        <v>850100</v>
      </c>
      <c r="S852" s="66">
        <f t="shared" si="626"/>
        <v>850000</v>
      </c>
      <c r="T852" s="66">
        <f t="shared" si="626"/>
        <v>100</v>
      </c>
      <c r="U852" s="66">
        <f t="shared" si="626"/>
        <v>100</v>
      </c>
      <c r="V852" s="66">
        <f t="shared" si="626"/>
        <v>0</v>
      </c>
      <c r="W852" s="66">
        <f t="shared" si="626"/>
        <v>0</v>
      </c>
      <c r="X852" s="66">
        <f t="shared" si="626"/>
        <v>850100</v>
      </c>
      <c r="Y852" s="208">
        <f t="shared" si="598"/>
        <v>100</v>
      </c>
    </row>
    <row r="853" spans="1:25">
      <c r="A853" s="23" t="s">
        <v>495</v>
      </c>
      <c r="B853" s="23" t="s">
        <v>122</v>
      </c>
      <c r="C853" s="23" t="s">
        <v>130</v>
      </c>
      <c r="D853" s="23" t="s">
        <v>497</v>
      </c>
      <c r="E853" s="22">
        <v>6151</v>
      </c>
      <c r="F853" s="23" t="s">
        <v>522</v>
      </c>
      <c r="G853" s="128" t="s">
        <v>3357</v>
      </c>
      <c r="H853" s="32" t="s">
        <v>314</v>
      </c>
      <c r="I853" s="44">
        <f t="shared" si="594"/>
        <v>5000100</v>
      </c>
      <c r="J853" s="44">
        <v>100</v>
      </c>
      <c r="K853" s="44">
        <f t="shared" si="596"/>
        <v>0</v>
      </c>
      <c r="L853" s="44">
        <v>0</v>
      </c>
      <c r="M853" s="44">
        <v>0</v>
      </c>
      <c r="N853" s="44">
        <v>0</v>
      </c>
      <c r="O853" s="44">
        <v>0</v>
      </c>
      <c r="P853" s="44">
        <v>5000000</v>
      </c>
      <c r="Q853" s="44">
        <v>5850100</v>
      </c>
      <c r="R853" s="44">
        <v>850100</v>
      </c>
      <c r="S853" s="44">
        <v>850000</v>
      </c>
      <c r="T853" s="44">
        <f t="shared" si="601"/>
        <v>100</v>
      </c>
      <c r="U853" s="44">
        <v>100</v>
      </c>
      <c r="V853" s="44"/>
      <c r="W853" s="44"/>
      <c r="X853" s="44">
        <f t="shared" si="602"/>
        <v>850100</v>
      </c>
      <c r="Y853" s="209">
        <f t="shared" si="598"/>
        <v>100</v>
      </c>
    </row>
    <row r="854" spans="1:25">
      <c r="A854" s="20" t="s">
        <v>495</v>
      </c>
      <c r="B854" s="20" t="s">
        <v>122</v>
      </c>
      <c r="C854" s="20" t="s">
        <v>130</v>
      </c>
      <c r="D854" s="20" t="s">
        <v>497</v>
      </c>
      <c r="E854" s="20" t="s">
        <v>315</v>
      </c>
      <c r="F854" s="23" t="s">
        <v>0</v>
      </c>
      <c r="G854" s="154" t="s">
        <v>0</v>
      </c>
      <c r="H854" s="21" t="s">
        <v>46</v>
      </c>
      <c r="I854" s="66">
        <f t="shared" si="594"/>
        <v>11001000</v>
      </c>
      <c r="J854" s="66">
        <f>SUM(J855:J858)</f>
        <v>6001000</v>
      </c>
      <c r="K854" s="66">
        <f t="shared" si="596"/>
        <v>0</v>
      </c>
      <c r="L854" s="66">
        <f>SUM(L855:L858)</f>
        <v>0</v>
      </c>
      <c r="M854" s="66">
        <f>SUM(M855:M858)</f>
        <v>0</v>
      </c>
      <c r="N854" s="66">
        <f>SUM(N855:N858)</f>
        <v>0</v>
      </c>
      <c r="O854" s="66">
        <f>SUM(O855:O858)</f>
        <v>0</v>
      </c>
      <c r="P854" s="66">
        <f>SUM(P855:P858)</f>
        <v>5000000</v>
      </c>
      <c r="Q854" s="66">
        <f>SUM(Q855:Q859)</f>
        <v>11201100</v>
      </c>
      <c r="R854" s="66">
        <f>SUM(R855:R859)</f>
        <v>6201100</v>
      </c>
      <c r="S854" s="66">
        <f>SUM(S855:S859)</f>
        <v>5650000</v>
      </c>
      <c r="T854" s="66">
        <f t="shared" ref="T854:X854" si="627">SUM(T855:T859)</f>
        <v>551000</v>
      </c>
      <c r="U854" s="66">
        <f t="shared" si="627"/>
        <v>501000</v>
      </c>
      <c r="V854" s="66">
        <f t="shared" si="627"/>
        <v>50000</v>
      </c>
      <c r="W854" s="66">
        <f t="shared" si="627"/>
        <v>0</v>
      </c>
      <c r="X854" s="66">
        <f t="shared" si="627"/>
        <v>6201000</v>
      </c>
      <c r="Y854" s="208">
        <f t="shared" si="598"/>
        <v>99.998387382883678</v>
      </c>
    </row>
    <row r="855" spans="1:25">
      <c r="A855" s="23" t="s">
        <v>495</v>
      </c>
      <c r="B855" s="23" t="s">
        <v>122</v>
      </c>
      <c r="C855" s="23" t="s">
        <v>130</v>
      </c>
      <c r="D855" s="23" t="s">
        <v>497</v>
      </c>
      <c r="E855" s="22">
        <v>6153</v>
      </c>
      <c r="F855" s="23" t="s">
        <v>523</v>
      </c>
      <c r="G855" s="128" t="s">
        <v>3357</v>
      </c>
      <c r="H855" s="32" t="s">
        <v>524</v>
      </c>
      <c r="I855" s="44">
        <f t="shared" si="594"/>
        <v>0</v>
      </c>
      <c r="J855" s="44">
        <v>0</v>
      </c>
      <c r="K855" s="44">
        <f t="shared" si="596"/>
        <v>0</v>
      </c>
      <c r="L855" s="44">
        <v>0</v>
      </c>
      <c r="M855" s="44">
        <v>0</v>
      </c>
      <c r="N855" s="44">
        <v>0</v>
      </c>
      <c r="O855" s="104">
        <v>0</v>
      </c>
      <c r="P855" s="104">
        <v>0</v>
      </c>
      <c r="Q855" s="104">
        <v>0</v>
      </c>
      <c r="R855" s="104">
        <v>0</v>
      </c>
      <c r="S855" s="104">
        <v>0</v>
      </c>
      <c r="T855" s="104">
        <f t="shared" si="601"/>
        <v>0</v>
      </c>
      <c r="U855" s="104"/>
      <c r="V855" s="104"/>
      <c r="W855" s="104"/>
      <c r="X855" s="104">
        <f t="shared" si="602"/>
        <v>0</v>
      </c>
      <c r="Y855" s="223">
        <f t="shared" si="598"/>
        <v>0</v>
      </c>
    </row>
    <row r="856" spans="1:25">
      <c r="A856" s="23" t="s">
        <v>495</v>
      </c>
      <c r="B856" s="23" t="s">
        <v>122</v>
      </c>
      <c r="C856" s="23" t="s">
        <v>130</v>
      </c>
      <c r="D856" s="23" t="s">
        <v>497</v>
      </c>
      <c r="E856" s="22">
        <v>6153</v>
      </c>
      <c r="F856" s="23" t="s">
        <v>525</v>
      </c>
      <c r="G856" s="128" t="s">
        <v>3357</v>
      </c>
      <c r="H856" s="32" t="s">
        <v>526</v>
      </c>
      <c r="I856" s="44">
        <f t="shared" si="594"/>
        <v>5000000</v>
      </c>
      <c r="J856" s="44">
        <v>0</v>
      </c>
      <c r="K856" s="44">
        <f t="shared" si="596"/>
        <v>0</v>
      </c>
      <c r="L856" s="44">
        <v>0</v>
      </c>
      <c r="M856" s="44">
        <v>0</v>
      </c>
      <c r="N856" s="44">
        <v>0</v>
      </c>
      <c r="O856" s="104">
        <v>0</v>
      </c>
      <c r="P856" s="104">
        <v>5000000</v>
      </c>
      <c r="Q856" s="104">
        <v>5000100</v>
      </c>
      <c r="R856" s="104">
        <v>100</v>
      </c>
      <c r="S856" s="104">
        <v>0</v>
      </c>
      <c r="T856" s="104">
        <f t="shared" si="601"/>
        <v>0</v>
      </c>
      <c r="U856" s="104"/>
      <c r="V856" s="104"/>
      <c r="W856" s="104"/>
      <c r="X856" s="104">
        <f t="shared" si="602"/>
        <v>0</v>
      </c>
      <c r="Y856" s="223">
        <f t="shared" si="598"/>
        <v>0</v>
      </c>
    </row>
    <row r="857" spans="1:25">
      <c r="A857" s="23" t="s">
        <v>495</v>
      </c>
      <c r="B857" s="23" t="s">
        <v>122</v>
      </c>
      <c r="C857" s="23" t="s">
        <v>130</v>
      </c>
      <c r="D857" s="23" t="s">
        <v>497</v>
      </c>
      <c r="E857" s="22">
        <v>6153</v>
      </c>
      <c r="F857" s="23" t="s">
        <v>527</v>
      </c>
      <c r="G857" s="128" t="s">
        <v>3357</v>
      </c>
      <c r="H857" s="32" t="s">
        <v>528</v>
      </c>
      <c r="I857" s="44">
        <f t="shared" si="594"/>
        <v>0</v>
      </c>
      <c r="J857" s="44">
        <v>0</v>
      </c>
      <c r="K857" s="44">
        <f t="shared" si="596"/>
        <v>0</v>
      </c>
      <c r="L857" s="44">
        <v>0</v>
      </c>
      <c r="M857" s="44">
        <v>0</v>
      </c>
      <c r="N857" s="44">
        <v>0</v>
      </c>
      <c r="O857" s="104">
        <v>0</v>
      </c>
      <c r="P857" s="104">
        <v>0</v>
      </c>
      <c r="Q857" s="104">
        <v>0</v>
      </c>
      <c r="R857" s="104">
        <v>0</v>
      </c>
      <c r="S857" s="104">
        <v>0</v>
      </c>
      <c r="T857" s="104">
        <f t="shared" si="601"/>
        <v>0</v>
      </c>
      <c r="U857" s="104"/>
      <c r="V857" s="104"/>
      <c r="W857" s="104"/>
      <c r="X857" s="104">
        <f t="shared" si="602"/>
        <v>0</v>
      </c>
      <c r="Y857" s="223">
        <f t="shared" si="598"/>
        <v>0</v>
      </c>
    </row>
    <row r="858" spans="1:25">
      <c r="A858" s="23" t="s">
        <v>495</v>
      </c>
      <c r="B858" s="23" t="s">
        <v>122</v>
      </c>
      <c r="C858" s="23" t="s">
        <v>130</v>
      </c>
      <c r="D858" s="23" t="s">
        <v>497</v>
      </c>
      <c r="E858" s="22">
        <v>6153</v>
      </c>
      <c r="F858" s="23" t="s">
        <v>529</v>
      </c>
      <c r="G858" s="128" t="s">
        <v>3357</v>
      </c>
      <c r="H858" s="32" t="s">
        <v>2800</v>
      </c>
      <c r="I858" s="44">
        <f t="shared" si="594"/>
        <v>6001000</v>
      </c>
      <c r="J858" s="44">
        <v>6001000</v>
      </c>
      <c r="K858" s="44">
        <f t="shared" si="596"/>
        <v>0</v>
      </c>
      <c r="L858" s="44">
        <v>0</v>
      </c>
      <c r="M858" s="44">
        <v>0</v>
      </c>
      <c r="N858" s="44">
        <v>0</v>
      </c>
      <c r="O858" s="104">
        <v>0</v>
      </c>
      <c r="P858" s="104">
        <v>0</v>
      </c>
      <c r="Q858" s="104">
        <v>6001000</v>
      </c>
      <c r="R858" s="104">
        <v>6001000</v>
      </c>
      <c r="S858" s="104">
        <v>5500000</v>
      </c>
      <c r="T858" s="104">
        <f t="shared" si="601"/>
        <v>501000</v>
      </c>
      <c r="U858" s="104">
        <v>501000</v>
      </c>
      <c r="V858" s="104"/>
      <c r="W858" s="104"/>
      <c r="X858" s="104">
        <f t="shared" si="602"/>
        <v>6001000</v>
      </c>
      <c r="Y858" s="223">
        <f t="shared" si="598"/>
        <v>100</v>
      </c>
    </row>
    <row r="859" spans="1:25">
      <c r="A859" s="23" t="s">
        <v>495</v>
      </c>
      <c r="B859" s="23" t="s">
        <v>122</v>
      </c>
      <c r="C859" s="23" t="s">
        <v>130</v>
      </c>
      <c r="D859" s="23" t="s">
        <v>497</v>
      </c>
      <c r="E859" s="22">
        <v>6153</v>
      </c>
      <c r="F859" s="23" t="s">
        <v>3272</v>
      </c>
      <c r="G859" s="128" t="s">
        <v>3357</v>
      </c>
      <c r="H859" s="32" t="s">
        <v>3229</v>
      </c>
      <c r="I859" s="44"/>
      <c r="J859" s="44"/>
      <c r="K859" s="44"/>
      <c r="L859" s="44"/>
      <c r="M859" s="44"/>
      <c r="N859" s="44"/>
      <c r="O859" s="104"/>
      <c r="P859" s="104"/>
      <c r="Q859" s="104">
        <v>200000</v>
      </c>
      <c r="R859" s="104">
        <v>200000</v>
      </c>
      <c r="S859" s="104">
        <v>150000</v>
      </c>
      <c r="T859" s="104">
        <f t="shared" si="601"/>
        <v>50000</v>
      </c>
      <c r="U859" s="104"/>
      <c r="V859" s="104">
        <v>50000</v>
      </c>
      <c r="W859" s="104"/>
      <c r="X859" s="104">
        <f t="shared" si="602"/>
        <v>200000</v>
      </c>
      <c r="Y859" s="223">
        <f t="shared" si="598"/>
        <v>100</v>
      </c>
    </row>
    <row r="860" spans="1:25">
      <c r="A860" s="20" t="s">
        <v>495</v>
      </c>
      <c r="B860" s="20" t="s">
        <v>122</v>
      </c>
      <c r="C860" s="20" t="s">
        <v>130</v>
      </c>
      <c r="D860" s="20" t="s">
        <v>497</v>
      </c>
      <c r="E860" s="20" t="s">
        <v>318</v>
      </c>
      <c r="F860" s="23" t="s">
        <v>0</v>
      </c>
      <c r="G860" s="154" t="s">
        <v>0</v>
      </c>
      <c r="H860" s="21" t="s">
        <v>47</v>
      </c>
      <c r="I860" s="66">
        <f t="shared" si="594"/>
        <v>150000</v>
      </c>
      <c r="J860" s="66">
        <f>SUM(J862:J863)</f>
        <v>150000</v>
      </c>
      <c r="K860" s="66">
        <f t="shared" si="596"/>
        <v>0</v>
      </c>
      <c r="L860" s="66">
        <f t="shared" ref="L860:X860" si="628">SUM(L862:L863)</f>
        <v>0</v>
      </c>
      <c r="M860" s="66">
        <f t="shared" si="628"/>
        <v>0</v>
      </c>
      <c r="N860" s="66">
        <f t="shared" si="628"/>
        <v>0</v>
      </c>
      <c r="O860" s="66">
        <f t="shared" si="628"/>
        <v>0</v>
      </c>
      <c r="P860" s="66">
        <f t="shared" si="628"/>
        <v>0</v>
      </c>
      <c r="Q860" s="66">
        <f>SUM(Q861:Q863)</f>
        <v>968048</v>
      </c>
      <c r="R860" s="66">
        <f t="shared" si="628"/>
        <v>150000</v>
      </c>
      <c r="S860" s="66">
        <f t="shared" si="628"/>
        <v>150000</v>
      </c>
      <c r="T860" s="66">
        <f t="shared" si="628"/>
        <v>0</v>
      </c>
      <c r="U860" s="66">
        <f t="shared" si="628"/>
        <v>0</v>
      </c>
      <c r="V860" s="66">
        <f t="shared" si="628"/>
        <v>0</v>
      </c>
      <c r="W860" s="66">
        <f t="shared" si="628"/>
        <v>0</v>
      </c>
      <c r="X860" s="66">
        <f t="shared" si="628"/>
        <v>150000</v>
      </c>
      <c r="Y860" s="208">
        <f t="shared" si="598"/>
        <v>100</v>
      </c>
    </row>
    <row r="861" spans="1:25" customFormat="1">
      <c r="A861" s="83" t="s">
        <v>495</v>
      </c>
      <c r="B861" s="83" t="s">
        <v>122</v>
      </c>
      <c r="C861" s="83" t="s">
        <v>130</v>
      </c>
      <c r="D861" s="83" t="s">
        <v>497</v>
      </c>
      <c r="E861" s="190">
        <v>6154</v>
      </c>
      <c r="F861" s="83" t="s">
        <v>3157</v>
      </c>
      <c r="G861" s="190" t="s">
        <v>3357</v>
      </c>
      <c r="H861" s="5" t="s">
        <v>3158</v>
      </c>
      <c r="I861" s="61"/>
      <c r="J861" s="61"/>
      <c r="K861" s="61"/>
      <c r="L861" s="61"/>
      <c r="M861" s="61"/>
      <c r="N861" s="61"/>
      <c r="O861" s="61"/>
      <c r="P861" s="61"/>
      <c r="Q861" s="61">
        <v>816685</v>
      </c>
      <c r="R861" s="61">
        <v>0</v>
      </c>
      <c r="S861" s="61">
        <v>0</v>
      </c>
      <c r="T861" s="61">
        <f t="shared" si="601"/>
        <v>0</v>
      </c>
      <c r="U861" s="61"/>
      <c r="V861" s="61"/>
      <c r="W861" s="61"/>
      <c r="X861" s="61">
        <f t="shared" si="602"/>
        <v>0</v>
      </c>
      <c r="Y861" s="211">
        <f t="shared" si="598"/>
        <v>0</v>
      </c>
    </row>
    <row r="862" spans="1:25">
      <c r="A862" s="23" t="s">
        <v>495</v>
      </c>
      <c r="B862" s="23" t="s">
        <v>122</v>
      </c>
      <c r="C862" s="23" t="s">
        <v>130</v>
      </c>
      <c r="D862" s="23" t="s">
        <v>497</v>
      </c>
      <c r="E862" s="22">
        <v>6154</v>
      </c>
      <c r="F862" s="23" t="s">
        <v>530</v>
      </c>
      <c r="G862" s="128" t="s">
        <v>3357</v>
      </c>
      <c r="H862" s="32" t="s">
        <v>3221</v>
      </c>
      <c r="I862" s="44">
        <f t="shared" si="594"/>
        <v>150000</v>
      </c>
      <c r="J862" s="44">
        <v>150000</v>
      </c>
      <c r="K862" s="44">
        <f t="shared" si="596"/>
        <v>0</v>
      </c>
      <c r="L862" s="44">
        <v>0</v>
      </c>
      <c r="M862" s="44">
        <v>0</v>
      </c>
      <c r="N862" s="44">
        <v>0</v>
      </c>
      <c r="O862" s="44">
        <v>0</v>
      </c>
      <c r="P862" s="44">
        <v>0</v>
      </c>
      <c r="Q862" s="44">
        <v>151363</v>
      </c>
      <c r="R862" s="44">
        <v>150000</v>
      </c>
      <c r="S862" s="44">
        <v>150000</v>
      </c>
      <c r="T862" s="44">
        <f t="shared" si="601"/>
        <v>0</v>
      </c>
      <c r="U862" s="44"/>
      <c r="V862" s="44">
        <v>0</v>
      </c>
      <c r="W862" s="44"/>
      <c r="X862" s="44">
        <f t="shared" si="602"/>
        <v>150000</v>
      </c>
      <c r="Y862" s="209">
        <f t="shared" si="598"/>
        <v>100</v>
      </c>
    </row>
    <row r="863" spans="1:25">
      <c r="A863" s="23" t="s">
        <v>495</v>
      </c>
      <c r="B863" s="23" t="s">
        <v>122</v>
      </c>
      <c r="C863" s="23" t="s">
        <v>130</v>
      </c>
      <c r="D863" s="23" t="s">
        <v>497</v>
      </c>
      <c r="E863" s="22">
        <v>6154</v>
      </c>
      <c r="F863" s="23" t="s">
        <v>531</v>
      </c>
      <c r="G863" s="128" t="s">
        <v>3357</v>
      </c>
      <c r="H863" s="32" t="s">
        <v>532</v>
      </c>
      <c r="I863" s="44">
        <f t="shared" si="594"/>
        <v>0</v>
      </c>
      <c r="J863" s="44">
        <v>0</v>
      </c>
      <c r="K863" s="44">
        <f t="shared" si="596"/>
        <v>0</v>
      </c>
      <c r="L863" s="44">
        <v>0</v>
      </c>
      <c r="M863" s="44">
        <v>0</v>
      </c>
      <c r="N863" s="44">
        <v>0</v>
      </c>
      <c r="O863" s="44">
        <v>0</v>
      </c>
      <c r="P863" s="44">
        <v>0</v>
      </c>
      <c r="Q863" s="44">
        <v>0</v>
      </c>
      <c r="R863" s="44">
        <v>0</v>
      </c>
      <c r="S863" s="44">
        <v>0</v>
      </c>
      <c r="T863" s="44">
        <f t="shared" si="601"/>
        <v>0</v>
      </c>
      <c r="U863" s="44"/>
      <c r="V863" s="44"/>
      <c r="W863" s="44"/>
      <c r="X863" s="44">
        <f t="shared" si="602"/>
        <v>0</v>
      </c>
      <c r="Y863" s="209">
        <f t="shared" si="598"/>
        <v>0</v>
      </c>
    </row>
    <row r="864" spans="1:25" s="68" customFormat="1" ht="20.399999999999999">
      <c r="A864" s="46" t="s">
        <v>0</v>
      </c>
      <c r="B864" s="46" t="s">
        <v>0</v>
      </c>
      <c r="C864" s="46" t="s">
        <v>0</v>
      </c>
      <c r="D864" s="3" t="s">
        <v>0</v>
      </c>
      <c r="E864" s="3" t="s">
        <v>0</v>
      </c>
      <c r="F864" s="3" t="s">
        <v>0</v>
      </c>
      <c r="G864" s="158" t="s">
        <v>0</v>
      </c>
      <c r="H864" s="53" t="s">
        <v>60</v>
      </c>
      <c r="I864" s="57">
        <f t="shared" si="594"/>
        <v>24895000</v>
      </c>
      <c r="J864" s="57">
        <f t="shared" ref="J864:X864" si="629">SUM(J865)</f>
        <v>645000</v>
      </c>
      <c r="K864" s="57">
        <f t="shared" si="596"/>
        <v>0</v>
      </c>
      <c r="L864" s="57">
        <f t="shared" si="629"/>
        <v>0</v>
      </c>
      <c r="M864" s="57">
        <f t="shared" si="629"/>
        <v>0</v>
      </c>
      <c r="N864" s="57">
        <f t="shared" si="629"/>
        <v>0</v>
      </c>
      <c r="O864" s="57">
        <f t="shared" si="629"/>
        <v>250000</v>
      </c>
      <c r="P864" s="57">
        <f t="shared" si="629"/>
        <v>24000000</v>
      </c>
      <c r="Q864" s="57">
        <f t="shared" si="629"/>
        <v>56231003</v>
      </c>
      <c r="R864" s="57">
        <f t="shared" si="629"/>
        <v>2204170</v>
      </c>
      <c r="S864" s="57">
        <f t="shared" si="629"/>
        <v>1686370</v>
      </c>
      <c r="T864" s="57">
        <f t="shared" si="629"/>
        <v>517500</v>
      </c>
      <c r="U864" s="57">
        <f t="shared" si="629"/>
        <v>5000</v>
      </c>
      <c r="V864" s="57">
        <f t="shared" si="629"/>
        <v>512500</v>
      </c>
      <c r="W864" s="57">
        <f t="shared" si="629"/>
        <v>0</v>
      </c>
      <c r="X864" s="57">
        <f t="shared" si="629"/>
        <v>2203870</v>
      </c>
      <c r="Y864" s="222">
        <f t="shared" si="598"/>
        <v>99.986389434571748</v>
      </c>
    </row>
    <row r="865" spans="1:25">
      <c r="A865" s="23" t="s">
        <v>495</v>
      </c>
      <c r="B865" s="23" t="s">
        <v>122</v>
      </c>
      <c r="C865" s="23" t="s">
        <v>130</v>
      </c>
      <c r="D865" s="23" t="s">
        <v>497</v>
      </c>
      <c r="E865" s="21" t="s">
        <v>166</v>
      </c>
      <c r="F865" s="21" t="s">
        <v>0</v>
      </c>
      <c r="G865" s="150" t="s">
        <v>0</v>
      </c>
      <c r="H865" s="21" t="s">
        <v>53</v>
      </c>
      <c r="I865" s="66">
        <f t="shared" si="594"/>
        <v>24895000</v>
      </c>
      <c r="J865" s="66">
        <f>SUM(J868,J873,J877,J881)</f>
        <v>645000</v>
      </c>
      <c r="K865" s="66">
        <f t="shared" si="596"/>
        <v>0</v>
      </c>
      <c r="L865" s="66">
        <f>SUM(L868,L873,L877,L881)</f>
        <v>0</v>
      </c>
      <c r="M865" s="66">
        <f>SUM(M868,M873,M877,M881)</f>
        <v>0</v>
      </c>
      <c r="N865" s="66">
        <f>SUM(N868,N873,N877,N881)</f>
        <v>0</v>
      </c>
      <c r="O865" s="66">
        <f>SUM(O868,O873,O877,O881)</f>
        <v>250000</v>
      </c>
      <c r="P865" s="66">
        <f>SUM(P868,P873,P877,P881)</f>
        <v>24000000</v>
      </c>
      <c r="Q865" s="66">
        <f>SUM(Q868,Q873,Q877,Q881,Q866)</f>
        <v>56231003</v>
      </c>
      <c r="R865" s="66">
        <f>SUM(R868,R873,R877,R881,R866)</f>
        <v>2204170</v>
      </c>
      <c r="S865" s="66">
        <f>SUM(S868,S873,S877,S881,S866)</f>
        <v>1686370</v>
      </c>
      <c r="T865" s="66">
        <f t="shared" ref="T865:X865" si="630">SUM(T868,T873,T877,T881,T866)</f>
        <v>517500</v>
      </c>
      <c r="U865" s="66">
        <f t="shared" si="630"/>
        <v>5000</v>
      </c>
      <c r="V865" s="66">
        <f t="shared" si="630"/>
        <v>512500</v>
      </c>
      <c r="W865" s="66">
        <f t="shared" si="630"/>
        <v>0</v>
      </c>
      <c r="X865" s="66">
        <f t="shared" si="630"/>
        <v>2203870</v>
      </c>
      <c r="Y865" s="208">
        <f t="shared" si="598"/>
        <v>99.986389434571748</v>
      </c>
    </row>
    <row r="866" spans="1:25">
      <c r="A866" s="117" t="s">
        <v>495</v>
      </c>
      <c r="B866" s="117" t="s">
        <v>122</v>
      </c>
      <c r="C866" s="117" t="s">
        <v>130</v>
      </c>
      <c r="D866" s="117" t="s">
        <v>497</v>
      </c>
      <c r="E866" s="130" t="s">
        <v>2654</v>
      </c>
      <c r="F866" s="130"/>
      <c r="G866" s="153"/>
      <c r="H866" s="98" t="s">
        <v>54</v>
      </c>
      <c r="I866" s="66">
        <f>SUM(I867)</f>
        <v>0</v>
      </c>
      <c r="J866" s="66">
        <f t="shared" ref="J866:X866" si="631">SUM(J867)</f>
        <v>0</v>
      </c>
      <c r="K866" s="66">
        <f t="shared" si="631"/>
        <v>0</v>
      </c>
      <c r="L866" s="66">
        <f t="shared" si="631"/>
        <v>0</v>
      </c>
      <c r="M866" s="66">
        <f t="shared" si="631"/>
        <v>0</v>
      </c>
      <c r="N866" s="66">
        <f t="shared" si="631"/>
        <v>0</v>
      </c>
      <c r="O866" s="66">
        <f t="shared" si="631"/>
        <v>0</v>
      </c>
      <c r="P866" s="66">
        <f t="shared" si="631"/>
        <v>0</v>
      </c>
      <c r="Q866" s="66">
        <f t="shared" si="631"/>
        <v>19037566</v>
      </c>
      <c r="R866" s="66">
        <f t="shared" si="631"/>
        <v>100</v>
      </c>
      <c r="S866" s="66">
        <f t="shared" si="631"/>
        <v>0</v>
      </c>
      <c r="T866" s="66">
        <f t="shared" si="631"/>
        <v>0</v>
      </c>
      <c r="U866" s="66">
        <f t="shared" si="631"/>
        <v>0</v>
      </c>
      <c r="V866" s="66">
        <f t="shared" si="631"/>
        <v>0</v>
      </c>
      <c r="W866" s="66">
        <f t="shared" si="631"/>
        <v>0</v>
      </c>
      <c r="X866" s="66">
        <f t="shared" si="631"/>
        <v>0</v>
      </c>
      <c r="Y866" s="208">
        <f t="shared" si="598"/>
        <v>0</v>
      </c>
    </row>
    <row r="867" spans="1:25">
      <c r="A867" s="117" t="s">
        <v>495</v>
      </c>
      <c r="B867" s="117" t="s">
        <v>122</v>
      </c>
      <c r="C867" s="117" t="s">
        <v>130</v>
      </c>
      <c r="D867" s="117" t="s">
        <v>497</v>
      </c>
      <c r="E867" s="129">
        <v>8211</v>
      </c>
      <c r="F867" s="117" t="s">
        <v>3160</v>
      </c>
      <c r="G867" s="128" t="s">
        <v>3357</v>
      </c>
      <c r="H867" s="97" t="s">
        <v>576</v>
      </c>
      <c r="I867" s="44"/>
      <c r="J867" s="44"/>
      <c r="K867" s="44"/>
      <c r="L867" s="44"/>
      <c r="M867" s="44"/>
      <c r="N867" s="44"/>
      <c r="O867" s="44"/>
      <c r="P867" s="44"/>
      <c r="Q867" s="44">
        <v>19037566</v>
      </c>
      <c r="R867" s="44">
        <v>100</v>
      </c>
      <c r="S867" s="44">
        <v>0</v>
      </c>
      <c r="T867" s="44">
        <f t="shared" si="601"/>
        <v>0</v>
      </c>
      <c r="U867" s="44"/>
      <c r="V867" s="44"/>
      <c r="W867" s="44"/>
      <c r="X867" s="44">
        <f t="shared" si="602"/>
        <v>0</v>
      </c>
      <c r="Y867" s="209">
        <f t="shared" si="598"/>
        <v>0</v>
      </c>
    </row>
    <row r="868" spans="1:25">
      <c r="A868" s="20" t="s">
        <v>495</v>
      </c>
      <c r="B868" s="20" t="s">
        <v>122</v>
      </c>
      <c r="C868" s="20" t="s">
        <v>130</v>
      </c>
      <c r="D868" s="20" t="s">
        <v>497</v>
      </c>
      <c r="E868" s="20">
        <v>821200</v>
      </c>
      <c r="F868" s="21"/>
      <c r="G868" s="150"/>
      <c r="H868" s="21" t="s">
        <v>55</v>
      </c>
      <c r="I868" s="66">
        <f t="shared" si="594"/>
        <v>23000000</v>
      </c>
      <c r="J868" s="66">
        <f t="shared" ref="J868:P868" si="632">SUM(J869:J870)</f>
        <v>0</v>
      </c>
      <c r="K868" s="66">
        <f t="shared" si="596"/>
        <v>0</v>
      </c>
      <c r="L868" s="66">
        <f t="shared" si="632"/>
        <v>0</v>
      </c>
      <c r="M868" s="66">
        <f t="shared" si="632"/>
        <v>0</v>
      </c>
      <c r="N868" s="66">
        <f t="shared" si="632"/>
        <v>0</v>
      </c>
      <c r="O868" s="66">
        <f t="shared" si="632"/>
        <v>0</v>
      </c>
      <c r="P868" s="66">
        <f t="shared" si="632"/>
        <v>23000000</v>
      </c>
      <c r="Q868" s="66">
        <f>SUM(Q869:Q872)</f>
        <v>33475659</v>
      </c>
      <c r="R868" s="66">
        <f t="shared" ref="R868:W868" si="633">SUM(R869:R872)</f>
        <v>200</v>
      </c>
      <c r="S868" s="66">
        <f t="shared" si="633"/>
        <v>0</v>
      </c>
      <c r="T868" s="66">
        <f t="shared" si="633"/>
        <v>0</v>
      </c>
      <c r="U868" s="66">
        <f t="shared" si="633"/>
        <v>0</v>
      </c>
      <c r="V868" s="66">
        <f t="shared" si="633"/>
        <v>0</v>
      </c>
      <c r="W868" s="66">
        <f t="shared" si="633"/>
        <v>0</v>
      </c>
      <c r="X868" s="66">
        <f>SUM(X869:X872)</f>
        <v>0</v>
      </c>
      <c r="Y868" s="208">
        <f t="shared" si="598"/>
        <v>0</v>
      </c>
    </row>
    <row r="869" spans="1:25">
      <c r="A869" s="23" t="s">
        <v>495</v>
      </c>
      <c r="B869" s="23" t="s">
        <v>122</v>
      </c>
      <c r="C869" s="23" t="s">
        <v>130</v>
      </c>
      <c r="D869" s="23" t="s">
        <v>497</v>
      </c>
      <c r="E869" s="22">
        <v>8212</v>
      </c>
      <c r="F869" s="23" t="s">
        <v>2813</v>
      </c>
      <c r="G869" s="128" t="s">
        <v>3357</v>
      </c>
      <c r="H869" s="32" t="s">
        <v>582</v>
      </c>
      <c r="I869" s="44">
        <f t="shared" si="594"/>
        <v>15000000</v>
      </c>
      <c r="J869" s="44"/>
      <c r="K869" s="44">
        <f t="shared" si="596"/>
        <v>0</v>
      </c>
      <c r="L869" s="44"/>
      <c r="M869" s="44"/>
      <c r="N869" s="44"/>
      <c r="O869" s="44"/>
      <c r="P869" s="104">
        <v>15000000</v>
      </c>
      <c r="Q869" s="104">
        <v>14149243</v>
      </c>
      <c r="R869" s="104">
        <v>100</v>
      </c>
      <c r="S869" s="104">
        <v>0</v>
      </c>
      <c r="T869" s="104">
        <f t="shared" si="601"/>
        <v>0</v>
      </c>
      <c r="U869" s="104"/>
      <c r="V869" s="104"/>
      <c r="W869" s="104"/>
      <c r="X869" s="104">
        <f t="shared" si="602"/>
        <v>0</v>
      </c>
      <c r="Y869" s="223">
        <f t="shared" si="598"/>
        <v>0</v>
      </c>
    </row>
    <row r="870" spans="1:25">
      <c r="A870" s="23" t="s">
        <v>495</v>
      </c>
      <c r="B870" s="23" t="s">
        <v>122</v>
      </c>
      <c r="C870" s="23" t="s">
        <v>130</v>
      </c>
      <c r="D870" s="23" t="s">
        <v>497</v>
      </c>
      <c r="E870" s="22">
        <v>8212</v>
      </c>
      <c r="F870" s="23" t="s">
        <v>2814</v>
      </c>
      <c r="G870" s="128" t="s">
        <v>3357</v>
      </c>
      <c r="H870" s="32" t="s">
        <v>3228</v>
      </c>
      <c r="I870" s="44">
        <f t="shared" si="594"/>
        <v>8000000</v>
      </c>
      <c r="J870" s="44"/>
      <c r="K870" s="44">
        <f t="shared" si="596"/>
        <v>0</v>
      </c>
      <c r="L870" s="44"/>
      <c r="M870" s="44"/>
      <c r="N870" s="44"/>
      <c r="O870" s="44"/>
      <c r="P870" s="104">
        <v>8000000</v>
      </c>
      <c r="Q870" s="104">
        <v>15000100</v>
      </c>
      <c r="R870" s="104">
        <v>100</v>
      </c>
      <c r="S870" s="104">
        <v>0</v>
      </c>
      <c r="T870" s="104">
        <f t="shared" si="601"/>
        <v>0</v>
      </c>
      <c r="U870" s="104"/>
      <c r="V870" s="104"/>
      <c r="W870" s="104"/>
      <c r="X870" s="104">
        <f t="shared" si="602"/>
        <v>0</v>
      </c>
      <c r="Y870" s="223">
        <f t="shared" si="598"/>
        <v>0</v>
      </c>
    </row>
    <row r="871" spans="1:25" ht="20.399999999999999">
      <c r="A871" s="117" t="s">
        <v>495</v>
      </c>
      <c r="B871" s="117" t="s">
        <v>122</v>
      </c>
      <c r="C871" s="117" t="s">
        <v>130</v>
      </c>
      <c r="D871" s="117" t="s">
        <v>497</v>
      </c>
      <c r="E871" s="129">
        <v>8212</v>
      </c>
      <c r="F871" s="117" t="s">
        <v>3161</v>
      </c>
      <c r="G871" s="128" t="s">
        <v>3357</v>
      </c>
      <c r="H871" s="97" t="s">
        <v>3159</v>
      </c>
      <c r="I871" s="44"/>
      <c r="J871" s="44"/>
      <c r="K871" s="44"/>
      <c r="L871" s="44"/>
      <c r="M871" s="44"/>
      <c r="N871" s="44"/>
      <c r="O871" s="44"/>
      <c r="P871" s="104"/>
      <c r="Q871" s="104">
        <v>1985764</v>
      </c>
      <c r="R871" s="104">
        <v>0</v>
      </c>
      <c r="S871" s="104">
        <v>0</v>
      </c>
      <c r="T871" s="104">
        <f t="shared" ref="T871:T883" si="634">U871+V871+W871</f>
        <v>0</v>
      </c>
      <c r="U871" s="104"/>
      <c r="V871" s="104"/>
      <c r="W871" s="104"/>
      <c r="X871" s="104">
        <f t="shared" ref="X871:X883" si="635">S871+T871</f>
        <v>0</v>
      </c>
      <c r="Y871" s="223">
        <f t="shared" ref="Y871:Y884" si="636">IF(R871=0,0,(X871/R871)*100)</f>
        <v>0</v>
      </c>
    </row>
    <row r="872" spans="1:25">
      <c r="A872" s="117" t="s">
        <v>495</v>
      </c>
      <c r="B872" s="117" t="s">
        <v>122</v>
      </c>
      <c r="C872" s="117" t="s">
        <v>130</v>
      </c>
      <c r="D872" s="117" t="s">
        <v>497</v>
      </c>
      <c r="E872" s="129">
        <v>8212</v>
      </c>
      <c r="F872" s="117" t="s">
        <v>3162</v>
      </c>
      <c r="G872" s="128" t="s">
        <v>3357</v>
      </c>
      <c r="H872" s="97" t="s">
        <v>3163</v>
      </c>
      <c r="I872" s="44"/>
      <c r="J872" s="44"/>
      <c r="K872" s="44"/>
      <c r="L872" s="44"/>
      <c r="M872" s="44"/>
      <c r="N872" s="44"/>
      <c r="O872" s="44"/>
      <c r="P872" s="104"/>
      <c r="Q872" s="104">
        <v>2340552</v>
      </c>
      <c r="R872" s="104">
        <v>0</v>
      </c>
      <c r="S872" s="104">
        <v>0</v>
      </c>
      <c r="T872" s="104">
        <f t="shared" si="634"/>
        <v>0</v>
      </c>
      <c r="U872" s="104"/>
      <c r="V872" s="104"/>
      <c r="W872" s="104"/>
      <c r="X872" s="104">
        <f t="shared" si="635"/>
        <v>0</v>
      </c>
      <c r="Y872" s="223">
        <f t="shared" si="636"/>
        <v>0</v>
      </c>
    </row>
    <row r="873" spans="1:25">
      <c r="A873" s="20" t="s">
        <v>495</v>
      </c>
      <c r="B873" s="20" t="s">
        <v>122</v>
      </c>
      <c r="C873" s="20" t="s">
        <v>130</v>
      </c>
      <c r="D873" s="20" t="s">
        <v>497</v>
      </c>
      <c r="E873" s="20" t="s">
        <v>167</v>
      </c>
      <c r="F873" s="23" t="s">
        <v>0</v>
      </c>
      <c r="G873" s="154" t="s">
        <v>0</v>
      </c>
      <c r="H873" s="21" t="s">
        <v>56</v>
      </c>
      <c r="I873" s="66">
        <f t="shared" si="594"/>
        <v>165000</v>
      </c>
      <c r="J873" s="66">
        <f>SUM(J874:J875)</f>
        <v>15000</v>
      </c>
      <c r="K873" s="66">
        <f t="shared" si="596"/>
        <v>0</v>
      </c>
      <c r="L873" s="66">
        <f>SUM(L874:L875)</f>
        <v>0</v>
      </c>
      <c r="M873" s="66">
        <f>SUM(M874:M875)</f>
        <v>0</v>
      </c>
      <c r="N873" s="66">
        <f>SUM(N874:N875)</f>
        <v>0</v>
      </c>
      <c r="O873" s="66">
        <f>SUM(O874:O875)</f>
        <v>150000</v>
      </c>
      <c r="P873" s="66">
        <f>SUM(P874:P875)</f>
        <v>0</v>
      </c>
      <c r="Q873" s="66">
        <f>SUM(Q874:Q876)</f>
        <v>165000</v>
      </c>
      <c r="R873" s="66">
        <f>SUM(R874:R876)</f>
        <v>15000</v>
      </c>
      <c r="S873" s="66">
        <f>SUM(S874:S876)</f>
        <v>10000</v>
      </c>
      <c r="T873" s="66">
        <f t="shared" ref="T873:X873" si="637">SUM(T874:T876)</f>
        <v>5000</v>
      </c>
      <c r="U873" s="66">
        <f t="shared" si="637"/>
        <v>5000</v>
      </c>
      <c r="V873" s="66">
        <f t="shared" si="637"/>
        <v>0</v>
      </c>
      <c r="W873" s="66">
        <f t="shared" si="637"/>
        <v>0</v>
      </c>
      <c r="X873" s="66">
        <f t="shared" si="637"/>
        <v>15000</v>
      </c>
      <c r="Y873" s="208">
        <f t="shared" si="636"/>
        <v>100</v>
      </c>
    </row>
    <row r="874" spans="1:25">
      <c r="A874" s="23" t="s">
        <v>495</v>
      </c>
      <c r="B874" s="23" t="s">
        <v>122</v>
      </c>
      <c r="C874" s="23" t="s">
        <v>130</v>
      </c>
      <c r="D874" s="23" t="s">
        <v>497</v>
      </c>
      <c r="E874" s="22">
        <v>8213</v>
      </c>
      <c r="F874" s="23" t="s">
        <v>533</v>
      </c>
      <c r="G874" s="128" t="s">
        <v>3359</v>
      </c>
      <c r="H874" s="32" t="s">
        <v>56</v>
      </c>
      <c r="I874" s="44">
        <f t="shared" ref="I874:I939" si="638">SUM(J874,K874,O874,P874)</f>
        <v>15000</v>
      </c>
      <c r="J874" s="44">
        <v>15000</v>
      </c>
      <c r="K874" s="44">
        <f t="shared" ref="K874:K939" si="639">SUM(L874,M874,N874)</f>
        <v>0</v>
      </c>
      <c r="L874" s="44">
        <v>0</v>
      </c>
      <c r="M874" s="44">
        <v>0</v>
      </c>
      <c r="N874" s="44">
        <v>0</v>
      </c>
      <c r="O874" s="104">
        <v>0</v>
      </c>
      <c r="P874" s="104">
        <v>0</v>
      </c>
      <c r="Q874" s="104">
        <v>15000</v>
      </c>
      <c r="R874" s="104">
        <v>15000</v>
      </c>
      <c r="S874" s="104">
        <v>10000</v>
      </c>
      <c r="T874" s="104">
        <f t="shared" si="634"/>
        <v>5000</v>
      </c>
      <c r="U874" s="104">
        <v>5000</v>
      </c>
      <c r="V874" s="104">
        <v>0</v>
      </c>
      <c r="W874" s="104"/>
      <c r="X874" s="104">
        <f t="shared" si="635"/>
        <v>15000</v>
      </c>
      <c r="Y874" s="223">
        <f t="shared" si="636"/>
        <v>100</v>
      </c>
    </row>
    <row r="875" spans="1:25" s="171" customFormat="1">
      <c r="A875" s="167" t="s">
        <v>495</v>
      </c>
      <c r="B875" s="167" t="s">
        <v>122</v>
      </c>
      <c r="C875" s="167" t="s">
        <v>130</v>
      </c>
      <c r="D875" s="167" t="s">
        <v>497</v>
      </c>
      <c r="E875" s="168">
        <v>8213</v>
      </c>
      <c r="F875" s="167" t="s">
        <v>534</v>
      </c>
      <c r="G875" s="187" t="s">
        <v>3357</v>
      </c>
      <c r="H875" s="169" t="s">
        <v>535</v>
      </c>
      <c r="I875" s="170">
        <f t="shared" si="638"/>
        <v>150000</v>
      </c>
      <c r="J875" s="44">
        <v>0</v>
      </c>
      <c r="K875" s="44">
        <f t="shared" si="639"/>
        <v>0</v>
      </c>
      <c r="L875" s="44">
        <v>0</v>
      </c>
      <c r="M875" s="44">
        <v>0</v>
      </c>
      <c r="N875" s="44">
        <v>0</v>
      </c>
      <c r="O875" s="104">
        <v>150000</v>
      </c>
      <c r="P875" s="104">
        <v>0</v>
      </c>
      <c r="Q875" s="104">
        <v>150000</v>
      </c>
      <c r="R875" s="104">
        <v>0</v>
      </c>
      <c r="S875" s="104">
        <v>0</v>
      </c>
      <c r="T875" s="104">
        <f t="shared" si="634"/>
        <v>0</v>
      </c>
      <c r="U875" s="104"/>
      <c r="V875" s="104"/>
      <c r="W875" s="104"/>
      <c r="X875" s="104">
        <f t="shared" si="635"/>
        <v>0</v>
      </c>
      <c r="Y875" s="223">
        <f t="shared" si="636"/>
        <v>0</v>
      </c>
    </row>
    <row r="876" spans="1:25">
      <c r="A876" s="23" t="s">
        <v>495</v>
      </c>
      <c r="B876" s="23" t="s">
        <v>122</v>
      </c>
      <c r="C876" s="23" t="s">
        <v>130</v>
      </c>
      <c r="D876" s="23" t="s">
        <v>497</v>
      </c>
      <c r="E876" s="22">
        <v>8213</v>
      </c>
      <c r="F876" s="23" t="s">
        <v>3273</v>
      </c>
      <c r="G876" s="128" t="s">
        <v>3357</v>
      </c>
      <c r="H876" s="32" t="s">
        <v>3225</v>
      </c>
      <c r="I876" s="44"/>
      <c r="J876" s="44"/>
      <c r="K876" s="44"/>
      <c r="L876" s="44"/>
      <c r="M876" s="44"/>
      <c r="N876" s="44"/>
      <c r="O876" s="104"/>
      <c r="P876" s="104"/>
      <c r="Q876" s="104">
        <v>0</v>
      </c>
      <c r="R876" s="104">
        <v>0</v>
      </c>
      <c r="S876" s="104">
        <v>0</v>
      </c>
      <c r="T876" s="104">
        <f t="shared" si="634"/>
        <v>0</v>
      </c>
      <c r="U876" s="104">
        <v>0</v>
      </c>
      <c r="V876" s="104">
        <v>0</v>
      </c>
      <c r="W876" s="104"/>
      <c r="X876" s="104">
        <f t="shared" si="635"/>
        <v>0</v>
      </c>
      <c r="Y876" s="223">
        <f t="shared" si="636"/>
        <v>0</v>
      </c>
    </row>
    <row r="877" spans="1:25">
      <c r="A877" s="20" t="s">
        <v>495</v>
      </c>
      <c r="B877" s="20" t="s">
        <v>122</v>
      </c>
      <c r="C877" s="20" t="s">
        <v>130</v>
      </c>
      <c r="D877" s="20" t="s">
        <v>497</v>
      </c>
      <c r="E877" s="20" t="s">
        <v>254</v>
      </c>
      <c r="F877" s="23" t="s">
        <v>0</v>
      </c>
      <c r="G877" s="154" t="s">
        <v>0</v>
      </c>
      <c r="H877" s="21" t="s">
        <v>58</v>
      </c>
      <c r="I877" s="66">
        <f t="shared" si="638"/>
        <v>1580000</v>
      </c>
      <c r="J877" s="66">
        <f>SUM(J878:J879)</f>
        <v>480000</v>
      </c>
      <c r="K877" s="66">
        <f t="shared" si="639"/>
        <v>0</v>
      </c>
      <c r="L877" s="66">
        <f>SUM(L878:L879)</f>
        <v>0</v>
      </c>
      <c r="M877" s="66">
        <f>SUM(M878:M879)</f>
        <v>0</v>
      </c>
      <c r="N877" s="66">
        <f>SUM(N878:N879)</f>
        <v>0</v>
      </c>
      <c r="O877" s="66">
        <f>SUM(O878:O879)</f>
        <v>100000</v>
      </c>
      <c r="P877" s="66">
        <f>SUM(P878:P879)</f>
        <v>1000000</v>
      </c>
      <c r="Q877" s="66">
        <f>SUM(Q878:Q880)</f>
        <v>2738870</v>
      </c>
      <c r="R877" s="66">
        <f>SUM(R878:R880)</f>
        <v>2138870</v>
      </c>
      <c r="S877" s="66">
        <f>SUM(S878:S880)</f>
        <v>1638870</v>
      </c>
      <c r="T877" s="66">
        <f t="shared" ref="T877:X877" si="640">SUM(T878:T880)</f>
        <v>500000</v>
      </c>
      <c r="U877" s="66">
        <f t="shared" si="640"/>
        <v>0</v>
      </c>
      <c r="V877" s="66">
        <f t="shared" si="640"/>
        <v>500000</v>
      </c>
      <c r="W877" s="66">
        <f t="shared" si="640"/>
        <v>0</v>
      </c>
      <c r="X877" s="66">
        <f t="shared" si="640"/>
        <v>2138870</v>
      </c>
      <c r="Y877" s="208">
        <f t="shared" si="636"/>
        <v>100</v>
      </c>
    </row>
    <row r="878" spans="1:25" s="171" customFormat="1">
      <c r="A878" s="167" t="s">
        <v>495</v>
      </c>
      <c r="B878" s="167" t="s">
        <v>122</v>
      </c>
      <c r="C878" s="167" t="s">
        <v>130</v>
      </c>
      <c r="D878" s="167" t="s">
        <v>497</v>
      </c>
      <c r="E878" s="168">
        <v>8215</v>
      </c>
      <c r="F878" s="167" t="s">
        <v>536</v>
      </c>
      <c r="G878" s="187" t="s">
        <v>3357</v>
      </c>
      <c r="H878" s="169" t="s">
        <v>2801</v>
      </c>
      <c r="I878" s="170">
        <f t="shared" si="638"/>
        <v>100000</v>
      </c>
      <c r="J878" s="44">
        <v>0</v>
      </c>
      <c r="K878" s="44">
        <f t="shared" si="639"/>
        <v>0</v>
      </c>
      <c r="L878" s="44">
        <v>0</v>
      </c>
      <c r="M878" s="44">
        <v>0</v>
      </c>
      <c r="N878" s="44">
        <v>0</v>
      </c>
      <c r="O878" s="44">
        <v>100000</v>
      </c>
      <c r="P878" s="44">
        <v>0</v>
      </c>
      <c r="Q878" s="44">
        <v>100000</v>
      </c>
      <c r="R878" s="44">
        <v>0</v>
      </c>
      <c r="S878" s="44">
        <v>0</v>
      </c>
      <c r="T878" s="44">
        <f t="shared" si="634"/>
        <v>0</v>
      </c>
      <c r="U878" s="44"/>
      <c r="V878" s="44"/>
      <c r="W878" s="44"/>
      <c r="X878" s="44">
        <f t="shared" si="635"/>
        <v>0</v>
      </c>
      <c r="Y878" s="209">
        <f t="shared" si="636"/>
        <v>0</v>
      </c>
    </row>
    <row r="879" spans="1:25">
      <c r="A879" s="23" t="s">
        <v>495</v>
      </c>
      <c r="B879" s="23" t="s">
        <v>122</v>
      </c>
      <c r="C879" s="23" t="s">
        <v>130</v>
      </c>
      <c r="D879" s="23" t="s">
        <v>497</v>
      </c>
      <c r="E879" s="22">
        <v>8215</v>
      </c>
      <c r="F879" s="23" t="s">
        <v>537</v>
      </c>
      <c r="G879" s="128" t="s">
        <v>3357</v>
      </c>
      <c r="H879" s="32" t="s">
        <v>538</v>
      </c>
      <c r="I879" s="44">
        <f t="shared" si="638"/>
        <v>1480000</v>
      </c>
      <c r="J879" s="44">
        <v>480000</v>
      </c>
      <c r="K879" s="44">
        <f t="shared" si="639"/>
        <v>0</v>
      </c>
      <c r="L879" s="44">
        <v>0</v>
      </c>
      <c r="M879" s="44">
        <v>0</v>
      </c>
      <c r="N879" s="44">
        <v>0</v>
      </c>
      <c r="O879" s="44">
        <v>0</v>
      </c>
      <c r="P879" s="44">
        <v>1000000</v>
      </c>
      <c r="Q879" s="44">
        <v>638870</v>
      </c>
      <c r="R879" s="44">
        <v>138870</v>
      </c>
      <c r="S879" s="44">
        <v>138870</v>
      </c>
      <c r="T879" s="44">
        <f t="shared" si="634"/>
        <v>0</v>
      </c>
      <c r="U879" s="44"/>
      <c r="V879" s="44">
        <v>0</v>
      </c>
      <c r="W879" s="44"/>
      <c r="X879" s="44">
        <f t="shared" si="635"/>
        <v>138870</v>
      </c>
      <c r="Y879" s="209">
        <f t="shared" si="636"/>
        <v>100</v>
      </c>
    </row>
    <row r="880" spans="1:25">
      <c r="A880" s="23" t="s">
        <v>495</v>
      </c>
      <c r="B880" s="23" t="s">
        <v>122</v>
      </c>
      <c r="C880" s="23" t="s">
        <v>130</v>
      </c>
      <c r="D880" s="23" t="s">
        <v>497</v>
      </c>
      <c r="E880" s="22">
        <v>8215</v>
      </c>
      <c r="F880" s="23" t="s">
        <v>3274</v>
      </c>
      <c r="G880" s="128" t="s">
        <v>3357</v>
      </c>
      <c r="H880" s="32" t="s">
        <v>3226</v>
      </c>
      <c r="I880" s="44"/>
      <c r="J880" s="44"/>
      <c r="K880" s="44"/>
      <c r="L880" s="44"/>
      <c r="M880" s="44"/>
      <c r="N880" s="44"/>
      <c r="O880" s="44"/>
      <c r="P880" s="44"/>
      <c r="Q880" s="44">
        <v>2000000</v>
      </c>
      <c r="R880" s="44">
        <v>2000000</v>
      </c>
      <c r="S880" s="44">
        <v>1500000</v>
      </c>
      <c r="T880" s="44">
        <f t="shared" si="634"/>
        <v>500000</v>
      </c>
      <c r="U880" s="44"/>
      <c r="V880" s="44">
        <v>500000</v>
      </c>
      <c r="W880" s="44"/>
      <c r="X880" s="44">
        <f t="shared" si="635"/>
        <v>2000000</v>
      </c>
      <c r="Y880" s="209">
        <f t="shared" si="636"/>
        <v>100</v>
      </c>
    </row>
    <row r="881" spans="1:25">
      <c r="A881" s="20" t="s">
        <v>495</v>
      </c>
      <c r="B881" s="20" t="s">
        <v>122</v>
      </c>
      <c r="C881" s="20" t="s">
        <v>130</v>
      </c>
      <c r="D881" s="20" t="s">
        <v>497</v>
      </c>
      <c r="E881" s="20" t="s">
        <v>351</v>
      </c>
      <c r="F881" s="23" t="s">
        <v>0</v>
      </c>
      <c r="G881" s="154" t="s">
        <v>0</v>
      </c>
      <c r="H881" s="21" t="s">
        <v>59</v>
      </c>
      <c r="I881" s="66">
        <f t="shared" si="638"/>
        <v>150000</v>
      </c>
      <c r="J881" s="66">
        <f t="shared" ref="J881:P881" si="641">SUM(J882:J883)</f>
        <v>150000</v>
      </c>
      <c r="K881" s="66">
        <f t="shared" si="639"/>
        <v>0</v>
      </c>
      <c r="L881" s="66">
        <f t="shared" si="641"/>
        <v>0</v>
      </c>
      <c r="M881" s="66">
        <f t="shared" si="641"/>
        <v>0</v>
      </c>
      <c r="N881" s="66">
        <f t="shared" si="641"/>
        <v>0</v>
      </c>
      <c r="O881" s="66">
        <f t="shared" si="641"/>
        <v>0</v>
      </c>
      <c r="P881" s="66">
        <f t="shared" si="641"/>
        <v>0</v>
      </c>
      <c r="Q881" s="66">
        <f>SUM(Q882:Q883)</f>
        <v>813908</v>
      </c>
      <c r="R881" s="66">
        <f>SUM(R882:R883)</f>
        <v>50000</v>
      </c>
      <c r="S881" s="66">
        <f>SUM(S882:S883)</f>
        <v>37500</v>
      </c>
      <c r="T881" s="66">
        <f t="shared" ref="T881:X881" si="642">SUM(T882:T883)</f>
        <v>12500</v>
      </c>
      <c r="U881" s="66">
        <f t="shared" si="642"/>
        <v>0</v>
      </c>
      <c r="V881" s="66">
        <f t="shared" si="642"/>
        <v>12500</v>
      </c>
      <c r="W881" s="66">
        <f t="shared" si="642"/>
        <v>0</v>
      </c>
      <c r="X881" s="66">
        <f t="shared" si="642"/>
        <v>50000</v>
      </c>
      <c r="Y881" s="208">
        <f t="shared" si="636"/>
        <v>100</v>
      </c>
    </row>
    <row r="882" spans="1:25">
      <c r="A882" s="23" t="s">
        <v>495</v>
      </c>
      <c r="B882" s="23" t="s">
        <v>122</v>
      </c>
      <c r="C882" s="23" t="s">
        <v>130</v>
      </c>
      <c r="D882" s="23" t="s">
        <v>497</v>
      </c>
      <c r="E882" s="22">
        <v>8216</v>
      </c>
      <c r="F882" s="23" t="s">
        <v>539</v>
      </c>
      <c r="G882" s="128" t="s">
        <v>3357</v>
      </c>
      <c r="H882" s="32" t="s">
        <v>540</v>
      </c>
      <c r="I882" s="44">
        <f t="shared" si="638"/>
        <v>100000</v>
      </c>
      <c r="J882" s="44">
        <v>100000</v>
      </c>
      <c r="K882" s="44">
        <f t="shared" si="639"/>
        <v>0</v>
      </c>
      <c r="L882" s="44">
        <v>0</v>
      </c>
      <c r="M882" s="44">
        <v>0</v>
      </c>
      <c r="N882" s="44">
        <v>0</v>
      </c>
      <c r="O882" s="44">
        <v>0</v>
      </c>
      <c r="P882" s="44">
        <v>0</v>
      </c>
      <c r="Q882" s="44">
        <v>763908</v>
      </c>
      <c r="R882" s="44">
        <v>0</v>
      </c>
      <c r="S882" s="44">
        <v>0</v>
      </c>
      <c r="T882" s="44">
        <f t="shared" si="634"/>
        <v>0</v>
      </c>
      <c r="U882" s="44"/>
      <c r="V882" s="44"/>
      <c r="W882" s="44"/>
      <c r="X882" s="44">
        <f t="shared" si="635"/>
        <v>0</v>
      </c>
      <c r="Y882" s="209">
        <f t="shared" si="636"/>
        <v>0</v>
      </c>
    </row>
    <row r="883" spans="1:25">
      <c r="A883" s="23" t="s">
        <v>495</v>
      </c>
      <c r="B883" s="23" t="s">
        <v>122</v>
      </c>
      <c r="C883" s="23" t="s">
        <v>130</v>
      </c>
      <c r="D883" s="23" t="s">
        <v>497</v>
      </c>
      <c r="E883" s="22">
        <v>8216</v>
      </c>
      <c r="F883" s="23" t="s">
        <v>541</v>
      </c>
      <c r="G883" s="128" t="s">
        <v>3357</v>
      </c>
      <c r="H883" s="32" t="s">
        <v>542</v>
      </c>
      <c r="I883" s="44">
        <f t="shared" si="638"/>
        <v>50000</v>
      </c>
      <c r="J883" s="44">
        <v>50000</v>
      </c>
      <c r="K883" s="44">
        <f t="shared" si="639"/>
        <v>0</v>
      </c>
      <c r="L883" s="44">
        <v>0</v>
      </c>
      <c r="M883" s="44">
        <v>0</v>
      </c>
      <c r="N883" s="44">
        <v>0</v>
      </c>
      <c r="O883" s="44">
        <v>0</v>
      </c>
      <c r="P883" s="44">
        <v>0</v>
      </c>
      <c r="Q883" s="44">
        <v>50000</v>
      </c>
      <c r="R883" s="44">
        <v>50000</v>
      </c>
      <c r="S883" s="44">
        <v>37500</v>
      </c>
      <c r="T883" s="44">
        <f t="shared" si="634"/>
        <v>12500</v>
      </c>
      <c r="U883" s="44"/>
      <c r="V883" s="44">
        <v>12500</v>
      </c>
      <c r="W883" s="44"/>
      <c r="X883" s="44">
        <f t="shared" si="635"/>
        <v>50000</v>
      </c>
      <c r="Y883" s="209">
        <f t="shared" si="636"/>
        <v>100</v>
      </c>
    </row>
    <row r="884" spans="1:25">
      <c r="A884" s="32" t="s">
        <v>0</v>
      </c>
      <c r="B884" s="32" t="s">
        <v>0</v>
      </c>
      <c r="C884" s="32" t="s">
        <v>0</v>
      </c>
      <c r="D884" s="32" t="s">
        <v>0</v>
      </c>
      <c r="E884" s="32" t="s">
        <v>0</v>
      </c>
      <c r="F884" s="32" t="s">
        <v>0</v>
      </c>
      <c r="G884" s="154" t="s">
        <v>0</v>
      </c>
      <c r="H884" s="30" t="s">
        <v>543</v>
      </c>
      <c r="I884" s="31">
        <f t="shared" si="638"/>
        <v>86910000</v>
      </c>
      <c r="J884" s="31">
        <f>SUM(J807,J838,J850,J864)</f>
        <v>52150000</v>
      </c>
      <c r="K884" s="31">
        <f t="shared" si="639"/>
        <v>10000</v>
      </c>
      <c r="L884" s="31">
        <f t="shared" ref="L884:X884" si="643">SUM(L807,L838,L850,L864)</f>
        <v>10000</v>
      </c>
      <c r="M884" s="31">
        <f t="shared" si="643"/>
        <v>0</v>
      </c>
      <c r="N884" s="31">
        <f t="shared" si="643"/>
        <v>0</v>
      </c>
      <c r="O884" s="31">
        <f t="shared" si="643"/>
        <v>750000</v>
      </c>
      <c r="P884" s="31">
        <f t="shared" si="643"/>
        <v>34000000</v>
      </c>
      <c r="Q884" s="31">
        <f t="shared" si="643"/>
        <v>137312942</v>
      </c>
      <c r="R884" s="31">
        <f t="shared" si="643"/>
        <v>62366258</v>
      </c>
      <c r="S884" s="31">
        <f t="shared" si="643"/>
        <v>58267276</v>
      </c>
      <c r="T884" s="31">
        <f t="shared" si="643"/>
        <v>4085982</v>
      </c>
      <c r="U884" s="31">
        <f t="shared" si="643"/>
        <v>2661927</v>
      </c>
      <c r="V884" s="31">
        <f t="shared" si="643"/>
        <v>1315509</v>
      </c>
      <c r="W884" s="31">
        <f t="shared" si="643"/>
        <v>108546</v>
      </c>
      <c r="X884" s="31">
        <f t="shared" si="643"/>
        <v>62353258</v>
      </c>
      <c r="Y884" s="220">
        <f t="shared" si="636"/>
        <v>99.979155395213866</v>
      </c>
    </row>
    <row r="885" spans="1:25" ht="15" thickBot="1">
      <c r="A885" s="32" t="s">
        <v>0</v>
      </c>
      <c r="B885" s="32" t="s">
        <v>0</v>
      </c>
      <c r="C885" s="32" t="s">
        <v>0</v>
      </c>
      <c r="D885" s="32" t="s">
        <v>0</v>
      </c>
      <c r="E885" s="32" t="s">
        <v>0</v>
      </c>
      <c r="F885" s="32" t="s">
        <v>0</v>
      </c>
      <c r="G885" s="154" t="s">
        <v>0</v>
      </c>
      <c r="H885" s="21" t="s">
        <v>170</v>
      </c>
      <c r="I885" s="66">
        <f t="shared" si="638"/>
        <v>25</v>
      </c>
      <c r="J885" s="66">
        <v>25</v>
      </c>
      <c r="K885" s="66">
        <f t="shared" si="639"/>
        <v>0</v>
      </c>
      <c r="L885" s="66" t="s">
        <v>0</v>
      </c>
      <c r="M885" s="66" t="s">
        <v>0</v>
      </c>
      <c r="N885" s="66" t="s">
        <v>0</v>
      </c>
      <c r="O885" s="66" t="s">
        <v>0</v>
      </c>
      <c r="P885" s="66" t="s">
        <v>0</v>
      </c>
      <c r="Q885" s="66">
        <v>0</v>
      </c>
      <c r="R885" s="66"/>
      <c r="S885" s="66"/>
      <c r="T885" s="66"/>
      <c r="U885" s="66"/>
      <c r="V885" s="66"/>
      <c r="W885" s="66"/>
      <c r="X885" s="66"/>
      <c r="Y885" s="208">
        <v>0</v>
      </c>
    </row>
    <row r="886" spans="1:25" ht="41.4" thickBot="1">
      <c r="A886" s="252" t="s">
        <v>0</v>
      </c>
      <c r="B886" s="252" t="s">
        <v>0</v>
      </c>
      <c r="C886" s="252" t="s">
        <v>0</v>
      </c>
      <c r="D886" s="252" t="s">
        <v>0</v>
      </c>
      <c r="E886" s="252" t="s">
        <v>0</v>
      </c>
      <c r="F886" s="252" t="s">
        <v>0</v>
      </c>
      <c r="G886" s="258" t="s">
        <v>0</v>
      </c>
      <c r="H886" s="24" t="s">
        <v>72</v>
      </c>
      <c r="I886" s="1" t="s">
        <v>3093</v>
      </c>
      <c r="J886" s="1" t="s">
        <v>3130</v>
      </c>
      <c r="K886" s="1" t="s">
        <v>3</v>
      </c>
      <c r="L886" s="1" t="s">
        <v>4</v>
      </c>
      <c r="M886" s="1" t="s">
        <v>5</v>
      </c>
      <c r="N886" s="1" t="s">
        <v>6</v>
      </c>
      <c r="O886" s="1" t="s">
        <v>7</v>
      </c>
      <c r="P886" s="1" t="s">
        <v>8</v>
      </c>
      <c r="Q886" s="1" t="s">
        <v>3344</v>
      </c>
      <c r="R886" s="1" t="s">
        <v>3427</v>
      </c>
      <c r="S886" s="1" t="s">
        <v>3447</v>
      </c>
      <c r="T886" s="1" t="s">
        <v>3448</v>
      </c>
      <c r="U886" s="1" t="s">
        <v>3452</v>
      </c>
      <c r="V886" s="1" t="s">
        <v>3449</v>
      </c>
      <c r="W886" s="1" t="s">
        <v>3450</v>
      </c>
      <c r="X886" s="1" t="s">
        <v>3451</v>
      </c>
      <c r="Y886" s="216" t="s">
        <v>3385</v>
      </c>
    </row>
    <row r="887" spans="1:25">
      <c r="A887" s="253"/>
      <c r="B887" s="253"/>
      <c r="C887" s="253"/>
      <c r="D887" s="253"/>
      <c r="E887" s="253"/>
      <c r="F887" s="253"/>
      <c r="G887" s="259"/>
      <c r="H887" s="33" t="s">
        <v>0</v>
      </c>
      <c r="I887" s="45">
        <v>1</v>
      </c>
      <c r="J887" s="45">
        <v>3</v>
      </c>
      <c r="K887" s="45" t="s">
        <v>9</v>
      </c>
      <c r="L887" s="45">
        <v>5</v>
      </c>
      <c r="M887" s="45">
        <v>6</v>
      </c>
      <c r="N887" s="45">
        <v>7</v>
      </c>
      <c r="O887" s="45">
        <v>8</v>
      </c>
      <c r="P887" s="45">
        <v>9</v>
      </c>
      <c r="Q887" s="45">
        <v>1</v>
      </c>
      <c r="R887" s="45">
        <v>2</v>
      </c>
      <c r="S887" s="45">
        <v>3</v>
      </c>
      <c r="T887" s="45" t="s">
        <v>3453</v>
      </c>
      <c r="U887" s="45">
        <v>5</v>
      </c>
      <c r="V887" s="45">
        <v>6</v>
      </c>
      <c r="W887" s="45">
        <v>7</v>
      </c>
      <c r="X887" s="45" t="s">
        <v>3454</v>
      </c>
      <c r="Y887" s="276">
        <v>9</v>
      </c>
    </row>
    <row r="888" spans="1:25">
      <c r="A888" s="253"/>
      <c r="B888" s="253"/>
      <c r="C888" s="253"/>
      <c r="D888" s="253"/>
      <c r="E888" s="253"/>
      <c r="F888" s="253"/>
      <c r="G888" s="259"/>
      <c r="H888" s="34" t="s">
        <v>85</v>
      </c>
      <c r="I888" s="35">
        <f t="shared" si="638"/>
        <v>41232200</v>
      </c>
      <c r="J888" s="35">
        <f>SUM(J841,J842,J853,J855,J856,J857,J858,J862,J863,J869,J870,J875,J878,J879,J882,J883)</f>
        <v>6782200</v>
      </c>
      <c r="K888" s="35">
        <f t="shared" si="639"/>
        <v>0</v>
      </c>
      <c r="L888" s="35">
        <f>SUM(L841,L842,L853,L855,L856,L857,L858,L862,L863,L869,L870,L875,L878,L879,L882,L883)</f>
        <v>0</v>
      </c>
      <c r="M888" s="35">
        <f>SUM(M841,M842,M853,M855,M856,M857,M858,M862,M863,M869,M870,M875,M878,M879,M882,M883)</f>
        <v>0</v>
      </c>
      <c r="N888" s="35">
        <f>SUM(N841,N842,N853,N855,N856,N857,N858,N862,N863,N869,N870,N875,N878,N879,N882,N883)</f>
        <v>0</v>
      </c>
      <c r="O888" s="35">
        <f>SUM(O841,O842,O853,O855,O856,O857,O858,O862,O863,O869,O870,O875,O878,O879,O882,O883)</f>
        <v>450000</v>
      </c>
      <c r="P888" s="35">
        <f>SUM(P841,P842,P853,P855,P856,P857,P858,P862,P863,P869,P870,P875,P878,P879,P882,P883)</f>
        <v>34000000</v>
      </c>
      <c r="Q888" s="35">
        <f>SUM(Q841,Q842,Q853,Q855,Q856,Q857,Q858,Q862,Q863,Q869,Q870,Q875,Q878,Q879,Q882,Q883,Q867,Q876,Q880,Q859)</f>
        <v>69293350</v>
      </c>
      <c r="R888" s="35">
        <f>SUM(R841,R842,R853,R855,R856,R857,R858,R862,R863,R869,R870,R875,R878,R879,R882,R883,R867,R876,R880,R859)</f>
        <v>9391470</v>
      </c>
      <c r="S888" s="35">
        <f>SUM(S841,S842,S853,S855,S856,S857,S858,S862,S863,S869,S870,S875,S878,S879,S882,S883,S867,S876,S880,S859)</f>
        <v>8326370</v>
      </c>
      <c r="T888" s="35">
        <f t="shared" ref="T888:X888" si="644">SUM(T841,T842,T853,T855,T856,T857,T858,T862,T863,T869,T870,T875,T878,T879,T882,T883,T867,T876,T880,T859)</f>
        <v>1064700</v>
      </c>
      <c r="U888" s="35">
        <f t="shared" si="644"/>
        <v>502200</v>
      </c>
      <c r="V888" s="35">
        <f t="shared" si="644"/>
        <v>562500</v>
      </c>
      <c r="W888" s="35">
        <f t="shared" si="644"/>
        <v>0</v>
      </c>
      <c r="X888" s="35">
        <f t="shared" si="644"/>
        <v>9391070</v>
      </c>
      <c r="Y888" s="218">
        <f t="shared" ref="Y888:Y891" si="645">IF(R888=0,0,(X888/R888)*100)</f>
        <v>99.995740815868018</v>
      </c>
    </row>
    <row r="889" spans="1:25">
      <c r="A889" s="253"/>
      <c r="B889" s="253"/>
      <c r="C889" s="253"/>
      <c r="D889" s="253"/>
      <c r="E889" s="253"/>
      <c r="F889" s="253"/>
      <c r="G889" s="259"/>
      <c r="H889" s="34" t="s">
        <v>87</v>
      </c>
      <c r="I889" s="35">
        <f t="shared" si="638"/>
        <v>1677800</v>
      </c>
      <c r="J889" s="35">
        <f>SUM(J809,J811,J812,J813,J814,J815,J817,J819,J821,J822,J823,J824,J825,J826,J828,J829,J830,J832,J833,J834,J835,J836,J837,J848,J874)</f>
        <v>1367800</v>
      </c>
      <c r="K889" s="35">
        <f t="shared" si="639"/>
        <v>10000</v>
      </c>
      <c r="L889" s="35">
        <f t="shared" ref="L889:P889" si="646">SUM(L809,L811,L812,L813,L814,L815,L817,L819,L821,L822,L823,L824,L825,L826,L828,L829,L830,L832,L833,L834,L835,L836,L837,L848,L874)</f>
        <v>10000</v>
      </c>
      <c r="M889" s="35">
        <f t="shared" si="646"/>
        <v>0</v>
      </c>
      <c r="N889" s="35">
        <f t="shared" si="646"/>
        <v>0</v>
      </c>
      <c r="O889" s="35">
        <f t="shared" si="646"/>
        <v>300000</v>
      </c>
      <c r="P889" s="35">
        <f t="shared" si="646"/>
        <v>0</v>
      </c>
      <c r="Q889" s="35">
        <f t="shared" ref="Q889:R889" si="647">SUM(Q809,Q811,Q812,Q813,Q814,Q815,Q817,Q819,Q821,Q822,Q823,Q824,Q825,Q826,Q828,Q829,Q830,Q832,Q833,Q834,Q835,Q836,Q837,Q848,Q874)</f>
        <v>2234531</v>
      </c>
      <c r="R889" s="35">
        <f t="shared" si="647"/>
        <v>1814788</v>
      </c>
      <c r="S889" s="35">
        <f t="shared" ref="S889" si="648">SUM(S809,S811,S812,S813,S814,S815,S817,S819,S821,S822,S823,S824,S825,S826,S828,S829,S830,S832,S833,S834,S835,S836,S837,S848,S874)</f>
        <v>1433406</v>
      </c>
      <c r="T889" s="35">
        <f t="shared" ref="T889:X889" si="649">SUM(T809,T811,T812,T813,T814,T815,T817,T819,T821,T822,T823,T824,T825,T826,T828,T829,T830,T832,T833,T834,T835,T836,T837,T848,T874)</f>
        <v>368782</v>
      </c>
      <c r="U889" s="35">
        <f t="shared" si="649"/>
        <v>157227</v>
      </c>
      <c r="V889" s="35">
        <f t="shared" si="649"/>
        <v>103009</v>
      </c>
      <c r="W889" s="35">
        <f t="shared" si="649"/>
        <v>108546</v>
      </c>
      <c r="X889" s="35">
        <f t="shared" si="649"/>
        <v>1802188</v>
      </c>
      <c r="Y889" s="218">
        <f t="shared" si="645"/>
        <v>99.305704027137054</v>
      </c>
    </row>
    <row r="890" spans="1:25">
      <c r="A890" s="253"/>
      <c r="B890" s="253"/>
      <c r="C890" s="253"/>
      <c r="D890" s="253"/>
      <c r="E890" s="253"/>
      <c r="F890" s="253"/>
      <c r="G890" s="259"/>
      <c r="H890" s="34" t="s">
        <v>116</v>
      </c>
      <c r="I890" s="35">
        <f t="shared" si="638"/>
        <v>44000000</v>
      </c>
      <c r="J890" s="35">
        <f>SUM(J844,J845,J846)</f>
        <v>44000000</v>
      </c>
      <c r="K890" s="35">
        <f t="shared" si="639"/>
        <v>0</v>
      </c>
      <c r="L890" s="35">
        <f>SUM(L844,L845,L846)</f>
        <v>0</v>
      </c>
      <c r="M890" s="35">
        <f>SUM(M844,M845,M846)</f>
        <v>0</v>
      </c>
      <c r="N890" s="35">
        <f>SUM(N844,N845,N846)</f>
        <v>0</v>
      </c>
      <c r="O890" s="35">
        <f>SUM(O844,O845,O846)</f>
        <v>0</v>
      </c>
      <c r="P890" s="35">
        <f>SUM(P844,P845,P846)</f>
        <v>0</v>
      </c>
      <c r="Q890" s="35">
        <f>SUM(Q844,Q845,Q846,Q847)</f>
        <v>55160000</v>
      </c>
      <c r="R890" s="35">
        <f>SUM(R844,R845,R846,R847)</f>
        <v>51160000</v>
      </c>
      <c r="S890" s="35">
        <f>SUM(S844,S845,S846,S847)</f>
        <v>48507500</v>
      </c>
      <c r="T890" s="35">
        <f t="shared" ref="T890:X890" si="650">SUM(T844,T845,T846,T847)</f>
        <v>2652500</v>
      </c>
      <c r="U890" s="35">
        <f t="shared" si="650"/>
        <v>2002500</v>
      </c>
      <c r="V890" s="35">
        <f t="shared" si="650"/>
        <v>650000</v>
      </c>
      <c r="W890" s="35">
        <f t="shared" si="650"/>
        <v>0</v>
      </c>
      <c r="X890" s="35">
        <f t="shared" si="650"/>
        <v>51160000</v>
      </c>
      <c r="Y890" s="218">
        <f t="shared" si="645"/>
        <v>100</v>
      </c>
    </row>
    <row r="891" spans="1:25">
      <c r="A891" s="254"/>
      <c r="B891" s="254"/>
      <c r="C891" s="254"/>
      <c r="D891" s="254"/>
      <c r="E891" s="254"/>
      <c r="F891" s="254"/>
      <c r="G891" s="260"/>
      <c r="H891" s="36" t="s">
        <v>69</v>
      </c>
      <c r="I891" s="35">
        <f t="shared" si="638"/>
        <v>86910000</v>
      </c>
      <c r="J891" s="35">
        <f t="shared" ref="J891:P891" si="651">SUM(J888:J890)</f>
        <v>52150000</v>
      </c>
      <c r="K891" s="35">
        <f t="shared" si="639"/>
        <v>10000</v>
      </c>
      <c r="L891" s="35">
        <f t="shared" si="651"/>
        <v>10000</v>
      </c>
      <c r="M891" s="35">
        <f t="shared" si="651"/>
        <v>0</v>
      </c>
      <c r="N891" s="35">
        <f t="shared" si="651"/>
        <v>0</v>
      </c>
      <c r="O891" s="35">
        <f t="shared" si="651"/>
        <v>750000</v>
      </c>
      <c r="P891" s="35">
        <f t="shared" si="651"/>
        <v>34000000</v>
      </c>
      <c r="Q891" s="35">
        <f>SUM(Q888:Q890)</f>
        <v>126687881</v>
      </c>
      <c r="R891" s="35">
        <f>SUM(R888:R890)</f>
        <v>62366258</v>
      </c>
      <c r="S891" s="35">
        <f>SUM(S888:S890)</f>
        <v>58267276</v>
      </c>
      <c r="T891" s="35">
        <f t="shared" ref="T891:X891" si="652">SUM(T888:T890)</f>
        <v>4085982</v>
      </c>
      <c r="U891" s="35">
        <f t="shared" si="652"/>
        <v>2661927</v>
      </c>
      <c r="V891" s="35">
        <f t="shared" si="652"/>
        <v>1315509</v>
      </c>
      <c r="W891" s="35">
        <f t="shared" si="652"/>
        <v>108546</v>
      </c>
      <c r="X891" s="35">
        <f t="shared" si="652"/>
        <v>62353258</v>
      </c>
      <c r="Y891" s="218">
        <f t="shared" si="645"/>
        <v>99.979155395213866</v>
      </c>
    </row>
    <row r="892" spans="1:25">
      <c r="A892" s="20" t="s">
        <v>0</v>
      </c>
      <c r="B892" s="20" t="s">
        <v>0</v>
      </c>
      <c r="C892" s="23" t="s">
        <v>0</v>
      </c>
      <c r="D892" s="23" t="s">
        <v>0</v>
      </c>
      <c r="E892" s="21" t="s">
        <v>0</v>
      </c>
      <c r="F892" s="21" t="s">
        <v>0</v>
      </c>
      <c r="G892" s="150" t="s">
        <v>0</v>
      </c>
      <c r="H892" s="21" t="s">
        <v>0</v>
      </c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09"/>
    </row>
    <row r="893" spans="1:25">
      <c r="A893" s="32" t="s">
        <v>0</v>
      </c>
      <c r="B893" s="32" t="s">
        <v>0</v>
      </c>
      <c r="C893" s="32" t="s">
        <v>0</v>
      </c>
      <c r="D893" s="32" t="s">
        <v>0</v>
      </c>
      <c r="E893" s="32" t="s">
        <v>0</v>
      </c>
      <c r="F893" s="32" t="s">
        <v>0</v>
      </c>
      <c r="G893" s="154" t="s">
        <v>0</v>
      </c>
      <c r="H893" s="30" t="s">
        <v>544</v>
      </c>
      <c r="I893" s="31">
        <f t="shared" si="638"/>
        <v>86910000</v>
      </c>
      <c r="J893" s="31">
        <f t="shared" ref="J893:P893" si="653">SUM(J884)</f>
        <v>52150000</v>
      </c>
      <c r="K893" s="31">
        <f t="shared" si="639"/>
        <v>10000</v>
      </c>
      <c r="L893" s="31">
        <f t="shared" si="653"/>
        <v>10000</v>
      </c>
      <c r="M893" s="31">
        <f t="shared" si="653"/>
        <v>0</v>
      </c>
      <c r="N893" s="31">
        <f t="shared" si="653"/>
        <v>0</v>
      </c>
      <c r="O893" s="31">
        <f t="shared" si="653"/>
        <v>750000</v>
      </c>
      <c r="P893" s="31">
        <f t="shared" si="653"/>
        <v>34000000</v>
      </c>
      <c r="Q893" s="31">
        <f>SUM(Q884)</f>
        <v>137312942</v>
      </c>
      <c r="R893" s="31">
        <f>SUM(R884)</f>
        <v>62366258</v>
      </c>
      <c r="S893" s="31">
        <f>SUM(S884)</f>
        <v>58267276</v>
      </c>
      <c r="T893" s="31">
        <f t="shared" ref="T893:X893" si="654">SUM(T884)</f>
        <v>4085982</v>
      </c>
      <c r="U893" s="31">
        <f t="shared" si="654"/>
        <v>2661927</v>
      </c>
      <c r="V893" s="31">
        <f t="shared" si="654"/>
        <v>1315509</v>
      </c>
      <c r="W893" s="31">
        <f t="shared" si="654"/>
        <v>108546</v>
      </c>
      <c r="X893" s="31">
        <f t="shared" si="654"/>
        <v>62353258</v>
      </c>
      <c r="Y893" s="220">
        <f>IF(R893=0,0,(X893/R893)*100)</f>
        <v>99.979155395213866</v>
      </c>
    </row>
    <row r="894" spans="1:25">
      <c r="A894" s="32" t="s">
        <v>0</v>
      </c>
      <c r="B894" s="32" t="s">
        <v>0</v>
      </c>
      <c r="C894" s="32" t="s">
        <v>0</v>
      </c>
      <c r="D894" s="32" t="s">
        <v>0</v>
      </c>
      <c r="E894" s="32" t="s">
        <v>0</v>
      </c>
      <c r="F894" s="32" t="s">
        <v>0</v>
      </c>
      <c r="G894" s="154" t="s">
        <v>0</v>
      </c>
      <c r="H894" s="21" t="s">
        <v>170</v>
      </c>
      <c r="I894" s="66">
        <f t="shared" si="638"/>
        <v>25</v>
      </c>
      <c r="J894" s="66">
        <f t="shared" ref="J894:P894" si="655">J885</f>
        <v>25</v>
      </c>
      <c r="K894" s="66">
        <f t="shared" si="639"/>
        <v>0</v>
      </c>
      <c r="L894" s="66" t="str">
        <f t="shared" si="655"/>
        <v/>
      </c>
      <c r="M894" s="66" t="str">
        <f t="shared" si="655"/>
        <v/>
      </c>
      <c r="N894" s="66" t="str">
        <f t="shared" si="655"/>
        <v/>
      </c>
      <c r="O894" s="66" t="str">
        <f t="shared" si="655"/>
        <v/>
      </c>
      <c r="P894" s="66" t="str">
        <f t="shared" si="655"/>
        <v/>
      </c>
      <c r="Q894" s="66">
        <f>Q885</f>
        <v>0</v>
      </c>
      <c r="R894" s="66">
        <f>R885</f>
        <v>0</v>
      </c>
      <c r="S894" s="66">
        <f>S885</f>
        <v>0</v>
      </c>
      <c r="T894" s="66">
        <f t="shared" ref="T894:X894" si="656">T885</f>
        <v>0</v>
      </c>
      <c r="U894" s="66">
        <f t="shared" si="656"/>
        <v>0</v>
      </c>
      <c r="V894" s="66">
        <f t="shared" si="656"/>
        <v>0</v>
      </c>
      <c r="W894" s="66">
        <f t="shared" si="656"/>
        <v>0</v>
      </c>
      <c r="X894" s="66">
        <f t="shared" si="656"/>
        <v>0</v>
      </c>
      <c r="Y894" s="208">
        <v>0</v>
      </c>
    </row>
    <row r="895" spans="1:25">
      <c r="A895" s="32" t="s">
        <v>0</v>
      </c>
      <c r="B895" s="32" t="s">
        <v>0</v>
      </c>
      <c r="C895" s="32" t="s">
        <v>0</v>
      </c>
      <c r="D895" s="32" t="s">
        <v>0</v>
      </c>
      <c r="E895" s="32" t="s">
        <v>0</v>
      </c>
      <c r="F895" s="32" t="s">
        <v>0</v>
      </c>
      <c r="G895" s="154" t="s">
        <v>0</v>
      </c>
      <c r="H895" s="38" t="s">
        <v>0</v>
      </c>
      <c r="I895" s="39"/>
      <c r="J895" s="39"/>
      <c r="K895" s="39"/>
      <c r="L895" s="39" t="s">
        <v>0</v>
      </c>
      <c r="M895" s="39" t="s">
        <v>0</v>
      </c>
      <c r="N895" s="39" t="s">
        <v>0</v>
      </c>
      <c r="O895" s="39" t="s">
        <v>0</v>
      </c>
      <c r="P895" s="39" t="s">
        <v>0</v>
      </c>
      <c r="Q895" s="39"/>
      <c r="R895" s="39"/>
      <c r="S895" s="39"/>
      <c r="T895" s="39" t="s">
        <v>0</v>
      </c>
      <c r="U895" s="39" t="s">
        <v>0</v>
      </c>
      <c r="V895" s="39" t="s">
        <v>0</v>
      </c>
      <c r="W895" s="39" t="s">
        <v>0</v>
      </c>
      <c r="X895" s="39" t="s">
        <v>0</v>
      </c>
      <c r="Y895" s="221"/>
    </row>
    <row r="896" spans="1:25" ht="15" thickBot="1">
      <c r="A896" s="20" t="s">
        <v>495</v>
      </c>
      <c r="B896" s="20" t="s">
        <v>172</v>
      </c>
      <c r="C896" s="23" t="s">
        <v>0</v>
      </c>
      <c r="D896" s="23" t="s">
        <v>0</v>
      </c>
      <c r="E896" s="21" t="s">
        <v>0</v>
      </c>
      <c r="F896" s="21" t="s">
        <v>0</v>
      </c>
      <c r="G896" s="150" t="s">
        <v>0</v>
      </c>
      <c r="H896" s="21" t="s">
        <v>0</v>
      </c>
      <c r="I896" s="22"/>
      <c r="J896" s="22"/>
      <c r="K896" s="22"/>
      <c r="L896" s="22" t="s">
        <v>0</v>
      </c>
      <c r="M896" s="22" t="s">
        <v>0</v>
      </c>
      <c r="N896" s="22" t="s">
        <v>0</v>
      </c>
      <c r="O896" s="22" t="s">
        <v>0</v>
      </c>
      <c r="P896" s="22" t="s">
        <v>0</v>
      </c>
      <c r="Q896" s="22"/>
      <c r="R896" s="22"/>
      <c r="S896" s="22"/>
      <c r="T896" s="22" t="s">
        <v>0</v>
      </c>
      <c r="U896" s="22" t="s">
        <v>0</v>
      </c>
      <c r="V896" s="22" t="s">
        <v>0</v>
      </c>
      <c r="W896" s="22" t="s">
        <v>0</v>
      </c>
      <c r="X896" s="22" t="s">
        <v>0</v>
      </c>
      <c r="Y896" s="209"/>
    </row>
    <row r="897" spans="1:25" ht="41.4" thickBot="1">
      <c r="A897" s="24" t="s">
        <v>123</v>
      </c>
      <c r="B897" s="24" t="s">
        <v>124</v>
      </c>
      <c r="C897" s="24" t="s">
        <v>125</v>
      </c>
      <c r="D897" s="25" t="s">
        <v>0</v>
      </c>
      <c r="E897" s="24" t="s">
        <v>126</v>
      </c>
      <c r="F897" s="24" t="s">
        <v>127</v>
      </c>
      <c r="G897" s="151" t="s">
        <v>128</v>
      </c>
      <c r="H897" s="24" t="s">
        <v>1</v>
      </c>
      <c r="I897" s="1" t="s">
        <v>3093</v>
      </c>
      <c r="J897" s="1" t="s">
        <v>3130</v>
      </c>
      <c r="K897" s="1" t="s">
        <v>3</v>
      </c>
      <c r="L897" s="1" t="s">
        <v>4</v>
      </c>
      <c r="M897" s="1" t="s">
        <v>5</v>
      </c>
      <c r="N897" s="1" t="s">
        <v>6</v>
      </c>
      <c r="O897" s="1" t="s">
        <v>7</v>
      </c>
      <c r="P897" s="1" t="s">
        <v>8</v>
      </c>
      <c r="Q897" s="1" t="s">
        <v>3344</v>
      </c>
      <c r="R897" s="1" t="s">
        <v>3427</v>
      </c>
      <c r="S897" s="1" t="s">
        <v>3447</v>
      </c>
      <c r="T897" s="1" t="s">
        <v>3448</v>
      </c>
      <c r="U897" s="1" t="s">
        <v>3452</v>
      </c>
      <c r="V897" s="1" t="s">
        <v>3449</v>
      </c>
      <c r="W897" s="1" t="s">
        <v>3450</v>
      </c>
      <c r="X897" s="1" t="s">
        <v>3451</v>
      </c>
      <c r="Y897" s="216" t="s">
        <v>3385</v>
      </c>
    </row>
    <row r="898" spans="1:25">
      <c r="A898" s="26" t="s">
        <v>0</v>
      </c>
      <c r="B898" s="26" t="s">
        <v>0</v>
      </c>
      <c r="C898" s="26" t="s">
        <v>0</v>
      </c>
      <c r="D898" s="27" t="s">
        <v>0</v>
      </c>
      <c r="E898" s="27" t="s">
        <v>0</v>
      </c>
      <c r="F898" s="28" t="s">
        <v>0</v>
      </c>
      <c r="G898" s="152" t="s">
        <v>0</v>
      </c>
      <c r="H898" s="29" t="s">
        <v>0</v>
      </c>
      <c r="I898" s="45">
        <v>1</v>
      </c>
      <c r="J898" s="45">
        <v>3</v>
      </c>
      <c r="K898" s="45" t="s">
        <v>9</v>
      </c>
      <c r="L898" s="45">
        <v>5</v>
      </c>
      <c r="M898" s="45">
        <v>6</v>
      </c>
      <c r="N898" s="45">
        <v>7</v>
      </c>
      <c r="O898" s="45">
        <v>8</v>
      </c>
      <c r="P898" s="45">
        <v>9</v>
      </c>
      <c r="Q898" s="45">
        <v>1</v>
      </c>
      <c r="R898" s="45">
        <v>2</v>
      </c>
      <c r="S898" s="45">
        <v>3</v>
      </c>
      <c r="T898" s="45" t="s">
        <v>3453</v>
      </c>
      <c r="U898" s="45">
        <v>5</v>
      </c>
      <c r="V898" s="45">
        <v>6</v>
      </c>
      <c r="W898" s="45">
        <v>7</v>
      </c>
      <c r="X898" s="45" t="s">
        <v>3454</v>
      </c>
      <c r="Y898" s="276">
        <v>9</v>
      </c>
    </row>
    <row r="899" spans="1:25" s="113" customFormat="1">
      <c r="A899" s="133" t="s">
        <v>495</v>
      </c>
      <c r="B899" s="133" t="s">
        <v>172</v>
      </c>
      <c r="C899" s="109" t="s">
        <v>130</v>
      </c>
      <c r="D899" s="109" t="s">
        <v>545</v>
      </c>
      <c r="E899" s="98" t="s">
        <v>0</v>
      </c>
      <c r="F899" s="98" t="s">
        <v>0</v>
      </c>
      <c r="G899" s="153" t="s">
        <v>0</v>
      </c>
      <c r="H899" s="98" t="s">
        <v>546</v>
      </c>
      <c r="I899" s="110"/>
      <c r="J899" s="110"/>
      <c r="K899" s="110"/>
      <c r="L899" s="110" t="s">
        <v>0</v>
      </c>
      <c r="M899" s="110" t="s">
        <v>0</v>
      </c>
      <c r="N899" s="110" t="s">
        <v>0</v>
      </c>
      <c r="O899" s="110" t="s">
        <v>0</v>
      </c>
      <c r="P899" s="110" t="s">
        <v>0</v>
      </c>
      <c r="Q899" s="110"/>
      <c r="R899" s="110"/>
      <c r="S899" s="110"/>
      <c r="T899" s="110" t="s">
        <v>0</v>
      </c>
      <c r="U899" s="110" t="s">
        <v>0</v>
      </c>
      <c r="V899" s="110" t="s">
        <v>0</v>
      </c>
      <c r="W899" s="110" t="s">
        <v>0</v>
      </c>
      <c r="X899" s="110" t="s">
        <v>0</v>
      </c>
      <c r="Y899" s="217"/>
    </row>
    <row r="900" spans="1:25" ht="20.399999999999999">
      <c r="A900" s="20" t="s">
        <v>0</v>
      </c>
      <c r="B900" s="20" t="s">
        <v>0</v>
      </c>
      <c r="C900" s="20" t="s">
        <v>0</v>
      </c>
      <c r="D900" s="21" t="s">
        <v>0</v>
      </c>
      <c r="E900" s="21" t="s">
        <v>0</v>
      </c>
      <c r="F900" s="21" t="s">
        <v>0</v>
      </c>
      <c r="G900" s="150" t="s">
        <v>0</v>
      </c>
      <c r="H900" s="30" t="s">
        <v>33</v>
      </c>
      <c r="I900" s="31">
        <f t="shared" si="638"/>
        <v>6402700</v>
      </c>
      <c r="J900" s="31">
        <f t="shared" ref="J900:P900" si="657">SUM(J901,J908,J910)</f>
        <v>0</v>
      </c>
      <c r="K900" s="31">
        <f t="shared" si="639"/>
        <v>10000</v>
      </c>
      <c r="L900" s="31">
        <f t="shared" si="657"/>
        <v>10000</v>
      </c>
      <c r="M900" s="31">
        <f t="shared" si="657"/>
        <v>0</v>
      </c>
      <c r="N900" s="31">
        <f t="shared" si="657"/>
        <v>0</v>
      </c>
      <c r="O900" s="31">
        <f t="shared" si="657"/>
        <v>6392700</v>
      </c>
      <c r="P900" s="31">
        <f t="shared" si="657"/>
        <v>0</v>
      </c>
      <c r="Q900" s="31">
        <f>SUM(Q901,Q908,Q910)</f>
        <v>6453700</v>
      </c>
      <c r="R900" s="31">
        <f>SUM(R901,R908,R910)</f>
        <v>6443700</v>
      </c>
      <c r="S900" s="31">
        <f>SUM(S901,S908,S910)</f>
        <v>4940100</v>
      </c>
      <c r="T900" s="31">
        <f t="shared" ref="T900:X900" si="658">SUM(T901,T908,T910)</f>
        <v>1498923</v>
      </c>
      <c r="U900" s="31">
        <f t="shared" si="658"/>
        <v>589500</v>
      </c>
      <c r="V900" s="31">
        <f t="shared" si="658"/>
        <v>569628</v>
      </c>
      <c r="W900" s="31">
        <f t="shared" si="658"/>
        <v>339795</v>
      </c>
      <c r="X900" s="31">
        <f t="shared" si="658"/>
        <v>6439023</v>
      </c>
      <c r="Y900" s="220">
        <f t="shared" ref="Y900:Y953" si="659">IF(R900=0,0,(X900/R900)*100)</f>
        <v>99.927417477536196</v>
      </c>
    </row>
    <row r="901" spans="1:25">
      <c r="A901" s="23" t="s">
        <v>495</v>
      </c>
      <c r="B901" s="23" t="s">
        <v>172</v>
      </c>
      <c r="C901" s="23" t="s">
        <v>130</v>
      </c>
      <c r="D901" s="23" t="s">
        <v>545</v>
      </c>
      <c r="E901" s="21" t="s">
        <v>132</v>
      </c>
      <c r="F901" s="21" t="s">
        <v>0</v>
      </c>
      <c r="G901" s="150" t="s">
        <v>0</v>
      </c>
      <c r="H901" s="21" t="s">
        <v>11</v>
      </c>
      <c r="I901" s="66">
        <f t="shared" si="638"/>
        <v>560600</v>
      </c>
      <c r="J901" s="66">
        <f t="shared" ref="J901:P901" si="660">SUM(J902,J903)</f>
        <v>0</v>
      </c>
      <c r="K901" s="66">
        <f t="shared" si="639"/>
        <v>0</v>
      </c>
      <c r="L901" s="66">
        <f t="shared" si="660"/>
        <v>0</v>
      </c>
      <c r="M901" s="66">
        <f t="shared" si="660"/>
        <v>0</v>
      </c>
      <c r="N901" s="66">
        <f t="shared" si="660"/>
        <v>0</v>
      </c>
      <c r="O901" s="66">
        <f t="shared" si="660"/>
        <v>560600</v>
      </c>
      <c r="P901" s="66">
        <f t="shared" si="660"/>
        <v>0</v>
      </c>
      <c r="Q901" s="66">
        <f>SUM(Q902,Q903)</f>
        <v>565600</v>
      </c>
      <c r="R901" s="66">
        <f>SUM(R902,R903)</f>
        <v>565600</v>
      </c>
      <c r="S901" s="66">
        <f>SUM(S902,S903)</f>
        <v>413505</v>
      </c>
      <c r="T901" s="66">
        <f t="shared" ref="T901:X901" si="661">SUM(T902,T903)</f>
        <v>152095</v>
      </c>
      <c r="U901" s="66">
        <f t="shared" si="661"/>
        <v>57800</v>
      </c>
      <c r="V901" s="66">
        <f t="shared" si="661"/>
        <v>58000</v>
      </c>
      <c r="W901" s="66">
        <f t="shared" si="661"/>
        <v>36295</v>
      </c>
      <c r="X901" s="66">
        <f t="shared" si="661"/>
        <v>565600</v>
      </c>
      <c r="Y901" s="208">
        <f t="shared" si="659"/>
        <v>100</v>
      </c>
    </row>
    <row r="902" spans="1:25" s="171" customFormat="1">
      <c r="A902" s="167" t="s">
        <v>495</v>
      </c>
      <c r="B902" s="167" t="s">
        <v>172</v>
      </c>
      <c r="C902" s="167" t="s">
        <v>130</v>
      </c>
      <c r="D902" s="167" t="s">
        <v>545</v>
      </c>
      <c r="E902" s="168">
        <v>6111</v>
      </c>
      <c r="F902" s="167"/>
      <c r="G902" s="187" t="s">
        <v>3357</v>
      </c>
      <c r="H902" s="169" t="s">
        <v>12</v>
      </c>
      <c r="I902" s="170">
        <f t="shared" si="638"/>
        <v>470000</v>
      </c>
      <c r="J902" s="44">
        <v>0</v>
      </c>
      <c r="K902" s="44">
        <f t="shared" si="639"/>
        <v>0</v>
      </c>
      <c r="L902" s="44">
        <v>0</v>
      </c>
      <c r="M902" s="44">
        <v>0</v>
      </c>
      <c r="N902" s="44">
        <v>0</v>
      </c>
      <c r="O902" s="44">
        <v>470000</v>
      </c>
      <c r="P902" s="44">
        <v>0</v>
      </c>
      <c r="Q902" s="44">
        <v>470000</v>
      </c>
      <c r="R902" s="44">
        <v>470000</v>
      </c>
      <c r="S902" s="44">
        <v>340230</v>
      </c>
      <c r="T902" s="44">
        <f t="shared" ref="T902:T952" si="662">U902+V902+W902</f>
        <v>129770</v>
      </c>
      <c r="U902" s="44">
        <v>50000</v>
      </c>
      <c r="V902" s="44">
        <v>50000</v>
      </c>
      <c r="W902" s="44">
        <v>29770</v>
      </c>
      <c r="X902" s="44">
        <f t="shared" ref="X902:X952" si="663">S902+T902</f>
        <v>470000</v>
      </c>
      <c r="Y902" s="209">
        <f t="shared" si="659"/>
        <v>100</v>
      </c>
    </row>
    <row r="903" spans="1:25">
      <c r="A903" s="20" t="s">
        <v>495</v>
      </c>
      <c r="B903" s="20" t="s">
        <v>172</v>
      </c>
      <c r="C903" s="20" t="s">
        <v>130</v>
      </c>
      <c r="D903" s="20" t="s">
        <v>545</v>
      </c>
      <c r="E903" s="20" t="s">
        <v>134</v>
      </c>
      <c r="F903" s="23" t="s">
        <v>0</v>
      </c>
      <c r="G903" s="154" t="s">
        <v>0</v>
      </c>
      <c r="H903" s="21" t="s">
        <v>13</v>
      </c>
      <c r="I903" s="66">
        <f t="shared" si="638"/>
        <v>90600</v>
      </c>
      <c r="J903" s="66">
        <f t="shared" ref="J903:P903" si="664">SUM(J904:J907)</f>
        <v>0</v>
      </c>
      <c r="K903" s="66">
        <f t="shared" si="639"/>
        <v>0</v>
      </c>
      <c r="L903" s="66">
        <f t="shared" si="664"/>
        <v>0</v>
      </c>
      <c r="M903" s="66">
        <f t="shared" si="664"/>
        <v>0</v>
      </c>
      <c r="N903" s="66">
        <f t="shared" si="664"/>
        <v>0</v>
      </c>
      <c r="O903" s="66">
        <f t="shared" si="664"/>
        <v>90600</v>
      </c>
      <c r="P903" s="66">
        <f t="shared" si="664"/>
        <v>0</v>
      </c>
      <c r="Q903" s="66">
        <f>SUM(Q904:Q907)</f>
        <v>95600</v>
      </c>
      <c r="R903" s="66">
        <f>SUM(R904:R907)</f>
        <v>95600</v>
      </c>
      <c r="S903" s="66">
        <f>SUM(S904:S907)</f>
        <v>73275</v>
      </c>
      <c r="T903" s="66">
        <f t="shared" ref="T903:X903" si="665">SUM(T904:T907)</f>
        <v>22325</v>
      </c>
      <c r="U903" s="66">
        <f t="shared" si="665"/>
        <v>7800</v>
      </c>
      <c r="V903" s="66">
        <f t="shared" si="665"/>
        <v>8000</v>
      </c>
      <c r="W903" s="66">
        <f t="shared" si="665"/>
        <v>6525</v>
      </c>
      <c r="X903" s="66">
        <f t="shared" si="665"/>
        <v>95600</v>
      </c>
      <c r="Y903" s="208">
        <f t="shared" si="659"/>
        <v>100</v>
      </c>
    </row>
    <row r="904" spans="1:25" s="171" customFormat="1">
      <c r="A904" s="167" t="s">
        <v>495</v>
      </c>
      <c r="B904" s="167" t="s">
        <v>172</v>
      </c>
      <c r="C904" s="167" t="s">
        <v>130</v>
      </c>
      <c r="D904" s="167" t="s">
        <v>545</v>
      </c>
      <c r="E904" s="168">
        <v>6112</v>
      </c>
      <c r="F904" s="167" t="s">
        <v>547</v>
      </c>
      <c r="G904" s="187" t="s">
        <v>3357</v>
      </c>
      <c r="H904" s="169" t="s">
        <v>16</v>
      </c>
      <c r="I904" s="170">
        <f t="shared" si="638"/>
        <v>12800</v>
      </c>
      <c r="J904" s="44">
        <v>0</v>
      </c>
      <c r="K904" s="44">
        <f t="shared" si="639"/>
        <v>0</v>
      </c>
      <c r="L904" s="44">
        <v>0</v>
      </c>
      <c r="M904" s="44">
        <v>0</v>
      </c>
      <c r="N904" s="44">
        <v>0</v>
      </c>
      <c r="O904" s="44">
        <v>12800</v>
      </c>
      <c r="P904" s="44">
        <v>0</v>
      </c>
      <c r="Q904" s="44">
        <v>12800</v>
      </c>
      <c r="R904" s="44">
        <v>12800</v>
      </c>
      <c r="S904" s="44">
        <v>8094</v>
      </c>
      <c r="T904" s="44">
        <f t="shared" si="662"/>
        <v>4706</v>
      </c>
      <c r="U904" s="44">
        <v>1800</v>
      </c>
      <c r="V904" s="44">
        <v>2000</v>
      </c>
      <c r="W904" s="44">
        <v>906</v>
      </c>
      <c r="X904" s="44">
        <f t="shared" si="663"/>
        <v>12800</v>
      </c>
      <c r="Y904" s="209">
        <f t="shared" si="659"/>
        <v>100</v>
      </c>
    </row>
    <row r="905" spans="1:25" s="171" customFormat="1">
      <c r="A905" s="167" t="s">
        <v>495</v>
      </c>
      <c r="B905" s="167" t="s">
        <v>172</v>
      </c>
      <c r="C905" s="167" t="s">
        <v>130</v>
      </c>
      <c r="D905" s="167" t="s">
        <v>545</v>
      </c>
      <c r="E905" s="168">
        <v>6112</v>
      </c>
      <c r="F905" s="167" t="s">
        <v>548</v>
      </c>
      <c r="G905" s="187" t="s">
        <v>3357</v>
      </c>
      <c r="H905" s="169" t="s">
        <v>19</v>
      </c>
      <c r="I905" s="170">
        <f t="shared" si="638"/>
        <v>52800</v>
      </c>
      <c r="J905" s="44">
        <v>0</v>
      </c>
      <c r="K905" s="44">
        <f t="shared" si="639"/>
        <v>0</v>
      </c>
      <c r="L905" s="44">
        <v>0</v>
      </c>
      <c r="M905" s="44">
        <v>0</v>
      </c>
      <c r="N905" s="44">
        <v>0</v>
      </c>
      <c r="O905" s="44">
        <v>52800</v>
      </c>
      <c r="P905" s="44">
        <v>0</v>
      </c>
      <c r="Q905" s="44">
        <v>52800</v>
      </c>
      <c r="R905" s="44">
        <v>52800</v>
      </c>
      <c r="S905" s="44">
        <v>35181</v>
      </c>
      <c r="T905" s="44">
        <f t="shared" si="662"/>
        <v>17619</v>
      </c>
      <c r="U905" s="44">
        <v>6000</v>
      </c>
      <c r="V905" s="44">
        <v>6000</v>
      </c>
      <c r="W905" s="44">
        <v>5619</v>
      </c>
      <c r="X905" s="44">
        <f t="shared" si="663"/>
        <v>52800</v>
      </c>
      <c r="Y905" s="209">
        <f t="shared" si="659"/>
        <v>100</v>
      </c>
    </row>
    <row r="906" spans="1:25" s="171" customFormat="1">
      <c r="A906" s="167" t="s">
        <v>495</v>
      </c>
      <c r="B906" s="167" t="s">
        <v>172</v>
      </c>
      <c r="C906" s="167" t="s">
        <v>130</v>
      </c>
      <c r="D906" s="167" t="s">
        <v>545</v>
      </c>
      <c r="E906" s="168">
        <v>6112</v>
      </c>
      <c r="F906" s="167" t="s">
        <v>549</v>
      </c>
      <c r="G906" s="187" t="s">
        <v>3357</v>
      </c>
      <c r="H906" s="169" t="s">
        <v>17</v>
      </c>
      <c r="I906" s="170">
        <f t="shared" si="638"/>
        <v>10000</v>
      </c>
      <c r="J906" s="44">
        <v>0</v>
      </c>
      <c r="K906" s="44">
        <f t="shared" si="639"/>
        <v>0</v>
      </c>
      <c r="L906" s="44">
        <v>0</v>
      </c>
      <c r="M906" s="44">
        <v>0</v>
      </c>
      <c r="N906" s="44">
        <v>0</v>
      </c>
      <c r="O906" s="44">
        <v>10000</v>
      </c>
      <c r="P906" s="44">
        <v>0</v>
      </c>
      <c r="Q906" s="44">
        <v>10000</v>
      </c>
      <c r="R906" s="44">
        <v>10000</v>
      </c>
      <c r="S906" s="44">
        <v>10000</v>
      </c>
      <c r="T906" s="44">
        <f t="shared" si="662"/>
        <v>0</v>
      </c>
      <c r="U906" s="44"/>
      <c r="V906" s="44"/>
      <c r="W906" s="44"/>
      <c r="X906" s="44">
        <f t="shared" si="663"/>
        <v>10000</v>
      </c>
      <c r="Y906" s="209">
        <f t="shared" si="659"/>
        <v>100</v>
      </c>
    </row>
    <row r="907" spans="1:25" s="171" customFormat="1">
      <c r="A907" s="167" t="s">
        <v>495</v>
      </c>
      <c r="B907" s="167" t="s">
        <v>172</v>
      </c>
      <c r="C907" s="167" t="s">
        <v>130</v>
      </c>
      <c r="D907" s="167" t="s">
        <v>545</v>
      </c>
      <c r="E907" s="168">
        <v>6112</v>
      </c>
      <c r="F907" s="167" t="s">
        <v>550</v>
      </c>
      <c r="G907" s="187" t="s">
        <v>3357</v>
      </c>
      <c r="H907" s="169" t="s">
        <v>18</v>
      </c>
      <c r="I907" s="170">
        <f t="shared" si="638"/>
        <v>15000</v>
      </c>
      <c r="J907" s="44">
        <v>0</v>
      </c>
      <c r="K907" s="44">
        <f t="shared" si="639"/>
        <v>0</v>
      </c>
      <c r="L907" s="44">
        <v>0</v>
      </c>
      <c r="M907" s="44">
        <v>0</v>
      </c>
      <c r="N907" s="44">
        <v>0</v>
      </c>
      <c r="O907" s="44">
        <v>15000</v>
      </c>
      <c r="P907" s="44">
        <v>0</v>
      </c>
      <c r="Q907" s="44">
        <v>20000</v>
      </c>
      <c r="R907" s="44">
        <v>20000</v>
      </c>
      <c r="S907" s="44">
        <v>20000</v>
      </c>
      <c r="T907" s="44">
        <f t="shared" si="662"/>
        <v>0</v>
      </c>
      <c r="U907" s="44"/>
      <c r="V907" s="44"/>
      <c r="W907" s="44"/>
      <c r="X907" s="44">
        <f t="shared" si="663"/>
        <v>20000</v>
      </c>
      <c r="Y907" s="209">
        <f t="shared" si="659"/>
        <v>100</v>
      </c>
    </row>
    <row r="908" spans="1:25">
      <c r="A908" s="23" t="s">
        <v>495</v>
      </c>
      <c r="B908" s="23" t="s">
        <v>172</v>
      </c>
      <c r="C908" s="23" t="s">
        <v>130</v>
      </c>
      <c r="D908" s="23" t="s">
        <v>545</v>
      </c>
      <c r="E908" s="21" t="s">
        <v>139</v>
      </c>
      <c r="F908" s="21" t="s">
        <v>0</v>
      </c>
      <c r="G908" s="150" t="s">
        <v>0</v>
      </c>
      <c r="H908" s="21" t="s">
        <v>21</v>
      </c>
      <c r="I908" s="66">
        <f t="shared" si="638"/>
        <v>50000</v>
      </c>
      <c r="J908" s="66">
        <f t="shared" ref="J908:X908" si="666">SUM(J909)</f>
        <v>0</v>
      </c>
      <c r="K908" s="66">
        <f t="shared" si="639"/>
        <v>0</v>
      </c>
      <c r="L908" s="66">
        <f t="shared" si="666"/>
        <v>0</v>
      </c>
      <c r="M908" s="66">
        <f t="shared" si="666"/>
        <v>0</v>
      </c>
      <c r="N908" s="66">
        <f t="shared" si="666"/>
        <v>0</v>
      </c>
      <c r="O908" s="66">
        <f t="shared" si="666"/>
        <v>50000</v>
      </c>
      <c r="P908" s="66">
        <f t="shared" si="666"/>
        <v>0</v>
      </c>
      <c r="Q908" s="66">
        <f t="shared" si="666"/>
        <v>50000</v>
      </c>
      <c r="R908" s="66">
        <f t="shared" si="666"/>
        <v>50000</v>
      </c>
      <c r="S908" s="66">
        <f t="shared" si="666"/>
        <v>42622</v>
      </c>
      <c r="T908" s="66">
        <f t="shared" si="666"/>
        <v>7378</v>
      </c>
      <c r="U908" s="66">
        <f t="shared" si="666"/>
        <v>4000</v>
      </c>
      <c r="V908" s="66">
        <f t="shared" si="666"/>
        <v>3378</v>
      </c>
      <c r="W908" s="66">
        <f t="shared" si="666"/>
        <v>0</v>
      </c>
      <c r="X908" s="66">
        <f t="shared" si="666"/>
        <v>50000</v>
      </c>
      <c r="Y908" s="208">
        <f t="shared" si="659"/>
        <v>100</v>
      </c>
    </row>
    <row r="909" spans="1:25" s="171" customFormat="1">
      <c r="A909" s="167" t="s">
        <v>495</v>
      </c>
      <c r="B909" s="167" t="s">
        <v>172</v>
      </c>
      <c r="C909" s="167" t="s">
        <v>130</v>
      </c>
      <c r="D909" s="167" t="s">
        <v>545</v>
      </c>
      <c r="E909" s="168">
        <v>6121</v>
      </c>
      <c r="F909" s="167"/>
      <c r="G909" s="187" t="s">
        <v>3357</v>
      </c>
      <c r="H909" s="169" t="s">
        <v>22</v>
      </c>
      <c r="I909" s="170">
        <f t="shared" si="638"/>
        <v>50000</v>
      </c>
      <c r="J909" s="44">
        <v>0</v>
      </c>
      <c r="K909" s="44">
        <f t="shared" si="639"/>
        <v>0</v>
      </c>
      <c r="L909" s="44">
        <v>0</v>
      </c>
      <c r="M909" s="44">
        <v>0</v>
      </c>
      <c r="N909" s="44">
        <v>0</v>
      </c>
      <c r="O909" s="44">
        <v>50000</v>
      </c>
      <c r="P909" s="44">
        <v>0</v>
      </c>
      <c r="Q909" s="44">
        <v>50000</v>
      </c>
      <c r="R909" s="44">
        <v>50000</v>
      </c>
      <c r="S909" s="44">
        <v>42622</v>
      </c>
      <c r="T909" s="44">
        <f t="shared" si="662"/>
        <v>7378</v>
      </c>
      <c r="U909" s="44">
        <v>4000</v>
      </c>
      <c r="V909" s="44">
        <v>3378</v>
      </c>
      <c r="W909" s="44"/>
      <c r="X909" s="44">
        <f t="shared" si="663"/>
        <v>50000</v>
      </c>
      <c r="Y909" s="209">
        <f t="shared" si="659"/>
        <v>100</v>
      </c>
    </row>
    <row r="910" spans="1:25">
      <c r="A910" s="23" t="s">
        <v>495</v>
      </c>
      <c r="B910" s="23" t="s">
        <v>172</v>
      </c>
      <c r="C910" s="23" t="s">
        <v>130</v>
      </c>
      <c r="D910" s="23" t="s">
        <v>545</v>
      </c>
      <c r="E910" s="21" t="s">
        <v>141</v>
      </c>
      <c r="F910" s="21" t="s">
        <v>0</v>
      </c>
      <c r="G910" s="150" t="s">
        <v>0</v>
      </c>
      <c r="H910" s="21" t="s">
        <v>23</v>
      </c>
      <c r="I910" s="66">
        <f t="shared" si="638"/>
        <v>5792100</v>
      </c>
      <c r="J910" s="66">
        <f t="shared" ref="J910:P910" si="667">SUM(J911:J916,J923,J924)</f>
        <v>0</v>
      </c>
      <c r="K910" s="66">
        <f t="shared" si="639"/>
        <v>10000</v>
      </c>
      <c r="L910" s="66">
        <f t="shared" si="667"/>
        <v>10000</v>
      </c>
      <c r="M910" s="66">
        <f t="shared" si="667"/>
        <v>0</v>
      </c>
      <c r="N910" s="66">
        <f t="shared" si="667"/>
        <v>0</v>
      </c>
      <c r="O910" s="66">
        <f t="shared" si="667"/>
        <v>5782100</v>
      </c>
      <c r="P910" s="66">
        <f t="shared" si="667"/>
        <v>0</v>
      </c>
      <c r="Q910" s="66">
        <f>SUM(Q911:Q916,Q923,Q924)</f>
        <v>5838100</v>
      </c>
      <c r="R910" s="66">
        <f>SUM(R911:R916,R923,R924)</f>
        <v>5828100</v>
      </c>
      <c r="S910" s="66">
        <f>SUM(S911:S916,S923,S924)</f>
        <v>4483973</v>
      </c>
      <c r="T910" s="66">
        <f t="shared" ref="T910:X910" si="668">SUM(T911:T916,T923,T924)</f>
        <v>1339450</v>
      </c>
      <c r="U910" s="66">
        <f t="shared" si="668"/>
        <v>527700</v>
      </c>
      <c r="V910" s="66">
        <f t="shared" si="668"/>
        <v>508250</v>
      </c>
      <c r="W910" s="66">
        <f t="shared" si="668"/>
        <v>303500</v>
      </c>
      <c r="X910" s="66">
        <f t="shared" si="668"/>
        <v>5823423</v>
      </c>
      <c r="Y910" s="208">
        <f t="shared" si="659"/>
        <v>99.919750862202093</v>
      </c>
    </row>
    <row r="911" spans="1:25" s="171" customFormat="1">
      <c r="A911" s="167" t="s">
        <v>495</v>
      </c>
      <c r="B911" s="167" t="s">
        <v>172</v>
      </c>
      <c r="C911" s="167" t="s">
        <v>130</v>
      </c>
      <c r="D911" s="167" t="s">
        <v>545</v>
      </c>
      <c r="E911" s="168">
        <v>6131</v>
      </c>
      <c r="F911" s="167"/>
      <c r="G911" s="187" t="s">
        <v>3357</v>
      </c>
      <c r="H911" s="169" t="s">
        <v>24</v>
      </c>
      <c r="I911" s="170">
        <f t="shared" si="638"/>
        <v>20000</v>
      </c>
      <c r="J911" s="44">
        <v>0</v>
      </c>
      <c r="K911" s="44">
        <f t="shared" si="639"/>
        <v>10000</v>
      </c>
      <c r="L911" s="44">
        <v>10000</v>
      </c>
      <c r="M911" s="44">
        <v>0</v>
      </c>
      <c r="N911" s="44">
        <v>0</v>
      </c>
      <c r="O911" s="44">
        <v>10000</v>
      </c>
      <c r="P911" s="44">
        <v>0</v>
      </c>
      <c r="Q911" s="44">
        <v>20000</v>
      </c>
      <c r="R911" s="44">
        <v>10000</v>
      </c>
      <c r="S911" s="44">
        <v>10000</v>
      </c>
      <c r="T911" s="44">
        <f t="shared" si="662"/>
        <v>0</v>
      </c>
      <c r="U911" s="44"/>
      <c r="V911" s="44"/>
      <c r="W911" s="44"/>
      <c r="X911" s="44">
        <f t="shared" si="663"/>
        <v>10000</v>
      </c>
      <c r="Y911" s="209">
        <f t="shared" si="659"/>
        <v>100</v>
      </c>
    </row>
    <row r="912" spans="1:25" s="171" customFormat="1">
      <c r="A912" s="167" t="s">
        <v>495</v>
      </c>
      <c r="B912" s="167" t="s">
        <v>172</v>
      </c>
      <c r="C912" s="167" t="s">
        <v>130</v>
      </c>
      <c r="D912" s="167" t="s">
        <v>545</v>
      </c>
      <c r="E912" s="168">
        <v>6132</v>
      </c>
      <c r="F912" s="167"/>
      <c r="G912" s="187" t="s">
        <v>3357</v>
      </c>
      <c r="H912" s="169" t="s">
        <v>25</v>
      </c>
      <c r="I912" s="170">
        <f t="shared" si="638"/>
        <v>13000</v>
      </c>
      <c r="J912" s="44">
        <v>0</v>
      </c>
      <c r="K912" s="44">
        <f t="shared" si="639"/>
        <v>0</v>
      </c>
      <c r="L912" s="44">
        <v>0</v>
      </c>
      <c r="M912" s="44">
        <v>0</v>
      </c>
      <c r="N912" s="44">
        <v>0</v>
      </c>
      <c r="O912" s="44">
        <v>13000</v>
      </c>
      <c r="P912" s="44">
        <v>0</v>
      </c>
      <c r="Q912" s="44">
        <v>16000</v>
      </c>
      <c r="R912" s="44">
        <v>16000</v>
      </c>
      <c r="S912" s="44">
        <v>16000</v>
      </c>
      <c r="T912" s="44">
        <f t="shared" si="662"/>
        <v>0</v>
      </c>
      <c r="U912" s="44"/>
      <c r="V912" s="44"/>
      <c r="W912" s="44"/>
      <c r="X912" s="44">
        <f t="shared" si="663"/>
        <v>16000</v>
      </c>
      <c r="Y912" s="209">
        <f t="shared" si="659"/>
        <v>100</v>
      </c>
    </row>
    <row r="913" spans="1:25" s="171" customFormat="1">
      <c r="A913" s="167" t="s">
        <v>495</v>
      </c>
      <c r="B913" s="167" t="s">
        <v>172</v>
      </c>
      <c r="C913" s="167" t="s">
        <v>130</v>
      </c>
      <c r="D913" s="167" t="s">
        <v>545</v>
      </c>
      <c r="E913" s="168">
        <v>6133</v>
      </c>
      <c r="F913" s="167"/>
      <c r="G913" s="187" t="s">
        <v>3357</v>
      </c>
      <c r="H913" s="169" t="s">
        <v>26</v>
      </c>
      <c r="I913" s="170">
        <f t="shared" si="638"/>
        <v>15000</v>
      </c>
      <c r="J913" s="44">
        <v>0</v>
      </c>
      <c r="K913" s="44">
        <f t="shared" si="639"/>
        <v>0</v>
      </c>
      <c r="L913" s="44">
        <v>0</v>
      </c>
      <c r="M913" s="44">
        <v>0</v>
      </c>
      <c r="N913" s="44">
        <v>0</v>
      </c>
      <c r="O913" s="44">
        <v>15000</v>
      </c>
      <c r="P913" s="44">
        <v>0</v>
      </c>
      <c r="Q913" s="44">
        <v>18000</v>
      </c>
      <c r="R913" s="44">
        <v>18000</v>
      </c>
      <c r="S913" s="44">
        <v>15750</v>
      </c>
      <c r="T913" s="44">
        <f t="shared" si="662"/>
        <v>2250</v>
      </c>
      <c r="U913" s="44">
        <v>2000</v>
      </c>
      <c r="V913" s="44">
        <v>250</v>
      </c>
      <c r="W913" s="44"/>
      <c r="X913" s="44">
        <f t="shared" si="663"/>
        <v>18000</v>
      </c>
      <c r="Y913" s="209">
        <f t="shared" si="659"/>
        <v>100</v>
      </c>
    </row>
    <row r="914" spans="1:25" s="171" customFormat="1">
      <c r="A914" s="167" t="s">
        <v>495</v>
      </c>
      <c r="B914" s="167" t="s">
        <v>172</v>
      </c>
      <c r="C914" s="167" t="s">
        <v>130</v>
      </c>
      <c r="D914" s="167" t="s">
        <v>545</v>
      </c>
      <c r="E914" s="168">
        <v>6134</v>
      </c>
      <c r="F914" s="167"/>
      <c r="G914" s="187" t="s">
        <v>3357</v>
      </c>
      <c r="H914" s="169" t="s">
        <v>27</v>
      </c>
      <c r="I914" s="170">
        <f t="shared" si="638"/>
        <v>15000</v>
      </c>
      <c r="J914" s="44">
        <v>0</v>
      </c>
      <c r="K914" s="44">
        <f t="shared" si="639"/>
        <v>0</v>
      </c>
      <c r="L914" s="44">
        <v>0</v>
      </c>
      <c r="M914" s="44">
        <v>0</v>
      </c>
      <c r="N914" s="44">
        <v>0</v>
      </c>
      <c r="O914" s="44">
        <v>15000</v>
      </c>
      <c r="P914" s="44">
        <v>0</v>
      </c>
      <c r="Q914" s="44">
        <v>15000</v>
      </c>
      <c r="R914" s="44">
        <v>15000</v>
      </c>
      <c r="S914" s="44">
        <v>11500</v>
      </c>
      <c r="T914" s="44">
        <f t="shared" si="662"/>
        <v>3500</v>
      </c>
      <c r="U914" s="44">
        <v>1000</v>
      </c>
      <c r="V914" s="44">
        <v>1000</v>
      </c>
      <c r="W914" s="44">
        <v>1500</v>
      </c>
      <c r="X914" s="44">
        <f t="shared" si="663"/>
        <v>15000</v>
      </c>
      <c r="Y914" s="209">
        <f t="shared" si="659"/>
        <v>100</v>
      </c>
    </row>
    <row r="915" spans="1:25" s="171" customFormat="1">
      <c r="A915" s="167" t="s">
        <v>495</v>
      </c>
      <c r="B915" s="167" t="s">
        <v>172</v>
      </c>
      <c r="C915" s="167" t="s">
        <v>130</v>
      </c>
      <c r="D915" s="167" t="s">
        <v>545</v>
      </c>
      <c r="E915" s="168">
        <v>6135</v>
      </c>
      <c r="F915" s="167"/>
      <c r="G915" s="187" t="s">
        <v>3357</v>
      </c>
      <c r="H915" s="169" t="s">
        <v>28</v>
      </c>
      <c r="I915" s="170">
        <f t="shared" si="638"/>
        <v>3000</v>
      </c>
      <c r="J915" s="44">
        <v>0</v>
      </c>
      <c r="K915" s="44">
        <f t="shared" si="639"/>
        <v>0</v>
      </c>
      <c r="L915" s="44">
        <v>0</v>
      </c>
      <c r="M915" s="44">
        <v>0</v>
      </c>
      <c r="N915" s="44">
        <v>0</v>
      </c>
      <c r="O915" s="44">
        <v>3000</v>
      </c>
      <c r="P915" s="44">
        <v>0</v>
      </c>
      <c r="Q915" s="44">
        <v>3000</v>
      </c>
      <c r="R915" s="44">
        <v>3000</v>
      </c>
      <c r="S915" s="44">
        <v>750</v>
      </c>
      <c r="T915" s="44">
        <f t="shared" si="662"/>
        <v>0</v>
      </c>
      <c r="U915" s="44"/>
      <c r="V915" s="44"/>
      <c r="W915" s="44"/>
      <c r="X915" s="44">
        <f t="shared" si="663"/>
        <v>750</v>
      </c>
      <c r="Y915" s="209">
        <f t="shared" si="659"/>
        <v>25</v>
      </c>
    </row>
    <row r="916" spans="1:25">
      <c r="A916" s="20" t="s">
        <v>495</v>
      </c>
      <c r="B916" s="20" t="s">
        <v>172</v>
      </c>
      <c r="C916" s="20" t="s">
        <v>130</v>
      </c>
      <c r="D916" s="20" t="s">
        <v>545</v>
      </c>
      <c r="E916" s="20" t="s">
        <v>338</v>
      </c>
      <c r="F916" s="23" t="s">
        <v>0</v>
      </c>
      <c r="G916" s="154" t="s">
        <v>0</v>
      </c>
      <c r="H916" s="21" t="s">
        <v>30</v>
      </c>
      <c r="I916" s="66">
        <f t="shared" si="638"/>
        <v>5217000</v>
      </c>
      <c r="J916" s="66">
        <f t="shared" ref="J916:P916" si="669">SUM(J917:J922)</f>
        <v>0</v>
      </c>
      <c r="K916" s="66">
        <f t="shared" si="639"/>
        <v>0</v>
      </c>
      <c r="L916" s="66">
        <f t="shared" si="669"/>
        <v>0</v>
      </c>
      <c r="M916" s="66">
        <f t="shared" si="669"/>
        <v>0</v>
      </c>
      <c r="N916" s="66">
        <f t="shared" si="669"/>
        <v>0</v>
      </c>
      <c r="O916" s="66">
        <f t="shared" si="669"/>
        <v>5217000</v>
      </c>
      <c r="P916" s="66">
        <f t="shared" si="669"/>
        <v>0</v>
      </c>
      <c r="Q916" s="66">
        <f>SUM(Q917:Q922)</f>
        <v>5257000</v>
      </c>
      <c r="R916" s="66">
        <f>SUM(R917:R922)</f>
        <v>5257000</v>
      </c>
      <c r="S916" s="66">
        <f>SUM(S917:S922)</f>
        <v>3956000</v>
      </c>
      <c r="T916" s="66">
        <f t="shared" ref="T916:X916" si="670">SUM(T917:T922)</f>
        <v>1300000</v>
      </c>
      <c r="U916" s="66">
        <f t="shared" si="670"/>
        <v>500000</v>
      </c>
      <c r="V916" s="66">
        <f t="shared" si="670"/>
        <v>500000</v>
      </c>
      <c r="W916" s="66">
        <f t="shared" si="670"/>
        <v>300000</v>
      </c>
      <c r="X916" s="66">
        <f t="shared" si="670"/>
        <v>5256000</v>
      </c>
      <c r="Y916" s="208">
        <f t="shared" si="659"/>
        <v>99.980977743960437</v>
      </c>
    </row>
    <row r="917" spans="1:25" s="171" customFormat="1">
      <c r="A917" s="167" t="s">
        <v>495</v>
      </c>
      <c r="B917" s="167" t="s">
        <v>172</v>
      </c>
      <c r="C917" s="167" t="s">
        <v>130</v>
      </c>
      <c r="D917" s="167" t="s">
        <v>545</v>
      </c>
      <c r="E917" s="168">
        <v>6137</v>
      </c>
      <c r="F917" s="167" t="s">
        <v>551</v>
      </c>
      <c r="G917" s="187" t="s">
        <v>3357</v>
      </c>
      <c r="H917" s="169" t="s">
        <v>552</v>
      </c>
      <c r="I917" s="170">
        <f t="shared" si="638"/>
        <v>2500000</v>
      </c>
      <c r="J917" s="44">
        <v>0</v>
      </c>
      <c r="K917" s="44">
        <f t="shared" si="639"/>
        <v>0</v>
      </c>
      <c r="L917" s="44">
        <v>0</v>
      </c>
      <c r="M917" s="44">
        <v>0</v>
      </c>
      <c r="N917" s="44">
        <v>0</v>
      </c>
      <c r="O917" s="44">
        <v>2500000</v>
      </c>
      <c r="P917" s="44">
        <v>0</v>
      </c>
      <c r="Q917" s="44">
        <v>2500000</v>
      </c>
      <c r="R917" s="44">
        <v>2500000</v>
      </c>
      <c r="S917" s="44">
        <v>2100000</v>
      </c>
      <c r="T917" s="44">
        <f t="shared" si="662"/>
        <v>400000</v>
      </c>
      <c r="U917" s="44">
        <v>200000</v>
      </c>
      <c r="V917" s="44">
        <v>200000</v>
      </c>
      <c r="W917" s="44"/>
      <c r="X917" s="44">
        <f t="shared" si="663"/>
        <v>2500000</v>
      </c>
      <c r="Y917" s="209">
        <f t="shared" si="659"/>
        <v>100</v>
      </c>
    </row>
    <row r="918" spans="1:25" s="171" customFormat="1">
      <c r="A918" s="167" t="s">
        <v>495</v>
      </c>
      <c r="B918" s="167" t="s">
        <v>172</v>
      </c>
      <c r="C918" s="167" t="s">
        <v>130</v>
      </c>
      <c r="D918" s="167" t="s">
        <v>545</v>
      </c>
      <c r="E918" s="168">
        <v>6137</v>
      </c>
      <c r="F918" s="167" t="s">
        <v>553</v>
      </c>
      <c r="G918" s="187" t="s">
        <v>3357</v>
      </c>
      <c r="H918" s="169" t="s">
        <v>554</v>
      </c>
      <c r="I918" s="170">
        <f t="shared" si="638"/>
        <v>2500000</v>
      </c>
      <c r="J918" s="44">
        <v>0</v>
      </c>
      <c r="K918" s="44">
        <f t="shared" si="639"/>
        <v>0</v>
      </c>
      <c r="L918" s="44">
        <v>0</v>
      </c>
      <c r="M918" s="44">
        <v>0</v>
      </c>
      <c r="N918" s="44">
        <v>0</v>
      </c>
      <c r="O918" s="44">
        <v>2500000</v>
      </c>
      <c r="P918" s="44">
        <v>0</v>
      </c>
      <c r="Q918" s="44">
        <v>2500000</v>
      </c>
      <c r="R918" s="44">
        <v>2500000</v>
      </c>
      <c r="S918" s="44">
        <v>1600000</v>
      </c>
      <c r="T918" s="44">
        <f t="shared" si="662"/>
        <v>900000</v>
      </c>
      <c r="U918" s="44">
        <v>300000</v>
      </c>
      <c r="V918" s="44">
        <v>300000</v>
      </c>
      <c r="W918" s="44">
        <v>300000</v>
      </c>
      <c r="X918" s="44">
        <f t="shared" si="663"/>
        <v>2500000</v>
      </c>
      <c r="Y918" s="209">
        <f t="shared" si="659"/>
        <v>100</v>
      </c>
    </row>
    <row r="919" spans="1:25" s="171" customFormat="1">
      <c r="A919" s="167" t="s">
        <v>495</v>
      </c>
      <c r="B919" s="167" t="s">
        <v>172</v>
      </c>
      <c r="C919" s="167" t="s">
        <v>130</v>
      </c>
      <c r="D919" s="167" t="s">
        <v>545</v>
      </c>
      <c r="E919" s="168">
        <v>6137</v>
      </c>
      <c r="F919" s="167" t="s">
        <v>555</v>
      </c>
      <c r="G919" s="187" t="s">
        <v>3357</v>
      </c>
      <c r="H919" s="169" t="s">
        <v>556</v>
      </c>
      <c r="I919" s="170">
        <f t="shared" si="638"/>
        <v>50000</v>
      </c>
      <c r="J919" s="44">
        <v>0</v>
      </c>
      <c r="K919" s="44">
        <f t="shared" si="639"/>
        <v>0</v>
      </c>
      <c r="L919" s="44">
        <v>0</v>
      </c>
      <c r="M919" s="44">
        <v>0</v>
      </c>
      <c r="N919" s="44">
        <v>0</v>
      </c>
      <c r="O919" s="44">
        <v>50000</v>
      </c>
      <c r="P919" s="44">
        <v>0</v>
      </c>
      <c r="Q919" s="44">
        <v>50000</v>
      </c>
      <c r="R919" s="44">
        <v>50000</v>
      </c>
      <c r="S919" s="44">
        <v>50000</v>
      </c>
      <c r="T919" s="44">
        <f t="shared" si="662"/>
        <v>0</v>
      </c>
      <c r="U919" s="44"/>
      <c r="V919" s="44"/>
      <c r="W919" s="44"/>
      <c r="X919" s="44">
        <f t="shared" si="663"/>
        <v>50000</v>
      </c>
      <c r="Y919" s="209">
        <f t="shared" si="659"/>
        <v>100</v>
      </c>
    </row>
    <row r="920" spans="1:25" s="171" customFormat="1">
      <c r="A920" s="167" t="s">
        <v>495</v>
      </c>
      <c r="B920" s="167" t="s">
        <v>172</v>
      </c>
      <c r="C920" s="167" t="s">
        <v>130</v>
      </c>
      <c r="D920" s="167" t="s">
        <v>545</v>
      </c>
      <c r="E920" s="168">
        <v>6137</v>
      </c>
      <c r="F920" s="167" t="s">
        <v>557</v>
      </c>
      <c r="G920" s="187" t="s">
        <v>3357</v>
      </c>
      <c r="H920" s="169" t="s">
        <v>558</v>
      </c>
      <c r="I920" s="170">
        <f t="shared" si="638"/>
        <v>35000</v>
      </c>
      <c r="J920" s="44">
        <v>0</v>
      </c>
      <c r="K920" s="44">
        <f t="shared" si="639"/>
        <v>0</v>
      </c>
      <c r="L920" s="44">
        <v>0</v>
      </c>
      <c r="M920" s="44">
        <v>0</v>
      </c>
      <c r="N920" s="44">
        <v>0</v>
      </c>
      <c r="O920" s="44">
        <v>35000</v>
      </c>
      <c r="P920" s="44">
        <v>0</v>
      </c>
      <c r="Q920" s="44">
        <v>75000</v>
      </c>
      <c r="R920" s="44">
        <v>75000</v>
      </c>
      <c r="S920" s="44">
        <v>75000</v>
      </c>
      <c r="T920" s="44">
        <f t="shared" si="662"/>
        <v>0</v>
      </c>
      <c r="U920" s="44"/>
      <c r="V920" s="44"/>
      <c r="W920" s="44"/>
      <c r="X920" s="44">
        <f t="shared" si="663"/>
        <v>75000</v>
      </c>
      <c r="Y920" s="209">
        <f t="shared" si="659"/>
        <v>100</v>
      </c>
    </row>
    <row r="921" spans="1:25" s="171" customFormat="1">
      <c r="A921" s="167" t="s">
        <v>495</v>
      </c>
      <c r="B921" s="167" t="s">
        <v>172</v>
      </c>
      <c r="C921" s="167" t="s">
        <v>130</v>
      </c>
      <c r="D921" s="167" t="s">
        <v>545</v>
      </c>
      <c r="E921" s="168">
        <v>6137</v>
      </c>
      <c r="F921" s="167" t="s">
        <v>2815</v>
      </c>
      <c r="G921" s="187" t="s">
        <v>3357</v>
      </c>
      <c r="H921" s="169" t="s">
        <v>559</v>
      </c>
      <c r="I921" s="170">
        <f t="shared" si="638"/>
        <v>130000</v>
      </c>
      <c r="J921" s="44">
        <v>0</v>
      </c>
      <c r="K921" s="44">
        <f t="shared" si="639"/>
        <v>0</v>
      </c>
      <c r="L921" s="44">
        <v>0</v>
      </c>
      <c r="M921" s="44">
        <v>0</v>
      </c>
      <c r="N921" s="44">
        <v>0</v>
      </c>
      <c r="O921" s="44">
        <v>130000</v>
      </c>
      <c r="P921" s="44">
        <v>0</v>
      </c>
      <c r="Q921" s="44">
        <v>130000</v>
      </c>
      <c r="R921" s="44">
        <v>130000</v>
      </c>
      <c r="S921" s="44">
        <v>130000</v>
      </c>
      <c r="T921" s="44">
        <f t="shared" si="662"/>
        <v>0</v>
      </c>
      <c r="U921" s="44"/>
      <c r="V921" s="44"/>
      <c r="W921" s="44"/>
      <c r="X921" s="44">
        <f t="shared" si="663"/>
        <v>130000</v>
      </c>
      <c r="Y921" s="209">
        <f t="shared" si="659"/>
        <v>100</v>
      </c>
    </row>
    <row r="922" spans="1:25" s="171" customFormat="1">
      <c r="A922" s="167" t="s">
        <v>495</v>
      </c>
      <c r="B922" s="167" t="s">
        <v>172</v>
      </c>
      <c r="C922" s="167" t="s">
        <v>130</v>
      </c>
      <c r="D922" s="167" t="s">
        <v>545</v>
      </c>
      <c r="E922" s="168">
        <v>6137</v>
      </c>
      <c r="F922" s="167" t="s">
        <v>2816</v>
      </c>
      <c r="G922" s="187" t="s">
        <v>3357</v>
      </c>
      <c r="H922" s="169" t="s">
        <v>560</v>
      </c>
      <c r="I922" s="170">
        <f t="shared" si="638"/>
        <v>2000</v>
      </c>
      <c r="J922" s="44">
        <v>0</v>
      </c>
      <c r="K922" s="44">
        <f t="shared" si="639"/>
        <v>0</v>
      </c>
      <c r="L922" s="44">
        <v>0</v>
      </c>
      <c r="M922" s="44">
        <v>0</v>
      </c>
      <c r="N922" s="44">
        <v>0</v>
      </c>
      <c r="O922" s="44">
        <v>2000</v>
      </c>
      <c r="P922" s="44">
        <v>0</v>
      </c>
      <c r="Q922" s="44">
        <v>2000</v>
      </c>
      <c r="R922" s="44">
        <v>2000</v>
      </c>
      <c r="S922" s="44">
        <v>1000</v>
      </c>
      <c r="T922" s="44">
        <f t="shared" si="662"/>
        <v>0</v>
      </c>
      <c r="U922" s="44"/>
      <c r="V922" s="44"/>
      <c r="W922" s="44"/>
      <c r="X922" s="44">
        <f t="shared" si="663"/>
        <v>1000</v>
      </c>
      <c r="Y922" s="209">
        <f t="shared" si="659"/>
        <v>50</v>
      </c>
    </row>
    <row r="923" spans="1:25" s="171" customFormat="1">
      <c r="A923" s="167" t="s">
        <v>495</v>
      </c>
      <c r="B923" s="167" t="s">
        <v>172</v>
      </c>
      <c r="C923" s="167" t="s">
        <v>130</v>
      </c>
      <c r="D923" s="167" t="s">
        <v>545</v>
      </c>
      <c r="E923" s="168">
        <v>6138</v>
      </c>
      <c r="F923" s="167"/>
      <c r="G923" s="187" t="s">
        <v>3357</v>
      </c>
      <c r="H923" s="169" t="s">
        <v>31</v>
      </c>
      <c r="I923" s="170">
        <f t="shared" si="638"/>
        <v>1000</v>
      </c>
      <c r="J923" s="44">
        <v>0</v>
      </c>
      <c r="K923" s="44">
        <f t="shared" si="639"/>
        <v>0</v>
      </c>
      <c r="L923" s="44">
        <v>0</v>
      </c>
      <c r="M923" s="44">
        <v>0</v>
      </c>
      <c r="N923" s="44">
        <v>0</v>
      </c>
      <c r="O923" s="44">
        <v>1000</v>
      </c>
      <c r="P923" s="44">
        <v>0</v>
      </c>
      <c r="Q923" s="44">
        <v>1000</v>
      </c>
      <c r="R923" s="44">
        <v>1000</v>
      </c>
      <c r="S923" s="44">
        <v>1000</v>
      </c>
      <c r="T923" s="44">
        <f t="shared" si="662"/>
        <v>0</v>
      </c>
      <c r="U923" s="44"/>
      <c r="V923" s="44"/>
      <c r="W923" s="44"/>
      <c r="X923" s="44">
        <f t="shared" si="663"/>
        <v>1000</v>
      </c>
      <c r="Y923" s="209">
        <f t="shared" si="659"/>
        <v>100</v>
      </c>
    </row>
    <row r="924" spans="1:25">
      <c r="A924" s="20" t="s">
        <v>495</v>
      </c>
      <c r="B924" s="20" t="s">
        <v>172</v>
      </c>
      <c r="C924" s="20" t="s">
        <v>130</v>
      </c>
      <c r="D924" s="20" t="s">
        <v>545</v>
      </c>
      <c r="E924" s="20" t="s">
        <v>144</v>
      </c>
      <c r="F924" s="23" t="s">
        <v>0</v>
      </c>
      <c r="G924" s="154" t="s">
        <v>0</v>
      </c>
      <c r="H924" s="21" t="s">
        <v>32</v>
      </c>
      <c r="I924" s="66">
        <f t="shared" si="638"/>
        <v>508100</v>
      </c>
      <c r="J924" s="66">
        <f t="shared" ref="J924:P924" si="671">SUM(J925:J931)</f>
        <v>0</v>
      </c>
      <c r="K924" s="66">
        <f t="shared" si="639"/>
        <v>0</v>
      </c>
      <c r="L924" s="66">
        <f t="shared" si="671"/>
        <v>0</v>
      </c>
      <c r="M924" s="66">
        <f t="shared" si="671"/>
        <v>0</v>
      </c>
      <c r="N924" s="66">
        <f t="shared" si="671"/>
        <v>0</v>
      </c>
      <c r="O924" s="66">
        <f t="shared" si="671"/>
        <v>508100</v>
      </c>
      <c r="P924" s="66">
        <f t="shared" si="671"/>
        <v>0</v>
      </c>
      <c r="Q924" s="66">
        <f>SUM(Q925:Q931)</f>
        <v>508100</v>
      </c>
      <c r="R924" s="66">
        <f>SUM(R925:R931)</f>
        <v>508100</v>
      </c>
      <c r="S924" s="66">
        <f>SUM(S925:S931)</f>
        <v>472973</v>
      </c>
      <c r="T924" s="66">
        <f t="shared" ref="T924:X924" si="672">SUM(T925:T931)</f>
        <v>33700</v>
      </c>
      <c r="U924" s="66">
        <f t="shared" si="672"/>
        <v>24700</v>
      </c>
      <c r="V924" s="66">
        <f t="shared" si="672"/>
        <v>7000</v>
      </c>
      <c r="W924" s="66">
        <f t="shared" si="672"/>
        <v>2000</v>
      </c>
      <c r="X924" s="66">
        <f t="shared" si="672"/>
        <v>506673</v>
      </c>
      <c r="Y924" s="208">
        <f t="shared" si="659"/>
        <v>99.719149773666601</v>
      </c>
    </row>
    <row r="925" spans="1:25" s="171" customFormat="1">
      <c r="A925" s="167" t="s">
        <v>495</v>
      </c>
      <c r="B925" s="167" t="s">
        <v>172</v>
      </c>
      <c r="C925" s="167" t="s">
        <v>130</v>
      </c>
      <c r="D925" s="167" t="s">
        <v>545</v>
      </c>
      <c r="E925" s="168">
        <v>6139</v>
      </c>
      <c r="F925" s="167" t="s">
        <v>561</v>
      </c>
      <c r="G925" s="187" t="s">
        <v>3357</v>
      </c>
      <c r="H925" s="169" t="s">
        <v>152</v>
      </c>
      <c r="I925" s="170">
        <f t="shared" si="638"/>
        <v>1000</v>
      </c>
      <c r="J925" s="44">
        <v>0</v>
      </c>
      <c r="K925" s="44">
        <f t="shared" si="639"/>
        <v>0</v>
      </c>
      <c r="L925" s="44">
        <v>0</v>
      </c>
      <c r="M925" s="44">
        <v>0</v>
      </c>
      <c r="N925" s="44">
        <v>0</v>
      </c>
      <c r="O925" s="44">
        <v>1000</v>
      </c>
      <c r="P925" s="44">
        <v>0</v>
      </c>
      <c r="Q925" s="44">
        <v>1000</v>
      </c>
      <c r="R925" s="44">
        <v>1000</v>
      </c>
      <c r="S925" s="44">
        <v>1073</v>
      </c>
      <c r="T925" s="44">
        <f t="shared" si="662"/>
        <v>0</v>
      </c>
      <c r="U925" s="44"/>
      <c r="V925" s="44"/>
      <c r="W925" s="44"/>
      <c r="X925" s="44">
        <f t="shared" si="663"/>
        <v>1073</v>
      </c>
      <c r="Y925" s="209">
        <f t="shared" si="659"/>
        <v>107.3</v>
      </c>
    </row>
    <row r="926" spans="1:25" s="171" customFormat="1">
      <c r="A926" s="167" t="s">
        <v>495</v>
      </c>
      <c r="B926" s="167" t="s">
        <v>172</v>
      </c>
      <c r="C926" s="167" t="s">
        <v>130</v>
      </c>
      <c r="D926" s="167" t="s">
        <v>545</v>
      </c>
      <c r="E926" s="168">
        <v>6139</v>
      </c>
      <c r="F926" s="167" t="s">
        <v>562</v>
      </c>
      <c r="G926" s="187" t="s">
        <v>3357</v>
      </c>
      <c r="H926" s="169" t="s">
        <v>563</v>
      </c>
      <c r="I926" s="170">
        <f t="shared" si="638"/>
        <v>10000</v>
      </c>
      <c r="J926" s="44">
        <v>0</v>
      </c>
      <c r="K926" s="44">
        <f t="shared" si="639"/>
        <v>0</v>
      </c>
      <c r="L926" s="44">
        <v>0</v>
      </c>
      <c r="M926" s="44">
        <v>0</v>
      </c>
      <c r="N926" s="44">
        <v>0</v>
      </c>
      <c r="O926" s="44">
        <v>10000</v>
      </c>
      <c r="P926" s="44">
        <v>0</v>
      </c>
      <c r="Q926" s="44">
        <v>10000</v>
      </c>
      <c r="R926" s="44">
        <v>10000</v>
      </c>
      <c r="S926" s="44">
        <v>2500</v>
      </c>
      <c r="T926" s="44">
        <f t="shared" si="662"/>
        <v>6000</v>
      </c>
      <c r="U926" s="44">
        <v>2000</v>
      </c>
      <c r="V926" s="44">
        <v>2000</v>
      </c>
      <c r="W926" s="44">
        <v>2000</v>
      </c>
      <c r="X926" s="44">
        <f t="shared" si="663"/>
        <v>8500</v>
      </c>
      <c r="Y926" s="209">
        <f t="shared" si="659"/>
        <v>85</v>
      </c>
    </row>
    <row r="927" spans="1:25" s="171" customFormat="1">
      <c r="A927" s="167" t="s">
        <v>495</v>
      </c>
      <c r="B927" s="167" t="s">
        <v>172</v>
      </c>
      <c r="C927" s="167" t="s">
        <v>130</v>
      </c>
      <c r="D927" s="167" t="s">
        <v>545</v>
      </c>
      <c r="E927" s="168">
        <v>6139</v>
      </c>
      <c r="F927" s="167" t="s">
        <v>564</v>
      </c>
      <c r="G927" s="187" t="s">
        <v>3357</v>
      </c>
      <c r="H927" s="169" t="s">
        <v>565</v>
      </c>
      <c r="I927" s="170">
        <f t="shared" si="638"/>
        <v>167000</v>
      </c>
      <c r="J927" s="44">
        <v>0</v>
      </c>
      <c r="K927" s="44">
        <f t="shared" si="639"/>
        <v>0</v>
      </c>
      <c r="L927" s="44">
        <v>0</v>
      </c>
      <c r="M927" s="44">
        <v>0</v>
      </c>
      <c r="N927" s="44">
        <v>0</v>
      </c>
      <c r="O927" s="44">
        <v>167000</v>
      </c>
      <c r="P927" s="44">
        <v>0</v>
      </c>
      <c r="Q927" s="44">
        <v>167000</v>
      </c>
      <c r="R927" s="44">
        <v>167000</v>
      </c>
      <c r="S927" s="44">
        <v>167000</v>
      </c>
      <c r="T927" s="44">
        <f t="shared" si="662"/>
        <v>0</v>
      </c>
      <c r="U927" s="44"/>
      <c r="V927" s="44"/>
      <c r="W927" s="44"/>
      <c r="X927" s="44">
        <f t="shared" si="663"/>
        <v>167000</v>
      </c>
      <c r="Y927" s="209">
        <f t="shared" si="659"/>
        <v>100</v>
      </c>
    </row>
    <row r="928" spans="1:25" s="171" customFormat="1">
      <c r="A928" s="167" t="s">
        <v>495</v>
      </c>
      <c r="B928" s="167" t="s">
        <v>172</v>
      </c>
      <c r="C928" s="167" t="s">
        <v>130</v>
      </c>
      <c r="D928" s="167" t="s">
        <v>545</v>
      </c>
      <c r="E928" s="168">
        <v>6139</v>
      </c>
      <c r="F928" s="167" t="s">
        <v>566</v>
      </c>
      <c r="G928" s="187" t="s">
        <v>3357</v>
      </c>
      <c r="H928" s="169" t="s">
        <v>158</v>
      </c>
      <c r="I928" s="170">
        <f t="shared" si="638"/>
        <v>100</v>
      </c>
      <c r="J928" s="44">
        <v>0</v>
      </c>
      <c r="K928" s="44">
        <f t="shared" si="639"/>
        <v>0</v>
      </c>
      <c r="L928" s="44">
        <v>0</v>
      </c>
      <c r="M928" s="44">
        <v>0</v>
      </c>
      <c r="N928" s="44">
        <v>0</v>
      </c>
      <c r="O928" s="44">
        <v>100</v>
      </c>
      <c r="P928" s="44">
        <v>0</v>
      </c>
      <c r="Q928" s="44">
        <v>100</v>
      </c>
      <c r="R928" s="44">
        <v>100</v>
      </c>
      <c r="S928" s="44">
        <v>100</v>
      </c>
      <c r="T928" s="44">
        <f t="shared" si="662"/>
        <v>0</v>
      </c>
      <c r="U928" s="44"/>
      <c r="V928" s="44"/>
      <c r="W928" s="44"/>
      <c r="X928" s="44">
        <f t="shared" si="663"/>
        <v>100</v>
      </c>
      <c r="Y928" s="209">
        <f t="shared" si="659"/>
        <v>100</v>
      </c>
    </row>
    <row r="929" spans="1:25" s="171" customFormat="1">
      <c r="A929" s="167" t="s">
        <v>495</v>
      </c>
      <c r="B929" s="167" t="s">
        <v>172</v>
      </c>
      <c r="C929" s="167" t="s">
        <v>130</v>
      </c>
      <c r="D929" s="167" t="s">
        <v>545</v>
      </c>
      <c r="E929" s="168">
        <v>6139</v>
      </c>
      <c r="F929" s="167" t="s">
        <v>567</v>
      </c>
      <c r="G929" s="187" t="s">
        <v>3357</v>
      </c>
      <c r="H929" s="169" t="s">
        <v>568</v>
      </c>
      <c r="I929" s="170">
        <f t="shared" si="638"/>
        <v>300000</v>
      </c>
      <c r="J929" s="44">
        <v>0</v>
      </c>
      <c r="K929" s="44">
        <f t="shared" si="639"/>
        <v>0</v>
      </c>
      <c r="L929" s="44">
        <v>0</v>
      </c>
      <c r="M929" s="44">
        <v>0</v>
      </c>
      <c r="N929" s="44">
        <v>0</v>
      </c>
      <c r="O929" s="44">
        <v>300000</v>
      </c>
      <c r="P929" s="44">
        <v>0</v>
      </c>
      <c r="Q929" s="44">
        <v>300000</v>
      </c>
      <c r="R929" s="44">
        <v>300000</v>
      </c>
      <c r="S929" s="44">
        <v>275000</v>
      </c>
      <c r="T929" s="44">
        <f t="shared" si="662"/>
        <v>25000</v>
      </c>
      <c r="U929" s="44">
        <v>20000</v>
      </c>
      <c r="V929" s="44">
        <v>5000</v>
      </c>
      <c r="W929" s="44"/>
      <c r="X929" s="44">
        <f t="shared" si="663"/>
        <v>300000</v>
      </c>
      <c r="Y929" s="209">
        <f t="shared" si="659"/>
        <v>100</v>
      </c>
    </row>
    <row r="930" spans="1:25" s="171" customFormat="1">
      <c r="A930" s="167" t="s">
        <v>495</v>
      </c>
      <c r="B930" s="167" t="s">
        <v>172</v>
      </c>
      <c r="C930" s="167" t="s">
        <v>130</v>
      </c>
      <c r="D930" s="167" t="s">
        <v>545</v>
      </c>
      <c r="E930" s="168">
        <v>6139</v>
      </c>
      <c r="F930" s="167" t="s">
        <v>569</v>
      </c>
      <c r="G930" s="187" t="s">
        <v>3357</v>
      </c>
      <c r="H930" s="169" t="s">
        <v>570</v>
      </c>
      <c r="I930" s="170">
        <f t="shared" si="638"/>
        <v>30000</v>
      </c>
      <c r="J930" s="44">
        <v>0</v>
      </c>
      <c r="K930" s="44">
        <f t="shared" si="639"/>
        <v>0</v>
      </c>
      <c r="L930" s="44">
        <v>0</v>
      </c>
      <c r="M930" s="44">
        <v>0</v>
      </c>
      <c r="N930" s="44">
        <v>0</v>
      </c>
      <c r="O930" s="44">
        <v>30000</v>
      </c>
      <c r="P930" s="44">
        <v>0</v>
      </c>
      <c r="Q930" s="44">
        <v>30000</v>
      </c>
      <c r="R930" s="44">
        <v>30000</v>
      </c>
      <c r="S930" s="44">
        <v>27300</v>
      </c>
      <c r="T930" s="44">
        <f t="shared" si="662"/>
        <v>2700</v>
      </c>
      <c r="U930" s="44">
        <v>2700</v>
      </c>
      <c r="V930" s="44"/>
      <c r="W930" s="44"/>
      <c r="X930" s="44">
        <f t="shared" si="663"/>
        <v>30000</v>
      </c>
      <c r="Y930" s="209">
        <f t="shared" si="659"/>
        <v>100</v>
      </c>
    </row>
    <row r="931" spans="1:25">
      <c r="A931" s="23" t="s">
        <v>495</v>
      </c>
      <c r="B931" s="23" t="s">
        <v>172</v>
      </c>
      <c r="C931" s="23" t="s">
        <v>130</v>
      </c>
      <c r="D931" s="23" t="s">
        <v>545</v>
      </c>
      <c r="E931" s="22">
        <v>6139</v>
      </c>
      <c r="F931" s="23" t="s">
        <v>2817</v>
      </c>
      <c r="G931" s="128" t="s">
        <v>3357</v>
      </c>
      <c r="H931" s="32" t="s">
        <v>571</v>
      </c>
      <c r="I931" s="44">
        <f t="shared" si="638"/>
        <v>0</v>
      </c>
      <c r="J931" s="44">
        <v>0</v>
      </c>
      <c r="K931" s="44">
        <f t="shared" si="639"/>
        <v>0</v>
      </c>
      <c r="L931" s="44">
        <v>0</v>
      </c>
      <c r="M931" s="44">
        <v>0</v>
      </c>
      <c r="N931" s="44">
        <v>0</v>
      </c>
      <c r="O931" s="44">
        <v>0</v>
      </c>
      <c r="P931" s="44">
        <v>0</v>
      </c>
      <c r="Q931" s="44">
        <v>0</v>
      </c>
      <c r="R931" s="44">
        <v>0</v>
      </c>
      <c r="S931" s="44">
        <v>0</v>
      </c>
      <c r="T931" s="44">
        <f t="shared" si="662"/>
        <v>0</v>
      </c>
      <c r="U931" s="44"/>
      <c r="V931" s="44"/>
      <c r="W931" s="44"/>
      <c r="X931" s="44">
        <f t="shared" si="663"/>
        <v>0</v>
      </c>
      <c r="Y931" s="209">
        <f t="shared" si="659"/>
        <v>0</v>
      </c>
    </row>
    <row r="932" spans="1:25" ht="20.399999999999999">
      <c r="A932" s="20" t="s">
        <v>0</v>
      </c>
      <c r="B932" s="20" t="s">
        <v>0</v>
      </c>
      <c r="C932" s="20" t="s">
        <v>0</v>
      </c>
      <c r="D932" s="21" t="s">
        <v>0</v>
      </c>
      <c r="E932" s="21" t="s">
        <v>0</v>
      </c>
      <c r="F932" s="21" t="s">
        <v>0</v>
      </c>
      <c r="G932" s="150" t="s">
        <v>0</v>
      </c>
      <c r="H932" s="30" t="s">
        <v>42</v>
      </c>
      <c r="I932" s="31">
        <f t="shared" si="638"/>
        <v>1100</v>
      </c>
      <c r="J932" s="31">
        <f t="shared" ref="J932:X932" si="673">SUM(J933)</f>
        <v>0</v>
      </c>
      <c r="K932" s="31">
        <f t="shared" si="639"/>
        <v>0</v>
      </c>
      <c r="L932" s="31">
        <f t="shared" si="673"/>
        <v>0</v>
      </c>
      <c r="M932" s="31">
        <f t="shared" si="673"/>
        <v>0</v>
      </c>
      <c r="N932" s="31">
        <f t="shared" si="673"/>
        <v>0</v>
      </c>
      <c r="O932" s="31">
        <f t="shared" si="673"/>
        <v>1100</v>
      </c>
      <c r="P932" s="31">
        <f t="shared" si="673"/>
        <v>0</v>
      </c>
      <c r="Q932" s="31">
        <f t="shared" si="673"/>
        <v>1100</v>
      </c>
      <c r="R932" s="31">
        <f t="shared" si="673"/>
        <v>1100</v>
      </c>
      <c r="S932" s="31">
        <f t="shared" si="673"/>
        <v>0</v>
      </c>
      <c r="T932" s="31">
        <f t="shared" si="673"/>
        <v>0</v>
      </c>
      <c r="U932" s="31">
        <f t="shared" si="673"/>
        <v>0</v>
      </c>
      <c r="V932" s="31">
        <f t="shared" si="673"/>
        <v>0</v>
      </c>
      <c r="W932" s="31">
        <f t="shared" si="673"/>
        <v>0</v>
      </c>
      <c r="X932" s="31">
        <f t="shared" si="673"/>
        <v>0</v>
      </c>
      <c r="Y932" s="220">
        <f t="shared" si="659"/>
        <v>0</v>
      </c>
    </row>
    <row r="933" spans="1:25">
      <c r="A933" s="23" t="s">
        <v>495</v>
      </c>
      <c r="B933" s="23" t="s">
        <v>172</v>
      </c>
      <c r="C933" s="23" t="s">
        <v>130</v>
      </c>
      <c r="D933" s="23" t="s">
        <v>545</v>
      </c>
      <c r="E933" s="21" t="s">
        <v>159</v>
      </c>
      <c r="F933" s="21" t="s">
        <v>0</v>
      </c>
      <c r="G933" s="150" t="s">
        <v>0</v>
      </c>
      <c r="H933" s="21" t="s">
        <v>34</v>
      </c>
      <c r="I933" s="66">
        <f t="shared" si="638"/>
        <v>1100</v>
      </c>
      <c r="J933" s="66">
        <f t="shared" ref="J933:P933" si="674">SUM(J934,J936)</f>
        <v>0</v>
      </c>
      <c r="K933" s="66">
        <f t="shared" si="639"/>
        <v>0</v>
      </c>
      <c r="L933" s="66">
        <f t="shared" si="674"/>
        <v>0</v>
      </c>
      <c r="M933" s="66">
        <f t="shared" si="674"/>
        <v>0</v>
      </c>
      <c r="N933" s="66">
        <f t="shared" si="674"/>
        <v>0</v>
      </c>
      <c r="O933" s="66">
        <f t="shared" si="674"/>
        <v>1100</v>
      </c>
      <c r="P933" s="66">
        <f t="shared" si="674"/>
        <v>0</v>
      </c>
      <c r="Q933" s="66">
        <f>SUM(Q934,Q936)</f>
        <v>1100</v>
      </c>
      <c r="R933" s="66">
        <f>SUM(R934,R936)</f>
        <v>1100</v>
      </c>
      <c r="S933" s="66">
        <f>SUM(S934,S936)</f>
        <v>0</v>
      </c>
      <c r="T933" s="66">
        <f t="shared" ref="T933:X933" si="675">SUM(T934,T936)</f>
        <v>0</v>
      </c>
      <c r="U933" s="66">
        <f t="shared" si="675"/>
        <v>0</v>
      </c>
      <c r="V933" s="66">
        <f t="shared" si="675"/>
        <v>0</v>
      </c>
      <c r="W933" s="66">
        <f t="shared" si="675"/>
        <v>0</v>
      </c>
      <c r="X933" s="66">
        <f t="shared" si="675"/>
        <v>0</v>
      </c>
      <c r="Y933" s="208">
        <f t="shared" si="659"/>
        <v>0</v>
      </c>
    </row>
    <row r="934" spans="1:25">
      <c r="A934" s="20" t="s">
        <v>495</v>
      </c>
      <c r="B934" s="20" t="s">
        <v>172</v>
      </c>
      <c r="C934" s="20" t="s">
        <v>130</v>
      </c>
      <c r="D934" s="20" t="s">
        <v>545</v>
      </c>
      <c r="E934" s="20" t="s">
        <v>303</v>
      </c>
      <c r="F934" s="23" t="s">
        <v>0</v>
      </c>
      <c r="G934" s="154" t="s">
        <v>0</v>
      </c>
      <c r="H934" s="21" t="s">
        <v>35</v>
      </c>
      <c r="I934" s="66">
        <f t="shared" si="638"/>
        <v>1000</v>
      </c>
      <c r="J934" s="66">
        <f t="shared" ref="J934:X934" si="676">SUM(J935)</f>
        <v>0</v>
      </c>
      <c r="K934" s="66">
        <f t="shared" si="639"/>
        <v>0</v>
      </c>
      <c r="L934" s="66">
        <f t="shared" si="676"/>
        <v>0</v>
      </c>
      <c r="M934" s="66">
        <f t="shared" si="676"/>
        <v>0</v>
      </c>
      <c r="N934" s="66">
        <f t="shared" si="676"/>
        <v>0</v>
      </c>
      <c r="O934" s="66">
        <f t="shared" si="676"/>
        <v>1000</v>
      </c>
      <c r="P934" s="66">
        <f t="shared" si="676"/>
        <v>0</v>
      </c>
      <c r="Q934" s="66">
        <f t="shared" si="676"/>
        <v>1000</v>
      </c>
      <c r="R934" s="66">
        <f t="shared" si="676"/>
        <v>1000</v>
      </c>
      <c r="S934" s="66">
        <f t="shared" si="676"/>
        <v>0</v>
      </c>
      <c r="T934" s="66">
        <f t="shared" si="676"/>
        <v>0</v>
      </c>
      <c r="U934" s="66">
        <f t="shared" si="676"/>
        <v>0</v>
      </c>
      <c r="V934" s="66">
        <f t="shared" si="676"/>
        <v>0</v>
      </c>
      <c r="W934" s="66">
        <f t="shared" si="676"/>
        <v>0</v>
      </c>
      <c r="X934" s="66">
        <f t="shared" si="676"/>
        <v>0</v>
      </c>
      <c r="Y934" s="208">
        <f t="shared" si="659"/>
        <v>0</v>
      </c>
    </row>
    <row r="935" spans="1:25" s="171" customFormat="1">
      <c r="A935" s="167" t="s">
        <v>495</v>
      </c>
      <c r="B935" s="167" t="s">
        <v>172</v>
      </c>
      <c r="C935" s="167" t="s">
        <v>130</v>
      </c>
      <c r="D935" s="167" t="s">
        <v>545</v>
      </c>
      <c r="E935" s="168">
        <v>6141</v>
      </c>
      <c r="F935" s="167" t="s">
        <v>572</v>
      </c>
      <c r="G935" s="187" t="s">
        <v>3357</v>
      </c>
      <c r="H935" s="169" t="s">
        <v>573</v>
      </c>
      <c r="I935" s="170">
        <f t="shared" si="638"/>
        <v>1000</v>
      </c>
      <c r="J935" s="44">
        <v>0</v>
      </c>
      <c r="K935" s="44">
        <f t="shared" si="639"/>
        <v>0</v>
      </c>
      <c r="L935" s="44">
        <v>0</v>
      </c>
      <c r="M935" s="44">
        <v>0</v>
      </c>
      <c r="N935" s="44">
        <v>0</v>
      </c>
      <c r="O935" s="44">
        <v>1000</v>
      </c>
      <c r="P935" s="44">
        <v>0</v>
      </c>
      <c r="Q935" s="44">
        <v>1000</v>
      </c>
      <c r="R935" s="44">
        <v>1000</v>
      </c>
      <c r="S935" s="44">
        <v>0</v>
      </c>
      <c r="T935" s="44">
        <f t="shared" si="662"/>
        <v>0</v>
      </c>
      <c r="U935" s="44"/>
      <c r="V935" s="44"/>
      <c r="W935" s="44"/>
      <c r="X935" s="44">
        <f t="shared" si="663"/>
        <v>0</v>
      </c>
      <c r="Y935" s="209">
        <f t="shared" si="659"/>
        <v>0</v>
      </c>
    </row>
    <row r="936" spans="1:25">
      <c r="A936" s="20" t="s">
        <v>495</v>
      </c>
      <c r="B936" s="20" t="s">
        <v>172</v>
      </c>
      <c r="C936" s="20" t="s">
        <v>130</v>
      </c>
      <c r="D936" s="20" t="s">
        <v>545</v>
      </c>
      <c r="E936" s="20" t="s">
        <v>165</v>
      </c>
      <c r="F936" s="23" t="s">
        <v>0</v>
      </c>
      <c r="G936" s="154" t="s">
        <v>0</v>
      </c>
      <c r="H936" s="21" t="s">
        <v>41</v>
      </c>
      <c r="I936" s="66">
        <f t="shared" si="638"/>
        <v>100</v>
      </c>
      <c r="J936" s="66">
        <f t="shared" ref="J936:X936" si="677">SUM(J937)</f>
        <v>0</v>
      </c>
      <c r="K936" s="66">
        <f t="shared" si="639"/>
        <v>0</v>
      </c>
      <c r="L936" s="66">
        <f t="shared" si="677"/>
        <v>0</v>
      </c>
      <c r="M936" s="66">
        <f t="shared" si="677"/>
        <v>0</v>
      </c>
      <c r="N936" s="66">
        <f t="shared" si="677"/>
        <v>0</v>
      </c>
      <c r="O936" s="66">
        <f t="shared" si="677"/>
        <v>100</v>
      </c>
      <c r="P936" s="66">
        <f t="shared" si="677"/>
        <v>0</v>
      </c>
      <c r="Q936" s="66">
        <f t="shared" si="677"/>
        <v>100</v>
      </c>
      <c r="R936" s="66">
        <f t="shared" si="677"/>
        <v>100</v>
      </c>
      <c r="S936" s="66">
        <f t="shared" si="677"/>
        <v>0</v>
      </c>
      <c r="T936" s="66">
        <f t="shared" si="677"/>
        <v>0</v>
      </c>
      <c r="U936" s="66">
        <f t="shared" si="677"/>
        <v>0</v>
      </c>
      <c r="V936" s="66">
        <f t="shared" si="677"/>
        <v>0</v>
      </c>
      <c r="W936" s="66">
        <f t="shared" si="677"/>
        <v>0</v>
      </c>
      <c r="X936" s="66">
        <f t="shared" si="677"/>
        <v>0</v>
      </c>
      <c r="Y936" s="208">
        <f t="shared" si="659"/>
        <v>0</v>
      </c>
    </row>
    <row r="937" spans="1:25" s="171" customFormat="1">
      <c r="A937" s="167" t="s">
        <v>495</v>
      </c>
      <c r="B937" s="167" t="s">
        <v>172</v>
      </c>
      <c r="C937" s="167" t="s">
        <v>130</v>
      </c>
      <c r="D937" s="167" t="s">
        <v>545</v>
      </c>
      <c r="E937" s="168">
        <v>6148</v>
      </c>
      <c r="F937" s="167" t="s">
        <v>574</v>
      </c>
      <c r="G937" s="187" t="s">
        <v>3357</v>
      </c>
      <c r="H937" s="169" t="s">
        <v>425</v>
      </c>
      <c r="I937" s="170">
        <f t="shared" si="638"/>
        <v>100</v>
      </c>
      <c r="J937" s="44">
        <v>0</v>
      </c>
      <c r="K937" s="44">
        <f t="shared" si="639"/>
        <v>0</v>
      </c>
      <c r="L937" s="44">
        <v>0</v>
      </c>
      <c r="M937" s="44">
        <v>0</v>
      </c>
      <c r="N937" s="44">
        <v>0</v>
      </c>
      <c r="O937" s="44">
        <v>100</v>
      </c>
      <c r="P937" s="44">
        <v>0</v>
      </c>
      <c r="Q937" s="44">
        <v>100</v>
      </c>
      <c r="R937" s="44">
        <v>100</v>
      </c>
      <c r="S937" s="44">
        <v>0</v>
      </c>
      <c r="T937" s="44">
        <f t="shared" si="662"/>
        <v>0</v>
      </c>
      <c r="U937" s="44"/>
      <c r="V937" s="44"/>
      <c r="W937" s="44"/>
      <c r="X937" s="44">
        <f t="shared" si="663"/>
        <v>0</v>
      </c>
      <c r="Y937" s="209">
        <f t="shared" si="659"/>
        <v>0</v>
      </c>
    </row>
    <row r="938" spans="1:25" ht="20.399999999999999">
      <c r="A938" s="20" t="s">
        <v>0</v>
      </c>
      <c r="B938" s="20" t="s">
        <v>0</v>
      </c>
      <c r="C938" s="20" t="s">
        <v>0</v>
      </c>
      <c r="D938" s="21" t="s">
        <v>0</v>
      </c>
      <c r="E938" s="21" t="s">
        <v>0</v>
      </c>
      <c r="F938" s="21" t="s">
        <v>0</v>
      </c>
      <c r="G938" s="150" t="s">
        <v>0</v>
      </c>
      <c r="H938" s="30" t="s">
        <v>60</v>
      </c>
      <c r="I938" s="31">
        <f t="shared" si="638"/>
        <v>14100007</v>
      </c>
      <c r="J938" s="31">
        <f t="shared" ref="J938:X938" si="678">SUM(J939)</f>
        <v>0</v>
      </c>
      <c r="K938" s="31">
        <f t="shared" si="639"/>
        <v>100000</v>
      </c>
      <c r="L938" s="31">
        <f t="shared" si="678"/>
        <v>0</v>
      </c>
      <c r="M938" s="31">
        <f t="shared" si="678"/>
        <v>0</v>
      </c>
      <c r="N938" s="31">
        <f t="shared" si="678"/>
        <v>100000</v>
      </c>
      <c r="O938" s="31">
        <f t="shared" si="678"/>
        <v>14000007</v>
      </c>
      <c r="P938" s="31">
        <f t="shared" si="678"/>
        <v>0</v>
      </c>
      <c r="Q938" s="31">
        <f t="shared" si="678"/>
        <v>25837341</v>
      </c>
      <c r="R938" s="31">
        <f t="shared" si="678"/>
        <v>23645862</v>
      </c>
      <c r="S938" s="31">
        <f t="shared" si="678"/>
        <v>13512100</v>
      </c>
      <c r="T938" s="31">
        <f t="shared" si="678"/>
        <v>10113162</v>
      </c>
      <c r="U938" s="31">
        <f t="shared" si="678"/>
        <v>2005000</v>
      </c>
      <c r="V938" s="31">
        <f t="shared" si="678"/>
        <v>2005000</v>
      </c>
      <c r="W938" s="31">
        <f t="shared" si="678"/>
        <v>6103162</v>
      </c>
      <c r="X938" s="31">
        <f t="shared" si="678"/>
        <v>23625262</v>
      </c>
      <c r="Y938" s="220">
        <f t="shared" si="659"/>
        <v>99.912881162885924</v>
      </c>
    </row>
    <row r="939" spans="1:25">
      <c r="A939" s="23" t="s">
        <v>495</v>
      </c>
      <c r="B939" s="23" t="s">
        <v>172</v>
      </c>
      <c r="C939" s="23" t="s">
        <v>130</v>
      </c>
      <c r="D939" s="23" t="s">
        <v>545</v>
      </c>
      <c r="E939" s="21" t="s">
        <v>166</v>
      </c>
      <c r="F939" s="21" t="s">
        <v>0</v>
      </c>
      <c r="G939" s="150" t="s">
        <v>0</v>
      </c>
      <c r="H939" s="21" t="s">
        <v>53</v>
      </c>
      <c r="I939" s="66">
        <f t="shared" si="638"/>
        <v>14100007</v>
      </c>
      <c r="J939" s="66">
        <f>SUM(J940,J942,J946,J949,J951)</f>
        <v>0</v>
      </c>
      <c r="K939" s="66">
        <f t="shared" si="639"/>
        <v>100000</v>
      </c>
      <c r="L939" s="66">
        <f t="shared" ref="L939:P939" si="679">SUM(L940,L942,L946,L949,L951)</f>
        <v>0</v>
      </c>
      <c r="M939" s="66">
        <f t="shared" si="679"/>
        <v>0</v>
      </c>
      <c r="N939" s="66">
        <f t="shared" si="679"/>
        <v>100000</v>
      </c>
      <c r="O939" s="66">
        <f t="shared" si="679"/>
        <v>14000007</v>
      </c>
      <c r="P939" s="66">
        <f t="shared" si="679"/>
        <v>0</v>
      </c>
      <c r="Q939" s="66">
        <f t="shared" ref="Q939:R939" si="680">SUM(Q940,Q942,Q946,Q949,Q951)</f>
        <v>25837341</v>
      </c>
      <c r="R939" s="66">
        <f t="shared" si="680"/>
        <v>23645862</v>
      </c>
      <c r="S939" s="66">
        <f t="shared" ref="S939" si="681">SUM(S940,S942,S946,S949,S951)</f>
        <v>13512100</v>
      </c>
      <c r="T939" s="66">
        <f t="shared" ref="T939:X939" si="682">SUM(T940,T942,T946,T949,T951)</f>
        <v>10113162</v>
      </c>
      <c r="U939" s="66">
        <f t="shared" si="682"/>
        <v>2005000</v>
      </c>
      <c r="V939" s="66">
        <f t="shared" si="682"/>
        <v>2005000</v>
      </c>
      <c r="W939" s="66">
        <f t="shared" si="682"/>
        <v>6103162</v>
      </c>
      <c r="X939" s="66">
        <f t="shared" si="682"/>
        <v>23625262</v>
      </c>
      <c r="Y939" s="208">
        <f t="shared" si="659"/>
        <v>99.912881162885924</v>
      </c>
    </row>
    <row r="940" spans="1:25">
      <c r="A940" s="20" t="s">
        <v>495</v>
      </c>
      <c r="B940" s="20" t="s">
        <v>172</v>
      </c>
      <c r="C940" s="20" t="s">
        <v>130</v>
      </c>
      <c r="D940" s="20" t="s">
        <v>545</v>
      </c>
      <c r="E940" s="20" t="s">
        <v>483</v>
      </c>
      <c r="F940" s="23" t="s">
        <v>0</v>
      </c>
      <c r="G940" s="154" t="s">
        <v>0</v>
      </c>
      <c r="H940" s="21" t="s">
        <v>54</v>
      </c>
      <c r="I940" s="66">
        <f t="shared" ref="I940:I1003" si="683">SUM(J940,K940,O940,P940)</f>
        <v>500</v>
      </c>
      <c r="J940" s="66">
        <f t="shared" ref="J940:X940" si="684">SUM(J941)</f>
        <v>0</v>
      </c>
      <c r="K940" s="66">
        <f t="shared" ref="K940:K1003" si="685">SUM(L940,M940,N940)</f>
        <v>0</v>
      </c>
      <c r="L940" s="66">
        <f t="shared" si="684"/>
        <v>0</v>
      </c>
      <c r="M940" s="66">
        <f t="shared" si="684"/>
        <v>0</v>
      </c>
      <c r="N940" s="66">
        <f t="shared" si="684"/>
        <v>0</v>
      </c>
      <c r="O940" s="66">
        <f t="shared" si="684"/>
        <v>500</v>
      </c>
      <c r="P940" s="66">
        <f t="shared" si="684"/>
        <v>0</v>
      </c>
      <c r="Q940" s="66">
        <f t="shared" si="684"/>
        <v>500</v>
      </c>
      <c r="R940" s="66">
        <f t="shared" si="684"/>
        <v>500</v>
      </c>
      <c r="S940" s="66">
        <f t="shared" si="684"/>
        <v>0</v>
      </c>
      <c r="T940" s="66">
        <f t="shared" si="684"/>
        <v>0</v>
      </c>
      <c r="U940" s="66">
        <f t="shared" si="684"/>
        <v>0</v>
      </c>
      <c r="V940" s="66">
        <f t="shared" si="684"/>
        <v>0</v>
      </c>
      <c r="W940" s="66">
        <f t="shared" si="684"/>
        <v>0</v>
      </c>
      <c r="X940" s="66">
        <f t="shared" si="684"/>
        <v>0</v>
      </c>
      <c r="Y940" s="208">
        <f t="shared" si="659"/>
        <v>0</v>
      </c>
    </row>
    <row r="941" spans="1:25" s="171" customFormat="1">
      <c r="A941" s="167" t="s">
        <v>495</v>
      </c>
      <c r="B941" s="167" t="s">
        <v>172</v>
      </c>
      <c r="C941" s="167" t="s">
        <v>130</v>
      </c>
      <c r="D941" s="167" t="s">
        <v>545</v>
      </c>
      <c r="E941" s="168">
        <v>8211</v>
      </c>
      <c r="F941" s="167" t="s">
        <v>575</v>
      </c>
      <c r="G941" s="187" t="s">
        <v>3357</v>
      </c>
      <c r="H941" s="169" t="s">
        <v>576</v>
      </c>
      <c r="I941" s="170">
        <f t="shared" si="683"/>
        <v>500</v>
      </c>
      <c r="J941" s="44">
        <v>0</v>
      </c>
      <c r="K941" s="44">
        <f t="shared" si="685"/>
        <v>0</v>
      </c>
      <c r="L941" s="44">
        <v>0</v>
      </c>
      <c r="M941" s="44">
        <v>0</v>
      </c>
      <c r="N941" s="44">
        <v>0</v>
      </c>
      <c r="O941" s="44">
        <v>500</v>
      </c>
      <c r="P941" s="44">
        <v>0</v>
      </c>
      <c r="Q941" s="44">
        <v>500</v>
      </c>
      <c r="R941" s="44">
        <v>500</v>
      </c>
      <c r="S941" s="44">
        <v>0</v>
      </c>
      <c r="T941" s="44">
        <f t="shared" si="662"/>
        <v>0</v>
      </c>
      <c r="U941" s="44"/>
      <c r="V941" s="44"/>
      <c r="W941" s="44"/>
      <c r="X941" s="44">
        <f t="shared" si="663"/>
        <v>0</v>
      </c>
      <c r="Y941" s="209">
        <f t="shared" si="659"/>
        <v>0</v>
      </c>
    </row>
    <row r="942" spans="1:25">
      <c r="A942" s="20" t="s">
        <v>495</v>
      </c>
      <c r="B942" s="20" t="s">
        <v>172</v>
      </c>
      <c r="C942" s="20" t="s">
        <v>130</v>
      </c>
      <c r="D942" s="20" t="s">
        <v>545</v>
      </c>
      <c r="E942" s="20" t="s">
        <v>435</v>
      </c>
      <c r="F942" s="23" t="s">
        <v>0</v>
      </c>
      <c r="G942" s="154" t="s">
        <v>0</v>
      </c>
      <c r="H942" s="21" t="s">
        <v>55</v>
      </c>
      <c r="I942" s="66">
        <f t="shared" si="683"/>
        <v>1215000</v>
      </c>
      <c r="J942" s="66">
        <f>SUM(J943:J945)</f>
        <v>0</v>
      </c>
      <c r="K942" s="66">
        <f t="shared" si="685"/>
        <v>100000</v>
      </c>
      <c r="L942" s="66">
        <f t="shared" ref="L942:X942" si="686">SUM(L943:L945)</f>
        <v>0</v>
      </c>
      <c r="M942" s="66">
        <f t="shared" si="686"/>
        <v>0</v>
      </c>
      <c r="N942" s="66">
        <f t="shared" si="686"/>
        <v>100000</v>
      </c>
      <c r="O942" s="66">
        <f t="shared" si="686"/>
        <v>1115000</v>
      </c>
      <c r="P942" s="66">
        <f t="shared" si="686"/>
        <v>0</v>
      </c>
      <c r="Q942" s="66">
        <f t="shared" si="686"/>
        <v>3306479</v>
      </c>
      <c r="R942" s="66">
        <f t="shared" si="686"/>
        <v>1115000</v>
      </c>
      <c r="S942" s="66">
        <f t="shared" si="686"/>
        <v>1100000</v>
      </c>
      <c r="T942" s="66">
        <f t="shared" si="686"/>
        <v>15000</v>
      </c>
      <c r="U942" s="66">
        <f t="shared" si="686"/>
        <v>5000</v>
      </c>
      <c r="V942" s="66">
        <f t="shared" si="686"/>
        <v>5000</v>
      </c>
      <c r="W942" s="66">
        <f t="shared" si="686"/>
        <v>5000</v>
      </c>
      <c r="X942" s="66">
        <f t="shared" si="686"/>
        <v>1115000</v>
      </c>
      <c r="Y942" s="208">
        <f t="shared" si="659"/>
        <v>100</v>
      </c>
    </row>
    <row r="943" spans="1:25" s="171" customFormat="1">
      <c r="A943" s="167" t="s">
        <v>495</v>
      </c>
      <c r="B943" s="167" t="s">
        <v>172</v>
      </c>
      <c r="C943" s="167" t="s">
        <v>130</v>
      </c>
      <c r="D943" s="167" t="s">
        <v>545</v>
      </c>
      <c r="E943" s="168">
        <v>8212</v>
      </c>
      <c r="F943" s="167" t="s">
        <v>577</v>
      </c>
      <c r="G943" s="187" t="s">
        <v>3357</v>
      </c>
      <c r="H943" s="169" t="s">
        <v>578</v>
      </c>
      <c r="I943" s="170">
        <f t="shared" si="683"/>
        <v>15000</v>
      </c>
      <c r="J943" s="44">
        <v>0</v>
      </c>
      <c r="K943" s="44">
        <f t="shared" si="685"/>
        <v>0</v>
      </c>
      <c r="L943" s="44">
        <v>0</v>
      </c>
      <c r="M943" s="44">
        <v>0</v>
      </c>
      <c r="N943" s="44">
        <v>0</v>
      </c>
      <c r="O943" s="44">
        <v>15000</v>
      </c>
      <c r="P943" s="44">
        <v>0</v>
      </c>
      <c r="Q943" s="44">
        <v>15000</v>
      </c>
      <c r="R943" s="44">
        <v>15000</v>
      </c>
      <c r="S943" s="44">
        <v>0</v>
      </c>
      <c r="T943" s="44">
        <f t="shared" si="662"/>
        <v>15000</v>
      </c>
      <c r="U943" s="44">
        <v>5000</v>
      </c>
      <c r="V943" s="44">
        <v>5000</v>
      </c>
      <c r="W943" s="44">
        <v>5000</v>
      </c>
      <c r="X943" s="44">
        <f t="shared" si="663"/>
        <v>15000</v>
      </c>
      <c r="Y943" s="209">
        <f t="shared" si="659"/>
        <v>100</v>
      </c>
    </row>
    <row r="944" spans="1:25">
      <c r="A944" s="23" t="s">
        <v>495</v>
      </c>
      <c r="B944" s="23" t="s">
        <v>172</v>
      </c>
      <c r="C944" s="23" t="s">
        <v>130</v>
      </c>
      <c r="D944" s="23" t="s">
        <v>545</v>
      </c>
      <c r="E944" s="22">
        <v>8212</v>
      </c>
      <c r="F944" s="23" t="s">
        <v>579</v>
      </c>
      <c r="G944" s="128" t="s">
        <v>3357</v>
      </c>
      <c r="H944" s="32" t="s">
        <v>580</v>
      </c>
      <c r="I944" s="44">
        <f t="shared" si="683"/>
        <v>0</v>
      </c>
      <c r="J944" s="44">
        <v>0</v>
      </c>
      <c r="K944" s="44">
        <f t="shared" si="685"/>
        <v>0</v>
      </c>
      <c r="L944" s="44">
        <v>0</v>
      </c>
      <c r="M944" s="44">
        <v>0</v>
      </c>
      <c r="N944" s="44">
        <v>0</v>
      </c>
      <c r="O944" s="44">
        <v>0</v>
      </c>
      <c r="P944" s="44">
        <v>0</v>
      </c>
      <c r="Q944" s="44">
        <v>0</v>
      </c>
      <c r="R944" s="44">
        <v>0</v>
      </c>
      <c r="S944" s="44">
        <v>0</v>
      </c>
      <c r="T944" s="44">
        <f t="shared" si="662"/>
        <v>0</v>
      </c>
      <c r="U944" s="44"/>
      <c r="V944" s="44"/>
      <c r="W944" s="44"/>
      <c r="X944" s="44">
        <f t="shared" si="663"/>
        <v>0</v>
      </c>
      <c r="Y944" s="209">
        <f t="shared" si="659"/>
        <v>0</v>
      </c>
    </row>
    <row r="945" spans="1:25" s="171" customFormat="1">
      <c r="A945" s="167" t="s">
        <v>495</v>
      </c>
      <c r="B945" s="167" t="s">
        <v>172</v>
      </c>
      <c r="C945" s="167" t="s">
        <v>130</v>
      </c>
      <c r="D945" s="167" t="s">
        <v>545</v>
      </c>
      <c r="E945" s="168">
        <v>8212</v>
      </c>
      <c r="F945" s="167" t="s">
        <v>581</v>
      </c>
      <c r="G945" s="187" t="s">
        <v>3357</v>
      </c>
      <c r="H945" s="169" t="s">
        <v>582</v>
      </c>
      <c r="I945" s="170">
        <f t="shared" si="683"/>
        <v>1200000</v>
      </c>
      <c r="J945" s="44">
        <v>0</v>
      </c>
      <c r="K945" s="44">
        <f t="shared" si="685"/>
        <v>100000</v>
      </c>
      <c r="L945" s="44">
        <v>0</v>
      </c>
      <c r="M945" s="44">
        <v>0</v>
      </c>
      <c r="N945" s="44">
        <v>100000</v>
      </c>
      <c r="O945" s="44">
        <v>1100000</v>
      </c>
      <c r="P945" s="44">
        <v>0</v>
      </c>
      <c r="Q945" s="44">
        <v>3291479</v>
      </c>
      <c r="R945" s="44">
        <v>1100000</v>
      </c>
      <c r="S945" s="44">
        <v>1100000</v>
      </c>
      <c r="T945" s="44">
        <f t="shared" si="662"/>
        <v>0</v>
      </c>
      <c r="U945" s="44"/>
      <c r="V945" s="44"/>
      <c r="W945" s="44"/>
      <c r="X945" s="44">
        <f t="shared" si="663"/>
        <v>1100000</v>
      </c>
      <c r="Y945" s="209">
        <f t="shared" si="659"/>
        <v>100</v>
      </c>
    </row>
    <row r="946" spans="1:25">
      <c r="A946" s="20" t="s">
        <v>495</v>
      </c>
      <c r="B946" s="20" t="s">
        <v>172</v>
      </c>
      <c r="C946" s="20" t="s">
        <v>130</v>
      </c>
      <c r="D946" s="20" t="s">
        <v>545</v>
      </c>
      <c r="E946" s="20" t="s">
        <v>167</v>
      </c>
      <c r="F946" s="23" t="s">
        <v>0</v>
      </c>
      <c r="G946" s="154" t="s">
        <v>0</v>
      </c>
      <c r="H946" s="21" t="s">
        <v>56</v>
      </c>
      <c r="I946" s="66">
        <f t="shared" si="683"/>
        <v>35100</v>
      </c>
      <c r="J946" s="66">
        <f>SUM(J947:J948)</f>
        <v>0</v>
      </c>
      <c r="K946" s="66">
        <f t="shared" si="685"/>
        <v>0</v>
      </c>
      <c r="L946" s="66">
        <f t="shared" ref="L946:X946" si="687">SUM(L947:L948)</f>
        <v>0</v>
      </c>
      <c r="M946" s="66">
        <f t="shared" si="687"/>
        <v>0</v>
      </c>
      <c r="N946" s="66">
        <f t="shared" si="687"/>
        <v>0</v>
      </c>
      <c r="O946" s="66">
        <f t="shared" si="687"/>
        <v>35100</v>
      </c>
      <c r="P946" s="66">
        <f t="shared" si="687"/>
        <v>0</v>
      </c>
      <c r="Q946" s="66">
        <f t="shared" si="687"/>
        <v>35100</v>
      </c>
      <c r="R946" s="66">
        <f t="shared" si="687"/>
        <v>35100</v>
      </c>
      <c r="S946" s="66">
        <f t="shared" si="687"/>
        <v>15000</v>
      </c>
      <c r="T946" s="66">
        <f t="shared" si="687"/>
        <v>0</v>
      </c>
      <c r="U946" s="66">
        <f t="shared" si="687"/>
        <v>0</v>
      </c>
      <c r="V946" s="66">
        <f t="shared" si="687"/>
        <v>0</v>
      </c>
      <c r="W946" s="66">
        <f t="shared" si="687"/>
        <v>0</v>
      </c>
      <c r="X946" s="66">
        <f t="shared" si="687"/>
        <v>15000</v>
      </c>
      <c r="Y946" s="208">
        <f t="shared" si="659"/>
        <v>42.735042735042732</v>
      </c>
    </row>
    <row r="947" spans="1:25" s="171" customFormat="1">
      <c r="A947" s="167" t="s">
        <v>495</v>
      </c>
      <c r="B947" s="167" t="s">
        <v>172</v>
      </c>
      <c r="C947" s="167" t="s">
        <v>130</v>
      </c>
      <c r="D947" s="167" t="s">
        <v>545</v>
      </c>
      <c r="E947" s="168">
        <v>8213</v>
      </c>
      <c r="F947" s="167" t="s">
        <v>583</v>
      </c>
      <c r="G947" s="187" t="s">
        <v>3357</v>
      </c>
      <c r="H947" s="169" t="s">
        <v>584</v>
      </c>
      <c r="I947" s="170">
        <f t="shared" si="683"/>
        <v>15000</v>
      </c>
      <c r="J947" s="44">
        <v>0</v>
      </c>
      <c r="K947" s="44">
        <f t="shared" si="685"/>
        <v>0</v>
      </c>
      <c r="L947" s="44">
        <v>0</v>
      </c>
      <c r="M947" s="44">
        <v>0</v>
      </c>
      <c r="N947" s="44">
        <v>0</v>
      </c>
      <c r="O947" s="44">
        <v>15000</v>
      </c>
      <c r="P947" s="44">
        <v>0</v>
      </c>
      <c r="Q947" s="44">
        <v>15000</v>
      </c>
      <c r="R947" s="44">
        <v>15000</v>
      </c>
      <c r="S947" s="44">
        <v>15000</v>
      </c>
      <c r="T947" s="44">
        <f t="shared" si="662"/>
        <v>0</v>
      </c>
      <c r="U947" s="44"/>
      <c r="V947" s="44"/>
      <c r="W947" s="44"/>
      <c r="X947" s="44">
        <f t="shared" si="663"/>
        <v>15000</v>
      </c>
      <c r="Y947" s="209">
        <f t="shared" si="659"/>
        <v>100</v>
      </c>
    </row>
    <row r="948" spans="1:25" s="171" customFormat="1">
      <c r="A948" s="167" t="s">
        <v>495</v>
      </c>
      <c r="B948" s="167" t="s">
        <v>172</v>
      </c>
      <c r="C948" s="167" t="s">
        <v>130</v>
      </c>
      <c r="D948" s="167" t="s">
        <v>545</v>
      </c>
      <c r="E948" s="168">
        <v>8213</v>
      </c>
      <c r="F948" s="167" t="s">
        <v>585</v>
      </c>
      <c r="G948" s="187" t="s">
        <v>3357</v>
      </c>
      <c r="H948" s="169" t="s">
        <v>586</v>
      </c>
      <c r="I948" s="170">
        <f t="shared" si="683"/>
        <v>20100</v>
      </c>
      <c r="J948" s="44">
        <v>0</v>
      </c>
      <c r="K948" s="44">
        <f t="shared" si="685"/>
        <v>0</v>
      </c>
      <c r="L948" s="44">
        <v>0</v>
      </c>
      <c r="M948" s="44">
        <v>0</v>
      </c>
      <c r="N948" s="44">
        <v>0</v>
      </c>
      <c r="O948" s="44">
        <v>20100</v>
      </c>
      <c r="P948" s="44">
        <v>0</v>
      </c>
      <c r="Q948" s="44">
        <v>20100</v>
      </c>
      <c r="R948" s="44">
        <v>20100</v>
      </c>
      <c r="S948" s="44">
        <v>0</v>
      </c>
      <c r="T948" s="44">
        <f t="shared" si="662"/>
        <v>0</v>
      </c>
      <c r="U948" s="44"/>
      <c r="V948" s="44"/>
      <c r="W948" s="44"/>
      <c r="X948" s="44">
        <f t="shared" si="663"/>
        <v>0</v>
      </c>
      <c r="Y948" s="209">
        <f t="shared" si="659"/>
        <v>0</v>
      </c>
    </row>
    <row r="949" spans="1:25">
      <c r="A949" s="20" t="s">
        <v>495</v>
      </c>
      <c r="B949" s="20" t="s">
        <v>172</v>
      </c>
      <c r="C949" s="20" t="s">
        <v>130</v>
      </c>
      <c r="D949" s="20" t="s">
        <v>545</v>
      </c>
      <c r="E949" s="20" t="s">
        <v>254</v>
      </c>
      <c r="F949" s="23" t="s">
        <v>0</v>
      </c>
      <c r="G949" s="154" t="s">
        <v>0</v>
      </c>
      <c r="H949" s="21" t="s">
        <v>58</v>
      </c>
      <c r="I949" s="66">
        <f t="shared" si="683"/>
        <v>300000</v>
      </c>
      <c r="J949" s="66">
        <f t="shared" ref="J949:X949" si="688">SUM(J950)</f>
        <v>0</v>
      </c>
      <c r="K949" s="66">
        <f t="shared" si="685"/>
        <v>0</v>
      </c>
      <c r="L949" s="66">
        <f t="shared" si="688"/>
        <v>0</v>
      </c>
      <c r="M949" s="66">
        <f t="shared" si="688"/>
        <v>0</v>
      </c>
      <c r="N949" s="66">
        <f t="shared" si="688"/>
        <v>0</v>
      </c>
      <c r="O949" s="66">
        <f t="shared" si="688"/>
        <v>300000</v>
      </c>
      <c r="P949" s="66">
        <f t="shared" si="688"/>
        <v>0</v>
      </c>
      <c r="Q949" s="66">
        <f t="shared" si="688"/>
        <v>300000</v>
      </c>
      <c r="R949" s="66">
        <f t="shared" si="688"/>
        <v>300000</v>
      </c>
      <c r="S949" s="66">
        <f t="shared" si="688"/>
        <v>300000</v>
      </c>
      <c r="T949" s="66">
        <f t="shared" si="688"/>
        <v>0</v>
      </c>
      <c r="U949" s="66">
        <f t="shared" si="688"/>
        <v>0</v>
      </c>
      <c r="V949" s="66">
        <f t="shared" si="688"/>
        <v>0</v>
      </c>
      <c r="W949" s="66">
        <f t="shared" si="688"/>
        <v>0</v>
      </c>
      <c r="X949" s="66">
        <f t="shared" si="688"/>
        <v>300000</v>
      </c>
      <c r="Y949" s="208">
        <f t="shared" si="659"/>
        <v>100</v>
      </c>
    </row>
    <row r="950" spans="1:25" s="171" customFormat="1">
      <c r="A950" s="167" t="s">
        <v>495</v>
      </c>
      <c r="B950" s="167" t="s">
        <v>172</v>
      </c>
      <c r="C950" s="167" t="s">
        <v>130</v>
      </c>
      <c r="D950" s="167" t="s">
        <v>545</v>
      </c>
      <c r="E950" s="168">
        <v>8215</v>
      </c>
      <c r="F950" s="167" t="s">
        <v>587</v>
      </c>
      <c r="G950" s="187" t="s">
        <v>3357</v>
      </c>
      <c r="H950" s="169" t="s">
        <v>588</v>
      </c>
      <c r="I950" s="170">
        <f t="shared" si="683"/>
        <v>300000</v>
      </c>
      <c r="J950" s="44">
        <v>0</v>
      </c>
      <c r="K950" s="44">
        <f t="shared" si="685"/>
        <v>0</v>
      </c>
      <c r="L950" s="44">
        <v>0</v>
      </c>
      <c r="M950" s="44">
        <v>0</v>
      </c>
      <c r="N950" s="44">
        <v>0</v>
      </c>
      <c r="O950" s="44">
        <v>300000</v>
      </c>
      <c r="P950" s="44">
        <v>0</v>
      </c>
      <c r="Q950" s="44">
        <v>300000</v>
      </c>
      <c r="R950" s="44">
        <v>300000</v>
      </c>
      <c r="S950" s="44">
        <v>300000</v>
      </c>
      <c r="T950" s="44">
        <f t="shared" si="662"/>
        <v>0</v>
      </c>
      <c r="U950" s="44"/>
      <c r="V950" s="44"/>
      <c r="W950" s="44"/>
      <c r="X950" s="44">
        <f t="shared" si="663"/>
        <v>300000</v>
      </c>
      <c r="Y950" s="209">
        <f t="shared" si="659"/>
        <v>100</v>
      </c>
    </row>
    <row r="951" spans="1:25">
      <c r="A951" s="20" t="s">
        <v>495</v>
      </c>
      <c r="B951" s="20" t="s">
        <v>172</v>
      </c>
      <c r="C951" s="20" t="s">
        <v>130</v>
      </c>
      <c r="D951" s="20" t="s">
        <v>545</v>
      </c>
      <c r="E951" s="20" t="s">
        <v>351</v>
      </c>
      <c r="F951" s="23" t="s">
        <v>0</v>
      </c>
      <c r="G951" s="154" t="s">
        <v>0</v>
      </c>
      <c r="H951" s="21" t="s">
        <v>59</v>
      </c>
      <c r="I951" s="66">
        <f t="shared" si="683"/>
        <v>12549407</v>
      </c>
      <c r="J951" s="66">
        <f>SUM(J952:J952)</f>
        <v>0</v>
      </c>
      <c r="K951" s="66">
        <f t="shared" si="685"/>
        <v>0</v>
      </c>
      <c r="L951" s="66">
        <f t="shared" ref="L951:P951" si="689">SUM(L952:L952)</f>
        <v>0</v>
      </c>
      <c r="M951" s="66">
        <f t="shared" si="689"/>
        <v>0</v>
      </c>
      <c r="N951" s="66">
        <f t="shared" si="689"/>
        <v>0</v>
      </c>
      <c r="O951" s="66">
        <f t="shared" si="689"/>
        <v>12549407</v>
      </c>
      <c r="P951" s="66">
        <f t="shared" si="689"/>
        <v>0</v>
      </c>
      <c r="Q951" s="66">
        <f>SUM(Q952:Q952)</f>
        <v>22195262</v>
      </c>
      <c r="R951" s="66">
        <f>SUM(R952:R952)</f>
        <v>22195262</v>
      </c>
      <c r="S951" s="66">
        <f>SUM(S952:S952)</f>
        <v>12097100</v>
      </c>
      <c r="T951" s="66">
        <f t="shared" ref="T951:X951" si="690">SUM(T952:T952)</f>
        <v>10098162</v>
      </c>
      <c r="U951" s="66">
        <f t="shared" si="690"/>
        <v>2000000</v>
      </c>
      <c r="V951" s="66">
        <f t="shared" si="690"/>
        <v>2000000</v>
      </c>
      <c r="W951" s="66">
        <f t="shared" si="690"/>
        <v>6098162</v>
      </c>
      <c r="X951" s="66">
        <f t="shared" si="690"/>
        <v>22195262</v>
      </c>
      <c r="Y951" s="208">
        <f t="shared" si="659"/>
        <v>100</v>
      </c>
    </row>
    <row r="952" spans="1:25" s="171" customFormat="1">
      <c r="A952" s="167" t="s">
        <v>495</v>
      </c>
      <c r="B952" s="167" t="s">
        <v>172</v>
      </c>
      <c r="C952" s="167" t="s">
        <v>130</v>
      </c>
      <c r="D952" s="167" t="s">
        <v>545</v>
      </c>
      <c r="E952" s="168">
        <v>8216</v>
      </c>
      <c r="F952" s="167" t="s">
        <v>589</v>
      </c>
      <c r="G952" s="187" t="s">
        <v>3357</v>
      </c>
      <c r="H952" s="169" t="s">
        <v>590</v>
      </c>
      <c r="I952" s="170">
        <f t="shared" si="683"/>
        <v>12549407</v>
      </c>
      <c r="J952" s="44">
        <v>0</v>
      </c>
      <c r="K952" s="44">
        <f t="shared" si="685"/>
        <v>0</v>
      </c>
      <c r="L952" s="44">
        <v>0</v>
      </c>
      <c r="M952" s="44">
        <v>0</v>
      </c>
      <c r="N952" s="44">
        <v>0</v>
      </c>
      <c r="O952" s="44">
        <v>12549407</v>
      </c>
      <c r="P952" s="44">
        <v>0</v>
      </c>
      <c r="Q952" s="44">
        <v>22195262</v>
      </c>
      <c r="R952" s="44">
        <v>22195262</v>
      </c>
      <c r="S952" s="44">
        <v>12097100</v>
      </c>
      <c r="T952" s="44">
        <f t="shared" si="662"/>
        <v>10098162</v>
      </c>
      <c r="U952" s="44">
        <v>2000000</v>
      </c>
      <c r="V952" s="44">
        <v>2000000</v>
      </c>
      <c r="W952" s="44">
        <v>6098162</v>
      </c>
      <c r="X952" s="44">
        <f t="shared" si="663"/>
        <v>22195262</v>
      </c>
      <c r="Y952" s="209">
        <f t="shared" si="659"/>
        <v>100</v>
      </c>
    </row>
    <row r="953" spans="1:25">
      <c r="A953" s="32" t="s">
        <v>0</v>
      </c>
      <c r="B953" s="32" t="s">
        <v>0</v>
      </c>
      <c r="C953" s="32" t="s">
        <v>0</v>
      </c>
      <c r="D953" s="32" t="s">
        <v>0</v>
      </c>
      <c r="E953" s="32" t="s">
        <v>0</v>
      </c>
      <c r="F953" s="32" t="s">
        <v>0</v>
      </c>
      <c r="G953" s="154" t="s">
        <v>0</v>
      </c>
      <c r="H953" s="30" t="s">
        <v>591</v>
      </c>
      <c r="I953" s="31">
        <f t="shared" si="683"/>
        <v>20503807</v>
      </c>
      <c r="J953" s="31">
        <f>SUM(J900,J932,J938)</f>
        <v>0</v>
      </c>
      <c r="K953" s="31">
        <f t="shared" si="685"/>
        <v>110000</v>
      </c>
      <c r="L953" s="31">
        <f t="shared" ref="L953:X953" si="691">SUM(L900,L932,L938)</f>
        <v>10000</v>
      </c>
      <c r="M953" s="31">
        <f t="shared" si="691"/>
        <v>0</v>
      </c>
      <c r="N953" s="31">
        <f t="shared" si="691"/>
        <v>100000</v>
      </c>
      <c r="O953" s="31">
        <f t="shared" si="691"/>
        <v>20393807</v>
      </c>
      <c r="P953" s="31">
        <f t="shared" si="691"/>
        <v>0</v>
      </c>
      <c r="Q953" s="31">
        <f t="shared" si="691"/>
        <v>32292141</v>
      </c>
      <c r="R953" s="31">
        <f t="shared" si="691"/>
        <v>30090662</v>
      </c>
      <c r="S953" s="31">
        <f t="shared" si="691"/>
        <v>18452200</v>
      </c>
      <c r="T953" s="31">
        <f t="shared" si="691"/>
        <v>11612085</v>
      </c>
      <c r="U953" s="31">
        <f t="shared" si="691"/>
        <v>2594500</v>
      </c>
      <c r="V953" s="31">
        <f t="shared" si="691"/>
        <v>2574628</v>
      </c>
      <c r="W953" s="31">
        <f t="shared" si="691"/>
        <v>6442957</v>
      </c>
      <c r="X953" s="31">
        <f t="shared" si="691"/>
        <v>30064285</v>
      </c>
      <c r="Y953" s="220">
        <f t="shared" si="659"/>
        <v>99.912341576267082</v>
      </c>
    </row>
    <row r="954" spans="1:25" ht="15" thickBot="1">
      <c r="A954" s="32" t="s">
        <v>0</v>
      </c>
      <c r="B954" s="32" t="s">
        <v>0</v>
      </c>
      <c r="C954" s="32" t="s">
        <v>0</v>
      </c>
      <c r="D954" s="32" t="s">
        <v>0</v>
      </c>
      <c r="E954" s="32" t="s">
        <v>0</v>
      </c>
      <c r="F954" s="32" t="s">
        <v>0</v>
      </c>
      <c r="G954" s="154" t="s">
        <v>0</v>
      </c>
      <c r="H954" s="21" t="s">
        <v>170</v>
      </c>
      <c r="I954" s="66">
        <f t="shared" si="683"/>
        <v>20</v>
      </c>
      <c r="J954" s="66">
        <v>20</v>
      </c>
      <c r="K954" s="66">
        <f t="shared" si="685"/>
        <v>0</v>
      </c>
      <c r="L954" s="66" t="s">
        <v>0</v>
      </c>
      <c r="M954" s="66" t="s">
        <v>0</v>
      </c>
      <c r="N954" s="66" t="s">
        <v>0</v>
      </c>
      <c r="O954" s="66" t="s">
        <v>0</v>
      </c>
      <c r="P954" s="66" t="s">
        <v>0</v>
      </c>
      <c r="Q954" s="66">
        <v>0</v>
      </c>
      <c r="R954" s="66"/>
      <c r="S954" s="66"/>
      <c r="T954" s="66"/>
      <c r="U954" s="66"/>
      <c r="V954" s="66"/>
      <c r="W954" s="66"/>
      <c r="X954" s="66"/>
      <c r="Y954" s="208">
        <v>0</v>
      </c>
    </row>
    <row r="955" spans="1:25" ht="41.4" thickBot="1">
      <c r="A955" s="252" t="s">
        <v>0</v>
      </c>
      <c r="B955" s="252" t="s">
        <v>0</v>
      </c>
      <c r="C955" s="252" t="s">
        <v>0</v>
      </c>
      <c r="D955" s="252" t="s">
        <v>0</v>
      </c>
      <c r="E955" s="252" t="s">
        <v>0</v>
      </c>
      <c r="F955" s="252" t="s">
        <v>0</v>
      </c>
      <c r="G955" s="258" t="s">
        <v>0</v>
      </c>
      <c r="H955" s="24" t="s">
        <v>72</v>
      </c>
      <c r="I955" s="1" t="s">
        <v>3093</v>
      </c>
      <c r="J955" s="1" t="s">
        <v>3130</v>
      </c>
      <c r="K955" s="1" t="s">
        <v>3</v>
      </c>
      <c r="L955" s="1" t="s">
        <v>4</v>
      </c>
      <c r="M955" s="1" t="s">
        <v>5</v>
      </c>
      <c r="N955" s="1" t="s">
        <v>6</v>
      </c>
      <c r="O955" s="1" t="s">
        <v>7</v>
      </c>
      <c r="P955" s="1" t="s">
        <v>8</v>
      </c>
      <c r="Q955" s="1" t="s">
        <v>3344</v>
      </c>
      <c r="R955" s="1" t="s">
        <v>3427</v>
      </c>
      <c r="S955" s="1" t="s">
        <v>3447</v>
      </c>
      <c r="T955" s="1" t="s">
        <v>3448</v>
      </c>
      <c r="U955" s="1" t="s">
        <v>3452</v>
      </c>
      <c r="V955" s="1" t="s">
        <v>3449</v>
      </c>
      <c r="W955" s="1" t="s">
        <v>3450</v>
      </c>
      <c r="X955" s="1" t="s">
        <v>3451</v>
      </c>
      <c r="Y955" s="216" t="s">
        <v>3385</v>
      </c>
    </row>
    <row r="956" spans="1:25">
      <c r="A956" s="253"/>
      <c r="B956" s="253"/>
      <c r="C956" s="253"/>
      <c r="D956" s="253"/>
      <c r="E956" s="253"/>
      <c r="F956" s="253"/>
      <c r="G956" s="259"/>
      <c r="H956" s="33" t="s">
        <v>0</v>
      </c>
      <c r="I956" s="45">
        <v>1</v>
      </c>
      <c r="J956" s="45">
        <v>3</v>
      </c>
      <c r="K956" s="45" t="s">
        <v>9</v>
      </c>
      <c r="L956" s="45">
        <v>5</v>
      </c>
      <c r="M956" s="45">
        <v>6</v>
      </c>
      <c r="N956" s="45">
        <v>7</v>
      </c>
      <c r="O956" s="45">
        <v>8</v>
      </c>
      <c r="P956" s="45">
        <v>9</v>
      </c>
      <c r="Q956" s="45">
        <v>1</v>
      </c>
      <c r="R956" s="45">
        <v>2</v>
      </c>
      <c r="S956" s="45">
        <v>3</v>
      </c>
      <c r="T956" s="45" t="s">
        <v>3453</v>
      </c>
      <c r="U956" s="45">
        <v>5</v>
      </c>
      <c r="V956" s="45">
        <v>6</v>
      </c>
      <c r="W956" s="45">
        <v>7</v>
      </c>
      <c r="X956" s="45" t="s">
        <v>3454</v>
      </c>
      <c r="Y956" s="276">
        <v>9</v>
      </c>
    </row>
    <row r="957" spans="1:25">
      <c r="A957" s="253"/>
      <c r="B957" s="253"/>
      <c r="C957" s="253"/>
      <c r="D957" s="253"/>
      <c r="E957" s="253"/>
      <c r="F957" s="253"/>
      <c r="G957" s="259"/>
      <c r="H957" s="34" t="s">
        <v>85</v>
      </c>
      <c r="I957" s="35">
        <f t="shared" si="683"/>
        <v>20503807</v>
      </c>
      <c r="J957" s="35">
        <f t="shared" ref="J957:P957" si="692">SUM(J953)</f>
        <v>0</v>
      </c>
      <c r="K957" s="35">
        <f t="shared" si="685"/>
        <v>110000</v>
      </c>
      <c r="L957" s="35">
        <f t="shared" si="692"/>
        <v>10000</v>
      </c>
      <c r="M957" s="35">
        <f t="shared" si="692"/>
        <v>0</v>
      </c>
      <c r="N957" s="35">
        <f t="shared" si="692"/>
        <v>100000</v>
      </c>
      <c r="O957" s="35">
        <f t="shared" si="692"/>
        <v>20393807</v>
      </c>
      <c r="P957" s="35">
        <f t="shared" si="692"/>
        <v>0</v>
      </c>
      <c r="Q957" s="35">
        <f>SUM(Q953)</f>
        <v>32292141</v>
      </c>
      <c r="R957" s="35">
        <f>SUM(R953)</f>
        <v>30090662</v>
      </c>
      <c r="S957" s="35">
        <f>SUM(S953)</f>
        <v>18452200</v>
      </c>
      <c r="T957" s="35">
        <f>SUM(T953)</f>
        <v>11612085</v>
      </c>
      <c r="U957" s="35">
        <f t="shared" ref="U957:X957" si="693">SUM(U953)</f>
        <v>2594500</v>
      </c>
      <c r="V957" s="35">
        <f t="shared" si="693"/>
        <v>2574628</v>
      </c>
      <c r="W957" s="35">
        <f t="shared" si="693"/>
        <v>6442957</v>
      </c>
      <c r="X957" s="35">
        <f t="shared" si="693"/>
        <v>30064285</v>
      </c>
      <c r="Y957" s="218">
        <f t="shared" ref="Y957:Y958" si="694">IF(R957=0,0,(X957/R957)*100)</f>
        <v>99.912341576267082</v>
      </c>
    </row>
    <row r="958" spans="1:25">
      <c r="A958" s="253"/>
      <c r="B958" s="253"/>
      <c r="C958" s="253"/>
      <c r="D958" s="253"/>
      <c r="E958" s="253"/>
      <c r="F958" s="253"/>
      <c r="G958" s="259"/>
      <c r="H958" s="36" t="s">
        <v>69</v>
      </c>
      <c r="I958" s="35">
        <f t="shared" si="683"/>
        <v>20503807</v>
      </c>
      <c r="J958" s="35">
        <f t="shared" ref="J958:P958" si="695">SUM(J957)</f>
        <v>0</v>
      </c>
      <c r="K958" s="35">
        <f t="shared" si="685"/>
        <v>110000</v>
      </c>
      <c r="L958" s="35">
        <f t="shared" si="695"/>
        <v>10000</v>
      </c>
      <c r="M958" s="35">
        <f t="shared" si="695"/>
        <v>0</v>
      </c>
      <c r="N958" s="35">
        <f t="shared" si="695"/>
        <v>100000</v>
      </c>
      <c r="O958" s="35">
        <f t="shared" si="695"/>
        <v>20393807</v>
      </c>
      <c r="P958" s="35">
        <f t="shared" si="695"/>
        <v>0</v>
      </c>
      <c r="Q958" s="35">
        <f>SUM(Q957)</f>
        <v>32292141</v>
      </c>
      <c r="R958" s="35">
        <f>SUM(R957)</f>
        <v>30090662</v>
      </c>
      <c r="S958" s="35">
        <f>SUM(S957)</f>
        <v>18452200</v>
      </c>
      <c r="T958" s="35">
        <f>SUM(T957)</f>
        <v>11612085</v>
      </c>
      <c r="U958" s="35">
        <f t="shared" ref="U958:X958" si="696">SUM(U957)</f>
        <v>2594500</v>
      </c>
      <c r="V958" s="35">
        <f t="shared" si="696"/>
        <v>2574628</v>
      </c>
      <c r="W958" s="35">
        <f t="shared" si="696"/>
        <v>6442957</v>
      </c>
      <c r="X958" s="35">
        <f t="shared" si="696"/>
        <v>30064285</v>
      </c>
      <c r="Y958" s="218">
        <f t="shared" si="694"/>
        <v>99.912341576267082</v>
      </c>
    </row>
    <row r="959" spans="1:25">
      <c r="A959" s="254"/>
      <c r="B959" s="254"/>
      <c r="C959" s="254"/>
      <c r="D959" s="254"/>
      <c r="E959" s="254"/>
      <c r="F959" s="254"/>
      <c r="G959" s="260"/>
    </row>
    <row r="960" spans="1:25">
      <c r="A960" s="32" t="s">
        <v>0</v>
      </c>
      <c r="B960" s="32" t="s">
        <v>0</v>
      </c>
      <c r="C960" s="32" t="s">
        <v>0</v>
      </c>
      <c r="D960" s="32" t="s">
        <v>0</v>
      </c>
      <c r="E960" s="32" t="s">
        <v>0</v>
      </c>
      <c r="F960" s="32" t="s">
        <v>0</v>
      </c>
      <c r="G960" s="154" t="s">
        <v>0</v>
      </c>
      <c r="H960" s="37" t="s">
        <v>0</v>
      </c>
      <c r="I960" s="37"/>
      <c r="J960" s="37"/>
      <c r="K960" s="37"/>
      <c r="L960" s="37" t="s">
        <v>0</v>
      </c>
      <c r="M960" s="37" t="s">
        <v>0</v>
      </c>
      <c r="N960" s="37" t="s">
        <v>0</v>
      </c>
      <c r="O960" s="37" t="s">
        <v>0</v>
      </c>
      <c r="P960" s="37" t="s">
        <v>0</v>
      </c>
      <c r="Q960" s="37"/>
      <c r="R960" s="37"/>
      <c r="S960" s="37"/>
      <c r="T960" s="37" t="s">
        <v>0</v>
      </c>
      <c r="U960" s="37" t="s">
        <v>0</v>
      </c>
      <c r="V960" s="37" t="s">
        <v>0</v>
      </c>
      <c r="W960" s="37" t="s">
        <v>0</v>
      </c>
      <c r="X960" s="37" t="s">
        <v>0</v>
      </c>
      <c r="Y960" s="219"/>
    </row>
    <row r="961" spans="1:25">
      <c r="A961" s="32" t="s">
        <v>0</v>
      </c>
      <c r="B961" s="32" t="s">
        <v>0</v>
      </c>
      <c r="C961" s="32" t="s">
        <v>0</v>
      </c>
      <c r="D961" s="32" t="s">
        <v>0</v>
      </c>
      <c r="E961" s="32" t="s">
        <v>0</v>
      </c>
      <c r="F961" s="32" t="s">
        <v>0</v>
      </c>
      <c r="G961" s="154" t="s">
        <v>0</v>
      </c>
      <c r="H961" s="30" t="s">
        <v>592</v>
      </c>
      <c r="I961" s="31">
        <f t="shared" si="683"/>
        <v>20503807</v>
      </c>
      <c r="J961" s="31">
        <f t="shared" ref="J961:P961" si="697">SUM(J953)</f>
        <v>0</v>
      </c>
      <c r="K961" s="31">
        <f t="shared" si="685"/>
        <v>110000</v>
      </c>
      <c r="L961" s="31">
        <f t="shared" si="697"/>
        <v>10000</v>
      </c>
      <c r="M961" s="31">
        <f t="shared" si="697"/>
        <v>0</v>
      </c>
      <c r="N961" s="31">
        <f t="shared" si="697"/>
        <v>100000</v>
      </c>
      <c r="O961" s="31">
        <f t="shared" si="697"/>
        <v>20393807</v>
      </c>
      <c r="P961" s="31">
        <f t="shared" si="697"/>
        <v>0</v>
      </c>
      <c r="Q961" s="31">
        <f>SUM(Q953)</f>
        <v>32292141</v>
      </c>
      <c r="R961" s="31">
        <f>SUM(R953)</f>
        <v>30090662</v>
      </c>
      <c r="S961" s="31">
        <f>SUM(S953)</f>
        <v>18452200</v>
      </c>
      <c r="T961" s="31">
        <f t="shared" ref="T961:X961" si="698">SUM(T953)</f>
        <v>11612085</v>
      </c>
      <c r="U961" s="31">
        <f t="shared" si="698"/>
        <v>2594500</v>
      </c>
      <c r="V961" s="31">
        <f t="shared" si="698"/>
        <v>2574628</v>
      </c>
      <c r="W961" s="31">
        <f t="shared" si="698"/>
        <v>6442957</v>
      </c>
      <c r="X961" s="31">
        <f t="shared" si="698"/>
        <v>30064285</v>
      </c>
      <c r="Y961" s="220">
        <f>IF(R961=0,0,(X961/R961)*100)</f>
        <v>99.912341576267082</v>
      </c>
    </row>
    <row r="962" spans="1:25">
      <c r="A962" s="32" t="s">
        <v>0</v>
      </c>
      <c r="B962" s="32" t="s">
        <v>0</v>
      </c>
      <c r="C962" s="32" t="s">
        <v>0</v>
      </c>
      <c r="D962" s="32" t="s">
        <v>0</v>
      </c>
      <c r="E962" s="32" t="s">
        <v>0</v>
      </c>
      <c r="F962" s="32" t="s">
        <v>0</v>
      </c>
      <c r="G962" s="154" t="s">
        <v>0</v>
      </c>
      <c r="H962" s="21" t="s">
        <v>170</v>
      </c>
      <c r="I962" s="66">
        <f t="shared" si="683"/>
        <v>20</v>
      </c>
      <c r="J962" s="66">
        <f t="shared" ref="J962:P962" si="699">J954</f>
        <v>20</v>
      </c>
      <c r="K962" s="66">
        <f t="shared" si="685"/>
        <v>0</v>
      </c>
      <c r="L962" s="66" t="str">
        <f t="shared" si="699"/>
        <v/>
      </c>
      <c r="M962" s="66" t="str">
        <f t="shared" si="699"/>
        <v/>
      </c>
      <c r="N962" s="66" t="str">
        <f t="shared" si="699"/>
        <v/>
      </c>
      <c r="O962" s="66" t="str">
        <f t="shared" si="699"/>
        <v/>
      </c>
      <c r="P962" s="66" t="str">
        <f t="shared" si="699"/>
        <v/>
      </c>
      <c r="Q962" s="66">
        <f>Q954</f>
        <v>0</v>
      </c>
      <c r="R962" s="66">
        <f>R954</f>
        <v>0</v>
      </c>
      <c r="S962" s="66">
        <f>S954</f>
        <v>0</v>
      </c>
      <c r="T962" s="66">
        <f t="shared" ref="T962:X962" si="700">T954</f>
        <v>0</v>
      </c>
      <c r="U962" s="66">
        <f t="shared" si="700"/>
        <v>0</v>
      </c>
      <c r="V962" s="66">
        <f t="shared" si="700"/>
        <v>0</v>
      </c>
      <c r="W962" s="66">
        <f t="shared" si="700"/>
        <v>0</v>
      </c>
      <c r="X962" s="66">
        <f t="shared" si="700"/>
        <v>0</v>
      </c>
      <c r="Y962" s="208">
        <v>0</v>
      </c>
    </row>
    <row r="963" spans="1:25">
      <c r="A963" s="32" t="s">
        <v>0</v>
      </c>
      <c r="B963" s="32" t="s">
        <v>0</v>
      </c>
      <c r="C963" s="32" t="s">
        <v>0</v>
      </c>
      <c r="D963" s="32" t="s">
        <v>0</v>
      </c>
      <c r="E963" s="32" t="s">
        <v>0</v>
      </c>
      <c r="F963" s="32" t="s">
        <v>0</v>
      </c>
      <c r="G963" s="154" t="s">
        <v>0</v>
      </c>
      <c r="H963" s="38" t="s">
        <v>0</v>
      </c>
      <c r="I963" s="39"/>
      <c r="J963" s="39"/>
      <c r="K963" s="39"/>
      <c r="L963" s="39" t="s">
        <v>0</v>
      </c>
      <c r="M963" s="39" t="s">
        <v>0</v>
      </c>
      <c r="N963" s="39" t="s">
        <v>0</v>
      </c>
      <c r="O963" s="39" t="s">
        <v>0</v>
      </c>
      <c r="P963" s="39" t="s">
        <v>0</v>
      </c>
      <c r="Q963" s="39"/>
      <c r="R963" s="39"/>
      <c r="S963" s="39"/>
      <c r="T963" s="39" t="s">
        <v>0</v>
      </c>
      <c r="U963" s="39" t="s">
        <v>0</v>
      </c>
      <c r="V963" s="39" t="s">
        <v>0</v>
      </c>
      <c r="W963" s="39" t="s">
        <v>0</v>
      </c>
      <c r="X963" s="39" t="s">
        <v>0</v>
      </c>
      <c r="Y963" s="221"/>
    </row>
    <row r="964" spans="1:25">
      <c r="A964" s="32" t="s">
        <v>0</v>
      </c>
      <c r="B964" s="32" t="s">
        <v>0</v>
      </c>
      <c r="C964" s="32" t="s">
        <v>0</v>
      </c>
      <c r="D964" s="32" t="s">
        <v>0</v>
      </c>
      <c r="E964" s="32" t="s">
        <v>0</v>
      </c>
      <c r="F964" s="32" t="s">
        <v>0</v>
      </c>
      <c r="G964" s="154" t="s">
        <v>0</v>
      </c>
      <c r="H964" s="30" t="s">
        <v>593</v>
      </c>
      <c r="I964" s="40">
        <f t="shared" si="683"/>
        <v>107413807</v>
      </c>
      <c r="J964" s="40">
        <f>SUM(J961,J893)</f>
        <v>52150000</v>
      </c>
      <c r="K964" s="40">
        <f t="shared" si="685"/>
        <v>120000</v>
      </c>
      <c r="L964" s="40">
        <f t="shared" ref="L964:P964" si="701">SUM(L961,L893)</f>
        <v>20000</v>
      </c>
      <c r="M964" s="40">
        <f t="shared" si="701"/>
        <v>0</v>
      </c>
      <c r="N964" s="40">
        <f t="shared" si="701"/>
        <v>100000</v>
      </c>
      <c r="O964" s="40">
        <f t="shared" si="701"/>
        <v>21143807</v>
      </c>
      <c r="P964" s="40">
        <f t="shared" si="701"/>
        <v>34000000</v>
      </c>
      <c r="Q964" s="40">
        <f t="shared" ref="Q964:R964" si="702">SUM(Q961,Q893)</f>
        <v>169605083</v>
      </c>
      <c r="R964" s="40">
        <f t="shared" si="702"/>
        <v>92456920</v>
      </c>
      <c r="S964" s="40">
        <f t="shared" ref="S964" si="703">SUM(S961,S893)</f>
        <v>76719476</v>
      </c>
      <c r="T964" s="40">
        <f t="shared" ref="T964:X964" si="704">SUM(T961,T893)</f>
        <v>15698067</v>
      </c>
      <c r="U964" s="40">
        <f t="shared" si="704"/>
        <v>5256427</v>
      </c>
      <c r="V964" s="40">
        <f t="shared" si="704"/>
        <v>3890137</v>
      </c>
      <c r="W964" s="40">
        <f t="shared" si="704"/>
        <v>6551503</v>
      </c>
      <c r="X964" s="40">
        <f t="shared" si="704"/>
        <v>92417543</v>
      </c>
      <c r="Y964" s="207">
        <f>IF(R964=0,0,(X964/R964)*100)</f>
        <v>99.957410435043698</v>
      </c>
    </row>
    <row r="965" spans="1:25">
      <c r="A965" s="32" t="s">
        <v>0</v>
      </c>
      <c r="B965" s="32" t="s">
        <v>0</v>
      </c>
      <c r="C965" s="32" t="s">
        <v>0</v>
      </c>
      <c r="D965" s="32" t="s">
        <v>0</v>
      </c>
      <c r="E965" s="32" t="s">
        <v>0</v>
      </c>
      <c r="F965" s="32" t="s">
        <v>0</v>
      </c>
      <c r="G965" s="154" t="s">
        <v>0</v>
      </c>
      <c r="H965" s="21" t="s">
        <v>197</v>
      </c>
      <c r="I965" s="66">
        <f t="shared" si="683"/>
        <v>45</v>
      </c>
      <c r="J965" s="66">
        <f>J894+J962</f>
        <v>45</v>
      </c>
      <c r="K965" s="66">
        <f t="shared" si="685"/>
        <v>0</v>
      </c>
      <c r="L965" s="66"/>
      <c r="M965" s="66"/>
      <c r="N965" s="66"/>
      <c r="O965" s="66"/>
      <c r="P965" s="66"/>
      <c r="Q965" s="66">
        <f>Q894+Q962</f>
        <v>0</v>
      </c>
      <c r="R965" s="66">
        <f>R894+R962</f>
        <v>0</v>
      </c>
      <c r="S965" s="66">
        <f>S894+S962</f>
        <v>0</v>
      </c>
      <c r="T965" s="66">
        <f t="shared" ref="T965:X965" si="705">T894+T962</f>
        <v>0</v>
      </c>
      <c r="U965" s="66">
        <f t="shared" si="705"/>
        <v>0</v>
      </c>
      <c r="V965" s="66">
        <f t="shared" si="705"/>
        <v>0</v>
      </c>
      <c r="W965" s="66">
        <f t="shared" si="705"/>
        <v>0</v>
      </c>
      <c r="X965" s="66">
        <f t="shared" si="705"/>
        <v>0</v>
      </c>
      <c r="Y965" s="208">
        <v>0</v>
      </c>
    </row>
    <row r="966" spans="1:25">
      <c r="A966" s="20" t="s">
        <v>594</v>
      </c>
      <c r="B966" s="21" t="s">
        <v>0</v>
      </c>
      <c r="C966" s="21" t="s">
        <v>0</v>
      </c>
      <c r="D966" s="21" t="s">
        <v>0</v>
      </c>
      <c r="E966" s="21" t="s">
        <v>0</v>
      </c>
      <c r="F966" s="21" t="s">
        <v>0</v>
      </c>
      <c r="G966" s="150" t="s">
        <v>0</v>
      </c>
      <c r="H966" s="21" t="s">
        <v>595</v>
      </c>
      <c r="I966" s="22"/>
      <c r="J966" s="22"/>
      <c r="K966" s="22"/>
      <c r="L966" s="22" t="s">
        <v>0</v>
      </c>
      <c r="M966" s="22" t="s">
        <v>0</v>
      </c>
      <c r="N966" s="22" t="s">
        <v>0</v>
      </c>
      <c r="O966" s="22" t="s">
        <v>0</v>
      </c>
      <c r="P966" s="22" t="s">
        <v>0</v>
      </c>
      <c r="Q966" s="22"/>
      <c r="R966" s="22"/>
      <c r="S966" s="22"/>
      <c r="T966" s="22" t="s">
        <v>0</v>
      </c>
      <c r="U966" s="22" t="s">
        <v>0</v>
      </c>
      <c r="V966" s="22" t="s">
        <v>0</v>
      </c>
      <c r="W966" s="22" t="s">
        <v>0</v>
      </c>
      <c r="X966" s="22" t="s">
        <v>0</v>
      </c>
      <c r="Y966" s="209"/>
    </row>
    <row r="967" spans="1:25" ht="15" thickBot="1">
      <c r="A967" s="20" t="s">
        <v>594</v>
      </c>
      <c r="B967" s="20" t="s">
        <v>122</v>
      </c>
      <c r="C967" s="23" t="s">
        <v>0</v>
      </c>
      <c r="D967" s="23" t="s">
        <v>0</v>
      </c>
      <c r="E967" s="21" t="s">
        <v>0</v>
      </c>
      <c r="F967" s="21" t="s">
        <v>0</v>
      </c>
      <c r="G967" s="150" t="s">
        <v>0</v>
      </c>
      <c r="H967" s="21" t="s">
        <v>0</v>
      </c>
      <c r="I967" s="22"/>
      <c r="J967" s="22"/>
      <c r="K967" s="22"/>
      <c r="L967" s="22" t="s">
        <v>0</v>
      </c>
      <c r="M967" s="22" t="s">
        <v>0</v>
      </c>
      <c r="N967" s="22" t="s">
        <v>0</v>
      </c>
      <c r="O967" s="22" t="s">
        <v>0</v>
      </c>
      <c r="P967" s="22" t="s">
        <v>0</v>
      </c>
      <c r="Q967" s="22"/>
      <c r="R967" s="22"/>
      <c r="S967" s="22"/>
      <c r="T967" s="22" t="s">
        <v>0</v>
      </c>
      <c r="U967" s="22" t="s">
        <v>0</v>
      </c>
      <c r="V967" s="22" t="s">
        <v>0</v>
      </c>
      <c r="W967" s="22" t="s">
        <v>0</v>
      </c>
      <c r="X967" s="22" t="s">
        <v>0</v>
      </c>
      <c r="Y967" s="209"/>
    </row>
    <row r="968" spans="1:25" ht="41.4" thickBot="1">
      <c r="A968" s="24" t="s">
        <v>123</v>
      </c>
      <c r="B968" s="24" t="s">
        <v>124</v>
      </c>
      <c r="C968" s="24" t="s">
        <v>125</v>
      </c>
      <c r="D968" s="25" t="s">
        <v>0</v>
      </c>
      <c r="E968" s="24" t="s">
        <v>126</v>
      </c>
      <c r="F968" s="24" t="s">
        <v>127</v>
      </c>
      <c r="G968" s="151" t="s">
        <v>128</v>
      </c>
      <c r="H968" s="24" t="s">
        <v>1</v>
      </c>
      <c r="I968" s="1" t="s">
        <v>3093</v>
      </c>
      <c r="J968" s="1" t="s">
        <v>3130</v>
      </c>
      <c r="K968" s="1" t="s">
        <v>3</v>
      </c>
      <c r="L968" s="1" t="s">
        <v>4</v>
      </c>
      <c r="M968" s="1" t="s">
        <v>5</v>
      </c>
      <c r="N968" s="1" t="s">
        <v>6</v>
      </c>
      <c r="O968" s="1" t="s">
        <v>7</v>
      </c>
      <c r="P968" s="1" t="s">
        <v>8</v>
      </c>
      <c r="Q968" s="1" t="s">
        <v>3344</v>
      </c>
      <c r="R968" s="1" t="s">
        <v>3427</v>
      </c>
      <c r="S968" s="1" t="s">
        <v>3447</v>
      </c>
      <c r="T968" s="1" t="s">
        <v>3448</v>
      </c>
      <c r="U968" s="1" t="s">
        <v>3452</v>
      </c>
      <c r="V968" s="1" t="s">
        <v>3449</v>
      </c>
      <c r="W968" s="1" t="s">
        <v>3450</v>
      </c>
      <c r="X968" s="1" t="s">
        <v>3451</v>
      </c>
      <c r="Y968" s="216" t="s">
        <v>3385</v>
      </c>
    </row>
    <row r="969" spans="1:25">
      <c r="A969" s="26" t="s">
        <v>0</v>
      </c>
      <c r="B969" s="26" t="s">
        <v>0</v>
      </c>
      <c r="C969" s="26" t="s">
        <v>0</v>
      </c>
      <c r="D969" s="27" t="s">
        <v>0</v>
      </c>
      <c r="E969" s="27" t="s">
        <v>0</v>
      </c>
      <c r="F969" s="28" t="s">
        <v>0</v>
      </c>
      <c r="G969" s="152" t="s">
        <v>0</v>
      </c>
      <c r="H969" s="29" t="s">
        <v>0</v>
      </c>
      <c r="I969" s="45">
        <v>1</v>
      </c>
      <c r="J969" s="45">
        <v>3</v>
      </c>
      <c r="K969" s="45" t="s">
        <v>9</v>
      </c>
      <c r="L969" s="45">
        <v>5</v>
      </c>
      <c r="M969" s="45">
        <v>6</v>
      </c>
      <c r="N969" s="45">
        <v>7</v>
      </c>
      <c r="O969" s="45">
        <v>8</v>
      </c>
      <c r="P969" s="45">
        <v>9</v>
      </c>
      <c r="Q969" s="45">
        <v>1</v>
      </c>
      <c r="R969" s="45">
        <v>2</v>
      </c>
      <c r="S969" s="45">
        <v>3</v>
      </c>
      <c r="T969" s="45" t="s">
        <v>3453</v>
      </c>
      <c r="U969" s="45">
        <v>5</v>
      </c>
      <c r="V969" s="45">
        <v>6</v>
      </c>
      <c r="W969" s="45">
        <v>7</v>
      </c>
      <c r="X969" s="45" t="s">
        <v>3454</v>
      </c>
      <c r="Y969" s="276">
        <v>9</v>
      </c>
    </row>
    <row r="970" spans="1:25" s="113" customFormat="1">
      <c r="A970" s="133" t="s">
        <v>594</v>
      </c>
      <c r="B970" s="133" t="s">
        <v>122</v>
      </c>
      <c r="C970" s="109" t="s">
        <v>130</v>
      </c>
      <c r="D970" s="109" t="s">
        <v>596</v>
      </c>
      <c r="E970" s="98" t="s">
        <v>0</v>
      </c>
      <c r="F970" s="98" t="s">
        <v>0</v>
      </c>
      <c r="G970" s="153" t="s">
        <v>0</v>
      </c>
      <c r="H970" s="98" t="s">
        <v>595</v>
      </c>
      <c r="I970" s="110"/>
      <c r="J970" s="110"/>
      <c r="K970" s="110"/>
      <c r="L970" s="110" t="s">
        <v>0</v>
      </c>
      <c r="M970" s="110" t="s">
        <v>0</v>
      </c>
      <c r="N970" s="110" t="s">
        <v>0</v>
      </c>
      <c r="O970" s="110" t="s">
        <v>0</v>
      </c>
      <c r="P970" s="110" t="s">
        <v>0</v>
      </c>
      <c r="Q970" s="110"/>
      <c r="R970" s="110"/>
      <c r="S970" s="110"/>
      <c r="T970" s="110" t="s">
        <v>0</v>
      </c>
      <c r="U970" s="110" t="s">
        <v>0</v>
      </c>
      <c r="V970" s="110" t="s">
        <v>0</v>
      </c>
      <c r="W970" s="110" t="s">
        <v>0</v>
      </c>
      <c r="X970" s="110" t="s">
        <v>0</v>
      </c>
      <c r="Y970" s="217"/>
    </row>
    <row r="971" spans="1:25" ht="20.399999999999999">
      <c r="A971" s="20" t="s">
        <v>0</v>
      </c>
      <c r="B971" s="20" t="s">
        <v>0</v>
      </c>
      <c r="C971" s="20" t="s">
        <v>0</v>
      </c>
      <c r="D971" s="21" t="s">
        <v>0</v>
      </c>
      <c r="E971" s="21" t="s">
        <v>0</v>
      </c>
      <c r="F971" s="21" t="s">
        <v>0</v>
      </c>
      <c r="G971" s="150" t="s">
        <v>0</v>
      </c>
      <c r="H971" s="30" t="s">
        <v>33</v>
      </c>
      <c r="I971" s="31">
        <f t="shared" si="683"/>
        <v>12486597</v>
      </c>
      <c r="J971" s="31">
        <f t="shared" ref="J971:P971" si="706">SUM(J972,J980,J982)</f>
        <v>12481597</v>
      </c>
      <c r="K971" s="31">
        <f t="shared" si="685"/>
        <v>5000</v>
      </c>
      <c r="L971" s="31">
        <f t="shared" si="706"/>
        <v>5000</v>
      </c>
      <c r="M971" s="31">
        <f t="shared" si="706"/>
        <v>0</v>
      </c>
      <c r="N971" s="31">
        <f t="shared" si="706"/>
        <v>0</v>
      </c>
      <c r="O971" s="31">
        <f t="shared" si="706"/>
        <v>0</v>
      </c>
      <c r="P971" s="31">
        <f t="shared" si="706"/>
        <v>0</v>
      </c>
      <c r="Q971" s="31">
        <f>SUM(Q972,Q980,Q982)</f>
        <v>13403195</v>
      </c>
      <c r="R971" s="31">
        <f>SUM(R972,R980,R982)</f>
        <v>13398195</v>
      </c>
      <c r="S971" s="31">
        <f>SUM(S972,S980,S982)</f>
        <v>9299797</v>
      </c>
      <c r="T971" s="31">
        <f t="shared" ref="T971:X971" si="707">SUM(T972,T980,T982)</f>
        <v>4098398</v>
      </c>
      <c r="U971" s="31">
        <f t="shared" si="707"/>
        <v>973412</v>
      </c>
      <c r="V971" s="31">
        <f t="shared" si="707"/>
        <v>1017000</v>
      </c>
      <c r="W971" s="31">
        <f t="shared" si="707"/>
        <v>2107986</v>
      </c>
      <c r="X971" s="31">
        <f t="shared" si="707"/>
        <v>13398195</v>
      </c>
      <c r="Y971" s="220">
        <f t="shared" ref="Y971:Y1024" si="708">IF(R971=0,0,(X971/R971)*100)</f>
        <v>100</v>
      </c>
    </row>
    <row r="972" spans="1:25">
      <c r="A972" s="23" t="s">
        <v>594</v>
      </c>
      <c r="B972" s="23" t="s">
        <v>122</v>
      </c>
      <c r="C972" s="23" t="s">
        <v>130</v>
      </c>
      <c r="D972" s="23" t="s">
        <v>596</v>
      </c>
      <c r="E972" s="21" t="s">
        <v>132</v>
      </c>
      <c r="F972" s="21" t="s">
        <v>0</v>
      </c>
      <c r="G972" s="150" t="s">
        <v>0</v>
      </c>
      <c r="H972" s="21" t="s">
        <v>11</v>
      </c>
      <c r="I972" s="66">
        <f t="shared" si="683"/>
        <v>8336500</v>
      </c>
      <c r="J972" s="66">
        <f t="shared" ref="J972:P972" si="709">SUM(J973,J974)</f>
        <v>8336500</v>
      </c>
      <c r="K972" s="66">
        <f t="shared" si="685"/>
        <v>0</v>
      </c>
      <c r="L972" s="66">
        <f t="shared" si="709"/>
        <v>0</v>
      </c>
      <c r="M972" s="66">
        <f t="shared" si="709"/>
        <v>0</v>
      </c>
      <c r="N972" s="66">
        <f t="shared" si="709"/>
        <v>0</v>
      </c>
      <c r="O972" s="66">
        <f t="shared" si="709"/>
        <v>0</v>
      </c>
      <c r="P972" s="66">
        <f t="shared" si="709"/>
        <v>0</v>
      </c>
      <c r="Q972" s="66">
        <f>SUM(Q973,Q974)</f>
        <v>8845139</v>
      </c>
      <c r="R972" s="66">
        <f>SUM(R973,R974)</f>
        <v>8845139</v>
      </c>
      <c r="S972" s="66">
        <f>SUM(S973,S974)</f>
        <v>6276473</v>
      </c>
      <c r="T972" s="66">
        <f t="shared" ref="T972:X972" si="710">SUM(T973,T974)</f>
        <v>2568666</v>
      </c>
      <c r="U972" s="66">
        <f t="shared" si="710"/>
        <v>691000</v>
      </c>
      <c r="V972" s="66">
        <f t="shared" si="710"/>
        <v>683000</v>
      </c>
      <c r="W972" s="66">
        <f t="shared" si="710"/>
        <v>1194666</v>
      </c>
      <c r="X972" s="66">
        <f t="shared" si="710"/>
        <v>8845139</v>
      </c>
      <c r="Y972" s="208">
        <f t="shared" si="708"/>
        <v>100</v>
      </c>
    </row>
    <row r="973" spans="1:25">
      <c r="A973" s="23" t="s">
        <v>594</v>
      </c>
      <c r="B973" s="23" t="s">
        <v>122</v>
      </c>
      <c r="C973" s="23" t="s">
        <v>130</v>
      </c>
      <c r="D973" s="23" t="s">
        <v>596</v>
      </c>
      <c r="E973" s="22">
        <v>6111</v>
      </c>
      <c r="F973" s="23"/>
      <c r="G973" s="128" t="s">
        <v>3352</v>
      </c>
      <c r="H973" s="32" t="s">
        <v>12</v>
      </c>
      <c r="I973" s="44">
        <f t="shared" si="683"/>
        <v>6995000</v>
      </c>
      <c r="J973" s="44">
        <v>6995000</v>
      </c>
      <c r="K973" s="44">
        <f t="shared" si="685"/>
        <v>0</v>
      </c>
      <c r="L973" s="44">
        <v>0</v>
      </c>
      <c r="M973" s="44">
        <v>0</v>
      </c>
      <c r="N973" s="44">
        <v>0</v>
      </c>
      <c r="O973" s="44">
        <v>0</v>
      </c>
      <c r="P973" s="44">
        <v>0</v>
      </c>
      <c r="Q973" s="44">
        <v>7483639</v>
      </c>
      <c r="R973" s="44">
        <v>7483639</v>
      </c>
      <c r="S973" s="44">
        <v>5217346</v>
      </c>
      <c r="T973" s="44">
        <f t="shared" ref="T973:T1023" si="711">U973+V973+W973</f>
        <v>2266293</v>
      </c>
      <c r="U973" s="44">
        <v>620000</v>
      </c>
      <c r="V973" s="44">
        <v>620000</v>
      </c>
      <c r="W973" s="44">
        <v>1026293</v>
      </c>
      <c r="X973" s="44">
        <f t="shared" ref="X973:X1023" si="712">S973+T973</f>
        <v>7483639</v>
      </c>
      <c r="Y973" s="209">
        <f t="shared" si="708"/>
        <v>100</v>
      </c>
    </row>
    <row r="974" spans="1:25">
      <c r="A974" s="20" t="s">
        <v>594</v>
      </c>
      <c r="B974" s="20" t="s">
        <v>122</v>
      </c>
      <c r="C974" s="20" t="s">
        <v>130</v>
      </c>
      <c r="D974" s="20" t="s">
        <v>596</v>
      </c>
      <c r="E974" s="20" t="s">
        <v>134</v>
      </c>
      <c r="F974" s="23" t="s">
        <v>0</v>
      </c>
      <c r="G974" s="154" t="s">
        <v>0</v>
      </c>
      <c r="H974" s="21" t="s">
        <v>13</v>
      </c>
      <c r="I974" s="66">
        <f t="shared" si="683"/>
        <v>1341500</v>
      </c>
      <c r="J974" s="66">
        <f t="shared" ref="J974:P974" si="713">SUM(J975:J979)</f>
        <v>1341500</v>
      </c>
      <c r="K974" s="66">
        <f t="shared" si="685"/>
        <v>0</v>
      </c>
      <c r="L974" s="66">
        <f t="shared" si="713"/>
        <v>0</v>
      </c>
      <c r="M974" s="66">
        <f t="shared" si="713"/>
        <v>0</v>
      </c>
      <c r="N974" s="66">
        <f t="shared" si="713"/>
        <v>0</v>
      </c>
      <c r="O974" s="66">
        <f t="shared" si="713"/>
        <v>0</v>
      </c>
      <c r="P974" s="66">
        <f t="shared" si="713"/>
        <v>0</v>
      </c>
      <c r="Q974" s="66">
        <f>SUM(Q975:Q979)</f>
        <v>1361500</v>
      </c>
      <c r="R974" s="66">
        <f>SUM(R975:R979)</f>
        <v>1361500</v>
      </c>
      <c r="S974" s="66">
        <f>SUM(S975:S979)</f>
        <v>1059127</v>
      </c>
      <c r="T974" s="66">
        <f t="shared" ref="T974:X974" si="714">SUM(T975:T979)</f>
        <v>302373</v>
      </c>
      <c r="U974" s="66">
        <f t="shared" si="714"/>
        <v>71000</v>
      </c>
      <c r="V974" s="66">
        <f t="shared" si="714"/>
        <v>63000</v>
      </c>
      <c r="W974" s="66">
        <f t="shared" si="714"/>
        <v>168373</v>
      </c>
      <c r="X974" s="66">
        <f t="shared" si="714"/>
        <v>1361500</v>
      </c>
      <c r="Y974" s="208">
        <f t="shared" si="708"/>
        <v>100</v>
      </c>
    </row>
    <row r="975" spans="1:25">
      <c r="A975" s="23" t="s">
        <v>594</v>
      </c>
      <c r="B975" s="23" t="s">
        <v>122</v>
      </c>
      <c r="C975" s="23" t="s">
        <v>130</v>
      </c>
      <c r="D975" s="23" t="s">
        <v>596</v>
      </c>
      <c r="E975" s="22">
        <v>6112</v>
      </c>
      <c r="F975" s="23" t="s">
        <v>597</v>
      </c>
      <c r="G975" s="128" t="s">
        <v>3352</v>
      </c>
      <c r="H975" s="32" t="s">
        <v>16</v>
      </c>
      <c r="I975" s="44">
        <f t="shared" si="683"/>
        <v>240000</v>
      </c>
      <c r="J975" s="44">
        <v>240000</v>
      </c>
      <c r="K975" s="44">
        <f t="shared" si="685"/>
        <v>0</v>
      </c>
      <c r="L975" s="44">
        <v>0</v>
      </c>
      <c r="M975" s="44">
        <v>0</v>
      </c>
      <c r="N975" s="44">
        <v>0</v>
      </c>
      <c r="O975" s="44">
        <v>0</v>
      </c>
      <c r="P975" s="44">
        <v>0</v>
      </c>
      <c r="Q975" s="44">
        <v>240000</v>
      </c>
      <c r="R975" s="44">
        <v>240000</v>
      </c>
      <c r="S975" s="44">
        <v>158839</v>
      </c>
      <c r="T975" s="44">
        <f t="shared" si="711"/>
        <v>81161</v>
      </c>
      <c r="U975" s="44">
        <v>16000</v>
      </c>
      <c r="V975" s="44">
        <v>18000</v>
      </c>
      <c r="W975" s="44">
        <v>47161</v>
      </c>
      <c r="X975" s="44">
        <f t="shared" si="712"/>
        <v>240000</v>
      </c>
      <c r="Y975" s="209">
        <f t="shared" si="708"/>
        <v>100</v>
      </c>
    </row>
    <row r="976" spans="1:25">
      <c r="A976" s="23" t="s">
        <v>594</v>
      </c>
      <c r="B976" s="23" t="s">
        <v>122</v>
      </c>
      <c r="C976" s="23" t="s">
        <v>130</v>
      </c>
      <c r="D976" s="23" t="s">
        <v>596</v>
      </c>
      <c r="E976" s="22">
        <v>6112</v>
      </c>
      <c r="F976" s="23" t="s">
        <v>598</v>
      </c>
      <c r="G976" s="128" t="s">
        <v>3352</v>
      </c>
      <c r="H976" s="32" t="s">
        <v>19</v>
      </c>
      <c r="I976" s="44">
        <f t="shared" si="683"/>
        <v>700500</v>
      </c>
      <c r="J976" s="44">
        <v>700500</v>
      </c>
      <c r="K976" s="44">
        <f t="shared" si="685"/>
        <v>0</v>
      </c>
      <c r="L976" s="44">
        <v>0</v>
      </c>
      <c r="M976" s="44">
        <v>0</v>
      </c>
      <c r="N976" s="44">
        <v>0</v>
      </c>
      <c r="O976" s="44">
        <v>0</v>
      </c>
      <c r="P976" s="44">
        <v>0</v>
      </c>
      <c r="Q976" s="44">
        <v>680500</v>
      </c>
      <c r="R976" s="44">
        <v>680500</v>
      </c>
      <c r="S976" s="44">
        <v>498288</v>
      </c>
      <c r="T976" s="44">
        <f t="shared" si="711"/>
        <v>182212</v>
      </c>
      <c r="U976" s="44">
        <v>45000</v>
      </c>
      <c r="V976" s="44">
        <v>45000</v>
      </c>
      <c r="W976" s="44">
        <v>92212</v>
      </c>
      <c r="X976" s="44">
        <f t="shared" si="712"/>
        <v>680500</v>
      </c>
      <c r="Y976" s="209">
        <f t="shared" si="708"/>
        <v>100</v>
      </c>
    </row>
    <row r="977" spans="1:25">
      <c r="A977" s="23" t="s">
        <v>594</v>
      </c>
      <c r="B977" s="23" t="s">
        <v>122</v>
      </c>
      <c r="C977" s="23" t="s">
        <v>130</v>
      </c>
      <c r="D977" s="23" t="s">
        <v>596</v>
      </c>
      <c r="E977" s="22">
        <v>6112</v>
      </c>
      <c r="F977" s="23" t="s">
        <v>599</v>
      </c>
      <c r="G977" s="128" t="s">
        <v>3352</v>
      </c>
      <c r="H977" s="32" t="s">
        <v>17</v>
      </c>
      <c r="I977" s="44">
        <f t="shared" si="683"/>
        <v>174000</v>
      </c>
      <c r="J977" s="44">
        <v>174000</v>
      </c>
      <c r="K977" s="44">
        <f t="shared" si="685"/>
        <v>0</v>
      </c>
      <c r="L977" s="44">
        <v>0</v>
      </c>
      <c r="M977" s="44">
        <v>0</v>
      </c>
      <c r="N977" s="44">
        <v>0</v>
      </c>
      <c r="O977" s="44">
        <v>0</v>
      </c>
      <c r="P977" s="44">
        <v>0</v>
      </c>
      <c r="Q977" s="44">
        <v>174000</v>
      </c>
      <c r="R977" s="44">
        <v>174000</v>
      </c>
      <c r="S977" s="44">
        <v>174000</v>
      </c>
      <c r="T977" s="44">
        <f t="shared" si="711"/>
        <v>0</v>
      </c>
      <c r="U977" s="44"/>
      <c r="V977" s="44"/>
      <c r="W977" s="44"/>
      <c r="X977" s="44">
        <f t="shared" si="712"/>
        <v>174000</v>
      </c>
      <c r="Y977" s="209">
        <f t="shared" si="708"/>
        <v>100</v>
      </c>
    </row>
    <row r="978" spans="1:25">
      <c r="A978" s="23" t="s">
        <v>594</v>
      </c>
      <c r="B978" s="23" t="s">
        <v>122</v>
      </c>
      <c r="C978" s="23" t="s">
        <v>130</v>
      </c>
      <c r="D978" s="23" t="s">
        <v>596</v>
      </c>
      <c r="E978" s="22">
        <v>6112</v>
      </c>
      <c r="F978" s="23" t="s">
        <v>600</v>
      </c>
      <c r="G978" s="128" t="s">
        <v>3352</v>
      </c>
      <c r="H978" s="32" t="s">
        <v>15</v>
      </c>
      <c r="I978" s="44">
        <f t="shared" si="683"/>
        <v>72000</v>
      </c>
      <c r="J978" s="44">
        <v>72000</v>
      </c>
      <c r="K978" s="44">
        <f t="shared" si="685"/>
        <v>0</v>
      </c>
      <c r="L978" s="44">
        <v>0</v>
      </c>
      <c r="M978" s="44">
        <v>0</v>
      </c>
      <c r="N978" s="44">
        <v>0</v>
      </c>
      <c r="O978" s="44">
        <v>0</v>
      </c>
      <c r="P978" s="44">
        <v>0</v>
      </c>
      <c r="Q978" s="44">
        <v>72000</v>
      </c>
      <c r="R978" s="44">
        <v>72000</v>
      </c>
      <c r="S978" s="44">
        <v>33000</v>
      </c>
      <c r="T978" s="44">
        <f t="shared" si="711"/>
        <v>39000</v>
      </c>
      <c r="U978" s="44">
        <v>10000</v>
      </c>
      <c r="V978" s="44"/>
      <c r="W978" s="44">
        <v>29000</v>
      </c>
      <c r="X978" s="44">
        <f t="shared" si="712"/>
        <v>72000</v>
      </c>
      <c r="Y978" s="209">
        <f t="shared" si="708"/>
        <v>100</v>
      </c>
    </row>
    <row r="979" spans="1:25">
      <c r="A979" s="23" t="s">
        <v>594</v>
      </c>
      <c r="B979" s="23" t="s">
        <v>122</v>
      </c>
      <c r="C979" s="23" t="s">
        <v>130</v>
      </c>
      <c r="D979" s="23" t="s">
        <v>596</v>
      </c>
      <c r="E979" s="22">
        <v>6112</v>
      </c>
      <c r="F979" s="23" t="s">
        <v>601</v>
      </c>
      <c r="G979" s="128" t="s">
        <v>3352</v>
      </c>
      <c r="H979" s="32" t="s">
        <v>18</v>
      </c>
      <c r="I979" s="44">
        <f t="shared" si="683"/>
        <v>155000</v>
      </c>
      <c r="J979" s="44">
        <v>155000</v>
      </c>
      <c r="K979" s="44">
        <f t="shared" si="685"/>
        <v>0</v>
      </c>
      <c r="L979" s="44">
        <v>0</v>
      </c>
      <c r="M979" s="44">
        <v>0</v>
      </c>
      <c r="N979" s="44">
        <v>0</v>
      </c>
      <c r="O979" s="44">
        <v>0</v>
      </c>
      <c r="P979" s="44">
        <v>0</v>
      </c>
      <c r="Q979" s="44">
        <v>195000</v>
      </c>
      <c r="R979" s="44">
        <v>195000</v>
      </c>
      <c r="S979" s="44">
        <v>195000</v>
      </c>
      <c r="T979" s="44">
        <f t="shared" si="711"/>
        <v>0</v>
      </c>
      <c r="U979" s="44"/>
      <c r="V979" s="44"/>
      <c r="W979" s="44"/>
      <c r="X979" s="44">
        <f t="shared" si="712"/>
        <v>195000</v>
      </c>
      <c r="Y979" s="209">
        <f t="shared" si="708"/>
        <v>100</v>
      </c>
    </row>
    <row r="980" spans="1:25">
      <c r="A980" s="23" t="s">
        <v>594</v>
      </c>
      <c r="B980" s="23" t="s">
        <v>122</v>
      </c>
      <c r="C980" s="23" t="s">
        <v>130</v>
      </c>
      <c r="D980" s="23" t="s">
        <v>596</v>
      </c>
      <c r="E980" s="21" t="s">
        <v>139</v>
      </c>
      <c r="F980" s="21" t="s">
        <v>0</v>
      </c>
      <c r="G980" s="150" t="s">
        <v>0</v>
      </c>
      <c r="H980" s="21" t="s">
        <v>21</v>
      </c>
      <c r="I980" s="66">
        <f t="shared" si="683"/>
        <v>742023</v>
      </c>
      <c r="J980" s="66">
        <f t="shared" ref="J980:X980" si="715">SUM(J981)</f>
        <v>742023</v>
      </c>
      <c r="K980" s="66">
        <f t="shared" si="685"/>
        <v>0</v>
      </c>
      <c r="L980" s="66">
        <f t="shared" si="715"/>
        <v>0</v>
      </c>
      <c r="M980" s="66">
        <f t="shared" si="715"/>
        <v>0</v>
      </c>
      <c r="N980" s="66">
        <f t="shared" si="715"/>
        <v>0</v>
      </c>
      <c r="O980" s="66">
        <f t="shared" si="715"/>
        <v>0</v>
      </c>
      <c r="P980" s="66">
        <f t="shared" si="715"/>
        <v>0</v>
      </c>
      <c r="Q980" s="66">
        <f t="shared" si="715"/>
        <v>773578</v>
      </c>
      <c r="R980" s="66">
        <f t="shared" si="715"/>
        <v>773578</v>
      </c>
      <c r="S980" s="66">
        <f t="shared" si="715"/>
        <v>552121</v>
      </c>
      <c r="T980" s="66">
        <f t="shared" si="715"/>
        <v>221457</v>
      </c>
      <c r="U980" s="66">
        <f t="shared" si="715"/>
        <v>65000</v>
      </c>
      <c r="V980" s="66">
        <f t="shared" si="715"/>
        <v>65000</v>
      </c>
      <c r="W980" s="66">
        <f t="shared" si="715"/>
        <v>91457</v>
      </c>
      <c r="X980" s="66">
        <f t="shared" si="715"/>
        <v>773578</v>
      </c>
      <c r="Y980" s="208">
        <f t="shared" si="708"/>
        <v>100</v>
      </c>
    </row>
    <row r="981" spans="1:25">
      <c r="A981" s="23" t="s">
        <v>594</v>
      </c>
      <c r="B981" s="23" t="s">
        <v>122</v>
      </c>
      <c r="C981" s="23" t="s">
        <v>130</v>
      </c>
      <c r="D981" s="23" t="s">
        <v>596</v>
      </c>
      <c r="E981" s="22">
        <v>6121</v>
      </c>
      <c r="F981" s="23"/>
      <c r="G981" s="128" t="s">
        <v>3352</v>
      </c>
      <c r="H981" s="32" t="s">
        <v>22</v>
      </c>
      <c r="I981" s="44">
        <f t="shared" si="683"/>
        <v>742023</v>
      </c>
      <c r="J981" s="44">
        <v>742023</v>
      </c>
      <c r="K981" s="44">
        <f t="shared" si="685"/>
        <v>0</v>
      </c>
      <c r="L981" s="44">
        <v>0</v>
      </c>
      <c r="M981" s="44">
        <v>0</v>
      </c>
      <c r="N981" s="44">
        <v>0</v>
      </c>
      <c r="O981" s="44">
        <v>0</v>
      </c>
      <c r="P981" s="44">
        <v>0</v>
      </c>
      <c r="Q981" s="44">
        <v>773578</v>
      </c>
      <c r="R981" s="44">
        <v>773578</v>
      </c>
      <c r="S981" s="44">
        <v>552121</v>
      </c>
      <c r="T981" s="44">
        <f t="shared" si="711"/>
        <v>221457</v>
      </c>
      <c r="U981" s="44">
        <v>65000</v>
      </c>
      <c r="V981" s="44">
        <v>65000</v>
      </c>
      <c r="W981" s="44">
        <v>91457</v>
      </c>
      <c r="X981" s="44">
        <f t="shared" si="712"/>
        <v>773578</v>
      </c>
      <c r="Y981" s="209">
        <f t="shared" si="708"/>
        <v>100</v>
      </c>
    </row>
    <row r="982" spans="1:25">
      <c r="A982" s="23" t="s">
        <v>594</v>
      </c>
      <c r="B982" s="23" t="s">
        <v>122</v>
      </c>
      <c r="C982" s="23" t="s">
        <v>130</v>
      </c>
      <c r="D982" s="23" t="s">
        <v>596</v>
      </c>
      <c r="E982" s="21" t="s">
        <v>141</v>
      </c>
      <c r="F982" s="21" t="s">
        <v>0</v>
      </c>
      <c r="G982" s="150" t="s">
        <v>0</v>
      </c>
      <c r="H982" s="21" t="s">
        <v>23</v>
      </c>
      <c r="I982" s="66">
        <f t="shared" si="683"/>
        <v>3408074</v>
      </c>
      <c r="J982" s="66">
        <f t="shared" ref="J982:P982" si="716">SUM(J983:J991)</f>
        <v>3403074</v>
      </c>
      <c r="K982" s="66">
        <f t="shared" si="685"/>
        <v>5000</v>
      </c>
      <c r="L982" s="66">
        <f t="shared" si="716"/>
        <v>5000</v>
      </c>
      <c r="M982" s="66">
        <f t="shared" si="716"/>
        <v>0</v>
      </c>
      <c r="N982" s="66">
        <f t="shared" si="716"/>
        <v>0</v>
      </c>
      <c r="O982" s="66">
        <f t="shared" si="716"/>
        <v>0</v>
      </c>
      <c r="P982" s="66">
        <f t="shared" si="716"/>
        <v>0</v>
      </c>
      <c r="Q982" s="66">
        <f>SUM(Q983:Q991)</f>
        <v>3784478</v>
      </c>
      <c r="R982" s="66">
        <f>SUM(R983:R991)</f>
        <v>3779478</v>
      </c>
      <c r="S982" s="66">
        <f>SUM(S983:S991)</f>
        <v>2471203</v>
      </c>
      <c r="T982" s="66">
        <f t="shared" ref="T982:X982" si="717">SUM(T983:T991)</f>
        <v>1308275</v>
      </c>
      <c r="U982" s="66">
        <f t="shared" si="717"/>
        <v>217412</v>
      </c>
      <c r="V982" s="66">
        <f t="shared" si="717"/>
        <v>269000</v>
      </c>
      <c r="W982" s="66">
        <f t="shared" si="717"/>
        <v>821863</v>
      </c>
      <c r="X982" s="66">
        <f t="shared" si="717"/>
        <v>3779478</v>
      </c>
      <c r="Y982" s="208">
        <f t="shared" si="708"/>
        <v>100</v>
      </c>
    </row>
    <row r="983" spans="1:25">
      <c r="A983" s="23" t="s">
        <v>594</v>
      </c>
      <c r="B983" s="23" t="s">
        <v>122</v>
      </c>
      <c r="C983" s="23" t="s">
        <v>130</v>
      </c>
      <c r="D983" s="23" t="s">
        <v>596</v>
      </c>
      <c r="E983" s="22">
        <v>6131</v>
      </c>
      <c r="F983" s="23"/>
      <c r="G983" s="128" t="s">
        <v>3352</v>
      </c>
      <c r="H983" s="32" t="s">
        <v>24</v>
      </c>
      <c r="I983" s="44">
        <f t="shared" si="683"/>
        <v>5000</v>
      </c>
      <c r="J983" s="44">
        <v>5000</v>
      </c>
      <c r="K983" s="44">
        <f t="shared" si="685"/>
        <v>0</v>
      </c>
      <c r="L983" s="44">
        <v>0</v>
      </c>
      <c r="M983" s="44">
        <v>0</v>
      </c>
      <c r="N983" s="44">
        <v>0</v>
      </c>
      <c r="O983" s="44">
        <v>0</v>
      </c>
      <c r="P983" s="44">
        <v>0</v>
      </c>
      <c r="Q983" s="44">
        <v>7500</v>
      </c>
      <c r="R983" s="44">
        <v>7500</v>
      </c>
      <c r="S983" s="44">
        <v>7500</v>
      </c>
      <c r="T983" s="44">
        <f t="shared" si="711"/>
        <v>0</v>
      </c>
      <c r="U983" s="44"/>
      <c r="V983" s="44"/>
      <c r="W983" s="44"/>
      <c r="X983" s="44">
        <f t="shared" si="712"/>
        <v>7500</v>
      </c>
      <c r="Y983" s="209">
        <f t="shared" si="708"/>
        <v>100</v>
      </c>
    </row>
    <row r="984" spans="1:25">
      <c r="A984" s="23" t="s">
        <v>594</v>
      </c>
      <c r="B984" s="23" t="s">
        <v>122</v>
      </c>
      <c r="C984" s="23" t="s">
        <v>130</v>
      </c>
      <c r="D984" s="23" t="s">
        <v>596</v>
      </c>
      <c r="E984" s="22">
        <v>6132</v>
      </c>
      <c r="F984" s="23"/>
      <c r="G984" s="128" t="s">
        <v>3352</v>
      </c>
      <c r="H984" s="32" t="s">
        <v>25</v>
      </c>
      <c r="I984" s="44">
        <f t="shared" si="683"/>
        <v>638790</v>
      </c>
      <c r="J984" s="44">
        <v>638790</v>
      </c>
      <c r="K984" s="44">
        <f t="shared" si="685"/>
        <v>0</v>
      </c>
      <c r="L984" s="44">
        <v>0</v>
      </c>
      <c r="M984" s="44">
        <v>0</v>
      </c>
      <c r="N984" s="44">
        <v>0</v>
      </c>
      <c r="O984" s="44">
        <v>0</v>
      </c>
      <c r="P984" s="44">
        <v>0</v>
      </c>
      <c r="Q984" s="44">
        <v>638790</v>
      </c>
      <c r="R984" s="44">
        <v>638790</v>
      </c>
      <c r="S984" s="44">
        <v>482500</v>
      </c>
      <c r="T984" s="44">
        <f t="shared" si="711"/>
        <v>156290</v>
      </c>
      <c r="U984" s="44">
        <v>60000</v>
      </c>
      <c r="V984" s="44">
        <v>70000</v>
      </c>
      <c r="W984" s="44">
        <v>26290</v>
      </c>
      <c r="X984" s="44">
        <f t="shared" si="712"/>
        <v>638790</v>
      </c>
      <c r="Y984" s="209">
        <f t="shared" si="708"/>
        <v>100</v>
      </c>
    </row>
    <row r="985" spans="1:25">
      <c r="A985" s="23" t="s">
        <v>594</v>
      </c>
      <c r="B985" s="23" t="s">
        <v>122</v>
      </c>
      <c r="C985" s="23" t="s">
        <v>130</v>
      </c>
      <c r="D985" s="23" t="s">
        <v>596</v>
      </c>
      <c r="E985" s="22">
        <v>6133</v>
      </c>
      <c r="F985" s="23"/>
      <c r="G985" s="128" t="s">
        <v>3352</v>
      </c>
      <c r="H985" s="32" t="s">
        <v>26</v>
      </c>
      <c r="I985" s="44">
        <f t="shared" si="683"/>
        <v>1183412</v>
      </c>
      <c r="J985" s="44">
        <v>1183412</v>
      </c>
      <c r="K985" s="44">
        <f t="shared" si="685"/>
        <v>0</v>
      </c>
      <c r="L985" s="44">
        <v>0</v>
      </c>
      <c r="M985" s="44">
        <v>0</v>
      </c>
      <c r="N985" s="44">
        <v>0</v>
      </c>
      <c r="O985" s="44">
        <v>0</v>
      </c>
      <c r="P985" s="44">
        <v>0</v>
      </c>
      <c r="Q985" s="44">
        <v>1183412</v>
      </c>
      <c r="R985" s="44">
        <v>1183412</v>
      </c>
      <c r="S985" s="44">
        <v>865000</v>
      </c>
      <c r="T985" s="44">
        <f t="shared" si="711"/>
        <v>318412</v>
      </c>
      <c r="U985" s="44">
        <v>58412</v>
      </c>
      <c r="V985" s="44">
        <v>100000</v>
      </c>
      <c r="W985" s="44">
        <v>160000</v>
      </c>
      <c r="X985" s="44">
        <f t="shared" si="712"/>
        <v>1183412</v>
      </c>
      <c r="Y985" s="209">
        <f t="shared" si="708"/>
        <v>100</v>
      </c>
    </row>
    <row r="986" spans="1:25">
      <c r="A986" s="23" t="s">
        <v>594</v>
      </c>
      <c r="B986" s="23" t="s">
        <v>122</v>
      </c>
      <c r="C986" s="23" t="s">
        <v>130</v>
      </c>
      <c r="D986" s="23" t="s">
        <v>596</v>
      </c>
      <c r="E986" s="22">
        <v>6134</v>
      </c>
      <c r="F986" s="23"/>
      <c r="G986" s="128" t="s">
        <v>3352</v>
      </c>
      <c r="H986" s="32" t="s">
        <v>27</v>
      </c>
      <c r="I986" s="44">
        <f t="shared" si="683"/>
        <v>418400</v>
      </c>
      <c r="J986" s="44">
        <v>413400</v>
      </c>
      <c r="K986" s="44">
        <f t="shared" si="685"/>
        <v>5000</v>
      </c>
      <c r="L986" s="44">
        <v>5000</v>
      </c>
      <c r="M986" s="44">
        <v>0</v>
      </c>
      <c r="N986" s="44">
        <v>0</v>
      </c>
      <c r="O986" s="44">
        <v>0</v>
      </c>
      <c r="P986" s="44">
        <v>0</v>
      </c>
      <c r="Q986" s="44">
        <v>418400</v>
      </c>
      <c r="R986" s="44">
        <v>413400</v>
      </c>
      <c r="S986" s="44">
        <v>310000</v>
      </c>
      <c r="T986" s="44">
        <f t="shared" si="711"/>
        <v>103400</v>
      </c>
      <c r="U986" s="44">
        <v>25000</v>
      </c>
      <c r="V986" s="44">
        <v>25000</v>
      </c>
      <c r="W986" s="44">
        <v>53400</v>
      </c>
      <c r="X986" s="44">
        <f t="shared" si="712"/>
        <v>413400</v>
      </c>
      <c r="Y986" s="209">
        <f t="shared" si="708"/>
        <v>100</v>
      </c>
    </row>
    <row r="987" spans="1:25">
      <c r="A987" s="23" t="s">
        <v>594</v>
      </c>
      <c r="B987" s="23" t="s">
        <v>122</v>
      </c>
      <c r="C987" s="23" t="s">
        <v>130</v>
      </c>
      <c r="D987" s="23" t="s">
        <v>596</v>
      </c>
      <c r="E987" s="22">
        <v>6135</v>
      </c>
      <c r="F987" s="23"/>
      <c r="G987" s="128" t="s">
        <v>3352</v>
      </c>
      <c r="H987" s="32" t="s">
        <v>28</v>
      </c>
      <c r="I987" s="44">
        <f t="shared" si="683"/>
        <v>42962</v>
      </c>
      <c r="J987" s="44">
        <v>42962</v>
      </c>
      <c r="K987" s="44">
        <f t="shared" si="685"/>
        <v>0</v>
      </c>
      <c r="L987" s="44">
        <v>0</v>
      </c>
      <c r="M987" s="44">
        <v>0</v>
      </c>
      <c r="N987" s="44">
        <v>0</v>
      </c>
      <c r="O987" s="44">
        <v>0</v>
      </c>
      <c r="P987" s="44">
        <v>0</v>
      </c>
      <c r="Q987" s="44">
        <v>42962</v>
      </c>
      <c r="R987" s="44">
        <v>42962</v>
      </c>
      <c r="S987" s="44">
        <v>33500</v>
      </c>
      <c r="T987" s="44">
        <f t="shared" si="711"/>
        <v>9462</v>
      </c>
      <c r="U987" s="44">
        <v>4000</v>
      </c>
      <c r="V987" s="44">
        <v>4000</v>
      </c>
      <c r="W987" s="44">
        <v>1462</v>
      </c>
      <c r="X987" s="44">
        <f t="shared" si="712"/>
        <v>42962</v>
      </c>
      <c r="Y987" s="209">
        <f t="shared" si="708"/>
        <v>100</v>
      </c>
    </row>
    <row r="988" spans="1:25">
      <c r="A988" s="23" t="s">
        <v>594</v>
      </c>
      <c r="B988" s="23" t="s">
        <v>122</v>
      </c>
      <c r="C988" s="23" t="s">
        <v>130</v>
      </c>
      <c r="D988" s="23" t="s">
        <v>596</v>
      </c>
      <c r="E988" s="22">
        <v>6136</v>
      </c>
      <c r="F988" s="23"/>
      <c r="G988" s="128" t="s">
        <v>3352</v>
      </c>
      <c r="H988" s="32" t="s">
        <v>29</v>
      </c>
      <c r="I988" s="44">
        <f t="shared" si="683"/>
        <v>415400</v>
      </c>
      <c r="J988" s="44">
        <v>415400</v>
      </c>
      <c r="K988" s="44">
        <f t="shared" si="685"/>
        <v>0</v>
      </c>
      <c r="L988" s="44">
        <v>0</v>
      </c>
      <c r="M988" s="44">
        <v>0</v>
      </c>
      <c r="N988" s="44">
        <v>0</v>
      </c>
      <c r="O988" s="44">
        <v>0</v>
      </c>
      <c r="P988" s="44">
        <v>0</v>
      </c>
      <c r="Q988" s="44">
        <v>492900</v>
      </c>
      <c r="R988" s="44">
        <v>492900</v>
      </c>
      <c r="S988" s="44">
        <v>389500</v>
      </c>
      <c r="T988" s="44">
        <f t="shared" si="711"/>
        <v>103400</v>
      </c>
      <c r="U988" s="44">
        <v>34500</v>
      </c>
      <c r="V988" s="44">
        <v>35000</v>
      </c>
      <c r="W988" s="44">
        <v>33900</v>
      </c>
      <c r="X988" s="44">
        <f t="shared" si="712"/>
        <v>492900</v>
      </c>
      <c r="Y988" s="209">
        <f t="shared" si="708"/>
        <v>100</v>
      </c>
    </row>
    <row r="989" spans="1:25">
      <c r="A989" s="23" t="s">
        <v>594</v>
      </c>
      <c r="B989" s="23" t="s">
        <v>122</v>
      </c>
      <c r="C989" s="23" t="s">
        <v>130</v>
      </c>
      <c r="D989" s="23" t="s">
        <v>596</v>
      </c>
      <c r="E989" s="22">
        <v>6137</v>
      </c>
      <c r="F989" s="23"/>
      <c r="G989" s="128" t="s">
        <v>3352</v>
      </c>
      <c r="H989" s="32" t="s">
        <v>30</v>
      </c>
      <c r="I989" s="44">
        <f t="shared" si="683"/>
        <v>78990</v>
      </c>
      <c r="J989" s="44">
        <v>78990</v>
      </c>
      <c r="K989" s="44">
        <f t="shared" si="685"/>
        <v>0</v>
      </c>
      <c r="L989" s="44">
        <v>0</v>
      </c>
      <c r="M989" s="44">
        <v>0</v>
      </c>
      <c r="N989" s="44">
        <v>0</v>
      </c>
      <c r="O989" s="44">
        <v>0</v>
      </c>
      <c r="P989" s="44">
        <v>0</v>
      </c>
      <c r="Q989" s="44">
        <v>78990</v>
      </c>
      <c r="R989" s="44">
        <v>78990</v>
      </c>
      <c r="S989" s="44">
        <v>60000</v>
      </c>
      <c r="T989" s="44">
        <f t="shared" si="711"/>
        <v>18990</v>
      </c>
      <c r="U989" s="44">
        <v>7000</v>
      </c>
      <c r="V989" s="44">
        <v>5000</v>
      </c>
      <c r="W989" s="44">
        <v>6990</v>
      </c>
      <c r="X989" s="44">
        <f t="shared" si="712"/>
        <v>78990</v>
      </c>
      <c r="Y989" s="209">
        <f t="shared" si="708"/>
        <v>100</v>
      </c>
    </row>
    <row r="990" spans="1:25">
      <c r="A990" s="23" t="s">
        <v>594</v>
      </c>
      <c r="B990" s="23" t="s">
        <v>122</v>
      </c>
      <c r="C990" s="23" t="s">
        <v>130</v>
      </c>
      <c r="D990" s="23" t="s">
        <v>596</v>
      </c>
      <c r="E990" s="22">
        <v>6138</v>
      </c>
      <c r="F990" s="23"/>
      <c r="G990" s="128" t="s">
        <v>3352</v>
      </c>
      <c r="H990" s="32" t="s">
        <v>31</v>
      </c>
      <c r="I990" s="44">
        <f t="shared" si="683"/>
        <v>35000</v>
      </c>
      <c r="J990" s="44">
        <v>35000</v>
      </c>
      <c r="K990" s="44">
        <f t="shared" si="685"/>
        <v>0</v>
      </c>
      <c r="L990" s="44">
        <v>0</v>
      </c>
      <c r="M990" s="44">
        <v>0</v>
      </c>
      <c r="N990" s="44">
        <v>0</v>
      </c>
      <c r="O990" s="44">
        <v>0</v>
      </c>
      <c r="P990" s="44">
        <v>0</v>
      </c>
      <c r="Q990" s="44">
        <v>35000</v>
      </c>
      <c r="R990" s="44">
        <v>35000</v>
      </c>
      <c r="S990" s="44">
        <v>30500</v>
      </c>
      <c r="T990" s="44">
        <f t="shared" si="711"/>
        <v>4500</v>
      </c>
      <c r="U990" s="44">
        <v>1500</v>
      </c>
      <c r="V990" s="44">
        <v>3000</v>
      </c>
      <c r="W990" s="44"/>
      <c r="X990" s="44">
        <f t="shared" si="712"/>
        <v>35000</v>
      </c>
      <c r="Y990" s="209">
        <f t="shared" si="708"/>
        <v>100</v>
      </c>
    </row>
    <row r="991" spans="1:25">
      <c r="A991" s="20" t="s">
        <v>594</v>
      </c>
      <c r="B991" s="20" t="s">
        <v>122</v>
      </c>
      <c r="C991" s="20" t="s">
        <v>130</v>
      </c>
      <c r="D991" s="20" t="s">
        <v>596</v>
      </c>
      <c r="E991" s="20" t="s">
        <v>144</v>
      </c>
      <c r="F991" s="23" t="s">
        <v>0</v>
      </c>
      <c r="G991" s="154" t="s">
        <v>0</v>
      </c>
      <c r="H991" s="21" t="s">
        <v>32</v>
      </c>
      <c r="I991" s="66">
        <f t="shared" si="683"/>
        <v>590120</v>
      </c>
      <c r="J991" s="66">
        <f>SUM(J992:J998)</f>
        <v>590120</v>
      </c>
      <c r="K991" s="66">
        <f t="shared" si="685"/>
        <v>0</v>
      </c>
      <c r="L991" s="66">
        <f t="shared" ref="L991:X991" si="718">SUM(L992:L998)</f>
        <v>0</v>
      </c>
      <c r="M991" s="66">
        <f t="shared" si="718"/>
        <v>0</v>
      </c>
      <c r="N991" s="66">
        <f t="shared" si="718"/>
        <v>0</v>
      </c>
      <c r="O991" s="66">
        <f t="shared" si="718"/>
        <v>0</v>
      </c>
      <c r="P991" s="66">
        <f t="shared" si="718"/>
        <v>0</v>
      </c>
      <c r="Q991" s="66">
        <f t="shared" si="718"/>
        <v>886524</v>
      </c>
      <c r="R991" s="66">
        <f t="shared" si="718"/>
        <v>886524</v>
      </c>
      <c r="S991" s="66">
        <f t="shared" si="718"/>
        <v>292703</v>
      </c>
      <c r="T991" s="66">
        <f t="shared" si="718"/>
        <v>593821</v>
      </c>
      <c r="U991" s="66">
        <f t="shared" si="718"/>
        <v>27000</v>
      </c>
      <c r="V991" s="66">
        <f t="shared" si="718"/>
        <v>27000</v>
      </c>
      <c r="W991" s="66">
        <f t="shared" si="718"/>
        <v>539821</v>
      </c>
      <c r="X991" s="66">
        <f t="shared" si="718"/>
        <v>886524</v>
      </c>
      <c r="Y991" s="208">
        <f t="shared" si="708"/>
        <v>100</v>
      </c>
    </row>
    <row r="992" spans="1:25">
      <c r="A992" s="23" t="s">
        <v>594</v>
      </c>
      <c r="B992" s="23" t="s">
        <v>122</v>
      </c>
      <c r="C992" s="23" t="s">
        <v>130</v>
      </c>
      <c r="D992" s="23" t="s">
        <v>596</v>
      </c>
      <c r="E992" s="22">
        <v>6139</v>
      </c>
      <c r="F992" s="23"/>
      <c r="G992" s="128" t="s">
        <v>3352</v>
      </c>
      <c r="H992" s="32" t="s">
        <v>32</v>
      </c>
      <c r="I992" s="44">
        <f t="shared" si="683"/>
        <v>465000</v>
      </c>
      <c r="J992" s="44">
        <v>465000</v>
      </c>
      <c r="K992" s="44">
        <f t="shared" si="685"/>
        <v>0</v>
      </c>
      <c r="L992" s="44">
        <v>0</v>
      </c>
      <c r="M992" s="44">
        <v>0</v>
      </c>
      <c r="N992" s="44">
        <v>0</v>
      </c>
      <c r="O992" s="44">
        <v>0</v>
      </c>
      <c r="P992" s="44">
        <v>0</v>
      </c>
      <c r="Q992" s="44">
        <v>359987</v>
      </c>
      <c r="R992" s="44">
        <v>359987</v>
      </c>
      <c r="S992" s="44">
        <v>275000</v>
      </c>
      <c r="T992" s="44">
        <f t="shared" si="711"/>
        <v>84987</v>
      </c>
      <c r="U992" s="44">
        <v>25000</v>
      </c>
      <c r="V992" s="44">
        <v>25000</v>
      </c>
      <c r="W992" s="44">
        <v>34987</v>
      </c>
      <c r="X992" s="44">
        <f t="shared" si="712"/>
        <v>359987</v>
      </c>
      <c r="Y992" s="209">
        <f t="shared" si="708"/>
        <v>100</v>
      </c>
    </row>
    <row r="993" spans="1:25">
      <c r="A993" s="23" t="s">
        <v>594</v>
      </c>
      <c r="B993" s="23" t="s">
        <v>122</v>
      </c>
      <c r="C993" s="23" t="s">
        <v>130</v>
      </c>
      <c r="D993" s="23" t="s">
        <v>596</v>
      </c>
      <c r="E993" s="22">
        <v>6139</v>
      </c>
      <c r="F993" s="23" t="s">
        <v>602</v>
      </c>
      <c r="G993" s="128" t="s">
        <v>3352</v>
      </c>
      <c r="H993" s="32" t="s">
        <v>152</v>
      </c>
      <c r="I993" s="44">
        <f t="shared" si="683"/>
        <v>24970</v>
      </c>
      <c r="J993" s="44">
        <v>24970</v>
      </c>
      <c r="K993" s="44">
        <f t="shared" si="685"/>
        <v>0</v>
      </c>
      <c r="L993" s="44">
        <v>0</v>
      </c>
      <c r="M993" s="44">
        <v>0</v>
      </c>
      <c r="N993" s="44">
        <v>0</v>
      </c>
      <c r="O993" s="44">
        <v>0</v>
      </c>
      <c r="P993" s="44">
        <v>0</v>
      </c>
      <c r="Q993" s="44">
        <v>26387</v>
      </c>
      <c r="R993" s="44">
        <v>26387</v>
      </c>
      <c r="S993" s="44">
        <v>17703</v>
      </c>
      <c r="T993" s="44">
        <f t="shared" si="711"/>
        <v>8684</v>
      </c>
      <c r="U993" s="44">
        <v>2000</v>
      </c>
      <c r="V993" s="44">
        <v>2000</v>
      </c>
      <c r="W993" s="44">
        <v>4684</v>
      </c>
      <c r="X993" s="44">
        <f t="shared" si="712"/>
        <v>26387</v>
      </c>
      <c r="Y993" s="209">
        <f t="shared" si="708"/>
        <v>100</v>
      </c>
    </row>
    <row r="994" spans="1:25">
      <c r="A994" s="23" t="s">
        <v>594</v>
      </c>
      <c r="B994" s="23" t="s">
        <v>122</v>
      </c>
      <c r="C994" s="23" t="s">
        <v>130</v>
      </c>
      <c r="D994" s="23" t="s">
        <v>596</v>
      </c>
      <c r="E994" s="22">
        <v>6139</v>
      </c>
      <c r="F994" s="23" t="s">
        <v>603</v>
      </c>
      <c r="G994" s="128" t="s">
        <v>3352</v>
      </c>
      <c r="H994" s="32" t="s">
        <v>158</v>
      </c>
      <c r="I994" s="44">
        <f t="shared" si="683"/>
        <v>50</v>
      </c>
      <c r="J994" s="44">
        <v>50</v>
      </c>
      <c r="K994" s="44">
        <f t="shared" si="685"/>
        <v>0</v>
      </c>
      <c r="L994" s="44">
        <v>0</v>
      </c>
      <c r="M994" s="44">
        <v>0</v>
      </c>
      <c r="N994" s="44">
        <v>0</v>
      </c>
      <c r="O994" s="44">
        <v>0</v>
      </c>
      <c r="P994" s="44">
        <v>0</v>
      </c>
      <c r="Q994" s="44">
        <v>50</v>
      </c>
      <c r="R994" s="44">
        <v>50</v>
      </c>
      <c r="S994" s="44">
        <v>0</v>
      </c>
      <c r="T994" s="44">
        <f t="shared" si="711"/>
        <v>50</v>
      </c>
      <c r="U994" s="44"/>
      <c r="V994" s="44"/>
      <c r="W994" s="44">
        <v>50</v>
      </c>
      <c r="X994" s="44">
        <f t="shared" si="712"/>
        <v>50</v>
      </c>
      <c r="Y994" s="209">
        <f t="shared" si="708"/>
        <v>100</v>
      </c>
    </row>
    <row r="995" spans="1:25" ht="20.399999999999999">
      <c r="A995" s="23" t="s">
        <v>594</v>
      </c>
      <c r="B995" s="23" t="s">
        <v>122</v>
      </c>
      <c r="C995" s="23" t="s">
        <v>130</v>
      </c>
      <c r="D995" s="23" t="s">
        <v>596</v>
      </c>
      <c r="E995" s="22">
        <v>6139</v>
      </c>
      <c r="F995" s="23" t="s">
        <v>604</v>
      </c>
      <c r="G995" s="128" t="s">
        <v>3352</v>
      </c>
      <c r="H995" s="32" t="s">
        <v>605</v>
      </c>
      <c r="I995" s="44">
        <f t="shared" si="683"/>
        <v>50</v>
      </c>
      <c r="J995" s="44">
        <v>50</v>
      </c>
      <c r="K995" s="44">
        <f t="shared" si="685"/>
        <v>0</v>
      </c>
      <c r="L995" s="44">
        <v>0</v>
      </c>
      <c r="M995" s="44">
        <v>0</v>
      </c>
      <c r="N995" s="44">
        <v>0</v>
      </c>
      <c r="O995" s="44">
        <v>0</v>
      </c>
      <c r="P995" s="44">
        <v>0</v>
      </c>
      <c r="Q995" s="44">
        <v>50</v>
      </c>
      <c r="R995" s="44">
        <v>50</v>
      </c>
      <c r="S995" s="44">
        <v>0</v>
      </c>
      <c r="T995" s="44">
        <f t="shared" si="711"/>
        <v>50</v>
      </c>
      <c r="U995" s="44"/>
      <c r="V995" s="44"/>
      <c r="W995" s="44">
        <v>50</v>
      </c>
      <c r="X995" s="44">
        <f t="shared" si="712"/>
        <v>50</v>
      </c>
      <c r="Y995" s="209">
        <f t="shared" si="708"/>
        <v>100</v>
      </c>
    </row>
    <row r="996" spans="1:25">
      <c r="A996" s="23" t="s">
        <v>594</v>
      </c>
      <c r="B996" s="23" t="s">
        <v>122</v>
      </c>
      <c r="C996" s="23" t="s">
        <v>130</v>
      </c>
      <c r="D996" s="23" t="s">
        <v>596</v>
      </c>
      <c r="E996" s="22">
        <v>6139</v>
      </c>
      <c r="F996" s="23" t="s">
        <v>606</v>
      </c>
      <c r="G996" s="128" t="s">
        <v>3352</v>
      </c>
      <c r="H996" s="32" t="s">
        <v>607</v>
      </c>
      <c r="I996" s="44">
        <f t="shared" si="683"/>
        <v>0</v>
      </c>
      <c r="J996" s="44">
        <v>0</v>
      </c>
      <c r="K996" s="44">
        <f t="shared" si="685"/>
        <v>0</v>
      </c>
      <c r="L996" s="44">
        <v>0</v>
      </c>
      <c r="M996" s="44">
        <v>0</v>
      </c>
      <c r="N996" s="44">
        <v>0</v>
      </c>
      <c r="O996" s="44">
        <v>0</v>
      </c>
      <c r="P996" s="44">
        <v>0</v>
      </c>
      <c r="Q996" s="44">
        <v>0</v>
      </c>
      <c r="R996" s="44">
        <v>0</v>
      </c>
      <c r="S996" s="44">
        <v>0</v>
      </c>
      <c r="T996" s="44">
        <f t="shared" si="711"/>
        <v>0</v>
      </c>
      <c r="U996" s="44"/>
      <c r="V996" s="44"/>
      <c r="W996" s="44">
        <v>0</v>
      </c>
      <c r="X996" s="44">
        <f t="shared" si="712"/>
        <v>0</v>
      </c>
      <c r="Y996" s="209">
        <f t="shared" si="708"/>
        <v>0</v>
      </c>
    </row>
    <row r="997" spans="1:25">
      <c r="A997" s="23" t="s">
        <v>594</v>
      </c>
      <c r="B997" s="23" t="s">
        <v>122</v>
      </c>
      <c r="C997" s="23" t="s">
        <v>130</v>
      </c>
      <c r="D997" s="23" t="s">
        <v>596</v>
      </c>
      <c r="E997" s="22">
        <v>6139</v>
      </c>
      <c r="F997" s="23" t="s">
        <v>608</v>
      </c>
      <c r="G997" s="128" t="s">
        <v>3352</v>
      </c>
      <c r="H997" s="32" t="s">
        <v>609</v>
      </c>
      <c r="I997" s="44">
        <f t="shared" si="683"/>
        <v>50</v>
      </c>
      <c r="J997" s="44">
        <v>50</v>
      </c>
      <c r="K997" s="44">
        <f t="shared" si="685"/>
        <v>0</v>
      </c>
      <c r="L997" s="44">
        <v>0</v>
      </c>
      <c r="M997" s="44">
        <v>0</v>
      </c>
      <c r="N997" s="44">
        <v>0</v>
      </c>
      <c r="O997" s="44">
        <v>0</v>
      </c>
      <c r="P997" s="44">
        <v>0</v>
      </c>
      <c r="Q997" s="44">
        <v>50</v>
      </c>
      <c r="R997" s="44">
        <v>50</v>
      </c>
      <c r="S997" s="44">
        <v>0</v>
      </c>
      <c r="T997" s="44">
        <f t="shared" si="711"/>
        <v>50</v>
      </c>
      <c r="U997" s="44"/>
      <c r="V997" s="44"/>
      <c r="W997" s="44">
        <v>50</v>
      </c>
      <c r="X997" s="44">
        <f t="shared" si="712"/>
        <v>50</v>
      </c>
      <c r="Y997" s="209">
        <f t="shared" si="708"/>
        <v>100</v>
      </c>
    </row>
    <row r="998" spans="1:25">
      <c r="A998" s="23" t="s">
        <v>594</v>
      </c>
      <c r="B998" s="23" t="s">
        <v>122</v>
      </c>
      <c r="C998" s="23" t="s">
        <v>130</v>
      </c>
      <c r="D998" s="23" t="s">
        <v>596</v>
      </c>
      <c r="E998" s="22">
        <v>6139</v>
      </c>
      <c r="F998" s="23" t="s">
        <v>2818</v>
      </c>
      <c r="G998" s="128" t="s">
        <v>3352</v>
      </c>
      <c r="H998" s="96" t="s">
        <v>2794</v>
      </c>
      <c r="I998" s="44">
        <f t="shared" si="683"/>
        <v>100000</v>
      </c>
      <c r="J998" s="44">
        <v>100000</v>
      </c>
      <c r="K998" s="44">
        <f t="shared" si="685"/>
        <v>0</v>
      </c>
      <c r="L998" s="44"/>
      <c r="M998" s="44"/>
      <c r="N998" s="44"/>
      <c r="O998" s="44"/>
      <c r="P998" s="44"/>
      <c r="Q998" s="44">
        <v>500000</v>
      </c>
      <c r="R998" s="44">
        <v>500000</v>
      </c>
      <c r="S998" s="44">
        <v>0</v>
      </c>
      <c r="T998" s="44">
        <f t="shared" si="711"/>
        <v>500000</v>
      </c>
      <c r="U998" s="44"/>
      <c r="V998" s="44"/>
      <c r="W998" s="44">
        <v>500000</v>
      </c>
      <c r="X998" s="44">
        <f t="shared" si="712"/>
        <v>500000</v>
      </c>
      <c r="Y998" s="209">
        <f t="shared" si="708"/>
        <v>100</v>
      </c>
    </row>
    <row r="999" spans="1:25" ht="20.399999999999999">
      <c r="A999" s="20" t="s">
        <v>0</v>
      </c>
      <c r="B999" s="20" t="s">
        <v>0</v>
      </c>
      <c r="C999" s="20" t="s">
        <v>0</v>
      </c>
      <c r="D999" s="21" t="s">
        <v>0</v>
      </c>
      <c r="E999" s="21" t="s">
        <v>0</v>
      </c>
      <c r="F999" s="21" t="s">
        <v>0</v>
      </c>
      <c r="G999" s="150" t="s">
        <v>0</v>
      </c>
      <c r="H999" s="30" t="s">
        <v>42</v>
      </c>
      <c r="I999" s="31">
        <f t="shared" si="683"/>
        <v>115050</v>
      </c>
      <c r="J999" s="31">
        <f t="shared" ref="J999:X999" si="719">SUM(J1000)</f>
        <v>115050</v>
      </c>
      <c r="K999" s="31">
        <f t="shared" si="685"/>
        <v>0</v>
      </c>
      <c r="L999" s="31">
        <f t="shared" si="719"/>
        <v>0</v>
      </c>
      <c r="M999" s="31">
        <f t="shared" si="719"/>
        <v>0</v>
      </c>
      <c r="N999" s="31">
        <f t="shared" si="719"/>
        <v>0</v>
      </c>
      <c r="O999" s="31">
        <f t="shared" si="719"/>
        <v>0</v>
      </c>
      <c r="P999" s="31">
        <f t="shared" si="719"/>
        <v>0</v>
      </c>
      <c r="Q999" s="31">
        <f t="shared" si="719"/>
        <v>1056051</v>
      </c>
      <c r="R999" s="31">
        <f t="shared" si="719"/>
        <v>926722</v>
      </c>
      <c r="S999" s="31">
        <f t="shared" si="719"/>
        <v>811672</v>
      </c>
      <c r="T999" s="31">
        <f t="shared" si="719"/>
        <v>115050</v>
      </c>
      <c r="U999" s="31">
        <f t="shared" si="719"/>
        <v>0</v>
      </c>
      <c r="V999" s="31">
        <f t="shared" si="719"/>
        <v>0</v>
      </c>
      <c r="W999" s="31">
        <f t="shared" si="719"/>
        <v>115050</v>
      </c>
      <c r="X999" s="31">
        <f t="shared" si="719"/>
        <v>926722</v>
      </c>
      <c r="Y999" s="220">
        <f t="shared" si="708"/>
        <v>100</v>
      </c>
    </row>
    <row r="1000" spans="1:25">
      <c r="A1000" s="23" t="s">
        <v>594</v>
      </c>
      <c r="B1000" s="23" t="s">
        <v>122</v>
      </c>
      <c r="C1000" s="23" t="s">
        <v>130</v>
      </c>
      <c r="D1000" s="23" t="s">
        <v>596</v>
      </c>
      <c r="E1000" s="21" t="s">
        <v>159</v>
      </c>
      <c r="F1000" s="21" t="s">
        <v>0</v>
      </c>
      <c r="G1000" s="150" t="s">
        <v>0</v>
      </c>
      <c r="H1000" s="21" t="s">
        <v>34</v>
      </c>
      <c r="I1000" s="66">
        <f t="shared" si="683"/>
        <v>115050</v>
      </c>
      <c r="J1000" s="66">
        <f t="shared" ref="J1000:P1000" si="720">SUM(J1001,J1003,J1004,J1005)</f>
        <v>115050</v>
      </c>
      <c r="K1000" s="66">
        <f t="shared" si="685"/>
        <v>0</v>
      </c>
      <c r="L1000" s="66">
        <f t="shared" si="720"/>
        <v>0</v>
      </c>
      <c r="M1000" s="66">
        <f t="shared" si="720"/>
        <v>0</v>
      </c>
      <c r="N1000" s="66">
        <f t="shared" si="720"/>
        <v>0</v>
      </c>
      <c r="O1000" s="66">
        <f t="shared" si="720"/>
        <v>0</v>
      </c>
      <c r="P1000" s="66">
        <f t="shared" si="720"/>
        <v>0</v>
      </c>
      <c r="Q1000" s="66">
        <f>SUM(Q1001,Q1003,Q1004,Q1005)</f>
        <v>1056051</v>
      </c>
      <c r="R1000" s="66">
        <f>SUM(R1001,R1003,R1004,R1005)</f>
        <v>926722</v>
      </c>
      <c r="S1000" s="66">
        <f>SUM(S1001,S1003,S1004,S1005)</f>
        <v>811672</v>
      </c>
      <c r="T1000" s="66">
        <f t="shared" ref="T1000:X1000" si="721">SUM(T1001,T1003,T1004,T1005)</f>
        <v>115050</v>
      </c>
      <c r="U1000" s="66">
        <f t="shared" si="721"/>
        <v>0</v>
      </c>
      <c r="V1000" s="66">
        <f t="shared" si="721"/>
        <v>0</v>
      </c>
      <c r="W1000" s="66">
        <f t="shared" si="721"/>
        <v>115050</v>
      </c>
      <c r="X1000" s="66">
        <f t="shared" si="721"/>
        <v>926722</v>
      </c>
      <c r="Y1000" s="208">
        <f t="shared" si="708"/>
        <v>100</v>
      </c>
    </row>
    <row r="1001" spans="1:25">
      <c r="A1001" s="20" t="s">
        <v>594</v>
      </c>
      <c r="B1001" s="20" t="s">
        <v>122</v>
      </c>
      <c r="C1001" s="20" t="s">
        <v>130</v>
      </c>
      <c r="D1001" s="20" t="s">
        <v>596</v>
      </c>
      <c r="E1001" s="20" t="s">
        <v>303</v>
      </c>
      <c r="F1001" s="23" t="s">
        <v>0</v>
      </c>
      <c r="G1001" s="154" t="s">
        <v>0</v>
      </c>
      <c r="H1001" s="21" t="s">
        <v>35</v>
      </c>
      <c r="I1001" s="66">
        <f t="shared" si="683"/>
        <v>0</v>
      </c>
      <c r="J1001" s="66">
        <f t="shared" ref="J1001:X1001" si="722">SUM(J1002)</f>
        <v>0</v>
      </c>
      <c r="K1001" s="66">
        <f t="shared" si="685"/>
        <v>0</v>
      </c>
      <c r="L1001" s="66">
        <f t="shared" si="722"/>
        <v>0</v>
      </c>
      <c r="M1001" s="66">
        <f t="shared" si="722"/>
        <v>0</v>
      </c>
      <c r="N1001" s="66">
        <f t="shared" si="722"/>
        <v>0</v>
      </c>
      <c r="O1001" s="66">
        <f t="shared" si="722"/>
        <v>0</v>
      </c>
      <c r="P1001" s="66">
        <f t="shared" si="722"/>
        <v>0</v>
      </c>
      <c r="Q1001" s="66">
        <f t="shared" si="722"/>
        <v>0</v>
      </c>
      <c r="R1001" s="66">
        <f t="shared" si="722"/>
        <v>0</v>
      </c>
      <c r="S1001" s="66">
        <f t="shared" si="722"/>
        <v>0</v>
      </c>
      <c r="T1001" s="66">
        <f t="shared" si="722"/>
        <v>0</v>
      </c>
      <c r="U1001" s="66">
        <f t="shared" si="722"/>
        <v>0</v>
      </c>
      <c r="V1001" s="66">
        <f t="shared" si="722"/>
        <v>0</v>
      </c>
      <c r="W1001" s="66">
        <f t="shared" si="722"/>
        <v>0</v>
      </c>
      <c r="X1001" s="66">
        <f t="shared" si="722"/>
        <v>0</v>
      </c>
      <c r="Y1001" s="208">
        <f t="shared" si="708"/>
        <v>0</v>
      </c>
    </row>
    <row r="1002" spans="1:25">
      <c r="A1002" s="23" t="s">
        <v>594</v>
      </c>
      <c r="B1002" s="23" t="s">
        <v>122</v>
      </c>
      <c r="C1002" s="23" t="s">
        <v>130</v>
      </c>
      <c r="D1002" s="23" t="s">
        <v>596</v>
      </c>
      <c r="E1002" s="22">
        <v>6141</v>
      </c>
      <c r="F1002" s="23" t="s">
        <v>610</v>
      </c>
      <c r="G1002" s="128" t="s">
        <v>3352</v>
      </c>
      <c r="H1002" s="32" t="s">
        <v>403</v>
      </c>
      <c r="I1002" s="44">
        <f t="shared" si="683"/>
        <v>0</v>
      </c>
      <c r="J1002" s="44">
        <v>0</v>
      </c>
      <c r="K1002" s="44">
        <f t="shared" si="685"/>
        <v>0</v>
      </c>
      <c r="L1002" s="44">
        <v>0</v>
      </c>
      <c r="M1002" s="44">
        <v>0</v>
      </c>
      <c r="N1002" s="44">
        <v>0</v>
      </c>
      <c r="O1002" s="44">
        <v>0</v>
      </c>
      <c r="P1002" s="44">
        <v>0</v>
      </c>
      <c r="Q1002" s="44">
        <v>0</v>
      </c>
      <c r="R1002" s="44">
        <v>0</v>
      </c>
      <c r="S1002" s="44">
        <v>0</v>
      </c>
      <c r="T1002" s="44">
        <f t="shared" si="711"/>
        <v>0</v>
      </c>
      <c r="U1002" s="44"/>
      <c r="V1002" s="44"/>
      <c r="W1002" s="44">
        <v>0</v>
      </c>
      <c r="X1002" s="44">
        <f t="shared" si="712"/>
        <v>0</v>
      </c>
      <c r="Y1002" s="209">
        <f t="shared" si="708"/>
        <v>0</v>
      </c>
    </row>
    <row r="1003" spans="1:25">
      <c r="A1003" s="23" t="s">
        <v>594</v>
      </c>
      <c r="B1003" s="23" t="s">
        <v>122</v>
      </c>
      <c r="C1003" s="23" t="s">
        <v>130</v>
      </c>
      <c r="D1003" s="23" t="s">
        <v>596</v>
      </c>
      <c r="E1003" s="22">
        <v>6142</v>
      </c>
      <c r="F1003" s="23"/>
      <c r="G1003" s="128" t="s">
        <v>3352</v>
      </c>
      <c r="H1003" s="32" t="s">
        <v>36</v>
      </c>
      <c r="I1003" s="44">
        <f t="shared" si="683"/>
        <v>5000</v>
      </c>
      <c r="J1003" s="44">
        <v>5000</v>
      </c>
      <c r="K1003" s="44">
        <f t="shared" si="685"/>
        <v>0</v>
      </c>
      <c r="L1003" s="44">
        <v>0</v>
      </c>
      <c r="M1003" s="44">
        <v>0</v>
      </c>
      <c r="N1003" s="44">
        <v>0</v>
      </c>
      <c r="O1003" s="44">
        <v>0</v>
      </c>
      <c r="P1003" s="44">
        <v>0</v>
      </c>
      <c r="Q1003" s="44">
        <v>5000</v>
      </c>
      <c r="R1003" s="44">
        <v>5000</v>
      </c>
      <c r="S1003" s="44">
        <v>0</v>
      </c>
      <c r="T1003" s="44">
        <f t="shared" si="711"/>
        <v>5000</v>
      </c>
      <c r="U1003" s="44"/>
      <c r="V1003" s="44"/>
      <c r="W1003" s="44">
        <v>5000</v>
      </c>
      <c r="X1003" s="44">
        <f t="shared" si="712"/>
        <v>5000</v>
      </c>
      <c r="Y1003" s="209">
        <f t="shared" si="708"/>
        <v>100</v>
      </c>
    </row>
    <row r="1004" spans="1:25">
      <c r="A1004" s="23" t="s">
        <v>594</v>
      </c>
      <c r="B1004" s="23" t="s">
        <v>122</v>
      </c>
      <c r="C1004" s="23" t="s">
        <v>130</v>
      </c>
      <c r="D1004" s="23" t="s">
        <v>596</v>
      </c>
      <c r="E1004" s="22">
        <v>6143</v>
      </c>
      <c r="F1004" s="23"/>
      <c r="G1004" s="128" t="s">
        <v>3352</v>
      </c>
      <c r="H1004" s="32" t="s">
        <v>37</v>
      </c>
      <c r="I1004" s="44">
        <f t="shared" ref="I1004:I1068" si="723">SUM(J1004,K1004,O1004,P1004)</f>
        <v>10000</v>
      </c>
      <c r="J1004" s="44">
        <v>10000</v>
      </c>
      <c r="K1004" s="44">
        <f t="shared" ref="K1004:K1068" si="724">SUM(L1004,M1004,N1004)</f>
        <v>0</v>
      </c>
      <c r="L1004" s="44">
        <v>0</v>
      </c>
      <c r="M1004" s="44">
        <v>0</v>
      </c>
      <c r="N1004" s="44">
        <v>0</v>
      </c>
      <c r="O1004" s="44">
        <v>0</v>
      </c>
      <c r="P1004" s="44">
        <v>0</v>
      </c>
      <c r="Q1004" s="44">
        <v>10000</v>
      </c>
      <c r="R1004" s="44">
        <v>10000</v>
      </c>
      <c r="S1004" s="44">
        <v>0</v>
      </c>
      <c r="T1004" s="44">
        <f t="shared" si="711"/>
        <v>10000</v>
      </c>
      <c r="U1004" s="44"/>
      <c r="V1004" s="44"/>
      <c r="W1004" s="44">
        <v>10000</v>
      </c>
      <c r="X1004" s="44">
        <f t="shared" si="712"/>
        <v>10000</v>
      </c>
      <c r="Y1004" s="209">
        <f t="shared" si="708"/>
        <v>100</v>
      </c>
    </row>
    <row r="1005" spans="1:25">
      <c r="A1005" s="20" t="s">
        <v>594</v>
      </c>
      <c r="B1005" s="20" t="s">
        <v>122</v>
      </c>
      <c r="C1005" s="20" t="s">
        <v>130</v>
      </c>
      <c r="D1005" s="20" t="s">
        <v>596</v>
      </c>
      <c r="E1005" s="20" t="s">
        <v>165</v>
      </c>
      <c r="F1005" s="23" t="s">
        <v>0</v>
      </c>
      <c r="G1005" s="154" t="s">
        <v>0</v>
      </c>
      <c r="H1005" s="21" t="s">
        <v>41</v>
      </c>
      <c r="I1005" s="66">
        <f t="shared" si="723"/>
        <v>100050</v>
      </c>
      <c r="J1005" s="66">
        <f t="shared" ref="J1005:P1005" si="725">SUM(J1006:J1007)</f>
        <v>100050</v>
      </c>
      <c r="K1005" s="66">
        <f t="shared" si="724"/>
        <v>0</v>
      </c>
      <c r="L1005" s="66">
        <f t="shared" si="725"/>
        <v>0</v>
      </c>
      <c r="M1005" s="66">
        <f t="shared" si="725"/>
        <v>0</v>
      </c>
      <c r="N1005" s="66">
        <f t="shared" si="725"/>
        <v>0</v>
      </c>
      <c r="O1005" s="66">
        <f t="shared" si="725"/>
        <v>0</v>
      </c>
      <c r="P1005" s="66">
        <f t="shared" si="725"/>
        <v>0</v>
      </c>
      <c r="Q1005" s="66">
        <f>SUM(Q1006:Q1007)</f>
        <v>1041051</v>
      </c>
      <c r="R1005" s="66">
        <f>SUM(R1006:R1007)</f>
        <v>911722</v>
      </c>
      <c r="S1005" s="66">
        <f>SUM(S1006:S1007)</f>
        <v>811672</v>
      </c>
      <c r="T1005" s="66">
        <f t="shared" ref="T1005:X1005" si="726">SUM(T1006:T1007)</f>
        <v>100050</v>
      </c>
      <c r="U1005" s="66">
        <f t="shared" si="726"/>
        <v>0</v>
      </c>
      <c r="V1005" s="66">
        <f t="shared" si="726"/>
        <v>0</v>
      </c>
      <c r="W1005" s="66">
        <f t="shared" si="726"/>
        <v>100050</v>
      </c>
      <c r="X1005" s="66">
        <f t="shared" si="726"/>
        <v>911722</v>
      </c>
      <c r="Y1005" s="208">
        <f t="shared" si="708"/>
        <v>100</v>
      </c>
    </row>
    <row r="1006" spans="1:25">
      <c r="A1006" s="23" t="s">
        <v>594</v>
      </c>
      <c r="B1006" s="23" t="s">
        <v>122</v>
      </c>
      <c r="C1006" s="23" t="s">
        <v>130</v>
      </c>
      <c r="D1006" s="23" t="s">
        <v>596</v>
      </c>
      <c r="E1006" s="22">
        <v>6148</v>
      </c>
      <c r="F1006" s="23"/>
      <c r="G1006" s="128" t="s">
        <v>3352</v>
      </c>
      <c r="H1006" s="32" t="s">
        <v>41</v>
      </c>
      <c r="I1006" s="44">
        <f t="shared" si="723"/>
        <v>100000</v>
      </c>
      <c r="J1006" s="44">
        <v>100000</v>
      </c>
      <c r="K1006" s="44">
        <f t="shared" si="724"/>
        <v>0</v>
      </c>
      <c r="L1006" s="44">
        <v>0</v>
      </c>
      <c r="M1006" s="44">
        <v>0</v>
      </c>
      <c r="N1006" s="44">
        <v>0</v>
      </c>
      <c r="O1006" s="44">
        <v>0</v>
      </c>
      <c r="P1006" s="44">
        <v>0</v>
      </c>
      <c r="Q1006" s="44">
        <v>100000</v>
      </c>
      <c r="R1006" s="44">
        <v>100000</v>
      </c>
      <c r="S1006" s="44">
        <v>0</v>
      </c>
      <c r="T1006" s="44">
        <f t="shared" si="711"/>
        <v>100000</v>
      </c>
      <c r="U1006" s="44"/>
      <c r="V1006" s="44"/>
      <c r="W1006" s="44">
        <v>100000</v>
      </c>
      <c r="X1006" s="44">
        <f t="shared" si="712"/>
        <v>100000</v>
      </c>
      <c r="Y1006" s="209">
        <f t="shared" si="708"/>
        <v>100</v>
      </c>
    </row>
    <row r="1007" spans="1:25">
      <c r="A1007" s="23" t="s">
        <v>594</v>
      </c>
      <c r="B1007" s="23" t="s">
        <v>122</v>
      </c>
      <c r="C1007" s="23" t="s">
        <v>130</v>
      </c>
      <c r="D1007" s="23" t="s">
        <v>596</v>
      </c>
      <c r="E1007" s="22">
        <v>6148</v>
      </c>
      <c r="F1007" s="23" t="s">
        <v>611</v>
      </c>
      <c r="G1007" s="128" t="s">
        <v>3352</v>
      </c>
      <c r="H1007" s="32" t="s">
        <v>425</v>
      </c>
      <c r="I1007" s="44">
        <f t="shared" si="723"/>
        <v>50</v>
      </c>
      <c r="J1007" s="44">
        <v>50</v>
      </c>
      <c r="K1007" s="44">
        <f t="shared" si="724"/>
        <v>0</v>
      </c>
      <c r="L1007" s="44">
        <v>0</v>
      </c>
      <c r="M1007" s="44">
        <v>0</v>
      </c>
      <c r="N1007" s="44">
        <v>0</v>
      </c>
      <c r="O1007" s="44">
        <v>0</v>
      </c>
      <c r="P1007" s="44">
        <v>0</v>
      </c>
      <c r="Q1007" s="44">
        <v>941051</v>
      </c>
      <c r="R1007" s="44">
        <v>811722</v>
      </c>
      <c r="S1007" s="44">
        <v>811672</v>
      </c>
      <c r="T1007" s="44">
        <f t="shared" si="711"/>
        <v>50</v>
      </c>
      <c r="U1007" s="44"/>
      <c r="V1007" s="44"/>
      <c r="W1007" s="44">
        <v>50</v>
      </c>
      <c r="X1007" s="44">
        <f t="shared" si="712"/>
        <v>811722</v>
      </c>
      <c r="Y1007" s="209">
        <f t="shared" si="708"/>
        <v>100</v>
      </c>
    </row>
    <row r="1008" spans="1:25" ht="20.399999999999999">
      <c r="A1008" s="20" t="s">
        <v>0</v>
      </c>
      <c r="B1008" s="20" t="s">
        <v>0</v>
      </c>
      <c r="C1008" s="20" t="s">
        <v>0</v>
      </c>
      <c r="D1008" s="21" t="s">
        <v>0</v>
      </c>
      <c r="E1008" s="21" t="s">
        <v>0</v>
      </c>
      <c r="F1008" s="21" t="s">
        <v>0</v>
      </c>
      <c r="G1008" s="150" t="s">
        <v>0</v>
      </c>
      <c r="H1008" s="30" t="s">
        <v>48</v>
      </c>
      <c r="I1008" s="31">
        <f t="shared" si="723"/>
        <v>0</v>
      </c>
      <c r="J1008" s="31">
        <f t="shared" ref="J1008:X1010" si="727">SUM(J1009)</f>
        <v>0</v>
      </c>
      <c r="K1008" s="31">
        <f t="shared" si="724"/>
        <v>0</v>
      </c>
      <c r="L1008" s="31">
        <f t="shared" si="727"/>
        <v>0</v>
      </c>
      <c r="M1008" s="31">
        <f t="shared" si="727"/>
        <v>0</v>
      </c>
      <c r="N1008" s="31">
        <f t="shared" si="727"/>
        <v>0</v>
      </c>
      <c r="O1008" s="31">
        <f t="shared" si="727"/>
        <v>0</v>
      </c>
      <c r="P1008" s="31">
        <f t="shared" si="727"/>
        <v>0</v>
      </c>
      <c r="Q1008" s="31">
        <f t="shared" si="727"/>
        <v>100050</v>
      </c>
      <c r="R1008" s="31">
        <f t="shared" si="727"/>
        <v>100050</v>
      </c>
      <c r="S1008" s="31">
        <f t="shared" si="727"/>
        <v>100050</v>
      </c>
      <c r="T1008" s="31">
        <f t="shared" si="727"/>
        <v>0</v>
      </c>
      <c r="U1008" s="31">
        <f t="shared" si="727"/>
        <v>0</v>
      </c>
      <c r="V1008" s="31">
        <f t="shared" si="727"/>
        <v>0</v>
      </c>
      <c r="W1008" s="31">
        <f t="shared" si="727"/>
        <v>0</v>
      </c>
      <c r="X1008" s="31">
        <f t="shared" si="727"/>
        <v>100050</v>
      </c>
      <c r="Y1008" s="220">
        <f t="shared" si="708"/>
        <v>100</v>
      </c>
    </row>
    <row r="1009" spans="1:25">
      <c r="A1009" s="23" t="s">
        <v>594</v>
      </c>
      <c r="B1009" s="23" t="s">
        <v>122</v>
      </c>
      <c r="C1009" s="23" t="s">
        <v>130</v>
      </c>
      <c r="D1009" s="23" t="s">
        <v>596</v>
      </c>
      <c r="E1009" s="21" t="s">
        <v>210</v>
      </c>
      <c r="F1009" s="21" t="s">
        <v>0</v>
      </c>
      <c r="G1009" s="150" t="s">
        <v>0</v>
      </c>
      <c r="H1009" s="21" t="s">
        <v>43</v>
      </c>
      <c r="I1009" s="66">
        <f t="shared" si="723"/>
        <v>0</v>
      </c>
      <c r="J1009" s="66">
        <f t="shared" si="727"/>
        <v>0</v>
      </c>
      <c r="K1009" s="66">
        <f t="shared" si="724"/>
        <v>0</v>
      </c>
      <c r="L1009" s="66">
        <f t="shared" si="727"/>
        <v>0</v>
      </c>
      <c r="M1009" s="66">
        <f t="shared" si="727"/>
        <v>0</v>
      </c>
      <c r="N1009" s="66">
        <f t="shared" si="727"/>
        <v>0</v>
      </c>
      <c r="O1009" s="66">
        <f t="shared" si="727"/>
        <v>0</v>
      </c>
      <c r="P1009" s="66">
        <f t="shared" si="727"/>
        <v>0</v>
      </c>
      <c r="Q1009" s="66">
        <f t="shared" si="727"/>
        <v>100050</v>
      </c>
      <c r="R1009" s="66">
        <f t="shared" si="727"/>
        <v>100050</v>
      </c>
      <c r="S1009" s="66">
        <f t="shared" si="727"/>
        <v>100050</v>
      </c>
      <c r="T1009" s="66">
        <f t="shared" si="727"/>
        <v>0</v>
      </c>
      <c r="U1009" s="66">
        <f t="shared" si="727"/>
        <v>0</v>
      </c>
      <c r="V1009" s="66">
        <f t="shared" si="727"/>
        <v>0</v>
      </c>
      <c r="W1009" s="66">
        <f t="shared" si="727"/>
        <v>0</v>
      </c>
      <c r="X1009" s="66">
        <f t="shared" si="727"/>
        <v>100050</v>
      </c>
      <c r="Y1009" s="208">
        <f t="shared" si="708"/>
        <v>100</v>
      </c>
    </row>
    <row r="1010" spans="1:25">
      <c r="A1010" s="20" t="s">
        <v>594</v>
      </c>
      <c r="B1010" s="20" t="s">
        <v>122</v>
      </c>
      <c r="C1010" s="20" t="s">
        <v>130</v>
      </c>
      <c r="D1010" s="20" t="s">
        <v>596</v>
      </c>
      <c r="E1010" s="20" t="s">
        <v>211</v>
      </c>
      <c r="F1010" s="23" t="s">
        <v>0</v>
      </c>
      <c r="G1010" s="154" t="s">
        <v>0</v>
      </c>
      <c r="H1010" s="21" t="s">
        <v>44</v>
      </c>
      <c r="I1010" s="66">
        <f t="shared" si="723"/>
        <v>0</v>
      </c>
      <c r="J1010" s="66">
        <f t="shared" si="727"/>
        <v>0</v>
      </c>
      <c r="K1010" s="66">
        <f t="shared" si="724"/>
        <v>0</v>
      </c>
      <c r="L1010" s="66">
        <f t="shared" si="727"/>
        <v>0</v>
      </c>
      <c r="M1010" s="66">
        <f t="shared" si="727"/>
        <v>0</v>
      </c>
      <c r="N1010" s="66">
        <f t="shared" si="727"/>
        <v>0</v>
      </c>
      <c r="O1010" s="66">
        <f t="shared" si="727"/>
        <v>0</v>
      </c>
      <c r="P1010" s="66">
        <f t="shared" si="727"/>
        <v>0</v>
      </c>
      <c r="Q1010" s="66">
        <f>SUM(Q1011:Q1012)</f>
        <v>100050</v>
      </c>
      <c r="R1010" s="66">
        <f>SUM(R1011:R1012)</f>
        <v>100050</v>
      </c>
      <c r="S1010" s="66">
        <f>SUM(S1011:S1012)</f>
        <v>100050</v>
      </c>
      <c r="T1010" s="66">
        <f t="shared" ref="T1010:X1010" si="728">SUM(T1011:T1012)</f>
        <v>0</v>
      </c>
      <c r="U1010" s="66">
        <f t="shared" si="728"/>
        <v>0</v>
      </c>
      <c r="V1010" s="66">
        <f t="shared" si="728"/>
        <v>0</v>
      </c>
      <c r="W1010" s="66">
        <f t="shared" si="728"/>
        <v>0</v>
      </c>
      <c r="X1010" s="66">
        <f t="shared" si="728"/>
        <v>100050</v>
      </c>
      <c r="Y1010" s="208">
        <f t="shared" si="708"/>
        <v>100</v>
      </c>
    </row>
    <row r="1011" spans="1:25">
      <c r="A1011" s="23" t="s">
        <v>594</v>
      </c>
      <c r="B1011" s="23" t="s">
        <v>122</v>
      </c>
      <c r="C1011" s="23" t="s">
        <v>130</v>
      </c>
      <c r="D1011" s="23" t="s">
        <v>596</v>
      </c>
      <c r="E1011" s="22">
        <v>6151</v>
      </c>
      <c r="F1011" s="23" t="s">
        <v>612</v>
      </c>
      <c r="G1011" s="128" t="s">
        <v>3352</v>
      </c>
      <c r="H1011" s="32" t="s">
        <v>314</v>
      </c>
      <c r="I1011" s="44">
        <f t="shared" si="723"/>
        <v>0</v>
      </c>
      <c r="J1011" s="44">
        <v>0</v>
      </c>
      <c r="K1011" s="44">
        <f t="shared" si="724"/>
        <v>0</v>
      </c>
      <c r="L1011" s="44">
        <v>0</v>
      </c>
      <c r="M1011" s="44">
        <v>0</v>
      </c>
      <c r="N1011" s="44">
        <v>0</v>
      </c>
      <c r="O1011" s="44">
        <v>0</v>
      </c>
      <c r="P1011" s="44">
        <v>0</v>
      </c>
      <c r="Q1011" s="44">
        <v>0</v>
      </c>
      <c r="R1011" s="44">
        <v>0</v>
      </c>
      <c r="S1011" s="44">
        <v>0</v>
      </c>
      <c r="T1011" s="44">
        <f t="shared" si="711"/>
        <v>0</v>
      </c>
      <c r="U1011" s="44"/>
      <c r="V1011" s="44"/>
      <c r="W1011" s="44"/>
      <c r="X1011" s="44">
        <f t="shared" si="712"/>
        <v>0</v>
      </c>
      <c r="Y1011" s="209">
        <f t="shared" si="708"/>
        <v>0</v>
      </c>
    </row>
    <row r="1012" spans="1:25">
      <c r="A1012" s="23" t="s">
        <v>594</v>
      </c>
      <c r="B1012" s="23" t="s">
        <v>122</v>
      </c>
      <c r="C1012" s="23" t="s">
        <v>130</v>
      </c>
      <c r="D1012" s="23" t="s">
        <v>596</v>
      </c>
      <c r="E1012" s="22">
        <v>6151</v>
      </c>
      <c r="F1012" s="23" t="s">
        <v>3438</v>
      </c>
      <c r="G1012" s="128" t="s">
        <v>3352</v>
      </c>
      <c r="H1012" s="32" t="s">
        <v>44</v>
      </c>
      <c r="I1012" s="44"/>
      <c r="J1012" s="44"/>
      <c r="K1012" s="44"/>
      <c r="L1012" s="44"/>
      <c r="M1012" s="44"/>
      <c r="N1012" s="44"/>
      <c r="O1012" s="44"/>
      <c r="P1012" s="44"/>
      <c r="Q1012" s="44">
        <v>100050</v>
      </c>
      <c r="R1012" s="44">
        <v>100050</v>
      </c>
      <c r="S1012" s="44">
        <v>100050</v>
      </c>
      <c r="T1012" s="44">
        <f t="shared" si="711"/>
        <v>0</v>
      </c>
      <c r="U1012" s="44"/>
      <c r="V1012" s="44"/>
      <c r="W1012" s="44"/>
      <c r="X1012" s="44">
        <f t="shared" si="712"/>
        <v>100050</v>
      </c>
      <c r="Y1012" s="209">
        <f t="shared" si="708"/>
        <v>100</v>
      </c>
    </row>
    <row r="1013" spans="1:25" ht="20.399999999999999">
      <c r="A1013" s="20" t="s">
        <v>0</v>
      </c>
      <c r="B1013" s="20" t="s">
        <v>0</v>
      </c>
      <c r="C1013" s="20" t="s">
        <v>0</v>
      </c>
      <c r="D1013" s="21" t="s">
        <v>0</v>
      </c>
      <c r="E1013" s="21" t="s">
        <v>0</v>
      </c>
      <c r="F1013" s="21" t="s">
        <v>0</v>
      </c>
      <c r="G1013" s="150" t="s">
        <v>0</v>
      </c>
      <c r="H1013" s="30" t="s">
        <v>60</v>
      </c>
      <c r="I1013" s="31">
        <f t="shared" si="723"/>
        <v>9304100</v>
      </c>
      <c r="J1013" s="31">
        <f t="shared" ref="J1013:X1013" si="729">SUM(J1014)</f>
        <v>754100</v>
      </c>
      <c r="K1013" s="31">
        <f t="shared" si="724"/>
        <v>0</v>
      </c>
      <c r="L1013" s="31">
        <f t="shared" si="729"/>
        <v>0</v>
      </c>
      <c r="M1013" s="31">
        <f t="shared" si="729"/>
        <v>0</v>
      </c>
      <c r="N1013" s="31">
        <f t="shared" si="729"/>
        <v>0</v>
      </c>
      <c r="O1013" s="31">
        <f t="shared" si="729"/>
        <v>0</v>
      </c>
      <c r="P1013" s="31">
        <f t="shared" si="729"/>
        <v>8550000</v>
      </c>
      <c r="Q1013" s="31">
        <f t="shared" si="729"/>
        <v>19572351</v>
      </c>
      <c r="R1013" s="31">
        <f t="shared" si="729"/>
        <v>654500</v>
      </c>
      <c r="S1013" s="31">
        <f t="shared" si="729"/>
        <v>267000</v>
      </c>
      <c r="T1013" s="31">
        <f t="shared" si="729"/>
        <v>387500</v>
      </c>
      <c r="U1013" s="31">
        <f t="shared" si="729"/>
        <v>179500</v>
      </c>
      <c r="V1013" s="31">
        <f t="shared" si="729"/>
        <v>50000</v>
      </c>
      <c r="W1013" s="31">
        <f t="shared" si="729"/>
        <v>158000</v>
      </c>
      <c r="X1013" s="31">
        <f t="shared" si="729"/>
        <v>654500</v>
      </c>
      <c r="Y1013" s="220">
        <f t="shared" si="708"/>
        <v>100</v>
      </c>
    </row>
    <row r="1014" spans="1:25">
      <c r="A1014" s="23" t="s">
        <v>594</v>
      </c>
      <c r="B1014" s="23" t="s">
        <v>122</v>
      </c>
      <c r="C1014" s="23" t="s">
        <v>130</v>
      </c>
      <c r="D1014" s="23" t="s">
        <v>596</v>
      </c>
      <c r="E1014" s="21" t="s">
        <v>166</v>
      </c>
      <c r="F1014" s="21" t="s">
        <v>0</v>
      </c>
      <c r="G1014" s="150" t="s">
        <v>0</v>
      </c>
      <c r="H1014" s="21" t="s">
        <v>53</v>
      </c>
      <c r="I1014" s="66">
        <f t="shared" si="723"/>
        <v>9304100</v>
      </c>
      <c r="J1014" s="66">
        <f>SUM(J1015,J1016,J1017,J1018)</f>
        <v>754100</v>
      </c>
      <c r="K1014" s="66">
        <f t="shared" si="724"/>
        <v>0</v>
      </c>
      <c r="L1014" s="66">
        <f t="shared" ref="L1014:P1014" si="730">SUM(L1015,L1016,L1017,L1018)</f>
        <v>0</v>
      </c>
      <c r="M1014" s="66">
        <f t="shared" si="730"/>
        <v>0</v>
      </c>
      <c r="N1014" s="66">
        <f t="shared" si="730"/>
        <v>0</v>
      </c>
      <c r="O1014" s="66">
        <f t="shared" si="730"/>
        <v>0</v>
      </c>
      <c r="P1014" s="66">
        <f t="shared" si="730"/>
        <v>8550000</v>
      </c>
      <c r="Q1014" s="66">
        <f t="shared" ref="Q1014:R1014" si="731">SUM(Q1015,Q1016,Q1017,Q1018)</f>
        <v>19572351</v>
      </c>
      <c r="R1014" s="66">
        <f t="shared" si="731"/>
        <v>654500</v>
      </c>
      <c r="S1014" s="66">
        <f t="shared" ref="S1014" si="732">SUM(S1015,S1016,S1017,S1018)</f>
        <v>267000</v>
      </c>
      <c r="T1014" s="66">
        <f t="shared" ref="T1014:X1014" si="733">SUM(T1015,T1016,T1017,T1018)</f>
        <v>387500</v>
      </c>
      <c r="U1014" s="66">
        <f t="shared" si="733"/>
        <v>179500</v>
      </c>
      <c r="V1014" s="66">
        <f t="shared" si="733"/>
        <v>50000</v>
      </c>
      <c r="W1014" s="66">
        <f t="shared" si="733"/>
        <v>158000</v>
      </c>
      <c r="X1014" s="66">
        <f t="shared" si="733"/>
        <v>654500</v>
      </c>
      <c r="Y1014" s="208">
        <f t="shared" si="708"/>
        <v>100</v>
      </c>
    </row>
    <row r="1015" spans="1:25">
      <c r="A1015" s="23" t="s">
        <v>594</v>
      </c>
      <c r="B1015" s="23" t="s">
        <v>122</v>
      </c>
      <c r="C1015" s="23" t="s">
        <v>130</v>
      </c>
      <c r="D1015" s="23" t="s">
        <v>596</v>
      </c>
      <c r="E1015" s="22">
        <v>8213</v>
      </c>
      <c r="F1015" s="23" t="s">
        <v>613</v>
      </c>
      <c r="G1015" s="128" t="s">
        <v>3352</v>
      </c>
      <c r="H1015" s="32" t="s">
        <v>614</v>
      </c>
      <c r="I1015" s="44">
        <f t="shared" si="723"/>
        <v>369000</v>
      </c>
      <c r="J1015" s="44">
        <v>369000</v>
      </c>
      <c r="K1015" s="44">
        <f t="shared" si="724"/>
        <v>0</v>
      </c>
      <c r="L1015" s="44">
        <v>0</v>
      </c>
      <c r="M1015" s="44">
        <v>0</v>
      </c>
      <c r="N1015" s="44">
        <v>0</v>
      </c>
      <c r="O1015" s="44">
        <v>0</v>
      </c>
      <c r="P1015" s="44">
        <v>0</v>
      </c>
      <c r="Q1015" s="44">
        <v>369000</v>
      </c>
      <c r="R1015" s="44">
        <v>369000</v>
      </c>
      <c r="S1015" s="44">
        <v>107500</v>
      </c>
      <c r="T1015" s="44">
        <f t="shared" si="711"/>
        <v>261500</v>
      </c>
      <c r="U1015" s="44">
        <v>179500</v>
      </c>
      <c r="V1015" s="44">
        <v>50000</v>
      </c>
      <c r="W1015" s="44">
        <v>32000</v>
      </c>
      <c r="X1015" s="44">
        <f t="shared" si="712"/>
        <v>369000</v>
      </c>
      <c r="Y1015" s="209">
        <f t="shared" si="708"/>
        <v>100</v>
      </c>
    </row>
    <row r="1016" spans="1:25">
      <c r="A1016" s="23" t="s">
        <v>594</v>
      </c>
      <c r="B1016" s="23" t="s">
        <v>122</v>
      </c>
      <c r="C1016" s="23" t="s">
        <v>130</v>
      </c>
      <c r="D1016" s="23">
        <v>17010001</v>
      </c>
      <c r="E1016" s="22">
        <v>8213</v>
      </c>
      <c r="F1016" s="23" t="s">
        <v>3275</v>
      </c>
      <c r="G1016" s="128" t="s">
        <v>3352</v>
      </c>
      <c r="H1016" s="32" t="s">
        <v>3088</v>
      </c>
      <c r="I1016" s="44">
        <f t="shared" si="723"/>
        <v>3000000</v>
      </c>
      <c r="J1016" s="44">
        <v>0</v>
      </c>
      <c r="K1016" s="44">
        <f t="shared" si="724"/>
        <v>0</v>
      </c>
      <c r="L1016" s="44">
        <v>0</v>
      </c>
      <c r="M1016" s="44">
        <v>0</v>
      </c>
      <c r="N1016" s="44">
        <v>0</v>
      </c>
      <c r="O1016" s="44">
        <v>0</v>
      </c>
      <c r="P1016" s="44">
        <v>3000000</v>
      </c>
      <c r="Q1016" s="44">
        <v>17091000</v>
      </c>
      <c r="R1016" s="44">
        <v>100</v>
      </c>
      <c r="S1016" s="44">
        <v>0</v>
      </c>
      <c r="T1016" s="44">
        <f t="shared" si="711"/>
        <v>100</v>
      </c>
      <c r="U1016" s="44"/>
      <c r="V1016" s="44"/>
      <c r="W1016" s="44">
        <v>100</v>
      </c>
      <c r="X1016" s="44">
        <f t="shared" si="712"/>
        <v>100</v>
      </c>
      <c r="Y1016" s="209">
        <f t="shared" si="708"/>
        <v>100</v>
      </c>
    </row>
    <row r="1017" spans="1:25">
      <c r="A1017" s="23" t="s">
        <v>594</v>
      </c>
      <c r="B1017" s="23" t="s">
        <v>122</v>
      </c>
      <c r="C1017" s="23" t="s">
        <v>130</v>
      </c>
      <c r="D1017" s="23" t="s">
        <v>596</v>
      </c>
      <c r="E1017" s="22">
        <v>8215</v>
      </c>
      <c r="F1017" s="23"/>
      <c r="G1017" s="128" t="s">
        <v>3352</v>
      </c>
      <c r="H1017" s="32" t="s">
        <v>58</v>
      </c>
      <c r="I1017" s="44">
        <f t="shared" si="723"/>
        <v>85000</v>
      </c>
      <c r="J1017" s="44">
        <v>85000</v>
      </c>
      <c r="K1017" s="44">
        <f t="shared" si="724"/>
        <v>0</v>
      </c>
      <c r="L1017" s="44">
        <v>0</v>
      </c>
      <c r="M1017" s="44">
        <v>0</v>
      </c>
      <c r="N1017" s="44">
        <v>0</v>
      </c>
      <c r="O1017" s="44">
        <v>0</v>
      </c>
      <c r="P1017" s="44">
        <v>0</v>
      </c>
      <c r="Q1017" s="44">
        <v>85000</v>
      </c>
      <c r="R1017" s="44">
        <v>85000</v>
      </c>
      <c r="S1017" s="44">
        <v>51500</v>
      </c>
      <c r="T1017" s="44">
        <f t="shared" si="711"/>
        <v>33500</v>
      </c>
      <c r="U1017" s="44"/>
      <c r="V1017" s="44"/>
      <c r="W1017" s="44">
        <v>33500</v>
      </c>
      <c r="X1017" s="44">
        <f t="shared" si="712"/>
        <v>85000</v>
      </c>
      <c r="Y1017" s="209">
        <f t="shared" si="708"/>
        <v>100</v>
      </c>
    </row>
    <row r="1018" spans="1:25">
      <c r="A1018" s="20" t="s">
        <v>594</v>
      </c>
      <c r="B1018" s="20" t="s">
        <v>122</v>
      </c>
      <c r="C1018" s="20" t="s">
        <v>130</v>
      </c>
      <c r="D1018" s="20" t="s">
        <v>596</v>
      </c>
      <c r="E1018" s="20" t="s">
        <v>351</v>
      </c>
      <c r="F1018" s="23" t="s">
        <v>0</v>
      </c>
      <c r="G1018" s="154" t="s">
        <v>0</v>
      </c>
      <c r="H1018" s="21" t="s">
        <v>59</v>
      </c>
      <c r="I1018" s="66">
        <f t="shared" si="723"/>
        <v>5850100</v>
      </c>
      <c r="J1018" s="66">
        <f>SUM(J1019:J1023)</f>
        <v>300100</v>
      </c>
      <c r="K1018" s="66">
        <f t="shared" si="724"/>
        <v>0</v>
      </c>
      <c r="L1018" s="66">
        <f t="shared" ref="L1018:X1018" si="734">SUM(L1019:L1023)</f>
        <v>0</v>
      </c>
      <c r="M1018" s="66">
        <f t="shared" si="734"/>
        <v>0</v>
      </c>
      <c r="N1018" s="66">
        <f t="shared" si="734"/>
        <v>0</v>
      </c>
      <c r="O1018" s="66">
        <f t="shared" si="734"/>
        <v>0</v>
      </c>
      <c r="P1018" s="66">
        <f t="shared" si="734"/>
        <v>5550000</v>
      </c>
      <c r="Q1018" s="66">
        <f t="shared" si="734"/>
        <v>2027351</v>
      </c>
      <c r="R1018" s="66">
        <f t="shared" si="734"/>
        <v>200400</v>
      </c>
      <c r="S1018" s="66">
        <f t="shared" si="734"/>
        <v>108000</v>
      </c>
      <c r="T1018" s="66">
        <f t="shared" si="734"/>
        <v>92400</v>
      </c>
      <c r="U1018" s="66">
        <f t="shared" si="734"/>
        <v>0</v>
      </c>
      <c r="V1018" s="66">
        <f t="shared" si="734"/>
        <v>0</v>
      </c>
      <c r="W1018" s="66">
        <f t="shared" si="734"/>
        <v>92400</v>
      </c>
      <c r="X1018" s="66">
        <f t="shared" si="734"/>
        <v>200400</v>
      </c>
      <c r="Y1018" s="208">
        <f t="shared" si="708"/>
        <v>100</v>
      </c>
    </row>
    <row r="1019" spans="1:25">
      <c r="A1019" s="23" t="s">
        <v>594</v>
      </c>
      <c r="B1019" s="23" t="s">
        <v>122</v>
      </c>
      <c r="C1019" s="23" t="s">
        <v>130</v>
      </c>
      <c r="D1019" s="23" t="s">
        <v>596</v>
      </c>
      <c r="E1019" s="22">
        <v>8216</v>
      </c>
      <c r="F1019" s="23" t="s">
        <v>615</v>
      </c>
      <c r="G1019" s="128" t="s">
        <v>3352</v>
      </c>
      <c r="H1019" s="32" t="s">
        <v>616</v>
      </c>
      <c r="I1019" s="44">
        <f t="shared" si="723"/>
        <v>300100</v>
      </c>
      <c r="J1019" s="44">
        <v>300100</v>
      </c>
      <c r="K1019" s="44">
        <f t="shared" si="724"/>
        <v>0</v>
      </c>
      <c r="L1019" s="44">
        <v>0</v>
      </c>
      <c r="M1019" s="44">
        <v>0</v>
      </c>
      <c r="N1019" s="44">
        <v>0</v>
      </c>
      <c r="O1019" s="44">
        <v>0</v>
      </c>
      <c r="P1019" s="44">
        <v>0</v>
      </c>
      <c r="Q1019" s="44">
        <v>200100</v>
      </c>
      <c r="R1019" s="44">
        <v>200100</v>
      </c>
      <c r="S1019" s="44">
        <v>108000</v>
      </c>
      <c r="T1019" s="44">
        <f t="shared" si="711"/>
        <v>92100</v>
      </c>
      <c r="U1019" s="44"/>
      <c r="V1019" s="44"/>
      <c r="W1019" s="44">
        <v>92100</v>
      </c>
      <c r="X1019" s="44">
        <f t="shared" si="712"/>
        <v>200100</v>
      </c>
      <c r="Y1019" s="209">
        <f t="shared" si="708"/>
        <v>100</v>
      </c>
    </row>
    <row r="1020" spans="1:25">
      <c r="A1020" s="80" t="s">
        <v>594</v>
      </c>
      <c r="B1020" s="80" t="s">
        <v>122</v>
      </c>
      <c r="C1020" s="80" t="s">
        <v>130</v>
      </c>
      <c r="D1020" s="80" t="s">
        <v>596</v>
      </c>
      <c r="E1020" s="128">
        <v>8216</v>
      </c>
      <c r="F1020" s="80" t="s">
        <v>3164</v>
      </c>
      <c r="G1020" s="128" t="s">
        <v>3352</v>
      </c>
      <c r="H1020" s="32" t="s">
        <v>617</v>
      </c>
      <c r="I1020" s="44">
        <f t="shared" si="723"/>
        <v>400000</v>
      </c>
      <c r="J1020" s="44"/>
      <c r="K1020" s="44">
        <f t="shared" si="724"/>
        <v>0</v>
      </c>
      <c r="L1020" s="44"/>
      <c r="M1020" s="44"/>
      <c r="N1020" s="44"/>
      <c r="O1020" s="44"/>
      <c r="P1020" s="44">
        <v>400000</v>
      </c>
      <c r="Q1020" s="44">
        <v>1327051</v>
      </c>
      <c r="R1020" s="44">
        <v>100</v>
      </c>
      <c r="S1020" s="44">
        <v>0</v>
      </c>
      <c r="T1020" s="44">
        <f t="shared" si="711"/>
        <v>100</v>
      </c>
      <c r="U1020" s="44"/>
      <c r="V1020" s="44"/>
      <c r="W1020" s="44">
        <v>100</v>
      </c>
      <c r="X1020" s="44">
        <f t="shared" si="712"/>
        <v>100</v>
      </c>
      <c r="Y1020" s="209">
        <f t="shared" si="708"/>
        <v>100</v>
      </c>
    </row>
    <row r="1021" spans="1:25">
      <c r="A1021" s="23" t="s">
        <v>594</v>
      </c>
      <c r="B1021" s="23" t="s">
        <v>122</v>
      </c>
      <c r="C1021" s="23" t="s">
        <v>130</v>
      </c>
      <c r="D1021" s="23" t="s">
        <v>596</v>
      </c>
      <c r="E1021" s="22">
        <v>8216</v>
      </c>
      <c r="F1021" s="23" t="s">
        <v>618</v>
      </c>
      <c r="G1021" s="128" t="s">
        <v>3352</v>
      </c>
      <c r="H1021" s="32" t="s">
        <v>619</v>
      </c>
      <c r="I1021" s="44">
        <f t="shared" si="723"/>
        <v>5000000</v>
      </c>
      <c r="J1021" s="44">
        <v>0</v>
      </c>
      <c r="K1021" s="44">
        <f t="shared" si="724"/>
        <v>0</v>
      </c>
      <c r="L1021" s="44">
        <v>0</v>
      </c>
      <c r="M1021" s="44">
        <v>0</v>
      </c>
      <c r="N1021" s="44">
        <v>0</v>
      </c>
      <c r="O1021" s="44">
        <v>0</v>
      </c>
      <c r="P1021" s="44">
        <v>5000000</v>
      </c>
      <c r="Q1021" s="44">
        <v>100100</v>
      </c>
      <c r="R1021" s="44">
        <v>100</v>
      </c>
      <c r="S1021" s="44">
        <v>0</v>
      </c>
      <c r="T1021" s="44">
        <f t="shared" si="711"/>
        <v>100</v>
      </c>
      <c r="U1021" s="44"/>
      <c r="V1021" s="44"/>
      <c r="W1021" s="44">
        <v>100</v>
      </c>
      <c r="X1021" s="44">
        <f t="shared" si="712"/>
        <v>100</v>
      </c>
      <c r="Y1021" s="209">
        <f t="shared" si="708"/>
        <v>100</v>
      </c>
    </row>
    <row r="1022" spans="1:25">
      <c r="A1022" s="23" t="s">
        <v>594</v>
      </c>
      <c r="B1022" s="23" t="s">
        <v>122</v>
      </c>
      <c r="C1022" s="23" t="s">
        <v>130</v>
      </c>
      <c r="D1022" s="23" t="s">
        <v>596</v>
      </c>
      <c r="E1022" s="22">
        <v>8216</v>
      </c>
      <c r="F1022" s="23" t="s">
        <v>620</v>
      </c>
      <c r="G1022" s="128" t="s">
        <v>3352</v>
      </c>
      <c r="H1022" s="32" t="s">
        <v>621</v>
      </c>
      <c r="I1022" s="44">
        <f t="shared" si="723"/>
        <v>150000</v>
      </c>
      <c r="J1022" s="44">
        <v>0</v>
      </c>
      <c r="K1022" s="44">
        <f t="shared" si="724"/>
        <v>0</v>
      </c>
      <c r="L1022" s="44">
        <v>0</v>
      </c>
      <c r="M1022" s="44">
        <v>0</v>
      </c>
      <c r="N1022" s="44">
        <v>0</v>
      </c>
      <c r="O1022" s="44">
        <v>0</v>
      </c>
      <c r="P1022" s="44">
        <v>150000</v>
      </c>
      <c r="Q1022" s="44">
        <v>400100</v>
      </c>
      <c r="R1022" s="44">
        <v>100</v>
      </c>
      <c r="S1022" s="44">
        <v>0</v>
      </c>
      <c r="T1022" s="44">
        <f t="shared" si="711"/>
        <v>100</v>
      </c>
      <c r="U1022" s="44"/>
      <c r="V1022" s="44"/>
      <c r="W1022" s="44">
        <v>100</v>
      </c>
      <c r="X1022" s="44">
        <f t="shared" si="712"/>
        <v>100</v>
      </c>
      <c r="Y1022" s="209">
        <f t="shared" si="708"/>
        <v>100</v>
      </c>
    </row>
    <row r="1023" spans="1:25" ht="20.399999999999999">
      <c r="A1023" s="23" t="s">
        <v>594</v>
      </c>
      <c r="B1023" s="23" t="s">
        <v>122</v>
      </c>
      <c r="C1023" s="23" t="s">
        <v>130</v>
      </c>
      <c r="D1023" s="23" t="s">
        <v>596</v>
      </c>
      <c r="E1023" s="22">
        <v>8216</v>
      </c>
      <c r="F1023" s="23" t="s">
        <v>3276</v>
      </c>
      <c r="G1023" s="128" t="s">
        <v>3352</v>
      </c>
      <c r="H1023" s="32" t="s">
        <v>3089</v>
      </c>
      <c r="I1023" s="44">
        <f t="shared" si="723"/>
        <v>0</v>
      </c>
      <c r="J1023" s="44"/>
      <c r="K1023" s="44">
        <f t="shared" si="724"/>
        <v>0</v>
      </c>
      <c r="L1023" s="44"/>
      <c r="M1023" s="44"/>
      <c r="N1023" s="44"/>
      <c r="O1023" s="44"/>
      <c r="P1023" s="44"/>
      <c r="Q1023" s="44">
        <v>0</v>
      </c>
      <c r="R1023" s="44">
        <v>0</v>
      </c>
      <c r="S1023" s="44">
        <v>0</v>
      </c>
      <c r="T1023" s="44">
        <f t="shared" si="711"/>
        <v>0</v>
      </c>
      <c r="U1023" s="44"/>
      <c r="V1023" s="44"/>
      <c r="W1023" s="44"/>
      <c r="X1023" s="44">
        <f t="shared" si="712"/>
        <v>0</v>
      </c>
      <c r="Y1023" s="209">
        <f t="shared" si="708"/>
        <v>0</v>
      </c>
    </row>
    <row r="1024" spans="1:25">
      <c r="A1024" s="32" t="s">
        <v>0</v>
      </c>
      <c r="B1024" s="32" t="s">
        <v>0</v>
      </c>
      <c r="C1024" s="32" t="s">
        <v>0</v>
      </c>
      <c r="D1024" s="32" t="s">
        <v>0</v>
      </c>
      <c r="E1024" s="32" t="s">
        <v>0</v>
      </c>
      <c r="F1024" s="32" t="s">
        <v>0</v>
      </c>
      <c r="G1024" s="154" t="s">
        <v>0</v>
      </c>
      <c r="H1024" s="30" t="s">
        <v>622</v>
      </c>
      <c r="I1024" s="31">
        <f t="shared" si="723"/>
        <v>21905747</v>
      </c>
      <c r="J1024" s="31">
        <f>SUM(J971,J999,J1008,J1013)</f>
        <v>13350747</v>
      </c>
      <c r="K1024" s="31">
        <f t="shared" si="724"/>
        <v>5000</v>
      </c>
      <c r="L1024" s="31">
        <f t="shared" ref="L1024:X1024" si="735">SUM(L971,L999,L1008,L1013)</f>
        <v>5000</v>
      </c>
      <c r="M1024" s="31">
        <f t="shared" si="735"/>
        <v>0</v>
      </c>
      <c r="N1024" s="31">
        <f t="shared" si="735"/>
        <v>0</v>
      </c>
      <c r="O1024" s="31">
        <f t="shared" si="735"/>
        <v>0</v>
      </c>
      <c r="P1024" s="31">
        <f t="shared" si="735"/>
        <v>8550000</v>
      </c>
      <c r="Q1024" s="31">
        <f t="shared" si="735"/>
        <v>34131647</v>
      </c>
      <c r="R1024" s="31">
        <f t="shared" si="735"/>
        <v>15079467</v>
      </c>
      <c r="S1024" s="31">
        <f t="shared" si="735"/>
        <v>10478519</v>
      </c>
      <c r="T1024" s="31">
        <f t="shared" si="735"/>
        <v>4600948</v>
      </c>
      <c r="U1024" s="31">
        <f t="shared" si="735"/>
        <v>1152912</v>
      </c>
      <c r="V1024" s="31">
        <f t="shared" si="735"/>
        <v>1067000</v>
      </c>
      <c r="W1024" s="31">
        <f t="shared" si="735"/>
        <v>2381036</v>
      </c>
      <c r="X1024" s="31">
        <f t="shared" si="735"/>
        <v>15079467</v>
      </c>
      <c r="Y1024" s="220">
        <f t="shared" si="708"/>
        <v>100</v>
      </c>
    </row>
    <row r="1025" spans="1:25" ht="15" thickBot="1">
      <c r="A1025" s="32" t="s">
        <v>0</v>
      </c>
      <c r="B1025" s="32" t="s">
        <v>0</v>
      </c>
      <c r="C1025" s="32" t="s">
        <v>0</v>
      </c>
      <c r="D1025" s="32" t="s">
        <v>0</v>
      </c>
      <c r="E1025" s="32" t="s">
        <v>0</v>
      </c>
      <c r="F1025" s="32" t="s">
        <v>0</v>
      </c>
      <c r="G1025" s="154" t="s">
        <v>0</v>
      </c>
      <c r="H1025" s="21" t="s">
        <v>170</v>
      </c>
      <c r="I1025" s="66">
        <f t="shared" si="723"/>
        <v>294</v>
      </c>
      <c r="J1025" s="66">
        <v>294</v>
      </c>
      <c r="K1025" s="66">
        <f t="shared" si="724"/>
        <v>0</v>
      </c>
      <c r="L1025" s="66" t="s">
        <v>0</v>
      </c>
      <c r="M1025" s="66" t="s">
        <v>0</v>
      </c>
      <c r="N1025" s="66" t="s">
        <v>0</v>
      </c>
      <c r="O1025" s="66" t="s">
        <v>0</v>
      </c>
      <c r="P1025" s="66" t="s">
        <v>0</v>
      </c>
      <c r="Q1025" s="66">
        <v>0</v>
      </c>
      <c r="R1025" s="66"/>
      <c r="S1025" s="66"/>
      <c r="T1025" s="66"/>
      <c r="U1025" s="66"/>
      <c r="V1025" s="66"/>
      <c r="W1025" s="66"/>
      <c r="X1025" s="66"/>
      <c r="Y1025" s="208">
        <v>0</v>
      </c>
    </row>
    <row r="1026" spans="1:25" ht="41.4" thickBot="1">
      <c r="A1026" s="252" t="s">
        <v>0</v>
      </c>
      <c r="B1026" s="252" t="s">
        <v>0</v>
      </c>
      <c r="C1026" s="252" t="s">
        <v>0</v>
      </c>
      <c r="D1026" s="252" t="s">
        <v>0</v>
      </c>
      <c r="E1026" s="252" t="s">
        <v>0</v>
      </c>
      <c r="F1026" s="252" t="s">
        <v>0</v>
      </c>
      <c r="G1026" s="258" t="s">
        <v>0</v>
      </c>
      <c r="H1026" s="24" t="s">
        <v>72</v>
      </c>
      <c r="I1026" s="1" t="s">
        <v>3093</v>
      </c>
      <c r="J1026" s="1" t="s">
        <v>3130</v>
      </c>
      <c r="K1026" s="1" t="s">
        <v>3</v>
      </c>
      <c r="L1026" s="1" t="s">
        <v>4</v>
      </c>
      <c r="M1026" s="1" t="s">
        <v>5</v>
      </c>
      <c r="N1026" s="1" t="s">
        <v>6</v>
      </c>
      <c r="O1026" s="1" t="s">
        <v>7</v>
      </c>
      <c r="P1026" s="1" t="s">
        <v>8</v>
      </c>
      <c r="Q1026" s="1" t="s">
        <v>3344</v>
      </c>
      <c r="R1026" s="1" t="s">
        <v>3427</v>
      </c>
      <c r="S1026" s="1" t="s">
        <v>3447</v>
      </c>
      <c r="T1026" s="1" t="s">
        <v>3448</v>
      </c>
      <c r="U1026" s="1" t="s">
        <v>3452</v>
      </c>
      <c r="V1026" s="1" t="s">
        <v>3449</v>
      </c>
      <c r="W1026" s="1" t="s">
        <v>3450</v>
      </c>
      <c r="X1026" s="1" t="s">
        <v>3451</v>
      </c>
      <c r="Y1026" s="216" t="s">
        <v>3385</v>
      </c>
    </row>
    <row r="1027" spans="1:25">
      <c r="A1027" s="253"/>
      <c r="B1027" s="253"/>
      <c r="C1027" s="253"/>
      <c r="D1027" s="253"/>
      <c r="E1027" s="253"/>
      <c r="F1027" s="253"/>
      <c r="G1027" s="259"/>
      <c r="H1027" s="33" t="s">
        <v>0</v>
      </c>
      <c r="I1027" s="45">
        <v>1</v>
      </c>
      <c r="J1027" s="45">
        <v>3</v>
      </c>
      <c r="K1027" s="45" t="s">
        <v>9</v>
      </c>
      <c r="L1027" s="45">
        <v>5</v>
      </c>
      <c r="M1027" s="45">
        <v>6</v>
      </c>
      <c r="N1027" s="45">
        <v>7</v>
      </c>
      <c r="O1027" s="45">
        <v>8</v>
      </c>
      <c r="P1027" s="45">
        <v>9</v>
      </c>
      <c r="Q1027" s="45">
        <v>1</v>
      </c>
      <c r="R1027" s="45">
        <v>2</v>
      </c>
      <c r="S1027" s="45">
        <v>3</v>
      </c>
      <c r="T1027" s="45" t="s">
        <v>3453</v>
      </c>
      <c r="U1027" s="45">
        <v>5</v>
      </c>
      <c r="V1027" s="45">
        <v>6</v>
      </c>
      <c r="W1027" s="45">
        <v>7</v>
      </c>
      <c r="X1027" s="45" t="s">
        <v>3454</v>
      </c>
      <c r="Y1027" s="276">
        <v>9</v>
      </c>
    </row>
    <row r="1028" spans="1:25">
      <c r="A1028" s="253"/>
      <c r="B1028" s="253"/>
      <c r="C1028" s="253"/>
      <c r="D1028" s="253"/>
      <c r="E1028" s="253"/>
      <c r="F1028" s="253"/>
      <c r="G1028" s="259"/>
      <c r="H1028" s="34" t="s">
        <v>80</v>
      </c>
      <c r="I1028" s="35">
        <f t="shared" si="723"/>
        <v>21905747</v>
      </c>
      <c r="J1028" s="35">
        <f t="shared" ref="J1028:P1028" si="736">SUM(J1024)</f>
        <v>13350747</v>
      </c>
      <c r="K1028" s="35">
        <f t="shared" si="724"/>
        <v>5000</v>
      </c>
      <c r="L1028" s="35">
        <f t="shared" si="736"/>
        <v>5000</v>
      </c>
      <c r="M1028" s="35">
        <f t="shared" si="736"/>
        <v>0</v>
      </c>
      <c r="N1028" s="35">
        <f t="shared" si="736"/>
        <v>0</v>
      </c>
      <c r="O1028" s="35">
        <f t="shared" si="736"/>
        <v>0</v>
      </c>
      <c r="P1028" s="35">
        <f t="shared" si="736"/>
        <v>8550000</v>
      </c>
      <c r="Q1028" s="35">
        <f>SUM(Q1024)</f>
        <v>34131647</v>
      </c>
      <c r="R1028" s="35">
        <f>SUM(R1024)</f>
        <v>15079467</v>
      </c>
      <c r="S1028" s="35">
        <f>SUM(S1024)</f>
        <v>10478519</v>
      </c>
      <c r="T1028" s="35">
        <f t="shared" ref="T1028:X1028" si="737">SUM(T1024)</f>
        <v>4600948</v>
      </c>
      <c r="U1028" s="35">
        <f t="shared" si="737"/>
        <v>1152912</v>
      </c>
      <c r="V1028" s="35">
        <f t="shared" si="737"/>
        <v>1067000</v>
      </c>
      <c r="W1028" s="35">
        <f t="shared" si="737"/>
        <v>2381036</v>
      </c>
      <c r="X1028" s="35">
        <f t="shared" si="737"/>
        <v>15079467</v>
      </c>
      <c r="Y1028" s="218">
        <f t="shared" ref="Y1028:Y1029" si="738">IF(R1028=0,0,(X1028/R1028)*100)</f>
        <v>100</v>
      </c>
    </row>
    <row r="1029" spans="1:25">
      <c r="A1029" s="253"/>
      <c r="B1029" s="253"/>
      <c r="C1029" s="253"/>
      <c r="D1029" s="253"/>
      <c r="E1029" s="253"/>
      <c r="F1029" s="253"/>
      <c r="G1029" s="259"/>
      <c r="H1029" s="36" t="s">
        <v>69</v>
      </c>
      <c r="I1029" s="35">
        <f t="shared" si="723"/>
        <v>21905747</v>
      </c>
      <c r="J1029" s="35">
        <f t="shared" ref="J1029:P1029" si="739">SUM(J1028)</f>
        <v>13350747</v>
      </c>
      <c r="K1029" s="35">
        <f t="shared" si="724"/>
        <v>5000</v>
      </c>
      <c r="L1029" s="35">
        <f t="shared" si="739"/>
        <v>5000</v>
      </c>
      <c r="M1029" s="35">
        <f t="shared" si="739"/>
        <v>0</v>
      </c>
      <c r="N1029" s="35">
        <f t="shared" si="739"/>
        <v>0</v>
      </c>
      <c r="O1029" s="35">
        <f t="shared" si="739"/>
        <v>0</v>
      </c>
      <c r="P1029" s="35">
        <f t="shared" si="739"/>
        <v>8550000</v>
      </c>
      <c r="Q1029" s="35">
        <f>SUM(Q1028)</f>
        <v>34131647</v>
      </c>
      <c r="R1029" s="35">
        <f>SUM(R1028)</f>
        <v>15079467</v>
      </c>
      <c r="S1029" s="35">
        <f>SUM(S1028)</f>
        <v>10478519</v>
      </c>
      <c r="T1029" s="35">
        <f t="shared" ref="T1029:X1029" si="740">SUM(T1028)</f>
        <v>4600948</v>
      </c>
      <c r="U1029" s="35">
        <f t="shared" si="740"/>
        <v>1152912</v>
      </c>
      <c r="V1029" s="35">
        <f t="shared" si="740"/>
        <v>1067000</v>
      </c>
      <c r="W1029" s="35">
        <f t="shared" si="740"/>
        <v>2381036</v>
      </c>
      <c r="X1029" s="35">
        <f t="shared" si="740"/>
        <v>15079467</v>
      </c>
      <c r="Y1029" s="218">
        <f t="shared" si="738"/>
        <v>100</v>
      </c>
    </row>
    <row r="1030" spans="1:25">
      <c r="A1030" s="254"/>
      <c r="B1030" s="254"/>
      <c r="C1030" s="254"/>
      <c r="D1030" s="254"/>
      <c r="E1030" s="254"/>
      <c r="F1030" s="254"/>
      <c r="G1030" s="260"/>
    </row>
    <row r="1031" spans="1:25">
      <c r="A1031" s="32" t="s">
        <v>0</v>
      </c>
      <c r="B1031" s="32" t="s">
        <v>0</v>
      </c>
      <c r="C1031" s="32" t="s">
        <v>0</v>
      </c>
      <c r="D1031" s="32" t="s">
        <v>0</v>
      </c>
      <c r="E1031" s="32" t="s">
        <v>0</v>
      </c>
      <c r="F1031" s="32" t="s">
        <v>0</v>
      </c>
      <c r="G1031" s="154" t="s">
        <v>0</v>
      </c>
      <c r="H1031" s="37" t="s">
        <v>0</v>
      </c>
      <c r="I1031" s="37"/>
      <c r="J1031" s="37"/>
      <c r="K1031" s="37"/>
      <c r="L1031" s="37" t="s">
        <v>0</v>
      </c>
      <c r="M1031" s="37" t="s">
        <v>0</v>
      </c>
      <c r="N1031" s="37" t="s">
        <v>0</v>
      </c>
      <c r="O1031" s="37" t="s">
        <v>0</v>
      </c>
      <c r="P1031" s="37" t="s">
        <v>0</v>
      </c>
      <c r="Q1031" s="37"/>
      <c r="R1031" s="37"/>
      <c r="S1031" s="37"/>
      <c r="T1031" s="37" t="s">
        <v>0</v>
      </c>
      <c r="U1031" s="37" t="s">
        <v>0</v>
      </c>
      <c r="V1031" s="37" t="s">
        <v>0</v>
      </c>
      <c r="W1031" s="37" t="s">
        <v>0</v>
      </c>
      <c r="X1031" s="37" t="s">
        <v>0</v>
      </c>
      <c r="Y1031" s="219"/>
    </row>
    <row r="1032" spans="1:25">
      <c r="A1032" s="32" t="s">
        <v>0</v>
      </c>
      <c r="B1032" s="32" t="s">
        <v>0</v>
      </c>
      <c r="C1032" s="32" t="s">
        <v>0</v>
      </c>
      <c r="D1032" s="32" t="s">
        <v>0</v>
      </c>
      <c r="E1032" s="32" t="s">
        <v>0</v>
      </c>
      <c r="F1032" s="32" t="s">
        <v>0</v>
      </c>
      <c r="G1032" s="154" t="s">
        <v>0</v>
      </c>
      <c r="H1032" s="30" t="s">
        <v>623</v>
      </c>
      <c r="I1032" s="31">
        <f t="shared" si="723"/>
        <v>21905747</v>
      </c>
      <c r="J1032" s="31">
        <f t="shared" ref="J1032:P1032" si="741">SUM(J1024)</f>
        <v>13350747</v>
      </c>
      <c r="K1032" s="31">
        <f t="shared" si="724"/>
        <v>5000</v>
      </c>
      <c r="L1032" s="31">
        <f t="shared" si="741"/>
        <v>5000</v>
      </c>
      <c r="M1032" s="31">
        <f t="shared" si="741"/>
        <v>0</v>
      </c>
      <c r="N1032" s="31">
        <f t="shared" si="741"/>
        <v>0</v>
      </c>
      <c r="O1032" s="31">
        <f t="shared" si="741"/>
        <v>0</v>
      </c>
      <c r="P1032" s="31">
        <f t="shared" si="741"/>
        <v>8550000</v>
      </c>
      <c r="Q1032" s="31">
        <f>SUM(Q1024)</f>
        <v>34131647</v>
      </c>
      <c r="R1032" s="31">
        <f>SUM(R1024)</f>
        <v>15079467</v>
      </c>
      <c r="S1032" s="31">
        <f>SUM(S1024)</f>
        <v>10478519</v>
      </c>
      <c r="T1032" s="31">
        <f t="shared" ref="T1032:X1032" si="742">SUM(T1024)</f>
        <v>4600948</v>
      </c>
      <c r="U1032" s="31">
        <f t="shared" si="742"/>
        <v>1152912</v>
      </c>
      <c r="V1032" s="31">
        <f t="shared" si="742"/>
        <v>1067000</v>
      </c>
      <c r="W1032" s="31">
        <f t="shared" si="742"/>
        <v>2381036</v>
      </c>
      <c r="X1032" s="31">
        <f t="shared" si="742"/>
        <v>15079467</v>
      </c>
      <c r="Y1032" s="220">
        <f>IF(R1032=0,0,(X1032/R1032)*100)</f>
        <v>100</v>
      </c>
    </row>
    <row r="1033" spans="1:25">
      <c r="A1033" s="32" t="s">
        <v>0</v>
      </c>
      <c r="B1033" s="32" t="s">
        <v>0</v>
      </c>
      <c r="C1033" s="32" t="s">
        <v>0</v>
      </c>
      <c r="D1033" s="32" t="s">
        <v>0</v>
      </c>
      <c r="E1033" s="32" t="s">
        <v>0</v>
      </c>
      <c r="F1033" s="32" t="s">
        <v>0</v>
      </c>
      <c r="G1033" s="154" t="s">
        <v>0</v>
      </c>
      <c r="H1033" s="21" t="s">
        <v>170</v>
      </c>
      <c r="I1033" s="66">
        <f t="shared" si="723"/>
        <v>294</v>
      </c>
      <c r="J1033" s="66">
        <f t="shared" ref="J1033:P1033" si="743">J1025</f>
        <v>294</v>
      </c>
      <c r="K1033" s="66">
        <f t="shared" si="724"/>
        <v>0</v>
      </c>
      <c r="L1033" s="66" t="str">
        <f t="shared" si="743"/>
        <v/>
      </c>
      <c r="M1033" s="66" t="str">
        <f t="shared" si="743"/>
        <v/>
      </c>
      <c r="N1033" s="66" t="str">
        <f t="shared" si="743"/>
        <v/>
      </c>
      <c r="O1033" s="66" t="str">
        <f t="shared" si="743"/>
        <v/>
      </c>
      <c r="P1033" s="66" t="str">
        <f t="shared" si="743"/>
        <v/>
      </c>
      <c r="Q1033" s="66">
        <f>Q1025</f>
        <v>0</v>
      </c>
      <c r="R1033" s="66">
        <f>R1025</f>
        <v>0</v>
      </c>
      <c r="S1033" s="66">
        <f>S1025</f>
        <v>0</v>
      </c>
      <c r="T1033" s="66">
        <f t="shared" ref="T1033:X1033" si="744">T1025</f>
        <v>0</v>
      </c>
      <c r="U1033" s="66">
        <f t="shared" si="744"/>
        <v>0</v>
      </c>
      <c r="V1033" s="66">
        <f t="shared" si="744"/>
        <v>0</v>
      </c>
      <c r="W1033" s="66">
        <f t="shared" si="744"/>
        <v>0</v>
      </c>
      <c r="X1033" s="66">
        <f t="shared" si="744"/>
        <v>0</v>
      </c>
      <c r="Y1033" s="208">
        <v>0</v>
      </c>
    </row>
    <row r="1034" spans="1:25">
      <c r="A1034" s="32" t="s">
        <v>0</v>
      </c>
      <c r="B1034" s="32" t="s">
        <v>0</v>
      </c>
      <c r="C1034" s="32" t="s">
        <v>0</v>
      </c>
      <c r="D1034" s="32" t="s">
        <v>0</v>
      </c>
      <c r="E1034" s="32" t="s">
        <v>0</v>
      </c>
      <c r="F1034" s="32" t="s">
        <v>0</v>
      </c>
      <c r="G1034" s="154" t="s">
        <v>0</v>
      </c>
      <c r="H1034" s="38" t="s">
        <v>0</v>
      </c>
      <c r="I1034" s="39"/>
      <c r="J1034" s="39"/>
      <c r="K1034" s="39"/>
      <c r="L1034" s="39" t="s">
        <v>0</v>
      </c>
      <c r="M1034" s="39" t="s">
        <v>0</v>
      </c>
      <c r="N1034" s="39" t="s">
        <v>0</v>
      </c>
      <c r="O1034" s="39" t="s">
        <v>0</v>
      </c>
      <c r="P1034" s="39" t="s">
        <v>0</v>
      </c>
      <c r="Q1034" s="39"/>
      <c r="R1034" s="39"/>
      <c r="S1034" s="39"/>
      <c r="T1034" s="39" t="s">
        <v>0</v>
      </c>
      <c r="U1034" s="39" t="s">
        <v>0</v>
      </c>
      <c r="V1034" s="39" t="s">
        <v>0</v>
      </c>
      <c r="W1034" s="39" t="s">
        <v>0</v>
      </c>
      <c r="X1034" s="39" t="s">
        <v>0</v>
      </c>
      <c r="Y1034" s="221"/>
    </row>
    <row r="1035" spans="1:25" ht="15" thickBot="1">
      <c r="A1035" s="20" t="s">
        <v>594</v>
      </c>
      <c r="B1035" s="20" t="s">
        <v>172</v>
      </c>
      <c r="C1035" s="23" t="s">
        <v>0</v>
      </c>
      <c r="D1035" s="23" t="s">
        <v>0</v>
      </c>
      <c r="E1035" s="21" t="s">
        <v>0</v>
      </c>
      <c r="F1035" s="21" t="s">
        <v>0</v>
      </c>
      <c r="G1035" s="150" t="s">
        <v>0</v>
      </c>
      <c r="H1035" s="21" t="s">
        <v>0</v>
      </c>
      <c r="I1035" s="22"/>
      <c r="J1035" s="22"/>
      <c r="K1035" s="22"/>
      <c r="L1035" s="22" t="s">
        <v>0</v>
      </c>
      <c r="M1035" s="22" t="s">
        <v>0</v>
      </c>
      <c r="N1035" s="22" t="s">
        <v>0</v>
      </c>
      <c r="O1035" s="22" t="s">
        <v>0</v>
      </c>
      <c r="P1035" s="22" t="s">
        <v>0</v>
      </c>
      <c r="Q1035" s="22"/>
      <c r="R1035" s="22"/>
      <c r="S1035" s="22"/>
      <c r="T1035" s="22" t="s">
        <v>0</v>
      </c>
      <c r="U1035" s="22" t="s">
        <v>0</v>
      </c>
      <c r="V1035" s="22" t="s">
        <v>0</v>
      </c>
      <c r="W1035" s="22" t="s">
        <v>0</v>
      </c>
      <c r="X1035" s="22" t="s">
        <v>0</v>
      </c>
      <c r="Y1035" s="209"/>
    </row>
    <row r="1036" spans="1:25" ht="41.4" thickBot="1">
      <c r="A1036" s="24" t="s">
        <v>123</v>
      </c>
      <c r="B1036" s="24" t="s">
        <v>124</v>
      </c>
      <c r="C1036" s="24" t="s">
        <v>125</v>
      </c>
      <c r="D1036" s="25" t="s">
        <v>0</v>
      </c>
      <c r="E1036" s="24" t="s">
        <v>126</v>
      </c>
      <c r="F1036" s="24" t="s">
        <v>127</v>
      </c>
      <c r="G1036" s="151" t="s">
        <v>128</v>
      </c>
      <c r="H1036" s="24" t="s">
        <v>1</v>
      </c>
      <c r="I1036" s="1" t="s">
        <v>3093</v>
      </c>
      <c r="J1036" s="1" t="s">
        <v>3130</v>
      </c>
      <c r="K1036" s="1" t="s">
        <v>3</v>
      </c>
      <c r="L1036" s="1" t="s">
        <v>4</v>
      </c>
      <c r="M1036" s="1" t="s">
        <v>5</v>
      </c>
      <c r="N1036" s="1" t="s">
        <v>6</v>
      </c>
      <c r="O1036" s="1" t="s">
        <v>7</v>
      </c>
      <c r="P1036" s="1" t="s">
        <v>8</v>
      </c>
      <c r="Q1036" s="1" t="s">
        <v>3344</v>
      </c>
      <c r="R1036" s="1" t="s">
        <v>3427</v>
      </c>
      <c r="S1036" s="1" t="s">
        <v>3447</v>
      </c>
      <c r="T1036" s="1" t="s">
        <v>3448</v>
      </c>
      <c r="U1036" s="1" t="s">
        <v>3452</v>
      </c>
      <c r="V1036" s="1" t="s">
        <v>3449</v>
      </c>
      <c r="W1036" s="1" t="s">
        <v>3450</v>
      </c>
      <c r="X1036" s="1" t="s">
        <v>3451</v>
      </c>
      <c r="Y1036" s="216" t="s">
        <v>3385</v>
      </c>
    </row>
    <row r="1037" spans="1:25">
      <c r="A1037" s="26" t="s">
        <v>0</v>
      </c>
      <c r="B1037" s="26" t="s">
        <v>0</v>
      </c>
      <c r="C1037" s="26" t="s">
        <v>0</v>
      </c>
      <c r="D1037" s="27" t="s">
        <v>0</v>
      </c>
      <c r="E1037" s="27" t="s">
        <v>0</v>
      </c>
      <c r="F1037" s="28" t="s">
        <v>0</v>
      </c>
      <c r="G1037" s="152" t="s">
        <v>0</v>
      </c>
      <c r="H1037" s="29" t="s">
        <v>0</v>
      </c>
      <c r="I1037" s="45">
        <v>1</v>
      </c>
      <c r="J1037" s="45">
        <v>3</v>
      </c>
      <c r="K1037" s="45" t="s">
        <v>9</v>
      </c>
      <c r="L1037" s="45">
        <v>5</v>
      </c>
      <c r="M1037" s="45">
        <v>6</v>
      </c>
      <c r="N1037" s="45">
        <v>7</v>
      </c>
      <c r="O1037" s="45">
        <v>8</v>
      </c>
      <c r="P1037" s="45">
        <v>9</v>
      </c>
      <c r="Q1037" s="45">
        <v>1</v>
      </c>
      <c r="R1037" s="45">
        <v>2</v>
      </c>
      <c r="S1037" s="45">
        <v>3</v>
      </c>
      <c r="T1037" s="45" t="s">
        <v>3453</v>
      </c>
      <c r="U1037" s="45">
        <v>5</v>
      </c>
      <c r="V1037" s="45">
        <v>6</v>
      </c>
      <c r="W1037" s="45">
        <v>7</v>
      </c>
      <c r="X1037" s="45" t="s">
        <v>3454</v>
      </c>
      <c r="Y1037" s="276">
        <v>9</v>
      </c>
    </row>
    <row r="1038" spans="1:25" s="113" customFormat="1">
      <c r="A1038" s="133" t="s">
        <v>594</v>
      </c>
      <c r="B1038" s="133" t="s">
        <v>172</v>
      </c>
      <c r="C1038" s="109" t="s">
        <v>130</v>
      </c>
      <c r="D1038" s="109" t="s">
        <v>624</v>
      </c>
      <c r="E1038" s="98" t="s">
        <v>0</v>
      </c>
      <c r="F1038" s="98" t="s">
        <v>0</v>
      </c>
      <c r="G1038" s="153" t="s">
        <v>0</v>
      </c>
      <c r="H1038" s="98" t="s">
        <v>625</v>
      </c>
      <c r="I1038" s="110"/>
      <c r="J1038" s="110"/>
      <c r="K1038" s="110"/>
      <c r="L1038" s="110" t="s">
        <v>0</v>
      </c>
      <c r="M1038" s="110" t="s">
        <v>0</v>
      </c>
      <c r="N1038" s="110" t="s">
        <v>0</v>
      </c>
      <c r="O1038" s="110" t="s">
        <v>0</v>
      </c>
      <c r="P1038" s="110" t="s">
        <v>0</v>
      </c>
      <c r="Q1038" s="110"/>
      <c r="R1038" s="110"/>
      <c r="S1038" s="110"/>
      <c r="T1038" s="110" t="s">
        <v>0</v>
      </c>
      <c r="U1038" s="110" t="s">
        <v>0</v>
      </c>
      <c r="V1038" s="110" t="s">
        <v>0</v>
      </c>
      <c r="W1038" s="110" t="s">
        <v>0</v>
      </c>
      <c r="X1038" s="110" t="s">
        <v>0</v>
      </c>
      <c r="Y1038" s="217"/>
    </row>
    <row r="1039" spans="1:25" ht="20.399999999999999">
      <c r="A1039" s="20" t="s">
        <v>0</v>
      </c>
      <c r="B1039" s="20" t="s">
        <v>0</v>
      </c>
      <c r="C1039" s="20" t="s">
        <v>0</v>
      </c>
      <c r="D1039" s="21" t="s">
        <v>0</v>
      </c>
      <c r="E1039" s="21" t="s">
        <v>0</v>
      </c>
      <c r="F1039" s="21" t="s">
        <v>0</v>
      </c>
      <c r="G1039" s="150" t="s">
        <v>0</v>
      </c>
      <c r="H1039" s="30" t="s">
        <v>33</v>
      </c>
      <c r="I1039" s="31">
        <f t="shared" si="723"/>
        <v>68442800</v>
      </c>
      <c r="J1039" s="31">
        <f t="shared" ref="J1039:P1039" si="745">SUM(J1040,J1049,J1051)</f>
        <v>68442800</v>
      </c>
      <c r="K1039" s="31">
        <f t="shared" si="724"/>
        <v>0</v>
      </c>
      <c r="L1039" s="31">
        <f t="shared" si="745"/>
        <v>0</v>
      </c>
      <c r="M1039" s="31">
        <f t="shared" si="745"/>
        <v>0</v>
      </c>
      <c r="N1039" s="31">
        <f t="shared" si="745"/>
        <v>0</v>
      </c>
      <c r="O1039" s="31">
        <f t="shared" si="745"/>
        <v>0</v>
      </c>
      <c r="P1039" s="31">
        <f t="shared" si="745"/>
        <v>0</v>
      </c>
      <c r="Q1039" s="31">
        <f>SUM(Q1040,Q1049,Q1051)</f>
        <v>77506047</v>
      </c>
      <c r="R1039" s="31">
        <f>SUM(R1040,R1049,R1051)</f>
        <v>77506047</v>
      </c>
      <c r="S1039" s="31">
        <f>SUM(S1040,S1049,S1051)</f>
        <v>55915519</v>
      </c>
      <c r="T1039" s="31">
        <f t="shared" ref="T1039:X1039" si="746">SUM(T1040,T1049,T1051)</f>
        <v>21590528</v>
      </c>
      <c r="U1039" s="31">
        <f t="shared" si="746"/>
        <v>6357000</v>
      </c>
      <c r="V1039" s="31">
        <f t="shared" si="746"/>
        <v>5526000</v>
      </c>
      <c r="W1039" s="31">
        <f t="shared" si="746"/>
        <v>9707528</v>
      </c>
      <c r="X1039" s="31">
        <f t="shared" si="746"/>
        <v>77506047</v>
      </c>
      <c r="Y1039" s="220">
        <f t="shared" ref="Y1039:Y1083" si="747">IF(R1039=0,0,(X1039/R1039)*100)</f>
        <v>100</v>
      </c>
    </row>
    <row r="1040" spans="1:25">
      <c r="A1040" s="23" t="s">
        <v>594</v>
      </c>
      <c r="B1040" s="23" t="s">
        <v>172</v>
      </c>
      <c r="C1040" s="23" t="s">
        <v>130</v>
      </c>
      <c r="D1040" s="23" t="s">
        <v>624</v>
      </c>
      <c r="E1040" s="21" t="s">
        <v>132</v>
      </c>
      <c r="F1040" s="21" t="s">
        <v>0</v>
      </c>
      <c r="G1040" s="150" t="s">
        <v>0</v>
      </c>
      <c r="H1040" s="21" t="s">
        <v>11</v>
      </c>
      <c r="I1040" s="66">
        <f t="shared" si="723"/>
        <v>55166000</v>
      </c>
      <c r="J1040" s="66">
        <f t="shared" ref="J1040:P1040" si="748">SUM(J1041,J1042)</f>
        <v>55166000</v>
      </c>
      <c r="K1040" s="66">
        <f t="shared" si="724"/>
        <v>0</v>
      </c>
      <c r="L1040" s="66">
        <f t="shared" si="748"/>
        <v>0</v>
      </c>
      <c r="M1040" s="66">
        <f t="shared" si="748"/>
        <v>0</v>
      </c>
      <c r="N1040" s="66">
        <f t="shared" si="748"/>
        <v>0</v>
      </c>
      <c r="O1040" s="66">
        <f t="shared" si="748"/>
        <v>0</v>
      </c>
      <c r="P1040" s="66">
        <f t="shared" si="748"/>
        <v>0</v>
      </c>
      <c r="Q1040" s="66">
        <f>SUM(Q1041,Q1042)</f>
        <v>61078056</v>
      </c>
      <c r="R1040" s="66">
        <f>SUM(R1041,R1042)</f>
        <v>61078056</v>
      </c>
      <c r="S1040" s="66">
        <f>SUM(S1041,S1042)</f>
        <v>46918519</v>
      </c>
      <c r="T1040" s="66">
        <f t="shared" ref="T1040:X1040" si="749">SUM(T1041,T1042)</f>
        <v>14159537</v>
      </c>
      <c r="U1040" s="66">
        <f t="shared" si="749"/>
        <v>4470000</v>
      </c>
      <c r="V1040" s="66">
        <f t="shared" si="749"/>
        <v>4410000</v>
      </c>
      <c r="W1040" s="66">
        <f t="shared" si="749"/>
        <v>5279537</v>
      </c>
      <c r="X1040" s="66">
        <f t="shared" si="749"/>
        <v>61078056</v>
      </c>
      <c r="Y1040" s="208">
        <f t="shared" si="747"/>
        <v>100</v>
      </c>
    </row>
    <row r="1041" spans="1:25">
      <c r="A1041" s="23" t="s">
        <v>594</v>
      </c>
      <c r="B1041" s="23" t="s">
        <v>172</v>
      </c>
      <c r="C1041" s="23" t="s">
        <v>130</v>
      </c>
      <c r="D1041" s="23" t="s">
        <v>624</v>
      </c>
      <c r="E1041" s="22">
        <v>6111</v>
      </c>
      <c r="F1041" s="23"/>
      <c r="G1041" s="128" t="s">
        <v>3352</v>
      </c>
      <c r="H1041" s="32" t="s">
        <v>12</v>
      </c>
      <c r="I1041" s="44">
        <f t="shared" si="723"/>
        <v>48934000</v>
      </c>
      <c r="J1041" s="44">
        <v>48934000</v>
      </c>
      <c r="K1041" s="44">
        <f t="shared" si="724"/>
        <v>0</v>
      </c>
      <c r="L1041" s="44">
        <v>0</v>
      </c>
      <c r="M1041" s="44">
        <v>0</v>
      </c>
      <c r="N1041" s="44">
        <v>0</v>
      </c>
      <c r="O1041" s="44">
        <v>0</v>
      </c>
      <c r="P1041" s="44">
        <v>0</v>
      </c>
      <c r="Q1041" s="44">
        <v>54738537</v>
      </c>
      <c r="R1041" s="44">
        <v>54738537</v>
      </c>
      <c r="S1041" s="44">
        <v>41600000</v>
      </c>
      <c r="T1041" s="44">
        <f t="shared" ref="T1041:T1082" si="750">U1041+V1041+W1041</f>
        <v>13138537</v>
      </c>
      <c r="U1041" s="44">
        <v>4200000</v>
      </c>
      <c r="V1041" s="44">
        <v>4000000</v>
      </c>
      <c r="W1041" s="44">
        <v>4938537</v>
      </c>
      <c r="X1041" s="44">
        <f t="shared" ref="X1041:X1082" si="751">S1041+T1041</f>
        <v>54738537</v>
      </c>
      <c r="Y1041" s="209">
        <f t="shared" si="747"/>
        <v>100</v>
      </c>
    </row>
    <row r="1042" spans="1:25">
      <c r="A1042" s="20" t="s">
        <v>594</v>
      </c>
      <c r="B1042" s="20" t="s">
        <v>172</v>
      </c>
      <c r="C1042" s="20" t="s">
        <v>130</v>
      </c>
      <c r="D1042" s="20" t="s">
        <v>624</v>
      </c>
      <c r="E1042" s="20" t="s">
        <v>134</v>
      </c>
      <c r="F1042" s="23" t="s">
        <v>0</v>
      </c>
      <c r="G1042" s="154" t="s">
        <v>0</v>
      </c>
      <c r="H1042" s="21" t="s">
        <v>13</v>
      </c>
      <c r="I1042" s="66">
        <f t="shared" si="723"/>
        <v>6232000</v>
      </c>
      <c r="J1042" s="66">
        <f t="shared" ref="J1042:P1042" si="752">SUM(J1043:J1048)</f>
        <v>6232000</v>
      </c>
      <c r="K1042" s="66">
        <f t="shared" si="724"/>
        <v>0</v>
      </c>
      <c r="L1042" s="66">
        <f t="shared" si="752"/>
        <v>0</v>
      </c>
      <c r="M1042" s="66">
        <f t="shared" si="752"/>
        <v>0</v>
      </c>
      <c r="N1042" s="66">
        <f t="shared" si="752"/>
        <v>0</v>
      </c>
      <c r="O1042" s="66">
        <f t="shared" si="752"/>
        <v>0</v>
      </c>
      <c r="P1042" s="66">
        <f t="shared" si="752"/>
        <v>0</v>
      </c>
      <c r="Q1042" s="66">
        <f>SUM(Q1043:Q1048)</f>
        <v>6339519</v>
      </c>
      <c r="R1042" s="66">
        <f>SUM(R1043:R1048)</f>
        <v>6339519</v>
      </c>
      <c r="S1042" s="66">
        <f>SUM(S1043:S1048)</f>
        <v>5318519</v>
      </c>
      <c r="T1042" s="66">
        <f t="shared" ref="T1042:X1042" si="753">SUM(T1043:T1048)</f>
        <v>1021000</v>
      </c>
      <c r="U1042" s="66">
        <f t="shared" si="753"/>
        <v>270000</v>
      </c>
      <c r="V1042" s="66">
        <f t="shared" si="753"/>
        <v>410000</v>
      </c>
      <c r="W1042" s="66">
        <f t="shared" si="753"/>
        <v>341000</v>
      </c>
      <c r="X1042" s="66">
        <f t="shared" si="753"/>
        <v>6339519</v>
      </c>
      <c r="Y1042" s="208">
        <f t="shared" si="747"/>
        <v>100</v>
      </c>
    </row>
    <row r="1043" spans="1:25">
      <c r="A1043" s="23" t="s">
        <v>594</v>
      </c>
      <c r="B1043" s="23" t="s">
        <v>172</v>
      </c>
      <c r="C1043" s="23" t="s">
        <v>130</v>
      </c>
      <c r="D1043" s="23" t="s">
        <v>624</v>
      </c>
      <c r="E1043" s="22">
        <v>6112</v>
      </c>
      <c r="F1043" s="23" t="s">
        <v>626</v>
      </c>
      <c r="G1043" s="128" t="s">
        <v>3352</v>
      </c>
      <c r="H1043" s="32" t="s">
        <v>16</v>
      </c>
      <c r="I1043" s="44">
        <f t="shared" si="723"/>
        <v>1311000</v>
      </c>
      <c r="J1043" s="44">
        <v>1311000</v>
      </c>
      <c r="K1043" s="44">
        <f t="shared" si="724"/>
        <v>0</v>
      </c>
      <c r="L1043" s="44">
        <v>0</v>
      </c>
      <c r="M1043" s="44">
        <v>0</v>
      </c>
      <c r="N1043" s="44">
        <v>0</v>
      </c>
      <c r="O1043" s="44">
        <v>0</v>
      </c>
      <c r="P1043" s="44">
        <v>0</v>
      </c>
      <c r="Q1043" s="44">
        <v>1311000</v>
      </c>
      <c r="R1043" s="44">
        <v>1311000</v>
      </c>
      <c r="S1043" s="44">
        <v>1012000</v>
      </c>
      <c r="T1043" s="44">
        <f t="shared" si="750"/>
        <v>299000</v>
      </c>
      <c r="U1043" s="44">
        <v>70000</v>
      </c>
      <c r="V1043" s="44">
        <v>110000</v>
      </c>
      <c r="W1043" s="44">
        <v>119000</v>
      </c>
      <c r="X1043" s="44">
        <f t="shared" si="751"/>
        <v>1311000</v>
      </c>
      <c r="Y1043" s="209">
        <f t="shared" si="747"/>
        <v>100</v>
      </c>
    </row>
    <row r="1044" spans="1:25">
      <c r="A1044" s="23" t="s">
        <v>594</v>
      </c>
      <c r="B1044" s="23" t="s">
        <v>172</v>
      </c>
      <c r="C1044" s="23" t="s">
        <v>130</v>
      </c>
      <c r="D1044" s="23" t="s">
        <v>624</v>
      </c>
      <c r="E1044" s="22">
        <v>6112</v>
      </c>
      <c r="F1044" s="23" t="s">
        <v>627</v>
      </c>
      <c r="G1044" s="128" t="s">
        <v>3352</v>
      </c>
      <c r="H1044" s="32" t="s">
        <v>19</v>
      </c>
      <c r="I1044" s="44">
        <f t="shared" si="723"/>
        <v>3341000</v>
      </c>
      <c r="J1044" s="44">
        <v>3341000</v>
      </c>
      <c r="K1044" s="44">
        <f t="shared" si="724"/>
        <v>0</v>
      </c>
      <c r="L1044" s="44">
        <v>0</v>
      </c>
      <c r="M1044" s="44">
        <v>0</v>
      </c>
      <c r="N1044" s="44">
        <v>0</v>
      </c>
      <c r="O1044" s="44">
        <v>0</v>
      </c>
      <c r="P1044" s="44">
        <v>0</v>
      </c>
      <c r="Q1044" s="44">
        <v>3341000</v>
      </c>
      <c r="R1044" s="44">
        <v>3341000</v>
      </c>
      <c r="S1044" s="44">
        <v>2649000</v>
      </c>
      <c r="T1044" s="44">
        <f t="shared" si="750"/>
        <v>692000</v>
      </c>
      <c r="U1044" s="44">
        <v>170000</v>
      </c>
      <c r="V1044" s="44">
        <v>300000</v>
      </c>
      <c r="W1044" s="44">
        <v>222000</v>
      </c>
      <c r="X1044" s="44">
        <f t="shared" si="751"/>
        <v>3341000</v>
      </c>
      <c r="Y1044" s="209">
        <f t="shared" si="747"/>
        <v>100</v>
      </c>
    </row>
    <row r="1045" spans="1:25">
      <c r="A1045" s="23" t="s">
        <v>594</v>
      </c>
      <c r="B1045" s="23" t="s">
        <v>172</v>
      </c>
      <c r="C1045" s="23" t="s">
        <v>130</v>
      </c>
      <c r="D1045" s="23" t="s">
        <v>624</v>
      </c>
      <c r="E1045" s="22">
        <v>6112</v>
      </c>
      <c r="F1045" s="23" t="s">
        <v>628</v>
      </c>
      <c r="G1045" s="128" t="s">
        <v>3352</v>
      </c>
      <c r="H1045" s="32" t="s">
        <v>17</v>
      </c>
      <c r="I1045" s="44">
        <f t="shared" si="723"/>
        <v>785000</v>
      </c>
      <c r="J1045" s="44">
        <v>785000</v>
      </c>
      <c r="K1045" s="44">
        <f t="shared" si="724"/>
        <v>0</v>
      </c>
      <c r="L1045" s="44">
        <v>0</v>
      </c>
      <c r="M1045" s="44">
        <v>0</v>
      </c>
      <c r="N1045" s="44">
        <v>0</v>
      </c>
      <c r="O1045" s="44">
        <v>0</v>
      </c>
      <c r="P1045" s="44">
        <v>0</v>
      </c>
      <c r="Q1045" s="44">
        <v>822519</v>
      </c>
      <c r="R1045" s="44">
        <v>822519</v>
      </c>
      <c r="S1045" s="44">
        <v>822519</v>
      </c>
      <c r="T1045" s="44">
        <f t="shared" si="750"/>
        <v>0</v>
      </c>
      <c r="U1045" s="44">
        <v>0</v>
      </c>
      <c r="V1045" s="44">
        <v>0</v>
      </c>
      <c r="W1045" s="44">
        <v>0</v>
      </c>
      <c r="X1045" s="44">
        <f t="shared" si="751"/>
        <v>822519</v>
      </c>
      <c r="Y1045" s="209">
        <f t="shared" si="747"/>
        <v>100</v>
      </c>
    </row>
    <row r="1046" spans="1:25">
      <c r="A1046" s="23" t="s">
        <v>594</v>
      </c>
      <c r="B1046" s="23" t="s">
        <v>172</v>
      </c>
      <c r="C1046" s="23" t="s">
        <v>130</v>
      </c>
      <c r="D1046" s="23" t="s">
        <v>624</v>
      </c>
      <c r="E1046" s="22">
        <v>6112</v>
      </c>
      <c r="F1046" s="23" t="s">
        <v>629</v>
      </c>
      <c r="G1046" s="128" t="s">
        <v>3352</v>
      </c>
      <c r="H1046" s="32" t="s">
        <v>15</v>
      </c>
      <c r="I1046" s="44">
        <f t="shared" si="723"/>
        <v>215000</v>
      </c>
      <c r="J1046" s="44">
        <v>215000</v>
      </c>
      <c r="K1046" s="44">
        <f t="shared" si="724"/>
        <v>0</v>
      </c>
      <c r="L1046" s="44">
        <v>0</v>
      </c>
      <c r="M1046" s="44">
        <v>0</v>
      </c>
      <c r="N1046" s="44">
        <v>0</v>
      </c>
      <c r="O1046" s="44">
        <v>0</v>
      </c>
      <c r="P1046" s="44">
        <v>0</v>
      </c>
      <c r="Q1046" s="44">
        <v>285000</v>
      </c>
      <c r="R1046" s="44">
        <v>285000</v>
      </c>
      <c r="S1046" s="44">
        <v>285000</v>
      </c>
      <c r="T1046" s="44">
        <f t="shared" si="750"/>
        <v>0</v>
      </c>
      <c r="U1046" s="44">
        <v>0</v>
      </c>
      <c r="V1046" s="44">
        <v>0</v>
      </c>
      <c r="W1046" s="44">
        <v>0</v>
      </c>
      <c r="X1046" s="44">
        <f t="shared" si="751"/>
        <v>285000</v>
      </c>
      <c r="Y1046" s="209">
        <f t="shared" si="747"/>
        <v>100</v>
      </c>
    </row>
    <row r="1047" spans="1:25">
      <c r="A1047" s="23" t="s">
        <v>594</v>
      </c>
      <c r="B1047" s="23" t="s">
        <v>172</v>
      </c>
      <c r="C1047" s="23" t="s">
        <v>130</v>
      </c>
      <c r="D1047" s="23" t="s">
        <v>624</v>
      </c>
      <c r="E1047" s="22">
        <v>6112</v>
      </c>
      <c r="F1047" s="23" t="s">
        <v>630</v>
      </c>
      <c r="G1047" s="128" t="s">
        <v>3352</v>
      </c>
      <c r="H1047" s="32" t="s">
        <v>18</v>
      </c>
      <c r="I1047" s="44">
        <f t="shared" si="723"/>
        <v>580000</v>
      </c>
      <c r="J1047" s="44">
        <v>580000</v>
      </c>
      <c r="K1047" s="44">
        <f t="shared" si="724"/>
        <v>0</v>
      </c>
      <c r="L1047" s="44">
        <v>0</v>
      </c>
      <c r="M1047" s="44">
        <v>0</v>
      </c>
      <c r="N1047" s="44">
        <v>0</v>
      </c>
      <c r="O1047" s="44">
        <v>0</v>
      </c>
      <c r="P1047" s="44">
        <v>0</v>
      </c>
      <c r="Q1047" s="44">
        <v>580000</v>
      </c>
      <c r="R1047" s="44">
        <v>580000</v>
      </c>
      <c r="S1047" s="44">
        <v>550000</v>
      </c>
      <c r="T1047" s="44">
        <f t="shared" si="750"/>
        <v>30000</v>
      </c>
      <c r="U1047" s="44">
        <v>30000</v>
      </c>
      <c r="V1047" s="44">
        <v>0</v>
      </c>
      <c r="W1047" s="44">
        <v>0</v>
      </c>
      <c r="X1047" s="44">
        <f t="shared" si="751"/>
        <v>580000</v>
      </c>
      <c r="Y1047" s="209">
        <f t="shared" si="747"/>
        <v>100</v>
      </c>
    </row>
    <row r="1048" spans="1:25">
      <c r="A1048" s="23" t="s">
        <v>594</v>
      </c>
      <c r="B1048" s="23" t="s">
        <v>172</v>
      </c>
      <c r="C1048" s="23" t="s">
        <v>130</v>
      </c>
      <c r="D1048" s="23" t="s">
        <v>624</v>
      </c>
      <c r="E1048" s="22">
        <v>6112</v>
      </c>
      <c r="F1048" s="23" t="s">
        <v>631</v>
      </c>
      <c r="G1048" s="128" t="s">
        <v>3352</v>
      </c>
      <c r="H1048" s="32" t="s">
        <v>20</v>
      </c>
      <c r="I1048" s="44">
        <f t="shared" si="723"/>
        <v>0</v>
      </c>
      <c r="J1048" s="44">
        <v>0</v>
      </c>
      <c r="K1048" s="44">
        <f t="shared" si="724"/>
        <v>0</v>
      </c>
      <c r="L1048" s="44">
        <v>0</v>
      </c>
      <c r="M1048" s="44">
        <v>0</v>
      </c>
      <c r="N1048" s="44">
        <v>0</v>
      </c>
      <c r="O1048" s="44">
        <v>0</v>
      </c>
      <c r="P1048" s="44">
        <v>0</v>
      </c>
      <c r="Q1048" s="44">
        <v>0</v>
      </c>
      <c r="R1048" s="44">
        <v>0</v>
      </c>
      <c r="S1048" s="44">
        <v>0</v>
      </c>
      <c r="T1048" s="44">
        <f t="shared" si="750"/>
        <v>0</v>
      </c>
      <c r="U1048" s="44">
        <v>0</v>
      </c>
      <c r="V1048" s="44">
        <v>0</v>
      </c>
      <c r="W1048" s="44">
        <v>0</v>
      </c>
      <c r="X1048" s="44">
        <f t="shared" si="751"/>
        <v>0</v>
      </c>
      <c r="Y1048" s="209">
        <f t="shared" si="747"/>
        <v>0</v>
      </c>
    </row>
    <row r="1049" spans="1:25">
      <c r="A1049" s="23" t="s">
        <v>594</v>
      </c>
      <c r="B1049" s="23" t="s">
        <v>172</v>
      </c>
      <c r="C1049" s="23" t="s">
        <v>130</v>
      </c>
      <c r="D1049" s="23" t="s">
        <v>624</v>
      </c>
      <c r="E1049" s="21" t="s">
        <v>139</v>
      </c>
      <c r="F1049" s="21" t="s">
        <v>0</v>
      </c>
      <c r="G1049" s="150" t="s">
        <v>0</v>
      </c>
      <c r="H1049" s="21" t="s">
        <v>21</v>
      </c>
      <c r="I1049" s="66">
        <f t="shared" si="723"/>
        <v>7794000</v>
      </c>
      <c r="J1049" s="66">
        <f t="shared" ref="J1049:X1049" si="754">SUM(J1050)</f>
        <v>7794000</v>
      </c>
      <c r="K1049" s="66">
        <f t="shared" si="724"/>
        <v>0</v>
      </c>
      <c r="L1049" s="66">
        <f t="shared" si="754"/>
        <v>0</v>
      </c>
      <c r="M1049" s="66">
        <f t="shared" si="754"/>
        <v>0</v>
      </c>
      <c r="N1049" s="66">
        <f t="shared" si="754"/>
        <v>0</v>
      </c>
      <c r="O1049" s="66">
        <f t="shared" si="754"/>
        <v>0</v>
      </c>
      <c r="P1049" s="66">
        <f t="shared" si="754"/>
        <v>0</v>
      </c>
      <c r="Q1049" s="66">
        <f t="shared" si="754"/>
        <v>8753928</v>
      </c>
      <c r="R1049" s="66">
        <f t="shared" si="754"/>
        <v>8753928</v>
      </c>
      <c r="S1049" s="66">
        <f t="shared" si="754"/>
        <v>6625000</v>
      </c>
      <c r="T1049" s="66">
        <f t="shared" si="754"/>
        <v>2128928</v>
      </c>
      <c r="U1049" s="66">
        <f t="shared" si="754"/>
        <v>680000</v>
      </c>
      <c r="V1049" s="66">
        <f t="shared" si="754"/>
        <v>650000</v>
      </c>
      <c r="W1049" s="66">
        <f t="shared" si="754"/>
        <v>798928</v>
      </c>
      <c r="X1049" s="66">
        <f t="shared" si="754"/>
        <v>8753928</v>
      </c>
      <c r="Y1049" s="208">
        <f t="shared" si="747"/>
        <v>100</v>
      </c>
    </row>
    <row r="1050" spans="1:25">
      <c r="A1050" s="23" t="s">
        <v>594</v>
      </c>
      <c r="B1050" s="23" t="s">
        <v>172</v>
      </c>
      <c r="C1050" s="23" t="s">
        <v>130</v>
      </c>
      <c r="D1050" s="23" t="s">
        <v>624</v>
      </c>
      <c r="E1050" s="22">
        <v>6121</v>
      </c>
      <c r="F1050" s="23"/>
      <c r="G1050" s="128" t="s">
        <v>3352</v>
      </c>
      <c r="H1050" s="32" t="s">
        <v>22</v>
      </c>
      <c r="I1050" s="44">
        <f t="shared" si="723"/>
        <v>7794000</v>
      </c>
      <c r="J1050" s="44">
        <v>7794000</v>
      </c>
      <c r="K1050" s="44">
        <f t="shared" si="724"/>
        <v>0</v>
      </c>
      <c r="L1050" s="44">
        <v>0</v>
      </c>
      <c r="M1050" s="44">
        <v>0</v>
      </c>
      <c r="N1050" s="44">
        <v>0</v>
      </c>
      <c r="O1050" s="44">
        <v>0</v>
      </c>
      <c r="P1050" s="44">
        <v>0</v>
      </c>
      <c r="Q1050" s="44">
        <v>8753928</v>
      </c>
      <c r="R1050" s="44">
        <v>8753928</v>
      </c>
      <c r="S1050" s="44">
        <v>6625000</v>
      </c>
      <c r="T1050" s="44">
        <f t="shared" si="750"/>
        <v>2128928</v>
      </c>
      <c r="U1050" s="44">
        <v>680000</v>
      </c>
      <c r="V1050" s="44">
        <v>650000</v>
      </c>
      <c r="W1050" s="44">
        <v>798928</v>
      </c>
      <c r="X1050" s="44">
        <f t="shared" si="751"/>
        <v>8753928</v>
      </c>
      <c r="Y1050" s="209">
        <f t="shared" si="747"/>
        <v>100</v>
      </c>
    </row>
    <row r="1051" spans="1:25">
      <c r="A1051" s="23" t="s">
        <v>594</v>
      </c>
      <c r="B1051" s="23" t="s">
        <v>172</v>
      </c>
      <c r="C1051" s="23" t="s">
        <v>130</v>
      </c>
      <c r="D1051" s="23" t="s">
        <v>624</v>
      </c>
      <c r="E1051" s="21" t="s">
        <v>141</v>
      </c>
      <c r="F1051" s="21" t="s">
        <v>0</v>
      </c>
      <c r="G1051" s="150" t="s">
        <v>0</v>
      </c>
      <c r="H1051" s="21" t="s">
        <v>23</v>
      </c>
      <c r="I1051" s="66">
        <f t="shared" si="723"/>
        <v>5482800</v>
      </c>
      <c r="J1051" s="66">
        <f t="shared" ref="J1051:P1051" si="755">SUM(J1052,J1053,J1054,J1057,J1058,J1059,J1060,J1061)</f>
        <v>5482800</v>
      </c>
      <c r="K1051" s="66">
        <f t="shared" si="724"/>
        <v>0</v>
      </c>
      <c r="L1051" s="66">
        <f t="shared" si="755"/>
        <v>0</v>
      </c>
      <c r="M1051" s="66">
        <f t="shared" si="755"/>
        <v>0</v>
      </c>
      <c r="N1051" s="66">
        <f t="shared" si="755"/>
        <v>0</v>
      </c>
      <c r="O1051" s="66">
        <f t="shared" si="755"/>
        <v>0</v>
      </c>
      <c r="P1051" s="66">
        <f t="shared" si="755"/>
        <v>0</v>
      </c>
      <c r="Q1051" s="66">
        <f>SUM(Q1052,Q1053,Q1054,Q1057,Q1058,Q1059,Q1060,Q1061)</f>
        <v>7674063</v>
      </c>
      <c r="R1051" s="66">
        <f>SUM(R1052,R1053,R1054,R1057,R1058,R1059,R1060,R1061)</f>
        <v>7674063</v>
      </c>
      <c r="S1051" s="66">
        <f>SUM(S1052,S1053,S1054,S1057,S1058,S1059,S1060,S1061)</f>
        <v>2372000</v>
      </c>
      <c r="T1051" s="66">
        <f t="shared" ref="T1051:X1051" si="756">SUM(T1052,T1053,T1054,T1057,T1058,T1059,T1060,T1061)</f>
        <v>5302063</v>
      </c>
      <c r="U1051" s="66">
        <f t="shared" si="756"/>
        <v>1207000</v>
      </c>
      <c r="V1051" s="66">
        <f t="shared" si="756"/>
        <v>466000</v>
      </c>
      <c r="W1051" s="66">
        <f t="shared" si="756"/>
        <v>3629063</v>
      </c>
      <c r="X1051" s="66">
        <f t="shared" si="756"/>
        <v>7674063</v>
      </c>
      <c r="Y1051" s="208">
        <f t="shared" si="747"/>
        <v>100</v>
      </c>
    </row>
    <row r="1052" spans="1:25">
      <c r="A1052" s="23" t="s">
        <v>594</v>
      </c>
      <c r="B1052" s="23" t="s">
        <v>172</v>
      </c>
      <c r="C1052" s="23" t="s">
        <v>130</v>
      </c>
      <c r="D1052" s="23" t="s">
        <v>624</v>
      </c>
      <c r="E1052" s="22">
        <v>6131</v>
      </c>
      <c r="F1052" s="23"/>
      <c r="G1052" s="128" t="s">
        <v>3352</v>
      </c>
      <c r="H1052" s="32" t="s">
        <v>24</v>
      </c>
      <c r="I1052" s="44">
        <f t="shared" si="723"/>
        <v>14900</v>
      </c>
      <c r="J1052" s="44">
        <v>14900</v>
      </c>
      <c r="K1052" s="44">
        <f t="shared" si="724"/>
        <v>0</v>
      </c>
      <c r="L1052" s="44">
        <v>0</v>
      </c>
      <c r="M1052" s="44">
        <v>0</v>
      </c>
      <c r="N1052" s="44">
        <v>0</v>
      </c>
      <c r="O1052" s="44">
        <v>0</v>
      </c>
      <c r="P1052" s="44">
        <v>0</v>
      </c>
      <c r="Q1052" s="44">
        <v>156900</v>
      </c>
      <c r="R1052" s="44">
        <v>156900</v>
      </c>
      <c r="S1052" s="44">
        <v>156900</v>
      </c>
      <c r="T1052" s="44">
        <f t="shared" si="750"/>
        <v>0</v>
      </c>
      <c r="U1052" s="44">
        <v>0</v>
      </c>
      <c r="V1052" s="44">
        <v>0</v>
      </c>
      <c r="W1052" s="44">
        <v>0</v>
      </c>
      <c r="X1052" s="44">
        <f t="shared" si="751"/>
        <v>156900</v>
      </c>
      <c r="Y1052" s="209">
        <f t="shared" si="747"/>
        <v>100</v>
      </c>
    </row>
    <row r="1053" spans="1:25">
      <c r="A1053" s="23" t="s">
        <v>594</v>
      </c>
      <c r="B1053" s="23" t="s">
        <v>172</v>
      </c>
      <c r="C1053" s="23" t="s">
        <v>130</v>
      </c>
      <c r="D1053" s="23" t="s">
        <v>624</v>
      </c>
      <c r="E1053" s="22">
        <v>6133</v>
      </c>
      <c r="F1053" s="23"/>
      <c r="G1053" s="128" t="s">
        <v>3352</v>
      </c>
      <c r="H1053" s="32" t="s">
        <v>26</v>
      </c>
      <c r="I1053" s="44">
        <f t="shared" si="723"/>
        <v>50000</v>
      </c>
      <c r="J1053" s="44">
        <v>50000</v>
      </c>
      <c r="K1053" s="44">
        <f t="shared" si="724"/>
        <v>0</v>
      </c>
      <c r="L1053" s="44">
        <v>0</v>
      </c>
      <c r="M1053" s="44">
        <v>0</v>
      </c>
      <c r="N1053" s="44">
        <v>0</v>
      </c>
      <c r="O1053" s="44">
        <v>0</v>
      </c>
      <c r="P1053" s="44">
        <v>0</v>
      </c>
      <c r="Q1053" s="44">
        <v>50000</v>
      </c>
      <c r="R1053" s="44">
        <v>50000</v>
      </c>
      <c r="S1053" s="44">
        <v>36000</v>
      </c>
      <c r="T1053" s="44">
        <f t="shared" si="750"/>
        <v>14000</v>
      </c>
      <c r="U1053" s="44">
        <v>2000</v>
      </c>
      <c r="V1053" s="44">
        <v>6000</v>
      </c>
      <c r="W1053" s="44">
        <v>6000</v>
      </c>
      <c r="X1053" s="44">
        <f t="shared" si="751"/>
        <v>50000</v>
      </c>
      <c r="Y1053" s="209">
        <f t="shared" si="747"/>
        <v>100</v>
      </c>
    </row>
    <row r="1054" spans="1:25">
      <c r="A1054" s="20" t="s">
        <v>594</v>
      </c>
      <c r="B1054" s="20" t="s">
        <v>172</v>
      </c>
      <c r="C1054" s="20" t="s">
        <v>130</v>
      </c>
      <c r="D1054" s="20" t="s">
        <v>624</v>
      </c>
      <c r="E1054" s="20" t="s">
        <v>266</v>
      </c>
      <c r="F1054" s="23" t="s">
        <v>0</v>
      </c>
      <c r="G1054" s="154" t="s">
        <v>0</v>
      </c>
      <c r="H1054" s="21" t="s">
        <v>27</v>
      </c>
      <c r="I1054" s="66">
        <f t="shared" si="723"/>
        <v>2260000</v>
      </c>
      <c r="J1054" s="66">
        <f t="shared" ref="J1054:P1054" si="757">SUM(J1055:J1056)</f>
        <v>2260000</v>
      </c>
      <c r="K1054" s="66">
        <f t="shared" si="724"/>
        <v>0</v>
      </c>
      <c r="L1054" s="66">
        <f t="shared" si="757"/>
        <v>0</v>
      </c>
      <c r="M1054" s="66">
        <f t="shared" si="757"/>
        <v>0</v>
      </c>
      <c r="N1054" s="66">
        <f t="shared" si="757"/>
        <v>0</v>
      </c>
      <c r="O1054" s="66">
        <f t="shared" si="757"/>
        <v>0</v>
      </c>
      <c r="P1054" s="66">
        <f t="shared" si="757"/>
        <v>0</v>
      </c>
      <c r="Q1054" s="66">
        <f>SUM(Q1055:Q1056)</f>
        <v>3810000</v>
      </c>
      <c r="R1054" s="66">
        <f>SUM(R1055:R1056)</f>
        <v>3810000</v>
      </c>
      <c r="S1054" s="66">
        <f>SUM(S1055:S1056)</f>
        <v>385000</v>
      </c>
      <c r="T1054" s="66">
        <f t="shared" ref="T1054:X1054" si="758">SUM(T1055:T1056)</f>
        <v>3425000</v>
      </c>
      <c r="U1054" s="66">
        <f t="shared" si="758"/>
        <v>80000</v>
      </c>
      <c r="V1054" s="66">
        <f t="shared" si="758"/>
        <v>325000</v>
      </c>
      <c r="W1054" s="66">
        <f t="shared" si="758"/>
        <v>3020000</v>
      </c>
      <c r="X1054" s="66">
        <f t="shared" si="758"/>
        <v>3810000</v>
      </c>
      <c r="Y1054" s="208">
        <f t="shared" si="747"/>
        <v>100</v>
      </c>
    </row>
    <row r="1055" spans="1:25">
      <c r="A1055" s="23" t="s">
        <v>594</v>
      </c>
      <c r="B1055" s="23" t="s">
        <v>172</v>
      </c>
      <c r="C1055" s="23" t="s">
        <v>130</v>
      </c>
      <c r="D1055" s="23" t="s">
        <v>624</v>
      </c>
      <c r="E1055" s="22">
        <v>6134</v>
      </c>
      <c r="F1055" s="23"/>
      <c r="G1055" s="128" t="s">
        <v>3352</v>
      </c>
      <c r="H1055" s="32" t="s">
        <v>27</v>
      </c>
      <c r="I1055" s="44">
        <f t="shared" si="723"/>
        <v>400000</v>
      </c>
      <c r="J1055" s="44">
        <v>400000</v>
      </c>
      <c r="K1055" s="44">
        <f t="shared" si="724"/>
        <v>0</v>
      </c>
      <c r="L1055" s="44">
        <v>0</v>
      </c>
      <c r="M1055" s="44">
        <v>0</v>
      </c>
      <c r="N1055" s="44">
        <v>0</v>
      </c>
      <c r="O1055" s="44">
        <v>0</v>
      </c>
      <c r="P1055" s="44">
        <v>0</v>
      </c>
      <c r="Q1055" s="44">
        <v>400000</v>
      </c>
      <c r="R1055" s="44">
        <v>400000</v>
      </c>
      <c r="S1055" s="44">
        <v>325000</v>
      </c>
      <c r="T1055" s="44">
        <f t="shared" si="750"/>
        <v>75000</v>
      </c>
      <c r="U1055" s="44">
        <v>40000</v>
      </c>
      <c r="V1055" s="44">
        <v>35000</v>
      </c>
      <c r="W1055" s="44">
        <v>0</v>
      </c>
      <c r="X1055" s="44">
        <f t="shared" si="751"/>
        <v>400000</v>
      </c>
      <c r="Y1055" s="209">
        <f t="shared" si="747"/>
        <v>100</v>
      </c>
    </row>
    <row r="1056" spans="1:25" ht="20.399999999999999">
      <c r="A1056" s="23" t="s">
        <v>594</v>
      </c>
      <c r="B1056" s="23" t="s">
        <v>172</v>
      </c>
      <c r="C1056" s="23" t="s">
        <v>130</v>
      </c>
      <c r="D1056" s="23" t="s">
        <v>624</v>
      </c>
      <c r="E1056" s="22">
        <v>6134</v>
      </c>
      <c r="F1056" s="23" t="s">
        <v>632</v>
      </c>
      <c r="G1056" s="128" t="s">
        <v>3352</v>
      </c>
      <c r="H1056" s="32" t="s">
        <v>633</v>
      </c>
      <c r="I1056" s="44">
        <f t="shared" si="723"/>
        <v>1860000</v>
      </c>
      <c r="J1056" s="44">
        <v>1860000</v>
      </c>
      <c r="K1056" s="44">
        <f t="shared" si="724"/>
        <v>0</v>
      </c>
      <c r="L1056" s="44">
        <v>0</v>
      </c>
      <c r="M1056" s="44">
        <v>0</v>
      </c>
      <c r="N1056" s="44">
        <v>0</v>
      </c>
      <c r="O1056" s="44">
        <v>0</v>
      </c>
      <c r="P1056" s="44">
        <v>0</v>
      </c>
      <c r="Q1056" s="44">
        <v>3410000</v>
      </c>
      <c r="R1056" s="44">
        <v>3410000</v>
      </c>
      <c r="S1056" s="44">
        <v>60000</v>
      </c>
      <c r="T1056" s="44">
        <f t="shared" si="750"/>
        <v>3350000</v>
      </c>
      <c r="U1056" s="44">
        <v>40000</v>
      </c>
      <c r="V1056" s="44">
        <v>290000</v>
      </c>
      <c r="W1056" s="44">
        <v>3020000</v>
      </c>
      <c r="X1056" s="44">
        <f t="shared" si="751"/>
        <v>3410000</v>
      </c>
      <c r="Y1056" s="209">
        <f t="shared" si="747"/>
        <v>100</v>
      </c>
    </row>
    <row r="1057" spans="1:25">
      <c r="A1057" s="23" t="s">
        <v>594</v>
      </c>
      <c r="B1057" s="23" t="s">
        <v>172</v>
      </c>
      <c r="C1057" s="23" t="s">
        <v>130</v>
      </c>
      <c r="D1057" s="23" t="s">
        <v>624</v>
      </c>
      <c r="E1057" s="22">
        <v>6135</v>
      </c>
      <c r="F1057" s="23"/>
      <c r="G1057" s="128" t="s">
        <v>3352</v>
      </c>
      <c r="H1057" s="32" t="s">
        <v>28</v>
      </c>
      <c r="I1057" s="44">
        <f t="shared" si="723"/>
        <v>800000</v>
      </c>
      <c r="J1057" s="44">
        <v>800000</v>
      </c>
      <c r="K1057" s="44">
        <f t="shared" si="724"/>
        <v>0</v>
      </c>
      <c r="L1057" s="44">
        <v>0</v>
      </c>
      <c r="M1057" s="44">
        <v>0</v>
      </c>
      <c r="N1057" s="44">
        <v>0</v>
      </c>
      <c r="O1057" s="44">
        <v>0</v>
      </c>
      <c r="P1057" s="44">
        <v>0</v>
      </c>
      <c r="Q1057" s="44">
        <v>800000</v>
      </c>
      <c r="R1057" s="44">
        <v>800000</v>
      </c>
      <c r="S1057" s="44">
        <v>710000</v>
      </c>
      <c r="T1057" s="44">
        <f t="shared" si="750"/>
        <v>90000</v>
      </c>
      <c r="U1057" s="44">
        <v>50000</v>
      </c>
      <c r="V1057" s="44">
        <v>40000</v>
      </c>
      <c r="W1057" s="44">
        <v>0</v>
      </c>
      <c r="X1057" s="44">
        <f t="shared" si="751"/>
        <v>800000</v>
      </c>
      <c r="Y1057" s="209">
        <f t="shared" si="747"/>
        <v>100</v>
      </c>
    </row>
    <row r="1058" spans="1:25">
      <c r="A1058" s="23" t="s">
        <v>594</v>
      </c>
      <c r="B1058" s="23" t="s">
        <v>172</v>
      </c>
      <c r="C1058" s="23" t="s">
        <v>130</v>
      </c>
      <c r="D1058" s="23" t="s">
        <v>624</v>
      </c>
      <c r="E1058" s="22">
        <v>6136</v>
      </c>
      <c r="F1058" s="23"/>
      <c r="G1058" s="128" t="s">
        <v>3352</v>
      </c>
      <c r="H1058" s="32" t="s">
        <v>29</v>
      </c>
      <c r="I1058" s="44">
        <f t="shared" si="723"/>
        <v>220000</v>
      </c>
      <c r="J1058" s="44">
        <v>220000</v>
      </c>
      <c r="K1058" s="44">
        <f t="shared" si="724"/>
        <v>0</v>
      </c>
      <c r="L1058" s="44">
        <v>0</v>
      </c>
      <c r="M1058" s="44">
        <v>0</v>
      </c>
      <c r="N1058" s="44">
        <v>0</v>
      </c>
      <c r="O1058" s="44">
        <v>0</v>
      </c>
      <c r="P1058" s="44">
        <v>0</v>
      </c>
      <c r="Q1058" s="44">
        <v>70000</v>
      </c>
      <c r="R1058" s="44">
        <v>70000</v>
      </c>
      <c r="S1058" s="44">
        <v>55000</v>
      </c>
      <c r="T1058" s="44">
        <f t="shared" si="750"/>
        <v>15000</v>
      </c>
      <c r="U1058" s="44">
        <v>0</v>
      </c>
      <c r="V1058" s="44">
        <v>0</v>
      </c>
      <c r="W1058" s="44">
        <v>15000</v>
      </c>
      <c r="X1058" s="44">
        <f t="shared" si="751"/>
        <v>70000</v>
      </c>
      <c r="Y1058" s="209">
        <f t="shared" si="747"/>
        <v>100</v>
      </c>
    </row>
    <row r="1059" spans="1:25">
      <c r="A1059" s="23" t="s">
        <v>594</v>
      </c>
      <c r="B1059" s="23" t="s">
        <v>172</v>
      </c>
      <c r="C1059" s="23" t="s">
        <v>130</v>
      </c>
      <c r="D1059" s="23" t="s">
        <v>624</v>
      </c>
      <c r="E1059" s="22">
        <v>6137</v>
      </c>
      <c r="F1059" s="23"/>
      <c r="G1059" s="128" t="s">
        <v>3352</v>
      </c>
      <c r="H1059" s="32" t="s">
        <v>30</v>
      </c>
      <c r="I1059" s="44">
        <f t="shared" si="723"/>
        <v>300000</v>
      </c>
      <c r="J1059" s="44">
        <v>300000</v>
      </c>
      <c r="K1059" s="44">
        <f t="shared" si="724"/>
        <v>0</v>
      </c>
      <c r="L1059" s="44">
        <v>0</v>
      </c>
      <c r="M1059" s="44">
        <v>0</v>
      </c>
      <c r="N1059" s="44">
        <v>0</v>
      </c>
      <c r="O1059" s="44">
        <v>0</v>
      </c>
      <c r="P1059" s="44">
        <v>0</v>
      </c>
      <c r="Q1059" s="44">
        <v>450000</v>
      </c>
      <c r="R1059" s="44">
        <v>450000</v>
      </c>
      <c r="S1059" s="44">
        <v>415000</v>
      </c>
      <c r="T1059" s="44">
        <f t="shared" si="750"/>
        <v>35000</v>
      </c>
      <c r="U1059" s="44">
        <v>20000</v>
      </c>
      <c r="V1059" s="44">
        <v>15000</v>
      </c>
      <c r="W1059" s="44">
        <v>0</v>
      </c>
      <c r="X1059" s="44">
        <f t="shared" si="751"/>
        <v>450000</v>
      </c>
      <c r="Y1059" s="209">
        <f t="shared" si="747"/>
        <v>100</v>
      </c>
    </row>
    <row r="1060" spans="1:25">
      <c r="A1060" s="23" t="s">
        <v>594</v>
      </c>
      <c r="B1060" s="23" t="s">
        <v>172</v>
      </c>
      <c r="C1060" s="23" t="s">
        <v>130</v>
      </c>
      <c r="D1060" s="23" t="s">
        <v>624</v>
      </c>
      <c r="E1060" s="22">
        <v>6138</v>
      </c>
      <c r="F1060" s="23"/>
      <c r="G1060" s="128" t="s">
        <v>3352</v>
      </c>
      <c r="H1060" s="32" t="s">
        <v>31</v>
      </c>
      <c r="I1060" s="44">
        <f t="shared" si="723"/>
        <v>480000</v>
      </c>
      <c r="J1060" s="44">
        <v>480000</v>
      </c>
      <c r="K1060" s="44">
        <f t="shared" si="724"/>
        <v>0</v>
      </c>
      <c r="L1060" s="44">
        <v>0</v>
      </c>
      <c r="M1060" s="44">
        <v>0</v>
      </c>
      <c r="N1060" s="44">
        <v>0</v>
      </c>
      <c r="O1060" s="44">
        <v>0</v>
      </c>
      <c r="P1060" s="44">
        <v>0</v>
      </c>
      <c r="Q1060" s="44">
        <v>480000</v>
      </c>
      <c r="R1060" s="44">
        <v>480000</v>
      </c>
      <c r="S1060" s="44">
        <v>255000</v>
      </c>
      <c r="T1060" s="44">
        <f t="shared" si="750"/>
        <v>225000</v>
      </c>
      <c r="U1060" s="44">
        <v>5000</v>
      </c>
      <c r="V1060" s="44">
        <v>5000</v>
      </c>
      <c r="W1060" s="44">
        <v>215000</v>
      </c>
      <c r="X1060" s="44">
        <f t="shared" si="751"/>
        <v>480000</v>
      </c>
      <c r="Y1060" s="209">
        <f t="shared" si="747"/>
        <v>100</v>
      </c>
    </row>
    <row r="1061" spans="1:25">
      <c r="A1061" s="20" t="s">
        <v>594</v>
      </c>
      <c r="B1061" s="20" t="s">
        <v>172</v>
      </c>
      <c r="C1061" s="20" t="s">
        <v>130</v>
      </c>
      <c r="D1061" s="20" t="s">
        <v>624</v>
      </c>
      <c r="E1061" s="20" t="s">
        <v>144</v>
      </c>
      <c r="F1061" s="23" t="s">
        <v>0</v>
      </c>
      <c r="G1061" s="154" t="s">
        <v>0</v>
      </c>
      <c r="H1061" s="21" t="s">
        <v>32</v>
      </c>
      <c r="I1061" s="66">
        <f t="shared" si="723"/>
        <v>1357900</v>
      </c>
      <c r="J1061" s="66">
        <f t="shared" ref="J1061:P1061" si="759">SUM(J1062:J1066)</f>
        <v>1357900</v>
      </c>
      <c r="K1061" s="66">
        <f t="shared" si="724"/>
        <v>0</v>
      </c>
      <c r="L1061" s="66">
        <f t="shared" si="759"/>
        <v>0</v>
      </c>
      <c r="M1061" s="66">
        <f t="shared" si="759"/>
        <v>0</v>
      </c>
      <c r="N1061" s="66">
        <f t="shared" si="759"/>
        <v>0</v>
      </c>
      <c r="O1061" s="66">
        <f t="shared" si="759"/>
        <v>0</v>
      </c>
      <c r="P1061" s="66">
        <f t="shared" si="759"/>
        <v>0</v>
      </c>
      <c r="Q1061" s="66">
        <f>SUM(Q1062:Q1066)</f>
        <v>1857163</v>
      </c>
      <c r="R1061" s="66">
        <f>SUM(R1062:R1066)</f>
        <v>1857163</v>
      </c>
      <c r="S1061" s="66">
        <f>SUM(S1062:S1066)</f>
        <v>359100</v>
      </c>
      <c r="T1061" s="66">
        <f t="shared" ref="T1061:X1061" si="760">SUM(T1062:T1066)</f>
        <v>1498063</v>
      </c>
      <c r="U1061" s="66">
        <f t="shared" si="760"/>
        <v>1050000</v>
      </c>
      <c r="V1061" s="66">
        <f t="shared" si="760"/>
        <v>75000</v>
      </c>
      <c r="W1061" s="66">
        <f t="shared" si="760"/>
        <v>373063</v>
      </c>
      <c r="X1061" s="66">
        <f t="shared" si="760"/>
        <v>1857163</v>
      </c>
      <c r="Y1061" s="208">
        <f t="shared" si="747"/>
        <v>100</v>
      </c>
    </row>
    <row r="1062" spans="1:25">
      <c r="A1062" s="23" t="s">
        <v>594</v>
      </c>
      <c r="B1062" s="23" t="s">
        <v>172</v>
      </c>
      <c r="C1062" s="23" t="s">
        <v>130</v>
      </c>
      <c r="D1062" s="23" t="s">
        <v>624</v>
      </c>
      <c r="E1062" s="22">
        <v>6139</v>
      </c>
      <c r="F1062" s="23"/>
      <c r="G1062" s="128" t="s">
        <v>3352</v>
      </c>
      <c r="H1062" s="32" t="s">
        <v>32</v>
      </c>
      <c r="I1062" s="44">
        <f t="shared" si="723"/>
        <v>300000</v>
      </c>
      <c r="J1062" s="44">
        <v>300000</v>
      </c>
      <c r="K1062" s="44">
        <f t="shared" si="724"/>
        <v>0</v>
      </c>
      <c r="L1062" s="44">
        <v>0</v>
      </c>
      <c r="M1062" s="44">
        <v>0</v>
      </c>
      <c r="N1062" s="44">
        <v>0</v>
      </c>
      <c r="O1062" s="44">
        <v>0</v>
      </c>
      <c r="P1062" s="44">
        <v>0</v>
      </c>
      <c r="Q1062" s="44">
        <v>300000</v>
      </c>
      <c r="R1062" s="44">
        <v>300000</v>
      </c>
      <c r="S1062" s="44">
        <v>200000</v>
      </c>
      <c r="T1062" s="44">
        <f t="shared" si="750"/>
        <v>100000</v>
      </c>
      <c r="U1062" s="44">
        <v>25000</v>
      </c>
      <c r="V1062" s="44">
        <v>75000</v>
      </c>
      <c r="W1062" s="44">
        <v>0</v>
      </c>
      <c r="X1062" s="44">
        <f t="shared" si="751"/>
        <v>300000</v>
      </c>
      <c r="Y1062" s="209">
        <f t="shared" si="747"/>
        <v>100</v>
      </c>
    </row>
    <row r="1063" spans="1:25">
      <c r="A1063" s="23" t="s">
        <v>594</v>
      </c>
      <c r="B1063" s="23" t="s">
        <v>172</v>
      </c>
      <c r="C1063" s="23" t="s">
        <v>130</v>
      </c>
      <c r="D1063" s="23" t="s">
        <v>624</v>
      </c>
      <c r="E1063" s="22">
        <v>6139</v>
      </c>
      <c r="F1063" s="23" t="s">
        <v>634</v>
      </c>
      <c r="G1063" s="128" t="s">
        <v>3352</v>
      </c>
      <c r="H1063" s="32" t="s">
        <v>152</v>
      </c>
      <c r="I1063" s="44">
        <f t="shared" si="723"/>
        <v>160000</v>
      </c>
      <c r="J1063" s="44">
        <v>160000</v>
      </c>
      <c r="K1063" s="44">
        <f t="shared" si="724"/>
        <v>0</v>
      </c>
      <c r="L1063" s="44">
        <v>0</v>
      </c>
      <c r="M1063" s="44">
        <v>0</v>
      </c>
      <c r="N1063" s="44">
        <v>0</v>
      </c>
      <c r="O1063" s="44">
        <v>0</v>
      </c>
      <c r="P1063" s="44">
        <v>0</v>
      </c>
      <c r="Q1063" s="44">
        <v>180263</v>
      </c>
      <c r="R1063" s="44">
        <v>180263</v>
      </c>
      <c r="S1063" s="44">
        <v>134000</v>
      </c>
      <c r="T1063" s="44">
        <f t="shared" si="750"/>
        <v>46263</v>
      </c>
      <c r="U1063" s="44">
        <v>0</v>
      </c>
      <c r="V1063" s="44">
        <v>0</v>
      </c>
      <c r="W1063" s="44">
        <v>46263</v>
      </c>
      <c r="X1063" s="44">
        <f t="shared" si="751"/>
        <v>180263</v>
      </c>
      <c r="Y1063" s="209">
        <f t="shared" si="747"/>
        <v>100</v>
      </c>
    </row>
    <row r="1064" spans="1:25">
      <c r="A1064" s="23" t="s">
        <v>594</v>
      </c>
      <c r="B1064" s="23" t="s">
        <v>172</v>
      </c>
      <c r="C1064" s="23" t="s">
        <v>130</v>
      </c>
      <c r="D1064" s="23" t="s">
        <v>624</v>
      </c>
      <c r="E1064" s="22">
        <v>6139</v>
      </c>
      <c r="F1064" s="23" t="s">
        <v>635</v>
      </c>
      <c r="G1064" s="128" t="s">
        <v>3352</v>
      </c>
      <c r="H1064" s="32" t="s">
        <v>636</v>
      </c>
      <c r="I1064" s="44">
        <f t="shared" si="723"/>
        <v>800000</v>
      </c>
      <c r="J1064" s="44">
        <v>800000</v>
      </c>
      <c r="K1064" s="44">
        <f t="shared" si="724"/>
        <v>0</v>
      </c>
      <c r="L1064" s="44">
        <v>0</v>
      </c>
      <c r="M1064" s="44">
        <v>0</v>
      </c>
      <c r="N1064" s="44">
        <v>0</v>
      </c>
      <c r="O1064" s="44">
        <v>0</v>
      </c>
      <c r="P1064" s="44">
        <v>0</v>
      </c>
      <c r="Q1064" s="44">
        <v>1329000</v>
      </c>
      <c r="R1064" s="44">
        <v>1329000</v>
      </c>
      <c r="S1064" s="44">
        <v>0</v>
      </c>
      <c r="T1064" s="44">
        <f t="shared" si="750"/>
        <v>1329000</v>
      </c>
      <c r="U1064" s="44">
        <v>1010000</v>
      </c>
      <c r="V1064" s="44">
        <v>0</v>
      </c>
      <c r="W1064" s="44">
        <v>319000</v>
      </c>
      <c r="X1064" s="44">
        <f t="shared" si="751"/>
        <v>1329000</v>
      </c>
      <c r="Y1064" s="209">
        <f t="shared" si="747"/>
        <v>100</v>
      </c>
    </row>
    <row r="1065" spans="1:25">
      <c r="A1065" s="23" t="s">
        <v>594</v>
      </c>
      <c r="B1065" s="23" t="s">
        <v>172</v>
      </c>
      <c r="C1065" s="23" t="s">
        <v>130</v>
      </c>
      <c r="D1065" s="23" t="s">
        <v>624</v>
      </c>
      <c r="E1065" s="22">
        <v>6139</v>
      </c>
      <c r="F1065" s="23" t="s">
        <v>637</v>
      </c>
      <c r="G1065" s="128" t="s">
        <v>3352</v>
      </c>
      <c r="H1065" s="32" t="s">
        <v>158</v>
      </c>
      <c r="I1065" s="44">
        <f t="shared" si="723"/>
        <v>22900</v>
      </c>
      <c r="J1065" s="44">
        <v>22900</v>
      </c>
      <c r="K1065" s="44">
        <f t="shared" si="724"/>
        <v>0</v>
      </c>
      <c r="L1065" s="44">
        <v>0</v>
      </c>
      <c r="M1065" s="44">
        <v>0</v>
      </c>
      <c r="N1065" s="44">
        <v>0</v>
      </c>
      <c r="O1065" s="44">
        <v>0</v>
      </c>
      <c r="P1065" s="44">
        <v>0</v>
      </c>
      <c r="Q1065" s="44">
        <v>22900</v>
      </c>
      <c r="R1065" s="44">
        <v>22900</v>
      </c>
      <c r="S1065" s="44">
        <v>15100</v>
      </c>
      <c r="T1065" s="44">
        <f t="shared" si="750"/>
        <v>7800</v>
      </c>
      <c r="U1065" s="44">
        <v>0</v>
      </c>
      <c r="V1065" s="44">
        <v>0</v>
      </c>
      <c r="W1065" s="44">
        <v>7800</v>
      </c>
      <c r="X1065" s="44">
        <f t="shared" si="751"/>
        <v>22900</v>
      </c>
      <c r="Y1065" s="209">
        <f t="shared" si="747"/>
        <v>100</v>
      </c>
    </row>
    <row r="1066" spans="1:25">
      <c r="A1066" s="23" t="s">
        <v>594</v>
      </c>
      <c r="B1066" s="23" t="s">
        <v>172</v>
      </c>
      <c r="C1066" s="23" t="s">
        <v>130</v>
      </c>
      <c r="D1066" s="23" t="s">
        <v>624</v>
      </c>
      <c r="E1066" s="22">
        <v>6139</v>
      </c>
      <c r="F1066" s="23" t="s">
        <v>638</v>
      </c>
      <c r="G1066" s="128" t="s">
        <v>3352</v>
      </c>
      <c r="H1066" s="32" t="s">
        <v>639</v>
      </c>
      <c r="I1066" s="44">
        <f t="shared" si="723"/>
        <v>75000</v>
      </c>
      <c r="J1066" s="44">
        <v>75000</v>
      </c>
      <c r="K1066" s="44">
        <f t="shared" si="724"/>
        <v>0</v>
      </c>
      <c r="L1066" s="44">
        <v>0</v>
      </c>
      <c r="M1066" s="44">
        <v>0</v>
      </c>
      <c r="N1066" s="44">
        <v>0</v>
      </c>
      <c r="O1066" s="44">
        <v>0</v>
      </c>
      <c r="P1066" s="44">
        <v>0</v>
      </c>
      <c r="Q1066" s="44">
        <v>25000</v>
      </c>
      <c r="R1066" s="44">
        <v>25000</v>
      </c>
      <c r="S1066" s="44">
        <v>10000</v>
      </c>
      <c r="T1066" s="44">
        <f t="shared" si="750"/>
        <v>15000</v>
      </c>
      <c r="U1066" s="44">
        <v>15000</v>
      </c>
      <c r="V1066" s="44">
        <v>0</v>
      </c>
      <c r="W1066" s="44">
        <v>0</v>
      </c>
      <c r="X1066" s="44">
        <f t="shared" si="751"/>
        <v>25000</v>
      </c>
      <c r="Y1066" s="209">
        <f t="shared" si="747"/>
        <v>100</v>
      </c>
    </row>
    <row r="1067" spans="1:25" ht="20.399999999999999">
      <c r="A1067" s="20" t="s">
        <v>0</v>
      </c>
      <c r="B1067" s="20" t="s">
        <v>0</v>
      </c>
      <c r="C1067" s="20" t="s">
        <v>0</v>
      </c>
      <c r="D1067" s="21" t="s">
        <v>0</v>
      </c>
      <c r="E1067" s="21" t="s">
        <v>0</v>
      </c>
      <c r="F1067" s="21" t="s">
        <v>0</v>
      </c>
      <c r="G1067" s="150" t="s">
        <v>0</v>
      </c>
      <c r="H1067" s="30" t="s">
        <v>42</v>
      </c>
      <c r="I1067" s="31">
        <f t="shared" si="723"/>
        <v>7200</v>
      </c>
      <c r="J1067" s="31">
        <f t="shared" ref="J1067:X1067" si="761">SUM(J1068)</f>
        <v>7200</v>
      </c>
      <c r="K1067" s="31">
        <f t="shared" si="724"/>
        <v>0</v>
      </c>
      <c r="L1067" s="31">
        <f t="shared" si="761"/>
        <v>0</v>
      </c>
      <c r="M1067" s="31">
        <f t="shared" si="761"/>
        <v>0</v>
      </c>
      <c r="N1067" s="31">
        <f t="shared" si="761"/>
        <v>0</v>
      </c>
      <c r="O1067" s="31">
        <f t="shared" si="761"/>
        <v>0</v>
      </c>
      <c r="P1067" s="31">
        <f t="shared" si="761"/>
        <v>0</v>
      </c>
      <c r="Q1067" s="31">
        <f t="shared" si="761"/>
        <v>52800</v>
      </c>
      <c r="R1067" s="31">
        <f t="shared" si="761"/>
        <v>52800</v>
      </c>
      <c r="S1067" s="31">
        <f t="shared" si="761"/>
        <v>50900</v>
      </c>
      <c r="T1067" s="31">
        <f t="shared" si="761"/>
        <v>1900</v>
      </c>
      <c r="U1067" s="31">
        <f t="shared" si="761"/>
        <v>1900</v>
      </c>
      <c r="V1067" s="31">
        <f t="shared" si="761"/>
        <v>0</v>
      </c>
      <c r="W1067" s="31">
        <f t="shared" si="761"/>
        <v>0</v>
      </c>
      <c r="X1067" s="31">
        <f t="shared" si="761"/>
        <v>52800</v>
      </c>
      <c r="Y1067" s="220">
        <f t="shared" si="747"/>
        <v>100</v>
      </c>
    </row>
    <row r="1068" spans="1:25">
      <c r="A1068" s="23" t="s">
        <v>594</v>
      </c>
      <c r="B1068" s="23" t="s">
        <v>172</v>
      </c>
      <c r="C1068" s="23" t="s">
        <v>130</v>
      </c>
      <c r="D1068" s="23" t="s">
        <v>624</v>
      </c>
      <c r="E1068" s="21" t="s">
        <v>159</v>
      </c>
      <c r="F1068" s="21" t="s">
        <v>0</v>
      </c>
      <c r="G1068" s="150" t="s">
        <v>0</v>
      </c>
      <c r="H1068" s="21" t="s">
        <v>34</v>
      </c>
      <c r="I1068" s="66">
        <f t="shared" si="723"/>
        <v>7200</v>
      </c>
      <c r="J1068" s="66">
        <f t="shared" ref="J1068:P1068" si="762">SUM(J1069,J1070)</f>
        <v>7200</v>
      </c>
      <c r="K1068" s="66">
        <f t="shared" si="724"/>
        <v>0</v>
      </c>
      <c r="L1068" s="66">
        <f t="shared" si="762"/>
        <v>0</v>
      </c>
      <c r="M1068" s="66">
        <f t="shared" si="762"/>
        <v>0</v>
      </c>
      <c r="N1068" s="66">
        <f t="shared" si="762"/>
        <v>0</v>
      </c>
      <c r="O1068" s="66">
        <f t="shared" si="762"/>
        <v>0</v>
      </c>
      <c r="P1068" s="66">
        <f t="shared" si="762"/>
        <v>0</v>
      </c>
      <c r="Q1068" s="66">
        <f>SUM(Q1069,Q1070)</f>
        <v>52800</v>
      </c>
      <c r="R1068" s="66">
        <f>SUM(R1069,R1070)</f>
        <v>52800</v>
      </c>
      <c r="S1068" s="66">
        <f>SUM(S1069,S1070)</f>
        <v>50900</v>
      </c>
      <c r="T1068" s="66">
        <f t="shared" ref="T1068:X1068" si="763">SUM(T1069,T1070)</f>
        <v>1900</v>
      </c>
      <c r="U1068" s="66">
        <f t="shared" si="763"/>
        <v>1900</v>
      </c>
      <c r="V1068" s="66">
        <f t="shared" si="763"/>
        <v>0</v>
      </c>
      <c r="W1068" s="66">
        <f t="shared" si="763"/>
        <v>0</v>
      </c>
      <c r="X1068" s="66">
        <f t="shared" si="763"/>
        <v>52800</v>
      </c>
      <c r="Y1068" s="208">
        <f t="shared" si="747"/>
        <v>100</v>
      </c>
    </row>
    <row r="1069" spans="1:25">
      <c r="A1069" s="23" t="s">
        <v>594</v>
      </c>
      <c r="B1069" s="23" t="s">
        <v>172</v>
      </c>
      <c r="C1069" s="23" t="s">
        <v>130</v>
      </c>
      <c r="D1069" s="23" t="s">
        <v>624</v>
      </c>
      <c r="E1069" s="22">
        <v>6142</v>
      </c>
      <c r="F1069" s="23"/>
      <c r="G1069" s="128" t="s">
        <v>3352</v>
      </c>
      <c r="H1069" s="32" t="s">
        <v>36</v>
      </c>
      <c r="I1069" s="44">
        <f t="shared" ref="I1069:I1164" si="764">SUM(J1069,K1069,O1069,P1069)</f>
        <v>7000</v>
      </c>
      <c r="J1069" s="44">
        <v>7000</v>
      </c>
      <c r="K1069" s="44">
        <f t="shared" ref="K1069:K1164" si="765">SUM(L1069,M1069,N1069)</f>
        <v>0</v>
      </c>
      <c r="L1069" s="44">
        <v>0</v>
      </c>
      <c r="M1069" s="44">
        <v>0</v>
      </c>
      <c r="N1069" s="44">
        <v>0</v>
      </c>
      <c r="O1069" s="44">
        <v>0</v>
      </c>
      <c r="P1069" s="44">
        <v>0</v>
      </c>
      <c r="Q1069" s="44">
        <v>7000</v>
      </c>
      <c r="R1069" s="44">
        <v>7000</v>
      </c>
      <c r="S1069" s="44">
        <v>5300</v>
      </c>
      <c r="T1069" s="44">
        <f t="shared" si="750"/>
        <v>1700</v>
      </c>
      <c r="U1069" s="44">
        <v>1700</v>
      </c>
      <c r="V1069" s="44">
        <v>0</v>
      </c>
      <c r="W1069" s="44">
        <v>0</v>
      </c>
      <c r="X1069" s="44">
        <f t="shared" si="751"/>
        <v>7000</v>
      </c>
      <c r="Y1069" s="209">
        <f t="shared" si="747"/>
        <v>100</v>
      </c>
    </row>
    <row r="1070" spans="1:25">
      <c r="A1070" s="20" t="s">
        <v>594</v>
      </c>
      <c r="B1070" s="20" t="s">
        <v>172</v>
      </c>
      <c r="C1070" s="20" t="s">
        <v>130</v>
      </c>
      <c r="D1070" s="20" t="s">
        <v>624</v>
      </c>
      <c r="E1070" s="20" t="s">
        <v>165</v>
      </c>
      <c r="F1070" s="23" t="s">
        <v>0</v>
      </c>
      <c r="G1070" s="154" t="s">
        <v>0</v>
      </c>
      <c r="H1070" s="21" t="s">
        <v>41</v>
      </c>
      <c r="I1070" s="66">
        <f t="shared" si="764"/>
        <v>200</v>
      </c>
      <c r="J1070" s="66">
        <f t="shared" ref="J1070:P1070" si="766">SUM(J1071:J1072)</f>
        <v>200</v>
      </c>
      <c r="K1070" s="66">
        <f t="shared" si="765"/>
        <v>0</v>
      </c>
      <c r="L1070" s="66">
        <f t="shared" si="766"/>
        <v>0</v>
      </c>
      <c r="M1070" s="66">
        <f t="shared" si="766"/>
        <v>0</v>
      </c>
      <c r="N1070" s="66">
        <f t="shared" si="766"/>
        <v>0</v>
      </c>
      <c r="O1070" s="66">
        <f t="shared" si="766"/>
        <v>0</v>
      </c>
      <c r="P1070" s="66">
        <f t="shared" si="766"/>
        <v>0</v>
      </c>
      <c r="Q1070" s="66">
        <f>SUM(Q1071:Q1072)</f>
        <v>45800</v>
      </c>
      <c r="R1070" s="66">
        <f>SUM(R1071:R1072)</f>
        <v>45800</v>
      </c>
      <c r="S1070" s="66">
        <f>SUM(S1071:S1072)</f>
        <v>45600</v>
      </c>
      <c r="T1070" s="66">
        <f t="shared" ref="T1070:X1070" si="767">SUM(T1071:T1072)</f>
        <v>200</v>
      </c>
      <c r="U1070" s="66">
        <f t="shared" si="767"/>
        <v>200</v>
      </c>
      <c r="V1070" s="66">
        <f t="shared" si="767"/>
        <v>0</v>
      </c>
      <c r="W1070" s="66">
        <f t="shared" si="767"/>
        <v>0</v>
      </c>
      <c r="X1070" s="66">
        <f t="shared" si="767"/>
        <v>45800</v>
      </c>
      <c r="Y1070" s="208">
        <f t="shared" si="747"/>
        <v>100</v>
      </c>
    </row>
    <row r="1071" spans="1:25">
      <c r="A1071" s="23" t="s">
        <v>594</v>
      </c>
      <c r="B1071" s="23" t="s">
        <v>172</v>
      </c>
      <c r="C1071" s="23" t="s">
        <v>130</v>
      </c>
      <c r="D1071" s="23" t="s">
        <v>624</v>
      </c>
      <c r="E1071" s="22">
        <v>6148</v>
      </c>
      <c r="F1071" s="23" t="s">
        <v>640</v>
      </c>
      <c r="G1071" s="128" t="s">
        <v>3352</v>
      </c>
      <c r="H1071" s="32" t="s">
        <v>41</v>
      </c>
      <c r="I1071" s="44">
        <f t="shared" si="764"/>
        <v>100</v>
      </c>
      <c r="J1071" s="44">
        <v>100</v>
      </c>
      <c r="K1071" s="44">
        <f t="shared" si="765"/>
        <v>0</v>
      </c>
      <c r="L1071" s="44">
        <v>0</v>
      </c>
      <c r="M1071" s="44">
        <v>0</v>
      </c>
      <c r="N1071" s="44">
        <v>0</v>
      </c>
      <c r="O1071" s="44">
        <v>0</v>
      </c>
      <c r="P1071" s="44">
        <v>0</v>
      </c>
      <c r="Q1071" s="44">
        <v>100</v>
      </c>
      <c r="R1071" s="44">
        <v>100</v>
      </c>
      <c r="S1071" s="44">
        <v>0</v>
      </c>
      <c r="T1071" s="44">
        <f t="shared" si="750"/>
        <v>100</v>
      </c>
      <c r="U1071" s="44">
        <v>100</v>
      </c>
      <c r="V1071" s="44">
        <v>0</v>
      </c>
      <c r="W1071" s="44">
        <v>0</v>
      </c>
      <c r="X1071" s="44">
        <f t="shared" si="751"/>
        <v>100</v>
      </c>
      <c r="Y1071" s="209">
        <f t="shared" si="747"/>
        <v>100</v>
      </c>
    </row>
    <row r="1072" spans="1:25">
      <c r="A1072" s="23" t="s">
        <v>594</v>
      </c>
      <c r="B1072" s="23" t="s">
        <v>172</v>
      </c>
      <c r="C1072" s="23" t="s">
        <v>130</v>
      </c>
      <c r="D1072" s="23" t="s">
        <v>624</v>
      </c>
      <c r="E1072" s="22">
        <v>6148</v>
      </c>
      <c r="F1072" s="23" t="s">
        <v>641</v>
      </c>
      <c r="G1072" s="128" t="s">
        <v>3352</v>
      </c>
      <c r="H1072" s="32" t="s">
        <v>425</v>
      </c>
      <c r="I1072" s="44">
        <f t="shared" si="764"/>
        <v>100</v>
      </c>
      <c r="J1072" s="44">
        <v>100</v>
      </c>
      <c r="K1072" s="44">
        <f t="shared" si="765"/>
        <v>0</v>
      </c>
      <c r="L1072" s="44">
        <v>0</v>
      </c>
      <c r="M1072" s="44">
        <v>0</v>
      </c>
      <c r="N1072" s="44">
        <v>0</v>
      </c>
      <c r="O1072" s="44">
        <v>0</v>
      </c>
      <c r="P1072" s="44">
        <v>0</v>
      </c>
      <c r="Q1072" s="44">
        <v>45700</v>
      </c>
      <c r="R1072" s="44">
        <v>45700</v>
      </c>
      <c r="S1072" s="44">
        <v>45600</v>
      </c>
      <c r="T1072" s="44">
        <f t="shared" si="750"/>
        <v>100</v>
      </c>
      <c r="U1072" s="44">
        <v>100</v>
      </c>
      <c r="V1072" s="44">
        <v>0</v>
      </c>
      <c r="W1072" s="44">
        <v>0</v>
      </c>
      <c r="X1072" s="44">
        <f t="shared" si="751"/>
        <v>45700</v>
      </c>
      <c r="Y1072" s="209">
        <f t="shared" si="747"/>
        <v>100</v>
      </c>
    </row>
    <row r="1073" spans="1:25" ht="20.399999999999999">
      <c r="A1073" s="20" t="s">
        <v>0</v>
      </c>
      <c r="B1073" s="20" t="s">
        <v>0</v>
      </c>
      <c r="C1073" s="20" t="s">
        <v>0</v>
      </c>
      <c r="D1073" s="21" t="s">
        <v>0</v>
      </c>
      <c r="E1073" s="21" t="s">
        <v>0</v>
      </c>
      <c r="F1073" s="21" t="s">
        <v>0</v>
      </c>
      <c r="G1073" s="150" t="s">
        <v>0</v>
      </c>
      <c r="H1073" s="30" t="s">
        <v>60</v>
      </c>
      <c r="I1073" s="31">
        <f t="shared" si="764"/>
        <v>8410824</v>
      </c>
      <c r="J1073" s="31">
        <f t="shared" ref="J1073:X1073" si="768">SUM(J1074)</f>
        <v>100000</v>
      </c>
      <c r="K1073" s="31">
        <f t="shared" si="765"/>
        <v>0</v>
      </c>
      <c r="L1073" s="31">
        <f t="shared" si="768"/>
        <v>0</v>
      </c>
      <c r="M1073" s="31">
        <f t="shared" si="768"/>
        <v>0</v>
      </c>
      <c r="N1073" s="31">
        <f t="shared" si="768"/>
        <v>0</v>
      </c>
      <c r="O1073" s="31">
        <f t="shared" si="768"/>
        <v>0</v>
      </c>
      <c r="P1073" s="31">
        <f t="shared" si="768"/>
        <v>8310824</v>
      </c>
      <c r="Q1073" s="31">
        <f t="shared" si="768"/>
        <v>22318204</v>
      </c>
      <c r="R1073" s="31">
        <f t="shared" si="768"/>
        <v>8700300</v>
      </c>
      <c r="S1073" s="31">
        <f t="shared" si="768"/>
        <v>100000</v>
      </c>
      <c r="T1073" s="31">
        <f t="shared" si="768"/>
        <v>8600300</v>
      </c>
      <c r="U1073" s="31">
        <f t="shared" si="768"/>
        <v>60300</v>
      </c>
      <c r="V1073" s="31">
        <f t="shared" si="768"/>
        <v>260000</v>
      </c>
      <c r="W1073" s="31">
        <f t="shared" si="768"/>
        <v>8280000</v>
      </c>
      <c r="X1073" s="31">
        <f t="shared" si="768"/>
        <v>8700300</v>
      </c>
      <c r="Y1073" s="220">
        <f t="shared" si="747"/>
        <v>100</v>
      </c>
    </row>
    <row r="1074" spans="1:25">
      <c r="A1074" s="23" t="s">
        <v>594</v>
      </c>
      <c r="B1074" s="23" t="s">
        <v>172</v>
      </c>
      <c r="C1074" s="23" t="s">
        <v>130</v>
      </c>
      <c r="D1074" s="23" t="s">
        <v>624</v>
      </c>
      <c r="E1074" s="21" t="s">
        <v>166</v>
      </c>
      <c r="F1074" s="21" t="s">
        <v>0</v>
      </c>
      <c r="G1074" s="150" t="s">
        <v>0</v>
      </c>
      <c r="H1074" s="21" t="s">
        <v>53</v>
      </c>
      <c r="I1074" s="66">
        <f t="shared" si="764"/>
        <v>8410824</v>
      </c>
      <c r="J1074" s="66">
        <f t="shared" ref="J1074:P1074" si="769">SUM(J1075,J1082)</f>
        <v>100000</v>
      </c>
      <c r="K1074" s="66">
        <f t="shared" si="765"/>
        <v>0</v>
      </c>
      <c r="L1074" s="66">
        <f t="shared" si="769"/>
        <v>0</v>
      </c>
      <c r="M1074" s="66">
        <f t="shared" si="769"/>
        <v>0</v>
      </c>
      <c r="N1074" s="66">
        <f t="shared" si="769"/>
        <v>0</v>
      </c>
      <c r="O1074" s="66">
        <f t="shared" si="769"/>
        <v>0</v>
      </c>
      <c r="P1074" s="66">
        <f t="shared" si="769"/>
        <v>8310824</v>
      </c>
      <c r="Q1074" s="66">
        <f>SUM(Q1075,Q1082)</f>
        <v>22318204</v>
      </c>
      <c r="R1074" s="66">
        <f>SUM(R1075,R1082)</f>
        <v>8700300</v>
      </c>
      <c r="S1074" s="66">
        <f>SUM(S1075,S1082)</f>
        <v>100000</v>
      </c>
      <c r="T1074" s="66">
        <f t="shared" ref="T1074:X1074" si="770">SUM(T1075,T1082)</f>
        <v>8600300</v>
      </c>
      <c r="U1074" s="66">
        <f t="shared" si="770"/>
        <v>60300</v>
      </c>
      <c r="V1074" s="66">
        <f t="shared" si="770"/>
        <v>260000</v>
      </c>
      <c r="W1074" s="66">
        <f t="shared" si="770"/>
        <v>8280000</v>
      </c>
      <c r="X1074" s="66">
        <f t="shared" si="770"/>
        <v>8700300</v>
      </c>
      <c r="Y1074" s="208">
        <f t="shared" si="747"/>
        <v>100</v>
      </c>
    </row>
    <row r="1075" spans="1:25">
      <c r="A1075" s="20" t="s">
        <v>594</v>
      </c>
      <c r="B1075" s="20" t="s">
        <v>172</v>
      </c>
      <c r="C1075" s="20" t="s">
        <v>130</v>
      </c>
      <c r="D1075" s="20" t="s">
        <v>624</v>
      </c>
      <c r="E1075" s="20" t="s">
        <v>167</v>
      </c>
      <c r="F1075" s="23" t="s">
        <v>0</v>
      </c>
      <c r="G1075" s="154" t="s">
        <v>0</v>
      </c>
      <c r="H1075" s="21" t="s">
        <v>56</v>
      </c>
      <c r="I1075" s="66">
        <f t="shared" si="764"/>
        <v>8390824</v>
      </c>
      <c r="J1075" s="66">
        <f t="shared" ref="J1075:P1075" si="771">SUM(J1076:J1079)</f>
        <v>80000</v>
      </c>
      <c r="K1075" s="66">
        <f t="shared" si="765"/>
        <v>0</v>
      </c>
      <c r="L1075" s="66">
        <f t="shared" si="771"/>
        <v>0</v>
      </c>
      <c r="M1075" s="66">
        <f t="shared" si="771"/>
        <v>0</v>
      </c>
      <c r="N1075" s="66">
        <f t="shared" si="771"/>
        <v>0</v>
      </c>
      <c r="O1075" s="66">
        <f t="shared" si="771"/>
        <v>0</v>
      </c>
      <c r="P1075" s="66">
        <f t="shared" si="771"/>
        <v>8310824</v>
      </c>
      <c r="Q1075" s="66">
        <f>SUM(Q1076:Q1081)</f>
        <v>22198204</v>
      </c>
      <c r="R1075" s="66">
        <f>SUM(R1076:R1081)</f>
        <v>8580300</v>
      </c>
      <c r="S1075" s="66">
        <f>SUM(S1076:S1081)</f>
        <v>60000</v>
      </c>
      <c r="T1075" s="66">
        <f t="shared" ref="T1075:X1075" si="772">SUM(T1076:T1081)</f>
        <v>8520300</v>
      </c>
      <c r="U1075" s="66">
        <f t="shared" si="772"/>
        <v>60300</v>
      </c>
      <c r="V1075" s="66">
        <f t="shared" si="772"/>
        <v>180000</v>
      </c>
      <c r="W1075" s="66">
        <f t="shared" si="772"/>
        <v>8280000</v>
      </c>
      <c r="X1075" s="66">
        <f t="shared" si="772"/>
        <v>8580300</v>
      </c>
      <c r="Y1075" s="208">
        <f t="shared" si="747"/>
        <v>100</v>
      </c>
    </row>
    <row r="1076" spans="1:25">
      <c r="A1076" s="23" t="s">
        <v>594</v>
      </c>
      <c r="B1076" s="23" t="s">
        <v>172</v>
      </c>
      <c r="C1076" s="23" t="s">
        <v>130</v>
      </c>
      <c r="D1076" s="23" t="s">
        <v>624</v>
      </c>
      <c r="E1076" s="22">
        <v>8213</v>
      </c>
      <c r="F1076" s="23" t="s">
        <v>642</v>
      </c>
      <c r="G1076" s="128" t="s">
        <v>3352</v>
      </c>
      <c r="H1076" s="32" t="s">
        <v>614</v>
      </c>
      <c r="I1076" s="44">
        <f t="shared" si="764"/>
        <v>3640000</v>
      </c>
      <c r="J1076" s="44">
        <v>80000</v>
      </c>
      <c r="K1076" s="44">
        <f t="shared" si="765"/>
        <v>0</v>
      </c>
      <c r="L1076" s="44">
        <v>0</v>
      </c>
      <c r="M1076" s="44">
        <v>0</v>
      </c>
      <c r="N1076" s="44">
        <v>0</v>
      </c>
      <c r="O1076" s="44">
        <v>0</v>
      </c>
      <c r="P1076" s="44">
        <v>3560000</v>
      </c>
      <c r="Q1076" s="44">
        <v>4140000</v>
      </c>
      <c r="R1076" s="44">
        <v>580000</v>
      </c>
      <c r="S1076" s="44">
        <v>60000</v>
      </c>
      <c r="T1076" s="44">
        <f t="shared" si="750"/>
        <v>520000</v>
      </c>
      <c r="U1076" s="44">
        <v>60000</v>
      </c>
      <c r="V1076" s="44">
        <v>180000</v>
      </c>
      <c r="W1076" s="44">
        <v>280000</v>
      </c>
      <c r="X1076" s="44">
        <f t="shared" si="751"/>
        <v>580000</v>
      </c>
      <c r="Y1076" s="209">
        <f t="shared" si="747"/>
        <v>100</v>
      </c>
    </row>
    <row r="1077" spans="1:25">
      <c r="A1077" s="23" t="s">
        <v>594</v>
      </c>
      <c r="B1077" s="23" t="s">
        <v>172</v>
      </c>
      <c r="C1077" s="23" t="s">
        <v>130</v>
      </c>
      <c r="D1077" s="23" t="s">
        <v>624</v>
      </c>
      <c r="E1077" s="22">
        <v>8213</v>
      </c>
      <c r="F1077" s="23" t="s">
        <v>643</v>
      </c>
      <c r="G1077" s="128" t="s">
        <v>3352</v>
      </c>
      <c r="H1077" s="32" t="s">
        <v>644</v>
      </c>
      <c r="I1077" s="44">
        <f t="shared" si="764"/>
        <v>3700000</v>
      </c>
      <c r="J1077" s="44">
        <v>0</v>
      </c>
      <c r="K1077" s="44">
        <f t="shared" si="765"/>
        <v>0</v>
      </c>
      <c r="L1077" s="44">
        <v>0</v>
      </c>
      <c r="M1077" s="44">
        <v>0</v>
      </c>
      <c r="N1077" s="44">
        <v>0</v>
      </c>
      <c r="O1077" s="44">
        <v>0</v>
      </c>
      <c r="P1077" s="44">
        <v>3700000</v>
      </c>
      <c r="Q1077" s="44">
        <v>13317080</v>
      </c>
      <c r="R1077" s="44">
        <v>8000000</v>
      </c>
      <c r="S1077" s="44">
        <v>0</v>
      </c>
      <c r="T1077" s="44">
        <f t="shared" si="750"/>
        <v>8000000</v>
      </c>
      <c r="U1077" s="44">
        <v>0</v>
      </c>
      <c r="V1077" s="44">
        <v>0</v>
      </c>
      <c r="W1077" s="44">
        <v>8000000</v>
      </c>
      <c r="X1077" s="44">
        <f t="shared" si="751"/>
        <v>8000000</v>
      </c>
      <c r="Y1077" s="209">
        <f t="shared" si="747"/>
        <v>100</v>
      </c>
    </row>
    <row r="1078" spans="1:25">
      <c r="A1078" s="23" t="s">
        <v>594</v>
      </c>
      <c r="B1078" s="23" t="s">
        <v>172</v>
      </c>
      <c r="C1078" s="23" t="s">
        <v>130</v>
      </c>
      <c r="D1078" s="23" t="s">
        <v>624</v>
      </c>
      <c r="E1078" s="22">
        <v>8213</v>
      </c>
      <c r="F1078" s="23" t="s">
        <v>645</v>
      </c>
      <c r="G1078" s="128" t="s">
        <v>3352</v>
      </c>
      <c r="H1078" s="32" t="s">
        <v>646</v>
      </c>
      <c r="I1078" s="44">
        <f t="shared" si="764"/>
        <v>0</v>
      </c>
      <c r="J1078" s="44">
        <v>0</v>
      </c>
      <c r="K1078" s="44">
        <f t="shared" si="765"/>
        <v>0</v>
      </c>
      <c r="L1078" s="44">
        <v>0</v>
      </c>
      <c r="M1078" s="44">
        <v>0</v>
      </c>
      <c r="N1078" s="44">
        <v>0</v>
      </c>
      <c r="O1078" s="44">
        <v>0</v>
      </c>
      <c r="P1078" s="44">
        <v>0</v>
      </c>
      <c r="Q1078" s="44">
        <v>890000</v>
      </c>
      <c r="R1078" s="44">
        <v>0</v>
      </c>
      <c r="S1078" s="44">
        <v>0</v>
      </c>
      <c r="T1078" s="44">
        <f t="shared" si="750"/>
        <v>0</v>
      </c>
      <c r="U1078" s="44">
        <v>0</v>
      </c>
      <c r="V1078" s="44">
        <v>0</v>
      </c>
      <c r="W1078" s="44">
        <v>0</v>
      </c>
      <c r="X1078" s="44">
        <f t="shared" si="751"/>
        <v>0</v>
      </c>
      <c r="Y1078" s="209">
        <f t="shared" si="747"/>
        <v>0</v>
      </c>
    </row>
    <row r="1079" spans="1:25">
      <c r="A1079" s="23" t="s">
        <v>594</v>
      </c>
      <c r="B1079" s="23" t="s">
        <v>172</v>
      </c>
      <c r="C1079" s="23" t="s">
        <v>130</v>
      </c>
      <c r="D1079" s="23" t="s">
        <v>624</v>
      </c>
      <c r="E1079" s="22">
        <v>8213</v>
      </c>
      <c r="F1079" s="23" t="s">
        <v>647</v>
      </c>
      <c r="G1079" s="128" t="s">
        <v>3352</v>
      </c>
      <c r="H1079" s="32" t="s">
        <v>648</v>
      </c>
      <c r="I1079" s="44">
        <f t="shared" si="764"/>
        <v>1050824</v>
      </c>
      <c r="J1079" s="44">
        <v>0</v>
      </c>
      <c r="K1079" s="44">
        <f t="shared" si="765"/>
        <v>0</v>
      </c>
      <c r="L1079" s="44">
        <v>0</v>
      </c>
      <c r="M1079" s="44">
        <v>0</v>
      </c>
      <c r="N1079" s="44">
        <v>0</v>
      </c>
      <c r="O1079" s="44">
        <v>0</v>
      </c>
      <c r="P1079" s="44">
        <v>1050824</v>
      </c>
      <c r="Q1079" s="44">
        <v>1050924</v>
      </c>
      <c r="R1079" s="44">
        <v>100</v>
      </c>
      <c r="S1079" s="44">
        <v>0</v>
      </c>
      <c r="T1079" s="44">
        <f t="shared" si="750"/>
        <v>100</v>
      </c>
      <c r="U1079" s="44">
        <v>100</v>
      </c>
      <c r="V1079" s="44">
        <v>0</v>
      </c>
      <c r="W1079" s="44">
        <v>0</v>
      </c>
      <c r="X1079" s="44">
        <f t="shared" si="751"/>
        <v>100</v>
      </c>
      <c r="Y1079" s="209">
        <f t="shared" si="747"/>
        <v>100</v>
      </c>
    </row>
    <row r="1080" spans="1:25">
      <c r="A1080" s="23" t="s">
        <v>594</v>
      </c>
      <c r="B1080" s="23" t="s">
        <v>172</v>
      </c>
      <c r="C1080" s="23" t="s">
        <v>130</v>
      </c>
      <c r="D1080" s="23" t="s">
        <v>624</v>
      </c>
      <c r="E1080" s="22">
        <v>8213</v>
      </c>
      <c r="F1080" s="23" t="s">
        <v>3277</v>
      </c>
      <c r="G1080" s="128" t="s">
        <v>3352</v>
      </c>
      <c r="H1080" s="97" t="s">
        <v>3254</v>
      </c>
      <c r="I1080" s="44"/>
      <c r="J1080" s="44"/>
      <c r="K1080" s="44"/>
      <c r="L1080" s="44"/>
      <c r="M1080" s="44"/>
      <c r="N1080" s="44"/>
      <c r="O1080" s="44"/>
      <c r="P1080" s="44"/>
      <c r="Q1080" s="44">
        <v>1800100</v>
      </c>
      <c r="R1080" s="44">
        <v>100</v>
      </c>
      <c r="S1080" s="44">
        <v>0</v>
      </c>
      <c r="T1080" s="44">
        <f t="shared" si="750"/>
        <v>100</v>
      </c>
      <c r="U1080" s="44">
        <v>100</v>
      </c>
      <c r="V1080" s="44">
        <v>0</v>
      </c>
      <c r="W1080" s="44">
        <v>0</v>
      </c>
      <c r="X1080" s="44">
        <f t="shared" si="751"/>
        <v>100</v>
      </c>
      <c r="Y1080" s="209">
        <f t="shared" si="747"/>
        <v>100</v>
      </c>
    </row>
    <row r="1081" spans="1:25">
      <c r="A1081" s="23" t="s">
        <v>594</v>
      </c>
      <c r="B1081" s="23" t="s">
        <v>172</v>
      </c>
      <c r="C1081" s="23" t="s">
        <v>130</v>
      </c>
      <c r="D1081" s="23" t="s">
        <v>624</v>
      </c>
      <c r="E1081" s="22">
        <v>8213</v>
      </c>
      <c r="F1081" s="23" t="s">
        <v>3278</v>
      </c>
      <c r="G1081" s="128" t="s">
        <v>3352</v>
      </c>
      <c r="H1081" s="32" t="s">
        <v>3232</v>
      </c>
      <c r="I1081" s="44"/>
      <c r="J1081" s="44"/>
      <c r="K1081" s="44"/>
      <c r="L1081" s="44"/>
      <c r="M1081" s="44"/>
      <c r="N1081" s="44"/>
      <c r="O1081" s="44"/>
      <c r="P1081" s="44"/>
      <c r="Q1081" s="44">
        <v>1000100</v>
      </c>
      <c r="R1081" s="44">
        <v>100</v>
      </c>
      <c r="S1081" s="44">
        <v>0</v>
      </c>
      <c r="T1081" s="44">
        <f t="shared" si="750"/>
        <v>100</v>
      </c>
      <c r="U1081" s="44">
        <v>100</v>
      </c>
      <c r="V1081" s="44">
        <v>0</v>
      </c>
      <c r="W1081" s="44">
        <v>0</v>
      </c>
      <c r="X1081" s="44">
        <f t="shared" si="751"/>
        <v>100</v>
      </c>
      <c r="Y1081" s="209">
        <f t="shared" si="747"/>
        <v>100</v>
      </c>
    </row>
    <row r="1082" spans="1:25">
      <c r="A1082" s="23" t="s">
        <v>594</v>
      </c>
      <c r="B1082" s="23" t="s">
        <v>172</v>
      </c>
      <c r="C1082" s="23" t="s">
        <v>130</v>
      </c>
      <c r="D1082" s="23" t="s">
        <v>624</v>
      </c>
      <c r="E1082" s="22">
        <v>8215</v>
      </c>
      <c r="F1082" s="23"/>
      <c r="G1082" s="128" t="s">
        <v>3352</v>
      </c>
      <c r="H1082" s="32" t="s">
        <v>58</v>
      </c>
      <c r="I1082" s="44">
        <f t="shared" si="764"/>
        <v>20000</v>
      </c>
      <c r="J1082" s="44">
        <v>20000</v>
      </c>
      <c r="K1082" s="44">
        <f t="shared" si="765"/>
        <v>0</v>
      </c>
      <c r="L1082" s="44">
        <v>0</v>
      </c>
      <c r="M1082" s="44">
        <v>0</v>
      </c>
      <c r="N1082" s="44">
        <v>0</v>
      </c>
      <c r="O1082" s="44">
        <v>0</v>
      </c>
      <c r="P1082" s="44">
        <v>0</v>
      </c>
      <c r="Q1082" s="44">
        <v>120000</v>
      </c>
      <c r="R1082" s="44">
        <v>120000</v>
      </c>
      <c r="S1082" s="44">
        <v>40000</v>
      </c>
      <c r="T1082" s="44">
        <f t="shared" si="750"/>
        <v>80000</v>
      </c>
      <c r="U1082" s="44">
        <v>0</v>
      </c>
      <c r="V1082" s="44">
        <v>80000</v>
      </c>
      <c r="W1082" s="44">
        <v>0</v>
      </c>
      <c r="X1082" s="44">
        <f t="shared" si="751"/>
        <v>120000</v>
      </c>
      <c r="Y1082" s="209">
        <f t="shared" si="747"/>
        <v>100</v>
      </c>
    </row>
    <row r="1083" spans="1:25">
      <c r="A1083" s="32" t="s">
        <v>0</v>
      </c>
      <c r="B1083" s="32" t="s">
        <v>0</v>
      </c>
      <c r="C1083" s="32" t="s">
        <v>0</v>
      </c>
      <c r="D1083" s="32" t="s">
        <v>0</v>
      </c>
      <c r="E1083" s="32" t="s">
        <v>0</v>
      </c>
      <c r="F1083" s="32" t="s">
        <v>0</v>
      </c>
      <c r="G1083" s="154" t="s">
        <v>0</v>
      </c>
      <c r="H1083" s="30" t="s">
        <v>649</v>
      </c>
      <c r="I1083" s="31">
        <f t="shared" si="764"/>
        <v>76860824</v>
      </c>
      <c r="J1083" s="31">
        <f t="shared" ref="J1083:P1083" si="773">SUM(J1039,J1067,J1073)</f>
        <v>68550000</v>
      </c>
      <c r="K1083" s="31">
        <f t="shared" si="765"/>
        <v>0</v>
      </c>
      <c r="L1083" s="31">
        <f t="shared" si="773"/>
        <v>0</v>
      </c>
      <c r="M1083" s="31">
        <f t="shared" si="773"/>
        <v>0</v>
      </c>
      <c r="N1083" s="31">
        <f t="shared" si="773"/>
        <v>0</v>
      </c>
      <c r="O1083" s="31">
        <f t="shared" si="773"/>
        <v>0</v>
      </c>
      <c r="P1083" s="31">
        <f t="shared" si="773"/>
        <v>8310824</v>
      </c>
      <c r="Q1083" s="31">
        <f>SUM(Q1039,Q1067,Q1073)</f>
        <v>99877051</v>
      </c>
      <c r="R1083" s="31">
        <f>SUM(R1039,R1067,R1073)</f>
        <v>86259147</v>
      </c>
      <c r="S1083" s="31">
        <f>SUM(S1039,S1067,S1073)</f>
        <v>56066419</v>
      </c>
      <c r="T1083" s="31">
        <f t="shared" ref="T1083:X1083" si="774">SUM(T1039,T1067,T1073)</f>
        <v>30192728</v>
      </c>
      <c r="U1083" s="31">
        <f t="shared" si="774"/>
        <v>6419200</v>
      </c>
      <c r="V1083" s="31">
        <f t="shared" si="774"/>
        <v>5786000</v>
      </c>
      <c r="W1083" s="31">
        <f t="shared" si="774"/>
        <v>17987528</v>
      </c>
      <c r="X1083" s="31">
        <f t="shared" si="774"/>
        <v>86259147</v>
      </c>
      <c r="Y1083" s="220">
        <f t="shared" si="747"/>
        <v>100</v>
      </c>
    </row>
    <row r="1084" spans="1:25" ht="15" thickBot="1">
      <c r="A1084" s="32" t="s">
        <v>0</v>
      </c>
      <c r="B1084" s="32" t="s">
        <v>0</v>
      </c>
      <c r="C1084" s="32" t="s">
        <v>0</v>
      </c>
      <c r="D1084" s="32" t="s">
        <v>0</v>
      </c>
      <c r="E1084" s="32" t="s">
        <v>0</v>
      </c>
      <c r="F1084" s="32" t="s">
        <v>0</v>
      </c>
      <c r="G1084" s="154" t="s">
        <v>0</v>
      </c>
      <c r="H1084" s="21" t="s">
        <v>170</v>
      </c>
      <c r="I1084" s="66">
        <f t="shared" si="764"/>
        <v>1858</v>
      </c>
      <c r="J1084" s="66">
        <v>1858</v>
      </c>
      <c r="K1084" s="66">
        <f t="shared" si="765"/>
        <v>0</v>
      </c>
      <c r="L1084" s="66" t="s">
        <v>0</v>
      </c>
      <c r="M1084" s="66" t="s">
        <v>0</v>
      </c>
      <c r="N1084" s="66" t="s">
        <v>0</v>
      </c>
      <c r="O1084" s="66" t="s">
        <v>0</v>
      </c>
      <c r="P1084" s="66" t="s">
        <v>0</v>
      </c>
      <c r="Q1084" s="66">
        <v>0</v>
      </c>
      <c r="R1084" s="66"/>
      <c r="S1084" s="66"/>
      <c r="T1084" s="66"/>
      <c r="U1084" s="66"/>
      <c r="V1084" s="66"/>
      <c r="W1084" s="66"/>
      <c r="X1084" s="66"/>
      <c r="Y1084" s="208">
        <v>0</v>
      </c>
    </row>
    <row r="1085" spans="1:25" ht="41.4" thickBot="1">
      <c r="A1085" s="252" t="s">
        <v>0</v>
      </c>
      <c r="B1085" s="252" t="s">
        <v>0</v>
      </c>
      <c r="C1085" s="252" t="s">
        <v>0</v>
      </c>
      <c r="D1085" s="252" t="s">
        <v>0</v>
      </c>
      <c r="E1085" s="252" t="s">
        <v>0</v>
      </c>
      <c r="F1085" s="252" t="s">
        <v>0</v>
      </c>
      <c r="G1085" s="258" t="s">
        <v>0</v>
      </c>
      <c r="H1085" s="24" t="s">
        <v>72</v>
      </c>
      <c r="I1085" s="1" t="s">
        <v>3093</v>
      </c>
      <c r="J1085" s="1" t="s">
        <v>3130</v>
      </c>
      <c r="K1085" s="1" t="s">
        <v>3</v>
      </c>
      <c r="L1085" s="1" t="s">
        <v>4</v>
      </c>
      <c r="M1085" s="1" t="s">
        <v>5</v>
      </c>
      <c r="N1085" s="1" t="s">
        <v>6</v>
      </c>
      <c r="O1085" s="1" t="s">
        <v>7</v>
      </c>
      <c r="P1085" s="1" t="s">
        <v>8</v>
      </c>
      <c r="Q1085" s="1" t="s">
        <v>3344</v>
      </c>
      <c r="R1085" s="1" t="s">
        <v>3427</v>
      </c>
      <c r="S1085" s="1" t="s">
        <v>3447</v>
      </c>
      <c r="T1085" s="1" t="s">
        <v>3448</v>
      </c>
      <c r="U1085" s="1" t="s">
        <v>3452</v>
      </c>
      <c r="V1085" s="1" t="s">
        <v>3449</v>
      </c>
      <c r="W1085" s="1" t="s">
        <v>3450</v>
      </c>
      <c r="X1085" s="1" t="s">
        <v>3451</v>
      </c>
      <c r="Y1085" s="216" t="s">
        <v>3385</v>
      </c>
    </row>
    <row r="1086" spans="1:25">
      <c r="A1086" s="253"/>
      <c r="B1086" s="253"/>
      <c r="C1086" s="253"/>
      <c r="D1086" s="253"/>
      <c r="E1086" s="253"/>
      <c r="F1086" s="253"/>
      <c r="G1086" s="259"/>
      <c r="H1086" s="33" t="s">
        <v>0</v>
      </c>
      <c r="I1086" s="45">
        <v>1</v>
      </c>
      <c r="J1086" s="45">
        <v>3</v>
      </c>
      <c r="K1086" s="45" t="s">
        <v>9</v>
      </c>
      <c r="L1086" s="45">
        <v>5</v>
      </c>
      <c r="M1086" s="45">
        <v>6</v>
      </c>
      <c r="N1086" s="45">
        <v>7</v>
      </c>
      <c r="O1086" s="45">
        <v>8</v>
      </c>
      <c r="P1086" s="45">
        <v>9</v>
      </c>
      <c r="Q1086" s="45">
        <v>1</v>
      </c>
      <c r="R1086" s="45">
        <v>2</v>
      </c>
      <c r="S1086" s="45">
        <v>3</v>
      </c>
      <c r="T1086" s="45" t="s">
        <v>3453</v>
      </c>
      <c r="U1086" s="45">
        <v>5</v>
      </c>
      <c r="V1086" s="45">
        <v>6</v>
      </c>
      <c r="W1086" s="45">
        <v>7</v>
      </c>
      <c r="X1086" s="45" t="s">
        <v>3454</v>
      </c>
      <c r="Y1086" s="276">
        <v>9</v>
      </c>
    </row>
    <row r="1087" spans="1:25">
      <c r="A1087" s="253"/>
      <c r="B1087" s="253"/>
      <c r="C1087" s="253"/>
      <c r="D1087" s="253"/>
      <c r="E1087" s="253"/>
      <c r="F1087" s="253"/>
      <c r="G1087" s="259"/>
      <c r="H1087" s="34" t="s">
        <v>80</v>
      </c>
      <c r="I1087" s="35">
        <f t="shared" si="764"/>
        <v>76860824</v>
      </c>
      <c r="J1087" s="35">
        <f t="shared" ref="J1087:P1087" si="775">SUM(J1083)</f>
        <v>68550000</v>
      </c>
      <c r="K1087" s="35">
        <f t="shared" si="765"/>
        <v>0</v>
      </c>
      <c r="L1087" s="35">
        <f t="shared" si="775"/>
        <v>0</v>
      </c>
      <c r="M1087" s="35">
        <f t="shared" si="775"/>
        <v>0</v>
      </c>
      <c r="N1087" s="35">
        <f t="shared" si="775"/>
        <v>0</v>
      </c>
      <c r="O1087" s="35">
        <f t="shared" si="775"/>
        <v>0</v>
      </c>
      <c r="P1087" s="35">
        <f t="shared" si="775"/>
        <v>8310824</v>
      </c>
      <c r="Q1087" s="35">
        <f>SUM(Q1083)</f>
        <v>99877051</v>
      </c>
      <c r="R1087" s="35">
        <f>SUM(R1083)</f>
        <v>86259147</v>
      </c>
      <c r="S1087" s="35">
        <f>SUM(S1083)</f>
        <v>56066419</v>
      </c>
      <c r="T1087" s="35">
        <f t="shared" ref="T1087:X1087" si="776">SUM(T1083)</f>
        <v>30192728</v>
      </c>
      <c r="U1087" s="35">
        <f t="shared" si="776"/>
        <v>6419200</v>
      </c>
      <c r="V1087" s="35">
        <f t="shared" si="776"/>
        <v>5786000</v>
      </c>
      <c r="W1087" s="35">
        <f t="shared" si="776"/>
        <v>17987528</v>
      </c>
      <c r="X1087" s="35">
        <f t="shared" si="776"/>
        <v>86259147</v>
      </c>
      <c r="Y1087" s="218">
        <f t="shared" ref="Y1087:Y1088" si="777">IF(R1087=0,0,(X1087/R1087)*100)</f>
        <v>100</v>
      </c>
    </row>
    <row r="1088" spans="1:25">
      <c r="A1088" s="253"/>
      <c r="B1088" s="253"/>
      <c r="C1088" s="253"/>
      <c r="D1088" s="253"/>
      <c r="E1088" s="253"/>
      <c r="F1088" s="253"/>
      <c r="G1088" s="259"/>
      <c r="H1088" s="36" t="s">
        <v>69</v>
      </c>
      <c r="I1088" s="35">
        <f t="shared" si="764"/>
        <v>76860824</v>
      </c>
      <c r="J1088" s="35">
        <f t="shared" ref="J1088:P1088" si="778">SUM(J1087)</f>
        <v>68550000</v>
      </c>
      <c r="K1088" s="35">
        <f t="shared" si="765"/>
        <v>0</v>
      </c>
      <c r="L1088" s="35">
        <f t="shared" si="778"/>
        <v>0</v>
      </c>
      <c r="M1088" s="35">
        <f t="shared" si="778"/>
        <v>0</v>
      </c>
      <c r="N1088" s="35">
        <f t="shared" si="778"/>
        <v>0</v>
      </c>
      <c r="O1088" s="35">
        <f t="shared" si="778"/>
        <v>0</v>
      </c>
      <c r="P1088" s="35">
        <f t="shared" si="778"/>
        <v>8310824</v>
      </c>
      <c r="Q1088" s="35">
        <f>SUM(Q1087)</f>
        <v>99877051</v>
      </c>
      <c r="R1088" s="35">
        <f>SUM(R1087)</f>
        <v>86259147</v>
      </c>
      <c r="S1088" s="35">
        <f>SUM(S1087)</f>
        <v>56066419</v>
      </c>
      <c r="T1088" s="35">
        <f t="shared" ref="T1088:X1088" si="779">SUM(T1087)</f>
        <v>30192728</v>
      </c>
      <c r="U1088" s="35">
        <f t="shared" si="779"/>
        <v>6419200</v>
      </c>
      <c r="V1088" s="35">
        <f t="shared" si="779"/>
        <v>5786000</v>
      </c>
      <c r="W1088" s="35">
        <f t="shared" si="779"/>
        <v>17987528</v>
      </c>
      <c r="X1088" s="35">
        <f t="shared" si="779"/>
        <v>86259147</v>
      </c>
      <c r="Y1088" s="218">
        <f t="shared" si="777"/>
        <v>100</v>
      </c>
    </row>
    <row r="1089" spans="1:25">
      <c r="A1089" s="254"/>
      <c r="B1089" s="254"/>
      <c r="C1089" s="254"/>
      <c r="D1089" s="254"/>
      <c r="E1089" s="254"/>
      <c r="F1089" s="254"/>
      <c r="G1089" s="260"/>
    </row>
    <row r="1090" spans="1:25">
      <c r="A1090" s="32" t="s">
        <v>0</v>
      </c>
      <c r="B1090" s="32" t="s">
        <v>0</v>
      </c>
      <c r="C1090" s="32" t="s">
        <v>0</v>
      </c>
      <c r="D1090" s="32" t="s">
        <v>0</v>
      </c>
      <c r="E1090" s="32" t="s">
        <v>0</v>
      </c>
      <c r="F1090" s="32" t="s">
        <v>0</v>
      </c>
      <c r="G1090" s="154" t="s">
        <v>0</v>
      </c>
      <c r="H1090" s="37" t="s">
        <v>0</v>
      </c>
      <c r="I1090" s="37"/>
      <c r="J1090" s="37"/>
      <c r="K1090" s="37"/>
      <c r="L1090" s="37" t="s">
        <v>0</v>
      </c>
      <c r="M1090" s="37" t="s">
        <v>0</v>
      </c>
      <c r="N1090" s="37" t="s">
        <v>0</v>
      </c>
      <c r="O1090" s="37" t="s">
        <v>0</v>
      </c>
      <c r="P1090" s="37" t="s">
        <v>0</v>
      </c>
      <c r="Q1090" s="37"/>
      <c r="R1090" s="37"/>
      <c r="S1090" s="37"/>
      <c r="T1090" s="37" t="s">
        <v>0</v>
      </c>
      <c r="U1090" s="37" t="s">
        <v>0</v>
      </c>
      <c r="V1090" s="37" t="s">
        <v>0</v>
      </c>
      <c r="W1090" s="37" t="s">
        <v>0</v>
      </c>
      <c r="X1090" s="37" t="s">
        <v>0</v>
      </c>
      <c r="Y1090" s="219"/>
    </row>
    <row r="1091" spans="1:25">
      <c r="A1091" s="32" t="s">
        <v>0</v>
      </c>
      <c r="B1091" s="32" t="s">
        <v>0</v>
      </c>
      <c r="C1091" s="32" t="s">
        <v>0</v>
      </c>
      <c r="D1091" s="32" t="s">
        <v>0</v>
      </c>
      <c r="E1091" s="32" t="s">
        <v>0</v>
      </c>
      <c r="F1091" s="32" t="s">
        <v>0</v>
      </c>
      <c r="G1091" s="154" t="s">
        <v>0</v>
      </c>
      <c r="H1091" s="30" t="s">
        <v>650</v>
      </c>
      <c r="I1091" s="31">
        <f t="shared" si="764"/>
        <v>76860824</v>
      </c>
      <c r="J1091" s="31">
        <f t="shared" ref="J1091:P1091" si="780">SUM(J1083)</f>
        <v>68550000</v>
      </c>
      <c r="K1091" s="31">
        <f t="shared" si="765"/>
        <v>0</v>
      </c>
      <c r="L1091" s="31">
        <f t="shared" si="780"/>
        <v>0</v>
      </c>
      <c r="M1091" s="31">
        <f t="shared" si="780"/>
        <v>0</v>
      </c>
      <c r="N1091" s="31">
        <f t="shared" si="780"/>
        <v>0</v>
      </c>
      <c r="O1091" s="31">
        <f t="shared" si="780"/>
        <v>0</v>
      </c>
      <c r="P1091" s="31">
        <f t="shared" si="780"/>
        <v>8310824</v>
      </c>
      <c r="Q1091" s="31">
        <f>SUM(Q1083)</f>
        <v>99877051</v>
      </c>
      <c r="R1091" s="31">
        <f>SUM(R1083)</f>
        <v>86259147</v>
      </c>
      <c r="S1091" s="31">
        <f>SUM(S1083)</f>
        <v>56066419</v>
      </c>
      <c r="T1091" s="31">
        <f t="shared" ref="T1091:X1091" si="781">SUM(T1083)</f>
        <v>30192728</v>
      </c>
      <c r="U1091" s="31">
        <f t="shared" si="781"/>
        <v>6419200</v>
      </c>
      <c r="V1091" s="31">
        <f t="shared" si="781"/>
        <v>5786000</v>
      </c>
      <c r="W1091" s="31">
        <f t="shared" si="781"/>
        <v>17987528</v>
      </c>
      <c r="X1091" s="31">
        <f t="shared" si="781"/>
        <v>86259147</v>
      </c>
      <c r="Y1091" s="220">
        <f>IF(R1091=0,0,(X1091/R1091)*100)</f>
        <v>100</v>
      </c>
    </row>
    <row r="1092" spans="1:25">
      <c r="A1092" s="32" t="s">
        <v>0</v>
      </c>
      <c r="B1092" s="32" t="s">
        <v>0</v>
      </c>
      <c r="C1092" s="32" t="s">
        <v>0</v>
      </c>
      <c r="D1092" s="32" t="s">
        <v>0</v>
      </c>
      <c r="E1092" s="32" t="s">
        <v>0</v>
      </c>
      <c r="F1092" s="32" t="s">
        <v>0</v>
      </c>
      <c r="G1092" s="154" t="s">
        <v>0</v>
      </c>
      <c r="H1092" s="21" t="s">
        <v>170</v>
      </c>
      <c r="I1092" s="66">
        <f t="shared" si="764"/>
        <v>1858</v>
      </c>
      <c r="J1092" s="66">
        <f t="shared" ref="J1092:P1092" si="782">J1084</f>
        <v>1858</v>
      </c>
      <c r="K1092" s="66">
        <f t="shared" si="765"/>
        <v>0</v>
      </c>
      <c r="L1092" s="66" t="str">
        <f t="shared" si="782"/>
        <v/>
      </c>
      <c r="M1092" s="66" t="str">
        <f t="shared" si="782"/>
        <v/>
      </c>
      <c r="N1092" s="66" t="str">
        <f t="shared" si="782"/>
        <v/>
      </c>
      <c r="O1092" s="66" t="str">
        <f t="shared" si="782"/>
        <v/>
      </c>
      <c r="P1092" s="66" t="str">
        <f t="shared" si="782"/>
        <v/>
      </c>
      <c r="Q1092" s="66">
        <f>Q1084</f>
        <v>0</v>
      </c>
      <c r="R1092" s="66">
        <f>R1084</f>
        <v>0</v>
      </c>
      <c r="S1092" s="66">
        <f>S1084</f>
        <v>0</v>
      </c>
      <c r="T1092" s="66">
        <f t="shared" ref="T1092:X1092" si="783">T1084</f>
        <v>0</v>
      </c>
      <c r="U1092" s="66">
        <f t="shared" si="783"/>
        <v>0</v>
      </c>
      <c r="V1092" s="66">
        <f t="shared" si="783"/>
        <v>0</v>
      </c>
      <c r="W1092" s="66">
        <f t="shared" si="783"/>
        <v>0</v>
      </c>
      <c r="X1092" s="66">
        <f t="shared" si="783"/>
        <v>0</v>
      </c>
      <c r="Y1092" s="208">
        <v>0</v>
      </c>
    </row>
    <row r="1093" spans="1:25">
      <c r="A1093" s="32" t="s">
        <v>0</v>
      </c>
      <c r="B1093" s="32" t="s">
        <v>0</v>
      </c>
      <c r="C1093" s="32" t="s">
        <v>0</v>
      </c>
      <c r="D1093" s="32" t="s">
        <v>0</v>
      </c>
      <c r="E1093" s="32" t="s">
        <v>0</v>
      </c>
      <c r="F1093" s="32" t="s">
        <v>0</v>
      </c>
      <c r="G1093" s="154" t="s">
        <v>0</v>
      </c>
      <c r="H1093" s="38" t="s">
        <v>0</v>
      </c>
      <c r="I1093" s="39"/>
      <c r="J1093" s="39"/>
      <c r="K1093" s="39"/>
      <c r="L1093" s="39" t="s">
        <v>0</v>
      </c>
      <c r="M1093" s="39" t="s">
        <v>0</v>
      </c>
      <c r="N1093" s="39" t="s">
        <v>0</v>
      </c>
      <c r="O1093" s="39" t="s">
        <v>0</v>
      </c>
      <c r="P1093" s="39" t="s">
        <v>0</v>
      </c>
      <c r="Q1093" s="39"/>
      <c r="R1093" s="39"/>
      <c r="S1093" s="39"/>
      <c r="T1093" s="39" t="s">
        <v>0</v>
      </c>
      <c r="U1093" s="39" t="s">
        <v>0</v>
      </c>
      <c r="V1093" s="39" t="s">
        <v>0</v>
      </c>
      <c r="W1093" s="39" t="s">
        <v>0</v>
      </c>
      <c r="X1093" s="39" t="s">
        <v>0</v>
      </c>
      <c r="Y1093" s="221"/>
    </row>
    <row r="1094" spans="1:25">
      <c r="A1094" s="32" t="s">
        <v>0</v>
      </c>
      <c r="B1094" s="32" t="s">
        <v>0</v>
      </c>
      <c r="C1094" s="32" t="s">
        <v>0</v>
      </c>
      <c r="D1094" s="32" t="s">
        <v>0</v>
      </c>
      <c r="E1094" s="32" t="s">
        <v>0</v>
      </c>
      <c r="F1094" s="32" t="s">
        <v>0</v>
      </c>
      <c r="G1094" s="154" t="s">
        <v>0</v>
      </c>
      <c r="H1094" s="30" t="s">
        <v>651</v>
      </c>
      <c r="I1094" s="40">
        <f t="shared" si="764"/>
        <v>98766571</v>
      </c>
      <c r="J1094" s="40">
        <f t="shared" ref="J1094:P1094" si="784">SUM(J1091,J1032)</f>
        <v>81900747</v>
      </c>
      <c r="K1094" s="40">
        <f t="shared" si="765"/>
        <v>5000</v>
      </c>
      <c r="L1094" s="40">
        <f t="shared" si="784"/>
        <v>5000</v>
      </c>
      <c r="M1094" s="40">
        <f t="shared" si="784"/>
        <v>0</v>
      </c>
      <c r="N1094" s="40">
        <f t="shared" si="784"/>
        <v>0</v>
      </c>
      <c r="O1094" s="40">
        <f t="shared" si="784"/>
        <v>0</v>
      </c>
      <c r="P1094" s="40">
        <f t="shared" si="784"/>
        <v>16860824</v>
      </c>
      <c r="Q1094" s="40">
        <f>SUM(Q1091,Q1032)</f>
        <v>134008698</v>
      </c>
      <c r="R1094" s="40">
        <f>SUM(R1091,R1032)</f>
        <v>101338614</v>
      </c>
      <c r="S1094" s="40">
        <f>SUM(S1091,S1032)</f>
        <v>66544938</v>
      </c>
      <c r="T1094" s="40">
        <f t="shared" ref="T1094:X1094" si="785">SUM(T1091,T1032)</f>
        <v>34793676</v>
      </c>
      <c r="U1094" s="40">
        <f t="shared" si="785"/>
        <v>7572112</v>
      </c>
      <c r="V1094" s="40">
        <f t="shared" si="785"/>
        <v>6853000</v>
      </c>
      <c r="W1094" s="40">
        <f t="shared" si="785"/>
        <v>20368564</v>
      </c>
      <c r="X1094" s="40">
        <f t="shared" si="785"/>
        <v>101338614</v>
      </c>
      <c r="Y1094" s="207">
        <f>IF(R1094=0,0,(X1094/R1094)*100)</f>
        <v>100</v>
      </c>
    </row>
    <row r="1095" spans="1:25">
      <c r="A1095" s="32" t="s">
        <v>0</v>
      </c>
      <c r="B1095" s="32" t="s">
        <v>0</v>
      </c>
      <c r="C1095" s="32" t="s">
        <v>0</v>
      </c>
      <c r="D1095" s="32" t="s">
        <v>0</v>
      </c>
      <c r="E1095" s="32" t="s">
        <v>0</v>
      </c>
      <c r="F1095" s="32" t="s">
        <v>0</v>
      </c>
      <c r="G1095" s="154" t="s">
        <v>0</v>
      </c>
      <c r="H1095" s="21" t="s">
        <v>197</v>
      </c>
      <c r="I1095" s="66">
        <f t="shared" si="764"/>
        <v>2152</v>
      </c>
      <c r="J1095" s="66">
        <f>J1033+J1092</f>
        <v>2152</v>
      </c>
      <c r="K1095" s="66">
        <f t="shared" si="765"/>
        <v>0</v>
      </c>
      <c r="L1095" s="66"/>
      <c r="M1095" s="66"/>
      <c r="N1095" s="66"/>
      <c r="O1095" s="66"/>
      <c r="P1095" s="66"/>
      <c r="Q1095" s="66">
        <f>Q1033+Q1092</f>
        <v>0</v>
      </c>
      <c r="R1095" s="66">
        <f>R1033+R1092</f>
        <v>0</v>
      </c>
      <c r="S1095" s="66">
        <f>S1033+S1092</f>
        <v>0</v>
      </c>
      <c r="T1095" s="66">
        <f t="shared" ref="T1095:X1095" si="786">T1033+T1092</f>
        <v>0</v>
      </c>
      <c r="U1095" s="66">
        <f t="shared" si="786"/>
        <v>0</v>
      </c>
      <c r="V1095" s="66">
        <f t="shared" si="786"/>
        <v>0</v>
      </c>
      <c r="W1095" s="66">
        <f t="shared" si="786"/>
        <v>0</v>
      </c>
      <c r="X1095" s="66">
        <f t="shared" si="786"/>
        <v>0</v>
      </c>
      <c r="Y1095" s="208">
        <v>0</v>
      </c>
    </row>
    <row r="1096" spans="1:25">
      <c r="A1096" s="20" t="s">
        <v>652</v>
      </c>
      <c r="B1096" s="21" t="s">
        <v>0</v>
      </c>
      <c r="C1096" s="21" t="s">
        <v>0</v>
      </c>
      <c r="D1096" s="21" t="s">
        <v>0</v>
      </c>
      <c r="E1096" s="21" t="s">
        <v>0</v>
      </c>
      <c r="F1096" s="21" t="s">
        <v>0</v>
      </c>
      <c r="G1096" s="150" t="s">
        <v>0</v>
      </c>
      <c r="H1096" s="21" t="s">
        <v>653</v>
      </c>
      <c r="I1096" s="22"/>
      <c r="J1096" s="22"/>
      <c r="K1096" s="22"/>
      <c r="L1096" s="22" t="s">
        <v>0</v>
      </c>
      <c r="M1096" s="22" t="s">
        <v>0</v>
      </c>
      <c r="N1096" s="22" t="s">
        <v>0</v>
      </c>
      <c r="O1096" s="22" t="s">
        <v>0</v>
      </c>
      <c r="P1096" s="22" t="s">
        <v>0</v>
      </c>
      <c r="Q1096" s="22"/>
      <c r="R1096" s="22"/>
      <c r="S1096" s="22"/>
      <c r="T1096" s="22" t="s">
        <v>0</v>
      </c>
      <c r="U1096" s="22" t="s">
        <v>0</v>
      </c>
      <c r="V1096" s="22" t="s">
        <v>0</v>
      </c>
      <c r="W1096" s="22" t="s">
        <v>0</v>
      </c>
      <c r="X1096" s="22" t="s">
        <v>0</v>
      </c>
      <c r="Y1096" s="209"/>
    </row>
    <row r="1097" spans="1:25" ht="15" thickBot="1">
      <c r="A1097" s="20" t="s">
        <v>652</v>
      </c>
      <c r="B1097" s="20" t="s">
        <v>122</v>
      </c>
      <c r="C1097" s="23" t="s">
        <v>0</v>
      </c>
      <c r="D1097" s="23" t="s">
        <v>0</v>
      </c>
      <c r="E1097" s="21" t="s">
        <v>0</v>
      </c>
      <c r="F1097" s="21" t="s">
        <v>0</v>
      </c>
      <c r="G1097" s="150" t="s">
        <v>0</v>
      </c>
      <c r="H1097" s="21" t="s">
        <v>0</v>
      </c>
      <c r="I1097" s="22"/>
      <c r="J1097" s="22"/>
      <c r="K1097" s="22"/>
      <c r="L1097" s="22" t="s">
        <v>0</v>
      </c>
      <c r="M1097" s="22" t="s">
        <v>0</v>
      </c>
      <c r="N1097" s="22" t="s">
        <v>0</v>
      </c>
      <c r="O1097" s="22" t="s">
        <v>0</v>
      </c>
      <c r="P1097" s="22" t="s">
        <v>0</v>
      </c>
      <c r="Q1097" s="22"/>
      <c r="R1097" s="22"/>
      <c r="S1097" s="22"/>
      <c r="T1097" s="22" t="s">
        <v>0</v>
      </c>
      <c r="U1097" s="22" t="s">
        <v>0</v>
      </c>
      <c r="V1097" s="22" t="s">
        <v>0</v>
      </c>
      <c r="W1097" s="22" t="s">
        <v>0</v>
      </c>
      <c r="X1097" s="22" t="s">
        <v>0</v>
      </c>
      <c r="Y1097" s="209"/>
    </row>
    <row r="1098" spans="1:25" ht="41.4" thickBot="1">
      <c r="A1098" s="24" t="s">
        <v>123</v>
      </c>
      <c r="B1098" s="24" t="s">
        <v>124</v>
      </c>
      <c r="C1098" s="24" t="s">
        <v>125</v>
      </c>
      <c r="D1098" s="25" t="s">
        <v>0</v>
      </c>
      <c r="E1098" s="24" t="s">
        <v>126</v>
      </c>
      <c r="F1098" s="24" t="s">
        <v>127</v>
      </c>
      <c r="G1098" s="151" t="s">
        <v>128</v>
      </c>
      <c r="H1098" s="24" t="s">
        <v>1</v>
      </c>
      <c r="I1098" s="1" t="s">
        <v>3093</v>
      </c>
      <c r="J1098" s="1" t="s">
        <v>3130</v>
      </c>
      <c r="K1098" s="1" t="s">
        <v>3</v>
      </c>
      <c r="L1098" s="1" t="s">
        <v>4</v>
      </c>
      <c r="M1098" s="1" t="s">
        <v>5</v>
      </c>
      <c r="N1098" s="1" t="s">
        <v>6</v>
      </c>
      <c r="O1098" s="1" t="s">
        <v>7</v>
      </c>
      <c r="P1098" s="1" t="s">
        <v>8</v>
      </c>
      <c r="Q1098" s="1" t="s">
        <v>3344</v>
      </c>
      <c r="R1098" s="1" t="s">
        <v>3427</v>
      </c>
      <c r="S1098" s="1" t="s">
        <v>3447</v>
      </c>
      <c r="T1098" s="1" t="s">
        <v>3448</v>
      </c>
      <c r="U1098" s="1" t="s">
        <v>3452</v>
      </c>
      <c r="V1098" s="1" t="s">
        <v>3449</v>
      </c>
      <c r="W1098" s="1" t="s">
        <v>3450</v>
      </c>
      <c r="X1098" s="1" t="s">
        <v>3451</v>
      </c>
      <c r="Y1098" s="216" t="s">
        <v>3385</v>
      </c>
    </row>
    <row r="1099" spans="1:25">
      <c r="A1099" s="26" t="s">
        <v>0</v>
      </c>
      <c r="B1099" s="26" t="s">
        <v>0</v>
      </c>
      <c r="C1099" s="26" t="s">
        <v>0</v>
      </c>
      <c r="D1099" s="27" t="s">
        <v>0</v>
      </c>
      <c r="E1099" s="27" t="s">
        <v>0</v>
      </c>
      <c r="F1099" s="28" t="s">
        <v>0</v>
      </c>
      <c r="G1099" s="152" t="s">
        <v>0</v>
      </c>
      <c r="H1099" s="29" t="s">
        <v>0</v>
      </c>
      <c r="I1099" s="45">
        <v>1</v>
      </c>
      <c r="J1099" s="45">
        <v>3</v>
      </c>
      <c r="K1099" s="45" t="s">
        <v>9</v>
      </c>
      <c r="L1099" s="45">
        <v>5</v>
      </c>
      <c r="M1099" s="45">
        <v>6</v>
      </c>
      <c r="N1099" s="45">
        <v>7</v>
      </c>
      <c r="O1099" s="45">
        <v>8</v>
      </c>
      <c r="P1099" s="45">
        <v>9</v>
      </c>
      <c r="Q1099" s="45">
        <v>1</v>
      </c>
      <c r="R1099" s="45">
        <v>2</v>
      </c>
      <c r="S1099" s="45">
        <v>3</v>
      </c>
      <c r="T1099" s="45" t="s">
        <v>3453</v>
      </c>
      <c r="U1099" s="45">
        <v>5</v>
      </c>
      <c r="V1099" s="45">
        <v>6</v>
      </c>
      <c r="W1099" s="45">
        <v>7</v>
      </c>
      <c r="X1099" s="45" t="s">
        <v>3454</v>
      </c>
      <c r="Y1099" s="276">
        <v>9</v>
      </c>
    </row>
    <row r="1100" spans="1:25" s="113" customFormat="1">
      <c r="A1100" s="133" t="s">
        <v>652</v>
      </c>
      <c r="B1100" s="133" t="s">
        <v>122</v>
      </c>
      <c r="C1100" s="109" t="s">
        <v>130</v>
      </c>
      <c r="D1100" s="109" t="s">
        <v>654</v>
      </c>
      <c r="E1100" s="98" t="s">
        <v>0</v>
      </c>
      <c r="F1100" s="98" t="s">
        <v>0</v>
      </c>
      <c r="G1100" s="153" t="s">
        <v>0</v>
      </c>
      <c r="H1100" s="98" t="s">
        <v>653</v>
      </c>
      <c r="I1100" s="110"/>
      <c r="J1100" s="110"/>
      <c r="K1100" s="110"/>
      <c r="L1100" s="110" t="s">
        <v>0</v>
      </c>
      <c r="M1100" s="110" t="s">
        <v>0</v>
      </c>
      <c r="N1100" s="110" t="s">
        <v>0</v>
      </c>
      <c r="O1100" s="110" t="s">
        <v>0</v>
      </c>
      <c r="P1100" s="110" t="s">
        <v>0</v>
      </c>
      <c r="Q1100" s="110"/>
      <c r="R1100" s="110"/>
      <c r="S1100" s="110"/>
      <c r="T1100" s="110" t="s">
        <v>0</v>
      </c>
      <c r="U1100" s="110" t="s">
        <v>0</v>
      </c>
      <c r="V1100" s="110" t="s">
        <v>0</v>
      </c>
      <c r="W1100" s="110" t="s">
        <v>0</v>
      </c>
      <c r="X1100" s="110" t="s">
        <v>0</v>
      </c>
      <c r="Y1100" s="217"/>
    </row>
    <row r="1101" spans="1:25" ht="20.399999999999999">
      <c r="A1101" s="20" t="s">
        <v>0</v>
      </c>
      <c r="B1101" s="20" t="s">
        <v>0</v>
      </c>
      <c r="C1101" s="20" t="s">
        <v>0</v>
      </c>
      <c r="D1101" s="21" t="s">
        <v>0</v>
      </c>
      <c r="E1101" s="21" t="s">
        <v>0</v>
      </c>
      <c r="F1101" s="21" t="s">
        <v>0</v>
      </c>
      <c r="G1101" s="150" t="s">
        <v>0</v>
      </c>
      <c r="H1101" s="30" t="s">
        <v>33</v>
      </c>
      <c r="I1101" s="31">
        <f t="shared" si="764"/>
        <v>2719930</v>
      </c>
      <c r="J1101" s="31">
        <f t="shared" ref="J1101:P1101" si="787">SUM(J1102,J1110,J1112)</f>
        <v>2719930</v>
      </c>
      <c r="K1101" s="31">
        <f t="shared" si="765"/>
        <v>0</v>
      </c>
      <c r="L1101" s="31">
        <f t="shared" si="787"/>
        <v>0</v>
      </c>
      <c r="M1101" s="31">
        <f t="shared" si="787"/>
        <v>0</v>
      </c>
      <c r="N1101" s="31">
        <f t="shared" si="787"/>
        <v>0</v>
      </c>
      <c r="O1101" s="31">
        <f t="shared" si="787"/>
        <v>0</v>
      </c>
      <c r="P1101" s="31">
        <f t="shared" si="787"/>
        <v>0</v>
      </c>
      <c r="Q1101" s="31">
        <f>SUM(Q1102,Q1110,Q1112)</f>
        <v>3160767</v>
      </c>
      <c r="R1101" s="31">
        <f>SUM(R1102,R1110,R1112)</f>
        <v>3160767</v>
      </c>
      <c r="S1101" s="31">
        <f>SUM(S1102,S1110,S1112)</f>
        <v>2797789</v>
      </c>
      <c r="T1101" s="31">
        <f t="shared" ref="T1101:X1101" si="788">SUM(T1102,T1110,T1112)</f>
        <v>362478</v>
      </c>
      <c r="U1101" s="31">
        <f t="shared" si="788"/>
        <v>170173</v>
      </c>
      <c r="V1101" s="31">
        <f t="shared" si="788"/>
        <v>97950</v>
      </c>
      <c r="W1101" s="31">
        <f t="shared" si="788"/>
        <v>94355</v>
      </c>
      <c r="X1101" s="31">
        <f t="shared" si="788"/>
        <v>3160267</v>
      </c>
      <c r="Y1101" s="220">
        <f t="shared" ref="Y1101:Y1164" si="789">IF(R1101=0,0,(X1101/R1101)*100)</f>
        <v>99.98418105478828</v>
      </c>
    </row>
    <row r="1102" spans="1:25">
      <c r="A1102" s="23" t="s">
        <v>652</v>
      </c>
      <c r="B1102" s="23" t="s">
        <v>122</v>
      </c>
      <c r="C1102" s="23" t="s">
        <v>130</v>
      </c>
      <c r="D1102" s="23" t="s">
        <v>654</v>
      </c>
      <c r="E1102" s="21" t="s">
        <v>132</v>
      </c>
      <c r="F1102" s="21" t="s">
        <v>0</v>
      </c>
      <c r="G1102" s="150" t="s">
        <v>0</v>
      </c>
      <c r="H1102" s="21" t="s">
        <v>11</v>
      </c>
      <c r="I1102" s="66">
        <f t="shared" si="764"/>
        <v>2211730</v>
      </c>
      <c r="J1102" s="66">
        <f t="shared" ref="J1102:P1102" si="790">SUM(J1103,J1104)</f>
        <v>2211730</v>
      </c>
      <c r="K1102" s="66">
        <f t="shared" si="765"/>
        <v>0</v>
      </c>
      <c r="L1102" s="66">
        <f t="shared" si="790"/>
        <v>0</v>
      </c>
      <c r="M1102" s="66">
        <f t="shared" si="790"/>
        <v>0</v>
      </c>
      <c r="N1102" s="66">
        <f t="shared" si="790"/>
        <v>0</v>
      </c>
      <c r="O1102" s="66">
        <f t="shared" si="790"/>
        <v>0</v>
      </c>
      <c r="P1102" s="66">
        <f t="shared" si="790"/>
        <v>0</v>
      </c>
      <c r="Q1102" s="66">
        <f>SUM(Q1103,Q1104)</f>
        <v>2592074</v>
      </c>
      <c r="R1102" s="66">
        <f>SUM(R1103,R1104)</f>
        <v>2592074</v>
      </c>
      <c r="S1102" s="66">
        <f>SUM(S1103,S1104)</f>
        <v>2333184</v>
      </c>
      <c r="T1102" s="66">
        <f t="shared" ref="T1102:X1102" si="791">SUM(T1103,T1104)</f>
        <v>258890</v>
      </c>
      <c r="U1102" s="66">
        <f t="shared" si="791"/>
        <v>116762</v>
      </c>
      <c r="V1102" s="66">
        <f t="shared" si="791"/>
        <v>73000</v>
      </c>
      <c r="W1102" s="66">
        <f t="shared" si="791"/>
        <v>69128</v>
      </c>
      <c r="X1102" s="66">
        <f t="shared" si="791"/>
        <v>2592074</v>
      </c>
      <c r="Y1102" s="208">
        <f t="shared" si="789"/>
        <v>100</v>
      </c>
    </row>
    <row r="1103" spans="1:25">
      <c r="A1103" s="23" t="s">
        <v>652</v>
      </c>
      <c r="B1103" s="23" t="s">
        <v>122</v>
      </c>
      <c r="C1103" s="23" t="s">
        <v>130</v>
      </c>
      <c r="D1103" s="23" t="s">
        <v>654</v>
      </c>
      <c r="E1103" s="22">
        <v>6111</v>
      </c>
      <c r="F1103" s="23"/>
      <c r="G1103" s="128" t="s">
        <v>3353</v>
      </c>
      <c r="H1103" s="32" t="s">
        <v>12</v>
      </c>
      <c r="I1103" s="44">
        <f t="shared" si="764"/>
        <v>1793040</v>
      </c>
      <c r="J1103" s="44">
        <v>1793040</v>
      </c>
      <c r="K1103" s="44">
        <f t="shared" si="765"/>
        <v>0</v>
      </c>
      <c r="L1103" s="44">
        <v>0</v>
      </c>
      <c r="M1103" s="44">
        <v>0</v>
      </c>
      <c r="N1103" s="44">
        <v>0</v>
      </c>
      <c r="O1103" s="44">
        <v>0</v>
      </c>
      <c r="P1103" s="44">
        <v>0</v>
      </c>
      <c r="Q1103" s="44">
        <v>2163384</v>
      </c>
      <c r="R1103" s="44">
        <v>2163384</v>
      </c>
      <c r="S1103" s="44">
        <v>1979419</v>
      </c>
      <c r="T1103" s="44">
        <f t="shared" ref="T1103:T1161" si="792">U1103+V1103+W1103</f>
        <v>183965</v>
      </c>
      <c r="U1103" s="44">
        <v>90000</v>
      </c>
      <c r="V1103" s="44">
        <v>50000</v>
      </c>
      <c r="W1103" s="44">
        <v>43965</v>
      </c>
      <c r="X1103" s="44">
        <f t="shared" ref="X1103:X1161" si="793">S1103+T1103</f>
        <v>2163384</v>
      </c>
      <c r="Y1103" s="209">
        <f t="shared" si="789"/>
        <v>100</v>
      </c>
    </row>
    <row r="1104" spans="1:25">
      <c r="A1104" s="20" t="s">
        <v>652</v>
      </c>
      <c r="B1104" s="20" t="s">
        <v>122</v>
      </c>
      <c r="C1104" s="20" t="s">
        <v>130</v>
      </c>
      <c r="D1104" s="20" t="s">
        <v>654</v>
      </c>
      <c r="E1104" s="20" t="s">
        <v>134</v>
      </c>
      <c r="F1104" s="23" t="s">
        <v>0</v>
      </c>
      <c r="G1104" s="154" t="s">
        <v>0</v>
      </c>
      <c r="H1104" s="21" t="s">
        <v>13</v>
      </c>
      <c r="I1104" s="66">
        <f t="shared" si="764"/>
        <v>418690</v>
      </c>
      <c r="J1104" s="66">
        <f t="shared" ref="J1104:P1104" si="794">SUM(J1105:J1109)</f>
        <v>418690</v>
      </c>
      <c r="K1104" s="66">
        <f t="shared" si="765"/>
        <v>0</v>
      </c>
      <c r="L1104" s="66">
        <f t="shared" si="794"/>
        <v>0</v>
      </c>
      <c r="M1104" s="66">
        <f t="shared" si="794"/>
        <v>0</v>
      </c>
      <c r="N1104" s="66">
        <f t="shared" si="794"/>
        <v>0</v>
      </c>
      <c r="O1104" s="66">
        <f t="shared" si="794"/>
        <v>0</v>
      </c>
      <c r="P1104" s="66">
        <f t="shared" si="794"/>
        <v>0</v>
      </c>
      <c r="Q1104" s="66">
        <f>SUM(Q1105:Q1109)</f>
        <v>428690</v>
      </c>
      <c r="R1104" s="66">
        <f>SUM(R1105:R1109)</f>
        <v>428690</v>
      </c>
      <c r="S1104" s="66">
        <f>SUM(S1105:S1109)</f>
        <v>353765</v>
      </c>
      <c r="T1104" s="66">
        <f t="shared" ref="T1104:X1104" si="795">SUM(T1105:T1109)</f>
        <v>74925</v>
      </c>
      <c r="U1104" s="66">
        <f t="shared" si="795"/>
        <v>26762</v>
      </c>
      <c r="V1104" s="66">
        <f t="shared" si="795"/>
        <v>23000</v>
      </c>
      <c r="W1104" s="66">
        <f t="shared" si="795"/>
        <v>25163</v>
      </c>
      <c r="X1104" s="66">
        <f t="shared" si="795"/>
        <v>428690</v>
      </c>
      <c r="Y1104" s="208">
        <f t="shared" si="789"/>
        <v>100</v>
      </c>
    </row>
    <row r="1105" spans="1:25">
      <c r="A1105" s="23" t="s">
        <v>652</v>
      </c>
      <c r="B1105" s="23" t="s">
        <v>122</v>
      </c>
      <c r="C1105" s="23" t="s">
        <v>130</v>
      </c>
      <c r="D1105" s="23" t="s">
        <v>654</v>
      </c>
      <c r="E1105" s="22">
        <v>6112</v>
      </c>
      <c r="F1105" s="23" t="s">
        <v>655</v>
      </c>
      <c r="G1105" s="128" t="s">
        <v>3353</v>
      </c>
      <c r="H1105" s="32" t="s">
        <v>16</v>
      </c>
      <c r="I1105" s="44">
        <f t="shared" si="764"/>
        <v>102700</v>
      </c>
      <c r="J1105" s="44">
        <v>102700</v>
      </c>
      <c r="K1105" s="44">
        <f t="shared" si="765"/>
        <v>0</v>
      </c>
      <c r="L1105" s="44">
        <v>0</v>
      </c>
      <c r="M1105" s="44">
        <v>0</v>
      </c>
      <c r="N1105" s="44">
        <v>0</v>
      </c>
      <c r="O1105" s="44">
        <v>0</v>
      </c>
      <c r="P1105" s="44">
        <v>0</v>
      </c>
      <c r="Q1105" s="44">
        <v>102700</v>
      </c>
      <c r="R1105" s="44">
        <v>102700</v>
      </c>
      <c r="S1105" s="44">
        <v>74352</v>
      </c>
      <c r="T1105" s="44">
        <f t="shared" si="792"/>
        <v>28348</v>
      </c>
      <c r="U1105" s="44">
        <v>9000</v>
      </c>
      <c r="V1105" s="44">
        <v>9000</v>
      </c>
      <c r="W1105" s="44">
        <v>10348</v>
      </c>
      <c r="X1105" s="44">
        <f t="shared" si="793"/>
        <v>102700</v>
      </c>
      <c r="Y1105" s="209">
        <f t="shared" si="789"/>
        <v>100</v>
      </c>
    </row>
    <row r="1106" spans="1:25">
      <c r="A1106" s="23" t="s">
        <v>652</v>
      </c>
      <c r="B1106" s="23" t="s">
        <v>122</v>
      </c>
      <c r="C1106" s="23" t="s">
        <v>130</v>
      </c>
      <c r="D1106" s="23" t="s">
        <v>654</v>
      </c>
      <c r="E1106" s="22">
        <v>6112</v>
      </c>
      <c r="F1106" s="23" t="s">
        <v>656</v>
      </c>
      <c r="G1106" s="128" t="s">
        <v>3353</v>
      </c>
      <c r="H1106" s="32" t="s">
        <v>19</v>
      </c>
      <c r="I1106" s="44">
        <f t="shared" si="764"/>
        <v>208200</v>
      </c>
      <c r="J1106" s="44">
        <v>208200</v>
      </c>
      <c r="K1106" s="44">
        <f t="shared" si="765"/>
        <v>0</v>
      </c>
      <c r="L1106" s="44">
        <v>0</v>
      </c>
      <c r="M1106" s="44">
        <v>0</v>
      </c>
      <c r="N1106" s="44">
        <v>0</v>
      </c>
      <c r="O1106" s="44">
        <v>0</v>
      </c>
      <c r="P1106" s="44">
        <v>0</v>
      </c>
      <c r="Q1106" s="44">
        <v>208200</v>
      </c>
      <c r="R1106" s="44">
        <v>208200</v>
      </c>
      <c r="S1106" s="44">
        <v>165385</v>
      </c>
      <c r="T1106" s="44">
        <f t="shared" si="792"/>
        <v>42815</v>
      </c>
      <c r="U1106" s="44">
        <v>14000</v>
      </c>
      <c r="V1106" s="44">
        <v>14000</v>
      </c>
      <c r="W1106" s="44">
        <v>14815</v>
      </c>
      <c r="X1106" s="44">
        <f t="shared" si="793"/>
        <v>208200</v>
      </c>
      <c r="Y1106" s="209">
        <f t="shared" si="789"/>
        <v>100</v>
      </c>
    </row>
    <row r="1107" spans="1:25">
      <c r="A1107" s="23" t="s">
        <v>652</v>
      </c>
      <c r="B1107" s="23" t="s">
        <v>122</v>
      </c>
      <c r="C1107" s="23" t="s">
        <v>130</v>
      </c>
      <c r="D1107" s="23" t="s">
        <v>654</v>
      </c>
      <c r="E1107" s="22">
        <v>6112</v>
      </c>
      <c r="F1107" s="23" t="s">
        <v>657</v>
      </c>
      <c r="G1107" s="128" t="s">
        <v>3353</v>
      </c>
      <c r="H1107" s="32" t="s">
        <v>17</v>
      </c>
      <c r="I1107" s="44">
        <f t="shared" si="764"/>
        <v>52140</v>
      </c>
      <c r="J1107" s="44">
        <v>52140</v>
      </c>
      <c r="K1107" s="44">
        <f t="shared" si="765"/>
        <v>0</v>
      </c>
      <c r="L1107" s="44">
        <v>0</v>
      </c>
      <c r="M1107" s="44">
        <v>0</v>
      </c>
      <c r="N1107" s="44">
        <v>0</v>
      </c>
      <c r="O1107" s="44">
        <v>0</v>
      </c>
      <c r="P1107" s="44">
        <v>0</v>
      </c>
      <c r="Q1107" s="44">
        <v>52140</v>
      </c>
      <c r="R1107" s="44">
        <v>52140</v>
      </c>
      <c r="S1107" s="44">
        <v>52140</v>
      </c>
      <c r="T1107" s="44">
        <f t="shared" si="792"/>
        <v>0</v>
      </c>
      <c r="U1107" s="44"/>
      <c r="V1107" s="44"/>
      <c r="W1107" s="44"/>
      <c r="X1107" s="44">
        <f t="shared" si="793"/>
        <v>52140</v>
      </c>
      <c r="Y1107" s="209">
        <f t="shared" si="789"/>
        <v>100</v>
      </c>
    </row>
    <row r="1108" spans="1:25">
      <c r="A1108" s="23" t="s">
        <v>652</v>
      </c>
      <c r="B1108" s="23" t="s">
        <v>122</v>
      </c>
      <c r="C1108" s="23" t="s">
        <v>130</v>
      </c>
      <c r="D1108" s="23" t="s">
        <v>654</v>
      </c>
      <c r="E1108" s="22">
        <v>6112</v>
      </c>
      <c r="F1108" s="23" t="s">
        <v>658</v>
      </c>
      <c r="G1108" s="128" t="s">
        <v>3353</v>
      </c>
      <c r="H1108" s="32" t="s">
        <v>15</v>
      </c>
      <c r="I1108" s="44">
        <f t="shared" si="764"/>
        <v>21650</v>
      </c>
      <c r="J1108" s="44">
        <v>21650</v>
      </c>
      <c r="K1108" s="44">
        <f t="shared" si="765"/>
        <v>0</v>
      </c>
      <c r="L1108" s="44">
        <v>0</v>
      </c>
      <c r="M1108" s="44">
        <v>0</v>
      </c>
      <c r="N1108" s="44">
        <v>0</v>
      </c>
      <c r="O1108" s="44">
        <v>0</v>
      </c>
      <c r="P1108" s="44">
        <v>0</v>
      </c>
      <c r="Q1108" s="44">
        <v>31650</v>
      </c>
      <c r="R1108" s="44">
        <v>31650</v>
      </c>
      <c r="S1108" s="44">
        <v>28300</v>
      </c>
      <c r="T1108" s="44">
        <f t="shared" si="792"/>
        <v>3350</v>
      </c>
      <c r="U1108" s="44">
        <v>3350</v>
      </c>
      <c r="V1108" s="44"/>
      <c r="W1108" s="44"/>
      <c r="X1108" s="44">
        <f t="shared" si="793"/>
        <v>31650</v>
      </c>
      <c r="Y1108" s="209">
        <f t="shared" si="789"/>
        <v>100</v>
      </c>
    </row>
    <row r="1109" spans="1:25">
      <c r="A1109" s="23" t="s">
        <v>652</v>
      </c>
      <c r="B1109" s="23" t="s">
        <v>122</v>
      </c>
      <c r="C1109" s="23" t="s">
        <v>130</v>
      </c>
      <c r="D1109" s="23" t="s">
        <v>654</v>
      </c>
      <c r="E1109" s="22">
        <v>6112</v>
      </c>
      <c r="F1109" s="23" t="s">
        <v>659</v>
      </c>
      <c r="G1109" s="128" t="s">
        <v>3353</v>
      </c>
      <c r="H1109" s="32" t="s">
        <v>18</v>
      </c>
      <c r="I1109" s="44">
        <f t="shared" si="764"/>
        <v>34000</v>
      </c>
      <c r="J1109" s="44">
        <v>34000</v>
      </c>
      <c r="K1109" s="44">
        <f t="shared" si="765"/>
        <v>0</v>
      </c>
      <c r="L1109" s="44">
        <v>0</v>
      </c>
      <c r="M1109" s="44">
        <v>0</v>
      </c>
      <c r="N1109" s="44">
        <v>0</v>
      </c>
      <c r="O1109" s="44">
        <v>0</v>
      </c>
      <c r="P1109" s="44">
        <v>0</v>
      </c>
      <c r="Q1109" s="44">
        <v>34000</v>
      </c>
      <c r="R1109" s="44">
        <v>34000</v>
      </c>
      <c r="S1109" s="44">
        <v>33588</v>
      </c>
      <c r="T1109" s="44">
        <f t="shared" si="792"/>
        <v>412</v>
      </c>
      <c r="U1109" s="44">
        <v>412</v>
      </c>
      <c r="V1109" s="44"/>
      <c r="W1109" s="44"/>
      <c r="X1109" s="44">
        <f t="shared" si="793"/>
        <v>34000</v>
      </c>
      <c r="Y1109" s="209">
        <f t="shared" si="789"/>
        <v>100</v>
      </c>
    </row>
    <row r="1110" spans="1:25">
      <c r="A1110" s="23" t="s">
        <v>652</v>
      </c>
      <c r="B1110" s="23" t="s">
        <v>122</v>
      </c>
      <c r="C1110" s="23" t="s">
        <v>130</v>
      </c>
      <c r="D1110" s="23" t="s">
        <v>654</v>
      </c>
      <c r="E1110" s="21" t="s">
        <v>139</v>
      </c>
      <c r="F1110" s="21" t="s">
        <v>0</v>
      </c>
      <c r="G1110" s="150" t="s">
        <v>0</v>
      </c>
      <c r="H1110" s="21" t="s">
        <v>21</v>
      </c>
      <c r="I1110" s="66">
        <f t="shared" si="764"/>
        <v>191000</v>
      </c>
      <c r="J1110" s="66">
        <f t="shared" ref="J1110:X1110" si="796">SUM(J1111)</f>
        <v>191000</v>
      </c>
      <c r="K1110" s="66">
        <f t="shared" si="765"/>
        <v>0</v>
      </c>
      <c r="L1110" s="66">
        <f t="shared" si="796"/>
        <v>0</v>
      </c>
      <c r="M1110" s="66">
        <f t="shared" si="796"/>
        <v>0</v>
      </c>
      <c r="N1110" s="66">
        <f t="shared" si="796"/>
        <v>0</v>
      </c>
      <c r="O1110" s="66">
        <f t="shared" si="796"/>
        <v>0</v>
      </c>
      <c r="P1110" s="66">
        <f t="shared" si="796"/>
        <v>0</v>
      </c>
      <c r="Q1110" s="66">
        <f t="shared" si="796"/>
        <v>229963</v>
      </c>
      <c r="R1110" s="66">
        <f t="shared" si="796"/>
        <v>229963</v>
      </c>
      <c r="S1110" s="66">
        <f t="shared" si="796"/>
        <v>213546</v>
      </c>
      <c r="T1110" s="66">
        <f t="shared" si="796"/>
        <v>16417</v>
      </c>
      <c r="U1110" s="66">
        <f t="shared" si="796"/>
        <v>5400</v>
      </c>
      <c r="V1110" s="66">
        <f t="shared" si="796"/>
        <v>5400</v>
      </c>
      <c r="W1110" s="66">
        <f t="shared" si="796"/>
        <v>5617</v>
      </c>
      <c r="X1110" s="66">
        <f t="shared" si="796"/>
        <v>229963</v>
      </c>
      <c r="Y1110" s="208">
        <f t="shared" si="789"/>
        <v>100</v>
      </c>
    </row>
    <row r="1111" spans="1:25">
      <c r="A1111" s="23" t="s">
        <v>652</v>
      </c>
      <c r="B1111" s="23" t="s">
        <v>122</v>
      </c>
      <c r="C1111" s="23" t="s">
        <v>130</v>
      </c>
      <c r="D1111" s="23" t="s">
        <v>654</v>
      </c>
      <c r="E1111" s="22">
        <v>6121</v>
      </c>
      <c r="F1111" s="23"/>
      <c r="G1111" s="128" t="s">
        <v>3353</v>
      </c>
      <c r="H1111" s="32" t="s">
        <v>22</v>
      </c>
      <c r="I1111" s="44">
        <f t="shared" si="764"/>
        <v>191000</v>
      </c>
      <c r="J1111" s="44">
        <v>191000</v>
      </c>
      <c r="K1111" s="44">
        <f t="shared" si="765"/>
        <v>0</v>
      </c>
      <c r="L1111" s="44">
        <v>0</v>
      </c>
      <c r="M1111" s="44">
        <v>0</v>
      </c>
      <c r="N1111" s="44">
        <v>0</v>
      </c>
      <c r="O1111" s="44">
        <v>0</v>
      </c>
      <c r="P1111" s="44">
        <v>0</v>
      </c>
      <c r="Q1111" s="44">
        <v>229963</v>
      </c>
      <c r="R1111" s="44">
        <v>229963</v>
      </c>
      <c r="S1111" s="44">
        <v>213546</v>
      </c>
      <c r="T1111" s="44">
        <f t="shared" si="792"/>
        <v>16417</v>
      </c>
      <c r="U1111" s="44">
        <v>5400</v>
      </c>
      <c r="V1111" s="44">
        <v>5400</v>
      </c>
      <c r="W1111" s="44">
        <v>5617</v>
      </c>
      <c r="X1111" s="44">
        <f t="shared" si="793"/>
        <v>229963</v>
      </c>
      <c r="Y1111" s="209">
        <f t="shared" si="789"/>
        <v>100</v>
      </c>
    </row>
    <row r="1112" spans="1:25">
      <c r="A1112" s="23" t="s">
        <v>652</v>
      </c>
      <c r="B1112" s="23" t="s">
        <v>122</v>
      </c>
      <c r="C1112" s="23" t="s">
        <v>130</v>
      </c>
      <c r="D1112" s="23" t="s">
        <v>654</v>
      </c>
      <c r="E1112" s="21" t="s">
        <v>141</v>
      </c>
      <c r="F1112" s="21"/>
      <c r="G1112" s="150" t="s">
        <v>0</v>
      </c>
      <c r="H1112" s="21" t="s">
        <v>23</v>
      </c>
      <c r="I1112" s="66">
        <f t="shared" si="764"/>
        <v>317200</v>
      </c>
      <c r="J1112" s="66">
        <f>SUM(J1113:J1118,J1119,J1120)</f>
        <v>317200</v>
      </c>
      <c r="K1112" s="66">
        <f t="shared" si="765"/>
        <v>0</v>
      </c>
      <c r="L1112" s="66">
        <f t="shared" ref="L1112:X1112" si="797">SUM(L1113:L1118,L1119,L1120)</f>
        <v>0</v>
      </c>
      <c r="M1112" s="66">
        <f t="shared" si="797"/>
        <v>0</v>
      </c>
      <c r="N1112" s="66">
        <f t="shared" si="797"/>
        <v>0</v>
      </c>
      <c r="O1112" s="66">
        <f t="shared" si="797"/>
        <v>0</v>
      </c>
      <c r="P1112" s="66">
        <f t="shared" si="797"/>
        <v>0</v>
      </c>
      <c r="Q1112" s="66">
        <f t="shared" si="797"/>
        <v>338730</v>
      </c>
      <c r="R1112" s="66">
        <f t="shared" si="797"/>
        <v>338730</v>
      </c>
      <c r="S1112" s="66">
        <f t="shared" si="797"/>
        <v>251059</v>
      </c>
      <c r="T1112" s="66">
        <f t="shared" si="797"/>
        <v>87171</v>
      </c>
      <c r="U1112" s="66">
        <f t="shared" si="797"/>
        <v>48011</v>
      </c>
      <c r="V1112" s="66">
        <f t="shared" si="797"/>
        <v>19550</v>
      </c>
      <c r="W1112" s="66">
        <f t="shared" si="797"/>
        <v>19610</v>
      </c>
      <c r="X1112" s="66">
        <f t="shared" si="797"/>
        <v>338230</v>
      </c>
      <c r="Y1112" s="208">
        <f t="shared" si="789"/>
        <v>99.852389808992413</v>
      </c>
    </row>
    <row r="1113" spans="1:25">
      <c r="A1113" s="23" t="s">
        <v>652</v>
      </c>
      <c r="B1113" s="23" t="s">
        <v>122</v>
      </c>
      <c r="C1113" s="23" t="s">
        <v>130</v>
      </c>
      <c r="D1113" s="23" t="s">
        <v>654</v>
      </c>
      <c r="E1113" s="22">
        <v>6131</v>
      </c>
      <c r="F1113" s="23"/>
      <c r="G1113" s="128" t="s">
        <v>3353</v>
      </c>
      <c r="H1113" s="32" t="s">
        <v>24</v>
      </c>
      <c r="I1113" s="44">
        <f t="shared" si="764"/>
        <v>15000</v>
      </c>
      <c r="J1113" s="44">
        <v>15000</v>
      </c>
      <c r="K1113" s="44">
        <f t="shared" si="765"/>
        <v>0</v>
      </c>
      <c r="L1113" s="44">
        <v>0</v>
      </c>
      <c r="M1113" s="44">
        <v>0</v>
      </c>
      <c r="N1113" s="44">
        <v>0</v>
      </c>
      <c r="O1113" s="44">
        <v>0</v>
      </c>
      <c r="P1113" s="44">
        <v>0</v>
      </c>
      <c r="Q1113" s="44">
        <v>15000</v>
      </c>
      <c r="R1113" s="44">
        <v>15000</v>
      </c>
      <c r="S1113" s="44">
        <v>15000</v>
      </c>
      <c r="T1113" s="44">
        <f t="shared" si="792"/>
        <v>0</v>
      </c>
      <c r="U1113" s="44"/>
      <c r="V1113" s="44"/>
      <c r="W1113" s="44"/>
      <c r="X1113" s="44">
        <f t="shared" si="793"/>
        <v>15000</v>
      </c>
      <c r="Y1113" s="209">
        <f t="shared" si="789"/>
        <v>100</v>
      </c>
    </row>
    <row r="1114" spans="1:25">
      <c r="A1114" s="23" t="s">
        <v>652</v>
      </c>
      <c r="B1114" s="23" t="s">
        <v>122</v>
      </c>
      <c r="C1114" s="23" t="s">
        <v>130</v>
      </c>
      <c r="D1114" s="23" t="s">
        <v>654</v>
      </c>
      <c r="E1114" s="22">
        <v>6132</v>
      </c>
      <c r="F1114" s="23"/>
      <c r="G1114" s="128" t="s">
        <v>3353</v>
      </c>
      <c r="H1114" s="124" t="s">
        <v>3105</v>
      </c>
      <c r="I1114" s="44">
        <f t="shared" si="764"/>
        <v>8000</v>
      </c>
      <c r="J1114" s="44">
        <v>8000</v>
      </c>
      <c r="K1114" s="44">
        <f t="shared" si="765"/>
        <v>0</v>
      </c>
      <c r="L1114" s="44"/>
      <c r="M1114" s="44"/>
      <c r="N1114" s="44"/>
      <c r="O1114" s="44"/>
      <c r="P1114" s="44"/>
      <c r="Q1114" s="44">
        <v>8000</v>
      </c>
      <c r="R1114" s="44">
        <v>8000</v>
      </c>
      <c r="S1114" s="44">
        <v>5600</v>
      </c>
      <c r="T1114" s="44">
        <f t="shared" si="792"/>
        <v>2400</v>
      </c>
      <c r="U1114" s="44">
        <v>800</v>
      </c>
      <c r="V1114" s="44">
        <v>800</v>
      </c>
      <c r="W1114" s="44">
        <v>800</v>
      </c>
      <c r="X1114" s="44">
        <f t="shared" si="793"/>
        <v>8000</v>
      </c>
      <c r="Y1114" s="209">
        <f t="shared" si="789"/>
        <v>100</v>
      </c>
    </row>
    <row r="1115" spans="1:25">
      <c r="A1115" s="23" t="s">
        <v>652</v>
      </c>
      <c r="B1115" s="23" t="s">
        <v>122</v>
      </c>
      <c r="C1115" s="23" t="s">
        <v>130</v>
      </c>
      <c r="D1115" s="23" t="s">
        <v>654</v>
      </c>
      <c r="E1115" s="22">
        <v>6133</v>
      </c>
      <c r="F1115" s="23"/>
      <c r="G1115" s="128" t="s">
        <v>3353</v>
      </c>
      <c r="H1115" s="124" t="s">
        <v>3106</v>
      </c>
      <c r="I1115" s="44">
        <f t="shared" si="764"/>
        <v>2600</v>
      </c>
      <c r="J1115" s="44">
        <v>2600</v>
      </c>
      <c r="K1115" s="44">
        <f t="shared" si="765"/>
        <v>0</v>
      </c>
      <c r="L1115" s="44"/>
      <c r="M1115" s="44"/>
      <c r="N1115" s="44"/>
      <c r="O1115" s="44"/>
      <c r="P1115" s="44"/>
      <c r="Q1115" s="44">
        <v>2600</v>
      </c>
      <c r="R1115" s="44">
        <v>2600</v>
      </c>
      <c r="S1115" s="44">
        <v>1900</v>
      </c>
      <c r="T1115" s="44">
        <f t="shared" si="792"/>
        <v>700</v>
      </c>
      <c r="U1115" s="44">
        <v>240</v>
      </c>
      <c r="V1115" s="44">
        <v>240</v>
      </c>
      <c r="W1115" s="44">
        <v>220</v>
      </c>
      <c r="X1115" s="44">
        <f t="shared" si="793"/>
        <v>2600</v>
      </c>
      <c r="Y1115" s="209">
        <f t="shared" si="789"/>
        <v>100</v>
      </c>
    </row>
    <row r="1116" spans="1:25">
      <c r="A1116" s="23" t="s">
        <v>652</v>
      </c>
      <c r="B1116" s="23" t="s">
        <v>122</v>
      </c>
      <c r="C1116" s="23" t="s">
        <v>130</v>
      </c>
      <c r="D1116" s="23" t="s">
        <v>654</v>
      </c>
      <c r="E1116" s="22">
        <v>6134</v>
      </c>
      <c r="F1116" s="23"/>
      <c r="G1116" s="128" t="s">
        <v>3353</v>
      </c>
      <c r="H1116" s="124" t="s">
        <v>3107</v>
      </c>
      <c r="I1116" s="44">
        <f t="shared" si="764"/>
        <v>8000</v>
      </c>
      <c r="J1116" s="44">
        <v>8000</v>
      </c>
      <c r="K1116" s="44">
        <f t="shared" si="765"/>
        <v>0</v>
      </c>
      <c r="L1116" s="44"/>
      <c r="M1116" s="44"/>
      <c r="N1116" s="44"/>
      <c r="O1116" s="44"/>
      <c r="P1116" s="44"/>
      <c r="Q1116" s="44">
        <v>8000</v>
      </c>
      <c r="R1116" s="44">
        <v>8000</v>
      </c>
      <c r="S1116" s="44">
        <v>8000</v>
      </c>
      <c r="T1116" s="44">
        <f t="shared" si="792"/>
        <v>0</v>
      </c>
      <c r="U1116" s="44"/>
      <c r="V1116" s="44"/>
      <c r="W1116" s="44"/>
      <c r="X1116" s="44">
        <f t="shared" si="793"/>
        <v>8000</v>
      </c>
      <c r="Y1116" s="209">
        <f t="shared" si="789"/>
        <v>100</v>
      </c>
    </row>
    <row r="1117" spans="1:25">
      <c r="A1117" s="23" t="s">
        <v>652</v>
      </c>
      <c r="B1117" s="23" t="s">
        <v>122</v>
      </c>
      <c r="C1117" s="23" t="s">
        <v>130</v>
      </c>
      <c r="D1117" s="23" t="s">
        <v>654</v>
      </c>
      <c r="E1117" s="22">
        <v>6136</v>
      </c>
      <c r="F1117" s="23"/>
      <c r="G1117" s="128" t="s">
        <v>3353</v>
      </c>
      <c r="H1117" s="124" t="s">
        <v>29</v>
      </c>
      <c r="I1117" s="44">
        <f t="shared" si="764"/>
        <v>42200</v>
      </c>
      <c r="J1117" s="44">
        <v>42200</v>
      </c>
      <c r="K1117" s="44">
        <f t="shared" si="765"/>
        <v>0</v>
      </c>
      <c r="L1117" s="44"/>
      <c r="M1117" s="44"/>
      <c r="N1117" s="44"/>
      <c r="O1117" s="44"/>
      <c r="P1117" s="44"/>
      <c r="Q1117" s="44">
        <v>42200</v>
      </c>
      <c r="R1117" s="44">
        <v>42200</v>
      </c>
      <c r="S1117" s="44">
        <v>31590</v>
      </c>
      <c r="T1117" s="44">
        <f t="shared" si="792"/>
        <v>10610</v>
      </c>
      <c r="U1117" s="44">
        <v>3510</v>
      </c>
      <c r="V1117" s="44">
        <v>3510</v>
      </c>
      <c r="W1117" s="44">
        <v>3590</v>
      </c>
      <c r="X1117" s="44">
        <f t="shared" si="793"/>
        <v>42200</v>
      </c>
      <c r="Y1117" s="209">
        <f t="shared" si="789"/>
        <v>100</v>
      </c>
    </row>
    <row r="1118" spans="1:25" ht="20.399999999999999">
      <c r="A1118" s="23" t="s">
        <v>652</v>
      </c>
      <c r="B1118" s="23" t="s">
        <v>122</v>
      </c>
      <c r="C1118" s="23" t="s">
        <v>130</v>
      </c>
      <c r="D1118" s="23" t="s">
        <v>654</v>
      </c>
      <c r="E1118" s="22">
        <v>6137</v>
      </c>
      <c r="F1118" s="23"/>
      <c r="G1118" s="128" t="s">
        <v>3353</v>
      </c>
      <c r="H1118" s="124" t="s">
        <v>3108</v>
      </c>
      <c r="I1118" s="44">
        <f t="shared" si="764"/>
        <v>101500</v>
      </c>
      <c r="J1118" s="44">
        <v>101500</v>
      </c>
      <c r="K1118" s="44">
        <f t="shared" si="765"/>
        <v>0</v>
      </c>
      <c r="L1118" s="44"/>
      <c r="M1118" s="44"/>
      <c r="N1118" s="44"/>
      <c r="O1118" s="44"/>
      <c r="P1118" s="44"/>
      <c r="Q1118" s="44">
        <v>101500</v>
      </c>
      <c r="R1118" s="44">
        <v>101500</v>
      </c>
      <c r="S1118" s="44">
        <v>29000</v>
      </c>
      <c r="T1118" s="44">
        <f t="shared" si="792"/>
        <v>72500</v>
      </c>
      <c r="U1118" s="44">
        <v>42500</v>
      </c>
      <c r="V1118" s="44">
        <v>15000</v>
      </c>
      <c r="W1118" s="44">
        <v>15000</v>
      </c>
      <c r="X1118" s="44">
        <f t="shared" si="793"/>
        <v>101500</v>
      </c>
      <c r="Y1118" s="209">
        <f t="shared" si="789"/>
        <v>100</v>
      </c>
    </row>
    <row r="1119" spans="1:25">
      <c r="A1119" s="23" t="s">
        <v>652</v>
      </c>
      <c r="B1119" s="23" t="s">
        <v>122</v>
      </c>
      <c r="C1119" s="23" t="s">
        <v>130</v>
      </c>
      <c r="D1119" s="23" t="s">
        <v>654</v>
      </c>
      <c r="E1119" s="22">
        <v>6138</v>
      </c>
      <c r="F1119" s="23"/>
      <c r="G1119" s="128" t="s">
        <v>3353</v>
      </c>
      <c r="H1119" s="32" t="s">
        <v>31</v>
      </c>
      <c r="I1119" s="44">
        <f t="shared" si="764"/>
        <v>500</v>
      </c>
      <c r="J1119" s="44">
        <v>500</v>
      </c>
      <c r="K1119" s="44">
        <f t="shared" si="765"/>
        <v>0</v>
      </c>
      <c r="L1119" s="44">
        <v>0</v>
      </c>
      <c r="M1119" s="44">
        <v>0</v>
      </c>
      <c r="N1119" s="44">
        <v>0</v>
      </c>
      <c r="O1119" s="44">
        <v>0</v>
      </c>
      <c r="P1119" s="44">
        <v>0</v>
      </c>
      <c r="Q1119" s="44">
        <v>500</v>
      </c>
      <c r="R1119" s="44">
        <v>500</v>
      </c>
      <c r="S1119" s="44">
        <v>0</v>
      </c>
      <c r="T1119" s="44">
        <f t="shared" si="792"/>
        <v>0</v>
      </c>
      <c r="U1119" s="44"/>
      <c r="V1119" s="44"/>
      <c r="W1119" s="44"/>
      <c r="X1119" s="44">
        <f t="shared" si="793"/>
        <v>0</v>
      </c>
      <c r="Y1119" s="209">
        <f t="shared" si="789"/>
        <v>0</v>
      </c>
    </row>
    <row r="1120" spans="1:25">
      <c r="A1120" s="20" t="s">
        <v>652</v>
      </c>
      <c r="B1120" s="20" t="s">
        <v>122</v>
      </c>
      <c r="C1120" s="20" t="s">
        <v>130</v>
      </c>
      <c r="D1120" s="20" t="s">
        <v>654</v>
      </c>
      <c r="E1120" s="20" t="s">
        <v>144</v>
      </c>
      <c r="F1120" s="23" t="s">
        <v>0</v>
      </c>
      <c r="G1120" s="154" t="s">
        <v>0</v>
      </c>
      <c r="H1120" s="21" t="s">
        <v>32</v>
      </c>
      <c r="I1120" s="66">
        <f t="shared" si="764"/>
        <v>139400</v>
      </c>
      <c r="J1120" s="66">
        <f>SUM(J1121:J1125)</f>
        <v>139400</v>
      </c>
      <c r="K1120" s="66">
        <f t="shared" si="765"/>
        <v>0</v>
      </c>
      <c r="L1120" s="66">
        <f t="shared" ref="L1120:X1120" si="798">SUM(L1121:L1125)</f>
        <v>0</v>
      </c>
      <c r="M1120" s="66">
        <f t="shared" si="798"/>
        <v>0</v>
      </c>
      <c r="N1120" s="66">
        <f t="shared" si="798"/>
        <v>0</v>
      </c>
      <c r="O1120" s="66">
        <f t="shared" si="798"/>
        <v>0</v>
      </c>
      <c r="P1120" s="66">
        <f t="shared" si="798"/>
        <v>0</v>
      </c>
      <c r="Q1120" s="66">
        <f t="shared" si="798"/>
        <v>160930</v>
      </c>
      <c r="R1120" s="66">
        <f t="shared" si="798"/>
        <v>160930</v>
      </c>
      <c r="S1120" s="66">
        <f t="shared" si="798"/>
        <v>159969</v>
      </c>
      <c r="T1120" s="66">
        <f t="shared" si="798"/>
        <v>961</v>
      </c>
      <c r="U1120" s="66">
        <f t="shared" si="798"/>
        <v>961</v>
      </c>
      <c r="V1120" s="66">
        <f t="shared" si="798"/>
        <v>0</v>
      </c>
      <c r="W1120" s="66">
        <f t="shared" si="798"/>
        <v>0</v>
      </c>
      <c r="X1120" s="66">
        <f t="shared" si="798"/>
        <v>160930</v>
      </c>
      <c r="Y1120" s="208">
        <f t="shared" si="789"/>
        <v>100</v>
      </c>
    </row>
    <row r="1121" spans="1:25">
      <c r="A1121" s="23" t="s">
        <v>652</v>
      </c>
      <c r="B1121" s="23" t="s">
        <v>122</v>
      </c>
      <c r="C1121" s="23" t="s">
        <v>130</v>
      </c>
      <c r="D1121" s="23" t="s">
        <v>654</v>
      </c>
      <c r="E1121" s="22">
        <v>6139</v>
      </c>
      <c r="F1121" s="23"/>
      <c r="G1121" s="128" t="s">
        <v>3353</v>
      </c>
      <c r="H1121" s="32" t="s">
        <v>32</v>
      </c>
      <c r="I1121" s="44">
        <f t="shared" si="764"/>
        <v>110000</v>
      </c>
      <c r="J1121" s="44">
        <v>110000</v>
      </c>
      <c r="K1121" s="44">
        <f t="shared" si="765"/>
        <v>0</v>
      </c>
      <c r="L1121" s="44">
        <v>0</v>
      </c>
      <c r="M1121" s="44">
        <v>0</v>
      </c>
      <c r="N1121" s="44">
        <v>0</v>
      </c>
      <c r="O1121" s="44">
        <v>0</v>
      </c>
      <c r="P1121" s="44">
        <v>0</v>
      </c>
      <c r="Q1121" s="44">
        <v>138800</v>
      </c>
      <c r="R1121" s="44">
        <v>138800</v>
      </c>
      <c r="S1121" s="44">
        <v>138800</v>
      </c>
      <c r="T1121" s="44">
        <f t="shared" si="792"/>
        <v>0</v>
      </c>
      <c r="U1121" s="44"/>
      <c r="V1121" s="44"/>
      <c r="W1121" s="44"/>
      <c r="X1121" s="44">
        <f t="shared" si="793"/>
        <v>138800</v>
      </c>
      <c r="Y1121" s="209">
        <f t="shared" si="789"/>
        <v>100</v>
      </c>
    </row>
    <row r="1122" spans="1:25">
      <c r="A1122" s="23" t="s">
        <v>652</v>
      </c>
      <c r="B1122" s="23" t="s">
        <v>122</v>
      </c>
      <c r="C1122" s="23" t="s">
        <v>130</v>
      </c>
      <c r="D1122" s="23" t="s">
        <v>654</v>
      </c>
      <c r="E1122" s="22">
        <v>6139</v>
      </c>
      <c r="F1122" s="23" t="s">
        <v>660</v>
      </c>
      <c r="G1122" s="128" t="s">
        <v>3353</v>
      </c>
      <c r="H1122" s="32" t="s">
        <v>152</v>
      </c>
      <c r="I1122" s="44">
        <f t="shared" si="764"/>
        <v>7900</v>
      </c>
      <c r="J1122" s="44">
        <v>7900</v>
      </c>
      <c r="K1122" s="44">
        <f t="shared" si="765"/>
        <v>0</v>
      </c>
      <c r="L1122" s="44">
        <v>0</v>
      </c>
      <c r="M1122" s="44">
        <v>0</v>
      </c>
      <c r="N1122" s="44">
        <v>0</v>
      </c>
      <c r="O1122" s="44">
        <v>0</v>
      </c>
      <c r="P1122" s="44">
        <v>0</v>
      </c>
      <c r="Q1122" s="44">
        <v>9430</v>
      </c>
      <c r="R1122" s="44">
        <v>9430</v>
      </c>
      <c r="S1122" s="44">
        <v>8469</v>
      </c>
      <c r="T1122" s="44">
        <f t="shared" si="792"/>
        <v>961</v>
      </c>
      <c r="U1122" s="44">
        <v>961</v>
      </c>
      <c r="V1122" s="44"/>
      <c r="W1122" s="44"/>
      <c r="X1122" s="44">
        <f t="shared" si="793"/>
        <v>9430</v>
      </c>
      <c r="Y1122" s="209">
        <f t="shared" si="789"/>
        <v>100</v>
      </c>
    </row>
    <row r="1123" spans="1:25">
      <c r="A1123" s="23" t="s">
        <v>652</v>
      </c>
      <c r="B1123" s="23" t="s">
        <v>122</v>
      </c>
      <c r="C1123" s="23" t="s">
        <v>130</v>
      </c>
      <c r="D1123" s="23" t="s">
        <v>654</v>
      </c>
      <c r="E1123" s="22">
        <v>6139</v>
      </c>
      <c r="F1123" s="23" t="s">
        <v>661</v>
      </c>
      <c r="G1123" s="128" t="s">
        <v>3353</v>
      </c>
      <c r="H1123" s="32" t="s">
        <v>662</v>
      </c>
      <c r="I1123" s="44">
        <f t="shared" si="764"/>
        <v>10000</v>
      </c>
      <c r="J1123" s="44">
        <v>10000</v>
      </c>
      <c r="K1123" s="44">
        <f t="shared" si="765"/>
        <v>0</v>
      </c>
      <c r="L1123" s="44">
        <v>0</v>
      </c>
      <c r="M1123" s="44">
        <v>0</v>
      </c>
      <c r="N1123" s="44">
        <v>0</v>
      </c>
      <c r="O1123" s="44">
        <v>0</v>
      </c>
      <c r="P1123" s="44">
        <v>0</v>
      </c>
      <c r="Q1123" s="44">
        <v>0</v>
      </c>
      <c r="R1123" s="44">
        <v>0</v>
      </c>
      <c r="S1123" s="44">
        <v>0</v>
      </c>
      <c r="T1123" s="44">
        <f t="shared" si="792"/>
        <v>0</v>
      </c>
      <c r="U1123" s="44"/>
      <c r="V1123" s="44"/>
      <c r="W1123" s="44"/>
      <c r="X1123" s="44">
        <f t="shared" si="793"/>
        <v>0</v>
      </c>
      <c r="Y1123" s="209">
        <f t="shared" si="789"/>
        <v>0</v>
      </c>
    </row>
    <row r="1124" spans="1:25">
      <c r="A1124" s="23" t="s">
        <v>652</v>
      </c>
      <c r="B1124" s="23" t="s">
        <v>122</v>
      </c>
      <c r="C1124" s="23" t="s">
        <v>130</v>
      </c>
      <c r="D1124" s="23" t="s">
        <v>654</v>
      </c>
      <c r="E1124" s="22">
        <v>6139</v>
      </c>
      <c r="F1124" s="23" t="s">
        <v>663</v>
      </c>
      <c r="G1124" s="128" t="s">
        <v>3353</v>
      </c>
      <c r="H1124" s="32" t="s">
        <v>158</v>
      </c>
      <c r="I1124" s="44">
        <f t="shared" si="764"/>
        <v>8000</v>
      </c>
      <c r="J1124" s="44">
        <v>8000</v>
      </c>
      <c r="K1124" s="44">
        <f t="shared" si="765"/>
        <v>0</v>
      </c>
      <c r="L1124" s="44">
        <v>0</v>
      </c>
      <c r="M1124" s="44">
        <v>0</v>
      </c>
      <c r="N1124" s="44">
        <v>0</v>
      </c>
      <c r="O1124" s="44">
        <v>0</v>
      </c>
      <c r="P1124" s="44">
        <v>0</v>
      </c>
      <c r="Q1124" s="44">
        <v>8000</v>
      </c>
      <c r="R1124" s="44">
        <v>8000</v>
      </c>
      <c r="S1124" s="44">
        <v>8000</v>
      </c>
      <c r="T1124" s="44">
        <f t="shared" si="792"/>
        <v>0</v>
      </c>
      <c r="U1124" s="44"/>
      <c r="V1124" s="44"/>
      <c r="W1124" s="44"/>
      <c r="X1124" s="44">
        <f t="shared" si="793"/>
        <v>8000</v>
      </c>
      <c r="Y1124" s="209">
        <f t="shared" si="789"/>
        <v>100</v>
      </c>
    </row>
    <row r="1125" spans="1:25">
      <c r="A1125" s="23" t="s">
        <v>652</v>
      </c>
      <c r="B1125" s="23" t="s">
        <v>122</v>
      </c>
      <c r="C1125" s="23" t="s">
        <v>130</v>
      </c>
      <c r="D1125" s="23" t="s">
        <v>654</v>
      </c>
      <c r="E1125" s="22">
        <v>6139</v>
      </c>
      <c r="F1125" s="23" t="s">
        <v>3279</v>
      </c>
      <c r="G1125" s="128" t="s">
        <v>3353</v>
      </c>
      <c r="H1125" s="124" t="s">
        <v>699</v>
      </c>
      <c r="I1125" s="44">
        <f t="shared" si="764"/>
        <v>3500</v>
      </c>
      <c r="J1125" s="44">
        <v>3500</v>
      </c>
      <c r="K1125" s="44">
        <f t="shared" si="765"/>
        <v>0</v>
      </c>
      <c r="L1125" s="44"/>
      <c r="M1125" s="44"/>
      <c r="N1125" s="44"/>
      <c r="O1125" s="44"/>
      <c r="P1125" s="44"/>
      <c r="Q1125" s="44">
        <v>4700</v>
      </c>
      <c r="R1125" s="44">
        <v>4700</v>
      </c>
      <c r="S1125" s="44">
        <v>4700</v>
      </c>
      <c r="T1125" s="44">
        <f t="shared" si="792"/>
        <v>0</v>
      </c>
      <c r="U1125" s="44"/>
      <c r="V1125" s="44"/>
      <c r="W1125" s="44"/>
      <c r="X1125" s="44">
        <f t="shared" si="793"/>
        <v>4700</v>
      </c>
      <c r="Y1125" s="209">
        <f t="shared" si="789"/>
        <v>100</v>
      </c>
    </row>
    <row r="1126" spans="1:25" ht="20.399999999999999">
      <c r="A1126" s="20" t="s">
        <v>0</v>
      </c>
      <c r="B1126" s="20" t="s">
        <v>0</v>
      </c>
      <c r="C1126" s="20" t="s">
        <v>0</v>
      </c>
      <c r="D1126" s="21" t="s">
        <v>0</v>
      </c>
      <c r="E1126" s="21" t="s">
        <v>0</v>
      </c>
      <c r="F1126" s="21" t="s">
        <v>0</v>
      </c>
      <c r="G1126" s="150" t="s">
        <v>0</v>
      </c>
      <c r="H1126" s="30" t="s">
        <v>42</v>
      </c>
      <c r="I1126" s="31">
        <f t="shared" si="764"/>
        <v>23792200</v>
      </c>
      <c r="J1126" s="31">
        <f t="shared" ref="J1126:X1126" si="799">SUM(J1127)</f>
        <v>23147200</v>
      </c>
      <c r="K1126" s="31">
        <f t="shared" si="765"/>
        <v>0</v>
      </c>
      <c r="L1126" s="31">
        <f t="shared" si="799"/>
        <v>0</v>
      </c>
      <c r="M1126" s="31">
        <f t="shared" si="799"/>
        <v>0</v>
      </c>
      <c r="N1126" s="31">
        <f t="shared" si="799"/>
        <v>0</v>
      </c>
      <c r="O1126" s="31">
        <f t="shared" si="799"/>
        <v>545000</v>
      </c>
      <c r="P1126" s="31">
        <f t="shared" si="799"/>
        <v>100000</v>
      </c>
      <c r="Q1126" s="31">
        <f t="shared" si="799"/>
        <v>24913864</v>
      </c>
      <c r="R1126" s="31">
        <f t="shared" si="799"/>
        <v>23763910</v>
      </c>
      <c r="S1126" s="31">
        <f t="shared" si="799"/>
        <v>17667340</v>
      </c>
      <c r="T1126" s="31">
        <f t="shared" si="799"/>
        <v>6096570</v>
      </c>
      <c r="U1126" s="31">
        <f t="shared" si="799"/>
        <v>3020200</v>
      </c>
      <c r="V1126" s="31">
        <f t="shared" si="799"/>
        <v>2811000</v>
      </c>
      <c r="W1126" s="31">
        <f t="shared" si="799"/>
        <v>265370</v>
      </c>
      <c r="X1126" s="31">
        <f t="shared" si="799"/>
        <v>23763910</v>
      </c>
      <c r="Y1126" s="220">
        <f t="shared" si="789"/>
        <v>100</v>
      </c>
    </row>
    <row r="1127" spans="1:25">
      <c r="A1127" s="23" t="s">
        <v>652</v>
      </c>
      <c r="B1127" s="23" t="s">
        <v>122</v>
      </c>
      <c r="C1127" s="23" t="s">
        <v>130</v>
      </c>
      <c r="D1127" s="23" t="s">
        <v>654</v>
      </c>
      <c r="E1127" s="21" t="s">
        <v>159</v>
      </c>
      <c r="F1127" s="21" t="s">
        <v>0</v>
      </c>
      <c r="G1127" s="150" t="s">
        <v>0</v>
      </c>
      <c r="H1127" s="21" t="s">
        <v>34</v>
      </c>
      <c r="I1127" s="66">
        <f t="shared" si="764"/>
        <v>23792200</v>
      </c>
      <c r="J1127" s="66">
        <f>SUM(J1128,J1134,J1151,J1158,J1132,J1145)</f>
        <v>23147200</v>
      </c>
      <c r="K1127" s="66">
        <f t="shared" si="765"/>
        <v>0</v>
      </c>
      <c r="L1127" s="66">
        <f t="shared" ref="L1127:P1127" si="800">SUM(L1128,L1134,L1151,L1158,L1132,L1145)</f>
        <v>0</v>
      </c>
      <c r="M1127" s="66">
        <f t="shared" si="800"/>
        <v>0</v>
      </c>
      <c r="N1127" s="66">
        <f t="shared" si="800"/>
        <v>0</v>
      </c>
      <c r="O1127" s="66">
        <f t="shared" si="800"/>
        <v>545000</v>
      </c>
      <c r="P1127" s="66">
        <f t="shared" si="800"/>
        <v>100000</v>
      </c>
      <c r="Q1127" s="66">
        <f t="shared" ref="Q1127:R1127" si="801">SUM(Q1128,Q1134,Q1151,Q1158,Q1132,Q1145)</f>
        <v>24913864</v>
      </c>
      <c r="R1127" s="66">
        <f t="shared" si="801"/>
        <v>23763910</v>
      </c>
      <c r="S1127" s="66">
        <f t="shared" ref="S1127" si="802">SUM(S1128,S1134,S1151,S1158,S1132,S1145)</f>
        <v>17667340</v>
      </c>
      <c r="T1127" s="66">
        <f t="shared" ref="T1127:X1127" si="803">SUM(T1128,T1134,T1151,T1158,T1132,T1145)</f>
        <v>6096570</v>
      </c>
      <c r="U1127" s="66">
        <f t="shared" si="803"/>
        <v>3020200</v>
      </c>
      <c r="V1127" s="66">
        <f t="shared" si="803"/>
        <v>2811000</v>
      </c>
      <c r="W1127" s="66">
        <f t="shared" si="803"/>
        <v>265370</v>
      </c>
      <c r="X1127" s="66">
        <f t="shared" si="803"/>
        <v>23763910</v>
      </c>
      <c r="Y1127" s="208">
        <f t="shared" si="789"/>
        <v>100</v>
      </c>
    </row>
    <row r="1128" spans="1:25">
      <c r="A1128" s="20" t="s">
        <v>652</v>
      </c>
      <c r="B1128" s="20" t="s">
        <v>122</v>
      </c>
      <c r="C1128" s="20" t="s">
        <v>130</v>
      </c>
      <c r="D1128" s="20" t="s">
        <v>654</v>
      </c>
      <c r="E1128" s="20" t="s">
        <v>303</v>
      </c>
      <c r="F1128" s="23" t="s">
        <v>0</v>
      </c>
      <c r="G1128" s="154" t="s">
        <v>0</v>
      </c>
      <c r="H1128" s="21" t="s">
        <v>35</v>
      </c>
      <c r="I1128" s="66">
        <f t="shared" si="764"/>
        <v>40100</v>
      </c>
      <c r="J1128" s="66">
        <f>SUM(J1129:J1131)</f>
        <v>40100</v>
      </c>
      <c r="K1128" s="66">
        <f t="shared" si="765"/>
        <v>0</v>
      </c>
      <c r="L1128" s="66">
        <f t="shared" ref="L1128:P1128" si="804">SUM(L1129:L1131)</f>
        <v>0</v>
      </c>
      <c r="M1128" s="66">
        <f t="shared" si="804"/>
        <v>0</v>
      </c>
      <c r="N1128" s="66">
        <f t="shared" si="804"/>
        <v>0</v>
      </c>
      <c r="O1128" s="66">
        <f t="shared" si="804"/>
        <v>0</v>
      </c>
      <c r="P1128" s="66">
        <f t="shared" si="804"/>
        <v>0</v>
      </c>
      <c r="Q1128" s="66">
        <f t="shared" ref="Q1128:R1128" si="805">SUM(Q1129:Q1131)</f>
        <v>115100</v>
      </c>
      <c r="R1128" s="66">
        <f t="shared" si="805"/>
        <v>115100</v>
      </c>
      <c r="S1128" s="66">
        <f t="shared" ref="S1128" si="806">SUM(S1129:S1131)</f>
        <v>75000</v>
      </c>
      <c r="T1128" s="66">
        <f t="shared" ref="T1128:X1128" si="807">SUM(T1129:T1131)</f>
        <v>40100</v>
      </c>
      <c r="U1128" s="66">
        <f t="shared" si="807"/>
        <v>40100</v>
      </c>
      <c r="V1128" s="66">
        <f t="shared" si="807"/>
        <v>0</v>
      </c>
      <c r="W1128" s="66">
        <f t="shared" si="807"/>
        <v>0</v>
      </c>
      <c r="X1128" s="66">
        <f t="shared" si="807"/>
        <v>115100</v>
      </c>
      <c r="Y1128" s="208">
        <f t="shared" si="789"/>
        <v>100</v>
      </c>
    </row>
    <row r="1129" spans="1:25">
      <c r="A1129" s="23" t="s">
        <v>652</v>
      </c>
      <c r="B1129" s="23" t="s">
        <v>122</v>
      </c>
      <c r="C1129" s="23" t="s">
        <v>130</v>
      </c>
      <c r="D1129" s="23" t="s">
        <v>654</v>
      </c>
      <c r="E1129" s="22">
        <v>6141</v>
      </c>
      <c r="F1129" s="23" t="s">
        <v>664</v>
      </c>
      <c r="G1129" s="128" t="s">
        <v>3358</v>
      </c>
      <c r="H1129" s="32" t="s">
        <v>403</v>
      </c>
      <c r="I1129" s="44">
        <f t="shared" si="764"/>
        <v>100</v>
      </c>
      <c r="J1129" s="44">
        <v>100</v>
      </c>
      <c r="K1129" s="44">
        <f t="shared" si="765"/>
        <v>0</v>
      </c>
      <c r="L1129" s="44">
        <v>0</v>
      </c>
      <c r="M1129" s="44">
        <v>0</v>
      </c>
      <c r="N1129" s="44">
        <v>0</v>
      </c>
      <c r="O1129" s="44">
        <v>0</v>
      </c>
      <c r="P1129" s="44">
        <v>0</v>
      </c>
      <c r="Q1129" s="44">
        <v>75100</v>
      </c>
      <c r="R1129" s="44">
        <v>75100</v>
      </c>
      <c r="S1129" s="44">
        <v>75000</v>
      </c>
      <c r="T1129" s="44">
        <f t="shared" si="792"/>
        <v>100</v>
      </c>
      <c r="U1129" s="44">
        <v>100</v>
      </c>
      <c r="V1129" s="44"/>
      <c r="W1129" s="44"/>
      <c r="X1129" s="44">
        <f t="shared" si="793"/>
        <v>75100</v>
      </c>
      <c r="Y1129" s="209">
        <f t="shared" si="789"/>
        <v>100</v>
      </c>
    </row>
    <row r="1130" spans="1:25">
      <c r="A1130" s="134" t="s">
        <v>652</v>
      </c>
      <c r="B1130" s="134" t="s">
        <v>122</v>
      </c>
      <c r="C1130" s="134" t="s">
        <v>130</v>
      </c>
      <c r="D1130" s="131" t="s">
        <v>654</v>
      </c>
      <c r="E1130" s="138">
        <v>6141</v>
      </c>
      <c r="F1130" s="23" t="s">
        <v>3209</v>
      </c>
      <c r="G1130" s="138" t="s">
        <v>3354</v>
      </c>
      <c r="H1130" s="132" t="s">
        <v>3165</v>
      </c>
      <c r="I1130" s="44"/>
      <c r="J1130" s="44"/>
      <c r="K1130" s="44"/>
      <c r="L1130" s="44"/>
      <c r="M1130" s="44"/>
      <c r="N1130" s="44"/>
      <c r="O1130" s="44"/>
      <c r="P1130" s="44"/>
      <c r="Q1130" s="44">
        <v>0</v>
      </c>
      <c r="R1130" s="44">
        <v>0</v>
      </c>
      <c r="S1130" s="44">
        <v>0</v>
      </c>
      <c r="T1130" s="44">
        <f t="shared" si="792"/>
        <v>0</v>
      </c>
      <c r="U1130" s="44"/>
      <c r="V1130" s="44"/>
      <c r="W1130" s="44"/>
      <c r="X1130" s="44">
        <f t="shared" si="793"/>
        <v>0</v>
      </c>
      <c r="Y1130" s="209">
        <f t="shared" si="789"/>
        <v>0</v>
      </c>
    </row>
    <row r="1131" spans="1:25">
      <c r="A1131" s="125" t="s">
        <v>652</v>
      </c>
      <c r="B1131" s="125" t="s">
        <v>122</v>
      </c>
      <c r="C1131" s="125" t="s">
        <v>130</v>
      </c>
      <c r="D1131" s="125" t="s">
        <v>654</v>
      </c>
      <c r="E1131" s="126">
        <v>6141</v>
      </c>
      <c r="F1131" s="125" t="s">
        <v>3280</v>
      </c>
      <c r="G1131" s="128" t="s">
        <v>3358</v>
      </c>
      <c r="H1131" s="124" t="s">
        <v>3109</v>
      </c>
      <c r="I1131" s="44">
        <f t="shared" si="764"/>
        <v>40000</v>
      </c>
      <c r="J1131" s="44">
        <v>40000</v>
      </c>
      <c r="K1131" s="44">
        <f t="shared" si="765"/>
        <v>0</v>
      </c>
      <c r="L1131" s="44"/>
      <c r="M1131" s="44"/>
      <c r="N1131" s="44"/>
      <c r="O1131" s="44"/>
      <c r="P1131" s="44"/>
      <c r="Q1131" s="44">
        <v>40000</v>
      </c>
      <c r="R1131" s="44">
        <v>40000</v>
      </c>
      <c r="S1131" s="44">
        <v>0</v>
      </c>
      <c r="T1131" s="44">
        <f t="shared" si="792"/>
        <v>40000</v>
      </c>
      <c r="U1131" s="44">
        <v>40000</v>
      </c>
      <c r="V1131" s="44"/>
      <c r="W1131" s="44"/>
      <c r="X1131" s="44">
        <f t="shared" si="793"/>
        <v>40000</v>
      </c>
      <c r="Y1131" s="209">
        <f t="shared" si="789"/>
        <v>100</v>
      </c>
    </row>
    <row r="1132" spans="1:25">
      <c r="A1132" s="20" t="s">
        <v>652</v>
      </c>
      <c r="B1132" s="20" t="s">
        <v>122</v>
      </c>
      <c r="C1132" s="20" t="s">
        <v>130</v>
      </c>
      <c r="D1132" s="20" t="s">
        <v>654</v>
      </c>
      <c r="E1132" s="20">
        <v>614200</v>
      </c>
      <c r="F1132" s="23"/>
      <c r="G1132" s="154"/>
      <c r="H1132" s="21" t="s">
        <v>765</v>
      </c>
      <c r="I1132" s="66">
        <f t="shared" ref="I1132:X1132" si="808">SUM(I1133)</f>
        <v>5000</v>
      </c>
      <c r="J1132" s="66">
        <f t="shared" si="808"/>
        <v>0</v>
      </c>
      <c r="K1132" s="66">
        <f t="shared" si="808"/>
        <v>0</v>
      </c>
      <c r="L1132" s="66">
        <f t="shared" si="808"/>
        <v>0</v>
      </c>
      <c r="M1132" s="66">
        <f t="shared" si="808"/>
        <v>0</v>
      </c>
      <c r="N1132" s="66">
        <f t="shared" si="808"/>
        <v>0</v>
      </c>
      <c r="O1132" s="66">
        <f t="shared" si="808"/>
        <v>5000</v>
      </c>
      <c r="P1132" s="66">
        <f t="shared" si="808"/>
        <v>0</v>
      </c>
      <c r="Q1132" s="66">
        <f t="shared" si="808"/>
        <v>5000</v>
      </c>
      <c r="R1132" s="66">
        <f t="shared" si="808"/>
        <v>0</v>
      </c>
      <c r="S1132" s="66">
        <f t="shared" si="808"/>
        <v>0</v>
      </c>
      <c r="T1132" s="66">
        <f t="shared" si="808"/>
        <v>0</v>
      </c>
      <c r="U1132" s="66">
        <f t="shared" si="808"/>
        <v>0</v>
      </c>
      <c r="V1132" s="66">
        <f t="shared" si="808"/>
        <v>0</v>
      </c>
      <c r="W1132" s="66">
        <f t="shared" si="808"/>
        <v>0</v>
      </c>
      <c r="X1132" s="66">
        <f t="shared" si="808"/>
        <v>0</v>
      </c>
      <c r="Y1132" s="208">
        <f t="shared" si="789"/>
        <v>0</v>
      </c>
    </row>
    <row r="1133" spans="1:25" s="171" customFormat="1">
      <c r="A1133" s="172" t="s">
        <v>652</v>
      </c>
      <c r="B1133" s="172" t="s">
        <v>122</v>
      </c>
      <c r="C1133" s="172" t="s">
        <v>130</v>
      </c>
      <c r="D1133" s="172" t="s">
        <v>654</v>
      </c>
      <c r="E1133" s="173">
        <v>6142</v>
      </c>
      <c r="F1133" s="172"/>
      <c r="G1133" s="188" t="s">
        <v>3354</v>
      </c>
      <c r="H1133" s="174" t="s">
        <v>765</v>
      </c>
      <c r="I1133" s="170">
        <f t="shared" si="764"/>
        <v>5000</v>
      </c>
      <c r="J1133" s="44"/>
      <c r="K1133" s="44">
        <f t="shared" si="765"/>
        <v>0</v>
      </c>
      <c r="L1133" s="44"/>
      <c r="M1133" s="44"/>
      <c r="N1133" s="44"/>
      <c r="O1133" s="44">
        <v>5000</v>
      </c>
      <c r="P1133" s="44"/>
      <c r="Q1133" s="44">
        <v>5000</v>
      </c>
      <c r="R1133" s="44">
        <v>0</v>
      </c>
      <c r="S1133" s="44">
        <v>0</v>
      </c>
      <c r="T1133" s="44">
        <f t="shared" si="792"/>
        <v>0</v>
      </c>
      <c r="U1133" s="44"/>
      <c r="V1133" s="44"/>
      <c r="W1133" s="44"/>
      <c r="X1133" s="44">
        <f t="shared" si="793"/>
        <v>0</v>
      </c>
      <c r="Y1133" s="209">
        <f t="shared" si="789"/>
        <v>0</v>
      </c>
    </row>
    <row r="1134" spans="1:25">
      <c r="A1134" s="20" t="s">
        <v>652</v>
      </c>
      <c r="B1134" s="20" t="s">
        <v>122</v>
      </c>
      <c r="C1134" s="20" t="s">
        <v>130</v>
      </c>
      <c r="D1134" s="20" t="s">
        <v>654</v>
      </c>
      <c r="E1134" s="20" t="s">
        <v>160</v>
      </c>
      <c r="F1134" s="23" t="s">
        <v>0</v>
      </c>
      <c r="G1134" s="154" t="s">
        <v>0</v>
      </c>
      <c r="H1134" s="21" t="s">
        <v>37</v>
      </c>
      <c r="I1134" s="66">
        <f t="shared" si="764"/>
        <v>2160000</v>
      </c>
      <c r="J1134" s="66">
        <f>SUM(J1135:J1144)</f>
        <v>2120000</v>
      </c>
      <c r="K1134" s="66">
        <f t="shared" si="765"/>
        <v>0</v>
      </c>
      <c r="L1134" s="66">
        <f t="shared" ref="L1134:X1134" si="809">SUM(L1135:L1144)</f>
        <v>0</v>
      </c>
      <c r="M1134" s="66">
        <f t="shared" si="809"/>
        <v>0</v>
      </c>
      <c r="N1134" s="66">
        <f t="shared" si="809"/>
        <v>0</v>
      </c>
      <c r="O1134" s="66">
        <f t="shared" si="809"/>
        <v>40000</v>
      </c>
      <c r="P1134" s="66">
        <f t="shared" si="809"/>
        <v>0</v>
      </c>
      <c r="Q1134" s="66">
        <f t="shared" si="809"/>
        <v>2469851</v>
      </c>
      <c r="R1134" s="66">
        <f t="shared" si="809"/>
        <v>2216000</v>
      </c>
      <c r="S1134" s="66">
        <f t="shared" si="809"/>
        <v>2216000</v>
      </c>
      <c r="T1134" s="66">
        <f t="shared" si="809"/>
        <v>0</v>
      </c>
      <c r="U1134" s="66">
        <f t="shared" si="809"/>
        <v>0</v>
      </c>
      <c r="V1134" s="66">
        <f t="shared" si="809"/>
        <v>0</v>
      </c>
      <c r="W1134" s="66">
        <f t="shared" si="809"/>
        <v>0</v>
      </c>
      <c r="X1134" s="66">
        <f t="shared" si="809"/>
        <v>2216000</v>
      </c>
      <c r="Y1134" s="208">
        <f t="shared" si="789"/>
        <v>100</v>
      </c>
    </row>
    <row r="1135" spans="1:25" s="171" customFormat="1">
      <c r="A1135" s="172" t="s">
        <v>652</v>
      </c>
      <c r="B1135" s="172" t="s">
        <v>122</v>
      </c>
      <c r="C1135" s="172" t="s">
        <v>130</v>
      </c>
      <c r="D1135" s="172" t="s">
        <v>654</v>
      </c>
      <c r="E1135" s="168">
        <v>6143</v>
      </c>
      <c r="F1135" s="172" t="s">
        <v>3129</v>
      </c>
      <c r="G1135" s="189" t="s">
        <v>3360</v>
      </c>
      <c r="H1135" s="175" t="s">
        <v>3110</v>
      </c>
      <c r="I1135" s="170">
        <f t="shared" si="764"/>
        <v>120000</v>
      </c>
      <c r="J1135" s="44">
        <v>100000</v>
      </c>
      <c r="K1135" s="44">
        <f t="shared" si="765"/>
        <v>0</v>
      </c>
      <c r="L1135" s="66"/>
      <c r="M1135" s="66"/>
      <c r="N1135" s="66"/>
      <c r="O1135" s="44">
        <v>20000</v>
      </c>
      <c r="P1135" s="44"/>
      <c r="Q1135" s="44">
        <v>200000</v>
      </c>
      <c r="R1135" s="44">
        <v>180000</v>
      </c>
      <c r="S1135" s="44">
        <v>180000</v>
      </c>
      <c r="T1135" s="44">
        <f t="shared" si="792"/>
        <v>0</v>
      </c>
      <c r="U1135" s="44"/>
      <c r="V1135" s="44"/>
      <c r="W1135" s="44"/>
      <c r="X1135" s="44">
        <f t="shared" si="793"/>
        <v>180000</v>
      </c>
      <c r="Y1135" s="209">
        <f t="shared" si="789"/>
        <v>100</v>
      </c>
    </row>
    <row r="1136" spans="1:25">
      <c r="A1136" s="125" t="s">
        <v>652</v>
      </c>
      <c r="B1136" s="125" t="s">
        <v>122</v>
      </c>
      <c r="C1136" s="125" t="s">
        <v>130</v>
      </c>
      <c r="D1136" s="125" t="s">
        <v>654</v>
      </c>
      <c r="E1136" s="22">
        <v>6143</v>
      </c>
      <c r="F1136" s="125" t="s">
        <v>667</v>
      </c>
      <c r="G1136" s="138" t="s">
        <v>3354</v>
      </c>
      <c r="H1136" s="127" t="s">
        <v>668</v>
      </c>
      <c r="I1136" s="44">
        <f t="shared" si="764"/>
        <v>10000</v>
      </c>
      <c r="J1136" s="44">
        <v>10000</v>
      </c>
      <c r="K1136" s="44">
        <f t="shared" si="765"/>
        <v>0</v>
      </c>
      <c r="L1136" s="66"/>
      <c r="M1136" s="66"/>
      <c r="N1136" s="66"/>
      <c r="O1136" s="44"/>
      <c r="P1136" s="44"/>
      <c r="Q1136" s="44">
        <v>10000</v>
      </c>
      <c r="R1136" s="44">
        <v>10000</v>
      </c>
      <c r="S1136" s="44">
        <v>10000</v>
      </c>
      <c r="T1136" s="44">
        <f t="shared" si="792"/>
        <v>0</v>
      </c>
      <c r="U1136" s="44"/>
      <c r="V1136" s="44"/>
      <c r="W1136" s="44"/>
      <c r="X1136" s="44">
        <f t="shared" si="793"/>
        <v>10000</v>
      </c>
      <c r="Y1136" s="209">
        <f t="shared" si="789"/>
        <v>100</v>
      </c>
    </row>
    <row r="1137" spans="1:25" s="171" customFormat="1">
      <c r="A1137" s="172" t="s">
        <v>652</v>
      </c>
      <c r="B1137" s="172" t="s">
        <v>122</v>
      </c>
      <c r="C1137" s="172" t="s">
        <v>130</v>
      </c>
      <c r="D1137" s="172" t="s">
        <v>654</v>
      </c>
      <c r="E1137" s="168">
        <v>6143</v>
      </c>
      <c r="F1137" s="172" t="s">
        <v>666</v>
      </c>
      <c r="G1137" s="188" t="s">
        <v>3354</v>
      </c>
      <c r="H1137" s="175" t="s">
        <v>3111</v>
      </c>
      <c r="I1137" s="170">
        <f t="shared" si="764"/>
        <v>20000</v>
      </c>
      <c r="J1137" s="44">
        <v>10000</v>
      </c>
      <c r="K1137" s="44">
        <f t="shared" si="765"/>
        <v>0</v>
      </c>
      <c r="L1137" s="66"/>
      <c r="M1137" s="66"/>
      <c r="N1137" s="66"/>
      <c r="O1137" s="44">
        <v>10000</v>
      </c>
      <c r="P1137" s="44"/>
      <c r="Q1137" s="44">
        <v>28008</v>
      </c>
      <c r="R1137" s="44">
        <v>10000</v>
      </c>
      <c r="S1137" s="44">
        <v>10000</v>
      </c>
      <c r="T1137" s="44">
        <f t="shared" si="792"/>
        <v>0</v>
      </c>
      <c r="U1137" s="44"/>
      <c r="V1137" s="44"/>
      <c r="W1137" s="44"/>
      <c r="X1137" s="44">
        <f t="shared" si="793"/>
        <v>10000</v>
      </c>
      <c r="Y1137" s="209">
        <f t="shared" si="789"/>
        <v>100</v>
      </c>
    </row>
    <row r="1138" spans="1:25" s="171" customFormat="1">
      <c r="A1138" s="172" t="s">
        <v>652</v>
      </c>
      <c r="B1138" s="172" t="s">
        <v>122</v>
      </c>
      <c r="C1138" s="172" t="s">
        <v>130</v>
      </c>
      <c r="D1138" s="172" t="s">
        <v>654</v>
      </c>
      <c r="E1138" s="168">
        <v>6143</v>
      </c>
      <c r="F1138" s="172" t="s">
        <v>665</v>
      </c>
      <c r="G1138" s="188" t="s">
        <v>3354</v>
      </c>
      <c r="H1138" s="175" t="s">
        <v>3131</v>
      </c>
      <c r="I1138" s="170">
        <f t="shared" si="764"/>
        <v>10000</v>
      </c>
      <c r="J1138" s="44"/>
      <c r="K1138" s="44">
        <f t="shared" si="765"/>
        <v>0</v>
      </c>
      <c r="L1138" s="66"/>
      <c r="M1138" s="66"/>
      <c r="N1138" s="66"/>
      <c r="O1138" s="44">
        <v>10000</v>
      </c>
      <c r="P1138" s="44"/>
      <c r="Q1138" s="44">
        <v>65329</v>
      </c>
      <c r="R1138" s="44">
        <v>0</v>
      </c>
      <c r="S1138" s="44">
        <v>0</v>
      </c>
      <c r="T1138" s="44">
        <f t="shared" si="792"/>
        <v>0</v>
      </c>
      <c r="U1138" s="44"/>
      <c r="V1138" s="44"/>
      <c r="W1138" s="44"/>
      <c r="X1138" s="44">
        <f t="shared" si="793"/>
        <v>0</v>
      </c>
      <c r="Y1138" s="209">
        <f t="shared" si="789"/>
        <v>0</v>
      </c>
    </row>
    <row r="1139" spans="1:25" ht="30.6">
      <c r="A1139" s="23" t="s">
        <v>652</v>
      </c>
      <c r="B1139" s="23" t="s">
        <v>122</v>
      </c>
      <c r="C1139" s="23" t="s">
        <v>130</v>
      </c>
      <c r="D1139" s="23" t="s">
        <v>654</v>
      </c>
      <c r="E1139" s="22">
        <v>6143</v>
      </c>
      <c r="F1139" s="23" t="s">
        <v>669</v>
      </c>
      <c r="G1139" s="138" t="s">
        <v>3354</v>
      </c>
      <c r="H1139" s="124" t="s">
        <v>670</v>
      </c>
      <c r="I1139" s="44">
        <f t="shared" si="764"/>
        <v>0</v>
      </c>
      <c r="J1139" s="44">
        <v>0</v>
      </c>
      <c r="K1139" s="44">
        <f t="shared" si="765"/>
        <v>0</v>
      </c>
      <c r="L1139" s="44">
        <v>0</v>
      </c>
      <c r="M1139" s="44">
        <v>0</v>
      </c>
      <c r="N1139" s="44">
        <v>0</v>
      </c>
      <c r="O1139" s="44">
        <v>0</v>
      </c>
      <c r="P1139" s="44">
        <v>0</v>
      </c>
      <c r="Q1139" s="44">
        <v>0</v>
      </c>
      <c r="R1139" s="44">
        <v>0</v>
      </c>
      <c r="S1139" s="44">
        <v>0</v>
      </c>
      <c r="T1139" s="44">
        <f t="shared" si="792"/>
        <v>0</v>
      </c>
      <c r="U1139" s="44"/>
      <c r="V1139" s="44"/>
      <c r="W1139" s="44"/>
      <c r="X1139" s="44">
        <f t="shared" si="793"/>
        <v>0</v>
      </c>
      <c r="Y1139" s="209">
        <f t="shared" si="789"/>
        <v>0</v>
      </c>
    </row>
    <row r="1140" spans="1:25" ht="30.6">
      <c r="A1140" s="23" t="s">
        <v>652</v>
      </c>
      <c r="B1140" s="23" t="s">
        <v>122</v>
      </c>
      <c r="C1140" s="23" t="s">
        <v>130</v>
      </c>
      <c r="D1140" s="23" t="s">
        <v>654</v>
      </c>
      <c r="E1140" s="22">
        <v>6143</v>
      </c>
      <c r="F1140" s="23" t="s">
        <v>671</v>
      </c>
      <c r="G1140" s="128" t="s">
        <v>3358</v>
      </c>
      <c r="H1140" s="124" t="s">
        <v>2808</v>
      </c>
      <c r="I1140" s="44">
        <f t="shared" si="764"/>
        <v>0</v>
      </c>
      <c r="J1140" s="44">
        <v>0</v>
      </c>
      <c r="K1140" s="44">
        <f t="shared" si="765"/>
        <v>0</v>
      </c>
      <c r="L1140" s="44">
        <v>0</v>
      </c>
      <c r="M1140" s="44">
        <v>0</v>
      </c>
      <c r="N1140" s="44">
        <v>0</v>
      </c>
      <c r="O1140" s="44">
        <v>0</v>
      </c>
      <c r="P1140" s="44">
        <v>0</v>
      </c>
      <c r="Q1140" s="44">
        <v>0</v>
      </c>
      <c r="R1140" s="44">
        <v>0</v>
      </c>
      <c r="S1140" s="44">
        <v>0</v>
      </c>
      <c r="T1140" s="44">
        <f t="shared" si="792"/>
        <v>0</v>
      </c>
      <c r="U1140" s="44"/>
      <c r="V1140" s="44"/>
      <c r="W1140" s="44"/>
      <c r="X1140" s="44">
        <f t="shared" si="793"/>
        <v>0</v>
      </c>
      <c r="Y1140" s="209">
        <f t="shared" si="789"/>
        <v>0</v>
      </c>
    </row>
    <row r="1141" spans="1:25">
      <c r="A1141" s="134" t="s">
        <v>652</v>
      </c>
      <c r="B1141" s="134" t="s">
        <v>122</v>
      </c>
      <c r="C1141" s="134" t="s">
        <v>130</v>
      </c>
      <c r="D1141" s="131" t="s">
        <v>654</v>
      </c>
      <c r="E1141" s="138">
        <v>6143</v>
      </c>
      <c r="F1141" s="131" t="s">
        <v>3166</v>
      </c>
      <c r="G1141" s="128" t="s">
        <v>3358</v>
      </c>
      <c r="H1141" s="132" t="s">
        <v>3167</v>
      </c>
      <c r="I1141" s="44">
        <f t="shared" si="764"/>
        <v>0</v>
      </c>
      <c r="J1141" s="44"/>
      <c r="K1141" s="44">
        <f t="shared" si="765"/>
        <v>0</v>
      </c>
      <c r="L1141" s="44"/>
      <c r="M1141" s="44"/>
      <c r="N1141" s="44"/>
      <c r="O1141" s="44"/>
      <c r="P1141" s="44"/>
      <c r="Q1141" s="44">
        <v>150514</v>
      </c>
      <c r="R1141" s="44">
        <v>0</v>
      </c>
      <c r="S1141" s="44">
        <v>0</v>
      </c>
      <c r="T1141" s="44">
        <f t="shared" si="792"/>
        <v>0</v>
      </c>
      <c r="U1141" s="44"/>
      <c r="V1141" s="44"/>
      <c r="W1141" s="44"/>
      <c r="X1141" s="44">
        <f t="shared" si="793"/>
        <v>0</v>
      </c>
      <c r="Y1141" s="209">
        <f t="shared" si="789"/>
        <v>0</v>
      </c>
    </row>
    <row r="1142" spans="1:25">
      <c r="A1142" s="134" t="s">
        <v>652</v>
      </c>
      <c r="B1142" s="134" t="s">
        <v>122</v>
      </c>
      <c r="C1142" s="134" t="s">
        <v>130</v>
      </c>
      <c r="D1142" s="131" t="s">
        <v>654</v>
      </c>
      <c r="E1142" s="138">
        <v>6143</v>
      </c>
      <c r="F1142" s="131" t="s">
        <v>3210</v>
      </c>
      <c r="G1142" s="138" t="s">
        <v>3354</v>
      </c>
      <c r="H1142" s="132" t="s">
        <v>3168</v>
      </c>
      <c r="I1142" s="44">
        <f t="shared" si="764"/>
        <v>0</v>
      </c>
      <c r="J1142" s="44"/>
      <c r="K1142" s="44">
        <f t="shared" si="765"/>
        <v>0</v>
      </c>
      <c r="L1142" s="44"/>
      <c r="M1142" s="44"/>
      <c r="N1142" s="44"/>
      <c r="O1142" s="44"/>
      <c r="P1142" s="44"/>
      <c r="Q1142" s="44">
        <v>0</v>
      </c>
      <c r="R1142" s="44">
        <v>0</v>
      </c>
      <c r="S1142" s="44">
        <v>0</v>
      </c>
      <c r="T1142" s="44">
        <f t="shared" si="792"/>
        <v>0</v>
      </c>
      <c r="U1142" s="44"/>
      <c r="V1142" s="44"/>
      <c r="W1142" s="44"/>
      <c r="X1142" s="44">
        <f t="shared" si="793"/>
        <v>0</v>
      </c>
      <c r="Y1142" s="209">
        <f t="shared" si="789"/>
        <v>0</v>
      </c>
    </row>
    <row r="1143" spans="1:25">
      <c r="A1143" s="134" t="s">
        <v>652</v>
      </c>
      <c r="B1143" s="134" t="s">
        <v>122</v>
      </c>
      <c r="C1143" s="134" t="s">
        <v>130</v>
      </c>
      <c r="D1143" s="131" t="s">
        <v>654</v>
      </c>
      <c r="E1143" s="138">
        <v>6143</v>
      </c>
      <c r="F1143" s="131" t="s">
        <v>3211</v>
      </c>
      <c r="G1143" s="128" t="s">
        <v>3353</v>
      </c>
      <c r="H1143" s="132" t="s">
        <v>3169</v>
      </c>
      <c r="I1143" s="44">
        <f t="shared" si="764"/>
        <v>2000000</v>
      </c>
      <c r="J1143" s="44">
        <v>2000000</v>
      </c>
      <c r="K1143" s="44">
        <f t="shared" si="765"/>
        <v>0</v>
      </c>
      <c r="L1143" s="44"/>
      <c r="M1143" s="44"/>
      <c r="N1143" s="44"/>
      <c r="O1143" s="44"/>
      <c r="P1143" s="44"/>
      <c r="Q1143" s="44">
        <v>2016000</v>
      </c>
      <c r="R1143" s="44">
        <v>2016000</v>
      </c>
      <c r="S1143" s="44">
        <v>2016000</v>
      </c>
      <c r="T1143" s="44">
        <f t="shared" si="792"/>
        <v>0</v>
      </c>
      <c r="U1143" s="44"/>
      <c r="V1143" s="44"/>
      <c r="W1143" s="44"/>
      <c r="X1143" s="44">
        <f t="shared" si="793"/>
        <v>2016000</v>
      </c>
      <c r="Y1143" s="209">
        <f t="shared" si="789"/>
        <v>100</v>
      </c>
    </row>
    <row r="1144" spans="1:25">
      <c r="A1144" s="134">
        <v>18</v>
      </c>
      <c r="B1144" s="131" t="s">
        <v>122</v>
      </c>
      <c r="C1144" s="131" t="s">
        <v>130</v>
      </c>
      <c r="D1144" s="131" t="s">
        <v>654</v>
      </c>
      <c r="E1144" s="138">
        <v>6143</v>
      </c>
      <c r="F1144" s="131" t="s">
        <v>3170</v>
      </c>
      <c r="G1144" s="128" t="s">
        <v>3358</v>
      </c>
      <c r="H1144" s="132" t="s">
        <v>3171</v>
      </c>
      <c r="I1144" s="44">
        <f t="shared" si="764"/>
        <v>0</v>
      </c>
      <c r="J1144" s="44"/>
      <c r="K1144" s="44">
        <f t="shared" si="765"/>
        <v>0</v>
      </c>
      <c r="L1144" s="44"/>
      <c r="M1144" s="44"/>
      <c r="N1144" s="44"/>
      <c r="O1144" s="44"/>
      <c r="P1144" s="44"/>
      <c r="Q1144" s="44">
        <v>0</v>
      </c>
      <c r="R1144" s="44">
        <v>0</v>
      </c>
      <c r="S1144" s="44">
        <v>0</v>
      </c>
      <c r="T1144" s="44">
        <f t="shared" si="792"/>
        <v>0</v>
      </c>
      <c r="U1144" s="44"/>
      <c r="V1144" s="44"/>
      <c r="W1144" s="44"/>
      <c r="X1144" s="44">
        <f t="shared" si="793"/>
        <v>0</v>
      </c>
      <c r="Y1144" s="209">
        <f t="shared" si="789"/>
        <v>0</v>
      </c>
    </row>
    <row r="1145" spans="1:25">
      <c r="A1145" s="20" t="s">
        <v>652</v>
      </c>
      <c r="B1145" s="20" t="s">
        <v>122</v>
      </c>
      <c r="C1145" s="20" t="s">
        <v>130</v>
      </c>
      <c r="D1145" s="20" t="s">
        <v>654</v>
      </c>
      <c r="E1145" s="20" t="s">
        <v>2641</v>
      </c>
      <c r="F1145" s="23"/>
      <c r="G1145" s="154"/>
      <c r="H1145" s="21" t="s">
        <v>3116</v>
      </c>
      <c r="I1145" s="66">
        <f t="shared" ref="I1145:P1145" si="810">SUM(I1146:I1150)</f>
        <v>4600000</v>
      </c>
      <c r="J1145" s="66">
        <f t="shared" si="810"/>
        <v>4600000</v>
      </c>
      <c r="K1145" s="66">
        <f t="shared" si="810"/>
        <v>0</v>
      </c>
      <c r="L1145" s="66">
        <f t="shared" si="810"/>
        <v>0</v>
      </c>
      <c r="M1145" s="66">
        <f t="shared" si="810"/>
        <v>0</v>
      </c>
      <c r="N1145" s="66">
        <f t="shared" si="810"/>
        <v>0</v>
      </c>
      <c r="O1145" s="66">
        <f t="shared" si="810"/>
        <v>0</v>
      </c>
      <c r="P1145" s="66">
        <f t="shared" si="810"/>
        <v>0</v>
      </c>
      <c r="Q1145" s="66">
        <f t="shared" ref="Q1145:X1145" si="811">SUM(Q1146:Q1150)</f>
        <v>4543055</v>
      </c>
      <c r="R1145" s="66">
        <f t="shared" si="811"/>
        <v>4416370</v>
      </c>
      <c r="S1145" s="66">
        <f t="shared" si="811"/>
        <v>3585000</v>
      </c>
      <c r="T1145" s="66">
        <f t="shared" si="811"/>
        <v>831370</v>
      </c>
      <c r="U1145" s="66">
        <f t="shared" si="811"/>
        <v>308000</v>
      </c>
      <c r="V1145" s="66">
        <f t="shared" si="811"/>
        <v>258000</v>
      </c>
      <c r="W1145" s="66">
        <f t="shared" si="811"/>
        <v>265370</v>
      </c>
      <c r="X1145" s="66">
        <f t="shared" si="811"/>
        <v>4416370</v>
      </c>
      <c r="Y1145" s="208">
        <f t="shared" si="789"/>
        <v>100</v>
      </c>
    </row>
    <row r="1146" spans="1:25">
      <c r="A1146" s="23" t="s">
        <v>652</v>
      </c>
      <c r="B1146" s="23" t="s">
        <v>122</v>
      </c>
      <c r="C1146" s="23" t="s">
        <v>130</v>
      </c>
      <c r="D1146" s="23" t="s">
        <v>654</v>
      </c>
      <c r="E1146" s="22">
        <v>6144</v>
      </c>
      <c r="F1146" s="125" t="s">
        <v>3281</v>
      </c>
      <c r="G1146" s="128" t="s">
        <v>3360</v>
      </c>
      <c r="H1146" s="124" t="s">
        <v>3112</v>
      </c>
      <c r="I1146" s="44">
        <f t="shared" si="764"/>
        <v>1000000</v>
      </c>
      <c r="J1146" s="44">
        <v>1000000</v>
      </c>
      <c r="K1146" s="44">
        <f t="shared" si="765"/>
        <v>0</v>
      </c>
      <c r="L1146" s="44"/>
      <c r="M1146" s="44"/>
      <c r="N1146" s="44"/>
      <c r="O1146" s="44"/>
      <c r="P1146" s="44"/>
      <c r="Q1146" s="44">
        <v>1000000</v>
      </c>
      <c r="R1146" s="44">
        <v>1000000</v>
      </c>
      <c r="S1146" s="44">
        <v>765000</v>
      </c>
      <c r="T1146" s="44">
        <f t="shared" si="792"/>
        <v>235000</v>
      </c>
      <c r="U1146" s="44">
        <v>78000</v>
      </c>
      <c r="V1146" s="44">
        <v>78000</v>
      </c>
      <c r="W1146" s="44">
        <v>79000</v>
      </c>
      <c r="X1146" s="44">
        <f t="shared" si="793"/>
        <v>1000000</v>
      </c>
      <c r="Y1146" s="209">
        <f t="shared" si="789"/>
        <v>100</v>
      </c>
    </row>
    <row r="1147" spans="1:25">
      <c r="A1147" s="23" t="s">
        <v>652</v>
      </c>
      <c r="B1147" s="23" t="s">
        <v>122</v>
      </c>
      <c r="C1147" s="23" t="s">
        <v>130</v>
      </c>
      <c r="D1147" s="23" t="s">
        <v>654</v>
      </c>
      <c r="E1147" s="22">
        <v>6144</v>
      </c>
      <c r="F1147" s="23" t="s">
        <v>3282</v>
      </c>
      <c r="G1147" s="128" t="s">
        <v>3360</v>
      </c>
      <c r="H1147" s="124" t="s">
        <v>3113</v>
      </c>
      <c r="I1147" s="44">
        <f t="shared" si="764"/>
        <v>1200000</v>
      </c>
      <c r="J1147" s="44">
        <v>1200000</v>
      </c>
      <c r="K1147" s="44">
        <f t="shared" si="765"/>
        <v>0</v>
      </c>
      <c r="L1147" s="44"/>
      <c r="M1147" s="44"/>
      <c r="N1147" s="44"/>
      <c r="O1147" s="44"/>
      <c r="P1147" s="44"/>
      <c r="Q1147" s="44">
        <v>1200000</v>
      </c>
      <c r="R1147" s="44">
        <v>1200000</v>
      </c>
      <c r="S1147" s="44">
        <v>1200000</v>
      </c>
      <c r="T1147" s="44">
        <f t="shared" si="792"/>
        <v>0</v>
      </c>
      <c r="U1147" s="44"/>
      <c r="V1147" s="44"/>
      <c r="W1147" s="44"/>
      <c r="X1147" s="44">
        <f t="shared" si="793"/>
        <v>1200000</v>
      </c>
      <c r="Y1147" s="209">
        <f t="shared" si="789"/>
        <v>100</v>
      </c>
    </row>
    <row r="1148" spans="1:25">
      <c r="A1148" s="23" t="s">
        <v>652</v>
      </c>
      <c r="B1148" s="23" t="s">
        <v>122</v>
      </c>
      <c r="C1148" s="23" t="s">
        <v>130</v>
      </c>
      <c r="D1148" s="23" t="s">
        <v>654</v>
      </c>
      <c r="E1148" s="22">
        <v>6144</v>
      </c>
      <c r="F1148" s="23" t="s">
        <v>3283</v>
      </c>
      <c r="G1148" s="128" t="s">
        <v>3360</v>
      </c>
      <c r="H1148" s="124" t="s">
        <v>3114</v>
      </c>
      <c r="I1148" s="44">
        <f t="shared" si="764"/>
        <v>1550000</v>
      </c>
      <c r="J1148" s="44">
        <v>1550000</v>
      </c>
      <c r="K1148" s="44">
        <f t="shared" si="765"/>
        <v>0</v>
      </c>
      <c r="L1148" s="44"/>
      <c r="M1148" s="44"/>
      <c r="N1148" s="44"/>
      <c r="O1148" s="44"/>
      <c r="P1148" s="44"/>
      <c r="Q1148" s="44">
        <v>1493055</v>
      </c>
      <c r="R1148" s="44">
        <v>1366370</v>
      </c>
      <c r="S1148" s="44">
        <v>900000</v>
      </c>
      <c r="T1148" s="44">
        <f t="shared" si="792"/>
        <v>466370</v>
      </c>
      <c r="U1148" s="44">
        <v>150000</v>
      </c>
      <c r="V1148" s="44">
        <v>150000</v>
      </c>
      <c r="W1148" s="44">
        <v>166370</v>
      </c>
      <c r="X1148" s="44">
        <f t="shared" si="793"/>
        <v>1366370</v>
      </c>
      <c r="Y1148" s="209">
        <f t="shared" si="789"/>
        <v>100</v>
      </c>
    </row>
    <row r="1149" spans="1:25">
      <c r="A1149" s="23" t="s">
        <v>652</v>
      </c>
      <c r="B1149" s="23" t="s">
        <v>122</v>
      </c>
      <c r="C1149" s="23" t="s">
        <v>130</v>
      </c>
      <c r="D1149" s="23" t="s">
        <v>654</v>
      </c>
      <c r="E1149" s="22">
        <v>6144</v>
      </c>
      <c r="F1149" s="23" t="s">
        <v>3284</v>
      </c>
      <c r="G1149" s="128" t="s">
        <v>3360</v>
      </c>
      <c r="H1149" s="124" t="s">
        <v>3207</v>
      </c>
      <c r="I1149" s="44">
        <f t="shared" si="764"/>
        <v>500000</v>
      </c>
      <c r="J1149" s="44">
        <v>500000</v>
      </c>
      <c r="K1149" s="44">
        <f t="shared" si="765"/>
        <v>0</v>
      </c>
      <c r="L1149" s="44"/>
      <c r="M1149" s="44"/>
      <c r="N1149" s="44"/>
      <c r="O1149" s="44"/>
      <c r="P1149" s="44"/>
      <c r="Q1149" s="44">
        <v>500000</v>
      </c>
      <c r="R1149" s="44">
        <v>500000</v>
      </c>
      <c r="S1149" s="44">
        <v>450000</v>
      </c>
      <c r="T1149" s="44">
        <f t="shared" si="792"/>
        <v>50000</v>
      </c>
      <c r="U1149" s="44">
        <v>50000</v>
      </c>
      <c r="V1149" s="44"/>
      <c r="W1149" s="44"/>
      <c r="X1149" s="44">
        <f t="shared" si="793"/>
        <v>500000</v>
      </c>
      <c r="Y1149" s="209">
        <f t="shared" si="789"/>
        <v>100</v>
      </c>
    </row>
    <row r="1150" spans="1:25">
      <c r="A1150" s="23" t="s">
        <v>652</v>
      </c>
      <c r="B1150" s="23" t="s">
        <v>122</v>
      </c>
      <c r="C1150" s="23" t="s">
        <v>130</v>
      </c>
      <c r="D1150" s="23" t="s">
        <v>654</v>
      </c>
      <c r="E1150" s="22">
        <v>6144</v>
      </c>
      <c r="F1150" s="23" t="s">
        <v>3285</v>
      </c>
      <c r="G1150" s="128" t="s">
        <v>3360</v>
      </c>
      <c r="H1150" s="124" t="s">
        <v>3115</v>
      </c>
      <c r="I1150" s="44">
        <f t="shared" si="764"/>
        <v>350000</v>
      </c>
      <c r="J1150" s="44">
        <v>350000</v>
      </c>
      <c r="K1150" s="44">
        <f t="shared" si="765"/>
        <v>0</v>
      </c>
      <c r="L1150" s="44"/>
      <c r="M1150" s="44"/>
      <c r="N1150" s="44"/>
      <c r="O1150" s="44"/>
      <c r="P1150" s="44"/>
      <c r="Q1150" s="44">
        <v>350000</v>
      </c>
      <c r="R1150" s="44">
        <v>350000</v>
      </c>
      <c r="S1150" s="44">
        <v>270000</v>
      </c>
      <c r="T1150" s="44">
        <f t="shared" si="792"/>
        <v>80000</v>
      </c>
      <c r="U1150" s="44">
        <v>30000</v>
      </c>
      <c r="V1150" s="44">
        <v>30000</v>
      </c>
      <c r="W1150" s="44">
        <v>20000</v>
      </c>
      <c r="X1150" s="44">
        <f t="shared" si="793"/>
        <v>350000</v>
      </c>
      <c r="Y1150" s="209">
        <f t="shared" si="789"/>
        <v>100</v>
      </c>
    </row>
    <row r="1151" spans="1:25">
      <c r="A1151" s="20" t="s">
        <v>652</v>
      </c>
      <c r="B1151" s="20" t="s">
        <v>122</v>
      </c>
      <c r="C1151" s="20" t="s">
        <v>130</v>
      </c>
      <c r="D1151" s="20" t="s">
        <v>654</v>
      </c>
      <c r="E1151" s="20" t="s">
        <v>672</v>
      </c>
      <c r="F1151" s="23" t="s">
        <v>0</v>
      </c>
      <c r="G1151" s="154" t="s">
        <v>0</v>
      </c>
      <c r="H1151" s="21" t="s">
        <v>39</v>
      </c>
      <c r="I1151" s="66">
        <f t="shared" si="764"/>
        <v>16967000</v>
      </c>
      <c r="J1151" s="66">
        <f>SUM(J1152:J1157)</f>
        <v>16367000</v>
      </c>
      <c r="K1151" s="66">
        <f t="shared" si="765"/>
        <v>0</v>
      </c>
      <c r="L1151" s="66">
        <f t="shared" ref="L1151:X1151" si="812">SUM(L1152:L1157)</f>
        <v>0</v>
      </c>
      <c r="M1151" s="66">
        <f t="shared" si="812"/>
        <v>0</v>
      </c>
      <c r="N1151" s="66">
        <f t="shared" si="812"/>
        <v>0</v>
      </c>
      <c r="O1151" s="66">
        <f t="shared" si="812"/>
        <v>500000</v>
      </c>
      <c r="P1151" s="66">
        <f t="shared" si="812"/>
        <v>100000</v>
      </c>
      <c r="Q1151" s="66">
        <f t="shared" si="812"/>
        <v>17728211</v>
      </c>
      <c r="R1151" s="66">
        <f t="shared" si="812"/>
        <v>16977000</v>
      </c>
      <c r="S1151" s="66">
        <f t="shared" si="812"/>
        <v>11762000</v>
      </c>
      <c r="T1151" s="66">
        <f t="shared" si="812"/>
        <v>5215000</v>
      </c>
      <c r="U1151" s="66">
        <f t="shared" si="812"/>
        <v>2662000</v>
      </c>
      <c r="V1151" s="66">
        <f t="shared" si="812"/>
        <v>2553000</v>
      </c>
      <c r="W1151" s="66">
        <f t="shared" si="812"/>
        <v>0</v>
      </c>
      <c r="X1151" s="66">
        <f t="shared" si="812"/>
        <v>16977000</v>
      </c>
      <c r="Y1151" s="208">
        <f t="shared" si="789"/>
        <v>100</v>
      </c>
    </row>
    <row r="1152" spans="1:25" ht="20.399999999999999">
      <c r="A1152" s="23" t="s">
        <v>652</v>
      </c>
      <c r="B1152" s="23" t="s">
        <v>122</v>
      </c>
      <c r="C1152" s="23" t="s">
        <v>130</v>
      </c>
      <c r="D1152" s="23" t="s">
        <v>654</v>
      </c>
      <c r="E1152" s="22">
        <v>6145</v>
      </c>
      <c r="F1152" s="23" t="s">
        <v>673</v>
      </c>
      <c r="G1152" s="128" t="s">
        <v>3358</v>
      </c>
      <c r="H1152" s="124" t="s">
        <v>3117</v>
      </c>
      <c r="I1152" s="44">
        <f t="shared" si="764"/>
        <v>25000</v>
      </c>
      <c r="J1152" s="44">
        <v>25000</v>
      </c>
      <c r="K1152" s="44">
        <f t="shared" si="765"/>
        <v>0</v>
      </c>
      <c r="L1152" s="44">
        <v>0</v>
      </c>
      <c r="M1152" s="44">
        <v>0</v>
      </c>
      <c r="N1152" s="44">
        <v>0</v>
      </c>
      <c r="O1152" s="44">
        <v>0</v>
      </c>
      <c r="P1152" s="44">
        <v>0</v>
      </c>
      <c r="Q1152" s="44">
        <v>25000</v>
      </c>
      <c r="R1152" s="44">
        <v>25000</v>
      </c>
      <c r="S1152" s="44">
        <v>25000</v>
      </c>
      <c r="T1152" s="44">
        <f t="shared" si="792"/>
        <v>0</v>
      </c>
      <c r="U1152" s="44"/>
      <c r="V1152" s="44"/>
      <c r="W1152" s="44"/>
      <c r="X1152" s="44">
        <f t="shared" si="793"/>
        <v>25000</v>
      </c>
      <c r="Y1152" s="209">
        <f t="shared" si="789"/>
        <v>100</v>
      </c>
    </row>
    <row r="1153" spans="1:25">
      <c r="A1153" s="125" t="s">
        <v>652</v>
      </c>
      <c r="B1153" s="125" t="s">
        <v>122</v>
      </c>
      <c r="C1153" s="125" t="s">
        <v>130</v>
      </c>
      <c r="D1153" s="125" t="s">
        <v>654</v>
      </c>
      <c r="E1153" s="126">
        <v>6145</v>
      </c>
      <c r="F1153" s="125" t="s">
        <v>3286</v>
      </c>
      <c r="G1153" s="128" t="s">
        <v>3358</v>
      </c>
      <c r="H1153" s="124" t="s">
        <v>3118</v>
      </c>
      <c r="I1153" s="44">
        <f t="shared" si="764"/>
        <v>50000</v>
      </c>
      <c r="J1153" s="44">
        <v>50000</v>
      </c>
      <c r="K1153" s="44">
        <f t="shared" si="765"/>
        <v>0</v>
      </c>
      <c r="L1153" s="44"/>
      <c r="M1153" s="44"/>
      <c r="N1153" s="44"/>
      <c r="O1153" s="44"/>
      <c r="P1153" s="44"/>
      <c r="Q1153" s="44">
        <v>50000</v>
      </c>
      <c r="R1153" s="44">
        <v>50000</v>
      </c>
      <c r="S1153" s="44">
        <v>50000</v>
      </c>
      <c r="T1153" s="44">
        <f t="shared" si="792"/>
        <v>0</v>
      </c>
      <c r="U1153" s="44"/>
      <c r="V1153" s="44"/>
      <c r="W1153" s="44"/>
      <c r="X1153" s="44">
        <f t="shared" si="793"/>
        <v>50000</v>
      </c>
      <c r="Y1153" s="209">
        <f t="shared" si="789"/>
        <v>100</v>
      </c>
    </row>
    <row r="1154" spans="1:25">
      <c r="A1154" s="125" t="s">
        <v>652</v>
      </c>
      <c r="B1154" s="125" t="s">
        <v>122</v>
      </c>
      <c r="C1154" s="125" t="s">
        <v>130</v>
      </c>
      <c r="D1154" s="125" t="s">
        <v>654</v>
      </c>
      <c r="E1154" s="126">
        <v>6145</v>
      </c>
      <c r="F1154" s="125" t="s">
        <v>3287</v>
      </c>
      <c r="G1154" s="138" t="s">
        <v>3354</v>
      </c>
      <c r="H1154" s="124" t="s">
        <v>3119</v>
      </c>
      <c r="I1154" s="44">
        <f t="shared" si="764"/>
        <v>7000000</v>
      </c>
      <c r="J1154" s="44">
        <v>6900000</v>
      </c>
      <c r="K1154" s="44">
        <f t="shared" si="765"/>
        <v>0</v>
      </c>
      <c r="L1154" s="44"/>
      <c r="M1154" s="44"/>
      <c r="N1154" s="44"/>
      <c r="O1154" s="44"/>
      <c r="P1154" s="44">
        <v>100000</v>
      </c>
      <c r="Q1154" s="44">
        <v>7500000</v>
      </c>
      <c r="R1154" s="44">
        <v>7400000</v>
      </c>
      <c r="S1154" s="44">
        <v>6077000</v>
      </c>
      <c r="T1154" s="44">
        <f t="shared" si="792"/>
        <v>1323000</v>
      </c>
      <c r="U1154" s="44">
        <v>662000</v>
      </c>
      <c r="V1154" s="44">
        <v>661000</v>
      </c>
      <c r="W1154" s="44"/>
      <c r="X1154" s="44">
        <f t="shared" si="793"/>
        <v>7400000</v>
      </c>
      <c r="Y1154" s="209">
        <f t="shared" si="789"/>
        <v>100</v>
      </c>
    </row>
    <row r="1155" spans="1:25" s="171" customFormat="1">
      <c r="A1155" s="172" t="s">
        <v>652</v>
      </c>
      <c r="B1155" s="172" t="s">
        <v>122</v>
      </c>
      <c r="C1155" s="172" t="s">
        <v>130</v>
      </c>
      <c r="D1155" s="172" t="s">
        <v>654</v>
      </c>
      <c r="E1155" s="173">
        <v>6145</v>
      </c>
      <c r="F1155" s="172" t="s">
        <v>3288</v>
      </c>
      <c r="G1155" s="188" t="s">
        <v>3354</v>
      </c>
      <c r="H1155" s="174" t="s">
        <v>3120</v>
      </c>
      <c r="I1155" s="170">
        <f t="shared" si="764"/>
        <v>500000</v>
      </c>
      <c r="J1155" s="44"/>
      <c r="K1155" s="44">
        <f t="shared" si="765"/>
        <v>0</v>
      </c>
      <c r="L1155" s="44"/>
      <c r="M1155" s="44"/>
      <c r="N1155" s="44"/>
      <c r="O1155" s="44">
        <v>500000</v>
      </c>
      <c r="P1155" s="44"/>
      <c r="Q1155" s="44">
        <v>761211</v>
      </c>
      <c r="R1155" s="44">
        <v>110000</v>
      </c>
      <c r="S1155" s="44">
        <v>110000</v>
      </c>
      <c r="T1155" s="44">
        <f t="shared" si="792"/>
        <v>0</v>
      </c>
      <c r="U1155" s="44"/>
      <c r="V1155" s="44"/>
      <c r="W1155" s="44"/>
      <c r="X1155" s="44">
        <f t="shared" si="793"/>
        <v>110000</v>
      </c>
      <c r="Y1155" s="209">
        <f t="shared" si="789"/>
        <v>100</v>
      </c>
    </row>
    <row r="1156" spans="1:25">
      <c r="A1156" s="125" t="s">
        <v>652</v>
      </c>
      <c r="B1156" s="125" t="s">
        <v>122</v>
      </c>
      <c r="C1156" s="125" t="s">
        <v>130</v>
      </c>
      <c r="D1156" s="125" t="s">
        <v>654</v>
      </c>
      <c r="E1156" s="126">
        <v>6145</v>
      </c>
      <c r="F1156" s="125" t="s">
        <v>3289</v>
      </c>
      <c r="G1156" s="128" t="s">
        <v>3358</v>
      </c>
      <c r="H1156" s="124" t="s">
        <v>3121</v>
      </c>
      <c r="I1156" s="44">
        <f t="shared" si="764"/>
        <v>8892000</v>
      </c>
      <c r="J1156" s="44">
        <v>8892000</v>
      </c>
      <c r="K1156" s="44">
        <f t="shared" si="765"/>
        <v>0</v>
      </c>
      <c r="L1156" s="44"/>
      <c r="M1156" s="44"/>
      <c r="N1156" s="44"/>
      <c r="O1156" s="44"/>
      <c r="P1156" s="44"/>
      <c r="Q1156" s="44">
        <v>8892000</v>
      </c>
      <c r="R1156" s="44">
        <v>8892000</v>
      </c>
      <c r="S1156" s="44">
        <v>5000000</v>
      </c>
      <c r="T1156" s="44">
        <f t="shared" si="792"/>
        <v>3892000</v>
      </c>
      <c r="U1156" s="44">
        <v>2000000</v>
      </c>
      <c r="V1156" s="44">
        <v>1892000</v>
      </c>
      <c r="W1156" s="44"/>
      <c r="X1156" s="44">
        <f t="shared" si="793"/>
        <v>8892000</v>
      </c>
      <c r="Y1156" s="209">
        <f t="shared" si="789"/>
        <v>100</v>
      </c>
    </row>
    <row r="1157" spans="1:25">
      <c r="A1157" s="125" t="s">
        <v>652</v>
      </c>
      <c r="B1157" s="125" t="s">
        <v>122</v>
      </c>
      <c r="C1157" s="125" t="s">
        <v>130</v>
      </c>
      <c r="D1157" s="125" t="s">
        <v>654</v>
      </c>
      <c r="E1157" s="126">
        <v>6145</v>
      </c>
      <c r="F1157" s="125" t="s">
        <v>3290</v>
      </c>
      <c r="G1157" s="128" t="s">
        <v>3358</v>
      </c>
      <c r="H1157" s="124" t="s">
        <v>3122</v>
      </c>
      <c r="I1157" s="44">
        <f t="shared" si="764"/>
        <v>500000</v>
      </c>
      <c r="J1157" s="44">
        <v>500000</v>
      </c>
      <c r="K1157" s="44">
        <f t="shared" si="765"/>
        <v>0</v>
      </c>
      <c r="L1157" s="44"/>
      <c r="M1157" s="44"/>
      <c r="N1157" s="44"/>
      <c r="O1157" s="44"/>
      <c r="P1157" s="44"/>
      <c r="Q1157" s="44">
        <v>500000</v>
      </c>
      <c r="R1157" s="44">
        <v>500000</v>
      </c>
      <c r="S1157" s="44">
        <v>500000</v>
      </c>
      <c r="T1157" s="44">
        <f t="shared" si="792"/>
        <v>0</v>
      </c>
      <c r="U1157" s="44"/>
      <c r="V1157" s="44"/>
      <c r="W1157" s="44"/>
      <c r="X1157" s="44">
        <f t="shared" si="793"/>
        <v>500000</v>
      </c>
      <c r="Y1157" s="209">
        <f t="shared" si="789"/>
        <v>100</v>
      </c>
    </row>
    <row r="1158" spans="1:25">
      <c r="A1158" s="20" t="s">
        <v>652</v>
      </c>
      <c r="B1158" s="20" t="s">
        <v>122</v>
      </c>
      <c r="C1158" s="20" t="s">
        <v>130</v>
      </c>
      <c r="D1158" s="20" t="s">
        <v>654</v>
      </c>
      <c r="E1158" s="20" t="s">
        <v>165</v>
      </c>
      <c r="F1158" s="23" t="s">
        <v>0</v>
      </c>
      <c r="G1158" s="154" t="s">
        <v>0</v>
      </c>
      <c r="H1158" s="21" t="s">
        <v>41</v>
      </c>
      <c r="I1158" s="66">
        <f t="shared" si="764"/>
        <v>20100</v>
      </c>
      <c r="J1158" s="66">
        <f>SUM(J1159:J1161)</f>
        <v>20100</v>
      </c>
      <c r="K1158" s="66">
        <f t="shared" si="765"/>
        <v>0</v>
      </c>
      <c r="L1158" s="66">
        <f t="shared" ref="L1158:X1158" si="813">SUM(L1159:L1161)</f>
        <v>0</v>
      </c>
      <c r="M1158" s="66">
        <f t="shared" si="813"/>
        <v>0</v>
      </c>
      <c r="N1158" s="66">
        <f t="shared" si="813"/>
        <v>0</v>
      </c>
      <c r="O1158" s="66">
        <f t="shared" si="813"/>
        <v>0</v>
      </c>
      <c r="P1158" s="66">
        <f t="shared" si="813"/>
        <v>0</v>
      </c>
      <c r="Q1158" s="66">
        <f t="shared" si="813"/>
        <v>52647</v>
      </c>
      <c r="R1158" s="66">
        <f t="shared" si="813"/>
        <v>39440</v>
      </c>
      <c r="S1158" s="66">
        <f t="shared" si="813"/>
        <v>29340</v>
      </c>
      <c r="T1158" s="66">
        <f t="shared" si="813"/>
        <v>10100</v>
      </c>
      <c r="U1158" s="66">
        <f t="shared" si="813"/>
        <v>10100</v>
      </c>
      <c r="V1158" s="66">
        <f t="shared" si="813"/>
        <v>0</v>
      </c>
      <c r="W1158" s="66">
        <f t="shared" si="813"/>
        <v>0</v>
      </c>
      <c r="X1158" s="66">
        <f t="shared" si="813"/>
        <v>39440</v>
      </c>
      <c r="Y1158" s="208">
        <f t="shared" si="789"/>
        <v>100</v>
      </c>
    </row>
    <row r="1159" spans="1:25">
      <c r="A1159" s="23" t="s">
        <v>652</v>
      </c>
      <c r="B1159" s="23" t="s">
        <v>122</v>
      </c>
      <c r="C1159" s="23" t="s">
        <v>130</v>
      </c>
      <c r="D1159" s="23" t="s">
        <v>654</v>
      </c>
      <c r="E1159" s="22">
        <v>6148</v>
      </c>
      <c r="F1159" s="23"/>
      <c r="G1159" s="128" t="s">
        <v>3353</v>
      </c>
      <c r="H1159" s="32" t="s">
        <v>41</v>
      </c>
      <c r="I1159" s="44">
        <f t="shared" si="764"/>
        <v>10100</v>
      </c>
      <c r="J1159" s="44">
        <v>10100</v>
      </c>
      <c r="K1159" s="44">
        <f t="shared" si="765"/>
        <v>0</v>
      </c>
      <c r="L1159" s="44">
        <v>0</v>
      </c>
      <c r="M1159" s="44">
        <v>0</v>
      </c>
      <c r="N1159" s="44">
        <v>0</v>
      </c>
      <c r="O1159" s="44">
        <v>0</v>
      </c>
      <c r="P1159" s="44">
        <v>0</v>
      </c>
      <c r="Q1159" s="44">
        <v>23547</v>
      </c>
      <c r="R1159" s="44">
        <v>10340</v>
      </c>
      <c r="S1159" s="44">
        <v>240</v>
      </c>
      <c r="T1159" s="44">
        <f t="shared" si="792"/>
        <v>10100</v>
      </c>
      <c r="U1159" s="44">
        <v>10100</v>
      </c>
      <c r="V1159" s="44"/>
      <c r="W1159" s="44"/>
      <c r="X1159" s="44">
        <f t="shared" si="793"/>
        <v>10340</v>
      </c>
      <c r="Y1159" s="209">
        <f t="shared" si="789"/>
        <v>100</v>
      </c>
    </row>
    <row r="1160" spans="1:25">
      <c r="A1160" s="23" t="s">
        <v>652</v>
      </c>
      <c r="B1160" s="23" t="s">
        <v>122</v>
      </c>
      <c r="C1160" s="23" t="s">
        <v>130</v>
      </c>
      <c r="D1160" s="23" t="s">
        <v>654</v>
      </c>
      <c r="E1160" s="22">
        <v>6148</v>
      </c>
      <c r="F1160" s="23" t="s">
        <v>3428</v>
      </c>
      <c r="G1160" s="128" t="s">
        <v>3353</v>
      </c>
      <c r="H1160" s="32" t="s">
        <v>3429</v>
      </c>
      <c r="I1160" s="44"/>
      <c r="J1160" s="44"/>
      <c r="K1160" s="44"/>
      <c r="L1160" s="44"/>
      <c r="M1160" s="44"/>
      <c r="N1160" s="44"/>
      <c r="O1160" s="44"/>
      <c r="P1160" s="44"/>
      <c r="Q1160" s="44">
        <v>29100</v>
      </c>
      <c r="R1160" s="44">
        <v>29100</v>
      </c>
      <c r="S1160" s="44">
        <v>29100</v>
      </c>
      <c r="T1160" s="44">
        <f t="shared" si="792"/>
        <v>0</v>
      </c>
      <c r="U1160" s="44"/>
      <c r="V1160" s="44"/>
      <c r="W1160" s="44"/>
      <c r="X1160" s="44">
        <f t="shared" si="793"/>
        <v>29100</v>
      </c>
      <c r="Y1160" s="209">
        <f t="shared" si="789"/>
        <v>100</v>
      </c>
    </row>
    <row r="1161" spans="1:25">
      <c r="A1161" s="23" t="s">
        <v>652</v>
      </c>
      <c r="B1161" s="23" t="s">
        <v>122</v>
      </c>
      <c r="C1161" s="23" t="s">
        <v>130</v>
      </c>
      <c r="D1161" s="23" t="s">
        <v>654</v>
      </c>
      <c r="E1161" s="22">
        <v>6148</v>
      </c>
      <c r="F1161" s="23" t="s">
        <v>2819</v>
      </c>
      <c r="G1161" s="128" t="s">
        <v>3353</v>
      </c>
      <c r="H1161" s="32" t="s">
        <v>2795</v>
      </c>
      <c r="I1161" s="44">
        <f t="shared" si="764"/>
        <v>10000</v>
      </c>
      <c r="J1161" s="44">
        <v>10000</v>
      </c>
      <c r="K1161" s="44">
        <f t="shared" si="765"/>
        <v>0</v>
      </c>
      <c r="L1161" s="44"/>
      <c r="M1161" s="44"/>
      <c r="N1161" s="44"/>
      <c r="O1161" s="44"/>
      <c r="P1161" s="44"/>
      <c r="Q1161" s="44">
        <v>0</v>
      </c>
      <c r="R1161" s="44">
        <v>0</v>
      </c>
      <c r="S1161" s="44">
        <v>0</v>
      </c>
      <c r="T1161" s="44">
        <f t="shared" si="792"/>
        <v>0</v>
      </c>
      <c r="U1161" s="44"/>
      <c r="V1161" s="44"/>
      <c r="W1161" s="44"/>
      <c r="X1161" s="44">
        <f t="shared" si="793"/>
        <v>0</v>
      </c>
      <c r="Y1161" s="209">
        <f t="shared" si="789"/>
        <v>0</v>
      </c>
    </row>
    <row r="1162" spans="1:25" ht="20.399999999999999">
      <c r="A1162" s="20" t="s">
        <v>0</v>
      </c>
      <c r="B1162" s="20" t="s">
        <v>0</v>
      </c>
      <c r="C1162" s="20" t="s">
        <v>0</v>
      </c>
      <c r="D1162" s="21" t="s">
        <v>0</v>
      </c>
      <c r="E1162" s="21" t="s">
        <v>0</v>
      </c>
      <c r="F1162" s="21" t="s">
        <v>0</v>
      </c>
      <c r="G1162" s="150" t="s">
        <v>0</v>
      </c>
      <c r="H1162" s="30" t="s">
        <v>48</v>
      </c>
      <c r="I1162" s="31">
        <f t="shared" si="764"/>
        <v>32267100</v>
      </c>
      <c r="J1162" s="31">
        <f t="shared" ref="J1162:X1162" si="814">SUM(J1163)</f>
        <v>6062100</v>
      </c>
      <c r="K1162" s="31">
        <f t="shared" si="765"/>
        <v>0</v>
      </c>
      <c r="L1162" s="31">
        <f t="shared" si="814"/>
        <v>0</v>
      </c>
      <c r="M1162" s="31">
        <f t="shared" si="814"/>
        <v>0</v>
      </c>
      <c r="N1162" s="31">
        <f t="shared" si="814"/>
        <v>0</v>
      </c>
      <c r="O1162" s="31">
        <f t="shared" si="814"/>
        <v>3205000</v>
      </c>
      <c r="P1162" s="31">
        <f t="shared" si="814"/>
        <v>23000000</v>
      </c>
      <c r="Q1162" s="31">
        <f t="shared" si="814"/>
        <v>57382362</v>
      </c>
      <c r="R1162" s="31">
        <f t="shared" si="814"/>
        <v>14671300</v>
      </c>
      <c r="S1162" s="31">
        <f t="shared" si="814"/>
        <v>14254100</v>
      </c>
      <c r="T1162" s="31">
        <f t="shared" si="814"/>
        <v>148000</v>
      </c>
      <c r="U1162" s="31">
        <f t="shared" si="814"/>
        <v>148000</v>
      </c>
      <c r="V1162" s="31">
        <f t="shared" si="814"/>
        <v>0</v>
      </c>
      <c r="W1162" s="31">
        <f t="shared" si="814"/>
        <v>0</v>
      </c>
      <c r="X1162" s="31">
        <f t="shared" si="814"/>
        <v>14671100</v>
      </c>
      <c r="Y1162" s="220">
        <f t="shared" si="789"/>
        <v>99.998636794285446</v>
      </c>
    </row>
    <row r="1163" spans="1:25">
      <c r="A1163" s="23" t="s">
        <v>652</v>
      </c>
      <c r="B1163" s="23" t="s">
        <v>122</v>
      </c>
      <c r="C1163" s="23" t="s">
        <v>130</v>
      </c>
      <c r="D1163" s="23" t="s">
        <v>654</v>
      </c>
      <c r="E1163" s="21" t="s">
        <v>210</v>
      </c>
      <c r="F1163" s="21" t="s">
        <v>0</v>
      </c>
      <c r="G1163" s="150" t="s">
        <v>0</v>
      </c>
      <c r="H1163" s="21" t="s">
        <v>43</v>
      </c>
      <c r="I1163" s="66">
        <f t="shared" si="764"/>
        <v>32267100</v>
      </c>
      <c r="J1163" s="66">
        <f t="shared" ref="J1163:P1163" si="815">SUM(J1164,J1168)</f>
        <v>6062100</v>
      </c>
      <c r="K1163" s="66">
        <f t="shared" si="765"/>
        <v>0</v>
      </c>
      <c r="L1163" s="66">
        <f t="shared" si="815"/>
        <v>0</v>
      </c>
      <c r="M1163" s="66">
        <f t="shared" si="815"/>
        <v>0</v>
      </c>
      <c r="N1163" s="66">
        <f t="shared" si="815"/>
        <v>0</v>
      </c>
      <c r="O1163" s="66">
        <f t="shared" si="815"/>
        <v>3205000</v>
      </c>
      <c r="P1163" s="66">
        <f t="shared" si="815"/>
        <v>23000000</v>
      </c>
      <c r="Q1163" s="66">
        <f>SUM(Q1164,Q1168)</f>
        <v>57382362</v>
      </c>
      <c r="R1163" s="66">
        <f>SUM(R1164,R1168)</f>
        <v>14671300</v>
      </c>
      <c r="S1163" s="66">
        <f>SUM(S1164,S1168)</f>
        <v>14254100</v>
      </c>
      <c r="T1163" s="66">
        <f t="shared" ref="T1163:X1163" si="816">SUM(T1164,T1168)</f>
        <v>148000</v>
      </c>
      <c r="U1163" s="66">
        <f t="shared" si="816"/>
        <v>148000</v>
      </c>
      <c r="V1163" s="66">
        <f t="shared" si="816"/>
        <v>0</v>
      </c>
      <c r="W1163" s="66">
        <f t="shared" si="816"/>
        <v>0</v>
      </c>
      <c r="X1163" s="66">
        <f t="shared" si="816"/>
        <v>14671100</v>
      </c>
      <c r="Y1163" s="208">
        <f t="shared" si="789"/>
        <v>99.998636794285446</v>
      </c>
    </row>
    <row r="1164" spans="1:25">
      <c r="A1164" s="20" t="s">
        <v>652</v>
      </c>
      <c r="B1164" s="20" t="s">
        <v>122</v>
      </c>
      <c r="C1164" s="20" t="s">
        <v>130</v>
      </c>
      <c r="D1164" s="20" t="s">
        <v>654</v>
      </c>
      <c r="E1164" s="20" t="s">
        <v>211</v>
      </c>
      <c r="F1164" s="23" t="s">
        <v>0</v>
      </c>
      <c r="G1164" s="154" t="s">
        <v>0</v>
      </c>
      <c r="H1164" s="21" t="s">
        <v>44</v>
      </c>
      <c r="I1164" s="66">
        <f t="shared" si="764"/>
        <v>9500100</v>
      </c>
      <c r="J1164" s="66">
        <f>SUM(J1165:J1167)</f>
        <v>500100</v>
      </c>
      <c r="K1164" s="66">
        <f t="shared" si="765"/>
        <v>0</v>
      </c>
      <c r="L1164" s="66">
        <f t="shared" ref="L1164:P1164" si="817">SUM(L1165:L1167)</f>
        <v>0</v>
      </c>
      <c r="M1164" s="66">
        <f t="shared" si="817"/>
        <v>0</v>
      </c>
      <c r="N1164" s="66">
        <f t="shared" si="817"/>
        <v>0</v>
      </c>
      <c r="O1164" s="66">
        <f t="shared" si="817"/>
        <v>3000000</v>
      </c>
      <c r="P1164" s="66">
        <f t="shared" si="817"/>
        <v>6000000</v>
      </c>
      <c r="Q1164" s="66">
        <f t="shared" ref="Q1164:R1164" si="818">SUM(Q1165:Q1167)</f>
        <v>12390582</v>
      </c>
      <c r="R1164" s="66">
        <f t="shared" si="818"/>
        <v>500100</v>
      </c>
      <c r="S1164" s="66">
        <f t="shared" ref="S1164" si="819">SUM(S1165:S1167)</f>
        <v>500000</v>
      </c>
      <c r="T1164" s="66">
        <f t="shared" ref="T1164:X1164" si="820">SUM(T1165:T1167)</f>
        <v>0</v>
      </c>
      <c r="U1164" s="66">
        <f t="shared" si="820"/>
        <v>0</v>
      </c>
      <c r="V1164" s="66">
        <f t="shared" si="820"/>
        <v>0</v>
      </c>
      <c r="W1164" s="66">
        <f t="shared" si="820"/>
        <v>0</v>
      </c>
      <c r="X1164" s="66">
        <f t="shared" si="820"/>
        <v>500000</v>
      </c>
      <c r="Y1164" s="208">
        <f t="shared" si="789"/>
        <v>99.980003999200164</v>
      </c>
    </row>
    <row r="1165" spans="1:25">
      <c r="A1165" s="23" t="s">
        <v>652</v>
      </c>
      <c r="B1165" s="23" t="s">
        <v>122</v>
      </c>
      <c r="C1165" s="23" t="s">
        <v>130</v>
      </c>
      <c r="D1165" s="23" t="s">
        <v>654</v>
      </c>
      <c r="E1165" s="22">
        <v>6151</v>
      </c>
      <c r="F1165" s="23" t="s">
        <v>674</v>
      </c>
      <c r="G1165" s="128" t="s">
        <v>3358</v>
      </c>
      <c r="H1165" s="32" t="s">
        <v>314</v>
      </c>
      <c r="I1165" s="44">
        <f t="shared" ref="I1165:I1240" si="821">SUM(J1165,K1165,O1165,P1165)</f>
        <v>100</v>
      </c>
      <c r="J1165" s="44">
        <v>100</v>
      </c>
      <c r="K1165" s="44">
        <f t="shared" ref="K1165:K1240" si="822">SUM(L1165,M1165,N1165)</f>
        <v>0</v>
      </c>
      <c r="L1165" s="44">
        <v>0</v>
      </c>
      <c r="M1165" s="44">
        <v>0</v>
      </c>
      <c r="N1165" s="44">
        <v>0</v>
      </c>
      <c r="O1165" s="44">
        <v>0</v>
      </c>
      <c r="P1165" s="44">
        <v>0</v>
      </c>
      <c r="Q1165" s="44">
        <v>100</v>
      </c>
      <c r="R1165" s="44">
        <v>100</v>
      </c>
      <c r="S1165" s="44">
        <v>0</v>
      </c>
      <c r="T1165" s="44">
        <f t="shared" ref="T1165:T1191" si="823">U1165+V1165+W1165</f>
        <v>0</v>
      </c>
      <c r="U1165" s="44"/>
      <c r="V1165" s="44"/>
      <c r="W1165" s="44"/>
      <c r="X1165" s="44">
        <f t="shared" ref="X1165:X1191" si="824">S1165+T1165</f>
        <v>0</v>
      </c>
      <c r="Y1165" s="209">
        <f t="shared" ref="Y1165:Y1192" si="825">IF(R1165=0,0,(X1165/R1165)*100)</f>
        <v>0</v>
      </c>
    </row>
    <row r="1166" spans="1:25" ht="20.399999999999999">
      <c r="A1166" s="125" t="s">
        <v>652</v>
      </c>
      <c r="B1166" s="125" t="s">
        <v>122</v>
      </c>
      <c r="C1166" s="125" t="s">
        <v>130</v>
      </c>
      <c r="D1166" s="125" t="s">
        <v>654</v>
      </c>
      <c r="E1166" s="126">
        <v>6151</v>
      </c>
      <c r="F1166" s="125" t="s">
        <v>3291</v>
      </c>
      <c r="G1166" s="128" t="s">
        <v>3358</v>
      </c>
      <c r="H1166" s="124" t="s">
        <v>678</v>
      </c>
      <c r="I1166" s="44">
        <f t="shared" si="821"/>
        <v>6500000</v>
      </c>
      <c r="J1166" s="44">
        <v>500000</v>
      </c>
      <c r="K1166" s="44">
        <f t="shared" si="822"/>
        <v>0</v>
      </c>
      <c r="L1166" s="44"/>
      <c r="M1166" s="44"/>
      <c r="N1166" s="44"/>
      <c r="O1166" s="44"/>
      <c r="P1166" s="44">
        <v>6000000</v>
      </c>
      <c r="Q1166" s="44">
        <v>7731900</v>
      </c>
      <c r="R1166" s="44">
        <v>500000</v>
      </c>
      <c r="S1166" s="44">
        <v>500000</v>
      </c>
      <c r="T1166" s="44">
        <f t="shared" si="823"/>
        <v>0</v>
      </c>
      <c r="U1166" s="44"/>
      <c r="V1166" s="44"/>
      <c r="W1166" s="44"/>
      <c r="X1166" s="44">
        <f t="shared" si="824"/>
        <v>500000</v>
      </c>
      <c r="Y1166" s="209">
        <f t="shared" si="825"/>
        <v>100</v>
      </c>
    </row>
    <row r="1167" spans="1:25" s="171" customFormat="1">
      <c r="A1167" s="172" t="s">
        <v>652</v>
      </c>
      <c r="B1167" s="172" t="s">
        <v>122</v>
      </c>
      <c r="C1167" s="172" t="s">
        <v>130</v>
      </c>
      <c r="D1167" s="172" t="s">
        <v>654</v>
      </c>
      <c r="E1167" s="173">
        <v>6151</v>
      </c>
      <c r="F1167" s="172" t="s">
        <v>3292</v>
      </c>
      <c r="G1167" s="188" t="s">
        <v>3354</v>
      </c>
      <c r="H1167" s="174" t="s">
        <v>3123</v>
      </c>
      <c r="I1167" s="170">
        <f t="shared" si="821"/>
        <v>3000000</v>
      </c>
      <c r="J1167" s="44"/>
      <c r="K1167" s="44">
        <f t="shared" si="822"/>
        <v>0</v>
      </c>
      <c r="L1167" s="44"/>
      <c r="M1167" s="44"/>
      <c r="N1167" s="44"/>
      <c r="O1167" s="44">
        <v>3000000</v>
      </c>
      <c r="P1167" s="44"/>
      <c r="Q1167" s="44">
        <v>4658582</v>
      </c>
      <c r="R1167" s="44">
        <v>0</v>
      </c>
      <c r="S1167" s="44">
        <v>0</v>
      </c>
      <c r="T1167" s="44">
        <f t="shared" si="823"/>
        <v>0</v>
      </c>
      <c r="U1167" s="44"/>
      <c r="V1167" s="44"/>
      <c r="W1167" s="44"/>
      <c r="X1167" s="44">
        <f t="shared" si="824"/>
        <v>0</v>
      </c>
      <c r="Y1167" s="209">
        <f t="shared" si="825"/>
        <v>0</v>
      </c>
    </row>
    <row r="1168" spans="1:25">
      <c r="A1168" s="20" t="s">
        <v>652</v>
      </c>
      <c r="B1168" s="20" t="s">
        <v>122</v>
      </c>
      <c r="C1168" s="20" t="s">
        <v>130</v>
      </c>
      <c r="D1168" s="20" t="s">
        <v>654</v>
      </c>
      <c r="E1168" s="20" t="s">
        <v>318</v>
      </c>
      <c r="F1168" s="23" t="s">
        <v>0</v>
      </c>
      <c r="G1168" s="154" t="s">
        <v>0</v>
      </c>
      <c r="H1168" s="21" t="s">
        <v>47</v>
      </c>
      <c r="I1168" s="66">
        <f t="shared" si="821"/>
        <v>22767000</v>
      </c>
      <c r="J1168" s="66">
        <f>SUM(J1169:J1184)</f>
        <v>5562000</v>
      </c>
      <c r="K1168" s="66">
        <f t="shared" si="822"/>
        <v>0</v>
      </c>
      <c r="L1168" s="66">
        <f t="shared" ref="L1168:X1168" si="826">SUM(L1169:L1184)</f>
        <v>0</v>
      </c>
      <c r="M1168" s="66">
        <f t="shared" si="826"/>
        <v>0</v>
      </c>
      <c r="N1168" s="66">
        <f t="shared" si="826"/>
        <v>0</v>
      </c>
      <c r="O1168" s="66">
        <f t="shared" si="826"/>
        <v>205000</v>
      </c>
      <c r="P1168" s="66">
        <f t="shared" si="826"/>
        <v>17000000</v>
      </c>
      <c r="Q1168" s="66">
        <f t="shared" si="826"/>
        <v>44991780</v>
      </c>
      <c r="R1168" s="66">
        <f t="shared" si="826"/>
        <v>14171200</v>
      </c>
      <c r="S1168" s="66">
        <f t="shared" si="826"/>
        <v>13754100</v>
      </c>
      <c r="T1168" s="66">
        <f t="shared" si="826"/>
        <v>148000</v>
      </c>
      <c r="U1168" s="66">
        <f t="shared" si="826"/>
        <v>148000</v>
      </c>
      <c r="V1168" s="66">
        <f t="shared" si="826"/>
        <v>0</v>
      </c>
      <c r="W1168" s="66">
        <f t="shared" si="826"/>
        <v>0</v>
      </c>
      <c r="X1168" s="66">
        <f t="shared" si="826"/>
        <v>14171100</v>
      </c>
      <c r="Y1168" s="208">
        <f t="shared" si="825"/>
        <v>99.999294343457152</v>
      </c>
    </row>
    <row r="1169" spans="1:25">
      <c r="A1169" s="23" t="s">
        <v>652</v>
      </c>
      <c r="B1169" s="23" t="s">
        <v>122</v>
      </c>
      <c r="C1169" s="23" t="s">
        <v>130</v>
      </c>
      <c r="D1169" s="23" t="s">
        <v>654</v>
      </c>
      <c r="E1169" s="22">
        <v>6154</v>
      </c>
      <c r="F1169" s="23" t="s">
        <v>675</v>
      </c>
      <c r="G1169" s="128" t="s">
        <v>3358</v>
      </c>
      <c r="H1169" s="32" t="s">
        <v>676</v>
      </c>
      <c r="I1169" s="44">
        <f t="shared" si="821"/>
        <v>0</v>
      </c>
      <c r="J1169" s="44">
        <v>0</v>
      </c>
      <c r="K1169" s="44">
        <f t="shared" si="822"/>
        <v>0</v>
      </c>
      <c r="L1169" s="44">
        <v>0</v>
      </c>
      <c r="M1169" s="44">
        <v>0</v>
      </c>
      <c r="N1169" s="44">
        <v>0</v>
      </c>
      <c r="O1169" s="44">
        <v>0</v>
      </c>
      <c r="P1169" s="44">
        <v>0</v>
      </c>
      <c r="Q1169" s="44">
        <v>0</v>
      </c>
      <c r="R1169" s="44">
        <v>0</v>
      </c>
      <c r="S1169" s="44">
        <v>0</v>
      </c>
      <c r="T1169" s="44">
        <f t="shared" si="823"/>
        <v>0</v>
      </c>
      <c r="U1169" s="44"/>
      <c r="V1169" s="44"/>
      <c r="W1169" s="44"/>
      <c r="X1169" s="44">
        <f t="shared" si="824"/>
        <v>0</v>
      </c>
      <c r="Y1169" s="209">
        <f t="shared" si="825"/>
        <v>0</v>
      </c>
    </row>
    <row r="1170" spans="1:25">
      <c r="A1170" s="125" t="s">
        <v>652</v>
      </c>
      <c r="B1170" s="125" t="s">
        <v>122</v>
      </c>
      <c r="C1170" s="125" t="s">
        <v>130</v>
      </c>
      <c r="D1170" s="125" t="s">
        <v>654</v>
      </c>
      <c r="E1170" s="126">
        <v>6154</v>
      </c>
      <c r="F1170" s="125" t="s">
        <v>3293</v>
      </c>
      <c r="G1170" s="128" t="s">
        <v>3358</v>
      </c>
      <c r="H1170" s="124" t="s">
        <v>3124</v>
      </c>
      <c r="I1170" s="44">
        <f t="shared" si="821"/>
        <v>10000000</v>
      </c>
      <c r="J1170" s="44">
        <v>0</v>
      </c>
      <c r="K1170" s="44">
        <f t="shared" si="822"/>
        <v>0</v>
      </c>
      <c r="L1170" s="44"/>
      <c r="M1170" s="44"/>
      <c r="N1170" s="44"/>
      <c r="O1170" s="44"/>
      <c r="P1170" s="44">
        <v>10000000</v>
      </c>
      <c r="Q1170" s="44">
        <v>21644311</v>
      </c>
      <c r="R1170" s="44">
        <v>7500100</v>
      </c>
      <c r="S1170" s="44">
        <v>7500000</v>
      </c>
      <c r="T1170" s="44">
        <f t="shared" si="823"/>
        <v>0</v>
      </c>
      <c r="U1170" s="44"/>
      <c r="V1170" s="44"/>
      <c r="W1170" s="44"/>
      <c r="X1170" s="44">
        <f t="shared" si="824"/>
        <v>7500000</v>
      </c>
      <c r="Y1170" s="209">
        <f t="shared" si="825"/>
        <v>99.998666684444203</v>
      </c>
    </row>
    <row r="1171" spans="1:25">
      <c r="A1171" s="125" t="s">
        <v>652</v>
      </c>
      <c r="B1171" s="125" t="s">
        <v>122</v>
      </c>
      <c r="C1171" s="125" t="s">
        <v>130</v>
      </c>
      <c r="D1171" s="125" t="s">
        <v>654</v>
      </c>
      <c r="E1171" s="126">
        <v>6154</v>
      </c>
      <c r="F1171" s="125" t="s">
        <v>3294</v>
      </c>
      <c r="G1171" s="128" t="s">
        <v>3358</v>
      </c>
      <c r="H1171" s="124" t="s">
        <v>3125</v>
      </c>
      <c r="I1171" s="44">
        <f t="shared" si="821"/>
        <v>7000000</v>
      </c>
      <c r="J1171" s="44">
        <v>500000</v>
      </c>
      <c r="K1171" s="44">
        <f t="shared" si="822"/>
        <v>0</v>
      </c>
      <c r="L1171" s="44"/>
      <c r="M1171" s="44"/>
      <c r="N1171" s="44"/>
      <c r="O1171" s="44"/>
      <c r="P1171" s="44">
        <v>6500000</v>
      </c>
      <c r="Q1171" s="44">
        <v>8090000</v>
      </c>
      <c r="R1171" s="44">
        <v>1590000</v>
      </c>
      <c r="S1171" s="44">
        <v>1590000</v>
      </c>
      <c r="T1171" s="44">
        <f t="shared" si="823"/>
        <v>0</v>
      </c>
      <c r="U1171" s="44"/>
      <c r="V1171" s="44"/>
      <c r="W1171" s="44"/>
      <c r="X1171" s="44">
        <f t="shared" si="824"/>
        <v>1590000</v>
      </c>
      <c r="Y1171" s="209">
        <f t="shared" si="825"/>
        <v>100</v>
      </c>
    </row>
    <row r="1172" spans="1:25" ht="20.399999999999999">
      <c r="A1172" s="23" t="s">
        <v>652</v>
      </c>
      <c r="B1172" s="23" t="s">
        <v>122</v>
      </c>
      <c r="C1172" s="23" t="s">
        <v>130</v>
      </c>
      <c r="D1172" s="23" t="s">
        <v>654</v>
      </c>
      <c r="E1172" s="22">
        <v>6154</v>
      </c>
      <c r="F1172" s="23" t="s">
        <v>677</v>
      </c>
      <c r="G1172" s="128" t="s">
        <v>3358</v>
      </c>
      <c r="H1172" s="124" t="s">
        <v>678</v>
      </c>
      <c r="I1172" s="44">
        <f t="shared" si="821"/>
        <v>0</v>
      </c>
      <c r="J1172" s="44">
        <v>0</v>
      </c>
      <c r="K1172" s="44">
        <f t="shared" si="822"/>
        <v>0</v>
      </c>
      <c r="L1172" s="44">
        <v>0</v>
      </c>
      <c r="M1172" s="44">
        <v>0</v>
      </c>
      <c r="N1172" s="44">
        <v>0</v>
      </c>
      <c r="O1172" s="44">
        <v>0</v>
      </c>
      <c r="P1172" s="44">
        <v>0</v>
      </c>
      <c r="Q1172" s="44">
        <v>0</v>
      </c>
      <c r="R1172" s="44">
        <v>0</v>
      </c>
      <c r="S1172" s="44">
        <v>0</v>
      </c>
      <c r="T1172" s="44">
        <f t="shared" si="823"/>
        <v>0</v>
      </c>
      <c r="U1172" s="44"/>
      <c r="V1172" s="44"/>
      <c r="W1172" s="44"/>
      <c r="X1172" s="44">
        <f t="shared" si="824"/>
        <v>0</v>
      </c>
      <c r="Y1172" s="209">
        <f t="shared" si="825"/>
        <v>0</v>
      </c>
    </row>
    <row r="1173" spans="1:25">
      <c r="A1173" s="117" t="s">
        <v>652</v>
      </c>
      <c r="B1173" s="117" t="s">
        <v>122</v>
      </c>
      <c r="C1173" s="117" t="s">
        <v>130</v>
      </c>
      <c r="D1173" s="117" t="s">
        <v>654</v>
      </c>
      <c r="E1173" s="129">
        <v>6154</v>
      </c>
      <c r="F1173" s="117" t="s">
        <v>3176</v>
      </c>
      <c r="G1173" s="128" t="s">
        <v>3358</v>
      </c>
      <c r="H1173" s="97" t="s">
        <v>3177</v>
      </c>
      <c r="I1173" s="44">
        <f t="shared" si="821"/>
        <v>500000</v>
      </c>
      <c r="J1173" s="44">
        <v>500000</v>
      </c>
      <c r="K1173" s="44">
        <f t="shared" si="822"/>
        <v>0</v>
      </c>
      <c r="L1173" s="44"/>
      <c r="M1173" s="44"/>
      <c r="N1173" s="44"/>
      <c r="O1173" s="44"/>
      <c r="P1173" s="44"/>
      <c r="Q1173" s="44">
        <v>500000</v>
      </c>
      <c r="R1173" s="44">
        <v>500000</v>
      </c>
      <c r="S1173" s="44">
        <v>500000</v>
      </c>
      <c r="T1173" s="44">
        <f t="shared" si="823"/>
        <v>0</v>
      </c>
      <c r="U1173" s="44"/>
      <c r="V1173" s="44"/>
      <c r="W1173" s="44"/>
      <c r="X1173" s="44">
        <f t="shared" si="824"/>
        <v>500000</v>
      </c>
      <c r="Y1173" s="209">
        <f t="shared" si="825"/>
        <v>100</v>
      </c>
    </row>
    <row r="1174" spans="1:25">
      <c r="A1174" s="23" t="s">
        <v>652</v>
      </c>
      <c r="B1174" s="23" t="s">
        <v>122</v>
      </c>
      <c r="C1174" s="23" t="s">
        <v>130</v>
      </c>
      <c r="D1174" s="23" t="s">
        <v>654</v>
      </c>
      <c r="E1174" s="22">
        <v>6154</v>
      </c>
      <c r="F1174" s="23" t="s">
        <v>679</v>
      </c>
      <c r="G1174" s="138" t="s">
        <v>3354</v>
      </c>
      <c r="H1174" s="124" t="s">
        <v>680</v>
      </c>
      <c r="I1174" s="44">
        <f t="shared" si="821"/>
        <v>510000</v>
      </c>
      <c r="J1174" s="44">
        <v>10000</v>
      </c>
      <c r="K1174" s="44">
        <f t="shared" si="822"/>
        <v>0</v>
      </c>
      <c r="L1174" s="44">
        <v>0</v>
      </c>
      <c r="M1174" s="44">
        <v>0</v>
      </c>
      <c r="N1174" s="44">
        <v>0</v>
      </c>
      <c r="O1174" s="44">
        <v>0</v>
      </c>
      <c r="P1174" s="44">
        <v>500000</v>
      </c>
      <c r="Q1174" s="44">
        <v>968838</v>
      </c>
      <c r="R1174" s="44">
        <v>10000</v>
      </c>
      <c r="S1174" s="44">
        <v>0</v>
      </c>
      <c r="T1174" s="44">
        <f t="shared" si="823"/>
        <v>10000</v>
      </c>
      <c r="U1174" s="44">
        <v>10000</v>
      </c>
      <c r="V1174" s="44"/>
      <c r="W1174" s="44"/>
      <c r="X1174" s="44">
        <f t="shared" si="824"/>
        <v>10000</v>
      </c>
      <c r="Y1174" s="209">
        <f t="shared" si="825"/>
        <v>100</v>
      </c>
    </row>
    <row r="1175" spans="1:25">
      <c r="A1175" s="23" t="s">
        <v>652</v>
      </c>
      <c r="B1175" s="23" t="s">
        <v>122</v>
      </c>
      <c r="C1175" s="23" t="s">
        <v>130</v>
      </c>
      <c r="D1175" s="23" t="s">
        <v>654</v>
      </c>
      <c r="E1175" s="22">
        <v>6154</v>
      </c>
      <c r="F1175" s="23" t="s">
        <v>681</v>
      </c>
      <c r="G1175" s="138" t="s">
        <v>3354</v>
      </c>
      <c r="H1175" s="124" t="s">
        <v>682</v>
      </c>
      <c r="I1175" s="44">
        <f t="shared" si="821"/>
        <v>0</v>
      </c>
      <c r="J1175" s="44">
        <v>0</v>
      </c>
      <c r="K1175" s="44">
        <f t="shared" si="822"/>
        <v>0</v>
      </c>
      <c r="L1175" s="44">
        <v>0</v>
      </c>
      <c r="M1175" s="44">
        <v>0</v>
      </c>
      <c r="N1175" s="44">
        <v>0</v>
      </c>
      <c r="O1175" s="44">
        <v>0</v>
      </c>
      <c r="P1175" s="44">
        <v>0</v>
      </c>
      <c r="Q1175" s="44">
        <v>0</v>
      </c>
      <c r="R1175" s="44">
        <v>0</v>
      </c>
      <c r="S1175" s="44">
        <v>0</v>
      </c>
      <c r="T1175" s="44">
        <f t="shared" si="823"/>
        <v>0</v>
      </c>
      <c r="U1175" s="44"/>
      <c r="V1175" s="44"/>
      <c r="W1175" s="44"/>
      <c r="X1175" s="44">
        <f t="shared" si="824"/>
        <v>0</v>
      </c>
      <c r="Y1175" s="209">
        <f t="shared" si="825"/>
        <v>0</v>
      </c>
    </row>
    <row r="1176" spans="1:25">
      <c r="A1176" s="23" t="s">
        <v>652</v>
      </c>
      <c r="B1176" s="23" t="s">
        <v>122</v>
      </c>
      <c r="C1176" s="23" t="s">
        <v>130</v>
      </c>
      <c r="D1176" s="23" t="s">
        <v>654</v>
      </c>
      <c r="E1176" s="22">
        <v>6154</v>
      </c>
      <c r="F1176" s="23" t="s">
        <v>683</v>
      </c>
      <c r="G1176" s="128" t="s">
        <v>3358</v>
      </c>
      <c r="H1176" s="124" t="s">
        <v>3126</v>
      </c>
      <c r="I1176" s="44">
        <f t="shared" si="821"/>
        <v>552000</v>
      </c>
      <c r="J1176" s="44">
        <v>552000</v>
      </c>
      <c r="K1176" s="44">
        <f t="shared" si="822"/>
        <v>0</v>
      </c>
      <c r="L1176" s="44">
        <v>0</v>
      </c>
      <c r="M1176" s="44">
        <v>0</v>
      </c>
      <c r="N1176" s="44">
        <v>0</v>
      </c>
      <c r="O1176" s="44">
        <v>0</v>
      </c>
      <c r="P1176" s="44">
        <v>0</v>
      </c>
      <c r="Q1176" s="44">
        <v>552000</v>
      </c>
      <c r="R1176" s="44">
        <v>552000</v>
      </c>
      <c r="S1176" s="44">
        <v>414000</v>
      </c>
      <c r="T1176" s="44">
        <f t="shared" si="823"/>
        <v>138000</v>
      </c>
      <c r="U1176" s="44">
        <v>138000</v>
      </c>
      <c r="V1176" s="44"/>
      <c r="W1176" s="44"/>
      <c r="X1176" s="44">
        <f t="shared" si="824"/>
        <v>552000</v>
      </c>
      <c r="Y1176" s="209">
        <f t="shared" si="825"/>
        <v>100</v>
      </c>
    </row>
    <row r="1177" spans="1:25">
      <c r="A1177" s="117" t="s">
        <v>652</v>
      </c>
      <c r="B1177" s="117" t="s">
        <v>122</v>
      </c>
      <c r="C1177" s="117" t="s">
        <v>130</v>
      </c>
      <c r="D1177" s="117" t="s">
        <v>654</v>
      </c>
      <c r="E1177" s="129">
        <v>6154</v>
      </c>
      <c r="F1177" s="23" t="s">
        <v>3212</v>
      </c>
      <c r="G1177" s="128" t="s">
        <v>3358</v>
      </c>
      <c r="H1177" s="97" t="s">
        <v>3173</v>
      </c>
      <c r="I1177" s="44">
        <f t="shared" si="821"/>
        <v>0</v>
      </c>
      <c r="J1177" s="44"/>
      <c r="K1177" s="44">
        <f t="shared" si="822"/>
        <v>0</v>
      </c>
      <c r="L1177" s="44"/>
      <c r="M1177" s="44"/>
      <c r="N1177" s="44"/>
      <c r="O1177" s="44"/>
      <c r="P1177" s="44"/>
      <c r="Q1177" s="44">
        <v>0</v>
      </c>
      <c r="R1177" s="44">
        <v>0</v>
      </c>
      <c r="S1177" s="44">
        <v>0</v>
      </c>
      <c r="T1177" s="44">
        <f t="shared" si="823"/>
        <v>0</v>
      </c>
      <c r="U1177" s="44"/>
      <c r="V1177" s="44"/>
      <c r="W1177" s="44"/>
      <c r="X1177" s="44">
        <f t="shared" si="824"/>
        <v>0</v>
      </c>
      <c r="Y1177" s="209">
        <f t="shared" si="825"/>
        <v>0</v>
      </c>
    </row>
    <row r="1178" spans="1:25">
      <c r="A1178" s="117" t="s">
        <v>652</v>
      </c>
      <c r="B1178" s="117" t="s">
        <v>122</v>
      </c>
      <c r="C1178" s="117" t="s">
        <v>130</v>
      </c>
      <c r="D1178" s="117" t="s">
        <v>654</v>
      </c>
      <c r="E1178" s="129">
        <v>6154</v>
      </c>
      <c r="F1178" s="23" t="s">
        <v>3441</v>
      </c>
      <c r="G1178" s="128" t="s">
        <v>3358</v>
      </c>
      <c r="H1178" s="206" t="s">
        <v>3442</v>
      </c>
      <c r="I1178" s="44"/>
      <c r="J1178" s="44"/>
      <c r="K1178" s="44"/>
      <c r="L1178" s="44"/>
      <c r="M1178" s="44"/>
      <c r="N1178" s="44"/>
      <c r="O1178" s="44"/>
      <c r="P1178" s="44"/>
      <c r="Q1178" s="44">
        <v>500100</v>
      </c>
      <c r="R1178" s="44">
        <v>500100</v>
      </c>
      <c r="S1178" s="44">
        <v>500100</v>
      </c>
      <c r="T1178" s="44">
        <f t="shared" si="823"/>
        <v>0</v>
      </c>
      <c r="U1178" s="44"/>
      <c r="V1178" s="44"/>
      <c r="W1178" s="44"/>
      <c r="X1178" s="44">
        <f t="shared" si="824"/>
        <v>500100</v>
      </c>
      <c r="Y1178" s="209">
        <f t="shared" si="825"/>
        <v>100</v>
      </c>
    </row>
    <row r="1179" spans="1:25" s="171" customFormat="1">
      <c r="A1179" s="172" t="s">
        <v>652</v>
      </c>
      <c r="B1179" s="172" t="s">
        <v>122</v>
      </c>
      <c r="C1179" s="172" t="s">
        <v>130</v>
      </c>
      <c r="D1179" s="172" t="s">
        <v>654</v>
      </c>
      <c r="E1179" s="173">
        <v>6154</v>
      </c>
      <c r="F1179" s="172" t="s">
        <v>3295</v>
      </c>
      <c r="G1179" s="188" t="s">
        <v>3354</v>
      </c>
      <c r="H1179" s="174" t="s">
        <v>702</v>
      </c>
      <c r="I1179" s="170">
        <f t="shared" si="821"/>
        <v>3955000</v>
      </c>
      <c r="J1179" s="44">
        <v>3750000</v>
      </c>
      <c r="K1179" s="44">
        <f t="shared" si="822"/>
        <v>0</v>
      </c>
      <c r="L1179" s="44"/>
      <c r="M1179" s="44"/>
      <c r="N1179" s="44"/>
      <c r="O1179" s="44">
        <v>205000</v>
      </c>
      <c r="P1179" s="44"/>
      <c r="Q1179" s="44">
        <v>12292994</v>
      </c>
      <c r="R1179" s="44">
        <v>3269000</v>
      </c>
      <c r="S1179" s="44">
        <v>3000000</v>
      </c>
      <c r="T1179" s="44">
        <f t="shared" si="823"/>
        <v>0</v>
      </c>
      <c r="U1179" s="44"/>
      <c r="V1179" s="44"/>
      <c r="W1179" s="44"/>
      <c r="X1179" s="44">
        <v>3269000</v>
      </c>
      <c r="Y1179" s="209">
        <f t="shared" si="825"/>
        <v>100</v>
      </c>
    </row>
    <row r="1180" spans="1:25">
      <c r="A1180" s="125" t="s">
        <v>652</v>
      </c>
      <c r="B1180" s="125" t="s">
        <v>122</v>
      </c>
      <c r="C1180" s="125" t="s">
        <v>130</v>
      </c>
      <c r="D1180" s="125" t="s">
        <v>654</v>
      </c>
      <c r="E1180" s="126">
        <v>6154</v>
      </c>
      <c r="F1180" s="125" t="s">
        <v>3296</v>
      </c>
      <c r="G1180" s="138" t="s">
        <v>3354</v>
      </c>
      <c r="H1180" s="139" t="s">
        <v>3197</v>
      </c>
      <c r="I1180" s="44">
        <f t="shared" si="821"/>
        <v>250000</v>
      </c>
      <c r="J1180" s="44">
        <v>250000</v>
      </c>
      <c r="K1180" s="44">
        <f t="shared" si="822"/>
        <v>0</v>
      </c>
      <c r="L1180" s="44"/>
      <c r="M1180" s="44"/>
      <c r="N1180" s="44"/>
      <c r="O1180" s="44"/>
      <c r="P1180" s="44"/>
      <c r="Q1180" s="44">
        <v>250000</v>
      </c>
      <c r="R1180" s="44">
        <v>250000</v>
      </c>
      <c r="S1180" s="44">
        <v>250000</v>
      </c>
      <c r="T1180" s="44">
        <f t="shared" si="823"/>
        <v>0</v>
      </c>
      <c r="U1180" s="44"/>
      <c r="V1180" s="44"/>
      <c r="W1180" s="44"/>
      <c r="X1180" s="44">
        <f t="shared" si="824"/>
        <v>250000</v>
      </c>
      <c r="Y1180" s="209">
        <f t="shared" si="825"/>
        <v>100</v>
      </c>
    </row>
    <row r="1181" spans="1:25">
      <c r="A1181" s="117" t="s">
        <v>652</v>
      </c>
      <c r="B1181" s="117" t="s">
        <v>122</v>
      </c>
      <c r="C1181" s="117" t="s">
        <v>130</v>
      </c>
      <c r="D1181" s="117" t="s">
        <v>654</v>
      </c>
      <c r="E1181" s="129">
        <v>6154</v>
      </c>
      <c r="F1181" s="117" t="s">
        <v>3172</v>
      </c>
      <c r="G1181" s="128" t="s">
        <v>3358</v>
      </c>
      <c r="H1181" s="97" t="s">
        <v>3126</v>
      </c>
      <c r="I1181" s="44">
        <f t="shared" si="821"/>
        <v>0</v>
      </c>
      <c r="J1181" s="44"/>
      <c r="K1181" s="44">
        <f t="shared" si="822"/>
        <v>0</v>
      </c>
      <c r="L1181" s="44"/>
      <c r="M1181" s="44"/>
      <c r="N1181" s="44"/>
      <c r="O1181" s="44"/>
      <c r="P1181" s="44"/>
      <c r="Q1181" s="44">
        <v>0</v>
      </c>
      <c r="R1181" s="44">
        <v>0</v>
      </c>
      <c r="S1181" s="44">
        <v>0</v>
      </c>
      <c r="T1181" s="44">
        <f t="shared" si="823"/>
        <v>0</v>
      </c>
      <c r="U1181" s="44"/>
      <c r="V1181" s="44"/>
      <c r="W1181" s="44"/>
      <c r="X1181" s="44">
        <f t="shared" si="824"/>
        <v>0</v>
      </c>
      <c r="Y1181" s="209">
        <f t="shared" si="825"/>
        <v>0</v>
      </c>
    </row>
    <row r="1182" spans="1:25">
      <c r="A1182" s="117" t="s">
        <v>652</v>
      </c>
      <c r="B1182" s="117" t="s">
        <v>122</v>
      </c>
      <c r="C1182" s="117" t="s">
        <v>130</v>
      </c>
      <c r="D1182" s="117" t="s">
        <v>654</v>
      </c>
      <c r="E1182" s="129">
        <v>6154</v>
      </c>
      <c r="F1182" s="117" t="s">
        <v>3174</v>
      </c>
      <c r="G1182" s="128" t="s">
        <v>3358</v>
      </c>
      <c r="H1182" s="97" t="s">
        <v>3175</v>
      </c>
      <c r="I1182" s="44">
        <f t="shared" si="821"/>
        <v>0</v>
      </c>
      <c r="J1182" s="44"/>
      <c r="K1182" s="44">
        <f t="shared" si="822"/>
        <v>0</v>
      </c>
      <c r="L1182" s="44"/>
      <c r="M1182" s="44"/>
      <c r="N1182" s="44"/>
      <c r="O1182" s="44"/>
      <c r="P1182" s="44"/>
      <c r="Q1182" s="44">
        <v>0</v>
      </c>
      <c r="R1182" s="44">
        <v>0</v>
      </c>
      <c r="S1182" s="44">
        <v>0</v>
      </c>
      <c r="T1182" s="44">
        <f t="shared" si="823"/>
        <v>0</v>
      </c>
      <c r="U1182" s="44"/>
      <c r="V1182" s="44"/>
      <c r="W1182" s="44"/>
      <c r="X1182" s="44">
        <f t="shared" si="824"/>
        <v>0</v>
      </c>
      <c r="Y1182" s="209">
        <f t="shared" si="825"/>
        <v>0</v>
      </c>
    </row>
    <row r="1183" spans="1:25" s="200" customFormat="1">
      <c r="A1183" s="195" t="s">
        <v>652</v>
      </c>
      <c r="B1183" s="195" t="s">
        <v>122</v>
      </c>
      <c r="C1183" s="195" t="s">
        <v>130</v>
      </c>
      <c r="D1183" s="195" t="s">
        <v>654</v>
      </c>
      <c r="E1183" s="196">
        <v>6154</v>
      </c>
      <c r="F1183" s="195" t="s">
        <v>684</v>
      </c>
      <c r="G1183" s="197" t="s">
        <v>3358</v>
      </c>
      <c r="H1183" s="198" t="s">
        <v>685</v>
      </c>
      <c r="I1183" s="199">
        <f t="shared" si="821"/>
        <v>0</v>
      </c>
      <c r="J1183" s="199">
        <v>0</v>
      </c>
      <c r="K1183" s="199">
        <f t="shared" si="822"/>
        <v>0</v>
      </c>
      <c r="L1183" s="199">
        <v>0</v>
      </c>
      <c r="M1183" s="199">
        <v>0</v>
      </c>
      <c r="N1183" s="199">
        <v>0</v>
      </c>
      <c r="O1183" s="199">
        <v>0</v>
      </c>
      <c r="P1183" s="199">
        <v>0</v>
      </c>
      <c r="Q1183" s="199">
        <v>193537</v>
      </c>
      <c r="R1183" s="199">
        <v>0</v>
      </c>
      <c r="S1183" s="199">
        <v>0</v>
      </c>
      <c r="T1183" s="199">
        <f t="shared" si="823"/>
        <v>0</v>
      </c>
      <c r="U1183" s="199"/>
      <c r="V1183" s="199"/>
      <c r="W1183" s="199"/>
      <c r="X1183" s="199">
        <f t="shared" si="824"/>
        <v>0</v>
      </c>
      <c r="Y1183" s="224">
        <f t="shared" si="825"/>
        <v>0</v>
      </c>
    </row>
    <row r="1184" spans="1:25">
      <c r="A1184" s="23" t="s">
        <v>652</v>
      </c>
      <c r="B1184" s="23" t="s">
        <v>122</v>
      </c>
      <c r="C1184" s="23" t="s">
        <v>130</v>
      </c>
      <c r="D1184" s="23" t="s">
        <v>654</v>
      </c>
      <c r="E1184" s="22">
        <v>6154</v>
      </c>
      <c r="F1184" s="23" t="s">
        <v>686</v>
      </c>
      <c r="G1184" s="128" t="s">
        <v>3358</v>
      </c>
      <c r="H1184" s="32" t="s">
        <v>687</v>
      </c>
      <c r="I1184" s="44">
        <f t="shared" si="821"/>
        <v>0</v>
      </c>
      <c r="J1184" s="44">
        <v>0</v>
      </c>
      <c r="K1184" s="44">
        <f t="shared" si="822"/>
        <v>0</v>
      </c>
      <c r="L1184" s="44">
        <v>0</v>
      </c>
      <c r="M1184" s="44">
        <v>0</v>
      </c>
      <c r="N1184" s="44">
        <v>0</v>
      </c>
      <c r="O1184" s="44">
        <v>0</v>
      </c>
      <c r="P1184" s="44">
        <v>0</v>
      </c>
      <c r="Q1184" s="44">
        <v>0</v>
      </c>
      <c r="R1184" s="44">
        <v>0</v>
      </c>
      <c r="S1184" s="44">
        <v>0</v>
      </c>
      <c r="T1184" s="44">
        <f t="shared" si="823"/>
        <v>0</v>
      </c>
      <c r="U1184" s="44"/>
      <c r="V1184" s="44"/>
      <c r="W1184" s="44"/>
      <c r="X1184" s="44">
        <f t="shared" si="824"/>
        <v>0</v>
      </c>
      <c r="Y1184" s="209">
        <f t="shared" si="825"/>
        <v>0</v>
      </c>
    </row>
    <row r="1185" spans="1:25" ht="20.399999999999999">
      <c r="A1185" s="20" t="s">
        <v>0</v>
      </c>
      <c r="B1185" s="20" t="s">
        <v>0</v>
      </c>
      <c r="C1185" s="20" t="s">
        <v>0</v>
      </c>
      <c r="D1185" s="21" t="s">
        <v>0</v>
      </c>
      <c r="E1185" s="21" t="s">
        <v>0</v>
      </c>
      <c r="F1185" s="21" t="s">
        <v>0</v>
      </c>
      <c r="G1185" s="150" t="s">
        <v>0</v>
      </c>
      <c r="H1185" s="30" t="s">
        <v>60</v>
      </c>
      <c r="I1185" s="31">
        <f t="shared" si="821"/>
        <v>568100</v>
      </c>
      <c r="J1185" s="31">
        <f>SUM(J1186)</f>
        <v>568100</v>
      </c>
      <c r="K1185" s="31">
        <f t="shared" si="822"/>
        <v>0</v>
      </c>
      <c r="L1185" s="31">
        <f t="shared" ref="L1185:P1185" si="827">SUM(L1186)</f>
        <v>0</v>
      </c>
      <c r="M1185" s="31">
        <f t="shared" si="827"/>
        <v>0</v>
      </c>
      <c r="N1185" s="31">
        <f t="shared" si="827"/>
        <v>0</v>
      </c>
      <c r="O1185" s="31">
        <f t="shared" si="827"/>
        <v>0</v>
      </c>
      <c r="P1185" s="31">
        <f t="shared" si="827"/>
        <v>0</v>
      </c>
      <c r="Q1185" s="31">
        <f>SUM(Q1186)</f>
        <v>538100</v>
      </c>
      <c r="R1185" s="31">
        <f>SUM(R1186)</f>
        <v>538100</v>
      </c>
      <c r="S1185" s="31">
        <f>SUM(S1186)</f>
        <v>423000</v>
      </c>
      <c r="T1185" s="31">
        <f t="shared" ref="T1185:X1185" si="828">SUM(T1186)</f>
        <v>115000</v>
      </c>
      <c r="U1185" s="31">
        <f t="shared" si="828"/>
        <v>115000</v>
      </c>
      <c r="V1185" s="31">
        <f t="shared" si="828"/>
        <v>0</v>
      </c>
      <c r="W1185" s="31">
        <f t="shared" si="828"/>
        <v>0</v>
      </c>
      <c r="X1185" s="31">
        <f t="shared" si="828"/>
        <v>538000</v>
      </c>
      <c r="Y1185" s="220">
        <f t="shared" si="825"/>
        <v>99.981416093662887</v>
      </c>
    </row>
    <row r="1186" spans="1:25">
      <c r="A1186" s="23" t="s">
        <v>652</v>
      </c>
      <c r="B1186" s="23" t="s">
        <v>122</v>
      </c>
      <c r="C1186" s="23" t="s">
        <v>130</v>
      </c>
      <c r="D1186" s="23" t="s">
        <v>654</v>
      </c>
      <c r="E1186" s="21" t="s">
        <v>166</v>
      </c>
      <c r="F1186" s="21" t="s">
        <v>0</v>
      </c>
      <c r="G1186" s="150" t="s">
        <v>0</v>
      </c>
      <c r="H1186" s="21" t="s">
        <v>53</v>
      </c>
      <c r="I1186" s="66">
        <f>SUM(J1186,K1186,O1186,P1186)</f>
        <v>568100</v>
      </c>
      <c r="J1186" s="66">
        <f>SUM(J1187:J1191)</f>
        <v>568100</v>
      </c>
      <c r="K1186" s="66">
        <f t="shared" si="822"/>
        <v>0</v>
      </c>
      <c r="L1186" s="66">
        <f t="shared" ref="L1186:P1186" si="829">SUM(L1187:L1191)</f>
        <v>0</v>
      </c>
      <c r="M1186" s="66">
        <f t="shared" si="829"/>
        <v>0</v>
      </c>
      <c r="N1186" s="66">
        <f t="shared" si="829"/>
        <v>0</v>
      </c>
      <c r="O1186" s="66">
        <f t="shared" si="829"/>
        <v>0</v>
      </c>
      <c r="P1186" s="66">
        <f t="shared" si="829"/>
        <v>0</v>
      </c>
      <c r="Q1186" s="66">
        <f t="shared" ref="Q1186:R1186" si="830">SUM(Q1187:Q1191)</f>
        <v>538100</v>
      </c>
      <c r="R1186" s="66">
        <f t="shared" si="830"/>
        <v>538100</v>
      </c>
      <c r="S1186" s="66">
        <f t="shared" ref="S1186" si="831">SUM(S1187:S1191)</f>
        <v>423000</v>
      </c>
      <c r="T1186" s="66">
        <f t="shared" ref="T1186:X1186" si="832">SUM(T1187:T1191)</f>
        <v>115000</v>
      </c>
      <c r="U1186" s="66">
        <f t="shared" si="832"/>
        <v>115000</v>
      </c>
      <c r="V1186" s="66">
        <f t="shared" si="832"/>
        <v>0</v>
      </c>
      <c r="W1186" s="66">
        <f t="shared" si="832"/>
        <v>0</v>
      </c>
      <c r="X1186" s="66">
        <f t="shared" si="832"/>
        <v>538000</v>
      </c>
      <c r="Y1186" s="208">
        <f t="shared" si="825"/>
        <v>99.981416093662887</v>
      </c>
    </row>
    <row r="1187" spans="1:25">
      <c r="A1187" s="23" t="s">
        <v>652</v>
      </c>
      <c r="B1187" s="23" t="s">
        <v>122</v>
      </c>
      <c r="C1187" s="23" t="s">
        <v>130</v>
      </c>
      <c r="D1187" s="23" t="s">
        <v>654</v>
      </c>
      <c r="E1187" s="22">
        <v>8213</v>
      </c>
      <c r="F1187" s="23"/>
      <c r="G1187" s="128" t="s">
        <v>3353</v>
      </c>
      <c r="H1187" s="32" t="s">
        <v>56</v>
      </c>
      <c r="I1187" s="44">
        <f t="shared" si="821"/>
        <v>195000</v>
      </c>
      <c r="J1187" s="44">
        <v>195000</v>
      </c>
      <c r="K1187" s="44">
        <f t="shared" si="822"/>
        <v>0</v>
      </c>
      <c r="L1187" s="44">
        <v>0</v>
      </c>
      <c r="M1187" s="44">
        <v>0</v>
      </c>
      <c r="N1187" s="44">
        <v>0</v>
      </c>
      <c r="O1187" s="44">
        <v>0</v>
      </c>
      <c r="P1187" s="44">
        <v>0</v>
      </c>
      <c r="Q1187" s="44">
        <v>195000</v>
      </c>
      <c r="R1187" s="44">
        <v>195000</v>
      </c>
      <c r="S1187" s="44">
        <v>100000</v>
      </c>
      <c r="T1187" s="44">
        <f t="shared" si="823"/>
        <v>95000</v>
      </c>
      <c r="U1187" s="44">
        <v>95000</v>
      </c>
      <c r="V1187" s="44"/>
      <c r="W1187" s="44"/>
      <c r="X1187" s="44">
        <f t="shared" si="824"/>
        <v>195000</v>
      </c>
      <c r="Y1187" s="209">
        <f t="shared" si="825"/>
        <v>100</v>
      </c>
    </row>
    <row r="1188" spans="1:25">
      <c r="A1188" s="23" t="s">
        <v>652</v>
      </c>
      <c r="B1188" s="23" t="s">
        <v>122</v>
      </c>
      <c r="C1188" s="23" t="s">
        <v>130</v>
      </c>
      <c r="D1188" s="23" t="s">
        <v>654</v>
      </c>
      <c r="E1188" s="22">
        <v>8215</v>
      </c>
      <c r="F1188" s="23"/>
      <c r="G1188" s="128" t="s">
        <v>3353</v>
      </c>
      <c r="H1188" s="32" t="s">
        <v>58</v>
      </c>
      <c r="I1188" s="44">
        <f t="shared" si="821"/>
        <v>100</v>
      </c>
      <c r="J1188" s="44">
        <v>100</v>
      </c>
      <c r="K1188" s="44">
        <f t="shared" si="822"/>
        <v>0</v>
      </c>
      <c r="L1188" s="44">
        <v>0</v>
      </c>
      <c r="M1188" s="44">
        <v>0</v>
      </c>
      <c r="N1188" s="44">
        <v>0</v>
      </c>
      <c r="O1188" s="44">
        <v>0</v>
      </c>
      <c r="P1188" s="44">
        <v>0</v>
      </c>
      <c r="Q1188" s="44">
        <v>100</v>
      </c>
      <c r="R1188" s="44">
        <v>100</v>
      </c>
      <c r="S1188" s="44">
        <v>0</v>
      </c>
      <c r="T1188" s="44">
        <f t="shared" si="823"/>
        <v>0</v>
      </c>
      <c r="U1188" s="44"/>
      <c r="V1188" s="44"/>
      <c r="W1188" s="44"/>
      <c r="X1188" s="44">
        <f t="shared" si="824"/>
        <v>0</v>
      </c>
      <c r="Y1188" s="209">
        <f t="shared" si="825"/>
        <v>0</v>
      </c>
    </row>
    <row r="1189" spans="1:25">
      <c r="A1189" s="23" t="s">
        <v>652</v>
      </c>
      <c r="B1189" s="23" t="s">
        <v>122</v>
      </c>
      <c r="C1189" s="23" t="s">
        <v>130</v>
      </c>
      <c r="D1189" s="23" t="s">
        <v>654</v>
      </c>
      <c r="E1189" s="22">
        <v>8215</v>
      </c>
      <c r="F1189" s="125" t="s">
        <v>3297</v>
      </c>
      <c r="G1189" s="138" t="s">
        <v>3354</v>
      </c>
      <c r="H1189" s="124" t="s">
        <v>3127</v>
      </c>
      <c r="I1189" s="44">
        <f t="shared" si="821"/>
        <v>223000</v>
      </c>
      <c r="J1189" s="44">
        <v>223000</v>
      </c>
      <c r="K1189" s="44">
        <f t="shared" si="822"/>
        <v>0</v>
      </c>
      <c r="L1189" s="44"/>
      <c r="M1189" s="44"/>
      <c r="N1189" s="44"/>
      <c r="O1189" s="44">
        <v>0</v>
      </c>
      <c r="P1189" s="44"/>
      <c r="Q1189" s="44">
        <v>223000</v>
      </c>
      <c r="R1189" s="44">
        <v>223000</v>
      </c>
      <c r="S1189" s="44">
        <v>223000</v>
      </c>
      <c r="T1189" s="44">
        <f t="shared" si="823"/>
        <v>0</v>
      </c>
      <c r="U1189" s="44"/>
      <c r="V1189" s="44"/>
      <c r="W1189" s="44"/>
      <c r="X1189" s="44">
        <f t="shared" si="824"/>
        <v>223000</v>
      </c>
      <c r="Y1189" s="209">
        <f t="shared" si="825"/>
        <v>100</v>
      </c>
    </row>
    <row r="1190" spans="1:25">
      <c r="A1190" s="23" t="s">
        <v>652</v>
      </c>
      <c r="B1190" s="23" t="s">
        <v>122</v>
      </c>
      <c r="C1190" s="23" t="s">
        <v>130</v>
      </c>
      <c r="D1190" s="23" t="s">
        <v>654</v>
      </c>
      <c r="E1190" s="22">
        <v>8215</v>
      </c>
      <c r="F1190" s="125" t="s">
        <v>3298</v>
      </c>
      <c r="G1190" s="128" t="s">
        <v>3353</v>
      </c>
      <c r="H1190" s="124" t="s">
        <v>3128</v>
      </c>
      <c r="I1190" s="44">
        <f t="shared" si="821"/>
        <v>100000</v>
      </c>
      <c r="J1190" s="44">
        <v>100000</v>
      </c>
      <c r="K1190" s="44">
        <f t="shared" si="822"/>
        <v>0</v>
      </c>
      <c r="L1190" s="44"/>
      <c r="M1190" s="44"/>
      <c r="N1190" s="44"/>
      <c r="O1190" s="44"/>
      <c r="P1190" s="44"/>
      <c r="Q1190" s="44">
        <v>100000</v>
      </c>
      <c r="R1190" s="44">
        <v>100000</v>
      </c>
      <c r="S1190" s="44">
        <v>100000</v>
      </c>
      <c r="T1190" s="44">
        <f t="shared" si="823"/>
        <v>0</v>
      </c>
      <c r="U1190" s="44"/>
      <c r="V1190" s="44"/>
      <c r="W1190" s="44"/>
      <c r="X1190" s="44">
        <f t="shared" si="824"/>
        <v>100000</v>
      </c>
      <c r="Y1190" s="209">
        <f t="shared" si="825"/>
        <v>100</v>
      </c>
    </row>
    <row r="1191" spans="1:25">
      <c r="A1191" s="23" t="s">
        <v>652</v>
      </c>
      <c r="B1191" s="23" t="s">
        <v>122</v>
      </c>
      <c r="C1191" s="23" t="s">
        <v>130</v>
      </c>
      <c r="D1191" s="23" t="s">
        <v>654</v>
      </c>
      <c r="E1191" s="22">
        <v>8215</v>
      </c>
      <c r="F1191" s="125" t="s">
        <v>3299</v>
      </c>
      <c r="G1191" s="128" t="s">
        <v>3353</v>
      </c>
      <c r="H1191" s="139" t="s">
        <v>3196</v>
      </c>
      <c r="I1191" s="44">
        <f t="shared" si="821"/>
        <v>50000</v>
      </c>
      <c r="J1191" s="44">
        <v>50000</v>
      </c>
      <c r="K1191" s="44">
        <f t="shared" si="822"/>
        <v>0</v>
      </c>
      <c r="L1191" s="44"/>
      <c r="M1191" s="44"/>
      <c r="N1191" s="44"/>
      <c r="O1191" s="44"/>
      <c r="P1191" s="44"/>
      <c r="Q1191" s="44">
        <v>20000</v>
      </c>
      <c r="R1191" s="44">
        <v>20000</v>
      </c>
      <c r="S1191" s="44">
        <v>0</v>
      </c>
      <c r="T1191" s="44">
        <f t="shared" si="823"/>
        <v>20000</v>
      </c>
      <c r="U1191" s="44">
        <v>20000</v>
      </c>
      <c r="V1191" s="44"/>
      <c r="W1191" s="44"/>
      <c r="X1191" s="44">
        <f t="shared" si="824"/>
        <v>20000</v>
      </c>
      <c r="Y1191" s="209">
        <f t="shared" si="825"/>
        <v>100</v>
      </c>
    </row>
    <row r="1192" spans="1:25">
      <c r="A1192" s="32" t="s">
        <v>0</v>
      </c>
      <c r="B1192" s="32" t="s">
        <v>0</v>
      </c>
      <c r="C1192" s="32" t="s">
        <v>0</v>
      </c>
      <c r="D1192" s="32" t="s">
        <v>0</v>
      </c>
      <c r="E1192" s="32" t="s">
        <v>0</v>
      </c>
      <c r="F1192" s="32" t="s">
        <v>0</v>
      </c>
      <c r="G1192" s="154" t="s">
        <v>0</v>
      </c>
      <c r="H1192" s="30" t="s">
        <v>688</v>
      </c>
      <c r="I1192" s="31">
        <f t="shared" si="821"/>
        <v>59347330</v>
      </c>
      <c r="J1192" s="31">
        <f>SUM(J1101,J1126,J1162,J1185)</f>
        <v>32497330</v>
      </c>
      <c r="K1192" s="31">
        <f t="shared" si="822"/>
        <v>0</v>
      </c>
      <c r="L1192" s="31">
        <f t="shared" ref="L1192:X1192" si="833">SUM(L1101,L1126,L1162,L1185)</f>
        <v>0</v>
      </c>
      <c r="M1192" s="31">
        <f t="shared" si="833"/>
        <v>0</v>
      </c>
      <c r="N1192" s="31">
        <f t="shared" si="833"/>
        <v>0</v>
      </c>
      <c r="O1192" s="31">
        <f t="shared" si="833"/>
        <v>3750000</v>
      </c>
      <c r="P1192" s="31">
        <f t="shared" si="833"/>
        <v>23100000</v>
      </c>
      <c r="Q1192" s="31">
        <f t="shared" si="833"/>
        <v>85995093</v>
      </c>
      <c r="R1192" s="31">
        <f t="shared" si="833"/>
        <v>42134077</v>
      </c>
      <c r="S1192" s="31">
        <f t="shared" si="833"/>
        <v>35142229</v>
      </c>
      <c r="T1192" s="31">
        <f t="shared" si="833"/>
        <v>6722048</v>
      </c>
      <c r="U1192" s="31">
        <f t="shared" si="833"/>
        <v>3453373</v>
      </c>
      <c r="V1192" s="31">
        <f t="shared" si="833"/>
        <v>2908950</v>
      </c>
      <c r="W1192" s="31">
        <f t="shared" si="833"/>
        <v>359725</v>
      </c>
      <c r="X1192" s="31">
        <f t="shared" si="833"/>
        <v>42133277</v>
      </c>
      <c r="Y1192" s="220">
        <f t="shared" si="825"/>
        <v>99.998101299335445</v>
      </c>
    </row>
    <row r="1193" spans="1:25" ht="15" thickBot="1">
      <c r="A1193" s="32" t="s">
        <v>0</v>
      </c>
      <c r="B1193" s="32" t="s">
        <v>0</v>
      </c>
      <c r="C1193" s="32" t="s">
        <v>0</v>
      </c>
      <c r="D1193" s="32" t="s">
        <v>0</v>
      </c>
      <c r="E1193" s="32" t="s">
        <v>0</v>
      </c>
      <c r="F1193" s="32" t="s">
        <v>0</v>
      </c>
      <c r="G1193" s="154" t="s">
        <v>0</v>
      </c>
      <c r="H1193" s="21" t="s">
        <v>170</v>
      </c>
      <c r="I1193" s="66">
        <f t="shared" si="821"/>
        <v>101</v>
      </c>
      <c r="J1193" s="66">
        <v>101</v>
      </c>
      <c r="K1193" s="66">
        <f t="shared" si="822"/>
        <v>0</v>
      </c>
      <c r="L1193" s="66" t="s">
        <v>0</v>
      </c>
      <c r="M1193" s="66" t="s">
        <v>0</v>
      </c>
      <c r="N1193" s="66" t="s">
        <v>0</v>
      </c>
      <c r="O1193" s="66" t="s">
        <v>0</v>
      </c>
      <c r="P1193" s="66" t="s">
        <v>0</v>
      </c>
      <c r="Q1193" s="66">
        <v>0</v>
      </c>
      <c r="R1193" s="66"/>
      <c r="S1193" s="66"/>
      <c r="T1193" s="66"/>
      <c r="U1193" s="66"/>
      <c r="V1193" s="66"/>
      <c r="W1193" s="66"/>
      <c r="X1193" s="66"/>
      <c r="Y1193" s="208">
        <v>0</v>
      </c>
    </row>
    <row r="1194" spans="1:25" ht="41.4" thickBot="1">
      <c r="A1194" s="252" t="s">
        <v>0</v>
      </c>
      <c r="B1194" s="252" t="s">
        <v>0</v>
      </c>
      <c r="C1194" s="252" t="s">
        <v>0</v>
      </c>
      <c r="D1194" s="252" t="s">
        <v>0</v>
      </c>
      <c r="E1194" s="252" t="s">
        <v>0</v>
      </c>
      <c r="F1194" s="252" t="s">
        <v>0</v>
      </c>
      <c r="G1194" s="258" t="s">
        <v>0</v>
      </c>
      <c r="H1194" s="24" t="s">
        <v>72</v>
      </c>
      <c r="I1194" s="1" t="s">
        <v>3093</v>
      </c>
      <c r="J1194" s="1" t="s">
        <v>3130</v>
      </c>
      <c r="K1194" s="1" t="s">
        <v>3</v>
      </c>
      <c r="L1194" s="1" t="s">
        <v>4</v>
      </c>
      <c r="M1194" s="1" t="s">
        <v>5</v>
      </c>
      <c r="N1194" s="1" t="s">
        <v>6</v>
      </c>
      <c r="O1194" s="1" t="s">
        <v>7</v>
      </c>
      <c r="P1194" s="1" t="s">
        <v>8</v>
      </c>
      <c r="Q1194" s="1" t="s">
        <v>3344</v>
      </c>
      <c r="R1194" s="1" t="s">
        <v>3427</v>
      </c>
      <c r="S1194" s="1" t="s">
        <v>3447</v>
      </c>
      <c r="T1194" s="1" t="s">
        <v>3448</v>
      </c>
      <c r="U1194" s="1" t="s">
        <v>3452</v>
      </c>
      <c r="V1194" s="1" t="s">
        <v>3449</v>
      </c>
      <c r="W1194" s="1" t="s">
        <v>3450</v>
      </c>
      <c r="X1194" s="1" t="s">
        <v>3451</v>
      </c>
      <c r="Y1194" s="216" t="s">
        <v>3385</v>
      </c>
    </row>
    <row r="1195" spans="1:25">
      <c r="A1195" s="253"/>
      <c r="B1195" s="253"/>
      <c r="C1195" s="253"/>
      <c r="D1195" s="253"/>
      <c r="E1195" s="253"/>
      <c r="F1195" s="253"/>
      <c r="G1195" s="259"/>
      <c r="H1195" s="33" t="s">
        <v>0</v>
      </c>
      <c r="I1195" s="45">
        <v>1</v>
      </c>
      <c r="J1195" s="45">
        <v>3</v>
      </c>
      <c r="K1195" s="45" t="s">
        <v>9</v>
      </c>
      <c r="L1195" s="45">
        <v>5</v>
      </c>
      <c r="M1195" s="45">
        <v>6</v>
      </c>
      <c r="N1195" s="45">
        <v>7</v>
      </c>
      <c r="O1195" s="45">
        <v>8</v>
      </c>
      <c r="P1195" s="45">
        <v>9</v>
      </c>
      <c r="Q1195" s="45">
        <v>1</v>
      </c>
      <c r="R1195" s="45">
        <v>2</v>
      </c>
      <c r="S1195" s="45">
        <v>3</v>
      </c>
      <c r="T1195" s="45" t="s">
        <v>3453</v>
      </c>
      <c r="U1195" s="45">
        <v>5</v>
      </c>
      <c r="V1195" s="45">
        <v>6</v>
      </c>
      <c r="W1195" s="45">
        <v>7</v>
      </c>
      <c r="X1195" s="45" t="s">
        <v>3454</v>
      </c>
      <c r="Y1195" s="276">
        <v>9</v>
      </c>
    </row>
    <row r="1196" spans="1:25">
      <c r="A1196" s="253"/>
      <c r="B1196" s="253"/>
      <c r="C1196" s="253"/>
      <c r="D1196" s="253"/>
      <c r="E1196" s="253"/>
      <c r="F1196" s="253"/>
      <c r="G1196" s="259"/>
      <c r="H1196" s="34" t="s">
        <v>81</v>
      </c>
      <c r="I1196" s="35">
        <f t="shared" si="821"/>
        <v>5085130</v>
      </c>
      <c r="J1196" s="35">
        <f>SUM(J1103,J1105,J1106,J1107,J1108,J1109,J1111,J1113,J1119,J1121,J1122,J1123,J1124,J1159,J1187,J1188,J1161,J1114,J1115,J1116,J1117,J1118,J1125,J1190,J1191,J1143)</f>
        <v>5085130</v>
      </c>
      <c r="K1196" s="35">
        <f t="shared" si="822"/>
        <v>0</v>
      </c>
      <c r="L1196" s="35">
        <f t="shared" ref="L1196:P1196" si="834">SUM(L1103,L1105,L1106,L1107,L1108,L1109,L1111,L1113,L1119,L1121,L1122,L1123,L1124,L1159,L1187,L1188,L1161,L1114,L1115,L1116,L1117,L1118,L1125,L1190,L1191,L1143)</f>
        <v>0</v>
      </c>
      <c r="M1196" s="35">
        <f t="shared" si="834"/>
        <v>0</v>
      </c>
      <c r="N1196" s="35">
        <f t="shared" si="834"/>
        <v>0</v>
      </c>
      <c r="O1196" s="35">
        <f t="shared" si="834"/>
        <v>0</v>
      </c>
      <c r="P1196" s="35">
        <f t="shared" si="834"/>
        <v>0</v>
      </c>
      <c r="Q1196" s="35">
        <f t="shared" ref="Q1196:R1196" si="835">SUM(Q1103,Q1105,Q1106,Q1107,Q1108,Q1109,Q1111,Q1113,Q1119,Q1121,Q1122,Q1123,Q1124,Q1159,Q1187,Q1188,Q1161,Q1114,Q1115,Q1116,Q1117,Q1118,Q1125,Q1190,Q1191,Q1143)</f>
        <v>5515414</v>
      </c>
      <c r="R1196" s="35">
        <f t="shared" si="835"/>
        <v>5502207</v>
      </c>
      <c r="S1196" s="35">
        <f t="shared" ref="S1196" si="836">SUM(S1103,S1105,S1106,S1107,S1108,S1109,S1111,S1113,S1119,S1121,S1122,S1123,S1124,S1159,S1187,S1188,S1161,S1114,S1115,S1116,S1117,S1118,S1125,S1190,S1191,S1143)</f>
        <v>5014029</v>
      </c>
      <c r="T1196" s="35">
        <f t="shared" ref="T1196:X1196" si="837">SUM(T1103,T1105,T1106,T1107,T1108,T1109,T1111,T1113,T1119,T1121,T1122,T1123,T1124,T1159,T1187,T1188,T1161,T1114,T1115,T1116,T1117,T1118,T1125,T1190,T1191,T1143)</f>
        <v>487578</v>
      </c>
      <c r="U1196" s="35">
        <f t="shared" si="837"/>
        <v>295273</v>
      </c>
      <c r="V1196" s="35">
        <f t="shared" si="837"/>
        <v>97950</v>
      </c>
      <c r="W1196" s="35">
        <f t="shared" si="837"/>
        <v>94355</v>
      </c>
      <c r="X1196" s="35">
        <f t="shared" si="837"/>
        <v>5501607</v>
      </c>
      <c r="Y1196" s="218">
        <f t="shared" ref="Y1196:Y1202" si="838">IF(R1196=0,0,(X1196/R1196)*100)</f>
        <v>99.989095284855694</v>
      </c>
    </row>
    <row r="1197" spans="1:25">
      <c r="A1197" s="253"/>
      <c r="B1197" s="253"/>
      <c r="C1197" s="253"/>
      <c r="D1197" s="253"/>
      <c r="E1197" s="253"/>
      <c r="F1197" s="253"/>
      <c r="G1197" s="259"/>
      <c r="H1197" s="34" t="s">
        <v>82</v>
      </c>
      <c r="I1197" s="35">
        <f t="shared" si="821"/>
        <v>15483000</v>
      </c>
      <c r="J1197" s="35">
        <f>SUM(J1139,J1174,J1175,J1133,J1136,J1137,J1154,J1155,J1179,J1167,J1189,J1138,J1180)</f>
        <v>11153000</v>
      </c>
      <c r="K1197" s="35">
        <f t="shared" si="822"/>
        <v>0</v>
      </c>
      <c r="L1197" s="35">
        <f t="shared" ref="L1197:P1197" si="839">SUM(L1139,L1174,L1175,L1133,L1136,L1137,L1154,L1155,L1179,L1167,L1189,L1138,L1180)</f>
        <v>0</v>
      </c>
      <c r="M1197" s="35">
        <f t="shared" si="839"/>
        <v>0</v>
      </c>
      <c r="N1197" s="35">
        <f t="shared" si="839"/>
        <v>0</v>
      </c>
      <c r="O1197" s="35">
        <f t="shared" si="839"/>
        <v>3730000</v>
      </c>
      <c r="P1197" s="35">
        <f t="shared" si="839"/>
        <v>600000</v>
      </c>
      <c r="Q1197" s="35">
        <f t="shared" ref="Q1197:R1197" si="840">SUM(Q1139,Q1174,Q1175,Q1133,Q1136,Q1137,Q1154,Q1155,Q1179,Q1167,Q1189,Q1138,Q1180)</f>
        <v>26762962</v>
      </c>
      <c r="R1197" s="35">
        <f t="shared" si="840"/>
        <v>11282000</v>
      </c>
      <c r="S1197" s="35">
        <f t="shared" ref="S1197" si="841">SUM(S1139,S1174,S1175,S1133,S1136,S1137,S1154,S1155,S1179,S1167,S1189,S1138,S1180)</f>
        <v>9680000</v>
      </c>
      <c r="T1197" s="35">
        <f t="shared" ref="T1197:X1197" si="842">SUM(T1139,T1174,T1175,T1133,T1136,T1137,T1154,T1155,T1179,T1167,T1189,T1138,T1180)</f>
        <v>1333000</v>
      </c>
      <c r="U1197" s="35">
        <f t="shared" si="842"/>
        <v>672000</v>
      </c>
      <c r="V1197" s="35">
        <f t="shared" si="842"/>
        <v>661000</v>
      </c>
      <c r="W1197" s="35">
        <f t="shared" si="842"/>
        <v>0</v>
      </c>
      <c r="X1197" s="35">
        <f t="shared" si="842"/>
        <v>11282000</v>
      </c>
      <c r="Y1197" s="218">
        <f t="shared" si="838"/>
        <v>100</v>
      </c>
    </row>
    <row r="1198" spans="1:25">
      <c r="A1198" s="253"/>
      <c r="B1198" s="253"/>
      <c r="C1198" s="253"/>
      <c r="D1198" s="253"/>
      <c r="E1198" s="253"/>
      <c r="F1198" s="253"/>
      <c r="G1198" s="259"/>
      <c r="H1198" s="34" t="s">
        <v>83</v>
      </c>
      <c r="I1198" s="35">
        <f t="shared" si="821"/>
        <v>0</v>
      </c>
      <c r="J1198" s="35">
        <v>0</v>
      </c>
      <c r="K1198" s="35">
        <f t="shared" si="822"/>
        <v>0</v>
      </c>
      <c r="L1198" s="35">
        <v>0</v>
      </c>
      <c r="M1198" s="35">
        <v>0</v>
      </c>
      <c r="N1198" s="35">
        <v>0</v>
      </c>
      <c r="O1198" s="35">
        <v>0</v>
      </c>
      <c r="P1198" s="35">
        <v>0</v>
      </c>
      <c r="Q1198" s="35">
        <v>0</v>
      </c>
      <c r="R1198" s="35"/>
      <c r="S1198" s="35">
        <v>0</v>
      </c>
      <c r="T1198" s="35">
        <f t="shared" ref="T1198" si="843">U1198+V1198+W1198</f>
        <v>0</v>
      </c>
      <c r="U1198" s="35">
        <v>0</v>
      </c>
      <c r="V1198" s="35">
        <v>0</v>
      </c>
      <c r="W1198" s="35">
        <v>0</v>
      </c>
      <c r="X1198" s="35">
        <f t="shared" ref="X1198" si="844">S1198+T1198</f>
        <v>0</v>
      </c>
      <c r="Y1198" s="218">
        <f t="shared" si="838"/>
        <v>0</v>
      </c>
    </row>
    <row r="1199" spans="1:25">
      <c r="A1199" s="253"/>
      <c r="B1199" s="253"/>
      <c r="C1199" s="253"/>
      <c r="D1199" s="253"/>
      <c r="E1199" s="253"/>
      <c r="F1199" s="253"/>
      <c r="G1199" s="259"/>
      <c r="H1199" s="34" t="s">
        <v>86</v>
      </c>
      <c r="I1199" s="35">
        <f t="shared" si="821"/>
        <v>34059200</v>
      </c>
      <c r="J1199" s="35">
        <f>SUM(J1129,J1140,J1152,J1165,J1169,J1172,J1176,J1183,J1184,J1131,J1153,J1156,J1157,J1166,J1170,J1171,J1173)</f>
        <v>11559200</v>
      </c>
      <c r="K1199" s="35">
        <f t="shared" si="822"/>
        <v>0</v>
      </c>
      <c r="L1199" s="35">
        <f t="shared" ref="L1199:P1199" si="845">SUM(L1129,L1140,L1152,L1165,L1169,L1172,L1176,L1183,L1184,L1131,L1153,L1156,L1157,L1166,L1170,L1171,L1173)</f>
        <v>0</v>
      </c>
      <c r="M1199" s="35">
        <f t="shared" si="845"/>
        <v>0</v>
      </c>
      <c r="N1199" s="35">
        <f t="shared" si="845"/>
        <v>0</v>
      </c>
      <c r="O1199" s="35">
        <f t="shared" si="845"/>
        <v>0</v>
      </c>
      <c r="P1199" s="35">
        <f t="shared" si="845"/>
        <v>22500000</v>
      </c>
      <c r="Q1199" s="35">
        <f t="shared" ref="Q1199:R1199" si="846">SUM(Q1129,Q1140,Q1152,Q1165,Q1169,Q1172,Q1176,Q1183,Q1184,Q1131,Q1153,Q1156,Q1157,Q1166,Q1170,Q1171,Q1173)</f>
        <v>48293948</v>
      </c>
      <c r="R1199" s="35">
        <f t="shared" si="846"/>
        <v>20224300</v>
      </c>
      <c r="S1199" s="35">
        <f t="shared" ref="S1199" si="847">SUM(S1129,S1140,S1152,S1165,S1169,S1172,S1176,S1183,S1184,S1131,S1153,S1156,S1157,S1166,S1170,S1171,S1173)</f>
        <v>16154000</v>
      </c>
      <c r="T1199" s="35">
        <f t="shared" ref="T1199:X1199" si="848">SUM(T1129,T1140,T1152,T1165,T1169,T1172,T1176,T1183,T1184,T1131,T1153,T1156,T1157,T1166,T1170,T1171,T1173)</f>
        <v>4070100</v>
      </c>
      <c r="U1199" s="35">
        <f t="shared" si="848"/>
        <v>2178100</v>
      </c>
      <c r="V1199" s="35">
        <f t="shared" si="848"/>
        <v>1892000</v>
      </c>
      <c r="W1199" s="35">
        <f t="shared" si="848"/>
        <v>0</v>
      </c>
      <c r="X1199" s="35">
        <f t="shared" si="848"/>
        <v>20224100</v>
      </c>
      <c r="Y1199" s="218">
        <f t="shared" si="838"/>
        <v>99.999011090618708</v>
      </c>
    </row>
    <row r="1200" spans="1:25">
      <c r="A1200" s="253"/>
      <c r="B1200" s="253"/>
      <c r="C1200" s="253"/>
      <c r="D1200" s="253"/>
      <c r="E1200" s="253"/>
      <c r="F1200" s="253"/>
      <c r="G1200" s="259"/>
      <c r="H1200" s="34" t="s">
        <v>88</v>
      </c>
      <c r="I1200" s="35">
        <f t="shared" si="821"/>
        <v>4720000</v>
      </c>
      <c r="J1200" s="35">
        <f>SUM(J1146,J1147,J1148,J1150,J1135,J1149)</f>
        <v>4700000</v>
      </c>
      <c r="K1200" s="35">
        <f t="shared" si="822"/>
        <v>0</v>
      </c>
      <c r="L1200" s="35">
        <f t="shared" ref="L1200:P1200" si="849">SUM(L1146,L1147,L1148,L1150,L1135,L1149)</f>
        <v>0</v>
      </c>
      <c r="M1200" s="35">
        <f t="shared" si="849"/>
        <v>0</v>
      </c>
      <c r="N1200" s="35">
        <f t="shared" si="849"/>
        <v>0</v>
      </c>
      <c r="O1200" s="35">
        <f t="shared" si="849"/>
        <v>20000</v>
      </c>
      <c r="P1200" s="35">
        <f t="shared" si="849"/>
        <v>0</v>
      </c>
      <c r="Q1200" s="35">
        <f t="shared" ref="Q1200:R1200" si="850">SUM(Q1146,Q1147,Q1148,Q1150,Q1135,Q1149)</f>
        <v>4743055</v>
      </c>
      <c r="R1200" s="35">
        <f t="shared" si="850"/>
        <v>4596370</v>
      </c>
      <c r="S1200" s="35">
        <f t="shared" ref="S1200" si="851">SUM(S1146,S1147,S1148,S1150,S1135,S1149)</f>
        <v>3765000</v>
      </c>
      <c r="T1200" s="35">
        <f t="shared" ref="T1200:X1200" si="852">SUM(T1146,T1147,T1148,T1150,T1135,T1149)</f>
        <v>831370</v>
      </c>
      <c r="U1200" s="35">
        <f t="shared" si="852"/>
        <v>308000</v>
      </c>
      <c r="V1200" s="35">
        <f t="shared" si="852"/>
        <v>258000</v>
      </c>
      <c r="W1200" s="35">
        <f t="shared" si="852"/>
        <v>265370</v>
      </c>
      <c r="X1200" s="35">
        <f t="shared" si="852"/>
        <v>4596370</v>
      </c>
      <c r="Y1200" s="218">
        <f t="shared" si="838"/>
        <v>100</v>
      </c>
    </row>
    <row r="1201" spans="1:25">
      <c r="A1201" s="254"/>
      <c r="B1201" s="254"/>
      <c r="C1201" s="254"/>
      <c r="D1201" s="254"/>
      <c r="E1201" s="254"/>
      <c r="F1201" s="254"/>
      <c r="G1201" s="260"/>
      <c r="H1201" s="36" t="s">
        <v>69</v>
      </c>
      <c r="I1201" s="35">
        <f t="shared" si="821"/>
        <v>59347330</v>
      </c>
      <c r="J1201" s="35">
        <f t="shared" ref="J1201:P1201" si="853">SUM(J1196:J1200)</f>
        <v>32497330</v>
      </c>
      <c r="K1201" s="35">
        <f t="shared" si="822"/>
        <v>0</v>
      </c>
      <c r="L1201" s="35">
        <f t="shared" si="853"/>
        <v>0</v>
      </c>
      <c r="M1201" s="35">
        <f t="shared" si="853"/>
        <v>0</v>
      </c>
      <c r="N1201" s="35">
        <f t="shared" si="853"/>
        <v>0</v>
      </c>
      <c r="O1201" s="35">
        <f t="shared" si="853"/>
        <v>3750000</v>
      </c>
      <c r="P1201" s="35">
        <f t="shared" si="853"/>
        <v>23100000</v>
      </c>
      <c r="Q1201" s="35">
        <f>SUM(Q1196:Q1200)</f>
        <v>85315379</v>
      </c>
      <c r="R1201" s="35">
        <f>SUM(R1196:R1200)</f>
        <v>41604877</v>
      </c>
      <c r="S1201" s="35">
        <f>SUM(S1196:S1200)</f>
        <v>34613029</v>
      </c>
      <c r="T1201" s="35">
        <f t="shared" ref="T1201:X1201" si="854">SUM(T1196:T1200)</f>
        <v>6722048</v>
      </c>
      <c r="U1201" s="35">
        <f t="shared" si="854"/>
        <v>3453373</v>
      </c>
      <c r="V1201" s="35">
        <f t="shared" si="854"/>
        <v>2908950</v>
      </c>
      <c r="W1201" s="35">
        <f t="shared" si="854"/>
        <v>359725</v>
      </c>
      <c r="X1201" s="35">
        <f t="shared" si="854"/>
        <v>41604077</v>
      </c>
      <c r="Y1201" s="218">
        <f t="shared" si="838"/>
        <v>99.998077148503526</v>
      </c>
    </row>
    <row r="1202" spans="1:25">
      <c r="A1202" s="32" t="s">
        <v>0</v>
      </c>
      <c r="B1202" s="32" t="s">
        <v>0</v>
      </c>
      <c r="C1202" s="32" t="s">
        <v>0</v>
      </c>
      <c r="D1202" s="32" t="s">
        <v>0</v>
      </c>
      <c r="E1202" s="32" t="s">
        <v>0</v>
      </c>
      <c r="F1202" s="32" t="s">
        <v>0</v>
      </c>
      <c r="G1202" s="154" t="s">
        <v>0</v>
      </c>
      <c r="H1202" s="30" t="s">
        <v>689</v>
      </c>
      <c r="I1202" s="31">
        <f t="shared" si="821"/>
        <v>59347330</v>
      </c>
      <c r="J1202" s="31">
        <f>SUM(J1192)</f>
        <v>32497330</v>
      </c>
      <c r="K1202" s="31">
        <f t="shared" si="822"/>
        <v>0</v>
      </c>
      <c r="L1202" s="31">
        <f t="shared" ref="L1202:P1202" si="855">SUM(L1192)</f>
        <v>0</v>
      </c>
      <c r="M1202" s="31">
        <f t="shared" si="855"/>
        <v>0</v>
      </c>
      <c r="N1202" s="31">
        <f t="shared" si="855"/>
        <v>0</v>
      </c>
      <c r="O1202" s="31">
        <f t="shared" si="855"/>
        <v>3750000</v>
      </c>
      <c r="P1202" s="31">
        <f t="shared" si="855"/>
        <v>23100000</v>
      </c>
      <c r="Q1202" s="31">
        <f t="shared" ref="Q1202:R1202" si="856">SUM(Q1192)</f>
        <v>85995093</v>
      </c>
      <c r="R1202" s="31">
        <f t="shared" si="856"/>
        <v>42134077</v>
      </c>
      <c r="S1202" s="31">
        <f t="shared" ref="S1202" si="857">SUM(S1192)</f>
        <v>35142229</v>
      </c>
      <c r="T1202" s="31">
        <f t="shared" ref="T1202:X1202" si="858">SUM(T1192)</f>
        <v>6722048</v>
      </c>
      <c r="U1202" s="31">
        <f t="shared" si="858"/>
        <v>3453373</v>
      </c>
      <c r="V1202" s="31">
        <f t="shared" si="858"/>
        <v>2908950</v>
      </c>
      <c r="W1202" s="31">
        <f t="shared" si="858"/>
        <v>359725</v>
      </c>
      <c r="X1202" s="31">
        <f t="shared" si="858"/>
        <v>42133277</v>
      </c>
      <c r="Y1202" s="220">
        <f t="shared" si="838"/>
        <v>99.998101299335445</v>
      </c>
    </row>
    <row r="1203" spans="1:25">
      <c r="A1203" s="32" t="s">
        <v>0</v>
      </c>
      <c r="B1203" s="32" t="s">
        <v>0</v>
      </c>
      <c r="C1203" s="32" t="s">
        <v>0</v>
      </c>
      <c r="D1203" s="32" t="s">
        <v>0</v>
      </c>
      <c r="E1203" s="32" t="s">
        <v>0</v>
      </c>
      <c r="F1203" s="32" t="s">
        <v>0</v>
      </c>
      <c r="G1203" s="154" t="s">
        <v>0</v>
      </c>
      <c r="H1203" s="21" t="s">
        <v>170</v>
      </c>
      <c r="I1203" s="66">
        <f t="shared" si="821"/>
        <v>101</v>
      </c>
      <c r="J1203" s="66">
        <f>J1193</f>
        <v>101</v>
      </c>
      <c r="K1203" s="66">
        <f t="shared" si="822"/>
        <v>0</v>
      </c>
      <c r="L1203" s="66" t="str">
        <f t="shared" ref="L1203:P1203" si="859">L1193</f>
        <v/>
      </c>
      <c r="M1203" s="66" t="str">
        <f t="shared" si="859"/>
        <v/>
      </c>
      <c r="N1203" s="66" t="str">
        <f t="shared" si="859"/>
        <v/>
      </c>
      <c r="O1203" s="66" t="str">
        <f t="shared" si="859"/>
        <v/>
      </c>
      <c r="P1203" s="66" t="str">
        <f t="shared" si="859"/>
        <v/>
      </c>
      <c r="Q1203" s="66">
        <f t="shared" ref="Q1203:R1203" si="860">Q1193</f>
        <v>0</v>
      </c>
      <c r="R1203" s="66">
        <f t="shared" si="860"/>
        <v>0</v>
      </c>
      <c r="S1203" s="66">
        <f t="shared" ref="S1203" si="861">S1193</f>
        <v>0</v>
      </c>
      <c r="T1203" s="66">
        <f t="shared" ref="T1203:X1203" si="862">T1193</f>
        <v>0</v>
      </c>
      <c r="U1203" s="66">
        <f t="shared" si="862"/>
        <v>0</v>
      </c>
      <c r="V1203" s="66">
        <f t="shared" si="862"/>
        <v>0</v>
      </c>
      <c r="W1203" s="66">
        <f t="shared" si="862"/>
        <v>0</v>
      </c>
      <c r="X1203" s="66">
        <f t="shared" si="862"/>
        <v>0</v>
      </c>
      <c r="Y1203" s="208">
        <v>0</v>
      </c>
    </row>
    <row r="1204" spans="1:25">
      <c r="A1204" s="32" t="s">
        <v>0</v>
      </c>
      <c r="B1204" s="32" t="s">
        <v>0</v>
      </c>
      <c r="C1204" s="32" t="s">
        <v>0</v>
      </c>
      <c r="D1204" s="32" t="s">
        <v>0</v>
      </c>
      <c r="E1204" s="32" t="s">
        <v>0</v>
      </c>
      <c r="F1204" s="32" t="s">
        <v>0</v>
      </c>
      <c r="G1204" s="154" t="s">
        <v>0</v>
      </c>
      <c r="H1204" s="38" t="s">
        <v>0</v>
      </c>
      <c r="I1204" s="39"/>
      <c r="J1204" s="39"/>
      <c r="K1204" s="39"/>
      <c r="L1204" s="39" t="s">
        <v>0</v>
      </c>
      <c r="M1204" s="39" t="s">
        <v>0</v>
      </c>
      <c r="N1204" s="39" t="s">
        <v>0</v>
      </c>
      <c r="O1204" s="39" t="s">
        <v>0</v>
      </c>
      <c r="P1204" s="39" t="s">
        <v>0</v>
      </c>
      <c r="Q1204" s="39"/>
      <c r="R1204" s="39"/>
      <c r="S1204" s="39"/>
      <c r="T1204" s="39" t="s">
        <v>0</v>
      </c>
      <c r="U1204" s="39" t="s">
        <v>0</v>
      </c>
      <c r="V1204" s="39" t="s">
        <v>0</v>
      </c>
      <c r="W1204" s="39" t="s">
        <v>0</v>
      </c>
      <c r="X1204" s="39" t="s">
        <v>0</v>
      </c>
      <c r="Y1204" s="221"/>
    </row>
    <row r="1205" spans="1:25" ht="15" thickBot="1">
      <c r="A1205" s="20" t="s">
        <v>652</v>
      </c>
      <c r="B1205" s="20" t="s">
        <v>172</v>
      </c>
      <c r="C1205" s="23" t="s">
        <v>0</v>
      </c>
      <c r="D1205" s="23" t="s">
        <v>0</v>
      </c>
      <c r="E1205" s="21" t="s">
        <v>0</v>
      </c>
      <c r="F1205" s="21" t="s">
        <v>0</v>
      </c>
      <c r="G1205" s="150" t="s">
        <v>0</v>
      </c>
      <c r="H1205" s="21" t="s">
        <v>0</v>
      </c>
      <c r="I1205" s="22"/>
      <c r="J1205" s="22"/>
      <c r="K1205" s="22"/>
      <c r="L1205" s="22" t="s">
        <v>0</v>
      </c>
      <c r="M1205" s="22" t="s">
        <v>0</v>
      </c>
      <c r="N1205" s="22" t="s">
        <v>0</v>
      </c>
      <c r="O1205" s="22" t="s">
        <v>0</v>
      </c>
      <c r="P1205" s="22" t="s">
        <v>0</v>
      </c>
      <c r="Q1205" s="22"/>
      <c r="R1205" s="22"/>
      <c r="S1205" s="22"/>
      <c r="T1205" s="22" t="s">
        <v>0</v>
      </c>
      <c r="U1205" s="22" t="s">
        <v>0</v>
      </c>
      <c r="V1205" s="22" t="s">
        <v>0</v>
      </c>
      <c r="W1205" s="22" t="s">
        <v>0</v>
      </c>
      <c r="X1205" s="22" t="s">
        <v>0</v>
      </c>
      <c r="Y1205" s="209"/>
    </row>
    <row r="1206" spans="1:25" ht="41.4" thickBot="1">
      <c r="A1206" s="24" t="s">
        <v>123</v>
      </c>
      <c r="B1206" s="24" t="s">
        <v>124</v>
      </c>
      <c r="C1206" s="24" t="s">
        <v>125</v>
      </c>
      <c r="D1206" s="25" t="s">
        <v>0</v>
      </c>
      <c r="E1206" s="24" t="s">
        <v>126</v>
      </c>
      <c r="F1206" s="24" t="s">
        <v>127</v>
      </c>
      <c r="G1206" s="151" t="s">
        <v>128</v>
      </c>
      <c r="H1206" s="24" t="s">
        <v>1</v>
      </c>
      <c r="I1206" s="1" t="s">
        <v>3093</v>
      </c>
      <c r="J1206" s="1" t="s">
        <v>3130</v>
      </c>
      <c r="K1206" s="1" t="s">
        <v>3</v>
      </c>
      <c r="L1206" s="1" t="s">
        <v>4</v>
      </c>
      <c r="M1206" s="1" t="s">
        <v>5</v>
      </c>
      <c r="N1206" s="1" t="s">
        <v>6</v>
      </c>
      <c r="O1206" s="1" t="s">
        <v>7</v>
      </c>
      <c r="P1206" s="1" t="s">
        <v>8</v>
      </c>
      <c r="Q1206" s="1" t="s">
        <v>3344</v>
      </c>
      <c r="R1206" s="1" t="s">
        <v>3427</v>
      </c>
      <c r="S1206" s="1" t="s">
        <v>3447</v>
      </c>
      <c r="T1206" s="1" t="s">
        <v>3448</v>
      </c>
      <c r="U1206" s="1" t="s">
        <v>3452</v>
      </c>
      <c r="V1206" s="1" t="s">
        <v>3449</v>
      </c>
      <c r="W1206" s="1" t="s">
        <v>3450</v>
      </c>
      <c r="X1206" s="1" t="s">
        <v>3451</v>
      </c>
      <c r="Y1206" s="216" t="s">
        <v>3385</v>
      </c>
    </row>
    <row r="1207" spans="1:25">
      <c r="A1207" s="26" t="s">
        <v>0</v>
      </c>
      <c r="B1207" s="26" t="s">
        <v>0</v>
      </c>
      <c r="C1207" s="26" t="s">
        <v>0</v>
      </c>
      <c r="D1207" s="27" t="s">
        <v>0</v>
      </c>
      <c r="E1207" s="27" t="s">
        <v>0</v>
      </c>
      <c r="F1207" s="28" t="s">
        <v>0</v>
      </c>
      <c r="G1207" s="152" t="s">
        <v>0</v>
      </c>
      <c r="H1207" s="29" t="s">
        <v>0</v>
      </c>
      <c r="I1207" s="45">
        <v>1</v>
      </c>
      <c r="J1207" s="45">
        <v>3</v>
      </c>
      <c r="K1207" s="45" t="s">
        <v>9</v>
      </c>
      <c r="L1207" s="45">
        <v>5</v>
      </c>
      <c r="M1207" s="45">
        <v>6</v>
      </c>
      <c r="N1207" s="45">
        <v>7</v>
      </c>
      <c r="O1207" s="45">
        <v>8</v>
      </c>
      <c r="P1207" s="45">
        <v>9</v>
      </c>
      <c r="Q1207" s="45">
        <v>1</v>
      </c>
      <c r="R1207" s="45">
        <v>2</v>
      </c>
      <c r="S1207" s="45">
        <v>3</v>
      </c>
      <c r="T1207" s="45" t="s">
        <v>3453</v>
      </c>
      <c r="U1207" s="45">
        <v>5</v>
      </c>
      <c r="V1207" s="45">
        <v>6</v>
      </c>
      <c r="W1207" s="45">
        <v>7</v>
      </c>
      <c r="X1207" s="45" t="s">
        <v>3454</v>
      </c>
      <c r="Y1207" s="276">
        <v>9</v>
      </c>
    </row>
    <row r="1208" spans="1:25" s="113" customFormat="1">
      <c r="A1208" s="133" t="s">
        <v>652</v>
      </c>
      <c r="B1208" s="133" t="s">
        <v>172</v>
      </c>
      <c r="C1208" s="109" t="s">
        <v>130</v>
      </c>
      <c r="D1208" s="109" t="s">
        <v>690</v>
      </c>
      <c r="E1208" s="98" t="s">
        <v>0</v>
      </c>
      <c r="F1208" s="98" t="s">
        <v>0</v>
      </c>
      <c r="G1208" s="153" t="s">
        <v>0</v>
      </c>
      <c r="H1208" s="98" t="s">
        <v>691</v>
      </c>
      <c r="I1208" s="110"/>
      <c r="J1208" s="110"/>
      <c r="K1208" s="110"/>
      <c r="L1208" s="110" t="s">
        <v>0</v>
      </c>
      <c r="M1208" s="110" t="s">
        <v>0</v>
      </c>
      <c r="N1208" s="110" t="s">
        <v>0</v>
      </c>
      <c r="O1208" s="110" t="s">
        <v>0</v>
      </c>
      <c r="P1208" s="110" t="s">
        <v>0</v>
      </c>
      <c r="Q1208" s="110"/>
      <c r="R1208" s="110"/>
      <c r="S1208" s="110"/>
      <c r="T1208" s="110" t="s">
        <v>0</v>
      </c>
      <c r="U1208" s="110" t="s">
        <v>0</v>
      </c>
      <c r="V1208" s="110" t="s">
        <v>0</v>
      </c>
      <c r="W1208" s="110" t="s">
        <v>0</v>
      </c>
      <c r="X1208" s="110" t="s">
        <v>0</v>
      </c>
      <c r="Y1208" s="217"/>
    </row>
    <row r="1209" spans="1:25" ht="20.399999999999999">
      <c r="A1209" s="20" t="s">
        <v>0</v>
      </c>
      <c r="B1209" s="20" t="s">
        <v>0</v>
      </c>
      <c r="C1209" s="20" t="s">
        <v>0</v>
      </c>
      <c r="D1209" s="21" t="s">
        <v>0</v>
      </c>
      <c r="E1209" s="21" t="s">
        <v>0</v>
      </c>
      <c r="F1209" s="21" t="s">
        <v>0</v>
      </c>
      <c r="G1209" s="150" t="s">
        <v>0</v>
      </c>
      <c r="H1209" s="30" t="s">
        <v>33</v>
      </c>
      <c r="I1209" s="31">
        <f t="shared" si="821"/>
        <v>0</v>
      </c>
      <c r="J1209" s="31">
        <f t="shared" ref="J1209:P1209" si="863">SUM(J1210,J1217,J1219)</f>
        <v>0</v>
      </c>
      <c r="K1209" s="31">
        <f t="shared" si="822"/>
        <v>0</v>
      </c>
      <c r="L1209" s="31">
        <f t="shared" si="863"/>
        <v>0</v>
      </c>
      <c r="M1209" s="31">
        <f t="shared" si="863"/>
        <v>0</v>
      </c>
      <c r="N1209" s="31">
        <f t="shared" si="863"/>
        <v>0</v>
      </c>
      <c r="O1209" s="31">
        <f>SUM(O1210,O1217,O1219)</f>
        <v>0</v>
      </c>
      <c r="P1209" s="31">
        <f t="shared" si="863"/>
        <v>0</v>
      </c>
      <c r="Q1209" s="31">
        <f>SUM(Q1210,Q1217,Q1219)</f>
        <v>0</v>
      </c>
      <c r="R1209" s="31">
        <f>SUM(R1210,R1217,R1219)</f>
        <v>0</v>
      </c>
      <c r="S1209" s="31">
        <f>SUM(S1210,S1217,S1219)</f>
        <v>0</v>
      </c>
      <c r="T1209" s="31">
        <f t="shared" ref="T1209:X1209" si="864">SUM(T1210,T1217,T1219)</f>
        <v>0</v>
      </c>
      <c r="U1209" s="31">
        <f t="shared" si="864"/>
        <v>0</v>
      </c>
      <c r="V1209" s="31">
        <f t="shared" si="864"/>
        <v>0</v>
      </c>
      <c r="W1209" s="31">
        <f t="shared" si="864"/>
        <v>0</v>
      </c>
      <c r="X1209" s="31">
        <f t="shared" si="864"/>
        <v>0</v>
      </c>
      <c r="Y1209" s="220">
        <f t="shared" ref="Y1209:Y1245" si="865">IF(R1209=0,0,(X1209/R1209)*100)</f>
        <v>0</v>
      </c>
    </row>
    <row r="1210" spans="1:25">
      <c r="A1210" s="23" t="s">
        <v>652</v>
      </c>
      <c r="B1210" s="23" t="s">
        <v>172</v>
      </c>
      <c r="C1210" s="23" t="s">
        <v>130</v>
      </c>
      <c r="D1210" s="23" t="s">
        <v>690</v>
      </c>
      <c r="E1210" s="21" t="s">
        <v>132</v>
      </c>
      <c r="F1210" s="21" t="s">
        <v>0</v>
      </c>
      <c r="G1210" s="150" t="s">
        <v>0</v>
      </c>
      <c r="H1210" s="21" t="s">
        <v>11</v>
      </c>
      <c r="I1210" s="66">
        <f t="shared" si="821"/>
        <v>0</v>
      </c>
      <c r="J1210" s="66">
        <f t="shared" ref="J1210:P1210" si="866">SUM(J1211,J1212)</f>
        <v>0</v>
      </c>
      <c r="K1210" s="66">
        <f t="shared" si="822"/>
        <v>0</v>
      </c>
      <c r="L1210" s="66">
        <f t="shared" si="866"/>
        <v>0</v>
      </c>
      <c r="M1210" s="66">
        <f t="shared" si="866"/>
        <v>0</v>
      </c>
      <c r="N1210" s="66">
        <f t="shared" si="866"/>
        <v>0</v>
      </c>
      <c r="O1210" s="66">
        <f>SUM(O1211,O1212)</f>
        <v>0</v>
      </c>
      <c r="P1210" s="66">
        <f t="shared" si="866"/>
        <v>0</v>
      </c>
      <c r="Q1210" s="66">
        <f>SUM(Q1211,Q1212)</f>
        <v>0</v>
      </c>
      <c r="R1210" s="66">
        <f>SUM(R1211,R1212)</f>
        <v>0</v>
      </c>
      <c r="S1210" s="66">
        <f>SUM(S1211,S1212)</f>
        <v>0</v>
      </c>
      <c r="T1210" s="66">
        <f t="shared" ref="T1210:X1210" si="867">SUM(T1211,T1212)</f>
        <v>0</v>
      </c>
      <c r="U1210" s="66">
        <f t="shared" si="867"/>
        <v>0</v>
      </c>
      <c r="V1210" s="66">
        <f t="shared" si="867"/>
        <v>0</v>
      </c>
      <c r="W1210" s="66">
        <f t="shared" si="867"/>
        <v>0</v>
      </c>
      <c r="X1210" s="66">
        <f t="shared" si="867"/>
        <v>0</v>
      </c>
      <c r="Y1210" s="208">
        <f t="shared" si="865"/>
        <v>0</v>
      </c>
    </row>
    <row r="1211" spans="1:25">
      <c r="A1211" s="23" t="s">
        <v>652</v>
      </c>
      <c r="B1211" s="23" t="s">
        <v>172</v>
      </c>
      <c r="C1211" s="23" t="s">
        <v>130</v>
      </c>
      <c r="D1211" s="23" t="s">
        <v>690</v>
      </c>
      <c r="E1211" s="22">
        <v>6111</v>
      </c>
      <c r="F1211" s="23"/>
      <c r="G1211" s="128" t="s">
        <v>3353</v>
      </c>
      <c r="H1211" s="32" t="s">
        <v>12</v>
      </c>
      <c r="I1211" s="44">
        <f t="shared" si="821"/>
        <v>0</v>
      </c>
      <c r="J1211" s="44">
        <v>0</v>
      </c>
      <c r="K1211" s="44">
        <f t="shared" si="822"/>
        <v>0</v>
      </c>
      <c r="L1211" s="44">
        <v>0</v>
      </c>
      <c r="M1211" s="44">
        <v>0</v>
      </c>
      <c r="N1211" s="44">
        <v>0</v>
      </c>
      <c r="O1211" s="44">
        <v>0</v>
      </c>
      <c r="P1211" s="44">
        <v>0</v>
      </c>
      <c r="Q1211" s="44">
        <v>0</v>
      </c>
      <c r="R1211" s="44">
        <v>0</v>
      </c>
      <c r="S1211" s="44">
        <v>0</v>
      </c>
      <c r="T1211" s="44">
        <f t="shared" ref="T1211:T1244" si="868">U1211+V1211+W1211</f>
        <v>0</v>
      </c>
      <c r="U1211" s="44">
        <v>0</v>
      </c>
      <c r="V1211" s="44">
        <v>0</v>
      </c>
      <c r="W1211" s="44">
        <v>0</v>
      </c>
      <c r="X1211" s="44">
        <f t="shared" ref="X1211:X1244" si="869">S1211+T1211</f>
        <v>0</v>
      </c>
      <c r="Y1211" s="209">
        <f t="shared" si="865"/>
        <v>0</v>
      </c>
    </row>
    <row r="1212" spans="1:25">
      <c r="A1212" s="20" t="s">
        <v>652</v>
      </c>
      <c r="B1212" s="20" t="s">
        <v>172</v>
      </c>
      <c r="C1212" s="20" t="s">
        <v>130</v>
      </c>
      <c r="D1212" s="20" t="s">
        <v>690</v>
      </c>
      <c r="E1212" s="20" t="s">
        <v>134</v>
      </c>
      <c r="F1212" s="23" t="s">
        <v>0</v>
      </c>
      <c r="G1212" s="154" t="s">
        <v>0</v>
      </c>
      <c r="H1212" s="21" t="s">
        <v>13</v>
      </c>
      <c r="I1212" s="66">
        <f t="shared" si="821"/>
        <v>0</v>
      </c>
      <c r="J1212" s="66">
        <f t="shared" ref="J1212:P1212" si="870">SUM(J1213:J1216)</f>
        <v>0</v>
      </c>
      <c r="K1212" s="66">
        <f t="shared" si="822"/>
        <v>0</v>
      </c>
      <c r="L1212" s="66">
        <f t="shared" si="870"/>
        <v>0</v>
      </c>
      <c r="M1212" s="66">
        <f t="shared" si="870"/>
        <v>0</v>
      </c>
      <c r="N1212" s="66">
        <f t="shared" si="870"/>
        <v>0</v>
      </c>
      <c r="O1212" s="66">
        <f>SUM(O1213:O1216)</f>
        <v>0</v>
      </c>
      <c r="P1212" s="66">
        <f t="shared" si="870"/>
        <v>0</v>
      </c>
      <c r="Q1212" s="66">
        <f>SUM(Q1213:Q1216)</f>
        <v>0</v>
      </c>
      <c r="R1212" s="66">
        <f>SUM(R1213:R1216)</f>
        <v>0</v>
      </c>
      <c r="S1212" s="66">
        <f>SUM(S1213:S1216)</f>
        <v>0</v>
      </c>
      <c r="T1212" s="66">
        <f t="shared" ref="T1212:X1212" si="871">SUM(T1213:T1216)</f>
        <v>0</v>
      </c>
      <c r="U1212" s="66">
        <f t="shared" si="871"/>
        <v>0</v>
      </c>
      <c r="V1212" s="66">
        <f t="shared" si="871"/>
        <v>0</v>
      </c>
      <c r="W1212" s="66">
        <f t="shared" si="871"/>
        <v>0</v>
      </c>
      <c r="X1212" s="66">
        <f t="shared" si="871"/>
        <v>0</v>
      </c>
      <c r="Y1212" s="208">
        <f t="shared" si="865"/>
        <v>0</v>
      </c>
    </row>
    <row r="1213" spans="1:25">
      <c r="A1213" s="23" t="s">
        <v>652</v>
      </c>
      <c r="B1213" s="23" t="s">
        <v>172</v>
      </c>
      <c r="C1213" s="23" t="s">
        <v>130</v>
      </c>
      <c r="D1213" s="23" t="s">
        <v>690</v>
      </c>
      <c r="E1213" s="22">
        <v>6112</v>
      </c>
      <c r="F1213" s="23" t="s">
        <v>692</v>
      </c>
      <c r="G1213" s="128" t="s">
        <v>3353</v>
      </c>
      <c r="H1213" s="32" t="s">
        <v>16</v>
      </c>
      <c r="I1213" s="44">
        <f t="shared" si="821"/>
        <v>0</v>
      </c>
      <c r="J1213" s="44">
        <v>0</v>
      </c>
      <c r="K1213" s="44">
        <f t="shared" si="822"/>
        <v>0</v>
      </c>
      <c r="L1213" s="44">
        <v>0</v>
      </c>
      <c r="M1213" s="44">
        <v>0</v>
      </c>
      <c r="N1213" s="44">
        <v>0</v>
      </c>
      <c r="O1213" s="44">
        <v>0</v>
      </c>
      <c r="P1213" s="44">
        <v>0</v>
      </c>
      <c r="Q1213" s="44">
        <v>0</v>
      </c>
      <c r="R1213" s="44">
        <v>0</v>
      </c>
      <c r="S1213" s="44">
        <v>0</v>
      </c>
      <c r="T1213" s="44">
        <f t="shared" si="868"/>
        <v>0</v>
      </c>
      <c r="U1213" s="44">
        <v>0</v>
      </c>
      <c r="V1213" s="44">
        <v>0</v>
      </c>
      <c r="W1213" s="44">
        <v>0</v>
      </c>
      <c r="X1213" s="44">
        <f t="shared" si="869"/>
        <v>0</v>
      </c>
      <c r="Y1213" s="209">
        <f t="shared" si="865"/>
        <v>0</v>
      </c>
    </row>
    <row r="1214" spans="1:25">
      <c r="A1214" s="23" t="s">
        <v>652</v>
      </c>
      <c r="B1214" s="23" t="s">
        <v>172</v>
      </c>
      <c r="C1214" s="23" t="s">
        <v>130</v>
      </c>
      <c r="D1214" s="23" t="s">
        <v>690</v>
      </c>
      <c r="E1214" s="22">
        <v>6112</v>
      </c>
      <c r="F1214" s="23" t="s">
        <v>693</v>
      </c>
      <c r="G1214" s="128" t="s">
        <v>3353</v>
      </c>
      <c r="H1214" s="32" t="s">
        <v>19</v>
      </c>
      <c r="I1214" s="44">
        <f t="shared" si="821"/>
        <v>0</v>
      </c>
      <c r="J1214" s="44">
        <v>0</v>
      </c>
      <c r="K1214" s="44">
        <f t="shared" si="822"/>
        <v>0</v>
      </c>
      <c r="L1214" s="44">
        <v>0</v>
      </c>
      <c r="M1214" s="44">
        <v>0</v>
      </c>
      <c r="N1214" s="44">
        <v>0</v>
      </c>
      <c r="O1214" s="44">
        <v>0</v>
      </c>
      <c r="P1214" s="44">
        <v>0</v>
      </c>
      <c r="Q1214" s="44">
        <v>0</v>
      </c>
      <c r="R1214" s="44">
        <v>0</v>
      </c>
      <c r="S1214" s="44">
        <v>0</v>
      </c>
      <c r="T1214" s="44">
        <f t="shared" si="868"/>
        <v>0</v>
      </c>
      <c r="U1214" s="44">
        <v>0</v>
      </c>
      <c r="V1214" s="44">
        <v>0</v>
      </c>
      <c r="W1214" s="44">
        <v>0</v>
      </c>
      <c r="X1214" s="44">
        <f t="shared" si="869"/>
        <v>0</v>
      </c>
      <c r="Y1214" s="209">
        <f t="shared" si="865"/>
        <v>0</v>
      </c>
    </row>
    <row r="1215" spans="1:25">
      <c r="A1215" s="23" t="s">
        <v>652</v>
      </c>
      <c r="B1215" s="23" t="s">
        <v>172</v>
      </c>
      <c r="C1215" s="23" t="s">
        <v>130</v>
      </c>
      <c r="D1215" s="23" t="s">
        <v>690</v>
      </c>
      <c r="E1215" s="22">
        <v>6112</v>
      </c>
      <c r="F1215" s="23" t="s">
        <v>694</v>
      </c>
      <c r="G1215" s="128" t="s">
        <v>3353</v>
      </c>
      <c r="H1215" s="32" t="s">
        <v>17</v>
      </c>
      <c r="I1215" s="44">
        <f t="shared" si="821"/>
        <v>0</v>
      </c>
      <c r="J1215" s="44">
        <v>0</v>
      </c>
      <c r="K1215" s="44">
        <f t="shared" si="822"/>
        <v>0</v>
      </c>
      <c r="L1215" s="44">
        <v>0</v>
      </c>
      <c r="M1215" s="44">
        <v>0</v>
      </c>
      <c r="N1215" s="44">
        <v>0</v>
      </c>
      <c r="O1215" s="44">
        <v>0</v>
      </c>
      <c r="P1215" s="44">
        <v>0</v>
      </c>
      <c r="Q1215" s="44">
        <v>0</v>
      </c>
      <c r="R1215" s="44">
        <v>0</v>
      </c>
      <c r="S1215" s="44">
        <v>0</v>
      </c>
      <c r="T1215" s="44">
        <f t="shared" si="868"/>
        <v>0</v>
      </c>
      <c r="U1215" s="44">
        <v>0</v>
      </c>
      <c r="V1215" s="44">
        <v>0</v>
      </c>
      <c r="W1215" s="44">
        <v>0</v>
      </c>
      <c r="X1215" s="44">
        <f t="shared" si="869"/>
        <v>0</v>
      </c>
      <c r="Y1215" s="209">
        <f t="shared" si="865"/>
        <v>0</v>
      </c>
    </row>
    <row r="1216" spans="1:25">
      <c r="A1216" s="23" t="s">
        <v>652</v>
      </c>
      <c r="B1216" s="23" t="s">
        <v>172</v>
      </c>
      <c r="C1216" s="23" t="s">
        <v>130</v>
      </c>
      <c r="D1216" s="23" t="s">
        <v>690</v>
      </c>
      <c r="E1216" s="22">
        <v>6112</v>
      </c>
      <c r="F1216" s="23" t="s">
        <v>695</v>
      </c>
      <c r="G1216" s="128" t="s">
        <v>3353</v>
      </c>
      <c r="H1216" s="32" t="s">
        <v>18</v>
      </c>
      <c r="I1216" s="44">
        <f t="shared" si="821"/>
        <v>0</v>
      </c>
      <c r="J1216" s="44">
        <v>0</v>
      </c>
      <c r="K1216" s="44">
        <f t="shared" si="822"/>
        <v>0</v>
      </c>
      <c r="L1216" s="44">
        <v>0</v>
      </c>
      <c r="M1216" s="44">
        <v>0</v>
      </c>
      <c r="N1216" s="44">
        <v>0</v>
      </c>
      <c r="O1216" s="44">
        <v>0</v>
      </c>
      <c r="P1216" s="44">
        <v>0</v>
      </c>
      <c r="Q1216" s="44">
        <v>0</v>
      </c>
      <c r="R1216" s="44">
        <v>0</v>
      </c>
      <c r="S1216" s="44">
        <v>0</v>
      </c>
      <c r="T1216" s="44">
        <f t="shared" si="868"/>
        <v>0</v>
      </c>
      <c r="U1216" s="44">
        <v>0</v>
      </c>
      <c r="V1216" s="44">
        <v>0</v>
      </c>
      <c r="W1216" s="44">
        <v>0</v>
      </c>
      <c r="X1216" s="44">
        <f t="shared" si="869"/>
        <v>0</v>
      </c>
      <c r="Y1216" s="209">
        <f t="shared" si="865"/>
        <v>0</v>
      </c>
    </row>
    <row r="1217" spans="1:25">
      <c r="A1217" s="23" t="s">
        <v>652</v>
      </c>
      <c r="B1217" s="23" t="s">
        <v>172</v>
      </c>
      <c r="C1217" s="23" t="s">
        <v>130</v>
      </c>
      <c r="D1217" s="23" t="s">
        <v>690</v>
      </c>
      <c r="E1217" s="21" t="s">
        <v>139</v>
      </c>
      <c r="F1217" s="21" t="s">
        <v>0</v>
      </c>
      <c r="G1217" s="150" t="s">
        <v>0</v>
      </c>
      <c r="H1217" s="21" t="s">
        <v>21</v>
      </c>
      <c r="I1217" s="66">
        <f t="shared" si="821"/>
        <v>0</v>
      </c>
      <c r="J1217" s="66">
        <f t="shared" ref="J1217:X1217" si="872">SUM(J1218)</f>
        <v>0</v>
      </c>
      <c r="K1217" s="66">
        <f t="shared" si="822"/>
        <v>0</v>
      </c>
      <c r="L1217" s="66">
        <f t="shared" si="872"/>
        <v>0</v>
      </c>
      <c r="M1217" s="66">
        <f t="shared" si="872"/>
        <v>0</v>
      </c>
      <c r="N1217" s="66">
        <f t="shared" si="872"/>
        <v>0</v>
      </c>
      <c r="O1217" s="66">
        <f t="shared" si="872"/>
        <v>0</v>
      </c>
      <c r="P1217" s="66">
        <f t="shared" si="872"/>
        <v>0</v>
      </c>
      <c r="Q1217" s="66">
        <f t="shared" si="872"/>
        <v>0</v>
      </c>
      <c r="R1217" s="66">
        <f t="shared" si="872"/>
        <v>0</v>
      </c>
      <c r="S1217" s="66">
        <f t="shared" si="872"/>
        <v>0</v>
      </c>
      <c r="T1217" s="66">
        <f t="shared" si="872"/>
        <v>0</v>
      </c>
      <c r="U1217" s="66">
        <f t="shared" si="872"/>
        <v>0</v>
      </c>
      <c r="V1217" s="66">
        <f t="shared" si="872"/>
        <v>0</v>
      </c>
      <c r="W1217" s="66">
        <f t="shared" si="872"/>
        <v>0</v>
      </c>
      <c r="X1217" s="66">
        <f t="shared" si="872"/>
        <v>0</v>
      </c>
      <c r="Y1217" s="208">
        <f t="shared" si="865"/>
        <v>0</v>
      </c>
    </row>
    <row r="1218" spans="1:25">
      <c r="A1218" s="23" t="s">
        <v>652</v>
      </c>
      <c r="B1218" s="23" t="s">
        <v>172</v>
      </c>
      <c r="C1218" s="23" t="s">
        <v>130</v>
      </c>
      <c r="D1218" s="23" t="s">
        <v>690</v>
      </c>
      <c r="E1218" s="22">
        <v>6121</v>
      </c>
      <c r="F1218" s="23"/>
      <c r="G1218" s="128" t="s">
        <v>3353</v>
      </c>
      <c r="H1218" s="32" t="s">
        <v>22</v>
      </c>
      <c r="I1218" s="44">
        <f t="shared" si="821"/>
        <v>0</v>
      </c>
      <c r="J1218" s="44">
        <v>0</v>
      </c>
      <c r="K1218" s="44">
        <f t="shared" si="822"/>
        <v>0</v>
      </c>
      <c r="L1218" s="44">
        <v>0</v>
      </c>
      <c r="M1218" s="44">
        <v>0</v>
      </c>
      <c r="N1218" s="44">
        <v>0</v>
      </c>
      <c r="O1218" s="44">
        <v>0</v>
      </c>
      <c r="P1218" s="44">
        <v>0</v>
      </c>
      <c r="Q1218" s="44">
        <v>0</v>
      </c>
      <c r="R1218" s="44">
        <v>0</v>
      </c>
      <c r="S1218" s="44">
        <v>0</v>
      </c>
      <c r="T1218" s="44">
        <f t="shared" si="868"/>
        <v>0</v>
      </c>
      <c r="U1218" s="44">
        <v>0</v>
      </c>
      <c r="V1218" s="44">
        <v>0</v>
      </c>
      <c r="W1218" s="44">
        <v>0</v>
      </c>
      <c r="X1218" s="44">
        <f t="shared" si="869"/>
        <v>0</v>
      </c>
      <c r="Y1218" s="209">
        <f t="shared" si="865"/>
        <v>0</v>
      </c>
    </row>
    <row r="1219" spans="1:25">
      <c r="A1219" s="23" t="s">
        <v>652</v>
      </c>
      <c r="B1219" s="23" t="s">
        <v>172</v>
      </c>
      <c r="C1219" s="23" t="s">
        <v>130</v>
      </c>
      <c r="D1219" s="23" t="s">
        <v>690</v>
      </c>
      <c r="E1219" s="21" t="s">
        <v>141</v>
      </c>
      <c r="F1219" s="21" t="s">
        <v>0</v>
      </c>
      <c r="G1219" s="150" t="s">
        <v>0</v>
      </c>
      <c r="H1219" s="21" t="s">
        <v>23</v>
      </c>
      <c r="I1219" s="66">
        <f t="shared" si="821"/>
        <v>0</v>
      </c>
      <c r="J1219" s="66">
        <f t="shared" ref="J1219:P1219" si="873">SUM(J1220:J1226)</f>
        <v>0</v>
      </c>
      <c r="K1219" s="66">
        <f t="shared" si="822"/>
        <v>0</v>
      </c>
      <c r="L1219" s="66">
        <f t="shared" si="873"/>
        <v>0</v>
      </c>
      <c r="M1219" s="66">
        <f t="shared" si="873"/>
        <v>0</v>
      </c>
      <c r="N1219" s="66">
        <f t="shared" si="873"/>
        <v>0</v>
      </c>
      <c r="O1219" s="66">
        <f>SUM(O1220:O1226)</f>
        <v>0</v>
      </c>
      <c r="P1219" s="66">
        <f t="shared" si="873"/>
        <v>0</v>
      </c>
      <c r="Q1219" s="66">
        <f>SUM(Q1220:Q1226)</f>
        <v>0</v>
      </c>
      <c r="R1219" s="66">
        <f>SUM(R1220:R1226)</f>
        <v>0</v>
      </c>
      <c r="S1219" s="66">
        <f>SUM(S1220:S1226)</f>
        <v>0</v>
      </c>
      <c r="T1219" s="66">
        <f t="shared" ref="T1219:X1219" si="874">SUM(T1220:T1226)</f>
        <v>0</v>
      </c>
      <c r="U1219" s="66">
        <f t="shared" si="874"/>
        <v>0</v>
      </c>
      <c r="V1219" s="66">
        <f t="shared" si="874"/>
        <v>0</v>
      </c>
      <c r="W1219" s="66">
        <f t="shared" si="874"/>
        <v>0</v>
      </c>
      <c r="X1219" s="66">
        <f t="shared" si="874"/>
        <v>0</v>
      </c>
      <c r="Y1219" s="208">
        <f t="shared" si="865"/>
        <v>0</v>
      </c>
    </row>
    <row r="1220" spans="1:25">
      <c r="A1220" s="23" t="s">
        <v>652</v>
      </c>
      <c r="B1220" s="23" t="s">
        <v>172</v>
      </c>
      <c r="C1220" s="23" t="s">
        <v>130</v>
      </c>
      <c r="D1220" s="23" t="s">
        <v>690</v>
      </c>
      <c r="E1220" s="22">
        <v>6131</v>
      </c>
      <c r="F1220" s="23"/>
      <c r="G1220" s="128" t="s">
        <v>3353</v>
      </c>
      <c r="H1220" s="32" t="s">
        <v>24</v>
      </c>
      <c r="I1220" s="44">
        <f t="shared" si="821"/>
        <v>0</v>
      </c>
      <c r="J1220" s="44">
        <v>0</v>
      </c>
      <c r="K1220" s="44">
        <f t="shared" si="822"/>
        <v>0</v>
      </c>
      <c r="L1220" s="44">
        <v>0</v>
      </c>
      <c r="M1220" s="44">
        <v>0</v>
      </c>
      <c r="N1220" s="44">
        <v>0</v>
      </c>
      <c r="O1220" s="44">
        <v>0</v>
      </c>
      <c r="P1220" s="44">
        <v>0</v>
      </c>
      <c r="Q1220" s="44">
        <v>0</v>
      </c>
      <c r="R1220" s="44">
        <v>0</v>
      </c>
      <c r="S1220" s="44">
        <v>0</v>
      </c>
      <c r="T1220" s="44">
        <f t="shared" si="868"/>
        <v>0</v>
      </c>
      <c r="U1220" s="44">
        <v>0</v>
      </c>
      <c r="V1220" s="44">
        <v>0</v>
      </c>
      <c r="W1220" s="44">
        <v>0</v>
      </c>
      <c r="X1220" s="44">
        <f t="shared" si="869"/>
        <v>0</v>
      </c>
      <c r="Y1220" s="209">
        <f t="shared" si="865"/>
        <v>0</v>
      </c>
    </row>
    <row r="1221" spans="1:25">
      <c r="A1221" s="23" t="s">
        <v>652</v>
      </c>
      <c r="B1221" s="23" t="s">
        <v>172</v>
      </c>
      <c r="C1221" s="23" t="s">
        <v>130</v>
      </c>
      <c r="D1221" s="23" t="s">
        <v>690</v>
      </c>
      <c r="E1221" s="22">
        <v>6132</v>
      </c>
      <c r="F1221" s="23"/>
      <c r="G1221" s="128" t="s">
        <v>3353</v>
      </c>
      <c r="H1221" s="32" t="s">
        <v>25</v>
      </c>
      <c r="I1221" s="44">
        <f t="shared" si="821"/>
        <v>0</v>
      </c>
      <c r="J1221" s="44">
        <v>0</v>
      </c>
      <c r="K1221" s="44">
        <f t="shared" si="822"/>
        <v>0</v>
      </c>
      <c r="L1221" s="44">
        <v>0</v>
      </c>
      <c r="M1221" s="44">
        <v>0</v>
      </c>
      <c r="N1221" s="44">
        <v>0</v>
      </c>
      <c r="O1221" s="44">
        <v>0</v>
      </c>
      <c r="P1221" s="44">
        <v>0</v>
      </c>
      <c r="Q1221" s="44">
        <v>0</v>
      </c>
      <c r="R1221" s="44">
        <v>0</v>
      </c>
      <c r="S1221" s="44">
        <v>0</v>
      </c>
      <c r="T1221" s="44">
        <f t="shared" si="868"/>
        <v>0</v>
      </c>
      <c r="U1221" s="44">
        <v>0</v>
      </c>
      <c r="V1221" s="44">
        <v>0</v>
      </c>
      <c r="W1221" s="44">
        <v>0</v>
      </c>
      <c r="X1221" s="44">
        <f t="shared" si="869"/>
        <v>0</v>
      </c>
      <c r="Y1221" s="209">
        <f t="shared" si="865"/>
        <v>0</v>
      </c>
    </row>
    <row r="1222" spans="1:25">
      <c r="A1222" s="23" t="s">
        <v>652</v>
      </c>
      <c r="B1222" s="23" t="s">
        <v>172</v>
      </c>
      <c r="C1222" s="23" t="s">
        <v>130</v>
      </c>
      <c r="D1222" s="23" t="s">
        <v>690</v>
      </c>
      <c r="E1222" s="22">
        <v>6133</v>
      </c>
      <c r="F1222" s="23"/>
      <c r="G1222" s="128" t="s">
        <v>3353</v>
      </c>
      <c r="H1222" s="32" t="s">
        <v>26</v>
      </c>
      <c r="I1222" s="44">
        <f t="shared" si="821"/>
        <v>0</v>
      </c>
      <c r="J1222" s="44">
        <v>0</v>
      </c>
      <c r="K1222" s="44">
        <f t="shared" si="822"/>
        <v>0</v>
      </c>
      <c r="L1222" s="44">
        <v>0</v>
      </c>
      <c r="M1222" s="44">
        <v>0</v>
      </c>
      <c r="N1222" s="44">
        <v>0</v>
      </c>
      <c r="O1222" s="44">
        <v>0</v>
      </c>
      <c r="P1222" s="44">
        <v>0</v>
      </c>
      <c r="Q1222" s="44">
        <v>0</v>
      </c>
      <c r="R1222" s="44">
        <v>0</v>
      </c>
      <c r="S1222" s="44">
        <v>0</v>
      </c>
      <c r="T1222" s="44">
        <f t="shared" si="868"/>
        <v>0</v>
      </c>
      <c r="U1222" s="44">
        <v>0</v>
      </c>
      <c r="V1222" s="44">
        <v>0</v>
      </c>
      <c r="W1222" s="44">
        <v>0</v>
      </c>
      <c r="X1222" s="44">
        <f t="shared" si="869"/>
        <v>0</v>
      </c>
      <c r="Y1222" s="209">
        <f t="shared" si="865"/>
        <v>0</v>
      </c>
    </row>
    <row r="1223" spans="1:25">
      <c r="A1223" s="23" t="s">
        <v>652</v>
      </c>
      <c r="B1223" s="23" t="s">
        <v>172</v>
      </c>
      <c r="C1223" s="23" t="s">
        <v>130</v>
      </c>
      <c r="D1223" s="23" t="s">
        <v>690</v>
      </c>
      <c r="E1223" s="22">
        <v>6134</v>
      </c>
      <c r="F1223" s="23"/>
      <c r="G1223" s="128" t="s">
        <v>3353</v>
      </c>
      <c r="H1223" s="32" t="s">
        <v>27</v>
      </c>
      <c r="I1223" s="44">
        <f t="shared" si="821"/>
        <v>0</v>
      </c>
      <c r="J1223" s="44">
        <v>0</v>
      </c>
      <c r="K1223" s="44">
        <f t="shared" si="822"/>
        <v>0</v>
      </c>
      <c r="L1223" s="44">
        <v>0</v>
      </c>
      <c r="M1223" s="44">
        <v>0</v>
      </c>
      <c r="N1223" s="44">
        <v>0</v>
      </c>
      <c r="O1223" s="44">
        <v>0</v>
      </c>
      <c r="P1223" s="44">
        <v>0</v>
      </c>
      <c r="Q1223" s="44">
        <v>0</v>
      </c>
      <c r="R1223" s="44">
        <v>0</v>
      </c>
      <c r="S1223" s="44">
        <v>0</v>
      </c>
      <c r="T1223" s="44">
        <f t="shared" si="868"/>
        <v>0</v>
      </c>
      <c r="U1223" s="44">
        <v>0</v>
      </c>
      <c r="V1223" s="44">
        <v>0</v>
      </c>
      <c r="W1223" s="44">
        <v>0</v>
      </c>
      <c r="X1223" s="44">
        <f t="shared" si="869"/>
        <v>0</v>
      </c>
      <c r="Y1223" s="209">
        <f t="shared" si="865"/>
        <v>0</v>
      </c>
    </row>
    <row r="1224" spans="1:25">
      <c r="A1224" s="23" t="s">
        <v>652</v>
      </c>
      <c r="B1224" s="23" t="s">
        <v>172</v>
      </c>
      <c r="C1224" s="23" t="s">
        <v>130</v>
      </c>
      <c r="D1224" s="23" t="s">
        <v>690</v>
      </c>
      <c r="E1224" s="22">
        <v>6136</v>
      </c>
      <c r="F1224" s="23"/>
      <c r="G1224" s="128" t="s">
        <v>3353</v>
      </c>
      <c r="H1224" s="32" t="s">
        <v>29</v>
      </c>
      <c r="I1224" s="44">
        <f t="shared" si="821"/>
        <v>0</v>
      </c>
      <c r="J1224" s="44">
        <v>0</v>
      </c>
      <c r="K1224" s="44">
        <f t="shared" si="822"/>
        <v>0</v>
      </c>
      <c r="L1224" s="44">
        <v>0</v>
      </c>
      <c r="M1224" s="44">
        <v>0</v>
      </c>
      <c r="N1224" s="44">
        <v>0</v>
      </c>
      <c r="O1224" s="44">
        <v>0</v>
      </c>
      <c r="P1224" s="44">
        <v>0</v>
      </c>
      <c r="Q1224" s="44">
        <v>0</v>
      </c>
      <c r="R1224" s="44">
        <v>0</v>
      </c>
      <c r="S1224" s="44">
        <v>0</v>
      </c>
      <c r="T1224" s="44">
        <f t="shared" si="868"/>
        <v>0</v>
      </c>
      <c r="U1224" s="44">
        <v>0</v>
      </c>
      <c r="V1224" s="44">
        <v>0</v>
      </c>
      <c r="W1224" s="44">
        <v>0</v>
      </c>
      <c r="X1224" s="44">
        <f t="shared" si="869"/>
        <v>0</v>
      </c>
      <c r="Y1224" s="209">
        <f t="shared" si="865"/>
        <v>0</v>
      </c>
    </row>
    <row r="1225" spans="1:25">
      <c r="A1225" s="23" t="s">
        <v>652</v>
      </c>
      <c r="B1225" s="23" t="s">
        <v>172</v>
      </c>
      <c r="C1225" s="23" t="s">
        <v>130</v>
      </c>
      <c r="D1225" s="23" t="s">
        <v>690</v>
      </c>
      <c r="E1225" s="22">
        <v>6138</v>
      </c>
      <c r="F1225" s="23"/>
      <c r="G1225" s="128" t="s">
        <v>3353</v>
      </c>
      <c r="H1225" s="32" t="s">
        <v>31</v>
      </c>
      <c r="I1225" s="44">
        <f t="shared" si="821"/>
        <v>0</v>
      </c>
      <c r="J1225" s="44">
        <v>0</v>
      </c>
      <c r="K1225" s="44">
        <f t="shared" si="822"/>
        <v>0</v>
      </c>
      <c r="L1225" s="44">
        <v>0</v>
      </c>
      <c r="M1225" s="44">
        <v>0</v>
      </c>
      <c r="N1225" s="44">
        <v>0</v>
      </c>
      <c r="O1225" s="44">
        <v>0</v>
      </c>
      <c r="P1225" s="44">
        <v>0</v>
      </c>
      <c r="Q1225" s="44">
        <v>0</v>
      </c>
      <c r="R1225" s="44">
        <v>0</v>
      </c>
      <c r="S1225" s="44">
        <v>0</v>
      </c>
      <c r="T1225" s="44">
        <f t="shared" si="868"/>
        <v>0</v>
      </c>
      <c r="U1225" s="44">
        <v>0</v>
      </c>
      <c r="V1225" s="44">
        <v>0</v>
      </c>
      <c r="W1225" s="44">
        <v>0</v>
      </c>
      <c r="X1225" s="44">
        <f t="shared" si="869"/>
        <v>0</v>
      </c>
      <c r="Y1225" s="209">
        <f t="shared" si="865"/>
        <v>0</v>
      </c>
    </row>
    <row r="1226" spans="1:25">
      <c r="A1226" s="20" t="s">
        <v>652</v>
      </c>
      <c r="B1226" s="20" t="s">
        <v>172</v>
      </c>
      <c r="C1226" s="20" t="s">
        <v>130</v>
      </c>
      <c r="D1226" s="20" t="s">
        <v>690</v>
      </c>
      <c r="E1226" s="20" t="s">
        <v>144</v>
      </c>
      <c r="F1226" s="23" t="s">
        <v>0</v>
      </c>
      <c r="G1226" s="154" t="s">
        <v>0</v>
      </c>
      <c r="H1226" s="21" t="s">
        <v>32</v>
      </c>
      <c r="I1226" s="66">
        <f t="shared" si="821"/>
        <v>0</v>
      </c>
      <c r="J1226" s="66">
        <f t="shared" ref="J1226:P1226" si="875">SUM(J1227:J1230)</f>
        <v>0</v>
      </c>
      <c r="K1226" s="66">
        <f t="shared" si="822"/>
        <v>0</v>
      </c>
      <c r="L1226" s="66">
        <f t="shared" si="875"/>
        <v>0</v>
      </c>
      <c r="M1226" s="66">
        <f t="shared" si="875"/>
        <v>0</v>
      </c>
      <c r="N1226" s="66">
        <f t="shared" si="875"/>
        <v>0</v>
      </c>
      <c r="O1226" s="66">
        <f>SUM(O1227:O1230)</f>
        <v>0</v>
      </c>
      <c r="P1226" s="66">
        <f t="shared" si="875"/>
        <v>0</v>
      </c>
      <c r="Q1226" s="66">
        <f>SUM(Q1227:Q1230)</f>
        <v>0</v>
      </c>
      <c r="R1226" s="66">
        <f>SUM(R1227:R1230)</f>
        <v>0</v>
      </c>
      <c r="S1226" s="66">
        <f>SUM(S1227:S1230)</f>
        <v>0</v>
      </c>
      <c r="T1226" s="66">
        <f t="shared" ref="T1226:X1226" si="876">SUM(T1227:T1230)</f>
        <v>0</v>
      </c>
      <c r="U1226" s="66">
        <f t="shared" si="876"/>
        <v>0</v>
      </c>
      <c r="V1226" s="66">
        <f t="shared" si="876"/>
        <v>0</v>
      </c>
      <c r="W1226" s="66">
        <f t="shared" si="876"/>
        <v>0</v>
      </c>
      <c r="X1226" s="66">
        <f t="shared" si="876"/>
        <v>0</v>
      </c>
      <c r="Y1226" s="208">
        <f t="shared" si="865"/>
        <v>0</v>
      </c>
    </row>
    <row r="1227" spans="1:25">
      <c r="A1227" s="23" t="s">
        <v>652</v>
      </c>
      <c r="B1227" s="23" t="s">
        <v>172</v>
      </c>
      <c r="C1227" s="23" t="s">
        <v>130</v>
      </c>
      <c r="D1227" s="23" t="s">
        <v>690</v>
      </c>
      <c r="E1227" s="22">
        <v>6139</v>
      </c>
      <c r="F1227" s="23" t="s">
        <v>696</v>
      </c>
      <c r="G1227" s="128" t="s">
        <v>3353</v>
      </c>
      <c r="H1227" s="32" t="s">
        <v>146</v>
      </c>
      <c r="I1227" s="44">
        <f t="shared" si="821"/>
        <v>0</v>
      </c>
      <c r="J1227" s="44">
        <v>0</v>
      </c>
      <c r="K1227" s="44">
        <f t="shared" si="822"/>
        <v>0</v>
      </c>
      <c r="L1227" s="44">
        <v>0</v>
      </c>
      <c r="M1227" s="44">
        <v>0</v>
      </c>
      <c r="N1227" s="44">
        <v>0</v>
      </c>
      <c r="O1227" s="44">
        <v>0</v>
      </c>
      <c r="P1227" s="44">
        <v>0</v>
      </c>
      <c r="Q1227" s="44">
        <v>0</v>
      </c>
      <c r="R1227" s="44">
        <v>0</v>
      </c>
      <c r="S1227" s="44">
        <v>0</v>
      </c>
      <c r="T1227" s="44">
        <f t="shared" si="868"/>
        <v>0</v>
      </c>
      <c r="U1227" s="44">
        <v>0</v>
      </c>
      <c r="V1227" s="44">
        <v>0</v>
      </c>
      <c r="W1227" s="44">
        <v>0</v>
      </c>
      <c r="X1227" s="44">
        <f t="shared" si="869"/>
        <v>0</v>
      </c>
      <c r="Y1227" s="209">
        <f t="shared" si="865"/>
        <v>0</v>
      </c>
    </row>
    <row r="1228" spans="1:25">
      <c r="A1228" s="23" t="s">
        <v>652</v>
      </c>
      <c r="B1228" s="23" t="s">
        <v>172</v>
      </c>
      <c r="C1228" s="23" t="s">
        <v>130</v>
      </c>
      <c r="D1228" s="23" t="s">
        <v>690</v>
      </c>
      <c r="E1228" s="22">
        <v>6139</v>
      </c>
      <c r="F1228" s="23" t="s">
        <v>697</v>
      </c>
      <c r="G1228" s="128" t="s">
        <v>3353</v>
      </c>
      <c r="H1228" s="32" t="s">
        <v>152</v>
      </c>
      <c r="I1228" s="44">
        <f t="shared" si="821"/>
        <v>0</v>
      </c>
      <c r="J1228" s="44">
        <v>0</v>
      </c>
      <c r="K1228" s="44">
        <f t="shared" si="822"/>
        <v>0</v>
      </c>
      <c r="L1228" s="44">
        <v>0</v>
      </c>
      <c r="M1228" s="44">
        <v>0</v>
      </c>
      <c r="N1228" s="44">
        <v>0</v>
      </c>
      <c r="O1228" s="44">
        <v>0</v>
      </c>
      <c r="P1228" s="44">
        <v>0</v>
      </c>
      <c r="Q1228" s="44">
        <v>0</v>
      </c>
      <c r="R1228" s="44">
        <v>0</v>
      </c>
      <c r="S1228" s="44">
        <v>0</v>
      </c>
      <c r="T1228" s="44">
        <f t="shared" si="868"/>
        <v>0</v>
      </c>
      <c r="U1228" s="44">
        <v>0</v>
      </c>
      <c r="V1228" s="44">
        <v>0</v>
      </c>
      <c r="W1228" s="44">
        <v>0</v>
      </c>
      <c r="X1228" s="44">
        <f t="shared" si="869"/>
        <v>0</v>
      </c>
      <c r="Y1228" s="209">
        <f t="shared" si="865"/>
        <v>0</v>
      </c>
    </row>
    <row r="1229" spans="1:25">
      <c r="A1229" s="23" t="s">
        <v>652</v>
      </c>
      <c r="B1229" s="23" t="s">
        <v>172</v>
      </c>
      <c r="C1229" s="23" t="s">
        <v>130</v>
      </c>
      <c r="D1229" s="23" t="s">
        <v>690</v>
      </c>
      <c r="E1229" s="22">
        <v>6139</v>
      </c>
      <c r="F1229" s="23" t="s">
        <v>698</v>
      </c>
      <c r="G1229" s="128" t="s">
        <v>3353</v>
      </c>
      <c r="H1229" s="32" t="s">
        <v>699</v>
      </c>
      <c r="I1229" s="44">
        <f t="shared" si="821"/>
        <v>0</v>
      </c>
      <c r="J1229" s="44">
        <v>0</v>
      </c>
      <c r="K1229" s="44">
        <f t="shared" si="822"/>
        <v>0</v>
      </c>
      <c r="L1229" s="44">
        <v>0</v>
      </c>
      <c r="M1229" s="44">
        <v>0</v>
      </c>
      <c r="N1229" s="44">
        <v>0</v>
      </c>
      <c r="O1229" s="44">
        <v>0</v>
      </c>
      <c r="P1229" s="44">
        <v>0</v>
      </c>
      <c r="Q1229" s="44">
        <v>0</v>
      </c>
      <c r="R1229" s="44">
        <v>0</v>
      </c>
      <c r="S1229" s="44">
        <v>0</v>
      </c>
      <c r="T1229" s="44">
        <f t="shared" si="868"/>
        <v>0</v>
      </c>
      <c r="U1229" s="44">
        <v>0</v>
      </c>
      <c r="V1229" s="44">
        <v>0</v>
      </c>
      <c r="W1229" s="44">
        <v>0</v>
      </c>
      <c r="X1229" s="44">
        <f t="shared" si="869"/>
        <v>0</v>
      </c>
      <c r="Y1229" s="209">
        <f t="shared" si="865"/>
        <v>0</v>
      </c>
    </row>
    <row r="1230" spans="1:25">
      <c r="A1230" s="23" t="s">
        <v>652</v>
      </c>
      <c r="B1230" s="23" t="s">
        <v>172</v>
      </c>
      <c r="C1230" s="23" t="s">
        <v>130</v>
      </c>
      <c r="D1230" s="23" t="s">
        <v>690</v>
      </c>
      <c r="E1230" s="22">
        <v>6139</v>
      </c>
      <c r="F1230" s="23" t="s">
        <v>700</v>
      </c>
      <c r="G1230" s="128" t="s">
        <v>3353</v>
      </c>
      <c r="H1230" s="32" t="s">
        <v>158</v>
      </c>
      <c r="I1230" s="44">
        <f t="shared" si="821"/>
        <v>0</v>
      </c>
      <c r="J1230" s="44">
        <v>0</v>
      </c>
      <c r="K1230" s="44">
        <f t="shared" si="822"/>
        <v>0</v>
      </c>
      <c r="L1230" s="44">
        <v>0</v>
      </c>
      <c r="M1230" s="44">
        <v>0</v>
      </c>
      <c r="N1230" s="44">
        <v>0</v>
      </c>
      <c r="O1230" s="44">
        <v>0</v>
      </c>
      <c r="P1230" s="44">
        <v>0</v>
      </c>
      <c r="Q1230" s="44">
        <v>0</v>
      </c>
      <c r="R1230" s="44">
        <v>0</v>
      </c>
      <c r="S1230" s="44">
        <v>0</v>
      </c>
      <c r="T1230" s="44">
        <f t="shared" si="868"/>
        <v>0</v>
      </c>
      <c r="U1230" s="44">
        <v>0</v>
      </c>
      <c r="V1230" s="44">
        <v>0</v>
      </c>
      <c r="W1230" s="44">
        <v>0</v>
      </c>
      <c r="X1230" s="44">
        <f t="shared" si="869"/>
        <v>0</v>
      </c>
      <c r="Y1230" s="209">
        <f t="shared" si="865"/>
        <v>0</v>
      </c>
    </row>
    <row r="1231" spans="1:25" ht="20.399999999999999">
      <c r="A1231" s="20" t="s">
        <v>0</v>
      </c>
      <c r="B1231" s="20" t="s">
        <v>0</v>
      </c>
      <c r="C1231" s="20" t="s">
        <v>0</v>
      </c>
      <c r="D1231" s="21" t="s">
        <v>0</v>
      </c>
      <c r="E1231" s="21" t="s">
        <v>0</v>
      </c>
      <c r="F1231" s="21" t="s">
        <v>0</v>
      </c>
      <c r="G1231" s="150" t="s">
        <v>0</v>
      </c>
      <c r="H1231" s="30" t="s">
        <v>42</v>
      </c>
      <c r="I1231" s="31">
        <f t="shared" si="821"/>
        <v>0</v>
      </c>
      <c r="J1231" s="31">
        <f t="shared" ref="J1231:X1231" si="877">SUM(J1232)</f>
        <v>0</v>
      </c>
      <c r="K1231" s="31">
        <f t="shared" si="822"/>
        <v>0</v>
      </c>
      <c r="L1231" s="31">
        <f t="shared" si="877"/>
        <v>0</v>
      </c>
      <c r="M1231" s="31">
        <f t="shared" si="877"/>
        <v>0</v>
      </c>
      <c r="N1231" s="31">
        <f t="shared" si="877"/>
        <v>0</v>
      </c>
      <c r="O1231" s="31">
        <f t="shared" si="877"/>
        <v>0</v>
      </c>
      <c r="P1231" s="31">
        <f t="shared" si="877"/>
        <v>0</v>
      </c>
      <c r="Q1231" s="31">
        <f t="shared" si="877"/>
        <v>0</v>
      </c>
      <c r="R1231" s="31">
        <f t="shared" si="877"/>
        <v>0</v>
      </c>
      <c r="S1231" s="31">
        <f t="shared" si="877"/>
        <v>0</v>
      </c>
      <c r="T1231" s="31">
        <f t="shared" si="877"/>
        <v>0</v>
      </c>
      <c r="U1231" s="31">
        <f t="shared" si="877"/>
        <v>0</v>
      </c>
      <c r="V1231" s="31">
        <f t="shared" si="877"/>
        <v>0</v>
      </c>
      <c r="W1231" s="31">
        <f t="shared" si="877"/>
        <v>0</v>
      </c>
      <c r="X1231" s="31">
        <f t="shared" si="877"/>
        <v>0</v>
      </c>
      <c r="Y1231" s="220">
        <f t="shared" si="865"/>
        <v>0</v>
      </c>
    </row>
    <row r="1232" spans="1:25">
      <c r="A1232" s="23" t="s">
        <v>652</v>
      </c>
      <c r="B1232" s="23" t="s">
        <v>172</v>
      </c>
      <c r="C1232" s="23" t="s">
        <v>130</v>
      </c>
      <c r="D1232" s="23" t="s">
        <v>690</v>
      </c>
      <c r="E1232" s="21" t="s">
        <v>159</v>
      </c>
      <c r="F1232" s="21" t="s">
        <v>0</v>
      </c>
      <c r="G1232" s="150" t="s">
        <v>0</v>
      </c>
      <c r="H1232" s="21" t="s">
        <v>34</v>
      </c>
      <c r="I1232" s="66">
        <f t="shared" si="821"/>
        <v>0</v>
      </c>
      <c r="J1232" s="66">
        <f t="shared" ref="J1232:P1232" si="878">SUM(J1233:J1235)</f>
        <v>0</v>
      </c>
      <c r="K1232" s="66">
        <f t="shared" si="822"/>
        <v>0</v>
      </c>
      <c r="L1232" s="66">
        <f t="shared" si="878"/>
        <v>0</v>
      </c>
      <c r="M1232" s="66">
        <f t="shared" si="878"/>
        <v>0</v>
      </c>
      <c r="N1232" s="66">
        <f t="shared" si="878"/>
        <v>0</v>
      </c>
      <c r="O1232" s="66">
        <f>SUM(O1233:O1235)</f>
        <v>0</v>
      </c>
      <c r="P1232" s="66">
        <f t="shared" si="878"/>
        <v>0</v>
      </c>
      <c r="Q1232" s="66">
        <f>SUM(Q1233:Q1235)</f>
        <v>0</v>
      </c>
      <c r="R1232" s="66">
        <f>SUM(R1233:R1235)</f>
        <v>0</v>
      </c>
      <c r="S1232" s="66">
        <f>SUM(S1233:S1235)</f>
        <v>0</v>
      </c>
      <c r="T1232" s="66">
        <f t="shared" ref="T1232:X1232" si="879">SUM(T1233:T1235)</f>
        <v>0</v>
      </c>
      <c r="U1232" s="66">
        <f t="shared" si="879"/>
        <v>0</v>
      </c>
      <c r="V1232" s="66">
        <f t="shared" si="879"/>
        <v>0</v>
      </c>
      <c r="W1232" s="66">
        <f t="shared" si="879"/>
        <v>0</v>
      </c>
      <c r="X1232" s="66">
        <f t="shared" si="879"/>
        <v>0</v>
      </c>
      <c r="Y1232" s="208">
        <f t="shared" si="865"/>
        <v>0</v>
      </c>
    </row>
    <row r="1233" spans="1:25">
      <c r="A1233" s="23" t="s">
        <v>652</v>
      </c>
      <c r="B1233" s="23" t="s">
        <v>172</v>
      </c>
      <c r="C1233" s="23" t="s">
        <v>130</v>
      </c>
      <c r="D1233" s="23" t="s">
        <v>690</v>
      </c>
      <c r="E1233" s="22">
        <v>6142</v>
      </c>
      <c r="F1233" s="23"/>
      <c r="G1233" s="138" t="s">
        <v>3354</v>
      </c>
      <c r="H1233" s="32" t="s">
        <v>36</v>
      </c>
      <c r="I1233" s="44">
        <f t="shared" si="821"/>
        <v>0</v>
      </c>
      <c r="J1233" s="44">
        <v>0</v>
      </c>
      <c r="K1233" s="44">
        <f t="shared" si="822"/>
        <v>0</v>
      </c>
      <c r="L1233" s="44">
        <v>0</v>
      </c>
      <c r="M1233" s="44">
        <v>0</v>
      </c>
      <c r="N1233" s="44">
        <v>0</v>
      </c>
      <c r="O1233" s="44">
        <v>0</v>
      </c>
      <c r="P1233" s="44">
        <v>0</v>
      </c>
      <c r="Q1233" s="44">
        <v>0</v>
      </c>
      <c r="R1233" s="44">
        <v>0</v>
      </c>
      <c r="S1233" s="44">
        <v>0</v>
      </c>
      <c r="T1233" s="44">
        <f t="shared" si="868"/>
        <v>0</v>
      </c>
      <c r="U1233" s="44">
        <v>0</v>
      </c>
      <c r="V1233" s="44">
        <v>0</v>
      </c>
      <c r="W1233" s="44">
        <v>0</v>
      </c>
      <c r="X1233" s="44">
        <f t="shared" si="869"/>
        <v>0</v>
      </c>
      <c r="Y1233" s="209">
        <f t="shared" si="865"/>
        <v>0</v>
      </c>
    </row>
    <row r="1234" spans="1:25">
      <c r="A1234" s="23" t="s">
        <v>652</v>
      </c>
      <c r="B1234" s="23" t="s">
        <v>172</v>
      </c>
      <c r="C1234" s="23" t="s">
        <v>130</v>
      </c>
      <c r="D1234" s="23" t="s">
        <v>690</v>
      </c>
      <c r="E1234" s="22">
        <v>6143</v>
      </c>
      <c r="F1234" s="23"/>
      <c r="G1234" s="138" t="s">
        <v>3354</v>
      </c>
      <c r="H1234" s="32" t="s">
        <v>37</v>
      </c>
      <c r="I1234" s="44">
        <f t="shared" si="821"/>
        <v>0</v>
      </c>
      <c r="J1234" s="44">
        <v>0</v>
      </c>
      <c r="K1234" s="44">
        <f t="shared" si="822"/>
        <v>0</v>
      </c>
      <c r="L1234" s="44">
        <v>0</v>
      </c>
      <c r="M1234" s="44">
        <v>0</v>
      </c>
      <c r="N1234" s="44">
        <v>0</v>
      </c>
      <c r="O1234" s="44">
        <v>0</v>
      </c>
      <c r="P1234" s="44">
        <v>0</v>
      </c>
      <c r="Q1234" s="44">
        <v>0</v>
      </c>
      <c r="R1234" s="44">
        <v>0</v>
      </c>
      <c r="S1234" s="44">
        <v>0</v>
      </c>
      <c r="T1234" s="44">
        <f t="shared" si="868"/>
        <v>0</v>
      </c>
      <c r="U1234" s="44">
        <v>0</v>
      </c>
      <c r="V1234" s="44">
        <v>0</v>
      </c>
      <c r="W1234" s="44">
        <v>0</v>
      </c>
      <c r="X1234" s="44">
        <f t="shared" si="869"/>
        <v>0</v>
      </c>
      <c r="Y1234" s="209">
        <f t="shared" si="865"/>
        <v>0</v>
      </c>
    </row>
    <row r="1235" spans="1:25">
      <c r="A1235" s="23" t="s">
        <v>652</v>
      </c>
      <c r="B1235" s="23" t="s">
        <v>172</v>
      </c>
      <c r="C1235" s="23" t="s">
        <v>130</v>
      </c>
      <c r="D1235" s="23" t="s">
        <v>690</v>
      </c>
      <c r="E1235" s="22">
        <v>6148</v>
      </c>
      <c r="F1235" s="23"/>
      <c r="G1235" s="138" t="s">
        <v>3354</v>
      </c>
      <c r="H1235" s="32" t="s">
        <v>41</v>
      </c>
      <c r="I1235" s="44">
        <f t="shared" si="821"/>
        <v>0</v>
      </c>
      <c r="J1235" s="44">
        <v>0</v>
      </c>
      <c r="K1235" s="44">
        <f t="shared" si="822"/>
        <v>0</v>
      </c>
      <c r="L1235" s="44">
        <v>0</v>
      </c>
      <c r="M1235" s="44">
        <v>0</v>
      </c>
      <c r="N1235" s="44">
        <v>0</v>
      </c>
      <c r="O1235" s="44">
        <v>0</v>
      </c>
      <c r="P1235" s="44">
        <v>0</v>
      </c>
      <c r="Q1235" s="44">
        <v>0</v>
      </c>
      <c r="R1235" s="44">
        <v>0</v>
      </c>
      <c r="S1235" s="44">
        <v>0</v>
      </c>
      <c r="T1235" s="44">
        <f t="shared" si="868"/>
        <v>0</v>
      </c>
      <c r="U1235" s="44">
        <v>0</v>
      </c>
      <c r="V1235" s="44">
        <v>0</v>
      </c>
      <c r="W1235" s="44">
        <v>0</v>
      </c>
      <c r="X1235" s="44">
        <f t="shared" si="869"/>
        <v>0</v>
      </c>
      <c r="Y1235" s="209">
        <f t="shared" si="865"/>
        <v>0</v>
      </c>
    </row>
    <row r="1236" spans="1:25" ht="20.399999999999999">
      <c r="A1236" s="20" t="s">
        <v>0</v>
      </c>
      <c r="B1236" s="20" t="s">
        <v>0</v>
      </c>
      <c r="C1236" s="20" t="s">
        <v>0</v>
      </c>
      <c r="D1236" s="21" t="s">
        <v>0</v>
      </c>
      <c r="E1236" s="21" t="s">
        <v>0</v>
      </c>
      <c r="F1236" s="21" t="s">
        <v>0</v>
      </c>
      <c r="G1236" s="150" t="s">
        <v>0</v>
      </c>
      <c r="H1236" s="30" t="s">
        <v>48</v>
      </c>
      <c r="I1236" s="31">
        <f t="shared" si="821"/>
        <v>0</v>
      </c>
      <c r="J1236" s="31">
        <f t="shared" ref="J1236:X1238" si="880">SUM(J1237)</f>
        <v>0</v>
      </c>
      <c r="K1236" s="31">
        <f t="shared" si="822"/>
        <v>0</v>
      </c>
      <c r="L1236" s="31">
        <f t="shared" si="880"/>
        <v>0</v>
      </c>
      <c r="M1236" s="31">
        <f t="shared" si="880"/>
        <v>0</v>
      </c>
      <c r="N1236" s="31">
        <f t="shared" si="880"/>
        <v>0</v>
      </c>
      <c r="O1236" s="31">
        <f t="shared" si="880"/>
        <v>0</v>
      </c>
      <c r="P1236" s="31">
        <f t="shared" si="880"/>
        <v>0</v>
      </c>
      <c r="Q1236" s="31">
        <f t="shared" si="880"/>
        <v>0</v>
      </c>
      <c r="R1236" s="31">
        <f t="shared" si="880"/>
        <v>0</v>
      </c>
      <c r="S1236" s="31">
        <f t="shared" si="880"/>
        <v>0</v>
      </c>
      <c r="T1236" s="31">
        <f t="shared" si="880"/>
        <v>0</v>
      </c>
      <c r="U1236" s="31">
        <f t="shared" si="880"/>
        <v>0</v>
      </c>
      <c r="V1236" s="31">
        <f t="shared" si="880"/>
        <v>0</v>
      </c>
      <c r="W1236" s="31">
        <f t="shared" si="880"/>
        <v>0</v>
      </c>
      <c r="X1236" s="31">
        <f t="shared" si="880"/>
        <v>0</v>
      </c>
      <c r="Y1236" s="220">
        <f t="shared" si="865"/>
        <v>0</v>
      </c>
    </row>
    <row r="1237" spans="1:25">
      <c r="A1237" s="23" t="s">
        <v>652</v>
      </c>
      <c r="B1237" s="23" t="s">
        <v>172</v>
      </c>
      <c r="C1237" s="23" t="s">
        <v>130</v>
      </c>
      <c r="D1237" s="23" t="s">
        <v>690</v>
      </c>
      <c r="E1237" s="21" t="s">
        <v>210</v>
      </c>
      <c r="F1237" s="21" t="s">
        <v>0</v>
      </c>
      <c r="G1237" s="150" t="s">
        <v>0</v>
      </c>
      <c r="H1237" s="21" t="s">
        <v>43</v>
      </c>
      <c r="I1237" s="66">
        <f t="shared" si="821"/>
        <v>0</v>
      </c>
      <c r="J1237" s="66">
        <f t="shared" si="880"/>
        <v>0</v>
      </c>
      <c r="K1237" s="66">
        <f t="shared" si="822"/>
        <v>0</v>
      </c>
      <c r="L1237" s="66">
        <f t="shared" si="880"/>
        <v>0</v>
      </c>
      <c r="M1237" s="66">
        <f t="shared" si="880"/>
        <v>0</v>
      </c>
      <c r="N1237" s="66">
        <f t="shared" si="880"/>
        <v>0</v>
      </c>
      <c r="O1237" s="66">
        <f t="shared" si="880"/>
        <v>0</v>
      </c>
      <c r="P1237" s="66">
        <f t="shared" si="880"/>
        <v>0</v>
      </c>
      <c r="Q1237" s="66">
        <f t="shared" si="880"/>
        <v>0</v>
      </c>
      <c r="R1237" s="66">
        <f t="shared" si="880"/>
        <v>0</v>
      </c>
      <c r="S1237" s="66">
        <f t="shared" si="880"/>
        <v>0</v>
      </c>
      <c r="T1237" s="66">
        <f t="shared" si="880"/>
        <v>0</v>
      </c>
      <c r="U1237" s="66">
        <f t="shared" si="880"/>
        <v>0</v>
      </c>
      <c r="V1237" s="66">
        <f t="shared" si="880"/>
        <v>0</v>
      </c>
      <c r="W1237" s="66">
        <f t="shared" si="880"/>
        <v>0</v>
      </c>
      <c r="X1237" s="66">
        <f t="shared" si="880"/>
        <v>0</v>
      </c>
      <c r="Y1237" s="208">
        <f t="shared" si="865"/>
        <v>0</v>
      </c>
    </row>
    <row r="1238" spans="1:25">
      <c r="A1238" s="20" t="s">
        <v>652</v>
      </c>
      <c r="B1238" s="20" t="s">
        <v>172</v>
      </c>
      <c r="C1238" s="20" t="s">
        <v>130</v>
      </c>
      <c r="D1238" s="20" t="s">
        <v>690</v>
      </c>
      <c r="E1238" s="20" t="s">
        <v>318</v>
      </c>
      <c r="F1238" s="23" t="s">
        <v>0</v>
      </c>
      <c r="G1238" s="154" t="s">
        <v>0</v>
      </c>
      <c r="H1238" s="21" t="s">
        <v>47</v>
      </c>
      <c r="I1238" s="66">
        <f t="shared" si="821"/>
        <v>0</v>
      </c>
      <c r="J1238" s="66">
        <f t="shared" si="880"/>
        <v>0</v>
      </c>
      <c r="K1238" s="66">
        <f t="shared" si="822"/>
        <v>0</v>
      </c>
      <c r="L1238" s="66">
        <f t="shared" si="880"/>
        <v>0</v>
      </c>
      <c r="M1238" s="66">
        <f t="shared" si="880"/>
        <v>0</v>
      </c>
      <c r="N1238" s="66">
        <f t="shared" si="880"/>
        <v>0</v>
      </c>
      <c r="O1238" s="66">
        <f t="shared" si="880"/>
        <v>0</v>
      </c>
      <c r="P1238" s="66">
        <f t="shared" si="880"/>
        <v>0</v>
      </c>
      <c r="Q1238" s="66">
        <f t="shared" si="880"/>
        <v>0</v>
      </c>
      <c r="R1238" s="66">
        <f t="shared" si="880"/>
        <v>0</v>
      </c>
      <c r="S1238" s="66">
        <f t="shared" si="880"/>
        <v>0</v>
      </c>
      <c r="T1238" s="66">
        <f t="shared" si="880"/>
        <v>0</v>
      </c>
      <c r="U1238" s="66">
        <f t="shared" si="880"/>
        <v>0</v>
      </c>
      <c r="V1238" s="66">
        <f t="shared" si="880"/>
        <v>0</v>
      </c>
      <c r="W1238" s="66">
        <f t="shared" si="880"/>
        <v>0</v>
      </c>
      <c r="X1238" s="66">
        <f t="shared" si="880"/>
        <v>0</v>
      </c>
      <c r="Y1238" s="208">
        <f t="shared" si="865"/>
        <v>0</v>
      </c>
    </row>
    <row r="1239" spans="1:25">
      <c r="A1239" s="23" t="s">
        <v>652</v>
      </c>
      <c r="B1239" s="23" t="s">
        <v>172</v>
      </c>
      <c r="C1239" s="23" t="s">
        <v>130</v>
      </c>
      <c r="D1239" s="23" t="s">
        <v>690</v>
      </c>
      <c r="E1239" s="22">
        <v>6154</v>
      </c>
      <c r="F1239" s="23" t="s">
        <v>701</v>
      </c>
      <c r="G1239" s="138" t="s">
        <v>3354</v>
      </c>
      <c r="H1239" s="32" t="s">
        <v>702</v>
      </c>
      <c r="I1239" s="44">
        <f t="shared" si="821"/>
        <v>0</v>
      </c>
      <c r="J1239" s="44">
        <v>0</v>
      </c>
      <c r="K1239" s="44">
        <f t="shared" si="822"/>
        <v>0</v>
      </c>
      <c r="L1239" s="44">
        <v>0</v>
      </c>
      <c r="M1239" s="44">
        <v>0</v>
      </c>
      <c r="N1239" s="44">
        <v>0</v>
      </c>
      <c r="O1239" s="44">
        <v>0</v>
      </c>
      <c r="P1239" s="44">
        <v>0</v>
      </c>
      <c r="Q1239" s="44">
        <v>0</v>
      </c>
      <c r="R1239" s="44">
        <v>0</v>
      </c>
      <c r="S1239" s="44">
        <v>0</v>
      </c>
      <c r="T1239" s="44">
        <f t="shared" si="868"/>
        <v>0</v>
      </c>
      <c r="U1239" s="44">
        <v>0</v>
      </c>
      <c r="V1239" s="44">
        <v>0</v>
      </c>
      <c r="W1239" s="44">
        <v>0</v>
      </c>
      <c r="X1239" s="44">
        <f t="shared" si="869"/>
        <v>0</v>
      </c>
      <c r="Y1239" s="209">
        <f t="shared" si="865"/>
        <v>0</v>
      </c>
    </row>
    <row r="1240" spans="1:25" ht="20.399999999999999">
      <c r="A1240" s="20" t="s">
        <v>0</v>
      </c>
      <c r="B1240" s="20" t="s">
        <v>0</v>
      </c>
      <c r="C1240" s="20" t="s">
        <v>0</v>
      </c>
      <c r="D1240" s="21" t="s">
        <v>0</v>
      </c>
      <c r="E1240" s="21" t="s">
        <v>0</v>
      </c>
      <c r="F1240" s="21" t="s">
        <v>0</v>
      </c>
      <c r="G1240" s="150" t="s">
        <v>0</v>
      </c>
      <c r="H1240" s="30" t="s">
        <v>60</v>
      </c>
      <c r="I1240" s="31">
        <f t="shared" si="821"/>
        <v>0</v>
      </c>
      <c r="J1240" s="31">
        <f t="shared" ref="J1240:X1240" si="881">SUM(J1241)</f>
        <v>0</v>
      </c>
      <c r="K1240" s="31">
        <f t="shared" si="822"/>
        <v>0</v>
      </c>
      <c r="L1240" s="31">
        <f t="shared" si="881"/>
        <v>0</v>
      </c>
      <c r="M1240" s="31">
        <f t="shared" si="881"/>
        <v>0</v>
      </c>
      <c r="N1240" s="31">
        <f t="shared" si="881"/>
        <v>0</v>
      </c>
      <c r="O1240" s="31">
        <f t="shared" si="881"/>
        <v>0</v>
      </c>
      <c r="P1240" s="31">
        <f t="shared" si="881"/>
        <v>0</v>
      </c>
      <c r="Q1240" s="31">
        <f t="shared" si="881"/>
        <v>0</v>
      </c>
      <c r="R1240" s="31">
        <f t="shared" si="881"/>
        <v>0</v>
      </c>
      <c r="S1240" s="31">
        <f t="shared" si="881"/>
        <v>0</v>
      </c>
      <c r="T1240" s="31">
        <f t="shared" si="881"/>
        <v>0</v>
      </c>
      <c r="U1240" s="31">
        <f t="shared" si="881"/>
        <v>0</v>
      </c>
      <c r="V1240" s="31">
        <f t="shared" si="881"/>
        <v>0</v>
      </c>
      <c r="W1240" s="31">
        <f t="shared" si="881"/>
        <v>0</v>
      </c>
      <c r="X1240" s="31">
        <f t="shared" si="881"/>
        <v>0</v>
      </c>
      <c r="Y1240" s="220">
        <f t="shared" si="865"/>
        <v>0</v>
      </c>
    </row>
    <row r="1241" spans="1:25">
      <c r="A1241" s="23" t="s">
        <v>652</v>
      </c>
      <c r="B1241" s="23" t="s">
        <v>172</v>
      </c>
      <c r="C1241" s="23" t="s">
        <v>130</v>
      </c>
      <c r="D1241" s="23" t="s">
        <v>690</v>
      </c>
      <c r="E1241" s="21" t="s">
        <v>166</v>
      </c>
      <c r="F1241" s="21" t="s">
        <v>0</v>
      </c>
      <c r="G1241" s="150" t="s">
        <v>0</v>
      </c>
      <c r="H1241" s="21" t="s">
        <v>53</v>
      </c>
      <c r="I1241" s="66">
        <f t="shared" ref="I1241:I1305" si="882">SUM(J1241,K1241,O1241,P1241)</f>
        <v>0</v>
      </c>
      <c r="J1241" s="66">
        <f t="shared" ref="J1241:P1241" si="883">SUM(J1242,J1243)</f>
        <v>0</v>
      </c>
      <c r="K1241" s="66">
        <f t="shared" ref="K1241:K1305" si="884">SUM(L1241,M1241,N1241)</f>
        <v>0</v>
      </c>
      <c r="L1241" s="66">
        <f t="shared" si="883"/>
        <v>0</v>
      </c>
      <c r="M1241" s="66">
        <f t="shared" si="883"/>
        <v>0</v>
      </c>
      <c r="N1241" s="66">
        <f t="shared" si="883"/>
        <v>0</v>
      </c>
      <c r="O1241" s="66">
        <f>SUM(O1242,O1243)</f>
        <v>0</v>
      </c>
      <c r="P1241" s="66">
        <f t="shared" si="883"/>
        <v>0</v>
      </c>
      <c r="Q1241" s="66">
        <f>SUM(Q1242,Q1243)</f>
        <v>0</v>
      </c>
      <c r="R1241" s="66">
        <f>SUM(R1242,R1243)</f>
        <v>0</v>
      </c>
      <c r="S1241" s="66">
        <f>SUM(S1242,S1243)</f>
        <v>0</v>
      </c>
      <c r="T1241" s="66">
        <f t="shared" ref="T1241:X1241" si="885">SUM(T1242,T1243)</f>
        <v>0</v>
      </c>
      <c r="U1241" s="66">
        <f t="shared" si="885"/>
        <v>0</v>
      </c>
      <c r="V1241" s="66">
        <f t="shared" si="885"/>
        <v>0</v>
      </c>
      <c r="W1241" s="66">
        <f t="shared" si="885"/>
        <v>0</v>
      </c>
      <c r="X1241" s="66">
        <f t="shared" si="885"/>
        <v>0</v>
      </c>
      <c r="Y1241" s="208">
        <f t="shared" si="865"/>
        <v>0</v>
      </c>
    </row>
    <row r="1242" spans="1:25">
      <c r="A1242" s="23" t="s">
        <v>652</v>
      </c>
      <c r="B1242" s="23" t="s">
        <v>172</v>
      </c>
      <c r="C1242" s="23" t="s">
        <v>130</v>
      </c>
      <c r="D1242" s="23" t="s">
        <v>690</v>
      </c>
      <c r="E1242" s="22">
        <v>8213</v>
      </c>
      <c r="F1242" s="23"/>
      <c r="G1242" s="128" t="s">
        <v>3353</v>
      </c>
      <c r="H1242" s="32" t="s">
        <v>56</v>
      </c>
      <c r="I1242" s="44">
        <f t="shared" si="882"/>
        <v>0</v>
      </c>
      <c r="J1242" s="44">
        <v>0</v>
      </c>
      <c r="K1242" s="44">
        <f t="shared" si="884"/>
        <v>0</v>
      </c>
      <c r="L1242" s="44">
        <v>0</v>
      </c>
      <c r="M1242" s="44">
        <v>0</v>
      </c>
      <c r="N1242" s="44">
        <v>0</v>
      </c>
      <c r="O1242" s="44">
        <v>0</v>
      </c>
      <c r="P1242" s="44">
        <v>0</v>
      </c>
      <c r="Q1242" s="44">
        <v>0</v>
      </c>
      <c r="R1242" s="44">
        <v>0</v>
      </c>
      <c r="S1242" s="44">
        <v>0</v>
      </c>
      <c r="T1242" s="44">
        <f t="shared" si="868"/>
        <v>0</v>
      </c>
      <c r="U1242" s="44">
        <v>0</v>
      </c>
      <c r="V1242" s="44">
        <v>0</v>
      </c>
      <c r="W1242" s="44">
        <v>0</v>
      </c>
      <c r="X1242" s="44">
        <f t="shared" si="869"/>
        <v>0</v>
      </c>
      <c r="Y1242" s="209">
        <f t="shared" si="865"/>
        <v>0</v>
      </c>
    </row>
    <row r="1243" spans="1:25">
      <c r="A1243" s="20" t="s">
        <v>652</v>
      </c>
      <c r="B1243" s="20" t="s">
        <v>172</v>
      </c>
      <c r="C1243" s="20" t="s">
        <v>130</v>
      </c>
      <c r="D1243" s="20" t="s">
        <v>690</v>
      </c>
      <c r="E1243" s="20" t="s">
        <v>254</v>
      </c>
      <c r="F1243" s="23" t="s">
        <v>0</v>
      </c>
      <c r="G1243" s="154" t="s">
        <v>0</v>
      </c>
      <c r="H1243" s="21" t="s">
        <v>58</v>
      </c>
      <c r="I1243" s="66">
        <f t="shared" si="882"/>
        <v>0</v>
      </c>
      <c r="J1243" s="66">
        <f t="shared" ref="J1243:X1243" si="886">SUM(J1244)</f>
        <v>0</v>
      </c>
      <c r="K1243" s="66">
        <f t="shared" si="884"/>
        <v>0</v>
      </c>
      <c r="L1243" s="66">
        <f t="shared" si="886"/>
        <v>0</v>
      </c>
      <c r="M1243" s="66">
        <f t="shared" si="886"/>
        <v>0</v>
      </c>
      <c r="N1243" s="66">
        <f t="shared" si="886"/>
        <v>0</v>
      </c>
      <c r="O1243" s="66">
        <f t="shared" si="886"/>
        <v>0</v>
      </c>
      <c r="P1243" s="66">
        <f t="shared" si="886"/>
        <v>0</v>
      </c>
      <c r="Q1243" s="66">
        <f t="shared" si="886"/>
        <v>0</v>
      </c>
      <c r="R1243" s="66">
        <f t="shared" si="886"/>
        <v>0</v>
      </c>
      <c r="S1243" s="66">
        <f t="shared" si="886"/>
        <v>0</v>
      </c>
      <c r="T1243" s="66">
        <f t="shared" si="886"/>
        <v>0</v>
      </c>
      <c r="U1243" s="66">
        <f t="shared" si="886"/>
        <v>0</v>
      </c>
      <c r="V1243" s="66">
        <f t="shared" si="886"/>
        <v>0</v>
      </c>
      <c r="W1243" s="66">
        <f t="shared" si="886"/>
        <v>0</v>
      </c>
      <c r="X1243" s="66">
        <f t="shared" si="886"/>
        <v>0</v>
      </c>
      <c r="Y1243" s="208">
        <f t="shared" si="865"/>
        <v>0</v>
      </c>
    </row>
    <row r="1244" spans="1:25" ht="20.399999999999999">
      <c r="A1244" s="23" t="s">
        <v>652</v>
      </c>
      <c r="B1244" s="23" t="s">
        <v>172</v>
      </c>
      <c r="C1244" s="23" t="s">
        <v>130</v>
      </c>
      <c r="D1244" s="23" t="s">
        <v>690</v>
      </c>
      <c r="E1244" s="22">
        <v>8215</v>
      </c>
      <c r="F1244" s="23" t="s">
        <v>703</v>
      </c>
      <c r="G1244" s="138" t="s">
        <v>3354</v>
      </c>
      <c r="H1244" s="32" t="s">
        <v>704</v>
      </c>
      <c r="I1244" s="44">
        <f t="shared" si="882"/>
        <v>0</v>
      </c>
      <c r="J1244" s="44">
        <v>0</v>
      </c>
      <c r="K1244" s="44">
        <f t="shared" si="884"/>
        <v>0</v>
      </c>
      <c r="L1244" s="44">
        <v>0</v>
      </c>
      <c r="M1244" s="44">
        <v>0</v>
      </c>
      <c r="N1244" s="44">
        <v>0</v>
      </c>
      <c r="O1244" s="44">
        <v>0</v>
      </c>
      <c r="P1244" s="44">
        <v>0</v>
      </c>
      <c r="Q1244" s="44">
        <v>0</v>
      </c>
      <c r="R1244" s="44">
        <v>0</v>
      </c>
      <c r="S1244" s="44">
        <v>0</v>
      </c>
      <c r="T1244" s="44">
        <f t="shared" si="868"/>
        <v>0</v>
      </c>
      <c r="U1244" s="44">
        <v>0</v>
      </c>
      <c r="V1244" s="44">
        <v>0</v>
      </c>
      <c r="W1244" s="44">
        <v>0</v>
      </c>
      <c r="X1244" s="44">
        <f t="shared" si="869"/>
        <v>0</v>
      </c>
      <c r="Y1244" s="209">
        <f t="shared" si="865"/>
        <v>0</v>
      </c>
    </row>
    <row r="1245" spans="1:25">
      <c r="A1245" s="32" t="s">
        <v>0</v>
      </c>
      <c r="B1245" s="32" t="s">
        <v>0</v>
      </c>
      <c r="C1245" s="32" t="s">
        <v>0</v>
      </c>
      <c r="D1245" s="32" t="s">
        <v>0</v>
      </c>
      <c r="E1245" s="32" t="s">
        <v>0</v>
      </c>
      <c r="F1245" s="32" t="s">
        <v>0</v>
      </c>
      <c r="G1245" s="154" t="s">
        <v>0</v>
      </c>
      <c r="H1245" s="30" t="s">
        <v>705</v>
      </c>
      <c r="I1245" s="31">
        <f t="shared" si="882"/>
        <v>0</v>
      </c>
      <c r="J1245" s="31">
        <f t="shared" ref="J1245:P1245" si="887">SUM(J1209,J1231,J1236,J1240)</f>
        <v>0</v>
      </c>
      <c r="K1245" s="31">
        <f t="shared" si="884"/>
        <v>0</v>
      </c>
      <c r="L1245" s="31">
        <f t="shared" si="887"/>
        <v>0</v>
      </c>
      <c r="M1245" s="31">
        <f t="shared" si="887"/>
        <v>0</v>
      </c>
      <c r="N1245" s="31">
        <f t="shared" si="887"/>
        <v>0</v>
      </c>
      <c r="O1245" s="31">
        <f>SUM(O1209,O1231,O1236,O1240)</f>
        <v>0</v>
      </c>
      <c r="P1245" s="31">
        <f t="shared" si="887"/>
        <v>0</v>
      </c>
      <c r="Q1245" s="31">
        <f>SUM(Q1209,Q1231,Q1236,Q1240)</f>
        <v>0</v>
      </c>
      <c r="R1245" s="31">
        <f>SUM(R1209,R1231,R1236,R1240)</f>
        <v>0</v>
      </c>
      <c r="S1245" s="31">
        <f>SUM(S1209,S1231,S1236,S1240)</f>
        <v>0</v>
      </c>
      <c r="T1245" s="31">
        <f t="shared" ref="T1245:X1245" si="888">SUM(T1209,T1231,T1236,T1240)</f>
        <v>0</v>
      </c>
      <c r="U1245" s="31">
        <f t="shared" si="888"/>
        <v>0</v>
      </c>
      <c r="V1245" s="31">
        <f t="shared" si="888"/>
        <v>0</v>
      </c>
      <c r="W1245" s="31">
        <f t="shared" si="888"/>
        <v>0</v>
      </c>
      <c r="X1245" s="31">
        <f t="shared" si="888"/>
        <v>0</v>
      </c>
      <c r="Y1245" s="220">
        <f t="shared" si="865"/>
        <v>0</v>
      </c>
    </row>
    <row r="1246" spans="1:25" ht="15" thickBot="1">
      <c r="A1246" s="32" t="s">
        <v>0</v>
      </c>
      <c r="B1246" s="32" t="s">
        <v>0</v>
      </c>
      <c r="C1246" s="32" t="s">
        <v>0</v>
      </c>
      <c r="D1246" s="32" t="s">
        <v>0</v>
      </c>
      <c r="E1246" s="32" t="s">
        <v>0</v>
      </c>
      <c r="F1246" s="32" t="s">
        <v>0</v>
      </c>
      <c r="G1246" s="154" t="s">
        <v>0</v>
      </c>
      <c r="H1246" s="21" t="s">
        <v>170</v>
      </c>
      <c r="I1246" s="66">
        <f t="shared" si="882"/>
        <v>0</v>
      </c>
      <c r="J1246" s="66">
        <v>0</v>
      </c>
      <c r="K1246" s="66">
        <f t="shared" si="884"/>
        <v>0</v>
      </c>
      <c r="L1246" s="66" t="s">
        <v>0</v>
      </c>
      <c r="M1246" s="66" t="s">
        <v>0</v>
      </c>
      <c r="N1246" s="66" t="s">
        <v>0</v>
      </c>
      <c r="O1246" s="66" t="s">
        <v>0</v>
      </c>
      <c r="P1246" s="66" t="s">
        <v>0</v>
      </c>
      <c r="Q1246" s="66">
        <v>0</v>
      </c>
      <c r="R1246" s="66"/>
      <c r="S1246" s="66"/>
      <c r="T1246" s="66"/>
      <c r="U1246" s="66"/>
      <c r="V1246" s="66"/>
      <c r="W1246" s="66"/>
      <c r="X1246" s="66"/>
      <c r="Y1246" s="208">
        <v>0</v>
      </c>
    </row>
    <row r="1247" spans="1:25" ht="41.4" thickBot="1">
      <c r="A1247" s="252" t="s">
        <v>0</v>
      </c>
      <c r="B1247" s="252" t="s">
        <v>0</v>
      </c>
      <c r="C1247" s="252" t="s">
        <v>0</v>
      </c>
      <c r="D1247" s="252" t="s">
        <v>0</v>
      </c>
      <c r="E1247" s="252" t="s">
        <v>0</v>
      </c>
      <c r="F1247" s="252" t="s">
        <v>0</v>
      </c>
      <c r="G1247" s="258" t="s">
        <v>0</v>
      </c>
      <c r="H1247" s="24" t="s">
        <v>72</v>
      </c>
      <c r="I1247" s="1" t="s">
        <v>3093</v>
      </c>
      <c r="J1247" s="1" t="s">
        <v>3130</v>
      </c>
      <c r="K1247" s="1" t="s">
        <v>3</v>
      </c>
      <c r="L1247" s="1" t="s">
        <v>4</v>
      </c>
      <c r="M1247" s="1" t="s">
        <v>5</v>
      </c>
      <c r="N1247" s="1" t="s">
        <v>6</v>
      </c>
      <c r="O1247" s="1" t="s">
        <v>6</v>
      </c>
      <c r="P1247" s="1" t="s">
        <v>8</v>
      </c>
      <c r="Q1247" s="1" t="s">
        <v>3344</v>
      </c>
      <c r="R1247" s="1" t="s">
        <v>3427</v>
      </c>
      <c r="S1247" s="1" t="s">
        <v>3447</v>
      </c>
      <c r="T1247" s="1" t="s">
        <v>3448</v>
      </c>
      <c r="U1247" s="1" t="s">
        <v>3452</v>
      </c>
      <c r="V1247" s="1" t="s">
        <v>3449</v>
      </c>
      <c r="W1247" s="1" t="s">
        <v>3450</v>
      </c>
      <c r="X1247" s="1" t="s">
        <v>3451</v>
      </c>
      <c r="Y1247" s="216" t="s">
        <v>3385</v>
      </c>
    </row>
    <row r="1248" spans="1:25">
      <c r="A1248" s="253"/>
      <c r="B1248" s="253"/>
      <c r="C1248" s="253"/>
      <c r="D1248" s="253"/>
      <c r="E1248" s="253"/>
      <c r="F1248" s="253"/>
      <c r="G1248" s="259"/>
      <c r="H1248" s="33" t="s">
        <v>0</v>
      </c>
      <c r="I1248" s="45">
        <v>1</v>
      </c>
      <c r="J1248" s="45">
        <v>3</v>
      </c>
      <c r="K1248" s="45" t="s">
        <v>9</v>
      </c>
      <c r="L1248" s="45">
        <v>5</v>
      </c>
      <c r="M1248" s="45">
        <v>6</v>
      </c>
      <c r="N1248" s="45">
        <v>7</v>
      </c>
      <c r="O1248" s="45">
        <v>7</v>
      </c>
      <c r="P1248" s="45">
        <v>9</v>
      </c>
      <c r="Q1248" s="45">
        <v>1</v>
      </c>
      <c r="R1248" s="45">
        <v>2</v>
      </c>
      <c r="S1248" s="45">
        <v>3</v>
      </c>
      <c r="T1248" s="45" t="s">
        <v>3453</v>
      </c>
      <c r="U1248" s="45">
        <v>5</v>
      </c>
      <c r="V1248" s="45">
        <v>6</v>
      </c>
      <c r="W1248" s="45">
        <v>7</v>
      </c>
      <c r="X1248" s="45" t="s">
        <v>3454</v>
      </c>
      <c r="Y1248" s="276">
        <v>9</v>
      </c>
    </row>
    <row r="1249" spans="1:25">
      <c r="A1249" s="253"/>
      <c r="B1249" s="253"/>
      <c r="C1249" s="253"/>
      <c r="D1249" s="253"/>
      <c r="E1249" s="253"/>
      <c r="F1249" s="253"/>
      <c r="G1249" s="259"/>
      <c r="H1249" s="34" t="s">
        <v>81</v>
      </c>
      <c r="I1249" s="35">
        <f t="shared" si="882"/>
        <v>0</v>
      </c>
      <c r="J1249" s="35">
        <f t="shared" ref="J1249:P1249" si="889">SUM(J1211,J1213,J1214,J1215,J1216,J1218,J1220,J1221,J1222,J1223,J1224,J1225,J1227,J1228,J1229,J1230,J1242)</f>
        <v>0</v>
      </c>
      <c r="K1249" s="35">
        <f t="shared" si="884"/>
        <v>0</v>
      </c>
      <c r="L1249" s="35">
        <f t="shared" si="889"/>
        <v>0</v>
      </c>
      <c r="M1249" s="35">
        <f t="shared" si="889"/>
        <v>0</v>
      </c>
      <c r="N1249" s="35">
        <f t="shared" si="889"/>
        <v>0</v>
      </c>
      <c r="O1249" s="35">
        <f>SUM(O1211,O1213,O1214,O1215,O1216,O1218,O1220,O1221,O1222,O1223,O1224,O1225,O1227,O1228,O1229,O1230,O1242)</f>
        <v>0</v>
      </c>
      <c r="P1249" s="35">
        <f t="shared" si="889"/>
        <v>0</v>
      </c>
      <c r="Q1249" s="35">
        <f>SUM(Q1211,Q1213,Q1214,Q1215,Q1216,Q1218,Q1220,Q1221,Q1222,Q1223,Q1224,Q1225,Q1227,Q1228,Q1229,Q1230,Q1242)</f>
        <v>0</v>
      </c>
      <c r="R1249" s="35">
        <f>SUM(R1211,R1213,R1214,R1215,R1216,R1218,R1220,R1221,R1222,R1223,R1224,R1225,R1227,R1228,R1229,R1230,R1242)</f>
        <v>0</v>
      </c>
      <c r="S1249" s="35">
        <f>SUM(S1211,S1213,S1214,S1215,S1216,S1218,S1220,S1221,S1222,S1223,S1224,S1225,S1227,S1228,S1229,S1230,S1242)</f>
        <v>0</v>
      </c>
      <c r="T1249" s="35">
        <f t="shared" ref="T1249:X1249" si="890">SUM(T1211,T1213,T1214,T1215,T1216,T1218,T1220,T1221,T1222,T1223,T1224,T1225,T1227,T1228,T1229,T1230,T1242)</f>
        <v>0</v>
      </c>
      <c r="U1249" s="35">
        <f t="shared" si="890"/>
        <v>0</v>
      </c>
      <c r="V1249" s="35">
        <f t="shared" si="890"/>
        <v>0</v>
      </c>
      <c r="W1249" s="35">
        <f t="shared" si="890"/>
        <v>0</v>
      </c>
      <c r="X1249" s="35">
        <f t="shared" si="890"/>
        <v>0</v>
      </c>
      <c r="Y1249" s="218">
        <f t="shared" ref="Y1249:Y1251" si="891">IF(R1249=0,0,(X1249/R1249)*100)</f>
        <v>0</v>
      </c>
    </row>
    <row r="1250" spans="1:25">
      <c r="A1250" s="253"/>
      <c r="B1250" s="253"/>
      <c r="C1250" s="253"/>
      <c r="D1250" s="253"/>
      <c r="E1250" s="253"/>
      <c r="F1250" s="253"/>
      <c r="G1250" s="259"/>
      <c r="H1250" s="34" t="s">
        <v>82</v>
      </c>
      <c r="I1250" s="35">
        <f t="shared" si="882"/>
        <v>0</v>
      </c>
      <c r="J1250" s="35">
        <f t="shared" ref="J1250:P1250" si="892">SUM(J1233,J1234,J1235,J1239,J1244)</f>
        <v>0</v>
      </c>
      <c r="K1250" s="35">
        <f t="shared" si="884"/>
        <v>0</v>
      </c>
      <c r="L1250" s="35">
        <f t="shared" si="892"/>
        <v>0</v>
      </c>
      <c r="M1250" s="35">
        <f t="shared" si="892"/>
        <v>0</v>
      </c>
      <c r="N1250" s="35">
        <f t="shared" si="892"/>
        <v>0</v>
      </c>
      <c r="O1250" s="35">
        <f>SUM(O1233,O1234,O1235,O1239,O1244)</f>
        <v>0</v>
      </c>
      <c r="P1250" s="35">
        <f t="shared" si="892"/>
        <v>0</v>
      </c>
      <c r="Q1250" s="35">
        <f>SUM(Q1233,Q1234,Q1235,Q1239,Q1244)</f>
        <v>0</v>
      </c>
      <c r="R1250" s="35">
        <f>SUM(R1233,R1234,R1235,R1239,R1244)</f>
        <v>0</v>
      </c>
      <c r="S1250" s="35">
        <f>SUM(S1233,S1234,S1235,S1239,S1244)</f>
        <v>0</v>
      </c>
      <c r="T1250" s="35">
        <f t="shared" ref="T1250:X1250" si="893">SUM(T1233,T1234,T1235,T1239,T1244)</f>
        <v>0</v>
      </c>
      <c r="U1250" s="35">
        <f t="shared" si="893"/>
        <v>0</v>
      </c>
      <c r="V1250" s="35">
        <f t="shared" si="893"/>
        <v>0</v>
      </c>
      <c r="W1250" s="35">
        <f t="shared" si="893"/>
        <v>0</v>
      </c>
      <c r="X1250" s="35">
        <f t="shared" si="893"/>
        <v>0</v>
      </c>
      <c r="Y1250" s="218">
        <f t="shared" si="891"/>
        <v>0</v>
      </c>
    </row>
    <row r="1251" spans="1:25">
      <c r="A1251" s="253"/>
      <c r="B1251" s="253"/>
      <c r="C1251" s="253"/>
      <c r="D1251" s="253"/>
      <c r="E1251" s="253"/>
      <c r="F1251" s="253"/>
      <c r="G1251" s="259"/>
      <c r="H1251" s="36" t="s">
        <v>69</v>
      </c>
      <c r="I1251" s="35">
        <f t="shared" si="882"/>
        <v>0</v>
      </c>
      <c r="J1251" s="35">
        <f t="shared" ref="J1251:P1251" si="894">SUM(J1249:J1250)</f>
        <v>0</v>
      </c>
      <c r="K1251" s="35">
        <f t="shared" si="884"/>
        <v>0</v>
      </c>
      <c r="L1251" s="35">
        <f t="shared" si="894"/>
        <v>0</v>
      </c>
      <c r="M1251" s="35">
        <f t="shared" si="894"/>
        <v>0</v>
      </c>
      <c r="N1251" s="35">
        <f t="shared" si="894"/>
        <v>0</v>
      </c>
      <c r="O1251" s="35">
        <f>SUM(O1249:O1250)</f>
        <v>0</v>
      </c>
      <c r="P1251" s="35">
        <f t="shared" si="894"/>
        <v>0</v>
      </c>
      <c r="Q1251" s="35">
        <f>SUM(Q1249:Q1250)</f>
        <v>0</v>
      </c>
      <c r="R1251" s="35">
        <f>SUM(R1249:R1250)</f>
        <v>0</v>
      </c>
      <c r="S1251" s="35">
        <f>SUM(S1249:S1250)</f>
        <v>0</v>
      </c>
      <c r="T1251" s="35">
        <f t="shared" ref="T1251:X1251" si="895">SUM(T1249:T1250)</f>
        <v>0</v>
      </c>
      <c r="U1251" s="35">
        <f t="shared" si="895"/>
        <v>0</v>
      </c>
      <c r="V1251" s="35">
        <f t="shared" si="895"/>
        <v>0</v>
      </c>
      <c r="W1251" s="35">
        <f t="shared" si="895"/>
        <v>0</v>
      </c>
      <c r="X1251" s="35">
        <f t="shared" si="895"/>
        <v>0</v>
      </c>
      <c r="Y1251" s="218">
        <f t="shared" si="891"/>
        <v>0</v>
      </c>
    </row>
    <row r="1252" spans="1:25">
      <c r="A1252" s="254"/>
      <c r="B1252" s="254"/>
      <c r="C1252" s="254"/>
      <c r="D1252" s="254"/>
      <c r="E1252" s="254"/>
      <c r="F1252" s="254"/>
      <c r="G1252" s="260"/>
    </row>
    <row r="1253" spans="1:25">
      <c r="A1253" s="32" t="s">
        <v>0</v>
      </c>
      <c r="B1253" s="32" t="s">
        <v>0</v>
      </c>
      <c r="C1253" s="32" t="s">
        <v>0</v>
      </c>
      <c r="D1253" s="32" t="s">
        <v>0</v>
      </c>
      <c r="E1253" s="32" t="s">
        <v>0</v>
      </c>
      <c r="F1253" s="32" t="s">
        <v>0</v>
      </c>
      <c r="G1253" s="154" t="s">
        <v>0</v>
      </c>
      <c r="H1253" s="37" t="s">
        <v>0</v>
      </c>
      <c r="I1253" s="37"/>
      <c r="J1253" s="37"/>
      <c r="K1253" s="37"/>
      <c r="L1253" s="37" t="s">
        <v>0</v>
      </c>
      <c r="M1253" s="37" t="s">
        <v>0</v>
      </c>
      <c r="N1253" s="37" t="s">
        <v>0</v>
      </c>
      <c r="O1253" s="37" t="s">
        <v>0</v>
      </c>
      <c r="P1253" s="37" t="s">
        <v>0</v>
      </c>
      <c r="Q1253" s="37"/>
      <c r="R1253" s="37"/>
      <c r="S1253" s="37"/>
      <c r="T1253" s="37" t="s">
        <v>0</v>
      </c>
      <c r="U1253" s="37" t="s">
        <v>0</v>
      </c>
      <c r="V1253" s="37" t="s">
        <v>0</v>
      </c>
      <c r="W1253" s="37" t="s">
        <v>0</v>
      </c>
      <c r="X1253" s="37" t="s">
        <v>0</v>
      </c>
      <c r="Y1253" s="219"/>
    </row>
    <row r="1254" spans="1:25">
      <c r="A1254" s="32" t="s">
        <v>0</v>
      </c>
      <c r="B1254" s="32" t="s">
        <v>0</v>
      </c>
      <c r="C1254" s="32" t="s">
        <v>0</v>
      </c>
      <c r="D1254" s="32" t="s">
        <v>0</v>
      </c>
      <c r="E1254" s="32" t="s">
        <v>0</v>
      </c>
      <c r="F1254" s="32" t="s">
        <v>0</v>
      </c>
      <c r="G1254" s="154" t="s">
        <v>0</v>
      </c>
      <c r="H1254" s="30" t="s">
        <v>706</v>
      </c>
      <c r="I1254" s="31">
        <f t="shared" si="882"/>
        <v>0</v>
      </c>
      <c r="J1254" s="31">
        <f t="shared" ref="J1254:P1254" si="896">SUM(J1245)</f>
        <v>0</v>
      </c>
      <c r="K1254" s="31">
        <f t="shared" si="884"/>
        <v>0</v>
      </c>
      <c r="L1254" s="31">
        <f t="shared" si="896"/>
        <v>0</v>
      </c>
      <c r="M1254" s="31">
        <f t="shared" si="896"/>
        <v>0</v>
      </c>
      <c r="N1254" s="31">
        <f t="shared" si="896"/>
        <v>0</v>
      </c>
      <c r="O1254" s="31">
        <f>SUM(O1245)</f>
        <v>0</v>
      </c>
      <c r="P1254" s="31">
        <f t="shared" si="896"/>
        <v>0</v>
      </c>
      <c r="Q1254" s="31">
        <f>SUM(Q1245)</f>
        <v>0</v>
      </c>
      <c r="R1254" s="31">
        <f>SUM(R1245)</f>
        <v>0</v>
      </c>
      <c r="S1254" s="31">
        <f>SUM(S1245)</f>
        <v>0</v>
      </c>
      <c r="T1254" s="31">
        <f t="shared" ref="T1254:X1254" si="897">SUM(T1245)</f>
        <v>0</v>
      </c>
      <c r="U1254" s="31">
        <f t="shared" si="897"/>
        <v>0</v>
      </c>
      <c r="V1254" s="31">
        <f t="shared" si="897"/>
        <v>0</v>
      </c>
      <c r="W1254" s="31">
        <f t="shared" si="897"/>
        <v>0</v>
      </c>
      <c r="X1254" s="31">
        <f t="shared" si="897"/>
        <v>0</v>
      </c>
      <c r="Y1254" s="220">
        <f>IF(R1254=0,0,(X1254/R1254)*100)</f>
        <v>0</v>
      </c>
    </row>
    <row r="1255" spans="1:25">
      <c r="A1255" s="32" t="s">
        <v>0</v>
      </c>
      <c r="B1255" s="32" t="s">
        <v>0</v>
      </c>
      <c r="C1255" s="32" t="s">
        <v>0</v>
      </c>
      <c r="D1255" s="32" t="s">
        <v>0</v>
      </c>
      <c r="E1255" s="32" t="s">
        <v>0</v>
      </c>
      <c r="F1255" s="32" t="s">
        <v>0</v>
      </c>
      <c r="G1255" s="154" t="s">
        <v>0</v>
      </c>
      <c r="H1255" s="21" t="s">
        <v>170</v>
      </c>
      <c r="I1255" s="66">
        <f t="shared" si="882"/>
        <v>0</v>
      </c>
      <c r="J1255" s="66">
        <f t="shared" ref="J1255:P1255" si="898">J1246</f>
        <v>0</v>
      </c>
      <c r="K1255" s="66">
        <f t="shared" si="884"/>
        <v>0</v>
      </c>
      <c r="L1255" s="66" t="str">
        <f t="shared" si="898"/>
        <v/>
      </c>
      <c r="M1255" s="66" t="str">
        <f t="shared" si="898"/>
        <v/>
      </c>
      <c r="N1255" s="66" t="str">
        <f t="shared" si="898"/>
        <v/>
      </c>
      <c r="O1255" s="66" t="str">
        <f t="shared" si="898"/>
        <v/>
      </c>
      <c r="P1255" s="66" t="str">
        <f t="shared" si="898"/>
        <v/>
      </c>
      <c r="Q1255" s="66">
        <f>Q1246</f>
        <v>0</v>
      </c>
      <c r="R1255" s="66">
        <f>R1246</f>
        <v>0</v>
      </c>
      <c r="S1255" s="66">
        <f>S1246</f>
        <v>0</v>
      </c>
      <c r="T1255" s="66">
        <f t="shared" ref="T1255:X1255" si="899">T1246</f>
        <v>0</v>
      </c>
      <c r="U1255" s="66">
        <f t="shared" si="899"/>
        <v>0</v>
      </c>
      <c r="V1255" s="66">
        <f t="shared" si="899"/>
        <v>0</v>
      </c>
      <c r="W1255" s="66">
        <f t="shared" si="899"/>
        <v>0</v>
      </c>
      <c r="X1255" s="66">
        <f t="shared" si="899"/>
        <v>0</v>
      </c>
      <c r="Y1255" s="208">
        <v>0</v>
      </c>
    </row>
    <row r="1256" spans="1:25">
      <c r="A1256" s="32" t="s">
        <v>0</v>
      </c>
      <c r="B1256" s="32" t="s">
        <v>0</v>
      </c>
      <c r="C1256" s="32" t="s">
        <v>0</v>
      </c>
      <c r="D1256" s="32" t="s">
        <v>0</v>
      </c>
      <c r="E1256" s="32" t="s">
        <v>0</v>
      </c>
      <c r="F1256" s="32" t="s">
        <v>0</v>
      </c>
      <c r="G1256" s="154" t="s">
        <v>0</v>
      </c>
      <c r="H1256" s="38" t="s">
        <v>0</v>
      </c>
      <c r="I1256" s="39"/>
      <c r="J1256" s="39"/>
      <c r="K1256" s="39"/>
      <c r="L1256" s="39" t="s">
        <v>0</v>
      </c>
      <c r="M1256" s="39" t="s">
        <v>0</v>
      </c>
      <c r="N1256" s="39" t="s">
        <v>0</v>
      </c>
      <c r="O1256" s="39" t="s">
        <v>0</v>
      </c>
      <c r="P1256" s="39" t="s">
        <v>0</v>
      </c>
      <c r="Q1256" s="39"/>
      <c r="R1256" s="39"/>
      <c r="S1256" s="39"/>
      <c r="T1256" s="39" t="s">
        <v>0</v>
      </c>
      <c r="U1256" s="39" t="s">
        <v>0</v>
      </c>
      <c r="V1256" s="39" t="s">
        <v>0</v>
      </c>
      <c r="W1256" s="39" t="s">
        <v>0</v>
      </c>
      <c r="X1256" s="39" t="s">
        <v>0</v>
      </c>
      <c r="Y1256" s="221"/>
    </row>
    <row r="1257" spans="1:25" ht="15" thickBot="1">
      <c r="A1257" s="20" t="s">
        <v>652</v>
      </c>
      <c r="B1257" s="20" t="s">
        <v>184</v>
      </c>
      <c r="C1257" s="23" t="s">
        <v>0</v>
      </c>
      <c r="D1257" s="23" t="s">
        <v>0</v>
      </c>
      <c r="E1257" s="21" t="s">
        <v>0</v>
      </c>
      <c r="F1257" s="21" t="s">
        <v>0</v>
      </c>
      <c r="G1257" s="150" t="s">
        <v>0</v>
      </c>
      <c r="H1257" s="21" t="s">
        <v>0</v>
      </c>
      <c r="I1257" s="22"/>
      <c r="J1257" s="22"/>
      <c r="K1257" s="22"/>
      <c r="L1257" s="22" t="s">
        <v>0</v>
      </c>
      <c r="M1257" s="22" t="s">
        <v>0</v>
      </c>
      <c r="N1257" s="22" t="s">
        <v>0</v>
      </c>
      <c r="O1257" s="22" t="s">
        <v>0</v>
      </c>
      <c r="P1257" s="22" t="s">
        <v>0</v>
      </c>
      <c r="Q1257" s="22"/>
      <c r="R1257" s="22"/>
      <c r="S1257" s="22"/>
      <c r="T1257" s="22" t="s">
        <v>0</v>
      </c>
      <c r="U1257" s="22" t="s">
        <v>0</v>
      </c>
      <c r="V1257" s="22" t="s">
        <v>0</v>
      </c>
      <c r="W1257" s="22" t="s">
        <v>0</v>
      </c>
      <c r="X1257" s="22" t="s">
        <v>0</v>
      </c>
      <c r="Y1257" s="209"/>
    </row>
    <row r="1258" spans="1:25" ht="41.4" thickBot="1">
      <c r="A1258" s="24" t="s">
        <v>123</v>
      </c>
      <c r="B1258" s="24" t="s">
        <v>124</v>
      </c>
      <c r="C1258" s="24" t="s">
        <v>125</v>
      </c>
      <c r="D1258" s="25" t="s">
        <v>0</v>
      </c>
      <c r="E1258" s="24" t="s">
        <v>126</v>
      </c>
      <c r="F1258" s="24" t="s">
        <v>127</v>
      </c>
      <c r="G1258" s="151" t="s">
        <v>128</v>
      </c>
      <c r="H1258" s="24" t="s">
        <v>1</v>
      </c>
      <c r="I1258" s="1" t="s">
        <v>3093</v>
      </c>
      <c r="J1258" s="1" t="s">
        <v>3130</v>
      </c>
      <c r="K1258" s="1" t="s">
        <v>3</v>
      </c>
      <c r="L1258" s="1" t="s">
        <v>4</v>
      </c>
      <c r="M1258" s="1" t="s">
        <v>5</v>
      </c>
      <c r="N1258" s="1" t="s">
        <v>6</v>
      </c>
      <c r="O1258" s="1" t="s">
        <v>7</v>
      </c>
      <c r="P1258" s="1" t="s">
        <v>8</v>
      </c>
      <c r="Q1258" s="1" t="s">
        <v>3344</v>
      </c>
      <c r="R1258" s="1" t="s">
        <v>3427</v>
      </c>
      <c r="S1258" s="1" t="s">
        <v>3447</v>
      </c>
      <c r="T1258" s="1" t="s">
        <v>3448</v>
      </c>
      <c r="U1258" s="1" t="s">
        <v>3452</v>
      </c>
      <c r="V1258" s="1" t="s">
        <v>3449</v>
      </c>
      <c r="W1258" s="1" t="s">
        <v>3450</v>
      </c>
      <c r="X1258" s="1" t="s">
        <v>3451</v>
      </c>
      <c r="Y1258" s="216" t="s">
        <v>3385</v>
      </c>
    </row>
    <row r="1259" spans="1:25">
      <c r="A1259" s="26" t="s">
        <v>0</v>
      </c>
      <c r="B1259" s="26" t="s">
        <v>0</v>
      </c>
      <c r="C1259" s="26" t="s">
        <v>0</v>
      </c>
      <c r="D1259" s="27" t="s">
        <v>0</v>
      </c>
      <c r="E1259" s="27" t="s">
        <v>0</v>
      </c>
      <c r="F1259" s="28" t="s">
        <v>0</v>
      </c>
      <c r="G1259" s="152" t="s">
        <v>0</v>
      </c>
      <c r="H1259" s="29" t="s">
        <v>0</v>
      </c>
      <c r="I1259" s="45">
        <v>1</v>
      </c>
      <c r="J1259" s="45">
        <v>3</v>
      </c>
      <c r="K1259" s="45" t="s">
        <v>9</v>
      </c>
      <c r="L1259" s="45">
        <v>5</v>
      </c>
      <c r="M1259" s="45">
        <v>6</v>
      </c>
      <c r="N1259" s="45">
        <v>7</v>
      </c>
      <c r="O1259" s="45">
        <v>8</v>
      </c>
      <c r="P1259" s="45">
        <v>9</v>
      </c>
      <c r="Q1259" s="45">
        <v>1</v>
      </c>
      <c r="R1259" s="45">
        <v>2</v>
      </c>
      <c r="S1259" s="45">
        <v>3</v>
      </c>
      <c r="T1259" s="45" t="s">
        <v>3453</v>
      </c>
      <c r="U1259" s="45">
        <v>5</v>
      </c>
      <c r="V1259" s="45">
        <v>6</v>
      </c>
      <c r="W1259" s="45">
        <v>7</v>
      </c>
      <c r="X1259" s="45" t="s">
        <v>3454</v>
      </c>
      <c r="Y1259" s="276">
        <v>9</v>
      </c>
    </row>
    <row r="1260" spans="1:25" s="113" customFormat="1">
      <c r="A1260" s="133" t="s">
        <v>652</v>
      </c>
      <c r="B1260" s="133" t="s">
        <v>184</v>
      </c>
      <c r="C1260" s="109" t="s">
        <v>130</v>
      </c>
      <c r="D1260" s="109">
        <v>18030001</v>
      </c>
      <c r="E1260" s="98" t="s">
        <v>0</v>
      </c>
      <c r="F1260" s="98" t="s">
        <v>0</v>
      </c>
      <c r="G1260" s="153" t="s">
        <v>0</v>
      </c>
      <c r="H1260" s="98" t="s">
        <v>708</v>
      </c>
      <c r="I1260" s="110"/>
      <c r="J1260" s="110"/>
      <c r="K1260" s="110"/>
      <c r="L1260" s="110" t="s">
        <v>0</v>
      </c>
      <c r="M1260" s="110" t="s">
        <v>0</v>
      </c>
      <c r="N1260" s="110" t="s">
        <v>0</v>
      </c>
      <c r="O1260" s="110" t="s">
        <v>0</v>
      </c>
      <c r="P1260" s="110" t="s">
        <v>0</v>
      </c>
      <c r="Q1260" s="110"/>
      <c r="R1260" s="110"/>
      <c r="S1260" s="110"/>
      <c r="T1260" s="110" t="s">
        <v>0</v>
      </c>
      <c r="U1260" s="110" t="s">
        <v>0</v>
      </c>
      <c r="V1260" s="110" t="s">
        <v>0</v>
      </c>
      <c r="W1260" s="110" t="s">
        <v>0</v>
      </c>
      <c r="X1260" s="110" t="s">
        <v>0</v>
      </c>
      <c r="Y1260" s="217"/>
    </row>
    <row r="1261" spans="1:25" ht="20.399999999999999">
      <c r="A1261" s="20" t="s">
        <v>0</v>
      </c>
      <c r="B1261" s="20" t="s">
        <v>0</v>
      </c>
      <c r="C1261" s="20" t="s">
        <v>0</v>
      </c>
      <c r="D1261" s="21" t="s">
        <v>0</v>
      </c>
      <c r="E1261" s="21" t="s">
        <v>0</v>
      </c>
      <c r="F1261" s="21" t="s">
        <v>0</v>
      </c>
      <c r="G1261" s="150" t="s">
        <v>0</v>
      </c>
      <c r="H1261" s="30" t="s">
        <v>33</v>
      </c>
      <c r="I1261" s="31">
        <f t="shared" si="882"/>
        <v>977640</v>
      </c>
      <c r="J1261" s="31">
        <f t="shared" ref="J1261:P1261" si="900">SUM(J1262,J1270,J1272)</f>
        <v>877640</v>
      </c>
      <c r="K1261" s="31">
        <f t="shared" si="884"/>
        <v>100000</v>
      </c>
      <c r="L1261" s="31">
        <f t="shared" si="900"/>
        <v>0</v>
      </c>
      <c r="M1261" s="31">
        <f t="shared" si="900"/>
        <v>0</v>
      </c>
      <c r="N1261" s="31">
        <f t="shared" si="900"/>
        <v>100000</v>
      </c>
      <c r="O1261" s="31">
        <f t="shared" si="900"/>
        <v>0</v>
      </c>
      <c r="P1261" s="31">
        <f t="shared" si="900"/>
        <v>0</v>
      </c>
      <c r="Q1261" s="31">
        <f>SUM(Q1262,Q1270,Q1272)</f>
        <v>1006728</v>
      </c>
      <c r="R1261" s="31">
        <f>SUM(R1262,R1270,R1272)</f>
        <v>903928</v>
      </c>
      <c r="S1261" s="31">
        <f>SUM(S1262,S1270,S1272)</f>
        <v>671972</v>
      </c>
      <c r="T1261" s="31">
        <f t="shared" ref="T1261:X1261" si="901">SUM(T1262,T1270,T1272)</f>
        <v>231956</v>
      </c>
      <c r="U1261" s="31">
        <f t="shared" si="901"/>
        <v>88223</v>
      </c>
      <c r="V1261" s="31">
        <f t="shared" si="901"/>
        <v>71918</v>
      </c>
      <c r="W1261" s="31">
        <f t="shared" si="901"/>
        <v>71815</v>
      </c>
      <c r="X1261" s="31">
        <f t="shared" si="901"/>
        <v>903928</v>
      </c>
      <c r="Y1261" s="220">
        <f t="shared" ref="Y1261:Y1294" si="902">IF(R1261=0,0,(X1261/R1261)*100)</f>
        <v>100</v>
      </c>
    </row>
    <row r="1262" spans="1:25">
      <c r="A1262" s="23" t="s">
        <v>652</v>
      </c>
      <c r="B1262" s="23" t="s">
        <v>184</v>
      </c>
      <c r="C1262" s="23" t="s">
        <v>130</v>
      </c>
      <c r="D1262" s="23" t="s">
        <v>707</v>
      </c>
      <c r="E1262" s="21" t="s">
        <v>132</v>
      </c>
      <c r="F1262" s="21" t="s">
        <v>0</v>
      </c>
      <c r="G1262" s="150" t="s">
        <v>0</v>
      </c>
      <c r="H1262" s="21" t="s">
        <v>11</v>
      </c>
      <c r="I1262" s="66">
        <f t="shared" si="882"/>
        <v>491227</v>
      </c>
      <c r="J1262" s="66">
        <f t="shared" ref="J1262:P1262" si="903">SUM(J1263,J1264)</f>
        <v>491227</v>
      </c>
      <c r="K1262" s="66">
        <f t="shared" si="884"/>
        <v>0</v>
      </c>
      <c r="L1262" s="66">
        <f t="shared" si="903"/>
        <v>0</v>
      </c>
      <c r="M1262" s="66">
        <f t="shared" si="903"/>
        <v>0</v>
      </c>
      <c r="N1262" s="66">
        <f t="shared" si="903"/>
        <v>0</v>
      </c>
      <c r="O1262" s="66">
        <f t="shared" si="903"/>
        <v>0</v>
      </c>
      <c r="P1262" s="66">
        <f t="shared" si="903"/>
        <v>0</v>
      </c>
      <c r="Q1262" s="66">
        <f>SUM(Q1263,Q1264)</f>
        <v>464494</v>
      </c>
      <c r="R1262" s="66">
        <f>SUM(R1263,R1264)</f>
        <v>464494</v>
      </c>
      <c r="S1262" s="66">
        <f>SUM(S1263,S1264)</f>
        <v>281103</v>
      </c>
      <c r="T1262" s="66">
        <f t="shared" ref="T1262:X1262" si="904">SUM(T1263,T1264)</f>
        <v>183391</v>
      </c>
      <c r="U1262" s="66">
        <f t="shared" si="904"/>
        <v>67131</v>
      </c>
      <c r="V1262" s="66">
        <f t="shared" si="904"/>
        <v>58130</v>
      </c>
      <c r="W1262" s="66">
        <f t="shared" si="904"/>
        <v>58130</v>
      </c>
      <c r="X1262" s="66">
        <f t="shared" si="904"/>
        <v>464494</v>
      </c>
      <c r="Y1262" s="208">
        <f t="shared" si="902"/>
        <v>100</v>
      </c>
    </row>
    <row r="1263" spans="1:25">
      <c r="A1263" s="23" t="s">
        <v>652</v>
      </c>
      <c r="B1263" s="23" t="s">
        <v>184</v>
      </c>
      <c r="C1263" s="23" t="s">
        <v>130</v>
      </c>
      <c r="D1263" s="23" t="s">
        <v>707</v>
      </c>
      <c r="E1263" s="22">
        <v>6111</v>
      </c>
      <c r="F1263" s="23"/>
      <c r="G1263" s="128" t="s">
        <v>3358</v>
      </c>
      <c r="H1263" s="32" t="s">
        <v>12</v>
      </c>
      <c r="I1263" s="44">
        <f t="shared" si="882"/>
        <v>417427</v>
      </c>
      <c r="J1263" s="44">
        <v>417427</v>
      </c>
      <c r="K1263" s="44">
        <f t="shared" si="884"/>
        <v>0</v>
      </c>
      <c r="L1263" s="44">
        <v>0</v>
      </c>
      <c r="M1263" s="44">
        <v>0</v>
      </c>
      <c r="N1263" s="44">
        <v>0</v>
      </c>
      <c r="O1263" s="44">
        <v>0</v>
      </c>
      <c r="P1263" s="44">
        <v>0</v>
      </c>
      <c r="Q1263" s="44">
        <v>390694</v>
      </c>
      <c r="R1263" s="44">
        <v>390694</v>
      </c>
      <c r="S1263" s="44">
        <v>245056</v>
      </c>
      <c r="T1263" s="44">
        <f t="shared" ref="T1263:T1293" si="905">U1263+V1263+W1263</f>
        <v>145638</v>
      </c>
      <c r="U1263" s="44">
        <v>48546</v>
      </c>
      <c r="V1263" s="44">
        <v>48546</v>
      </c>
      <c r="W1263" s="44">
        <v>48546</v>
      </c>
      <c r="X1263" s="44">
        <f t="shared" ref="X1263:X1293" si="906">S1263+T1263</f>
        <v>390694</v>
      </c>
      <c r="Y1263" s="209">
        <f t="shared" si="902"/>
        <v>100</v>
      </c>
    </row>
    <row r="1264" spans="1:25">
      <c r="A1264" s="20" t="s">
        <v>652</v>
      </c>
      <c r="B1264" s="20" t="s">
        <v>184</v>
      </c>
      <c r="C1264" s="20" t="s">
        <v>130</v>
      </c>
      <c r="D1264" s="20" t="s">
        <v>707</v>
      </c>
      <c r="E1264" s="20" t="s">
        <v>134</v>
      </c>
      <c r="F1264" s="23" t="s">
        <v>0</v>
      </c>
      <c r="G1264" s="154" t="s">
        <v>0</v>
      </c>
      <c r="H1264" s="21" t="s">
        <v>13</v>
      </c>
      <c r="I1264" s="66">
        <f t="shared" si="882"/>
        <v>73800</v>
      </c>
      <c r="J1264" s="66">
        <f t="shared" ref="J1264:P1264" si="907">SUM(J1265:J1269)</f>
        <v>73800</v>
      </c>
      <c r="K1264" s="66">
        <f t="shared" si="884"/>
        <v>0</v>
      </c>
      <c r="L1264" s="66">
        <f t="shared" si="907"/>
        <v>0</v>
      </c>
      <c r="M1264" s="66">
        <f t="shared" si="907"/>
        <v>0</v>
      </c>
      <c r="N1264" s="66">
        <f t="shared" si="907"/>
        <v>0</v>
      </c>
      <c r="O1264" s="66">
        <f t="shared" si="907"/>
        <v>0</v>
      </c>
      <c r="P1264" s="66">
        <f t="shared" si="907"/>
        <v>0</v>
      </c>
      <c r="Q1264" s="66">
        <f>SUM(Q1265:Q1269)</f>
        <v>73800</v>
      </c>
      <c r="R1264" s="66">
        <f>SUM(R1265:R1269)</f>
        <v>73800</v>
      </c>
      <c r="S1264" s="66">
        <f>SUM(S1265:S1269)</f>
        <v>36047</v>
      </c>
      <c r="T1264" s="66">
        <f t="shared" ref="T1264:X1264" si="908">SUM(T1265:T1269)</f>
        <v>37753</v>
      </c>
      <c r="U1264" s="66">
        <f t="shared" si="908"/>
        <v>18585</v>
      </c>
      <c r="V1264" s="66">
        <f t="shared" si="908"/>
        <v>9584</v>
      </c>
      <c r="W1264" s="66">
        <f t="shared" si="908"/>
        <v>9584</v>
      </c>
      <c r="X1264" s="66">
        <f t="shared" si="908"/>
        <v>73800</v>
      </c>
      <c r="Y1264" s="208">
        <f t="shared" si="902"/>
        <v>100</v>
      </c>
    </row>
    <row r="1265" spans="1:25">
      <c r="A1265" s="23" t="s">
        <v>652</v>
      </c>
      <c r="B1265" s="23" t="s">
        <v>184</v>
      </c>
      <c r="C1265" s="23" t="s">
        <v>130</v>
      </c>
      <c r="D1265" s="23" t="s">
        <v>707</v>
      </c>
      <c r="E1265" s="22">
        <v>6112</v>
      </c>
      <c r="F1265" s="23" t="s">
        <v>709</v>
      </c>
      <c r="G1265" s="128" t="s">
        <v>3358</v>
      </c>
      <c r="H1265" s="32" t="s">
        <v>16</v>
      </c>
      <c r="I1265" s="44">
        <f t="shared" si="882"/>
        <v>11700</v>
      </c>
      <c r="J1265" s="44">
        <v>11700</v>
      </c>
      <c r="K1265" s="44">
        <f t="shared" si="884"/>
        <v>0</v>
      </c>
      <c r="L1265" s="44">
        <v>0</v>
      </c>
      <c r="M1265" s="44">
        <v>0</v>
      </c>
      <c r="N1265" s="44">
        <v>0</v>
      </c>
      <c r="O1265" s="44">
        <v>0</v>
      </c>
      <c r="P1265" s="44">
        <v>0</v>
      </c>
      <c r="Q1265" s="44">
        <v>11700</v>
      </c>
      <c r="R1265" s="44">
        <v>11700</v>
      </c>
      <c r="S1265" s="44">
        <v>4712</v>
      </c>
      <c r="T1265" s="44">
        <f t="shared" si="905"/>
        <v>6988</v>
      </c>
      <c r="U1265" s="44">
        <v>2330</v>
      </c>
      <c r="V1265" s="44">
        <v>2329</v>
      </c>
      <c r="W1265" s="44">
        <v>2329</v>
      </c>
      <c r="X1265" s="44">
        <f t="shared" si="906"/>
        <v>11700</v>
      </c>
      <c r="Y1265" s="209">
        <f t="shared" si="902"/>
        <v>100</v>
      </c>
    </row>
    <row r="1266" spans="1:25">
      <c r="A1266" s="23" t="s">
        <v>652</v>
      </c>
      <c r="B1266" s="23" t="s">
        <v>184</v>
      </c>
      <c r="C1266" s="23" t="s">
        <v>130</v>
      </c>
      <c r="D1266" s="23" t="s">
        <v>707</v>
      </c>
      <c r="E1266" s="22">
        <v>6112</v>
      </c>
      <c r="F1266" s="23" t="s">
        <v>710</v>
      </c>
      <c r="G1266" s="128" t="s">
        <v>3358</v>
      </c>
      <c r="H1266" s="32" t="s">
        <v>19</v>
      </c>
      <c r="I1266" s="44">
        <f t="shared" si="882"/>
        <v>43200</v>
      </c>
      <c r="J1266" s="44">
        <v>43200</v>
      </c>
      <c r="K1266" s="44">
        <f t="shared" si="884"/>
        <v>0</v>
      </c>
      <c r="L1266" s="44">
        <v>0</v>
      </c>
      <c r="M1266" s="44">
        <v>0</v>
      </c>
      <c r="N1266" s="44">
        <v>0</v>
      </c>
      <c r="O1266" s="44">
        <v>0</v>
      </c>
      <c r="P1266" s="44">
        <v>0</v>
      </c>
      <c r="Q1266" s="44">
        <v>43200</v>
      </c>
      <c r="R1266" s="44">
        <v>43200</v>
      </c>
      <c r="S1266" s="44">
        <v>21435</v>
      </c>
      <c r="T1266" s="44">
        <f t="shared" si="905"/>
        <v>21765</v>
      </c>
      <c r="U1266" s="44">
        <v>7255</v>
      </c>
      <c r="V1266" s="44">
        <v>7255</v>
      </c>
      <c r="W1266" s="44">
        <v>7255</v>
      </c>
      <c r="X1266" s="44">
        <f t="shared" si="906"/>
        <v>43200</v>
      </c>
      <c r="Y1266" s="209">
        <f t="shared" si="902"/>
        <v>100</v>
      </c>
    </row>
    <row r="1267" spans="1:25">
      <c r="A1267" s="23" t="s">
        <v>652</v>
      </c>
      <c r="B1267" s="23" t="s">
        <v>184</v>
      </c>
      <c r="C1267" s="23" t="s">
        <v>130</v>
      </c>
      <c r="D1267" s="23" t="s">
        <v>707</v>
      </c>
      <c r="E1267" s="22">
        <v>6112</v>
      </c>
      <c r="F1267" s="23" t="s">
        <v>711</v>
      </c>
      <c r="G1267" s="128" t="s">
        <v>3358</v>
      </c>
      <c r="H1267" s="32" t="s">
        <v>17</v>
      </c>
      <c r="I1267" s="44">
        <f t="shared" si="882"/>
        <v>9900</v>
      </c>
      <c r="J1267" s="44">
        <v>9900</v>
      </c>
      <c r="K1267" s="44">
        <f t="shared" si="884"/>
        <v>0</v>
      </c>
      <c r="L1267" s="44">
        <v>0</v>
      </c>
      <c r="M1267" s="44">
        <v>0</v>
      </c>
      <c r="N1267" s="44">
        <v>0</v>
      </c>
      <c r="O1267" s="44">
        <v>0</v>
      </c>
      <c r="P1267" s="44">
        <v>0</v>
      </c>
      <c r="Q1267" s="44">
        <v>9900</v>
      </c>
      <c r="R1267" s="44">
        <v>9900</v>
      </c>
      <c r="S1267" s="44">
        <v>9900</v>
      </c>
      <c r="T1267" s="44">
        <f t="shared" si="905"/>
        <v>0</v>
      </c>
      <c r="U1267" s="44">
        <v>0</v>
      </c>
      <c r="V1267" s="44"/>
      <c r="W1267" s="44">
        <v>0</v>
      </c>
      <c r="X1267" s="44">
        <f t="shared" si="906"/>
        <v>9900</v>
      </c>
      <c r="Y1267" s="209">
        <f t="shared" si="902"/>
        <v>100</v>
      </c>
    </row>
    <row r="1268" spans="1:25">
      <c r="A1268" s="23" t="s">
        <v>652</v>
      </c>
      <c r="B1268" s="23" t="s">
        <v>184</v>
      </c>
      <c r="C1268" s="23" t="s">
        <v>130</v>
      </c>
      <c r="D1268" s="23" t="s">
        <v>707</v>
      </c>
      <c r="E1268" s="22">
        <v>6112</v>
      </c>
      <c r="F1268" s="23" t="s">
        <v>712</v>
      </c>
      <c r="G1268" s="128" t="s">
        <v>3358</v>
      </c>
      <c r="H1268" s="32" t="s">
        <v>15</v>
      </c>
      <c r="I1268" s="44">
        <f t="shared" si="882"/>
        <v>0</v>
      </c>
      <c r="J1268" s="44">
        <v>0</v>
      </c>
      <c r="K1268" s="44">
        <f t="shared" si="884"/>
        <v>0</v>
      </c>
      <c r="L1268" s="44">
        <v>0</v>
      </c>
      <c r="M1268" s="44">
        <v>0</v>
      </c>
      <c r="N1268" s="44">
        <v>0</v>
      </c>
      <c r="O1268" s="44">
        <v>0</v>
      </c>
      <c r="P1268" s="44">
        <v>0</v>
      </c>
      <c r="Q1268" s="44">
        <v>0</v>
      </c>
      <c r="R1268" s="44">
        <v>0</v>
      </c>
      <c r="S1268" s="44">
        <v>0</v>
      </c>
      <c r="T1268" s="44">
        <f t="shared" si="905"/>
        <v>0</v>
      </c>
      <c r="U1268" s="44">
        <v>0</v>
      </c>
      <c r="V1268" s="44">
        <v>0</v>
      </c>
      <c r="W1268" s="44">
        <v>0</v>
      </c>
      <c r="X1268" s="44">
        <f t="shared" si="906"/>
        <v>0</v>
      </c>
      <c r="Y1268" s="209">
        <f t="shared" si="902"/>
        <v>0</v>
      </c>
    </row>
    <row r="1269" spans="1:25">
      <c r="A1269" s="23" t="s">
        <v>652</v>
      </c>
      <c r="B1269" s="23" t="s">
        <v>184</v>
      </c>
      <c r="C1269" s="23" t="s">
        <v>130</v>
      </c>
      <c r="D1269" s="23" t="s">
        <v>707</v>
      </c>
      <c r="E1269" s="22">
        <v>6112</v>
      </c>
      <c r="F1269" s="23" t="s">
        <v>713</v>
      </c>
      <c r="G1269" s="128" t="s">
        <v>3358</v>
      </c>
      <c r="H1269" s="32" t="s">
        <v>18</v>
      </c>
      <c r="I1269" s="44">
        <f t="shared" si="882"/>
        <v>9000</v>
      </c>
      <c r="J1269" s="44">
        <v>9000</v>
      </c>
      <c r="K1269" s="44">
        <f t="shared" si="884"/>
        <v>0</v>
      </c>
      <c r="L1269" s="44">
        <v>0</v>
      </c>
      <c r="M1269" s="44">
        <v>0</v>
      </c>
      <c r="N1269" s="44">
        <v>0</v>
      </c>
      <c r="O1269" s="44">
        <v>0</v>
      </c>
      <c r="P1269" s="44">
        <v>0</v>
      </c>
      <c r="Q1269" s="44">
        <v>9000</v>
      </c>
      <c r="R1269" s="44">
        <v>9000</v>
      </c>
      <c r="S1269" s="44">
        <v>0</v>
      </c>
      <c r="T1269" s="44">
        <f t="shared" si="905"/>
        <v>9000</v>
      </c>
      <c r="U1269" s="44">
        <v>9000</v>
      </c>
      <c r="V1269" s="44">
        <v>0</v>
      </c>
      <c r="W1269" s="44">
        <v>0</v>
      </c>
      <c r="X1269" s="44">
        <f t="shared" si="906"/>
        <v>9000</v>
      </c>
      <c r="Y1269" s="209">
        <f t="shared" si="902"/>
        <v>100</v>
      </c>
    </row>
    <row r="1270" spans="1:25">
      <c r="A1270" s="23" t="s">
        <v>652</v>
      </c>
      <c r="B1270" s="23" t="s">
        <v>184</v>
      </c>
      <c r="C1270" s="23" t="s">
        <v>130</v>
      </c>
      <c r="D1270" s="23" t="s">
        <v>707</v>
      </c>
      <c r="E1270" s="21" t="s">
        <v>139</v>
      </c>
      <c r="F1270" s="21" t="s">
        <v>0</v>
      </c>
      <c r="G1270" s="150" t="s">
        <v>0</v>
      </c>
      <c r="H1270" s="21" t="s">
        <v>21</v>
      </c>
      <c r="I1270" s="66">
        <f t="shared" si="882"/>
        <v>31470</v>
      </c>
      <c r="J1270" s="66">
        <f t="shared" ref="J1270:X1270" si="909">SUM(J1271)</f>
        <v>31470</v>
      </c>
      <c r="K1270" s="66">
        <f t="shared" si="884"/>
        <v>0</v>
      </c>
      <c r="L1270" s="66">
        <f t="shared" si="909"/>
        <v>0</v>
      </c>
      <c r="M1270" s="66">
        <f t="shared" si="909"/>
        <v>0</v>
      </c>
      <c r="N1270" s="66">
        <f t="shared" si="909"/>
        <v>0</v>
      </c>
      <c r="O1270" s="66">
        <f t="shared" si="909"/>
        <v>0</v>
      </c>
      <c r="P1270" s="66">
        <f t="shared" si="909"/>
        <v>0</v>
      </c>
      <c r="Q1270" s="66">
        <f t="shared" si="909"/>
        <v>39180</v>
      </c>
      <c r="R1270" s="66">
        <f t="shared" si="909"/>
        <v>39180</v>
      </c>
      <c r="S1270" s="66">
        <f t="shared" si="909"/>
        <v>31460</v>
      </c>
      <c r="T1270" s="66">
        <f t="shared" si="909"/>
        <v>7720</v>
      </c>
      <c r="U1270" s="66">
        <f t="shared" si="909"/>
        <v>2574</v>
      </c>
      <c r="V1270" s="66">
        <f t="shared" si="909"/>
        <v>2573</v>
      </c>
      <c r="W1270" s="66">
        <f t="shared" si="909"/>
        <v>2573</v>
      </c>
      <c r="X1270" s="66">
        <f t="shared" si="909"/>
        <v>39180</v>
      </c>
      <c r="Y1270" s="208">
        <f t="shared" si="902"/>
        <v>100</v>
      </c>
    </row>
    <row r="1271" spans="1:25">
      <c r="A1271" s="23" t="s">
        <v>652</v>
      </c>
      <c r="B1271" s="23" t="s">
        <v>184</v>
      </c>
      <c r="C1271" s="23" t="s">
        <v>130</v>
      </c>
      <c r="D1271" s="23" t="s">
        <v>707</v>
      </c>
      <c r="E1271" s="22">
        <v>6121</v>
      </c>
      <c r="F1271" s="23"/>
      <c r="G1271" s="128" t="s">
        <v>3358</v>
      </c>
      <c r="H1271" s="32" t="s">
        <v>22</v>
      </c>
      <c r="I1271" s="44">
        <f t="shared" si="882"/>
        <v>31470</v>
      </c>
      <c r="J1271" s="44">
        <v>31470</v>
      </c>
      <c r="K1271" s="44">
        <f t="shared" si="884"/>
        <v>0</v>
      </c>
      <c r="L1271" s="44">
        <v>0</v>
      </c>
      <c r="M1271" s="44">
        <v>0</v>
      </c>
      <c r="N1271" s="44">
        <v>0</v>
      </c>
      <c r="O1271" s="44">
        <v>0</v>
      </c>
      <c r="P1271" s="44">
        <v>0</v>
      </c>
      <c r="Q1271" s="44">
        <v>39180</v>
      </c>
      <c r="R1271" s="44">
        <v>39180</v>
      </c>
      <c r="S1271" s="44">
        <v>31460</v>
      </c>
      <c r="T1271" s="44">
        <f t="shared" si="905"/>
        <v>7720</v>
      </c>
      <c r="U1271" s="44">
        <v>2574</v>
      </c>
      <c r="V1271" s="44">
        <v>2573</v>
      </c>
      <c r="W1271" s="44">
        <v>2573</v>
      </c>
      <c r="X1271" s="44">
        <f t="shared" si="906"/>
        <v>39180</v>
      </c>
      <c r="Y1271" s="209">
        <f t="shared" si="902"/>
        <v>100</v>
      </c>
    </row>
    <row r="1272" spans="1:25">
      <c r="A1272" s="23" t="s">
        <v>652</v>
      </c>
      <c r="B1272" s="23" t="s">
        <v>184</v>
      </c>
      <c r="C1272" s="23" t="s">
        <v>130</v>
      </c>
      <c r="D1272" s="23" t="s">
        <v>707</v>
      </c>
      <c r="E1272" s="21" t="s">
        <v>141</v>
      </c>
      <c r="F1272" s="21" t="s">
        <v>0</v>
      </c>
      <c r="G1272" s="150" t="s">
        <v>0</v>
      </c>
      <c r="H1272" s="21" t="s">
        <v>23</v>
      </c>
      <c r="I1272" s="66">
        <f t="shared" si="882"/>
        <v>454943</v>
      </c>
      <c r="J1272" s="66">
        <f t="shared" ref="J1272:P1272" si="910">SUM(J1273:J1281)</f>
        <v>354943</v>
      </c>
      <c r="K1272" s="66">
        <f t="shared" si="884"/>
        <v>100000</v>
      </c>
      <c r="L1272" s="66">
        <f t="shared" si="910"/>
        <v>0</v>
      </c>
      <c r="M1272" s="66">
        <f t="shared" si="910"/>
        <v>0</v>
      </c>
      <c r="N1272" s="66">
        <f t="shared" si="910"/>
        <v>100000</v>
      </c>
      <c r="O1272" s="66">
        <f t="shared" si="910"/>
        <v>0</v>
      </c>
      <c r="P1272" s="66">
        <f t="shared" si="910"/>
        <v>0</v>
      </c>
      <c r="Q1272" s="66">
        <f>SUM(Q1273:Q1281)</f>
        <v>503054</v>
      </c>
      <c r="R1272" s="66">
        <f>SUM(R1273:R1281)</f>
        <v>400254</v>
      </c>
      <c r="S1272" s="66">
        <f>SUM(S1273:S1281)</f>
        <v>359409</v>
      </c>
      <c r="T1272" s="66">
        <f t="shared" ref="T1272:X1272" si="911">SUM(T1273:T1281)</f>
        <v>40845</v>
      </c>
      <c r="U1272" s="66">
        <f t="shared" si="911"/>
        <v>18518</v>
      </c>
      <c r="V1272" s="66">
        <f t="shared" si="911"/>
        <v>11215</v>
      </c>
      <c r="W1272" s="66">
        <f t="shared" si="911"/>
        <v>11112</v>
      </c>
      <c r="X1272" s="66">
        <f t="shared" si="911"/>
        <v>400254</v>
      </c>
      <c r="Y1272" s="208">
        <f t="shared" si="902"/>
        <v>100</v>
      </c>
    </row>
    <row r="1273" spans="1:25">
      <c r="A1273" s="23" t="s">
        <v>652</v>
      </c>
      <c r="B1273" s="23" t="s">
        <v>184</v>
      </c>
      <c r="C1273" s="23" t="s">
        <v>130</v>
      </c>
      <c r="D1273" s="23" t="s">
        <v>707</v>
      </c>
      <c r="E1273" s="22">
        <v>6131</v>
      </c>
      <c r="F1273" s="23"/>
      <c r="G1273" s="128" t="s">
        <v>3358</v>
      </c>
      <c r="H1273" s="32" t="s">
        <v>24</v>
      </c>
      <c r="I1273" s="44">
        <f t="shared" si="882"/>
        <v>15000</v>
      </c>
      <c r="J1273" s="44">
        <v>15000</v>
      </c>
      <c r="K1273" s="44">
        <f t="shared" si="884"/>
        <v>0</v>
      </c>
      <c r="L1273" s="44">
        <v>0</v>
      </c>
      <c r="M1273" s="44">
        <v>0</v>
      </c>
      <c r="N1273" s="44">
        <v>0</v>
      </c>
      <c r="O1273" s="44">
        <v>0</v>
      </c>
      <c r="P1273" s="44">
        <v>0</v>
      </c>
      <c r="Q1273" s="44">
        <v>15000</v>
      </c>
      <c r="R1273" s="44">
        <v>15000</v>
      </c>
      <c r="S1273" s="44">
        <v>13200</v>
      </c>
      <c r="T1273" s="44">
        <f t="shared" si="905"/>
        <v>1800</v>
      </c>
      <c r="U1273" s="44">
        <v>1800</v>
      </c>
      <c r="V1273" s="44"/>
      <c r="W1273" s="44"/>
      <c r="X1273" s="44">
        <f t="shared" si="906"/>
        <v>15000</v>
      </c>
      <c r="Y1273" s="209">
        <f t="shared" si="902"/>
        <v>100</v>
      </c>
    </row>
    <row r="1274" spans="1:25">
      <c r="A1274" s="23" t="s">
        <v>652</v>
      </c>
      <c r="B1274" s="23" t="s">
        <v>184</v>
      </c>
      <c r="C1274" s="23" t="s">
        <v>130</v>
      </c>
      <c r="D1274" s="23" t="s">
        <v>707</v>
      </c>
      <c r="E1274" s="22">
        <v>6132</v>
      </c>
      <c r="F1274" s="23"/>
      <c r="G1274" s="128" t="s">
        <v>3358</v>
      </c>
      <c r="H1274" s="32" t="s">
        <v>25</v>
      </c>
      <c r="I1274" s="44">
        <f t="shared" si="882"/>
        <v>7000</v>
      </c>
      <c r="J1274" s="44">
        <v>7000</v>
      </c>
      <c r="K1274" s="44">
        <f t="shared" si="884"/>
        <v>0</v>
      </c>
      <c r="L1274" s="44">
        <v>0</v>
      </c>
      <c r="M1274" s="44">
        <v>0</v>
      </c>
      <c r="N1274" s="44">
        <v>0</v>
      </c>
      <c r="O1274" s="44">
        <v>0</v>
      </c>
      <c r="P1274" s="44">
        <v>0</v>
      </c>
      <c r="Q1274" s="44">
        <v>7000</v>
      </c>
      <c r="R1274" s="44">
        <v>7000</v>
      </c>
      <c r="S1274" s="44">
        <v>5700</v>
      </c>
      <c r="T1274" s="44">
        <f t="shared" si="905"/>
        <v>1300</v>
      </c>
      <c r="U1274" s="44">
        <v>1000</v>
      </c>
      <c r="V1274" s="44">
        <v>200</v>
      </c>
      <c r="W1274" s="44">
        <v>100</v>
      </c>
      <c r="X1274" s="44">
        <f t="shared" si="906"/>
        <v>7000</v>
      </c>
      <c r="Y1274" s="209">
        <f t="shared" si="902"/>
        <v>100</v>
      </c>
    </row>
    <row r="1275" spans="1:25">
      <c r="A1275" s="23" t="s">
        <v>652</v>
      </c>
      <c r="B1275" s="23" t="s">
        <v>184</v>
      </c>
      <c r="C1275" s="23" t="s">
        <v>130</v>
      </c>
      <c r="D1275" s="23" t="s">
        <v>707</v>
      </c>
      <c r="E1275" s="22">
        <v>6133</v>
      </c>
      <c r="F1275" s="23"/>
      <c r="G1275" s="128" t="s">
        <v>3358</v>
      </c>
      <c r="H1275" s="32" t="s">
        <v>26</v>
      </c>
      <c r="I1275" s="44">
        <f t="shared" si="882"/>
        <v>12943</v>
      </c>
      <c r="J1275" s="44">
        <v>12943</v>
      </c>
      <c r="K1275" s="44">
        <f t="shared" si="884"/>
        <v>0</v>
      </c>
      <c r="L1275" s="44">
        <v>0</v>
      </c>
      <c r="M1275" s="44">
        <v>0</v>
      </c>
      <c r="N1275" s="44">
        <v>0</v>
      </c>
      <c r="O1275" s="44">
        <v>0</v>
      </c>
      <c r="P1275" s="44">
        <v>0</v>
      </c>
      <c r="Q1275" s="44">
        <v>12943</v>
      </c>
      <c r="R1275" s="44">
        <v>12943</v>
      </c>
      <c r="S1275" s="44">
        <v>6950</v>
      </c>
      <c r="T1275" s="44">
        <f t="shared" si="905"/>
        <v>5993</v>
      </c>
      <c r="U1275" s="44">
        <v>2500</v>
      </c>
      <c r="V1275" s="44">
        <v>1747</v>
      </c>
      <c r="W1275" s="44">
        <v>1746</v>
      </c>
      <c r="X1275" s="44">
        <f t="shared" si="906"/>
        <v>12943</v>
      </c>
      <c r="Y1275" s="209">
        <f t="shared" si="902"/>
        <v>100</v>
      </c>
    </row>
    <row r="1276" spans="1:25">
      <c r="A1276" s="23" t="s">
        <v>652</v>
      </c>
      <c r="B1276" s="23" t="s">
        <v>184</v>
      </c>
      <c r="C1276" s="23" t="s">
        <v>130</v>
      </c>
      <c r="D1276" s="23" t="s">
        <v>707</v>
      </c>
      <c r="E1276" s="22">
        <v>6134</v>
      </c>
      <c r="F1276" s="23"/>
      <c r="G1276" s="128" t="s">
        <v>3358</v>
      </c>
      <c r="H1276" s="32" t="s">
        <v>27</v>
      </c>
      <c r="I1276" s="44">
        <f t="shared" si="882"/>
        <v>133000</v>
      </c>
      <c r="J1276" s="44">
        <v>33000</v>
      </c>
      <c r="K1276" s="44">
        <f t="shared" si="884"/>
        <v>100000</v>
      </c>
      <c r="L1276" s="44">
        <v>0</v>
      </c>
      <c r="M1276" s="44">
        <v>0</v>
      </c>
      <c r="N1276" s="44">
        <v>100000</v>
      </c>
      <c r="O1276" s="44">
        <v>0</v>
      </c>
      <c r="P1276" s="44">
        <v>0</v>
      </c>
      <c r="Q1276" s="44">
        <v>128000</v>
      </c>
      <c r="R1276" s="44">
        <v>28000</v>
      </c>
      <c r="S1276" s="44">
        <v>27300</v>
      </c>
      <c r="T1276" s="44">
        <f t="shared" si="905"/>
        <v>700</v>
      </c>
      <c r="U1276" s="44">
        <v>700</v>
      </c>
      <c r="V1276" s="44"/>
      <c r="W1276" s="44"/>
      <c r="X1276" s="44">
        <f t="shared" si="906"/>
        <v>28000</v>
      </c>
      <c r="Y1276" s="209">
        <f t="shared" si="902"/>
        <v>100</v>
      </c>
    </row>
    <row r="1277" spans="1:25">
      <c r="A1277" s="23" t="s">
        <v>652</v>
      </c>
      <c r="B1277" s="23" t="s">
        <v>184</v>
      </c>
      <c r="C1277" s="23" t="s">
        <v>130</v>
      </c>
      <c r="D1277" s="23" t="s">
        <v>707</v>
      </c>
      <c r="E1277" s="22">
        <v>6135</v>
      </c>
      <c r="F1277" s="23"/>
      <c r="G1277" s="128" t="s">
        <v>3358</v>
      </c>
      <c r="H1277" s="32" t="s">
        <v>28</v>
      </c>
      <c r="I1277" s="44">
        <f t="shared" si="882"/>
        <v>5000</v>
      </c>
      <c r="J1277" s="44">
        <v>5000</v>
      </c>
      <c r="K1277" s="44">
        <f t="shared" si="884"/>
        <v>0</v>
      </c>
      <c r="L1277" s="44">
        <v>0</v>
      </c>
      <c r="M1277" s="44">
        <v>0</v>
      </c>
      <c r="N1277" s="44">
        <v>0</v>
      </c>
      <c r="O1277" s="44">
        <v>0</v>
      </c>
      <c r="P1277" s="44">
        <v>0</v>
      </c>
      <c r="Q1277" s="44">
        <v>2500</v>
      </c>
      <c r="R1277" s="44">
        <v>2500</v>
      </c>
      <c r="S1277" s="44">
        <v>1100</v>
      </c>
      <c r="T1277" s="44">
        <f t="shared" si="905"/>
        <v>1400</v>
      </c>
      <c r="U1277" s="44">
        <v>1400</v>
      </c>
      <c r="V1277" s="44"/>
      <c r="W1277" s="44"/>
      <c r="X1277" s="44">
        <f t="shared" si="906"/>
        <v>2500</v>
      </c>
      <c r="Y1277" s="209">
        <f t="shared" si="902"/>
        <v>100</v>
      </c>
    </row>
    <row r="1278" spans="1:25">
      <c r="A1278" s="23" t="s">
        <v>652</v>
      </c>
      <c r="B1278" s="23" t="s">
        <v>184</v>
      </c>
      <c r="C1278" s="23" t="s">
        <v>130</v>
      </c>
      <c r="D1278" s="23" t="s">
        <v>707</v>
      </c>
      <c r="E1278" s="22">
        <v>6136</v>
      </c>
      <c r="F1278" s="23"/>
      <c r="G1278" s="128" t="s">
        <v>3358</v>
      </c>
      <c r="H1278" s="32" t="s">
        <v>29</v>
      </c>
      <c r="I1278" s="44">
        <f t="shared" si="882"/>
        <v>57000</v>
      </c>
      <c r="J1278" s="44">
        <v>57000</v>
      </c>
      <c r="K1278" s="44">
        <f t="shared" si="884"/>
        <v>0</v>
      </c>
      <c r="L1278" s="44">
        <v>0</v>
      </c>
      <c r="M1278" s="44">
        <v>0</v>
      </c>
      <c r="N1278" s="44">
        <v>0</v>
      </c>
      <c r="O1278" s="44">
        <v>0</v>
      </c>
      <c r="P1278" s="44">
        <v>0</v>
      </c>
      <c r="Q1278" s="44">
        <v>57000</v>
      </c>
      <c r="R1278" s="44">
        <v>57000</v>
      </c>
      <c r="S1278" s="44">
        <v>29950</v>
      </c>
      <c r="T1278" s="44">
        <f t="shared" si="905"/>
        <v>27050</v>
      </c>
      <c r="U1278" s="44">
        <v>9018</v>
      </c>
      <c r="V1278" s="44">
        <v>9016</v>
      </c>
      <c r="W1278" s="44">
        <v>9016</v>
      </c>
      <c r="X1278" s="44">
        <f t="shared" si="906"/>
        <v>57000</v>
      </c>
      <c r="Y1278" s="209">
        <f t="shared" si="902"/>
        <v>100</v>
      </c>
    </row>
    <row r="1279" spans="1:25">
      <c r="A1279" s="23" t="s">
        <v>652</v>
      </c>
      <c r="B1279" s="23" t="s">
        <v>184</v>
      </c>
      <c r="C1279" s="23" t="s">
        <v>130</v>
      </c>
      <c r="D1279" s="23" t="s">
        <v>707</v>
      </c>
      <c r="E1279" s="22">
        <v>6137</v>
      </c>
      <c r="F1279" s="23"/>
      <c r="G1279" s="128" t="s">
        <v>3358</v>
      </c>
      <c r="H1279" s="32" t="s">
        <v>30</v>
      </c>
      <c r="I1279" s="44">
        <f t="shared" si="882"/>
        <v>5000</v>
      </c>
      <c r="J1279" s="44">
        <v>5000</v>
      </c>
      <c r="K1279" s="44">
        <f t="shared" si="884"/>
        <v>0</v>
      </c>
      <c r="L1279" s="44">
        <v>0</v>
      </c>
      <c r="M1279" s="44">
        <v>0</v>
      </c>
      <c r="N1279" s="44">
        <v>0</v>
      </c>
      <c r="O1279" s="44">
        <v>0</v>
      </c>
      <c r="P1279" s="44">
        <v>0</v>
      </c>
      <c r="Q1279" s="44">
        <v>3500</v>
      </c>
      <c r="R1279" s="44">
        <v>3500</v>
      </c>
      <c r="S1279" s="44">
        <v>3200</v>
      </c>
      <c r="T1279" s="44">
        <f t="shared" si="905"/>
        <v>300</v>
      </c>
      <c r="U1279" s="44">
        <v>300</v>
      </c>
      <c r="V1279" s="44"/>
      <c r="W1279" s="44"/>
      <c r="X1279" s="44">
        <f t="shared" si="906"/>
        <v>3500</v>
      </c>
      <c r="Y1279" s="209">
        <f t="shared" si="902"/>
        <v>100</v>
      </c>
    </row>
    <row r="1280" spans="1:25">
      <c r="A1280" s="23" t="s">
        <v>652</v>
      </c>
      <c r="B1280" s="23" t="s">
        <v>184</v>
      </c>
      <c r="C1280" s="23" t="s">
        <v>130</v>
      </c>
      <c r="D1280" s="23" t="s">
        <v>707</v>
      </c>
      <c r="E1280" s="22">
        <v>6138</v>
      </c>
      <c r="F1280" s="23"/>
      <c r="G1280" s="128" t="s">
        <v>3358</v>
      </c>
      <c r="H1280" s="32" t="s">
        <v>31</v>
      </c>
      <c r="I1280" s="44">
        <f t="shared" si="882"/>
        <v>2000</v>
      </c>
      <c r="J1280" s="44">
        <v>2000</v>
      </c>
      <c r="K1280" s="44">
        <f t="shared" si="884"/>
        <v>0</v>
      </c>
      <c r="L1280" s="44">
        <v>0</v>
      </c>
      <c r="M1280" s="44">
        <v>0</v>
      </c>
      <c r="N1280" s="44">
        <v>0</v>
      </c>
      <c r="O1280" s="44">
        <v>0</v>
      </c>
      <c r="P1280" s="44">
        <v>0</v>
      </c>
      <c r="Q1280" s="44">
        <v>2000</v>
      </c>
      <c r="R1280" s="44">
        <v>2000</v>
      </c>
      <c r="S1280" s="44">
        <v>1200</v>
      </c>
      <c r="T1280" s="44">
        <f t="shared" si="905"/>
        <v>800</v>
      </c>
      <c r="U1280" s="44">
        <v>800</v>
      </c>
      <c r="V1280" s="44"/>
      <c r="W1280" s="44"/>
      <c r="X1280" s="44">
        <f t="shared" si="906"/>
        <v>2000</v>
      </c>
      <c r="Y1280" s="209">
        <f t="shared" si="902"/>
        <v>100</v>
      </c>
    </row>
    <row r="1281" spans="1:25">
      <c r="A1281" s="20" t="s">
        <v>652</v>
      </c>
      <c r="B1281" s="20" t="s">
        <v>184</v>
      </c>
      <c r="C1281" s="20" t="s">
        <v>130</v>
      </c>
      <c r="D1281" s="20" t="s">
        <v>707</v>
      </c>
      <c r="E1281" s="20" t="s">
        <v>144</v>
      </c>
      <c r="F1281" s="23" t="s">
        <v>0</v>
      </c>
      <c r="G1281" s="154" t="s">
        <v>0</v>
      </c>
      <c r="H1281" s="21" t="s">
        <v>32</v>
      </c>
      <c r="I1281" s="66">
        <f t="shared" si="882"/>
        <v>218000</v>
      </c>
      <c r="J1281" s="66">
        <f t="shared" ref="J1281:P1281" si="912">SUM(J1282:J1284)</f>
        <v>218000</v>
      </c>
      <c r="K1281" s="66">
        <f t="shared" si="884"/>
        <v>0</v>
      </c>
      <c r="L1281" s="66">
        <f t="shared" si="912"/>
        <v>0</v>
      </c>
      <c r="M1281" s="66">
        <f t="shared" si="912"/>
        <v>0</v>
      </c>
      <c r="N1281" s="66">
        <f t="shared" si="912"/>
        <v>0</v>
      </c>
      <c r="O1281" s="66">
        <f t="shared" si="912"/>
        <v>0</v>
      </c>
      <c r="P1281" s="66">
        <f t="shared" si="912"/>
        <v>0</v>
      </c>
      <c r="Q1281" s="66">
        <f>SUM(Q1282:Q1284)</f>
        <v>275111</v>
      </c>
      <c r="R1281" s="66">
        <f>SUM(R1282:R1284)</f>
        <v>272311</v>
      </c>
      <c r="S1281" s="66">
        <f>SUM(S1282:S1284)</f>
        <v>270809</v>
      </c>
      <c r="T1281" s="66">
        <f t="shared" ref="T1281:X1281" si="913">SUM(T1282:T1284)</f>
        <v>1502</v>
      </c>
      <c r="U1281" s="66">
        <f t="shared" si="913"/>
        <v>1000</v>
      </c>
      <c r="V1281" s="66">
        <f t="shared" si="913"/>
        <v>252</v>
      </c>
      <c r="W1281" s="66">
        <f t="shared" si="913"/>
        <v>250</v>
      </c>
      <c r="X1281" s="66">
        <f t="shared" si="913"/>
        <v>272311</v>
      </c>
      <c r="Y1281" s="208">
        <f t="shared" si="902"/>
        <v>100</v>
      </c>
    </row>
    <row r="1282" spans="1:25">
      <c r="A1282" s="23" t="s">
        <v>652</v>
      </c>
      <c r="B1282" s="23" t="s">
        <v>184</v>
      </c>
      <c r="C1282" s="23" t="s">
        <v>130</v>
      </c>
      <c r="D1282" s="23" t="s">
        <v>707</v>
      </c>
      <c r="E1282" s="22">
        <v>6139</v>
      </c>
      <c r="F1282" s="23"/>
      <c r="G1282" s="128" t="s">
        <v>3358</v>
      </c>
      <c r="H1282" s="32" t="s">
        <v>32</v>
      </c>
      <c r="I1282" s="44">
        <f t="shared" si="882"/>
        <v>215000</v>
      </c>
      <c r="J1282" s="44">
        <v>215000</v>
      </c>
      <c r="K1282" s="44">
        <f t="shared" si="884"/>
        <v>0</v>
      </c>
      <c r="L1282" s="44">
        <v>0</v>
      </c>
      <c r="M1282" s="44">
        <v>0</v>
      </c>
      <c r="N1282" s="44">
        <v>0</v>
      </c>
      <c r="O1282" s="44">
        <v>0</v>
      </c>
      <c r="P1282" s="44">
        <v>0</v>
      </c>
      <c r="Q1282" s="44">
        <v>271800</v>
      </c>
      <c r="R1282" s="44">
        <v>269000</v>
      </c>
      <c r="S1282" s="44">
        <v>269000</v>
      </c>
      <c r="T1282" s="44">
        <f t="shared" si="905"/>
        <v>0</v>
      </c>
      <c r="U1282" s="44"/>
      <c r="V1282" s="44"/>
      <c r="W1282" s="44"/>
      <c r="X1282" s="44">
        <f t="shared" si="906"/>
        <v>269000</v>
      </c>
      <c r="Y1282" s="209">
        <f t="shared" si="902"/>
        <v>100</v>
      </c>
    </row>
    <row r="1283" spans="1:25">
      <c r="A1283" s="23" t="s">
        <v>652</v>
      </c>
      <c r="B1283" s="23" t="s">
        <v>184</v>
      </c>
      <c r="C1283" s="23" t="s">
        <v>130</v>
      </c>
      <c r="D1283" s="23" t="s">
        <v>707</v>
      </c>
      <c r="E1283" s="22">
        <v>6139</v>
      </c>
      <c r="F1283" s="23" t="s">
        <v>714</v>
      </c>
      <c r="G1283" s="128" t="s">
        <v>3358</v>
      </c>
      <c r="H1283" s="32" t="s">
        <v>152</v>
      </c>
      <c r="I1283" s="44">
        <f t="shared" si="882"/>
        <v>3000</v>
      </c>
      <c r="J1283" s="44">
        <v>3000</v>
      </c>
      <c r="K1283" s="44">
        <f t="shared" si="884"/>
        <v>0</v>
      </c>
      <c r="L1283" s="44">
        <v>0</v>
      </c>
      <c r="M1283" s="44">
        <v>0</v>
      </c>
      <c r="N1283" s="44">
        <v>0</v>
      </c>
      <c r="O1283" s="44">
        <v>0</v>
      </c>
      <c r="P1283" s="44">
        <v>0</v>
      </c>
      <c r="Q1283" s="44">
        <v>3311</v>
      </c>
      <c r="R1283" s="44">
        <v>3311</v>
      </c>
      <c r="S1283" s="44">
        <v>1809</v>
      </c>
      <c r="T1283" s="44">
        <f t="shared" si="905"/>
        <v>1502</v>
      </c>
      <c r="U1283" s="44">
        <v>1000</v>
      </c>
      <c r="V1283" s="44">
        <v>252</v>
      </c>
      <c r="W1283" s="44">
        <v>250</v>
      </c>
      <c r="X1283" s="44">
        <f t="shared" si="906"/>
        <v>3311</v>
      </c>
      <c r="Y1283" s="209">
        <f t="shared" si="902"/>
        <v>100</v>
      </c>
    </row>
    <row r="1284" spans="1:25">
      <c r="A1284" s="23" t="s">
        <v>652</v>
      </c>
      <c r="B1284" s="23" t="s">
        <v>184</v>
      </c>
      <c r="C1284" s="23" t="s">
        <v>130</v>
      </c>
      <c r="D1284" s="23" t="s">
        <v>707</v>
      </c>
      <c r="E1284" s="22">
        <v>6139</v>
      </c>
      <c r="F1284" s="23" t="s">
        <v>715</v>
      </c>
      <c r="G1284" s="128" t="s">
        <v>3358</v>
      </c>
      <c r="H1284" s="32" t="s">
        <v>158</v>
      </c>
      <c r="I1284" s="44">
        <f t="shared" si="882"/>
        <v>0</v>
      </c>
      <c r="J1284" s="44">
        <v>0</v>
      </c>
      <c r="K1284" s="44">
        <f t="shared" si="884"/>
        <v>0</v>
      </c>
      <c r="L1284" s="44">
        <v>0</v>
      </c>
      <c r="M1284" s="44">
        <v>0</v>
      </c>
      <c r="N1284" s="44">
        <v>0</v>
      </c>
      <c r="O1284" s="44">
        <v>0</v>
      </c>
      <c r="P1284" s="44">
        <v>0</v>
      </c>
      <c r="Q1284" s="44">
        <v>0</v>
      </c>
      <c r="R1284" s="44">
        <v>0</v>
      </c>
      <c r="S1284" s="44">
        <v>0</v>
      </c>
      <c r="T1284" s="44">
        <f t="shared" si="905"/>
        <v>0</v>
      </c>
      <c r="U1284" s="44"/>
      <c r="V1284" s="44"/>
      <c r="W1284" s="44">
        <v>0</v>
      </c>
      <c r="X1284" s="44">
        <f t="shared" si="906"/>
        <v>0</v>
      </c>
      <c r="Y1284" s="209">
        <f t="shared" si="902"/>
        <v>0</v>
      </c>
    </row>
    <row r="1285" spans="1:25" ht="20.399999999999999">
      <c r="A1285" s="20" t="s">
        <v>0</v>
      </c>
      <c r="B1285" s="20" t="s">
        <v>0</v>
      </c>
      <c r="C1285" s="20" t="s">
        <v>0</v>
      </c>
      <c r="D1285" s="21" t="s">
        <v>0</v>
      </c>
      <c r="E1285" s="21" t="s">
        <v>0</v>
      </c>
      <c r="F1285" s="21" t="s">
        <v>0</v>
      </c>
      <c r="G1285" s="150" t="s">
        <v>0</v>
      </c>
      <c r="H1285" s="30" t="s">
        <v>42</v>
      </c>
      <c r="I1285" s="31">
        <f t="shared" si="882"/>
        <v>0</v>
      </c>
      <c r="J1285" s="31">
        <f t="shared" ref="J1285:X1286" si="914">SUM(J1286)</f>
        <v>0</v>
      </c>
      <c r="K1285" s="31">
        <f t="shared" si="884"/>
        <v>0</v>
      </c>
      <c r="L1285" s="31">
        <f t="shared" si="914"/>
        <v>0</v>
      </c>
      <c r="M1285" s="31">
        <f t="shared" si="914"/>
        <v>0</v>
      </c>
      <c r="N1285" s="31">
        <f t="shared" si="914"/>
        <v>0</v>
      </c>
      <c r="O1285" s="31">
        <f t="shared" si="914"/>
        <v>0</v>
      </c>
      <c r="P1285" s="31">
        <f t="shared" si="914"/>
        <v>0</v>
      </c>
      <c r="Q1285" s="31">
        <f t="shared" si="914"/>
        <v>0</v>
      </c>
      <c r="R1285" s="31">
        <f t="shared" si="914"/>
        <v>0</v>
      </c>
      <c r="S1285" s="31">
        <f t="shared" si="914"/>
        <v>0</v>
      </c>
      <c r="T1285" s="31">
        <f t="shared" si="914"/>
        <v>0</v>
      </c>
      <c r="U1285" s="31">
        <f t="shared" si="914"/>
        <v>0</v>
      </c>
      <c r="V1285" s="31">
        <f t="shared" si="914"/>
        <v>0</v>
      </c>
      <c r="W1285" s="31">
        <f t="shared" si="914"/>
        <v>0</v>
      </c>
      <c r="X1285" s="31">
        <f t="shared" si="914"/>
        <v>0</v>
      </c>
      <c r="Y1285" s="220">
        <f t="shared" si="902"/>
        <v>0</v>
      </c>
    </row>
    <row r="1286" spans="1:25">
      <c r="A1286" s="23" t="s">
        <v>652</v>
      </c>
      <c r="B1286" s="23" t="s">
        <v>184</v>
      </c>
      <c r="C1286" s="23" t="s">
        <v>130</v>
      </c>
      <c r="D1286" s="23" t="s">
        <v>707</v>
      </c>
      <c r="E1286" s="21" t="s">
        <v>159</v>
      </c>
      <c r="F1286" s="21" t="s">
        <v>0</v>
      </c>
      <c r="G1286" s="150" t="s">
        <v>0</v>
      </c>
      <c r="H1286" s="21" t="s">
        <v>34</v>
      </c>
      <c r="I1286" s="66">
        <f t="shared" si="882"/>
        <v>0</v>
      </c>
      <c r="J1286" s="66">
        <f t="shared" si="914"/>
        <v>0</v>
      </c>
      <c r="K1286" s="66">
        <f t="shared" si="884"/>
        <v>0</v>
      </c>
      <c r="L1286" s="66">
        <f t="shared" si="914"/>
        <v>0</v>
      </c>
      <c r="M1286" s="66">
        <f t="shared" si="914"/>
        <v>0</v>
      </c>
      <c r="N1286" s="66">
        <f t="shared" si="914"/>
        <v>0</v>
      </c>
      <c r="O1286" s="66">
        <f t="shared" si="914"/>
        <v>0</v>
      </c>
      <c r="P1286" s="66">
        <f t="shared" si="914"/>
        <v>0</v>
      </c>
      <c r="Q1286" s="66">
        <f t="shared" si="914"/>
        <v>0</v>
      </c>
      <c r="R1286" s="66">
        <f t="shared" si="914"/>
        <v>0</v>
      </c>
      <c r="S1286" s="66">
        <f t="shared" si="914"/>
        <v>0</v>
      </c>
      <c r="T1286" s="66">
        <f t="shared" si="914"/>
        <v>0</v>
      </c>
      <c r="U1286" s="66">
        <f t="shared" si="914"/>
        <v>0</v>
      </c>
      <c r="V1286" s="66">
        <f t="shared" si="914"/>
        <v>0</v>
      </c>
      <c r="W1286" s="66">
        <f t="shared" si="914"/>
        <v>0</v>
      </c>
      <c r="X1286" s="66">
        <f t="shared" si="914"/>
        <v>0</v>
      </c>
      <c r="Y1286" s="208">
        <f t="shared" si="902"/>
        <v>0</v>
      </c>
    </row>
    <row r="1287" spans="1:25">
      <c r="A1287" s="23" t="s">
        <v>652</v>
      </c>
      <c r="B1287" s="23" t="s">
        <v>184</v>
      </c>
      <c r="C1287" s="23" t="s">
        <v>130</v>
      </c>
      <c r="D1287" s="23" t="s">
        <v>707</v>
      </c>
      <c r="E1287" s="22">
        <v>6148</v>
      </c>
      <c r="F1287" s="23"/>
      <c r="G1287" s="128" t="s">
        <v>3358</v>
      </c>
      <c r="H1287" s="32" t="s">
        <v>41</v>
      </c>
      <c r="I1287" s="44">
        <f t="shared" si="882"/>
        <v>0</v>
      </c>
      <c r="J1287" s="44">
        <v>0</v>
      </c>
      <c r="K1287" s="44">
        <f t="shared" si="884"/>
        <v>0</v>
      </c>
      <c r="L1287" s="44">
        <v>0</v>
      </c>
      <c r="M1287" s="44">
        <v>0</v>
      </c>
      <c r="N1287" s="44">
        <v>0</v>
      </c>
      <c r="O1287" s="44">
        <v>0</v>
      </c>
      <c r="P1287" s="44">
        <v>0</v>
      </c>
      <c r="Q1287" s="44">
        <v>0</v>
      </c>
      <c r="R1287" s="44">
        <v>0</v>
      </c>
      <c r="S1287" s="44">
        <v>0</v>
      </c>
      <c r="T1287" s="44">
        <f t="shared" si="905"/>
        <v>0</v>
      </c>
      <c r="U1287" s="44"/>
      <c r="V1287" s="44"/>
      <c r="W1287" s="44"/>
      <c r="X1287" s="44">
        <f t="shared" si="906"/>
        <v>0</v>
      </c>
      <c r="Y1287" s="209">
        <f t="shared" si="902"/>
        <v>0</v>
      </c>
    </row>
    <row r="1288" spans="1:25" ht="20.399999999999999">
      <c r="A1288" s="20" t="s">
        <v>0</v>
      </c>
      <c r="B1288" s="20" t="s">
        <v>0</v>
      </c>
      <c r="C1288" s="20" t="s">
        <v>0</v>
      </c>
      <c r="D1288" s="21" t="s">
        <v>0</v>
      </c>
      <c r="E1288" s="21" t="s">
        <v>0</v>
      </c>
      <c r="F1288" s="21" t="s">
        <v>0</v>
      </c>
      <c r="G1288" s="150" t="s">
        <v>0</v>
      </c>
      <c r="H1288" s="30" t="s">
        <v>60</v>
      </c>
      <c r="I1288" s="31">
        <f t="shared" si="882"/>
        <v>1100000</v>
      </c>
      <c r="J1288" s="31">
        <f t="shared" ref="J1288:X1288" si="915">SUM(J1289)</f>
        <v>200000</v>
      </c>
      <c r="K1288" s="31">
        <f t="shared" si="884"/>
        <v>900000</v>
      </c>
      <c r="L1288" s="31">
        <f t="shared" si="915"/>
        <v>0</v>
      </c>
      <c r="M1288" s="31">
        <f t="shared" si="915"/>
        <v>0</v>
      </c>
      <c r="N1288" s="31">
        <f t="shared" si="915"/>
        <v>900000</v>
      </c>
      <c r="O1288" s="31">
        <f t="shared" si="915"/>
        <v>0</v>
      </c>
      <c r="P1288" s="31">
        <f t="shared" si="915"/>
        <v>0</v>
      </c>
      <c r="Q1288" s="31">
        <f t="shared" si="915"/>
        <v>1969100</v>
      </c>
      <c r="R1288" s="31">
        <f t="shared" si="915"/>
        <v>569100</v>
      </c>
      <c r="S1288" s="31">
        <f t="shared" si="915"/>
        <v>549000</v>
      </c>
      <c r="T1288" s="31">
        <f t="shared" si="915"/>
        <v>20100</v>
      </c>
      <c r="U1288" s="31">
        <f t="shared" si="915"/>
        <v>20100</v>
      </c>
      <c r="V1288" s="31">
        <f t="shared" si="915"/>
        <v>0</v>
      </c>
      <c r="W1288" s="31">
        <f t="shared" si="915"/>
        <v>0</v>
      </c>
      <c r="X1288" s="31">
        <f t="shared" si="915"/>
        <v>569100</v>
      </c>
      <c r="Y1288" s="220">
        <f t="shared" si="902"/>
        <v>100</v>
      </c>
    </row>
    <row r="1289" spans="1:25">
      <c r="A1289" s="23" t="s">
        <v>652</v>
      </c>
      <c r="B1289" s="23" t="s">
        <v>184</v>
      </c>
      <c r="C1289" s="23" t="s">
        <v>130</v>
      </c>
      <c r="D1289" s="23" t="s">
        <v>707</v>
      </c>
      <c r="E1289" s="21" t="s">
        <v>166</v>
      </c>
      <c r="F1289" s="21" t="s">
        <v>0</v>
      </c>
      <c r="G1289" s="150" t="s">
        <v>0</v>
      </c>
      <c r="H1289" s="21" t="s">
        <v>53</v>
      </c>
      <c r="I1289" s="66">
        <f t="shared" si="882"/>
        <v>1100000</v>
      </c>
      <c r="J1289" s="66">
        <f t="shared" ref="J1289:P1289" si="916">SUM(J1290:J1293)</f>
        <v>200000</v>
      </c>
      <c r="K1289" s="66">
        <f t="shared" si="884"/>
        <v>900000</v>
      </c>
      <c r="L1289" s="66">
        <f t="shared" si="916"/>
        <v>0</v>
      </c>
      <c r="M1289" s="66">
        <f t="shared" si="916"/>
        <v>0</v>
      </c>
      <c r="N1289" s="66">
        <f t="shared" si="916"/>
        <v>900000</v>
      </c>
      <c r="O1289" s="66">
        <f t="shared" si="916"/>
        <v>0</v>
      </c>
      <c r="P1289" s="66">
        <f t="shared" si="916"/>
        <v>0</v>
      </c>
      <c r="Q1289" s="66">
        <f>SUM(Q1290:Q1293)</f>
        <v>1969100</v>
      </c>
      <c r="R1289" s="66">
        <f>SUM(R1290:R1293)</f>
        <v>569100</v>
      </c>
      <c r="S1289" s="66">
        <f>SUM(S1290:S1293)</f>
        <v>549000</v>
      </c>
      <c r="T1289" s="66">
        <f t="shared" ref="T1289:X1289" si="917">SUM(T1290:T1293)</f>
        <v>20100</v>
      </c>
      <c r="U1289" s="66">
        <f t="shared" si="917"/>
        <v>20100</v>
      </c>
      <c r="V1289" s="66">
        <f t="shared" si="917"/>
        <v>0</v>
      </c>
      <c r="W1289" s="66">
        <f t="shared" si="917"/>
        <v>0</v>
      </c>
      <c r="X1289" s="66">
        <f t="shared" si="917"/>
        <v>569100</v>
      </c>
      <c r="Y1289" s="208">
        <f t="shared" si="902"/>
        <v>100</v>
      </c>
    </row>
    <row r="1290" spans="1:25">
      <c r="A1290" s="23" t="s">
        <v>652</v>
      </c>
      <c r="B1290" s="23" t="s">
        <v>184</v>
      </c>
      <c r="C1290" s="23" t="s">
        <v>130</v>
      </c>
      <c r="D1290" s="23" t="s">
        <v>707</v>
      </c>
      <c r="E1290" s="22">
        <v>8213</v>
      </c>
      <c r="F1290" s="23"/>
      <c r="G1290" s="128" t="s">
        <v>3358</v>
      </c>
      <c r="H1290" s="32" t="s">
        <v>3224</v>
      </c>
      <c r="I1290" s="44">
        <f t="shared" si="882"/>
        <v>775000</v>
      </c>
      <c r="J1290" s="44">
        <v>175000</v>
      </c>
      <c r="K1290" s="44">
        <f t="shared" si="884"/>
        <v>600000</v>
      </c>
      <c r="L1290" s="44">
        <v>0</v>
      </c>
      <c r="M1290" s="44">
        <v>0</v>
      </c>
      <c r="N1290" s="44">
        <v>600000</v>
      </c>
      <c r="O1290" s="44">
        <v>0</v>
      </c>
      <c r="P1290" s="44">
        <v>0</v>
      </c>
      <c r="Q1290" s="44">
        <v>1144000</v>
      </c>
      <c r="R1290" s="44">
        <v>544000</v>
      </c>
      <c r="S1290" s="44">
        <v>544000</v>
      </c>
      <c r="T1290" s="44">
        <f t="shared" si="905"/>
        <v>0</v>
      </c>
      <c r="U1290" s="44"/>
      <c r="V1290" s="44"/>
      <c r="W1290" s="44"/>
      <c r="X1290" s="44">
        <f t="shared" si="906"/>
        <v>544000</v>
      </c>
      <c r="Y1290" s="209">
        <f t="shared" si="902"/>
        <v>100</v>
      </c>
    </row>
    <row r="1291" spans="1:25">
      <c r="A1291" s="23" t="s">
        <v>652</v>
      </c>
      <c r="B1291" s="23" t="s">
        <v>184</v>
      </c>
      <c r="C1291" s="23" t="s">
        <v>130</v>
      </c>
      <c r="D1291" s="23" t="s">
        <v>707</v>
      </c>
      <c r="E1291" s="22">
        <v>8213</v>
      </c>
      <c r="F1291" s="23" t="s">
        <v>3300</v>
      </c>
      <c r="G1291" s="128" t="s">
        <v>3358</v>
      </c>
      <c r="H1291" s="32" t="s">
        <v>3231</v>
      </c>
      <c r="I1291" s="44"/>
      <c r="J1291" s="44"/>
      <c r="K1291" s="44"/>
      <c r="L1291" s="44"/>
      <c r="M1291" s="44"/>
      <c r="N1291" s="44"/>
      <c r="O1291" s="44"/>
      <c r="P1291" s="44"/>
      <c r="Q1291" s="44">
        <v>500100</v>
      </c>
      <c r="R1291" s="44">
        <v>100</v>
      </c>
      <c r="S1291" s="44">
        <v>0</v>
      </c>
      <c r="T1291" s="44">
        <f t="shared" si="905"/>
        <v>100</v>
      </c>
      <c r="U1291" s="44">
        <v>100</v>
      </c>
      <c r="V1291" s="44"/>
      <c r="W1291" s="44"/>
      <c r="X1291" s="44">
        <f t="shared" si="906"/>
        <v>100</v>
      </c>
      <c r="Y1291" s="209">
        <f t="shared" si="902"/>
        <v>100</v>
      </c>
    </row>
    <row r="1292" spans="1:25">
      <c r="A1292" s="23" t="s">
        <v>652</v>
      </c>
      <c r="B1292" s="23" t="s">
        <v>184</v>
      </c>
      <c r="C1292" s="23" t="s">
        <v>130</v>
      </c>
      <c r="D1292" s="23" t="s">
        <v>707</v>
      </c>
      <c r="E1292" s="22">
        <v>8215</v>
      </c>
      <c r="F1292" s="23"/>
      <c r="G1292" s="128" t="s">
        <v>3358</v>
      </c>
      <c r="H1292" s="32" t="s">
        <v>58</v>
      </c>
      <c r="I1292" s="44">
        <f t="shared" si="882"/>
        <v>5000</v>
      </c>
      <c r="J1292" s="44">
        <v>5000</v>
      </c>
      <c r="K1292" s="44">
        <f t="shared" si="884"/>
        <v>0</v>
      </c>
      <c r="L1292" s="44">
        <v>0</v>
      </c>
      <c r="M1292" s="44">
        <v>0</v>
      </c>
      <c r="N1292" s="44">
        <v>0</v>
      </c>
      <c r="O1292" s="44">
        <v>0</v>
      </c>
      <c r="P1292" s="44">
        <v>0</v>
      </c>
      <c r="Q1292" s="44">
        <v>5000</v>
      </c>
      <c r="R1292" s="44">
        <v>5000</v>
      </c>
      <c r="S1292" s="44">
        <v>5000</v>
      </c>
      <c r="T1292" s="44">
        <f t="shared" si="905"/>
        <v>0</v>
      </c>
      <c r="U1292" s="44"/>
      <c r="V1292" s="44"/>
      <c r="W1292" s="44"/>
      <c r="X1292" s="44">
        <f t="shared" si="906"/>
        <v>5000</v>
      </c>
      <c r="Y1292" s="209">
        <f t="shared" si="902"/>
        <v>100</v>
      </c>
    </row>
    <row r="1293" spans="1:25">
      <c r="A1293" s="23" t="s">
        <v>652</v>
      </c>
      <c r="B1293" s="23" t="s">
        <v>184</v>
      </c>
      <c r="C1293" s="23" t="s">
        <v>130</v>
      </c>
      <c r="D1293" s="23" t="s">
        <v>707</v>
      </c>
      <c r="E1293" s="22">
        <v>8216</v>
      </c>
      <c r="F1293" s="23"/>
      <c r="G1293" s="128" t="s">
        <v>3358</v>
      </c>
      <c r="H1293" s="32" t="s">
        <v>59</v>
      </c>
      <c r="I1293" s="44">
        <f t="shared" si="882"/>
        <v>320000</v>
      </c>
      <c r="J1293" s="44">
        <v>20000</v>
      </c>
      <c r="K1293" s="44">
        <f t="shared" si="884"/>
        <v>300000</v>
      </c>
      <c r="L1293" s="44">
        <v>0</v>
      </c>
      <c r="M1293" s="44">
        <v>0</v>
      </c>
      <c r="N1293" s="44">
        <v>300000</v>
      </c>
      <c r="O1293" s="44">
        <v>0</v>
      </c>
      <c r="P1293" s="44">
        <v>0</v>
      </c>
      <c r="Q1293" s="44">
        <v>320000</v>
      </c>
      <c r="R1293" s="44">
        <v>20000</v>
      </c>
      <c r="S1293" s="44">
        <v>0</v>
      </c>
      <c r="T1293" s="44">
        <f t="shared" si="905"/>
        <v>20000</v>
      </c>
      <c r="U1293" s="44">
        <v>20000</v>
      </c>
      <c r="V1293" s="44"/>
      <c r="W1293" s="44"/>
      <c r="X1293" s="44">
        <f t="shared" si="906"/>
        <v>20000</v>
      </c>
      <c r="Y1293" s="209">
        <f t="shared" si="902"/>
        <v>100</v>
      </c>
    </row>
    <row r="1294" spans="1:25">
      <c r="A1294" s="32" t="s">
        <v>0</v>
      </c>
      <c r="B1294" s="32" t="s">
        <v>0</v>
      </c>
      <c r="C1294" s="32" t="s">
        <v>0</v>
      </c>
      <c r="D1294" s="32" t="s">
        <v>0</v>
      </c>
      <c r="E1294" s="32" t="s">
        <v>0</v>
      </c>
      <c r="F1294" s="32" t="s">
        <v>0</v>
      </c>
      <c r="G1294" s="154" t="s">
        <v>0</v>
      </c>
      <c r="H1294" s="30" t="s">
        <v>716</v>
      </c>
      <c r="I1294" s="31">
        <f t="shared" si="882"/>
        <v>2077640</v>
      </c>
      <c r="J1294" s="31">
        <f t="shared" ref="J1294:P1294" si="918">SUM(J1261,J1285,J1288)</f>
        <v>1077640</v>
      </c>
      <c r="K1294" s="31">
        <f t="shared" si="884"/>
        <v>1000000</v>
      </c>
      <c r="L1294" s="31">
        <f t="shared" si="918"/>
        <v>0</v>
      </c>
      <c r="M1294" s="31">
        <f t="shared" si="918"/>
        <v>0</v>
      </c>
      <c r="N1294" s="31">
        <f t="shared" si="918"/>
        <v>1000000</v>
      </c>
      <c r="O1294" s="31">
        <f t="shared" si="918"/>
        <v>0</v>
      </c>
      <c r="P1294" s="31">
        <f t="shared" si="918"/>
        <v>0</v>
      </c>
      <c r="Q1294" s="31">
        <f>SUM(Q1261,Q1285,Q1288)</f>
        <v>2975828</v>
      </c>
      <c r="R1294" s="31">
        <f>SUM(R1261,R1285,R1288)</f>
        <v>1473028</v>
      </c>
      <c r="S1294" s="31">
        <f>SUM(S1261,S1285,S1288)</f>
        <v>1220972</v>
      </c>
      <c r="T1294" s="31">
        <f t="shared" ref="T1294:X1294" si="919">SUM(T1261,T1285,T1288)</f>
        <v>252056</v>
      </c>
      <c r="U1294" s="31">
        <f t="shared" si="919"/>
        <v>108323</v>
      </c>
      <c r="V1294" s="31">
        <f t="shared" si="919"/>
        <v>71918</v>
      </c>
      <c r="W1294" s="31">
        <f t="shared" si="919"/>
        <v>71815</v>
      </c>
      <c r="X1294" s="31">
        <f t="shared" si="919"/>
        <v>1473028</v>
      </c>
      <c r="Y1294" s="220">
        <f t="shared" si="902"/>
        <v>100</v>
      </c>
    </row>
    <row r="1295" spans="1:25" ht="15" thickBot="1">
      <c r="A1295" s="32" t="s">
        <v>0</v>
      </c>
      <c r="B1295" s="32" t="s">
        <v>0</v>
      </c>
      <c r="C1295" s="32" t="s">
        <v>0</v>
      </c>
      <c r="D1295" s="32" t="s">
        <v>0</v>
      </c>
      <c r="E1295" s="32" t="s">
        <v>0</v>
      </c>
      <c r="F1295" s="32" t="s">
        <v>0</v>
      </c>
      <c r="G1295" s="154" t="s">
        <v>0</v>
      </c>
      <c r="H1295" s="21" t="s">
        <v>170</v>
      </c>
      <c r="I1295" s="66">
        <f t="shared" si="882"/>
        <v>17</v>
      </c>
      <c r="J1295" s="66">
        <v>17</v>
      </c>
      <c r="K1295" s="66">
        <f t="shared" si="884"/>
        <v>0</v>
      </c>
      <c r="L1295" s="66" t="s">
        <v>0</v>
      </c>
      <c r="M1295" s="66" t="s">
        <v>0</v>
      </c>
      <c r="N1295" s="66" t="s">
        <v>0</v>
      </c>
      <c r="O1295" s="66" t="s">
        <v>0</v>
      </c>
      <c r="P1295" s="66" t="s">
        <v>0</v>
      </c>
      <c r="Q1295" s="66">
        <v>0</v>
      </c>
      <c r="R1295" s="66"/>
      <c r="S1295" s="66"/>
      <c r="T1295" s="66"/>
      <c r="U1295" s="66"/>
      <c r="V1295" s="66"/>
      <c r="W1295" s="66"/>
      <c r="X1295" s="66"/>
      <c r="Y1295" s="208">
        <v>0</v>
      </c>
    </row>
    <row r="1296" spans="1:25" ht="41.4" thickBot="1">
      <c r="A1296" s="252" t="s">
        <v>0</v>
      </c>
      <c r="B1296" s="252" t="s">
        <v>0</v>
      </c>
      <c r="C1296" s="252" t="s">
        <v>0</v>
      </c>
      <c r="D1296" s="252" t="s">
        <v>0</v>
      </c>
      <c r="E1296" s="252" t="s">
        <v>0</v>
      </c>
      <c r="F1296" s="252" t="s">
        <v>0</v>
      </c>
      <c r="G1296" s="258" t="s">
        <v>0</v>
      </c>
      <c r="H1296" s="24" t="s">
        <v>72</v>
      </c>
      <c r="I1296" s="1" t="s">
        <v>3093</v>
      </c>
      <c r="J1296" s="1" t="s">
        <v>3130</v>
      </c>
      <c r="K1296" s="1" t="s">
        <v>3</v>
      </c>
      <c r="L1296" s="1" t="s">
        <v>4</v>
      </c>
      <c r="M1296" s="1" t="s">
        <v>5</v>
      </c>
      <c r="N1296" s="1" t="s">
        <v>6</v>
      </c>
      <c r="O1296" s="1" t="s">
        <v>7</v>
      </c>
      <c r="P1296" s="1" t="s">
        <v>8</v>
      </c>
      <c r="Q1296" s="1" t="s">
        <v>3344</v>
      </c>
      <c r="R1296" s="1" t="s">
        <v>3427</v>
      </c>
      <c r="S1296" s="1" t="s">
        <v>3447</v>
      </c>
      <c r="T1296" s="1" t="s">
        <v>3448</v>
      </c>
      <c r="U1296" s="1" t="s">
        <v>3452</v>
      </c>
      <c r="V1296" s="1" t="s">
        <v>3449</v>
      </c>
      <c r="W1296" s="1" t="s">
        <v>3450</v>
      </c>
      <c r="X1296" s="1" t="s">
        <v>3451</v>
      </c>
      <c r="Y1296" s="216" t="s">
        <v>3385</v>
      </c>
    </row>
    <row r="1297" spans="1:25">
      <c r="A1297" s="253"/>
      <c r="B1297" s="253"/>
      <c r="C1297" s="253"/>
      <c r="D1297" s="253"/>
      <c r="E1297" s="253"/>
      <c r="F1297" s="253"/>
      <c r="G1297" s="259"/>
      <c r="H1297" s="33" t="s">
        <v>0</v>
      </c>
      <c r="I1297" s="45">
        <v>1</v>
      </c>
      <c r="J1297" s="45">
        <v>3</v>
      </c>
      <c r="K1297" s="45" t="s">
        <v>9</v>
      </c>
      <c r="L1297" s="45">
        <v>5</v>
      </c>
      <c r="M1297" s="45">
        <v>6</v>
      </c>
      <c r="N1297" s="45">
        <v>7</v>
      </c>
      <c r="O1297" s="45">
        <v>8</v>
      </c>
      <c r="P1297" s="45">
        <v>9</v>
      </c>
      <c r="Q1297" s="45">
        <v>1</v>
      </c>
      <c r="R1297" s="45">
        <v>2</v>
      </c>
      <c r="S1297" s="45">
        <v>3</v>
      </c>
      <c r="T1297" s="45" t="s">
        <v>3453</v>
      </c>
      <c r="U1297" s="45">
        <v>5</v>
      </c>
      <c r="V1297" s="45">
        <v>6</v>
      </c>
      <c r="W1297" s="45">
        <v>7</v>
      </c>
      <c r="X1297" s="45" t="s">
        <v>3454</v>
      </c>
      <c r="Y1297" s="276">
        <v>9</v>
      </c>
    </row>
    <row r="1298" spans="1:25">
      <c r="A1298" s="253"/>
      <c r="B1298" s="253"/>
      <c r="C1298" s="253"/>
      <c r="D1298" s="253"/>
      <c r="E1298" s="253"/>
      <c r="F1298" s="253"/>
      <c r="G1298" s="259"/>
      <c r="H1298" s="34" t="s">
        <v>86</v>
      </c>
      <c r="I1298" s="35">
        <f t="shared" si="882"/>
        <v>2077640</v>
      </c>
      <c r="J1298" s="35">
        <f t="shared" ref="J1298:P1298" si="920">SUM(J1294)</f>
        <v>1077640</v>
      </c>
      <c r="K1298" s="35">
        <f t="shared" si="884"/>
        <v>1000000</v>
      </c>
      <c r="L1298" s="35">
        <f t="shared" si="920"/>
        <v>0</v>
      </c>
      <c r="M1298" s="35">
        <f t="shared" si="920"/>
        <v>0</v>
      </c>
      <c r="N1298" s="35">
        <f t="shared" si="920"/>
        <v>1000000</v>
      </c>
      <c r="O1298" s="35">
        <f t="shared" si="920"/>
        <v>0</v>
      </c>
      <c r="P1298" s="35">
        <f t="shared" si="920"/>
        <v>0</v>
      </c>
      <c r="Q1298" s="35">
        <f>SUM(Q1294)</f>
        <v>2975828</v>
      </c>
      <c r="R1298" s="35">
        <f>SUM(R1294)</f>
        <v>1473028</v>
      </c>
      <c r="S1298" s="35">
        <f>SUM(S1294)</f>
        <v>1220972</v>
      </c>
      <c r="T1298" s="35">
        <f t="shared" ref="T1298:X1298" si="921">SUM(T1294)</f>
        <v>252056</v>
      </c>
      <c r="U1298" s="35">
        <f t="shared" si="921"/>
        <v>108323</v>
      </c>
      <c r="V1298" s="35">
        <f t="shared" si="921"/>
        <v>71918</v>
      </c>
      <c r="W1298" s="35">
        <f t="shared" si="921"/>
        <v>71815</v>
      </c>
      <c r="X1298" s="35">
        <f t="shared" si="921"/>
        <v>1473028</v>
      </c>
      <c r="Y1298" s="218">
        <f t="shared" ref="Y1298:Y1299" si="922">IF(R1298=0,0,(X1298/R1298)*100)</f>
        <v>100</v>
      </c>
    </row>
    <row r="1299" spans="1:25">
      <c r="A1299" s="253"/>
      <c r="B1299" s="253"/>
      <c r="C1299" s="253"/>
      <c r="D1299" s="253"/>
      <c r="E1299" s="253"/>
      <c r="F1299" s="253"/>
      <c r="G1299" s="259"/>
      <c r="H1299" s="36" t="s">
        <v>69</v>
      </c>
      <c r="I1299" s="35">
        <f t="shared" si="882"/>
        <v>2077640</v>
      </c>
      <c r="J1299" s="35">
        <f t="shared" ref="J1299:P1299" si="923">SUM(J1298)</f>
        <v>1077640</v>
      </c>
      <c r="K1299" s="35">
        <f t="shared" si="884"/>
        <v>1000000</v>
      </c>
      <c r="L1299" s="35">
        <f t="shared" si="923"/>
        <v>0</v>
      </c>
      <c r="M1299" s="35">
        <f t="shared" si="923"/>
        <v>0</v>
      </c>
      <c r="N1299" s="35">
        <f t="shared" si="923"/>
        <v>1000000</v>
      </c>
      <c r="O1299" s="35">
        <f t="shared" si="923"/>
        <v>0</v>
      </c>
      <c r="P1299" s="35">
        <f t="shared" si="923"/>
        <v>0</v>
      </c>
      <c r="Q1299" s="35">
        <f>SUM(Q1298)</f>
        <v>2975828</v>
      </c>
      <c r="R1299" s="35">
        <f>SUM(R1298)</f>
        <v>1473028</v>
      </c>
      <c r="S1299" s="35">
        <f>SUM(S1298)</f>
        <v>1220972</v>
      </c>
      <c r="T1299" s="35">
        <f t="shared" ref="T1299:X1299" si="924">SUM(T1298)</f>
        <v>252056</v>
      </c>
      <c r="U1299" s="35">
        <f t="shared" si="924"/>
        <v>108323</v>
      </c>
      <c r="V1299" s="35">
        <f t="shared" si="924"/>
        <v>71918</v>
      </c>
      <c r="W1299" s="35">
        <f t="shared" si="924"/>
        <v>71815</v>
      </c>
      <c r="X1299" s="35">
        <f t="shared" si="924"/>
        <v>1473028</v>
      </c>
      <c r="Y1299" s="218">
        <f t="shared" si="922"/>
        <v>100</v>
      </c>
    </row>
    <row r="1300" spans="1:25">
      <c r="A1300" s="254"/>
      <c r="B1300" s="254"/>
      <c r="C1300" s="254"/>
      <c r="D1300" s="254"/>
      <c r="E1300" s="254"/>
      <c r="F1300" s="254"/>
      <c r="G1300" s="260"/>
    </row>
    <row r="1301" spans="1:25">
      <c r="A1301" s="32" t="s">
        <v>0</v>
      </c>
      <c r="B1301" s="32" t="s">
        <v>0</v>
      </c>
      <c r="C1301" s="32" t="s">
        <v>0</v>
      </c>
      <c r="D1301" s="32" t="s">
        <v>0</v>
      </c>
      <c r="E1301" s="32" t="s">
        <v>0</v>
      </c>
      <c r="F1301" s="32" t="s">
        <v>0</v>
      </c>
      <c r="G1301" s="154" t="s">
        <v>0</v>
      </c>
      <c r="H1301" s="37" t="s">
        <v>0</v>
      </c>
      <c r="I1301" s="37"/>
      <c r="J1301" s="37"/>
      <c r="K1301" s="37"/>
      <c r="L1301" s="37" t="s">
        <v>0</v>
      </c>
      <c r="M1301" s="37" t="s">
        <v>0</v>
      </c>
      <c r="N1301" s="37" t="s">
        <v>0</v>
      </c>
      <c r="O1301" s="37" t="s">
        <v>0</v>
      </c>
      <c r="P1301" s="37" t="s">
        <v>0</v>
      </c>
      <c r="Q1301" s="37"/>
      <c r="R1301" s="37"/>
      <c r="S1301" s="37"/>
      <c r="T1301" s="37" t="s">
        <v>0</v>
      </c>
      <c r="U1301" s="37" t="s">
        <v>0</v>
      </c>
      <c r="V1301" s="37" t="s">
        <v>0</v>
      </c>
      <c r="W1301" s="37" t="s">
        <v>0</v>
      </c>
      <c r="X1301" s="37" t="s">
        <v>0</v>
      </c>
      <c r="Y1301" s="219"/>
    </row>
    <row r="1302" spans="1:25">
      <c r="A1302" s="32" t="s">
        <v>0</v>
      </c>
      <c r="B1302" s="32" t="s">
        <v>0</v>
      </c>
      <c r="C1302" s="32" t="s">
        <v>0</v>
      </c>
      <c r="D1302" s="32" t="s">
        <v>0</v>
      </c>
      <c r="E1302" s="32" t="s">
        <v>0</v>
      </c>
      <c r="F1302" s="32" t="s">
        <v>0</v>
      </c>
      <c r="G1302" s="154" t="s">
        <v>0</v>
      </c>
      <c r="H1302" s="30" t="s">
        <v>717</v>
      </c>
      <c r="I1302" s="31">
        <f t="shared" si="882"/>
        <v>2077640</v>
      </c>
      <c r="J1302" s="31">
        <f t="shared" ref="J1302:P1302" si="925">SUM(J1294)</f>
        <v>1077640</v>
      </c>
      <c r="K1302" s="31">
        <f t="shared" si="884"/>
        <v>1000000</v>
      </c>
      <c r="L1302" s="31">
        <f t="shared" si="925"/>
        <v>0</v>
      </c>
      <c r="M1302" s="31">
        <f t="shared" si="925"/>
        <v>0</v>
      </c>
      <c r="N1302" s="31">
        <f t="shared" si="925"/>
        <v>1000000</v>
      </c>
      <c r="O1302" s="31">
        <f t="shared" si="925"/>
        <v>0</v>
      </c>
      <c r="P1302" s="31">
        <f t="shared" si="925"/>
        <v>0</v>
      </c>
      <c r="Q1302" s="31">
        <f>SUM(Q1294)</f>
        <v>2975828</v>
      </c>
      <c r="R1302" s="31">
        <f>SUM(R1294)</f>
        <v>1473028</v>
      </c>
      <c r="S1302" s="31">
        <f>SUM(S1294)</f>
        <v>1220972</v>
      </c>
      <c r="T1302" s="31">
        <f t="shared" ref="T1302:X1302" si="926">SUM(T1294)</f>
        <v>252056</v>
      </c>
      <c r="U1302" s="31">
        <f t="shared" si="926"/>
        <v>108323</v>
      </c>
      <c r="V1302" s="31">
        <f t="shared" si="926"/>
        <v>71918</v>
      </c>
      <c r="W1302" s="31">
        <f t="shared" si="926"/>
        <v>71815</v>
      </c>
      <c r="X1302" s="31">
        <f t="shared" si="926"/>
        <v>1473028</v>
      </c>
      <c r="Y1302" s="220">
        <f>IF(R1302=0,0,(X1302/R1302)*100)</f>
        <v>100</v>
      </c>
    </row>
    <row r="1303" spans="1:25">
      <c r="A1303" s="32" t="s">
        <v>0</v>
      </c>
      <c r="B1303" s="32" t="s">
        <v>0</v>
      </c>
      <c r="C1303" s="32" t="s">
        <v>0</v>
      </c>
      <c r="D1303" s="32" t="s">
        <v>0</v>
      </c>
      <c r="E1303" s="32" t="s">
        <v>0</v>
      </c>
      <c r="F1303" s="32" t="s">
        <v>0</v>
      </c>
      <c r="G1303" s="154" t="s">
        <v>0</v>
      </c>
      <c r="H1303" s="21" t="s">
        <v>170</v>
      </c>
      <c r="I1303" s="66">
        <f t="shared" si="882"/>
        <v>17</v>
      </c>
      <c r="J1303" s="66">
        <f t="shared" ref="J1303:P1303" si="927">J1295</f>
        <v>17</v>
      </c>
      <c r="K1303" s="66">
        <f t="shared" si="884"/>
        <v>0</v>
      </c>
      <c r="L1303" s="66" t="str">
        <f t="shared" si="927"/>
        <v/>
      </c>
      <c r="M1303" s="66" t="str">
        <f t="shared" si="927"/>
        <v/>
      </c>
      <c r="N1303" s="66" t="str">
        <f t="shared" si="927"/>
        <v/>
      </c>
      <c r="O1303" s="66" t="str">
        <f t="shared" si="927"/>
        <v/>
      </c>
      <c r="P1303" s="66" t="str">
        <f t="shared" si="927"/>
        <v/>
      </c>
      <c r="Q1303" s="66">
        <f>Q1295</f>
        <v>0</v>
      </c>
      <c r="R1303" s="66">
        <f>R1295</f>
        <v>0</v>
      </c>
      <c r="S1303" s="66">
        <f>S1295</f>
        <v>0</v>
      </c>
      <c r="T1303" s="66">
        <f t="shared" ref="T1303:X1303" si="928">T1295</f>
        <v>0</v>
      </c>
      <c r="U1303" s="66">
        <f t="shared" si="928"/>
        <v>0</v>
      </c>
      <c r="V1303" s="66">
        <f t="shared" si="928"/>
        <v>0</v>
      </c>
      <c r="W1303" s="66">
        <f t="shared" si="928"/>
        <v>0</v>
      </c>
      <c r="X1303" s="66">
        <f t="shared" si="928"/>
        <v>0</v>
      </c>
      <c r="Y1303" s="208">
        <v>0</v>
      </c>
    </row>
    <row r="1304" spans="1:25">
      <c r="A1304" s="32" t="s">
        <v>0</v>
      </c>
      <c r="B1304" s="32" t="s">
        <v>0</v>
      </c>
      <c r="C1304" s="32" t="s">
        <v>0</v>
      </c>
      <c r="D1304" s="32" t="s">
        <v>0</v>
      </c>
      <c r="E1304" s="32" t="s">
        <v>0</v>
      </c>
      <c r="F1304" s="32" t="s">
        <v>0</v>
      </c>
      <c r="G1304" s="154" t="s">
        <v>0</v>
      </c>
      <c r="H1304" s="38" t="s">
        <v>0</v>
      </c>
      <c r="I1304" s="39"/>
      <c r="J1304" s="39"/>
      <c r="K1304" s="39"/>
      <c r="L1304" s="39" t="s">
        <v>0</v>
      </c>
      <c r="M1304" s="39" t="s">
        <v>0</v>
      </c>
      <c r="N1304" s="39" t="s">
        <v>0</v>
      </c>
      <c r="O1304" s="39" t="s">
        <v>0</v>
      </c>
      <c r="P1304" s="39" t="s">
        <v>0</v>
      </c>
      <c r="Q1304" s="39"/>
      <c r="R1304" s="39"/>
      <c r="S1304" s="39"/>
      <c r="T1304" s="39" t="s">
        <v>0</v>
      </c>
      <c r="U1304" s="39" t="s">
        <v>0</v>
      </c>
      <c r="V1304" s="39" t="s">
        <v>0</v>
      </c>
      <c r="W1304" s="39" t="s">
        <v>0</v>
      </c>
      <c r="X1304" s="39" t="s">
        <v>0</v>
      </c>
      <c r="Y1304" s="221"/>
    </row>
    <row r="1305" spans="1:25">
      <c r="A1305" s="32" t="s">
        <v>0</v>
      </c>
      <c r="B1305" s="32" t="s">
        <v>0</v>
      </c>
      <c r="C1305" s="32" t="s">
        <v>0</v>
      </c>
      <c r="D1305" s="32" t="s">
        <v>0</v>
      </c>
      <c r="E1305" s="32" t="s">
        <v>0</v>
      </c>
      <c r="F1305" s="32" t="s">
        <v>0</v>
      </c>
      <c r="G1305" s="154" t="s">
        <v>0</v>
      </c>
      <c r="H1305" s="30" t="s">
        <v>718</v>
      </c>
      <c r="I1305" s="40">
        <f t="shared" si="882"/>
        <v>61424970</v>
      </c>
      <c r="J1305" s="40">
        <f t="shared" ref="J1305:P1305" si="929">SUM(J1302,J1254,J1202)</f>
        <v>33574970</v>
      </c>
      <c r="K1305" s="40">
        <f t="shared" si="884"/>
        <v>1000000</v>
      </c>
      <c r="L1305" s="40">
        <f t="shared" si="929"/>
        <v>0</v>
      </c>
      <c r="M1305" s="40">
        <f t="shared" si="929"/>
        <v>0</v>
      </c>
      <c r="N1305" s="40">
        <f t="shared" si="929"/>
        <v>1000000</v>
      </c>
      <c r="O1305" s="40">
        <f t="shared" si="929"/>
        <v>3750000</v>
      </c>
      <c r="P1305" s="40">
        <f t="shared" si="929"/>
        <v>23100000</v>
      </c>
      <c r="Q1305" s="40">
        <f>SUM(Q1302,Q1254,Q1202)</f>
        <v>88970921</v>
      </c>
      <c r="R1305" s="40">
        <f>SUM(R1302,R1254,R1202)</f>
        <v>43607105</v>
      </c>
      <c r="S1305" s="40">
        <f>SUM(S1302,S1254,S1202)</f>
        <v>36363201</v>
      </c>
      <c r="T1305" s="40">
        <f t="shared" ref="T1305:X1305" si="930">SUM(T1302,T1254,T1202)</f>
        <v>6974104</v>
      </c>
      <c r="U1305" s="40">
        <f t="shared" si="930"/>
        <v>3561696</v>
      </c>
      <c r="V1305" s="40">
        <f t="shared" si="930"/>
        <v>2980868</v>
      </c>
      <c r="W1305" s="40">
        <f t="shared" si="930"/>
        <v>431540</v>
      </c>
      <c r="X1305" s="40">
        <f t="shared" si="930"/>
        <v>43606305</v>
      </c>
      <c r="Y1305" s="207">
        <f>IF(R1305=0,0,(X1305/R1305)*100)</f>
        <v>99.998165436572776</v>
      </c>
    </row>
    <row r="1306" spans="1:25">
      <c r="A1306" s="32" t="s">
        <v>0</v>
      </c>
      <c r="B1306" s="32" t="s">
        <v>0</v>
      </c>
      <c r="C1306" s="32" t="s">
        <v>0</v>
      </c>
      <c r="D1306" s="32" t="s">
        <v>0</v>
      </c>
      <c r="E1306" s="32" t="s">
        <v>0</v>
      </c>
      <c r="F1306" s="32" t="s">
        <v>0</v>
      </c>
      <c r="G1306" s="154" t="s">
        <v>0</v>
      </c>
      <c r="H1306" s="21" t="s">
        <v>197</v>
      </c>
      <c r="I1306" s="66">
        <f t="shared" ref="I1306:I1361" si="931">SUM(J1306,K1306,O1306,P1306)</f>
        <v>118</v>
      </c>
      <c r="J1306" s="66">
        <f>J1203+J1255+J1303</f>
        <v>118</v>
      </c>
      <c r="K1306" s="66">
        <f t="shared" ref="K1306:K1361" si="932">SUM(L1306,M1306,N1306)</f>
        <v>0</v>
      </c>
      <c r="L1306" s="66"/>
      <c r="M1306" s="66"/>
      <c r="N1306" s="66"/>
      <c r="O1306" s="66"/>
      <c r="P1306" s="66"/>
      <c r="Q1306" s="66">
        <f>Q1203+Q1255+Q1303</f>
        <v>0</v>
      </c>
      <c r="R1306" s="66">
        <f>R1203+R1255+R1303</f>
        <v>0</v>
      </c>
      <c r="S1306" s="66">
        <f>S1203+S1255+S1303</f>
        <v>0</v>
      </c>
      <c r="T1306" s="66">
        <f t="shared" ref="T1306:X1306" si="933">T1203+T1255+T1303</f>
        <v>0</v>
      </c>
      <c r="U1306" s="66">
        <f t="shared" si="933"/>
        <v>0</v>
      </c>
      <c r="V1306" s="66">
        <f t="shared" si="933"/>
        <v>0</v>
      </c>
      <c r="W1306" s="66">
        <f t="shared" si="933"/>
        <v>0</v>
      </c>
      <c r="X1306" s="66">
        <f t="shared" si="933"/>
        <v>0</v>
      </c>
      <c r="Y1306" s="208">
        <v>0</v>
      </c>
    </row>
    <row r="1307" spans="1:25">
      <c r="A1307" s="20" t="s">
        <v>719</v>
      </c>
      <c r="B1307" s="21" t="s">
        <v>0</v>
      </c>
      <c r="C1307" s="21" t="s">
        <v>0</v>
      </c>
      <c r="D1307" s="21" t="s">
        <v>0</v>
      </c>
      <c r="E1307" s="21" t="s">
        <v>0</v>
      </c>
      <c r="F1307" s="21" t="s">
        <v>0</v>
      </c>
      <c r="G1307" s="150" t="s">
        <v>0</v>
      </c>
      <c r="H1307" s="21" t="s">
        <v>720</v>
      </c>
      <c r="I1307" s="22"/>
      <c r="J1307" s="22"/>
      <c r="K1307" s="22"/>
      <c r="L1307" s="22" t="s">
        <v>0</v>
      </c>
      <c r="M1307" s="22" t="s">
        <v>0</v>
      </c>
      <c r="N1307" s="22" t="s">
        <v>0</v>
      </c>
      <c r="O1307" s="22" t="s">
        <v>0</v>
      </c>
      <c r="P1307" s="22" t="s">
        <v>0</v>
      </c>
      <c r="Q1307" s="22"/>
      <c r="R1307" s="22"/>
      <c r="S1307" s="22"/>
      <c r="T1307" s="22" t="s">
        <v>0</v>
      </c>
      <c r="U1307" s="22" t="s">
        <v>0</v>
      </c>
      <c r="V1307" s="22" t="s">
        <v>0</v>
      </c>
      <c r="W1307" s="22" t="s">
        <v>0</v>
      </c>
      <c r="X1307" s="22" t="s">
        <v>0</v>
      </c>
      <c r="Y1307" s="209"/>
    </row>
    <row r="1308" spans="1:25" ht="15" thickBot="1">
      <c r="A1308" s="20" t="s">
        <v>719</v>
      </c>
      <c r="B1308" s="20" t="s">
        <v>122</v>
      </c>
      <c r="C1308" s="23" t="s">
        <v>0</v>
      </c>
      <c r="D1308" s="23" t="s">
        <v>0</v>
      </c>
      <c r="E1308" s="21" t="s">
        <v>0</v>
      </c>
      <c r="F1308" s="21" t="s">
        <v>0</v>
      </c>
      <c r="G1308" s="150" t="s">
        <v>0</v>
      </c>
      <c r="H1308" s="21" t="s">
        <v>0</v>
      </c>
      <c r="I1308" s="22"/>
      <c r="J1308" s="22"/>
      <c r="K1308" s="22"/>
      <c r="L1308" s="22" t="s">
        <v>0</v>
      </c>
      <c r="M1308" s="22" t="s">
        <v>0</v>
      </c>
      <c r="N1308" s="22" t="s">
        <v>0</v>
      </c>
      <c r="O1308" s="22" t="s">
        <v>0</v>
      </c>
      <c r="P1308" s="22" t="s">
        <v>0</v>
      </c>
      <c r="Q1308" s="22"/>
      <c r="R1308" s="22"/>
      <c r="S1308" s="22"/>
      <c r="T1308" s="22" t="s">
        <v>0</v>
      </c>
      <c r="U1308" s="22" t="s">
        <v>0</v>
      </c>
      <c r="V1308" s="22" t="s">
        <v>0</v>
      </c>
      <c r="W1308" s="22" t="s">
        <v>0</v>
      </c>
      <c r="X1308" s="22" t="s">
        <v>0</v>
      </c>
      <c r="Y1308" s="209"/>
    </row>
    <row r="1309" spans="1:25" ht="41.4" thickBot="1">
      <c r="A1309" s="24" t="s">
        <v>123</v>
      </c>
      <c r="B1309" s="24" t="s">
        <v>124</v>
      </c>
      <c r="C1309" s="24" t="s">
        <v>125</v>
      </c>
      <c r="D1309" s="25" t="s">
        <v>0</v>
      </c>
      <c r="E1309" s="24" t="s">
        <v>126</v>
      </c>
      <c r="F1309" s="24" t="s">
        <v>127</v>
      </c>
      <c r="G1309" s="151" t="s">
        <v>128</v>
      </c>
      <c r="H1309" s="24" t="s">
        <v>1</v>
      </c>
      <c r="I1309" s="1" t="s">
        <v>3093</v>
      </c>
      <c r="J1309" s="1" t="s">
        <v>3130</v>
      </c>
      <c r="K1309" s="1" t="s">
        <v>3</v>
      </c>
      <c r="L1309" s="1" t="s">
        <v>4</v>
      </c>
      <c r="M1309" s="1" t="s">
        <v>5</v>
      </c>
      <c r="N1309" s="1" t="s">
        <v>6</v>
      </c>
      <c r="O1309" s="1" t="s">
        <v>7</v>
      </c>
      <c r="P1309" s="1" t="s">
        <v>8</v>
      </c>
      <c r="Q1309" s="1" t="s">
        <v>3344</v>
      </c>
      <c r="R1309" s="1" t="s">
        <v>3427</v>
      </c>
      <c r="S1309" s="1" t="s">
        <v>3447</v>
      </c>
      <c r="T1309" s="1" t="s">
        <v>3448</v>
      </c>
      <c r="U1309" s="1" t="s">
        <v>3452</v>
      </c>
      <c r="V1309" s="1" t="s">
        <v>3449</v>
      </c>
      <c r="W1309" s="1" t="s">
        <v>3450</v>
      </c>
      <c r="X1309" s="1" t="s">
        <v>3451</v>
      </c>
      <c r="Y1309" s="216" t="s">
        <v>3385</v>
      </c>
    </row>
    <row r="1310" spans="1:25">
      <c r="A1310" s="26" t="s">
        <v>0</v>
      </c>
      <c r="B1310" s="26" t="s">
        <v>0</v>
      </c>
      <c r="C1310" s="26" t="s">
        <v>0</v>
      </c>
      <c r="D1310" s="27" t="s">
        <v>0</v>
      </c>
      <c r="E1310" s="27" t="s">
        <v>0</v>
      </c>
      <c r="F1310" s="28" t="s">
        <v>0</v>
      </c>
      <c r="G1310" s="152" t="s">
        <v>0</v>
      </c>
      <c r="H1310" s="29" t="s">
        <v>0</v>
      </c>
      <c r="I1310" s="45">
        <v>1</v>
      </c>
      <c r="J1310" s="45">
        <v>3</v>
      </c>
      <c r="K1310" s="45" t="s">
        <v>9</v>
      </c>
      <c r="L1310" s="45">
        <v>5</v>
      </c>
      <c r="M1310" s="45">
        <v>6</v>
      </c>
      <c r="N1310" s="45">
        <v>7</v>
      </c>
      <c r="O1310" s="45">
        <v>8</v>
      </c>
      <c r="P1310" s="45">
        <v>9</v>
      </c>
      <c r="Q1310" s="45">
        <v>1</v>
      </c>
      <c r="R1310" s="45">
        <v>2</v>
      </c>
      <c r="S1310" s="45">
        <v>3</v>
      </c>
      <c r="T1310" s="45" t="s">
        <v>3453</v>
      </c>
      <c r="U1310" s="45">
        <v>5</v>
      </c>
      <c r="V1310" s="45">
        <v>6</v>
      </c>
      <c r="W1310" s="45">
        <v>7</v>
      </c>
      <c r="X1310" s="45" t="s">
        <v>3454</v>
      </c>
      <c r="Y1310" s="276">
        <v>9</v>
      </c>
    </row>
    <row r="1311" spans="1:25" s="114" customFormat="1">
      <c r="A1311" s="137" t="s">
        <v>719</v>
      </c>
      <c r="B1311" s="137" t="s">
        <v>122</v>
      </c>
      <c r="C1311" s="134" t="s">
        <v>130</v>
      </c>
      <c r="D1311" s="134" t="s">
        <v>721</v>
      </c>
      <c r="E1311" s="135" t="s">
        <v>0</v>
      </c>
      <c r="F1311" s="135" t="s">
        <v>0</v>
      </c>
      <c r="G1311" s="157" t="s">
        <v>0</v>
      </c>
      <c r="H1311" s="135" t="s">
        <v>720</v>
      </c>
      <c r="I1311" s="136"/>
      <c r="J1311" s="136"/>
      <c r="K1311" s="136"/>
      <c r="L1311" s="136" t="s">
        <v>0</v>
      </c>
      <c r="M1311" s="136" t="s">
        <v>0</v>
      </c>
      <c r="N1311" s="136" t="s">
        <v>0</v>
      </c>
      <c r="O1311" s="136" t="s">
        <v>0</v>
      </c>
      <c r="P1311" s="136" t="s">
        <v>0</v>
      </c>
      <c r="Q1311" s="136"/>
      <c r="R1311" s="136"/>
      <c r="S1311" s="136"/>
      <c r="T1311" s="136" t="s">
        <v>0</v>
      </c>
      <c r="U1311" s="136" t="s">
        <v>0</v>
      </c>
      <c r="V1311" s="136" t="s">
        <v>0</v>
      </c>
      <c r="W1311" s="136" t="s">
        <v>0</v>
      </c>
      <c r="X1311" s="136" t="s">
        <v>0</v>
      </c>
      <c r="Y1311" s="225"/>
    </row>
    <row r="1312" spans="1:25" customFormat="1" ht="20.399999999999999">
      <c r="A1312" s="46" t="s">
        <v>0</v>
      </c>
      <c r="B1312" s="46" t="s">
        <v>0</v>
      </c>
      <c r="C1312" s="46" t="s">
        <v>0</v>
      </c>
      <c r="D1312" s="3" t="s">
        <v>0</v>
      </c>
      <c r="E1312" s="3" t="s">
        <v>0</v>
      </c>
      <c r="F1312" s="3" t="s">
        <v>0</v>
      </c>
      <c r="G1312" s="158" t="s">
        <v>0</v>
      </c>
      <c r="H1312" s="53" t="s">
        <v>33</v>
      </c>
      <c r="I1312" s="63">
        <f t="shared" si="931"/>
        <v>4450105</v>
      </c>
      <c r="J1312" s="63">
        <f t="shared" ref="J1312:P1312" si="934">SUM(J1313,J1321,J1323)</f>
        <v>4450105</v>
      </c>
      <c r="K1312" s="63">
        <f t="shared" si="932"/>
        <v>0</v>
      </c>
      <c r="L1312" s="63">
        <f t="shared" si="934"/>
        <v>0</v>
      </c>
      <c r="M1312" s="63">
        <f t="shared" si="934"/>
        <v>0</v>
      </c>
      <c r="N1312" s="63">
        <f t="shared" si="934"/>
        <v>0</v>
      </c>
      <c r="O1312" s="63">
        <f t="shared" si="934"/>
        <v>0</v>
      </c>
      <c r="P1312" s="63">
        <f t="shared" si="934"/>
        <v>0</v>
      </c>
      <c r="Q1312" s="63">
        <f>SUM(Q1313,Q1321,Q1323)</f>
        <v>4566402</v>
      </c>
      <c r="R1312" s="63">
        <f>SUM(R1313,R1321,R1323)</f>
        <v>4516402</v>
      </c>
      <c r="S1312" s="63">
        <f>SUM(S1313,S1321,S1323)</f>
        <v>3886133</v>
      </c>
      <c r="T1312" s="63">
        <f t="shared" ref="T1312:X1312" si="935">SUM(T1313,T1321,T1323)</f>
        <v>630269</v>
      </c>
      <c r="U1312" s="63">
        <f t="shared" si="935"/>
        <v>216046.66666666669</v>
      </c>
      <c r="V1312" s="63">
        <f t="shared" si="935"/>
        <v>205064.66666666669</v>
      </c>
      <c r="W1312" s="63">
        <f t="shared" si="935"/>
        <v>209157.66666666669</v>
      </c>
      <c r="X1312" s="63">
        <f t="shared" si="935"/>
        <v>4516402</v>
      </c>
      <c r="Y1312" s="226">
        <f t="shared" ref="Y1312:Y1362" si="936">IF(R1312=0,0,(X1312/R1312)*100)</f>
        <v>100</v>
      </c>
    </row>
    <row r="1313" spans="1:25" customFormat="1">
      <c r="A1313" s="4" t="s">
        <v>719</v>
      </c>
      <c r="B1313" s="4" t="s">
        <v>122</v>
      </c>
      <c r="C1313" s="4" t="s">
        <v>130</v>
      </c>
      <c r="D1313" s="4" t="s">
        <v>721</v>
      </c>
      <c r="E1313" s="3" t="s">
        <v>2669</v>
      </c>
      <c r="F1313" s="3" t="s">
        <v>0</v>
      </c>
      <c r="G1313" s="158" t="s">
        <v>0</v>
      </c>
      <c r="H1313" s="3" t="s">
        <v>11</v>
      </c>
      <c r="I1313" s="66">
        <f t="shared" si="931"/>
        <v>1791557</v>
      </c>
      <c r="J1313" s="66">
        <f t="shared" ref="J1313:P1313" si="937">SUM(J1314,J1315)</f>
        <v>1791557</v>
      </c>
      <c r="K1313" s="66">
        <f t="shared" si="932"/>
        <v>0</v>
      </c>
      <c r="L1313" s="66">
        <f t="shared" si="937"/>
        <v>0</v>
      </c>
      <c r="M1313" s="66">
        <f t="shared" si="937"/>
        <v>0</v>
      </c>
      <c r="N1313" s="66">
        <f t="shared" si="937"/>
        <v>0</v>
      </c>
      <c r="O1313" s="66">
        <f t="shared" si="937"/>
        <v>0</v>
      </c>
      <c r="P1313" s="66">
        <f t="shared" si="937"/>
        <v>0</v>
      </c>
      <c r="Q1313" s="66">
        <f>SUM(Q1314,Q1315)</f>
        <v>1857727</v>
      </c>
      <c r="R1313" s="66">
        <f>SUM(R1314,R1315)</f>
        <v>1857727</v>
      </c>
      <c r="S1313" s="66">
        <f>SUM(S1314,S1315)</f>
        <v>1428120</v>
      </c>
      <c r="T1313" s="66">
        <f t="shared" ref="T1313:X1313" si="938">SUM(T1314,T1315)</f>
        <v>429607</v>
      </c>
      <c r="U1313" s="66">
        <f t="shared" si="938"/>
        <v>145504.66666666669</v>
      </c>
      <c r="V1313" s="66">
        <f t="shared" si="938"/>
        <v>145004.66666666669</v>
      </c>
      <c r="W1313" s="66">
        <f t="shared" si="938"/>
        <v>139097.66666666669</v>
      </c>
      <c r="X1313" s="66">
        <f t="shared" si="938"/>
        <v>1857727</v>
      </c>
      <c r="Y1313" s="208">
        <f t="shared" si="936"/>
        <v>100</v>
      </c>
    </row>
    <row r="1314" spans="1:25" customFormat="1">
      <c r="A1314" s="4" t="s">
        <v>719</v>
      </c>
      <c r="B1314" s="4" t="s">
        <v>122</v>
      </c>
      <c r="C1314" s="4" t="s">
        <v>130</v>
      </c>
      <c r="D1314" s="4" t="s">
        <v>721</v>
      </c>
      <c r="E1314" s="47">
        <v>6111</v>
      </c>
      <c r="F1314" s="4"/>
      <c r="G1314" s="128" t="s">
        <v>3345</v>
      </c>
      <c r="H1314" s="5" t="s">
        <v>12</v>
      </c>
      <c r="I1314" s="61">
        <f t="shared" si="931"/>
        <v>1517837</v>
      </c>
      <c r="J1314" s="61">
        <v>1517837</v>
      </c>
      <c r="K1314" s="61">
        <f t="shared" si="932"/>
        <v>0</v>
      </c>
      <c r="L1314" s="61">
        <v>0</v>
      </c>
      <c r="M1314" s="61">
        <v>0</v>
      </c>
      <c r="N1314" s="61">
        <v>0</v>
      </c>
      <c r="O1314" s="61">
        <v>0</v>
      </c>
      <c r="P1314" s="61">
        <v>0</v>
      </c>
      <c r="Q1314" s="61">
        <v>1583702</v>
      </c>
      <c r="R1314" s="61">
        <v>1583702</v>
      </c>
      <c r="S1314" s="61">
        <v>1217688</v>
      </c>
      <c r="T1314" s="61">
        <f t="shared" ref="T1314:T1361" si="939">U1314+V1314+W1314</f>
        <v>366014</v>
      </c>
      <c r="U1314" s="61">
        <v>122004.66666666667</v>
      </c>
      <c r="V1314" s="61">
        <v>122004.66666666667</v>
      </c>
      <c r="W1314" s="61">
        <v>122004.66666666667</v>
      </c>
      <c r="X1314" s="61">
        <f t="shared" ref="X1314:X1361" si="940">S1314+T1314</f>
        <v>1583702</v>
      </c>
      <c r="Y1314" s="211">
        <f t="shared" si="936"/>
        <v>100</v>
      </c>
    </row>
    <row r="1315" spans="1:25" customFormat="1">
      <c r="A1315" s="46" t="s">
        <v>719</v>
      </c>
      <c r="B1315" s="46" t="s">
        <v>122</v>
      </c>
      <c r="C1315" s="46" t="s">
        <v>130</v>
      </c>
      <c r="D1315" s="46" t="s">
        <v>721</v>
      </c>
      <c r="E1315" s="46" t="s">
        <v>2670</v>
      </c>
      <c r="F1315" s="4" t="s">
        <v>0</v>
      </c>
      <c r="G1315" s="159" t="s">
        <v>0</v>
      </c>
      <c r="H1315" s="3" t="s">
        <v>13</v>
      </c>
      <c r="I1315" s="62">
        <f t="shared" si="931"/>
        <v>273720</v>
      </c>
      <c r="J1315" s="62">
        <f t="shared" ref="J1315:P1315" si="941">SUM(J1316:J1320)</f>
        <v>273720</v>
      </c>
      <c r="K1315" s="62">
        <f t="shared" si="932"/>
        <v>0</v>
      </c>
      <c r="L1315" s="62">
        <f t="shared" si="941"/>
        <v>0</v>
      </c>
      <c r="M1315" s="62">
        <f t="shared" si="941"/>
        <v>0</v>
      </c>
      <c r="N1315" s="62">
        <f t="shared" si="941"/>
        <v>0</v>
      </c>
      <c r="O1315" s="62">
        <f t="shared" si="941"/>
        <v>0</v>
      </c>
      <c r="P1315" s="62">
        <f t="shared" si="941"/>
        <v>0</v>
      </c>
      <c r="Q1315" s="62">
        <f>SUM(Q1316:Q1320)</f>
        <v>274025</v>
      </c>
      <c r="R1315" s="62">
        <f>SUM(R1316:R1320)</f>
        <v>274025</v>
      </c>
      <c r="S1315" s="62">
        <f>SUM(S1316:S1320)</f>
        <v>210432</v>
      </c>
      <c r="T1315" s="62">
        <f t="shared" ref="T1315:X1315" si="942">SUM(T1316:T1320)</f>
        <v>63593</v>
      </c>
      <c r="U1315" s="62">
        <f t="shared" si="942"/>
        <v>23500</v>
      </c>
      <c r="V1315" s="62">
        <f t="shared" si="942"/>
        <v>23000</v>
      </c>
      <c r="W1315" s="62">
        <f t="shared" si="942"/>
        <v>17093</v>
      </c>
      <c r="X1315" s="62">
        <f t="shared" si="942"/>
        <v>274025</v>
      </c>
      <c r="Y1315" s="210">
        <f t="shared" si="936"/>
        <v>100</v>
      </c>
    </row>
    <row r="1316" spans="1:25" customFormat="1">
      <c r="A1316" s="4" t="s">
        <v>719</v>
      </c>
      <c r="B1316" s="4" t="s">
        <v>122</v>
      </c>
      <c r="C1316" s="4" t="s">
        <v>130</v>
      </c>
      <c r="D1316" s="4" t="s">
        <v>721</v>
      </c>
      <c r="E1316" s="47">
        <v>6112</v>
      </c>
      <c r="F1316" s="4" t="s">
        <v>722</v>
      </c>
      <c r="G1316" s="128" t="s">
        <v>3345</v>
      </c>
      <c r="H1316" s="5" t="s">
        <v>16</v>
      </c>
      <c r="I1316" s="61">
        <f t="shared" si="931"/>
        <v>55600</v>
      </c>
      <c r="J1316" s="61">
        <v>55600</v>
      </c>
      <c r="K1316" s="61">
        <f t="shared" si="932"/>
        <v>0</v>
      </c>
      <c r="L1316" s="61">
        <v>0</v>
      </c>
      <c r="M1316" s="61">
        <v>0</v>
      </c>
      <c r="N1316" s="61">
        <v>0</v>
      </c>
      <c r="O1316" s="61">
        <v>0</v>
      </c>
      <c r="P1316" s="61">
        <v>0</v>
      </c>
      <c r="Q1316" s="61">
        <v>55600</v>
      </c>
      <c r="R1316" s="61">
        <v>55600</v>
      </c>
      <c r="S1316" s="61">
        <v>40337</v>
      </c>
      <c r="T1316" s="61">
        <f t="shared" si="939"/>
        <v>15263</v>
      </c>
      <c r="U1316" s="61">
        <v>5000</v>
      </c>
      <c r="V1316" s="61">
        <v>5000</v>
      </c>
      <c r="W1316" s="61">
        <v>5263</v>
      </c>
      <c r="X1316" s="61">
        <f t="shared" si="940"/>
        <v>55600</v>
      </c>
      <c r="Y1316" s="211">
        <f t="shared" si="936"/>
        <v>100</v>
      </c>
    </row>
    <row r="1317" spans="1:25" customFormat="1">
      <c r="A1317" s="4" t="s">
        <v>719</v>
      </c>
      <c r="B1317" s="4" t="s">
        <v>122</v>
      </c>
      <c r="C1317" s="4" t="s">
        <v>130</v>
      </c>
      <c r="D1317" s="4" t="s">
        <v>721</v>
      </c>
      <c r="E1317" s="47">
        <v>6112</v>
      </c>
      <c r="F1317" s="4" t="s">
        <v>723</v>
      </c>
      <c r="G1317" s="128" t="s">
        <v>3345</v>
      </c>
      <c r="H1317" s="5" t="s">
        <v>19</v>
      </c>
      <c r="I1317" s="61">
        <f t="shared" si="931"/>
        <v>143720</v>
      </c>
      <c r="J1317" s="61">
        <v>143720</v>
      </c>
      <c r="K1317" s="61">
        <f t="shared" si="932"/>
        <v>0</v>
      </c>
      <c r="L1317" s="61">
        <v>0</v>
      </c>
      <c r="M1317" s="61">
        <v>0</v>
      </c>
      <c r="N1317" s="61">
        <v>0</v>
      </c>
      <c r="O1317" s="61">
        <v>0</v>
      </c>
      <c r="P1317" s="61">
        <v>0</v>
      </c>
      <c r="Q1317" s="61">
        <v>143720</v>
      </c>
      <c r="R1317" s="61">
        <v>143720</v>
      </c>
      <c r="S1317" s="61">
        <v>107890</v>
      </c>
      <c r="T1317" s="61">
        <f t="shared" si="939"/>
        <v>35830</v>
      </c>
      <c r="U1317" s="61">
        <v>12000</v>
      </c>
      <c r="V1317" s="61">
        <v>12000</v>
      </c>
      <c r="W1317" s="61">
        <v>11830</v>
      </c>
      <c r="X1317" s="61">
        <f t="shared" si="940"/>
        <v>143720</v>
      </c>
      <c r="Y1317" s="211">
        <f t="shared" si="936"/>
        <v>100</v>
      </c>
    </row>
    <row r="1318" spans="1:25" customFormat="1">
      <c r="A1318" s="4" t="s">
        <v>719</v>
      </c>
      <c r="B1318" s="4" t="s">
        <v>122</v>
      </c>
      <c r="C1318" s="4" t="s">
        <v>130</v>
      </c>
      <c r="D1318" s="4" t="s">
        <v>721</v>
      </c>
      <c r="E1318" s="47">
        <v>6112</v>
      </c>
      <c r="F1318" s="4" t="s">
        <v>724</v>
      </c>
      <c r="G1318" s="128" t="s">
        <v>3345</v>
      </c>
      <c r="H1318" s="5" t="s">
        <v>17</v>
      </c>
      <c r="I1318" s="61">
        <f t="shared" si="931"/>
        <v>31400</v>
      </c>
      <c r="J1318" s="61">
        <v>31400</v>
      </c>
      <c r="K1318" s="61">
        <f t="shared" si="932"/>
        <v>0</v>
      </c>
      <c r="L1318" s="61">
        <v>0</v>
      </c>
      <c r="M1318" s="61">
        <v>0</v>
      </c>
      <c r="N1318" s="61">
        <v>0</v>
      </c>
      <c r="O1318" s="61">
        <v>0</v>
      </c>
      <c r="P1318" s="61">
        <v>0</v>
      </c>
      <c r="Q1318" s="61">
        <v>29205</v>
      </c>
      <c r="R1318" s="61">
        <v>29205</v>
      </c>
      <c r="S1318" s="61">
        <v>29205</v>
      </c>
      <c r="T1318" s="61">
        <f t="shared" si="939"/>
        <v>0</v>
      </c>
      <c r="U1318" s="61">
        <v>0</v>
      </c>
      <c r="V1318" s="61">
        <v>0</v>
      </c>
      <c r="W1318" s="61">
        <v>0</v>
      </c>
      <c r="X1318" s="61">
        <f t="shared" si="940"/>
        <v>29205</v>
      </c>
      <c r="Y1318" s="211">
        <f t="shared" si="936"/>
        <v>100</v>
      </c>
    </row>
    <row r="1319" spans="1:25" customFormat="1">
      <c r="A1319" s="4" t="s">
        <v>719</v>
      </c>
      <c r="B1319" s="4" t="s">
        <v>122</v>
      </c>
      <c r="C1319" s="4" t="s">
        <v>130</v>
      </c>
      <c r="D1319" s="4" t="s">
        <v>721</v>
      </c>
      <c r="E1319" s="47">
        <v>6112</v>
      </c>
      <c r="F1319" s="4" t="s">
        <v>725</v>
      </c>
      <c r="G1319" s="128" t="s">
        <v>3345</v>
      </c>
      <c r="H1319" s="5" t="s">
        <v>15</v>
      </c>
      <c r="I1319" s="61">
        <f t="shared" si="931"/>
        <v>25000</v>
      </c>
      <c r="J1319" s="61">
        <v>25000</v>
      </c>
      <c r="K1319" s="61">
        <f t="shared" si="932"/>
        <v>0</v>
      </c>
      <c r="L1319" s="61">
        <v>0</v>
      </c>
      <c r="M1319" s="61">
        <v>0</v>
      </c>
      <c r="N1319" s="61">
        <v>0</v>
      </c>
      <c r="O1319" s="61">
        <v>0</v>
      </c>
      <c r="P1319" s="61">
        <v>0</v>
      </c>
      <c r="Q1319" s="61">
        <v>25000</v>
      </c>
      <c r="R1319" s="61">
        <v>25000</v>
      </c>
      <c r="S1319" s="61">
        <v>12500</v>
      </c>
      <c r="T1319" s="61">
        <f t="shared" si="939"/>
        <v>12500</v>
      </c>
      <c r="U1319" s="61">
        <v>6500</v>
      </c>
      <c r="V1319" s="61">
        <v>6000</v>
      </c>
      <c r="W1319" s="61">
        <v>0</v>
      </c>
      <c r="X1319" s="61">
        <f t="shared" si="940"/>
        <v>25000</v>
      </c>
      <c r="Y1319" s="211">
        <f t="shared" si="936"/>
        <v>100</v>
      </c>
    </row>
    <row r="1320" spans="1:25" customFormat="1">
      <c r="A1320" s="4" t="s">
        <v>719</v>
      </c>
      <c r="B1320" s="4" t="s">
        <v>122</v>
      </c>
      <c r="C1320" s="4" t="s">
        <v>130</v>
      </c>
      <c r="D1320" s="4" t="s">
        <v>721</v>
      </c>
      <c r="E1320" s="47">
        <v>6112</v>
      </c>
      <c r="F1320" s="4" t="s">
        <v>726</v>
      </c>
      <c r="G1320" s="128" t="s">
        <v>3345</v>
      </c>
      <c r="H1320" s="5" t="s">
        <v>18</v>
      </c>
      <c r="I1320" s="61">
        <f t="shared" si="931"/>
        <v>18000</v>
      </c>
      <c r="J1320" s="61">
        <v>18000</v>
      </c>
      <c r="K1320" s="61">
        <f t="shared" si="932"/>
        <v>0</v>
      </c>
      <c r="L1320" s="61">
        <v>0</v>
      </c>
      <c r="M1320" s="61">
        <v>0</v>
      </c>
      <c r="N1320" s="61">
        <v>0</v>
      </c>
      <c r="O1320" s="61">
        <v>0</v>
      </c>
      <c r="P1320" s="61">
        <v>0</v>
      </c>
      <c r="Q1320" s="61">
        <v>20500</v>
      </c>
      <c r="R1320" s="61">
        <v>20500</v>
      </c>
      <c r="S1320" s="61">
        <v>20500</v>
      </c>
      <c r="T1320" s="61">
        <f t="shared" si="939"/>
        <v>0</v>
      </c>
      <c r="U1320" s="61">
        <v>0</v>
      </c>
      <c r="V1320" s="61">
        <v>0</v>
      </c>
      <c r="W1320" s="61">
        <v>0</v>
      </c>
      <c r="X1320" s="61">
        <f t="shared" si="940"/>
        <v>20500</v>
      </c>
      <c r="Y1320" s="211">
        <f t="shared" si="936"/>
        <v>100</v>
      </c>
    </row>
    <row r="1321" spans="1:25" customFormat="1">
      <c r="A1321" s="4" t="s">
        <v>719</v>
      </c>
      <c r="B1321" s="4" t="s">
        <v>122</v>
      </c>
      <c r="C1321" s="4" t="s">
        <v>130</v>
      </c>
      <c r="D1321" s="4" t="s">
        <v>721</v>
      </c>
      <c r="E1321" s="3" t="s">
        <v>2671</v>
      </c>
      <c r="F1321" s="3" t="s">
        <v>0</v>
      </c>
      <c r="G1321" s="158" t="s">
        <v>0</v>
      </c>
      <c r="H1321" s="3" t="s">
        <v>21</v>
      </c>
      <c r="I1321" s="66">
        <f t="shared" si="931"/>
        <v>141948</v>
      </c>
      <c r="J1321" s="66">
        <f t="shared" ref="J1321:X1321" si="943">SUM(J1322)</f>
        <v>141948</v>
      </c>
      <c r="K1321" s="66">
        <f t="shared" si="932"/>
        <v>0</v>
      </c>
      <c r="L1321" s="66">
        <f t="shared" si="943"/>
        <v>0</v>
      </c>
      <c r="M1321" s="66">
        <f t="shared" si="943"/>
        <v>0</v>
      </c>
      <c r="N1321" s="66">
        <f t="shared" si="943"/>
        <v>0</v>
      </c>
      <c r="O1321" s="66">
        <f t="shared" si="943"/>
        <v>0</v>
      </c>
      <c r="P1321" s="66">
        <f t="shared" si="943"/>
        <v>0</v>
      </c>
      <c r="Q1321" s="66">
        <f t="shared" si="943"/>
        <v>148864</v>
      </c>
      <c r="R1321" s="66">
        <f t="shared" si="943"/>
        <v>148864</v>
      </c>
      <c r="S1321" s="66">
        <f t="shared" si="943"/>
        <v>126184</v>
      </c>
      <c r="T1321" s="66">
        <f t="shared" si="943"/>
        <v>22680</v>
      </c>
      <c r="U1321" s="66">
        <f t="shared" si="943"/>
        <v>7560</v>
      </c>
      <c r="V1321" s="66">
        <f t="shared" si="943"/>
        <v>7560</v>
      </c>
      <c r="W1321" s="66">
        <f t="shared" si="943"/>
        <v>7560</v>
      </c>
      <c r="X1321" s="66">
        <f t="shared" si="943"/>
        <v>148864</v>
      </c>
      <c r="Y1321" s="208">
        <f t="shared" si="936"/>
        <v>100</v>
      </c>
    </row>
    <row r="1322" spans="1:25" customFormat="1">
      <c r="A1322" s="4" t="s">
        <v>719</v>
      </c>
      <c r="B1322" s="4" t="s">
        <v>122</v>
      </c>
      <c r="C1322" s="4" t="s">
        <v>130</v>
      </c>
      <c r="D1322" s="4" t="s">
        <v>721</v>
      </c>
      <c r="E1322" s="47">
        <v>6121</v>
      </c>
      <c r="F1322" s="4"/>
      <c r="G1322" s="128" t="s">
        <v>3345</v>
      </c>
      <c r="H1322" s="5" t="s">
        <v>22</v>
      </c>
      <c r="I1322" s="61">
        <f t="shared" si="931"/>
        <v>141948</v>
      </c>
      <c r="J1322" s="61">
        <v>141948</v>
      </c>
      <c r="K1322" s="61">
        <f t="shared" si="932"/>
        <v>0</v>
      </c>
      <c r="L1322" s="61">
        <v>0</v>
      </c>
      <c r="M1322" s="61">
        <v>0</v>
      </c>
      <c r="N1322" s="61">
        <v>0</v>
      </c>
      <c r="O1322" s="61">
        <v>0</v>
      </c>
      <c r="P1322" s="61">
        <v>0</v>
      </c>
      <c r="Q1322" s="61">
        <v>148864</v>
      </c>
      <c r="R1322" s="61">
        <v>148864</v>
      </c>
      <c r="S1322" s="61">
        <v>126184</v>
      </c>
      <c r="T1322" s="61">
        <f t="shared" si="939"/>
        <v>22680</v>
      </c>
      <c r="U1322" s="61">
        <v>7560</v>
      </c>
      <c r="V1322" s="61">
        <v>7560</v>
      </c>
      <c r="W1322" s="61">
        <v>7560</v>
      </c>
      <c r="X1322" s="61">
        <f t="shared" si="940"/>
        <v>148864</v>
      </c>
      <c r="Y1322" s="211">
        <f t="shared" si="936"/>
        <v>100</v>
      </c>
    </row>
    <row r="1323" spans="1:25" customFormat="1">
      <c r="A1323" s="4" t="s">
        <v>719</v>
      </c>
      <c r="B1323" s="4" t="s">
        <v>122</v>
      </c>
      <c r="C1323" s="4" t="s">
        <v>130</v>
      </c>
      <c r="D1323" s="4" t="s">
        <v>721</v>
      </c>
      <c r="E1323" s="3" t="s">
        <v>2672</v>
      </c>
      <c r="F1323" s="3" t="s">
        <v>0</v>
      </c>
      <c r="G1323" s="158" t="s">
        <v>0</v>
      </c>
      <c r="H1323" s="3" t="s">
        <v>23</v>
      </c>
      <c r="I1323" s="62">
        <f t="shared" si="931"/>
        <v>2516600</v>
      </c>
      <c r="J1323" s="62">
        <f t="shared" ref="J1323:P1323" si="944">SUM(J1324:J1332)</f>
        <v>2516600</v>
      </c>
      <c r="K1323" s="62">
        <f t="shared" si="932"/>
        <v>0</v>
      </c>
      <c r="L1323" s="62">
        <f t="shared" si="944"/>
        <v>0</v>
      </c>
      <c r="M1323" s="62">
        <f t="shared" si="944"/>
        <v>0</v>
      </c>
      <c r="N1323" s="62">
        <f t="shared" si="944"/>
        <v>0</v>
      </c>
      <c r="O1323" s="62">
        <f t="shared" si="944"/>
        <v>0</v>
      </c>
      <c r="P1323" s="62">
        <f t="shared" si="944"/>
        <v>0</v>
      </c>
      <c r="Q1323" s="62">
        <f>SUM(Q1324:Q1332)</f>
        <v>2559811</v>
      </c>
      <c r="R1323" s="62">
        <f>SUM(R1324:R1332)</f>
        <v>2509811</v>
      </c>
      <c r="S1323" s="62">
        <f>SUM(S1324:S1332)</f>
        <v>2331829</v>
      </c>
      <c r="T1323" s="62">
        <f t="shared" ref="T1323:X1323" si="945">SUM(T1324:T1332)</f>
        <v>177982</v>
      </c>
      <c r="U1323" s="62">
        <f t="shared" si="945"/>
        <v>62982</v>
      </c>
      <c r="V1323" s="62">
        <f t="shared" si="945"/>
        <v>52500</v>
      </c>
      <c r="W1323" s="62">
        <f t="shared" si="945"/>
        <v>62500</v>
      </c>
      <c r="X1323" s="62">
        <f t="shared" si="945"/>
        <v>2509811</v>
      </c>
      <c r="Y1323" s="210">
        <f t="shared" si="936"/>
        <v>100</v>
      </c>
    </row>
    <row r="1324" spans="1:25" customFormat="1">
      <c r="A1324" s="4" t="s">
        <v>719</v>
      </c>
      <c r="B1324" s="4" t="s">
        <v>122</v>
      </c>
      <c r="C1324" s="4" t="s">
        <v>130</v>
      </c>
      <c r="D1324" s="4" t="s">
        <v>721</v>
      </c>
      <c r="E1324" s="47">
        <v>6131</v>
      </c>
      <c r="F1324" s="4"/>
      <c r="G1324" s="128" t="s">
        <v>3345</v>
      </c>
      <c r="H1324" s="5" t="s">
        <v>24</v>
      </c>
      <c r="I1324" s="61">
        <f t="shared" si="931"/>
        <v>100</v>
      </c>
      <c r="J1324" s="61">
        <v>100</v>
      </c>
      <c r="K1324" s="61">
        <f t="shared" si="932"/>
        <v>0</v>
      </c>
      <c r="L1324" s="61">
        <v>0</v>
      </c>
      <c r="M1324" s="61">
        <v>0</v>
      </c>
      <c r="N1324" s="61">
        <v>0</v>
      </c>
      <c r="O1324" s="61">
        <v>0</v>
      </c>
      <c r="P1324" s="61">
        <v>0</v>
      </c>
      <c r="Q1324" s="61">
        <v>25100</v>
      </c>
      <c r="R1324" s="61">
        <v>25100</v>
      </c>
      <c r="S1324" s="61">
        <v>25100</v>
      </c>
      <c r="T1324" s="61">
        <f t="shared" si="939"/>
        <v>0</v>
      </c>
      <c r="U1324" s="61">
        <v>0</v>
      </c>
      <c r="V1324" s="61">
        <v>0</v>
      </c>
      <c r="W1324" s="61">
        <v>0</v>
      </c>
      <c r="X1324" s="61">
        <f t="shared" si="940"/>
        <v>25100</v>
      </c>
      <c r="Y1324" s="211">
        <f t="shared" si="936"/>
        <v>100</v>
      </c>
    </row>
    <row r="1325" spans="1:25" customFormat="1">
      <c r="A1325" s="4" t="s">
        <v>719</v>
      </c>
      <c r="B1325" s="4" t="s">
        <v>122</v>
      </c>
      <c r="C1325" s="4" t="s">
        <v>130</v>
      </c>
      <c r="D1325" s="4" t="s">
        <v>721</v>
      </c>
      <c r="E1325" s="47">
        <v>6132</v>
      </c>
      <c r="F1325" s="4"/>
      <c r="G1325" s="128" t="s">
        <v>3345</v>
      </c>
      <c r="H1325" s="5" t="s">
        <v>25</v>
      </c>
      <c r="I1325" s="61">
        <f t="shared" si="931"/>
        <v>0</v>
      </c>
      <c r="J1325" s="61">
        <v>0</v>
      </c>
      <c r="K1325" s="61">
        <f t="shared" si="932"/>
        <v>0</v>
      </c>
      <c r="L1325" s="61">
        <v>0</v>
      </c>
      <c r="M1325" s="61">
        <v>0</v>
      </c>
      <c r="N1325" s="61">
        <v>0</v>
      </c>
      <c r="O1325" s="61">
        <v>0</v>
      </c>
      <c r="P1325" s="61">
        <v>0</v>
      </c>
      <c r="Q1325" s="61">
        <v>0</v>
      </c>
      <c r="R1325" s="61">
        <v>0</v>
      </c>
      <c r="S1325" s="61">
        <v>0</v>
      </c>
      <c r="T1325" s="61">
        <f t="shared" si="939"/>
        <v>0</v>
      </c>
      <c r="U1325" s="61"/>
      <c r="V1325" s="61"/>
      <c r="W1325" s="61"/>
      <c r="X1325" s="61">
        <f t="shared" si="940"/>
        <v>0</v>
      </c>
      <c r="Y1325" s="211">
        <f t="shared" si="936"/>
        <v>0</v>
      </c>
    </row>
    <row r="1326" spans="1:25" customFormat="1">
      <c r="A1326" s="4" t="s">
        <v>719</v>
      </c>
      <c r="B1326" s="4" t="s">
        <v>122</v>
      </c>
      <c r="C1326" s="4" t="s">
        <v>130</v>
      </c>
      <c r="D1326" s="4" t="s">
        <v>721</v>
      </c>
      <c r="E1326" s="47">
        <v>6133</v>
      </c>
      <c r="F1326" s="4"/>
      <c r="G1326" s="128" t="s">
        <v>3345</v>
      </c>
      <c r="H1326" s="5" t="s">
        <v>26</v>
      </c>
      <c r="I1326" s="61">
        <f t="shared" si="931"/>
        <v>0</v>
      </c>
      <c r="J1326" s="61">
        <v>0</v>
      </c>
      <c r="K1326" s="61">
        <f t="shared" si="932"/>
        <v>0</v>
      </c>
      <c r="L1326" s="61">
        <v>0</v>
      </c>
      <c r="M1326" s="61">
        <v>0</v>
      </c>
      <c r="N1326" s="61">
        <v>0</v>
      </c>
      <c r="O1326" s="61">
        <v>0</v>
      </c>
      <c r="P1326" s="61">
        <v>0</v>
      </c>
      <c r="Q1326" s="61">
        <v>0</v>
      </c>
      <c r="R1326" s="61">
        <v>0</v>
      </c>
      <c r="S1326" s="61">
        <v>0</v>
      </c>
      <c r="T1326" s="61">
        <f t="shared" si="939"/>
        <v>0</v>
      </c>
      <c r="U1326" s="61"/>
      <c r="V1326" s="61"/>
      <c r="W1326" s="61"/>
      <c r="X1326" s="61">
        <f t="shared" si="940"/>
        <v>0</v>
      </c>
      <c r="Y1326" s="211">
        <f t="shared" si="936"/>
        <v>0</v>
      </c>
    </row>
    <row r="1327" spans="1:25" customFormat="1">
      <c r="A1327" s="4" t="s">
        <v>719</v>
      </c>
      <c r="B1327" s="4" t="s">
        <v>122</v>
      </c>
      <c r="C1327" s="4" t="s">
        <v>130</v>
      </c>
      <c r="D1327" s="4" t="s">
        <v>721</v>
      </c>
      <c r="E1327" s="47">
        <v>6134</v>
      </c>
      <c r="F1327" s="4"/>
      <c r="G1327" s="128" t="s">
        <v>3345</v>
      </c>
      <c r="H1327" s="5" t="s">
        <v>27</v>
      </c>
      <c r="I1327" s="61">
        <f t="shared" si="931"/>
        <v>0</v>
      </c>
      <c r="J1327" s="61">
        <v>0</v>
      </c>
      <c r="K1327" s="61">
        <f t="shared" si="932"/>
        <v>0</v>
      </c>
      <c r="L1327" s="61">
        <v>0</v>
      </c>
      <c r="M1327" s="61">
        <v>0</v>
      </c>
      <c r="N1327" s="61">
        <v>0</v>
      </c>
      <c r="O1327" s="61">
        <v>0</v>
      </c>
      <c r="P1327" s="61">
        <v>0</v>
      </c>
      <c r="Q1327" s="61">
        <v>0</v>
      </c>
      <c r="R1327" s="61">
        <v>0</v>
      </c>
      <c r="S1327" s="61">
        <v>0</v>
      </c>
      <c r="T1327" s="61">
        <f t="shared" si="939"/>
        <v>0</v>
      </c>
      <c r="U1327" s="61"/>
      <c r="V1327" s="61"/>
      <c r="W1327" s="61"/>
      <c r="X1327" s="61">
        <f t="shared" si="940"/>
        <v>0</v>
      </c>
      <c r="Y1327" s="211">
        <f t="shared" si="936"/>
        <v>0</v>
      </c>
    </row>
    <row r="1328" spans="1:25" customFormat="1">
      <c r="A1328" s="4" t="s">
        <v>719</v>
      </c>
      <c r="B1328" s="4" t="s">
        <v>122</v>
      </c>
      <c r="C1328" s="4" t="s">
        <v>130</v>
      </c>
      <c r="D1328" s="4" t="s">
        <v>721</v>
      </c>
      <c r="E1328" s="47">
        <v>6135</v>
      </c>
      <c r="F1328" s="4"/>
      <c r="G1328" s="128" t="s">
        <v>3345</v>
      </c>
      <c r="H1328" s="5" t="s">
        <v>28</v>
      </c>
      <c r="I1328" s="61">
        <f t="shared" si="931"/>
        <v>0</v>
      </c>
      <c r="J1328" s="61">
        <v>0</v>
      </c>
      <c r="K1328" s="61">
        <f t="shared" si="932"/>
        <v>0</v>
      </c>
      <c r="L1328" s="61">
        <v>0</v>
      </c>
      <c r="M1328" s="61">
        <v>0</v>
      </c>
      <c r="N1328" s="61">
        <v>0</v>
      </c>
      <c r="O1328" s="61">
        <v>0</v>
      </c>
      <c r="P1328" s="61">
        <v>0</v>
      </c>
      <c r="Q1328" s="61">
        <v>0</v>
      </c>
      <c r="R1328" s="61">
        <v>0</v>
      </c>
      <c r="S1328" s="61">
        <v>0</v>
      </c>
      <c r="T1328" s="61">
        <f t="shared" si="939"/>
        <v>0</v>
      </c>
      <c r="U1328" s="61"/>
      <c r="V1328" s="61"/>
      <c r="W1328" s="61"/>
      <c r="X1328" s="61">
        <f t="shared" si="940"/>
        <v>0</v>
      </c>
      <c r="Y1328" s="211">
        <f t="shared" si="936"/>
        <v>0</v>
      </c>
    </row>
    <row r="1329" spans="1:25" customFormat="1">
      <c r="A1329" s="4" t="s">
        <v>719</v>
      </c>
      <c r="B1329" s="4" t="s">
        <v>122</v>
      </c>
      <c r="C1329" s="4" t="s">
        <v>130</v>
      </c>
      <c r="D1329" s="4" t="s">
        <v>721</v>
      </c>
      <c r="E1329" s="47">
        <v>6136</v>
      </c>
      <c r="F1329" s="4"/>
      <c r="G1329" s="128" t="s">
        <v>3345</v>
      </c>
      <c r="H1329" s="5" t="s">
        <v>29</v>
      </c>
      <c r="I1329" s="61">
        <f t="shared" si="931"/>
        <v>0</v>
      </c>
      <c r="J1329" s="61">
        <v>0</v>
      </c>
      <c r="K1329" s="61">
        <f t="shared" si="932"/>
        <v>0</v>
      </c>
      <c r="L1329" s="61">
        <v>0</v>
      </c>
      <c r="M1329" s="61">
        <v>0</v>
      </c>
      <c r="N1329" s="61">
        <v>0</v>
      </c>
      <c r="O1329" s="61">
        <v>0</v>
      </c>
      <c r="P1329" s="61">
        <v>0</v>
      </c>
      <c r="Q1329" s="61">
        <v>0</v>
      </c>
      <c r="R1329" s="61">
        <v>0</v>
      </c>
      <c r="S1329" s="61">
        <v>0</v>
      </c>
      <c r="T1329" s="61">
        <f t="shared" si="939"/>
        <v>0</v>
      </c>
      <c r="U1329" s="61"/>
      <c r="V1329" s="61"/>
      <c r="W1329" s="61"/>
      <c r="X1329" s="61">
        <f t="shared" si="940"/>
        <v>0</v>
      </c>
      <c r="Y1329" s="211">
        <f t="shared" si="936"/>
        <v>0</v>
      </c>
    </row>
    <row r="1330" spans="1:25" customFormat="1">
      <c r="A1330" s="4" t="s">
        <v>719</v>
      </c>
      <c r="B1330" s="4" t="s">
        <v>122</v>
      </c>
      <c r="C1330" s="4" t="s">
        <v>130</v>
      </c>
      <c r="D1330" s="4" t="s">
        <v>721</v>
      </c>
      <c r="E1330" s="47">
        <v>6137</v>
      </c>
      <c r="F1330" s="4"/>
      <c r="G1330" s="128" t="s">
        <v>3345</v>
      </c>
      <c r="H1330" s="5" t="s">
        <v>30</v>
      </c>
      <c r="I1330" s="61">
        <f t="shared" si="931"/>
        <v>0</v>
      </c>
      <c r="J1330" s="61">
        <v>0</v>
      </c>
      <c r="K1330" s="61">
        <f t="shared" si="932"/>
        <v>0</v>
      </c>
      <c r="L1330" s="61">
        <v>0</v>
      </c>
      <c r="M1330" s="61">
        <v>0</v>
      </c>
      <c r="N1330" s="61">
        <v>0</v>
      </c>
      <c r="O1330" s="61">
        <v>0</v>
      </c>
      <c r="P1330" s="61">
        <v>0</v>
      </c>
      <c r="Q1330" s="61">
        <v>0</v>
      </c>
      <c r="R1330" s="61">
        <v>0</v>
      </c>
      <c r="S1330" s="61">
        <v>0</v>
      </c>
      <c r="T1330" s="61">
        <f t="shared" si="939"/>
        <v>0</v>
      </c>
      <c r="U1330" s="61"/>
      <c r="V1330" s="61"/>
      <c r="W1330" s="61"/>
      <c r="X1330" s="61">
        <f t="shared" si="940"/>
        <v>0</v>
      </c>
      <c r="Y1330" s="211">
        <f t="shared" si="936"/>
        <v>0</v>
      </c>
    </row>
    <row r="1331" spans="1:25" customFormat="1">
      <c r="A1331" s="4" t="s">
        <v>719</v>
      </c>
      <c r="B1331" s="4" t="s">
        <v>122</v>
      </c>
      <c r="C1331" s="4" t="s">
        <v>130</v>
      </c>
      <c r="D1331" s="4" t="s">
        <v>721</v>
      </c>
      <c r="E1331" s="47">
        <v>6138</v>
      </c>
      <c r="F1331" s="4"/>
      <c r="G1331" s="128" t="s">
        <v>3345</v>
      </c>
      <c r="H1331" s="5" t="s">
        <v>31</v>
      </c>
      <c r="I1331" s="61">
        <f t="shared" si="931"/>
        <v>1620000</v>
      </c>
      <c r="J1331" s="61">
        <v>1620000</v>
      </c>
      <c r="K1331" s="61">
        <f t="shared" si="932"/>
        <v>0</v>
      </c>
      <c r="L1331" s="61">
        <v>0</v>
      </c>
      <c r="M1331" s="61">
        <v>0</v>
      </c>
      <c r="N1331" s="61">
        <v>0</v>
      </c>
      <c r="O1331" s="61">
        <v>0</v>
      </c>
      <c r="P1331" s="61">
        <v>0</v>
      </c>
      <c r="Q1331" s="61">
        <v>1512000</v>
      </c>
      <c r="R1331" s="61">
        <v>1512000</v>
      </c>
      <c r="S1331" s="61">
        <v>1512000</v>
      </c>
      <c r="T1331" s="61">
        <f t="shared" si="939"/>
        <v>0</v>
      </c>
      <c r="U1331" s="61">
        <v>0</v>
      </c>
      <c r="V1331" s="61">
        <v>0</v>
      </c>
      <c r="W1331" s="61">
        <v>0</v>
      </c>
      <c r="X1331" s="61">
        <f t="shared" si="940"/>
        <v>1512000</v>
      </c>
      <c r="Y1331" s="211">
        <f t="shared" si="936"/>
        <v>100</v>
      </c>
    </row>
    <row r="1332" spans="1:25" customFormat="1">
      <c r="A1332" s="46" t="s">
        <v>719</v>
      </c>
      <c r="B1332" s="46" t="s">
        <v>122</v>
      </c>
      <c r="C1332" s="46" t="s">
        <v>130</v>
      </c>
      <c r="D1332" s="46" t="s">
        <v>721</v>
      </c>
      <c r="E1332" s="46" t="s">
        <v>2673</v>
      </c>
      <c r="F1332" s="4" t="s">
        <v>0</v>
      </c>
      <c r="G1332" s="159" t="s">
        <v>0</v>
      </c>
      <c r="H1332" s="3" t="s">
        <v>32</v>
      </c>
      <c r="I1332" s="62">
        <f t="shared" si="931"/>
        <v>896500</v>
      </c>
      <c r="J1332" s="62">
        <f t="shared" ref="J1332:P1332" si="946">SUM(J1333:J1339)</f>
        <v>896500</v>
      </c>
      <c r="K1332" s="62">
        <f t="shared" si="932"/>
        <v>0</v>
      </c>
      <c r="L1332" s="62">
        <f t="shared" si="946"/>
        <v>0</v>
      </c>
      <c r="M1332" s="62">
        <f t="shared" si="946"/>
        <v>0</v>
      </c>
      <c r="N1332" s="62">
        <f t="shared" si="946"/>
        <v>0</v>
      </c>
      <c r="O1332" s="62">
        <f t="shared" si="946"/>
        <v>0</v>
      </c>
      <c r="P1332" s="62">
        <f t="shared" si="946"/>
        <v>0</v>
      </c>
      <c r="Q1332" s="62">
        <f>SUM(Q1333:Q1339)</f>
        <v>1022711</v>
      </c>
      <c r="R1332" s="62">
        <f>SUM(R1333:R1339)</f>
        <v>972711</v>
      </c>
      <c r="S1332" s="62">
        <f>SUM(S1333:S1339)</f>
        <v>794729</v>
      </c>
      <c r="T1332" s="62">
        <f t="shared" ref="T1332:X1332" si="947">SUM(T1333:T1339)</f>
        <v>177982</v>
      </c>
      <c r="U1332" s="62">
        <f t="shared" si="947"/>
        <v>62982</v>
      </c>
      <c r="V1332" s="62">
        <f t="shared" si="947"/>
        <v>52500</v>
      </c>
      <c r="W1332" s="62">
        <f t="shared" si="947"/>
        <v>62500</v>
      </c>
      <c r="X1332" s="62">
        <f t="shared" si="947"/>
        <v>972711</v>
      </c>
      <c r="Y1332" s="210">
        <f t="shared" si="936"/>
        <v>100</v>
      </c>
    </row>
    <row r="1333" spans="1:25" customFormat="1">
      <c r="A1333" s="4" t="s">
        <v>719</v>
      </c>
      <c r="B1333" s="4" t="s">
        <v>122</v>
      </c>
      <c r="C1333" s="4" t="s">
        <v>130</v>
      </c>
      <c r="D1333" s="4" t="s">
        <v>721</v>
      </c>
      <c r="E1333" s="47">
        <v>6139</v>
      </c>
      <c r="F1333" s="4" t="s">
        <v>727</v>
      </c>
      <c r="G1333" s="128" t="s">
        <v>3345</v>
      </c>
      <c r="H1333" s="5" t="s">
        <v>728</v>
      </c>
      <c r="I1333" s="61">
        <f t="shared" si="931"/>
        <v>100000</v>
      </c>
      <c r="J1333" s="61">
        <v>100000</v>
      </c>
      <c r="K1333" s="61">
        <f t="shared" si="932"/>
        <v>0</v>
      </c>
      <c r="L1333" s="61">
        <v>0</v>
      </c>
      <c r="M1333" s="61">
        <v>0</v>
      </c>
      <c r="N1333" s="61">
        <v>0</v>
      </c>
      <c r="O1333" s="61">
        <v>0</v>
      </c>
      <c r="P1333" s="61">
        <v>0</v>
      </c>
      <c r="Q1333" s="61">
        <v>110000</v>
      </c>
      <c r="R1333" s="61">
        <v>110000</v>
      </c>
      <c r="S1333" s="61">
        <v>100000</v>
      </c>
      <c r="T1333" s="61">
        <f t="shared" si="939"/>
        <v>10000</v>
      </c>
      <c r="U1333" s="61">
        <v>10000</v>
      </c>
      <c r="V1333" s="61">
        <v>0</v>
      </c>
      <c r="W1333" s="61">
        <v>0</v>
      </c>
      <c r="X1333" s="61">
        <f t="shared" si="940"/>
        <v>110000</v>
      </c>
      <c r="Y1333" s="211">
        <f t="shared" si="936"/>
        <v>100</v>
      </c>
    </row>
    <row r="1334" spans="1:25" customFormat="1">
      <c r="A1334" s="4" t="s">
        <v>719</v>
      </c>
      <c r="B1334" s="4" t="s">
        <v>122</v>
      </c>
      <c r="C1334" s="4" t="s">
        <v>130</v>
      </c>
      <c r="D1334" s="4" t="s">
        <v>721</v>
      </c>
      <c r="E1334" s="47">
        <v>6139</v>
      </c>
      <c r="F1334" s="4" t="s">
        <v>729</v>
      </c>
      <c r="G1334" s="128" t="s">
        <v>3345</v>
      </c>
      <c r="H1334" s="5" t="s">
        <v>730</v>
      </c>
      <c r="I1334" s="61">
        <f t="shared" si="931"/>
        <v>400000</v>
      </c>
      <c r="J1334" s="61">
        <v>400000</v>
      </c>
      <c r="K1334" s="61">
        <f t="shared" si="932"/>
        <v>0</v>
      </c>
      <c r="L1334" s="61">
        <v>0</v>
      </c>
      <c r="M1334" s="61">
        <v>0</v>
      </c>
      <c r="N1334" s="61">
        <v>0</v>
      </c>
      <c r="O1334" s="61">
        <v>0</v>
      </c>
      <c r="P1334" s="61">
        <v>0</v>
      </c>
      <c r="Q1334" s="61">
        <v>400000</v>
      </c>
      <c r="R1334" s="61">
        <v>400000</v>
      </c>
      <c r="S1334" s="61">
        <v>270000</v>
      </c>
      <c r="T1334" s="61">
        <f t="shared" si="939"/>
        <v>130000</v>
      </c>
      <c r="U1334" s="61">
        <v>40000</v>
      </c>
      <c r="V1334" s="61">
        <v>40000</v>
      </c>
      <c r="W1334" s="61">
        <v>50000</v>
      </c>
      <c r="X1334" s="61">
        <f t="shared" si="940"/>
        <v>400000</v>
      </c>
      <c r="Y1334" s="211">
        <f t="shared" si="936"/>
        <v>100</v>
      </c>
    </row>
    <row r="1335" spans="1:25" customFormat="1">
      <c r="A1335" s="4" t="s">
        <v>719</v>
      </c>
      <c r="B1335" s="4" t="s">
        <v>122</v>
      </c>
      <c r="C1335" s="4" t="s">
        <v>130</v>
      </c>
      <c r="D1335" s="4" t="s">
        <v>721</v>
      </c>
      <c r="E1335" s="47">
        <v>6139</v>
      </c>
      <c r="F1335" s="4" t="s">
        <v>731</v>
      </c>
      <c r="G1335" s="128" t="s">
        <v>3345</v>
      </c>
      <c r="H1335" s="5" t="s">
        <v>732</v>
      </c>
      <c r="I1335" s="61">
        <f t="shared" si="931"/>
        <v>360000</v>
      </c>
      <c r="J1335" s="61">
        <v>360000</v>
      </c>
      <c r="K1335" s="61">
        <f t="shared" si="932"/>
        <v>0</v>
      </c>
      <c r="L1335" s="61">
        <v>0</v>
      </c>
      <c r="M1335" s="61">
        <v>0</v>
      </c>
      <c r="N1335" s="61">
        <v>0</v>
      </c>
      <c r="O1335" s="61">
        <v>0</v>
      </c>
      <c r="P1335" s="61">
        <v>0</v>
      </c>
      <c r="Q1335" s="61">
        <v>440000</v>
      </c>
      <c r="R1335" s="61">
        <v>390000</v>
      </c>
      <c r="S1335" s="61">
        <v>352500</v>
      </c>
      <c r="T1335" s="61">
        <f t="shared" si="939"/>
        <v>37500</v>
      </c>
      <c r="U1335" s="61">
        <v>12500</v>
      </c>
      <c r="V1335" s="61">
        <v>12500</v>
      </c>
      <c r="W1335" s="61">
        <v>12500</v>
      </c>
      <c r="X1335" s="61">
        <f t="shared" si="940"/>
        <v>390000</v>
      </c>
      <c r="Y1335" s="211">
        <f t="shared" si="936"/>
        <v>100</v>
      </c>
    </row>
    <row r="1336" spans="1:25" customFormat="1">
      <c r="A1336" s="4" t="s">
        <v>719</v>
      </c>
      <c r="B1336" s="4" t="s">
        <v>122</v>
      </c>
      <c r="C1336" s="4" t="s">
        <v>130</v>
      </c>
      <c r="D1336" s="4" t="s">
        <v>721</v>
      </c>
      <c r="E1336" s="47">
        <v>6139</v>
      </c>
      <c r="F1336" s="4" t="s">
        <v>733</v>
      </c>
      <c r="G1336" s="128" t="s">
        <v>3345</v>
      </c>
      <c r="H1336" s="5" t="s">
        <v>734</v>
      </c>
      <c r="I1336" s="61">
        <f t="shared" si="931"/>
        <v>20000</v>
      </c>
      <c r="J1336" s="61">
        <v>20000</v>
      </c>
      <c r="K1336" s="61">
        <f t="shared" si="932"/>
        <v>0</v>
      </c>
      <c r="L1336" s="61">
        <v>0</v>
      </c>
      <c r="M1336" s="61">
        <v>0</v>
      </c>
      <c r="N1336" s="61">
        <v>0</v>
      </c>
      <c r="O1336" s="61">
        <v>0</v>
      </c>
      <c r="P1336" s="61">
        <v>0</v>
      </c>
      <c r="Q1336" s="61">
        <v>56000</v>
      </c>
      <c r="R1336" s="61">
        <v>56000</v>
      </c>
      <c r="S1336" s="61">
        <v>56000</v>
      </c>
      <c r="T1336" s="61">
        <f t="shared" si="939"/>
        <v>0</v>
      </c>
      <c r="U1336" s="61">
        <v>0</v>
      </c>
      <c r="V1336" s="61">
        <v>0</v>
      </c>
      <c r="W1336" s="61">
        <v>0</v>
      </c>
      <c r="X1336" s="61">
        <f t="shared" si="940"/>
        <v>56000</v>
      </c>
      <c r="Y1336" s="211">
        <f t="shared" si="936"/>
        <v>100</v>
      </c>
    </row>
    <row r="1337" spans="1:25" customFormat="1">
      <c r="A1337" s="4" t="s">
        <v>719</v>
      </c>
      <c r="B1337" s="4" t="s">
        <v>122</v>
      </c>
      <c r="C1337" s="4" t="s">
        <v>130</v>
      </c>
      <c r="D1337" s="4" t="s">
        <v>721</v>
      </c>
      <c r="E1337" s="47">
        <v>6139</v>
      </c>
      <c r="F1337" s="4" t="s">
        <v>735</v>
      </c>
      <c r="G1337" s="128" t="s">
        <v>3345</v>
      </c>
      <c r="H1337" s="5" t="s">
        <v>152</v>
      </c>
      <c r="I1337" s="61">
        <f t="shared" si="931"/>
        <v>4500</v>
      </c>
      <c r="J1337" s="61">
        <v>4500</v>
      </c>
      <c r="K1337" s="61">
        <f t="shared" si="932"/>
        <v>0</v>
      </c>
      <c r="L1337" s="61">
        <v>0</v>
      </c>
      <c r="M1337" s="61">
        <v>0</v>
      </c>
      <c r="N1337" s="61">
        <v>0</v>
      </c>
      <c r="O1337" s="61">
        <v>0</v>
      </c>
      <c r="P1337" s="61">
        <v>0</v>
      </c>
      <c r="Q1337" s="61">
        <v>4711</v>
      </c>
      <c r="R1337" s="61">
        <v>4711</v>
      </c>
      <c r="S1337" s="61">
        <v>4229</v>
      </c>
      <c r="T1337" s="61">
        <f t="shared" si="939"/>
        <v>482</v>
      </c>
      <c r="U1337" s="61">
        <v>482</v>
      </c>
      <c r="V1337" s="61">
        <v>0</v>
      </c>
      <c r="W1337" s="61">
        <v>0</v>
      </c>
      <c r="X1337" s="61">
        <f t="shared" si="940"/>
        <v>4711</v>
      </c>
      <c r="Y1337" s="211">
        <f t="shared" si="936"/>
        <v>100</v>
      </c>
    </row>
    <row r="1338" spans="1:25" customFormat="1">
      <c r="A1338" s="4" t="s">
        <v>719</v>
      </c>
      <c r="B1338" s="4" t="s">
        <v>122</v>
      </c>
      <c r="C1338" s="4" t="s">
        <v>130</v>
      </c>
      <c r="D1338" s="4" t="s">
        <v>721</v>
      </c>
      <c r="E1338" s="47">
        <v>6139</v>
      </c>
      <c r="F1338" s="4" t="s">
        <v>736</v>
      </c>
      <c r="G1338" s="128" t="s">
        <v>3345</v>
      </c>
      <c r="H1338" s="5" t="s">
        <v>158</v>
      </c>
      <c r="I1338" s="61">
        <f t="shared" si="931"/>
        <v>12000</v>
      </c>
      <c r="J1338" s="61">
        <v>12000</v>
      </c>
      <c r="K1338" s="61">
        <f t="shared" si="932"/>
        <v>0</v>
      </c>
      <c r="L1338" s="61">
        <v>0</v>
      </c>
      <c r="M1338" s="61">
        <v>0</v>
      </c>
      <c r="N1338" s="61">
        <v>0</v>
      </c>
      <c r="O1338" s="61">
        <v>0</v>
      </c>
      <c r="P1338" s="61">
        <v>0</v>
      </c>
      <c r="Q1338" s="61">
        <v>12000</v>
      </c>
      <c r="R1338" s="61">
        <v>12000</v>
      </c>
      <c r="S1338" s="61">
        <v>12000</v>
      </c>
      <c r="T1338" s="61">
        <f t="shared" si="939"/>
        <v>0</v>
      </c>
      <c r="U1338" s="61">
        <v>0</v>
      </c>
      <c r="V1338" s="61">
        <v>0</v>
      </c>
      <c r="W1338" s="61">
        <v>0</v>
      </c>
      <c r="X1338" s="61">
        <f t="shared" si="940"/>
        <v>12000</v>
      </c>
      <c r="Y1338" s="211">
        <f t="shared" si="936"/>
        <v>100</v>
      </c>
    </row>
    <row r="1339" spans="1:25" customFormat="1">
      <c r="A1339" s="4" t="s">
        <v>719</v>
      </c>
      <c r="B1339" s="4" t="s">
        <v>122</v>
      </c>
      <c r="C1339" s="4" t="s">
        <v>130</v>
      </c>
      <c r="D1339" s="4" t="s">
        <v>721</v>
      </c>
      <c r="E1339" s="47">
        <v>6139</v>
      </c>
      <c r="F1339" s="4" t="s">
        <v>737</v>
      </c>
      <c r="G1339" s="128" t="s">
        <v>3345</v>
      </c>
      <c r="H1339" s="5" t="s">
        <v>738</v>
      </c>
      <c r="I1339" s="61">
        <f t="shared" si="931"/>
        <v>0</v>
      </c>
      <c r="J1339" s="61">
        <v>0</v>
      </c>
      <c r="K1339" s="61">
        <f t="shared" si="932"/>
        <v>0</v>
      </c>
      <c r="L1339" s="61">
        <v>0</v>
      </c>
      <c r="M1339" s="61">
        <v>0</v>
      </c>
      <c r="N1339" s="61">
        <v>0</v>
      </c>
      <c r="O1339" s="61">
        <v>0</v>
      </c>
      <c r="P1339" s="61">
        <v>0</v>
      </c>
      <c r="Q1339" s="61">
        <v>0</v>
      </c>
      <c r="R1339" s="61">
        <v>0</v>
      </c>
      <c r="S1339" s="61">
        <v>0</v>
      </c>
      <c r="T1339" s="61">
        <f t="shared" si="939"/>
        <v>0</v>
      </c>
      <c r="U1339" s="61">
        <v>0</v>
      </c>
      <c r="V1339" s="61">
        <v>0</v>
      </c>
      <c r="W1339" s="61">
        <v>0</v>
      </c>
      <c r="X1339" s="61">
        <f t="shared" si="940"/>
        <v>0</v>
      </c>
      <c r="Y1339" s="211">
        <f t="shared" si="936"/>
        <v>0</v>
      </c>
    </row>
    <row r="1340" spans="1:25" customFormat="1" ht="20.399999999999999">
      <c r="A1340" s="46" t="s">
        <v>0</v>
      </c>
      <c r="B1340" s="46" t="s">
        <v>0</v>
      </c>
      <c r="C1340" s="46" t="s">
        <v>0</v>
      </c>
      <c r="D1340" s="3" t="s">
        <v>0</v>
      </c>
      <c r="E1340" s="3" t="s">
        <v>0</v>
      </c>
      <c r="F1340" s="3" t="s">
        <v>0</v>
      </c>
      <c r="G1340" s="158" t="s">
        <v>0</v>
      </c>
      <c r="H1340" s="53" t="s">
        <v>42</v>
      </c>
      <c r="I1340" s="63">
        <f t="shared" si="931"/>
        <v>3609100</v>
      </c>
      <c r="J1340" s="63">
        <f t="shared" ref="J1340:X1340" si="948">SUM(J1341)</f>
        <v>3609100</v>
      </c>
      <c r="K1340" s="63">
        <f t="shared" si="932"/>
        <v>0</v>
      </c>
      <c r="L1340" s="63">
        <f t="shared" si="948"/>
        <v>0</v>
      </c>
      <c r="M1340" s="63">
        <f t="shared" si="948"/>
        <v>0</v>
      </c>
      <c r="N1340" s="63">
        <f t="shared" si="948"/>
        <v>0</v>
      </c>
      <c r="O1340" s="63">
        <f t="shared" si="948"/>
        <v>0</v>
      </c>
      <c r="P1340" s="63">
        <f t="shared" si="948"/>
        <v>0</v>
      </c>
      <c r="Q1340" s="63">
        <f t="shared" si="948"/>
        <v>4288434</v>
      </c>
      <c r="R1340" s="63">
        <f t="shared" si="948"/>
        <v>4286600</v>
      </c>
      <c r="S1340" s="63">
        <f t="shared" si="948"/>
        <v>4286575</v>
      </c>
      <c r="T1340" s="63">
        <f t="shared" si="948"/>
        <v>25</v>
      </c>
      <c r="U1340" s="63">
        <f t="shared" si="948"/>
        <v>25</v>
      </c>
      <c r="V1340" s="63">
        <f t="shared" si="948"/>
        <v>0</v>
      </c>
      <c r="W1340" s="63">
        <f t="shared" si="948"/>
        <v>0</v>
      </c>
      <c r="X1340" s="63">
        <f t="shared" si="948"/>
        <v>4286600</v>
      </c>
      <c r="Y1340" s="226">
        <f t="shared" si="936"/>
        <v>100</v>
      </c>
    </row>
    <row r="1341" spans="1:25" customFormat="1">
      <c r="A1341" s="4" t="s">
        <v>719</v>
      </c>
      <c r="B1341" s="4" t="s">
        <v>122</v>
      </c>
      <c r="C1341" s="4" t="s">
        <v>130</v>
      </c>
      <c r="D1341" s="4" t="s">
        <v>721</v>
      </c>
      <c r="E1341" s="3" t="s">
        <v>2674</v>
      </c>
      <c r="F1341" s="3" t="s">
        <v>0</v>
      </c>
      <c r="G1341" s="158" t="s">
        <v>0</v>
      </c>
      <c r="H1341" s="3" t="s">
        <v>34</v>
      </c>
      <c r="I1341" s="62">
        <f>SUM(J1341,K1341,O1341,P1341)</f>
        <v>3609100</v>
      </c>
      <c r="J1341" s="62">
        <f>SUM(,J1342,J1343)</f>
        <v>3609100</v>
      </c>
      <c r="K1341" s="62">
        <f t="shared" si="932"/>
        <v>0</v>
      </c>
      <c r="L1341" s="62">
        <f>SUM(,L1342,L1343)</f>
        <v>0</v>
      </c>
      <c r="M1341" s="62">
        <f>SUM(,M1342,M1343)</f>
        <v>0</v>
      </c>
      <c r="N1341" s="62">
        <f>SUM(,N1342,N1343)</f>
        <v>0</v>
      </c>
      <c r="O1341" s="62">
        <f>SUM(,O1342,O1343)</f>
        <v>0</v>
      </c>
      <c r="P1341" s="62">
        <f>SUM(,P1342,P1343)</f>
        <v>0</v>
      </c>
      <c r="Q1341" s="62">
        <f>SUM(Q1342,Q1343)</f>
        <v>4288434</v>
      </c>
      <c r="R1341" s="62">
        <f>SUM(R1342,R1343)</f>
        <v>4286600</v>
      </c>
      <c r="S1341" s="62">
        <f>SUM(S1342,S1343)</f>
        <v>4286575</v>
      </c>
      <c r="T1341" s="62">
        <f t="shared" ref="T1341:X1341" si="949">SUM(T1342,T1343)</f>
        <v>25</v>
      </c>
      <c r="U1341" s="62">
        <f t="shared" si="949"/>
        <v>25</v>
      </c>
      <c r="V1341" s="62">
        <f t="shared" si="949"/>
        <v>0</v>
      </c>
      <c r="W1341" s="62">
        <f t="shared" si="949"/>
        <v>0</v>
      </c>
      <c r="X1341" s="62">
        <f t="shared" si="949"/>
        <v>4286600</v>
      </c>
      <c r="Y1341" s="210">
        <f t="shared" si="936"/>
        <v>100</v>
      </c>
    </row>
    <row r="1342" spans="1:25" s="145" customFormat="1">
      <c r="A1342" s="131" t="s">
        <v>719</v>
      </c>
      <c r="B1342" s="131" t="s">
        <v>122</v>
      </c>
      <c r="C1342" s="131" t="s">
        <v>130</v>
      </c>
      <c r="D1342" s="131" t="s">
        <v>721</v>
      </c>
      <c r="E1342" s="129">
        <v>6145</v>
      </c>
      <c r="F1342" s="131" t="s">
        <v>3301</v>
      </c>
      <c r="G1342" s="128" t="s">
        <v>3353</v>
      </c>
      <c r="H1342" s="132" t="s">
        <v>739</v>
      </c>
      <c r="I1342" s="61">
        <f t="shared" si="931"/>
        <v>600000</v>
      </c>
      <c r="J1342" s="144">
        <v>600000</v>
      </c>
      <c r="K1342" s="144">
        <f t="shared" si="932"/>
        <v>0</v>
      </c>
      <c r="L1342" s="144"/>
      <c r="M1342" s="144"/>
      <c r="N1342" s="144"/>
      <c r="O1342" s="144"/>
      <c r="P1342" s="144"/>
      <c r="Q1342" s="144">
        <v>600000</v>
      </c>
      <c r="R1342" s="144">
        <v>600000</v>
      </c>
      <c r="S1342" s="144">
        <v>600000</v>
      </c>
      <c r="T1342" s="144">
        <f t="shared" si="939"/>
        <v>0</v>
      </c>
      <c r="U1342" s="144">
        <v>0</v>
      </c>
      <c r="V1342" s="144">
        <v>0</v>
      </c>
      <c r="W1342" s="144">
        <v>0</v>
      </c>
      <c r="X1342" s="144">
        <f t="shared" si="940"/>
        <v>600000</v>
      </c>
      <c r="Y1342" s="225">
        <f t="shared" si="936"/>
        <v>100</v>
      </c>
    </row>
    <row r="1343" spans="1:25" customFormat="1">
      <c r="A1343" s="46" t="s">
        <v>719</v>
      </c>
      <c r="B1343" s="46" t="s">
        <v>122</v>
      </c>
      <c r="C1343" s="46" t="s">
        <v>130</v>
      </c>
      <c r="D1343" s="46" t="s">
        <v>721</v>
      </c>
      <c r="E1343" s="46" t="s">
        <v>2675</v>
      </c>
      <c r="F1343" s="4" t="s">
        <v>0</v>
      </c>
      <c r="G1343" s="159" t="s">
        <v>0</v>
      </c>
      <c r="H1343" s="3" t="s">
        <v>41</v>
      </c>
      <c r="I1343" s="62">
        <f t="shared" si="931"/>
        <v>3009100</v>
      </c>
      <c r="J1343" s="62">
        <f t="shared" ref="J1343:P1343" si="950">SUM(J1344:J1346)</f>
        <v>3009100</v>
      </c>
      <c r="K1343" s="62">
        <f t="shared" si="932"/>
        <v>0</v>
      </c>
      <c r="L1343" s="62">
        <f t="shared" si="950"/>
        <v>0</v>
      </c>
      <c r="M1343" s="62">
        <f t="shared" si="950"/>
        <v>0</v>
      </c>
      <c r="N1343" s="62">
        <f t="shared" si="950"/>
        <v>0</v>
      </c>
      <c r="O1343" s="62">
        <f t="shared" si="950"/>
        <v>0</v>
      </c>
      <c r="P1343" s="62">
        <f t="shared" si="950"/>
        <v>0</v>
      </c>
      <c r="Q1343" s="62">
        <f>SUM(Q1344:Q1346)</f>
        <v>3688434</v>
      </c>
      <c r="R1343" s="62">
        <f>SUM(R1344:R1346)</f>
        <v>3686600</v>
      </c>
      <c r="S1343" s="62">
        <f>SUM(S1344:S1346)</f>
        <v>3686575</v>
      </c>
      <c r="T1343" s="62">
        <f t="shared" ref="T1343:X1343" si="951">SUM(T1344:T1346)</f>
        <v>25</v>
      </c>
      <c r="U1343" s="62">
        <f t="shared" si="951"/>
        <v>25</v>
      </c>
      <c r="V1343" s="62">
        <f t="shared" si="951"/>
        <v>0</v>
      </c>
      <c r="W1343" s="62">
        <f t="shared" si="951"/>
        <v>0</v>
      </c>
      <c r="X1343" s="62">
        <f t="shared" si="951"/>
        <v>3686600</v>
      </c>
      <c r="Y1343" s="210">
        <f t="shared" si="936"/>
        <v>100</v>
      </c>
    </row>
    <row r="1344" spans="1:25" customFormat="1">
      <c r="A1344" s="4" t="s">
        <v>719</v>
      </c>
      <c r="B1344" s="4" t="s">
        <v>122</v>
      </c>
      <c r="C1344" s="4" t="s">
        <v>130</v>
      </c>
      <c r="D1344" s="4" t="s">
        <v>721</v>
      </c>
      <c r="E1344" s="47">
        <v>6148</v>
      </c>
      <c r="F1344" s="4"/>
      <c r="G1344" s="128" t="s">
        <v>3345</v>
      </c>
      <c r="H1344" s="5" t="s">
        <v>41</v>
      </c>
      <c r="I1344" s="61">
        <f t="shared" si="931"/>
        <v>3000000</v>
      </c>
      <c r="J1344" s="61">
        <v>3000000</v>
      </c>
      <c r="K1344" s="61">
        <f t="shared" si="932"/>
        <v>0</v>
      </c>
      <c r="L1344" s="61">
        <v>0</v>
      </c>
      <c r="M1344" s="61">
        <v>0</v>
      </c>
      <c r="N1344" s="61">
        <v>0</v>
      </c>
      <c r="O1344" s="61">
        <v>0</v>
      </c>
      <c r="P1344" s="61">
        <v>0</v>
      </c>
      <c r="Q1344" s="61">
        <v>3633000</v>
      </c>
      <c r="R1344" s="61">
        <v>3633000</v>
      </c>
      <c r="S1344" s="61">
        <v>3633000</v>
      </c>
      <c r="T1344" s="61">
        <f t="shared" si="939"/>
        <v>0</v>
      </c>
      <c r="U1344" s="61">
        <v>0</v>
      </c>
      <c r="V1344" s="61">
        <v>0</v>
      </c>
      <c r="W1344" s="61">
        <v>0</v>
      </c>
      <c r="X1344" s="61">
        <f t="shared" si="940"/>
        <v>3633000</v>
      </c>
      <c r="Y1344" s="211">
        <f t="shared" si="936"/>
        <v>100</v>
      </c>
    </row>
    <row r="1345" spans="1:25" customFormat="1">
      <c r="A1345" s="4" t="s">
        <v>719</v>
      </c>
      <c r="B1345" s="4" t="s">
        <v>122</v>
      </c>
      <c r="C1345" s="4" t="s">
        <v>130</v>
      </c>
      <c r="D1345" s="4" t="s">
        <v>721</v>
      </c>
      <c r="E1345" s="47">
        <v>6148</v>
      </c>
      <c r="F1345" s="4" t="s">
        <v>740</v>
      </c>
      <c r="G1345" s="128" t="s">
        <v>3345</v>
      </c>
      <c r="H1345" s="5" t="s">
        <v>425</v>
      </c>
      <c r="I1345" s="61">
        <f t="shared" si="931"/>
        <v>100</v>
      </c>
      <c r="J1345" s="61">
        <v>100</v>
      </c>
      <c r="K1345" s="61">
        <f t="shared" si="932"/>
        <v>0</v>
      </c>
      <c r="L1345" s="61">
        <v>0</v>
      </c>
      <c r="M1345" s="61">
        <v>0</v>
      </c>
      <c r="N1345" s="61">
        <v>0</v>
      </c>
      <c r="O1345" s="61">
        <v>0</v>
      </c>
      <c r="P1345" s="61">
        <v>0</v>
      </c>
      <c r="Q1345" s="61">
        <v>1934</v>
      </c>
      <c r="R1345" s="61">
        <v>100</v>
      </c>
      <c r="S1345" s="61">
        <v>75</v>
      </c>
      <c r="T1345" s="61">
        <f t="shared" si="939"/>
        <v>25</v>
      </c>
      <c r="U1345" s="61">
        <v>25</v>
      </c>
      <c r="V1345" s="61">
        <v>0</v>
      </c>
      <c r="W1345" s="61">
        <v>0</v>
      </c>
      <c r="X1345" s="61">
        <f t="shared" si="940"/>
        <v>100</v>
      </c>
      <c r="Y1345" s="211">
        <f t="shared" si="936"/>
        <v>100</v>
      </c>
    </row>
    <row r="1346" spans="1:25" customFormat="1">
      <c r="A1346" s="4" t="s">
        <v>719</v>
      </c>
      <c r="B1346" s="4" t="s">
        <v>122</v>
      </c>
      <c r="C1346" s="4" t="s">
        <v>130</v>
      </c>
      <c r="D1346" s="4" t="s">
        <v>721</v>
      </c>
      <c r="E1346" s="47">
        <v>6148</v>
      </c>
      <c r="F1346" s="4" t="s">
        <v>741</v>
      </c>
      <c r="G1346" s="128" t="s">
        <v>3345</v>
      </c>
      <c r="H1346" s="5" t="s">
        <v>742</v>
      </c>
      <c r="I1346" s="61">
        <f t="shared" si="931"/>
        <v>9000</v>
      </c>
      <c r="J1346" s="61">
        <v>9000</v>
      </c>
      <c r="K1346" s="61">
        <f t="shared" si="932"/>
        <v>0</v>
      </c>
      <c r="L1346" s="61">
        <v>0</v>
      </c>
      <c r="M1346" s="61">
        <v>0</v>
      </c>
      <c r="N1346" s="61">
        <v>0</v>
      </c>
      <c r="O1346" s="61">
        <v>0</v>
      </c>
      <c r="P1346" s="61">
        <v>0</v>
      </c>
      <c r="Q1346" s="61">
        <v>53500</v>
      </c>
      <c r="R1346" s="61">
        <v>53500</v>
      </c>
      <c r="S1346" s="61">
        <v>53500</v>
      </c>
      <c r="T1346" s="61">
        <f t="shared" si="939"/>
        <v>0</v>
      </c>
      <c r="U1346" s="61">
        <v>0</v>
      </c>
      <c r="V1346" s="61">
        <v>0</v>
      </c>
      <c r="W1346" s="61">
        <v>0</v>
      </c>
      <c r="X1346" s="61">
        <f t="shared" si="940"/>
        <v>53500</v>
      </c>
      <c r="Y1346" s="211">
        <f t="shared" si="936"/>
        <v>100</v>
      </c>
    </row>
    <row r="1347" spans="1:25" customFormat="1" ht="20.399999999999999">
      <c r="A1347" s="46" t="s">
        <v>0</v>
      </c>
      <c r="B1347" s="46" t="s">
        <v>0</v>
      </c>
      <c r="C1347" s="46" t="s">
        <v>0</v>
      </c>
      <c r="D1347" s="3" t="s">
        <v>0</v>
      </c>
      <c r="E1347" s="3" t="s">
        <v>0</v>
      </c>
      <c r="F1347" s="3" t="s">
        <v>0</v>
      </c>
      <c r="G1347" s="158" t="s">
        <v>0</v>
      </c>
      <c r="H1347" s="53" t="s">
        <v>52</v>
      </c>
      <c r="I1347" s="63">
        <f t="shared" si="931"/>
        <v>17785872</v>
      </c>
      <c r="J1347" s="63">
        <f t="shared" ref="J1347:X1347" si="952">SUM(J1348)</f>
        <v>17785872</v>
      </c>
      <c r="K1347" s="63">
        <f t="shared" si="932"/>
        <v>0</v>
      </c>
      <c r="L1347" s="63">
        <f t="shared" si="952"/>
        <v>0</v>
      </c>
      <c r="M1347" s="63">
        <f t="shared" si="952"/>
        <v>0</v>
      </c>
      <c r="N1347" s="63">
        <f t="shared" si="952"/>
        <v>0</v>
      </c>
      <c r="O1347" s="63">
        <f t="shared" si="952"/>
        <v>0</v>
      </c>
      <c r="P1347" s="63">
        <f t="shared" si="952"/>
        <v>0</v>
      </c>
      <c r="Q1347" s="63">
        <f t="shared" si="952"/>
        <v>9856023</v>
      </c>
      <c r="R1347" s="63">
        <f t="shared" si="952"/>
        <v>9856023</v>
      </c>
      <c r="S1347" s="63">
        <f t="shared" si="952"/>
        <v>4645503</v>
      </c>
      <c r="T1347" s="63">
        <f t="shared" si="952"/>
        <v>5210520</v>
      </c>
      <c r="U1347" s="63">
        <f t="shared" si="952"/>
        <v>3700000</v>
      </c>
      <c r="V1347" s="63">
        <f t="shared" si="952"/>
        <v>1510520</v>
      </c>
      <c r="W1347" s="63">
        <f t="shared" si="952"/>
        <v>0</v>
      </c>
      <c r="X1347" s="63">
        <f t="shared" si="952"/>
        <v>9856023</v>
      </c>
      <c r="Y1347" s="226">
        <f t="shared" si="936"/>
        <v>100</v>
      </c>
    </row>
    <row r="1348" spans="1:25" customFormat="1">
      <c r="A1348" s="4" t="s">
        <v>719</v>
      </c>
      <c r="B1348" s="4" t="s">
        <v>122</v>
      </c>
      <c r="C1348" s="4" t="s">
        <v>130</v>
      </c>
      <c r="D1348" s="4" t="s">
        <v>721</v>
      </c>
      <c r="E1348" s="3" t="s">
        <v>2682</v>
      </c>
      <c r="F1348" s="3" t="s">
        <v>0</v>
      </c>
      <c r="G1348" s="158" t="s">
        <v>0</v>
      </c>
      <c r="H1348" s="3" t="s">
        <v>49</v>
      </c>
      <c r="I1348" s="62">
        <f t="shared" si="931"/>
        <v>17785872</v>
      </c>
      <c r="J1348" s="62">
        <f t="shared" ref="J1348:P1348" si="953">SUM(J1349:J1350)</f>
        <v>17785872</v>
      </c>
      <c r="K1348" s="62">
        <f t="shared" si="932"/>
        <v>0</v>
      </c>
      <c r="L1348" s="62">
        <f t="shared" si="953"/>
        <v>0</v>
      </c>
      <c r="M1348" s="62">
        <f t="shared" si="953"/>
        <v>0</v>
      </c>
      <c r="N1348" s="62">
        <f t="shared" si="953"/>
        <v>0</v>
      </c>
      <c r="O1348" s="62">
        <f t="shared" si="953"/>
        <v>0</v>
      </c>
      <c r="P1348" s="62">
        <f t="shared" si="953"/>
        <v>0</v>
      </c>
      <c r="Q1348" s="62">
        <f>SUM(Q1349:Q1350)</f>
        <v>9856023</v>
      </c>
      <c r="R1348" s="62">
        <f>SUM(R1349:R1350)</f>
        <v>9856023</v>
      </c>
      <c r="S1348" s="62">
        <f>SUM(S1349:S1350)</f>
        <v>4645503</v>
      </c>
      <c r="T1348" s="62">
        <f t="shared" ref="T1348:X1348" si="954">SUM(T1349:T1350)</f>
        <v>5210520</v>
      </c>
      <c r="U1348" s="62">
        <f t="shared" si="954"/>
        <v>3700000</v>
      </c>
      <c r="V1348" s="62">
        <f t="shared" si="954"/>
        <v>1510520</v>
      </c>
      <c r="W1348" s="62">
        <f t="shared" si="954"/>
        <v>0</v>
      </c>
      <c r="X1348" s="62">
        <f t="shared" si="954"/>
        <v>9856023</v>
      </c>
      <c r="Y1348" s="210">
        <f t="shared" si="936"/>
        <v>100</v>
      </c>
    </row>
    <row r="1349" spans="1:25" customFormat="1">
      <c r="A1349" s="4" t="s">
        <v>719</v>
      </c>
      <c r="B1349" s="4" t="s">
        <v>122</v>
      </c>
      <c r="C1349" s="4" t="s">
        <v>130</v>
      </c>
      <c r="D1349" s="4" t="s">
        <v>721</v>
      </c>
      <c r="E1349" s="47">
        <v>6162</v>
      </c>
      <c r="F1349" s="4"/>
      <c r="G1349" s="190" t="s">
        <v>3348</v>
      </c>
      <c r="H1349" s="5" t="s">
        <v>50</v>
      </c>
      <c r="I1349" s="61">
        <f t="shared" si="931"/>
        <v>6889665</v>
      </c>
      <c r="J1349" s="61">
        <v>6889665</v>
      </c>
      <c r="K1349" s="61">
        <f t="shared" si="932"/>
        <v>0</v>
      </c>
      <c r="L1349" s="61">
        <v>0</v>
      </c>
      <c r="M1349" s="61">
        <v>0</v>
      </c>
      <c r="N1349" s="61">
        <v>0</v>
      </c>
      <c r="O1349" s="61">
        <v>0</v>
      </c>
      <c r="P1349" s="61">
        <v>0</v>
      </c>
      <c r="Q1349" s="61">
        <v>3376795</v>
      </c>
      <c r="R1349" s="61">
        <v>3376795</v>
      </c>
      <c r="S1349" s="61">
        <v>2100102</v>
      </c>
      <c r="T1349" s="61">
        <f t="shared" si="939"/>
        <v>1276693</v>
      </c>
      <c r="U1349" s="61">
        <v>700000</v>
      </c>
      <c r="V1349" s="61">
        <v>576693</v>
      </c>
      <c r="W1349" s="61">
        <v>0</v>
      </c>
      <c r="X1349" s="61">
        <f t="shared" si="940"/>
        <v>3376795</v>
      </c>
      <c r="Y1349" s="211">
        <f t="shared" si="936"/>
        <v>100</v>
      </c>
    </row>
    <row r="1350" spans="1:25" customFormat="1">
      <c r="A1350" s="4" t="s">
        <v>719</v>
      </c>
      <c r="B1350" s="4" t="s">
        <v>122</v>
      </c>
      <c r="C1350" s="4" t="s">
        <v>130</v>
      </c>
      <c r="D1350" s="4" t="s">
        <v>721</v>
      </c>
      <c r="E1350" s="47">
        <v>6163</v>
      </c>
      <c r="F1350" s="4"/>
      <c r="G1350" s="190" t="s">
        <v>3348</v>
      </c>
      <c r="H1350" s="5" t="s">
        <v>51</v>
      </c>
      <c r="I1350" s="61">
        <f t="shared" si="931"/>
        <v>10896207</v>
      </c>
      <c r="J1350" s="61">
        <v>10896207</v>
      </c>
      <c r="K1350" s="61">
        <f t="shared" si="932"/>
        <v>0</v>
      </c>
      <c r="L1350" s="61">
        <v>0</v>
      </c>
      <c r="M1350" s="61">
        <v>0</v>
      </c>
      <c r="N1350" s="61">
        <v>0</v>
      </c>
      <c r="O1350" s="61">
        <v>0</v>
      </c>
      <c r="P1350" s="61">
        <v>0</v>
      </c>
      <c r="Q1350" s="61">
        <v>6479228</v>
      </c>
      <c r="R1350" s="61">
        <v>6479228</v>
      </c>
      <c r="S1350" s="61">
        <v>2545401</v>
      </c>
      <c r="T1350" s="61">
        <f t="shared" si="939"/>
        <v>3933827</v>
      </c>
      <c r="U1350" s="61">
        <v>3000000</v>
      </c>
      <c r="V1350" s="61">
        <v>933827</v>
      </c>
      <c r="W1350" s="61"/>
      <c r="X1350" s="61">
        <f t="shared" si="940"/>
        <v>6479228</v>
      </c>
      <c r="Y1350" s="211">
        <f t="shared" si="936"/>
        <v>100</v>
      </c>
    </row>
    <row r="1351" spans="1:25" customFormat="1" ht="20.399999999999999">
      <c r="A1351" s="46" t="s">
        <v>0</v>
      </c>
      <c r="B1351" s="46" t="s">
        <v>0</v>
      </c>
      <c r="C1351" s="46" t="s">
        <v>0</v>
      </c>
      <c r="D1351" s="3" t="s">
        <v>0</v>
      </c>
      <c r="E1351" s="3" t="s">
        <v>0</v>
      </c>
      <c r="F1351" s="3" t="s">
        <v>0</v>
      </c>
      <c r="G1351" s="158" t="s">
        <v>0</v>
      </c>
      <c r="H1351" s="53" t="s">
        <v>60</v>
      </c>
      <c r="I1351" s="63">
        <f t="shared" si="931"/>
        <v>440000</v>
      </c>
      <c r="J1351" s="63">
        <f t="shared" ref="J1351:X1351" si="955">SUM(J1352)</f>
        <v>440000</v>
      </c>
      <c r="K1351" s="63">
        <f t="shared" si="932"/>
        <v>0</v>
      </c>
      <c r="L1351" s="63">
        <f t="shared" si="955"/>
        <v>0</v>
      </c>
      <c r="M1351" s="63">
        <f t="shared" si="955"/>
        <v>0</v>
      </c>
      <c r="N1351" s="63">
        <f t="shared" si="955"/>
        <v>0</v>
      </c>
      <c r="O1351" s="63">
        <f t="shared" si="955"/>
        <v>0</v>
      </c>
      <c r="P1351" s="63">
        <f t="shared" si="955"/>
        <v>0</v>
      </c>
      <c r="Q1351" s="63">
        <f t="shared" si="955"/>
        <v>533000</v>
      </c>
      <c r="R1351" s="63">
        <f t="shared" si="955"/>
        <v>533000</v>
      </c>
      <c r="S1351" s="63">
        <f t="shared" si="955"/>
        <v>500000</v>
      </c>
      <c r="T1351" s="63">
        <f t="shared" si="955"/>
        <v>33000</v>
      </c>
      <c r="U1351" s="63">
        <f t="shared" si="955"/>
        <v>33000</v>
      </c>
      <c r="V1351" s="63">
        <f t="shared" si="955"/>
        <v>0</v>
      </c>
      <c r="W1351" s="63">
        <f t="shared" si="955"/>
        <v>0</v>
      </c>
      <c r="X1351" s="63">
        <f t="shared" si="955"/>
        <v>533000</v>
      </c>
      <c r="Y1351" s="226">
        <f t="shared" si="936"/>
        <v>100</v>
      </c>
    </row>
    <row r="1352" spans="1:25" customFormat="1">
      <c r="A1352" s="4" t="s">
        <v>719</v>
      </c>
      <c r="B1352" s="4" t="s">
        <v>122</v>
      </c>
      <c r="C1352" s="4" t="s">
        <v>130</v>
      </c>
      <c r="D1352" s="4" t="s">
        <v>721</v>
      </c>
      <c r="E1352" s="3" t="s">
        <v>2676</v>
      </c>
      <c r="F1352" s="3" t="s">
        <v>0</v>
      </c>
      <c r="G1352" s="158" t="s">
        <v>0</v>
      </c>
      <c r="H1352" s="3" t="s">
        <v>53</v>
      </c>
      <c r="I1352" s="62">
        <f t="shared" si="931"/>
        <v>440000</v>
      </c>
      <c r="J1352" s="62">
        <f t="shared" ref="J1352:P1352" si="956">SUM(J1353:J1354)</f>
        <v>440000</v>
      </c>
      <c r="K1352" s="62">
        <f t="shared" si="932"/>
        <v>0</v>
      </c>
      <c r="L1352" s="62">
        <f t="shared" si="956"/>
        <v>0</v>
      </c>
      <c r="M1352" s="62">
        <f t="shared" si="956"/>
        <v>0</v>
      </c>
      <c r="N1352" s="62">
        <f t="shared" si="956"/>
        <v>0</v>
      </c>
      <c r="O1352" s="62">
        <f t="shared" si="956"/>
        <v>0</v>
      </c>
      <c r="P1352" s="62">
        <f t="shared" si="956"/>
        <v>0</v>
      </c>
      <c r="Q1352" s="62">
        <f>SUM(Q1353:Q1354)</f>
        <v>533000</v>
      </c>
      <c r="R1352" s="62">
        <f>SUM(R1353:R1354)</f>
        <v>533000</v>
      </c>
      <c r="S1352" s="62">
        <f>SUM(S1353:S1354)</f>
        <v>500000</v>
      </c>
      <c r="T1352" s="62">
        <f t="shared" ref="T1352:X1352" si="957">SUM(T1353:T1354)</f>
        <v>33000</v>
      </c>
      <c r="U1352" s="62">
        <f t="shared" si="957"/>
        <v>33000</v>
      </c>
      <c r="V1352" s="62">
        <f t="shared" si="957"/>
        <v>0</v>
      </c>
      <c r="W1352" s="62">
        <f t="shared" si="957"/>
        <v>0</v>
      </c>
      <c r="X1352" s="62">
        <f t="shared" si="957"/>
        <v>533000</v>
      </c>
      <c r="Y1352" s="210">
        <f t="shared" si="936"/>
        <v>100</v>
      </c>
    </row>
    <row r="1353" spans="1:25" customFormat="1">
      <c r="A1353" s="4" t="s">
        <v>719</v>
      </c>
      <c r="B1353" s="4" t="s">
        <v>122</v>
      </c>
      <c r="C1353" s="4" t="s">
        <v>130</v>
      </c>
      <c r="D1353" s="4" t="s">
        <v>721</v>
      </c>
      <c r="E1353" s="47">
        <v>8213</v>
      </c>
      <c r="F1353" s="4"/>
      <c r="G1353" s="128" t="s">
        <v>3345</v>
      </c>
      <c r="H1353" s="5" t="s">
        <v>56</v>
      </c>
      <c r="I1353" s="61">
        <f t="shared" si="931"/>
        <v>40000</v>
      </c>
      <c r="J1353" s="61">
        <v>40000</v>
      </c>
      <c r="K1353" s="61">
        <f t="shared" si="932"/>
        <v>0</v>
      </c>
      <c r="L1353" s="61">
        <v>0</v>
      </c>
      <c r="M1353" s="61">
        <v>0</v>
      </c>
      <c r="N1353" s="61">
        <v>0</v>
      </c>
      <c r="O1353" s="61">
        <v>0</v>
      </c>
      <c r="P1353" s="61">
        <v>0</v>
      </c>
      <c r="Q1353" s="61">
        <v>40000</v>
      </c>
      <c r="R1353" s="61">
        <v>40000</v>
      </c>
      <c r="S1353" s="61">
        <v>40000</v>
      </c>
      <c r="T1353" s="61">
        <f t="shared" si="939"/>
        <v>0</v>
      </c>
      <c r="U1353" s="61">
        <v>0</v>
      </c>
      <c r="V1353" s="61">
        <v>0</v>
      </c>
      <c r="W1353" s="61">
        <v>0</v>
      </c>
      <c r="X1353" s="61">
        <f t="shared" si="940"/>
        <v>40000</v>
      </c>
      <c r="Y1353" s="211">
        <f t="shared" si="936"/>
        <v>100</v>
      </c>
    </row>
    <row r="1354" spans="1:25" customFormat="1">
      <c r="A1354" s="4" t="s">
        <v>719</v>
      </c>
      <c r="B1354" s="4" t="s">
        <v>122</v>
      </c>
      <c r="C1354" s="4" t="s">
        <v>130</v>
      </c>
      <c r="D1354" s="4" t="s">
        <v>721</v>
      </c>
      <c r="E1354" s="47">
        <v>8215</v>
      </c>
      <c r="F1354" s="4"/>
      <c r="G1354" s="128" t="s">
        <v>3345</v>
      </c>
      <c r="H1354" s="5" t="s">
        <v>58</v>
      </c>
      <c r="I1354" s="61">
        <f t="shared" si="931"/>
        <v>400000</v>
      </c>
      <c r="J1354" s="61">
        <v>400000</v>
      </c>
      <c r="K1354" s="61">
        <f t="shared" si="932"/>
        <v>0</v>
      </c>
      <c r="L1354" s="61">
        <v>0</v>
      </c>
      <c r="M1354" s="61">
        <v>0</v>
      </c>
      <c r="N1354" s="61">
        <v>0</v>
      </c>
      <c r="O1354" s="61">
        <v>0</v>
      </c>
      <c r="P1354" s="61">
        <v>0</v>
      </c>
      <c r="Q1354" s="61">
        <v>493000</v>
      </c>
      <c r="R1354" s="61">
        <v>493000</v>
      </c>
      <c r="S1354" s="61">
        <v>460000</v>
      </c>
      <c r="T1354" s="61">
        <f t="shared" si="939"/>
        <v>33000</v>
      </c>
      <c r="U1354" s="61">
        <v>33000</v>
      </c>
      <c r="V1354" s="61">
        <v>0</v>
      </c>
      <c r="W1354" s="61">
        <v>0</v>
      </c>
      <c r="X1354" s="61">
        <f t="shared" si="940"/>
        <v>493000</v>
      </c>
      <c r="Y1354" s="211">
        <f t="shared" si="936"/>
        <v>100</v>
      </c>
    </row>
    <row r="1355" spans="1:25" customFormat="1" ht="20.399999999999999">
      <c r="A1355" s="46" t="s">
        <v>0</v>
      </c>
      <c r="B1355" s="46" t="s">
        <v>0</v>
      </c>
      <c r="C1355" s="46" t="s">
        <v>0</v>
      </c>
      <c r="D1355" s="3" t="s">
        <v>0</v>
      </c>
      <c r="E1355" s="3" t="s">
        <v>0</v>
      </c>
      <c r="F1355" s="3" t="s">
        <v>0</v>
      </c>
      <c r="G1355" s="158" t="s">
        <v>0</v>
      </c>
      <c r="H1355" s="53" t="s">
        <v>64</v>
      </c>
      <c r="I1355" s="63">
        <f t="shared" si="931"/>
        <v>100</v>
      </c>
      <c r="J1355" s="63">
        <f t="shared" ref="J1355:X1356" si="958">SUM(J1356)</f>
        <v>100</v>
      </c>
      <c r="K1355" s="63">
        <f t="shared" si="932"/>
        <v>0</v>
      </c>
      <c r="L1355" s="63">
        <f t="shared" si="958"/>
        <v>0</v>
      </c>
      <c r="M1355" s="63">
        <f t="shared" si="958"/>
        <v>0</v>
      </c>
      <c r="N1355" s="63">
        <f t="shared" si="958"/>
        <v>0</v>
      </c>
      <c r="O1355" s="63">
        <f t="shared" si="958"/>
        <v>0</v>
      </c>
      <c r="P1355" s="63">
        <f t="shared" si="958"/>
        <v>0</v>
      </c>
      <c r="Q1355" s="63">
        <f t="shared" si="958"/>
        <v>100</v>
      </c>
      <c r="R1355" s="63">
        <f t="shared" si="958"/>
        <v>100</v>
      </c>
      <c r="S1355" s="63">
        <f t="shared" si="958"/>
        <v>75</v>
      </c>
      <c r="T1355" s="63">
        <f t="shared" si="958"/>
        <v>25</v>
      </c>
      <c r="U1355" s="63">
        <f t="shared" si="958"/>
        <v>25</v>
      </c>
      <c r="V1355" s="63">
        <f t="shared" si="958"/>
        <v>0</v>
      </c>
      <c r="W1355" s="63">
        <f t="shared" si="958"/>
        <v>0</v>
      </c>
      <c r="X1355" s="63">
        <f t="shared" si="958"/>
        <v>100</v>
      </c>
      <c r="Y1355" s="226">
        <f t="shared" si="936"/>
        <v>100</v>
      </c>
    </row>
    <row r="1356" spans="1:25" customFormat="1">
      <c r="A1356" s="4" t="s">
        <v>719</v>
      </c>
      <c r="B1356" s="4" t="s">
        <v>122</v>
      </c>
      <c r="C1356" s="4" t="s">
        <v>130</v>
      </c>
      <c r="D1356" s="4" t="s">
        <v>721</v>
      </c>
      <c r="E1356" s="3" t="s">
        <v>2697</v>
      </c>
      <c r="F1356" s="3" t="s">
        <v>0</v>
      </c>
      <c r="G1356" s="158" t="s">
        <v>0</v>
      </c>
      <c r="H1356" s="3" t="s">
        <v>61</v>
      </c>
      <c r="I1356" s="62">
        <f t="shared" si="931"/>
        <v>100</v>
      </c>
      <c r="J1356" s="62">
        <f t="shared" si="958"/>
        <v>100</v>
      </c>
      <c r="K1356" s="62">
        <f t="shared" si="932"/>
        <v>0</v>
      </c>
      <c r="L1356" s="62">
        <f t="shared" si="958"/>
        <v>0</v>
      </c>
      <c r="M1356" s="62">
        <f t="shared" si="958"/>
        <v>0</v>
      </c>
      <c r="N1356" s="62">
        <f t="shared" si="958"/>
        <v>0</v>
      </c>
      <c r="O1356" s="62">
        <f t="shared" si="958"/>
        <v>0</v>
      </c>
      <c r="P1356" s="62">
        <f t="shared" si="958"/>
        <v>0</v>
      </c>
      <c r="Q1356" s="62">
        <f t="shared" si="958"/>
        <v>100</v>
      </c>
      <c r="R1356" s="62">
        <f t="shared" si="958"/>
        <v>100</v>
      </c>
      <c r="S1356" s="62">
        <f t="shared" si="958"/>
        <v>75</v>
      </c>
      <c r="T1356" s="62">
        <f t="shared" si="958"/>
        <v>25</v>
      </c>
      <c r="U1356" s="62">
        <f t="shared" si="958"/>
        <v>25</v>
      </c>
      <c r="V1356" s="62">
        <f t="shared" si="958"/>
        <v>0</v>
      </c>
      <c r="W1356" s="62">
        <f t="shared" si="958"/>
        <v>0</v>
      </c>
      <c r="X1356" s="62">
        <f t="shared" si="958"/>
        <v>100</v>
      </c>
      <c r="Y1356" s="210">
        <f t="shared" si="936"/>
        <v>100</v>
      </c>
    </row>
    <row r="1357" spans="1:25" customFormat="1">
      <c r="A1357" s="4" t="s">
        <v>719</v>
      </c>
      <c r="B1357" s="4" t="s">
        <v>122</v>
      </c>
      <c r="C1357" s="4" t="s">
        <v>130</v>
      </c>
      <c r="D1357" s="4" t="s">
        <v>721</v>
      </c>
      <c r="E1357" s="47">
        <v>8226</v>
      </c>
      <c r="F1357" s="4"/>
      <c r="G1357" s="128" t="s">
        <v>3345</v>
      </c>
      <c r="H1357" s="5" t="s">
        <v>63</v>
      </c>
      <c r="I1357" s="61">
        <f t="shared" si="931"/>
        <v>100</v>
      </c>
      <c r="J1357" s="61">
        <v>100</v>
      </c>
      <c r="K1357" s="61">
        <f t="shared" si="932"/>
        <v>0</v>
      </c>
      <c r="L1357" s="61">
        <v>0</v>
      </c>
      <c r="M1357" s="61">
        <v>0</v>
      </c>
      <c r="N1357" s="61">
        <v>0</v>
      </c>
      <c r="O1357" s="61">
        <v>0</v>
      </c>
      <c r="P1357" s="61">
        <v>0</v>
      </c>
      <c r="Q1357" s="61">
        <v>100</v>
      </c>
      <c r="R1357" s="61">
        <v>100</v>
      </c>
      <c r="S1357" s="61">
        <v>75</v>
      </c>
      <c r="T1357" s="61">
        <f t="shared" si="939"/>
        <v>25</v>
      </c>
      <c r="U1357" s="61">
        <v>25</v>
      </c>
      <c r="V1357" s="61">
        <v>0</v>
      </c>
      <c r="W1357" s="61">
        <v>0</v>
      </c>
      <c r="X1357" s="61">
        <f t="shared" si="940"/>
        <v>100</v>
      </c>
      <c r="Y1357" s="211">
        <f t="shared" si="936"/>
        <v>100</v>
      </c>
    </row>
    <row r="1358" spans="1:25" customFormat="1" ht="20.399999999999999">
      <c r="A1358" s="46" t="s">
        <v>0</v>
      </c>
      <c r="B1358" s="46" t="s">
        <v>0</v>
      </c>
      <c r="C1358" s="46" t="s">
        <v>0</v>
      </c>
      <c r="D1358" s="3" t="s">
        <v>0</v>
      </c>
      <c r="E1358" s="3" t="s">
        <v>0</v>
      </c>
      <c r="F1358" s="3" t="s">
        <v>0</v>
      </c>
      <c r="G1358" s="158" t="s">
        <v>0</v>
      </c>
      <c r="H1358" s="53" t="s">
        <v>68</v>
      </c>
      <c r="I1358" s="63">
        <f t="shared" si="931"/>
        <v>38529634</v>
      </c>
      <c r="J1358" s="63">
        <f t="shared" ref="J1358:X1358" si="959">SUM(J1359)</f>
        <v>36701634</v>
      </c>
      <c r="K1358" s="63">
        <f t="shared" si="932"/>
        <v>0</v>
      </c>
      <c r="L1358" s="63">
        <f t="shared" si="959"/>
        <v>0</v>
      </c>
      <c r="M1358" s="63">
        <f t="shared" si="959"/>
        <v>0</v>
      </c>
      <c r="N1358" s="63">
        <f t="shared" si="959"/>
        <v>0</v>
      </c>
      <c r="O1358" s="63">
        <f t="shared" si="959"/>
        <v>0</v>
      </c>
      <c r="P1358" s="63">
        <f t="shared" si="959"/>
        <v>1828000</v>
      </c>
      <c r="Q1358" s="63">
        <f t="shared" si="959"/>
        <v>37656743</v>
      </c>
      <c r="R1358" s="63">
        <f t="shared" si="959"/>
        <v>35828743</v>
      </c>
      <c r="S1358" s="63">
        <f t="shared" si="959"/>
        <v>32804565</v>
      </c>
      <c r="T1358" s="63">
        <f t="shared" si="959"/>
        <v>3024178</v>
      </c>
      <c r="U1358" s="63">
        <f t="shared" si="959"/>
        <v>2200000</v>
      </c>
      <c r="V1358" s="63">
        <f t="shared" si="959"/>
        <v>824178</v>
      </c>
      <c r="W1358" s="63">
        <f t="shared" si="959"/>
        <v>0</v>
      </c>
      <c r="X1358" s="63">
        <f t="shared" si="959"/>
        <v>35828743</v>
      </c>
      <c r="Y1358" s="226">
        <f t="shared" si="936"/>
        <v>100</v>
      </c>
    </row>
    <row r="1359" spans="1:25" customFormat="1">
      <c r="A1359" s="4" t="s">
        <v>719</v>
      </c>
      <c r="B1359" s="4" t="s">
        <v>122</v>
      </c>
      <c r="C1359" s="4" t="s">
        <v>130</v>
      </c>
      <c r="D1359" s="4" t="s">
        <v>721</v>
      </c>
      <c r="E1359" s="3" t="s">
        <v>2683</v>
      </c>
      <c r="F1359" s="3" t="s">
        <v>0</v>
      </c>
      <c r="G1359" s="158" t="s">
        <v>0</v>
      </c>
      <c r="H1359" s="3" t="s">
        <v>65</v>
      </c>
      <c r="I1359" s="62">
        <f t="shared" si="931"/>
        <v>38529634</v>
      </c>
      <c r="J1359" s="62">
        <f t="shared" ref="J1359:P1359" si="960">SUM(J1360:J1361)</f>
        <v>36701634</v>
      </c>
      <c r="K1359" s="62">
        <f t="shared" si="932"/>
        <v>0</v>
      </c>
      <c r="L1359" s="62">
        <f t="shared" si="960"/>
        <v>0</v>
      </c>
      <c r="M1359" s="62">
        <f t="shared" si="960"/>
        <v>0</v>
      </c>
      <c r="N1359" s="62">
        <f t="shared" si="960"/>
        <v>0</v>
      </c>
      <c r="O1359" s="62">
        <f t="shared" si="960"/>
        <v>0</v>
      </c>
      <c r="P1359" s="62">
        <f t="shared" si="960"/>
        <v>1828000</v>
      </c>
      <c r="Q1359" s="62">
        <f>SUM(Q1360:Q1361)</f>
        <v>37656743</v>
      </c>
      <c r="R1359" s="62">
        <f>SUM(R1360:R1361)</f>
        <v>35828743</v>
      </c>
      <c r="S1359" s="62">
        <f>SUM(S1360:S1361)</f>
        <v>32804565</v>
      </c>
      <c r="T1359" s="62">
        <f t="shared" ref="T1359:X1359" si="961">SUM(T1360:T1361)</f>
        <v>3024178</v>
      </c>
      <c r="U1359" s="62">
        <f t="shared" si="961"/>
        <v>2200000</v>
      </c>
      <c r="V1359" s="62">
        <f t="shared" si="961"/>
        <v>824178</v>
      </c>
      <c r="W1359" s="62">
        <f t="shared" si="961"/>
        <v>0</v>
      </c>
      <c r="X1359" s="62">
        <f t="shared" si="961"/>
        <v>35828743</v>
      </c>
      <c r="Y1359" s="210">
        <f t="shared" si="936"/>
        <v>100</v>
      </c>
    </row>
    <row r="1360" spans="1:25" customFormat="1">
      <c r="A1360" s="4" t="s">
        <v>719</v>
      </c>
      <c r="B1360" s="4" t="s">
        <v>122</v>
      </c>
      <c r="C1360" s="4" t="s">
        <v>130</v>
      </c>
      <c r="D1360" s="4" t="s">
        <v>721</v>
      </c>
      <c r="E1360" s="47">
        <v>8232</v>
      </c>
      <c r="F1360" s="4"/>
      <c r="G1360" s="128" t="s">
        <v>3345</v>
      </c>
      <c r="H1360" s="5" t="s">
        <v>66</v>
      </c>
      <c r="I1360" s="61">
        <f t="shared" si="931"/>
        <v>16393263</v>
      </c>
      <c r="J1360" s="61">
        <v>14565263</v>
      </c>
      <c r="K1360" s="61">
        <f t="shared" si="932"/>
        <v>0</v>
      </c>
      <c r="L1360" s="61">
        <v>0</v>
      </c>
      <c r="M1360" s="61">
        <v>0</v>
      </c>
      <c r="N1360" s="61">
        <v>0</v>
      </c>
      <c r="O1360" s="61">
        <v>0</v>
      </c>
      <c r="P1360" s="61">
        <v>1828000</v>
      </c>
      <c r="Q1360" s="61">
        <v>15693263</v>
      </c>
      <c r="R1360" s="61">
        <v>13865263</v>
      </c>
      <c r="S1360" s="61">
        <v>10841085</v>
      </c>
      <c r="T1360" s="61">
        <f t="shared" si="939"/>
        <v>3024178</v>
      </c>
      <c r="U1360" s="61">
        <v>2200000</v>
      </c>
      <c r="V1360" s="61">
        <v>824178</v>
      </c>
      <c r="W1360" s="61">
        <v>0</v>
      </c>
      <c r="X1360" s="61">
        <f t="shared" si="940"/>
        <v>13865263</v>
      </c>
      <c r="Y1360" s="211">
        <f t="shared" si="936"/>
        <v>100</v>
      </c>
    </row>
    <row r="1361" spans="1:25" customFormat="1">
      <c r="A1361" s="4" t="s">
        <v>719</v>
      </c>
      <c r="B1361" s="4" t="s">
        <v>122</v>
      </c>
      <c r="C1361" s="4" t="s">
        <v>130</v>
      </c>
      <c r="D1361" s="4" t="s">
        <v>721</v>
      </c>
      <c r="E1361" s="47">
        <v>8233</v>
      </c>
      <c r="F1361" s="4"/>
      <c r="G1361" s="128" t="s">
        <v>3345</v>
      </c>
      <c r="H1361" s="5" t="s">
        <v>67</v>
      </c>
      <c r="I1361" s="61">
        <f t="shared" si="931"/>
        <v>22136371</v>
      </c>
      <c r="J1361" s="61">
        <v>22136371</v>
      </c>
      <c r="K1361" s="61">
        <f t="shared" si="932"/>
        <v>0</v>
      </c>
      <c r="L1361" s="61">
        <v>0</v>
      </c>
      <c r="M1361" s="61">
        <v>0</v>
      </c>
      <c r="N1361" s="61">
        <v>0</v>
      </c>
      <c r="O1361" s="61">
        <v>0</v>
      </c>
      <c r="P1361" s="61">
        <v>0</v>
      </c>
      <c r="Q1361" s="61">
        <v>21963480</v>
      </c>
      <c r="R1361" s="61">
        <v>21963480</v>
      </c>
      <c r="S1361" s="61">
        <v>21963480</v>
      </c>
      <c r="T1361" s="61">
        <f t="shared" si="939"/>
        <v>0</v>
      </c>
      <c r="U1361" s="61">
        <v>0</v>
      </c>
      <c r="V1361" s="61">
        <v>0</v>
      </c>
      <c r="W1361" s="61">
        <v>0</v>
      </c>
      <c r="X1361" s="61">
        <f t="shared" si="940"/>
        <v>21963480</v>
      </c>
      <c r="Y1361" s="211">
        <f t="shared" si="936"/>
        <v>100</v>
      </c>
    </row>
    <row r="1362" spans="1:25" customFormat="1">
      <c r="A1362" s="5" t="s">
        <v>0</v>
      </c>
      <c r="B1362" s="5" t="s">
        <v>0</v>
      </c>
      <c r="C1362" s="5" t="s">
        <v>0</v>
      </c>
      <c r="D1362" s="5" t="s">
        <v>0</v>
      </c>
      <c r="E1362" s="5" t="s">
        <v>0</v>
      </c>
      <c r="F1362" s="5" t="s">
        <v>0</v>
      </c>
      <c r="G1362" s="159" t="s">
        <v>0</v>
      </c>
      <c r="H1362" s="53" t="s">
        <v>745</v>
      </c>
      <c r="I1362" s="63">
        <f t="shared" ref="I1362:I1444" si="962">SUM(J1362,K1362,O1362,P1362)</f>
        <v>64814811</v>
      </c>
      <c r="J1362" s="63">
        <f>SUM(J1312,J1340,J1347,J1351,J1355,J1358)</f>
        <v>62986811</v>
      </c>
      <c r="K1362" s="63">
        <f t="shared" ref="K1362:K1444" si="963">SUM(L1362,M1362,N1362)</f>
        <v>0</v>
      </c>
      <c r="L1362" s="63">
        <f t="shared" ref="L1362:X1362" si="964">SUM(L1312,L1340,L1347,L1351,L1355,L1358)</f>
        <v>0</v>
      </c>
      <c r="M1362" s="63">
        <f t="shared" si="964"/>
        <v>0</v>
      </c>
      <c r="N1362" s="63">
        <f t="shared" si="964"/>
        <v>0</v>
      </c>
      <c r="O1362" s="63">
        <f t="shared" si="964"/>
        <v>0</v>
      </c>
      <c r="P1362" s="63">
        <f t="shared" si="964"/>
        <v>1828000</v>
      </c>
      <c r="Q1362" s="63">
        <f t="shared" si="964"/>
        <v>56900702</v>
      </c>
      <c r="R1362" s="63">
        <f t="shared" si="964"/>
        <v>55020868</v>
      </c>
      <c r="S1362" s="63">
        <f t="shared" si="964"/>
        <v>46122851</v>
      </c>
      <c r="T1362" s="63">
        <f t="shared" si="964"/>
        <v>8898017</v>
      </c>
      <c r="U1362" s="63">
        <f t="shared" si="964"/>
        <v>6149096.666666666</v>
      </c>
      <c r="V1362" s="63">
        <f t="shared" si="964"/>
        <v>2539762.666666667</v>
      </c>
      <c r="W1362" s="63">
        <f t="shared" si="964"/>
        <v>209157.66666666669</v>
      </c>
      <c r="X1362" s="63">
        <f t="shared" si="964"/>
        <v>55020868</v>
      </c>
      <c r="Y1362" s="226">
        <f t="shared" si="936"/>
        <v>100</v>
      </c>
    </row>
    <row r="1363" spans="1:25" customFormat="1" ht="15" thickBot="1">
      <c r="A1363" s="5" t="s">
        <v>0</v>
      </c>
      <c r="B1363" s="5" t="s">
        <v>0</v>
      </c>
      <c r="C1363" s="5" t="s">
        <v>0</v>
      </c>
      <c r="D1363" s="5" t="s">
        <v>0</v>
      </c>
      <c r="E1363" s="5" t="s">
        <v>0</v>
      </c>
      <c r="F1363" s="5" t="s">
        <v>0</v>
      </c>
      <c r="G1363" s="159" t="s">
        <v>0</v>
      </c>
      <c r="H1363" s="3" t="s">
        <v>170</v>
      </c>
      <c r="I1363" s="62">
        <f t="shared" si="962"/>
        <v>62</v>
      </c>
      <c r="J1363" s="62">
        <v>62</v>
      </c>
      <c r="K1363" s="62">
        <f t="shared" si="963"/>
        <v>0</v>
      </c>
      <c r="L1363" s="62" t="s">
        <v>0</v>
      </c>
      <c r="M1363" s="62" t="s">
        <v>0</v>
      </c>
      <c r="N1363" s="62" t="s">
        <v>0</v>
      </c>
      <c r="O1363" s="62" t="s">
        <v>0</v>
      </c>
      <c r="P1363" s="62" t="s">
        <v>0</v>
      </c>
      <c r="Q1363" s="62">
        <v>0</v>
      </c>
      <c r="R1363" s="62"/>
      <c r="S1363" s="62"/>
      <c r="T1363" s="62"/>
      <c r="U1363" s="62"/>
      <c r="V1363" s="62"/>
      <c r="W1363" s="62"/>
      <c r="X1363" s="62"/>
      <c r="Y1363" s="210">
        <v>0</v>
      </c>
    </row>
    <row r="1364" spans="1:25" ht="41.4" thickBot="1">
      <c r="A1364" s="252" t="s">
        <v>0</v>
      </c>
      <c r="B1364" s="252" t="s">
        <v>0</v>
      </c>
      <c r="C1364" s="252" t="s">
        <v>0</v>
      </c>
      <c r="D1364" s="252" t="s">
        <v>0</v>
      </c>
      <c r="E1364" s="252" t="s">
        <v>0</v>
      </c>
      <c r="F1364" s="252" t="s">
        <v>0</v>
      </c>
      <c r="G1364" s="258" t="s">
        <v>0</v>
      </c>
      <c r="H1364" s="24" t="s">
        <v>72</v>
      </c>
      <c r="I1364" s="1" t="s">
        <v>3093</v>
      </c>
      <c r="J1364" s="1" t="s">
        <v>3130</v>
      </c>
      <c r="K1364" s="1" t="s">
        <v>3</v>
      </c>
      <c r="L1364" s="1" t="s">
        <v>4</v>
      </c>
      <c r="M1364" s="1" t="s">
        <v>5</v>
      </c>
      <c r="N1364" s="1" t="s">
        <v>6</v>
      </c>
      <c r="O1364" s="1" t="s">
        <v>7</v>
      </c>
      <c r="P1364" s="1" t="s">
        <v>8</v>
      </c>
      <c r="Q1364" s="1" t="s">
        <v>3344</v>
      </c>
      <c r="R1364" s="1" t="s">
        <v>3427</v>
      </c>
      <c r="S1364" s="1" t="s">
        <v>3447</v>
      </c>
      <c r="T1364" s="1" t="s">
        <v>3448</v>
      </c>
      <c r="U1364" s="1" t="s">
        <v>3452</v>
      </c>
      <c r="V1364" s="1" t="s">
        <v>3449</v>
      </c>
      <c r="W1364" s="1" t="s">
        <v>3450</v>
      </c>
      <c r="X1364" s="1" t="s">
        <v>3451</v>
      </c>
      <c r="Y1364" s="216" t="s">
        <v>3385</v>
      </c>
    </row>
    <row r="1365" spans="1:25">
      <c r="A1365" s="253"/>
      <c r="B1365" s="253"/>
      <c r="C1365" s="253"/>
      <c r="D1365" s="253"/>
      <c r="E1365" s="253"/>
      <c r="F1365" s="253"/>
      <c r="G1365" s="259"/>
      <c r="H1365" s="33" t="s">
        <v>0</v>
      </c>
      <c r="I1365" s="45">
        <v>1</v>
      </c>
      <c r="J1365" s="45">
        <v>3</v>
      </c>
      <c r="K1365" s="45" t="s">
        <v>9</v>
      </c>
      <c r="L1365" s="45">
        <v>5</v>
      </c>
      <c r="M1365" s="45">
        <v>6</v>
      </c>
      <c r="N1365" s="45">
        <v>7</v>
      </c>
      <c r="O1365" s="45">
        <v>8</v>
      </c>
      <c r="P1365" s="45">
        <v>9</v>
      </c>
      <c r="Q1365" s="45">
        <v>1</v>
      </c>
      <c r="R1365" s="45">
        <v>2</v>
      </c>
      <c r="S1365" s="45">
        <v>3</v>
      </c>
      <c r="T1365" s="45" t="s">
        <v>3453</v>
      </c>
      <c r="U1365" s="45">
        <v>5</v>
      </c>
      <c r="V1365" s="45">
        <v>6</v>
      </c>
      <c r="W1365" s="45">
        <v>7</v>
      </c>
      <c r="X1365" s="45" t="s">
        <v>3454</v>
      </c>
      <c r="Y1365" s="276">
        <v>9</v>
      </c>
    </row>
    <row r="1366" spans="1:25" customFormat="1">
      <c r="A1366" s="253"/>
      <c r="B1366" s="253"/>
      <c r="C1366" s="253"/>
      <c r="D1366" s="253"/>
      <c r="E1366" s="253"/>
      <c r="F1366" s="253"/>
      <c r="G1366" s="259"/>
      <c r="H1366" s="13" t="s">
        <v>73</v>
      </c>
      <c r="I1366" s="14">
        <f t="shared" si="962"/>
        <v>46428939</v>
      </c>
      <c r="J1366" s="14">
        <f>SUM(J1314,J1316,J1317,J1318,J1319,J1320,J1322,J1324,J1325,J1326,J1327,J1328,J1329,J1330,J1331,J1333,J1334,J1335,J1336,J1337,J1338,J1339,J1344,J1345,J1346,,J1353,J1354,J1357,J1360,J1361)</f>
        <v>44600939</v>
      </c>
      <c r="K1366" s="14">
        <f t="shared" si="963"/>
        <v>0</v>
      </c>
      <c r="L1366" s="14">
        <f>SUM(L1314,L1316,L1317,L1318,L1319,L1320,L1322,L1324,L1325,L1326,L1327,L1328,L1329,L1330,L1331,L1333,L1334,L1335,L1336,L1337,L1338,L1339,L1344,L1345,L1346,,L1353,L1354,L1357,L1360,L1361)</f>
        <v>0</v>
      </c>
      <c r="M1366" s="14">
        <f>SUM(M1314,M1316,M1317,M1318,M1319,M1320,M1322,M1324,M1325,M1326,M1327,M1328,M1329,M1330,M1331,M1333,M1334,M1335,M1336,M1337,M1338,M1339,M1344,M1345,M1346,,M1353,M1354,M1357,M1360,M1361)</f>
        <v>0</v>
      </c>
      <c r="N1366" s="14">
        <f>SUM(N1314,N1316,N1317,N1318,N1319,N1320,N1322,N1324,N1325,N1326,N1327,N1328,N1329,N1330,N1331,N1333,N1334,N1335,N1336,N1337,N1338,N1339,N1344,N1345,N1346,,N1353,N1354,N1357,N1360,N1361)</f>
        <v>0</v>
      </c>
      <c r="O1366" s="14">
        <f>SUM(O1314,O1316,O1317,O1318,O1319,O1320,O1322,O1324,O1325,O1326,O1327,O1328,O1329,O1330,O1331,O1333,O1334,O1335,O1336,O1337,O1338,O1339,O1344,O1345,O1346,,O1353,O1354,O1357,O1360,O1361)</f>
        <v>0</v>
      </c>
      <c r="P1366" s="14">
        <f>SUM(P1314,P1316,P1317,P1318,P1319,P1320,P1322,P1324,P1325,P1326,P1327,P1328,P1329,P1330,P1331,P1333,P1334,P1335,P1336,P1337,P1338,P1339,P1344,P1345,P1346,,P1353,P1354,P1357,P1360,P1361)</f>
        <v>1828000</v>
      </c>
      <c r="Q1366" s="14">
        <f>SUM(Q1314,Q1316,Q1317,Q1318,Q1319,Q1320,Q1322,Q1324,Q1325,Q1326,Q1327,Q1328,Q1329,Q1330,Q1331,Q1333,Q1334,Q1335,Q1336,Q1337,Q1338,Q1339,Q1344,Q1345,Q1346,Q1353,Q1354,Q1357,Q1360,Q1361)</f>
        <v>46444679</v>
      </c>
      <c r="R1366" s="14">
        <f>SUM(R1314,R1316,R1317,R1318,R1319,R1320,R1322,R1324,R1325,R1326,R1327,R1328,R1329,R1330,R1331,R1333,R1334,R1335,R1336,R1337,R1338,R1339,R1344,R1345,R1346,R1353,R1354,R1357,R1360,R1361)</f>
        <v>44564845</v>
      </c>
      <c r="S1366" s="14">
        <f>SUM(S1314,S1316,S1317,S1318,S1319,S1320,S1322,S1324,S1325,S1326,S1327,S1328,S1329,S1330,S1331,S1333,S1334,S1335,S1336,S1337,S1338,S1339,S1344,S1345,S1346,S1353,S1354,S1357,S1360,S1361)</f>
        <v>40877348</v>
      </c>
      <c r="T1366" s="14">
        <f t="shared" ref="T1366:X1366" si="965">SUM(T1314,T1316,T1317,T1318,T1319,T1320,T1322,T1324,T1325,T1326,T1327,T1328,T1329,T1330,T1331,T1333,T1334,T1335,T1336,T1337,T1338,T1339,T1344,T1345,T1346,T1353,T1354,T1357,T1360,T1361)</f>
        <v>3687497</v>
      </c>
      <c r="U1366" s="14">
        <f t="shared" si="965"/>
        <v>2449096.6666666665</v>
      </c>
      <c r="V1366" s="14">
        <f t="shared" si="965"/>
        <v>1029242.6666666667</v>
      </c>
      <c r="W1366" s="14">
        <f t="shared" si="965"/>
        <v>209157.66666666669</v>
      </c>
      <c r="X1366" s="14">
        <f t="shared" si="965"/>
        <v>44564845</v>
      </c>
      <c r="Y1366" s="227">
        <f t="shared" ref="Y1366:Y1369" si="966">IF(R1366=0,0,(X1366/R1366)*100)</f>
        <v>100</v>
      </c>
    </row>
    <row r="1367" spans="1:25" customFormat="1">
      <c r="A1367" s="253"/>
      <c r="B1367" s="253"/>
      <c r="C1367" s="253"/>
      <c r="D1367" s="253"/>
      <c r="E1367" s="253"/>
      <c r="F1367" s="253"/>
      <c r="G1367" s="259"/>
      <c r="H1367" s="13" t="s">
        <v>76</v>
      </c>
      <c r="I1367" s="14">
        <f t="shared" si="962"/>
        <v>17785872</v>
      </c>
      <c r="J1367" s="14">
        <f>SUM(J1350,J1349)</f>
        <v>17785872</v>
      </c>
      <c r="K1367" s="14">
        <f t="shared" si="963"/>
        <v>0</v>
      </c>
      <c r="L1367" s="14">
        <f t="shared" ref="L1367:P1367" si="967">SUM(L1350,L1349)</f>
        <v>0</v>
      </c>
      <c r="M1367" s="14">
        <f t="shared" si="967"/>
        <v>0</v>
      </c>
      <c r="N1367" s="14">
        <f t="shared" si="967"/>
        <v>0</v>
      </c>
      <c r="O1367" s="14">
        <f t="shared" si="967"/>
        <v>0</v>
      </c>
      <c r="P1367" s="14">
        <f t="shared" si="967"/>
        <v>0</v>
      </c>
      <c r="Q1367" s="14">
        <f t="shared" ref="Q1367:R1367" si="968">SUM(Q1350,Q1349)</f>
        <v>9856023</v>
      </c>
      <c r="R1367" s="14">
        <f t="shared" si="968"/>
        <v>9856023</v>
      </c>
      <c r="S1367" s="14">
        <f t="shared" ref="S1367" si="969">SUM(S1350,S1349)</f>
        <v>4645503</v>
      </c>
      <c r="T1367" s="14">
        <f t="shared" ref="T1367:X1367" si="970">SUM(T1350,T1349)</f>
        <v>5210520</v>
      </c>
      <c r="U1367" s="14">
        <f t="shared" si="970"/>
        <v>3700000</v>
      </c>
      <c r="V1367" s="14">
        <f t="shared" si="970"/>
        <v>1510520</v>
      </c>
      <c r="W1367" s="14">
        <f t="shared" si="970"/>
        <v>0</v>
      </c>
      <c r="X1367" s="14">
        <f t="shared" si="970"/>
        <v>9856023</v>
      </c>
      <c r="Y1367" s="227">
        <f t="shared" si="966"/>
        <v>100</v>
      </c>
    </row>
    <row r="1368" spans="1:25" customFormat="1">
      <c r="A1368" s="253"/>
      <c r="B1368" s="253"/>
      <c r="C1368" s="253"/>
      <c r="D1368" s="253"/>
      <c r="E1368" s="253"/>
      <c r="F1368" s="253"/>
      <c r="G1368" s="259"/>
      <c r="H1368" s="13" t="s">
        <v>81</v>
      </c>
      <c r="I1368" s="14">
        <f t="shared" si="962"/>
        <v>600000</v>
      </c>
      <c r="J1368" s="14">
        <f>SUM(J1342)</f>
        <v>600000</v>
      </c>
      <c r="K1368" s="14">
        <f t="shared" si="963"/>
        <v>0</v>
      </c>
      <c r="L1368" s="14">
        <f t="shared" ref="L1368:P1368" si="971">SUM(L1342)</f>
        <v>0</v>
      </c>
      <c r="M1368" s="14">
        <f t="shared" si="971"/>
        <v>0</v>
      </c>
      <c r="N1368" s="14">
        <f t="shared" si="971"/>
        <v>0</v>
      </c>
      <c r="O1368" s="14">
        <f t="shared" si="971"/>
        <v>0</v>
      </c>
      <c r="P1368" s="14">
        <f t="shared" si="971"/>
        <v>0</v>
      </c>
      <c r="Q1368" s="14">
        <f t="shared" ref="Q1368:R1368" si="972">SUM(Q1342)</f>
        <v>600000</v>
      </c>
      <c r="R1368" s="14">
        <f t="shared" si="972"/>
        <v>600000</v>
      </c>
      <c r="S1368" s="14">
        <f t="shared" ref="S1368" si="973">SUM(S1342)</f>
        <v>600000</v>
      </c>
      <c r="T1368" s="14">
        <f t="shared" ref="T1368:X1368" si="974">SUM(T1342)</f>
        <v>0</v>
      </c>
      <c r="U1368" s="14">
        <f t="shared" si="974"/>
        <v>0</v>
      </c>
      <c r="V1368" s="14">
        <f t="shared" si="974"/>
        <v>0</v>
      </c>
      <c r="W1368" s="14">
        <f t="shared" si="974"/>
        <v>0</v>
      </c>
      <c r="X1368" s="14">
        <f t="shared" si="974"/>
        <v>600000</v>
      </c>
      <c r="Y1368" s="227">
        <f t="shared" si="966"/>
        <v>100</v>
      </c>
    </row>
    <row r="1369" spans="1:25" customFormat="1">
      <c r="A1369" s="254"/>
      <c r="B1369" s="254"/>
      <c r="C1369" s="254"/>
      <c r="D1369" s="254"/>
      <c r="E1369" s="254"/>
      <c r="F1369" s="254"/>
      <c r="G1369" s="260"/>
      <c r="H1369" s="15" t="s">
        <v>69</v>
      </c>
      <c r="I1369" s="14">
        <f t="shared" si="962"/>
        <v>64814811</v>
      </c>
      <c r="J1369" s="14">
        <f t="shared" ref="J1369:P1369" si="975">SUM(J1366:J1368)</f>
        <v>62986811</v>
      </c>
      <c r="K1369" s="14">
        <f t="shared" si="963"/>
        <v>0</v>
      </c>
      <c r="L1369" s="14">
        <f t="shared" si="975"/>
        <v>0</v>
      </c>
      <c r="M1369" s="14">
        <f t="shared" si="975"/>
        <v>0</v>
      </c>
      <c r="N1369" s="14">
        <f t="shared" si="975"/>
        <v>0</v>
      </c>
      <c r="O1369" s="14">
        <f t="shared" si="975"/>
        <v>0</v>
      </c>
      <c r="P1369" s="14">
        <f t="shared" si="975"/>
        <v>1828000</v>
      </c>
      <c r="Q1369" s="14">
        <f>SUM(Q1366:Q1368)</f>
        <v>56900702</v>
      </c>
      <c r="R1369" s="14">
        <f>SUM(R1366:R1368)</f>
        <v>55020868</v>
      </c>
      <c r="S1369" s="14">
        <f>SUM(S1366:S1368)</f>
        <v>46122851</v>
      </c>
      <c r="T1369" s="14">
        <f t="shared" ref="T1369:X1369" si="976">SUM(T1366:T1368)</f>
        <v>8898017</v>
      </c>
      <c r="U1369" s="14">
        <f t="shared" si="976"/>
        <v>6149096.666666666</v>
      </c>
      <c r="V1369" s="14">
        <f t="shared" si="976"/>
        <v>2539762.666666667</v>
      </c>
      <c r="W1369" s="14">
        <f t="shared" si="976"/>
        <v>209157.66666666669</v>
      </c>
      <c r="X1369" s="14">
        <f t="shared" si="976"/>
        <v>55020868</v>
      </c>
      <c r="Y1369" s="227">
        <f t="shared" si="966"/>
        <v>100</v>
      </c>
    </row>
    <row r="1370" spans="1:25" customFormat="1">
      <c r="A1370" s="5" t="s">
        <v>0</v>
      </c>
      <c r="B1370" s="5" t="s">
        <v>0</v>
      </c>
      <c r="C1370" s="5" t="s">
        <v>0</v>
      </c>
      <c r="D1370" s="5" t="s">
        <v>0</v>
      </c>
      <c r="E1370" s="5" t="s">
        <v>0</v>
      </c>
      <c r="F1370" s="5" t="s">
        <v>0</v>
      </c>
      <c r="G1370" s="159" t="s">
        <v>0</v>
      </c>
      <c r="H1370" s="55" t="s">
        <v>0</v>
      </c>
      <c r="I1370" s="55"/>
      <c r="J1370" s="55"/>
      <c r="K1370" s="55"/>
      <c r="L1370" s="55" t="s">
        <v>0</v>
      </c>
      <c r="M1370" s="55" t="s">
        <v>0</v>
      </c>
      <c r="N1370" s="55" t="s">
        <v>0</v>
      </c>
      <c r="O1370" s="55" t="s">
        <v>0</v>
      </c>
      <c r="P1370" s="55" t="s">
        <v>0</v>
      </c>
      <c r="Q1370" s="55"/>
      <c r="R1370" s="55"/>
      <c r="S1370" s="55"/>
      <c r="T1370" s="55" t="s">
        <v>0</v>
      </c>
      <c r="U1370" s="55" t="s">
        <v>0</v>
      </c>
      <c r="V1370" s="55" t="s">
        <v>0</v>
      </c>
      <c r="W1370" s="55" t="s">
        <v>0</v>
      </c>
      <c r="X1370" s="55" t="s">
        <v>0</v>
      </c>
      <c r="Y1370" s="228"/>
    </row>
    <row r="1371" spans="1:25" customFormat="1">
      <c r="A1371" s="5" t="s">
        <v>0</v>
      </c>
      <c r="B1371" s="5" t="s">
        <v>0</v>
      </c>
      <c r="C1371" s="5" t="s">
        <v>0</v>
      </c>
      <c r="D1371" s="5" t="s">
        <v>0</v>
      </c>
      <c r="E1371" s="5" t="s">
        <v>0</v>
      </c>
      <c r="F1371" s="5" t="s">
        <v>0</v>
      </c>
      <c r="G1371" s="159" t="s">
        <v>0</v>
      </c>
      <c r="H1371" s="53" t="s">
        <v>746</v>
      </c>
      <c r="I1371" s="63">
        <f t="shared" si="962"/>
        <v>64814811</v>
      </c>
      <c r="J1371" s="63">
        <f t="shared" ref="J1371:P1371" si="977">SUM(J1362)</f>
        <v>62986811</v>
      </c>
      <c r="K1371" s="63">
        <f t="shared" si="963"/>
        <v>0</v>
      </c>
      <c r="L1371" s="63">
        <f t="shared" si="977"/>
        <v>0</v>
      </c>
      <c r="M1371" s="63">
        <f t="shared" si="977"/>
        <v>0</v>
      </c>
      <c r="N1371" s="63">
        <f t="shared" si="977"/>
        <v>0</v>
      </c>
      <c r="O1371" s="63">
        <f t="shared" si="977"/>
        <v>0</v>
      </c>
      <c r="P1371" s="63">
        <f t="shared" si="977"/>
        <v>1828000</v>
      </c>
      <c r="Q1371" s="63">
        <f>SUM(Q1362)</f>
        <v>56900702</v>
      </c>
      <c r="R1371" s="63">
        <f>SUM(R1362)</f>
        <v>55020868</v>
      </c>
      <c r="S1371" s="63">
        <f>SUM(S1362)</f>
        <v>46122851</v>
      </c>
      <c r="T1371" s="63">
        <f t="shared" ref="T1371:X1371" si="978">SUM(T1362)</f>
        <v>8898017</v>
      </c>
      <c r="U1371" s="63">
        <f t="shared" si="978"/>
        <v>6149096.666666666</v>
      </c>
      <c r="V1371" s="63">
        <f t="shared" si="978"/>
        <v>2539762.666666667</v>
      </c>
      <c r="W1371" s="63">
        <f t="shared" si="978"/>
        <v>209157.66666666669</v>
      </c>
      <c r="X1371" s="63">
        <f t="shared" si="978"/>
        <v>55020868</v>
      </c>
      <c r="Y1371" s="226">
        <f>IF(R1371=0,0,(X1371/R1371)*100)</f>
        <v>100</v>
      </c>
    </row>
    <row r="1372" spans="1:25">
      <c r="A1372" s="32" t="s">
        <v>0</v>
      </c>
      <c r="B1372" s="32" t="s">
        <v>0</v>
      </c>
      <c r="C1372" s="32" t="s">
        <v>0</v>
      </c>
      <c r="D1372" s="32" t="s">
        <v>0</v>
      </c>
      <c r="E1372" s="32" t="s">
        <v>0</v>
      </c>
      <c r="F1372" s="32" t="s">
        <v>0</v>
      </c>
      <c r="G1372" s="154" t="s">
        <v>0</v>
      </c>
      <c r="H1372" s="21" t="s">
        <v>170</v>
      </c>
      <c r="I1372" s="66">
        <f t="shared" si="962"/>
        <v>62</v>
      </c>
      <c r="J1372" s="66">
        <f t="shared" ref="J1372:P1372" si="979">J1363</f>
        <v>62</v>
      </c>
      <c r="K1372" s="66">
        <f t="shared" si="963"/>
        <v>0</v>
      </c>
      <c r="L1372" s="66" t="str">
        <f t="shared" si="979"/>
        <v/>
      </c>
      <c r="M1372" s="66" t="str">
        <f t="shared" si="979"/>
        <v/>
      </c>
      <c r="N1372" s="66" t="str">
        <f t="shared" si="979"/>
        <v/>
      </c>
      <c r="O1372" s="66" t="str">
        <f t="shared" si="979"/>
        <v/>
      </c>
      <c r="P1372" s="66" t="str">
        <f t="shared" si="979"/>
        <v/>
      </c>
      <c r="Q1372" s="66">
        <f>Q1363</f>
        <v>0</v>
      </c>
      <c r="R1372" s="66">
        <f>R1363</f>
        <v>0</v>
      </c>
      <c r="S1372" s="66">
        <f>S1363</f>
        <v>0</v>
      </c>
      <c r="T1372" s="66">
        <f t="shared" ref="T1372:X1372" si="980">T1363</f>
        <v>0</v>
      </c>
      <c r="U1372" s="66">
        <f t="shared" si="980"/>
        <v>0</v>
      </c>
      <c r="V1372" s="66">
        <f t="shared" si="980"/>
        <v>0</v>
      </c>
      <c r="W1372" s="66">
        <f t="shared" si="980"/>
        <v>0</v>
      </c>
      <c r="X1372" s="66">
        <f t="shared" si="980"/>
        <v>0</v>
      </c>
      <c r="Y1372" s="208">
        <v>0</v>
      </c>
    </row>
    <row r="1373" spans="1:25">
      <c r="A1373" s="32" t="s">
        <v>0</v>
      </c>
      <c r="B1373" s="32" t="s">
        <v>0</v>
      </c>
      <c r="C1373" s="32" t="s">
        <v>0</v>
      </c>
      <c r="D1373" s="32" t="s">
        <v>0</v>
      </c>
      <c r="E1373" s="32" t="s">
        <v>0</v>
      </c>
      <c r="F1373" s="32" t="s">
        <v>0</v>
      </c>
      <c r="G1373" s="154" t="s">
        <v>0</v>
      </c>
      <c r="H1373" s="38" t="s">
        <v>0</v>
      </c>
      <c r="I1373" s="39"/>
      <c r="J1373" s="39"/>
      <c r="K1373" s="39"/>
      <c r="L1373" s="39" t="s">
        <v>0</v>
      </c>
      <c r="M1373" s="39" t="s">
        <v>0</v>
      </c>
      <c r="N1373" s="39" t="s">
        <v>0</v>
      </c>
      <c r="O1373" s="39" t="s">
        <v>0</v>
      </c>
      <c r="P1373" s="39" t="s">
        <v>0</v>
      </c>
      <c r="Q1373" s="39"/>
      <c r="R1373" s="39"/>
      <c r="S1373" s="39"/>
      <c r="T1373" s="39" t="s">
        <v>0</v>
      </c>
      <c r="U1373" s="39" t="s">
        <v>0</v>
      </c>
      <c r="V1373" s="39" t="s">
        <v>0</v>
      </c>
      <c r="W1373" s="39" t="s">
        <v>0</v>
      </c>
      <c r="X1373" s="39" t="s">
        <v>0</v>
      </c>
      <c r="Y1373" s="221"/>
    </row>
    <row r="1374" spans="1:25" customFormat="1">
      <c r="A1374" s="5" t="s">
        <v>0</v>
      </c>
      <c r="B1374" s="5" t="s">
        <v>0</v>
      </c>
      <c r="C1374" s="5" t="s">
        <v>0</v>
      </c>
      <c r="D1374" s="5" t="s">
        <v>0</v>
      </c>
      <c r="E1374" s="5" t="s">
        <v>0</v>
      </c>
      <c r="F1374" s="5" t="s">
        <v>0</v>
      </c>
      <c r="G1374" s="159" t="s">
        <v>0</v>
      </c>
      <c r="H1374" s="53" t="s">
        <v>747</v>
      </c>
      <c r="I1374" s="57">
        <f t="shared" si="962"/>
        <v>64814811</v>
      </c>
      <c r="J1374" s="57">
        <f t="shared" ref="J1374:P1374" si="981">SUM(J1371)</f>
        <v>62986811</v>
      </c>
      <c r="K1374" s="57">
        <f t="shared" si="963"/>
        <v>0</v>
      </c>
      <c r="L1374" s="57">
        <f t="shared" si="981"/>
        <v>0</v>
      </c>
      <c r="M1374" s="57">
        <f t="shared" si="981"/>
        <v>0</v>
      </c>
      <c r="N1374" s="57">
        <f t="shared" si="981"/>
        <v>0</v>
      </c>
      <c r="O1374" s="57">
        <f t="shared" si="981"/>
        <v>0</v>
      </c>
      <c r="P1374" s="57">
        <f t="shared" si="981"/>
        <v>1828000</v>
      </c>
      <c r="Q1374" s="57">
        <f>SUM(Q1371)</f>
        <v>56900702</v>
      </c>
      <c r="R1374" s="57">
        <f>SUM(R1371)</f>
        <v>55020868</v>
      </c>
      <c r="S1374" s="57">
        <f>SUM(S1371)</f>
        <v>46122851</v>
      </c>
      <c r="T1374" s="57">
        <f t="shared" ref="T1374:X1374" si="982">SUM(T1371)</f>
        <v>8898017</v>
      </c>
      <c r="U1374" s="57">
        <f t="shared" si="982"/>
        <v>6149096.666666666</v>
      </c>
      <c r="V1374" s="57">
        <f t="shared" si="982"/>
        <v>2539762.666666667</v>
      </c>
      <c r="W1374" s="57">
        <f t="shared" si="982"/>
        <v>209157.66666666669</v>
      </c>
      <c r="X1374" s="57">
        <f t="shared" si="982"/>
        <v>55020868</v>
      </c>
      <c r="Y1374" s="222">
        <f>IF(R1374=0,0,(X1374/R1374)*100)</f>
        <v>100</v>
      </c>
    </row>
    <row r="1375" spans="1:25">
      <c r="A1375" s="32" t="s">
        <v>0</v>
      </c>
      <c r="B1375" s="32" t="s">
        <v>0</v>
      </c>
      <c r="C1375" s="32" t="s">
        <v>0</v>
      </c>
      <c r="D1375" s="32" t="s">
        <v>0</v>
      </c>
      <c r="E1375" s="32" t="s">
        <v>0</v>
      </c>
      <c r="F1375" s="32" t="s">
        <v>0</v>
      </c>
      <c r="G1375" s="154" t="s">
        <v>0</v>
      </c>
      <c r="H1375" s="21" t="s">
        <v>197</v>
      </c>
      <c r="I1375" s="66">
        <f t="shared" si="962"/>
        <v>62</v>
      </c>
      <c r="J1375" s="66">
        <f t="shared" ref="J1375:P1375" si="983">J1372</f>
        <v>62</v>
      </c>
      <c r="K1375" s="66">
        <f t="shared" si="963"/>
        <v>0</v>
      </c>
      <c r="L1375" s="66" t="str">
        <f t="shared" si="983"/>
        <v/>
      </c>
      <c r="M1375" s="66" t="str">
        <f t="shared" si="983"/>
        <v/>
      </c>
      <c r="N1375" s="66" t="str">
        <f t="shared" si="983"/>
        <v/>
      </c>
      <c r="O1375" s="66" t="str">
        <f t="shared" si="983"/>
        <v/>
      </c>
      <c r="P1375" s="66" t="str">
        <f t="shared" si="983"/>
        <v/>
      </c>
      <c r="Q1375" s="66">
        <f>Q1372</f>
        <v>0</v>
      </c>
      <c r="R1375" s="66">
        <f>R1372</f>
        <v>0</v>
      </c>
      <c r="S1375" s="66">
        <f>S1372</f>
        <v>0</v>
      </c>
      <c r="T1375" s="66">
        <f t="shared" ref="T1375:X1375" si="984">T1372</f>
        <v>0</v>
      </c>
      <c r="U1375" s="66">
        <f t="shared" si="984"/>
        <v>0</v>
      </c>
      <c r="V1375" s="66">
        <f t="shared" si="984"/>
        <v>0</v>
      </c>
      <c r="W1375" s="66">
        <f t="shared" si="984"/>
        <v>0</v>
      </c>
      <c r="X1375" s="66">
        <f t="shared" si="984"/>
        <v>0</v>
      </c>
      <c r="Y1375" s="208">
        <v>0</v>
      </c>
    </row>
    <row r="1376" spans="1:25">
      <c r="A1376" s="20" t="s">
        <v>748</v>
      </c>
      <c r="B1376" s="21" t="s">
        <v>0</v>
      </c>
      <c r="C1376" s="21" t="s">
        <v>0</v>
      </c>
      <c r="D1376" s="21" t="s">
        <v>0</v>
      </c>
      <c r="E1376" s="21" t="s">
        <v>0</v>
      </c>
      <c r="F1376" s="21" t="s">
        <v>0</v>
      </c>
      <c r="G1376" s="150" t="s">
        <v>0</v>
      </c>
      <c r="H1376" s="21" t="s">
        <v>749</v>
      </c>
      <c r="I1376" s="22"/>
      <c r="J1376" s="22"/>
      <c r="K1376" s="22"/>
      <c r="L1376" s="22" t="s">
        <v>0</v>
      </c>
      <c r="M1376" s="22" t="s">
        <v>0</v>
      </c>
      <c r="N1376" s="22" t="s">
        <v>0</v>
      </c>
      <c r="O1376" s="22" t="s">
        <v>0</v>
      </c>
      <c r="P1376" s="22" t="s">
        <v>0</v>
      </c>
      <c r="Q1376" s="22"/>
      <c r="R1376" s="22"/>
      <c r="S1376" s="22"/>
      <c r="T1376" s="22" t="s">
        <v>0</v>
      </c>
      <c r="U1376" s="22" t="s">
        <v>0</v>
      </c>
      <c r="V1376" s="22" t="s">
        <v>0</v>
      </c>
      <c r="W1376" s="22" t="s">
        <v>0</v>
      </c>
      <c r="X1376" s="22" t="s">
        <v>0</v>
      </c>
      <c r="Y1376" s="209"/>
    </row>
    <row r="1377" spans="1:25" ht="15" thickBot="1">
      <c r="A1377" s="20" t="s">
        <v>748</v>
      </c>
      <c r="B1377" s="20" t="s">
        <v>122</v>
      </c>
      <c r="C1377" s="23" t="s">
        <v>0</v>
      </c>
      <c r="D1377" s="23" t="s">
        <v>0</v>
      </c>
      <c r="E1377" s="21" t="s">
        <v>0</v>
      </c>
      <c r="F1377" s="21" t="s">
        <v>0</v>
      </c>
      <c r="G1377" s="150" t="s">
        <v>0</v>
      </c>
      <c r="H1377" s="21" t="s">
        <v>0</v>
      </c>
      <c r="I1377" s="22"/>
      <c r="J1377" s="22"/>
      <c r="K1377" s="22"/>
      <c r="L1377" s="22" t="s">
        <v>0</v>
      </c>
      <c r="M1377" s="22" t="s">
        <v>0</v>
      </c>
      <c r="N1377" s="22" t="s">
        <v>0</v>
      </c>
      <c r="O1377" s="22" t="s">
        <v>0</v>
      </c>
      <c r="P1377" s="22" t="s">
        <v>0</v>
      </c>
      <c r="Q1377" s="22"/>
      <c r="R1377" s="22"/>
      <c r="S1377" s="22"/>
      <c r="T1377" s="22" t="s">
        <v>0</v>
      </c>
      <c r="U1377" s="22" t="s">
        <v>0</v>
      </c>
      <c r="V1377" s="22" t="s">
        <v>0</v>
      </c>
      <c r="W1377" s="22" t="s">
        <v>0</v>
      </c>
      <c r="X1377" s="22" t="s">
        <v>0</v>
      </c>
      <c r="Y1377" s="209"/>
    </row>
    <row r="1378" spans="1:25" ht="41.4" thickBot="1">
      <c r="A1378" s="24" t="s">
        <v>123</v>
      </c>
      <c r="B1378" s="24" t="s">
        <v>124</v>
      </c>
      <c r="C1378" s="24" t="s">
        <v>125</v>
      </c>
      <c r="D1378" s="25" t="s">
        <v>0</v>
      </c>
      <c r="E1378" s="24" t="s">
        <v>126</v>
      </c>
      <c r="F1378" s="24" t="s">
        <v>127</v>
      </c>
      <c r="G1378" s="151" t="s">
        <v>128</v>
      </c>
      <c r="H1378" s="24" t="s">
        <v>1</v>
      </c>
      <c r="I1378" s="1" t="s">
        <v>3093</v>
      </c>
      <c r="J1378" s="1" t="s">
        <v>3130</v>
      </c>
      <c r="K1378" s="1" t="s">
        <v>3</v>
      </c>
      <c r="L1378" s="1" t="s">
        <v>4</v>
      </c>
      <c r="M1378" s="1" t="s">
        <v>5</v>
      </c>
      <c r="N1378" s="1" t="s">
        <v>6</v>
      </c>
      <c r="O1378" s="1" t="s">
        <v>7</v>
      </c>
      <c r="P1378" s="1" t="s">
        <v>8</v>
      </c>
      <c r="Q1378" s="1" t="s">
        <v>3344</v>
      </c>
      <c r="R1378" s="1" t="s">
        <v>3427</v>
      </c>
      <c r="S1378" s="1" t="s">
        <v>3447</v>
      </c>
      <c r="T1378" s="1" t="s">
        <v>3448</v>
      </c>
      <c r="U1378" s="1" t="s">
        <v>3452</v>
      </c>
      <c r="V1378" s="1" t="s">
        <v>3449</v>
      </c>
      <c r="W1378" s="1" t="s">
        <v>3450</v>
      </c>
      <c r="X1378" s="1" t="s">
        <v>3451</v>
      </c>
      <c r="Y1378" s="216" t="s">
        <v>3385</v>
      </c>
    </row>
    <row r="1379" spans="1:25">
      <c r="A1379" s="26" t="s">
        <v>0</v>
      </c>
      <c r="B1379" s="26" t="s">
        <v>0</v>
      </c>
      <c r="C1379" s="26" t="s">
        <v>0</v>
      </c>
      <c r="D1379" s="27" t="s">
        <v>0</v>
      </c>
      <c r="E1379" s="27" t="s">
        <v>0</v>
      </c>
      <c r="F1379" s="28" t="s">
        <v>0</v>
      </c>
      <c r="G1379" s="152" t="s">
        <v>0</v>
      </c>
      <c r="H1379" s="29" t="s">
        <v>0</v>
      </c>
      <c r="I1379" s="45">
        <v>1</v>
      </c>
      <c r="J1379" s="45">
        <v>3</v>
      </c>
      <c r="K1379" s="45" t="s">
        <v>9</v>
      </c>
      <c r="L1379" s="45">
        <v>5</v>
      </c>
      <c r="M1379" s="45">
        <v>6</v>
      </c>
      <c r="N1379" s="45">
        <v>7</v>
      </c>
      <c r="O1379" s="45">
        <v>8</v>
      </c>
      <c r="P1379" s="45">
        <v>9</v>
      </c>
      <c r="Q1379" s="45">
        <v>1</v>
      </c>
      <c r="R1379" s="45">
        <v>2</v>
      </c>
      <c r="S1379" s="45">
        <v>3</v>
      </c>
      <c r="T1379" s="45" t="s">
        <v>3453</v>
      </c>
      <c r="U1379" s="45">
        <v>5</v>
      </c>
      <c r="V1379" s="45">
        <v>6</v>
      </c>
      <c r="W1379" s="45">
        <v>7</v>
      </c>
      <c r="X1379" s="45" t="s">
        <v>3454</v>
      </c>
      <c r="Y1379" s="276">
        <v>9</v>
      </c>
    </row>
    <row r="1380" spans="1:25" s="113" customFormat="1">
      <c r="A1380" s="133" t="s">
        <v>748</v>
      </c>
      <c r="B1380" s="133" t="s">
        <v>122</v>
      </c>
      <c r="C1380" s="109" t="s">
        <v>130</v>
      </c>
      <c r="D1380" s="109" t="s">
        <v>750</v>
      </c>
      <c r="E1380" s="98" t="s">
        <v>0</v>
      </c>
      <c r="F1380" s="98" t="s">
        <v>0</v>
      </c>
      <c r="G1380" s="153" t="s">
        <v>0</v>
      </c>
      <c r="H1380" s="98" t="s">
        <v>749</v>
      </c>
      <c r="I1380" s="110"/>
      <c r="J1380" s="110"/>
      <c r="K1380" s="110"/>
      <c r="L1380" s="110" t="s">
        <v>0</v>
      </c>
      <c r="M1380" s="110" t="s">
        <v>0</v>
      </c>
      <c r="N1380" s="110" t="s">
        <v>0</v>
      </c>
      <c r="O1380" s="110" t="s">
        <v>0</v>
      </c>
      <c r="P1380" s="110" t="s">
        <v>0</v>
      </c>
      <c r="Q1380" s="110"/>
      <c r="R1380" s="110"/>
      <c r="S1380" s="110"/>
      <c r="T1380" s="110" t="s">
        <v>0</v>
      </c>
      <c r="U1380" s="110" t="s">
        <v>0</v>
      </c>
      <c r="V1380" s="110" t="s">
        <v>0</v>
      </c>
      <c r="W1380" s="110" t="s">
        <v>0</v>
      </c>
      <c r="X1380" s="110" t="s">
        <v>0</v>
      </c>
      <c r="Y1380" s="217"/>
    </row>
    <row r="1381" spans="1:25" ht="20.399999999999999">
      <c r="A1381" s="20" t="s">
        <v>0</v>
      </c>
      <c r="B1381" s="20" t="s">
        <v>0</v>
      </c>
      <c r="C1381" s="20" t="s">
        <v>0</v>
      </c>
      <c r="D1381" s="21" t="s">
        <v>0</v>
      </c>
      <c r="E1381" s="21" t="s">
        <v>0</v>
      </c>
      <c r="F1381" s="21" t="s">
        <v>0</v>
      </c>
      <c r="G1381" s="150" t="s">
        <v>0</v>
      </c>
      <c r="H1381" s="30" t="s">
        <v>33</v>
      </c>
      <c r="I1381" s="31">
        <f t="shared" si="962"/>
        <v>1431900</v>
      </c>
      <c r="J1381" s="31">
        <f t="shared" ref="J1381:P1381" si="985">SUM(J1382,J1390,J1392)</f>
        <v>1431900</v>
      </c>
      <c r="K1381" s="31">
        <f t="shared" si="963"/>
        <v>0</v>
      </c>
      <c r="L1381" s="31">
        <f t="shared" si="985"/>
        <v>0</v>
      </c>
      <c r="M1381" s="31">
        <f t="shared" si="985"/>
        <v>0</v>
      </c>
      <c r="N1381" s="31">
        <f t="shared" si="985"/>
        <v>0</v>
      </c>
      <c r="O1381" s="31">
        <f t="shared" si="985"/>
        <v>0</v>
      </c>
      <c r="P1381" s="31">
        <f t="shared" si="985"/>
        <v>0</v>
      </c>
      <c r="Q1381" s="31">
        <f>SUM(Q1382,Q1390,Q1392)</f>
        <v>1684959</v>
      </c>
      <c r="R1381" s="31">
        <f>SUM(R1382,R1390,R1392)</f>
        <v>1684959</v>
      </c>
      <c r="S1381" s="31">
        <f>SUM(S1382,S1390,S1392)</f>
        <v>1009083</v>
      </c>
      <c r="T1381" s="31">
        <f t="shared" ref="T1381:X1381" si="986">SUM(T1382,T1390,T1392)</f>
        <v>675876</v>
      </c>
      <c r="U1381" s="31">
        <f t="shared" si="986"/>
        <v>323669</v>
      </c>
      <c r="V1381" s="31">
        <f t="shared" si="986"/>
        <v>176107</v>
      </c>
      <c r="W1381" s="31">
        <f t="shared" si="986"/>
        <v>176100</v>
      </c>
      <c r="X1381" s="31">
        <f t="shared" si="986"/>
        <v>1684959</v>
      </c>
      <c r="Y1381" s="220">
        <f t="shared" ref="Y1381:Y1444" si="987">IF(R1381=0,0,(X1381/R1381)*100)</f>
        <v>100</v>
      </c>
    </row>
    <row r="1382" spans="1:25">
      <c r="A1382" s="23" t="s">
        <v>748</v>
      </c>
      <c r="B1382" s="23" t="s">
        <v>122</v>
      </c>
      <c r="C1382" s="23" t="s">
        <v>130</v>
      </c>
      <c r="D1382" s="23" t="s">
        <v>750</v>
      </c>
      <c r="E1382" s="21" t="s">
        <v>132</v>
      </c>
      <c r="F1382" s="21" t="s">
        <v>0</v>
      </c>
      <c r="G1382" s="150" t="s">
        <v>0</v>
      </c>
      <c r="H1382" s="21" t="s">
        <v>11</v>
      </c>
      <c r="I1382" s="66">
        <f t="shared" si="962"/>
        <v>1091200</v>
      </c>
      <c r="J1382" s="66">
        <f t="shared" ref="J1382:P1382" si="988">SUM(J1383,J1384)</f>
        <v>1091200</v>
      </c>
      <c r="K1382" s="66">
        <f t="shared" si="963"/>
        <v>0</v>
      </c>
      <c r="L1382" s="66">
        <f t="shared" si="988"/>
        <v>0</v>
      </c>
      <c r="M1382" s="66">
        <f t="shared" si="988"/>
        <v>0</v>
      </c>
      <c r="N1382" s="66">
        <f t="shared" si="988"/>
        <v>0</v>
      </c>
      <c r="O1382" s="66">
        <f t="shared" si="988"/>
        <v>0</v>
      </c>
      <c r="P1382" s="66">
        <f t="shared" si="988"/>
        <v>0</v>
      </c>
      <c r="Q1382" s="66">
        <f>SUM(Q1383,Q1384)</f>
        <v>1251573</v>
      </c>
      <c r="R1382" s="66">
        <f>SUM(R1383,R1384)</f>
        <v>1251573</v>
      </c>
      <c r="S1382" s="66">
        <f>SUM(S1383,S1384)</f>
        <v>679403</v>
      </c>
      <c r="T1382" s="66">
        <f t="shared" ref="T1382:X1382" si="989">SUM(T1383,T1384)</f>
        <v>572170</v>
      </c>
      <c r="U1382" s="66">
        <f t="shared" si="989"/>
        <v>287924</v>
      </c>
      <c r="V1382" s="66">
        <f t="shared" si="989"/>
        <v>142123</v>
      </c>
      <c r="W1382" s="66">
        <f t="shared" si="989"/>
        <v>142123</v>
      </c>
      <c r="X1382" s="66">
        <f t="shared" si="989"/>
        <v>1251573</v>
      </c>
      <c r="Y1382" s="208">
        <f t="shared" si="987"/>
        <v>100</v>
      </c>
    </row>
    <row r="1383" spans="1:25">
      <c r="A1383" s="23" t="s">
        <v>748</v>
      </c>
      <c r="B1383" s="23" t="s">
        <v>122</v>
      </c>
      <c r="C1383" s="23" t="s">
        <v>130</v>
      </c>
      <c r="D1383" s="23" t="s">
        <v>750</v>
      </c>
      <c r="E1383" s="22">
        <v>6111</v>
      </c>
      <c r="F1383" s="23"/>
      <c r="G1383" s="128" t="s">
        <v>3374</v>
      </c>
      <c r="H1383" s="32" t="s">
        <v>12</v>
      </c>
      <c r="I1383" s="44">
        <f t="shared" si="962"/>
        <v>965200</v>
      </c>
      <c r="J1383" s="44">
        <v>965200</v>
      </c>
      <c r="K1383" s="44">
        <f t="shared" si="963"/>
        <v>0</v>
      </c>
      <c r="L1383" s="44">
        <v>0</v>
      </c>
      <c r="M1383" s="44">
        <v>0</v>
      </c>
      <c r="N1383" s="44">
        <v>0</v>
      </c>
      <c r="O1383" s="44">
        <v>0</v>
      </c>
      <c r="P1383" s="44">
        <v>0</v>
      </c>
      <c r="Q1383" s="44">
        <v>1125573</v>
      </c>
      <c r="R1383" s="44">
        <v>1125573</v>
      </c>
      <c r="S1383" s="44">
        <v>603783</v>
      </c>
      <c r="T1383" s="44">
        <f t="shared" ref="T1383:T1444" si="990">U1383+V1383+W1383</f>
        <v>521790</v>
      </c>
      <c r="U1383" s="44">
        <v>257790</v>
      </c>
      <c r="V1383" s="44">
        <v>132000</v>
      </c>
      <c r="W1383" s="44">
        <v>132000</v>
      </c>
      <c r="X1383" s="44">
        <f t="shared" ref="X1383:X1444" si="991">S1383+T1383</f>
        <v>1125573</v>
      </c>
      <c r="Y1383" s="209">
        <f t="shared" si="987"/>
        <v>100</v>
      </c>
    </row>
    <row r="1384" spans="1:25">
      <c r="A1384" s="20" t="s">
        <v>748</v>
      </c>
      <c r="B1384" s="20" t="s">
        <v>122</v>
      </c>
      <c r="C1384" s="20" t="s">
        <v>130</v>
      </c>
      <c r="D1384" s="20" t="s">
        <v>750</v>
      </c>
      <c r="E1384" s="20" t="s">
        <v>134</v>
      </c>
      <c r="F1384" s="23" t="s">
        <v>0</v>
      </c>
      <c r="G1384" s="154" t="s">
        <v>0</v>
      </c>
      <c r="H1384" s="21" t="s">
        <v>13</v>
      </c>
      <c r="I1384" s="66">
        <f t="shared" si="962"/>
        <v>126000</v>
      </c>
      <c r="J1384" s="66">
        <f t="shared" ref="J1384:P1384" si="992">SUM(J1385:J1389)</f>
        <v>126000</v>
      </c>
      <c r="K1384" s="66">
        <f t="shared" si="963"/>
        <v>0</v>
      </c>
      <c r="L1384" s="66">
        <f t="shared" si="992"/>
        <v>0</v>
      </c>
      <c r="M1384" s="66">
        <f t="shared" si="992"/>
        <v>0</v>
      </c>
      <c r="N1384" s="66">
        <f t="shared" si="992"/>
        <v>0</v>
      </c>
      <c r="O1384" s="66">
        <f t="shared" si="992"/>
        <v>0</v>
      </c>
      <c r="P1384" s="66">
        <f t="shared" si="992"/>
        <v>0</v>
      </c>
      <c r="Q1384" s="66">
        <f>SUM(Q1385:Q1389)</f>
        <v>126000</v>
      </c>
      <c r="R1384" s="66">
        <f>SUM(R1385:R1389)</f>
        <v>126000</v>
      </c>
      <c r="S1384" s="66">
        <f>SUM(S1385:S1389)</f>
        <v>75620</v>
      </c>
      <c r="T1384" s="66">
        <f t="shared" ref="T1384:X1384" si="993">SUM(T1385:T1389)</f>
        <v>50380</v>
      </c>
      <c r="U1384" s="66">
        <f t="shared" si="993"/>
        <v>30134</v>
      </c>
      <c r="V1384" s="66">
        <f t="shared" si="993"/>
        <v>10123</v>
      </c>
      <c r="W1384" s="66">
        <f t="shared" si="993"/>
        <v>10123</v>
      </c>
      <c r="X1384" s="66">
        <f t="shared" si="993"/>
        <v>126000</v>
      </c>
      <c r="Y1384" s="208">
        <f t="shared" si="987"/>
        <v>100</v>
      </c>
    </row>
    <row r="1385" spans="1:25">
      <c r="A1385" s="23" t="s">
        <v>748</v>
      </c>
      <c r="B1385" s="23" t="s">
        <v>122</v>
      </c>
      <c r="C1385" s="23" t="s">
        <v>130</v>
      </c>
      <c r="D1385" s="23" t="s">
        <v>750</v>
      </c>
      <c r="E1385" s="22">
        <v>6112</v>
      </c>
      <c r="F1385" s="23" t="s">
        <v>751</v>
      </c>
      <c r="G1385" s="128" t="s">
        <v>3374</v>
      </c>
      <c r="H1385" s="32" t="s">
        <v>16</v>
      </c>
      <c r="I1385" s="44">
        <f t="shared" si="962"/>
        <v>17000</v>
      </c>
      <c r="J1385" s="44">
        <v>17000</v>
      </c>
      <c r="K1385" s="44">
        <f t="shared" si="963"/>
        <v>0</v>
      </c>
      <c r="L1385" s="44">
        <v>0</v>
      </c>
      <c r="M1385" s="44">
        <v>0</v>
      </c>
      <c r="N1385" s="44">
        <v>0</v>
      </c>
      <c r="O1385" s="44">
        <v>0</v>
      </c>
      <c r="P1385" s="44">
        <v>0</v>
      </c>
      <c r="Q1385" s="44">
        <v>17000</v>
      </c>
      <c r="R1385" s="44">
        <v>17000</v>
      </c>
      <c r="S1385" s="44">
        <v>10390</v>
      </c>
      <c r="T1385" s="44">
        <f t="shared" si="990"/>
        <v>6610</v>
      </c>
      <c r="U1385" s="44">
        <v>2204</v>
      </c>
      <c r="V1385" s="44">
        <v>2203</v>
      </c>
      <c r="W1385" s="44">
        <v>2203</v>
      </c>
      <c r="X1385" s="44">
        <f t="shared" si="991"/>
        <v>17000</v>
      </c>
      <c r="Y1385" s="209">
        <f t="shared" si="987"/>
        <v>100</v>
      </c>
    </row>
    <row r="1386" spans="1:25">
      <c r="A1386" s="23" t="s">
        <v>748</v>
      </c>
      <c r="B1386" s="23" t="s">
        <v>122</v>
      </c>
      <c r="C1386" s="23" t="s">
        <v>130</v>
      </c>
      <c r="D1386" s="23" t="s">
        <v>750</v>
      </c>
      <c r="E1386" s="22">
        <v>6112</v>
      </c>
      <c r="F1386" s="23" t="s">
        <v>752</v>
      </c>
      <c r="G1386" s="128" t="s">
        <v>3374</v>
      </c>
      <c r="H1386" s="32" t="s">
        <v>19</v>
      </c>
      <c r="I1386" s="44">
        <f t="shared" si="962"/>
        <v>65000</v>
      </c>
      <c r="J1386" s="44">
        <v>65000</v>
      </c>
      <c r="K1386" s="44">
        <f t="shared" si="963"/>
        <v>0</v>
      </c>
      <c r="L1386" s="44">
        <v>0</v>
      </c>
      <c r="M1386" s="44">
        <v>0</v>
      </c>
      <c r="N1386" s="44">
        <v>0</v>
      </c>
      <c r="O1386" s="44">
        <v>0</v>
      </c>
      <c r="P1386" s="44">
        <v>0</v>
      </c>
      <c r="Q1386" s="44">
        <v>65000</v>
      </c>
      <c r="R1386" s="44">
        <v>65000</v>
      </c>
      <c r="S1386" s="44">
        <v>41230</v>
      </c>
      <c r="T1386" s="44">
        <f t="shared" si="990"/>
        <v>23770</v>
      </c>
      <c r="U1386" s="44">
        <v>7930</v>
      </c>
      <c r="V1386" s="44">
        <v>7920</v>
      </c>
      <c r="W1386" s="44">
        <v>7920</v>
      </c>
      <c r="X1386" s="44">
        <f t="shared" si="991"/>
        <v>65000</v>
      </c>
      <c r="Y1386" s="209">
        <f t="shared" si="987"/>
        <v>100</v>
      </c>
    </row>
    <row r="1387" spans="1:25">
      <c r="A1387" s="23" t="s">
        <v>748</v>
      </c>
      <c r="B1387" s="23" t="s">
        <v>122</v>
      </c>
      <c r="C1387" s="23" t="s">
        <v>130</v>
      </c>
      <c r="D1387" s="23" t="s">
        <v>750</v>
      </c>
      <c r="E1387" s="22">
        <v>6112</v>
      </c>
      <c r="F1387" s="23" t="s">
        <v>753</v>
      </c>
      <c r="G1387" s="128" t="s">
        <v>3374</v>
      </c>
      <c r="H1387" s="32" t="s">
        <v>17</v>
      </c>
      <c r="I1387" s="44">
        <f t="shared" si="962"/>
        <v>15000</v>
      </c>
      <c r="J1387" s="44">
        <v>15000</v>
      </c>
      <c r="K1387" s="44">
        <f t="shared" si="963"/>
        <v>0</v>
      </c>
      <c r="L1387" s="44">
        <v>0</v>
      </c>
      <c r="M1387" s="44">
        <v>0</v>
      </c>
      <c r="N1387" s="44">
        <v>0</v>
      </c>
      <c r="O1387" s="44">
        <v>0</v>
      </c>
      <c r="P1387" s="44">
        <v>0</v>
      </c>
      <c r="Q1387" s="44">
        <v>15000</v>
      </c>
      <c r="R1387" s="44">
        <v>15000</v>
      </c>
      <c r="S1387" s="44">
        <v>15000</v>
      </c>
      <c r="T1387" s="44">
        <f t="shared" si="990"/>
        <v>0</v>
      </c>
      <c r="U1387" s="44"/>
      <c r="V1387" s="44"/>
      <c r="W1387" s="44"/>
      <c r="X1387" s="44">
        <f t="shared" si="991"/>
        <v>15000</v>
      </c>
      <c r="Y1387" s="209">
        <f t="shared" si="987"/>
        <v>100</v>
      </c>
    </row>
    <row r="1388" spans="1:25">
      <c r="A1388" s="23" t="s">
        <v>748</v>
      </c>
      <c r="B1388" s="23" t="s">
        <v>122</v>
      </c>
      <c r="C1388" s="23" t="s">
        <v>130</v>
      </c>
      <c r="D1388" s="23" t="s">
        <v>750</v>
      </c>
      <c r="E1388" s="22">
        <v>6112</v>
      </c>
      <c r="F1388" s="23" t="s">
        <v>754</v>
      </c>
      <c r="G1388" s="128" t="s">
        <v>3374</v>
      </c>
      <c r="H1388" s="32" t="s">
        <v>15</v>
      </c>
      <c r="I1388" s="44">
        <f t="shared" si="962"/>
        <v>9000</v>
      </c>
      <c r="J1388" s="44">
        <v>9000</v>
      </c>
      <c r="K1388" s="44">
        <f t="shared" si="963"/>
        <v>0</v>
      </c>
      <c r="L1388" s="44">
        <v>0</v>
      </c>
      <c r="M1388" s="44">
        <v>0</v>
      </c>
      <c r="N1388" s="44">
        <v>0</v>
      </c>
      <c r="O1388" s="44">
        <v>0</v>
      </c>
      <c r="P1388" s="44">
        <v>0</v>
      </c>
      <c r="Q1388" s="44">
        <v>9000</v>
      </c>
      <c r="R1388" s="44">
        <v>9000</v>
      </c>
      <c r="S1388" s="44">
        <v>9000</v>
      </c>
      <c r="T1388" s="44">
        <f t="shared" si="990"/>
        <v>0</v>
      </c>
      <c r="U1388" s="44"/>
      <c r="V1388" s="44"/>
      <c r="W1388" s="44"/>
      <c r="X1388" s="44">
        <f t="shared" si="991"/>
        <v>9000</v>
      </c>
      <c r="Y1388" s="209">
        <f t="shared" si="987"/>
        <v>100</v>
      </c>
    </row>
    <row r="1389" spans="1:25">
      <c r="A1389" s="23" t="s">
        <v>748</v>
      </c>
      <c r="B1389" s="23" t="s">
        <v>122</v>
      </c>
      <c r="C1389" s="23" t="s">
        <v>130</v>
      </c>
      <c r="D1389" s="23" t="s">
        <v>750</v>
      </c>
      <c r="E1389" s="22">
        <v>6112</v>
      </c>
      <c r="F1389" s="23" t="s">
        <v>755</v>
      </c>
      <c r="G1389" s="128" t="s">
        <v>3374</v>
      </c>
      <c r="H1389" s="32" t="s">
        <v>18</v>
      </c>
      <c r="I1389" s="44">
        <f t="shared" si="962"/>
        <v>20000</v>
      </c>
      <c r="J1389" s="44">
        <v>20000</v>
      </c>
      <c r="K1389" s="44">
        <f t="shared" si="963"/>
        <v>0</v>
      </c>
      <c r="L1389" s="44">
        <v>0</v>
      </c>
      <c r="M1389" s="44">
        <v>0</v>
      </c>
      <c r="N1389" s="44">
        <v>0</v>
      </c>
      <c r="O1389" s="44">
        <v>0</v>
      </c>
      <c r="P1389" s="44">
        <v>0</v>
      </c>
      <c r="Q1389" s="44">
        <v>20000</v>
      </c>
      <c r="R1389" s="44">
        <v>20000</v>
      </c>
      <c r="S1389" s="44">
        <v>0</v>
      </c>
      <c r="T1389" s="44">
        <f t="shared" si="990"/>
        <v>20000</v>
      </c>
      <c r="U1389" s="44">
        <v>20000</v>
      </c>
      <c r="V1389" s="44"/>
      <c r="W1389" s="44"/>
      <c r="X1389" s="44">
        <f t="shared" si="991"/>
        <v>20000</v>
      </c>
      <c r="Y1389" s="209">
        <f t="shared" si="987"/>
        <v>100</v>
      </c>
    </row>
    <row r="1390" spans="1:25">
      <c r="A1390" s="23" t="s">
        <v>748</v>
      </c>
      <c r="B1390" s="23" t="s">
        <v>122</v>
      </c>
      <c r="C1390" s="23" t="s">
        <v>130</v>
      </c>
      <c r="D1390" s="23" t="s">
        <v>750</v>
      </c>
      <c r="E1390" s="21" t="s">
        <v>139</v>
      </c>
      <c r="F1390" s="21" t="s">
        <v>0</v>
      </c>
      <c r="G1390" s="150" t="s">
        <v>0</v>
      </c>
      <c r="H1390" s="21" t="s">
        <v>21</v>
      </c>
      <c r="I1390" s="66">
        <f t="shared" si="962"/>
        <v>82200</v>
      </c>
      <c r="J1390" s="66">
        <f t="shared" ref="J1390:X1390" si="994">SUM(J1391)</f>
        <v>82200</v>
      </c>
      <c r="K1390" s="66">
        <f t="shared" si="963"/>
        <v>0</v>
      </c>
      <c r="L1390" s="66">
        <f t="shared" si="994"/>
        <v>0</v>
      </c>
      <c r="M1390" s="66">
        <f t="shared" si="994"/>
        <v>0</v>
      </c>
      <c r="N1390" s="66">
        <f t="shared" si="994"/>
        <v>0</v>
      </c>
      <c r="O1390" s="66">
        <f t="shared" si="994"/>
        <v>0</v>
      </c>
      <c r="P1390" s="66">
        <f t="shared" si="994"/>
        <v>0</v>
      </c>
      <c r="Q1390" s="66">
        <f t="shared" si="994"/>
        <v>104092</v>
      </c>
      <c r="R1390" s="66">
        <f t="shared" si="994"/>
        <v>104092</v>
      </c>
      <c r="S1390" s="66">
        <f t="shared" si="994"/>
        <v>74108</v>
      </c>
      <c r="T1390" s="66">
        <f t="shared" si="994"/>
        <v>29984</v>
      </c>
      <c r="U1390" s="66">
        <f t="shared" si="994"/>
        <v>9997</v>
      </c>
      <c r="V1390" s="66">
        <f t="shared" si="994"/>
        <v>9997</v>
      </c>
      <c r="W1390" s="66">
        <f t="shared" si="994"/>
        <v>9990</v>
      </c>
      <c r="X1390" s="66">
        <f t="shared" si="994"/>
        <v>104092</v>
      </c>
      <c r="Y1390" s="208">
        <f t="shared" si="987"/>
        <v>100</v>
      </c>
    </row>
    <row r="1391" spans="1:25">
      <c r="A1391" s="23" t="s">
        <v>748</v>
      </c>
      <c r="B1391" s="23" t="s">
        <v>122</v>
      </c>
      <c r="C1391" s="23" t="s">
        <v>130</v>
      </c>
      <c r="D1391" s="23" t="s">
        <v>750</v>
      </c>
      <c r="E1391" s="22">
        <v>6121</v>
      </c>
      <c r="F1391" s="23"/>
      <c r="G1391" s="128" t="s">
        <v>3374</v>
      </c>
      <c r="H1391" s="32" t="s">
        <v>22</v>
      </c>
      <c r="I1391" s="44">
        <f t="shared" si="962"/>
        <v>82200</v>
      </c>
      <c r="J1391" s="44">
        <v>82200</v>
      </c>
      <c r="K1391" s="44">
        <f t="shared" si="963"/>
        <v>0</v>
      </c>
      <c r="L1391" s="44">
        <v>0</v>
      </c>
      <c r="M1391" s="44">
        <v>0</v>
      </c>
      <c r="N1391" s="44">
        <v>0</v>
      </c>
      <c r="O1391" s="44">
        <v>0</v>
      </c>
      <c r="P1391" s="44">
        <v>0</v>
      </c>
      <c r="Q1391" s="44">
        <v>104092</v>
      </c>
      <c r="R1391" s="44">
        <v>104092</v>
      </c>
      <c r="S1391" s="44">
        <v>74108</v>
      </c>
      <c r="T1391" s="44">
        <f t="shared" si="990"/>
        <v>29984</v>
      </c>
      <c r="U1391" s="44">
        <v>9997</v>
      </c>
      <c r="V1391" s="44">
        <v>9997</v>
      </c>
      <c r="W1391" s="44">
        <v>9990</v>
      </c>
      <c r="X1391" s="44">
        <f t="shared" si="991"/>
        <v>104092</v>
      </c>
      <c r="Y1391" s="209">
        <f t="shared" si="987"/>
        <v>100</v>
      </c>
    </row>
    <row r="1392" spans="1:25">
      <c r="A1392" s="23" t="s">
        <v>748</v>
      </c>
      <c r="B1392" s="23" t="s">
        <v>122</v>
      </c>
      <c r="C1392" s="23" t="s">
        <v>130</v>
      </c>
      <c r="D1392" s="23" t="s">
        <v>750</v>
      </c>
      <c r="E1392" s="21" t="s">
        <v>141</v>
      </c>
      <c r="F1392" s="21" t="s">
        <v>0</v>
      </c>
      <c r="G1392" s="150" t="s">
        <v>0</v>
      </c>
      <c r="H1392" s="21" t="s">
        <v>23</v>
      </c>
      <c r="I1392" s="66">
        <f t="shared" si="962"/>
        <v>258500</v>
      </c>
      <c r="J1392" s="66">
        <f t="shared" ref="J1392:P1392" si="995">SUM(J1393,J1394)</f>
        <v>258500</v>
      </c>
      <c r="K1392" s="66">
        <f t="shared" si="963"/>
        <v>0</v>
      </c>
      <c r="L1392" s="66">
        <f t="shared" si="995"/>
        <v>0</v>
      </c>
      <c r="M1392" s="66">
        <f t="shared" si="995"/>
        <v>0</v>
      </c>
      <c r="N1392" s="66">
        <f t="shared" si="995"/>
        <v>0</v>
      </c>
      <c r="O1392" s="66">
        <f t="shared" si="995"/>
        <v>0</v>
      </c>
      <c r="P1392" s="66">
        <f t="shared" si="995"/>
        <v>0</v>
      </c>
      <c r="Q1392" s="66">
        <f>SUM(Q1393,Q1394)</f>
        <v>329294</v>
      </c>
      <c r="R1392" s="66">
        <f>SUM(R1393,R1394)</f>
        <v>329294</v>
      </c>
      <c r="S1392" s="66">
        <f>SUM(S1393,S1394)</f>
        <v>255572</v>
      </c>
      <c r="T1392" s="66">
        <f t="shared" ref="T1392:X1392" si="996">SUM(T1393,T1394)</f>
        <v>73722</v>
      </c>
      <c r="U1392" s="66">
        <f t="shared" si="996"/>
        <v>25748</v>
      </c>
      <c r="V1392" s="66">
        <f t="shared" si="996"/>
        <v>23987</v>
      </c>
      <c r="W1392" s="66">
        <f t="shared" si="996"/>
        <v>23987</v>
      </c>
      <c r="X1392" s="66">
        <f t="shared" si="996"/>
        <v>329294</v>
      </c>
      <c r="Y1392" s="208">
        <f t="shared" si="987"/>
        <v>100</v>
      </c>
    </row>
    <row r="1393" spans="1:25">
      <c r="A1393" s="23" t="s">
        <v>748</v>
      </c>
      <c r="B1393" s="23" t="s">
        <v>122</v>
      </c>
      <c r="C1393" s="23" t="s">
        <v>130</v>
      </c>
      <c r="D1393" s="23" t="s">
        <v>750</v>
      </c>
      <c r="E1393" s="22">
        <v>6131</v>
      </c>
      <c r="F1393" s="23"/>
      <c r="G1393" s="128" t="s">
        <v>3374</v>
      </c>
      <c r="H1393" s="32" t="s">
        <v>24</v>
      </c>
      <c r="I1393" s="44">
        <f t="shared" si="962"/>
        <v>5000</v>
      </c>
      <c r="J1393" s="44">
        <v>5000</v>
      </c>
      <c r="K1393" s="44">
        <f t="shared" si="963"/>
        <v>0</v>
      </c>
      <c r="L1393" s="44">
        <v>0</v>
      </c>
      <c r="M1393" s="44">
        <v>0</v>
      </c>
      <c r="N1393" s="44">
        <v>0</v>
      </c>
      <c r="O1393" s="44">
        <v>0</v>
      </c>
      <c r="P1393" s="44">
        <v>0</v>
      </c>
      <c r="Q1393" s="44">
        <v>25000</v>
      </c>
      <c r="R1393" s="44">
        <v>25000</v>
      </c>
      <c r="S1393" s="44">
        <v>25000</v>
      </c>
      <c r="T1393" s="44">
        <f t="shared" si="990"/>
        <v>0</v>
      </c>
      <c r="U1393" s="44">
        <v>0</v>
      </c>
      <c r="V1393" s="44">
        <v>0</v>
      </c>
      <c r="W1393" s="44">
        <v>0</v>
      </c>
      <c r="X1393" s="44">
        <f t="shared" si="991"/>
        <v>25000</v>
      </c>
      <c r="Y1393" s="209">
        <f t="shared" si="987"/>
        <v>100</v>
      </c>
    </row>
    <row r="1394" spans="1:25">
      <c r="A1394" s="20" t="s">
        <v>748</v>
      </c>
      <c r="B1394" s="20" t="s">
        <v>122</v>
      </c>
      <c r="C1394" s="20" t="s">
        <v>130</v>
      </c>
      <c r="D1394" s="20" t="s">
        <v>750</v>
      </c>
      <c r="E1394" s="20" t="s">
        <v>144</v>
      </c>
      <c r="F1394" s="23" t="s">
        <v>0</v>
      </c>
      <c r="G1394" s="154" t="s">
        <v>0</v>
      </c>
      <c r="H1394" s="21" t="s">
        <v>32</v>
      </c>
      <c r="I1394" s="66">
        <f t="shared" si="962"/>
        <v>253500</v>
      </c>
      <c r="J1394" s="66">
        <f t="shared" ref="J1394:P1394" si="997">SUM(J1395:J1399)</f>
        <v>253500</v>
      </c>
      <c r="K1394" s="66">
        <f t="shared" si="963"/>
        <v>0</v>
      </c>
      <c r="L1394" s="66">
        <f t="shared" si="997"/>
        <v>0</v>
      </c>
      <c r="M1394" s="66">
        <f t="shared" si="997"/>
        <v>0</v>
      </c>
      <c r="N1394" s="66">
        <f t="shared" si="997"/>
        <v>0</v>
      </c>
      <c r="O1394" s="66">
        <f t="shared" si="997"/>
        <v>0</v>
      </c>
      <c r="P1394" s="66">
        <f t="shared" si="997"/>
        <v>0</v>
      </c>
      <c r="Q1394" s="66">
        <f>SUM(Q1395:Q1399)</f>
        <v>304294</v>
      </c>
      <c r="R1394" s="66">
        <f>SUM(R1395:R1399)</f>
        <v>304294</v>
      </c>
      <c r="S1394" s="66">
        <f>SUM(S1395:S1399)</f>
        <v>230572</v>
      </c>
      <c r="T1394" s="66">
        <f t="shared" ref="T1394:X1394" si="998">SUM(T1395:T1399)</f>
        <v>73722</v>
      </c>
      <c r="U1394" s="66">
        <f t="shared" si="998"/>
        <v>25748</v>
      </c>
      <c r="V1394" s="66">
        <f t="shared" si="998"/>
        <v>23987</v>
      </c>
      <c r="W1394" s="66">
        <f t="shared" si="998"/>
        <v>23987</v>
      </c>
      <c r="X1394" s="66">
        <f t="shared" si="998"/>
        <v>304294</v>
      </c>
      <c r="Y1394" s="208">
        <f t="shared" si="987"/>
        <v>100</v>
      </c>
    </row>
    <row r="1395" spans="1:25" ht="20.399999999999999">
      <c r="A1395" s="23" t="s">
        <v>748</v>
      </c>
      <c r="B1395" s="23" t="s">
        <v>122</v>
      </c>
      <c r="C1395" s="23" t="s">
        <v>130</v>
      </c>
      <c r="D1395" s="23" t="s">
        <v>750</v>
      </c>
      <c r="E1395" s="22">
        <v>6139</v>
      </c>
      <c r="F1395" s="23" t="s">
        <v>756</v>
      </c>
      <c r="G1395" s="128" t="s">
        <v>3374</v>
      </c>
      <c r="H1395" s="32" t="s">
        <v>757</v>
      </c>
      <c r="I1395" s="44">
        <f t="shared" si="962"/>
        <v>50000</v>
      </c>
      <c r="J1395" s="44">
        <v>50000</v>
      </c>
      <c r="K1395" s="44">
        <f t="shared" si="963"/>
        <v>0</v>
      </c>
      <c r="L1395" s="44">
        <v>0</v>
      </c>
      <c r="M1395" s="44">
        <v>0</v>
      </c>
      <c r="N1395" s="44">
        <v>0</v>
      </c>
      <c r="O1395" s="44">
        <v>0</v>
      </c>
      <c r="P1395" s="44">
        <v>0</v>
      </c>
      <c r="Q1395" s="44">
        <v>50000</v>
      </c>
      <c r="R1395" s="44">
        <v>50000</v>
      </c>
      <c r="S1395" s="44">
        <v>37510</v>
      </c>
      <c r="T1395" s="44">
        <f t="shared" si="990"/>
        <v>12490</v>
      </c>
      <c r="U1395" s="44">
        <v>4170</v>
      </c>
      <c r="V1395" s="44">
        <v>4160</v>
      </c>
      <c r="W1395" s="44">
        <v>4160</v>
      </c>
      <c r="X1395" s="44">
        <f t="shared" si="991"/>
        <v>50000</v>
      </c>
      <c r="Y1395" s="209">
        <f t="shared" si="987"/>
        <v>100</v>
      </c>
    </row>
    <row r="1396" spans="1:25">
      <c r="A1396" s="23" t="s">
        <v>748</v>
      </c>
      <c r="B1396" s="23" t="s">
        <v>122</v>
      </c>
      <c r="C1396" s="23" t="s">
        <v>130</v>
      </c>
      <c r="D1396" s="23" t="s">
        <v>750</v>
      </c>
      <c r="E1396" s="22">
        <v>6139</v>
      </c>
      <c r="F1396" s="23" t="s">
        <v>758</v>
      </c>
      <c r="G1396" s="128" t="s">
        <v>3374</v>
      </c>
      <c r="H1396" s="32" t="s">
        <v>300</v>
      </c>
      <c r="I1396" s="44">
        <f t="shared" si="962"/>
        <v>160000</v>
      </c>
      <c r="J1396" s="44">
        <v>160000</v>
      </c>
      <c r="K1396" s="44">
        <f t="shared" si="963"/>
        <v>0</v>
      </c>
      <c r="L1396" s="44">
        <v>0</v>
      </c>
      <c r="M1396" s="44">
        <v>0</v>
      </c>
      <c r="N1396" s="44">
        <v>0</v>
      </c>
      <c r="O1396" s="44">
        <v>0</v>
      </c>
      <c r="P1396" s="44">
        <v>0</v>
      </c>
      <c r="Q1396" s="44">
        <v>209900</v>
      </c>
      <c r="R1396" s="44">
        <v>209900</v>
      </c>
      <c r="S1396" s="44">
        <v>160170</v>
      </c>
      <c r="T1396" s="44">
        <f t="shared" si="990"/>
        <v>49730</v>
      </c>
      <c r="U1396" s="44">
        <v>17730</v>
      </c>
      <c r="V1396" s="44">
        <v>16000</v>
      </c>
      <c r="W1396" s="44">
        <v>16000</v>
      </c>
      <c r="X1396" s="44">
        <f t="shared" si="991"/>
        <v>209900</v>
      </c>
      <c r="Y1396" s="209">
        <f t="shared" si="987"/>
        <v>100</v>
      </c>
    </row>
    <row r="1397" spans="1:25">
      <c r="A1397" s="23" t="s">
        <v>748</v>
      </c>
      <c r="B1397" s="23" t="s">
        <v>122</v>
      </c>
      <c r="C1397" s="23" t="s">
        <v>130</v>
      </c>
      <c r="D1397" s="23" t="s">
        <v>750</v>
      </c>
      <c r="E1397" s="22">
        <v>6139</v>
      </c>
      <c r="F1397" s="23" t="s">
        <v>759</v>
      </c>
      <c r="G1397" s="128" t="s">
        <v>3374</v>
      </c>
      <c r="H1397" s="32" t="s">
        <v>152</v>
      </c>
      <c r="I1397" s="44">
        <f t="shared" si="962"/>
        <v>3500</v>
      </c>
      <c r="J1397" s="44">
        <v>3500</v>
      </c>
      <c r="K1397" s="44">
        <f t="shared" si="963"/>
        <v>0</v>
      </c>
      <c r="L1397" s="44">
        <v>0</v>
      </c>
      <c r="M1397" s="44">
        <v>0</v>
      </c>
      <c r="N1397" s="44">
        <v>0</v>
      </c>
      <c r="O1397" s="44">
        <v>0</v>
      </c>
      <c r="P1397" s="44">
        <v>0</v>
      </c>
      <c r="Q1397" s="44">
        <v>4394</v>
      </c>
      <c r="R1397" s="44">
        <v>4394</v>
      </c>
      <c r="S1397" s="44">
        <v>3262</v>
      </c>
      <c r="T1397" s="44">
        <f t="shared" si="990"/>
        <v>1132</v>
      </c>
      <c r="U1397" s="44">
        <v>378</v>
      </c>
      <c r="V1397" s="44">
        <v>377</v>
      </c>
      <c r="W1397" s="44">
        <v>377</v>
      </c>
      <c r="X1397" s="44">
        <f t="shared" si="991"/>
        <v>4394</v>
      </c>
      <c r="Y1397" s="209">
        <f t="shared" si="987"/>
        <v>100</v>
      </c>
    </row>
    <row r="1398" spans="1:25">
      <c r="A1398" s="23" t="s">
        <v>748</v>
      </c>
      <c r="B1398" s="23" t="s">
        <v>122</v>
      </c>
      <c r="C1398" s="23" t="s">
        <v>130</v>
      </c>
      <c r="D1398" s="23" t="s">
        <v>750</v>
      </c>
      <c r="E1398" s="22">
        <v>6139</v>
      </c>
      <c r="F1398" s="23" t="s">
        <v>760</v>
      </c>
      <c r="G1398" s="128" t="s">
        <v>3374</v>
      </c>
      <c r="H1398" s="32" t="s">
        <v>761</v>
      </c>
      <c r="I1398" s="44">
        <f t="shared" si="962"/>
        <v>36000</v>
      </c>
      <c r="J1398" s="44">
        <v>36000</v>
      </c>
      <c r="K1398" s="44">
        <f t="shared" si="963"/>
        <v>0</v>
      </c>
      <c r="L1398" s="44">
        <v>0</v>
      </c>
      <c r="M1398" s="44">
        <v>0</v>
      </c>
      <c r="N1398" s="44">
        <v>0</v>
      </c>
      <c r="O1398" s="44">
        <v>0</v>
      </c>
      <c r="P1398" s="44">
        <v>0</v>
      </c>
      <c r="Q1398" s="44">
        <v>36000</v>
      </c>
      <c r="R1398" s="44">
        <v>36000</v>
      </c>
      <c r="S1398" s="44">
        <v>27100</v>
      </c>
      <c r="T1398" s="44">
        <f t="shared" si="990"/>
        <v>8900</v>
      </c>
      <c r="U1398" s="44">
        <v>2980</v>
      </c>
      <c r="V1398" s="44">
        <v>2960</v>
      </c>
      <c r="W1398" s="44">
        <v>2960</v>
      </c>
      <c r="X1398" s="44">
        <f t="shared" si="991"/>
        <v>36000</v>
      </c>
      <c r="Y1398" s="209">
        <f t="shared" si="987"/>
        <v>100</v>
      </c>
    </row>
    <row r="1399" spans="1:25">
      <c r="A1399" s="23" t="s">
        <v>748</v>
      </c>
      <c r="B1399" s="23" t="s">
        <v>122</v>
      </c>
      <c r="C1399" s="23" t="s">
        <v>130</v>
      </c>
      <c r="D1399" s="23" t="s">
        <v>750</v>
      </c>
      <c r="E1399" s="22">
        <v>6139</v>
      </c>
      <c r="F1399" s="23" t="s">
        <v>762</v>
      </c>
      <c r="G1399" s="128" t="s">
        <v>3374</v>
      </c>
      <c r="H1399" s="32" t="s">
        <v>158</v>
      </c>
      <c r="I1399" s="44">
        <f t="shared" si="962"/>
        <v>4000</v>
      </c>
      <c r="J1399" s="44">
        <v>4000</v>
      </c>
      <c r="K1399" s="44">
        <f t="shared" si="963"/>
        <v>0</v>
      </c>
      <c r="L1399" s="44">
        <v>0</v>
      </c>
      <c r="M1399" s="44">
        <v>0</v>
      </c>
      <c r="N1399" s="44">
        <v>0</v>
      </c>
      <c r="O1399" s="44">
        <v>0</v>
      </c>
      <c r="P1399" s="44">
        <v>0</v>
      </c>
      <c r="Q1399" s="44">
        <v>4000</v>
      </c>
      <c r="R1399" s="44">
        <v>4000</v>
      </c>
      <c r="S1399" s="44">
        <v>2530</v>
      </c>
      <c r="T1399" s="44">
        <f t="shared" si="990"/>
        <v>1470</v>
      </c>
      <c r="U1399" s="44">
        <v>490</v>
      </c>
      <c r="V1399" s="44">
        <v>490</v>
      </c>
      <c r="W1399" s="44">
        <v>490</v>
      </c>
      <c r="X1399" s="44">
        <f t="shared" si="991"/>
        <v>4000</v>
      </c>
      <c r="Y1399" s="209">
        <f t="shared" si="987"/>
        <v>100</v>
      </c>
    </row>
    <row r="1400" spans="1:25" ht="20.399999999999999">
      <c r="A1400" s="20" t="s">
        <v>0</v>
      </c>
      <c r="B1400" s="20" t="s">
        <v>0</v>
      </c>
      <c r="C1400" s="20" t="s">
        <v>0</v>
      </c>
      <c r="D1400" s="21" t="s">
        <v>0</v>
      </c>
      <c r="E1400" s="21" t="s">
        <v>0</v>
      </c>
      <c r="F1400" s="21" t="s">
        <v>0</v>
      </c>
      <c r="G1400" s="150" t="s">
        <v>0</v>
      </c>
      <c r="H1400" s="30" t="s">
        <v>42</v>
      </c>
      <c r="I1400" s="31">
        <f t="shared" si="962"/>
        <v>6990200</v>
      </c>
      <c r="J1400" s="31">
        <f t="shared" ref="J1400:X1400" si="999">SUM(J1401)</f>
        <v>6990200</v>
      </c>
      <c r="K1400" s="31">
        <f t="shared" si="963"/>
        <v>0</v>
      </c>
      <c r="L1400" s="31">
        <f t="shared" si="999"/>
        <v>0</v>
      </c>
      <c r="M1400" s="31">
        <f t="shared" si="999"/>
        <v>0</v>
      </c>
      <c r="N1400" s="31">
        <f t="shared" si="999"/>
        <v>0</v>
      </c>
      <c r="O1400" s="31">
        <f t="shared" si="999"/>
        <v>0</v>
      </c>
      <c r="P1400" s="31">
        <f t="shared" si="999"/>
        <v>0</v>
      </c>
      <c r="Q1400" s="31">
        <f t="shared" si="999"/>
        <v>6465300</v>
      </c>
      <c r="R1400" s="31">
        <f t="shared" si="999"/>
        <v>6465300</v>
      </c>
      <c r="S1400" s="31">
        <f t="shared" si="999"/>
        <v>4880300</v>
      </c>
      <c r="T1400" s="31">
        <f t="shared" si="999"/>
        <v>1584700</v>
      </c>
      <c r="U1400" s="31">
        <f t="shared" si="999"/>
        <v>684700</v>
      </c>
      <c r="V1400" s="31">
        <f t="shared" si="999"/>
        <v>598500</v>
      </c>
      <c r="W1400" s="31">
        <f t="shared" si="999"/>
        <v>301500</v>
      </c>
      <c r="X1400" s="31">
        <f t="shared" si="999"/>
        <v>6465000</v>
      </c>
      <c r="Y1400" s="220">
        <f t="shared" si="987"/>
        <v>99.995359844090757</v>
      </c>
    </row>
    <row r="1401" spans="1:25">
      <c r="A1401" s="23" t="s">
        <v>748</v>
      </c>
      <c r="B1401" s="23" t="s">
        <v>122</v>
      </c>
      <c r="C1401" s="23" t="s">
        <v>130</v>
      </c>
      <c r="D1401" s="23" t="s">
        <v>750</v>
      </c>
      <c r="E1401" s="21" t="s">
        <v>159</v>
      </c>
      <c r="F1401" s="21" t="s">
        <v>0</v>
      </c>
      <c r="G1401" s="150" t="s">
        <v>0</v>
      </c>
      <c r="H1401" s="21" t="s">
        <v>34</v>
      </c>
      <c r="I1401" s="66">
        <f t="shared" si="962"/>
        <v>6990200</v>
      </c>
      <c r="J1401" s="66">
        <f>SUM(J1402,J1404,J1408,J1415)</f>
        <v>6990200</v>
      </c>
      <c r="K1401" s="66">
        <f t="shared" si="963"/>
        <v>0</v>
      </c>
      <c r="L1401" s="66">
        <f t="shared" ref="L1401:P1401" si="1000">SUM(L1402,L1404,L1408,L1415)</f>
        <v>0</v>
      </c>
      <c r="M1401" s="66">
        <f t="shared" si="1000"/>
        <v>0</v>
      </c>
      <c r="N1401" s="66">
        <f t="shared" si="1000"/>
        <v>0</v>
      </c>
      <c r="O1401" s="66">
        <f t="shared" si="1000"/>
        <v>0</v>
      </c>
      <c r="P1401" s="66">
        <f t="shared" si="1000"/>
        <v>0</v>
      </c>
      <c r="Q1401" s="66">
        <f t="shared" ref="Q1401:R1401" si="1001">SUM(Q1402,Q1404,Q1408,Q1415)</f>
        <v>6465300</v>
      </c>
      <c r="R1401" s="66">
        <f t="shared" si="1001"/>
        <v>6465300</v>
      </c>
      <c r="S1401" s="66">
        <f t="shared" ref="S1401" si="1002">SUM(S1402,S1404,S1408,S1415)</f>
        <v>4880300</v>
      </c>
      <c r="T1401" s="66">
        <f t="shared" ref="T1401:X1401" si="1003">SUM(T1402,T1404,T1408,T1415)</f>
        <v>1584700</v>
      </c>
      <c r="U1401" s="66">
        <f t="shared" si="1003"/>
        <v>684700</v>
      </c>
      <c r="V1401" s="66">
        <f t="shared" si="1003"/>
        <v>598500</v>
      </c>
      <c r="W1401" s="66">
        <f t="shared" si="1003"/>
        <v>301500</v>
      </c>
      <c r="X1401" s="66">
        <f t="shared" si="1003"/>
        <v>6465000</v>
      </c>
      <c r="Y1401" s="208">
        <f t="shared" si="987"/>
        <v>99.995359844090757</v>
      </c>
    </row>
    <row r="1402" spans="1:25">
      <c r="A1402" s="20" t="s">
        <v>748</v>
      </c>
      <c r="B1402" s="20" t="s">
        <v>122</v>
      </c>
      <c r="C1402" s="20" t="s">
        <v>130</v>
      </c>
      <c r="D1402" s="20" t="s">
        <v>750</v>
      </c>
      <c r="E1402" s="20" t="s">
        <v>303</v>
      </c>
      <c r="F1402" s="23" t="s">
        <v>0</v>
      </c>
      <c r="G1402" s="154" t="s">
        <v>0</v>
      </c>
      <c r="H1402" s="21" t="s">
        <v>35</v>
      </c>
      <c r="I1402" s="66">
        <f t="shared" si="962"/>
        <v>100</v>
      </c>
      <c r="J1402" s="66">
        <f t="shared" ref="J1402:X1402" si="1004">SUM(J1403)</f>
        <v>100</v>
      </c>
      <c r="K1402" s="66">
        <f t="shared" si="963"/>
        <v>0</v>
      </c>
      <c r="L1402" s="66">
        <f t="shared" si="1004"/>
        <v>0</v>
      </c>
      <c r="M1402" s="66">
        <f t="shared" si="1004"/>
        <v>0</v>
      </c>
      <c r="N1402" s="66">
        <f t="shared" si="1004"/>
        <v>0</v>
      </c>
      <c r="O1402" s="66">
        <f t="shared" si="1004"/>
        <v>0</v>
      </c>
      <c r="P1402" s="66">
        <f t="shared" si="1004"/>
        <v>0</v>
      </c>
      <c r="Q1402" s="66">
        <f t="shared" si="1004"/>
        <v>100</v>
      </c>
      <c r="R1402" s="66">
        <f t="shared" si="1004"/>
        <v>100</v>
      </c>
      <c r="S1402" s="66">
        <f t="shared" si="1004"/>
        <v>0</v>
      </c>
      <c r="T1402" s="66">
        <f t="shared" si="1004"/>
        <v>0</v>
      </c>
      <c r="U1402" s="66">
        <f t="shared" si="1004"/>
        <v>0</v>
      </c>
      <c r="V1402" s="66">
        <f t="shared" si="1004"/>
        <v>0</v>
      </c>
      <c r="W1402" s="66">
        <f t="shared" si="1004"/>
        <v>0</v>
      </c>
      <c r="X1402" s="66">
        <f t="shared" si="1004"/>
        <v>0</v>
      </c>
      <c r="Y1402" s="208">
        <f t="shared" si="987"/>
        <v>0</v>
      </c>
    </row>
    <row r="1403" spans="1:25">
      <c r="A1403" s="23" t="s">
        <v>748</v>
      </c>
      <c r="B1403" s="23" t="s">
        <v>122</v>
      </c>
      <c r="C1403" s="23" t="s">
        <v>130</v>
      </c>
      <c r="D1403" s="23" t="s">
        <v>750</v>
      </c>
      <c r="E1403" s="22">
        <v>6141</v>
      </c>
      <c r="F1403" s="23" t="s">
        <v>763</v>
      </c>
      <c r="G1403" s="128" t="s">
        <v>3374</v>
      </c>
      <c r="H1403" s="32" t="s">
        <v>403</v>
      </c>
      <c r="I1403" s="44">
        <f t="shared" si="962"/>
        <v>100</v>
      </c>
      <c r="J1403" s="44">
        <v>100</v>
      </c>
      <c r="K1403" s="44">
        <f t="shared" si="963"/>
        <v>0</v>
      </c>
      <c r="L1403" s="44">
        <v>0</v>
      </c>
      <c r="M1403" s="44">
        <v>0</v>
      </c>
      <c r="N1403" s="44">
        <v>0</v>
      </c>
      <c r="O1403" s="44">
        <v>0</v>
      </c>
      <c r="P1403" s="44">
        <v>0</v>
      </c>
      <c r="Q1403" s="44">
        <v>100</v>
      </c>
      <c r="R1403" s="44">
        <v>100</v>
      </c>
      <c r="S1403" s="44">
        <v>0</v>
      </c>
      <c r="T1403" s="44">
        <f t="shared" si="990"/>
        <v>0</v>
      </c>
      <c r="U1403" s="44">
        <v>0</v>
      </c>
      <c r="V1403" s="44">
        <v>0</v>
      </c>
      <c r="W1403" s="44">
        <v>0</v>
      </c>
      <c r="X1403" s="44">
        <f t="shared" si="991"/>
        <v>0</v>
      </c>
      <c r="Y1403" s="209">
        <f t="shared" si="987"/>
        <v>0</v>
      </c>
    </row>
    <row r="1404" spans="1:25">
      <c r="A1404" s="20" t="s">
        <v>748</v>
      </c>
      <c r="B1404" s="20" t="s">
        <v>122</v>
      </c>
      <c r="C1404" s="20" t="s">
        <v>130</v>
      </c>
      <c r="D1404" s="20" t="s">
        <v>750</v>
      </c>
      <c r="E1404" s="20" t="s">
        <v>193</v>
      </c>
      <c r="F1404" s="23" t="s">
        <v>0</v>
      </c>
      <c r="G1404" s="154" t="s">
        <v>0</v>
      </c>
      <c r="H1404" s="21" t="s">
        <v>36</v>
      </c>
      <c r="I1404" s="66">
        <f t="shared" si="962"/>
        <v>3990000</v>
      </c>
      <c r="J1404" s="66">
        <f>SUM(J1405:J1407)</f>
        <v>3990000</v>
      </c>
      <c r="K1404" s="66">
        <f t="shared" si="963"/>
        <v>0</v>
      </c>
      <c r="L1404" s="66">
        <f t="shared" ref="L1404:X1404" si="1005">SUM(L1405:L1407)</f>
        <v>0</v>
      </c>
      <c r="M1404" s="66">
        <f t="shared" si="1005"/>
        <v>0</v>
      </c>
      <c r="N1404" s="66">
        <f t="shared" si="1005"/>
        <v>0</v>
      </c>
      <c r="O1404" s="66">
        <f t="shared" si="1005"/>
        <v>0</v>
      </c>
      <c r="P1404" s="66">
        <f t="shared" si="1005"/>
        <v>0</v>
      </c>
      <c r="Q1404" s="66">
        <f t="shared" si="1005"/>
        <v>3990000</v>
      </c>
      <c r="R1404" s="66">
        <f t="shared" si="1005"/>
        <v>3990000</v>
      </c>
      <c r="S1404" s="66">
        <f t="shared" si="1005"/>
        <v>3010300</v>
      </c>
      <c r="T1404" s="66">
        <f t="shared" si="1005"/>
        <v>979700</v>
      </c>
      <c r="U1404" s="66">
        <f t="shared" si="1005"/>
        <v>376700</v>
      </c>
      <c r="V1404" s="66">
        <f t="shared" si="1005"/>
        <v>301500</v>
      </c>
      <c r="W1404" s="66">
        <f t="shared" si="1005"/>
        <v>301500</v>
      </c>
      <c r="X1404" s="66">
        <f t="shared" si="1005"/>
        <v>3990000</v>
      </c>
      <c r="Y1404" s="208">
        <f t="shared" si="987"/>
        <v>100</v>
      </c>
    </row>
    <row r="1405" spans="1:25">
      <c r="A1405" s="23" t="s">
        <v>748</v>
      </c>
      <c r="B1405" s="23" t="s">
        <v>122</v>
      </c>
      <c r="C1405" s="23" t="s">
        <v>130</v>
      </c>
      <c r="D1405" s="23" t="s">
        <v>750</v>
      </c>
      <c r="E1405" s="22">
        <v>6142</v>
      </c>
      <c r="F1405" s="23" t="s">
        <v>764</v>
      </c>
      <c r="G1405" s="128" t="s">
        <v>3374</v>
      </c>
      <c r="H1405" s="32" t="s">
        <v>2809</v>
      </c>
      <c r="I1405" s="44">
        <f t="shared" si="962"/>
        <v>20000</v>
      </c>
      <c r="J1405" s="44">
        <v>20000</v>
      </c>
      <c r="K1405" s="44">
        <f t="shared" si="963"/>
        <v>0</v>
      </c>
      <c r="L1405" s="44">
        <v>0</v>
      </c>
      <c r="M1405" s="44">
        <v>0</v>
      </c>
      <c r="N1405" s="44">
        <v>0</v>
      </c>
      <c r="O1405" s="44">
        <v>0</v>
      </c>
      <c r="P1405" s="44">
        <v>0</v>
      </c>
      <c r="Q1405" s="44">
        <v>20000</v>
      </c>
      <c r="R1405" s="44">
        <v>20000</v>
      </c>
      <c r="S1405" s="44">
        <v>10300</v>
      </c>
      <c r="T1405" s="44">
        <f t="shared" si="990"/>
        <v>9700</v>
      </c>
      <c r="U1405" s="44">
        <v>6700</v>
      </c>
      <c r="V1405" s="44">
        <v>1500</v>
      </c>
      <c r="W1405" s="44">
        <v>1500</v>
      </c>
      <c r="X1405" s="44">
        <f t="shared" si="991"/>
        <v>20000</v>
      </c>
      <c r="Y1405" s="209">
        <f t="shared" si="987"/>
        <v>100</v>
      </c>
    </row>
    <row r="1406" spans="1:25" ht="20.399999999999999">
      <c r="A1406" s="23" t="s">
        <v>748</v>
      </c>
      <c r="B1406" s="23" t="s">
        <v>122</v>
      </c>
      <c r="C1406" s="23" t="s">
        <v>130</v>
      </c>
      <c r="D1406" s="23" t="s">
        <v>750</v>
      </c>
      <c r="E1406" s="22">
        <v>6142</v>
      </c>
      <c r="F1406" s="23" t="s">
        <v>766</v>
      </c>
      <c r="G1406" s="128" t="s">
        <v>3371</v>
      </c>
      <c r="H1406" s="32" t="s">
        <v>767</v>
      </c>
      <c r="I1406" s="44">
        <f t="shared" si="962"/>
        <v>3970000</v>
      </c>
      <c r="J1406" s="44">
        <v>3970000</v>
      </c>
      <c r="K1406" s="44">
        <f t="shared" si="963"/>
        <v>0</v>
      </c>
      <c r="L1406" s="44">
        <v>0</v>
      </c>
      <c r="M1406" s="44">
        <v>0</v>
      </c>
      <c r="N1406" s="44">
        <v>0</v>
      </c>
      <c r="O1406" s="44">
        <v>0</v>
      </c>
      <c r="P1406" s="44">
        <v>0</v>
      </c>
      <c r="Q1406" s="44">
        <v>3970000</v>
      </c>
      <c r="R1406" s="44">
        <v>3970000</v>
      </c>
      <c r="S1406" s="44">
        <v>3000000</v>
      </c>
      <c r="T1406" s="44">
        <f t="shared" si="990"/>
        <v>970000</v>
      </c>
      <c r="U1406" s="44">
        <v>370000</v>
      </c>
      <c r="V1406" s="44">
        <v>300000</v>
      </c>
      <c r="W1406" s="44">
        <v>300000</v>
      </c>
      <c r="X1406" s="44">
        <f t="shared" si="991"/>
        <v>3970000</v>
      </c>
      <c r="Y1406" s="209">
        <f t="shared" si="987"/>
        <v>100</v>
      </c>
    </row>
    <row r="1407" spans="1:25" ht="20.399999999999999">
      <c r="A1407" s="23" t="s">
        <v>748</v>
      </c>
      <c r="B1407" s="23" t="s">
        <v>122</v>
      </c>
      <c r="C1407" s="23" t="s">
        <v>130</v>
      </c>
      <c r="D1407" s="23" t="s">
        <v>750</v>
      </c>
      <c r="E1407" s="22">
        <v>6142</v>
      </c>
      <c r="F1407" s="23" t="s">
        <v>3084</v>
      </c>
      <c r="G1407" s="128" t="s">
        <v>3374</v>
      </c>
      <c r="H1407" s="32" t="s">
        <v>3083</v>
      </c>
      <c r="I1407" s="44">
        <f t="shared" si="962"/>
        <v>0</v>
      </c>
      <c r="J1407" s="44"/>
      <c r="K1407" s="44">
        <f t="shared" si="963"/>
        <v>0</v>
      </c>
      <c r="L1407" s="44"/>
      <c r="M1407" s="44"/>
      <c r="N1407" s="44"/>
      <c r="O1407" s="44">
        <v>0</v>
      </c>
      <c r="P1407" s="44"/>
      <c r="Q1407" s="44">
        <v>0</v>
      </c>
      <c r="R1407" s="44">
        <v>0</v>
      </c>
      <c r="S1407" s="44">
        <v>0</v>
      </c>
      <c r="T1407" s="44">
        <f t="shared" si="990"/>
        <v>0</v>
      </c>
      <c r="U1407" s="44">
        <v>0</v>
      </c>
      <c r="V1407" s="44">
        <v>0</v>
      </c>
      <c r="W1407" s="44">
        <v>0</v>
      </c>
      <c r="X1407" s="44">
        <f t="shared" si="991"/>
        <v>0</v>
      </c>
      <c r="Y1407" s="209">
        <f t="shared" si="987"/>
        <v>0</v>
      </c>
    </row>
    <row r="1408" spans="1:25">
      <c r="A1408" s="20" t="s">
        <v>748</v>
      </c>
      <c r="B1408" s="20" t="s">
        <v>122</v>
      </c>
      <c r="C1408" s="20" t="s">
        <v>130</v>
      </c>
      <c r="D1408" s="20" t="s">
        <v>750</v>
      </c>
      <c r="E1408" s="20" t="s">
        <v>160</v>
      </c>
      <c r="F1408" s="23" t="s">
        <v>0</v>
      </c>
      <c r="G1408" s="154" t="s">
        <v>0</v>
      </c>
      <c r="H1408" s="21" t="s">
        <v>37</v>
      </c>
      <c r="I1408" s="66">
        <f t="shared" si="962"/>
        <v>3000000</v>
      </c>
      <c r="J1408" s="66">
        <f>SUM(J1409:J1414)</f>
        <v>3000000</v>
      </c>
      <c r="K1408" s="66">
        <f t="shared" si="963"/>
        <v>0</v>
      </c>
      <c r="L1408" s="66">
        <f t="shared" ref="L1408:X1408" si="1006">SUM(L1409:L1414)</f>
        <v>0</v>
      </c>
      <c r="M1408" s="66">
        <f t="shared" si="1006"/>
        <v>0</v>
      </c>
      <c r="N1408" s="66">
        <f t="shared" si="1006"/>
        <v>0</v>
      </c>
      <c r="O1408" s="66">
        <f t="shared" si="1006"/>
        <v>0</v>
      </c>
      <c r="P1408" s="66">
        <f t="shared" si="1006"/>
        <v>0</v>
      </c>
      <c r="Q1408" s="66">
        <f t="shared" si="1006"/>
        <v>2475100</v>
      </c>
      <c r="R1408" s="66">
        <f t="shared" si="1006"/>
        <v>2475100</v>
      </c>
      <c r="S1408" s="66">
        <f t="shared" si="1006"/>
        <v>1870000</v>
      </c>
      <c r="T1408" s="66">
        <f t="shared" si="1006"/>
        <v>605000</v>
      </c>
      <c r="U1408" s="66">
        <f t="shared" si="1006"/>
        <v>308000</v>
      </c>
      <c r="V1408" s="66">
        <f t="shared" si="1006"/>
        <v>297000</v>
      </c>
      <c r="W1408" s="66">
        <f t="shared" si="1006"/>
        <v>0</v>
      </c>
      <c r="X1408" s="66">
        <f t="shared" si="1006"/>
        <v>2475000</v>
      </c>
      <c r="Y1408" s="208">
        <f t="shared" si="987"/>
        <v>99.995959759201654</v>
      </c>
    </row>
    <row r="1409" spans="1:25">
      <c r="A1409" s="23" t="s">
        <v>748</v>
      </c>
      <c r="B1409" s="23" t="s">
        <v>122</v>
      </c>
      <c r="C1409" s="23" t="s">
        <v>130</v>
      </c>
      <c r="D1409" s="23" t="s">
        <v>750</v>
      </c>
      <c r="E1409" s="22">
        <v>6143</v>
      </c>
      <c r="F1409" s="23" t="s">
        <v>768</v>
      </c>
      <c r="G1409" s="128" t="s">
        <v>3372</v>
      </c>
      <c r="H1409" s="32" t="s">
        <v>769</v>
      </c>
      <c r="I1409" s="44">
        <f t="shared" si="962"/>
        <v>2500000</v>
      </c>
      <c r="J1409" s="44">
        <v>2500000</v>
      </c>
      <c r="K1409" s="44">
        <f t="shared" si="963"/>
        <v>0</v>
      </c>
      <c r="L1409" s="44">
        <v>0</v>
      </c>
      <c r="M1409" s="44">
        <v>0</v>
      </c>
      <c r="N1409" s="44">
        <v>0</v>
      </c>
      <c r="O1409" s="44">
        <v>0</v>
      </c>
      <c r="P1409" s="44">
        <v>0</v>
      </c>
      <c r="Q1409" s="44">
        <v>2015000</v>
      </c>
      <c r="R1409" s="44">
        <v>2015000</v>
      </c>
      <c r="S1409" s="44">
        <v>1420000</v>
      </c>
      <c r="T1409" s="44">
        <f t="shared" si="990"/>
        <v>595000</v>
      </c>
      <c r="U1409" s="44">
        <v>298000</v>
      </c>
      <c r="V1409" s="44">
        <v>297000</v>
      </c>
      <c r="W1409" s="44"/>
      <c r="X1409" s="44">
        <f t="shared" si="991"/>
        <v>2015000</v>
      </c>
      <c r="Y1409" s="209">
        <f t="shared" si="987"/>
        <v>100</v>
      </c>
    </row>
    <row r="1410" spans="1:25">
      <c r="A1410" s="117" t="s">
        <v>748</v>
      </c>
      <c r="B1410" s="117" t="s">
        <v>122</v>
      </c>
      <c r="C1410" s="117" t="s">
        <v>130</v>
      </c>
      <c r="D1410" s="117" t="s">
        <v>750</v>
      </c>
      <c r="E1410" s="129">
        <v>6143</v>
      </c>
      <c r="F1410" s="117" t="s">
        <v>3178</v>
      </c>
      <c r="G1410" s="128" t="s">
        <v>3372</v>
      </c>
      <c r="H1410" s="97" t="s">
        <v>3179</v>
      </c>
      <c r="I1410" s="44">
        <f t="shared" si="962"/>
        <v>0</v>
      </c>
      <c r="J1410" s="44"/>
      <c r="K1410" s="44">
        <f t="shared" si="963"/>
        <v>0</v>
      </c>
      <c r="L1410" s="44"/>
      <c r="M1410" s="44"/>
      <c r="N1410" s="44"/>
      <c r="O1410" s="44"/>
      <c r="P1410" s="44"/>
      <c r="Q1410" s="44">
        <v>0</v>
      </c>
      <c r="R1410" s="44">
        <v>0</v>
      </c>
      <c r="S1410" s="44">
        <v>0</v>
      </c>
      <c r="T1410" s="44">
        <f t="shared" si="990"/>
        <v>0</v>
      </c>
      <c r="U1410" s="44">
        <v>0</v>
      </c>
      <c r="V1410" s="44">
        <v>0</v>
      </c>
      <c r="W1410" s="44">
        <v>0</v>
      </c>
      <c r="X1410" s="44">
        <f t="shared" si="991"/>
        <v>0</v>
      </c>
      <c r="Y1410" s="209">
        <f t="shared" si="987"/>
        <v>0</v>
      </c>
    </row>
    <row r="1411" spans="1:25" ht="20.399999999999999">
      <c r="A1411" s="117" t="s">
        <v>748</v>
      </c>
      <c r="B1411" s="117" t="s">
        <v>122</v>
      </c>
      <c r="C1411" s="117" t="s">
        <v>130</v>
      </c>
      <c r="D1411" s="117" t="s">
        <v>750</v>
      </c>
      <c r="E1411" s="129">
        <v>6143</v>
      </c>
      <c r="F1411" s="117" t="s">
        <v>3205</v>
      </c>
      <c r="G1411" s="128" t="s">
        <v>3372</v>
      </c>
      <c r="H1411" s="97" t="s">
        <v>3206</v>
      </c>
      <c r="I1411" s="44"/>
      <c r="J1411" s="44"/>
      <c r="K1411" s="44"/>
      <c r="L1411" s="44"/>
      <c r="M1411" s="44"/>
      <c r="N1411" s="44"/>
      <c r="O1411" s="44"/>
      <c r="P1411" s="44"/>
      <c r="Q1411" s="44">
        <v>0</v>
      </c>
      <c r="R1411" s="44">
        <v>0</v>
      </c>
      <c r="S1411" s="44">
        <v>0</v>
      </c>
      <c r="T1411" s="44">
        <f t="shared" si="990"/>
        <v>0</v>
      </c>
      <c r="U1411" s="44">
        <v>0</v>
      </c>
      <c r="V1411" s="44">
        <v>0</v>
      </c>
      <c r="W1411" s="44">
        <v>0</v>
      </c>
      <c r="X1411" s="44">
        <f t="shared" si="991"/>
        <v>0</v>
      </c>
      <c r="Y1411" s="209">
        <f t="shared" si="987"/>
        <v>0</v>
      </c>
    </row>
    <row r="1412" spans="1:25">
      <c r="A1412" s="117" t="s">
        <v>748</v>
      </c>
      <c r="B1412" s="117" t="s">
        <v>122</v>
      </c>
      <c r="C1412" s="117" t="s">
        <v>130</v>
      </c>
      <c r="D1412" s="117" t="s">
        <v>750</v>
      </c>
      <c r="E1412" s="129">
        <v>6143</v>
      </c>
      <c r="F1412" s="117" t="s">
        <v>3302</v>
      </c>
      <c r="G1412" s="128" t="s">
        <v>3372</v>
      </c>
      <c r="H1412" s="97" t="s">
        <v>306</v>
      </c>
      <c r="I1412" s="44"/>
      <c r="J1412" s="44"/>
      <c r="K1412" s="44"/>
      <c r="L1412" s="44"/>
      <c r="M1412" s="44"/>
      <c r="N1412" s="44"/>
      <c r="O1412" s="44"/>
      <c r="P1412" s="44"/>
      <c r="Q1412" s="44">
        <v>450000</v>
      </c>
      <c r="R1412" s="44">
        <v>450000</v>
      </c>
      <c r="S1412" s="44">
        <v>450000</v>
      </c>
      <c r="T1412" s="44">
        <f t="shared" si="990"/>
        <v>0</v>
      </c>
      <c r="U1412" s="44">
        <v>0</v>
      </c>
      <c r="V1412" s="44">
        <v>0</v>
      </c>
      <c r="W1412" s="44">
        <v>0</v>
      </c>
      <c r="X1412" s="44">
        <f t="shared" si="991"/>
        <v>450000</v>
      </c>
      <c r="Y1412" s="209">
        <f t="shared" si="987"/>
        <v>100</v>
      </c>
    </row>
    <row r="1413" spans="1:25">
      <c r="A1413" s="117" t="s">
        <v>748</v>
      </c>
      <c r="B1413" s="117" t="s">
        <v>122</v>
      </c>
      <c r="C1413" s="117" t="s">
        <v>130</v>
      </c>
      <c r="D1413" s="117" t="s">
        <v>750</v>
      </c>
      <c r="E1413" s="129">
        <v>6143</v>
      </c>
      <c r="F1413" s="117" t="s">
        <v>3303</v>
      </c>
      <c r="G1413" s="128" t="s">
        <v>3372</v>
      </c>
      <c r="H1413" s="97" t="s">
        <v>3223</v>
      </c>
      <c r="I1413" s="44"/>
      <c r="J1413" s="44"/>
      <c r="K1413" s="44"/>
      <c r="L1413" s="44"/>
      <c r="M1413" s="44"/>
      <c r="N1413" s="44"/>
      <c r="O1413" s="44"/>
      <c r="P1413" s="44"/>
      <c r="Q1413" s="44">
        <v>10000</v>
      </c>
      <c r="R1413" s="44">
        <v>10000</v>
      </c>
      <c r="S1413" s="44">
        <v>0</v>
      </c>
      <c r="T1413" s="44">
        <f t="shared" si="990"/>
        <v>10000</v>
      </c>
      <c r="U1413" s="44">
        <v>10000</v>
      </c>
      <c r="V1413" s="44">
        <v>0</v>
      </c>
      <c r="W1413" s="44">
        <v>0</v>
      </c>
      <c r="X1413" s="44">
        <f t="shared" si="991"/>
        <v>10000</v>
      </c>
      <c r="Y1413" s="209">
        <f t="shared" si="987"/>
        <v>100</v>
      </c>
    </row>
    <row r="1414" spans="1:25" ht="20.399999999999999">
      <c r="A1414" s="117" t="s">
        <v>748</v>
      </c>
      <c r="B1414" s="117" t="s">
        <v>122</v>
      </c>
      <c r="C1414" s="117" t="s">
        <v>130</v>
      </c>
      <c r="D1414" s="117" t="s">
        <v>750</v>
      </c>
      <c r="E1414" s="129">
        <v>6143</v>
      </c>
      <c r="F1414" s="117" t="s">
        <v>3304</v>
      </c>
      <c r="G1414" s="128" t="s">
        <v>3371</v>
      </c>
      <c r="H1414" s="97" t="s">
        <v>3198</v>
      </c>
      <c r="I1414" s="44">
        <f t="shared" si="962"/>
        <v>500000</v>
      </c>
      <c r="J1414" s="44">
        <v>500000</v>
      </c>
      <c r="K1414" s="44">
        <f t="shared" si="963"/>
        <v>0</v>
      </c>
      <c r="L1414" s="44"/>
      <c r="M1414" s="44"/>
      <c r="N1414" s="44"/>
      <c r="O1414" s="44"/>
      <c r="P1414" s="44"/>
      <c r="Q1414" s="44">
        <v>100</v>
      </c>
      <c r="R1414" s="44">
        <v>100</v>
      </c>
      <c r="S1414" s="44">
        <v>0</v>
      </c>
      <c r="T1414" s="44">
        <f t="shared" si="990"/>
        <v>0</v>
      </c>
      <c r="U1414" s="44">
        <v>0</v>
      </c>
      <c r="V1414" s="44">
        <v>0</v>
      </c>
      <c r="W1414" s="44">
        <v>0</v>
      </c>
      <c r="X1414" s="44">
        <f t="shared" si="991"/>
        <v>0</v>
      </c>
      <c r="Y1414" s="209">
        <f t="shared" si="987"/>
        <v>0</v>
      </c>
    </row>
    <row r="1415" spans="1:25">
      <c r="A1415" s="23" t="s">
        <v>748</v>
      </c>
      <c r="B1415" s="23" t="s">
        <v>122</v>
      </c>
      <c r="C1415" s="23" t="s">
        <v>130</v>
      </c>
      <c r="D1415" s="23" t="s">
        <v>750</v>
      </c>
      <c r="E1415" s="22">
        <v>6148</v>
      </c>
      <c r="F1415" s="23"/>
      <c r="G1415" s="128" t="s">
        <v>3374</v>
      </c>
      <c r="H1415" s="32" t="s">
        <v>41</v>
      </c>
      <c r="I1415" s="44">
        <f t="shared" si="962"/>
        <v>100</v>
      </c>
      <c r="J1415" s="44">
        <v>100</v>
      </c>
      <c r="K1415" s="44">
        <f t="shared" si="963"/>
        <v>0</v>
      </c>
      <c r="L1415" s="44">
        <v>0</v>
      </c>
      <c r="M1415" s="44">
        <v>0</v>
      </c>
      <c r="N1415" s="44">
        <v>0</v>
      </c>
      <c r="O1415" s="44">
        <v>0</v>
      </c>
      <c r="P1415" s="44">
        <v>0</v>
      </c>
      <c r="Q1415" s="44">
        <v>100</v>
      </c>
      <c r="R1415" s="44">
        <v>100</v>
      </c>
      <c r="S1415" s="44">
        <v>0</v>
      </c>
      <c r="T1415" s="44">
        <f t="shared" si="990"/>
        <v>0</v>
      </c>
      <c r="U1415" s="44">
        <v>0</v>
      </c>
      <c r="V1415" s="44">
        <v>0</v>
      </c>
      <c r="W1415" s="44">
        <v>0</v>
      </c>
      <c r="X1415" s="44">
        <f t="shared" si="991"/>
        <v>0</v>
      </c>
      <c r="Y1415" s="209">
        <f t="shared" si="987"/>
        <v>0</v>
      </c>
    </row>
    <row r="1416" spans="1:25" ht="20.399999999999999">
      <c r="A1416" s="20" t="s">
        <v>0</v>
      </c>
      <c r="B1416" s="20" t="s">
        <v>0</v>
      </c>
      <c r="C1416" s="20" t="s">
        <v>0</v>
      </c>
      <c r="D1416" s="21" t="s">
        <v>0</v>
      </c>
      <c r="E1416" s="21" t="s">
        <v>0</v>
      </c>
      <c r="F1416" s="21" t="s">
        <v>0</v>
      </c>
      <c r="G1416" s="150" t="s">
        <v>0</v>
      </c>
      <c r="H1416" s="30" t="s">
        <v>48</v>
      </c>
      <c r="I1416" s="31">
        <f t="shared" si="962"/>
        <v>6713100</v>
      </c>
      <c r="J1416" s="31">
        <f t="shared" ref="J1416:X1416" si="1007">SUM(J1417)</f>
        <v>125100</v>
      </c>
      <c r="K1416" s="31">
        <f t="shared" si="963"/>
        <v>0</v>
      </c>
      <c r="L1416" s="31">
        <f t="shared" si="1007"/>
        <v>0</v>
      </c>
      <c r="M1416" s="31">
        <f t="shared" si="1007"/>
        <v>0</v>
      </c>
      <c r="N1416" s="31">
        <f t="shared" si="1007"/>
        <v>0</v>
      </c>
      <c r="O1416" s="31">
        <f t="shared" si="1007"/>
        <v>0</v>
      </c>
      <c r="P1416" s="31">
        <f t="shared" si="1007"/>
        <v>6588000</v>
      </c>
      <c r="Q1416" s="31">
        <f t="shared" si="1007"/>
        <v>13105579</v>
      </c>
      <c r="R1416" s="31">
        <f t="shared" si="1007"/>
        <v>1061500</v>
      </c>
      <c r="S1416" s="31">
        <f t="shared" si="1007"/>
        <v>1060100</v>
      </c>
      <c r="T1416" s="31">
        <f t="shared" si="1007"/>
        <v>0</v>
      </c>
      <c r="U1416" s="31">
        <f t="shared" si="1007"/>
        <v>0</v>
      </c>
      <c r="V1416" s="31">
        <f t="shared" si="1007"/>
        <v>0</v>
      </c>
      <c r="W1416" s="31">
        <f t="shared" si="1007"/>
        <v>0</v>
      </c>
      <c r="X1416" s="31">
        <f t="shared" si="1007"/>
        <v>1060100</v>
      </c>
      <c r="Y1416" s="220">
        <f t="shared" si="987"/>
        <v>99.868111163447949</v>
      </c>
    </row>
    <row r="1417" spans="1:25">
      <c r="A1417" s="23" t="s">
        <v>748</v>
      </c>
      <c r="B1417" s="23" t="s">
        <v>122</v>
      </c>
      <c r="C1417" s="23" t="s">
        <v>130</v>
      </c>
      <c r="D1417" s="23" t="s">
        <v>750</v>
      </c>
      <c r="E1417" s="21" t="s">
        <v>210</v>
      </c>
      <c r="F1417" s="21" t="s">
        <v>0</v>
      </c>
      <c r="G1417" s="150" t="s">
        <v>0</v>
      </c>
      <c r="H1417" s="21" t="s">
        <v>43</v>
      </c>
      <c r="I1417" s="66">
        <f t="shared" si="962"/>
        <v>6713100</v>
      </c>
      <c r="J1417" s="66">
        <f t="shared" ref="J1417:P1417" si="1008">SUM(J1418,J1421)</f>
        <v>125100</v>
      </c>
      <c r="K1417" s="66">
        <f t="shared" si="963"/>
        <v>0</v>
      </c>
      <c r="L1417" s="66">
        <f t="shared" si="1008"/>
        <v>0</v>
      </c>
      <c r="M1417" s="66">
        <f t="shared" si="1008"/>
        <v>0</v>
      </c>
      <c r="N1417" s="66">
        <f t="shared" si="1008"/>
        <v>0</v>
      </c>
      <c r="O1417" s="66">
        <f t="shared" si="1008"/>
        <v>0</v>
      </c>
      <c r="P1417" s="66">
        <f t="shared" si="1008"/>
        <v>6588000</v>
      </c>
      <c r="Q1417" s="66">
        <f>SUM(Q1418,Q1421)</f>
        <v>13105579</v>
      </c>
      <c r="R1417" s="66">
        <f>SUM(R1418,R1421)</f>
        <v>1061500</v>
      </c>
      <c r="S1417" s="66">
        <f>SUM(S1418,S1421)</f>
        <v>1060100</v>
      </c>
      <c r="T1417" s="66">
        <f t="shared" ref="T1417:X1417" si="1009">SUM(T1418,T1421)</f>
        <v>0</v>
      </c>
      <c r="U1417" s="66">
        <f t="shared" si="1009"/>
        <v>0</v>
      </c>
      <c r="V1417" s="66">
        <f t="shared" si="1009"/>
        <v>0</v>
      </c>
      <c r="W1417" s="66">
        <f t="shared" si="1009"/>
        <v>0</v>
      </c>
      <c r="X1417" s="66">
        <f t="shared" si="1009"/>
        <v>1060100</v>
      </c>
      <c r="Y1417" s="208">
        <f t="shared" si="987"/>
        <v>99.868111163447949</v>
      </c>
    </row>
    <row r="1418" spans="1:25">
      <c r="A1418" s="20" t="s">
        <v>748</v>
      </c>
      <c r="B1418" s="20" t="s">
        <v>122</v>
      </c>
      <c r="C1418" s="20" t="s">
        <v>130</v>
      </c>
      <c r="D1418" s="20" t="s">
        <v>750</v>
      </c>
      <c r="E1418" s="20" t="s">
        <v>211</v>
      </c>
      <c r="F1418" s="23" t="s">
        <v>0</v>
      </c>
      <c r="G1418" s="154" t="s">
        <v>0</v>
      </c>
      <c r="H1418" s="21" t="s">
        <v>44</v>
      </c>
      <c r="I1418" s="66">
        <f t="shared" si="962"/>
        <v>100</v>
      </c>
      <c r="J1418" s="66">
        <f t="shared" ref="J1418:P1418" si="1010">SUM(J1419)</f>
        <v>100</v>
      </c>
      <c r="K1418" s="66">
        <f t="shared" si="963"/>
        <v>0</v>
      </c>
      <c r="L1418" s="66">
        <f t="shared" si="1010"/>
        <v>0</v>
      </c>
      <c r="M1418" s="66">
        <f t="shared" si="1010"/>
        <v>0</v>
      </c>
      <c r="N1418" s="66">
        <f t="shared" si="1010"/>
        <v>0</v>
      </c>
      <c r="O1418" s="66">
        <f t="shared" si="1010"/>
        <v>0</v>
      </c>
      <c r="P1418" s="66">
        <f t="shared" si="1010"/>
        <v>0</v>
      </c>
      <c r="Q1418" s="66">
        <f>SUM(Q1419:Q1420)</f>
        <v>48200</v>
      </c>
      <c r="R1418" s="66">
        <f>SUM(R1419:R1420)</f>
        <v>48200</v>
      </c>
      <c r="S1418" s="66">
        <f>SUM(S1419:S1420)</f>
        <v>48100</v>
      </c>
      <c r="T1418" s="66">
        <f t="shared" ref="T1418:X1418" si="1011">SUM(T1419:T1420)</f>
        <v>0</v>
      </c>
      <c r="U1418" s="66">
        <f t="shared" si="1011"/>
        <v>0</v>
      </c>
      <c r="V1418" s="66">
        <f t="shared" si="1011"/>
        <v>0</v>
      </c>
      <c r="W1418" s="66">
        <f t="shared" si="1011"/>
        <v>0</v>
      </c>
      <c r="X1418" s="66">
        <f t="shared" si="1011"/>
        <v>48100</v>
      </c>
      <c r="Y1418" s="208">
        <f t="shared" si="987"/>
        <v>99.792531120331944</v>
      </c>
    </row>
    <row r="1419" spans="1:25">
      <c r="A1419" s="23" t="s">
        <v>748</v>
      </c>
      <c r="B1419" s="23" t="s">
        <v>122</v>
      </c>
      <c r="C1419" s="23" t="s">
        <v>130</v>
      </c>
      <c r="D1419" s="23" t="s">
        <v>750</v>
      </c>
      <c r="E1419" s="22">
        <v>6151</v>
      </c>
      <c r="F1419" s="23" t="s">
        <v>770</v>
      </c>
      <c r="G1419" s="128" t="s">
        <v>3373</v>
      </c>
      <c r="H1419" s="32" t="s">
        <v>314</v>
      </c>
      <c r="I1419" s="44">
        <f t="shared" si="962"/>
        <v>100</v>
      </c>
      <c r="J1419" s="44">
        <v>100</v>
      </c>
      <c r="K1419" s="44">
        <f t="shared" si="963"/>
        <v>0</v>
      </c>
      <c r="L1419" s="44">
        <v>0</v>
      </c>
      <c r="M1419" s="44">
        <v>0</v>
      </c>
      <c r="N1419" s="44">
        <v>0</v>
      </c>
      <c r="O1419" s="44">
        <v>0</v>
      </c>
      <c r="P1419" s="44">
        <v>0</v>
      </c>
      <c r="Q1419" s="44">
        <v>100</v>
      </c>
      <c r="R1419" s="44">
        <v>100</v>
      </c>
      <c r="S1419" s="44">
        <v>0</v>
      </c>
      <c r="T1419" s="44">
        <f t="shared" si="990"/>
        <v>0</v>
      </c>
      <c r="U1419" s="44"/>
      <c r="V1419" s="44"/>
      <c r="W1419" s="44"/>
      <c r="X1419" s="44">
        <f t="shared" si="991"/>
        <v>0</v>
      </c>
      <c r="Y1419" s="209">
        <f t="shared" si="987"/>
        <v>0</v>
      </c>
    </row>
    <row r="1420" spans="1:25" ht="20.399999999999999">
      <c r="A1420" s="23" t="s">
        <v>748</v>
      </c>
      <c r="B1420" s="23" t="s">
        <v>122</v>
      </c>
      <c r="C1420" s="23" t="s">
        <v>130</v>
      </c>
      <c r="D1420" s="23" t="s">
        <v>750</v>
      </c>
      <c r="E1420" s="22">
        <v>6151</v>
      </c>
      <c r="F1420" s="23" t="s">
        <v>3436</v>
      </c>
      <c r="G1420" s="128" t="s">
        <v>3373</v>
      </c>
      <c r="H1420" s="32" t="s">
        <v>3437</v>
      </c>
      <c r="I1420" s="44"/>
      <c r="J1420" s="44"/>
      <c r="K1420" s="44"/>
      <c r="L1420" s="44"/>
      <c r="M1420" s="44"/>
      <c r="N1420" s="44"/>
      <c r="O1420" s="44"/>
      <c r="P1420" s="44"/>
      <c r="Q1420" s="44">
        <v>48100</v>
      </c>
      <c r="R1420" s="44">
        <v>48100</v>
      </c>
      <c r="S1420" s="44">
        <v>48100</v>
      </c>
      <c r="T1420" s="44">
        <f t="shared" si="990"/>
        <v>0</v>
      </c>
      <c r="U1420" s="44"/>
      <c r="V1420" s="44"/>
      <c r="W1420" s="44"/>
      <c r="X1420" s="44">
        <f t="shared" si="991"/>
        <v>48100</v>
      </c>
      <c r="Y1420" s="209">
        <f t="shared" si="987"/>
        <v>100</v>
      </c>
    </row>
    <row r="1421" spans="1:25">
      <c r="A1421" s="20" t="s">
        <v>748</v>
      </c>
      <c r="B1421" s="20" t="s">
        <v>122</v>
      </c>
      <c r="C1421" s="20" t="s">
        <v>130</v>
      </c>
      <c r="D1421" s="20" t="s">
        <v>750</v>
      </c>
      <c r="E1421" s="20" t="s">
        <v>315</v>
      </c>
      <c r="F1421" s="23" t="s">
        <v>0</v>
      </c>
      <c r="G1421" s="154" t="s">
        <v>0</v>
      </c>
      <c r="H1421" s="21" t="s">
        <v>46</v>
      </c>
      <c r="I1421" s="66">
        <f t="shared" si="962"/>
        <v>6713000</v>
      </c>
      <c r="J1421" s="66">
        <f>SUM(J1422:J1441)</f>
        <v>125000</v>
      </c>
      <c r="K1421" s="66">
        <f t="shared" si="963"/>
        <v>0</v>
      </c>
      <c r="L1421" s="66">
        <f t="shared" ref="L1421:X1421" si="1012">SUM(L1422:L1441)</f>
        <v>0</v>
      </c>
      <c r="M1421" s="66">
        <f t="shared" si="1012"/>
        <v>0</v>
      </c>
      <c r="N1421" s="66">
        <f t="shared" si="1012"/>
        <v>0</v>
      </c>
      <c r="O1421" s="66">
        <f t="shared" si="1012"/>
        <v>0</v>
      </c>
      <c r="P1421" s="66">
        <f t="shared" si="1012"/>
        <v>6588000</v>
      </c>
      <c r="Q1421" s="66">
        <f t="shared" si="1012"/>
        <v>13057379</v>
      </c>
      <c r="R1421" s="66">
        <f t="shared" si="1012"/>
        <v>1013300</v>
      </c>
      <c r="S1421" s="66">
        <f t="shared" si="1012"/>
        <v>1012000</v>
      </c>
      <c r="T1421" s="66">
        <f t="shared" si="1012"/>
        <v>0</v>
      </c>
      <c r="U1421" s="66">
        <f t="shared" si="1012"/>
        <v>0</v>
      </c>
      <c r="V1421" s="66">
        <f t="shared" si="1012"/>
        <v>0</v>
      </c>
      <c r="W1421" s="66">
        <f t="shared" si="1012"/>
        <v>0</v>
      </c>
      <c r="X1421" s="66">
        <f t="shared" si="1012"/>
        <v>1012000</v>
      </c>
      <c r="Y1421" s="208">
        <f t="shared" si="987"/>
        <v>99.871706306128488</v>
      </c>
    </row>
    <row r="1422" spans="1:25">
      <c r="A1422" s="23" t="s">
        <v>748</v>
      </c>
      <c r="B1422" s="23" t="s">
        <v>122</v>
      </c>
      <c r="C1422" s="23" t="s">
        <v>130</v>
      </c>
      <c r="D1422" s="23" t="s">
        <v>750</v>
      </c>
      <c r="E1422" s="22">
        <v>6153</v>
      </c>
      <c r="F1422" s="23" t="s">
        <v>771</v>
      </c>
      <c r="G1422" s="128" t="s">
        <v>3373</v>
      </c>
      <c r="H1422" s="32" t="s">
        <v>772</v>
      </c>
      <c r="I1422" s="44">
        <f t="shared" si="962"/>
        <v>0</v>
      </c>
      <c r="J1422" s="44">
        <v>0</v>
      </c>
      <c r="K1422" s="44">
        <f t="shared" si="963"/>
        <v>0</v>
      </c>
      <c r="L1422" s="44">
        <v>0</v>
      </c>
      <c r="M1422" s="44">
        <v>0</v>
      </c>
      <c r="N1422" s="44">
        <v>0</v>
      </c>
      <c r="O1422" s="44">
        <v>0</v>
      </c>
      <c r="P1422" s="44">
        <v>0</v>
      </c>
      <c r="Q1422" s="44">
        <v>0</v>
      </c>
      <c r="R1422" s="44">
        <v>0</v>
      </c>
      <c r="S1422" s="44">
        <v>0</v>
      </c>
      <c r="T1422" s="44">
        <f t="shared" si="990"/>
        <v>0</v>
      </c>
      <c r="U1422" s="44">
        <v>0</v>
      </c>
      <c r="V1422" s="44">
        <v>0</v>
      </c>
      <c r="W1422" s="44">
        <v>0</v>
      </c>
      <c r="X1422" s="44">
        <f t="shared" si="991"/>
        <v>0</v>
      </c>
      <c r="Y1422" s="209">
        <f t="shared" si="987"/>
        <v>0</v>
      </c>
    </row>
    <row r="1423" spans="1:25">
      <c r="A1423" s="23" t="s">
        <v>748</v>
      </c>
      <c r="B1423" s="23" t="s">
        <v>122</v>
      </c>
      <c r="C1423" s="23" t="s">
        <v>130</v>
      </c>
      <c r="D1423" s="23" t="s">
        <v>750</v>
      </c>
      <c r="E1423" s="22">
        <v>6153</v>
      </c>
      <c r="F1423" s="23" t="s">
        <v>773</v>
      </c>
      <c r="G1423" s="128" t="s">
        <v>3373</v>
      </c>
      <c r="H1423" s="32" t="s">
        <v>774</v>
      </c>
      <c r="I1423" s="44">
        <f t="shared" si="962"/>
        <v>0</v>
      </c>
      <c r="J1423" s="44">
        <v>0</v>
      </c>
      <c r="K1423" s="44">
        <f t="shared" si="963"/>
        <v>0</v>
      </c>
      <c r="L1423" s="44">
        <v>0</v>
      </c>
      <c r="M1423" s="44">
        <v>0</v>
      </c>
      <c r="N1423" s="44">
        <v>0</v>
      </c>
      <c r="O1423" s="44">
        <v>0</v>
      </c>
      <c r="P1423" s="44">
        <v>0</v>
      </c>
      <c r="Q1423" s="44">
        <v>1164804</v>
      </c>
      <c r="R1423" s="44">
        <v>0</v>
      </c>
      <c r="S1423" s="44">
        <v>0</v>
      </c>
      <c r="T1423" s="44">
        <f t="shared" si="990"/>
        <v>0</v>
      </c>
      <c r="U1423" s="44">
        <v>0</v>
      </c>
      <c r="V1423" s="44">
        <v>0</v>
      </c>
      <c r="W1423" s="44">
        <v>0</v>
      </c>
      <c r="X1423" s="44">
        <f t="shared" si="991"/>
        <v>0</v>
      </c>
      <c r="Y1423" s="209">
        <f t="shared" si="987"/>
        <v>0</v>
      </c>
    </row>
    <row r="1424" spans="1:25">
      <c r="A1424" s="80" t="s">
        <v>748</v>
      </c>
      <c r="B1424" s="80" t="s">
        <v>122</v>
      </c>
      <c r="C1424" s="80" t="s">
        <v>130</v>
      </c>
      <c r="D1424" s="80" t="s">
        <v>750</v>
      </c>
      <c r="E1424" s="128">
        <v>6153</v>
      </c>
      <c r="F1424" s="80" t="s">
        <v>3180</v>
      </c>
      <c r="G1424" s="128" t="s">
        <v>3373</v>
      </c>
      <c r="H1424" s="32" t="s">
        <v>3181</v>
      </c>
      <c r="I1424" s="44"/>
      <c r="J1424" s="44"/>
      <c r="K1424" s="44"/>
      <c r="L1424" s="44"/>
      <c r="M1424" s="44"/>
      <c r="N1424" s="44"/>
      <c r="O1424" s="44"/>
      <c r="P1424" s="44"/>
      <c r="Q1424" s="44">
        <v>442</v>
      </c>
      <c r="R1424" s="44">
        <v>0</v>
      </c>
      <c r="S1424" s="44">
        <v>0</v>
      </c>
      <c r="T1424" s="44">
        <f t="shared" si="990"/>
        <v>0</v>
      </c>
      <c r="U1424" s="44">
        <v>0</v>
      </c>
      <c r="V1424" s="44">
        <v>0</v>
      </c>
      <c r="W1424" s="44">
        <v>0</v>
      </c>
      <c r="X1424" s="44">
        <f t="shared" si="991"/>
        <v>0</v>
      </c>
      <c r="Y1424" s="209">
        <f t="shared" si="987"/>
        <v>0</v>
      </c>
    </row>
    <row r="1425" spans="1:25">
      <c r="A1425" s="23" t="s">
        <v>748</v>
      </c>
      <c r="B1425" s="23" t="s">
        <v>122</v>
      </c>
      <c r="C1425" s="23" t="s">
        <v>130</v>
      </c>
      <c r="D1425" s="23" t="s">
        <v>750</v>
      </c>
      <c r="E1425" s="22">
        <v>6153</v>
      </c>
      <c r="F1425" s="23" t="s">
        <v>775</v>
      </c>
      <c r="G1425" s="128" t="s">
        <v>3373</v>
      </c>
      <c r="H1425" s="32" t="s">
        <v>776</v>
      </c>
      <c r="I1425" s="44">
        <f t="shared" si="962"/>
        <v>0</v>
      </c>
      <c r="J1425" s="44">
        <v>0</v>
      </c>
      <c r="K1425" s="44">
        <f t="shared" si="963"/>
        <v>0</v>
      </c>
      <c r="L1425" s="44">
        <v>0</v>
      </c>
      <c r="M1425" s="44">
        <v>0</v>
      </c>
      <c r="N1425" s="44">
        <v>0</v>
      </c>
      <c r="O1425" s="44">
        <v>0</v>
      </c>
      <c r="P1425" s="44">
        <v>0</v>
      </c>
      <c r="Q1425" s="44">
        <v>0</v>
      </c>
      <c r="R1425" s="44">
        <v>0</v>
      </c>
      <c r="S1425" s="44">
        <v>0</v>
      </c>
      <c r="T1425" s="44">
        <f t="shared" si="990"/>
        <v>0</v>
      </c>
      <c r="U1425" s="44">
        <v>0</v>
      </c>
      <c r="V1425" s="44">
        <v>0</v>
      </c>
      <c r="W1425" s="44">
        <v>0</v>
      </c>
      <c r="X1425" s="44">
        <f t="shared" si="991"/>
        <v>0</v>
      </c>
      <c r="Y1425" s="209">
        <f t="shared" si="987"/>
        <v>0</v>
      </c>
    </row>
    <row r="1426" spans="1:25">
      <c r="A1426" s="23" t="s">
        <v>748</v>
      </c>
      <c r="B1426" s="23" t="s">
        <v>122</v>
      </c>
      <c r="C1426" s="23" t="s">
        <v>130</v>
      </c>
      <c r="D1426" s="23" t="s">
        <v>750</v>
      </c>
      <c r="E1426" s="22">
        <v>6153</v>
      </c>
      <c r="F1426" s="23" t="s">
        <v>777</v>
      </c>
      <c r="G1426" s="128" t="s">
        <v>3373</v>
      </c>
      <c r="H1426" s="32" t="s">
        <v>778</v>
      </c>
      <c r="I1426" s="44">
        <f t="shared" si="962"/>
        <v>0</v>
      </c>
      <c r="J1426" s="44">
        <v>0</v>
      </c>
      <c r="K1426" s="44">
        <f t="shared" si="963"/>
        <v>0</v>
      </c>
      <c r="L1426" s="44">
        <v>0</v>
      </c>
      <c r="M1426" s="44">
        <v>0</v>
      </c>
      <c r="N1426" s="44">
        <v>0</v>
      </c>
      <c r="O1426" s="44">
        <v>0</v>
      </c>
      <c r="P1426" s="44">
        <v>0</v>
      </c>
      <c r="Q1426" s="44">
        <v>701176</v>
      </c>
      <c r="R1426" s="44">
        <v>0</v>
      </c>
      <c r="S1426" s="44">
        <v>0</v>
      </c>
      <c r="T1426" s="44">
        <f t="shared" si="990"/>
        <v>0</v>
      </c>
      <c r="U1426" s="44">
        <v>0</v>
      </c>
      <c r="V1426" s="44">
        <v>0</v>
      </c>
      <c r="W1426" s="44">
        <v>0</v>
      </c>
      <c r="X1426" s="44">
        <f t="shared" si="991"/>
        <v>0</v>
      </c>
      <c r="Y1426" s="209">
        <f t="shared" si="987"/>
        <v>0</v>
      </c>
    </row>
    <row r="1427" spans="1:25">
      <c r="A1427" s="23" t="s">
        <v>748</v>
      </c>
      <c r="B1427" s="23" t="s">
        <v>122</v>
      </c>
      <c r="C1427" s="23" t="s">
        <v>130</v>
      </c>
      <c r="D1427" s="23" t="s">
        <v>750</v>
      </c>
      <c r="E1427" s="22">
        <v>6153</v>
      </c>
      <c r="F1427" s="23" t="s">
        <v>779</v>
      </c>
      <c r="G1427" s="128" t="s">
        <v>3373</v>
      </c>
      <c r="H1427" s="32" t="s">
        <v>3253</v>
      </c>
      <c r="I1427" s="44">
        <f t="shared" si="962"/>
        <v>1000000</v>
      </c>
      <c r="J1427" s="44">
        <v>0</v>
      </c>
      <c r="K1427" s="44">
        <f t="shared" si="963"/>
        <v>0</v>
      </c>
      <c r="L1427" s="44">
        <v>0</v>
      </c>
      <c r="M1427" s="44">
        <v>0</v>
      </c>
      <c r="N1427" s="44">
        <v>0</v>
      </c>
      <c r="O1427" s="44">
        <v>0</v>
      </c>
      <c r="P1427" s="44">
        <v>1000000</v>
      </c>
      <c r="Q1427" s="44">
        <v>2000100</v>
      </c>
      <c r="R1427" s="44">
        <v>100</v>
      </c>
      <c r="S1427" s="44">
        <v>0</v>
      </c>
      <c r="T1427" s="44">
        <f t="shared" si="990"/>
        <v>0</v>
      </c>
      <c r="U1427" s="44">
        <v>0</v>
      </c>
      <c r="V1427" s="44">
        <v>0</v>
      </c>
      <c r="W1427" s="44">
        <v>0</v>
      </c>
      <c r="X1427" s="44">
        <f t="shared" si="991"/>
        <v>0</v>
      </c>
      <c r="Y1427" s="209">
        <f t="shared" si="987"/>
        <v>0</v>
      </c>
    </row>
    <row r="1428" spans="1:25">
      <c r="A1428" s="23" t="s">
        <v>748</v>
      </c>
      <c r="B1428" s="23" t="s">
        <v>122</v>
      </c>
      <c r="C1428" s="23" t="s">
        <v>130</v>
      </c>
      <c r="D1428" s="23" t="s">
        <v>750</v>
      </c>
      <c r="E1428" s="22">
        <v>6153</v>
      </c>
      <c r="F1428" s="23" t="s">
        <v>780</v>
      </c>
      <c r="G1428" s="128" t="s">
        <v>3373</v>
      </c>
      <c r="H1428" s="32" t="s">
        <v>3252</v>
      </c>
      <c r="I1428" s="44">
        <f t="shared" si="962"/>
        <v>125000</v>
      </c>
      <c r="J1428" s="44">
        <v>125000</v>
      </c>
      <c r="K1428" s="44">
        <f t="shared" si="963"/>
        <v>0</v>
      </c>
      <c r="L1428" s="44">
        <v>0</v>
      </c>
      <c r="M1428" s="44">
        <v>0</v>
      </c>
      <c r="N1428" s="44">
        <v>0</v>
      </c>
      <c r="O1428" s="44">
        <v>0</v>
      </c>
      <c r="P1428" s="44">
        <v>0</v>
      </c>
      <c r="Q1428" s="44">
        <v>2596657</v>
      </c>
      <c r="R1428" s="44">
        <v>1012000</v>
      </c>
      <c r="S1428" s="44">
        <v>1012000</v>
      </c>
      <c r="T1428" s="44">
        <f t="shared" si="990"/>
        <v>0</v>
      </c>
      <c r="U1428" s="44">
        <v>0</v>
      </c>
      <c r="V1428" s="44">
        <v>0</v>
      </c>
      <c r="W1428" s="44">
        <v>0</v>
      </c>
      <c r="X1428" s="44">
        <f t="shared" si="991"/>
        <v>1012000</v>
      </c>
      <c r="Y1428" s="209">
        <f t="shared" si="987"/>
        <v>100</v>
      </c>
    </row>
    <row r="1429" spans="1:25">
      <c r="A1429" s="23" t="s">
        <v>748</v>
      </c>
      <c r="B1429" s="23" t="s">
        <v>122</v>
      </c>
      <c r="C1429" s="23" t="s">
        <v>130</v>
      </c>
      <c r="D1429" s="23" t="s">
        <v>750</v>
      </c>
      <c r="E1429" s="22">
        <v>6153</v>
      </c>
      <c r="F1429" s="23" t="s">
        <v>781</v>
      </c>
      <c r="G1429" s="128" t="s">
        <v>3373</v>
      </c>
      <c r="H1429" s="32" t="s">
        <v>782</v>
      </c>
      <c r="I1429" s="44">
        <f t="shared" si="962"/>
        <v>0</v>
      </c>
      <c r="J1429" s="44">
        <v>0</v>
      </c>
      <c r="K1429" s="44">
        <f t="shared" si="963"/>
        <v>0</v>
      </c>
      <c r="L1429" s="44">
        <v>0</v>
      </c>
      <c r="M1429" s="44">
        <v>0</v>
      </c>
      <c r="N1429" s="44">
        <v>0</v>
      </c>
      <c r="O1429" s="44">
        <v>0</v>
      </c>
      <c r="P1429" s="44">
        <v>0</v>
      </c>
      <c r="Q1429" s="44">
        <v>0</v>
      </c>
      <c r="R1429" s="44">
        <v>0</v>
      </c>
      <c r="S1429" s="44">
        <v>0</v>
      </c>
      <c r="T1429" s="44">
        <f t="shared" si="990"/>
        <v>0</v>
      </c>
      <c r="U1429" s="44">
        <v>0</v>
      </c>
      <c r="V1429" s="44">
        <v>0</v>
      </c>
      <c r="W1429" s="44">
        <v>0</v>
      </c>
      <c r="X1429" s="44">
        <f t="shared" si="991"/>
        <v>0</v>
      </c>
      <c r="Y1429" s="209">
        <f t="shared" si="987"/>
        <v>0</v>
      </c>
    </row>
    <row r="1430" spans="1:25" ht="20.399999999999999">
      <c r="A1430" s="23" t="s">
        <v>748</v>
      </c>
      <c r="B1430" s="23" t="s">
        <v>122</v>
      </c>
      <c r="C1430" s="23" t="s">
        <v>130</v>
      </c>
      <c r="D1430" s="23" t="s">
        <v>750</v>
      </c>
      <c r="E1430" s="22">
        <v>6153</v>
      </c>
      <c r="F1430" s="23" t="s">
        <v>3305</v>
      </c>
      <c r="G1430" s="128" t="s">
        <v>3373</v>
      </c>
      <c r="H1430" s="32" t="s">
        <v>3132</v>
      </c>
      <c r="I1430" s="44">
        <f t="shared" si="962"/>
        <v>550000</v>
      </c>
      <c r="J1430" s="44"/>
      <c r="K1430" s="44">
        <f t="shared" si="963"/>
        <v>0</v>
      </c>
      <c r="L1430" s="44"/>
      <c r="M1430" s="44"/>
      <c r="N1430" s="44"/>
      <c r="O1430" s="44"/>
      <c r="P1430" s="44">
        <v>550000</v>
      </c>
      <c r="Q1430" s="44">
        <v>550100</v>
      </c>
      <c r="R1430" s="44">
        <v>100</v>
      </c>
      <c r="S1430" s="44">
        <v>0</v>
      </c>
      <c r="T1430" s="44">
        <f t="shared" si="990"/>
        <v>0</v>
      </c>
      <c r="U1430" s="44">
        <v>0</v>
      </c>
      <c r="V1430" s="44">
        <v>0</v>
      </c>
      <c r="W1430" s="44">
        <v>0</v>
      </c>
      <c r="X1430" s="44">
        <f t="shared" si="991"/>
        <v>0</v>
      </c>
      <c r="Y1430" s="209">
        <f t="shared" si="987"/>
        <v>0</v>
      </c>
    </row>
    <row r="1431" spans="1:25">
      <c r="A1431" s="23" t="s">
        <v>748</v>
      </c>
      <c r="B1431" s="23" t="s">
        <v>122</v>
      </c>
      <c r="C1431" s="23" t="s">
        <v>130</v>
      </c>
      <c r="D1431" s="23" t="s">
        <v>750</v>
      </c>
      <c r="E1431" s="22">
        <v>6153</v>
      </c>
      <c r="F1431" s="23" t="s">
        <v>3306</v>
      </c>
      <c r="G1431" s="128" t="s">
        <v>3373</v>
      </c>
      <c r="H1431" s="32" t="s">
        <v>3133</v>
      </c>
      <c r="I1431" s="44">
        <f t="shared" si="962"/>
        <v>100000</v>
      </c>
      <c r="J1431" s="44"/>
      <c r="K1431" s="44">
        <f t="shared" si="963"/>
        <v>0</v>
      </c>
      <c r="L1431" s="44"/>
      <c r="M1431" s="44"/>
      <c r="N1431" s="44"/>
      <c r="O1431" s="44"/>
      <c r="P1431" s="44">
        <v>100000</v>
      </c>
      <c r="Q1431" s="44">
        <v>100100</v>
      </c>
      <c r="R1431" s="44">
        <v>100</v>
      </c>
      <c r="S1431" s="44">
        <v>0</v>
      </c>
      <c r="T1431" s="44">
        <f t="shared" si="990"/>
        <v>0</v>
      </c>
      <c r="U1431" s="44">
        <v>0</v>
      </c>
      <c r="V1431" s="44">
        <v>0</v>
      </c>
      <c r="W1431" s="44">
        <v>0</v>
      </c>
      <c r="X1431" s="44">
        <f t="shared" si="991"/>
        <v>0</v>
      </c>
      <c r="Y1431" s="209">
        <f t="shared" si="987"/>
        <v>0</v>
      </c>
    </row>
    <row r="1432" spans="1:25" ht="20.399999999999999">
      <c r="A1432" s="23" t="s">
        <v>748</v>
      </c>
      <c r="B1432" s="23" t="s">
        <v>122</v>
      </c>
      <c r="C1432" s="23" t="s">
        <v>130</v>
      </c>
      <c r="D1432" s="23" t="s">
        <v>750</v>
      </c>
      <c r="E1432" s="22">
        <v>6153</v>
      </c>
      <c r="F1432" s="23" t="s">
        <v>3307</v>
      </c>
      <c r="G1432" s="128" t="s">
        <v>3373</v>
      </c>
      <c r="H1432" s="32" t="s">
        <v>3134</v>
      </c>
      <c r="I1432" s="44">
        <f t="shared" si="962"/>
        <v>690000</v>
      </c>
      <c r="J1432" s="44"/>
      <c r="K1432" s="44">
        <f t="shared" si="963"/>
        <v>0</v>
      </c>
      <c r="L1432" s="44"/>
      <c r="M1432" s="44"/>
      <c r="N1432" s="44"/>
      <c r="O1432" s="44"/>
      <c r="P1432" s="44">
        <v>690000</v>
      </c>
      <c r="Q1432" s="44">
        <v>690100</v>
      </c>
      <c r="R1432" s="44">
        <v>100</v>
      </c>
      <c r="S1432" s="44">
        <v>0</v>
      </c>
      <c r="T1432" s="44">
        <f t="shared" si="990"/>
        <v>0</v>
      </c>
      <c r="U1432" s="44">
        <v>0</v>
      </c>
      <c r="V1432" s="44">
        <v>0</v>
      </c>
      <c r="W1432" s="44">
        <v>0</v>
      </c>
      <c r="X1432" s="44">
        <f t="shared" si="991"/>
        <v>0</v>
      </c>
      <c r="Y1432" s="209">
        <f t="shared" si="987"/>
        <v>0</v>
      </c>
    </row>
    <row r="1433" spans="1:25" ht="20.399999999999999">
      <c r="A1433" s="23" t="s">
        <v>748</v>
      </c>
      <c r="B1433" s="23" t="s">
        <v>122</v>
      </c>
      <c r="C1433" s="23" t="s">
        <v>130</v>
      </c>
      <c r="D1433" s="23" t="s">
        <v>750</v>
      </c>
      <c r="E1433" s="22">
        <v>6153</v>
      </c>
      <c r="F1433" s="23" t="s">
        <v>3308</v>
      </c>
      <c r="G1433" s="128" t="s">
        <v>3373</v>
      </c>
      <c r="H1433" s="32" t="s">
        <v>3135</v>
      </c>
      <c r="I1433" s="44">
        <f t="shared" si="962"/>
        <v>900000</v>
      </c>
      <c r="J1433" s="44"/>
      <c r="K1433" s="44">
        <f t="shared" si="963"/>
        <v>0</v>
      </c>
      <c r="L1433" s="44"/>
      <c r="M1433" s="44"/>
      <c r="N1433" s="44"/>
      <c r="O1433" s="44"/>
      <c r="P1433" s="44">
        <v>900000</v>
      </c>
      <c r="Q1433" s="44">
        <v>900100</v>
      </c>
      <c r="R1433" s="44">
        <v>100</v>
      </c>
      <c r="S1433" s="44">
        <v>0</v>
      </c>
      <c r="T1433" s="44">
        <f t="shared" si="990"/>
        <v>0</v>
      </c>
      <c r="U1433" s="44">
        <v>0</v>
      </c>
      <c r="V1433" s="44">
        <v>0</v>
      </c>
      <c r="W1433" s="44">
        <v>0</v>
      </c>
      <c r="X1433" s="44">
        <f t="shared" si="991"/>
        <v>0</v>
      </c>
      <c r="Y1433" s="209">
        <f t="shared" si="987"/>
        <v>0</v>
      </c>
    </row>
    <row r="1434" spans="1:25" ht="20.399999999999999">
      <c r="A1434" s="23" t="s">
        <v>748</v>
      </c>
      <c r="B1434" s="23" t="s">
        <v>122</v>
      </c>
      <c r="C1434" s="23" t="s">
        <v>130</v>
      </c>
      <c r="D1434" s="23" t="s">
        <v>750</v>
      </c>
      <c r="E1434" s="22">
        <v>6153</v>
      </c>
      <c r="F1434" s="23" t="s">
        <v>3309</v>
      </c>
      <c r="G1434" s="128" t="s">
        <v>3373</v>
      </c>
      <c r="H1434" s="32" t="s">
        <v>3136</v>
      </c>
      <c r="I1434" s="44">
        <f t="shared" si="962"/>
        <v>350000</v>
      </c>
      <c r="J1434" s="44"/>
      <c r="K1434" s="44">
        <f t="shared" si="963"/>
        <v>0</v>
      </c>
      <c r="L1434" s="44"/>
      <c r="M1434" s="44"/>
      <c r="N1434" s="44"/>
      <c r="O1434" s="44"/>
      <c r="P1434" s="44">
        <v>350000</v>
      </c>
      <c r="Q1434" s="44">
        <v>700100</v>
      </c>
      <c r="R1434" s="44">
        <v>100</v>
      </c>
      <c r="S1434" s="44">
        <v>0</v>
      </c>
      <c r="T1434" s="44">
        <f t="shared" si="990"/>
        <v>0</v>
      </c>
      <c r="U1434" s="44">
        <v>0</v>
      </c>
      <c r="V1434" s="44">
        <v>0</v>
      </c>
      <c r="W1434" s="44">
        <v>0</v>
      </c>
      <c r="X1434" s="44">
        <f t="shared" si="991"/>
        <v>0</v>
      </c>
      <c r="Y1434" s="209">
        <f t="shared" si="987"/>
        <v>0</v>
      </c>
    </row>
    <row r="1435" spans="1:25" ht="20.399999999999999">
      <c r="A1435" s="23" t="s">
        <v>748</v>
      </c>
      <c r="B1435" s="23" t="s">
        <v>122</v>
      </c>
      <c r="C1435" s="23" t="s">
        <v>130</v>
      </c>
      <c r="D1435" s="23" t="s">
        <v>750</v>
      </c>
      <c r="E1435" s="22">
        <v>6153</v>
      </c>
      <c r="F1435" s="23" t="s">
        <v>3310</v>
      </c>
      <c r="G1435" s="128" t="s">
        <v>3373</v>
      </c>
      <c r="H1435" s="32" t="s">
        <v>3137</v>
      </c>
      <c r="I1435" s="44">
        <f t="shared" si="962"/>
        <v>1000000</v>
      </c>
      <c r="J1435" s="44"/>
      <c r="K1435" s="44">
        <f t="shared" si="963"/>
        <v>0</v>
      </c>
      <c r="L1435" s="44"/>
      <c r="M1435" s="44"/>
      <c r="N1435" s="44"/>
      <c r="O1435" s="44"/>
      <c r="P1435" s="44">
        <v>1000000</v>
      </c>
      <c r="Q1435" s="44">
        <v>1000100</v>
      </c>
      <c r="R1435" s="44">
        <v>100</v>
      </c>
      <c r="S1435" s="44">
        <v>0</v>
      </c>
      <c r="T1435" s="44">
        <f t="shared" si="990"/>
        <v>0</v>
      </c>
      <c r="U1435" s="44">
        <v>0</v>
      </c>
      <c r="V1435" s="44">
        <v>0</v>
      </c>
      <c r="W1435" s="44">
        <v>0</v>
      </c>
      <c r="X1435" s="44">
        <f t="shared" si="991"/>
        <v>0</v>
      </c>
      <c r="Y1435" s="209">
        <f t="shared" si="987"/>
        <v>0</v>
      </c>
    </row>
    <row r="1436" spans="1:25">
      <c r="A1436" s="23" t="s">
        <v>748</v>
      </c>
      <c r="B1436" s="23" t="s">
        <v>122</v>
      </c>
      <c r="C1436" s="23" t="s">
        <v>130</v>
      </c>
      <c r="D1436" s="23" t="s">
        <v>750</v>
      </c>
      <c r="E1436" s="22">
        <v>6153</v>
      </c>
      <c r="F1436" s="23" t="s">
        <v>3311</v>
      </c>
      <c r="G1436" s="128" t="s">
        <v>3373</v>
      </c>
      <c r="H1436" s="32" t="s">
        <v>3138</v>
      </c>
      <c r="I1436" s="44">
        <f t="shared" si="962"/>
        <v>850000</v>
      </c>
      <c r="J1436" s="44"/>
      <c r="K1436" s="44">
        <f t="shared" si="963"/>
        <v>0</v>
      </c>
      <c r="L1436" s="44"/>
      <c r="M1436" s="44"/>
      <c r="N1436" s="44"/>
      <c r="O1436" s="44"/>
      <c r="P1436" s="44">
        <v>850000</v>
      </c>
      <c r="Q1436" s="44">
        <v>850100</v>
      </c>
      <c r="R1436" s="44">
        <v>100</v>
      </c>
      <c r="S1436" s="44">
        <v>0</v>
      </c>
      <c r="T1436" s="44">
        <f t="shared" si="990"/>
        <v>0</v>
      </c>
      <c r="U1436" s="44">
        <v>0</v>
      </c>
      <c r="V1436" s="44">
        <v>0</v>
      </c>
      <c r="W1436" s="44">
        <v>0</v>
      </c>
      <c r="X1436" s="44">
        <f t="shared" si="991"/>
        <v>0</v>
      </c>
      <c r="Y1436" s="209">
        <f t="shared" si="987"/>
        <v>0</v>
      </c>
    </row>
    <row r="1437" spans="1:25" ht="20.399999999999999">
      <c r="A1437" s="23" t="s">
        <v>748</v>
      </c>
      <c r="B1437" s="23" t="s">
        <v>122</v>
      </c>
      <c r="C1437" s="23" t="s">
        <v>130</v>
      </c>
      <c r="D1437" s="23" t="s">
        <v>750</v>
      </c>
      <c r="E1437" s="22">
        <v>6153</v>
      </c>
      <c r="F1437" s="23" t="s">
        <v>3312</v>
      </c>
      <c r="G1437" s="128" t="s">
        <v>3373</v>
      </c>
      <c r="H1437" s="32" t="s">
        <v>3139</v>
      </c>
      <c r="I1437" s="44">
        <f t="shared" si="962"/>
        <v>600000</v>
      </c>
      <c r="J1437" s="44"/>
      <c r="K1437" s="44">
        <f t="shared" si="963"/>
        <v>0</v>
      </c>
      <c r="L1437" s="44"/>
      <c r="M1437" s="44"/>
      <c r="N1437" s="44"/>
      <c r="O1437" s="44"/>
      <c r="P1437" s="44">
        <v>600000</v>
      </c>
      <c r="Q1437" s="44">
        <v>600100</v>
      </c>
      <c r="R1437" s="44">
        <v>100</v>
      </c>
      <c r="S1437" s="44">
        <v>0</v>
      </c>
      <c r="T1437" s="44">
        <f t="shared" si="990"/>
        <v>0</v>
      </c>
      <c r="U1437" s="44">
        <v>0</v>
      </c>
      <c r="V1437" s="44">
        <v>0</v>
      </c>
      <c r="W1437" s="44">
        <v>0</v>
      </c>
      <c r="X1437" s="44">
        <f t="shared" si="991"/>
        <v>0</v>
      </c>
      <c r="Y1437" s="209">
        <f t="shared" si="987"/>
        <v>0</v>
      </c>
    </row>
    <row r="1438" spans="1:25" ht="20.399999999999999">
      <c r="A1438" s="23" t="s">
        <v>748</v>
      </c>
      <c r="B1438" s="23" t="s">
        <v>122</v>
      </c>
      <c r="C1438" s="23" t="s">
        <v>130</v>
      </c>
      <c r="D1438" s="23" t="s">
        <v>750</v>
      </c>
      <c r="E1438" s="22">
        <v>6153</v>
      </c>
      <c r="F1438" s="23" t="s">
        <v>3313</v>
      </c>
      <c r="G1438" s="128" t="s">
        <v>3373</v>
      </c>
      <c r="H1438" s="32" t="s">
        <v>3140</v>
      </c>
      <c r="I1438" s="44">
        <f t="shared" si="962"/>
        <v>220000</v>
      </c>
      <c r="J1438" s="44"/>
      <c r="K1438" s="44">
        <f t="shared" si="963"/>
        <v>0</v>
      </c>
      <c r="L1438" s="44"/>
      <c r="M1438" s="44"/>
      <c r="N1438" s="44"/>
      <c r="O1438" s="44"/>
      <c r="P1438" s="44">
        <v>220000</v>
      </c>
      <c r="Q1438" s="44">
        <v>220100</v>
      </c>
      <c r="R1438" s="44">
        <v>100</v>
      </c>
      <c r="S1438" s="44">
        <v>0</v>
      </c>
      <c r="T1438" s="44">
        <f t="shared" si="990"/>
        <v>0</v>
      </c>
      <c r="U1438" s="44">
        <v>0</v>
      </c>
      <c r="V1438" s="44">
        <v>0</v>
      </c>
      <c r="W1438" s="44">
        <v>0</v>
      </c>
      <c r="X1438" s="44">
        <f t="shared" si="991"/>
        <v>0</v>
      </c>
      <c r="Y1438" s="209">
        <f t="shared" si="987"/>
        <v>0</v>
      </c>
    </row>
    <row r="1439" spans="1:25" ht="20.399999999999999">
      <c r="A1439" s="23" t="s">
        <v>748</v>
      </c>
      <c r="B1439" s="23" t="s">
        <v>122</v>
      </c>
      <c r="C1439" s="23" t="s">
        <v>130</v>
      </c>
      <c r="D1439" s="23" t="s">
        <v>750</v>
      </c>
      <c r="E1439" s="22">
        <v>6153</v>
      </c>
      <c r="F1439" s="23" t="s">
        <v>3314</v>
      </c>
      <c r="G1439" s="128" t="s">
        <v>3373</v>
      </c>
      <c r="H1439" s="32" t="s">
        <v>3141</v>
      </c>
      <c r="I1439" s="44">
        <f t="shared" si="962"/>
        <v>183000</v>
      </c>
      <c r="J1439" s="44"/>
      <c r="K1439" s="44">
        <f t="shared" si="963"/>
        <v>0</v>
      </c>
      <c r="L1439" s="44"/>
      <c r="M1439" s="44"/>
      <c r="N1439" s="44"/>
      <c r="O1439" s="44"/>
      <c r="P1439" s="44">
        <v>183000</v>
      </c>
      <c r="Q1439" s="44">
        <v>183100</v>
      </c>
      <c r="R1439" s="44">
        <v>100</v>
      </c>
      <c r="S1439" s="44">
        <v>0</v>
      </c>
      <c r="T1439" s="44">
        <f t="shared" si="990"/>
        <v>0</v>
      </c>
      <c r="U1439" s="44">
        <v>0</v>
      </c>
      <c r="V1439" s="44">
        <v>0</v>
      </c>
      <c r="W1439" s="44">
        <v>0</v>
      </c>
      <c r="X1439" s="44">
        <f t="shared" si="991"/>
        <v>0</v>
      </c>
      <c r="Y1439" s="209">
        <f t="shared" si="987"/>
        <v>0</v>
      </c>
    </row>
    <row r="1440" spans="1:25">
      <c r="A1440" s="23" t="s">
        <v>748</v>
      </c>
      <c r="B1440" s="23" t="s">
        <v>122</v>
      </c>
      <c r="C1440" s="23" t="s">
        <v>130</v>
      </c>
      <c r="D1440" s="23" t="s">
        <v>750</v>
      </c>
      <c r="E1440" s="22">
        <v>6153</v>
      </c>
      <c r="F1440" s="23" t="s">
        <v>3315</v>
      </c>
      <c r="G1440" s="128" t="s">
        <v>3373</v>
      </c>
      <c r="H1440" s="32" t="s">
        <v>3222</v>
      </c>
      <c r="I1440" s="44"/>
      <c r="J1440" s="44"/>
      <c r="K1440" s="44"/>
      <c r="L1440" s="44"/>
      <c r="M1440" s="44"/>
      <c r="N1440" s="44"/>
      <c r="O1440" s="44"/>
      <c r="P1440" s="44"/>
      <c r="Q1440" s="44">
        <v>655100</v>
      </c>
      <c r="R1440" s="44">
        <v>100</v>
      </c>
      <c r="S1440" s="44">
        <v>0</v>
      </c>
      <c r="T1440" s="44">
        <f t="shared" si="990"/>
        <v>0</v>
      </c>
      <c r="U1440" s="44">
        <v>0</v>
      </c>
      <c r="V1440" s="44">
        <v>0</v>
      </c>
      <c r="W1440" s="44">
        <v>0</v>
      </c>
      <c r="X1440" s="44">
        <f t="shared" si="991"/>
        <v>0</v>
      </c>
      <c r="Y1440" s="209">
        <f t="shared" si="987"/>
        <v>0</v>
      </c>
    </row>
    <row r="1441" spans="1:25" ht="20.399999999999999">
      <c r="A1441" s="23" t="s">
        <v>748</v>
      </c>
      <c r="B1441" s="23" t="s">
        <v>122</v>
      </c>
      <c r="C1441" s="23" t="s">
        <v>130</v>
      </c>
      <c r="D1441" s="23" t="s">
        <v>750</v>
      </c>
      <c r="E1441" s="22">
        <v>6153</v>
      </c>
      <c r="F1441" s="23" t="s">
        <v>3316</v>
      </c>
      <c r="G1441" s="128" t="s">
        <v>3373</v>
      </c>
      <c r="H1441" s="32" t="s">
        <v>3142</v>
      </c>
      <c r="I1441" s="44">
        <f t="shared" si="962"/>
        <v>145000</v>
      </c>
      <c r="J1441" s="44"/>
      <c r="K1441" s="44">
        <f t="shared" si="963"/>
        <v>0</v>
      </c>
      <c r="L1441" s="44"/>
      <c r="M1441" s="44"/>
      <c r="N1441" s="44"/>
      <c r="O1441" s="44"/>
      <c r="P1441" s="44">
        <v>145000</v>
      </c>
      <c r="Q1441" s="44">
        <v>145100</v>
      </c>
      <c r="R1441" s="44">
        <v>100</v>
      </c>
      <c r="S1441" s="44">
        <v>0</v>
      </c>
      <c r="T1441" s="44">
        <f t="shared" si="990"/>
        <v>0</v>
      </c>
      <c r="U1441" s="44">
        <v>0</v>
      </c>
      <c r="V1441" s="44">
        <v>0</v>
      </c>
      <c r="W1441" s="44">
        <v>0</v>
      </c>
      <c r="X1441" s="44">
        <f t="shared" si="991"/>
        <v>0</v>
      </c>
      <c r="Y1441" s="209">
        <f t="shared" si="987"/>
        <v>0</v>
      </c>
    </row>
    <row r="1442" spans="1:25" ht="20.399999999999999">
      <c r="A1442" s="20" t="s">
        <v>0</v>
      </c>
      <c r="B1442" s="20" t="s">
        <v>0</v>
      </c>
      <c r="C1442" s="20" t="s">
        <v>0</v>
      </c>
      <c r="D1442" s="21" t="s">
        <v>0</v>
      </c>
      <c r="E1442" s="21" t="s">
        <v>0</v>
      </c>
      <c r="F1442" s="21" t="s">
        <v>0</v>
      </c>
      <c r="G1442" s="150" t="s">
        <v>0</v>
      </c>
      <c r="H1442" s="30" t="s">
        <v>60</v>
      </c>
      <c r="I1442" s="31">
        <f t="shared" si="962"/>
        <v>20000</v>
      </c>
      <c r="J1442" s="31">
        <f t="shared" ref="J1442:X1443" si="1013">SUM(J1443)</f>
        <v>20000</v>
      </c>
      <c r="K1442" s="31">
        <f t="shared" si="963"/>
        <v>0</v>
      </c>
      <c r="L1442" s="31">
        <f t="shared" si="1013"/>
        <v>0</v>
      </c>
      <c r="M1442" s="31">
        <f t="shared" si="1013"/>
        <v>0</v>
      </c>
      <c r="N1442" s="31">
        <f t="shared" si="1013"/>
        <v>0</v>
      </c>
      <c r="O1442" s="31">
        <f t="shared" si="1013"/>
        <v>0</v>
      </c>
      <c r="P1442" s="31">
        <f t="shared" si="1013"/>
        <v>0</v>
      </c>
      <c r="Q1442" s="31">
        <f t="shared" si="1013"/>
        <v>20000</v>
      </c>
      <c r="R1442" s="31">
        <f t="shared" si="1013"/>
        <v>20000</v>
      </c>
      <c r="S1442" s="31">
        <f t="shared" si="1013"/>
        <v>10000</v>
      </c>
      <c r="T1442" s="31">
        <f t="shared" si="1013"/>
        <v>10000</v>
      </c>
      <c r="U1442" s="31">
        <f t="shared" si="1013"/>
        <v>10000</v>
      </c>
      <c r="V1442" s="31">
        <f t="shared" si="1013"/>
        <v>0</v>
      </c>
      <c r="W1442" s="31">
        <f t="shared" si="1013"/>
        <v>0</v>
      </c>
      <c r="X1442" s="31">
        <f t="shared" si="1013"/>
        <v>20000</v>
      </c>
      <c r="Y1442" s="220">
        <f t="shared" si="987"/>
        <v>100</v>
      </c>
    </row>
    <row r="1443" spans="1:25">
      <c r="A1443" s="23" t="s">
        <v>748</v>
      </c>
      <c r="B1443" s="23" t="s">
        <v>122</v>
      </c>
      <c r="C1443" s="23" t="s">
        <v>130</v>
      </c>
      <c r="D1443" s="23" t="s">
        <v>750</v>
      </c>
      <c r="E1443" s="21" t="s">
        <v>166</v>
      </c>
      <c r="F1443" s="21" t="s">
        <v>0</v>
      </c>
      <c r="G1443" s="150" t="s">
        <v>0</v>
      </c>
      <c r="H1443" s="21" t="s">
        <v>53</v>
      </c>
      <c r="I1443" s="66">
        <f t="shared" si="962"/>
        <v>20000</v>
      </c>
      <c r="J1443" s="66">
        <f t="shared" si="1013"/>
        <v>20000</v>
      </c>
      <c r="K1443" s="66">
        <f t="shared" si="963"/>
        <v>0</v>
      </c>
      <c r="L1443" s="66">
        <f t="shared" si="1013"/>
        <v>0</v>
      </c>
      <c r="M1443" s="66">
        <f t="shared" si="1013"/>
        <v>0</v>
      </c>
      <c r="N1443" s="66">
        <f t="shared" si="1013"/>
        <v>0</v>
      </c>
      <c r="O1443" s="66">
        <f t="shared" si="1013"/>
        <v>0</v>
      </c>
      <c r="P1443" s="66">
        <f t="shared" si="1013"/>
        <v>0</v>
      </c>
      <c r="Q1443" s="66">
        <f t="shared" si="1013"/>
        <v>20000</v>
      </c>
      <c r="R1443" s="66">
        <f t="shared" si="1013"/>
        <v>20000</v>
      </c>
      <c r="S1443" s="66">
        <f t="shared" si="1013"/>
        <v>10000</v>
      </c>
      <c r="T1443" s="66">
        <f t="shared" si="1013"/>
        <v>10000</v>
      </c>
      <c r="U1443" s="66">
        <f t="shared" si="1013"/>
        <v>10000</v>
      </c>
      <c r="V1443" s="66">
        <f t="shared" si="1013"/>
        <v>0</v>
      </c>
      <c r="W1443" s="66">
        <f t="shared" si="1013"/>
        <v>0</v>
      </c>
      <c r="X1443" s="66">
        <f t="shared" si="1013"/>
        <v>20000</v>
      </c>
      <c r="Y1443" s="208">
        <f t="shared" si="987"/>
        <v>100</v>
      </c>
    </row>
    <row r="1444" spans="1:25">
      <c r="A1444" s="23" t="s">
        <v>748</v>
      </c>
      <c r="B1444" s="23" t="s">
        <v>122</v>
      </c>
      <c r="C1444" s="23" t="s">
        <v>130</v>
      </c>
      <c r="D1444" s="23" t="s">
        <v>750</v>
      </c>
      <c r="E1444" s="22">
        <v>8213</v>
      </c>
      <c r="F1444" s="23"/>
      <c r="G1444" s="128" t="s">
        <v>3374</v>
      </c>
      <c r="H1444" s="32" t="s">
        <v>56</v>
      </c>
      <c r="I1444" s="44">
        <f t="shared" si="962"/>
        <v>20000</v>
      </c>
      <c r="J1444" s="44">
        <v>20000</v>
      </c>
      <c r="K1444" s="44">
        <f t="shared" si="963"/>
        <v>0</v>
      </c>
      <c r="L1444" s="44">
        <v>0</v>
      </c>
      <c r="M1444" s="44">
        <v>0</v>
      </c>
      <c r="N1444" s="44">
        <v>0</v>
      </c>
      <c r="O1444" s="44">
        <v>0</v>
      </c>
      <c r="P1444" s="44">
        <v>0</v>
      </c>
      <c r="Q1444" s="44">
        <v>20000</v>
      </c>
      <c r="R1444" s="44">
        <v>20000</v>
      </c>
      <c r="S1444" s="44">
        <v>10000</v>
      </c>
      <c r="T1444" s="44">
        <f t="shared" si="990"/>
        <v>10000</v>
      </c>
      <c r="U1444" s="44">
        <v>10000</v>
      </c>
      <c r="V1444" s="44">
        <v>0</v>
      </c>
      <c r="W1444" s="44">
        <v>0</v>
      </c>
      <c r="X1444" s="44">
        <f t="shared" si="991"/>
        <v>20000</v>
      </c>
      <c r="Y1444" s="209">
        <f t="shared" si="987"/>
        <v>100</v>
      </c>
    </row>
    <row r="1445" spans="1:25">
      <c r="A1445" s="32" t="s">
        <v>0</v>
      </c>
      <c r="B1445" s="32" t="s">
        <v>0</v>
      </c>
      <c r="C1445" s="32" t="s">
        <v>0</v>
      </c>
      <c r="D1445" s="32" t="s">
        <v>0</v>
      </c>
      <c r="E1445" s="32" t="s">
        <v>0</v>
      </c>
      <c r="F1445" s="32" t="s">
        <v>0</v>
      </c>
      <c r="G1445" s="154" t="s">
        <v>0</v>
      </c>
      <c r="H1445" s="30" t="s">
        <v>783</v>
      </c>
      <c r="I1445" s="31">
        <f t="shared" ref="I1445:I1509" si="1014">SUM(J1445,K1445,O1445,P1445)</f>
        <v>15155200</v>
      </c>
      <c r="J1445" s="31">
        <f>SUM(J1381,J1400,J1416,J1442)</f>
        <v>8567200</v>
      </c>
      <c r="K1445" s="31">
        <f t="shared" ref="K1445:K1509" si="1015">SUM(L1445,M1445,N1445)</f>
        <v>0</v>
      </c>
      <c r="L1445" s="31">
        <f t="shared" ref="L1445:X1445" si="1016">SUM(L1381,L1400,L1416,L1442)</f>
        <v>0</v>
      </c>
      <c r="M1445" s="31">
        <f t="shared" si="1016"/>
        <v>0</v>
      </c>
      <c r="N1445" s="31">
        <f t="shared" si="1016"/>
        <v>0</v>
      </c>
      <c r="O1445" s="31">
        <f t="shared" si="1016"/>
        <v>0</v>
      </c>
      <c r="P1445" s="31">
        <f t="shared" si="1016"/>
        <v>6588000</v>
      </c>
      <c r="Q1445" s="31">
        <f t="shared" si="1016"/>
        <v>21275838</v>
      </c>
      <c r="R1445" s="31">
        <f t="shared" si="1016"/>
        <v>9231759</v>
      </c>
      <c r="S1445" s="31">
        <f t="shared" si="1016"/>
        <v>6959483</v>
      </c>
      <c r="T1445" s="31">
        <f t="shared" si="1016"/>
        <v>2270576</v>
      </c>
      <c r="U1445" s="31">
        <f t="shared" si="1016"/>
        <v>1018369</v>
      </c>
      <c r="V1445" s="31">
        <f t="shared" si="1016"/>
        <v>774607</v>
      </c>
      <c r="W1445" s="31">
        <f t="shared" si="1016"/>
        <v>477600</v>
      </c>
      <c r="X1445" s="31">
        <f t="shared" si="1016"/>
        <v>9230059</v>
      </c>
      <c r="Y1445" s="220">
        <f t="shared" ref="Y1445" si="1017">IF(R1445=0,0,(X1445/R1445)*100)</f>
        <v>99.981585307848704</v>
      </c>
    </row>
    <row r="1446" spans="1:25" ht="15" thickBot="1">
      <c r="A1446" s="32" t="s">
        <v>0</v>
      </c>
      <c r="B1446" s="32" t="s">
        <v>0</v>
      </c>
      <c r="C1446" s="32" t="s">
        <v>0</v>
      </c>
      <c r="D1446" s="32" t="s">
        <v>0</v>
      </c>
      <c r="E1446" s="32" t="s">
        <v>0</v>
      </c>
      <c r="F1446" s="32" t="s">
        <v>0</v>
      </c>
      <c r="G1446" s="154" t="s">
        <v>0</v>
      </c>
      <c r="H1446" s="21" t="s">
        <v>170</v>
      </c>
      <c r="I1446" s="66">
        <f t="shared" si="1014"/>
        <v>27</v>
      </c>
      <c r="J1446" s="66">
        <v>27</v>
      </c>
      <c r="K1446" s="66">
        <f t="shared" si="1015"/>
        <v>0</v>
      </c>
      <c r="L1446" s="66" t="s">
        <v>0</v>
      </c>
      <c r="M1446" s="66" t="s">
        <v>0</v>
      </c>
      <c r="N1446" s="66" t="s">
        <v>0</v>
      </c>
      <c r="O1446" s="66" t="s">
        <v>0</v>
      </c>
      <c r="P1446" s="66" t="s">
        <v>0</v>
      </c>
      <c r="Q1446" s="66">
        <v>0</v>
      </c>
      <c r="R1446" s="66"/>
      <c r="S1446" s="66"/>
      <c r="T1446" s="66"/>
      <c r="U1446" s="66"/>
      <c r="V1446" s="66"/>
      <c r="W1446" s="66"/>
      <c r="X1446" s="66"/>
      <c r="Y1446" s="208">
        <v>0</v>
      </c>
    </row>
    <row r="1447" spans="1:25" ht="41.4" thickBot="1">
      <c r="A1447" s="252" t="s">
        <v>0</v>
      </c>
      <c r="B1447" s="252" t="s">
        <v>0</v>
      </c>
      <c r="C1447" s="252" t="s">
        <v>0</v>
      </c>
      <c r="D1447" s="252" t="s">
        <v>0</v>
      </c>
      <c r="E1447" s="252" t="s">
        <v>0</v>
      </c>
      <c r="F1447" s="252" t="s">
        <v>0</v>
      </c>
      <c r="G1447" s="258" t="s">
        <v>0</v>
      </c>
      <c r="H1447" s="24" t="s">
        <v>72</v>
      </c>
      <c r="I1447" s="1" t="s">
        <v>3093</v>
      </c>
      <c r="J1447" s="1" t="s">
        <v>3130</v>
      </c>
      <c r="K1447" s="1" t="s">
        <v>3</v>
      </c>
      <c r="L1447" s="1" t="s">
        <v>4</v>
      </c>
      <c r="M1447" s="1" t="s">
        <v>5</v>
      </c>
      <c r="N1447" s="1" t="s">
        <v>6</v>
      </c>
      <c r="O1447" s="1" t="s">
        <v>7</v>
      </c>
      <c r="P1447" s="1" t="s">
        <v>8</v>
      </c>
      <c r="Q1447" s="1" t="s">
        <v>3344</v>
      </c>
      <c r="R1447" s="1" t="s">
        <v>3427</v>
      </c>
      <c r="S1447" s="1" t="s">
        <v>3447</v>
      </c>
      <c r="T1447" s="1" t="s">
        <v>3448</v>
      </c>
      <c r="U1447" s="1" t="s">
        <v>3452</v>
      </c>
      <c r="V1447" s="1" t="s">
        <v>3449</v>
      </c>
      <c r="W1447" s="1" t="s">
        <v>3450</v>
      </c>
      <c r="X1447" s="1" t="s">
        <v>3451</v>
      </c>
      <c r="Y1447" s="216" t="s">
        <v>3385</v>
      </c>
    </row>
    <row r="1448" spans="1:25">
      <c r="A1448" s="253"/>
      <c r="B1448" s="253"/>
      <c r="C1448" s="253"/>
      <c r="D1448" s="253"/>
      <c r="E1448" s="253"/>
      <c r="F1448" s="253"/>
      <c r="G1448" s="259"/>
      <c r="H1448" s="33" t="s">
        <v>0</v>
      </c>
      <c r="I1448" s="45">
        <v>1</v>
      </c>
      <c r="J1448" s="45">
        <v>3</v>
      </c>
      <c r="K1448" s="45" t="s">
        <v>9</v>
      </c>
      <c r="L1448" s="45">
        <v>5</v>
      </c>
      <c r="M1448" s="45">
        <v>6</v>
      </c>
      <c r="N1448" s="45">
        <v>7</v>
      </c>
      <c r="O1448" s="45">
        <v>8</v>
      </c>
      <c r="P1448" s="45">
        <v>9</v>
      </c>
      <c r="Q1448" s="45">
        <v>1</v>
      </c>
      <c r="R1448" s="45">
        <v>2</v>
      </c>
      <c r="S1448" s="45">
        <v>3</v>
      </c>
      <c r="T1448" s="45" t="s">
        <v>3453</v>
      </c>
      <c r="U1448" s="45">
        <v>5</v>
      </c>
      <c r="V1448" s="45">
        <v>6</v>
      </c>
      <c r="W1448" s="45">
        <v>7</v>
      </c>
      <c r="X1448" s="45" t="s">
        <v>3454</v>
      </c>
      <c r="Y1448" s="276">
        <v>9</v>
      </c>
    </row>
    <row r="1449" spans="1:25">
      <c r="A1449" s="253"/>
      <c r="B1449" s="253"/>
      <c r="C1449" s="253"/>
      <c r="D1449" s="253"/>
      <c r="E1449" s="253"/>
      <c r="F1449" s="253"/>
      <c r="G1449" s="259"/>
      <c r="H1449" s="34" t="s">
        <v>100</v>
      </c>
      <c r="I1449" s="35">
        <f t="shared" si="1014"/>
        <v>4470000</v>
      </c>
      <c r="J1449" s="35">
        <f>SUM(J1406,J1414)</f>
        <v>4470000</v>
      </c>
      <c r="K1449" s="35">
        <f t="shared" si="1015"/>
        <v>0</v>
      </c>
      <c r="L1449" s="35">
        <f t="shared" ref="L1449:P1449" si="1018">SUM(L1406,L1414)</f>
        <v>0</v>
      </c>
      <c r="M1449" s="35">
        <f t="shared" si="1018"/>
        <v>0</v>
      </c>
      <c r="N1449" s="35">
        <f t="shared" si="1018"/>
        <v>0</v>
      </c>
      <c r="O1449" s="35">
        <f t="shared" si="1018"/>
        <v>0</v>
      </c>
      <c r="P1449" s="35">
        <f t="shared" si="1018"/>
        <v>0</v>
      </c>
      <c r="Q1449" s="35">
        <f t="shared" ref="Q1449:R1449" si="1019">SUM(Q1406,Q1414)</f>
        <v>3970100</v>
      </c>
      <c r="R1449" s="35">
        <f t="shared" si="1019"/>
        <v>3970100</v>
      </c>
      <c r="S1449" s="35">
        <f t="shared" ref="S1449" si="1020">SUM(S1406,S1414)</f>
        <v>3000000</v>
      </c>
      <c r="T1449" s="35">
        <f t="shared" ref="T1449:X1449" si="1021">SUM(T1406,T1414)</f>
        <v>970000</v>
      </c>
      <c r="U1449" s="35">
        <f t="shared" si="1021"/>
        <v>370000</v>
      </c>
      <c r="V1449" s="35">
        <f t="shared" si="1021"/>
        <v>300000</v>
      </c>
      <c r="W1449" s="35">
        <f t="shared" si="1021"/>
        <v>300000</v>
      </c>
      <c r="X1449" s="35">
        <f t="shared" si="1021"/>
        <v>3970000</v>
      </c>
      <c r="Y1449" s="218">
        <f t="shared" ref="Y1449:Y1453" si="1022">IF(R1449=0,0,(X1449/R1449)*100)</f>
        <v>99.997481171758892</v>
      </c>
    </row>
    <row r="1450" spans="1:25">
      <c r="A1450" s="253"/>
      <c r="B1450" s="253"/>
      <c r="C1450" s="253"/>
      <c r="D1450" s="253"/>
      <c r="E1450" s="253"/>
      <c r="F1450" s="253"/>
      <c r="G1450" s="259"/>
      <c r="H1450" s="34" t="s">
        <v>101</v>
      </c>
      <c r="I1450" s="35">
        <f t="shared" si="1014"/>
        <v>2500000</v>
      </c>
      <c r="J1450" s="35">
        <f>SUM(J1409)</f>
        <v>2500000</v>
      </c>
      <c r="K1450" s="35">
        <f t="shared" si="1015"/>
        <v>0</v>
      </c>
      <c r="L1450" s="35">
        <f>SUM(L1409)</f>
        <v>0</v>
      </c>
      <c r="M1450" s="35">
        <f>SUM(M1409)</f>
        <v>0</v>
      </c>
      <c r="N1450" s="35">
        <f>SUM(N1409)</f>
        <v>0</v>
      </c>
      <c r="O1450" s="35">
        <f>SUM(O1409)</f>
        <v>0</v>
      </c>
      <c r="P1450" s="35">
        <f>SUM(P1409)</f>
        <v>0</v>
      </c>
      <c r="Q1450" s="35">
        <f>SUM(Q1409,Q1410,Q1411,Q1412,Q1413)</f>
        <v>2475000</v>
      </c>
      <c r="R1450" s="35">
        <f>SUM(R1409,R1410,R1411,R1412,R1413)</f>
        <v>2475000</v>
      </c>
      <c r="S1450" s="35">
        <f>SUM(S1409,S1410,S1411,S1412,S1413)</f>
        <v>1870000</v>
      </c>
      <c r="T1450" s="35">
        <f t="shared" ref="T1450:X1450" si="1023">SUM(T1409,T1410,T1411,T1412,T1413)</f>
        <v>605000</v>
      </c>
      <c r="U1450" s="35">
        <f t="shared" si="1023"/>
        <v>308000</v>
      </c>
      <c r="V1450" s="35">
        <f t="shared" si="1023"/>
        <v>297000</v>
      </c>
      <c r="W1450" s="35">
        <f t="shared" si="1023"/>
        <v>0</v>
      </c>
      <c r="X1450" s="35">
        <f t="shared" si="1023"/>
        <v>2475000</v>
      </c>
      <c r="Y1450" s="218">
        <f t="shared" si="1022"/>
        <v>100</v>
      </c>
    </row>
    <row r="1451" spans="1:25">
      <c r="A1451" s="253"/>
      <c r="B1451" s="253"/>
      <c r="C1451" s="253"/>
      <c r="D1451" s="253"/>
      <c r="E1451" s="253"/>
      <c r="F1451" s="253"/>
      <c r="G1451" s="259"/>
      <c r="H1451" s="34" t="s">
        <v>102</v>
      </c>
      <c r="I1451" s="35">
        <f t="shared" si="1014"/>
        <v>6713100</v>
      </c>
      <c r="J1451" s="35">
        <f>SUM(J1419,J1422,J1423,J1425,J1426,J1427,J1428,J1429,J1430,J1431,J1432,J1433,J1434,J1435,J1436,J1437,J1438,J1439,J1441)</f>
        <v>125100</v>
      </c>
      <c r="K1451" s="35">
        <f t="shared" si="1015"/>
        <v>0</v>
      </c>
      <c r="L1451" s="35">
        <f>SUM(L1419,L1422,L1423,L1425,L1426,L1427,L1428,L1429,L1430,L1431,L1432,L1433,L1434,L1435,L1436,L1437,L1438,L1439,L1441)</f>
        <v>0</v>
      </c>
      <c r="M1451" s="35">
        <f>SUM(M1419,M1422,M1423,M1425,M1426,M1427,M1428,M1429,M1430,M1431,M1432,M1433,M1434,M1435,M1436,M1437,M1438,M1439,M1441)</f>
        <v>0</v>
      </c>
      <c r="N1451" s="35">
        <f>SUM(N1419,N1422,N1423,N1425,N1426,N1427,N1428,N1429,N1430,N1431,N1432,N1433,N1434,N1435,N1436,N1437,N1438,N1439,N1441)</f>
        <v>0</v>
      </c>
      <c r="O1451" s="35">
        <f>SUM(O1419,O1422,O1423,O1425,O1426,O1427,O1428,O1429,O1430,O1431,O1432,O1433,O1434,O1435,O1436,O1437,O1438,O1439,O1441)</f>
        <v>0</v>
      </c>
      <c r="P1451" s="35">
        <f>SUM(P1419,P1422,P1423,P1425,P1426,P1427,P1428,P1429,P1430,P1431,P1432,P1433,P1434,P1435,P1436,P1437,P1438,P1439,P1441)</f>
        <v>6588000</v>
      </c>
      <c r="Q1451" s="35">
        <f>SUM(Q1419,Q1422,Q1423,Q1425,Q1426,Q1427,Q1428,Q1429,Q1430,Q1431,Q1432,Q1433,Q1434,Q1435,Q1436,Q1437,Q1438,Q1439,Q1441,Q1440)</f>
        <v>13057037</v>
      </c>
      <c r="R1451" s="35">
        <f>SUM(R1419,R1422,R1423,R1425,R1426,R1427,R1428,R1429,R1430,R1431,R1432,R1433,R1434,R1435,R1436,R1437,R1438,R1439,R1441,R1440)</f>
        <v>1013400</v>
      </c>
      <c r="S1451" s="35">
        <f>SUM(S1419,S1422,S1423,S1425,S1426,S1427,S1428,S1429,S1430,S1431,S1432,S1433,S1434,S1435,S1436,S1437,S1438,S1439,S1441,S1440)</f>
        <v>1012000</v>
      </c>
      <c r="T1451" s="35">
        <f t="shared" ref="T1451:X1451" si="1024">SUM(T1419,T1422,T1423,T1425,T1426,T1427,T1428,T1429,T1430,T1431,T1432,T1433,T1434,T1435,T1436,T1437,T1438,T1439,T1441,T1440)</f>
        <v>0</v>
      </c>
      <c r="U1451" s="35">
        <f t="shared" si="1024"/>
        <v>0</v>
      </c>
      <c r="V1451" s="35">
        <f t="shared" si="1024"/>
        <v>0</v>
      </c>
      <c r="W1451" s="35">
        <f t="shared" si="1024"/>
        <v>0</v>
      </c>
      <c r="X1451" s="35">
        <f t="shared" si="1024"/>
        <v>1012000</v>
      </c>
      <c r="Y1451" s="218">
        <f t="shared" si="1022"/>
        <v>99.861851194000394</v>
      </c>
    </row>
    <row r="1452" spans="1:25">
      <c r="A1452" s="253"/>
      <c r="B1452" s="253"/>
      <c r="C1452" s="253"/>
      <c r="D1452" s="253"/>
      <c r="E1452" s="253"/>
      <c r="F1452" s="253"/>
      <c r="G1452" s="259"/>
      <c r="H1452" s="34" t="s">
        <v>103</v>
      </c>
      <c r="I1452" s="35">
        <f t="shared" si="1014"/>
        <v>1472100</v>
      </c>
      <c r="J1452" s="35">
        <f>SUM(J1383,J1385,J1386,J1387,J1388,J1389,J1391,J1393,J1395,J1396,J1397,J1398,J1399,J1403,J1405,J1415,J1444,J1407)</f>
        <v>1472100</v>
      </c>
      <c r="K1452" s="35">
        <f t="shared" si="1015"/>
        <v>0</v>
      </c>
      <c r="L1452" s="35">
        <f t="shared" ref="L1452:P1452" si="1025">SUM(L1383,L1385,L1386,L1387,L1388,L1389,L1391,L1393,L1395,L1396,L1397,L1398,L1399,L1403,L1405,L1415,L1444,L1407)</f>
        <v>0</v>
      </c>
      <c r="M1452" s="35">
        <f t="shared" si="1025"/>
        <v>0</v>
      </c>
      <c r="N1452" s="35">
        <f t="shared" si="1025"/>
        <v>0</v>
      </c>
      <c r="O1452" s="35">
        <f t="shared" si="1025"/>
        <v>0</v>
      </c>
      <c r="P1452" s="35">
        <f t="shared" si="1025"/>
        <v>0</v>
      </c>
      <c r="Q1452" s="35">
        <f t="shared" ref="Q1452:R1452" si="1026">SUM(Q1383,Q1385,Q1386,Q1387,Q1388,Q1389,Q1391,Q1393,Q1395,Q1396,Q1397,Q1398,Q1399,Q1403,Q1405,Q1415,Q1444,Q1407)</f>
        <v>1725159</v>
      </c>
      <c r="R1452" s="35">
        <f t="shared" si="1026"/>
        <v>1725159</v>
      </c>
      <c r="S1452" s="35">
        <f t="shared" ref="S1452" si="1027">SUM(S1383,S1385,S1386,S1387,S1388,S1389,S1391,S1393,S1395,S1396,S1397,S1398,S1399,S1403,S1405,S1415,S1444,S1407)</f>
        <v>1029383</v>
      </c>
      <c r="T1452" s="35">
        <f t="shared" ref="T1452:X1452" si="1028">SUM(T1383,T1385,T1386,T1387,T1388,T1389,T1391,T1393,T1395,T1396,T1397,T1398,T1399,T1403,T1405,T1415,T1444,T1407)</f>
        <v>695576</v>
      </c>
      <c r="U1452" s="35">
        <f t="shared" si="1028"/>
        <v>340369</v>
      </c>
      <c r="V1452" s="35">
        <f t="shared" si="1028"/>
        <v>177607</v>
      </c>
      <c r="W1452" s="35">
        <f t="shared" si="1028"/>
        <v>177600</v>
      </c>
      <c r="X1452" s="35">
        <f t="shared" si="1028"/>
        <v>1724959</v>
      </c>
      <c r="Y1452" s="218">
        <f t="shared" si="1022"/>
        <v>99.988406865686002</v>
      </c>
    </row>
    <row r="1453" spans="1:25">
      <c r="A1453" s="254"/>
      <c r="B1453" s="254"/>
      <c r="C1453" s="254"/>
      <c r="D1453" s="254"/>
      <c r="E1453" s="254"/>
      <c r="F1453" s="254"/>
      <c r="G1453" s="260"/>
      <c r="H1453" s="36" t="s">
        <v>69</v>
      </c>
      <c r="I1453" s="35">
        <f t="shared" si="1014"/>
        <v>15155200</v>
      </c>
      <c r="J1453" s="35">
        <f t="shared" ref="J1453:P1453" si="1029">SUM(J1449:J1452)</f>
        <v>8567200</v>
      </c>
      <c r="K1453" s="35">
        <f t="shared" si="1015"/>
        <v>0</v>
      </c>
      <c r="L1453" s="35">
        <f t="shared" si="1029"/>
        <v>0</v>
      </c>
      <c r="M1453" s="35">
        <f t="shared" si="1029"/>
        <v>0</v>
      </c>
      <c r="N1453" s="35">
        <f t="shared" si="1029"/>
        <v>0</v>
      </c>
      <c r="O1453" s="35">
        <f t="shared" si="1029"/>
        <v>0</v>
      </c>
      <c r="P1453" s="35">
        <f t="shared" si="1029"/>
        <v>6588000</v>
      </c>
      <c r="Q1453" s="35">
        <f>SUM(Q1449:Q1452)</f>
        <v>21227296</v>
      </c>
      <c r="R1453" s="35">
        <f>SUM(R1449:R1452)</f>
        <v>9183659</v>
      </c>
      <c r="S1453" s="35">
        <f>SUM(S1449:S1452)</f>
        <v>6911383</v>
      </c>
      <c r="T1453" s="35">
        <f t="shared" ref="T1453:X1453" si="1030">SUM(T1449:T1452)</f>
        <v>2270576</v>
      </c>
      <c r="U1453" s="35">
        <f t="shared" si="1030"/>
        <v>1018369</v>
      </c>
      <c r="V1453" s="35">
        <f t="shared" si="1030"/>
        <v>774607</v>
      </c>
      <c r="W1453" s="35">
        <f t="shared" si="1030"/>
        <v>477600</v>
      </c>
      <c r="X1453" s="35">
        <f t="shared" si="1030"/>
        <v>9181959</v>
      </c>
      <c r="Y1453" s="218">
        <f t="shared" si="1022"/>
        <v>99.981488859723555</v>
      </c>
    </row>
    <row r="1454" spans="1:25">
      <c r="A1454" s="32" t="s">
        <v>0</v>
      </c>
      <c r="B1454" s="32" t="s">
        <v>0</v>
      </c>
      <c r="C1454" s="32" t="s">
        <v>0</v>
      </c>
      <c r="D1454" s="32" t="s">
        <v>0</v>
      </c>
      <c r="E1454" s="32" t="s">
        <v>0</v>
      </c>
      <c r="F1454" s="32" t="s">
        <v>0</v>
      </c>
      <c r="G1454" s="154" t="s">
        <v>0</v>
      </c>
      <c r="H1454" s="37" t="s">
        <v>0</v>
      </c>
      <c r="I1454" s="37"/>
      <c r="J1454" s="37"/>
      <c r="K1454" s="37"/>
      <c r="L1454" s="37" t="s">
        <v>0</v>
      </c>
      <c r="M1454" s="37" t="s">
        <v>0</v>
      </c>
      <c r="N1454" s="37" t="s">
        <v>0</v>
      </c>
      <c r="O1454" s="37" t="s">
        <v>0</v>
      </c>
      <c r="P1454" s="37" t="s">
        <v>0</v>
      </c>
      <c r="Q1454" s="37"/>
      <c r="R1454" s="37"/>
      <c r="S1454" s="37"/>
      <c r="T1454" s="37" t="s">
        <v>0</v>
      </c>
      <c r="U1454" s="37" t="s">
        <v>0</v>
      </c>
      <c r="V1454" s="37" t="s">
        <v>0</v>
      </c>
      <c r="W1454" s="37" t="s">
        <v>0</v>
      </c>
      <c r="X1454" s="37" t="s">
        <v>0</v>
      </c>
      <c r="Y1454" s="219"/>
    </row>
    <row r="1455" spans="1:25">
      <c r="A1455" s="32" t="s">
        <v>0</v>
      </c>
      <c r="B1455" s="32" t="s">
        <v>0</v>
      </c>
      <c r="C1455" s="32" t="s">
        <v>0</v>
      </c>
      <c r="D1455" s="32" t="s">
        <v>0</v>
      </c>
      <c r="E1455" s="32" t="s">
        <v>0</v>
      </c>
      <c r="F1455" s="32" t="s">
        <v>0</v>
      </c>
      <c r="G1455" s="154" t="s">
        <v>0</v>
      </c>
      <c r="H1455" s="30" t="s">
        <v>784</v>
      </c>
      <c r="I1455" s="31">
        <f t="shared" si="1014"/>
        <v>15155200</v>
      </c>
      <c r="J1455" s="31">
        <f t="shared" ref="J1455:P1455" si="1031">SUM(J1445)</f>
        <v>8567200</v>
      </c>
      <c r="K1455" s="31">
        <f t="shared" si="1015"/>
        <v>0</v>
      </c>
      <c r="L1455" s="31">
        <f t="shared" si="1031"/>
        <v>0</v>
      </c>
      <c r="M1455" s="31">
        <f t="shared" si="1031"/>
        <v>0</v>
      </c>
      <c r="N1455" s="31">
        <f t="shared" si="1031"/>
        <v>0</v>
      </c>
      <c r="O1455" s="31">
        <f t="shared" si="1031"/>
        <v>0</v>
      </c>
      <c r="P1455" s="31">
        <f t="shared" si="1031"/>
        <v>6588000</v>
      </c>
      <c r="Q1455" s="31">
        <f>SUM(Q1445)</f>
        <v>21275838</v>
      </c>
      <c r="R1455" s="31">
        <f>SUM(R1445)</f>
        <v>9231759</v>
      </c>
      <c r="S1455" s="31">
        <f>SUM(S1445)</f>
        <v>6959483</v>
      </c>
      <c r="T1455" s="31">
        <f t="shared" ref="T1455:X1455" si="1032">SUM(T1445)</f>
        <v>2270576</v>
      </c>
      <c r="U1455" s="31">
        <f t="shared" si="1032"/>
        <v>1018369</v>
      </c>
      <c r="V1455" s="31">
        <f t="shared" si="1032"/>
        <v>774607</v>
      </c>
      <c r="W1455" s="31">
        <f t="shared" si="1032"/>
        <v>477600</v>
      </c>
      <c r="X1455" s="31">
        <f t="shared" si="1032"/>
        <v>9230059</v>
      </c>
      <c r="Y1455" s="220">
        <f>IF(R1455=0,0,(X1455/R1455)*100)</f>
        <v>99.981585307848704</v>
      </c>
    </row>
    <row r="1456" spans="1:25">
      <c r="A1456" s="32" t="s">
        <v>0</v>
      </c>
      <c r="B1456" s="32" t="s">
        <v>0</v>
      </c>
      <c r="C1456" s="32" t="s">
        <v>0</v>
      </c>
      <c r="D1456" s="32" t="s">
        <v>0</v>
      </c>
      <c r="E1456" s="32" t="s">
        <v>0</v>
      </c>
      <c r="F1456" s="32" t="s">
        <v>0</v>
      </c>
      <c r="G1456" s="154" t="s">
        <v>0</v>
      </c>
      <c r="H1456" s="21" t="s">
        <v>170</v>
      </c>
      <c r="I1456" s="66">
        <f t="shared" si="1014"/>
        <v>27</v>
      </c>
      <c r="J1456" s="66">
        <f t="shared" ref="J1456:P1456" si="1033">J1446</f>
        <v>27</v>
      </c>
      <c r="K1456" s="66">
        <f t="shared" si="1015"/>
        <v>0</v>
      </c>
      <c r="L1456" s="66" t="str">
        <f t="shared" si="1033"/>
        <v/>
      </c>
      <c r="M1456" s="66" t="str">
        <f t="shared" si="1033"/>
        <v/>
      </c>
      <c r="N1456" s="66" t="str">
        <f t="shared" si="1033"/>
        <v/>
      </c>
      <c r="O1456" s="66" t="str">
        <f t="shared" si="1033"/>
        <v/>
      </c>
      <c r="P1456" s="66" t="str">
        <f t="shared" si="1033"/>
        <v/>
      </c>
      <c r="Q1456" s="66">
        <f>Q1446</f>
        <v>0</v>
      </c>
      <c r="R1456" s="66">
        <f>R1446</f>
        <v>0</v>
      </c>
      <c r="S1456" s="66">
        <f>S1446</f>
        <v>0</v>
      </c>
      <c r="T1456" s="66">
        <f t="shared" ref="T1456:X1456" si="1034">T1446</f>
        <v>0</v>
      </c>
      <c r="U1456" s="66">
        <f t="shared" si="1034"/>
        <v>0</v>
      </c>
      <c r="V1456" s="66">
        <f t="shared" si="1034"/>
        <v>0</v>
      </c>
      <c r="W1456" s="66">
        <f t="shared" si="1034"/>
        <v>0</v>
      </c>
      <c r="X1456" s="66">
        <f t="shared" si="1034"/>
        <v>0</v>
      </c>
      <c r="Y1456" s="208">
        <v>0</v>
      </c>
    </row>
    <row r="1457" spans="1:25">
      <c r="A1457" s="32" t="s">
        <v>0</v>
      </c>
      <c r="B1457" s="32" t="s">
        <v>0</v>
      </c>
      <c r="C1457" s="32" t="s">
        <v>0</v>
      </c>
      <c r="D1457" s="32" t="s">
        <v>0</v>
      </c>
      <c r="E1457" s="32" t="s">
        <v>0</v>
      </c>
      <c r="F1457" s="32" t="s">
        <v>0</v>
      </c>
      <c r="G1457" s="154" t="s">
        <v>0</v>
      </c>
      <c r="H1457" s="38" t="s">
        <v>0</v>
      </c>
      <c r="I1457" s="39"/>
      <c r="J1457" s="39"/>
      <c r="K1457" s="39"/>
      <c r="L1457" s="39" t="s">
        <v>0</v>
      </c>
      <c r="M1457" s="39" t="s">
        <v>0</v>
      </c>
      <c r="N1457" s="39" t="s">
        <v>0</v>
      </c>
      <c r="O1457" s="39" t="s">
        <v>0</v>
      </c>
      <c r="P1457" s="39" t="s">
        <v>0</v>
      </c>
      <c r="Q1457" s="39"/>
      <c r="R1457" s="39"/>
      <c r="S1457" s="39"/>
      <c r="T1457" s="39" t="s">
        <v>0</v>
      </c>
      <c r="U1457" s="39" t="s">
        <v>0</v>
      </c>
      <c r="V1457" s="39" t="s">
        <v>0</v>
      </c>
      <c r="W1457" s="39" t="s">
        <v>0</v>
      </c>
      <c r="X1457" s="39" t="s">
        <v>0</v>
      </c>
      <c r="Y1457" s="221"/>
    </row>
    <row r="1458" spans="1:25">
      <c r="A1458" s="32" t="s">
        <v>0</v>
      </c>
      <c r="B1458" s="32" t="s">
        <v>0</v>
      </c>
      <c r="C1458" s="32" t="s">
        <v>0</v>
      </c>
      <c r="D1458" s="32" t="s">
        <v>0</v>
      </c>
      <c r="E1458" s="32" t="s">
        <v>0</v>
      </c>
      <c r="F1458" s="32" t="s">
        <v>0</v>
      </c>
      <c r="G1458" s="154" t="s">
        <v>0</v>
      </c>
      <c r="H1458" s="30" t="s">
        <v>785</v>
      </c>
      <c r="I1458" s="40">
        <f t="shared" si="1014"/>
        <v>15155200</v>
      </c>
      <c r="J1458" s="40">
        <f t="shared" ref="J1458:P1458" si="1035">SUM(J1455)</f>
        <v>8567200</v>
      </c>
      <c r="K1458" s="40">
        <f t="shared" si="1015"/>
        <v>0</v>
      </c>
      <c r="L1458" s="40">
        <f t="shared" si="1035"/>
        <v>0</v>
      </c>
      <c r="M1458" s="40">
        <f t="shared" si="1035"/>
        <v>0</v>
      </c>
      <c r="N1458" s="40">
        <f t="shared" si="1035"/>
        <v>0</v>
      </c>
      <c r="O1458" s="40">
        <f t="shared" si="1035"/>
        <v>0</v>
      </c>
      <c r="P1458" s="40">
        <f t="shared" si="1035"/>
        <v>6588000</v>
      </c>
      <c r="Q1458" s="40">
        <f>SUM(Q1455)</f>
        <v>21275838</v>
      </c>
      <c r="R1458" s="40">
        <f>SUM(R1455)</f>
        <v>9231759</v>
      </c>
      <c r="S1458" s="40">
        <f>SUM(S1455)</f>
        <v>6959483</v>
      </c>
      <c r="T1458" s="40">
        <f t="shared" ref="T1458:X1458" si="1036">SUM(T1455)</f>
        <v>2270576</v>
      </c>
      <c r="U1458" s="40">
        <f t="shared" si="1036"/>
        <v>1018369</v>
      </c>
      <c r="V1458" s="40">
        <f t="shared" si="1036"/>
        <v>774607</v>
      </c>
      <c r="W1458" s="40">
        <f t="shared" si="1036"/>
        <v>477600</v>
      </c>
      <c r="X1458" s="40">
        <f t="shared" si="1036"/>
        <v>9230059</v>
      </c>
      <c r="Y1458" s="207">
        <f>IF(R1458=0,0,(X1458/R1458)*100)</f>
        <v>99.981585307848704</v>
      </c>
    </row>
    <row r="1459" spans="1:25">
      <c r="A1459" s="32" t="s">
        <v>0</v>
      </c>
      <c r="B1459" s="32" t="s">
        <v>0</v>
      </c>
      <c r="C1459" s="32" t="s">
        <v>0</v>
      </c>
      <c r="D1459" s="32" t="s">
        <v>0</v>
      </c>
      <c r="E1459" s="32" t="s">
        <v>0</v>
      </c>
      <c r="F1459" s="32" t="s">
        <v>0</v>
      </c>
      <c r="G1459" s="154" t="s">
        <v>0</v>
      </c>
      <c r="H1459" s="21" t="s">
        <v>197</v>
      </c>
      <c r="I1459" s="66">
        <f t="shared" si="1014"/>
        <v>27</v>
      </c>
      <c r="J1459" s="66">
        <f t="shared" ref="J1459:P1459" si="1037">J1456</f>
        <v>27</v>
      </c>
      <c r="K1459" s="66">
        <f t="shared" si="1015"/>
        <v>0</v>
      </c>
      <c r="L1459" s="66" t="str">
        <f t="shared" si="1037"/>
        <v/>
      </c>
      <c r="M1459" s="66" t="str">
        <f t="shared" si="1037"/>
        <v/>
      </c>
      <c r="N1459" s="66" t="str">
        <f t="shared" si="1037"/>
        <v/>
      </c>
      <c r="O1459" s="66" t="str">
        <f t="shared" si="1037"/>
        <v/>
      </c>
      <c r="P1459" s="66" t="str">
        <f t="shared" si="1037"/>
        <v/>
      </c>
      <c r="Q1459" s="66">
        <f>Q1456</f>
        <v>0</v>
      </c>
      <c r="R1459" s="66">
        <f>R1456</f>
        <v>0</v>
      </c>
      <c r="S1459" s="66">
        <f>S1456</f>
        <v>0</v>
      </c>
      <c r="T1459" s="66">
        <f t="shared" ref="T1459:X1459" si="1038">T1456</f>
        <v>0</v>
      </c>
      <c r="U1459" s="66">
        <f t="shared" si="1038"/>
        <v>0</v>
      </c>
      <c r="V1459" s="66">
        <f t="shared" si="1038"/>
        <v>0</v>
      </c>
      <c r="W1459" s="66">
        <f t="shared" si="1038"/>
        <v>0</v>
      </c>
      <c r="X1459" s="66">
        <f t="shared" si="1038"/>
        <v>0</v>
      </c>
      <c r="Y1459" s="208">
        <v>0</v>
      </c>
    </row>
    <row r="1460" spans="1:25">
      <c r="A1460" s="20" t="s">
        <v>786</v>
      </c>
      <c r="B1460" s="21" t="s">
        <v>0</v>
      </c>
      <c r="C1460" s="21" t="s">
        <v>0</v>
      </c>
      <c r="D1460" s="21" t="s">
        <v>0</v>
      </c>
      <c r="E1460" s="21" t="s">
        <v>0</v>
      </c>
      <c r="F1460" s="21" t="s">
        <v>0</v>
      </c>
      <c r="G1460" s="150" t="s">
        <v>0</v>
      </c>
      <c r="H1460" s="21" t="s">
        <v>2786</v>
      </c>
      <c r="I1460" s="22"/>
      <c r="J1460" s="22"/>
      <c r="K1460" s="22"/>
      <c r="L1460" s="22" t="s">
        <v>0</v>
      </c>
      <c r="M1460" s="22" t="s">
        <v>0</v>
      </c>
      <c r="N1460" s="22" t="s">
        <v>0</v>
      </c>
      <c r="O1460" s="22" t="s">
        <v>0</v>
      </c>
      <c r="P1460" s="22" t="s">
        <v>0</v>
      </c>
      <c r="Q1460" s="22"/>
      <c r="R1460" s="22"/>
      <c r="S1460" s="22"/>
      <c r="T1460" s="22" t="s">
        <v>0</v>
      </c>
      <c r="U1460" s="22" t="s">
        <v>0</v>
      </c>
      <c r="V1460" s="22" t="s">
        <v>0</v>
      </c>
      <c r="W1460" s="22" t="s">
        <v>0</v>
      </c>
      <c r="X1460" s="22" t="s">
        <v>0</v>
      </c>
      <c r="Y1460" s="209"/>
    </row>
    <row r="1461" spans="1:25" ht="15" thickBot="1">
      <c r="A1461" s="20" t="s">
        <v>786</v>
      </c>
      <c r="B1461" s="20" t="s">
        <v>122</v>
      </c>
      <c r="C1461" s="23" t="s">
        <v>0</v>
      </c>
      <c r="D1461" s="23" t="s">
        <v>0</v>
      </c>
      <c r="E1461" s="21" t="s">
        <v>0</v>
      </c>
      <c r="F1461" s="21" t="s">
        <v>0</v>
      </c>
      <c r="G1461" s="150" t="s">
        <v>0</v>
      </c>
      <c r="H1461" s="21" t="s">
        <v>0</v>
      </c>
      <c r="I1461" s="22"/>
      <c r="J1461" s="22"/>
      <c r="K1461" s="22"/>
      <c r="L1461" s="22" t="s">
        <v>0</v>
      </c>
      <c r="M1461" s="22" t="s">
        <v>0</v>
      </c>
      <c r="N1461" s="22" t="s">
        <v>0</v>
      </c>
      <c r="O1461" s="22" t="s">
        <v>0</v>
      </c>
      <c r="P1461" s="22" t="s">
        <v>0</v>
      </c>
      <c r="Q1461" s="22"/>
      <c r="R1461" s="22"/>
      <c r="S1461" s="22"/>
      <c r="T1461" s="22" t="s">
        <v>0</v>
      </c>
      <c r="U1461" s="22" t="s">
        <v>0</v>
      </c>
      <c r="V1461" s="22" t="s">
        <v>0</v>
      </c>
      <c r="W1461" s="22" t="s">
        <v>0</v>
      </c>
      <c r="X1461" s="22" t="s">
        <v>0</v>
      </c>
      <c r="Y1461" s="209"/>
    </row>
    <row r="1462" spans="1:25" ht="41.4" thickBot="1">
      <c r="A1462" s="24" t="s">
        <v>123</v>
      </c>
      <c r="B1462" s="24" t="s">
        <v>124</v>
      </c>
      <c r="C1462" s="24" t="s">
        <v>125</v>
      </c>
      <c r="D1462" s="25" t="s">
        <v>0</v>
      </c>
      <c r="E1462" s="24" t="s">
        <v>126</v>
      </c>
      <c r="F1462" s="24" t="s">
        <v>127</v>
      </c>
      <c r="G1462" s="151" t="s">
        <v>128</v>
      </c>
      <c r="H1462" s="24" t="s">
        <v>1</v>
      </c>
      <c r="I1462" s="1" t="s">
        <v>3093</v>
      </c>
      <c r="J1462" s="1" t="s">
        <v>3130</v>
      </c>
      <c r="K1462" s="1" t="s">
        <v>3</v>
      </c>
      <c r="L1462" s="1" t="s">
        <v>4</v>
      </c>
      <c r="M1462" s="1" t="s">
        <v>5</v>
      </c>
      <c r="N1462" s="1" t="s">
        <v>6</v>
      </c>
      <c r="O1462" s="1" t="s">
        <v>7</v>
      </c>
      <c r="P1462" s="1" t="s">
        <v>8</v>
      </c>
      <c r="Q1462" s="1" t="s">
        <v>3344</v>
      </c>
      <c r="R1462" s="1" t="s">
        <v>3427</v>
      </c>
      <c r="S1462" s="1" t="s">
        <v>3447</v>
      </c>
      <c r="T1462" s="1" t="s">
        <v>3448</v>
      </c>
      <c r="U1462" s="1" t="s">
        <v>3452</v>
      </c>
      <c r="V1462" s="1" t="s">
        <v>3449</v>
      </c>
      <c r="W1462" s="1" t="s">
        <v>3450</v>
      </c>
      <c r="X1462" s="1" t="s">
        <v>3451</v>
      </c>
      <c r="Y1462" s="216" t="s">
        <v>3385</v>
      </c>
    </row>
    <row r="1463" spans="1:25">
      <c r="A1463" s="26" t="s">
        <v>0</v>
      </c>
      <c r="B1463" s="26" t="s">
        <v>0</v>
      </c>
      <c r="C1463" s="26" t="s">
        <v>0</v>
      </c>
      <c r="D1463" s="27" t="s">
        <v>0</v>
      </c>
      <c r="E1463" s="27" t="s">
        <v>0</v>
      </c>
      <c r="F1463" s="28" t="s">
        <v>0</v>
      </c>
      <c r="G1463" s="152" t="s">
        <v>0</v>
      </c>
      <c r="H1463" s="29" t="s">
        <v>0</v>
      </c>
      <c r="I1463" s="45">
        <v>1</v>
      </c>
      <c r="J1463" s="45">
        <v>3</v>
      </c>
      <c r="K1463" s="45" t="s">
        <v>9</v>
      </c>
      <c r="L1463" s="45">
        <v>5</v>
      </c>
      <c r="M1463" s="45">
        <v>6</v>
      </c>
      <c r="N1463" s="45">
        <v>7</v>
      </c>
      <c r="O1463" s="45">
        <v>8</v>
      </c>
      <c r="P1463" s="45">
        <v>9</v>
      </c>
      <c r="Q1463" s="45">
        <v>1</v>
      </c>
      <c r="R1463" s="45">
        <v>2</v>
      </c>
      <c r="S1463" s="45">
        <v>3</v>
      </c>
      <c r="T1463" s="45" t="s">
        <v>3453</v>
      </c>
      <c r="U1463" s="45">
        <v>5</v>
      </c>
      <c r="V1463" s="45">
        <v>6</v>
      </c>
      <c r="W1463" s="45">
        <v>7</v>
      </c>
      <c r="X1463" s="45" t="s">
        <v>3454</v>
      </c>
      <c r="Y1463" s="276">
        <v>9</v>
      </c>
    </row>
    <row r="1464" spans="1:25">
      <c r="A1464" s="133" t="s">
        <v>786</v>
      </c>
      <c r="B1464" s="133" t="s">
        <v>122</v>
      </c>
      <c r="C1464" s="109" t="s">
        <v>130</v>
      </c>
      <c r="D1464" s="109" t="s">
        <v>787</v>
      </c>
      <c r="E1464" s="98" t="s">
        <v>0</v>
      </c>
      <c r="F1464" s="98" t="s">
        <v>0</v>
      </c>
      <c r="G1464" s="153" t="s">
        <v>0</v>
      </c>
      <c r="H1464" s="98" t="s">
        <v>2786</v>
      </c>
      <c r="I1464" s="110"/>
      <c r="J1464" s="110"/>
      <c r="K1464" s="110"/>
      <c r="L1464" s="110" t="s">
        <v>0</v>
      </c>
      <c r="M1464" s="110" t="s">
        <v>0</v>
      </c>
      <c r="N1464" s="110" t="s">
        <v>0</v>
      </c>
      <c r="O1464" s="110" t="s">
        <v>0</v>
      </c>
      <c r="P1464" s="110" t="s">
        <v>0</v>
      </c>
      <c r="Q1464" s="110"/>
      <c r="R1464" s="110"/>
      <c r="S1464" s="110"/>
      <c r="T1464" s="110" t="s">
        <v>0</v>
      </c>
      <c r="U1464" s="110" t="s">
        <v>0</v>
      </c>
      <c r="V1464" s="110" t="s">
        <v>0</v>
      </c>
      <c r="W1464" s="110" t="s">
        <v>0</v>
      </c>
      <c r="X1464" s="110" t="s">
        <v>0</v>
      </c>
      <c r="Y1464" s="217"/>
    </row>
    <row r="1465" spans="1:25" ht="20.399999999999999">
      <c r="A1465" s="20" t="s">
        <v>0</v>
      </c>
      <c r="B1465" s="20" t="s">
        <v>0</v>
      </c>
      <c r="C1465" s="20" t="s">
        <v>0</v>
      </c>
      <c r="D1465" s="21" t="s">
        <v>0</v>
      </c>
      <c r="E1465" s="21" t="s">
        <v>0</v>
      </c>
      <c r="F1465" s="21" t="s">
        <v>0</v>
      </c>
      <c r="G1465" s="150" t="s">
        <v>0</v>
      </c>
      <c r="H1465" s="30" t="s">
        <v>33</v>
      </c>
      <c r="I1465" s="31">
        <f t="shared" si="1014"/>
        <v>2270500</v>
      </c>
      <c r="J1465" s="31">
        <f t="shared" ref="J1465:P1465" si="1039">SUM(J1466,J1475,J1477)</f>
        <v>2270500</v>
      </c>
      <c r="K1465" s="31">
        <f t="shared" si="1015"/>
        <v>0</v>
      </c>
      <c r="L1465" s="31">
        <f t="shared" si="1039"/>
        <v>0</v>
      </c>
      <c r="M1465" s="31">
        <f t="shared" si="1039"/>
        <v>0</v>
      </c>
      <c r="N1465" s="31">
        <f t="shared" si="1039"/>
        <v>0</v>
      </c>
      <c r="O1465" s="31">
        <f t="shared" si="1039"/>
        <v>0</v>
      </c>
      <c r="P1465" s="31">
        <f t="shared" si="1039"/>
        <v>0</v>
      </c>
      <c r="Q1465" s="31">
        <f>SUM(Q1466,Q1475,Q1477)</f>
        <v>5148529</v>
      </c>
      <c r="R1465" s="31">
        <f>SUM(R1466,R1475,R1477)</f>
        <v>5059912</v>
      </c>
      <c r="S1465" s="31">
        <f>SUM(S1466,S1475,S1477)</f>
        <v>1833468</v>
      </c>
      <c r="T1465" s="31">
        <f t="shared" ref="T1465:X1465" si="1040">SUM(T1466,T1475,T1477)</f>
        <v>718148</v>
      </c>
      <c r="U1465" s="31">
        <f t="shared" si="1040"/>
        <v>409948</v>
      </c>
      <c r="V1465" s="31">
        <f t="shared" si="1040"/>
        <v>155300</v>
      </c>
      <c r="W1465" s="31">
        <f t="shared" si="1040"/>
        <v>152900</v>
      </c>
      <c r="X1465" s="31">
        <f t="shared" si="1040"/>
        <v>2551616</v>
      </c>
      <c r="Y1465" s="220">
        <f t="shared" ref="Y1465:Y1528" si="1041">IF(R1465=0,0,(X1465/R1465)*100)</f>
        <v>50.428070685814298</v>
      </c>
    </row>
    <row r="1466" spans="1:25">
      <c r="A1466" s="23" t="s">
        <v>786</v>
      </c>
      <c r="B1466" s="23" t="s">
        <v>122</v>
      </c>
      <c r="C1466" s="23" t="s">
        <v>130</v>
      </c>
      <c r="D1466" s="23" t="s">
        <v>787</v>
      </c>
      <c r="E1466" s="21" t="s">
        <v>132</v>
      </c>
      <c r="F1466" s="21" t="s">
        <v>0</v>
      </c>
      <c r="G1466" s="150" t="s">
        <v>0</v>
      </c>
      <c r="H1466" s="21" t="s">
        <v>11</v>
      </c>
      <c r="I1466" s="66">
        <f t="shared" si="1014"/>
        <v>1448500</v>
      </c>
      <c r="J1466" s="66">
        <f t="shared" ref="J1466:P1466" si="1042">SUM(J1467,J1468)</f>
        <v>1448500</v>
      </c>
      <c r="K1466" s="66">
        <f t="shared" si="1015"/>
        <v>0</v>
      </c>
      <c r="L1466" s="66">
        <f t="shared" si="1042"/>
        <v>0</v>
      </c>
      <c r="M1466" s="66">
        <f t="shared" si="1042"/>
        <v>0</v>
      </c>
      <c r="N1466" s="66">
        <f t="shared" si="1042"/>
        <v>0</v>
      </c>
      <c r="O1466" s="66">
        <f t="shared" si="1042"/>
        <v>0</v>
      </c>
      <c r="P1466" s="66">
        <f t="shared" si="1042"/>
        <v>0</v>
      </c>
      <c r="Q1466" s="66">
        <f>SUM(Q1467,Q1468)</f>
        <v>4114482</v>
      </c>
      <c r="R1466" s="66">
        <f>SUM(R1467,R1468)</f>
        <v>4114482</v>
      </c>
      <c r="S1466" s="66">
        <f>SUM(S1467,S1468)</f>
        <v>1073943</v>
      </c>
      <c r="T1466" s="66">
        <f t="shared" ref="T1466:X1466" si="1043">SUM(T1467,T1468)</f>
        <v>540539</v>
      </c>
      <c r="U1466" s="66">
        <f t="shared" si="1043"/>
        <v>303539</v>
      </c>
      <c r="V1466" s="66">
        <f t="shared" si="1043"/>
        <v>118500</v>
      </c>
      <c r="W1466" s="66">
        <f t="shared" si="1043"/>
        <v>118500</v>
      </c>
      <c r="X1466" s="66">
        <f t="shared" si="1043"/>
        <v>1614482</v>
      </c>
      <c r="Y1466" s="208">
        <f t="shared" si="1041"/>
        <v>39.23900991667967</v>
      </c>
    </row>
    <row r="1467" spans="1:25">
      <c r="A1467" s="23" t="s">
        <v>786</v>
      </c>
      <c r="B1467" s="23" t="s">
        <v>122</v>
      </c>
      <c r="C1467" s="23" t="s">
        <v>130</v>
      </c>
      <c r="D1467" s="23" t="s">
        <v>787</v>
      </c>
      <c r="E1467" s="22">
        <v>6111</v>
      </c>
      <c r="F1467" s="23"/>
      <c r="G1467" s="128" t="s">
        <v>3383</v>
      </c>
      <c r="H1467" s="32" t="s">
        <v>12</v>
      </c>
      <c r="I1467" s="44">
        <f t="shared" si="1014"/>
        <v>1270000</v>
      </c>
      <c r="J1467" s="44">
        <v>1270000</v>
      </c>
      <c r="K1467" s="44">
        <f t="shared" si="1015"/>
        <v>0</v>
      </c>
      <c r="L1467" s="44">
        <v>0</v>
      </c>
      <c r="M1467" s="44">
        <v>0</v>
      </c>
      <c r="N1467" s="44">
        <v>0</v>
      </c>
      <c r="O1467" s="44">
        <v>0</v>
      </c>
      <c r="P1467" s="44">
        <v>0</v>
      </c>
      <c r="Q1467" s="44">
        <v>1435982</v>
      </c>
      <c r="R1467" s="44">
        <v>1435982</v>
      </c>
      <c r="S1467" s="44">
        <v>939619</v>
      </c>
      <c r="T1467" s="44">
        <f t="shared" ref="T1467:T1528" si="1044">U1467+V1467+W1467</f>
        <v>496363</v>
      </c>
      <c r="U1467" s="44">
        <v>276363</v>
      </c>
      <c r="V1467" s="44">
        <v>110000</v>
      </c>
      <c r="W1467" s="44">
        <v>110000</v>
      </c>
      <c r="X1467" s="44">
        <f t="shared" ref="X1467:X1528" si="1045">S1467+T1467</f>
        <v>1435982</v>
      </c>
      <c r="Y1467" s="209">
        <f t="shared" si="1041"/>
        <v>100</v>
      </c>
    </row>
    <row r="1468" spans="1:25">
      <c r="A1468" s="20" t="s">
        <v>786</v>
      </c>
      <c r="B1468" s="20" t="s">
        <v>122</v>
      </c>
      <c r="C1468" s="20" t="s">
        <v>130</v>
      </c>
      <c r="D1468" s="20" t="s">
        <v>787</v>
      </c>
      <c r="E1468" s="20" t="s">
        <v>134</v>
      </c>
      <c r="F1468" s="23" t="s">
        <v>0</v>
      </c>
      <c r="G1468" s="154" t="s">
        <v>0</v>
      </c>
      <c r="H1468" s="21" t="s">
        <v>13</v>
      </c>
      <c r="I1468" s="66">
        <f t="shared" si="1014"/>
        <v>178500</v>
      </c>
      <c r="J1468" s="66">
        <f t="shared" ref="J1468:P1468" si="1046">SUM(J1469:J1473)</f>
        <v>178500</v>
      </c>
      <c r="K1468" s="66">
        <f t="shared" si="1015"/>
        <v>0</v>
      </c>
      <c r="L1468" s="66">
        <f t="shared" si="1046"/>
        <v>0</v>
      </c>
      <c r="M1468" s="66">
        <f t="shared" si="1046"/>
        <v>0</v>
      </c>
      <c r="N1468" s="66">
        <f t="shared" si="1046"/>
        <v>0</v>
      </c>
      <c r="O1468" s="66">
        <f t="shared" si="1046"/>
        <v>0</v>
      </c>
      <c r="P1468" s="66">
        <f t="shared" si="1046"/>
        <v>0</v>
      </c>
      <c r="Q1468" s="66">
        <f>SUM(Q1469:Q1474)</f>
        <v>2678500</v>
      </c>
      <c r="R1468" s="66">
        <f>SUM(R1469:R1474)</f>
        <v>2678500</v>
      </c>
      <c r="S1468" s="66">
        <f>SUM(S1469:S1474)</f>
        <v>134324</v>
      </c>
      <c r="T1468" s="66">
        <f t="shared" ref="T1468:X1468" si="1047">SUM(T1469:T1474)</f>
        <v>44176</v>
      </c>
      <c r="U1468" s="66">
        <f t="shared" si="1047"/>
        <v>27176</v>
      </c>
      <c r="V1468" s="66">
        <f t="shared" si="1047"/>
        <v>8500</v>
      </c>
      <c r="W1468" s="66">
        <f t="shared" si="1047"/>
        <v>8500</v>
      </c>
      <c r="X1468" s="66">
        <f t="shared" si="1047"/>
        <v>178500</v>
      </c>
      <c r="Y1468" s="208">
        <f t="shared" si="1041"/>
        <v>6.6641777114056371</v>
      </c>
    </row>
    <row r="1469" spans="1:25">
      <c r="A1469" s="23" t="s">
        <v>786</v>
      </c>
      <c r="B1469" s="23" t="s">
        <v>122</v>
      </c>
      <c r="C1469" s="23" t="s">
        <v>130</v>
      </c>
      <c r="D1469" s="23" t="s">
        <v>787</v>
      </c>
      <c r="E1469" s="22">
        <v>6112</v>
      </c>
      <c r="F1469" s="23" t="s">
        <v>788</v>
      </c>
      <c r="G1469" s="128" t="s">
        <v>3383</v>
      </c>
      <c r="H1469" s="32" t="s">
        <v>16</v>
      </c>
      <c r="I1469" s="44">
        <f t="shared" si="1014"/>
        <v>32000</v>
      </c>
      <c r="J1469" s="44">
        <v>32000</v>
      </c>
      <c r="K1469" s="44">
        <f t="shared" si="1015"/>
        <v>0</v>
      </c>
      <c r="L1469" s="44">
        <v>0</v>
      </c>
      <c r="M1469" s="44">
        <v>0</v>
      </c>
      <c r="N1469" s="44">
        <v>0</v>
      </c>
      <c r="O1469" s="44">
        <v>0</v>
      </c>
      <c r="P1469" s="44">
        <v>0</v>
      </c>
      <c r="Q1469" s="44">
        <v>32000</v>
      </c>
      <c r="R1469" s="44">
        <v>32000</v>
      </c>
      <c r="S1469" s="44">
        <v>21884</v>
      </c>
      <c r="T1469" s="44">
        <f t="shared" si="1044"/>
        <v>10116</v>
      </c>
      <c r="U1469" s="44">
        <v>5116</v>
      </c>
      <c r="V1469" s="44">
        <v>2500</v>
      </c>
      <c r="W1469" s="44">
        <v>2500</v>
      </c>
      <c r="X1469" s="44">
        <f t="shared" si="1045"/>
        <v>32000</v>
      </c>
      <c r="Y1469" s="209">
        <f t="shared" si="1041"/>
        <v>100</v>
      </c>
    </row>
    <row r="1470" spans="1:25">
      <c r="A1470" s="23" t="s">
        <v>786</v>
      </c>
      <c r="B1470" s="23" t="s">
        <v>122</v>
      </c>
      <c r="C1470" s="23" t="s">
        <v>130</v>
      </c>
      <c r="D1470" s="23" t="s">
        <v>787</v>
      </c>
      <c r="E1470" s="22">
        <v>6112</v>
      </c>
      <c r="F1470" s="23" t="s">
        <v>789</v>
      </c>
      <c r="G1470" s="128" t="s">
        <v>3383</v>
      </c>
      <c r="H1470" s="32" t="s">
        <v>19</v>
      </c>
      <c r="I1470" s="44">
        <f t="shared" si="1014"/>
        <v>104000</v>
      </c>
      <c r="J1470" s="44">
        <v>104000</v>
      </c>
      <c r="K1470" s="44">
        <f t="shared" si="1015"/>
        <v>0</v>
      </c>
      <c r="L1470" s="44">
        <v>0</v>
      </c>
      <c r="M1470" s="44">
        <v>0</v>
      </c>
      <c r="N1470" s="44">
        <v>0</v>
      </c>
      <c r="O1470" s="44">
        <v>0</v>
      </c>
      <c r="P1470" s="44">
        <v>0</v>
      </c>
      <c r="Q1470" s="44">
        <v>104000</v>
      </c>
      <c r="R1470" s="44">
        <v>104000</v>
      </c>
      <c r="S1470" s="44">
        <v>69940</v>
      </c>
      <c r="T1470" s="44">
        <f t="shared" si="1044"/>
        <v>34060</v>
      </c>
      <c r="U1470" s="44">
        <v>22060</v>
      </c>
      <c r="V1470" s="44">
        <v>6000</v>
      </c>
      <c r="W1470" s="44">
        <v>6000</v>
      </c>
      <c r="X1470" s="44">
        <f t="shared" si="1045"/>
        <v>104000</v>
      </c>
      <c r="Y1470" s="209">
        <f t="shared" si="1041"/>
        <v>100</v>
      </c>
    </row>
    <row r="1471" spans="1:25">
      <c r="A1471" s="23" t="s">
        <v>786</v>
      </c>
      <c r="B1471" s="23" t="s">
        <v>122</v>
      </c>
      <c r="C1471" s="23" t="s">
        <v>130</v>
      </c>
      <c r="D1471" s="23" t="s">
        <v>787</v>
      </c>
      <c r="E1471" s="22">
        <v>6112</v>
      </c>
      <c r="F1471" s="23" t="s">
        <v>790</v>
      </c>
      <c r="G1471" s="128" t="s">
        <v>3383</v>
      </c>
      <c r="H1471" s="32" t="s">
        <v>17</v>
      </c>
      <c r="I1471" s="44">
        <f t="shared" si="1014"/>
        <v>22500</v>
      </c>
      <c r="J1471" s="44">
        <v>22500</v>
      </c>
      <c r="K1471" s="44">
        <f t="shared" si="1015"/>
        <v>0</v>
      </c>
      <c r="L1471" s="44">
        <v>0</v>
      </c>
      <c r="M1471" s="44">
        <v>0</v>
      </c>
      <c r="N1471" s="44">
        <v>0</v>
      </c>
      <c r="O1471" s="44">
        <v>0</v>
      </c>
      <c r="P1471" s="44">
        <v>0</v>
      </c>
      <c r="Q1471" s="44">
        <v>22500</v>
      </c>
      <c r="R1471" s="44">
        <v>22500</v>
      </c>
      <c r="S1471" s="44">
        <v>22500</v>
      </c>
      <c r="T1471" s="44">
        <f t="shared" si="1044"/>
        <v>0</v>
      </c>
      <c r="U1471" s="44"/>
      <c r="V1471" s="44"/>
      <c r="W1471" s="44">
        <v>0</v>
      </c>
      <c r="X1471" s="44">
        <f t="shared" si="1045"/>
        <v>22500</v>
      </c>
      <c r="Y1471" s="209">
        <f t="shared" si="1041"/>
        <v>100</v>
      </c>
    </row>
    <row r="1472" spans="1:25">
      <c r="A1472" s="23" t="s">
        <v>786</v>
      </c>
      <c r="B1472" s="23" t="s">
        <v>122</v>
      </c>
      <c r="C1472" s="23" t="s">
        <v>130</v>
      </c>
      <c r="D1472" s="23" t="s">
        <v>787</v>
      </c>
      <c r="E1472" s="22">
        <v>6112</v>
      </c>
      <c r="F1472" s="23" t="s">
        <v>791</v>
      </c>
      <c r="G1472" s="128" t="s">
        <v>3383</v>
      </c>
      <c r="H1472" s="32" t="s">
        <v>15</v>
      </c>
      <c r="I1472" s="44">
        <f t="shared" si="1014"/>
        <v>0</v>
      </c>
      <c r="J1472" s="44">
        <v>0</v>
      </c>
      <c r="K1472" s="44">
        <f t="shared" si="1015"/>
        <v>0</v>
      </c>
      <c r="L1472" s="44">
        <v>0</v>
      </c>
      <c r="M1472" s="44">
        <v>0</v>
      </c>
      <c r="N1472" s="44">
        <v>0</v>
      </c>
      <c r="O1472" s="44">
        <v>0</v>
      </c>
      <c r="P1472" s="44">
        <v>0</v>
      </c>
      <c r="Q1472" s="44">
        <v>0</v>
      </c>
      <c r="R1472" s="44">
        <v>0</v>
      </c>
      <c r="S1472" s="44">
        <v>0</v>
      </c>
      <c r="T1472" s="44">
        <f t="shared" si="1044"/>
        <v>0</v>
      </c>
      <c r="U1472" s="44"/>
      <c r="V1472" s="44"/>
      <c r="W1472" s="44"/>
      <c r="X1472" s="44">
        <f t="shared" si="1045"/>
        <v>0</v>
      </c>
      <c r="Y1472" s="209">
        <f t="shared" si="1041"/>
        <v>0</v>
      </c>
    </row>
    <row r="1473" spans="1:25">
      <c r="A1473" s="23" t="s">
        <v>786</v>
      </c>
      <c r="B1473" s="23" t="s">
        <v>122</v>
      </c>
      <c r="C1473" s="23" t="s">
        <v>130</v>
      </c>
      <c r="D1473" s="23" t="s">
        <v>787</v>
      </c>
      <c r="E1473" s="22">
        <v>6112</v>
      </c>
      <c r="F1473" s="23" t="s">
        <v>792</v>
      </c>
      <c r="G1473" s="128" t="s">
        <v>3383</v>
      </c>
      <c r="H1473" s="32" t="s">
        <v>18</v>
      </c>
      <c r="I1473" s="44">
        <f t="shared" si="1014"/>
        <v>20000</v>
      </c>
      <c r="J1473" s="44">
        <v>20000</v>
      </c>
      <c r="K1473" s="44">
        <f t="shared" si="1015"/>
        <v>0</v>
      </c>
      <c r="L1473" s="44">
        <v>0</v>
      </c>
      <c r="M1473" s="44">
        <v>0</v>
      </c>
      <c r="N1473" s="44">
        <v>0</v>
      </c>
      <c r="O1473" s="44">
        <v>0</v>
      </c>
      <c r="P1473" s="44">
        <v>0</v>
      </c>
      <c r="Q1473" s="44">
        <v>20000</v>
      </c>
      <c r="R1473" s="44">
        <v>20000</v>
      </c>
      <c r="S1473" s="44">
        <v>20000</v>
      </c>
      <c r="T1473" s="44">
        <f t="shared" si="1044"/>
        <v>0</v>
      </c>
      <c r="U1473" s="44">
        <v>0</v>
      </c>
      <c r="V1473" s="44">
        <v>0</v>
      </c>
      <c r="W1473" s="44"/>
      <c r="X1473" s="44">
        <f t="shared" si="1045"/>
        <v>20000</v>
      </c>
      <c r="Y1473" s="209">
        <f t="shared" si="1041"/>
        <v>100</v>
      </c>
    </row>
    <row r="1474" spans="1:25">
      <c r="A1474" s="23" t="s">
        <v>786</v>
      </c>
      <c r="B1474" s="23" t="s">
        <v>122</v>
      </c>
      <c r="C1474" s="23" t="s">
        <v>130</v>
      </c>
      <c r="D1474" s="23" t="s">
        <v>787</v>
      </c>
      <c r="E1474" s="22">
        <v>6112</v>
      </c>
      <c r="F1474" s="23" t="s">
        <v>3317</v>
      </c>
      <c r="G1474" s="128" t="s">
        <v>3383</v>
      </c>
      <c r="H1474" s="32" t="s">
        <v>3259</v>
      </c>
      <c r="I1474" s="44"/>
      <c r="J1474" s="44"/>
      <c r="K1474" s="44"/>
      <c r="L1474" s="44"/>
      <c r="M1474" s="44"/>
      <c r="N1474" s="44"/>
      <c r="O1474" s="44"/>
      <c r="P1474" s="44"/>
      <c r="Q1474" s="44">
        <v>2500000</v>
      </c>
      <c r="R1474" s="44">
        <v>2500000</v>
      </c>
      <c r="S1474" s="44">
        <v>0</v>
      </c>
      <c r="T1474" s="44">
        <f t="shared" si="1044"/>
        <v>0</v>
      </c>
      <c r="U1474" s="44"/>
      <c r="V1474" s="44"/>
      <c r="W1474" s="44"/>
      <c r="X1474" s="44">
        <f t="shared" si="1045"/>
        <v>0</v>
      </c>
      <c r="Y1474" s="209">
        <f t="shared" si="1041"/>
        <v>0</v>
      </c>
    </row>
    <row r="1475" spans="1:25">
      <c r="A1475" s="23" t="s">
        <v>786</v>
      </c>
      <c r="B1475" s="23" t="s">
        <v>122</v>
      </c>
      <c r="C1475" s="23" t="s">
        <v>130</v>
      </c>
      <c r="D1475" s="23" t="s">
        <v>787</v>
      </c>
      <c r="E1475" s="21" t="s">
        <v>139</v>
      </c>
      <c r="F1475" s="21" t="s">
        <v>0</v>
      </c>
      <c r="G1475" s="150" t="s">
        <v>0</v>
      </c>
      <c r="H1475" s="21" t="s">
        <v>21</v>
      </c>
      <c r="I1475" s="66">
        <f t="shared" si="1014"/>
        <v>134000</v>
      </c>
      <c r="J1475" s="66">
        <f t="shared" ref="J1475:X1475" si="1048">SUM(J1476)</f>
        <v>134000</v>
      </c>
      <c r="K1475" s="66">
        <f t="shared" si="1015"/>
        <v>0</v>
      </c>
      <c r="L1475" s="66">
        <f t="shared" si="1048"/>
        <v>0</v>
      </c>
      <c r="M1475" s="66">
        <f t="shared" si="1048"/>
        <v>0</v>
      </c>
      <c r="N1475" s="66">
        <f t="shared" si="1048"/>
        <v>0</v>
      </c>
      <c r="O1475" s="66">
        <f t="shared" si="1048"/>
        <v>0</v>
      </c>
      <c r="P1475" s="66">
        <f t="shared" si="1048"/>
        <v>0</v>
      </c>
      <c r="Q1475" s="66">
        <f t="shared" si="1048"/>
        <v>151460</v>
      </c>
      <c r="R1475" s="66">
        <f t="shared" si="1048"/>
        <v>151460</v>
      </c>
      <c r="S1475" s="66">
        <f t="shared" si="1048"/>
        <v>104504</v>
      </c>
      <c r="T1475" s="66">
        <f t="shared" si="1048"/>
        <v>46956</v>
      </c>
      <c r="U1475" s="66">
        <f t="shared" si="1048"/>
        <v>26956</v>
      </c>
      <c r="V1475" s="66">
        <f t="shared" si="1048"/>
        <v>10000</v>
      </c>
      <c r="W1475" s="66">
        <f t="shared" si="1048"/>
        <v>10000</v>
      </c>
      <c r="X1475" s="66">
        <f t="shared" si="1048"/>
        <v>151460</v>
      </c>
      <c r="Y1475" s="208">
        <f t="shared" si="1041"/>
        <v>100</v>
      </c>
    </row>
    <row r="1476" spans="1:25">
      <c r="A1476" s="23" t="s">
        <v>786</v>
      </c>
      <c r="B1476" s="23" t="s">
        <v>122</v>
      </c>
      <c r="C1476" s="23" t="s">
        <v>130</v>
      </c>
      <c r="D1476" s="23" t="s">
        <v>787</v>
      </c>
      <c r="E1476" s="22">
        <v>6121</v>
      </c>
      <c r="F1476" s="23"/>
      <c r="G1476" s="128" t="s">
        <v>3383</v>
      </c>
      <c r="H1476" s="32" t="s">
        <v>22</v>
      </c>
      <c r="I1476" s="44">
        <f t="shared" si="1014"/>
        <v>134000</v>
      </c>
      <c r="J1476" s="44">
        <v>134000</v>
      </c>
      <c r="K1476" s="44">
        <f t="shared" si="1015"/>
        <v>0</v>
      </c>
      <c r="L1476" s="44">
        <v>0</v>
      </c>
      <c r="M1476" s="44">
        <v>0</v>
      </c>
      <c r="N1476" s="44">
        <v>0</v>
      </c>
      <c r="O1476" s="44">
        <v>0</v>
      </c>
      <c r="P1476" s="44">
        <v>0</v>
      </c>
      <c r="Q1476" s="44">
        <v>151460</v>
      </c>
      <c r="R1476" s="44">
        <v>151460</v>
      </c>
      <c r="S1476" s="44">
        <v>104504</v>
      </c>
      <c r="T1476" s="44">
        <f t="shared" si="1044"/>
        <v>46956</v>
      </c>
      <c r="U1476" s="44">
        <v>26956</v>
      </c>
      <c r="V1476" s="44">
        <v>10000</v>
      </c>
      <c r="W1476" s="44">
        <v>10000</v>
      </c>
      <c r="X1476" s="44">
        <f t="shared" si="1045"/>
        <v>151460</v>
      </c>
      <c r="Y1476" s="209">
        <f t="shared" si="1041"/>
        <v>100</v>
      </c>
    </row>
    <row r="1477" spans="1:25">
      <c r="A1477" s="23" t="s">
        <v>786</v>
      </c>
      <c r="B1477" s="23" t="s">
        <v>122</v>
      </c>
      <c r="C1477" s="23" t="s">
        <v>130</v>
      </c>
      <c r="D1477" s="23" t="s">
        <v>787</v>
      </c>
      <c r="E1477" s="21" t="s">
        <v>141</v>
      </c>
      <c r="F1477" s="21" t="s">
        <v>0</v>
      </c>
      <c r="G1477" s="150" t="s">
        <v>0</v>
      </c>
      <c r="H1477" s="21" t="s">
        <v>23</v>
      </c>
      <c r="I1477" s="66">
        <f t="shared" si="1014"/>
        <v>688000</v>
      </c>
      <c r="J1477" s="66">
        <f t="shared" ref="J1477:P1477" si="1049">SUM(J1478:J1483)</f>
        <v>688000</v>
      </c>
      <c r="K1477" s="66">
        <f t="shared" si="1015"/>
        <v>0</v>
      </c>
      <c r="L1477" s="66">
        <f t="shared" si="1049"/>
        <v>0</v>
      </c>
      <c r="M1477" s="66">
        <f t="shared" si="1049"/>
        <v>0</v>
      </c>
      <c r="N1477" s="66">
        <f t="shared" si="1049"/>
        <v>0</v>
      </c>
      <c r="O1477" s="66">
        <f t="shared" si="1049"/>
        <v>0</v>
      </c>
      <c r="P1477" s="66">
        <f t="shared" si="1049"/>
        <v>0</v>
      </c>
      <c r="Q1477" s="66">
        <f>SUM(Q1478:Q1483)</f>
        <v>882587</v>
      </c>
      <c r="R1477" s="66">
        <f>SUM(R1478:R1483)</f>
        <v>793970</v>
      </c>
      <c r="S1477" s="66">
        <f>SUM(S1478:S1483)</f>
        <v>655021</v>
      </c>
      <c r="T1477" s="66">
        <f t="shared" ref="T1477:X1477" si="1050">SUM(T1478:T1483)</f>
        <v>130653</v>
      </c>
      <c r="U1477" s="66">
        <f t="shared" si="1050"/>
        <v>79453</v>
      </c>
      <c r="V1477" s="66">
        <f t="shared" si="1050"/>
        <v>26800</v>
      </c>
      <c r="W1477" s="66">
        <f t="shared" si="1050"/>
        <v>24400</v>
      </c>
      <c r="X1477" s="66">
        <f t="shared" si="1050"/>
        <v>785674</v>
      </c>
      <c r="Y1477" s="208">
        <f t="shared" si="1041"/>
        <v>98.955124249027037</v>
      </c>
    </row>
    <row r="1478" spans="1:25">
      <c r="A1478" s="23" t="s">
        <v>786</v>
      </c>
      <c r="B1478" s="23" t="s">
        <v>122</v>
      </c>
      <c r="C1478" s="23" t="s">
        <v>130</v>
      </c>
      <c r="D1478" s="23" t="s">
        <v>787</v>
      </c>
      <c r="E1478" s="22">
        <v>6131</v>
      </c>
      <c r="F1478" s="23"/>
      <c r="G1478" s="128" t="s">
        <v>3383</v>
      </c>
      <c r="H1478" s="32" t="s">
        <v>24</v>
      </c>
      <c r="I1478" s="44">
        <f t="shared" si="1014"/>
        <v>3000</v>
      </c>
      <c r="J1478" s="44">
        <v>3000</v>
      </c>
      <c r="K1478" s="44">
        <f t="shared" si="1015"/>
        <v>0</v>
      </c>
      <c r="L1478" s="44">
        <v>0</v>
      </c>
      <c r="M1478" s="44">
        <v>0</v>
      </c>
      <c r="N1478" s="44">
        <v>0</v>
      </c>
      <c r="O1478" s="44">
        <v>0</v>
      </c>
      <c r="P1478" s="44">
        <v>0</v>
      </c>
      <c r="Q1478" s="44">
        <v>6000</v>
      </c>
      <c r="R1478" s="44">
        <v>3000</v>
      </c>
      <c r="S1478" s="44">
        <v>3000</v>
      </c>
      <c r="T1478" s="44">
        <f t="shared" si="1044"/>
        <v>0</v>
      </c>
      <c r="U1478" s="44"/>
      <c r="V1478" s="44"/>
      <c r="W1478" s="44"/>
      <c r="X1478" s="44">
        <f t="shared" si="1045"/>
        <v>3000</v>
      </c>
      <c r="Y1478" s="209">
        <f t="shared" si="1041"/>
        <v>100</v>
      </c>
    </row>
    <row r="1479" spans="1:25">
      <c r="A1479" s="23" t="s">
        <v>786</v>
      </c>
      <c r="B1479" s="23" t="s">
        <v>122</v>
      </c>
      <c r="C1479" s="23" t="s">
        <v>130</v>
      </c>
      <c r="D1479" s="23" t="s">
        <v>787</v>
      </c>
      <c r="E1479" s="22">
        <v>6134</v>
      </c>
      <c r="F1479" s="23"/>
      <c r="G1479" s="128" t="s">
        <v>3383</v>
      </c>
      <c r="H1479" s="32" t="s">
        <v>27</v>
      </c>
      <c r="I1479" s="44">
        <f t="shared" si="1014"/>
        <v>3000</v>
      </c>
      <c r="J1479" s="44">
        <v>3000</v>
      </c>
      <c r="K1479" s="44">
        <f t="shared" si="1015"/>
        <v>0</v>
      </c>
      <c r="L1479" s="44">
        <v>0</v>
      </c>
      <c r="M1479" s="44">
        <v>0</v>
      </c>
      <c r="N1479" s="44">
        <v>0</v>
      </c>
      <c r="O1479" s="44">
        <v>0</v>
      </c>
      <c r="P1479" s="44">
        <v>0</v>
      </c>
      <c r="Q1479" s="44">
        <v>11771</v>
      </c>
      <c r="R1479" s="44">
        <v>10000</v>
      </c>
      <c r="S1479" s="44">
        <v>10000</v>
      </c>
      <c r="T1479" s="44">
        <f t="shared" si="1044"/>
        <v>0</v>
      </c>
      <c r="U1479" s="44">
        <v>0</v>
      </c>
      <c r="V1479" s="44">
        <v>0</v>
      </c>
      <c r="W1479" s="44">
        <v>0</v>
      </c>
      <c r="X1479" s="44">
        <f t="shared" si="1045"/>
        <v>10000</v>
      </c>
      <c r="Y1479" s="209">
        <f t="shared" si="1041"/>
        <v>100</v>
      </c>
    </row>
    <row r="1480" spans="1:25">
      <c r="A1480" s="23" t="s">
        <v>786</v>
      </c>
      <c r="B1480" s="23" t="s">
        <v>122</v>
      </c>
      <c r="C1480" s="23" t="s">
        <v>130</v>
      </c>
      <c r="D1480" s="23" t="s">
        <v>787</v>
      </c>
      <c r="E1480" s="22">
        <v>6135</v>
      </c>
      <c r="F1480" s="23"/>
      <c r="G1480" s="128" t="s">
        <v>3383</v>
      </c>
      <c r="H1480" s="32" t="s">
        <v>28</v>
      </c>
      <c r="I1480" s="44">
        <f t="shared" si="1014"/>
        <v>1000</v>
      </c>
      <c r="J1480" s="44">
        <v>1000</v>
      </c>
      <c r="K1480" s="44">
        <f t="shared" si="1015"/>
        <v>0</v>
      </c>
      <c r="L1480" s="44">
        <v>0</v>
      </c>
      <c r="M1480" s="44">
        <v>0</v>
      </c>
      <c r="N1480" s="44">
        <v>0</v>
      </c>
      <c r="O1480" s="44">
        <v>0</v>
      </c>
      <c r="P1480" s="44">
        <v>0</v>
      </c>
      <c r="Q1480" s="44">
        <v>3000</v>
      </c>
      <c r="R1480" s="44">
        <v>1000</v>
      </c>
      <c r="S1480" s="44">
        <v>1000</v>
      </c>
      <c r="T1480" s="44">
        <f t="shared" si="1044"/>
        <v>0</v>
      </c>
      <c r="U1480" s="44"/>
      <c r="V1480" s="44"/>
      <c r="W1480" s="44">
        <v>0</v>
      </c>
      <c r="X1480" s="44">
        <f t="shared" si="1045"/>
        <v>1000</v>
      </c>
      <c r="Y1480" s="209">
        <f t="shared" si="1041"/>
        <v>100</v>
      </c>
    </row>
    <row r="1481" spans="1:25">
      <c r="A1481" s="23" t="s">
        <v>786</v>
      </c>
      <c r="B1481" s="23" t="s">
        <v>122</v>
      </c>
      <c r="C1481" s="23" t="s">
        <v>130</v>
      </c>
      <c r="D1481" s="23" t="s">
        <v>787</v>
      </c>
      <c r="E1481" s="22">
        <v>6136</v>
      </c>
      <c r="F1481" s="23"/>
      <c r="G1481" s="128" t="s">
        <v>3383</v>
      </c>
      <c r="H1481" s="32" t="s">
        <v>29</v>
      </c>
      <c r="I1481" s="44">
        <f t="shared" si="1014"/>
        <v>20000</v>
      </c>
      <c r="J1481" s="44">
        <v>20000</v>
      </c>
      <c r="K1481" s="44">
        <f t="shared" si="1015"/>
        <v>0</v>
      </c>
      <c r="L1481" s="44">
        <v>0</v>
      </c>
      <c r="M1481" s="44">
        <v>0</v>
      </c>
      <c r="N1481" s="44">
        <v>0</v>
      </c>
      <c r="O1481" s="44">
        <v>0</v>
      </c>
      <c r="P1481" s="44">
        <v>0</v>
      </c>
      <c r="Q1481" s="44">
        <v>25000</v>
      </c>
      <c r="R1481" s="44">
        <v>25000</v>
      </c>
      <c r="S1481" s="44">
        <v>21500</v>
      </c>
      <c r="T1481" s="44">
        <f t="shared" si="1044"/>
        <v>3500</v>
      </c>
      <c r="U1481" s="44">
        <v>2000</v>
      </c>
      <c r="V1481" s="44">
        <v>1500</v>
      </c>
      <c r="W1481" s="44">
        <v>0</v>
      </c>
      <c r="X1481" s="44">
        <f t="shared" si="1045"/>
        <v>25000</v>
      </c>
      <c r="Y1481" s="209">
        <f t="shared" si="1041"/>
        <v>100</v>
      </c>
    </row>
    <row r="1482" spans="1:25">
      <c r="A1482" s="23" t="s">
        <v>786</v>
      </c>
      <c r="B1482" s="23" t="s">
        <v>122</v>
      </c>
      <c r="C1482" s="23" t="s">
        <v>130</v>
      </c>
      <c r="D1482" s="23" t="s">
        <v>787</v>
      </c>
      <c r="E1482" s="22">
        <v>6137</v>
      </c>
      <c r="F1482" s="23"/>
      <c r="G1482" s="128" t="s">
        <v>3383</v>
      </c>
      <c r="H1482" s="32" t="s">
        <v>30</v>
      </c>
      <c r="I1482" s="44">
        <f t="shared" si="1014"/>
        <v>2000</v>
      </c>
      <c r="J1482" s="44">
        <v>2000</v>
      </c>
      <c r="K1482" s="44">
        <f t="shared" si="1015"/>
        <v>0</v>
      </c>
      <c r="L1482" s="44">
        <v>0</v>
      </c>
      <c r="M1482" s="44">
        <v>0</v>
      </c>
      <c r="N1482" s="44">
        <v>0</v>
      </c>
      <c r="O1482" s="44">
        <v>0</v>
      </c>
      <c r="P1482" s="44">
        <v>0</v>
      </c>
      <c r="Q1482" s="44">
        <v>2000</v>
      </c>
      <c r="R1482" s="44">
        <v>2000</v>
      </c>
      <c r="S1482" s="44">
        <v>1500</v>
      </c>
      <c r="T1482" s="44">
        <f t="shared" si="1044"/>
        <v>500</v>
      </c>
      <c r="U1482" s="44">
        <v>500</v>
      </c>
      <c r="V1482" s="44"/>
      <c r="W1482" s="44"/>
      <c r="X1482" s="44">
        <f t="shared" si="1045"/>
        <v>2000</v>
      </c>
      <c r="Y1482" s="209">
        <f t="shared" si="1041"/>
        <v>100</v>
      </c>
    </row>
    <row r="1483" spans="1:25">
      <c r="A1483" s="20" t="s">
        <v>786</v>
      </c>
      <c r="B1483" s="20" t="s">
        <v>122</v>
      </c>
      <c r="C1483" s="20" t="s">
        <v>130</v>
      </c>
      <c r="D1483" s="20" t="s">
        <v>787</v>
      </c>
      <c r="E1483" s="20" t="s">
        <v>144</v>
      </c>
      <c r="F1483" s="23" t="s">
        <v>0</v>
      </c>
      <c r="G1483" s="154" t="s">
        <v>0</v>
      </c>
      <c r="H1483" s="21" t="s">
        <v>32</v>
      </c>
      <c r="I1483" s="66">
        <f t="shared" si="1014"/>
        <v>659000</v>
      </c>
      <c r="J1483" s="66">
        <f>SUM(J1484:J1496)</f>
        <v>659000</v>
      </c>
      <c r="K1483" s="66">
        <f t="shared" si="1015"/>
        <v>0</v>
      </c>
      <c r="L1483" s="66">
        <f t="shared" ref="L1483:X1483" si="1051">SUM(L1484:L1496)</f>
        <v>0</v>
      </c>
      <c r="M1483" s="66">
        <f t="shared" si="1051"/>
        <v>0</v>
      </c>
      <c r="N1483" s="66">
        <f t="shared" si="1051"/>
        <v>0</v>
      </c>
      <c r="O1483" s="66">
        <f t="shared" si="1051"/>
        <v>0</v>
      </c>
      <c r="P1483" s="66">
        <f t="shared" si="1051"/>
        <v>0</v>
      </c>
      <c r="Q1483" s="66">
        <f t="shared" si="1051"/>
        <v>834816</v>
      </c>
      <c r="R1483" s="66">
        <f t="shared" si="1051"/>
        <v>752970</v>
      </c>
      <c r="S1483" s="66">
        <f t="shared" si="1051"/>
        <v>618021</v>
      </c>
      <c r="T1483" s="66">
        <f t="shared" si="1051"/>
        <v>126653</v>
      </c>
      <c r="U1483" s="66">
        <f t="shared" si="1051"/>
        <v>76953</v>
      </c>
      <c r="V1483" s="66">
        <f t="shared" si="1051"/>
        <v>25300</v>
      </c>
      <c r="W1483" s="66">
        <f t="shared" si="1051"/>
        <v>24400</v>
      </c>
      <c r="X1483" s="66">
        <f t="shared" si="1051"/>
        <v>744674</v>
      </c>
      <c r="Y1483" s="208">
        <f t="shared" si="1041"/>
        <v>98.898229677145167</v>
      </c>
    </row>
    <row r="1484" spans="1:25">
      <c r="A1484" s="23" t="s">
        <v>786</v>
      </c>
      <c r="B1484" s="23" t="s">
        <v>122</v>
      </c>
      <c r="C1484" s="23" t="s">
        <v>130</v>
      </c>
      <c r="D1484" s="23" t="s">
        <v>787</v>
      </c>
      <c r="E1484" s="22">
        <v>6139</v>
      </c>
      <c r="F1484" s="23" t="s">
        <v>793</v>
      </c>
      <c r="G1484" s="128" t="s">
        <v>3383</v>
      </c>
      <c r="H1484" s="32" t="s">
        <v>794</v>
      </c>
      <c r="I1484" s="44">
        <f t="shared" si="1014"/>
        <v>15000</v>
      </c>
      <c r="J1484" s="44">
        <v>15000</v>
      </c>
      <c r="K1484" s="44">
        <f t="shared" si="1015"/>
        <v>0</v>
      </c>
      <c r="L1484" s="44">
        <v>0</v>
      </c>
      <c r="M1484" s="44">
        <v>0</v>
      </c>
      <c r="N1484" s="44">
        <v>0</v>
      </c>
      <c r="O1484" s="44">
        <v>0</v>
      </c>
      <c r="P1484" s="44">
        <v>0</v>
      </c>
      <c r="Q1484" s="44">
        <v>25000</v>
      </c>
      <c r="R1484" s="44">
        <v>25000</v>
      </c>
      <c r="S1484" s="44">
        <v>25000</v>
      </c>
      <c r="T1484" s="44">
        <f t="shared" si="1044"/>
        <v>0</v>
      </c>
      <c r="U1484" s="44"/>
      <c r="V1484" s="44"/>
      <c r="W1484" s="44"/>
      <c r="X1484" s="44">
        <f t="shared" si="1045"/>
        <v>25000</v>
      </c>
      <c r="Y1484" s="209">
        <f t="shared" si="1041"/>
        <v>100</v>
      </c>
    </row>
    <row r="1485" spans="1:25">
      <c r="A1485" s="23" t="s">
        <v>786</v>
      </c>
      <c r="B1485" s="23" t="s">
        <v>122</v>
      </c>
      <c r="C1485" s="23" t="s">
        <v>130</v>
      </c>
      <c r="D1485" s="23" t="s">
        <v>787</v>
      </c>
      <c r="E1485" s="22">
        <v>6139</v>
      </c>
      <c r="F1485" s="23" t="s">
        <v>795</v>
      </c>
      <c r="G1485" s="128" t="s">
        <v>3383</v>
      </c>
      <c r="H1485" s="32" t="s">
        <v>796</v>
      </c>
      <c r="I1485" s="44">
        <f t="shared" si="1014"/>
        <v>25000</v>
      </c>
      <c r="J1485" s="44">
        <v>25000</v>
      </c>
      <c r="K1485" s="44">
        <f t="shared" si="1015"/>
        <v>0</v>
      </c>
      <c r="L1485" s="44">
        <v>0</v>
      </c>
      <c r="M1485" s="44">
        <v>0</v>
      </c>
      <c r="N1485" s="44">
        <v>0</v>
      </c>
      <c r="O1485" s="44">
        <v>0</v>
      </c>
      <c r="P1485" s="44">
        <v>0</v>
      </c>
      <c r="Q1485" s="44">
        <v>65139</v>
      </c>
      <c r="R1485" s="44">
        <v>65000</v>
      </c>
      <c r="S1485" s="44">
        <v>65000</v>
      </c>
      <c r="T1485" s="44">
        <f t="shared" si="1044"/>
        <v>0</v>
      </c>
      <c r="U1485" s="44">
        <v>0</v>
      </c>
      <c r="V1485" s="44"/>
      <c r="W1485" s="44"/>
      <c r="X1485" s="44">
        <f t="shared" si="1045"/>
        <v>65000</v>
      </c>
      <c r="Y1485" s="209">
        <f t="shared" si="1041"/>
        <v>100</v>
      </c>
    </row>
    <row r="1486" spans="1:25">
      <c r="A1486" s="23" t="s">
        <v>786</v>
      </c>
      <c r="B1486" s="23" t="s">
        <v>122</v>
      </c>
      <c r="C1486" s="23" t="s">
        <v>130</v>
      </c>
      <c r="D1486" s="23" t="s">
        <v>787</v>
      </c>
      <c r="E1486" s="22">
        <v>6139</v>
      </c>
      <c r="F1486" s="23" t="s">
        <v>797</v>
      </c>
      <c r="G1486" s="128" t="s">
        <v>3383</v>
      </c>
      <c r="H1486" s="32" t="s">
        <v>798</v>
      </c>
      <c r="I1486" s="44">
        <f t="shared" si="1014"/>
        <v>60000</v>
      </c>
      <c r="J1486" s="44">
        <v>60000</v>
      </c>
      <c r="K1486" s="44">
        <f t="shared" si="1015"/>
        <v>0</v>
      </c>
      <c r="L1486" s="44">
        <v>0</v>
      </c>
      <c r="M1486" s="44">
        <v>0</v>
      </c>
      <c r="N1486" s="44">
        <v>0</v>
      </c>
      <c r="O1486" s="44">
        <v>0</v>
      </c>
      <c r="P1486" s="44">
        <v>0</v>
      </c>
      <c r="Q1486" s="44">
        <v>60000</v>
      </c>
      <c r="R1486" s="44">
        <v>60000</v>
      </c>
      <c r="S1486" s="44">
        <v>35000</v>
      </c>
      <c r="T1486" s="44">
        <f t="shared" si="1044"/>
        <v>25000</v>
      </c>
      <c r="U1486" s="44">
        <v>25000</v>
      </c>
      <c r="V1486" s="44">
        <v>0</v>
      </c>
      <c r="W1486" s="44"/>
      <c r="X1486" s="44">
        <f t="shared" si="1045"/>
        <v>60000</v>
      </c>
      <c r="Y1486" s="209">
        <f t="shared" si="1041"/>
        <v>100</v>
      </c>
    </row>
    <row r="1487" spans="1:25">
      <c r="A1487" s="23" t="s">
        <v>786</v>
      </c>
      <c r="B1487" s="23" t="s">
        <v>122</v>
      </c>
      <c r="C1487" s="23" t="s">
        <v>130</v>
      </c>
      <c r="D1487" s="23" t="s">
        <v>787</v>
      </c>
      <c r="E1487" s="22">
        <v>6139</v>
      </c>
      <c r="F1487" s="23" t="s">
        <v>799</v>
      </c>
      <c r="G1487" s="128" t="s">
        <v>3383</v>
      </c>
      <c r="H1487" s="32" t="s">
        <v>800</v>
      </c>
      <c r="I1487" s="44">
        <f t="shared" si="1014"/>
        <v>150000</v>
      </c>
      <c r="J1487" s="44">
        <v>150000</v>
      </c>
      <c r="K1487" s="44">
        <f t="shared" si="1015"/>
        <v>0</v>
      </c>
      <c r="L1487" s="44">
        <v>0</v>
      </c>
      <c r="M1487" s="44">
        <v>0</v>
      </c>
      <c r="N1487" s="44">
        <v>0</v>
      </c>
      <c r="O1487" s="44">
        <v>0</v>
      </c>
      <c r="P1487" s="44">
        <v>0</v>
      </c>
      <c r="Q1487" s="44">
        <v>271707</v>
      </c>
      <c r="R1487" s="44">
        <v>190000</v>
      </c>
      <c r="S1487" s="44">
        <v>185000</v>
      </c>
      <c r="T1487" s="44">
        <f t="shared" si="1044"/>
        <v>5000</v>
      </c>
      <c r="U1487" s="44">
        <v>5000</v>
      </c>
      <c r="V1487" s="44"/>
      <c r="W1487" s="44"/>
      <c r="X1487" s="44">
        <f t="shared" si="1045"/>
        <v>190000</v>
      </c>
      <c r="Y1487" s="209">
        <f t="shared" si="1041"/>
        <v>100</v>
      </c>
    </row>
    <row r="1488" spans="1:25">
      <c r="A1488" s="23" t="s">
        <v>786</v>
      </c>
      <c r="B1488" s="23" t="s">
        <v>122</v>
      </c>
      <c r="C1488" s="23" t="s">
        <v>130</v>
      </c>
      <c r="D1488" s="23" t="s">
        <v>787</v>
      </c>
      <c r="E1488" s="22">
        <v>6139</v>
      </c>
      <c r="F1488" s="23" t="s">
        <v>801</v>
      </c>
      <c r="G1488" s="128" t="s">
        <v>3383</v>
      </c>
      <c r="H1488" s="32" t="s">
        <v>802</v>
      </c>
      <c r="I1488" s="44">
        <f t="shared" si="1014"/>
        <v>250000</v>
      </c>
      <c r="J1488" s="44">
        <v>250000</v>
      </c>
      <c r="K1488" s="44">
        <f t="shared" si="1015"/>
        <v>0</v>
      </c>
      <c r="L1488" s="44">
        <v>0</v>
      </c>
      <c r="M1488" s="44">
        <v>0</v>
      </c>
      <c r="N1488" s="44">
        <v>0</v>
      </c>
      <c r="O1488" s="44">
        <v>0</v>
      </c>
      <c r="P1488" s="44">
        <v>0</v>
      </c>
      <c r="Q1488" s="44">
        <v>250000</v>
      </c>
      <c r="R1488" s="44">
        <v>250000</v>
      </c>
      <c r="S1488" s="44">
        <v>180000</v>
      </c>
      <c r="T1488" s="44">
        <f t="shared" si="1044"/>
        <v>70000</v>
      </c>
      <c r="U1488" s="44">
        <v>30000</v>
      </c>
      <c r="V1488" s="44">
        <v>20000</v>
      </c>
      <c r="W1488" s="44">
        <v>20000</v>
      </c>
      <c r="X1488" s="44">
        <f t="shared" si="1045"/>
        <v>250000</v>
      </c>
      <c r="Y1488" s="209">
        <f t="shared" si="1041"/>
        <v>100</v>
      </c>
    </row>
    <row r="1489" spans="1:25">
      <c r="A1489" s="23" t="s">
        <v>786</v>
      </c>
      <c r="B1489" s="23" t="s">
        <v>122</v>
      </c>
      <c r="C1489" s="23" t="s">
        <v>130</v>
      </c>
      <c r="D1489" s="23" t="s">
        <v>787</v>
      </c>
      <c r="E1489" s="22">
        <v>6139</v>
      </c>
      <c r="F1489" s="23" t="s">
        <v>803</v>
      </c>
      <c r="G1489" s="128" t="s">
        <v>3383</v>
      </c>
      <c r="H1489" s="32" t="s">
        <v>152</v>
      </c>
      <c r="I1489" s="44">
        <f t="shared" si="1014"/>
        <v>4500</v>
      </c>
      <c r="J1489" s="44">
        <v>4500</v>
      </c>
      <c r="K1489" s="44">
        <f t="shared" si="1015"/>
        <v>0</v>
      </c>
      <c r="L1489" s="44">
        <v>0</v>
      </c>
      <c r="M1489" s="44">
        <v>0</v>
      </c>
      <c r="N1489" s="44">
        <v>0</v>
      </c>
      <c r="O1489" s="44">
        <v>0</v>
      </c>
      <c r="P1489" s="44">
        <v>0</v>
      </c>
      <c r="Q1489" s="44">
        <v>5174</v>
      </c>
      <c r="R1489" s="44">
        <v>5174</v>
      </c>
      <c r="S1489" s="44">
        <v>3421</v>
      </c>
      <c r="T1489" s="44">
        <f t="shared" si="1044"/>
        <v>1753</v>
      </c>
      <c r="U1489" s="44">
        <v>953</v>
      </c>
      <c r="V1489" s="44">
        <v>400</v>
      </c>
      <c r="W1489" s="44">
        <v>400</v>
      </c>
      <c r="X1489" s="44">
        <f t="shared" si="1045"/>
        <v>5174</v>
      </c>
      <c r="Y1489" s="209">
        <f t="shared" si="1041"/>
        <v>100</v>
      </c>
    </row>
    <row r="1490" spans="1:25">
      <c r="A1490" s="23" t="s">
        <v>786</v>
      </c>
      <c r="B1490" s="23" t="s">
        <v>122</v>
      </c>
      <c r="C1490" s="23" t="s">
        <v>130</v>
      </c>
      <c r="D1490" s="23" t="s">
        <v>787</v>
      </c>
      <c r="E1490" s="22">
        <v>6139</v>
      </c>
      <c r="F1490" s="23" t="s">
        <v>804</v>
      </c>
      <c r="G1490" s="128" t="s">
        <v>3383</v>
      </c>
      <c r="H1490" s="32" t="s">
        <v>158</v>
      </c>
      <c r="I1490" s="44">
        <f t="shared" si="1014"/>
        <v>6000</v>
      </c>
      <c r="J1490" s="44">
        <v>6000</v>
      </c>
      <c r="K1490" s="44">
        <f t="shared" si="1015"/>
        <v>0</v>
      </c>
      <c r="L1490" s="44">
        <v>0</v>
      </c>
      <c r="M1490" s="44">
        <v>0</v>
      </c>
      <c r="N1490" s="44">
        <v>0</v>
      </c>
      <c r="O1490" s="44">
        <v>0</v>
      </c>
      <c r="P1490" s="44">
        <v>0</v>
      </c>
      <c r="Q1490" s="44">
        <v>6000</v>
      </c>
      <c r="R1490" s="44">
        <v>6000</v>
      </c>
      <c r="S1490" s="44">
        <v>3600</v>
      </c>
      <c r="T1490" s="44">
        <f t="shared" si="1044"/>
        <v>2400</v>
      </c>
      <c r="U1490" s="44">
        <v>1500</v>
      </c>
      <c r="V1490" s="44">
        <v>400</v>
      </c>
      <c r="W1490" s="44">
        <v>500</v>
      </c>
      <c r="X1490" s="44">
        <f t="shared" si="1045"/>
        <v>6000</v>
      </c>
      <c r="Y1490" s="209">
        <f t="shared" si="1041"/>
        <v>100</v>
      </c>
    </row>
    <row r="1491" spans="1:25">
      <c r="A1491" s="23" t="s">
        <v>786</v>
      </c>
      <c r="B1491" s="23" t="s">
        <v>122</v>
      </c>
      <c r="C1491" s="23" t="s">
        <v>130</v>
      </c>
      <c r="D1491" s="23" t="s">
        <v>787</v>
      </c>
      <c r="E1491" s="22">
        <v>6139</v>
      </c>
      <c r="F1491" s="23" t="s">
        <v>806</v>
      </c>
      <c r="G1491" s="128" t="s">
        <v>3383</v>
      </c>
      <c r="H1491" s="32" t="s">
        <v>807</v>
      </c>
      <c r="I1491" s="44">
        <f t="shared" si="1014"/>
        <v>20000</v>
      </c>
      <c r="J1491" s="44">
        <v>20000</v>
      </c>
      <c r="K1491" s="44">
        <f t="shared" si="1015"/>
        <v>0</v>
      </c>
      <c r="L1491" s="44">
        <v>0</v>
      </c>
      <c r="M1491" s="44">
        <v>0</v>
      </c>
      <c r="N1491" s="44">
        <v>0</v>
      </c>
      <c r="O1491" s="44">
        <v>0</v>
      </c>
      <c r="P1491" s="44">
        <v>0</v>
      </c>
      <c r="Q1491" s="44">
        <v>20000</v>
      </c>
      <c r="R1491" s="44">
        <v>20000</v>
      </c>
      <c r="S1491" s="44">
        <v>15000</v>
      </c>
      <c r="T1491" s="44">
        <f t="shared" si="1044"/>
        <v>5000</v>
      </c>
      <c r="U1491" s="44">
        <v>2000</v>
      </c>
      <c r="V1491" s="44">
        <v>2000</v>
      </c>
      <c r="W1491" s="44">
        <v>1000</v>
      </c>
      <c r="X1491" s="44">
        <f t="shared" si="1045"/>
        <v>20000</v>
      </c>
      <c r="Y1491" s="209">
        <f t="shared" si="1041"/>
        <v>100</v>
      </c>
    </row>
    <row r="1492" spans="1:25">
      <c r="A1492" s="23" t="s">
        <v>786</v>
      </c>
      <c r="B1492" s="23" t="s">
        <v>122</v>
      </c>
      <c r="C1492" s="23" t="s">
        <v>130</v>
      </c>
      <c r="D1492" s="23" t="s">
        <v>787</v>
      </c>
      <c r="E1492" s="22">
        <v>6139</v>
      </c>
      <c r="F1492" s="23" t="s">
        <v>808</v>
      </c>
      <c r="G1492" s="128" t="s">
        <v>3383</v>
      </c>
      <c r="H1492" s="32" t="s">
        <v>809</v>
      </c>
      <c r="I1492" s="44">
        <f t="shared" si="1014"/>
        <v>6700</v>
      </c>
      <c r="J1492" s="44">
        <v>6700</v>
      </c>
      <c r="K1492" s="44">
        <f t="shared" si="1015"/>
        <v>0</v>
      </c>
      <c r="L1492" s="44">
        <v>0</v>
      </c>
      <c r="M1492" s="44">
        <v>0</v>
      </c>
      <c r="N1492" s="44">
        <v>0</v>
      </c>
      <c r="O1492" s="44">
        <v>0</v>
      </c>
      <c r="P1492" s="44">
        <v>0</v>
      </c>
      <c r="Q1492" s="44">
        <v>21700</v>
      </c>
      <c r="R1492" s="44">
        <v>21700</v>
      </c>
      <c r="S1492" s="44">
        <v>21700</v>
      </c>
      <c r="T1492" s="44">
        <f t="shared" si="1044"/>
        <v>0</v>
      </c>
      <c r="U1492" s="44">
        <v>0</v>
      </c>
      <c r="V1492" s="44">
        <v>0</v>
      </c>
      <c r="W1492" s="44"/>
      <c r="X1492" s="44">
        <f t="shared" si="1045"/>
        <v>21700</v>
      </c>
      <c r="Y1492" s="209">
        <f t="shared" si="1041"/>
        <v>100</v>
      </c>
    </row>
    <row r="1493" spans="1:25">
      <c r="A1493" s="23" t="s">
        <v>786</v>
      </c>
      <c r="B1493" s="23" t="s">
        <v>122</v>
      </c>
      <c r="C1493" s="23" t="s">
        <v>130</v>
      </c>
      <c r="D1493" s="23" t="s">
        <v>787</v>
      </c>
      <c r="E1493" s="22">
        <v>6139</v>
      </c>
      <c r="F1493" s="23" t="s">
        <v>810</v>
      </c>
      <c r="G1493" s="128" t="s">
        <v>3383</v>
      </c>
      <c r="H1493" s="32" t="s">
        <v>811</v>
      </c>
      <c r="I1493" s="44">
        <f t="shared" si="1014"/>
        <v>46800</v>
      </c>
      <c r="J1493" s="44">
        <v>46800</v>
      </c>
      <c r="K1493" s="44">
        <f t="shared" si="1015"/>
        <v>0</v>
      </c>
      <c r="L1493" s="44">
        <v>0</v>
      </c>
      <c r="M1493" s="44">
        <v>0</v>
      </c>
      <c r="N1493" s="44">
        <v>0</v>
      </c>
      <c r="O1493" s="44">
        <v>0</v>
      </c>
      <c r="P1493" s="44">
        <v>0</v>
      </c>
      <c r="Q1493" s="44">
        <v>46800</v>
      </c>
      <c r="R1493" s="44">
        <v>46800</v>
      </c>
      <c r="S1493" s="44">
        <v>46800</v>
      </c>
      <c r="T1493" s="44">
        <f t="shared" si="1044"/>
        <v>0</v>
      </c>
      <c r="U1493" s="44"/>
      <c r="V1493" s="44">
        <v>0</v>
      </c>
      <c r="W1493" s="44"/>
      <c r="X1493" s="44">
        <f t="shared" si="1045"/>
        <v>46800</v>
      </c>
      <c r="Y1493" s="209">
        <f t="shared" si="1041"/>
        <v>100</v>
      </c>
    </row>
    <row r="1494" spans="1:25">
      <c r="A1494" s="23" t="s">
        <v>786</v>
      </c>
      <c r="B1494" s="23" t="s">
        <v>122</v>
      </c>
      <c r="C1494" s="23" t="s">
        <v>130</v>
      </c>
      <c r="D1494" s="23" t="s">
        <v>787</v>
      </c>
      <c r="E1494" s="22">
        <v>6139</v>
      </c>
      <c r="F1494" s="23" t="s">
        <v>812</v>
      </c>
      <c r="G1494" s="128" t="s">
        <v>3383</v>
      </c>
      <c r="H1494" s="32" t="s">
        <v>813</v>
      </c>
      <c r="I1494" s="44">
        <f t="shared" si="1014"/>
        <v>30000</v>
      </c>
      <c r="J1494" s="44">
        <v>30000</v>
      </c>
      <c r="K1494" s="44">
        <f t="shared" si="1015"/>
        <v>0</v>
      </c>
      <c r="L1494" s="44">
        <v>0</v>
      </c>
      <c r="M1494" s="44">
        <v>0</v>
      </c>
      <c r="N1494" s="44">
        <v>0</v>
      </c>
      <c r="O1494" s="44">
        <v>0</v>
      </c>
      <c r="P1494" s="44">
        <v>0</v>
      </c>
      <c r="Q1494" s="44">
        <v>8296</v>
      </c>
      <c r="R1494" s="44">
        <v>8296</v>
      </c>
      <c r="S1494" s="44">
        <v>0</v>
      </c>
      <c r="T1494" s="44">
        <f t="shared" si="1044"/>
        <v>0</v>
      </c>
      <c r="U1494" s="44"/>
      <c r="V1494" s="44"/>
      <c r="W1494" s="44"/>
      <c r="X1494" s="44">
        <f t="shared" si="1045"/>
        <v>0</v>
      </c>
      <c r="Y1494" s="209">
        <f t="shared" si="1041"/>
        <v>0</v>
      </c>
    </row>
    <row r="1495" spans="1:25">
      <c r="A1495" s="23" t="s">
        <v>786</v>
      </c>
      <c r="B1495" s="23" t="s">
        <v>122</v>
      </c>
      <c r="C1495" s="23" t="s">
        <v>130</v>
      </c>
      <c r="D1495" s="23" t="s">
        <v>787</v>
      </c>
      <c r="E1495" s="22">
        <v>6139</v>
      </c>
      <c r="F1495" s="23" t="s">
        <v>815</v>
      </c>
      <c r="G1495" s="128" t="s">
        <v>3383</v>
      </c>
      <c r="H1495" s="32" t="s">
        <v>2799</v>
      </c>
      <c r="I1495" s="44">
        <f t="shared" si="1014"/>
        <v>40000</v>
      </c>
      <c r="J1495" s="44">
        <v>40000</v>
      </c>
      <c r="K1495" s="44">
        <f t="shared" si="1015"/>
        <v>0</v>
      </c>
      <c r="L1495" s="44">
        <v>0</v>
      </c>
      <c r="M1495" s="44">
        <v>0</v>
      </c>
      <c r="N1495" s="44">
        <v>0</v>
      </c>
      <c r="O1495" s="44">
        <v>0</v>
      </c>
      <c r="P1495" s="44">
        <v>0</v>
      </c>
      <c r="Q1495" s="44">
        <v>40000</v>
      </c>
      <c r="R1495" s="44">
        <v>40000</v>
      </c>
      <c r="S1495" s="44">
        <v>22500</v>
      </c>
      <c r="T1495" s="44">
        <f t="shared" si="1044"/>
        <v>17500</v>
      </c>
      <c r="U1495" s="44">
        <v>12500</v>
      </c>
      <c r="V1495" s="44">
        <v>2500</v>
      </c>
      <c r="W1495" s="44">
        <v>2500</v>
      </c>
      <c r="X1495" s="44">
        <f t="shared" si="1045"/>
        <v>40000</v>
      </c>
      <c r="Y1495" s="209">
        <f t="shared" si="1041"/>
        <v>100</v>
      </c>
    </row>
    <row r="1496" spans="1:25">
      <c r="A1496" s="23" t="s">
        <v>786</v>
      </c>
      <c r="B1496" s="23" t="s">
        <v>122</v>
      </c>
      <c r="C1496" s="23" t="s">
        <v>130</v>
      </c>
      <c r="D1496" s="23" t="s">
        <v>787</v>
      </c>
      <c r="E1496" s="22">
        <v>6139</v>
      </c>
      <c r="F1496" s="23" t="s">
        <v>816</v>
      </c>
      <c r="G1496" s="128" t="s">
        <v>3383</v>
      </c>
      <c r="H1496" s="32" t="s">
        <v>817</v>
      </c>
      <c r="I1496" s="44">
        <f t="shared" si="1014"/>
        <v>5000</v>
      </c>
      <c r="J1496" s="44">
        <v>5000</v>
      </c>
      <c r="K1496" s="44">
        <f t="shared" si="1015"/>
        <v>0</v>
      </c>
      <c r="L1496" s="44">
        <v>0</v>
      </c>
      <c r="M1496" s="44">
        <v>0</v>
      </c>
      <c r="N1496" s="44">
        <v>0</v>
      </c>
      <c r="O1496" s="44">
        <v>0</v>
      </c>
      <c r="P1496" s="44">
        <v>0</v>
      </c>
      <c r="Q1496" s="44">
        <v>15000</v>
      </c>
      <c r="R1496" s="44">
        <v>15000</v>
      </c>
      <c r="S1496" s="44">
        <v>15000</v>
      </c>
      <c r="T1496" s="44">
        <f t="shared" si="1044"/>
        <v>0</v>
      </c>
      <c r="U1496" s="44">
        <v>0</v>
      </c>
      <c r="V1496" s="44"/>
      <c r="W1496" s="44"/>
      <c r="X1496" s="44">
        <f t="shared" si="1045"/>
        <v>15000</v>
      </c>
      <c r="Y1496" s="209">
        <f t="shared" si="1041"/>
        <v>100</v>
      </c>
    </row>
    <row r="1497" spans="1:25" ht="20.399999999999999">
      <c r="A1497" s="20" t="s">
        <v>0</v>
      </c>
      <c r="B1497" s="20" t="s">
        <v>0</v>
      </c>
      <c r="C1497" s="20" t="s">
        <v>0</v>
      </c>
      <c r="D1497" s="21" t="s">
        <v>0</v>
      </c>
      <c r="E1497" s="21" t="s">
        <v>0</v>
      </c>
      <c r="F1497" s="21" t="s">
        <v>0</v>
      </c>
      <c r="G1497" s="150" t="s">
        <v>0</v>
      </c>
      <c r="H1497" s="30" t="s">
        <v>42</v>
      </c>
      <c r="I1497" s="31">
        <f t="shared" si="1014"/>
        <v>18026981</v>
      </c>
      <c r="J1497" s="31">
        <f t="shared" ref="J1497:X1497" si="1052">SUM(J1498)</f>
        <v>18026981</v>
      </c>
      <c r="K1497" s="31">
        <f t="shared" si="1015"/>
        <v>0</v>
      </c>
      <c r="L1497" s="31">
        <f t="shared" si="1052"/>
        <v>0</v>
      </c>
      <c r="M1497" s="31">
        <f t="shared" si="1052"/>
        <v>0</v>
      </c>
      <c r="N1497" s="31">
        <f t="shared" si="1052"/>
        <v>0</v>
      </c>
      <c r="O1497" s="31">
        <f t="shared" si="1052"/>
        <v>0</v>
      </c>
      <c r="P1497" s="31">
        <f t="shared" si="1052"/>
        <v>0</v>
      </c>
      <c r="Q1497" s="31">
        <f t="shared" si="1052"/>
        <v>17401599</v>
      </c>
      <c r="R1497" s="31">
        <f t="shared" si="1052"/>
        <v>16308970</v>
      </c>
      <c r="S1497" s="31">
        <f t="shared" si="1052"/>
        <v>12366146</v>
      </c>
      <c r="T1497" s="31">
        <f t="shared" si="1052"/>
        <v>3942624</v>
      </c>
      <c r="U1497" s="31">
        <f t="shared" si="1052"/>
        <v>1307125</v>
      </c>
      <c r="V1497" s="31">
        <f t="shared" si="1052"/>
        <v>1424500</v>
      </c>
      <c r="W1497" s="31">
        <f t="shared" si="1052"/>
        <v>1210999</v>
      </c>
      <c r="X1497" s="31">
        <f t="shared" si="1052"/>
        <v>16308770</v>
      </c>
      <c r="Y1497" s="220">
        <f t="shared" si="1041"/>
        <v>99.998773680986602</v>
      </c>
    </row>
    <row r="1498" spans="1:25">
      <c r="A1498" s="23" t="s">
        <v>786</v>
      </c>
      <c r="B1498" s="23" t="s">
        <v>122</v>
      </c>
      <c r="C1498" s="23" t="s">
        <v>130</v>
      </c>
      <c r="D1498" s="23" t="s">
        <v>787</v>
      </c>
      <c r="E1498" s="21" t="s">
        <v>159</v>
      </c>
      <c r="F1498" s="21" t="s">
        <v>0</v>
      </c>
      <c r="G1498" s="150" t="s">
        <v>0</v>
      </c>
      <c r="H1498" s="21" t="s">
        <v>34</v>
      </c>
      <c r="I1498" s="66">
        <f t="shared" si="1014"/>
        <v>18026981</v>
      </c>
      <c r="J1498" s="66">
        <f>SUM(J1499,J1501,J1503,J1507)</f>
        <v>18026981</v>
      </c>
      <c r="K1498" s="66">
        <f t="shared" si="1015"/>
        <v>0</v>
      </c>
      <c r="L1498" s="66">
        <f t="shared" ref="L1498:P1498" si="1053">SUM(L1499,L1501,L1503,L1507)</f>
        <v>0</v>
      </c>
      <c r="M1498" s="66">
        <f t="shared" si="1053"/>
        <v>0</v>
      </c>
      <c r="N1498" s="66">
        <f t="shared" si="1053"/>
        <v>0</v>
      </c>
      <c r="O1498" s="66">
        <f t="shared" si="1053"/>
        <v>0</v>
      </c>
      <c r="P1498" s="66">
        <f t="shared" si="1053"/>
        <v>0</v>
      </c>
      <c r="Q1498" s="66">
        <f t="shared" ref="Q1498:R1498" si="1054">SUM(Q1499,Q1501,Q1503,Q1507)</f>
        <v>17401599</v>
      </c>
      <c r="R1498" s="66">
        <f t="shared" si="1054"/>
        <v>16308970</v>
      </c>
      <c r="S1498" s="66">
        <f t="shared" ref="S1498" si="1055">SUM(S1499,S1501,S1503,S1507)</f>
        <v>12366146</v>
      </c>
      <c r="T1498" s="66">
        <f t="shared" ref="T1498:X1498" si="1056">SUM(T1499,T1501,T1503,T1507)</f>
        <v>3942624</v>
      </c>
      <c r="U1498" s="66">
        <f t="shared" si="1056"/>
        <v>1307125</v>
      </c>
      <c r="V1498" s="66">
        <f t="shared" si="1056"/>
        <v>1424500</v>
      </c>
      <c r="W1498" s="66">
        <f t="shared" si="1056"/>
        <v>1210999</v>
      </c>
      <c r="X1498" s="66">
        <f t="shared" si="1056"/>
        <v>16308770</v>
      </c>
      <c r="Y1498" s="208">
        <f t="shared" si="1041"/>
        <v>99.998773680986602</v>
      </c>
    </row>
    <row r="1499" spans="1:25">
      <c r="A1499" s="20" t="s">
        <v>786</v>
      </c>
      <c r="B1499" s="20" t="s">
        <v>122</v>
      </c>
      <c r="C1499" s="20" t="s">
        <v>130</v>
      </c>
      <c r="D1499" s="20" t="s">
        <v>787</v>
      </c>
      <c r="E1499" s="20" t="s">
        <v>303</v>
      </c>
      <c r="F1499" s="23" t="s">
        <v>0</v>
      </c>
      <c r="G1499" s="154" t="s">
        <v>0</v>
      </c>
      <c r="H1499" s="21" t="s">
        <v>35</v>
      </c>
      <c r="I1499" s="66">
        <f t="shared" si="1014"/>
        <v>100</v>
      </c>
      <c r="J1499" s="66">
        <f t="shared" ref="J1499:X1499" si="1057">SUM(J1500)</f>
        <v>100</v>
      </c>
      <c r="K1499" s="66">
        <f t="shared" si="1015"/>
        <v>0</v>
      </c>
      <c r="L1499" s="66">
        <f t="shared" si="1057"/>
        <v>0</v>
      </c>
      <c r="M1499" s="66">
        <f t="shared" si="1057"/>
        <v>0</v>
      </c>
      <c r="N1499" s="66">
        <f t="shared" si="1057"/>
        <v>0</v>
      </c>
      <c r="O1499" s="66">
        <f t="shared" si="1057"/>
        <v>0</v>
      </c>
      <c r="P1499" s="66">
        <f t="shared" si="1057"/>
        <v>0</v>
      </c>
      <c r="Q1499" s="66">
        <f t="shared" si="1057"/>
        <v>100</v>
      </c>
      <c r="R1499" s="66">
        <f t="shared" si="1057"/>
        <v>100</v>
      </c>
      <c r="S1499" s="66">
        <f t="shared" si="1057"/>
        <v>0</v>
      </c>
      <c r="T1499" s="66">
        <f t="shared" si="1057"/>
        <v>0</v>
      </c>
      <c r="U1499" s="66">
        <f t="shared" si="1057"/>
        <v>0</v>
      </c>
      <c r="V1499" s="66">
        <f t="shared" si="1057"/>
        <v>0</v>
      </c>
      <c r="W1499" s="66">
        <f t="shared" si="1057"/>
        <v>0</v>
      </c>
      <c r="X1499" s="66">
        <f t="shared" si="1057"/>
        <v>0</v>
      </c>
      <c r="Y1499" s="208">
        <f t="shared" si="1041"/>
        <v>0</v>
      </c>
    </row>
    <row r="1500" spans="1:25">
      <c r="A1500" s="23" t="s">
        <v>786</v>
      </c>
      <c r="B1500" s="23" t="s">
        <v>122</v>
      </c>
      <c r="C1500" s="23" t="s">
        <v>130</v>
      </c>
      <c r="D1500" s="23" t="s">
        <v>787</v>
      </c>
      <c r="E1500" s="22">
        <v>6141</v>
      </c>
      <c r="F1500" s="23" t="s">
        <v>818</v>
      </c>
      <c r="G1500" s="128" t="s">
        <v>3381</v>
      </c>
      <c r="H1500" s="32" t="s">
        <v>403</v>
      </c>
      <c r="I1500" s="44">
        <f t="shared" si="1014"/>
        <v>100</v>
      </c>
      <c r="J1500" s="44">
        <v>100</v>
      </c>
      <c r="K1500" s="44">
        <f t="shared" si="1015"/>
        <v>0</v>
      </c>
      <c r="L1500" s="44">
        <v>0</v>
      </c>
      <c r="M1500" s="44">
        <v>0</v>
      </c>
      <c r="N1500" s="44">
        <v>0</v>
      </c>
      <c r="O1500" s="44">
        <v>0</v>
      </c>
      <c r="P1500" s="44">
        <v>0</v>
      </c>
      <c r="Q1500" s="44">
        <v>100</v>
      </c>
      <c r="R1500" s="44">
        <v>100</v>
      </c>
      <c r="S1500" s="44">
        <v>0</v>
      </c>
      <c r="T1500" s="44">
        <f t="shared" si="1044"/>
        <v>0</v>
      </c>
      <c r="U1500" s="44"/>
      <c r="V1500" s="44"/>
      <c r="W1500" s="44"/>
      <c r="X1500" s="44">
        <f t="shared" si="1045"/>
        <v>0</v>
      </c>
      <c r="Y1500" s="209">
        <f t="shared" si="1041"/>
        <v>0</v>
      </c>
    </row>
    <row r="1501" spans="1:25">
      <c r="A1501" s="20" t="s">
        <v>786</v>
      </c>
      <c r="B1501" s="20" t="s">
        <v>122</v>
      </c>
      <c r="C1501" s="20" t="s">
        <v>130</v>
      </c>
      <c r="D1501" s="20" t="s">
        <v>787</v>
      </c>
      <c r="E1501" s="20" t="s">
        <v>193</v>
      </c>
      <c r="F1501" s="23" t="s">
        <v>0</v>
      </c>
      <c r="G1501" s="154" t="s">
        <v>0</v>
      </c>
      <c r="H1501" s="21" t="s">
        <v>36</v>
      </c>
      <c r="I1501" s="66">
        <f t="shared" si="1014"/>
        <v>413000</v>
      </c>
      <c r="J1501" s="66">
        <f t="shared" ref="J1501:X1501" si="1058">SUM(J1502)</f>
        <v>413000</v>
      </c>
      <c r="K1501" s="66">
        <f t="shared" si="1015"/>
        <v>0</v>
      </c>
      <c r="L1501" s="66">
        <f t="shared" si="1058"/>
        <v>0</v>
      </c>
      <c r="M1501" s="66">
        <f t="shared" si="1058"/>
        <v>0</v>
      </c>
      <c r="N1501" s="66">
        <f t="shared" si="1058"/>
        <v>0</v>
      </c>
      <c r="O1501" s="66">
        <f t="shared" si="1058"/>
        <v>0</v>
      </c>
      <c r="P1501" s="66">
        <f t="shared" si="1058"/>
        <v>0</v>
      </c>
      <c r="Q1501" s="66">
        <f t="shared" si="1058"/>
        <v>536300</v>
      </c>
      <c r="R1501" s="66">
        <f t="shared" si="1058"/>
        <v>536300</v>
      </c>
      <c r="S1501" s="66">
        <f t="shared" si="1058"/>
        <v>514300</v>
      </c>
      <c r="T1501" s="66">
        <f t="shared" si="1058"/>
        <v>22000</v>
      </c>
      <c r="U1501" s="66">
        <f t="shared" si="1058"/>
        <v>12000</v>
      </c>
      <c r="V1501" s="66">
        <f t="shared" si="1058"/>
        <v>5000</v>
      </c>
      <c r="W1501" s="66">
        <f t="shared" si="1058"/>
        <v>5000</v>
      </c>
      <c r="X1501" s="66">
        <f t="shared" si="1058"/>
        <v>536300</v>
      </c>
      <c r="Y1501" s="208">
        <f t="shared" si="1041"/>
        <v>100</v>
      </c>
    </row>
    <row r="1502" spans="1:25">
      <c r="A1502" s="23" t="s">
        <v>786</v>
      </c>
      <c r="B1502" s="23" t="s">
        <v>122</v>
      </c>
      <c r="C1502" s="23" t="s">
        <v>130</v>
      </c>
      <c r="D1502" s="23" t="s">
        <v>787</v>
      </c>
      <c r="E1502" s="22">
        <v>6142</v>
      </c>
      <c r="F1502" s="23" t="s">
        <v>819</v>
      </c>
      <c r="G1502" s="128" t="s">
        <v>3381</v>
      </c>
      <c r="H1502" s="32" t="s">
        <v>765</v>
      </c>
      <c r="I1502" s="44">
        <f t="shared" si="1014"/>
        <v>413000</v>
      </c>
      <c r="J1502" s="44">
        <v>413000</v>
      </c>
      <c r="K1502" s="44">
        <f t="shared" si="1015"/>
        <v>0</v>
      </c>
      <c r="L1502" s="44">
        <v>0</v>
      </c>
      <c r="M1502" s="44">
        <v>0</v>
      </c>
      <c r="N1502" s="44">
        <v>0</v>
      </c>
      <c r="O1502" s="44">
        <v>0</v>
      </c>
      <c r="P1502" s="44">
        <v>0</v>
      </c>
      <c r="Q1502" s="44">
        <v>536300</v>
      </c>
      <c r="R1502" s="44">
        <v>536300</v>
      </c>
      <c r="S1502" s="44">
        <v>514300</v>
      </c>
      <c r="T1502" s="44">
        <f t="shared" si="1044"/>
        <v>22000</v>
      </c>
      <c r="U1502" s="44">
        <v>12000</v>
      </c>
      <c r="V1502" s="44">
        <v>5000</v>
      </c>
      <c r="W1502" s="44">
        <v>5000</v>
      </c>
      <c r="X1502" s="44">
        <f t="shared" si="1045"/>
        <v>536300</v>
      </c>
      <c r="Y1502" s="209">
        <f t="shared" si="1041"/>
        <v>100</v>
      </c>
    </row>
    <row r="1503" spans="1:25">
      <c r="A1503" s="20" t="s">
        <v>786</v>
      </c>
      <c r="B1503" s="20" t="s">
        <v>122</v>
      </c>
      <c r="C1503" s="20" t="s">
        <v>130</v>
      </c>
      <c r="D1503" s="20" t="s">
        <v>787</v>
      </c>
      <c r="E1503" s="20" t="s">
        <v>160</v>
      </c>
      <c r="F1503" s="23" t="s">
        <v>0</v>
      </c>
      <c r="G1503" s="154" t="s">
        <v>0</v>
      </c>
      <c r="H1503" s="21" t="s">
        <v>37</v>
      </c>
      <c r="I1503" s="66">
        <f t="shared" si="1014"/>
        <v>17613781</v>
      </c>
      <c r="J1503" s="66">
        <f>SUM(J1504:J1506)</f>
        <v>17613781</v>
      </c>
      <c r="K1503" s="66">
        <f t="shared" si="1015"/>
        <v>0</v>
      </c>
      <c r="L1503" s="66">
        <f t="shared" ref="L1503:X1503" si="1059">SUM(L1504:L1506)</f>
        <v>0</v>
      </c>
      <c r="M1503" s="66">
        <f t="shared" si="1059"/>
        <v>0</v>
      </c>
      <c r="N1503" s="66">
        <f t="shared" si="1059"/>
        <v>0</v>
      </c>
      <c r="O1503" s="66">
        <f t="shared" si="1059"/>
        <v>0</v>
      </c>
      <c r="P1503" s="66">
        <f t="shared" si="1059"/>
        <v>0</v>
      </c>
      <c r="Q1503" s="66">
        <f t="shared" si="1059"/>
        <v>16851070</v>
      </c>
      <c r="R1503" s="66">
        <f t="shared" si="1059"/>
        <v>15765030</v>
      </c>
      <c r="S1503" s="66">
        <f t="shared" si="1059"/>
        <v>11844406</v>
      </c>
      <c r="T1503" s="66">
        <f t="shared" si="1059"/>
        <v>3920624</v>
      </c>
      <c r="U1503" s="66">
        <f t="shared" si="1059"/>
        <v>1295125</v>
      </c>
      <c r="V1503" s="66">
        <f t="shared" si="1059"/>
        <v>1419500</v>
      </c>
      <c r="W1503" s="66">
        <f t="shared" si="1059"/>
        <v>1205999</v>
      </c>
      <c r="X1503" s="66">
        <f t="shared" si="1059"/>
        <v>15765030</v>
      </c>
      <c r="Y1503" s="208">
        <f t="shared" si="1041"/>
        <v>100</v>
      </c>
    </row>
    <row r="1504" spans="1:25">
      <c r="A1504" s="23" t="s">
        <v>786</v>
      </c>
      <c r="B1504" s="23" t="s">
        <v>122</v>
      </c>
      <c r="C1504" s="23" t="s">
        <v>130</v>
      </c>
      <c r="D1504" s="23" t="s">
        <v>787</v>
      </c>
      <c r="E1504" s="22">
        <v>6143</v>
      </c>
      <c r="F1504" s="23" t="s">
        <v>820</v>
      </c>
      <c r="G1504" s="128" t="s">
        <v>3378</v>
      </c>
      <c r="H1504" s="32" t="s">
        <v>821</v>
      </c>
      <c r="I1504" s="44">
        <f t="shared" si="1014"/>
        <v>15692581</v>
      </c>
      <c r="J1504" s="44">
        <v>15692581</v>
      </c>
      <c r="K1504" s="44">
        <f t="shared" si="1015"/>
        <v>0</v>
      </c>
      <c r="L1504" s="44">
        <v>0</v>
      </c>
      <c r="M1504" s="44">
        <v>0</v>
      </c>
      <c r="N1504" s="44">
        <v>0</v>
      </c>
      <c r="O1504" s="44">
        <v>0</v>
      </c>
      <c r="P1504" s="44">
        <v>0</v>
      </c>
      <c r="Q1504" s="44">
        <v>14949145</v>
      </c>
      <c r="R1504" s="44">
        <v>13863105</v>
      </c>
      <c r="S1504" s="44">
        <v>10257106</v>
      </c>
      <c r="T1504" s="44">
        <f t="shared" si="1044"/>
        <v>3605999</v>
      </c>
      <c r="U1504" s="44">
        <v>1200000</v>
      </c>
      <c r="V1504" s="44">
        <v>1200000</v>
      </c>
      <c r="W1504" s="44">
        <v>1205999</v>
      </c>
      <c r="X1504" s="44">
        <f t="shared" si="1045"/>
        <v>13863105</v>
      </c>
      <c r="Y1504" s="209">
        <f t="shared" si="1041"/>
        <v>100</v>
      </c>
    </row>
    <row r="1505" spans="1:25">
      <c r="A1505" s="23" t="s">
        <v>786</v>
      </c>
      <c r="B1505" s="23" t="s">
        <v>122</v>
      </c>
      <c r="C1505" s="23" t="s">
        <v>130</v>
      </c>
      <c r="D1505" s="23" t="s">
        <v>787</v>
      </c>
      <c r="E1505" s="22">
        <v>6143</v>
      </c>
      <c r="F1505" s="23" t="s">
        <v>822</v>
      </c>
      <c r="G1505" s="128" t="s">
        <v>3379</v>
      </c>
      <c r="H1505" s="32" t="s">
        <v>823</v>
      </c>
      <c r="I1505" s="44">
        <f t="shared" si="1014"/>
        <v>80000</v>
      </c>
      <c r="J1505" s="44">
        <v>80000</v>
      </c>
      <c r="K1505" s="44">
        <f t="shared" si="1015"/>
        <v>0</v>
      </c>
      <c r="L1505" s="44">
        <v>0</v>
      </c>
      <c r="M1505" s="44">
        <v>0</v>
      </c>
      <c r="N1505" s="44">
        <v>0</v>
      </c>
      <c r="O1505" s="44">
        <v>0</v>
      </c>
      <c r="P1505" s="44">
        <v>0</v>
      </c>
      <c r="Q1505" s="44">
        <v>432500</v>
      </c>
      <c r="R1505" s="44">
        <v>432500</v>
      </c>
      <c r="S1505" s="44">
        <v>382500</v>
      </c>
      <c r="T1505" s="44">
        <f t="shared" si="1044"/>
        <v>50000</v>
      </c>
      <c r="U1505" s="44">
        <v>30500</v>
      </c>
      <c r="V1505" s="44">
        <v>19500</v>
      </c>
      <c r="W1505" s="44">
        <v>0</v>
      </c>
      <c r="X1505" s="44">
        <f t="shared" si="1045"/>
        <v>432500</v>
      </c>
      <c r="Y1505" s="209">
        <f t="shared" si="1041"/>
        <v>100</v>
      </c>
    </row>
    <row r="1506" spans="1:25">
      <c r="A1506" s="23" t="s">
        <v>786</v>
      </c>
      <c r="B1506" s="23" t="s">
        <v>122</v>
      </c>
      <c r="C1506" s="23" t="s">
        <v>130</v>
      </c>
      <c r="D1506" s="23" t="s">
        <v>787</v>
      </c>
      <c r="E1506" s="22">
        <v>6143</v>
      </c>
      <c r="F1506" s="23" t="s">
        <v>824</v>
      </c>
      <c r="G1506" s="128" t="s">
        <v>3381</v>
      </c>
      <c r="H1506" s="32" t="s">
        <v>825</v>
      </c>
      <c r="I1506" s="44">
        <f t="shared" si="1014"/>
        <v>1841200</v>
      </c>
      <c r="J1506" s="44">
        <v>1841200</v>
      </c>
      <c r="K1506" s="44">
        <f t="shared" si="1015"/>
        <v>0</v>
      </c>
      <c r="L1506" s="44">
        <v>0</v>
      </c>
      <c r="M1506" s="44">
        <v>0</v>
      </c>
      <c r="N1506" s="44">
        <v>0</v>
      </c>
      <c r="O1506" s="44">
        <v>0</v>
      </c>
      <c r="P1506" s="44">
        <v>0</v>
      </c>
      <c r="Q1506" s="44">
        <v>1469425</v>
      </c>
      <c r="R1506" s="44">
        <v>1469425</v>
      </c>
      <c r="S1506" s="44">
        <v>1204800</v>
      </c>
      <c r="T1506" s="44">
        <f t="shared" si="1044"/>
        <v>264625</v>
      </c>
      <c r="U1506" s="44">
        <v>64625</v>
      </c>
      <c r="V1506" s="44">
        <v>200000</v>
      </c>
      <c r="W1506" s="44"/>
      <c r="X1506" s="44">
        <f t="shared" si="1045"/>
        <v>1469425</v>
      </c>
      <c r="Y1506" s="209">
        <f t="shared" si="1041"/>
        <v>100</v>
      </c>
    </row>
    <row r="1507" spans="1:25">
      <c r="A1507" s="23" t="s">
        <v>786</v>
      </c>
      <c r="B1507" s="23" t="s">
        <v>122</v>
      </c>
      <c r="C1507" s="23" t="s">
        <v>130</v>
      </c>
      <c r="D1507" s="23" t="s">
        <v>787</v>
      </c>
      <c r="E1507" s="22">
        <v>6148</v>
      </c>
      <c r="F1507" s="23"/>
      <c r="G1507" s="128" t="s">
        <v>3383</v>
      </c>
      <c r="H1507" s="32" t="s">
        <v>41</v>
      </c>
      <c r="I1507" s="44">
        <f t="shared" si="1014"/>
        <v>100</v>
      </c>
      <c r="J1507" s="44">
        <v>100</v>
      </c>
      <c r="K1507" s="44">
        <f t="shared" si="1015"/>
        <v>0</v>
      </c>
      <c r="L1507" s="44">
        <v>0</v>
      </c>
      <c r="M1507" s="44">
        <v>0</v>
      </c>
      <c r="N1507" s="44">
        <v>0</v>
      </c>
      <c r="O1507" s="44">
        <v>0</v>
      </c>
      <c r="P1507" s="44">
        <v>0</v>
      </c>
      <c r="Q1507" s="44">
        <v>14129</v>
      </c>
      <c r="R1507" s="44">
        <v>7540</v>
      </c>
      <c r="S1507" s="44">
        <v>7440</v>
      </c>
      <c r="T1507" s="44">
        <f t="shared" si="1044"/>
        <v>0</v>
      </c>
      <c r="U1507" s="44"/>
      <c r="V1507" s="44"/>
      <c r="W1507" s="44"/>
      <c r="X1507" s="44">
        <f t="shared" si="1045"/>
        <v>7440</v>
      </c>
      <c r="Y1507" s="209">
        <f t="shared" si="1041"/>
        <v>98.673740053050395</v>
      </c>
    </row>
    <row r="1508" spans="1:25" ht="20.399999999999999">
      <c r="A1508" s="20" t="s">
        <v>0</v>
      </c>
      <c r="B1508" s="20" t="s">
        <v>0</v>
      </c>
      <c r="C1508" s="20" t="s">
        <v>0</v>
      </c>
      <c r="D1508" s="21" t="s">
        <v>0</v>
      </c>
      <c r="E1508" s="21" t="s">
        <v>0</v>
      </c>
      <c r="F1508" s="21" t="s">
        <v>0</v>
      </c>
      <c r="G1508" s="150" t="s">
        <v>0</v>
      </c>
      <c r="H1508" s="30" t="s">
        <v>48</v>
      </c>
      <c r="I1508" s="31">
        <f t="shared" si="1014"/>
        <v>100</v>
      </c>
      <c r="J1508" s="31">
        <f t="shared" ref="J1508:X1510" si="1060">SUM(J1509)</f>
        <v>100</v>
      </c>
      <c r="K1508" s="31">
        <f t="shared" si="1015"/>
        <v>0</v>
      </c>
      <c r="L1508" s="31">
        <f t="shared" si="1060"/>
        <v>0</v>
      </c>
      <c r="M1508" s="31">
        <f t="shared" si="1060"/>
        <v>0</v>
      </c>
      <c r="N1508" s="31">
        <f t="shared" si="1060"/>
        <v>0</v>
      </c>
      <c r="O1508" s="31">
        <f t="shared" si="1060"/>
        <v>0</v>
      </c>
      <c r="P1508" s="31">
        <f t="shared" si="1060"/>
        <v>0</v>
      </c>
      <c r="Q1508" s="31">
        <f t="shared" si="1060"/>
        <v>100</v>
      </c>
      <c r="R1508" s="31">
        <f t="shared" si="1060"/>
        <v>100</v>
      </c>
      <c r="S1508" s="31">
        <f t="shared" si="1060"/>
        <v>0</v>
      </c>
      <c r="T1508" s="31">
        <f t="shared" si="1060"/>
        <v>0</v>
      </c>
      <c r="U1508" s="31">
        <f t="shared" si="1060"/>
        <v>0</v>
      </c>
      <c r="V1508" s="31">
        <f t="shared" si="1060"/>
        <v>0</v>
      </c>
      <c r="W1508" s="31">
        <f t="shared" si="1060"/>
        <v>0</v>
      </c>
      <c r="X1508" s="31">
        <f t="shared" si="1060"/>
        <v>0</v>
      </c>
      <c r="Y1508" s="220">
        <f t="shared" si="1041"/>
        <v>0</v>
      </c>
    </row>
    <row r="1509" spans="1:25">
      <c r="A1509" s="23" t="s">
        <v>786</v>
      </c>
      <c r="B1509" s="23" t="s">
        <v>122</v>
      </c>
      <c r="C1509" s="23" t="s">
        <v>130</v>
      </c>
      <c r="D1509" s="23" t="s">
        <v>787</v>
      </c>
      <c r="E1509" s="21" t="s">
        <v>210</v>
      </c>
      <c r="F1509" s="21" t="s">
        <v>0</v>
      </c>
      <c r="G1509" s="150" t="s">
        <v>0</v>
      </c>
      <c r="H1509" s="21" t="s">
        <v>43</v>
      </c>
      <c r="I1509" s="66">
        <f t="shared" si="1014"/>
        <v>100</v>
      </c>
      <c r="J1509" s="66">
        <f t="shared" si="1060"/>
        <v>100</v>
      </c>
      <c r="K1509" s="66">
        <f t="shared" si="1015"/>
        <v>0</v>
      </c>
      <c r="L1509" s="66">
        <f t="shared" si="1060"/>
        <v>0</v>
      </c>
      <c r="M1509" s="66">
        <f t="shared" si="1060"/>
        <v>0</v>
      </c>
      <c r="N1509" s="66">
        <f t="shared" si="1060"/>
        <v>0</v>
      </c>
      <c r="O1509" s="66">
        <f t="shared" si="1060"/>
        <v>0</v>
      </c>
      <c r="P1509" s="66">
        <f t="shared" si="1060"/>
        <v>0</v>
      </c>
      <c r="Q1509" s="66">
        <f t="shared" si="1060"/>
        <v>100</v>
      </c>
      <c r="R1509" s="66">
        <f t="shared" si="1060"/>
        <v>100</v>
      </c>
      <c r="S1509" s="66">
        <f t="shared" si="1060"/>
        <v>0</v>
      </c>
      <c r="T1509" s="66">
        <f t="shared" si="1060"/>
        <v>0</v>
      </c>
      <c r="U1509" s="66">
        <f t="shared" si="1060"/>
        <v>0</v>
      </c>
      <c r="V1509" s="66">
        <f t="shared" si="1060"/>
        <v>0</v>
      </c>
      <c r="W1509" s="66">
        <f t="shared" si="1060"/>
        <v>0</v>
      </c>
      <c r="X1509" s="66">
        <f t="shared" si="1060"/>
        <v>0</v>
      </c>
      <c r="Y1509" s="208">
        <f t="shared" si="1041"/>
        <v>0</v>
      </c>
    </row>
    <row r="1510" spans="1:25">
      <c r="A1510" s="20" t="s">
        <v>786</v>
      </c>
      <c r="B1510" s="20" t="s">
        <v>122</v>
      </c>
      <c r="C1510" s="20" t="s">
        <v>130</v>
      </c>
      <c r="D1510" s="20" t="s">
        <v>787</v>
      </c>
      <c r="E1510" s="20" t="s">
        <v>211</v>
      </c>
      <c r="F1510" s="23" t="s">
        <v>0</v>
      </c>
      <c r="G1510" s="154" t="s">
        <v>0</v>
      </c>
      <c r="H1510" s="21" t="s">
        <v>44</v>
      </c>
      <c r="I1510" s="66">
        <f t="shared" ref="I1510:I1588" si="1061">SUM(J1510,K1510,O1510,P1510)</f>
        <v>100</v>
      </c>
      <c r="J1510" s="66">
        <f t="shared" si="1060"/>
        <v>100</v>
      </c>
      <c r="K1510" s="66">
        <f t="shared" ref="K1510:K1588" si="1062">SUM(L1510,M1510,N1510)</f>
        <v>0</v>
      </c>
      <c r="L1510" s="66">
        <f t="shared" si="1060"/>
        <v>0</v>
      </c>
      <c r="M1510" s="66">
        <f t="shared" si="1060"/>
        <v>0</v>
      </c>
      <c r="N1510" s="66">
        <f t="shared" si="1060"/>
        <v>0</v>
      </c>
      <c r="O1510" s="66">
        <f t="shared" si="1060"/>
        <v>0</v>
      </c>
      <c r="P1510" s="66">
        <f t="shared" si="1060"/>
        <v>0</v>
      </c>
      <c r="Q1510" s="66">
        <f t="shared" si="1060"/>
        <v>100</v>
      </c>
      <c r="R1510" s="66">
        <f t="shared" si="1060"/>
        <v>100</v>
      </c>
      <c r="S1510" s="66">
        <f t="shared" si="1060"/>
        <v>0</v>
      </c>
      <c r="T1510" s="66">
        <f t="shared" si="1060"/>
        <v>0</v>
      </c>
      <c r="U1510" s="66">
        <f t="shared" si="1060"/>
        <v>0</v>
      </c>
      <c r="V1510" s="66">
        <f t="shared" si="1060"/>
        <v>0</v>
      </c>
      <c r="W1510" s="66">
        <f t="shared" si="1060"/>
        <v>0</v>
      </c>
      <c r="X1510" s="66">
        <f t="shared" si="1060"/>
        <v>0</v>
      </c>
      <c r="Y1510" s="208">
        <f t="shared" si="1041"/>
        <v>0</v>
      </c>
    </row>
    <row r="1511" spans="1:25">
      <c r="A1511" s="23" t="s">
        <v>786</v>
      </c>
      <c r="B1511" s="23" t="s">
        <v>122</v>
      </c>
      <c r="C1511" s="23" t="s">
        <v>130</v>
      </c>
      <c r="D1511" s="23" t="s">
        <v>787</v>
      </c>
      <c r="E1511" s="22">
        <v>6151</v>
      </c>
      <c r="F1511" s="23" t="s">
        <v>827</v>
      </c>
      <c r="G1511" s="128" t="s">
        <v>3383</v>
      </c>
      <c r="H1511" s="32" t="s">
        <v>314</v>
      </c>
      <c r="I1511" s="44">
        <f t="shared" si="1061"/>
        <v>100</v>
      </c>
      <c r="J1511" s="44">
        <v>100</v>
      </c>
      <c r="K1511" s="44">
        <f t="shared" si="1062"/>
        <v>0</v>
      </c>
      <c r="L1511" s="44">
        <v>0</v>
      </c>
      <c r="M1511" s="44">
        <v>0</v>
      </c>
      <c r="N1511" s="44">
        <v>0</v>
      </c>
      <c r="O1511" s="44">
        <v>0</v>
      </c>
      <c r="P1511" s="44">
        <v>0</v>
      </c>
      <c r="Q1511" s="44">
        <v>100</v>
      </c>
      <c r="R1511" s="44">
        <v>100</v>
      </c>
      <c r="S1511" s="44">
        <v>0</v>
      </c>
      <c r="T1511" s="44">
        <f t="shared" si="1044"/>
        <v>0</v>
      </c>
      <c r="U1511" s="44"/>
      <c r="V1511" s="44"/>
      <c r="W1511" s="44"/>
      <c r="X1511" s="44">
        <f t="shared" si="1045"/>
        <v>0</v>
      </c>
      <c r="Y1511" s="209">
        <f t="shared" si="1041"/>
        <v>0</v>
      </c>
    </row>
    <row r="1512" spans="1:25" ht="20.399999999999999">
      <c r="A1512" s="20" t="s">
        <v>0</v>
      </c>
      <c r="B1512" s="20" t="s">
        <v>0</v>
      </c>
      <c r="C1512" s="20" t="s">
        <v>0</v>
      </c>
      <c r="D1512" s="21" t="s">
        <v>0</v>
      </c>
      <c r="E1512" s="21" t="s">
        <v>0</v>
      </c>
      <c r="F1512" s="21" t="s">
        <v>0</v>
      </c>
      <c r="G1512" s="150" t="s">
        <v>0</v>
      </c>
      <c r="H1512" s="30" t="s">
        <v>60</v>
      </c>
      <c r="I1512" s="31">
        <f t="shared" si="1061"/>
        <v>12275000</v>
      </c>
      <c r="J1512" s="31">
        <f t="shared" ref="J1512:X1512" si="1063">SUM(J1513)</f>
        <v>1075000</v>
      </c>
      <c r="K1512" s="31">
        <f t="shared" si="1062"/>
        <v>0</v>
      </c>
      <c r="L1512" s="31">
        <f t="shared" si="1063"/>
        <v>0</v>
      </c>
      <c r="M1512" s="31">
        <f t="shared" si="1063"/>
        <v>0</v>
      </c>
      <c r="N1512" s="31">
        <f t="shared" si="1063"/>
        <v>0</v>
      </c>
      <c r="O1512" s="31">
        <f t="shared" si="1063"/>
        <v>0</v>
      </c>
      <c r="P1512" s="31">
        <f>SUM(P1513)</f>
        <v>11200000</v>
      </c>
      <c r="Q1512" s="31">
        <f t="shared" si="1063"/>
        <v>23094521</v>
      </c>
      <c r="R1512" s="31">
        <f t="shared" si="1063"/>
        <v>2082200</v>
      </c>
      <c r="S1512" s="31">
        <f t="shared" si="1063"/>
        <v>2080700</v>
      </c>
      <c r="T1512" s="31">
        <f t="shared" si="1063"/>
        <v>0</v>
      </c>
      <c r="U1512" s="31">
        <f t="shared" si="1063"/>
        <v>0</v>
      </c>
      <c r="V1512" s="31">
        <f t="shared" si="1063"/>
        <v>0</v>
      </c>
      <c r="W1512" s="31">
        <f t="shared" si="1063"/>
        <v>0</v>
      </c>
      <c r="X1512" s="31">
        <f t="shared" si="1063"/>
        <v>2080700</v>
      </c>
      <c r="Y1512" s="220">
        <f t="shared" si="1041"/>
        <v>99.927960810681014</v>
      </c>
    </row>
    <row r="1513" spans="1:25">
      <c r="A1513" s="23" t="s">
        <v>786</v>
      </c>
      <c r="B1513" s="23" t="s">
        <v>122</v>
      </c>
      <c r="C1513" s="23" t="s">
        <v>130</v>
      </c>
      <c r="D1513" s="23" t="s">
        <v>787</v>
      </c>
      <c r="E1513" s="21" t="s">
        <v>166</v>
      </c>
      <c r="F1513" s="21" t="s">
        <v>0</v>
      </c>
      <c r="G1513" s="150" t="s">
        <v>0</v>
      </c>
      <c r="H1513" s="21" t="s">
        <v>53</v>
      </c>
      <c r="I1513" s="66">
        <f t="shared" si="1061"/>
        <v>12275000</v>
      </c>
      <c r="J1513" s="66">
        <f>SUM(J1514,J1522,J1529,J1531)</f>
        <v>1075000</v>
      </c>
      <c r="K1513" s="66">
        <f t="shared" si="1062"/>
        <v>0</v>
      </c>
      <c r="L1513" s="66">
        <f t="shared" ref="L1513:P1513" si="1064">SUM(L1514,L1522,L1529,L1531)</f>
        <v>0</v>
      </c>
      <c r="M1513" s="66">
        <f t="shared" si="1064"/>
        <v>0</v>
      </c>
      <c r="N1513" s="66">
        <f t="shared" si="1064"/>
        <v>0</v>
      </c>
      <c r="O1513" s="66">
        <f t="shared" si="1064"/>
        <v>0</v>
      </c>
      <c r="P1513" s="66">
        <f t="shared" si="1064"/>
        <v>11200000</v>
      </c>
      <c r="Q1513" s="66">
        <f t="shared" ref="Q1513:R1513" si="1065">SUM(Q1514,Q1522,Q1529,Q1531)</f>
        <v>23094521</v>
      </c>
      <c r="R1513" s="66">
        <f t="shared" si="1065"/>
        <v>2082200</v>
      </c>
      <c r="S1513" s="66">
        <f t="shared" ref="S1513" si="1066">SUM(S1514,S1522,S1529,S1531)</f>
        <v>2080700</v>
      </c>
      <c r="T1513" s="66">
        <f t="shared" ref="T1513:X1513" si="1067">SUM(T1514,T1522,T1529,T1531)</f>
        <v>0</v>
      </c>
      <c r="U1513" s="66">
        <f t="shared" si="1067"/>
        <v>0</v>
      </c>
      <c r="V1513" s="66">
        <f t="shared" si="1067"/>
        <v>0</v>
      </c>
      <c r="W1513" s="66">
        <f t="shared" si="1067"/>
        <v>0</v>
      </c>
      <c r="X1513" s="66">
        <f t="shared" si="1067"/>
        <v>2080700</v>
      </c>
      <c r="Y1513" s="208">
        <f t="shared" si="1041"/>
        <v>99.927960810681014</v>
      </c>
    </row>
    <row r="1514" spans="1:25">
      <c r="A1514" s="20" t="s">
        <v>786</v>
      </c>
      <c r="B1514" s="20" t="s">
        <v>122</v>
      </c>
      <c r="C1514" s="20" t="s">
        <v>130</v>
      </c>
      <c r="D1514" s="20" t="s">
        <v>787</v>
      </c>
      <c r="E1514" s="20" t="s">
        <v>435</v>
      </c>
      <c r="F1514" s="23" t="s">
        <v>0</v>
      </c>
      <c r="G1514" s="154" t="s">
        <v>0</v>
      </c>
      <c r="H1514" s="21" t="s">
        <v>55</v>
      </c>
      <c r="I1514" s="66">
        <f t="shared" si="1061"/>
        <v>5000000</v>
      </c>
      <c r="J1514" s="66">
        <f>SUM(J1515:J1518)</f>
        <v>0</v>
      </c>
      <c r="K1514" s="66">
        <f t="shared" si="1062"/>
        <v>0</v>
      </c>
      <c r="L1514" s="66">
        <f>SUM(L1515:L1518)</f>
        <v>0</v>
      </c>
      <c r="M1514" s="66">
        <f>SUM(M1515:M1518)</f>
        <v>0</v>
      </c>
      <c r="N1514" s="66">
        <f>SUM(N1515:N1518)</f>
        <v>0</v>
      </c>
      <c r="O1514" s="66">
        <f>SUM(O1515:O1518)</f>
        <v>0</v>
      </c>
      <c r="P1514" s="66">
        <f>SUM(P1515:P1518)</f>
        <v>5000000</v>
      </c>
      <c r="Q1514" s="66">
        <f>SUM(Q1515:Q1521)</f>
        <v>8300500</v>
      </c>
      <c r="R1514" s="66">
        <f>SUM(R1515:R1521)</f>
        <v>500</v>
      </c>
      <c r="S1514" s="66">
        <f>SUM(S1515:S1521)</f>
        <v>0</v>
      </c>
      <c r="T1514" s="66">
        <f t="shared" ref="T1514:X1514" si="1068">SUM(T1515:T1521)</f>
        <v>0</v>
      </c>
      <c r="U1514" s="66">
        <f t="shared" si="1068"/>
        <v>0</v>
      </c>
      <c r="V1514" s="66">
        <f t="shared" si="1068"/>
        <v>0</v>
      </c>
      <c r="W1514" s="66">
        <f t="shared" si="1068"/>
        <v>0</v>
      </c>
      <c r="X1514" s="66">
        <f t="shared" si="1068"/>
        <v>0</v>
      </c>
      <c r="Y1514" s="208">
        <f t="shared" si="1041"/>
        <v>0</v>
      </c>
    </row>
    <row r="1515" spans="1:25">
      <c r="A1515" s="23" t="s">
        <v>786</v>
      </c>
      <c r="B1515" s="23" t="s">
        <v>122</v>
      </c>
      <c r="C1515" s="23" t="s">
        <v>130</v>
      </c>
      <c r="D1515" s="23" t="s">
        <v>787</v>
      </c>
      <c r="E1515" s="22">
        <v>8212</v>
      </c>
      <c r="F1515" s="23" t="s">
        <v>828</v>
      </c>
      <c r="G1515" s="128" t="s">
        <v>3383</v>
      </c>
      <c r="H1515" s="32" t="s">
        <v>829</v>
      </c>
      <c r="I1515" s="44">
        <f t="shared" si="1061"/>
        <v>0</v>
      </c>
      <c r="J1515" s="44">
        <v>0</v>
      </c>
      <c r="K1515" s="44">
        <f t="shared" si="1062"/>
        <v>0</v>
      </c>
      <c r="L1515" s="44">
        <v>0</v>
      </c>
      <c r="M1515" s="44">
        <v>0</v>
      </c>
      <c r="N1515" s="44">
        <v>0</v>
      </c>
      <c r="O1515" s="44">
        <v>0</v>
      </c>
      <c r="P1515" s="44">
        <v>0</v>
      </c>
      <c r="Q1515" s="44">
        <v>0</v>
      </c>
      <c r="R1515" s="44">
        <v>0</v>
      </c>
      <c r="S1515" s="44">
        <v>0</v>
      </c>
      <c r="T1515" s="44">
        <f t="shared" si="1044"/>
        <v>0</v>
      </c>
      <c r="U1515" s="44"/>
      <c r="V1515" s="44"/>
      <c r="W1515" s="44"/>
      <c r="X1515" s="44">
        <f t="shared" si="1045"/>
        <v>0</v>
      </c>
      <c r="Y1515" s="209">
        <f t="shared" si="1041"/>
        <v>0</v>
      </c>
    </row>
    <row r="1516" spans="1:25">
      <c r="A1516" s="23" t="s">
        <v>786</v>
      </c>
      <c r="B1516" s="23" t="s">
        <v>122</v>
      </c>
      <c r="C1516" s="23" t="s">
        <v>130</v>
      </c>
      <c r="D1516" s="23" t="s">
        <v>787</v>
      </c>
      <c r="E1516" s="22">
        <v>8212</v>
      </c>
      <c r="F1516" s="23" t="s">
        <v>830</v>
      </c>
      <c r="G1516" s="128" t="s">
        <v>3383</v>
      </c>
      <c r="H1516" s="32" t="s">
        <v>831</v>
      </c>
      <c r="I1516" s="44">
        <f t="shared" si="1061"/>
        <v>4000000</v>
      </c>
      <c r="J1516" s="44">
        <v>0</v>
      </c>
      <c r="K1516" s="44">
        <f t="shared" si="1062"/>
        <v>0</v>
      </c>
      <c r="L1516" s="44">
        <v>0</v>
      </c>
      <c r="M1516" s="44">
        <v>0</v>
      </c>
      <c r="N1516" s="44">
        <v>0</v>
      </c>
      <c r="O1516" s="44">
        <v>0</v>
      </c>
      <c r="P1516" s="44">
        <v>4000000</v>
      </c>
      <c r="Q1516" s="44">
        <v>4000100</v>
      </c>
      <c r="R1516" s="44">
        <v>100</v>
      </c>
      <c r="S1516" s="44">
        <v>0</v>
      </c>
      <c r="T1516" s="44">
        <f t="shared" si="1044"/>
        <v>0</v>
      </c>
      <c r="U1516" s="44"/>
      <c r="V1516" s="44"/>
      <c r="W1516" s="44"/>
      <c r="X1516" s="44">
        <f t="shared" si="1045"/>
        <v>0</v>
      </c>
      <c r="Y1516" s="209">
        <f t="shared" si="1041"/>
        <v>0</v>
      </c>
    </row>
    <row r="1517" spans="1:25">
      <c r="A1517" s="23" t="s">
        <v>786</v>
      </c>
      <c r="B1517" s="23" t="s">
        <v>122</v>
      </c>
      <c r="C1517" s="23" t="s">
        <v>130</v>
      </c>
      <c r="D1517" s="23" t="s">
        <v>787</v>
      </c>
      <c r="E1517" s="22">
        <v>8212</v>
      </c>
      <c r="F1517" s="23" t="s">
        <v>3318</v>
      </c>
      <c r="G1517" s="128" t="s">
        <v>3383</v>
      </c>
      <c r="H1517" s="32" t="s">
        <v>3101</v>
      </c>
      <c r="I1517" s="44">
        <f t="shared" si="1061"/>
        <v>1000000</v>
      </c>
      <c r="J1517" s="44">
        <v>0</v>
      </c>
      <c r="K1517" s="44">
        <f t="shared" si="1062"/>
        <v>0</v>
      </c>
      <c r="L1517" s="44">
        <v>0</v>
      </c>
      <c r="M1517" s="44">
        <v>0</v>
      </c>
      <c r="N1517" s="44">
        <v>0</v>
      </c>
      <c r="O1517" s="44">
        <v>0</v>
      </c>
      <c r="P1517" s="44">
        <v>1000000</v>
      </c>
      <c r="Q1517" s="44">
        <v>2000100</v>
      </c>
      <c r="R1517" s="44">
        <v>100</v>
      </c>
      <c r="S1517" s="44">
        <v>0</v>
      </c>
      <c r="T1517" s="44">
        <f t="shared" si="1044"/>
        <v>0</v>
      </c>
      <c r="U1517" s="44"/>
      <c r="V1517" s="44"/>
      <c r="W1517" s="44"/>
      <c r="X1517" s="44">
        <f t="shared" si="1045"/>
        <v>0</v>
      </c>
      <c r="Y1517" s="209">
        <f t="shared" si="1041"/>
        <v>0</v>
      </c>
    </row>
    <row r="1518" spans="1:25">
      <c r="A1518" s="23" t="s">
        <v>786</v>
      </c>
      <c r="B1518" s="23" t="s">
        <v>122</v>
      </c>
      <c r="C1518" s="23" t="s">
        <v>130</v>
      </c>
      <c r="D1518" s="23" t="s">
        <v>787</v>
      </c>
      <c r="E1518" s="22">
        <v>8212</v>
      </c>
      <c r="F1518" s="23" t="s">
        <v>833</v>
      </c>
      <c r="G1518" s="128" t="s">
        <v>3383</v>
      </c>
      <c r="H1518" s="32" t="s">
        <v>55</v>
      </c>
      <c r="I1518" s="44">
        <f t="shared" si="1061"/>
        <v>0</v>
      </c>
      <c r="J1518" s="44">
        <v>0</v>
      </c>
      <c r="K1518" s="44">
        <f t="shared" si="1062"/>
        <v>0</v>
      </c>
      <c r="L1518" s="44">
        <v>0</v>
      </c>
      <c r="M1518" s="44">
        <v>0</v>
      </c>
      <c r="N1518" s="44">
        <v>0</v>
      </c>
      <c r="O1518" s="44">
        <v>0</v>
      </c>
      <c r="P1518" s="44">
        <v>0</v>
      </c>
      <c r="Q1518" s="44">
        <v>0</v>
      </c>
      <c r="R1518" s="44">
        <v>0</v>
      </c>
      <c r="S1518" s="44">
        <v>0</v>
      </c>
      <c r="T1518" s="44">
        <f t="shared" si="1044"/>
        <v>0</v>
      </c>
      <c r="U1518" s="44"/>
      <c r="V1518" s="44"/>
      <c r="W1518" s="44"/>
      <c r="X1518" s="44">
        <f t="shared" si="1045"/>
        <v>0</v>
      </c>
      <c r="Y1518" s="209">
        <f t="shared" si="1041"/>
        <v>0</v>
      </c>
    </row>
    <row r="1519" spans="1:25">
      <c r="A1519" s="23" t="s">
        <v>786</v>
      </c>
      <c r="B1519" s="23" t="s">
        <v>122</v>
      </c>
      <c r="C1519" s="23" t="s">
        <v>130</v>
      </c>
      <c r="D1519" s="23" t="s">
        <v>787</v>
      </c>
      <c r="E1519" s="22">
        <v>8212</v>
      </c>
      <c r="F1519" s="23" t="s">
        <v>3319</v>
      </c>
      <c r="G1519" s="128" t="s">
        <v>3383</v>
      </c>
      <c r="H1519" s="32" t="s">
        <v>3240</v>
      </c>
      <c r="I1519" s="44"/>
      <c r="J1519" s="44"/>
      <c r="K1519" s="44"/>
      <c r="L1519" s="44"/>
      <c r="M1519" s="44"/>
      <c r="N1519" s="44"/>
      <c r="O1519" s="44"/>
      <c r="P1519" s="44"/>
      <c r="Q1519" s="44">
        <v>300100</v>
      </c>
      <c r="R1519" s="44">
        <v>100</v>
      </c>
      <c r="S1519" s="44">
        <v>0</v>
      </c>
      <c r="T1519" s="44">
        <f t="shared" si="1044"/>
        <v>0</v>
      </c>
      <c r="U1519" s="44"/>
      <c r="V1519" s="44"/>
      <c r="W1519" s="44"/>
      <c r="X1519" s="44">
        <f t="shared" si="1045"/>
        <v>0</v>
      </c>
      <c r="Y1519" s="209">
        <f t="shared" si="1041"/>
        <v>0</v>
      </c>
    </row>
    <row r="1520" spans="1:25">
      <c r="A1520" s="23" t="s">
        <v>786</v>
      </c>
      <c r="B1520" s="23" t="s">
        <v>122</v>
      </c>
      <c r="C1520" s="23" t="s">
        <v>130</v>
      </c>
      <c r="D1520" s="23" t="s">
        <v>787</v>
      </c>
      <c r="E1520" s="22">
        <v>8212</v>
      </c>
      <c r="F1520" s="23" t="s">
        <v>3320</v>
      </c>
      <c r="G1520" s="128" t="s">
        <v>3383</v>
      </c>
      <c r="H1520" s="32" t="s">
        <v>3241</v>
      </c>
      <c r="I1520" s="44"/>
      <c r="J1520" s="44"/>
      <c r="K1520" s="44"/>
      <c r="L1520" s="44"/>
      <c r="M1520" s="44"/>
      <c r="N1520" s="44"/>
      <c r="O1520" s="44"/>
      <c r="P1520" s="44"/>
      <c r="Q1520" s="44">
        <v>1000100</v>
      </c>
      <c r="R1520" s="44">
        <v>100</v>
      </c>
      <c r="S1520" s="44">
        <v>0</v>
      </c>
      <c r="T1520" s="44">
        <f t="shared" si="1044"/>
        <v>0</v>
      </c>
      <c r="U1520" s="44"/>
      <c r="V1520" s="44"/>
      <c r="W1520" s="44"/>
      <c r="X1520" s="44">
        <f t="shared" si="1045"/>
        <v>0</v>
      </c>
      <c r="Y1520" s="209">
        <f t="shared" si="1041"/>
        <v>0</v>
      </c>
    </row>
    <row r="1521" spans="1:25">
      <c r="A1521" s="23" t="s">
        <v>786</v>
      </c>
      <c r="B1521" s="23" t="s">
        <v>122</v>
      </c>
      <c r="C1521" s="23" t="s">
        <v>130</v>
      </c>
      <c r="D1521" s="23" t="s">
        <v>787</v>
      </c>
      <c r="E1521" s="22">
        <v>8212</v>
      </c>
      <c r="F1521" s="23" t="s">
        <v>3321</v>
      </c>
      <c r="G1521" s="128" t="s">
        <v>3383</v>
      </c>
      <c r="H1521" s="32" t="s">
        <v>3242</v>
      </c>
      <c r="I1521" s="44"/>
      <c r="J1521" s="44"/>
      <c r="K1521" s="44"/>
      <c r="L1521" s="44"/>
      <c r="M1521" s="44"/>
      <c r="N1521" s="44"/>
      <c r="O1521" s="44"/>
      <c r="P1521" s="44"/>
      <c r="Q1521" s="44">
        <v>1000100</v>
      </c>
      <c r="R1521" s="44">
        <v>100</v>
      </c>
      <c r="S1521" s="44">
        <v>0</v>
      </c>
      <c r="T1521" s="44">
        <f t="shared" si="1044"/>
        <v>0</v>
      </c>
      <c r="U1521" s="44"/>
      <c r="V1521" s="44"/>
      <c r="W1521" s="44"/>
      <c r="X1521" s="44">
        <f t="shared" si="1045"/>
        <v>0</v>
      </c>
      <c r="Y1521" s="209">
        <f t="shared" si="1041"/>
        <v>0</v>
      </c>
    </row>
    <row r="1522" spans="1:25">
      <c r="A1522" s="20" t="s">
        <v>786</v>
      </c>
      <c r="B1522" s="20" t="s">
        <v>122</v>
      </c>
      <c r="C1522" s="20" t="s">
        <v>130</v>
      </c>
      <c r="D1522" s="20" t="s">
        <v>787</v>
      </c>
      <c r="E1522" s="20" t="s">
        <v>167</v>
      </c>
      <c r="F1522" s="23" t="s">
        <v>0</v>
      </c>
      <c r="G1522" s="154" t="s">
        <v>0</v>
      </c>
      <c r="H1522" s="21" t="s">
        <v>56</v>
      </c>
      <c r="I1522" s="66">
        <f t="shared" si="1061"/>
        <v>5200000</v>
      </c>
      <c r="J1522" s="66">
        <f>SUM(J1523:J1524)</f>
        <v>500000</v>
      </c>
      <c r="K1522" s="66">
        <f t="shared" si="1062"/>
        <v>0</v>
      </c>
      <c r="L1522" s="66">
        <f>SUM(L1523:L1524)</f>
        <v>0</v>
      </c>
      <c r="M1522" s="66">
        <f>SUM(M1523:M1524)</f>
        <v>0</v>
      </c>
      <c r="N1522" s="66">
        <f>SUM(N1523:N1524)</f>
        <v>0</v>
      </c>
      <c r="O1522" s="66">
        <f>SUM(O1523:O1524)</f>
        <v>0</v>
      </c>
      <c r="P1522" s="66">
        <f>SUM(P1523:P1525)</f>
        <v>4700000</v>
      </c>
      <c r="Q1522" s="66">
        <f>SUM(Q1523:Q1528)</f>
        <v>7657515</v>
      </c>
      <c r="R1522" s="66">
        <f>SUM(R1523:R1528)</f>
        <v>409500</v>
      </c>
      <c r="S1522" s="66">
        <f>SUM(S1523:S1528)</f>
        <v>409000</v>
      </c>
      <c r="T1522" s="66">
        <f t="shared" ref="T1522:X1522" si="1069">SUM(T1523:T1528)</f>
        <v>0</v>
      </c>
      <c r="U1522" s="66">
        <f t="shared" si="1069"/>
        <v>0</v>
      </c>
      <c r="V1522" s="66">
        <f t="shared" si="1069"/>
        <v>0</v>
      </c>
      <c r="W1522" s="66">
        <f t="shared" si="1069"/>
        <v>0</v>
      </c>
      <c r="X1522" s="66">
        <f t="shared" si="1069"/>
        <v>409000</v>
      </c>
      <c r="Y1522" s="208">
        <f t="shared" si="1041"/>
        <v>99.877899877899878</v>
      </c>
    </row>
    <row r="1523" spans="1:25">
      <c r="A1523" s="23" t="s">
        <v>786</v>
      </c>
      <c r="B1523" s="23" t="s">
        <v>122</v>
      </c>
      <c r="C1523" s="23" t="s">
        <v>130</v>
      </c>
      <c r="D1523" s="23" t="s">
        <v>787</v>
      </c>
      <c r="E1523" s="22">
        <v>8213</v>
      </c>
      <c r="F1523" s="23" t="s">
        <v>834</v>
      </c>
      <c r="G1523" s="128" t="s">
        <v>3383</v>
      </c>
      <c r="H1523" s="32" t="s">
        <v>56</v>
      </c>
      <c r="I1523" s="44">
        <f t="shared" si="1061"/>
        <v>500000</v>
      </c>
      <c r="J1523" s="44">
        <v>500000</v>
      </c>
      <c r="K1523" s="44">
        <f t="shared" si="1062"/>
        <v>0</v>
      </c>
      <c r="L1523" s="44">
        <v>0</v>
      </c>
      <c r="M1523" s="44">
        <v>0</v>
      </c>
      <c r="N1523" s="44">
        <v>0</v>
      </c>
      <c r="O1523" s="44">
        <v>0</v>
      </c>
      <c r="P1523" s="44">
        <v>0</v>
      </c>
      <c r="Q1523" s="44">
        <v>583464</v>
      </c>
      <c r="R1523" s="44">
        <v>359000</v>
      </c>
      <c r="S1523" s="44">
        <v>359000</v>
      </c>
      <c r="T1523" s="44">
        <f t="shared" si="1044"/>
        <v>0</v>
      </c>
      <c r="U1523" s="44">
        <v>0</v>
      </c>
      <c r="V1523" s="44"/>
      <c r="W1523" s="44">
        <v>0</v>
      </c>
      <c r="X1523" s="44">
        <f t="shared" si="1045"/>
        <v>359000</v>
      </c>
      <c r="Y1523" s="209">
        <f t="shared" si="1041"/>
        <v>100</v>
      </c>
    </row>
    <row r="1524" spans="1:25">
      <c r="A1524" s="23" t="s">
        <v>786</v>
      </c>
      <c r="B1524" s="23" t="s">
        <v>122</v>
      </c>
      <c r="C1524" s="23" t="s">
        <v>130</v>
      </c>
      <c r="D1524" s="23" t="s">
        <v>787</v>
      </c>
      <c r="E1524" s="22">
        <v>8213</v>
      </c>
      <c r="F1524" s="23" t="s">
        <v>2820</v>
      </c>
      <c r="G1524" s="128" t="s">
        <v>3383</v>
      </c>
      <c r="H1524" s="32" t="s">
        <v>2810</v>
      </c>
      <c r="I1524" s="44">
        <f t="shared" si="1061"/>
        <v>700000</v>
      </c>
      <c r="J1524" s="44">
        <v>0</v>
      </c>
      <c r="K1524" s="44">
        <f t="shared" si="1062"/>
        <v>0</v>
      </c>
      <c r="L1524" s="44">
        <v>0</v>
      </c>
      <c r="M1524" s="44"/>
      <c r="N1524" s="44"/>
      <c r="O1524" s="44"/>
      <c r="P1524" s="44">
        <v>700000</v>
      </c>
      <c r="Q1524" s="44">
        <v>1153651</v>
      </c>
      <c r="R1524" s="44">
        <v>100</v>
      </c>
      <c r="S1524" s="44">
        <v>0</v>
      </c>
      <c r="T1524" s="44">
        <f t="shared" si="1044"/>
        <v>0</v>
      </c>
      <c r="U1524" s="44"/>
      <c r="V1524" s="44"/>
      <c r="W1524" s="44"/>
      <c r="X1524" s="44">
        <f t="shared" si="1045"/>
        <v>0</v>
      </c>
      <c r="Y1524" s="209">
        <f t="shared" si="1041"/>
        <v>0</v>
      </c>
    </row>
    <row r="1525" spans="1:25" ht="20.399999999999999">
      <c r="A1525" s="23" t="s">
        <v>786</v>
      </c>
      <c r="B1525" s="23" t="s">
        <v>122</v>
      </c>
      <c r="C1525" s="23" t="s">
        <v>130</v>
      </c>
      <c r="D1525" s="23" t="s">
        <v>787</v>
      </c>
      <c r="E1525" s="22">
        <v>8213</v>
      </c>
      <c r="F1525" s="23" t="s">
        <v>3322</v>
      </c>
      <c r="G1525" s="128" t="s">
        <v>3383</v>
      </c>
      <c r="H1525" s="32" t="s">
        <v>3097</v>
      </c>
      <c r="I1525" s="44">
        <f t="shared" si="1061"/>
        <v>4000000</v>
      </c>
      <c r="J1525" s="44">
        <v>0</v>
      </c>
      <c r="K1525" s="44">
        <f t="shared" si="1062"/>
        <v>0</v>
      </c>
      <c r="L1525" s="44"/>
      <c r="M1525" s="44"/>
      <c r="N1525" s="44"/>
      <c r="O1525" s="44"/>
      <c r="P1525" s="44">
        <v>4000000</v>
      </c>
      <c r="Q1525" s="44">
        <v>4000100</v>
      </c>
      <c r="R1525" s="44">
        <v>100</v>
      </c>
      <c r="S1525" s="44">
        <v>0</v>
      </c>
      <c r="T1525" s="44">
        <f t="shared" si="1044"/>
        <v>0</v>
      </c>
      <c r="U1525" s="44"/>
      <c r="V1525" s="44"/>
      <c r="W1525" s="44"/>
      <c r="X1525" s="44">
        <f t="shared" si="1045"/>
        <v>0</v>
      </c>
      <c r="Y1525" s="209">
        <f t="shared" si="1041"/>
        <v>0</v>
      </c>
    </row>
    <row r="1526" spans="1:25">
      <c r="A1526" s="23" t="s">
        <v>786</v>
      </c>
      <c r="B1526" s="23" t="s">
        <v>122</v>
      </c>
      <c r="C1526" s="23" t="s">
        <v>130</v>
      </c>
      <c r="D1526" s="23" t="s">
        <v>787</v>
      </c>
      <c r="E1526" s="22">
        <v>8213</v>
      </c>
      <c r="F1526" s="23" t="s">
        <v>3323</v>
      </c>
      <c r="G1526" s="128" t="s">
        <v>3383</v>
      </c>
      <c r="H1526" s="32" t="s">
        <v>3243</v>
      </c>
      <c r="I1526" s="44"/>
      <c r="J1526" s="44"/>
      <c r="K1526" s="44"/>
      <c r="L1526" s="44"/>
      <c r="M1526" s="44"/>
      <c r="N1526" s="44"/>
      <c r="O1526" s="44"/>
      <c r="P1526" s="44"/>
      <c r="Q1526" s="44">
        <v>70100</v>
      </c>
      <c r="R1526" s="44">
        <v>100</v>
      </c>
      <c r="S1526" s="44">
        <v>0</v>
      </c>
      <c r="T1526" s="44">
        <f t="shared" si="1044"/>
        <v>0</v>
      </c>
      <c r="U1526" s="44"/>
      <c r="V1526" s="44"/>
      <c r="W1526" s="44"/>
      <c r="X1526" s="44">
        <f t="shared" si="1045"/>
        <v>0</v>
      </c>
      <c r="Y1526" s="209">
        <f t="shared" si="1041"/>
        <v>0</v>
      </c>
    </row>
    <row r="1527" spans="1:25">
      <c r="A1527" s="23" t="s">
        <v>786</v>
      </c>
      <c r="B1527" s="23" t="s">
        <v>122</v>
      </c>
      <c r="C1527" s="23" t="s">
        <v>130</v>
      </c>
      <c r="D1527" s="23" t="s">
        <v>787</v>
      </c>
      <c r="E1527" s="22">
        <v>8213</v>
      </c>
      <c r="F1527" s="23" t="s">
        <v>3324</v>
      </c>
      <c r="G1527" s="128" t="s">
        <v>3383</v>
      </c>
      <c r="H1527" s="32" t="s">
        <v>3244</v>
      </c>
      <c r="I1527" s="44"/>
      <c r="J1527" s="44"/>
      <c r="K1527" s="44"/>
      <c r="L1527" s="44"/>
      <c r="M1527" s="44"/>
      <c r="N1527" s="44"/>
      <c r="O1527" s="44"/>
      <c r="P1527" s="44"/>
      <c r="Q1527" s="44">
        <v>850100</v>
      </c>
      <c r="R1527" s="44">
        <v>50100</v>
      </c>
      <c r="S1527" s="44">
        <v>50000</v>
      </c>
      <c r="T1527" s="44">
        <f t="shared" si="1044"/>
        <v>0</v>
      </c>
      <c r="U1527" s="44"/>
      <c r="V1527" s="44"/>
      <c r="W1527" s="44">
        <v>0</v>
      </c>
      <c r="X1527" s="44">
        <f t="shared" si="1045"/>
        <v>50000</v>
      </c>
      <c r="Y1527" s="209">
        <f t="shared" si="1041"/>
        <v>99.800399201596804</v>
      </c>
    </row>
    <row r="1528" spans="1:25">
      <c r="A1528" s="23" t="s">
        <v>786</v>
      </c>
      <c r="B1528" s="23" t="s">
        <v>122</v>
      </c>
      <c r="C1528" s="23" t="s">
        <v>130</v>
      </c>
      <c r="D1528" s="23" t="s">
        <v>787</v>
      </c>
      <c r="E1528" s="22">
        <v>8213</v>
      </c>
      <c r="F1528" s="23" t="s">
        <v>3325</v>
      </c>
      <c r="G1528" s="128" t="s">
        <v>3383</v>
      </c>
      <c r="H1528" s="32" t="s">
        <v>3245</v>
      </c>
      <c r="I1528" s="44"/>
      <c r="J1528" s="44"/>
      <c r="K1528" s="44"/>
      <c r="L1528" s="44"/>
      <c r="M1528" s="44"/>
      <c r="N1528" s="44"/>
      <c r="O1528" s="44"/>
      <c r="P1528" s="44"/>
      <c r="Q1528" s="44">
        <v>1000100</v>
      </c>
      <c r="R1528" s="44">
        <v>100</v>
      </c>
      <c r="S1528" s="44">
        <v>0</v>
      </c>
      <c r="T1528" s="44">
        <f t="shared" si="1044"/>
        <v>0</v>
      </c>
      <c r="U1528" s="44"/>
      <c r="V1528" s="44"/>
      <c r="W1528" s="44">
        <v>0</v>
      </c>
      <c r="X1528" s="44">
        <f t="shared" si="1045"/>
        <v>0</v>
      </c>
      <c r="Y1528" s="209">
        <f t="shared" si="1041"/>
        <v>0</v>
      </c>
    </row>
    <row r="1529" spans="1:25">
      <c r="A1529" s="20" t="s">
        <v>786</v>
      </c>
      <c r="B1529" s="20" t="s">
        <v>122</v>
      </c>
      <c r="C1529" s="20" t="s">
        <v>130</v>
      </c>
      <c r="D1529" s="20" t="s">
        <v>787</v>
      </c>
      <c r="E1529" s="20" t="s">
        <v>254</v>
      </c>
      <c r="F1529" s="23" t="s">
        <v>0</v>
      </c>
      <c r="G1529" s="154" t="s">
        <v>0</v>
      </c>
      <c r="H1529" s="21" t="s">
        <v>58</v>
      </c>
      <c r="I1529" s="66">
        <f t="shared" si="1061"/>
        <v>275000</v>
      </c>
      <c r="J1529" s="66">
        <f t="shared" ref="J1529:X1529" si="1070">SUM(J1530)</f>
        <v>275000</v>
      </c>
      <c r="K1529" s="66">
        <f t="shared" si="1062"/>
        <v>0</v>
      </c>
      <c r="L1529" s="66">
        <f t="shared" si="1070"/>
        <v>0</v>
      </c>
      <c r="M1529" s="66">
        <f t="shared" si="1070"/>
        <v>0</v>
      </c>
      <c r="N1529" s="66">
        <f t="shared" si="1070"/>
        <v>0</v>
      </c>
      <c r="O1529" s="66">
        <f t="shared" si="1070"/>
        <v>0</v>
      </c>
      <c r="P1529" s="66">
        <f t="shared" si="1070"/>
        <v>0</v>
      </c>
      <c r="Q1529" s="66">
        <f t="shared" si="1070"/>
        <v>75000</v>
      </c>
      <c r="R1529" s="66">
        <f t="shared" si="1070"/>
        <v>75000</v>
      </c>
      <c r="S1529" s="66">
        <f t="shared" si="1070"/>
        <v>75000</v>
      </c>
      <c r="T1529" s="66">
        <f t="shared" si="1070"/>
        <v>0</v>
      </c>
      <c r="U1529" s="66">
        <f t="shared" si="1070"/>
        <v>0</v>
      </c>
      <c r="V1529" s="66">
        <f t="shared" si="1070"/>
        <v>0</v>
      </c>
      <c r="W1529" s="66">
        <f t="shared" si="1070"/>
        <v>0</v>
      </c>
      <c r="X1529" s="66">
        <f t="shared" si="1070"/>
        <v>75000</v>
      </c>
      <c r="Y1529" s="208">
        <f t="shared" ref="Y1529:Y1540" si="1071">IF(R1529=0,0,(X1529/R1529)*100)</f>
        <v>100</v>
      </c>
    </row>
    <row r="1530" spans="1:25">
      <c r="A1530" s="23" t="s">
        <v>786</v>
      </c>
      <c r="B1530" s="23" t="s">
        <v>122</v>
      </c>
      <c r="C1530" s="23" t="s">
        <v>130</v>
      </c>
      <c r="D1530" s="23" t="s">
        <v>787</v>
      </c>
      <c r="E1530" s="22">
        <v>8215</v>
      </c>
      <c r="F1530" s="23" t="s">
        <v>835</v>
      </c>
      <c r="G1530" s="128" t="s">
        <v>3383</v>
      </c>
      <c r="H1530" s="32" t="s">
        <v>538</v>
      </c>
      <c r="I1530" s="44">
        <f t="shared" si="1061"/>
        <v>275000</v>
      </c>
      <c r="J1530" s="44">
        <v>275000</v>
      </c>
      <c r="K1530" s="44">
        <f t="shared" si="1062"/>
        <v>0</v>
      </c>
      <c r="L1530" s="44">
        <v>0</v>
      </c>
      <c r="M1530" s="44">
        <v>0</v>
      </c>
      <c r="N1530" s="44">
        <v>0</v>
      </c>
      <c r="O1530" s="44">
        <v>0</v>
      </c>
      <c r="P1530" s="44">
        <v>0</v>
      </c>
      <c r="Q1530" s="44">
        <v>75000</v>
      </c>
      <c r="R1530" s="44">
        <v>75000</v>
      </c>
      <c r="S1530" s="44">
        <v>75000</v>
      </c>
      <c r="T1530" s="44">
        <f t="shared" ref="T1530:T1539" si="1072">U1530+V1530+W1530</f>
        <v>0</v>
      </c>
      <c r="U1530" s="44"/>
      <c r="V1530" s="44"/>
      <c r="W1530" s="44">
        <v>0</v>
      </c>
      <c r="X1530" s="44">
        <f t="shared" ref="X1530:X1539" si="1073">S1530+T1530</f>
        <v>75000</v>
      </c>
      <c r="Y1530" s="209">
        <f t="shared" si="1071"/>
        <v>100</v>
      </c>
    </row>
    <row r="1531" spans="1:25">
      <c r="A1531" s="20" t="s">
        <v>786</v>
      </c>
      <c r="B1531" s="20" t="s">
        <v>122</v>
      </c>
      <c r="C1531" s="20" t="s">
        <v>130</v>
      </c>
      <c r="D1531" s="20" t="s">
        <v>787</v>
      </c>
      <c r="E1531" s="20" t="s">
        <v>351</v>
      </c>
      <c r="F1531" s="23" t="s">
        <v>0</v>
      </c>
      <c r="G1531" s="154" t="s">
        <v>0</v>
      </c>
      <c r="H1531" s="21" t="s">
        <v>59</v>
      </c>
      <c r="I1531" s="66">
        <f t="shared" si="1061"/>
        <v>1800000</v>
      </c>
      <c r="J1531" s="66">
        <f>SUM(J1532:J1536)</f>
        <v>300000</v>
      </c>
      <c r="K1531" s="66">
        <f t="shared" si="1062"/>
        <v>0</v>
      </c>
      <c r="L1531" s="66">
        <f>SUM(L1532:L1536)</f>
        <v>0</v>
      </c>
      <c r="M1531" s="66">
        <f>SUM(M1532:M1536)</f>
        <v>0</v>
      </c>
      <c r="N1531" s="66">
        <f>SUM(N1532:N1536)</f>
        <v>0</v>
      </c>
      <c r="O1531" s="66">
        <f>SUM(O1532:O1536)</f>
        <v>0</v>
      </c>
      <c r="P1531" s="66">
        <f>SUM(P1532:P1536)</f>
        <v>1500000</v>
      </c>
      <c r="Q1531" s="66">
        <f>SUM(Q1532:Q1539)</f>
        <v>7061506</v>
      </c>
      <c r="R1531" s="66">
        <f>SUM(R1532:R1539)</f>
        <v>1597200</v>
      </c>
      <c r="S1531" s="66">
        <f>SUM(S1532:S1539)</f>
        <v>1596700</v>
      </c>
      <c r="T1531" s="66">
        <f t="shared" ref="T1531:X1531" si="1074">SUM(T1532:T1539)</f>
        <v>0</v>
      </c>
      <c r="U1531" s="66">
        <f t="shared" si="1074"/>
        <v>0</v>
      </c>
      <c r="V1531" s="66">
        <f t="shared" si="1074"/>
        <v>0</v>
      </c>
      <c r="W1531" s="66">
        <f t="shared" si="1074"/>
        <v>0</v>
      </c>
      <c r="X1531" s="66">
        <f t="shared" si="1074"/>
        <v>1596700</v>
      </c>
      <c r="Y1531" s="208">
        <f t="shared" si="1071"/>
        <v>99.968695216629101</v>
      </c>
    </row>
    <row r="1532" spans="1:25">
      <c r="A1532" s="23" t="s">
        <v>786</v>
      </c>
      <c r="B1532" s="23" t="s">
        <v>122</v>
      </c>
      <c r="C1532" s="23" t="s">
        <v>130</v>
      </c>
      <c r="D1532" s="23" t="s">
        <v>787</v>
      </c>
      <c r="E1532" s="23">
        <v>8216</v>
      </c>
      <c r="F1532" s="23" t="s">
        <v>3326</v>
      </c>
      <c r="G1532" s="128" t="s">
        <v>3383</v>
      </c>
      <c r="H1532" s="32" t="s">
        <v>3099</v>
      </c>
      <c r="I1532" s="44">
        <f t="shared" si="1061"/>
        <v>1300000</v>
      </c>
      <c r="J1532" s="44">
        <v>0</v>
      </c>
      <c r="K1532" s="44">
        <f t="shared" si="1062"/>
        <v>0</v>
      </c>
      <c r="L1532" s="44">
        <v>0</v>
      </c>
      <c r="M1532" s="44">
        <v>0</v>
      </c>
      <c r="N1532" s="44">
        <v>0</v>
      </c>
      <c r="O1532" s="44">
        <v>0</v>
      </c>
      <c r="P1532" s="44">
        <v>1300000</v>
      </c>
      <c r="Q1532" s="44">
        <v>700100</v>
      </c>
      <c r="R1532" s="44">
        <v>100</v>
      </c>
      <c r="S1532" s="44">
        <v>0</v>
      </c>
      <c r="T1532" s="44">
        <f t="shared" si="1072"/>
        <v>0</v>
      </c>
      <c r="U1532" s="44"/>
      <c r="V1532" s="44"/>
      <c r="W1532" s="44"/>
      <c r="X1532" s="44">
        <f t="shared" si="1073"/>
        <v>0</v>
      </c>
      <c r="Y1532" s="209">
        <f t="shared" si="1071"/>
        <v>0</v>
      </c>
    </row>
    <row r="1533" spans="1:25">
      <c r="A1533" s="23" t="s">
        <v>786</v>
      </c>
      <c r="B1533" s="23" t="s">
        <v>122</v>
      </c>
      <c r="C1533" s="23" t="s">
        <v>130</v>
      </c>
      <c r="D1533" s="23">
        <v>21010001</v>
      </c>
      <c r="E1533" s="23">
        <v>8216</v>
      </c>
      <c r="F1533" s="23" t="s">
        <v>3327</v>
      </c>
      <c r="G1533" s="128" t="s">
        <v>3383</v>
      </c>
      <c r="H1533" s="32" t="s">
        <v>3100</v>
      </c>
      <c r="I1533" s="44">
        <f t="shared" si="1061"/>
        <v>200000</v>
      </c>
      <c r="J1533" s="44">
        <v>0</v>
      </c>
      <c r="K1533" s="44">
        <f t="shared" si="1062"/>
        <v>0</v>
      </c>
      <c r="L1533" s="44">
        <v>0</v>
      </c>
      <c r="M1533" s="44">
        <v>0</v>
      </c>
      <c r="N1533" s="44">
        <v>0</v>
      </c>
      <c r="O1533" s="44">
        <v>0</v>
      </c>
      <c r="P1533" s="44">
        <v>200000</v>
      </c>
      <c r="Q1533" s="44">
        <v>200100</v>
      </c>
      <c r="R1533" s="44">
        <v>100</v>
      </c>
      <c r="S1533" s="44">
        <v>0</v>
      </c>
      <c r="T1533" s="44">
        <f t="shared" si="1072"/>
        <v>0</v>
      </c>
      <c r="U1533" s="44"/>
      <c r="V1533" s="44"/>
      <c r="W1533" s="44"/>
      <c r="X1533" s="44">
        <f t="shared" si="1073"/>
        <v>0</v>
      </c>
      <c r="Y1533" s="209">
        <f t="shared" si="1071"/>
        <v>0</v>
      </c>
    </row>
    <row r="1534" spans="1:25">
      <c r="A1534" s="23" t="s">
        <v>786</v>
      </c>
      <c r="B1534" s="23" t="s">
        <v>122</v>
      </c>
      <c r="C1534" s="23" t="s">
        <v>130</v>
      </c>
      <c r="D1534" s="23" t="s">
        <v>787</v>
      </c>
      <c r="E1534" s="23">
        <v>8216</v>
      </c>
      <c r="F1534" s="23" t="s">
        <v>3328</v>
      </c>
      <c r="G1534" s="128" t="s">
        <v>3383</v>
      </c>
      <c r="H1534" s="32" t="s">
        <v>3239</v>
      </c>
      <c r="I1534" s="44"/>
      <c r="J1534" s="44"/>
      <c r="K1534" s="44"/>
      <c r="L1534" s="44"/>
      <c r="M1534" s="44"/>
      <c r="N1534" s="44"/>
      <c r="O1534" s="44"/>
      <c r="P1534" s="44"/>
      <c r="Q1534" s="44">
        <v>2000100</v>
      </c>
      <c r="R1534" s="44">
        <v>100</v>
      </c>
      <c r="S1534" s="44">
        <v>0</v>
      </c>
      <c r="T1534" s="44">
        <f t="shared" si="1072"/>
        <v>0</v>
      </c>
      <c r="U1534" s="44"/>
      <c r="V1534" s="44"/>
      <c r="W1534" s="44"/>
      <c r="X1534" s="44">
        <f t="shared" si="1073"/>
        <v>0</v>
      </c>
      <c r="Y1534" s="209">
        <f t="shared" si="1071"/>
        <v>0</v>
      </c>
    </row>
    <row r="1535" spans="1:25" ht="20.399999999999999">
      <c r="A1535" s="23" t="s">
        <v>786</v>
      </c>
      <c r="B1535" s="23" t="s">
        <v>122</v>
      </c>
      <c r="C1535" s="23" t="s">
        <v>130</v>
      </c>
      <c r="D1535" s="23" t="s">
        <v>787</v>
      </c>
      <c r="E1535" s="23">
        <v>8216</v>
      </c>
      <c r="F1535" s="23" t="s">
        <v>836</v>
      </c>
      <c r="G1535" s="128" t="s">
        <v>3383</v>
      </c>
      <c r="H1535" s="32" t="s">
        <v>3098</v>
      </c>
      <c r="I1535" s="44">
        <f t="shared" si="1061"/>
        <v>300000</v>
      </c>
      <c r="J1535" s="44">
        <v>300000</v>
      </c>
      <c r="K1535" s="44">
        <f t="shared" si="1062"/>
        <v>0</v>
      </c>
      <c r="L1535" s="44">
        <v>0</v>
      </c>
      <c r="M1535" s="44">
        <v>0</v>
      </c>
      <c r="N1535" s="44">
        <v>0</v>
      </c>
      <c r="O1535" s="44">
        <v>0</v>
      </c>
      <c r="P1535" s="44">
        <v>0</v>
      </c>
      <c r="Q1535" s="44">
        <v>1421006</v>
      </c>
      <c r="R1535" s="44">
        <v>1386700</v>
      </c>
      <c r="S1535" s="44">
        <v>1386700</v>
      </c>
      <c r="T1535" s="44">
        <f t="shared" si="1072"/>
        <v>0</v>
      </c>
      <c r="U1535" s="44">
        <v>0</v>
      </c>
      <c r="V1535" s="44">
        <v>0</v>
      </c>
      <c r="W1535" s="44">
        <v>0</v>
      </c>
      <c r="X1535" s="44">
        <f t="shared" si="1073"/>
        <v>1386700</v>
      </c>
      <c r="Y1535" s="209">
        <f t="shared" si="1071"/>
        <v>100</v>
      </c>
    </row>
    <row r="1536" spans="1:25">
      <c r="A1536" s="80" t="s">
        <v>786</v>
      </c>
      <c r="B1536" s="80" t="s">
        <v>122</v>
      </c>
      <c r="C1536" s="80" t="s">
        <v>130</v>
      </c>
      <c r="D1536" s="80" t="s">
        <v>787</v>
      </c>
      <c r="E1536" s="23">
        <v>8216</v>
      </c>
      <c r="F1536" s="80" t="s">
        <v>3182</v>
      </c>
      <c r="G1536" s="128" t="s">
        <v>3383</v>
      </c>
      <c r="H1536" s="32" t="s">
        <v>3183</v>
      </c>
      <c r="I1536" s="44"/>
      <c r="J1536" s="44"/>
      <c r="K1536" s="44"/>
      <c r="L1536" s="44"/>
      <c r="M1536" s="44"/>
      <c r="N1536" s="44"/>
      <c r="O1536" s="44"/>
      <c r="P1536" s="44"/>
      <c r="Q1536" s="44">
        <v>530000</v>
      </c>
      <c r="R1536" s="44">
        <v>0</v>
      </c>
      <c r="S1536" s="44">
        <v>0</v>
      </c>
      <c r="T1536" s="44">
        <f t="shared" si="1072"/>
        <v>0</v>
      </c>
      <c r="U1536" s="44"/>
      <c r="V1536" s="44"/>
      <c r="W1536" s="44"/>
      <c r="X1536" s="44">
        <f t="shared" si="1073"/>
        <v>0</v>
      </c>
      <c r="Y1536" s="209">
        <f t="shared" si="1071"/>
        <v>0</v>
      </c>
    </row>
    <row r="1537" spans="1:25">
      <c r="A1537" s="80" t="s">
        <v>786</v>
      </c>
      <c r="B1537" s="80" t="s">
        <v>122</v>
      </c>
      <c r="C1537" s="80" t="s">
        <v>130</v>
      </c>
      <c r="D1537" s="80" t="s">
        <v>787</v>
      </c>
      <c r="E1537" s="23">
        <v>8216</v>
      </c>
      <c r="F1537" s="80" t="s">
        <v>3329</v>
      </c>
      <c r="G1537" s="128" t="s">
        <v>3383</v>
      </c>
      <c r="H1537" s="32" t="s">
        <v>3248</v>
      </c>
      <c r="I1537" s="44"/>
      <c r="J1537" s="44"/>
      <c r="K1537" s="44"/>
      <c r="L1537" s="44"/>
      <c r="M1537" s="44"/>
      <c r="N1537" s="44"/>
      <c r="O1537" s="44"/>
      <c r="P1537" s="44"/>
      <c r="Q1537" s="44">
        <v>210000</v>
      </c>
      <c r="R1537" s="44">
        <v>210000</v>
      </c>
      <c r="S1537" s="44">
        <v>210000</v>
      </c>
      <c r="T1537" s="44">
        <f t="shared" si="1072"/>
        <v>0</v>
      </c>
      <c r="U1537" s="44"/>
      <c r="V1537" s="44"/>
      <c r="W1537" s="44">
        <v>0</v>
      </c>
      <c r="X1537" s="44">
        <f t="shared" si="1073"/>
        <v>210000</v>
      </c>
      <c r="Y1537" s="209">
        <f t="shared" si="1071"/>
        <v>100</v>
      </c>
    </row>
    <row r="1538" spans="1:25">
      <c r="A1538" s="80" t="s">
        <v>786</v>
      </c>
      <c r="B1538" s="80" t="s">
        <v>122</v>
      </c>
      <c r="C1538" s="80" t="s">
        <v>130</v>
      </c>
      <c r="D1538" s="80" t="s">
        <v>787</v>
      </c>
      <c r="E1538" s="23">
        <v>8216</v>
      </c>
      <c r="F1538" s="80" t="s">
        <v>3330</v>
      </c>
      <c r="G1538" s="128" t="s">
        <v>3383</v>
      </c>
      <c r="H1538" s="32" t="s">
        <v>3246</v>
      </c>
      <c r="I1538" s="44"/>
      <c r="J1538" s="44"/>
      <c r="K1538" s="44"/>
      <c r="L1538" s="44"/>
      <c r="M1538" s="44"/>
      <c r="N1538" s="44"/>
      <c r="O1538" s="44"/>
      <c r="P1538" s="44"/>
      <c r="Q1538" s="44">
        <v>1000100</v>
      </c>
      <c r="R1538" s="44">
        <v>100</v>
      </c>
      <c r="S1538" s="44">
        <v>0</v>
      </c>
      <c r="T1538" s="44">
        <f t="shared" si="1072"/>
        <v>0</v>
      </c>
      <c r="U1538" s="44"/>
      <c r="V1538" s="44"/>
      <c r="W1538" s="44"/>
      <c r="X1538" s="44">
        <f t="shared" si="1073"/>
        <v>0</v>
      </c>
      <c r="Y1538" s="209">
        <f t="shared" si="1071"/>
        <v>0</v>
      </c>
    </row>
    <row r="1539" spans="1:25">
      <c r="A1539" s="80" t="s">
        <v>786</v>
      </c>
      <c r="B1539" s="80" t="s">
        <v>122</v>
      </c>
      <c r="C1539" s="80" t="s">
        <v>130</v>
      </c>
      <c r="D1539" s="80" t="s">
        <v>787</v>
      </c>
      <c r="E1539" s="23">
        <v>8216</v>
      </c>
      <c r="F1539" s="80" t="s">
        <v>3331</v>
      </c>
      <c r="G1539" s="128" t="s">
        <v>3383</v>
      </c>
      <c r="H1539" s="32" t="s">
        <v>3247</v>
      </c>
      <c r="I1539" s="44"/>
      <c r="J1539" s="44"/>
      <c r="K1539" s="44"/>
      <c r="L1539" s="44"/>
      <c r="M1539" s="44"/>
      <c r="N1539" s="44"/>
      <c r="O1539" s="44"/>
      <c r="P1539" s="44"/>
      <c r="Q1539" s="44">
        <v>1000100</v>
      </c>
      <c r="R1539" s="44">
        <v>100</v>
      </c>
      <c r="S1539" s="44">
        <v>0</v>
      </c>
      <c r="T1539" s="44">
        <f t="shared" si="1072"/>
        <v>0</v>
      </c>
      <c r="U1539" s="44"/>
      <c r="V1539" s="44"/>
      <c r="W1539" s="44"/>
      <c r="X1539" s="44">
        <f t="shared" si="1073"/>
        <v>0</v>
      </c>
      <c r="Y1539" s="209">
        <f t="shared" si="1071"/>
        <v>0</v>
      </c>
    </row>
    <row r="1540" spans="1:25">
      <c r="A1540" s="32" t="s">
        <v>0</v>
      </c>
      <c r="B1540" s="32" t="s">
        <v>0</v>
      </c>
      <c r="C1540" s="32" t="s">
        <v>0</v>
      </c>
      <c r="D1540" s="32" t="s">
        <v>0</v>
      </c>
      <c r="E1540" s="32" t="s">
        <v>0</v>
      </c>
      <c r="F1540" s="32" t="s">
        <v>0</v>
      </c>
      <c r="G1540" s="154" t="s">
        <v>0</v>
      </c>
      <c r="H1540" s="30" t="s">
        <v>2787</v>
      </c>
      <c r="I1540" s="31">
        <f t="shared" si="1061"/>
        <v>32572581</v>
      </c>
      <c r="J1540" s="31">
        <f>SUM(J1465,J1497,J1508,J1512)</f>
        <v>21372581</v>
      </c>
      <c r="K1540" s="31">
        <f t="shared" si="1062"/>
        <v>0</v>
      </c>
      <c r="L1540" s="31">
        <f t="shared" ref="L1540:X1540" si="1075">SUM(L1465,L1497,L1508,L1512)</f>
        <v>0</v>
      </c>
      <c r="M1540" s="31">
        <f t="shared" si="1075"/>
        <v>0</v>
      </c>
      <c r="N1540" s="31">
        <f t="shared" si="1075"/>
        <v>0</v>
      </c>
      <c r="O1540" s="31">
        <f t="shared" si="1075"/>
        <v>0</v>
      </c>
      <c r="P1540" s="31">
        <f t="shared" si="1075"/>
        <v>11200000</v>
      </c>
      <c r="Q1540" s="31">
        <f t="shared" si="1075"/>
        <v>45644749</v>
      </c>
      <c r="R1540" s="31">
        <f t="shared" si="1075"/>
        <v>23451182</v>
      </c>
      <c r="S1540" s="31">
        <f t="shared" si="1075"/>
        <v>16280314</v>
      </c>
      <c r="T1540" s="31">
        <f t="shared" si="1075"/>
        <v>4660772</v>
      </c>
      <c r="U1540" s="31">
        <f t="shared" si="1075"/>
        <v>1717073</v>
      </c>
      <c r="V1540" s="31">
        <f t="shared" si="1075"/>
        <v>1579800</v>
      </c>
      <c r="W1540" s="31">
        <f t="shared" si="1075"/>
        <v>1363899</v>
      </c>
      <c r="X1540" s="31">
        <f t="shared" si="1075"/>
        <v>20941086</v>
      </c>
      <c r="Y1540" s="220">
        <f t="shared" si="1071"/>
        <v>89.296505395762139</v>
      </c>
    </row>
    <row r="1541" spans="1:25" ht="15" thickBot="1">
      <c r="A1541" s="32" t="s">
        <v>0</v>
      </c>
      <c r="B1541" s="32" t="s">
        <v>0</v>
      </c>
      <c r="C1541" s="32" t="s">
        <v>0</v>
      </c>
      <c r="D1541" s="32" t="s">
        <v>0</v>
      </c>
      <c r="E1541" s="32" t="s">
        <v>0</v>
      </c>
      <c r="F1541" s="32" t="s">
        <v>0</v>
      </c>
      <c r="G1541" s="154" t="s">
        <v>0</v>
      </c>
      <c r="H1541" s="21" t="s">
        <v>170</v>
      </c>
      <c r="I1541" s="66">
        <f t="shared" si="1061"/>
        <v>45</v>
      </c>
      <c r="J1541" s="66">
        <v>45</v>
      </c>
      <c r="K1541" s="66">
        <f t="shared" si="1062"/>
        <v>0</v>
      </c>
      <c r="L1541" s="66" t="s">
        <v>0</v>
      </c>
      <c r="M1541" s="66" t="s">
        <v>0</v>
      </c>
      <c r="N1541" s="66" t="s">
        <v>0</v>
      </c>
      <c r="O1541" s="66" t="s">
        <v>0</v>
      </c>
      <c r="P1541" s="66" t="s">
        <v>0</v>
      </c>
      <c r="Q1541" s="66">
        <v>0</v>
      </c>
      <c r="R1541" s="66"/>
      <c r="S1541" s="66"/>
      <c r="T1541" s="66"/>
      <c r="U1541" s="66"/>
      <c r="V1541" s="66"/>
      <c r="W1541" s="66"/>
      <c r="X1541" s="66"/>
      <c r="Y1541" s="208">
        <v>0</v>
      </c>
    </row>
    <row r="1542" spans="1:25" ht="41.4" thickBot="1">
      <c r="A1542" s="252" t="s">
        <v>0</v>
      </c>
      <c r="B1542" s="252" t="s">
        <v>0</v>
      </c>
      <c r="C1542" s="252" t="s">
        <v>0</v>
      </c>
      <c r="D1542" s="252" t="s">
        <v>0</v>
      </c>
      <c r="E1542" s="252" t="s">
        <v>0</v>
      </c>
      <c r="F1542" s="252" t="s">
        <v>0</v>
      </c>
      <c r="G1542" s="258" t="s">
        <v>0</v>
      </c>
      <c r="H1542" s="24" t="s">
        <v>72</v>
      </c>
      <c r="I1542" s="1" t="s">
        <v>3093</v>
      </c>
      <c r="J1542" s="1" t="s">
        <v>3130</v>
      </c>
      <c r="K1542" s="1" t="s">
        <v>3</v>
      </c>
      <c r="L1542" s="1" t="s">
        <v>4</v>
      </c>
      <c r="M1542" s="1" t="s">
        <v>5</v>
      </c>
      <c r="N1542" s="1" t="s">
        <v>6</v>
      </c>
      <c r="O1542" s="1" t="s">
        <v>7</v>
      </c>
      <c r="P1542" s="1" t="s">
        <v>8</v>
      </c>
      <c r="Q1542" s="1" t="s">
        <v>3344</v>
      </c>
      <c r="R1542" s="1" t="s">
        <v>3427</v>
      </c>
      <c r="S1542" s="1" t="s">
        <v>3447</v>
      </c>
      <c r="T1542" s="1" t="s">
        <v>3448</v>
      </c>
      <c r="U1542" s="1" t="s">
        <v>3452</v>
      </c>
      <c r="V1542" s="1" t="s">
        <v>3449</v>
      </c>
      <c r="W1542" s="1" t="s">
        <v>3450</v>
      </c>
      <c r="X1542" s="1" t="s">
        <v>3451</v>
      </c>
      <c r="Y1542" s="216" t="s">
        <v>3385</v>
      </c>
    </row>
    <row r="1543" spans="1:25">
      <c r="A1543" s="253"/>
      <c r="B1543" s="253"/>
      <c r="C1543" s="253"/>
      <c r="D1543" s="253"/>
      <c r="E1543" s="253"/>
      <c r="F1543" s="253"/>
      <c r="G1543" s="259"/>
      <c r="H1543" s="33" t="s">
        <v>0</v>
      </c>
      <c r="I1543" s="45">
        <v>1</v>
      </c>
      <c r="J1543" s="45">
        <v>3</v>
      </c>
      <c r="K1543" s="45" t="s">
        <v>9</v>
      </c>
      <c r="L1543" s="45">
        <v>5</v>
      </c>
      <c r="M1543" s="45">
        <v>6</v>
      </c>
      <c r="N1543" s="45">
        <v>7</v>
      </c>
      <c r="O1543" s="45">
        <v>8</v>
      </c>
      <c r="P1543" s="45">
        <v>9</v>
      </c>
      <c r="Q1543" s="45">
        <v>1</v>
      </c>
      <c r="R1543" s="45">
        <v>2</v>
      </c>
      <c r="S1543" s="45">
        <v>3</v>
      </c>
      <c r="T1543" s="45" t="s">
        <v>3453</v>
      </c>
      <c r="U1543" s="45">
        <v>5</v>
      </c>
      <c r="V1543" s="45">
        <v>6</v>
      </c>
      <c r="W1543" s="45">
        <v>7</v>
      </c>
      <c r="X1543" s="45" t="s">
        <v>3454</v>
      </c>
      <c r="Y1543" s="276">
        <v>9</v>
      </c>
    </row>
    <row r="1544" spans="1:25">
      <c r="A1544" s="253"/>
      <c r="B1544" s="253"/>
      <c r="C1544" s="253"/>
      <c r="D1544" s="253"/>
      <c r="E1544" s="253"/>
      <c r="F1544" s="253"/>
      <c r="G1544" s="259"/>
      <c r="H1544" s="34" t="s">
        <v>108</v>
      </c>
      <c r="I1544" s="35">
        <f t="shared" si="1061"/>
        <v>15692581</v>
      </c>
      <c r="J1544" s="35">
        <f>SUM(J1504)</f>
        <v>15692581</v>
      </c>
      <c r="K1544" s="35">
        <f t="shared" si="1062"/>
        <v>0</v>
      </c>
      <c r="L1544" s="35">
        <f t="shared" ref="L1544:P1545" si="1076">SUM(L1504)</f>
        <v>0</v>
      </c>
      <c r="M1544" s="35">
        <f t="shared" si="1076"/>
        <v>0</v>
      </c>
      <c r="N1544" s="35">
        <f t="shared" si="1076"/>
        <v>0</v>
      </c>
      <c r="O1544" s="35">
        <f t="shared" si="1076"/>
        <v>0</v>
      </c>
      <c r="P1544" s="35">
        <f t="shared" si="1076"/>
        <v>0</v>
      </c>
      <c r="Q1544" s="35">
        <f t="shared" ref="Q1544:S1545" si="1077">SUM(Q1504)</f>
        <v>14949145</v>
      </c>
      <c r="R1544" s="35">
        <f t="shared" si="1077"/>
        <v>13863105</v>
      </c>
      <c r="S1544" s="35">
        <f t="shared" si="1077"/>
        <v>10257106</v>
      </c>
      <c r="T1544" s="35">
        <f t="shared" ref="T1544:X1544" si="1078">SUM(T1504)</f>
        <v>3605999</v>
      </c>
      <c r="U1544" s="35">
        <f t="shared" si="1078"/>
        <v>1200000</v>
      </c>
      <c r="V1544" s="35">
        <f t="shared" si="1078"/>
        <v>1200000</v>
      </c>
      <c r="W1544" s="35">
        <f t="shared" si="1078"/>
        <v>1205999</v>
      </c>
      <c r="X1544" s="35">
        <f t="shared" si="1078"/>
        <v>13863105</v>
      </c>
      <c r="Y1544" s="218">
        <f t="shared" ref="Y1544:Y1550" si="1079">IF(R1544=0,0,(X1544/R1544)*100)</f>
        <v>100</v>
      </c>
    </row>
    <row r="1545" spans="1:25">
      <c r="A1545" s="253"/>
      <c r="B1545" s="253"/>
      <c r="C1545" s="253"/>
      <c r="D1545" s="253"/>
      <c r="E1545" s="253"/>
      <c r="F1545" s="253"/>
      <c r="G1545" s="259"/>
      <c r="H1545" s="34" t="s">
        <v>109</v>
      </c>
      <c r="I1545" s="35">
        <f t="shared" si="1061"/>
        <v>80000</v>
      </c>
      <c r="J1545" s="35">
        <f>SUM(J1505)</f>
        <v>80000</v>
      </c>
      <c r="K1545" s="35">
        <f t="shared" si="1062"/>
        <v>0</v>
      </c>
      <c r="L1545" s="35">
        <f t="shared" si="1076"/>
        <v>0</v>
      </c>
      <c r="M1545" s="35">
        <f t="shared" si="1076"/>
        <v>0</v>
      </c>
      <c r="N1545" s="35">
        <f t="shared" si="1076"/>
        <v>0</v>
      </c>
      <c r="O1545" s="35">
        <f t="shared" si="1076"/>
        <v>0</v>
      </c>
      <c r="P1545" s="35">
        <f t="shared" si="1076"/>
        <v>0</v>
      </c>
      <c r="Q1545" s="35">
        <f t="shared" si="1077"/>
        <v>432500</v>
      </c>
      <c r="R1545" s="35">
        <f t="shared" si="1077"/>
        <v>432500</v>
      </c>
      <c r="S1545" s="35">
        <f t="shared" si="1077"/>
        <v>382500</v>
      </c>
      <c r="T1545" s="35">
        <f t="shared" ref="T1545:X1545" si="1080">SUM(T1505)</f>
        <v>50000</v>
      </c>
      <c r="U1545" s="35">
        <f t="shared" si="1080"/>
        <v>30500</v>
      </c>
      <c r="V1545" s="35">
        <f t="shared" si="1080"/>
        <v>19500</v>
      </c>
      <c r="W1545" s="35">
        <f t="shared" si="1080"/>
        <v>0</v>
      </c>
      <c r="X1545" s="35">
        <f t="shared" si="1080"/>
        <v>432500</v>
      </c>
      <c r="Y1545" s="218">
        <f t="shared" si="1079"/>
        <v>100</v>
      </c>
    </row>
    <row r="1546" spans="1:25">
      <c r="A1546" s="253"/>
      <c r="B1546" s="253"/>
      <c r="C1546" s="253"/>
      <c r="D1546" s="253"/>
      <c r="E1546" s="253"/>
      <c r="F1546" s="253"/>
      <c r="G1546" s="259"/>
      <c r="H1546" s="34" t="s">
        <v>110</v>
      </c>
      <c r="I1546" s="35">
        <f t="shared" si="1061"/>
        <v>0</v>
      </c>
      <c r="J1546" s="35">
        <v>0</v>
      </c>
      <c r="K1546" s="35">
        <f t="shared" si="1062"/>
        <v>0</v>
      </c>
      <c r="L1546" s="35">
        <v>0</v>
      </c>
      <c r="M1546" s="35">
        <v>0</v>
      </c>
      <c r="N1546" s="35">
        <v>0</v>
      </c>
      <c r="O1546" s="35">
        <v>0</v>
      </c>
      <c r="P1546" s="35">
        <v>0</v>
      </c>
      <c r="Q1546" s="35">
        <v>0</v>
      </c>
      <c r="R1546" s="35"/>
      <c r="S1546" s="35">
        <v>0</v>
      </c>
      <c r="T1546" s="35">
        <f t="shared" ref="T1546:T1548" si="1081">U1546+V1546+W1546</f>
        <v>0</v>
      </c>
      <c r="U1546" s="35">
        <v>0</v>
      </c>
      <c r="V1546" s="35">
        <v>0</v>
      </c>
      <c r="W1546" s="35">
        <v>0</v>
      </c>
      <c r="X1546" s="35">
        <f t="shared" ref="X1546:X1548" si="1082">S1546+T1546</f>
        <v>0</v>
      </c>
      <c r="Y1546" s="218">
        <f t="shared" si="1079"/>
        <v>0</v>
      </c>
    </row>
    <row r="1547" spans="1:25">
      <c r="A1547" s="253"/>
      <c r="B1547" s="253"/>
      <c r="C1547" s="253"/>
      <c r="D1547" s="253"/>
      <c r="E1547" s="253"/>
      <c r="F1547" s="253"/>
      <c r="G1547" s="259"/>
      <c r="H1547" s="34" t="s">
        <v>111</v>
      </c>
      <c r="I1547" s="35">
        <f t="shared" si="1061"/>
        <v>2254300</v>
      </c>
      <c r="J1547" s="35">
        <f>SUM(J1500,J1502,J1506)</f>
        <v>2254300</v>
      </c>
      <c r="K1547" s="35">
        <f t="shared" si="1062"/>
        <v>0</v>
      </c>
      <c r="L1547" s="35">
        <f t="shared" ref="L1547:X1547" si="1083">SUM(L1500,L1502,L1506)</f>
        <v>0</v>
      </c>
      <c r="M1547" s="35">
        <f t="shared" si="1083"/>
        <v>0</v>
      </c>
      <c r="N1547" s="35">
        <f t="shared" si="1083"/>
        <v>0</v>
      </c>
      <c r="O1547" s="35">
        <f t="shared" si="1083"/>
        <v>0</v>
      </c>
      <c r="P1547" s="35">
        <f t="shared" si="1083"/>
        <v>0</v>
      </c>
      <c r="Q1547" s="35">
        <f t="shared" si="1083"/>
        <v>2005825</v>
      </c>
      <c r="R1547" s="35">
        <f t="shared" si="1083"/>
        <v>2005825</v>
      </c>
      <c r="S1547" s="35">
        <f t="shared" si="1083"/>
        <v>1719100</v>
      </c>
      <c r="T1547" s="35">
        <f t="shared" si="1083"/>
        <v>286625</v>
      </c>
      <c r="U1547" s="35">
        <f t="shared" si="1083"/>
        <v>76625</v>
      </c>
      <c r="V1547" s="35">
        <f t="shared" si="1083"/>
        <v>205000</v>
      </c>
      <c r="W1547" s="35">
        <f t="shared" si="1083"/>
        <v>5000</v>
      </c>
      <c r="X1547" s="35">
        <f t="shared" si="1083"/>
        <v>2005725</v>
      </c>
      <c r="Y1547" s="218">
        <f t="shared" si="1079"/>
        <v>99.995014520209892</v>
      </c>
    </row>
    <row r="1548" spans="1:25">
      <c r="A1548" s="253"/>
      <c r="B1548" s="253"/>
      <c r="C1548" s="253"/>
      <c r="D1548" s="253"/>
      <c r="E1548" s="253"/>
      <c r="F1548" s="253"/>
      <c r="G1548" s="259"/>
      <c r="H1548" s="34" t="s">
        <v>112</v>
      </c>
      <c r="I1548" s="35">
        <f t="shared" si="1061"/>
        <v>0</v>
      </c>
      <c r="J1548" s="35">
        <v>0</v>
      </c>
      <c r="K1548" s="35">
        <f t="shared" si="1062"/>
        <v>0</v>
      </c>
      <c r="L1548" s="35">
        <v>0</v>
      </c>
      <c r="M1548" s="35">
        <v>0</v>
      </c>
      <c r="N1548" s="35">
        <v>0</v>
      </c>
      <c r="O1548" s="35">
        <v>0</v>
      </c>
      <c r="P1548" s="35">
        <v>0</v>
      </c>
      <c r="Q1548" s="35">
        <v>0</v>
      </c>
      <c r="R1548" s="35"/>
      <c r="S1548" s="35">
        <v>0</v>
      </c>
      <c r="T1548" s="35">
        <f t="shared" si="1081"/>
        <v>0</v>
      </c>
      <c r="U1548" s="35">
        <v>0</v>
      </c>
      <c r="V1548" s="35">
        <v>0</v>
      </c>
      <c r="W1548" s="35">
        <v>0</v>
      </c>
      <c r="X1548" s="35">
        <f t="shared" si="1082"/>
        <v>0</v>
      </c>
      <c r="Y1548" s="218">
        <f t="shared" si="1079"/>
        <v>0</v>
      </c>
    </row>
    <row r="1549" spans="1:25">
      <c r="A1549" s="253"/>
      <c r="B1549" s="253"/>
      <c r="C1549" s="253"/>
      <c r="D1549" s="253"/>
      <c r="E1549" s="253"/>
      <c r="F1549" s="253"/>
      <c r="G1549" s="259"/>
      <c r="H1549" s="34" t="s">
        <v>113</v>
      </c>
      <c r="I1549" s="35">
        <f>SUM(J1549,K1549,O1549,P1549)</f>
        <v>14545700</v>
      </c>
      <c r="J1549" s="35">
        <f>SUM(J1467,J1469,J1470,J1471,J1472,J1473,J1476,J1478,J1479,J1480,J1481,J1482,J1484,J1485,J1486,J1487,J1488,J1489,J1490,J1491,J1492,J1493,J1494,J1495,J1496,J1507,J1511,J1515,J1516,J1518,J1523,J1530,J1535,J1524,J1517,J1525,J1532,J1533)</f>
        <v>3345700</v>
      </c>
      <c r="K1549" s="35">
        <f t="shared" si="1062"/>
        <v>0</v>
      </c>
      <c r="L1549" s="35">
        <f>SUM(L1467,L1469,L1470,L1471,L1472,L1473,L1476,L1478,L1479,L1480,L1481,L1482,L1484,L1485,L1486,L1487,L1488,L1489,L1490,L1491,L1492,L1493,L1494,L1495,L1496,L1507,L1511,L1515,L1516,L1518,L1523,L1530,L1535,L1524,L1517,L1525,L1532,L1533)</f>
        <v>0</v>
      </c>
      <c r="M1549" s="35">
        <f>SUM(M1467,M1469,M1470,M1471,M1472,M1473,M1476,M1478,M1479,M1480,M1481,M1482,M1484,M1485,M1486,M1487,M1488,M1489,M1490,M1491,M1492,M1493,M1494,M1495,M1496,M1507,M1511,M1515,M1516,M1518,M1523,M1530,M1535,M1524,M1517,M1525,M1532,M1533)</f>
        <v>0</v>
      </c>
      <c r="N1549" s="35">
        <f>SUM(N1467,N1469,N1470,N1471,N1472,N1473,N1476,N1478,N1479,N1480,N1481,N1482,N1484,N1485,N1486,N1487,N1488,N1489,N1490,N1491,N1492,N1493,N1494,N1495,N1496,N1507,N1511,N1515,N1516,N1518,N1523,N1530,N1535,N1524,N1517,N1525,N1532,N1533)</f>
        <v>0</v>
      </c>
      <c r="O1549" s="35">
        <f>SUM(O1467,O1469,O1470,O1471,O1472,O1473,O1476,O1478,O1479,O1480,O1481,O1482,O1484,O1485,O1486,O1487,O1488,O1489,O1490,O1491,O1492,O1493,O1494,O1495,O1496,O1507,O1511,O1515,O1516,O1518,O1523,O1530,O1535,O1524,O1517,O1525,O1532,O1533)</f>
        <v>0</v>
      </c>
      <c r="P1549" s="35">
        <f>SUM(P1467,P1469,P1470,P1471,P1472,P1473,P1476,P1478,P1479,P1480,P1481,P1482,P1484,P1485,P1486,P1487,P1488,P1489,P1490,P1491,P1492,P1493,P1494,P1495,P1496,P1507,P1511,P1515,P1516,P1518,P1523,P1530,P1535,P1524,P1517,P1525,P1532,P1533)</f>
        <v>11200000</v>
      </c>
      <c r="Q1549" s="35">
        <f>SUM(Q1467,Q1469,Q1470,Q1471,Q1472,Q1473,Q1476,Q1478,Q1479,Q1480,Q1481,Q1482,Q1484,Q1485,Q1486,Q1487,Q1488,Q1489,Q1490,Q1491,Q1492,Q1493,Q1494,Q1495,Q1496,Q1507,Q1511,Q1515,Q1516,Q1518,Q1523,Q1530,Q1535,Q1524,Q1517,Q1525,Q1532,Q1533,Q1534,Q1519,Q1520,Q1521,Q1526,Q1527,Q1528,Q1536,Q1538,Q1539,Q1537,Q1474)</f>
        <v>28257279</v>
      </c>
      <c r="R1549" s="35">
        <f>SUM(R1467,R1469,R1470,R1471,R1472,R1473,R1476,R1478,R1479,R1480,R1481,R1482,R1484,R1485,R1486,R1487,R1488,R1489,R1490,R1491,R1492,R1493,R1494,R1495,R1496,R1507,R1511,R1515,R1516,R1518,R1523,R1530,R1535,R1524,R1517,R1525,R1532,R1533,R1534,R1519,R1520,R1521,R1526,R1527,R1528,R1536,R1538,R1539,R1537,R1474)</f>
        <v>7149752</v>
      </c>
      <c r="S1549" s="35">
        <f>SUM(S1467,S1469,S1470,S1471,S1472,S1473,S1476,S1478,S1479,S1480,S1481,S1482,S1484,S1485,S1486,S1487,S1488,S1489,S1490,S1491,S1492,S1493,S1494,S1495,S1496,S1507,S1511,S1515,S1516,S1518,S1523,S1530,S1535,S1524,S1517,S1525,S1532,S1533,S1534,S1519,S1520,S1521,S1526,S1527,S1528,S1536,S1538,S1539,S1537,S1474)</f>
        <v>3921608</v>
      </c>
      <c r="T1549" s="35">
        <f t="shared" ref="T1549:X1549" si="1084">SUM(T1467,T1469,T1470,T1471,T1472,T1473,T1476,T1478,T1479,T1480,T1481,T1482,T1484,T1485,T1486,T1487,T1488,T1489,T1490,T1491,T1492,T1493,T1494,T1495,T1496,T1507,T1511,T1515,T1516,T1518,T1523,T1530,T1535,T1524,T1517,T1525,T1532,T1533,T1534,T1519,T1520,T1521,T1526,T1527,T1528,T1536,T1538,T1539,T1537,T1474)</f>
        <v>718148</v>
      </c>
      <c r="U1549" s="35">
        <f t="shared" si="1084"/>
        <v>409948</v>
      </c>
      <c r="V1549" s="35">
        <f t="shared" si="1084"/>
        <v>155300</v>
      </c>
      <c r="W1549" s="35">
        <f t="shared" si="1084"/>
        <v>152900</v>
      </c>
      <c r="X1549" s="35">
        <f t="shared" si="1084"/>
        <v>4639756</v>
      </c>
      <c r="Y1549" s="218">
        <f t="shared" si="1079"/>
        <v>64.893943174532481</v>
      </c>
    </row>
    <row r="1550" spans="1:25">
      <c r="A1550" s="254"/>
      <c r="B1550" s="254"/>
      <c r="C1550" s="254"/>
      <c r="D1550" s="254"/>
      <c r="E1550" s="254"/>
      <c r="F1550" s="254"/>
      <c r="G1550" s="260"/>
      <c r="H1550" s="36" t="s">
        <v>69</v>
      </c>
      <c r="I1550" s="35">
        <f t="shared" si="1061"/>
        <v>32572581</v>
      </c>
      <c r="J1550" s="35">
        <f t="shared" ref="J1550:P1550" si="1085">SUM(J1544:J1549)</f>
        <v>21372581</v>
      </c>
      <c r="K1550" s="35">
        <f t="shared" si="1062"/>
        <v>0</v>
      </c>
      <c r="L1550" s="35">
        <f t="shared" si="1085"/>
        <v>0</v>
      </c>
      <c r="M1550" s="35">
        <f t="shared" si="1085"/>
        <v>0</v>
      </c>
      <c r="N1550" s="35">
        <f t="shared" si="1085"/>
        <v>0</v>
      </c>
      <c r="O1550" s="35">
        <f t="shared" si="1085"/>
        <v>0</v>
      </c>
      <c r="P1550" s="35">
        <f t="shared" si="1085"/>
        <v>11200000</v>
      </c>
      <c r="Q1550" s="35">
        <f>SUM(Q1544:Q1549)</f>
        <v>45644749</v>
      </c>
      <c r="R1550" s="35">
        <f>SUM(R1544:R1549)</f>
        <v>23451182</v>
      </c>
      <c r="S1550" s="35">
        <f>SUM(S1544:S1549)</f>
        <v>16280314</v>
      </c>
      <c r="T1550" s="35">
        <f t="shared" ref="T1550:X1550" si="1086">SUM(T1544:T1549)</f>
        <v>4660772</v>
      </c>
      <c r="U1550" s="35">
        <f t="shared" si="1086"/>
        <v>1717073</v>
      </c>
      <c r="V1550" s="35">
        <f t="shared" si="1086"/>
        <v>1579800</v>
      </c>
      <c r="W1550" s="35">
        <f t="shared" si="1086"/>
        <v>1363899</v>
      </c>
      <c r="X1550" s="35">
        <f t="shared" si="1086"/>
        <v>20941086</v>
      </c>
      <c r="Y1550" s="218">
        <f t="shared" si="1079"/>
        <v>89.296505395762139</v>
      </c>
    </row>
    <row r="1551" spans="1:25">
      <c r="A1551" s="32" t="s">
        <v>0</v>
      </c>
      <c r="B1551" s="32" t="s">
        <v>0</v>
      </c>
      <c r="C1551" s="32" t="s">
        <v>0</v>
      </c>
      <c r="D1551" s="32" t="s">
        <v>0</v>
      </c>
      <c r="E1551" s="32" t="s">
        <v>0</v>
      </c>
      <c r="F1551" s="32" t="s">
        <v>0</v>
      </c>
      <c r="G1551" s="154" t="s">
        <v>0</v>
      </c>
      <c r="H1551" s="37" t="s">
        <v>0</v>
      </c>
      <c r="I1551" s="37"/>
      <c r="J1551" s="37"/>
      <c r="K1551" s="37"/>
      <c r="L1551" s="37" t="s">
        <v>0</v>
      </c>
      <c r="M1551" s="37" t="s">
        <v>0</v>
      </c>
      <c r="N1551" s="37" t="s">
        <v>0</v>
      </c>
      <c r="O1551" s="37" t="s">
        <v>0</v>
      </c>
      <c r="P1551" s="37" t="s">
        <v>0</v>
      </c>
      <c r="Q1551" s="37"/>
      <c r="R1551" s="37"/>
      <c r="S1551" s="37"/>
      <c r="T1551" s="37" t="s">
        <v>0</v>
      </c>
      <c r="U1551" s="37" t="s">
        <v>0</v>
      </c>
      <c r="V1551" s="37" t="s">
        <v>0</v>
      </c>
      <c r="W1551" s="37" t="s">
        <v>0</v>
      </c>
      <c r="X1551" s="37" t="s">
        <v>0</v>
      </c>
      <c r="Y1551" s="219"/>
    </row>
    <row r="1552" spans="1:25">
      <c r="A1552" s="32" t="s">
        <v>0</v>
      </c>
      <c r="B1552" s="32" t="s">
        <v>0</v>
      </c>
      <c r="C1552" s="32" t="s">
        <v>0</v>
      </c>
      <c r="D1552" s="32" t="s">
        <v>0</v>
      </c>
      <c r="E1552" s="32" t="s">
        <v>0</v>
      </c>
      <c r="F1552" s="32" t="s">
        <v>0</v>
      </c>
      <c r="G1552" s="154" t="s">
        <v>0</v>
      </c>
      <c r="H1552" s="30" t="s">
        <v>837</v>
      </c>
      <c r="I1552" s="31">
        <f t="shared" si="1061"/>
        <v>32572581</v>
      </c>
      <c r="J1552" s="31">
        <f t="shared" ref="J1552:P1552" si="1087">SUM(J1540)</f>
        <v>21372581</v>
      </c>
      <c r="K1552" s="31">
        <f t="shared" si="1062"/>
        <v>0</v>
      </c>
      <c r="L1552" s="31">
        <f t="shared" si="1087"/>
        <v>0</v>
      </c>
      <c r="M1552" s="31">
        <f t="shared" si="1087"/>
        <v>0</v>
      </c>
      <c r="N1552" s="31">
        <f t="shared" si="1087"/>
        <v>0</v>
      </c>
      <c r="O1552" s="31">
        <f t="shared" si="1087"/>
        <v>0</v>
      </c>
      <c r="P1552" s="31">
        <f t="shared" si="1087"/>
        <v>11200000</v>
      </c>
      <c r="Q1552" s="31">
        <f>SUM(Q1540)</f>
        <v>45644749</v>
      </c>
      <c r="R1552" s="31">
        <f>SUM(R1540)</f>
        <v>23451182</v>
      </c>
      <c r="S1552" s="31">
        <f>SUM(S1540)</f>
        <v>16280314</v>
      </c>
      <c r="T1552" s="31">
        <f t="shared" ref="T1552:X1552" si="1088">SUM(T1540)</f>
        <v>4660772</v>
      </c>
      <c r="U1552" s="31">
        <f t="shared" si="1088"/>
        <v>1717073</v>
      </c>
      <c r="V1552" s="31">
        <f t="shared" si="1088"/>
        <v>1579800</v>
      </c>
      <c r="W1552" s="31">
        <f t="shared" si="1088"/>
        <v>1363899</v>
      </c>
      <c r="X1552" s="31">
        <f t="shared" si="1088"/>
        <v>20941086</v>
      </c>
      <c r="Y1552" s="220">
        <f>IF(R1552=0,0,(X1552/R1552)*100)</f>
        <v>89.296505395762139</v>
      </c>
    </row>
    <row r="1553" spans="1:25">
      <c r="A1553" s="32" t="s">
        <v>0</v>
      </c>
      <c r="B1553" s="32" t="s">
        <v>0</v>
      </c>
      <c r="C1553" s="32" t="s">
        <v>0</v>
      </c>
      <c r="D1553" s="32" t="s">
        <v>0</v>
      </c>
      <c r="E1553" s="32" t="s">
        <v>0</v>
      </c>
      <c r="F1553" s="32" t="s">
        <v>0</v>
      </c>
      <c r="G1553" s="154" t="s">
        <v>0</v>
      </c>
      <c r="H1553" s="21" t="s">
        <v>170</v>
      </c>
      <c r="I1553" s="66">
        <f t="shared" si="1061"/>
        <v>45</v>
      </c>
      <c r="J1553" s="66">
        <f t="shared" ref="J1553:P1553" si="1089">J1541</f>
        <v>45</v>
      </c>
      <c r="K1553" s="66">
        <f t="shared" si="1062"/>
        <v>0</v>
      </c>
      <c r="L1553" s="66" t="str">
        <f t="shared" si="1089"/>
        <v/>
      </c>
      <c r="M1553" s="66" t="str">
        <f t="shared" si="1089"/>
        <v/>
      </c>
      <c r="N1553" s="66" t="str">
        <f t="shared" si="1089"/>
        <v/>
      </c>
      <c r="O1553" s="66" t="str">
        <f t="shared" si="1089"/>
        <v/>
      </c>
      <c r="P1553" s="66" t="str">
        <f t="shared" si="1089"/>
        <v/>
      </c>
      <c r="Q1553" s="66">
        <f>Q1541</f>
        <v>0</v>
      </c>
      <c r="R1553" s="66">
        <f>R1541</f>
        <v>0</v>
      </c>
      <c r="S1553" s="66">
        <f>S1541</f>
        <v>0</v>
      </c>
      <c r="T1553" s="66">
        <f t="shared" ref="T1553:X1553" si="1090">T1541</f>
        <v>0</v>
      </c>
      <c r="U1553" s="66">
        <f t="shared" si="1090"/>
        <v>0</v>
      </c>
      <c r="V1553" s="66">
        <f t="shared" si="1090"/>
        <v>0</v>
      </c>
      <c r="W1553" s="66">
        <f t="shared" si="1090"/>
        <v>0</v>
      </c>
      <c r="X1553" s="66">
        <f t="shared" si="1090"/>
        <v>0</v>
      </c>
      <c r="Y1553" s="208">
        <v>0</v>
      </c>
    </row>
    <row r="1554" spans="1:25">
      <c r="A1554" s="32" t="s">
        <v>0</v>
      </c>
      <c r="B1554" s="32" t="s">
        <v>0</v>
      </c>
      <c r="C1554" s="32" t="s">
        <v>0</v>
      </c>
      <c r="D1554" s="32" t="s">
        <v>0</v>
      </c>
      <c r="E1554" s="32" t="s">
        <v>0</v>
      </c>
      <c r="F1554" s="32" t="s">
        <v>0</v>
      </c>
      <c r="G1554" s="154" t="s">
        <v>0</v>
      </c>
      <c r="H1554" s="38" t="s">
        <v>0</v>
      </c>
      <c r="I1554" s="39"/>
      <c r="J1554" s="39"/>
      <c r="K1554" s="39"/>
      <c r="L1554" s="39" t="s">
        <v>0</v>
      </c>
      <c r="M1554" s="39" t="s">
        <v>0</v>
      </c>
      <c r="N1554" s="39" t="s">
        <v>0</v>
      </c>
      <c r="O1554" s="39" t="s">
        <v>0</v>
      </c>
      <c r="P1554" s="39" t="s">
        <v>0</v>
      </c>
      <c r="Q1554" s="39"/>
      <c r="R1554" s="39"/>
      <c r="S1554" s="39"/>
      <c r="T1554" s="39" t="s">
        <v>0</v>
      </c>
      <c r="U1554" s="39" t="s">
        <v>0</v>
      </c>
      <c r="V1554" s="39" t="s">
        <v>0</v>
      </c>
      <c r="W1554" s="39" t="s">
        <v>0</v>
      </c>
      <c r="X1554" s="39" t="s">
        <v>0</v>
      </c>
      <c r="Y1554" s="221"/>
    </row>
    <row r="1555" spans="1:25" customFormat="1">
      <c r="A1555" s="46" t="s">
        <v>786</v>
      </c>
      <c r="B1555" s="3" t="s">
        <v>0</v>
      </c>
      <c r="C1555" s="3" t="s">
        <v>0</v>
      </c>
      <c r="D1555" s="3" t="s">
        <v>0</v>
      </c>
      <c r="E1555" s="3" t="s">
        <v>0</v>
      </c>
      <c r="F1555" s="3" t="s">
        <v>0</v>
      </c>
      <c r="G1555" s="158" t="s">
        <v>0</v>
      </c>
      <c r="H1555" s="3" t="s">
        <v>0</v>
      </c>
      <c r="I1555" s="47"/>
      <c r="J1555" s="47"/>
      <c r="K1555" s="47"/>
      <c r="L1555" s="47" t="s">
        <v>0</v>
      </c>
      <c r="M1555" s="47" t="s">
        <v>0</v>
      </c>
      <c r="N1555" s="47" t="s">
        <v>0</v>
      </c>
      <c r="O1555" s="47" t="s">
        <v>0</v>
      </c>
      <c r="P1555" s="47" t="s">
        <v>0</v>
      </c>
      <c r="Q1555" s="47"/>
      <c r="R1555" s="47"/>
      <c r="S1555" s="47"/>
      <c r="T1555" s="47" t="s">
        <v>0</v>
      </c>
      <c r="U1555" s="47" t="s">
        <v>0</v>
      </c>
      <c r="V1555" s="47" t="s">
        <v>0</v>
      </c>
      <c r="W1555" s="47" t="s">
        <v>0</v>
      </c>
      <c r="X1555" s="47" t="s">
        <v>0</v>
      </c>
      <c r="Y1555" s="211"/>
    </row>
    <row r="1556" spans="1:25" customFormat="1" ht="15" thickBot="1">
      <c r="A1556" s="46" t="s">
        <v>786</v>
      </c>
      <c r="B1556" s="46" t="s">
        <v>172</v>
      </c>
      <c r="C1556" s="4" t="s">
        <v>0</v>
      </c>
      <c r="D1556" s="4" t="s">
        <v>0</v>
      </c>
      <c r="E1556" s="3" t="s">
        <v>0</v>
      </c>
      <c r="F1556" s="3" t="s">
        <v>0</v>
      </c>
      <c r="G1556" s="158" t="s">
        <v>0</v>
      </c>
      <c r="H1556" s="3" t="s">
        <v>0</v>
      </c>
      <c r="I1556" s="47"/>
      <c r="J1556" s="47"/>
      <c r="K1556" s="47"/>
      <c r="L1556" s="47" t="s">
        <v>0</v>
      </c>
      <c r="M1556" s="47" t="s">
        <v>0</v>
      </c>
      <c r="N1556" s="47" t="s">
        <v>0</v>
      </c>
      <c r="O1556" s="47" t="s">
        <v>0</v>
      </c>
      <c r="P1556" s="47" t="s">
        <v>0</v>
      </c>
      <c r="Q1556" s="47"/>
      <c r="R1556" s="47"/>
      <c r="S1556" s="47"/>
      <c r="T1556" s="47" t="s">
        <v>0</v>
      </c>
      <c r="U1556" s="47" t="s">
        <v>0</v>
      </c>
      <c r="V1556" s="47" t="s">
        <v>0</v>
      </c>
      <c r="W1556" s="47" t="s">
        <v>0</v>
      </c>
      <c r="X1556" s="47" t="s">
        <v>0</v>
      </c>
      <c r="Y1556" s="211"/>
    </row>
    <row r="1557" spans="1:25" customFormat="1" ht="41.4" thickBot="1">
      <c r="A1557" s="1" t="s">
        <v>123</v>
      </c>
      <c r="B1557" s="1" t="s">
        <v>124</v>
      </c>
      <c r="C1557" s="1" t="s">
        <v>125</v>
      </c>
      <c r="D1557" s="48" t="s">
        <v>0</v>
      </c>
      <c r="E1557" s="1" t="s">
        <v>126</v>
      </c>
      <c r="F1557" s="1" t="s">
        <v>127</v>
      </c>
      <c r="G1557" s="151" t="s">
        <v>128</v>
      </c>
      <c r="H1557" s="1" t="s">
        <v>1</v>
      </c>
      <c r="I1557" s="1" t="s">
        <v>3093</v>
      </c>
      <c r="J1557" s="1" t="s">
        <v>3130</v>
      </c>
      <c r="K1557" s="1" t="s">
        <v>3</v>
      </c>
      <c r="L1557" s="1" t="s">
        <v>4</v>
      </c>
      <c r="M1557" s="1" t="s">
        <v>5</v>
      </c>
      <c r="N1557" s="1" t="s">
        <v>6</v>
      </c>
      <c r="O1557" s="1" t="s">
        <v>7</v>
      </c>
      <c r="P1557" s="1" t="s">
        <v>8</v>
      </c>
      <c r="Q1557" s="1" t="s">
        <v>3344</v>
      </c>
      <c r="R1557" s="1" t="s">
        <v>3427</v>
      </c>
      <c r="S1557" s="1" t="s">
        <v>3447</v>
      </c>
      <c r="T1557" s="1" t="s">
        <v>3448</v>
      </c>
      <c r="U1557" s="1" t="s">
        <v>3452</v>
      </c>
      <c r="V1557" s="1" t="s">
        <v>3449</v>
      </c>
      <c r="W1557" s="1" t="s">
        <v>3450</v>
      </c>
      <c r="X1557" s="1" t="s">
        <v>3451</v>
      </c>
      <c r="Y1557" s="216" t="s">
        <v>3385</v>
      </c>
    </row>
    <row r="1558" spans="1:25" customFormat="1">
      <c r="A1558" s="49" t="s">
        <v>0</v>
      </c>
      <c r="B1558" s="49" t="s">
        <v>0</v>
      </c>
      <c r="C1558" s="49" t="s">
        <v>0</v>
      </c>
      <c r="D1558" s="50" t="s">
        <v>0</v>
      </c>
      <c r="E1558" s="50" t="s">
        <v>0</v>
      </c>
      <c r="F1558" s="51" t="s">
        <v>0</v>
      </c>
      <c r="G1558" s="160" t="s">
        <v>0</v>
      </c>
      <c r="H1558" s="52" t="s">
        <v>0</v>
      </c>
      <c r="I1558" s="45">
        <v>1</v>
      </c>
      <c r="J1558" s="45">
        <v>3</v>
      </c>
      <c r="K1558" s="45" t="s">
        <v>9</v>
      </c>
      <c r="L1558" s="45">
        <v>5</v>
      </c>
      <c r="M1558" s="45">
        <v>6</v>
      </c>
      <c r="N1558" s="45">
        <v>7</v>
      </c>
      <c r="O1558" s="45">
        <v>8</v>
      </c>
      <c r="P1558" s="45">
        <v>9</v>
      </c>
      <c r="Q1558" s="45">
        <v>1</v>
      </c>
      <c r="R1558" s="45">
        <v>2</v>
      </c>
      <c r="S1558" s="45">
        <v>3</v>
      </c>
      <c r="T1558" s="45" t="s">
        <v>3453</v>
      </c>
      <c r="U1558" s="45">
        <v>5</v>
      </c>
      <c r="V1558" s="45">
        <v>6</v>
      </c>
      <c r="W1558" s="45">
        <v>7</v>
      </c>
      <c r="X1558" s="45" t="s">
        <v>3454</v>
      </c>
      <c r="Y1558" s="276">
        <v>9</v>
      </c>
    </row>
    <row r="1559" spans="1:25" customFormat="1">
      <c r="A1559" s="46" t="s">
        <v>786</v>
      </c>
      <c r="B1559" s="46" t="s">
        <v>172</v>
      </c>
      <c r="C1559" s="4" t="s">
        <v>2666</v>
      </c>
      <c r="D1559" s="4" t="s">
        <v>2667</v>
      </c>
      <c r="E1559" s="3" t="s">
        <v>0</v>
      </c>
      <c r="F1559" s="3" t="s">
        <v>0</v>
      </c>
      <c r="G1559" s="158" t="s">
        <v>0</v>
      </c>
      <c r="H1559" s="3" t="s">
        <v>2668</v>
      </c>
      <c r="I1559" s="47"/>
      <c r="J1559" s="47"/>
      <c r="K1559" s="47"/>
      <c r="L1559" s="47" t="s">
        <v>0</v>
      </c>
      <c r="M1559" s="47" t="s">
        <v>0</v>
      </c>
      <c r="N1559" s="47" t="s">
        <v>0</v>
      </c>
      <c r="O1559" s="47" t="s">
        <v>0</v>
      </c>
      <c r="P1559" s="47" t="s">
        <v>0</v>
      </c>
      <c r="Q1559" s="47"/>
      <c r="R1559" s="47"/>
      <c r="S1559" s="47"/>
      <c r="T1559" s="47" t="s">
        <v>0</v>
      </c>
      <c r="U1559" s="47" t="s">
        <v>0</v>
      </c>
      <c r="V1559" s="47" t="s">
        <v>0</v>
      </c>
      <c r="W1559" s="47" t="s">
        <v>0</v>
      </c>
      <c r="X1559" s="47" t="s">
        <v>0</v>
      </c>
      <c r="Y1559" s="211"/>
    </row>
    <row r="1560" spans="1:25" customFormat="1" ht="20.399999999999999">
      <c r="A1560" s="46" t="s">
        <v>0</v>
      </c>
      <c r="B1560" s="46" t="s">
        <v>0</v>
      </c>
      <c r="C1560" s="46" t="s">
        <v>0</v>
      </c>
      <c r="D1560" s="3" t="s">
        <v>0</v>
      </c>
      <c r="E1560" s="3" t="s">
        <v>0</v>
      </c>
      <c r="F1560" s="3" t="s">
        <v>0</v>
      </c>
      <c r="G1560" s="158" t="s">
        <v>0</v>
      </c>
      <c r="H1560" s="53" t="s">
        <v>33</v>
      </c>
      <c r="I1560" s="63">
        <f t="shared" si="1061"/>
        <v>123874188</v>
      </c>
      <c r="J1560" s="63">
        <f>SUM(J1561,J1569,J1571)</f>
        <v>120057814</v>
      </c>
      <c r="K1560" s="63">
        <f t="shared" si="1062"/>
        <v>3816374</v>
      </c>
      <c r="L1560" s="63">
        <f t="shared" ref="L1560:P1560" si="1091">SUM(L1561,L1569,L1571)</f>
        <v>3399793</v>
      </c>
      <c r="M1560" s="63">
        <f t="shared" si="1091"/>
        <v>9000</v>
      </c>
      <c r="N1560" s="63">
        <f t="shared" si="1091"/>
        <v>407581</v>
      </c>
      <c r="O1560" s="63">
        <f t="shared" si="1091"/>
        <v>0</v>
      </c>
      <c r="P1560" s="63">
        <f t="shared" si="1091"/>
        <v>0</v>
      </c>
      <c r="Q1560" s="63">
        <f t="shared" ref="Q1560:R1560" si="1092">SUM(Q1561,Q1569,Q1571)</f>
        <v>130853573</v>
      </c>
      <c r="R1560" s="63">
        <f t="shared" si="1092"/>
        <v>126087140</v>
      </c>
      <c r="S1560" s="63">
        <f t="shared" ref="S1560" si="1093">SUM(S1561,S1569,S1571)</f>
        <v>107688881</v>
      </c>
      <c r="T1560" s="63">
        <f t="shared" ref="T1560:X1560" si="1094">SUM(T1561,T1569,T1571)</f>
        <v>18428898.5</v>
      </c>
      <c r="U1560" s="63">
        <f t="shared" si="1094"/>
        <v>9649486.5</v>
      </c>
      <c r="V1560" s="63">
        <f t="shared" si="1094"/>
        <v>6847845</v>
      </c>
      <c r="W1560" s="63">
        <f t="shared" si="1094"/>
        <v>1931567</v>
      </c>
      <c r="X1560" s="63">
        <f t="shared" si="1094"/>
        <v>126117779.5</v>
      </c>
      <c r="Y1560" s="226">
        <f t="shared" ref="Y1560:Y1592" si="1095">IF(R1560=0,0,(X1560/R1560)*100)</f>
        <v>100.02430025774238</v>
      </c>
    </row>
    <row r="1561" spans="1:25" customFormat="1">
      <c r="A1561" s="4" t="s">
        <v>786</v>
      </c>
      <c r="B1561" s="4" t="s">
        <v>172</v>
      </c>
      <c r="C1561" s="4" t="s">
        <v>2666</v>
      </c>
      <c r="D1561" s="4" t="s">
        <v>2667</v>
      </c>
      <c r="E1561" s="3" t="s">
        <v>2669</v>
      </c>
      <c r="F1561" s="3" t="s">
        <v>0</v>
      </c>
      <c r="G1561" s="158" t="s">
        <v>0</v>
      </c>
      <c r="H1561" s="3" t="s">
        <v>11</v>
      </c>
      <c r="I1561" s="66">
        <f t="shared" si="1061"/>
        <v>103466834</v>
      </c>
      <c r="J1561" s="66">
        <f>SUM(J1562,J1563)</f>
        <v>102295389</v>
      </c>
      <c r="K1561" s="66">
        <f t="shared" si="1062"/>
        <v>1171445</v>
      </c>
      <c r="L1561" s="66">
        <f t="shared" ref="L1561:P1561" si="1096">SUM(L1562,L1563)</f>
        <v>1046118</v>
      </c>
      <c r="M1561" s="66">
        <f t="shared" si="1096"/>
        <v>0</v>
      </c>
      <c r="N1561" s="66">
        <f t="shared" si="1096"/>
        <v>125327</v>
      </c>
      <c r="O1561" s="66">
        <f t="shared" si="1096"/>
        <v>0</v>
      </c>
      <c r="P1561" s="66">
        <f t="shared" si="1096"/>
        <v>0</v>
      </c>
      <c r="Q1561" s="66">
        <f t="shared" ref="Q1561:R1561" si="1097">SUM(Q1562,Q1563)</f>
        <v>108432592</v>
      </c>
      <c r="R1561" s="66">
        <f t="shared" si="1097"/>
        <v>107269324</v>
      </c>
      <c r="S1561" s="66">
        <f t="shared" ref="S1561" si="1098">SUM(S1562,S1563)</f>
        <v>91865345</v>
      </c>
      <c r="T1561" s="66">
        <f t="shared" ref="T1561:X1561" si="1099">SUM(T1562,T1563)</f>
        <v>15431778</v>
      </c>
      <c r="U1561" s="66">
        <f t="shared" si="1099"/>
        <v>8154804</v>
      </c>
      <c r="V1561" s="66">
        <f t="shared" si="1099"/>
        <v>5799680</v>
      </c>
      <c r="W1561" s="66">
        <f t="shared" si="1099"/>
        <v>1477294</v>
      </c>
      <c r="X1561" s="66">
        <f t="shared" si="1099"/>
        <v>107297123</v>
      </c>
      <c r="Y1561" s="208">
        <f t="shared" si="1095"/>
        <v>100.02591514420283</v>
      </c>
    </row>
    <row r="1562" spans="1:25" s="145" customFormat="1">
      <c r="A1562" s="134" t="s">
        <v>786</v>
      </c>
      <c r="B1562" s="134" t="s">
        <v>172</v>
      </c>
      <c r="C1562" s="134" t="s">
        <v>2666</v>
      </c>
      <c r="D1562" s="134" t="s">
        <v>2667</v>
      </c>
      <c r="E1562" s="136">
        <v>6111</v>
      </c>
      <c r="F1562" s="134" t="s">
        <v>0</v>
      </c>
      <c r="G1562" s="128" t="s">
        <v>3378</v>
      </c>
      <c r="H1562" s="132" t="s">
        <v>12</v>
      </c>
      <c r="I1562" s="144">
        <f t="shared" si="1061"/>
        <v>90135469</v>
      </c>
      <c r="J1562" s="61">
        <f>SUM(J1609,J1648,J1689,J1729,J1770,J1811,J1851,J1891,J1933,J1974,J2014,J2054,J2096,J2137,J2178,J2218,J2258,J2299,J2340,J2381,J2421,J2459,J2498,J2538,J2578,J2618,J2660,J2701,J2741,J2782,J2822,J2862,J2902,J2942,J2982,J3022,J3062,J3102,J3142,J3185,J3225,J3266,J3306,J3347,J3387,J3427,J3467,J3507,J3548,J3588,J3628,J3668,J3708,J3748,J3788,J3829,J3868,J3909,J3949,J3989,J4030,J4070,J4110,J4151,J4191,J4231,J4271,J4311,J4353,J4393,J4432)</f>
        <v>89118636</v>
      </c>
      <c r="K1562" s="61">
        <f t="shared" si="1062"/>
        <v>1016833</v>
      </c>
      <c r="L1562" s="61">
        <f t="shared" ref="L1562:P1562" si="1100">SUM(L1609,L1648,L1689,L1729,L1770,L1811,L1851,L1891,L1933,L1974,L2014,L2054,L2096,L2137,L2178,L2218,L2258,L2299,L2340,L2381,L2421,L2459,L2498,L2538,L2578,L2618,L2660,L2701,L2741,L2782,L2822,L2862,L2902,L2942,L2982,L3022,L3062,L3102,L3142,L3185,L3225,L3266,L3306,L3347,L3387,L3427,L3467,L3507,L3548,L3588,L3628,L3668,L3708,L3748,L3788,L3829,L3868,L3909,L3949,L3989,L4030,L4070,L4110,L4151,L4191,L4231,L4271,L4311,L4353,L4393,L4432)</f>
        <v>908170</v>
      </c>
      <c r="M1562" s="61">
        <f t="shared" si="1100"/>
        <v>0</v>
      </c>
      <c r="N1562" s="61">
        <f t="shared" si="1100"/>
        <v>108663</v>
      </c>
      <c r="O1562" s="61">
        <f t="shared" si="1100"/>
        <v>0</v>
      </c>
      <c r="P1562" s="61">
        <f t="shared" si="1100"/>
        <v>0</v>
      </c>
      <c r="Q1562" s="61">
        <f>SUM(Q1609,Q1648,Q1689,Q1729,Q1770,Q1811,Q1851,Q1891,Q1933,Q1974,Q2014,Q2054,Q2096,Q2137,Q2178,Q2218,Q2258,Q2299,Q2340,Q2381,Q2421,Q2459,Q2498,Q2538,Q2578,Q2618,Q2660,Q2701,Q2741,Q2782,Q2822,Q2862,Q2902,Q2942,Q2982,Q3022,Q3062,Q3102,Q3142,Q3185,Q3225,Q3266,Q3306,Q3347,Q3387,Q3427,Q3467,Q3507,Q3548,Q3588,Q3628,Q3668,Q3708,Q3748,Q3788,Q3829,Q3868,Q3909,Q3949,Q3989,Q4030,Q4070,Q4110,Q4151,Q4191,Q4231,Q4271,Q4311,Q4353,Q4393,Q4432)</f>
        <v>94798465</v>
      </c>
      <c r="R1562" s="61">
        <f>SUM(R1609,R1648,R1689,R1729,R1770,R1811,R1851,R1891,R1933,R1974,R2014,R2054,R2096,R2137,R2178,R2218,R2258,R2299,R2340,R2381,R2421,R2459,R2498,R2538,R2578,R2618,R2660,R2701,R2741,R2782,R2822,R2862,R2902,R2942,R2982,R3022,R3062,R3102,R3142,R3185,R3225,R3266,R3306,R3347,R3387,R3427,R3467,R3507,R3548,R3588,R3628,R3668,R3708,R3748,R3788,R3829,R3868,R3909,R3949,R3989,R4030,R4070,R4110,R4151,R4191,R4231,R4271,R4311,R4353,R4393,R4432)</f>
        <v>93795092</v>
      </c>
      <c r="S1562" s="61">
        <f>SUM(S1609,S1648,S1689,S1729,S1770,S1811,S1851,S1891,S1933,S1974,S2014,S2054,S2096,S2137,S2178,S2218,S2258,S2299,S2340,S2381,S2421,S2459,S2498,S2538,S2578,S2618,S2660,S2701,S2741,S2782,S2822,S2862,S2902,S2942,S2982,S3022,S3062,S3102,S3142,S3185,S3225,S3266,S3306,S3347,S3387,S3427,S3467,S3507,S3548,S3588,S3628,S3668,S3708,S3748,S3788,S3829,S3868,S3909,S3949,S3989,S4030,S4070,S4110,S4151,S4191,S4231,S4271,S4311,S4353,S4393,S4432)</f>
        <v>79492747</v>
      </c>
      <c r="T1562" s="61">
        <f t="shared" ref="T1562:X1562" si="1101">SUM(T1609,T1648,T1689,T1729,T1770,T1811,T1851,T1891,T1933,T1974,T2014,T2054,T2096,T2137,T2178,T2218,T2258,T2299,T2340,T2381,T2421,T2459,T2498,T2538,T2578,T2618,T2660,T2701,T2741,T2782,T2822,T2862,T2902,T2942,T2982,T3022,T3062,T3102,T3142,T3185,T3225,T3266,T3306,T3347,T3387,T3427,T3467,T3507,T3548,T3588,T3628,T3668,T3708,T3748,T3788,T3829,T3868,T3909,T3949,T3989,T4030,T4070,T4110,T4151,T4191,T4231,T4271,T4311,T4353,T4393,T4432)</f>
        <v>14302345</v>
      </c>
      <c r="U1562" s="61">
        <f t="shared" si="1101"/>
        <v>7551856</v>
      </c>
      <c r="V1562" s="61">
        <f t="shared" si="1101"/>
        <v>5519557</v>
      </c>
      <c r="W1562" s="61">
        <f t="shared" si="1101"/>
        <v>1230932</v>
      </c>
      <c r="X1562" s="61">
        <f t="shared" si="1101"/>
        <v>93795092</v>
      </c>
      <c r="Y1562" s="211">
        <f t="shared" si="1095"/>
        <v>100</v>
      </c>
    </row>
    <row r="1563" spans="1:25" customFormat="1">
      <c r="A1563" s="46" t="s">
        <v>786</v>
      </c>
      <c r="B1563" s="46" t="s">
        <v>172</v>
      </c>
      <c r="C1563" s="46" t="s">
        <v>2666</v>
      </c>
      <c r="D1563" s="46" t="s">
        <v>2667</v>
      </c>
      <c r="E1563" s="46" t="s">
        <v>2670</v>
      </c>
      <c r="F1563" s="4" t="s">
        <v>0</v>
      </c>
      <c r="G1563" s="159" t="s">
        <v>0</v>
      </c>
      <c r="H1563" s="3" t="s">
        <v>13</v>
      </c>
      <c r="I1563" s="62">
        <f t="shared" si="1061"/>
        <v>13331365</v>
      </c>
      <c r="J1563" s="62">
        <f>SUM(J1564:J1568)</f>
        <v>13176753</v>
      </c>
      <c r="K1563" s="62">
        <f t="shared" si="1062"/>
        <v>154612</v>
      </c>
      <c r="L1563" s="62">
        <f t="shared" ref="L1563:P1563" si="1102">SUM(L1564:L1568)</f>
        <v>137948</v>
      </c>
      <c r="M1563" s="62">
        <f t="shared" si="1102"/>
        <v>0</v>
      </c>
      <c r="N1563" s="62">
        <f t="shared" si="1102"/>
        <v>16664</v>
      </c>
      <c r="O1563" s="62">
        <f t="shared" si="1102"/>
        <v>0</v>
      </c>
      <c r="P1563" s="62">
        <f t="shared" si="1102"/>
        <v>0</v>
      </c>
      <c r="Q1563" s="62">
        <f t="shared" ref="Q1563:R1563" si="1103">SUM(Q1564:Q1568)</f>
        <v>13634127</v>
      </c>
      <c r="R1563" s="62">
        <f t="shared" si="1103"/>
        <v>13474232</v>
      </c>
      <c r="S1563" s="62">
        <f t="shared" ref="S1563" si="1104">SUM(S1564:S1568)</f>
        <v>12372598</v>
      </c>
      <c r="T1563" s="62">
        <f t="shared" ref="T1563:X1563" si="1105">SUM(T1564:T1568)</f>
        <v>1129433</v>
      </c>
      <c r="U1563" s="62">
        <f t="shared" si="1105"/>
        <v>602948</v>
      </c>
      <c r="V1563" s="62">
        <f t="shared" si="1105"/>
        <v>280123</v>
      </c>
      <c r="W1563" s="62">
        <f t="shared" si="1105"/>
        <v>246362</v>
      </c>
      <c r="X1563" s="62">
        <f t="shared" si="1105"/>
        <v>13502031</v>
      </c>
      <c r="Y1563" s="210">
        <f t="shared" si="1095"/>
        <v>100.20631231523993</v>
      </c>
    </row>
    <row r="1564" spans="1:25" customFormat="1">
      <c r="A1564" s="4" t="s">
        <v>786</v>
      </c>
      <c r="B1564" s="4" t="s">
        <v>172</v>
      </c>
      <c r="C1564" s="4" t="s">
        <v>2666</v>
      </c>
      <c r="D1564" s="4" t="s">
        <v>2667</v>
      </c>
      <c r="E1564" s="47">
        <v>6112</v>
      </c>
      <c r="F1564" s="4" t="s">
        <v>0</v>
      </c>
      <c r="G1564" s="128" t="s">
        <v>3378</v>
      </c>
      <c r="H1564" s="5" t="s">
        <v>16</v>
      </c>
      <c r="I1564" s="61">
        <f t="shared" si="1061"/>
        <v>2199782</v>
      </c>
      <c r="J1564" s="61">
        <f>SUM(J1611,J1650,J1691,J1731,J1772,J1813,J1853,J1893,J1935,J1976,J2016,J2056,J2098,J2139,J2180,J2220,J2260,J2301,J2342,J2383,J2423,J2461,J2500,J2540,J2580,J2620,J2662,J2703,J2743,J2784,J2824,J2864,J2904,J2944,J2984,J3024,J3064,J3104,J3144,J3187,J3227,J3268,J3308,J3349,J3389,J3429,J3469,J3509,J3550,J3590,J3630,J3670,J3710,J3750,J3790,J3831,J3870,J3911,J3951,J3991,J4032,J4072,J4113,J4153,J4193,J4233,J4274,J4313,J4356,J4395,J4434)</f>
        <v>2169780</v>
      </c>
      <c r="K1564" s="61">
        <f t="shared" si="1062"/>
        <v>30002</v>
      </c>
      <c r="L1564" s="61">
        <f t="shared" ref="L1564:P1564" si="1106">SUM(L1611,L1650,L1691,L1731,L1772,L1813,L1853,L1893,L1935,L1976,L2016,L2056,L2098,L2139,L2180,L2220,L2260,L2301,L2342,L2383,L2423,L2461,L2500,L2540,L2580,L2620,L2662,L2703,L2743,L2784,L2824,L2864,L2904,L2944,L2984,L3024,L3064,L3104,L3144,L3187,L3227,L3268,L3308,L3349,L3389,L3429,L3469,L3509,L3550,L3590,L3630,L3670,L3710,L3750,L3790,L3831,L3870,L3911,L3951,L3991,L4032,L4072,L4113,L4153,L4193,L4233,L4274,L4313,L4356,L4395,L4434)</f>
        <v>26253</v>
      </c>
      <c r="M1564" s="61">
        <f t="shared" si="1106"/>
        <v>0</v>
      </c>
      <c r="N1564" s="61">
        <f t="shared" si="1106"/>
        <v>3749</v>
      </c>
      <c r="O1564" s="61">
        <f t="shared" si="1106"/>
        <v>0</v>
      </c>
      <c r="P1564" s="61">
        <f t="shared" si="1106"/>
        <v>0</v>
      </c>
      <c r="Q1564" s="61">
        <f>SUM(Q1611,Q1650,Q1691,Q1731,Q1772,Q1813,Q1853,Q1893,Q1935,Q1976,Q2016,Q2056,Q2098,Q2139,Q2180,Q2220,Q2260,Q2301,Q2342,Q2383,Q2423,Q2461,Q2500,Q2540,Q2580,Q2620,Q2662,Q2703,Q2743,Q2784,Q2824,Q2864,Q2904,Q2944,Q2984,Q3024,Q3064,Q3104,Q3144,Q3187,Q3227,Q3268,Q3308,Q3349,Q3389,Q3429,Q3469,Q3509,Q3550,Q3590,Q3630,Q3670,Q3710,Q3750,Q3790,Q3831,Q3870,Q3911,Q3951,Q3991,Q4032,Q4072,Q4113,Q4153,Q4193,Q4233,Q4274,Q4313,Q4356,Q4395,Q4434)</f>
        <v>2203913</v>
      </c>
      <c r="R1564" s="61">
        <f>SUM(R1611,R1650,R1691,R1731,R1772,R1813,R1853,R1893,R1935,R1976,R2016,R2056,R2098,R2139,R2180,R2220,R2260,R2301,R2342,R2383,R2423,R2461,R2500,R2540,R2580,R2620,R2662,R2703,R2743,R2784,R2824,R2864,R2904,R2944,R2984,R3024,R3064,R3104,R3144,R3187,R3227,R3268,R3308,R3349,R3389,R3429,R3469,R3509,R3550,R3590,R3630,R3670,R3710,R3750,R3790,R3831,R3870,R3911,R3951,R3991,R4032,R4072,R4113,R4153,R4193,R4233,R4274,R4313,R4356,R4395,R4434)</f>
        <v>2173010</v>
      </c>
      <c r="S1564" s="61">
        <f>SUM(S1611,S1650,S1691,S1731,S1772,S1813,S1853,S1893,S1935,S1976,S2016,S2056,S2098,S2139,S2180,S2220,S2260,S2301,S2342,S2383,S2423,S2461,S2500,S2540,S2580,S2620,S2662,S2703,S2743,S2784,S2824,S2864,S2904,S2944,S2984,S3024,S3064,S3104,S3144,S3187,S3227,S3268,S3308,S3349,S3389,S3429,S3469,S3509,S3550,S3590,S3630,S3670,S3710,S3750,S3790,S3831,S3870,S3911,S3951,S3991,S4032,S4072,S4113,S4153,S4193,S4233,S4274,S4313,S4356,S4395,S4434)</f>
        <v>1959838</v>
      </c>
      <c r="T1564" s="61">
        <f t="shared" ref="T1564:X1564" si="1107">SUM(T1611,T1650,T1691,T1731,T1772,T1813,T1853,T1893,T1935,T1976,T2016,T2056,T2098,T2139,T2180,T2220,T2260,T2301,T2342,T2383,T2423,T2461,T2500,T2540,T2580,T2620,T2662,T2703,T2743,T2784,T2824,T2864,T2904,T2944,T2984,T3024,T3064,T3104,T3144,T3187,T3227,T3268,T3308,T3349,T3389,T3429,T3469,T3509,T3550,T3590,T3630,T3670,T3710,T3750,T3790,T3831,T3870,T3911,T3951,T3991,T4032,T4072,T4113,T4153,T4193,T4233,T4274,T4313,T4356,T4395,T4434)</f>
        <v>213172</v>
      </c>
      <c r="U1564" s="61">
        <f t="shared" si="1107"/>
        <v>99688</v>
      </c>
      <c r="V1564" s="61">
        <f t="shared" si="1107"/>
        <v>75326</v>
      </c>
      <c r="W1564" s="61">
        <f t="shared" si="1107"/>
        <v>38158</v>
      </c>
      <c r="X1564" s="61">
        <f t="shared" si="1107"/>
        <v>2173010</v>
      </c>
      <c r="Y1564" s="211">
        <f t="shared" si="1095"/>
        <v>100</v>
      </c>
    </row>
    <row r="1565" spans="1:25" customFormat="1">
      <c r="A1565" s="4" t="s">
        <v>786</v>
      </c>
      <c r="B1565" s="4" t="s">
        <v>172</v>
      </c>
      <c r="C1565" s="4" t="s">
        <v>2666</v>
      </c>
      <c r="D1565" s="4" t="s">
        <v>2667</v>
      </c>
      <c r="E1565" s="47">
        <v>6112</v>
      </c>
      <c r="F1565" s="4" t="s">
        <v>0</v>
      </c>
      <c r="G1565" s="128" t="s">
        <v>3378</v>
      </c>
      <c r="H1565" s="5" t="s">
        <v>18</v>
      </c>
      <c r="I1565" s="61">
        <f t="shared" si="1061"/>
        <v>1114078</v>
      </c>
      <c r="J1565" s="61">
        <f>SUM(J1615,J1654,J1695,J1735,J1776,J1816,J1857,J1897,J1939,J1980,J2020,J2060,J2102,J2143,J2184,J2224,J2264,J2305,J2346,J2387,J2427,J2465,J2504,J2544,J2584,J2624,J2666,J2707,J2747,J2788,J2828,J2868,J2908,J2948,J2988,J3028,J3068,J3108,J3148,J3191,J3231,J3272,J3312,J3353,J3393,J3433,J3473,J3513,J3554,J3594,J3634,J3674,J3714,J3754,J3794,J3835,J3874,J3915,J3955,J3995,J4036,J4076,J4112,J4157,J4197,J4236,J4273,J4317,J4355,J4399,J4438)</f>
        <v>1110078</v>
      </c>
      <c r="K1565" s="61">
        <f t="shared" si="1062"/>
        <v>4000</v>
      </c>
      <c r="L1565" s="61">
        <f t="shared" ref="L1565:P1565" si="1108">SUM(L1615,L1654,L1695,L1735,L1776,L1816,L1857,L1897,L1939,L1980,L2020,L2060,L2102,L2143,L2184,L2224,L2264,L2305,L2346,L2387,L2427,L2465,L2504,L2544,L2584,L2624,L2666,L2707,L2747,L2788,L2828,L2868,L2908,L2948,L2988,L3028,L3068,L3108,L3148,L3191,L3231,L3272,L3312,L3353,L3393,L3433,L3473,L3513,L3554,L3594,L3634,L3674,L3714,L3754,L3794,L3835,L3874,L3915,L3955,L3995,L4036,L4076,L4112,L4157,L4197,L4236,L4273,L4317,L4355,L4399,L4438)</f>
        <v>0</v>
      </c>
      <c r="M1565" s="61">
        <f t="shared" si="1108"/>
        <v>0</v>
      </c>
      <c r="N1565" s="61">
        <f t="shared" si="1108"/>
        <v>4000</v>
      </c>
      <c r="O1565" s="61">
        <f t="shared" si="1108"/>
        <v>0</v>
      </c>
      <c r="P1565" s="61">
        <f t="shared" si="1108"/>
        <v>0</v>
      </c>
      <c r="Q1565" s="61">
        <f t="shared" ref="Q1565:R1565" si="1109">SUM(Q1615,Q1654,Q1695,Q1735,Q1776,Q1816,Q1857,Q1897,Q1939,Q1980,Q2020,Q2060,Q2102,Q2143,Q2184,Q2224,Q2264,Q2305,Q2346,Q2387,Q2427,Q2465,Q2504,Q2544,Q2584,Q2624,Q2666,Q2707,Q2747,Q2788,Q2828,Q2868,Q2908,Q2948,Q2988,Q3028,Q3068,Q3108,Q3148,Q3191,Q3231,Q3272,Q3312,Q3353,Q3393,Q3433,Q3473,Q3513,Q3554,Q3594,Q3634,Q3674,Q3714,Q3754,Q3794,Q3835,Q3874,Q3915,Q3955,Q3995,Q4036,Q4076,Q4112,Q4157,Q4197,Q4236,Q4273,Q4317,Q4355,Q4399,Q4438)</f>
        <v>1140785</v>
      </c>
      <c r="R1565" s="61">
        <f t="shared" si="1109"/>
        <v>1135006</v>
      </c>
      <c r="S1565" s="61">
        <f t="shared" ref="S1565" si="1110">SUM(S1615,S1654,S1695,S1735,S1776,S1816,S1857,S1897,S1939,S1980,S2020,S2060,S2102,S2143,S2184,S2224,S2264,S2305,S2346,S2387,S2427,S2465,S2504,S2544,S2584,S2624,S2666,S2707,S2747,S2788,S2828,S2868,S2908,S2948,S2988,S3028,S3068,S3108,S3148,S3191,S3231,S3272,S3312,S3353,S3393,S3433,S3473,S3513,S3554,S3594,S3634,S3674,S3714,S3754,S3794,S3835,S3874,S3915,S3955,S3995,S4036,S4076,S4112,S4157,S4197,S4236,S4273,S4317,S4355,S4399,S4438)</f>
        <v>942217</v>
      </c>
      <c r="T1565" s="61">
        <f t="shared" ref="T1565:X1565" si="1111">SUM(T1615,T1654,T1695,T1735,T1776,T1816,T1857,T1897,T1939,T1980,T2020,T2060,T2102,T2143,T2184,T2224,T2264,T2305,T2346,T2387,T2427,T2465,T2504,T2544,T2584,T2624,T2666,T2707,T2747,T2788,T2828,T2868,T2908,T2948,T2988,T3028,T3068,T3108,T3148,T3191,T3231,T3272,T3312,T3353,T3393,T3433,T3473,T3513,T3554,T3594,T3634,T3674,T3714,T3754,T3794,T3835,T3874,T3915,T3955,T3995,T4036,T4076,T4112,T4157,T4197,T4236,T4273,T4317,T4355,T4399,T4438)</f>
        <v>192712</v>
      </c>
      <c r="U1565" s="61">
        <f t="shared" si="1111"/>
        <v>151105</v>
      </c>
      <c r="V1565" s="61">
        <f t="shared" si="1111"/>
        <v>8200</v>
      </c>
      <c r="W1565" s="61">
        <f t="shared" si="1111"/>
        <v>33407</v>
      </c>
      <c r="X1565" s="61">
        <f t="shared" si="1111"/>
        <v>1134929</v>
      </c>
      <c r="Y1565" s="211">
        <f t="shared" si="1095"/>
        <v>99.99321589489395</v>
      </c>
    </row>
    <row r="1566" spans="1:25" customFormat="1">
      <c r="A1566" s="4" t="s">
        <v>786</v>
      </c>
      <c r="B1566" s="4" t="s">
        <v>172</v>
      </c>
      <c r="C1566" s="4" t="s">
        <v>2666</v>
      </c>
      <c r="D1566" s="4" t="s">
        <v>2667</v>
      </c>
      <c r="E1566" s="47">
        <v>6112</v>
      </c>
      <c r="F1566" s="4" t="s">
        <v>0</v>
      </c>
      <c r="G1566" s="128" t="s">
        <v>3378</v>
      </c>
      <c r="H1566" s="5" t="s">
        <v>17</v>
      </c>
      <c r="I1566" s="61">
        <f t="shared" si="1061"/>
        <v>1820748</v>
      </c>
      <c r="J1566" s="61">
        <f>SUM(J1613,J1652,J1693,J1733,J1774,J1815,J1855,J1895,J1937,J1978,J2018,J2058,J2100,J2141,J2182,J2222,J2262,J2303,J2344,J2385,J2425,J2463,J2502,J2542,J2582,J2622,J2664,J2705,J2745,J2786,J2826,J2866,J2906,J2946,J2986,J3026,J3066,J3106,J3146,J3189,J3229,J3270,J3310,J3351,J3391,J3431,J3471,J3511,J3552,J3592,J3632,J3672,J3712,J3752,J3792,J3833,J3872,J3913,J3953,J3993,J4034,J4074,J4115,J4155,J4195,J4235,J4276,J4315,J4358,J4397,J4436)</f>
        <v>1793038</v>
      </c>
      <c r="K1566" s="61">
        <f t="shared" si="1062"/>
        <v>27710</v>
      </c>
      <c r="L1566" s="61">
        <f t="shared" ref="L1566:P1566" si="1112">SUM(L1613,L1652,L1693,L1733,L1774,L1815,L1855,L1895,L1937,L1978,L2018,L2058,L2100,L2141,L2182,L2222,L2262,L2303,L2344,L2385,L2425,L2463,L2502,L2542,L2582,L2622,L2664,L2705,L2745,L2786,L2826,L2866,L2906,L2946,L2986,L3026,L3066,L3106,L3146,L3189,L3229,L3270,L3310,L3351,L3391,L3431,L3471,L3511,L3552,L3592,L3632,L3672,L3712,L3752,L3792,L3833,L3872,L3913,L3953,L3993,L4034,L4074,L4115,L4155,L4195,L4235,L4276,L4315,L4358,L4397,L4436)</f>
        <v>26195</v>
      </c>
      <c r="M1566" s="61">
        <f t="shared" si="1112"/>
        <v>0</v>
      </c>
      <c r="N1566" s="61">
        <f t="shared" si="1112"/>
        <v>1515</v>
      </c>
      <c r="O1566" s="61">
        <f t="shared" si="1112"/>
        <v>0</v>
      </c>
      <c r="P1566" s="61">
        <f t="shared" si="1112"/>
        <v>0</v>
      </c>
      <c r="Q1566" s="61">
        <f t="shared" ref="Q1566:R1566" si="1113">SUM(Q1613,Q1652,Q1693,Q1733,Q1774,Q1815,Q1855,Q1895,Q1937,Q1978,Q2018,Q2058,Q2100,Q2141,Q2182,Q2222,Q2262,Q2303,Q2344,Q2385,Q2425,Q2463,Q2502,Q2542,Q2582,Q2622,Q2664,Q2705,Q2745,Q2786,Q2826,Q2866,Q2906,Q2946,Q2986,Q3026,Q3066,Q3106,Q3146,Q3189,Q3229,Q3270,Q3310,Q3351,Q3391,Q3431,Q3471,Q3511,Q3552,Q3592,Q3632,Q3672,Q3712,Q3752,Q3792,Q3833,Q3872,Q3913,Q3953,Q3993,Q4034,Q4074,Q4115,Q4155,Q4195,Q4235,Q4276,Q4315,Q4358,Q4397,Q4436)</f>
        <v>2087818</v>
      </c>
      <c r="R1566" s="61">
        <f t="shared" si="1113"/>
        <v>2060593</v>
      </c>
      <c r="S1566" s="61">
        <f t="shared" ref="S1566" si="1114">SUM(S1613,S1652,S1693,S1733,S1774,S1815,S1855,S1895,S1937,S1978,S2018,S2058,S2100,S2141,S2182,S2222,S2262,S2303,S2344,S2385,S2425,S2463,S2502,S2542,S2582,S2622,S2664,S2705,S2745,S2786,S2826,S2866,S2906,S2946,S2986,S3026,S3066,S3106,S3146,S3189,S3229,S3270,S3310,S3351,S3391,S3431,S3471,S3511,S3552,S3592,S3632,S3672,S3712,S3752,S3792,S3833,S3872,S3913,S3953,S3993,S4034,S4074,S4115,S4155,S4195,S4235,S4276,S4315,S4358,S4397,S4436)</f>
        <v>2060593</v>
      </c>
      <c r="T1566" s="61">
        <f t="shared" ref="T1566:X1566" si="1115">SUM(T1613,T1652,T1693,T1733,T1774,T1815,T1855,T1895,T1937,T1978,T2018,T2058,T2100,T2141,T2182,T2222,T2262,T2303,T2344,T2385,T2425,T2463,T2502,T2542,T2582,T2622,T2664,T2705,T2745,T2786,T2826,T2866,T2906,T2946,T2986,T3026,T3066,T3106,T3146,T3189,T3229,T3270,T3310,T3351,T3391,T3431,T3471,T3511,T3552,T3592,T3632,T3672,T3712,T3752,T3792,T3833,T3872,T3913,T3953,T3993,T4034,T4074,T4115,T4155,T4195,T4235,T4276,T4315,T4358,T4397,T4436)</f>
        <v>0</v>
      </c>
      <c r="U1566" s="61">
        <f t="shared" si="1115"/>
        <v>0</v>
      </c>
      <c r="V1566" s="61">
        <f t="shared" si="1115"/>
        <v>0</v>
      </c>
      <c r="W1566" s="61">
        <f t="shared" si="1115"/>
        <v>0</v>
      </c>
      <c r="X1566" s="61">
        <f t="shared" si="1115"/>
        <v>2060593</v>
      </c>
      <c r="Y1566" s="211">
        <f t="shared" si="1095"/>
        <v>100</v>
      </c>
    </row>
    <row r="1567" spans="1:25" customFormat="1">
      <c r="A1567" s="4" t="s">
        <v>786</v>
      </c>
      <c r="B1567" s="4" t="s">
        <v>172</v>
      </c>
      <c r="C1567" s="4" t="s">
        <v>2666</v>
      </c>
      <c r="D1567" s="4" t="s">
        <v>2667</v>
      </c>
      <c r="E1567" s="47">
        <v>6112</v>
      </c>
      <c r="F1567" s="4" t="s">
        <v>0</v>
      </c>
      <c r="G1567" s="128" t="s">
        <v>3378</v>
      </c>
      <c r="H1567" s="5" t="s">
        <v>19</v>
      </c>
      <c r="I1567" s="61">
        <f t="shared" si="1061"/>
        <v>7598123</v>
      </c>
      <c r="J1567" s="61">
        <f>SUM(J1612,J1651,J1692,J1732,J1773,J1814,J1854,J1894,J1936,J1977,J2017,J2057,J2099,J2140,J2181,J2221,J2261,J2302,J2343,J2384,J2424,J2462,J2501,J2541,J2581,J2621,J2663,J2704,J2744,J2785,J2825,J2865,J2905,J2945,J2985,J3025,J3065,J3105,J3145,J3188,J3228,J3269,J3309,J3350,J3390,J3430,J3470,J3510,J3551,J3591,J3631,J3671,J3711,J3751,J3791,J3832,J3871,J3912,J3952,J3992,J4033,J4073,J4114,J4154,J4194,J4234,J4275,J4314,J4357,J4396,J4435)</f>
        <v>7505223</v>
      </c>
      <c r="K1567" s="61">
        <f t="shared" si="1062"/>
        <v>92900</v>
      </c>
      <c r="L1567" s="61">
        <f t="shared" ref="L1567:P1567" si="1116">SUM(L1612,L1651,L1692,L1732,L1773,L1814,L1854,L1894,L1936,L1977,L2017,L2057,L2099,L2140,L2181,L2221,L2261,L2302,L2343,L2384,L2424,L2462,L2501,L2541,L2581,L2621,L2663,L2704,L2744,L2785,L2825,L2865,L2905,L2945,L2985,L3025,L3065,L3105,L3145,L3188,L3228,L3269,L3309,L3350,L3390,L3430,L3470,L3510,L3551,L3591,L3631,L3671,L3711,L3751,L3791,L3832,L3871,L3912,L3952,L3992,L4033,L4073,L4114,L4154,L4194,L4234,L4275,L4314,L4357,L4396,L4435)</f>
        <v>85500</v>
      </c>
      <c r="M1567" s="61">
        <f t="shared" si="1116"/>
        <v>0</v>
      </c>
      <c r="N1567" s="61">
        <f t="shared" si="1116"/>
        <v>7400</v>
      </c>
      <c r="O1567" s="61">
        <f t="shared" si="1116"/>
        <v>0</v>
      </c>
      <c r="P1567" s="61">
        <f t="shared" si="1116"/>
        <v>0</v>
      </c>
      <c r="Q1567" s="61">
        <f t="shared" ref="Q1567:R1567" si="1117">SUM(Q1612,Q1651,Q1692,Q1732,Q1773,Q1814,Q1854,Q1894,Q1936,Q1977,Q2017,Q2057,Q2099,Q2140,Q2181,Q2221,Q2261,Q2302,Q2343,Q2384,Q2424,Q2462,Q2501,Q2541,Q2581,Q2621,Q2663,Q2704,Q2744,Q2785,Q2825,Q2865,Q2905,Q2945,Q2985,Q3025,Q3065,Q3105,Q3145,Q3188,Q3228,Q3269,Q3309,Q3350,Q3390,Q3430,Q3470,Q3510,Q3551,Q3591,Q3631,Q3671,Q3711,Q3751,Q3791,Q3832,Q3871,Q3912,Q3952,Q3992,Q4033,Q4073,Q4114,Q4154,Q4194,Q4234,Q4275,Q4314,Q4357,Q4396,Q4435)</f>
        <v>7617554</v>
      </c>
      <c r="R1567" s="61">
        <f t="shared" si="1117"/>
        <v>7521566</v>
      </c>
      <c r="S1567" s="61">
        <f t="shared" ref="S1567" si="1118">SUM(S1612,S1651,S1692,S1732,S1773,S1814,S1854,S1894,S1936,S1977,S2017,S2057,S2099,S2140,S2181,S2221,S2261,S2302,S2343,S2384,S2424,S2462,S2501,S2541,S2581,S2621,S2663,S2704,S2744,S2785,S2825,S2865,S2905,S2945,S2985,S3025,S3065,S3105,S3145,S3188,S3228,S3269,S3309,S3350,S3390,S3430,S3470,S3510,S3551,S3591,S3631,S3671,S3711,S3751,S3791,S3832,S3871,S3912,S3952,S3992,S4033,S4073,S4114,S4154,S4194,S4234,S4275,S4314,S4357,S4396,S4435)</f>
        <v>7019558</v>
      </c>
      <c r="T1567" s="61">
        <f t="shared" ref="T1567:X1567" si="1119">SUM(T1612,T1651,T1692,T1732,T1773,T1814,T1854,T1894,T1936,T1977,T2017,T2057,T2099,T2140,T2181,T2221,T2261,T2302,T2343,T2384,T2424,T2462,T2501,T2541,T2581,T2621,T2663,T2704,T2744,T2785,T2825,T2865,T2905,T2945,T2985,T3025,T3065,T3105,T3145,T3188,T3228,T3269,T3309,T3350,T3390,T3430,T3470,T3510,T3551,T3591,T3631,T3671,T3711,T3751,T3791,T3832,T3871,T3912,T3952,T3992,T4033,T4073,T4114,T4154,T4194,T4234,T4275,T4314,T4357,T4396,T4435)</f>
        <v>529884</v>
      </c>
      <c r="U1567" s="61">
        <f t="shared" si="1119"/>
        <v>262646</v>
      </c>
      <c r="V1567" s="61">
        <f t="shared" si="1119"/>
        <v>191327</v>
      </c>
      <c r="W1567" s="61">
        <f t="shared" si="1119"/>
        <v>75911</v>
      </c>
      <c r="X1567" s="61">
        <f t="shared" si="1119"/>
        <v>7549442</v>
      </c>
      <c r="Y1567" s="211">
        <f t="shared" si="1095"/>
        <v>100.37061431090282</v>
      </c>
    </row>
    <row r="1568" spans="1:25" customFormat="1">
      <c r="A1568" s="4" t="s">
        <v>786</v>
      </c>
      <c r="B1568" s="4" t="s">
        <v>172</v>
      </c>
      <c r="C1568" s="4" t="s">
        <v>2666</v>
      </c>
      <c r="D1568" s="4" t="s">
        <v>2667</v>
      </c>
      <c r="E1568" s="47">
        <v>6112</v>
      </c>
      <c r="F1568" s="4" t="s">
        <v>0</v>
      </c>
      <c r="G1568" s="128" t="s">
        <v>3378</v>
      </c>
      <c r="H1568" s="5" t="s">
        <v>15</v>
      </c>
      <c r="I1568" s="61">
        <f t="shared" si="1061"/>
        <v>598634</v>
      </c>
      <c r="J1568" s="61">
        <f>SUM(J1614,J1653,J1694,J1734,J1775,J1856,J1896,J1979,J2019,J2059,J2101,J2142,J2183,J2223,J2263,J2304,J2345,J2386,J2426,J2464,J2503,J2543,J2583,J2623,J2665,J2706,J2746,J2787,J2827,J2867,J2907,J2947,J2987,J3027,J3067,J3107,J3147,J3190,J3230,J3271,J3311,J3352,J3392,J3432,J3472,J3512,J3553,J3593,J3633,J3673,J3713,J3753,J3793,J3834,J3873,J3914,J3954,J3994,J4035,J4075,J4116,J4156,J4196,J4277,J4316,J4359,J1938,J4398,J4437)</f>
        <v>598634</v>
      </c>
      <c r="K1568" s="61">
        <f t="shared" si="1062"/>
        <v>0</v>
      </c>
      <c r="L1568" s="61">
        <f t="shared" ref="L1568:P1568" si="1120">SUM(L1614,L1653,L1694,L1734,L1775,L1856,L1896,L1979,L2019,L2059,L2101,L2142,L2183,L2223,L2263,L2304,L2345,L2386,L2426,L2464,L2503,L2543,L2583,L2623,L2665,L2706,L2746,L2787,L2827,L2867,L2907,L2947,L2987,L3027,L3067,L3107,L3147,L3190,L3230,L3271,L3311,L3352,L3392,L3432,L3472,L3512,L3553,L3593,L3633,L3673,L3713,L3753,L3793,L3834,L3873,L3914,L3954,L3994,L4035,L4075,L4116,L4156,L4196,L4277,L4316,L4359,L1938,L4398,L4437)</f>
        <v>0</v>
      </c>
      <c r="M1568" s="61">
        <f t="shared" si="1120"/>
        <v>0</v>
      </c>
      <c r="N1568" s="61">
        <f t="shared" si="1120"/>
        <v>0</v>
      </c>
      <c r="O1568" s="61">
        <f t="shared" si="1120"/>
        <v>0</v>
      </c>
      <c r="P1568" s="61">
        <f t="shared" si="1120"/>
        <v>0</v>
      </c>
      <c r="Q1568" s="61">
        <f>SUM(Q1614,Q1653,Q1694,Q1734,Q1775,Q1856,Q1896,Q1979,Q2019,Q2059,Q2101,Q2142,Q2183,Q2223,Q2263,Q2304,Q2345,Q2386,Q2426,Q2464,Q2503,Q2543,Q2583,Q2623,Q2665,Q2706,Q2746,Q2787,Q2827,Q2867,Q2907,Q2947,Q2987,Q3027,Q3067,Q3107,Q3147,Q3190,Q3230,Q3271,Q3311,Q3352,Q3392,Q3432,Q3472,Q3512,Q3553,Q3593,Q3633,Q3673,Q3713,Q3753,Q3793,Q3834,Q3873,Q3914,Q3954,Q3994,Q4035,Q4075,Q4116,Q4156,Q4196,Q4277,Q4316,Q4359,Q1938,Q4398,Q4437)</f>
        <v>584057</v>
      </c>
      <c r="R1568" s="61">
        <f>SUM(R1614,R1653,R1694,R1734,R1775,R1856,R1896,R1979,R2019,R2059,R2101,R2142,R2183,R2223,R2263,R2304,R2345,R2386,R2426,R2464,R2503,R2543,R2583,R2623,R2665,R2706,R2746,R2787,R2827,R2867,R2907,R2947,R2987,R3027,R3067,R3107,R3147,R3190,R3230,R3271,R3311,R3352,R3392,R3432,R3472,R3512,R3553,R3593,R3633,R3673,R3713,R3753,R3793,R3834,R3873,R3914,R3954,R3994,R4035,R4075,R4116,R4156,R4196,R4277,R4316,R4359,R1938,R4398,R4437)</f>
        <v>584057</v>
      </c>
      <c r="S1568" s="61">
        <f>SUM(S1614,S1653,S1694,S1734,S1775,S1856,S1896,S1979,S2019,S2059,S2101,S2142,S2183,S2223,S2263,S2304,S2345,S2386,S2426,S2464,S2503,S2543,S2583,S2623,S2665,S2706,S2746,S2787,S2827,S2867,S2907,S2947,S2987,S3027,S3067,S3107,S3147,S3190,S3230,S3271,S3311,S3352,S3392,S3432,S3472,S3512,S3553,S3593,S3633,S3673,S3713,S3753,S3793,S3834,S3873,S3914,S3954,S3994,S4035,S4075,S4116,S4156,S4196,S4277,S4316,S4359,S1938,S4398,S4437)</f>
        <v>390392</v>
      </c>
      <c r="T1568" s="61">
        <f t="shared" ref="T1568:X1568" si="1121">SUM(T1614,T1653,T1694,T1734,T1775,T1856,T1896,T1979,T2019,T2059,T2101,T2142,T2183,T2223,T2263,T2304,T2345,T2386,T2426,T2464,T2503,T2543,T2583,T2623,T2665,T2706,T2746,T2787,T2827,T2867,T2907,T2947,T2987,T3027,T3067,T3107,T3147,T3190,T3230,T3271,T3311,T3352,T3392,T3432,T3472,T3512,T3553,T3593,T3633,T3673,T3713,T3753,T3793,T3834,T3873,T3914,T3954,T3994,T4035,T4075,T4116,T4156,T4196,T4277,T4316,T4359,T1938,T4398,T4437)</f>
        <v>193665</v>
      </c>
      <c r="U1568" s="61">
        <f t="shared" si="1121"/>
        <v>89509</v>
      </c>
      <c r="V1568" s="61">
        <f t="shared" si="1121"/>
        <v>5270</v>
      </c>
      <c r="W1568" s="61">
        <f t="shared" si="1121"/>
        <v>98886</v>
      </c>
      <c r="X1568" s="61">
        <f t="shared" si="1121"/>
        <v>584057</v>
      </c>
      <c r="Y1568" s="211">
        <f t="shared" si="1095"/>
        <v>100</v>
      </c>
    </row>
    <row r="1569" spans="1:25" customFormat="1">
      <c r="A1569" s="4" t="s">
        <v>786</v>
      </c>
      <c r="B1569" s="4" t="s">
        <v>172</v>
      </c>
      <c r="C1569" s="4" t="s">
        <v>2666</v>
      </c>
      <c r="D1569" s="4" t="s">
        <v>2667</v>
      </c>
      <c r="E1569" s="3" t="s">
        <v>2671</v>
      </c>
      <c r="F1569" s="3" t="s">
        <v>0</v>
      </c>
      <c r="G1569" s="158" t="s">
        <v>0</v>
      </c>
      <c r="H1569" s="3" t="s">
        <v>21</v>
      </c>
      <c r="I1569" s="66">
        <f t="shared" si="1061"/>
        <v>9461274</v>
      </c>
      <c r="J1569" s="66">
        <f t="shared" ref="J1569:X1569" si="1122">SUM(J1570)</f>
        <v>9368054</v>
      </c>
      <c r="K1569" s="66">
        <f t="shared" si="1062"/>
        <v>93220</v>
      </c>
      <c r="L1569" s="66">
        <f t="shared" si="1122"/>
        <v>81620</v>
      </c>
      <c r="M1569" s="66">
        <f t="shared" si="1122"/>
        <v>0</v>
      </c>
      <c r="N1569" s="66">
        <f t="shared" si="1122"/>
        <v>11600</v>
      </c>
      <c r="O1569" s="66">
        <f t="shared" si="1122"/>
        <v>0</v>
      </c>
      <c r="P1569" s="66">
        <f t="shared" si="1122"/>
        <v>0</v>
      </c>
      <c r="Q1569" s="66">
        <f t="shared" si="1122"/>
        <v>9963985</v>
      </c>
      <c r="R1569" s="66">
        <f t="shared" si="1122"/>
        <v>9869115</v>
      </c>
      <c r="S1569" s="66">
        <f t="shared" si="1122"/>
        <v>8450334</v>
      </c>
      <c r="T1569" s="66">
        <f t="shared" si="1122"/>
        <v>1418769.5</v>
      </c>
      <c r="U1569" s="66">
        <f t="shared" si="1122"/>
        <v>820237.5</v>
      </c>
      <c r="V1569" s="66">
        <f t="shared" si="1122"/>
        <v>496114</v>
      </c>
      <c r="W1569" s="66">
        <f t="shared" si="1122"/>
        <v>102418</v>
      </c>
      <c r="X1569" s="66">
        <f t="shared" si="1122"/>
        <v>9869103.5</v>
      </c>
      <c r="Y1569" s="208">
        <f t="shared" si="1095"/>
        <v>99.999883474860724</v>
      </c>
    </row>
    <row r="1570" spans="1:25" s="145" customFormat="1">
      <c r="A1570" s="134" t="s">
        <v>786</v>
      </c>
      <c r="B1570" s="134" t="s">
        <v>172</v>
      </c>
      <c r="C1570" s="134" t="s">
        <v>2666</v>
      </c>
      <c r="D1570" s="134" t="s">
        <v>2667</v>
      </c>
      <c r="E1570" s="136">
        <v>6121</v>
      </c>
      <c r="F1570" s="134" t="s">
        <v>0</v>
      </c>
      <c r="G1570" s="128" t="s">
        <v>3378</v>
      </c>
      <c r="H1570" s="132" t="s">
        <v>22</v>
      </c>
      <c r="I1570" s="144">
        <f t="shared" si="1061"/>
        <v>9461274</v>
      </c>
      <c r="J1570" s="61">
        <f>SUM(J1617,J1656,J1697,J1737,J1778,J1818,J1859,J1899,J1941,J1982,J2022,J2062,J2104,J2145,J2186,J2226,J2266,J2307,J2348,J2389,J2429,J2467,J2506,J2546,J2586,J2626,J2668,J2709,J2749,J2790,J2830,J2870,J2910,J2950,J2990,J3030,J3070,J3110,J3150,J3193,J3233,J3274,J3314,J3355,J3395,J3435,J3475,J3515,J3556,J3596,J3636,J3676,J3716,J3756,J3796,J3837,J3876,J3917,J3957,J3997,J4038,J4078,J4118,J4159,J4199,J4238,J4279,J4319,J4361,J4401,J4440)</f>
        <v>9368054</v>
      </c>
      <c r="K1570" s="61">
        <f t="shared" si="1062"/>
        <v>93220</v>
      </c>
      <c r="L1570" s="61">
        <f t="shared" ref="L1570:P1570" si="1123">SUM(L1617,L1656,L1697,L1737,L1778,L1818,L1859,L1899,L1941,L1982,L2022,L2062,L2104,L2145,L2186,L2226,L2266,L2307,L2348,L2389,L2429,L2467,L2506,L2546,L2586,L2626,L2668,L2709,L2749,L2790,L2830,L2870,L2910,L2950,L2990,L3030,L3070,L3110,L3150,L3193,L3233,L3274,L3314,L3355,L3395,L3435,L3475,L3515,L3556,L3596,L3636,L3676,L3716,L3756,L3796,L3837,L3876,L3917,L3957,L3997,L4038,L4078,L4118,L4159,L4199,L4238,L4279,L4319,L4361,L4401,L4440)</f>
        <v>81620</v>
      </c>
      <c r="M1570" s="61">
        <f t="shared" si="1123"/>
        <v>0</v>
      </c>
      <c r="N1570" s="61">
        <f t="shared" si="1123"/>
        <v>11600</v>
      </c>
      <c r="O1570" s="61">
        <f t="shared" si="1123"/>
        <v>0</v>
      </c>
      <c r="P1570" s="61">
        <f t="shared" si="1123"/>
        <v>0</v>
      </c>
      <c r="Q1570" s="61">
        <f t="shared" ref="Q1570:R1570" si="1124">SUM(Q1617,Q1656,Q1697,Q1737,Q1778,Q1818,Q1859,Q1899,Q1941,Q1982,Q2022,Q2062,Q2104,Q2145,Q2186,Q2226,Q2266,Q2307,Q2348,Q2389,Q2429,Q2467,Q2506,Q2546,Q2586,Q2626,Q2668,Q2709,Q2749,Q2790,Q2830,Q2870,Q2910,Q2950,Q2990,Q3030,Q3070,Q3110,Q3150,Q3193,Q3233,Q3274,Q3314,Q3355,Q3395,Q3435,Q3475,Q3515,Q3556,Q3596,Q3636,Q3676,Q3716,Q3756,Q3796,Q3837,Q3876,Q3917,Q3957,Q3997,Q4038,Q4078,Q4118,Q4159,Q4199,Q4238,Q4279,Q4319,Q4361,Q4401,Q4440)</f>
        <v>9963985</v>
      </c>
      <c r="R1570" s="61">
        <f t="shared" si="1124"/>
        <v>9869115</v>
      </c>
      <c r="S1570" s="61">
        <f t="shared" ref="S1570" si="1125">SUM(S1617,S1656,S1697,S1737,S1778,S1818,S1859,S1899,S1941,S1982,S2022,S2062,S2104,S2145,S2186,S2226,S2266,S2307,S2348,S2389,S2429,S2467,S2506,S2546,S2586,S2626,S2668,S2709,S2749,S2790,S2830,S2870,S2910,S2950,S2990,S3030,S3070,S3110,S3150,S3193,S3233,S3274,S3314,S3355,S3395,S3435,S3475,S3515,S3556,S3596,S3636,S3676,S3716,S3756,S3796,S3837,S3876,S3917,S3957,S3997,S4038,S4078,S4118,S4159,S4199,S4238,S4279,S4319,S4361,S4401,S4440)</f>
        <v>8450334</v>
      </c>
      <c r="T1570" s="61">
        <f t="shared" ref="T1570:X1570" si="1126">SUM(T1617,T1656,T1697,T1737,T1778,T1818,T1859,T1899,T1941,T1982,T2022,T2062,T2104,T2145,T2186,T2226,T2266,T2307,T2348,T2389,T2429,T2467,T2506,T2546,T2586,T2626,T2668,T2709,T2749,T2790,T2830,T2870,T2910,T2950,T2990,T3030,T3070,T3110,T3150,T3193,T3233,T3274,T3314,T3355,T3395,T3435,T3475,T3515,T3556,T3596,T3636,T3676,T3716,T3756,T3796,T3837,T3876,T3917,T3957,T3997,T4038,T4078,T4118,T4159,T4199,T4238,T4279,T4319,T4361,T4401,T4440)</f>
        <v>1418769.5</v>
      </c>
      <c r="U1570" s="61">
        <f t="shared" si="1126"/>
        <v>820237.5</v>
      </c>
      <c r="V1570" s="61">
        <f t="shared" si="1126"/>
        <v>496114</v>
      </c>
      <c r="W1570" s="61">
        <f t="shared" si="1126"/>
        <v>102418</v>
      </c>
      <c r="X1570" s="61">
        <f t="shared" si="1126"/>
        <v>9869103.5</v>
      </c>
      <c r="Y1570" s="211">
        <f t="shared" si="1095"/>
        <v>99.999883474860724</v>
      </c>
    </row>
    <row r="1571" spans="1:25" customFormat="1">
      <c r="A1571" s="4" t="s">
        <v>786</v>
      </c>
      <c r="B1571" s="4" t="s">
        <v>172</v>
      </c>
      <c r="C1571" s="4" t="s">
        <v>2666</v>
      </c>
      <c r="D1571" s="4" t="s">
        <v>2667</v>
      </c>
      <c r="E1571" s="3" t="s">
        <v>2672</v>
      </c>
      <c r="F1571" s="3" t="s">
        <v>0</v>
      </c>
      <c r="G1571" s="158" t="s">
        <v>0</v>
      </c>
      <c r="H1571" s="3" t="s">
        <v>23</v>
      </c>
      <c r="I1571" s="62">
        <f t="shared" si="1061"/>
        <v>10946080</v>
      </c>
      <c r="J1571" s="62">
        <f>SUM(J1572:J1580)</f>
        <v>8394371</v>
      </c>
      <c r="K1571" s="62">
        <f t="shared" si="1062"/>
        <v>2551709</v>
      </c>
      <c r="L1571" s="62">
        <f t="shared" ref="L1571:P1571" si="1127">SUM(L1572:L1580)</f>
        <v>2272055</v>
      </c>
      <c r="M1571" s="62">
        <f t="shared" si="1127"/>
        <v>9000</v>
      </c>
      <c r="N1571" s="62">
        <f t="shared" si="1127"/>
        <v>270654</v>
      </c>
      <c r="O1571" s="62">
        <f t="shared" si="1127"/>
        <v>0</v>
      </c>
      <c r="P1571" s="62">
        <f t="shared" si="1127"/>
        <v>0</v>
      </c>
      <c r="Q1571" s="62">
        <f t="shared" ref="Q1571:R1571" si="1128">SUM(Q1572:Q1580)</f>
        <v>12456996</v>
      </c>
      <c r="R1571" s="62">
        <f t="shared" si="1128"/>
        <v>8948701</v>
      </c>
      <c r="S1571" s="62">
        <f t="shared" ref="S1571" si="1129">SUM(S1572:S1580)</f>
        <v>7373202</v>
      </c>
      <c r="T1571" s="62">
        <f t="shared" ref="T1571:X1571" si="1130">SUM(T1572:T1580)</f>
        <v>1578351</v>
      </c>
      <c r="U1571" s="62">
        <f t="shared" si="1130"/>
        <v>674445</v>
      </c>
      <c r="V1571" s="62">
        <f t="shared" si="1130"/>
        <v>552051</v>
      </c>
      <c r="W1571" s="62">
        <f t="shared" si="1130"/>
        <v>351855</v>
      </c>
      <c r="X1571" s="62">
        <f t="shared" si="1130"/>
        <v>8951553</v>
      </c>
      <c r="Y1571" s="210">
        <f t="shared" si="1095"/>
        <v>100.03187054746829</v>
      </c>
    </row>
    <row r="1572" spans="1:25" customFormat="1">
      <c r="A1572" s="4" t="s">
        <v>786</v>
      </c>
      <c r="B1572" s="4" t="s">
        <v>172</v>
      </c>
      <c r="C1572" s="4" t="s">
        <v>2666</v>
      </c>
      <c r="D1572" s="4" t="s">
        <v>2667</v>
      </c>
      <c r="E1572" s="47">
        <v>6131</v>
      </c>
      <c r="F1572" s="4" t="s">
        <v>0</v>
      </c>
      <c r="G1572" s="128" t="s">
        <v>3378</v>
      </c>
      <c r="H1572" s="5" t="s">
        <v>24</v>
      </c>
      <c r="I1572" s="61">
        <f t="shared" si="1061"/>
        <v>117072</v>
      </c>
      <c r="J1572" s="61">
        <f>SUM(J1619,J1658,J1699,J1739,J1780,J1820,J1861,J1901,J1943,J1984,J2024,J2064,J2106,J2147,J2188,J2228,J2268,J2309,J2350,J2391,J2431,J2469,J2508,J2548,J2588,J2628,J2670,J2711,J2751,J2792,J2832,J2872,J2912,J2952,J2992,J3032,J3072,J3112,J3152,J3195,J3235,J3276,J3316,J3357,J3397,J3437,J3477,J3517,J3558,J3598,J3638,J3678,J3718,J3758,J3798,J3839,J3878,J3919,J3959,J3999,J4040,J4080,J4120,J4161,J4201,J4240,J4281,J4321,J4363,J4403,J4442)</f>
        <v>66072</v>
      </c>
      <c r="K1572" s="61">
        <f t="shared" si="1062"/>
        <v>51000</v>
      </c>
      <c r="L1572" s="61">
        <f t="shared" ref="L1572:P1576" si="1131">SUM(L1619,L1658,L1699,L1739,L1780,L1820,L1861,L1901,L1943,L1984,L2024,L2064,L2106,L2147,L2188,L2228,L2268,L2309,L2350,L2391,L2431,L2469,L2508,L2548,L2588,L2628,L2670,L2711,L2751,L2792,L2832,L2872,L2912,L2952,L2992,L3032,L3072,L3112,L3152,L3195,L3235,L3276,L3316,L3357,L3397,L3437,L3477,L3517,L3558,L3598,L3638,L3678,L3718,L3758,L3798,L3839,L3878,L3919,L3959,L3999,L4040,L4080,L4120,L4161,L4201,L4240,L4281,L4321,L4363,L4403,L4442)</f>
        <v>45000</v>
      </c>
      <c r="M1572" s="61">
        <f t="shared" si="1131"/>
        <v>0</v>
      </c>
      <c r="N1572" s="61">
        <f t="shared" si="1131"/>
        <v>6000</v>
      </c>
      <c r="O1572" s="61">
        <f t="shared" si="1131"/>
        <v>0</v>
      </c>
      <c r="P1572" s="61">
        <f t="shared" si="1131"/>
        <v>0</v>
      </c>
      <c r="Q1572" s="61">
        <f>SUM(Q1619,Q1658,Q1699,Q1739,Q1780,Q1820,Q1861,Q1901,Q1943,Q1984,Q2024,Q2064,Q2106,Q2147,Q2188,Q2228,Q2268,Q2309,Q2350,Q2391,Q2431,Q2469,Q2508,Q2548,Q2588,Q2628,Q2670,Q2711,Q2751,Q2792,Q2832,Q2872,Q2912,Q2952,Q2992,Q3032,Q3072,Q3112,Q3152,Q3195,Q3235,Q3276,Q3316,Q3357,Q3397,Q3437,Q3477,Q3517,Q3558,Q3598,Q3638,Q3678,Q3718,Q3758,Q3798,Q3839,Q3878,Q3919,Q3959,Q3999,Q4040,Q4080,Q4120,Q4161,Q4201,Q4240,Q4281,Q4321,Q4363,Q4403,Q4442)</f>
        <v>131120</v>
      </c>
      <c r="R1572" s="61">
        <f>SUM(R1619,R1658,R1699,R1739,R1780,R1820,R1861,R1901,R1943,R1984,R2024,R2064,R2106,R2147,R2188,R2228,R2268,R2309,R2350,R2391,R2431,R2469,R2508,R2548,R2588,R2628,R2670,R2711,R2751,R2792,R2832,R2872,R2912,R2952,R2992,R3032,R3072,R3112,R3152,R3195,R3235,R3276,R3316,R3357,R3397,R3437,R3477,R3517,R3558,R3598,R3638,R3678,R3718,R3758,R3798,R3839,R3878,R3919,R3959,R3999,R4040,R4080,R4120,R4161,R4201,R4240,R4281,R4321,R4363,R4403,R4442)</f>
        <v>77308</v>
      </c>
      <c r="S1572" s="61">
        <f>SUM(S1619,S1658,S1699,S1739,S1780,S1820,S1861,S1901,S1943,S1984,S2024,S2064,S2106,S2147,S2188,S2228,S2268,S2309,S2350,S2391,S2431,S2469,S2508,S2548,S2588,S2628,S2670,S2711,S2751,S2792,S2832,S2872,S2912,S2952,S2992,S3032,S3072,S3112,S3152,S3195,S3235,S3276,S3316,S3357,S3397,S3437,S3477,S3517,S3558,S3598,S3638,S3678,S3718,S3758,S3798,S3839,S3878,S3919,S3959,S3999,S4040,S4080,S4120,S4161,S4201,S4240,S4281,S4321,S4363,S4403,S4442)</f>
        <v>70287</v>
      </c>
      <c r="T1572" s="61">
        <f t="shared" ref="T1572:X1572" si="1132">SUM(T1619,T1658,T1699,T1739,T1780,T1820,T1861,T1901,T1943,T1984,T2024,T2064,T2106,T2147,T2188,T2228,T2268,T2309,T2350,T2391,T2431,T2469,T2508,T2548,T2588,T2628,T2670,T2711,T2751,T2792,T2832,T2872,T2912,T2952,T2992,T3032,T3072,T3112,T3152,T3195,T3235,T3276,T3316,T3357,T3397,T3437,T3477,T3517,T3558,T3598,T3638,T3678,T3718,T3758,T3798,T3839,T3878,T3919,T3959,T3999,T4040,T4080,T4120,T4161,T4201,T4240,T4281,T4321,T4363,T4403,T4442)</f>
        <v>7021</v>
      </c>
      <c r="U1572" s="61">
        <f t="shared" si="1132"/>
        <v>5305</v>
      </c>
      <c r="V1572" s="61">
        <f t="shared" si="1132"/>
        <v>583</v>
      </c>
      <c r="W1572" s="61">
        <f t="shared" si="1132"/>
        <v>1133</v>
      </c>
      <c r="X1572" s="61">
        <f t="shared" si="1132"/>
        <v>77308</v>
      </c>
      <c r="Y1572" s="211">
        <f t="shared" si="1095"/>
        <v>100</v>
      </c>
    </row>
    <row r="1573" spans="1:25" customFormat="1">
      <c r="A1573" s="4" t="s">
        <v>786</v>
      </c>
      <c r="B1573" s="4" t="s">
        <v>172</v>
      </c>
      <c r="C1573" s="4" t="s">
        <v>2666</v>
      </c>
      <c r="D1573" s="4" t="s">
        <v>2667</v>
      </c>
      <c r="E1573" s="47">
        <v>6132</v>
      </c>
      <c r="F1573" s="4" t="s">
        <v>0</v>
      </c>
      <c r="G1573" s="128" t="s">
        <v>3378</v>
      </c>
      <c r="H1573" s="5" t="s">
        <v>25</v>
      </c>
      <c r="I1573" s="61">
        <f t="shared" si="1061"/>
        <v>3776702</v>
      </c>
      <c r="J1573" s="61">
        <f>SUM(J1620,J1659,J1700,J1740,J1781,J1821,J1862,J1902,J1944,J1985,J2025,J2065,J2107,J2148,J2189,J2229,J2269,J2310,J2351,J2392,J2432,J2470,J2509,J2549,J2589,J2629,J2671,J2712,J2752,J2793,J2833,J2873,J2913,J2953,J2993,J3033,J3073,J3113,J3153,J3196,J3236,J3277,J3317,J3358,J3398,J3438,J3478,J3518,J3559,J3599,J3639,J3679,J3719,J3759,J3799,J3840,J3879,J3920,J3960,J4000,J4041,J4081,J4121,J4162,J4202,J4241,J4282,J4322,J4364,J4404,J4443)</f>
        <v>3747027</v>
      </c>
      <c r="K1573" s="61">
        <f t="shared" si="1062"/>
        <v>29675</v>
      </c>
      <c r="L1573" s="61">
        <f t="shared" si="1131"/>
        <v>26675</v>
      </c>
      <c r="M1573" s="61">
        <f t="shared" si="1131"/>
        <v>0</v>
      </c>
      <c r="N1573" s="61">
        <f t="shared" si="1131"/>
        <v>3000</v>
      </c>
      <c r="O1573" s="61">
        <f t="shared" si="1131"/>
        <v>0</v>
      </c>
      <c r="P1573" s="61">
        <f t="shared" si="1131"/>
        <v>0</v>
      </c>
      <c r="Q1573" s="61">
        <f t="shared" ref="Q1573:R1573" si="1133">SUM(Q1620,Q1659,Q1700,Q1740,Q1781,Q1821,Q1862,Q1902,Q1944,Q1985,Q2025,Q2065,Q2107,Q2148,Q2189,Q2229,Q2269,Q2310,Q2351,Q2392,Q2432,Q2470,Q2509,Q2549,Q2589,Q2629,Q2671,Q2712,Q2752,Q2793,Q2833,Q2873,Q2913,Q2953,Q2993,Q3033,Q3073,Q3113,Q3153,Q3196,Q3236,Q3277,Q3317,Q3358,Q3398,Q3438,Q3478,Q3518,Q3559,Q3599,Q3639,Q3679,Q3719,Q3759,Q3799,Q3840,Q3879,Q3920,Q3960,Q4000,Q4041,Q4081,Q4121,Q4162,Q4202,Q4241,Q4282,Q4322,Q4364,Q4404,Q4443)</f>
        <v>3782222</v>
      </c>
      <c r="R1573" s="61">
        <f t="shared" si="1133"/>
        <v>3749847</v>
      </c>
      <c r="S1573" s="61">
        <f t="shared" ref="S1573" si="1134">SUM(S1620,S1659,S1700,S1740,S1781,S1821,S1862,S1902,S1944,S1985,S2025,S2065,S2107,S2148,S2189,S2229,S2269,S2310,S2351,S2392,S2432,S2470,S2509,S2549,S2589,S2629,S2671,S2712,S2752,S2793,S2833,S2873,S2913,S2953,S2993,S3033,S3073,S3113,S3153,S3196,S3236,S3277,S3317,S3358,S3398,S3438,S3478,S3518,S3559,S3599,S3639,S3679,S3719,S3759,S3799,S3840,S3879,S3920,S3960,S4000,S4041,S4081,S4121,S4162,S4202,S4241,S4282,S4322,S4364,S4404,S4443)</f>
        <v>3151133</v>
      </c>
      <c r="T1573" s="61">
        <f t="shared" ref="T1573:X1573" si="1135">SUM(T1620,T1659,T1700,T1740,T1781,T1821,T1862,T1902,T1944,T1985,T2025,T2065,T2107,T2148,T2189,T2229,T2269,T2310,T2351,T2392,T2432,T2470,T2509,T2549,T2589,T2629,T2671,T2712,T2752,T2793,T2833,T2873,T2913,T2953,T2993,T3033,T3073,T3113,T3153,T3196,T3236,T3277,T3317,T3358,T3398,T3438,T3478,T3518,T3559,T3599,T3639,T3679,T3719,T3759,T3799,T3840,T3879,T3920,T3960,T4000,T4041,T4081,T4121,T4162,T4202,T4241,T4282,T4322,T4364,T4404,T4443)</f>
        <v>598714</v>
      </c>
      <c r="U1573" s="61">
        <f t="shared" si="1135"/>
        <v>253720</v>
      </c>
      <c r="V1573" s="61">
        <f t="shared" si="1135"/>
        <v>216875</v>
      </c>
      <c r="W1573" s="61">
        <f t="shared" si="1135"/>
        <v>128119</v>
      </c>
      <c r="X1573" s="61">
        <f t="shared" si="1135"/>
        <v>3749847</v>
      </c>
      <c r="Y1573" s="211">
        <f t="shared" si="1095"/>
        <v>100</v>
      </c>
    </row>
    <row r="1574" spans="1:25" customFormat="1">
      <c r="A1574" s="4" t="s">
        <v>786</v>
      </c>
      <c r="B1574" s="4" t="s">
        <v>172</v>
      </c>
      <c r="C1574" s="4" t="s">
        <v>2666</v>
      </c>
      <c r="D1574" s="4" t="s">
        <v>2667</v>
      </c>
      <c r="E1574" s="47">
        <v>6133</v>
      </c>
      <c r="F1574" s="4" t="s">
        <v>0</v>
      </c>
      <c r="G1574" s="128" t="s">
        <v>3378</v>
      </c>
      <c r="H1574" s="5" t="s">
        <v>26</v>
      </c>
      <c r="I1574" s="61">
        <f t="shared" si="1061"/>
        <v>868278</v>
      </c>
      <c r="J1574" s="61">
        <f>SUM(J1621,J1660,J1701,J1741,J1782,J1822,J1863,J1903,J1945,J1986,J2026,J2066,J2108,J2149,J2190,J2230,J2270,J2311,J2352,J2393,J2433,J2471,J2510,J2550,J2590,J2630,J2672,J2713,J2753,J2794,J2834,J2874,J2914,J2954,J2994,J3034,J3074,J3114,J3154,J3197,J3237,J3278,J3318,J3359,J3399,J3439,J3479,J3519,J3560,J3600,J3640,J3680,J3720,J3760,J3800,J3841,J3880,J3921,J3961,J4001,J4042,J4082,J4122,J4163,J4203,J4242,J4283,J4323,J4365,J4405,J4444)</f>
        <v>857578</v>
      </c>
      <c r="K1574" s="61">
        <f t="shared" si="1062"/>
        <v>10700</v>
      </c>
      <c r="L1574" s="61">
        <f t="shared" si="1131"/>
        <v>8200</v>
      </c>
      <c r="M1574" s="61">
        <f t="shared" si="1131"/>
        <v>0</v>
      </c>
      <c r="N1574" s="61">
        <f t="shared" si="1131"/>
        <v>2500</v>
      </c>
      <c r="O1574" s="61">
        <f t="shared" si="1131"/>
        <v>0</v>
      </c>
      <c r="P1574" s="61">
        <f t="shared" si="1131"/>
        <v>0</v>
      </c>
      <c r="Q1574" s="61">
        <f t="shared" ref="Q1574:R1574" si="1136">SUM(Q1621,Q1660,Q1701,Q1741,Q1782,Q1822,Q1863,Q1903,Q1945,Q1986,Q2026,Q2066,Q2108,Q2149,Q2190,Q2230,Q2270,Q2311,Q2352,Q2393,Q2433,Q2471,Q2510,Q2550,Q2590,Q2630,Q2672,Q2713,Q2753,Q2794,Q2834,Q2874,Q2914,Q2954,Q2994,Q3034,Q3074,Q3114,Q3154,Q3197,Q3237,Q3278,Q3318,Q3359,Q3399,Q3439,Q3479,Q3519,Q3560,Q3600,Q3640,Q3680,Q3720,Q3760,Q3800,Q3841,Q3880,Q3921,Q3961,Q4001,Q4042,Q4082,Q4122,Q4163,Q4203,Q4242,Q4283,Q4323,Q4365,Q4405,Q4444)</f>
        <v>883336</v>
      </c>
      <c r="R1574" s="61">
        <f t="shared" si="1136"/>
        <v>870116</v>
      </c>
      <c r="S1574" s="61">
        <f t="shared" ref="S1574" si="1137">SUM(S1621,S1660,S1701,S1741,S1782,S1822,S1863,S1903,S1945,S1986,S2026,S2066,S2108,S2149,S2190,S2230,S2270,S2311,S2352,S2393,S2433,S2471,S2510,S2550,S2590,S2630,S2672,S2713,S2753,S2794,S2834,S2874,S2914,S2954,S2994,S3034,S3074,S3114,S3154,S3197,S3237,S3278,S3318,S3359,S3399,S3439,S3479,S3519,S3560,S3600,S3640,S3680,S3720,S3760,S3800,S3841,S3880,S3921,S3961,S4001,S4042,S4082,S4122,S4163,S4203,S4242,S4283,S4323,S4365,S4405,S4444)</f>
        <v>693464</v>
      </c>
      <c r="T1574" s="61">
        <f t="shared" ref="T1574:X1574" si="1138">SUM(T1621,T1660,T1701,T1741,T1782,T1822,T1863,T1903,T1945,T1986,T2026,T2066,T2108,T2149,T2190,T2230,T2270,T2311,T2352,T2393,T2433,T2471,T2510,T2550,T2590,T2630,T2672,T2713,T2753,T2794,T2834,T2874,T2914,T2954,T2994,T3034,T3074,T3114,T3154,T3197,T3237,T3278,T3318,T3359,T3399,T3439,T3479,T3519,T3560,T3600,T3640,T3680,T3720,T3760,T3800,T3841,T3880,T3921,T3961,T4001,T4042,T4082,T4122,T4163,T4203,T4242,T4283,T4323,T4365,T4405,T4444)</f>
        <v>176652</v>
      </c>
      <c r="U1574" s="61">
        <f t="shared" si="1138"/>
        <v>71037</v>
      </c>
      <c r="V1574" s="61">
        <f t="shared" si="1138"/>
        <v>62733</v>
      </c>
      <c r="W1574" s="61">
        <f t="shared" si="1138"/>
        <v>42882</v>
      </c>
      <c r="X1574" s="61">
        <f t="shared" si="1138"/>
        <v>870116</v>
      </c>
      <c r="Y1574" s="211">
        <f t="shared" si="1095"/>
        <v>100</v>
      </c>
    </row>
    <row r="1575" spans="1:25" customFormat="1">
      <c r="A1575" s="4" t="s">
        <v>786</v>
      </c>
      <c r="B1575" s="4" t="s">
        <v>172</v>
      </c>
      <c r="C1575" s="4" t="s">
        <v>2666</v>
      </c>
      <c r="D1575" s="4" t="s">
        <v>2667</v>
      </c>
      <c r="E1575" s="47">
        <v>6134</v>
      </c>
      <c r="F1575" s="4" t="s">
        <v>0</v>
      </c>
      <c r="G1575" s="128" t="s">
        <v>3378</v>
      </c>
      <c r="H1575" s="5" t="s">
        <v>27</v>
      </c>
      <c r="I1575" s="61">
        <f t="shared" si="1061"/>
        <v>2652248</v>
      </c>
      <c r="J1575" s="61">
        <f>SUM(J1622,J1661,J1702,J1742,J1783,J1823,J1864,J1904,J1946,J1987,J2027,J2067,J2109,J2150,J2191,J2231,J2271,J2312,J2353,J2394,J2434,J2472,J2511,J2551,J2591,J2631,J2673,J2714,J2754,J2795,J2835,J2875,J2915,J2955,J2995,J3035,J3075,J3115,J3155,J3198,J3238,J3279,J3319,J3360,J3400,J3440,J3480,J3520,J3561,J3601,J3641,J3681,J3721,J3761,J3801,J3842,J3881,J3922,J3962,J4002,J4043,J4083,J4123,J4164,J4204,J4243,J4284,J4324,J4366,J4406,J4445)</f>
        <v>809169</v>
      </c>
      <c r="K1575" s="61">
        <f t="shared" si="1062"/>
        <v>1843079</v>
      </c>
      <c r="L1575" s="61">
        <f t="shared" si="1131"/>
        <v>1690490</v>
      </c>
      <c r="M1575" s="61">
        <f t="shared" si="1131"/>
        <v>3100</v>
      </c>
      <c r="N1575" s="61">
        <f t="shared" si="1131"/>
        <v>149489</v>
      </c>
      <c r="O1575" s="61">
        <f t="shared" si="1131"/>
        <v>0</v>
      </c>
      <c r="P1575" s="61">
        <f t="shared" si="1131"/>
        <v>0</v>
      </c>
      <c r="Q1575" s="61">
        <f t="shared" ref="Q1575:R1575" si="1139">SUM(Q1622,Q1661,Q1702,Q1742,Q1783,Q1823,Q1864,Q1904,Q1946,Q1987,Q2027,Q2067,Q2109,Q2150,Q2191,Q2231,Q2271,Q2312,Q2353,Q2394,Q2434,Q2472,Q2511,Q2551,Q2591,Q2631,Q2673,Q2714,Q2754,Q2795,Q2835,Q2875,Q2915,Q2955,Q2995,Q3035,Q3075,Q3115,Q3155,Q3198,Q3238,Q3279,Q3319,Q3360,Q3400,Q3440,Q3480,Q3520,Q3561,Q3601,Q3641,Q3681,Q3721,Q3761,Q3801,Q3842,Q3881,Q3922,Q3962,Q4002,Q4043,Q4083,Q4123,Q4164,Q4204,Q4243,Q4284,Q4324,Q4366,Q4406,Q4445)</f>
        <v>3105299</v>
      </c>
      <c r="R1575" s="61">
        <f t="shared" si="1139"/>
        <v>805758</v>
      </c>
      <c r="S1575" s="61">
        <f t="shared" ref="S1575" si="1140">SUM(S1622,S1661,S1702,S1742,S1783,S1823,S1864,S1904,S1946,S1987,S2027,S2067,S2109,S2150,S2191,S2231,S2271,S2312,S2353,S2394,S2434,S2472,S2511,S2551,S2591,S2631,S2673,S2714,S2754,S2795,S2835,S2875,S2915,S2955,S2995,S3035,S3075,S3115,S3155,S3198,S3238,S3279,S3319,S3360,S3400,S3440,S3480,S3520,S3561,S3601,S3641,S3681,S3721,S3761,S3801,S3842,S3881,S3922,S3962,S4002,S4043,S4083,S4123,S4164,S4204,S4243,S4284,S4324,S4366,S4406,S4445)</f>
        <v>636686</v>
      </c>
      <c r="T1575" s="61">
        <f t="shared" ref="T1575:X1575" si="1141">SUM(T1622,T1661,T1702,T1742,T1783,T1823,T1864,T1904,T1946,T1987,T2027,T2067,T2109,T2150,T2191,T2231,T2271,T2312,T2353,T2394,T2434,T2472,T2511,T2551,T2591,T2631,T2673,T2714,T2754,T2795,T2835,T2875,T2915,T2955,T2995,T3035,T3075,T3115,T3155,T3198,T3238,T3279,T3319,T3360,T3400,T3440,T3480,T3520,T3561,T3601,T3641,T3681,T3721,T3761,T3801,T3842,T3881,T3922,T3962,T4002,T4043,T4083,T4123,T4164,T4204,T4243,T4284,T4324,T4366,T4406,T4445)</f>
        <v>169072</v>
      </c>
      <c r="U1575" s="61">
        <f t="shared" si="1141"/>
        <v>72868</v>
      </c>
      <c r="V1575" s="61">
        <f t="shared" si="1141"/>
        <v>60332</v>
      </c>
      <c r="W1575" s="61">
        <f t="shared" si="1141"/>
        <v>35872</v>
      </c>
      <c r="X1575" s="61">
        <f t="shared" si="1141"/>
        <v>805758</v>
      </c>
      <c r="Y1575" s="211">
        <f t="shared" si="1095"/>
        <v>100</v>
      </c>
    </row>
    <row r="1576" spans="1:25" customFormat="1">
      <c r="A1576" s="4" t="s">
        <v>786</v>
      </c>
      <c r="B1576" s="4" t="s">
        <v>172</v>
      </c>
      <c r="C1576" s="4" t="s">
        <v>2666</v>
      </c>
      <c r="D1576" s="4" t="s">
        <v>2667</v>
      </c>
      <c r="E1576" s="47">
        <v>6135</v>
      </c>
      <c r="F1576" s="4" t="s">
        <v>0</v>
      </c>
      <c r="G1576" s="128" t="s">
        <v>3378</v>
      </c>
      <c r="H1576" s="5" t="s">
        <v>28</v>
      </c>
      <c r="I1576" s="61">
        <f t="shared" si="1061"/>
        <v>144804</v>
      </c>
      <c r="J1576" s="61">
        <f>SUM(J1623,J1662,J1703,J1743,J1784,J1824,J1865,J1905,J1947,J1988,J2028,J2068,J2110,J2151,J2192,J2232,J2272,J2313,J2354,J2395,J2435,J2473,J2512,J2552,J2592,J2632,J2674,J2715,J2755,J2796,J2836,J2876,J2916,J2956,J2996,J3036,J3076,J3116,J3156,J3199,J3239,J3280,J3320,J3361,J3401,J3441,J3481,J3521,J3562,J3602,J3642,J3682,J3722,J3762,J3802,J3843,J3882,J3923,J3963,J4003,J4044,J4084,J4124,J4165,J4205,J4244,J4285,J4325,J4367,J4407,J4446)</f>
        <v>68754</v>
      </c>
      <c r="K1576" s="61">
        <f t="shared" si="1062"/>
        <v>76050</v>
      </c>
      <c r="L1576" s="61">
        <f t="shared" si="1131"/>
        <v>52250</v>
      </c>
      <c r="M1576" s="61">
        <f t="shared" si="1131"/>
        <v>0</v>
      </c>
      <c r="N1576" s="61">
        <f t="shared" si="1131"/>
        <v>23800</v>
      </c>
      <c r="O1576" s="61">
        <f t="shared" si="1131"/>
        <v>0</v>
      </c>
      <c r="P1576" s="61">
        <f t="shared" si="1131"/>
        <v>0</v>
      </c>
      <c r="Q1576" s="61">
        <f t="shared" ref="Q1576:R1576" si="1142">SUM(Q1623,Q1662,Q1703,Q1743,Q1784,Q1824,Q1865,Q1905,Q1947,Q1988,Q2028,Q2068,Q2110,Q2151,Q2192,Q2232,Q2272,Q2313,Q2354,Q2395,Q2435,Q2473,Q2512,Q2552,Q2592,Q2632,Q2674,Q2715,Q2755,Q2796,Q2836,Q2876,Q2916,Q2956,Q2996,Q3036,Q3076,Q3116,Q3156,Q3199,Q3239,Q3280,Q3320,Q3361,Q3401,Q3441,Q3481,Q3521,Q3562,Q3602,Q3642,Q3682,Q3722,Q3762,Q3802,Q3843,Q3882,Q3923,Q3963,Q4003,Q4044,Q4084,Q4124,Q4165,Q4205,Q4244,Q4285,Q4325,Q4367,Q4407,Q4446)</f>
        <v>304819</v>
      </c>
      <c r="R1576" s="61">
        <f t="shared" si="1142"/>
        <v>66704</v>
      </c>
      <c r="S1576" s="61">
        <f t="shared" ref="S1576" si="1143">SUM(S1623,S1662,S1703,S1743,S1784,S1824,S1865,S1905,S1947,S1988,S2028,S2068,S2110,S2151,S2192,S2232,S2272,S2313,S2354,S2395,S2435,S2473,S2512,S2552,S2592,S2632,S2674,S2715,S2755,S2796,S2836,S2876,S2916,S2956,S2996,S3036,S3076,S3116,S3156,S3199,S3239,S3280,S3320,S3361,S3401,S3441,S3481,S3521,S3562,S3602,S3642,S3682,S3722,S3762,S3802,S3843,S3882,S3923,S3963,S4003,S4044,S4084,S4124,S4165,S4205,S4244,S4285,S4325,S4367,S4407,S4446)</f>
        <v>58070</v>
      </c>
      <c r="T1576" s="61">
        <f t="shared" ref="T1576:X1576" si="1144">SUM(T1623,T1662,T1703,T1743,T1784,T1824,T1865,T1905,T1947,T1988,T2028,T2068,T2110,T2151,T2192,T2232,T2272,T2313,T2354,T2395,T2435,T2473,T2512,T2552,T2592,T2632,T2674,T2715,T2755,T2796,T2836,T2876,T2916,T2956,T2996,T3036,T3076,T3116,T3156,T3199,T3239,T3280,T3320,T3361,T3401,T3441,T3481,T3521,T3562,T3602,T3642,T3682,T3722,T3762,T3802,T3843,T3882,T3923,T3963,T4003,T4044,T4084,T4124,T4165,T4205,T4244,T4285,T4325,T4367,T4407,T4446)</f>
        <v>8634</v>
      </c>
      <c r="U1576" s="61">
        <f t="shared" si="1144"/>
        <v>4810</v>
      </c>
      <c r="V1576" s="61">
        <f t="shared" si="1144"/>
        <v>2625</v>
      </c>
      <c r="W1576" s="61">
        <f t="shared" si="1144"/>
        <v>1199</v>
      </c>
      <c r="X1576" s="61">
        <f t="shared" si="1144"/>
        <v>66704</v>
      </c>
      <c r="Y1576" s="211">
        <f t="shared" si="1095"/>
        <v>100</v>
      </c>
    </row>
    <row r="1577" spans="1:25" customFormat="1">
      <c r="A1577" s="4" t="s">
        <v>786</v>
      </c>
      <c r="B1577" s="4" t="s">
        <v>172</v>
      </c>
      <c r="C1577" s="4" t="s">
        <v>2666</v>
      </c>
      <c r="D1577" s="4" t="s">
        <v>2667</v>
      </c>
      <c r="E1577" s="47">
        <v>6136</v>
      </c>
      <c r="F1577" s="4" t="s">
        <v>0</v>
      </c>
      <c r="G1577" s="128" t="s">
        <v>3378</v>
      </c>
      <c r="H1577" s="5" t="s">
        <v>29</v>
      </c>
      <c r="I1577" s="61">
        <f t="shared" si="1061"/>
        <v>146700</v>
      </c>
      <c r="J1577" s="61">
        <f>SUM(J2069,J2111,J2273,J2436,J2633,J3037,J4004,J4085,J4326)</f>
        <v>144450</v>
      </c>
      <c r="K1577" s="61">
        <f t="shared" si="1062"/>
        <v>2250</v>
      </c>
      <c r="L1577" s="61">
        <f>SUM(L2069,L2111,L2273,L2436,L2633,L3037,L4004,L4085,L4326)</f>
        <v>0</v>
      </c>
      <c r="M1577" s="61">
        <f>SUM(M2069,M2111,M2273,M2436,M2633,M3037,M4004,M4085,M4326)</f>
        <v>0</v>
      </c>
      <c r="N1577" s="61">
        <f>SUM(N2069,N2111,N2273,N2436,N2633,N3037,N4004,N4085,N4326)</f>
        <v>2250</v>
      </c>
      <c r="O1577" s="61">
        <f>SUM(O2069,O2111,O2273,O2436,O2633,O3037,O4004,O4085,O4326)</f>
        <v>0</v>
      </c>
      <c r="P1577" s="61">
        <f>SUM(P2069,P2111,P2273,P2436,P2633,P3037,P4004,P4085,P4326)</f>
        <v>0</v>
      </c>
      <c r="Q1577" s="61">
        <f>SUM(Q2069,Q2111,Q2273,Q2436,Q2633,Q3037,Q4004,Q4085,Q4326,Q1906,Q3157)</f>
        <v>197450</v>
      </c>
      <c r="R1577" s="61">
        <f>SUM(R2069,R2111,R2273,R2436,R2633,R3037,R4004,R4085,R4326,R1906,R3157)</f>
        <v>184450</v>
      </c>
      <c r="S1577" s="61">
        <f>SUM(S2069,S2111,S2273,S2436,S2633,S3037,S4004,S4085,S4326,S1906,S3157)</f>
        <v>134355</v>
      </c>
      <c r="T1577" s="61">
        <f t="shared" ref="T1577:X1577" si="1145">SUM(T2069,T2111,T2273,T2436,T2633,T3037,T4004,T4085,T4326,T1906,T3157)</f>
        <v>50095</v>
      </c>
      <c r="U1577" s="61">
        <f t="shared" si="1145"/>
        <v>21445</v>
      </c>
      <c r="V1577" s="61">
        <f t="shared" si="1145"/>
        <v>25215</v>
      </c>
      <c r="W1577" s="61">
        <f t="shared" si="1145"/>
        <v>3435</v>
      </c>
      <c r="X1577" s="61">
        <f t="shared" si="1145"/>
        <v>184450</v>
      </c>
      <c r="Y1577" s="211">
        <f t="shared" si="1095"/>
        <v>100</v>
      </c>
    </row>
    <row r="1578" spans="1:25" customFormat="1">
      <c r="A1578" s="4" t="s">
        <v>786</v>
      </c>
      <c r="B1578" s="4" t="s">
        <v>172</v>
      </c>
      <c r="C1578" s="4" t="s">
        <v>2666</v>
      </c>
      <c r="D1578" s="4" t="s">
        <v>2667</v>
      </c>
      <c r="E1578" s="47">
        <v>6137</v>
      </c>
      <c r="F1578" s="4" t="s">
        <v>0</v>
      </c>
      <c r="G1578" s="128" t="s">
        <v>3378</v>
      </c>
      <c r="H1578" s="5" t="s">
        <v>30</v>
      </c>
      <c r="I1578" s="61">
        <f t="shared" si="1061"/>
        <v>852543</v>
      </c>
      <c r="J1578" s="61">
        <f>SUM(J1624,J1663,J1704,J1744,J1785,J1825,J1866,J1907,J1948,J1989,J2029,J2070,J2112,J2152,J2193,J2233,J2274,J2314,J2355,J2396,J2437,J2474,J2513,J2553,J2593,J2634,J2675,J2716,J2756,J2797,J2837,J2877,J2917,J2957,J2997,J3038,J3077,J3117,J3158,J3200,J3240,J3281,J3321,J3362,J3402,J3442,J3482,J3522,J3563,J3603,J3643,J3683,J3723,J3763,J3803,J3844,J3883,J3924,J3964,J4005,J4045,J4086,J4125,J4166,J4206,J4245,J4286,J4327,J4368,J4408,J4447)</f>
        <v>637843</v>
      </c>
      <c r="K1578" s="61">
        <f t="shared" si="1062"/>
        <v>214700</v>
      </c>
      <c r="L1578" s="61">
        <f t="shared" ref="L1578:P1578" si="1146">SUM(L1624,L1663,L1704,L1744,L1785,L1825,L1866,L1907,L1948,L1989,L2029,L2070,L2112,L2152,L2193,L2233,L2274,L2314,L2355,L2396,L2437,L2474,L2513,L2553,L2593,L2634,L2675,L2716,L2756,L2797,L2837,L2877,L2917,L2957,L2997,L3038,L3077,L3117,L3158,L3200,L3240,L3281,L3321,L3362,L3402,L3442,L3482,L3522,L3563,L3603,L3643,L3683,L3723,L3763,L3803,L3844,L3883,L3924,L3964,L4005,L4045,L4086,L4125,L4166,L4206,L4245,L4286,L4327,L4368,L4408,L4447)</f>
        <v>200200</v>
      </c>
      <c r="M1578" s="61">
        <f t="shared" si="1146"/>
        <v>500</v>
      </c>
      <c r="N1578" s="61">
        <f t="shared" si="1146"/>
        <v>14000</v>
      </c>
      <c r="O1578" s="61">
        <f t="shared" si="1146"/>
        <v>0</v>
      </c>
      <c r="P1578" s="61">
        <f t="shared" si="1146"/>
        <v>0</v>
      </c>
      <c r="Q1578" s="61">
        <f t="shared" ref="Q1578:R1578" si="1147">SUM(Q1624,Q1663,Q1704,Q1744,Q1785,Q1825,Q1866,Q1907,Q1948,Q1989,Q2029,Q2070,Q2112,Q2152,Q2193,Q2233,Q2274,Q2314,Q2355,Q2396,Q2437,Q2474,Q2513,Q2553,Q2593,Q2634,Q2675,Q2716,Q2756,Q2797,Q2837,Q2877,Q2917,Q2957,Q2997,Q3038,Q3077,Q3117,Q3158,Q3200,Q3240,Q3281,Q3321,Q3362,Q3402,Q3442,Q3482,Q3522,Q3563,Q3603,Q3643,Q3683,Q3723,Q3763,Q3803,Q3844,Q3883,Q3924,Q3964,Q4005,Q4045,Q4086,Q4125,Q4166,Q4206,Q4245,Q4286,Q4327,Q4368,Q4408,Q4447)</f>
        <v>1115417</v>
      </c>
      <c r="R1578" s="61">
        <f t="shared" si="1147"/>
        <v>654601</v>
      </c>
      <c r="S1578" s="61">
        <f t="shared" ref="S1578" si="1148">SUM(S1624,S1663,S1704,S1744,S1785,S1825,S1866,S1907,S1948,S1989,S2029,S2070,S2112,S2152,S2193,S2233,S2274,S2314,S2355,S2396,S2437,S2474,S2513,S2553,S2593,S2634,S2675,S2716,S2756,S2797,S2837,S2877,S2917,S2957,S2997,S3038,S3077,S3117,S3158,S3200,S3240,S3281,S3321,S3362,S3402,S3442,S3482,S3522,S3563,S3603,S3643,S3683,S3723,S3763,S3803,S3844,S3883,S3924,S3964,S4005,S4045,S4086,S4125,S4166,S4206,S4245,S4286,S4327,S4368,S4408,S4447)</f>
        <v>517369</v>
      </c>
      <c r="T1578" s="61">
        <f t="shared" ref="T1578:X1578" si="1149">SUM(T1624,T1663,T1704,T1744,T1785,T1825,T1866,T1907,T1948,T1989,T2029,T2070,T2112,T2152,T2193,T2233,T2274,T2314,T2355,T2396,T2437,T2474,T2513,T2553,T2593,T2634,T2675,T2716,T2756,T2797,T2837,T2877,T2917,T2957,T2997,T3038,T3077,T3117,T3158,T3200,T3240,T3281,T3321,T3362,T3402,T3442,T3482,T3522,T3563,T3603,T3643,T3683,T3723,T3763,T3803,T3844,T3883,T3924,T3964,T4005,T4045,T4086,T4125,T4166,T4206,T4245,T4286,T4327,T4368,T4408,T4447)</f>
        <v>137232</v>
      </c>
      <c r="U1578" s="61">
        <f t="shared" si="1149"/>
        <v>53251</v>
      </c>
      <c r="V1578" s="61">
        <f t="shared" si="1149"/>
        <v>49336</v>
      </c>
      <c r="W1578" s="61">
        <f t="shared" si="1149"/>
        <v>34645</v>
      </c>
      <c r="X1578" s="61">
        <f t="shared" si="1149"/>
        <v>654601</v>
      </c>
      <c r="Y1578" s="211">
        <f t="shared" si="1095"/>
        <v>100</v>
      </c>
    </row>
    <row r="1579" spans="1:25" customFormat="1">
      <c r="A1579" s="4" t="s">
        <v>786</v>
      </c>
      <c r="B1579" s="4" t="s">
        <v>172</v>
      </c>
      <c r="C1579" s="4" t="s">
        <v>2666</v>
      </c>
      <c r="D1579" s="4" t="s">
        <v>2667</v>
      </c>
      <c r="E1579" s="47">
        <v>6138</v>
      </c>
      <c r="F1579" s="4" t="s">
        <v>0</v>
      </c>
      <c r="G1579" s="128" t="s">
        <v>3378</v>
      </c>
      <c r="H1579" s="5" t="s">
        <v>31</v>
      </c>
      <c r="I1579" s="61">
        <f t="shared" si="1061"/>
        <v>35984</v>
      </c>
      <c r="J1579" s="61">
        <f>SUM(J1664,J1705,J1826,J1867,J1908,J1949,J1990,J2071,J2113,J2153,J2194,J2234,J2275,J2315,J2356,J2397,J2438,J2514,J2554,J2594,J2635,J2676,J2717,J2757,J2798,J2838,J2878,J2918,J2958,J2998,J3039,J3078,J3118,J3159,J3201,J3241,J3322,J3363,J3403,J3443,J3483,J3523,J3564,J3604,J3644,J3684,J3724,J3764,J3804,J3884,J4126,J4167,J4207,J4246,J4287,J4328,J4369,J4409,J4448)</f>
        <v>4034</v>
      </c>
      <c r="K1579" s="61">
        <f t="shared" si="1062"/>
        <v>31950</v>
      </c>
      <c r="L1579" s="61">
        <f t="shared" ref="L1579:P1579" si="1150">SUM(L1664,L1705,L1826,L1867,L1908,L1949,L1990,L2071,L2113,L2153,L2194,L2234,L2275,L2315,L2356,L2397,L2438,L2514,L2554,L2594,L2635,L2676,L2717,L2757,L2798,L2838,L2878,L2918,L2958,L2998,L3039,L3078,L3118,L3159,L3201,L3241,L3322,L3363,L3403,L3443,L3483,L3523,L3564,L3604,L3644,L3684,L3724,L3764,L3804,L3884,L4126,L4167,L4207,L4246,L4287,L4328,L4369,L4409,L4448)</f>
        <v>25100</v>
      </c>
      <c r="M1579" s="61">
        <f t="shared" si="1150"/>
        <v>5400</v>
      </c>
      <c r="N1579" s="61">
        <f t="shared" si="1150"/>
        <v>1450</v>
      </c>
      <c r="O1579" s="61">
        <f t="shared" si="1150"/>
        <v>0</v>
      </c>
      <c r="P1579" s="61">
        <f t="shared" si="1150"/>
        <v>0</v>
      </c>
      <c r="Q1579" s="61">
        <f>SUM(Q1664,Q1705,Q1826,Q1867,Q1908,Q1949,Q1990,Q2071,Q2113,Q2153,Q2194,Q2234,Q2275,Q2315,Q2356,Q2397,Q2438,Q2514,Q2554,Q2594,Q2635,Q2676,Q2717,Q2757,Q2798,Q2838,Q2878,Q2918,Q2958,Q2998,Q3039,Q3078,Q3118,Q3159,Q3201,Q3241,Q3322,Q3363,Q3403,Q3443,Q3483,Q3523,Q3564,Q3604,Q3644,Q3684,Q3724,Q3764,Q3804,Q3884,Q4126,Q4167,Q4207,Q4246,Q4287,Q4328,Q4369,Q4409,Q4448)</f>
        <v>31704</v>
      </c>
      <c r="R1579" s="61">
        <f>SUM(R1664,R1705,R1826,R1867,R1908,R1949,R1990,R2071,R2113,R2153,R2194,R2234,R2275,R2315,R2356,R2397,R2438,R2514,R2554,R2594,R2635,R2676,R2717,R2757,R2798,R2838,R2878,R2918,R2958,R2998,R3039,R3078,R3118,R3159,R3201,R3241,R3322,R3363,R3403,R3443,R3483,R3523,R3564,R3604,R3644,R3684,R3724,R3764,R3804,R3884,R4126,R4167,R4207,R4246,R4287,R4328,R4369,R4409,R4448)</f>
        <v>4034</v>
      </c>
      <c r="S1579" s="61">
        <f>SUM(S1664,S1705,S1826,S1867,S1908,S1949,S1990,S2071,S2113,S2153,S2194,S2234,S2275,S2315,S2356,S2397,S2438,S2514,S2554,S2594,S2635,S2676,S2717,S2757,S2798,S2838,S2878,S2918,S2958,S2998,S3039,S3078,S3118,S3159,S3201,S3241,S3322,S3363,S3403,S3443,S3483,S3523,S3564,S3604,S3644,S3684,S3724,S3764,S3804,S3884,S4126,S4167,S4207,S4246,S4287,S4328,S4369,S4409,S4448)</f>
        <v>2184</v>
      </c>
      <c r="T1579" s="61">
        <f t="shared" ref="T1579:X1579" si="1151">SUM(T1664,T1705,T1826,T1867,T1908,T1949,T1990,T2071,T2113,T2153,T2194,T2234,T2275,T2315,T2356,T2397,T2438,T2514,T2554,T2594,T2635,T2676,T2717,T2757,T2798,T2838,T2878,T2918,T2958,T2998,T3039,T3078,T3118,T3159,T3201,T3241,T3322,T3363,T3403,T3443,T3483,T3523,T3564,T3604,T3644,T3684,T3724,T3764,T3804,T3884,T4126,T4167,T4207,T4246,T4287,T4328,T4369,T4409,T4448)</f>
        <v>1850</v>
      </c>
      <c r="U1579" s="61">
        <f t="shared" si="1151"/>
        <v>1850</v>
      </c>
      <c r="V1579" s="61">
        <f t="shared" si="1151"/>
        <v>0</v>
      </c>
      <c r="W1579" s="61">
        <f t="shared" si="1151"/>
        <v>0</v>
      </c>
      <c r="X1579" s="61">
        <f t="shared" si="1151"/>
        <v>4034</v>
      </c>
      <c r="Y1579" s="211">
        <f t="shared" si="1095"/>
        <v>100</v>
      </c>
    </row>
    <row r="1580" spans="1:25" customFormat="1">
      <c r="A1580" s="4" t="s">
        <v>786</v>
      </c>
      <c r="B1580" s="4" t="s">
        <v>172</v>
      </c>
      <c r="C1580" s="4" t="s">
        <v>2666</v>
      </c>
      <c r="D1580" s="4" t="s">
        <v>2667</v>
      </c>
      <c r="E1580" s="22">
        <v>6139</v>
      </c>
      <c r="F1580" s="4" t="s">
        <v>0</v>
      </c>
      <c r="G1580" s="128" t="s">
        <v>3378</v>
      </c>
      <c r="H1580" s="5" t="s">
        <v>32</v>
      </c>
      <c r="I1580" s="61">
        <f t="shared" si="1061"/>
        <v>2351749</v>
      </c>
      <c r="J1580" s="61">
        <f>SUM(J1625,J1665,J1706,J1745,J1786,J1827,J1868,J1909,J1950,J1991,J2030,J2072,J2114,J2154,J2195,J2235,J2276,J2316,J2357,J2398,J2439,J2475,J2515,J2555,J2595,J2636,J2677,J2718,J2758,J2799,J2839,J2879,J2919,J2959,J2999,J3040,J3079,J3119,J3160,J3202,J3242,J3282,J3323,J3364,J3404,J3444,J3484,J3524,J3565,J3605,J3645,J3685,J3725,J3765,J3805,J3845,J3885,J3925,J3965,J4006,J4046,J4087,J4127,J4168,J4208,J4247,J4288,J4329,J4370,J4410,J4449)</f>
        <v>2059444</v>
      </c>
      <c r="K1580" s="61">
        <f t="shared" si="1062"/>
        <v>292305</v>
      </c>
      <c r="L1580" s="61">
        <f t="shared" ref="L1580:P1580" si="1152">SUM(L1625,L1665,L1706,L1745,L1786,L1827,L1868,L1909,L1950,L1991,L2030,L2072,L2114,L2154,L2195,L2235,L2276,L2316,L2357,L2398,L2439,L2475,L2515,L2555,L2595,L2636,L2677,L2718,L2758,L2799,L2839,L2879,L2919,L2959,L2999,L3040,L3079,L3119,L3160,L3202,L3242,L3282,L3323,L3364,L3404,L3444,L3484,L3524,L3565,L3605,L3645,L3685,L3725,L3765,L3805,L3845,L3885,L3925,L3965,L4006,L4046,L4087,L4127,L4168,L4208,L4247,L4288,L4329,L4370,L4410,L4449)</f>
        <v>224140</v>
      </c>
      <c r="M1580" s="61">
        <f t="shared" si="1152"/>
        <v>0</v>
      </c>
      <c r="N1580" s="61">
        <f t="shared" si="1152"/>
        <v>68165</v>
      </c>
      <c r="O1580" s="61">
        <f t="shared" si="1152"/>
        <v>0</v>
      </c>
      <c r="P1580" s="61">
        <f t="shared" si="1152"/>
        <v>0</v>
      </c>
      <c r="Q1580" s="61">
        <f>SUM(Q1625,Q1665,Q1706,Q1745,Q1786,Q1827,Q1868,Q1909,Q1950,Q1991,Q2030,Q2072,Q2114,Q2154,Q2195,Q2235,Q2276,Q2316,Q2357,Q2398,Q2439,Q2475,Q2515,Q2555,Q2595,Q2636,Q2677,Q2718,Q2758,Q2799,Q2839,Q2879,Q2919,Q2959,Q2999,Q3040,Q3079,Q3119,Q3160,Q3202,Q3242,Q3282,Q3323,Q3364,Q3404,Q3444,Q3484,Q3524,Q3565,Q3605,Q3645,Q3685,Q3725,Q3765,Q3805,Q3845,Q3885,Q3925,Q3965,Q4006,Q4046,Q4087,Q4127,Q4168,Q4208,Q4247,Q4288,Q4329,Q4370,Q4410,Q4449)</f>
        <v>2905629</v>
      </c>
      <c r="R1580" s="61">
        <f>SUM(R1625,R1665,R1706,R1745,R1786,R1827,R1868,R1909,R1950,R1991,R2030,R2072,R2114,R2154,R2195,R2235,R2276,R2316,R2357,R2398,R2439,R2475,R2515,R2555,R2595,R2636,R2677,R2718,R2758,R2799,R2839,R2879,R2919,R2959,R2999,R3040,R3079,R3119,R3160,R3202,R3242,R3282,R3323,R3364,R3404,R3444,R3484,R3524,R3565,R3605,R3645,R3685,R3725,R3765,R3805,R3845,R3885,R3925,R3965,R4006,R4046,R4087,R4127,R4168,R4208,R4247,R4288,R4329,R4370,R4410,R4449)</f>
        <v>2535883</v>
      </c>
      <c r="S1580" s="61">
        <f>SUM(S1625,S1665,S1706,S1745,S1786,S1827,S1868,S1909,S1950,S1991,S2030,S2072,S2114,S2154,S2195,S2235,S2276,S2316,S2357,S2398,S2439,S2475,S2515,S2555,S2595,S2636,S2677,S2718,S2758,S2799,S2839,S2879,S2919,S2959,S2999,S3040,S3079,S3119,S3160,S3202,S3242,S3282,S3323,S3364,S3404,S3444,S3484,S3524,S3565,S3605,S3645,S3685,S3725,S3765,S3805,S3845,S3885,S3925,S3965,S4006,S4046,S4087,S4127,S4168,S4208,S4247,S4288,S4329,S4370,S4410,S4449)</f>
        <v>2109654</v>
      </c>
      <c r="T1580" s="61">
        <f t="shared" ref="T1580:X1580" si="1153">SUM(T1625,T1665,T1706,T1745,T1786,T1827,T1868,T1909,T1950,T1991,T2030,T2072,T2114,T2154,T2195,T2235,T2276,T2316,T2357,T2398,T2439,T2475,T2515,T2555,T2595,T2636,T2677,T2718,T2758,T2799,T2839,T2879,T2919,T2959,T2999,T3040,T3079,T3119,T3160,T3202,T3242,T3282,T3323,T3364,T3404,T3444,T3484,T3524,T3565,T3605,T3645,T3685,T3725,T3765,T3805,T3845,T3885,T3925,T3965,T4006,T4046,T4087,T4127,T4168,T4208,T4247,T4288,T4329,T4370,T4410,T4449)</f>
        <v>429081</v>
      </c>
      <c r="U1580" s="61">
        <f t="shared" si="1153"/>
        <v>190159</v>
      </c>
      <c r="V1580" s="61">
        <f t="shared" si="1153"/>
        <v>134352</v>
      </c>
      <c r="W1580" s="61">
        <f t="shared" si="1153"/>
        <v>104570</v>
      </c>
      <c r="X1580" s="61">
        <f t="shared" si="1153"/>
        <v>2538735</v>
      </c>
      <c r="Y1580" s="211">
        <f t="shared" si="1095"/>
        <v>100.11246575650374</v>
      </c>
    </row>
    <row r="1581" spans="1:25" customFormat="1" ht="20.399999999999999">
      <c r="A1581" s="46" t="s">
        <v>0</v>
      </c>
      <c r="B1581" s="46" t="s">
        <v>0</v>
      </c>
      <c r="C1581" s="46" t="s">
        <v>0</v>
      </c>
      <c r="D1581" s="3" t="s">
        <v>0</v>
      </c>
      <c r="E1581" s="3" t="s">
        <v>0</v>
      </c>
      <c r="F1581" s="3" t="s">
        <v>0</v>
      </c>
      <c r="G1581" s="158" t="s">
        <v>0</v>
      </c>
      <c r="H1581" s="53" t="s">
        <v>42</v>
      </c>
      <c r="I1581" s="63">
        <f t="shared" si="1061"/>
        <v>30300</v>
      </c>
      <c r="J1581" s="63">
        <f t="shared" ref="J1581:P1581" si="1154">SUM(J1582)</f>
        <v>10300</v>
      </c>
      <c r="K1581" s="63">
        <f t="shared" si="1062"/>
        <v>20000</v>
      </c>
      <c r="L1581" s="63">
        <f t="shared" si="1154"/>
        <v>0</v>
      </c>
      <c r="M1581" s="63">
        <f t="shared" si="1154"/>
        <v>0</v>
      </c>
      <c r="N1581" s="63">
        <f t="shared" si="1154"/>
        <v>20000</v>
      </c>
      <c r="O1581" s="63">
        <f t="shared" si="1154"/>
        <v>0</v>
      </c>
      <c r="P1581" s="63">
        <f t="shared" si="1154"/>
        <v>0</v>
      </c>
      <c r="Q1581" s="63">
        <f>SUM(Q1582)</f>
        <v>135471</v>
      </c>
      <c r="R1581" s="63">
        <f>SUM(R1582)</f>
        <v>84595</v>
      </c>
      <c r="S1581" s="63">
        <f>SUM(S1582)</f>
        <v>74470</v>
      </c>
      <c r="T1581" s="63">
        <f t="shared" ref="T1581:X1581" si="1155">SUM(T1582)</f>
        <v>4725</v>
      </c>
      <c r="U1581" s="63">
        <f t="shared" si="1155"/>
        <v>4225</v>
      </c>
      <c r="V1581" s="63">
        <f t="shared" si="1155"/>
        <v>100</v>
      </c>
      <c r="W1581" s="63">
        <f t="shared" si="1155"/>
        <v>400</v>
      </c>
      <c r="X1581" s="63">
        <f t="shared" si="1155"/>
        <v>79195</v>
      </c>
      <c r="Y1581" s="226">
        <f t="shared" si="1095"/>
        <v>93.616644009693246</v>
      </c>
    </row>
    <row r="1582" spans="1:25" customFormat="1">
      <c r="A1582" s="4" t="s">
        <v>786</v>
      </c>
      <c r="B1582" s="4" t="s">
        <v>172</v>
      </c>
      <c r="C1582" s="4" t="s">
        <v>2666</v>
      </c>
      <c r="D1582" s="4" t="s">
        <v>2667</v>
      </c>
      <c r="E1582" s="3" t="s">
        <v>2674</v>
      </c>
      <c r="F1582" s="3" t="s">
        <v>0</v>
      </c>
      <c r="G1582" s="158" t="s">
        <v>0</v>
      </c>
      <c r="H1582" s="3" t="s">
        <v>34</v>
      </c>
      <c r="I1582" s="62">
        <f t="shared" si="1061"/>
        <v>30300</v>
      </c>
      <c r="J1582" s="62">
        <f>SUM(J1583:J1584)</f>
        <v>10300</v>
      </c>
      <c r="K1582" s="62">
        <f t="shared" si="1062"/>
        <v>20000</v>
      </c>
      <c r="L1582" s="62">
        <f t="shared" ref="L1582:P1582" si="1156">SUM(L1583:L1584)</f>
        <v>0</v>
      </c>
      <c r="M1582" s="62">
        <f t="shared" si="1156"/>
        <v>0</v>
      </c>
      <c r="N1582" s="62">
        <f t="shared" si="1156"/>
        <v>20000</v>
      </c>
      <c r="O1582" s="62">
        <f t="shared" si="1156"/>
        <v>0</v>
      </c>
      <c r="P1582" s="62">
        <f t="shared" si="1156"/>
        <v>0</v>
      </c>
      <c r="Q1582" s="62">
        <f>SUM(Q1583:Q1584)</f>
        <v>135471</v>
      </c>
      <c r="R1582" s="62">
        <f>SUM(R1583:R1584)</f>
        <v>84595</v>
      </c>
      <c r="S1582" s="62">
        <f>SUM(S1583:S1584)</f>
        <v>74470</v>
      </c>
      <c r="T1582" s="62">
        <f t="shared" ref="T1582:X1582" si="1157">SUM(T1583:T1584)</f>
        <v>4725</v>
      </c>
      <c r="U1582" s="62">
        <f t="shared" si="1157"/>
        <v>4225</v>
      </c>
      <c r="V1582" s="62">
        <f t="shared" si="1157"/>
        <v>100</v>
      </c>
      <c r="W1582" s="62">
        <f t="shared" si="1157"/>
        <v>400</v>
      </c>
      <c r="X1582" s="62">
        <f t="shared" si="1157"/>
        <v>79195</v>
      </c>
      <c r="Y1582" s="210">
        <f t="shared" si="1095"/>
        <v>93.616644009693246</v>
      </c>
    </row>
    <row r="1583" spans="1:25" customFormat="1">
      <c r="A1583" s="4" t="s">
        <v>786</v>
      </c>
      <c r="B1583" s="4" t="s">
        <v>172</v>
      </c>
      <c r="C1583" s="4" t="s">
        <v>2666</v>
      </c>
      <c r="D1583" s="4" t="s">
        <v>2667</v>
      </c>
      <c r="E1583" s="47">
        <v>6142</v>
      </c>
      <c r="F1583" s="4" t="s">
        <v>0</v>
      </c>
      <c r="G1583" s="128" t="s">
        <v>3378</v>
      </c>
      <c r="H1583" s="5" t="s">
        <v>36</v>
      </c>
      <c r="I1583" s="61">
        <f t="shared" si="1061"/>
        <v>20000</v>
      </c>
      <c r="J1583" s="61">
        <f>SUM(J2322)</f>
        <v>0</v>
      </c>
      <c r="K1583" s="61">
        <f t="shared" si="1062"/>
        <v>20000</v>
      </c>
      <c r="L1583" s="61">
        <f t="shared" ref="L1583:P1583" si="1158">SUM(L2322)</f>
        <v>0</v>
      </c>
      <c r="M1583" s="61">
        <f t="shared" si="1158"/>
        <v>0</v>
      </c>
      <c r="N1583" s="61">
        <f t="shared" si="1158"/>
        <v>20000</v>
      </c>
      <c r="O1583" s="61">
        <f t="shared" si="1158"/>
        <v>0</v>
      </c>
      <c r="P1583" s="61">
        <f t="shared" si="1158"/>
        <v>0</v>
      </c>
      <c r="Q1583" s="61">
        <f>SUM(Q2322)</f>
        <v>20000</v>
      </c>
      <c r="R1583" s="61">
        <f>SUM(R2322)</f>
        <v>0</v>
      </c>
      <c r="S1583" s="61">
        <f>SUM(S2322)</f>
        <v>0</v>
      </c>
      <c r="T1583" s="61">
        <f t="shared" ref="T1583:X1583" si="1159">SUM(T2322)</f>
        <v>0</v>
      </c>
      <c r="U1583" s="61">
        <f t="shared" si="1159"/>
        <v>0</v>
      </c>
      <c r="V1583" s="61">
        <f t="shared" si="1159"/>
        <v>0</v>
      </c>
      <c r="W1583" s="61">
        <f t="shared" si="1159"/>
        <v>0</v>
      </c>
      <c r="X1583" s="61">
        <f t="shared" si="1159"/>
        <v>0</v>
      </c>
      <c r="Y1583" s="211">
        <f t="shared" si="1095"/>
        <v>0</v>
      </c>
    </row>
    <row r="1584" spans="1:25" customFormat="1">
      <c r="A1584" s="4" t="s">
        <v>786</v>
      </c>
      <c r="B1584" s="4" t="s">
        <v>172</v>
      </c>
      <c r="C1584" s="4" t="s">
        <v>2666</v>
      </c>
      <c r="D1584" s="4" t="s">
        <v>2667</v>
      </c>
      <c r="E1584" s="47">
        <v>6148</v>
      </c>
      <c r="F1584" s="4" t="s">
        <v>0</v>
      </c>
      <c r="G1584" s="128" t="s">
        <v>3378</v>
      </c>
      <c r="H1584" s="5" t="s">
        <v>41</v>
      </c>
      <c r="I1584" s="61">
        <f t="shared" si="1061"/>
        <v>10300</v>
      </c>
      <c r="J1584" s="61">
        <f>SUM(J1631,J1671,J1712,J1751,J1792,J1833,J1874,J1915,J1956,J1997,J2036,J2078,J2120,J2160,J2201,J2241,J2282,J2323,J2404,J2481,J2521,J2561,J2601,J2642,J2683,J2724,J2764,J2805,J2845,J2885,J2925,J2965,J3005,J3046,J3085,J3125,J3166,J3208,J3248,J3288,J3329,J3370,J3410,J3450,J3490,J3530,J3571,J3611,J3651,J3691,J3731,J3771,J3811,J3851,J3891,J3931,J3971,J4012,J4052,J4093,J4133,J4174,J4214,J4253,J4294,J4335,J4376,J4416)</f>
        <v>10300</v>
      </c>
      <c r="K1584" s="61">
        <f t="shared" si="1062"/>
        <v>0</v>
      </c>
      <c r="L1584" s="61">
        <f>SUM(L1631,L1671,L1712,L1751,L1792,L1833,L1874,L1915,L1956,L1997,L2036,L2078,L2120,L2160,L2201,L2241,L2282,L2323,L2404,L2481,L2521,L2561,L2601,L2642,L2683,L2724,L2764,L2805,L2845,L2885,L2925,L2965,L3005,L3046,L3085,L3125,L3166,L3208,L3248,L3288,L3329,L3370,L3410,L3450,L3490,L3530,L3571,L3611,L3651,L3691,L3731,L3771,L3811,L3851,L3891,L3931,L3971,L4012,L4052,L4093,L4133,L4174,L4214,L4253,L4294,L4335,L4376,L4416)</f>
        <v>0</v>
      </c>
      <c r="M1584" s="61">
        <f>SUM(M1631,M1671,M1712,M1751,M1792,M1833,M1874,M1915,M1956,M1997,M2036,M2078,M2120,M2160,M2201,M2241,M2282,M2323,M2404,M2481,M2521,M2561,M2601,M2642,M2683,M2724,M2764,M2805,M2845,M2885,M2925,M2965,M3005,M3046,M3085,M3125,M3166,M3208,M3248,M3288,M3329,M3370,M3410,M3450,M3490,M3530,M3571,M3611,M3651,M3691,M3731,M3771,M3811,M3851,M3891,M3931,M3971,M4012,M4052,M4093,M4133,M4174,M4214,M4253,M4294,M4335,M4376,M4416)</f>
        <v>0</v>
      </c>
      <c r="N1584" s="61">
        <f>SUM(N1631,N1671,N1712,N1751,N1792,N1833,N1874,N1915,N1956,N1997,N2036,N2078,N2120,N2160,N2201,N2241,N2282,N2323,N2404,N2481,N2521,N2561,N2601,N2642,N2683,N2724,N2764,N2805,N2845,N2885,N2925,N2965,N3005,N3046,N3085,N3125,N3166,N3208,N3248,N3288,N3329,N3370,N3410,N3450,N3490,N3530,N3571,N3611,N3651,N3691,N3731,N3771,N3811,N3851,N3891,N3931,N3971,N4012,N4052,N4093,N4133,N4174,N4214,N4253,N4294,N4335,N4376,N4416)</f>
        <v>0</v>
      </c>
      <c r="O1584" s="61">
        <f>SUM(O1631,O1671,O1712,O1751,O1792,O1833,O1874,O1915,O1956,O1997,O2036,O2078,O2120,O2160,O2201,O2241,O2282,O2323,O2404,O2481,O2521,O2561,O2601,O2642,O2683,O2724,O2764,O2805,O2845,O2885,O2925,O2965,O3005,O3046,O3085,O3125,O3166,O3208,O3248,O3288,O3329,O3370,O3410,O3450,O3490,O3530,O3571,O3611,O3651,O3691,O3731,O3771,O3811,O3851,O3891,O3931,O3971,O4012,O4052,O4093,O4133,O4174,O4214,O4253,O4294,O4335,O4376,O4416)</f>
        <v>0</v>
      </c>
      <c r="P1584" s="61">
        <f>SUM(P1631,P1671,P1712,P1751,P1792,P1833,P1874,P1915,P1956,P1997,P2036,P2078,P2120,P2160,P2201,P2241,P2282,P2323,P2404,P2481,P2521,P2561,P2601,P2642,P2683,P2724,P2764,P2805,P2845,P2885,P2925,P2965,P3005,P3046,P3085,P3125,P3166,P3208,P3248,P3288,P3329,P3370,P3410,P3450,P3490,P3530,P3571,P3611,P3651,P3691,P3731,P3771,P3811,P3851,P3891,P3931,P3971,P4012,P4052,P4093,P4133,P4174,P4214,P4253,P4294,P4335,P4376,P4416)</f>
        <v>0</v>
      </c>
      <c r="Q1584" s="61">
        <f>SUM(Q1631,Q1671,Q1712,Q1751,Q1792,Q1833,Q1874,Q1915,Q1956,Q1997,Q2036,Q2078,Q2120,Q2160,Q2201,Q2241,Q2282,Q2323,Q2404,Q2481,Q2521,Q2561,Q2601,Q2642,Q2683,Q2724,Q2764,Q2805,Q2845,Q2885,Q2925,Q2965,Q3005,Q3046,Q3085,Q3125,Q3166,Q3208,Q3248,Q3288,Q3329,Q3370,Q3410,Q3450,Q3490,Q3530,Q3571,Q3611,Q3651,Q3691,Q3731,Q3771,Q3811,Q3851,Q3891,Q3931,Q3971,Q4012,Q4052,Q4093,Q4133,Q4174,Q4214,Q4253,Q4294,Q4335,Q4376,Q4416,Q2363)</f>
        <v>115471</v>
      </c>
      <c r="R1584" s="61">
        <f>SUM(R1631,R1671,R1712,R1751,R1792,R1833,R1874,R1915,R1956,R1997,R2036,R2078,R2120,R2160,R2201,R2241,R2282,R2323,R2404,R2481,R2521,R2561,R2601,R2642,R2683,R2724,R2764,R2805,R2845,R2885,R2925,R2965,R3005,R3046,R3085,R3125,R3166,R3208,R3248,R3288,R3329,R3370,R3410,R3450,R3490,R3530,R3571,R3611,R3651,R3691,R3731,R3771,R3811,R3851,R3891,R3931,R3971,R4012,R4052,R4093,R4133,R4174,R4214,R4253,R4294,R4335,R4376,R4416,R2363)</f>
        <v>84595</v>
      </c>
      <c r="S1584" s="61">
        <f>SUM(S1631,S1671,S1712,S1751,S1792,S1833,S1874,S1915,S1956,S1997,S2036,S2078,S2120,S2160,S2201,S2241,S2282,S2323,S2404,S2481,S2521,S2561,S2601,S2642,S2683,S2724,S2764,S2805,S2845,S2885,S2925,S2965,S3005,S3046,S3085,S3125,S3166,S3208,S3248,S3288,S3329,S3370,S3410,S3450,S3490,S3530,S3571,S3611,S3651,S3691,S3731,S3771,S3811,S3851,S3891,S3931,S3971,S4012,S4052,S4093,S4133,S4174,S4214,S4253,S4294,S4335,S4376,S4416,S2363)</f>
        <v>74470</v>
      </c>
      <c r="T1584" s="61">
        <f t="shared" ref="T1584:X1584" si="1160">SUM(T1631,T1671,T1712,T1751,T1792,T1833,T1874,T1915,T1956,T1997,T2036,T2078,T2120,T2160,T2201,T2241,T2282,T2323,T2404,T2481,T2521,T2561,T2601,T2642,T2683,T2724,T2764,T2805,T2845,T2885,T2925,T2965,T3005,T3046,T3085,T3125,T3166,T3208,T3248,T3288,T3329,T3370,T3410,T3450,T3490,T3530,T3571,T3611,T3651,T3691,T3731,T3771,T3811,T3851,T3891,T3931,T3971,T4012,T4052,T4093,T4133,T4174,T4214,T4253,T4294,T4335,T4376,T4416,T2363)</f>
        <v>4725</v>
      </c>
      <c r="U1584" s="61">
        <f t="shared" si="1160"/>
        <v>4225</v>
      </c>
      <c r="V1584" s="61">
        <f t="shared" si="1160"/>
        <v>100</v>
      </c>
      <c r="W1584" s="61">
        <f t="shared" si="1160"/>
        <v>400</v>
      </c>
      <c r="X1584" s="61">
        <f t="shared" si="1160"/>
        <v>79195</v>
      </c>
      <c r="Y1584" s="211">
        <f t="shared" si="1095"/>
        <v>93.616644009693246</v>
      </c>
    </row>
    <row r="1585" spans="1:25" customFormat="1" ht="20.399999999999999">
      <c r="A1585" s="46" t="s">
        <v>0</v>
      </c>
      <c r="B1585" s="46" t="s">
        <v>0</v>
      </c>
      <c r="C1585" s="46" t="s">
        <v>0</v>
      </c>
      <c r="D1585" s="3" t="s">
        <v>0</v>
      </c>
      <c r="E1585" s="3" t="s">
        <v>0</v>
      </c>
      <c r="F1585" s="3" t="s">
        <v>0</v>
      </c>
      <c r="G1585" s="158" t="s">
        <v>0</v>
      </c>
      <c r="H1585" s="53" t="s">
        <v>60</v>
      </c>
      <c r="I1585" s="63">
        <f t="shared" si="1061"/>
        <v>795983</v>
      </c>
      <c r="J1585" s="63">
        <f t="shared" ref="J1585:P1585" si="1161">SUM(J1586)</f>
        <v>49100</v>
      </c>
      <c r="K1585" s="63">
        <f t="shared" si="1062"/>
        <v>746883</v>
      </c>
      <c r="L1585" s="63">
        <f t="shared" si="1161"/>
        <v>664410</v>
      </c>
      <c r="M1585" s="63">
        <f t="shared" si="1161"/>
        <v>6350</v>
      </c>
      <c r="N1585" s="63">
        <f t="shared" si="1161"/>
        <v>76123</v>
      </c>
      <c r="O1585" s="63">
        <f t="shared" si="1161"/>
        <v>0</v>
      </c>
      <c r="P1585" s="63">
        <f t="shared" si="1161"/>
        <v>0</v>
      </c>
      <c r="Q1585" s="63">
        <f>SUM(Q1586)</f>
        <v>1990846</v>
      </c>
      <c r="R1585" s="63">
        <f>SUM(R1586)</f>
        <v>75810</v>
      </c>
      <c r="S1585" s="63">
        <f>SUM(S1586)</f>
        <v>63610</v>
      </c>
      <c r="T1585" s="63">
        <f t="shared" ref="T1585:X1585" si="1162">SUM(T1586)</f>
        <v>13100</v>
      </c>
      <c r="U1585" s="63">
        <f t="shared" si="1162"/>
        <v>9700</v>
      </c>
      <c r="V1585" s="63">
        <f t="shared" si="1162"/>
        <v>1700</v>
      </c>
      <c r="W1585" s="63">
        <f t="shared" si="1162"/>
        <v>1700</v>
      </c>
      <c r="X1585" s="63">
        <f t="shared" si="1162"/>
        <v>76710</v>
      </c>
      <c r="Y1585" s="226">
        <f t="shared" si="1095"/>
        <v>101.18717847249702</v>
      </c>
    </row>
    <row r="1586" spans="1:25" customFormat="1">
      <c r="A1586" s="4" t="s">
        <v>786</v>
      </c>
      <c r="B1586" s="4" t="s">
        <v>172</v>
      </c>
      <c r="C1586" s="4" t="s">
        <v>2666</v>
      </c>
      <c r="D1586" s="4" t="s">
        <v>2667</v>
      </c>
      <c r="E1586" s="3" t="s">
        <v>2676</v>
      </c>
      <c r="F1586" s="3" t="s">
        <v>0</v>
      </c>
      <c r="G1586" s="158" t="s">
        <v>0</v>
      </c>
      <c r="H1586" s="3" t="s">
        <v>53</v>
      </c>
      <c r="I1586" s="62">
        <f t="shared" si="1061"/>
        <v>795983</v>
      </c>
      <c r="J1586" s="62">
        <f>SUM(J1587:J1591)</f>
        <v>49100</v>
      </c>
      <c r="K1586" s="62">
        <f t="shared" si="1062"/>
        <v>746883</v>
      </c>
      <c r="L1586" s="62">
        <f t="shared" ref="L1586:P1586" si="1163">SUM(L1587:L1591)</f>
        <v>664410</v>
      </c>
      <c r="M1586" s="62">
        <f t="shared" si="1163"/>
        <v>6350</v>
      </c>
      <c r="N1586" s="62">
        <f t="shared" si="1163"/>
        <v>76123</v>
      </c>
      <c r="O1586" s="62">
        <f t="shared" si="1163"/>
        <v>0</v>
      </c>
      <c r="P1586" s="62">
        <f t="shared" si="1163"/>
        <v>0</v>
      </c>
      <c r="Q1586" s="62">
        <f>SUM(Q1587:Q1591)</f>
        <v>1990846</v>
      </c>
      <c r="R1586" s="62">
        <f>SUM(R1587:R1591)</f>
        <v>75810</v>
      </c>
      <c r="S1586" s="62">
        <f>SUM(S1587:S1591)</f>
        <v>63610</v>
      </c>
      <c r="T1586" s="62">
        <f t="shared" ref="T1586:X1586" si="1164">SUM(T1587:T1591)</f>
        <v>13100</v>
      </c>
      <c r="U1586" s="62">
        <f t="shared" si="1164"/>
        <v>9700</v>
      </c>
      <c r="V1586" s="62">
        <f t="shared" si="1164"/>
        <v>1700</v>
      </c>
      <c r="W1586" s="62">
        <f t="shared" si="1164"/>
        <v>1700</v>
      </c>
      <c r="X1586" s="62">
        <f t="shared" si="1164"/>
        <v>76710</v>
      </c>
      <c r="Y1586" s="210">
        <f t="shared" si="1095"/>
        <v>101.18717847249702</v>
      </c>
    </row>
    <row r="1587" spans="1:25" customFormat="1">
      <c r="A1587" s="4" t="s">
        <v>786</v>
      </c>
      <c r="B1587" s="4" t="s">
        <v>172</v>
      </c>
      <c r="C1587" s="4" t="s">
        <v>2666</v>
      </c>
      <c r="D1587" s="4" t="s">
        <v>2667</v>
      </c>
      <c r="E1587" s="47">
        <v>8211</v>
      </c>
      <c r="F1587" s="4" t="s">
        <v>0</v>
      </c>
      <c r="G1587" s="128" t="s">
        <v>3378</v>
      </c>
      <c r="H1587" s="5" t="s">
        <v>54</v>
      </c>
      <c r="I1587" s="61">
        <f t="shared" si="1061"/>
        <v>0</v>
      </c>
      <c r="J1587" s="61">
        <f>SUM(J1754)</f>
        <v>0</v>
      </c>
      <c r="K1587" s="61">
        <f t="shared" si="1062"/>
        <v>0</v>
      </c>
      <c r="L1587" s="61">
        <f t="shared" ref="L1587:P1587" si="1165">SUM(L1754)</f>
        <v>0</v>
      </c>
      <c r="M1587" s="61">
        <f t="shared" si="1165"/>
        <v>0</v>
      </c>
      <c r="N1587" s="61">
        <f t="shared" si="1165"/>
        <v>0</v>
      </c>
      <c r="O1587" s="61">
        <f t="shared" si="1165"/>
        <v>0</v>
      </c>
      <c r="P1587" s="61">
        <f t="shared" si="1165"/>
        <v>0</v>
      </c>
      <c r="Q1587" s="61">
        <f>SUM(Q1754)</f>
        <v>0</v>
      </c>
      <c r="R1587" s="61">
        <f>SUM(R1754)</f>
        <v>0</v>
      </c>
      <c r="S1587" s="61">
        <f>SUM(S1754)</f>
        <v>0</v>
      </c>
      <c r="T1587" s="61">
        <f t="shared" ref="T1587:X1587" si="1166">SUM(T1754)</f>
        <v>0</v>
      </c>
      <c r="U1587" s="61">
        <f t="shared" si="1166"/>
        <v>0</v>
      </c>
      <c r="V1587" s="61">
        <f t="shared" si="1166"/>
        <v>0</v>
      </c>
      <c r="W1587" s="61">
        <f t="shared" si="1166"/>
        <v>0</v>
      </c>
      <c r="X1587" s="61">
        <f t="shared" si="1166"/>
        <v>0</v>
      </c>
      <c r="Y1587" s="211">
        <f t="shared" si="1095"/>
        <v>0</v>
      </c>
    </row>
    <row r="1588" spans="1:25" customFormat="1">
      <c r="A1588" s="4" t="s">
        <v>786</v>
      </c>
      <c r="B1588" s="4" t="s">
        <v>172</v>
      </c>
      <c r="C1588" s="4" t="s">
        <v>2666</v>
      </c>
      <c r="D1588" s="4" t="s">
        <v>2667</v>
      </c>
      <c r="E1588" s="47">
        <v>8212</v>
      </c>
      <c r="F1588" s="4" t="s">
        <v>0</v>
      </c>
      <c r="G1588" s="128" t="s">
        <v>3378</v>
      </c>
      <c r="H1588" s="5" t="s">
        <v>55</v>
      </c>
      <c r="I1588" s="61">
        <f t="shared" si="1061"/>
        <v>0</v>
      </c>
      <c r="J1588" s="61">
        <f>SUM(J2645,J3291)</f>
        <v>0</v>
      </c>
      <c r="K1588" s="61">
        <f t="shared" si="1062"/>
        <v>0</v>
      </c>
      <c r="L1588" s="61">
        <f>SUM(L2645,L3291)</f>
        <v>0</v>
      </c>
      <c r="M1588" s="61">
        <f>SUM(M2645,M3291)</f>
        <v>0</v>
      </c>
      <c r="N1588" s="61">
        <f>SUM(N2645,N3291)</f>
        <v>0</v>
      </c>
      <c r="O1588" s="61">
        <f>SUM(O2645,O3291)</f>
        <v>0</v>
      </c>
      <c r="P1588" s="61">
        <f>SUM(P2645,P3291)</f>
        <v>0</v>
      </c>
      <c r="Q1588" s="61">
        <f>SUM(Q2645,Q3291,Q1795,Q3169)</f>
        <v>261331</v>
      </c>
      <c r="R1588" s="61">
        <f>SUM(R2645,R3291,R1795,R3169)</f>
        <v>0</v>
      </c>
      <c r="S1588" s="61">
        <f>SUM(S2645,S3291,S1795,S3169)</f>
        <v>0</v>
      </c>
      <c r="T1588" s="61">
        <f t="shared" ref="T1588:X1588" si="1167">SUM(T2645,T3291,T1795,T3169)</f>
        <v>0</v>
      </c>
      <c r="U1588" s="61">
        <f t="shared" si="1167"/>
        <v>0</v>
      </c>
      <c r="V1588" s="61">
        <f t="shared" si="1167"/>
        <v>0</v>
      </c>
      <c r="W1588" s="61">
        <f t="shared" si="1167"/>
        <v>0</v>
      </c>
      <c r="X1588" s="61">
        <f t="shared" si="1167"/>
        <v>0</v>
      </c>
      <c r="Y1588" s="211">
        <f t="shared" si="1095"/>
        <v>0</v>
      </c>
    </row>
    <row r="1589" spans="1:25" customFormat="1">
      <c r="A1589" s="4" t="s">
        <v>786</v>
      </c>
      <c r="B1589" s="4" t="s">
        <v>172</v>
      </c>
      <c r="C1589" s="4" t="s">
        <v>2666</v>
      </c>
      <c r="D1589" s="4" t="s">
        <v>2667</v>
      </c>
      <c r="E1589" s="47">
        <v>8213</v>
      </c>
      <c r="F1589" s="4" t="s">
        <v>0</v>
      </c>
      <c r="G1589" s="128" t="s">
        <v>3378</v>
      </c>
      <c r="H1589" s="5" t="s">
        <v>56</v>
      </c>
      <c r="I1589" s="61">
        <f t="shared" ref="I1589:I1653" si="1168">SUM(J1589,K1589,O1589,P1589)</f>
        <v>595283</v>
      </c>
      <c r="J1589" s="61">
        <f>SUM(J1634,J1674,J1715,J1755,J1836,J1877,J1918,J1959,J2000,J2039,J2081,J2123,J2163,J2204,J2244,J2285,J2326,J2366,J2407,J2445,J2484,J2524,J2564,J2604,J2646,J2686,J2727,J2767,J2808,J2848,J2888,J2928,J2968,J3008,J3049,J3088,J3128,J3170,J3211,J3251,J3292,J3332,J3373,J3413,J3453,J3493,J3533,J3574,J3614,J3654,J3694,J3734,J3774,J3814,J3854,J3894,J3934,J3974,J4015,J4055,J4096,J4136,J4177,J4217,J4256,J4297,J4338,J4379,J4419,J4458)</f>
        <v>37100</v>
      </c>
      <c r="K1589" s="61">
        <f t="shared" ref="K1589:K1653" si="1169">SUM(L1589,M1589,N1589)</f>
        <v>558183</v>
      </c>
      <c r="L1589" s="61">
        <f>SUM(L1634,L1674,L1715,L1755,L1836,L1877,L1918,L1959,L2000,L2039,L2081,L2123,L2163,L2204,L2244,L2285,L2326,L2366,L2407,L2445,L2484,L2524,L2564,L2604,L2646,L2686,L2727,L2767,L2808,L2848,L2888,L2928,L2968,L3008,L3049,L3088,L3128,L3170,L3211,L3251,L3292,L3332,L3373,L3413,L3453,L3493,L3533,L3574,L3614,L3654,L3694,L3734,L3774,L3814,L3854,L3894,L3934,L3974,L4015,L4055,L4096,L4136,L4177,L4217,L4256,L4297,L4338,L4379,L4419,L4458)</f>
        <v>507210</v>
      </c>
      <c r="M1589" s="61">
        <f>SUM(M1634,M1674,M1715,M1755,M1836,M1877,M1918,M1959,M2000,M2039,M2081,M2123,M2163,M2204,M2244,M2285,M2326,M2366,M2407,M2445,M2484,M2524,M2564,M2604,M2646,M2686,M2727,M2767,M2808,M2848,M2888,M2928,M2968,M3008,M3049,M3088,M3128,M3170,M3211,M3251,M3292,M3332,M3373,M3413,M3453,M3493,M3533,M3574,M3614,M3654,M3694,M3734,M3774,M3814,M3854,M3894,M3934,M3974,M4015,M4055,M4096,M4136,M4177,M4217,M4256,M4297,M4338,M4379,M4419,M4458)</f>
        <v>6350</v>
      </c>
      <c r="N1589" s="61">
        <f>SUM(N1634,N1674,N1715,N1755,N1836,N1877,N1918,N1959,N2000,N2039,N2081,N2123,N2163,N2204,N2244,N2285,N2326,N2366,N2407,N2445,N2484,N2524,N2564,N2604,N2646,N2686,N2727,N2767,N2808,N2848,N2888,N2928,N2968,N3008,N3049,N3088,N3128,N3170,N3211,N3251,N3292,N3332,N3373,N3413,N3453,N3493,N3533,N3574,N3614,N3654,N3694,N3734,N3774,N3814,N3854,N3894,N3934,N3974,N4015,N4055,N4096,N4136,N4177,N4217,N4256,N4297,N4338,N4379,N4419,N4458)</f>
        <v>44623</v>
      </c>
      <c r="O1589" s="61">
        <f>SUM(O1634,O1674,O1715,O1755,O1836,O1877,O1918,O1959,O2000,O2039,O2081,O2123,O2163,O2204,O2244,O2285,O2326,O2366,O2407,O2445,O2484,O2524,O2564,O2604,O2646,O2686,O2727,O2767,O2808,O2848,O2888,O2928,O2968,O3008,O3049,O3088,O3128,O3170,O3211,O3251,O3292,O3332,O3373,O3413,O3453,O3493,O3533,O3574,O3614,O3654,O3694,O3734,O3774,O3814,O3854,O3894,O3934,O3974,O4015,O4055,O4096,O4136,O4177,O4217,O4256,O4297,O4338,O4379,O4419,O4458)</f>
        <v>0</v>
      </c>
      <c r="P1589" s="61">
        <f>SUM(P1634,P1674,P1715,P1755,P1836,P1877,P1918,P1959,P2000,P2039,P2081,P2123,P2163,P2204,P2244,P2285,P2326,P2366,P2407,P2445,P2484,P2524,P2564,P2604,P2646,P2686,P2727,P2767,P2808,P2848,P2888,P2928,P2968,P3008,P3049,P3088,P3128,P3170,P3211,P3251,P3292,P3332,P3373,P3413,P3453,P3493,P3533,P3574,P3614,P3654,P3694,P3734,P3774,P3814,P3854,P3894,P3934,P3974,P4015,P4055,P4096,P4136,P4177,P4217,P4256,P4297,P4338,P4379,P4419,P4458)</f>
        <v>0</v>
      </c>
      <c r="Q1589" s="61">
        <f>SUM(Q1634,Q1674,Q1715,Q1755,Q1836,Q1877,Q1918,Q1959,Q2000,Q2039,Q2081,Q2123,Q2163,Q2204,Q2244,Q2285,Q2326,Q2366,Q2407,Q2445,Q2484,Q2524,Q2564,Q2604,Q2646,Q2686,Q2727,Q2767,Q2808,Q2848,Q2888,Q2928,Q2968,Q3008,Q3049,Q3088,Q3128,Q3170,Q3211,Q3251,Q3292,Q3332,Q3373,Q3413,Q3453,Q3493,Q3533,Q3574,Q3614,Q3654,Q3694,Q3734,Q3774,Q3814,Q3854,Q3894,Q3934,Q3974,Q4015,Q4055,Q4096,Q4136,Q4177,Q4217,Q4256,Q4297,Q4338,Q4379,Q4419,Q4458,Q1796)</f>
        <v>1335239</v>
      </c>
      <c r="R1589" s="61">
        <f>SUM(R1634,R1674,R1715,R1755,R1836,R1877,R1918,R1959,R2000,R2039,R2081,R2123,R2163,R2204,R2244,R2285,R2326,R2366,R2407,R2445,R2484,R2524,R2564,R2604,R2646,R2686,R2727,R2767,R2808,R2848,R2888,R2928,R2968,R3008,R3049,R3088,R3128,R3170,R3211,R3251,R3292,R3332,R3373,R3413,R3453,R3493,R3533,R3574,R3614,R3654,R3694,R3734,R3774,R3814,R3854,R3894,R3934,R3974,R4015,R4055,R4096,R4136,R4177,R4217,R4256,R4297,R4338,R4379,R4419,R4458,R1796)</f>
        <v>64521</v>
      </c>
      <c r="S1589" s="61">
        <f>SUM(S1634,S1674,S1715,S1755,S1836,S1877,S1918,S1959,S2000,S2039,S2081,S2123,S2163,S2204,S2244,S2285,S2326,S2366,S2407,S2445,S2484,S2524,S2564,S2604,S2646,S2686,S2727,S2767,S2808,S2848,S2888,S2928,S2968,S3008,S3049,S3088,S3128,S3170,S3211,S3251,S3292,S3332,S3373,S3413,S3453,S3493,S3533,S3574,S3614,S3654,S3694,S3734,S3774,S3814,S3854,S3894,S3934,S3974,S4015,S4055,S4096,S4136,S4177,S4217,S4256,S4297,S4338,S4379,S4419,S4458,S1796)</f>
        <v>59421</v>
      </c>
      <c r="T1589" s="61">
        <f t="shared" ref="T1589:X1589" si="1170">SUM(T1634,T1674,T1715,T1755,T1836,T1877,T1918,T1959,T2000,T2039,T2081,T2123,T2163,T2204,T2244,T2285,T2326,T2366,T2407,T2445,T2484,T2524,T2564,T2604,T2646,T2686,T2727,T2767,T2808,T2848,T2888,T2928,T2968,T3008,T3049,T3088,T3128,T3170,T3211,T3251,T3292,T3332,T3373,T3413,T3453,T3493,T3533,T3574,T3614,T3654,T3694,T3734,T3774,T3814,T3854,T3894,T3934,T3974,T4015,T4055,T4096,T4136,T4177,T4217,T4256,T4297,T4338,T4379,T4419,T4458,T1796)</f>
        <v>5000</v>
      </c>
      <c r="U1589" s="61">
        <f t="shared" si="1170"/>
        <v>1600</v>
      </c>
      <c r="V1589" s="61">
        <f t="shared" si="1170"/>
        <v>1700</v>
      </c>
      <c r="W1589" s="61">
        <f t="shared" si="1170"/>
        <v>1700</v>
      </c>
      <c r="X1589" s="61">
        <f t="shared" si="1170"/>
        <v>64421</v>
      </c>
      <c r="Y1589" s="211">
        <f t="shared" si="1095"/>
        <v>99.845011701616528</v>
      </c>
    </row>
    <row r="1590" spans="1:25" customFormat="1">
      <c r="A1590" s="4" t="s">
        <v>786</v>
      </c>
      <c r="B1590" s="4" t="s">
        <v>172</v>
      </c>
      <c r="C1590" s="4" t="s">
        <v>2666</v>
      </c>
      <c r="D1590" s="4" t="s">
        <v>2667</v>
      </c>
      <c r="E1590" s="47">
        <v>8215</v>
      </c>
      <c r="F1590" s="4" t="s">
        <v>0</v>
      </c>
      <c r="G1590" s="128" t="s">
        <v>3378</v>
      </c>
      <c r="H1590" s="5" t="s">
        <v>538</v>
      </c>
      <c r="I1590" s="61"/>
      <c r="J1590" s="61"/>
      <c r="K1590" s="61"/>
      <c r="L1590" s="61"/>
      <c r="M1590" s="61"/>
      <c r="N1590" s="61"/>
      <c r="O1590" s="61"/>
      <c r="P1590" s="61"/>
      <c r="Q1590" s="61">
        <f>SUM(Q4459)</f>
        <v>100</v>
      </c>
      <c r="R1590" s="61">
        <f>SUM(R4459)</f>
        <v>100</v>
      </c>
      <c r="S1590" s="61">
        <f>SUM(S4459)</f>
        <v>0</v>
      </c>
      <c r="T1590" s="61">
        <f t="shared" ref="T1590:X1590" si="1171">SUM(T4459)</f>
        <v>100</v>
      </c>
      <c r="U1590" s="61">
        <f t="shared" si="1171"/>
        <v>100</v>
      </c>
      <c r="V1590" s="61">
        <f t="shared" si="1171"/>
        <v>0</v>
      </c>
      <c r="W1590" s="61">
        <f t="shared" si="1171"/>
        <v>0</v>
      </c>
      <c r="X1590" s="61">
        <f t="shared" si="1171"/>
        <v>100</v>
      </c>
      <c r="Y1590" s="211">
        <f t="shared" si="1095"/>
        <v>100</v>
      </c>
    </row>
    <row r="1591" spans="1:25" customFormat="1">
      <c r="A1591" s="4" t="s">
        <v>786</v>
      </c>
      <c r="B1591" s="4" t="s">
        <v>172</v>
      </c>
      <c r="C1591" s="4" t="s">
        <v>2666</v>
      </c>
      <c r="D1591" s="4" t="s">
        <v>2667</v>
      </c>
      <c r="E1591" s="47">
        <v>8216</v>
      </c>
      <c r="F1591" s="4" t="s">
        <v>0</v>
      </c>
      <c r="G1591" s="128" t="s">
        <v>3378</v>
      </c>
      <c r="H1591" s="5" t="s">
        <v>59</v>
      </c>
      <c r="I1591" s="61">
        <f t="shared" si="1168"/>
        <v>200700</v>
      </c>
      <c r="J1591" s="61">
        <f>SUM(J1675,J1756,J1960,J2040,J2082,J2164,J2687,J2728,J2768,J2849,J2889,J2929,J2969,J3009,J3089,J3171,J3252,J3333,J3374,J3414,J3454,J3534,J3575,J3615,J3655,J3695,J3735,J3815,J3895,J3935,J3975,J4016,J4056,J4137,J4257,J4339,J2367,J4460,J1919)</f>
        <v>12000</v>
      </c>
      <c r="K1591" s="61">
        <f t="shared" si="1169"/>
        <v>188700</v>
      </c>
      <c r="L1591" s="61">
        <f>SUM(L1675,L1756,L1960,L2040,L2082,L2164,L2687,L2728,L2768,L2849,L2889,L2929,L2969,L3009,L3089,L3171,L3252,L3333,L3374,L3414,L3454,L3534,L3575,L3615,L3655,L3695,L3735,L3815,L3895,L3935,L3975,L4016,L4056,L4137,L4257,L4339,L2367,L4460,L1919)</f>
        <v>157200</v>
      </c>
      <c r="M1591" s="61">
        <f>SUM(M1675,M1756,M1960,M2040,M2082,M2164,M2687,M2728,M2768,M2849,M2889,M2929,M2969,M3009,M3089,M3171,M3252,M3333,M3374,M3414,M3454,M3534,M3575,M3615,M3655,M3695,M3735,M3815,M3895,M3935,M3975,M4016,M4056,M4137,M4257,M4339,M2367,M4460,M1919)</f>
        <v>0</v>
      </c>
      <c r="N1591" s="61">
        <f>SUM(N1675,N1756,N1960,N2040,N2082,N2164,N2687,N2728,N2768,N2849,N2889,N2929,N2969,N3009,N3089,N3171,N3252,N3333,N3374,N3414,N3454,N3534,N3575,N3615,N3655,N3695,N3735,N3815,N3895,N3935,N3975,N4016,N4056,N4137,N4257,N4339,N2367,N4460,N1919)</f>
        <v>31500</v>
      </c>
      <c r="O1591" s="61">
        <f>SUM(O1675,O1756,O1960,O2040,O2082,O2164,O2687,O2728,O2768,O2849,O2889,O2929,O2969,O3009,O3089,O3171,O3252,O3333,O3374,O3414,O3454,O3534,O3575,O3615,O3655,O3695,O3735,O3815,O3895,O3935,O3975,O4016,O4056,O4137,O4257,O4339,O2367,O4460,O1919)</f>
        <v>0</v>
      </c>
      <c r="P1591" s="61">
        <f>SUM(P1675,P1756,P1960,P2040,P2082,P2164,P2687,P2728,P2768,P2849,P2889,P2929,P2969,P3009,P3089,P3171,P3252,P3333,P3374,P3414,P3454,P3534,P3575,P3615,P3655,P3695,P3735,P3815,P3895,P3935,P3975,P4016,P4056,P4137,P4257,P4339,P2367,P4460,P1919)</f>
        <v>0</v>
      </c>
      <c r="Q1591" s="61">
        <f>SUM(Q1675,Q1756,Q1960,Q2040,Q2082,Q2164,Q2687,Q2728,Q2768,Q2849,Q2889,Q2929,Q2969,Q3009,Q3089,Q3171,Q3252,Q3333,Q3374,Q3414,Q3454,Q3534,Q3575,Q3615,Q3655,Q3695,Q3735,Q3815,Q3895,Q3935,Q3975,Q4016,Q4056,Q4137,Q4257,Q4339,Q2367,Q4460,Q1919,Q1797,Q1837)</f>
        <v>394176</v>
      </c>
      <c r="R1591" s="61">
        <f>SUM(R1675,R1756,R1960,R2040,R2082,R2164,R2687,R2728,R2768,R2849,R2889,R2929,R2969,R3009,R3089,R3171,R3252,R3333,R3374,R3414,R3454,R3534,R3575,R3615,R3655,R3695,R3735,R3815,R3895,R3935,R3975,R4016,R4056,R4137,R4257,R4339,R2367,R4460,R1919,R1797,R1837)</f>
        <v>11189</v>
      </c>
      <c r="S1591" s="61">
        <f>SUM(S1675,S1756,S1960,S2040,S2082,S2164,S2687,S2728,S2768,S2849,S2889,S2929,S2969,S3009,S3089,S3171,S3252,S3333,S3374,S3414,S3454,S3534,S3575,S3615,S3655,S3695,S3735,S3815,S3895,S3935,S3975,S4016,S4056,S4137,S4257,S4339,S2367,S4460,S1919,S1797,S1837)</f>
        <v>4189</v>
      </c>
      <c r="T1591" s="61">
        <f t="shared" ref="T1591:X1591" si="1172">SUM(T1675,T1756,T1960,T2040,T2082,T2164,T2687,T2728,T2768,T2849,T2889,T2929,T2969,T3009,T3089,T3171,T3252,T3333,T3374,T3414,T3454,T3534,T3575,T3615,T3655,T3695,T3735,T3815,T3895,T3935,T3975,T4016,T4056,T4137,T4257,T4339,T2367,T4460,T1919,T1797,T1837)</f>
        <v>8000</v>
      </c>
      <c r="U1591" s="61">
        <f t="shared" si="1172"/>
        <v>8000</v>
      </c>
      <c r="V1591" s="61">
        <f t="shared" si="1172"/>
        <v>0</v>
      </c>
      <c r="W1591" s="61">
        <f t="shared" si="1172"/>
        <v>0</v>
      </c>
      <c r="X1591" s="61">
        <f t="shared" si="1172"/>
        <v>12189</v>
      </c>
      <c r="Y1591" s="211">
        <f t="shared" si="1095"/>
        <v>108.93734918223255</v>
      </c>
    </row>
    <row r="1592" spans="1:25" customFormat="1">
      <c r="A1592" s="5" t="s">
        <v>0</v>
      </c>
      <c r="B1592" s="5" t="s">
        <v>0</v>
      </c>
      <c r="C1592" s="5" t="s">
        <v>0</v>
      </c>
      <c r="D1592" s="5" t="s">
        <v>0</v>
      </c>
      <c r="E1592" s="5" t="s">
        <v>0</v>
      </c>
      <c r="F1592" s="5" t="s">
        <v>0</v>
      </c>
      <c r="G1592" s="159" t="s">
        <v>0</v>
      </c>
      <c r="H1592" s="53" t="s">
        <v>2677</v>
      </c>
      <c r="I1592" s="63">
        <f t="shared" si="1168"/>
        <v>124700471</v>
      </c>
      <c r="J1592" s="63">
        <f>SUM(J1585,J1581,J1560)</f>
        <v>120117214</v>
      </c>
      <c r="K1592" s="63">
        <f t="shared" si="1169"/>
        <v>4583257</v>
      </c>
      <c r="L1592" s="63">
        <f t="shared" ref="L1592:P1592" si="1173">SUM(L1585,L1581,L1560)</f>
        <v>4064203</v>
      </c>
      <c r="M1592" s="63">
        <f t="shared" si="1173"/>
        <v>15350</v>
      </c>
      <c r="N1592" s="63">
        <f t="shared" si="1173"/>
        <v>503704</v>
      </c>
      <c r="O1592" s="63">
        <f t="shared" si="1173"/>
        <v>0</v>
      </c>
      <c r="P1592" s="63">
        <f t="shared" si="1173"/>
        <v>0</v>
      </c>
      <c r="Q1592" s="63">
        <f t="shared" ref="Q1592:R1592" si="1174">SUM(Q1585,Q1581,Q1560)</f>
        <v>132979890</v>
      </c>
      <c r="R1592" s="63">
        <f t="shared" si="1174"/>
        <v>126247545</v>
      </c>
      <c r="S1592" s="63">
        <f t="shared" ref="S1592" si="1175">SUM(S1585,S1581,S1560)</f>
        <v>107826961</v>
      </c>
      <c r="T1592" s="63">
        <f t="shared" ref="T1592:X1592" si="1176">SUM(T1585,T1581,T1560)</f>
        <v>18446723.5</v>
      </c>
      <c r="U1592" s="63">
        <f t="shared" si="1176"/>
        <v>9663411.5</v>
      </c>
      <c r="V1592" s="63">
        <f t="shared" si="1176"/>
        <v>6849645</v>
      </c>
      <c r="W1592" s="63">
        <f t="shared" si="1176"/>
        <v>1933667</v>
      </c>
      <c r="X1592" s="63">
        <f t="shared" si="1176"/>
        <v>126273684.5</v>
      </c>
      <c r="Y1592" s="226">
        <f t="shared" si="1095"/>
        <v>100.0207049570746</v>
      </c>
    </row>
    <row r="1593" spans="1:25" customFormat="1" ht="15" thickBot="1">
      <c r="A1593" s="5" t="s">
        <v>0</v>
      </c>
      <c r="B1593" s="5" t="s">
        <v>0</v>
      </c>
      <c r="C1593" s="5" t="s">
        <v>0</v>
      </c>
      <c r="D1593" s="5" t="s">
        <v>0</v>
      </c>
      <c r="E1593" s="5" t="s">
        <v>0</v>
      </c>
      <c r="F1593" s="5" t="s">
        <v>0</v>
      </c>
      <c r="G1593" s="159" t="s">
        <v>0</v>
      </c>
      <c r="H1593" s="3" t="s">
        <v>170</v>
      </c>
      <c r="I1593" s="62">
        <f t="shared" si="1168"/>
        <v>3561</v>
      </c>
      <c r="J1593" s="62">
        <f>J4470</f>
        <v>3561</v>
      </c>
      <c r="K1593" s="62">
        <f t="shared" si="1169"/>
        <v>0</v>
      </c>
      <c r="L1593" s="62"/>
      <c r="M1593" s="62"/>
      <c r="N1593" s="62"/>
      <c r="O1593" s="62"/>
      <c r="P1593" s="62"/>
      <c r="Q1593" s="62">
        <f>Q4470</f>
        <v>0</v>
      </c>
      <c r="R1593" s="62">
        <f>R4470</f>
        <v>0</v>
      </c>
      <c r="S1593" s="62">
        <f>S4470</f>
        <v>0</v>
      </c>
      <c r="T1593" s="62">
        <f t="shared" ref="T1593:X1593" si="1177">T4470</f>
        <v>0</v>
      </c>
      <c r="U1593" s="62">
        <f t="shared" si="1177"/>
        <v>0</v>
      </c>
      <c r="V1593" s="62">
        <f t="shared" si="1177"/>
        <v>0</v>
      </c>
      <c r="W1593" s="62">
        <f t="shared" si="1177"/>
        <v>0</v>
      </c>
      <c r="X1593" s="62">
        <f t="shared" si="1177"/>
        <v>0</v>
      </c>
      <c r="Y1593" s="210">
        <v>0</v>
      </c>
    </row>
    <row r="1594" spans="1:25" customFormat="1" ht="41.4" thickBot="1">
      <c r="A1594" s="261" t="s">
        <v>0</v>
      </c>
      <c r="B1594" s="261" t="s">
        <v>0</v>
      </c>
      <c r="C1594" s="261" t="s">
        <v>0</v>
      </c>
      <c r="D1594" s="261" t="s">
        <v>0</v>
      </c>
      <c r="E1594" s="261" t="s">
        <v>0</v>
      </c>
      <c r="F1594" s="261" t="s">
        <v>0</v>
      </c>
      <c r="G1594" s="267" t="s">
        <v>0</v>
      </c>
      <c r="H1594" s="1" t="s">
        <v>72</v>
      </c>
      <c r="I1594" s="1" t="s">
        <v>3093</v>
      </c>
      <c r="J1594" s="1" t="s">
        <v>3130</v>
      </c>
      <c r="K1594" s="1" t="s">
        <v>3</v>
      </c>
      <c r="L1594" s="1" t="s">
        <v>4</v>
      </c>
      <c r="M1594" s="1" t="s">
        <v>5</v>
      </c>
      <c r="N1594" s="1" t="s">
        <v>6</v>
      </c>
      <c r="O1594" s="1" t="s">
        <v>7</v>
      </c>
      <c r="P1594" s="1" t="s">
        <v>8</v>
      </c>
      <c r="Q1594" s="1" t="s">
        <v>3344</v>
      </c>
      <c r="R1594" s="1" t="s">
        <v>3427</v>
      </c>
      <c r="S1594" s="1" t="s">
        <v>3447</v>
      </c>
      <c r="T1594" s="1" t="s">
        <v>3448</v>
      </c>
      <c r="U1594" s="1" t="s">
        <v>3452</v>
      </c>
      <c r="V1594" s="1" t="s">
        <v>3449</v>
      </c>
      <c r="W1594" s="1" t="s">
        <v>3450</v>
      </c>
      <c r="X1594" s="1" t="s">
        <v>3451</v>
      </c>
      <c r="Y1594" s="216" t="s">
        <v>3385</v>
      </c>
    </row>
    <row r="1595" spans="1:25" customFormat="1">
      <c r="A1595" s="262"/>
      <c r="B1595" s="262"/>
      <c r="C1595" s="262"/>
      <c r="D1595" s="262"/>
      <c r="E1595" s="262"/>
      <c r="F1595" s="262"/>
      <c r="G1595" s="268"/>
      <c r="H1595" s="54" t="s">
        <v>0</v>
      </c>
      <c r="I1595" s="45">
        <v>1</v>
      </c>
      <c r="J1595" s="45">
        <v>3</v>
      </c>
      <c r="K1595" s="45" t="s">
        <v>9</v>
      </c>
      <c r="L1595" s="45">
        <v>5</v>
      </c>
      <c r="M1595" s="45">
        <v>6</v>
      </c>
      <c r="N1595" s="45">
        <v>7</v>
      </c>
      <c r="O1595" s="45">
        <v>8</v>
      </c>
      <c r="P1595" s="45">
        <v>9</v>
      </c>
      <c r="Q1595" s="45">
        <v>1</v>
      </c>
      <c r="R1595" s="45">
        <v>2</v>
      </c>
      <c r="S1595" s="45">
        <v>3</v>
      </c>
      <c r="T1595" s="45" t="s">
        <v>3453</v>
      </c>
      <c r="U1595" s="45">
        <v>5</v>
      </c>
      <c r="V1595" s="45">
        <v>6</v>
      </c>
      <c r="W1595" s="45">
        <v>7</v>
      </c>
      <c r="X1595" s="45" t="s">
        <v>3454</v>
      </c>
      <c r="Y1595" s="276">
        <v>9</v>
      </c>
    </row>
    <row r="1596" spans="1:25" customFormat="1">
      <c r="A1596" s="262"/>
      <c r="B1596" s="262"/>
      <c r="C1596" s="262"/>
      <c r="D1596" s="262"/>
      <c r="E1596" s="262"/>
      <c r="F1596" s="262"/>
      <c r="G1596" s="268"/>
      <c r="H1596" s="13" t="s">
        <v>108</v>
      </c>
      <c r="I1596" s="14">
        <f t="shared" si="1168"/>
        <v>124700471</v>
      </c>
      <c r="J1596" s="14">
        <f t="shared" ref="J1596:P1596" si="1178">SUM(J1592)</f>
        <v>120117214</v>
      </c>
      <c r="K1596" s="14">
        <f t="shared" si="1169"/>
        <v>4583257</v>
      </c>
      <c r="L1596" s="14">
        <f t="shared" si="1178"/>
        <v>4064203</v>
      </c>
      <c r="M1596" s="14">
        <f t="shared" si="1178"/>
        <v>15350</v>
      </c>
      <c r="N1596" s="14">
        <f t="shared" si="1178"/>
        <v>503704</v>
      </c>
      <c r="O1596" s="14">
        <f t="shared" si="1178"/>
        <v>0</v>
      </c>
      <c r="P1596" s="14">
        <f t="shared" si="1178"/>
        <v>0</v>
      </c>
      <c r="Q1596" s="14">
        <f>SUM(Q1592)</f>
        <v>132979890</v>
      </c>
      <c r="R1596" s="14">
        <f>SUM(R1592)</f>
        <v>126247545</v>
      </c>
      <c r="S1596" s="14">
        <f>SUM(S1592)</f>
        <v>107826961</v>
      </c>
      <c r="T1596" s="14">
        <f t="shared" ref="T1596:X1596" si="1179">SUM(T1592)</f>
        <v>18446723.5</v>
      </c>
      <c r="U1596" s="14">
        <f t="shared" si="1179"/>
        <v>9663411.5</v>
      </c>
      <c r="V1596" s="14">
        <f t="shared" si="1179"/>
        <v>6849645</v>
      </c>
      <c r="W1596" s="14">
        <f t="shared" si="1179"/>
        <v>1933667</v>
      </c>
      <c r="X1596" s="14">
        <f t="shared" si="1179"/>
        <v>126273684.5</v>
      </c>
      <c r="Y1596" s="227">
        <f t="shared" ref="Y1596:Y1597" si="1180">IF(R1596=0,0,(X1596/R1596)*100)</f>
        <v>100.0207049570746</v>
      </c>
    </row>
    <row r="1597" spans="1:25" customFormat="1">
      <c r="A1597" s="262"/>
      <c r="B1597" s="262"/>
      <c r="C1597" s="262"/>
      <c r="D1597" s="262"/>
      <c r="E1597" s="262"/>
      <c r="F1597" s="262"/>
      <c r="G1597" s="268"/>
      <c r="H1597" s="15" t="s">
        <v>69</v>
      </c>
      <c r="I1597" s="14">
        <f t="shared" si="1168"/>
        <v>124700471</v>
      </c>
      <c r="J1597" s="14">
        <f t="shared" ref="J1597:P1597" si="1181">SUM(J1596)</f>
        <v>120117214</v>
      </c>
      <c r="K1597" s="14">
        <f t="shared" si="1169"/>
        <v>4583257</v>
      </c>
      <c r="L1597" s="14">
        <f t="shared" si="1181"/>
        <v>4064203</v>
      </c>
      <c r="M1597" s="14">
        <f t="shared" si="1181"/>
        <v>15350</v>
      </c>
      <c r="N1597" s="14">
        <f t="shared" si="1181"/>
        <v>503704</v>
      </c>
      <c r="O1597" s="14">
        <f t="shared" si="1181"/>
        <v>0</v>
      </c>
      <c r="P1597" s="14">
        <f t="shared" si="1181"/>
        <v>0</v>
      </c>
      <c r="Q1597" s="14">
        <f>SUM(Q1596)</f>
        <v>132979890</v>
      </c>
      <c r="R1597" s="14">
        <f>SUM(R1596)</f>
        <v>126247545</v>
      </c>
      <c r="S1597" s="14">
        <f>SUM(S1596)</f>
        <v>107826961</v>
      </c>
      <c r="T1597" s="14">
        <f t="shared" ref="T1597:X1597" si="1182">SUM(T1596)</f>
        <v>18446723.5</v>
      </c>
      <c r="U1597" s="14">
        <f t="shared" si="1182"/>
        <v>9663411.5</v>
      </c>
      <c r="V1597" s="14">
        <f t="shared" si="1182"/>
        <v>6849645</v>
      </c>
      <c r="W1597" s="14">
        <f t="shared" si="1182"/>
        <v>1933667</v>
      </c>
      <c r="X1597" s="14">
        <f t="shared" si="1182"/>
        <v>126273684.5</v>
      </c>
      <c r="Y1597" s="227">
        <f t="shared" si="1180"/>
        <v>100.0207049570746</v>
      </c>
    </row>
    <row r="1598" spans="1:25" customFormat="1">
      <c r="A1598" s="263"/>
      <c r="B1598" s="263"/>
      <c r="C1598" s="263"/>
      <c r="D1598" s="263"/>
      <c r="E1598" s="263"/>
      <c r="F1598" s="263"/>
      <c r="G1598" s="269"/>
      <c r="I1598" s="67"/>
      <c r="J1598" s="67"/>
      <c r="K1598" s="67"/>
      <c r="L1598" s="67"/>
      <c r="M1598" s="67"/>
      <c r="N1598" s="67"/>
      <c r="O1598" s="67"/>
      <c r="P1598" s="67"/>
      <c r="Q1598" s="67"/>
      <c r="R1598" s="67"/>
      <c r="S1598" s="67"/>
      <c r="T1598" s="67"/>
      <c r="U1598" s="67"/>
      <c r="V1598" s="67"/>
      <c r="W1598" s="67"/>
      <c r="X1598" s="67"/>
      <c r="Y1598" s="229"/>
    </row>
    <row r="1599" spans="1:25" customFormat="1">
      <c r="A1599" s="5" t="s">
        <v>0</v>
      </c>
      <c r="B1599" s="5" t="s">
        <v>0</v>
      </c>
      <c r="C1599" s="5" t="s">
        <v>0</v>
      </c>
      <c r="D1599" s="5" t="s">
        <v>0</v>
      </c>
      <c r="E1599" s="5" t="s">
        <v>0</v>
      </c>
      <c r="F1599" s="5" t="s">
        <v>0</v>
      </c>
      <c r="G1599" s="159" t="s">
        <v>0</v>
      </c>
      <c r="H1599" s="55" t="s">
        <v>0</v>
      </c>
      <c r="I1599" s="116"/>
      <c r="J1599" s="116"/>
      <c r="K1599" s="116"/>
      <c r="L1599" s="116"/>
      <c r="M1599" s="116"/>
      <c r="N1599" s="116"/>
      <c r="O1599" s="116"/>
      <c r="P1599" s="116"/>
      <c r="Q1599" s="116"/>
      <c r="R1599" s="116"/>
      <c r="S1599" s="116"/>
      <c r="T1599" s="116"/>
      <c r="U1599" s="116"/>
      <c r="V1599" s="116"/>
      <c r="W1599" s="116"/>
      <c r="X1599" s="116"/>
      <c r="Y1599" s="230"/>
    </row>
    <row r="1600" spans="1:25" customFormat="1">
      <c r="A1600" s="5" t="s">
        <v>0</v>
      </c>
      <c r="B1600" s="5" t="s">
        <v>0</v>
      </c>
      <c r="C1600" s="5" t="s">
        <v>0</v>
      </c>
      <c r="D1600" s="5" t="s">
        <v>0</v>
      </c>
      <c r="E1600" s="5" t="s">
        <v>0</v>
      </c>
      <c r="F1600" s="5" t="s">
        <v>0</v>
      </c>
      <c r="G1600" s="159" t="s">
        <v>0</v>
      </c>
      <c r="H1600" s="53" t="s">
        <v>1602</v>
      </c>
      <c r="I1600" s="63">
        <f t="shared" si="1168"/>
        <v>124700471</v>
      </c>
      <c r="J1600" s="63">
        <f t="shared" ref="J1600:P1600" si="1183">SUM(J1592)</f>
        <v>120117214</v>
      </c>
      <c r="K1600" s="63">
        <f t="shared" si="1169"/>
        <v>4583257</v>
      </c>
      <c r="L1600" s="63">
        <f t="shared" si="1183"/>
        <v>4064203</v>
      </c>
      <c r="M1600" s="63">
        <f t="shared" si="1183"/>
        <v>15350</v>
      </c>
      <c r="N1600" s="63">
        <f t="shared" si="1183"/>
        <v>503704</v>
      </c>
      <c r="O1600" s="63">
        <f t="shared" si="1183"/>
        <v>0</v>
      </c>
      <c r="P1600" s="63">
        <f t="shared" si="1183"/>
        <v>0</v>
      </c>
      <c r="Q1600" s="63">
        <f>SUM(Q1592)</f>
        <v>132979890</v>
      </c>
      <c r="R1600" s="63">
        <f>SUM(R1592)</f>
        <v>126247545</v>
      </c>
      <c r="S1600" s="63">
        <f>SUM(S1592)</f>
        <v>107826961</v>
      </c>
      <c r="T1600" s="63">
        <f t="shared" ref="T1600:X1600" si="1184">SUM(T1592)</f>
        <v>18446723.5</v>
      </c>
      <c r="U1600" s="63">
        <f t="shared" si="1184"/>
        <v>9663411.5</v>
      </c>
      <c r="V1600" s="63">
        <f t="shared" si="1184"/>
        <v>6849645</v>
      </c>
      <c r="W1600" s="63">
        <f t="shared" si="1184"/>
        <v>1933667</v>
      </c>
      <c r="X1600" s="63">
        <f t="shared" si="1184"/>
        <v>126273684.5</v>
      </c>
      <c r="Y1600" s="226">
        <f>IF(R1600=0,0,(X1600/R1600)*100)</f>
        <v>100.0207049570746</v>
      </c>
    </row>
    <row r="1601" spans="1:25" customFormat="1">
      <c r="A1601" s="5" t="s">
        <v>0</v>
      </c>
      <c r="B1601" s="5" t="s">
        <v>0</v>
      </c>
      <c r="C1601" s="5" t="s">
        <v>0</v>
      </c>
      <c r="D1601" s="5" t="s">
        <v>0</v>
      </c>
      <c r="E1601" s="5" t="s">
        <v>0</v>
      </c>
      <c r="F1601" s="5" t="s">
        <v>0</v>
      </c>
      <c r="G1601" s="159" t="s">
        <v>0</v>
      </c>
      <c r="H1601" s="3" t="s">
        <v>170</v>
      </c>
      <c r="I1601" s="62">
        <f t="shared" si="1168"/>
        <v>3561</v>
      </c>
      <c r="J1601" s="62">
        <f>J1593</f>
        <v>3561</v>
      </c>
      <c r="K1601" s="62">
        <f t="shared" si="1169"/>
        <v>0</v>
      </c>
      <c r="L1601" s="62"/>
      <c r="M1601" s="62"/>
      <c r="N1601" s="62"/>
      <c r="O1601" s="62"/>
      <c r="P1601" s="62"/>
      <c r="Q1601" s="62">
        <f>Q1593</f>
        <v>0</v>
      </c>
      <c r="R1601" s="62">
        <f>R1593</f>
        <v>0</v>
      </c>
      <c r="S1601" s="62">
        <f>S1593</f>
        <v>0</v>
      </c>
      <c r="T1601" s="62">
        <f t="shared" ref="T1601:X1601" si="1185">T1593</f>
        <v>0</v>
      </c>
      <c r="U1601" s="62">
        <f t="shared" si="1185"/>
        <v>0</v>
      </c>
      <c r="V1601" s="62">
        <f t="shared" si="1185"/>
        <v>0</v>
      </c>
      <c r="W1601" s="62">
        <f t="shared" si="1185"/>
        <v>0</v>
      </c>
      <c r="X1601" s="62">
        <f t="shared" si="1185"/>
        <v>0</v>
      </c>
      <c r="Y1601" s="210">
        <v>0</v>
      </c>
    </row>
    <row r="1602" spans="1:25" customFormat="1">
      <c r="A1602" s="5" t="s">
        <v>0</v>
      </c>
      <c r="B1602" s="5" t="s">
        <v>0</v>
      </c>
      <c r="C1602" s="5" t="s">
        <v>0</v>
      </c>
      <c r="D1602" s="5" t="s">
        <v>0</v>
      </c>
      <c r="E1602" s="5" t="s">
        <v>0</v>
      </c>
      <c r="F1602" s="5" t="s">
        <v>0</v>
      </c>
      <c r="G1602" s="159" t="s">
        <v>0</v>
      </c>
      <c r="H1602" s="8" t="s">
        <v>0</v>
      </c>
      <c r="I1602" s="17"/>
      <c r="J1602" s="17"/>
      <c r="K1602" s="17"/>
      <c r="L1602" s="17" t="s">
        <v>0</v>
      </c>
      <c r="M1602" s="17" t="s">
        <v>0</v>
      </c>
      <c r="N1602" s="17" t="s">
        <v>0</v>
      </c>
      <c r="O1602" s="17" t="s">
        <v>0</v>
      </c>
      <c r="P1602" s="17" t="s">
        <v>0</v>
      </c>
      <c r="Q1602" s="17"/>
      <c r="R1602" s="17"/>
      <c r="S1602" s="17"/>
      <c r="T1602" s="17" t="s">
        <v>0</v>
      </c>
      <c r="U1602" s="17" t="s">
        <v>0</v>
      </c>
      <c r="V1602" s="17" t="s">
        <v>0</v>
      </c>
      <c r="W1602" s="17" t="s">
        <v>0</v>
      </c>
      <c r="X1602" s="17" t="s">
        <v>0</v>
      </c>
      <c r="Y1602" s="231"/>
    </row>
    <row r="1603" spans="1:25" ht="15" thickBot="1">
      <c r="A1603" s="20" t="s">
        <v>786</v>
      </c>
      <c r="B1603" s="20" t="s">
        <v>172</v>
      </c>
      <c r="C1603" s="23" t="s">
        <v>0</v>
      </c>
      <c r="D1603" s="23" t="s">
        <v>0</v>
      </c>
      <c r="E1603" s="21" t="s">
        <v>0</v>
      </c>
      <c r="F1603" s="21" t="s">
        <v>0</v>
      </c>
      <c r="G1603" s="150" t="s">
        <v>0</v>
      </c>
      <c r="H1603" s="21" t="s">
        <v>0</v>
      </c>
      <c r="I1603" s="22"/>
      <c r="J1603" s="22"/>
      <c r="K1603" s="22"/>
      <c r="L1603" s="22" t="s">
        <v>0</v>
      </c>
      <c r="M1603" s="22" t="s">
        <v>0</v>
      </c>
      <c r="N1603" s="22" t="s">
        <v>0</v>
      </c>
      <c r="O1603" s="22" t="s">
        <v>0</v>
      </c>
      <c r="P1603" s="22" t="s">
        <v>0</v>
      </c>
      <c r="Q1603" s="22"/>
      <c r="R1603" s="22"/>
      <c r="S1603" s="22"/>
      <c r="T1603" s="22" t="s">
        <v>0</v>
      </c>
      <c r="U1603" s="22" t="s">
        <v>0</v>
      </c>
      <c r="V1603" s="22" t="s">
        <v>0</v>
      </c>
      <c r="W1603" s="22" t="s">
        <v>0</v>
      </c>
      <c r="X1603" s="22" t="s">
        <v>0</v>
      </c>
      <c r="Y1603" s="209"/>
    </row>
    <row r="1604" spans="1:25" ht="41.4" thickBot="1">
      <c r="A1604" s="24" t="s">
        <v>123</v>
      </c>
      <c r="B1604" s="24" t="s">
        <v>124</v>
      </c>
      <c r="C1604" s="24" t="s">
        <v>125</v>
      </c>
      <c r="D1604" s="25" t="s">
        <v>0</v>
      </c>
      <c r="E1604" s="24" t="s">
        <v>126</v>
      </c>
      <c r="F1604" s="24" t="s">
        <v>127</v>
      </c>
      <c r="G1604" s="151" t="s">
        <v>128</v>
      </c>
      <c r="H1604" s="24" t="s">
        <v>1</v>
      </c>
      <c r="I1604" s="1" t="s">
        <v>3093</v>
      </c>
      <c r="J1604" s="1" t="s">
        <v>3130</v>
      </c>
      <c r="K1604" s="1" t="s">
        <v>3</v>
      </c>
      <c r="L1604" s="1" t="s">
        <v>4</v>
      </c>
      <c r="M1604" s="1" t="s">
        <v>5</v>
      </c>
      <c r="N1604" s="1" t="s">
        <v>6</v>
      </c>
      <c r="O1604" s="1" t="s">
        <v>7</v>
      </c>
      <c r="P1604" s="1" t="s">
        <v>8</v>
      </c>
      <c r="Q1604" s="1" t="s">
        <v>3344</v>
      </c>
      <c r="R1604" s="1" t="s">
        <v>3427</v>
      </c>
      <c r="S1604" s="1" t="s">
        <v>3447</v>
      </c>
      <c r="T1604" s="1" t="s">
        <v>3448</v>
      </c>
      <c r="U1604" s="1" t="s">
        <v>3452</v>
      </c>
      <c r="V1604" s="1" t="s">
        <v>3449</v>
      </c>
      <c r="W1604" s="1" t="s">
        <v>3450</v>
      </c>
      <c r="X1604" s="1" t="s">
        <v>3451</v>
      </c>
      <c r="Y1604" s="216" t="s">
        <v>3385</v>
      </c>
    </row>
    <row r="1605" spans="1:25">
      <c r="A1605" s="26" t="s">
        <v>0</v>
      </c>
      <c r="B1605" s="26" t="s">
        <v>0</v>
      </c>
      <c r="C1605" s="26" t="s">
        <v>0</v>
      </c>
      <c r="D1605" s="27" t="s">
        <v>0</v>
      </c>
      <c r="E1605" s="27" t="s">
        <v>0</v>
      </c>
      <c r="F1605" s="28" t="s">
        <v>0</v>
      </c>
      <c r="G1605" s="152" t="s">
        <v>0</v>
      </c>
      <c r="H1605" s="29" t="s">
        <v>0</v>
      </c>
      <c r="I1605" s="45">
        <v>1</v>
      </c>
      <c r="J1605" s="45">
        <v>3</v>
      </c>
      <c r="K1605" s="45" t="s">
        <v>9</v>
      </c>
      <c r="L1605" s="45">
        <v>5</v>
      </c>
      <c r="M1605" s="45">
        <v>6</v>
      </c>
      <c r="N1605" s="45">
        <v>7</v>
      </c>
      <c r="O1605" s="45">
        <v>8</v>
      </c>
      <c r="P1605" s="45">
        <v>9</v>
      </c>
      <c r="Q1605" s="45">
        <v>1</v>
      </c>
      <c r="R1605" s="45">
        <v>2</v>
      </c>
      <c r="S1605" s="45">
        <v>3</v>
      </c>
      <c r="T1605" s="45" t="s">
        <v>3453</v>
      </c>
      <c r="U1605" s="45">
        <v>5</v>
      </c>
      <c r="V1605" s="45">
        <v>6</v>
      </c>
      <c r="W1605" s="45">
        <v>7</v>
      </c>
      <c r="X1605" s="45" t="s">
        <v>3454</v>
      </c>
      <c r="Y1605" s="276">
        <v>9</v>
      </c>
    </row>
    <row r="1606" spans="1:25">
      <c r="A1606" s="133" t="s">
        <v>786</v>
      </c>
      <c r="B1606" s="133" t="s">
        <v>172</v>
      </c>
      <c r="C1606" s="109" t="s">
        <v>130</v>
      </c>
      <c r="D1606" s="109" t="s">
        <v>838</v>
      </c>
      <c r="E1606" s="98" t="s">
        <v>0</v>
      </c>
      <c r="F1606" s="98" t="s">
        <v>0</v>
      </c>
      <c r="G1606" s="153" t="s">
        <v>0</v>
      </c>
      <c r="H1606" s="98" t="s">
        <v>839</v>
      </c>
      <c r="I1606" s="110"/>
      <c r="J1606" s="110"/>
      <c r="K1606" s="110"/>
      <c r="L1606" s="110" t="s">
        <v>0</v>
      </c>
      <c r="M1606" s="110" t="s">
        <v>0</v>
      </c>
      <c r="N1606" s="110" t="s">
        <v>0</v>
      </c>
      <c r="O1606" s="110" t="s">
        <v>0</v>
      </c>
      <c r="P1606" s="110" t="s">
        <v>0</v>
      </c>
      <c r="Q1606" s="110"/>
      <c r="R1606" s="110"/>
      <c r="S1606" s="110"/>
      <c r="T1606" s="110" t="s">
        <v>0</v>
      </c>
      <c r="U1606" s="110" t="s">
        <v>0</v>
      </c>
      <c r="V1606" s="110" t="s">
        <v>0</v>
      </c>
      <c r="W1606" s="110" t="s">
        <v>0</v>
      </c>
      <c r="X1606" s="110" t="s">
        <v>0</v>
      </c>
      <c r="Y1606" s="217"/>
    </row>
    <row r="1607" spans="1:25" ht="20.399999999999999">
      <c r="A1607" s="20" t="s">
        <v>0</v>
      </c>
      <c r="B1607" s="20" t="s">
        <v>0</v>
      </c>
      <c r="C1607" s="20" t="s">
        <v>0</v>
      </c>
      <c r="D1607" s="21" t="s">
        <v>0</v>
      </c>
      <c r="E1607" s="21" t="s">
        <v>0</v>
      </c>
      <c r="F1607" s="21" t="s">
        <v>0</v>
      </c>
      <c r="G1607" s="150" t="s">
        <v>0</v>
      </c>
      <c r="H1607" s="30" t="s">
        <v>33</v>
      </c>
      <c r="I1607" s="31">
        <f t="shared" si="1168"/>
        <v>1883980</v>
      </c>
      <c r="J1607" s="31">
        <f t="shared" ref="J1607:P1607" si="1186">SUM(J1608,J1616,J1618)</f>
        <v>1882980</v>
      </c>
      <c r="K1607" s="31">
        <f t="shared" si="1169"/>
        <v>1000</v>
      </c>
      <c r="L1607" s="31">
        <f t="shared" si="1186"/>
        <v>1000</v>
      </c>
      <c r="M1607" s="31">
        <f t="shared" si="1186"/>
        <v>0</v>
      </c>
      <c r="N1607" s="31">
        <f t="shared" si="1186"/>
        <v>0</v>
      </c>
      <c r="O1607" s="31">
        <f t="shared" si="1186"/>
        <v>0</v>
      </c>
      <c r="P1607" s="31">
        <f t="shared" si="1186"/>
        <v>0</v>
      </c>
      <c r="Q1607" s="31">
        <f>SUM(Q1608,Q1616,Q1618)</f>
        <v>1965909</v>
      </c>
      <c r="R1607" s="31">
        <f>SUM(R1608,R1616,R1618)</f>
        <v>1964909</v>
      </c>
      <c r="S1607" s="31">
        <f>SUM(S1608,S1616,S1618)</f>
        <v>1605222</v>
      </c>
      <c r="T1607" s="31">
        <f t="shared" ref="T1607:X1607" si="1187">SUM(T1608,T1616,T1618)</f>
        <v>359687</v>
      </c>
      <c r="U1607" s="31">
        <f t="shared" si="1187"/>
        <v>174110</v>
      </c>
      <c r="V1607" s="31">
        <f t="shared" si="1187"/>
        <v>162646</v>
      </c>
      <c r="W1607" s="31">
        <f t="shared" si="1187"/>
        <v>22931</v>
      </c>
      <c r="X1607" s="31">
        <f t="shared" si="1187"/>
        <v>1964909</v>
      </c>
      <c r="Y1607" s="220">
        <f t="shared" ref="Y1607:Y1635" si="1188">IF(R1607=0,0,(X1607/R1607)*100)</f>
        <v>100</v>
      </c>
    </row>
    <row r="1608" spans="1:25">
      <c r="A1608" s="23" t="s">
        <v>786</v>
      </c>
      <c r="B1608" s="23" t="s">
        <v>172</v>
      </c>
      <c r="C1608" s="23" t="s">
        <v>130</v>
      </c>
      <c r="D1608" s="23" t="s">
        <v>838</v>
      </c>
      <c r="E1608" s="21" t="s">
        <v>132</v>
      </c>
      <c r="F1608" s="21" t="s">
        <v>0</v>
      </c>
      <c r="G1608" s="150" t="s">
        <v>0</v>
      </c>
      <c r="H1608" s="21" t="s">
        <v>11</v>
      </c>
      <c r="I1608" s="66">
        <f t="shared" si="1168"/>
        <v>1556217</v>
      </c>
      <c r="J1608" s="66">
        <f t="shared" ref="J1608:P1608" si="1189">SUM(J1609,J1610)</f>
        <v>1556217</v>
      </c>
      <c r="K1608" s="66">
        <f t="shared" si="1169"/>
        <v>0</v>
      </c>
      <c r="L1608" s="66">
        <f t="shared" si="1189"/>
        <v>0</v>
      </c>
      <c r="M1608" s="66">
        <f t="shared" si="1189"/>
        <v>0</v>
      </c>
      <c r="N1608" s="66">
        <f t="shared" si="1189"/>
        <v>0</v>
      </c>
      <c r="O1608" s="66">
        <f t="shared" si="1189"/>
        <v>0</v>
      </c>
      <c r="P1608" s="66">
        <f t="shared" si="1189"/>
        <v>0</v>
      </c>
      <c r="Q1608" s="66">
        <f>SUM(Q1609,Q1610)</f>
        <v>1624002</v>
      </c>
      <c r="R1608" s="66">
        <f>SUM(R1609,R1610)</f>
        <v>1624002</v>
      </c>
      <c r="S1608" s="66">
        <f>SUM(S1609,S1610)</f>
        <v>1341748</v>
      </c>
      <c r="T1608" s="66">
        <f t="shared" ref="T1608:X1608" si="1190">SUM(T1609,T1610)</f>
        <v>282254</v>
      </c>
      <c r="U1608" s="66">
        <f t="shared" si="1190"/>
        <v>130000</v>
      </c>
      <c r="V1608" s="66">
        <f t="shared" si="1190"/>
        <v>133461</v>
      </c>
      <c r="W1608" s="66">
        <f t="shared" si="1190"/>
        <v>18793</v>
      </c>
      <c r="X1608" s="66">
        <f t="shared" si="1190"/>
        <v>1624002</v>
      </c>
      <c r="Y1608" s="208">
        <f t="shared" si="1188"/>
        <v>100</v>
      </c>
    </row>
    <row r="1609" spans="1:25">
      <c r="A1609" s="23" t="s">
        <v>786</v>
      </c>
      <c r="B1609" s="23" t="s">
        <v>172</v>
      </c>
      <c r="C1609" s="23" t="s">
        <v>130</v>
      </c>
      <c r="D1609" s="23" t="s">
        <v>838</v>
      </c>
      <c r="E1609" s="22">
        <v>6111</v>
      </c>
      <c r="F1609" s="23"/>
      <c r="G1609" s="128" t="s">
        <v>3378</v>
      </c>
      <c r="H1609" s="32" t="s">
        <v>12</v>
      </c>
      <c r="I1609" s="44">
        <f t="shared" si="1168"/>
        <v>1345267</v>
      </c>
      <c r="J1609" s="44">
        <v>1345267</v>
      </c>
      <c r="K1609" s="44">
        <f t="shared" si="1169"/>
        <v>0</v>
      </c>
      <c r="L1609" s="44">
        <v>0</v>
      </c>
      <c r="M1609" s="44">
        <v>0</v>
      </c>
      <c r="N1609" s="44">
        <v>0</v>
      </c>
      <c r="O1609" s="44">
        <v>0</v>
      </c>
      <c r="P1609" s="44">
        <v>0</v>
      </c>
      <c r="Q1609" s="44">
        <v>1411285</v>
      </c>
      <c r="R1609" s="44">
        <v>1411285</v>
      </c>
      <c r="S1609" s="44">
        <v>1150563</v>
      </c>
      <c r="T1609" s="44">
        <f t="shared" ref="T1609:T1634" si="1191">U1609+V1609+W1609</f>
        <v>260722</v>
      </c>
      <c r="U1609" s="44">
        <v>130000</v>
      </c>
      <c r="V1609" s="44">
        <v>130722</v>
      </c>
      <c r="W1609" s="44">
        <v>0</v>
      </c>
      <c r="X1609" s="44">
        <f t="shared" ref="X1609:X1634" si="1192">S1609+T1609</f>
        <v>1411285</v>
      </c>
      <c r="Y1609" s="209">
        <f t="shared" si="1188"/>
        <v>100</v>
      </c>
    </row>
    <row r="1610" spans="1:25">
      <c r="A1610" s="20" t="s">
        <v>786</v>
      </c>
      <c r="B1610" s="20" t="s">
        <v>172</v>
      </c>
      <c r="C1610" s="20" t="s">
        <v>130</v>
      </c>
      <c r="D1610" s="20" t="s">
        <v>838</v>
      </c>
      <c r="E1610" s="20" t="s">
        <v>134</v>
      </c>
      <c r="F1610" s="23" t="s">
        <v>0</v>
      </c>
      <c r="G1610" s="154" t="s">
        <v>0</v>
      </c>
      <c r="H1610" s="21" t="s">
        <v>13</v>
      </c>
      <c r="I1610" s="66">
        <f t="shared" si="1168"/>
        <v>210950</v>
      </c>
      <c r="J1610" s="66">
        <f t="shared" ref="J1610:P1610" si="1193">SUM(J1611:J1615)</f>
        <v>210950</v>
      </c>
      <c r="K1610" s="66">
        <f t="shared" si="1169"/>
        <v>0</v>
      </c>
      <c r="L1610" s="66">
        <f t="shared" si="1193"/>
        <v>0</v>
      </c>
      <c r="M1610" s="66">
        <f t="shared" si="1193"/>
        <v>0</v>
      </c>
      <c r="N1610" s="66">
        <f t="shared" si="1193"/>
        <v>0</v>
      </c>
      <c r="O1610" s="66">
        <f t="shared" si="1193"/>
        <v>0</v>
      </c>
      <c r="P1610" s="66">
        <f t="shared" si="1193"/>
        <v>0</v>
      </c>
      <c r="Q1610" s="66">
        <f>SUM(Q1611:Q1615)</f>
        <v>212717</v>
      </c>
      <c r="R1610" s="66">
        <f>SUM(R1611:R1615)</f>
        <v>212717</v>
      </c>
      <c r="S1610" s="66">
        <f>SUM(S1611:S1615)</f>
        <v>191185</v>
      </c>
      <c r="T1610" s="66">
        <f t="shared" ref="T1610:X1610" si="1194">SUM(T1611:T1615)</f>
        <v>21532</v>
      </c>
      <c r="U1610" s="66">
        <f t="shared" si="1194"/>
        <v>0</v>
      </c>
      <c r="V1610" s="66">
        <f t="shared" si="1194"/>
        <v>2739</v>
      </c>
      <c r="W1610" s="66">
        <f t="shared" si="1194"/>
        <v>18793</v>
      </c>
      <c r="X1610" s="66">
        <f t="shared" si="1194"/>
        <v>212717</v>
      </c>
      <c r="Y1610" s="208">
        <f t="shared" si="1188"/>
        <v>100</v>
      </c>
    </row>
    <row r="1611" spans="1:25">
      <c r="A1611" s="23" t="s">
        <v>786</v>
      </c>
      <c r="B1611" s="23" t="s">
        <v>172</v>
      </c>
      <c r="C1611" s="23" t="s">
        <v>130</v>
      </c>
      <c r="D1611" s="23" t="s">
        <v>838</v>
      </c>
      <c r="E1611" s="22">
        <v>6112</v>
      </c>
      <c r="F1611" s="23" t="s">
        <v>840</v>
      </c>
      <c r="G1611" s="128" t="s">
        <v>3378</v>
      </c>
      <c r="H1611" s="32" t="s">
        <v>16</v>
      </c>
      <c r="I1611" s="44">
        <f t="shared" si="1168"/>
        <v>25500</v>
      </c>
      <c r="J1611" s="44">
        <v>25500</v>
      </c>
      <c r="K1611" s="44">
        <f t="shared" si="1169"/>
        <v>0</v>
      </c>
      <c r="L1611" s="44">
        <v>0</v>
      </c>
      <c r="M1611" s="44">
        <v>0</v>
      </c>
      <c r="N1611" s="44">
        <v>0</v>
      </c>
      <c r="O1611" s="44">
        <v>0</v>
      </c>
      <c r="P1611" s="44">
        <v>0</v>
      </c>
      <c r="Q1611" s="44">
        <v>25500</v>
      </c>
      <c r="R1611" s="44">
        <v>25500</v>
      </c>
      <c r="S1611" s="44">
        <v>19977</v>
      </c>
      <c r="T1611" s="44">
        <f t="shared" si="1191"/>
        <v>5523</v>
      </c>
      <c r="U1611" s="44">
        <v>0</v>
      </c>
      <c r="V1611" s="44">
        <v>1500</v>
      </c>
      <c r="W1611" s="44">
        <v>4023</v>
      </c>
      <c r="X1611" s="44">
        <f t="shared" si="1192"/>
        <v>25500</v>
      </c>
      <c r="Y1611" s="209">
        <f t="shared" si="1188"/>
        <v>100</v>
      </c>
    </row>
    <row r="1612" spans="1:25">
      <c r="A1612" s="23" t="s">
        <v>786</v>
      </c>
      <c r="B1612" s="23" t="s">
        <v>172</v>
      </c>
      <c r="C1612" s="23" t="s">
        <v>130</v>
      </c>
      <c r="D1612" s="23" t="s">
        <v>838</v>
      </c>
      <c r="E1612" s="22">
        <v>6112</v>
      </c>
      <c r="F1612" s="23" t="s">
        <v>841</v>
      </c>
      <c r="G1612" s="128" t="s">
        <v>3378</v>
      </c>
      <c r="H1612" s="32" t="s">
        <v>19</v>
      </c>
      <c r="I1612" s="44">
        <f t="shared" si="1168"/>
        <v>113870</v>
      </c>
      <c r="J1612" s="44">
        <v>113870</v>
      </c>
      <c r="K1612" s="44">
        <f t="shared" si="1169"/>
        <v>0</v>
      </c>
      <c r="L1612" s="44">
        <v>0</v>
      </c>
      <c r="M1612" s="44">
        <v>0</v>
      </c>
      <c r="N1612" s="44">
        <v>0</v>
      </c>
      <c r="O1612" s="44">
        <v>0</v>
      </c>
      <c r="P1612" s="44">
        <v>0</v>
      </c>
      <c r="Q1612" s="44">
        <v>113870</v>
      </c>
      <c r="R1612" s="44">
        <v>113870</v>
      </c>
      <c r="S1612" s="44">
        <v>112631</v>
      </c>
      <c r="T1612" s="44">
        <f t="shared" si="1191"/>
        <v>1239</v>
      </c>
      <c r="U1612" s="44">
        <v>0</v>
      </c>
      <c r="V1612" s="44">
        <v>1239</v>
      </c>
      <c r="W1612" s="44">
        <v>0</v>
      </c>
      <c r="X1612" s="44">
        <f t="shared" si="1192"/>
        <v>113870</v>
      </c>
      <c r="Y1612" s="209">
        <f t="shared" si="1188"/>
        <v>100</v>
      </c>
    </row>
    <row r="1613" spans="1:25">
      <c r="A1613" s="23" t="s">
        <v>786</v>
      </c>
      <c r="B1613" s="23" t="s">
        <v>172</v>
      </c>
      <c r="C1613" s="23" t="s">
        <v>130</v>
      </c>
      <c r="D1613" s="23" t="s">
        <v>838</v>
      </c>
      <c r="E1613" s="22">
        <v>6112</v>
      </c>
      <c r="F1613" s="23" t="s">
        <v>842</v>
      </c>
      <c r="G1613" s="128" t="s">
        <v>3378</v>
      </c>
      <c r="H1613" s="32" t="s">
        <v>17</v>
      </c>
      <c r="I1613" s="44">
        <f t="shared" si="1168"/>
        <v>28500</v>
      </c>
      <c r="J1613" s="44">
        <v>28500</v>
      </c>
      <c r="K1613" s="44">
        <f t="shared" si="1169"/>
        <v>0</v>
      </c>
      <c r="L1613" s="44">
        <v>0</v>
      </c>
      <c r="M1613" s="44">
        <v>0</v>
      </c>
      <c r="N1613" s="44">
        <v>0</v>
      </c>
      <c r="O1613" s="44">
        <v>0</v>
      </c>
      <c r="P1613" s="44">
        <v>0</v>
      </c>
      <c r="Q1613" s="44">
        <v>30267</v>
      </c>
      <c r="R1613" s="44">
        <v>30267</v>
      </c>
      <c r="S1613" s="44">
        <v>30267</v>
      </c>
      <c r="T1613" s="44">
        <f t="shared" si="1191"/>
        <v>0</v>
      </c>
      <c r="U1613" s="44"/>
      <c r="V1613" s="44"/>
      <c r="W1613" s="44"/>
      <c r="X1613" s="44">
        <f t="shared" si="1192"/>
        <v>30267</v>
      </c>
      <c r="Y1613" s="209">
        <f t="shared" si="1188"/>
        <v>100</v>
      </c>
    </row>
    <row r="1614" spans="1:25">
      <c r="A1614" s="23" t="s">
        <v>786</v>
      </c>
      <c r="B1614" s="23" t="s">
        <v>172</v>
      </c>
      <c r="C1614" s="23" t="s">
        <v>130</v>
      </c>
      <c r="D1614" s="23" t="s">
        <v>838</v>
      </c>
      <c r="E1614" s="22">
        <v>6112</v>
      </c>
      <c r="F1614" s="23" t="s">
        <v>843</v>
      </c>
      <c r="G1614" s="128" t="s">
        <v>3378</v>
      </c>
      <c r="H1614" s="32" t="s">
        <v>15</v>
      </c>
      <c r="I1614" s="44">
        <f t="shared" si="1168"/>
        <v>23100</v>
      </c>
      <c r="J1614" s="44">
        <v>23100</v>
      </c>
      <c r="K1614" s="44">
        <f t="shared" si="1169"/>
        <v>0</v>
      </c>
      <c r="L1614" s="44">
        <v>0</v>
      </c>
      <c r="M1614" s="44">
        <v>0</v>
      </c>
      <c r="N1614" s="44">
        <v>0</v>
      </c>
      <c r="O1614" s="44">
        <v>0</v>
      </c>
      <c r="P1614" s="44">
        <v>0</v>
      </c>
      <c r="Q1614" s="44">
        <v>23100</v>
      </c>
      <c r="R1614" s="44">
        <v>23100</v>
      </c>
      <c r="S1614" s="44">
        <v>8330</v>
      </c>
      <c r="T1614" s="44">
        <f t="shared" si="1191"/>
        <v>14770</v>
      </c>
      <c r="U1614" s="44">
        <v>0</v>
      </c>
      <c r="V1614" s="44">
        <v>0</v>
      </c>
      <c r="W1614" s="44">
        <v>14770</v>
      </c>
      <c r="X1614" s="44">
        <f t="shared" si="1192"/>
        <v>23100</v>
      </c>
      <c r="Y1614" s="209">
        <f t="shared" si="1188"/>
        <v>100</v>
      </c>
    </row>
    <row r="1615" spans="1:25">
      <c r="A1615" s="23" t="s">
        <v>786</v>
      </c>
      <c r="B1615" s="23" t="s">
        <v>172</v>
      </c>
      <c r="C1615" s="23" t="s">
        <v>130</v>
      </c>
      <c r="D1615" s="23" t="s">
        <v>838</v>
      </c>
      <c r="E1615" s="22">
        <v>6112</v>
      </c>
      <c r="F1615" s="23" t="s">
        <v>844</v>
      </c>
      <c r="G1615" s="128" t="s">
        <v>3378</v>
      </c>
      <c r="H1615" s="32" t="s">
        <v>18</v>
      </c>
      <c r="I1615" s="44">
        <f t="shared" si="1168"/>
        <v>19980</v>
      </c>
      <c r="J1615" s="44">
        <v>19980</v>
      </c>
      <c r="K1615" s="44">
        <f t="shared" si="1169"/>
        <v>0</v>
      </c>
      <c r="L1615" s="44">
        <v>0</v>
      </c>
      <c r="M1615" s="44">
        <v>0</v>
      </c>
      <c r="N1615" s="44">
        <v>0</v>
      </c>
      <c r="O1615" s="44">
        <v>0</v>
      </c>
      <c r="P1615" s="44">
        <v>0</v>
      </c>
      <c r="Q1615" s="44">
        <v>19980</v>
      </c>
      <c r="R1615" s="44">
        <v>19980</v>
      </c>
      <c r="S1615" s="44">
        <v>19980</v>
      </c>
      <c r="T1615" s="44">
        <f t="shared" si="1191"/>
        <v>0</v>
      </c>
      <c r="U1615" s="44">
        <v>0</v>
      </c>
      <c r="V1615" s="44">
        <v>0</v>
      </c>
      <c r="W1615" s="44">
        <v>0</v>
      </c>
      <c r="X1615" s="44">
        <f t="shared" si="1192"/>
        <v>19980</v>
      </c>
      <c r="Y1615" s="209">
        <f t="shared" si="1188"/>
        <v>100</v>
      </c>
    </row>
    <row r="1616" spans="1:25">
      <c r="A1616" s="23" t="s">
        <v>786</v>
      </c>
      <c r="B1616" s="23" t="s">
        <v>172</v>
      </c>
      <c r="C1616" s="23" t="s">
        <v>130</v>
      </c>
      <c r="D1616" s="23" t="s">
        <v>838</v>
      </c>
      <c r="E1616" s="21" t="s">
        <v>139</v>
      </c>
      <c r="F1616" s="21" t="s">
        <v>0</v>
      </c>
      <c r="G1616" s="150" t="s">
        <v>0</v>
      </c>
      <c r="H1616" s="21" t="s">
        <v>21</v>
      </c>
      <c r="I1616" s="66">
        <f t="shared" si="1168"/>
        <v>141253</v>
      </c>
      <c r="J1616" s="66">
        <f t="shared" ref="J1616:X1616" si="1195">SUM(J1617)</f>
        <v>141253</v>
      </c>
      <c r="K1616" s="66">
        <f t="shared" si="1169"/>
        <v>0</v>
      </c>
      <c r="L1616" s="66">
        <f t="shared" si="1195"/>
        <v>0</v>
      </c>
      <c r="M1616" s="66">
        <f t="shared" si="1195"/>
        <v>0</v>
      </c>
      <c r="N1616" s="66">
        <f t="shared" si="1195"/>
        <v>0</v>
      </c>
      <c r="O1616" s="66">
        <f t="shared" si="1195"/>
        <v>0</v>
      </c>
      <c r="P1616" s="66">
        <f t="shared" si="1195"/>
        <v>0</v>
      </c>
      <c r="Q1616" s="66">
        <f t="shared" si="1195"/>
        <v>148185</v>
      </c>
      <c r="R1616" s="66">
        <f t="shared" si="1195"/>
        <v>148185</v>
      </c>
      <c r="S1616" s="66">
        <f t="shared" si="1195"/>
        <v>121110</v>
      </c>
      <c r="T1616" s="66">
        <f t="shared" si="1195"/>
        <v>27075</v>
      </c>
      <c r="U1616" s="66">
        <f t="shared" si="1195"/>
        <v>13650</v>
      </c>
      <c r="V1616" s="66">
        <f t="shared" si="1195"/>
        <v>13425</v>
      </c>
      <c r="W1616" s="66">
        <f t="shared" si="1195"/>
        <v>0</v>
      </c>
      <c r="X1616" s="66">
        <f t="shared" si="1195"/>
        <v>148185</v>
      </c>
      <c r="Y1616" s="208">
        <f t="shared" si="1188"/>
        <v>100</v>
      </c>
    </row>
    <row r="1617" spans="1:25">
      <c r="A1617" s="23" t="s">
        <v>786</v>
      </c>
      <c r="B1617" s="23" t="s">
        <v>172</v>
      </c>
      <c r="C1617" s="23" t="s">
        <v>130</v>
      </c>
      <c r="D1617" s="23" t="s">
        <v>838</v>
      </c>
      <c r="E1617" s="22">
        <v>6121</v>
      </c>
      <c r="F1617" s="23"/>
      <c r="G1617" s="128" t="s">
        <v>3378</v>
      </c>
      <c r="H1617" s="32" t="s">
        <v>22</v>
      </c>
      <c r="I1617" s="44">
        <f t="shared" si="1168"/>
        <v>141253</v>
      </c>
      <c r="J1617" s="44">
        <v>141253</v>
      </c>
      <c r="K1617" s="44">
        <f t="shared" si="1169"/>
        <v>0</v>
      </c>
      <c r="L1617" s="44">
        <v>0</v>
      </c>
      <c r="M1617" s="44">
        <v>0</v>
      </c>
      <c r="N1617" s="44">
        <v>0</v>
      </c>
      <c r="O1617" s="44">
        <v>0</v>
      </c>
      <c r="P1617" s="44">
        <v>0</v>
      </c>
      <c r="Q1617" s="44">
        <v>148185</v>
      </c>
      <c r="R1617" s="44">
        <v>148185</v>
      </c>
      <c r="S1617" s="44">
        <v>121110</v>
      </c>
      <c r="T1617" s="44">
        <f t="shared" si="1191"/>
        <v>27075</v>
      </c>
      <c r="U1617" s="44">
        <v>13650</v>
      </c>
      <c r="V1617" s="44">
        <v>13425</v>
      </c>
      <c r="W1617" s="44">
        <v>0</v>
      </c>
      <c r="X1617" s="44">
        <f t="shared" si="1192"/>
        <v>148185</v>
      </c>
      <c r="Y1617" s="209">
        <f t="shared" si="1188"/>
        <v>100</v>
      </c>
    </row>
    <row r="1618" spans="1:25">
      <c r="A1618" s="23" t="s">
        <v>786</v>
      </c>
      <c r="B1618" s="23" t="s">
        <v>172</v>
      </c>
      <c r="C1618" s="23" t="s">
        <v>130</v>
      </c>
      <c r="D1618" s="23" t="s">
        <v>838</v>
      </c>
      <c r="E1618" s="21" t="s">
        <v>141</v>
      </c>
      <c r="F1618" s="21" t="s">
        <v>0</v>
      </c>
      <c r="G1618" s="150" t="s">
        <v>0</v>
      </c>
      <c r="H1618" s="21" t="s">
        <v>23</v>
      </c>
      <c r="I1618" s="66">
        <f t="shared" si="1168"/>
        <v>186510</v>
      </c>
      <c r="J1618" s="66">
        <f t="shared" ref="J1618:P1618" si="1196">SUM(J1619:J1625)</f>
        <v>185510</v>
      </c>
      <c r="K1618" s="66">
        <f t="shared" si="1169"/>
        <v>1000</v>
      </c>
      <c r="L1618" s="66">
        <f t="shared" si="1196"/>
        <v>1000</v>
      </c>
      <c r="M1618" s="66">
        <f t="shared" si="1196"/>
        <v>0</v>
      </c>
      <c r="N1618" s="66">
        <f t="shared" si="1196"/>
        <v>0</v>
      </c>
      <c r="O1618" s="66">
        <f t="shared" si="1196"/>
        <v>0</v>
      </c>
      <c r="P1618" s="66">
        <f t="shared" si="1196"/>
        <v>0</v>
      </c>
      <c r="Q1618" s="66">
        <f>SUM(Q1619:Q1625)</f>
        <v>193722</v>
      </c>
      <c r="R1618" s="66">
        <f>SUM(R1619:R1625)</f>
        <v>192722</v>
      </c>
      <c r="S1618" s="66">
        <f>SUM(S1619:S1625)</f>
        <v>142364</v>
      </c>
      <c r="T1618" s="66">
        <f t="shared" ref="T1618:X1618" si="1197">SUM(T1619:T1625)</f>
        <v>50358</v>
      </c>
      <c r="U1618" s="66">
        <f t="shared" si="1197"/>
        <v>30460</v>
      </c>
      <c r="V1618" s="66">
        <f t="shared" si="1197"/>
        <v>15760</v>
      </c>
      <c r="W1618" s="66">
        <f t="shared" si="1197"/>
        <v>4138</v>
      </c>
      <c r="X1618" s="66">
        <f t="shared" si="1197"/>
        <v>192722</v>
      </c>
      <c r="Y1618" s="208">
        <f t="shared" si="1188"/>
        <v>100</v>
      </c>
    </row>
    <row r="1619" spans="1:25">
      <c r="A1619" s="23" t="s">
        <v>786</v>
      </c>
      <c r="B1619" s="23" t="s">
        <v>172</v>
      </c>
      <c r="C1619" s="23" t="s">
        <v>130</v>
      </c>
      <c r="D1619" s="23" t="s">
        <v>838</v>
      </c>
      <c r="E1619" s="22">
        <v>6131</v>
      </c>
      <c r="F1619" s="23"/>
      <c r="G1619" s="128" t="s">
        <v>3378</v>
      </c>
      <c r="H1619" s="32" t="s">
        <v>24</v>
      </c>
      <c r="I1619" s="44">
        <f t="shared" si="1168"/>
        <v>100</v>
      </c>
      <c r="J1619" s="44">
        <v>100</v>
      </c>
      <c r="K1619" s="44">
        <f t="shared" si="1169"/>
        <v>0</v>
      </c>
      <c r="L1619" s="44">
        <v>0</v>
      </c>
      <c r="M1619" s="44">
        <v>0</v>
      </c>
      <c r="N1619" s="44">
        <v>0</v>
      </c>
      <c r="O1619" s="44">
        <v>0</v>
      </c>
      <c r="P1619" s="44">
        <v>0</v>
      </c>
      <c r="Q1619" s="44">
        <v>100</v>
      </c>
      <c r="R1619" s="44">
        <v>100</v>
      </c>
      <c r="S1619" s="44">
        <v>100</v>
      </c>
      <c r="T1619" s="44">
        <f t="shared" si="1191"/>
        <v>0</v>
      </c>
      <c r="U1619" s="44">
        <v>0</v>
      </c>
      <c r="V1619" s="44"/>
      <c r="W1619" s="44"/>
      <c r="X1619" s="44">
        <f t="shared" si="1192"/>
        <v>100</v>
      </c>
      <c r="Y1619" s="209">
        <f t="shared" si="1188"/>
        <v>100</v>
      </c>
    </row>
    <row r="1620" spans="1:25">
      <c r="A1620" s="23" t="s">
        <v>786</v>
      </c>
      <c r="B1620" s="23" t="s">
        <v>172</v>
      </c>
      <c r="C1620" s="23" t="s">
        <v>130</v>
      </c>
      <c r="D1620" s="23" t="s">
        <v>838</v>
      </c>
      <c r="E1620" s="22">
        <v>6132</v>
      </c>
      <c r="F1620" s="23"/>
      <c r="G1620" s="128" t="s">
        <v>3378</v>
      </c>
      <c r="H1620" s="32" t="s">
        <v>25</v>
      </c>
      <c r="I1620" s="44">
        <f t="shared" si="1168"/>
        <v>132000</v>
      </c>
      <c r="J1620" s="44">
        <v>132000</v>
      </c>
      <c r="K1620" s="44">
        <f t="shared" si="1169"/>
        <v>0</v>
      </c>
      <c r="L1620" s="44">
        <v>0</v>
      </c>
      <c r="M1620" s="44">
        <v>0</v>
      </c>
      <c r="N1620" s="44">
        <v>0</v>
      </c>
      <c r="O1620" s="44">
        <v>0</v>
      </c>
      <c r="P1620" s="44">
        <v>0</v>
      </c>
      <c r="Q1620" s="44">
        <v>132000</v>
      </c>
      <c r="R1620" s="44">
        <v>132000</v>
      </c>
      <c r="S1620" s="44">
        <v>95200</v>
      </c>
      <c r="T1620" s="44">
        <f t="shared" si="1191"/>
        <v>36800</v>
      </c>
      <c r="U1620" s="44">
        <v>26000</v>
      </c>
      <c r="V1620" s="44">
        <v>10800</v>
      </c>
      <c r="W1620" s="44">
        <v>0</v>
      </c>
      <c r="X1620" s="44">
        <f t="shared" si="1192"/>
        <v>132000</v>
      </c>
      <c r="Y1620" s="209">
        <f t="shared" si="1188"/>
        <v>100</v>
      </c>
    </row>
    <row r="1621" spans="1:25">
      <c r="A1621" s="23" t="s">
        <v>786</v>
      </c>
      <c r="B1621" s="23" t="s">
        <v>172</v>
      </c>
      <c r="C1621" s="23" t="s">
        <v>130</v>
      </c>
      <c r="D1621" s="23" t="s">
        <v>838</v>
      </c>
      <c r="E1621" s="22">
        <v>6133</v>
      </c>
      <c r="F1621" s="23"/>
      <c r="G1621" s="128" t="s">
        <v>3378</v>
      </c>
      <c r="H1621" s="32" t="s">
        <v>26</v>
      </c>
      <c r="I1621" s="44">
        <f t="shared" si="1168"/>
        <v>11000</v>
      </c>
      <c r="J1621" s="44">
        <v>11000</v>
      </c>
      <c r="K1621" s="44">
        <f t="shared" si="1169"/>
        <v>0</v>
      </c>
      <c r="L1621" s="44">
        <v>0</v>
      </c>
      <c r="M1621" s="44">
        <v>0</v>
      </c>
      <c r="N1621" s="44">
        <v>0</v>
      </c>
      <c r="O1621" s="44">
        <v>0</v>
      </c>
      <c r="P1621" s="44">
        <v>0</v>
      </c>
      <c r="Q1621" s="44">
        <v>11000</v>
      </c>
      <c r="R1621" s="44">
        <v>11000</v>
      </c>
      <c r="S1621" s="44">
        <v>9650</v>
      </c>
      <c r="T1621" s="44">
        <f t="shared" si="1191"/>
        <v>1350</v>
      </c>
      <c r="U1621" s="44">
        <v>450</v>
      </c>
      <c r="V1621" s="44">
        <v>900</v>
      </c>
      <c r="W1621" s="44">
        <v>0</v>
      </c>
      <c r="X1621" s="44">
        <f t="shared" si="1192"/>
        <v>11000</v>
      </c>
      <c r="Y1621" s="209">
        <f t="shared" si="1188"/>
        <v>100</v>
      </c>
    </row>
    <row r="1622" spans="1:25">
      <c r="A1622" s="23" t="s">
        <v>786</v>
      </c>
      <c r="B1622" s="23" t="s">
        <v>172</v>
      </c>
      <c r="C1622" s="23" t="s">
        <v>130</v>
      </c>
      <c r="D1622" s="23" t="s">
        <v>838</v>
      </c>
      <c r="E1622" s="22">
        <v>6134</v>
      </c>
      <c r="F1622" s="23"/>
      <c r="G1622" s="128" t="s">
        <v>3378</v>
      </c>
      <c r="H1622" s="32" t="s">
        <v>27</v>
      </c>
      <c r="I1622" s="44">
        <f t="shared" si="1168"/>
        <v>9500</v>
      </c>
      <c r="J1622" s="44">
        <v>9000</v>
      </c>
      <c r="K1622" s="44">
        <f t="shared" si="1169"/>
        <v>500</v>
      </c>
      <c r="L1622" s="44">
        <v>500</v>
      </c>
      <c r="M1622" s="44">
        <v>0</v>
      </c>
      <c r="N1622" s="44">
        <v>0</v>
      </c>
      <c r="O1622" s="44">
        <v>0</v>
      </c>
      <c r="P1622" s="44">
        <v>0</v>
      </c>
      <c r="Q1622" s="44">
        <v>9500</v>
      </c>
      <c r="R1622" s="44">
        <v>9000</v>
      </c>
      <c r="S1622" s="44">
        <v>6700</v>
      </c>
      <c r="T1622" s="44">
        <f t="shared" si="1191"/>
        <v>2300</v>
      </c>
      <c r="U1622" s="44">
        <v>900</v>
      </c>
      <c r="V1622" s="44">
        <v>900</v>
      </c>
      <c r="W1622" s="44">
        <v>500</v>
      </c>
      <c r="X1622" s="44">
        <f t="shared" si="1192"/>
        <v>9000</v>
      </c>
      <c r="Y1622" s="209">
        <f t="shared" si="1188"/>
        <v>100</v>
      </c>
    </row>
    <row r="1623" spans="1:25">
      <c r="A1623" s="23" t="s">
        <v>786</v>
      </c>
      <c r="B1623" s="23" t="s">
        <v>172</v>
      </c>
      <c r="C1623" s="23" t="s">
        <v>130</v>
      </c>
      <c r="D1623" s="23" t="s">
        <v>838</v>
      </c>
      <c r="E1623" s="22">
        <v>6135</v>
      </c>
      <c r="F1623" s="23"/>
      <c r="G1623" s="128" t="s">
        <v>3378</v>
      </c>
      <c r="H1623" s="32" t="s">
        <v>28</v>
      </c>
      <c r="I1623" s="44">
        <f t="shared" si="1168"/>
        <v>750</v>
      </c>
      <c r="J1623" s="44">
        <v>750</v>
      </c>
      <c r="K1623" s="44">
        <f t="shared" si="1169"/>
        <v>0</v>
      </c>
      <c r="L1623" s="44">
        <v>0</v>
      </c>
      <c r="M1623" s="44">
        <v>0</v>
      </c>
      <c r="N1623" s="44">
        <v>0</v>
      </c>
      <c r="O1623" s="44">
        <v>0</v>
      </c>
      <c r="P1623" s="44">
        <v>0</v>
      </c>
      <c r="Q1623" s="44">
        <v>750</v>
      </c>
      <c r="R1623" s="44">
        <v>750</v>
      </c>
      <c r="S1623" s="44">
        <v>630</v>
      </c>
      <c r="T1623" s="44">
        <f t="shared" si="1191"/>
        <v>120</v>
      </c>
      <c r="U1623" s="44">
        <v>60</v>
      </c>
      <c r="V1623" s="44">
        <v>60</v>
      </c>
      <c r="W1623" s="44">
        <v>0</v>
      </c>
      <c r="X1623" s="44">
        <f t="shared" si="1192"/>
        <v>750</v>
      </c>
      <c r="Y1623" s="209">
        <f t="shared" si="1188"/>
        <v>100</v>
      </c>
    </row>
    <row r="1624" spans="1:25">
      <c r="A1624" s="23" t="s">
        <v>786</v>
      </c>
      <c r="B1624" s="23" t="s">
        <v>172</v>
      </c>
      <c r="C1624" s="23" t="s">
        <v>130</v>
      </c>
      <c r="D1624" s="23" t="s">
        <v>838</v>
      </c>
      <c r="E1624" s="22">
        <v>6137</v>
      </c>
      <c r="F1624" s="23"/>
      <c r="G1624" s="128" t="s">
        <v>3378</v>
      </c>
      <c r="H1624" s="32" t="s">
        <v>30</v>
      </c>
      <c r="I1624" s="44">
        <f t="shared" si="1168"/>
        <v>7750</v>
      </c>
      <c r="J1624" s="44">
        <v>7750</v>
      </c>
      <c r="K1624" s="44">
        <f t="shared" si="1169"/>
        <v>0</v>
      </c>
      <c r="L1624" s="44">
        <v>0</v>
      </c>
      <c r="M1624" s="44">
        <v>0</v>
      </c>
      <c r="N1624" s="44">
        <v>0</v>
      </c>
      <c r="O1624" s="44">
        <v>0</v>
      </c>
      <c r="P1624" s="44">
        <v>0</v>
      </c>
      <c r="Q1624" s="44">
        <v>7750</v>
      </c>
      <c r="R1624" s="44">
        <v>7750</v>
      </c>
      <c r="S1624" s="44">
        <v>5800</v>
      </c>
      <c r="T1624" s="44">
        <f t="shared" si="1191"/>
        <v>1950</v>
      </c>
      <c r="U1624" s="44">
        <v>700</v>
      </c>
      <c r="V1624" s="44">
        <v>750</v>
      </c>
      <c r="W1624" s="44">
        <v>500</v>
      </c>
      <c r="X1624" s="44">
        <f t="shared" si="1192"/>
        <v>7750</v>
      </c>
      <c r="Y1624" s="209">
        <f t="shared" si="1188"/>
        <v>100</v>
      </c>
    </row>
    <row r="1625" spans="1:25">
      <c r="A1625" s="20" t="s">
        <v>786</v>
      </c>
      <c r="B1625" s="20" t="s">
        <v>172</v>
      </c>
      <c r="C1625" s="20" t="s">
        <v>130</v>
      </c>
      <c r="D1625" s="20" t="s">
        <v>838</v>
      </c>
      <c r="E1625" s="20" t="s">
        <v>144</v>
      </c>
      <c r="F1625" s="23" t="s">
        <v>0</v>
      </c>
      <c r="G1625" s="154" t="s">
        <v>0</v>
      </c>
      <c r="H1625" s="21" t="s">
        <v>32</v>
      </c>
      <c r="I1625" s="66">
        <f t="shared" si="1168"/>
        <v>25410</v>
      </c>
      <c r="J1625" s="66">
        <f t="shared" ref="J1625:P1625" si="1198">SUM(J1626:J1628)</f>
        <v>24910</v>
      </c>
      <c r="K1625" s="66">
        <f t="shared" si="1169"/>
        <v>500</v>
      </c>
      <c r="L1625" s="66">
        <f t="shared" si="1198"/>
        <v>500</v>
      </c>
      <c r="M1625" s="66">
        <f t="shared" si="1198"/>
        <v>0</v>
      </c>
      <c r="N1625" s="66">
        <f t="shared" si="1198"/>
        <v>0</v>
      </c>
      <c r="O1625" s="66">
        <f t="shared" si="1198"/>
        <v>0</v>
      </c>
      <c r="P1625" s="66">
        <f t="shared" si="1198"/>
        <v>0</v>
      </c>
      <c r="Q1625" s="66">
        <f>SUM(Q1626:Q1628)</f>
        <v>32622</v>
      </c>
      <c r="R1625" s="66">
        <f>SUM(R1626:R1628)</f>
        <v>32122</v>
      </c>
      <c r="S1625" s="66">
        <f>SUM(S1626:S1628)</f>
        <v>24284</v>
      </c>
      <c r="T1625" s="66">
        <f t="shared" ref="T1625:X1625" si="1199">SUM(T1626:T1628)</f>
        <v>7838</v>
      </c>
      <c r="U1625" s="66">
        <f t="shared" si="1199"/>
        <v>2350</v>
      </c>
      <c r="V1625" s="66">
        <f t="shared" si="1199"/>
        <v>2350</v>
      </c>
      <c r="W1625" s="66">
        <f t="shared" si="1199"/>
        <v>3138</v>
      </c>
      <c r="X1625" s="66">
        <f t="shared" si="1199"/>
        <v>32122</v>
      </c>
      <c r="Y1625" s="208">
        <f t="shared" si="1188"/>
        <v>100</v>
      </c>
    </row>
    <row r="1626" spans="1:25">
      <c r="A1626" s="23" t="s">
        <v>786</v>
      </c>
      <c r="B1626" s="23" t="s">
        <v>172</v>
      </c>
      <c r="C1626" s="23" t="s">
        <v>130</v>
      </c>
      <c r="D1626" s="23" t="s">
        <v>838</v>
      </c>
      <c r="E1626" s="22">
        <v>6139</v>
      </c>
      <c r="F1626" s="23"/>
      <c r="G1626" s="128" t="s">
        <v>3378</v>
      </c>
      <c r="H1626" s="32" t="s">
        <v>32</v>
      </c>
      <c r="I1626" s="44">
        <f t="shared" si="1168"/>
        <v>9200</v>
      </c>
      <c r="J1626" s="44">
        <v>8700</v>
      </c>
      <c r="K1626" s="44">
        <f t="shared" si="1169"/>
        <v>500</v>
      </c>
      <c r="L1626" s="44">
        <v>500</v>
      </c>
      <c r="M1626" s="44">
        <v>0</v>
      </c>
      <c r="N1626" s="44">
        <v>0</v>
      </c>
      <c r="O1626" s="44">
        <v>0</v>
      </c>
      <c r="P1626" s="44">
        <v>0</v>
      </c>
      <c r="Q1626" s="44">
        <v>16200</v>
      </c>
      <c r="R1626" s="44">
        <v>15700</v>
      </c>
      <c r="S1626" s="44">
        <v>11700</v>
      </c>
      <c r="T1626" s="44">
        <f t="shared" si="1191"/>
        <v>4000</v>
      </c>
      <c r="U1626" s="44">
        <v>1300</v>
      </c>
      <c r="V1626" s="44">
        <v>1300</v>
      </c>
      <c r="W1626" s="44">
        <v>1400</v>
      </c>
      <c r="X1626" s="44">
        <f t="shared" si="1192"/>
        <v>15700</v>
      </c>
      <c r="Y1626" s="209">
        <f t="shared" si="1188"/>
        <v>100</v>
      </c>
    </row>
    <row r="1627" spans="1:25">
      <c r="A1627" s="23" t="s">
        <v>786</v>
      </c>
      <c r="B1627" s="23" t="s">
        <v>172</v>
      </c>
      <c r="C1627" s="23" t="s">
        <v>130</v>
      </c>
      <c r="D1627" s="23" t="s">
        <v>838</v>
      </c>
      <c r="E1627" s="22">
        <v>6139</v>
      </c>
      <c r="F1627" s="23" t="s">
        <v>845</v>
      </c>
      <c r="G1627" s="128" t="s">
        <v>3378</v>
      </c>
      <c r="H1627" s="32" t="s">
        <v>152</v>
      </c>
      <c r="I1627" s="44">
        <f t="shared" si="1168"/>
        <v>4710</v>
      </c>
      <c r="J1627" s="44">
        <v>4710</v>
      </c>
      <c r="K1627" s="44">
        <f t="shared" si="1169"/>
        <v>0</v>
      </c>
      <c r="L1627" s="44">
        <v>0</v>
      </c>
      <c r="M1627" s="44">
        <v>0</v>
      </c>
      <c r="N1627" s="44">
        <v>0</v>
      </c>
      <c r="O1627" s="44">
        <v>0</v>
      </c>
      <c r="P1627" s="44">
        <v>0</v>
      </c>
      <c r="Q1627" s="44">
        <v>4922</v>
      </c>
      <c r="R1627" s="44">
        <v>4922</v>
      </c>
      <c r="S1627" s="44">
        <v>3804</v>
      </c>
      <c r="T1627" s="44">
        <f t="shared" si="1191"/>
        <v>1118</v>
      </c>
      <c r="U1627" s="44">
        <v>500</v>
      </c>
      <c r="V1627" s="44">
        <v>500</v>
      </c>
      <c r="W1627" s="44">
        <v>118</v>
      </c>
      <c r="X1627" s="44">
        <f t="shared" si="1192"/>
        <v>4922</v>
      </c>
      <c r="Y1627" s="209">
        <f t="shared" si="1188"/>
        <v>100</v>
      </c>
    </row>
    <row r="1628" spans="1:25">
      <c r="A1628" s="23" t="s">
        <v>786</v>
      </c>
      <c r="B1628" s="23" t="s">
        <v>172</v>
      </c>
      <c r="C1628" s="23" t="s">
        <v>130</v>
      </c>
      <c r="D1628" s="23" t="s">
        <v>838</v>
      </c>
      <c r="E1628" s="22">
        <v>6139</v>
      </c>
      <c r="F1628" s="23" t="s">
        <v>846</v>
      </c>
      <c r="G1628" s="128" t="s">
        <v>3378</v>
      </c>
      <c r="H1628" s="32" t="s">
        <v>158</v>
      </c>
      <c r="I1628" s="44">
        <f t="shared" si="1168"/>
        <v>11500</v>
      </c>
      <c r="J1628" s="44">
        <v>11500</v>
      </c>
      <c r="K1628" s="44">
        <f t="shared" si="1169"/>
        <v>0</v>
      </c>
      <c r="L1628" s="44">
        <v>0</v>
      </c>
      <c r="M1628" s="44">
        <v>0</v>
      </c>
      <c r="N1628" s="44">
        <v>0</v>
      </c>
      <c r="O1628" s="44">
        <v>0</v>
      </c>
      <c r="P1628" s="44">
        <v>0</v>
      </c>
      <c r="Q1628" s="44">
        <v>11500</v>
      </c>
      <c r="R1628" s="44">
        <v>11500</v>
      </c>
      <c r="S1628" s="44">
        <v>8780</v>
      </c>
      <c r="T1628" s="44">
        <f t="shared" si="1191"/>
        <v>2720</v>
      </c>
      <c r="U1628" s="44">
        <v>550</v>
      </c>
      <c r="V1628" s="44">
        <v>550</v>
      </c>
      <c r="W1628" s="44">
        <v>1620</v>
      </c>
      <c r="X1628" s="44">
        <f t="shared" si="1192"/>
        <v>11500</v>
      </c>
      <c r="Y1628" s="209">
        <f t="shared" si="1188"/>
        <v>100</v>
      </c>
    </row>
    <row r="1629" spans="1:25" ht="20.399999999999999">
      <c r="A1629" s="20" t="s">
        <v>0</v>
      </c>
      <c r="B1629" s="20" t="s">
        <v>0</v>
      </c>
      <c r="C1629" s="20" t="s">
        <v>0</v>
      </c>
      <c r="D1629" s="21" t="s">
        <v>0</v>
      </c>
      <c r="E1629" s="21" t="s">
        <v>0</v>
      </c>
      <c r="F1629" s="21" t="s">
        <v>0</v>
      </c>
      <c r="G1629" s="150" t="s">
        <v>0</v>
      </c>
      <c r="H1629" s="30" t="s">
        <v>42</v>
      </c>
      <c r="I1629" s="31">
        <f t="shared" si="1168"/>
        <v>100</v>
      </c>
      <c r="J1629" s="31">
        <f t="shared" ref="J1629:X1630" si="1200">SUM(J1630)</f>
        <v>100</v>
      </c>
      <c r="K1629" s="31">
        <f t="shared" si="1169"/>
        <v>0</v>
      </c>
      <c r="L1629" s="31">
        <f t="shared" si="1200"/>
        <v>0</v>
      </c>
      <c r="M1629" s="31">
        <f t="shared" si="1200"/>
        <v>0</v>
      </c>
      <c r="N1629" s="31">
        <f t="shared" si="1200"/>
        <v>0</v>
      </c>
      <c r="O1629" s="31">
        <f t="shared" si="1200"/>
        <v>0</v>
      </c>
      <c r="P1629" s="31">
        <f t="shared" si="1200"/>
        <v>0</v>
      </c>
      <c r="Q1629" s="31">
        <f t="shared" si="1200"/>
        <v>100</v>
      </c>
      <c r="R1629" s="31">
        <f t="shared" si="1200"/>
        <v>100</v>
      </c>
      <c r="S1629" s="31">
        <f t="shared" si="1200"/>
        <v>0</v>
      </c>
      <c r="T1629" s="31">
        <f t="shared" si="1200"/>
        <v>0</v>
      </c>
      <c r="U1629" s="31">
        <f t="shared" si="1200"/>
        <v>0</v>
      </c>
      <c r="V1629" s="31">
        <f t="shared" si="1200"/>
        <v>0</v>
      </c>
      <c r="W1629" s="31">
        <f t="shared" si="1200"/>
        <v>0</v>
      </c>
      <c r="X1629" s="31">
        <f t="shared" si="1200"/>
        <v>0</v>
      </c>
      <c r="Y1629" s="220">
        <f t="shared" si="1188"/>
        <v>0</v>
      </c>
    </row>
    <row r="1630" spans="1:25">
      <c r="A1630" s="23" t="s">
        <v>786</v>
      </c>
      <c r="B1630" s="23" t="s">
        <v>172</v>
      </c>
      <c r="C1630" s="23" t="s">
        <v>130</v>
      </c>
      <c r="D1630" s="23" t="s">
        <v>838</v>
      </c>
      <c r="E1630" s="21" t="s">
        <v>159</v>
      </c>
      <c r="F1630" s="21" t="s">
        <v>0</v>
      </c>
      <c r="G1630" s="150" t="s">
        <v>0</v>
      </c>
      <c r="H1630" s="21" t="s">
        <v>34</v>
      </c>
      <c r="I1630" s="66">
        <f t="shared" si="1168"/>
        <v>100</v>
      </c>
      <c r="J1630" s="66">
        <f t="shared" si="1200"/>
        <v>100</v>
      </c>
      <c r="K1630" s="66">
        <f t="shared" si="1169"/>
        <v>0</v>
      </c>
      <c r="L1630" s="66">
        <f t="shared" si="1200"/>
        <v>0</v>
      </c>
      <c r="M1630" s="66">
        <f t="shared" si="1200"/>
        <v>0</v>
      </c>
      <c r="N1630" s="66">
        <f t="shared" si="1200"/>
        <v>0</v>
      </c>
      <c r="O1630" s="66">
        <f t="shared" si="1200"/>
        <v>0</v>
      </c>
      <c r="P1630" s="66">
        <f t="shared" si="1200"/>
        <v>0</v>
      </c>
      <c r="Q1630" s="66">
        <f t="shared" si="1200"/>
        <v>100</v>
      </c>
      <c r="R1630" s="66">
        <f t="shared" si="1200"/>
        <v>100</v>
      </c>
      <c r="S1630" s="66">
        <f t="shared" si="1200"/>
        <v>0</v>
      </c>
      <c r="T1630" s="66">
        <f t="shared" si="1200"/>
        <v>0</v>
      </c>
      <c r="U1630" s="66">
        <f t="shared" si="1200"/>
        <v>0</v>
      </c>
      <c r="V1630" s="66">
        <f t="shared" si="1200"/>
        <v>0</v>
      </c>
      <c r="W1630" s="66">
        <f t="shared" si="1200"/>
        <v>0</v>
      </c>
      <c r="X1630" s="66">
        <f t="shared" si="1200"/>
        <v>0</v>
      </c>
      <c r="Y1630" s="208">
        <f t="shared" si="1188"/>
        <v>0</v>
      </c>
    </row>
    <row r="1631" spans="1:25">
      <c r="A1631" s="23" t="s">
        <v>786</v>
      </c>
      <c r="B1631" s="23" t="s">
        <v>172</v>
      </c>
      <c r="C1631" s="23" t="s">
        <v>130</v>
      </c>
      <c r="D1631" s="23" t="s">
        <v>838</v>
      </c>
      <c r="E1631" s="22">
        <v>6148</v>
      </c>
      <c r="F1631" s="23"/>
      <c r="G1631" s="128" t="s">
        <v>3378</v>
      </c>
      <c r="H1631" s="32" t="s">
        <v>41</v>
      </c>
      <c r="I1631" s="44">
        <f t="shared" si="1168"/>
        <v>100</v>
      </c>
      <c r="J1631" s="44">
        <v>100</v>
      </c>
      <c r="K1631" s="44">
        <f t="shared" si="1169"/>
        <v>0</v>
      </c>
      <c r="L1631" s="44">
        <v>0</v>
      </c>
      <c r="M1631" s="44">
        <v>0</v>
      </c>
      <c r="N1631" s="44">
        <v>0</v>
      </c>
      <c r="O1631" s="44">
        <v>0</v>
      </c>
      <c r="P1631" s="44">
        <v>0</v>
      </c>
      <c r="Q1631" s="44">
        <v>100</v>
      </c>
      <c r="R1631" s="44">
        <v>100</v>
      </c>
      <c r="S1631" s="44">
        <v>0</v>
      </c>
      <c r="T1631" s="44">
        <f t="shared" si="1191"/>
        <v>0</v>
      </c>
      <c r="U1631" s="44"/>
      <c r="V1631" s="44"/>
      <c r="W1631" s="44"/>
      <c r="X1631" s="44">
        <f t="shared" si="1192"/>
        <v>0</v>
      </c>
      <c r="Y1631" s="209">
        <f t="shared" si="1188"/>
        <v>0</v>
      </c>
    </row>
    <row r="1632" spans="1:25" ht="20.399999999999999">
      <c r="A1632" s="20" t="s">
        <v>0</v>
      </c>
      <c r="B1632" s="20" t="s">
        <v>0</v>
      </c>
      <c r="C1632" s="20" t="s">
        <v>0</v>
      </c>
      <c r="D1632" s="21" t="s">
        <v>0</v>
      </c>
      <c r="E1632" s="21" t="s">
        <v>0</v>
      </c>
      <c r="F1632" s="21" t="s">
        <v>0</v>
      </c>
      <c r="G1632" s="150" t="s">
        <v>0</v>
      </c>
      <c r="H1632" s="30" t="s">
        <v>60</v>
      </c>
      <c r="I1632" s="31">
        <f t="shared" si="1168"/>
        <v>5000</v>
      </c>
      <c r="J1632" s="31">
        <f t="shared" ref="J1632:X1633" si="1201">SUM(J1633)</f>
        <v>0</v>
      </c>
      <c r="K1632" s="31">
        <f t="shared" si="1169"/>
        <v>5000</v>
      </c>
      <c r="L1632" s="31">
        <f t="shared" si="1201"/>
        <v>5000</v>
      </c>
      <c r="M1632" s="31">
        <f t="shared" si="1201"/>
        <v>0</v>
      </c>
      <c r="N1632" s="31">
        <f t="shared" si="1201"/>
        <v>0</v>
      </c>
      <c r="O1632" s="31">
        <f t="shared" si="1201"/>
        <v>0</v>
      </c>
      <c r="P1632" s="31">
        <f t="shared" si="1201"/>
        <v>0</v>
      </c>
      <c r="Q1632" s="31">
        <f t="shared" si="1201"/>
        <v>5000</v>
      </c>
      <c r="R1632" s="31">
        <f t="shared" si="1201"/>
        <v>0</v>
      </c>
      <c r="S1632" s="31">
        <f t="shared" si="1201"/>
        <v>0</v>
      </c>
      <c r="T1632" s="31">
        <f t="shared" si="1201"/>
        <v>0</v>
      </c>
      <c r="U1632" s="31">
        <f t="shared" si="1201"/>
        <v>0</v>
      </c>
      <c r="V1632" s="31">
        <f t="shared" si="1201"/>
        <v>0</v>
      </c>
      <c r="W1632" s="31">
        <f t="shared" si="1201"/>
        <v>0</v>
      </c>
      <c r="X1632" s="31">
        <f t="shared" si="1201"/>
        <v>0</v>
      </c>
      <c r="Y1632" s="220">
        <f t="shared" si="1188"/>
        <v>0</v>
      </c>
    </row>
    <row r="1633" spans="1:25">
      <c r="A1633" s="23" t="s">
        <v>786</v>
      </c>
      <c r="B1633" s="23" t="s">
        <v>172</v>
      </c>
      <c r="C1633" s="23" t="s">
        <v>130</v>
      </c>
      <c r="D1633" s="23" t="s">
        <v>838</v>
      </c>
      <c r="E1633" s="21" t="s">
        <v>166</v>
      </c>
      <c r="F1633" s="21" t="s">
        <v>0</v>
      </c>
      <c r="G1633" s="150" t="s">
        <v>0</v>
      </c>
      <c r="H1633" s="21" t="s">
        <v>53</v>
      </c>
      <c r="I1633" s="66">
        <f t="shared" si="1168"/>
        <v>5000</v>
      </c>
      <c r="J1633" s="66">
        <f t="shared" si="1201"/>
        <v>0</v>
      </c>
      <c r="K1633" s="66">
        <f t="shared" si="1169"/>
        <v>5000</v>
      </c>
      <c r="L1633" s="66">
        <f t="shared" si="1201"/>
        <v>5000</v>
      </c>
      <c r="M1633" s="66">
        <f t="shared" si="1201"/>
        <v>0</v>
      </c>
      <c r="N1633" s="66">
        <f t="shared" si="1201"/>
        <v>0</v>
      </c>
      <c r="O1633" s="66">
        <f t="shared" si="1201"/>
        <v>0</v>
      </c>
      <c r="P1633" s="66">
        <f t="shared" si="1201"/>
        <v>0</v>
      </c>
      <c r="Q1633" s="66">
        <f t="shared" si="1201"/>
        <v>5000</v>
      </c>
      <c r="R1633" s="66">
        <f t="shared" si="1201"/>
        <v>0</v>
      </c>
      <c r="S1633" s="66">
        <f t="shared" si="1201"/>
        <v>0</v>
      </c>
      <c r="T1633" s="66">
        <f t="shared" si="1201"/>
        <v>0</v>
      </c>
      <c r="U1633" s="66">
        <f t="shared" si="1201"/>
        <v>0</v>
      </c>
      <c r="V1633" s="66">
        <f t="shared" si="1201"/>
        <v>0</v>
      </c>
      <c r="W1633" s="66">
        <f t="shared" si="1201"/>
        <v>0</v>
      </c>
      <c r="X1633" s="66">
        <f t="shared" si="1201"/>
        <v>0</v>
      </c>
      <c r="Y1633" s="208">
        <f t="shared" si="1188"/>
        <v>0</v>
      </c>
    </row>
    <row r="1634" spans="1:25">
      <c r="A1634" s="23" t="s">
        <v>786</v>
      </c>
      <c r="B1634" s="23" t="s">
        <v>172</v>
      </c>
      <c r="C1634" s="23" t="s">
        <v>130</v>
      </c>
      <c r="D1634" s="23" t="s">
        <v>838</v>
      </c>
      <c r="E1634" s="22">
        <v>8213</v>
      </c>
      <c r="F1634" s="23"/>
      <c r="G1634" s="128" t="s">
        <v>3378</v>
      </c>
      <c r="H1634" s="32" t="s">
        <v>56</v>
      </c>
      <c r="I1634" s="44">
        <f t="shared" si="1168"/>
        <v>5000</v>
      </c>
      <c r="J1634" s="44">
        <v>0</v>
      </c>
      <c r="K1634" s="44">
        <f t="shared" si="1169"/>
        <v>5000</v>
      </c>
      <c r="L1634" s="44">
        <v>5000</v>
      </c>
      <c r="M1634" s="44">
        <v>0</v>
      </c>
      <c r="N1634" s="44">
        <v>0</v>
      </c>
      <c r="O1634" s="44">
        <v>0</v>
      </c>
      <c r="P1634" s="44">
        <v>0</v>
      </c>
      <c r="Q1634" s="44">
        <v>5000</v>
      </c>
      <c r="R1634" s="44">
        <v>0</v>
      </c>
      <c r="S1634" s="44">
        <v>0</v>
      </c>
      <c r="T1634" s="44">
        <f t="shared" si="1191"/>
        <v>0</v>
      </c>
      <c r="U1634" s="44"/>
      <c r="V1634" s="44"/>
      <c r="W1634" s="44"/>
      <c r="X1634" s="44">
        <f t="shared" si="1192"/>
        <v>0</v>
      </c>
      <c r="Y1634" s="209">
        <f t="shared" si="1188"/>
        <v>0</v>
      </c>
    </row>
    <row r="1635" spans="1:25">
      <c r="A1635" s="32" t="s">
        <v>0</v>
      </c>
      <c r="B1635" s="32" t="s">
        <v>0</v>
      </c>
      <c r="C1635" s="32" t="s">
        <v>0</v>
      </c>
      <c r="D1635" s="32" t="s">
        <v>0</v>
      </c>
      <c r="E1635" s="32" t="s">
        <v>0</v>
      </c>
      <c r="F1635" s="32" t="s">
        <v>0</v>
      </c>
      <c r="G1635" s="154" t="s">
        <v>0</v>
      </c>
      <c r="H1635" s="30" t="s">
        <v>847</v>
      </c>
      <c r="I1635" s="31">
        <f t="shared" si="1168"/>
        <v>1889080</v>
      </c>
      <c r="J1635" s="31">
        <f t="shared" ref="J1635:P1635" si="1202">SUM(J1607,J1629,J1632)</f>
        <v>1883080</v>
      </c>
      <c r="K1635" s="31">
        <f t="shared" si="1169"/>
        <v>6000</v>
      </c>
      <c r="L1635" s="31">
        <f t="shared" si="1202"/>
        <v>6000</v>
      </c>
      <c r="M1635" s="31">
        <f t="shared" si="1202"/>
        <v>0</v>
      </c>
      <c r="N1635" s="31">
        <f t="shared" si="1202"/>
        <v>0</v>
      </c>
      <c r="O1635" s="31">
        <f t="shared" si="1202"/>
        <v>0</v>
      </c>
      <c r="P1635" s="31">
        <f t="shared" si="1202"/>
        <v>0</v>
      </c>
      <c r="Q1635" s="31">
        <f>SUM(Q1607,Q1629,Q1632)</f>
        <v>1971009</v>
      </c>
      <c r="R1635" s="31">
        <f>SUM(R1607,R1629,R1632)</f>
        <v>1965009</v>
      </c>
      <c r="S1635" s="31">
        <f>SUM(S1607,S1629,S1632)</f>
        <v>1605222</v>
      </c>
      <c r="T1635" s="31">
        <f t="shared" ref="T1635:X1635" si="1203">SUM(T1607,T1629,T1632)</f>
        <v>359687</v>
      </c>
      <c r="U1635" s="31">
        <f t="shared" si="1203"/>
        <v>174110</v>
      </c>
      <c r="V1635" s="31">
        <f t="shared" si="1203"/>
        <v>162646</v>
      </c>
      <c r="W1635" s="31">
        <f t="shared" si="1203"/>
        <v>22931</v>
      </c>
      <c r="X1635" s="31">
        <f t="shared" si="1203"/>
        <v>1964909</v>
      </c>
      <c r="Y1635" s="220">
        <f t="shared" si="1188"/>
        <v>99.994910964784395</v>
      </c>
    </row>
    <row r="1636" spans="1:25" ht="15" thickBot="1">
      <c r="A1636" s="32" t="s">
        <v>0</v>
      </c>
      <c r="B1636" s="32" t="s">
        <v>0</v>
      </c>
      <c r="C1636" s="32" t="s">
        <v>0</v>
      </c>
      <c r="D1636" s="32" t="s">
        <v>0</v>
      </c>
      <c r="E1636" s="32" t="s">
        <v>0</v>
      </c>
      <c r="F1636" s="32" t="s">
        <v>0</v>
      </c>
      <c r="G1636" s="154" t="s">
        <v>0</v>
      </c>
      <c r="H1636" s="21" t="s">
        <v>170</v>
      </c>
      <c r="I1636" s="66">
        <f t="shared" si="1168"/>
        <v>53</v>
      </c>
      <c r="J1636" s="66">
        <v>53</v>
      </c>
      <c r="K1636" s="66">
        <f t="shared" si="1169"/>
        <v>0</v>
      </c>
      <c r="L1636" s="66" t="s">
        <v>0</v>
      </c>
      <c r="M1636" s="66" t="s">
        <v>0</v>
      </c>
      <c r="N1636" s="66" t="s">
        <v>0</v>
      </c>
      <c r="O1636" s="66" t="s">
        <v>0</v>
      </c>
      <c r="P1636" s="66" t="s">
        <v>0</v>
      </c>
      <c r="Q1636" s="66">
        <v>0</v>
      </c>
      <c r="R1636" s="66"/>
      <c r="S1636" s="66"/>
      <c r="T1636" s="66"/>
      <c r="U1636" s="66"/>
      <c r="V1636" s="66"/>
      <c r="W1636" s="66"/>
      <c r="X1636" s="66"/>
      <c r="Y1636" s="208">
        <v>0</v>
      </c>
    </row>
    <row r="1637" spans="1:25" ht="41.4" thickBot="1">
      <c r="A1637" s="252" t="s">
        <v>0</v>
      </c>
      <c r="B1637" s="252" t="s">
        <v>0</v>
      </c>
      <c r="C1637" s="252" t="s">
        <v>0</v>
      </c>
      <c r="D1637" s="252" t="s">
        <v>0</v>
      </c>
      <c r="E1637" s="252" t="s">
        <v>0</v>
      </c>
      <c r="F1637" s="252" t="s">
        <v>0</v>
      </c>
      <c r="G1637" s="258" t="s">
        <v>0</v>
      </c>
      <c r="H1637" s="24" t="s">
        <v>72</v>
      </c>
      <c r="I1637" s="1" t="s">
        <v>3093</v>
      </c>
      <c r="J1637" s="1" t="s">
        <v>3130</v>
      </c>
      <c r="K1637" s="1" t="s">
        <v>3</v>
      </c>
      <c r="L1637" s="1" t="s">
        <v>4</v>
      </c>
      <c r="M1637" s="1" t="s">
        <v>5</v>
      </c>
      <c r="N1637" s="1" t="s">
        <v>6</v>
      </c>
      <c r="O1637" s="1" t="s">
        <v>7</v>
      </c>
      <c r="P1637" s="1" t="s">
        <v>8</v>
      </c>
      <c r="Q1637" s="1" t="s">
        <v>3344</v>
      </c>
      <c r="R1637" s="1" t="s">
        <v>3427</v>
      </c>
      <c r="S1637" s="1" t="s">
        <v>3447</v>
      </c>
      <c r="T1637" s="1" t="s">
        <v>3448</v>
      </c>
      <c r="U1637" s="1" t="s">
        <v>3452</v>
      </c>
      <c r="V1637" s="1" t="s">
        <v>3449</v>
      </c>
      <c r="W1637" s="1" t="s">
        <v>3450</v>
      </c>
      <c r="X1637" s="1" t="s">
        <v>3451</v>
      </c>
      <c r="Y1637" s="216" t="s">
        <v>3385</v>
      </c>
    </row>
    <row r="1638" spans="1:25">
      <c r="A1638" s="253"/>
      <c r="B1638" s="253"/>
      <c r="C1638" s="253"/>
      <c r="D1638" s="253"/>
      <c r="E1638" s="253"/>
      <c r="F1638" s="253"/>
      <c r="G1638" s="259"/>
      <c r="H1638" s="33" t="s">
        <v>0</v>
      </c>
      <c r="I1638" s="45">
        <v>1</v>
      </c>
      <c r="J1638" s="45">
        <v>3</v>
      </c>
      <c r="K1638" s="45" t="s">
        <v>9</v>
      </c>
      <c r="L1638" s="45">
        <v>5</v>
      </c>
      <c r="M1638" s="45">
        <v>6</v>
      </c>
      <c r="N1638" s="45">
        <v>7</v>
      </c>
      <c r="O1638" s="45">
        <v>8</v>
      </c>
      <c r="P1638" s="45">
        <v>9</v>
      </c>
      <c r="Q1638" s="45">
        <v>1</v>
      </c>
      <c r="R1638" s="45">
        <v>2</v>
      </c>
      <c r="S1638" s="45">
        <v>3</v>
      </c>
      <c r="T1638" s="45" t="s">
        <v>3453</v>
      </c>
      <c r="U1638" s="45">
        <v>5</v>
      </c>
      <c r="V1638" s="45">
        <v>6</v>
      </c>
      <c r="W1638" s="45">
        <v>7</v>
      </c>
      <c r="X1638" s="45" t="s">
        <v>3454</v>
      </c>
      <c r="Y1638" s="276">
        <v>9</v>
      </c>
    </row>
    <row r="1639" spans="1:25">
      <c r="A1639" s="253"/>
      <c r="B1639" s="253"/>
      <c r="C1639" s="253"/>
      <c r="D1639" s="253"/>
      <c r="E1639" s="253"/>
      <c r="F1639" s="253"/>
      <c r="G1639" s="259"/>
      <c r="H1639" s="34" t="s">
        <v>108</v>
      </c>
      <c r="I1639" s="35">
        <f t="shared" si="1168"/>
        <v>1889080</v>
      </c>
      <c r="J1639" s="35">
        <f t="shared" ref="J1639:P1639" si="1204">SUM(J1635)</f>
        <v>1883080</v>
      </c>
      <c r="K1639" s="35">
        <f t="shared" si="1169"/>
        <v>6000</v>
      </c>
      <c r="L1639" s="35">
        <f t="shared" si="1204"/>
        <v>6000</v>
      </c>
      <c r="M1639" s="35">
        <f t="shared" si="1204"/>
        <v>0</v>
      </c>
      <c r="N1639" s="35">
        <f t="shared" si="1204"/>
        <v>0</v>
      </c>
      <c r="O1639" s="35">
        <f t="shared" si="1204"/>
        <v>0</v>
      </c>
      <c r="P1639" s="35">
        <f t="shared" si="1204"/>
        <v>0</v>
      </c>
      <c r="Q1639" s="35">
        <f>SUM(Q1635)</f>
        <v>1971009</v>
      </c>
      <c r="R1639" s="35">
        <f>SUM(R1635)</f>
        <v>1965009</v>
      </c>
      <c r="S1639" s="35">
        <f>SUM(S1635)</f>
        <v>1605222</v>
      </c>
      <c r="T1639" s="35">
        <f t="shared" ref="T1639:X1639" si="1205">SUM(T1635)</f>
        <v>359687</v>
      </c>
      <c r="U1639" s="35">
        <f t="shared" si="1205"/>
        <v>174110</v>
      </c>
      <c r="V1639" s="35">
        <f t="shared" si="1205"/>
        <v>162646</v>
      </c>
      <c r="W1639" s="35">
        <f t="shared" si="1205"/>
        <v>22931</v>
      </c>
      <c r="X1639" s="35">
        <f t="shared" si="1205"/>
        <v>1964909</v>
      </c>
      <c r="Y1639" s="218">
        <f t="shared" ref="Y1639:Y1640" si="1206">IF(R1639=0,0,(X1639/R1639)*100)</f>
        <v>99.994910964784395</v>
      </c>
    </row>
    <row r="1640" spans="1:25">
      <c r="A1640" s="253"/>
      <c r="B1640" s="253"/>
      <c r="C1640" s="253"/>
      <c r="D1640" s="253"/>
      <c r="E1640" s="253"/>
      <c r="F1640" s="253"/>
      <c r="G1640" s="259"/>
      <c r="H1640" s="36" t="s">
        <v>69</v>
      </c>
      <c r="I1640" s="35">
        <f t="shared" si="1168"/>
        <v>1889080</v>
      </c>
      <c r="J1640" s="35">
        <f t="shared" ref="J1640:P1640" si="1207">SUM(J1639)</f>
        <v>1883080</v>
      </c>
      <c r="K1640" s="35">
        <f t="shared" si="1169"/>
        <v>6000</v>
      </c>
      <c r="L1640" s="35">
        <f t="shared" si="1207"/>
        <v>6000</v>
      </c>
      <c r="M1640" s="35">
        <f t="shared" si="1207"/>
        <v>0</v>
      </c>
      <c r="N1640" s="35">
        <f t="shared" si="1207"/>
        <v>0</v>
      </c>
      <c r="O1640" s="35">
        <f t="shared" si="1207"/>
        <v>0</v>
      </c>
      <c r="P1640" s="35">
        <f t="shared" si="1207"/>
        <v>0</v>
      </c>
      <c r="Q1640" s="35">
        <f>SUM(Q1639)</f>
        <v>1971009</v>
      </c>
      <c r="R1640" s="35">
        <f>SUM(R1639)</f>
        <v>1965009</v>
      </c>
      <c r="S1640" s="35">
        <f>SUM(S1639)</f>
        <v>1605222</v>
      </c>
      <c r="T1640" s="35">
        <f t="shared" ref="T1640:X1640" si="1208">SUM(T1639)</f>
        <v>359687</v>
      </c>
      <c r="U1640" s="35">
        <f t="shared" si="1208"/>
        <v>174110</v>
      </c>
      <c r="V1640" s="35">
        <f t="shared" si="1208"/>
        <v>162646</v>
      </c>
      <c r="W1640" s="35">
        <f t="shared" si="1208"/>
        <v>22931</v>
      </c>
      <c r="X1640" s="35">
        <f t="shared" si="1208"/>
        <v>1964909</v>
      </c>
      <c r="Y1640" s="218">
        <f t="shared" si="1206"/>
        <v>99.994910964784395</v>
      </c>
    </row>
    <row r="1641" spans="1:25">
      <c r="A1641" s="254"/>
      <c r="B1641" s="254"/>
      <c r="C1641" s="254"/>
      <c r="D1641" s="254"/>
      <c r="E1641" s="254"/>
      <c r="F1641" s="254"/>
      <c r="G1641" s="260"/>
    </row>
    <row r="1642" spans="1:25" ht="15" thickBot="1">
      <c r="A1642" s="32" t="s">
        <v>0</v>
      </c>
      <c r="B1642" s="32" t="s">
        <v>0</v>
      </c>
      <c r="C1642" s="32" t="s">
        <v>0</v>
      </c>
      <c r="D1642" s="32" t="s">
        <v>0</v>
      </c>
      <c r="E1642" s="32" t="s">
        <v>0</v>
      </c>
      <c r="F1642" s="32" t="s">
        <v>0</v>
      </c>
      <c r="G1642" s="154" t="s">
        <v>0</v>
      </c>
      <c r="H1642" s="37" t="s">
        <v>0</v>
      </c>
      <c r="I1642" s="37"/>
      <c r="J1642" s="37"/>
      <c r="K1642" s="37"/>
      <c r="L1642" s="37" t="s">
        <v>0</v>
      </c>
      <c r="M1642" s="37" t="s">
        <v>0</v>
      </c>
      <c r="N1642" s="37" t="s">
        <v>0</v>
      </c>
      <c r="O1642" s="37" t="s">
        <v>0</v>
      </c>
      <c r="P1642" s="37" t="s">
        <v>0</v>
      </c>
      <c r="Q1642" s="37"/>
      <c r="R1642" s="37"/>
      <c r="S1642" s="37"/>
      <c r="T1642" s="37" t="s">
        <v>0</v>
      </c>
      <c r="U1642" s="37" t="s">
        <v>0</v>
      </c>
      <c r="V1642" s="37" t="s">
        <v>0</v>
      </c>
      <c r="W1642" s="37" t="s">
        <v>0</v>
      </c>
      <c r="X1642" s="37" t="s">
        <v>0</v>
      </c>
      <c r="Y1642" s="219"/>
    </row>
    <row r="1643" spans="1:25" ht="41.4" thickBot="1">
      <c r="A1643" s="24" t="s">
        <v>123</v>
      </c>
      <c r="B1643" s="24" t="s">
        <v>124</v>
      </c>
      <c r="C1643" s="24" t="s">
        <v>125</v>
      </c>
      <c r="D1643" s="25" t="s">
        <v>0</v>
      </c>
      <c r="E1643" s="24" t="s">
        <v>126</v>
      </c>
      <c r="F1643" s="24" t="s">
        <v>127</v>
      </c>
      <c r="G1643" s="151" t="s">
        <v>128</v>
      </c>
      <c r="H1643" s="24" t="s">
        <v>1</v>
      </c>
      <c r="I1643" s="1" t="s">
        <v>3093</v>
      </c>
      <c r="J1643" s="1" t="s">
        <v>3130</v>
      </c>
      <c r="K1643" s="1" t="s">
        <v>3</v>
      </c>
      <c r="L1643" s="1" t="s">
        <v>4</v>
      </c>
      <c r="M1643" s="1" t="s">
        <v>5</v>
      </c>
      <c r="N1643" s="1" t="s">
        <v>6</v>
      </c>
      <c r="O1643" s="1" t="s">
        <v>7</v>
      </c>
      <c r="P1643" s="1" t="s">
        <v>8</v>
      </c>
      <c r="Q1643" s="1" t="s">
        <v>3344</v>
      </c>
      <c r="R1643" s="1" t="s">
        <v>3427</v>
      </c>
      <c r="S1643" s="1" t="s">
        <v>3447</v>
      </c>
      <c r="T1643" s="1" t="s">
        <v>3448</v>
      </c>
      <c r="U1643" s="1" t="s">
        <v>3452</v>
      </c>
      <c r="V1643" s="1" t="s">
        <v>3449</v>
      </c>
      <c r="W1643" s="1" t="s">
        <v>3450</v>
      </c>
      <c r="X1643" s="1" t="s">
        <v>3451</v>
      </c>
      <c r="Y1643" s="216" t="s">
        <v>3385</v>
      </c>
    </row>
    <row r="1644" spans="1:25">
      <c r="A1644" s="26" t="s">
        <v>0</v>
      </c>
      <c r="B1644" s="26" t="s">
        <v>0</v>
      </c>
      <c r="C1644" s="26" t="s">
        <v>0</v>
      </c>
      <c r="D1644" s="27" t="s">
        <v>0</v>
      </c>
      <c r="E1644" s="27" t="s">
        <v>0</v>
      </c>
      <c r="F1644" s="28" t="s">
        <v>0</v>
      </c>
      <c r="G1644" s="152" t="s">
        <v>0</v>
      </c>
      <c r="H1644" s="29" t="s">
        <v>0</v>
      </c>
      <c r="I1644" s="45">
        <v>1</v>
      </c>
      <c r="J1644" s="45">
        <v>3</v>
      </c>
      <c r="K1644" s="45" t="s">
        <v>9</v>
      </c>
      <c r="L1644" s="45">
        <v>5</v>
      </c>
      <c r="M1644" s="45">
        <v>6</v>
      </c>
      <c r="N1644" s="45">
        <v>7</v>
      </c>
      <c r="O1644" s="45">
        <v>8</v>
      </c>
      <c r="P1644" s="45">
        <v>9</v>
      </c>
      <c r="Q1644" s="45">
        <v>1</v>
      </c>
      <c r="R1644" s="45">
        <v>2</v>
      </c>
      <c r="S1644" s="45">
        <v>3</v>
      </c>
      <c r="T1644" s="45" t="s">
        <v>3453</v>
      </c>
      <c r="U1644" s="45">
        <v>5</v>
      </c>
      <c r="V1644" s="45">
        <v>6</v>
      </c>
      <c r="W1644" s="45">
        <v>7</v>
      </c>
      <c r="X1644" s="45" t="s">
        <v>3454</v>
      </c>
      <c r="Y1644" s="276">
        <v>9</v>
      </c>
    </row>
    <row r="1645" spans="1:25">
      <c r="A1645" s="133" t="s">
        <v>786</v>
      </c>
      <c r="B1645" s="133" t="s">
        <v>172</v>
      </c>
      <c r="C1645" s="109" t="s">
        <v>848</v>
      </c>
      <c r="D1645" s="109" t="s">
        <v>849</v>
      </c>
      <c r="E1645" s="98" t="s">
        <v>0</v>
      </c>
      <c r="F1645" s="98" t="s">
        <v>0</v>
      </c>
      <c r="G1645" s="153" t="s">
        <v>0</v>
      </c>
      <c r="H1645" s="98" t="s">
        <v>850</v>
      </c>
      <c r="I1645" s="110"/>
      <c r="J1645" s="110"/>
      <c r="K1645" s="110"/>
      <c r="L1645" s="110" t="s">
        <v>0</v>
      </c>
      <c r="M1645" s="110" t="s">
        <v>0</v>
      </c>
      <c r="N1645" s="110" t="s">
        <v>0</v>
      </c>
      <c r="O1645" s="110" t="s">
        <v>0</v>
      </c>
      <c r="P1645" s="110" t="s">
        <v>0</v>
      </c>
      <c r="Q1645" s="110"/>
      <c r="R1645" s="110"/>
      <c r="S1645" s="110"/>
      <c r="T1645" s="110" t="s">
        <v>0</v>
      </c>
      <c r="U1645" s="110" t="s">
        <v>0</v>
      </c>
      <c r="V1645" s="110" t="s">
        <v>0</v>
      </c>
      <c r="W1645" s="110" t="s">
        <v>0</v>
      </c>
      <c r="X1645" s="110" t="s">
        <v>0</v>
      </c>
      <c r="Y1645" s="217"/>
    </row>
    <row r="1646" spans="1:25" ht="20.399999999999999">
      <c r="A1646" s="20" t="s">
        <v>0</v>
      </c>
      <c r="B1646" s="20" t="s">
        <v>0</v>
      </c>
      <c r="C1646" s="20" t="s">
        <v>0</v>
      </c>
      <c r="D1646" s="21" t="s">
        <v>0</v>
      </c>
      <c r="E1646" s="21" t="s">
        <v>0</v>
      </c>
      <c r="F1646" s="21" t="s">
        <v>0</v>
      </c>
      <c r="G1646" s="150" t="s">
        <v>0</v>
      </c>
      <c r="H1646" s="30" t="s">
        <v>33</v>
      </c>
      <c r="I1646" s="31">
        <f t="shared" si="1168"/>
        <v>1361900</v>
      </c>
      <c r="J1646" s="31">
        <f t="shared" ref="J1646:P1646" si="1209">SUM(J1647,J1655,J1657)</f>
        <v>1360900</v>
      </c>
      <c r="K1646" s="31">
        <f t="shared" si="1169"/>
        <v>1000</v>
      </c>
      <c r="L1646" s="31">
        <f t="shared" si="1209"/>
        <v>1000</v>
      </c>
      <c r="M1646" s="31">
        <f t="shared" si="1209"/>
        <v>0</v>
      </c>
      <c r="N1646" s="31">
        <f t="shared" si="1209"/>
        <v>0</v>
      </c>
      <c r="O1646" s="31">
        <f t="shared" si="1209"/>
        <v>0</v>
      </c>
      <c r="P1646" s="31">
        <f t="shared" si="1209"/>
        <v>0</v>
      </c>
      <c r="Q1646" s="31">
        <f>SUM(Q1647,Q1655,Q1657)</f>
        <v>1429059</v>
      </c>
      <c r="R1646" s="31">
        <f>SUM(R1647,R1655,R1657)</f>
        <v>1428059</v>
      </c>
      <c r="S1646" s="31">
        <f>SUM(S1647,S1655,S1657)</f>
        <v>1330738</v>
      </c>
      <c r="T1646" s="31">
        <f t="shared" ref="T1646:X1646" si="1210">SUM(T1647,T1655,T1657)</f>
        <v>97396</v>
      </c>
      <c r="U1646" s="31">
        <f t="shared" si="1210"/>
        <v>92096</v>
      </c>
      <c r="V1646" s="31">
        <f t="shared" si="1210"/>
        <v>3150</v>
      </c>
      <c r="W1646" s="31">
        <f t="shared" si="1210"/>
        <v>2150</v>
      </c>
      <c r="X1646" s="31">
        <f t="shared" si="1210"/>
        <v>1428134</v>
      </c>
      <c r="Y1646" s="220">
        <f t="shared" ref="Y1646:Y1676" si="1211">IF(R1646=0,0,(X1646/R1646)*100)</f>
        <v>100.00525188385075</v>
      </c>
    </row>
    <row r="1647" spans="1:25">
      <c r="A1647" s="23" t="s">
        <v>786</v>
      </c>
      <c r="B1647" s="23" t="s">
        <v>172</v>
      </c>
      <c r="C1647" s="23" t="s">
        <v>848</v>
      </c>
      <c r="D1647" s="23" t="s">
        <v>849</v>
      </c>
      <c r="E1647" s="21" t="s">
        <v>132</v>
      </c>
      <c r="F1647" s="21" t="s">
        <v>0</v>
      </c>
      <c r="G1647" s="150" t="s">
        <v>0</v>
      </c>
      <c r="H1647" s="21" t="s">
        <v>11</v>
      </c>
      <c r="I1647" s="66">
        <f t="shared" si="1168"/>
        <v>1184400</v>
      </c>
      <c r="J1647" s="66">
        <f t="shared" ref="J1647:P1647" si="1212">SUM(J1648,J1649)</f>
        <v>1184400</v>
      </c>
      <c r="K1647" s="66">
        <f t="shared" si="1169"/>
        <v>0</v>
      </c>
      <c r="L1647" s="66">
        <f t="shared" si="1212"/>
        <v>0</v>
      </c>
      <c r="M1647" s="66">
        <f t="shared" si="1212"/>
        <v>0</v>
      </c>
      <c r="N1647" s="66">
        <f t="shared" si="1212"/>
        <v>0</v>
      </c>
      <c r="O1647" s="66">
        <f t="shared" si="1212"/>
        <v>0</v>
      </c>
      <c r="P1647" s="66">
        <f t="shared" si="1212"/>
        <v>0</v>
      </c>
      <c r="Q1647" s="66">
        <f>SUM(Q1648,Q1649)</f>
        <v>1238715</v>
      </c>
      <c r="R1647" s="66">
        <f>SUM(R1648,R1649)</f>
        <v>1238715</v>
      </c>
      <c r="S1647" s="66">
        <f>SUM(S1648,S1649)</f>
        <v>1161883</v>
      </c>
      <c r="T1647" s="66">
        <f t="shared" ref="T1647:X1647" si="1213">SUM(T1648,T1649)</f>
        <v>76832</v>
      </c>
      <c r="U1647" s="66">
        <f t="shared" si="1213"/>
        <v>76832</v>
      </c>
      <c r="V1647" s="66">
        <f t="shared" si="1213"/>
        <v>0</v>
      </c>
      <c r="W1647" s="66">
        <f t="shared" si="1213"/>
        <v>0</v>
      </c>
      <c r="X1647" s="66">
        <f t="shared" si="1213"/>
        <v>1238715</v>
      </c>
      <c r="Y1647" s="208">
        <f t="shared" si="1211"/>
        <v>100</v>
      </c>
    </row>
    <row r="1648" spans="1:25">
      <c r="A1648" s="23" t="s">
        <v>786</v>
      </c>
      <c r="B1648" s="23" t="s">
        <v>172</v>
      </c>
      <c r="C1648" s="23" t="s">
        <v>848</v>
      </c>
      <c r="D1648" s="23" t="s">
        <v>849</v>
      </c>
      <c r="E1648" s="22">
        <v>6111</v>
      </c>
      <c r="F1648" s="23"/>
      <c r="G1648" s="128" t="s">
        <v>3378</v>
      </c>
      <c r="H1648" s="32" t="s">
        <v>12</v>
      </c>
      <c r="I1648" s="44">
        <f t="shared" si="1168"/>
        <v>1035400</v>
      </c>
      <c r="J1648" s="44">
        <v>1035400</v>
      </c>
      <c r="K1648" s="44">
        <f t="shared" si="1169"/>
        <v>0</v>
      </c>
      <c r="L1648" s="44">
        <v>0</v>
      </c>
      <c r="M1648" s="44">
        <v>0</v>
      </c>
      <c r="N1648" s="44">
        <v>0</v>
      </c>
      <c r="O1648" s="44">
        <v>0</v>
      </c>
      <c r="P1648" s="44">
        <v>0</v>
      </c>
      <c r="Q1648" s="44">
        <v>1089413</v>
      </c>
      <c r="R1648" s="44">
        <v>1089413</v>
      </c>
      <c r="S1648" s="44">
        <v>1015963</v>
      </c>
      <c r="T1648" s="44">
        <f t="shared" ref="T1648:T1675" si="1214">U1648+V1648+W1648</f>
        <v>73450</v>
      </c>
      <c r="U1648" s="44">
        <v>73450</v>
      </c>
      <c r="V1648" s="44">
        <v>0</v>
      </c>
      <c r="W1648" s="44">
        <v>0</v>
      </c>
      <c r="X1648" s="44">
        <f t="shared" ref="X1648:X1675" si="1215">S1648+T1648</f>
        <v>1089413</v>
      </c>
      <c r="Y1648" s="209">
        <f t="shared" si="1211"/>
        <v>100</v>
      </c>
    </row>
    <row r="1649" spans="1:25">
      <c r="A1649" s="20" t="s">
        <v>786</v>
      </c>
      <c r="B1649" s="20" t="s">
        <v>172</v>
      </c>
      <c r="C1649" s="20" t="s">
        <v>848</v>
      </c>
      <c r="D1649" s="20" t="s">
        <v>849</v>
      </c>
      <c r="E1649" s="20" t="s">
        <v>134</v>
      </c>
      <c r="F1649" s="23" t="s">
        <v>0</v>
      </c>
      <c r="G1649" s="154" t="s">
        <v>0</v>
      </c>
      <c r="H1649" s="21" t="s">
        <v>13</v>
      </c>
      <c r="I1649" s="66">
        <f t="shared" si="1168"/>
        <v>149000</v>
      </c>
      <c r="J1649" s="66">
        <f t="shared" ref="J1649:P1649" si="1216">SUM(J1650:J1654)</f>
        <v>149000</v>
      </c>
      <c r="K1649" s="66">
        <f t="shared" si="1169"/>
        <v>0</v>
      </c>
      <c r="L1649" s="66">
        <f t="shared" si="1216"/>
        <v>0</v>
      </c>
      <c r="M1649" s="66">
        <f t="shared" si="1216"/>
        <v>0</v>
      </c>
      <c r="N1649" s="66">
        <f t="shared" si="1216"/>
        <v>0</v>
      </c>
      <c r="O1649" s="66">
        <f t="shared" si="1216"/>
        <v>0</v>
      </c>
      <c r="P1649" s="66">
        <f t="shared" si="1216"/>
        <v>0</v>
      </c>
      <c r="Q1649" s="66">
        <f>SUM(Q1650:Q1654)</f>
        <v>149302</v>
      </c>
      <c r="R1649" s="66">
        <f>SUM(R1650:R1654)</f>
        <v>149302</v>
      </c>
      <c r="S1649" s="66">
        <f>SUM(S1650:S1654)</f>
        <v>145920</v>
      </c>
      <c r="T1649" s="66">
        <f t="shared" ref="T1649:X1649" si="1217">SUM(T1650:T1654)</f>
        <v>3382</v>
      </c>
      <c r="U1649" s="66">
        <f t="shared" si="1217"/>
        <v>3382</v>
      </c>
      <c r="V1649" s="66">
        <f t="shared" si="1217"/>
        <v>0</v>
      </c>
      <c r="W1649" s="66">
        <f t="shared" si="1217"/>
        <v>0</v>
      </c>
      <c r="X1649" s="66">
        <f t="shared" si="1217"/>
        <v>149302</v>
      </c>
      <c r="Y1649" s="208">
        <f t="shared" si="1211"/>
        <v>100</v>
      </c>
    </row>
    <row r="1650" spans="1:25">
      <c r="A1650" s="23" t="s">
        <v>786</v>
      </c>
      <c r="B1650" s="23" t="s">
        <v>172</v>
      </c>
      <c r="C1650" s="23" t="s">
        <v>848</v>
      </c>
      <c r="D1650" s="23" t="s">
        <v>849</v>
      </c>
      <c r="E1650" s="22">
        <v>6112</v>
      </c>
      <c r="F1650" s="23" t="s">
        <v>851</v>
      </c>
      <c r="G1650" s="128" t="s">
        <v>3378</v>
      </c>
      <c r="H1650" s="32" t="s">
        <v>16</v>
      </c>
      <c r="I1650" s="44">
        <f t="shared" si="1168"/>
        <v>22500</v>
      </c>
      <c r="J1650" s="44">
        <v>22500</v>
      </c>
      <c r="K1650" s="44">
        <f t="shared" si="1169"/>
        <v>0</v>
      </c>
      <c r="L1650" s="44">
        <v>0</v>
      </c>
      <c r="M1650" s="44">
        <v>0</v>
      </c>
      <c r="N1650" s="44">
        <v>0</v>
      </c>
      <c r="O1650" s="44">
        <v>0</v>
      </c>
      <c r="P1650" s="44">
        <v>0</v>
      </c>
      <c r="Q1650" s="44">
        <v>22500</v>
      </c>
      <c r="R1650" s="44">
        <v>22500</v>
      </c>
      <c r="S1650" s="44">
        <v>22500</v>
      </c>
      <c r="T1650" s="44">
        <f t="shared" si="1214"/>
        <v>0</v>
      </c>
      <c r="U1650" s="44">
        <v>0</v>
      </c>
      <c r="V1650" s="44">
        <v>0</v>
      </c>
      <c r="W1650" s="44">
        <v>0</v>
      </c>
      <c r="X1650" s="44">
        <f t="shared" si="1215"/>
        <v>22500</v>
      </c>
      <c r="Y1650" s="209">
        <f t="shared" si="1211"/>
        <v>100</v>
      </c>
    </row>
    <row r="1651" spans="1:25">
      <c r="A1651" s="23" t="s">
        <v>786</v>
      </c>
      <c r="B1651" s="23" t="s">
        <v>172</v>
      </c>
      <c r="C1651" s="23" t="s">
        <v>848</v>
      </c>
      <c r="D1651" s="23" t="s">
        <v>849</v>
      </c>
      <c r="E1651" s="22">
        <v>6112</v>
      </c>
      <c r="F1651" s="23" t="s">
        <v>852</v>
      </c>
      <c r="G1651" s="128" t="s">
        <v>3378</v>
      </c>
      <c r="H1651" s="32" t="s">
        <v>19</v>
      </c>
      <c r="I1651" s="44">
        <f t="shared" si="1168"/>
        <v>89500</v>
      </c>
      <c r="J1651" s="44">
        <v>89500</v>
      </c>
      <c r="K1651" s="44">
        <f t="shared" si="1169"/>
        <v>0</v>
      </c>
      <c r="L1651" s="44">
        <v>0</v>
      </c>
      <c r="M1651" s="44">
        <v>0</v>
      </c>
      <c r="N1651" s="44">
        <v>0</v>
      </c>
      <c r="O1651" s="44">
        <v>0</v>
      </c>
      <c r="P1651" s="44">
        <v>0</v>
      </c>
      <c r="Q1651" s="44">
        <v>89500</v>
      </c>
      <c r="R1651" s="44">
        <v>89500</v>
      </c>
      <c r="S1651" s="44">
        <v>89468</v>
      </c>
      <c r="T1651" s="44">
        <f t="shared" si="1214"/>
        <v>32</v>
      </c>
      <c r="U1651" s="44">
        <v>32</v>
      </c>
      <c r="V1651" s="44">
        <v>0</v>
      </c>
      <c r="W1651" s="44">
        <v>0</v>
      </c>
      <c r="X1651" s="44">
        <f t="shared" si="1215"/>
        <v>89500</v>
      </c>
      <c r="Y1651" s="209">
        <f t="shared" si="1211"/>
        <v>100</v>
      </c>
    </row>
    <row r="1652" spans="1:25">
      <c r="A1652" s="23" t="s">
        <v>786</v>
      </c>
      <c r="B1652" s="23" t="s">
        <v>172</v>
      </c>
      <c r="C1652" s="23" t="s">
        <v>848</v>
      </c>
      <c r="D1652" s="23" t="s">
        <v>849</v>
      </c>
      <c r="E1652" s="22">
        <v>6112</v>
      </c>
      <c r="F1652" s="23" t="s">
        <v>853</v>
      </c>
      <c r="G1652" s="128" t="s">
        <v>3378</v>
      </c>
      <c r="H1652" s="32" t="s">
        <v>17</v>
      </c>
      <c r="I1652" s="44">
        <f t="shared" si="1168"/>
        <v>22000</v>
      </c>
      <c r="J1652" s="44">
        <v>22000</v>
      </c>
      <c r="K1652" s="44">
        <f t="shared" si="1169"/>
        <v>0</v>
      </c>
      <c r="L1652" s="44">
        <v>0</v>
      </c>
      <c r="M1652" s="44">
        <v>0</v>
      </c>
      <c r="N1652" s="44">
        <v>0</v>
      </c>
      <c r="O1652" s="44">
        <v>0</v>
      </c>
      <c r="P1652" s="44">
        <v>0</v>
      </c>
      <c r="Q1652" s="44">
        <v>22302</v>
      </c>
      <c r="R1652" s="44">
        <v>22302</v>
      </c>
      <c r="S1652" s="44">
        <v>22302</v>
      </c>
      <c r="T1652" s="44">
        <f t="shared" si="1214"/>
        <v>0</v>
      </c>
      <c r="U1652" s="44">
        <v>0</v>
      </c>
      <c r="V1652" s="44">
        <v>0</v>
      </c>
      <c r="W1652" s="44">
        <v>0</v>
      </c>
      <c r="X1652" s="44">
        <f t="shared" si="1215"/>
        <v>22302</v>
      </c>
      <c r="Y1652" s="209">
        <f t="shared" si="1211"/>
        <v>100</v>
      </c>
    </row>
    <row r="1653" spans="1:25">
      <c r="A1653" s="23" t="s">
        <v>786</v>
      </c>
      <c r="B1653" s="23" t="s">
        <v>172</v>
      </c>
      <c r="C1653" s="23" t="s">
        <v>848</v>
      </c>
      <c r="D1653" s="23" t="s">
        <v>849</v>
      </c>
      <c r="E1653" s="22">
        <v>6112</v>
      </c>
      <c r="F1653" s="23" t="s">
        <v>854</v>
      </c>
      <c r="G1653" s="128" t="s">
        <v>3378</v>
      </c>
      <c r="H1653" s="32" t="s">
        <v>15</v>
      </c>
      <c r="I1653" s="44">
        <f t="shared" si="1168"/>
        <v>7300</v>
      </c>
      <c r="J1653" s="44">
        <v>7300</v>
      </c>
      <c r="K1653" s="44">
        <f t="shared" si="1169"/>
        <v>0</v>
      </c>
      <c r="L1653" s="44">
        <v>0</v>
      </c>
      <c r="M1653" s="44">
        <v>0</v>
      </c>
      <c r="N1653" s="44">
        <v>0</v>
      </c>
      <c r="O1653" s="44">
        <v>0</v>
      </c>
      <c r="P1653" s="44">
        <v>0</v>
      </c>
      <c r="Q1653" s="44">
        <v>7300</v>
      </c>
      <c r="R1653" s="44">
        <v>7300</v>
      </c>
      <c r="S1653" s="44">
        <v>3950</v>
      </c>
      <c r="T1653" s="44">
        <f t="shared" si="1214"/>
        <v>3350</v>
      </c>
      <c r="U1653" s="44">
        <v>3350</v>
      </c>
      <c r="V1653" s="44">
        <v>0</v>
      </c>
      <c r="W1653" s="44">
        <v>0</v>
      </c>
      <c r="X1653" s="44">
        <f t="shared" si="1215"/>
        <v>7300</v>
      </c>
      <c r="Y1653" s="209">
        <f t="shared" si="1211"/>
        <v>100</v>
      </c>
    </row>
    <row r="1654" spans="1:25">
      <c r="A1654" s="23" t="s">
        <v>786</v>
      </c>
      <c r="B1654" s="23" t="s">
        <v>172</v>
      </c>
      <c r="C1654" s="23" t="s">
        <v>848</v>
      </c>
      <c r="D1654" s="23" t="s">
        <v>849</v>
      </c>
      <c r="E1654" s="22">
        <v>6112</v>
      </c>
      <c r="F1654" s="23" t="s">
        <v>855</v>
      </c>
      <c r="G1654" s="128" t="s">
        <v>3378</v>
      </c>
      <c r="H1654" s="32" t="s">
        <v>18</v>
      </c>
      <c r="I1654" s="44">
        <f t="shared" ref="I1654:I1717" si="1218">SUM(J1654,K1654,O1654,P1654)</f>
        <v>7700</v>
      </c>
      <c r="J1654" s="44">
        <v>7700</v>
      </c>
      <c r="K1654" s="44">
        <f t="shared" ref="K1654:K1717" si="1219">SUM(L1654,M1654,N1654)</f>
        <v>0</v>
      </c>
      <c r="L1654" s="44">
        <v>0</v>
      </c>
      <c r="M1654" s="44">
        <v>0</v>
      </c>
      <c r="N1654" s="44">
        <v>0</v>
      </c>
      <c r="O1654" s="44">
        <v>0</v>
      </c>
      <c r="P1654" s="44">
        <v>0</v>
      </c>
      <c r="Q1654" s="44">
        <v>7700</v>
      </c>
      <c r="R1654" s="44">
        <v>7700</v>
      </c>
      <c r="S1654" s="44">
        <v>7700</v>
      </c>
      <c r="T1654" s="44">
        <f t="shared" si="1214"/>
        <v>0</v>
      </c>
      <c r="U1654" s="44">
        <v>0</v>
      </c>
      <c r="V1654" s="44">
        <v>0</v>
      </c>
      <c r="W1654" s="44">
        <v>0</v>
      </c>
      <c r="X1654" s="44">
        <f t="shared" si="1215"/>
        <v>7700</v>
      </c>
      <c r="Y1654" s="209">
        <f t="shared" si="1211"/>
        <v>100</v>
      </c>
    </row>
    <row r="1655" spans="1:25">
      <c r="A1655" s="23" t="s">
        <v>786</v>
      </c>
      <c r="B1655" s="23" t="s">
        <v>172</v>
      </c>
      <c r="C1655" s="23" t="s">
        <v>848</v>
      </c>
      <c r="D1655" s="23" t="s">
        <v>849</v>
      </c>
      <c r="E1655" s="21" t="s">
        <v>139</v>
      </c>
      <c r="F1655" s="21" t="s">
        <v>0</v>
      </c>
      <c r="G1655" s="150" t="s">
        <v>0</v>
      </c>
      <c r="H1655" s="21" t="s">
        <v>21</v>
      </c>
      <c r="I1655" s="66">
        <f t="shared" si="1218"/>
        <v>109000</v>
      </c>
      <c r="J1655" s="66">
        <f t="shared" ref="J1655:X1655" si="1220">SUM(J1656)</f>
        <v>109000</v>
      </c>
      <c r="K1655" s="66">
        <f t="shared" si="1219"/>
        <v>0</v>
      </c>
      <c r="L1655" s="66">
        <f t="shared" si="1220"/>
        <v>0</v>
      </c>
      <c r="M1655" s="66">
        <f t="shared" si="1220"/>
        <v>0</v>
      </c>
      <c r="N1655" s="66">
        <f t="shared" si="1220"/>
        <v>0</v>
      </c>
      <c r="O1655" s="66">
        <f t="shared" si="1220"/>
        <v>0</v>
      </c>
      <c r="P1655" s="66">
        <f t="shared" si="1220"/>
        <v>0</v>
      </c>
      <c r="Q1655" s="66">
        <f t="shared" si="1220"/>
        <v>114671</v>
      </c>
      <c r="R1655" s="66">
        <f t="shared" si="1220"/>
        <v>114671</v>
      </c>
      <c r="S1655" s="66">
        <f t="shared" si="1220"/>
        <v>110057</v>
      </c>
      <c r="T1655" s="66">
        <f t="shared" si="1220"/>
        <v>4614</v>
      </c>
      <c r="U1655" s="66">
        <f t="shared" si="1220"/>
        <v>4614</v>
      </c>
      <c r="V1655" s="66">
        <f t="shared" si="1220"/>
        <v>0</v>
      </c>
      <c r="W1655" s="66">
        <f t="shared" si="1220"/>
        <v>0</v>
      </c>
      <c r="X1655" s="66">
        <f t="shared" si="1220"/>
        <v>114671</v>
      </c>
      <c r="Y1655" s="208">
        <f t="shared" si="1211"/>
        <v>100</v>
      </c>
    </row>
    <row r="1656" spans="1:25">
      <c r="A1656" s="23" t="s">
        <v>786</v>
      </c>
      <c r="B1656" s="23" t="s">
        <v>172</v>
      </c>
      <c r="C1656" s="23" t="s">
        <v>848</v>
      </c>
      <c r="D1656" s="23" t="s">
        <v>849</v>
      </c>
      <c r="E1656" s="22">
        <v>6121</v>
      </c>
      <c r="F1656" s="23"/>
      <c r="G1656" s="128" t="s">
        <v>3378</v>
      </c>
      <c r="H1656" s="32" t="s">
        <v>22</v>
      </c>
      <c r="I1656" s="44">
        <f t="shared" si="1218"/>
        <v>109000</v>
      </c>
      <c r="J1656" s="44">
        <v>109000</v>
      </c>
      <c r="K1656" s="44">
        <f t="shared" si="1219"/>
        <v>0</v>
      </c>
      <c r="L1656" s="44">
        <v>0</v>
      </c>
      <c r="M1656" s="44">
        <v>0</v>
      </c>
      <c r="N1656" s="44">
        <v>0</v>
      </c>
      <c r="O1656" s="44">
        <v>0</v>
      </c>
      <c r="P1656" s="44">
        <v>0</v>
      </c>
      <c r="Q1656" s="44">
        <v>114671</v>
      </c>
      <c r="R1656" s="44">
        <v>114671</v>
      </c>
      <c r="S1656" s="44">
        <v>110057</v>
      </c>
      <c r="T1656" s="44">
        <f t="shared" si="1214"/>
        <v>4614</v>
      </c>
      <c r="U1656" s="44">
        <v>4614</v>
      </c>
      <c r="V1656" s="44">
        <v>0</v>
      </c>
      <c r="W1656" s="44">
        <v>0</v>
      </c>
      <c r="X1656" s="44">
        <f t="shared" si="1215"/>
        <v>114671</v>
      </c>
      <c r="Y1656" s="209">
        <f t="shared" si="1211"/>
        <v>100</v>
      </c>
    </row>
    <row r="1657" spans="1:25">
      <c r="A1657" s="23" t="s">
        <v>786</v>
      </c>
      <c r="B1657" s="23" t="s">
        <v>172</v>
      </c>
      <c r="C1657" s="23" t="s">
        <v>848</v>
      </c>
      <c r="D1657" s="23" t="s">
        <v>849</v>
      </c>
      <c r="E1657" s="21" t="s">
        <v>141</v>
      </c>
      <c r="F1657" s="21" t="s">
        <v>0</v>
      </c>
      <c r="G1657" s="150" t="s">
        <v>0</v>
      </c>
      <c r="H1657" s="21" t="s">
        <v>23</v>
      </c>
      <c r="I1657" s="66">
        <f t="shared" si="1218"/>
        <v>68500</v>
      </c>
      <c r="J1657" s="66">
        <f t="shared" ref="J1657:P1657" si="1221">SUM(J1658:J1665)</f>
        <v>67500</v>
      </c>
      <c r="K1657" s="66">
        <f t="shared" si="1219"/>
        <v>1000</v>
      </c>
      <c r="L1657" s="66">
        <f t="shared" si="1221"/>
        <v>1000</v>
      </c>
      <c r="M1657" s="66">
        <f t="shared" si="1221"/>
        <v>0</v>
      </c>
      <c r="N1657" s="66">
        <f t="shared" si="1221"/>
        <v>0</v>
      </c>
      <c r="O1657" s="66">
        <f t="shared" si="1221"/>
        <v>0</v>
      </c>
      <c r="P1657" s="66">
        <f t="shared" si="1221"/>
        <v>0</v>
      </c>
      <c r="Q1657" s="66">
        <f>SUM(Q1658:Q1665)</f>
        <v>75673</v>
      </c>
      <c r="R1657" s="66">
        <f>SUM(R1658:R1665)</f>
        <v>74673</v>
      </c>
      <c r="S1657" s="66">
        <f>SUM(S1658:S1665)</f>
        <v>58798</v>
      </c>
      <c r="T1657" s="66">
        <f t="shared" ref="T1657:X1657" si="1222">SUM(T1658:T1665)</f>
        <v>15950</v>
      </c>
      <c r="U1657" s="66">
        <f t="shared" si="1222"/>
        <v>10650</v>
      </c>
      <c r="V1657" s="66">
        <f t="shared" si="1222"/>
        <v>3150</v>
      </c>
      <c r="W1657" s="66">
        <f t="shared" si="1222"/>
        <v>2150</v>
      </c>
      <c r="X1657" s="66">
        <f t="shared" si="1222"/>
        <v>74748</v>
      </c>
      <c r="Y1657" s="208">
        <f t="shared" si="1211"/>
        <v>100.10043790928449</v>
      </c>
    </row>
    <row r="1658" spans="1:25">
      <c r="A1658" s="23" t="s">
        <v>786</v>
      </c>
      <c r="B1658" s="23" t="s">
        <v>172</v>
      </c>
      <c r="C1658" s="23" t="s">
        <v>848</v>
      </c>
      <c r="D1658" s="23" t="s">
        <v>849</v>
      </c>
      <c r="E1658" s="22">
        <v>6131</v>
      </c>
      <c r="F1658" s="23"/>
      <c r="G1658" s="128" t="s">
        <v>3378</v>
      </c>
      <c r="H1658" s="32" t="s">
        <v>24</v>
      </c>
      <c r="I1658" s="44">
        <f t="shared" si="1218"/>
        <v>500</v>
      </c>
      <c r="J1658" s="44">
        <v>500</v>
      </c>
      <c r="K1658" s="44">
        <f t="shared" si="1219"/>
        <v>0</v>
      </c>
      <c r="L1658" s="44">
        <v>0</v>
      </c>
      <c r="M1658" s="44">
        <v>0</v>
      </c>
      <c r="N1658" s="44">
        <v>0</v>
      </c>
      <c r="O1658" s="44">
        <v>0</v>
      </c>
      <c r="P1658" s="44">
        <v>0</v>
      </c>
      <c r="Q1658" s="44">
        <v>500</v>
      </c>
      <c r="R1658" s="44">
        <v>500</v>
      </c>
      <c r="S1658" s="44">
        <v>500</v>
      </c>
      <c r="T1658" s="44">
        <f t="shared" si="1214"/>
        <v>0</v>
      </c>
      <c r="U1658" s="44">
        <v>0</v>
      </c>
      <c r="V1658" s="44">
        <v>0</v>
      </c>
      <c r="W1658" s="44">
        <v>0</v>
      </c>
      <c r="X1658" s="44">
        <f t="shared" si="1215"/>
        <v>500</v>
      </c>
      <c r="Y1658" s="209">
        <f t="shared" si="1211"/>
        <v>100</v>
      </c>
    </row>
    <row r="1659" spans="1:25">
      <c r="A1659" s="23" t="s">
        <v>786</v>
      </c>
      <c r="B1659" s="23" t="s">
        <v>172</v>
      </c>
      <c r="C1659" s="23" t="s">
        <v>848</v>
      </c>
      <c r="D1659" s="23" t="s">
        <v>849</v>
      </c>
      <c r="E1659" s="22">
        <v>6132</v>
      </c>
      <c r="F1659" s="23"/>
      <c r="G1659" s="128" t="s">
        <v>3378</v>
      </c>
      <c r="H1659" s="32" t="s">
        <v>25</v>
      </c>
      <c r="I1659" s="44">
        <f t="shared" si="1218"/>
        <v>30000</v>
      </c>
      <c r="J1659" s="44">
        <v>30000</v>
      </c>
      <c r="K1659" s="44">
        <f t="shared" si="1219"/>
        <v>0</v>
      </c>
      <c r="L1659" s="44">
        <v>0</v>
      </c>
      <c r="M1659" s="44">
        <v>0</v>
      </c>
      <c r="N1659" s="44">
        <v>0</v>
      </c>
      <c r="O1659" s="44">
        <v>0</v>
      </c>
      <c r="P1659" s="44">
        <v>0</v>
      </c>
      <c r="Q1659" s="44">
        <v>30000</v>
      </c>
      <c r="R1659" s="44">
        <v>30000</v>
      </c>
      <c r="S1659" s="44">
        <v>22500</v>
      </c>
      <c r="T1659" s="44">
        <f t="shared" si="1214"/>
        <v>7500</v>
      </c>
      <c r="U1659" s="44">
        <v>7500</v>
      </c>
      <c r="V1659" s="44">
        <v>0</v>
      </c>
      <c r="W1659" s="44">
        <v>0</v>
      </c>
      <c r="X1659" s="44">
        <f t="shared" si="1215"/>
        <v>30000</v>
      </c>
      <c r="Y1659" s="209">
        <f t="shared" si="1211"/>
        <v>100</v>
      </c>
    </row>
    <row r="1660" spans="1:25">
      <c r="A1660" s="23" t="s">
        <v>786</v>
      </c>
      <c r="B1660" s="23" t="s">
        <v>172</v>
      </c>
      <c r="C1660" s="23" t="s">
        <v>848</v>
      </c>
      <c r="D1660" s="23" t="s">
        <v>849</v>
      </c>
      <c r="E1660" s="22">
        <v>6133</v>
      </c>
      <c r="F1660" s="23"/>
      <c r="G1660" s="128" t="s">
        <v>3378</v>
      </c>
      <c r="H1660" s="32" t="s">
        <v>26</v>
      </c>
      <c r="I1660" s="44">
        <f t="shared" si="1218"/>
        <v>8200</v>
      </c>
      <c r="J1660" s="44">
        <v>8200</v>
      </c>
      <c r="K1660" s="44">
        <f t="shared" si="1219"/>
        <v>0</v>
      </c>
      <c r="L1660" s="44">
        <v>0</v>
      </c>
      <c r="M1660" s="44">
        <v>0</v>
      </c>
      <c r="N1660" s="44">
        <v>0</v>
      </c>
      <c r="O1660" s="44">
        <v>0</v>
      </c>
      <c r="P1660" s="44">
        <v>0</v>
      </c>
      <c r="Q1660" s="44">
        <v>8200</v>
      </c>
      <c r="R1660" s="44">
        <v>8200</v>
      </c>
      <c r="S1660" s="44">
        <v>8200</v>
      </c>
      <c r="T1660" s="44">
        <f t="shared" si="1214"/>
        <v>0</v>
      </c>
      <c r="U1660" s="44">
        <v>0</v>
      </c>
      <c r="V1660" s="44">
        <v>0</v>
      </c>
      <c r="W1660" s="44">
        <v>0</v>
      </c>
      <c r="X1660" s="44">
        <f t="shared" si="1215"/>
        <v>8200</v>
      </c>
      <c r="Y1660" s="209">
        <f t="shared" si="1211"/>
        <v>100</v>
      </c>
    </row>
    <row r="1661" spans="1:25">
      <c r="A1661" s="23" t="s">
        <v>786</v>
      </c>
      <c r="B1661" s="23" t="s">
        <v>172</v>
      </c>
      <c r="C1661" s="23" t="s">
        <v>848</v>
      </c>
      <c r="D1661" s="23" t="s">
        <v>849</v>
      </c>
      <c r="E1661" s="22">
        <v>6134</v>
      </c>
      <c r="F1661" s="23"/>
      <c r="G1661" s="128" t="s">
        <v>3378</v>
      </c>
      <c r="H1661" s="32" t="s">
        <v>27</v>
      </c>
      <c r="I1661" s="44">
        <f t="shared" si="1218"/>
        <v>6900</v>
      </c>
      <c r="J1661" s="44">
        <v>6500</v>
      </c>
      <c r="K1661" s="44">
        <f t="shared" si="1219"/>
        <v>400</v>
      </c>
      <c r="L1661" s="44">
        <v>400</v>
      </c>
      <c r="M1661" s="44">
        <v>0</v>
      </c>
      <c r="N1661" s="44">
        <v>0</v>
      </c>
      <c r="O1661" s="44">
        <v>0</v>
      </c>
      <c r="P1661" s="44">
        <v>0</v>
      </c>
      <c r="Q1661" s="44">
        <v>6900</v>
      </c>
      <c r="R1661" s="44">
        <v>6500</v>
      </c>
      <c r="S1661" s="44">
        <v>4500</v>
      </c>
      <c r="T1661" s="44">
        <f t="shared" si="1214"/>
        <v>2000</v>
      </c>
      <c r="U1661" s="44">
        <v>1000</v>
      </c>
      <c r="V1661" s="44">
        <v>1000</v>
      </c>
      <c r="W1661" s="44">
        <v>0</v>
      </c>
      <c r="X1661" s="44">
        <f t="shared" si="1215"/>
        <v>6500</v>
      </c>
      <c r="Y1661" s="209">
        <f t="shared" si="1211"/>
        <v>100</v>
      </c>
    </row>
    <row r="1662" spans="1:25">
      <c r="A1662" s="23" t="s">
        <v>786</v>
      </c>
      <c r="B1662" s="23" t="s">
        <v>172</v>
      </c>
      <c r="C1662" s="23" t="s">
        <v>848</v>
      </c>
      <c r="D1662" s="23" t="s">
        <v>849</v>
      </c>
      <c r="E1662" s="22">
        <v>6135</v>
      </c>
      <c r="F1662" s="23"/>
      <c r="G1662" s="128" t="s">
        <v>3378</v>
      </c>
      <c r="H1662" s="32" t="s">
        <v>28</v>
      </c>
      <c r="I1662" s="44">
        <f t="shared" si="1218"/>
        <v>800</v>
      </c>
      <c r="J1662" s="44">
        <v>800</v>
      </c>
      <c r="K1662" s="44">
        <f t="shared" si="1219"/>
        <v>0</v>
      </c>
      <c r="L1662" s="44">
        <v>0</v>
      </c>
      <c r="M1662" s="44">
        <v>0</v>
      </c>
      <c r="N1662" s="44">
        <v>0</v>
      </c>
      <c r="O1662" s="44">
        <v>0</v>
      </c>
      <c r="P1662" s="44">
        <v>0</v>
      </c>
      <c r="Q1662" s="44">
        <v>800</v>
      </c>
      <c r="R1662" s="44">
        <v>800</v>
      </c>
      <c r="S1662" s="44">
        <v>800</v>
      </c>
      <c r="T1662" s="44">
        <f t="shared" si="1214"/>
        <v>0</v>
      </c>
      <c r="U1662" s="44">
        <v>0</v>
      </c>
      <c r="V1662" s="44">
        <v>0</v>
      </c>
      <c r="W1662" s="44">
        <v>0</v>
      </c>
      <c r="X1662" s="44">
        <f t="shared" si="1215"/>
        <v>800</v>
      </c>
      <c r="Y1662" s="209">
        <f t="shared" si="1211"/>
        <v>100</v>
      </c>
    </row>
    <row r="1663" spans="1:25">
      <c r="A1663" s="23" t="s">
        <v>786</v>
      </c>
      <c r="B1663" s="23" t="s">
        <v>172</v>
      </c>
      <c r="C1663" s="23" t="s">
        <v>848</v>
      </c>
      <c r="D1663" s="23" t="s">
        <v>849</v>
      </c>
      <c r="E1663" s="22">
        <v>6137</v>
      </c>
      <c r="F1663" s="23"/>
      <c r="G1663" s="128" t="s">
        <v>3378</v>
      </c>
      <c r="H1663" s="32" t="s">
        <v>30</v>
      </c>
      <c r="I1663" s="44">
        <f t="shared" si="1218"/>
        <v>6000</v>
      </c>
      <c r="J1663" s="44">
        <v>6000</v>
      </c>
      <c r="K1663" s="44">
        <f t="shared" si="1219"/>
        <v>0</v>
      </c>
      <c r="L1663" s="44">
        <v>0</v>
      </c>
      <c r="M1663" s="44">
        <v>0</v>
      </c>
      <c r="N1663" s="44">
        <v>0</v>
      </c>
      <c r="O1663" s="44">
        <v>0</v>
      </c>
      <c r="P1663" s="44">
        <v>0</v>
      </c>
      <c r="Q1663" s="44">
        <v>6000</v>
      </c>
      <c r="R1663" s="44">
        <v>6000</v>
      </c>
      <c r="S1663" s="44">
        <v>4500</v>
      </c>
      <c r="T1663" s="44">
        <f t="shared" si="1214"/>
        <v>1500</v>
      </c>
      <c r="U1663" s="44">
        <v>500</v>
      </c>
      <c r="V1663" s="44">
        <v>500</v>
      </c>
      <c r="W1663" s="44">
        <v>500</v>
      </c>
      <c r="X1663" s="44">
        <f t="shared" si="1215"/>
        <v>6000</v>
      </c>
      <c r="Y1663" s="209">
        <f t="shared" si="1211"/>
        <v>100</v>
      </c>
    </row>
    <row r="1664" spans="1:25">
      <c r="A1664" s="23" t="s">
        <v>786</v>
      </c>
      <c r="B1664" s="23" t="s">
        <v>172</v>
      </c>
      <c r="C1664" s="23" t="s">
        <v>848</v>
      </c>
      <c r="D1664" s="23" t="s">
        <v>849</v>
      </c>
      <c r="E1664" s="22">
        <v>6138</v>
      </c>
      <c r="F1664" s="23"/>
      <c r="G1664" s="128" t="s">
        <v>3378</v>
      </c>
      <c r="H1664" s="32" t="s">
        <v>31</v>
      </c>
      <c r="I1664" s="44">
        <f t="shared" si="1218"/>
        <v>0</v>
      </c>
      <c r="J1664" s="44">
        <v>0</v>
      </c>
      <c r="K1664" s="44">
        <f t="shared" si="1219"/>
        <v>0</v>
      </c>
      <c r="L1664" s="44">
        <v>0</v>
      </c>
      <c r="M1664" s="44">
        <v>0</v>
      </c>
      <c r="N1664" s="44">
        <v>0</v>
      </c>
      <c r="O1664" s="44">
        <v>0</v>
      </c>
      <c r="P1664" s="44">
        <v>0</v>
      </c>
      <c r="Q1664" s="44">
        <v>0</v>
      </c>
      <c r="R1664" s="44">
        <v>0</v>
      </c>
      <c r="S1664" s="44">
        <v>0</v>
      </c>
      <c r="T1664" s="44">
        <f t="shared" si="1214"/>
        <v>0</v>
      </c>
      <c r="U1664" s="44">
        <v>0</v>
      </c>
      <c r="V1664" s="44">
        <v>0</v>
      </c>
      <c r="W1664" s="44">
        <v>0</v>
      </c>
      <c r="X1664" s="44">
        <f t="shared" si="1215"/>
        <v>0</v>
      </c>
      <c r="Y1664" s="209">
        <f t="shared" si="1211"/>
        <v>0</v>
      </c>
    </row>
    <row r="1665" spans="1:25">
      <c r="A1665" s="20" t="s">
        <v>786</v>
      </c>
      <c r="B1665" s="20" t="s">
        <v>172</v>
      </c>
      <c r="C1665" s="20" t="s">
        <v>848</v>
      </c>
      <c r="D1665" s="20" t="s">
        <v>849</v>
      </c>
      <c r="E1665" s="20" t="s">
        <v>144</v>
      </c>
      <c r="F1665" s="23" t="s">
        <v>0</v>
      </c>
      <c r="G1665" s="154" t="s">
        <v>0</v>
      </c>
      <c r="H1665" s="21" t="s">
        <v>32</v>
      </c>
      <c r="I1665" s="66">
        <f t="shared" si="1218"/>
        <v>16100</v>
      </c>
      <c r="J1665" s="66">
        <f t="shared" ref="J1665:P1665" si="1223">SUM(J1666:J1668)</f>
        <v>15500</v>
      </c>
      <c r="K1665" s="66">
        <f t="shared" si="1219"/>
        <v>600</v>
      </c>
      <c r="L1665" s="66">
        <f t="shared" si="1223"/>
        <v>600</v>
      </c>
      <c r="M1665" s="66">
        <f t="shared" si="1223"/>
        <v>0</v>
      </c>
      <c r="N1665" s="66">
        <f t="shared" si="1223"/>
        <v>0</v>
      </c>
      <c r="O1665" s="66">
        <f t="shared" si="1223"/>
        <v>0</v>
      </c>
      <c r="P1665" s="66">
        <f t="shared" si="1223"/>
        <v>0</v>
      </c>
      <c r="Q1665" s="66">
        <f>SUM(Q1666:Q1668)</f>
        <v>23273</v>
      </c>
      <c r="R1665" s="66">
        <f>SUM(R1666:R1668)</f>
        <v>22673</v>
      </c>
      <c r="S1665" s="66">
        <f>SUM(S1666:S1668)</f>
        <v>17798</v>
      </c>
      <c r="T1665" s="66">
        <f t="shared" ref="T1665:X1665" si="1224">SUM(T1666:T1668)</f>
        <v>4950</v>
      </c>
      <c r="U1665" s="66">
        <f t="shared" si="1224"/>
        <v>1650</v>
      </c>
      <c r="V1665" s="66">
        <f t="shared" si="1224"/>
        <v>1650</v>
      </c>
      <c r="W1665" s="66">
        <f t="shared" si="1224"/>
        <v>1650</v>
      </c>
      <c r="X1665" s="66">
        <f t="shared" si="1224"/>
        <v>22748</v>
      </c>
      <c r="Y1665" s="208">
        <f t="shared" si="1211"/>
        <v>100.3307899263441</v>
      </c>
    </row>
    <row r="1666" spans="1:25">
      <c r="A1666" s="23" t="s">
        <v>786</v>
      </c>
      <c r="B1666" s="23" t="s">
        <v>172</v>
      </c>
      <c r="C1666" s="23" t="s">
        <v>848</v>
      </c>
      <c r="D1666" s="23" t="s">
        <v>849</v>
      </c>
      <c r="E1666" s="22">
        <v>6139</v>
      </c>
      <c r="F1666" s="23"/>
      <c r="G1666" s="128" t="s">
        <v>3378</v>
      </c>
      <c r="H1666" s="32" t="s">
        <v>32</v>
      </c>
      <c r="I1666" s="44">
        <f t="shared" si="1218"/>
        <v>10400</v>
      </c>
      <c r="J1666" s="44">
        <v>9800</v>
      </c>
      <c r="K1666" s="44">
        <f t="shared" si="1219"/>
        <v>600</v>
      </c>
      <c r="L1666" s="44">
        <v>600</v>
      </c>
      <c r="M1666" s="44">
        <v>0</v>
      </c>
      <c r="N1666" s="44">
        <v>0</v>
      </c>
      <c r="O1666" s="44">
        <v>0</v>
      </c>
      <c r="P1666" s="44">
        <v>0</v>
      </c>
      <c r="Q1666" s="44">
        <v>17400</v>
      </c>
      <c r="R1666" s="44">
        <v>16800</v>
      </c>
      <c r="S1666" s="44">
        <v>12600</v>
      </c>
      <c r="T1666" s="44">
        <f t="shared" si="1214"/>
        <v>4200</v>
      </c>
      <c r="U1666" s="44">
        <v>1400</v>
      </c>
      <c r="V1666" s="44">
        <v>1400</v>
      </c>
      <c r="W1666" s="44">
        <v>1400</v>
      </c>
      <c r="X1666" s="44">
        <f t="shared" si="1215"/>
        <v>16800</v>
      </c>
      <c r="Y1666" s="209">
        <f t="shared" si="1211"/>
        <v>100</v>
      </c>
    </row>
    <row r="1667" spans="1:25">
      <c r="A1667" s="23" t="s">
        <v>786</v>
      </c>
      <c r="B1667" s="23" t="s">
        <v>172</v>
      </c>
      <c r="C1667" s="23" t="s">
        <v>848</v>
      </c>
      <c r="D1667" s="23" t="s">
        <v>849</v>
      </c>
      <c r="E1667" s="22">
        <v>6139</v>
      </c>
      <c r="F1667" s="23" t="s">
        <v>856</v>
      </c>
      <c r="G1667" s="128" t="s">
        <v>3378</v>
      </c>
      <c r="H1667" s="32" t="s">
        <v>152</v>
      </c>
      <c r="I1667" s="44">
        <f t="shared" si="1218"/>
        <v>2700</v>
      </c>
      <c r="J1667" s="44">
        <v>2700</v>
      </c>
      <c r="K1667" s="44">
        <f t="shared" si="1219"/>
        <v>0</v>
      </c>
      <c r="L1667" s="44">
        <v>0</v>
      </c>
      <c r="M1667" s="44">
        <v>0</v>
      </c>
      <c r="N1667" s="44">
        <v>0</v>
      </c>
      <c r="O1667" s="44">
        <v>0</v>
      </c>
      <c r="P1667" s="44">
        <v>0</v>
      </c>
      <c r="Q1667" s="44">
        <v>2873</v>
      </c>
      <c r="R1667" s="44">
        <v>2873</v>
      </c>
      <c r="S1667" s="44">
        <v>2948</v>
      </c>
      <c r="T1667" s="44">
        <f t="shared" si="1214"/>
        <v>0</v>
      </c>
      <c r="U1667" s="44">
        <v>0</v>
      </c>
      <c r="V1667" s="44">
        <v>0</v>
      </c>
      <c r="W1667" s="44">
        <v>0</v>
      </c>
      <c r="X1667" s="44">
        <f t="shared" si="1215"/>
        <v>2948</v>
      </c>
      <c r="Y1667" s="209">
        <f t="shared" si="1211"/>
        <v>102.61051166028541</v>
      </c>
    </row>
    <row r="1668" spans="1:25">
      <c r="A1668" s="23" t="s">
        <v>786</v>
      </c>
      <c r="B1668" s="23" t="s">
        <v>172</v>
      </c>
      <c r="C1668" s="23" t="s">
        <v>848</v>
      </c>
      <c r="D1668" s="23" t="s">
        <v>849</v>
      </c>
      <c r="E1668" s="22">
        <v>6139</v>
      </c>
      <c r="F1668" s="23" t="s">
        <v>857</v>
      </c>
      <c r="G1668" s="128" t="s">
        <v>3378</v>
      </c>
      <c r="H1668" s="32" t="s">
        <v>158</v>
      </c>
      <c r="I1668" s="44">
        <f t="shared" si="1218"/>
        <v>3000</v>
      </c>
      <c r="J1668" s="44">
        <v>3000</v>
      </c>
      <c r="K1668" s="44">
        <f t="shared" si="1219"/>
        <v>0</v>
      </c>
      <c r="L1668" s="44">
        <v>0</v>
      </c>
      <c r="M1668" s="44">
        <v>0</v>
      </c>
      <c r="N1668" s="44">
        <v>0</v>
      </c>
      <c r="O1668" s="44">
        <v>0</v>
      </c>
      <c r="P1668" s="44">
        <v>0</v>
      </c>
      <c r="Q1668" s="44">
        <v>3000</v>
      </c>
      <c r="R1668" s="44">
        <v>3000</v>
      </c>
      <c r="S1668" s="44">
        <v>2250</v>
      </c>
      <c r="T1668" s="44">
        <f t="shared" si="1214"/>
        <v>750</v>
      </c>
      <c r="U1668" s="44">
        <v>250</v>
      </c>
      <c r="V1668" s="44">
        <v>250</v>
      </c>
      <c r="W1668" s="44">
        <v>250</v>
      </c>
      <c r="X1668" s="44">
        <f t="shared" si="1215"/>
        <v>3000</v>
      </c>
      <c r="Y1668" s="209">
        <f t="shared" si="1211"/>
        <v>100</v>
      </c>
    </row>
    <row r="1669" spans="1:25" ht="20.399999999999999">
      <c r="A1669" s="20" t="s">
        <v>0</v>
      </c>
      <c r="B1669" s="20" t="s">
        <v>0</v>
      </c>
      <c r="C1669" s="20" t="s">
        <v>0</v>
      </c>
      <c r="D1669" s="21" t="s">
        <v>0</v>
      </c>
      <c r="E1669" s="21" t="s">
        <v>0</v>
      </c>
      <c r="F1669" s="21" t="s">
        <v>0</v>
      </c>
      <c r="G1669" s="150" t="s">
        <v>0</v>
      </c>
      <c r="H1669" s="30" t="s">
        <v>42</v>
      </c>
      <c r="I1669" s="31">
        <f t="shared" si="1218"/>
        <v>100</v>
      </c>
      <c r="J1669" s="31">
        <f t="shared" ref="J1669:X1670" si="1225">SUM(J1670)</f>
        <v>100</v>
      </c>
      <c r="K1669" s="31">
        <f t="shared" si="1219"/>
        <v>0</v>
      </c>
      <c r="L1669" s="31">
        <f t="shared" si="1225"/>
        <v>0</v>
      </c>
      <c r="M1669" s="31">
        <f t="shared" si="1225"/>
        <v>0</v>
      </c>
      <c r="N1669" s="31">
        <f t="shared" si="1225"/>
        <v>0</v>
      </c>
      <c r="O1669" s="31">
        <f t="shared" si="1225"/>
        <v>0</v>
      </c>
      <c r="P1669" s="31">
        <f t="shared" si="1225"/>
        <v>0</v>
      </c>
      <c r="Q1669" s="31">
        <f t="shared" si="1225"/>
        <v>100</v>
      </c>
      <c r="R1669" s="31">
        <f t="shared" si="1225"/>
        <v>100</v>
      </c>
      <c r="S1669" s="31">
        <f t="shared" si="1225"/>
        <v>0</v>
      </c>
      <c r="T1669" s="31">
        <f t="shared" si="1225"/>
        <v>0</v>
      </c>
      <c r="U1669" s="31">
        <f t="shared" si="1225"/>
        <v>0</v>
      </c>
      <c r="V1669" s="31">
        <f t="shared" si="1225"/>
        <v>0</v>
      </c>
      <c r="W1669" s="31">
        <f t="shared" si="1225"/>
        <v>0</v>
      </c>
      <c r="X1669" s="31">
        <f t="shared" si="1225"/>
        <v>0</v>
      </c>
      <c r="Y1669" s="220">
        <f t="shared" si="1211"/>
        <v>0</v>
      </c>
    </row>
    <row r="1670" spans="1:25">
      <c r="A1670" s="23" t="s">
        <v>786</v>
      </c>
      <c r="B1670" s="23" t="s">
        <v>172</v>
      </c>
      <c r="C1670" s="23" t="s">
        <v>848</v>
      </c>
      <c r="D1670" s="23" t="s">
        <v>849</v>
      </c>
      <c r="E1670" s="21" t="s">
        <v>159</v>
      </c>
      <c r="F1670" s="21" t="s">
        <v>0</v>
      </c>
      <c r="G1670" s="150" t="s">
        <v>0</v>
      </c>
      <c r="H1670" s="21" t="s">
        <v>34</v>
      </c>
      <c r="I1670" s="66">
        <f t="shared" si="1218"/>
        <v>100</v>
      </c>
      <c r="J1670" s="66">
        <f t="shared" si="1225"/>
        <v>100</v>
      </c>
      <c r="K1670" s="66">
        <f t="shared" si="1219"/>
        <v>0</v>
      </c>
      <c r="L1670" s="66">
        <f t="shared" si="1225"/>
        <v>0</v>
      </c>
      <c r="M1670" s="66">
        <f t="shared" si="1225"/>
        <v>0</v>
      </c>
      <c r="N1670" s="66">
        <f t="shared" si="1225"/>
        <v>0</v>
      </c>
      <c r="O1670" s="66">
        <f t="shared" si="1225"/>
        <v>0</v>
      </c>
      <c r="P1670" s="66">
        <f t="shared" si="1225"/>
        <v>0</v>
      </c>
      <c r="Q1670" s="66">
        <f t="shared" si="1225"/>
        <v>100</v>
      </c>
      <c r="R1670" s="66">
        <f t="shared" si="1225"/>
        <v>100</v>
      </c>
      <c r="S1670" s="66">
        <f t="shared" si="1225"/>
        <v>0</v>
      </c>
      <c r="T1670" s="66">
        <f t="shared" si="1225"/>
        <v>0</v>
      </c>
      <c r="U1670" s="66">
        <f t="shared" si="1225"/>
        <v>0</v>
      </c>
      <c r="V1670" s="66">
        <f t="shared" si="1225"/>
        <v>0</v>
      </c>
      <c r="W1670" s="66">
        <f t="shared" si="1225"/>
        <v>0</v>
      </c>
      <c r="X1670" s="66">
        <f t="shared" si="1225"/>
        <v>0</v>
      </c>
      <c r="Y1670" s="208">
        <f t="shared" si="1211"/>
        <v>0</v>
      </c>
    </row>
    <row r="1671" spans="1:25">
      <c r="A1671" s="23" t="s">
        <v>786</v>
      </c>
      <c r="B1671" s="23" t="s">
        <v>172</v>
      </c>
      <c r="C1671" s="23" t="s">
        <v>848</v>
      </c>
      <c r="D1671" s="23" t="s">
        <v>849</v>
      </c>
      <c r="E1671" s="22">
        <v>6148</v>
      </c>
      <c r="F1671" s="23"/>
      <c r="G1671" s="128" t="s">
        <v>3378</v>
      </c>
      <c r="H1671" s="32" t="s">
        <v>41</v>
      </c>
      <c r="I1671" s="44">
        <f t="shared" si="1218"/>
        <v>100</v>
      </c>
      <c r="J1671" s="44">
        <v>100</v>
      </c>
      <c r="K1671" s="44">
        <f t="shared" si="1219"/>
        <v>0</v>
      </c>
      <c r="L1671" s="44">
        <v>0</v>
      </c>
      <c r="M1671" s="44">
        <v>0</v>
      </c>
      <c r="N1671" s="44">
        <v>0</v>
      </c>
      <c r="O1671" s="44">
        <v>0</v>
      </c>
      <c r="P1671" s="44">
        <v>0</v>
      </c>
      <c r="Q1671" s="44">
        <v>100</v>
      </c>
      <c r="R1671" s="44">
        <v>100</v>
      </c>
      <c r="S1671" s="44">
        <v>0</v>
      </c>
      <c r="T1671" s="44">
        <f t="shared" si="1214"/>
        <v>0</v>
      </c>
      <c r="U1671" s="44"/>
      <c r="V1671" s="44"/>
      <c r="W1671" s="44"/>
      <c r="X1671" s="44">
        <f t="shared" si="1215"/>
        <v>0</v>
      </c>
      <c r="Y1671" s="209">
        <f t="shared" si="1211"/>
        <v>0</v>
      </c>
    </row>
    <row r="1672" spans="1:25" ht="20.399999999999999">
      <c r="A1672" s="20" t="s">
        <v>0</v>
      </c>
      <c r="B1672" s="20" t="s">
        <v>0</v>
      </c>
      <c r="C1672" s="20" t="s">
        <v>0</v>
      </c>
      <c r="D1672" s="21" t="s">
        <v>0</v>
      </c>
      <c r="E1672" s="21" t="s">
        <v>0</v>
      </c>
      <c r="F1672" s="21" t="s">
        <v>0</v>
      </c>
      <c r="G1672" s="150" t="s">
        <v>0</v>
      </c>
      <c r="H1672" s="30" t="s">
        <v>60</v>
      </c>
      <c r="I1672" s="31">
        <f t="shared" si="1218"/>
        <v>2000</v>
      </c>
      <c r="J1672" s="31">
        <f t="shared" ref="J1672:X1672" si="1226">SUM(J1673)</f>
        <v>0</v>
      </c>
      <c r="K1672" s="31">
        <f t="shared" si="1219"/>
        <v>2000</v>
      </c>
      <c r="L1672" s="31">
        <f t="shared" si="1226"/>
        <v>2000</v>
      </c>
      <c r="M1672" s="31">
        <f t="shared" si="1226"/>
        <v>0</v>
      </c>
      <c r="N1672" s="31">
        <f t="shared" si="1226"/>
        <v>0</v>
      </c>
      <c r="O1672" s="31">
        <f t="shared" si="1226"/>
        <v>0</v>
      </c>
      <c r="P1672" s="31">
        <f t="shared" si="1226"/>
        <v>0</v>
      </c>
      <c r="Q1672" s="31">
        <f t="shared" si="1226"/>
        <v>2000</v>
      </c>
      <c r="R1672" s="31">
        <f t="shared" si="1226"/>
        <v>0</v>
      </c>
      <c r="S1672" s="31">
        <f t="shared" si="1226"/>
        <v>0</v>
      </c>
      <c r="T1672" s="31">
        <f t="shared" si="1226"/>
        <v>0</v>
      </c>
      <c r="U1672" s="31">
        <f t="shared" si="1226"/>
        <v>0</v>
      </c>
      <c r="V1672" s="31">
        <f t="shared" si="1226"/>
        <v>0</v>
      </c>
      <c r="W1672" s="31">
        <f t="shared" si="1226"/>
        <v>0</v>
      </c>
      <c r="X1672" s="31">
        <f t="shared" si="1226"/>
        <v>0</v>
      </c>
      <c r="Y1672" s="220">
        <f t="shared" si="1211"/>
        <v>0</v>
      </c>
    </row>
    <row r="1673" spans="1:25">
      <c r="A1673" s="23" t="s">
        <v>786</v>
      </c>
      <c r="B1673" s="23" t="s">
        <v>172</v>
      </c>
      <c r="C1673" s="23" t="s">
        <v>848</v>
      </c>
      <c r="D1673" s="23" t="s">
        <v>849</v>
      </c>
      <c r="E1673" s="21" t="s">
        <v>166</v>
      </c>
      <c r="F1673" s="21" t="s">
        <v>0</v>
      </c>
      <c r="G1673" s="150" t="s">
        <v>0</v>
      </c>
      <c r="H1673" s="21" t="s">
        <v>53</v>
      </c>
      <c r="I1673" s="66">
        <f t="shared" si="1218"/>
        <v>2000</v>
      </c>
      <c r="J1673" s="66">
        <f t="shared" ref="J1673:P1673" si="1227">SUM(J1674:J1675)</f>
        <v>0</v>
      </c>
      <c r="K1673" s="66">
        <f t="shared" si="1219"/>
        <v>2000</v>
      </c>
      <c r="L1673" s="66">
        <f t="shared" si="1227"/>
        <v>2000</v>
      </c>
      <c r="M1673" s="66">
        <f t="shared" si="1227"/>
        <v>0</v>
      </c>
      <c r="N1673" s="66">
        <f t="shared" si="1227"/>
        <v>0</v>
      </c>
      <c r="O1673" s="66">
        <f t="shared" si="1227"/>
        <v>0</v>
      </c>
      <c r="P1673" s="66">
        <f t="shared" si="1227"/>
        <v>0</v>
      </c>
      <c r="Q1673" s="66">
        <f>SUM(Q1674:Q1675)</f>
        <v>2000</v>
      </c>
      <c r="R1673" s="66">
        <f>SUM(R1674:R1675)</f>
        <v>0</v>
      </c>
      <c r="S1673" s="66">
        <f>SUM(S1674:S1675)</f>
        <v>0</v>
      </c>
      <c r="T1673" s="66">
        <f t="shared" ref="T1673:X1673" si="1228">SUM(T1674:T1675)</f>
        <v>0</v>
      </c>
      <c r="U1673" s="66">
        <f t="shared" si="1228"/>
        <v>0</v>
      </c>
      <c r="V1673" s="66">
        <f t="shared" si="1228"/>
        <v>0</v>
      </c>
      <c r="W1673" s="66">
        <f t="shared" si="1228"/>
        <v>0</v>
      </c>
      <c r="X1673" s="66">
        <f t="shared" si="1228"/>
        <v>0</v>
      </c>
      <c r="Y1673" s="208">
        <f t="shared" si="1211"/>
        <v>0</v>
      </c>
    </row>
    <row r="1674" spans="1:25">
      <c r="A1674" s="23" t="s">
        <v>786</v>
      </c>
      <c r="B1674" s="23" t="s">
        <v>172</v>
      </c>
      <c r="C1674" s="23" t="s">
        <v>848</v>
      </c>
      <c r="D1674" s="23" t="s">
        <v>849</v>
      </c>
      <c r="E1674" s="22">
        <v>8213</v>
      </c>
      <c r="F1674" s="23"/>
      <c r="G1674" s="128" t="s">
        <v>3378</v>
      </c>
      <c r="H1674" s="32" t="s">
        <v>56</v>
      </c>
      <c r="I1674" s="44">
        <f t="shared" si="1218"/>
        <v>1000</v>
      </c>
      <c r="J1674" s="44">
        <v>0</v>
      </c>
      <c r="K1674" s="44">
        <f t="shared" si="1219"/>
        <v>1000</v>
      </c>
      <c r="L1674" s="44">
        <v>1000</v>
      </c>
      <c r="M1674" s="44">
        <v>0</v>
      </c>
      <c r="N1674" s="44">
        <v>0</v>
      </c>
      <c r="O1674" s="44">
        <v>0</v>
      </c>
      <c r="P1674" s="44">
        <v>0</v>
      </c>
      <c r="Q1674" s="44">
        <v>1000</v>
      </c>
      <c r="R1674" s="44">
        <v>0</v>
      </c>
      <c r="S1674" s="44">
        <v>0</v>
      </c>
      <c r="T1674" s="44">
        <f t="shared" si="1214"/>
        <v>0</v>
      </c>
      <c r="U1674" s="44"/>
      <c r="V1674" s="44"/>
      <c r="W1674" s="44"/>
      <c r="X1674" s="44">
        <f t="shared" si="1215"/>
        <v>0</v>
      </c>
      <c r="Y1674" s="209">
        <f t="shared" si="1211"/>
        <v>0</v>
      </c>
    </row>
    <row r="1675" spans="1:25">
      <c r="A1675" s="23" t="s">
        <v>786</v>
      </c>
      <c r="B1675" s="23" t="s">
        <v>172</v>
      </c>
      <c r="C1675" s="23" t="s">
        <v>848</v>
      </c>
      <c r="D1675" s="23" t="s">
        <v>849</v>
      </c>
      <c r="E1675" s="22">
        <v>8216</v>
      </c>
      <c r="F1675" s="23"/>
      <c r="G1675" s="128" t="s">
        <v>3378</v>
      </c>
      <c r="H1675" s="32" t="s">
        <v>59</v>
      </c>
      <c r="I1675" s="44">
        <f t="shared" si="1218"/>
        <v>1000</v>
      </c>
      <c r="J1675" s="44">
        <v>0</v>
      </c>
      <c r="K1675" s="44">
        <f t="shared" si="1219"/>
        <v>1000</v>
      </c>
      <c r="L1675" s="44">
        <v>1000</v>
      </c>
      <c r="M1675" s="44">
        <v>0</v>
      </c>
      <c r="N1675" s="44">
        <v>0</v>
      </c>
      <c r="O1675" s="44">
        <v>0</v>
      </c>
      <c r="P1675" s="44">
        <v>0</v>
      </c>
      <c r="Q1675" s="44">
        <v>1000</v>
      </c>
      <c r="R1675" s="44">
        <v>0</v>
      </c>
      <c r="S1675" s="44">
        <v>0</v>
      </c>
      <c r="T1675" s="44">
        <f t="shared" si="1214"/>
        <v>0</v>
      </c>
      <c r="U1675" s="44"/>
      <c r="V1675" s="44"/>
      <c r="W1675" s="44"/>
      <c r="X1675" s="44">
        <f t="shared" si="1215"/>
        <v>0</v>
      </c>
      <c r="Y1675" s="209">
        <f t="shared" si="1211"/>
        <v>0</v>
      </c>
    </row>
    <row r="1676" spans="1:25">
      <c r="A1676" s="32" t="s">
        <v>0</v>
      </c>
      <c r="B1676" s="32" t="s">
        <v>0</v>
      </c>
      <c r="C1676" s="32" t="s">
        <v>0</v>
      </c>
      <c r="D1676" s="32" t="s">
        <v>0</v>
      </c>
      <c r="E1676" s="32" t="s">
        <v>0</v>
      </c>
      <c r="F1676" s="32" t="s">
        <v>0</v>
      </c>
      <c r="G1676" s="154" t="s">
        <v>0</v>
      </c>
      <c r="H1676" s="30" t="s">
        <v>858</v>
      </c>
      <c r="I1676" s="31">
        <f t="shared" si="1218"/>
        <v>1364000</v>
      </c>
      <c r="J1676" s="31">
        <f t="shared" ref="J1676:P1676" si="1229">SUM(J1646,J1669,J1672)</f>
        <v>1361000</v>
      </c>
      <c r="K1676" s="31">
        <f t="shared" si="1219"/>
        <v>3000</v>
      </c>
      <c r="L1676" s="31">
        <f t="shared" si="1229"/>
        <v>3000</v>
      </c>
      <c r="M1676" s="31">
        <f t="shared" si="1229"/>
        <v>0</v>
      </c>
      <c r="N1676" s="31">
        <f t="shared" si="1229"/>
        <v>0</v>
      </c>
      <c r="O1676" s="31">
        <f t="shared" si="1229"/>
        <v>0</v>
      </c>
      <c r="P1676" s="31">
        <f t="shared" si="1229"/>
        <v>0</v>
      </c>
      <c r="Q1676" s="31">
        <f>SUM(Q1646,Q1669,Q1672)</f>
        <v>1431159</v>
      </c>
      <c r="R1676" s="31">
        <f>SUM(R1646,R1669,R1672)</f>
        <v>1428159</v>
      </c>
      <c r="S1676" s="31">
        <f>SUM(S1646,S1669,S1672)</f>
        <v>1330738</v>
      </c>
      <c r="T1676" s="31">
        <f t="shared" ref="T1676:X1676" si="1230">SUM(T1646,T1669,T1672)</f>
        <v>97396</v>
      </c>
      <c r="U1676" s="31">
        <f t="shared" si="1230"/>
        <v>92096</v>
      </c>
      <c r="V1676" s="31">
        <f t="shared" si="1230"/>
        <v>3150</v>
      </c>
      <c r="W1676" s="31">
        <f t="shared" si="1230"/>
        <v>2150</v>
      </c>
      <c r="X1676" s="31">
        <f t="shared" si="1230"/>
        <v>1428134</v>
      </c>
      <c r="Y1676" s="220">
        <f t="shared" si="1211"/>
        <v>99.998249494629093</v>
      </c>
    </row>
    <row r="1677" spans="1:25" ht="15" thickBot="1">
      <c r="A1677" s="32" t="s">
        <v>0</v>
      </c>
      <c r="B1677" s="32" t="s">
        <v>0</v>
      </c>
      <c r="C1677" s="32" t="s">
        <v>0</v>
      </c>
      <c r="D1677" s="32" t="s">
        <v>0</v>
      </c>
      <c r="E1677" s="32" t="s">
        <v>0</v>
      </c>
      <c r="F1677" s="32" t="s">
        <v>0</v>
      </c>
      <c r="G1677" s="154" t="s">
        <v>0</v>
      </c>
      <c r="H1677" s="21" t="s">
        <v>170</v>
      </c>
      <c r="I1677" s="66">
        <f t="shared" si="1218"/>
        <v>41</v>
      </c>
      <c r="J1677" s="66">
        <v>41</v>
      </c>
      <c r="K1677" s="66">
        <f t="shared" si="1219"/>
        <v>0</v>
      </c>
      <c r="L1677" s="66" t="s">
        <v>0</v>
      </c>
      <c r="M1677" s="66" t="s">
        <v>0</v>
      </c>
      <c r="N1677" s="66" t="s">
        <v>0</v>
      </c>
      <c r="O1677" s="66" t="s">
        <v>0</v>
      </c>
      <c r="P1677" s="66" t="s">
        <v>0</v>
      </c>
      <c r="Q1677" s="66">
        <v>0</v>
      </c>
      <c r="R1677" s="66"/>
      <c r="S1677" s="66"/>
      <c r="T1677" s="66"/>
      <c r="U1677" s="66"/>
      <c r="V1677" s="66"/>
      <c r="W1677" s="66"/>
      <c r="X1677" s="66"/>
      <c r="Y1677" s="208">
        <v>0</v>
      </c>
    </row>
    <row r="1678" spans="1:25" ht="41.4" thickBot="1">
      <c r="A1678" s="252" t="s">
        <v>0</v>
      </c>
      <c r="B1678" s="252" t="s">
        <v>0</v>
      </c>
      <c r="C1678" s="252" t="s">
        <v>0</v>
      </c>
      <c r="D1678" s="252" t="s">
        <v>0</v>
      </c>
      <c r="E1678" s="252" t="s">
        <v>0</v>
      </c>
      <c r="F1678" s="252" t="s">
        <v>0</v>
      </c>
      <c r="G1678" s="258" t="s">
        <v>0</v>
      </c>
      <c r="H1678" s="24" t="s">
        <v>72</v>
      </c>
      <c r="I1678" s="1" t="s">
        <v>3093</v>
      </c>
      <c r="J1678" s="1" t="s">
        <v>3130</v>
      </c>
      <c r="K1678" s="1" t="s">
        <v>3</v>
      </c>
      <c r="L1678" s="1" t="s">
        <v>4</v>
      </c>
      <c r="M1678" s="1" t="s">
        <v>5</v>
      </c>
      <c r="N1678" s="1" t="s">
        <v>6</v>
      </c>
      <c r="O1678" s="1" t="s">
        <v>7</v>
      </c>
      <c r="P1678" s="1" t="s">
        <v>8</v>
      </c>
      <c r="Q1678" s="1" t="s">
        <v>3344</v>
      </c>
      <c r="R1678" s="1" t="s">
        <v>3427</v>
      </c>
      <c r="S1678" s="1" t="s">
        <v>3447</v>
      </c>
      <c r="T1678" s="1" t="s">
        <v>3448</v>
      </c>
      <c r="U1678" s="1" t="s">
        <v>3452</v>
      </c>
      <c r="V1678" s="1" t="s">
        <v>3449</v>
      </c>
      <c r="W1678" s="1" t="s">
        <v>3450</v>
      </c>
      <c r="X1678" s="1" t="s">
        <v>3451</v>
      </c>
      <c r="Y1678" s="216" t="s">
        <v>3385</v>
      </c>
    </row>
    <row r="1679" spans="1:25">
      <c r="A1679" s="253"/>
      <c r="B1679" s="253"/>
      <c r="C1679" s="253"/>
      <c r="D1679" s="253"/>
      <c r="E1679" s="253"/>
      <c r="F1679" s="253"/>
      <c r="G1679" s="259"/>
      <c r="H1679" s="33" t="s">
        <v>0</v>
      </c>
      <c r="I1679" s="45">
        <v>1</v>
      </c>
      <c r="J1679" s="45">
        <v>3</v>
      </c>
      <c r="K1679" s="45" t="s">
        <v>9</v>
      </c>
      <c r="L1679" s="45">
        <v>5</v>
      </c>
      <c r="M1679" s="45">
        <v>6</v>
      </c>
      <c r="N1679" s="45">
        <v>7</v>
      </c>
      <c r="O1679" s="45">
        <v>8</v>
      </c>
      <c r="P1679" s="45">
        <v>9</v>
      </c>
      <c r="Q1679" s="45">
        <v>1</v>
      </c>
      <c r="R1679" s="45">
        <v>2</v>
      </c>
      <c r="S1679" s="45">
        <v>3</v>
      </c>
      <c r="T1679" s="45" t="s">
        <v>3453</v>
      </c>
      <c r="U1679" s="45">
        <v>5</v>
      </c>
      <c r="V1679" s="45">
        <v>6</v>
      </c>
      <c r="W1679" s="45">
        <v>7</v>
      </c>
      <c r="X1679" s="45" t="s">
        <v>3454</v>
      </c>
      <c r="Y1679" s="276">
        <v>9</v>
      </c>
    </row>
    <row r="1680" spans="1:25">
      <c r="A1680" s="253"/>
      <c r="B1680" s="253"/>
      <c r="C1680" s="253"/>
      <c r="D1680" s="253"/>
      <c r="E1680" s="253"/>
      <c r="F1680" s="253"/>
      <c r="G1680" s="259"/>
      <c r="H1680" s="34" t="s">
        <v>108</v>
      </c>
      <c r="I1680" s="35">
        <f t="shared" si="1218"/>
        <v>1364000</v>
      </c>
      <c r="J1680" s="35">
        <f t="shared" ref="J1680:P1680" si="1231">SUM(J1676)</f>
        <v>1361000</v>
      </c>
      <c r="K1680" s="35">
        <f t="shared" si="1219"/>
        <v>3000</v>
      </c>
      <c r="L1680" s="35">
        <f t="shared" si="1231"/>
        <v>3000</v>
      </c>
      <c r="M1680" s="35">
        <f t="shared" si="1231"/>
        <v>0</v>
      </c>
      <c r="N1680" s="35">
        <f t="shared" si="1231"/>
        <v>0</v>
      </c>
      <c r="O1680" s="35">
        <f t="shared" si="1231"/>
        <v>0</v>
      </c>
      <c r="P1680" s="35">
        <f t="shared" si="1231"/>
        <v>0</v>
      </c>
      <c r="Q1680" s="35">
        <f>SUM(Q1676)</f>
        <v>1431159</v>
      </c>
      <c r="R1680" s="35">
        <f>SUM(R1676)</f>
        <v>1428159</v>
      </c>
      <c r="S1680" s="35">
        <f>SUM(S1676)</f>
        <v>1330738</v>
      </c>
      <c r="T1680" s="35">
        <f t="shared" ref="T1680:X1680" si="1232">SUM(T1676)</f>
        <v>97396</v>
      </c>
      <c r="U1680" s="35">
        <f t="shared" si="1232"/>
        <v>92096</v>
      </c>
      <c r="V1680" s="35">
        <f t="shared" si="1232"/>
        <v>3150</v>
      </c>
      <c r="W1680" s="35">
        <f t="shared" si="1232"/>
        <v>2150</v>
      </c>
      <c r="X1680" s="35">
        <f t="shared" si="1232"/>
        <v>1428134</v>
      </c>
      <c r="Y1680" s="218">
        <f t="shared" ref="Y1680:Y1681" si="1233">IF(R1680=0,0,(X1680/R1680)*100)</f>
        <v>99.998249494629093</v>
      </c>
    </row>
    <row r="1681" spans="1:25">
      <c r="A1681" s="253"/>
      <c r="B1681" s="253"/>
      <c r="C1681" s="253"/>
      <c r="D1681" s="253"/>
      <c r="E1681" s="253"/>
      <c r="F1681" s="253"/>
      <c r="G1681" s="259"/>
      <c r="H1681" s="36" t="s">
        <v>69</v>
      </c>
      <c r="I1681" s="35">
        <f t="shared" si="1218"/>
        <v>1364000</v>
      </c>
      <c r="J1681" s="35">
        <f t="shared" ref="J1681:P1681" si="1234">SUM(J1680)</f>
        <v>1361000</v>
      </c>
      <c r="K1681" s="35">
        <f t="shared" si="1219"/>
        <v>3000</v>
      </c>
      <c r="L1681" s="35">
        <f t="shared" si="1234"/>
        <v>3000</v>
      </c>
      <c r="M1681" s="35">
        <f t="shared" si="1234"/>
        <v>0</v>
      </c>
      <c r="N1681" s="35">
        <f t="shared" si="1234"/>
        <v>0</v>
      </c>
      <c r="O1681" s="35">
        <f t="shared" si="1234"/>
        <v>0</v>
      </c>
      <c r="P1681" s="35">
        <f t="shared" si="1234"/>
        <v>0</v>
      </c>
      <c r="Q1681" s="35">
        <f>SUM(Q1680)</f>
        <v>1431159</v>
      </c>
      <c r="R1681" s="35">
        <f>SUM(R1680)</f>
        <v>1428159</v>
      </c>
      <c r="S1681" s="35">
        <f>SUM(S1680)</f>
        <v>1330738</v>
      </c>
      <c r="T1681" s="35">
        <f t="shared" ref="T1681:X1681" si="1235">SUM(T1680)</f>
        <v>97396</v>
      </c>
      <c r="U1681" s="35">
        <f t="shared" si="1235"/>
        <v>92096</v>
      </c>
      <c r="V1681" s="35">
        <f t="shared" si="1235"/>
        <v>3150</v>
      </c>
      <c r="W1681" s="35">
        <f t="shared" si="1235"/>
        <v>2150</v>
      </c>
      <c r="X1681" s="35">
        <f t="shared" si="1235"/>
        <v>1428134</v>
      </c>
      <c r="Y1681" s="218">
        <f t="shared" si="1233"/>
        <v>99.998249494629093</v>
      </c>
    </row>
    <row r="1682" spans="1:25">
      <c r="A1682" s="254"/>
      <c r="B1682" s="254"/>
      <c r="C1682" s="254"/>
      <c r="D1682" s="254"/>
      <c r="E1682" s="254"/>
      <c r="F1682" s="254"/>
      <c r="G1682" s="260"/>
    </row>
    <row r="1683" spans="1:25" ht="15" thickBot="1">
      <c r="A1683" s="32" t="s">
        <v>0</v>
      </c>
      <c r="B1683" s="32" t="s">
        <v>0</v>
      </c>
      <c r="C1683" s="32" t="s">
        <v>0</v>
      </c>
      <c r="D1683" s="32" t="s">
        <v>0</v>
      </c>
      <c r="E1683" s="32" t="s">
        <v>0</v>
      </c>
      <c r="F1683" s="32" t="s">
        <v>0</v>
      </c>
      <c r="G1683" s="154" t="s">
        <v>0</v>
      </c>
      <c r="H1683" s="37" t="s">
        <v>0</v>
      </c>
      <c r="I1683" s="37"/>
      <c r="J1683" s="37"/>
      <c r="K1683" s="37"/>
      <c r="L1683" s="37" t="s">
        <v>0</v>
      </c>
      <c r="M1683" s="37" t="s">
        <v>0</v>
      </c>
      <c r="N1683" s="37" t="s">
        <v>0</v>
      </c>
      <c r="O1683" s="37" t="s">
        <v>0</v>
      </c>
      <c r="P1683" s="37" t="s">
        <v>0</v>
      </c>
      <c r="Q1683" s="37"/>
      <c r="R1683" s="37"/>
      <c r="S1683" s="37"/>
      <c r="T1683" s="37" t="s">
        <v>0</v>
      </c>
      <c r="U1683" s="37" t="s">
        <v>0</v>
      </c>
      <c r="V1683" s="37" t="s">
        <v>0</v>
      </c>
      <c r="W1683" s="37" t="s">
        <v>0</v>
      </c>
      <c r="X1683" s="37" t="s">
        <v>0</v>
      </c>
      <c r="Y1683" s="219"/>
    </row>
    <row r="1684" spans="1:25" ht="41.4" thickBot="1">
      <c r="A1684" s="24" t="s">
        <v>123</v>
      </c>
      <c r="B1684" s="24" t="s">
        <v>124</v>
      </c>
      <c r="C1684" s="24" t="s">
        <v>125</v>
      </c>
      <c r="D1684" s="25" t="s">
        <v>0</v>
      </c>
      <c r="E1684" s="24" t="s">
        <v>126</v>
      </c>
      <c r="F1684" s="24" t="s">
        <v>127</v>
      </c>
      <c r="G1684" s="151" t="s">
        <v>128</v>
      </c>
      <c r="H1684" s="24" t="s">
        <v>1</v>
      </c>
      <c r="I1684" s="1" t="s">
        <v>3093</v>
      </c>
      <c r="J1684" s="1" t="s">
        <v>3130</v>
      </c>
      <c r="K1684" s="1" t="s">
        <v>3</v>
      </c>
      <c r="L1684" s="1" t="s">
        <v>4</v>
      </c>
      <c r="M1684" s="1" t="s">
        <v>5</v>
      </c>
      <c r="N1684" s="1" t="s">
        <v>6</v>
      </c>
      <c r="O1684" s="1" t="s">
        <v>7</v>
      </c>
      <c r="P1684" s="1" t="s">
        <v>8</v>
      </c>
      <c r="Q1684" s="1" t="s">
        <v>3344</v>
      </c>
      <c r="R1684" s="1" t="s">
        <v>3427</v>
      </c>
      <c r="S1684" s="1" t="s">
        <v>3447</v>
      </c>
      <c r="T1684" s="1" t="s">
        <v>3448</v>
      </c>
      <c r="U1684" s="1" t="s">
        <v>3452</v>
      </c>
      <c r="V1684" s="1" t="s">
        <v>3449</v>
      </c>
      <c r="W1684" s="1" t="s">
        <v>3450</v>
      </c>
      <c r="X1684" s="1" t="s">
        <v>3451</v>
      </c>
      <c r="Y1684" s="216" t="s">
        <v>3385</v>
      </c>
    </row>
    <row r="1685" spans="1:25">
      <c r="A1685" s="26" t="s">
        <v>0</v>
      </c>
      <c r="B1685" s="26" t="s">
        <v>0</v>
      </c>
      <c r="C1685" s="26" t="s">
        <v>0</v>
      </c>
      <c r="D1685" s="27" t="s">
        <v>0</v>
      </c>
      <c r="E1685" s="27" t="s">
        <v>0</v>
      </c>
      <c r="F1685" s="28" t="s">
        <v>0</v>
      </c>
      <c r="G1685" s="152" t="s">
        <v>0</v>
      </c>
      <c r="H1685" s="29" t="s">
        <v>0</v>
      </c>
      <c r="I1685" s="45">
        <v>1</v>
      </c>
      <c r="J1685" s="45">
        <v>3</v>
      </c>
      <c r="K1685" s="45" t="s">
        <v>9</v>
      </c>
      <c r="L1685" s="45">
        <v>5</v>
      </c>
      <c r="M1685" s="45">
        <v>6</v>
      </c>
      <c r="N1685" s="45">
        <v>7</v>
      </c>
      <c r="O1685" s="45">
        <v>8</v>
      </c>
      <c r="P1685" s="45">
        <v>9</v>
      </c>
      <c r="Q1685" s="45">
        <v>1</v>
      </c>
      <c r="R1685" s="45">
        <v>2</v>
      </c>
      <c r="S1685" s="45">
        <v>3</v>
      </c>
      <c r="T1685" s="45" t="s">
        <v>3453</v>
      </c>
      <c r="U1685" s="45">
        <v>5</v>
      </c>
      <c r="V1685" s="45">
        <v>6</v>
      </c>
      <c r="W1685" s="45">
        <v>7</v>
      </c>
      <c r="X1685" s="45" t="s">
        <v>3454</v>
      </c>
      <c r="Y1685" s="276">
        <v>9</v>
      </c>
    </row>
    <row r="1686" spans="1:25">
      <c r="A1686" s="133" t="s">
        <v>786</v>
      </c>
      <c r="B1686" s="133" t="s">
        <v>172</v>
      </c>
      <c r="C1686" s="109" t="s">
        <v>859</v>
      </c>
      <c r="D1686" s="109" t="s">
        <v>860</v>
      </c>
      <c r="E1686" s="98" t="s">
        <v>0</v>
      </c>
      <c r="F1686" s="98" t="s">
        <v>0</v>
      </c>
      <c r="G1686" s="153" t="s">
        <v>0</v>
      </c>
      <c r="H1686" s="98" t="s">
        <v>861</v>
      </c>
      <c r="I1686" s="110"/>
      <c r="J1686" s="110"/>
      <c r="K1686" s="110"/>
      <c r="L1686" s="110" t="s">
        <v>0</v>
      </c>
      <c r="M1686" s="110" t="s">
        <v>0</v>
      </c>
      <c r="N1686" s="110" t="s">
        <v>0</v>
      </c>
      <c r="O1686" s="110" t="s">
        <v>0</v>
      </c>
      <c r="P1686" s="110" t="s">
        <v>0</v>
      </c>
      <c r="Q1686" s="110"/>
      <c r="R1686" s="110"/>
      <c r="S1686" s="110"/>
      <c r="T1686" s="110" t="s">
        <v>0</v>
      </c>
      <c r="U1686" s="110" t="s">
        <v>0</v>
      </c>
      <c r="V1686" s="110" t="s">
        <v>0</v>
      </c>
      <c r="W1686" s="110" t="s">
        <v>0</v>
      </c>
      <c r="X1686" s="110" t="s">
        <v>0</v>
      </c>
      <c r="Y1686" s="217"/>
    </row>
    <row r="1687" spans="1:25" ht="20.399999999999999">
      <c r="A1687" s="20" t="s">
        <v>0</v>
      </c>
      <c r="B1687" s="20" t="s">
        <v>0</v>
      </c>
      <c r="C1687" s="20" t="s">
        <v>0</v>
      </c>
      <c r="D1687" s="21" t="s">
        <v>0</v>
      </c>
      <c r="E1687" s="21" t="s">
        <v>0</v>
      </c>
      <c r="F1687" s="21" t="s">
        <v>0</v>
      </c>
      <c r="G1687" s="150" t="s">
        <v>0</v>
      </c>
      <c r="H1687" s="30" t="s">
        <v>33</v>
      </c>
      <c r="I1687" s="31">
        <f t="shared" si="1218"/>
        <v>1816300</v>
      </c>
      <c r="J1687" s="31">
        <f t="shared" ref="J1687:P1687" si="1236">SUM(J1688,J1696,J1698)</f>
        <v>1816300</v>
      </c>
      <c r="K1687" s="31">
        <f t="shared" si="1219"/>
        <v>0</v>
      </c>
      <c r="L1687" s="31">
        <f t="shared" si="1236"/>
        <v>0</v>
      </c>
      <c r="M1687" s="31">
        <f t="shared" si="1236"/>
        <v>0</v>
      </c>
      <c r="N1687" s="31">
        <f t="shared" si="1236"/>
        <v>0</v>
      </c>
      <c r="O1687" s="31">
        <f t="shared" si="1236"/>
        <v>0</v>
      </c>
      <c r="P1687" s="31">
        <f t="shared" si="1236"/>
        <v>0</v>
      </c>
      <c r="Q1687" s="31">
        <f>SUM(Q1688,Q1696,Q1698)</f>
        <v>1903731</v>
      </c>
      <c r="R1687" s="31">
        <f>SUM(R1688,R1696,R1698)</f>
        <v>1903731</v>
      </c>
      <c r="S1687" s="31">
        <f>SUM(S1688,S1696,S1698)</f>
        <v>1684895</v>
      </c>
      <c r="T1687" s="31">
        <f t="shared" ref="T1687:X1687" si="1237">SUM(T1688,T1696,T1698)</f>
        <v>218836</v>
      </c>
      <c r="U1687" s="31">
        <f t="shared" si="1237"/>
        <v>173826</v>
      </c>
      <c r="V1687" s="31">
        <f t="shared" si="1237"/>
        <v>34133</v>
      </c>
      <c r="W1687" s="31">
        <f t="shared" si="1237"/>
        <v>10877</v>
      </c>
      <c r="X1687" s="31">
        <f t="shared" si="1237"/>
        <v>1903731</v>
      </c>
      <c r="Y1687" s="220">
        <f t="shared" ref="Y1687:Y1716" si="1238">IF(R1687=0,0,(X1687/R1687)*100)</f>
        <v>100</v>
      </c>
    </row>
    <row r="1688" spans="1:25">
      <c r="A1688" s="23" t="s">
        <v>786</v>
      </c>
      <c r="B1688" s="23" t="s">
        <v>172</v>
      </c>
      <c r="C1688" s="23" t="s">
        <v>859</v>
      </c>
      <c r="D1688" s="23" t="s">
        <v>860</v>
      </c>
      <c r="E1688" s="21" t="s">
        <v>132</v>
      </c>
      <c r="F1688" s="21" t="s">
        <v>0</v>
      </c>
      <c r="G1688" s="150" t="s">
        <v>0</v>
      </c>
      <c r="H1688" s="21" t="s">
        <v>11</v>
      </c>
      <c r="I1688" s="66">
        <f t="shared" si="1218"/>
        <v>1579193</v>
      </c>
      <c r="J1688" s="66">
        <f t="shared" ref="J1688:P1688" si="1239">SUM(J1689,J1690)</f>
        <v>1579193</v>
      </c>
      <c r="K1688" s="66">
        <f t="shared" si="1219"/>
        <v>0</v>
      </c>
      <c r="L1688" s="66">
        <f t="shared" si="1239"/>
        <v>0</v>
      </c>
      <c r="M1688" s="66">
        <f t="shared" si="1239"/>
        <v>0</v>
      </c>
      <c r="N1688" s="66">
        <f t="shared" si="1239"/>
        <v>0</v>
      </c>
      <c r="O1688" s="66">
        <f t="shared" si="1239"/>
        <v>0</v>
      </c>
      <c r="P1688" s="66">
        <f t="shared" si="1239"/>
        <v>0</v>
      </c>
      <c r="Q1688" s="66">
        <f>SUM(Q1689,Q1690)</f>
        <v>1651732</v>
      </c>
      <c r="R1688" s="66">
        <f>SUM(R1689,R1690)</f>
        <v>1651732</v>
      </c>
      <c r="S1688" s="66">
        <f>SUM(S1689,S1690)</f>
        <v>1460070</v>
      </c>
      <c r="T1688" s="66">
        <f t="shared" ref="T1688:X1688" si="1240">SUM(T1689,T1690)</f>
        <v>191662</v>
      </c>
      <c r="U1688" s="66">
        <f t="shared" si="1240"/>
        <v>151283</v>
      </c>
      <c r="V1688" s="66">
        <f t="shared" si="1240"/>
        <v>30247</v>
      </c>
      <c r="W1688" s="66">
        <f t="shared" si="1240"/>
        <v>10132</v>
      </c>
      <c r="X1688" s="66">
        <f t="shared" si="1240"/>
        <v>1651732</v>
      </c>
      <c r="Y1688" s="208">
        <f t="shared" si="1238"/>
        <v>100</v>
      </c>
    </row>
    <row r="1689" spans="1:25">
      <c r="A1689" s="23" t="s">
        <v>786</v>
      </c>
      <c r="B1689" s="23" t="s">
        <v>172</v>
      </c>
      <c r="C1689" s="23" t="s">
        <v>859</v>
      </c>
      <c r="D1689" s="23" t="s">
        <v>860</v>
      </c>
      <c r="E1689" s="22">
        <v>6111</v>
      </c>
      <c r="F1689" s="23"/>
      <c r="G1689" s="128" t="s">
        <v>3378</v>
      </c>
      <c r="H1689" s="32" t="s">
        <v>12</v>
      </c>
      <c r="I1689" s="44">
        <f t="shared" si="1218"/>
        <v>1351092</v>
      </c>
      <c r="J1689" s="44">
        <v>1351092</v>
      </c>
      <c r="K1689" s="44">
        <f t="shared" si="1219"/>
        <v>0</v>
      </c>
      <c r="L1689" s="44">
        <v>0</v>
      </c>
      <c r="M1689" s="44">
        <v>0</v>
      </c>
      <c r="N1689" s="44">
        <v>0</v>
      </c>
      <c r="O1689" s="44">
        <v>0</v>
      </c>
      <c r="P1689" s="44">
        <v>0</v>
      </c>
      <c r="Q1689" s="44">
        <v>1421018</v>
      </c>
      <c r="R1689" s="44">
        <v>1421018</v>
      </c>
      <c r="S1689" s="44">
        <v>1240771</v>
      </c>
      <c r="T1689" s="44">
        <f t="shared" ref="T1689:T1715" si="1241">U1689+V1689+W1689</f>
        <v>180247</v>
      </c>
      <c r="U1689" s="44">
        <v>150000</v>
      </c>
      <c r="V1689" s="44">
        <v>30247</v>
      </c>
      <c r="W1689" s="44"/>
      <c r="X1689" s="44">
        <f t="shared" ref="X1689:X1715" si="1242">S1689+T1689</f>
        <v>1421018</v>
      </c>
      <c r="Y1689" s="209">
        <f t="shared" si="1238"/>
        <v>100</v>
      </c>
    </row>
    <row r="1690" spans="1:25">
      <c r="A1690" s="20" t="s">
        <v>786</v>
      </c>
      <c r="B1690" s="20" t="s">
        <v>172</v>
      </c>
      <c r="C1690" s="20" t="s">
        <v>859</v>
      </c>
      <c r="D1690" s="20" t="s">
        <v>860</v>
      </c>
      <c r="E1690" s="20" t="s">
        <v>134</v>
      </c>
      <c r="F1690" s="23" t="s">
        <v>0</v>
      </c>
      <c r="G1690" s="154" t="s">
        <v>0</v>
      </c>
      <c r="H1690" s="21" t="s">
        <v>13</v>
      </c>
      <c r="I1690" s="66">
        <f t="shared" si="1218"/>
        <v>228101</v>
      </c>
      <c r="J1690" s="66">
        <f t="shared" ref="J1690:P1690" si="1243">SUM(J1691:J1695)</f>
        <v>228101</v>
      </c>
      <c r="K1690" s="66">
        <f t="shared" si="1219"/>
        <v>0</v>
      </c>
      <c r="L1690" s="66">
        <f t="shared" si="1243"/>
        <v>0</v>
      </c>
      <c r="M1690" s="66">
        <f t="shared" si="1243"/>
        <v>0</v>
      </c>
      <c r="N1690" s="66">
        <f t="shared" si="1243"/>
        <v>0</v>
      </c>
      <c r="O1690" s="66">
        <f t="shared" si="1243"/>
        <v>0</v>
      </c>
      <c r="P1690" s="66">
        <f t="shared" si="1243"/>
        <v>0</v>
      </c>
      <c r="Q1690" s="66">
        <f>SUM(Q1691:Q1695)</f>
        <v>230714</v>
      </c>
      <c r="R1690" s="66">
        <f>SUM(R1691:R1695)</f>
        <v>230714</v>
      </c>
      <c r="S1690" s="66">
        <f>SUM(S1691:S1695)</f>
        <v>219299</v>
      </c>
      <c r="T1690" s="66">
        <f t="shared" ref="T1690:X1690" si="1244">SUM(T1691:T1695)</f>
        <v>11415</v>
      </c>
      <c r="U1690" s="66">
        <f t="shared" si="1244"/>
        <v>1283</v>
      </c>
      <c r="V1690" s="66">
        <f t="shared" si="1244"/>
        <v>0</v>
      </c>
      <c r="W1690" s="66">
        <f t="shared" si="1244"/>
        <v>10132</v>
      </c>
      <c r="X1690" s="66">
        <f t="shared" si="1244"/>
        <v>230714</v>
      </c>
      <c r="Y1690" s="208">
        <f t="shared" si="1238"/>
        <v>100</v>
      </c>
    </row>
    <row r="1691" spans="1:25">
      <c r="A1691" s="23" t="s">
        <v>786</v>
      </c>
      <c r="B1691" s="23" t="s">
        <v>172</v>
      </c>
      <c r="C1691" s="23" t="s">
        <v>859</v>
      </c>
      <c r="D1691" s="23" t="s">
        <v>860</v>
      </c>
      <c r="E1691" s="22">
        <v>6112</v>
      </c>
      <c r="F1691" s="23" t="s">
        <v>862</v>
      </c>
      <c r="G1691" s="128" t="s">
        <v>3378</v>
      </c>
      <c r="H1691" s="32" t="s">
        <v>16</v>
      </c>
      <c r="I1691" s="44">
        <f t="shared" si="1218"/>
        <v>39700</v>
      </c>
      <c r="J1691" s="44">
        <v>39700</v>
      </c>
      <c r="K1691" s="44">
        <f t="shared" si="1219"/>
        <v>0</v>
      </c>
      <c r="L1691" s="44">
        <v>0</v>
      </c>
      <c r="M1691" s="44">
        <v>0</v>
      </c>
      <c r="N1691" s="44">
        <v>0</v>
      </c>
      <c r="O1691" s="44">
        <v>0</v>
      </c>
      <c r="P1691" s="44">
        <v>0</v>
      </c>
      <c r="Q1691" s="44">
        <v>39700</v>
      </c>
      <c r="R1691" s="44">
        <v>39700</v>
      </c>
      <c r="S1691" s="44">
        <v>39100</v>
      </c>
      <c r="T1691" s="44">
        <f t="shared" si="1241"/>
        <v>600</v>
      </c>
      <c r="U1691" s="44">
        <v>600</v>
      </c>
      <c r="V1691" s="44"/>
      <c r="W1691" s="44"/>
      <c r="X1691" s="44">
        <f t="shared" si="1242"/>
        <v>39700</v>
      </c>
      <c r="Y1691" s="209">
        <f t="shared" si="1238"/>
        <v>100</v>
      </c>
    </row>
    <row r="1692" spans="1:25">
      <c r="A1692" s="23" t="s">
        <v>786</v>
      </c>
      <c r="B1692" s="23" t="s">
        <v>172</v>
      </c>
      <c r="C1692" s="23" t="s">
        <v>859</v>
      </c>
      <c r="D1692" s="23" t="s">
        <v>860</v>
      </c>
      <c r="E1692" s="22">
        <v>6112</v>
      </c>
      <c r="F1692" s="23" t="s">
        <v>863</v>
      </c>
      <c r="G1692" s="128" t="s">
        <v>3378</v>
      </c>
      <c r="H1692" s="32" t="s">
        <v>19</v>
      </c>
      <c r="I1692" s="44">
        <f t="shared" si="1218"/>
        <v>114500</v>
      </c>
      <c r="J1692" s="44">
        <v>114500</v>
      </c>
      <c r="K1692" s="44">
        <f t="shared" si="1219"/>
        <v>0</v>
      </c>
      <c r="L1692" s="44">
        <v>0</v>
      </c>
      <c r="M1692" s="44">
        <v>0</v>
      </c>
      <c r="N1692" s="44">
        <v>0</v>
      </c>
      <c r="O1692" s="44">
        <v>0</v>
      </c>
      <c r="P1692" s="44">
        <v>0</v>
      </c>
      <c r="Q1692" s="44">
        <v>114500</v>
      </c>
      <c r="R1692" s="44">
        <v>114500</v>
      </c>
      <c r="S1692" s="44">
        <v>113817</v>
      </c>
      <c r="T1692" s="44">
        <f t="shared" si="1241"/>
        <v>683</v>
      </c>
      <c r="U1692" s="44">
        <v>683</v>
      </c>
      <c r="V1692" s="44"/>
      <c r="W1692" s="44"/>
      <c r="X1692" s="44">
        <f t="shared" si="1242"/>
        <v>114500</v>
      </c>
      <c r="Y1692" s="209">
        <f t="shared" si="1238"/>
        <v>100</v>
      </c>
    </row>
    <row r="1693" spans="1:25">
      <c r="A1693" s="23" t="s">
        <v>786</v>
      </c>
      <c r="B1693" s="23" t="s">
        <v>172</v>
      </c>
      <c r="C1693" s="23" t="s">
        <v>859</v>
      </c>
      <c r="D1693" s="23" t="s">
        <v>860</v>
      </c>
      <c r="E1693" s="22">
        <v>6112</v>
      </c>
      <c r="F1693" s="23" t="s">
        <v>864</v>
      </c>
      <c r="G1693" s="128" t="s">
        <v>3378</v>
      </c>
      <c r="H1693" s="32" t="s">
        <v>17</v>
      </c>
      <c r="I1693" s="44">
        <f t="shared" si="1218"/>
        <v>28391</v>
      </c>
      <c r="J1693" s="44">
        <v>28391</v>
      </c>
      <c r="K1693" s="44">
        <f t="shared" si="1219"/>
        <v>0</v>
      </c>
      <c r="L1693" s="44">
        <v>0</v>
      </c>
      <c r="M1693" s="44">
        <v>0</v>
      </c>
      <c r="N1693" s="44">
        <v>0</v>
      </c>
      <c r="O1693" s="44">
        <v>0</v>
      </c>
      <c r="P1693" s="44">
        <v>0</v>
      </c>
      <c r="Q1693" s="44">
        <v>31329</v>
      </c>
      <c r="R1693" s="44">
        <v>31329</v>
      </c>
      <c r="S1693" s="44">
        <v>31329</v>
      </c>
      <c r="T1693" s="44">
        <f t="shared" si="1241"/>
        <v>0</v>
      </c>
      <c r="U1693" s="44"/>
      <c r="V1693" s="44"/>
      <c r="W1693" s="44"/>
      <c r="X1693" s="44">
        <f t="shared" si="1242"/>
        <v>31329</v>
      </c>
      <c r="Y1693" s="209">
        <f t="shared" si="1238"/>
        <v>100</v>
      </c>
    </row>
    <row r="1694" spans="1:25">
      <c r="A1694" s="23" t="s">
        <v>786</v>
      </c>
      <c r="B1694" s="23" t="s">
        <v>172</v>
      </c>
      <c r="C1694" s="23" t="s">
        <v>859</v>
      </c>
      <c r="D1694" s="23" t="s">
        <v>860</v>
      </c>
      <c r="E1694" s="22">
        <v>6112</v>
      </c>
      <c r="F1694" s="23" t="s">
        <v>865</v>
      </c>
      <c r="G1694" s="128" t="s">
        <v>3378</v>
      </c>
      <c r="H1694" s="32" t="s">
        <v>15</v>
      </c>
      <c r="I1694" s="44">
        <f t="shared" si="1218"/>
        <v>7750</v>
      </c>
      <c r="J1694" s="44">
        <v>7750</v>
      </c>
      <c r="K1694" s="44">
        <f t="shared" si="1219"/>
        <v>0</v>
      </c>
      <c r="L1694" s="44">
        <v>0</v>
      </c>
      <c r="M1694" s="44">
        <v>0</v>
      </c>
      <c r="N1694" s="44">
        <v>0</v>
      </c>
      <c r="O1694" s="44">
        <v>0</v>
      </c>
      <c r="P1694" s="44">
        <v>0</v>
      </c>
      <c r="Q1694" s="44">
        <v>8521</v>
      </c>
      <c r="R1694" s="44">
        <v>8521</v>
      </c>
      <c r="S1694" s="44">
        <v>8521</v>
      </c>
      <c r="T1694" s="44">
        <f t="shared" si="1241"/>
        <v>0</v>
      </c>
      <c r="U1694" s="44"/>
      <c r="V1694" s="44"/>
      <c r="W1694" s="44"/>
      <c r="X1694" s="44">
        <f t="shared" si="1242"/>
        <v>8521</v>
      </c>
      <c r="Y1694" s="209">
        <f t="shared" si="1238"/>
        <v>100</v>
      </c>
    </row>
    <row r="1695" spans="1:25">
      <c r="A1695" s="23" t="s">
        <v>786</v>
      </c>
      <c r="B1695" s="23" t="s">
        <v>172</v>
      </c>
      <c r="C1695" s="23" t="s">
        <v>859</v>
      </c>
      <c r="D1695" s="23" t="s">
        <v>860</v>
      </c>
      <c r="E1695" s="22">
        <v>6112</v>
      </c>
      <c r="F1695" s="23" t="s">
        <v>866</v>
      </c>
      <c r="G1695" s="128" t="s">
        <v>3378</v>
      </c>
      <c r="H1695" s="32" t="s">
        <v>18</v>
      </c>
      <c r="I1695" s="44">
        <f t="shared" si="1218"/>
        <v>37760</v>
      </c>
      <c r="J1695" s="44">
        <v>37760</v>
      </c>
      <c r="K1695" s="44">
        <f t="shared" si="1219"/>
        <v>0</v>
      </c>
      <c r="L1695" s="44">
        <v>0</v>
      </c>
      <c r="M1695" s="44">
        <v>0</v>
      </c>
      <c r="N1695" s="44">
        <v>0</v>
      </c>
      <c r="O1695" s="44">
        <v>0</v>
      </c>
      <c r="P1695" s="44">
        <v>0</v>
      </c>
      <c r="Q1695" s="44">
        <v>36664</v>
      </c>
      <c r="R1695" s="44">
        <v>36664</v>
      </c>
      <c r="S1695" s="44">
        <v>26532</v>
      </c>
      <c r="T1695" s="44">
        <f t="shared" si="1241"/>
        <v>10132</v>
      </c>
      <c r="U1695" s="44"/>
      <c r="V1695" s="44"/>
      <c r="W1695" s="44">
        <v>10132</v>
      </c>
      <c r="X1695" s="44">
        <f t="shared" si="1242"/>
        <v>36664</v>
      </c>
      <c r="Y1695" s="209">
        <f t="shared" si="1238"/>
        <v>100</v>
      </c>
    </row>
    <row r="1696" spans="1:25">
      <c r="A1696" s="23" t="s">
        <v>786</v>
      </c>
      <c r="B1696" s="23" t="s">
        <v>172</v>
      </c>
      <c r="C1696" s="23" t="s">
        <v>859</v>
      </c>
      <c r="D1696" s="23" t="s">
        <v>860</v>
      </c>
      <c r="E1696" s="21" t="s">
        <v>139</v>
      </c>
      <c r="F1696" s="21" t="s">
        <v>0</v>
      </c>
      <c r="G1696" s="150" t="s">
        <v>0</v>
      </c>
      <c r="H1696" s="21" t="s">
        <v>21</v>
      </c>
      <c r="I1696" s="66">
        <f t="shared" si="1218"/>
        <v>143127</v>
      </c>
      <c r="J1696" s="66">
        <f t="shared" ref="J1696:X1696" si="1245">SUM(J1697)</f>
        <v>143127</v>
      </c>
      <c r="K1696" s="66">
        <f t="shared" si="1219"/>
        <v>0</v>
      </c>
      <c r="L1696" s="66">
        <f t="shared" si="1245"/>
        <v>0</v>
      </c>
      <c r="M1696" s="66">
        <f t="shared" si="1245"/>
        <v>0</v>
      </c>
      <c r="N1696" s="66">
        <f t="shared" si="1245"/>
        <v>0</v>
      </c>
      <c r="O1696" s="66">
        <f t="shared" si="1245"/>
        <v>0</v>
      </c>
      <c r="P1696" s="66">
        <f t="shared" si="1245"/>
        <v>0</v>
      </c>
      <c r="Q1696" s="66">
        <f t="shared" si="1245"/>
        <v>150469</v>
      </c>
      <c r="R1696" s="66">
        <f t="shared" si="1245"/>
        <v>150469</v>
      </c>
      <c r="S1696" s="66">
        <f t="shared" si="1245"/>
        <v>131583</v>
      </c>
      <c r="T1696" s="66">
        <f t="shared" si="1245"/>
        <v>18886</v>
      </c>
      <c r="U1696" s="66">
        <f t="shared" si="1245"/>
        <v>16000</v>
      </c>
      <c r="V1696" s="66">
        <f t="shared" si="1245"/>
        <v>2886</v>
      </c>
      <c r="W1696" s="66">
        <f t="shared" si="1245"/>
        <v>0</v>
      </c>
      <c r="X1696" s="66">
        <f t="shared" si="1245"/>
        <v>150469</v>
      </c>
      <c r="Y1696" s="208">
        <f t="shared" si="1238"/>
        <v>100</v>
      </c>
    </row>
    <row r="1697" spans="1:25">
      <c r="A1697" s="23" t="s">
        <v>786</v>
      </c>
      <c r="B1697" s="23" t="s">
        <v>172</v>
      </c>
      <c r="C1697" s="23" t="s">
        <v>859</v>
      </c>
      <c r="D1697" s="23" t="s">
        <v>860</v>
      </c>
      <c r="E1697" s="22">
        <v>6121</v>
      </c>
      <c r="F1697" s="23"/>
      <c r="G1697" s="128" t="s">
        <v>3378</v>
      </c>
      <c r="H1697" s="32" t="s">
        <v>22</v>
      </c>
      <c r="I1697" s="44">
        <f t="shared" si="1218"/>
        <v>143127</v>
      </c>
      <c r="J1697" s="44">
        <v>143127</v>
      </c>
      <c r="K1697" s="44">
        <f t="shared" si="1219"/>
        <v>0</v>
      </c>
      <c r="L1697" s="44">
        <v>0</v>
      </c>
      <c r="M1697" s="44">
        <v>0</v>
      </c>
      <c r="N1697" s="44">
        <v>0</v>
      </c>
      <c r="O1697" s="44">
        <v>0</v>
      </c>
      <c r="P1697" s="44">
        <v>0</v>
      </c>
      <c r="Q1697" s="44">
        <v>150469</v>
      </c>
      <c r="R1697" s="44">
        <v>150469</v>
      </c>
      <c r="S1697" s="44">
        <v>131583</v>
      </c>
      <c r="T1697" s="44">
        <f t="shared" si="1241"/>
        <v>18886</v>
      </c>
      <c r="U1697" s="44">
        <v>16000</v>
      </c>
      <c r="V1697" s="44">
        <v>2886</v>
      </c>
      <c r="W1697" s="44"/>
      <c r="X1697" s="44">
        <f t="shared" si="1242"/>
        <v>150469</v>
      </c>
      <c r="Y1697" s="209">
        <f t="shared" si="1238"/>
        <v>100</v>
      </c>
    </row>
    <row r="1698" spans="1:25">
      <c r="A1698" s="23" t="s">
        <v>786</v>
      </c>
      <c r="B1698" s="23" t="s">
        <v>172</v>
      </c>
      <c r="C1698" s="23" t="s">
        <v>859</v>
      </c>
      <c r="D1698" s="23" t="s">
        <v>860</v>
      </c>
      <c r="E1698" s="21" t="s">
        <v>141</v>
      </c>
      <c r="F1698" s="21" t="s">
        <v>0</v>
      </c>
      <c r="G1698" s="150" t="s">
        <v>0</v>
      </c>
      <c r="H1698" s="21" t="s">
        <v>23</v>
      </c>
      <c r="I1698" s="66">
        <f t="shared" si="1218"/>
        <v>93980</v>
      </c>
      <c r="J1698" s="66">
        <f t="shared" ref="J1698:P1698" si="1246">SUM(J1699:J1706)</f>
        <v>93980</v>
      </c>
      <c r="K1698" s="66">
        <f t="shared" si="1219"/>
        <v>0</v>
      </c>
      <c r="L1698" s="66">
        <f t="shared" si="1246"/>
        <v>0</v>
      </c>
      <c r="M1698" s="66">
        <f t="shared" si="1246"/>
        <v>0</v>
      </c>
      <c r="N1698" s="66">
        <f t="shared" si="1246"/>
        <v>0</v>
      </c>
      <c r="O1698" s="66">
        <f t="shared" si="1246"/>
        <v>0</v>
      </c>
      <c r="P1698" s="66">
        <f t="shared" si="1246"/>
        <v>0</v>
      </c>
      <c r="Q1698" s="66">
        <f>SUM(Q1699:Q1706)</f>
        <v>101530</v>
      </c>
      <c r="R1698" s="66">
        <f>SUM(R1699:R1706)</f>
        <v>101530</v>
      </c>
      <c r="S1698" s="66">
        <f>SUM(S1699:S1706)</f>
        <v>93242</v>
      </c>
      <c r="T1698" s="66">
        <f t="shared" ref="T1698:X1698" si="1247">SUM(T1699:T1706)</f>
        <v>8288</v>
      </c>
      <c r="U1698" s="66">
        <f t="shared" si="1247"/>
        <v>6543</v>
      </c>
      <c r="V1698" s="66">
        <f t="shared" si="1247"/>
        <v>1000</v>
      </c>
      <c r="W1698" s="66">
        <f t="shared" si="1247"/>
        <v>745</v>
      </c>
      <c r="X1698" s="66">
        <f t="shared" si="1247"/>
        <v>101530</v>
      </c>
      <c r="Y1698" s="208">
        <f t="shared" si="1238"/>
        <v>100</v>
      </c>
    </row>
    <row r="1699" spans="1:25">
      <c r="A1699" s="23" t="s">
        <v>786</v>
      </c>
      <c r="B1699" s="23" t="s">
        <v>172</v>
      </c>
      <c r="C1699" s="23" t="s">
        <v>859</v>
      </c>
      <c r="D1699" s="23" t="s">
        <v>860</v>
      </c>
      <c r="E1699" s="22">
        <v>6131</v>
      </c>
      <c r="F1699" s="23"/>
      <c r="G1699" s="128" t="s">
        <v>3378</v>
      </c>
      <c r="H1699" s="32" t="s">
        <v>24</v>
      </c>
      <c r="I1699" s="44">
        <f t="shared" si="1218"/>
        <v>100</v>
      </c>
      <c r="J1699" s="44">
        <v>100</v>
      </c>
      <c r="K1699" s="44">
        <f t="shared" si="1219"/>
        <v>0</v>
      </c>
      <c r="L1699" s="44">
        <v>0</v>
      </c>
      <c r="M1699" s="44">
        <v>0</v>
      </c>
      <c r="N1699" s="44">
        <v>0</v>
      </c>
      <c r="O1699" s="44">
        <v>0</v>
      </c>
      <c r="P1699" s="44">
        <v>0</v>
      </c>
      <c r="Q1699" s="44">
        <v>425</v>
      </c>
      <c r="R1699" s="44">
        <v>425</v>
      </c>
      <c r="S1699" s="44">
        <v>425</v>
      </c>
      <c r="T1699" s="44">
        <f t="shared" si="1241"/>
        <v>0</v>
      </c>
      <c r="U1699" s="44">
        <v>0</v>
      </c>
      <c r="V1699" s="44">
        <v>0</v>
      </c>
      <c r="W1699" s="44">
        <v>0</v>
      </c>
      <c r="X1699" s="44">
        <f t="shared" si="1242"/>
        <v>425</v>
      </c>
      <c r="Y1699" s="209">
        <f t="shared" si="1238"/>
        <v>100</v>
      </c>
    </row>
    <row r="1700" spans="1:25">
      <c r="A1700" s="23" t="s">
        <v>786</v>
      </c>
      <c r="B1700" s="23" t="s">
        <v>172</v>
      </c>
      <c r="C1700" s="23" t="s">
        <v>859</v>
      </c>
      <c r="D1700" s="23" t="s">
        <v>860</v>
      </c>
      <c r="E1700" s="22">
        <v>6132</v>
      </c>
      <c r="F1700" s="23"/>
      <c r="G1700" s="128" t="s">
        <v>3378</v>
      </c>
      <c r="H1700" s="32" t="s">
        <v>25</v>
      </c>
      <c r="I1700" s="44">
        <f t="shared" si="1218"/>
        <v>49745</v>
      </c>
      <c r="J1700" s="44">
        <v>49745</v>
      </c>
      <c r="K1700" s="44">
        <f t="shared" si="1219"/>
        <v>0</v>
      </c>
      <c r="L1700" s="44">
        <v>0</v>
      </c>
      <c r="M1700" s="44">
        <v>0</v>
      </c>
      <c r="N1700" s="44">
        <v>0</v>
      </c>
      <c r="O1700" s="44">
        <v>0</v>
      </c>
      <c r="P1700" s="44">
        <v>0</v>
      </c>
      <c r="Q1700" s="44">
        <v>49745</v>
      </c>
      <c r="R1700" s="44">
        <v>49745</v>
      </c>
      <c r="S1700" s="44">
        <v>43000</v>
      </c>
      <c r="T1700" s="44">
        <f t="shared" si="1241"/>
        <v>6745</v>
      </c>
      <c r="U1700" s="44">
        <v>5000</v>
      </c>
      <c r="V1700" s="44">
        <v>1000</v>
      </c>
      <c r="W1700" s="44">
        <v>745</v>
      </c>
      <c r="X1700" s="44">
        <f t="shared" si="1242"/>
        <v>49745</v>
      </c>
      <c r="Y1700" s="209">
        <f t="shared" si="1238"/>
        <v>100</v>
      </c>
    </row>
    <row r="1701" spans="1:25">
      <c r="A1701" s="23" t="s">
        <v>786</v>
      </c>
      <c r="B1701" s="23" t="s">
        <v>172</v>
      </c>
      <c r="C1701" s="23" t="s">
        <v>859</v>
      </c>
      <c r="D1701" s="23" t="s">
        <v>860</v>
      </c>
      <c r="E1701" s="22">
        <v>6133</v>
      </c>
      <c r="F1701" s="23"/>
      <c r="G1701" s="128" t="s">
        <v>3378</v>
      </c>
      <c r="H1701" s="32" t="s">
        <v>26</v>
      </c>
      <c r="I1701" s="44">
        <f t="shared" si="1218"/>
        <v>9000</v>
      </c>
      <c r="J1701" s="44">
        <v>9000</v>
      </c>
      <c r="K1701" s="44">
        <f t="shared" si="1219"/>
        <v>0</v>
      </c>
      <c r="L1701" s="44">
        <v>0</v>
      </c>
      <c r="M1701" s="44">
        <v>0</v>
      </c>
      <c r="N1701" s="44">
        <v>0</v>
      </c>
      <c r="O1701" s="44">
        <v>0</v>
      </c>
      <c r="P1701" s="44">
        <v>0</v>
      </c>
      <c r="Q1701" s="44">
        <v>9000</v>
      </c>
      <c r="R1701" s="44">
        <v>9000</v>
      </c>
      <c r="S1701" s="44">
        <v>9000</v>
      </c>
      <c r="T1701" s="44">
        <f t="shared" si="1241"/>
        <v>0</v>
      </c>
      <c r="U1701" s="44"/>
      <c r="V1701" s="44"/>
      <c r="W1701" s="44"/>
      <c r="X1701" s="44">
        <f t="shared" si="1242"/>
        <v>9000</v>
      </c>
      <c r="Y1701" s="209">
        <f t="shared" si="1238"/>
        <v>100</v>
      </c>
    </row>
    <row r="1702" spans="1:25">
      <c r="A1702" s="23" t="s">
        <v>786</v>
      </c>
      <c r="B1702" s="23" t="s">
        <v>172</v>
      </c>
      <c r="C1702" s="23" t="s">
        <v>859</v>
      </c>
      <c r="D1702" s="23" t="s">
        <v>860</v>
      </c>
      <c r="E1702" s="22">
        <v>6134</v>
      </c>
      <c r="F1702" s="23"/>
      <c r="G1702" s="128" t="s">
        <v>3378</v>
      </c>
      <c r="H1702" s="32" t="s">
        <v>27</v>
      </c>
      <c r="I1702" s="44">
        <f t="shared" si="1218"/>
        <v>9011</v>
      </c>
      <c r="J1702" s="44">
        <v>9011</v>
      </c>
      <c r="K1702" s="44">
        <f t="shared" si="1219"/>
        <v>0</v>
      </c>
      <c r="L1702" s="44">
        <v>0</v>
      </c>
      <c r="M1702" s="44">
        <v>0</v>
      </c>
      <c r="N1702" s="44">
        <v>0</v>
      </c>
      <c r="O1702" s="44">
        <v>0</v>
      </c>
      <c r="P1702" s="44">
        <v>0</v>
      </c>
      <c r="Q1702" s="44">
        <v>9011</v>
      </c>
      <c r="R1702" s="44">
        <v>9011</v>
      </c>
      <c r="S1702" s="44">
        <v>8250</v>
      </c>
      <c r="T1702" s="44">
        <f t="shared" si="1241"/>
        <v>761</v>
      </c>
      <c r="U1702" s="44">
        <v>761</v>
      </c>
      <c r="V1702" s="44"/>
      <c r="W1702" s="44"/>
      <c r="X1702" s="44">
        <f t="shared" si="1242"/>
        <v>9011</v>
      </c>
      <c r="Y1702" s="209">
        <f t="shared" si="1238"/>
        <v>100</v>
      </c>
    </row>
    <row r="1703" spans="1:25">
      <c r="A1703" s="23" t="s">
        <v>786</v>
      </c>
      <c r="B1703" s="23" t="s">
        <v>172</v>
      </c>
      <c r="C1703" s="23" t="s">
        <v>859</v>
      </c>
      <c r="D1703" s="23" t="s">
        <v>860</v>
      </c>
      <c r="E1703" s="22">
        <v>6135</v>
      </c>
      <c r="F1703" s="23"/>
      <c r="G1703" s="128" t="s">
        <v>3378</v>
      </c>
      <c r="H1703" s="32" t="s">
        <v>28</v>
      </c>
      <c r="I1703" s="44">
        <f t="shared" si="1218"/>
        <v>1500</v>
      </c>
      <c r="J1703" s="44">
        <v>1500</v>
      </c>
      <c r="K1703" s="44">
        <f t="shared" si="1219"/>
        <v>0</v>
      </c>
      <c r="L1703" s="44">
        <v>0</v>
      </c>
      <c r="M1703" s="44">
        <v>0</v>
      </c>
      <c r="N1703" s="44">
        <v>0</v>
      </c>
      <c r="O1703" s="44">
        <v>0</v>
      </c>
      <c r="P1703" s="44">
        <v>0</v>
      </c>
      <c r="Q1703" s="44">
        <v>1500</v>
      </c>
      <c r="R1703" s="44">
        <v>1500</v>
      </c>
      <c r="S1703" s="44">
        <v>1500</v>
      </c>
      <c r="T1703" s="44">
        <f t="shared" si="1241"/>
        <v>0</v>
      </c>
      <c r="U1703" s="44"/>
      <c r="V1703" s="44"/>
      <c r="W1703" s="44"/>
      <c r="X1703" s="44">
        <f t="shared" si="1242"/>
        <v>1500</v>
      </c>
      <c r="Y1703" s="209">
        <f t="shared" si="1238"/>
        <v>100</v>
      </c>
    </row>
    <row r="1704" spans="1:25">
      <c r="A1704" s="23" t="s">
        <v>786</v>
      </c>
      <c r="B1704" s="23" t="s">
        <v>172</v>
      </c>
      <c r="C1704" s="23" t="s">
        <v>859</v>
      </c>
      <c r="D1704" s="23" t="s">
        <v>860</v>
      </c>
      <c r="E1704" s="22">
        <v>6137</v>
      </c>
      <c r="F1704" s="23"/>
      <c r="G1704" s="128" t="s">
        <v>3378</v>
      </c>
      <c r="H1704" s="32" t="s">
        <v>30</v>
      </c>
      <c r="I1704" s="44">
        <f t="shared" si="1218"/>
        <v>11300</v>
      </c>
      <c r="J1704" s="44">
        <v>11300</v>
      </c>
      <c r="K1704" s="44">
        <f t="shared" si="1219"/>
        <v>0</v>
      </c>
      <c r="L1704" s="44">
        <v>0</v>
      </c>
      <c r="M1704" s="44">
        <v>0</v>
      </c>
      <c r="N1704" s="44">
        <v>0</v>
      </c>
      <c r="O1704" s="44">
        <v>0</v>
      </c>
      <c r="P1704" s="44">
        <v>0</v>
      </c>
      <c r="Q1704" s="44">
        <v>11300</v>
      </c>
      <c r="R1704" s="44">
        <v>11300</v>
      </c>
      <c r="S1704" s="44">
        <v>11000</v>
      </c>
      <c r="T1704" s="44">
        <f t="shared" si="1241"/>
        <v>300</v>
      </c>
      <c r="U1704" s="44">
        <v>300</v>
      </c>
      <c r="V1704" s="44"/>
      <c r="W1704" s="44"/>
      <c r="X1704" s="44">
        <f t="shared" si="1242"/>
        <v>11300</v>
      </c>
      <c r="Y1704" s="209">
        <f t="shared" si="1238"/>
        <v>100</v>
      </c>
    </row>
    <row r="1705" spans="1:25">
      <c r="A1705" s="23" t="s">
        <v>786</v>
      </c>
      <c r="B1705" s="23" t="s">
        <v>172</v>
      </c>
      <c r="C1705" s="23" t="s">
        <v>859</v>
      </c>
      <c r="D1705" s="23" t="s">
        <v>860</v>
      </c>
      <c r="E1705" s="22">
        <v>6138</v>
      </c>
      <c r="F1705" s="23"/>
      <c r="G1705" s="128" t="s">
        <v>3378</v>
      </c>
      <c r="H1705" s="32" t="s">
        <v>31</v>
      </c>
      <c r="I1705" s="44">
        <f t="shared" si="1218"/>
        <v>0</v>
      </c>
      <c r="J1705" s="44">
        <v>0</v>
      </c>
      <c r="K1705" s="44">
        <f t="shared" si="1219"/>
        <v>0</v>
      </c>
      <c r="L1705" s="44">
        <v>0</v>
      </c>
      <c r="M1705" s="44">
        <v>0</v>
      </c>
      <c r="N1705" s="44">
        <v>0</v>
      </c>
      <c r="O1705" s="44">
        <v>0</v>
      </c>
      <c r="P1705" s="44">
        <v>0</v>
      </c>
      <c r="Q1705" s="44">
        <v>0</v>
      </c>
      <c r="R1705" s="44">
        <v>0</v>
      </c>
      <c r="S1705" s="44">
        <v>0</v>
      </c>
      <c r="T1705" s="44">
        <f t="shared" si="1241"/>
        <v>0</v>
      </c>
      <c r="U1705" s="44"/>
      <c r="V1705" s="44"/>
      <c r="W1705" s="44"/>
      <c r="X1705" s="44">
        <f t="shared" si="1242"/>
        <v>0</v>
      </c>
      <c r="Y1705" s="209">
        <f t="shared" si="1238"/>
        <v>0</v>
      </c>
    </row>
    <row r="1706" spans="1:25">
      <c r="A1706" s="20" t="s">
        <v>786</v>
      </c>
      <c r="B1706" s="20" t="s">
        <v>172</v>
      </c>
      <c r="C1706" s="20" t="s">
        <v>859</v>
      </c>
      <c r="D1706" s="20" t="s">
        <v>860</v>
      </c>
      <c r="E1706" s="20" t="s">
        <v>144</v>
      </c>
      <c r="F1706" s="23" t="s">
        <v>0</v>
      </c>
      <c r="G1706" s="154" t="s">
        <v>0</v>
      </c>
      <c r="H1706" s="21" t="s">
        <v>32</v>
      </c>
      <c r="I1706" s="66">
        <f t="shared" si="1218"/>
        <v>13324</v>
      </c>
      <c r="J1706" s="66">
        <f t="shared" ref="J1706:P1706" si="1248">SUM(J1707:J1709)</f>
        <v>13324</v>
      </c>
      <c r="K1706" s="66">
        <f t="shared" si="1219"/>
        <v>0</v>
      </c>
      <c r="L1706" s="66">
        <f t="shared" si="1248"/>
        <v>0</v>
      </c>
      <c r="M1706" s="66">
        <f t="shared" si="1248"/>
        <v>0</v>
      </c>
      <c r="N1706" s="66">
        <f t="shared" si="1248"/>
        <v>0</v>
      </c>
      <c r="O1706" s="66">
        <f t="shared" si="1248"/>
        <v>0</v>
      </c>
      <c r="P1706" s="66">
        <f t="shared" si="1248"/>
        <v>0</v>
      </c>
      <c r="Q1706" s="66">
        <f>SUM(Q1707:Q1709)</f>
        <v>20549</v>
      </c>
      <c r="R1706" s="66">
        <f>SUM(R1707:R1709)</f>
        <v>20549</v>
      </c>
      <c r="S1706" s="66">
        <f>SUM(S1707:S1709)</f>
        <v>20067</v>
      </c>
      <c r="T1706" s="66">
        <f t="shared" ref="T1706:X1706" si="1249">SUM(T1707:T1709)</f>
        <v>482</v>
      </c>
      <c r="U1706" s="66">
        <f t="shared" si="1249"/>
        <v>482</v>
      </c>
      <c r="V1706" s="66">
        <f t="shared" si="1249"/>
        <v>0</v>
      </c>
      <c r="W1706" s="66">
        <f t="shared" si="1249"/>
        <v>0</v>
      </c>
      <c r="X1706" s="66">
        <f t="shared" si="1249"/>
        <v>20549</v>
      </c>
      <c r="Y1706" s="208">
        <f t="shared" si="1238"/>
        <v>100</v>
      </c>
    </row>
    <row r="1707" spans="1:25">
      <c r="A1707" s="23" t="s">
        <v>786</v>
      </c>
      <c r="B1707" s="23" t="s">
        <v>172</v>
      </c>
      <c r="C1707" s="23" t="s">
        <v>859</v>
      </c>
      <c r="D1707" s="23" t="s">
        <v>860</v>
      </c>
      <c r="E1707" s="22">
        <v>6139</v>
      </c>
      <c r="F1707" s="23"/>
      <c r="G1707" s="128" t="s">
        <v>3378</v>
      </c>
      <c r="H1707" s="32" t="s">
        <v>32</v>
      </c>
      <c r="I1707" s="44">
        <f t="shared" si="1218"/>
        <v>9000</v>
      </c>
      <c r="J1707" s="44">
        <v>9000</v>
      </c>
      <c r="K1707" s="44">
        <f t="shared" si="1219"/>
        <v>0</v>
      </c>
      <c r="L1707" s="44">
        <v>0</v>
      </c>
      <c r="M1707" s="44">
        <v>0</v>
      </c>
      <c r="N1707" s="44">
        <v>0</v>
      </c>
      <c r="O1707" s="44">
        <v>0</v>
      </c>
      <c r="P1707" s="44">
        <v>0</v>
      </c>
      <c r="Q1707" s="44">
        <v>16000</v>
      </c>
      <c r="R1707" s="44">
        <v>16000</v>
      </c>
      <c r="S1707" s="44">
        <v>16000</v>
      </c>
      <c r="T1707" s="44">
        <f t="shared" si="1241"/>
        <v>0</v>
      </c>
      <c r="U1707" s="44"/>
      <c r="V1707" s="44"/>
      <c r="W1707" s="44"/>
      <c r="X1707" s="44">
        <f t="shared" si="1242"/>
        <v>16000</v>
      </c>
      <c r="Y1707" s="209">
        <f t="shared" si="1238"/>
        <v>100</v>
      </c>
    </row>
    <row r="1708" spans="1:25">
      <c r="A1708" s="23" t="s">
        <v>786</v>
      </c>
      <c r="B1708" s="23" t="s">
        <v>172</v>
      </c>
      <c r="C1708" s="23" t="s">
        <v>859</v>
      </c>
      <c r="D1708" s="23" t="s">
        <v>860</v>
      </c>
      <c r="E1708" s="22">
        <v>6139</v>
      </c>
      <c r="F1708" s="23" t="s">
        <v>867</v>
      </c>
      <c r="G1708" s="128" t="s">
        <v>3378</v>
      </c>
      <c r="H1708" s="32" t="s">
        <v>152</v>
      </c>
      <c r="I1708" s="44">
        <f t="shared" si="1218"/>
        <v>4224</v>
      </c>
      <c r="J1708" s="44">
        <v>4224</v>
      </c>
      <c r="K1708" s="44">
        <f t="shared" si="1219"/>
        <v>0</v>
      </c>
      <c r="L1708" s="44">
        <v>0</v>
      </c>
      <c r="M1708" s="44">
        <v>0</v>
      </c>
      <c r="N1708" s="44">
        <v>0</v>
      </c>
      <c r="O1708" s="44">
        <v>0</v>
      </c>
      <c r="P1708" s="44">
        <v>0</v>
      </c>
      <c r="Q1708" s="44">
        <v>4449</v>
      </c>
      <c r="R1708" s="44">
        <v>4449</v>
      </c>
      <c r="S1708" s="44">
        <v>4067</v>
      </c>
      <c r="T1708" s="44">
        <f t="shared" si="1241"/>
        <v>382</v>
      </c>
      <c r="U1708" s="44">
        <v>382</v>
      </c>
      <c r="V1708" s="44"/>
      <c r="W1708" s="44"/>
      <c r="X1708" s="44">
        <f t="shared" si="1242"/>
        <v>4449</v>
      </c>
      <c r="Y1708" s="209">
        <f t="shared" si="1238"/>
        <v>100</v>
      </c>
    </row>
    <row r="1709" spans="1:25">
      <c r="A1709" s="23" t="s">
        <v>786</v>
      </c>
      <c r="B1709" s="23" t="s">
        <v>172</v>
      </c>
      <c r="C1709" s="23" t="s">
        <v>859</v>
      </c>
      <c r="D1709" s="23" t="s">
        <v>860</v>
      </c>
      <c r="E1709" s="22">
        <v>6139</v>
      </c>
      <c r="F1709" s="23" t="s">
        <v>868</v>
      </c>
      <c r="G1709" s="128" t="s">
        <v>3378</v>
      </c>
      <c r="H1709" s="32" t="s">
        <v>158</v>
      </c>
      <c r="I1709" s="44">
        <f t="shared" si="1218"/>
        <v>100</v>
      </c>
      <c r="J1709" s="44">
        <v>100</v>
      </c>
      <c r="K1709" s="44">
        <f t="shared" si="1219"/>
        <v>0</v>
      </c>
      <c r="L1709" s="44">
        <v>0</v>
      </c>
      <c r="M1709" s="44">
        <v>0</v>
      </c>
      <c r="N1709" s="44">
        <v>0</v>
      </c>
      <c r="O1709" s="44">
        <v>0</v>
      </c>
      <c r="P1709" s="44">
        <v>0</v>
      </c>
      <c r="Q1709" s="44">
        <v>100</v>
      </c>
      <c r="R1709" s="44">
        <v>100</v>
      </c>
      <c r="S1709" s="44">
        <v>0</v>
      </c>
      <c r="T1709" s="44">
        <f t="shared" si="1241"/>
        <v>100</v>
      </c>
      <c r="U1709" s="44">
        <v>100</v>
      </c>
      <c r="V1709" s="44">
        <v>0</v>
      </c>
      <c r="W1709" s="44">
        <v>0</v>
      </c>
      <c r="X1709" s="44">
        <f t="shared" si="1242"/>
        <v>100</v>
      </c>
      <c r="Y1709" s="209">
        <f t="shared" si="1238"/>
        <v>100</v>
      </c>
    </row>
    <row r="1710" spans="1:25" ht="20.399999999999999">
      <c r="A1710" s="20" t="s">
        <v>0</v>
      </c>
      <c r="B1710" s="20" t="s">
        <v>0</v>
      </c>
      <c r="C1710" s="20" t="s">
        <v>0</v>
      </c>
      <c r="D1710" s="21" t="s">
        <v>0</v>
      </c>
      <c r="E1710" s="21" t="s">
        <v>0</v>
      </c>
      <c r="F1710" s="21" t="s">
        <v>0</v>
      </c>
      <c r="G1710" s="150" t="s">
        <v>0</v>
      </c>
      <c r="H1710" s="30" t="s">
        <v>42</v>
      </c>
      <c r="I1710" s="31">
        <f t="shared" si="1218"/>
        <v>100</v>
      </c>
      <c r="J1710" s="31">
        <f t="shared" ref="J1710:X1711" si="1250">SUM(J1711)</f>
        <v>100</v>
      </c>
      <c r="K1710" s="31">
        <f t="shared" si="1219"/>
        <v>0</v>
      </c>
      <c r="L1710" s="31">
        <f t="shared" si="1250"/>
        <v>0</v>
      </c>
      <c r="M1710" s="31">
        <f t="shared" si="1250"/>
        <v>0</v>
      </c>
      <c r="N1710" s="31">
        <f t="shared" si="1250"/>
        <v>0</v>
      </c>
      <c r="O1710" s="31">
        <f t="shared" si="1250"/>
        <v>0</v>
      </c>
      <c r="P1710" s="31">
        <f t="shared" si="1250"/>
        <v>0</v>
      </c>
      <c r="Q1710" s="31">
        <f t="shared" si="1250"/>
        <v>100</v>
      </c>
      <c r="R1710" s="31">
        <f t="shared" si="1250"/>
        <v>100</v>
      </c>
      <c r="S1710" s="31">
        <f t="shared" si="1250"/>
        <v>0</v>
      </c>
      <c r="T1710" s="31">
        <f t="shared" si="1250"/>
        <v>100</v>
      </c>
      <c r="U1710" s="31">
        <f t="shared" si="1250"/>
        <v>0</v>
      </c>
      <c r="V1710" s="31">
        <f t="shared" si="1250"/>
        <v>0</v>
      </c>
      <c r="W1710" s="31">
        <f t="shared" si="1250"/>
        <v>100</v>
      </c>
      <c r="X1710" s="31">
        <f t="shared" si="1250"/>
        <v>100</v>
      </c>
      <c r="Y1710" s="220">
        <f t="shared" si="1238"/>
        <v>100</v>
      </c>
    </row>
    <row r="1711" spans="1:25">
      <c r="A1711" s="23" t="s">
        <v>786</v>
      </c>
      <c r="B1711" s="23" t="s">
        <v>172</v>
      </c>
      <c r="C1711" s="23" t="s">
        <v>859</v>
      </c>
      <c r="D1711" s="23" t="s">
        <v>860</v>
      </c>
      <c r="E1711" s="21" t="s">
        <v>159</v>
      </c>
      <c r="F1711" s="21" t="s">
        <v>0</v>
      </c>
      <c r="G1711" s="150" t="s">
        <v>0</v>
      </c>
      <c r="H1711" s="21" t="s">
        <v>34</v>
      </c>
      <c r="I1711" s="66">
        <f t="shared" si="1218"/>
        <v>100</v>
      </c>
      <c r="J1711" s="66">
        <f t="shared" si="1250"/>
        <v>100</v>
      </c>
      <c r="K1711" s="66">
        <f t="shared" si="1219"/>
        <v>0</v>
      </c>
      <c r="L1711" s="66">
        <f t="shared" si="1250"/>
        <v>0</v>
      </c>
      <c r="M1711" s="66">
        <f t="shared" si="1250"/>
        <v>0</v>
      </c>
      <c r="N1711" s="66">
        <f t="shared" si="1250"/>
        <v>0</v>
      </c>
      <c r="O1711" s="66">
        <f t="shared" si="1250"/>
        <v>0</v>
      </c>
      <c r="P1711" s="66">
        <f t="shared" si="1250"/>
        <v>0</v>
      </c>
      <c r="Q1711" s="66">
        <f t="shared" si="1250"/>
        <v>100</v>
      </c>
      <c r="R1711" s="66">
        <f t="shared" si="1250"/>
        <v>100</v>
      </c>
      <c r="S1711" s="66">
        <f t="shared" si="1250"/>
        <v>0</v>
      </c>
      <c r="T1711" s="66">
        <f t="shared" si="1250"/>
        <v>100</v>
      </c>
      <c r="U1711" s="66">
        <f t="shared" si="1250"/>
        <v>0</v>
      </c>
      <c r="V1711" s="66">
        <f t="shared" si="1250"/>
        <v>0</v>
      </c>
      <c r="W1711" s="66">
        <f t="shared" si="1250"/>
        <v>100</v>
      </c>
      <c r="X1711" s="66">
        <f t="shared" si="1250"/>
        <v>100</v>
      </c>
      <c r="Y1711" s="208">
        <f t="shared" si="1238"/>
        <v>100</v>
      </c>
    </row>
    <row r="1712" spans="1:25">
      <c r="A1712" s="23" t="s">
        <v>786</v>
      </c>
      <c r="B1712" s="23" t="s">
        <v>172</v>
      </c>
      <c r="C1712" s="23" t="s">
        <v>859</v>
      </c>
      <c r="D1712" s="23" t="s">
        <v>860</v>
      </c>
      <c r="E1712" s="22">
        <v>6148</v>
      </c>
      <c r="F1712" s="23"/>
      <c r="G1712" s="128" t="s">
        <v>3378</v>
      </c>
      <c r="H1712" s="32" t="s">
        <v>41</v>
      </c>
      <c r="I1712" s="44">
        <f t="shared" si="1218"/>
        <v>100</v>
      </c>
      <c r="J1712" s="44">
        <v>100</v>
      </c>
      <c r="K1712" s="44">
        <f t="shared" si="1219"/>
        <v>0</v>
      </c>
      <c r="L1712" s="44">
        <v>0</v>
      </c>
      <c r="M1712" s="44">
        <v>0</v>
      </c>
      <c r="N1712" s="44">
        <v>0</v>
      </c>
      <c r="O1712" s="44">
        <v>0</v>
      </c>
      <c r="P1712" s="44">
        <v>0</v>
      </c>
      <c r="Q1712" s="44">
        <v>100</v>
      </c>
      <c r="R1712" s="44">
        <v>100</v>
      </c>
      <c r="S1712" s="44">
        <v>0</v>
      </c>
      <c r="T1712" s="44">
        <f t="shared" si="1241"/>
        <v>100</v>
      </c>
      <c r="U1712" s="44">
        <v>0</v>
      </c>
      <c r="V1712" s="44">
        <v>0</v>
      </c>
      <c r="W1712" s="44">
        <v>100</v>
      </c>
      <c r="X1712" s="44">
        <f t="shared" si="1242"/>
        <v>100</v>
      </c>
      <c r="Y1712" s="209">
        <f t="shared" si="1238"/>
        <v>100</v>
      </c>
    </row>
    <row r="1713" spans="1:25" ht="20.399999999999999">
      <c r="A1713" s="20" t="s">
        <v>0</v>
      </c>
      <c r="B1713" s="20" t="s">
        <v>0</v>
      </c>
      <c r="C1713" s="20" t="s">
        <v>0</v>
      </c>
      <c r="D1713" s="21" t="s">
        <v>0</v>
      </c>
      <c r="E1713" s="21" t="s">
        <v>0</v>
      </c>
      <c r="F1713" s="21" t="s">
        <v>0</v>
      </c>
      <c r="G1713" s="150" t="s">
        <v>0</v>
      </c>
      <c r="H1713" s="30" t="s">
        <v>60</v>
      </c>
      <c r="I1713" s="31">
        <f t="shared" si="1218"/>
        <v>100</v>
      </c>
      <c r="J1713" s="31">
        <f t="shared" ref="J1713:X1714" si="1251">SUM(J1714)</f>
        <v>100</v>
      </c>
      <c r="K1713" s="31">
        <f t="shared" si="1219"/>
        <v>0</v>
      </c>
      <c r="L1713" s="31">
        <f t="shared" si="1251"/>
        <v>0</v>
      </c>
      <c r="M1713" s="31">
        <f t="shared" si="1251"/>
        <v>0</v>
      </c>
      <c r="N1713" s="31">
        <f t="shared" si="1251"/>
        <v>0</v>
      </c>
      <c r="O1713" s="31">
        <f t="shared" si="1251"/>
        <v>0</v>
      </c>
      <c r="P1713" s="31">
        <f t="shared" si="1251"/>
        <v>0</v>
      </c>
      <c r="Q1713" s="31">
        <f t="shared" si="1251"/>
        <v>100</v>
      </c>
      <c r="R1713" s="31">
        <f t="shared" si="1251"/>
        <v>100</v>
      </c>
      <c r="S1713" s="31">
        <f t="shared" si="1251"/>
        <v>0</v>
      </c>
      <c r="T1713" s="31">
        <f t="shared" si="1251"/>
        <v>0</v>
      </c>
      <c r="U1713" s="31">
        <f t="shared" si="1251"/>
        <v>0</v>
      </c>
      <c r="V1713" s="31">
        <f t="shared" si="1251"/>
        <v>0</v>
      </c>
      <c r="W1713" s="31">
        <f t="shared" si="1251"/>
        <v>0</v>
      </c>
      <c r="X1713" s="31">
        <f t="shared" si="1251"/>
        <v>0</v>
      </c>
      <c r="Y1713" s="220">
        <f t="shared" si="1238"/>
        <v>0</v>
      </c>
    </row>
    <row r="1714" spans="1:25">
      <c r="A1714" s="23" t="s">
        <v>786</v>
      </c>
      <c r="B1714" s="23" t="s">
        <v>172</v>
      </c>
      <c r="C1714" s="23" t="s">
        <v>859</v>
      </c>
      <c r="D1714" s="23" t="s">
        <v>860</v>
      </c>
      <c r="E1714" s="21" t="s">
        <v>166</v>
      </c>
      <c r="F1714" s="21" t="s">
        <v>0</v>
      </c>
      <c r="G1714" s="150" t="s">
        <v>0</v>
      </c>
      <c r="H1714" s="21" t="s">
        <v>53</v>
      </c>
      <c r="I1714" s="66">
        <f t="shared" si="1218"/>
        <v>100</v>
      </c>
      <c r="J1714" s="66">
        <f t="shared" si="1251"/>
        <v>100</v>
      </c>
      <c r="K1714" s="66">
        <f t="shared" si="1219"/>
        <v>0</v>
      </c>
      <c r="L1714" s="66">
        <f t="shared" si="1251"/>
        <v>0</v>
      </c>
      <c r="M1714" s="66">
        <f t="shared" si="1251"/>
        <v>0</v>
      </c>
      <c r="N1714" s="66">
        <f t="shared" si="1251"/>
        <v>0</v>
      </c>
      <c r="O1714" s="66">
        <f t="shared" si="1251"/>
        <v>0</v>
      </c>
      <c r="P1714" s="66">
        <f t="shared" si="1251"/>
        <v>0</v>
      </c>
      <c r="Q1714" s="66">
        <f t="shared" si="1251"/>
        <v>100</v>
      </c>
      <c r="R1714" s="66">
        <f t="shared" si="1251"/>
        <v>100</v>
      </c>
      <c r="S1714" s="66">
        <f t="shared" si="1251"/>
        <v>0</v>
      </c>
      <c r="T1714" s="66">
        <f t="shared" si="1251"/>
        <v>0</v>
      </c>
      <c r="U1714" s="66">
        <f t="shared" si="1251"/>
        <v>0</v>
      </c>
      <c r="V1714" s="66">
        <f t="shared" si="1251"/>
        <v>0</v>
      </c>
      <c r="W1714" s="66">
        <f t="shared" si="1251"/>
        <v>0</v>
      </c>
      <c r="X1714" s="66">
        <f t="shared" si="1251"/>
        <v>0</v>
      </c>
      <c r="Y1714" s="208">
        <f t="shared" si="1238"/>
        <v>0</v>
      </c>
    </row>
    <row r="1715" spans="1:25">
      <c r="A1715" s="23" t="s">
        <v>786</v>
      </c>
      <c r="B1715" s="23" t="s">
        <v>172</v>
      </c>
      <c r="C1715" s="23" t="s">
        <v>859</v>
      </c>
      <c r="D1715" s="23" t="s">
        <v>860</v>
      </c>
      <c r="E1715" s="22">
        <v>8213</v>
      </c>
      <c r="F1715" s="23"/>
      <c r="G1715" s="128" t="s">
        <v>3378</v>
      </c>
      <c r="H1715" s="32" t="s">
        <v>56</v>
      </c>
      <c r="I1715" s="44">
        <f t="shared" si="1218"/>
        <v>100</v>
      </c>
      <c r="J1715" s="44">
        <v>100</v>
      </c>
      <c r="K1715" s="44">
        <f t="shared" si="1219"/>
        <v>0</v>
      </c>
      <c r="L1715" s="44">
        <v>0</v>
      </c>
      <c r="M1715" s="44">
        <v>0</v>
      </c>
      <c r="N1715" s="44">
        <v>0</v>
      </c>
      <c r="O1715" s="44">
        <v>0</v>
      </c>
      <c r="P1715" s="44">
        <v>0</v>
      </c>
      <c r="Q1715" s="44">
        <v>100</v>
      </c>
      <c r="R1715" s="44">
        <v>100</v>
      </c>
      <c r="S1715" s="44">
        <v>0</v>
      </c>
      <c r="T1715" s="44">
        <f t="shared" si="1241"/>
        <v>0</v>
      </c>
      <c r="U1715" s="44">
        <v>0</v>
      </c>
      <c r="V1715" s="44">
        <v>0</v>
      </c>
      <c r="W1715" s="44">
        <v>0</v>
      </c>
      <c r="X1715" s="44">
        <f t="shared" si="1242"/>
        <v>0</v>
      </c>
      <c r="Y1715" s="209">
        <f t="shared" si="1238"/>
        <v>0</v>
      </c>
    </row>
    <row r="1716" spans="1:25">
      <c r="A1716" s="32" t="s">
        <v>0</v>
      </c>
      <c r="B1716" s="32" t="s">
        <v>0</v>
      </c>
      <c r="C1716" s="32" t="s">
        <v>0</v>
      </c>
      <c r="D1716" s="32" t="s">
        <v>0</v>
      </c>
      <c r="E1716" s="32" t="s">
        <v>0</v>
      </c>
      <c r="F1716" s="32" t="s">
        <v>0</v>
      </c>
      <c r="G1716" s="154" t="s">
        <v>0</v>
      </c>
      <c r="H1716" s="30" t="s">
        <v>869</v>
      </c>
      <c r="I1716" s="31">
        <f t="shared" si="1218"/>
        <v>1816500</v>
      </c>
      <c r="J1716" s="31">
        <f t="shared" ref="J1716:P1716" si="1252">SUM(J1687,J1710,J1713)</f>
        <v>1816500</v>
      </c>
      <c r="K1716" s="31">
        <f t="shared" si="1219"/>
        <v>0</v>
      </c>
      <c r="L1716" s="31">
        <f t="shared" si="1252"/>
        <v>0</v>
      </c>
      <c r="M1716" s="31">
        <f t="shared" si="1252"/>
        <v>0</v>
      </c>
      <c r="N1716" s="31">
        <f t="shared" si="1252"/>
        <v>0</v>
      </c>
      <c r="O1716" s="31">
        <f t="shared" si="1252"/>
        <v>0</v>
      </c>
      <c r="P1716" s="31">
        <f t="shared" si="1252"/>
        <v>0</v>
      </c>
      <c r="Q1716" s="31">
        <f>SUM(Q1687,Q1710,Q1713)</f>
        <v>1903931</v>
      </c>
      <c r="R1716" s="31">
        <f>SUM(R1687,R1710,R1713)</f>
        <v>1903931</v>
      </c>
      <c r="S1716" s="31">
        <f>SUM(S1687,S1710,S1713)</f>
        <v>1684895</v>
      </c>
      <c r="T1716" s="31">
        <f t="shared" ref="T1716:X1716" si="1253">SUM(T1687,T1710,T1713)</f>
        <v>218936</v>
      </c>
      <c r="U1716" s="31">
        <f t="shared" si="1253"/>
        <v>173826</v>
      </c>
      <c r="V1716" s="31">
        <f t="shared" si="1253"/>
        <v>34133</v>
      </c>
      <c r="W1716" s="31">
        <f t="shared" si="1253"/>
        <v>10977</v>
      </c>
      <c r="X1716" s="31">
        <f t="shared" si="1253"/>
        <v>1903831</v>
      </c>
      <c r="Y1716" s="220">
        <f t="shared" si="1238"/>
        <v>99.994747708819276</v>
      </c>
    </row>
    <row r="1717" spans="1:25" ht="15" thickBot="1">
      <c r="A1717" s="32" t="s">
        <v>0</v>
      </c>
      <c r="B1717" s="32" t="s">
        <v>0</v>
      </c>
      <c r="C1717" s="32" t="s">
        <v>0</v>
      </c>
      <c r="D1717" s="32" t="s">
        <v>0</v>
      </c>
      <c r="E1717" s="32" t="s">
        <v>0</v>
      </c>
      <c r="F1717" s="32" t="s">
        <v>0</v>
      </c>
      <c r="G1717" s="154" t="s">
        <v>0</v>
      </c>
      <c r="H1717" s="21" t="s">
        <v>170</v>
      </c>
      <c r="I1717" s="66">
        <f t="shared" si="1218"/>
        <v>49</v>
      </c>
      <c r="J1717" s="66">
        <v>49</v>
      </c>
      <c r="K1717" s="66">
        <f t="shared" si="1219"/>
        <v>0</v>
      </c>
      <c r="L1717" s="66" t="s">
        <v>0</v>
      </c>
      <c r="M1717" s="66" t="s">
        <v>0</v>
      </c>
      <c r="N1717" s="66" t="s">
        <v>0</v>
      </c>
      <c r="O1717" s="66" t="s">
        <v>0</v>
      </c>
      <c r="P1717" s="66" t="s">
        <v>0</v>
      </c>
      <c r="Q1717" s="66">
        <v>0</v>
      </c>
      <c r="R1717" s="66"/>
      <c r="S1717" s="66"/>
      <c r="T1717" s="66"/>
      <c r="U1717" s="66"/>
      <c r="V1717" s="66"/>
      <c r="W1717" s="66"/>
      <c r="X1717" s="66"/>
      <c r="Y1717" s="208">
        <v>0</v>
      </c>
    </row>
    <row r="1718" spans="1:25" ht="41.4" thickBot="1">
      <c r="A1718" s="252" t="s">
        <v>0</v>
      </c>
      <c r="B1718" s="252" t="s">
        <v>0</v>
      </c>
      <c r="C1718" s="252" t="s">
        <v>0</v>
      </c>
      <c r="D1718" s="252" t="s">
        <v>0</v>
      </c>
      <c r="E1718" s="252" t="s">
        <v>0</v>
      </c>
      <c r="F1718" s="252" t="s">
        <v>0</v>
      </c>
      <c r="G1718" s="258" t="s">
        <v>0</v>
      </c>
      <c r="H1718" s="24" t="s">
        <v>72</v>
      </c>
      <c r="I1718" s="1" t="s">
        <v>3093</v>
      </c>
      <c r="J1718" s="1" t="s">
        <v>3130</v>
      </c>
      <c r="K1718" s="1" t="s">
        <v>3</v>
      </c>
      <c r="L1718" s="1" t="s">
        <v>4</v>
      </c>
      <c r="M1718" s="1" t="s">
        <v>5</v>
      </c>
      <c r="N1718" s="1" t="s">
        <v>6</v>
      </c>
      <c r="O1718" s="1" t="s">
        <v>7</v>
      </c>
      <c r="P1718" s="1" t="s">
        <v>8</v>
      </c>
      <c r="Q1718" s="1" t="s">
        <v>3344</v>
      </c>
      <c r="R1718" s="1" t="s">
        <v>3427</v>
      </c>
      <c r="S1718" s="1" t="s">
        <v>3447</v>
      </c>
      <c r="T1718" s="1" t="s">
        <v>3448</v>
      </c>
      <c r="U1718" s="1" t="s">
        <v>3452</v>
      </c>
      <c r="V1718" s="1" t="s">
        <v>3449</v>
      </c>
      <c r="W1718" s="1" t="s">
        <v>3450</v>
      </c>
      <c r="X1718" s="1" t="s">
        <v>3451</v>
      </c>
      <c r="Y1718" s="216" t="s">
        <v>3385</v>
      </c>
    </row>
    <row r="1719" spans="1:25">
      <c r="A1719" s="253"/>
      <c r="B1719" s="253"/>
      <c r="C1719" s="253"/>
      <c r="D1719" s="253"/>
      <c r="E1719" s="253"/>
      <c r="F1719" s="253"/>
      <c r="G1719" s="259"/>
      <c r="H1719" s="33" t="s">
        <v>0</v>
      </c>
      <c r="I1719" s="45">
        <v>1</v>
      </c>
      <c r="J1719" s="45">
        <v>3</v>
      </c>
      <c r="K1719" s="45" t="s">
        <v>9</v>
      </c>
      <c r="L1719" s="45">
        <v>5</v>
      </c>
      <c r="M1719" s="45">
        <v>6</v>
      </c>
      <c r="N1719" s="45">
        <v>7</v>
      </c>
      <c r="O1719" s="45">
        <v>8</v>
      </c>
      <c r="P1719" s="45">
        <v>9</v>
      </c>
      <c r="Q1719" s="45">
        <v>1</v>
      </c>
      <c r="R1719" s="45">
        <v>2</v>
      </c>
      <c r="S1719" s="45">
        <v>3</v>
      </c>
      <c r="T1719" s="45" t="s">
        <v>3453</v>
      </c>
      <c r="U1719" s="45">
        <v>5</v>
      </c>
      <c r="V1719" s="45">
        <v>6</v>
      </c>
      <c r="W1719" s="45">
        <v>7</v>
      </c>
      <c r="X1719" s="45" t="s">
        <v>3454</v>
      </c>
      <c r="Y1719" s="276">
        <v>9</v>
      </c>
    </row>
    <row r="1720" spans="1:25">
      <c r="A1720" s="253"/>
      <c r="B1720" s="253"/>
      <c r="C1720" s="253"/>
      <c r="D1720" s="253"/>
      <c r="E1720" s="253"/>
      <c r="F1720" s="253"/>
      <c r="G1720" s="259"/>
      <c r="H1720" s="34" t="s">
        <v>108</v>
      </c>
      <c r="I1720" s="35">
        <f t="shared" ref="I1720:I1781" si="1254">SUM(J1720,K1720,O1720,P1720)</f>
        <v>1816500</v>
      </c>
      <c r="J1720" s="35">
        <f t="shared" ref="J1720:P1720" si="1255">SUM(J1716)</f>
        <v>1816500</v>
      </c>
      <c r="K1720" s="35">
        <f t="shared" ref="K1720:K1781" si="1256">SUM(L1720,M1720,N1720)</f>
        <v>0</v>
      </c>
      <c r="L1720" s="35">
        <f t="shared" si="1255"/>
        <v>0</v>
      </c>
      <c r="M1720" s="35">
        <f t="shared" si="1255"/>
        <v>0</v>
      </c>
      <c r="N1720" s="35">
        <f t="shared" si="1255"/>
        <v>0</v>
      </c>
      <c r="O1720" s="35">
        <f t="shared" si="1255"/>
        <v>0</v>
      </c>
      <c r="P1720" s="35">
        <f t="shared" si="1255"/>
        <v>0</v>
      </c>
      <c r="Q1720" s="35">
        <f>SUM(Q1716)</f>
        <v>1903931</v>
      </c>
      <c r="R1720" s="35">
        <f>SUM(R1716)</f>
        <v>1903931</v>
      </c>
      <c r="S1720" s="35">
        <f>SUM(S1716)</f>
        <v>1684895</v>
      </c>
      <c r="T1720" s="35">
        <f t="shared" ref="T1720:X1720" si="1257">SUM(T1716)</f>
        <v>218936</v>
      </c>
      <c r="U1720" s="35">
        <f t="shared" si="1257"/>
        <v>173826</v>
      </c>
      <c r="V1720" s="35">
        <f t="shared" si="1257"/>
        <v>34133</v>
      </c>
      <c r="W1720" s="35">
        <f t="shared" si="1257"/>
        <v>10977</v>
      </c>
      <c r="X1720" s="35">
        <f t="shared" si="1257"/>
        <v>1903831</v>
      </c>
      <c r="Y1720" s="218">
        <f t="shared" ref="Y1720:Y1721" si="1258">IF(R1720=0,0,(X1720/R1720)*100)</f>
        <v>99.994747708819276</v>
      </c>
    </row>
    <row r="1721" spans="1:25">
      <c r="A1721" s="253"/>
      <c r="B1721" s="253"/>
      <c r="C1721" s="253"/>
      <c r="D1721" s="253"/>
      <c r="E1721" s="253"/>
      <c r="F1721" s="253"/>
      <c r="G1721" s="259"/>
      <c r="H1721" s="36" t="s">
        <v>69</v>
      </c>
      <c r="I1721" s="35">
        <f t="shared" si="1254"/>
        <v>1816500</v>
      </c>
      <c r="J1721" s="35">
        <f t="shared" ref="J1721:P1721" si="1259">SUM(J1720)</f>
        <v>1816500</v>
      </c>
      <c r="K1721" s="35">
        <f t="shared" si="1256"/>
        <v>0</v>
      </c>
      <c r="L1721" s="35">
        <f t="shared" si="1259"/>
        <v>0</v>
      </c>
      <c r="M1721" s="35">
        <f t="shared" si="1259"/>
        <v>0</v>
      </c>
      <c r="N1721" s="35">
        <f t="shared" si="1259"/>
        <v>0</v>
      </c>
      <c r="O1721" s="35">
        <f t="shared" si="1259"/>
        <v>0</v>
      </c>
      <c r="P1721" s="35">
        <f t="shared" si="1259"/>
        <v>0</v>
      </c>
      <c r="Q1721" s="35">
        <f>SUM(Q1720)</f>
        <v>1903931</v>
      </c>
      <c r="R1721" s="35">
        <f>SUM(R1720)</f>
        <v>1903931</v>
      </c>
      <c r="S1721" s="35">
        <f>SUM(S1720)</f>
        <v>1684895</v>
      </c>
      <c r="T1721" s="35">
        <f t="shared" ref="T1721:X1721" si="1260">SUM(T1720)</f>
        <v>218936</v>
      </c>
      <c r="U1721" s="35">
        <f t="shared" si="1260"/>
        <v>173826</v>
      </c>
      <c r="V1721" s="35">
        <f t="shared" si="1260"/>
        <v>34133</v>
      </c>
      <c r="W1721" s="35">
        <f t="shared" si="1260"/>
        <v>10977</v>
      </c>
      <c r="X1721" s="35">
        <f t="shared" si="1260"/>
        <v>1903831</v>
      </c>
      <c r="Y1721" s="218">
        <f t="shared" si="1258"/>
        <v>99.994747708819276</v>
      </c>
    </row>
    <row r="1722" spans="1:25">
      <c r="A1722" s="254"/>
      <c r="B1722" s="254"/>
      <c r="C1722" s="254"/>
      <c r="D1722" s="254"/>
      <c r="E1722" s="254"/>
      <c r="F1722" s="254"/>
      <c r="G1722" s="260"/>
    </row>
    <row r="1723" spans="1:25" ht="15" thickBot="1">
      <c r="A1723" s="32" t="s">
        <v>0</v>
      </c>
      <c r="B1723" s="32" t="s">
        <v>0</v>
      </c>
      <c r="C1723" s="32" t="s">
        <v>0</v>
      </c>
      <c r="D1723" s="32" t="s">
        <v>0</v>
      </c>
      <c r="E1723" s="32" t="s">
        <v>0</v>
      </c>
      <c r="F1723" s="32" t="s">
        <v>0</v>
      </c>
      <c r="G1723" s="154" t="s">
        <v>0</v>
      </c>
      <c r="H1723" s="37" t="s">
        <v>0</v>
      </c>
      <c r="I1723" s="37"/>
      <c r="J1723" s="37"/>
      <c r="K1723" s="37"/>
      <c r="L1723" s="37" t="s">
        <v>0</v>
      </c>
      <c r="M1723" s="37" t="s">
        <v>0</v>
      </c>
      <c r="N1723" s="37" t="s">
        <v>0</v>
      </c>
      <c r="O1723" s="37" t="s">
        <v>0</v>
      </c>
      <c r="P1723" s="37" t="s">
        <v>0</v>
      </c>
      <c r="Q1723" s="37"/>
      <c r="R1723" s="37"/>
      <c r="S1723" s="37"/>
      <c r="T1723" s="37" t="s">
        <v>0</v>
      </c>
      <c r="U1723" s="37" t="s">
        <v>0</v>
      </c>
      <c r="V1723" s="37" t="s">
        <v>0</v>
      </c>
      <c r="W1723" s="37" t="s">
        <v>0</v>
      </c>
      <c r="X1723" s="37" t="s">
        <v>0</v>
      </c>
      <c r="Y1723" s="219"/>
    </row>
    <row r="1724" spans="1:25" ht="41.4" thickBot="1">
      <c r="A1724" s="24" t="s">
        <v>123</v>
      </c>
      <c r="B1724" s="24" t="s">
        <v>124</v>
      </c>
      <c r="C1724" s="24" t="s">
        <v>125</v>
      </c>
      <c r="D1724" s="25" t="s">
        <v>0</v>
      </c>
      <c r="E1724" s="24" t="s">
        <v>126</v>
      </c>
      <c r="F1724" s="24" t="s">
        <v>127</v>
      </c>
      <c r="G1724" s="151" t="s">
        <v>128</v>
      </c>
      <c r="H1724" s="24" t="s">
        <v>1</v>
      </c>
      <c r="I1724" s="1" t="s">
        <v>3093</v>
      </c>
      <c r="J1724" s="1" t="s">
        <v>3130</v>
      </c>
      <c r="K1724" s="1" t="s">
        <v>3</v>
      </c>
      <c r="L1724" s="1" t="s">
        <v>4</v>
      </c>
      <c r="M1724" s="1" t="s">
        <v>5</v>
      </c>
      <c r="N1724" s="1" t="s">
        <v>6</v>
      </c>
      <c r="O1724" s="1" t="s">
        <v>7</v>
      </c>
      <c r="P1724" s="1" t="s">
        <v>8</v>
      </c>
      <c r="Q1724" s="1" t="s">
        <v>3344</v>
      </c>
      <c r="R1724" s="1" t="s">
        <v>3427</v>
      </c>
      <c r="S1724" s="1" t="s">
        <v>3447</v>
      </c>
      <c r="T1724" s="1" t="s">
        <v>3448</v>
      </c>
      <c r="U1724" s="1" t="s">
        <v>3452</v>
      </c>
      <c r="V1724" s="1" t="s">
        <v>3449</v>
      </c>
      <c r="W1724" s="1" t="s">
        <v>3450</v>
      </c>
      <c r="X1724" s="1" t="s">
        <v>3451</v>
      </c>
      <c r="Y1724" s="216" t="s">
        <v>3385</v>
      </c>
    </row>
    <row r="1725" spans="1:25">
      <c r="A1725" s="26" t="s">
        <v>0</v>
      </c>
      <c r="B1725" s="26" t="s">
        <v>0</v>
      </c>
      <c r="C1725" s="26" t="s">
        <v>0</v>
      </c>
      <c r="D1725" s="27" t="s">
        <v>0</v>
      </c>
      <c r="E1725" s="27" t="s">
        <v>0</v>
      </c>
      <c r="F1725" s="28" t="s">
        <v>0</v>
      </c>
      <c r="G1725" s="152" t="s">
        <v>0</v>
      </c>
      <c r="H1725" s="29" t="s">
        <v>0</v>
      </c>
      <c r="I1725" s="45">
        <v>1</v>
      </c>
      <c r="J1725" s="45">
        <v>3</v>
      </c>
      <c r="K1725" s="45" t="s">
        <v>9</v>
      </c>
      <c r="L1725" s="45">
        <v>5</v>
      </c>
      <c r="M1725" s="45">
        <v>6</v>
      </c>
      <c r="N1725" s="45">
        <v>7</v>
      </c>
      <c r="O1725" s="45">
        <v>8</v>
      </c>
      <c r="P1725" s="45">
        <v>9</v>
      </c>
      <c r="Q1725" s="45">
        <v>1</v>
      </c>
      <c r="R1725" s="45">
        <v>2</v>
      </c>
      <c r="S1725" s="45">
        <v>3</v>
      </c>
      <c r="T1725" s="45" t="s">
        <v>3453</v>
      </c>
      <c r="U1725" s="45">
        <v>5</v>
      </c>
      <c r="V1725" s="45">
        <v>6</v>
      </c>
      <c r="W1725" s="45">
        <v>7</v>
      </c>
      <c r="X1725" s="45" t="s">
        <v>3454</v>
      </c>
      <c r="Y1725" s="276">
        <v>9</v>
      </c>
    </row>
    <row r="1726" spans="1:25">
      <c r="A1726" s="133" t="s">
        <v>786</v>
      </c>
      <c r="B1726" s="133" t="s">
        <v>172</v>
      </c>
      <c r="C1726" s="109" t="s">
        <v>354</v>
      </c>
      <c r="D1726" s="109" t="s">
        <v>870</v>
      </c>
      <c r="E1726" s="98" t="s">
        <v>0</v>
      </c>
      <c r="F1726" s="98" t="s">
        <v>0</v>
      </c>
      <c r="G1726" s="153" t="s">
        <v>0</v>
      </c>
      <c r="H1726" s="98" t="s">
        <v>871</v>
      </c>
      <c r="I1726" s="110"/>
      <c r="J1726" s="110"/>
      <c r="K1726" s="110"/>
      <c r="L1726" s="110" t="s">
        <v>0</v>
      </c>
      <c r="M1726" s="110" t="s">
        <v>0</v>
      </c>
      <c r="N1726" s="110" t="s">
        <v>0</v>
      </c>
      <c r="O1726" s="110" t="s">
        <v>0</v>
      </c>
      <c r="P1726" s="110" t="s">
        <v>0</v>
      </c>
      <c r="Q1726" s="110"/>
      <c r="R1726" s="110"/>
      <c r="S1726" s="110"/>
      <c r="T1726" s="110" t="s">
        <v>0</v>
      </c>
      <c r="U1726" s="110" t="s">
        <v>0</v>
      </c>
      <c r="V1726" s="110" t="s">
        <v>0</v>
      </c>
      <c r="W1726" s="110" t="s">
        <v>0</v>
      </c>
      <c r="X1726" s="110" t="s">
        <v>0</v>
      </c>
      <c r="Y1726" s="217"/>
    </row>
    <row r="1727" spans="1:25" ht="20.399999999999999">
      <c r="A1727" s="20" t="s">
        <v>0</v>
      </c>
      <c r="B1727" s="20" t="s">
        <v>0</v>
      </c>
      <c r="C1727" s="20" t="s">
        <v>0</v>
      </c>
      <c r="D1727" s="21" t="s">
        <v>0</v>
      </c>
      <c r="E1727" s="21" t="s">
        <v>0</v>
      </c>
      <c r="F1727" s="21" t="s">
        <v>0</v>
      </c>
      <c r="G1727" s="150" t="s">
        <v>0</v>
      </c>
      <c r="H1727" s="30" t="s">
        <v>33</v>
      </c>
      <c r="I1727" s="31">
        <f t="shared" si="1254"/>
        <v>1891790</v>
      </c>
      <c r="J1727" s="31">
        <f t="shared" ref="J1727:P1727" si="1261">SUM(J1728,J1736,J1738)</f>
        <v>1848190</v>
      </c>
      <c r="K1727" s="31">
        <f t="shared" si="1256"/>
        <v>43600</v>
      </c>
      <c r="L1727" s="31">
        <f t="shared" si="1261"/>
        <v>43600</v>
      </c>
      <c r="M1727" s="31">
        <f t="shared" si="1261"/>
        <v>0</v>
      </c>
      <c r="N1727" s="31">
        <f t="shared" si="1261"/>
        <v>0</v>
      </c>
      <c r="O1727" s="31">
        <f t="shared" si="1261"/>
        <v>0</v>
      </c>
      <c r="P1727" s="31">
        <f t="shared" si="1261"/>
        <v>0</v>
      </c>
      <c r="Q1727" s="31">
        <f>SUM(Q1728,Q1736,Q1738)</f>
        <v>1979952</v>
      </c>
      <c r="R1727" s="31">
        <f>SUM(R1728,R1736,R1738)</f>
        <v>1936352</v>
      </c>
      <c r="S1727" s="31">
        <f>SUM(S1728,S1736,S1738)</f>
        <v>1586343</v>
      </c>
      <c r="T1727" s="31">
        <f t="shared" ref="T1727:X1727" si="1262">SUM(T1728,T1736,T1738)</f>
        <v>350009</v>
      </c>
      <c r="U1727" s="31">
        <f t="shared" si="1262"/>
        <v>158668</v>
      </c>
      <c r="V1727" s="31">
        <f t="shared" si="1262"/>
        <v>173242</v>
      </c>
      <c r="W1727" s="31">
        <f t="shared" si="1262"/>
        <v>18099</v>
      </c>
      <c r="X1727" s="31">
        <f t="shared" si="1262"/>
        <v>1936352</v>
      </c>
      <c r="Y1727" s="220">
        <f t="shared" ref="Y1727:Y1757" si="1263">IF(R1727=0,0,(X1727/R1727)*100)</f>
        <v>100</v>
      </c>
    </row>
    <row r="1728" spans="1:25">
      <c r="A1728" s="23" t="s">
        <v>786</v>
      </c>
      <c r="B1728" s="23" t="s">
        <v>172</v>
      </c>
      <c r="C1728" s="23" t="s">
        <v>354</v>
      </c>
      <c r="D1728" s="23" t="s">
        <v>870</v>
      </c>
      <c r="E1728" s="21" t="s">
        <v>132</v>
      </c>
      <c r="F1728" s="21" t="s">
        <v>0</v>
      </c>
      <c r="G1728" s="150" t="s">
        <v>0</v>
      </c>
      <c r="H1728" s="21" t="s">
        <v>11</v>
      </c>
      <c r="I1728" s="66">
        <f t="shared" si="1254"/>
        <v>1609700</v>
      </c>
      <c r="J1728" s="66">
        <f t="shared" ref="J1728:P1728" si="1264">SUM(J1729,J1730)</f>
        <v>1588350</v>
      </c>
      <c r="K1728" s="66">
        <f t="shared" si="1256"/>
        <v>21350</v>
      </c>
      <c r="L1728" s="66">
        <f t="shared" si="1264"/>
        <v>21350</v>
      </c>
      <c r="M1728" s="66">
        <f t="shared" si="1264"/>
        <v>0</v>
      </c>
      <c r="N1728" s="66">
        <f t="shared" si="1264"/>
        <v>0</v>
      </c>
      <c r="O1728" s="66">
        <f t="shared" si="1264"/>
        <v>0</v>
      </c>
      <c r="P1728" s="66">
        <f t="shared" si="1264"/>
        <v>0</v>
      </c>
      <c r="Q1728" s="66">
        <f>SUM(Q1729,Q1730)</f>
        <v>1682402</v>
      </c>
      <c r="R1728" s="66">
        <f>SUM(R1729,R1730)</f>
        <v>1661812</v>
      </c>
      <c r="S1728" s="66">
        <f>SUM(S1729,S1730)</f>
        <v>1369994</v>
      </c>
      <c r="T1728" s="66">
        <f t="shared" ref="T1728:X1728" si="1265">SUM(T1729,T1730)</f>
        <v>291818</v>
      </c>
      <c r="U1728" s="66">
        <f t="shared" si="1265"/>
        <v>140054</v>
      </c>
      <c r="V1728" s="66">
        <f t="shared" si="1265"/>
        <v>143408</v>
      </c>
      <c r="W1728" s="66">
        <f t="shared" si="1265"/>
        <v>8356</v>
      </c>
      <c r="X1728" s="66">
        <f t="shared" si="1265"/>
        <v>1661812</v>
      </c>
      <c r="Y1728" s="208">
        <f t="shared" si="1263"/>
        <v>100</v>
      </c>
    </row>
    <row r="1729" spans="1:25">
      <c r="A1729" s="23" t="s">
        <v>786</v>
      </c>
      <c r="B1729" s="23" t="s">
        <v>172</v>
      </c>
      <c r="C1729" s="23" t="s">
        <v>354</v>
      </c>
      <c r="D1729" s="23" t="s">
        <v>870</v>
      </c>
      <c r="E1729" s="22">
        <v>6111</v>
      </c>
      <c r="F1729" s="23"/>
      <c r="G1729" s="128" t="s">
        <v>3378</v>
      </c>
      <c r="H1729" s="32" t="s">
        <v>12</v>
      </c>
      <c r="I1729" s="44">
        <f t="shared" si="1254"/>
        <v>1403050</v>
      </c>
      <c r="J1729" s="44">
        <v>1385250</v>
      </c>
      <c r="K1729" s="44">
        <f t="shared" si="1256"/>
        <v>17800</v>
      </c>
      <c r="L1729" s="44">
        <v>17800</v>
      </c>
      <c r="M1729" s="44">
        <v>0</v>
      </c>
      <c r="N1729" s="44">
        <v>0</v>
      </c>
      <c r="O1729" s="44">
        <v>0</v>
      </c>
      <c r="P1729" s="44">
        <v>0</v>
      </c>
      <c r="Q1729" s="44">
        <v>1474454</v>
      </c>
      <c r="R1729" s="44">
        <v>1456414</v>
      </c>
      <c r="S1729" s="44">
        <v>1189298</v>
      </c>
      <c r="T1729" s="44">
        <f t="shared" ref="T1729:T1756" si="1266">U1729+V1729+W1729</f>
        <v>267116</v>
      </c>
      <c r="U1729" s="44">
        <v>131000</v>
      </c>
      <c r="V1729" s="44">
        <v>136116</v>
      </c>
      <c r="W1729" s="44"/>
      <c r="X1729" s="44">
        <f t="shared" ref="X1729:X1756" si="1267">S1729+T1729</f>
        <v>1456414</v>
      </c>
      <c r="Y1729" s="209">
        <f t="shared" si="1263"/>
        <v>100</v>
      </c>
    </row>
    <row r="1730" spans="1:25">
      <c r="A1730" s="20" t="s">
        <v>786</v>
      </c>
      <c r="B1730" s="20" t="s">
        <v>172</v>
      </c>
      <c r="C1730" s="20" t="s">
        <v>354</v>
      </c>
      <c r="D1730" s="20" t="s">
        <v>870</v>
      </c>
      <c r="E1730" s="20" t="s">
        <v>134</v>
      </c>
      <c r="F1730" s="23"/>
      <c r="G1730" s="154" t="s">
        <v>0</v>
      </c>
      <c r="H1730" s="21" t="s">
        <v>13</v>
      </c>
      <c r="I1730" s="66">
        <f t="shared" si="1254"/>
        <v>206650</v>
      </c>
      <c r="J1730" s="66">
        <f t="shared" ref="J1730:P1730" si="1268">SUM(J1731:J1735)</f>
        <v>203100</v>
      </c>
      <c r="K1730" s="66">
        <f t="shared" si="1256"/>
        <v>3550</v>
      </c>
      <c r="L1730" s="66">
        <f t="shared" si="1268"/>
        <v>3550</v>
      </c>
      <c r="M1730" s="66">
        <f t="shared" si="1268"/>
        <v>0</v>
      </c>
      <c r="N1730" s="66">
        <f t="shared" si="1268"/>
        <v>0</v>
      </c>
      <c r="O1730" s="66">
        <f t="shared" si="1268"/>
        <v>0</v>
      </c>
      <c r="P1730" s="66">
        <f t="shared" si="1268"/>
        <v>0</v>
      </c>
      <c r="Q1730" s="66">
        <f>SUM(Q1731:Q1735)</f>
        <v>207948</v>
      </c>
      <c r="R1730" s="66">
        <f>SUM(R1731:R1735)</f>
        <v>205398</v>
      </c>
      <c r="S1730" s="66">
        <f>SUM(S1731:S1735)</f>
        <v>180696</v>
      </c>
      <c r="T1730" s="66">
        <f t="shared" ref="T1730:X1730" si="1269">SUM(T1731:T1735)</f>
        <v>24702</v>
      </c>
      <c r="U1730" s="66">
        <f t="shared" si="1269"/>
        <v>9054</v>
      </c>
      <c r="V1730" s="66">
        <f t="shared" si="1269"/>
        <v>7292</v>
      </c>
      <c r="W1730" s="66">
        <f t="shared" si="1269"/>
        <v>8356</v>
      </c>
      <c r="X1730" s="66">
        <f t="shared" si="1269"/>
        <v>205398</v>
      </c>
      <c r="Y1730" s="208">
        <f t="shared" si="1263"/>
        <v>100</v>
      </c>
    </row>
    <row r="1731" spans="1:25">
      <c r="A1731" s="23" t="s">
        <v>786</v>
      </c>
      <c r="B1731" s="23" t="s">
        <v>172</v>
      </c>
      <c r="C1731" s="23" t="s">
        <v>354</v>
      </c>
      <c r="D1731" s="23" t="s">
        <v>870</v>
      </c>
      <c r="E1731" s="22">
        <v>6112</v>
      </c>
      <c r="F1731" s="23" t="s">
        <v>872</v>
      </c>
      <c r="G1731" s="128" t="s">
        <v>3378</v>
      </c>
      <c r="H1731" s="32" t="s">
        <v>16</v>
      </c>
      <c r="I1731" s="44">
        <f t="shared" si="1254"/>
        <v>24650</v>
      </c>
      <c r="J1731" s="44">
        <v>24200</v>
      </c>
      <c r="K1731" s="44">
        <f t="shared" si="1256"/>
        <v>450</v>
      </c>
      <c r="L1731" s="44">
        <v>450</v>
      </c>
      <c r="M1731" s="44">
        <v>0</v>
      </c>
      <c r="N1731" s="44">
        <v>0</v>
      </c>
      <c r="O1731" s="44">
        <v>0</v>
      </c>
      <c r="P1731" s="44">
        <v>0</v>
      </c>
      <c r="Q1731" s="44">
        <v>24650</v>
      </c>
      <c r="R1731" s="44">
        <v>24200</v>
      </c>
      <c r="S1731" s="44">
        <v>22308</v>
      </c>
      <c r="T1731" s="44">
        <f t="shared" si="1266"/>
        <v>1892</v>
      </c>
      <c r="U1731" s="44"/>
      <c r="V1731" s="44">
        <v>1892</v>
      </c>
      <c r="W1731" s="44"/>
      <c r="X1731" s="44">
        <f t="shared" si="1267"/>
        <v>24200</v>
      </c>
      <c r="Y1731" s="209">
        <f t="shared" si="1263"/>
        <v>100</v>
      </c>
    </row>
    <row r="1732" spans="1:25">
      <c r="A1732" s="23" t="s">
        <v>786</v>
      </c>
      <c r="B1732" s="23" t="s">
        <v>172</v>
      </c>
      <c r="C1732" s="23" t="s">
        <v>354</v>
      </c>
      <c r="D1732" s="23" t="s">
        <v>870</v>
      </c>
      <c r="E1732" s="22">
        <v>6112</v>
      </c>
      <c r="F1732" s="23" t="s">
        <v>873</v>
      </c>
      <c r="G1732" s="128" t="s">
        <v>3378</v>
      </c>
      <c r="H1732" s="32" t="s">
        <v>19</v>
      </c>
      <c r="I1732" s="44">
        <f t="shared" si="1254"/>
        <v>131700</v>
      </c>
      <c r="J1732" s="44">
        <v>129600</v>
      </c>
      <c r="K1732" s="44">
        <f t="shared" si="1256"/>
        <v>2100</v>
      </c>
      <c r="L1732" s="44">
        <v>2100</v>
      </c>
      <c r="M1732" s="44">
        <v>0</v>
      </c>
      <c r="N1732" s="44">
        <v>0</v>
      </c>
      <c r="O1732" s="44">
        <v>0</v>
      </c>
      <c r="P1732" s="44">
        <v>0</v>
      </c>
      <c r="Q1732" s="44">
        <v>131700</v>
      </c>
      <c r="R1732" s="44">
        <v>129600</v>
      </c>
      <c r="S1732" s="44">
        <v>115844</v>
      </c>
      <c r="T1732" s="44">
        <f t="shared" si="1266"/>
        <v>13756</v>
      </c>
      <c r="U1732" s="44"/>
      <c r="V1732" s="44">
        <v>5400</v>
      </c>
      <c r="W1732" s="44">
        <v>8356</v>
      </c>
      <c r="X1732" s="44">
        <f t="shared" si="1267"/>
        <v>129600</v>
      </c>
      <c r="Y1732" s="209">
        <f t="shared" si="1263"/>
        <v>100</v>
      </c>
    </row>
    <row r="1733" spans="1:25">
      <c r="A1733" s="23" t="s">
        <v>786</v>
      </c>
      <c r="B1733" s="23" t="s">
        <v>172</v>
      </c>
      <c r="C1733" s="23" t="s">
        <v>354</v>
      </c>
      <c r="D1733" s="23" t="s">
        <v>870</v>
      </c>
      <c r="E1733" s="22">
        <v>6112</v>
      </c>
      <c r="F1733" s="23" t="s">
        <v>874</v>
      </c>
      <c r="G1733" s="128" t="s">
        <v>3378</v>
      </c>
      <c r="H1733" s="32" t="s">
        <v>17</v>
      </c>
      <c r="I1733" s="44">
        <f t="shared" si="1254"/>
        <v>29500</v>
      </c>
      <c r="J1733" s="44">
        <v>28500</v>
      </c>
      <c r="K1733" s="44">
        <f t="shared" si="1256"/>
        <v>1000</v>
      </c>
      <c r="L1733" s="44">
        <v>1000</v>
      </c>
      <c r="M1733" s="44">
        <v>0</v>
      </c>
      <c r="N1733" s="44">
        <v>0</v>
      </c>
      <c r="O1733" s="44">
        <v>0</v>
      </c>
      <c r="P1733" s="44">
        <v>0</v>
      </c>
      <c r="Q1733" s="44">
        <v>30798</v>
      </c>
      <c r="R1733" s="44">
        <v>30798</v>
      </c>
      <c r="S1733" s="44">
        <v>30798</v>
      </c>
      <c r="T1733" s="44">
        <f t="shared" si="1266"/>
        <v>0</v>
      </c>
      <c r="U1733" s="44"/>
      <c r="V1733" s="44"/>
      <c r="W1733" s="44"/>
      <c r="X1733" s="44">
        <f t="shared" si="1267"/>
        <v>30798</v>
      </c>
      <c r="Y1733" s="209">
        <f t="shared" si="1263"/>
        <v>100</v>
      </c>
    </row>
    <row r="1734" spans="1:25">
      <c r="A1734" s="23" t="s">
        <v>786</v>
      </c>
      <c r="B1734" s="23" t="s">
        <v>172</v>
      </c>
      <c r="C1734" s="23" t="s">
        <v>354</v>
      </c>
      <c r="D1734" s="23" t="s">
        <v>870</v>
      </c>
      <c r="E1734" s="22">
        <v>6112</v>
      </c>
      <c r="F1734" s="23" t="s">
        <v>875</v>
      </c>
      <c r="G1734" s="128" t="s">
        <v>3378</v>
      </c>
      <c r="H1734" s="32" t="s">
        <v>15</v>
      </c>
      <c r="I1734" s="44">
        <f t="shared" si="1254"/>
        <v>4800</v>
      </c>
      <c r="J1734" s="44">
        <v>4800</v>
      </c>
      <c r="K1734" s="44">
        <f t="shared" si="1256"/>
        <v>0</v>
      </c>
      <c r="L1734" s="44">
        <v>0</v>
      </c>
      <c r="M1734" s="44">
        <v>0</v>
      </c>
      <c r="N1734" s="44">
        <v>0</v>
      </c>
      <c r="O1734" s="44">
        <v>0</v>
      </c>
      <c r="P1734" s="44">
        <v>0</v>
      </c>
      <c r="Q1734" s="44">
        <v>4800</v>
      </c>
      <c r="R1734" s="44">
        <v>4800</v>
      </c>
      <c r="S1734" s="44">
        <v>0</v>
      </c>
      <c r="T1734" s="44">
        <f t="shared" si="1266"/>
        <v>4800</v>
      </c>
      <c r="U1734" s="44">
        <v>4800</v>
      </c>
      <c r="V1734" s="44"/>
      <c r="W1734" s="44"/>
      <c r="X1734" s="44">
        <f t="shared" si="1267"/>
        <v>4800</v>
      </c>
      <c r="Y1734" s="209">
        <f t="shared" si="1263"/>
        <v>100</v>
      </c>
    </row>
    <row r="1735" spans="1:25">
      <c r="A1735" s="23" t="s">
        <v>786</v>
      </c>
      <c r="B1735" s="23" t="s">
        <v>172</v>
      </c>
      <c r="C1735" s="23" t="s">
        <v>354</v>
      </c>
      <c r="D1735" s="23" t="s">
        <v>870</v>
      </c>
      <c r="E1735" s="22">
        <v>6112</v>
      </c>
      <c r="F1735" s="23" t="s">
        <v>876</v>
      </c>
      <c r="G1735" s="128" t="s">
        <v>3378</v>
      </c>
      <c r="H1735" s="32" t="s">
        <v>18</v>
      </c>
      <c r="I1735" s="44">
        <f t="shared" si="1254"/>
        <v>16000</v>
      </c>
      <c r="J1735" s="44">
        <v>16000</v>
      </c>
      <c r="K1735" s="44">
        <f t="shared" si="1256"/>
        <v>0</v>
      </c>
      <c r="L1735" s="44">
        <v>0</v>
      </c>
      <c r="M1735" s="44">
        <v>0</v>
      </c>
      <c r="N1735" s="44">
        <v>0</v>
      </c>
      <c r="O1735" s="44">
        <v>0</v>
      </c>
      <c r="P1735" s="44">
        <v>0</v>
      </c>
      <c r="Q1735" s="44">
        <v>16000</v>
      </c>
      <c r="R1735" s="44">
        <v>16000</v>
      </c>
      <c r="S1735" s="44">
        <v>11746</v>
      </c>
      <c r="T1735" s="44">
        <f t="shared" si="1266"/>
        <v>4254</v>
      </c>
      <c r="U1735" s="44">
        <v>4254</v>
      </c>
      <c r="V1735" s="44"/>
      <c r="W1735" s="44"/>
      <c r="X1735" s="44">
        <f t="shared" si="1267"/>
        <v>16000</v>
      </c>
      <c r="Y1735" s="209">
        <f t="shared" si="1263"/>
        <v>100</v>
      </c>
    </row>
    <row r="1736" spans="1:25">
      <c r="A1736" s="23" t="s">
        <v>786</v>
      </c>
      <c r="B1736" s="23" t="s">
        <v>172</v>
      </c>
      <c r="C1736" s="23" t="s">
        <v>354</v>
      </c>
      <c r="D1736" s="23" t="s">
        <v>870</v>
      </c>
      <c r="E1736" s="21" t="s">
        <v>139</v>
      </c>
      <c r="F1736" s="21" t="s">
        <v>0</v>
      </c>
      <c r="G1736" s="150" t="s">
        <v>0</v>
      </c>
      <c r="H1736" s="21" t="s">
        <v>21</v>
      </c>
      <c r="I1736" s="66">
        <f t="shared" si="1254"/>
        <v>147550</v>
      </c>
      <c r="J1736" s="66">
        <f t="shared" ref="J1736:X1736" si="1270">SUM(J1737)</f>
        <v>145600</v>
      </c>
      <c r="K1736" s="66">
        <f t="shared" si="1256"/>
        <v>1950</v>
      </c>
      <c r="L1736" s="66">
        <f t="shared" si="1270"/>
        <v>1950</v>
      </c>
      <c r="M1736" s="66">
        <f t="shared" si="1270"/>
        <v>0</v>
      </c>
      <c r="N1736" s="66">
        <f t="shared" si="1270"/>
        <v>0</v>
      </c>
      <c r="O1736" s="66">
        <f t="shared" si="1270"/>
        <v>0</v>
      </c>
      <c r="P1736" s="66">
        <f t="shared" si="1270"/>
        <v>0</v>
      </c>
      <c r="Q1736" s="66">
        <f t="shared" si="1270"/>
        <v>155022</v>
      </c>
      <c r="R1736" s="66">
        <f t="shared" si="1270"/>
        <v>153072</v>
      </c>
      <c r="S1736" s="66">
        <f t="shared" si="1270"/>
        <v>125568</v>
      </c>
      <c r="T1736" s="66">
        <f t="shared" si="1270"/>
        <v>27504</v>
      </c>
      <c r="U1736" s="66">
        <f t="shared" si="1270"/>
        <v>13244</v>
      </c>
      <c r="V1736" s="66">
        <f t="shared" si="1270"/>
        <v>14260</v>
      </c>
      <c r="W1736" s="66">
        <f t="shared" si="1270"/>
        <v>0</v>
      </c>
      <c r="X1736" s="66">
        <f t="shared" si="1270"/>
        <v>153072</v>
      </c>
      <c r="Y1736" s="208">
        <f t="shared" si="1263"/>
        <v>100</v>
      </c>
    </row>
    <row r="1737" spans="1:25">
      <c r="A1737" s="23" t="s">
        <v>786</v>
      </c>
      <c r="B1737" s="23" t="s">
        <v>172</v>
      </c>
      <c r="C1737" s="23" t="s">
        <v>354</v>
      </c>
      <c r="D1737" s="23" t="s">
        <v>870</v>
      </c>
      <c r="E1737" s="22">
        <v>6121</v>
      </c>
      <c r="F1737" s="23"/>
      <c r="G1737" s="128" t="s">
        <v>3378</v>
      </c>
      <c r="H1737" s="32" t="s">
        <v>22</v>
      </c>
      <c r="I1737" s="44">
        <f t="shared" si="1254"/>
        <v>147550</v>
      </c>
      <c r="J1737" s="44">
        <v>145600</v>
      </c>
      <c r="K1737" s="44">
        <f t="shared" si="1256"/>
        <v>1950</v>
      </c>
      <c r="L1737" s="44">
        <v>1950</v>
      </c>
      <c r="M1737" s="44">
        <v>0</v>
      </c>
      <c r="N1737" s="44">
        <v>0</v>
      </c>
      <c r="O1737" s="44">
        <v>0</v>
      </c>
      <c r="P1737" s="44">
        <v>0</v>
      </c>
      <c r="Q1737" s="44">
        <v>155022</v>
      </c>
      <c r="R1737" s="44">
        <v>153072</v>
      </c>
      <c r="S1737" s="44">
        <v>125568</v>
      </c>
      <c r="T1737" s="44">
        <f t="shared" si="1266"/>
        <v>27504</v>
      </c>
      <c r="U1737" s="44">
        <v>13244</v>
      </c>
      <c r="V1737" s="44">
        <v>14260</v>
      </c>
      <c r="W1737" s="44"/>
      <c r="X1737" s="44">
        <f t="shared" si="1267"/>
        <v>153072</v>
      </c>
      <c r="Y1737" s="209">
        <f t="shared" si="1263"/>
        <v>100</v>
      </c>
    </row>
    <row r="1738" spans="1:25">
      <c r="A1738" s="23" t="s">
        <v>786</v>
      </c>
      <c r="B1738" s="23" t="s">
        <v>172</v>
      </c>
      <c r="C1738" s="23" t="s">
        <v>354</v>
      </c>
      <c r="D1738" s="23" t="s">
        <v>870</v>
      </c>
      <c r="E1738" s="21" t="s">
        <v>141</v>
      </c>
      <c r="F1738" s="21" t="s">
        <v>0</v>
      </c>
      <c r="G1738" s="150" t="s">
        <v>0</v>
      </c>
      <c r="H1738" s="21" t="s">
        <v>23</v>
      </c>
      <c r="I1738" s="66">
        <f t="shared" si="1254"/>
        <v>134540</v>
      </c>
      <c r="J1738" s="66">
        <f t="shared" ref="J1738:P1738" si="1271">SUM(J1739:J1745)</f>
        <v>114240</v>
      </c>
      <c r="K1738" s="66">
        <f t="shared" si="1256"/>
        <v>20300</v>
      </c>
      <c r="L1738" s="66">
        <f t="shared" si="1271"/>
        <v>20300</v>
      </c>
      <c r="M1738" s="66">
        <f t="shared" si="1271"/>
        <v>0</v>
      </c>
      <c r="N1738" s="66">
        <f t="shared" si="1271"/>
        <v>0</v>
      </c>
      <c r="O1738" s="66">
        <f t="shared" si="1271"/>
        <v>0</v>
      </c>
      <c r="P1738" s="66">
        <f t="shared" si="1271"/>
        <v>0</v>
      </c>
      <c r="Q1738" s="66">
        <f>SUM(Q1739:Q1745)</f>
        <v>142528</v>
      </c>
      <c r="R1738" s="66">
        <f>SUM(R1739:R1745)</f>
        <v>121468</v>
      </c>
      <c r="S1738" s="66">
        <f>SUM(S1739:S1745)</f>
        <v>90781</v>
      </c>
      <c r="T1738" s="66">
        <f t="shared" ref="T1738:X1738" si="1272">SUM(T1739:T1745)</f>
        <v>30687</v>
      </c>
      <c r="U1738" s="66">
        <f t="shared" si="1272"/>
        <v>5370</v>
      </c>
      <c r="V1738" s="66">
        <f t="shared" si="1272"/>
        <v>15574</v>
      </c>
      <c r="W1738" s="66">
        <f t="shared" si="1272"/>
        <v>9743</v>
      </c>
      <c r="X1738" s="66">
        <f t="shared" si="1272"/>
        <v>121468</v>
      </c>
      <c r="Y1738" s="208">
        <f t="shared" si="1263"/>
        <v>100</v>
      </c>
    </row>
    <row r="1739" spans="1:25">
      <c r="A1739" s="23" t="s">
        <v>786</v>
      </c>
      <c r="B1739" s="23" t="s">
        <v>172</v>
      </c>
      <c r="C1739" s="23" t="s">
        <v>354</v>
      </c>
      <c r="D1739" s="23" t="s">
        <v>870</v>
      </c>
      <c r="E1739" s="22">
        <v>6131</v>
      </c>
      <c r="F1739" s="23"/>
      <c r="G1739" s="128" t="s">
        <v>3378</v>
      </c>
      <c r="H1739" s="32" t="s">
        <v>24</v>
      </c>
      <c r="I1739" s="44">
        <f t="shared" si="1254"/>
        <v>1000</v>
      </c>
      <c r="J1739" s="44">
        <v>1000</v>
      </c>
      <c r="K1739" s="44">
        <f t="shared" si="1256"/>
        <v>0</v>
      </c>
      <c r="L1739" s="44">
        <v>0</v>
      </c>
      <c r="M1739" s="44">
        <v>0</v>
      </c>
      <c r="N1739" s="44">
        <v>0</v>
      </c>
      <c r="O1739" s="44">
        <v>0</v>
      </c>
      <c r="P1739" s="44">
        <v>0</v>
      </c>
      <c r="Q1739" s="44">
        <v>1000</v>
      </c>
      <c r="R1739" s="44">
        <v>1000</v>
      </c>
      <c r="S1739" s="44">
        <v>410</v>
      </c>
      <c r="T1739" s="44">
        <f t="shared" si="1266"/>
        <v>590</v>
      </c>
      <c r="U1739" s="44">
        <v>300</v>
      </c>
      <c r="V1739" s="44">
        <v>290</v>
      </c>
      <c r="W1739" s="44"/>
      <c r="X1739" s="44">
        <f t="shared" si="1267"/>
        <v>1000</v>
      </c>
      <c r="Y1739" s="209">
        <f t="shared" si="1263"/>
        <v>100</v>
      </c>
    </row>
    <row r="1740" spans="1:25">
      <c r="A1740" s="23" t="s">
        <v>786</v>
      </c>
      <c r="B1740" s="23" t="s">
        <v>172</v>
      </c>
      <c r="C1740" s="23" t="s">
        <v>354</v>
      </c>
      <c r="D1740" s="23" t="s">
        <v>870</v>
      </c>
      <c r="E1740" s="22">
        <v>6132</v>
      </c>
      <c r="F1740" s="23"/>
      <c r="G1740" s="128" t="s">
        <v>3378</v>
      </c>
      <c r="H1740" s="32" t="s">
        <v>25</v>
      </c>
      <c r="I1740" s="44">
        <f t="shared" si="1254"/>
        <v>67500</v>
      </c>
      <c r="J1740" s="44">
        <v>67500</v>
      </c>
      <c r="K1740" s="44">
        <f t="shared" si="1256"/>
        <v>0</v>
      </c>
      <c r="L1740" s="44">
        <v>0</v>
      </c>
      <c r="M1740" s="44">
        <v>0</v>
      </c>
      <c r="N1740" s="44">
        <v>0</v>
      </c>
      <c r="O1740" s="44">
        <v>0</v>
      </c>
      <c r="P1740" s="44">
        <v>0</v>
      </c>
      <c r="Q1740" s="44">
        <v>67500</v>
      </c>
      <c r="R1740" s="44">
        <v>67500</v>
      </c>
      <c r="S1740" s="44">
        <v>50900</v>
      </c>
      <c r="T1740" s="44">
        <f t="shared" si="1266"/>
        <v>16600</v>
      </c>
      <c r="U1740" s="44">
        <v>4000</v>
      </c>
      <c r="V1740" s="44">
        <v>10000</v>
      </c>
      <c r="W1740" s="44">
        <v>2600</v>
      </c>
      <c r="X1740" s="44">
        <f t="shared" si="1267"/>
        <v>67500</v>
      </c>
      <c r="Y1740" s="209">
        <f t="shared" si="1263"/>
        <v>100</v>
      </c>
    </row>
    <row r="1741" spans="1:25">
      <c r="A1741" s="23" t="s">
        <v>786</v>
      </c>
      <c r="B1741" s="23" t="s">
        <v>172</v>
      </c>
      <c r="C1741" s="23" t="s">
        <v>354</v>
      </c>
      <c r="D1741" s="23" t="s">
        <v>870</v>
      </c>
      <c r="E1741" s="22">
        <v>6133</v>
      </c>
      <c r="F1741" s="23"/>
      <c r="G1741" s="128" t="s">
        <v>3378</v>
      </c>
      <c r="H1741" s="32" t="s">
        <v>26</v>
      </c>
      <c r="I1741" s="44">
        <f t="shared" si="1254"/>
        <v>8240</v>
      </c>
      <c r="J1741" s="44">
        <v>8240</v>
      </c>
      <c r="K1741" s="44">
        <f t="shared" si="1256"/>
        <v>0</v>
      </c>
      <c r="L1741" s="44">
        <v>0</v>
      </c>
      <c r="M1741" s="44">
        <v>0</v>
      </c>
      <c r="N1741" s="44">
        <v>0</v>
      </c>
      <c r="O1741" s="44">
        <v>0</v>
      </c>
      <c r="P1741" s="44">
        <v>0</v>
      </c>
      <c r="Q1741" s="44">
        <v>8240</v>
      </c>
      <c r="R1741" s="44">
        <v>8240</v>
      </c>
      <c r="S1741" s="44">
        <v>6150</v>
      </c>
      <c r="T1741" s="44">
        <f t="shared" si="1266"/>
        <v>2090</v>
      </c>
      <c r="U1741" s="44">
        <v>800</v>
      </c>
      <c r="V1741" s="44">
        <v>800</v>
      </c>
      <c r="W1741" s="44">
        <v>490</v>
      </c>
      <c r="X1741" s="44">
        <f t="shared" si="1267"/>
        <v>8240</v>
      </c>
      <c r="Y1741" s="209">
        <f t="shared" si="1263"/>
        <v>100</v>
      </c>
    </row>
    <row r="1742" spans="1:25">
      <c r="A1742" s="23" t="s">
        <v>786</v>
      </c>
      <c r="B1742" s="23" t="s">
        <v>172</v>
      </c>
      <c r="C1742" s="23" t="s">
        <v>354</v>
      </c>
      <c r="D1742" s="23" t="s">
        <v>870</v>
      </c>
      <c r="E1742" s="22">
        <v>6134</v>
      </c>
      <c r="F1742" s="23"/>
      <c r="G1742" s="128" t="s">
        <v>3378</v>
      </c>
      <c r="H1742" s="32" t="s">
        <v>27</v>
      </c>
      <c r="I1742" s="44">
        <f t="shared" si="1254"/>
        <v>29874</v>
      </c>
      <c r="J1742" s="44">
        <v>10384</v>
      </c>
      <c r="K1742" s="44">
        <f t="shared" si="1256"/>
        <v>19490</v>
      </c>
      <c r="L1742" s="44">
        <v>19490</v>
      </c>
      <c r="M1742" s="44">
        <v>0</v>
      </c>
      <c r="N1742" s="44">
        <v>0</v>
      </c>
      <c r="O1742" s="44">
        <v>0</v>
      </c>
      <c r="P1742" s="44">
        <v>0</v>
      </c>
      <c r="Q1742" s="44">
        <v>30634</v>
      </c>
      <c r="R1742" s="44">
        <v>10384</v>
      </c>
      <c r="S1742" s="44">
        <v>7000</v>
      </c>
      <c r="T1742" s="44">
        <f t="shared" si="1266"/>
        <v>3384</v>
      </c>
      <c r="U1742" s="44"/>
      <c r="V1742" s="44">
        <v>1884</v>
      </c>
      <c r="W1742" s="44">
        <v>1500</v>
      </c>
      <c r="X1742" s="44">
        <f t="shared" si="1267"/>
        <v>10384</v>
      </c>
      <c r="Y1742" s="209">
        <f t="shared" si="1263"/>
        <v>100</v>
      </c>
    </row>
    <row r="1743" spans="1:25">
      <c r="A1743" s="23" t="s">
        <v>786</v>
      </c>
      <c r="B1743" s="23" t="s">
        <v>172</v>
      </c>
      <c r="C1743" s="23" t="s">
        <v>354</v>
      </c>
      <c r="D1743" s="23" t="s">
        <v>870</v>
      </c>
      <c r="E1743" s="22">
        <v>6135</v>
      </c>
      <c r="F1743" s="23"/>
      <c r="G1743" s="128" t="s">
        <v>3378</v>
      </c>
      <c r="H1743" s="32" t="s">
        <v>28</v>
      </c>
      <c r="I1743" s="44">
        <f t="shared" si="1254"/>
        <v>1536</v>
      </c>
      <c r="J1743" s="44">
        <v>786</v>
      </c>
      <c r="K1743" s="44">
        <f t="shared" si="1256"/>
        <v>750</v>
      </c>
      <c r="L1743" s="44">
        <v>750</v>
      </c>
      <c r="M1743" s="44">
        <v>0</v>
      </c>
      <c r="N1743" s="44">
        <v>0</v>
      </c>
      <c r="O1743" s="44">
        <v>0</v>
      </c>
      <c r="P1743" s="44">
        <v>0</v>
      </c>
      <c r="Q1743" s="44">
        <v>1536</v>
      </c>
      <c r="R1743" s="44">
        <v>786</v>
      </c>
      <c r="S1743" s="44">
        <v>570</v>
      </c>
      <c r="T1743" s="44">
        <f t="shared" si="1266"/>
        <v>216</v>
      </c>
      <c r="U1743" s="44"/>
      <c r="V1743" s="44">
        <v>100</v>
      </c>
      <c r="W1743" s="44">
        <v>116</v>
      </c>
      <c r="X1743" s="44">
        <f t="shared" si="1267"/>
        <v>786</v>
      </c>
      <c r="Y1743" s="209">
        <f t="shared" si="1263"/>
        <v>100</v>
      </c>
    </row>
    <row r="1744" spans="1:25">
      <c r="A1744" s="23" t="s">
        <v>786</v>
      </c>
      <c r="B1744" s="23" t="s">
        <v>172</v>
      </c>
      <c r="C1744" s="23" t="s">
        <v>354</v>
      </c>
      <c r="D1744" s="23" t="s">
        <v>870</v>
      </c>
      <c r="E1744" s="22">
        <v>6137</v>
      </c>
      <c r="F1744" s="23"/>
      <c r="G1744" s="128" t="s">
        <v>3378</v>
      </c>
      <c r="H1744" s="32" t="s">
        <v>30</v>
      </c>
      <c r="I1744" s="44">
        <f t="shared" si="1254"/>
        <v>10965</v>
      </c>
      <c r="J1744" s="44">
        <v>10965</v>
      </c>
      <c r="K1744" s="44">
        <f t="shared" si="1256"/>
        <v>0</v>
      </c>
      <c r="L1744" s="44">
        <v>0</v>
      </c>
      <c r="M1744" s="44">
        <v>0</v>
      </c>
      <c r="N1744" s="44">
        <v>0</v>
      </c>
      <c r="O1744" s="44">
        <v>0</v>
      </c>
      <c r="P1744" s="44">
        <v>0</v>
      </c>
      <c r="Q1744" s="44">
        <v>10965</v>
      </c>
      <c r="R1744" s="44">
        <v>10965</v>
      </c>
      <c r="S1744" s="44">
        <v>7700</v>
      </c>
      <c r="T1744" s="44">
        <f t="shared" si="1266"/>
        <v>3265</v>
      </c>
      <c r="U1744" s="44"/>
      <c r="V1744" s="44">
        <v>2000</v>
      </c>
      <c r="W1744" s="44">
        <v>1265</v>
      </c>
      <c r="X1744" s="44">
        <f t="shared" si="1267"/>
        <v>10965</v>
      </c>
      <c r="Y1744" s="209">
        <f t="shared" si="1263"/>
        <v>100</v>
      </c>
    </row>
    <row r="1745" spans="1:25">
      <c r="A1745" s="20" t="s">
        <v>786</v>
      </c>
      <c r="B1745" s="20" t="s">
        <v>172</v>
      </c>
      <c r="C1745" s="20" t="s">
        <v>354</v>
      </c>
      <c r="D1745" s="20" t="s">
        <v>870</v>
      </c>
      <c r="E1745" s="20" t="s">
        <v>144</v>
      </c>
      <c r="F1745" s="23" t="s">
        <v>0</v>
      </c>
      <c r="G1745" s="154" t="s">
        <v>0</v>
      </c>
      <c r="H1745" s="21" t="s">
        <v>32</v>
      </c>
      <c r="I1745" s="66">
        <f t="shared" si="1254"/>
        <v>15425</v>
      </c>
      <c r="J1745" s="66">
        <f t="shared" ref="J1745:P1745" si="1273">SUM(J1746:J1748)</f>
        <v>15365</v>
      </c>
      <c r="K1745" s="66">
        <f t="shared" si="1256"/>
        <v>60</v>
      </c>
      <c r="L1745" s="66">
        <f t="shared" si="1273"/>
        <v>60</v>
      </c>
      <c r="M1745" s="66">
        <f t="shared" si="1273"/>
        <v>0</v>
      </c>
      <c r="N1745" s="66">
        <f t="shared" si="1273"/>
        <v>0</v>
      </c>
      <c r="O1745" s="66">
        <f t="shared" si="1273"/>
        <v>0</v>
      </c>
      <c r="P1745" s="66">
        <f t="shared" si="1273"/>
        <v>0</v>
      </c>
      <c r="Q1745" s="66">
        <f>SUM(Q1746:Q1748)</f>
        <v>22653</v>
      </c>
      <c r="R1745" s="66">
        <f>SUM(R1746:R1748)</f>
        <v>22593</v>
      </c>
      <c r="S1745" s="66">
        <f>SUM(S1746:S1748)</f>
        <v>18051</v>
      </c>
      <c r="T1745" s="66">
        <f t="shared" ref="T1745:X1745" si="1274">SUM(T1746:T1748)</f>
        <v>4542</v>
      </c>
      <c r="U1745" s="66">
        <f t="shared" si="1274"/>
        <v>270</v>
      </c>
      <c r="V1745" s="66">
        <f t="shared" si="1274"/>
        <v>500</v>
      </c>
      <c r="W1745" s="66">
        <f t="shared" si="1274"/>
        <v>3772</v>
      </c>
      <c r="X1745" s="66">
        <f t="shared" si="1274"/>
        <v>22593</v>
      </c>
      <c r="Y1745" s="208">
        <f t="shared" si="1263"/>
        <v>100</v>
      </c>
    </row>
    <row r="1746" spans="1:25">
      <c r="A1746" s="23" t="s">
        <v>786</v>
      </c>
      <c r="B1746" s="23" t="s">
        <v>172</v>
      </c>
      <c r="C1746" s="23" t="s">
        <v>354</v>
      </c>
      <c r="D1746" s="23" t="s">
        <v>870</v>
      </c>
      <c r="E1746" s="22">
        <v>6139</v>
      </c>
      <c r="F1746" s="23"/>
      <c r="G1746" s="128" t="s">
        <v>3378</v>
      </c>
      <c r="H1746" s="32" t="s">
        <v>32</v>
      </c>
      <c r="I1746" s="44">
        <f t="shared" si="1254"/>
        <v>10565</v>
      </c>
      <c r="J1746" s="44">
        <v>10565</v>
      </c>
      <c r="K1746" s="44">
        <f t="shared" si="1256"/>
        <v>0</v>
      </c>
      <c r="L1746" s="44">
        <v>0</v>
      </c>
      <c r="M1746" s="44">
        <v>0</v>
      </c>
      <c r="N1746" s="44">
        <v>0</v>
      </c>
      <c r="O1746" s="44">
        <v>0</v>
      </c>
      <c r="P1746" s="44">
        <v>0</v>
      </c>
      <c r="Q1746" s="44">
        <v>17565</v>
      </c>
      <c r="R1746" s="44">
        <v>17565</v>
      </c>
      <c r="S1746" s="44">
        <v>14050</v>
      </c>
      <c r="T1746" s="44">
        <f t="shared" si="1266"/>
        <v>3515</v>
      </c>
      <c r="U1746" s="44"/>
      <c r="V1746" s="44"/>
      <c r="W1746" s="44">
        <v>3515</v>
      </c>
      <c r="X1746" s="44">
        <f t="shared" si="1267"/>
        <v>17565</v>
      </c>
      <c r="Y1746" s="209">
        <f t="shared" si="1263"/>
        <v>100</v>
      </c>
    </row>
    <row r="1747" spans="1:25">
      <c r="A1747" s="23" t="s">
        <v>786</v>
      </c>
      <c r="B1747" s="23" t="s">
        <v>172</v>
      </c>
      <c r="C1747" s="23" t="s">
        <v>354</v>
      </c>
      <c r="D1747" s="23" t="s">
        <v>870</v>
      </c>
      <c r="E1747" s="22">
        <v>6139</v>
      </c>
      <c r="F1747" s="23" t="s">
        <v>877</v>
      </c>
      <c r="G1747" s="128" t="s">
        <v>3378</v>
      </c>
      <c r="H1747" s="32" t="s">
        <v>152</v>
      </c>
      <c r="I1747" s="44">
        <f t="shared" si="1254"/>
        <v>4860</v>
      </c>
      <c r="J1747" s="44">
        <v>4800</v>
      </c>
      <c r="K1747" s="44">
        <f t="shared" si="1256"/>
        <v>60</v>
      </c>
      <c r="L1747" s="44">
        <v>60</v>
      </c>
      <c r="M1747" s="44">
        <v>0</v>
      </c>
      <c r="N1747" s="44">
        <v>0</v>
      </c>
      <c r="O1747" s="44">
        <v>0</v>
      </c>
      <c r="P1747" s="44">
        <v>0</v>
      </c>
      <c r="Q1747" s="44">
        <v>5088</v>
      </c>
      <c r="R1747" s="44">
        <v>5028</v>
      </c>
      <c r="S1747" s="44">
        <v>4001</v>
      </c>
      <c r="T1747" s="44">
        <f t="shared" si="1266"/>
        <v>1027</v>
      </c>
      <c r="U1747" s="44">
        <v>270</v>
      </c>
      <c r="V1747" s="44">
        <v>500</v>
      </c>
      <c r="W1747" s="44">
        <v>257</v>
      </c>
      <c r="X1747" s="44">
        <f t="shared" si="1267"/>
        <v>5028</v>
      </c>
      <c r="Y1747" s="209">
        <f t="shared" si="1263"/>
        <v>100</v>
      </c>
    </row>
    <row r="1748" spans="1:25">
      <c r="A1748" s="23" t="s">
        <v>786</v>
      </c>
      <c r="B1748" s="23" t="s">
        <v>172</v>
      </c>
      <c r="C1748" s="23" t="s">
        <v>354</v>
      </c>
      <c r="D1748" s="23" t="s">
        <v>870</v>
      </c>
      <c r="E1748" s="22">
        <v>6139</v>
      </c>
      <c r="F1748" s="23" t="s">
        <v>878</v>
      </c>
      <c r="G1748" s="128" t="s">
        <v>3378</v>
      </c>
      <c r="H1748" s="32" t="s">
        <v>158</v>
      </c>
      <c r="I1748" s="44">
        <f t="shared" si="1254"/>
        <v>0</v>
      </c>
      <c r="J1748" s="44">
        <v>0</v>
      </c>
      <c r="K1748" s="44">
        <f t="shared" si="1256"/>
        <v>0</v>
      </c>
      <c r="L1748" s="44">
        <v>0</v>
      </c>
      <c r="M1748" s="44">
        <v>0</v>
      </c>
      <c r="N1748" s="44">
        <v>0</v>
      </c>
      <c r="O1748" s="44">
        <v>0</v>
      </c>
      <c r="P1748" s="44">
        <v>0</v>
      </c>
      <c r="Q1748" s="44">
        <v>0</v>
      </c>
      <c r="R1748" s="44">
        <v>0</v>
      </c>
      <c r="S1748" s="44">
        <v>0</v>
      </c>
      <c r="T1748" s="44">
        <f t="shared" si="1266"/>
        <v>0</v>
      </c>
      <c r="U1748" s="44"/>
      <c r="V1748" s="44"/>
      <c r="W1748" s="44"/>
      <c r="X1748" s="44">
        <f t="shared" si="1267"/>
        <v>0</v>
      </c>
      <c r="Y1748" s="209">
        <f t="shared" si="1263"/>
        <v>0</v>
      </c>
    </row>
    <row r="1749" spans="1:25" ht="20.399999999999999">
      <c r="A1749" s="20" t="s">
        <v>0</v>
      </c>
      <c r="B1749" s="20" t="s">
        <v>0</v>
      </c>
      <c r="C1749" s="20" t="s">
        <v>0</v>
      </c>
      <c r="D1749" s="21" t="s">
        <v>0</v>
      </c>
      <c r="E1749" s="21" t="s">
        <v>0</v>
      </c>
      <c r="F1749" s="21" t="s">
        <v>0</v>
      </c>
      <c r="G1749" s="150" t="s">
        <v>0</v>
      </c>
      <c r="H1749" s="30" t="s">
        <v>42</v>
      </c>
      <c r="I1749" s="31">
        <f t="shared" si="1254"/>
        <v>100</v>
      </c>
      <c r="J1749" s="31">
        <f t="shared" ref="J1749:X1750" si="1275">SUM(J1750)</f>
        <v>100</v>
      </c>
      <c r="K1749" s="31">
        <f t="shared" si="1256"/>
        <v>0</v>
      </c>
      <c r="L1749" s="31">
        <f t="shared" si="1275"/>
        <v>0</v>
      </c>
      <c r="M1749" s="31">
        <f t="shared" si="1275"/>
        <v>0</v>
      </c>
      <c r="N1749" s="31">
        <f t="shared" si="1275"/>
        <v>0</v>
      </c>
      <c r="O1749" s="31">
        <f t="shared" si="1275"/>
        <v>0</v>
      </c>
      <c r="P1749" s="31">
        <f t="shared" si="1275"/>
        <v>0</v>
      </c>
      <c r="Q1749" s="31">
        <f t="shared" si="1275"/>
        <v>1421</v>
      </c>
      <c r="R1749" s="31">
        <f t="shared" si="1275"/>
        <v>390</v>
      </c>
      <c r="S1749" s="31">
        <f t="shared" si="1275"/>
        <v>290</v>
      </c>
      <c r="T1749" s="31">
        <f t="shared" si="1275"/>
        <v>100</v>
      </c>
      <c r="U1749" s="31">
        <f t="shared" si="1275"/>
        <v>0</v>
      </c>
      <c r="V1749" s="31">
        <f t="shared" si="1275"/>
        <v>0</v>
      </c>
      <c r="W1749" s="31">
        <f t="shared" si="1275"/>
        <v>100</v>
      </c>
      <c r="X1749" s="31">
        <f t="shared" si="1275"/>
        <v>390</v>
      </c>
      <c r="Y1749" s="220">
        <f t="shared" si="1263"/>
        <v>100</v>
      </c>
    </row>
    <row r="1750" spans="1:25">
      <c r="A1750" s="23" t="s">
        <v>786</v>
      </c>
      <c r="B1750" s="23" t="s">
        <v>172</v>
      </c>
      <c r="C1750" s="23" t="s">
        <v>354</v>
      </c>
      <c r="D1750" s="23" t="s">
        <v>870</v>
      </c>
      <c r="E1750" s="21" t="s">
        <v>159</v>
      </c>
      <c r="F1750" s="21" t="s">
        <v>0</v>
      </c>
      <c r="G1750" s="150" t="s">
        <v>0</v>
      </c>
      <c r="H1750" s="21" t="s">
        <v>34</v>
      </c>
      <c r="I1750" s="66">
        <f t="shared" si="1254"/>
        <v>100</v>
      </c>
      <c r="J1750" s="66">
        <f t="shared" si="1275"/>
        <v>100</v>
      </c>
      <c r="K1750" s="66">
        <f t="shared" si="1256"/>
        <v>0</v>
      </c>
      <c r="L1750" s="66">
        <f t="shared" si="1275"/>
        <v>0</v>
      </c>
      <c r="M1750" s="66">
        <f t="shared" si="1275"/>
        <v>0</v>
      </c>
      <c r="N1750" s="66">
        <f t="shared" si="1275"/>
        <v>0</v>
      </c>
      <c r="O1750" s="66">
        <f t="shared" si="1275"/>
        <v>0</v>
      </c>
      <c r="P1750" s="66">
        <f t="shared" si="1275"/>
        <v>0</v>
      </c>
      <c r="Q1750" s="66">
        <f t="shared" si="1275"/>
        <v>1421</v>
      </c>
      <c r="R1750" s="66">
        <f t="shared" si="1275"/>
        <v>390</v>
      </c>
      <c r="S1750" s="66">
        <f t="shared" si="1275"/>
        <v>290</v>
      </c>
      <c r="T1750" s="66">
        <f t="shared" si="1275"/>
        <v>100</v>
      </c>
      <c r="U1750" s="66">
        <f t="shared" si="1275"/>
        <v>0</v>
      </c>
      <c r="V1750" s="66">
        <f t="shared" si="1275"/>
        <v>0</v>
      </c>
      <c r="W1750" s="66">
        <f t="shared" si="1275"/>
        <v>100</v>
      </c>
      <c r="X1750" s="66">
        <f t="shared" si="1275"/>
        <v>390</v>
      </c>
      <c r="Y1750" s="208">
        <f t="shared" si="1263"/>
        <v>100</v>
      </c>
    </row>
    <row r="1751" spans="1:25">
      <c r="A1751" s="23" t="s">
        <v>786</v>
      </c>
      <c r="B1751" s="23" t="s">
        <v>172</v>
      </c>
      <c r="C1751" s="23" t="s">
        <v>354</v>
      </c>
      <c r="D1751" s="23" t="s">
        <v>870</v>
      </c>
      <c r="E1751" s="22">
        <v>6148</v>
      </c>
      <c r="F1751" s="23"/>
      <c r="G1751" s="128" t="s">
        <v>3378</v>
      </c>
      <c r="H1751" s="32" t="s">
        <v>41</v>
      </c>
      <c r="I1751" s="44">
        <f t="shared" si="1254"/>
        <v>100</v>
      </c>
      <c r="J1751" s="44">
        <v>100</v>
      </c>
      <c r="K1751" s="44">
        <f t="shared" si="1256"/>
        <v>0</v>
      </c>
      <c r="L1751" s="44">
        <v>0</v>
      </c>
      <c r="M1751" s="44">
        <v>0</v>
      </c>
      <c r="N1751" s="44">
        <v>0</v>
      </c>
      <c r="O1751" s="44">
        <v>0</v>
      </c>
      <c r="P1751" s="44">
        <v>0</v>
      </c>
      <c r="Q1751" s="44">
        <v>1421</v>
      </c>
      <c r="R1751" s="44">
        <v>390</v>
      </c>
      <c r="S1751" s="44">
        <v>290</v>
      </c>
      <c r="T1751" s="44">
        <f t="shared" si="1266"/>
        <v>100</v>
      </c>
      <c r="U1751" s="44"/>
      <c r="V1751" s="44"/>
      <c r="W1751" s="44">
        <v>100</v>
      </c>
      <c r="X1751" s="44">
        <f t="shared" si="1267"/>
        <v>390</v>
      </c>
      <c r="Y1751" s="209">
        <f t="shared" si="1263"/>
        <v>100</v>
      </c>
    </row>
    <row r="1752" spans="1:25" ht="20.399999999999999">
      <c r="A1752" s="20" t="s">
        <v>0</v>
      </c>
      <c r="B1752" s="20" t="s">
        <v>0</v>
      </c>
      <c r="C1752" s="20" t="s">
        <v>0</v>
      </c>
      <c r="D1752" s="21" t="s">
        <v>0</v>
      </c>
      <c r="E1752" s="21" t="s">
        <v>0</v>
      </c>
      <c r="F1752" s="21" t="s">
        <v>0</v>
      </c>
      <c r="G1752" s="150" t="s">
        <v>0</v>
      </c>
      <c r="H1752" s="30" t="s">
        <v>60</v>
      </c>
      <c r="I1752" s="31">
        <f t="shared" si="1254"/>
        <v>7560</v>
      </c>
      <c r="J1752" s="31">
        <f t="shared" ref="J1752:X1752" si="1276">SUM(J1753)</f>
        <v>0</v>
      </c>
      <c r="K1752" s="31">
        <f t="shared" si="1256"/>
        <v>7560</v>
      </c>
      <c r="L1752" s="31">
        <f t="shared" si="1276"/>
        <v>7560</v>
      </c>
      <c r="M1752" s="31">
        <f t="shared" si="1276"/>
        <v>0</v>
      </c>
      <c r="N1752" s="31">
        <f t="shared" si="1276"/>
        <v>0</v>
      </c>
      <c r="O1752" s="31">
        <f t="shared" si="1276"/>
        <v>0</v>
      </c>
      <c r="P1752" s="31">
        <f t="shared" si="1276"/>
        <v>0</v>
      </c>
      <c r="Q1752" s="31">
        <f t="shared" si="1276"/>
        <v>22560</v>
      </c>
      <c r="R1752" s="31">
        <f t="shared" si="1276"/>
        <v>0</v>
      </c>
      <c r="S1752" s="31">
        <f t="shared" si="1276"/>
        <v>0</v>
      </c>
      <c r="T1752" s="31">
        <f t="shared" si="1276"/>
        <v>0</v>
      </c>
      <c r="U1752" s="31">
        <f t="shared" si="1276"/>
        <v>0</v>
      </c>
      <c r="V1752" s="31">
        <f t="shared" si="1276"/>
        <v>0</v>
      </c>
      <c r="W1752" s="31">
        <f t="shared" si="1276"/>
        <v>0</v>
      </c>
      <c r="X1752" s="31">
        <f t="shared" si="1276"/>
        <v>0</v>
      </c>
      <c r="Y1752" s="220">
        <f t="shared" si="1263"/>
        <v>0</v>
      </c>
    </row>
    <row r="1753" spans="1:25">
      <c r="A1753" s="23" t="s">
        <v>786</v>
      </c>
      <c r="B1753" s="23" t="s">
        <v>172</v>
      </c>
      <c r="C1753" s="23" t="s">
        <v>354</v>
      </c>
      <c r="D1753" s="23" t="s">
        <v>870</v>
      </c>
      <c r="E1753" s="21" t="s">
        <v>166</v>
      </c>
      <c r="F1753" s="21" t="s">
        <v>0</v>
      </c>
      <c r="G1753" s="150" t="s">
        <v>0</v>
      </c>
      <c r="H1753" s="21" t="s">
        <v>53</v>
      </c>
      <c r="I1753" s="66">
        <f t="shared" si="1254"/>
        <v>7560</v>
      </c>
      <c r="J1753" s="66">
        <f t="shared" ref="J1753:P1753" si="1277">SUM(J1754:J1756)</f>
        <v>0</v>
      </c>
      <c r="K1753" s="66">
        <f t="shared" si="1256"/>
        <v>7560</v>
      </c>
      <c r="L1753" s="66">
        <f t="shared" si="1277"/>
        <v>7560</v>
      </c>
      <c r="M1753" s="66">
        <f t="shared" si="1277"/>
        <v>0</v>
      </c>
      <c r="N1753" s="66">
        <f t="shared" si="1277"/>
        <v>0</v>
      </c>
      <c r="O1753" s="66">
        <f t="shared" si="1277"/>
        <v>0</v>
      </c>
      <c r="P1753" s="66">
        <f t="shared" si="1277"/>
        <v>0</v>
      </c>
      <c r="Q1753" s="66">
        <f>SUM(Q1754:Q1756)</f>
        <v>22560</v>
      </c>
      <c r="R1753" s="66">
        <f>SUM(R1754:R1756)</f>
        <v>0</v>
      </c>
      <c r="S1753" s="66">
        <f>SUM(S1754:S1756)</f>
        <v>0</v>
      </c>
      <c r="T1753" s="66">
        <f t="shared" ref="T1753:X1753" si="1278">SUM(T1754:T1756)</f>
        <v>0</v>
      </c>
      <c r="U1753" s="66">
        <f t="shared" si="1278"/>
        <v>0</v>
      </c>
      <c r="V1753" s="66">
        <f t="shared" si="1278"/>
        <v>0</v>
      </c>
      <c r="W1753" s="66">
        <f t="shared" si="1278"/>
        <v>0</v>
      </c>
      <c r="X1753" s="66">
        <f t="shared" si="1278"/>
        <v>0</v>
      </c>
      <c r="Y1753" s="208">
        <f t="shared" si="1263"/>
        <v>0</v>
      </c>
    </row>
    <row r="1754" spans="1:25">
      <c r="A1754" s="23" t="s">
        <v>786</v>
      </c>
      <c r="B1754" s="23" t="s">
        <v>172</v>
      </c>
      <c r="C1754" s="23" t="s">
        <v>354</v>
      </c>
      <c r="D1754" s="23" t="s">
        <v>870</v>
      </c>
      <c r="E1754" s="22">
        <v>8211</v>
      </c>
      <c r="F1754" s="23"/>
      <c r="G1754" s="128" t="s">
        <v>3378</v>
      </c>
      <c r="H1754" s="32" t="s">
        <v>54</v>
      </c>
      <c r="I1754" s="44">
        <f t="shared" si="1254"/>
        <v>0</v>
      </c>
      <c r="J1754" s="44">
        <v>0</v>
      </c>
      <c r="K1754" s="44">
        <f t="shared" si="1256"/>
        <v>0</v>
      </c>
      <c r="L1754" s="44">
        <v>0</v>
      </c>
      <c r="M1754" s="44">
        <v>0</v>
      </c>
      <c r="N1754" s="44">
        <v>0</v>
      </c>
      <c r="O1754" s="44">
        <v>0</v>
      </c>
      <c r="P1754" s="44">
        <v>0</v>
      </c>
      <c r="Q1754" s="44">
        <v>0</v>
      </c>
      <c r="R1754" s="44">
        <v>0</v>
      </c>
      <c r="S1754" s="44">
        <v>0</v>
      </c>
      <c r="T1754" s="44">
        <f t="shared" si="1266"/>
        <v>0</v>
      </c>
      <c r="U1754" s="44"/>
      <c r="V1754" s="44"/>
      <c r="W1754" s="44"/>
      <c r="X1754" s="44">
        <f t="shared" si="1267"/>
        <v>0</v>
      </c>
      <c r="Y1754" s="209">
        <f t="shared" si="1263"/>
        <v>0</v>
      </c>
    </row>
    <row r="1755" spans="1:25">
      <c r="A1755" s="23" t="s">
        <v>786</v>
      </c>
      <c r="B1755" s="23" t="s">
        <v>172</v>
      </c>
      <c r="C1755" s="23" t="s">
        <v>354</v>
      </c>
      <c r="D1755" s="23" t="s">
        <v>870</v>
      </c>
      <c r="E1755" s="22">
        <v>8213</v>
      </c>
      <c r="F1755" s="23"/>
      <c r="G1755" s="128" t="s">
        <v>3378</v>
      </c>
      <c r="H1755" s="32" t="s">
        <v>56</v>
      </c>
      <c r="I1755" s="44">
        <f t="shared" si="1254"/>
        <v>7560</v>
      </c>
      <c r="J1755" s="44">
        <v>0</v>
      </c>
      <c r="K1755" s="44">
        <f t="shared" si="1256"/>
        <v>7560</v>
      </c>
      <c r="L1755" s="44">
        <v>7560</v>
      </c>
      <c r="M1755" s="44">
        <v>0</v>
      </c>
      <c r="N1755" s="44">
        <v>0</v>
      </c>
      <c r="O1755" s="44">
        <v>0</v>
      </c>
      <c r="P1755" s="44">
        <v>0</v>
      </c>
      <c r="Q1755" s="44">
        <v>15618</v>
      </c>
      <c r="R1755" s="44">
        <v>0</v>
      </c>
      <c r="S1755" s="44">
        <v>0</v>
      </c>
      <c r="T1755" s="44">
        <f t="shared" si="1266"/>
        <v>0</v>
      </c>
      <c r="U1755" s="44"/>
      <c r="V1755" s="44"/>
      <c r="W1755" s="44"/>
      <c r="X1755" s="44">
        <f t="shared" si="1267"/>
        <v>0</v>
      </c>
      <c r="Y1755" s="209">
        <f t="shared" si="1263"/>
        <v>0</v>
      </c>
    </row>
    <row r="1756" spans="1:25">
      <c r="A1756" s="23" t="s">
        <v>786</v>
      </c>
      <c r="B1756" s="23" t="s">
        <v>172</v>
      </c>
      <c r="C1756" s="23" t="s">
        <v>354</v>
      </c>
      <c r="D1756" s="23" t="s">
        <v>870</v>
      </c>
      <c r="E1756" s="22">
        <v>8216</v>
      </c>
      <c r="F1756" s="23"/>
      <c r="G1756" s="128" t="s">
        <v>3378</v>
      </c>
      <c r="H1756" s="32" t="s">
        <v>59</v>
      </c>
      <c r="I1756" s="44">
        <f t="shared" si="1254"/>
        <v>0</v>
      </c>
      <c r="J1756" s="44">
        <v>0</v>
      </c>
      <c r="K1756" s="44">
        <f t="shared" si="1256"/>
        <v>0</v>
      </c>
      <c r="L1756" s="44">
        <v>0</v>
      </c>
      <c r="M1756" s="44">
        <v>0</v>
      </c>
      <c r="N1756" s="44">
        <v>0</v>
      </c>
      <c r="O1756" s="44">
        <v>0</v>
      </c>
      <c r="P1756" s="44">
        <v>0</v>
      </c>
      <c r="Q1756" s="44">
        <v>6942</v>
      </c>
      <c r="R1756" s="44">
        <v>0</v>
      </c>
      <c r="S1756" s="44">
        <v>0</v>
      </c>
      <c r="T1756" s="44">
        <f t="shared" si="1266"/>
        <v>0</v>
      </c>
      <c r="U1756" s="44"/>
      <c r="V1756" s="44"/>
      <c r="W1756" s="44"/>
      <c r="X1756" s="44">
        <f t="shared" si="1267"/>
        <v>0</v>
      </c>
      <c r="Y1756" s="209">
        <f t="shared" si="1263"/>
        <v>0</v>
      </c>
    </row>
    <row r="1757" spans="1:25">
      <c r="A1757" s="32" t="s">
        <v>0</v>
      </c>
      <c r="B1757" s="32" t="s">
        <v>0</v>
      </c>
      <c r="C1757" s="32" t="s">
        <v>0</v>
      </c>
      <c r="D1757" s="32" t="s">
        <v>0</v>
      </c>
      <c r="E1757" s="32" t="s">
        <v>0</v>
      </c>
      <c r="F1757" s="32" t="s">
        <v>0</v>
      </c>
      <c r="G1757" s="154" t="s">
        <v>0</v>
      </c>
      <c r="H1757" s="30" t="s">
        <v>879</v>
      </c>
      <c r="I1757" s="31">
        <f t="shared" si="1254"/>
        <v>1899450</v>
      </c>
      <c r="J1757" s="31">
        <f t="shared" ref="J1757:P1757" si="1279">SUM(J1727,J1749,J1752)</f>
        <v>1848290</v>
      </c>
      <c r="K1757" s="31">
        <f t="shared" si="1256"/>
        <v>51160</v>
      </c>
      <c r="L1757" s="31">
        <f t="shared" si="1279"/>
        <v>51160</v>
      </c>
      <c r="M1757" s="31">
        <f t="shared" si="1279"/>
        <v>0</v>
      </c>
      <c r="N1757" s="31">
        <f t="shared" si="1279"/>
        <v>0</v>
      </c>
      <c r="O1757" s="31">
        <f t="shared" si="1279"/>
        <v>0</v>
      </c>
      <c r="P1757" s="31">
        <f t="shared" si="1279"/>
        <v>0</v>
      </c>
      <c r="Q1757" s="31">
        <f>SUM(Q1727,Q1749,Q1752)</f>
        <v>2003933</v>
      </c>
      <c r="R1757" s="31">
        <f>SUM(R1727,R1749,R1752)</f>
        <v>1936742</v>
      </c>
      <c r="S1757" s="31">
        <f>SUM(S1727,S1749,S1752)</f>
        <v>1586633</v>
      </c>
      <c r="T1757" s="31">
        <f t="shared" ref="T1757:X1757" si="1280">SUM(T1727,T1749,T1752)</f>
        <v>350109</v>
      </c>
      <c r="U1757" s="31">
        <f t="shared" si="1280"/>
        <v>158668</v>
      </c>
      <c r="V1757" s="31">
        <f t="shared" si="1280"/>
        <v>173242</v>
      </c>
      <c r="W1757" s="31">
        <f t="shared" si="1280"/>
        <v>18199</v>
      </c>
      <c r="X1757" s="31">
        <f t="shared" si="1280"/>
        <v>1936742</v>
      </c>
      <c r="Y1757" s="220">
        <f t="shared" si="1263"/>
        <v>100</v>
      </c>
    </row>
    <row r="1758" spans="1:25" ht="15" thickBot="1">
      <c r="A1758" s="32" t="s">
        <v>0</v>
      </c>
      <c r="B1758" s="32" t="s">
        <v>0</v>
      </c>
      <c r="C1758" s="32" t="s">
        <v>0</v>
      </c>
      <c r="D1758" s="32" t="s">
        <v>0</v>
      </c>
      <c r="E1758" s="32" t="s">
        <v>0</v>
      </c>
      <c r="F1758" s="32" t="s">
        <v>0</v>
      </c>
      <c r="G1758" s="154" t="s">
        <v>0</v>
      </c>
      <c r="H1758" s="21" t="s">
        <v>170</v>
      </c>
      <c r="I1758" s="66">
        <f t="shared" si="1254"/>
        <v>55</v>
      </c>
      <c r="J1758" s="66">
        <v>55</v>
      </c>
      <c r="K1758" s="66">
        <f t="shared" si="1256"/>
        <v>0</v>
      </c>
      <c r="L1758" s="66" t="s">
        <v>0</v>
      </c>
      <c r="M1758" s="66" t="s">
        <v>0</v>
      </c>
      <c r="N1758" s="66" t="s">
        <v>0</v>
      </c>
      <c r="O1758" s="66" t="s">
        <v>0</v>
      </c>
      <c r="P1758" s="66" t="s">
        <v>0</v>
      </c>
      <c r="Q1758" s="66">
        <v>0</v>
      </c>
      <c r="R1758" s="66"/>
      <c r="S1758" s="66"/>
      <c r="T1758" s="66"/>
      <c r="U1758" s="66"/>
      <c r="V1758" s="66"/>
      <c r="W1758" s="66"/>
      <c r="X1758" s="66"/>
      <c r="Y1758" s="208">
        <v>0</v>
      </c>
    </row>
    <row r="1759" spans="1:25" ht="41.4" thickBot="1">
      <c r="A1759" s="252" t="s">
        <v>0</v>
      </c>
      <c r="B1759" s="252" t="s">
        <v>0</v>
      </c>
      <c r="C1759" s="252" t="s">
        <v>0</v>
      </c>
      <c r="D1759" s="252" t="s">
        <v>0</v>
      </c>
      <c r="E1759" s="252" t="s">
        <v>0</v>
      </c>
      <c r="F1759" s="252" t="s">
        <v>0</v>
      </c>
      <c r="G1759" s="258" t="s">
        <v>0</v>
      </c>
      <c r="H1759" s="24" t="s">
        <v>72</v>
      </c>
      <c r="I1759" s="1" t="s">
        <v>3093</v>
      </c>
      <c r="J1759" s="1" t="s">
        <v>3130</v>
      </c>
      <c r="K1759" s="1" t="s">
        <v>3</v>
      </c>
      <c r="L1759" s="1" t="s">
        <v>4</v>
      </c>
      <c r="M1759" s="1" t="s">
        <v>5</v>
      </c>
      <c r="N1759" s="1" t="s">
        <v>6</v>
      </c>
      <c r="O1759" s="1" t="s">
        <v>7</v>
      </c>
      <c r="P1759" s="1" t="s">
        <v>8</v>
      </c>
      <c r="Q1759" s="1" t="s">
        <v>3344</v>
      </c>
      <c r="R1759" s="1" t="s">
        <v>3427</v>
      </c>
      <c r="S1759" s="1" t="s">
        <v>3447</v>
      </c>
      <c r="T1759" s="1" t="s">
        <v>3448</v>
      </c>
      <c r="U1759" s="1" t="s">
        <v>3452</v>
      </c>
      <c r="V1759" s="1" t="s">
        <v>3449</v>
      </c>
      <c r="W1759" s="1" t="s">
        <v>3450</v>
      </c>
      <c r="X1759" s="1" t="s">
        <v>3451</v>
      </c>
      <c r="Y1759" s="216" t="s">
        <v>3385</v>
      </c>
    </row>
    <row r="1760" spans="1:25">
      <c r="A1760" s="253"/>
      <c r="B1760" s="253"/>
      <c r="C1760" s="253"/>
      <c r="D1760" s="253"/>
      <c r="E1760" s="253"/>
      <c r="F1760" s="253"/>
      <c r="G1760" s="259"/>
      <c r="H1760" s="33" t="s">
        <v>0</v>
      </c>
      <c r="I1760" s="45">
        <v>1</v>
      </c>
      <c r="J1760" s="45">
        <v>3</v>
      </c>
      <c r="K1760" s="45" t="s">
        <v>9</v>
      </c>
      <c r="L1760" s="45">
        <v>5</v>
      </c>
      <c r="M1760" s="45">
        <v>6</v>
      </c>
      <c r="N1760" s="45">
        <v>7</v>
      </c>
      <c r="O1760" s="45">
        <v>8</v>
      </c>
      <c r="P1760" s="45">
        <v>9</v>
      </c>
      <c r="Q1760" s="45">
        <v>1</v>
      </c>
      <c r="R1760" s="45">
        <v>2</v>
      </c>
      <c r="S1760" s="45">
        <v>3</v>
      </c>
      <c r="T1760" s="45" t="s">
        <v>3453</v>
      </c>
      <c r="U1760" s="45">
        <v>5</v>
      </c>
      <c r="V1760" s="45">
        <v>6</v>
      </c>
      <c r="W1760" s="45">
        <v>7</v>
      </c>
      <c r="X1760" s="45" t="s">
        <v>3454</v>
      </c>
      <c r="Y1760" s="276">
        <v>9</v>
      </c>
    </row>
    <row r="1761" spans="1:25">
      <c r="A1761" s="253"/>
      <c r="B1761" s="253"/>
      <c r="C1761" s="253"/>
      <c r="D1761" s="253"/>
      <c r="E1761" s="253"/>
      <c r="F1761" s="253"/>
      <c r="G1761" s="259"/>
      <c r="H1761" s="34" t="s">
        <v>108</v>
      </c>
      <c r="I1761" s="35">
        <f t="shared" si="1254"/>
        <v>1899450</v>
      </c>
      <c r="J1761" s="35">
        <f t="shared" ref="J1761:P1761" si="1281">SUM(J1757)</f>
        <v>1848290</v>
      </c>
      <c r="K1761" s="35">
        <f t="shared" si="1256"/>
        <v>51160</v>
      </c>
      <c r="L1761" s="35">
        <f t="shared" si="1281"/>
        <v>51160</v>
      </c>
      <c r="M1761" s="35">
        <f t="shared" si="1281"/>
        <v>0</v>
      </c>
      <c r="N1761" s="35">
        <f t="shared" si="1281"/>
        <v>0</v>
      </c>
      <c r="O1761" s="35">
        <f t="shared" si="1281"/>
        <v>0</v>
      </c>
      <c r="P1761" s="35">
        <f t="shared" si="1281"/>
        <v>0</v>
      </c>
      <c r="Q1761" s="35">
        <f>SUM(Q1757)</f>
        <v>2003933</v>
      </c>
      <c r="R1761" s="35">
        <f>SUM(R1757)</f>
        <v>1936742</v>
      </c>
      <c r="S1761" s="35">
        <f>SUM(S1757)</f>
        <v>1586633</v>
      </c>
      <c r="T1761" s="35">
        <f t="shared" ref="T1761:X1761" si="1282">SUM(T1757)</f>
        <v>350109</v>
      </c>
      <c r="U1761" s="35">
        <f t="shared" si="1282"/>
        <v>158668</v>
      </c>
      <c r="V1761" s="35">
        <f t="shared" si="1282"/>
        <v>173242</v>
      </c>
      <c r="W1761" s="35">
        <f t="shared" si="1282"/>
        <v>18199</v>
      </c>
      <c r="X1761" s="35">
        <f t="shared" si="1282"/>
        <v>1936742</v>
      </c>
      <c r="Y1761" s="218">
        <f t="shared" ref="Y1761:Y1762" si="1283">IF(R1761=0,0,(X1761/R1761)*100)</f>
        <v>100</v>
      </c>
    </row>
    <row r="1762" spans="1:25">
      <c r="A1762" s="253"/>
      <c r="B1762" s="253"/>
      <c r="C1762" s="253"/>
      <c r="D1762" s="253"/>
      <c r="E1762" s="253"/>
      <c r="F1762" s="253"/>
      <c r="G1762" s="259"/>
      <c r="H1762" s="36" t="s">
        <v>69</v>
      </c>
      <c r="I1762" s="35">
        <f t="shared" si="1254"/>
        <v>1899450</v>
      </c>
      <c r="J1762" s="35">
        <f t="shared" ref="J1762:P1762" si="1284">SUM(J1761)</f>
        <v>1848290</v>
      </c>
      <c r="K1762" s="35">
        <f t="shared" si="1256"/>
        <v>51160</v>
      </c>
      <c r="L1762" s="35">
        <f t="shared" si="1284"/>
        <v>51160</v>
      </c>
      <c r="M1762" s="35">
        <f t="shared" si="1284"/>
        <v>0</v>
      </c>
      <c r="N1762" s="35">
        <f t="shared" si="1284"/>
        <v>0</v>
      </c>
      <c r="O1762" s="35">
        <f t="shared" si="1284"/>
        <v>0</v>
      </c>
      <c r="P1762" s="35">
        <f t="shared" si="1284"/>
        <v>0</v>
      </c>
      <c r="Q1762" s="35">
        <f>SUM(Q1761)</f>
        <v>2003933</v>
      </c>
      <c r="R1762" s="35">
        <f>SUM(R1761)</f>
        <v>1936742</v>
      </c>
      <c r="S1762" s="35">
        <f>SUM(S1761)</f>
        <v>1586633</v>
      </c>
      <c r="T1762" s="35">
        <f t="shared" ref="T1762:X1762" si="1285">SUM(T1761)</f>
        <v>350109</v>
      </c>
      <c r="U1762" s="35">
        <f t="shared" si="1285"/>
        <v>158668</v>
      </c>
      <c r="V1762" s="35">
        <f t="shared" si="1285"/>
        <v>173242</v>
      </c>
      <c r="W1762" s="35">
        <f t="shared" si="1285"/>
        <v>18199</v>
      </c>
      <c r="X1762" s="35">
        <f t="shared" si="1285"/>
        <v>1936742</v>
      </c>
      <c r="Y1762" s="218">
        <f t="shared" si="1283"/>
        <v>100</v>
      </c>
    </row>
    <row r="1763" spans="1:25">
      <c r="A1763" s="254"/>
      <c r="B1763" s="254"/>
      <c r="C1763" s="254"/>
      <c r="D1763" s="254"/>
      <c r="E1763" s="254"/>
      <c r="F1763" s="254"/>
      <c r="G1763" s="260"/>
    </row>
    <row r="1764" spans="1:25" ht="15" thickBot="1">
      <c r="A1764" s="32" t="s">
        <v>0</v>
      </c>
      <c r="B1764" s="32" t="s">
        <v>0</v>
      </c>
      <c r="C1764" s="32" t="s">
        <v>0</v>
      </c>
      <c r="D1764" s="32" t="s">
        <v>0</v>
      </c>
      <c r="E1764" s="32" t="s">
        <v>0</v>
      </c>
      <c r="F1764" s="32" t="s">
        <v>0</v>
      </c>
      <c r="G1764" s="154" t="s">
        <v>0</v>
      </c>
      <c r="H1764" s="37" t="s">
        <v>0</v>
      </c>
      <c r="I1764" s="37"/>
      <c r="J1764" s="37"/>
      <c r="K1764" s="37"/>
      <c r="L1764" s="37" t="s">
        <v>0</v>
      </c>
      <c r="M1764" s="37" t="s">
        <v>0</v>
      </c>
      <c r="N1764" s="37" t="s">
        <v>0</v>
      </c>
      <c r="O1764" s="37" t="s">
        <v>0</v>
      </c>
      <c r="P1764" s="37" t="s">
        <v>0</v>
      </c>
      <c r="Q1764" s="37"/>
      <c r="R1764" s="37"/>
      <c r="S1764" s="37"/>
      <c r="T1764" s="37" t="s">
        <v>0</v>
      </c>
      <c r="U1764" s="37" t="s">
        <v>0</v>
      </c>
      <c r="V1764" s="37" t="s">
        <v>0</v>
      </c>
      <c r="W1764" s="37" t="s">
        <v>0</v>
      </c>
      <c r="X1764" s="37" t="s">
        <v>0</v>
      </c>
      <c r="Y1764" s="219"/>
    </row>
    <row r="1765" spans="1:25" ht="41.4" thickBot="1">
      <c r="A1765" s="24" t="s">
        <v>123</v>
      </c>
      <c r="B1765" s="24" t="s">
        <v>124</v>
      </c>
      <c r="C1765" s="24" t="s">
        <v>125</v>
      </c>
      <c r="D1765" s="25" t="s">
        <v>0</v>
      </c>
      <c r="E1765" s="24" t="s">
        <v>126</v>
      </c>
      <c r="F1765" s="24" t="s">
        <v>127</v>
      </c>
      <c r="G1765" s="151" t="s">
        <v>128</v>
      </c>
      <c r="H1765" s="24" t="s">
        <v>1</v>
      </c>
      <c r="I1765" s="1" t="s">
        <v>3093</v>
      </c>
      <c r="J1765" s="1" t="s">
        <v>3130</v>
      </c>
      <c r="K1765" s="1" t="s">
        <v>3</v>
      </c>
      <c r="L1765" s="1" t="s">
        <v>4</v>
      </c>
      <c r="M1765" s="1" t="s">
        <v>5</v>
      </c>
      <c r="N1765" s="1" t="s">
        <v>6</v>
      </c>
      <c r="O1765" s="1" t="s">
        <v>7</v>
      </c>
      <c r="P1765" s="1" t="s">
        <v>8</v>
      </c>
      <c r="Q1765" s="1" t="s">
        <v>3344</v>
      </c>
      <c r="R1765" s="1" t="s">
        <v>3427</v>
      </c>
      <c r="S1765" s="1" t="s">
        <v>3447</v>
      </c>
      <c r="T1765" s="1" t="s">
        <v>3448</v>
      </c>
      <c r="U1765" s="1" t="s">
        <v>3452</v>
      </c>
      <c r="V1765" s="1" t="s">
        <v>3449</v>
      </c>
      <c r="W1765" s="1" t="s">
        <v>3450</v>
      </c>
      <c r="X1765" s="1" t="s">
        <v>3451</v>
      </c>
      <c r="Y1765" s="216" t="s">
        <v>3385</v>
      </c>
    </row>
    <row r="1766" spans="1:25">
      <c r="A1766" s="26" t="s">
        <v>0</v>
      </c>
      <c r="B1766" s="26" t="s">
        <v>0</v>
      </c>
      <c r="C1766" s="26" t="s">
        <v>0</v>
      </c>
      <c r="D1766" s="27" t="s">
        <v>0</v>
      </c>
      <c r="E1766" s="27" t="s">
        <v>0</v>
      </c>
      <c r="F1766" s="28" t="s">
        <v>0</v>
      </c>
      <c r="G1766" s="152" t="s">
        <v>0</v>
      </c>
      <c r="H1766" s="29" t="s">
        <v>0</v>
      </c>
      <c r="I1766" s="45">
        <v>1</v>
      </c>
      <c r="J1766" s="45">
        <v>3</v>
      </c>
      <c r="K1766" s="45" t="s">
        <v>9</v>
      </c>
      <c r="L1766" s="45">
        <v>5</v>
      </c>
      <c r="M1766" s="45">
        <v>6</v>
      </c>
      <c r="N1766" s="45">
        <v>7</v>
      </c>
      <c r="O1766" s="45">
        <v>8</v>
      </c>
      <c r="P1766" s="45">
        <v>9</v>
      </c>
      <c r="Q1766" s="45">
        <v>1</v>
      </c>
      <c r="R1766" s="45">
        <v>2</v>
      </c>
      <c r="S1766" s="45">
        <v>3</v>
      </c>
      <c r="T1766" s="45" t="s">
        <v>3453</v>
      </c>
      <c r="U1766" s="45">
        <v>5</v>
      </c>
      <c r="V1766" s="45">
        <v>6</v>
      </c>
      <c r="W1766" s="45">
        <v>7</v>
      </c>
      <c r="X1766" s="45" t="s">
        <v>3454</v>
      </c>
      <c r="Y1766" s="276">
        <v>9</v>
      </c>
    </row>
    <row r="1767" spans="1:25">
      <c r="A1767" s="133" t="s">
        <v>786</v>
      </c>
      <c r="B1767" s="133" t="s">
        <v>172</v>
      </c>
      <c r="C1767" s="109" t="s">
        <v>880</v>
      </c>
      <c r="D1767" s="109" t="s">
        <v>881</v>
      </c>
      <c r="E1767" s="98" t="s">
        <v>0</v>
      </c>
      <c r="F1767" s="98" t="s">
        <v>0</v>
      </c>
      <c r="G1767" s="153" t="s">
        <v>0</v>
      </c>
      <c r="H1767" s="98" t="s">
        <v>882</v>
      </c>
      <c r="I1767" s="110"/>
      <c r="J1767" s="110"/>
      <c r="K1767" s="110"/>
      <c r="L1767" s="110" t="s">
        <v>0</v>
      </c>
      <c r="M1767" s="110" t="s">
        <v>0</v>
      </c>
      <c r="N1767" s="110" t="s">
        <v>0</v>
      </c>
      <c r="O1767" s="110" t="s">
        <v>0</v>
      </c>
      <c r="P1767" s="110" t="s">
        <v>0</v>
      </c>
      <c r="Q1767" s="110"/>
      <c r="R1767" s="110"/>
      <c r="S1767" s="110"/>
      <c r="T1767" s="110" t="s">
        <v>0</v>
      </c>
      <c r="U1767" s="110" t="s">
        <v>0</v>
      </c>
      <c r="V1767" s="110" t="s">
        <v>0</v>
      </c>
      <c r="W1767" s="110" t="s">
        <v>0</v>
      </c>
      <c r="X1767" s="110" t="s">
        <v>0</v>
      </c>
      <c r="Y1767" s="217"/>
    </row>
    <row r="1768" spans="1:25" ht="20.399999999999999">
      <c r="A1768" s="20" t="s">
        <v>0</v>
      </c>
      <c r="B1768" s="20" t="s">
        <v>0</v>
      </c>
      <c r="C1768" s="20" t="s">
        <v>0</v>
      </c>
      <c r="D1768" s="21" t="s">
        <v>0</v>
      </c>
      <c r="E1768" s="21" t="s">
        <v>0</v>
      </c>
      <c r="F1768" s="21" t="s">
        <v>0</v>
      </c>
      <c r="G1768" s="150" t="s">
        <v>0</v>
      </c>
      <c r="H1768" s="30" t="s">
        <v>33</v>
      </c>
      <c r="I1768" s="31">
        <f t="shared" si="1254"/>
        <v>1699900</v>
      </c>
      <c r="J1768" s="31">
        <f t="shared" ref="J1768:P1768" si="1286">SUM(J1769,J1777,J1779)</f>
        <v>1699900</v>
      </c>
      <c r="K1768" s="31">
        <f t="shared" si="1256"/>
        <v>0</v>
      </c>
      <c r="L1768" s="31">
        <f t="shared" si="1286"/>
        <v>0</v>
      </c>
      <c r="M1768" s="31">
        <f t="shared" si="1286"/>
        <v>0</v>
      </c>
      <c r="N1768" s="31">
        <f t="shared" si="1286"/>
        <v>0</v>
      </c>
      <c r="O1768" s="31">
        <f t="shared" si="1286"/>
        <v>0</v>
      </c>
      <c r="P1768" s="31">
        <f t="shared" si="1286"/>
        <v>0</v>
      </c>
      <c r="Q1768" s="31">
        <f>SUM(Q1769,Q1777,Q1779)</f>
        <v>1778423</v>
      </c>
      <c r="R1768" s="31">
        <f>SUM(R1769,R1777,R1779)</f>
        <v>1775213</v>
      </c>
      <c r="S1768" s="31">
        <f>SUM(S1769,S1777,S1779)</f>
        <v>1553380</v>
      </c>
      <c r="T1768" s="31">
        <f t="shared" ref="T1768:X1768" si="1287">SUM(T1769,T1777,T1779)</f>
        <v>221733</v>
      </c>
      <c r="U1768" s="31">
        <f t="shared" si="1287"/>
        <v>175598</v>
      </c>
      <c r="V1768" s="31">
        <f t="shared" si="1287"/>
        <v>46031</v>
      </c>
      <c r="W1768" s="31">
        <f t="shared" si="1287"/>
        <v>104</v>
      </c>
      <c r="X1768" s="31">
        <f t="shared" si="1287"/>
        <v>1775113</v>
      </c>
      <c r="Y1768" s="220">
        <f t="shared" ref="Y1768:Y1798" si="1288">IF(R1768=0,0,(X1768/R1768)*100)</f>
        <v>99.994366873158327</v>
      </c>
    </row>
    <row r="1769" spans="1:25">
      <c r="A1769" s="23" t="s">
        <v>786</v>
      </c>
      <c r="B1769" s="23" t="s">
        <v>172</v>
      </c>
      <c r="C1769" s="23" t="s">
        <v>880</v>
      </c>
      <c r="D1769" s="23" t="s">
        <v>881</v>
      </c>
      <c r="E1769" s="21" t="s">
        <v>132</v>
      </c>
      <c r="F1769" s="21" t="s">
        <v>0</v>
      </c>
      <c r="G1769" s="150" t="s">
        <v>0</v>
      </c>
      <c r="H1769" s="21" t="s">
        <v>11</v>
      </c>
      <c r="I1769" s="66">
        <f t="shared" si="1254"/>
        <v>1479000</v>
      </c>
      <c r="J1769" s="66">
        <f t="shared" ref="J1769:P1769" si="1289">SUM(J1770,J1771)</f>
        <v>1479000</v>
      </c>
      <c r="K1769" s="66">
        <f t="shared" si="1256"/>
        <v>0</v>
      </c>
      <c r="L1769" s="66">
        <f t="shared" si="1289"/>
        <v>0</v>
      </c>
      <c r="M1769" s="66">
        <f t="shared" si="1289"/>
        <v>0</v>
      </c>
      <c r="N1769" s="66">
        <f t="shared" si="1289"/>
        <v>0</v>
      </c>
      <c r="O1769" s="66">
        <f t="shared" si="1289"/>
        <v>0</v>
      </c>
      <c r="P1769" s="66">
        <f t="shared" si="1289"/>
        <v>0</v>
      </c>
      <c r="Q1769" s="66">
        <f>SUM(Q1770,Q1771)</f>
        <v>1542526</v>
      </c>
      <c r="R1769" s="66">
        <f>SUM(R1770,R1771)</f>
        <v>1540806</v>
      </c>
      <c r="S1769" s="66">
        <f>SUM(S1770,S1771)</f>
        <v>1353609</v>
      </c>
      <c r="T1769" s="66">
        <f t="shared" ref="T1769:X1769" si="1290">SUM(T1770,T1771)</f>
        <v>187197</v>
      </c>
      <c r="U1769" s="66">
        <f t="shared" si="1290"/>
        <v>156398</v>
      </c>
      <c r="V1769" s="66">
        <f t="shared" si="1290"/>
        <v>30695</v>
      </c>
      <c r="W1769" s="66">
        <f t="shared" si="1290"/>
        <v>104</v>
      </c>
      <c r="X1769" s="66">
        <f t="shared" si="1290"/>
        <v>1540806</v>
      </c>
      <c r="Y1769" s="208">
        <f t="shared" si="1288"/>
        <v>100</v>
      </c>
    </row>
    <row r="1770" spans="1:25">
      <c r="A1770" s="23" t="s">
        <v>786</v>
      </c>
      <c r="B1770" s="23" t="s">
        <v>172</v>
      </c>
      <c r="C1770" s="23" t="s">
        <v>880</v>
      </c>
      <c r="D1770" s="23" t="s">
        <v>881</v>
      </c>
      <c r="E1770" s="22">
        <v>6111</v>
      </c>
      <c r="F1770" s="23"/>
      <c r="G1770" s="128" t="s">
        <v>3378</v>
      </c>
      <c r="H1770" s="32" t="s">
        <v>12</v>
      </c>
      <c r="I1770" s="44">
        <f t="shared" si="1254"/>
        <v>1255000</v>
      </c>
      <c r="J1770" s="44">
        <v>1255000</v>
      </c>
      <c r="K1770" s="44">
        <f t="shared" si="1256"/>
        <v>0</v>
      </c>
      <c r="L1770" s="44">
        <v>0</v>
      </c>
      <c r="M1770" s="44">
        <v>0</v>
      </c>
      <c r="N1770" s="44">
        <v>0</v>
      </c>
      <c r="O1770" s="44">
        <v>0</v>
      </c>
      <c r="P1770" s="44">
        <v>0</v>
      </c>
      <c r="Q1770" s="44">
        <v>1315132</v>
      </c>
      <c r="R1770" s="44">
        <v>1315132</v>
      </c>
      <c r="S1770" s="44">
        <v>1152437</v>
      </c>
      <c r="T1770" s="44">
        <f t="shared" ref="T1770:T1797" si="1291">U1770+V1770+W1770</f>
        <v>162695</v>
      </c>
      <c r="U1770" s="44">
        <v>144000</v>
      </c>
      <c r="V1770" s="44">
        <v>18695</v>
      </c>
      <c r="W1770" s="44">
        <v>0</v>
      </c>
      <c r="X1770" s="44">
        <f t="shared" ref="X1770:X1797" si="1292">S1770+T1770</f>
        <v>1315132</v>
      </c>
      <c r="Y1770" s="209">
        <f t="shared" si="1288"/>
        <v>100</v>
      </c>
    </row>
    <row r="1771" spans="1:25">
      <c r="A1771" s="20" t="s">
        <v>786</v>
      </c>
      <c r="B1771" s="20" t="s">
        <v>172</v>
      </c>
      <c r="C1771" s="20" t="s">
        <v>880</v>
      </c>
      <c r="D1771" s="20" t="s">
        <v>881</v>
      </c>
      <c r="E1771" s="20" t="s">
        <v>134</v>
      </c>
      <c r="F1771" s="23" t="s">
        <v>0</v>
      </c>
      <c r="G1771" s="154" t="s">
        <v>0</v>
      </c>
      <c r="H1771" s="21" t="s">
        <v>13</v>
      </c>
      <c r="I1771" s="66">
        <f t="shared" si="1254"/>
        <v>224000</v>
      </c>
      <c r="J1771" s="66">
        <f t="shared" ref="J1771:P1771" si="1293">SUM(J1772:J1776)</f>
        <v>224000</v>
      </c>
      <c r="K1771" s="66">
        <f t="shared" si="1256"/>
        <v>0</v>
      </c>
      <c r="L1771" s="66">
        <f t="shared" si="1293"/>
        <v>0</v>
      </c>
      <c r="M1771" s="66">
        <f t="shared" si="1293"/>
        <v>0</v>
      </c>
      <c r="N1771" s="66">
        <f t="shared" si="1293"/>
        <v>0</v>
      </c>
      <c r="O1771" s="66">
        <f t="shared" si="1293"/>
        <v>0</v>
      </c>
      <c r="P1771" s="66">
        <f t="shared" si="1293"/>
        <v>0</v>
      </c>
      <c r="Q1771" s="66">
        <f>SUM(Q1772:Q1776)</f>
        <v>227394</v>
      </c>
      <c r="R1771" s="66">
        <f>SUM(R1772:R1776)</f>
        <v>225674</v>
      </c>
      <c r="S1771" s="66">
        <f>SUM(S1772:S1776)</f>
        <v>201172</v>
      </c>
      <c r="T1771" s="66">
        <f t="shared" ref="T1771:X1771" si="1294">SUM(T1772:T1776)</f>
        <v>24502</v>
      </c>
      <c r="U1771" s="66">
        <f t="shared" si="1294"/>
        <v>12398</v>
      </c>
      <c r="V1771" s="66">
        <f t="shared" si="1294"/>
        <v>12000</v>
      </c>
      <c r="W1771" s="66">
        <f t="shared" si="1294"/>
        <v>104</v>
      </c>
      <c r="X1771" s="66">
        <f t="shared" si="1294"/>
        <v>225674</v>
      </c>
      <c r="Y1771" s="208">
        <f t="shared" si="1288"/>
        <v>100</v>
      </c>
    </row>
    <row r="1772" spans="1:25">
      <c r="A1772" s="23" t="s">
        <v>786</v>
      </c>
      <c r="B1772" s="23" t="s">
        <v>172</v>
      </c>
      <c r="C1772" s="23" t="s">
        <v>880</v>
      </c>
      <c r="D1772" s="23" t="s">
        <v>881</v>
      </c>
      <c r="E1772" s="22">
        <v>6112</v>
      </c>
      <c r="F1772" s="23" t="s">
        <v>883</v>
      </c>
      <c r="G1772" s="128" t="s">
        <v>3378</v>
      </c>
      <c r="H1772" s="32" t="s">
        <v>16</v>
      </c>
      <c r="I1772" s="44">
        <f t="shared" si="1254"/>
        <v>44000</v>
      </c>
      <c r="J1772" s="44">
        <v>44000</v>
      </c>
      <c r="K1772" s="44">
        <f t="shared" si="1256"/>
        <v>0</v>
      </c>
      <c r="L1772" s="44">
        <v>0</v>
      </c>
      <c r="M1772" s="44">
        <v>0</v>
      </c>
      <c r="N1772" s="44">
        <v>0</v>
      </c>
      <c r="O1772" s="44">
        <v>0</v>
      </c>
      <c r="P1772" s="44">
        <v>0</v>
      </c>
      <c r="Q1772" s="44">
        <v>44000</v>
      </c>
      <c r="R1772" s="44">
        <v>44000</v>
      </c>
      <c r="S1772" s="44">
        <v>43602</v>
      </c>
      <c r="T1772" s="44">
        <f t="shared" si="1291"/>
        <v>398</v>
      </c>
      <c r="U1772" s="44">
        <v>398</v>
      </c>
      <c r="V1772" s="44">
        <v>0</v>
      </c>
      <c r="W1772" s="44">
        <v>0</v>
      </c>
      <c r="X1772" s="44">
        <f t="shared" si="1292"/>
        <v>44000</v>
      </c>
      <c r="Y1772" s="209">
        <f t="shared" si="1288"/>
        <v>100</v>
      </c>
    </row>
    <row r="1773" spans="1:25">
      <c r="A1773" s="23" t="s">
        <v>786</v>
      </c>
      <c r="B1773" s="23" t="s">
        <v>172</v>
      </c>
      <c r="C1773" s="23" t="s">
        <v>880</v>
      </c>
      <c r="D1773" s="23" t="s">
        <v>881</v>
      </c>
      <c r="E1773" s="22">
        <v>6112</v>
      </c>
      <c r="F1773" s="23" t="s">
        <v>884</v>
      </c>
      <c r="G1773" s="128" t="s">
        <v>3378</v>
      </c>
      <c r="H1773" s="32" t="s">
        <v>19</v>
      </c>
      <c r="I1773" s="44">
        <f t="shared" si="1254"/>
        <v>118000</v>
      </c>
      <c r="J1773" s="44">
        <v>118000</v>
      </c>
      <c r="K1773" s="44">
        <f t="shared" si="1256"/>
        <v>0</v>
      </c>
      <c r="L1773" s="44">
        <v>0</v>
      </c>
      <c r="M1773" s="44">
        <v>0</v>
      </c>
      <c r="N1773" s="44">
        <v>0</v>
      </c>
      <c r="O1773" s="44">
        <v>0</v>
      </c>
      <c r="P1773" s="44">
        <v>0</v>
      </c>
      <c r="Q1773" s="44">
        <v>118000</v>
      </c>
      <c r="R1773" s="44">
        <v>118000</v>
      </c>
      <c r="S1773" s="44">
        <v>93896</v>
      </c>
      <c r="T1773" s="44">
        <f t="shared" si="1291"/>
        <v>24104</v>
      </c>
      <c r="U1773" s="44">
        <v>12000</v>
      </c>
      <c r="V1773" s="44">
        <v>12000</v>
      </c>
      <c r="W1773" s="44">
        <v>104</v>
      </c>
      <c r="X1773" s="44">
        <f t="shared" si="1292"/>
        <v>118000</v>
      </c>
      <c r="Y1773" s="209">
        <f t="shared" si="1288"/>
        <v>100</v>
      </c>
    </row>
    <row r="1774" spans="1:25">
      <c r="A1774" s="23" t="s">
        <v>786</v>
      </c>
      <c r="B1774" s="23" t="s">
        <v>172</v>
      </c>
      <c r="C1774" s="23" t="s">
        <v>880</v>
      </c>
      <c r="D1774" s="23" t="s">
        <v>881</v>
      </c>
      <c r="E1774" s="22">
        <v>6112</v>
      </c>
      <c r="F1774" s="23" t="s">
        <v>885</v>
      </c>
      <c r="G1774" s="128" t="s">
        <v>3378</v>
      </c>
      <c r="H1774" s="32" t="s">
        <v>17</v>
      </c>
      <c r="I1774" s="44">
        <f t="shared" si="1254"/>
        <v>27000</v>
      </c>
      <c r="J1774" s="44">
        <v>27000</v>
      </c>
      <c r="K1774" s="44">
        <f t="shared" si="1256"/>
        <v>0</v>
      </c>
      <c r="L1774" s="44">
        <v>0</v>
      </c>
      <c r="M1774" s="44">
        <v>0</v>
      </c>
      <c r="N1774" s="44">
        <v>0</v>
      </c>
      <c r="O1774" s="44">
        <v>0</v>
      </c>
      <c r="P1774" s="44">
        <v>0</v>
      </c>
      <c r="Q1774" s="44">
        <v>28674</v>
      </c>
      <c r="R1774" s="44">
        <v>28674</v>
      </c>
      <c r="S1774" s="44">
        <v>28674</v>
      </c>
      <c r="T1774" s="44">
        <f t="shared" si="1291"/>
        <v>0</v>
      </c>
      <c r="U1774" s="44">
        <v>0</v>
      </c>
      <c r="V1774" s="44">
        <v>0</v>
      </c>
      <c r="W1774" s="44">
        <v>0</v>
      </c>
      <c r="X1774" s="44">
        <f t="shared" si="1292"/>
        <v>28674</v>
      </c>
      <c r="Y1774" s="209">
        <f t="shared" si="1288"/>
        <v>100</v>
      </c>
    </row>
    <row r="1775" spans="1:25">
      <c r="A1775" s="23" t="s">
        <v>786</v>
      </c>
      <c r="B1775" s="23" t="s">
        <v>172</v>
      </c>
      <c r="C1775" s="23" t="s">
        <v>880</v>
      </c>
      <c r="D1775" s="23" t="s">
        <v>881</v>
      </c>
      <c r="E1775" s="22">
        <v>6112</v>
      </c>
      <c r="F1775" s="23" t="s">
        <v>886</v>
      </c>
      <c r="G1775" s="128" t="s">
        <v>3378</v>
      </c>
      <c r="H1775" s="32" t="s">
        <v>15</v>
      </c>
      <c r="I1775" s="44">
        <f t="shared" si="1254"/>
        <v>15000</v>
      </c>
      <c r="J1775" s="44">
        <v>15000</v>
      </c>
      <c r="K1775" s="44">
        <f t="shared" si="1256"/>
        <v>0</v>
      </c>
      <c r="L1775" s="44">
        <v>0</v>
      </c>
      <c r="M1775" s="44">
        <v>0</v>
      </c>
      <c r="N1775" s="44">
        <v>0</v>
      </c>
      <c r="O1775" s="44">
        <v>0</v>
      </c>
      <c r="P1775" s="44">
        <v>0</v>
      </c>
      <c r="Q1775" s="44">
        <v>9000</v>
      </c>
      <c r="R1775" s="44">
        <v>9000</v>
      </c>
      <c r="S1775" s="44">
        <v>9000</v>
      </c>
      <c r="T1775" s="44">
        <f t="shared" si="1291"/>
        <v>0</v>
      </c>
      <c r="U1775" s="44">
        <v>0</v>
      </c>
      <c r="V1775" s="44">
        <v>0</v>
      </c>
      <c r="W1775" s="44">
        <v>0</v>
      </c>
      <c r="X1775" s="44">
        <f t="shared" si="1292"/>
        <v>9000</v>
      </c>
      <c r="Y1775" s="209">
        <f t="shared" si="1288"/>
        <v>100</v>
      </c>
    </row>
    <row r="1776" spans="1:25">
      <c r="A1776" s="23" t="s">
        <v>786</v>
      </c>
      <c r="B1776" s="23" t="s">
        <v>172</v>
      </c>
      <c r="C1776" s="23" t="s">
        <v>880</v>
      </c>
      <c r="D1776" s="23" t="s">
        <v>881</v>
      </c>
      <c r="E1776" s="22">
        <v>6112</v>
      </c>
      <c r="F1776" s="23" t="s">
        <v>887</v>
      </c>
      <c r="G1776" s="128" t="s">
        <v>3378</v>
      </c>
      <c r="H1776" s="32" t="s">
        <v>18</v>
      </c>
      <c r="I1776" s="44">
        <f t="shared" si="1254"/>
        <v>20000</v>
      </c>
      <c r="J1776" s="44">
        <v>20000</v>
      </c>
      <c r="K1776" s="44">
        <f t="shared" si="1256"/>
        <v>0</v>
      </c>
      <c r="L1776" s="44">
        <v>0</v>
      </c>
      <c r="M1776" s="44">
        <v>0</v>
      </c>
      <c r="N1776" s="44">
        <v>0</v>
      </c>
      <c r="O1776" s="44">
        <v>0</v>
      </c>
      <c r="P1776" s="44">
        <v>0</v>
      </c>
      <c r="Q1776" s="44">
        <v>27720</v>
      </c>
      <c r="R1776" s="44">
        <v>26000</v>
      </c>
      <c r="S1776" s="44">
        <v>26000</v>
      </c>
      <c r="T1776" s="44">
        <f t="shared" si="1291"/>
        <v>0</v>
      </c>
      <c r="U1776" s="44">
        <v>0</v>
      </c>
      <c r="V1776" s="44">
        <v>0</v>
      </c>
      <c r="W1776" s="44">
        <v>0</v>
      </c>
      <c r="X1776" s="44">
        <f t="shared" si="1292"/>
        <v>26000</v>
      </c>
      <c r="Y1776" s="209">
        <f t="shared" si="1288"/>
        <v>100</v>
      </c>
    </row>
    <row r="1777" spans="1:25">
      <c r="A1777" s="23" t="s">
        <v>786</v>
      </c>
      <c r="B1777" s="23" t="s">
        <v>172</v>
      </c>
      <c r="C1777" s="23" t="s">
        <v>880</v>
      </c>
      <c r="D1777" s="23" t="s">
        <v>881</v>
      </c>
      <c r="E1777" s="21" t="s">
        <v>139</v>
      </c>
      <c r="F1777" s="21" t="s">
        <v>0</v>
      </c>
      <c r="G1777" s="150" t="s">
        <v>0</v>
      </c>
      <c r="H1777" s="21" t="s">
        <v>21</v>
      </c>
      <c r="I1777" s="66">
        <f t="shared" si="1254"/>
        <v>133000</v>
      </c>
      <c r="J1777" s="66">
        <f t="shared" ref="J1777:X1777" si="1295">SUM(J1778)</f>
        <v>133000</v>
      </c>
      <c r="K1777" s="66">
        <f t="shared" si="1256"/>
        <v>0</v>
      </c>
      <c r="L1777" s="66">
        <f t="shared" si="1295"/>
        <v>0</v>
      </c>
      <c r="M1777" s="66">
        <f t="shared" si="1295"/>
        <v>0</v>
      </c>
      <c r="N1777" s="66">
        <f t="shared" si="1295"/>
        <v>0</v>
      </c>
      <c r="O1777" s="66">
        <f t="shared" si="1295"/>
        <v>0</v>
      </c>
      <c r="P1777" s="66">
        <f t="shared" si="1295"/>
        <v>0</v>
      </c>
      <c r="Q1777" s="66">
        <f t="shared" si="1295"/>
        <v>139314</v>
      </c>
      <c r="R1777" s="66">
        <f t="shared" si="1295"/>
        <v>139314</v>
      </c>
      <c r="S1777" s="66">
        <f t="shared" si="1295"/>
        <v>116029</v>
      </c>
      <c r="T1777" s="66">
        <f t="shared" si="1295"/>
        <v>23285</v>
      </c>
      <c r="U1777" s="66">
        <f t="shared" si="1295"/>
        <v>13500</v>
      </c>
      <c r="V1777" s="66">
        <f t="shared" si="1295"/>
        <v>9785</v>
      </c>
      <c r="W1777" s="66">
        <f t="shared" si="1295"/>
        <v>0</v>
      </c>
      <c r="X1777" s="66">
        <f t="shared" si="1295"/>
        <v>139314</v>
      </c>
      <c r="Y1777" s="208">
        <f t="shared" si="1288"/>
        <v>100</v>
      </c>
    </row>
    <row r="1778" spans="1:25">
      <c r="A1778" s="23" t="s">
        <v>786</v>
      </c>
      <c r="B1778" s="23" t="s">
        <v>172</v>
      </c>
      <c r="C1778" s="23" t="s">
        <v>880</v>
      </c>
      <c r="D1778" s="23" t="s">
        <v>881</v>
      </c>
      <c r="E1778" s="22">
        <v>6121</v>
      </c>
      <c r="F1778" s="23"/>
      <c r="G1778" s="128" t="s">
        <v>3378</v>
      </c>
      <c r="H1778" s="32" t="s">
        <v>22</v>
      </c>
      <c r="I1778" s="44">
        <f t="shared" si="1254"/>
        <v>133000</v>
      </c>
      <c r="J1778" s="44">
        <v>133000</v>
      </c>
      <c r="K1778" s="44">
        <f t="shared" si="1256"/>
        <v>0</v>
      </c>
      <c r="L1778" s="44">
        <v>0</v>
      </c>
      <c r="M1778" s="44">
        <v>0</v>
      </c>
      <c r="N1778" s="44">
        <v>0</v>
      </c>
      <c r="O1778" s="44">
        <v>0</v>
      </c>
      <c r="P1778" s="44">
        <v>0</v>
      </c>
      <c r="Q1778" s="44">
        <v>139314</v>
      </c>
      <c r="R1778" s="44">
        <v>139314</v>
      </c>
      <c r="S1778" s="44">
        <v>116029</v>
      </c>
      <c r="T1778" s="44">
        <f t="shared" si="1291"/>
        <v>23285</v>
      </c>
      <c r="U1778" s="44">
        <v>13500</v>
      </c>
      <c r="V1778" s="44">
        <v>9785</v>
      </c>
      <c r="W1778" s="44">
        <v>0</v>
      </c>
      <c r="X1778" s="44">
        <f t="shared" si="1292"/>
        <v>139314</v>
      </c>
      <c r="Y1778" s="209">
        <f t="shared" si="1288"/>
        <v>100</v>
      </c>
    </row>
    <row r="1779" spans="1:25">
      <c r="A1779" s="23" t="s">
        <v>786</v>
      </c>
      <c r="B1779" s="23" t="s">
        <v>172</v>
      </c>
      <c r="C1779" s="23" t="s">
        <v>880</v>
      </c>
      <c r="D1779" s="23" t="s">
        <v>881</v>
      </c>
      <c r="E1779" s="21" t="s">
        <v>141</v>
      </c>
      <c r="F1779" s="21" t="s">
        <v>0</v>
      </c>
      <c r="G1779" s="150" t="s">
        <v>0</v>
      </c>
      <c r="H1779" s="21" t="s">
        <v>23</v>
      </c>
      <c r="I1779" s="66">
        <f t="shared" si="1254"/>
        <v>87900</v>
      </c>
      <c r="J1779" s="66">
        <f t="shared" ref="J1779:P1779" si="1296">SUM(J1780:J1786)</f>
        <v>87900</v>
      </c>
      <c r="K1779" s="66">
        <f t="shared" si="1256"/>
        <v>0</v>
      </c>
      <c r="L1779" s="66">
        <f t="shared" si="1296"/>
        <v>0</v>
      </c>
      <c r="M1779" s="66">
        <f t="shared" si="1296"/>
        <v>0</v>
      </c>
      <c r="N1779" s="66">
        <f t="shared" si="1296"/>
        <v>0</v>
      </c>
      <c r="O1779" s="66">
        <f t="shared" si="1296"/>
        <v>0</v>
      </c>
      <c r="P1779" s="66">
        <f t="shared" si="1296"/>
        <v>0</v>
      </c>
      <c r="Q1779" s="66">
        <f>SUM(Q1780:Q1786)</f>
        <v>96583</v>
      </c>
      <c r="R1779" s="66">
        <f>SUM(R1780:R1786)</f>
        <v>95093</v>
      </c>
      <c r="S1779" s="66">
        <f>SUM(S1780:S1786)</f>
        <v>83742</v>
      </c>
      <c r="T1779" s="66">
        <f t="shared" ref="T1779:X1779" si="1297">SUM(T1780:T1786)</f>
        <v>11251</v>
      </c>
      <c r="U1779" s="66">
        <f t="shared" si="1297"/>
        <v>5700</v>
      </c>
      <c r="V1779" s="66">
        <f t="shared" si="1297"/>
        <v>5551</v>
      </c>
      <c r="W1779" s="66">
        <f t="shared" si="1297"/>
        <v>0</v>
      </c>
      <c r="X1779" s="66">
        <f t="shared" si="1297"/>
        <v>94993</v>
      </c>
      <c r="Y1779" s="208">
        <f t="shared" si="1288"/>
        <v>99.894839788417656</v>
      </c>
    </row>
    <row r="1780" spans="1:25">
      <c r="A1780" s="23" t="s">
        <v>786</v>
      </c>
      <c r="B1780" s="23" t="s">
        <v>172</v>
      </c>
      <c r="C1780" s="23" t="s">
        <v>880</v>
      </c>
      <c r="D1780" s="23" t="s">
        <v>881</v>
      </c>
      <c r="E1780" s="22">
        <v>6131</v>
      </c>
      <c r="F1780" s="23"/>
      <c r="G1780" s="128" t="s">
        <v>3378</v>
      </c>
      <c r="H1780" s="32" t="s">
        <v>24</v>
      </c>
      <c r="I1780" s="44">
        <f t="shared" si="1254"/>
        <v>1000</v>
      </c>
      <c r="J1780" s="44">
        <v>1000</v>
      </c>
      <c r="K1780" s="44">
        <f t="shared" si="1256"/>
        <v>0</v>
      </c>
      <c r="L1780" s="44">
        <v>0</v>
      </c>
      <c r="M1780" s="44">
        <v>0</v>
      </c>
      <c r="N1780" s="44">
        <v>0</v>
      </c>
      <c r="O1780" s="44">
        <v>0</v>
      </c>
      <c r="P1780" s="44">
        <v>0</v>
      </c>
      <c r="Q1780" s="44">
        <v>1000</v>
      </c>
      <c r="R1780" s="44">
        <v>1000</v>
      </c>
      <c r="S1780" s="44">
        <v>1000</v>
      </c>
      <c r="T1780" s="44">
        <f t="shared" si="1291"/>
        <v>0</v>
      </c>
      <c r="U1780" s="44">
        <v>0</v>
      </c>
      <c r="V1780" s="44">
        <v>0</v>
      </c>
      <c r="W1780" s="44">
        <v>0</v>
      </c>
      <c r="X1780" s="44">
        <f t="shared" si="1292"/>
        <v>1000</v>
      </c>
      <c r="Y1780" s="209">
        <f t="shared" si="1288"/>
        <v>100</v>
      </c>
    </row>
    <row r="1781" spans="1:25">
      <c r="A1781" s="23" t="s">
        <v>786</v>
      </c>
      <c r="B1781" s="23" t="s">
        <v>172</v>
      </c>
      <c r="C1781" s="23" t="s">
        <v>880</v>
      </c>
      <c r="D1781" s="23" t="s">
        <v>881</v>
      </c>
      <c r="E1781" s="22">
        <v>6132</v>
      </c>
      <c r="F1781" s="23"/>
      <c r="G1781" s="128" t="s">
        <v>3378</v>
      </c>
      <c r="H1781" s="32" t="s">
        <v>25</v>
      </c>
      <c r="I1781" s="44">
        <f t="shared" si="1254"/>
        <v>45000</v>
      </c>
      <c r="J1781" s="44">
        <v>45000</v>
      </c>
      <c r="K1781" s="44">
        <f t="shared" si="1256"/>
        <v>0</v>
      </c>
      <c r="L1781" s="44">
        <v>0</v>
      </c>
      <c r="M1781" s="44">
        <v>0</v>
      </c>
      <c r="N1781" s="44">
        <v>0</v>
      </c>
      <c r="O1781" s="44">
        <v>0</v>
      </c>
      <c r="P1781" s="44">
        <v>0</v>
      </c>
      <c r="Q1781" s="44">
        <v>45000</v>
      </c>
      <c r="R1781" s="44">
        <v>45000</v>
      </c>
      <c r="S1781" s="44">
        <v>45000</v>
      </c>
      <c r="T1781" s="44">
        <f t="shared" si="1291"/>
        <v>0</v>
      </c>
      <c r="U1781" s="44">
        <v>0</v>
      </c>
      <c r="V1781" s="44">
        <v>0</v>
      </c>
      <c r="W1781" s="44">
        <v>0</v>
      </c>
      <c r="X1781" s="44">
        <f t="shared" si="1292"/>
        <v>45000</v>
      </c>
      <c r="Y1781" s="209">
        <f t="shared" si="1288"/>
        <v>100</v>
      </c>
    </row>
    <row r="1782" spans="1:25">
      <c r="A1782" s="23" t="s">
        <v>786</v>
      </c>
      <c r="B1782" s="23" t="s">
        <v>172</v>
      </c>
      <c r="C1782" s="23" t="s">
        <v>880</v>
      </c>
      <c r="D1782" s="23" t="s">
        <v>881</v>
      </c>
      <c r="E1782" s="22">
        <v>6133</v>
      </c>
      <c r="F1782" s="23"/>
      <c r="G1782" s="128" t="s">
        <v>3378</v>
      </c>
      <c r="H1782" s="32" t="s">
        <v>26</v>
      </c>
      <c r="I1782" s="44">
        <f t="shared" ref="I1782:I1851" si="1298">SUM(J1782,K1782,O1782,P1782)</f>
        <v>10000</v>
      </c>
      <c r="J1782" s="44">
        <v>10000</v>
      </c>
      <c r="K1782" s="44">
        <f t="shared" ref="K1782:K1851" si="1299">SUM(L1782,M1782,N1782)</f>
        <v>0</v>
      </c>
      <c r="L1782" s="44">
        <v>0</v>
      </c>
      <c r="M1782" s="44">
        <v>0</v>
      </c>
      <c r="N1782" s="44">
        <v>0</v>
      </c>
      <c r="O1782" s="44">
        <v>0</v>
      </c>
      <c r="P1782" s="44">
        <v>0</v>
      </c>
      <c r="Q1782" s="44">
        <v>10000</v>
      </c>
      <c r="R1782" s="44">
        <v>10000</v>
      </c>
      <c r="S1782" s="44">
        <v>9000</v>
      </c>
      <c r="T1782" s="44">
        <f t="shared" si="1291"/>
        <v>1000</v>
      </c>
      <c r="U1782" s="44">
        <v>500</v>
      </c>
      <c r="V1782" s="44">
        <v>500</v>
      </c>
      <c r="W1782" s="44">
        <v>0</v>
      </c>
      <c r="X1782" s="44">
        <f t="shared" si="1292"/>
        <v>10000</v>
      </c>
      <c r="Y1782" s="209">
        <f t="shared" si="1288"/>
        <v>100</v>
      </c>
    </row>
    <row r="1783" spans="1:25">
      <c r="A1783" s="23" t="s">
        <v>786</v>
      </c>
      <c r="B1783" s="23" t="s">
        <v>172</v>
      </c>
      <c r="C1783" s="23" t="s">
        <v>880</v>
      </c>
      <c r="D1783" s="23" t="s">
        <v>881</v>
      </c>
      <c r="E1783" s="22">
        <v>6134</v>
      </c>
      <c r="F1783" s="23"/>
      <c r="G1783" s="128" t="s">
        <v>3378</v>
      </c>
      <c r="H1783" s="32" t="s">
        <v>27</v>
      </c>
      <c r="I1783" s="44">
        <f t="shared" si="1298"/>
        <v>11000</v>
      </c>
      <c r="J1783" s="44">
        <v>11000</v>
      </c>
      <c r="K1783" s="44">
        <f t="shared" si="1299"/>
        <v>0</v>
      </c>
      <c r="L1783" s="44">
        <v>0</v>
      </c>
      <c r="M1783" s="44">
        <v>0</v>
      </c>
      <c r="N1783" s="44">
        <v>0</v>
      </c>
      <c r="O1783" s="44">
        <v>0</v>
      </c>
      <c r="P1783" s="44">
        <v>0</v>
      </c>
      <c r="Q1783" s="44">
        <v>12490</v>
      </c>
      <c r="R1783" s="44">
        <v>11000</v>
      </c>
      <c r="S1783" s="44">
        <v>8100</v>
      </c>
      <c r="T1783" s="44">
        <f t="shared" si="1291"/>
        <v>2900</v>
      </c>
      <c r="U1783" s="44">
        <v>1500</v>
      </c>
      <c r="V1783" s="44">
        <v>1400</v>
      </c>
      <c r="W1783" s="44"/>
      <c r="X1783" s="44">
        <f t="shared" si="1292"/>
        <v>11000</v>
      </c>
      <c r="Y1783" s="209">
        <f t="shared" si="1288"/>
        <v>100</v>
      </c>
    </row>
    <row r="1784" spans="1:25">
      <c r="A1784" s="23" t="s">
        <v>786</v>
      </c>
      <c r="B1784" s="23" t="s">
        <v>172</v>
      </c>
      <c r="C1784" s="23" t="s">
        <v>880</v>
      </c>
      <c r="D1784" s="23" t="s">
        <v>881</v>
      </c>
      <c r="E1784" s="22">
        <v>6135</v>
      </c>
      <c r="F1784" s="23"/>
      <c r="G1784" s="128" t="s">
        <v>3378</v>
      </c>
      <c r="H1784" s="32" t="s">
        <v>28</v>
      </c>
      <c r="I1784" s="44">
        <f t="shared" si="1298"/>
        <v>1000</v>
      </c>
      <c r="J1784" s="44">
        <v>1000</v>
      </c>
      <c r="K1784" s="44">
        <f t="shared" si="1299"/>
        <v>0</v>
      </c>
      <c r="L1784" s="44">
        <v>0</v>
      </c>
      <c r="M1784" s="44">
        <v>0</v>
      </c>
      <c r="N1784" s="44">
        <v>0</v>
      </c>
      <c r="O1784" s="44">
        <v>0</v>
      </c>
      <c r="P1784" s="44">
        <v>0</v>
      </c>
      <c r="Q1784" s="44">
        <v>1000</v>
      </c>
      <c r="R1784" s="44">
        <v>1000</v>
      </c>
      <c r="S1784" s="44">
        <v>900</v>
      </c>
      <c r="T1784" s="44">
        <f t="shared" si="1291"/>
        <v>100</v>
      </c>
      <c r="U1784" s="44">
        <v>100</v>
      </c>
      <c r="V1784" s="44">
        <v>0</v>
      </c>
      <c r="W1784" s="44">
        <v>0</v>
      </c>
      <c r="X1784" s="44">
        <f t="shared" si="1292"/>
        <v>1000</v>
      </c>
      <c r="Y1784" s="209">
        <f t="shared" si="1288"/>
        <v>100</v>
      </c>
    </row>
    <row r="1785" spans="1:25">
      <c r="A1785" s="23" t="s">
        <v>786</v>
      </c>
      <c r="B1785" s="23" t="s">
        <v>172</v>
      </c>
      <c r="C1785" s="23" t="s">
        <v>880</v>
      </c>
      <c r="D1785" s="23" t="s">
        <v>881</v>
      </c>
      <c r="E1785" s="22">
        <v>6137</v>
      </c>
      <c r="F1785" s="23"/>
      <c r="G1785" s="128" t="s">
        <v>3378</v>
      </c>
      <c r="H1785" s="32" t="s">
        <v>30</v>
      </c>
      <c r="I1785" s="44">
        <f t="shared" si="1298"/>
        <v>7000</v>
      </c>
      <c r="J1785" s="44">
        <v>7000</v>
      </c>
      <c r="K1785" s="44">
        <f t="shared" si="1299"/>
        <v>0</v>
      </c>
      <c r="L1785" s="44">
        <v>0</v>
      </c>
      <c r="M1785" s="44">
        <v>0</v>
      </c>
      <c r="N1785" s="44">
        <v>0</v>
      </c>
      <c r="O1785" s="44">
        <v>0</v>
      </c>
      <c r="P1785" s="44">
        <v>0</v>
      </c>
      <c r="Q1785" s="44">
        <v>7000</v>
      </c>
      <c r="R1785" s="44">
        <v>7000</v>
      </c>
      <c r="S1785" s="44">
        <v>4500</v>
      </c>
      <c r="T1785" s="44">
        <f t="shared" si="1291"/>
        <v>2500</v>
      </c>
      <c r="U1785" s="44">
        <v>1200</v>
      </c>
      <c r="V1785" s="44">
        <v>1300</v>
      </c>
      <c r="W1785" s="44">
        <v>0</v>
      </c>
      <c r="X1785" s="44">
        <f t="shared" si="1292"/>
        <v>7000</v>
      </c>
      <c r="Y1785" s="209">
        <f t="shared" si="1288"/>
        <v>100</v>
      </c>
    </row>
    <row r="1786" spans="1:25">
      <c r="A1786" s="20" t="s">
        <v>786</v>
      </c>
      <c r="B1786" s="20" t="s">
        <v>172</v>
      </c>
      <c r="C1786" s="20" t="s">
        <v>880</v>
      </c>
      <c r="D1786" s="20" t="s">
        <v>881</v>
      </c>
      <c r="E1786" s="20" t="s">
        <v>144</v>
      </c>
      <c r="F1786" s="23" t="s">
        <v>0</v>
      </c>
      <c r="G1786" s="154" t="s">
        <v>0</v>
      </c>
      <c r="H1786" s="21" t="s">
        <v>32</v>
      </c>
      <c r="I1786" s="66">
        <f t="shared" si="1298"/>
        <v>12900</v>
      </c>
      <c r="J1786" s="66">
        <f t="shared" ref="J1786:P1786" si="1300">SUM(J1787:J1789)</f>
        <v>12900</v>
      </c>
      <c r="K1786" s="66">
        <f t="shared" si="1299"/>
        <v>0</v>
      </c>
      <c r="L1786" s="66">
        <f t="shared" si="1300"/>
        <v>0</v>
      </c>
      <c r="M1786" s="66">
        <f t="shared" si="1300"/>
        <v>0</v>
      </c>
      <c r="N1786" s="66">
        <f t="shared" si="1300"/>
        <v>0</v>
      </c>
      <c r="O1786" s="66">
        <f t="shared" si="1300"/>
        <v>0</v>
      </c>
      <c r="P1786" s="66">
        <f t="shared" si="1300"/>
        <v>0</v>
      </c>
      <c r="Q1786" s="66">
        <f>SUM(Q1787:Q1789)</f>
        <v>20093</v>
      </c>
      <c r="R1786" s="66">
        <f>SUM(R1787:R1789)</f>
        <v>20093</v>
      </c>
      <c r="S1786" s="66">
        <f>SUM(S1787:S1789)</f>
        <v>15242</v>
      </c>
      <c r="T1786" s="66">
        <f t="shared" ref="T1786:X1786" si="1301">SUM(T1787:T1789)</f>
        <v>4751</v>
      </c>
      <c r="U1786" s="66">
        <f t="shared" si="1301"/>
        <v>2400</v>
      </c>
      <c r="V1786" s="66">
        <f t="shared" si="1301"/>
        <v>2351</v>
      </c>
      <c r="W1786" s="66">
        <f t="shared" si="1301"/>
        <v>0</v>
      </c>
      <c r="X1786" s="66">
        <f t="shared" si="1301"/>
        <v>19993</v>
      </c>
      <c r="Y1786" s="208">
        <f t="shared" si="1288"/>
        <v>99.502314238789623</v>
      </c>
    </row>
    <row r="1787" spans="1:25">
      <c r="A1787" s="23" t="s">
        <v>786</v>
      </c>
      <c r="B1787" s="23" t="s">
        <v>172</v>
      </c>
      <c r="C1787" s="23" t="s">
        <v>880</v>
      </c>
      <c r="D1787" s="23" t="s">
        <v>881</v>
      </c>
      <c r="E1787" s="22">
        <v>6139</v>
      </c>
      <c r="F1787" s="23"/>
      <c r="G1787" s="128" t="s">
        <v>3378</v>
      </c>
      <c r="H1787" s="32" t="s">
        <v>32</v>
      </c>
      <c r="I1787" s="44">
        <f t="shared" si="1298"/>
        <v>8600</v>
      </c>
      <c r="J1787" s="44">
        <v>8600</v>
      </c>
      <c r="K1787" s="44">
        <f t="shared" si="1299"/>
        <v>0</v>
      </c>
      <c r="L1787" s="44">
        <v>0</v>
      </c>
      <c r="M1787" s="44">
        <v>0</v>
      </c>
      <c r="N1787" s="44">
        <v>0</v>
      </c>
      <c r="O1787" s="44">
        <v>0</v>
      </c>
      <c r="P1787" s="44">
        <v>0</v>
      </c>
      <c r="Q1787" s="44">
        <v>15600</v>
      </c>
      <c r="R1787" s="44">
        <v>15600</v>
      </c>
      <c r="S1787" s="44">
        <v>11700</v>
      </c>
      <c r="T1787" s="44">
        <f t="shared" si="1291"/>
        <v>3900</v>
      </c>
      <c r="U1787" s="44">
        <v>2000</v>
      </c>
      <c r="V1787" s="44">
        <v>1900</v>
      </c>
      <c r="W1787" s="44">
        <v>0</v>
      </c>
      <c r="X1787" s="44">
        <f t="shared" si="1292"/>
        <v>15600</v>
      </c>
      <c r="Y1787" s="209">
        <f t="shared" si="1288"/>
        <v>100</v>
      </c>
    </row>
    <row r="1788" spans="1:25">
      <c r="A1788" s="23" t="s">
        <v>786</v>
      </c>
      <c r="B1788" s="23" t="s">
        <v>172</v>
      </c>
      <c r="C1788" s="23" t="s">
        <v>880</v>
      </c>
      <c r="D1788" s="23" t="s">
        <v>881</v>
      </c>
      <c r="E1788" s="22">
        <v>6139</v>
      </c>
      <c r="F1788" s="23" t="s">
        <v>888</v>
      </c>
      <c r="G1788" s="128" t="s">
        <v>3378</v>
      </c>
      <c r="H1788" s="32" t="s">
        <v>152</v>
      </c>
      <c r="I1788" s="44">
        <f t="shared" si="1298"/>
        <v>4200</v>
      </c>
      <c r="J1788" s="44">
        <v>4200</v>
      </c>
      <c r="K1788" s="44">
        <f t="shared" si="1299"/>
        <v>0</v>
      </c>
      <c r="L1788" s="44">
        <v>0</v>
      </c>
      <c r="M1788" s="44">
        <v>0</v>
      </c>
      <c r="N1788" s="44">
        <v>0</v>
      </c>
      <c r="O1788" s="44">
        <v>0</v>
      </c>
      <c r="P1788" s="44">
        <v>0</v>
      </c>
      <c r="Q1788" s="44">
        <v>4393</v>
      </c>
      <c r="R1788" s="44">
        <v>4393</v>
      </c>
      <c r="S1788" s="44">
        <v>3542</v>
      </c>
      <c r="T1788" s="44">
        <f t="shared" si="1291"/>
        <v>851</v>
      </c>
      <c r="U1788" s="44">
        <v>400</v>
      </c>
      <c r="V1788" s="44">
        <v>451</v>
      </c>
      <c r="W1788" s="44">
        <v>0</v>
      </c>
      <c r="X1788" s="44">
        <f t="shared" si="1292"/>
        <v>4393</v>
      </c>
      <c r="Y1788" s="209">
        <f t="shared" si="1288"/>
        <v>100</v>
      </c>
    </row>
    <row r="1789" spans="1:25">
      <c r="A1789" s="23" t="s">
        <v>786</v>
      </c>
      <c r="B1789" s="23" t="s">
        <v>172</v>
      </c>
      <c r="C1789" s="23" t="s">
        <v>880</v>
      </c>
      <c r="D1789" s="23" t="s">
        <v>881</v>
      </c>
      <c r="E1789" s="22">
        <v>6139</v>
      </c>
      <c r="F1789" s="23" t="s">
        <v>889</v>
      </c>
      <c r="G1789" s="128" t="s">
        <v>3378</v>
      </c>
      <c r="H1789" s="32" t="s">
        <v>158</v>
      </c>
      <c r="I1789" s="44">
        <f t="shared" si="1298"/>
        <v>100</v>
      </c>
      <c r="J1789" s="44">
        <v>100</v>
      </c>
      <c r="K1789" s="44">
        <f t="shared" si="1299"/>
        <v>0</v>
      </c>
      <c r="L1789" s="44">
        <v>0</v>
      </c>
      <c r="M1789" s="44">
        <v>0</v>
      </c>
      <c r="N1789" s="44">
        <v>0</v>
      </c>
      <c r="O1789" s="44">
        <v>0</v>
      </c>
      <c r="P1789" s="44">
        <v>0</v>
      </c>
      <c r="Q1789" s="44">
        <v>100</v>
      </c>
      <c r="R1789" s="44">
        <v>100</v>
      </c>
      <c r="S1789" s="44">
        <v>0</v>
      </c>
      <c r="T1789" s="44">
        <f t="shared" si="1291"/>
        <v>0</v>
      </c>
      <c r="U1789" s="44"/>
      <c r="V1789" s="44"/>
      <c r="W1789" s="44"/>
      <c r="X1789" s="44">
        <f t="shared" si="1292"/>
        <v>0</v>
      </c>
      <c r="Y1789" s="209">
        <f t="shared" si="1288"/>
        <v>0</v>
      </c>
    </row>
    <row r="1790" spans="1:25" ht="20.399999999999999">
      <c r="A1790" s="20" t="s">
        <v>0</v>
      </c>
      <c r="B1790" s="20" t="s">
        <v>0</v>
      </c>
      <c r="C1790" s="20" t="s">
        <v>0</v>
      </c>
      <c r="D1790" s="21" t="s">
        <v>0</v>
      </c>
      <c r="E1790" s="21" t="s">
        <v>0</v>
      </c>
      <c r="F1790" s="21" t="s">
        <v>0</v>
      </c>
      <c r="G1790" s="150" t="s">
        <v>0</v>
      </c>
      <c r="H1790" s="30" t="s">
        <v>42</v>
      </c>
      <c r="I1790" s="31">
        <f t="shared" si="1298"/>
        <v>100</v>
      </c>
      <c r="J1790" s="31">
        <f t="shared" ref="J1790:X1791" si="1302">SUM(J1791)</f>
        <v>100</v>
      </c>
      <c r="K1790" s="31">
        <f t="shared" si="1299"/>
        <v>0</v>
      </c>
      <c r="L1790" s="31">
        <f t="shared" si="1302"/>
        <v>0</v>
      </c>
      <c r="M1790" s="31">
        <f t="shared" si="1302"/>
        <v>0</v>
      </c>
      <c r="N1790" s="31">
        <f t="shared" si="1302"/>
        <v>0</v>
      </c>
      <c r="O1790" s="31">
        <f t="shared" si="1302"/>
        <v>0</v>
      </c>
      <c r="P1790" s="31">
        <f t="shared" si="1302"/>
        <v>0</v>
      </c>
      <c r="Q1790" s="31">
        <f t="shared" si="1302"/>
        <v>5820</v>
      </c>
      <c r="R1790" s="31">
        <f t="shared" si="1302"/>
        <v>5820</v>
      </c>
      <c r="S1790" s="31">
        <f t="shared" si="1302"/>
        <v>5720</v>
      </c>
      <c r="T1790" s="31">
        <f t="shared" si="1302"/>
        <v>0</v>
      </c>
      <c r="U1790" s="31">
        <f t="shared" si="1302"/>
        <v>0</v>
      </c>
      <c r="V1790" s="31">
        <f t="shared" si="1302"/>
        <v>0</v>
      </c>
      <c r="W1790" s="31">
        <f t="shared" si="1302"/>
        <v>0</v>
      </c>
      <c r="X1790" s="31">
        <f t="shared" si="1302"/>
        <v>5720</v>
      </c>
      <c r="Y1790" s="220">
        <f t="shared" si="1288"/>
        <v>98.281786941580748</v>
      </c>
    </row>
    <row r="1791" spans="1:25">
      <c r="A1791" s="23" t="s">
        <v>786</v>
      </c>
      <c r="B1791" s="23" t="s">
        <v>172</v>
      </c>
      <c r="C1791" s="23" t="s">
        <v>880</v>
      </c>
      <c r="D1791" s="23" t="s">
        <v>881</v>
      </c>
      <c r="E1791" s="21" t="s">
        <v>159</v>
      </c>
      <c r="F1791" s="21" t="s">
        <v>0</v>
      </c>
      <c r="G1791" s="150" t="s">
        <v>0</v>
      </c>
      <c r="H1791" s="21" t="s">
        <v>34</v>
      </c>
      <c r="I1791" s="66">
        <f t="shared" si="1298"/>
        <v>100</v>
      </c>
      <c r="J1791" s="66">
        <f t="shared" si="1302"/>
        <v>100</v>
      </c>
      <c r="K1791" s="66">
        <f t="shared" si="1299"/>
        <v>0</v>
      </c>
      <c r="L1791" s="66">
        <f t="shared" si="1302"/>
        <v>0</v>
      </c>
      <c r="M1791" s="66">
        <f t="shared" si="1302"/>
        <v>0</v>
      </c>
      <c r="N1791" s="66">
        <f t="shared" si="1302"/>
        <v>0</v>
      </c>
      <c r="O1791" s="66">
        <f t="shared" si="1302"/>
        <v>0</v>
      </c>
      <c r="P1791" s="66">
        <f t="shared" si="1302"/>
        <v>0</v>
      </c>
      <c r="Q1791" s="66">
        <f t="shared" si="1302"/>
        <v>5820</v>
      </c>
      <c r="R1791" s="66">
        <f t="shared" si="1302"/>
        <v>5820</v>
      </c>
      <c r="S1791" s="66">
        <f t="shared" si="1302"/>
        <v>5720</v>
      </c>
      <c r="T1791" s="66">
        <f t="shared" si="1302"/>
        <v>0</v>
      </c>
      <c r="U1791" s="66">
        <f t="shared" si="1302"/>
        <v>0</v>
      </c>
      <c r="V1791" s="66">
        <f t="shared" si="1302"/>
        <v>0</v>
      </c>
      <c r="W1791" s="66">
        <f t="shared" si="1302"/>
        <v>0</v>
      </c>
      <c r="X1791" s="66">
        <f t="shared" si="1302"/>
        <v>5720</v>
      </c>
      <c r="Y1791" s="208">
        <f t="shared" si="1288"/>
        <v>98.281786941580748</v>
      </c>
    </row>
    <row r="1792" spans="1:25">
      <c r="A1792" s="23" t="s">
        <v>786</v>
      </c>
      <c r="B1792" s="23" t="s">
        <v>172</v>
      </c>
      <c r="C1792" s="23" t="s">
        <v>880</v>
      </c>
      <c r="D1792" s="23" t="s">
        <v>881</v>
      </c>
      <c r="E1792" s="22">
        <v>6148</v>
      </c>
      <c r="F1792" s="23"/>
      <c r="G1792" s="128" t="s">
        <v>3378</v>
      </c>
      <c r="H1792" s="32" t="s">
        <v>41</v>
      </c>
      <c r="I1792" s="44">
        <f t="shared" si="1298"/>
        <v>100</v>
      </c>
      <c r="J1792" s="44">
        <v>100</v>
      </c>
      <c r="K1792" s="44">
        <f t="shared" si="1299"/>
        <v>0</v>
      </c>
      <c r="L1792" s="44">
        <v>0</v>
      </c>
      <c r="M1792" s="44">
        <v>0</v>
      </c>
      <c r="N1792" s="44">
        <v>0</v>
      </c>
      <c r="O1792" s="44">
        <v>0</v>
      </c>
      <c r="P1792" s="44">
        <v>0</v>
      </c>
      <c r="Q1792" s="44">
        <v>5820</v>
      </c>
      <c r="R1792" s="44">
        <v>5820</v>
      </c>
      <c r="S1792" s="44">
        <v>5720</v>
      </c>
      <c r="T1792" s="44">
        <f t="shared" si="1291"/>
        <v>0</v>
      </c>
      <c r="U1792" s="44"/>
      <c r="V1792" s="44"/>
      <c r="W1792" s="44"/>
      <c r="X1792" s="44">
        <f t="shared" si="1292"/>
        <v>5720</v>
      </c>
      <c r="Y1792" s="209">
        <f t="shared" si="1288"/>
        <v>98.281786941580748</v>
      </c>
    </row>
    <row r="1793" spans="1:25" s="68" customFormat="1" ht="20.399999999999999">
      <c r="A1793" s="82" t="s">
        <v>0</v>
      </c>
      <c r="B1793" s="82" t="s">
        <v>0</v>
      </c>
      <c r="C1793" s="82" t="s">
        <v>0</v>
      </c>
      <c r="D1793" s="88" t="s">
        <v>0</v>
      </c>
      <c r="E1793" s="88" t="s">
        <v>0</v>
      </c>
      <c r="F1793" s="88" t="s">
        <v>0</v>
      </c>
      <c r="G1793" s="158" t="s">
        <v>0</v>
      </c>
      <c r="H1793" s="53" t="s">
        <v>60</v>
      </c>
      <c r="I1793" s="57">
        <f>I1794</f>
        <v>0</v>
      </c>
      <c r="J1793" s="57">
        <f t="shared" ref="J1793:X1793" si="1303">J1794</f>
        <v>0</v>
      </c>
      <c r="K1793" s="57">
        <f t="shared" si="1303"/>
        <v>0</v>
      </c>
      <c r="L1793" s="57">
        <f t="shared" si="1303"/>
        <v>0</v>
      </c>
      <c r="M1793" s="57">
        <f t="shared" si="1303"/>
        <v>0</v>
      </c>
      <c r="N1793" s="57">
        <f t="shared" si="1303"/>
        <v>0</v>
      </c>
      <c r="O1793" s="57">
        <f t="shared" si="1303"/>
        <v>0</v>
      </c>
      <c r="P1793" s="57">
        <f t="shared" si="1303"/>
        <v>0</v>
      </c>
      <c r="Q1793" s="57">
        <f t="shared" si="1303"/>
        <v>22000</v>
      </c>
      <c r="R1793" s="57">
        <f t="shared" si="1303"/>
        <v>0</v>
      </c>
      <c r="S1793" s="57">
        <f t="shared" si="1303"/>
        <v>0</v>
      </c>
      <c r="T1793" s="57">
        <f t="shared" si="1303"/>
        <v>0</v>
      </c>
      <c r="U1793" s="57">
        <f t="shared" si="1303"/>
        <v>0</v>
      </c>
      <c r="V1793" s="57">
        <f t="shared" si="1303"/>
        <v>0</v>
      </c>
      <c r="W1793" s="57">
        <f t="shared" si="1303"/>
        <v>0</v>
      </c>
      <c r="X1793" s="57">
        <f t="shared" si="1303"/>
        <v>0</v>
      </c>
      <c r="Y1793" s="222">
        <f t="shared" si="1288"/>
        <v>0</v>
      </c>
    </row>
    <row r="1794" spans="1:25" s="68" customFormat="1">
      <c r="A1794" s="201" t="s">
        <v>786</v>
      </c>
      <c r="B1794" s="201" t="s">
        <v>172</v>
      </c>
      <c r="C1794" s="201" t="s">
        <v>880</v>
      </c>
      <c r="D1794" s="201" t="s">
        <v>881</v>
      </c>
      <c r="E1794" s="202" t="s">
        <v>3388</v>
      </c>
      <c r="F1794" s="202" t="s">
        <v>0</v>
      </c>
      <c r="G1794" s="157" t="s">
        <v>0</v>
      </c>
      <c r="H1794" s="135" t="s">
        <v>53</v>
      </c>
      <c r="I1794" s="62">
        <f>SUM(I1795:I1796)</f>
        <v>0</v>
      </c>
      <c r="J1794" s="62">
        <f t="shared" ref="J1794:P1794" si="1304">SUM(J1795:J1796)</f>
        <v>0</v>
      </c>
      <c r="K1794" s="62">
        <f t="shared" si="1304"/>
        <v>0</v>
      </c>
      <c r="L1794" s="62">
        <f t="shared" si="1304"/>
        <v>0</v>
      </c>
      <c r="M1794" s="62">
        <f t="shared" si="1304"/>
        <v>0</v>
      </c>
      <c r="N1794" s="62">
        <f t="shared" si="1304"/>
        <v>0</v>
      </c>
      <c r="O1794" s="62">
        <f t="shared" si="1304"/>
        <v>0</v>
      </c>
      <c r="P1794" s="62">
        <f t="shared" si="1304"/>
        <v>0</v>
      </c>
      <c r="Q1794" s="62">
        <f t="shared" ref="Q1794:R1794" si="1305">SUM(Q1795:Q1797)</f>
        <v>22000</v>
      </c>
      <c r="R1794" s="62">
        <f t="shared" si="1305"/>
        <v>0</v>
      </c>
      <c r="S1794" s="62">
        <f t="shared" ref="S1794" si="1306">SUM(S1795:S1797)</f>
        <v>0</v>
      </c>
      <c r="T1794" s="62">
        <f t="shared" ref="T1794:X1794" si="1307">SUM(T1795:T1797)</f>
        <v>0</v>
      </c>
      <c r="U1794" s="62">
        <f t="shared" si="1307"/>
        <v>0</v>
      </c>
      <c r="V1794" s="62">
        <f t="shared" si="1307"/>
        <v>0</v>
      </c>
      <c r="W1794" s="62">
        <f t="shared" si="1307"/>
        <v>0</v>
      </c>
      <c r="X1794" s="62">
        <f t="shared" si="1307"/>
        <v>0</v>
      </c>
      <c r="Y1794" s="210">
        <f t="shared" si="1288"/>
        <v>0</v>
      </c>
    </row>
    <row r="1795" spans="1:25" customFormat="1">
      <c r="A1795" s="131" t="s">
        <v>786</v>
      </c>
      <c r="B1795" s="131" t="s">
        <v>172</v>
      </c>
      <c r="C1795" s="131" t="s">
        <v>880</v>
      </c>
      <c r="D1795" s="131" t="s">
        <v>881</v>
      </c>
      <c r="E1795" s="129" t="s">
        <v>3387</v>
      </c>
      <c r="F1795" s="203"/>
      <c r="G1795" s="128" t="s">
        <v>3378</v>
      </c>
      <c r="H1795" s="132" t="s">
        <v>55</v>
      </c>
      <c r="I1795" s="61"/>
      <c r="J1795" s="61"/>
      <c r="K1795" s="61"/>
      <c r="L1795" s="61"/>
      <c r="M1795" s="61"/>
      <c r="N1795" s="61"/>
      <c r="O1795" s="61"/>
      <c r="P1795" s="61"/>
      <c r="Q1795" s="61">
        <v>7000</v>
      </c>
      <c r="R1795" s="61">
        <v>0</v>
      </c>
      <c r="S1795" s="61">
        <v>0</v>
      </c>
      <c r="T1795" s="61">
        <f t="shared" si="1291"/>
        <v>0</v>
      </c>
      <c r="U1795" s="61"/>
      <c r="V1795" s="61"/>
      <c r="W1795" s="61"/>
      <c r="X1795" s="61">
        <f t="shared" si="1292"/>
        <v>0</v>
      </c>
      <c r="Y1795" s="211">
        <f t="shared" si="1288"/>
        <v>0</v>
      </c>
    </row>
    <row r="1796" spans="1:25">
      <c r="A1796" s="117" t="s">
        <v>786</v>
      </c>
      <c r="B1796" s="117" t="s">
        <v>172</v>
      </c>
      <c r="C1796" s="117" t="s">
        <v>880</v>
      </c>
      <c r="D1796" s="117" t="s">
        <v>881</v>
      </c>
      <c r="E1796" s="129">
        <v>8213</v>
      </c>
      <c r="F1796" s="117"/>
      <c r="G1796" s="128" t="s">
        <v>3378</v>
      </c>
      <c r="H1796" s="97" t="s">
        <v>56</v>
      </c>
      <c r="I1796" s="44"/>
      <c r="J1796" s="44"/>
      <c r="K1796" s="44"/>
      <c r="L1796" s="44"/>
      <c r="M1796" s="44"/>
      <c r="N1796" s="44"/>
      <c r="O1796" s="44"/>
      <c r="P1796" s="44"/>
      <c r="Q1796" s="44">
        <v>13500</v>
      </c>
      <c r="R1796" s="44">
        <v>0</v>
      </c>
      <c r="S1796" s="44">
        <v>0</v>
      </c>
      <c r="T1796" s="44">
        <f t="shared" si="1291"/>
        <v>0</v>
      </c>
      <c r="U1796" s="44"/>
      <c r="V1796" s="44"/>
      <c r="W1796" s="44"/>
      <c r="X1796" s="44">
        <f t="shared" si="1292"/>
        <v>0</v>
      </c>
      <c r="Y1796" s="209">
        <f t="shared" si="1288"/>
        <v>0</v>
      </c>
    </row>
    <row r="1797" spans="1:25">
      <c r="A1797" s="117" t="s">
        <v>786</v>
      </c>
      <c r="B1797" s="117" t="s">
        <v>172</v>
      </c>
      <c r="C1797" s="117" t="s">
        <v>880</v>
      </c>
      <c r="D1797" s="117" t="s">
        <v>881</v>
      </c>
      <c r="E1797" s="129">
        <v>8216</v>
      </c>
      <c r="F1797" s="117"/>
      <c r="G1797" s="128" t="s">
        <v>3378</v>
      </c>
      <c r="H1797" s="97" t="s">
        <v>59</v>
      </c>
      <c r="I1797" s="44"/>
      <c r="J1797" s="44"/>
      <c r="K1797" s="44"/>
      <c r="L1797" s="44"/>
      <c r="M1797" s="44"/>
      <c r="N1797" s="44"/>
      <c r="O1797" s="44"/>
      <c r="P1797" s="44"/>
      <c r="Q1797" s="44">
        <v>1500</v>
      </c>
      <c r="R1797" s="44">
        <v>0</v>
      </c>
      <c r="S1797" s="44">
        <v>0</v>
      </c>
      <c r="T1797" s="44">
        <f t="shared" si="1291"/>
        <v>0</v>
      </c>
      <c r="U1797" s="44"/>
      <c r="V1797" s="44"/>
      <c r="W1797" s="44"/>
      <c r="X1797" s="44">
        <f t="shared" si="1292"/>
        <v>0</v>
      </c>
      <c r="Y1797" s="209">
        <f t="shared" si="1288"/>
        <v>0</v>
      </c>
    </row>
    <row r="1798" spans="1:25">
      <c r="A1798" s="32" t="s">
        <v>0</v>
      </c>
      <c r="B1798" s="32" t="s">
        <v>0</v>
      </c>
      <c r="C1798" s="32" t="s">
        <v>0</v>
      </c>
      <c r="D1798" s="32" t="s">
        <v>0</v>
      </c>
      <c r="E1798" s="32" t="s">
        <v>0</v>
      </c>
      <c r="F1798" s="32" t="s">
        <v>0</v>
      </c>
      <c r="G1798" s="154" t="s">
        <v>0</v>
      </c>
      <c r="H1798" s="30" t="s">
        <v>890</v>
      </c>
      <c r="I1798" s="31">
        <f t="shared" si="1298"/>
        <v>1700000</v>
      </c>
      <c r="J1798" s="31">
        <f t="shared" ref="J1798:P1798" si="1308">SUM(J1768,J1790)</f>
        <v>1700000</v>
      </c>
      <c r="K1798" s="31">
        <f t="shared" si="1299"/>
        <v>0</v>
      </c>
      <c r="L1798" s="31">
        <f t="shared" si="1308"/>
        <v>0</v>
      </c>
      <c r="M1798" s="31">
        <f t="shared" si="1308"/>
        <v>0</v>
      </c>
      <c r="N1798" s="31">
        <f t="shared" si="1308"/>
        <v>0</v>
      </c>
      <c r="O1798" s="31">
        <f t="shared" si="1308"/>
        <v>0</v>
      </c>
      <c r="P1798" s="31">
        <f t="shared" si="1308"/>
        <v>0</v>
      </c>
      <c r="Q1798" s="31">
        <f>SUM(Q1768,Q1790)</f>
        <v>1784243</v>
      </c>
      <c r="R1798" s="31">
        <f>SUM(R1768,R1790)</f>
        <v>1781033</v>
      </c>
      <c r="S1798" s="31">
        <f>SUM(S1768,S1790)</f>
        <v>1559100</v>
      </c>
      <c r="T1798" s="31">
        <f t="shared" ref="T1798:X1798" si="1309">SUM(T1768,T1790)</f>
        <v>221733</v>
      </c>
      <c r="U1798" s="31">
        <f t="shared" si="1309"/>
        <v>175598</v>
      </c>
      <c r="V1798" s="31">
        <f t="shared" si="1309"/>
        <v>46031</v>
      </c>
      <c r="W1798" s="31">
        <f t="shared" si="1309"/>
        <v>104</v>
      </c>
      <c r="X1798" s="31">
        <f t="shared" si="1309"/>
        <v>1780833</v>
      </c>
      <c r="Y1798" s="220">
        <f t="shared" si="1288"/>
        <v>99.988770561803179</v>
      </c>
    </row>
    <row r="1799" spans="1:25" ht="15" thickBot="1">
      <c r="A1799" s="32" t="s">
        <v>0</v>
      </c>
      <c r="B1799" s="32" t="s">
        <v>0</v>
      </c>
      <c r="C1799" s="32" t="s">
        <v>0</v>
      </c>
      <c r="D1799" s="32" t="s">
        <v>0</v>
      </c>
      <c r="E1799" s="32" t="s">
        <v>0</v>
      </c>
      <c r="F1799" s="32" t="s">
        <v>0</v>
      </c>
      <c r="G1799" s="154" t="s">
        <v>0</v>
      </c>
      <c r="H1799" s="21" t="s">
        <v>170</v>
      </c>
      <c r="I1799" s="66">
        <f t="shared" si="1298"/>
        <v>49</v>
      </c>
      <c r="J1799" s="66">
        <v>49</v>
      </c>
      <c r="K1799" s="66">
        <f t="shared" si="1299"/>
        <v>0</v>
      </c>
      <c r="L1799" s="66" t="s">
        <v>0</v>
      </c>
      <c r="M1799" s="66" t="s">
        <v>0</v>
      </c>
      <c r="N1799" s="66" t="s">
        <v>0</v>
      </c>
      <c r="O1799" s="66" t="s">
        <v>0</v>
      </c>
      <c r="P1799" s="66" t="s">
        <v>0</v>
      </c>
      <c r="Q1799" s="66">
        <v>0</v>
      </c>
      <c r="R1799" s="66"/>
      <c r="S1799" s="66"/>
      <c r="T1799" s="66"/>
      <c r="U1799" s="66"/>
      <c r="V1799" s="66"/>
      <c r="W1799" s="66"/>
      <c r="X1799" s="66"/>
      <c r="Y1799" s="208">
        <v>0</v>
      </c>
    </row>
    <row r="1800" spans="1:25" ht="41.4" thickBot="1">
      <c r="A1800" s="252" t="s">
        <v>0</v>
      </c>
      <c r="B1800" s="252" t="s">
        <v>0</v>
      </c>
      <c r="C1800" s="252" t="s">
        <v>0</v>
      </c>
      <c r="D1800" s="252" t="s">
        <v>0</v>
      </c>
      <c r="E1800" s="252" t="s">
        <v>0</v>
      </c>
      <c r="F1800" s="252" t="s">
        <v>0</v>
      </c>
      <c r="G1800" s="258" t="s">
        <v>0</v>
      </c>
      <c r="H1800" s="24" t="s">
        <v>72</v>
      </c>
      <c r="I1800" s="1" t="s">
        <v>3093</v>
      </c>
      <c r="J1800" s="1" t="s">
        <v>3130</v>
      </c>
      <c r="K1800" s="1" t="s">
        <v>3</v>
      </c>
      <c r="L1800" s="1" t="s">
        <v>4</v>
      </c>
      <c r="M1800" s="1" t="s">
        <v>5</v>
      </c>
      <c r="N1800" s="1" t="s">
        <v>6</v>
      </c>
      <c r="O1800" s="1" t="s">
        <v>7</v>
      </c>
      <c r="P1800" s="1" t="s">
        <v>8</v>
      </c>
      <c r="Q1800" s="1" t="s">
        <v>3344</v>
      </c>
      <c r="R1800" s="1" t="s">
        <v>3427</v>
      </c>
      <c r="S1800" s="1" t="s">
        <v>3447</v>
      </c>
      <c r="T1800" s="1" t="s">
        <v>3448</v>
      </c>
      <c r="U1800" s="1" t="s">
        <v>3452</v>
      </c>
      <c r="V1800" s="1" t="s">
        <v>3449</v>
      </c>
      <c r="W1800" s="1" t="s">
        <v>3450</v>
      </c>
      <c r="X1800" s="1" t="s">
        <v>3451</v>
      </c>
      <c r="Y1800" s="216" t="s">
        <v>3385</v>
      </c>
    </row>
    <row r="1801" spans="1:25">
      <c r="A1801" s="253"/>
      <c r="B1801" s="253"/>
      <c r="C1801" s="253"/>
      <c r="D1801" s="253"/>
      <c r="E1801" s="253"/>
      <c r="F1801" s="253"/>
      <c r="G1801" s="259"/>
      <c r="H1801" s="33" t="s">
        <v>0</v>
      </c>
      <c r="I1801" s="45">
        <v>1</v>
      </c>
      <c r="J1801" s="45">
        <v>3</v>
      </c>
      <c r="K1801" s="45" t="s">
        <v>9</v>
      </c>
      <c r="L1801" s="45">
        <v>5</v>
      </c>
      <c r="M1801" s="45">
        <v>6</v>
      </c>
      <c r="N1801" s="45">
        <v>7</v>
      </c>
      <c r="O1801" s="45">
        <v>8</v>
      </c>
      <c r="P1801" s="45">
        <v>9</v>
      </c>
      <c r="Q1801" s="45">
        <v>1</v>
      </c>
      <c r="R1801" s="45">
        <v>2</v>
      </c>
      <c r="S1801" s="45">
        <v>3</v>
      </c>
      <c r="T1801" s="45" t="s">
        <v>3453</v>
      </c>
      <c r="U1801" s="45">
        <v>5</v>
      </c>
      <c r="V1801" s="45">
        <v>6</v>
      </c>
      <c r="W1801" s="45">
        <v>7</v>
      </c>
      <c r="X1801" s="45" t="s">
        <v>3454</v>
      </c>
      <c r="Y1801" s="276">
        <v>9</v>
      </c>
    </row>
    <row r="1802" spans="1:25">
      <c r="A1802" s="253"/>
      <c r="B1802" s="253"/>
      <c r="C1802" s="253"/>
      <c r="D1802" s="253"/>
      <c r="E1802" s="253"/>
      <c r="F1802" s="253"/>
      <c r="G1802" s="259"/>
      <c r="H1802" s="34" t="s">
        <v>108</v>
      </c>
      <c r="I1802" s="35">
        <f t="shared" si="1298"/>
        <v>1700000</v>
      </c>
      <c r="J1802" s="35">
        <f t="shared" ref="J1802:P1802" si="1310">SUM(J1798)</f>
        <v>1700000</v>
      </c>
      <c r="K1802" s="35">
        <f t="shared" si="1299"/>
        <v>0</v>
      </c>
      <c r="L1802" s="35">
        <f t="shared" si="1310"/>
        <v>0</v>
      </c>
      <c r="M1802" s="35">
        <f t="shared" si="1310"/>
        <v>0</v>
      </c>
      <c r="N1802" s="35">
        <f t="shared" si="1310"/>
        <v>0</v>
      </c>
      <c r="O1802" s="35">
        <f t="shared" si="1310"/>
        <v>0</v>
      </c>
      <c r="P1802" s="35">
        <f t="shared" si="1310"/>
        <v>0</v>
      </c>
      <c r="Q1802" s="35">
        <f>SUM(Q1798)</f>
        <v>1784243</v>
      </c>
      <c r="R1802" s="35">
        <f>SUM(R1798)</f>
        <v>1781033</v>
      </c>
      <c r="S1802" s="35">
        <f>SUM(S1798)</f>
        <v>1559100</v>
      </c>
      <c r="T1802" s="35">
        <f t="shared" ref="T1802:X1802" si="1311">SUM(T1798)</f>
        <v>221733</v>
      </c>
      <c r="U1802" s="35">
        <f t="shared" si="1311"/>
        <v>175598</v>
      </c>
      <c r="V1802" s="35">
        <f t="shared" si="1311"/>
        <v>46031</v>
      </c>
      <c r="W1802" s="35">
        <f t="shared" si="1311"/>
        <v>104</v>
      </c>
      <c r="X1802" s="35">
        <f t="shared" si="1311"/>
        <v>1780833</v>
      </c>
      <c r="Y1802" s="218">
        <f t="shared" ref="Y1802:Y1803" si="1312">IF(R1802=0,0,(X1802/R1802)*100)</f>
        <v>99.988770561803179</v>
      </c>
    </row>
    <row r="1803" spans="1:25">
      <c r="A1803" s="253"/>
      <c r="B1803" s="253"/>
      <c r="C1803" s="253"/>
      <c r="D1803" s="253"/>
      <c r="E1803" s="253"/>
      <c r="F1803" s="253"/>
      <c r="G1803" s="259"/>
      <c r="H1803" s="36" t="s">
        <v>69</v>
      </c>
      <c r="I1803" s="35">
        <f t="shared" si="1298"/>
        <v>1700000</v>
      </c>
      <c r="J1803" s="35">
        <f t="shared" ref="J1803:P1803" si="1313">SUM(J1802)</f>
        <v>1700000</v>
      </c>
      <c r="K1803" s="35">
        <f t="shared" si="1299"/>
        <v>0</v>
      </c>
      <c r="L1803" s="35">
        <f t="shared" si="1313"/>
        <v>0</v>
      </c>
      <c r="M1803" s="35">
        <f t="shared" si="1313"/>
        <v>0</v>
      </c>
      <c r="N1803" s="35">
        <f t="shared" si="1313"/>
        <v>0</v>
      </c>
      <c r="O1803" s="35">
        <f t="shared" si="1313"/>
        <v>0</v>
      </c>
      <c r="P1803" s="35">
        <f t="shared" si="1313"/>
        <v>0</v>
      </c>
      <c r="Q1803" s="35">
        <f>SUM(Q1802)</f>
        <v>1784243</v>
      </c>
      <c r="R1803" s="35">
        <f>SUM(R1802)</f>
        <v>1781033</v>
      </c>
      <c r="S1803" s="35">
        <f>SUM(S1802)</f>
        <v>1559100</v>
      </c>
      <c r="T1803" s="35">
        <f t="shared" ref="T1803:X1803" si="1314">SUM(T1802)</f>
        <v>221733</v>
      </c>
      <c r="U1803" s="35">
        <f t="shared" si="1314"/>
        <v>175598</v>
      </c>
      <c r="V1803" s="35">
        <f t="shared" si="1314"/>
        <v>46031</v>
      </c>
      <c r="W1803" s="35">
        <f t="shared" si="1314"/>
        <v>104</v>
      </c>
      <c r="X1803" s="35">
        <f t="shared" si="1314"/>
        <v>1780833</v>
      </c>
      <c r="Y1803" s="218">
        <f t="shared" si="1312"/>
        <v>99.988770561803179</v>
      </c>
    </row>
    <row r="1804" spans="1:25">
      <c r="A1804" s="254"/>
      <c r="B1804" s="254"/>
      <c r="C1804" s="254"/>
      <c r="D1804" s="254"/>
      <c r="E1804" s="254"/>
      <c r="F1804" s="254"/>
      <c r="G1804" s="260"/>
    </row>
    <row r="1805" spans="1:25" ht="15" thickBot="1">
      <c r="A1805" s="32" t="s">
        <v>0</v>
      </c>
      <c r="B1805" s="32" t="s">
        <v>0</v>
      </c>
      <c r="C1805" s="32" t="s">
        <v>0</v>
      </c>
      <c r="D1805" s="32" t="s">
        <v>0</v>
      </c>
      <c r="E1805" s="32" t="s">
        <v>0</v>
      </c>
      <c r="F1805" s="32" t="s">
        <v>0</v>
      </c>
      <c r="G1805" s="154" t="s">
        <v>0</v>
      </c>
      <c r="H1805" s="37" t="s">
        <v>0</v>
      </c>
      <c r="I1805" s="37"/>
      <c r="J1805" s="37"/>
      <c r="K1805" s="37"/>
      <c r="L1805" s="37" t="s">
        <v>0</v>
      </c>
      <c r="M1805" s="37" t="s">
        <v>0</v>
      </c>
      <c r="N1805" s="37" t="s">
        <v>0</v>
      </c>
      <c r="O1805" s="37" t="s">
        <v>0</v>
      </c>
      <c r="P1805" s="37" t="s">
        <v>0</v>
      </c>
      <c r="Q1805" s="37"/>
      <c r="R1805" s="37"/>
      <c r="S1805" s="37"/>
      <c r="T1805" s="37" t="s">
        <v>0</v>
      </c>
      <c r="U1805" s="37" t="s">
        <v>0</v>
      </c>
      <c r="V1805" s="37" t="s">
        <v>0</v>
      </c>
      <c r="W1805" s="37" t="s">
        <v>0</v>
      </c>
      <c r="X1805" s="37" t="s">
        <v>0</v>
      </c>
      <c r="Y1805" s="219"/>
    </row>
    <row r="1806" spans="1:25" ht="41.4" thickBot="1">
      <c r="A1806" s="24" t="s">
        <v>123</v>
      </c>
      <c r="B1806" s="24" t="s">
        <v>124</v>
      </c>
      <c r="C1806" s="24" t="s">
        <v>125</v>
      </c>
      <c r="D1806" s="25" t="s">
        <v>0</v>
      </c>
      <c r="E1806" s="24" t="s">
        <v>126</v>
      </c>
      <c r="F1806" s="24" t="s">
        <v>127</v>
      </c>
      <c r="G1806" s="151" t="s">
        <v>128</v>
      </c>
      <c r="H1806" s="24" t="s">
        <v>1</v>
      </c>
      <c r="I1806" s="1" t="s">
        <v>3093</v>
      </c>
      <c r="J1806" s="1" t="s">
        <v>3130</v>
      </c>
      <c r="K1806" s="1" t="s">
        <v>3</v>
      </c>
      <c r="L1806" s="1" t="s">
        <v>4</v>
      </c>
      <c r="M1806" s="1" t="s">
        <v>5</v>
      </c>
      <c r="N1806" s="1" t="s">
        <v>6</v>
      </c>
      <c r="O1806" s="1" t="s">
        <v>7</v>
      </c>
      <c r="P1806" s="1" t="s">
        <v>8</v>
      </c>
      <c r="Q1806" s="1" t="s">
        <v>3344</v>
      </c>
      <c r="R1806" s="1" t="s">
        <v>3427</v>
      </c>
      <c r="S1806" s="1" t="s">
        <v>3447</v>
      </c>
      <c r="T1806" s="1" t="s">
        <v>3448</v>
      </c>
      <c r="U1806" s="1" t="s">
        <v>3452</v>
      </c>
      <c r="V1806" s="1" t="s">
        <v>3449</v>
      </c>
      <c r="W1806" s="1" t="s">
        <v>3450</v>
      </c>
      <c r="X1806" s="1" t="s">
        <v>3451</v>
      </c>
      <c r="Y1806" s="216" t="s">
        <v>3385</v>
      </c>
    </row>
    <row r="1807" spans="1:25">
      <c r="A1807" s="26" t="s">
        <v>0</v>
      </c>
      <c r="B1807" s="26" t="s">
        <v>0</v>
      </c>
      <c r="C1807" s="26" t="s">
        <v>0</v>
      </c>
      <c r="D1807" s="27" t="s">
        <v>0</v>
      </c>
      <c r="E1807" s="27" t="s">
        <v>0</v>
      </c>
      <c r="F1807" s="28" t="s">
        <v>0</v>
      </c>
      <c r="G1807" s="152" t="s">
        <v>0</v>
      </c>
      <c r="H1807" s="29" t="s">
        <v>0</v>
      </c>
      <c r="I1807" s="45">
        <v>1</v>
      </c>
      <c r="J1807" s="45">
        <v>3</v>
      </c>
      <c r="K1807" s="45" t="s">
        <v>9</v>
      </c>
      <c r="L1807" s="45">
        <v>5</v>
      </c>
      <c r="M1807" s="45">
        <v>6</v>
      </c>
      <c r="N1807" s="45">
        <v>7</v>
      </c>
      <c r="O1807" s="45">
        <v>8</v>
      </c>
      <c r="P1807" s="45">
        <v>9</v>
      </c>
      <c r="Q1807" s="45">
        <v>1</v>
      </c>
      <c r="R1807" s="45">
        <v>2</v>
      </c>
      <c r="S1807" s="45">
        <v>3</v>
      </c>
      <c r="T1807" s="45" t="s">
        <v>3453</v>
      </c>
      <c r="U1807" s="45">
        <v>5</v>
      </c>
      <c r="V1807" s="45">
        <v>6</v>
      </c>
      <c r="W1807" s="45">
        <v>7</v>
      </c>
      <c r="X1807" s="45" t="s">
        <v>3454</v>
      </c>
      <c r="Y1807" s="276">
        <v>9</v>
      </c>
    </row>
    <row r="1808" spans="1:25">
      <c r="A1808" s="133" t="s">
        <v>786</v>
      </c>
      <c r="B1808" s="133" t="s">
        <v>172</v>
      </c>
      <c r="C1808" s="109" t="s">
        <v>891</v>
      </c>
      <c r="D1808" s="109" t="s">
        <v>892</v>
      </c>
      <c r="E1808" s="98" t="s">
        <v>0</v>
      </c>
      <c r="F1808" s="98" t="s">
        <v>0</v>
      </c>
      <c r="G1808" s="153" t="s">
        <v>0</v>
      </c>
      <c r="H1808" s="98" t="s">
        <v>893</v>
      </c>
      <c r="I1808" s="110"/>
      <c r="J1808" s="110"/>
      <c r="K1808" s="110"/>
      <c r="L1808" s="110" t="s">
        <v>0</v>
      </c>
      <c r="M1808" s="110" t="s">
        <v>0</v>
      </c>
      <c r="N1808" s="110" t="s">
        <v>0</v>
      </c>
      <c r="O1808" s="110" t="s">
        <v>0</v>
      </c>
      <c r="P1808" s="110" t="s">
        <v>0</v>
      </c>
      <c r="Q1808" s="110"/>
      <c r="R1808" s="110"/>
      <c r="S1808" s="110"/>
      <c r="T1808" s="110" t="s">
        <v>0</v>
      </c>
      <c r="U1808" s="110" t="s">
        <v>0</v>
      </c>
      <c r="V1808" s="110" t="s">
        <v>0</v>
      </c>
      <c r="W1808" s="110" t="s">
        <v>0</v>
      </c>
      <c r="X1808" s="110" t="s">
        <v>0</v>
      </c>
      <c r="Y1808" s="217"/>
    </row>
    <row r="1809" spans="1:25" ht="20.399999999999999">
      <c r="A1809" s="20" t="s">
        <v>0</v>
      </c>
      <c r="B1809" s="20" t="s">
        <v>0</v>
      </c>
      <c r="C1809" s="20" t="s">
        <v>0</v>
      </c>
      <c r="D1809" s="21" t="s">
        <v>0</v>
      </c>
      <c r="E1809" s="21" t="s">
        <v>0</v>
      </c>
      <c r="F1809" s="21" t="s">
        <v>0</v>
      </c>
      <c r="G1809" s="150" t="s">
        <v>0</v>
      </c>
      <c r="H1809" s="30" t="s">
        <v>33</v>
      </c>
      <c r="I1809" s="31">
        <f t="shared" si="1298"/>
        <v>1424942</v>
      </c>
      <c r="J1809" s="31">
        <f t="shared" ref="J1809:P1809" si="1315">SUM(J1810,J1817,J1819)</f>
        <v>1424942</v>
      </c>
      <c r="K1809" s="31">
        <f t="shared" si="1299"/>
        <v>0</v>
      </c>
      <c r="L1809" s="31">
        <f t="shared" si="1315"/>
        <v>0</v>
      </c>
      <c r="M1809" s="31">
        <f t="shared" si="1315"/>
        <v>0</v>
      </c>
      <c r="N1809" s="31">
        <f t="shared" si="1315"/>
        <v>0</v>
      </c>
      <c r="O1809" s="31">
        <f t="shared" si="1315"/>
        <v>0</v>
      </c>
      <c r="P1809" s="31">
        <f t="shared" si="1315"/>
        <v>0</v>
      </c>
      <c r="Q1809" s="31">
        <f>SUM(Q1810,Q1817,Q1819)</f>
        <v>1491686</v>
      </c>
      <c r="R1809" s="31">
        <f>SUM(R1810,R1817,R1819)</f>
        <v>1489251</v>
      </c>
      <c r="S1809" s="31">
        <f>SUM(S1810,S1817,S1819)</f>
        <v>1209181</v>
      </c>
      <c r="T1809" s="31">
        <f t="shared" ref="T1809:X1809" si="1316">SUM(T1810,T1817,T1819)</f>
        <v>280070</v>
      </c>
      <c r="U1809" s="31">
        <f t="shared" si="1316"/>
        <v>130423</v>
      </c>
      <c r="V1809" s="31">
        <f t="shared" si="1316"/>
        <v>121318</v>
      </c>
      <c r="W1809" s="31">
        <f t="shared" si="1316"/>
        <v>28329</v>
      </c>
      <c r="X1809" s="31">
        <f t="shared" si="1316"/>
        <v>1489251</v>
      </c>
      <c r="Y1809" s="220">
        <f t="shared" ref="Y1809:Y1838" si="1317">IF(R1809=0,0,(X1809/R1809)*100)</f>
        <v>100</v>
      </c>
    </row>
    <row r="1810" spans="1:25">
      <c r="A1810" s="23" t="s">
        <v>786</v>
      </c>
      <c r="B1810" s="23" t="s">
        <v>172</v>
      </c>
      <c r="C1810" s="23" t="s">
        <v>891</v>
      </c>
      <c r="D1810" s="23" t="s">
        <v>892</v>
      </c>
      <c r="E1810" s="21" t="s">
        <v>132</v>
      </c>
      <c r="F1810" s="21" t="s">
        <v>0</v>
      </c>
      <c r="G1810" s="150" t="s">
        <v>0</v>
      </c>
      <c r="H1810" s="21" t="s">
        <v>11</v>
      </c>
      <c r="I1810" s="66">
        <f t="shared" si="1298"/>
        <v>1248223</v>
      </c>
      <c r="J1810" s="66">
        <f t="shared" ref="J1810:P1810" si="1318">SUM(J1811,J1812)</f>
        <v>1248223</v>
      </c>
      <c r="K1810" s="66">
        <f t="shared" si="1299"/>
        <v>0</v>
      </c>
      <c r="L1810" s="66">
        <f t="shared" si="1318"/>
        <v>0</v>
      </c>
      <c r="M1810" s="66">
        <f t="shared" si="1318"/>
        <v>0</v>
      </c>
      <c r="N1810" s="66">
        <f t="shared" si="1318"/>
        <v>0</v>
      </c>
      <c r="O1810" s="66">
        <f t="shared" si="1318"/>
        <v>0</v>
      </c>
      <c r="P1810" s="66">
        <f t="shared" si="1318"/>
        <v>0</v>
      </c>
      <c r="Q1810" s="66">
        <f>SUM(Q1811,Q1812)</f>
        <v>1299935</v>
      </c>
      <c r="R1810" s="66">
        <f>SUM(R1811,R1812)</f>
        <v>1299935</v>
      </c>
      <c r="S1810" s="66">
        <f>SUM(S1811,S1812)</f>
        <v>1046013</v>
      </c>
      <c r="T1810" s="66">
        <f t="shared" ref="T1810:X1810" si="1319">SUM(T1811,T1812)</f>
        <v>253922</v>
      </c>
      <c r="U1810" s="66">
        <f t="shared" si="1319"/>
        <v>115903</v>
      </c>
      <c r="V1810" s="66">
        <f t="shared" si="1319"/>
        <v>110240</v>
      </c>
      <c r="W1810" s="66">
        <f t="shared" si="1319"/>
        <v>27779</v>
      </c>
      <c r="X1810" s="66">
        <f t="shared" si="1319"/>
        <v>1299935</v>
      </c>
      <c r="Y1810" s="208">
        <f t="shared" si="1317"/>
        <v>100</v>
      </c>
    </row>
    <row r="1811" spans="1:25">
      <c r="A1811" s="23" t="s">
        <v>786</v>
      </c>
      <c r="B1811" s="23" t="s">
        <v>172</v>
      </c>
      <c r="C1811" s="23" t="s">
        <v>891</v>
      </c>
      <c r="D1811" s="23" t="s">
        <v>892</v>
      </c>
      <c r="E1811" s="22">
        <v>6111</v>
      </c>
      <c r="F1811" s="23"/>
      <c r="G1811" s="128" t="s">
        <v>3378</v>
      </c>
      <c r="H1811" s="32" t="s">
        <v>12</v>
      </c>
      <c r="I1811" s="44">
        <f t="shared" si="1298"/>
        <v>1039989</v>
      </c>
      <c r="J1811" s="44">
        <v>1039989</v>
      </c>
      <c r="K1811" s="44">
        <f t="shared" si="1299"/>
        <v>0</v>
      </c>
      <c r="L1811" s="44">
        <v>0</v>
      </c>
      <c r="M1811" s="44">
        <v>0</v>
      </c>
      <c r="N1811" s="44">
        <v>0</v>
      </c>
      <c r="O1811" s="44">
        <v>0</v>
      </c>
      <c r="P1811" s="44">
        <v>0</v>
      </c>
      <c r="Q1811" s="44">
        <v>1091701</v>
      </c>
      <c r="R1811" s="44">
        <v>1091701</v>
      </c>
      <c r="S1811" s="44">
        <v>867251</v>
      </c>
      <c r="T1811" s="44">
        <f t="shared" ref="T1811:T1837" si="1320">U1811+V1811+W1811</f>
        <v>224450</v>
      </c>
      <c r="U1811" s="44">
        <v>99500</v>
      </c>
      <c r="V1811" s="44">
        <v>99500</v>
      </c>
      <c r="W1811" s="44">
        <v>25450</v>
      </c>
      <c r="X1811" s="44">
        <f t="shared" ref="X1811:X1837" si="1321">S1811+T1811</f>
        <v>1091701</v>
      </c>
      <c r="Y1811" s="209">
        <f t="shared" si="1317"/>
        <v>100</v>
      </c>
    </row>
    <row r="1812" spans="1:25">
      <c r="A1812" s="20" t="s">
        <v>786</v>
      </c>
      <c r="B1812" s="20" t="s">
        <v>172</v>
      </c>
      <c r="C1812" s="20" t="s">
        <v>891</v>
      </c>
      <c r="D1812" s="20" t="s">
        <v>892</v>
      </c>
      <c r="E1812" s="20" t="s">
        <v>134</v>
      </c>
      <c r="F1812" s="23" t="s">
        <v>0</v>
      </c>
      <c r="G1812" s="154" t="s">
        <v>0</v>
      </c>
      <c r="H1812" s="21" t="s">
        <v>13</v>
      </c>
      <c r="I1812" s="66">
        <f t="shared" si="1298"/>
        <v>208234</v>
      </c>
      <c r="J1812" s="66">
        <f t="shared" ref="J1812:P1812" si="1322">SUM(J1813:J1816)</f>
        <v>208234</v>
      </c>
      <c r="K1812" s="66">
        <f t="shared" si="1299"/>
        <v>0</v>
      </c>
      <c r="L1812" s="66">
        <f t="shared" si="1322"/>
        <v>0</v>
      </c>
      <c r="M1812" s="66">
        <f t="shared" si="1322"/>
        <v>0</v>
      </c>
      <c r="N1812" s="66">
        <f t="shared" si="1322"/>
        <v>0</v>
      </c>
      <c r="O1812" s="66">
        <f t="shared" si="1322"/>
        <v>0</v>
      </c>
      <c r="P1812" s="66">
        <f t="shared" si="1322"/>
        <v>0</v>
      </c>
      <c r="Q1812" s="66">
        <f>SUM(Q1813:Q1816)</f>
        <v>208234</v>
      </c>
      <c r="R1812" s="66">
        <f>SUM(R1813:R1816)</f>
        <v>208234</v>
      </c>
      <c r="S1812" s="66">
        <f>SUM(S1813:S1816)</f>
        <v>178762</v>
      </c>
      <c r="T1812" s="66">
        <f t="shared" ref="T1812:X1812" si="1323">SUM(T1813:T1816)</f>
        <v>29472</v>
      </c>
      <c r="U1812" s="66">
        <f t="shared" si="1323"/>
        <v>16403</v>
      </c>
      <c r="V1812" s="66">
        <f t="shared" si="1323"/>
        <v>10740</v>
      </c>
      <c r="W1812" s="66">
        <f t="shared" si="1323"/>
        <v>2329</v>
      </c>
      <c r="X1812" s="66">
        <f t="shared" si="1323"/>
        <v>208234</v>
      </c>
      <c r="Y1812" s="208">
        <f t="shared" si="1317"/>
        <v>100</v>
      </c>
    </row>
    <row r="1813" spans="1:25">
      <c r="A1813" s="23" t="s">
        <v>786</v>
      </c>
      <c r="B1813" s="23" t="s">
        <v>172</v>
      </c>
      <c r="C1813" s="23" t="s">
        <v>891</v>
      </c>
      <c r="D1813" s="23" t="s">
        <v>892</v>
      </c>
      <c r="E1813" s="22">
        <v>6112</v>
      </c>
      <c r="F1813" s="23" t="s">
        <v>894</v>
      </c>
      <c r="G1813" s="128" t="s">
        <v>3378</v>
      </c>
      <c r="H1813" s="32" t="s">
        <v>16</v>
      </c>
      <c r="I1813" s="44">
        <f t="shared" si="1298"/>
        <v>76527</v>
      </c>
      <c r="J1813" s="44">
        <v>76527</v>
      </c>
      <c r="K1813" s="44">
        <f t="shared" si="1299"/>
        <v>0</v>
      </c>
      <c r="L1813" s="44">
        <v>0</v>
      </c>
      <c r="M1813" s="44">
        <v>0</v>
      </c>
      <c r="N1813" s="44">
        <v>0</v>
      </c>
      <c r="O1813" s="44">
        <v>0</v>
      </c>
      <c r="P1813" s="44">
        <v>0</v>
      </c>
      <c r="Q1813" s="44">
        <v>76527</v>
      </c>
      <c r="R1813" s="44">
        <v>76527</v>
      </c>
      <c r="S1813" s="44">
        <v>58692</v>
      </c>
      <c r="T1813" s="44">
        <f t="shared" si="1320"/>
        <v>17835</v>
      </c>
      <c r="U1813" s="44">
        <v>7753</v>
      </c>
      <c r="V1813" s="44">
        <v>7753</v>
      </c>
      <c r="W1813" s="44">
        <v>2329</v>
      </c>
      <c r="X1813" s="44">
        <f t="shared" si="1321"/>
        <v>76527</v>
      </c>
      <c r="Y1813" s="209">
        <f t="shared" si="1317"/>
        <v>100</v>
      </c>
    </row>
    <row r="1814" spans="1:25">
      <c r="A1814" s="23" t="s">
        <v>786</v>
      </c>
      <c r="B1814" s="23" t="s">
        <v>172</v>
      </c>
      <c r="C1814" s="23" t="s">
        <v>891</v>
      </c>
      <c r="D1814" s="23" t="s">
        <v>892</v>
      </c>
      <c r="E1814" s="22">
        <v>6112</v>
      </c>
      <c r="F1814" s="23" t="s">
        <v>895</v>
      </c>
      <c r="G1814" s="128" t="s">
        <v>3378</v>
      </c>
      <c r="H1814" s="32" t="s">
        <v>19</v>
      </c>
      <c r="I1814" s="44">
        <f t="shared" si="1298"/>
        <v>90825</v>
      </c>
      <c r="J1814" s="44">
        <v>90825</v>
      </c>
      <c r="K1814" s="44">
        <f t="shared" si="1299"/>
        <v>0</v>
      </c>
      <c r="L1814" s="44">
        <v>0</v>
      </c>
      <c r="M1814" s="44">
        <v>0</v>
      </c>
      <c r="N1814" s="44">
        <v>0</v>
      </c>
      <c r="O1814" s="44">
        <v>0</v>
      </c>
      <c r="P1814" s="44">
        <v>0</v>
      </c>
      <c r="Q1814" s="44">
        <v>90825</v>
      </c>
      <c r="R1814" s="44">
        <v>90825</v>
      </c>
      <c r="S1814" s="44">
        <v>79188</v>
      </c>
      <c r="T1814" s="44">
        <f t="shared" si="1320"/>
        <v>11637</v>
      </c>
      <c r="U1814" s="44">
        <v>8650</v>
      </c>
      <c r="V1814" s="44">
        <v>2987</v>
      </c>
      <c r="W1814" s="44"/>
      <c r="X1814" s="44">
        <f t="shared" si="1321"/>
        <v>90825</v>
      </c>
      <c r="Y1814" s="209">
        <f t="shared" si="1317"/>
        <v>100</v>
      </c>
    </row>
    <row r="1815" spans="1:25">
      <c r="A1815" s="23" t="s">
        <v>786</v>
      </c>
      <c r="B1815" s="23" t="s">
        <v>172</v>
      </c>
      <c r="C1815" s="23" t="s">
        <v>891</v>
      </c>
      <c r="D1815" s="23" t="s">
        <v>892</v>
      </c>
      <c r="E1815" s="22">
        <v>6112</v>
      </c>
      <c r="F1815" s="23" t="s">
        <v>896</v>
      </c>
      <c r="G1815" s="128" t="s">
        <v>3378</v>
      </c>
      <c r="H1815" s="32" t="s">
        <v>17</v>
      </c>
      <c r="I1815" s="44">
        <f t="shared" si="1298"/>
        <v>22954</v>
      </c>
      <c r="J1815" s="44">
        <v>22954</v>
      </c>
      <c r="K1815" s="44">
        <f t="shared" si="1299"/>
        <v>0</v>
      </c>
      <c r="L1815" s="44">
        <v>0</v>
      </c>
      <c r="M1815" s="44">
        <v>0</v>
      </c>
      <c r="N1815" s="44">
        <v>0</v>
      </c>
      <c r="O1815" s="44">
        <v>0</v>
      </c>
      <c r="P1815" s="44">
        <v>0</v>
      </c>
      <c r="Q1815" s="44">
        <v>21771</v>
      </c>
      <c r="R1815" s="44">
        <v>21771</v>
      </c>
      <c r="S1815" s="44">
        <v>21771</v>
      </c>
      <c r="T1815" s="44">
        <f t="shared" si="1320"/>
        <v>0</v>
      </c>
      <c r="U1815" s="44"/>
      <c r="V1815" s="44"/>
      <c r="W1815" s="44"/>
      <c r="X1815" s="44">
        <f t="shared" si="1321"/>
        <v>21771</v>
      </c>
      <c r="Y1815" s="209">
        <f t="shared" si="1317"/>
        <v>100</v>
      </c>
    </row>
    <row r="1816" spans="1:25">
      <c r="A1816" s="23" t="s">
        <v>786</v>
      </c>
      <c r="B1816" s="23" t="s">
        <v>172</v>
      </c>
      <c r="C1816" s="23" t="s">
        <v>891</v>
      </c>
      <c r="D1816" s="23" t="s">
        <v>892</v>
      </c>
      <c r="E1816" s="22">
        <v>6112</v>
      </c>
      <c r="F1816" s="23" t="s">
        <v>897</v>
      </c>
      <c r="G1816" s="128" t="s">
        <v>3378</v>
      </c>
      <c r="H1816" s="32" t="s">
        <v>18</v>
      </c>
      <c r="I1816" s="44">
        <f t="shared" si="1298"/>
        <v>17928</v>
      </c>
      <c r="J1816" s="44">
        <v>17928</v>
      </c>
      <c r="K1816" s="44">
        <f t="shared" si="1299"/>
        <v>0</v>
      </c>
      <c r="L1816" s="44">
        <v>0</v>
      </c>
      <c r="M1816" s="44">
        <v>0</v>
      </c>
      <c r="N1816" s="44">
        <v>0</v>
      </c>
      <c r="O1816" s="44">
        <v>0</v>
      </c>
      <c r="P1816" s="44">
        <v>0</v>
      </c>
      <c r="Q1816" s="44">
        <v>19111</v>
      </c>
      <c r="R1816" s="44">
        <v>19111</v>
      </c>
      <c r="S1816" s="44">
        <v>19111</v>
      </c>
      <c r="T1816" s="44">
        <f t="shared" si="1320"/>
        <v>0</v>
      </c>
      <c r="U1816" s="44"/>
      <c r="V1816" s="44"/>
      <c r="W1816" s="44"/>
      <c r="X1816" s="44">
        <f t="shared" si="1321"/>
        <v>19111</v>
      </c>
      <c r="Y1816" s="209">
        <f t="shared" si="1317"/>
        <v>100</v>
      </c>
    </row>
    <row r="1817" spans="1:25">
      <c r="A1817" s="23" t="s">
        <v>786</v>
      </c>
      <c r="B1817" s="23" t="s">
        <v>172</v>
      </c>
      <c r="C1817" s="23" t="s">
        <v>891</v>
      </c>
      <c r="D1817" s="23" t="s">
        <v>892</v>
      </c>
      <c r="E1817" s="21" t="s">
        <v>139</v>
      </c>
      <c r="F1817" s="21" t="s">
        <v>0</v>
      </c>
      <c r="G1817" s="150" t="s">
        <v>0</v>
      </c>
      <c r="H1817" s="21" t="s">
        <v>21</v>
      </c>
      <c r="I1817" s="66">
        <f t="shared" si="1298"/>
        <v>101722</v>
      </c>
      <c r="J1817" s="66">
        <f t="shared" ref="J1817:X1817" si="1324">SUM(J1818)</f>
        <v>101722</v>
      </c>
      <c r="K1817" s="66">
        <f t="shared" si="1299"/>
        <v>0</v>
      </c>
      <c r="L1817" s="66">
        <f t="shared" si="1324"/>
        <v>0</v>
      </c>
      <c r="M1817" s="66">
        <f t="shared" si="1324"/>
        <v>0</v>
      </c>
      <c r="N1817" s="66">
        <f t="shared" si="1324"/>
        <v>0</v>
      </c>
      <c r="O1817" s="66">
        <f t="shared" si="1324"/>
        <v>0</v>
      </c>
      <c r="P1817" s="66">
        <f t="shared" si="1324"/>
        <v>0</v>
      </c>
      <c r="Q1817" s="66">
        <f t="shared" si="1324"/>
        <v>107152</v>
      </c>
      <c r="R1817" s="66">
        <f t="shared" si="1324"/>
        <v>107152</v>
      </c>
      <c r="S1817" s="66">
        <f t="shared" si="1324"/>
        <v>89451</v>
      </c>
      <c r="T1817" s="66">
        <f t="shared" si="1324"/>
        <v>17701</v>
      </c>
      <c r="U1817" s="66">
        <f t="shared" si="1324"/>
        <v>8931</v>
      </c>
      <c r="V1817" s="66">
        <f t="shared" si="1324"/>
        <v>8770</v>
      </c>
      <c r="W1817" s="66">
        <f t="shared" si="1324"/>
        <v>0</v>
      </c>
      <c r="X1817" s="66">
        <f t="shared" si="1324"/>
        <v>107152</v>
      </c>
      <c r="Y1817" s="208">
        <f t="shared" si="1317"/>
        <v>100</v>
      </c>
    </row>
    <row r="1818" spans="1:25">
      <c r="A1818" s="23" t="s">
        <v>786</v>
      </c>
      <c r="B1818" s="23" t="s">
        <v>172</v>
      </c>
      <c r="C1818" s="23" t="s">
        <v>891</v>
      </c>
      <c r="D1818" s="23" t="s">
        <v>892</v>
      </c>
      <c r="E1818" s="22">
        <v>6121</v>
      </c>
      <c r="F1818" s="23"/>
      <c r="G1818" s="128" t="s">
        <v>3378</v>
      </c>
      <c r="H1818" s="32" t="s">
        <v>22</v>
      </c>
      <c r="I1818" s="44">
        <f t="shared" si="1298"/>
        <v>101722</v>
      </c>
      <c r="J1818" s="44">
        <v>101722</v>
      </c>
      <c r="K1818" s="44">
        <f t="shared" si="1299"/>
        <v>0</v>
      </c>
      <c r="L1818" s="44">
        <v>0</v>
      </c>
      <c r="M1818" s="44">
        <v>0</v>
      </c>
      <c r="N1818" s="44">
        <v>0</v>
      </c>
      <c r="O1818" s="44">
        <v>0</v>
      </c>
      <c r="P1818" s="44">
        <v>0</v>
      </c>
      <c r="Q1818" s="44">
        <v>107152</v>
      </c>
      <c r="R1818" s="44">
        <v>107152</v>
      </c>
      <c r="S1818" s="44">
        <v>89451</v>
      </c>
      <c r="T1818" s="44">
        <f t="shared" si="1320"/>
        <v>17701</v>
      </c>
      <c r="U1818" s="44">
        <v>8931</v>
      </c>
      <c r="V1818" s="44">
        <v>8770</v>
      </c>
      <c r="W1818" s="44"/>
      <c r="X1818" s="44">
        <f t="shared" si="1321"/>
        <v>107152</v>
      </c>
      <c r="Y1818" s="209">
        <f t="shared" si="1317"/>
        <v>100</v>
      </c>
    </row>
    <row r="1819" spans="1:25">
      <c r="A1819" s="23" t="s">
        <v>786</v>
      </c>
      <c r="B1819" s="23" t="s">
        <v>172</v>
      </c>
      <c r="C1819" s="23" t="s">
        <v>891</v>
      </c>
      <c r="D1819" s="23" t="s">
        <v>892</v>
      </c>
      <c r="E1819" s="21" t="s">
        <v>141</v>
      </c>
      <c r="F1819" s="21" t="s">
        <v>0</v>
      </c>
      <c r="G1819" s="150" t="s">
        <v>0</v>
      </c>
      <c r="H1819" s="21" t="s">
        <v>23</v>
      </c>
      <c r="I1819" s="66">
        <f t="shared" si="1298"/>
        <v>74997</v>
      </c>
      <c r="J1819" s="66">
        <f t="shared" ref="J1819:P1819" si="1325">SUM(J1820:J1827)</f>
        <v>74997</v>
      </c>
      <c r="K1819" s="66">
        <f t="shared" si="1299"/>
        <v>0</v>
      </c>
      <c r="L1819" s="66">
        <f t="shared" si="1325"/>
        <v>0</v>
      </c>
      <c r="M1819" s="66">
        <f t="shared" si="1325"/>
        <v>0</v>
      </c>
      <c r="N1819" s="66">
        <f t="shared" si="1325"/>
        <v>0</v>
      </c>
      <c r="O1819" s="66">
        <f t="shared" si="1325"/>
        <v>0</v>
      </c>
      <c r="P1819" s="66">
        <f t="shared" si="1325"/>
        <v>0</v>
      </c>
      <c r="Q1819" s="66">
        <f>SUM(Q1820:Q1827)</f>
        <v>84599</v>
      </c>
      <c r="R1819" s="66">
        <f>SUM(R1820:R1827)</f>
        <v>82164</v>
      </c>
      <c r="S1819" s="66">
        <f>SUM(S1820:S1827)</f>
        <v>73717</v>
      </c>
      <c r="T1819" s="66">
        <f t="shared" ref="T1819:X1819" si="1326">SUM(T1820:T1827)</f>
        <v>8447</v>
      </c>
      <c r="U1819" s="66">
        <f t="shared" si="1326"/>
        <v>5589</v>
      </c>
      <c r="V1819" s="66">
        <f t="shared" si="1326"/>
        <v>2308</v>
      </c>
      <c r="W1819" s="66">
        <f t="shared" si="1326"/>
        <v>550</v>
      </c>
      <c r="X1819" s="66">
        <f t="shared" si="1326"/>
        <v>82164</v>
      </c>
      <c r="Y1819" s="208">
        <f t="shared" si="1317"/>
        <v>100</v>
      </c>
    </row>
    <row r="1820" spans="1:25">
      <c r="A1820" s="23" t="s">
        <v>786</v>
      </c>
      <c r="B1820" s="23" t="s">
        <v>172</v>
      </c>
      <c r="C1820" s="23" t="s">
        <v>891</v>
      </c>
      <c r="D1820" s="23" t="s">
        <v>892</v>
      </c>
      <c r="E1820" s="22">
        <v>6131</v>
      </c>
      <c r="F1820" s="23"/>
      <c r="G1820" s="128" t="s">
        <v>3378</v>
      </c>
      <c r="H1820" s="32" t="s">
        <v>24</v>
      </c>
      <c r="I1820" s="44">
        <f t="shared" si="1298"/>
        <v>1700</v>
      </c>
      <c r="J1820" s="44">
        <v>1700</v>
      </c>
      <c r="K1820" s="44">
        <f t="shared" si="1299"/>
        <v>0</v>
      </c>
      <c r="L1820" s="44">
        <v>0</v>
      </c>
      <c r="M1820" s="44">
        <v>0</v>
      </c>
      <c r="N1820" s="44">
        <v>0</v>
      </c>
      <c r="O1820" s="44">
        <v>0</v>
      </c>
      <c r="P1820" s="44">
        <v>0</v>
      </c>
      <c r="Q1820" s="44">
        <v>1700</v>
      </c>
      <c r="R1820" s="44">
        <v>1700</v>
      </c>
      <c r="S1820" s="44">
        <v>1409</v>
      </c>
      <c r="T1820" s="44">
        <f t="shared" si="1320"/>
        <v>291</v>
      </c>
      <c r="U1820" s="44">
        <v>291</v>
      </c>
      <c r="V1820" s="44">
        <v>0</v>
      </c>
      <c r="W1820" s="44">
        <v>0</v>
      </c>
      <c r="X1820" s="44">
        <f t="shared" si="1321"/>
        <v>1700</v>
      </c>
      <c r="Y1820" s="209">
        <f t="shared" si="1317"/>
        <v>100</v>
      </c>
    </row>
    <row r="1821" spans="1:25">
      <c r="A1821" s="23" t="s">
        <v>786</v>
      </c>
      <c r="B1821" s="23" t="s">
        <v>172</v>
      </c>
      <c r="C1821" s="23" t="s">
        <v>891</v>
      </c>
      <c r="D1821" s="23" t="s">
        <v>892</v>
      </c>
      <c r="E1821" s="22">
        <v>6132</v>
      </c>
      <c r="F1821" s="23"/>
      <c r="G1821" s="128" t="s">
        <v>3378</v>
      </c>
      <c r="H1821" s="32" t="s">
        <v>25</v>
      </c>
      <c r="I1821" s="44">
        <f t="shared" si="1298"/>
        <v>39167</v>
      </c>
      <c r="J1821" s="44">
        <v>39167</v>
      </c>
      <c r="K1821" s="44">
        <f t="shared" si="1299"/>
        <v>0</v>
      </c>
      <c r="L1821" s="44">
        <v>0</v>
      </c>
      <c r="M1821" s="44">
        <v>0</v>
      </c>
      <c r="N1821" s="44">
        <v>0</v>
      </c>
      <c r="O1821" s="44">
        <v>0</v>
      </c>
      <c r="P1821" s="44">
        <v>0</v>
      </c>
      <c r="Q1821" s="44">
        <v>39167</v>
      </c>
      <c r="R1821" s="44">
        <v>39167</v>
      </c>
      <c r="S1821" s="44">
        <v>36800</v>
      </c>
      <c r="T1821" s="44">
        <f t="shared" si="1320"/>
        <v>2367</v>
      </c>
      <c r="U1821" s="44">
        <v>1967</v>
      </c>
      <c r="V1821" s="44">
        <v>400</v>
      </c>
      <c r="W1821" s="44"/>
      <c r="X1821" s="44">
        <f t="shared" si="1321"/>
        <v>39167</v>
      </c>
      <c r="Y1821" s="209">
        <f t="shared" si="1317"/>
        <v>100</v>
      </c>
    </row>
    <row r="1822" spans="1:25">
      <c r="A1822" s="23" t="s">
        <v>786</v>
      </c>
      <c r="B1822" s="23" t="s">
        <v>172</v>
      </c>
      <c r="C1822" s="23" t="s">
        <v>891</v>
      </c>
      <c r="D1822" s="23" t="s">
        <v>892</v>
      </c>
      <c r="E1822" s="22">
        <v>6133</v>
      </c>
      <c r="F1822" s="23"/>
      <c r="G1822" s="128" t="s">
        <v>3378</v>
      </c>
      <c r="H1822" s="32" t="s">
        <v>26</v>
      </c>
      <c r="I1822" s="44">
        <f t="shared" si="1298"/>
        <v>10200</v>
      </c>
      <c r="J1822" s="44">
        <v>10200</v>
      </c>
      <c r="K1822" s="44">
        <f t="shared" si="1299"/>
        <v>0</v>
      </c>
      <c r="L1822" s="44">
        <v>0</v>
      </c>
      <c r="M1822" s="44">
        <v>0</v>
      </c>
      <c r="N1822" s="44">
        <v>0</v>
      </c>
      <c r="O1822" s="44">
        <v>0</v>
      </c>
      <c r="P1822" s="44">
        <v>0</v>
      </c>
      <c r="Q1822" s="44">
        <v>10200</v>
      </c>
      <c r="R1822" s="44">
        <v>10200</v>
      </c>
      <c r="S1822" s="44">
        <v>7650</v>
      </c>
      <c r="T1822" s="44">
        <f t="shared" si="1320"/>
        <v>2550</v>
      </c>
      <c r="U1822" s="44">
        <v>1050</v>
      </c>
      <c r="V1822" s="44">
        <v>950</v>
      </c>
      <c r="W1822" s="44">
        <v>550</v>
      </c>
      <c r="X1822" s="44">
        <f t="shared" si="1321"/>
        <v>10200</v>
      </c>
      <c r="Y1822" s="209">
        <f t="shared" si="1317"/>
        <v>100</v>
      </c>
    </row>
    <row r="1823" spans="1:25">
      <c r="A1823" s="23" t="s">
        <v>786</v>
      </c>
      <c r="B1823" s="23" t="s">
        <v>172</v>
      </c>
      <c r="C1823" s="23" t="s">
        <v>891</v>
      </c>
      <c r="D1823" s="23" t="s">
        <v>892</v>
      </c>
      <c r="E1823" s="22">
        <v>6134</v>
      </c>
      <c r="F1823" s="23"/>
      <c r="G1823" s="128" t="s">
        <v>3378</v>
      </c>
      <c r="H1823" s="32" t="s">
        <v>27</v>
      </c>
      <c r="I1823" s="44">
        <f t="shared" si="1298"/>
        <v>7600</v>
      </c>
      <c r="J1823" s="44">
        <v>7600</v>
      </c>
      <c r="K1823" s="44">
        <f t="shared" si="1299"/>
        <v>0</v>
      </c>
      <c r="L1823" s="44">
        <v>0</v>
      </c>
      <c r="M1823" s="44">
        <v>0</v>
      </c>
      <c r="N1823" s="44">
        <v>0</v>
      </c>
      <c r="O1823" s="44">
        <v>0</v>
      </c>
      <c r="P1823" s="44">
        <v>0</v>
      </c>
      <c r="Q1823" s="44">
        <v>7600</v>
      </c>
      <c r="R1823" s="44">
        <v>7600</v>
      </c>
      <c r="S1823" s="44">
        <v>5850</v>
      </c>
      <c r="T1823" s="44">
        <f t="shared" si="1320"/>
        <v>1750</v>
      </c>
      <c r="U1823" s="44">
        <v>1000</v>
      </c>
      <c r="V1823" s="44">
        <v>750</v>
      </c>
      <c r="W1823" s="44"/>
      <c r="X1823" s="44">
        <f t="shared" si="1321"/>
        <v>7600</v>
      </c>
      <c r="Y1823" s="209">
        <f t="shared" si="1317"/>
        <v>100</v>
      </c>
    </row>
    <row r="1824" spans="1:25">
      <c r="A1824" s="23" t="s">
        <v>786</v>
      </c>
      <c r="B1824" s="23" t="s">
        <v>172</v>
      </c>
      <c r="C1824" s="23" t="s">
        <v>891</v>
      </c>
      <c r="D1824" s="23" t="s">
        <v>892</v>
      </c>
      <c r="E1824" s="22">
        <v>6135</v>
      </c>
      <c r="F1824" s="23"/>
      <c r="G1824" s="128" t="s">
        <v>3378</v>
      </c>
      <c r="H1824" s="32" t="s">
        <v>28</v>
      </c>
      <c r="I1824" s="44">
        <f t="shared" si="1298"/>
        <v>1500</v>
      </c>
      <c r="J1824" s="44">
        <v>1500</v>
      </c>
      <c r="K1824" s="44">
        <f t="shared" si="1299"/>
        <v>0</v>
      </c>
      <c r="L1824" s="44">
        <v>0</v>
      </c>
      <c r="M1824" s="44">
        <v>0</v>
      </c>
      <c r="N1824" s="44">
        <v>0</v>
      </c>
      <c r="O1824" s="44">
        <v>0</v>
      </c>
      <c r="P1824" s="44">
        <v>0</v>
      </c>
      <c r="Q1824" s="44">
        <v>1500</v>
      </c>
      <c r="R1824" s="44">
        <v>1500</v>
      </c>
      <c r="S1824" s="44">
        <v>1125</v>
      </c>
      <c r="T1824" s="44">
        <f t="shared" si="1320"/>
        <v>375</v>
      </c>
      <c r="U1824" s="44">
        <v>225</v>
      </c>
      <c r="V1824" s="44">
        <v>150</v>
      </c>
      <c r="W1824" s="44">
        <v>0</v>
      </c>
      <c r="X1824" s="44">
        <f t="shared" si="1321"/>
        <v>1500</v>
      </c>
      <c r="Y1824" s="209">
        <f t="shared" si="1317"/>
        <v>100</v>
      </c>
    </row>
    <row r="1825" spans="1:25">
      <c r="A1825" s="23" t="s">
        <v>786</v>
      </c>
      <c r="B1825" s="23" t="s">
        <v>172</v>
      </c>
      <c r="C1825" s="23" t="s">
        <v>891</v>
      </c>
      <c r="D1825" s="23" t="s">
        <v>892</v>
      </c>
      <c r="E1825" s="22">
        <v>6137</v>
      </c>
      <c r="F1825" s="23"/>
      <c r="G1825" s="128" t="s">
        <v>3378</v>
      </c>
      <c r="H1825" s="32" t="s">
        <v>30</v>
      </c>
      <c r="I1825" s="44">
        <f t="shared" si="1298"/>
        <v>3500</v>
      </c>
      <c r="J1825" s="44">
        <v>3500</v>
      </c>
      <c r="K1825" s="44">
        <f t="shared" si="1299"/>
        <v>0</v>
      </c>
      <c r="L1825" s="44">
        <v>0</v>
      </c>
      <c r="M1825" s="44">
        <v>0</v>
      </c>
      <c r="N1825" s="44">
        <v>0</v>
      </c>
      <c r="O1825" s="44">
        <v>0</v>
      </c>
      <c r="P1825" s="44">
        <v>0</v>
      </c>
      <c r="Q1825" s="44">
        <v>3500</v>
      </c>
      <c r="R1825" s="44">
        <v>3500</v>
      </c>
      <c r="S1825" s="44">
        <v>2624</v>
      </c>
      <c r="T1825" s="44">
        <f t="shared" si="1320"/>
        <v>876</v>
      </c>
      <c r="U1825" s="44">
        <v>818</v>
      </c>
      <c r="V1825" s="44">
        <v>58</v>
      </c>
      <c r="W1825" s="44">
        <v>0</v>
      </c>
      <c r="X1825" s="44">
        <f t="shared" si="1321"/>
        <v>3500</v>
      </c>
      <c r="Y1825" s="209">
        <f t="shared" si="1317"/>
        <v>100</v>
      </c>
    </row>
    <row r="1826" spans="1:25">
      <c r="A1826" s="23" t="s">
        <v>786</v>
      </c>
      <c r="B1826" s="23" t="s">
        <v>172</v>
      </c>
      <c r="C1826" s="23" t="s">
        <v>891</v>
      </c>
      <c r="D1826" s="23" t="s">
        <v>892</v>
      </c>
      <c r="E1826" s="22">
        <v>6138</v>
      </c>
      <c r="F1826" s="23"/>
      <c r="G1826" s="128" t="s">
        <v>3378</v>
      </c>
      <c r="H1826" s="32" t="s">
        <v>31</v>
      </c>
      <c r="I1826" s="44">
        <f t="shared" si="1298"/>
        <v>0</v>
      </c>
      <c r="J1826" s="44">
        <v>0</v>
      </c>
      <c r="K1826" s="44">
        <f t="shared" si="1299"/>
        <v>0</v>
      </c>
      <c r="L1826" s="44">
        <v>0</v>
      </c>
      <c r="M1826" s="44">
        <v>0</v>
      </c>
      <c r="N1826" s="44">
        <v>0</v>
      </c>
      <c r="O1826" s="44">
        <v>0</v>
      </c>
      <c r="P1826" s="44">
        <v>0</v>
      </c>
      <c r="Q1826" s="44">
        <v>0</v>
      </c>
      <c r="R1826" s="44">
        <v>0</v>
      </c>
      <c r="S1826" s="44">
        <v>0</v>
      </c>
      <c r="T1826" s="44">
        <f t="shared" si="1320"/>
        <v>0</v>
      </c>
      <c r="U1826" s="44"/>
      <c r="V1826" s="44"/>
      <c r="W1826" s="44"/>
      <c r="X1826" s="44">
        <f t="shared" si="1321"/>
        <v>0</v>
      </c>
      <c r="Y1826" s="209">
        <f t="shared" si="1317"/>
        <v>0</v>
      </c>
    </row>
    <row r="1827" spans="1:25">
      <c r="A1827" s="20" t="s">
        <v>786</v>
      </c>
      <c r="B1827" s="20" t="s">
        <v>172</v>
      </c>
      <c r="C1827" s="20" t="s">
        <v>891</v>
      </c>
      <c r="D1827" s="20" t="s">
        <v>892</v>
      </c>
      <c r="E1827" s="20" t="s">
        <v>144</v>
      </c>
      <c r="F1827" s="23" t="s">
        <v>0</v>
      </c>
      <c r="G1827" s="154" t="s">
        <v>0</v>
      </c>
      <c r="H1827" s="21" t="s">
        <v>32</v>
      </c>
      <c r="I1827" s="66">
        <f t="shared" si="1298"/>
        <v>11330</v>
      </c>
      <c r="J1827" s="66">
        <f t="shared" ref="J1827:P1827" si="1327">SUM(J1828:J1830)</f>
        <v>11330</v>
      </c>
      <c r="K1827" s="66">
        <f t="shared" si="1299"/>
        <v>0</v>
      </c>
      <c r="L1827" s="66">
        <f t="shared" si="1327"/>
        <v>0</v>
      </c>
      <c r="M1827" s="66">
        <f t="shared" si="1327"/>
        <v>0</v>
      </c>
      <c r="N1827" s="66">
        <f t="shared" si="1327"/>
        <v>0</v>
      </c>
      <c r="O1827" s="66">
        <f t="shared" si="1327"/>
        <v>0</v>
      </c>
      <c r="P1827" s="66">
        <f t="shared" si="1327"/>
        <v>0</v>
      </c>
      <c r="Q1827" s="66">
        <f>SUM(Q1828:Q1830)</f>
        <v>20932</v>
      </c>
      <c r="R1827" s="66">
        <f>SUM(R1828:R1830)</f>
        <v>18497</v>
      </c>
      <c r="S1827" s="66">
        <f>SUM(S1828:S1830)</f>
        <v>18259</v>
      </c>
      <c r="T1827" s="66">
        <f t="shared" ref="T1827:X1827" si="1328">SUM(T1828:T1830)</f>
        <v>238</v>
      </c>
      <c r="U1827" s="66">
        <f t="shared" si="1328"/>
        <v>238</v>
      </c>
      <c r="V1827" s="66">
        <f t="shared" si="1328"/>
        <v>0</v>
      </c>
      <c r="W1827" s="66">
        <f t="shared" si="1328"/>
        <v>0</v>
      </c>
      <c r="X1827" s="66">
        <f t="shared" si="1328"/>
        <v>18497</v>
      </c>
      <c r="Y1827" s="208">
        <f t="shared" si="1317"/>
        <v>100</v>
      </c>
    </row>
    <row r="1828" spans="1:25">
      <c r="A1828" s="23" t="s">
        <v>786</v>
      </c>
      <c r="B1828" s="23" t="s">
        <v>172</v>
      </c>
      <c r="C1828" s="23" t="s">
        <v>891</v>
      </c>
      <c r="D1828" s="23" t="s">
        <v>892</v>
      </c>
      <c r="E1828" s="22">
        <v>6139</v>
      </c>
      <c r="F1828" s="23"/>
      <c r="G1828" s="128" t="s">
        <v>3378</v>
      </c>
      <c r="H1828" s="32" t="s">
        <v>32</v>
      </c>
      <c r="I1828" s="44">
        <f t="shared" si="1298"/>
        <v>6850</v>
      </c>
      <c r="J1828" s="44">
        <v>6850</v>
      </c>
      <c r="K1828" s="44">
        <f t="shared" si="1299"/>
        <v>0</v>
      </c>
      <c r="L1828" s="44">
        <v>0</v>
      </c>
      <c r="M1828" s="44">
        <v>0</v>
      </c>
      <c r="N1828" s="44">
        <v>0</v>
      </c>
      <c r="O1828" s="44">
        <v>0</v>
      </c>
      <c r="P1828" s="44">
        <v>0</v>
      </c>
      <c r="Q1828" s="44">
        <v>16285</v>
      </c>
      <c r="R1828" s="44">
        <v>13850</v>
      </c>
      <c r="S1828" s="44">
        <v>13850</v>
      </c>
      <c r="T1828" s="44">
        <f t="shared" si="1320"/>
        <v>0</v>
      </c>
      <c r="U1828" s="44"/>
      <c r="V1828" s="44"/>
      <c r="W1828" s="44"/>
      <c r="X1828" s="44">
        <f t="shared" si="1321"/>
        <v>13850</v>
      </c>
      <c r="Y1828" s="209">
        <f t="shared" si="1317"/>
        <v>100</v>
      </c>
    </row>
    <row r="1829" spans="1:25">
      <c r="A1829" s="23" t="s">
        <v>786</v>
      </c>
      <c r="B1829" s="23" t="s">
        <v>172</v>
      </c>
      <c r="C1829" s="23" t="s">
        <v>891</v>
      </c>
      <c r="D1829" s="23" t="s">
        <v>892</v>
      </c>
      <c r="E1829" s="22">
        <v>6139</v>
      </c>
      <c r="F1829" s="23" t="s">
        <v>898</v>
      </c>
      <c r="G1829" s="128" t="s">
        <v>3378</v>
      </c>
      <c r="H1829" s="32" t="s">
        <v>152</v>
      </c>
      <c r="I1829" s="44">
        <f t="shared" si="1298"/>
        <v>2980</v>
      </c>
      <c r="J1829" s="44">
        <v>2980</v>
      </c>
      <c r="K1829" s="44">
        <f t="shared" si="1299"/>
        <v>0</v>
      </c>
      <c r="L1829" s="44">
        <v>0</v>
      </c>
      <c r="M1829" s="44">
        <v>0</v>
      </c>
      <c r="N1829" s="44">
        <v>0</v>
      </c>
      <c r="O1829" s="44">
        <v>0</v>
      </c>
      <c r="P1829" s="44">
        <v>0</v>
      </c>
      <c r="Q1829" s="44">
        <v>3147</v>
      </c>
      <c r="R1829" s="44">
        <v>3147</v>
      </c>
      <c r="S1829" s="44">
        <v>2909</v>
      </c>
      <c r="T1829" s="44">
        <f t="shared" si="1320"/>
        <v>238</v>
      </c>
      <c r="U1829" s="44">
        <v>238</v>
      </c>
      <c r="V1829" s="44"/>
      <c r="W1829" s="44"/>
      <c r="X1829" s="44">
        <f t="shared" si="1321"/>
        <v>3147</v>
      </c>
      <c r="Y1829" s="209">
        <f t="shared" si="1317"/>
        <v>100</v>
      </c>
    </row>
    <row r="1830" spans="1:25">
      <c r="A1830" s="23" t="s">
        <v>786</v>
      </c>
      <c r="B1830" s="23" t="s">
        <v>172</v>
      </c>
      <c r="C1830" s="23" t="s">
        <v>891</v>
      </c>
      <c r="D1830" s="23" t="s">
        <v>892</v>
      </c>
      <c r="E1830" s="22">
        <v>6139</v>
      </c>
      <c r="F1830" s="23" t="s">
        <v>899</v>
      </c>
      <c r="G1830" s="128" t="s">
        <v>3378</v>
      </c>
      <c r="H1830" s="32" t="s">
        <v>158</v>
      </c>
      <c r="I1830" s="44">
        <f t="shared" si="1298"/>
        <v>1500</v>
      </c>
      <c r="J1830" s="44">
        <v>1500</v>
      </c>
      <c r="K1830" s="44">
        <f t="shared" si="1299"/>
        <v>0</v>
      </c>
      <c r="L1830" s="44">
        <v>0</v>
      </c>
      <c r="M1830" s="44">
        <v>0</v>
      </c>
      <c r="N1830" s="44">
        <v>0</v>
      </c>
      <c r="O1830" s="44">
        <v>0</v>
      </c>
      <c r="P1830" s="44">
        <v>0</v>
      </c>
      <c r="Q1830" s="44">
        <v>1500</v>
      </c>
      <c r="R1830" s="44">
        <v>1500</v>
      </c>
      <c r="S1830" s="44">
        <v>1500</v>
      </c>
      <c r="T1830" s="44">
        <f t="shared" si="1320"/>
        <v>0</v>
      </c>
      <c r="U1830" s="44"/>
      <c r="V1830" s="44"/>
      <c r="W1830" s="44"/>
      <c r="X1830" s="44">
        <f t="shared" si="1321"/>
        <v>1500</v>
      </c>
      <c r="Y1830" s="209">
        <f t="shared" si="1317"/>
        <v>100</v>
      </c>
    </row>
    <row r="1831" spans="1:25" s="68" customFormat="1" ht="20.399999999999999">
      <c r="A1831" s="46" t="s">
        <v>0</v>
      </c>
      <c r="B1831" s="46" t="s">
        <v>0</v>
      </c>
      <c r="C1831" s="46" t="s">
        <v>0</v>
      </c>
      <c r="D1831" s="3" t="s">
        <v>0</v>
      </c>
      <c r="E1831" s="3" t="s">
        <v>0</v>
      </c>
      <c r="F1831" s="3" t="s">
        <v>0</v>
      </c>
      <c r="G1831" s="158" t="s">
        <v>0</v>
      </c>
      <c r="H1831" s="53" t="s">
        <v>42</v>
      </c>
      <c r="I1831" s="57">
        <f t="shared" si="1298"/>
        <v>0</v>
      </c>
      <c r="J1831" s="57">
        <f t="shared" ref="J1831:X1832" si="1329">SUM(J1832)</f>
        <v>0</v>
      </c>
      <c r="K1831" s="57">
        <f t="shared" si="1299"/>
        <v>0</v>
      </c>
      <c r="L1831" s="57">
        <f t="shared" si="1329"/>
        <v>0</v>
      </c>
      <c r="M1831" s="57">
        <f t="shared" si="1329"/>
        <v>0</v>
      </c>
      <c r="N1831" s="57">
        <f t="shared" si="1329"/>
        <v>0</v>
      </c>
      <c r="O1831" s="57">
        <f t="shared" si="1329"/>
        <v>0</v>
      </c>
      <c r="P1831" s="57">
        <f t="shared" si="1329"/>
        <v>0</v>
      </c>
      <c r="Q1831" s="57">
        <f t="shared" si="1329"/>
        <v>0</v>
      </c>
      <c r="R1831" s="57">
        <f t="shared" si="1329"/>
        <v>0</v>
      </c>
      <c r="S1831" s="57">
        <f t="shared" si="1329"/>
        <v>0</v>
      </c>
      <c r="T1831" s="57">
        <f t="shared" si="1329"/>
        <v>0</v>
      </c>
      <c r="U1831" s="57">
        <f t="shared" si="1329"/>
        <v>0</v>
      </c>
      <c r="V1831" s="57">
        <f t="shared" si="1329"/>
        <v>0</v>
      </c>
      <c r="W1831" s="57">
        <f t="shared" si="1329"/>
        <v>0</v>
      </c>
      <c r="X1831" s="57">
        <f t="shared" si="1329"/>
        <v>0</v>
      </c>
      <c r="Y1831" s="222">
        <f t="shared" si="1317"/>
        <v>0</v>
      </c>
    </row>
    <row r="1832" spans="1:25">
      <c r="A1832" s="23" t="s">
        <v>786</v>
      </c>
      <c r="B1832" s="23" t="s">
        <v>172</v>
      </c>
      <c r="C1832" s="23" t="s">
        <v>891</v>
      </c>
      <c r="D1832" s="23" t="s">
        <v>892</v>
      </c>
      <c r="E1832" s="21" t="s">
        <v>159</v>
      </c>
      <c r="F1832" s="21" t="s">
        <v>0</v>
      </c>
      <c r="G1832" s="150" t="s">
        <v>0</v>
      </c>
      <c r="H1832" s="21" t="s">
        <v>34</v>
      </c>
      <c r="I1832" s="66">
        <f t="shared" si="1298"/>
        <v>0</v>
      </c>
      <c r="J1832" s="66">
        <f t="shared" si="1329"/>
        <v>0</v>
      </c>
      <c r="K1832" s="66">
        <f t="shared" si="1299"/>
        <v>0</v>
      </c>
      <c r="L1832" s="66">
        <f t="shared" si="1329"/>
        <v>0</v>
      </c>
      <c r="M1832" s="66">
        <f t="shared" si="1329"/>
        <v>0</v>
      </c>
      <c r="N1832" s="66">
        <f t="shared" si="1329"/>
        <v>0</v>
      </c>
      <c r="O1832" s="66">
        <f t="shared" si="1329"/>
        <v>0</v>
      </c>
      <c r="P1832" s="66">
        <f t="shared" si="1329"/>
        <v>0</v>
      </c>
      <c r="Q1832" s="66">
        <f t="shared" si="1329"/>
        <v>0</v>
      </c>
      <c r="R1832" s="66">
        <f t="shared" si="1329"/>
        <v>0</v>
      </c>
      <c r="S1832" s="66">
        <f t="shared" si="1329"/>
        <v>0</v>
      </c>
      <c r="T1832" s="66">
        <f t="shared" si="1329"/>
        <v>0</v>
      </c>
      <c r="U1832" s="66">
        <f t="shared" si="1329"/>
        <v>0</v>
      </c>
      <c r="V1832" s="66">
        <f t="shared" si="1329"/>
        <v>0</v>
      </c>
      <c r="W1832" s="66">
        <f t="shared" si="1329"/>
        <v>0</v>
      </c>
      <c r="X1832" s="66">
        <f t="shared" si="1329"/>
        <v>0</v>
      </c>
      <c r="Y1832" s="208">
        <f t="shared" si="1317"/>
        <v>0</v>
      </c>
    </row>
    <row r="1833" spans="1:25">
      <c r="A1833" s="23" t="s">
        <v>786</v>
      </c>
      <c r="B1833" s="23" t="s">
        <v>172</v>
      </c>
      <c r="C1833" s="23" t="s">
        <v>891</v>
      </c>
      <c r="D1833" s="23" t="s">
        <v>892</v>
      </c>
      <c r="E1833" s="22">
        <v>6148</v>
      </c>
      <c r="F1833" s="23"/>
      <c r="G1833" s="128" t="s">
        <v>3378</v>
      </c>
      <c r="H1833" s="32" t="s">
        <v>41</v>
      </c>
      <c r="I1833" s="44">
        <f t="shared" si="1298"/>
        <v>0</v>
      </c>
      <c r="J1833" s="44">
        <v>0</v>
      </c>
      <c r="K1833" s="44">
        <f t="shared" si="1299"/>
        <v>0</v>
      </c>
      <c r="L1833" s="44">
        <v>0</v>
      </c>
      <c r="M1833" s="44">
        <v>0</v>
      </c>
      <c r="N1833" s="44">
        <v>0</v>
      </c>
      <c r="O1833" s="44">
        <v>0</v>
      </c>
      <c r="P1833" s="44">
        <v>0</v>
      </c>
      <c r="Q1833" s="44">
        <v>0</v>
      </c>
      <c r="R1833" s="44">
        <v>0</v>
      </c>
      <c r="S1833" s="44">
        <v>0</v>
      </c>
      <c r="T1833" s="44">
        <f t="shared" si="1320"/>
        <v>0</v>
      </c>
      <c r="U1833" s="44"/>
      <c r="V1833" s="44"/>
      <c r="W1833" s="44"/>
      <c r="X1833" s="44">
        <f t="shared" si="1321"/>
        <v>0</v>
      </c>
      <c r="Y1833" s="209">
        <f t="shared" si="1317"/>
        <v>0</v>
      </c>
    </row>
    <row r="1834" spans="1:25" s="68" customFormat="1" ht="20.399999999999999">
      <c r="A1834" s="46" t="s">
        <v>0</v>
      </c>
      <c r="B1834" s="46" t="s">
        <v>0</v>
      </c>
      <c r="C1834" s="46" t="s">
        <v>0</v>
      </c>
      <c r="D1834" s="3" t="s">
        <v>0</v>
      </c>
      <c r="E1834" s="3" t="s">
        <v>0</v>
      </c>
      <c r="F1834" s="3" t="s">
        <v>0</v>
      </c>
      <c r="G1834" s="158" t="s">
        <v>0</v>
      </c>
      <c r="H1834" s="53" t="s">
        <v>60</v>
      </c>
      <c r="I1834" s="57">
        <f t="shared" si="1298"/>
        <v>1500</v>
      </c>
      <c r="J1834" s="57">
        <f t="shared" ref="J1834:X1835" si="1330">SUM(J1835)</f>
        <v>0</v>
      </c>
      <c r="K1834" s="57">
        <f t="shared" si="1299"/>
        <v>1500</v>
      </c>
      <c r="L1834" s="57">
        <f t="shared" si="1330"/>
        <v>0</v>
      </c>
      <c r="M1834" s="57">
        <f t="shared" si="1330"/>
        <v>0</v>
      </c>
      <c r="N1834" s="57">
        <f t="shared" si="1330"/>
        <v>1500</v>
      </c>
      <c r="O1834" s="57">
        <f t="shared" si="1330"/>
        <v>0</v>
      </c>
      <c r="P1834" s="57">
        <f t="shared" si="1330"/>
        <v>0</v>
      </c>
      <c r="Q1834" s="57">
        <f t="shared" si="1330"/>
        <v>16500</v>
      </c>
      <c r="R1834" s="57">
        <f t="shared" si="1330"/>
        <v>0</v>
      </c>
      <c r="S1834" s="57">
        <f t="shared" si="1330"/>
        <v>0</v>
      </c>
      <c r="T1834" s="57">
        <f t="shared" si="1330"/>
        <v>0</v>
      </c>
      <c r="U1834" s="57">
        <f t="shared" si="1330"/>
        <v>0</v>
      </c>
      <c r="V1834" s="57">
        <f t="shared" si="1330"/>
        <v>0</v>
      </c>
      <c r="W1834" s="57">
        <f t="shared" si="1330"/>
        <v>0</v>
      </c>
      <c r="X1834" s="57">
        <f t="shared" si="1330"/>
        <v>0</v>
      </c>
      <c r="Y1834" s="222">
        <f t="shared" si="1317"/>
        <v>0</v>
      </c>
    </row>
    <row r="1835" spans="1:25">
      <c r="A1835" s="23" t="s">
        <v>786</v>
      </c>
      <c r="B1835" s="23" t="s">
        <v>172</v>
      </c>
      <c r="C1835" s="23" t="s">
        <v>891</v>
      </c>
      <c r="D1835" s="23" t="s">
        <v>892</v>
      </c>
      <c r="E1835" s="21" t="s">
        <v>166</v>
      </c>
      <c r="F1835" s="21" t="s">
        <v>0</v>
      </c>
      <c r="G1835" s="150" t="s">
        <v>0</v>
      </c>
      <c r="H1835" s="21" t="s">
        <v>53</v>
      </c>
      <c r="I1835" s="66">
        <f t="shared" si="1298"/>
        <v>1500</v>
      </c>
      <c r="J1835" s="66">
        <f t="shared" si="1330"/>
        <v>0</v>
      </c>
      <c r="K1835" s="66">
        <f t="shared" si="1299"/>
        <v>1500</v>
      </c>
      <c r="L1835" s="66">
        <f t="shared" si="1330"/>
        <v>0</v>
      </c>
      <c r="M1835" s="66">
        <f t="shared" si="1330"/>
        <v>0</v>
      </c>
      <c r="N1835" s="66">
        <f t="shared" si="1330"/>
        <v>1500</v>
      </c>
      <c r="O1835" s="66">
        <f t="shared" si="1330"/>
        <v>0</v>
      </c>
      <c r="P1835" s="66">
        <f t="shared" si="1330"/>
        <v>0</v>
      </c>
      <c r="Q1835" s="66">
        <f>SUM(Q1836:Q1837)</f>
        <v>16500</v>
      </c>
      <c r="R1835" s="66">
        <f>SUM(R1836:R1837)</f>
        <v>0</v>
      </c>
      <c r="S1835" s="66">
        <f>SUM(S1836:S1837)</f>
        <v>0</v>
      </c>
      <c r="T1835" s="66">
        <f t="shared" ref="T1835:X1835" si="1331">SUM(T1836:T1837)</f>
        <v>0</v>
      </c>
      <c r="U1835" s="66">
        <f t="shared" si="1331"/>
        <v>0</v>
      </c>
      <c r="V1835" s="66">
        <f t="shared" si="1331"/>
        <v>0</v>
      </c>
      <c r="W1835" s="66">
        <f t="shared" si="1331"/>
        <v>0</v>
      </c>
      <c r="X1835" s="66">
        <f t="shared" si="1331"/>
        <v>0</v>
      </c>
      <c r="Y1835" s="208">
        <f t="shared" si="1317"/>
        <v>0</v>
      </c>
    </row>
    <row r="1836" spans="1:25">
      <c r="A1836" s="23" t="s">
        <v>786</v>
      </c>
      <c r="B1836" s="23" t="s">
        <v>172</v>
      </c>
      <c r="C1836" s="23" t="s">
        <v>891</v>
      </c>
      <c r="D1836" s="23" t="s">
        <v>892</v>
      </c>
      <c r="E1836" s="22">
        <v>8213</v>
      </c>
      <c r="F1836" s="23"/>
      <c r="G1836" s="128" t="s">
        <v>3378</v>
      </c>
      <c r="H1836" s="32" t="s">
        <v>56</v>
      </c>
      <c r="I1836" s="44">
        <f t="shared" si="1298"/>
        <v>1500</v>
      </c>
      <c r="J1836" s="44">
        <v>0</v>
      </c>
      <c r="K1836" s="44">
        <f t="shared" si="1299"/>
        <v>1500</v>
      </c>
      <c r="L1836" s="44">
        <v>0</v>
      </c>
      <c r="M1836" s="44">
        <v>0</v>
      </c>
      <c r="N1836" s="44">
        <v>1500</v>
      </c>
      <c r="O1836" s="44">
        <v>0</v>
      </c>
      <c r="P1836" s="44">
        <v>0</v>
      </c>
      <c r="Q1836" s="44">
        <v>14277</v>
      </c>
      <c r="R1836" s="44">
        <v>0</v>
      </c>
      <c r="S1836" s="44">
        <v>0</v>
      </c>
      <c r="T1836" s="44">
        <f t="shared" si="1320"/>
        <v>0</v>
      </c>
      <c r="U1836" s="44"/>
      <c r="V1836" s="44"/>
      <c r="W1836" s="44"/>
      <c r="X1836" s="44">
        <f t="shared" si="1321"/>
        <v>0</v>
      </c>
      <c r="Y1836" s="209">
        <f t="shared" si="1317"/>
        <v>0</v>
      </c>
    </row>
    <row r="1837" spans="1:25">
      <c r="A1837" s="117" t="s">
        <v>786</v>
      </c>
      <c r="B1837" s="117" t="s">
        <v>172</v>
      </c>
      <c r="C1837" s="117" t="s">
        <v>891</v>
      </c>
      <c r="D1837" s="117" t="s">
        <v>892</v>
      </c>
      <c r="E1837" s="129">
        <v>8216</v>
      </c>
      <c r="F1837" s="117"/>
      <c r="G1837" s="128" t="s">
        <v>3378</v>
      </c>
      <c r="H1837" s="97" t="s">
        <v>59</v>
      </c>
      <c r="I1837" s="44"/>
      <c r="J1837" s="44"/>
      <c r="K1837" s="44"/>
      <c r="L1837" s="44"/>
      <c r="M1837" s="44"/>
      <c r="N1837" s="44"/>
      <c r="O1837" s="44"/>
      <c r="P1837" s="44"/>
      <c r="Q1837" s="44">
        <v>2223</v>
      </c>
      <c r="R1837" s="44">
        <v>0</v>
      </c>
      <c r="S1837" s="44">
        <v>0</v>
      </c>
      <c r="T1837" s="44">
        <f t="shared" si="1320"/>
        <v>0</v>
      </c>
      <c r="U1837" s="44"/>
      <c r="V1837" s="44"/>
      <c r="W1837" s="44"/>
      <c r="X1837" s="44">
        <f t="shared" si="1321"/>
        <v>0</v>
      </c>
      <c r="Y1837" s="209">
        <f t="shared" si="1317"/>
        <v>0</v>
      </c>
    </row>
    <row r="1838" spans="1:25" s="68" customFormat="1">
      <c r="A1838" s="3" t="s">
        <v>0</v>
      </c>
      <c r="B1838" s="3" t="s">
        <v>0</v>
      </c>
      <c r="C1838" s="3" t="s">
        <v>0</v>
      </c>
      <c r="D1838" s="3" t="s">
        <v>0</v>
      </c>
      <c r="E1838" s="3" t="s">
        <v>0</v>
      </c>
      <c r="F1838" s="3" t="s">
        <v>0</v>
      </c>
      <c r="G1838" s="158" t="s">
        <v>0</v>
      </c>
      <c r="H1838" s="53" t="s">
        <v>900</v>
      </c>
      <c r="I1838" s="57">
        <f t="shared" si="1298"/>
        <v>1426442</v>
      </c>
      <c r="J1838" s="57">
        <f t="shared" ref="J1838:P1838" si="1332">SUM(J1809,J1831,J1834)</f>
        <v>1424942</v>
      </c>
      <c r="K1838" s="57">
        <f t="shared" si="1299"/>
        <v>1500</v>
      </c>
      <c r="L1838" s="57">
        <f t="shared" si="1332"/>
        <v>0</v>
      </c>
      <c r="M1838" s="57">
        <f t="shared" si="1332"/>
        <v>0</v>
      </c>
      <c r="N1838" s="57">
        <f t="shared" si="1332"/>
        <v>1500</v>
      </c>
      <c r="O1838" s="57">
        <f t="shared" si="1332"/>
        <v>0</v>
      </c>
      <c r="P1838" s="57">
        <f t="shared" si="1332"/>
        <v>0</v>
      </c>
      <c r="Q1838" s="57">
        <f>SUM(Q1809,Q1831,Q1834)</f>
        <v>1508186</v>
      </c>
      <c r="R1838" s="57">
        <f>SUM(R1809,R1831,R1834)</f>
        <v>1489251</v>
      </c>
      <c r="S1838" s="57">
        <f>SUM(S1809,S1831,S1834)</f>
        <v>1209181</v>
      </c>
      <c r="T1838" s="57">
        <f t="shared" ref="T1838:X1838" si="1333">SUM(T1809,T1831,T1834)</f>
        <v>280070</v>
      </c>
      <c r="U1838" s="57">
        <f t="shared" si="1333"/>
        <v>130423</v>
      </c>
      <c r="V1838" s="57">
        <f t="shared" si="1333"/>
        <v>121318</v>
      </c>
      <c r="W1838" s="57">
        <f t="shared" si="1333"/>
        <v>28329</v>
      </c>
      <c r="X1838" s="57">
        <f t="shared" si="1333"/>
        <v>1489251</v>
      </c>
      <c r="Y1838" s="222">
        <f t="shared" si="1317"/>
        <v>100</v>
      </c>
    </row>
    <row r="1839" spans="1:25" ht="15" thickBot="1">
      <c r="A1839" s="32" t="s">
        <v>0</v>
      </c>
      <c r="B1839" s="32" t="s">
        <v>0</v>
      </c>
      <c r="C1839" s="32" t="s">
        <v>0</v>
      </c>
      <c r="D1839" s="32" t="s">
        <v>0</v>
      </c>
      <c r="E1839" s="32" t="s">
        <v>0</v>
      </c>
      <c r="F1839" s="32" t="s">
        <v>0</v>
      </c>
      <c r="G1839" s="154" t="s">
        <v>0</v>
      </c>
      <c r="H1839" s="21" t="s">
        <v>170</v>
      </c>
      <c r="I1839" s="66">
        <f t="shared" si="1298"/>
        <v>47</v>
      </c>
      <c r="J1839" s="66">
        <v>47</v>
      </c>
      <c r="K1839" s="66">
        <f t="shared" si="1299"/>
        <v>0</v>
      </c>
      <c r="L1839" s="66" t="s">
        <v>0</v>
      </c>
      <c r="M1839" s="66" t="s">
        <v>0</v>
      </c>
      <c r="N1839" s="66" t="s">
        <v>0</v>
      </c>
      <c r="O1839" s="66" t="s">
        <v>0</v>
      </c>
      <c r="P1839" s="66" t="s">
        <v>0</v>
      </c>
      <c r="Q1839" s="66">
        <v>0</v>
      </c>
      <c r="R1839" s="66"/>
      <c r="S1839" s="66"/>
      <c r="T1839" s="66"/>
      <c r="U1839" s="66"/>
      <c r="V1839" s="66"/>
      <c r="W1839" s="66"/>
      <c r="X1839" s="66"/>
      <c r="Y1839" s="208">
        <v>0</v>
      </c>
    </row>
    <row r="1840" spans="1:25" ht="41.4" thickBot="1">
      <c r="A1840" s="252" t="s">
        <v>0</v>
      </c>
      <c r="B1840" s="252" t="s">
        <v>0</v>
      </c>
      <c r="C1840" s="252" t="s">
        <v>0</v>
      </c>
      <c r="D1840" s="252" t="s">
        <v>0</v>
      </c>
      <c r="E1840" s="252" t="s">
        <v>0</v>
      </c>
      <c r="F1840" s="252" t="s">
        <v>0</v>
      </c>
      <c r="G1840" s="258" t="s">
        <v>0</v>
      </c>
      <c r="H1840" s="24" t="s">
        <v>72</v>
      </c>
      <c r="I1840" s="1" t="s">
        <v>3093</v>
      </c>
      <c r="J1840" s="1" t="s">
        <v>3130</v>
      </c>
      <c r="K1840" s="1" t="s">
        <v>3</v>
      </c>
      <c r="L1840" s="1" t="s">
        <v>4</v>
      </c>
      <c r="M1840" s="1" t="s">
        <v>5</v>
      </c>
      <c r="N1840" s="1" t="s">
        <v>6</v>
      </c>
      <c r="O1840" s="1" t="s">
        <v>7</v>
      </c>
      <c r="P1840" s="1" t="s">
        <v>8</v>
      </c>
      <c r="Q1840" s="1" t="s">
        <v>3344</v>
      </c>
      <c r="R1840" s="1" t="s">
        <v>3427</v>
      </c>
      <c r="S1840" s="1" t="s">
        <v>3447</v>
      </c>
      <c r="T1840" s="1" t="s">
        <v>3448</v>
      </c>
      <c r="U1840" s="1" t="s">
        <v>3452</v>
      </c>
      <c r="V1840" s="1" t="s">
        <v>3449</v>
      </c>
      <c r="W1840" s="1" t="s">
        <v>3450</v>
      </c>
      <c r="X1840" s="1" t="s">
        <v>3451</v>
      </c>
      <c r="Y1840" s="216" t="s">
        <v>3385</v>
      </c>
    </row>
    <row r="1841" spans="1:25">
      <c r="A1841" s="253"/>
      <c r="B1841" s="253"/>
      <c r="C1841" s="253"/>
      <c r="D1841" s="253"/>
      <c r="E1841" s="253"/>
      <c r="F1841" s="253"/>
      <c r="G1841" s="259"/>
      <c r="H1841" s="33" t="s">
        <v>0</v>
      </c>
      <c r="I1841" s="45">
        <v>1</v>
      </c>
      <c r="J1841" s="45">
        <v>3</v>
      </c>
      <c r="K1841" s="45" t="s">
        <v>9</v>
      </c>
      <c r="L1841" s="45">
        <v>5</v>
      </c>
      <c r="M1841" s="45">
        <v>6</v>
      </c>
      <c r="N1841" s="45">
        <v>7</v>
      </c>
      <c r="O1841" s="45">
        <v>8</v>
      </c>
      <c r="P1841" s="45">
        <v>9</v>
      </c>
      <c r="Q1841" s="45">
        <v>1</v>
      </c>
      <c r="R1841" s="45">
        <v>2</v>
      </c>
      <c r="S1841" s="45">
        <v>3</v>
      </c>
      <c r="T1841" s="45" t="s">
        <v>3453</v>
      </c>
      <c r="U1841" s="45">
        <v>5</v>
      </c>
      <c r="V1841" s="45">
        <v>6</v>
      </c>
      <c r="W1841" s="45">
        <v>7</v>
      </c>
      <c r="X1841" s="45" t="s">
        <v>3454</v>
      </c>
      <c r="Y1841" s="276">
        <v>9</v>
      </c>
    </row>
    <row r="1842" spans="1:25">
      <c r="A1842" s="253"/>
      <c r="B1842" s="253"/>
      <c r="C1842" s="253"/>
      <c r="D1842" s="253"/>
      <c r="E1842" s="253"/>
      <c r="F1842" s="253"/>
      <c r="G1842" s="259"/>
      <c r="H1842" s="34" t="s">
        <v>108</v>
      </c>
      <c r="I1842" s="35">
        <f t="shared" si="1298"/>
        <v>1426442</v>
      </c>
      <c r="J1842" s="35">
        <f t="shared" ref="J1842:P1842" si="1334">SUM(J1838)</f>
        <v>1424942</v>
      </c>
      <c r="K1842" s="35">
        <f t="shared" si="1299"/>
        <v>1500</v>
      </c>
      <c r="L1842" s="35">
        <f t="shared" si="1334"/>
        <v>0</v>
      </c>
      <c r="M1842" s="35">
        <f t="shared" si="1334"/>
        <v>0</v>
      </c>
      <c r="N1842" s="35">
        <f t="shared" si="1334"/>
        <v>1500</v>
      </c>
      <c r="O1842" s="35">
        <f t="shared" si="1334"/>
        <v>0</v>
      </c>
      <c r="P1842" s="35">
        <f t="shared" si="1334"/>
        <v>0</v>
      </c>
      <c r="Q1842" s="35">
        <f>SUM(Q1838)</f>
        <v>1508186</v>
      </c>
      <c r="R1842" s="35">
        <f>SUM(R1838)</f>
        <v>1489251</v>
      </c>
      <c r="S1842" s="35">
        <f>SUM(S1838)</f>
        <v>1209181</v>
      </c>
      <c r="T1842" s="35">
        <f t="shared" ref="T1842:X1842" si="1335">SUM(T1838)</f>
        <v>280070</v>
      </c>
      <c r="U1842" s="35">
        <f t="shared" si="1335"/>
        <v>130423</v>
      </c>
      <c r="V1842" s="35">
        <f t="shared" si="1335"/>
        <v>121318</v>
      </c>
      <c r="W1842" s="35">
        <f t="shared" si="1335"/>
        <v>28329</v>
      </c>
      <c r="X1842" s="35">
        <f t="shared" si="1335"/>
        <v>1489251</v>
      </c>
      <c r="Y1842" s="218">
        <f t="shared" ref="Y1842:Y1843" si="1336">IF(R1842=0,0,(X1842/R1842)*100)</f>
        <v>100</v>
      </c>
    </row>
    <row r="1843" spans="1:25">
      <c r="A1843" s="253"/>
      <c r="B1843" s="253"/>
      <c r="C1843" s="253"/>
      <c r="D1843" s="253"/>
      <c r="E1843" s="253"/>
      <c r="F1843" s="253"/>
      <c r="G1843" s="259"/>
      <c r="H1843" s="36" t="s">
        <v>69</v>
      </c>
      <c r="I1843" s="35">
        <f t="shared" si="1298"/>
        <v>1426442</v>
      </c>
      <c r="J1843" s="35">
        <f t="shared" ref="J1843:P1843" si="1337">SUM(J1842)</f>
        <v>1424942</v>
      </c>
      <c r="K1843" s="35">
        <f t="shared" si="1299"/>
        <v>1500</v>
      </c>
      <c r="L1843" s="35">
        <f t="shared" si="1337"/>
        <v>0</v>
      </c>
      <c r="M1843" s="35">
        <f t="shared" si="1337"/>
        <v>0</v>
      </c>
      <c r="N1843" s="35">
        <f t="shared" si="1337"/>
        <v>1500</v>
      </c>
      <c r="O1843" s="35">
        <f t="shared" si="1337"/>
        <v>0</v>
      </c>
      <c r="P1843" s="35">
        <f t="shared" si="1337"/>
        <v>0</v>
      </c>
      <c r="Q1843" s="35">
        <f>SUM(Q1842)</f>
        <v>1508186</v>
      </c>
      <c r="R1843" s="35">
        <f>SUM(R1842)</f>
        <v>1489251</v>
      </c>
      <c r="S1843" s="35">
        <f>SUM(S1842)</f>
        <v>1209181</v>
      </c>
      <c r="T1843" s="35">
        <f t="shared" ref="T1843:X1843" si="1338">SUM(T1842)</f>
        <v>280070</v>
      </c>
      <c r="U1843" s="35">
        <f t="shared" si="1338"/>
        <v>130423</v>
      </c>
      <c r="V1843" s="35">
        <f t="shared" si="1338"/>
        <v>121318</v>
      </c>
      <c r="W1843" s="35">
        <f t="shared" si="1338"/>
        <v>28329</v>
      </c>
      <c r="X1843" s="35">
        <f t="shared" si="1338"/>
        <v>1489251</v>
      </c>
      <c r="Y1843" s="218">
        <f t="shared" si="1336"/>
        <v>100</v>
      </c>
    </row>
    <row r="1844" spans="1:25">
      <c r="A1844" s="254"/>
      <c r="B1844" s="254"/>
      <c r="C1844" s="254"/>
      <c r="D1844" s="254"/>
      <c r="E1844" s="254"/>
      <c r="F1844" s="254"/>
      <c r="G1844" s="260"/>
    </row>
    <row r="1845" spans="1:25" ht="15" thickBot="1">
      <c r="A1845" s="32" t="s">
        <v>0</v>
      </c>
      <c r="B1845" s="32" t="s">
        <v>0</v>
      </c>
      <c r="C1845" s="32" t="s">
        <v>0</v>
      </c>
      <c r="D1845" s="32" t="s">
        <v>0</v>
      </c>
      <c r="E1845" s="32" t="s">
        <v>0</v>
      </c>
      <c r="F1845" s="32" t="s">
        <v>0</v>
      </c>
      <c r="G1845" s="154" t="s">
        <v>0</v>
      </c>
      <c r="H1845" s="37" t="s">
        <v>0</v>
      </c>
      <c r="I1845" s="37"/>
      <c r="J1845" s="37"/>
      <c r="K1845" s="37"/>
      <c r="L1845" s="37" t="s">
        <v>0</v>
      </c>
      <c r="M1845" s="37" t="s">
        <v>0</v>
      </c>
      <c r="N1845" s="37" t="s">
        <v>0</v>
      </c>
      <c r="O1845" s="37" t="s">
        <v>0</v>
      </c>
      <c r="P1845" s="37" t="s">
        <v>0</v>
      </c>
      <c r="Q1845" s="37"/>
      <c r="R1845" s="37"/>
      <c r="S1845" s="37"/>
      <c r="T1845" s="37" t="s">
        <v>0</v>
      </c>
      <c r="U1845" s="37" t="s">
        <v>0</v>
      </c>
      <c r="V1845" s="37" t="s">
        <v>0</v>
      </c>
      <c r="W1845" s="37" t="s">
        <v>0</v>
      </c>
      <c r="X1845" s="37" t="s">
        <v>0</v>
      </c>
      <c r="Y1845" s="219"/>
    </row>
    <row r="1846" spans="1:25" ht="41.4" thickBot="1">
      <c r="A1846" s="24" t="s">
        <v>123</v>
      </c>
      <c r="B1846" s="24" t="s">
        <v>124</v>
      </c>
      <c r="C1846" s="24" t="s">
        <v>125</v>
      </c>
      <c r="D1846" s="25" t="s">
        <v>0</v>
      </c>
      <c r="E1846" s="24" t="s">
        <v>126</v>
      </c>
      <c r="F1846" s="24" t="s">
        <v>127</v>
      </c>
      <c r="G1846" s="151" t="s">
        <v>128</v>
      </c>
      <c r="H1846" s="24" t="s">
        <v>1</v>
      </c>
      <c r="I1846" s="1" t="s">
        <v>3093</v>
      </c>
      <c r="J1846" s="1" t="s">
        <v>3130</v>
      </c>
      <c r="K1846" s="1" t="s">
        <v>3</v>
      </c>
      <c r="L1846" s="1" t="s">
        <v>4</v>
      </c>
      <c r="M1846" s="1" t="s">
        <v>5</v>
      </c>
      <c r="N1846" s="1" t="s">
        <v>6</v>
      </c>
      <c r="O1846" s="1" t="s">
        <v>7</v>
      </c>
      <c r="P1846" s="1" t="s">
        <v>8</v>
      </c>
      <c r="Q1846" s="1" t="s">
        <v>3344</v>
      </c>
      <c r="R1846" s="1" t="s">
        <v>3427</v>
      </c>
      <c r="S1846" s="1" t="s">
        <v>3447</v>
      </c>
      <c r="T1846" s="1" t="s">
        <v>3448</v>
      </c>
      <c r="U1846" s="1" t="s">
        <v>3452</v>
      </c>
      <c r="V1846" s="1" t="s">
        <v>3449</v>
      </c>
      <c r="W1846" s="1" t="s">
        <v>3450</v>
      </c>
      <c r="X1846" s="1" t="s">
        <v>3451</v>
      </c>
      <c r="Y1846" s="216" t="s">
        <v>3385</v>
      </c>
    </row>
    <row r="1847" spans="1:25">
      <c r="A1847" s="26" t="s">
        <v>0</v>
      </c>
      <c r="B1847" s="26" t="s">
        <v>0</v>
      </c>
      <c r="C1847" s="26" t="s">
        <v>0</v>
      </c>
      <c r="D1847" s="27" t="s">
        <v>0</v>
      </c>
      <c r="E1847" s="27" t="s">
        <v>0</v>
      </c>
      <c r="F1847" s="28" t="s">
        <v>0</v>
      </c>
      <c r="G1847" s="152" t="s">
        <v>0</v>
      </c>
      <c r="H1847" s="29" t="s">
        <v>0</v>
      </c>
      <c r="I1847" s="45">
        <v>1</v>
      </c>
      <c r="J1847" s="45">
        <v>3</v>
      </c>
      <c r="K1847" s="45" t="s">
        <v>9</v>
      </c>
      <c r="L1847" s="45">
        <v>5</v>
      </c>
      <c r="M1847" s="45">
        <v>6</v>
      </c>
      <c r="N1847" s="45">
        <v>7</v>
      </c>
      <c r="O1847" s="45">
        <v>8</v>
      </c>
      <c r="P1847" s="45">
        <v>9</v>
      </c>
      <c r="Q1847" s="45">
        <v>1</v>
      </c>
      <c r="R1847" s="45">
        <v>2</v>
      </c>
      <c r="S1847" s="45">
        <v>3</v>
      </c>
      <c r="T1847" s="45" t="s">
        <v>3453</v>
      </c>
      <c r="U1847" s="45">
        <v>5</v>
      </c>
      <c r="V1847" s="45">
        <v>6</v>
      </c>
      <c r="W1847" s="45">
        <v>7</v>
      </c>
      <c r="X1847" s="45" t="s">
        <v>3454</v>
      </c>
      <c r="Y1847" s="276">
        <v>9</v>
      </c>
    </row>
    <row r="1848" spans="1:25">
      <c r="A1848" s="133" t="s">
        <v>786</v>
      </c>
      <c r="B1848" s="133" t="s">
        <v>172</v>
      </c>
      <c r="C1848" s="109" t="s">
        <v>901</v>
      </c>
      <c r="D1848" s="109" t="s">
        <v>902</v>
      </c>
      <c r="E1848" s="98" t="s">
        <v>0</v>
      </c>
      <c r="F1848" s="98" t="s">
        <v>0</v>
      </c>
      <c r="G1848" s="153" t="s">
        <v>0</v>
      </c>
      <c r="H1848" s="98" t="s">
        <v>903</v>
      </c>
      <c r="I1848" s="110"/>
      <c r="J1848" s="110"/>
      <c r="K1848" s="110"/>
      <c r="L1848" s="110" t="s">
        <v>0</v>
      </c>
      <c r="M1848" s="110" t="s">
        <v>0</v>
      </c>
      <c r="N1848" s="110" t="s">
        <v>0</v>
      </c>
      <c r="O1848" s="110" t="s">
        <v>0</v>
      </c>
      <c r="P1848" s="110" t="s">
        <v>0</v>
      </c>
      <c r="Q1848" s="110"/>
      <c r="R1848" s="110"/>
      <c r="S1848" s="110"/>
      <c r="T1848" s="110" t="s">
        <v>0</v>
      </c>
      <c r="U1848" s="110" t="s">
        <v>0</v>
      </c>
      <c r="V1848" s="110" t="s">
        <v>0</v>
      </c>
      <c r="W1848" s="110" t="s">
        <v>0</v>
      </c>
      <c r="X1848" s="110" t="s">
        <v>0</v>
      </c>
      <c r="Y1848" s="217"/>
    </row>
    <row r="1849" spans="1:25" ht="20.399999999999999">
      <c r="A1849" s="20" t="s">
        <v>0</v>
      </c>
      <c r="B1849" s="20" t="s">
        <v>0</v>
      </c>
      <c r="C1849" s="20" t="s">
        <v>0</v>
      </c>
      <c r="D1849" s="21" t="s">
        <v>0</v>
      </c>
      <c r="E1849" s="21" t="s">
        <v>0</v>
      </c>
      <c r="F1849" s="21" t="s">
        <v>0</v>
      </c>
      <c r="G1849" s="150" t="s">
        <v>0</v>
      </c>
      <c r="H1849" s="30" t="s">
        <v>33</v>
      </c>
      <c r="I1849" s="31">
        <f t="shared" si="1298"/>
        <v>1881908</v>
      </c>
      <c r="J1849" s="31">
        <f t="shared" ref="J1849:P1849" si="1339">SUM(J1850,J1858,J1860)</f>
        <v>1716408</v>
      </c>
      <c r="K1849" s="31">
        <f t="shared" si="1299"/>
        <v>165500</v>
      </c>
      <c r="L1849" s="31">
        <f t="shared" si="1339"/>
        <v>165500</v>
      </c>
      <c r="M1849" s="31">
        <f t="shared" si="1339"/>
        <v>0</v>
      </c>
      <c r="N1849" s="31">
        <f t="shared" si="1339"/>
        <v>0</v>
      </c>
      <c r="O1849" s="31">
        <f t="shared" si="1339"/>
        <v>0</v>
      </c>
      <c r="P1849" s="31">
        <f t="shared" si="1339"/>
        <v>0</v>
      </c>
      <c r="Q1849" s="31">
        <f>SUM(Q1850,Q1858,Q1860)</f>
        <v>1984934</v>
      </c>
      <c r="R1849" s="31">
        <f>SUM(R1850,R1858,R1860)</f>
        <v>1797460</v>
      </c>
      <c r="S1849" s="31">
        <f>SUM(S1850,S1858,S1860)</f>
        <v>1549059</v>
      </c>
      <c r="T1849" s="31">
        <f t="shared" ref="T1849:X1849" si="1340">SUM(T1850,T1858,T1860)</f>
        <v>248394</v>
      </c>
      <c r="U1849" s="31">
        <f t="shared" si="1340"/>
        <v>92818</v>
      </c>
      <c r="V1849" s="31">
        <f t="shared" si="1340"/>
        <v>92689</v>
      </c>
      <c r="W1849" s="31">
        <f t="shared" si="1340"/>
        <v>62887</v>
      </c>
      <c r="X1849" s="31">
        <f t="shared" si="1340"/>
        <v>1797453</v>
      </c>
      <c r="Y1849" s="220">
        <f t="shared" ref="Y1849:Y1878" si="1341">IF(R1849=0,0,(X1849/R1849)*100)</f>
        <v>99.999610561570222</v>
      </c>
    </row>
    <row r="1850" spans="1:25">
      <c r="A1850" s="23" t="s">
        <v>786</v>
      </c>
      <c r="B1850" s="23" t="s">
        <v>172</v>
      </c>
      <c r="C1850" s="23" t="s">
        <v>901</v>
      </c>
      <c r="D1850" s="23" t="s">
        <v>902</v>
      </c>
      <c r="E1850" s="21" t="s">
        <v>132</v>
      </c>
      <c r="F1850" s="21" t="s">
        <v>0</v>
      </c>
      <c r="G1850" s="150" t="s">
        <v>0</v>
      </c>
      <c r="H1850" s="21" t="s">
        <v>11</v>
      </c>
      <c r="I1850" s="66">
        <f t="shared" si="1298"/>
        <v>1504801</v>
      </c>
      <c r="J1850" s="66">
        <f t="shared" ref="J1850:P1850" si="1342">SUM(J1851,J1852)</f>
        <v>1455301</v>
      </c>
      <c r="K1850" s="66">
        <f t="shared" si="1299"/>
        <v>49500</v>
      </c>
      <c r="L1850" s="66">
        <f t="shared" si="1342"/>
        <v>49500</v>
      </c>
      <c r="M1850" s="66">
        <f t="shared" si="1342"/>
        <v>0</v>
      </c>
      <c r="N1850" s="66">
        <f t="shared" si="1342"/>
        <v>0</v>
      </c>
      <c r="O1850" s="66">
        <f t="shared" si="1342"/>
        <v>0</v>
      </c>
      <c r="P1850" s="66">
        <f t="shared" si="1342"/>
        <v>0</v>
      </c>
      <c r="Q1850" s="66">
        <f>SUM(Q1851,Q1852)</f>
        <v>1571739</v>
      </c>
      <c r="R1850" s="66">
        <f>SUM(R1851,R1852)</f>
        <v>1522239</v>
      </c>
      <c r="S1850" s="66">
        <f>SUM(S1851,S1852)</f>
        <v>1327041</v>
      </c>
      <c r="T1850" s="66">
        <f t="shared" ref="T1850:X1850" si="1343">SUM(T1851,T1852)</f>
        <v>195198</v>
      </c>
      <c r="U1850" s="66">
        <f t="shared" si="1343"/>
        <v>75000</v>
      </c>
      <c r="V1850" s="66">
        <f t="shared" si="1343"/>
        <v>75000</v>
      </c>
      <c r="W1850" s="66">
        <f t="shared" si="1343"/>
        <v>45198</v>
      </c>
      <c r="X1850" s="66">
        <f t="shared" si="1343"/>
        <v>1522239</v>
      </c>
      <c r="Y1850" s="208">
        <f t="shared" si="1341"/>
        <v>100</v>
      </c>
    </row>
    <row r="1851" spans="1:25">
      <c r="A1851" s="23" t="s">
        <v>786</v>
      </c>
      <c r="B1851" s="23" t="s">
        <v>172</v>
      </c>
      <c r="C1851" s="23" t="s">
        <v>901</v>
      </c>
      <c r="D1851" s="23" t="s">
        <v>902</v>
      </c>
      <c r="E1851" s="22">
        <v>6111</v>
      </c>
      <c r="F1851" s="23"/>
      <c r="G1851" s="128" t="s">
        <v>3378</v>
      </c>
      <c r="H1851" s="32" t="s">
        <v>12</v>
      </c>
      <c r="I1851" s="44">
        <f t="shared" si="1298"/>
        <v>1308901</v>
      </c>
      <c r="J1851" s="44">
        <v>1263901</v>
      </c>
      <c r="K1851" s="44">
        <f t="shared" si="1299"/>
        <v>45000</v>
      </c>
      <c r="L1851" s="44">
        <v>45000</v>
      </c>
      <c r="M1851" s="44">
        <v>0</v>
      </c>
      <c r="N1851" s="44">
        <v>0</v>
      </c>
      <c r="O1851" s="44">
        <v>0</v>
      </c>
      <c r="P1851" s="44">
        <v>0</v>
      </c>
      <c r="Q1851" s="44">
        <v>1374634</v>
      </c>
      <c r="R1851" s="44">
        <v>1329634</v>
      </c>
      <c r="S1851" s="44">
        <v>1134436</v>
      </c>
      <c r="T1851" s="44">
        <f t="shared" ref="T1851:T1877" si="1344">U1851+V1851+W1851</f>
        <v>195198</v>
      </c>
      <c r="U1851" s="44">
        <v>75000</v>
      </c>
      <c r="V1851" s="44">
        <v>75000</v>
      </c>
      <c r="W1851" s="44">
        <v>45198</v>
      </c>
      <c r="X1851" s="44">
        <f t="shared" ref="X1851:X1877" si="1345">S1851+T1851</f>
        <v>1329634</v>
      </c>
      <c r="Y1851" s="209">
        <f t="shared" si="1341"/>
        <v>100</v>
      </c>
    </row>
    <row r="1852" spans="1:25">
      <c r="A1852" s="20" t="s">
        <v>786</v>
      </c>
      <c r="B1852" s="20" t="s">
        <v>172</v>
      </c>
      <c r="C1852" s="20" t="s">
        <v>901</v>
      </c>
      <c r="D1852" s="20" t="s">
        <v>902</v>
      </c>
      <c r="E1852" s="20" t="s">
        <v>134</v>
      </c>
      <c r="F1852" s="23" t="s">
        <v>0</v>
      </c>
      <c r="G1852" s="154" t="s">
        <v>0</v>
      </c>
      <c r="H1852" s="21" t="s">
        <v>13</v>
      </c>
      <c r="I1852" s="66">
        <f t="shared" ref="I1852:I1916" si="1346">SUM(J1852,K1852,O1852,P1852)</f>
        <v>195900</v>
      </c>
      <c r="J1852" s="66">
        <f t="shared" ref="J1852:P1852" si="1347">SUM(J1853:J1857)</f>
        <v>191400</v>
      </c>
      <c r="K1852" s="66">
        <f t="shared" ref="K1852:K1916" si="1348">SUM(L1852,M1852,N1852)</f>
        <v>4500</v>
      </c>
      <c r="L1852" s="66">
        <f t="shared" si="1347"/>
        <v>4500</v>
      </c>
      <c r="M1852" s="66">
        <f t="shared" si="1347"/>
        <v>0</v>
      </c>
      <c r="N1852" s="66">
        <f t="shared" si="1347"/>
        <v>0</v>
      </c>
      <c r="O1852" s="66">
        <f t="shared" si="1347"/>
        <v>0</v>
      </c>
      <c r="P1852" s="66">
        <f t="shared" si="1347"/>
        <v>0</v>
      </c>
      <c r="Q1852" s="66">
        <f>SUM(Q1853:Q1857)</f>
        <v>197105</v>
      </c>
      <c r="R1852" s="66">
        <f>SUM(R1853:R1857)</f>
        <v>192605</v>
      </c>
      <c r="S1852" s="66">
        <f>SUM(S1853:S1857)</f>
        <v>192605</v>
      </c>
      <c r="T1852" s="66">
        <f t="shared" ref="T1852:X1852" si="1349">SUM(T1853:T1857)</f>
        <v>0</v>
      </c>
      <c r="U1852" s="66">
        <f t="shared" si="1349"/>
        <v>0</v>
      </c>
      <c r="V1852" s="66">
        <f t="shared" si="1349"/>
        <v>0</v>
      </c>
      <c r="W1852" s="66">
        <f t="shared" si="1349"/>
        <v>0</v>
      </c>
      <c r="X1852" s="66">
        <f t="shared" si="1349"/>
        <v>192605</v>
      </c>
      <c r="Y1852" s="208">
        <f t="shared" si="1341"/>
        <v>100</v>
      </c>
    </row>
    <row r="1853" spans="1:25">
      <c r="A1853" s="23" t="s">
        <v>786</v>
      </c>
      <c r="B1853" s="23" t="s">
        <v>172</v>
      </c>
      <c r="C1853" s="23" t="s">
        <v>901</v>
      </c>
      <c r="D1853" s="23" t="s">
        <v>902</v>
      </c>
      <c r="E1853" s="22">
        <v>6112</v>
      </c>
      <c r="F1853" s="23" t="s">
        <v>904</v>
      </c>
      <c r="G1853" s="128" t="s">
        <v>3378</v>
      </c>
      <c r="H1853" s="32" t="s">
        <v>16</v>
      </c>
      <c r="I1853" s="44">
        <f t="shared" si="1346"/>
        <v>37500</v>
      </c>
      <c r="J1853" s="44">
        <v>35500</v>
      </c>
      <c r="K1853" s="44">
        <f t="shared" si="1348"/>
        <v>2000</v>
      </c>
      <c r="L1853" s="44">
        <v>2000</v>
      </c>
      <c r="M1853" s="44">
        <v>0</v>
      </c>
      <c r="N1853" s="44">
        <v>0</v>
      </c>
      <c r="O1853" s="44">
        <v>0</v>
      </c>
      <c r="P1853" s="44">
        <v>0</v>
      </c>
      <c r="Q1853" s="44">
        <v>37500</v>
      </c>
      <c r="R1853" s="44">
        <v>35500</v>
      </c>
      <c r="S1853" s="44">
        <v>35500</v>
      </c>
      <c r="T1853" s="44">
        <f t="shared" si="1344"/>
        <v>0</v>
      </c>
      <c r="U1853" s="44"/>
      <c r="V1853" s="44"/>
      <c r="W1853" s="44"/>
      <c r="X1853" s="44">
        <f t="shared" si="1345"/>
        <v>35500</v>
      </c>
      <c r="Y1853" s="209">
        <f t="shared" si="1341"/>
        <v>100</v>
      </c>
    </row>
    <row r="1854" spans="1:25">
      <c r="A1854" s="23" t="s">
        <v>786</v>
      </c>
      <c r="B1854" s="23" t="s">
        <v>172</v>
      </c>
      <c r="C1854" s="23" t="s">
        <v>901</v>
      </c>
      <c r="D1854" s="23" t="s">
        <v>902</v>
      </c>
      <c r="E1854" s="22">
        <v>6112</v>
      </c>
      <c r="F1854" s="23" t="s">
        <v>905</v>
      </c>
      <c r="G1854" s="128" t="s">
        <v>3378</v>
      </c>
      <c r="H1854" s="32" t="s">
        <v>19</v>
      </c>
      <c r="I1854" s="44">
        <f t="shared" si="1346"/>
        <v>113500</v>
      </c>
      <c r="J1854" s="44">
        <v>112000</v>
      </c>
      <c r="K1854" s="44">
        <f t="shared" si="1348"/>
        <v>1500</v>
      </c>
      <c r="L1854" s="44">
        <v>1500</v>
      </c>
      <c r="M1854" s="44">
        <v>0</v>
      </c>
      <c r="N1854" s="44">
        <v>0</v>
      </c>
      <c r="O1854" s="44">
        <v>0</v>
      </c>
      <c r="P1854" s="44">
        <v>0</v>
      </c>
      <c r="Q1854" s="44">
        <v>113500</v>
      </c>
      <c r="R1854" s="44">
        <v>112000</v>
      </c>
      <c r="S1854" s="44">
        <v>112000</v>
      </c>
      <c r="T1854" s="44">
        <f t="shared" si="1344"/>
        <v>0</v>
      </c>
      <c r="U1854" s="44"/>
      <c r="V1854" s="44"/>
      <c r="W1854" s="44"/>
      <c r="X1854" s="44">
        <f t="shared" si="1345"/>
        <v>112000</v>
      </c>
      <c r="Y1854" s="209">
        <f t="shared" si="1341"/>
        <v>100</v>
      </c>
    </row>
    <row r="1855" spans="1:25">
      <c r="A1855" s="23" t="s">
        <v>786</v>
      </c>
      <c r="B1855" s="23" t="s">
        <v>172</v>
      </c>
      <c r="C1855" s="23" t="s">
        <v>901</v>
      </c>
      <c r="D1855" s="23" t="s">
        <v>902</v>
      </c>
      <c r="E1855" s="22">
        <v>6112</v>
      </c>
      <c r="F1855" s="23" t="s">
        <v>906</v>
      </c>
      <c r="G1855" s="128" t="s">
        <v>3378</v>
      </c>
      <c r="H1855" s="32" t="s">
        <v>17</v>
      </c>
      <c r="I1855" s="44">
        <f t="shared" si="1346"/>
        <v>29000</v>
      </c>
      <c r="J1855" s="44">
        <v>28000</v>
      </c>
      <c r="K1855" s="44">
        <f t="shared" si="1348"/>
        <v>1000</v>
      </c>
      <c r="L1855" s="44">
        <v>1000</v>
      </c>
      <c r="M1855" s="44">
        <v>0</v>
      </c>
      <c r="N1855" s="44">
        <v>0</v>
      </c>
      <c r="O1855" s="44">
        <v>0</v>
      </c>
      <c r="P1855" s="44">
        <v>0</v>
      </c>
      <c r="Q1855" s="44">
        <v>30205</v>
      </c>
      <c r="R1855" s="44">
        <v>29205</v>
      </c>
      <c r="S1855" s="44">
        <v>29205</v>
      </c>
      <c r="T1855" s="44">
        <f t="shared" si="1344"/>
        <v>0</v>
      </c>
      <c r="U1855" s="44"/>
      <c r="V1855" s="44"/>
      <c r="W1855" s="44"/>
      <c r="X1855" s="44">
        <f t="shared" si="1345"/>
        <v>29205</v>
      </c>
      <c r="Y1855" s="209">
        <f t="shared" si="1341"/>
        <v>100</v>
      </c>
    </row>
    <row r="1856" spans="1:25">
      <c r="A1856" s="23" t="s">
        <v>786</v>
      </c>
      <c r="B1856" s="23" t="s">
        <v>172</v>
      </c>
      <c r="C1856" s="23" t="s">
        <v>901</v>
      </c>
      <c r="D1856" s="23" t="s">
        <v>902</v>
      </c>
      <c r="E1856" s="22">
        <v>6112</v>
      </c>
      <c r="F1856" s="23" t="s">
        <v>907</v>
      </c>
      <c r="G1856" s="128" t="s">
        <v>3378</v>
      </c>
      <c r="H1856" s="32" t="s">
        <v>15</v>
      </c>
      <c r="I1856" s="44">
        <f t="shared" si="1346"/>
        <v>0</v>
      </c>
      <c r="J1856" s="44">
        <v>0</v>
      </c>
      <c r="K1856" s="44">
        <f t="shared" si="1348"/>
        <v>0</v>
      </c>
      <c r="L1856" s="44">
        <v>0</v>
      </c>
      <c r="M1856" s="44">
        <v>0</v>
      </c>
      <c r="N1856" s="44">
        <v>0</v>
      </c>
      <c r="O1856" s="44">
        <v>0</v>
      </c>
      <c r="P1856" s="44">
        <v>0</v>
      </c>
      <c r="Q1856" s="44">
        <v>0</v>
      </c>
      <c r="R1856" s="44">
        <v>0</v>
      </c>
      <c r="S1856" s="44">
        <v>0</v>
      </c>
      <c r="T1856" s="44">
        <f t="shared" si="1344"/>
        <v>0</v>
      </c>
      <c r="U1856" s="44"/>
      <c r="V1856" s="44"/>
      <c r="W1856" s="44"/>
      <c r="X1856" s="44">
        <f t="shared" si="1345"/>
        <v>0</v>
      </c>
      <c r="Y1856" s="209">
        <f t="shared" si="1341"/>
        <v>0</v>
      </c>
    </row>
    <row r="1857" spans="1:25">
      <c r="A1857" s="23" t="s">
        <v>786</v>
      </c>
      <c r="B1857" s="23" t="s">
        <v>172</v>
      </c>
      <c r="C1857" s="23" t="s">
        <v>901</v>
      </c>
      <c r="D1857" s="23" t="s">
        <v>902</v>
      </c>
      <c r="E1857" s="22">
        <v>6112</v>
      </c>
      <c r="F1857" s="23" t="s">
        <v>908</v>
      </c>
      <c r="G1857" s="128" t="s">
        <v>3378</v>
      </c>
      <c r="H1857" s="32" t="s">
        <v>18</v>
      </c>
      <c r="I1857" s="44">
        <f t="shared" si="1346"/>
        <v>15900</v>
      </c>
      <c r="J1857" s="44">
        <v>15900</v>
      </c>
      <c r="K1857" s="44">
        <f t="shared" si="1348"/>
        <v>0</v>
      </c>
      <c r="L1857" s="44">
        <v>0</v>
      </c>
      <c r="M1857" s="44">
        <v>0</v>
      </c>
      <c r="N1857" s="44">
        <v>0</v>
      </c>
      <c r="O1857" s="44">
        <v>0</v>
      </c>
      <c r="P1857" s="44">
        <v>0</v>
      </c>
      <c r="Q1857" s="44">
        <v>15900</v>
      </c>
      <c r="R1857" s="44">
        <v>15900</v>
      </c>
      <c r="S1857" s="44">
        <v>15900</v>
      </c>
      <c r="T1857" s="44">
        <f t="shared" si="1344"/>
        <v>0</v>
      </c>
      <c r="U1857" s="44"/>
      <c r="V1857" s="44"/>
      <c r="W1857" s="44"/>
      <c r="X1857" s="44">
        <f t="shared" si="1345"/>
        <v>15900</v>
      </c>
      <c r="Y1857" s="209">
        <f t="shared" si="1341"/>
        <v>100</v>
      </c>
    </row>
    <row r="1858" spans="1:25">
      <c r="A1858" s="23" t="s">
        <v>786</v>
      </c>
      <c r="B1858" s="23" t="s">
        <v>172</v>
      </c>
      <c r="C1858" s="23" t="s">
        <v>901</v>
      </c>
      <c r="D1858" s="23" t="s">
        <v>902</v>
      </c>
      <c r="E1858" s="21" t="s">
        <v>139</v>
      </c>
      <c r="F1858" s="21" t="s">
        <v>0</v>
      </c>
      <c r="G1858" s="150" t="s">
        <v>0</v>
      </c>
      <c r="H1858" s="21" t="s">
        <v>21</v>
      </c>
      <c r="I1858" s="66">
        <f t="shared" si="1346"/>
        <v>137107</v>
      </c>
      <c r="J1858" s="66">
        <f t="shared" ref="J1858:X1858" si="1350">SUM(J1859)</f>
        <v>135107</v>
      </c>
      <c r="K1858" s="66">
        <f t="shared" si="1348"/>
        <v>2000</v>
      </c>
      <c r="L1858" s="66">
        <f t="shared" si="1350"/>
        <v>2000</v>
      </c>
      <c r="M1858" s="66">
        <f t="shared" si="1350"/>
        <v>0</v>
      </c>
      <c r="N1858" s="66">
        <f t="shared" si="1350"/>
        <v>0</v>
      </c>
      <c r="O1858" s="66">
        <f t="shared" si="1350"/>
        <v>0</v>
      </c>
      <c r="P1858" s="66">
        <f t="shared" si="1350"/>
        <v>0</v>
      </c>
      <c r="Q1858" s="66">
        <f t="shared" si="1350"/>
        <v>144009</v>
      </c>
      <c r="R1858" s="66">
        <f t="shared" si="1350"/>
        <v>142009</v>
      </c>
      <c r="S1858" s="66">
        <f t="shared" si="1350"/>
        <v>117881</v>
      </c>
      <c r="T1858" s="66">
        <f t="shared" si="1350"/>
        <v>24121</v>
      </c>
      <c r="U1858" s="66">
        <f t="shared" si="1350"/>
        <v>8041</v>
      </c>
      <c r="V1858" s="66">
        <f t="shared" si="1350"/>
        <v>8040</v>
      </c>
      <c r="W1858" s="66">
        <f t="shared" si="1350"/>
        <v>8040</v>
      </c>
      <c r="X1858" s="66">
        <f t="shared" si="1350"/>
        <v>142002</v>
      </c>
      <c r="Y1858" s="208">
        <f t="shared" si="1341"/>
        <v>99.995070734953416</v>
      </c>
    </row>
    <row r="1859" spans="1:25">
      <c r="A1859" s="23" t="s">
        <v>786</v>
      </c>
      <c r="B1859" s="23" t="s">
        <v>172</v>
      </c>
      <c r="C1859" s="23" t="s">
        <v>901</v>
      </c>
      <c r="D1859" s="23" t="s">
        <v>902</v>
      </c>
      <c r="E1859" s="22">
        <v>6121</v>
      </c>
      <c r="F1859" s="23"/>
      <c r="G1859" s="128" t="s">
        <v>3378</v>
      </c>
      <c r="H1859" s="32" t="s">
        <v>22</v>
      </c>
      <c r="I1859" s="44">
        <f t="shared" si="1346"/>
        <v>137107</v>
      </c>
      <c r="J1859" s="44">
        <v>135107</v>
      </c>
      <c r="K1859" s="44">
        <f t="shared" si="1348"/>
        <v>2000</v>
      </c>
      <c r="L1859" s="44">
        <v>2000</v>
      </c>
      <c r="M1859" s="44">
        <v>0</v>
      </c>
      <c r="N1859" s="44">
        <v>0</v>
      </c>
      <c r="O1859" s="44">
        <v>0</v>
      </c>
      <c r="P1859" s="44">
        <v>0</v>
      </c>
      <c r="Q1859" s="44">
        <v>144009</v>
      </c>
      <c r="R1859" s="44">
        <v>142009</v>
      </c>
      <c r="S1859" s="44">
        <v>117881</v>
      </c>
      <c r="T1859" s="44">
        <f t="shared" si="1344"/>
        <v>24121</v>
      </c>
      <c r="U1859" s="44">
        <v>8041</v>
      </c>
      <c r="V1859" s="44">
        <v>8040</v>
      </c>
      <c r="W1859" s="44">
        <v>8040</v>
      </c>
      <c r="X1859" s="44">
        <f t="shared" si="1345"/>
        <v>142002</v>
      </c>
      <c r="Y1859" s="209">
        <f t="shared" si="1341"/>
        <v>99.995070734953416</v>
      </c>
    </row>
    <row r="1860" spans="1:25">
      <c r="A1860" s="23" t="s">
        <v>786</v>
      </c>
      <c r="B1860" s="23" t="s">
        <v>172</v>
      </c>
      <c r="C1860" s="23" t="s">
        <v>901</v>
      </c>
      <c r="D1860" s="23" t="s">
        <v>902</v>
      </c>
      <c r="E1860" s="21" t="s">
        <v>141</v>
      </c>
      <c r="F1860" s="21" t="s">
        <v>0</v>
      </c>
      <c r="G1860" s="150" t="s">
        <v>0</v>
      </c>
      <c r="H1860" s="21" t="s">
        <v>23</v>
      </c>
      <c r="I1860" s="66">
        <f t="shared" si="1346"/>
        <v>240000</v>
      </c>
      <c r="J1860" s="66">
        <f t="shared" ref="J1860:P1860" si="1351">SUM(J1861:J1868)</f>
        <v>126000</v>
      </c>
      <c r="K1860" s="66">
        <f t="shared" si="1348"/>
        <v>114000</v>
      </c>
      <c r="L1860" s="66">
        <f t="shared" si="1351"/>
        <v>114000</v>
      </c>
      <c r="M1860" s="66">
        <f t="shared" si="1351"/>
        <v>0</v>
      </c>
      <c r="N1860" s="66">
        <f t="shared" si="1351"/>
        <v>0</v>
      </c>
      <c r="O1860" s="66">
        <f t="shared" si="1351"/>
        <v>0</v>
      </c>
      <c r="P1860" s="66">
        <f t="shared" si="1351"/>
        <v>0</v>
      </c>
      <c r="Q1860" s="66">
        <f>SUM(Q1861:Q1868)</f>
        <v>269186</v>
      </c>
      <c r="R1860" s="66">
        <f>SUM(R1861:R1868)</f>
        <v>133212</v>
      </c>
      <c r="S1860" s="66">
        <f>SUM(S1861:S1868)</f>
        <v>104137</v>
      </c>
      <c r="T1860" s="66">
        <f t="shared" ref="T1860:X1860" si="1352">SUM(T1861:T1868)</f>
        <v>29075</v>
      </c>
      <c r="U1860" s="66">
        <f t="shared" si="1352"/>
        <v>9777</v>
      </c>
      <c r="V1860" s="66">
        <f t="shared" si="1352"/>
        <v>9649</v>
      </c>
      <c r="W1860" s="66">
        <f t="shared" si="1352"/>
        <v>9649</v>
      </c>
      <c r="X1860" s="66">
        <f t="shared" si="1352"/>
        <v>133212</v>
      </c>
      <c r="Y1860" s="208">
        <f t="shared" si="1341"/>
        <v>100</v>
      </c>
    </row>
    <row r="1861" spans="1:25">
      <c r="A1861" s="23" t="s">
        <v>786</v>
      </c>
      <c r="B1861" s="23" t="s">
        <v>172</v>
      </c>
      <c r="C1861" s="23" t="s">
        <v>901</v>
      </c>
      <c r="D1861" s="23" t="s">
        <v>902</v>
      </c>
      <c r="E1861" s="22">
        <v>6131</v>
      </c>
      <c r="F1861" s="23"/>
      <c r="G1861" s="128" t="s">
        <v>3378</v>
      </c>
      <c r="H1861" s="32" t="s">
        <v>24</v>
      </c>
      <c r="I1861" s="44">
        <f t="shared" si="1346"/>
        <v>2000</v>
      </c>
      <c r="J1861" s="44">
        <v>1000</v>
      </c>
      <c r="K1861" s="44">
        <f t="shared" si="1348"/>
        <v>1000</v>
      </c>
      <c r="L1861" s="44">
        <v>1000</v>
      </c>
      <c r="M1861" s="44">
        <v>0</v>
      </c>
      <c r="N1861" s="44">
        <v>0</v>
      </c>
      <c r="O1861" s="44">
        <v>0</v>
      </c>
      <c r="P1861" s="44">
        <v>0</v>
      </c>
      <c r="Q1861" s="44">
        <v>2000</v>
      </c>
      <c r="R1861" s="44">
        <v>1000</v>
      </c>
      <c r="S1861" s="44">
        <v>1000</v>
      </c>
      <c r="T1861" s="44">
        <f t="shared" si="1344"/>
        <v>0</v>
      </c>
      <c r="U1861" s="44"/>
      <c r="V1861" s="44"/>
      <c r="W1861" s="44"/>
      <c r="X1861" s="44">
        <f t="shared" si="1345"/>
        <v>1000</v>
      </c>
      <c r="Y1861" s="209">
        <f t="shared" si="1341"/>
        <v>100</v>
      </c>
    </row>
    <row r="1862" spans="1:25">
      <c r="A1862" s="23" t="s">
        <v>786</v>
      </c>
      <c r="B1862" s="23" t="s">
        <v>172</v>
      </c>
      <c r="C1862" s="23" t="s">
        <v>901</v>
      </c>
      <c r="D1862" s="23" t="s">
        <v>902</v>
      </c>
      <c r="E1862" s="22">
        <v>6132</v>
      </c>
      <c r="F1862" s="23"/>
      <c r="G1862" s="128" t="s">
        <v>3378</v>
      </c>
      <c r="H1862" s="32" t="s">
        <v>25</v>
      </c>
      <c r="I1862" s="44">
        <f t="shared" si="1346"/>
        <v>46000</v>
      </c>
      <c r="J1862" s="44">
        <v>43000</v>
      </c>
      <c r="K1862" s="44">
        <f t="shared" si="1348"/>
        <v>3000</v>
      </c>
      <c r="L1862" s="44">
        <v>3000</v>
      </c>
      <c r="M1862" s="44">
        <v>0</v>
      </c>
      <c r="N1862" s="44">
        <v>0</v>
      </c>
      <c r="O1862" s="44">
        <v>0</v>
      </c>
      <c r="P1862" s="44">
        <v>0</v>
      </c>
      <c r="Q1862" s="44">
        <v>46000</v>
      </c>
      <c r="R1862" s="44">
        <v>43000</v>
      </c>
      <c r="S1862" s="44">
        <v>31500</v>
      </c>
      <c r="T1862" s="44">
        <f t="shared" si="1344"/>
        <v>11500</v>
      </c>
      <c r="U1862" s="44">
        <v>3834</v>
      </c>
      <c r="V1862" s="44">
        <v>3833</v>
      </c>
      <c r="W1862" s="44">
        <v>3833</v>
      </c>
      <c r="X1862" s="44">
        <f t="shared" si="1345"/>
        <v>43000</v>
      </c>
      <c r="Y1862" s="209">
        <f t="shared" si="1341"/>
        <v>100</v>
      </c>
    </row>
    <row r="1863" spans="1:25">
      <c r="A1863" s="23" t="s">
        <v>786</v>
      </c>
      <c r="B1863" s="23" t="s">
        <v>172</v>
      </c>
      <c r="C1863" s="23" t="s">
        <v>901</v>
      </c>
      <c r="D1863" s="23" t="s">
        <v>902</v>
      </c>
      <c r="E1863" s="22">
        <v>6133</v>
      </c>
      <c r="F1863" s="23"/>
      <c r="G1863" s="128" t="s">
        <v>3378</v>
      </c>
      <c r="H1863" s="32" t="s">
        <v>26</v>
      </c>
      <c r="I1863" s="44">
        <f t="shared" si="1346"/>
        <v>16200</v>
      </c>
      <c r="J1863" s="44">
        <v>14200</v>
      </c>
      <c r="K1863" s="44">
        <f t="shared" si="1348"/>
        <v>2000</v>
      </c>
      <c r="L1863" s="44">
        <v>2000</v>
      </c>
      <c r="M1863" s="44">
        <v>0</v>
      </c>
      <c r="N1863" s="44">
        <v>0</v>
      </c>
      <c r="O1863" s="44">
        <v>0</v>
      </c>
      <c r="P1863" s="44">
        <v>0</v>
      </c>
      <c r="Q1863" s="44">
        <v>16200</v>
      </c>
      <c r="R1863" s="44">
        <v>14200</v>
      </c>
      <c r="S1863" s="44">
        <v>10800</v>
      </c>
      <c r="T1863" s="44">
        <f t="shared" si="1344"/>
        <v>3400</v>
      </c>
      <c r="U1863" s="44">
        <v>1134</v>
      </c>
      <c r="V1863" s="44">
        <v>1133</v>
      </c>
      <c r="W1863" s="44">
        <v>1133</v>
      </c>
      <c r="X1863" s="44">
        <f t="shared" si="1345"/>
        <v>14200</v>
      </c>
      <c r="Y1863" s="209">
        <f t="shared" si="1341"/>
        <v>100</v>
      </c>
    </row>
    <row r="1864" spans="1:25">
      <c r="A1864" s="23" t="s">
        <v>786</v>
      </c>
      <c r="B1864" s="23" t="s">
        <v>172</v>
      </c>
      <c r="C1864" s="23" t="s">
        <v>901</v>
      </c>
      <c r="D1864" s="23" t="s">
        <v>902</v>
      </c>
      <c r="E1864" s="22">
        <v>6134</v>
      </c>
      <c r="F1864" s="23"/>
      <c r="G1864" s="128" t="s">
        <v>3378</v>
      </c>
      <c r="H1864" s="32" t="s">
        <v>27</v>
      </c>
      <c r="I1864" s="44">
        <f t="shared" si="1346"/>
        <v>93000</v>
      </c>
      <c r="J1864" s="44">
        <v>9000</v>
      </c>
      <c r="K1864" s="44">
        <f t="shared" si="1348"/>
        <v>84000</v>
      </c>
      <c r="L1864" s="44">
        <v>84000</v>
      </c>
      <c r="M1864" s="44">
        <v>0</v>
      </c>
      <c r="N1864" s="44">
        <v>0</v>
      </c>
      <c r="O1864" s="44">
        <v>0</v>
      </c>
      <c r="P1864" s="44">
        <v>0</v>
      </c>
      <c r="Q1864" s="44">
        <v>103574</v>
      </c>
      <c r="R1864" s="44">
        <v>9000</v>
      </c>
      <c r="S1864" s="44">
        <v>6750</v>
      </c>
      <c r="T1864" s="44">
        <f t="shared" si="1344"/>
        <v>2250</v>
      </c>
      <c r="U1864" s="44">
        <v>750</v>
      </c>
      <c r="V1864" s="44">
        <v>750</v>
      </c>
      <c r="W1864" s="44">
        <v>750</v>
      </c>
      <c r="X1864" s="44">
        <f t="shared" si="1345"/>
        <v>9000</v>
      </c>
      <c r="Y1864" s="209">
        <f t="shared" si="1341"/>
        <v>100</v>
      </c>
    </row>
    <row r="1865" spans="1:25">
      <c r="A1865" s="23" t="s">
        <v>786</v>
      </c>
      <c r="B1865" s="23" t="s">
        <v>172</v>
      </c>
      <c r="C1865" s="23" t="s">
        <v>901</v>
      </c>
      <c r="D1865" s="23" t="s">
        <v>902</v>
      </c>
      <c r="E1865" s="22">
        <v>6135</v>
      </c>
      <c r="F1865" s="23"/>
      <c r="G1865" s="128" t="s">
        <v>3378</v>
      </c>
      <c r="H1865" s="32" t="s">
        <v>28</v>
      </c>
      <c r="I1865" s="44">
        <f t="shared" si="1346"/>
        <v>2000</v>
      </c>
      <c r="J1865" s="44">
        <v>1000</v>
      </c>
      <c r="K1865" s="44">
        <f t="shared" si="1348"/>
        <v>1000</v>
      </c>
      <c r="L1865" s="44">
        <v>1000</v>
      </c>
      <c r="M1865" s="44">
        <v>0</v>
      </c>
      <c r="N1865" s="44">
        <v>0</v>
      </c>
      <c r="O1865" s="44">
        <v>0</v>
      </c>
      <c r="P1865" s="44">
        <v>0</v>
      </c>
      <c r="Q1865" s="44">
        <v>2000</v>
      </c>
      <c r="R1865" s="44">
        <v>1000</v>
      </c>
      <c r="S1865" s="44">
        <v>1000</v>
      </c>
      <c r="T1865" s="44">
        <f t="shared" si="1344"/>
        <v>0</v>
      </c>
      <c r="U1865" s="44"/>
      <c r="V1865" s="44"/>
      <c r="W1865" s="44"/>
      <c r="X1865" s="44">
        <f t="shared" si="1345"/>
        <v>1000</v>
      </c>
      <c r="Y1865" s="209">
        <f t="shared" si="1341"/>
        <v>100</v>
      </c>
    </row>
    <row r="1866" spans="1:25">
      <c r="A1866" s="23" t="s">
        <v>786</v>
      </c>
      <c r="B1866" s="23" t="s">
        <v>172</v>
      </c>
      <c r="C1866" s="23" t="s">
        <v>901</v>
      </c>
      <c r="D1866" s="23" t="s">
        <v>902</v>
      </c>
      <c r="E1866" s="22">
        <v>6137</v>
      </c>
      <c r="F1866" s="23"/>
      <c r="G1866" s="128" t="s">
        <v>3378</v>
      </c>
      <c r="H1866" s="32" t="s">
        <v>30</v>
      </c>
      <c r="I1866" s="44">
        <f t="shared" si="1346"/>
        <v>25900</v>
      </c>
      <c r="J1866" s="44">
        <v>10900</v>
      </c>
      <c r="K1866" s="44">
        <f t="shared" si="1348"/>
        <v>15000</v>
      </c>
      <c r="L1866" s="44">
        <v>15000</v>
      </c>
      <c r="M1866" s="44">
        <v>0</v>
      </c>
      <c r="N1866" s="44">
        <v>0</v>
      </c>
      <c r="O1866" s="44">
        <v>0</v>
      </c>
      <c r="P1866" s="44">
        <v>0</v>
      </c>
      <c r="Q1866" s="44">
        <v>37300</v>
      </c>
      <c r="R1866" s="44">
        <v>10900</v>
      </c>
      <c r="S1866" s="44">
        <v>8100</v>
      </c>
      <c r="T1866" s="44">
        <f t="shared" si="1344"/>
        <v>2800</v>
      </c>
      <c r="U1866" s="44">
        <v>934</v>
      </c>
      <c r="V1866" s="44">
        <v>933</v>
      </c>
      <c r="W1866" s="44">
        <v>933</v>
      </c>
      <c r="X1866" s="44">
        <f t="shared" si="1345"/>
        <v>10900</v>
      </c>
      <c r="Y1866" s="209">
        <f t="shared" si="1341"/>
        <v>100</v>
      </c>
    </row>
    <row r="1867" spans="1:25">
      <c r="A1867" s="23" t="s">
        <v>786</v>
      </c>
      <c r="B1867" s="23" t="s">
        <v>172</v>
      </c>
      <c r="C1867" s="23" t="s">
        <v>901</v>
      </c>
      <c r="D1867" s="23" t="s">
        <v>902</v>
      </c>
      <c r="E1867" s="22">
        <v>6138</v>
      </c>
      <c r="F1867" s="23"/>
      <c r="G1867" s="128" t="s">
        <v>3378</v>
      </c>
      <c r="H1867" s="32" t="s">
        <v>31</v>
      </c>
      <c r="I1867" s="44">
        <f t="shared" si="1346"/>
        <v>0</v>
      </c>
      <c r="J1867" s="44">
        <v>0</v>
      </c>
      <c r="K1867" s="44">
        <f t="shared" si="1348"/>
        <v>0</v>
      </c>
      <c r="L1867" s="44">
        <v>0</v>
      </c>
      <c r="M1867" s="44">
        <v>0</v>
      </c>
      <c r="N1867" s="44">
        <v>0</v>
      </c>
      <c r="O1867" s="44">
        <v>0</v>
      </c>
      <c r="P1867" s="44">
        <v>0</v>
      </c>
      <c r="Q1867" s="44">
        <v>0</v>
      </c>
      <c r="R1867" s="44">
        <v>0</v>
      </c>
      <c r="S1867" s="44">
        <v>0</v>
      </c>
      <c r="T1867" s="44">
        <f t="shared" si="1344"/>
        <v>0</v>
      </c>
      <c r="U1867" s="44"/>
      <c r="V1867" s="44"/>
      <c r="W1867" s="44"/>
      <c r="X1867" s="44">
        <f t="shared" si="1345"/>
        <v>0</v>
      </c>
      <c r="Y1867" s="209">
        <f t="shared" si="1341"/>
        <v>0</v>
      </c>
    </row>
    <row r="1868" spans="1:25">
      <c r="A1868" s="20" t="s">
        <v>786</v>
      </c>
      <c r="B1868" s="20" t="s">
        <v>172</v>
      </c>
      <c r="C1868" s="20" t="s">
        <v>901</v>
      </c>
      <c r="D1868" s="20" t="s">
        <v>902</v>
      </c>
      <c r="E1868" s="20" t="s">
        <v>144</v>
      </c>
      <c r="F1868" s="23" t="s">
        <v>0</v>
      </c>
      <c r="G1868" s="154" t="s">
        <v>0</v>
      </c>
      <c r="H1868" s="21" t="s">
        <v>32</v>
      </c>
      <c r="I1868" s="66">
        <f t="shared" si="1346"/>
        <v>54900</v>
      </c>
      <c r="J1868" s="66">
        <f t="shared" ref="J1868:P1868" si="1353">SUM(J1869:J1871)</f>
        <v>46900</v>
      </c>
      <c r="K1868" s="66">
        <f t="shared" si="1348"/>
        <v>8000</v>
      </c>
      <c r="L1868" s="66">
        <f t="shared" si="1353"/>
        <v>8000</v>
      </c>
      <c r="M1868" s="66">
        <f t="shared" si="1353"/>
        <v>0</v>
      </c>
      <c r="N1868" s="66">
        <f t="shared" si="1353"/>
        <v>0</v>
      </c>
      <c r="O1868" s="66">
        <f t="shared" si="1353"/>
        <v>0</v>
      </c>
      <c r="P1868" s="66">
        <f t="shared" si="1353"/>
        <v>0</v>
      </c>
      <c r="Q1868" s="66">
        <f>SUM(Q1869:Q1871)</f>
        <v>62112</v>
      </c>
      <c r="R1868" s="66">
        <f>SUM(R1869:R1871)</f>
        <v>54112</v>
      </c>
      <c r="S1868" s="66">
        <f>SUM(S1869:S1871)</f>
        <v>44987</v>
      </c>
      <c r="T1868" s="66">
        <f t="shared" ref="T1868:X1868" si="1354">SUM(T1869:T1871)</f>
        <v>9125</v>
      </c>
      <c r="U1868" s="66">
        <f t="shared" si="1354"/>
        <v>3125</v>
      </c>
      <c r="V1868" s="66">
        <f t="shared" si="1354"/>
        <v>3000</v>
      </c>
      <c r="W1868" s="66">
        <f t="shared" si="1354"/>
        <v>3000</v>
      </c>
      <c r="X1868" s="66">
        <f t="shared" si="1354"/>
        <v>54112</v>
      </c>
      <c r="Y1868" s="208">
        <f t="shared" si="1341"/>
        <v>100</v>
      </c>
    </row>
    <row r="1869" spans="1:25">
      <c r="A1869" s="23" t="s">
        <v>786</v>
      </c>
      <c r="B1869" s="23" t="s">
        <v>172</v>
      </c>
      <c r="C1869" s="23" t="s">
        <v>901</v>
      </c>
      <c r="D1869" s="23" t="s">
        <v>902</v>
      </c>
      <c r="E1869" s="22">
        <v>6139</v>
      </c>
      <c r="F1869" s="23"/>
      <c r="G1869" s="128" t="s">
        <v>3378</v>
      </c>
      <c r="H1869" s="32" t="s">
        <v>32</v>
      </c>
      <c r="I1869" s="44">
        <f t="shared" si="1346"/>
        <v>37000</v>
      </c>
      <c r="J1869" s="44">
        <v>29000</v>
      </c>
      <c r="K1869" s="44">
        <f t="shared" si="1348"/>
        <v>8000</v>
      </c>
      <c r="L1869" s="44">
        <v>8000</v>
      </c>
      <c r="M1869" s="44">
        <v>0</v>
      </c>
      <c r="N1869" s="44">
        <v>0</v>
      </c>
      <c r="O1869" s="44">
        <v>0</v>
      </c>
      <c r="P1869" s="44">
        <v>0</v>
      </c>
      <c r="Q1869" s="44">
        <v>44000</v>
      </c>
      <c r="R1869" s="44">
        <v>36000</v>
      </c>
      <c r="S1869" s="44">
        <v>27000</v>
      </c>
      <c r="T1869" s="44">
        <f t="shared" si="1344"/>
        <v>9000</v>
      </c>
      <c r="U1869" s="44">
        <v>3000</v>
      </c>
      <c r="V1869" s="44">
        <v>3000</v>
      </c>
      <c r="W1869" s="44">
        <v>3000</v>
      </c>
      <c r="X1869" s="44">
        <f t="shared" si="1345"/>
        <v>36000</v>
      </c>
      <c r="Y1869" s="209">
        <f t="shared" si="1341"/>
        <v>100</v>
      </c>
    </row>
    <row r="1870" spans="1:25">
      <c r="A1870" s="23" t="s">
        <v>786</v>
      </c>
      <c r="B1870" s="23" t="s">
        <v>172</v>
      </c>
      <c r="C1870" s="23" t="s">
        <v>901</v>
      </c>
      <c r="D1870" s="23" t="s">
        <v>902</v>
      </c>
      <c r="E1870" s="22">
        <v>6139</v>
      </c>
      <c r="F1870" s="23" t="s">
        <v>909</v>
      </c>
      <c r="G1870" s="128" t="s">
        <v>3378</v>
      </c>
      <c r="H1870" s="32" t="s">
        <v>152</v>
      </c>
      <c r="I1870" s="44">
        <f t="shared" si="1346"/>
        <v>4400</v>
      </c>
      <c r="J1870" s="44">
        <v>4400</v>
      </c>
      <c r="K1870" s="44">
        <f t="shared" si="1348"/>
        <v>0</v>
      </c>
      <c r="L1870" s="44">
        <v>0</v>
      </c>
      <c r="M1870" s="44">
        <v>0</v>
      </c>
      <c r="N1870" s="44">
        <v>0</v>
      </c>
      <c r="O1870" s="44">
        <v>0</v>
      </c>
      <c r="P1870" s="44">
        <v>0</v>
      </c>
      <c r="Q1870" s="44">
        <v>4612</v>
      </c>
      <c r="R1870" s="44">
        <v>4612</v>
      </c>
      <c r="S1870" s="44">
        <v>4612</v>
      </c>
      <c r="T1870" s="44">
        <f t="shared" si="1344"/>
        <v>0</v>
      </c>
      <c r="U1870" s="44"/>
      <c r="V1870" s="44"/>
      <c r="W1870" s="44"/>
      <c r="X1870" s="44">
        <f t="shared" si="1345"/>
        <v>4612</v>
      </c>
      <c r="Y1870" s="209">
        <f t="shared" si="1341"/>
        <v>100</v>
      </c>
    </row>
    <row r="1871" spans="1:25">
      <c r="A1871" s="23" t="s">
        <v>786</v>
      </c>
      <c r="B1871" s="23" t="s">
        <v>172</v>
      </c>
      <c r="C1871" s="23" t="s">
        <v>901</v>
      </c>
      <c r="D1871" s="23" t="s">
        <v>902</v>
      </c>
      <c r="E1871" s="22">
        <v>6139</v>
      </c>
      <c r="F1871" s="23" t="s">
        <v>910</v>
      </c>
      <c r="G1871" s="128" t="s">
        <v>3378</v>
      </c>
      <c r="H1871" s="32" t="s">
        <v>158</v>
      </c>
      <c r="I1871" s="44">
        <f t="shared" si="1346"/>
        <v>13500</v>
      </c>
      <c r="J1871" s="44">
        <v>13500</v>
      </c>
      <c r="K1871" s="44">
        <f t="shared" si="1348"/>
        <v>0</v>
      </c>
      <c r="L1871" s="44">
        <v>0</v>
      </c>
      <c r="M1871" s="44">
        <v>0</v>
      </c>
      <c r="N1871" s="44">
        <v>0</v>
      </c>
      <c r="O1871" s="44">
        <v>0</v>
      </c>
      <c r="P1871" s="44">
        <v>0</v>
      </c>
      <c r="Q1871" s="44">
        <v>13500</v>
      </c>
      <c r="R1871" s="44">
        <v>13500</v>
      </c>
      <c r="S1871" s="44">
        <v>13375</v>
      </c>
      <c r="T1871" s="44">
        <f t="shared" si="1344"/>
        <v>125</v>
      </c>
      <c r="U1871" s="44">
        <v>125</v>
      </c>
      <c r="V1871" s="44"/>
      <c r="W1871" s="44"/>
      <c r="X1871" s="44">
        <f t="shared" si="1345"/>
        <v>13500</v>
      </c>
      <c r="Y1871" s="209">
        <f t="shared" si="1341"/>
        <v>100</v>
      </c>
    </row>
    <row r="1872" spans="1:25" ht="20.399999999999999">
      <c r="A1872" s="20" t="s">
        <v>0</v>
      </c>
      <c r="B1872" s="20" t="s">
        <v>0</v>
      </c>
      <c r="C1872" s="20" t="s">
        <v>0</v>
      </c>
      <c r="D1872" s="21" t="s">
        <v>0</v>
      </c>
      <c r="E1872" s="21" t="s">
        <v>0</v>
      </c>
      <c r="F1872" s="21" t="s">
        <v>0</v>
      </c>
      <c r="G1872" s="150" t="s">
        <v>0</v>
      </c>
      <c r="H1872" s="30" t="s">
        <v>42</v>
      </c>
      <c r="I1872" s="31">
        <f t="shared" si="1346"/>
        <v>100</v>
      </c>
      <c r="J1872" s="31">
        <f t="shared" ref="J1872:X1873" si="1355">SUM(J1873)</f>
        <v>100</v>
      </c>
      <c r="K1872" s="31">
        <f t="shared" si="1348"/>
        <v>0</v>
      </c>
      <c r="L1872" s="31">
        <f t="shared" si="1355"/>
        <v>0</v>
      </c>
      <c r="M1872" s="31">
        <f t="shared" si="1355"/>
        <v>0</v>
      </c>
      <c r="N1872" s="31">
        <f t="shared" si="1355"/>
        <v>0</v>
      </c>
      <c r="O1872" s="31">
        <f t="shared" si="1355"/>
        <v>0</v>
      </c>
      <c r="P1872" s="31">
        <f t="shared" si="1355"/>
        <v>0</v>
      </c>
      <c r="Q1872" s="31">
        <f t="shared" si="1355"/>
        <v>7340</v>
      </c>
      <c r="R1872" s="31">
        <f t="shared" si="1355"/>
        <v>7340</v>
      </c>
      <c r="S1872" s="31">
        <f t="shared" si="1355"/>
        <v>7240</v>
      </c>
      <c r="T1872" s="31">
        <f t="shared" si="1355"/>
        <v>0</v>
      </c>
      <c r="U1872" s="31">
        <f t="shared" si="1355"/>
        <v>0</v>
      </c>
      <c r="V1872" s="31">
        <f t="shared" si="1355"/>
        <v>0</v>
      </c>
      <c r="W1872" s="31">
        <f t="shared" si="1355"/>
        <v>0</v>
      </c>
      <c r="X1872" s="31">
        <f t="shared" si="1355"/>
        <v>7240</v>
      </c>
      <c r="Y1872" s="220">
        <f t="shared" si="1341"/>
        <v>98.63760217983652</v>
      </c>
    </row>
    <row r="1873" spans="1:25">
      <c r="A1873" s="23" t="s">
        <v>786</v>
      </c>
      <c r="B1873" s="23" t="s">
        <v>172</v>
      </c>
      <c r="C1873" s="23" t="s">
        <v>901</v>
      </c>
      <c r="D1873" s="23" t="s">
        <v>902</v>
      </c>
      <c r="E1873" s="21" t="s">
        <v>159</v>
      </c>
      <c r="F1873" s="21" t="s">
        <v>0</v>
      </c>
      <c r="G1873" s="150" t="s">
        <v>0</v>
      </c>
      <c r="H1873" s="21" t="s">
        <v>34</v>
      </c>
      <c r="I1873" s="66">
        <f t="shared" si="1346"/>
        <v>100</v>
      </c>
      <c r="J1873" s="66">
        <f t="shared" si="1355"/>
        <v>100</v>
      </c>
      <c r="K1873" s="66">
        <f t="shared" si="1348"/>
        <v>0</v>
      </c>
      <c r="L1873" s="66">
        <f t="shared" si="1355"/>
        <v>0</v>
      </c>
      <c r="M1873" s="66">
        <f t="shared" si="1355"/>
        <v>0</v>
      </c>
      <c r="N1873" s="66">
        <f t="shared" si="1355"/>
        <v>0</v>
      </c>
      <c r="O1873" s="66">
        <f t="shared" si="1355"/>
        <v>0</v>
      </c>
      <c r="P1873" s="66">
        <f t="shared" si="1355"/>
        <v>0</v>
      </c>
      <c r="Q1873" s="66">
        <f t="shared" si="1355"/>
        <v>7340</v>
      </c>
      <c r="R1873" s="66">
        <f t="shared" si="1355"/>
        <v>7340</v>
      </c>
      <c r="S1873" s="66">
        <f t="shared" si="1355"/>
        <v>7240</v>
      </c>
      <c r="T1873" s="66">
        <f t="shared" si="1355"/>
        <v>0</v>
      </c>
      <c r="U1873" s="66">
        <f t="shared" si="1355"/>
        <v>0</v>
      </c>
      <c r="V1873" s="66">
        <f t="shared" si="1355"/>
        <v>0</v>
      </c>
      <c r="W1873" s="66">
        <f t="shared" si="1355"/>
        <v>0</v>
      </c>
      <c r="X1873" s="66">
        <f t="shared" si="1355"/>
        <v>7240</v>
      </c>
      <c r="Y1873" s="208">
        <f t="shared" si="1341"/>
        <v>98.63760217983652</v>
      </c>
    </row>
    <row r="1874" spans="1:25">
      <c r="A1874" s="23" t="s">
        <v>786</v>
      </c>
      <c r="B1874" s="23" t="s">
        <v>172</v>
      </c>
      <c r="C1874" s="23" t="s">
        <v>901</v>
      </c>
      <c r="D1874" s="23" t="s">
        <v>902</v>
      </c>
      <c r="E1874" s="22">
        <v>6148</v>
      </c>
      <c r="F1874" s="23"/>
      <c r="G1874" s="128" t="s">
        <v>3378</v>
      </c>
      <c r="H1874" s="32" t="s">
        <v>41</v>
      </c>
      <c r="I1874" s="44">
        <f t="shared" si="1346"/>
        <v>100</v>
      </c>
      <c r="J1874" s="44">
        <v>100</v>
      </c>
      <c r="K1874" s="44">
        <f t="shared" si="1348"/>
        <v>0</v>
      </c>
      <c r="L1874" s="44">
        <v>0</v>
      </c>
      <c r="M1874" s="44">
        <v>0</v>
      </c>
      <c r="N1874" s="44">
        <v>0</v>
      </c>
      <c r="O1874" s="44">
        <v>0</v>
      </c>
      <c r="P1874" s="44">
        <v>0</v>
      </c>
      <c r="Q1874" s="44">
        <v>7340</v>
      </c>
      <c r="R1874" s="44">
        <v>7340</v>
      </c>
      <c r="S1874" s="44">
        <v>7240</v>
      </c>
      <c r="T1874" s="44">
        <f t="shared" si="1344"/>
        <v>0</v>
      </c>
      <c r="U1874" s="44"/>
      <c r="V1874" s="44"/>
      <c r="W1874" s="44"/>
      <c r="X1874" s="44">
        <f t="shared" si="1345"/>
        <v>7240</v>
      </c>
      <c r="Y1874" s="209">
        <f t="shared" si="1341"/>
        <v>98.63760217983652</v>
      </c>
    </row>
    <row r="1875" spans="1:25" ht="20.399999999999999">
      <c r="A1875" s="20" t="s">
        <v>0</v>
      </c>
      <c r="B1875" s="20" t="s">
        <v>0</v>
      </c>
      <c r="C1875" s="20" t="s">
        <v>0</v>
      </c>
      <c r="D1875" s="21" t="s">
        <v>0</v>
      </c>
      <c r="E1875" s="21" t="s">
        <v>0</v>
      </c>
      <c r="F1875" s="21" t="s">
        <v>0</v>
      </c>
      <c r="G1875" s="150" t="s">
        <v>0</v>
      </c>
      <c r="H1875" s="30" t="s">
        <v>60</v>
      </c>
      <c r="I1875" s="31">
        <f t="shared" si="1346"/>
        <v>20000</v>
      </c>
      <c r="J1875" s="31">
        <f t="shared" ref="J1875:X1876" si="1356">SUM(J1876)</f>
        <v>0</v>
      </c>
      <c r="K1875" s="31">
        <f t="shared" si="1348"/>
        <v>20000</v>
      </c>
      <c r="L1875" s="31">
        <f t="shared" si="1356"/>
        <v>20000</v>
      </c>
      <c r="M1875" s="31">
        <f t="shared" si="1356"/>
        <v>0</v>
      </c>
      <c r="N1875" s="31">
        <f t="shared" si="1356"/>
        <v>0</v>
      </c>
      <c r="O1875" s="31">
        <f t="shared" si="1356"/>
        <v>0</v>
      </c>
      <c r="P1875" s="31">
        <f t="shared" si="1356"/>
        <v>0</v>
      </c>
      <c r="Q1875" s="31">
        <f t="shared" si="1356"/>
        <v>20000</v>
      </c>
      <c r="R1875" s="31">
        <f t="shared" si="1356"/>
        <v>0</v>
      </c>
      <c r="S1875" s="31">
        <f t="shared" si="1356"/>
        <v>0</v>
      </c>
      <c r="T1875" s="31">
        <f t="shared" si="1356"/>
        <v>0</v>
      </c>
      <c r="U1875" s="31">
        <f t="shared" si="1356"/>
        <v>0</v>
      </c>
      <c r="V1875" s="31">
        <f t="shared" si="1356"/>
        <v>0</v>
      </c>
      <c r="W1875" s="31">
        <f t="shared" si="1356"/>
        <v>0</v>
      </c>
      <c r="X1875" s="31">
        <f t="shared" si="1356"/>
        <v>0</v>
      </c>
      <c r="Y1875" s="220">
        <f t="shared" si="1341"/>
        <v>0</v>
      </c>
    </row>
    <row r="1876" spans="1:25">
      <c r="A1876" s="23" t="s">
        <v>786</v>
      </c>
      <c r="B1876" s="23" t="s">
        <v>172</v>
      </c>
      <c r="C1876" s="23" t="s">
        <v>901</v>
      </c>
      <c r="D1876" s="23" t="s">
        <v>902</v>
      </c>
      <c r="E1876" s="21" t="s">
        <v>166</v>
      </c>
      <c r="F1876" s="21" t="s">
        <v>0</v>
      </c>
      <c r="G1876" s="150" t="s">
        <v>0</v>
      </c>
      <c r="H1876" s="21" t="s">
        <v>53</v>
      </c>
      <c r="I1876" s="66">
        <f t="shared" si="1346"/>
        <v>20000</v>
      </c>
      <c r="J1876" s="66">
        <f t="shared" si="1356"/>
        <v>0</v>
      </c>
      <c r="K1876" s="66">
        <f t="shared" si="1348"/>
        <v>20000</v>
      </c>
      <c r="L1876" s="66">
        <f t="shared" si="1356"/>
        <v>20000</v>
      </c>
      <c r="M1876" s="66">
        <f t="shared" si="1356"/>
        <v>0</v>
      </c>
      <c r="N1876" s="66">
        <f t="shared" si="1356"/>
        <v>0</v>
      </c>
      <c r="O1876" s="66">
        <f t="shared" si="1356"/>
        <v>0</v>
      </c>
      <c r="P1876" s="66">
        <f t="shared" si="1356"/>
        <v>0</v>
      </c>
      <c r="Q1876" s="66">
        <f t="shared" si="1356"/>
        <v>20000</v>
      </c>
      <c r="R1876" s="66">
        <f t="shared" si="1356"/>
        <v>0</v>
      </c>
      <c r="S1876" s="66">
        <f t="shared" si="1356"/>
        <v>0</v>
      </c>
      <c r="T1876" s="66">
        <f t="shared" si="1356"/>
        <v>0</v>
      </c>
      <c r="U1876" s="66">
        <f t="shared" si="1356"/>
        <v>0</v>
      </c>
      <c r="V1876" s="66">
        <f t="shared" si="1356"/>
        <v>0</v>
      </c>
      <c r="W1876" s="66">
        <f t="shared" si="1356"/>
        <v>0</v>
      </c>
      <c r="X1876" s="66">
        <f t="shared" si="1356"/>
        <v>0</v>
      </c>
      <c r="Y1876" s="208">
        <f t="shared" si="1341"/>
        <v>0</v>
      </c>
    </row>
    <row r="1877" spans="1:25">
      <c r="A1877" s="23" t="s">
        <v>786</v>
      </c>
      <c r="B1877" s="23" t="s">
        <v>172</v>
      </c>
      <c r="C1877" s="23" t="s">
        <v>901</v>
      </c>
      <c r="D1877" s="23" t="s">
        <v>902</v>
      </c>
      <c r="E1877" s="22">
        <v>8213</v>
      </c>
      <c r="F1877" s="23"/>
      <c r="G1877" s="128" t="s">
        <v>3378</v>
      </c>
      <c r="H1877" s="32" t="s">
        <v>56</v>
      </c>
      <c r="I1877" s="44">
        <f t="shared" si="1346"/>
        <v>20000</v>
      </c>
      <c r="J1877" s="44">
        <v>0</v>
      </c>
      <c r="K1877" s="44">
        <f t="shared" si="1348"/>
        <v>20000</v>
      </c>
      <c r="L1877" s="44">
        <v>20000</v>
      </c>
      <c r="M1877" s="44">
        <v>0</v>
      </c>
      <c r="N1877" s="44">
        <v>0</v>
      </c>
      <c r="O1877" s="44">
        <v>0</v>
      </c>
      <c r="P1877" s="44">
        <v>0</v>
      </c>
      <c r="Q1877" s="44">
        <v>20000</v>
      </c>
      <c r="R1877" s="44">
        <v>0</v>
      </c>
      <c r="S1877" s="44">
        <v>0</v>
      </c>
      <c r="T1877" s="44">
        <f t="shared" si="1344"/>
        <v>0</v>
      </c>
      <c r="U1877" s="44"/>
      <c r="V1877" s="44"/>
      <c r="W1877" s="44"/>
      <c r="X1877" s="44">
        <f t="shared" si="1345"/>
        <v>0</v>
      </c>
      <c r="Y1877" s="209">
        <f t="shared" si="1341"/>
        <v>0</v>
      </c>
    </row>
    <row r="1878" spans="1:25">
      <c r="A1878" s="32" t="s">
        <v>0</v>
      </c>
      <c r="B1878" s="32" t="s">
        <v>0</v>
      </c>
      <c r="C1878" s="32" t="s">
        <v>0</v>
      </c>
      <c r="D1878" s="32" t="s">
        <v>0</v>
      </c>
      <c r="E1878" s="32" t="s">
        <v>0</v>
      </c>
      <c r="F1878" s="32" t="s">
        <v>0</v>
      </c>
      <c r="G1878" s="154" t="s">
        <v>0</v>
      </c>
      <c r="H1878" s="30" t="s">
        <v>911</v>
      </c>
      <c r="I1878" s="31">
        <f t="shared" si="1346"/>
        <v>1902008</v>
      </c>
      <c r="J1878" s="31">
        <f t="shared" ref="J1878:P1878" si="1357">SUM(J1849,J1872,J1875)</f>
        <v>1716508</v>
      </c>
      <c r="K1878" s="31">
        <f t="shared" si="1348"/>
        <v>185500</v>
      </c>
      <c r="L1878" s="31">
        <f t="shared" si="1357"/>
        <v>185500</v>
      </c>
      <c r="M1878" s="31">
        <f t="shared" si="1357"/>
        <v>0</v>
      </c>
      <c r="N1878" s="31">
        <f t="shared" si="1357"/>
        <v>0</v>
      </c>
      <c r="O1878" s="31">
        <f t="shared" si="1357"/>
        <v>0</v>
      </c>
      <c r="P1878" s="31">
        <f t="shared" si="1357"/>
        <v>0</v>
      </c>
      <c r="Q1878" s="31">
        <f>SUM(Q1849,Q1872,Q1875)</f>
        <v>2012274</v>
      </c>
      <c r="R1878" s="31">
        <f>SUM(R1849,R1872,R1875)</f>
        <v>1804800</v>
      </c>
      <c r="S1878" s="31">
        <f>SUM(S1849,S1872,S1875)</f>
        <v>1556299</v>
      </c>
      <c r="T1878" s="31">
        <f t="shared" ref="T1878:X1878" si="1358">SUM(T1849,T1872,T1875)</f>
        <v>248394</v>
      </c>
      <c r="U1878" s="31">
        <f t="shared" si="1358"/>
        <v>92818</v>
      </c>
      <c r="V1878" s="31">
        <f t="shared" si="1358"/>
        <v>92689</v>
      </c>
      <c r="W1878" s="31">
        <f t="shared" si="1358"/>
        <v>62887</v>
      </c>
      <c r="X1878" s="31">
        <f t="shared" si="1358"/>
        <v>1804693</v>
      </c>
      <c r="Y1878" s="220">
        <f t="shared" si="1341"/>
        <v>99.994071365248232</v>
      </c>
    </row>
    <row r="1879" spans="1:25" ht="15" thickBot="1">
      <c r="A1879" s="32" t="s">
        <v>0</v>
      </c>
      <c r="B1879" s="32" t="s">
        <v>0</v>
      </c>
      <c r="C1879" s="32" t="s">
        <v>0</v>
      </c>
      <c r="D1879" s="32" t="s">
        <v>0</v>
      </c>
      <c r="E1879" s="32" t="s">
        <v>0</v>
      </c>
      <c r="F1879" s="32" t="s">
        <v>0</v>
      </c>
      <c r="G1879" s="154" t="s">
        <v>0</v>
      </c>
      <c r="H1879" s="21" t="s">
        <v>170</v>
      </c>
      <c r="I1879" s="66">
        <f t="shared" si="1346"/>
        <v>63</v>
      </c>
      <c r="J1879" s="66">
        <v>63</v>
      </c>
      <c r="K1879" s="66">
        <f t="shared" si="1348"/>
        <v>0</v>
      </c>
      <c r="L1879" s="66" t="s">
        <v>0</v>
      </c>
      <c r="M1879" s="66" t="s">
        <v>0</v>
      </c>
      <c r="N1879" s="66" t="s">
        <v>0</v>
      </c>
      <c r="O1879" s="66" t="s">
        <v>0</v>
      </c>
      <c r="P1879" s="66" t="s">
        <v>0</v>
      </c>
      <c r="Q1879" s="66">
        <v>0</v>
      </c>
      <c r="R1879" s="66"/>
      <c r="S1879" s="66"/>
      <c r="T1879" s="66"/>
      <c r="U1879" s="66"/>
      <c r="V1879" s="66"/>
      <c r="W1879" s="66"/>
      <c r="X1879" s="66"/>
      <c r="Y1879" s="208">
        <v>0</v>
      </c>
    </row>
    <row r="1880" spans="1:25" ht="41.4" thickBot="1">
      <c r="A1880" s="252" t="s">
        <v>0</v>
      </c>
      <c r="B1880" s="252" t="s">
        <v>0</v>
      </c>
      <c r="C1880" s="252" t="s">
        <v>0</v>
      </c>
      <c r="D1880" s="252" t="s">
        <v>0</v>
      </c>
      <c r="E1880" s="252" t="s">
        <v>0</v>
      </c>
      <c r="F1880" s="252" t="s">
        <v>0</v>
      </c>
      <c r="G1880" s="258" t="s">
        <v>0</v>
      </c>
      <c r="H1880" s="24" t="s">
        <v>72</v>
      </c>
      <c r="I1880" s="1" t="s">
        <v>3093</v>
      </c>
      <c r="J1880" s="1" t="s">
        <v>3130</v>
      </c>
      <c r="K1880" s="1" t="s">
        <v>3</v>
      </c>
      <c r="L1880" s="1" t="s">
        <v>4</v>
      </c>
      <c r="M1880" s="1" t="s">
        <v>5</v>
      </c>
      <c r="N1880" s="1" t="s">
        <v>6</v>
      </c>
      <c r="O1880" s="1" t="s">
        <v>7</v>
      </c>
      <c r="P1880" s="1" t="s">
        <v>8</v>
      </c>
      <c r="Q1880" s="1" t="s">
        <v>3344</v>
      </c>
      <c r="R1880" s="1" t="s">
        <v>3427</v>
      </c>
      <c r="S1880" s="1" t="s">
        <v>3447</v>
      </c>
      <c r="T1880" s="1" t="s">
        <v>3448</v>
      </c>
      <c r="U1880" s="1" t="s">
        <v>3452</v>
      </c>
      <c r="V1880" s="1" t="s">
        <v>3449</v>
      </c>
      <c r="W1880" s="1" t="s">
        <v>3450</v>
      </c>
      <c r="X1880" s="1" t="s">
        <v>3451</v>
      </c>
      <c r="Y1880" s="216" t="s">
        <v>3385</v>
      </c>
    </row>
    <row r="1881" spans="1:25">
      <c r="A1881" s="253"/>
      <c r="B1881" s="253"/>
      <c r="C1881" s="253"/>
      <c r="D1881" s="253"/>
      <c r="E1881" s="253"/>
      <c r="F1881" s="253"/>
      <c r="G1881" s="259"/>
      <c r="H1881" s="33" t="s">
        <v>0</v>
      </c>
      <c r="I1881" s="45">
        <v>1</v>
      </c>
      <c r="J1881" s="45">
        <v>3</v>
      </c>
      <c r="K1881" s="45" t="s">
        <v>9</v>
      </c>
      <c r="L1881" s="45">
        <v>5</v>
      </c>
      <c r="M1881" s="45">
        <v>6</v>
      </c>
      <c r="N1881" s="45">
        <v>7</v>
      </c>
      <c r="O1881" s="45">
        <v>8</v>
      </c>
      <c r="P1881" s="45">
        <v>9</v>
      </c>
      <c r="Q1881" s="45">
        <v>1</v>
      </c>
      <c r="R1881" s="45">
        <v>2</v>
      </c>
      <c r="S1881" s="45">
        <v>3</v>
      </c>
      <c r="T1881" s="45" t="s">
        <v>3453</v>
      </c>
      <c r="U1881" s="45">
        <v>5</v>
      </c>
      <c r="V1881" s="45">
        <v>6</v>
      </c>
      <c r="W1881" s="45">
        <v>7</v>
      </c>
      <c r="X1881" s="45" t="s">
        <v>3454</v>
      </c>
      <c r="Y1881" s="276">
        <v>9</v>
      </c>
    </row>
    <row r="1882" spans="1:25">
      <c r="A1882" s="253"/>
      <c r="B1882" s="253"/>
      <c r="C1882" s="253"/>
      <c r="D1882" s="253"/>
      <c r="E1882" s="253"/>
      <c r="F1882" s="253"/>
      <c r="G1882" s="259"/>
      <c r="H1882" s="34" t="s">
        <v>108</v>
      </c>
      <c r="I1882" s="35">
        <f t="shared" si="1346"/>
        <v>1902008</v>
      </c>
      <c r="J1882" s="35">
        <f t="shared" ref="J1882:P1882" si="1359">SUM(J1878)</f>
        <v>1716508</v>
      </c>
      <c r="K1882" s="35">
        <f t="shared" si="1348"/>
        <v>185500</v>
      </c>
      <c r="L1882" s="35">
        <f t="shared" si="1359"/>
        <v>185500</v>
      </c>
      <c r="M1882" s="35">
        <f t="shared" si="1359"/>
        <v>0</v>
      </c>
      <c r="N1882" s="35">
        <f t="shared" si="1359"/>
        <v>0</v>
      </c>
      <c r="O1882" s="35">
        <f t="shared" si="1359"/>
        <v>0</v>
      </c>
      <c r="P1882" s="35">
        <f t="shared" si="1359"/>
        <v>0</v>
      </c>
      <c r="Q1882" s="35">
        <f>SUM(Q1878)</f>
        <v>2012274</v>
      </c>
      <c r="R1882" s="35">
        <f>SUM(R1878)</f>
        <v>1804800</v>
      </c>
      <c r="S1882" s="35">
        <f>SUM(S1878)</f>
        <v>1556299</v>
      </c>
      <c r="T1882" s="35">
        <f t="shared" ref="T1882:X1882" si="1360">SUM(T1878)</f>
        <v>248394</v>
      </c>
      <c r="U1882" s="35">
        <f t="shared" si="1360"/>
        <v>92818</v>
      </c>
      <c r="V1882" s="35">
        <f t="shared" si="1360"/>
        <v>92689</v>
      </c>
      <c r="W1882" s="35">
        <f t="shared" si="1360"/>
        <v>62887</v>
      </c>
      <c r="X1882" s="35">
        <f t="shared" si="1360"/>
        <v>1804693</v>
      </c>
      <c r="Y1882" s="218">
        <f t="shared" ref="Y1882:Y1883" si="1361">IF(R1882=0,0,(X1882/R1882)*100)</f>
        <v>99.994071365248232</v>
      </c>
    </row>
    <row r="1883" spans="1:25">
      <c r="A1883" s="253"/>
      <c r="B1883" s="253"/>
      <c r="C1883" s="253"/>
      <c r="D1883" s="253"/>
      <c r="E1883" s="253"/>
      <c r="F1883" s="253"/>
      <c r="G1883" s="259"/>
      <c r="H1883" s="36" t="s">
        <v>69</v>
      </c>
      <c r="I1883" s="35">
        <f t="shared" si="1346"/>
        <v>1902008</v>
      </c>
      <c r="J1883" s="35">
        <f t="shared" ref="J1883:P1883" si="1362">SUM(J1882)</f>
        <v>1716508</v>
      </c>
      <c r="K1883" s="35">
        <f t="shared" si="1348"/>
        <v>185500</v>
      </c>
      <c r="L1883" s="35">
        <f t="shared" si="1362"/>
        <v>185500</v>
      </c>
      <c r="M1883" s="35">
        <f t="shared" si="1362"/>
        <v>0</v>
      </c>
      <c r="N1883" s="35">
        <f t="shared" si="1362"/>
        <v>0</v>
      </c>
      <c r="O1883" s="35">
        <f t="shared" si="1362"/>
        <v>0</v>
      </c>
      <c r="P1883" s="35">
        <f t="shared" si="1362"/>
        <v>0</v>
      </c>
      <c r="Q1883" s="35">
        <f>SUM(Q1882)</f>
        <v>2012274</v>
      </c>
      <c r="R1883" s="35">
        <f>SUM(R1882)</f>
        <v>1804800</v>
      </c>
      <c r="S1883" s="35">
        <f>SUM(S1882)</f>
        <v>1556299</v>
      </c>
      <c r="T1883" s="35">
        <f t="shared" ref="T1883:X1883" si="1363">SUM(T1882)</f>
        <v>248394</v>
      </c>
      <c r="U1883" s="35">
        <f t="shared" si="1363"/>
        <v>92818</v>
      </c>
      <c r="V1883" s="35">
        <f t="shared" si="1363"/>
        <v>92689</v>
      </c>
      <c r="W1883" s="35">
        <f t="shared" si="1363"/>
        <v>62887</v>
      </c>
      <c r="X1883" s="35">
        <f t="shared" si="1363"/>
        <v>1804693</v>
      </c>
      <c r="Y1883" s="218">
        <f t="shared" si="1361"/>
        <v>99.994071365248232</v>
      </c>
    </row>
    <row r="1884" spans="1:25">
      <c r="A1884" s="254"/>
      <c r="B1884" s="254"/>
      <c r="C1884" s="254"/>
      <c r="D1884" s="254"/>
      <c r="E1884" s="254"/>
      <c r="F1884" s="254"/>
      <c r="G1884" s="260"/>
    </row>
    <row r="1885" spans="1:25" ht="15" thickBot="1">
      <c r="A1885" s="32" t="s">
        <v>0</v>
      </c>
      <c r="B1885" s="32" t="s">
        <v>0</v>
      </c>
      <c r="C1885" s="32" t="s">
        <v>0</v>
      </c>
      <c r="D1885" s="32" t="s">
        <v>0</v>
      </c>
      <c r="E1885" s="32" t="s">
        <v>0</v>
      </c>
      <c r="F1885" s="32" t="s">
        <v>0</v>
      </c>
      <c r="G1885" s="154" t="s">
        <v>0</v>
      </c>
      <c r="H1885" s="37" t="s">
        <v>0</v>
      </c>
      <c r="I1885" s="37"/>
      <c r="J1885" s="37"/>
      <c r="K1885" s="37"/>
      <c r="L1885" s="37" t="s">
        <v>0</v>
      </c>
      <c r="M1885" s="37" t="s">
        <v>0</v>
      </c>
      <c r="N1885" s="37" t="s">
        <v>0</v>
      </c>
      <c r="O1885" s="37" t="s">
        <v>0</v>
      </c>
      <c r="P1885" s="37" t="s">
        <v>0</v>
      </c>
      <c r="Q1885" s="37"/>
      <c r="R1885" s="37"/>
      <c r="S1885" s="37"/>
      <c r="T1885" s="37" t="s">
        <v>0</v>
      </c>
      <c r="U1885" s="37" t="s">
        <v>0</v>
      </c>
      <c r="V1885" s="37" t="s">
        <v>0</v>
      </c>
      <c r="W1885" s="37" t="s">
        <v>0</v>
      </c>
      <c r="X1885" s="37" t="s">
        <v>0</v>
      </c>
      <c r="Y1885" s="219"/>
    </row>
    <row r="1886" spans="1:25" ht="41.4" thickBot="1">
      <c r="A1886" s="24" t="s">
        <v>123</v>
      </c>
      <c r="B1886" s="24" t="s">
        <v>124</v>
      </c>
      <c r="C1886" s="24" t="s">
        <v>125</v>
      </c>
      <c r="D1886" s="25" t="s">
        <v>0</v>
      </c>
      <c r="E1886" s="24" t="s">
        <v>126</v>
      </c>
      <c r="F1886" s="24" t="s">
        <v>127</v>
      </c>
      <c r="G1886" s="151" t="s">
        <v>128</v>
      </c>
      <c r="H1886" s="24" t="s">
        <v>1</v>
      </c>
      <c r="I1886" s="1" t="s">
        <v>3093</v>
      </c>
      <c r="J1886" s="1" t="s">
        <v>3130</v>
      </c>
      <c r="K1886" s="1" t="s">
        <v>3</v>
      </c>
      <c r="L1886" s="1" t="s">
        <v>4</v>
      </c>
      <c r="M1886" s="1" t="s">
        <v>5</v>
      </c>
      <c r="N1886" s="1" t="s">
        <v>6</v>
      </c>
      <c r="O1886" s="1" t="s">
        <v>7</v>
      </c>
      <c r="P1886" s="1" t="s">
        <v>8</v>
      </c>
      <c r="Q1886" s="1" t="s">
        <v>3344</v>
      </c>
      <c r="R1886" s="1" t="s">
        <v>3427</v>
      </c>
      <c r="S1886" s="1" t="s">
        <v>3447</v>
      </c>
      <c r="T1886" s="1" t="s">
        <v>3448</v>
      </c>
      <c r="U1886" s="1" t="s">
        <v>3452</v>
      </c>
      <c r="V1886" s="1" t="s">
        <v>3449</v>
      </c>
      <c r="W1886" s="1" t="s">
        <v>3450</v>
      </c>
      <c r="X1886" s="1" t="s">
        <v>3451</v>
      </c>
      <c r="Y1886" s="216" t="s">
        <v>3385</v>
      </c>
    </row>
    <row r="1887" spans="1:25">
      <c r="A1887" s="26" t="s">
        <v>0</v>
      </c>
      <c r="B1887" s="26" t="s">
        <v>0</v>
      </c>
      <c r="C1887" s="26" t="s">
        <v>0</v>
      </c>
      <c r="D1887" s="27" t="s">
        <v>0</v>
      </c>
      <c r="E1887" s="27" t="s">
        <v>0</v>
      </c>
      <c r="F1887" s="28" t="s">
        <v>0</v>
      </c>
      <c r="G1887" s="152" t="s">
        <v>0</v>
      </c>
      <c r="H1887" s="29" t="s">
        <v>0</v>
      </c>
      <c r="I1887" s="45">
        <v>1</v>
      </c>
      <c r="J1887" s="45">
        <v>3</v>
      </c>
      <c r="K1887" s="45" t="s">
        <v>9</v>
      </c>
      <c r="L1887" s="45">
        <v>5</v>
      </c>
      <c r="M1887" s="45">
        <v>6</v>
      </c>
      <c r="N1887" s="45">
        <v>7</v>
      </c>
      <c r="O1887" s="45">
        <v>8</v>
      </c>
      <c r="P1887" s="45">
        <v>9</v>
      </c>
      <c r="Q1887" s="45">
        <v>1</v>
      </c>
      <c r="R1887" s="45">
        <v>2</v>
      </c>
      <c r="S1887" s="45">
        <v>3</v>
      </c>
      <c r="T1887" s="45" t="s">
        <v>3453</v>
      </c>
      <c r="U1887" s="45">
        <v>5</v>
      </c>
      <c r="V1887" s="45">
        <v>6</v>
      </c>
      <c r="W1887" s="45">
        <v>7</v>
      </c>
      <c r="X1887" s="45" t="s">
        <v>3454</v>
      </c>
      <c r="Y1887" s="276">
        <v>9</v>
      </c>
    </row>
    <row r="1888" spans="1:25">
      <c r="A1888" s="133" t="s">
        <v>786</v>
      </c>
      <c r="B1888" s="133" t="s">
        <v>172</v>
      </c>
      <c r="C1888" s="109" t="s">
        <v>912</v>
      </c>
      <c r="D1888" s="109" t="s">
        <v>913</v>
      </c>
      <c r="E1888" s="98" t="s">
        <v>0</v>
      </c>
      <c r="F1888" s="98" t="s">
        <v>0</v>
      </c>
      <c r="G1888" s="153" t="s">
        <v>0</v>
      </c>
      <c r="H1888" s="98" t="s">
        <v>914</v>
      </c>
      <c r="I1888" s="110"/>
      <c r="J1888" s="110"/>
      <c r="K1888" s="110"/>
      <c r="L1888" s="110" t="s">
        <v>0</v>
      </c>
      <c r="M1888" s="110" t="s">
        <v>0</v>
      </c>
      <c r="N1888" s="110" t="s">
        <v>0</v>
      </c>
      <c r="O1888" s="110" t="s">
        <v>0</v>
      </c>
      <c r="P1888" s="110" t="s">
        <v>0</v>
      </c>
      <c r="Q1888" s="110"/>
      <c r="R1888" s="110"/>
      <c r="S1888" s="110"/>
      <c r="T1888" s="110" t="s">
        <v>0</v>
      </c>
      <c r="U1888" s="110" t="s">
        <v>0</v>
      </c>
      <c r="V1888" s="110" t="s">
        <v>0</v>
      </c>
      <c r="W1888" s="110" t="s">
        <v>0</v>
      </c>
      <c r="X1888" s="110" t="s">
        <v>0</v>
      </c>
      <c r="Y1888" s="217"/>
    </row>
    <row r="1889" spans="1:25" ht="20.399999999999999">
      <c r="A1889" s="20" t="s">
        <v>0</v>
      </c>
      <c r="B1889" s="20" t="s">
        <v>0</v>
      </c>
      <c r="C1889" s="20" t="s">
        <v>0</v>
      </c>
      <c r="D1889" s="21" t="s">
        <v>0</v>
      </c>
      <c r="E1889" s="21" t="s">
        <v>0</v>
      </c>
      <c r="F1889" s="21" t="s">
        <v>0</v>
      </c>
      <c r="G1889" s="150" t="s">
        <v>0</v>
      </c>
      <c r="H1889" s="30" t="s">
        <v>33</v>
      </c>
      <c r="I1889" s="31">
        <f t="shared" si="1346"/>
        <v>1017745</v>
      </c>
      <c r="J1889" s="31">
        <f t="shared" ref="J1889:P1889" si="1364">SUM(J1890,J1898,J1900)</f>
        <v>959485</v>
      </c>
      <c r="K1889" s="31">
        <f t="shared" si="1348"/>
        <v>58260</v>
      </c>
      <c r="L1889" s="31">
        <f t="shared" si="1364"/>
        <v>58260</v>
      </c>
      <c r="M1889" s="31">
        <f t="shared" si="1364"/>
        <v>0</v>
      </c>
      <c r="N1889" s="31">
        <f t="shared" si="1364"/>
        <v>0</v>
      </c>
      <c r="O1889" s="31">
        <f t="shared" si="1364"/>
        <v>0</v>
      </c>
      <c r="P1889" s="31">
        <f t="shared" si="1364"/>
        <v>0</v>
      </c>
      <c r="Q1889" s="31">
        <f>SUM(Q1890,Q1898,Q1900)</f>
        <v>1104359</v>
      </c>
      <c r="R1889" s="31">
        <f>SUM(R1890,R1898,R1900)</f>
        <v>1031956</v>
      </c>
      <c r="S1889" s="31">
        <f>SUM(S1890,S1898,S1900)</f>
        <v>898851</v>
      </c>
      <c r="T1889" s="31">
        <f t="shared" ref="T1889:X1889" si="1365">SUM(T1890,T1898,T1900)</f>
        <v>133105</v>
      </c>
      <c r="U1889" s="31">
        <f t="shared" si="1365"/>
        <v>106440</v>
      </c>
      <c r="V1889" s="31">
        <f t="shared" si="1365"/>
        <v>18665</v>
      </c>
      <c r="W1889" s="31">
        <f t="shared" si="1365"/>
        <v>8000</v>
      </c>
      <c r="X1889" s="31">
        <f t="shared" si="1365"/>
        <v>1031956</v>
      </c>
      <c r="Y1889" s="220">
        <f t="shared" ref="Y1889:Y1920" si="1366">IF(R1889=0,0,(X1889/R1889)*100)</f>
        <v>100</v>
      </c>
    </row>
    <row r="1890" spans="1:25">
      <c r="A1890" s="23" t="s">
        <v>786</v>
      </c>
      <c r="B1890" s="23" t="s">
        <v>172</v>
      </c>
      <c r="C1890" s="23" t="s">
        <v>912</v>
      </c>
      <c r="D1890" s="23" t="s">
        <v>913</v>
      </c>
      <c r="E1890" s="21" t="s">
        <v>132</v>
      </c>
      <c r="F1890" s="21" t="s">
        <v>0</v>
      </c>
      <c r="G1890" s="150" t="s">
        <v>0</v>
      </c>
      <c r="H1890" s="21" t="s">
        <v>11</v>
      </c>
      <c r="I1890" s="66">
        <f t="shared" si="1346"/>
        <v>811870</v>
      </c>
      <c r="J1890" s="66">
        <f t="shared" ref="J1890:P1890" si="1367">SUM(J1891,J1892)</f>
        <v>781885</v>
      </c>
      <c r="K1890" s="66">
        <f t="shared" si="1348"/>
        <v>29985</v>
      </c>
      <c r="L1890" s="66">
        <f t="shared" si="1367"/>
        <v>29985</v>
      </c>
      <c r="M1890" s="66">
        <f t="shared" si="1367"/>
        <v>0</v>
      </c>
      <c r="N1890" s="66">
        <f t="shared" si="1367"/>
        <v>0</v>
      </c>
      <c r="O1890" s="66">
        <f t="shared" si="1367"/>
        <v>0</v>
      </c>
      <c r="P1890" s="66">
        <f t="shared" si="1367"/>
        <v>0</v>
      </c>
      <c r="Q1890" s="66">
        <f>SUM(Q1891,Q1892)</f>
        <v>848938</v>
      </c>
      <c r="R1890" s="66">
        <f>SUM(R1891,R1892)</f>
        <v>818438</v>
      </c>
      <c r="S1890" s="66">
        <f>SUM(S1891,S1892)</f>
        <v>732295</v>
      </c>
      <c r="T1890" s="66">
        <f t="shared" ref="T1890:X1890" si="1368">SUM(T1891,T1892)</f>
        <v>86143</v>
      </c>
      <c r="U1890" s="66">
        <f t="shared" si="1368"/>
        <v>80153</v>
      </c>
      <c r="V1890" s="66">
        <f t="shared" si="1368"/>
        <v>5990</v>
      </c>
      <c r="W1890" s="66">
        <f t="shared" si="1368"/>
        <v>0</v>
      </c>
      <c r="X1890" s="66">
        <f t="shared" si="1368"/>
        <v>818438</v>
      </c>
      <c r="Y1890" s="208">
        <f t="shared" si="1366"/>
        <v>100</v>
      </c>
    </row>
    <row r="1891" spans="1:25">
      <c r="A1891" s="23" t="s">
        <v>786</v>
      </c>
      <c r="B1891" s="23" t="s">
        <v>172</v>
      </c>
      <c r="C1891" s="23" t="s">
        <v>912</v>
      </c>
      <c r="D1891" s="23" t="s">
        <v>913</v>
      </c>
      <c r="E1891" s="22">
        <v>6111</v>
      </c>
      <c r="F1891" s="23"/>
      <c r="G1891" s="128" t="s">
        <v>3378</v>
      </c>
      <c r="H1891" s="32" t="s">
        <v>12</v>
      </c>
      <c r="I1891" s="44">
        <f t="shared" si="1346"/>
        <v>693220</v>
      </c>
      <c r="J1891" s="44">
        <v>668220</v>
      </c>
      <c r="K1891" s="44">
        <f t="shared" si="1348"/>
        <v>25000</v>
      </c>
      <c r="L1891" s="44">
        <v>25000</v>
      </c>
      <c r="M1891" s="44">
        <v>0</v>
      </c>
      <c r="N1891" s="44">
        <v>0</v>
      </c>
      <c r="O1891" s="44">
        <v>0</v>
      </c>
      <c r="P1891" s="44">
        <v>0</v>
      </c>
      <c r="Q1891" s="44">
        <v>729420</v>
      </c>
      <c r="R1891" s="44">
        <v>704420</v>
      </c>
      <c r="S1891" s="44">
        <v>633693</v>
      </c>
      <c r="T1891" s="44">
        <f t="shared" ref="T1891:T1919" si="1369">U1891+V1891+W1891</f>
        <v>70727</v>
      </c>
      <c r="U1891" s="44">
        <v>65000</v>
      </c>
      <c r="V1891" s="44">
        <v>5727</v>
      </c>
      <c r="W1891" s="44"/>
      <c r="X1891" s="44">
        <f t="shared" ref="X1891:X1919" si="1370">S1891+T1891</f>
        <v>704420</v>
      </c>
      <c r="Y1891" s="209">
        <f t="shared" si="1366"/>
        <v>100</v>
      </c>
    </row>
    <row r="1892" spans="1:25">
      <c r="A1892" s="20" t="s">
        <v>786</v>
      </c>
      <c r="B1892" s="20" t="s">
        <v>172</v>
      </c>
      <c r="C1892" s="20" t="s">
        <v>912</v>
      </c>
      <c r="D1892" s="20" t="s">
        <v>913</v>
      </c>
      <c r="E1892" s="20" t="s">
        <v>134</v>
      </c>
      <c r="F1892" s="23" t="s">
        <v>0</v>
      </c>
      <c r="G1892" s="154" t="s">
        <v>0</v>
      </c>
      <c r="H1892" s="21" t="s">
        <v>13</v>
      </c>
      <c r="I1892" s="66">
        <f t="shared" si="1346"/>
        <v>118650</v>
      </c>
      <c r="J1892" s="66">
        <f t="shared" ref="J1892:P1892" si="1371">SUM(J1893:J1897)</f>
        <v>113665</v>
      </c>
      <c r="K1892" s="66">
        <f t="shared" si="1348"/>
        <v>4985</v>
      </c>
      <c r="L1892" s="66">
        <f t="shared" si="1371"/>
        <v>4985</v>
      </c>
      <c r="M1892" s="66">
        <f t="shared" si="1371"/>
        <v>0</v>
      </c>
      <c r="N1892" s="66">
        <f t="shared" si="1371"/>
        <v>0</v>
      </c>
      <c r="O1892" s="66">
        <f t="shared" si="1371"/>
        <v>0</v>
      </c>
      <c r="P1892" s="66">
        <f t="shared" si="1371"/>
        <v>0</v>
      </c>
      <c r="Q1892" s="66">
        <f>SUM(Q1893:Q1897)</f>
        <v>119518</v>
      </c>
      <c r="R1892" s="66">
        <f>SUM(R1893:R1897)</f>
        <v>114018</v>
      </c>
      <c r="S1892" s="66">
        <f>SUM(S1893:S1897)</f>
        <v>98602</v>
      </c>
      <c r="T1892" s="66">
        <f t="shared" ref="T1892:X1892" si="1372">SUM(T1893:T1897)</f>
        <v>15416</v>
      </c>
      <c r="U1892" s="66">
        <f t="shared" si="1372"/>
        <v>15153</v>
      </c>
      <c r="V1892" s="66">
        <f t="shared" si="1372"/>
        <v>263</v>
      </c>
      <c r="W1892" s="66">
        <f t="shared" si="1372"/>
        <v>0</v>
      </c>
      <c r="X1892" s="66">
        <f t="shared" si="1372"/>
        <v>114018</v>
      </c>
      <c r="Y1892" s="208">
        <f t="shared" si="1366"/>
        <v>100</v>
      </c>
    </row>
    <row r="1893" spans="1:25">
      <c r="A1893" s="23" t="s">
        <v>786</v>
      </c>
      <c r="B1893" s="23" t="s">
        <v>172</v>
      </c>
      <c r="C1893" s="23" t="s">
        <v>912</v>
      </c>
      <c r="D1893" s="23" t="s">
        <v>913</v>
      </c>
      <c r="E1893" s="22">
        <v>6112</v>
      </c>
      <c r="F1893" s="23" t="s">
        <v>915</v>
      </c>
      <c r="G1893" s="128" t="s">
        <v>3378</v>
      </c>
      <c r="H1893" s="32" t="s">
        <v>16</v>
      </c>
      <c r="I1893" s="44">
        <f t="shared" si="1346"/>
        <v>19150</v>
      </c>
      <c r="J1893" s="44">
        <v>18250</v>
      </c>
      <c r="K1893" s="44">
        <f t="shared" si="1348"/>
        <v>900</v>
      </c>
      <c r="L1893" s="44">
        <v>900</v>
      </c>
      <c r="M1893" s="44">
        <v>0</v>
      </c>
      <c r="N1893" s="44">
        <v>0</v>
      </c>
      <c r="O1893" s="44">
        <v>0</v>
      </c>
      <c r="P1893" s="44">
        <v>0</v>
      </c>
      <c r="Q1893" s="44">
        <v>19150</v>
      </c>
      <c r="R1893" s="44">
        <v>18250</v>
      </c>
      <c r="S1893" s="44">
        <v>18197</v>
      </c>
      <c r="T1893" s="44">
        <f t="shared" si="1369"/>
        <v>53</v>
      </c>
      <c r="U1893" s="44">
        <v>53</v>
      </c>
      <c r="V1893" s="44">
        <v>0</v>
      </c>
      <c r="W1893" s="44">
        <v>0</v>
      </c>
      <c r="X1893" s="44">
        <f t="shared" si="1370"/>
        <v>18250</v>
      </c>
      <c r="Y1893" s="209">
        <f t="shared" si="1366"/>
        <v>100</v>
      </c>
    </row>
    <row r="1894" spans="1:25">
      <c r="A1894" s="23" t="s">
        <v>786</v>
      </c>
      <c r="B1894" s="23" t="s">
        <v>172</v>
      </c>
      <c r="C1894" s="23" t="s">
        <v>912</v>
      </c>
      <c r="D1894" s="23" t="s">
        <v>913</v>
      </c>
      <c r="E1894" s="22">
        <v>6112</v>
      </c>
      <c r="F1894" s="23" t="s">
        <v>916</v>
      </c>
      <c r="G1894" s="128" t="s">
        <v>3378</v>
      </c>
      <c r="H1894" s="32" t="s">
        <v>19</v>
      </c>
      <c r="I1894" s="44">
        <f t="shared" si="1346"/>
        <v>69900</v>
      </c>
      <c r="J1894" s="44">
        <v>66300</v>
      </c>
      <c r="K1894" s="44">
        <f t="shared" si="1348"/>
        <v>3600</v>
      </c>
      <c r="L1894" s="44">
        <v>3600</v>
      </c>
      <c r="M1894" s="44">
        <v>0</v>
      </c>
      <c r="N1894" s="44">
        <v>0</v>
      </c>
      <c r="O1894" s="44">
        <v>0</v>
      </c>
      <c r="P1894" s="44">
        <v>0</v>
      </c>
      <c r="Q1894" s="44">
        <v>69900</v>
      </c>
      <c r="R1894" s="44">
        <v>66300</v>
      </c>
      <c r="S1894" s="44">
        <v>61037</v>
      </c>
      <c r="T1894" s="44">
        <f t="shared" si="1369"/>
        <v>5263</v>
      </c>
      <c r="U1894" s="44">
        <v>5000</v>
      </c>
      <c r="V1894" s="44">
        <v>263</v>
      </c>
      <c r="W1894" s="44">
        <v>0</v>
      </c>
      <c r="X1894" s="44">
        <f t="shared" si="1370"/>
        <v>66300</v>
      </c>
      <c r="Y1894" s="209">
        <f t="shared" si="1366"/>
        <v>100</v>
      </c>
    </row>
    <row r="1895" spans="1:25">
      <c r="A1895" s="23" t="s">
        <v>786</v>
      </c>
      <c r="B1895" s="23" t="s">
        <v>172</v>
      </c>
      <c r="C1895" s="23" t="s">
        <v>912</v>
      </c>
      <c r="D1895" s="23" t="s">
        <v>913</v>
      </c>
      <c r="E1895" s="22">
        <v>6112</v>
      </c>
      <c r="F1895" s="23" t="s">
        <v>917</v>
      </c>
      <c r="G1895" s="128" t="s">
        <v>3378</v>
      </c>
      <c r="H1895" s="32" t="s">
        <v>17</v>
      </c>
      <c r="I1895" s="44">
        <f t="shared" si="1346"/>
        <v>15000</v>
      </c>
      <c r="J1895" s="44">
        <v>14515</v>
      </c>
      <c r="K1895" s="44">
        <f t="shared" si="1348"/>
        <v>485</v>
      </c>
      <c r="L1895" s="44">
        <v>485</v>
      </c>
      <c r="M1895" s="44">
        <v>0</v>
      </c>
      <c r="N1895" s="44">
        <v>0</v>
      </c>
      <c r="O1895" s="44">
        <v>0</v>
      </c>
      <c r="P1895" s="44">
        <v>0</v>
      </c>
      <c r="Q1895" s="44">
        <v>15868</v>
      </c>
      <c r="R1895" s="44">
        <v>14868</v>
      </c>
      <c r="S1895" s="44">
        <v>14868</v>
      </c>
      <c r="T1895" s="44">
        <f t="shared" si="1369"/>
        <v>0</v>
      </c>
      <c r="U1895" s="44">
        <v>0</v>
      </c>
      <c r="V1895" s="44">
        <v>0</v>
      </c>
      <c r="W1895" s="44">
        <v>0</v>
      </c>
      <c r="X1895" s="44">
        <f t="shared" si="1370"/>
        <v>14868</v>
      </c>
      <c r="Y1895" s="209">
        <f t="shared" si="1366"/>
        <v>100</v>
      </c>
    </row>
    <row r="1896" spans="1:25">
      <c r="A1896" s="23" t="s">
        <v>786</v>
      </c>
      <c r="B1896" s="23" t="s">
        <v>172</v>
      </c>
      <c r="C1896" s="23" t="s">
        <v>912</v>
      </c>
      <c r="D1896" s="23" t="s">
        <v>913</v>
      </c>
      <c r="E1896" s="22">
        <v>6112</v>
      </c>
      <c r="F1896" s="23" t="s">
        <v>918</v>
      </c>
      <c r="G1896" s="128" t="s">
        <v>3378</v>
      </c>
      <c r="H1896" s="32" t="s">
        <v>15</v>
      </c>
      <c r="I1896" s="44">
        <f t="shared" si="1346"/>
        <v>2000</v>
      </c>
      <c r="J1896" s="44">
        <v>2000</v>
      </c>
      <c r="K1896" s="44">
        <f t="shared" si="1348"/>
        <v>0</v>
      </c>
      <c r="L1896" s="44">
        <v>0</v>
      </c>
      <c r="M1896" s="44">
        <v>0</v>
      </c>
      <c r="N1896" s="44">
        <v>0</v>
      </c>
      <c r="O1896" s="44">
        <v>0</v>
      </c>
      <c r="P1896" s="44">
        <v>0</v>
      </c>
      <c r="Q1896" s="44">
        <v>2000</v>
      </c>
      <c r="R1896" s="44">
        <v>2000</v>
      </c>
      <c r="S1896" s="44">
        <v>0</v>
      </c>
      <c r="T1896" s="44">
        <f t="shared" si="1369"/>
        <v>2000</v>
      </c>
      <c r="U1896" s="44">
        <v>2000</v>
      </c>
      <c r="V1896" s="44">
        <v>0</v>
      </c>
      <c r="W1896" s="44">
        <v>0</v>
      </c>
      <c r="X1896" s="44">
        <f t="shared" si="1370"/>
        <v>2000</v>
      </c>
      <c r="Y1896" s="209">
        <f t="shared" si="1366"/>
        <v>100</v>
      </c>
    </row>
    <row r="1897" spans="1:25">
      <c r="A1897" s="23" t="s">
        <v>786</v>
      </c>
      <c r="B1897" s="23" t="s">
        <v>172</v>
      </c>
      <c r="C1897" s="23" t="s">
        <v>912</v>
      </c>
      <c r="D1897" s="23" t="s">
        <v>913</v>
      </c>
      <c r="E1897" s="22">
        <v>6112</v>
      </c>
      <c r="F1897" s="23" t="s">
        <v>919</v>
      </c>
      <c r="G1897" s="128" t="s">
        <v>3378</v>
      </c>
      <c r="H1897" s="32" t="s">
        <v>18</v>
      </c>
      <c r="I1897" s="44">
        <f t="shared" si="1346"/>
        <v>12600</v>
      </c>
      <c r="J1897" s="44">
        <v>12600</v>
      </c>
      <c r="K1897" s="44">
        <f t="shared" si="1348"/>
        <v>0</v>
      </c>
      <c r="L1897" s="44">
        <v>0</v>
      </c>
      <c r="M1897" s="44">
        <v>0</v>
      </c>
      <c r="N1897" s="44">
        <v>0</v>
      </c>
      <c r="O1897" s="44">
        <v>0</v>
      </c>
      <c r="P1897" s="44">
        <v>0</v>
      </c>
      <c r="Q1897" s="44">
        <v>12600</v>
      </c>
      <c r="R1897" s="44">
        <v>12600</v>
      </c>
      <c r="S1897" s="44">
        <v>4500</v>
      </c>
      <c r="T1897" s="44">
        <f t="shared" si="1369"/>
        <v>8100</v>
      </c>
      <c r="U1897" s="44">
        <v>8100</v>
      </c>
      <c r="V1897" s="44">
        <v>0</v>
      </c>
      <c r="W1897" s="44">
        <v>0</v>
      </c>
      <c r="X1897" s="44">
        <f t="shared" si="1370"/>
        <v>12600</v>
      </c>
      <c r="Y1897" s="209">
        <f t="shared" si="1366"/>
        <v>100</v>
      </c>
    </row>
    <row r="1898" spans="1:25">
      <c r="A1898" s="23" t="s">
        <v>786</v>
      </c>
      <c r="B1898" s="23" t="s">
        <v>172</v>
      </c>
      <c r="C1898" s="23" t="s">
        <v>912</v>
      </c>
      <c r="D1898" s="23" t="s">
        <v>913</v>
      </c>
      <c r="E1898" s="21" t="s">
        <v>139</v>
      </c>
      <c r="F1898" s="21" t="s">
        <v>0</v>
      </c>
      <c r="G1898" s="150" t="s">
        <v>0</v>
      </c>
      <c r="H1898" s="21" t="s">
        <v>21</v>
      </c>
      <c r="I1898" s="66">
        <f t="shared" si="1346"/>
        <v>72850</v>
      </c>
      <c r="J1898" s="66">
        <f t="shared" ref="J1898:X1898" si="1373">SUM(J1899)</f>
        <v>70200</v>
      </c>
      <c r="K1898" s="66">
        <f t="shared" si="1348"/>
        <v>2650</v>
      </c>
      <c r="L1898" s="66">
        <f t="shared" si="1373"/>
        <v>2650</v>
      </c>
      <c r="M1898" s="66">
        <f t="shared" si="1373"/>
        <v>0</v>
      </c>
      <c r="N1898" s="66">
        <f t="shared" si="1373"/>
        <v>0</v>
      </c>
      <c r="O1898" s="66">
        <f t="shared" si="1373"/>
        <v>0</v>
      </c>
      <c r="P1898" s="66">
        <f t="shared" si="1373"/>
        <v>0</v>
      </c>
      <c r="Q1898" s="66">
        <f t="shared" si="1373"/>
        <v>76651</v>
      </c>
      <c r="R1898" s="66">
        <f t="shared" si="1373"/>
        <v>74001</v>
      </c>
      <c r="S1898" s="66">
        <f t="shared" si="1373"/>
        <v>68601</v>
      </c>
      <c r="T1898" s="66">
        <f t="shared" si="1373"/>
        <v>5400</v>
      </c>
      <c r="U1898" s="66">
        <f t="shared" si="1373"/>
        <v>5400</v>
      </c>
      <c r="V1898" s="66">
        <f t="shared" si="1373"/>
        <v>0</v>
      </c>
      <c r="W1898" s="66">
        <f t="shared" si="1373"/>
        <v>0</v>
      </c>
      <c r="X1898" s="66">
        <f t="shared" si="1373"/>
        <v>74001</v>
      </c>
      <c r="Y1898" s="208">
        <f t="shared" si="1366"/>
        <v>100</v>
      </c>
    </row>
    <row r="1899" spans="1:25">
      <c r="A1899" s="23" t="s">
        <v>786</v>
      </c>
      <c r="B1899" s="23" t="s">
        <v>172</v>
      </c>
      <c r="C1899" s="23" t="s">
        <v>912</v>
      </c>
      <c r="D1899" s="23" t="s">
        <v>913</v>
      </c>
      <c r="E1899" s="22">
        <v>6121</v>
      </c>
      <c r="F1899" s="23"/>
      <c r="G1899" s="128" t="s">
        <v>3378</v>
      </c>
      <c r="H1899" s="32" t="s">
        <v>22</v>
      </c>
      <c r="I1899" s="44">
        <f t="shared" si="1346"/>
        <v>72850</v>
      </c>
      <c r="J1899" s="44">
        <v>70200</v>
      </c>
      <c r="K1899" s="44">
        <f t="shared" si="1348"/>
        <v>2650</v>
      </c>
      <c r="L1899" s="44">
        <v>2650</v>
      </c>
      <c r="M1899" s="44">
        <v>0</v>
      </c>
      <c r="N1899" s="44">
        <v>0</v>
      </c>
      <c r="O1899" s="44">
        <v>0</v>
      </c>
      <c r="P1899" s="44">
        <v>0</v>
      </c>
      <c r="Q1899" s="44">
        <v>76651</v>
      </c>
      <c r="R1899" s="44">
        <v>74001</v>
      </c>
      <c r="S1899" s="44">
        <v>68601</v>
      </c>
      <c r="T1899" s="44">
        <f t="shared" si="1369"/>
        <v>5400</v>
      </c>
      <c r="U1899" s="44">
        <v>5400</v>
      </c>
      <c r="V1899" s="44">
        <v>0</v>
      </c>
      <c r="W1899" s="44">
        <v>0</v>
      </c>
      <c r="X1899" s="44">
        <f t="shared" si="1370"/>
        <v>74001</v>
      </c>
      <c r="Y1899" s="209">
        <f t="shared" si="1366"/>
        <v>100</v>
      </c>
    </row>
    <row r="1900" spans="1:25">
      <c r="A1900" s="23" t="s">
        <v>786</v>
      </c>
      <c r="B1900" s="23" t="s">
        <v>172</v>
      </c>
      <c r="C1900" s="23" t="s">
        <v>912</v>
      </c>
      <c r="D1900" s="23" t="s">
        <v>913</v>
      </c>
      <c r="E1900" s="21" t="s">
        <v>141</v>
      </c>
      <c r="F1900" s="21" t="s">
        <v>0</v>
      </c>
      <c r="G1900" s="150" t="s">
        <v>0</v>
      </c>
      <c r="H1900" s="21" t="s">
        <v>23</v>
      </c>
      <c r="I1900" s="66">
        <f t="shared" si="1346"/>
        <v>133025</v>
      </c>
      <c r="J1900" s="66">
        <f t="shared" ref="J1900:P1900" si="1374">SUM(J1901:J1909)</f>
        <v>107400</v>
      </c>
      <c r="K1900" s="66">
        <f t="shared" si="1348"/>
        <v>25625</v>
      </c>
      <c r="L1900" s="66">
        <f t="shared" si="1374"/>
        <v>25625</v>
      </c>
      <c r="M1900" s="66">
        <f t="shared" si="1374"/>
        <v>0</v>
      </c>
      <c r="N1900" s="66">
        <f t="shared" si="1374"/>
        <v>0</v>
      </c>
      <c r="O1900" s="66">
        <f t="shared" si="1374"/>
        <v>0</v>
      </c>
      <c r="P1900" s="66">
        <f t="shared" si="1374"/>
        <v>0</v>
      </c>
      <c r="Q1900" s="66">
        <f>SUM(Q1901:Q1909)</f>
        <v>178770</v>
      </c>
      <c r="R1900" s="66">
        <f>SUM(R1901:R1909)</f>
        <v>139517</v>
      </c>
      <c r="S1900" s="66">
        <f>SUM(S1901:S1909)</f>
        <v>97955</v>
      </c>
      <c r="T1900" s="66">
        <f t="shared" ref="T1900:X1900" si="1375">SUM(T1901:T1909)</f>
        <v>41562</v>
      </c>
      <c r="U1900" s="66">
        <f t="shared" si="1375"/>
        <v>20887</v>
      </c>
      <c r="V1900" s="66">
        <f t="shared" si="1375"/>
        <v>12675</v>
      </c>
      <c r="W1900" s="66">
        <f t="shared" si="1375"/>
        <v>8000</v>
      </c>
      <c r="X1900" s="66">
        <f t="shared" si="1375"/>
        <v>139517</v>
      </c>
      <c r="Y1900" s="208">
        <f t="shared" si="1366"/>
        <v>100</v>
      </c>
    </row>
    <row r="1901" spans="1:25">
      <c r="A1901" s="23" t="s">
        <v>786</v>
      </c>
      <c r="B1901" s="23" t="s">
        <v>172</v>
      </c>
      <c r="C1901" s="23" t="s">
        <v>912</v>
      </c>
      <c r="D1901" s="23" t="s">
        <v>913</v>
      </c>
      <c r="E1901" s="22">
        <v>6131</v>
      </c>
      <c r="F1901" s="23"/>
      <c r="G1901" s="128" t="s">
        <v>3378</v>
      </c>
      <c r="H1901" s="32" t="s">
        <v>24</v>
      </c>
      <c r="I1901" s="44">
        <f t="shared" si="1346"/>
        <v>2500</v>
      </c>
      <c r="J1901" s="44">
        <v>2500</v>
      </c>
      <c r="K1901" s="44">
        <f t="shared" si="1348"/>
        <v>0</v>
      </c>
      <c r="L1901" s="44">
        <v>0</v>
      </c>
      <c r="M1901" s="44">
        <v>0</v>
      </c>
      <c r="N1901" s="44">
        <v>0</v>
      </c>
      <c r="O1901" s="44">
        <v>0</v>
      </c>
      <c r="P1901" s="44">
        <v>0</v>
      </c>
      <c r="Q1901" s="44">
        <v>2500</v>
      </c>
      <c r="R1901" s="44">
        <v>2500</v>
      </c>
      <c r="S1901" s="44">
        <v>820</v>
      </c>
      <c r="T1901" s="44">
        <f t="shared" si="1369"/>
        <v>1680</v>
      </c>
      <c r="U1901" s="44">
        <v>1680</v>
      </c>
      <c r="V1901" s="44">
        <v>0</v>
      </c>
      <c r="W1901" s="44">
        <v>0</v>
      </c>
      <c r="X1901" s="44">
        <f t="shared" si="1370"/>
        <v>2500</v>
      </c>
      <c r="Y1901" s="209">
        <f t="shared" si="1366"/>
        <v>100</v>
      </c>
    </row>
    <row r="1902" spans="1:25">
      <c r="A1902" s="23" t="s">
        <v>786</v>
      </c>
      <c r="B1902" s="23" t="s">
        <v>172</v>
      </c>
      <c r="C1902" s="23" t="s">
        <v>912</v>
      </c>
      <c r="D1902" s="23" t="s">
        <v>913</v>
      </c>
      <c r="E1902" s="22">
        <v>6132</v>
      </c>
      <c r="F1902" s="23"/>
      <c r="G1902" s="128" t="s">
        <v>3378</v>
      </c>
      <c r="H1902" s="32" t="s">
        <v>25</v>
      </c>
      <c r="I1902" s="44">
        <f t="shared" si="1346"/>
        <v>54000</v>
      </c>
      <c r="J1902" s="44">
        <v>54000</v>
      </c>
      <c r="K1902" s="44">
        <f t="shared" si="1348"/>
        <v>0</v>
      </c>
      <c r="L1902" s="44">
        <v>0</v>
      </c>
      <c r="M1902" s="44">
        <v>0</v>
      </c>
      <c r="N1902" s="44">
        <v>0</v>
      </c>
      <c r="O1902" s="44">
        <v>0</v>
      </c>
      <c r="P1902" s="44">
        <v>0</v>
      </c>
      <c r="Q1902" s="44">
        <v>54000</v>
      </c>
      <c r="R1902" s="44">
        <v>54000</v>
      </c>
      <c r="S1902" s="44">
        <v>34500</v>
      </c>
      <c r="T1902" s="44">
        <f t="shared" si="1369"/>
        <v>19500</v>
      </c>
      <c r="U1902" s="44">
        <v>7000</v>
      </c>
      <c r="V1902" s="44">
        <v>7000</v>
      </c>
      <c r="W1902" s="44">
        <v>5500</v>
      </c>
      <c r="X1902" s="44">
        <f t="shared" si="1370"/>
        <v>54000</v>
      </c>
      <c r="Y1902" s="209">
        <f t="shared" si="1366"/>
        <v>100</v>
      </c>
    </row>
    <row r="1903" spans="1:25">
      <c r="A1903" s="23" t="s">
        <v>786</v>
      </c>
      <c r="B1903" s="23" t="s">
        <v>172</v>
      </c>
      <c r="C1903" s="23" t="s">
        <v>912</v>
      </c>
      <c r="D1903" s="23" t="s">
        <v>913</v>
      </c>
      <c r="E1903" s="22">
        <v>6133</v>
      </c>
      <c r="F1903" s="23"/>
      <c r="G1903" s="128" t="s">
        <v>3378</v>
      </c>
      <c r="H1903" s="32" t="s">
        <v>26</v>
      </c>
      <c r="I1903" s="44">
        <f t="shared" si="1346"/>
        <v>14000</v>
      </c>
      <c r="J1903" s="44">
        <v>14000</v>
      </c>
      <c r="K1903" s="44">
        <f t="shared" si="1348"/>
        <v>0</v>
      </c>
      <c r="L1903" s="44">
        <v>0</v>
      </c>
      <c r="M1903" s="44">
        <v>0</v>
      </c>
      <c r="N1903" s="44">
        <v>0</v>
      </c>
      <c r="O1903" s="44">
        <v>0</v>
      </c>
      <c r="P1903" s="44">
        <v>0</v>
      </c>
      <c r="Q1903" s="44">
        <v>14000</v>
      </c>
      <c r="R1903" s="44">
        <v>14000</v>
      </c>
      <c r="S1903" s="44">
        <v>9450</v>
      </c>
      <c r="T1903" s="44">
        <f t="shared" si="1369"/>
        <v>4550</v>
      </c>
      <c r="U1903" s="44">
        <v>3000</v>
      </c>
      <c r="V1903" s="44">
        <v>1550</v>
      </c>
      <c r="W1903" s="44">
        <v>0</v>
      </c>
      <c r="X1903" s="44">
        <f t="shared" si="1370"/>
        <v>14000</v>
      </c>
      <c r="Y1903" s="209">
        <f t="shared" si="1366"/>
        <v>100</v>
      </c>
    </row>
    <row r="1904" spans="1:25">
      <c r="A1904" s="23" t="s">
        <v>786</v>
      </c>
      <c r="B1904" s="23" t="s">
        <v>172</v>
      </c>
      <c r="C1904" s="23" t="s">
        <v>912</v>
      </c>
      <c r="D1904" s="23" t="s">
        <v>913</v>
      </c>
      <c r="E1904" s="22">
        <v>6134</v>
      </c>
      <c r="F1904" s="23"/>
      <c r="G1904" s="128" t="s">
        <v>3378</v>
      </c>
      <c r="H1904" s="32" t="s">
        <v>27</v>
      </c>
      <c r="I1904" s="44">
        <f t="shared" si="1346"/>
        <v>33000</v>
      </c>
      <c r="J1904" s="44">
        <v>8000</v>
      </c>
      <c r="K1904" s="44">
        <f t="shared" si="1348"/>
        <v>25000</v>
      </c>
      <c r="L1904" s="44">
        <v>25000</v>
      </c>
      <c r="M1904" s="44">
        <v>0</v>
      </c>
      <c r="N1904" s="44">
        <v>0</v>
      </c>
      <c r="O1904" s="44">
        <v>0</v>
      </c>
      <c r="P1904" s="44">
        <v>0</v>
      </c>
      <c r="Q1904" s="44">
        <v>46628</v>
      </c>
      <c r="R1904" s="44">
        <v>8000</v>
      </c>
      <c r="S1904" s="44">
        <v>6000</v>
      </c>
      <c r="T1904" s="44">
        <f t="shared" si="1369"/>
        <v>2000</v>
      </c>
      <c r="U1904" s="44">
        <v>1500</v>
      </c>
      <c r="V1904" s="44">
        <v>500</v>
      </c>
      <c r="W1904" s="44">
        <v>0</v>
      </c>
      <c r="X1904" s="44">
        <f t="shared" si="1370"/>
        <v>8000</v>
      </c>
      <c r="Y1904" s="209">
        <f t="shared" si="1366"/>
        <v>100</v>
      </c>
    </row>
    <row r="1905" spans="1:25">
      <c r="A1905" s="23" t="s">
        <v>786</v>
      </c>
      <c r="B1905" s="23" t="s">
        <v>172</v>
      </c>
      <c r="C1905" s="23" t="s">
        <v>912</v>
      </c>
      <c r="D1905" s="23" t="s">
        <v>913</v>
      </c>
      <c r="E1905" s="22">
        <v>6135</v>
      </c>
      <c r="F1905" s="23"/>
      <c r="G1905" s="128" t="s">
        <v>3378</v>
      </c>
      <c r="H1905" s="32" t="s">
        <v>28</v>
      </c>
      <c r="I1905" s="44">
        <f t="shared" si="1346"/>
        <v>300</v>
      </c>
      <c r="J1905" s="44">
        <v>300</v>
      </c>
      <c r="K1905" s="44">
        <f t="shared" si="1348"/>
        <v>0</v>
      </c>
      <c r="L1905" s="44">
        <v>0</v>
      </c>
      <c r="M1905" s="44">
        <v>0</v>
      </c>
      <c r="N1905" s="44">
        <v>0</v>
      </c>
      <c r="O1905" s="44">
        <v>0</v>
      </c>
      <c r="P1905" s="44">
        <v>0</v>
      </c>
      <c r="Q1905" s="44">
        <v>300</v>
      </c>
      <c r="R1905" s="44">
        <v>300</v>
      </c>
      <c r="S1905" s="44">
        <v>225</v>
      </c>
      <c r="T1905" s="44">
        <f t="shared" si="1369"/>
        <v>75</v>
      </c>
      <c r="U1905" s="44">
        <v>75</v>
      </c>
      <c r="V1905" s="44">
        <v>0</v>
      </c>
      <c r="W1905" s="44">
        <v>0</v>
      </c>
      <c r="X1905" s="44">
        <f t="shared" si="1370"/>
        <v>300</v>
      </c>
      <c r="Y1905" s="209">
        <f t="shared" si="1366"/>
        <v>100</v>
      </c>
    </row>
    <row r="1906" spans="1:25">
      <c r="A1906" s="117" t="s">
        <v>786</v>
      </c>
      <c r="B1906" s="117" t="s">
        <v>172</v>
      </c>
      <c r="C1906" s="117" t="s">
        <v>912</v>
      </c>
      <c r="D1906" s="117" t="s">
        <v>913</v>
      </c>
      <c r="E1906" s="129">
        <v>6136</v>
      </c>
      <c r="F1906" s="117"/>
      <c r="G1906" s="128" t="s">
        <v>3378</v>
      </c>
      <c r="H1906" s="97" t="s">
        <v>29</v>
      </c>
      <c r="I1906" s="44"/>
      <c r="J1906" s="44"/>
      <c r="K1906" s="44"/>
      <c r="L1906" s="44"/>
      <c r="M1906" s="44"/>
      <c r="N1906" s="44"/>
      <c r="O1906" s="44"/>
      <c r="P1906" s="44"/>
      <c r="Q1906" s="44">
        <v>25000</v>
      </c>
      <c r="R1906" s="44">
        <v>25000</v>
      </c>
      <c r="S1906" s="44">
        <v>16500</v>
      </c>
      <c r="T1906" s="44">
        <f t="shared" si="1369"/>
        <v>8500</v>
      </c>
      <c r="U1906" s="44">
        <v>3000</v>
      </c>
      <c r="V1906" s="44">
        <v>3000</v>
      </c>
      <c r="W1906" s="44">
        <v>2500</v>
      </c>
      <c r="X1906" s="44">
        <f t="shared" si="1370"/>
        <v>25000</v>
      </c>
      <c r="Y1906" s="209">
        <f t="shared" si="1366"/>
        <v>100</v>
      </c>
    </row>
    <row r="1907" spans="1:25">
      <c r="A1907" s="23" t="s">
        <v>786</v>
      </c>
      <c r="B1907" s="23" t="s">
        <v>172</v>
      </c>
      <c r="C1907" s="23" t="s">
        <v>912</v>
      </c>
      <c r="D1907" s="23" t="s">
        <v>913</v>
      </c>
      <c r="E1907" s="22">
        <v>6137</v>
      </c>
      <c r="F1907" s="23"/>
      <c r="G1907" s="128" t="s">
        <v>3378</v>
      </c>
      <c r="H1907" s="32" t="s">
        <v>30</v>
      </c>
      <c r="I1907" s="44">
        <f t="shared" si="1346"/>
        <v>10500</v>
      </c>
      <c r="J1907" s="44">
        <v>10500</v>
      </c>
      <c r="K1907" s="44">
        <f t="shared" si="1348"/>
        <v>0</v>
      </c>
      <c r="L1907" s="44">
        <v>0</v>
      </c>
      <c r="M1907" s="44">
        <v>0</v>
      </c>
      <c r="N1907" s="44">
        <v>0</v>
      </c>
      <c r="O1907" s="44">
        <v>0</v>
      </c>
      <c r="P1907" s="44">
        <v>0</v>
      </c>
      <c r="Q1907" s="44">
        <v>10500</v>
      </c>
      <c r="R1907" s="44">
        <v>10500</v>
      </c>
      <c r="S1907" s="44">
        <v>7875</v>
      </c>
      <c r="T1907" s="44">
        <f t="shared" si="1369"/>
        <v>2625</v>
      </c>
      <c r="U1907" s="44">
        <v>2000</v>
      </c>
      <c r="V1907" s="44">
        <v>625</v>
      </c>
      <c r="W1907" s="44">
        <v>0</v>
      </c>
      <c r="X1907" s="44">
        <f t="shared" si="1370"/>
        <v>10500</v>
      </c>
      <c r="Y1907" s="209">
        <f t="shared" si="1366"/>
        <v>100</v>
      </c>
    </row>
    <row r="1908" spans="1:25">
      <c r="A1908" s="23" t="s">
        <v>786</v>
      </c>
      <c r="B1908" s="23" t="s">
        <v>172</v>
      </c>
      <c r="C1908" s="23" t="s">
        <v>912</v>
      </c>
      <c r="D1908" s="23" t="s">
        <v>913</v>
      </c>
      <c r="E1908" s="22">
        <v>6138</v>
      </c>
      <c r="F1908" s="23"/>
      <c r="G1908" s="128" t="s">
        <v>3378</v>
      </c>
      <c r="H1908" s="32" t="s">
        <v>31</v>
      </c>
      <c r="I1908" s="44">
        <f t="shared" si="1346"/>
        <v>0</v>
      </c>
      <c r="J1908" s="44">
        <v>0</v>
      </c>
      <c r="K1908" s="44">
        <f t="shared" si="1348"/>
        <v>0</v>
      </c>
      <c r="L1908" s="44">
        <v>0</v>
      </c>
      <c r="M1908" s="44">
        <v>0</v>
      </c>
      <c r="N1908" s="44">
        <v>0</v>
      </c>
      <c r="O1908" s="44">
        <v>0</v>
      </c>
      <c r="P1908" s="44">
        <v>0</v>
      </c>
      <c r="Q1908" s="44">
        <v>0</v>
      </c>
      <c r="R1908" s="44">
        <v>0</v>
      </c>
      <c r="S1908" s="44">
        <v>0</v>
      </c>
      <c r="T1908" s="44">
        <f t="shared" si="1369"/>
        <v>0</v>
      </c>
      <c r="U1908" s="44"/>
      <c r="V1908" s="44"/>
      <c r="W1908" s="44"/>
      <c r="X1908" s="44">
        <f t="shared" si="1370"/>
        <v>0</v>
      </c>
      <c r="Y1908" s="209">
        <f t="shared" si="1366"/>
        <v>0</v>
      </c>
    </row>
    <row r="1909" spans="1:25">
      <c r="A1909" s="20" t="s">
        <v>786</v>
      </c>
      <c r="B1909" s="20" t="s">
        <v>172</v>
      </c>
      <c r="C1909" s="20" t="s">
        <v>912</v>
      </c>
      <c r="D1909" s="20" t="s">
        <v>913</v>
      </c>
      <c r="E1909" s="20" t="s">
        <v>144</v>
      </c>
      <c r="F1909" s="23" t="s">
        <v>0</v>
      </c>
      <c r="G1909" s="154" t="s">
        <v>0</v>
      </c>
      <c r="H1909" s="21" t="s">
        <v>32</v>
      </c>
      <c r="I1909" s="66">
        <f t="shared" si="1346"/>
        <v>18725</v>
      </c>
      <c r="J1909" s="66">
        <f t="shared" ref="J1909:P1909" si="1376">SUM(J1910:J1912)</f>
        <v>18100</v>
      </c>
      <c r="K1909" s="66">
        <f t="shared" si="1348"/>
        <v>625</v>
      </c>
      <c r="L1909" s="66">
        <f t="shared" si="1376"/>
        <v>625</v>
      </c>
      <c r="M1909" s="66">
        <f t="shared" si="1376"/>
        <v>0</v>
      </c>
      <c r="N1909" s="66">
        <f t="shared" si="1376"/>
        <v>0</v>
      </c>
      <c r="O1909" s="66">
        <f t="shared" si="1376"/>
        <v>0</v>
      </c>
      <c r="P1909" s="66">
        <f t="shared" si="1376"/>
        <v>0</v>
      </c>
      <c r="Q1909" s="66">
        <f>SUM(Q1910:Q1912)</f>
        <v>25842</v>
      </c>
      <c r="R1909" s="66">
        <f>SUM(R1910:R1912)</f>
        <v>25217</v>
      </c>
      <c r="S1909" s="66">
        <f>SUM(S1910:S1912)</f>
        <v>22585</v>
      </c>
      <c r="T1909" s="66">
        <f t="shared" ref="T1909:X1909" si="1377">SUM(T1910:T1912)</f>
        <v>2632</v>
      </c>
      <c r="U1909" s="66">
        <f t="shared" si="1377"/>
        <v>2632</v>
      </c>
      <c r="V1909" s="66">
        <f t="shared" si="1377"/>
        <v>0</v>
      </c>
      <c r="W1909" s="66">
        <f t="shared" si="1377"/>
        <v>0</v>
      </c>
      <c r="X1909" s="66">
        <f t="shared" si="1377"/>
        <v>25217</v>
      </c>
      <c r="Y1909" s="208">
        <f t="shared" si="1366"/>
        <v>100</v>
      </c>
    </row>
    <row r="1910" spans="1:25">
      <c r="A1910" s="23" t="s">
        <v>786</v>
      </c>
      <c r="B1910" s="23" t="s">
        <v>172</v>
      </c>
      <c r="C1910" s="23" t="s">
        <v>912</v>
      </c>
      <c r="D1910" s="23" t="s">
        <v>913</v>
      </c>
      <c r="E1910" s="22">
        <v>6139</v>
      </c>
      <c r="F1910" s="23"/>
      <c r="G1910" s="128" t="s">
        <v>3378</v>
      </c>
      <c r="H1910" s="32" t="s">
        <v>32</v>
      </c>
      <c r="I1910" s="44">
        <f t="shared" si="1346"/>
        <v>17990</v>
      </c>
      <c r="J1910" s="44">
        <v>17365</v>
      </c>
      <c r="K1910" s="44">
        <f t="shared" si="1348"/>
        <v>625</v>
      </c>
      <c r="L1910" s="44">
        <v>625</v>
      </c>
      <c r="M1910" s="44">
        <v>0</v>
      </c>
      <c r="N1910" s="44">
        <v>0</v>
      </c>
      <c r="O1910" s="44">
        <v>0</v>
      </c>
      <c r="P1910" s="44">
        <v>0</v>
      </c>
      <c r="Q1910" s="44">
        <v>15877</v>
      </c>
      <c r="R1910" s="44">
        <v>15377</v>
      </c>
      <c r="S1910" s="44">
        <v>13400</v>
      </c>
      <c r="T1910" s="44">
        <f t="shared" si="1369"/>
        <v>1977</v>
      </c>
      <c r="U1910" s="44">
        <v>1977</v>
      </c>
      <c r="V1910" s="44">
        <v>0</v>
      </c>
      <c r="W1910" s="44">
        <v>0</v>
      </c>
      <c r="X1910" s="44">
        <f t="shared" si="1370"/>
        <v>15377</v>
      </c>
      <c r="Y1910" s="209">
        <f t="shared" si="1366"/>
        <v>100</v>
      </c>
    </row>
    <row r="1911" spans="1:25">
      <c r="A1911" s="23" t="s">
        <v>786</v>
      </c>
      <c r="B1911" s="23" t="s">
        <v>172</v>
      </c>
      <c r="C1911" s="23" t="s">
        <v>912</v>
      </c>
      <c r="D1911" s="23" t="s">
        <v>913</v>
      </c>
      <c r="E1911" s="22">
        <v>6139</v>
      </c>
      <c r="F1911" s="23" t="s">
        <v>920</v>
      </c>
      <c r="G1911" s="128" t="s">
        <v>3378</v>
      </c>
      <c r="H1911" s="32" t="s">
        <v>152</v>
      </c>
      <c r="I1911" s="44">
        <f t="shared" si="1346"/>
        <v>735</v>
      </c>
      <c r="J1911" s="44">
        <v>735</v>
      </c>
      <c r="K1911" s="44">
        <f t="shared" si="1348"/>
        <v>0</v>
      </c>
      <c r="L1911" s="44">
        <v>0</v>
      </c>
      <c r="M1911" s="44">
        <v>0</v>
      </c>
      <c r="N1911" s="44">
        <v>0</v>
      </c>
      <c r="O1911" s="44">
        <v>0</v>
      </c>
      <c r="P1911" s="44">
        <v>0</v>
      </c>
      <c r="Q1911" s="44">
        <v>3725</v>
      </c>
      <c r="R1911" s="44">
        <v>3600</v>
      </c>
      <c r="S1911" s="44">
        <v>2945</v>
      </c>
      <c r="T1911" s="44">
        <f t="shared" si="1369"/>
        <v>655</v>
      </c>
      <c r="U1911" s="44">
        <v>655</v>
      </c>
      <c r="V1911" s="44">
        <v>0</v>
      </c>
      <c r="W1911" s="44">
        <v>0</v>
      </c>
      <c r="X1911" s="44">
        <f t="shared" si="1370"/>
        <v>3600</v>
      </c>
      <c r="Y1911" s="209">
        <f t="shared" si="1366"/>
        <v>100</v>
      </c>
    </row>
    <row r="1912" spans="1:25">
      <c r="A1912" s="23" t="s">
        <v>786</v>
      </c>
      <c r="B1912" s="23" t="s">
        <v>172</v>
      </c>
      <c r="C1912" s="23" t="s">
        <v>912</v>
      </c>
      <c r="D1912" s="23" t="s">
        <v>913</v>
      </c>
      <c r="E1912" s="22">
        <v>6139</v>
      </c>
      <c r="F1912" s="23" t="s">
        <v>921</v>
      </c>
      <c r="G1912" s="128" t="s">
        <v>3378</v>
      </c>
      <c r="H1912" s="32" t="s">
        <v>158</v>
      </c>
      <c r="I1912" s="44">
        <f t="shared" si="1346"/>
        <v>0</v>
      </c>
      <c r="J1912" s="44">
        <v>0</v>
      </c>
      <c r="K1912" s="44">
        <f t="shared" si="1348"/>
        <v>0</v>
      </c>
      <c r="L1912" s="44">
        <v>0</v>
      </c>
      <c r="M1912" s="44">
        <v>0</v>
      </c>
      <c r="N1912" s="44">
        <v>0</v>
      </c>
      <c r="O1912" s="44">
        <v>0</v>
      </c>
      <c r="P1912" s="44">
        <v>0</v>
      </c>
      <c r="Q1912" s="44">
        <v>6240</v>
      </c>
      <c r="R1912" s="44">
        <v>6240</v>
      </c>
      <c r="S1912" s="44">
        <v>6240</v>
      </c>
      <c r="T1912" s="44">
        <f t="shared" si="1369"/>
        <v>0</v>
      </c>
      <c r="U1912" s="44">
        <v>0</v>
      </c>
      <c r="V1912" s="44">
        <v>0</v>
      </c>
      <c r="W1912" s="44">
        <v>0</v>
      </c>
      <c r="X1912" s="44">
        <f t="shared" si="1370"/>
        <v>6240</v>
      </c>
      <c r="Y1912" s="209">
        <f t="shared" si="1366"/>
        <v>100</v>
      </c>
    </row>
    <row r="1913" spans="1:25" ht="20.399999999999999">
      <c r="A1913" s="20" t="s">
        <v>0</v>
      </c>
      <c r="B1913" s="20" t="s">
        <v>0</v>
      </c>
      <c r="C1913" s="20" t="s">
        <v>0</v>
      </c>
      <c r="D1913" s="21" t="s">
        <v>0</v>
      </c>
      <c r="E1913" s="21" t="s">
        <v>0</v>
      </c>
      <c r="F1913" s="21" t="s">
        <v>0</v>
      </c>
      <c r="G1913" s="150" t="s">
        <v>0</v>
      </c>
      <c r="H1913" s="30" t="s">
        <v>42</v>
      </c>
      <c r="I1913" s="31">
        <f t="shared" si="1346"/>
        <v>100</v>
      </c>
      <c r="J1913" s="31">
        <f t="shared" ref="J1913:X1914" si="1378">SUM(J1914)</f>
        <v>100</v>
      </c>
      <c r="K1913" s="31">
        <f t="shared" si="1348"/>
        <v>0</v>
      </c>
      <c r="L1913" s="31">
        <f t="shared" si="1378"/>
        <v>0</v>
      </c>
      <c r="M1913" s="31">
        <f t="shared" si="1378"/>
        <v>0</v>
      </c>
      <c r="N1913" s="31">
        <f t="shared" si="1378"/>
        <v>0</v>
      </c>
      <c r="O1913" s="31">
        <f t="shared" si="1378"/>
        <v>0</v>
      </c>
      <c r="P1913" s="31">
        <f t="shared" si="1378"/>
        <v>0</v>
      </c>
      <c r="Q1913" s="31">
        <f t="shared" si="1378"/>
        <v>385</v>
      </c>
      <c r="R1913" s="31">
        <f t="shared" si="1378"/>
        <v>385</v>
      </c>
      <c r="S1913" s="31">
        <f t="shared" si="1378"/>
        <v>285</v>
      </c>
      <c r="T1913" s="31">
        <f t="shared" si="1378"/>
        <v>0</v>
      </c>
      <c r="U1913" s="31">
        <f t="shared" si="1378"/>
        <v>0</v>
      </c>
      <c r="V1913" s="31">
        <f t="shared" si="1378"/>
        <v>0</v>
      </c>
      <c r="W1913" s="31">
        <f t="shared" si="1378"/>
        <v>0</v>
      </c>
      <c r="X1913" s="31">
        <f t="shared" si="1378"/>
        <v>285</v>
      </c>
      <c r="Y1913" s="220">
        <f t="shared" si="1366"/>
        <v>74.025974025974023</v>
      </c>
    </row>
    <row r="1914" spans="1:25">
      <c r="A1914" s="23" t="s">
        <v>786</v>
      </c>
      <c r="B1914" s="23" t="s">
        <v>172</v>
      </c>
      <c r="C1914" s="23" t="s">
        <v>912</v>
      </c>
      <c r="D1914" s="23" t="s">
        <v>913</v>
      </c>
      <c r="E1914" s="21" t="s">
        <v>159</v>
      </c>
      <c r="F1914" s="21" t="s">
        <v>0</v>
      </c>
      <c r="G1914" s="150" t="s">
        <v>0</v>
      </c>
      <c r="H1914" s="21" t="s">
        <v>34</v>
      </c>
      <c r="I1914" s="66">
        <f t="shared" si="1346"/>
        <v>100</v>
      </c>
      <c r="J1914" s="66">
        <f t="shared" si="1378"/>
        <v>100</v>
      </c>
      <c r="K1914" s="66">
        <f t="shared" si="1348"/>
        <v>0</v>
      </c>
      <c r="L1914" s="66">
        <f t="shared" si="1378"/>
        <v>0</v>
      </c>
      <c r="M1914" s="66">
        <f t="shared" si="1378"/>
        <v>0</v>
      </c>
      <c r="N1914" s="66">
        <f t="shared" si="1378"/>
        <v>0</v>
      </c>
      <c r="O1914" s="66">
        <f t="shared" si="1378"/>
        <v>0</v>
      </c>
      <c r="P1914" s="66">
        <f t="shared" si="1378"/>
        <v>0</v>
      </c>
      <c r="Q1914" s="66">
        <f t="shared" si="1378"/>
        <v>385</v>
      </c>
      <c r="R1914" s="66">
        <f t="shared" si="1378"/>
        <v>385</v>
      </c>
      <c r="S1914" s="66">
        <f t="shared" si="1378"/>
        <v>285</v>
      </c>
      <c r="T1914" s="66">
        <f t="shared" si="1378"/>
        <v>0</v>
      </c>
      <c r="U1914" s="66">
        <f t="shared" si="1378"/>
        <v>0</v>
      </c>
      <c r="V1914" s="66">
        <f t="shared" si="1378"/>
        <v>0</v>
      </c>
      <c r="W1914" s="66">
        <f t="shared" si="1378"/>
        <v>0</v>
      </c>
      <c r="X1914" s="66">
        <f t="shared" si="1378"/>
        <v>285</v>
      </c>
      <c r="Y1914" s="208">
        <f t="shared" si="1366"/>
        <v>74.025974025974023</v>
      </c>
    </row>
    <row r="1915" spans="1:25">
      <c r="A1915" s="23" t="s">
        <v>786</v>
      </c>
      <c r="B1915" s="23" t="s">
        <v>172</v>
      </c>
      <c r="C1915" s="23" t="s">
        <v>912</v>
      </c>
      <c r="D1915" s="23" t="s">
        <v>913</v>
      </c>
      <c r="E1915" s="22">
        <v>6148</v>
      </c>
      <c r="F1915" s="23"/>
      <c r="G1915" s="128" t="s">
        <v>3378</v>
      </c>
      <c r="H1915" s="32" t="s">
        <v>41</v>
      </c>
      <c r="I1915" s="44">
        <f t="shared" si="1346"/>
        <v>100</v>
      </c>
      <c r="J1915" s="44">
        <v>100</v>
      </c>
      <c r="K1915" s="44">
        <f t="shared" si="1348"/>
        <v>0</v>
      </c>
      <c r="L1915" s="44">
        <v>0</v>
      </c>
      <c r="M1915" s="44">
        <v>0</v>
      </c>
      <c r="N1915" s="44">
        <v>0</v>
      </c>
      <c r="O1915" s="44">
        <v>0</v>
      </c>
      <c r="P1915" s="44">
        <v>0</v>
      </c>
      <c r="Q1915" s="44">
        <v>385</v>
      </c>
      <c r="R1915" s="44">
        <v>385</v>
      </c>
      <c r="S1915" s="44">
        <v>285</v>
      </c>
      <c r="T1915" s="44">
        <f t="shared" si="1369"/>
        <v>0</v>
      </c>
      <c r="U1915" s="44">
        <v>0</v>
      </c>
      <c r="V1915" s="44">
        <v>0</v>
      </c>
      <c r="W1915" s="44">
        <v>0</v>
      </c>
      <c r="X1915" s="44">
        <f t="shared" si="1370"/>
        <v>285</v>
      </c>
      <c r="Y1915" s="209">
        <f t="shared" si="1366"/>
        <v>74.025974025974023</v>
      </c>
    </row>
    <row r="1916" spans="1:25" ht="20.399999999999999">
      <c r="A1916" s="20" t="s">
        <v>0</v>
      </c>
      <c r="B1916" s="20" t="s">
        <v>0</v>
      </c>
      <c r="C1916" s="20" t="s">
        <v>0</v>
      </c>
      <c r="D1916" s="21" t="s">
        <v>0</v>
      </c>
      <c r="E1916" s="21" t="s">
        <v>0</v>
      </c>
      <c r="F1916" s="21" t="s">
        <v>0</v>
      </c>
      <c r="G1916" s="150" t="s">
        <v>0</v>
      </c>
      <c r="H1916" s="30" t="s">
        <v>60</v>
      </c>
      <c r="I1916" s="31">
        <f t="shared" si="1346"/>
        <v>20000</v>
      </c>
      <c r="J1916" s="31">
        <f t="shared" ref="J1916:X1916" si="1379">SUM(J1917)</f>
        <v>19000</v>
      </c>
      <c r="K1916" s="31">
        <f t="shared" si="1348"/>
        <v>1000</v>
      </c>
      <c r="L1916" s="31">
        <f t="shared" si="1379"/>
        <v>1000</v>
      </c>
      <c r="M1916" s="31">
        <f t="shared" si="1379"/>
        <v>0</v>
      </c>
      <c r="N1916" s="31">
        <f t="shared" si="1379"/>
        <v>0</v>
      </c>
      <c r="O1916" s="31">
        <f t="shared" si="1379"/>
        <v>0</v>
      </c>
      <c r="P1916" s="31">
        <f t="shared" si="1379"/>
        <v>0</v>
      </c>
      <c r="Q1916" s="31">
        <f t="shared" si="1379"/>
        <v>20000</v>
      </c>
      <c r="R1916" s="31">
        <f t="shared" si="1379"/>
        <v>19000</v>
      </c>
      <c r="S1916" s="31">
        <f t="shared" si="1379"/>
        <v>12000</v>
      </c>
      <c r="T1916" s="31">
        <f t="shared" si="1379"/>
        <v>7000</v>
      </c>
      <c r="U1916" s="31">
        <f t="shared" si="1379"/>
        <v>7000</v>
      </c>
      <c r="V1916" s="31">
        <f t="shared" si="1379"/>
        <v>0</v>
      </c>
      <c r="W1916" s="31">
        <f t="shared" si="1379"/>
        <v>0</v>
      </c>
      <c r="X1916" s="31">
        <f t="shared" si="1379"/>
        <v>19000</v>
      </c>
      <c r="Y1916" s="220">
        <f t="shared" si="1366"/>
        <v>100</v>
      </c>
    </row>
    <row r="1917" spans="1:25">
      <c r="A1917" s="23" t="s">
        <v>786</v>
      </c>
      <c r="B1917" s="23" t="s">
        <v>172</v>
      </c>
      <c r="C1917" s="23" t="s">
        <v>912</v>
      </c>
      <c r="D1917" s="23" t="s">
        <v>913</v>
      </c>
      <c r="E1917" s="21" t="s">
        <v>166</v>
      </c>
      <c r="F1917" s="21" t="s">
        <v>0</v>
      </c>
      <c r="G1917" s="150" t="s">
        <v>0</v>
      </c>
      <c r="H1917" s="21" t="s">
        <v>53</v>
      </c>
      <c r="I1917" s="66">
        <f>SUM(J1917,K1917,O1917,P1917)</f>
        <v>20000</v>
      </c>
      <c r="J1917" s="66">
        <f>SUM(J1918:J1919)</f>
        <v>19000</v>
      </c>
      <c r="K1917" s="66">
        <f>SUM(L1917,M1917,N1917)</f>
        <v>1000</v>
      </c>
      <c r="L1917" s="66">
        <f t="shared" ref="L1917:P1917" si="1380">SUM(L1918:L1919)</f>
        <v>1000</v>
      </c>
      <c r="M1917" s="66">
        <f t="shared" si="1380"/>
        <v>0</v>
      </c>
      <c r="N1917" s="66">
        <f t="shared" si="1380"/>
        <v>0</v>
      </c>
      <c r="O1917" s="66">
        <f t="shared" si="1380"/>
        <v>0</v>
      </c>
      <c r="P1917" s="66">
        <f t="shared" si="1380"/>
        <v>0</v>
      </c>
      <c r="Q1917" s="66">
        <f t="shared" ref="Q1917:R1917" si="1381">SUM(Q1918:Q1919)</f>
        <v>20000</v>
      </c>
      <c r="R1917" s="66">
        <f t="shared" si="1381"/>
        <v>19000</v>
      </c>
      <c r="S1917" s="66">
        <f t="shared" ref="S1917" si="1382">SUM(S1918:S1919)</f>
        <v>12000</v>
      </c>
      <c r="T1917" s="66">
        <f t="shared" ref="T1917:X1917" si="1383">SUM(T1918:T1919)</f>
        <v>7000</v>
      </c>
      <c r="U1917" s="66">
        <f t="shared" si="1383"/>
        <v>7000</v>
      </c>
      <c r="V1917" s="66">
        <f t="shared" si="1383"/>
        <v>0</v>
      </c>
      <c r="W1917" s="66">
        <f t="shared" si="1383"/>
        <v>0</v>
      </c>
      <c r="X1917" s="66">
        <f t="shared" si="1383"/>
        <v>19000</v>
      </c>
      <c r="Y1917" s="208">
        <f t="shared" si="1366"/>
        <v>100</v>
      </c>
    </row>
    <row r="1918" spans="1:25">
      <c r="A1918" s="23" t="s">
        <v>786</v>
      </c>
      <c r="B1918" s="23" t="s">
        <v>172</v>
      </c>
      <c r="C1918" s="23" t="s">
        <v>912</v>
      </c>
      <c r="D1918" s="23" t="s">
        <v>913</v>
      </c>
      <c r="E1918" s="22">
        <v>8213</v>
      </c>
      <c r="F1918" s="23"/>
      <c r="G1918" s="128" t="s">
        <v>3378</v>
      </c>
      <c r="H1918" s="32" t="s">
        <v>56</v>
      </c>
      <c r="I1918" s="44">
        <f>SUM(J1918,K1918,O1918,P1918)</f>
        <v>13000</v>
      </c>
      <c r="J1918" s="44">
        <v>12000</v>
      </c>
      <c r="K1918" s="44">
        <f>SUM(L1918,M1918,N1918)</f>
        <v>1000</v>
      </c>
      <c r="L1918" s="44">
        <v>1000</v>
      </c>
      <c r="M1918" s="44">
        <v>0</v>
      </c>
      <c r="N1918" s="44">
        <v>0</v>
      </c>
      <c r="O1918" s="44">
        <v>0</v>
      </c>
      <c r="P1918" s="44">
        <v>0</v>
      </c>
      <c r="Q1918" s="44">
        <v>13000</v>
      </c>
      <c r="R1918" s="44">
        <v>12000</v>
      </c>
      <c r="S1918" s="44">
        <v>12000</v>
      </c>
      <c r="T1918" s="44">
        <f t="shared" si="1369"/>
        <v>0</v>
      </c>
      <c r="U1918" s="44">
        <v>0</v>
      </c>
      <c r="V1918" s="44">
        <v>0</v>
      </c>
      <c r="W1918" s="44">
        <v>0</v>
      </c>
      <c r="X1918" s="44">
        <f t="shared" si="1370"/>
        <v>12000</v>
      </c>
      <c r="Y1918" s="209">
        <f t="shared" si="1366"/>
        <v>100</v>
      </c>
    </row>
    <row r="1919" spans="1:25">
      <c r="A1919" s="23" t="s">
        <v>786</v>
      </c>
      <c r="B1919" s="23" t="s">
        <v>172</v>
      </c>
      <c r="C1919" s="23" t="s">
        <v>912</v>
      </c>
      <c r="D1919" s="23" t="s">
        <v>913</v>
      </c>
      <c r="E1919" s="22">
        <v>8216</v>
      </c>
      <c r="F1919" s="23"/>
      <c r="G1919" s="128" t="s">
        <v>3378</v>
      </c>
      <c r="H1919" s="32" t="s">
        <v>59</v>
      </c>
      <c r="I1919" s="44">
        <f>SUM(J1919,K1919,O1919,P1919)</f>
        <v>7000</v>
      </c>
      <c r="J1919" s="44">
        <v>7000</v>
      </c>
      <c r="K1919" s="44">
        <f>SUM(L1919,M1919,N1919)</f>
        <v>0</v>
      </c>
      <c r="L1919" s="44"/>
      <c r="M1919" s="44"/>
      <c r="N1919" s="44"/>
      <c r="O1919" s="44"/>
      <c r="P1919" s="44"/>
      <c r="Q1919" s="44">
        <v>7000</v>
      </c>
      <c r="R1919" s="44">
        <v>7000</v>
      </c>
      <c r="S1919" s="44">
        <v>0</v>
      </c>
      <c r="T1919" s="44">
        <f t="shared" si="1369"/>
        <v>7000</v>
      </c>
      <c r="U1919" s="44">
        <v>7000</v>
      </c>
      <c r="V1919" s="44">
        <v>0</v>
      </c>
      <c r="W1919" s="44">
        <v>0</v>
      </c>
      <c r="X1919" s="44">
        <f t="shared" si="1370"/>
        <v>7000</v>
      </c>
      <c r="Y1919" s="209">
        <f t="shared" si="1366"/>
        <v>100</v>
      </c>
    </row>
    <row r="1920" spans="1:25">
      <c r="A1920" s="32" t="s">
        <v>0</v>
      </c>
      <c r="B1920" s="32" t="s">
        <v>0</v>
      </c>
      <c r="C1920" s="32" t="s">
        <v>0</v>
      </c>
      <c r="D1920" s="32" t="s">
        <v>0</v>
      </c>
      <c r="E1920" s="32" t="s">
        <v>0</v>
      </c>
      <c r="F1920" s="32" t="s">
        <v>0</v>
      </c>
      <c r="G1920" s="154" t="s">
        <v>0</v>
      </c>
      <c r="H1920" s="30" t="s">
        <v>922</v>
      </c>
      <c r="I1920" s="31">
        <f>SUM(J1920,K1920,O1920,P1920)</f>
        <v>1037845</v>
      </c>
      <c r="J1920" s="31">
        <f t="shared" ref="J1920:P1920" si="1384">SUM(J1889,J1913,J1916)</f>
        <v>978585</v>
      </c>
      <c r="K1920" s="31">
        <f>SUM(L1920,M1920,N1920)</f>
        <v>59260</v>
      </c>
      <c r="L1920" s="31">
        <f t="shared" si="1384"/>
        <v>59260</v>
      </c>
      <c r="M1920" s="31">
        <f t="shared" si="1384"/>
        <v>0</v>
      </c>
      <c r="N1920" s="31">
        <f t="shared" si="1384"/>
        <v>0</v>
      </c>
      <c r="O1920" s="31">
        <f t="shared" si="1384"/>
        <v>0</v>
      </c>
      <c r="P1920" s="31">
        <f t="shared" si="1384"/>
        <v>0</v>
      </c>
      <c r="Q1920" s="31">
        <f>SUM(Q1889,Q1913,Q1916)</f>
        <v>1124744</v>
      </c>
      <c r="R1920" s="31">
        <f>SUM(R1889,R1913,R1916)</f>
        <v>1051341</v>
      </c>
      <c r="S1920" s="31">
        <f>SUM(S1889,S1913,S1916)</f>
        <v>911136</v>
      </c>
      <c r="T1920" s="31">
        <f t="shared" ref="T1920:X1920" si="1385">SUM(T1889,T1913,T1916)</f>
        <v>140105</v>
      </c>
      <c r="U1920" s="31">
        <f t="shared" si="1385"/>
        <v>113440</v>
      </c>
      <c r="V1920" s="31">
        <f t="shared" si="1385"/>
        <v>18665</v>
      </c>
      <c r="W1920" s="31">
        <f t="shared" si="1385"/>
        <v>8000</v>
      </c>
      <c r="X1920" s="31">
        <f t="shared" si="1385"/>
        <v>1051241</v>
      </c>
      <c r="Y1920" s="220">
        <f t="shared" si="1366"/>
        <v>99.990488338227081</v>
      </c>
    </row>
    <row r="1921" spans="1:25" ht="15" thickBot="1">
      <c r="A1921" s="32" t="s">
        <v>0</v>
      </c>
      <c r="B1921" s="32" t="s">
        <v>0</v>
      </c>
      <c r="C1921" s="32" t="s">
        <v>0</v>
      </c>
      <c r="D1921" s="32" t="s">
        <v>0</v>
      </c>
      <c r="E1921" s="32" t="s">
        <v>0</v>
      </c>
      <c r="F1921" s="32" t="s">
        <v>0</v>
      </c>
      <c r="G1921" s="154" t="s">
        <v>0</v>
      </c>
      <c r="H1921" s="21" t="s">
        <v>170</v>
      </c>
      <c r="I1921" s="66">
        <f>SUM(J1921,K1921,O1921,P1921)</f>
        <v>27</v>
      </c>
      <c r="J1921" s="66">
        <v>27</v>
      </c>
      <c r="K1921" s="66">
        <f>SUM(L1921,M1921,N1921)</f>
        <v>0</v>
      </c>
      <c r="L1921" s="66" t="s">
        <v>0</v>
      </c>
      <c r="M1921" s="66" t="s">
        <v>0</v>
      </c>
      <c r="N1921" s="66" t="s">
        <v>0</v>
      </c>
      <c r="O1921" s="66" t="s">
        <v>0</v>
      </c>
      <c r="P1921" s="66" t="s">
        <v>0</v>
      </c>
      <c r="Q1921" s="66">
        <v>0</v>
      </c>
      <c r="R1921" s="66"/>
      <c r="S1921" s="66"/>
      <c r="T1921" s="66"/>
      <c r="U1921" s="66"/>
      <c r="V1921" s="66"/>
      <c r="W1921" s="66"/>
      <c r="X1921" s="66"/>
      <c r="Y1921" s="208">
        <v>0</v>
      </c>
    </row>
    <row r="1922" spans="1:25" ht="41.4" thickBot="1">
      <c r="A1922" s="252" t="s">
        <v>0</v>
      </c>
      <c r="B1922" s="252" t="s">
        <v>0</v>
      </c>
      <c r="C1922" s="252" t="s">
        <v>0</v>
      </c>
      <c r="D1922" s="252" t="s">
        <v>0</v>
      </c>
      <c r="E1922" s="252" t="s">
        <v>0</v>
      </c>
      <c r="F1922" s="252" t="s">
        <v>0</v>
      </c>
      <c r="G1922" s="258" t="s">
        <v>0</v>
      </c>
      <c r="H1922" s="24" t="s">
        <v>72</v>
      </c>
      <c r="I1922" s="1" t="s">
        <v>3093</v>
      </c>
      <c r="J1922" s="1" t="s">
        <v>3130</v>
      </c>
      <c r="K1922" s="1" t="s">
        <v>3</v>
      </c>
      <c r="L1922" s="1" t="s">
        <v>4</v>
      </c>
      <c r="M1922" s="1" t="s">
        <v>5</v>
      </c>
      <c r="N1922" s="1" t="s">
        <v>6</v>
      </c>
      <c r="O1922" s="1" t="s">
        <v>7</v>
      </c>
      <c r="P1922" s="1" t="s">
        <v>8</v>
      </c>
      <c r="Q1922" s="1" t="s">
        <v>3344</v>
      </c>
      <c r="R1922" s="1" t="s">
        <v>3427</v>
      </c>
      <c r="S1922" s="1" t="s">
        <v>3447</v>
      </c>
      <c r="T1922" s="1" t="s">
        <v>3448</v>
      </c>
      <c r="U1922" s="1" t="s">
        <v>3452</v>
      </c>
      <c r="V1922" s="1" t="s">
        <v>3449</v>
      </c>
      <c r="W1922" s="1" t="s">
        <v>3450</v>
      </c>
      <c r="X1922" s="1" t="s">
        <v>3451</v>
      </c>
      <c r="Y1922" s="216" t="s">
        <v>3385</v>
      </c>
    </row>
    <row r="1923" spans="1:25">
      <c r="A1923" s="253"/>
      <c r="B1923" s="253"/>
      <c r="C1923" s="253"/>
      <c r="D1923" s="253"/>
      <c r="E1923" s="253"/>
      <c r="F1923" s="253"/>
      <c r="G1923" s="259"/>
      <c r="H1923" s="33" t="s">
        <v>0</v>
      </c>
      <c r="I1923" s="45">
        <v>1</v>
      </c>
      <c r="J1923" s="45">
        <v>3</v>
      </c>
      <c r="K1923" s="45" t="s">
        <v>9</v>
      </c>
      <c r="L1923" s="45">
        <v>5</v>
      </c>
      <c r="M1923" s="45">
        <v>6</v>
      </c>
      <c r="N1923" s="45">
        <v>7</v>
      </c>
      <c r="O1923" s="45">
        <v>8</v>
      </c>
      <c r="P1923" s="45">
        <v>9</v>
      </c>
      <c r="Q1923" s="45">
        <v>1</v>
      </c>
      <c r="R1923" s="45">
        <v>2</v>
      </c>
      <c r="S1923" s="45">
        <v>3</v>
      </c>
      <c r="T1923" s="45" t="s">
        <v>3453</v>
      </c>
      <c r="U1923" s="45">
        <v>5</v>
      </c>
      <c r="V1923" s="45">
        <v>6</v>
      </c>
      <c r="W1923" s="45">
        <v>7</v>
      </c>
      <c r="X1923" s="45" t="s">
        <v>3454</v>
      </c>
      <c r="Y1923" s="276">
        <v>9</v>
      </c>
    </row>
    <row r="1924" spans="1:25">
      <c r="A1924" s="253"/>
      <c r="B1924" s="253"/>
      <c r="C1924" s="253"/>
      <c r="D1924" s="253"/>
      <c r="E1924" s="253"/>
      <c r="F1924" s="253"/>
      <c r="G1924" s="259"/>
      <c r="H1924" s="34" t="s">
        <v>108</v>
      </c>
      <c r="I1924" s="35">
        <f>SUM(J1924,K1924,O1924,P1924)</f>
        <v>1037845</v>
      </c>
      <c r="J1924" s="35">
        <f t="shared" ref="J1924:P1924" si="1386">SUM(J1920)</f>
        <v>978585</v>
      </c>
      <c r="K1924" s="35">
        <f>SUM(L1924,M1924,N1924)</f>
        <v>59260</v>
      </c>
      <c r="L1924" s="35">
        <f t="shared" si="1386"/>
        <v>59260</v>
      </c>
      <c r="M1924" s="35">
        <f t="shared" si="1386"/>
        <v>0</v>
      </c>
      <c r="N1924" s="35">
        <f t="shared" si="1386"/>
        <v>0</v>
      </c>
      <c r="O1924" s="35">
        <f t="shared" si="1386"/>
        <v>0</v>
      </c>
      <c r="P1924" s="35">
        <f t="shared" si="1386"/>
        <v>0</v>
      </c>
      <c r="Q1924" s="35">
        <f>SUM(Q1920)</f>
        <v>1124744</v>
      </c>
      <c r="R1924" s="35">
        <f>SUM(R1920)</f>
        <v>1051341</v>
      </c>
      <c r="S1924" s="35">
        <f>SUM(S1920)</f>
        <v>911136</v>
      </c>
      <c r="T1924" s="35">
        <f t="shared" ref="T1924:X1924" si="1387">SUM(T1920)</f>
        <v>140105</v>
      </c>
      <c r="U1924" s="35">
        <f t="shared" si="1387"/>
        <v>113440</v>
      </c>
      <c r="V1924" s="35">
        <f t="shared" si="1387"/>
        <v>18665</v>
      </c>
      <c r="W1924" s="35">
        <f t="shared" si="1387"/>
        <v>8000</v>
      </c>
      <c r="X1924" s="35">
        <f t="shared" si="1387"/>
        <v>1051241</v>
      </c>
      <c r="Y1924" s="218">
        <f t="shared" ref="Y1924:Y1925" si="1388">IF(R1924=0,0,(X1924/R1924)*100)</f>
        <v>99.990488338227081</v>
      </c>
    </row>
    <row r="1925" spans="1:25">
      <c r="A1925" s="253"/>
      <c r="B1925" s="253"/>
      <c r="C1925" s="253"/>
      <c r="D1925" s="253"/>
      <c r="E1925" s="253"/>
      <c r="F1925" s="253"/>
      <c r="G1925" s="259"/>
      <c r="H1925" s="36" t="s">
        <v>69</v>
      </c>
      <c r="I1925" s="35">
        <f>SUM(J1925,K1925,O1925,P1925)</f>
        <v>1037845</v>
      </c>
      <c r="J1925" s="35">
        <f t="shared" ref="J1925:P1925" si="1389">SUM(J1924)</f>
        <v>978585</v>
      </c>
      <c r="K1925" s="35">
        <f>SUM(L1925,M1925,N1925)</f>
        <v>59260</v>
      </c>
      <c r="L1925" s="35">
        <f t="shared" si="1389"/>
        <v>59260</v>
      </c>
      <c r="M1925" s="35">
        <f t="shared" si="1389"/>
        <v>0</v>
      </c>
      <c r="N1925" s="35">
        <f t="shared" si="1389"/>
        <v>0</v>
      </c>
      <c r="O1925" s="35">
        <f t="shared" si="1389"/>
        <v>0</v>
      </c>
      <c r="P1925" s="35">
        <f t="shared" si="1389"/>
        <v>0</v>
      </c>
      <c r="Q1925" s="35">
        <f>SUM(Q1924)</f>
        <v>1124744</v>
      </c>
      <c r="R1925" s="35">
        <f>SUM(R1924)</f>
        <v>1051341</v>
      </c>
      <c r="S1925" s="35">
        <f>SUM(S1924)</f>
        <v>911136</v>
      </c>
      <c r="T1925" s="35">
        <f t="shared" ref="T1925:X1925" si="1390">SUM(T1924)</f>
        <v>140105</v>
      </c>
      <c r="U1925" s="35">
        <f t="shared" si="1390"/>
        <v>113440</v>
      </c>
      <c r="V1925" s="35">
        <f t="shared" si="1390"/>
        <v>18665</v>
      </c>
      <c r="W1925" s="35">
        <f t="shared" si="1390"/>
        <v>8000</v>
      </c>
      <c r="X1925" s="35">
        <f t="shared" si="1390"/>
        <v>1051241</v>
      </c>
      <c r="Y1925" s="218">
        <f t="shared" si="1388"/>
        <v>99.990488338227081</v>
      </c>
    </row>
    <row r="1926" spans="1:25">
      <c r="A1926" s="254"/>
      <c r="B1926" s="254"/>
      <c r="C1926" s="254"/>
      <c r="D1926" s="254"/>
      <c r="E1926" s="254"/>
      <c r="F1926" s="254"/>
      <c r="G1926" s="260"/>
    </row>
    <row r="1927" spans="1:25" ht="15" thickBot="1">
      <c r="A1927" s="32" t="s">
        <v>0</v>
      </c>
      <c r="B1927" s="32" t="s">
        <v>0</v>
      </c>
      <c r="C1927" s="32" t="s">
        <v>0</v>
      </c>
      <c r="D1927" s="32" t="s">
        <v>0</v>
      </c>
      <c r="E1927" s="32" t="s">
        <v>0</v>
      </c>
      <c r="F1927" s="32" t="s">
        <v>0</v>
      </c>
      <c r="G1927" s="154" t="s">
        <v>0</v>
      </c>
      <c r="H1927" s="37" t="s">
        <v>0</v>
      </c>
      <c r="I1927" s="37"/>
      <c r="J1927" s="37"/>
      <c r="K1927" s="37"/>
      <c r="L1927" s="37" t="s">
        <v>0</v>
      </c>
      <c r="M1927" s="37" t="s">
        <v>0</v>
      </c>
      <c r="N1927" s="37" t="s">
        <v>0</v>
      </c>
      <c r="O1927" s="37" t="s">
        <v>0</v>
      </c>
      <c r="P1927" s="37" t="s">
        <v>0</v>
      </c>
      <c r="Q1927" s="37"/>
      <c r="R1927" s="37"/>
      <c r="S1927" s="37"/>
      <c r="T1927" s="37" t="s">
        <v>0</v>
      </c>
      <c r="U1927" s="37" t="s">
        <v>0</v>
      </c>
      <c r="V1927" s="37" t="s">
        <v>0</v>
      </c>
      <c r="W1927" s="37" t="s">
        <v>0</v>
      </c>
      <c r="X1927" s="37" t="s">
        <v>0</v>
      </c>
      <c r="Y1927" s="219"/>
    </row>
    <row r="1928" spans="1:25" ht="41.4" thickBot="1">
      <c r="A1928" s="24" t="s">
        <v>123</v>
      </c>
      <c r="B1928" s="24" t="s">
        <v>124</v>
      </c>
      <c r="C1928" s="24" t="s">
        <v>125</v>
      </c>
      <c r="D1928" s="25" t="s">
        <v>0</v>
      </c>
      <c r="E1928" s="24" t="s">
        <v>126</v>
      </c>
      <c r="F1928" s="24" t="s">
        <v>127</v>
      </c>
      <c r="G1928" s="151" t="s">
        <v>128</v>
      </c>
      <c r="H1928" s="24" t="s">
        <v>1</v>
      </c>
      <c r="I1928" s="1" t="s">
        <v>3093</v>
      </c>
      <c r="J1928" s="1" t="s">
        <v>3130</v>
      </c>
      <c r="K1928" s="1" t="s">
        <v>3</v>
      </c>
      <c r="L1928" s="1" t="s">
        <v>4</v>
      </c>
      <c r="M1928" s="1" t="s">
        <v>5</v>
      </c>
      <c r="N1928" s="1" t="s">
        <v>6</v>
      </c>
      <c r="O1928" s="1" t="s">
        <v>7</v>
      </c>
      <c r="P1928" s="1" t="s">
        <v>8</v>
      </c>
      <c r="Q1928" s="1" t="s">
        <v>3344</v>
      </c>
      <c r="R1928" s="1" t="s">
        <v>3427</v>
      </c>
      <c r="S1928" s="1" t="s">
        <v>3447</v>
      </c>
      <c r="T1928" s="1" t="s">
        <v>3448</v>
      </c>
      <c r="U1928" s="1" t="s">
        <v>3452</v>
      </c>
      <c r="V1928" s="1" t="s">
        <v>3449</v>
      </c>
      <c r="W1928" s="1" t="s">
        <v>3450</v>
      </c>
      <c r="X1928" s="1" t="s">
        <v>3451</v>
      </c>
      <c r="Y1928" s="216" t="s">
        <v>3385</v>
      </c>
    </row>
    <row r="1929" spans="1:25">
      <c r="A1929" s="26" t="s">
        <v>0</v>
      </c>
      <c r="B1929" s="26" t="s">
        <v>0</v>
      </c>
      <c r="C1929" s="26" t="s">
        <v>0</v>
      </c>
      <c r="D1929" s="27" t="s">
        <v>0</v>
      </c>
      <c r="E1929" s="27" t="s">
        <v>0</v>
      </c>
      <c r="F1929" s="28" t="s">
        <v>0</v>
      </c>
      <c r="G1929" s="152" t="s">
        <v>0</v>
      </c>
      <c r="H1929" s="29" t="s">
        <v>0</v>
      </c>
      <c r="I1929" s="45">
        <v>1</v>
      </c>
      <c r="J1929" s="45">
        <v>3</v>
      </c>
      <c r="K1929" s="45" t="s">
        <v>9</v>
      </c>
      <c r="L1929" s="45">
        <v>5</v>
      </c>
      <c r="M1929" s="45">
        <v>6</v>
      </c>
      <c r="N1929" s="45">
        <v>7</v>
      </c>
      <c r="O1929" s="45">
        <v>8</v>
      </c>
      <c r="P1929" s="45">
        <v>9</v>
      </c>
      <c r="Q1929" s="45">
        <v>1</v>
      </c>
      <c r="R1929" s="45">
        <v>2</v>
      </c>
      <c r="S1929" s="45">
        <v>3</v>
      </c>
      <c r="T1929" s="45" t="s">
        <v>3453</v>
      </c>
      <c r="U1929" s="45">
        <v>5</v>
      </c>
      <c r="V1929" s="45">
        <v>6</v>
      </c>
      <c r="W1929" s="45">
        <v>7</v>
      </c>
      <c r="X1929" s="45" t="s">
        <v>3454</v>
      </c>
      <c r="Y1929" s="276">
        <v>9</v>
      </c>
    </row>
    <row r="1930" spans="1:25">
      <c r="A1930" s="133" t="s">
        <v>786</v>
      </c>
      <c r="B1930" s="133" t="s">
        <v>172</v>
      </c>
      <c r="C1930" s="109" t="s">
        <v>923</v>
      </c>
      <c r="D1930" s="109" t="s">
        <v>924</v>
      </c>
      <c r="E1930" s="98" t="s">
        <v>0</v>
      </c>
      <c r="F1930" s="98" t="s">
        <v>0</v>
      </c>
      <c r="G1930" s="153" t="s">
        <v>0</v>
      </c>
      <c r="H1930" s="98" t="s">
        <v>925</v>
      </c>
      <c r="I1930" s="110"/>
      <c r="J1930" s="110"/>
      <c r="K1930" s="110"/>
      <c r="L1930" s="110" t="s">
        <v>0</v>
      </c>
      <c r="M1930" s="110" t="s">
        <v>0</v>
      </c>
      <c r="N1930" s="110" t="s">
        <v>0</v>
      </c>
      <c r="O1930" s="110" t="s">
        <v>0</v>
      </c>
      <c r="P1930" s="110" t="s">
        <v>0</v>
      </c>
      <c r="Q1930" s="110"/>
      <c r="R1930" s="110"/>
      <c r="S1930" s="110"/>
      <c r="T1930" s="110" t="s">
        <v>0</v>
      </c>
      <c r="U1930" s="110" t="s">
        <v>0</v>
      </c>
      <c r="V1930" s="110" t="s">
        <v>0</v>
      </c>
      <c r="W1930" s="110" t="s">
        <v>0</v>
      </c>
      <c r="X1930" s="110" t="s">
        <v>0</v>
      </c>
      <c r="Y1930" s="217"/>
    </row>
    <row r="1931" spans="1:25" ht="20.399999999999999">
      <c r="A1931" s="20" t="s">
        <v>0</v>
      </c>
      <c r="B1931" s="20" t="s">
        <v>0</v>
      </c>
      <c r="C1931" s="20" t="s">
        <v>0</v>
      </c>
      <c r="D1931" s="21" t="s">
        <v>0</v>
      </c>
      <c r="E1931" s="21" t="s">
        <v>0</v>
      </c>
      <c r="F1931" s="21" t="s">
        <v>0</v>
      </c>
      <c r="G1931" s="150" t="s">
        <v>0</v>
      </c>
      <c r="H1931" s="30" t="s">
        <v>33</v>
      </c>
      <c r="I1931" s="31">
        <f t="shared" ref="I1931:I1961" si="1391">SUM(J1931,K1931,O1931,P1931)</f>
        <v>1261100</v>
      </c>
      <c r="J1931" s="31">
        <f t="shared" ref="J1931:P1931" si="1392">SUM(J1932,J1940,J1942)</f>
        <v>1164900</v>
      </c>
      <c r="K1931" s="31">
        <f t="shared" ref="K1931:K1961" si="1393">SUM(L1931,M1931,N1931)</f>
        <v>96200</v>
      </c>
      <c r="L1931" s="31">
        <f t="shared" si="1392"/>
        <v>79200</v>
      </c>
      <c r="M1931" s="31">
        <f t="shared" si="1392"/>
        <v>0</v>
      </c>
      <c r="N1931" s="31">
        <f t="shared" si="1392"/>
        <v>17000</v>
      </c>
      <c r="O1931" s="31">
        <f t="shared" si="1392"/>
        <v>0</v>
      </c>
      <c r="P1931" s="31">
        <f t="shared" si="1392"/>
        <v>0</v>
      </c>
      <c r="Q1931" s="31">
        <f>SUM(Q1932,Q1940,Q1942)</f>
        <v>1334706</v>
      </c>
      <c r="R1931" s="31">
        <f>SUM(R1932,R1940,R1942)</f>
        <v>1236016</v>
      </c>
      <c r="S1931" s="31">
        <f>SUM(S1932,S1940,S1942)</f>
        <v>1197151</v>
      </c>
      <c r="T1931" s="31">
        <f t="shared" ref="T1931:X1931" si="1394">SUM(T1932,T1940,T1942)</f>
        <v>38788</v>
      </c>
      <c r="U1931" s="31">
        <f t="shared" si="1394"/>
        <v>35554</v>
      </c>
      <c r="V1931" s="31">
        <f t="shared" si="1394"/>
        <v>3234</v>
      </c>
      <c r="W1931" s="31">
        <f t="shared" si="1394"/>
        <v>0</v>
      </c>
      <c r="X1931" s="31">
        <f t="shared" si="1394"/>
        <v>1235939</v>
      </c>
      <c r="Y1931" s="220">
        <f t="shared" ref="Y1931:Y1961" si="1395">IF(R1931=0,0,(X1931/R1931)*100)</f>
        <v>99.993770307180483</v>
      </c>
    </row>
    <row r="1932" spans="1:25">
      <c r="A1932" s="23" t="s">
        <v>786</v>
      </c>
      <c r="B1932" s="23" t="s">
        <v>172</v>
      </c>
      <c r="C1932" s="23" t="s">
        <v>923</v>
      </c>
      <c r="D1932" s="23" t="s">
        <v>924</v>
      </c>
      <c r="E1932" s="21" t="s">
        <v>132</v>
      </c>
      <c r="F1932" s="21" t="s">
        <v>0</v>
      </c>
      <c r="G1932" s="150" t="s">
        <v>0</v>
      </c>
      <c r="H1932" s="21" t="s">
        <v>11</v>
      </c>
      <c r="I1932" s="66">
        <f t="shared" si="1391"/>
        <v>1028887</v>
      </c>
      <c r="J1932" s="66">
        <f t="shared" ref="J1932:P1932" si="1396">SUM(J1933,J1934)</f>
        <v>1015887</v>
      </c>
      <c r="K1932" s="66">
        <f t="shared" si="1393"/>
        <v>13000</v>
      </c>
      <c r="L1932" s="66">
        <f t="shared" si="1396"/>
        <v>13000</v>
      </c>
      <c r="M1932" s="66">
        <f t="shared" si="1396"/>
        <v>0</v>
      </c>
      <c r="N1932" s="66">
        <f t="shared" si="1396"/>
        <v>0</v>
      </c>
      <c r="O1932" s="66">
        <f t="shared" si="1396"/>
        <v>0</v>
      </c>
      <c r="P1932" s="66">
        <f t="shared" si="1396"/>
        <v>0</v>
      </c>
      <c r="Q1932" s="66">
        <f>SUM(Q1933,Q1934)</f>
        <v>1086957</v>
      </c>
      <c r="R1932" s="66">
        <f>SUM(R1933,R1934)</f>
        <v>1073957</v>
      </c>
      <c r="S1932" s="66">
        <f>SUM(S1933,S1934)</f>
        <v>1050747</v>
      </c>
      <c r="T1932" s="66">
        <f t="shared" ref="T1932:X1932" si="1397">SUM(T1933,T1934)</f>
        <v>23133</v>
      </c>
      <c r="U1932" s="66">
        <f t="shared" si="1397"/>
        <v>23133</v>
      </c>
      <c r="V1932" s="66">
        <f t="shared" si="1397"/>
        <v>0</v>
      </c>
      <c r="W1932" s="66">
        <f t="shared" si="1397"/>
        <v>0</v>
      </c>
      <c r="X1932" s="66">
        <f t="shared" si="1397"/>
        <v>1073880</v>
      </c>
      <c r="Y1932" s="208">
        <f t="shared" si="1395"/>
        <v>99.99283025298034</v>
      </c>
    </row>
    <row r="1933" spans="1:25">
      <c r="A1933" s="23" t="s">
        <v>786</v>
      </c>
      <c r="B1933" s="23" t="s">
        <v>172</v>
      </c>
      <c r="C1933" s="23" t="s">
        <v>923</v>
      </c>
      <c r="D1933" s="23" t="s">
        <v>924</v>
      </c>
      <c r="E1933" s="22">
        <v>6111</v>
      </c>
      <c r="F1933" s="23"/>
      <c r="G1933" s="128" t="s">
        <v>3378</v>
      </c>
      <c r="H1933" s="32" t="s">
        <v>12</v>
      </c>
      <c r="I1933" s="44">
        <f t="shared" si="1391"/>
        <v>902700</v>
      </c>
      <c r="J1933" s="44">
        <v>892700</v>
      </c>
      <c r="K1933" s="44">
        <f t="shared" si="1393"/>
        <v>10000</v>
      </c>
      <c r="L1933" s="44">
        <v>10000</v>
      </c>
      <c r="M1933" s="44">
        <v>0</v>
      </c>
      <c r="N1933" s="44">
        <v>0</v>
      </c>
      <c r="O1933" s="44">
        <v>0</v>
      </c>
      <c r="P1933" s="44">
        <v>0</v>
      </c>
      <c r="Q1933" s="44">
        <v>956767</v>
      </c>
      <c r="R1933" s="44">
        <v>946767</v>
      </c>
      <c r="S1933" s="44">
        <v>928634</v>
      </c>
      <c r="T1933" s="44">
        <f t="shared" ref="T1933:T1960" si="1398">U1933+V1933+W1933</f>
        <v>18133</v>
      </c>
      <c r="U1933" s="44">
        <v>18133</v>
      </c>
      <c r="V1933" s="44">
        <v>0</v>
      </c>
      <c r="W1933" s="44">
        <v>0</v>
      </c>
      <c r="X1933" s="44">
        <f t="shared" ref="X1933:X1960" si="1399">S1933+T1933</f>
        <v>946767</v>
      </c>
      <c r="Y1933" s="209">
        <f t="shared" si="1395"/>
        <v>100</v>
      </c>
    </row>
    <row r="1934" spans="1:25">
      <c r="A1934" s="20" t="s">
        <v>786</v>
      </c>
      <c r="B1934" s="20" t="s">
        <v>172</v>
      </c>
      <c r="C1934" s="20" t="s">
        <v>923</v>
      </c>
      <c r="D1934" s="20" t="s">
        <v>924</v>
      </c>
      <c r="E1934" s="20" t="s">
        <v>134</v>
      </c>
      <c r="F1934" s="23" t="s">
        <v>0</v>
      </c>
      <c r="G1934" s="154" t="s">
        <v>0</v>
      </c>
      <c r="H1934" s="21" t="s">
        <v>13</v>
      </c>
      <c r="I1934" s="66">
        <f t="shared" si="1391"/>
        <v>126187</v>
      </c>
      <c r="J1934" s="66">
        <f t="shared" ref="J1934:P1934" si="1400">SUM(J1935:J1939)</f>
        <v>123187</v>
      </c>
      <c r="K1934" s="66">
        <f t="shared" si="1393"/>
        <v>3000</v>
      </c>
      <c r="L1934" s="66">
        <f t="shared" si="1400"/>
        <v>3000</v>
      </c>
      <c r="M1934" s="66">
        <f t="shared" si="1400"/>
        <v>0</v>
      </c>
      <c r="N1934" s="66">
        <f t="shared" si="1400"/>
        <v>0</v>
      </c>
      <c r="O1934" s="66">
        <f t="shared" si="1400"/>
        <v>0</v>
      </c>
      <c r="P1934" s="66">
        <f t="shared" si="1400"/>
        <v>0</v>
      </c>
      <c r="Q1934" s="66">
        <f>SUM(Q1935:Q1939)</f>
        <v>130190</v>
      </c>
      <c r="R1934" s="66">
        <f>SUM(R1935:R1939)</f>
        <v>127190</v>
      </c>
      <c r="S1934" s="66">
        <f>SUM(S1935:S1939)</f>
        <v>122113</v>
      </c>
      <c r="T1934" s="66">
        <f t="shared" ref="T1934:X1934" si="1401">SUM(T1935:T1939)</f>
        <v>5000</v>
      </c>
      <c r="U1934" s="66">
        <f t="shared" si="1401"/>
        <v>5000</v>
      </c>
      <c r="V1934" s="66">
        <f t="shared" si="1401"/>
        <v>0</v>
      </c>
      <c r="W1934" s="66">
        <f t="shared" si="1401"/>
        <v>0</v>
      </c>
      <c r="X1934" s="66">
        <f t="shared" si="1401"/>
        <v>127113</v>
      </c>
      <c r="Y1934" s="208">
        <f t="shared" si="1395"/>
        <v>99.939460649422131</v>
      </c>
    </row>
    <row r="1935" spans="1:25">
      <c r="A1935" s="23" t="s">
        <v>786</v>
      </c>
      <c r="B1935" s="23" t="s">
        <v>172</v>
      </c>
      <c r="C1935" s="23" t="s">
        <v>923</v>
      </c>
      <c r="D1935" s="23" t="s">
        <v>924</v>
      </c>
      <c r="E1935" s="22">
        <v>6112</v>
      </c>
      <c r="F1935" s="23" t="s">
        <v>926</v>
      </c>
      <c r="G1935" s="128" t="s">
        <v>3378</v>
      </c>
      <c r="H1935" s="32" t="s">
        <v>16</v>
      </c>
      <c r="I1935" s="44">
        <f t="shared" si="1391"/>
        <v>19577</v>
      </c>
      <c r="J1935" s="44">
        <v>18577</v>
      </c>
      <c r="K1935" s="44">
        <f t="shared" si="1393"/>
        <v>1000</v>
      </c>
      <c r="L1935" s="44">
        <v>1000</v>
      </c>
      <c r="M1935" s="44">
        <v>0</v>
      </c>
      <c r="N1935" s="44">
        <v>0</v>
      </c>
      <c r="O1935" s="44">
        <v>0</v>
      </c>
      <c r="P1935" s="44">
        <v>0</v>
      </c>
      <c r="Q1935" s="44">
        <v>26177</v>
      </c>
      <c r="R1935" s="44">
        <v>25177</v>
      </c>
      <c r="S1935" s="44">
        <v>25177</v>
      </c>
      <c r="T1935" s="44">
        <f t="shared" si="1398"/>
        <v>0</v>
      </c>
      <c r="U1935" s="44">
        <v>0</v>
      </c>
      <c r="V1935" s="44">
        <v>0</v>
      </c>
      <c r="W1935" s="44">
        <v>0</v>
      </c>
      <c r="X1935" s="44">
        <f t="shared" si="1399"/>
        <v>25177</v>
      </c>
      <c r="Y1935" s="209">
        <f t="shared" si="1395"/>
        <v>100</v>
      </c>
    </row>
    <row r="1936" spans="1:25">
      <c r="A1936" s="23" t="s">
        <v>786</v>
      </c>
      <c r="B1936" s="23" t="s">
        <v>172</v>
      </c>
      <c r="C1936" s="23" t="s">
        <v>923</v>
      </c>
      <c r="D1936" s="23" t="s">
        <v>924</v>
      </c>
      <c r="E1936" s="22">
        <v>6112</v>
      </c>
      <c r="F1936" s="23" t="s">
        <v>927</v>
      </c>
      <c r="G1936" s="128" t="s">
        <v>3378</v>
      </c>
      <c r="H1936" s="32" t="s">
        <v>19</v>
      </c>
      <c r="I1936" s="44">
        <f t="shared" si="1391"/>
        <v>75630</v>
      </c>
      <c r="J1936" s="44">
        <v>74630</v>
      </c>
      <c r="K1936" s="44">
        <f t="shared" si="1393"/>
        <v>1000</v>
      </c>
      <c r="L1936" s="44">
        <v>1000</v>
      </c>
      <c r="M1936" s="44">
        <v>0</v>
      </c>
      <c r="N1936" s="44">
        <v>0</v>
      </c>
      <c r="O1936" s="44">
        <v>0</v>
      </c>
      <c r="P1936" s="44">
        <v>0</v>
      </c>
      <c r="Q1936" s="44">
        <v>77758</v>
      </c>
      <c r="R1936" s="44">
        <v>76758</v>
      </c>
      <c r="S1936" s="44">
        <v>76758</v>
      </c>
      <c r="T1936" s="44">
        <f t="shared" si="1398"/>
        <v>0</v>
      </c>
      <c r="U1936" s="44">
        <v>0</v>
      </c>
      <c r="V1936" s="44">
        <v>0</v>
      </c>
      <c r="W1936" s="44">
        <v>0</v>
      </c>
      <c r="X1936" s="44">
        <f t="shared" si="1399"/>
        <v>76758</v>
      </c>
      <c r="Y1936" s="209">
        <f t="shared" si="1395"/>
        <v>100</v>
      </c>
    </row>
    <row r="1937" spans="1:25">
      <c r="A1937" s="23" t="s">
        <v>786</v>
      </c>
      <c r="B1937" s="23" t="s">
        <v>172</v>
      </c>
      <c r="C1937" s="23" t="s">
        <v>923</v>
      </c>
      <c r="D1937" s="23" t="s">
        <v>924</v>
      </c>
      <c r="E1937" s="22">
        <v>6112</v>
      </c>
      <c r="F1937" s="23" t="s">
        <v>928</v>
      </c>
      <c r="G1937" s="128" t="s">
        <v>3378</v>
      </c>
      <c r="H1937" s="32" t="s">
        <v>17</v>
      </c>
      <c r="I1937" s="44">
        <f t="shared" si="1391"/>
        <v>16980</v>
      </c>
      <c r="J1937" s="44">
        <v>15980</v>
      </c>
      <c r="K1937" s="44">
        <f t="shared" si="1393"/>
        <v>1000</v>
      </c>
      <c r="L1937" s="44">
        <v>1000</v>
      </c>
      <c r="M1937" s="44">
        <v>0</v>
      </c>
      <c r="N1937" s="44">
        <v>0</v>
      </c>
      <c r="O1937" s="44">
        <v>0</v>
      </c>
      <c r="P1937" s="44">
        <v>0</v>
      </c>
      <c r="Q1937" s="44">
        <v>21178</v>
      </c>
      <c r="R1937" s="44">
        <v>20178</v>
      </c>
      <c r="S1937" s="44">
        <v>20178</v>
      </c>
      <c r="T1937" s="44">
        <f t="shared" si="1398"/>
        <v>0</v>
      </c>
      <c r="U1937" s="44">
        <v>0</v>
      </c>
      <c r="V1937" s="44">
        <v>0</v>
      </c>
      <c r="W1937" s="44">
        <v>0</v>
      </c>
      <c r="X1937" s="44">
        <f t="shared" si="1399"/>
        <v>20178</v>
      </c>
      <c r="Y1937" s="209">
        <f t="shared" si="1395"/>
        <v>100</v>
      </c>
    </row>
    <row r="1938" spans="1:25">
      <c r="A1938" s="23" t="s">
        <v>786</v>
      </c>
      <c r="B1938" s="23" t="s">
        <v>172</v>
      </c>
      <c r="C1938" s="23" t="s">
        <v>923</v>
      </c>
      <c r="D1938" s="23" t="s">
        <v>924</v>
      </c>
      <c r="E1938" s="22">
        <v>6112</v>
      </c>
      <c r="F1938" s="23" t="s">
        <v>3086</v>
      </c>
      <c r="G1938" s="128" t="s">
        <v>3378</v>
      </c>
      <c r="H1938" s="32" t="s">
        <v>15</v>
      </c>
      <c r="I1938" s="44">
        <f t="shared" si="1391"/>
        <v>5000</v>
      </c>
      <c r="J1938" s="44">
        <v>5000</v>
      </c>
      <c r="K1938" s="44">
        <f t="shared" si="1393"/>
        <v>0</v>
      </c>
      <c r="L1938" s="44"/>
      <c r="M1938" s="44">
        <v>0</v>
      </c>
      <c r="N1938" s="44">
        <v>0</v>
      </c>
      <c r="O1938" s="44">
        <v>0</v>
      </c>
      <c r="P1938" s="44">
        <v>0</v>
      </c>
      <c r="Q1938" s="44">
        <v>5000</v>
      </c>
      <c r="R1938" s="44">
        <v>5000</v>
      </c>
      <c r="S1938" s="44">
        <v>0</v>
      </c>
      <c r="T1938" s="44">
        <f t="shared" si="1398"/>
        <v>5000</v>
      </c>
      <c r="U1938" s="44">
        <v>5000</v>
      </c>
      <c r="V1938" s="44">
        <v>0</v>
      </c>
      <c r="W1938" s="44">
        <v>0</v>
      </c>
      <c r="X1938" s="44">
        <f t="shared" si="1399"/>
        <v>5000</v>
      </c>
      <c r="Y1938" s="209">
        <f t="shared" si="1395"/>
        <v>100</v>
      </c>
    </row>
    <row r="1939" spans="1:25">
      <c r="A1939" s="23" t="s">
        <v>786</v>
      </c>
      <c r="B1939" s="23" t="s">
        <v>172</v>
      </c>
      <c r="C1939" s="23" t="s">
        <v>923</v>
      </c>
      <c r="D1939" s="23" t="s">
        <v>924</v>
      </c>
      <c r="E1939" s="22">
        <v>6112</v>
      </c>
      <c r="F1939" s="23" t="s">
        <v>929</v>
      </c>
      <c r="G1939" s="128" t="s">
        <v>3378</v>
      </c>
      <c r="H1939" s="32" t="s">
        <v>18</v>
      </c>
      <c r="I1939" s="44">
        <f t="shared" si="1391"/>
        <v>9000</v>
      </c>
      <c r="J1939" s="44">
        <v>9000</v>
      </c>
      <c r="K1939" s="44">
        <f t="shared" si="1393"/>
        <v>0</v>
      </c>
      <c r="L1939" s="44">
        <v>0</v>
      </c>
      <c r="M1939" s="44">
        <v>0</v>
      </c>
      <c r="N1939" s="44">
        <v>0</v>
      </c>
      <c r="O1939" s="44">
        <v>0</v>
      </c>
      <c r="P1939" s="44">
        <v>0</v>
      </c>
      <c r="Q1939" s="44">
        <v>77</v>
      </c>
      <c r="R1939" s="44">
        <v>77</v>
      </c>
      <c r="S1939" s="44">
        <v>0</v>
      </c>
      <c r="T1939" s="44">
        <f t="shared" si="1398"/>
        <v>0</v>
      </c>
      <c r="U1939" s="44">
        <v>0</v>
      </c>
      <c r="V1939" s="44">
        <v>0</v>
      </c>
      <c r="W1939" s="44">
        <v>0</v>
      </c>
      <c r="X1939" s="44">
        <f t="shared" si="1399"/>
        <v>0</v>
      </c>
      <c r="Y1939" s="209">
        <f t="shared" si="1395"/>
        <v>0</v>
      </c>
    </row>
    <row r="1940" spans="1:25">
      <c r="A1940" s="23" t="s">
        <v>786</v>
      </c>
      <c r="B1940" s="23" t="s">
        <v>172</v>
      </c>
      <c r="C1940" s="23" t="s">
        <v>923</v>
      </c>
      <c r="D1940" s="23" t="s">
        <v>924</v>
      </c>
      <c r="E1940" s="21" t="s">
        <v>139</v>
      </c>
      <c r="F1940" s="21" t="s">
        <v>0</v>
      </c>
      <c r="G1940" s="150" t="s">
        <v>0</v>
      </c>
      <c r="H1940" s="21" t="s">
        <v>21</v>
      </c>
      <c r="I1940" s="66">
        <f t="shared" si="1391"/>
        <v>96355</v>
      </c>
      <c r="J1940" s="66">
        <f t="shared" ref="J1940:X1940" si="1402">SUM(J1941)</f>
        <v>95355</v>
      </c>
      <c r="K1940" s="66">
        <f t="shared" si="1393"/>
        <v>1000</v>
      </c>
      <c r="L1940" s="66">
        <f t="shared" si="1402"/>
        <v>1000</v>
      </c>
      <c r="M1940" s="66">
        <f t="shared" si="1402"/>
        <v>0</v>
      </c>
      <c r="N1940" s="66">
        <f t="shared" si="1402"/>
        <v>0</v>
      </c>
      <c r="O1940" s="66">
        <f t="shared" si="1402"/>
        <v>0</v>
      </c>
      <c r="P1940" s="66">
        <f t="shared" si="1402"/>
        <v>0</v>
      </c>
      <c r="Q1940" s="66">
        <f t="shared" si="1402"/>
        <v>102032</v>
      </c>
      <c r="R1940" s="66">
        <f t="shared" si="1402"/>
        <v>101032</v>
      </c>
      <c r="S1940" s="66">
        <f t="shared" si="1402"/>
        <v>94571</v>
      </c>
      <c r="T1940" s="66">
        <f t="shared" si="1402"/>
        <v>6461</v>
      </c>
      <c r="U1940" s="66">
        <f t="shared" si="1402"/>
        <v>6461</v>
      </c>
      <c r="V1940" s="66">
        <f t="shared" si="1402"/>
        <v>0</v>
      </c>
      <c r="W1940" s="66">
        <f t="shared" si="1402"/>
        <v>0</v>
      </c>
      <c r="X1940" s="66">
        <f t="shared" si="1402"/>
        <v>101032</v>
      </c>
      <c r="Y1940" s="208">
        <f t="shared" si="1395"/>
        <v>100</v>
      </c>
    </row>
    <row r="1941" spans="1:25">
      <c r="A1941" s="23" t="s">
        <v>786</v>
      </c>
      <c r="B1941" s="23" t="s">
        <v>172</v>
      </c>
      <c r="C1941" s="23" t="s">
        <v>923</v>
      </c>
      <c r="D1941" s="23" t="s">
        <v>924</v>
      </c>
      <c r="E1941" s="22">
        <v>6121</v>
      </c>
      <c r="F1941" s="23"/>
      <c r="G1941" s="128" t="s">
        <v>3378</v>
      </c>
      <c r="H1941" s="32" t="s">
        <v>22</v>
      </c>
      <c r="I1941" s="44">
        <f t="shared" si="1391"/>
        <v>96355</v>
      </c>
      <c r="J1941" s="44">
        <v>95355</v>
      </c>
      <c r="K1941" s="44">
        <f t="shared" si="1393"/>
        <v>1000</v>
      </c>
      <c r="L1941" s="44">
        <v>1000</v>
      </c>
      <c r="M1941" s="44">
        <v>0</v>
      </c>
      <c r="N1941" s="44">
        <v>0</v>
      </c>
      <c r="O1941" s="44">
        <v>0</v>
      </c>
      <c r="P1941" s="44">
        <v>0</v>
      </c>
      <c r="Q1941" s="44">
        <v>102032</v>
      </c>
      <c r="R1941" s="44">
        <v>101032</v>
      </c>
      <c r="S1941" s="44">
        <v>94571</v>
      </c>
      <c r="T1941" s="44">
        <f t="shared" si="1398"/>
        <v>6461</v>
      </c>
      <c r="U1941" s="44">
        <v>6461</v>
      </c>
      <c r="V1941" s="44"/>
      <c r="W1941" s="44"/>
      <c r="X1941" s="44">
        <f t="shared" si="1399"/>
        <v>101032</v>
      </c>
      <c r="Y1941" s="209">
        <f t="shared" si="1395"/>
        <v>100</v>
      </c>
    </row>
    <row r="1942" spans="1:25">
      <c r="A1942" s="23" t="s">
        <v>786</v>
      </c>
      <c r="B1942" s="23" t="s">
        <v>172</v>
      </c>
      <c r="C1942" s="23" t="s">
        <v>923</v>
      </c>
      <c r="D1942" s="23" t="s">
        <v>924</v>
      </c>
      <c r="E1942" s="21" t="s">
        <v>141</v>
      </c>
      <c r="F1942" s="21" t="s">
        <v>0</v>
      </c>
      <c r="G1942" s="150" t="s">
        <v>0</v>
      </c>
      <c r="H1942" s="21" t="s">
        <v>23</v>
      </c>
      <c r="I1942" s="66">
        <f t="shared" si="1391"/>
        <v>135858</v>
      </c>
      <c r="J1942" s="66">
        <f t="shared" ref="J1942:P1942" si="1403">SUM(J1943:J1950)</f>
        <v>53658</v>
      </c>
      <c r="K1942" s="66">
        <f t="shared" si="1393"/>
        <v>82200</v>
      </c>
      <c r="L1942" s="66">
        <f t="shared" si="1403"/>
        <v>65200</v>
      </c>
      <c r="M1942" s="66">
        <f t="shared" si="1403"/>
        <v>0</v>
      </c>
      <c r="N1942" s="66">
        <f t="shared" si="1403"/>
        <v>17000</v>
      </c>
      <c r="O1942" s="66">
        <f t="shared" si="1403"/>
        <v>0</v>
      </c>
      <c r="P1942" s="66">
        <f t="shared" si="1403"/>
        <v>0</v>
      </c>
      <c r="Q1942" s="66">
        <f>SUM(Q1943:Q1950)</f>
        <v>145717</v>
      </c>
      <c r="R1942" s="66">
        <f>SUM(R1943:R1950)</f>
        <v>61027</v>
      </c>
      <c r="S1942" s="66">
        <f>SUM(S1943:S1950)</f>
        <v>51833</v>
      </c>
      <c r="T1942" s="66">
        <f t="shared" ref="T1942:X1942" si="1404">SUM(T1943:T1950)</f>
        <v>9194</v>
      </c>
      <c r="U1942" s="66">
        <f t="shared" si="1404"/>
        <v>5960</v>
      </c>
      <c r="V1942" s="66">
        <f t="shared" si="1404"/>
        <v>3234</v>
      </c>
      <c r="W1942" s="66">
        <f t="shared" si="1404"/>
        <v>0</v>
      </c>
      <c r="X1942" s="66">
        <f t="shared" si="1404"/>
        <v>61027</v>
      </c>
      <c r="Y1942" s="208">
        <f t="shared" si="1395"/>
        <v>100</v>
      </c>
    </row>
    <row r="1943" spans="1:25">
      <c r="A1943" s="23" t="s">
        <v>786</v>
      </c>
      <c r="B1943" s="23" t="s">
        <v>172</v>
      </c>
      <c r="C1943" s="23" t="s">
        <v>923</v>
      </c>
      <c r="D1943" s="23" t="s">
        <v>924</v>
      </c>
      <c r="E1943" s="22">
        <v>6131</v>
      </c>
      <c r="F1943" s="23"/>
      <c r="G1943" s="128" t="s">
        <v>3378</v>
      </c>
      <c r="H1943" s="32" t="s">
        <v>24</v>
      </c>
      <c r="I1943" s="44">
        <f t="shared" si="1391"/>
        <v>0</v>
      </c>
      <c r="J1943" s="44">
        <v>0</v>
      </c>
      <c r="K1943" s="44">
        <f t="shared" si="1393"/>
        <v>0</v>
      </c>
      <c r="L1943" s="44">
        <v>0</v>
      </c>
      <c r="M1943" s="44">
        <v>0</v>
      </c>
      <c r="N1943" s="44">
        <v>0</v>
      </c>
      <c r="O1943" s="44">
        <v>0</v>
      </c>
      <c r="P1943" s="44">
        <v>0</v>
      </c>
      <c r="Q1943" s="44">
        <v>0</v>
      </c>
      <c r="R1943" s="44">
        <v>0</v>
      </c>
      <c r="S1943" s="44">
        <v>0</v>
      </c>
      <c r="T1943" s="44">
        <f t="shared" si="1398"/>
        <v>0</v>
      </c>
      <c r="U1943" s="44">
        <v>0</v>
      </c>
      <c r="V1943" s="44">
        <v>0</v>
      </c>
      <c r="W1943" s="44">
        <v>0</v>
      </c>
      <c r="X1943" s="44">
        <f t="shared" si="1399"/>
        <v>0</v>
      </c>
      <c r="Y1943" s="209">
        <f t="shared" si="1395"/>
        <v>0</v>
      </c>
    </row>
    <row r="1944" spans="1:25">
      <c r="A1944" s="23" t="s">
        <v>786</v>
      </c>
      <c r="B1944" s="23" t="s">
        <v>172</v>
      </c>
      <c r="C1944" s="23" t="s">
        <v>923</v>
      </c>
      <c r="D1944" s="23" t="s">
        <v>924</v>
      </c>
      <c r="E1944" s="22">
        <v>6132</v>
      </c>
      <c r="F1944" s="23"/>
      <c r="G1944" s="128" t="s">
        <v>3378</v>
      </c>
      <c r="H1944" s="32" t="s">
        <v>25</v>
      </c>
      <c r="I1944" s="44">
        <f t="shared" si="1391"/>
        <v>24500</v>
      </c>
      <c r="J1944" s="44">
        <v>22500</v>
      </c>
      <c r="K1944" s="44">
        <f t="shared" si="1393"/>
        <v>2000</v>
      </c>
      <c r="L1944" s="44">
        <v>2000</v>
      </c>
      <c r="M1944" s="44">
        <v>0</v>
      </c>
      <c r="N1944" s="44">
        <v>0</v>
      </c>
      <c r="O1944" s="44">
        <v>0</v>
      </c>
      <c r="P1944" s="44">
        <v>0</v>
      </c>
      <c r="Q1944" s="44">
        <v>24500</v>
      </c>
      <c r="R1944" s="44">
        <v>22500</v>
      </c>
      <c r="S1944" s="44">
        <v>19776</v>
      </c>
      <c r="T1944" s="44">
        <f t="shared" si="1398"/>
        <v>2724</v>
      </c>
      <c r="U1944" s="44">
        <v>2724</v>
      </c>
      <c r="V1944" s="44">
        <v>0</v>
      </c>
      <c r="W1944" s="44">
        <v>0</v>
      </c>
      <c r="X1944" s="44">
        <f t="shared" si="1399"/>
        <v>22500</v>
      </c>
      <c r="Y1944" s="209">
        <f t="shared" si="1395"/>
        <v>100</v>
      </c>
    </row>
    <row r="1945" spans="1:25">
      <c r="A1945" s="23" t="s">
        <v>786</v>
      </c>
      <c r="B1945" s="23" t="s">
        <v>172</v>
      </c>
      <c r="C1945" s="23" t="s">
        <v>923</v>
      </c>
      <c r="D1945" s="23" t="s">
        <v>924</v>
      </c>
      <c r="E1945" s="22">
        <v>6133</v>
      </c>
      <c r="F1945" s="23"/>
      <c r="G1945" s="128" t="s">
        <v>3378</v>
      </c>
      <c r="H1945" s="32" t="s">
        <v>26</v>
      </c>
      <c r="I1945" s="44">
        <f t="shared" si="1391"/>
        <v>11000</v>
      </c>
      <c r="J1945" s="44">
        <v>9000</v>
      </c>
      <c r="K1945" s="44">
        <f t="shared" si="1393"/>
        <v>2000</v>
      </c>
      <c r="L1945" s="44">
        <v>2000</v>
      </c>
      <c r="M1945" s="44">
        <v>0</v>
      </c>
      <c r="N1945" s="44">
        <v>0</v>
      </c>
      <c r="O1945" s="44">
        <v>0</v>
      </c>
      <c r="P1945" s="44">
        <v>0</v>
      </c>
      <c r="Q1945" s="44">
        <v>11000</v>
      </c>
      <c r="R1945" s="44">
        <v>9000</v>
      </c>
      <c r="S1945" s="44">
        <v>6750</v>
      </c>
      <c r="T1945" s="44">
        <f t="shared" si="1398"/>
        <v>2250</v>
      </c>
      <c r="U1945" s="44">
        <v>1125</v>
      </c>
      <c r="V1945" s="44">
        <v>1125</v>
      </c>
      <c r="W1945" s="44">
        <v>0</v>
      </c>
      <c r="X1945" s="44">
        <f t="shared" si="1399"/>
        <v>9000</v>
      </c>
      <c r="Y1945" s="209">
        <f t="shared" si="1395"/>
        <v>100</v>
      </c>
    </row>
    <row r="1946" spans="1:25">
      <c r="A1946" s="23" t="s">
        <v>786</v>
      </c>
      <c r="B1946" s="23" t="s">
        <v>172</v>
      </c>
      <c r="C1946" s="23" t="s">
        <v>923</v>
      </c>
      <c r="D1946" s="23" t="s">
        <v>924</v>
      </c>
      <c r="E1946" s="22">
        <v>6134</v>
      </c>
      <c r="F1946" s="23"/>
      <c r="G1946" s="128" t="s">
        <v>3378</v>
      </c>
      <c r="H1946" s="32" t="s">
        <v>27</v>
      </c>
      <c r="I1946" s="44">
        <f t="shared" si="1391"/>
        <v>65700</v>
      </c>
      <c r="J1946" s="44">
        <v>7500</v>
      </c>
      <c r="K1946" s="44">
        <f t="shared" si="1393"/>
        <v>58200</v>
      </c>
      <c r="L1946" s="44">
        <v>53200</v>
      </c>
      <c r="M1946" s="44">
        <v>0</v>
      </c>
      <c r="N1946" s="44">
        <v>5000</v>
      </c>
      <c r="O1946" s="44">
        <v>0</v>
      </c>
      <c r="P1946" s="44">
        <v>0</v>
      </c>
      <c r="Q1946" s="44">
        <v>65700</v>
      </c>
      <c r="R1946" s="44">
        <v>7500</v>
      </c>
      <c r="S1946" s="44">
        <v>5625</v>
      </c>
      <c r="T1946" s="44">
        <f t="shared" si="1398"/>
        <v>1875</v>
      </c>
      <c r="U1946" s="44">
        <v>938</v>
      </c>
      <c r="V1946" s="44">
        <v>937</v>
      </c>
      <c r="W1946" s="44"/>
      <c r="X1946" s="44">
        <f t="shared" si="1399"/>
        <v>7500</v>
      </c>
      <c r="Y1946" s="209">
        <f t="shared" si="1395"/>
        <v>100</v>
      </c>
    </row>
    <row r="1947" spans="1:25">
      <c r="A1947" s="23" t="s">
        <v>786</v>
      </c>
      <c r="B1947" s="23" t="s">
        <v>172</v>
      </c>
      <c r="C1947" s="23" t="s">
        <v>923</v>
      </c>
      <c r="D1947" s="23" t="s">
        <v>924</v>
      </c>
      <c r="E1947" s="22">
        <v>6135</v>
      </c>
      <c r="F1947" s="23"/>
      <c r="G1947" s="128" t="s">
        <v>3378</v>
      </c>
      <c r="H1947" s="32" t="s">
        <v>28</v>
      </c>
      <c r="I1947" s="44">
        <f t="shared" si="1391"/>
        <v>150</v>
      </c>
      <c r="J1947" s="44">
        <v>150</v>
      </c>
      <c r="K1947" s="44">
        <f t="shared" si="1393"/>
        <v>0</v>
      </c>
      <c r="L1947" s="44">
        <v>0</v>
      </c>
      <c r="M1947" s="44">
        <v>0</v>
      </c>
      <c r="N1947" s="44">
        <v>0</v>
      </c>
      <c r="O1947" s="44">
        <v>0</v>
      </c>
      <c r="P1947" s="44">
        <v>0</v>
      </c>
      <c r="Q1947" s="44">
        <v>150</v>
      </c>
      <c r="R1947" s="44">
        <v>150</v>
      </c>
      <c r="S1947" s="44">
        <v>120</v>
      </c>
      <c r="T1947" s="44">
        <f t="shared" si="1398"/>
        <v>30</v>
      </c>
      <c r="U1947" s="44">
        <v>15</v>
      </c>
      <c r="V1947" s="44">
        <v>15</v>
      </c>
      <c r="W1947" s="44">
        <v>0</v>
      </c>
      <c r="X1947" s="44">
        <f t="shared" si="1399"/>
        <v>150</v>
      </c>
      <c r="Y1947" s="209">
        <f t="shared" si="1395"/>
        <v>100</v>
      </c>
    </row>
    <row r="1948" spans="1:25">
      <c r="A1948" s="23" t="s">
        <v>786</v>
      </c>
      <c r="B1948" s="23" t="s">
        <v>172</v>
      </c>
      <c r="C1948" s="23" t="s">
        <v>923</v>
      </c>
      <c r="D1948" s="23" t="s">
        <v>924</v>
      </c>
      <c r="E1948" s="22">
        <v>6137</v>
      </c>
      <c r="F1948" s="23"/>
      <c r="G1948" s="128" t="s">
        <v>3378</v>
      </c>
      <c r="H1948" s="32" t="s">
        <v>30</v>
      </c>
      <c r="I1948" s="44">
        <f t="shared" si="1391"/>
        <v>13750</v>
      </c>
      <c r="J1948" s="44">
        <v>3750</v>
      </c>
      <c r="K1948" s="44">
        <f t="shared" si="1393"/>
        <v>10000</v>
      </c>
      <c r="L1948" s="44">
        <v>5000</v>
      </c>
      <c r="M1948" s="44">
        <v>0</v>
      </c>
      <c r="N1948" s="44">
        <v>5000</v>
      </c>
      <c r="O1948" s="44">
        <v>0</v>
      </c>
      <c r="P1948" s="44">
        <v>0</v>
      </c>
      <c r="Q1948" s="44">
        <v>13750</v>
      </c>
      <c r="R1948" s="44">
        <v>3750</v>
      </c>
      <c r="S1948" s="44">
        <v>2700</v>
      </c>
      <c r="T1948" s="44">
        <f t="shared" si="1398"/>
        <v>1050</v>
      </c>
      <c r="U1948" s="44">
        <v>525</v>
      </c>
      <c r="V1948" s="44">
        <v>525</v>
      </c>
      <c r="W1948" s="44"/>
      <c r="X1948" s="44">
        <f t="shared" si="1399"/>
        <v>3750</v>
      </c>
      <c r="Y1948" s="209">
        <f t="shared" si="1395"/>
        <v>100</v>
      </c>
    </row>
    <row r="1949" spans="1:25">
      <c r="A1949" s="23" t="s">
        <v>786</v>
      </c>
      <c r="B1949" s="23" t="s">
        <v>172</v>
      </c>
      <c r="C1949" s="23" t="s">
        <v>923</v>
      </c>
      <c r="D1949" s="23" t="s">
        <v>924</v>
      </c>
      <c r="E1949" s="22">
        <v>6138</v>
      </c>
      <c r="F1949" s="23"/>
      <c r="G1949" s="128" t="s">
        <v>3378</v>
      </c>
      <c r="H1949" s="32" t="s">
        <v>31</v>
      </c>
      <c r="I1949" s="44">
        <f t="shared" si="1391"/>
        <v>0</v>
      </c>
      <c r="J1949" s="44">
        <v>0</v>
      </c>
      <c r="K1949" s="44">
        <f t="shared" si="1393"/>
        <v>0</v>
      </c>
      <c r="L1949" s="44">
        <v>0</v>
      </c>
      <c r="M1949" s="44">
        <v>0</v>
      </c>
      <c r="N1949" s="44">
        <v>0</v>
      </c>
      <c r="O1949" s="44">
        <v>0</v>
      </c>
      <c r="P1949" s="44">
        <v>0</v>
      </c>
      <c r="Q1949" s="44">
        <v>0</v>
      </c>
      <c r="R1949" s="44">
        <v>0</v>
      </c>
      <c r="S1949" s="44">
        <v>0</v>
      </c>
      <c r="T1949" s="44">
        <f t="shared" si="1398"/>
        <v>0</v>
      </c>
      <c r="U1949" s="44">
        <v>0</v>
      </c>
      <c r="V1949" s="44">
        <v>0</v>
      </c>
      <c r="W1949" s="44">
        <v>0</v>
      </c>
      <c r="X1949" s="44">
        <f t="shared" si="1399"/>
        <v>0</v>
      </c>
      <c r="Y1949" s="209">
        <f t="shared" si="1395"/>
        <v>0</v>
      </c>
    </row>
    <row r="1950" spans="1:25">
      <c r="A1950" s="20" t="s">
        <v>786</v>
      </c>
      <c r="B1950" s="20" t="s">
        <v>172</v>
      </c>
      <c r="C1950" s="20" t="s">
        <v>923</v>
      </c>
      <c r="D1950" s="20" t="s">
        <v>924</v>
      </c>
      <c r="E1950" s="20" t="s">
        <v>144</v>
      </c>
      <c r="F1950" s="23" t="s">
        <v>0</v>
      </c>
      <c r="G1950" s="154" t="s">
        <v>0</v>
      </c>
      <c r="H1950" s="21" t="s">
        <v>32</v>
      </c>
      <c r="I1950" s="66">
        <f t="shared" si="1391"/>
        <v>20758</v>
      </c>
      <c r="J1950" s="66">
        <f t="shared" ref="J1950:P1950" si="1405">SUM(J1951:J1953)</f>
        <v>10758</v>
      </c>
      <c r="K1950" s="66">
        <f t="shared" si="1393"/>
        <v>10000</v>
      </c>
      <c r="L1950" s="66">
        <f t="shared" si="1405"/>
        <v>3000</v>
      </c>
      <c r="M1950" s="66">
        <f t="shared" si="1405"/>
        <v>0</v>
      </c>
      <c r="N1950" s="66">
        <f t="shared" si="1405"/>
        <v>7000</v>
      </c>
      <c r="O1950" s="66">
        <f t="shared" si="1405"/>
        <v>0</v>
      </c>
      <c r="P1950" s="66">
        <f t="shared" si="1405"/>
        <v>0</v>
      </c>
      <c r="Q1950" s="66">
        <f>SUM(Q1951:Q1953)</f>
        <v>30617</v>
      </c>
      <c r="R1950" s="66">
        <f>SUM(R1951:R1953)</f>
        <v>18127</v>
      </c>
      <c r="S1950" s="66">
        <f>SUM(S1951:S1953)</f>
        <v>16862</v>
      </c>
      <c r="T1950" s="66">
        <f t="shared" ref="T1950:X1950" si="1406">SUM(T1951:T1953)</f>
        <v>1265</v>
      </c>
      <c r="U1950" s="66">
        <f t="shared" si="1406"/>
        <v>633</v>
      </c>
      <c r="V1950" s="66">
        <f t="shared" si="1406"/>
        <v>632</v>
      </c>
      <c r="W1950" s="66">
        <f t="shared" si="1406"/>
        <v>0</v>
      </c>
      <c r="X1950" s="66">
        <f t="shared" si="1406"/>
        <v>18127</v>
      </c>
      <c r="Y1950" s="208">
        <f t="shared" si="1395"/>
        <v>100</v>
      </c>
    </row>
    <row r="1951" spans="1:25">
      <c r="A1951" s="23" t="s">
        <v>786</v>
      </c>
      <c r="B1951" s="23" t="s">
        <v>172</v>
      </c>
      <c r="C1951" s="23" t="s">
        <v>923</v>
      </c>
      <c r="D1951" s="23" t="s">
        <v>924</v>
      </c>
      <c r="E1951" s="22">
        <v>6139</v>
      </c>
      <c r="F1951" s="23"/>
      <c r="G1951" s="128" t="s">
        <v>3378</v>
      </c>
      <c r="H1951" s="32" t="s">
        <v>32</v>
      </c>
      <c r="I1951" s="44">
        <f t="shared" si="1391"/>
        <v>13258</v>
      </c>
      <c r="J1951" s="44">
        <v>3258</v>
      </c>
      <c r="K1951" s="44">
        <f t="shared" si="1393"/>
        <v>10000</v>
      </c>
      <c r="L1951" s="44">
        <v>3000</v>
      </c>
      <c r="M1951" s="44">
        <v>0</v>
      </c>
      <c r="N1951" s="44">
        <v>7000</v>
      </c>
      <c r="O1951" s="44">
        <v>0</v>
      </c>
      <c r="P1951" s="44">
        <v>0</v>
      </c>
      <c r="Q1951" s="44">
        <v>22748</v>
      </c>
      <c r="R1951" s="44">
        <v>10258</v>
      </c>
      <c r="S1951" s="44">
        <v>10258</v>
      </c>
      <c r="T1951" s="44">
        <f t="shared" si="1398"/>
        <v>0</v>
      </c>
      <c r="U1951" s="44">
        <v>0</v>
      </c>
      <c r="V1951" s="44">
        <v>0</v>
      </c>
      <c r="W1951" s="44">
        <v>0</v>
      </c>
      <c r="X1951" s="44">
        <f t="shared" si="1399"/>
        <v>10258</v>
      </c>
      <c r="Y1951" s="209">
        <f t="shared" si="1395"/>
        <v>100</v>
      </c>
    </row>
    <row r="1952" spans="1:25">
      <c r="A1952" s="23" t="s">
        <v>786</v>
      </c>
      <c r="B1952" s="23" t="s">
        <v>172</v>
      </c>
      <c r="C1952" s="23" t="s">
        <v>923</v>
      </c>
      <c r="D1952" s="23" t="s">
        <v>924</v>
      </c>
      <c r="E1952" s="22">
        <v>6139</v>
      </c>
      <c r="F1952" s="23" t="s">
        <v>930</v>
      </c>
      <c r="G1952" s="128" t="s">
        <v>3378</v>
      </c>
      <c r="H1952" s="32" t="s">
        <v>152</v>
      </c>
      <c r="I1952" s="44">
        <f t="shared" si="1391"/>
        <v>2500</v>
      </c>
      <c r="J1952" s="44">
        <v>2500</v>
      </c>
      <c r="K1952" s="44">
        <f t="shared" si="1393"/>
        <v>0</v>
      </c>
      <c r="L1952" s="44">
        <v>0</v>
      </c>
      <c r="M1952" s="44">
        <v>0</v>
      </c>
      <c r="N1952" s="44">
        <v>0</v>
      </c>
      <c r="O1952" s="44">
        <v>0</v>
      </c>
      <c r="P1952" s="44">
        <v>0</v>
      </c>
      <c r="Q1952" s="44">
        <v>2869</v>
      </c>
      <c r="R1952" s="44">
        <v>2869</v>
      </c>
      <c r="S1952" s="44">
        <v>2869</v>
      </c>
      <c r="T1952" s="44">
        <f t="shared" si="1398"/>
        <v>0</v>
      </c>
      <c r="U1952" s="44">
        <v>0</v>
      </c>
      <c r="V1952" s="44">
        <v>0</v>
      </c>
      <c r="W1952" s="44">
        <v>0</v>
      </c>
      <c r="X1952" s="44">
        <f t="shared" si="1399"/>
        <v>2869</v>
      </c>
      <c r="Y1952" s="209">
        <f t="shared" si="1395"/>
        <v>100</v>
      </c>
    </row>
    <row r="1953" spans="1:25">
      <c r="A1953" s="23" t="s">
        <v>786</v>
      </c>
      <c r="B1953" s="23" t="s">
        <v>172</v>
      </c>
      <c r="C1953" s="23" t="s">
        <v>923</v>
      </c>
      <c r="D1953" s="23" t="s">
        <v>924</v>
      </c>
      <c r="E1953" s="22">
        <v>6139</v>
      </c>
      <c r="F1953" s="23" t="s">
        <v>931</v>
      </c>
      <c r="G1953" s="128" t="s">
        <v>3378</v>
      </c>
      <c r="H1953" s="32" t="s">
        <v>158</v>
      </c>
      <c r="I1953" s="44">
        <f t="shared" si="1391"/>
        <v>5000</v>
      </c>
      <c r="J1953" s="44">
        <v>5000</v>
      </c>
      <c r="K1953" s="44">
        <f t="shared" si="1393"/>
        <v>0</v>
      </c>
      <c r="L1953" s="44">
        <v>0</v>
      </c>
      <c r="M1953" s="44">
        <v>0</v>
      </c>
      <c r="N1953" s="44">
        <v>0</v>
      </c>
      <c r="O1953" s="44">
        <v>0</v>
      </c>
      <c r="P1953" s="44">
        <v>0</v>
      </c>
      <c r="Q1953" s="44">
        <v>5000</v>
      </c>
      <c r="R1953" s="44">
        <v>5000</v>
      </c>
      <c r="S1953" s="44">
        <v>3735</v>
      </c>
      <c r="T1953" s="44">
        <f t="shared" si="1398"/>
        <v>1265</v>
      </c>
      <c r="U1953" s="44">
        <v>633</v>
      </c>
      <c r="V1953" s="44">
        <v>632</v>
      </c>
      <c r="W1953" s="44">
        <v>0</v>
      </c>
      <c r="X1953" s="44">
        <f t="shared" si="1399"/>
        <v>5000</v>
      </c>
      <c r="Y1953" s="209">
        <f t="shared" si="1395"/>
        <v>100</v>
      </c>
    </row>
    <row r="1954" spans="1:25" ht="20.399999999999999">
      <c r="A1954" s="20" t="s">
        <v>0</v>
      </c>
      <c r="B1954" s="20" t="s">
        <v>0</v>
      </c>
      <c r="C1954" s="20" t="s">
        <v>0</v>
      </c>
      <c r="D1954" s="21" t="s">
        <v>0</v>
      </c>
      <c r="E1954" s="21" t="s">
        <v>0</v>
      </c>
      <c r="F1954" s="21" t="s">
        <v>0</v>
      </c>
      <c r="G1954" s="150" t="s">
        <v>0</v>
      </c>
      <c r="H1954" s="30" t="s">
        <v>42</v>
      </c>
      <c r="I1954" s="31">
        <f t="shared" si="1391"/>
        <v>100</v>
      </c>
      <c r="J1954" s="31">
        <f t="shared" ref="J1954:X1955" si="1407">SUM(J1955)</f>
        <v>100</v>
      </c>
      <c r="K1954" s="31">
        <f t="shared" si="1393"/>
        <v>0</v>
      </c>
      <c r="L1954" s="31">
        <f t="shared" si="1407"/>
        <v>0</v>
      </c>
      <c r="M1954" s="31">
        <f t="shared" si="1407"/>
        <v>0</v>
      </c>
      <c r="N1954" s="31">
        <f t="shared" si="1407"/>
        <v>0</v>
      </c>
      <c r="O1954" s="31">
        <f t="shared" si="1407"/>
        <v>0</v>
      </c>
      <c r="P1954" s="31">
        <f t="shared" si="1407"/>
        <v>0</v>
      </c>
      <c r="Q1954" s="31">
        <f t="shared" si="1407"/>
        <v>100</v>
      </c>
      <c r="R1954" s="31">
        <f t="shared" si="1407"/>
        <v>100</v>
      </c>
      <c r="S1954" s="31">
        <f t="shared" si="1407"/>
        <v>0</v>
      </c>
      <c r="T1954" s="31">
        <f t="shared" si="1407"/>
        <v>100</v>
      </c>
      <c r="U1954" s="31">
        <f t="shared" si="1407"/>
        <v>100</v>
      </c>
      <c r="V1954" s="31">
        <f t="shared" si="1407"/>
        <v>0</v>
      </c>
      <c r="W1954" s="31">
        <f t="shared" si="1407"/>
        <v>0</v>
      </c>
      <c r="X1954" s="31">
        <f t="shared" si="1407"/>
        <v>100</v>
      </c>
      <c r="Y1954" s="220">
        <f t="shared" si="1395"/>
        <v>100</v>
      </c>
    </row>
    <row r="1955" spans="1:25">
      <c r="A1955" s="23" t="s">
        <v>786</v>
      </c>
      <c r="B1955" s="23" t="s">
        <v>172</v>
      </c>
      <c r="C1955" s="23" t="s">
        <v>923</v>
      </c>
      <c r="D1955" s="23" t="s">
        <v>924</v>
      </c>
      <c r="E1955" s="21" t="s">
        <v>159</v>
      </c>
      <c r="F1955" s="21" t="s">
        <v>0</v>
      </c>
      <c r="G1955" s="150" t="s">
        <v>0</v>
      </c>
      <c r="H1955" s="21" t="s">
        <v>34</v>
      </c>
      <c r="I1955" s="66">
        <f t="shared" si="1391"/>
        <v>100</v>
      </c>
      <c r="J1955" s="66">
        <f t="shared" si="1407"/>
        <v>100</v>
      </c>
      <c r="K1955" s="66">
        <f t="shared" si="1393"/>
        <v>0</v>
      </c>
      <c r="L1955" s="66">
        <f t="shared" si="1407"/>
        <v>0</v>
      </c>
      <c r="M1955" s="66">
        <f t="shared" si="1407"/>
        <v>0</v>
      </c>
      <c r="N1955" s="66">
        <f t="shared" si="1407"/>
        <v>0</v>
      </c>
      <c r="O1955" s="66">
        <f t="shared" si="1407"/>
        <v>0</v>
      </c>
      <c r="P1955" s="66">
        <f t="shared" si="1407"/>
        <v>0</v>
      </c>
      <c r="Q1955" s="66">
        <f t="shared" si="1407"/>
        <v>100</v>
      </c>
      <c r="R1955" s="66">
        <f t="shared" si="1407"/>
        <v>100</v>
      </c>
      <c r="S1955" s="66">
        <f t="shared" si="1407"/>
        <v>0</v>
      </c>
      <c r="T1955" s="66">
        <f t="shared" si="1407"/>
        <v>100</v>
      </c>
      <c r="U1955" s="66">
        <f t="shared" si="1407"/>
        <v>100</v>
      </c>
      <c r="V1955" s="66">
        <f t="shared" si="1407"/>
        <v>0</v>
      </c>
      <c r="W1955" s="66">
        <f t="shared" si="1407"/>
        <v>0</v>
      </c>
      <c r="X1955" s="66">
        <f t="shared" si="1407"/>
        <v>100</v>
      </c>
      <c r="Y1955" s="208">
        <f t="shared" si="1395"/>
        <v>100</v>
      </c>
    </row>
    <row r="1956" spans="1:25">
      <c r="A1956" s="23" t="s">
        <v>786</v>
      </c>
      <c r="B1956" s="23" t="s">
        <v>172</v>
      </c>
      <c r="C1956" s="23" t="s">
        <v>923</v>
      </c>
      <c r="D1956" s="23" t="s">
        <v>924</v>
      </c>
      <c r="E1956" s="22">
        <v>6148</v>
      </c>
      <c r="F1956" s="23"/>
      <c r="G1956" s="128" t="s">
        <v>3378</v>
      </c>
      <c r="H1956" s="32" t="s">
        <v>41</v>
      </c>
      <c r="I1956" s="44">
        <f t="shared" si="1391"/>
        <v>100</v>
      </c>
      <c r="J1956" s="44">
        <v>100</v>
      </c>
      <c r="K1956" s="44">
        <f t="shared" si="1393"/>
        <v>0</v>
      </c>
      <c r="L1956" s="44">
        <v>0</v>
      </c>
      <c r="M1956" s="44">
        <v>0</v>
      </c>
      <c r="N1956" s="44">
        <v>0</v>
      </c>
      <c r="O1956" s="44">
        <v>0</v>
      </c>
      <c r="P1956" s="44">
        <v>0</v>
      </c>
      <c r="Q1956" s="44">
        <v>100</v>
      </c>
      <c r="R1956" s="44">
        <v>100</v>
      </c>
      <c r="S1956" s="44">
        <v>0</v>
      </c>
      <c r="T1956" s="44">
        <f t="shared" si="1398"/>
        <v>100</v>
      </c>
      <c r="U1956" s="44">
        <v>100</v>
      </c>
      <c r="V1956" s="44"/>
      <c r="W1956" s="44"/>
      <c r="X1956" s="44">
        <f t="shared" si="1399"/>
        <v>100</v>
      </c>
      <c r="Y1956" s="209">
        <f t="shared" si="1395"/>
        <v>100</v>
      </c>
    </row>
    <row r="1957" spans="1:25" ht="20.399999999999999">
      <c r="A1957" s="20" t="s">
        <v>0</v>
      </c>
      <c r="B1957" s="20" t="s">
        <v>0</v>
      </c>
      <c r="C1957" s="20" t="s">
        <v>0</v>
      </c>
      <c r="D1957" s="21" t="s">
        <v>0</v>
      </c>
      <c r="E1957" s="21" t="s">
        <v>0</v>
      </c>
      <c r="F1957" s="21" t="s">
        <v>0</v>
      </c>
      <c r="G1957" s="150" t="s">
        <v>0</v>
      </c>
      <c r="H1957" s="30" t="s">
        <v>60</v>
      </c>
      <c r="I1957" s="31">
        <f t="shared" si="1391"/>
        <v>26000</v>
      </c>
      <c r="J1957" s="31">
        <f t="shared" ref="J1957:X1957" si="1408">SUM(J1958)</f>
        <v>0</v>
      </c>
      <c r="K1957" s="31">
        <f t="shared" si="1393"/>
        <v>26000</v>
      </c>
      <c r="L1957" s="31">
        <f t="shared" si="1408"/>
        <v>10000</v>
      </c>
      <c r="M1957" s="31">
        <f t="shared" si="1408"/>
        <v>2000</v>
      </c>
      <c r="N1957" s="31">
        <f t="shared" si="1408"/>
        <v>14000</v>
      </c>
      <c r="O1957" s="31">
        <f t="shared" si="1408"/>
        <v>0</v>
      </c>
      <c r="P1957" s="31">
        <f t="shared" si="1408"/>
        <v>0</v>
      </c>
      <c r="Q1957" s="31">
        <f t="shared" si="1408"/>
        <v>71346</v>
      </c>
      <c r="R1957" s="31">
        <f t="shared" si="1408"/>
        <v>0</v>
      </c>
      <c r="S1957" s="31">
        <f t="shared" si="1408"/>
        <v>0</v>
      </c>
      <c r="T1957" s="31">
        <f t="shared" si="1408"/>
        <v>0</v>
      </c>
      <c r="U1957" s="31">
        <f t="shared" si="1408"/>
        <v>0</v>
      </c>
      <c r="V1957" s="31">
        <f t="shared" si="1408"/>
        <v>0</v>
      </c>
      <c r="W1957" s="31">
        <f t="shared" si="1408"/>
        <v>0</v>
      </c>
      <c r="X1957" s="31">
        <f t="shared" si="1408"/>
        <v>0</v>
      </c>
      <c r="Y1957" s="220">
        <f t="shared" si="1395"/>
        <v>0</v>
      </c>
    </row>
    <row r="1958" spans="1:25">
      <c r="A1958" s="23" t="s">
        <v>786</v>
      </c>
      <c r="B1958" s="23" t="s">
        <v>172</v>
      </c>
      <c r="C1958" s="23" t="s">
        <v>923</v>
      </c>
      <c r="D1958" s="23" t="s">
        <v>924</v>
      </c>
      <c r="E1958" s="21" t="s">
        <v>166</v>
      </c>
      <c r="F1958" s="21" t="s">
        <v>0</v>
      </c>
      <c r="G1958" s="150" t="s">
        <v>0</v>
      </c>
      <c r="H1958" s="21" t="s">
        <v>53</v>
      </c>
      <c r="I1958" s="66">
        <f t="shared" si="1391"/>
        <v>26000</v>
      </c>
      <c r="J1958" s="66">
        <f t="shared" ref="J1958:P1958" si="1409">SUM(J1959:J1960)</f>
        <v>0</v>
      </c>
      <c r="K1958" s="66">
        <f t="shared" si="1393"/>
        <v>26000</v>
      </c>
      <c r="L1958" s="66">
        <f t="shared" si="1409"/>
        <v>10000</v>
      </c>
      <c r="M1958" s="66">
        <f t="shared" si="1409"/>
        <v>2000</v>
      </c>
      <c r="N1958" s="66">
        <f t="shared" si="1409"/>
        <v>14000</v>
      </c>
      <c r="O1958" s="66">
        <f t="shared" si="1409"/>
        <v>0</v>
      </c>
      <c r="P1958" s="66">
        <f t="shared" si="1409"/>
        <v>0</v>
      </c>
      <c r="Q1958" s="66">
        <f>SUM(Q1959:Q1960)</f>
        <v>71346</v>
      </c>
      <c r="R1958" s="66">
        <f>SUM(R1959:R1960)</f>
        <v>0</v>
      </c>
      <c r="S1958" s="66">
        <f>SUM(S1959:S1960)</f>
        <v>0</v>
      </c>
      <c r="T1958" s="66">
        <f t="shared" ref="T1958:X1958" si="1410">SUM(T1959:T1960)</f>
        <v>0</v>
      </c>
      <c r="U1958" s="66">
        <f t="shared" si="1410"/>
        <v>0</v>
      </c>
      <c r="V1958" s="66">
        <f t="shared" si="1410"/>
        <v>0</v>
      </c>
      <c r="W1958" s="66">
        <f t="shared" si="1410"/>
        <v>0</v>
      </c>
      <c r="X1958" s="66">
        <f t="shared" si="1410"/>
        <v>0</v>
      </c>
      <c r="Y1958" s="208">
        <f t="shared" si="1395"/>
        <v>0</v>
      </c>
    </row>
    <row r="1959" spans="1:25">
      <c r="A1959" s="23" t="s">
        <v>786</v>
      </c>
      <c r="B1959" s="23" t="s">
        <v>172</v>
      </c>
      <c r="C1959" s="23" t="s">
        <v>923</v>
      </c>
      <c r="D1959" s="23" t="s">
        <v>924</v>
      </c>
      <c r="E1959" s="22">
        <v>8213</v>
      </c>
      <c r="F1959" s="23"/>
      <c r="G1959" s="128" t="s">
        <v>3378</v>
      </c>
      <c r="H1959" s="32" t="s">
        <v>56</v>
      </c>
      <c r="I1959" s="44">
        <f t="shared" si="1391"/>
        <v>12000</v>
      </c>
      <c r="J1959" s="44">
        <v>0</v>
      </c>
      <c r="K1959" s="44">
        <f t="shared" si="1393"/>
        <v>12000</v>
      </c>
      <c r="L1959" s="44">
        <v>5000</v>
      </c>
      <c r="M1959" s="44">
        <v>2000</v>
      </c>
      <c r="N1959" s="44">
        <v>5000</v>
      </c>
      <c r="O1959" s="44">
        <v>0</v>
      </c>
      <c r="P1959" s="44">
        <v>0</v>
      </c>
      <c r="Q1959" s="44">
        <v>12000</v>
      </c>
      <c r="R1959" s="44">
        <v>0</v>
      </c>
      <c r="S1959" s="44">
        <v>0</v>
      </c>
      <c r="T1959" s="44">
        <f t="shared" si="1398"/>
        <v>0</v>
      </c>
      <c r="U1959" s="44"/>
      <c r="V1959" s="44"/>
      <c r="W1959" s="44"/>
      <c r="X1959" s="44">
        <f t="shared" si="1399"/>
        <v>0</v>
      </c>
      <c r="Y1959" s="209">
        <f t="shared" si="1395"/>
        <v>0</v>
      </c>
    </row>
    <row r="1960" spans="1:25">
      <c r="A1960" s="23" t="s">
        <v>786</v>
      </c>
      <c r="B1960" s="23" t="s">
        <v>172</v>
      </c>
      <c r="C1960" s="23" t="s">
        <v>923</v>
      </c>
      <c r="D1960" s="23" t="s">
        <v>924</v>
      </c>
      <c r="E1960" s="22">
        <v>8216</v>
      </c>
      <c r="F1960" s="23"/>
      <c r="G1960" s="128" t="s">
        <v>3378</v>
      </c>
      <c r="H1960" s="32" t="s">
        <v>59</v>
      </c>
      <c r="I1960" s="44">
        <f t="shared" si="1391"/>
        <v>14000</v>
      </c>
      <c r="J1960" s="44">
        <v>0</v>
      </c>
      <c r="K1960" s="44">
        <f t="shared" si="1393"/>
        <v>14000</v>
      </c>
      <c r="L1960" s="44">
        <v>5000</v>
      </c>
      <c r="M1960" s="44">
        <v>0</v>
      </c>
      <c r="N1960" s="44">
        <v>9000</v>
      </c>
      <c r="O1960" s="44">
        <v>0</v>
      </c>
      <c r="P1960" s="44">
        <v>0</v>
      </c>
      <c r="Q1960" s="44">
        <v>59346</v>
      </c>
      <c r="R1960" s="44">
        <v>0</v>
      </c>
      <c r="S1960" s="44">
        <v>0</v>
      </c>
      <c r="T1960" s="44">
        <f t="shared" si="1398"/>
        <v>0</v>
      </c>
      <c r="U1960" s="44"/>
      <c r="V1960" s="44"/>
      <c r="W1960" s="44"/>
      <c r="X1960" s="44">
        <f t="shared" si="1399"/>
        <v>0</v>
      </c>
      <c r="Y1960" s="209">
        <f t="shared" si="1395"/>
        <v>0</v>
      </c>
    </row>
    <row r="1961" spans="1:25">
      <c r="A1961" s="32" t="s">
        <v>0</v>
      </c>
      <c r="B1961" s="32" t="s">
        <v>0</v>
      </c>
      <c r="C1961" s="32" t="s">
        <v>0</v>
      </c>
      <c r="D1961" s="32" t="s">
        <v>0</v>
      </c>
      <c r="E1961" s="32" t="s">
        <v>0</v>
      </c>
      <c r="F1961" s="32" t="s">
        <v>0</v>
      </c>
      <c r="G1961" s="154" t="s">
        <v>0</v>
      </c>
      <c r="H1961" s="30" t="s">
        <v>932</v>
      </c>
      <c r="I1961" s="31">
        <f t="shared" si="1391"/>
        <v>1287200</v>
      </c>
      <c r="J1961" s="31">
        <f t="shared" ref="J1961:P1961" si="1411">SUM(J1931,J1954,J1957)</f>
        <v>1165000</v>
      </c>
      <c r="K1961" s="31">
        <f t="shared" si="1393"/>
        <v>122200</v>
      </c>
      <c r="L1961" s="31">
        <f t="shared" si="1411"/>
        <v>89200</v>
      </c>
      <c r="M1961" s="31">
        <f t="shared" si="1411"/>
        <v>2000</v>
      </c>
      <c r="N1961" s="31">
        <f t="shared" si="1411"/>
        <v>31000</v>
      </c>
      <c r="O1961" s="31">
        <f t="shared" si="1411"/>
        <v>0</v>
      </c>
      <c r="P1961" s="31">
        <f t="shared" si="1411"/>
        <v>0</v>
      </c>
      <c r="Q1961" s="31">
        <f>SUM(Q1931,Q1954,Q1957)</f>
        <v>1406152</v>
      </c>
      <c r="R1961" s="31">
        <f>SUM(R1931,R1954,R1957)</f>
        <v>1236116</v>
      </c>
      <c r="S1961" s="31">
        <f>SUM(S1931,S1954,S1957)</f>
        <v>1197151</v>
      </c>
      <c r="T1961" s="31">
        <f t="shared" ref="T1961:X1961" si="1412">SUM(T1931,T1954,T1957)</f>
        <v>38888</v>
      </c>
      <c r="U1961" s="31">
        <f t="shared" si="1412"/>
        <v>35654</v>
      </c>
      <c r="V1961" s="31">
        <f t="shared" si="1412"/>
        <v>3234</v>
      </c>
      <c r="W1961" s="31">
        <f t="shared" si="1412"/>
        <v>0</v>
      </c>
      <c r="X1961" s="31">
        <f t="shared" si="1412"/>
        <v>1236039</v>
      </c>
      <c r="Y1961" s="220">
        <f t="shared" si="1395"/>
        <v>99.993770811153652</v>
      </c>
    </row>
    <row r="1962" spans="1:25" ht="15" thickBot="1">
      <c r="A1962" s="32" t="s">
        <v>0</v>
      </c>
      <c r="B1962" s="32" t="s">
        <v>0</v>
      </c>
      <c r="C1962" s="32" t="s">
        <v>0</v>
      </c>
      <c r="D1962" s="32" t="s">
        <v>0</v>
      </c>
      <c r="E1962" s="32" t="s">
        <v>0</v>
      </c>
      <c r="F1962" s="32" t="s">
        <v>0</v>
      </c>
      <c r="G1962" s="154" t="s">
        <v>0</v>
      </c>
      <c r="H1962" s="21" t="s">
        <v>170</v>
      </c>
      <c r="I1962" s="66">
        <f>SUM(J1962,K1962,O1962,P1962)</f>
        <v>31</v>
      </c>
      <c r="J1962" s="66">
        <v>31</v>
      </c>
      <c r="K1962" s="66">
        <f>SUM(L1962,M1962,N1962)</f>
        <v>0</v>
      </c>
      <c r="L1962" s="66" t="s">
        <v>0</v>
      </c>
      <c r="M1962" s="66" t="s">
        <v>0</v>
      </c>
      <c r="N1962" s="66" t="s">
        <v>0</v>
      </c>
      <c r="O1962" s="66" t="s">
        <v>0</v>
      </c>
      <c r="P1962" s="66" t="s">
        <v>0</v>
      </c>
      <c r="Q1962" s="66">
        <v>0</v>
      </c>
      <c r="R1962" s="66"/>
      <c r="S1962" s="66"/>
      <c r="T1962" s="66"/>
      <c r="U1962" s="66"/>
      <c r="V1962" s="66"/>
      <c r="W1962" s="66"/>
      <c r="X1962" s="66"/>
      <c r="Y1962" s="208">
        <v>0</v>
      </c>
    </row>
    <row r="1963" spans="1:25" ht="41.4" thickBot="1">
      <c r="A1963" s="252" t="s">
        <v>0</v>
      </c>
      <c r="B1963" s="252" t="s">
        <v>0</v>
      </c>
      <c r="C1963" s="252" t="s">
        <v>0</v>
      </c>
      <c r="D1963" s="252" t="s">
        <v>0</v>
      </c>
      <c r="E1963" s="252" t="s">
        <v>0</v>
      </c>
      <c r="F1963" s="252" t="s">
        <v>0</v>
      </c>
      <c r="G1963" s="258" t="s">
        <v>0</v>
      </c>
      <c r="H1963" s="24" t="s">
        <v>72</v>
      </c>
      <c r="I1963" s="1" t="s">
        <v>3093</v>
      </c>
      <c r="J1963" s="1" t="s">
        <v>3130</v>
      </c>
      <c r="K1963" s="1" t="s">
        <v>3</v>
      </c>
      <c r="L1963" s="1" t="s">
        <v>4</v>
      </c>
      <c r="M1963" s="1" t="s">
        <v>5</v>
      </c>
      <c r="N1963" s="1" t="s">
        <v>6</v>
      </c>
      <c r="O1963" s="1" t="s">
        <v>7</v>
      </c>
      <c r="P1963" s="1" t="s">
        <v>8</v>
      </c>
      <c r="Q1963" s="1" t="s">
        <v>3344</v>
      </c>
      <c r="R1963" s="1" t="s">
        <v>3427</v>
      </c>
      <c r="S1963" s="1" t="s">
        <v>3447</v>
      </c>
      <c r="T1963" s="1" t="s">
        <v>3448</v>
      </c>
      <c r="U1963" s="1" t="s">
        <v>3452</v>
      </c>
      <c r="V1963" s="1" t="s">
        <v>3449</v>
      </c>
      <c r="W1963" s="1" t="s">
        <v>3450</v>
      </c>
      <c r="X1963" s="1" t="s">
        <v>3451</v>
      </c>
      <c r="Y1963" s="216" t="s">
        <v>3385</v>
      </c>
    </row>
    <row r="1964" spans="1:25">
      <c r="A1964" s="253"/>
      <c r="B1964" s="253"/>
      <c r="C1964" s="253"/>
      <c r="D1964" s="253"/>
      <c r="E1964" s="253"/>
      <c r="F1964" s="253"/>
      <c r="G1964" s="259"/>
      <c r="H1964" s="33" t="s">
        <v>0</v>
      </c>
      <c r="I1964" s="45">
        <v>1</v>
      </c>
      <c r="J1964" s="45">
        <v>3</v>
      </c>
      <c r="K1964" s="45" t="s">
        <v>9</v>
      </c>
      <c r="L1964" s="45">
        <v>5</v>
      </c>
      <c r="M1964" s="45">
        <v>6</v>
      </c>
      <c r="N1964" s="45">
        <v>7</v>
      </c>
      <c r="O1964" s="45">
        <v>8</v>
      </c>
      <c r="P1964" s="45">
        <v>9</v>
      </c>
      <c r="Q1964" s="45">
        <v>1</v>
      </c>
      <c r="R1964" s="45">
        <v>2</v>
      </c>
      <c r="S1964" s="45">
        <v>3</v>
      </c>
      <c r="T1964" s="45" t="s">
        <v>3453</v>
      </c>
      <c r="U1964" s="45">
        <v>5</v>
      </c>
      <c r="V1964" s="45">
        <v>6</v>
      </c>
      <c r="W1964" s="45">
        <v>7</v>
      </c>
      <c r="X1964" s="45" t="s">
        <v>3454</v>
      </c>
      <c r="Y1964" s="276">
        <v>9</v>
      </c>
    </row>
    <row r="1965" spans="1:25">
      <c r="A1965" s="253"/>
      <c r="B1965" s="253"/>
      <c r="C1965" s="253"/>
      <c r="D1965" s="253"/>
      <c r="E1965" s="253"/>
      <c r="F1965" s="253"/>
      <c r="G1965" s="259"/>
      <c r="H1965" s="34" t="s">
        <v>108</v>
      </c>
      <c r="I1965" s="35">
        <f>SUM(J1965,K1965,O1965,P1965)</f>
        <v>1287200</v>
      </c>
      <c r="J1965" s="35">
        <f t="shared" ref="J1965:P1965" si="1413">SUM(J1961)</f>
        <v>1165000</v>
      </c>
      <c r="K1965" s="35">
        <f>SUM(L1965,M1965,N1965)</f>
        <v>122200</v>
      </c>
      <c r="L1965" s="35">
        <f t="shared" si="1413"/>
        <v>89200</v>
      </c>
      <c r="M1965" s="35">
        <f t="shared" si="1413"/>
        <v>2000</v>
      </c>
      <c r="N1965" s="35">
        <f t="shared" si="1413"/>
        <v>31000</v>
      </c>
      <c r="O1965" s="35">
        <f t="shared" si="1413"/>
        <v>0</v>
      </c>
      <c r="P1965" s="35">
        <f t="shared" si="1413"/>
        <v>0</v>
      </c>
      <c r="Q1965" s="35">
        <f>SUM(Q1961)</f>
        <v>1406152</v>
      </c>
      <c r="R1965" s="35">
        <f>SUM(R1961)</f>
        <v>1236116</v>
      </c>
      <c r="S1965" s="35">
        <f>SUM(S1961)</f>
        <v>1197151</v>
      </c>
      <c r="T1965" s="35">
        <f t="shared" ref="T1965:X1965" si="1414">SUM(T1961)</f>
        <v>38888</v>
      </c>
      <c r="U1965" s="35">
        <f t="shared" si="1414"/>
        <v>35654</v>
      </c>
      <c r="V1965" s="35">
        <f t="shared" si="1414"/>
        <v>3234</v>
      </c>
      <c r="W1965" s="35">
        <f t="shared" si="1414"/>
        <v>0</v>
      </c>
      <c r="X1965" s="35">
        <f t="shared" si="1414"/>
        <v>1236039</v>
      </c>
      <c r="Y1965" s="218">
        <f t="shared" ref="Y1965:Y1966" si="1415">IF(R1965=0,0,(X1965/R1965)*100)</f>
        <v>99.993770811153652</v>
      </c>
    </row>
    <row r="1966" spans="1:25">
      <c r="A1966" s="253"/>
      <c r="B1966" s="253"/>
      <c r="C1966" s="253"/>
      <c r="D1966" s="253"/>
      <c r="E1966" s="253"/>
      <c r="F1966" s="253"/>
      <c r="G1966" s="259"/>
      <c r="H1966" s="36" t="s">
        <v>69</v>
      </c>
      <c r="I1966" s="35">
        <f>SUM(J1966,K1966,O1966,P1966)</f>
        <v>1287200</v>
      </c>
      <c r="J1966" s="35">
        <f t="shared" ref="J1966:P1966" si="1416">SUM(J1965)</f>
        <v>1165000</v>
      </c>
      <c r="K1966" s="35">
        <f>SUM(L1966,M1966,N1966)</f>
        <v>122200</v>
      </c>
      <c r="L1966" s="35">
        <f t="shared" si="1416"/>
        <v>89200</v>
      </c>
      <c r="M1966" s="35">
        <f t="shared" si="1416"/>
        <v>2000</v>
      </c>
      <c r="N1966" s="35">
        <f t="shared" si="1416"/>
        <v>31000</v>
      </c>
      <c r="O1966" s="35">
        <f t="shared" si="1416"/>
        <v>0</v>
      </c>
      <c r="P1966" s="35">
        <f t="shared" si="1416"/>
        <v>0</v>
      </c>
      <c r="Q1966" s="35">
        <f>SUM(Q1965)</f>
        <v>1406152</v>
      </c>
      <c r="R1966" s="35">
        <f>SUM(R1965)</f>
        <v>1236116</v>
      </c>
      <c r="S1966" s="35">
        <f>SUM(S1965)</f>
        <v>1197151</v>
      </c>
      <c r="T1966" s="35">
        <f t="shared" ref="T1966:X1966" si="1417">SUM(T1965)</f>
        <v>38888</v>
      </c>
      <c r="U1966" s="35">
        <f t="shared" si="1417"/>
        <v>35654</v>
      </c>
      <c r="V1966" s="35">
        <f t="shared" si="1417"/>
        <v>3234</v>
      </c>
      <c r="W1966" s="35">
        <f t="shared" si="1417"/>
        <v>0</v>
      </c>
      <c r="X1966" s="35">
        <f t="shared" si="1417"/>
        <v>1236039</v>
      </c>
      <c r="Y1966" s="218">
        <f t="shared" si="1415"/>
        <v>99.993770811153652</v>
      </c>
    </row>
    <row r="1967" spans="1:25">
      <c r="A1967" s="254"/>
      <c r="B1967" s="254"/>
      <c r="C1967" s="254"/>
      <c r="D1967" s="254"/>
      <c r="E1967" s="254"/>
      <c r="F1967" s="254"/>
      <c r="G1967" s="260"/>
    </row>
    <row r="1968" spans="1:25" ht="15" thickBot="1">
      <c r="A1968" s="32" t="s">
        <v>0</v>
      </c>
      <c r="B1968" s="32" t="s">
        <v>0</v>
      </c>
      <c r="C1968" s="32" t="s">
        <v>0</v>
      </c>
      <c r="D1968" s="32" t="s">
        <v>0</v>
      </c>
      <c r="E1968" s="32" t="s">
        <v>0</v>
      </c>
      <c r="F1968" s="32" t="s">
        <v>0</v>
      </c>
      <c r="G1968" s="154" t="s">
        <v>0</v>
      </c>
      <c r="H1968" s="37" t="s">
        <v>0</v>
      </c>
      <c r="I1968" s="37"/>
      <c r="J1968" s="37"/>
      <c r="K1968" s="37"/>
      <c r="L1968" s="37" t="s">
        <v>0</v>
      </c>
      <c r="M1968" s="37" t="s">
        <v>0</v>
      </c>
      <c r="N1968" s="37" t="s">
        <v>0</v>
      </c>
      <c r="O1968" s="37" t="s">
        <v>0</v>
      </c>
      <c r="P1968" s="37" t="s">
        <v>0</v>
      </c>
      <c r="Q1968" s="37"/>
      <c r="R1968" s="37"/>
      <c r="S1968" s="37"/>
      <c r="T1968" s="37" t="s">
        <v>0</v>
      </c>
      <c r="U1968" s="37" t="s">
        <v>0</v>
      </c>
      <c r="V1968" s="37" t="s">
        <v>0</v>
      </c>
      <c r="W1968" s="37" t="s">
        <v>0</v>
      </c>
      <c r="X1968" s="37" t="s">
        <v>0</v>
      </c>
      <c r="Y1968" s="219"/>
    </row>
    <row r="1969" spans="1:25" ht="41.4" thickBot="1">
      <c r="A1969" s="24" t="s">
        <v>123</v>
      </c>
      <c r="B1969" s="24" t="s">
        <v>124</v>
      </c>
      <c r="C1969" s="24" t="s">
        <v>125</v>
      </c>
      <c r="D1969" s="25" t="s">
        <v>0</v>
      </c>
      <c r="E1969" s="24" t="s">
        <v>126</v>
      </c>
      <c r="F1969" s="24" t="s">
        <v>127</v>
      </c>
      <c r="G1969" s="151" t="s">
        <v>128</v>
      </c>
      <c r="H1969" s="24" t="s">
        <v>1</v>
      </c>
      <c r="I1969" s="1" t="s">
        <v>3093</v>
      </c>
      <c r="J1969" s="1" t="s">
        <v>3130</v>
      </c>
      <c r="K1969" s="1" t="s">
        <v>3</v>
      </c>
      <c r="L1969" s="1" t="s">
        <v>4</v>
      </c>
      <c r="M1969" s="1" t="s">
        <v>5</v>
      </c>
      <c r="N1969" s="1" t="s">
        <v>6</v>
      </c>
      <c r="O1969" s="1" t="s">
        <v>7</v>
      </c>
      <c r="P1969" s="1" t="s">
        <v>8</v>
      </c>
      <c r="Q1969" s="1" t="s">
        <v>3344</v>
      </c>
      <c r="R1969" s="1" t="s">
        <v>3427</v>
      </c>
      <c r="S1969" s="1" t="s">
        <v>3447</v>
      </c>
      <c r="T1969" s="1" t="s">
        <v>3448</v>
      </c>
      <c r="U1969" s="1" t="s">
        <v>3452</v>
      </c>
      <c r="V1969" s="1" t="s">
        <v>3449</v>
      </c>
      <c r="W1969" s="1" t="s">
        <v>3450</v>
      </c>
      <c r="X1969" s="1" t="s">
        <v>3451</v>
      </c>
      <c r="Y1969" s="216" t="s">
        <v>3385</v>
      </c>
    </row>
    <row r="1970" spans="1:25">
      <c r="A1970" s="26" t="s">
        <v>0</v>
      </c>
      <c r="B1970" s="26" t="s">
        <v>0</v>
      </c>
      <c r="C1970" s="26" t="s">
        <v>0</v>
      </c>
      <c r="D1970" s="27" t="s">
        <v>0</v>
      </c>
      <c r="E1970" s="27" t="s">
        <v>0</v>
      </c>
      <c r="F1970" s="28" t="s">
        <v>0</v>
      </c>
      <c r="G1970" s="152" t="s">
        <v>0</v>
      </c>
      <c r="H1970" s="29" t="s">
        <v>0</v>
      </c>
      <c r="I1970" s="45">
        <v>1</v>
      </c>
      <c r="J1970" s="45">
        <v>3</v>
      </c>
      <c r="K1970" s="45" t="s">
        <v>9</v>
      </c>
      <c r="L1970" s="45">
        <v>5</v>
      </c>
      <c r="M1970" s="45">
        <v>6</v>
      </c>
      <c r="N1970" s="45">
        <v>7</v>
      </c>
      <c r="O1970" s="45">
        <v>8</v>
      </c>
      <c r="P1970" s="45">
        <v>9</v>
      </c>
      <c r="Q1970" s="45">
        <v>1</v>
      </c>
      <c r="R1970" s="45">
        <v>2</v>
      </c>
      <c r="S1970" s="45">
        <v>3</v>
      </c>
      <c r="T1970" s="45" t="s">
        <v>3453</v>
      </c>
      <c r="U1970" s="45">
        <v>5</v>
      </c>
      <c r="V1970" s="45">
        <v>6</v>
      </c>
      <c r="W1970" s="45">
        <v>7</v>
      </c>
      <c r="X1970" s="45" t="s">
        <v>3454</v>
      </c>
      <c r="Y1970" s="276">
        <v>9</v>
      </c>
    </row>
    <row r="1971" spans="1:25">
      <c r="A1971" s="133" t="s">
        <v>786</v>
      </c>
      <c r="B1971" s="133" t="s">
        <v>172</v>
      </c>
      <c r="C1971" s="109" t="s">
        <v>933</v>
      </c>
      <c r="D1971" s="109" t="s">
        <v>934</v>
      </c>
      <c r="E1971" s="98" t="s">
        <v>0</v>
      </c>
      <c r="F1971" s="98" t="s">
        <v>0</v>
      </c>
      <c r="G1971" s="153" t="s">
        <v>0</v>
      </c>
      <c r="H1971" s="98" t="s">
        <v>935</v>
      </c>
      <c r="I1971" s="110"/>
      <c r="J1971" s="110"/>
      <c r="K1971" s="110"/>
      <c r="L1971" s="110" t="s">
        <v>0</v>
      </c>
      <c r="M1971" s="110" t="s">
        <v>0</v>
      </c>
      <c r="N1971" s="110" t="s">
        <v>0</v>
      </c>
      <c r="O1971" s="110" t="s">
        <v>0</v>
      </c>
      <c r="P1971" s="110" t="s">
        <v>0</v>
      </c>
      <c r="Q1971" s="110"/>
      <c r="R1971" s="110"/>
      <c r="S1971" s="110"/>
      <c r="T1971" s="110" t="s">
        <v>0</v>
      </c>
      <c r="U1971" s="110" t="s">
        <v>0</v>
      </c>
      <c r="V1971" s="110" t="s">
        <v>0</v>
      </c>
      <c r="W1971" s="110" t="s">
        <v>0</v>
      </c>
      <c r="X1971" s="110" t="s">
        <v>0</v>
      </c>
      <c r="Y1971" s="217"/>
    </row>
    <row r="1972" spans="1:25" ht="20.399999999999999">
      <c r="A1972" s="20" t="s">
        <v>0</v>
      </c>
      <c r="B1972" s="20" t="s">
        <v>0</v>
      </c>
      <c r="C1972" s="20" t="s">
        <v>0</v>
      </c>
      <c r="D1972" s="21" t="s">
        <v>0</v>
      </c>
      <c r="E1972" s="21" t="s">
        <v>0</v>
      </c>
      <c r="F1972" s="21" t="s">
        <v>0</v>
      </c>
      <c r="G1972" s="150" t="s">
        <v>0</v>
      </c>
      <c r="H1972" s="30" t="s">
        <v>33</v>
      </c>
      <c r="I1972" s="31">
        <f t="shared" ref="I1972:I2001" si="1418">SUM(J1972,K1972,O1972,P1972)</f>
        <v>1707900</v>
      </c>
      <c r="J1972" s="31">
        <f t="shared" ref="J1972:P1972" si="1419">SUM(J1973,J1981,J1983)</f>
        <v>1679900</v>
      </c>
      <c r="K1972" s="31">
        <f t="shared" ref="K1972:K2001" si="1420">SUM(L1972,M1972,N1972)</f>
        <v>28000</v>
      </c>
      <c r="L1972" s="31">
        <f t="shared" si="1419"/>
        <v>28000</v>
      </c>
      <c r="M1972" s="31">
        <f t="shared" si="1419"/>
        <v>0</v>
      </c>
      <c r="N1972" s="31">
        <f t="shared" si="1419"/>
        <v>0</v>
      </c>
      <c r="O1972" s="31">
        <f t="shared" si="1419"/>
        <v>0</v>
      </c>
      <c r="P1972" s="31">
        <f t="shared" si="1419"/>
        <v>0</v>
      </c>
      <c r="Q1972" s="31">
        <f>SUM(Q1973,Q1981,Q1983)</f>
        <v>1913801</v>
      </c>
      <c r="R1972" s="31">
        <f>SUM(R1973,R1981,R1983)</f>
        <v>1764419</v>
      </c>
      <c r="S1972" s="31">
        <f>SUM(S1973,S1981,S1983)</f>
        <v>1541511</v>
      </c>
      <c r="T1972" s="31">
        <f t="shared" ref="T1972:X1972" si="1421">SUM(T1973,T1981,T1983)</f>
        <v>222908</v>
      </c>
      <c r="U1972" s="31">
        <f t="shared" si="1421"/>
        <v>133413</v>
      </c>
      <c r="V1972" s="31">
        <f t="shared" si="1421"/>
        <v>86245</v>
      </c>
      <c r="W1972" s="31">
        <f t="shared" si="1421"/>
        <v>3250</v>
      </c>
      <c r="X1972" s="31">
        <f t="shared" si="1421"/>
        <v>1764419</v>
      </c>
      <c r="Y1972" s="220">
        <f t="shared" ref="Y1972:Y2001" si="1422">IF(R1972=0,0,(X1972/R1972)*100)</f>
        <v>100</v>
      </c>
    </row>
    <row r="1973" spans="1:25">
      <c r="A1973" s="23" t="s">
        <v>786</v>
      </c>
      <c r="B1973" s="23" t="s">
        <v>172</v>
      </c>
      <c r="C1973" s="23" t="s">
        <v>933</v>
      </c>
      <c r="D1973" s="23" t="s">
        <v>934</v>
      </c>
      <c r="E1973" s="21" t="s">
        <v>132</v>
      </c>
      <c r="F1973" s="21" t="s">
        <v>0</v>
      </c>
      <c r="G1973" s="150" t="s">
        <v>0</v>
      </c>
      <c r="H1973" s="21" t="s">
        <v>11</v>
      </c>
      <c r="I1973" s="66">
        <f t="shared" si="1418"/>
        <v>1464900</v>
      </c>
      <c r="J1973" s="66">
        <f t="shared" ref="J1973:P1973" si="1423">SUM(J1974,J1975)</f>
        <v>1458400</v>
      </c>
      <c r="K1973" s="66">
        <f t="shared" si="1420"/>
        <v>6500</v>
      </c>
      <c r="L1973" s="66">
        <f t="shared" si="1423"/>
        <v>6500</v>
      </c>
      <c r="M1973" s="66">
        <f t="shared" si="1423"/>
        <v>0</v>
      </c>
      <c r="N1973" s="66">
        <f t="shared" si="1423"/>
        <v>0</v>
      </c>
      <c r="O1973" s="66">
        <f t="shared" si="1423"/>
        <v>0</v>
      </c>
      <c r="P1973" s="66">
        <f t="shared" si="1423"/>
        <v>0</v>
      </c>
      <c r="Q1973" s="66">
        <f>SUM(Q1974,Q1975)</f>
        <v>1535499</v>
      </c>
      <c r="R1973" s="66">
        <f>SUM(R1974,R1975)</f>
        <v>1524004</v>
      </c>
      <c r="S1973" s="66">
        <f>SUM(S1974,S1975)</f>
        <v>1344259</v>
      </c>
      <c r="T1973" s="66">
        <f t="shared" ref="T1973:X1973" si="1424">SUM(T1974,T1975)</f>
        <v>179745</v>
      </c>
      <c r="U1973" s="66">
        <f t="shared" si="1424"/>
        <v>102000</v>
      </c>
      <c r="V1973" s="66">
        <f t="shared" si="1424"/>
        <v>77745</v>
      </c>
      <c r="W1973" s="66">
        <f t="shared" si="1424"/>
        <v>0</v>
      </c>
      <c r="X1973" s="66">
        <f t="shared" si="1424"/>
        <v>1524004</v>
      </c>
      <c r="Y1973" s="208">
        <f t="shared" si="1422"/>
        <v>100</v>
      </c>
    </row>
    <row r="1974" spans="1:25">
      <c r="A1974" s="23" t="s">
        <v>786</v>
      </c>
      <c r="B1974" s="23" t="s">
        <v>172</v>
      </c>
      <c r="C1974" s="23" t="s">
        <v>933</v>
      </c>
      <c r="D1974" s="23" t="s">
        <v>934</v>
      </c>
      <c r="E1974" s="22">
        <v>6111</v>
      </c>
      <c r="F1974" s="23"/>
      <c r="G1974" s="128" t="s">
        <v>3378</v>
      </c>
      <c r="H1974" s="32" t="s">
        <v>12</v>
      </c>
      <c r="I1974" s="44">
        <f t="shared" si="1418"/>
        <v>1281400</v>
      </c>
      <c r="J1974" s="44">
        <v>1276400</v>
      </c>
      <c r="K1974" s="44">
        <f t="shared" si="1420"/>
        <v>5000</v>
      </c>
      <c r="L1974" s="44">
        <v>5000</v>
      </c>
      <c r="M1974" s="44">
        <v>0</v>
      </c>
      <c r="N1974" s="44">
        <v>0</v>
      </c>
      <c r="O1974" s="44">
        <v>0</v>
      </c>
      <c r="P1974" s="44">
        <v>0</v>
      </c>
      <c r="Q1974" s="44">
        <v>1347387</v>
      </c>
      <c r="R1974" s="44">
        <v>1338887</v>
      </c>
      <c r="S1974" s="44">
        <v>1161142</v>
      </c>
      <c r="T1974" s="44">
        <f t="shared" ref="T1974:T2000" si="1425">U1974+V1974+W1974</f>
        <v>177745</v>
      </c>
      <c r="U1974" s="44">
        <v>100000</v>
      </c>
      <c r="V1974" s="44">
        <v>77745</v>
      </c>
      <c r="W1974" s="44"/>
      <c r="X1974" s="44">
        <f t="shared" ref="X1974:X2000" si="1426">S1974+T1974</f>
        <v>1338887</v>
      </c>
      <c r="Y1974" s="209">
        <f t="shared" si="1422"/>
        <v>100</v>
      </c>
    </row>
    <row r="1975" spans="1:25">
      <c r="A1975" s="20" t="s">
        <v>786</v>
      </c>
      <c r="B1975" s="20" t="s">
        <v>172</v>
      </c>
      <c r="C1975" s="20" t="s">
        <v>933</v>
      </c>
      <c r="D1975" s="20" t="s">
        <v>934</v>
      </c>
      <c r="E1975" s="20" t="s">
        <v>134</v>
      </c>
      <c r="F1975" s="23" t="s">
        <v>0</v>
      </c>
      <c r="G1975" s="154" t="s">
        <v>0</v>
      </c>
      <c r="H1975" s="21" t="s">
        <v>13</v>
      </c>
      <c r="I1975" s="66">
        <f t="shared" si="1418"/>
        <v>183500</v>
      </c>
      <c r="J1975" s="66">
        <f t="shared" ref="J1975:P1975" si="1427">SUM(J1976:J1980)</f>
        <v>182000</v>
      </c>
      <c r="K1975" s="66">
        <f t="shared" si="1420"/>
        <v>1500</v>
      </c>
      <c r="L1975" s="66">
        <f t="shared" si="1427"/>
        <v>1500</v>
      </c>
      <c r="M1975" s="66">
        <f t="shared" si="1427"/>
        <v>0</v>
      </c>
      <c r="N1975" s="66">
        <f t="shared" si="1427"/>
        <v>0</v>
      </c>
      <c r="O1975" s="66">
        <f t="shared" si="1427"/>
        <v>0</v>
      </c>
      <c r="P1975" s="66">
        <f t="shared" si="1427"/>
        <v>0</v>
      </c>
      <c r="Q1975" s="66">
        <f>SUM(Q1976:Q1980)</f>
        <v>188112</v>
      </c>
      <c r="R1975" s="66">
        <f>SUM(R1976:R1980)</f>
        <v>185117</v>
      </c>
      <c r="S1975" s="66">
        <f>SUM(S1976:S1980)</f>
        <v>183117</v>
      </c>
      <c r="T1975" s="66">
        <f t="shared" ref="T1975:X1975" si="1428">SUM(T1976:T1980)</f>
        <v>2000</v>
      </c>
      <c r="U1975" s="66">
        <f t="shared" si="1428"/>
        <v>2000</v>
      </c>
      <c r="V1975" s="66">
        <f t="shared" si="1428"/>
        <v>0</v>
      </c>
      <c r="W1975" s="66">
        <f t="shared" si="1428"/>
        <v>0</v>
      </c>
      <c r="X1975" s="66">
        <f t="shared" si="1428"/>
        <v>185117</v>
      </c>
      <c r="Y1975" s="208">
        <f t="shared" si="1422"/>
        <v>100</v>
      </c>
    </row>
    <row r="1976" spans="1:25">
      <c r="A1976" s="23" t="s">
        <v>786</v>
      </c>
      <c r="B1976" s="23" t="s">
        <v>172</v>
      </c>
      <c r="C1976" s="23" t="s">
        <v>933</v>
      </c>
      <c r="D1976" s="23" t="s">
        <v>934</v>
      </c>
      <c r="E1976" s="22">
        <v>6112</v>
      </c>
      <c r="F1976" s="23" t="s">
        <v>936</v>
      </c>
      <c r="G1976" s="128" t="s">
        <v>3378</v>
      </c>
      <c r="H1976" s="32" t="s">
        <v>16</v>
      </c>
      <c r="I1976" s="44">
        <f t="shared" si="1418"/>
        <v>26000</v>
      </c>
      <c r="J1976" s="44">
        <v>26000</v>
      </c>
      <c r="K1976" s="44">
        <f t="shared" si="1420"/>
        <v>0</v>
      </c>
      <c r="L1976" s="44">
        <v>0</v>
      </c>
      <c r="M1976" s="44">
        <v>0</v>
      </c>
      <c r="N1976" s="44">
        <v>0</v>
      </c>
      <c r="O1976" s="44">
        <v>0</v>
      </c>
      <c r="P1976" s="44">
        <v>0</v>
      </c>
      <c r="Q1976" s="44">
        <v>26495</v>
      </c>
      <c r="R1976" s="44">
        <v>26000</v>
      </c>
      <c r="S1976" s="44">
        <v>26000</v>
      </c>
      <c r="T1976" s="44">
        <f t="shared" si="1425"/>
        <v>0</v>
      </c>
      <c r="U1976" s="44">
        <v>0</v>
      </c>
      <c r="V1976" s="44">
        <v>0</v>
      </c>
      <c r="W1976" s="44">
        <v>0</v>
      </c>
      <c r="X1976" s="44">
        <f t="shared" si="1426"/>
        <v>26000</v>
      </c>
      <c r="Y1976" s="209">
        <f t="shared" si="1422"/>
        <v>100</v>
      </c>
    </row>
    <row r="1977" spans="1:25">
      <c r="A1977" s="23" t="s">
        <v>786</v>
      </c>
      <c r="B1977" s="23" t="s">
        <v>172</v>
      </c>
      <c r="C1977" s="23" t="s">
        <v>933</v>
      </c>
      <c r="D1977" s="23" t="s">
        <v>934</v>
      </c>
      <c r="E1977" s="22">
        <v>6112</v>
      </c>
      <c r="F1977" s="23" t="s">
        <v>937</v>
      </c>
      <c r="G1977" s="128" t="s">
        <v>3378</v>
      </c>
      <c r="H1977" s="32" t="s">
        <v>19</v>
      </c>
      <c r="I1977" s="44">
        <f t="shared" si="1418"/>
        <v>115000</v>
      </c>
      <c r="J1977" s="44">
        <v>114000</v>
      </c>
      <c r="K1977" s="44">
        <f t="shared" si="1420"/>
        <v>1000</v>
      </c>
      <c r="L1977" s="44">
        <v>1000</v>
      </c>
      <c r="M1977" s="44">
        <v>0</v>
      </c>
      <c r="N1977" s="44">
        <v>0</v>
      </c>
      <c r="O1977" s="44">
        <v>0</v>
      </c>
      <c r="P1977" s="44">
        <v>0</v>
      </c>
      <c r="Q1977" s="44">
        <v>116000</v>
      </c>
      <c r="R1977" s="44">
        <v>114000</v>
      </c>
      <c r="S1977" s="44">
        <v>112000</v>
      </c>
      <c r="T1977" s="44">
        <f t="shared" si="1425"/>
        <v>2000</v>
      </c>
      <c r="U1977" s="44">
        <v>2000</v>
      </c>
      <c r="V1977" s="44">
        <v>0</v>
      </c>
      <c r="W1977" s="44">
        <v>0</v>
      </c>
      <c r="X1977" s="44">
        <f t="shared" si="1426"/>
        <v>114000</v>
      </c>
      <c r="Y1977" s="209">
        <f t="shared" si="1422"/>
        <v>100</v>
      </c>
    </row>
    <row r="1978" spans="1:25">
      <c r="A1978" s="23" t="s">
        <v>786</v>
      </c>
      <c r="B1978" s="23" t="s">
        <v>172</v>
      </c>
      <c r="C1978" s="23" t="s">
        <v>933</v>
      </c>
      <c r="D1978" s="23" t="s">
        <v>934</v>
      </c>
      <c r="E1978" s="22">
        <v>6112</v>
      </c>
      <c r="F1978" s="23" t="s">
        <v>938</v>
      </c>
      <c r="G1978" s="128" t="s">
        <v>3378</v>
      </c>
      <c r="H1978" s="32" t="s">
        <v>17</v>
      </c>
      <c r="I1978" s="44">
        <f t="shared" si="1418"/>
        <v>25500</v>
      </c>
      <c r="J1978" s="44">
        <v>25000</v>
      </c>
      <c r="K1978" s="44">
        <f t="shared" si="1420"/>
        <v>500</v>
      </c>
      <c r="L1978" s="44">
        <v>500</v>
      </c>
      <c r="M1978" s="44">
        <v>0</v>
      </c>
      <c r="N1978" s="44">
        <v>0</v>
      </c>
      <c r="O1978" s="44">
        <v>0</v>
      </c>
      <c r="P1978" s="44">
        <v>0</v>
      </c>
      <c r="Q1978" s="44">
        <v>27081</v>
      </c>
      <c r="R1978" s="44">
        <v>26581</v>
      </c>
      <c r="S1978" s="44">
        <v>26581</v>
      </c>
      <c r="T1978" s="44">
        <f t="shared" si="1425"/>
        <v>0</v>
      </c>
      <c r="U1978" s="44">
        <v>0</v>
      </c>
      <c r="V1978" s="44">
        <v>0</v>
      </c>
      <c r="W1978" s="44">
        <v>0</v>
      </c>
      <c r="X1978" s="44">
        <f t="shared" si="1426"/>
        <v>26581</v>
      </c>
      <c r="Y1978" s="209">
        <f t="shared" si="1422"/>
        <v>100</v>
      </c>
    </row>
    <row r="1979" spans="1:25">
      <c r="A1979" s="23" t="s">
        <v>786</v>
      </c>
      <c r="B1979" s="23" t="s">
        <v>172</v>
      </c>
      <c r="C1979" s="23" t="s">
        <v>933</v>
      </c>
      <c r="D1979" s="23" t="s">
        <v>934</v>
      </c>
      <c r="E1979" s="22">
        <v>6112</v>
      </c>
      <c r="F1979" s="23" t="s">
        <v>939</v>
      </c>
      <c r="G1979" s="128" t="s">
        <v>3378</v>
      </c>
      <c r="H1979" s="32" t="s">
        <v>15</v>
      </c>
      <c r="I1979" s="44">
        <f t="shared" si="1418"/>
        <v>5000</v>
      </c>
      <c r="J1979" s="44">
        <v>5000</v>
      </c>
      <c r="K1979" s="44">
        <f t="shared" si="1420"/>
        <v>0</v>
      </c>
      <c r="L1979" s="44">
        <v>0</v>
      </c>
      <c r="M1979" s="44">
        <v>0</v>
      </c>
      <c r="N1979" s="44">
        <v>0</v>
      </c>
      <c r="O1979" s="44">
        <v>0</v>
      </c>
      <c r="P1979" s="44">
        <v>0</v>
      </c>
      <c r="Q1979" s="44">
        <v>5370</v>
      </c>
      <c r="R1979" s="44">
        <v>5370</v>
      </c>
      <c r="S1979" s="44">
        <v>5370</v>
      </c>
      <c r="T1979" s="44">
        <f t="shared" si="1425"/>
        <v>0</v>
      </c>
      <c r="U1979" s="44"/>
      <c r="V1979" s="44">
        <v>0</v>
      </c>
      <c r="W1979" s="44">
        <v>0</v>
      </c>
      <c r="X1979" s="44">
        <f t="shared" si="1426"/>
        <v>5370</v>
      </c>
      <c r="Y1979" s="209">
        <f t="shared" si="1422"/>
        <v>100</v>
      </c>
    </row>
    <row r="1980" spans="1:25">
      <c r="A1980" s="23" t="s">
        <v>786</v>
      </c>
      <c r="B1980" s="23" t="s">
        <v>172</v>
      </c>
      <c r="C1980" s="23" t="s">
        <v>933</v>
      </c>
      <c r="D1980" s="23" t="s">
        <v>934</v>
      </c>
      <c r="E1980" s="22">
        <v>6112</v>
      </c>
      <c r="F1980" s="23" t="s">
        <v>940</v>
      </c>
      <c r="G1980" s="128" t="s">
        <v>3378</v>
      </c>
      <c r="H1980" s="32" t="s">
        <v>18</v>
      </c>
      <c r="I1980" s="44">
        <f t="shared" si="1418"/>
        <v>12000</v>
      </c>
      <c r="J1980" s="44">
        <v>12000</v>
      </c>
      <c r="K1980" s="44">
        <f t="shared" si="1420"/>
        <v>0</v>
      </c>
      <c r="L1980" s="44">
        <v>0</v>
      </c>
      <c r="M1980" s="44">
        <v>0</v>
      </c>
      <c r="N1980" s="44">
        <v>0</v>
      </c>
      <c r="O1980" s="44">
        <v>0</v>
      </c>
      <c r="P1980" s="44">
        <v>0</v>
      </c>
      <c r="Q1980" s="44">
        <v>13166</v>
      </c>
      <c r="R1980" s="44">
        <v>13166</v>
      </c>
      <c r="S1980" s="44">
        <v>13166</v>
      </c>
      <c r="T1980" s="44">
        <f t="shared" si="1425"/>
        <v>0</v>
      </c>
      <c r="U1980" s="44">
        <v>0</v>
      </c>
      <c r="V1980" s="44">
        <v>0</v>
      </c>
      <c r="W1980" s="44">
        <v>0</v>
      </c>
      <c r="X1980" s="44">
        <f t="shared" si="1426"/>
        <v>13166</v>
      </c>
      <c r="Y1980" s="209">
        <f t="shared" si="1422"/>
        <v>100</v>
      </c>
    </row>
    <row r="1981" spans="1:25">
      <c r="A1981" s="23" t="s">
        <v>786</v>
      </c>
      <c r="B1981" s="23" t="s">
        <v>172</v>
      </c>
      <c r="C1981" s="23" t="s">
        <v>933</v>
      </c>
      <c r="D1981" s="23" t="s">
        <v>934</v>
      </c>
      <c r="E1981" s="21" t="s">
        <v>139</v>
      </c>
      <c r="F1981" s="21" t="s">
        <v>0</v>
      </c>
      <c r="G1981" s="150" t="s">
        <v>0</v>
      </c>
      <c r="H1981" s="21" t="s">
        <v>21</v>
      </c>
      <c r="I1981" s="66">
        <f t="shared" si="1418"/>
        <v>134500</v>
      </c>
      <c r="J1981" s="66">
        <f t="shared" ref="J1981:X1981" si="1429">SUM(J1982)</f>
        <v>134000</v>
      </c>
      <c r="K1981" s="66">
        <f t="shared" si="1420"/>
        <v>500</v>
      </c>
      <c r="L1981" s="66">
        <f t="shared" si="1429"/>
        <v>500</v>
      </c>
      <c r="M1981" s="66">
        <f t="shared" si="1429"/>
        <v>0</v>
      </c>
      <c r="N1981" s="66">
        <f t="shared" si="1429"/>
        <v>0</v>
      </c>
      <c r="O1981" s="66">
        <f t="shared" si="1429"/>
        <v>0</v>
      </c>
      <c r="P1981" s="66">
        <f t="shared" si="1429"/>
        <v>0</v>
      </c>
      <c r="Q1981" s="66">
        <f t="shared" si="1429"/>
        <v>141895</v>
      </c>
      <c r="R1981" s="66">
        <f t="shared" si="1429"/>
        <v>141195</v>
      </c>
      <c r="S1981" s="66">
        <f t="shared" si="1429"/>
        <v>124382</v>
      </c>
      <c r="T1981" s="66">
        <f t="shared" si="1429"/>
        <v>16813</v>
      </c>
      <c r="U1981" s="66">
        <f t="shared" si="1429"/>
        <v>16813</v>
      </c>
      <c r="V1981" s="66">
        <f t="shared" si="1429"/>
        <v>0</v>
      </c>
      <c r="W1981" s="66">
        <f t="shared" si="1429"/>
        <v>0</v>
      </c>
      <c r="X1981" s="66">
        <f t="shared" si="1429"/>
        <v>141195</v>
      </c>
      <c r="Y1981" s="208">
        <f t="shared" si="1422"/>
        <v>100</v>
      </c>
    </row>
    <row r="1982" spans="1:25">
      <c r="A1982" s="23" t="s">
        <v>786</v>
      </c>
      <c r="B1982" s="23" t="s">
        <v>172</v>
      </c>
      <c r="C1982" s="23" t="s">
        <v>933</v>
      </c>
      <c r="D1982" s="23" t="s">
        <v>934</v>
      </c>
      <c r="E1982" s="22">
        <v>6121</v>
      </c>
      <c r="F1982" s="23"/>
      <c r="G1982" s="128" t="s">
        <v>3378</v>
      </c>
      <c r="H1982" s="32" t="s">
        <v>22</v>
      </c>
      <c r="I1982" s="44">
        <f t="shared" si="1418"/>
        <v>134500</v>
      </c>
      <c r="J1982" s="44">
        <v>134000</v>
      </c>
      <c r="K1982" s="44">
        <f t="shared" si="1420"/>
        <v>500</v>
      </c>
      <c r="L1982" s="44">
        <v>500</v>
      </c>
      <c r="M1982" s="44">
        <v>0</v>
      </c>
      <c r="N1982" s="44">
        <v>0</v>
      </c>
      <c r="O1982" s="44">
        <v>0</v>
      </c>
      <c r="P1982" s="44">
        <v>0</v>
      </c>
      <c r="Q1982" s="44">
        <v>141895</v>
      </c>
      <c r="R1982" s="44">
        <v>141195</v>
      </c>
      <c r="S1982" s="44">
        <v>124382</v>
      </c>
      <c r="T1982" s="44">
        <f t="shared" si="1425"/>
        <v>16813</v>
      </c>
      <c r="U1982" s="44">
        <v>16813</v>
      </c>
      <c r="V1982" s="44">
        <v>0</v>
      </c>
      <c r="W1982" s="44">
        <v>0</v>
      </c>
      <c r="X1982" s="44">
        <f t="shared" si="1426"/>
        <v>141195</v>
      </c>
      <c r="Y1982" s="209">
        <f t="shared" si="1422"/>
        <v>100</v>
      </c>
    </row>
    <row r="1983" spans="1:25">
      <c r="A1983" s="23" t="s">
        <v>786</v>
      </c>
      <c r="B1983" s="23" t="s">
        <v>172</v>
      </c>
      <c r="C1983" s="23" t="s">
        <v>933</v>
      </c>
      <c r="D1983" s="23" t="s">
        <v>934</v>
      </c>
      <c r="E1983" s="21" t="s">
        <v>141</v>
      </c>
      <c r="F1983" s="21" t="s">
        <v>0</v>
      </c>
      <c r="G1983" s="150" t="s">
        <v>0</v>
      </c>
      <c r="H1983" s="21" t="s">
        <v>23</v>
      </c>
      <c r="I1983" s="66">
        <f t="shared" si="1418"/>
        <v>108500</v>
      </c>
      <c r="J1983" s="66">
        <f t="shared" ref="J1983:P1983" si="1430">SUM(J1984:J1991)</f>
        <v>87500</v>
      </c>
      <c r="K1983" s="66">
        <f t="shared" si="1420"/>
        <v>21000</v>
      </c>
      <c r="L1983" s="66">
        <f t="shared" si="1430"/>
        <v>21000</v>
      </c>
      <c r="M1983" s="66">
        <f t="shared" si="1430"/>
        <v>0</v>
      </c>
      <c r="N1983" s="66">
        <f t="shared" si="1430"/>
        <v>0</v>
      </c>
      <c r="O1983" s="66">
        <f t="shared" si="1430"/>
        <v>0</v>
      </c>
      <c r="P1983" s="66">
        <f t="shared" si="1430"/>
        <v>0</v>
      </c>
      <c r="Q1983" s="66">
        <f>SUM(Q1984:Q1991)</f>
        <v>236407</v>
      </c>
      <c r="R1983" s="66">
        <f>SUM(R1984:R1991)</f>
        <v>99220</v>
      </c>
      <c r="S1983" s="66">
        <f>SUM(S1984:S1991)</f>
        <v>72870</v>
      </c>
      <c r="T1983" s="66">
        <f t="shared" ref="T1983:X1983" si="1431">SUM(T1984:T1991)</f>
        <v>26350</v>
      </c>
      <c r="U1983" s="66">
        <f t="shared" si="1431"/>
        <v>14600</v>
      </c>
      <c r="V1983" s="66">
        <f t="shared" si="1431"/>
        <v>8500</v>
      </c>
      <c r="W1983" s="66">
        <f t="shared" si="1431"/>
        <v>3250</v>
      </c>
      <c r="X1983" s="66">
        <f t="shared" si="1431"/>
        <v>99220</v>
      </c>
      <c r="Y1983" s="208">
        <f t="shared" si="1422"/>
        <v>100</v>
      </c>
    </row>
    <row r="1984" spans="1:25">
      <c r="A1984" s="23" t="s">
        <v>786</v>
      </c>
      <c r="B1984" s="23" t="s">
        <v>172</v>
      </c>
      <c r="C1984" s="23" t="s">
        <v>933</v>
      </c>
      <c r="D1984" s="23" t="s">
        <v>934</v>
      </c>
      <c r="E1984" s="22">
        <v>6131</v>
      </c>
      <c r="F1984" s="23"/>
      <c r="G1984" s="128" t="s">
        <v>3378</v>
      </c>
      <c r="H1984" s="32" t="s">
        <v>24</v>
      </c>
      <c r="I1984" s="44">
        <f t="shared" si="1418"/>
        <v>0</v>
      </c>
      <c r="J1984" s="44">
        <v>0</v>
      </c>
      <c r="K1984" s="44">
        <f t="shared" si="1420"/>
        <v>0</v>
      </c>
      <c r="L1984" s="44">
        <v>0</v>
      </c>
      <c r="M1984" s="44">
        <v>0</v>
      </c>
      <c r="N1984" s="44">
        <v>0</v>
      </c>
      <c r="O1984" s="44">
        <v>0</v>
      </c>
      <c r="P1984" s="44">
        <v>0</v>
      </c>
      <c r="Q1984" s="44">
        <v>500</v>
      </c>
      <c r="R1984" s="44">
        <v>0</v>
      </c>
      <c r="S1984" s="44">
        <v>0</v>
      </c>
      <c r="T1984" s="44">
        <f t="shared" si="1425"/>
        <v>0</v>
      </c>
      <c r="U1984" s="44">
        <v>0</v>
      </c>
      <c r="V1984" s="44">
        <v>0</v>
      </c>
      <c r="W1984" s="44">
        <v>0</v>
      </c>
      <c r="X1984" s="44">
        <f t="shared" si="1426"/>
        <v>0</v>
      </c>
      <c r="Y1984" s="209">
        <f t="shared" si="1422"/>
        <v>0</v>
      </c>
    </row>
    <row r="1985" spans="1:25">
      <c r="A1985" s="23" t="s">
        <v>786</v>
      </c>
      <c r="B1985" s="23" t="s">
        <v>172</v>
      </c>
      <c r="C1985" s="23" t="s">
        <v>933</v>
      </c>
      <c r="D1985" s="23" t="s">
        <v>934</v>
      </c>
      <c r="E1985" s="22">
        <v>6132</v>
      </c>
      <c r="F1985" s="23"/>
      <c r="G1985" s="128" t="s">
        <v>3378</v>
      </c>
      <c r="H1985" s="32" t="s">
        <v>25</v>
      </c>
      <c r="I1985" s="44">
        <f t="shared" si="1418"/>
        <v>32000</v>
      </c>
      <c r="J1985" s="44">
        <v>32000</v>
      </c>
      <c r="K1985" s="44">
        <f t="shared" si="1420"/>
        <v>0</v>
      </c>
      <c r="L1985" s="44">
        <v>0</v>
      </c>
      <c r="M1985" s="44">
        <v>0</v>
      </c>
      <c r="N1985" s="44">
        <v>0</v>
      </c>
      <c r="O1985" s="44">
        <v>0</v>
      </c>
      <c r="P1985" s="44">
        <v>0</v>
      </c>
      <c r="Q1985" s="44">
        <v>32000</v>
      </c>
      <c r="R1985" s="44">
        <v>32000</v>
      </c>
      <c r="S1985" s="44">
        <v>27000</v>
      </c>
      <c r="T1985" s="44">
        <f t="shared" si="1425"/>
        <v>5000</v>
      </c>
      <c r="U1985" s="44">
        <v>5000</v>
      </c>
      <c r="V1985" s="44">
        <v>0</v>
      </c>
      <c r="W1985" s="44">
        <v>0</v>
      </c>
      <c r="X1985" s="44">
        <f t="shared" si="1426"/>
        <v>32000</v>
      </c>
      <c r="Y1985" s="209">
        <f t="shared" si="1422"/>
        <v>100</v>
      </c>
    </row>
    <row r="1986" spans="1:25">
      <c r="A1986" s="23" t="s">
        <v>786</v>
      </c>
      <c r="B1986" s="23" t="s">
        <v>172</v>
      </c>
      <c r="C1986" s="23" t="s">
        <v>933</v>
      </c>
      <c r="D1986" s="23" t="s">
        <v>934</v>
      </c>
      <c r="E1986" s="22">
        <v>6133</v>
      </c>
      <c r="F1986" s="23"/>
      <c r="G1986" s="128" t="s">
        <v>3378</v>
      </c>
      <c r="H1986" s="32" t="s">
        <v>26</v>
      </c>
      <c r="I1986" s="44">
        <f t="shared" si="1418"/>
        <v>15000</v>
      </c>
      <c r="J1986" s="44">
        <v>15000</v>
      </c>
      <c r="K1986" s="44">
        <f t="shared" si="1420"/>
        <v>0</v>
      </c>
      <c r="L1986" s="44">
        <v>0</v>
      </c>
      <c r="M1986" s="44">
        <v>0</v>
      </c>
      <c r="N1986" s="44">
        <v>0</v>
      </c>
      <c r="O1986" s="44">
        <v>0</v>
      </c>
      <c r="P1986" s="44">
        <v>0</v>
      </c>
      <c r="Q1986" s="44">
        <v>15000</v>
      </c>
      <c r="R1986" s="44">
        <v>15000</v>
      </c>
      <c r="S1986" s="44">
        <v>11250</v>
      </c>
      <c r="T1986" s="44">
        <f t="shared" si="1425"/>
        <v>3750</v>
      </c>
      <c r="U1986" s="44">
        <v>1500</v>
      </c>
      <c r="V1986" s="44">
        <v>1500</v>
      </c>
      <c r="W1986" s="44">
        <v>750</v>
      </c>
      <c r="X1986" s="44">
        <f t="shared" si="1426"/>
        <v>15000</v>
      </c>
      <c r="Y1986" s="209">
        <f t="shared" si="1422"/>
        <v>100</v>
      </c>
    </row>
    <row r="1987" spans="1:25">
      <c r="A1987" s="23">
        <v>21</v>
      </c>
      <c r="B1987" s="23" t="s">
        <v>172</v>
      </c>
      <c r="C1987" s="23" t="s">
        <v>933</v>
      </c>
      <c r="D1987" s="23" t="s">
        <v>934</v>
      </c>
      <c r="E1987" s="22">
        <v>6134</v>
      </c>
      <c r="F1987" s="23"/>
      <c r="G1987" s="128" t="s">
        <v>3378</v>
      </c>
      <c r="H1987" s="32" t="s">
        <v>27</v>
      </c>
      <c r="I1987" s="44">
        <f t="shared" si="1418"/>
        <v>24000</v>
      </c>
      <c r="J1987" s="44">
        <v>10000</v>
      </c>
      <c r="K1987" s="44">
        <f t="shared" si="1420"/>
        <v>14000</v>
      </c>
      <c r="L1987" s="44">
        <v>14000</v>
      </c>
      <c r="M1987" s="44">
        <v>0</v>
      </c>
      <c r="N1987" s="44">
        <v>0</v>
      </c>
      <c r="O1987" s="44">
        <v>0</v>
      </c>
      <c r="P1987" s="44">
        <v>0</v>
      </c>
      <c r="Q1987" s="44">
        <v>37867</v>
      </c>
      <c r="R1987" s="44">
        <v>10000</v>
      </c>
      <c r="S1987" s="44">
        <v>7500</v>
      </c>
      <c r="T1987" s="44">
        <f t="shared" si="1425"/>
        <v>2500</v>
      </c>
      <c r="U1987" s="44">
        <v>1500</v>
      </c>
      <c r="V1987" s="44">
        <v>1000</v>
      </c>
      <c r="W1987" s="44">
        <v>0</v>
      </c>
      <c r="X1987" s="44">
        <f t="shared" si="1426"/>
        <v>10000</v>
      </c>
      <c r="Y1987" s="209">
        <f t="shared" si="1422"/>
        <v>100</v>
      </c>
    </row>
    <row r="1988" spans="1:25">
      <c r="A1988" s="23" t="s">
        <v>786</v>
      </c>
      <c r="B1988" s="23" t="s">
        <v>172</v>
      </c>
      <c r="C1988" s="23" t="s">
        <v>933</v>
      </c>
      <c r="D1988" s="23" t="s">
        <v>934</v>
      </c>
      <c r="E1988" s="22">
        <v>6135</v>
      </c>
      <c r="F1988" s="23"/>
      <c r="G1988" s="128" t="s">
        <v>3378</v>
      </c>
      <c r="H1988" s="32" t="s">
        <v>28</v>
      </c>
      <c r="I1988" s="44">
        <f t="shared" si="1418"/>
        <v>500</v>
      </c>
      <c r="J1988" s="44">
        <v>500</v>
      </c>
      <c r="K1988" s="44">
        <f t="shared" si="1420"/>
        <v>0</v>
      </c>
      <c r="L1988" s="44">
        <v>0</v>
      </c>
      <c r="M1988" s="44">
        <v>0</v>
      </c>
      <c r="N1988" s="44">
        <v>0</v>
      </c>
      <c r="O1988" s="44">
        <v>0</v>
      </c>
      <c r="P1988" s="44">
        <v>0</v>
      </c>
      <c r="Q1988" s="44">
        <v>100520</v>
      </c>
      <c r="R1988" s="44">
        <v>500</v>
      </c>
      <c r="S1988" s="44">
        <v>400</v>
      </c>
      <c r="T1988" s="44">
        <f t="shared" si="1425"/>
        <v>100</v>
      </c>
      <c r="U1988" s="44">
        <v>100</v>
      </c>
      <c r="V1988" s="44">
        <v>0</v>
      </c>
      <c r="W1988" s="44">
        <v>0</v>
      </c>
      <c r="X1988" s="44">
        <f t="shared" si="1426"/>
        <v>500</v>
      </c>
      <c r="Y1988" s="209">
        <f t="shared" si="1422"/>
        <v>100</v>
      </c>
    </row>
    <row r="1989" spans="1:25">
      <c r="A1989" s="23" t="s">
        <v>786</v>
      </c>
      <c r="B1989" s="23" t="s">
        <v>172</v>
      </c>
      <c r="C1989" s="23" t="s">
        <v>933</v>
      </c>
      <c r="D1989" s="23" t="s">
        <v>934</v>
      </c>
      <c r="E1989" s="22">
        <v>6137</v>
      </c>
      <c r="F1989" s="23"/>
      <c r="G1989" s="128" t="s">
        <v>3378</v>
      </c>
      <c r="H1989" s="32" t="s">
        <v>30</v>
      </c>
      <c r="I1989" s="44">
        <f t="shared" si="1418"/>
        <v>12000</v>
      </c>
      <c r="J1989" s="44">
        <v>10000</v>
      </c>
      <c r="K1989" s="44">
        <f t="shared" si="1420"/>
        <v>2000</v>
      </c>
      <c r="L1989" s="44">
        <v>2000</v>
      </c>
      <c r="M1989" s="44">
        <v>0</v>
      </c>
      <c r="N1989" s="44">
        <v>0</v>
      </c>
      <c r="O1989" s="44">
        <v>0</v>
      </c>
      <c r="P1989" s="44">
        <v>0</v>
      </c>
      <c r="Q1989" s="44">
        <v>13000</v>
      </c>
      <c r="R1989" s="44">
        <v>10000</v>
      </c>
      <c r="S1989" s="44">
        <v>7500</v>
      </c>
      <c r="T1989" s="44">
        <f t="shared" si="1425"/>
        <v>2500</v>
      </c>
      <c r="U1989" s="44">
        <v>1500</v>
      </c>
      <c r="V1989" s="44">
        <v>1000</v>
      </c>
      <c r="W1989" s="44">
        <v>0</v>
      </c>
      <c r="X1989" s="44">
        <f t="shared" si="1426"/>
        <v>10000</v>
      </c>
      <c r="Y1989" s="209">
        <f t="shared" si="1422"/>
        <v>100</v>
      </c>
    </row>
    <row r="1990" spans="1:25">
      <c r="A1990" s="23" t="s">
        <v>786</v>
      </c>
      <c r="B1990" s="23" t="s">
        <v>172</v>
      </c>
      <c r="C1990" s="23" t="s">
        <v>933</v>
      </c>
      <c r="D1990" s="23" t="s">
        <v>934</v>
      </c>
      <c r="E1990" s="22">
        <v>6138</v>
      </c>
      <c r="F1990" s="23"/>
      <c r="G1990" s="128" t="s">
        <v>3378</v>
      </c>
      <c r="H1990" s="32" t="s">
        <v>31</v>
      </c>
      <c r="I1990" s="44">
        <f t="shared" si="1418"/>
        <v>0</v>
      </c>
      <c r="J1990" s="44">
        <v>0</v>
      </c>
      <c r="K1990" s="44">
        <f t="shared" si="1420"/>
        <v>0</v>
      </c>
      <c r="L1990" s="44">
        <v>0</v>
      </c>
      <c r="M1990" s="44">
        <v>0</v>
      </c>
      <c r="N1990" s="44">
        <v>0</v>
      </c>
      <c r="O1990" s="44">
        <v>0</v>
      </c>
      <c r="P1990" s="44">
        <v>0</v>
      </c>
      <c r="Q1990" s="44">
        <v>0</v>
      </c>
      <c r="R1990" s="44">
        <v>0</v>
      </c>
      <c r="S1990" s="44">
        <v>0</v>
      </c>
      <c r="T1990" s="44">
        <f t="shared" si="1425"/>
        <v>0</v>
      </c>
      <c r="U1990" s="44">
        <v>0</v>
      </c>
      <c r="V1990" s="44">
        <v>0</v>
      </c>
      <c r="W1990" s="44">
        <v>0</v>
      </c>
      <c r="X1990" s="44">
        <f t="shared" si="1426"/>
        <v>0</v>
      </c>
      <c r="Y1990" s="209">
        <f t="shared" si="1422"/>
        <v>0</v>
      </c>
    </row>
    <row r="1991" spans="1:25">
      <c r="A1991" s="20" t="s">
        <v>786</v>
      </c>
      <c r="B1991" s="20" t="s">
        <v>172</v>
      </c>
      <c r="C1991" s="20" t="s">
        <v>933</v>
      </c>
      <c r="D1991" s="20" t="s">
        <v>934</v>
      </c>
      <c r="E1991" s="20" t="s">
        <v>144</v>
      </c>
      <c r="F1991" s="23" t="s">
        <v>0</v>
      </c>
      <c r="G1991" s="154" t="s">
        <v>0</v>
      </c>
      <c r="H1991" s="21" t="s">
        <v>32</v>
      </c>
      <c r="I1991" s="66">
        <f t="shared" si="1418"/>
        <v>25000</v>
      </c>
      <c r="J1991" s="66">
        <f t="shared" ref="J1991:P1991" si="1432">SUM(J1992:J1994)</f>
        <v>20000</v>
      </c>
      <c r="K1991" s="66">
        <f t="shared" si="1420"/>
        <v>5000</v>
      </c>
      <c r="L1991" s="66">
        <f t="shared" si="1432"/>
        <v>5000</v>
      </c>
      <c r="M1991" s="66">
        <f t="shared" si="1432"/>
        <v>0</v>
      </c>
      <c r="N1991" s="66">
        <f t="shared" si="1432"/>
        <v>0</v>
      </c>
      <c r="O1991" s="66">
        <f t="shared" si="1432"/>
        <v>0</v>
      </c>
      <c r="P1991" s="66">
        <f t="shared" si="1432"/>
        <v>0</v>
      </c>
      <c r="Q1991" s="66">
        <f>SUM(Q1992:Q1994)</f>
        <v>37520</v>
      </c>
      <c r="R1991" s="66">
        <f>SUM(R1992:R1994)</f>
        <v>31720</v>
      </c>
      <c r="S1991" s="66">
        <f>SUM(S1992:S1994)</f>
        <v>19220</v>
      </c>
      <c r="T1991" s="66">
        <f t="shared" ref="T1991:X1991" si="1433">SUM(T1992:T1994)</f>
        <v>12500</v>
      </c>
      <c r="U1991" s="66">
        <f t="shared" si="1433"/>
        <v>5000</v>
      </c>
      <c r="V1991" s="66">
        <f t="shared" si="1433"/>
        <v>5000</v>
      </c>
      <c r="W1991" s="66">
        <f t="shared" si="1433"/>
        <v>2500</v>
      </c>
      <c r="X1991" s="66">
        <f t="shared" si="1433"/>
        <v>31720</v>
      </c>
      <c r="Y1991" s="208">
        <f t="shared" si="1422"/>
        <v>100</v>
      </c>
    </row>
    <row r="1992" spans="1:25">
      <c r="A1992" s="23" t="s">
        <v>786</v>
      </c>
      <c r="B1992" s="23" t="s">
        <v>172</v>
      </c>
      <c r="C1992" s="23" t="s">
        <v>933</v>
      </c>
      <c r="D1992" s="23" t="s">
        <v>934</v>
      </c>
      <c r="E1992" s="22">
        <v>6139</v>
      </c>
      <c r="F1992" s="23"/>
      <c r="G1992" s="128" t="s">
        <v>3378</v>
      </c>
      <c r="H1992" s="32" t="s">
        <v>32</v>
      </c>
      <c r="I1992" s="44">
        <f t="shared" si="1418"/>
        <v>25000</v>
      </c>
      <c r="J1992" s="44">
        <v>20000</v>
      </c>
      <c r="K1992" s="44">
        <f t="shared" si="1420"/>
        <v>5000</v>
      </c>
      <c r="L1992" s="44">
        <v>5000</v>
      </c>
      <c r="M1992" s="44">
        <v>0</v>
      </c>
      <c r="N1992" s="44">
        <v>0</v>
      </c>
      <c r="O1992" s="44">
        <v>0</v>
      </c>
      <c r="P1992" s="44">
        <v>0</v>
      </c>
      <c r="Q1992" s="44">
        <v>32800</v>
      </c>
      <c r="R1992" s="44">
        <v>27000</v>
      </c>
      <c r="S1992" s="44">
        <v>14500</v>
      </c>
      <c r="T1992" s="44">
        <f t="shared" si="1425"/>
        <v>12500</v>
      </c>
      <c r="U1992" s="44">
        <v>5000</v>
      </c>
      <c r="V1992" s="44">
        <v>5000</v>
      </c>
      <c r="W1992" s="44">
        <v>2500</v>
      </c>
      <c r="X1992" s="44">
        <f t="shared" si="1426"/>
        <v>27000</v>
      </c>
      <c r="Y1992" s="209">
        <f t="shared" si="1422"/>
        <v>100</v>
      </c>
    </row>
    <row r="1993" spans="1:25">
      <c r="A1993" s="23" t="s">
        <v>786</v>
      </c>
      <c r="B1993" s="23" t="s">
        <v>172</v>
      </c>
      <c r="C1993" s="23" t="s">
        <v>933</v>
      </c>
      <c r="D1993" s="23" t="s">
        <v>934</v>
      </c>
      <c r="E1993" s="22">
        <v>6139</v>
      </c>
      <c r="F1993" s="23" t="s">
        <v>941</v>
      </c>
      <c r="G1993" s="128" t="s">
        <v>3378</v>
      </c>
      <c r="H1993" s="32" t="s">
        <v>152</v>
      </c>
      <c r="I1993" s="44">
        <f t="shared" si="1418"/>
        <v>0</v>
      </c>
      <c r="J1993" s="44">
        <v>0</v>
      </c>
      <c r="K1993" s="44">
        <f t="shared" si="1420"/>
        <v>0</v>
      </c>
      <c r="L1993" s="44">
        <v>0</v>
      </c>
      <c r="M1993" s="44">
        <v>0</v>
      </c>
      <c r="N1993" s="44">
        <v>0</v>
      </c>
      <c r="O1993" s="44">
        <v>0</v>
      </c>
      <c r="P1993" s="44">
        <v>0</v>
      </c>
      <c r="Q1993" s="44">
        <v>4720</v>
      </c>
      <c r="R1993" s="44">
        <v>4720</v>
      </c>
      <c r="S1993" s="44">
        <v>4720</v>
      </c>
      <c r="T1993" s="44">
        <f t="shared" si="1425"/>
        <v>0</v>
      </c>
      <c r="U1993" s="44">
        <v>0</v>
      </c>
      <c r="V1993" s="44">
        <v>0</v>
      </c>
      <c r="W1993" s="44">
        <v>0</v>
      </c>
      <c r="X1993" s="44">
        <f t="shared" si="1426"/>
        <v>4720</v>
      </c>
      <c r="Y1993" s="209">
        <f t="shared" si="1422"/>
        <v>100</v>
      </c>
    </row>
    <row r="1994" spans="1:25">
      <c r="A1994" s="23" t="s">
        <v>786</v>
      </c>
      <c r="B1994" s="23" t="s">
        <v>172</v>
      </c>
      <c r="C1994" s="23" t="s">
        <v>933</v>
      </c>
      <c r="D1994" s="23" t="s">
        <v>934</v>
      </c>
      <c r="E1994" s="22">
        <v>6139</v>
      </c>
      <c r="F1994" s="23" t="s">
        <v>942</v>
      </c>
      <c r="G1994" s="128" t="s">
        <v>3378</v>
      </c>
      <c r="H1994" s="32" t="s">
        <v>158</v>
      </c>
      <c r="I1994" s="44">
        <f t="shared" si="1418"/>
        <v>0</v>
      </c>
      <c r="J1994" s="44">
        <v>0</v>
      </c>
      <c r="K1994" s="44">
        <f t="shared" si="1420"/>
        <v>0</v>
      </c>
      <c r="L1994" s="44">
        <v>0</v>
      </c>
      <c r="M1994" s="44">
        <v>0</v>
      </c>
      <c r="N1994" s="44">
        <v>0</v>
      </c>
      <c r="O1994" s="44">
        <v>0</v>
      </c>
      <c r="P1994" s="44">
        <v>0</v>
      </c>
      <c r="Q1994" s="44">
        <v>0</v>
      </c>
      <c r="R1994" s="44">
        <v>0</v>
      </c>
      <c r="S1994" s="44">
        <v>0</v>
      </c>
      <c r="T1994" s="44">
        <f t="shared" si="1425"/>
        <v>0</v>
      </c>
      <c r="U1994" s="44"/>
      <c r="V1994" s="44"/>
      <c r="W1994" s="44"/>
      <c r="X1994" s="44">
        <f t="shared" si="1426"/>
        <v>0</v>
      </c>
      <c r="Y1994" s="209">
        <f t="shared" si="1422"/>
        <v>0</v>
      </c>
    </row>
    <row r="1995" spans="1:25" ht="20.399999999999999">
      <c r="A1995" s="20" t="s">
        <v>0</v>
      </c>
      <c r="B1995" s="20" t="s">
        <v>0</v>
      </c>
      <c r="C1995" s="20" t="s">
        <v>0</v>
      </c>
      <c r="D1995" s="21" t="s">
        <v>0</v>
      </c>
      <c r="E1995" s="21" t="s">
        <v>0</v>
      </c>
      <c r="F1995" s="21" t="s">
        <v>0</v>
      </c>
      <c r="G1995" s="150" t="s">
        <v>0</v>
      </c>
      <c r="H1995" s="30" t="s">
        <v>42</v>
      </c>
      <c r="I1995" s="31">
        <f t="shared" si="1418"/>
        <v>100</v>
      </c>
      <c r="J1995" s="31">
        <f t="shared" ref="J1995:X1996" si="1434">SUM(J1996)</f>
        <v>100</v>
      </c>
      <c r="K1995" s="31">
        <f t="shared" si="1420"/>
        <v>0</v>
      </c>
      <c r="L1995" s="31">
        <f t="shared" si="1434"/>
        <v>0</v>
      </c>
      <c r="M1995" s="31">
        <f t="shared" si="1434"/>
        <v>0</v>
      </c>
      <c r="N1995" s="31">
        <f t="shared" si="1434"/>
        <v>0</v>
      </c>
      <c r="O1995" s="31">
        <f t="shared" si="1434"/>
        <v>0</v>
      </c>
      <c r="P1995" s="31">
        <f t="shared" si="1434"/>
        <v>0</v>
      </c>
      <c r="Q1995" s="31">
        <f t="shared" si="1434"/>
        <v>100</v>
      </c>
      <c r="R1995" s="31">
        <f t="shared" si="1434"/>
        <v>100</v>
      </c>
      <c r="S1995" s="31">
        <f t="shared" si="1434"/>
        <v>0</v>
      </c>
      <c r="T1995" s="31">
        <f t="shared" si="1434"/>
        <v>0</v>
      </c>
      <c r="U1995" s="31">
        <f t="shared" si="1434"/>
        <v>0</v>
      </c>
      <c r="V1995" s="31">
        <f t="shared" si="1434"/>
        <v>0</v>
      </c>
      <c r="W1995" s="31">
        <f t="shared" si="1434"/>
        <v>0</v>
      </c>
      <c r="X1995" s="31">
        <f t="shared" si="1434"/>
        <v>0</v>
      </c>
      <c r="Y1995" s="220">
        <f t="shared" si="1422"/>
        <v>0</v>
      </c>
    </row>
    <row r="1996" spans="1:25">
      <c r="A1996" s="23" t="s">
        <v>786</v>
      </c>
      <c r="B1996" s="23" t="s">
        <v>172</v>
      </c>
      <c r="C1996" s="23" t="s">
        <v>933</v>
      </c>
      <c r="D1996" s="23" t="s">
        <v>934</v>
      </c>
      <c r="E1996" s="21" t="s">
        <v>159</v>
      </c>
      <c r="F1996" s="21" t="s">
        <v>0</v>
      </c>
      <c r="G1996" s="150" t="s">
        <v>0</v>
      </c>
      <c r="H1996" s="21" t="s">
        <v>34</v>
      </c>
      <c r="I1996" s="66">
        <f t="shared" si="1418"/>
        <v>100</v>
      </c>
      <c r="J1996" s="66">
        <f t="shared" si="1434"/>
        <v>100</v>
      </c>
      <c r="K1996" s="66">
        <f t="shared" si="1420"/>
        <v>0</v>
      </c>
      <c r="L1996" s="66">
        <f t="shared" si="1434"/>
        <v>0</v>
      </c>
      <c r="M1996" s="66">
        <f t="shared" si="1434"/>
        <v>0</v>
      </c>
      <c r="N1996" s="66">
        <f t="shared" si="1434"/>
        <v>0</v>
      </c>
      <c r="O1996" s="66">
        <f t="shared" si="1434"/>
        <v>0</v>
      </c>
      <c r="P1996" s="66">
        <f t="shared" si="1434"/>
        <v>0</v>
      </c>
      <c r="Q1996" s="66">
        <f t="shared" si="1434"/>
        <v>100</v>
      </c>
      <c r="R1996" s="66">
        <f t="shared" si="1434"/>
        <v>100</v>
      </c>
      <c r="S1996" s="66">
        <f t="shared" si="1434"/>
        <v>0</v>
      </c>
      <c r="T1996" s="66">
        <f t="shared" si="1434"/>
        <v>0</v>
      </c>
      <c r="U1996" s="66">
        <f t="shared" si="1434"/>
        <v>0</v>
      </c>
      <c r="V1996" s="66">
        <f t="shared" si="1434"/>
        <v>0</v>
      </c>
      <c r="W1996" s="66">
        <f t="shared" si="1434"/>
        <v>0</v>
      </c>
      <c r="X1996" s="66">
        <f t="shared" si="1434"/>
        <v>0</v>
      </c>
      <c r="Y1996" s="208">
        <f t="shared" si="1422"/>
        <v>0</v>
      </c>
    </row>
    <row r="1997" spans="1:25">
      <c r="A1997" s="23" t="s">
        <v>786</v>
      </c>
      <c r="B1997" s="23" t="s">
        <v>172</v>
      </c>
      <c r="C1997" s="23" t="s">
        <v>933</v>
      </c>
      <c r="D1997" s="23" t="s">
        <v>934</v>
      </c>
      <c r="E1997" s="22">
        <v>6148</v>
      </c>
      <c r="F1997" s="23"/>
      <c r="G1997" s="128" t="s">
        <v>3378</v>
      </c>
      <c r="H1997" s="32" t="s">
        <v>41</v>
      </c>
      <c r="I1997" s="44">
        <f t="shared" si="1418"/>
        <v>100</v>
      </c>
      <c r="J1997" s="44">
        <v>100</v>
      </c>
      <c r="K1997" s="44">
        <f t="shared" si="1420"/>
        <v>0</v>
      </c>
      <c r="L1997" s="44">
        <v>0</v>
      </c>
      <c r="M1997" s="44">
        <v>0</v>
      </c>
      <c r="N1997" s="44">
        <v>0</v>
      </c>
      <c r="O1997" s="44">
        <v>0</v>
      </c>
      <c r="P1997" s="44">
        <v>0</v>
      </c>
      <c r="Q1997" s="44">
        <v>100</v>
      </c>
      <c r="R1997" s="44">
        <v>100</v>
      </c>
      <c r="S1997" s="44">
        <v>0</v>
      </c>
      <c r="T1997" s="44">
        <f t="shared" si="1425"/>
        <v>0</v>
      </c>
      <c r="U1997" s="44">
        <v>0</v>
      </c>
      <c r="V1997" s="44"/>
      <c r="W1997" s="44"/>
      <c r="X1997" s="44">
        <f t="shared" si="1426"/>
        <v>0</v>
      </c>
      <c r="Y1997" s="209">
        <f t="shared" si="1422"/>
        <v>0</v>
      </c>
    </row>
    <row r="1998" spans="1:25" ht="20.399999999999999">
      <c r="A1998" s="20" t="s">
        <v>0</v>
      </c>
      <c r="B1998" s="20" t="s">
        <v>0</v>
      </c>
      <c r="C1998" s="20" t="s">
        <v>0</v>
      </c>
      <c r="D1998" s="21" t="s">
        <v>0</v>
      </c>
      <c r="E1998" s="21" t="s">
        <v>0</v>
      </c>
      <c r="F1998" s="21" t="s">
        <v>0</v>
      </c>
      <c r="G1998" s="150" t="s">
        <v>0</v>
      </c>
      <c r="H1998" s="30" t="s">
        <v>60</v>
      </c>
      <c r="I1998" s="31">
        <f t="shared" si="1418"/>
        <v>2000</v>
      </c>
      <c r="J1998" s="31">
        <f t="shared" ref="J1998:X1999" si="1435">SUM(J1999)</f>
        <v>0</v>
      </c>
      <c r="K1998" s="31">
        <f t="shared" si="1420"/>
        <v>2000</v>
      </c>
      <c r="L1998" s="31">
        <f t="shared" si="1435"/>
        <v>2000</v>
      </c>
      <c r="M1998" s="31">
        <f t="shared" si="1435"/>
        <v>0</v>
      </c>
      <c r="N1998" s="31">
        <f t="shared" si="1435"/>
        <v>0</v>
      </c>
      <c r="O1998" s="31">
        <f t="shared" si="1435"/>
        <v>0</v>
      </c>
      <c r="P1998" s="31">
        <f t="shared" si="1435"/>
        <v>0</v>
      </c>
      <c r="Q1998" s="31">
        <f t="shared" si="1435"/>
        <v>2000</v>
      </c>
      <c r="R1998" s="31">
        <f t="shared" si="1435"/>
        <v>0</v>
      </c>
      <c r="S1998" s="31">
        <f t="shared" si="1435"/>
        <v>0</v>
      </c>
      <c r="T1998" s="31">
        <f t="shared" si="1435"/>
        <v>0</v>
      </c>
      <c r="U1998" s="31">
        <f t="shared" si="1435"/>
        <v>0</v>
      </c>
      <c r="V1998" s="31">
        <f t="shared" si="1435"/>
        <v>0</v>
      </c>
      <c r="W1998" s="31">
        <f t="shared" si="1435"/>
        <v>0</v>
      </c>
      <c r="X1998" s="31">
        <f t="shared" si="1435"/>
        <v>0</v>
      </c>
      <c r="Y1998" s="220">
        <f t="shared" si="1422"/>
        <v>0</v>
      </c>
    </row>
    <row r="1999" spans="1:25">
      <c r="A1999" s="23" t="s">
        <v>786</v>
      </c>
      <c r="B1999" s="23" t="s">
        <v>172</v>
      </c>
      <c r="C1999" s="23" t="s">
        <v>933</v>
      </c>
      <c r="D1999" s="23" t="s">
        <v>934</v>
      </c>
      <c r="E1999" s="21" t="s">
        <v>166</v>
      </c>
      <c r="F1999" s="21" t="s">
        <v>0</v>
      </c>
      <c r="G1999" s="150" t="s">
        <v>0</v>
      </c>
      <c r="H1999" s="21" t="s">
        <v>53</v>
      </c>
      <c r="I1999" s="66">
        <f t="shared" si="1418"/>
        <v>2000</v>
      </c>
      <c r="J1999" s="66">
        <f t="shared" si="1435"/>
        <v>0</v>
      </c>
      <c r="K1999" s="66">
        <f t="shared" si="1420"/>
        <v>2000</v>
      </c>
      <c r="L1999" s="66">
        <f t="shared" si="1435"/>
        <v>2000</v>
      </c>
      <c r="M1999" s="66">
        <f t="shared" si="1435"/>
        <v>0</v>
      </c>
      <c r="N1999" s="66">
        <f t="shared" si="1435"/>
        <v>0</v>
      </c>
      <c r="O1999" s="66">
        <f t="shared" si="1435"/>
        <v>0</v>
      </c>
      <c r="P1999" s="66">
        <f t="shared" si="1435"/>
        <v>0</v>
      </c>
      <c r="Q1999" s="66">
        <f t="shared" si="1435"/>
        <v>2000</v>
      </c>
      <c r="R1999" s="66">
        <f t="shared" si="1435"/>
        <v>0</v>
      </c>
      <c r="S1999" s="66">
        <f t="shared" si="1435"/>
        <v>0</v>
      </c>
      <c r="T1999" s="66">
        <f t="shared" si="1435"/>
        <v>0</v>
      </c>
      <c r="U1999" s="66">
        <f t="shared" si="1435"/>
        <v>0</v>
      </c>
      <c r="V1999" s="66">
        <f t="shared" si="1435"/>
        <v>0</v>
      </c>
      <c r="W1999" s="66">
        <f t="shared" si="1435"/>
        <v>0</v>
      </c>
      <c r="X1999" s="66">
        <f t="shared" si="1435"/>
        <v>0</v>
      </c>
      <c r="Y1999" s="208">
        <f t="shared" si="1422"/>
        <v>0</v>
      </c>
    </row>
    <row r="2000" spans="1:25">
      <c r="A2000" s="23" t="s">
        <v>786</v>
      </c>
      <c r="B2000" s="23" t="s">
        <v>172</v>
      </c>
      <c r="C2000" s="23" t="s">
        <v>933</v>
      </c>
      <c r="D2000" s="23" t="s">
        <v>934</v>
      </c>
      <c r="E2000" s="22">
        <v>8213</v>
      </c>
      <c r="F2000" s="23"/>
      <c r="G2000" s="128" t="s">
        <v>3378</v>
      </c>
      <c r="H2000" s="32" t="s">
        <v>56</v>
      </c>
      <c r="I2000" s="44">
        <f t="shared" si="1418"/>
        <v>2000</v>
      </c>
      <c r="J2000" s="44">
        <v>0</v>
      </c>
      <c r="K2000" s="44">
        <f t="shared" si="1420"/>
        <v>2000</v>
      </c>
      <c r="L2000" s="44">
        <v>2000</v>
      </c>
      <c r="M2000" s="44">
        <v>0</v>
      </c>
      <c r="N2000" s="44">
        <v>0</v>
      </c>
      <c r="O2000" s="44">
        <v>0</v>
      </c>
      <c r="P2000" s="44">
        <v>0</v>
      </c>
      <c r="Q2000" s="44">
        <v>2000</v>
      </c>
      <c r="R2000" s="44">
        <v>0</v>
      </c>
      <c r="S2000" s="44">
        <v>0</v>
      </c>
      <c r="T2000" s="44">
        <f t="shared" si="1425"/>
        <v>0</v>
      </c>
      <c r="U2000" s="44"/>
      <c r="V2000" s="44"/>
      <c r="W2000" s="44"/>
      <c r="X2000" s="44">
        <f t="shared" si="1426"/>
        <v>0</v>
      </c>
      <c r="Y2000" s="209">
        <f t="shared" si="1422"/>
        <v>0</v>
      </c>
    </row>
    <row r="2001" spans="1:25">
      <c r="A2001" s="32" t="s">
        <v>0</v>
      </c>
      <c r="B2001" s="32" t="s">
        <v>0</v>
      </c>
      <c r="C2001" s="32" t="s">
        <v>0</v>
      </c>
      <c r="D2001" s="32" t="s">
        <v>0</v>
      </c>
      <c r="E2001" s="32" t="s">
        <v>0</v>
      </c>
      <c r="F2001" s="32" t="s">
        <v>0</v>
      </c>
      <c r="G2001" s="154" t="s">
        <v>0</v>
      </c>
      <c r="H2001" s="30" t="s">
        <v>943</v>
      </c>
      <c r="I2001" s="31">
        <f t="shared" si="1418"/>
        <v>1710000</v>
      </c>
      <c r="J2001" s="31">
        <f t="shared" ref="J2001:P2001" si="1436">SUM(J1972,J1995,J1998)</f>
        <v>1680000</v>
      </c>
      <c r="K2001" s="31">
        <f t="shared" si="1420"/>
        <v>30000</v>
      </c>
      <c r="L2001" s="31">
        <f t="shared" si="1436"/>
        <v>30000</v>
      </c>
      <c r="M2001" s="31">
        <f t="shared" si="1436"/>
        <v>0</v>
      </c>
      <c r="N2001" s="31">
        <f t="shared" si="1436"/>
        <v>0</v>
      </c>
      <c r="O2001" s="31">
        <f t="shared" si="1436"/>
        <v>0</v>
      </c>
      <c r="P2001" s="31">
        <f t="shared" si="1436"/>
        <v>0</v>
      </c>
      <c r="Q2001" s="31">
        <f>SUM(Q1972,Q1995,Q1998)</f>
        <v>1915901</v>
      </c>
      <c r="R2001" s="31">
        <f>SUM(R1972,R1995,R1998)</f>
        <v>1764519</v>
      </c>
      <c r="S2001" s="31">
        <f>SUM(S1972,S1995,S1998)</f>
        <v>1541511</v>
      </c>
      <c r="T2001" s="31">
        <f t="shared" ref="T2001:X2001" si="1437">SUM(T1972,T1995,T1998)</f>
        <v>222908</v>
      </c>
      <c r="U2001" s="31">
        <f t="shared" si="1437"/>
        <v>133413</v>
      </c>
      <c r="V2001" s="31">
        <f t="shared" si="1437"/>
        <v>86245</v>
      </c>
      <c r="W2001" s="31">
        <f t="shared" si="1437"/>
        <v>3250</v>
      </c>
      <c r="X2001" s="31">
        <f t="shared" si="1437"/>
        <v>1764419</v>
      </c>
      <c r="Y2001" s="220">
        <f t="shared" si="1422"/>
        <v>99.994332733169784</v>
      </c>
    </row>
    <row r="2002" spans="1:25" ht="15" thickBot="1">
      <c r="A2002" s="32" t="s">
        <v>0</v>
      </c>
      <c r="B2002" s="32" t="s">
        <v>0</v>
      </c>
      <c r="C2002" s="32" t="s">
        <v>0</v>
      </c>
      <c r="D2002" s="32" t="s">
        <v>0</v>
      </c>
      <c r="E2002" s="32" t="s">
        <v>0</v>
      </c>
      <c r="F2002" s="32" t="s">
        <v>0</v>
      </c>
      <c r="G2002" s="154" t="s">
        <v>0</v>
      </c>
      <c r="H2002" s="21" t="s">
        <v>170</v>
      </c>
      <c r="I2002" s="66">
        <f t="shared" ref="I2002:I2045" si="1438">SUM(J2002,K2002,O2002,P2002)</f>
        <v>56</v>
      </c>
      <c r="J2002" s="66">
        <v>56</v>
      </c>
      <c r="K2002" s="66">
        <f t="shared" ref="K2002:K2045" si="1439">SUM(L2002,M2002,N2002)</f>
        <v>0</v>
      </c>
      <c r="L2002" s="66" t="s">
        <v>0</v>
      </c>
      <c r="M2002" s="66" t="s">
        <v>0</v>
      </c>
      <c r="N2002" s="66" t="s">
        <v>0</v>
      </c>
      <c r="O2002" s="66" t="s">
        <v>0</v>
      </c>
      <c r="P2002" s="66" t="s">
        <v>0</v>
      </c>
      <c r="Q2002" s="66">
        <v>0</v>
      </c>
      <c r="R2002" s="66"/>
      <c r="S2002" s="66"/>
      <c r="T2002" s="66"/>
      <c r="U2002" s="66"/>
      <c r="V2002" s="66"/>
      <c r="W2002" s="66"/>
      <c r="X2002" s="66"/>
      <c r="Y2002" s="208">
        <v>0</v>
      </c>
    </row>
    <row r="2003" spans="1:25" ht="41.4" thickBot="1">
      <c r="A2003" s="252" t="s">
        <v>0</v>
      </c>
      <c r="B2003" s="252" t="s">
        <v>0</v>
      </c>
      <c r="C2003" s="252" t="s">
        <v>0</v>
      </c>
      <c r="D2003" s="252" t="s">
        <v>0</v>
      </c>
      <c r="E2003" s="252" t="s">
        <v>0</v>
      </c>
      <c r="F2003" s="252" t="s">
        <v>0</v>
      </c>
      <c r="G2003" s="258" t="s">
        <v>0</v>
      </c>
      <c r="H2003" s="24" t="s">
        <v>72</v>
      </c>
      <c r="I2003" s="1" t="s">
        <v>3093</v>
      </c>
      <c r="J2003" s="1" t="s">
        <v>3130</v>
      </c>
      <c r="K2003" s="1" t="s">
        <v>3</v>
      </c>
      <c r="L2003" s="1" t="s">
        <v>4</v>
      </c>
      <c r="M2003" s="1" t="s">
        <v>5</v>
      </c>
      <c r="N2003" s="1" t="s">
        <v>6</v>
      </c>
      <c r="O2003" s="1" t="s">
        <v>7</v>
      </c>
      <c r="P2003" s="1" t="s">
        <v>8</v>
      </c>
      <c r="Q2003" s="1" t="s">
        <v>3344</v>
      </c>
      <c r="R2003" s="1" t="s">
        <v>3427</v>
      </c>
      <c r="S2003" s="1" t="s">
        <v>3447</v>
      </c>
      <c r="T2003" s="1" t="s">
        <v>3448</v>
      </c>
      <c r="U2003" s="1" t="s">
        <v>3452</v>
      </c>
      <c r="V2003" s="1" t="s">
        <v>3449</v>
      </c>
      <c r="W2003" s="1" t="s">
        <v>3450</v>
      </c>
      <c r="X2003" s="1" t="s">
        <v>3451</v>
      </c>
      <c r="Y2003" s="216" t="s">
        <v>3385</v>
      </c>
    </row>
    <row r="2004" spans="1:25">
      <c r="A2004" s="253"/>
      <c r="B2004" s="253"/>
      <c r="C2004" s="253"/>
      <c r="D2004" s="253"/>
      <c r="E2004" s="253"/>
      <c r="F2004" s="253"/>
      <c r="G2004" s="259"/>
      <c r="H2004" s="33" t="s">
        <v>0</v>
      </c>
      <c r="I2004" s="45">
        <v>1</v>
      </c>
      <c r="J2004" s="45">
        <v>3</v>
      </c>
      <c r="K2004" s="45" t="s">
        <v>9</v>
      </c>
      <c r="L2004" s="45">
        <v>5</v>
      </c>
      <c r="M2004" s="45">
        <v>6</v>
      </c>
      <c r="N2004" s="45">
        <v>7</v>
      </c>
      <c r="O2004" s="45">
        <v>8</v>
      </c>
      <c r="P2004" s="45">
        <v>9</v>
      </c>
      <c r="Q2004" s="45">
        <v>1</v>
      </c>
      <c r="R2004" s="45">
        <v>2</v>
      </c>
      <c r="S2004" s="45">
        <v>3</v>
      </c>
      <c r="T2004" s="45" t="s">
        <v>3453</v>
      </c>
      <c r="U2004" s="45">
        <v>5</v>
      </c>
      <c r="V2004" s="45">
        <v>6</v>
      </c>
      <c r="W2004" s="45">
        <v>7</v>
      </c>
      <c r="X2004" s="45" t="s">
        <v>3454</v>
      </c>
      <c r="Y2004" s="276">
        <v>9</v>
      </c>
    </row>
    <row r="2005" spans="1:25">
      <c r="A2005" s="253"/>
      <c r="B2005" s="253"/>
      <c r="C2005" s="253"/>
      <c r="D2005" s="253"/>
      <c r="E2005" s="253"/>
      <c r="F2005" s="253"/>
      <c r="G2005" s="259"/>
      <c r="H2005" s="34" t="s">
        <v>108</v>
      </c>
      <c r="I2005" s="35">
        <f t="shared" si="1438"/>
        <v>1710000</v>
      </c>
      <c r="J2005" s="35">
        <f t="shared" ref="J2005:P2005" si="1440">SUM(J2001)</f>
        <v>1680000</v>
      </c>
      <c r="K2005" s="35">
        <f t="shared" si="1439"/>
        <v>30000</v>
      </c>
      <c r="L2005" s="35">
        <f t="shared" si="1440"/>
        <v>30000</v>
      </c>
      <c r="M2005" s="35">
        <f t="shared" si="1440"/>
        <v>0</v>
      </c>
      <c r="N2005" s="35">
        <f t="shared" si="1440"/>
        <v>0</v>
      </c>
      <c r="O2005" s="35">
        <f t="shared" si="1440"/>
        <v>0</v>
      </c>
      <c r="P2005" s="35">
        <f t="shared" si="1440"/>
        <v>0</v>
      </c>
      <c r="Q2005" s="35">
        <f>SUM(Q2001)</f>
        <v>1915901</v>
      </c>
      <c r="R2005" s="35">
        <f>SUM(R2001)</f>
        <v>1764519</v>
      </c>
      <c r="S2005" s="35">
        <f>SUM(S2001)</f>
        <v>1541511</v>
      </c>
      <c r="T2005" s="35">
        <f t="shared" ref="T2005:X2005" si="1441">SUM(T2001)</f>
        <v>222908</v>
      </c>
      <c r="U2005" s="35">
        <f t="shared" si="1441"/>
        <v>133413</v>
      </c>
      <c r="V2005" s="35">
        <f t="shared" si="1441"/>
        <v>86245</v>
      </c>
      <c r="W2005" s="35">
        <f t="shared" si="1441"/>
        <v>3250</v>
      </c>
      <c r="X2005" s="35">
        <f t="shared" si="1441"/>
        <v>1764419</v>
      </c>
      <c r="Y2005" s="218">
        <f t="shared" ref="Y2005:Y2006" si="1442">IF(R2005=0,0,(X2005/R2005)*100)</f>
        <v>99.994332733169784</v>
      </c>
    </row>
    <row r="2006" spans="1:25">
      <c r="A2006" s="253"/>
      <c r="B2006" s="253"/>
      <c r="C2006" s="253"/>
      <c r="D2006" s="253"/>
      <c r="E2006" s="253"/>
      <c r="F2006" s="253"/>
      <c r="G2006" s="259"/>
      <c r="H2006" s="36" t="s">
        <v>69</v>
      </c>
      <c r="I2006" s="35">
        <f t="shared" si="1438"/>
        <v>1710000</v>
      </c>
      <c r="J2006" s="35">
        <f t="shared" ref="J2006:P2006" si="1443">SUM(J2005)</f>
        <v>1680000</v>
      </c>
      <c r="K2006" s="35">
        <f t="shared" si="1439"/>
        <v>30000</v>
      </c>
      <c r="L2006" s="35">
        <f t="shared" si="1443"/>
        <v>30000</v>
      </c>
      <c r="M2006" s="35">
        <f t="shared" si="1443"/>
        <v>0</v>
      </c>
      <c r="N2006" s="35">
        <f t="shared" si="1443"/>
        <v>0</v>
      </c>
      <c r="O2006" s="35">
        <f t="shared" si="1443"/>
        <v>0</v>
      </c>
      <c r="P2006" s="35">
        <f t="shared" si="1443"/>
        <v>0</v>
      </c>
      <c r="Q2006" s="35">
        <f>SUM(Q2005)</f>
        <v>1915901</v>
      </c>
      <c r="R2006" s="35">
        <f>SUM(R2005)</f>
        <v>1764519</v>
      </c>
      <c r="S2006" s="35">
        <f>SUM(S2005)</f>
        <v>1541511</v>
      </c>
      <c r="T2006" s="35">
        <f t="shared" ref="T2006:X2006" si="1444">SUM(T2005)</f>
        <v>222908</v>
      </c>
      <c r="U2006" s="35">
        <f t="shared" si="1444"/>
        <v>133413</v>
      </c>
      <c r="V2006" s="35">
        <f t="shared" si="1444"/>
        <v>86245</v>
      </c>
      <c r="W2006" s="35">
        <f t="shared" si="1444"/>
        <v>3250</v>
      </c>
      <c r="X2006" s="35">
        <f t="shared" si="1444"/>
        <v>1764419</v>
      </c>
      <c r="Y2006" s="218">
        <f t="shared" si="1442"/>
        <v>99.994332733169784</v>
      </c>
    </row>
    <row r="2007" spans="1:25">
      <c r="A2007" s="254"/>
      <c r="B2007" s="254"/>
      <c r="C2007" s="254"/>
      <c r="D2007" s="254"/>
      <c r="E2007" s="254"/>
      <c r="F2007" s="254"/>
      <c r="G2007" s="260"/>
    </row>
    <row r="2008" spans="1:25" ht="15" thickBot="1">
      <c r="A2008" s="32" t="s">
        <v>0</v>
      </c>
      <c r="B2008" s="32" t="s">
        <v>0</v>
      </c>
      <c r="C2008" s="32" t="s">
        <v>0</v>
      </c>
      <c r="D2008" s="32" t="s">
        <v>0</v>
      </c>
      <c r="E2008" s="32" t="s">
        <v>0</v>
      </c>
      <c r="F2008" s="32" t="s">
        <v>0</v>
      </c>
      <c r="G2008" s="154" t="s">
        <v>0</v>
      </c>
      <c r="H2008" s="37" t="s">
        <v>0</v>
      </c>
      <c r="I2008" s="37"/>
      <c r="J2008" s="37"/>
      <c r="K2008" s="37"/>
      <c r="L2008" s="37" t="s">
        <v>0</v>
      </c>
      <c r="M2008" s="37" t="s">
        <v>0</v>
      </c>
      <c r="N2008" s="37" t="s">
        <v>0</v>
      </c>
      <c r="O2008" s="37" t="s">
        <v>0</v>
      </c>
      <c r="P2008" s="37" t="s">
        <v>0</v>
      </c>
      <c r="Q2008" s="37"/>
      <c r="R2008" s="37"/>
      <c r="S2008" s="37"/>
      <c r="T2008" s="37" t="s">
        <v>0</v>
      </c>
      <c r="U2008" s="37" t="s">
        <v>0</v>
      </c>
      <c r="V2008" s="37" t="s">
        <v>0</v>
      </c>
      <c r="W2008" s="37" t="s">
        <v>0</v>
      </c>
      <c r="X2008" s="37" t="s">
        <v>0</v>
      </c>
      <c r="Y2008" s="219"/>
    </row>
    <row r="2009" spans="1:25" ht="41.4" thickBot="1">
      <c r="A2009" s="24" t="s">
        <v>123</v>
      </c>
      <c r="B2009" s="24" t="s">
        <v>124</v>
      </c>
      <c r="C2009" s="24" t="s">
        <v>125</v>
      </c>
      <c r="D2009" s="25" t="s">
        <v>0</v>
      </c>
      <c r="E2009" s="24" t="s">
        <v>126</v>
      </c>
      <c r="F2009" s="24" t="s">
        <v>127</v>
      </c>
      <c r="G2009" s="151" t="s">
        <v>128</v>
      </c>
      <c r="H2009" s="24" t="s">
        <v>1</v>
      </c>
      <c r="I2009" s="1" t="s">
        <v>3093</v>
      </c>
      <c r="J2009" s="1" t="s">
        <v>3130</v>
      </c>
      <c r="K2009" s="1" t="s">
        <v>3</v>
      </c>
      <c r="L2009" s="1" t="s">
        <v>4</v>
      </c>
      <c r="M2009" s="1" t="s">
        <v>5</v>
      </c>
      <c r="N2009" s="1" t="s">
        <v>6</v>
      </c>
      <c r="O2009" s="1" t="s">
        <v>7</v>
      </c>
      <c r="P2009" s="1" t="s">
        <v>8</v>
      </c>
      <c r="Q2009" s="1" t="s">
        <v>3344</v>
      </c>
      <c r="R2009" s="1" t="s">
        <v>3427</v>
      </c>
      <c r="S2009" s="1" t="s">
        <v>3447</v>
      </c>
      <c r="T2009" s="1" t="s">
        <v>3448</v>
      </c>
      <c r="U2009" s="1" t="s">
        <v>3452</v>
      </c>
      <c r="V2009" s="1" t="s">
        <v>3449</v>
      </c>
      <c r="W2009" s="1" t="s">
        <v>3450</v>
      </c>
      <c r="X2009" s="1" t="s">
        <v>3451</v>
      </c>
      <c r="Y2009" s="216" t="s">
        <v>3385</v>
      </c>
    </row>
    <row r="2010" spans="1:25">
      <c r="A2010" s="26" t="s">
        <v>0</v>
      </c>
      <c r="B2010" s="26" t="s">
        <v>0</v>
      </c>
      <c r="C2010" s="26" t="s">
        <v>0</v>
      </c>
      <c r="D2010" s="27" t="s">
        <v>0</v>
      </c>
      <c r="E2010" s="27" t="s">
        <v>0</v>
      </c>
      <c r="F2010" s="28" t="s">
        <v>0</v>
      </c>
      <c r="G2010" s="152" t="s">
        <v>0</v>
      </c>
      <c r="H2010" s="29" t="s">
        <v>0</v>
      </c>
      <c r="I2010" s="45">
        <v>1</v>
      </c>
      <c r="J2010" s="45">
        <v>3</v>
      </c>
      <c r="K2010" s="45" t="s">
        <v>9</v>
      </c>
      <c r="L2010" s="45">
        <v>5</v>
      </c>
      <c r="M2010" s="45">
        <v>6</v>
      </c>
      <c r="N2010" s="45">
        <v>7</v>
      </c>
      <c r="O2010" s="45">
        <v>8</v>
      </c>
      <c r="P2010" s="45">
        <v>9</v>
      </c>
      <c r="Q2010" s="45">
        <v>1</v>
      </c>
      <c r="R2010" s="45">
        <v>2</v>
      </c>
      <c r="S2010" s="45">
        <v>3</v>
      </c>
      <c r="T2010" s="45" t="s">
        <v>3453</v>
      </c>
      <c r="U2010" s="45">
        <v>5</v>
      </c>
      <c r="V2010" s="45">
        <v>6</v>
      </c>
      <c r="W2010" s="45">
        <v>7</v>
      </c>
      <c r="X2010" s="45" t="s">
        <v>3454</v>
      </c>
      <c r="Y2010" s="276">
        <v>9</v>
      </c>
    </row>
    <row r="2011" spans="1:25">
      <c r="A2011" s="133" t="s">
        <v>786</v>
      </c>
      <c r="B2011" s="133" t="s">
        <v>172</v>
      </c>
      <c r="C2011" s="109" t="s">
        <v>944</v>
      </c>
      <c r="D2011" s="109" t="s">
        <v>945</v>
      </c>
      <c r="E2011" s="98" t="s">
        <v>0</v>
      </c>
      <c r="F2011" s="98" t="s">
        <v>0</v>
      </c>
      <c r="G2011" s="153" t="s">
        <v>0</v>
      </c>
      <c r="H2011" s="98" t="s">
        <v>946</v>
      </c>
      <c r="I2011" s="110"/>
      <c r="J2011" s="110"/>
      <c r="K2011" s="110"/>
      <c r="L2011" s="110" t="s">
        <v>0</v>
      </c>
      <c r="M2011" s="110" t="s">
        <v>0</v>
      </c>
      <c r="N2011" s="110" t="s">
        <v>0</v>
      </c>
      <c r="O2011" s="110" t="s">
        <v>0</v>
      </c>
      <c r="P2011" s="110" t="s">
        <v>0</v>
      </c>
      <c r="Q2011" s="110"/>
      <c r="R2011" s="110"/>
      <c r="S2011" s="110"/>
      <c r="T2011" s="110" t="s">
        <v>0</v>
      </c>
      <c r="U2011" s="110" t="s">
        <v>0</v>
      </c>
      <c r="V2011" s="110" t="s">
        <v>0</v>
      </c>
      <c r="W2011" s="110" t="s">
        <v>0</v>
      </c>
      <c r="X2011" s="110" t="s">
        <v>0</v>
      </c>
      <c r="Y2011" s="217"/>
    </row>
    <row r="2012" spans="1:25" ht="20.399999999999999">
      <c r="A2012" s="20" t="s">
        <v>0</v>
      </c>
      <c r="B2012" s="20" t="s">
        <v>0</v>
      </c>
      <c r="C2012" s="20" t="s">
        <v>0</v>
      </c>
      <c r="D2012" s="21" t="s">
        <v>0</v>
      </c>
      <c r="E2012" s="21" t="s">
        <v>0</v>
      </c>
      <c r="F2012" s="21" t="s">
        <v>0</v>
      </c>
      <c r="G2012" s="150" t="s">
        <v>0</v>
      </c>
      <c r="H2012" s="30" t="s">
        <v>33</v>
      </c>
      <c r="I2012" s="31">
        <f t="shared" si="1438"/>
        <v>1761371</v>
      </c>
      <c r="J2012" s="31">
        <f t="shared" ref="J2012:P2012" si="1445">SUM(J2013,J2021,J2023)</f>
        <v>1737971</v>
      </c>
      <c r="K2012" s="31">
        <f t="shared" si="1439"/>
        <v>23400</v>
      </c>
      <c r="L2012" s="31">
        <f t="shared" si="1445"/>
        <v>21400</v>
      </c>
      <c r="M2012" s="31">
        <f t="shared" si="1445"/>
        <v>0</v>
      </c>
      <c r="N2012" s="31">
        <f t="shared" si="1445"/>
        <v>2000</v>
      </c>
      <c r="O2012" s="31">
        <f t="shared" si="1445"/>
        <v>0</v>
      </c>
      <c r="P2012" s="31">
        <f t="shared" si="1445"/>
        <v>0</v>
      </c>
      <c r="Q2012" s="31">
        <f>SUM(Q2013,Q2021,Q2023)</f>
        <v>1855308</v>
      </c>
      <c r="R2012" s="31">
        <f>SUM(R2013,R2021,R2023)</f>
        <v>1815649</v>
      </c>
      <c r="S2012" s="31">
        <f>SUM(S2013,S2021,S2023)</f>
        <v>1586750</v>
      </c>
      <c r="T2012" s="31">
        <f t="shared" ref="T2012:X2012" si="1446">SUM(T2013,T2021,T2023)</f>
        <v>228899</v>
      </c>
      <c r="U2012" s="31">
        <f t="shared" si="1446"/>
        <v>165389</v>
      </c>
      <c r="V2012" s="31">
        <f t="shared" si="1446"/>
        <v>56303</v>
      </c>
      <c r="W2012" s="31">
        <f t="shared" si="1446"/>
        <v>7207</v>
      </c>
      <c r="X2012" s="31">
        <f t="shared" si="1446"/>
        <v>1815649</v>
      </c>
      <c r="Y2012" s="220">
        <f t="shared" ref="Y2012:Y2041" si="1447">IF(R2012=0,0,(X2012/R2012)*100)</f>
        <v>100</v>
      </c>
    </row>
    <row r="2013" spans="1:25">
      <c r="A2013" s="23" t="s">
        <v>786</v>
      </c>
      <c r="B2013" s="23" t="s">
        <v>172</v>
      </c>
      <c r="C2013" s="23" t="s">
        <v>944</v>
      </c>
      <c r="D2013" s="23" t="s">
        <v>945</v>
      </c>
      <c r="E2013" s="21" t="s">
        <v>132</v>
      </c>
      <c r="F2013" s="21" t="s">
        <v>0</v>
      </c>
      <c r="G2013" s="150" t="s">
        <v>0</v>
      </c>
      <c r="H2013" s="21" t="s">
        <v>11</v>
      </c>
      <c r="I2013" s="66">
        <f t="shared" si="1438"/>
        <v>1526271</v>
      </c>
      <c r="J2013" s="66">
        <f t="shared" ref="J2013:P2013" si="1448">SUM(J2014,J2015)</f>
        <v>1526271</v>
      </c>
      <c r="K2013" s="66">
        <f t="shared" si="1439"/>
        <v>0</v>
      </c>
      <c r="L2013" s="66">
        <f t="shared" si="1448"/>
        <v>0</v>
      </c>
      <c r="M2013" s="66">
        <f t="shared" si="1448"/>
        <v>0</v>
      </c>
      <c r="N2013" s="66">
        <f t="shared" si="1448"/>
        <v>0</v>
      </c>
      <c r="O2013" s="66">
        <f t="shared" si="1448"/>
        <v>0</v>
      </c>
      <c r="P2013" s="66">
        <f t="shared" si="1448"/>
        <v>0</v>
      </c>
      <c r="Q2013" s="66">
        <f>SUM(Q2014,Q2015)</f>
        <v>1590047</v>
      </c>
      <c r="R2013" s="66">
        <f>SUM(R2014,R2015)</f>
        <v>1590047</v>
      </c>
      <c r="S2013" s="66">
        <f>SUM(S2014,S2015)</f>
        <v>1383178</v>
      </c>
      <c r="T2013" s="66">
        <f t="shared" ref="T2013:X2013" si="1449">SUM(T2014,T2015)</f>
        <v>206869</v>
      </c>
      <c r="U2013" s="66">
        <f t="shared" si="1449"/>
        <v>149956</v>
      </c>
      <c r="V2013" s="66">
        <f t="shared" si="1449"/>
        <v>51713</v>
      </c>
      <c r="W2013" s="66">
        <f t="shared" si="1449"/>
        <v>5200</v>
      </c>
      <c r="X2013" s="66">
        <f t="shared" si="1449"/>
        <v>1590047</v>
      </c>
      <c r="Y2013" s="208">
        <f t="shared" si="1447"/>
        <v>100</v>
      </c>
    </row>
    <row r="2014" spans="1:25">
      <c r="A2014" s="23" t="s">
        <v>786</v>
      </c>
      <c r="B2014" s="23" t="s">
        <v>172</v>
      </c>
      <c r="C2014" s="23" t="s">
        <v>944</v>
      </c>
      <c r="D2014" s="23" t="s">
        <v>945</v>
      </c>
      <c r="E2014" s="22">
        <v>6111</v>
      </c>
      <c r="F2014" s="23"/>
      <c r="G2014" s="128" t="s">
        <v>3378</v>
      </c>
      <c r="H2014" s="32" t="s">
        <v>12</v>
      </c>
      <c r="I2014" s="44">
        <f t="shared" si="1438"/>
        <v>1309446</v>
      </c>
      <c r="J2014" s="44">
        <v>1309446</v>
      </c>
      <c r="K2014" s="44">
        <f t="shared" si="1439"/>
        <v>0</v>
      </c>
      <c r="L2014" s="44">
        <v>0</v>
      </c>
      <c r="M2014" s="44">
        <v>0</v>
      </c>
      <c r="N2014" s="44">
        <v>0</v>
      </c>
      <c r="O2014" s="44">
        <v>0</v>
      </c>
      <c r="P2014" s="44">
        <v>0</v>
      </c>
      <c r="Q2014" s="44">
        <v>1373222</v>
      </c>
      <c r="R2014" s="44">
        <v>1373222</v>
      </c>
      <c r="S2014" s="44">
        <v>1197467</v>
      </c>
      <c r="T2014" s="44">
        <f t="shared" ref="T2014:T2040" si="1450">U2014+V2014+W2014</f>
        <v>175755</v>
      </c>
      <c r="U2014" s="44">
        <v>130000</v>
      </c>
      <c r="V2014" s="44">
        <v>45755</v>
      </c>
      <c r="W2014" s="44">
        <v>0</v>
      </c>
      <c r="X2014" s="44">
        <f t="shared" ref="X2014:X2040" si="1451">S2014+T2014</f>
        <v>1373222</v>
      </c>
      <c r="Y2014" s="209">
        <f t="shared" si="1447"/>
        <v>100</v>
      </c>
    </row>
    <row r="2015" spans="1:25">
      <c r="A2015" s="20" t="s">
        <v>786</v>
      </c>
      <c r="B2015" s="20" t="s">
        <v>172</v>
      </c>
      <c r="C2015" s="20" t="s">
        <v>944</v>
      </c>
      <c r="D2015" s="20" t="s">
        <v>945</v>
      </c>
      <c r="E2015" s="20" t="s">
        <v>134</v>
      </c>
      <c r="F2015" s="23" t="s">
        <v>0</v>
      </c>
      <c r="G2015" s="154" t="s">
        <v>0</v>
      </c>
      <c r="H2015" s="21" t="s">
        <v>13</v>
      </c>
      <c r="I2015" s="66">
        <f t="shared" si="1438"/>
        <v>216825</v>
      </c>
      <c r="J2015" s="66">
        <f t="shared" ref="J2015:P2015" si="1452">SUM(J2016:J2020)</f>
        <v>216825</v>
      </c>
      <c r="K2015" s="66">
        <f t="shared" si="1439"/>
        <v>0</v>
      </c>
      <c r="L2015" s="66">
        <f t="shared" si="1452"/>
        <v>0</v>
      </c>
      <c r="M2015" s="66">
        <f t="shared" si="1452"/>
        <v>0</v>
      </c>
      <c r="N2015" s="66">
        <f t="shared" si="1452"/>
        <v>0</v>
      </c>
      <c r="O2015" s="66">
        <f t="shared" si="1452"/>
        <v>0</v>
      </c>
      <c r="P2015" s="66">
        <f t="shared" si="1452"/>
        <v>0</v>
      </c>
      <c r="Q2015" s="66">
        <f>SUM(Q2016:Q2020)</f>
        <v>216825</v>
      </c>
      <c r="R2015" s="66">
        <f>SUM(R2016:R2020)</f>
        <v>216825</v>
      </c>
      <c r="S2015" s="66">
        <f>SUM(S2016:S2020)</f>
        <v>185711</v>
      </c>
      <c r="T2015" s="66">
        <f t="shared" ref="T2015:X2015" si="1453">SUM(T2016:T2020)</f>
        <v>31114</v>
      </c>
      <c r="U2015" s="66">
        <f t="shared" si="1453"/>
        <v>19956</v>
      </c>
      <c r="V2015" s="66">
        <f t="shared" si="1453"/>
        <v>5958</v>
      </c>
      <c r="W2015" s="66">
        <f t="shared" si="1453"/>
        <v>5200</v>
      </c>
      <c r="X2015" s="66">
        <f t="shared" si="1453"/>
        <v>216825</v>
      </c>
      <c r="Y2015" s="208">
        <f t="shared" si="1447"/>
        <v>100</v>
      </c>
    </row>
    <row r="2016" spans="1:25">
      <c r="A2016" s="23" t="s">
        <v>786</v>
      </c>
      <c r="B2016" s="23" t="s">
        <v>172</v>
      </c>
      <c r="C2016" s="23" t="s">
        <v>944</v>
      </c>
      <c r="D2016" s="23" t="s">
        <v>945</v>
      </c>
      <c r="E2016" s="22">
        <v>6112</v>
      </c>
      <c r="F2016" s="23" t="s">
        <v>947</v>
      </c>
      <c r="G2016" s="128" t="s">
        <v>3378</v>
      </c>
      <c r="H2016" s="32" t="s">
        <v>16</v>
      </c>
      <c r="I2016" s="44">
        <f t="shared" si="1438"/>
        <v>33330</v>
      </c>
      <c r="J2016" s="44">
        <v>33330</v>
      </c>
      <c r="K2016" s="44">
        <f t="shared" si="1439"/>
        <v>0</v>
      </c>
      <c r="L2016" s="44">
        <v>0</v>
      </c>
      <c r="M2016" s="44">
        <v>0</v>
      </c>
      <c r="N2016" s="44">
        <v>0</v>
      </c>
      <c r="O2016" s="44">
        <v>0</v>
      </c>
      <c r="P2016" s="44">
        <v>0</v>
      </c>
      <c r="Q2016" s="44">
        <v>33330</v>
      </c>
      <c r="R2016" s="44">
        <v>33330</v>
      </c>
      <c r="S2016" s="44">
        <v>29374</v>
      </c>
      <c r="T2016" s="44">
        <f t="shared" si="1450"/>
        <v>3956</v>
      </c>
      <c r="U2016" s="44">
        <v>3956</v>
      </c>
      <c r="V2016" s="44">
        <v>0</v>
      </c>
      <c r="W2016" s="44">
        <v>0</v>
      </c>
      <c r="X2016" s="44">
        <f t="shared" si="1451"/>
        <v>33330</v>
      </c>
      <c r="Y2016" s="209">
        <f t="shared" si="1447"/>
        <v>100</v>
      </c>
    </row>
    <row r="2017" spans="1:25">
      <c r="A2017" s="23" t="s">
        <v>786</v>
      </c>
      <c r="B2017" s="23" t="s">
        <v>172</v>
      </c>
      <c r="C2017" s="23" t="s">
        <v>944</v>
      </c>
      <c r="D2017" s="23" t="s">
        <v>945</v>
      </c>
      <c r="E2017" s="22">
        <v>6112</v>
      </c>
      <c r="F2017" s="23" t="s">
        <v>948</v>
      </c>
      <c r="G2017" s="128" t="s">
        <v>3378</v>
      </c>
      <c r="H2017" s="32" t="s">
        <v>19</v>
      </c>
      <c r="I2017" s="44">
        <f t="shared" si="1438"/>
        <v>118885</v>
      </c>
      <c r="J2017" s="44">
        <v>118885</v>
      </c>
      <c r="K2017" s="44">
        <f t="shared" si="1439"/>
        <v>0</v>
      </c>
      <c r="L2017" s="44">
        <v>0</v>
      </c>
      <c r="M2017" s="44">
        <v>0</v>
      </c>
      <c r="N2017" s="44">
        <v>0</v>
      </c>
      <c r="O2017" s="44">
        <v>0</v>
      </c>
      <c r="P2017" s="44">
        <v>0</v>
      </c>
      <c r="Q2017" s="44">
        <v>118885</v>
      </c>
      <c r="R2017" s="44">
        <v>118885</v>
      </c>
      <c r="S2017" s="44">
        <v>96927</v>
      </c>
      <c r="T2017" s="44">
        <f t="shared" si="1450"/>
        <v>21958</v>
      </c>
      <c r="U2017" s="44">
        <v>16000</v>
      </c>
      <c r="V2017" s="44">
        <v>5958</v>
      </c>
      <c r="W2017" s="44">
        <v>0</v>
      </c>
      <c r="X2017" s="44">
        <f t="shared" si="1451"/>
        <v>118885</v>
      </c>
      <c r="Y2017" s="209">
        <f t="shared" si="1447"/>
        <v>100</v>
      </c>
    </row>
    <row r="2018" spans="1:25">
      <c r="A2018" s="23" t="s">
        <v>786</v>
      </c>
      <c r="B2018" s="23" t="s">
        <v>172</v>
      </c>
      <c r="C2018" s="23" t="s">
        <v>944</v>
      </c>
      <c r="D2018" s="23" t="s">
        <v>945</v>
      </c>
      <c r="E2018" s="22">
        <v>6112</v>
      </c>
      <c r="F2018" s="23" t="s">
        <v>949</v>
      </c>
      <c r="G2018" s="128" t="s">
        <v>3378</v>
      </c>
      <c r="H2018" s="32" t="s">
        <v>17</v>
      </c>
      <c r="I2018" s="44">
        <f t="shared" si="1438"/>
        <v>28910</v>
      </c>
      <c r="J2018" s="44">
        <v>28910</v>
      </c>
      <c r="K2018" s="44">
        <f t="shared" si="1439"/>
        <v>0</v>
      </c>
      <c r="L2018" s="44">
        <v>0</v>
      </c>
      <c r="M2018" s="44">
        <v>0</v>
      </c>
      <c r="N2018" s="44">
        <v>0</v>
      </c>
      <c r="O2018" s="44">
        <v>0</v>
      </c>
      <c r="P2018" s="44">
        <v>0</v>
      </c>
      <c r="Q2018" s="44">
        <v>28910</v>
      </c>
      <c r="R2018" s="44">
        <v>28910</v>
      </c>
      <c r="S2018" s="44">
        <v>28910</v>
      </c>
      <c r="T2018" s="44">
        <f t="shared" si="1450"/>
        <v>0</v>
      </c>
      <c r="U2018" s="44">
        <v>0</v>
      </c>
      <c r="V2018" s="44">
        <v>0</v>
      </c>
      <c r="W2018" s="44">
        <v>0</v>
      </c>
      <c r="X2018" s="44">
        <f t="shared" si="1451"/>
        <v>28910</v>
      </c>
      <c r="Y2018" s="209">
        <f t="shared" si="1447"/>
        <v>100</v>
      </c>
    </row>
    <row r="2019" spans="1:25">
      <c r="A2019" s="23" t="s">
        <v>786</v>
      </c>
      <c r="B2019" s="23" t="s">
        <v>172</v>
      </c>
      <c r="C2019" s="23" t="s">
        <v>944</v>
      </c>
      <c r="D2019" s="23" t="s">
        <v>945</v>
      </c>
      <c r="E2019" s="22">
        <v>6112</v>
      </c>
      <c r="F2019" s="23" t="s">
        <v>950</v>
      </c>
      <c r="G2019" s="128" t="s">
        <v>3378</v>
      </c>
      <c r="H2019" s="32" t="s">
        <v>15</v>
      </c>
      <c r="I2019" s="44">
        <f t="shared" si="1438"/>
        <v>10500</v>
      </c>
      <c r="J2019" s="44">
        <v>10500</v>
      </c>
      <c r="K2019" s="44">
        <f t="shared" si="1439"/>
        <v>0</v>
      </c>
      <c r="L2019" s="44">
        <v>0</v>
      </c>
      <c r="M2019" s="44">
        <v>0</v>
      </c>
      <c r="N2019" s="44">
        <v>0</v>
      </c>
      <c r="O2019" s="44">
        <v>0</v>
      </c>
      <c r="P2019" s="44">
        <v>0</v>
      </c>
      <c r="Q2019" s="44">
        <v>10500</v>
      </c>
      <c r="R2019" s="44">
        <v>10500</v>
      </c>
      <c r="S2019" s="44">
        <v>5300</v>
      </c>
      <c r="T2019" s="44">
        <f t="shared" si="1450"/>
        <v>5200</v>
      </c>
      <c r="U2019" s="44">
        <v>0</v>
      </c>
      <c r="V2019" s="44">
        <v>0</v>
      </c>
      <c r="W2019" s="44">
        <v>5200</v>
      </c>
      <c r="X2019" s="44">
        <f t="shared" si="1451"/>
        <v>10500</v>
      </c>
      <c r="Y2019" s="209">
        <f t="shared" si="1447"/>
        <v>100</v>
      </c>
    </row>
    <row r="2020" spans="1:25">
      <c r="A2020" s="23" t="s">
        <v>786</v>
      </c>
      <c r="B2020" s="23" t="s">
        <v>172</v>
      </c>
      <c r="C2020" s="23" t="s">
        <v>944</v>
      </c>
      <c r="D2020" s="23" t="s">
        <v>945</v>
      </c>
      <c r="E2020" s="22">
        <v>6112</v>
      </c>
      <c r="F2020" s="23" t="s">
        <v>951</v>
      </c>
      <c r="G2020" s="128" t="s">
        <v>3378</v>
      </c>
      <c r="H2020" s="32" t="s">
        <v>18</v>
      </c>
      <c r="I2020" s="44">
        <f t="shared" si="1438"/>
        <v>25200</v>
      </c>
      <c r="J2020" s="44">
        <v>25200</v>
      </c>
      <c r="K2020" s="44">
        <f t="shared" si="1439"/>
        <v>0</v>
      </c>
      <c r="L2020" s="44">
        <v>0</v>
      </c>
      <c r="M2020" s="44">
        <v>0</v>
      </c>
      <c r="N2020" s="44">
        <v>0</v>
      </c>
      <c r="O2020" s="44">
        <v>0</v>
      </c>
      <c r="P2020" s="44">
        <v>0</v>
      </c>
      <c r="Q2020" s="44">
        <v>25200</v>
      </c>
      <c r="R2020" s="44">
        <v>25200</v>
      </c>
      <c r="S2020" s="44">
        <v>25200</v>
      </c>
      <c r="T2020" s="44">
        <f t="shared" si="1450"/>
        <v>0</v>
      </c>
      <c r="U2020" s="44">
        <v>0</v>
      </c>
      <c r="V2020" s="44">
        <v>0</v>
      </c>
      <c r="W2020" s="44">
        <v>0</v>
      </c>
      <c r="X2020" s="44">
        <f t="shared" si="1451"/>
        <v>25200</v>
      </c>
      <c r="Y2020" s="209">
        <f t="shared" si="1447"/>
        <v>100</v>
      </c>
    </row>
    <row r="2021" spans="1:25">
      <c r="A2021" s="23" t="s">
        <v>786</v>
      </c>
      <c r="B2021" s="23" t="s">
        <v>172</v>
      </c>
      <c r="C2021" s="23" t="s">
        <v>944</v>
      </c>
      <c r="D2021" s="23" t="s">
        <v>945</v>
      </c>
      <c r="E2021" s="21" t="s">
        <v>139</v>
      </c>
      <c r="F2021" s="21" t="s">
        <v>0</v>
      </c>
      <c r="G2021" s="150" t="s">
        <v>0</v>
      </c>
      <c r="H2021" s="21" t="s">
        <v>21</v>
      </c>
      <c r="I2021" s="66">
        <f t="shared" si="1438"/>
        <v>129600</v>
      </c>
      <c r="J2021" s="66">
        <f t="shared" ref="J2021:X2021" si="1454">SUM(J2022)</f>
        <v>129600</v>
      </c>
      <c r="K2021" s="66">
        <f t="shared" si="1439"/>
        <v>0</v>
      </c>
      <c r="L2021" s="66">
        <f t="shared" si="1454"/>
        <v>0</v>
      </c>
      <c r="M2021" s="66">
        <f t="shared" si="1454"/>
        <v>0</v>
      </c>
      <c r="N2021" s="66">
        <f t="shared" si="1454"/>
        <v>0</v>
      </c>
      <c r="O2021" s="66">
        <f t="shared" si="1454"/>
        <v>0</v>
      </c>
      <c r="P2021" s="66">
        <f t="shared" si="1454"/>
        <v>0</v>
      </c>
      <c r="Q2021" s="66">
        <f t="shared" si="1454"/>
        <v>136297</v>
      </c>
      <c r="R2021" s="66">
        <f t="shared" si="1454"/>
        <v>136297</v>
      </c>
      <c r="S2021" s="66">
        <f t="shared" si="1454"/>
        <v>127309</v>
      </c>
      <c r="T2021" s="66">
        <f t="shared" si="1454"/>
        <v>8988</v>
      </c>
      <c r="U2021" s="66">
        <f t="shared" si="1454"/>
        <v>8988</v>
      </c>
      <c r="V2021" s="66">
        <f t="shared" si="1454"/>
        <v>0</v>
      </c>
      <c r="W2021" s="66">
        <f t="shared" si="1454"/>
        <v>0</v>
      </c>
      <c r="X2021" s="66">
        <f t="shared" si="1454"/>
        <v>136297</v>
      </c>
      <c r="Y2021" s="208">
        <f t="shared" si="1447"/>
        <v>100</v>
      </c>
    </row>
    <row r="2022" spans="1:25">
      <c r="A2022" s="23" t="s">
        <v>786</v>
      </c>
      <c r="B2022" s="23" t="s">
        <v>172</v>
      </c>
      <c r="C2022" s="23" t="s">
        <v>944</v>
      </c>
      <c r="D2022" s="23" t="s">
        <v>945</v>
      </c>
      <c r="E2022" s="22">
        <v>6121</v>
      </c>
      <c r="F2022" s="23"/>
      <c r="G2022" s="128" t="s">
        <v>3378</v>
      </c>
      <c r="H2022" s="32" t="s">
        <v>22</v>
      </c>
      <c r="I2022" s="44">
        <f t="shared" si="1438"/>
        <v>129600</v>
      </c>
      <c r="J2022" s="44">
        <v>129600</v>
      </c>
      <c r="K2022" s="44">
        <f t="shared" si="1439"/>
        <v>0</v>
      </c>
      <c r="L2022" s="44">
        <v>0</v>
      </c>
      <c r="M2022" s="44">
        <v>0</v>
      </c>
      <c r="N2022" s="44">
        <v>0</v>
      </c>
      <c r="O2022" s="44">
        <v>0</v>
      </c>
      <c r="P2022" s="44">
        <v>0</v>
      </c>
      <c r="Q2022" s="44">
        <v>136297</v>
      </c>
      <c r="R2022" s="44">
        <v>136297</v>
      </c>
      <c r="S2022" s="44">
        <v>127309</v>
      </c>
      <c r="T2022" s="44">
        <f t="shared" si="1450"/>
        <v>8988</v>
      </c>
      <c r="U2022" s="44">
        <v>8988</v>
      </c>
      <c r="V2022" s="44">
        <v>0</v>
      </c>
      <c r="W2022" s="44">
        <v>0</v>
      </c>
      <c r="X2022" s="44">
        <f t="shared" si="1451"/>
        <v>136297</v>
      </c>
      <c r="Y2022" s="209">
        <f t="shared" si="1447"/>
        <v>100</v>
      </c>
    </row>
    <row r="2023" spans="1:25">
      <c r="A2023" s="23" t="s">
        <v>786</v>
      </c>
      <c r="B2023" s="23" t="s">
        <v>172</v>
      </c>
      <c r="C2023" s="23" t="s">
        <v>944</v>
      </c>
      <c r="D2023" s="23" t="s">
        <v>945</v>
      </c>
      <c r="E2023" s="21" t="s">
        <v>141</v>
      </c>
      <c r="F2023" s="21" t="s">
        <v>0</v>
      </c>
      <c r="G2023" s="150" t="s">
        <v>0</v>
      </c>
      <c r="H2023" s="21" t="s">
        <v>23</v>
      </c>
      <c r="I2023" s="66">
        <f t="shared" si="1438"/>
        <v>105500</v>
      </c>
      <c r="J2023" s="66">
        <f t="shared" ref="J2023:P2023" si="1455">SUM(J2024:J2030)</f>
        <v>82100</v>
      </c>
      <c r="K2023" s="66">
        <f t="shared" si="1439"/>
        <v>23400</v>
      </c>
      <c r="L2023" s="66">
        <f t="shared" si="1455"/>
        <v>21400</v>
      </c>
      <c r="M2023" s="66">
        <f t="shared" si="1455"/>
        <v>0</v>
      </c>
      <c r="N2023" s="66">
        <f t="shared" si="1455"/>
        <v>2000</v>
      </c>
      <c r="O2023" s="66">
        <f t="shared" si="1455"/>
        <v>0</v>
      </c>
      <c r="P2023" s="66">
        <f t="shared" si="1455"/>
        <v>0</v>
      </c>
      <c r="Q2023" s="66">
        <f>SUM(Q2024:Q2030)</f>
        <v>128964</v>
      </c>
      <c r="R2023" s="66">
        <f>SUM(R2024:R2030)</f>
        <v>89305</v>
      </c>
      <c r="S2023" s="66">
        <f>SUM(S2024:S2030)</f>
        <v>76263</v>
      </c>
      <c r="T2023" s="66">
        <f t="shared" ref="T2023:X2023" si="1456">SUM(T2024:T2030)</f>
        <v>13042</v>
      </c>
      <c r="U2023" s="66">
        <f t="shared" si="1456"/>
        <v>6445</v>
      </c>
      <c r="V2023" s="66">
        <f t="shared" si="1456"/>
        <v>4590</v>
      </c>
      <c r="W2023" s="66">
        <f t="shared" si="1456"/>
        <v>2007</v>
      </c>
      <c r="X2023" s="66">
        <f t="shared" si="1456"/>
        <v>89305</v>
      </c>
      <c r="Y2023" s="208">
        <f t="shared" si="1447"/>
        <v>100</v>
      </c>
    </row>
    <row r="2024" spans="1:25">
      <c r="A2024" s="23" t="s">
        <v>786</v>
      </c>
      <c r="B2024" s="23" t="s">
        <v>172</v>
      </c>
      <c r="C2024" s="23" t="s">
        <v>944</v>
      </c>
      <c r="D2024" s="23" t="s">
        <v>945</v>
      </c>
      <c r="E2024" s="22">
        <v>6131</v>
      </c>
      <c r="F2024" s="23"/>
      <c r="G2024" s="128" t="s">
        <v>3378</v>
      </c>
      <c r="H2024" s="32" t="s">
        <v>24</v>
      </c>
      <c r="I2024" s="44">
        <f t="shared" si="1438"/>
        <v>2000</v>
      </c>
      <c r="J2024" s="44">
        <v>1000</v>
      </c>
      <c r="K2024" s="44">
        <f t="shared" si="1439"/>
        <v>1000</v>
      </c>
      <c r="L2024" s="44">
        <v>1000</v>
      </c>
      <c r="M2024" s="44">
        <v>0</v>
      </c>
      <c r="N2024" s="44">
        <v>0</v>
      </c>
      <c r="O2024" s="44">
        <v>0</v>
      </c>
      <c r="P2024" s="44">
        <v>0</v>
      </c>
      <c r="Q2024" s="44">
        <v>2000</v>
      </c>
      <c r="R2024" s="44">
        <v>1000</v>
      </c>
      <c r="S2024" s="44">
        <v>1000</v>
      </c>
      <c r="T2024" s="44">
        <f t="shared" si="1450"/>
        <v>0</v>
      </c>
      <c r="U2024" s="44">
        <v>0</v>
      </c>
      <c r="V2024" s="44">
        <v>0</v>
      </c>
      <c r="W2024" s="44">
        <v>0</v>
      </c>
      <c r="X2024" s="44">
        <f t="shared" si="1451"/>
        <v>1000</v>
      </c>
      <c r="Y2024" s="209">
        <f t="shared" si="1447"/>
        <v>100</v>
      </c>
    </row>
    <row r="2025" spans="1:25">
      <c r="A2025" s="23" t="s">
        <v>786</v>
      </c>
      <c r="B2025" s="23" t="s">
        <v>172</v>
      </c>
      <c r="C2025" s="23" t="s">
        <v>944</v>
      </c>
      <c r="D2025" s="23" t="s">
        <v>945</v>
      </c>
      <c r="E2025" s="22">
        <v>6132</v>
      </c>
      <c r="F2025" s="23"/>
      <c r="G2025" s="128" t="s">
        <v>3378</v>
      </c>
      <c r="H2025" s="32" t="s">
        <v>25</v>
      </c>
      <c r="I2025" s="44">
        <f t="shared" si="1438"/>
        <v>36000</v>
      </c>
      <c r="J2025" s="44">
        <v>36000</v>
      </c>
      <c r="K2025" s="44">
        <f t="shared" si="1439"/>
        <v>0</v>
      </c>
      <c r="L2025" s="44">
        <v>0</v>
      </c>
      <c r="M2025" s="44">
        <v>0</v>
      </c>
      <c r="N2025" s="44">
        <v>0</v>
      </c>
      <c r="O2025" s="44">
        <v>0</v>
      </c>
      <c r="P2025" s="44">
        <v>0</v>
      </c>
      <c r="Q2025" s="44">
        <v>36000</v>
      </c>
      <c r="R2025" s="44">
        <v>36000</v>
      </c>
      <c r="S2025" s="44">
        <v>30500</v>
      </c>
      <c r="T2025" s="44">
        <f t="shared" si="1450"/>
        <v>5500</v>
      </c>
      <c r="U2025" s="44">
        <v>3000</v>
      </c>
      <c r="V2025" s="44">
        <v>2500</v>
      </c>
      <c r="W2025" s="44">
        <v>0</v>
      </c>
      <c r="X2025" s="44">
        <f t="shared" si="1451"/>
        <v>36000</v>
      </c>
      <c r="Y2025" s="209">
        <f t="shared" si="1447"/>
        <v>100</v>
      </c>
    </row>
    <row r="2026" spans="1:25">
      <c r="A2026" s="23" t="s">
        <v>786</v>
      </c>
      <c r="B2026" s="23" t="s">
        <v>172</v>
      </c>
      <c r="C2026" s="23" t="s">
        <v>944</v>
      </c>
      <c r="D2026" s="23" t="s">
        <v>945</v>
      </c>
      <c r="E2026" s="22">
        <v>6133</v>
      </c>
      <c r="F2026" s="23"/>
      <c r="G2026" s="128" t="s">
        <v>3378</v>
      </c>
      <c r="H2026" s="32" t="s">
        <v>26</v>
      </c>
      <c r="I2026" s="44">
        <f t="shared" si="1438"/>
        <v>10000</v>
      </c>
      <c r="J2026" s="44">
        <v>10000</v>
      </c>
      <c r="K2026" s="44">
        <f t="shared" si="1439"/>
        <v>0</v>
      </c>
      <c r="L2026" s="44">
        <v>0</v>
      </c>
      <c r="M2026" s="44">
        <v>0</v>
      </c>
      <c r="N2026" s="44">
        <v>0</v>
      </c>
      <c r="O2026" s="44">
        <v>0</v>
      </c>
      <c r="P2026" s="44">
        <v>0</v>
      </c>
      <c r="Q2026" s="44">
        <v>14500</v>
      </c>
      <c r="R2026" s="44">
        <v>14500</v>
      </c>
      <c r="S2026" s="44">
        <v>12000</v>
      </c>
      <c r="T2026" s="44">
        <f t="shared" si="1450"/>
        <v>2500</v>
      </c>
      <c r="U2026" s="44">
        <v>840</v>
      </c>
      <c r="V2026" s="44">
        <v>830</v>
      </c>
      <c r="W2026" s="44">
        <v>830</v>
      </c>
      <c r="X2026" s="44">
        <f t="shared" si="1451"/>
        <v>14500</v>
      </c>
      <c r="Y2026" s="209">
        <f t="shared" si="1447"/>
        <v>100</v>
      </c>
    </row>
    <row r="2027" spans="1:25">
      <c r="A2027" s="23" t="s">
        <v>786</v>
      </c>
      <c r="B2027" s="23" t="s">
        <v>172</v>
      </c>
      <c r="C2027" s="23" t="s">
        <v>944</v>
      </c>
      <c r="D2027" s="23" t="s">
        <v>945</v>
      </c>
      <c r="E2027" s="22">
        <v>6134</v>
      </c>
      <c r="F2027" s="23"/>
      <c r="G2027" s="128" t="s">
        <v>3378</v>
      </c>
      <c r="H2027" s="32" t="s">
        <v>27</v>
      </c>
      <c r="I2027" s="44">
        <f t="shared" si="1438"/>
        <v>15000</v>
      </c>
      <c r="J2027" s="44">
        <v>6000</v>
      </c>
      <c r="K2027" s="44">
        <f t="shared" si="1439"/>
        <v>9000</v>
      </c>
      <c r="L2027" s="44">
        <v>8000</v>
      </c>
      <c r="M2027" s="44">
        <v>0</v>
      </c>
      <c r="N2027" s="44">
        <v>1000</v>
      </c>
      <c r="O2027" s="44">
        <v>0</v>
      </c>
      <c r="P2027" s="44">
        <v>0</v>
      </c>
      <c r="Q2027" s="44">
        <v>19754</v>
      </c>
      <c r="R2027" s="44">
        <v>6000</v>
      </c>
      <c r="S2027" s="44">
        <v>4500</v>
      </c>
      <c r="T2027" s="44">
        <f t="shared" si="1450"/>
        <v>1500</v>
      </c>
      <c r="U2027" s="44">
        <v>500</v>
      </c>
      <c r="V2027" s="44">
        <v>500</v>
      </c>
      <c r="W2027" s="44">
        <v>500</v>
      </c>
      <c r="X2027" s="44">
        <f t="shared" si="1451"/>
        <v>6000</v>
      </c>
      <c r="Y2027" s="209">
        <f t="shared" si="1447"/>
        <v>100</v>
      </c>
    </row>
    <row r="2028" spans="1:25">
      <c r="A2028" s="23" t="s">
        <v>786</v>
      </c>
      <c r="B2028" s="23" t="s">
        <v>172</v>
      </c>
      <c r="C2028" s="23" t="s">
        <v>944</v>
      </c>
      <c r="D2028" s="23" t="s">
        <v>945</v>
      </c>
      <c r="E2028" s="22">
        <v>6135</v>
      </c>
      <c r="F2028" s="23"/>
      <c r="G2028" s="128" t="s">
        <v>3378</v>
      </c>
      <c r="H2028" s="32" t="s">
        <v>28</v>
      </c>
      <c r="I2028" s="44">
        <f t="shared" si="1438"/>
        <v>600</v>
      </c>
      <c r="J2028" s="44">
        <v>200</v>
      </c>
      <c r="K2028" s="44">
        <f t="shared" si="1439"/>
        <v>400</v>
      </c>
      <c r="L2028" s="44">
        <v>400</v>
      </c>
      <c r="M2028" s="44">
        <v>0</v>
      </c>
      <c r="N2028" s="44">
        <v>0</v>
      </c>
      <c r="O2028" s="44">
        <v>0</v>
      </c>
      <c r="P2028" s="44">
        <v>0</v>
      </c>
      <c r="Q2028" s="44">
        <v>600</v>
      </c>
      <c r="R2028" s="44">
        <v>200</v>
      </c>
      <c r="S2028" s="44">
        <v>200</v>
      </c>
      <c r="T2028" s="44">
        <f t="shared" si="1450"/>
        <v>0</v>
      </c>
      <c r="U2028" s="44">
        <v>0</v>
      </c>
      <c r="V2028" s="44">
        <v>0</v>
      </c>
      <c r="W2028" s="44">
        <v>0</v>
      </c>
      <c r="X2028" s="44">
        <f t="shared" si="1451"/>
        <v>200</v>
      </c>
      <c r="Y2028" s="209">
        <f t="shared" si="1447"/>
        <v>100</v>
      </c>
    </row>
    <row r="2029" spans="1:25">
      <c r="A2029" s="23" t="s">
        <v>786</v>
      </c>
      <c r="B2029" s="23" t="s">
        <v>172</v>
      </c>
      <c r="C2029" s="23" t="s">
        <v>944</v>
      </c>
      <c r="D2029" s="23" t="s">
        <v>945</v>
      </c>
      <c r="E2029" s="22">
        <v>6137</v>
      </c>
      <c r="F2029" s="23"/>
      <c r="G2029" s="128" t="s">
        <v>3378</v>
      </c>
      <c r="H2029" s="32" t="s">
        <v>30</v>
      </c>
      <c r="I2029" s="44">
        <f t="shared" si="1438"/>
        <v>12500</v>
      </c>
      <c r="J2029" s="44">
        <v>5500</v>
      </c>
      <c r="K2029" s="44">
        <f t="shared" si="1439"/>
        <v>7000</v>
      </c>
      <c r="L2029" s="44">
        <v>7000</v>
      </c>
      <c r="M2029" s="44">
        <v>0</v>
      </c>
      <c r="N2029" s="44">
        <v>0</v>
      </c>
      <c r="O2029" s="44">
        <v>0</v>
      </c>
      <c r="P2029" s="44">
        <v>0</v>
      </c>
      <c r="Q2029" s="44">
        <v>12500</v>
      </c>
      <c r="R2029" s="44">
        <v>5500</v>
      </c>
      <c r="S2029" s="44">
        <v>4125</v>
      </c>
      <c r="T2029" s="44">
        <f t="shared" si="1450"/>
        <v>1375</v>
      </c>
      <c r="U2029" s="44">
        <v>460</v>
      </c>
      <c r="V2029" s="44">
        <v>460</v>
      </c>
      <c r="W2029" s="44">
        <v>455</v>
      </c>
      <c r="X2029" s="44">
        <f t="shared" si="1451"/>
        <v>5500</v>
      </c>
      <c r="Y2029" s="209">
        <f t="shared" si="1447"/>
        <v>100</v>
      </c>
    </row>
    <row r="2030" spans="1:25">
      <c r="A2030" s="20" t="s">
        <v>786</v>
      </c>
      <c r="B2030" s="20" t="s">
        <v>172</v>
      </c>
      <c r="C2030" s="20" t="s">
        <v>944</v>
      </c>
      <c r="D2030" s="20" t="s">
        <v>945</v>
      </c>
      <c r="E2030" s="20" t="s">
        <v>144</v>
      </c>
      <c r="F2030" s="23" t="s">
        <v>0</v>
      </c>
      <c r="G2030" s="154" t="s">
        <v>0</v>
      </c>
      <c r="H2030" s="21" t="s">
        <v>32</v>
      </c>
      <c r="I2030" s="66">
        <f t="shared" si="1438"/>
        <v>29400</v>
      </c>
      <c r="J2030" s="66">
        <f t="shared" ref="J2030:P2030" si="1457">SUM(J2031:J2033)</f>
        <v>23400</v>
      </c>
      <c r="K2030" s="66">
        <f t="shared" si="1439"/>
        <v>6000</v>
      </c>
      <c r="L2030" s="66">
        <f t="shared" si="1457"/>
        <v>5000</v>
      </c>
      <c r="M2030" s="66">
        <f t="shared" si="1457"/>
        <v>0</v>
      </c>
      <c r="N2030" s="66">
        <f t="shared" si="1457"/>
        <v>1000</v>
      </c>
      <c r="O2030" s="66">
        <f t="shared" si="1457"/>
        <v>0</v>
      </c>
      <c r="P2030" s="66">
        <f t="shared" si="1457"/>
        <v>0</v>
      </c>
      <c r="Q2030" s="66">
        <f>SUM(Q2031:Q2033)</f>
        <v>43610</v>
      </c>
      <c r="R2030" s="66">
        <f>SUM(R2031:R2033)</f>
        <v>26105</v>
      </c>
      <c r="S2030" s="66">
        <f>SUM(S2031:S2033)</f>
        <v>23938</v>
      </c>
      <c r="T2030" s="66">
        <f t="shared" ref="T2030:X2030" si="1458">SUM(T2031:T2033)</f>
        <v>2167</v>
      </c>
      <c r="U2030" s="66">
        <f t="shared" si="1458"/>
        <v>1645</v>
      </c>
      <c r="V2030" s="66">
        <f t="shared" si="1458"/>
        <v>300</v>
      </c>
      <c r="W2030" s="66">
        <f t="shared" si="1458"/>
        <v>222</v>
      </c>
      <c r="X2030" s="66">
        <f t="shared" si="1458"/>
        <v>26105</v>
      </c>
      <c r="Y2030" s="208">
        <f t="shared" si="1447"/>
        <v>100</v>
      </c>
    </row>
    <row r="2031" spans="1:25">
      <c r="A2031" s="23" t="s">
        <v>786</v>
      </c>
      <c r="B2031" s="23" t="s">
        <v>172</v>
      </c>
      <c r="C2031" s="23" t="s">
        <v>944</v>
      </c>
      <c r="D2031" s="23" t="s">
        <v>945</v>
      </c>
      <c r="E2031" s="22">
        <v>6139</v>
      </c>
      <c r="F2031" s="23"/>
      <c r="G2031" s="128" t="s">
        <v>3378</v>
      </c>
      <c r="H2031" s="32" t="s">
        <v>32</v>
      </c>
      <c r="I2031" s="44">
        <f t="shared" si="1438"/>
        <v>19700</v>
      </c>
      <c r="J2031" s="44">
        <v>13700</v>
      </c>
      <c r="K2031" s="44">
        <f t="shared" si="1439"/>
        <v>6000</v>
      </c>
      <c r="L2031" s="44">
        <v>5000</v>
      </c>
      <c r="M2031" s="44">
        <v>0</v>
      </c>
      <c r="N2031" s="44">
        <v>1000</v>
      </c>
      <c r="O2031" s="44">
        <v>0</v>
      </c>
      <c r="P2031" s="44">
        <v>0</v>
      </c>
      <c r="Q2031" s="44">
        <v>33705</v>
      </c>
      <c r="R2031" s="44">
        <v>16200</v>
      </c>
      <c r="S2031" s="44">
        <v>15525</v>
      </c>
      <c r="T2031" s="44">
        <f t="shared" si="1450"/>
        <v>675</v>
      </c>
      <c r="U2031" s="44">
        <v>675</v>
      </c>
      <c r="V2031" s="44">
        <v>0</v>
      </c>
      <c r="W2031" s="44">
        <v>0</v>
      </c>
      <c r="X2031" s="44">
        <f t="shared" si="1451"/>
        <v>16200</v>
      </c>
      <c r="Y2031" s="209">
        <f t="shared" si="1447"/>
        <v>100</v>
      </c>
    </row>
    <row r="2032" spans="1:25">
      <c r="A2032" s="23" t="s">
        <v>786</v>
      </c>
      <c r="B2032" s="23" t="s">
        <v>172</v>
      </c>
      <c r="C2032" s="23" t="s">
        <v>944</v>
      </c>
      <c r="D2032" s="23" t="s">
        <v>945</v>
      </c>
      <c r="E2032" s="22">
        <v>6139</v>
      </c>
      <c r="F2032" s="23" t="s">
        <v>952</v>
      </c>
      <c r="G2032" s="128" t="s">
        <v>3378</v>
      </c>
      <c r="H2032" s="32" t="s">
        <v>152</v>
      </c>
      <c r="I2032" s="44">
        <f t="shared" si="1438"/>
        <v>4200</v>
      </c>
      <c r="J2032" s="44">
        <v>4200</v>
      </c>
      <c r="K2032" s="44">
        <f t="shared" si="1439"/>
        <v>0</v>
      </c>
      <c r="L2032" s="44">
        <v>0</v>
      </c>
      <c r="M2032" s="44">
        <v>0</v>
      </c>
      <c r="N2032" s="44">
        <v>0</v>
      </c>
      <c r="O2032" s="44">
        <v>0</v>
      </c>
      <c r="P2032" s="44">
        <v>0</v>
      </c>
      <c r="Q2032" s="44">
        <v>4405</v>
      </c>
      <c r="R2032" s="44">
        <v>4405</v>
      </c>
      <c r="S2032" s="44">
        <v>3583</v>
      </c>
      <c r="T2032" s="44">
        <f t="shared" si="1450"/>
        <v>822</v>
      </c>
      <c r="U2032" s="44">
        <v>300</v>
      </c>
      <c r="V2032" s="44">
        <v>300</v>
      </c>
      <c r="W2032" s="44">
        <v>222</v>
      </c>
      <c r="X2032" s="44">
        <f t="shared" si="1451"/>
        <v>4405</v>
      </c>
      <c r="Y2032" s="209">
        <f t="shared" si="1447"/>
        <v>100</v>
      </c>
    </row>
    <row r="2033" spans="1:25">
      <c r="A2033" s="23" t="s">
        <v>786</v>
      </c>
      <c r="B2033" s="23" t="s">
        <v>172</v>
      </c>
      <c r="C2033" s="23" t="s">
        <v>944</v>
      </c>
      <c r="D2033" s="23" t="s">
        <v>945</v>
      </c>
      <c r="E2033" s="22">
        <v>6139</v>
      </c>
      <c r="F2033" s="23" t="s">
        <v>953</v>
      </c>
      <c r="G2033" s="128" t="s">
        <v>3378</v>
      </c>
      <c r="H2033" s="32" t="s">
        <v>158</v>
      </c>
      <c r="I2033" s="44">
        <f t="shared" si="1438"/>
        <v>5500</v>
      </c>
      <c r="J2033" s="44">
        <v>5500</v>
      </c>
      <c r="K2033" s="44">
        <f t="shared" si="1439"/>
        <v>0</v>
      </c>
      <c r="L2033" s="44">
        <v>0</v>
      </c>
      <c r="M2033" s="44">
        <v>0</v>
      </c>
      <c r="N2033" s="44">
        <v>0</v>
      </c>
      <c r="O2033" s="44">
        <v>0</v>
      </c>
      <c r="P2033" s="44">
        <v>0</v>
      </c>
      <c r="Q2033" s="44">
        <v>5500</v>
      </c>
      <c r="R2033" s="44">
        <v>5500</v>
      </c>
      <c r="S2033" s="44">
        <v>4830</v>
      </c>
      <c r="T2033" s="44">
        <f t="shared" si="1450"/>
        <v>670</v>
      </c>
      <c r="U2033" s="44">
        <v>670</v>
      </c>
      <c r="V2033" s="44">
        <v>0</v>
      </c>
      <c r="W2033" s="44">
        <v>0</v>
      </c>
      <c r="X2033" s="44">
        <f t="shared" si="1451"/>
        <v>5500</v>
      </c>
      <c r="Y2033" s="209">
        <f t="shared" si="1447"/>
        <v>100</v>
      </c>
    </row>
    <row r="2034" spans="1:25" ht="20.399999999999999">
      <c r="A2034" s="20" t="s">
        <v>0</v>
      </c>
      <c r="B2034" s="20" t="s">
        <v>0</v>
      </c>
      <c r="C2034" s="20" t="s">
        <v>0</v>
      </c>
      <c r="D2034" s="21" t="s">
        <v>0</v>
      </c>
      <c r="E2034" s="21" t="s">
        <v>0</v>
      </c>
      <c r="F2034" s="21" t="s">
        <v>0</v>
      </c>
      <c r="G2034" s="150" t="s">
        <v>0</v>
      </c>
      <c r="H2034" s="30" t="s">
        <v>42</v>
      </c>
      <c r="I2034" s="31">
        <f t="shared" si="1438"/>
        <v>100</v>
      </c>
      <c r="J2034" s="31">
        <f t="shared" ref="J2034:X2035" si="1459">SUM(J2035)</f>
        <v>100</v>
      </c>
      <c r="K2034" s="31">
        <f t="shared" si="1439"/>
        <v>0</v>
      </c>
      <c r="L2034" s="31">
        <f t="shared" si="1459"/>
        <v>0</v>
      </c>
      <c r="M2034" s="31">
        <f t="shared" si="1459"/>
        <v>0</v>
      </c>
      <c r="N2034" s="31">
        <f t="shared" si="1459"/>
        <v>0</v>
      </c>
      <c r="O2034" s="31">
        <f t="shared" si="1459"/>
        <v>0</v>
      </c>
      <c r="P2034" s="31">
        <f t="shared" si="1459"/>
        <v>0</v>
      </c>
      <c r="Q2034" s="31">
        <f t="shared" si="1459"/>
        <v>100</v>
      </c>
      <c r="R2034" s="31">
        <f t="shared" si="1459"/>
        <v>100</v>
      </c>
      <c r="S2034" s="31">
        <f t="shared" si="1459"/>
        <v>0</v>
      </c>
      <c r="T2034" s="31">
        <f t="shared" si="1459"/>
        <v>0</v>
      </c>
      <c r="U2034" s="31">
        <f t="shared" si="1459"/>
        <v>0</v>
      </c>
      <c r="V2034" s="31">
        <f t="shared" si="1459"/>
        <v>0</v>
      </c>
      <c r="W2034" s="31">
        <f t="shared" si="1459"/>
        <v>0</v>
      </c>
      <c r="X2034" s="31">
        <f t="shared" si="1459"/>
        <v>0</v>
      </c>
      <c r="Y2034" s="220">
        <f t="shared" si="1447"/>
        <v>0</v>
      </c>
    </row>
    <row r="2035" spans="1:25">
      <c r="A2035" s="23" t="s">
        <v>786</v>
      </c>
      <c r="B2035" s="23" t="s">
        <v>172</v>
      </c>
      <c r="C2035" s="23" t="s">
        <v>944</v>
      </c>
      <c r="D2035" s="23" t="s">
        <v>945</v>
      </c>
      <c r="E2035" s="21" t="s">
        <v>159</v>
      </c>
      <c r="F2035" s="21" t="s">
        <v>0</v>
      </c>
      <c r="G2035" s="150" t="s">
        <v>0</v>
      </c>
      <c r="H2035" s="21" t="s">
        <v>34</v>
      </c>
      <c r="I2035" s="66">
        <f t="shared" si="1438"/>
        <v>100</v>
      </c>
      <c r="J2035" s="66">
        <f t="shared" si="1459"/>
        <v>100</v>
      </c>
      <c r="K2035" s="66">
        <f t="shared" si="1439"/>
        <v>0</v>
      </c>
      <c r="L2035" s="66">
        <f t="shared" si="1459"/>
        <v>0</v>
      </c>
      <c r="M2035" s="66">
        <f t="shared" si="1459"/>
        <v>0</v>
      </c>
      <c r="N2035" s="66">
        <f t="shared" si="1459"/>
        <v>0</v>
      </c>
      <c r="O2035" s="66">
        <f t="shared" si="1459"/>
        <v>0</v>
      </c>
      <c r="P2035" s="66">
        <f t="shared" si="1459"/>
        <v>0</v>
      </c>
      <c r="Q2035" s="66">
        <f t="shared" si="1459"/>
        <v>100</v>
      </c>
      <c r="R2035" s="66">
        <f t="shared" si="1459"/>
        <v>100</v>
      </c>
      <c r="S2035" s="66">
        <f t="shared" si="1459"/>
        <v>0</v>
      </c>
      <c r="T2035" s="66">
        <f t="shared" si="1459"/>
        <v>0</v>
      </c>
      <c r="U2035" s="66">
        <f t="shared" si="1459"/>
        <v>0</v>
      </c>
      <c r="V2035" s="66">
        <f t="shared" si="1459"/>
        <v>0</v>
      </c>
      <c r="W2035" s="66">
        <f t="shared" si="1459"/>
        <v>0</v>
      </c>
      <c r="X2035" s="66">
        <f t="shared" si="1459"/>
        <v>0</v>
      </c>
      <c r="Y2035" s="208">
        <f t="shared" si="1447"/>
        <v>0</v>
      </c>
    </row>
    <row r="2036" spans="1:25">
      <c r="A2036" s="23" t="s">
        <v>786</v>
      </c>
      <c r="B2036" s="23" t="s">
        <v>172</v>
      </c>
      <c r="C2036" s="23" t="s">
        <v>944</v>
      </c>
      <c r="D2036" s="23" t="s">
        <v>945</v>
      </c>
      <c r="E2036" s="22">
        <v>6148</v>
      </c>
      <c r="F2036" s="23"/>
      <c r="G2036" s="128" t="s">
        <v>3378</v>
      </c>
      <c r="H2036" s="32" t="s">
        <v>41</v>
      </c>
      <c r="I2036" s="44">
        <f t="shared" si="1438"/>
        <v>100</v>
      </c>
      <c r="J2036" s="44">
        <v>100</v>
      </c>
      <c r="K2036" s="44">
        <f t="shared" si="1439"/>
        <v>0</v>
      </c>
      <c r="L2036" s="44">
        <v>0</v>
      </c>
      <c r="M2036" s="44">
        <v>0</v>
      </c>
      <c r="N2036" s="44">
        <v>0</v>
      </c>
      <c r="O2036" s="44">
        <v>0</v>
      </c>
      <c r="P2036" s="44">
        <v>0</v>
      </c>
      <c r="Q2036" s="44">
        <v>100</v>
      </c>
      <c r="R2036" s="44">
        <v>100</v>
      </c>
      <c r="S2036" s="44">
        <v>0</v>
      </c>
      <c r="T2036" s="44">
        <f t="shared" si="1450"/>
        <v>0</v>
      </c>
      <c r="U2036" s="44"/>
      <c r="V2036" s="44"/>
      <c r="W2036" s="44"/>
      <c r="X2036" s="44">
        <f t="shared" si="1451"/>
        <v>0</v>
      </c>
      <c r="Y2036" s="209">
        <f t="shared" si="1447"/>
        <v>0</v>
      </c>
    </row>
    <row r="2037" spans="1:25" ht="20.399999999999999">
      <c r="A2037" s="20" t="s">
        <v>0</v>
      </c>
      <c r="B2037" s="20" t="s">
        <v>0</v>
      </c>
      <c r="C2037" s="20" t="s">
        <v>0</v>
      </c>
      <c r="D2037" s="21" t="s">
        <v>0</v>
      </c>
      <c r="E2037" s="21" t="s">
        <v>0</v>
      </c>
      <c r="F2037" s="21" t="s">
        <v>0</v>
      </c>
      <c r="G2037" s="150" t="s">
        <v>0</v>
      </c>
      <c r="H2037" s="30" t="s">
        <v>60</v>
      </c>
      <c r="I2037" s="31">
        <f t="shared" si="1438"/>
        <v>8000</v>
      </c>
      <c r="J2037" s="31">
        <f t="shared" ref="J2037:X2037" si="1460">SUM(J2038)</f>
        <v>0</v>
      </c>
      <c r="K2037" s="31">
        <f t="shared" si="1439"/>
        <v>8000</v>
      </c>
      <c r="L2037" s="31">
        <f t="shared" si="1460"/>
        <v>4000</v>
      </c>
      <c r="M2037" s="31">
        <f t="shared" si="1460"/>
        <v>0</v>
      </c>
      <c r="N2037" s="31">
        <f t="shared" si="1460"/>
        <v>4000</v>
      </c>
      <c r="O2037" s="31">
        <f t="shared" si="1460"/>
        <v>0</v>
      </c>
      <c r="P2037" s="31">
        <f t="shared" si="1460"/>
        <v>0</v>
      </c>
      <c r="Q2037" s="31">
        <f t="shared" si="1460"/>
        <v>8000</v>
      </c>
      <c r="R2037" s="31">
        <f t="shared" si="1460"/>
        <v>0</v>
      </c>
      <c r="S2037" s="31">
        <f t="shared" si="1460"/>
        <v>0</v>
      </c>
      <c r="T2037" s="31">
        <f t="shared" si="1460"/>
        <v>0</v>
      </c>
      <c r="U2037" s="31">
        <f t="shared" si="1460"/>
        <v>0</v>
      </c>
      <c r="V2037" s="31">
        <f t="shared" si="1460"/>
        <v>0</v>
      </c>
      <c r="W2037" s="31">
        <f t="shared" si="1460"/>
        <v>0</v>
      </c>
      <c r="X2037" s="31">
        <f t="shared" si="1460"/>
        <v>0</v>
      </c>
      <c r="Y2037" s="220">
        <f t="shared" si="1447"/>
        <v>0</v>
      </c>
    </row>
    <row r="2038" spans="1:25">
      <c r="A2038" s="23" t="s">
        <v>786</v>
      </c>
      <c r="B2038" s="23" t="s">
        <v>172</v>
      </c>
      <c r="C2038" s="23" t="s">
        <v>944</v>
      </c>
      <c r="D2038" s="23" t="s">
        <v>945</v>
      </c>
      <c r="E2038" s="21" t="s">
        <v>166</v>
      </c>
      <c r="F2038" s="21" t="s">
        <v>0</v>
      </c>
      <c r="G2038" s="150" t="s">
        <v>0</v>
      </c>
      <c r="H2038" s="21" t="s">
        <v>53</v>
      </c>
      <c r="I2038" s="66">
        <f t="shared" si="1438"/>
        <v>8000</v>
      </c>
      <c r="J2038" s="66">
        <f t="shared" ref="J2038:P2038" si="1461">SUM(J2039:J2040)</f>
        <v>0</v>
      </c>
      <c r="K2038" s="66">
        <f t="shared" si="1439"/>
        <v>8000</v>
      </c>
      <c r="L2038" s="66">
        <f t="shared" si="1461"/>
        <v>4000</v>
      </c>
      <c r="M2038" s="66">
        <f t="shared" si="1461"/>
        <v>0</v>
      </c>
      <c r="N2038" s="66">
        <f t="shared" si="1461"/>
        <v>4000</v>
      </c>
      <c r="O2038" s="66">
        <f t="shared" si="1461"/>
        <v>0</v>
      </c>
      <c r="P2038" s="66">
        <f t="shared" si="1461"/>
        <v>0</v>
      </c>
      <c r="Q2038" s="66">
        <f>SUM(Q2039:Q2040)</f>
        <v>8000</v>
      </c>
      <c r="R2038" s="66">
        <f>SUM(R2039:R2040)</f>
        <v>0</v>
      </c>
      <c r="S2038" s="66">
        <f>SUM(S2039:S2040)</f>
        <v>0</v>
      </c>
      <c r="T2038" s="66">
        <f t="shared" ref="T2038:X2038" si="1462">SUM(T2039:T2040)</f>
        <v>0</v>
      </c>
      <c r="U2038" s="66">
        <f t="shared" si="1462"/>
        <v>0</v>
      </c>
      <c r="V2038" s="66">
        <f t="shared" si="1462"/>
        <v>0</v>
      </c>
      <c r="W2038" s="66">
        <f t="shared" si="1462"/>
        <v>0</v>
      </c>
      <c r="X2038" s="66">
        <f t="shared" si="1462"/>
        <v>0</v>
      </c>
      <c r="Y2038" s="208">
        <f t="shared" si="1447"/>
        <v>0</v>
      </c>
    </row>
    <row r="2039" spans="1:25">
      <c r="A2039" s="23" t="s">
        <v>786</v>
      </c>
      <c r="B2039" s="23" t="s">
        <v>172</v>
      </c>
      <c r="C2039" s="23" t="s">
        <v>944</v>
      </c>
      <c r="D2039" s="23" t="s">
        <v>945</v>
      </c>
      <c r="E2039" s="22">
        <v>8213</v>
      </c>
      <c r="F2039" s="23"/>
      <c r="G2039" s="128" t="s">
        <v>3378</v>
      </c>
      <c r="H2039" s="32" t="s">
        <v>56</v>
      </c>
      <c r="I2039" s="44">
        <f t="shared" si="1438"/>
        <v>6000</v>
      </c>
      <c r="J2039" s="44">
        <v>0</v>
      </c>
      <c r="K2039" s="44">
        <f t="shared" si="1439"/>
        <v>6000</v>
      </c>
      <c r="L2039" s="44">
        <v>4000</v>
      </c>
      <c r="M2039" s="44">
        <v>0</v>
      </c>
      <c r="N2039" s="44">
        <v>2000</v>
      </c>
      <c r="O2039" s="44">
        <v>0</v>
      </c>
      <c r="P2039" s="44">
        <v>0</v>
      </c>
      <c r="Q2039" s="44">
        <v>6000</v>
      </c>
      <c r="R2039" s="44">
        <v>0</v>
      </c>
      <c r="S2039" s="44">
        <v>0</v>
      </c>
      <c r="T2039" s="44">
        <f t="shared" si="1450"/>
        <v>0</v>
      </c>
      <c r="U2039" s="44">
        <v>0</v>
      </c>
      <c r="V2039" s="44">
        <v>0</v>
      </c>
      <c r="W2039" s="44">
        <v>0</v>
      </c>
      <c r="X2039" s="44">
        <f t="shared" si="1451"/>
        <v>0</v>
      </c>
      <c r="Y2039" s="209">
        <f t="shared" si="1447"/>
        <v>0</v>
      </c>
    </row>
    <row r="2040" spans="1:25">
      <c r="A2040" s="23" t="s">
        <v>786</v>
      </c>
      <c r="B2040" s="23" t="s">
        <v>172</v>
      </c>
      <c r="C2040" s="23" t="s">
        <v>944</v>
      </c>
      <c r="D2040" s="23" t="s">
        <v>945</v>
      </c>
      <c r="E2040" s="22">
        <v>8216</v>
      </c>
      <c r="F2040" s="23"/>
      <c r="G2040" s="128" t="s">
        <v>3378</v>
      </c>
      <c r="H2040" s="32" t="s">
        <v>59</v>
      </c>
      <c r="I2040" s="44">
        <f t="shared" si="1438"/>
        <v>2000</v>
      </c>
      <c r="J2040" s="44">
        <v>0</v>
      </c>
      <c r="K2040" s="44">
        <f t="shared" si="1439"/>
        <v>2000</v>
      </c>
      <c r="L2040" s="44">
        <v>0</v>
      </c>
      <c r="M2040" s="44">
        <v>0</v>
      </c>
      <c r="N2040" s="44">
        <v>2000</v>
      </c>
      <c r="O2040" s="44">
        <v>0</v>
      </c>
      <c r="P2040" s="44">
        <v>0</v>
      </c>
      <c r="Q2040" s="44">
        <v>2000</v>
      </c>
      <c r="R2040" s="44">
        <v>0</v>
      </c>
      <c r="S2040" s="44">
        <v>0</v>
      </c>
      <c r="T2040" s="44">
        <f t="shared" si="1450"/>
        <v>0</v>
      </c>
      <c r="U2040" s="44">
        <v>0</v>
      </c>
      <c r="V2040" s="44">
        <v>0</v>
      </c>
      <c r="W2040" s="44">
        <v>0</v>
      </c>
      <c r="X2040" s="44">
        <f t="shared" si="1451"/>
        <v>0</v>
      </c>
      <c r="Y2040" s="209">
        <f t="shared" si="1447"/>
        <v>0</v>
      </c>
    </row>
    <row r="2041" spans="1:25">
      <c r="A2041" s="32" t="s">
        <v>0</v>
      </c>
      <c r="B2041" s="32" t="s">
        <v>0</v>
      </c>
      <c r="C2041" s="32" t="s">
        <v>0</v>
      </c>
      <c r="D2041" s="32" t="s">
        <v>0</v>
      </c>
      <c r="E2041" s="32" t="s">
        <v>0</v>
      </c>
      <c r="F2041" s="32" t="s">
        <v>0</v>
      </c>
      <c r="G2041" s="154" t="s">
        <v>0</v>
      </c>
      <c r="H2041" s="30" t="s">
        <v>954</v>
      </c>
      <c r="I2041" s="31">
        <f t="shared" si="1438"/>
        <v>1769471</v>
      </c>
      <c r="J2041" s="31">
        <f t="shared" ref="J2041:P2041" si="1463">SUM(J2012,J2034,J2037)</f>
        <v>1738071</v>
      </c>
      <c r="K2041" s="31">
        <f t="shared" si="1439"/>
        <v>31400</v>
      </c>
      <c r="L2041" s="31">
        <f t="shared" si="1463"/>
        <v>25400</v>
      </c>
      <c r="M2041" s="31">
        <f t="shared" si="1463"/>
        <v>0</v>
      </c>
      <c r="N2041" s="31">
        <f t="shared" si="1463"/>
        <v>6000</v>
      </c>
      <c r="O2041" s="31">
        <f t="shared" si="1463"/>
        <v>0</v>
      </c>
      <c r="P2041" s="31">
        <f t="shared" si="1463"/>
        <v>0</v>
      </c>
      <c r="Q2041" s="31">
        <f>SUM(Q2012,Q2034,Q2037)</f>
        <v>1863408</v>
      </c>
      <c r="R2041" s="31">
        <f>SUM(R2012,R2034,R2037)</f>
        <v>1815749</v>
      </c>
      <c r="S2041" s="31">
        <f>SUM(S2012,S2034,S2037)</f>
        <v>1586750</v>
      </c>
      <c r="T2041" s="31">
        <f t="shared" ref="T2041:X2041" si="1464">SUM(T2012,T2034,T2037)</f>
        <v>228899</v>
      </c>
      <c r="U2041" s="31">
        <f t="shared" si="1464"/>
        <v>165389</v>
      </c>
      <c r="V2041" s="31">
        <f t="shared" si="1464"/>
        <v>56303</v>
      </c>
      <c r="W2041" s="31">
        <f t="shared" si="1464"/>
        <v>7207</v>
      </c>
      <c r="X2041" s="31">
        <f t="shared" si="1464"/>
        <v>1815649</v>
      </c>
      <c r="Y2041" s="220">
        <f t="shared" si="1447"/>
        <v>99.994492630864727</v>
      </c>
    </row>
    <row r="2042" spans="1:25" ht="15" thickBot="1">
      <c r="A2042" s="32" t="s">
        <v>0</v>
      </c>
      <c r="B2042" s="32" t="s">
        <v>0</v>
      </c>
      <c r="C2042" s="32" t="s">
        <v>0</v>
      </c>
      <c r="D2042" s="32" t="s">
        <v>0</v>
      </c>
      <c r="E2042" s="32" t="s">
        <v>0</v>
      </c>
      <c r="F2042" s="32" t="s">
        <v>0</v>
      </c>
      <c r="G2042" s="154" t="s">
        <v>0</v>
      </c>
      <c r="H2042" s="21" t="s">
        <v>170</v>
      </c>
      <c r="I2042" s="66">
        <f t="shared" si="1438"/>
        <v>54</v>
      </c>
      <c r="J2042" s="66">
        <v>54</v>
      </c>
      <c r="K2042" s="66">
        <f t="shared" si="1439"/>
        <v>0</v>
      </c>
      <c r="L2042" s="66" t="s">
        <v>0</v>
      </c>
      <c r="M2042" s="66" t="s">
        <v>0</v>
      </c>
      <c r="N2042" s="66" t="s">
        <v>0</v>
      </c>
      <c r="O2042" s="66" t="s">
        <v>0</v>
      </c>
      <c r="P2042" s="66" t="s">
        <v>0</v>
      </c>
      <c r="Q2042" s="66">
        <v>0</v>
      </c>
      <c r="R2042" s="66"/>
      <c r="S2042" s="66"/>
      <c r="T2042" s="66"/>
      <c r="U2042" s="66"/>
      <c r="V2042" s="66"/>
      <c r="W2042" s="66"/>
      <c r="X2042" s="66"/>
      <c r="Y2042" s="208">
        <v>0</v>
      </c>
    </row>
    <row r="2043" spans="1:25" ht="41.4" thickBot="1">
      <c r="A2043" s="252" t="s">
        <v>0</v>
      </c>
      <c r="B2043" s="252" t="s">
        <v>0</v>
      </c>
      <c r="C2043" s="252" t="s">
        <v>0</v>
      </c>
      <c r="D2043" s="252" t="s">
        <v>0</v>
      </c>
      <c r="E2043" s="252" t="s">
        <v>0</v>
      </c>
      <c r="F2043" s="252" t="s">
        <v>0</v>
      </c>
      <c r="G2043" s="258" t="s">
        <v>0</v>
      </c>
      <c r="H2043" s="24" t="s">
        <v>72</v>
      </c>
      <c r="I2043" s="1" t="s">
        <v>3093</v>
      </c>
      <c r="J2043" s="1" t="s">
        <v>3130</v>
      </c>
      <c r="K2043" s="1" t="s">
        <v>3</v>
      </c>
      <c r="L2043" s="1" t="s">
        <v>4</v>
      </c>
      <c r="M2043" s="1" t="s">
        <v>5</v>
      </c>
      <c r="N2043" s="1" t="s">
        <v>6</v>
      </c>
      <c r="O2043" s="1" t="s">
        <v>7</v>
      </c>
      <c r="P2043" s="1" t="s">
        <v>8</v>
      </c>
      <c r="Q2043" s="1" t="s">
        <v>3344</v>
      </c>
      <c r="R2043" s="1" t="s">
        <v>3427</v>
      </c>
      <c r="S2043" s="1" t="s">
        <v>3447</v>
      </c>
      <c r="T2043" s="1" t="s">
        <v>3448</v>
      </c>
      <c r="U2043" s="1" t="s">
        <v>3452</v>
      </c>
      <c r="V2043" s="1" t="s">
        <v>3449</v>
      </c>
      <c r="W2043" s="1" t="s">
        <v>3450</v>
      </c>
      <c r="X2043" s="1" t="s">
        <v>3451</v>
      </c>
      <c r="Y2043" s="216" t="s">
        <v>3385</v>
      </c>
    </row>
    <row r="2044" spans="1:25">
      <c r="A2044" s="253"/>
      <c r="B2044" s="253"/>
      <c r="C2044" s="253"/>
      <c r="D2044" s="253"/>
      <c r="E2044" s="253"/>
      <c r="F2044" s="253"/>
      <c r="G2044" s="259"/>
      <c r="H2044" s="33" t="s">
        <v>0</v>
      </c>
      <c r="I2044" s="45">
        <v>1</v>
      </c>
      <c r="J2044" s="45">
        <v>3</v>
      </c>
      <c r="K2044" s="45" t="s">
        <v>9</v>
      </c>
      <c r="L2044" s="45">
        <v>5</v>
      </c>
      <c r="M2044" s="45">
        <v>6</v>
      </c>
      <c r="N2044" s="45">
        <v>7</v>
      </c>
      <c r="O2044" s="45">
        <v>8</v>
      </c>
      <c r="P2044" s="45">
        <v>9</v>
      </c>
      <c r="Q2044" s="45">
        <v>1</v>
      </c>
      <c r="R2044" s="45">
        <v>2</v>
      </c>
      <c r="S2044" s="45">
        <v>3</v>
      </c>
      <c r="T2044" s="45" t="s">
        <v>3453</v>
      </c>
      <c r="U2044" s="45">
        <v>5</v>
      </c>
      <c r="V2044" s="45">
        <v>6</v>
      </c>
      <c r="W2044" s="45">
        <v>7</v>
      </c>
      <c r="X2044" s="45" t="s">
        <v>3454</v>
      </c>
      <c r="Y2044" s="276">
        <v>9</v>
      </c>
    </row>
    <row r="2045" spans="1:25">
      <c r="A2045" s="253"/>
      <c r="B2045" s="253"/>
      <c r="C2045" s="253"/>
      <c r="D2045" s="253"/>
      <c r="E2045" s="253"/>
      <c r="F2045" s="253"/>
      <c r="G2045" s="259"/>
      <c r="H2045" s="34" t="s">
        <v>108</v>
      </c>
      <c r="I2045" s="35">
        <f t="shared" si="1438"/>
        <v>1769471</v>
      </c>
      <c r="J2045" s="35">
        <f t="shared" ref="J2045:P2045" si="1465">SUM(J2041)</f>
        <v>1738071</v>
      </c>
      <c r="K2045" s="35">
        <f t="shared" si="1439"/>
        <v>31400</v>
      </c>
      <c r="L2045" s="35">
        <f t="shared" si="1465"/>
        <v>25400</v>
      </c>
      <c r="M2045" s="35">
        <f t="shared" si="1465"/>
        <v>0</v>
      </c>
      <c r="N2045" s="35">
        <f t="shared" si="1465"/>
        <v>6000</v>
      </c>
      <c r="O2045" s="35">
        <f t="shared" si="1465"/>
        <v>0</v>
      </c>
      <c r="P2045" s="35">
        <f t="shared" si="1465"/>
        <v>0</v>
      </c>
      <c r="Q2045" s="35">
        <f>SUM(Q2041)</f>
        <v>1863408</v>
      </c>
      <c r="R2045" s="35">
        <f>SUM(R2041)</f>
        <v>1815749</v>
      </c>
      <c r="S2045" s="35">
        <f>SUM(S2041)</f>
        <v>1586750</v>
      </c>
      <c r="T2045" s="35">
        <f t="shared" ref="T2045:X2045" si="1466">SUM(T2041)</f>
        <v>228899</v>
      </c>
      <c r="U2045" s="35">
        <f t="shared" si="1466"/>
        <v>165389</v>
      </c>
      <c r="V2045" s="35">
        <f t="shared" si="1466"/>
        <v>56303</v>
      </c>
      <c r="W2045" s="35">
        <f t="shared" si="1466"/>
        <v>7207</v>
      </c>
      <c r="X2045" s="35">
        <f t="shared" si="1466"/>
        <v>1815649</v>
      </c>
      <c r="Y2045" s="218">
        <f t="shared" ref="Y2045:Y2046" si="1467">IF(R2045=0,0,(X2045/R2045)*100)</f>
        <v>99.994492630864727</v>
      </c>
    </row>
    <row r="2046" spans="1:25">
      <c r="A2046" s="253"/>
      <c r="B2046" s="253"/>
      <c r="C2046" s="253"/>
      <c r="D2046" s="253"/>
      <c r="E2046" s="253"/>
      <c r="F2046" s="253"/>
      <c r="G2046" s="259"/>
      <c r="H2046" s="36" t="s">
        <v>69</v>
      </c>
      <c r="I2046" s="35">
        <f t="shared" ref="I2046:I2088" si="1468">SUM(J2046,K2046,O2046,P2046)</f>
        <v>1769471</v>
      </c>
      <c r="J2046" s="35">
        <f t="shared" ref="J2046:P2046" si="1469">SUM(J2045)</f>
        <v>1738071</v>
      </c>
      <c r="K2046" s="35">
        <f t="shared" ref="K2046:K2088" si="1470">SUM(L2046,M2046,N2046)</f>
        <v>31400</v>
      </c>
      <c r="L2046" s="35">
        <f t="shared" si="1469"/>
        <v>25400</v>
      </c>
      <c r="M2046" s="35">
        <f t="shared" si="1469"/>
        <v>0</v>
      </c>
      <c r="N2046" s="35">
        <f t="shared" si="1469"/>
        <v>6000</v>
      </c>
      <c r="O2046" s="35">
        <f t="shared" si="1469"/>
        <v>0</v>
      </c>
      <c r="P2046" s="35">
        <f t="shared" si="1469"/>
        <v>0</v>
      </c>
      <c r="Q2046" s="35">
        <f>SUM(Q2045)</f>
        <v>1863408</v>
      </c>
      <c r="R2046" s="35">
        <f>SUM(R2045)</f>
        <v>1815749</v>
      </c>
      <c r="S2046" s="35">
        <f>SUM(S2045)</f>
        <v>1586750</v>
      </c>
      <c r="T2046" s="35">
        <f t="shared" ref="T2046:X2046" si="1471">SUM(T2045)</f>
        <v>228899</v>
      </c>
      <c r="U2046" s="35">
        <f t="shared" si="1471"/>
        <v>165389</v>
      </c>
      <c r="V2046" s="35">
        <f t="shared" si="1471"/>
        <v>56303</v>
      </c>
      <c r="W2046" s="35">
        <f t="shared" si="1471"/>
        <v>7207</v>
      </c>
      <c r="X2046" s="35">
        <f t="shared" si="1471"/>
        <v>1815649</v>
      </c>
      <c r="Y2046" s="218">
        <f t="shared" si="1467"/>
        <v>99.994492630864727</v>
      </c>
    </row>
    <row r="2047" spans="1:25">
      <c r="A2047" s="254"/>
      <c r="B2047" s="254"/>
      <c r="C2047" s="254"/>
      <c r="D2047" s="254"/>
      <c r="E2047" s="254"/>
      <c r="F2047" s="254"/>
      <c r="G2047" s="260"/>
    </row>
    <row r="2048" spans="1:25" ht="15" thickBot="1">
      <c r="A2048" s="32" t="s">
        <v>0</v>
      </c>
      <c r="B2048" s="32" t="s">
        <v>0</v>
      </c>
      <c r="C2048" s="32" t="s">
        <v>0</v>
      </c>
      <c r="D2048" s="32" t="s">
        <v>0</v>
      </c>
      <c r="E2048" s="32" t="s">
        <v>0</v>
      </c>
      <c r="F2048" s="32" t="s">
        <v>0</v>
      </c>
      <c r="G2048" s="154" t="s">
        <v>0</v>
      </c>
      <c r="H2048" s="37" t="s">
        <v>0</v>
      </c>
      <c r="I2048" s="37"/>
      <c r="J2048" s="37"/>
      <c r="K2048" s="37"/>
      <c r="L2048" s="37" t="s">
        <v>0</v>
      </c>
      <c r="M2048" s="37" t="s">
        <v>0</v>
      </c>
      <c r="N2048" s="37" t="s">
        <v>0</v>
      </c>
      <c r="O2048" s="37" t="s">
        <v>0</v>
      </c>
      <c r="P2048" s="37" t="s">
        <v>0</v>
      </c>
      <c r="Q2048" s="37"/>
      <c r="R2048" s="37"/>
      <c r="S2048" s="37"/>
      <c r="T2048" s="37" t="s">
        <v>0</v>
      </c>
      <c r="U2048" s="37" t="s">
        <v>0</v>
      </c>
      <c r="V2048" s="37" t="s">
        <v>0</v>
      </c>
      <c r="W2048" s="37" t="s">
        <v>0</v>
      </c>
      <c r="X2048" s="37" t="s">
        <v>0</v>
      </c>
      <c r="Y2048" s="219"/>
    </row>
    <row r="2049" spans="1:25" ht="41.4" thickBot="1">
      <c r="A2049" s="24" t="s">
        <v>123</v>
      </c>
      <c r="B2049" s="24" t="s">
        <v>124</v>
      </c>
      <c r="C2049" s="24" t="s">
        <v>125</v>
      </c>
      <c r="D2049" s="25" t="s">
        <v>0</v>
      </c>
      <c r="E2049" s="24" t="s">
        <v>126</v>
      </c>
      <c r="F2049" s="24" t="s">
        <v>127</v>
      </c>
      <c r="G2049" s="151" t="s">
        <v>128</v>
      </c>
      <c r="H2049" s="24" t="s">
        <v>1</v>
      </c>
      <c r="I2049" s="1" t="s">
        <v>3093</v>
      </c>
      <c r="J2049" s="1" t="s">
        <v>3130</v>
      </c>
      <c r="K2049" s="1" t="s">
        <v>3</v>
      </c>
      <c r="L2049" s="1" t="s">
        <v>4</v>
      </c>
      <c r="M2049" s="1" t="s">
        <v>5</v>
      </c>
      <c r="N2049" s="1" t="s">
        <v>6</v>
      </c>
      <c r="O2049" s="1" t="s">
        <v>7</v>
      </c>
      <c r="P2049" s="1" t="s">
        <v>8</v>
      </c>
      <c r="Q2049" s="1" t="s">
        <v>3344</v>
      </c>
      <c r="R2049" s="1" t="s">
        <v>3427</v>
      </c>
      <c r="S2049" s="1" t="s">
        <v>3447</v>
      </c>
      <c r="T2049" s="1" t="s">
        <v>3448</v>
      </c>
      <c r="U2049" s="1" t="s">
        <v>3452</v>
      </c>
      <c r="V2049" s="1" t="s">
        <v>3449</v>
      </c>
      <c r="W2049" s="1" t="s">
        <v>3450</v>
      </c>
      <c r="X2049" s="1" t="s">
        <v>3451</v>
      </c>
      <c r="Y2049" s="216" t="s">
        <v>3385</v>
      </c>
    </row>
    <row r="2050" spans="1:25">
      <c r="A2050" s="26" t="s">
        <v>0</v>
      </c>
      <c r="B2050" s="26" t="s">
        <v>0</v>
      </c>
      <c r="C2050" s="26" t="s">
        <v>0</v>
      </c>
      <c r="D2050" s="27" t="s">
        <v>0</v>
      </c>
      <c r="E2050" s="27" t="s">
        <v>0</v>
      </c>
      <c r="F2050" s="28" t="s">
        <v>0</v>
      </c>
      <c r="G2050" s="152" t="s">
        <v>0</v>
      </c>
      <c r="H2050" s="29" t="s">
        <v>0</v>
      </c>
      <c r="I2050" s="45">
        <v>1</v>
      </c>
      <c r="J2050" s="45">
        <v>3</v>
      </c>
      <c r="K2050" s="45" t="s">
        <v>9</v>
      </c>
      <c r="L2050" s="45">
        <v>5</v>
      </c>
      <c r="M2050" s="45">
        <v>6</v>
      </c>
      <c r="N2050" s="45">
        <v>7</v>
      </c>
      <c r="O2050" s="45">
        <v>8</v>
      </c>
      <c r="P2050" s="45">
        <v>9</v>
      </c>
      <c r="Q2050" s="45">
        <v>1</v>
      </c>
      <c r="R2050" s="45">
        <v>2</v>
      </c>
      <c r="S2050" s="45">
        <v>3</v>
      </c>
      <c r="T2050" s="45" t="s">
        <v>3453</v>
      </c>
      <c r="U2050" s="45">
        <v>5</v>
      </c>
      <c r="V2050" s="45">
        <v>6</v>
      </c>
      <c r="W2050" s="45">
        <v>7</v>
      </c>
      <c r="X2050" s="45" t="s">
        <v>3454</v>
      </c>
      <c r="Y2050" s="276">
        <v>9</v>
      </c>
    </row>
    <row r="2051" spans="1:25">
      <c r="A2051" s="133" t="s">
        <v>786</v>
      </c>
      <c r="B2051" s="133" t="s">
        <v>172</v>
      </c>
      <c r="C2051" s="109" t="s">
        <v>955</v>
      </c>
      <c r="D2051" s="109" t="s">
        <v>956</v>
      </c>
      <c r="E2051" s="98" t="s">
        <v>0</v>
      </c>
      <c r="F2051" s="98" t="s">
        <v>0</v>
      </c>
      <c r="G2051" s="153" t="s">
        <v>0</v>
      </c>
      <c r="H2051" s="98" t="s">
        <v>957</v>
      </c>
      <c r="I2051" s="110"/>
      <c r="J2051" s="110"/>
      <c r="K2051" s="110"/>
      <c r="L2051" s="110" t="s">
        <v>0</v>
      </c>
      <c r="M2051" s="110" t="s">
        <v>0</v>
      </c>
      <c r="N2051" s="110" t="s">
        <v>0</v>
      </c>
      <c r="O2051" s="110" t="s">
        <v>0</v>
      </c>
      <c r="P2051" s="110" t="s">
        <v>0</v>
      </c>
      <c r="Q2051" s="110"/>
      <c r="R2051" s="110"/>
      <c r="S2051" s="110"/>
      <c r="T2051" s="110" t="s">
        <v>0</v>
      </c>
      <c r="U2051" s="110" t="s">
        <v>0</v>
      </c>
      <c r="V2051" s="110" t="s">
        <v>0</v>
      </c>
      <c r="W2051" s="110" t="s">
        <v>0</v>
      </c>
      <c r="X2051" s="110" t="s">
        <v>0</v>
      </c>
      <c r="Y2051" s="217"/>
    </row>
    <row r="2052" spans="1:25" ht="20.399999999999999">
      <c r="A2052" s="20" t="s">
        <v>0</v>
      </c>
      <c r="B2052" s="20" t="s">
        <v>0</v>
      </c>
      <c r="C2052" s="20" t="s">
        <v>0</v>
      </c>
      <c r="D2052" s="21" t="s">
        <v>0</v>
      </c>
      <c r="E2052" s="21" t="s">
        <v>0</v>
      </c>
      <c r="F2052" s="21" t="s">
        <v>0</v>
      </c>
      <c r="G2052" s="150" t="s">
        <v>0</v>
      </c>
      <c r="H2052" s="30" t="s">
        <v>33</v>
      </c>
      <c r="I2052" s="31">
        <f t="shared" si="1468"/>
        <v>2180100</v>
      </c>
      <c r="J2052" s="31">
        <f t="shared" ref="J2052:P2052" si="1472">SUM(J2053,J2061,J2063)</f>
        <v>2080100</v>
      </c>
      <c r="K2052" s="31">
        <f t="shared" si="1470"/>
        <v>100000</v>
      </c>
      <c r="L2052" s="31">
        <f t="shared" si="1472"/>
        <v>100000</v>
      </c>
      <c r="M2052" s="31">
        <f t="shared" si="1472"/>
        <v>0</v>
      </c>
      <c r="N2052" s="31">
        <f t="shared" si="1472"/>
        <v>0</v>
      </c>
      <c r="O2052" s="31">
        <f t="shared" si="1472"/>
        <v>0</v>
      </c>
      <c r="P2052" s="31">
        <f t="shared" si="1472"/>
        <v>0</v>
      </c>
      <c r="Q2052" s="31">
        <f>SUM(Q2053,Q2061,Q2063)</f>
        <v>2270331</v>
      </c>
      <c r="R2052" s="31">
        <f>SUM(R2053,R2061,R2063)</f>
        <v>2170331</v>
      </c>
      <c r="S2052" s="31">
        <f>SUM(S2053,S2061,S2063)</f>
        <v>1798918</v>
      </c>
      <c r="T2052" s="31">
        <f t="shared" ref="T2052:X2052" si="1473">SUM(T2053,T2061,T2063)</f>
        <v>371413</v>
      </c>
      <c r="U2052" s="31">
        <f t="shared" si="1473"/>
        <v>216570</v>
      </c>
      <c r="V2052" s="31">
        <f t="shared" si="1473"/>
        <v>146644</v>
      </c>
      <c r="W2052" s="31">
        <f t="shared" si="1473"/>
        <v>8199</v>
      </c>
      <c r="X2052" s="31">
        <f t="shared" si="1473"/>
        <v>2170331</v>
      </c>
      <c r="Y2052" s="220">
        <f t="shared" ref="Y2052:Y2083" si="1474">IF(R2052=0,0,(X2052/R2052)*100)</f>
        <v>100</v>
      </c>
    </row>
    <row r="2053" spans="1:25">
      <c r="A2053" s="23" t="s">
        <v>786</v>
      </c>
      <c r="B2053" s="23" t="s">
        <v>172</v>
      </c>
      <c r="C2053" s="23" t="s">
        <v>955</v>
      </c>
      <c r="D2053" s="23" t="s">
        <v>956</v>
      </c>
      <c r="E2053" s="21" t="s">
        <v>132</v>
      </c>
      <c r="F2053" s="21" t="s">
        <v>0</v>
      </c>
      <c r="G2053" s="150" t="s">
        <v>0</v>
      </c>
      <c r="H2053" s="21" t="s">
        <v>11</v>
      </c>
      <c r="I2053" s="66">
        <f t="shared" si="1468"/>
        <v>1792500</v>
      </c>
      <c r="J2053" s="66">
        <f t="shared" ref="J2053:P2053" si="1475">SUM(J2054,J2055)</f>
        <v>1792500</v>
      </c>
      <c r="K2053" s="66">
        <f t="shared" si="1470"/>
        <v>0</v>
      </c>
      <c r="L2053" s="66">
        <f t="shared" si="1475"/>
        <v>0</v>
      </c>
      <c r="M2053" s="66">
        <f t="shared" si="1475"/>
        <v>0</v>
      </c>
      <c r="N2053" s="66">
        <f t="shared" si="1475"/>
        <v>0</v>
      </c>
      <c r="O2053" s="66">
        <f t="shared" si="1475"/>
        <v>0</v>
      </c>
      <c r="P2053" s="66">
        <f t="shared" si="1475"/>
        <v>0</v>
      </c>
      <c r="Q2053" s="66">
        <f>SUM(Q2054,Q2055)</f>
        <v>1867953</v>
      </c>
      <c r="R2053" s="66">
        <f>SUM(R2054,R2055)</f>
        <v>1867953</v>
      </c>
      <c r="S2053" s="66">
        <f>SUM(S2054,S2055)</f>
        <v>1550689</v>
      </c>
      <c r="T2053" s="66">
        <f t="shared" ref="T2053:X2053" si="1476">SUM(T2054,T2055)</f>
        <v>317264</v>
      </c>
      <c r="U2053" s="66">
        <f t="shared" si="1476"/>
        <v>189200</v>
      </c>
      <c r="V2053" s="66">
        <f t="shared" si="1476"/>
        <v>128064</v>
      </c>
      <c r="W2053" s="66">
        <f t="shared" si="1476"/>
        <v>0</v>
      </c>
      <c r="X2053" s="66">
        <f t="shared" si="1476"/>
        <v>1867953</v>
      </c>
      <c r="Y2053" s="208">
        <f t="shared" si="1474"/>
        <v>100</v>
      </c>
    </row>
    <row r="2054" spans="1:25">
      <c r="A2054" s="23" t="s">
        <v>786</v>
      </c>
      <c r="B2054" s="23" t="s">
        <v>172</v>
      </c>
      <c r="C2054" s="23" t="s">
        <v>955</v>
      </c>
      <c r="D2054" s="23" t="s">
        <v>956</v>
      </c>
      <c r="E2054" s="22">
        <v>6111</v>
      </c>
      <c r="F2054" s="23"/>
      <c r="G2054" s="128" t="s">
        <v>3378</v>
      </c>
      <c r="H2054" s="32" t="s">
        <v>12</v>
      </c>
      <c r="I2054" s="44">
        <f t="shared" si="1468"/>
        <v>1525000</v>
      </c>
      <c r="J2054" s="44">
        <v>1525000</v>
      </c>
      <c r="K2054" s="44">
        <f t="shared" si="1470"/>
        <v>0</v>
      </c>
      <c r="L2054" s="44">
        <v>0</v>
      </c>
      <c r="M2054" s="44">
        <v>0</v>
      </c>
      <c r="N2054" s="44">
        <v>0</v>
      </c>
      <c r="O2054" s="44">
        <v>0</v>
      </c>
      <c r="P2054" s="44">
        <v>0</v>
      </c>
      <c r="Q2054" s="44">
        <v>1596876</v>
      </c>
      <c r="R2054" s="44">
        <v>1596876</v>
      </c>
      <c r="S2054" s="44">
        <v>1329074</v>
      </c>
      <c r="T2054" s="44">
        <f t="shared" ref="T2054:T2082" si="1477">U2054+V2054+W2054</f>
        <v>267802</v>
      </c>
      <c r="U2054" s="44">
        <v>160000</v>
      </c>
      <c r="V2054" s="44">
        <v>107802</v>
      </c>
      <c r="W2054" s="44"/>
      <c r="X2054" s="44">
        <f t="shared" ref="X2054:X2082" si="1478">S2054+T2054</f>
        <v>1596876</v>
      </c>
      <c r="Y2054" s="209">
        <f t="shared" si="1474"/>
        <v>100</v>
      </c>
    </row>
    <row r="2055" spans="1:25">
      <c r="A2055" s="20" t="s">
        <v>786</v>
      </c>
      <c r="B2055" s="20" t="s">
        <v>172</v>
      </c>
      <c r="C2055" s="20" t="s">
        <v>955</v>
      </c>
      <c r="D2055" s="20" t="s">
        <v>956</v>
      </c>
      <c r="E2055" s="20" t="s">
        <v>134</v>
      </c>
      <c r="F2055" s="23" t="s">
        <v>0</v>
      </c>
      <c r="G2055" s="154" t="s">
        <v>0</v>
      </c>
      <c r="H2055" s="21" t="s">
        <v>13</v>
      </c>
      <c r="I2055" s="66">
        <f t="shared" si="1468"/>
        <v>267500</v>
      </c>
      <c r="J2055" s="66">
        <f t="shared" ref="J2055:P2055" si="1479">SUM(J2056:J2060)</f>
        <v>267500</v>
      </c>
      <c r="K2055" s="66">
        <f t="shared" si="1470"/>
        <v>0</v>
      </c>
      <c r="L2055" s="66">
        <f t="shared" si="1479"/>
        <v>0</v>
      </c>
      <c r="M2055" s="66">
        <f t="shared" si="1479"/>
        <v>0</v>
      </c>
      <c r="N2055" s="66">
        <f t="shared" si="1479"/>
        <v>0</v>
      </c>
      <c r="O2055" s="66">
        <f t="shared" si="1479"/>
        <v>0</v>
      </c>
      <c r="P2055" s="66">
        <f t="shared" si="1479"/>
        <v>0</v>
      </c>
      <c r="Q2055" s="66">
        <f>SUM(Q2056:Q2060)</f>
        <v>271077</v>
      </c>
      <c r="R2055" s="66">
        <f>SUM(R2056:R2060)</f>
        <v>271077</v>
      </c>
      <c r="S2055" s="66">
        <f>SUM(S2056:S2060)</f>
        <v>221615</v>
      </c>
      <c r="T2055" s="66">
        <f t="shared" ref="T2055:X2055" si="1480">SUM(T2056:T2060)</f>
        <v>49462</v>
      </c>
      <c r="U2055" s="66">
        <f t="shared" si="1480"/>
        <v>29200</v>
      </c>
      <c r="V2055" s="66">
        <f t="shared" si="1480"/>
        <v>20262</v>
      </c>
      <c r="W2055" s="66">
        <f t="shared" si="1480"/>
        <v>0</v>
      </c>
      <c r="X2055" s="66">
        <f t="shared" si="1480"/>
        <v>271077</v>
      </c>
      <c r="Y2055" s="208">
        <f t="shared" si="1474"/>
        <v>100</v>
      </c>
    </row>
    <row r="2056" spans="1:25">
      <c r="A2056" s="23" t="s">
        <v>786</v>
      </c>
      <c r="B2056" s="23" t="s">
        <v>172</v>
      </c>
      <c r="C2056" s="23" t="s">
        <v>955</v>
      </c>
      <c r="D2056" s="23" t="s">
        <v>956</v>
      </c>
      <c r="E2056" s="22">
        <v>6112</v>
      </c>
      <c r="F2056" s="23" t="s">
        <v>958</v>
      </c>
      <c r="G2056" s="128" t="s">
        <v>3378</v>
      </c>
      <c r="H2056" s="32" t="s">
        <v>16</v>
      </c>
      <c r="I2056" s="44">
        <f t="shared" si="1468"/>
        <v>43500</v>
      </c>
      <c r="J2056" s="44">
        <v>43500</v>
      </c>
      <c r="K2056" s="44">
        <f t="shared" si="1470"/>
        <v>0</v>
      </c>
      <c r="L2056" s="44">
        <v>0</v>
      </c>
      <c r="M2056" s="44">
        <v>0</v>
      </c>
      <c r="N2056" s="44">
        <v>0</v>
      </c>
      <c r="O2056" s="44">
        <v>0</v>
      </c>
      <c r="P2056" s="44">
        <v>0</v>
      </c>
      <c r="Q2056" s="44">
        <v>43500</v>
      </c>
      <c r="R2056" s="44">
        <v>43500</v>
      </c>
      <c r="S2056" s="44">
        <v>35915</v>
      </c>
      <c r="T2056" s="44">
        <f t="shared" si="1477"/>
        <v>7585</v>
      </c>
      <c r="U2056" s="44">
        <v>4200</v>
      </c>
      <c r="V2056" s="44">
        <v>3385</v>
      </c>
      <c r="W2056" s="44"/>
      <c r="X2056" s="44">
        <f t="shared" si="1478"/>
        <v>43500</v>
      </c>
      <c r="Y2056" s="209">
        <f t="shared" si="1474"/>
        <v>100</v>
      </c>
    </row>
    <row r="2057" spans="1:25">
      <c r="A2057" s="23" t="s">
        <v>786</v>
      </c>
      <c r="B2057" s="23" t="s">
        <v>172</v>
      </c>
      <c r="C2057" s="23" t="s">
        <v>955</v>
      </c>
      <c r="D2057" s="23" t="s">
        <v>956</v>
      </c>
      <c r="E2057" s="22">
        <v>6112</v>
      </c>
      <c r="F2057" s="23" t="s">
        <v>959</v>
      </c>
      <c r="G2057" s="128" t="s">
        <v>3378</v>
      </c>
      <c r="H2057" s="32" t="s">
        <v>19</v>
      </c>
      <c r="I2057" s="44">
        <f t="shared" si="1468"/>
        <v>146000</v>
      </c>
      <c r="J2057" s="44">
        <v>146000</v>
      </c>
      <c r="K2057" s="44">
        <f t="shared" si="1470"/>
        <v>0</v>
      </c>
      <c r="L2057" s="44">
        <v>0</v>
      </c>
      <c r="M2057" s="44">
        <v>0</v>
      </c>
      <c r="N2057" s="44">
        <v>0</v>
      </c>
      <c r="O2057" s="44">
        <v>0</v>
      </c>
      <c r="P2057" s="44">
        <v>0</v>
      </c>
      <c r="Q2057" s="44">
        <v>146000</v>
      </c>
      <c r="R2057" s="44">
        <v>146000</v>
      </c>
      <c r="S2057" s="44">
        <v>112123</v>
      </c>
      <c r="T2057" s="44">
        <f t="shared" si="1477"/>
        <v>33877</v>
      </c>
      <c r="U2057" s="44">
        <v>17000</v>
      </c>
      <c r="V2057" s="44">
        <v>16877</v>
      </c>
      <c r="W2057" s="44"/>
      <c r="X2057" s="44">
        <f t="shared" si="1478"/>
        <v>146000</v>
      </c>
      <c r="Y2057" s="209">
        <f t="shared" si="1474"/>
        <v>100</v>
      </c>
    </row>
    <row r="2058" spans="1:25">
      <c r="A2058" s="23" t="s">
        <v>786</v>
      </c>
      <c r="B2058" s="23" t="s">
        <v>172</v>
      </c>
      <c r="C2058" s="23" t="s">
        <v>955</v>
      </c>
      <c r="D2058" s="23" t="s">
        <v>956</v>
      </c>
      <c r="E2058" s="22">
        <v>6112</v>
      </c>
      <c r="F2058" s="23" t="s">
        <v>960</v>
      </c>
      <c r="G2058" s="128" t="s">
        <v>3378</v>
      </c>
      <c r="H2058" s="32" t="s">
        <v>17</v>
      </c>
      <c r="I2058" s="44">
        <f t="shared" si="1468"/>
        <v>32000</v>
      </c>
      <c r="J2058" s="44">
        <v>32000</v>
      </c>
      <c r="K2058" s="44">
        <f t="shared" si="1470"/>
        <v>0</v>
      </c>
      <c r="L2058" s="44">
        <v>0</v>
      </c>
      <c r="M2058" s="44">
        <v>0</v>
      </c>
      <c r="N2058" s="44">
        <v>0</v>
      </c>
      <c r="O2058" s="44">
        <v>0</v>
      </c>
      <c r="P2058" s="44">
        <v>0</v>
      </c>
      <c r="Q2058" s="44">
        <v>35577</v>
      </c>
      <c r="R2058" s="44">
        <v>35577</v>
      </c>
      <c r="S2058" s="44">
        <v>35577</v>
      </c>
      <c r="T2058" s="44">
        <f t="shared" si="1477"/>
        <v>0</v>
      </c>
      <c r="U2058" s="44"/>
      <c r="V2058" s="44"/>
      <c r="W2058" s="44"/>
      <c r="X2058" s="44">
        <f t="shared" si="1478"/>
        <v>35577</v>
      </c>
      <c r="Y2058" s="209">
        <f t="shared" si="1474"/>
        <v>100</v>
      </c>
    </row>
    <row r="2059" spans="1:25">
      <c r="A2059" s="23" t="s">
        <v>786</v>
      </c>
      <c r="B2059" s="23" t="s">
        <v>172</v>
      </c>
      <c r="C2059" s="23" t="s">
        <v>955</v>
      </c>
      <c r="D2059" s="23" t="s">
        <v>956</v>
      </c>
      <c r="E2059" s="22">
        <v>6112</v>
      </c>
      <c r="F2059" s="23" t="s">
        <v>961</v>
      </c>
      <c r="G2059" s="128" t="s">
        <v>3378</v>
      </c>
      <c r="H2059" s="32" t="s">
        <v>15</v>
      </c>
      <c r="I2059" s="44">
        <f t="shared" si="1468"/>
        <v>16000</v>
      </c>
      <c r="J2059" s="44">
        <v>16000</v>
      </c>
      <c r="K2059" s="44">
        <f t="shared" si="1470"/>
        <v>0</v>
      </c>
      <c r="L2059" s="44">
        <v>0</v>
      </c>
      <c r="M2059" s="44">
        <v>0</v>
      </c>
      <c r="N2059" s="44">
        <v>0</v>
      </c>
      <c r="O2059" s="44">
        <v>0</v>
      </c>
      <c r="P2059" s="44">
        <v>0</v>
      </c>
      <c r="Q2059" s="44">
        <v>8000</v>
      </c>
      <c r="R2059" s="44">
        <v>8000</v>
      </c>
      <c r="S2059" s="44">
        <v>0</v>
      </c>
      <c r="T2059" s="44">
        <f t="shared" si="1477"/>
        <v>8000</v>
      </c>
      <c r="U2059" s="44">
        <v>8000</v>
      </c>
      <c r="V2059" s="44"/>
      <c r="W2059" s="44"/>
      <c r="X2059" s="44">
        <f t="shared" si="1478"/>
        <v>8000</v>
      </c>
      <c r="Y2059" s="209">
        <f t="shared" si="1474"/>
        <v>100</v>
      </c>
    </row>
    <row r="2060" spans="1:25">
      <c r="A2060" s="23" t="s">
        <v>786</v>
      </c>
      <c r="B2060" s="23" t="s">
        <v>172</v>
      </c>
      <c r="C2060" s="23" t="s">
        <v>955</v>
      </c>
      <c r="D2060" s="23" t="s">
        <v>956</v>
      </c>
      <c r="E2060" s="22">
        <v>6112</v>
      </c>
      <c r="F2060" s="23" t="s">
        <v>962</v>
      </c>
      <c r="G2060" s="128" t="s">
        <v>3378</v>
      </c>
      <c r="H2060" s="32" t="s">
        <v>18</v>
      </c>
      <c r="I2060" s="44">
        <f t="shared" si="1468"/>
        <v>30000</v>
      </c>
      <c r="J2060" s="44">
        <v>30000</v>
      </c>
      <c r="K2060" s="44">
        <f t="shared" si="1470"/>
        <v>0</v>
      </c>
      <c r="L2060" s="44">
        <v>0</v>
      </c>
      <c r="M2060" s="44">
        <v>0</v>
      </c>
      <c r="N2060" s="44">
        <v>0</v>
      </c>
      <c r="O2060" s="44">
        <v>0</v>
      </c>
      <c r="P2060" s="44">
        <v>0</v>
      </c>
      <c r="Q2060" s="44">
        <v>38000</v>
      </c>
      <c r="R2060" s="44">
        <v>38000</v>
      </c>
      <c r="S2060" s="44">
        <v>38000</v>
      </c>
      <c r="T2060" s="44">
        <f t="shared" si="1477"/>
        <v>0</v>
      </c>
      <c r="U2060" s="44"/>
      <c r="V2060" s="44"/>
      <c r="W2060" s="44"/>
      <c r="X2060" s="44">
        <f t="shared" si="1478"/>
        <v>38000</v>
      </c>
      <c r="Y2060" s="209">
        <f t="shared" si="1474"/>
        <v>100</v>
      </c>
    </row>
    <row r="2061" spans="1:25">
      <c r="A2061" s="23" t="s">
        <v>786</v>
      </c>
      <c r="B2061" s="23" t="s">
        <v>172</v>
      </c>
      <c r="C2061" s="23" t="s">
        <v>955</v>
      </c>
      <c r="D2061" s="23" t="s">
        <v>956</v>
      </c>
      <c r="E2061" s="21" t="s">
        <v>139</v>
      </c>
      <c r="F2061" s="21" t="s">
        <v>0</v>
      </c>
      <c r="G2061" s="150" t="s">
        <v>0</v>
      </c>
      <c r="H2061" s="21" t="s">
        <v>21</v>
      </c>
      <c r="I2061" s="66">
        <f t="shared" si="1468"/>
        <v>163000</v>
      </c>
      <c r="J2061" s="66">
        <f t="shared" ref="J2061:X2061" si="1481">SUM(J2062)</f>
        <v>163000</v>
      </c>
      <c r="K2061" s="66">
        <f t="shared" si="1470"/>
        <v>0</v>
      </c>
      <c r="L2061" s="66">
        <f t="shared" si="1481"/>
        <v>0</v>
      </c>
      <c r="M2061" s="66">
        <f t="shared" si="1481"/>
        <v>0</v>
      </c>
      <c r="N2061" s="66">
        <f t="shared" si="1481"/>
        <v>0</v>
      </c>
      <c r="O2061" s="66">
        <f t="shared" si="1481"/>
        <v>0</v>
      </c>
      <c r="P2061" s="66">
        <f t="shared" si="1481"/>
        <v>0</v>
      </c>
      <c r="Q2061" s="66">
        <f t="shared" si="1481"/>
        <v>170547</v>
      </c>
      <c r="R2061" s="66">
        <f t="shared" si="1481"/>
        <v>170547</v>
      </c>
      <c r="S2061" s="66">
        <f t="shared" si="1481"/>
        <v>135928</v>
      </c>
      <c r="T2061" s="66">
        <f t="shared" si="1481"/>
        <v>34619</v>
      </c>
      <c r="U2061" s="66">
        <f t="shared" si="1481"/>
        <v>15000</v>
      </c>
      <c r="V2061" s="66">
        <f t="shared" si="1481"/>
        <v>15000</v>
      </c>
      <c r="W2061" s="66">
        <f t="shared" si="1481"/>
        <v>4619</v>
      </c>
      <c r="X2061" s="66">
        <f t="shared" si="1481"/>
        <v>170547</v>
      </c>
      <c r="Y2061" s="208">
        <f t="shared" si="1474"/>
        <v>100</v>
      </c>
    </row>
    <row r="2062" spans="1:25">
      <c r="A2062" s="23" t="s">
        <v>786</v>
      </c>
      <c r="B2062" s="23" t="s">
        <v>172</v>
      </c>
      <c r="C2062" s="23" t="s">
        <v>955</v>
      </c>
      <c r="D2062" s="23" t="s">
        <v>956</v>
      </c>
      <c r="E2062" s="22">
        <v>6121</v>
      </c>
      <c r="F2062" s="23"/>
      <c r="G2062" s="128" t="s">
        <v>3378</v>
      </c>
      <c r="H2062" s="32" t="s">
        <v>22</v>
      </c>
      <c r="I2062" s="44">
        <f t="shared" si="1468"/>
        <v>163000</v>
      </c>
      <c r="J2062" s="44">
        <v>163000</v>
      </c>
      <c r="K2062" s="44">
        <f t="shared" si="1470"/>
        <v>0</v>
      </c>
      <c r="L2062" s="44">
        <v>0</v>
      </c>
      <c r="M2062" s="44">
        <v>0</v>
      </c>
      <c r="N2062" s="44">
        <v>0</v>
      </c>
      <c r="O2062" s="44">
        <v>0</v>
      </c>
      <c r="P2062" s="44">
        <v>0</v>
      </c>
      <c r="Q2062" s="44">
        <v>170547</v>
      </c>
      <c r="R2062" s="44">
        <v>170547</v>
      </c>
      <c r="S2062" s="44">
        <v>135928</v>
      </c>
      <c r="T2062" s="44">
        <f t="shared" si="1477"/>
        <v>34619</v>
      </c>
      <c r="U2062" s="44">
        <v>15000</v>
      </c>
      <c r="V2062" s="44">
        <v>15000</v>
      </c>
      <c r="W2062" s="44">
        <v>4619</v>
      </c>
      <c r="X2062" s="44">
        <f t="shared" si="1478"/>
        <v>170547</v>
      </c>
      <c r="Y2062" s="209">
        <f t="shared" si="1474"/>
        <v>100</v>
      </c>
    </row>
    <row r="2063" spans="1:25">
      <c r="A2063" s="23" t="s">
        <v>786</v>
      </c>
      <c r="B2063" s="23" t="s">
        <v>172</v>
      </c>
      <c r="C2063" s="23" t="s">
        <v>955</v>
      </c>
      <c r="D2063" s="23" t="s">
        <v>956</v>
      </c>
      <c r="E2063" s="21" t="s">
        <v>141</v>
      </c>
      <c r="F2063" s="21" t="s">
        <v>0</v>
      </c>
      <c r="G2063" s="150" t="s">
        <v>0</v>
      </c>
      <c r="H2063" s="21" t="s">
        <v>23</v>
      </c>
      <c r="I2063" s="66">
        <f t="shared" si="1468"/>
        <v>224600</v>
      </c>
      <c r="J2063" s="66">
        <f t="shared" ref="J2063:P2063" si="1482">SUM(J2064:J2072)</f>
        <v>124600</v>
      </c>
      <c r="K2063" s="66">
        <f t="shared" si="1470"/>
        <v>100000</v>
      </c>
      <c r="L2063" s="66">
        <f t="shared" si="1482"/>
        <v>100000</v>
      </c>
      <c r="M2063" s="66">
        <f t="shared" si="1482"/>
        <v>0</v>
      </c>
      <c r="N2063" s="66">
        <f t="shared" si="1482"/>
        <v>0</v>
      </c>
      <c r="O2063" s="66">
        <f t="shared" si="1482"/>
        <v>0</v>
      </c>
      <c r="P2063" s="66">
        <f t="shared" si="1482"/>
        <v>0</v>
      </c>
      <c r="Q2063" s="66">
        <f>SUM(Q2064:Q2072)</f>
        <v>231831</v>
      </c>
      <c r="R2063" s="66">
        <f>SUM(R2064:R2072)</f>
        <v>131831</v>
      </c>
      <c r="S2063" s="66">
        <f>SUM(S2064:S2072)</f>
        <v>112301</v>
      </c>
      <c r="T2063" s="66">
        <f t="shared" ref="T2063:X2063" si="1483">SUM(T2064:T2072)</f>
        <v>19530</v>
      </c>
      <c r="U2063" s="66">
        <f t="shared" si="1483"/>
        <v>12370</v>
      </c>
      <c r="V2063" s="66">
        <f t="shared" si="1483"/>
        <v>3580</v>
      </c>
      <c r="W2063" s="66">
        <f t="shared" si="1483"/>
        <v>3580</v>
      </c>
      <c r="X2063" s="66">
        <f t="shared" si="1483"/>
        <v>131831</v>
      </c>
      <c r="Y2063" s="208">
        <f t="shared" si="1474"/>
        <v>100</v>
      </c>
    </row>
    <row r="2064" spans="1:25">
      <c r="A2064" s="23" t="s">
        <v>786</v>
      </c>
      <c r="B2064" s="23" t="s">
        <v>172</v>
      </c>
      <c r="C2064" s="23" t="s">
        <v>955</v>
      </c>
      <c r="D2064" s="23" t="s">
        <v>956</v>
      </c>
      <c r="E2064" s="22">
        <v>6131</v>
      </c>
      <c r="F2064" s="23"/>
      <c r="G2064" s="128" t="s">
        <v>3378</v>
      </c>
      <c r="H2064" s="32" t="s">
        <v>24</v>
      </c>
      <c r="I2064" s="44">
        <f t="shared" si="1468"/>
        <v>1500</v>
      </c>
      <c r="J2064" s="44">
        <v>500</v>
      </c>
      <c r="K2064" s="44">
        <f t="shared" si="1470"/>
        <v>1000</v>
      </c>
      <c r="L2064" s="44">
        <v>1000</v>
      </c>
      <c r="M2064" s="44">
        <v>0</v>
      </c>
      <c r="N2064" s="44">
        <v>0</v>
      </c>
      <c r="O2064" s="44">
        <v>0</v>
      </c>
      <c r="P2064" s="44">
        <v>0</v>
      </c>
      <c r="Q2064" s="44">
        <v>1500</v>
      </c>
      <c r="R2064" s="44">
        <v>500</v>
      </c>
      <c r="S2064" s="44">
        <v>500</v>
      </c>
      <c r="T2064" s="44">
        <f t="shared" si="1477"/>
        <v>0</v>
      </c>
      <c r="U2064" s="44"/>
      <c r="V2064" s="44"/>
      <c r="W2064" s="44"/>
      <c r="X2064" s="44">
        <f t="shared" si="1478"/>
        <v>500</v>
      </c>
      <c r="Y2064" s="209">
        <f t="shared" si="1474"/>
        <v>100</v>
      </c>
    </row>
    <row r="2065" spans="1:25">
      <c r="A2065" s="23" t="s">
        <v>786</v>
      </c>
      <c r="B2065" s="23" t="s">
        <v>172</v>
      </c>
      <c r="C2065" s="23" t="s">
        <v>955</v>
      </c>
      <c r="D2065" s="23" t="s">
        <v>956</v>
      </c>
      <c r="E2065" s="22">
        <v>6132</v>
      </c>
      <c r="F2065" s="23"/>
      <c r="G2065" s="128" t="s">
        <v>3378</v>
      </c>
      <c r="H2065" s="32" t="s">
        <v>25</v>
      </c>
      <c r="I2065" s="44">
        <f t="shared" si="1468"/>
        <v>63000</v>
      </c>
      <c r="J2065" s="44">
        <v>63000</v>
      </c>
      <c r="K2065" s="44">
        <f t="shared" si="1470"/>
        <v>0</v>
      </c>
      <c r="L2065" s="44">
        <v>0</v>
      </c>
      <c r="M2065" s="44">
        <v>0</v>
      </c>
      <c r="N2065" s="44">
        <v>0</v>
      </c>
      <c r="O2065" s="44">
        <v>0</v>
      </c>
      <c r="P2065" s="44">
        <v>0</v>
      </c>
      <c r="Q2065" s="44">
        <v>63000</v>
      </c>
      <c r="R2065" s="44">
        <v>63000</v>
      </c>
      <c r="S2065" s="44">
        <v>55000</v>
      </c>
      <c r="T2065" s="44">
        <f t="shared" si="1477"/>
        <v>8000</v>
      </c>
      <c r="U2065" s="44">
        <v>8000</v>
      </c>
      <c r="V2065" s="44"/>
      <c r="W2065" s="44"/>
      <c r="X2065" s="44">
        <f t="shared" si="1478"/>
        <v>63000</v>
      </c>
      <c r="Y2065" s="209">
        <f t="shared" si="1474"/>
        <v>100</v>
      </c>
    </row>
    <row r="2066" spans="1:25">
      <c r="A2066" s="23" t="s">
        <v>786</v>
      </c>
      <c r="B2066" s="23" t="s">
        <v>172</v>
      </c>
      <c r="C2066" s="23" t="s">
        <v>955</v>
      </c>
      <c r="D2066" s="23" t="s">
        <v>956</v>
      </c>
      <c r="E2066" s="22">
        <v>6133</v>
      </c>
      <c r="F2066" s="23"/>
      <c r="G2066" s="128" t="s">
        <v>3378</v>
      </c>
      <c r="H2066" s="32" t="s">
        <v>26</v>
      </c>
      <c r="I2066" s="44">
        <f t="shared" si="1468"/>
        <v>12000</v>
      </c>
      <c r="J2066" s="44">
        <v>12000</v>
      </c>
      <c r="K2066" s="44">
        <f t="shared" si="1470"/>
        <v>0</v>
      </c>
      <c r="L2066" s="44">
        <v>0</v>
      </c>
      <c r="M2066" s="44">
        <v>0</v>
      </c>
      <c r="N2066" s="44">
        <v>0</v>
      </c>
      <c r="O2066" s="44">
        <v>0</v>
      </c>
      <c r="P2066" s="44">
        <v>0</v>
      </c>
      <c r="Q2066" s="44">
        <v>12000</v>
      </c>
      <c r="R2066" s="44">
        <v>12000</v>
      </c>
      <c r="S2066" s="44">
        <v>9000</v>
      </c>
      <c r="T2066" s="44">
        <f t="shared" si="1477"/>
        <v>3000</v>
      </c>
      <c r="U2066" s="44">
        <v>1000</v>
      </c>
      <c r="V2066" s="44">
        <v>1000</v>
      </c>
      <c r="W2066" s="44">
        <v>1000</v>
      </c>
      <c r="X2066" s="44">
        <f t="shared" si="1478"/>
        <v>12000</v>
      </c>
      <c r="Y2066" s="209">
        <f t="shared" si="1474"/>
        <v>100</v>
      </c>
    </row>
    <row r="2067" spans="1:25">
      <c r="A2067" s="23" t="s">
        <v>786</v>
      </c>
      <c r="B2067" s="23" t="s">
        <v>172</v>
      </c>
      <c r="C2067" s="23" t="s">
        <v>955</v>
      </c>
      <c r="D2067" s="23" t="s">
        <v>956</v>
      </c>
      <c r="E2067" s="22">
        <v>6134</v>
      </c>
      <c r="F2067" s="23"/>
      <c r="G2067" s="128" t="s">
        <v>3378</v>
      </c>
      <c r="H2067" s="32" t="s">
        <v>27</v>
      </c>
      <c r="I2067" s="44">
        <f t="shared" si="1468"/>
        <v>105500</v>
      </c>
      <c r="J2067" s="44">
        <v>9000</v>
      </c>
      <c r="K2067" s="44">
        <f t="shared" si="1470"/>
        <v>96500</v>
      </c>
      <c r="L2067" s="44">
        <v>96500</v>
      </c>
      <c r="M2067" s="44">
        <v>0</v>
      </c>
      <c r="N2067" s="44">
        <v>0</v>
      </c>
      <c r="O2067" s="44">
        <v>0</v>
      </c>
      <c r="P2067" s="44">
        <v>0</v>
      </c>
      <c r="Q2067" s="44">
        <v>105500</v>
      </c>
      <c r="R2067" s="44">
        <v>9000</v>
      </c>
      <c r="S2067" s="44">
        <v>6750</v>
      </c>
      <c r="T2067" s="44">
        <f t="shared" si="1477"/>
        <v>2250</v>
      </c>
      <c r="U2067" s="44">
        <v>750</v>
      </c>
      <c r="V2067" s="44">
        <v>750</v>
      </c>
      <c r="W2067" s="44">
        <v>750</v>
      </c>
      <c r="X2067" s="44">
        <f t="shared" si="1478"/>
        <v>9000</v>
      </c>
      <c r="Y2067" s="209">
        <f t="shared" si="1474"/>
        <v>100</v>
      </c>
    </row>
    <row r="2068" spans="1:25">
      <c r="A2068" s="23" t="s">
        <v>786</v>
      </c>
      <c r="B2068" s="23" t="s">
        <v>172</v>
      </c>
      <c r="C2068" s="23" t="s">
        <v>955</v>
      </c>
      <c r="D2068" s="23" t="s">
        <v>956</v>
      </c>
      <c r="E2068" s="22">
        <v>6135</v>
      </c>
      <c r="F2068" s="23"/>
      <c r="G2068" s="128" t="s">
        <v>3378</v>
      </c>
      <c r="H2068" s="32" t="s">
        <v>28</v>
      </c>
      <c r="I2068" s="44">
        <f t="shared" si="1468"/>
        <v>1000</v>
      </c>
      <c r="J2068" s="44">
        <v>500</v>
      </c>
      <c r="K2068" s="44">
        <f t="shared" si="1470"/>
        <v>500</v>
      </c>
      <c r="L2068" s="44">
        <v>500</v>
      </c>
      <c r="M2068" s="44">
        <v>0</v>
      </c>
      <c r="N2068" s="44">
        <v>0</v>
      </c>
      <c r="O2068" s="44">
        <v>0</v>
      </c>
      <c r="P2068" s="44">
        <v>0</v>
      </c>
      <c r="Q2068" s="44">
        <v>1000</v>
      </c>
      <c r="R2068" s="44">
        <v>500</v>
      </c>
      <c r="S2068" s="44">
        <v>500</v>
      </c>
      <c r="T2068" s="44">
        <f t="shared" si="1477"/>
        <v>0</v>
      </c>
      <c r="U2068" s="44"/>
      <c r="V2068" s="44"/>
      <c r="W2068" s="44"/>
      <c r="X2068" s="44">
        <f t="shared" si="1478"/>
        <v>500</v>
      </c>
      <c r="Y2068" s="209">
        <f t="shared" si="1474"/>
        <v>100</v>
      </c>
    </row>
    <row r="2069" spans="1:25">
      <c r="A2069" s="23" t="s">
        <v>786</v>
      </c>
      <c r="B2069" s="23" t="s">
        <v>172</v>
      </c>
      <c r="C2069" s="23" t="s">
        <v>955</v>
      </c>
      <c r="D2069" s="23" t="s">
        <v>956</v>
      </c>
      <c r="E2069" s="22">
        <v>6136</v>
      </c>
      <c r="F2069" s="23"/>
      <c r="G2069" s="128" t="s">
        <v>3378</v>
      </c>
      <c r="H2069" s="32" t="s">
        <v>29</v>
      </c>
      <c r="I2069" s="44">
        <f t="shared" si="1468"/>
        <v>6600</v>
      </c>
      <c r="J2069" s="44">
        <v>6600</v>
      </c>
      <c r="K2069" s="44">
        <f t="shared" si="1470"/>
        <v>0</v>
      </c>
      <c r="L2069" s="44">
        <v>0</v>
      </c>
      <c r="M2069" s="44">
        <v>0</v>
      </c>
      <c r="N2069" s="44">
        <v>0</v>
      </c>
      <c r="O2069" s="44">
        <v>0</v>
      </c>
      <c r="P2069" s="44">
        <v>0</v>
      </c>
      <c r="Q2069" s="44">
        <v>6600</v>
      </c>
      <c r="R2069" s="44">
        <v>6600</v>
      </c>
      <c r="S2069" s="44">
        <v>5820</v>
      </c>
      <c r="T2069" s="44">
        <f t="shared" si="1477"/>
        <v>780</v>
      </c>
      <c r="U2069" s="44">
        <v>780</v>
      </c>
      <c r="V2069" s="44"/>
      <c r="W2069" s="44"/>
      <c r="X2069" s="44">
        <f t="shared" si="1478"/>
        <v>6600</v>
      </c>
      <c r="Y2069" s="209">
        <f t="shared" si="1474"/>
        <v>100</v>
      </c>
    </row>
    <row r="2070" spans="1:25">
      <c r="A2070" s="23" t="s">
        <v>786</v>
      </c>
      <c r="B2070" s="23" t="s">
        <v>172</v>
      </c>
      <c r="C2070" s="23" t="s">
        <v>955</v>
      </c>
      <c r="D2070" s="23" t="s">
        <v>956</v>
      </c>
      <c r="E2070" s="22">
        <v>6137</v>
      </c>
      <c r="F2070" s="23"/>
      <c r="G2070" s="128" t="s">
        <v>3378</v>
      </c>
      <c r="H2070" s="32" t="s">
        <v>30</v>
      </c>
      <c r="I2070" s="44">
        <f t="shared" si="1468"/>
        <v>10000</v>
      </c>
      <c r="J2070" s="44">
        <v>10000</v>
      </c>
      <c r="K2070" s="44">
        <f t="shared" si="1470"/>
        <v>0</v>
      </c>
      <c r="L2070" s="44">
        <v>0</v>
      </c>
      <c r="M2070" s="44">
        <v>0</v>
      </c>
      <c r="N2070" s="44">
        <v>0</v>
      </c>
      <c r="O2070" s="44">
        <v>0</v>
      </c>
      <c r="P2070" s="44">
        <v>0</v>
      </c>
      <c r="Q2070" s="44">
        <v>10000</v>
      </c>
      <c r="R2070" s="44">
        <v>10000</v>
      </c>
      <c r="S2070" s="44">
        <v>7500</v>
      </c>
      <c r="T2070" s="44">
        <f t="shared" si="1477"/>
        <v>2500</v>
      </c>
      <c r="U2070" s="44">
        <v>840</v>
      </c>
      <c r="V2070" s="44">
        <v>830</v>
      </c>
      <c r="W2070" s="44">
        <v>830</v>
      </c>
      <c r="X2070" s="44">
        <f t="shared" si="1478"/>
        <v>10000</v>
      </c>
      <c r="Y2070" s="209">
        <f t="shared" si="1474"/>
        <v>100</v>
      </c>
    </row>
    <row r="2071" spans="1:25">
      <c r="A2071" s="23" t="s">
        <v>786</v>
      </c>
      <c r="B2071" s="23" t="s">
        <v>172</v>
      </c>
      <c r="C2071" s="23" t="s">
        <v>955</v>
      </c>
      <c r="D2071" s="23" t="s">
        <v>956</v>
      </c>
      <c r="E2071" s="22">
        <v>6138</v>
      </c>
      <c r="F2071" s="23"/>
      <c r="G2071" s="128" t="s">
        <v>3378</v>
      </c>
      <c r="H2071" s="32" t="s">
        <v>31</v>
      </c>
      <c r="I2071" s="44">
        <f t="shared" si="1468"/>
        <v>0</v>
      </c>
      <c r="J2071" s="44">
        <v>0</v>
      </c>
      <c r="K2071" s="44">
        <f t="shared" si="1470"/>
        <v>0</v>
      </c>
      <c r="L2071" s="44">
        <v>0</v>
      </c>
      <c r="M2071" s="44">
        <v>0</v>
      </c>
      <c r="N2071" s="44">
        <v>0</v>
      </c>
      <c r="O2071" s="44">
        <v>0</v>
      </c>
      <c r="P2071" s="44">
        <v>0</v>
      </c>
      <c r="Q2071" s="44">
        <v>0</v>
      </c>
      <c r="R2071" s="44">
        <v>0</v>
      </c>
      <c r="S2071" s="44">
        <v>0</v>
      </c>
      <c r="T2071" s="44">
        <f t="shared" si="1477"/>
        <v>0</v>
      </c>
      <c r="U2071" s="44"/>
      <c r="V2071" s="44"/>
      <c r="W2071" s="44"/>
      <c r="X2071" s="44">
        <f t="shared" si="1478"/>
        <v>0</v>
      </c>
      <c r="Y2071" s="209">
        <f t="shared" si="1474"/>
        <v>0</v>
      </c>
    </row>
    <row r="2072" spans="1:25">
      <c r="A2072" s="20" t="s">
        <v>786</v>
      </c>
      <c r="B2072" s="20" t="s">
        <v>172</v>
      </c>
      <c r="C2072" s="20" t="s">
        <v>955</v>
      </c>
      <c r="D2072" s="20" t="s">
        <v>956</v>
      </c>
      <c r="E2072" s="20" t="s">
        <v>144</v>
      </c>
      <c r="F2072" s="23" t="s">
        <v>0</v>
      </c>
      <c r="G2072" s="154" t="s">
        <v>0</v>
      </c>
      <c r="H2072" s="21" t="s">
        <v>32</v>
      </c>
      <c r="I2072" s="66">
        <f t="shared" si="1468"/>
        <v>25000</v>
      </c>
      <c r="J2072" s="66">
        <f t="shared" ref="J2072:P2072" si="1484">SUM(J2073:J2075)</f>
        <v>23000</v>
      </c>
      <c r="K2072" s="66">
        <f t="shared" si="1470"/>
        <v>2000</v>
      </c>
      <c r="L2072" s="66">
        <f t="shared" si="1484"/>
        <v>2000</v>
      </c>
      <c r="M2072" s="66">
        <f t="shared" si="1484"/>
        <v>0</v>
      </c>
      <c r="N2072" s="66">
        <f t="shared" si="1484"/>
        <v>0</v>
      </c>
      <c r="O2072" s="66">
        <f t="shared" si="1484"/>
        <v>0</v>
      </c>
      <c r="P2072" s="66">
        <f t="shared" si="1484"/>
        <v>0</v>
      </c>
      <c r="Q2072" s="66">
        <f>SUM(Q2073:Q2075)</f>
        <v>32231</v>
      </c>
      <c r="R2072" s="66">
        <f>SUM(R2073:R2075)</f>
        <v>30231</v>
      </c>
      <c r="S2072" s="66">
        <f>SUM(S2073:S2075)</f>
        <v>27231</v>
      </c>
      <c r="T2072" s="66">
        <f t="shared" ref="T2072:X2072" si="1485">SUM(T2073:T2075)</f>
        <v>3000</v>
      </c>
      <c r="U2072" s="66">
        <f t="shared" si="1485"/>
        <v>1000</v>
      </c>
      <c r="V2072" s="66">
        <f t="shared" si="1485"/>
        <v>1000</v>
      </c>
      <c r="W2072" s="66">
        <f t="shared" si="1485"/>
        <v>1000</v>
      </c>
      <c r="X2072" s="66">
        <f t="shared" si="1485"/>
        <v>30231</v>
      </c>
      <c r="Y2072" s="208">
        <f t="shared" si="1474"/>
        <v>100</v>
      </c>
    </row>
    <row r="2073" spans="1:25">
      <c r="A2073" s="23" t="s">
        <v>786</v>
      </c>
      <c r="B2073" s="23" t="s">
        <v>172</v>
      </c>
      <c r="C2073" s="23" t="s">
        <v>955</v>
      </c>
      <c r="D2073" s="23" t="s">
        <v>956</v>
      </c>
      <c r="E2073" s="22">
        <v>6139</v>
      </c>
      <c r="F2073" s="23"/>
      <c r="G2073" s="128" t="s">
        <v>3378</v>
      </c>
      <c r="H2073" s="32" t="s">
        <v>32</v>
      </c>
      <c r="I2073" s="44">
        <f t="shared" si="1468"/>
        <v>8000</v>
      </c>
      <c r="J2073" s="44">
        <v>6000</v>
      </c>
      <c r="K2073" s="44">
        <f t="shared" si="1470"/>
        <v>2000</v>
      </c>
      <c r="L2073" s="44">
        <v>2000</v>
      </c>
      <c r="M2073" s="44">
        <v>0</v>
      </c>
      <c r="N2073" s="44">
        <v>0</v>
      </c>
      <c r="O2073" s="44">
        <v>0</v>
      </c>
      <c r="P2073" s="44">
        <v>0</v>
      </c>
      <c r="Q2073" s="44">
        <v>15000</v>
      </c>
      <c r="R2073" s="44">
        <v>13000</v>
      </c>
      <c r="S2073" s="44">
        <v>13000</v>
      </c>
      <c r="T2073" s="44">
        <f t="shared" si="1477"/>
        <v>0</v>
      </c>
      <c r="U2073" s="44"/>
      <c r="V2073" s="44"/>
      <c r="W2073" s="44"/>
      <c r="X2073" s="44">
        <f t="shared" si="1478"/>
        <v>13000</v>
      </c>
      <c r="Y2073" s="209">
        <f t="shared" si="1474"/>
        <v>100</v>
      </c>
    </row>
    <row r="2074" spans="1:25">
      <c r="A2074" s="23" t="s">
        <v>786</v>
      </c>
      <c r="B2074" s="23" t="s">
        <v>172</v>
      </c>
      <c r="C2074" s="23" t="s">
        <v>955</v>
      </c>
      <c r="D2074" s="23" t="s">
        <v>956</v>
      </c>
      <c r="E2074" s="22">
        <v>6139</v>
      </c>
      <c r="F2074" s="23" t="s">
        <v>963</v>
      </c>
      <c r="G2074" s="128" t="s">
        <v>3378</v>
      </c>
      <c r="H2074" s="32" t="s">
        <v>152</v>
      </c>
      <c r="I2074" s="44">
        <f t="shared" si="1468"/>
        <v>5000</v>
      </c>
      <c r="J2074" s="44">
        <v>5000</v>
      </c>
      <c r="K2074" s="44">
        <f t="shared" si="1470"/>
        <v>0</v>
      </c>
      <c r="L2074" s="44">
        <v>0</v>
      </c>
      <c r="M2074" s="44">
        <v>0</v>
      </c>
      <c r="N2074" s="44">
        <v>0</v>
      </c>
      <c r="O2074" s="44">
        <v>0</v>
      </c>
      <c r="P2074" s="44">
        <v>0</v>
      </c>
      <c r="Q2074" s="44">
        <v>5231</v>
      </c>
      <c r="R2074" s="44">
        <v>5231</v>
      </c>
      <c r="S2074" s="44">
        <v>5231</v>
      </c>
      <c r="T2074" s="44">
        <f t="shared" si="1477"/>
        <v>0</v>
      </c>
      <c r="U2074" s="44"/>
      <c r="V2074" s="44"/>
      <c r="W2074" s="44"/>
      <c r="X2074" s="44">
        <f t="shared" si="1478"/>
        <v>5231</v>
      </c>
      <c r="Y2074" s="209">
        <f t="shared" si="1474"/>
        <v>100</v>
      </c>
    </row>
    <row r="2075" spans="1:25">
      <c r="A2075" s="23" t="s">
        <v>786</v>
      </c>
      <c r="B2075" s="23" t="s">
        <v>172</v>
      </c>
      <c r="C2075" s="23" t="s">
        <v>955</v>
      </c>
      <c r="D2075" s="23" t="s">
        <v>956</v>
      </c>
      <c r="E2075" s="22">
        <v>6139</v>
      </c>
      <c r="F2075" s="23" t="s">
        <v>964</v>
      </c>
      <c r="G2075" s="128" t="s">
        <v>3378</v>
      </c>
      <c r="H2075" s="32" t="s">
        <v>158</v>
      </c>
      <c r="I2075" s="44">
        <f t="shared" si="1468"/>
        <v>12000</v>
      </c>
      <c r="J2075" s="44">
        <v>12000</v>
      </c>
      <c r="K2075" s="44">
        <f t="shared" si="1470"/>
        <v>0</v>
      </c>
      <c r="L2075" s="44">
        <v>0</v>
      </c>
      <c r="M2075" s="44">
        <v>0</v>
      </c>
      <c r="N2075" s="44">
        <v>0</v>
      </c>
      <c r="O2075" s="44">
        <v>0</v>
      </c>
      <c r="P2075" s="44">
        <v>0</v>
      </c>
      <c r="Q2075" s="44">
        <v>12000</v>
      </c>
      <c r="R2075" s="44">
        <v>12000</v>
      </c>
      <c r="S2075" s="44">
        <v>9000</v>
      </c>
      <c r="T2075" s="44">
        <f t="shared" si="1477"/>
        <v>3000</v>
      </c>
      <c r="U2075" s="44">
        <v>1000</v>
      </c>
      <c r="V2075" s="44">
        <v>1000</v>
      </c>
      <c r="W2075" s="44">
        <v>1000</v>
      </c>
      <c r="X2075" s="44">
        <f t="shared" si="1478"/>
        <v>12000</v>
      </c>
      <c r="Y2075" s="209">
        <f t="shared" si="1474"/>
        <v>100</v>
      </c>
    </row>
    <row r="2076" spans="1:25" ht="20.399999999999999">
      <c r="A2076" s="20" t="s">
        <v>0</v>
      </c>
      <c r="B2076" s="20" t="s">
        <v>0</v>
      </c>
      <c r="C2076" s="20" t="s">
        <v>0</v>
      </c>
      <c r="D2076" s="21" t="s">
        <v>0</v>
      </c>
      <c r="E2076" s="21" t="s">
        <v>0</v>
      </c>
      <c r="F2076" s="21" t="s">
        <v>0</v>
      </c>
      <c r="G2076" s="150" t="s">
        <v>0</v>
      </c>
      <c r="H2076" s="30" t="s">
        <v>42</v>
      </c>
      <c r="I2076" s="31">
        <f t="shared" si="1468"/>
        <v>4000</v>
      </c>
      <c r="J2076" s="31">
        <f t="shared" ref="J2076:X2077" si="1486">SUM(J2077)</f>
        <v>4000</v>
      </c>
      <c r="K2076" s="31">
        <f t="shared" si="1470"/>
        <v>0</v>
      </c>
      <c r="L2076" s="31">
        <f t="shared" si="1486"/>
        <v>0</v>
      </c>
      <c r="M2076" s="31">
        <f t="shared" si="1486"/>
        <v>0</v>
      </c>
      <c r="N2076" s="31">
        <f t="shared" si="1486"/>
        <v>0</v>
      </c>
      <c r="O2076" s="31">
        <f t="shared" si="1486"/>
        <v>0</v>
      </c>
      <c r="P2076" s="31">
        <f t="shared" si="1486"/>
        <v>0</v>
      </c>
      <c r="Q2076" s="31">
        <f t="shared" si="1486"/>
        <v>4650</v>
      </c>
      <c r="R2076" s="31">
        <f t="shared" si="1486"/>
        <v>4650</v>
      </c>
      <c r="S2076" s="31">
        <f t="shared" si="1486"/>
        <v>650</v>
      </c>
      <c r="T2076" s="31">
        <f t="shared" si="1486"/>
        <v>4000</v>
      </c>
      <c r="U2076" s="31">
        <f t="shared" si="1486"/>
        <v>4000</v>
      </c>
      <c r="V2076" s="31">
        <f t="shared" si="1486"/>
        <v>0</v>
      </c>
      <c r="W2076" s="31">
        <f t="shared" si="1486"/>
        <v>0</v>
      </c>
      <c r="X2076" s="31">
        <f t="shared" si="1486"/>
        <v>4650</v>
      </c>
      <c r="Y2076" s="220">
        <f t="shared" si="1474"/>
        <v>100</v>
      </c>
    </row>
    <row r="2077" spans="1:25">
      <c r="A2077" s="23" t="s">
        <v>786</v>
      </c>
      <c r="B2077" s="23" t="s">
        <v>172</v>
      </c>
      <c r="C2077" s="23" t="s">
        <v>955</v>
      </c>
      <c r="D2077" s="23" t="s">
        <v>956</v>
      </c>
      <c r="E2077" s="21" t="s">
        <v>159</v>
      </c>
      <c r="F2077" s="21" t="s">
        <v>0</v>
      </c>
      <c r="G2077" s="150" t="s">
        <v>0</v>
      </c>
      <c r="H2077" s="21" t="s">
        <v>34</v>
      </c>
      <c r="I2077" s="66">
        <f t="shared" si="1468"/>
        <v>4000</v>
      </c>
      <c r="J2077" s="66">
        <f t="shared" si="1486"/>
        <v>4000</v>
      </c>
      <c r="K2077" s="66">
        <f t="shared" si="1470"/>
        <v>0</v>
      </c>
      <c r="L2077" s="66">
        <f t="shared" si="1486"/>
        <v>0</v>
      </c>
      <c r="M2077" s="66">
        <f t="shared" si="1486"/>
        <v>0</v>
      </c>
      <c r="N2077" s="66">
        <f t="shared" si="1486"/>
        <v>0</v>
      </c>
      <c r="O2077" s="66">
        <f t="shared" si="1486"/>
        <v>0</v>
      </c>
      <c r="P2077" s="66">
        <f t="shared" si="1486"/>
        <v>0</v>
      </c>
      <c r="Q2077" s="66">
        <f t="shared" si="1486"/>
        <v>4650</v>
      </c>
      <c r="R2077" s="66">
        <f t="shared" si="1486"/>
        <v>4650</v>
      </c>
      <c r="S2077" s="66">
        <f t="shared" si="1486"/>
        <v>650</v>
      </c>
      <c r="T2077" s="66">
        <f t="shared" si="1486"/>
        <v>4000</v>
      </c>
      <c r="U2077" s="66">
        <f t="shared" si="1486"/>
        <v>4000</v>
      </c>
      <c r="V2077" s="66">
        <f t="shared" si="1486"/>
        <v>0</v>
      </c>
      <c r="W2077" s="66">
        <f t="shared" si="1486"/>
        <v>0</v>
      </c>
      <c r="X2077" s="66">
        <f t="shared" si="1486"/>
        <v>4650</v>
      </c>
      <c r="Y2077" s="208">
        <f t="shared" si="1474"/>
        <v>100</v>
      </c>
    </row>
    <row r="2078" spans="1:25">
      <c r="A2078" s="23" t="s">
        <v>786</v>
      </c>
      <c r="B2078" s="23" t="s">
        <v>172</v>
      </c>
      <c r="C2078" s="23" t="s">
        <v>955</v>
      </c>
      <c r="D2078" s="23" t="s">
        <v>956</v>
      </c>
      <c r="E2078" s="22">
        <v>6148</v>
      </c>
      <c r="F2078" s="23"/>
      <c r="G2078" s="128" t="s">
        <v>3378</v>
      </c>
      <c r="H2078" s="32" t="s">
        <v>41</v>
      </c>
      <c r="I2078" s="44">
        <f t="shared" si="1468"/>
        <v>4000</v>
      </c>
      <c r="J2078" s="44">
        <v>4000</v>
      </c>
      <c r="K2078" s="44">
        <f t="shared" si="1470"/>
        <v>0</v>
      </c>
      <c r="L2078" s="44">
        <v>0</v>
      </c>
      <c r="M2078" s="44">
        <v>0</v>
      </c>
      <c r="N2078" s="44">
        <v>0</v>
      </c>
      <c r="O2078" s="44">
        <v>0</v>
      </c>
      <c r="P2078" s="44">
        <v>0</v>
      </c>
      <c r="Q2078" s="44">
        <v>4650</v>
      </c>
      <c r="R2078" s="44">
        <v>4650</v>
      </c>
      <c r="S2078" s="44">
        <v>650</v>
      </c>
      <c r="T2078" s="44">
        <f t="shared" si="1477"/>
        <v>4000</v>
      </c>
      <c r="U2078" s="44">
        <v>4000</v>
      </c>
      <c r="V2078" s="44"/>
      <c r="W2078" s="44"/>
      <c r="X2078" s="44">
        <f t="shared" si="1478"/>
        <v>4650</v>
      </c>
      <c r="Y2078" s="209">
        <f t="shared" si="1474"/>
        <v>100</v>
      </c>
    </row>
    <row r="2079" spans="1:25" ht="20.399999999999999">
      <c r="A2079" s="20" t="s">
        <v>0</v>
      </c>
      <c r="B2079" s="20" t="s">
        <v>0</v>
      </c>
      <c r="C2079" s="20" t="s">
        <v>0</v>
      </c>
      <c r="D2079" s="21" t="s">
        <v>0</v>
      </c>
      <c r="E2079" s="21" t="s">
        <v>0</v>
      </c>
      <c r="F2079" s="21" t="s">
        <v>0</v>
      </c>
      <c r="G2079" s="150" t="s">
        <v>0</v>
      </c>
      <c r="H2079" s="30" t="s">
        <v>60</v>
      </c>
      <c r="I2079" s="31">
        <f t="shared" si="1468"/>
        <v>60000</v>
      </c>
      <c r="J2079" s="31">
        <f t="shared" ref="J2079:X2079" si="1487">SUM(J2080)</f>
        <v>0</v>
      </c>
      <c r="K2079" s="31">
        <f t="shared" si="1470"/>
        <v>60000</v>
      </c>
      <c r="L2079" s="31">
        <f t="shared" si="1487"/>
        <v>30000</v>
      </c>
      <c r="M2079" s="31">
        <f t="shared" si="1487"/>
        <v>0</v>
      </c>
      <c r="N2079" s="31">
        <f t="shared" si="1487"/>
        <v>30000</v>
      </c>
      <c r="O2079" s="31">
        <f t="shared" si="1487"/>
        <v>0</v>
      </c>
      <c r="P2079" s="31">
        <f t="shared" si="1487"/>
        <v>0</v>
      </c>
      <c r="Q2079" s="31">
        <f t="shared" si="1487"/>
        <v>60000</v>
      </c>
      <c r="R2079" s="31">
        <f t="shared" si="1487"/>
        <v>0</v>
      </c>
      <c r="S2079" s="31">
        <f t="shared" si="1487"/>
        <v>0</v>
      </c>
      <c r="T2079" s="31">
        <f t="shared" si="1487"/>
        <v>0</v>
      </c>
      <c r="U2079" s="31">
        <f t="shared" si="1487"/>
        <v>0</v>
      </c>
      <c r="V2079" s="31">
        <f t="shared" si="1487"/>
        <v>0</v>
      </c>
      <c r="W2079" s="31">
        <f t="shared" si="1487"/>
        <v>0</v>
      </c>
      <c r="X2079" s="31">
        <f t="shared" si="1487"/>
        <v>0</v>
      </c>
      <c r="Y2079" s="220">
        <f t="shared" si="1474"/>
        <v>0</v>
      </c>
    </row>
    <row r="2080" spans="1:25">
      <c r="A2080" s="23" t="s">
        <v>786</v>
      </c>
      <c r="B2080" s="23" t="s">
        <v>172</v>
      </c>
      <c r="C2080" s="23" t="s">
        <v>955</v>
      </c>
      <c r="D2080" s="23" t="s">
        <v>956</v>
      </c>
      <c r="E2080" s="21" t="s">
        <v>166</v>
      </c>
      <c r="F2080" s="21" t="s">
        <v>0</v>
      </c>
      <c r="G2080" s="150" t="s">
        <v>0</v>
      </c>
      <c r="H2080" s="21" t="s">
        <v>53</v>
      </c>
      <c r="I2080" s="66">
        <f t="shared" si="1468"/>
        <v>60000</v>
      </c>
      <c r="J2080" s="66">
        <f t="shared" ref="J2080:P2080" si="1488">SUM(J2081:J2082)</f>
        <v>0</v>
      </c>
      <c r="K2080" s="66">
        <f t="shared" si="1470"/>
        <v>60000</v>
      </c>
      <c r="L2080" s="66">
        <f t="shared" si="1488"/>
        <v>30000</v>
      </c>
      <c r="M2080" s="66">
        <f t="shared" si="1488"/>
        <v>0</v>
      </c>
      <c r="N2080" s="66">
        <f t="shared" si="1488"/>
        <v>30000</v>
      </c>
      <c r="O2080" s="66">
        <f t="shared" si="1488"/>
        <v>0</v>
      </c>
      <c r="P2080" s="66">
        <f t="shared" si="1488"/>
        <v>0</v>
      </c>
      <c r="Q2080" s="66">
        <f>SUM(Q2081:Q2082)</f>
        <v>60000</v>
      </c>
      <c r="R2080" s="66">
        <f>SUM(R2081:R2082)</f>
        <v>0</v>
      </c>
      <c r="S2080" s="66">
        <f>SUM(S2081:S2082)</f>
        <v>0</v>
      </c>
      <c r="T2080" s="66">
        <f t="shared" ref="T2080:X2080" si="1489">SUM(T2081:T2082)</f>
        <v>0</v>
      </c>
      <c r="U2080" s="66">
        <f t="shared" si="1489"/>
        <v>0</v>
      </c>
      <c r="V2080" s="66">
        <f t="shared" si="1489"/>
        <v>0</v>
      </c>
      <c r="W2080" s="66">
        <f t="shared" si="1489"/>
        <v>0</v>
      </c>
      <c r="X2080" s="66">
        <f t="shared" si="1489"/>
        <v>0</v>
      </c>
      <c r="Y2080" s="208">
        <f t="shared" si="1474"/>
        <v>0</v>
      </c>
    </row>
    <row r="2081" spans="1:25">
      <c r="A2081" s="23" t="s">
        <v>786</v>
      </c>
      <c r="B2081" s="23" t="s">
        <v>172</v>
      </c>
      <c r="C2081" s="23" t="s">
        <v>955</v>
      </c>
      <c r="D2081" s="23" t="s">
        <v>956</v>
      </c>
      <c r="E2081" s="22">
        <v>8213</v>
      </c>
      <c r="F2081" s="23"/>
      <c r="G2081" s="128" t="s">
        <v>3378</v>
      </c>
      <c r="H2081" s="32" t="s">
        <v>56</v>
      </c>
      <c r="I2081" s="44">
        <f t="shared" si="1468"/>
        <v>30000</v>
      </c>
      <c r="J2081" s="44">
        <v>0</v>
      </c>
      <c r="K2081" s="44">
        <f t="shared" si="1470"/>
        <v>30000</v>
      </c>
      <c r="L2081" s="44">
        <v>15000</v>
      </c>
      <c r="M2081" s="44">
        <v>0</v>
      </c>
      <c r="N2081" s="44">
        <v>15000</v>
      </c>
      <c r="O2081" s="44">
        <v>0</v>
      </c>
      <c r="P2081" s="44">
        <v>0</v>
      </c>
      <c r="Q2081" s="44">
        <v>30000</v>
      </c>
      <c r="R2081" s="44">
        <v>0</v>
      </c>
      <c r="S2081" s="44">
        <v>0</v>
      </c>
      <c r="T2081" s="44">
        <f t="shared" si="1477"/>
        <v>0</v>
      </c>
      <c r="U2081" s="44"/>
      <c r="V2081" s="44"/>
      <c r="W2081" s="44"/>
      <c r="X2081" s="44">
        <f t="shared" si="1478"/>
        <v>0</v>
      </c>
      <c r="Y2081" s="209">
        <f t="shared" si="1474"/>
        <v>0</v>
      </c>
    </row>
    <row r="2082" spans="1:25">
      <c r="A2082" s="23" t="s">
        <v>786</v>
      </c>
      <c r="B2082" s="23" t="s">
        <v>172</v>
      </c>
      <c r="C2082" s="23" t="s">
        <v>955</v>
      </c>
      <c r="D2082" s="23" t="s">
        <v>956</v>
      </c>
      <c r="E2082" s="22">
        <v>8216</v>
      </c>
      <c r="F2082" s="23"/>
      <c r="G2082" s="128" t="s">
        <v>3378</v>
      </c>
      <c r="H2082" s="32" t="s">
        <v>59</v>
      </c>
      <c r="I2082" s="44">
        <f t="shared" si="1468"/>
        <v>30000</v>
      </c>
      <c r="J2082" s="44">
        <v>0</v>
      </c>
      <c r="K2082" s="44">
        <f t="shared" si="1470"/>
        <v>30000</v>
      </c>
      <c r="L2082" s="44">
        <v>15000</v>
      </c>
      <c r="M2082" s="44">
        <v>0</v>
      </c>
      <c r="N2082" s="44">
        <v>15000</v>
      </c>
      <c r="O2082" s="44">
        <v>0</v>
      </c>
      <c r="P2082" s="44">
        <v>0</v>
      </c>
      <c r="Q2082" s="44">
        <v>30000</v>
      </c>
      <c r="R2082" s="44">
        <v>0</v>
      </c>
      <c r="S2082" s="44">
        <v>0</v>
      </c>
      <c r="T2082" s="44">
        <f t="shared" si="1477"/>
        <v>0</v>
      </c>
      <c r="U2082" s="44"/>
      <c r="V2082" s="44"/>
      <c r="W2082" s="44"/>
      <c r="X2082" s="44">
        <f t="shared" si="1478"/>
        <v>0</v>
      </c>
      <c r="Y2082" s="209">
        <f t="shared" si="1474"/>
        <v>0</v>
      </c>
    </row>
    <row r="2083" spans="1:25">
      <c r="A2083" s="32" t="s">
        <v>0</v>
      </c>
      <c r="B2083" s="32" t="s">
        <v>0</v>
      </c>
      <c r="C2083" s="32" t="s">
        <v>0</v>
      </c>
      <c r="D2083" s="32" t="s">
        <v>0</v>
      </c>
      <c r="E2083" s="32" t="s">
        <v>0</v>
      </c>
      <c r="F2083" s="32" t="s">
        <v>0</v>
      </c>
      <c r="G2083" s="154" t="s">
        <v>0</v>
      </c>
      <c r="H2083" s="30" t="s">
        <v>965</v>
      </c>
      <c r="I2083" s="31">
        <f t="shared" si="1468"/>
        <v>2244100</v>
      </c>
      <c r="J2083" s="31">
        <f t="shared" ref="J2083:P2083" si="1490">SUM(J2052,J2076,J2079)</f>
        <v>2084100</v>
      </c>
      <c r="K2083" s="31">
        <f t="shared" si="1470"/>
        <v>160000</v>
      </c>
      <c r="L2083" s="31">
        <f t="shared" si="1490"/>
        <v>130000</v>
      </c>
      <c r="M2083" s="31">
        <f t="shared" si="1490"/>
        <v>0</v>
      </c>
      <c r="N2083" s="31">
        <f t="shared" si="1490"/>
        <v>30000</v>
      </c>
      <c r="O2083" s="31">
        <f t="shared" si="1490"/>
        <v>0</v>
      </c>
      <c r="P2083" s="31">
        <f t="shared" si="1490"/>
        <v>0</v>
      </c>
      <c r="Q2083" s="31">
        <f>SUM(Q2052,Q2076,Q2079)</f>
        <v>2334981</v>
      </c>
      <c r="R2083" s="31">
        <f>SUM(R2052,R2076,R2079)</f>
        <v>2174981</v>
      </c>
      <c r="S2083" s="31">
        <f>SUM(S2052,S2076,S2079)</f>
        <v>1799568</v>
      </c>
      <c r="T2083" s="31">
        <f t="shared" ref="T2083:X2083" si="1491">SUM(T2052,T2076,T2079)</f>
        <v>375413</v>
      </c>
      <c r="U2083" s="31">
        <f t="shared" si="1491"/>
        <v>220570</v>
      </c>
      <c r="V2083" s="31">
        <f t="shared" si="1491"/>
        <v>146644</v>
      </c>
      <c r="W2083" s="31">
        <f t="shared" si="1491"/>
        <v>8199</v>
      </c>
      <c r="X2083" s="31">
        <f t="shared" si="1491"/>
        <v>2174981</v>
      </c>
      <c r="Y2083" s="220">
        <f t="shared" si="1474"/>
        <v>100</v>
      </c>
    </row>
    <row r="2084" spans="1:25" ht="15" thickBot="1">
      <c r="A2084" s="32" t="s">
        <v>0</v>
      </c>
      <c r="B2084" s="32" t="s">
        <v>0</v>
      </c>
      <c r="C2084" s="32" t="s">
        <v>0</v>
      </c>
      <c r="D2084" s="32" t="s">
        <v>0</v>
      </c>
      <c r="E2084" s="32" t="s">
        <v>0</v>
      </c>
      <c r="F2084" s="32" t="s">
        <v>0</v>
      </c>
      <c r="G2084" s="154" t="s">
        <v>0</v>
      </c>
      <c r="H2084" s="21" t="s">
        <v>170</v>
      </c>
      <c r="I2084" s="66">
        <f t="shared" si="1468"/>
        <v>49</v>
      </c>
      <c r="J2084" s="66">
        <v>49</v>
      </c>
      <c r="K2084" s="66">
        <f t="shared" si="1470"/>
        <v>0</v>
      </c>
      <c r="L2084" s="66" t="s">
        <v>0</v>
      </c>
      <c r="M2084" s="66" t="s">
        <v>0</v>
      </c>
      <c r="N2084" s="66" t="s">
        <v>0</v>
      </c>
      <c r="O2084" s="66" t="s">
        <v>0</v>
      </c>
      <c r="P2084" s="66" t="s">
        <v>0</v>
      </c>
      <c r="Q2084" s="66">
        <v>0</v>
      </c>
      <c r="R2084" s="66"/>
      <c r="S2084" s="66"/>
      <c r="T2084" s="66"/>
      <c r="U2084" s="66"/>
      <c r="V2084" s="66"/>
      <c r="W2084" s="66"/>
      <c r="X2084" s="66"/>
      <c r="Y2084" s="208">
        <v>0</v>
      </c>
    </row>
    <row r="2085" spans="1:25" ht="41.4" thickBot="1">
      <c r="A2085" s="252" t="s">
        <v>0</v>
      </c>
      <c r="B2085" s="252" t="s">
        <v>0</v>
      </c>
      <c r="C2085" s="252" t="s">
        <v>0</v>
      </c>
      <c r="D2085" s="252" t="s">
        <v>0</v>
      </c>
      <c r="E2085" s="252" t="s">
        <v>0</v>
      </c>
      <c r="F2085" s="252" t="s">
        <v>0</v>
      </c>
      <c r="G2085" s="258" t="s">
        <v>0</v>
      </c>
      <c r="H2085" s="24" t="s">
        <v>72</v>
      </c>
      <c r="I2085" s="1" t="s">
        <v>3093</v>
      </c>
      <c r="J2085" s="1" t="s">
        <v>3130</v>
      </c>
      <c r="K2085" s="1" t="s">
        <v>3</v>
      </c>
      <c r="L2085" s="1" t="s">
        <v>4</v>
      </c>
      <c r="M2085" s="1" t="s">
        <v>5</v>
      </c>
      <c r="N2085" s="1" t="s">
        <v>6</v>
      </c>
      <c r="O2085" s="1" t="s">
        <v>7</v>
      </c>
      <c r="P2085" s="1" t="s">
        <v>8</v>
      </c>
      <c r="Q2085" s="1" t="s">
        <v>3344</v>
      </c>
      <c r="R2085" s="1" t="s">
        <v>3427</v>
      </c>
      <c r="S2085" s="1" t="s">
        <v>3447</v>
      </c>
      <c r="T2085" s="1" t="s">
        <v>3448</v>
      </c>
      <c r="U2085" s="1" t="s">
        <v>3452</v>
      </c>
      <c r="V2085" s="1" t="s">
        <v>3449</v>
      </c>
      <c r="W2085" s="1" t="s">
        <v>3450</v>
      </c>
      <c r="X2085" s="1" t="s">
        <v>3451</v>
      </c>
      <c r="Y2085" s="216" t="s">
        <v>3385</v>
      </c>
    </row>
    <row r="2086" spans="1:25">
      <c r="A2086" s="253"/>
      <c r="B2086" s="253"/>
      <c r="C2086" s="253"/>
      <c r="D2086" s="253"/>
      <c r="E2086" s="253"/>
      <c r="F2086" s="253"/>
      <c r="G2086" s="259"/>
      <c r="H2086" s="33" t="s">
        <v>0</v>
      </c>
      <c r="I2086" s="45">
        <v>1</v>
      </c>
      <c r="J2086" s="45">
        <v>3</v>
      </c>
      <c r="K2086" s="45" t="s">
        <v>9</v>
      </c>
      <c r="L2086" s="45">
        <v>5</v>
      </c>
      <c r="M2086" s="45">
        <v>6</v>
      </c>
      <c r="N2086" s="45">
        <v>7</v>
      </c>
      <c r="O2086" s="45">
        <v>8</v>
      </c>
      <c r="P2086" s="45">
        <v>9</v>
      </c>
      <c r="Q2086" s="45">
        <v>1</v>
      </c>
      <c r="R2086" s="45">
        <v>2</v>
      </c>
      <c r="S2086" s="45">
        <v>3</v>
      </c>
      <c r="T2086" s="45" t="s">
        <v>3453</v>
      </c>
      <c r="U2086" s="45">
        <v>5</v>
      </c>
      <c r="V2086" s="45">
        <v>6</v>
      </c>
      <c r="W2086" s="45">
        <v>7</v>
      </c>
      <c r="X2086" s="45" t="s">
        <v>3454</v>
      </c>
      <c r="Y2086" s="276">
        <v>9</v>
      </c>
    </row>
    <row r="2087" spans="1:25">
      <c r="A2087" s="253"/>
      <c r="B2087" s="253"/>
      <c r="C2087" s="253"/>
      <c r="D2087" s="253"/>
      <c r="E2087" s="253"/>
      <c r="F2087" s="253"/>
      <c r="G2087" s="259"/>
      <c r="H2087" s="34" t="s">
        <v>108</v>
      </c>
      <c r="I2087" s="35">
        <f t="shared" si="1468"/>
        <v>2244100</v>
      </c>
      <c r="J2087" s="35">
        <f t="shared" ref="J2087:P2087" si="1492">SUM(J2083)</f>
        <v>2084100</v>
      </c>
      <c r="K2087" s="35">
        <f t="shared" si="1470"/>
        <v>160000</v>
      </c>
      <c r="L2087" s="35">
        <f t="shared" si="1492"/>
        <v>130000</v>
      </c>
      <c r="M2087" s="35">
        <f t="shared" si="1492"/>
        <v>0</v>
      </c>
      <c r="N2087" s="35">
        <f t="shared" si="1492"/>
        <v>30000</v>
      </c>
      <c r="O2087" s="35">
        <f t="shared" si="1492"/>
        <v>0</v>
      </c>
      <c r="P2087" s="35">
        <f t="shared" si="1492"/>
        <v>0</v>
      </c>
      <c r="Q2087" s="35">
        <f>SUM(Q2083)</f>
        <v>2334981</v>
      </c>
      <c r="R2087" s="35">
        <f>SUM(R2083)</f>
        <v>2174981</v>
      </c>
      <c r="S2087" s="35">
        <f>SUM(S2083)</f>
        <v>1799568</v>
      </c>
      <c r="T2087" s="35">
        <f t="shared" ref="T2087:X2087" si="1493">SUM(T2083)</f>
        <v>375413</v>
      </c>
      <c r="U2087" s="35">
        <f t="shared" si="1493"/>
        <v>220570</v>
      </c>
      <c r="V2087" s="35">
        <f t="shared" si="1493"/>
        <v>146644</v>
      </c>
      <c r="W2087" s="35">
        <f t="shared" si="1493"/>
        <v>8199</v>
      </c>
      <c r="X2087" s="35">
        <f t="shared" si="1493"/>
        <v>2174981</v>
      </c>
      <c r="Y2087" s="218">
        <f t="shared" ref="Y2087:Y2088" si="1494">IF(R2087=0,0,(X2087/R2087)*100)</f>
        <v>100</v>
      </c>
    </row>
    <row r="2088" spans="1:25">
      <c r="A2088" s="253"/>
      <c r="B2088" s="253"/>
      <c r="C2088" s="253"/>
      <c r="D2088" s="253"/>
      <c r="E2088" s="253"/>
      <c r="F2088" s="253"/>
      <c r="G2088" s="259"/>
      <c r="H2088" s="36" t="s">
        <v>69</v>
      </c>
      <c r="I2088" s="35">
        <f t="shared" si="1468"/>
        <v>2244100</v>
      </c>
      <c r="J2088" s="35">
        <f t="shared" ref="J2088:P2088" si="1495">SUM(J2087)</f>
        <v>2084100</v>
      </c>
      <c r="K2088" s="35">
        <f t="shared" si="1470"/>
        <v>160000</v>
      </c>
      <c r="L2088" s="35">
        <f t="shared" si="1495"/>
        <v>130000</v>
      </c>
      <c r="M2088" s="35">
        <f t="shared" si="1495"/>
        <v>0</v>
      </c>
      <c r="N2088" s="35">
        <f t="shared" si="1495"/>
        <v>30000</v>
      </c>
      <c r="O2088" s="35">
        <f t="shared" si="1495"/>
        <v>0</v>
      </c>
      <c r="P2088" s="35">
        <f t="shared" si="1495"/>
        <v>0</v>
      </c>
      <c r="Q2088" s="35">
        <f>SUM(Q2087)</f>
        <v>2334981</v>
      </c>
      <c r="R2088" s="35">
        <f>SUM(R2087)</f>
        <v>2174981</v>
      </c>
      <c r="S2088" s="35">
        <f>SUM(S2087)</f>
        <v>1799568</v>
      </c>
      <c r="T2088" s="35">
        <f t="shared" ref="T2088:X2088" si="1496">SUM(T2087)</f>
        <v>375413</v>
      </c>
      <c r="U2088" s="35">
        <f t="shared" si="1496"/>
        <v>220570</v>
      </c>
      <c r="V2088" s="35">
        <f t="shared" si="1496"/>
        <v>146644</v>
      </c>
      <c r="W2088" s="35">
        <f t="shared" si="1496"/>
        <v>8199</v>
      </c>
      <c r="X2088" s="35">
        <f t="shared" si="1496"/>
        <v>2174981</v>
      </c>
      <c r="Y2088" s="218">
        <f t="shared" si="1494"/>
        <v>100</v>
      </c>
    </row>
    <row r="2089" spans="1:25">
      <c r="A2089" s="254"/>
      <c r="B2089" s="254"/>
      <c r="C2089" s="254"/>
      <c r="D2089" s="254"/>
      <c r="E2089" s="254"/>
      <c r="F2089" s="254"/>
      <c r="G2089" s="260"/>
    </row>
    <row r="2090" spans="1:25" ht="15" thickBot="1">
      <c r="A2090" s="32" t="s">
        <v>0</v>
      </c>
      <c r="B2090" s="32" t="s">
        <v>0</v>
      </c>
      <c r="C2090" s="32" t="s">
        <v>0</v>
      </c>
      <c r="D2090" s="32" t="s">
        <v>0</v>
      </c>
      <c r="E2090" s="32" t="s">
        <v>0</v>
      </c>
      <c r="F2090" s="32" t="s">
        <v>0</v>
      </c>
      <c r="G2090" s="154" t="s">
        <v>0</v>
      </c>
      <c r="H2090" s="37" t="s">
        <v>0</v>
      </c>
      <c r="I2090" s="37"/>
      <c r="J2090" s="37"/>
      <c r="K2090" s="37"/>
      <c r="L2090" s="37" t="s">
        <v>0</v>
      </c>
      <c r="M2090" s="37" t="s">
        <v>0</v>
      </c>
      <c r="N2090" s="37" t="s">
        <v>0</v>
      </c>
      <c r="O2090" s="37" t="s">
        <v>0</v>
      </c>
      <c r="P2090" s="37" t="s">
        <v>0</v>
      </c>
      <c r="Q2090" s="37"/>
      <c r="R2090" s="37"/>
      <c r="S2090" s="37"/>
      <c r="T2090" s="37" t="s">
        <v>0</v>
      </c>
      <c r="U2090" s="37" t="s">
        <v>0</v>
      </c>
      <c r="V2090" s="37" t="s">
        <v>0</v>
      </c>
      <c r="W2090" s="37" t="s">
        <v>0</v>
      </c>
      <c r="X2090" s="37" t="s">
        <v>0</v>
      </c>
      <c r="Y2090" s="219"/>
    </row>
    <row r="2091" spans="1:25" ht="41.4" thickBot="1">
      <c r="A2091" s="24" t="s">
        <v>123</v>
      </c>
      <c r="B2091" s="24" t="s">
        <v>124</v>
      </c>
      <c r="C2091" s="24" t="s">
        <v>125</v>
      </c>
      <c r="D2091" s="25" t="s">
        <v>0</v>
      </c>
      <c r="E2091" s="24" t="s">
        <v>126</v>
      </c>
      <c r="F2091" s="24" t="s">
        <v>127</v>
      </c>
      <c r="G2091" s="151" t="s">
        <v>128</v>
      </c>
      <c r="H2091" s="24" t="s">
        <v>1</v>
      </c>
      <c r="I2091" s="1" t="s">
        <v>3093</v>
      </c>
      <c r="J2091" s="1" t="s">
        <v>3130</v>
      </c>
      <c r="K2091" s="1" t="s">
        <v>3</v>
      </c>
      <c r="L2091" s="1" t="s">
        <v>4</v>
      </c>
      <c r="M2091" s="1" t="s">
        <v>5</v>
      </c>
      <c r="N2091" s="1" t="s">
        <v>6</v>
      </c>
      <c r="O2091" s="1" t="s">
        <v>7</v>
      </c>
      <c r="P2091" s="1" t="s">
        <v>8</v>
      </c>
      <c r="Q2091" s="1" t="s">
        <v>3344</v>
      </c>
      <c r="R2091" s="1" t="s">
        <v>3427</v>
      </c>
      <c r="S2091" s="1" t="s">
        <v>3447</v>
      </c>
      <c r="T2091" s="1" t="s">
        <v>3448</v>
      </c>
      <c r="U2091" s="1" t="s">
        <v>3452</v>
      </c>
      <c r="V2091" s="1" t="s">
        <v>3449</v>
      </c>
      <c r="W2091" s="1" t="s">
        <v>3450</v>
      </c>
      <c r="X2091" s="1" t="s">
        <v>3451</v>
      </c>
      <c r="Y2091" s="216" t="s">
        <v>3385</v>
      </c>
    </row>
    <row r="2092" spans="1:25">
      <c r="A2092" s="26" t="s">
        <v>0</v>
      </c>
      <c r="B2092" s="26" t="s">
        <v>0</v>
      </c>
      <c r="C2092" s="26" t="s">
        <v>0</v>
      </c>
      <c r="D2092" s="27" t="s">
        <v>0</v>
      </c>
      <c r="E2092" s="27" t="s">
        <v>0</v>
      </c>
      <c r="F2092" s="28" t="s">
        <v>0</v>
      </c>
      <c r="G2092" s="152" t="s">
        <v>0</v>
      </c>
      <c r="H2092" s="29" t="s">
        <v>0</v>
      </c>
      <c r="I2092" s="45">
        <v>1</v>
      </c>
      <c r="J2092" s="45">
        <v>3</v>
      </c>
      <c r="K2092" s="45" t="s">
        <v>9</v>
      </c>
      <c r="L2092" s="45">
        <v>5</v>
      </c>
      <c r="M2092" s="45">
        <v>6</v>
      </c>
      <c r="N2092" s="45">
        <v>7</v>
      </c>
      <c r="O2092" s="45">
        <v>8</v>
      </c>
      <c r="P2092" s="45">
        <v>9</v>
      </c>
      <c r="Q2092" s="45">
        <v>1</v>
      </c>
      <c r="R2092" s="45">
        <v>2</v>
      </c>
      <c r="S2092" s="45">
        <v>3</v>
      </c>
      <c r="T2092" s="45" t="s">
        <v>3453</v>
      </c>
      <c r="U2092" s="45">
        <v>5</v>
      </c>
      <c r="V2092" s="45">
        <v>6</v>
      </c>
      <c r="W2092" s="45">
        <v>7</v>
      </c>
      <c r="X2092" s="45" t="s">
        <v>3454</v>
      </c>
      <c r="Y2092" s="276">
        <v>9</v>
      </c>
    </row>
    <row r="2093" spans="1:25">
      <c r="A2093" s="133" t="s">
        <v>786</v>
      </c>
      <c r="B2093" s="133" t="s">
        <v>172</v>
      </c>
      <c r="C2093" s="109" t="s">
        <v>966</v>
      </c>
      <c r="D2093" s="109" t="s">
        <v>967</v>
      </c>
      <c r="E2093" s="98" t="s">
        <v>0</v>
      </c>
      <c r="F2093" s="98" t="s">
        <v>0</v>
      </c>
      <c r="G2093" s="153" t="s">
        <v>0</v>
      </c>
      <c r="H2093" s="98" t="s">
        <v>968</v>
      </c>
      <c r="I2093" s="110"/>
      <c r="J2093" s="110"/>
      <c r="K2093" s="110"/>
      <c r="L2093" s="110" t="s">
        <v>0</v>
      </c>
      <c r="M2093" s="110" t="s">
        <v>0</v>
      </c>
      <c r="N2093" s="110" t="s">
        <v>0</v>
      </c>
      <c r="O2093" s="110" t="s">
        <v>0</v>
      </c>
      <c r="P2093" s="110" t="s">
        <v>0</v>
      </c>
      <c r="Q2093" s="110"/>
      <c r="R2093" s="110"/>
      <c r="S2093" s="110"/>
      <c r="T2093" s="110" t="s">
        <v>0</v>
      </c>
      <c r="U2093" s="110" t="s">
        <v>0</v>
      </c>
      <c r="V2093" s="110" t="s">
        <v>0</v>
      </c>
      <c r="W2093" s="110" t="s">
        <v>0</v>
      </c>
      <c r="X2093" s="110" t="s">
        <v>0</v>
      </c>
      <c r="Y2093" s="217"/>
    </row>
    <row r="2094" spans="1:25" ht="20.399999999999999">
      <c r="A2094" s="20" t="s">
        <v>0</v>
      </c>
      <c r="B2094" s="20" t="s">
        <v>0</v>
      </c>
      <c r="C2094" s="20" t="s">
        <v>0</v>
      </c>
      <c r="D2094" s="21" t="s">
        <v>0</v>
      </c>
      <c r="E2094" s="21" t="s">
        <v>0</v>
      </c>
      <c r="F2094" s="21" t="s">
        <v>0</v>
      </c>
      <c r="G2094" s="150" t="s">
        <v>0</v>
      </c>
      <c r="H2094" s="30" t="s">
        <v>33</v>
      </c>
      <c r="I2094" s="31">
        <f t="shared" ref="I2094:I2124" si="1497">SUM(J2094,K2094,O2094,P2094)</f>
        <v>1150500</v>
      </c>
      <c r="J2094" s="31">
        <f t="shared" ref="J2094:P2094" si="1498">SUM(J2095,J2103,J2105)</f>
        <v>1079900</v>
      </c>
      <c r="K2094" s="31">
        <f t="shared" ref="K2094:K2124" si="1499">SUM(L2094,M2094,N2094)</f>
        <v>70600</v>
      </c>
      <c r="L2094" s="31">
        <f t="shared" si="1498"/>
        <v>60500</v>
      </c>
      <c r="M2094" s="31">
        <f t="shared" si="1498"/>
        <v>100</v>
      </c>
      <c r="N2094" s="31">
        <f t="shared" si="1498"/>
        <v>10000</v>
      </c>
      <c r="O2094" s="31">
        <f t="shared" si="1498"/>
        <v>0</v>
      </c>
      <c r="P2094" s="31">
        <f t="shared" si="1498"/>
        <v>0</v>
      </c>
      <c r="Q2094" s="31">
        <f>SUM(Q2095,Q2103,Q2105)</f>
        <v>1244931</v>
      </c>
      <c r="R2094" s="31">
        <f>SUM(R2095,R2103,R2105)</f>
        <v>1129043</v>
      </c>
      <c r="S2094" s="31">
        <f>SUM(S2095,S2103,S2105)</f>
        <v>991553</v>
      </c>
      <c r="T2094" s="31">
        <f t="shared" ref="T2094:X2094" si="1500">SUM(T2095,T2103,T2105)</f>
        <v>137490</v>
      </c>
      <c r="U2094" s="31">
        <f t="shared" si="1500"/>
        <v>96401</v>
      </c>
      <c r="V2094" s="31">
        <f t="shared" si="1500"/>
        <v>41089</v>
      </c>
      <c r="W2094" s="31">
        <f t="shared" si="1500"/>
        <v>0</v>
      </c>
      <c r="X2094" s="31">
        <f t="shared" si="1500"/>
        <v>1129043</v>
      </c>
      <c r="Y2094" s="220">
        <f t="shared" ref="Y2094:Y2124" si="1501">IF(R2094=0,0,(X2094/R2094)*100)</f>
        <v>100</v>
      </c>
    </row>
    <row r="2095" spans="1:25">
      <c r="A2095" s="23" t="s">
        <v>786</v>
      </c>
      <c r="B2095" s="23" t="s">
        <v>172</v>
      </c>
      <c r="C2095" s="23" t="s">
        <v>966</v>
      </c>
      <c r="D2095" s="23" t="s">
        <v>967</v>
      </c>
      <c r="E2095" s="21" t="s">
        <v>132</v>
      </c>
      <c r="F2095" s="21" t="s">
        <v>0</v>
      </c>
      <c r="G2095" s="150" t="s">
        <v>0</v>
      </c>
      <c r="H2095" s="21" t="s">
        <v>11</v>
      </c>
      <c r="I2095" s="66">
        <f t="shared" si="1497"/>
        <v>808000</v>
      </c>
      <c r="J2095" s="66">
        <f t="shared" ref="J2095:P2095" si="1502">SUM(J2096,J2097)</f>
        <v>796100</v>
      </c>
      <c r="K2095" s="66">
        <f t="shared" si="1499"/>
        <v>11900</v>
      </c>
      <c r="L2095" s="66">
        <f t="shared" si="1502"/>
        <v>11900</v>
      </c>
      <c r="M2095" s="66">
        <f t="shared" si="1502"/>
        <v>0</v>
      </c>
      <c r="N2095" s="66">
        <f t="shared" si="1502"/>
        <v>0</v>
      </c>
      <c r="O2095" s="66">
        <f t="shared" si="1502"/>
        <v>0</v>
      </c>
      <c r="P2095" s="66">
        <f t="shared" si="1502"/>
        <v>0</v>
      </c>
      <c r="Q2095" s="66">
        <f>SUM(Q2096,Q2097)</f>
        <v>854848</v>
      </c>
      <c r="R2095" s="66">
        <f>SUM(R2096,R2097)</f>
        <v>842948</v>
      </c>
      <c r="S2095" s="66">
        <f>SUM(S2096,S2097)</f>
        <v>768632</v>
      </c>
      <c r="T2095" s="66">
        <f t="shared" ref="T2095:X2095" si="1503">SUM(T2096,T2097)</f>
        <v>74316</v>
      </c>
      <c r="U2095" s="66">
        <f t="shared" si="1503"/>
        <v>65535</v>
      </c>
      <c r="V2095" s="66">
        <f t="shared" si="1503"/>
        <v>8781</v>
      </c>
      <c r="W2095" s="66">
        <f t="shared" si="1503"/>
        <v>0</v>
      </c>
      <c r="X2095" s="66">
        <f t="shared" si="1503"/>
        <v>842948</v>
      </c>
      <c r="Y2095" s="208">
        <f t="shared" si="1501"/>
        <v>100</v>
      </c>
    </row>
    <row r="2096" spans="1:25">
      <c r="A2096" s="23" t="s">
        <v>786</v>
      </c>
      <c r="B2096" s="23" t="s">
        <v>172</v>
      </c>
      <c r="C2096" s="23" t="s">
        <v>966</v>
      </c>
      <c r="D2096" s="23" t="s">
        <v>967</v>
      </c>
      <c r="E2096" s="22">
        <v>6111</v>
      </c>
      <c r="F2096" s="23"/>
      <c r="G2096" s="128" t="s">
        <v>3378</v>
      </c>
      <c r="H2096" s="32" t="s">
        <v>12</v>
      </c>
      <c r="I2096" s="44">
        <f t="shared" si="1497"/>
        <v>684100</v>
      </c>
      <c r="J2096" s="44">
        <v>674100</v>
      </c>
      <c r="K2096" s="44">
        <f t="shared" si="1499"/>
        <v>10000</v>
      </c>
      <c r="L2096" s="44">
        <v>10000</v>
      </c>
      <c r="M2096" s="44">
        <v>0</v>
      </c>
      <c r="N2096" s="44">
        <v>0</v>
      </c>
      <c r="O2096" s="44">
        <v>0</v>
      </c>
      <c r="P2096" s="44">
        <v>0</v>
      </c>
      <c r="Q2096" s="44">
        <v>722128</v>
      </c>
      <c r="R2096" s="44">
        <v>712128</v>
      </c>
      <c r="S2096" s="44">
        <v>658207</v>
      </c>
      <c r="T2096" s="44">
        <f t="shared" ref="T2096:T2123" si="1504">U2096+V2096+W2096</f>
        <v>53921</v>
      </c>
      <c r="U2096" s="44">
        <v>53921</v>
      </c>
      <c r="V2096" s="44"/>
      <c r="W2096" s="44"/>
      <c r="X2096" s="44">
        <f t="shared" ref="X2096:X2123" si="1505">S2096+T2096</f>
        <v>712128</v>
      </c>
      <c r="Y2096" s="209">
        <f t="shared" si="1501"/>
        <v>100</v>
      </c>
    </row>
    <row r="2097" spans="1:25">
      <c r="A2097" s="20" t="s">
        <v>786</v>
      </c>
      <c r="B2097" s="20" t="s">
        <v>172</v>
      </c>
      <c r="C2097" s="20" t="s">
        <v>966</v>
      </c>
      <c r="D2097" s="20" t="s">
        <v>967</v>
      </c>
      <c r="E2097" s="20" t="s">
        <v>134</v>
      </c>
      <c r="F2097" s="23" t="s">
        <v>0</v>
      </c>
      <c r="G2097" s="154" t="s">
        <v>0</v>
      </c>
      <c r="H2097" s="21" t="s">
        <v>13</v>
      </c>
      <c r="I2097" s="66">
        <f t="shared" si="1497"/>
        <v>123900</v>
      </c>
      <c r="J2097" s="66">
        <f t="shared" ref="J2097:P2097" si="1506">SUM(J2098:J2102)</f>
        <v>122000</v>
      </c>
      <c r="K2097" s="66">
        <f t="shared" si="1499"/>
        <v>1900</v>
      </c>
      <c r="L2097" s="66">
        <f t="shared" si="1506"/>
        <v>1900</v>
      </c>
      <c r="M2097" s="66">
        <f t="shared" si="1506"/>
        <v>0</v>
      </c>
      <c r="N2097" s="66">
        <f t="shared" si="1506"/>
        <v>0</v>
      </c>
      <c r="O2097" s="66">
        <f t="shared" si="1506"/>
        <v>0</v>
      </c>
      <c r="P2097" s="66">
        <f t="shared" si="1506"/>
        <v>0</v>
      </c>
      <c r="Q2097" s="66">
        <f>SUM(Q2098:Q2102)</f>
        <v>132720</v>
      </c>
      <c r="R2097" s="66">
        <f>SUM(R2098:R2102)</f>
        <v>130820</v>
      </c>
      <c r="S2097" s="66">
        <f>SUM(S2098:S2102)</f>
        <v>110425</v>
      </c>
      <c r="T2097" s="66">
        <f t="shared" ref="T2097:X2097" si="1507">SUM(T2098:T2102)</f>
        <v>20395</v>
      </c>
      <c r="U2097" s="66">
        <f t="shared" si="1507"/>
        <v>11614</v>
      </c>
      <c r="V2097" s="66">
        <f t="shared" si="1507"/>
        <v>8781</v>
      </c>
      <c r="W2097" s="66">
        <f t="shared" si="1507"/>
        <v>0</v>
      </c>
      <c r="X2097" s="66">
        <f t="shared" si="1507"/>
        <v>130820</v>
      </c>
      <c r="Y2097" s="208">
        <f t="shared" si="1501"/>
        <v>100</v>
      </c>
    </row>
    <row r="2098" spans="1:25">
      <c r="A2098" s="23" t="s">
        <v>786</v>
      </c>
      <c r="B2098" s="23" t="s">
        <v>172</v>
      </c>
      <c r="C2098" s="23" t="s">
        <v>966</v>
      </c>
      <c r="D2098" s="23" t="s">
        <v>967</v>
      </c>
      <c r="E2098" s="22">
        <v>6112</v>
      </c>
      <c r="F2098" s="23" t="s">
        <v>969</v>
      </c>
      <c r="G2098" s="128" t="s">
        <v>3378</v>
      </c>
      <c r="H2098" s="32" t="s">
        <v>16</v>
      </c>
      <c r="I2098" s="44">
        <f t="shared" si="1497"/>
        <v>18000</v>
      </c>
      <c r="J2098" s="44">
        <v>17500</v>
      </c>
      <c r="K2098" s="44">
        <f t="shared" si="1499"/>
        <v>500</v>
      </c>
      <c r="L2098" s="44">
        <v>500</v>
      </c>
      <c r="M2098" s="44">
        <v>0</v>
      </c>
      <c r="N2098" s="44">
        <v>0</v>
      </c>
      <c r="O2098" s="44">
        <v>0</v>
      </c>
      <c r="P2098" s="44">
        <v>0</v>
      </c>
      <c r="Q2098" s="44">
        <v>18000</v>
      </c>
      <c r="R2098" s="44">
        <v>17500</v>
      </c>
      <c r="S2098" s="44">
        <v>13180</v>
      </c>
      <c r="T2098" s="44">
        <f t="shared" si="1504"/>
        <v>4320</v>
      </c>
      <c r="U2098" s="44">
        <v>2000</v>
      </c>
      <c r="V2098" s="44">
        <v>2320</v>
      </c>
      <c r="W2098" s="44"/>
      <c r="X2098" s="44">
        <f t="shared" si="1505"/>
        <v>17500</v>
      </c>
      <c r="Y2098" s="209">
        <f t="shared" si="1501"/>
        <v>100</v>
      </c>
    </row>
    <row r="2099" spans="1:25">
      <c r="A2099" s="23" t="s">
        <v>786</v>
      </c>
      <c r="B2099" s="23" t="s">
        <v>172</v>
      </c>
      <c r="C2099" s="23" t="s">
        <v>966</v>
      </c>
      <c r="D2099" s="23" t="s">
        <v>967</v>
      </c>
      <c r="E2099" s="22">
        <v>6112</v>
      </c>
      <c r="F2099" s="23" t="s">
        <v>970</v>
      </c>
      <c r="G2099" s="128" t="s">
        <v>3378</v>
      </c>
      <c r="H2099" s="32" t="s">
        <v>19</v>
      </c>
      <c r="I2099" s="44">
        <f t="shared" si="1497"/>
        <v>71000</v>
      </c>
      <c r="J2099" s="44">
        <v>70000</v>
      </c>
      <c r="K2099" s="44">
        <f t="shared" si="1499"/>
        <v>1000</v>
      </c>
      <c r="L2099" s="44">
        <v>1000</v>
      </c>
      <c r="M2099" s="44">
        <v>0</v>
      </c>
      <c r="N2099" s="44">
        <v>0</v>
      </c>
      <c r="O2099" s="44">
        <v>0</v>
      </c>
      <c r="P2099" s="44">
        <v>0</v>
      </c>
      <c r="Q2099" s="44">
        <v>71000</v>
      </c>
      <c r="R2099" s="44">
        <v>70000</v>
      </c>
      <c r="S2099" s="44">
        <v>54539</v>
      </c>
      <c r="T2099" s="44">
        <f t="shared" si="1504"/>
        <v>15461</v>
      </c>
      <c r="U2099" s="44">
        <v>9000</v>
      </c>
      <c r="V2099" s="44">
        <v>6461</v>
      </c>
      <c r="W2099" s="44"/>
      <c r="X2099" s="44">
        <f t="shared" si="1505"/>
        <v>70000</v>
      </c>
      <c r="Y2099" s="209">
        <f t="shared" si="1501"/>
        <v>100</v>
      </c>
    </row>
    <row r="2100" spans="1:25">
      <c r="A2100" s="23" t="s">
        <v>786</v>
      </c>
      <c r="B2100" s="23" t="s">
        <v>172</v>
      </c>
      <c r="C2100" s="23" t="s">
        <v>966</v>
      </c>
      <c r="D2100" s="23" t="s">
        <v>967</v>
      </c>
      <c r="E2100" s="22">
        <v>6112</v>
      </c>
      <c r="F2100" s="23" t="s">
        <v>971</v>
      </c>
      <c r="G2100" s="128" t="s">
        <v>3378</v>
      </c>
      <c r="H2100" s="32" t="s">
        <v>17</v>
      </c>
      <c r="I2100" s="44">
        <f t="shared" si="1497"/>
        <v>17900</v>
      </c>
      <c r="J2100" s="44">
        <v>17500</v>
      </c>
      <c r="K2100" s="44">
        <f t="shared" si="1499"/>
        <v>400</v>
      </c>
      <c r="L2100" s="44">
        <v>400</v>
      </c>
      <c r="M2100" s="44">
        <v>0</v>
      </c>
      <c r="N2100" s="44">
        <v>0</v>
      </c>
      <c r="O2100" s="44">
        <v>0</v>
      </c>
      <c r="P2100" s="44">
        <v>0</v>
      </c>
      <c r="Q2100" s="44">
        <v>17900</v>
      </c>
      <c r="R2100" s="44">
        <v>17500</v>
      </c>
      <c r="S2100" s="44">
        <v>17500</v>
      </c>
      <c r="T2100" s="44">
        <f t="shared" si="1504"/>
        <v>0</v>
      </c>
      <c r="U2100" s="44"/>
      <c r="V2100" s="44">
        <v>0</v>
      </c>
      <c r="W2100" s="44"/>
      <c r="X2100" s="44">
        <f t="shared" si="1505"/>
        <v>17500</v>
      </c>
      <c r="Y2100" s="209">
        <f t="shared" si="1501"/>
        <v>100</v>
      </c>
    </row>
    <row r="2101" spans="1:25">
      <c r="A2101" s="23" t="s">
        <v>786</v>
      </c>
      <c r="B2101" s="23" t="s">
        <v>172</v>
      </c>
      <c r="C2101" s="23" t="s">
        <v>966</v>
      </c>
      <c r="D2101" s="23" t="s">
        <v>967</v>
      </c>
      <c r="E2101" s="22">
        <v>6112</v>
      </c>
      <c r="F2101" s="23" t="s">
        <v>972</v>
      </c>
      <c r="G2101" s="128" t="s">
        <v>3378</v>
      </c>
      <c r="H2101" s="32" t="s">
        <v>15</v>
      </c>
      <c r="I2101" s="44">
        <f t="shared" si="1497"/>
        <v>0</v>
      </c>
      <c r="J2101" s="44">
        <v>0</v>
      </c>
      <c r="K2101" s="44">
        <f t="shared" si="1499"/>
        <v>0</v>
      </c>
      <c r="L2101" s="44">
        <v>0</v>
      </c>
      <c r="M2101" s="44">
        <v>0</v>
      </c>
      <c r="N2101" s="44">
        <v>0</v>
      </c>
      <c r="O2101" s="44">
        <v>0</v>
      </c>
      <c r="P2101" s="44">
        <v>0</v>
      </c>
      <c r="Q2101" s="44">
        <v>0</v>
      </c>
      <c r="R2101" s="44">
        <v>0</v>
      </c>
      <c r="S2101" s="44">
        <v>0</v>
      </c>
      <c r="T2101" s="44">
        <f t="shared" si="1504"/>
        <v>0</v>
      </c>
      <c r="U2101" s="44">
        <v>0</v>
      </c>
      <c r="V2101" s="44">
        <v>0</v>
      </c>
      <c r="W2101" s="44">
        <v>0</v>
      </c>
      <c r="X2101" s="44">
        <f t="shared" si="1505"/>
        <v>0</v>
      </c>
      <c r="Y2101" s="209">
        <f t="shared" si="1501"/>
        <v>0</v>
      </c>
    </row>
    <row r="2102" spans="1:25">
      <c r="A2102" s="23" t="s">
        <v>786</v>
      </c>
      <c r="B2102" s="23" t="s">
        <v>172</v>
      </c>
      <c r="C2102" s="23" t="s">
        <v>966</v>
      </c>
      <c r="D2102" s="23" t="s">
        <v>967</v>
      </c>
      <c r="E2102" s="22">
        <v>6112</v>
      </c>
      <c r="F2102" s="23" t="s">
        <v>973</v>
      </c>
      <c r="G2102" s="128" t="s">
        <v>3378</v>
      </c>
      <c r="H2102" s="32" t="s">
        <v>18</v>
      </c>
      <c r="I2102" s="44">
        <f t="shared" si="1497"/>
        <v>17000</v>
      </c>
      <c r="J2102" s="44">
        <v>17000</v>
      </c>
      <c r="K2102" s="44">
        <f t="shared" si="1499"/>
        <v>0</v>
      </c>
      <c r="L2102" s="44">
        <v>0</v>
      </c>
      <c r="M2102" s="44">
        <v>0</v>
      </c>
      <c r="N2102" s="44">
        <v>0</v>
      </c>
      <c r="O2102" s="44">
        <v>0</v>
      </c>
      <c r="P2102" s="44">
        <v>0</v>
      </c>
      <c r="Q2102" s="44">
        <v>25820</v>
      </c>
      <c r="R2102" s="44">
        <v>25820</v>
      </c>
      <c r="S2102" s="44">
        <v>25206</v>
      </c>
      <c r="T2102" s="44">
        <f t="shared" si="1504"/>
        <v>614</v>
      </c>
      <c r="U2102" s="44">
        <v>614</v>
      </c>
      <c r="V2102" s="44">
        <v>0</v>
      </c>
      <c r="W2102" s="44">
        <v>0</v>
      </c>
      <c r="X2102" s="44">
        <f t="shared" si="1505"/>
        <v>25820</v>
      </c>
      <c r="Y2102" s="209">
        <f t="shared" si="1501"/>
        <v>100</v>
      </c>
    </row>
    <row r="2103" spans="1:25">
      <c r="A2103" s="23" t="s">
        <v>786</v>
      </c>
      <c r="B2103" s="23" t="s">
        <v>172</v>
      </c>
      <c r="C2103" s="23" t="s">
        <v>966</v>
      </c>
      <c r="D2103" s="23" t="s">
        <v>967</v>
      </c>
      <c r="E2103" s="21" t="s">
        <v>139</v>
      </c>
      <c r="F2103" s="21" t="s">
        <v>0</v>
      </c>
      <c r="G2103" s="150" t="s">
        <v>0</v>
      </c>
      <c r="H2103" s="21" t="s">
        <v>21</v>
      </c>
      <c r="I2103" s="66">
        <f t="shared" si="1497"/>
        <v>76500</v>
      </c>
      <c r="J2103" s="66">
        <f t="shared" ref="J2103:X2103" si="1508">SUM(J2104)</f>
        <v>76000</v>
      </c>
      <c r="K2103" s="66">
        <f t="shared" si="1499"/>
        <v>500</v>
      </c>
      <c r="L2103" s="66">
        <f t="shared" si="1508"/>
        <v>500</v>
      </c>
      <c r="M2103" s="66">
        <f t="shared" si="1508"/>
        <v>0</v>
      </c>
      <c r="N2103" s="66">
        <f t="shared" si="1508"/>
        <v>0</v>
      </c>
      <c r="O2103" s="66">
        <f t="shared" si="1508"/>
        <v>0</v>
      </c>
      <c r="P2103" s="66">
        <f t="shared" si="1508"/>
        <v>0</v>
      </c>
      <c r="Q2103" s="66">
        <f t="shared" si="1508"/>
        <v>80493</v>
      </c>
      <c r="R2103" s="66">
        <f t="shared" si="1508"/>
        <v>79993</v>
      </c>
      <c r="S2103" s="66">
        <f t="shared" si="1508"/>
        <v>64645</v>
      </c>
      <c r="T2103" s="66">
        <f t="shared" si="1508"/>
        <v>15348</v>
      </c>
      <c r="U2103" s="66">
        <f t="shared" si="1508"/>
        <v>9800</v>
      </c>
      <c r="V2103" s="66">
        <f t="shared" si="1508"/>
        <v>5548</v>
      </c>
      <c r="W2103" s="66">
        <f t="shared" si="1508"/>
        <v>0</v>
      </c>
      <c r="X2103" s="66">
        <f t="shared" si="1508"/>
        <v>79993</v>
      </c>
      <c r="Y2103" s="208">
        <f t="shared" si="1501"/>
        <v>100</v>
      </c>
    </row>
    <row r="2104" spans="1:25">
      <c r="A2104" s="23" t="s">
        <v>786</v>
      </c>
      <c r="B2104" s="23" t="s">
        <v>172</v>
      </c>
      <c r="C2104" s="23" t="s">
        <v>966</v>
      </c>
      <c r="D2104" s="23" t="s">
        <v>967</v>
      </c>
      <c r="E2104" s="22">
        <v>6121</v>
      </c>
      <c r="F2104" s="23"/>
      <c r="G2104" s="128" t="s">
        <v>3378</v>
      </c>
      <c r="H2104" s="32" t="s">
        <v>22</v>
      </c>
      <c r="I2104" s="44">
        <f t="shared" si="1497"/>
        <v>76500</v>
      </c>
      <c r="J2104" s="44">
        <v>76000</v>
      </c>
      <c r="K2104" s="44">
        <f t="shared" si="1499"/>
        <v>500</v>
      </c>
      <c r="L2104" s="44">
        <v>500</v>
      </c>
      <c r="M2104" s="44">
        <v>0</v>
      </c>
      <c r="N2104" s="44">
        <v>0</v>
      </c>
      <c r="O2104" s="44">
        <v>0</v>
      </c>
      <c r="P2104" s="44">
        <v>0</v>
      </c>
      <c r="Q2104" s="44">
        <v>80493</v>
      </c>
      <c r="R2104" s="44">
        <v>79993</v>
      </c>
      <c r="S2104" s="44">
        <v>64645</v>
      </c>
      <c r="T2104" s="44">
        <f t="shared" si="1504"/>
        <v>15348</v>
      </c>
      <c r="U2104" s="44">
        <v>9800</v>
      </c>
      <c r="V2104" s="44">
        <v>5548</v>
      </c>
      <c r="W2104" s="44"/>
      <c r="X2104" s="44">
        <f t="shared" si="1505"/>
        <v>79993</v>
      </c>
      <c r="Y2104" s="209">
        <f t="shared" si="1501"/>
        <v>100</v>
      </c>
    </row>
    <row r="2105" spans="1:25">
      <c r="A2105" s="23" t="s">
        <v>786</v>
      </c>
      <c r="B2105" s="23" t="s">
        <v>172</v>
      </c>
      <c r="C2105" s="23" t="s">
        <v>966</v>
      </c>
      <c r="D2105" s="23" t="s">
        <v>967</v>
      </c>
      <c r="E2105" s="21" t="s">
        <v>141</v>
      </c>
      <c r="F2105" s="21" t="s">
        <v>0</v>
      </c>
      <c r="G2105" s="150" t="s">
        <v>0</v>
      </c>
      <c r="H2105" s="21" t="s">
        <v>23</v>
      </c>
      <c r="I2105" s="66">
        <f t="shared" si="1497"/>
        <v>266000</v>
      </c>
      <c r="J2105" s="66">
        <f t="shared" ref="J2105:P2105" si="1509">SUM(J2106:J2114)</f>
        <v>207800</v>
      </c>
      <c r="K2105" s="66">
        <f t="shared" si="1499"/>
        <v>58200</v>
      </c>
      <c r="L2105" s="66">
        <f t="shared" si="1509"/>
        <v>48100</v>
      </c>
      <c r="M2105" s="66">
        <f t="shared" si="1509"/>
        <v>100</v>
      </c>
      <c r="N2105" s="66">
        <f t="shared" si="1509"/>
        <v>10000</v>
      </c>
      <c r="O2105" s="66">
        <f t="shared" si="1509"/>
        <v>0</v>
      </c>
      <c r="P2105" s="66">
        <f t="shared" si="1509"/>
        <v>0</v>
      </c>
      <c r="Q2105" s="66">
        <f>SUM(Q2106:Q2114)</f>
        <v>309590</v>
      </c>
      <c r="R2105" s="66">
        <f>SUM(R2106:R2114)</f>
        <v>206102</v>
      </c>
      <c r="S2105" s="66">
        <f>SUM(S2106:S2114)</f>
        <v>158276</v>
      </c>
      <c r="T2105" s="66">
        <f t="shared" ref="T2105:X2105" si="1510">SUM(T2106:T2114)</f>
        <v>47826</v>
      </c>
      <c r="U2105" s="66">
        <f t="shared" si="1510"/>
        <v>21066</v>
      </c>
      <c r="V2105" s="66">
        <f t="shared" si="1510"/>
        <v>26760</v>
      </c>
      <c r="W2105" s="66">
        <f t="shared" si="1510"/>
        <v>0</v>
      </c>
      <c r="X2105" s="66">
        <f t="shared" si="1510"/>
        <v>206102</v>
      </c>
      <c r="Y2105" s="208">
        <f t="shared" si="1501"/>
        <v>100</v>
      </c>
    </row>
    <row r="2106" spans="1:25">
      <c r="A2106" s="23" t="s">
        <v>786</v>
      </c>
      <c r="B2106" s="23" t="s">
        <v>172</v>
      </c>
      <c r="C2106" s="23" t="s">
        <v>966</v>
      </c>
      <c r="D2106" s="23" t="s">
        <v>967</v>
      </c>
      <c r="E2106" s="22">
        <v>6131</v>
      </c>
      <c r="F2106" s="23"/>
      <c r="G2106" s="128" t="s">
        <v>3378</v>
      </c>
      <c r="H2106" s="32" t="s">
        <v>24</v>
      </c>
      <c r="I2106" s="44">
        <f t="shared" si="1497"/>
        <v>2000</v>
      </c>
      <c r="J2106" s="44">
        <v>1000</v>
      </c>
      <c r="K2106" s="44">
        <f t="shared" si="1499"/>
        <v>1000</v>
      </c>
      <c r="L2106" s="44">
        <v>1000</v>
      </c>
      <c r="M2106" s="44">
        <v>0</v>
      </c>
      <c r="N2106" s="44">
        <v>0</v>
      </c>
      <c r="O2106" s="44">
        <v>0</v>
      </c>
      <c r="P2106" s="44">
        <v>0</v>
      </c>
      <c r="Q2106" s="44">
        <v>2000</v>
      </c>
      <c r="R2106" s="44">
        <v>1000</v>
      </c>
      <c r="S2106" s="44">
        <v>750</v>
      </c>
      <c r="T2106" s="44">
        <f t="shared" si="1504"/>
        <v>250</v>
      </c>
      <c r="U2106" s="44">
        <v>90</v>
      </c>
      <c r="V2106" s="44">
        <v>160</v>
      </c>
      <c r="W2106" s="44"/>
      <c r="X2106" s="44">
        <f t="shared" si="1505"/>
        <v>1000</v>
      </c>
      <c r="Y2106" s="209">
        <f t="shared" si="1501"/>
        <v>100</v>
      </c>
    </row>
    <row r="2107" spans="1:25">
      <c r="A2107" s="23" t="s">
        <v>786</v>
      </c>
      <c r="B2107" s="23" t="s">
        <v>172</v>
      </c>
      <c r="C2107" s="23" t="s">
        <v>966</v>
      </c>
      <c r="D2107" s="23" t="s">
        <v>967</v>
      </c>
      <c r="E2107" s="22">
        <v>6132</v>
      </c>
      <c r="F2107" s="23"/>
      <c r="G2107" s="128" t="s">
        <v>3378</v>
      </c>
      <c r="H2107" s="32" t="s">
        <v>25</v>
      </c>
      <c r="I2107" s="44">
        <f t="shared" si="1497"/>
        <v>40000</v>
      </c>
      <c r="J2107" s="44">
        <v>39000</v>
      </c>
      <c r="K2107" s="44">
        <f t="shared" si="1499"/>
        <v>1000</v>
      </c>
      <c r="L2107" s="44">
        <v>1000</v>
      </c>
      <c r="M2107" s="44">
        <v>0</v>
      </c>
      <c r="N2107" s="44">
        <v>0</v>
      </c>
      <c r="O2107" s="44">
        <v>0</v>
      </c>
      <c r="P2107" s="44">
        <v>0</v>
      </c>
      <c r="Q2107" s="44">
        <v>40000</v>
      </c>
      <c r="R2107" s="44">
        <v>39000</v>
      </c>
      <c r="S2107" s="44">
        <v>29750</v>
      </c>
      <c r="T2107" s="44">
        <f t="shared" si="1504"/>
        <v>9250</v>
      </c>
      <c r="U2107" s="44">
        <v>5250</v>
      </c>
      <c r="V2107" s="44">
        <v>4000</v>
      </c>
      <c r="W2107" s="44"/>
      <c r="X2107" s="44">
        <f t="shared" si="1505"/>
        <v>39000</v>
      </c>
      <c r="Y2107" s="209">
        <f t="shared" si="1501"/>
        <v>100</v>
      </c>
    </row>
    <row r="2108" spans="1:25">
      <c r="A2108" s="23" t="s">
        <v>786</v>
      </c>
      <c r="B2108" s="23" t="s">
        <v>172</v>
      </c>
      <c r="C2108" s="23" t="s">
        <v>966</v>
      </c>
      <c r="D2108" s="23" t="s">
        <v>967</v>
      </c>
      <c r="E2108" s="22">
        <v>6133</v>
      </c>
      <c r="F2108" s="23"/>
      <c r="G2108" s="128" t="s">
        <v>3378</v>
      </c>
      <c r="H2108" s="32" t="s">
        <v>26</v>
      </c>
      <c r="I2108" s="44">
        <f t="shared" si="1497"/>
        <v>8500</v>
      </c>
      <c r="J2108" s="44">
        <v>8000</v>
      </c>
      <c r="K2108" s="44">
        <f t="shared" si="1499"/>
        <v>500</v>
      </c>
      <c r="L2108" s="44">
        <v>500</v>
      </c>
      <c r="M2108" s="44">
        <v>0</v>
      </c>
      <c r="N2108" s="44">
        <v>0</v>
      </c>
      <c r="O2108" s="44">
        <v>0</v>
      </c>
      <c r="P2108" s="44">
        <v>0</v>
      </c>
      <c r="Q2108" s="44">
        <v>9680</v>
      </c>
      <c r="R2108" s="44">
        <v>9180</v>
      </c>
      <c r="S2108" s="44">
        <v>7180</v>
      </c>
      <c r="T2108" s="44">
        <f t="shared" si="1504"/>
        <v>2000</v>
      </c>
      <c r="U2108" s="44">
        <v>1000</v>
      </c>
      <c r="V2108" s="44">
        <v>1000</v>
      </c>
      <c r="W2108" s="44"/>
      <c r="X2108" s="44">
        <f t="shared" si="1505"/>
        <v>9180</v>
      </c>
      <c r="Y2108" s="209">
        <f t="shared" si="1501"/>
        <v>100</v>
      </c>
    </row>
    <row r="2109" spans="1:25">
      <c r="A2109" s="23" t="s">
        <v>786</v>
      </c>
      <c r="B2109" s="23" t="s">
        <v>172</v>
      </c>
      <c r="C2109" s="23" t="s">
        <v>966</v>
      </c>
      <c r="D2109" s="23" t="s">
        <v>967</v>
      </c>
      <c r="E2109" s="22">
        <v>6134</v>
      </c>
      <c r="F2109" s="23"/>
      <c r="G2109" s="128" t="s">
        <v>3378</v>
      </c>
      <c r="H2109" s="32" t="s">
        <v>27</v>
      </c>
      <c r="I2109" s="44">
        <f t="shared" si="1497"/>
        <v>42100</v>
      </c>
      <c r="J2109" s="44">
        <v>10000</v>
      </c>
      <c r="K2109" s="44">
        <f t="shared" si="1499"/>
        <v>32100</v>
      </c>
      <c r="L2109" s="44">
        <v>27000</v>
      </c>
      <c r="M2109" s="44">
        <v>100</v>
      </c>
      <c r="N2109" s="44">
        <v>5000</v>
      </c>
      <c r="O2109" s="44">
        <v>0</v>
      </c>
      <c r="P2109" s="44">
        <v>0</v>
      </c>
      <c r="Q2109" s="44">
        <v>42100</v>
      </c>
      <c r="R2109" s="44">
        <v>10000</v>
      </c>
      <c r="S2109" s="44">
        <v>9988</v>
      </c>
      <c r="T2109" s="44">
        <f t="shared" si="1504"/>
        <v>12</v>
      </c>
      <c r="U2109" s="44">
        <v>12</v>
      </c>
      <c r="V2109" s="44"/>
      <c r="W2109" s="44"/>
      <c r="X2109" s="44">
        <f t="shared" si="1505"/>
        <v>10000</v>
      </c>
      <c r="Y2109" s="209">
        <f t="shared" si="1501"/>
        <v>100</v>
      </c>
    </row>
    <row r="2110" spans="1:25">
      <c r="A2110" s="23" t="s">
        <v>786</v>
      </c>
      <c r="B2110" s="23" t="s">
        <v>172</v>
      </c>
      <c r="C2110" s="23" t="s">
        <v>966</v>
      </c>
      <c r="D2110" s="23" t="s">
        <v>967</v>
      </c>
      <c r="E2110" s="22">
        <v>6135</v>
      </c>
      <c r="F2110" s="23"/>
      <c r="G2110" s="128" t="s">
        <v>3378</v>
      </c>
      <c r="H2110" s="32" t="s">
        <v>28</v>
      </c>
      <c r="I2110" s="44">
        <f t="shared" si="1497"/>
        <v>1200</v>
      </c>
      <c r="J2110" s="44">
        <v>600</v>
      </c>
      <c r="K2110" s="44">
        <f t="shared" si="1499"/>
        <v>600</v>
      </c>
      <c r="L2110" s="44">
        <v>600</v>
      </c>
      <c r="M2110" s="44">
        <v>0</v>
      </c>
      <c r="N2110" s="44">
        <v>0</v>
      </c>
      <c r="O2110" s="44">
        <v>0</v>
      </c>
      <c r="P2110" s="44">
        <v>0</v>
      </c>
      <c r="Q2110" s="44">
        <v>1200</v>
      </c>
      <c r="R2110" s="44">
        <v>600</v>
      </c>
      <c r="S2110" s="44">
        <v>450</v>
      </c>
      <c r="T2110" s="44">
        <f t="shared" si="1504"/>
        <v>150</v>
      </c>
      <c r="U2110" s="44">
        <v>50</v>
      </c>
      <c r="V2110" s="44">
        <v>100</v>
      </c>
      <c r="W2110" s="44"/>
      <c r="X2110" s="44">
        <f t="shared" si="1505"/>
        <v>600</v>
      </c>
      <c r="Y2110" s="209">
        <f t="shared" si="1501"/>
        <v>100</v>
      </c>
    </row>
    <row r="2111" spans="1:25">
      <c r="A2111" s="23" t="s">
        <v>786</v>
      </c>
      <c r="B2111" s="23" t="s">
        <v>172</v>
      </c>
      <c r="C2111" s="23" t="s">
        <v>966</v>
      </c>
      <c r="D2111" s="23" t="s">
        <v>967</v>
      </c>
      <c r="E2111" s="22">
        <v>6136</v>
      </c>
      <c r="F2111" s="23"/>
      <c r="G2111" s="128" t="s">
        <v>3378</v>
      </c>
      <c r="H2111" s="32" t="s">
        <v>29</v>
      </c>
      <c r="I2111" s="44">
        <f t="shared" si="1497"/>
        <v>123000</v>
      </c>
      <c r="J2111" s="44">
        <v>123000</v>
      </c>
      <c r="K2111" s="44">
        <f t="shared" si="1499"/>
        <v>0</v>
      </c>
      <c r="L2111" s="44">
        <v>0</v>
      </c>
      <c r="M2111" s="44">
        <v>0</v>
      </c>
      <c r="N2111" s="44">
        <v>0</v>
      </c>
      <c r="O2111" s="44">
        <v>0</v>
      </c>
      <c r="P2111" s="44">
        <v>0</v>
      </c>
      <c r="Q2111" s="44">
        <v>123000</v>
      </c>
      <c r="R2111" s="44">
        <v>123000</v>
      </c>
      <c r="S2111" s="44">
        <v>92250</v>
      </c>
      <c r="T2111" s="44">
        <f t="shared" si="1504"/>
        <v>30750</v>
      </c>
      <c r="U2111" s="44">
        <v>10250</v>
      </c>
      <c r="V2111" s="44">
        <v>20500</v>
      </c>
      <c r="W2111" s="44"/>
      <c r="X2111" s="44">
        <f t="shared" si="1505"/>
        <v>123000</v>
      </c>
      <c r="Y2111" s="209">
        <f t="shared" si="1501"/>
        <v>100</v>
      </c>
    </row>
    <row r="2112" spans="1:25">
      <c r="A2112" s="23" t="s">
        <v>786</v>
      </c>
      <c r="B2112" s="23" t="s">
        <v>172</v>
      </c>
      <c r="C2112" s="23" t="s">
        <v>966</v>
      </c>
      <c r="D2112" s="23" t="s">
        <v>967</v>
      </c>
      <c r="E2112" s="22">
        <v>6137</v>
      </c>
      <c r="F2112" s="23"/>
      <c r="G2112" s="128" t="s">
        <v>3378</v>
      </c>
      <c r="H2112" s="32" t="s">
        <v>30</v>
      </c>
      <c r="I2112" s="44">
        <f t="shared" si="1497"/>
        <v>21000</v>
      </c>
      <c r="J2112" s="44">
        <v>6000</v>
      </c>
      <c r="K2112" s="44">
        <f t="shared" si="1499"/>
        <v>15000</v>
      </c>
      <c r="L2112" s="44">
        <v>10000</v>
      </c>
      <c r="M2112" s="44">
        <v>0</v>
      </c>
      <c r="N2112" s="44">
        <v>5000</v>
      </c>
      <c r="O2112" s="44">
        <v>0</v>
      </c>
      <c r="P2112" s="44">
        <v>0</v>
      </c>
      <c r="Q2112" s="44">
        <v>66288</v>
      </c>
      <c r="R2112" s="44">
        <v>6000</v>
      </c>
      <c r="S2112" s="44">
        <v>4500</v>
      </c>
      <c r="T2112" s="44">
        <f t="shared" si="1504"/>
        <v>1500</v>
      </c>
      <c r="U2112" s="44">
        <v>500</v>
      </c>
      <c r="V2112" s="44">
        <v>1000</v>
      </c>
      <c r="W2112" s="44"/>
      <c r="X2112" s="44">
        <f t="shared" si="1505"/>
        <v>6000</v>
      </c>
      <c r="Y2112" s="209">
        <f t="shared" si="1501"/>
        <v>100</v>
      </c>
    </row>
    <row r="2113" spans="1:25">
      <c r="A2113" s="23" t="s">
        <v>786</v>
      </c>
      <c r="B2113" s="23" t="s">
        <v>172</v>
      </c>
      <c r="C2113" s="23" t="s">
        <v>966</v>
      </c>
      <c r="D2113" s="23" t="s">
        <v>967</v>
      </c>
      <c r="E2113" s="22">
        <v>6138</v>
      </c>
      <c r="F2113" s="23"/>
      <c r="G2113" s="128" t="s">
        <v>3378</v>
      </c>
      <c r="H2113" s="32" t="s">
        <v>31</v>
      </c>
      <c r="I2113" s="44">
        <f t="shared" si="1497"/>
        <v>0</v>
      </c>
      <c r="J2113" s="44">
        <v>0</v>
      </c>
      <c r="K2113" s="44">
        <f t="shared" si="1499"/>
        <v>0</v>
      </c>
      <c r="L2113" s="44">
        <v>0</v>
      </c>
      <c r="M2113" s="44">
        <v>0</v>
      </c>
      <c r="N2113" s="44">
        <v>0</v>
      </c>
      <c r="O2113" s="44">
        <v>0</v>
      </c>
      <c r="P2113" s="44">
        <v>0</v>
      </c>
      <c r="Q2113" s="44">
        <v>0</v>
      </c>
      <c r="R2113" s="44">
        <v>0</v>
      </c>
      <c r="S2113" s="44">
        <v>0</v>
      </c>
      <c r="T2113" s="44">
        <f t="shared" si="1504"/>
        <v>0</v>
      </c>
      <c r="U2113" s="44"/>
      <c r="V2113" s="44"/>
      <c r="W2113" s="44"/>
      <c r="X2113" s="44">
        <f t="shared" si="1505"/>
        <v>0</v>
      </c>
      <c r="Y2113" s="209">
        <f t="shared" si="1501"/>
        <v>0</v>
      </c>
    </row>
    <row r="2114" spans="1:25">
      <c r="A2114" s="20" t="s">
        <v>786</v>
      </c>
      <c r="B2114" s="20" t="s">
        <v>172</v>
      </c>
      <c r="C2114" s="20" t="s">
        <v>966</v>
      </c>
      <c r="D2114" s="20" t="s">
        <v>967</v>
      </c>
      <c r="E2114" s="20" t="s">
        <v>144</v>
      </c>
      <c r="F2114" s="23" t="s">
        <v>0</v>
      </c>
      <c r="G2114" s="154" t="s">
        <v>0</v>
      </c>
      <c r="H2114" s="21" t="s">
        <v>32</v>
      </c>
      <c r="I2114" s="66">
        <f t="shared" si="1497"/>
        <v>28200</v>
      </c>
      <c r="J2114" s="66">
        <f t="shared" ref="J2114:P2114" si="1511">SUM(J2115:J2117)</f>
        <v>20200</v>
      </c>
      <c r="K2114" s="66">
        <f t="shared" si="1499"/>
        <v>8000</v>
      </c>
      <c r="L2114" s="66">
        <f t="shared" si="1511"/>
        <v>8000</v>
      </c>
      <c r="M2114" s="66">
        <f t="shared" si="1511"/>
        <v>0</v>
      </c>
      <c r="N2114" s="66">
        <f t="shared" si="1511"/>
        <v>0</v>
      </c>
      <c r="O2114" s="66">
        <f t="shared" si="1511"/>
        <v>0</v>
      </c>
      <c r="P2114" s="66">
        <f t="shared" si="1511"/>
        <v>0</v>
      </c>
      <c r="Q2114" s="66">
        <f>SUM(Q2115:Q2117)</f>
        <v>25322</v>
      </c>
      <c r="R2114" s="66">
        <f>SUM(R2115:R2117)</f>
        <v>17322</v>
      </c>
      <c r="S2114" s="66">
        <f>SUM(S2115:S2117)</f>
        <v>13408</v>
      </c>
      <c r="T2114" s="66">
        <f t="shared" ref="T2114:X2114" si="1512">SUM(T2115:T2117)</f>
        <v>3914</v>
      </c>
      <c r="U2114" s="66">
        <f t="shared" si="1512"/>
        <v>3914</v>
      </c>
      <c r="V2114" s="66">
        <f t="shared" si="1512"/>
        <v>0</v>
      </c>
      <c r="W2114" s="66">
        <f t="shared" si="1512"/>
        <v>0</v>
      </c>
      <c r="X2114" s="66">
        <f t="shared" si="1512"/>
        <v>17322</v>
      </c>
      <c r="Y2114" s="208">
        <f t="shared" si="1501"/>
        <v>100</v>
      </c>
    </row>
    <row r="2115" spans="1:25">
      <c r="A2115" s="23" t="s">
        <v>786</v>
      </c>
      <c r="B2115" s="23" t="s">
        <v>172</v>
      </c>
      <c r="C2115" s="23" t="s">
        <v>966</v>
      </c>
      <c r="D2115" s="23" t="s">
        <v>967</v>
      </c>
      <c r="E2115" s="22">
        <v>6139</v>
      </c>
      <c r="F2115" s="23"/>
      <c r="G2115" s="128" t="s">
        <v>3378</v>
      </c>
      <c r="H2115" s="32" t="s">
        <v>32</v>
      </c>
      <c r="I2115" s="44">
        <f t="shared" si="1497"/>
        <v>16000</v>
      </c>
      <c r="J2115" s="44">
        <v>8000</v>
      </c>
      <c r="K2115" s="44">
        <f t="shared" si="1499"/>
        <v>8000</v>
      </c>
      <c r="L2115" s="44">
        <v>8000</v>
      </c>
      <c r="M2115" s="44">
        <v>0</v>
      </c>
      <c r="N2115" s="44">
        <v>0</v>
      </c>
      <c r="O2115" s="44">
        <v>0</v>
      </c>
      <c r="P2115" s="44">
        <v>0</v>
      </c>
      <c r="Q2115" s="44">
        <v>23000</v>
      </c>
      <c r="R2115" s="44">
        <v>15000</v>
      </c>
      <c r="S2115" s="44">
        <v>11250</v>
      </c>
      <c r="T2115" s="44">
        <f t="shared" si="1504"/>
        <v>3750</v>
      </c>
      <c r="U2115" s="44">
        <v>3750</v>
      </c>
      <c r="V2115" s="44"/>
      <c r="W2115" s="44"/>
      <c r="X2115" s="44">
        <f t="shared" si="1505"/>
        <v>15000</v>
      </c>
      <c r="Y2115" s="209">
        <f t="shared" si="1501"/>
        <v>100</v>
      </c>
    </row>
    <row r="2116" spans="1:25">
      <c r="A2116" s="23" t="s">
        <v>786</v>
      </c>
      <c r="B2116" s="23" t="s">
        <v>172</v>
      </c>
      <c r="C2116" s="23" t="s">
        <v>966</v>
      </c>
      <c r="D2116" s="23" t="s">
        <v>967</v>
      </c>
      <c r="E2116" s="22">
        <v>6139</v>
      </c>
      <c r="F2116" s="23" t="s">
        <v>974</v>
      </c>
      <c r="G2116" s="128" t="s">
        <v>3378</v>
      </c>
      <c r="H2116" s="32" t="s">
        <v>152</v>
      </c>
      <c r="I2116" s="44">
        <f t="shared" si="1497"/>
        <v>2200</v>
      </c>
      <c r="J2116" s="44">
        <v>2200</v>
      </c>
      <c r="K2116" s="44">
        <f t="shared" si="1499"/>
        <v>0</v>
      </c>
      <c r="L2116" s="44">
        <v>0</v>
      </c>
      <c r="M2116" s="44">
        <v>0</v>
      </c>
      <c r="N2116" s="44">
        <v>0</v>
      </c>
      <c r="O2116" s="44">
        <v>0</v>
      </c>
      <c r="P2116" s="44">
        <v>0</v>
      </c>
      <c r="Q2116" s="44">
        <v>2322</v>
      </c>
      <c r="R2116" s="44">
        <v>2322</v>
      </c>
      <c r="S2116" s="44">
        <v>2158</v>
      </c>
      <c r="T2116" s="44">
        <f t="shared" si="1504"/>
        <v>164</v>
      </c>
      <c r="U2116" s="44">
        <v>164</v>
      </c>
      <c r="V2116" s="44"/>
      <c r="W2116" s="44"/>
      <c r="X2116" s="44">
        <f t="shared" si="1505"/>
        <v>2322</v>
      </c>
      <c r="Y2116" s="209">
        <f t="shared" si="1501"/>
        <v>100</v>
      </c>
    </row>
    <row r="2117" spans="1:25">
      <c r="A2117" s="23" t="s">
        <v>786</v>
      </c>
      <c r="B2117" s="23" t="s">
        <v>172</v>
      </c>
      <c r="C2117" s="23" t="s">
        <v>966</v>
      </c>
      <c r="D2117" s="23" t="s">
        <v>967</v>
      </c>
      <c r="E2117" s="22">
        <v>6139</v>
      </c>
      <c r="F2117" s="23" t="s">
        <v>975</v>
      </c>
      <c r="G2117" s="128" t="s">
        <v>3378</v>
      </c>
      <c r="H2117" s="32" t="s">
        <v>158</v>
      </c>
      <c r="I2117" s="44">
        <f t="shared" si="1497"/>
        <v>10000</v>
      </c>
      <c r="J2117" s="44">
        <v>10000</v>
      </c>
      <c r="K2117" s="44">
        <f t="shared" si="1499"/>
        <v>0</v>
      </c>
      <c r="L2117" s="44">
        <v>0</v>
      </c>
      <c r="M2117" s="44">
        <v>0</v>
      </c>
      <c r="N2117" s="44">
        <v>0</v>
      </c>
      <c r="O2117" s="44">
        <v>0</v>
      </c>
      <c r="P2117" s="44">
        <v>0</v>
      </c>
      <c r="Q2117" s="44">
        <v>0</v>
      </c>
      <c r="R2117" s="44">
        <v>0</v>
      </c>
      <c r="S2117" s="44">
        <v>0</v>
      </c>
      <c r="T2117" s="44">
        <f t="shared" si="1504"/>
        <v>0</v>
      </c>
      <c r="U2117" s="44"/>
      <c r="V2117" s="44"/>
      <c r="W2117" s="44"/>
      <c r="X2117" s="44">
        <f t="shared" si="1505"/>
        <v>0</v>
      </c>
      <c r="Y2117" s="209">
        <f t="shared" si="1501"/>
        <v>0</v>
      </c>
    </row>
    <row r="2118" spans="1:25" ht="20.399999999999999">
      <c r="A2118" s="20" t="s">
        <v>0</v>
      </c>
      <c r="B2118" s="20" t="s">
        <v>0</v>
      </c>
      <c r="C2118" s="20" t="s">
        <v>0</v>
      </c>
      <c r="D2118" s="21" t="s">
        <v>0</v>
      </c>
      <c r="E2118" s="21" t="s">
        <v>0</v>
      </c>
      <c r="F2118" s="21" t="s">
        <v>0</v>
      </c>
      <c r="G2118" s="150" t="s">
        <v>0</v>
      </c>
      <c r="H2118" s="30" t="s">
        <v>42</v>
      </c>
      <c r="I2118" s="31">
        <f t="shared" si="1497"/>
        <v>100</v>
      </c>
      <c r="J2118" s="31">
        <f t="shared" ref="J2118:X2119" si="1513">SUM(J2119)</f>
        <v>100</v>
      </c>
      <c r="K2118" s="31">
        <f t="shared" si="1499"/>
        <v>0</v>
      </c>
      <c r="L2118" s="31">
        <f t="shared" si="1513"/>
        <v>0</v>
      </c>
      <c r="M2118" s="31">
        <f t="shared" si="1513"/>
        <v>0</v>
      </c>
      <c r="N2118" s="31">
        <f t="shared" si="1513"/>
        <v>0</v>
      </c>
      <c r="O2118" s="31">
        <f t="shared" si="1513"/>
        <v>0</v>
      </c>
      <c r="P2118" s="31">
        <f t="shared" si="1513"/>
        <v>0</v>
      </c>
      <c r="Q2118" s="31">
        <f t="shared" si="1513"/>
        <v>100</v>
      </c>
      <c r="R2118" s="31">
        <f t="shared" si="1513"/>
        <v>100</v>
      </c>
      <c r="S2118" s="31">
        <f t="shared" si="1513"/>
        <v>75</v>
      </c>
      <c r="T2118" s="31">
        <f t="shared" si="1513"/>
        <v>25</v>
      </c>
      <c r="U2118" s="31">
        <f t="shared" si="1513"/>
        <v>25</v>
      </c>
      <c r="V2118" s="31">
        <f t="shared" si="1513"/>
        <v>0</v>
      </c>
      <c r="W2118" s="31">
        <f t="shared" si="1513"/>
        <v>0</v>
      </c>
      <c r="X2118" s="31">
        <f t="shared" si="1513"/>
        <v>100</v>
      </c>
      <c r="Y2118" s="220">
        <f t="shared" si="1501"/>
        <v>100</v>
      </c>
    </row>
    <row r="2119" spans="1:25">
      <c r="A2119" s="23" t="s">
        <v>786</v>
      </c>
      <c r="B2119" s="23" t="s">
        <v>172</v>
      </c>
      <c r="C2119" s="23" t="s">
        <v>966</v>
      </c>
      <c r="D2119" s="23" t="s">
        <v>967</v>
      </c>
      <c r="E2119" s="21" t="s">
        <v>159</v>
      </c>
      <c r="F2119" s="21" t="s">
        <v>0</v>
      </c>
      <c r="G2119" s="150" t="s">
        <v>0</v>
      </c>
      <c r="H2119" s="21" t="s">
        <v>34</v>
      </c>
      <c r="I2119" s="66">
        <f t="shared" si="1497"/>
        <v>100</v>
      </c>
      <c r="J2119" s="66">
        <f t="shared" si="1513"/>
        <v>100</v>
      </c>
      <c r="K2119" s="66">
        <f t="shared" si="1499"/>
        <v>0</v>
      </c>
      <c r="L2119" s="66">
        <f t="shared" si="1513"/>
        <v>0</v>
      </c>
      <c r="M2119" s="66">
        <f t="shared" si="1513"/>
        <v>0</v>
      </c>
      <c r="N2119" s="66">
        <f t="shared" si="1513"/>
        <v>0</v>
      </c>
      <c r="O2119" s="66">
        <f t="shared" si="1513"/>
        <v>0</v>
      </c>
      <c r="P2119" s="66">
        <f t="shared" si="1513"/>
        <v>0</v>
      </c>
      <c r="Q2119" s="66">
        <f t="shared" si="1513"/>
        <v>100</v>
      </c>
      <c r="R2119" s="66">
        <f t="shared" si="1513"/>
        <v>100</v>
      </c>
      <c r="S2119" s="66">
        <f t="shared" si="1513"/>
        <v>75</v>
      </c>
      <c r="T2119" s="66">
        <f t="shared" si="1513"/>
        <v>25</v>
      </c>
      <c r="U2119" s="66">
        <f t="shared" si="1513"/>
        <v>25</v>
      </c>
      <c r="V2119" s="66">
        <f t="shared" si="1513"/>
        <v>0</v>
      </c>
      <c r="W2119" s="66">
        <f t="shared" si="1513"/>
        <v>0</v>
      </c>
      <c r="X2119" s="66">
        <f t="shared" si="1513"/>
        <v>100</v>
      </c>
      <c r="Y2119" s="208">
        <f t="shared" si="1501"/>
        <v>100</v>
      </c>
    </row>
    <row r="2120" spans="1:25">
      <c r="A2120" s="23" t="s">
        <v>786</v>
      </c>
      <c r="B2120" s="23" t="s">
        <v>172</v>
      </c>
      <c r="C2120" s="23" t="s">
        <v>966</v>
      </c>
      <c r="D2120" s="23" t="s">
        <v>967</v>
      </c>
      <c r="E2120" s="22">
        <v>6148</v>
      </c>
      <c r="F2120" s="23"/>
      <c r="G2120" s="128" t="s">
        <v>3378</v>
      </c>
      <c r="H2120" s="32" t="s">
        <v>41</v>
      </c>
      <c r="I2120" s="44">
        <f t="shared" si="1497"/>
        <v>100</v>
      </c>
      <c r="J2120" s="44">
        <v>100</v>
      </c>
      <c r="K2120" s="44">
        <f t="shared" si="1499"/>
        <v>0</v>
      </c>
      <c r="L2120" s="44">
        <v>0</v>
      </c>
      <c r="M2120" s="44">
        <v>0</v>
      </c>
      <c r="N2120" s="44">
        <v>0</v>
      </c>
      <c r="O2120" s="44">
        <v>0</v>
      </c>
      <c r="P2120" s="44">
        <v>0</v>
      </c>
      <c r="Q2120" s="44">
        <v>100</v>
      </c>
      <c r="R2120" s="44">
        <v>100</v>
      </c>
      <c r="S2120" s="44">
        <v>75</v>
      </c>
      <c r="T2120" s="44">
        <f t="shared" si="1504"/>
        <v>25</v>
      </c>
      <c r="U2120" s="44">
        <v>25</v>
      </c>
      <c r="V2120" s="44"/>
      <c r="W2120" s="44"/>
      <c r="X2120" s="44">
        <f t="shared" si="1505"/>
        <v>100</v>
      </c>
      <c r="Y2120" s="209">
        <f t="shared" si="1501"/>
        <v>100</v>
      </c>
    </row>
    <row r="2121" spans="1:25" ht="20.399999999999999">
      <c r="A2121" s="20" t="s">
        <v>0</v>
      </c>
      <c r="B2121" s="20" t="s">
        <v>0</v>
      </c>
      <c r="C2121" s="20" t="s">
        <v>0</v>
      </c>
      <c r="D2121" s="21" t="s">
        <v>0</v>
      </c>
      <c r="E2121" s="21" t="s">
        <v>0</v>
      </c>
      <c r="F2121" s="21" t="s">
        <v>0</v>
      </c>
      <c r="G2121" s="150" t="s">
        <v>0</v>
      </c>
      <c r="H2121" s="30" t="s">
        <v>60</v>
      </c>
      <c r="I2121" s="31">
        <f t="shared" si="1497"/>
        <v>20000</v>
      </c>
      <c r="J2121" s="31">
        <f t="shared" ref="J2121:X2122" si="1514">SUM(J2122)</f>
        <v>0</v>
      </c>
      <c r="K2121" s="31">
        <f t="shared" si="1499"/>
        <v>20000</v>
      </c>
      <c r="L2121" s="31">
        <f t="shared" si="1514"/>
        <v>10000</v>
      </c>
      <c r="M2121" s="31">
        <f t="shared" si="1514"/>
        <v>0</v>
      </c>
      <c r="N2121" s="31">
        <f t="shared" si="1514"/>
        <v>10000</v>
      </c>
      <c r="O2121" s="31">
        <f t="shared" si="1514"/>
        <v>0</v>
      </c>
      <c r="P2121" s="31">
        <f t="shared" si="1514"/>
        <v>0</v>
      </c>
      <c r="Q2121" s="31">
        <f t="shared" si="1514"/>
        <v>20000</v>
      </c>
      <c r="R2121" s="31">
        <f t="shared" si="1514"/>
        <v>0</v>
      </c>
      <c r="S2121" s="31">
        <f t="shared" si="1514"/>
        <v>0</v>
      </c>
      <c r="T2121" s="31">
        <f t="shared" si="1514"/>
        <v>0</v>
      </c>
      <c r="U2121" s="31">
        <f t="shared" si="1514"/>
        <v>0</v>
      </c>
      <c r="V2121" s="31">
        <f t="shared" si="1514"/>
        <v>0</v>
      </c>
      <c r="W2121" s="31">
        <f t="shared" si="1514"/>
        <v>0</v>
      </c>
      <c r="X2121" s="31">
        <f t="shared" si="1514"/>
        <v>0</v>
      </c>
      <c r="Y2121" s="220">
        <f t="shared" si="1501"/>
        <v>0</v>
      </c>
    </row>
    <row r="2122" spans="1:25">
      <c r="A2122" s="23" t="s">
        <v>786</v>
      </c>
      <c r="B2122" s="23" t="s">
        <v>172</v>
      </c>
      <c r="C2122" s="23" t="s">
        <v>966</v>
      </c>
      <c r="D2122" s="23" t="s">
        <v>967</v>
      </c>
      <c r="E2122" s="21" t="s">
        <v>166</v>
      </c>
      <c r="F2122" s="21" t="s">
        <v>0</v>
      </c>
      <c r="G2122" s="150" t="s">
        <v>0</v>
      </c>
      <c r="H2122" s="21" t="s">
        <v>53</v>
      </c>
      <c r="I2122" s="66">
        <f t="shared" si="1497"/>
        <v>20000</v>
      </c>
      <c r="J2122" s="66">
        <f t="shared" si="1514"/>
        <v>0</v>
      </c>
      <c r="K2122" s="66">
        <f t="shared" si="1499"/>
        <v>20000</v>
      </c>
      <c r="L2122" s="66">
        <f t="shared" si="1514"/>
        <v>10000</v>
      </c>
      <c r="M2122" s="66">
        <f t="shared" si="1514"/>
        <v>0</v>
      </c>
      <c r="N2122" s="66">
        <f t="shared" si="1514"/>
        <v>10000</v>
      </c>
      <c r="O2122" s="66">
        <f t="shared" si="1514"/>
        <v>0</v>
      </c>
      <c r="P2122" s="66">
        <f t="shared" si="1514"/>
        <v>0</v>
      </c>
      <c r="Q2122" s="66">
        <f t="shared" si="1514"/>
        <v>20000</v>
      </c>
      <c r="R2122" s="66">
        <f t="shared" si="1514"/>
        <v>0</v>
      </c>
      <c r="S2122" s="66">
        <f t="shared" si="1514"/>
        <v>0</v>
      </c>
      <c r="T2122" s="66">
        <f t="shared" si="1514"/>
        <v>0</v>
      </c>
      <c r="U2122" s="66">
        <f t="shared" si="1514"/>
        <v>0</v>
      </c>
      <c r="V2122" s="66">
        <f t="shared" si="1514"/>
        <v>0</v>
      </c>
      <c r="W2122" s="66">
        <f t="shared" si="1514"/>
        <v>0</v>
      </c>
      <c r="X2122" s="66">
        <f t="shared" si="1514"/>
        <v>0</v>
      </c>
      <c r="Y2122" s="208">
        <f t="shared" si="1501"/>
        <v>0</v>
      </c>
    </row>
    <row r="2123" spans="1:25">
      <c r="A2123" s="23" t="s">
        <v>786</v>
      </c>
      <c r="B2123" s="23" t="s">
        <v>172</v>
      </c>
      <c r="C2123" s="23" t="s">
        <v>966</v>
      </c>
      <c r="D2123" s="23" t="s">
        <v>967</v>
      </c>
      <c r="E2123" s="22">
        <v>8213</v>
      </c>
      <c r="F2123" s="23"/>
      <c r="G2123" s="128" t="s">
        <v>3378</v>
      </c>
      <c r="H2123" s="32" t="s">
        <v>56</v>
      </c>
      <c r="I2123" s="44">
        <f t="shared" si="1497"/>
        <v>20000</v>
      </c>
      <c r="J2123" s="44">
        <v>0</v>
      </c>
      <c r="K2123" s="44">
        <f t="shared" si="1499"/>
        <v>20000</v>
      </c>
      <c r="L2123" s="44">
        <v>10000</v>
      </c>
      <c r="M2123" s="44">
        <v>0</v>
      </c>
      <c r="N2123" s="44">
        <v>10000</v>
      </c>
      <c r="O2123" s="44">
        <v>0</v>
      </c>
      <c r="P2123" s="44">
        <v>0</v>
      </c>
      <c r="Q2123" s="44">
        <v>20000</v>
      </c>
      <c r="R2123" s="44">
        <v>0</v>
      </c>
      <c r="S2123" s="44">
        <v>0</v>
      </c>
      <c r="T2123" s="44">
        <f t="shared" si="1504"/>
        <v>0</v>
      </c>
      <c r="U2123" s="44"/>
      <c r="V2123" s="44"/>
      <c r="W2123" s="44"/>
      <c r="X2123" s="44">
        <f t="shared" si="1505"/>
        <v>0</v>
      </c>
      <c r="Y2123" s="209">
        <f t="shared" si="1501"/>
        <v>0</v>
      </c>
    </row>
    <row r="2124" spans="1:25">
      <c r="A2124" s="32" t="s">
        <v>0</v>
      </c>
      <c r="B2124" s="32" t="s">
        <v>0</v>
      </c>
      <c r="C2124" s="32" t="s">
        <v>0</v>
      </c>
      <c r="D2124" s="32" t="s">
        <v>0</v>
      </c>
      <c r="E2124" s="32" t="s">
        <v>0</v>
      </c>
      <c r="F2124" s="32" t="s">
        <v>0</v>
      </c>
      <c r="G2124" s="154" t="s">
        <v>0</v>
      </c>
      <c r="H2124" s="30" t="s">
        <v>976</v>
      </c>
      <c r="I2124" s="31">
        <f t="shared" si="1497"/>
        <v>1170600</v>
      </c>
      <c r="J2124" s="31">
        <f t="shared" ref="J2124:P2124" si="1515">SUM(J2094,J2118,J2121)</f>
        <v>1080000</v>
      </c>
      <c r="K2124" s="31">
        <f t="shared" si="1499"/>
        <v>90600</v>
      </c>
      <c r="L2124" s="31">
        <f t="shared" si="1515"/>
        <v>70500</v>
      </c>
      <c r="M2124" s="31">
        <f t="shared" si="1515"/>
        <v>100</v>
      </c>
      <c r="N2124" s="31">
        <f t="shared" si="1515"/>
        <v>20000</v>
      </c>
      <c r="O2124" s="31">
        <f t="shared" si="1515"/>
        <v>0</v>
      </c>
      <c r="P2124" s="31">
        <f t="shared" si="1515"/>
        <v>0</v>
      </c>
      <c r="Q2124" s="31">
        <f>SUM(Q2094,Q2118,Q2121)</f>
        <v>1265031</v>
      </c>
      <c r="R2124" s="31">
        <f>SUM(R2094,R2118,R2121)</f>
        <v>1129143</v>
      </c>
      <c r="S2124" s="31">
        <f>SUM(S2094,S2118,S2121)</f>
        <v>991628</v>
      </c>
      <c r="T2124" s="31">
        <f t="shared" ref="T2124:X2124" si="1516">SUM(T2094,T2118,T2121)</f>
        <v>137515</v>
      </c>
      <c r="U2124" s="31">
        <f t="shared" si="1516"/>
        <v>96426</v>
      </c>
      <c r="V2124" s="31">
        <f t="shared" si="1516"/>
        <v>41089</v>
      </c>
      <c r="W2124" s="31">
        <f t="shared" si="1516"/>
        <v>0</v>
      </c>
      <c r="X2124" s="31">
        <f t="shared" si="1516"/>
        <v>1129143</v>
      </c>
      <c r="Y2124" s="220">
        <f t="shared" si="1501"/>
        <v>100</v>
      </c>
    </row>
    <row r="2125" spans="1:25" ht="15" thickBot="1">
      <c r="A2125" s="32" t="s">
        <v>0</v>
      </c>
      <c r="B2125" s="32" t="s">
        <v>0</v>
      </c>
      <c r="C2125" s="32" t="s">
        <v>0</v>
      </c>
      <c r="D2125" s="32" t="s">
        <v>0</v>
      </c>
      <c r="E2125" s="32" t="s">
        <v>0</v>
      </c>
      <c r="F2125" s="32" t="s">
        <v>0</v>
      </c>
      <c r="G2125" s="154" t="s">
        <v>0</v>
      </c>
      <c r="H2125" s="21" t="s">
        <v>170</v>
      </c>
      <c r="I2125" s="66">
        <f t="shared" ref="I2125:I2170" si="1517">SUM(J2125,K2125,O2125,P2125)</f>
        <v>30</v>
      </c>
      <c r="J2125" s="66">
        <v>30</v>
      </c>
      <c r="K2125" s="66">
        <f t="shared" ref="K2125:K2170" si="1518">SUM(L2125,M2125,N2125)</f>
        <v>0</v>
      </c>
      <c r="L2125" s="66" t="s">
        <v>0</v>
      </c>
      <c r="M2125" s="66" t="s">
        <v>0</v>
      </c>
      <c r="N2125" s="66" t="s">
        <v>0</v>
      </c>
      <c r="O2125" s="66" t="s">
        <v>0</v>
      </c>
      <c r="P2125" s="66" t="s">
        <v>0</v>
      </c>
      <c r="Q2125" s="66">
        <v>0</v>
      </c>
      <c r="R2125" s="66"/>
      <c r="S2125" s="66"/>
      <c r="T2125" s="66"/>
      <c r="U2125" s="66"/>
      <c r="V2125" s="66"/>
      <c r="W2125" s="66"/>
      <c r="X2125" s="66"/>
      <c r="Y2125" s="208">
        <v>0</v>
      </c>
    </row>
    <row r="2126" spans="1:25" ht="41.4" thickBot="1">
      <c r="A2126" s="252" t="s">
        <v>0</v>
      </c>
      <c r="B2126" s="252" t="s">
        <v>0</v>
      </c>
      <c r="C2126" s="252" t="s">
        <v>0</v>
      </c>
      <c r="D2126" s="252" t="s">
        <v>0</v>
      </c>
      <c r="E2126" s="252" t="s">
        <v>0</v>
      </c>
      <c r="F2126" s="252" t="s">
        <v>0</v>
      </c>
      <c r="G2126" s="258" t="s">
        <v>0</v>
      </c>
      <c r="H2126" s="24" t="s">
        <v>72</v>
      </c>
      <c r="I2126" s="1" t="s">
        <v>3093</v>
      </c>
      <c r="J2126" s="1" t="s">
        <v>3130</v>
      </c>
      <c r="K2126" s="1" t="s">
        <v>3</v>
      </c>
      <c r="L2126" s="1" t="s">
        <v>4</v>
      </c>
      <c r="M2126" s="1" t="s">
        <v>5</v>
      </c>
      <c r="N2126" s="1" t="s">
        <v>6</v>
      </c>
      <c r="O2126" s="1" t="s">
        <v>7</v>
      </c>
      <c r="P2126" s="1" t="s">
        <v>8</v>
      </c>
      <c r="Q2126" s="1" t="s">
        <v>3344</v>
      </c>
      <c r="R2126" s="1" t="s">
        <v>3427</v>
      </c>
      <c r="S2126" s="1" t="s">
        <v>3447</v>
      </c>
      <c r="T2126" s="1" t="s">
        <v>3448</v>
      </c>
      <c r="U2126" s="1" t="s">
        <v>3452</v>
      </c>
      <c r="V2126" s="1" t="s">
        <v>3449</v>
      </c>
      <c r="W2126" s="1" t="s">
        <v>3450</v>
      </c>
      <c r="X2126" s="1" t="s">
        <v>3451</v>
      </c>
      <c r="Y2126" s="216" t="s">
        <v>3385</v>
      </c>
    </row>
    <row r="2127" spans="1:25">
      <c r="A2127" s="253"/>
      <c r="B2127" s="253"/>
      <c r="C2127" s="253"/>
      <c r="D2127" s="253"/>
      <c r="E2127" s="253"/>
      <c r="F2127" s="253"/>
      <c r="G2127" s="259"/>
      <c r="H2127" s="33" t="s">
        <v>0</v>
      </c>
      <c r="I2127" s="45">
        <v>1</v>
      </c>
      <c r="J2127" s="45">
        <v>3</v>
      </c>
      <c r="K2127" s="45" t="s">
        <v>9</v>
      </c>
      <c r="L2127" s="45">
        <v>5</v>
      </c>
      <c r="M2127" s="45">
        <v>6</v>
      </c>
      <c r="N2127" s="45">
        <v>7</v>
      </c>
      <c r="O2127" s="45">
        <v>8</v>
      </c>
      <c r="P2127" s="45">
        <v>9</v>
      </c>
      <c r="Q2127" s="45">
        <v>1</v>
      </c>
      <c r="R2127" s="45">
        <v>2</v>
      </c>
      <c r="S2127" s="45">
        <v>3</v>
      </c>
      <c r="T2127" s="45" t="s">
        <v>3453</v>
      </c>
      <c r="U2127" s="45">
        <v>5</v>
      </c>
      <c r="V2127" s="45">
        <v>6</v>
      </c>
      <c r="W2127" s="45">
        <v>7</v>
      </c>
      <c r="X2127" s="45" t="s">
        <v>3454</v>
      </c>
      <c r="Y2127" s="276">
        <v>9</v>
      </c>
    </row>
    <row r="2128" spans="1:25">
      <c r="A2128" s="253"/>
      <c r="B2128" s="253"/>
      <c r="C2128" s="253"/>
      <c r="D2128" s="253"/>
      <c r="E2128" s="253"/>
      <c r="F2128" s="253"/>
      <c r="G2128" s="259"/>
      <c r="H2128" s="34" t="s">
        <v>108</v>
      </c>
      <c r="I2128" s="35">
        <f t="shared" si="1517"/>
        <v>1170600</v>
      </c>
      <c r="J2128" s="35">
        <f t="shared" ref="J2128:P2128" si="1519">SUM(J2124)</f>
        <v>1080000</v>
      </c>
      <c r="K2128" s="35">
        <f t="shared" si="1518"/>
        <v>90600</v>
      </c>
      <c r="L2128" s="35">
        <f t="shared" si="1519"/>
        <v>70500</v>
      </c>
      <c r="M2128" s="35">
        <f t="shared" si="1519"/>
        <v>100</v>
      </c>
      <c r="N2128" s="35">
        <f t="shared" si="1519"/>
        <v>20000</v>
      </c>
      <c r="O2128" s="35">
        <f t="shared" si="1519"/>
        <v>0</v>
      </c>
      <c r="P2128" s="35">
        <f t="shared" si="1519"/>
        <v>0</v>
      </c>
      <c r="Q2128" s="35">
        <f>SUM(Q2124)</f>
        <v>1265031</v>
      </c>
      <c r="R2128" s="35">
        <f>SUM(R2124)</f>
        <v>1129143</v>
      </c>
      <c r="S2128" s="35">
        <f>SUM(S2124)</f>
        <v>991628</v>
      </c>
      <c r="T2128" s="35">
        <f t="shared" ref="T2128:X2128" si="1520">SUM(T2124)</f>
        <v>137515</v>
      </c>
      <c r="U2128" s="35">
        <f t="shared" si="1520"/>
        <v>96426</v>
      </c>
      <c r="V2128" s="35">
        <f t="shared" si="1520"/>
        <v>41089</v>
      </c>
      <c r="W2128" s="35">
        <f t="shared" si="1520"/>
        <v>0</v>
      </c>
      <c r="X2128" s="35">
        <f t="shared" si="1520"/>
        <v>1129143</v>
      </c>
      <c r="Y2128" s="218">
        <f t="shared" ref="Y2128:Y2129" si="1521">IF(R2128=0,0,(X2128/R2128)*100)</f>
        <v>100</v>
      </c>
    </row>
    <row r="2129" spans="1:25">
      <c r="A2129" s="253"/>
      <c r="B2129" s="253"/>
      <c r="C2129" s="253"/>
      <c r="D2129" s="253"/>
      <c r="E2129" s="253"/>
      <c r="F2129" s="253"/>
      <c r="G2129" s="259"/>
      <c r="H2129" s="36" t="s">
        <v>69</v>
      </c>
      <c r="I2129" s="35">
        <f t="shared" si="1517"/>
        <v>1170600</v>
      </c>
      <c r="J2129" s="35">
        <f t="shared" ref="J2129:P2129" si="1522">SUM(J2128)</f>
        <v>1080000</v>
      </c>
      <c r="K2129" s="35">
        <f t="shared" si="1518"/>
        <v>90600</v>
      </c>
      <c r="L2129" s="35">
        <f t="shared" si="1522"/>
        <v>70500</v>
      </c>
      <c r="M2129" s="35">
        <f t="shared" si="1522"/>
        <v>100</v>
      </c>
      <c r="N2129" s="35">
        <f t="shared" si="1522"/>
        <v>20000</v>
      </c>
      <c r="O2129" s="35">
        <f t="shared" si="1522"/>
        <v>0</v>
      </c>
      <c r="P2129" s="35">
        <f t="shared" si="1522"/>
        <v>0</v>
      </c>
      <c r="Q2129" s="35">
        <f>SUM(Q2128)</f>
        <v>1265031</v>
      </c>
      <c r="R2129" s="35">
        <f>SUM(R2128)</f>
        <v>1129143</v>
      </c>
      <c r="S2129" s="35">
        <f>SUM(S2128)</f>
        <v>991628</v>
      </c>
      <c r="T2129" s="35">
        <f t="shared" ref="T2129:X2129" si="1523">SUM(T2128)</f>
        <v>137515</v>
      </c>
      <c r="U2129" s="35">
        <f t="shared" si="1523"/>
        <v>96426</v>
      </c>
      <c r="V2129" s="35">
        <f t="shared" si="1523"/>
        <v>41089</v>
      </c>
      <c r="W2129" s="35">
        <f t="shared" si="1523"/>
        <v>0</v>
      </c>
      <c r="X2129" s="35">
        <f t="shared" si="1523"/>
        <v>1129143</v>
      </c>
      <c r="Y2129" s="218">
        <f t="shared" si="1521"/>
        <v>100</v>
      </c>
    </row>
    <row r="2130" spans="1:25">
      <c r="A2130" s="254"/>
      <c r="B2130" s="254"/>
      <c r="C2130" s="254"/>
      <c r="D2130" s="254"/>
      <c r="E2130" s="254"/>
      <c r="F2130" s="254"/>
      <c r="G2130" s="260"/>
    </row>
    <row r="2131" spans="1:25" ht="15" thickBot="1">
      <c r="A2131" s="32" t="s">
        <v>0</v>
      </c>
      <c r="B2131" s="32" t="s">
        <v>0</v>
      </c>
      <c r="C2131" s="32" t="s">
        <v>0</v>
      </c>
      <c r="D2131" s="32" t="s">
        <v>0</v>
      </c>
      <c r="E2131" s="32" t="s">
        <v>0</v>
      </c>
      <c r="F2131" s="32" t="s">
        <v>0</v>
      </c>
      <c r="G2131" s="154" t="s">
        <v>0</v>
      </c>
      <c r="H2131" s="37" t="s">
        <v>0</v>
      </c>
      <c r="I2131" s="37"/>
      <c r="J2131" s="37"/>
      <c r="K2131" s="37"/>
      <c r="L2131" s="37" t="s">
        <v>0</v>
      </c>
      <c r="M2131" s="37" t="s">
        <v>0</v>
      </c>
      <c r="N2131" s="37" t="s">
        <v>0</v>
      </c>
      <c r="O2131" s="37" t="s">
        <v>0</v>
      </c>
      <c r="P2131" s="37" t="s">
        <v>0</v>
      </c>
      <c r="Q2131" s="37"/>
      <c r="R2131" s="37"/>
      <c r="S2131" s="37"/>
      <c r="T2131" s="37" t="s">
        <v>0</v>
      </c>
      <c r="U2131" s="37" t="s">
        <v>0</v>
      </c>
      <c r="V2131" s="37" t="s">
        <v>0</v>
      </c>
      <c r="W2131" s="37" t="s">
        <v>0</v>
      </c>
      <c r="X2131" s="37" t="s">
        <v>0</v>
      </c>
      <c r="Y2131" s="219"/>
    </row>
    <row r="2132" spans="1:25" ht="41.4" thickBot="1">
      <c r="A2132" s="24" t="s">
        <v>123</v>
      </c>
      <c r="B2132" s="24" t="s">
        <v>124</v>
      </c>
      <c r="C2132" s="24" t="s">
        <v>125</v>
      </c>
      <c r="D2132" s="25" t="s">
        <v>0</v>
      </c>
      <c r="E2132" s="24" t="s">
        <v>126</v>
      </c>
      <c r="F2132" s="24" t="s">
        <v>127</v>
      </c>
      <c r="G2132" s="151" t="s">
        <v>128</v>
      </c>
      <c r="H2132" s="24" t="s">
        <v>1</v>
      </c>
      <c r="I2132" s="1" t="s">
        <v>3093</v>
      </c>
      <c r="J2132" s="1" t="s">
        <v>3130</v>
      </c>
      <c r="K2132" s="1" t="s">
        <v>3</v>
      </c>
      <c r="L2132" s="1" t="s">
        <v>4</v>
      </c>
      <c r="M2132" s="1" t="s">
        <v>5</v>
      </c>
      <c r="N2132" s="1" t="s">
        <v>6</v>
      </c>
      <c r="O2132" s="1" t="s">
        <v>7</v>
      </c>
      <c r="P2132" s="1" t="s">
        <v>8</v>
      </c>
      <c r="Q2132" s="1" t="s">
        <v>3344</v>
      </c>
      <c r="R2132" s="1" t="s">
        <v>3427</v>
      </c>
      <c r="S2132" s="1" t="s">
        <v>3447</v>
      </c>
      <c r="T2132" s="1" t="s">
        <v>3448</v>
      </c>
      <c r="U2132" s="1" t="s">
        <v>3452</v>
      </c>
      <c r="V2132" s="1" t="s">
        <v>3449</v>
      </c>
      <c r="W2132" s="1" t="s">
        <v>3450</v>
      </c>
      <c r="X2132" s="1" t="s">
        <v>3451</v>
      </c>
      <c r="Y2132" s="216" t="s">
        <v>3385</v>
      </c>
    </row>
    <row r="2133" spans="1:25">
      <c r="A2133" s="26" t="s">
        <v>0</v>
      </c>
      <c r="B2133" s="26" t="s">
        <v>0</v>
      </c>
      <c r="C2133" s="26" t="s">
        <v>0</v>
      </c>
      <c r="D2133" s="27" t="s">
        <v>0</v>
      </c>
      <c r="E2133" s="27" t="s">
        <v>0</v>
      </c>
      <c r="F2133" s="28" t="s">
        <v>0</v>
      </c>
      <c r="G2133" s="152" t="s">
        <v>0</v>
      </c>
      <c r="H2133" s="29" t="s">
        <v>0</v>
      </c>
      <c r="I2133" s="45">
        <v>1</v>
      </c>
      <c r="J2133" s="45">
        <v>3</v>
      </c>
      <c r="K2133" s="45" t="s">
        <v>9</v>
      </c>
      <c r="L2133" s="45">
        <v>5</v>
      </c>
      <c r="M2133" s="45">
        <v>6</v>
      </c>
      <c r="N2133" s="45">
        <v>7</v>
      </c>
      <c r="O2133" s="45">
        <v>8</v>
      </c>
      <c r="P2133" s="45">
        <v>9</v>
      </c>
      <c r="Q2133" s="45">
        <v>1</v>
      </c>
      <c r="R2133" s="45">
        <v>2</v>
      </c>
      <c r="S2133" s="45">
        <v>3</v>
      </c>
      <c r="T2133" s="45" t="s">
        <v>3453</v>
      </c>
      <c r="U2133" s="45">
        <v>5</v>
      </c>
      <c r="V2133" s="45">
        <v>6</v>
      </c>
      <c r="W2133" s="45">
        <v>7</v>
      </c>
      <c r="X2133" s="45" t="s">
        <v>3454</v>
      </c>
      <c r="Y2133" s="276">
        <v>9</v>
      </c>
    </row>
    <row r="2134" spans="1:25">
      <c r="A2134" s="133" t="s">
        <v>786</v>
      </c>
      <c r="B2134" s="133" t="s">
        <v>172</v>
      </c>
      <c r="C2134" s="109" t="s">
        <v>977</v>
      </c>
      <c r="D2134" s="109" t="s">
        <v>978</v>
      </c>
      <c r="E2134" s="98" t="s">
        <v>0</v>
      </c>
      <c r="F2134" s="98" t="s">
        <v>0</v>
      </c>
      <c r="G2134" s="153" t="s">
        <v>0</v>
      </c>
      <c r="H2134" s="98" t="s">
        <v>979</v>
      </c>
      <c r="I2134" s="110"/>
      <c r="J2134" s="110"/>
      <c r="K2134" s="110"/>
      <c r="L2134" s="110" t="s">
        <v>0</v>
      </c>
      <c r="M2134" s="110" t="s">
        <v>0</v>
      </c>
      <c r="N2134" s="110" t="s">
        <v>0</v>
      </c>
      <c r="O2134" s="110" t="s">
        <v>0</v>
      </c>
      <c r="P2134" s="110" t="s">
        <v>0</v>
      </c>
      <c r="Q2134" s="110"/>
      <c r="R2134" s="110"/>
      <c r="S2134" s="110"/>
      <c r="T2134" s="110" t="s">
        <v>0</v>
      </c>
      <c r="U2134" s="110" t="s">
        <v>0</v>
      </c>
      <c r="V2134" s="110" t="s">
        <v>0</v>
      </c>
      <c r="W2134" s="110" t="s">
        <v>0</v>
      </c>
      <c r="X2134" s="110" t="s">
        <v>0</v>
      </c>
      <c r="Y2134" s="217"/>
    </row>
    <row r="2135" spans="1:25" ht="20.399999999999999">
      <c r="A2135" s="20" t="s">
        <v>0</v>
      </c>
      <c r="B2135" s="20" t="s">
        <v>0</v>
      </c>
      <c r="C2135" s="20" t="s">
        <v>0</v>
      </c>
      <c r="D2135" s="21" t="s">
        <v>0</v>
      </c>
      <c r="E2135" s="21" t="s">
        <v>0</v>
      </c>
      <c r="F2135" s="21" t="s">
        <v>0</v>
      </c>
      <c r="G2135" s="150" t="s">
        <v>0</v>
      </c>
      <c r="H2135" s="30" t="s">
        <v>33</v>
      </c>
      <c r="I2135" s="31">
        <f t="shared" si="1517"/>
        <v>1324389</v>
      </c>
      <c r="J2135" s="31">
        <f t="shared" ref="J2135:P2135" si="1524">SUM(J2136,J2144,J2146)</f>
        <v>1264389</v>
      </c>
      <c r="K2135" s="31">
        <f t="shared" si="1518"/>
        <v>60000</v>
      </c>
      <c r="L2135" s="31">
        <f t="shared" si="1524"/>
        <v>60000</v>
      </c>
      <c r="M2135" s="31">
        <f t="shared" si="1524"/>
        <v>0</v>
      </c>
      <c r="N2135" s="31">
        <f t="shared" si="1524"/>
        <v>0</v>
      </c>
      <c r="O2135" s="31">
        <f t="shared" si="1524"/>
        <v>0</v>
      </c>
      <c r="P2135" s="31">
        <f t="shared" si="1524"/>
        <v>0</v>
      </c>
      <c r="Q2135" s="31">
        <f>SUM(Q2136,Q2144,Q2146)</f>
        <v>1425230</v>
      </c>
      <c r="R2135" s="31">
        <f>SUM(R2136,R2144,R2146)</f>
        <v>1326322</v>
      </c>
      <c r="S2135" s="31">
        <f>SUM(S2136,S2144,S2146)</f>
        <v>1157231</v>
      </c>
      <c r="T2135" s="31">
        <f t="shared" ref="T2135:X2135" si="1525">SUM(T2136,T2144,T2146)</f>
        <v>172091</v>
      </c>
      <c r="U2135" s="31">
        <f t="shared" si="1525"/>
        <v>107042</v>
      </c>
      <c r="V2135" s="31">
        <f t="shared" si="1525"/>
        <v>60888</v>
      </c>
      <c r="W2135" s="31">
        <f t="shared" si="1525"/>
        <v>4161</v>
      </c>
      <c r="X2135" s="31">
        <f t="shared" si="1525"/>
        <v>1329322</v>
      </c>
      <c r="Y2135" s="220">
        <f t="shared" ref="Y2135:Y2165" si="1526">IF(R2135=0,0,(X2135/R2135)*100)</f>
        <v>100.22618941704955</v>
      </c>
    </row>
    <row r="2136" spans="1:25">
      <c r="A2136" s="23" t="s">
        <v>786</v>
      </c>
      <c r="B2136" s="23" t="s">
        <v>172</v>
      </c>
      <c r="C2136" s="23" t="s">
        <v>977</v>
      </c>
      <c r="D2136" s="23" t="s">
        <v>978</v>
      </c>
      <c r="E2136" s="21" t="s">
        <v>132</v>
      </c>
      <c r="F2136" s="21" t="s">
        <v>0</v>
      </c>
      <c r="G2136" s="150" t="s">
        <v>0</v>
      </c>
      <c r="H2136" s="21" t="s">
        <v>11</v>
      </c>
      <c r="I2136" s="66">
        <f t="shared" si="1517"/>
        <v>1114089</v>
      </c>
      <c r="J2136" s="66">
        <f t="shared" ref="J2136:P2136" si="1527">SUM(J2137,J2138)</f>
        <v>1094289</v>
      </c>
      <c r="K2136" s="66">
        <f t="shared" si="1518"/>
        <v>19800</v>
      </c>
      <c r="L2136" s="66">
        <f t="shared" si="1527"/>
        <v>19800</v>
      </c>
      <c r="M2136" s="66">
        <f t="shared" si="1527"/>
        <v>0</v>
      </c>
      <c r="N2136" s="66">
        <f t="shared" si="1527"/>
        <v>0</v>
      </c>
      <c r="O2136" s="66">
        <f t="shared" si="1527"/>
        <v>0</v>
      </c>
      <c r="P2136" s="66">
        <f t="shared" si="1527"/>
        <v>0</v>
      </c>
      <c r="Q2136" s="66">
        <f>SUM(Q2137,Q2138)</f>
        <v>1163717</v>
      </c>
      <c r="R2136" s="66">
        <f>SUM(R2137,R2138)</f>
        <v>1143917</v>
      </c>
      <c r="S2136" s="66">
        <f>SUM(S2137,S2138)</f>
        <v>999026</v>
      </c>
      <c r="T2136" s="66">
        <f t="shared" ref="T2136:X2136" si="1528">SUM(T2137,T2138)</f>
        <v>144891</v>
      </c>
      <c r="U2136" s="66">
        <f t="shared" si="1528"/>
        <v>92342</v>
      </c>
      <c r="V2136" s="66">
        <f t="shared" si="1528"/>
        <v>52549</v>
      </c>
      <c r="W2136" s="66">
        <f t="shared" si="1528"/>
        <v>0</v>
      </c>
      <c r="X2136" s="66">
        <f t="shared" si="1528"/>
        <v>1143917</v>
      </c>
      <c r="Y2136" s="208">
        <f t="shared" si="1526"/>
        <v>100</v>
      </c>
    </row>
    <row r="2137" spans="1:25">
      <c r="A2137" s="23" t="s">
        <v>786</v>
      </c>
      <c r="B2137" s="23" t="s">
        <v>172</v>
      </c>
      <c r="C2137" s="23" t="s">
        <v>977</v>
      </c>
      <c r="D2137" s="23" t="s">
        <v>978</v>
      </c>
      <c r="E2137" s="22">
        <v>6111</v>
      </c>
      <c r="F2137" s="23"/>
      <c r="G2137" s="128" t="s">
        <v>3378</v>
      </c>
      <c r="H2137" s="32" t="s">
        <v>12</v>
      </c>
      <c r="I2137" s="44">
        <f t="shared" si="1517"/>
        <v>956689</v>
      </c>
      <c r="J2137" s="44">
        <v>939689</v>
      </c>
      <c r="K2137" s="44">
        <f t="shared" si="1518"/>
        <v>17000</v>
      </c>
      <c r="L2137" s="44">
        <v>17000</v>
      </c>
      <c r="M2137" s="44">
        <v>0</v>
      </c>
      <c r="N2137" s="44">
        <v>0</v>
      </c>
      <c r="O2137" s="44">
        <v>0</v>
      </c>
      <c r="P2137" s="44">
        <v>0</v>
      </c>
      <c r="Q2137" s="44">
        <v>1005708</v>
      </c>
      <c r="R2137" s="44">
        <v>988708</v>
      </c>
      <c r="S2137" s="44">
        <v>846603</v>
      </c>
      <c r="T2137" s="44">
        <f t="shared" ref="T2137:T2164" si="1529">U2137+V2137+W2137</f>
        <v>142105</v>
      </c>
      <c r="U2137" s="44">
        <v>90000</v>
      </c>
      <c r="V2137" s="44">
        <v>52105</v>
      </c>
      <c r="W2137" s="44">
        <v>0</v>
      </c>
      <c r="X2137" s="44">
        <f t="shared" ref="X2137:X2164" si="1530">S2137+T2137</f>
        <v>988708</v>
      </c>
      <c r="Y2137" s="209">
        <f t="shared" si="1526"/>
        <v>100</v>
      </c>
    </row>
    <row r="2138" spans="1:25">
      <c r="A2138" s="20" t="s">
        <v>786</v>
      </c>
      <c r="B2138" s="20" t="s">
        <v>172</v>
      </c>
      <c r="C2138" s="20" t="s">
        <v>977</v>
      </c>
      <c r="D2138" s="20" t="s">
        <v>978</v>
      </c>
      <c r="E2138" s="20" t="s">
        <v>134</v>
      </c>
      <c r="F2138" s="23" t="s">
        <v>0</v>
      </c>
      <c r="G2138" s="154" t="s">
        <v>0</v>
      </c>
      <c r="H2138" s="21" t="s">
        <v>13</v>
      </c>
      <c r="I2138" s="66">
        <f t="shared" si="1517"/>
        <v>157400</v>
      </c>
      <c r="J2138" s="66">
        <f t="shared" ref="J2138:P2138" si="1531">SUM(J2139:J2143)</f>
        <v>154600</v>
      </c>
      <c r="K2138" s="66">
        <f t="shared" si="1518"/>
        <v>2800</v>
      </c>
      <c r="L2138" s="66">
        <f t="shared" si="1531"/>
        <v>2800</v>
      </c>
      <c r="M2138" s="66">
        <f t="shared" si="1531"/>
        <v>0</v>
      </c>
      <c r="N2138" s="66">
        <f t="shared" si="1531"/>
        <v>0</v>
      </c>
      <c r="O2138" s="66">
        <f t="shared" si="1531"/>
        <v>0</v>
      </c>
      <c r="P2138" s="66">
        <f t="shared" si="1531"/>
        <v>0</v>
      </c>
      <c r="Q2138" s="66">
        <f>SUM(Q2139:Q2143)</f>
        <v>158009</v>
      </c>
      <c r="R2138" s="66">
        <f>SUM(R2139:R2143)</f>
        <v>155209</v>
      </c>
      <c r="S2138" s="66">
        <f>SUM(S2139:S2143)</f>
        <v>152423</v>
      </c>
      <c r="T2138" s="66">
        <f t="shared" ref="T2138:X2138" si="1532">SUM(T2139:T2143)</f>
        <v>2786</v>
      </c>
      <c r="U2138" s="66">
        <f t="shared" si="1532"/>
        <v>2342</v>
      </c>
      <c r="V2138" s="66">
        <f t="shared" si="1532"/>
        <v>444</v>
      </c>
      <c r="W2138" s="66">
        <f t="shared" si="1532"/>
        <v>0</v>
      </c>
      <c r="X2138" s="66">
        <f t="shared" si="1532"/>
        <v>155209</v>
      </c>
      <c r="Y2138" s="208">
        <f t="shared" si="1526"/>
        <v>100</v>
      </c>
    </row>
    <row r="2139" spans="1:25">
      <c r="A2139" s="23" t="s">
        <v>786</v>
      </c>
      <c r="B2139" s="23" t="s">
        <v>172</v>
      </c>
      <c r="C2139" s="23" t="s">
        <v>977</v>
      </c>
      <c r="D2139" s="23" t="s">
        <v>978</v>
      </c>
      <c r="E2139" s="22">
        <v>6112</v>
      </c>
      <c r="F2139" s="23" t="s">
        <v>980</v>
      </c>
      <c r="G2139" s="128" t="s">
        <v>3378</v>
      </c>
      <c r="H2139" s="32" t="s">
        <v>16</v>
      </c>
      <c r="I2139" s="44">
        <f t="shared" si="1517"/>
        <v>24900</v>
      </c>
      <c r="J2139" s="44">
        <v>24000</v>
      </c>
      <c r="K2139" s="44">
        <f t="shared" si="1518"/>
        <v>900</v>
      </c>
      <c r="L2139" s="44">
        <v>900</v>
      </c>
      <c r="M2139" s="44">
        <v>0</v>
      </c>
      <c r="N2139" s="44">
        <v>0</v>
      </c>
      <c r="O2139" s="44">
        <v>0</v>
      </c>
      <c r="P2139" s="44">
        <v>0</v>
      </c>
      <c r="Q2139" s="44">
        <v>24900</v>
      </c>
      <c r="R2139" s="44">
        <v>24000</v>
      </c>
      <c r="S2139" s="44">
        <v>21556</v>
      </c>
      <c r="T2139" s="44">
        <f t="shared" si="1529"/>
        <v>2444</v>
      </c>
      <c r="U2139" s="44">
        <v>2000</v>
      </c>
      <c r="V2139" s="44">
        <v>444</v>
      </c>
      <c r="W2139" s="44">
        <v>0</v>
      </c>
      <c r="X2139" s="44">
        <f t="shared" si="1530"/>
        <v>24000</v>
      </c>
      <c r="Y2139" s="209">
        <f t="shared" si="1526"/>
        <v>100</v>
      </c>
    </row>
    <row r="2140" spans="1:25">
      <c r="A2140" s="23" t="s">
        <v>786</v>
      </c>
      <c r="B2140" s="23" t="s">
        <v>172</v>
      </c>
      <c r="C2140" s="23" t="s">
        <v>977</v>
      </c>
      <c r="D2140" s="23" t="s">
        <v>978</v>
      </c>
      <c r="E2140" s="22">
        <v>6112</v>
      </c>
      <c r="F2140" s="23" t="s">
        <v>981</v>
      </c>
      <c r="G2140" s="128" t="s">
        <v>3378</v>
      </c>
      <c r="H2140" s="32" t="s">
        <v>19</v>
      </c>
      <c r="I2140" s="44">
        <f t="shared" si="1517"/>
        <v>90500</v>
      </c>
      <c r="J2140" s="44">
        <v>88600</v>
      </c>
      <c r="K2140" s="44">
        <f t="shared" si="1518"/>
        <v>1900</v>
      </c>
      <c r="L2140" s="44">
        <v>1900</v>
      </c>
      <c r="M2140" s="44">
        <v>0</v>
      </c>
      <c r="N2140" s="44">
        <v>0</v>
      </c>
      <c r="O2140" s="44">
        <v>0</v>
      </c>
      <c r="P2140" s="44">
        <v>0</v>
      </c>
      <c r="Q2140" s="44">
        <v>90500</v>
      </c>
      <c r="R2140" s="44">
        <v>88600</v>
      </c>
      <c r="S2140" s="44">
        <v>88258</v>
      </c>
      <c r="T2140" s="44">
        <f t="shared" si="1529"/>
        <v>342</v>
      </c>
      <c r="U2140" s="44">
        <v>342</v>
      </c>
      <c r="V2140" s="44">
        <v>0</v>
      </c>
      <c r="W2140" s="44">
        <v>0</v>
      </c>
      <c r="X2140" s="44">
        <f t="shared" si="1530"/>
        <v>88600</v>
      </c>
      <c r="Y2140" s="209">
        <f t="shared" si="1526"/>
        <v>100</v>
      </c>
    </row>
    <row r="2141" spans="1:25">
      <c r="A2141" s="23" t="s">
        <v>786</v>
      </c>
      <c r="B2141" s="23" t="s">
        <v>172</v>
      </c>
      <c r="C2141" s="23" t="s">
        <v>977</v>
      </c>
      <c r="D2141" s="23" t="s">
        <v>978</v>
      </c>
      <c r="E2141" s="22">
        <v>6112</v>
      </c>
      <c r="F2141" s="23" t="s">
        <v>982</v>
      </c>
      <c r="G2141" s="128" t="s">
        <v>3378</v>
      </c>
      <c r="H2141" s="32" t="s">
        <v>17</v>
      </c>
      <c r="I2141" s="44">
        <f t="shared" si="1517"/>
        <v>20100</v>
      </c>
      <c r="J2141" s="44">
        <v>20100</v>
      </c>
      <c r="K2141" s="44">
        <f t="shared" si="1518"/>
        <v>0</v>
      </c>
      <c r="L2141" s="44">
        <v>0</v>
      </c>
      <c r="M2141" s="44">
        <v>0</v>
      </c>
      <c r="N2141" s="44">
        <v>0</v>
      </c>
      <c r="O2141" s="44">
        <v>0</v>
      </c>
      <c r="P2141" s="44">
        <v>0</v>
      </c>
      <c r="Q2141" s="44">
        <v>20709</v>
      </c>
      <c r="R2141" s="44">
        <v>20709</v>
      </c>
      <c r="S2141" s="44">
        <v>20709</v>
      </c>
      <c r="T2141" s="44">
        <f t="shared" si="1529"/>
        <v>0</v>
      </c>
      <c r="U2141" s="44">
        <v>0</v>
      </c>
      <c r="V2141" s="44">
        <v>0</v>
      </c>
      <c r="W2141" s="44">
        <v>0</v>
      </c>
      <c r="X2141" s="44">
        <f t="shared" si="1530"/>
        <v>20709</v>
      </c>
      <c r="Y2141" s="209">
        <f t="shared" si="1526"/>
        <v>100</v>
      </c>
    </row>
    <row r="2142" spans="1:25">
      <c r="A2142" s="23" t="s">
        <v>786</v>
      </c>
      <c r="B2142" s="23" t="s">
        <v>172</v>
      </c>
      <c r="C2142" s="23" t="s">
        <v>977</v>
      </c>
      <c r="D2142" s="23" t="s">
        <v>978</v>
      </c>
      <c r="E2142" s="22">
        <v>6112</v>
      </c>
      <c r="F2142" s="23" t="s">
        <v>983</v>
      </c>
      <c r="G2142" s="128" t="s">
        <v>3378</v>
      </c>
      <c r="H2142" s="32" t="s">
        <v>15</v>
      </c>
      <c r="I2142" s="44">
        <f t="shared" si="1517"/>
        <v>8000</v>
      </c>
      <c r="J2142" s="44">
        <v>8000</v>
      </c>
      <c r="K2142" s="44">
        <f t="shared" si="1518"/>
        <v>0</v>
      </c>
      <c r="L2142" s="44">
        <v>0</v>
      </c>
      <c r="M2142" s="44">
        <v>0</v>
      </c>
      <c r="N2142" s="44">
        <v>0</v>
      </c>
      <c r="O2142" s="44">
        <v>0</v>
      </c>
      <c r="P2142" s="44">
        <v>0</v>
      </c>
      <c r="Q2142" s="44">
        <v>8000</v>
      </c>
      <c r="R2142" s="44">
        <v>8000</v>
      </c>
      <c r="S2142" s="44">
        <v>8000</v>
      </c>
      <c r="T2142" s="44">
        <f t="shared" si="1529"/>
        <v>0</v>
      </c>
      <c r="U2142" s="44">
        <v>0</v>
      </c>
      <c r="V2142" s="44">
        <v>0</v>
      </c>
      <c r="W2142" s="44">
        <v>0</v>
      </c>
      <c r="X2142" s="44">
        <f t="shared" si="1530"/>
        <v>8000</v>
      </c>
      <c r="Y2142" s="209">
        <f t="shared" si="1526"/>
        <v>100</v>
      </c>
    </row>
    <row r="2143" spans="1:25">
      <c r="A2143" s="23" t="s">
        <v>786</v>
      </c>
      <c r="B2143" s="23" t="s">
        <v>172</v>
      </c>
      <c r="C2143" s="23" t="s">
        <v>977</v>
      </c>
      <c r="D2143" s="23" t="s">
        <v>978</v>
      </c>
      <c r="E2143" s="22">
        <v>6112</v>
      </c>
      <c r="F2143" s="23" t="s">
        <v>984</v>
      </c>
      <c r="G2143" s="128" t="s">
        <v>3378</v>
      </c>
      <c r="H2143" s="32" t="s">
        <v>18</v>
      </c>
      <c r="I2143" s="44">
        <f t="shared" si="1517"/>
        <v>13900</v>
      </c>
      <c r="J2143" s="44">
        <v>13900</v>
      </c>
      <c r="K2143" s="44">
        <f t="shared" si="1518"/>
        <v>0</v>
      </c>
      <c r="L2143" s="44">
        <v>0</v>
      </c>
      <c r="M2143" s="44">
        <v>0</v>
      </c>
      <c r="N2143" s="44">
        <v>0</v>
      </c>
      <c r="O2143" s="44">
        <v>0</v>
      </c>
      <c r="P2143" s="44">
        <v>0</v>
      </c>
      <c r="Q2143" s="44">
        <v>13900</v>
      </c>
      <c r="R2143" s="44">
        <v>13900</v>
      </c>
      <c r="S2143" s="44">
        <v>13900</v>
      </c>
      <c r="T2143" s="44">
        <f t="shared" si="1529"/>
        <v>0</v>
      </c>
      <c r="U2143" s="44">
        <v>0</v>
      </c>
      <c r="V2143" s="44">
        <v>0</v>
      </c>
      <c r="W2143" s="44">
        <v>0</v>
      </c>
      <c r="X2143" s="44">
        <f t="shared" si="1530"/>
        <v>13900</v>
      </c>
      <c r="Y2143" s="209">
        <f t="shared" si="1526"/>
        <v>100</v>
      </c>
    </row>
    <row r="2144" spans="1:25">
      <c r="A2144" s="23" t="s">
        <v>786</v>
      </c>
      <c r="B2144" s="23" t="s">
        <v>172</v>
      </c>
      <c r="C2144" s="23" t="s">
        <v>977</v>
      </c>
      <c r="D2144" s="23" t="s">
        <v>978</v>
      </c>
      <c r="E2144" s="21" t="s">
        <v>139</v>
      </c>
      <c r="F2144" s="21" t="s">
        <v>0</v>
      </c>
      <c r="G2144" s="150" t="s">
        <v>0</v>
      </c>
      <c r="H2144" s="21" t="s">
        <v>21</v>
      </c>
      <c r="I2144" s="66">
        <f t="shared" si="1517"/>
        <v>100800</v>
      </c>
      <c r="J2144" s="66">
        <f t="shared" ref="J2144:X2144" si="1533">SUM(J2145)</f>
        <v>99000</v>
      </c>
      <c r="K2144" s="66">
        <f t="shared" si="1518"/>
        <v>1800</v>
      </c>
      <c r="L2144" s="66">
        <f t="shared" si="1533"/>
        <v>1800</v>
      </c>
      <c r="M2144" s="66">
        <f t="shared" si="1533"/>
        <v>0</v>
      </c>
      <c r="N2144" s="66">
        <f t="shared" si="1533"/>
        <v>0</v>
      </c>
      <c r="O2144" s="66">
        <f t="shared" si="1533"/>
        <v>0</v>
      </c>
      <c r="P2144" s="66">
        <f t="shared" si="1533"/>
        <v>0</v>
      </c>
      <c r="Q2144" s="66">
        <f t="shared" si="1533"/>
        <v>105947</v>
      </c>
      <c r="R2144" s="66">
        <f t="shared" si="1533"/>
        <v>104147</v>
      </c>
      <c r="S2144" s="66">
        <f t="shared" si="1533"/>
        <v>93258</v>
      </c>
      <c r="T2144" s="66">
        <f t="shared" si="1533"/>
        <v>10889</v>
      </c>
      <c r="U2144" s="66">
        <f t="shared" si="1533"/>
        <v>7000</v>
      </c>
      <c r="V2144" s="66">
        <f t="shared" si="1533"/>
        <v>3889</v>
      </c>
      <c r="W2144" s="66">
        <f t="shared" si="1533"/>
        <v>0</v>
      </c>
      <c r="X2144" s="66">
        <f t="shared" si="1533"/>
        <v>104147</v>
      </c>
      <c r="Y2144" s="208">
        <f t="shared" si="1526"/>
        <v>100</v>
      </c>
    </row>
    <row r="2145" spans="1:25">
      <c r="A2145" s="23" t="s">
        <v>786</v>
      </c>
      <c r="B2145" s="23" t="s">
        <v>172</v>
      </c>
      <c r="C2145" s="23" t="s">
        <v>977</v>
      </c>
      <c r="D2145" s="23" t="s">
        <v>978</v>
      </c>
      <c r="E2145" s="22">
        <v>6121</v>
      </c>
      <c r="F2145" s="23"/>
      <c r="G2145" s="128" t="s">
        <v>3378</v>
      </c>
      <c r="H2145" s="32" t="s">
        <v>22</v>
      </c>
      <c r="I2145" s="44">
        <f t="shared" si="1517"/>
        <v>100800</v>
      </c>
      <c r="J2145" s="44">
        <v>99000</v>
      </c>
      <c r="K2145" s="44">
        <f t="shared" si="1518"/>
        <v>1800</v>
      </c>
      <c r="L2145" s="44">
        <v>1800</v>
      </c>
      <c r="M2145" s="44">
        <v>0</v>
      </c>
      <c r="N2145" s="44">
        <v>0</v>
      </c>
      <c r="O2145" s="44">
        <v>0</v>
      </c>
      <c r="P2145" s="44">
        <v>0</v>
      </c>
      <c r="Q2145" s="44">
        <v>105947</v>
      </c>
      <c r="R2145" s="44">
        <v>104147</v>
      </c>
      <c r="S2145" s="44">
        <v>93258</v>
      </c>
      <c r="T2145" s="44">
        <f t="shared" si="1529"/>
        <v>10889</v>
      </c>
      <c r="U2145" s="44">
        <v>7000</v>
      </c>
      <c r="V2145" s="44">
        <v>3889</v>
      </c>
      <c r="W2145" s="44">
        <v>0</v>
      </c>
      <c r="X2145" s="44">
        <f t="shared" si="1530"/>
        <v>104147</v>
      </c>
      <c r="Y2145" s="209">
        <f t="shared" si="1526"/>
        <v>100</v>
      </c>
    </row>
    <row r="2146" spans="1:25">
      <c r="A2146" s="23" t="s">
        <v>786</v>
      </c>
      <c r="B2146" s="23" t="s">
        <v>172</v>
      </c>
      <c r="C2146" s="23" t="s">
        <v>977</v>
      </c>
      <c r="D2146" s="23" t="s">
        <v>978</v>
      </c>
      <c r="E2146" s="21" t="s">
        <v>141</v>
      </c>
      <c r="F2146" s="21" t="s">
        <v>0</v>
      </c>
      <c r="G2146" s="150" t="s">
        <v>0</v>
      </c>
      <c r="H2146" s="21" t="s">
        <v>23</v>
      </c>
      <c r="I2146" s="66">
        <f t="shared" si="1517"/>
        <v>109500</v>
      </c>
      <c r="J2146" s="66">
        <f t="shared" ref="J2146:P2146" si="1534">SUM(J2147:J2154)</f>
        <v>71100</v>
      </c>
      <c r="K2146" s="66">
        <f t="shared" si="1518"/>
        <v>38400</v>
      </c>
      <c r="L2146" s="66">
        <f t="shared" si="1534"/>
        <v>38400</v>
      </c>
      <c r="M2146" s="66">
        <f t="shared" si="1534"/>
        <v>0</v>
      </c>
      <c r="N2146" s="66">
        <f t="shared" si="1534"/>
        <v>0</v>
      </c>
      <c r="O2146" s="66">
        <f t="shared" si="1534"/>
        <v>0</v>
      </c>
      <c r="P2146" s="66">
        <f t="shared" si="1534"/>
        <v>0</v>
      </c>
      <c r="Q2146" s="66">
        <f>SUM(Q2147:Q2154)</f>
        <v>155566</v>
      </c>
      <c r="R2146" s="66">
        <f>SUM(R2147:R2154)</f>
        <v>78258</v>
      </c>
      <c r="S2146" s="66">
        <f>SUM(S2147:S2154)</f>
        <v>64947</v>
      </c>
      <c r="T2146" s="66">
        <f t="shared" ref="T2146:X2146" si="1535">SUM(T2147:T2154)</f>
        <v>16311</v>
      </c>
      <c r="U2146" s="66">
        <f t="shared" si="1535"/>
        <v>7700</v>
      </c>
      <c r="V2146" s="66">
        <f t="shared" si="1535"/>
        <v>4450</v>
      </c>
      <c r="W2146" s="66">
        <f t="shared" si="1535"/>
        <v>4161</v>
      </c>
      <c r="X2146" s="66">
        <f t="shared" si="1535"/>
        <v>81258</v>
      </c>
      <c r="Y2146" s="208">
        <f t="shared" si="1526"/>
        <v>103.83347389404278</v>
      </c>
    </row>
    <row r="2147" spans="1:25">
      <c r="A2147" s="23" t="s">
        <v>786</v>
      </c>
      <c r="B2147" s="23" t="s">
        <v>172</v>
      </c>
      <c r="C2147" s="23" t="s">
        <v>977</v>
      </c>
      <c r="D2147" s="23" t="s">
        <v>978</v>
      </c>
      <c r="E2147" s="22">
        <v>6131</v>
      </c>
      <c r="F2147" s="23"/>
      <c r="G2147" s="128" t="s">
        <v>3378</v>
      </c>
      <c r="H2147" s="32" t="s">
        <v>24</v>
      </c>
      <c r="I2147" s="44">
        <f t="shared" si="1517"/>
        <v>1000</v>
      </c>
      <c r="J2147" s="44">
        <v>1000</v>
      </c>
      <c r="K2147" s="44">
        <f t="shared" si="1518"/>
        <v>0</v>
      </c>
      <c r="L2147" s="44">
        <v>0</v>
      </c>
      <c r="M2147" s="44">
        <v>0</v>
      </c>
      <c r="N2147" s="44">
        <v>0</v>
      </c>
      <c r="O2147" s="44">
        <v>0</v>
      </c>
      <c r="P2147" s="44">
        <v>0</v>
      </c>
      <c r="Q2147" s="44">
        <v>1000</v>
      </c>
      <c r="R2147" s="44">
        <v>1000</v>
      </c>
      <c r="S2147" s="44">
        <v>0</v>
      </c>
      <c r="T2147" s="44">
        <f t="shared" si="1529"/>
        <v>1000</v>
      </c>
      <c r="U2147" s="44">
        <v>0</v>
      </c>
      <c r="V2147" s="44">
        <v>0</v>
      </c>
      <c r="W2147" s="44">
        <v>1000</v>
      </c>
      <c r="X2147" s="44">
        <f t="shared" si="1530"/>
        <v>1000</v>
      </c>
      <c r="Y2147" s="209">
        <f t="shared" si="1526"/>
        <v>100</v>
      </c>
    </row>
    <row r="2148" spans="1:25">
      <c r="A2148" s="23" t="s">
        <v>786</v>
      </c>
      <c r="B2148" s="23" t="s">
        <v>172</v>
      </c>
      <c r="C2148" s="23" t="s">
        <v>977</v>
      </c>
      <c r="D2148" s="23" t="s">
        <v>978</v>
      </c>
      <c r="E2148" s="22">
        <v>6132</v>
      </c>
      <c r="F2148" s="23"/>
      <c r="G2148" s="128" t="s">
        <v>3378</v>
      </c>
      <c r="H2148" s="32" t="s">
        <v>25</v>
      </c>
      <c r="I2148" s="44">
        <f t="shared" si="1517"/>
        <v>35000</v>
      </c>
      <c r="J2148" s="44">
        <v>35000</v>
      </c>
      <c r="K2148" s="44">
        <f t="shared" si="1518"/>
        <v>0</v>
      </c>
      <c r="L2148" s="44">
        <v>0</v>
      </c>
      <c r="M2148" s="44">
        <v>0</v>
      </c>
      <c r="N2148" s="44">
        <v>0</v>
      </c>
      <c r="O2148" s="44">
        <v>0</v>
      </c>
      <c r="P2148" s="44">
        <v>0</v>
      </c>
      <c r="Q2148" s="44">
        <v>35000</v>
      </c>
      <c r="R2148" s="44">
        <v>35000</v>
      </c>
      <c r="S2148" s="44">
        <v>27000</v>
      </c>
      <c r="T2148" s="44">
        <f t="shared" si="1529"/>
        <v>8000</v>
      </c>
      <c r="U2148" s="44">
        <v>5000</v>
      </c>
      <c r="V2148" s="44">
        <v>3000</v>
      </c>
      <c r="W2148" s="44">
        <v>0</v>
      </c>
      <c r="X2148" s="44">
        <f t="shared" si="1530"/>
        <v>35000</v>
      </c>
      <c r="Y2148" s="209">
        <f t="shared" si="1526"/>
        <v>100</v>
      </c>
    </row>
    <row r="2149" spans="1:25">
      <c r="A2149" s="23" t="s">
        <v>786</v>
      </c>
      <c r="B2149" s="23" t="s">
        <v>172</v>
      </c>
      <c r="C2149" s="23" t="s">
        <v>977</v>
      </c>
      <c r="D2149" s="23" t="s">
        <v>978</v>
      </c>
      <c r="E2149" s="22">
        <v>6133</v>
      </c>
      <c r="F2149" s="23"/>
      <c r="G2149" s="128" t="s">
        <v>3378</v>
      </c>
      <c r="H2149" s="32" t="s">
        <v>26</v>
      </c>
      <c r="I2149" s="44">
        <f t="shared" si="1517"/>
        <v>12000</v>
      </c>
      <c r="J2149" s="44">
        <v>12000</v>
      </c>
      <c r="K2149" s="44">
        <f t="shared" si="1518"/>
        <v>0</v>
      </c>
      <c r="L2149" s="44">
        <v>0</v>
      </c>
      <c r="M2149" s="44">
        <v>0</v>
      </c>
      <c r="N2149" s="44">
        <v>0</v>
      </c>
      <c r="O2149" s="44">
        <v>0</v>
      </c>
      <c r="P2149" s="44">
        <v>0</v>
      </c>
      <c r="Q2149" s="44">
        <v>12000</v>
      </c>
      <c r="R2149" s="44">
        <v>12000</v>
      </c>
      <c r="S2149" s="44">
        <v>10400</v>
      </c>
      <c r="T2149" s="44">
        <f t="shared" si="1529"/>
        <v>1600</v>
      </c>
      <c r="U2149" s="44">
        <v>1000</v>
      </c>
      <c r="V2149" s="44">
        <v>600</v>
      </c>
      <c r="W2149" s="44">
        <v>0</v>
      </c>
      <c r="X2149" s="44">
        <f t="shared" si="1530"/>
        <v>12000</v>
      </c>
      <c r="Y2149" s="209">
        <f t="shared" si="1526"/>
        <v>100</v>
      </c>
    </row>
    <row r="2150" spans="1:25">
      <c r="A2150" s="23" t="s">
        <v>786</v>
      </c>
      <c r="B2150" s="23" t="s">
        <v>172</v>
      </c>
      <c r="C2150" s="23" t="s">
        <v>977</v>
      </c>
      <c r="D2150" s="23" t="s">
        <v>978</v>
      </c>
      <c r="E2150" s="22">
        <v>6134</v>
      </c>
      <c r="F2150" s="23"/>
      <c r="G2150" s="128" t="s">
        <v>3378</v>
      </c>
      <c r="H2150" s="32" t="s">
        <v>27</v>
      </c>
      <c r="I2150" s="44">
        <f t="shared" si="1517"/>
        <v>33000</v>
      </c>
      <c r="J2150" s="44">
        <v>5000</v>
      </c>
      <c r="K2150" s="44">
        <f t="shared" si="1518"/>
        <v>28000</v>
      </c>
      <c r="L2150" s="44">
        <v>28000</v>
      </c>
      <c r="M2150" s="44">
        <v>0</v>
      </c>
      <c r="N2150" s="44">
        <v>0</v>
      </c>
      <c r="O2150" s="44">
        <v>0</v>
      </c>
      <c r="P2150" s="44">
        <v>0</v>
      </c>
      <c r="Q2150" s="44">
        <v>40796</v>
      </c>
      <c r="R2150" s="44">
        <v>5000</v>
      </c>
      <c r="S2150" s="44">
        <v>4800</v>
      </c>
      <c r="T2150" s="44">
        <f t="shared" si="1529"/>
        <v>200</v>
      </c>
      <c r="U2150" s="44">
        <v>200</v>
      </c>
      <c r="V2150" s="44">
        <v>0</v>
      </c>
      <c r="W2150" s="44">
        <v>0</v>
      </c>
      <c r="X2150" s="44">
        <f t="shared" si="1530"/>
        <v>5000</v>
      </c>
      <c r="Y2150" s="209">
        <f t="shared" si="1526"/>
        <v>100</v>
      </c>
    </row>
    <row r="2151" spans="1:25">
      <c r="A2151" s="23" t="s">
        <v>786</v>
      </c>
      <c r="B2151" s="23" t="s">
        <v>172</v>
      </c>
      <c r="C2151" s="23" t="s">
        <v>977</v>
      </c>
      <c r="D2151" s="23" t="s">
        <v>978</v>
      </c>
      <c r="E2151" s="22">
        <v>6135</v>
      </c>
      <c r="F2151" s="23"/>
      <c r="G2151" s="128" t="s">
        <v>3378</v>
      </c>
      <c r="H2151" s="32" t="s">
        <v>28</v>
      </c>
      <c r="I2151" s="44">
        <f t="shared" si="1517"/>
        <v>1000</v>
      </c>
      <c r="J2151" s="44">
        <v>600</v>
      </c>
      <c r="K2151" s="44">
        <f t="shared" si="1518"/>
        <v>400</v>
      </c>
      <c r="L2151" s="44">
        <v>400</v>
      </c>
      <c r="M2151" s="44">
        <v>0</v>
      </c>
      <c r="N2151" s="44">
        <v>0</v>
      </c>
      <c r="O2151" s="44">
        <v>0</v>
      </c>
      <c r="P2151" s="44">
        <v>0</v>
      </c>
      <c r="Q2151" s="44">
        <v>33533</v>
      </c>
      <c r="R2151" s="44">
        <v>600</v>
      </c>
      <c r="S2151" s="44">
        <v>450</v>
      </c>
      <c r="T2151" s="44">
        <f t="shared" si="1529"/>
        <v>150</v>
      </c>
      <c r="U2151" s="44">
        <v>100</v>
      </c>
      <c r="V2151" s="44">
        <v>50</v>
      </c>
      <c r="W2151" s="44">
        <v>0</v>
      </c>
      <c r="X2151" s="44">
        <f t="shared" si="1530"/>
        <v>600</v>
      </c>
      <c r="Y2151" s="209">
        <f t="shared" si="1526"/>
        <v>100</v>
      </c>
    </row>
    <row r="2152" spans="1:25">
      <c r="A2152" s="23" t="s">
        <v>786</v>
      </c>
      <c r="B2152" s="23" t="s">
        <v>172</v>
      </c>
      <c r="C2152" s="23" t="s">
        <v>977</v>
      </c>
      <c r="D2152" s="23" t="s">
        <v>978</v>
      </c>
      <c r="E2152" s="22">
        <v>6137</v>
      </c>
      <c r="F2152" s="23"/>
      <c r="G2152" s="128" t="s">
        <v>3378</v>
      </c>
      <c r="H2152" s="32" t="s">
        <v>30</v>
      </c>
      <c r="I2152" s="44">
        <f t="shared" si="1517"/>
        <v>7000</v>
      </c>
      <c r="J2152" s="44">
        <v>7000</v>
      </c>
      <c r="K2152" s="44">
        <f t="shared" si="1518"/>
        <v>0</v>
      </c>
      <c r="L2152" s="44">
        <v>0</v>
      </c>
      <c r="M2152" s="44">
        <v>0</v>
      </c>
      <c r="N2152" s="44">
        <v>0</v>
      </c>
      <c r="O2152" s="44">
        <v>0</v>
      </c>
      <c r="P2152" s="44">
        <v>0</v>
      </c>
      <c r="Q2152" s="44">
        <v>7000</v>
      </c>
      <c r="R2152" s="44">
        <v>7000</v>
      </c>
      <c r="S2152" s="44">
        <v>5500</v>
      </c>
      <c r="T2152" s="44">
        <f t="shared" si="1529"/>
        <v>1500</v>
      </c>
      <c r="U2152" s="44">
        <v>1000</v>
      </c>
      <c r="V2152" s="44">
        <v>500</v>
      </c>
      <c r="W2152" s="44">
        <v>0</v>
      </c>
      <c r="X2152" s="44">
        <f t="shared" si="1530"/>
        <v>7000</v>
      </c>
      <c r="Y2152" s="209">
        <f t="shared" si="1526"/>
        <v>100</v>
      </c>
    </row>
    <row r="2153" spans="1:25">
      <c r="A2153" s="23" t="s">
        <v>786</v>
      </c>
      <c r="B2153" s="23" t="s">
        <v>172</v>
      </c>
      <c r="C2153" s="23" t="s">
        <v>977</v>
      </c>
      <c r="D2153" s="23" t="s">
        <v>978</v>
      </c>
      <c r="E2153" s="22">
        <v>6138</v>
      </c>
      <c r="F2153" s="23"/>
      <c r="G2153" s="128" t="s">
        <v>3378</v>
      </c>
      <c r="H2153" s="32" t="s">
        <v>31</v>
      </c>
      <c r="I2153" s="44">
        <f t="shared" si="1517"/>
        <v>0</v>
      </c>
      <c r="J2153" s="44">
        <v>0</v>
      </c>
      <c r="K2153" s="44">
        <f t="shared" si="1518"/>
        <v>0</v>
      </c>
      <c r="L2153" s="44">
        <v>0</v>
      </c>
      <c r="M2153" s="44">
        <v>0</v>
      </c>
      <c r="N2153" s="44">
        <v>0</v>
      </c>
      <c r="O2153" s="44">
        <v>0</v>
      </c>
      <c r="P2153" s="44">
        <v>0</v>
      </c>
      <c r="Q2153" s="44">
        <v>0</v>
      </c>
      <c r="R2153" s="44">
        <v>0</v>
      </c>
      <c r="S2153" s="44">
        <v>0</v>
      </c>
      <c r="T2153" s="44">
        <f t="shared" si="1529"/>
        <v>0</v>
      </c>
      <c r="U2153" s="44">
        <v>0</v>
      </c>
      <c r="V2153" s="44">
        <v>0</v>
      </c>
      <c r="W2153" s="44">
        <v>0</v>
      </c>
      <c r="X2153" s="44">
        <f t="shared" si="1530"/>
        <v>0</v>
      </c>
      <c r="Y2153" s="209">
        <f t="shared" si="1526"/>
        <v>0</v>
      </c>
    </row>
    <row r="2154" spans="1:25">
      <c r="A2154" s="20" t="s">
        <v>786</v>
      </c>
      <c r="B2154" s="20" t="s">
        <v>172</v>
      </c>
      <c r="C2154" s="20" t="s">
        <v>977</v>
      </c>
      <c r="D2154" s="20" t="s">
        <v>978</v>
      </c>
      <c r="E2154" s="20" t="s">
        <v>144</v>
      </c>
      <c r="F2154" s="23" t="s">
        <v>0</v>
      </c>
      <c r="G2154" s="154" t="s">
        <v>0</v>
      </c>
      <c r="H2154" s="21" t="s">
        <v>32</v>
      </c>
      <c r="I2154" s="66">
        <f t="shared" si="1517"/>
        <v>20500</v>
      </c>
      <c r="J2154" s="66">
        <f t="shared" ref="J2154:P2154" si="1536">SUM(J2155:J2157)</f>
        <v>10500</v>
      </c>
      <c r="K2154" s="66">
        <f t="shared" si="1518"/>
        <v>10000</v>
      </c>
      <c r="L2154" s="66">
        <f t="shared" si="1536"/>
        <v>10000</v>
      </c>
      <c r="M2154" s="66">
        <f t="shared" si="1536"/>
        <v>0</v>
      </c>
      <c r="N2154" s="66">
        <f t="shared" si="1536"/>
        <v>0</v>
      </c>
      <c r="O2154" s="66">
        <f t="shared" si="1536"/>
        <v>0</v>
      </c>
      <c r="P2154" s="66">
        <f t="shared" si="1536"/>
        <v>0</v>
      </c>
      <c r="Q2154" s="66">
        <f>SUM(Q2155:Q2157)</f>
        <v>26237</v>
      </c>
      <c r="R2154" s="66">
        <f>SUM(R2155:R2157)</f>
        <v>17658</v>
      </c>
      <c r="S2154" s="66">
        <f>SUM(S2155:S2157)</f>
        <v>16797</v>
      </c>
      <c r="T2154" s="66">
        <f t="shared" ref="T2154:X2154" si="1537">SUM(T2155:T2157)</f>
        <v>3861</v>
      </c>
      <c r="U2154" s="66">
        <f t="shared" si="1537"/>
        <v>400</v>
      </c>
      <c r="V2154" s="66">
        <f t="shared" si="1537"/>
        <v>300</v>
      </c>
      <c r="W2154" s="66">
        <f t="shared" si="1537"/>
        <v>3161</v>
      </c>
      <c r="X2154" s="66">
        <f t="shared" si="1537"/>
        <v>20658</v>
      </c>
      <c r="Y2154" s="208">
        <f t="shared" si="1526"/>
        <v>116.98946653075093</v>
      </c>
    </row>
    <row r="2155" spans="1:25">
      <c r="A2155" s="23" t="s">
        <v>786</v>
      </c>
      <c r="B2155" s="23" t="s">
        <v>172</v>
      </c>
      <c r="C2155" s="23" t="s">
        <v>977</v>
      </c>
      <c r="D2155" s="23" t="s">
        <v>978</v>
      </c>
      <c r="E2155" s="22">
        <v>6139</v>
      </c>
      <c r="F2155" s="23"/>
      <c r="G2155" s="128" t="s">
        <v>3378</v>
      </c>
      <c r="H2155" s="32" t="s">
        <v>32</v>
      </c>
      <c r="I2155" s="44">
        <f t="shared" si="1517"/>
        <v>14000</v>
      </c>
      <c r="J2155" s="44">
        <v>4000</v>
      </c>
      <c r="K2155" s="44">
        <f t="shared" si="1518"/>
        <v>10000</v>
      </c>
      <c r="L2155" s="44">
        <v>10000</v>
      </c>
      <c r="M2155" s="44">
        <v>0</v>
      </c>
      <c r="N2155" s="44">
        <v>0</v>
      </c>
      <c r="O2155" s="44">
        <v>0</v>
      </c>
      <c r="P2155" s="44">
        <v>0</v>
      </c>
      <c r="Q2155" s="44">
        <v>22579</v>
      </c>
      <c r="R2155" s="44">
        <v>14000</v>
      </c>
      <c r="S2155" s="44">
        <v>13900</v>
      </c>
      <c r="T2155" s="44">
        <f t="shared" si="1529"/>
        <v>100</v>
      </c>
      <c r="U2155" s="44">
        <v>100</v>
      </c>
      <c r="V2155" s="44">
        <v>0</v>
      </c>
      <c r="W2155" s="44">
        <v>0</v>
      </c>
      <c r="X2155" s="44">
        <f t="shared" si="1530"/>
        <v>14000</v>
      </c>
      <c r="Y2155" s="209">
        <f t="shared" si="1526"/>
        <v>100</v>
      </c>
    </row>
    <row r="2156" spans="1:25">
      <c r="A2156" s="23" t="s">
        <v>786</v>
      </c>
      <c r="B2156" s="23" t="s">
        <v>172</v>
      </c>
      <c r="C2156" s="23" t="s">
        <v>977</v>
      </c>
      <c r="D2156" s="23" t="s">
        <v>978</v>
      </c>
      <c r="E2156" s="22">
        <v>6139</v>
      </c>
      <c r="F2156" s="23" t="s">
        <v>985</v>
      </c>
      <c r="G2156" s="128" t="s">
        <v>3378</v>
      </c>
      <c r="H2156" s="32" t="s">
        <v>152</v>
      </c>
      <c r="I2156" s="44">
        <f t="shared" si="1517"/>
        <v>3500</v>
      </c>
      <c r="J2156" s="44">
        <v>3500</v>
      </c>
      <c r="K2156" s="44">
        <f t="shared" si="1518"/>
        <v>0</v>
      </c>
      <c r="L2156" s="44">
        <v>0</v>
      </c>
      <c r="M2156" s="44">
        <v>0</v>
      </c>
      <c r="N2156" s="44">
        <v>0</v>
      </c>
      <c r="O2156" s="44">
        <v>0</v>
      </c>
      <c r="P2156" s="44">
        <v>0</v>
      </c>
      <c r="Q2156" s="44">
        <v>3658</v>
      </c>
      <c r="R2156" s="44">
        <v>3658</v>
      </c>
      <c r="S2156" s="44">
        <v>2897</v>
      </c>
      <c r="T2156" s="44">
        <f t="shared" si="1529"/>
        <v>761</v>
      </c>
      <c r="U2156" s="44">
        <v>300</v>
      </c>
      <c r="V2156" s="44">
        <v>300</v>
      </c>
      <c r="W2156" s="44">
        <v>161</v>
      </c>
      <c r="X2156" s="44">
        <f t="shared" si="1530"/>
        <v>3658</v>
      </c>
      <c r="Y2156" s="209">
        <f t="shared" si="1526"/>
        <v>100</v>
      </c>
    </row>
    <row r="2157" spans="1:25">
      <c r="A2157" s="23" t="s">
        <v>786</v>
      </c>
      <c r="B2157" s="23" t="s">
        <v>172</v>
      </c>
      <c r="C2157" s="23" t="s">
        <v>977</v>
      </c>
      <c r="D2157" s="23" t="s">
        <v>978</v>
      </c>
      <c r="E2157" s="22">
        <v>6139</v>
      </c>
      <c r="F2157" s="23" t="s">
        <v>986</v>
      </c>
      <c r="G2157" s="128" t="s">
        <v>3378</v>
      </c>
      <c r="H2157" s="32" t="s">
        <v>158</v>
      </c>
      <c r="I2157" s="44">
        <f t="shared" si="1517"/>
        <v>3000</v>
      </c>
      <c r="J2157" s="44">
        <v>3000</v>
      </c>
      <c r="K2157" s="44">
        <f t="shared" si="1518"/>
        <v>0</v>
      </c>
      <c r="L2157" s="44">
        <v>0</v>
      </c>
      <c r="M2157" s="44">
        <v>0</v>
      </c>
      <c r="N2157" s="44">
        <v>0</v>
      </c>
      <c r="O2157" s="44">
        <v>0</v>
      </c>
      <c r="P2157" s="44">
        <v>0</v>
      </c>
      <c r="Q2157" s="44">
        <v>0</v>
      </c>
      <c r="R2157" s="44">
        <v>0</v>
      </c>
      <c r="S2157" s="44">
        <v>0</v>
      </c>
      <c r="T2157" s="44">
        <f t="shared" si="1529"/>
        <v>3000</v>
      </c>
      <c r="U2157" s="44">
        <v>0</v>
      </c>
      <c r="V2157" s="44">
        <v>0</v>
      </c>
      <c r="W2157" s="44">
        <v>3000</v>
      </c>
      <c r="X2157" s="44">
        <f t="shared" si="1530"/>
        <v>3000</v>
      </c>
      <c r="Y2157" s="209">
        <f t="shared" si="1526"/>
        <v>0</v>
      </c>
    </row>
    <row r="2158" spans="1:25" ht="20.399999999999999">
      <c r="A2158" s="20" t="s">
        <v>0</v>
      </c>
      <c r="B2158" s="20" t="s">
        <v>0</v>
      </c>
      <c r="C2158" s="20" t="s">
        <v>0</v>
      </c>
      <c r="D2158" s="21" t="s">
        <v>0</v>
      </c>
      <c r="E2158" s="21" t="s">
        <v>0</v>
      </c>
      <c r="F2158" s="21" t="s">
        <v>0</v>
      </c>
      <c r="G2158" s="150" t="s">
        <v>0</v>
      </c>
      <c r="H2158" s="30" t="s">
        <v>42</v>
      </c>
      <c r="I2158" s="31">
        <f t="shared" si="1517"/>
        <v>100</v>
      </c>
      <c r="J2158" s="31">
        <f t="shared" ref="J2158:X2159" si="1538">SUM(J2159)</f>
        <v>100</v>
      </c>
      <c r="K2158" s="31">
        <f t="shared" si="1518"/>
        <v>0</v>
      </c>
      <c r="L2158" s="31">
        <f t="shared" si="1538"/>
        <v>0</v>
      </c>
      <c r="M2158" s="31">
        <f t="shared" si="1538"/>
        <v>0</v>
      </c>
      <c r="N2158" s="31">
        <f t="shared" si="1538"/>
        <v>0</v>
      </c>
      <c r="O2158" s="31">
        <f t="shared" si="1538"/>
        <v>0</v>
      </c>
      <c r="P2158" s="31">
        <f t="shared" si="1538"/>
        <v>0</v>
      </c>
      <c r="Q2158" s="31">
        <f t="shared" si="1538"/>
        <v>100</v>
      </c>
      <c r="R2158" s="31">
        <f t="shared" si="1538"/>
        <v>100</v>
      </c>
      <c r="S2158" s="31">
        <f t="shared" si="1538"/>
        <v>0</v>
      </c>
      <c r="T2158" s="31">
        <f t="shared" si="1538"/>
        <v>100</v>
      </c>
      <c r="U2158" s="31">
        <f t="shared" si="1538"/>
        <v>0</v>
      </c>
      <c r="V2158" s="31">
        <f t="shared" si="1538"/>
        <v>0</v>
      </c>
      <c r="W2158" s="31">
        <f t="shared" si="1538"/>
        <v>100</v>
      </c>
      <c r="X2158" s="31">
        <f t="shared" si="1538"/>
        <v>100</v>
      </c>
      <c r="Y2158" s="220">
        <f t="shared" si="1526"/>
        <v>100</v>
      </c>
    </row>
    <row r="2159" spans="1:25">
      <c r="A2159" s="23" t="s">
        <v>786</v>
      </c>
      <c r="B2159" s="23" t="s">
        <v>172</v>
      </c>
      <c r="C2159" s="23" t="s">
        <v>977</v>
      </c>
      <c r="D2159" s="23" t="s">
        <v>978</v>
      </c>
      <c r="E2159" s="21" t="s">
        <v>159</v>
      </c>
      <c r="F2159" s="21" t="s">
        <v>0</v>
      </c>
      <c r="G2159" s="150" t="s">
        <v>0</v>
      </c>
      <c r="H2159" s="21" t="s">
        <v>34</v>
      </c>
      <c r="I2159" s="66">
        <f t="shared" si="1517"/>
        <v>100</v>
      </c>
      <c r="J2159" s="66">
        <f t="shared" si="1538"/>
        <v>100</v>
      </c>
      <c r="K2159" s="66">
        <f t="shared" si="1518"/>
        <v>0</v>
      </c>
      <c r="L2159" s="66">
        <f t="shared" si="1538"/>
        <v>0</v>
      </c>
      <c r="M2159" s="66">
        <f t="shared" si="1538"/>
        <v>0</v>
      </c>
      <c r="N2159" s="66">
        <f t="shared" si="1538"/>
        <v>0</v>
      </c>
      <c r="O2159" s="66">
        <f t="shared" si="1538"/>
        <v>0</v>
      </c>
      <c r="P2159" s="66">
        <f t="shared" si="1538"/>
        <v>0</v>
      </c>
      <c r="Q2159" s="66">
        <f t="shared" si="1538"/>
        <v>100</v>
      </c>
      <c r="R2159" s="66">
        <f t="shared" si="1538"/>
        <v>100</v>
      </c>
      <c r="S2159" s="66">
        <f t="shared" si="1538"/>
        <v>0</v>
      </c>
      <c r="T2159" s="66">
        <f t="shared" si="1538"/>
        <v>100</v>
      </c>
      <c r="U2159" s="66">
        <f t="shared" si="1538"/>
        <v>0</v>
      </c>
      <c r="V2159" s="66">
        <f t="shared" si="1538"/>
        <v>0</v>
      </c>
      <c r="W2159" s="66">
        <f t="shared" si="1538"/>
        <v>100</v>
      </c>
      <c r="X2159" s="66">
        <f t="shared" si="1538"/>
        <v>100</v>
      </c>
      <c r="Y2159" s="208">
        <f t="shared" si="1526"/>
        <v>100</v>
      </c>
    </row>
    <row r="2160" spans="1:25">
      <c r="A2160" s="23" t="s">
        <v>786</v>
      </c>
      <c r="B2160" s="23" t="s">
        <v>172</v>
      </c>
      <c r="C2160" s="23" t="s">
        <v>977</v>
      </c>
      <c r="D2160" s="23" t="s">
        <v>978</v>
      </c>
      <c r="E2160" s="22">
        <v>6148</v>
      </c>
      <c r="F2160" s="23"/>
      <c r="G2160" s="128" t="s">
        <v>3378</v>
      </c>
      <c r="H2160" s="32" t="s">
        <v>41</v>
      </c>
      <c r="I2160" s="44">
        <f t="shared" si="1517"/>
        <v>100</v>
      </c>
      <c r="J2160" s="44">
        <v>100</v>
      </c>
      <c r="K2160" s="44">
        <f t="shared" si="1518"/>
        <v>0</v>
      </c>
      <c r="L2160" s="44">
        <v>0</v>
      </c>
      <c r="M2160" s="44">
        <v>0</v>
      </c>
      <c r="N2160" s="44">
        <v>0</v>
      </c>
      <c r="O2160" s="44">
        <v>0</v>
      </c>
      <c r="P2160" s="44">
        <v>0</v>
      </c>
      <c r="Q2160" s="44">
        <v>100</v>
      </c>
      <c r="R2160" s="44">
        <v>100</v>
      </c>
      <c r="S2160" s="44">
        <v>0</v>
      </c>
      <c r="T2160" s="44">
        <f t="shared" si="1529"/>
        <v>100</v>
      </c>
      <c r="U2160" s="44">
        <v>0</v>
      </c>
      <c r="V2160" s="44">
        <v>0</v>
      </c>
      <c r="W2160" s="44">
        <v>100</v>
      </c>
      <c r="X2160" s="44">
        <f t="shared" si="1530"/>
        <v>100</v>
      </c>
      <c r="Y2160" s="209">
        <f t="shared" si="1526"/>
        <v>100</v>
      </c>
    </row>
    <row r="2161" spans="1:25" ht="20.399999999999999">
      <c r="A2161" s="20" t="s">
        <v>0</v>
      </c>
      <c r="B2161" s="20" t="s">
        <v>0</v>
      </c>
      <c r="C2161" s="20" t="s">
        <v>0</v>
      </c>
      <c r="D2161" s="21" t="s">
        <v>0</v>
      </c>
      <c r="E2161" s="21" t="s">
        <v>0</v>
      </c>
      <c r="F2161" s="21" t="s">
        <v>0</v>
      </c>
      <c r="G2161" s="150" t="s">
        <v>0</v>
      </c>
      <c r="H2161" s="30" t="s">
        <v>60</v>
      </c>
      <c r="I2161" s="31">
        <f t="shared" si="1517"/>
        <v>20000</v>
      </c>
      <c r="J2161" s="31">
        <f t="shared" ref="J2161:X2161" si="1539">SUM(J2162)</f>
        <v>0</v>
      </c>
      <c r="K2161" s="31">
        <f t="shared" si="1518"/>
        <v>20000</v>
      </c>
      <c r="L2161" s="31">
        <f t="shared" si="1539"/>
        <v>12000</v>
      </c>
      <c r="M2161" s="31">
        <f t="shared" si="1539"/>
        <v>0</v>
      </c>
      <c r="N2161" s="31">
        <f t="shared" si="1539"/>
        <v>8000</v>
      </c>
      <c r="O2161" s="31">
        <f t="shared" si="1539"/>
        <v>0</v>
      </c>
      <c r="P2161" s="31">
        <f t="shared" si="1539"/>
        <v>0</v>
      </c>
      <c r="Q2161" s="31">
        <f t="shared" si="1539"/>
        <v>72380</v>
      </c>
      <c r="R2161" s="31">
        <f t="shared" si="1539"/>
        <v>0</v>
      </c>
      <c r="S2161" s="31">
        <f t="shared" si="1539"/>
        <v>0</v>
      </c>
      <c r="T2161" s="31">
        <f t="shared" si="1539"/>
        <v>0</v>
      </c>
      <c r="U2161" s="31">
        <f t="shared" si="1539"/>
        <v>0</v>
      </c>
      <c r="V2161" s="31">
        <f t="shared" si="1539"/>
        <v>0</v>
      </c>
      <c r="W2161" s="31">
        <f t="shared" si="1539"/>
        <v>0</v>
      </c>
      <c r="X2161" s="31">
        <f t="shared" si="1539"/>
        <v>0</v>
      </c>
      <c r="Y2161" s="220">
        <f t="shared" si="1526"/>
        <v>0</v>
      </c>
    </row>
    <row r="2162" spans="1:25">
      <c r="A2162" s="23" t="s">
        <v>786</v>
      </c>
      <c r="B2162" s="23" t="s">
        <v>172</v>
      </c>
      <c r="C2162" s="23" t="s">
        <v>977</v>
      </c>
      <c r="D2162" s="23" t="s">
        <v>978</v>
      </c>
      <c r="E2162" s="21" t="s">
        <v>166</v>
      </c>
      <c r="F2162" s="21" t="s">
        <v>0</v>
      </c>
      <c r="G2162" s="150" t="s">
        <v>0</v>
      </c>
      <c r="H2162" s="21" t="s">
        <v>53</v>
      </c>
      <c r="I2162" s="66">
        <f t="shared" si="1517"/>
        <v>20000</v>
      </c>
      <c r="J2162" s="66">
        <f t="shared" ref="J2162:P2162" si="1540">SUM(J2163:J2164)</f>
        <v>0</v>
      </c>
      <c r="K2162" s="66">
        <f t="shared" si="1518"/>
        <v>20000</v>
      </c>
      <c r="L2162" s="66">
        <f t="shared" si="1540"/>
        <v>12000</v>
      </c>
      <c r="M2162" s="66">
        <f t="shared" si="1540"/>
        <v>0</v>
      </c>
      <c r="N2162" s="66">
        <f t="shared" si="1540"/>
        <v>8000</v>
      </c>
      <c r="O2162" s="66">
        <f t="shared" si="1540"/>
        <v>0</v>
      </c>
      <c r="P2162" s="66">
        <f t="shared" si="1540"/>
        <v>0</v>
      </c>
      <c r="Q2162" s="66">
        <f>SUM(Q2163:Q2164)</f>
        <v>72380</v>
      </c>
      <c r="R2162" s="66">
        <f>SUM(R2163:R2164)</f>
        <v>0</v>
      </c>
      <c r="S2162" s="66">
        <f>SUM(S2163:S2164)</f>
        <v>0</v>
      </c>
      <c r="T2162" s="66">
        <f t="shared" ref="T2162:X2162" si="1541">SUM(T2163:T2164)</f>
        <v>0</v>
      </c>
      <c r="U2162" s="66">
        <f t="shared" si="1541"/>
        <v>0</v>
      </c>
      <c r="V2162" s="66">
        <f t="shared" si="1541"/>
        <v>0</v>
      </c>
      <c r="W2162" s="66">
        <f t="shared" si="1541"/>
        <v>0</v>
      </c>
      <c r="X2162" s="66">
        <f t="shared" si="1541"/>
        <v>0</v>
      </c>
      <c r="Y2162" s="208">
        <f t="shared" si="1526"/>
        <v>0</v>
      </c>
    </row>
    <row r="2163" spans="1:25">
      <c r="A2163" s="23" t="s">
        <v>786</v>
      </c>
      <c r="B2163" s="23" t="s">
        <v>172</v>
      </c>
      <c r="C2163" s="23" t="s">
        <v>977</v>
      </c>
      <c r="D2163" s="23" t="s">
        <v>978</v>
      </c>
      <c r="E2163" s="22">
        <v>8213</v>
      </c>
      <c r="F2163" s="23"/>
      <c r="G2163" s="128" t="s">
        <v>3378</v>
      </c>
      <c r="H2163" s="32" t="s">
        <v>56</v>
      </c>
      <c r="I2163" s="44">
        <f t="shared" si="1517"/>
        <v>14000</v>
      </c>
      <c r="J2163" s="44">
        <v>0</v>
      </c>
      <c r="K2163" s="44">
        <f t="shared" si="1518"/>
        <v>14000</v>
      </c>
      <c r="L2163" s="44">
        <v>10000</v>
      </c>
      <c r="M2163" s="44">
        <v>0</v>
      </c>
      <c r="N2163" s="44">
        <v>4000</v>
      </c>
      <c r="O2163" s="44">
        <v>0</v>
      </c>
      <c r="P2163" s="44">
        <v>0</v>
      </c>
      <c r="Q2163" s="44">
        <v>18000</v>
      </c>
      <c r="R2163" s="44">
        <v>0</v>
      </c>
      <c r="S2163" s="44">
        <v>0</v>
      </c>
      <c r="T2163" s="44">
        <f t="shared" si="1529"/>
        <v>0</v>
      </c>
      <c r="U2163" s="44">
        <v>0</v>
      </c>
      <c r="V2163" s="44">
        <v>0</v>
      </c>
      <c r="W2163" s="44">
        <v>0</v>
      </c>
      <c r="X2163" s="44">
        <f t="shared" si="1530"/>
        <v>0</v>
      </c>
      <c r="Y2163" s="209">
        <f t="shared" si="1526"/>
        <v>0</v>
      </c>
    </row>
    <row r="2164" spans="1:25">
      <c r="A2164" s="23" t="s">
        <v>786</v>
      </c>
      <c r="B2164" s="23" t="s">
        <v>172</v>
      </c>
      <c r="C2164" s="23" t="s">
        <v>977</v>
      </c>
      <c r="D2164" s="23" t="s">
        <v>978</v>
      </c>
      <c r="E2164" s="22">
        <v>8216</v>
      </c>
      <c r="F2164" s="23"/>
      <c r="G2164" s="128" t="s">
        <v>3378</v>
      </c>
      <c r="H2164" s="32" t="s">
        <v>59</v>
      </c>
      <c r="I2164" s="44">
        <f t="shared" si="1517"/>
        <v>6000</v>
      </c>
      <c r="J2164" s="44">
        <v>0</v>
      </c>
      <c r="K2164" s="44">
        <f t="shared" si="1518"/>
        <v>6000</v>
      </c>
      <c r="L2164" s="44">
        <v>2000</v>
      </c>
      <c r="M2164" s="44">
        <v>0</v>
      </c>
      <c r="N2164" s="44">
        <v>4000</v>
      </c>
      <c r="O2164" s="44">
        <v>0</v>
      </c>
      <c r="P2164" s="44">
        <v>0</v>
      </c>
      <c r="Q2164" s="44">
        <v>54380</v>
      </c>
      <c r="R2164" s="44">
        <v>0</v>
      </c>
      <c r="S2164" s="44">
        <v>0</v>
      </c>
      <c r="T2164" s="44">
        <f t="shared" si="1529"/>
        <v>0</v>
      </c>
      <c r="U2164" s="44">
        <v>0</v>
      </c>
      <c r="V2164" s="44">
        <v>0</v>
      </c>
      <c r="W2164" s="44">
        <v>0</v>
      </c>
      <c r="X2164" s="44">
        <f t="shared" si="1530"/>
        <v>0</v>
      </c>
      <c r="Y2164" s="209">
        <f t="shared" si="1526"/>
        <v>0</v>
      </c>
    </row>
    <row r="2165" spans="1:25">
      <c r="A2165" s="32" t="s">
        <v>0</v>
      </c>
      <c r="B2165" s="32" t="s">
        <v>0</v>
      </c>
      <c r="C2165" s="32" t="s">
        <v>0</v>
      </c>
      <c r="D2165" s="32" t="s">
        <v>0</v>
      </c>
      <c r="E2165" s="32" t="s">
        <v>0</v>
      </c>
      <c r="F2165" s="32" t="s">
        <v>0</v>
      </c>
      <c r="G2165" s="154" t="s">
        <v>0</v>
      </c>
      <c r="H2165" s="30" t="s">
        <v>987</v>
      </c>
      <c r="I2165" s="31">
        <f t="shared" si="1517"/>
        <v>1344489</v>
      </c>
      <c r="J2165" s="31">
        <f t="shared" ref="J2165:P2165" si="1542">SUM(J2135,J2158,J2161)</f>
        <v>1264489</v>
      </c>
      <c r="K2165" s="31">
        <f t="shared" si="1518"/>
        <v>80000</v>
      </c>
      <c r="L2165" s="31">
        <f t="shared" si="1542"/>
        <v>72000</v>
      </c>
      <c r="M2165" s="31">
        <f t="shared" si="1542"/>
        <v>0</v>
      </c>
      <c r="N2165" s="31">
        <f t="shared" si="1542"/>
        <v>8000</v>
      </c>
      <c r="O2165" s="31">
        <f t="shared" si="1542"/>
        <v>0</v>
      </c>
      <c r="P2165" s="31">
        <f t="shared" si="1542"/>
        <v>0</v>
      </c>
      <c r="Q2165" s="31">
        <f>SUM(Q2135,Q2158,Q2161)</f>
        <v>1497710</v>
      </c>
      <c r="R2165" s="31">
        <f>SUM(R2135,R2158,R2161)</f>
        <v>1326422</v>
      </c>
      <c r="S2165" s="31">
        <f>SUM(S2135,S2158,S2161)</f>
        <v>1157231</v>
      </c>
      <c r="T2165" s="31">
        <f t="shared" ref="T2165:X2165" si="1543">SUM(T2135,T2158,T2161)</f>
        <v>172191</v>
      </c>
      <c r="U2165" s="31">
        <f t="shared" si="1543"/>
        <v>107042</v>
      </c>
      <c r="V2165" s="31">
        <f t="shared" si="1543"/>
        <v>60888</v>
      </c>
      <c r="W2165" s="31">
        <f t="shared" si="1543"/>
        <v>4261</v>
      </c>
      <c r="X2165" s="31">
        <f t="shared" si="1543"/>
        <v>1329422</v>
      </c>
      <c r="Y2165" s="220">
        <f t="shared" si="1526"/>
        <v>100.22617236445113</v>
      </c>
    </row>
    <row r="2166" spans="1:25" ht="15" thickBot="1">
      <c r="A2166" s="32" t="s">
        <v>0</v>
      </c>
      <c r="B2166" s="32" t="s">
        <v>0</v>
      </c>
      <c r="C2166" s="32" t="s">
        <v>0</v>
      </c>
      <c r="D2166" s="32" t="s">
        <v>0</v>
      </c>
      <c r="E2166" s="32" t="s">
        <v>0</v>
      </c>
      <c r="F2166" s="32" t="s">
        <v>0</v>
      </c>
      <c r="G2166" s="154" t="s">
        <v>0</v>
      </c>
      <c r="H2166" s="21" t="s">
        <v>170</v>
      </c>
      <c r="I2166" s="66">
        <f t="shared" si="1517"/>
        <v>38</v>
      </c>
      <c r="J2166" s="66">
        <v>38</v>
      </c>
      <c r="K2166" s="66">
        <f t="shared" si="1518"/>
        <v>0</v>
      </c>
      <c r="L2166" s="66" t="s">
        <v>0</v>
      </c>
      <c r="M2166" s="66" t="s">
        <v>0</v>
      </c>
      <c r="N2166" s="66" t="s">
        <v>0</v>
      </c>
      <c r="O2166" s="66" t="s">
        <v>0</v>
      </c>
      <c r="P2166" s="66" t="s">
        <v>0</v>
      </c>
      <c r="Q2166" s="66">
        <v>0</v>
      </c>
      <c r="R2166" s="66"/>
      <c r="S2166" s="66"/>
      <c r="T2166" s="66"/>
      <c r="U2166" s="66"/>
      <c r="V2166" s="66"/>
      <c r="W2166" s="66"/>
      <c r="X2166" s="66"/>
      <c r="Y2166" s="208">
        <v>0</v>
      </c>
    </row>
    <row r="2167" spans="1:25" ht="41.4" thickBot="1">
      <c r="A2167" s="252" t="s">
        <v>0</v>
      </c>
      <c r="B2167" s="252" t="s">
        <v>0</v>
      </c>
      <c r="C2167" s="252" t="s">
        <v>0</v>
      </c>
      <c r="D2167" s="252" t="s">
        <v>0</v>
      </c>
      <c r="E2167" s="252" t="s">
        <v>0</v>
      </c>
      <c r="F2167" s="252" t="s">
        <v>0</v>
      </c>
      <c r="G2167" s="258" t="s">
        <v>0</v>
      </c>
      <c r="H2167" s="24" t="s">
        <v>72</v>
      </c>
      <c r="I2167" s="1" t="s">
        <v>3093</v>
      </c>
      <c r="J2167" s="1" t="s">
        <v>3130</v>
      </c>
      <c r="K2167" s="1" t="s">
        <v>3</v>
      </c>
      <c r="L2167" s="1" t="s">
        <v>4</v>
      </c>
      <c r="M2167" s="1" t="s">
        <v>5</v>
      </c>
      <c r="N2167" s="1" t="s">
        <v>6</v>
      </c>
      <c r="O2167" s="1" t="s">
        <v>7</v>
      </c>
      <c r="P2167" s="1" t="s">
        <v>8</v>
      </c>
      <c r="Q2167" s="1" t="s">
        <v>3344</v>
      </c>
      <c r="R2167" s="1" t="s">
        <v>3427</v>
      </c>
      <c r="S2167" s="1" t="s">
        <v>3447</v>
      </c>
      <c r="T2167" s="1" t="s">
        <v>3448</v>
      </c>
      <c r="U2167" s="1" t="s">
        <v>3452</v>
      </c>
      <c r="V2167" s="1" t="s">
        <v>3449</v>
      </c>
      <c r="W2167" s="1" t="s">
        <v>3450</v>
      </c>
      <c r="X2167" s="1" t="s">
        <v>3451</v>
      </c>
      <c r="Y2167" s="216" t="s">
        <v>3385</v>
      </c>
    </row>
    <row r="2168" spans="1:25">
      <c r="A2168" s="253"/>
      <c r="B2168" s="253"/>
      <c r="C2168" s="253"/>
      <c r="D2168" s="253"/>
      <c r="E2168" s="253"/>
      <c r="F2168" s="253"/>
      <c r="G2168" s="259"/>
      <c r="H2168" s="33" t="s">
        <v>0</v>
      </c>
      <c r="I2168" s="45">
        <v>1</v>
      </c>
      <c r="J2168" s="45">
        <v>3</v>
      </c>
      <c r="K2168" s="45" t="s">
        <v>9</v>
      </c>
      <c r="L2168" s="45">
        <v>5</v>
      </c>
      <c r="M2168" s="45">
        <v>6</v>
      </c>
      <c r="N2168" s="45">
        <v>7</v>
      </c>
      <c r="O2168" s="45">
        <v>8</v>
      </c>
      <c r="P2168" s="45">
        <v>9</v>
      </c>
      <c r="Q2168" s="45">
        <v>1</v>
      </c>
      <c r="R2168" s="45">
        <v>2</v>
      </c>
      <c r="S2168" s="45">
        <v>3</v>
      </c>
      <c r="T2168" s="45" t="s">
        <v>3453</v>
      </c>
      <c r="U2168" s="45">
        <v>5</v>
      </c>
      <c r="V2168" s="45">
        <v>6</v>
      </c>
      <c r="W2168" s="45">
        <v>7</v>
      </c>
      <c r="X2168" s="45" t="s">
        <v>3454</v>
      </c>
      <c r="Y2168" s="276">
        <v>9</v>
      </c>
    </row>
    <row r="2169" spans="1:25">
      <c r="A2169" s="253"/>
      <c r="B2169" s="253"/>
      <c r="C2169" s="253"/>
      <c r="D2169" s="253"/>
      <c r="E2169" s="253"/>
      <c r="F2169" s="253"/>
      <c r="G2169" s="259"/>
      <c r="H2169" s="34" t="s">
        <v>108</v>
      </c>
      <c r="I2169" s="35">
        <f t="shared" si="1517"/>
        <v>1344489</v>
      </c>
      <c r="J2169" s="35">
        <f t="shared" ref="J2169:P2169" si="1544">SUM(J2165)</f>
        <v>1264489</v>
      </c>
      <c r="K2169" s="35">
        <f t="shared" si="1518"/>
        <v>80000</v>
      </c>
      <c r="L2169" s="35">
        <f t="shared" si="1544"/>
        <v>72000</v>
      </c>
      <c r="M2169" s="35">
        <f t="shared" si="1544"/>
        <v>0</v>
      </c>
      <c r="N2169" s="35">
        <f t="shared" si="1544"/>
        <v>8000</v>
      </c>
      <c r="O2169" s="35">
        <f t="shared" si="1544"/>
        <v>0</v>
      </c>
      <c r="P2169" s="35">
        <f t="shared" si="1544"/>
        <v>0</v>
      </c>
      <c r="Q2169" s="35">
        <f>SUM(Q2165)</f>
        <v>1497710</v>
      </c>
      <c r="R2169" s="35">
        <f>SUM(R2165)</f>
        <v>1326422</v>
      </c>
      <c r="S2169" s="35">
        <f>SUM(S2165)</f>
        <v>1157231</v>
      </c>
      <c r="T2169" s="35">
        <f t="shared" ref="T2169:X2169" si="1545">SUM(T2165)</f>
        <v>172191</v>
      </c>
      <c r="U2169" s="35">
        <f t="shared" si="1545"/>
        <v>107042</v>
      </c>
      <c r="V2169" s="35">
        <f t="shared" si="1545"/>
        <v>60888</v>
      </c>
      <c r="W2169" s="35">
        <f t="shared" si="1545"/>
        <v>4261</v>
      </c>
      <c r="X2169" s="35">
        <f t="shared" si="1545"/>
        <v>1329422</v>
      </c>
      <c r="Y2169" s="218">
        <f t="shared" ref="Y2169:Y2170" si="1546">IF(R2169=0,0,(X2169/R2169)*100)</f>
        <v>100.22617236445113</v>
      </c>
    </row>
    <row r="2170" spans="1:25">
      <c r="A2170" s="253"/>
      <c r="B2170" s="253"/>
      <c r="C2170" s="253"/>
      <c r="D2170" s="253"/>
      <c r="E2170" s="253"/>
      <c r="F2170" s="253"/>
      <c r="G2170" s="259"/>
      <c r="H2170" s="36" t="s">
        <v>69</v>
      </c>
      <c r="I2170" s="35">
        <f t="shared" si="1517"/>
        <v>1344489</v>
      </c>
      <c r="J2170" s="35">
        <f t="shared" ref="J2170:P2170" si="1547">SUM(J2169)</f>
        <v>1264489</v>
      </c>
      <c r="K2170" s="35">
        <f t="shared" si="1518"/>
        <v>80000</v>
      </c>
      <c r="L2170" s="35">
        <f t="shared" si="1547"/>
        <v>72000</v>
      </c>
      <c r="M2170" s="35">
        <f t="shared" si="1547"/>
        <v>0</v>
      </c>
      <c r="N2170" s="35">
        <f t="shared" si="1547"/>
        <v>8000</v>
      </c>
      <c r="O2170" s="35">
        <f t="shared" si="1547"/>
        <v>0</v>
      </c>
      <c r="P2170" s="35">
        <f t="shared" si="1547"/>
        <v>0</v>
      </c>
      <c r="Q2170" s="35">
        <f>SUM(Q2169)</f>
        <v>1497710</v>
      </c>
      <c r="R2170" s="35">
        <f>SUM(R2169)</f>
        <v>1326422</v>
      </c>
      <c r="S2170" s="35">
        <f>SUM(S2169)</f>
        <v>1157231</v>
      </c>
      <c r="T2170" s="35">
        <f t="shared" ref="T2170:X2170" si="1548">SUM(T2169)</f>
        <v>172191</v>
      </c>
      <c r="U2170" s="35">
        <f t="shared" si="1548"/>
        <v>107042</v>
      </c>
      <c r="V2170" s="35">
        <f t="shared" si="1548"/>
        <v>60888</v>
      </c>
      <c r="W2170" s="35">
        <f t="shared" si="1548"/>
        <v>4261</v>
      </c>
      <c r="X2170" s="35">
        <f t="shared" si="1548"/>
        <v>1329422</v>
      </c>
      <c r="Y2170" s="218">
        <f t="shared" si="1546"/>
        <v>100.22617236445113</v>
      </c>
    </row>
    <row r="2171" spans="1:25">
      <c r="A2171" s="254"/>
      <c r="B2171" s="254"/>
      <c r="C2171" s="254"/>
      <c r="D2171" s="254"/>
      <c r="E2171" s="254"/>
      <c r="F2171" s="254"/>
      <c r="G2171" s="260"/>
    </row>
    <row r="2172" spans="1:25" ht="15" thickBot="1">
      <c r="A2172" s="32" t="s">
        <v>0</v>
      </c>
      <c r="B2172" s="32" t="s">
        <v>0</v>
      </c>
      <c r="C2172" s="32" t="s">
        <v>0</v>
      </c>
      <c r="D2172" s="32" t="s">
        <v>0</v>
      </c>
      <c r="E2172" s="32" t="s">
        <v>0</v>
      </c>
      <c r="F2172" s="32" t="s">
        <v>0</v>
      </c>
      <c r="G2172" s="154" t="s">
        <v>0</v>
      </c>
      <c r="H2172" s="37" t="s">
        <v>0</v>
      </c>
      <c r="I2172" s="37"/>
      <c r="J2172" s="37"/>
      <c r="K2172" s="37"/>
      <c r="L2172" s="37" t="s">
        <v>0</v>
      </c>
      <c r="M2172" s="37" t="s">
        <v>0</v>
      </c>
      <c r="N2172" s="37" t="s">
        <v>0</v>
      </c>
      <c r="O2172" s="37" t="s">
        <v>0</v>
      </c>
      <c r="P2172" s="37" t="s">
        <v>0</v>
      </c>
      <c r="Q2172" s="37"/>
      <c r="R2172" s="37"/>
      <c r="S2172" s="37"/>
      <c r="T2172" s="37" t="s">
        <v>0</v>
      </c>
      <c r="U2172" s="37" t="s">
        <v>0</v>
      </c>
      <c r="V2172" s="37" t="s">
        <v>0</v>
      </c>
      <c r="W2172" s="37" t="s">
        <v>0</v>
      </c>
      <c r="X2172" s="37" t="s">
        <v>0</v>
      </c>
      <c r="Y2172" s="219"/>
    </row>
    <row r="2173" spans="1:25" ht="41.4" thickBot="1">
      <c r="A2173" s="24" t="s">
        <v>123</v>
      </c>
      <c r="B2173" s="24" t="s">
        <v>124</v>
      </c>
      <c r="C2173" s="24" t="s">
        <v>125</v>
      </c>
      <c r="D2173" s="25" t="s">
        <v>0</v>
      </c>
      <c r="E2173" s="24" t="s">
        <v>126</v>
      </c>
      <c r="F2173" s="24" t="s">
        <v>127</v>
      </c>
      <c r="G2173" s="151" t="s">
        <v>128</v>
      </c>
      <c r="H2173" s="24" t="s">
        <v>1</v>
      </c>
      <c r="I2173" s="1" t="s">
        <v>3093</v>
      </c>
      <c r="J2173" s="1" t="s">
        <v>3130</v>
      </c>
      <c r="K2173" s="1" t="s">
        <v>3</v>
      </c>
      <c r="L2173" s="1" t="s">
        <v>4</v>
      </c>
      <c r="M2173" s="1" t="s">
        <v>5</v>
      </c>
      <c r="N2173" s="1" t="s">
        <v>6</v>
      </c>
      <c r="O2173" s="1" t="s">
        <v>7</v>
      </c>
      <c r="P2173" s="1" t="s">
        <v>8</v>
      </c>
      <c r="Q2173" s="1" t="s">
        <v>3344</v>
      </c>
      <c r="R2173" s="1" t="s">
        <v>3427</v>
      </c>
      <c r="S2173" s="1" t="s">
        <v>3447</v>
      </c>
      <c r="T2173" s="1" t="s">
        <v>3448</v>
      </c>
      <c r="U2173" s="1" t="s">
        <v>3452</v>
      </c>
      <c r="V2173" s="1" t="s">
        <v>3449</v>
      </c>
      <c r="W2173" s="1" t="s">
        <v>3450</v>
      </c>
      <c r="X2173" s="1" t="s">
        <v>3451</v>
      </c>
      <c r="Y2173" s="216" t="s">
        <v>3385</v>
      </c>
    </row>
    <row r="2174" spans="1:25">
      <c r="A2174" s="26" t="s">
        <v>0</v>
      </c>
      <c r="B2174" s="26" t="s">
        <v>0</v>
      </c>
      <c r="C2174" s="26" t="s">
        <v>0</v>
      </c>
      <c r="D2174" s="27" t="s">
        <v>0</v>
      </c>
      <c r="E2174" s="27" t="s">
        <v>0</v>
      </c>
      <c r="F2174" s="28" t="s">
        <v>0</v>
      </c>
      <c r="G2174" s="152" t="s">
        <v>0</v>
      </c>
      <c r="H2174" s="29" t="s">
        <v>0</v>
      </c>
      <c r="I2174" s="45">
        <v>1</v>
      </c>
      <c r="J2174" s="45">
        <v>3</v>
      </c>
      <c r="K2174" s="45" t="s">
        <v>9</v>
      </c>
      <c r="L2174" s="45">
        <v>5</v>
      </c>
      <c r="M2174" s="45">
        <v>6</v>
      </c>
      <c r="N2174" s="45">
        <v>7</v>
      </c>
      <c r="O2174" s="45">
        <v>8</v>
      </c>
      <c r="P2174" s="45">
        <v>9</v>
      </c>
      <c r="Q2174" s="45">
        <v>1</v>
      </c>
      <c r="R2174" s="45">
        <v>2</v>
      </c>
      <c r="S2174" s="45">
        <v>3</v>
      </c>
      <c r="T2174" s="45" t="s">
        <v>3453</v>
      </c>
      <c r="U2174" s="45">
        <v>5</v>
      </c>
      <c r="V2174" s="45">
        <v>6</v>
      </c>
      <c r="W2174" s="45">
        <v>7</v>
      </c>
      <c r="X2174" s="45" t="s">
        <v>3454</v>
      </c>
      <c r="Y2174" s="276">
        <v>9</v>
      </c>
    </row>
    <row r="2175" spans="1:25">
      <c r="A2175" s="133" t="s">
        <v>786</v>
      </c>
      <c r="B2175" s="133" t="s">
        <v>172</v>
      </c>
      <c r="C2175" s="109" t="s">
        <v>988</v>
      </c>
      <c r="D2175" s="109" t="s">
        <v>989</v>
      </c>
      <c r="E2175" s="98" t="s">
        <v>0</v>
      </c>
      <c r="F2175" s="98" t="s">
        <v>0</v>
      </c>
      <c r="G2175" s="153" t="s">
        <v>0</v>
      </c>
      <c r="H2175" s="98" t="s">
        <v>990</v>
      </c>
      <c r="I2175" s="110"/>
      <c r="J2175" s="110"/>
      <c r="K2175" s="110"/>
      <c r="L2175" s="110" t="s">
        <v>0</v>
      </c>
      <c r="M2175" s="110" t="s">
        <v>0</v>
      </c>
      <c r="N2175" s="110" t="s">
        <v>0</v>
      </c>
      <c r="O2175" s="110" t="s">
        <v>0</v>
      </c>
      <c r="P2175" s="110" t="s">
        <v>0</v>
      </c>
      <c r="Q2175" s="110"/>
      <c r="R2175" s="110"/>
      <c r="S2175" s="110"/>
      <c r="T2175" s="110" t="s">
        <v>0</v>
      </c>
      <c r="U2175" s="110" t="s">
        <v>0</v>
      </c>
      <c r="V2175" s="110" t="s">
        <v>0</v>
      </c>
      <c r="W2175" s="110" t="s">
        <v>0</v>
      </c>
      <c r="X2175" s="110" t="s">
        <v>0</v>
      </c>
      <c r="Y2175" s="217"/>
    </row>
    <row r="2176" spans="1:25" ht="20.399999999999999">
      <c r="A2176" s="20" t="s">
        <v>0</v>
      </c>
      <c r="B2176" s="20" t="s">
        <v>0</v>
      </c>
      <c r="C2176" s="20" t="s">
        <v>0</v>
      </c>
      <c r="D2176" s="21" t="s">
        <v>0</v>
      </c>
      <c r="E2176" s="21" t="s">
        <v>0</v>
      </c>
      <c r="F2176" s="21" t="s">
        <v>0</v>
      </c>
      <c r="G2176" s="150" t="s">
        <v>0</v>
      </c>
      <c r="H2176" s="30" t="s">
        <v>33</v>
      </c>
      <c r="I2176" s="31">
        <f t="shared" ref="I2176:I2237" si="1549">SUM(J2176,K2176,O2176,P2176)</f>
        <v>1728780</v>
      </c>
      <c r="J2176" s="31">
        <f t="shared" ref="J2176:P2176" si="1550">SUM(J2177,J2185,J2187)</f>
        <v>1676397</v>
      </c>
      <c r="K2176" s="31">
        <f t="shared" ref="K2176:K2237" si="1551">SUM(L2176,M2176,N2176)</f>
        <v>52383</v>
      </c>
      <c r="L2176" s="31">
        <f t="shared" si="1550"/>
        <v>41383</v>
      </c>
      <c r="M2176" s="31">
        <f t="shared" si="1550"/>
        <v>0</v>
      </c>
      <c r="N2176" s="31">
        <f t="shared" si="1550"/>
        <v>11000</v>
      </c>
      <c r="O2176" s="31">
        <f t="shared" si="1550"/>
        <v>0</v>
      </c>
      <c r="P2176" s="31">
        <f t="shared" si="1550"/>
        <v>0</v>
      </c>
      <c r="Q2176" s="31">
        <f>SUM(Q2177,Q2185,Q2187)</f>
        <v>1819185</v>
      </c>
      <c r="R2176" s="31">
        <f>SUM(R2177,R2185,R2187)</f>
        <v>1760012</v>
      </c>
      <c r="S2176" s="31">
        <f>SUM(S2177,S2185,S2187)</f>
        <v>1483923</v>
      </c>
      <c r="T2176" s="31">
        <f t="shared" ref="T2176:X2176" si="1552">SUM(T2177,T2185,T2187)</f>
        <v>276089</v>
      </c>
      <c r="U2176" s="31">
        <f t="shared" si="1552"/>
        <v>159435</v>
      </c>
      <c r="V2176" s="31">
        <f t="shared" si="1552"/>
        <v>112901</v>
      </c>
      <c r="W2176" s="31">
        <f t="shared" si="1552"/>
        <v>3753</v>
      </c>
      <c r="X2176" s="31">
        <f t="shared" si="1552"/>
        <v>1760012</v>
      </c>
      <c r="Y2176" s="220">
        <f t="shared" ref="Y2176:Y2205" si="1553">IF(R2176=0,0,(X2176/R2176)*100)</f>
        <v>100</v>
      </c>
    </row>
    <row r="2177" spans="1:25">
      <c r="A2177" s="23" t="s">
        <v>786</v>
      </c>
      <c r="B2177" s="23" t="s">
        <v>172</v>
      </c>
      <c r="C2177" s="23" t="s">
        <v>988</v>
      </c>
      <c r="D2177" s="23" t="s">
        <v>989</v>
      </c>
      <c r="E2177" s="21" t="s">
        <v>132</v>
      </c>
      <c r="F2177" s="21" t="s">
        <v>0</v>
      </c>
      <c r="G2177" s="150" t="s">
        <v>0</v>
      </c>
      <c r="H2177" s="21" t="s">
        <v>11</v>
      </c>
      <c r="I2177" s="66">
        <f t="shared" si="1549"/>
        <v>1444893</v>
      </c>
      <c r="J2177" s="66">
        <f t="shared" ref="J2177:P2177" si="1554">SUM(J2178,J2179)</f>
        <v>1424110</v>
      </c>
      <c r="K2177" s="66">
        <f t="shared" si="1551"/>
        <v>20783</v>
      </c>
      <c r="L2177" s="66">
        <f t="shared" si="1554"/>
        <v>20783</v>
      </c>
      <c r="M2177" s="66">
        <f t="shared" si="1554"/>
        <v>0</v>
      </c>
      <c r="N2177" s="66">
        <f t="shared" si="1554"/>
        <v>0</v>
      </c>
      <c r="O2177" s="66">
        <f t="shared" si="1554"/>
        <v>0</v>
      </c>
      <c r="P2177" s="66">
        <f t="shared" si="1554"/>
        <v>0</v>
      </c>
      <c r="Q2177" s="66">
        <f>SUM(Q2178,Q2179)</f>
        <v>1516712</v>
      </c>
      <c r="R2177" s="66">
        <f>SUM(R2178,R2179)</f>
        <v>1493629</v>
      </c>
      <c r="S2177" s="66">
        <f>SUM(S2178,S2179)</f>
        <v>1268390</v>
      </c>
      <c r="T2177" s="66">
        <f t="shared" ref="T2177:X2177" si="1555">SUM(T2178,T2179)</f>
        <v>225239</v>
      </c>
      <c r="U2177" s="66">
        <f t="shared" si="1555"/>
        <v>133636</v>
      </c>
      <c r="V2177" s="66">
        <f t="shared" si="1555"/>
        <v>91603</v>
      </c>
      <c r="W2177" s="66">
        <f t="shared" si="1555"/>
        <v>0</v>
      </c>
      <c r="X2177" s="66">
        <f t="shared" si="1555"/>
        <v>1493629</v>
      </c>
      <c r="Y2177" s="208">
        <f t="shared" si="1553"/>
        <v>100</v>
      </c>
    </row>
    <row r="2178" spans="1:25">
      <c r="A2178" s="23" t="s">
        <v>786</v>
      </c>
      <c r="B2178" s="23" t="s">
        <v>172</v>
      </c>
      <c r="C2178" s="23" t="s">
        <v>988</v>
      </c>
      <c r="D2178" s="23" t="s">
        <v>989</v>
      </c>
      <c r="E2178" s="22">
        <v>6111</v>
      </c>
      <c r="F2178" s="23"/>
      <c r="G2178" s="128" t="s">
        <v>3378</v>
      </c>
      <c r="H2178" s="32" t="s">
        <v>12</v>
      </c>
      <c r="I2178" s="44">
        <f t="shared" si="1549"/>
        <v>1253852</v>
      </c>
      <c r="J2178" s="44">
        <v>1235852</v>
      </c>
      <c r="K2178" s="44">
        <f t="shared" si="1551"/>
        <v>18000</v>
      </c>
      <c r="L2178" s="44">
        <v>18000</v>
      </c>
      <c r="M2178" s="44">
        <v>0</v>
      </c>
      <c r="N2178" s="44">
        <v>0</v>
      </c>
      <c r="O2178" s="44">
        <v>0</v>
      </c>
      <c r="P2178" s="44">
        <v>0</v>
      </c>
      <c r="Q2178" s="44">
        <v>1320804</v>
      </c>
      <c r="R2178" s="44">
        <v>1300504</v>
      </c>
      <c r="S2178" s="44">
        <v>1083901</v>
      </c>
      <c r="T2178" s="44">
        <f t="shared" ref="T2178:T2204" si="1556">U2178+V2178+W2178</f>
        <v>216603</v>
      </c>
      <c r="U2178" s="44">
        <v>125000</v>
      </c>
      <c r="V2178" s="44">
        <v>91603</v>
      </c>
      <c r="W2178" s="44">
        <v>0</v>
      </c>
      <c r="X2178" s="44">
        <f t="shared" ref="X2178:X2204" si="1557">S2178+T2178</f>
        <v>1300504</v>
      </c>
      <c r="Y2178" s="209">
        <f t="shared" si="1553"/>
        <v>100</v>
      </c>
    </row>
    <row r="2179" spans="1:25">
      <c r="A2179" s="20" t="s">
        <v>786</v>
      </c>
      <c r="B2179" s="20" t="s">
        <v>172</v>
      </c>
      <c r="C2179" s="20" t="s">
        <v>988</v>
      </c>
      <c r="D2179" s="20" t="s">
        <v>989</v>
      </c>
      <c r="E2179" s="20" t="s">
        <v>134</v>
      </c>
      <c r="F2179" s="23" t="s">
        <v>0</v>
      </c>
      <c r="G2179" s="154" t="s">
        <v>0</v>
      </c>
      <c r="H2179" s="21" t="s">
        <v>13</v>
      </c>
      <c r="I2179" s="66">
        <f t="shared" si="1549"/>
        <v>191041</v>
      </c>
      <c r="J2179" s="66">
        <f t="shared" ref="J2179:P2179" si="1558">SUM(J2180:J2184)</f>
        <v>188258</v>
      </c>
      <c r="K2179" s="66">
        <f t="shared" si="1551"/>
        <v>2783</v>
      </c>
      <c r="L2179" s="66">
        <f t="shared" si="1558"/>
        <v>2783</v>
      </c>
      <c r="M2179" s="66">
        <f t="shared" si="1558"/>
        <v>0</v>
      </c>
      <c r="N2179" s="66">
        <f t="shared" si="1558"/>
        <v>0</v>
      </c>
      <c r="O2179" s="66">
        <f t="shared" si="1558"/>
        <v>0</v>
      </c>
      <c r="P2179" s="66">
        <f t="shared" si="1558"/>
        <v>0</v>
      </c>
      <c r="Q2179" s="66">
        <f>SUM(Q2180:Q2184)</f>
        <v>195908</v>
      </c>
      <c r="R2179" s="66">
        <f>SUM(R2180:R2184)</f>
        <v>193125</v>
      </c>
      <c r="S2179" s="66">
        <f>SUM(S2180:S2184)</f>
        <v>184489</v>
      </c>
      <c r="T2179" s="66">
        <f t="shared" ref="T2179:X2179" si="1559">SUM(T2180:T2184)</f>
        <v>8636</v>
      </c>
      <c r="U2179" s="66">
        <f t="shared" si="1559"/>
        <v>8636</v>
      </c>
      <c r="V2179" s="66">
        <f t="shared" si="1559"/>
        <v>0</v>
      </c>
      <c r="W2179" s="66">
        <f t="shared" si="1559"/>
        <v>0</v>
      </c>
      <c r="X2179" s="66">
        <f t="shared" si="1559"/>
        <v>193125</v>
      </c>
      <c r="Y2179" s="208">
        <f t="shared" si="1553"/>
        <v>100</v>
      </c>
    </row>
    <row r="2180" spans="1:25">
      <c r="A2180" s="23" t="s">
        <v>786</v>
      </c>
      <c r="B2180" s="23" t="s">
        <v>172</v>
      </c>
      <c r="C2180" s="23" t="s">
        <v>988</v>
      </c>
      <c r="D2180" s="23" t="s">
        <v>989</v>
      </c>
      <c r="E2180" s="22">
        <v>6112</v>
      </c>
      <c r="F2180" s="23" t="s">
        <v>991</v>
      </c>
      <c r="G2180" s="128" t="s">
        <v>3378</v>
      </c>
      <c r="H2180" s="32" t="s">
        <v>16</v>
      </c>
      <c r="I2180" s="44">
        <f t="shared" si="1549"/>
        <v>28083</v>
      </c>
      <c r="J2180" s="44">
        <v>27500</v>
      </c>
      <c r="K2180" s="44">
        <f t="shared" si="1551"/>
        <v>583</v>
      </c>
      <c r="L2180" s="44">
        <v>583</v>
      </c>
      <c r="M2180" s="44">
        <v>0</v>
      </c>
      <c r="N2180" s="44">
        <v>0</v>
      </c>
      <c r="O2180" s="44">
        <v>0</v>
      </c>
      <c r="P2180" s="44">
        <v>0</v>
      </c>
      <c r="Q2180" s="44">
        <v>28083</v>
      </c>
      <c r="R2180" s="44">
        <v>27500</v>
      </c>
      <c r="S2180" s="44">
        <v>26023</v>
      </c>
      <c r="T2180" s="44">
        <f t="shared" si="1556"/>
        <v>1477</v>
      </c>
      <c r="U2180" s="44">
        <v>1477</v>
      </c>
      <c r="V2180" s="44">
        <v>0</v>
      </c>
      <c r="W2180" s="44">
        <v>0</v>
      </c>
      <c r="X2180" s="44">
        <f t="shared" si="1557"/>
        <v>27500</v>
      </c>
      <c r="Y2180" s="209">
        <f t="shared" si="1553"/>
        <v>100</v>
      </c>
    </row>
    <row r="2181" spans="1:25">
      <c r="A2181" s="23" t="s">
        <v>786</v>
      </c>
      <c r="B2181" s="23" t="s">
        <v>172</v>
      </c>
      <c r="C2181" s="23" t="s">
        <v>988</v>
      </c>
      <c r="D2181" s="23" t="s">
        <v>989</v>
      </c>
      <c r="E2181" s="22">
        <v>6112</v>
      </c>
      <c r="F2181" s="23" t="s">
        <v>992</v>
      </c>
      <c r="G2181" s="128" t="s">
        <v>3378</v>
      </c>
      <c r="H2181" s="32" t="s">
        <v>19</v>
      </c>
      <c r="I2181" s="44">
        <f t="shared" si="1549"/>
        <v>118200</v>
      </c>
      <c r="J2181" s="44">
        <v>116000</v>
      </c>
      <c r="K2181" s="44">
        <f t="shared" si="1551"/>
        <v>2200</v>
      </c>
      <c r="L2181" s="44">
        <v>2200</v>
      </c>
      <c r="M2181" s="44">
        <v>0</v>
      </c>
      <c r="N2181" s="44">
        <v>0</v>
      </c>
      <c r="O2181" s="44">
        <v>0</v>
      </c>
      <c r="P2181" s="44">
        <v>0</v>
      </c>
      <c r="Q2181" s="44">
        <v>118200</v>
      </c>
      <c r="R2181" s="44">
        <v>116000</v>
      </c>
      <c r="S2181" s="44">
        <v>108841</v>
      </c>
      <c r="T2181" s="44">
        <f t="shared" si="1556"/>
        <v>7159</v>
      </c>
      <c r="U2181" s="44">
        <v>7159</v>
      </c>
      <c r="V2181" s="44">
        <v>0</v>
      </c>
      <c r="W2181" s="44">
        <v>0</v>
      </c>
      <c r="X2181" s="44">
        <f t="shared" si="1557"/>
        <v>116000</v>
      </c>
      <c r="Y2181" s="209">
        <f t="shared" si="1553"/>
        <v>100</v>
      </c>
    </row>
    <row r="2182" spans="1:25">
      <c r="A2182" s="23" t="s">
        <v>786</v>
      </c>
      <c r="B2182" s="23" t="s">
        <v>172</v>
      </c>
      <c r="C2182" s="23" t="s">
        <v>988</v>
      </c>
      <c r="D2182" s="23" t="s">
        <v>989</v>
      </c>
      <c r="E2182" s="22">
        <v>6112</v>
      </c>
      <c r="F2182" s="23" t="s">
        <v>993</v>
      </c>
      <c r="G2182" s="128" t="s">
        <v>3378</v>
      </c>
      <c r="H2182" s="32" t="s">
        <v>17</v>
      </c>
      <c r="I2182" s="44">
        <f t="shared" si="1549"/>
        <v>24338</v>
      </c>
      <c r="J2182" s="44">
        <v>24338</v>
      </c>
      <c r="K2182" s="44">
        <f t="shared" si="1551"/>
        <v>0</v>
      </c>
      <c r="L2182" s="44">
        <v>0</v>
      </c>
      <c r="M2182" s="44">
        <v>0</v>
      </c>
      <c r="N2182" s="44">
        <v>0</v>
      </c>
      <c r="O2182" s="44">
        <v>0</v>
      </c>
      <c r="P2182" s="44">
        <v>0</v>
      </c>
      <c r="Q2182" s="44">
        <v>29205</v>
      </c>
      <c r="R2182" s="44">
        <v>29205</v>
      </c>
      <c r="S2182" s="44">
        <v>29205</v>
      </c>
      <c r="T2182" s="44">
        <f t="shared" si="1556"/>
        <v>0</v>
      </c>
      <c r="U2182" s="44">
        <v>0</v>
      </c>
      <c r="V2182" s="44">
        <v>0</v>
      </c>
      <c r="W2182" s="44">
        <v>0</v>
      </c>
      <c r="X2182" s="44">
        <f t="shared" si="1557"/>
        <v>29205</v>
      </c>
      <c r="Y2182" s="209">
        <f t="shared" si="1553"/>
        <v>100</v>
      </c>
    </row>
    <row r="2183" spans="1:25">
      <c r="A2183" s="23" t="s">
        <v>786</v>
      </c>
      <c r="B2183" s="23" t="s">
        <v>172</v>
      </c>
      <c r="C2183" s="23" t="s">
        <v>988</v>
      </c>
      <c r="D2183" s="23" t="s">
        <v>989</v>
      </c>
      <c r="E2183" s="22">
        <v>6112</v>
      </c>
      <c r="F2183" s="23" t="s">
        <v>994</v>
      </c>
      <c r="G2183" s="128" t="s">
        <v>3378</v>
      </c>
      <c r="H2183" s="32" t="s">
        <v>15</v>
      </c>
      <c r="I2183" s="44">
        <f t="shared" si="1549"/>
        <v>4800</v>
      </c>
      <c r="J2183" s="44">
        <v>4800</v>
      </c>
      <c r="K2183" s="44">
        <f t="shared" si="1551"/>
        <v>0</v>
      </c>
      <c r="L2183" s="44">
        <v>0</v>
      </c>
      <c r="M2183" s="44">
        <v>0</v>
      </c>
      <c r="N2183" s="44">
        <v>0</v>
      </c>
      <c r="O2183" s="44">
        <v>0</v>
      </c>
      <c r="P2183" s="44">
        <v>0</v>
      </c>
      <c r="Q2183" s="44">
        <v>4800</v>
      </c>
      <c r="R2183" s="44">
        <v>4800</v>
      </c>
      <c r="S2183" s="44">
        <v>4800</v>
      </c>
      <c r="T2183" s="44">
        <f t="shared" si="1556"/>
        <v>0</v>
      </c>
      <c r="U2183" s="44">
        <v>0</v>
      </c>
      <c r="V2183" s="44">
        <v>0</v>
      </c>
      <c r="W2183" s="44">
        <v>0</v>
      </c>
      <c r="X2183" s="44">
        <f t="shared" si="1557"/>
        <v>4800</v>
      </c>
      <c r="Y2183" s="209">
        <f t="shared" si="1553"/>
        <v>100</v>
      </c>
    </row>
    <row r="2184" spans="1:25">
      <c r="A2184" s="23" t="s">
        <v>786</v>
      </c>
      <c r="B2184" s="23" t="s">
        <v>172</v>
      </c>
      <c r="C2184" s="23" t="s">
        <v>988</v>
      </c>
      <c r="D2184" s="23" t="s">
        <v>989</v>
      </c>
      <c r="E2184" s="22">
        <v>6112</v>
      </c>
      <c r="F2184" s="23" t="s">
        <v>995</v>
      </c>
      <c r="G2184" s="128" t="s">
        <v>3378</v>
      </c>
      <c r="H2184" s="32" t="s">
        <v>18</v>
      </c>
      <c r="I2184" s="44">
        <f t="shared" si="1549"/>
        <v>15620</v>
      </c>
      <c r="J2184" s="44">
        <v>15620</v>
      </c>
      <c r="K2184" s="44">
        <f t="shared" si="1551"/>
        <v>0</v>
      </c>
      <c r="L2184" s="44">
        <v>0</v>
      </c>
      <c r="M2184" s="44">
        <v>0</v>
      </c>
      <c r="N2184" s="44">
        <v>0</v>
      </c>
      <c r="O2184" s="44">
        <v>0</v>
      </c>
      <c r="P2184" s="44">
        <v>0</v>
      </c>
      <c r="Q2184" s="44">
        <v>15620</v>
      </c>
      <c r="R2184" s="44">
        <v>15620</v>
      </c>
      <c r="S2184" s="44">
        <v>15620</v>
      </c>
      <c r="T2184" s="44">
        <f t="shared" si="1556"/>
        <v>0</v>
      </c>
      <c r="U2184" s="44">
        <v>0</v>
      </c>
      <c r="V2184" s="44">
        <v>0</v>
      </c>
      <c r="W2184" s="44">
        <v>0</v>
      </c>
      <c r="X2184" s="44">
        <f t="shared" si="1557"/>
        <v>15620</v>
      </c>
      <c r="Y2184" s="209">
        <f t="shared" si="1553"/>
        <v>100</v>
      </c>
    </row>
    <row r="2185" spans="1:25">
      <c r="A2185" s="23" t="s">
        <v>786</v>
      </c>
      <c r="B2185" s="23" t="s">
        <v>172</v>
      </c>
      <c r="C2185" s="23" t="s">
        <v>988</v>
      </c>
      <c r="D2185" s="23" t="s">
        <v>989</v>
      </c>
      <c r="E2185" s="21" t="s">
        <v>139</v>
      </c>
      <c r="F2185" s="21" t="s">
        <v>0</v>
      </c>
      <c r="G2185" s="150" t="s">
        <v>0</v>
      </c>
      <c r="H2185" s="21" t="s">
        <v>21</v>
      </c>
      <c r="I2185" s="66">
        <f t="shared" si="1549"/>
        <v>136900</v>
      </c>
      <c r="J2185" s="66">
        <f t="shared" ref="J2185:X2185" si="1560">SUM(J2186)</f>
        <v>135000</v>
      </c>
      <c r="K2185" s="66">
        <f t="shared" si="1551"/>
        <v>1900</v>
      </c>
      <c r="L2185" s="66">
        <f t="shared" si="1560"/>
        <v>1900</v>
      </c>
      <c r="M2185" s="66">
        <f t="shared" si="1560"/>
        <v>0</v>
      </c>
      <c r="N2185" s="66">
        <f t="shared" si="1560"/>
        <v>0</v>
      </c>
      <c r="O2185" s="66">
        <f t="shared" si="1560"/>
        <v>0</v>
      </c>
      <c r="P2185" s="66">
        <f t="shared" si="1560"/>
        <v>0</v>
      </c>
      <c r="Q2185" s="66">
        <f t="shared" si="1560"/>
        <v>144888</v>
      </c>
      <c r="R2185" s="66">
        <f t="shared" si="1560"/>
        <v>141788</v>
      </c>
      <c r="S2185" s="66">
        <f t="shared" si="1560"/>
        <v>117035</v>
      </c>
      <c r="T2185" s="66">
        <f t="shared" si="1560"/>
        <v>24753</v>
      </c>
      <c r="U2185" s="66">
        <f t="shared" si="1560"/>
        <v>13000</v>
      </c>
      <c r="V2185" s="66">
        <f t="shared" si="1560"/>
        <v>11200</v>
      </c>
      <c r="W2185" s="66">
        <f t="shared" si="1560"/>
        <v>553</v>
      </c>
      <c r="X2185" s="66">
        <f t="shared" si="1560"/>
        <v>141788</v>
      </c>
      <c r="Y2185" s="208">
        <f t="shared" si="1553"/>
        <v>100</v>
      </c>
    </row>
    <row r="2186" spans="1:25">
      <c r="A2186" s="23" t="s">
        <v>786</v>
      </c>
      <c r="B2186" s="23" t="s">
        <v>172</v>
      </c>
      <c r="C2186" s="23" t="s">
        <v>988</v>
      </c>
      <c r="D2186" s="23" t="s">
        <v>989</v>
      </c>
      <c r="E2186" s="22">
        <v>6121</v>
      </c>
      <c r="F2186" s="23"/>
      <c r="G2186" s="128" t="s">
        <v>3378</v>
      </c>
      <c r="H2186" s="32" t="s">
        <v>22</v>
      </c>
      <c r="I2186" s="44">
        <f t="shared" si="1549"/>
        <v>136900</v>
      </c>
      <c r="J2186" s="44">
        <v>135000</v>
      </c>
      <c r="K2186" s="44">
        <f t="shared" si="1551"/>
        <v>1900</v>
      </c>
      <c r="L2186" s="44">
        <v>1900</v>
      </c>
      <c r="M2186" s="44">
        <v>0</v>
      </c>
      <c r="N2186" s="44">
        <v>0</v>
      </c>
      <c r="O2186" s="44">
        <v>0</v>
      </c>
      <c r="P2186" s="44">
        <v>0</v>
      </c>
      <c r="Q2186" s="44">
        <v>144888</v>
      </c>
      <c r="R2186" s="44">
        <v>141788</v>
      </c>
      <c r="S2186" s="44">
        <v>117035</v>
      </c>
      <c r="T2186" s="44">
        <f t="shared" si="1556"/>
        <v>24753</v>
      </c>
      <c r="U2186" s="44">
        <v>13000</v>
      </c>
      <c r="V2186" s="44">
        <v>11200</v>
      </c>
      <c r="W2186" s="44">
        <v>553</v>
      </c>
      <c r="X2186" s="44">
        <f t="shared" si="1557"/>
        <v>141788</v>
      </c>
      <c r="Y2186" s="209">
        <f t="shared" si="1553"/>
        <v>100</v>
      </c>
    </row>
    <row r="2187" spans="1:25">
      <c r="A2187" s="23" t="s">
        <v>786</v>
      </c>
      <c r="B2187" s="23" t="s">
        <v>172</v>
      </c>
      <c r="C2187" s="23" t="s">
        <v>988</v>
      </c>
      <c r="D2187" s="23" t="s">
        <v>989</v>
      </c>
      <c r="E2187" s="21" t="s">
        <v>141</v>
      </c>
      <c r="F2187" s="21" t="s">
        <v>0</v>
      </c>
      <c r="G2187" s="150" t="s">
        <v>0</v>
      </c>
      <c r="H2187" s="21" t="s">
        <v>23</v>
      </c>
      <c r="I2187" s="66">
        <f t="shared" si="1549"/>
        <v>146987</v>
      </c>
      <c r="J2187" s="66">
        <f t="shared" ref="J2187:P2187" si="1561">SUM(J2188:J2195)</f>
        <v>117287</v>
      </c>
      <c r="K2187" s="66">
        <f t="shared" si="1551"/>
        <v>29700</v>
      </c>
      <c r="L2187" s="66">
        <f t="shared" si="1561"/>
        <v>18700</v>
      </c>
      <c r="M2187" s="66">
        <f t="shared" si="1561"/>
        <v>0</v>
      </c>
      <c r="N2187" s="66">
        <f t="shared" si="1561"/>
        <v>11000</v>
      </c>
      <c r="O2187" s="66">
        <f t="shared" si="1561"/>
        <v>0</v>
      </c>
      <c r="P2187" s="66">
        <f t="shared" si="1561"/>
        <v>0</v>
      </c>
      <c r="Q2187" s="66">
        <f>SUM(Q2188:Q2195)</f>
        <v>157585</v>
      </c>
      <c r="R2187" s="66">
        <f>SUM(R2188:R2195)</f>
        <v>124595</v>
      </c>
      <c r="S2187" s="66">
        <f>SUM(S2188:S2195)</f>
        <v>98498</v>
      </c>
      <c r="T2187" s="66">
        <f t="shared" ref="T2187:X2187" si="1562">SUM(T2188:T2195)</f>
        <v>26097</v>
      </c>
      <c r="U2187" s="66">
        <f t="shared" si="1562"/>
        <v>12799</v>
      </c>
      <c r="V2187" s="66">
        <f t="shared" si="1562"/>
        <v>10098</v>
      </c>
      <c r="W2187" s="66">
        <f t="shared" si="1562"/>
        <v>3200</v>
      </c>
      <c r="X2187" s="66">
        <f t="shared" si="1562"/>
        <v>124595</v>
      </c>
      <c r="Y2187" s="208">
        <f t="shared" si="1553"/>
        <v>100</v>
      </c>
    </row>
    <row r="2188" spans="1:25">
      <c r="A2188" s="23" t="s">
        <v>786</v>
      </c>
      <c r="B2188" s="23" t="s">
        <v>172</v>
      </c>
      <c r="C2188" s="23" t="s">
        <v>988</v>
      </c>
      <c r="D2188" s="23" t="s">
        <v>989</v>
      </c>
      <c r="E2188" s="22">
        <v>6131</v>
      </c>
      <c r="F2188" s="23"/>
      <c r="G2188" s="128" t="s">
        <v>3378</v>
      </c>
      <c r="H2188" s="32" t="s">
        <v>24</v>
      </c>
      <c r="I2188" s="44">
        <f t="shared" si="1549"/>
        <v>1300</v>
      </c>
      <c r="J2188" s="44">
        <v>300</v>
      </c>
      <c r="K2188" s="44">
        <f t="shared" si="1551"/>
        <v>1000</v>
      </c>
      <c r="L2188" s="44">
        <v>1000</v>
      </c>
      <c r="M2188" s="44">
        <v>0</v>
      </c>
      <c r="N2188" s="44">
        <v>0</v>
      </c>
      <c r="O2188" s="44">
        <v>0</v>
      </c>
      <c r="P2188" s="44">
        <v>0</v>
      </c>
      <c r="Q2188" s="44">
        <v>490</v>
      </c>
      <c r="R2188" s="44">
        <v>0</v>
      </c>
      <c r="S2188" s="44">
        <v>0</v>
      </c>
      <c r="T2188" s="44">
        <f t="shared" si="1556"/>
        <v>0</v>
      </c>
      <c r="U2188" s="44">
        <v>0</v>
      </c>
      <c r="V2188" s="44">
        <v>0</v>
      </c>
      <c r="W2188" s="44">
        <v>0</v>
      </c>
      <c r="X2188" s="44">
        <f t="shared" si="1557"/>
        <v>0</v>
      </c>
      <c r="Y2188" s="209">
        <f t="shared" si="1553"/>
        <v>0</v>
      </c>
    </row>
    <row r="2189" spans="1:25">
      <c r="A2189" s="23" t="s">
        <v>786</v>
      </c>
      <c r="B2189" s="23" t="s">
        <v>172</v>
      </c>
      <c r="C2189" s="23" t="s">
        <v>988</v>
      </c>
      <c r="D2189" s="23" t="s">
        <v>989</v>
      </c>
      <c r="E2189" s="22">
        <v>6132</v>
      </c>
      <c r="F2189" s="23"/>
      <c r="G2189" s="128" t="s">
        <v>3378</v>
      </c>
      <c r="H2189" s="32" t="s">
        <v>25</v>
      </c>
      <c r="I2189" s="44">
        <f t="shared" si="1549"/>
        <v>83000</v>
      </c>
      <c r="J2189" s="44">
        <v>83000</v>
      </c>
      <c r="K2189" s="44">
        <f t="shared" si="1551"/>
        <v>0</v>
      </c>
      <c r="L2189" s="44">
        <v>0</v>
      </c>
      <c r="M2189" s="44">
        <v>0</v>
      </c>
      <c r="N2189" s="44">
        <v>0</v>
      </c>
      <c r="O2189" s="44">
        <v>0</v>
      </c>
      <c r="P2189" s="44">
        <v>0</v>
      </c>
      <c r="Q2189" s="44">
        <v>83000</v>
      </c>
      <c r="R2189" s="44">
        <v>83000</v>
      </c>
      <c r="S2189" s="44">
        <v>61500</v>
      </c>
      <c r="T2189" s="44">
        <f t="shared" si="1556"/>
        <v>21500</v>
      </c>
      <c r="U2189" s="44">
        <v>9800</v>
      </c>
      <c r="V2189" s="44">
        <v>9000</v>
      </c>
      <c r="W2189" s="44">
        <v>2700</v>
      </c>
      <c r="X2189" s="44">
        <f t="shared" si="1557"/>
        <v>83000</v>
      </c>
      <c r="Y2189" s="209">
        <f t="shared" si="1553"/>
        <v>100</v>
      </c>
    </row>
    <row r="2190" spans="1:25">
      <c r="A2190" s="23" t="s">
        <v>786</v>
      </c>
      <c r="B2190" s="23" t="s">
        <v>172</v>
      </c>
      <c r="C2190" s="23" t="s">
        <v>988</v>
      </c>
      <c r="D2190" s="23" t="s">
        <v>989</v>
      </c>
      <c r="E2190" s="22">
        <v>6133</v>
      </c>
      <c r="F2190" s="23"/>
      <c r="G2190" s="128" t="s">
        <v>3378</v>
      </c>
      <c r="H2190" s="32" t="s">
        <v>26</v>
      </c>
      <c r="I2190" s="44">
        <f t="shared" si="1549"/>
        <v>7058</v>
      </c>
      <c r="J2190" s="44">
        <v>7058</v>
      </c>
      <c r="K2190" s="44">
        <f t="shared" si="1551"/>
        <v>0</v>
      </c>
      <c r="L2190" s="44">
        <v>0</v>
      </c>
      <c r="M2190" s="44">
        <v>0</v>
      </c>
      <c r="N2190" s="44">
        <v>0</v>
      </c>
      <c r="O2190" s="44">
        <v>0</v>
      </c>
      <c r="P2190" s="44">
        <v>0</v>
      </c>
      <c r="Q2190" s="44">
        <v>7058</v>
      </c>
      <c r="R2190" s="44">
        <v>7058</v>
      </c>
      <c r="S2190" s="44">
        <v>5880</v>
      </c>
      <c r="T2190" s="44">
        <f t="shared" si="1556"/>
        <v>1178</v>
      </c>
      <c r="U2190" s="44">
        <v>500</v>
      </c>
      <c r="V2190" s="44">
        <v>478</v>
      </c>
      <c r="W2190" s="44">
        <v>200</v>
      </c>
      <c r="X2190" s="44">
        <f t="shared" si="1557"/>
        <v>7058</v>
      </c>
      <c r="Y2190" s="209">
        <f t="shared" si="1553"/>
        <v>100</v>
      </c>
    </row>
    <row r="2191" spans="1:25">
      <c r="A2191" s="23" t="s">
        <v>786</v>
      </c>
      <c r="B2191" s="23" t="s">
        <v>172</v>
      </c>
      <c r="C2191" s="23" t="s">
        <v>988</v>
      </c>
      <c r="D2191" s="23" t="s">
        <v>989</v>
      </c>
      <c r="E2191" s="22">
        <v>6134</v>
      </c>
      <c r="F2191" s="23"/>
      <c r="G2191" s="128" t="s">
        <v>3378</v>
      </c>
      <c r="H2191" s="32" t="s">
        <v>27</v>
      </c>
      <c r="I2191" s="44">
        <f t="shared" si="1549"/>
        <v>18850</v>
      </c>
      <c r="J2191" s="44">
        <v>5850</v>
      </c>
      <c r="K2191" s="44">
        <f t="shared" si="1551"/>
        <v>13000</v>
      </c>
      <c r="L2191" s="44">
        <v>10000</v>
      </c>
      <c r="M2191" s="44">
        <v>0</v>
      </c>
      <c r="N2191" s="44">
        <v>3000</v>
      </c>
      <c r="O2191" s="44">
        <v>0</v>
      </c>
      <c r="P2191" s="44">
        <v>0</v>
      </c>
      <c r="Q2191" s="44">
        <v>22400</v>
      </c>
      <c r="R2191" s="44">
        <v>5000</v>
      </c>
      <c r="S2191" s="44">
        <v>4400</v>
      </c>
      <c r="T2191" s="44">
        <f t="shared" si="1556"/>
        <v>600</v>
      </c>
      <c r="U2191" s="44">
        <v>600</v>
      </c>
      <c r="V2191" s="44"/>
      <c r="W2191" s="44"/>
      <c r="X2191" s="44">
        <f t="shared" si="1557"/>
        <v>5000</v>
      </c>
      <c r="Y2191" s="209">
        <f t="shared" si="1553"/>
        <v>100</v>
      </c>
    </row>
    <row r="2192" spans="1:25">
      <c r="A2192" s="23" t="s">
        <v>786</v>
      </c>
      <c r="B2192" s="23" t="s">
        <v>172</v>
      </c>
      <c r="C2192" s="23" t="s">
        <v>988</v>
      </c>
      <c r="D2192" s="23" t="s">
        <v>989</v>
      </c>
      <c r="E2192" s="22">
        <v>6135</v>
      </c>
      <c r="F2192" s="23"/>
      <c r="G2192" s="128" t="s">
        <v>3378</v>
      </c>
      <c r="H2192" s="32" t="s">
        <v>28</v>
      </c>
      <c r="I2192" s="44">
        <f t="shared" si="1549"/>
        <v>5150</v>
      </c>
      <c r="J2192" s="44">
        <v>150</v>
      </c>
      <c r="K2192" s="44">
        <f t="shared" si="1551"/>
        <v>5000</v>
      </c>
      <c r="L2192" s="44">
        <v>0</v>
      </c>
      <c r="M2192" s="44">
        <v>0</v>
      </c>
      <c r="N2192" s="44">
        <v>5000</v>
      </c>
      <c r="O2192" s="44">
        <v>0</v>
      </c>
      <c r="P2192" s="44">
        <v>0</v>
      </c>
      <c r="Q2192" s="44">
        <v>5150</v>
      </c>
      <c r="R2192" s="44">
        <v>150</v>
      </c>
      <c r="S2192" s="44">
        <v>110</v>
      </c>
      <c r="T2192" s="44">
        <f t="shared" si="1556"/>
        <v>40</v>
      </c>
      <c r="U2192" s="44">
        <v>20</v>
      </c>
      <c r="V2192" s="44">
        <v>20</v>
      </c>
      <c r="W2192" s="44">
        <v>0</v>
      </c>
      <c r="X2192" s="44">
        <f t="shared" si="1557"/>
        <v>150</v>
      </c>
      <c r="Y2192" s="209">
        <f t="shared" si="1553"/>
        <v>100</v>
      </c>
    </row>
    <row r="2193" spans="1:25">
      <c r="A2193" s="23" t="s">
        <v>786</v>
      </c>
      <c r="B2193" s="23" t="s">
        <v>172</v>
      </c>
      <c r="C2193" s="23" t="s">
        <v>988</v>
      </c>
      <c r="D2193" s="23" t="s">
        <v>989</v>
      </c>
      <c r="E2193" s="22">
        <v>6137</v>
      </c>
      <c r="F2193" s="23"/>
      <c r="G2193" s="128" t="s">
        <v>3378</v>
      </c>
      <c r="H2193" s="32" t="s">
        <v>30</v>
      </c>
      <c r="I2193" s="44">
        <f t="shared" si="1549"/>
        <v>10198</v>
      </c>
      <c r="J2193" s="44">
        <v>4998</v>
      </c>
      <c r="K2193" s="44">
        <f t="shared" si="1551"/>
        <v>5200</v>
      </c>
      <c r="L2193" s="44">
        <v>3200</v>
      </c>
      <c r="M2193" s="44">
        <v>0</v>
      </c>
      <c r="N2193" s="44">
        <v>2000</v>
      </c>
      <c r="O2193" s="44">
        <v>0</v>
      </c>
      <c r="P2193" s="44">
        <v>0</v>
      </c>
      <c r="Q2193" s="44">
        <v>10198</v>
      </c>
      <c r="R2193" s="44">
        <v>4998</v>
      </c>
      <c r="S2193" s="44">
        <v>3950</v>
      </c>
      <c r="T2193" s="44">
        <f t="shared" si="1556"/>
        <v>1048</v>
      </c>
      <c r="U2193" s="44">
        <v>448</v>
      </c>
      <c r="V2193" s="44">
        <v>300</v>
      </c>
      <c r="W2193" s="44">
        <v>300</v>
      </c>
      <c r="X2193" s="44">
        <f t="shared" si="1557"/>
        <v>4998</v>
      </c>
      <c r="Y2193" s="209">
        <f t="shared" si="1553"/>
        <v>100</v>
      </c>
    </row>
    <row r="2194" spans="1:25">
      <c r="A2194" s="23" t="s">
        <v>786</v>
      </c>
      <c r="B2194" s="23" t="s">
        <v>172</v>
      </c>
      <c r="C2194" s="23" t="s">
        <v>988</v>
      </c>
      <c r="D2194" s="23" t="s">
        <v>989</v>
      </c>
      <c r="E2194" s="22">
        <v>6138</v>
      </c>
      <c r="F2194" s="23"/>
      <c r="G2194" s="128" t="s">
        <v>3378</v>
      </c>
      <c r="H2194" s="32" t="s">
        <v>31</v>
      </c>
      <c r="I2194" s="44">
        <f t="shared" si="1549"/>
        <v>5500</v>
      </c>
      <c r="J2194" s="44">
        <v>0</v>
      </c>
      <c r="K2194" s="44">
        <f t="shared" si="1551"/>
        <v>5500</v>
      </c>
      <c r="L2194" s="44">
        <v>4500</v>
      </c>
      <c r="M2194" s="44">
        <v>0</v>
      </c>
      <c r="N2194" s="44">
        <v>1000</v>
      </c>
      <c r="O2194" s="44">
        <v>0</v>
      </c>
      <c r="P2194" s="44">
        <v>0</v>
      </c>
      <c r="Q2194" s="44">
        <v>1000</v>
      </c>
      <c r="R2194" s="44">
        <v>0</v>
      </c>
      <c r="S2194" s="44">
        <v>0</v>
      </c>
      <c r="T2194" s="44">
        <f t="shared" si="1556"/>
        <v>0</v>
      </c>
      <c r="U2194" s="44">
        <v>0</v>
      </c>
      <c r="V2194" s="44">
        <v>0</v>
      </c>
      <c r="W2194" s="44">
        <v>0</v>
      </c>
      <c r="X2194" s="44">
        <f t="shared" si="1557"/>
        <v>0</v>
      </c>
      <c r="Y2194" s="209">
        <f t="shared" si="1553"/>
        <v>0</v>
      </c>
    </row>
    <row r="2195" spans="1:25">
      <c r="A2195" s="20" t="s">
        <v>786</v>
      </c>
      <c r="B2195" s="20" t="s">
        <v>172</v>
      </c>
      <c r="C2195" s="20" t="s">
        <v>988</v>
      </c>
      <c r="D2195" s="20" t="s">
        <v>989</v>
      </c>
      <c r="E2195" s="20" t="s">
        <v>144</v>
      </c>
      <c r="F2195" s="23" t="s">
        <v>0</v>
      </c>
      <c r="G2195" s="154" t="s">
        <v>0</v>
      </c>
      <c r="H2195" s="21" t="s">
        <v>32</v>
      </c>
      <c r="I2195" s="66">
        <f t="shared" si="1549"/>
        <v>15931</v>
      </c>
      <c r="J2195" s="66">
        <f t="shared" ref="J2195:P2195" si="1563">SUM(J2196:J2198)</f>
        <v>15931</v>
      </c>
      <c r="K2195" s="66">
        <f t="shared" si="1551"/>
        <v>0</v>
      </c>
      <c r="L2195" s="66">
        <f t="shared" si="1563"/>
        <v>0</v>
      </c>
      <c r="M2195" s="66">
        <f t="shared" si="1563"/>
        <v>0</v>
      </c>
      <c r="N2195" s="66">
        <f t="shared" si="1563"/>
        <v>0</v>
      </c>
      <c r="O2195" s="66">
        <f t="shared" si="1563"/>
        <v>0</v>
      </c>
      <c r="P2195" s="66">
        <f t="shared" si="1563"/>
        <v>0</v>
      </c>
      <c r="Q2195" s="66">
        <f>SUM(Q2196:Q2198)</f>
        <v>28289</v>
      </c>
      <c r="R2195" s="66">
        <f>SUM(R2196:R2198)</f>
        <v>24389</v>
      </c>
      <c r="S2195" s="66">
        <f>SUM(S2196:S2198)</f>
        <v>22658</v>
      </c>
      <c r="T2195" s="66">
        <f t="shared" ref="T2195:X2195" si="1564">SUM(T2196:T2198)</f>
        <v>1731</v>
      </c>
      <c r="U2195" s="66">
        <f t="shared" si="1564"/>
        <v>1431</v>
      </c>
      <c r="V2195" s="66">
        <f t="shared" si="1564"/>
        <v>300</v>
      </c>
      <c r="W2195" s="66">
        <f t="shared" si="1564"/>
        <v>0</v>
      </c>
      <c r="X2195" s="66">
        <f t="shared" si="1564"/>
        <v>24389</v>
      </c>
      <c r="Y2195" s="208">
        <f t="shared" si="1553"/>
        <v>100</v>
      </c>
    </row>
    <row r="2196" spans="1:25">
      <c r="A2196" s="23" t="s">
        <v>786</v>
      </c>
      <c r="B2196" s="23" t="s">
        <v>172</v>
      </c>
      <c r="C2196" s="23" t="s">
        <v>988</v>
      </c>
      <c r="D2196" s="23" t="s">
        <v>989</v>
      </c>
      <c r="E2196" s="22">
        <v>6139</v>
      </c>
      <c r="F2196" s="23"/>
      <c r="G2196" s="128" t="s">
        <v>3378</v>
      </c>
      <c r="H2196" s="32" t="s">
        <v>32</v>
      </c>
      <c r="I2196" s="44">
        <f t="shared" si="1549"/>
        <v>13931</v>
      </c>
      <c r="J2196" s="44">
        <v>13931</v>
      </c>
      <c r="K2196" s="44">
        <f t="shared" si="1551"/>
        <v>0</v>
      </c>
      <c r="L2196" s="44">
        <v>0</v>
      </c>
      <c r="M2196" s="44">
        <v>0</v>
      </c>
      <c r="N2196" s="44">
        <v>0</v>
      </c>
      <c r="O2196" s="44">
        <v>0</v>
      </c>
      <c r="P2196" s="44">
        <v>0</v>
      </c>
      <c r="Q2196" s="44">
        <v>20031</v>
      </c>
      <c r="R2196" s="44">
        <v>19231</v>
      </c>
      <c r="S2196" s="44">
        <v>17500</v>
      </c>
      <c r="T2196" s="44">
        <f t="shared" si="1556"/>
        <v>1731</v>
      </c>
      <c r="U2196" s="44">
        <v>1431</v>
      </c>
      <c r="V2196" s="44">
        <v>300</v>
      </c>
      <c r="W2196" s="44"/>
      <c r="X2196" s="44">
        <f t="shared" si="1557"/>
        <v>19231</v>
      </c>
      <c r="Y2196" s="209">
        <f t="shared" si="1553"/>
        <v>100</v>
      </c>
    </row>
    <row r="2197" spans="1:25">
      <c r="A2197" s="23" t="s">
        <v>786</v>
      </c>
      <c r="B2197" s="23" t="s">
        <v>172</v>
      </c>
      <c r="C2197" s="23" t="s">
        <v>988</v>
      </c>
      <c r="D2197" s="23" t="s">
        <v>989</v>
      </c>
      <c r="E2197" s="22">
        <v>6139</v>
      </c>
      <c r="F2197" s="23" t="s">
        <v>996</v>
      </c>
      <c r="G2197" s="128" t="s">
        <v>3378</v>
      </c>
      <c r="H2197" s="32" t="s">
        <v>152</v>
      </c>
      <c r="I2197" s="44">
        <f t="shared" si="1549"/>
        <v>600</v>
      </c>
      <c r="J2197" s="44">
        <v>600</v>
      </c>
      <c r="K2197" s="44">
        <f t="shared" si="1551"/>
        <v>0</v>
      </c>
      <c r="L2197" s="44">
        <v>0</v>
      </c>
      <c r="M2197" s="44">
        <v>0</v>
      </c>
      <c r="N2197" s="44">
        <v>0</v>
      </c>
      <c r="O2197" s="44">
        <v>0</v>
      </c>
      <c r="P2197" s="44">
        <v>0</v>
      </c>
      <c r="Q2197" s="44">
        <v>4458</v>
      </c>
      <c r="R2197" s="44">
        <v>3458</v>
      </c>
      <c r="S2197" s="44">
        <v>3458</v>
      </c>
      <c r="T2197" s="44">
        <f t="shared" si="1556"/>
        <v>0</v>
      </c>
      <c r="U2197" s="44">
        <v>0</v>
      </c>
      <c r="V2197" s="44">
        <v>0</v>
      </c>
      <c r="W2197" s="44">
        <v>0</v>
      </c>
      <c r="X2197" s="44">
        <f t="shared" si="1557"/>
        <v>3458</v>
      </c>
      <c r="Y2197" s="209">
        <f t="shared" si="1553"/>
        <v>100</v>
      </c>
    </row>
    <row r="2198" spans="1:25">
      <c r="A2198" s="23" t="s">
        <v>786</v>
      </c>
      <c r="B2198" s="23" t="s">
        <v>172</v>
      </c>
      <c r="C2198" s="23" t="s">
        <v>988</v>
      </c>
      <c r="D2198" s="23" t="s">
        <v>989</v>
      </c>
      <c r="E2198" s="22">
        <v>6139</v>
      </c>
      <c r="F2198" s="23" t="s">
        <v>997</v>
      </c>
      <c r="G2198" s="128" t="s">
        <v>3378</v>
      </c>
      <c r="H2198" s="32" t="s">
        <v>158</v>
      </c>
      <c r="I2198" s="44">
        <f t="shared" si="1549"/>
        <v>1400</v>
      </c>
      <c r="J2198" s="44">
        <v>1400</v>
      </c>
      <c r="K2198" s="44">
        <f t="shared" si="1551"/>
        <v>0</v>
      </c>
      <c r="L2198" s="44">
        <v>0</v>
      </c>
      <c r="M2198" s="44">
        <v>0</v>
      </c>
      <c r="N2198" s="44">
        <v>0</v>
      </c>
      <c r="O2198" s="44">
        <v>0</v>
      </c>
      <c r="P2198" s="44">
        <v>0</v>
      </c>
      <c r="Q2198" s="44">
        <v>3800</v>
      </c>
      <c r="R2198" s="44">
        <v>1700</v>
      </c>
      <c r="S2198" s="44">
        <v>1700</v>
      </c>
      <c r="T2198" s="44">
        <f t="shared" si="1556"/>
        <v>0</v>
      </c>
      <c r="U2198" s="44">
        <v>0</v>
      </c>
      <c r="V2198" s="44">
        <v>0</v>
      </c>
      <c r="W2198" s="44">
        <v>0</v>
      </c>
      <c r="X2198" s="44">
        <f t="shared" si="1557"/>
        <v>1700</v>
      </c>
      <c r="Y2198" s="209">
        <f t="shared" si="1553"/>
        <v>100</v>
      </c>
    </row>
    <row r="2199" spans="1:25" ht="20.399999999999999">
      <c r="A2199" s="20" t="s">
        <v>0</v>
      </c>
      <c r="B2199" s="20" t="s">
        <v>0</v>
      </c>
      <c r="C2199" s="20" t="s">
        <v>0</v>
      </c>
      <c r="D2199" s="21" t="s">
        <v>0</v>
      </c>
      <c r="E2199" s="21" t="s">
        <v>0</v>
      </c>
      <c r="F2199" s="21" t="s">
        <v>0</v>
      </c>
      <c r="G2199" s="150" t="s">
        <v>0</v>
      </c>
      <c r="H2199" s="30" t="s">
        <v>42</v>
      </c>
      <c r="I2199" s="31">
        <f t="shared" si="1549"/>
        <v>100</v>
      </c>
      <c r="J2199" s="31">
        <f t="shared" ref="J2199:X2200" si="1565">SUM(J2200)</f>
        <v>100</v>
      </c>
      <c r="K2199" s="31">
        <f t="shared" si="1551"/>
        <v>0</v>
      </c>
      <c r="L2199" s="31">
        <f t="shared" si="1565"/>
        <v>0</v>
      </c>
      <c r="M2199" s="31">
        <f t="shared" si="1565"/>
        <v>0</v>
      </c>
      <c r="N2199" s="31">
        <f t="shared" si="1565"/>
        <v>0</v>
      </c>
      <c r="O2199" s="31">
        <f t="shared" si="1565"/>
        <v>0</v>
      </c>
      <c r="P2199" s="31">
        <f t="shared" si="1565"/>
        <v>0</v>
      </c>
      <c r="Q2199" s="31">
        <f t="shared" si="1565"/>
        <v>0</v>
      </c>
      <c r="R2199" s="31">
        <f t="shared" si="1565"/>
        <v>0</v>
      </c>
      <c r="S2199" s="31">
        <f t="shared" si="1565"/>
        <v>0</v>
      </c>
      <c r="T2199" s="31">
        <f t="shared" si="1565"/>
        <v>0</v>
      </c>
      <c r="U2199" s="31">
        <f t="shared" si="1565"/>
        <v>0</v>
      </c>
      <c r="V2199" s="31">
        <f t="shared" si="1565"/>
        <v>0</v>
      </c>
      <c r="W2199" s="31">
        <f t="shared" si="1565"/>
        <v>0</v>
      </c>
      <c r="X2199" s="31">
        <f t="shared" si="1565"/>
        <v>0</v>
      </c>
      <c r="Y2199" s="220">
        <f t="shared" si="1553"/>
        <v>0</v>
      </c>
    </row>
    <row r="2200" spans="1:25">
      <c r="A2200" s="23" t="s">
        <v>786</v>
      </c>
      <c r="B2200" s="23" t="s">
        <v>172</v>
      </c>
      <c r="C2200" s="23" t="s">
        <v>988</v>
      </c>
      <c r="D2200" s="23" t="s">
        <v>989</v>
      </c>
      <c r="E2200" s="21" t="s">
        <v>159</v>
      </c>
      <c r="F2200" s="21" t="s">
        <v>0</v>
      </c>
      <c r="G2200" s="150" t="s">
        <v>0</v>
      </c>
      <c r="H2200" s="21" t="s">
        <v>34</v>
      </c>
      <c r="I2200" s="66">
        <f t="shared" si="1549"/>
        <v>100</v>
      </c>
      <c r="J2200" s="66">
        <f t="shared" si="1565"/>
        <v>100</v>
      </c>
      <c r="K2200" s="66">
        <f t="shared" si="1551"/>
        <v>0</v>
      </c>
      <c r="L2200" s="66">
        <f t="shared" si="1565"/>
        <v>0</v>
      </c>
      <c r="M2200" s="66">
        <f t="shared" si="1565"/>
        <v>0</v>
      </c>
      <c r="N2200" s="66">
        <f t="shared" si="1565"/>
        <v>0</v>
      </c>
      <c r="O2200" s="66">
        <f t="shared" si="1565"/>
        <v>0</v>
      </c>
      <c r="P2200" s="66">
        <f t="shared" si="1565"/>
        <v>0</v>
      </c>
      <c r="Q2200" s="66">
        <f t="shared" si="1565"/>
        <v>0</v>
      </c>
      <c r="R2200" s="66">
        <f t="shared" si="1565"/>
        <v>0</v>
      </c>
      <c r="S2200" s="66">
        <f t="shared" si="1565"/>
        <v>0</v>
      </c>
      <c r="T2200" s="66">
        <f t="shared" si="1565"/>
        <v>0</v>
      </c>
      <c r="U2200" s="66">
        <f t="shared" si="1565"/>
        <v>0</v>
      </c>
      <c r="V2200" s="66">
        <f t="shared" si="1565"/>
        <v>0</v>
      </c>
      <c r="W2200" s="66">
        <f t="shared" si="1565"/>
        <v>0</v>
      </c>
      <c r="X2200" s="66">
        <f t="shared" si="1565"/>
        <v>0</v>
      </c>
      <c r="Y2200" s="208">
        <f t="shared" si="1553"/>
        <v>0</v>
      </c>
    </row>
    <row r="2201" spans="1:25">
      <c r="A2201" s="23" t="s">
        <v>786</v>
      </c>
      <c r="B2201" s="23" t="s">
        <v>172</v>
      </c>
      <c r="C2201" s="23" t="s">
        <v>988</v>
      </c>
      <c r="D2201" s="23" t="s">
        <v>989</v>
      </c>
      <c r="E2201" s="22">
        <v>6148</v>
      </c>
      <c r="F2201" s="23"/>
      <c r="G2201" s="128" t="s">
        <v>3378</v>
      </c>
      <c r="H2201" s="32" t="s">
        <v>41</v>
      </c>
      <c r="I2201" s="44">
        <f t="shared" si="1549"/>
        <v>100</v>
      </c>
      <c r="J2201" s="44">
        <v>100</v>
      </c>
      <c r="K2201" s="44">
        <f t="shared" si="1551"/>
        <v>0</v>
      </c>
      <c r="L2201" s="44">
        <v>0</v>
      </c>
      <c r="M2201" s="44">
        <v>0</v>
      </c>
      <c r="N2201" s="44">
        <v>0</v>
      </c>
      <c r="O2201" s="44">
        <v>0</v>
      </c>
      <c r="P2201" s="44">
        <v>0</v>
      </c>
      <c r="Q2201" s="44">
        <v>0</v>
      </c>
      <c r="R2201" s="44">
        <v>0</v>
      </c>
      <c r="S2201" s="44">
        <v>0</v>
      </c>
      <c r="T2201" s="44">
        <f t="shared" si="1556"/>
        <v>0</v>
      </c>
      <c r="U2201" s="44"/>
      <c r="V2201" s="44"/>
      <c r="W2201" s="44"/>
      <c r="X2201" s="44">
        <f t="shared" si="1557"/>
        <v>0</v>
      </c>
      <c r="Y2201" s="209">
        <f t="shared" si="1553"/>
        <v>0</v>
      </c>
    </row>
    <row r="2202" spans="1:25" ht="20.399999999999999">
      <c r="A2202" s="20" t="s">
        <v>0</v>
      </c>
      <c r="B2202" s="20" t="s">
        <v>0</v>
      </c>
      <c r="C2202" s="20" t="s">
        <v>0</v>
      </c>
      <c r="D2202" s="21" t="s">
        <v>0</v>
      </c>
      <c r="E2202" s="21" t="s">
        <v>0</v>
      </c>
      <c r="F2202" s="21" t="s">
        <v>0</v>
      </c>
      <c r="G2202" s="150" t="s">
        <v>0</v>
      </c>
      <c r="H2202" s="30" t="s">
        <v>60</v>
      </c>
      <c r="I2202" s="31">
        <f t="shared" si="1549"/>
        <v>11000</v>
      </c>
      <c r="J2202" s="31">
        <f t="shared" ref="J2202:X2203" si="1566">SUM(J2203)</f>
        <v>0</v>
      </c>
      <c r="K2202" s="31">
        <f t="shared" si="1551"/>
        <v>11000</v>
      </c>
      <c r="L2202" s="31">
        <f t="shared" si="1566"/>
        <v>8000</v>
      </c>
      <c r="M2202" s="31">
        <f t="shared" si="1566"/>
        <v>0</v>
      </c>
      <c r="N2202" s="31">
        <f t="shared" si="1566"/>
        <v>3000</v>
      </c>
      <c r="O2202" s="31">
        <f t="shared" si="1566"/>
        <v>0</v>
      </c>
      <c r="P2202" s="31">
        <f t="shared" si="1566"/>
        <v>0</v>
      </c>
      <c r="Q2202" s="31">
        <f t="shared" si="1566"/>
        <v>4410</v>
      </c>
      <c r="R2202" s="31">
        <f t="shared" si="1566"/>
        <v>0</v>
      </c>
      <c r="S2202" s="31">
        <f t="shared" si="1566"/>
        <v>0</v>
      </c>
      <c r="T2202" s="31">
        <f t="shared" si="1566"/>
        <v>0</v>
      </c>
      <c r="U2202" s="31">
        <f t="shared" si="1566"/>
        <v>0</v>
      </c>
      <c r="V2202" s="31">
        <f t="shared" si="1566"/>
        <v>0</v>
      </c>
      <c r="W2202" s="31">
        <f t="shared" si="1566"/>
        <v>0</v>
      </c>
      <c r="X2202" s="31">
        <f t="shared" si="1566"/>
        <v>0</v>
      </c>
      <c r="Y2202" s="220">
        <f t="shared" si="1553"/>
        <v>0</v>
      </c>
    </row>
    <row r="2203" spans="1:25">
      <c r="A2203" s="23" t="s">
        <v>786</v>
      </c>
      <c r="B2203" s="23" t="s">
        <v>172</v>
      </c>
      <c r="C2203" s="23" t="s">
        <v>988</v>
      </c>
      <c r="D2203" s="23" t="s">
        <v>989</v>
      </c>
      <c r="E2203" s="21" t="s">
        <v>166</v>
      </c>
      <c r="F2203" s="21" t="s">
        <v>0</v>
      </c>
      <c r="G2203" s="150" t="s">
        <v>0</v>
      </c>
      <c r="H2203" s="21" t="s">
        <v>53</v>
      </c>
      <c r="I2203" s="66">
        <f t="shared" si="1549"/>
        <v>11000</v>
      </c>
      <c r="J2203" s="66">
        <f t="shared" si="1566"/>
        <v>0</v>
      </c>
      <c r="K2203" s="66">
        <f t="shared" si="1551"/>
        <v>11000</v>
      </c>
      <c r="L2203" s="66">
        <f t="shared" si="1566"/>
        <v>8000</v>
      </c>
      <c r="M2203" s="66">
        <f t="shared" si="1566"/>
        <v>0</v>
      </c>
      <c r="N2203" s="66">
        <f t="shared" si="1566"/>
        <v>3000</v>
      </c>
      <c r="O2203" s="66">
        <f t="shared" si="1566"/>
        <v>0</v>
      </c>
      <c r="P2203" s="66">
        <f t="shared" si="1566"/>
        <v>0</v>
      </c>
      <c r="Q2203" s="66">
        <f t="shared" si="1566"/>
        <v>4410</v>
      </c>
      <c r="R2203" s="66">
        <f t="shared" si="1566"/>
        <v>0</v>
      </c>
      <c r="S2203" s="66">
        <f t="shared" si="1566"/>
        <v>0</v>
      </c>
      <c r="T2203" s="66">
        <f t="shared" si="1566"/>
        <v>0</v>
      </c>
      <c r="U2203" s="66">
        <f t="shared" si="1566"/>
        <v>0</v>
      </c>
      <c r="V2203" s="66">
        <f t="shared" si="1566"/>
        <v>0</v>
      </c>
      <c r="W2203" s="66">
        <f t="shared" si="1566"/>
        <v>0</v>
      </c>
      <c r="X2203" s="66">
        <f t="shared" si="1566"/>
        <v>0</v>
      </c>
      <c r="Y2203" s="208">
        <f t="shared" si="1553"/>
        <v>0</v>
      </c>
    </row>
    <row r="2204" spans="1:25">
      <c r="A2204" s="23" t="s">
        <v>786</v>
      </c>
      <c r="B2204" s="23" t="s">
        <v>172</v>
      </c>
      <c r="C2204" s="23" t="s">
        <v>988</v>
      </c>
      <c r="D2204" s="23" t="s">
        <v>989</v>
      </c>
      <c r="E2204" s="22">
        <v>8213</v>
      </c>
      <c r="F2204" s="23"/>
      <c r="G2204" s="128" t="s">
        <v>3378</v>
      </c>
      <c r="H2204" s="32" t="s">
        <v>56</v>
      </c>
      <c r="I2204" s="44">
        <f t="shared" si="1549"/>
        <v>11000</v>
      </c>
      <c r="J2204" s="44">
        <v>0</v>
      </c>
      <c r="K2204" s="44">
        <f t="shared" si="1551"/>
        <v>11000</v>
      </c>
      <c r="L2204" s="44">
        <v>8000</v>
      </c>
      <c r="M2204" s="44">
        <v>0</v>
      </c>
      <c r="N2204" s="44">
        <v>3000</v>
      </c>
      <c r="O2204" s="44">
        <v>0</v>
      </c>
      <c r="P2204" s="44">
        <v>0</v>
      </c>
      <c r="Q2204" s="44">
        <v>4410</v>
      </c>
      <c r="R2204" s="44">
        <v>0</v>
      </c>
      <c r="S2204" s="44">
        <v>0</v>
      </c>
      <c r="T2204" s="44">
        <f t="shared" si="1556"/>
        <v>0</v>
      </c>
      <c r="U2204" s="44"/>
      <c r="V2204" s="44"/>
      <c r="W2204" s="44"/>
      <c r="X2204" s="44">
        <f t="shared" si="1557"/>
        <v>0</v>
      </c>
      <c r="Y2204" s="209">
        <f t="shared" si="1553"/>
        <v>0</v>
      </c>
    </row>
    <row r="2205" spans="1:25">
      <c r="A2205" s="32" t="s">
        <v>0</v>
      </c>
      <c r="B2205" s="32" t="s">
        <v>0</v>
      </c>
      <c r="C2205" s="32" t="s">
        <v>0</v>
      </c>
      <c r="D2205" s="32" t="s">
        <v>0</v>
      </c>
      <c r="E2205" s="32" t="s">
        <v>0</v>
      </c>
      <c r="F2205" s="32" t="s">
        <v>0</v>
      </c>
      <c r="G2205" s="154" t="s">
        <v>0</v>
      </c>
      <c r="H2205" s="30" t="s">
        <v>998</v>
      </c>
      <c r="I2205" s="31">
        <f t="shared" si="1549"/>
        <v>1739880</v>
      </c>
      <c r="J2205" s="31">
        <f t="shared" ref="J2205:P2205" si="1567">SUM(J2176,J2199,J2202)</f>
        <v>1676497</v>
      </c>
      <c r="K2205" s="31">
        <f t="shared" si="1551"/>
        <v>63383</v>
      </c>
      <c r="L2205" s="31">
        <f t="shared" si="1567"/>
        <v>49383</v>
      </c>
      <c r="M2205" s="31">
        <f t="shared" si="1567"/>
        <v>0</v>
      </c>
      <c r="N2205" s="31">
        <f t="shared" si="1567"/>
        <v>14000</v>
      </c>
      <c r="O2205" s="31">
        <f t="shared" si="1567"/>
        <v>0</v>
      </c>
      <c r="P2205" s="31">
        <f t="shared" si="1567"/>
        <v>0</v>
      </c>
      <c r="Q2205" s="31">
        <f>SUM(Q2176,Q2199,Q2202)</f>
        <v>1823595</v>
      </c>
      <c r="R2205" s="31">
        <f>SUM(R2176,R2199,R2202)</f>
        <v>1760012</v>
      </c>
      <c r="S2205" s="31">
        <f>SUM(S2176,S2199,S2202)</f>
        <v>1483923</v>
      </c>
      <c r="T2205" s="31">
        <f t="shared" ref="T2205:X2205" si="1568">SUM(T2176,T2199,T2202)</f>
        <v>276089</v>
      </c>
      <c r="U2205" s="31">
        <f t="shared" si="1568"/>
        <v>159435</v>
      </c>
      <c r="V2205" s="31">
        <f t="shared" si="1568"/>
        <v>112901</v>
      </c>
      <c r="W2205" s="31">
        <f t="shared" si="1568"/>
        <v>3753</v>
      </c>
      <c r="X2205" s="31">
        <f t="shared" si="1568"/>
        <v>1760012</v>
      </c>
      <c r="Y2205" s="220">
        <f t="shared" si="1553"/>
        <v>100</v>
      </c>
    </row>
    <row r="2206" spans="1:25" ht="15" thickBot="1">
      <c r="A2206" s="32" t="s">
        <v>0</v>
      </c>
      <c r="B2206" s="32" t="s">
        <v>0</v>
      </c>
      <c r="C2206" s="32" t="s">
        <v>0</v>
      </c>
      <c r="D2206" s="32" t="s">
        <v>0</v>
      </c>
      <c r="E2206" s="32" t="s">
        <v>0</v>
      </c>
      <c r="F2206" s="32" t="s">
        <v>0</v>
      </c>
      <c r="G2206" s="154" t="s">
        <v>0</v>
      </c>
      <c r="H2206" s="21" t="s">
        <v>170</v>
      </c>
      <c r="I2206" s="66">
        <f t="shared" si="1549"/>
        <v>44</v>
      </c>
      <c r="J2206" s="66">
        <v>44</v>
      </c>
      <c r="K2206" s="66">
        <f t="shared" si="1551"/>
        <v>0</v>
      </c>
      <c r="L2206" s="66" t="s">
        <v>0</v>
      </c>
      <c r="M2206" s="66" t="s">
        <v>0</v>
      </c>
      <c r="N2206" s="66" t="s">
        <v>0</v>
      </c>
      <c r="O2206" s="66" t="s">
        <v>0</v>
      </c>
      <c r="P2206" s="66" t="s">
        <v>0</v>
      </c>
      <c r="Q2206" s="66">
        <v>0</v>
      </c>
      <c r="R2206" s="66"/>
      <c r="S2206" s="66"/>
      <c r="T2206" s="66"/>
      <c r="U2206" s="66"/>
      <c r="V2206" s="66"/>
      <c r="W2206" s="66"/>
      <c r="X2206" s="66"/>
      <c r="Y2206" s="208">
        <v>0</v>
      </c>
    </row>
    <row r="2207" spans="1:25" ht="41.4" thickBot="1">
      <c r="A2207" s="252" t="s">
        <v>0</v>
      </c>
      <c r="B2207" s="252" t="s">
        <v>0</v>
      </c>
      <c r="C2207" s="252" t="s">
        <v>0</v>
      </c>
      <c r="D2207" s="252" t="s">
        <v>0</v>
      </c>
      <c r="E2207" s="252" t="s">
        <v>0</v>
      </c>
      <c r="F2207" s="252" t="s">
        <v>0</v>
      </c>
      <c r="G2207" s="258" t="s">
        <v>0</v>
      </c>
      <c r="H2207" s="24" t="s">
        <v>72</v>
      </c>
      <c r="I2207" s="1" t="s">
        <v>3093</v>
      </c>
      <c r="J2207" s="1" t="s">
        <v>3130</v>
      </c>
      <c r="K2207" s="1" t="s">
        <v>3</v>
      </c>
      <c r="L2207" s="1" t="s">
        <v>4</v>
      </c>
      <c r="M2207" s="1" t="s">
        <v>5</v>
      </c>
      <c r="N2207" s="1" t="s">
        <v>6</v>
      </c>
      <c r="O2207" s="1" t="s">
        <v>7</v>
      </c>
      <c r="P2207" s="1" t="s">
        <v>8</v>
      </c>
      <c r="Q2207" s="1" t="s">
        <v>3344</v>
      </c>
      <c r="R2207" s="1" t="s">
        <v>3427</v>
      </c>
      <c r="S2207" s="1" t="s">
        <v>3447</v>
      </c>
      <c r="T2207" s="1" t="s">
        <v>3448</v>
      </c>
      <c r="U2207" s="1" t="s">
        <v>3452</v>
      </c>
      <c r="V2207" s="1" t="s">
        <v>3449</v>
      </c>
      <c r="W2207" s="1" t="s">
        <v>3450</v>
      </c>
      <c r="X2207" s="1" t="s">
        <v>3451</v>
      </c>
      <c r="Y2207" s="216" t="s">
        <v>3385</v>
      </c>
    </row>
    <row r="2208" spans="1:25">
      <c r="A2208" s="253"/>
      <c r="B2208" s="253"/>
      <c r="C2208" s="253"/>
      <c r="D2208" s="253"/>
      <c r="E2208" s="253"/>
      <c r="F2208" s="253"/>
      <c r="G2208" s="259"/>
      <c r="H2208" s="33" t="s">
        <v>0</v>
      </c>
      <c r="I2208" s="45">
        <v>1</v>
      </c>
      <c r="J2208" s="45">
        <v>3</v>
      </c>
      <c r="K2208" s="45" t="s">
        <v>9</v>
      </c>
      <c r="L2208" s="45">
        <v>5</v>
      </c>
      <c r="M2208" s="45">
        <v>6</v>
      </c>
      <c r="N2208" s="45">
        <v>7</v>
      </c>
      <c r="O2208" s="45">
        <v>8</v>
      </c>
      <c r="P2208" s="45">
        <v>9</v>
      </c>
      <c r="Q2208" s="45">
        <v>1</v>
      </c>
      <c r="R2208" s="45">
        <v>2</v>
      </c>
      <c r="S2208" s="45">
        <v>3</v>
      </c>
      <c r="T2208" s="45" t="s">
        <v>3453</v>
      </c>
      <c r="U2208" s="45">
        <v>5</v>
      </c>
      <c r="V2208" s="45">
        <v>6</v>
      </c>
      <c r="W2208" s="45">
        <v>7</v>
      </c>
      <c r="X2208" s="45" t="s">
        <v>3454</v>
      </c>
      <c r="Y2208" s="276">
        <v>9</v>
      </c>
    </row>
    <row r="2209" spans="1:25">
      <c r="A2209" s="253"/>
      <c r="B2209" s="253"/>
      <c r="C2209" s="253"/>
      <c r="D2209" s="253"/>
      <c r="E2209" s="253"/>
      <c r="F2209" s="253"/>
      <c r="G2209" s="259"/>
      <c r="H2209" s="34" t="s">
        <v>108</v>
      </c>
      <c r="I2209" s="35">
        <f t="shared" si="1549"/>
        <v>1739880</v>
      </c>
      <c r="J2209" s="35">
        <f t="shared" ref="J2209:P2209" si="1569">SUM(J2205)</f>
        <v>1676497</v>
      </c>
      <c r="K2209" s="35">
        <f t="shared" si="1551"/>
        <v>63383</v>
      </c>
      <c r="L2209" s="35">
        <f t="shared" si="1569"/>
        <v>49383</v>
      </c>
      <c r="M2209" s="35">
        <f t="shared" si="1569"/>
        <v>0</v>
      </c>
      <c r="N2209" s="35">
        <f t="shared" si="1569"/>
        <v>14000</v>
      </c>
      <c r="O2209" s="35">
        <f t="shared" si="1569"/>
        <v>0</v>
      </c>
      <c r="P2209" s="35">
        <f t="shared" si="1569"/>
        <v>0</v>
      </c>
      <c r="Q2209" s="35">
        <f>SUM(Q2205)</f>
        <v>1823595</v>
      </c>
      <c r="R2209" s="35">
        <f>SUM(R2205)</f>
        <v>1760012</v>
      </c>
      <c r="S2209" s="35">
        <f>SUM(S2205)</f>
        <v>1483923</v>
      </c>
      <c r="T2209" s="35">
        <f t="shared" ref="T2209:X2209" si="1570">SUM(T2205)</f>
        <v>276089</v>
      </c>
      <c r="U2209" s="35">
        <f t="shared" si="1570"/>
        <v>159435</v>
      </c>
      <c r="V2209" s="35">
        <f t="shared" si="1570"/>
        <v>112901</v>
      </c>
      <c r="W2209" s="35">
        <f t="shared" si="1570"/>
        <v>3753</v>
      </c>
      <c r="X2209" s="35">
        <f t="shared" si="1570"/>
        <v>1760012</v>
      </c>
      <c r="Y2209" s="218">
        <f t="shared" ref="Y2209:Y2210" si="1571">IF(R2209=0,0,(X2209/R2209)*100)</f>
        <v>100</v>
      </c>
    </row>
    <row r="2210" spans="1:25">
      <c r="A2210" s="253"/>
      <c r="B2210" s="253"/>
      <c r="C2210" s="253"/>
      <c r="D2210" s="253"/>
      <c r="E2210" s="253"/>
      <c r="F2210" s="253"/>
      <c r="G2210" s="259"/>
      <c r="H2210" s="36" t="s">
        <v>69</v>
      </c>
      <c r="I2210" s="35">
        <f t="shared" si="1549"/>
        <v>1739880</v>
      </c>
      <c r="J2210" s="35">
        <f t="shared" ref="J2210:P2210" si="1572">SUM(J2209)</f>
        <v>1676497</v>
      </c>
      <c r="K2210" s="35">
        <f t="shared" si="1551"/>
        <v>63383</v>
      </c>
      <c r="L2210" s="35">
        <f t="shared" si="1572"/>
        <v>49383</v>
      </c>
      <c r="M2210" s="35">
        <f t="shared" si="1572"/>
        <v>0</v>
      </c>
      <c r="N2210" s="35">
        <f t="shared" si="1572"/>
        <v>14000</v>
      </c>
      <c r="O2210" s="35">
        <f t="shared" si="1572"/>
        <v>0</v>
      </c>
      <c r="P2210" s="35">
        <f t="shared" si="1572"/>
        <v>0</v>
      </c>
      <c r="Q2210" s="35">
        <f>SUM(Q2209)</f>
        <v>1823595</v>
      </c>
      <c r="R2210" s="35">
        <f>SUM(R2209)</f>
        <v>1760012</v>
      </c>
      <c r="S2210" s="35">
        <f>SUM(S2209)</f>
        <v>1483923</v>
      </c>
      <c r="T2210" s="35">
        <f t="shared" ref="T2210:X2210" si="1573">SUM(T2209)</f>
        <v>276089</v>
      </c>
      <c r="U2210" s="35">
        <f t="shared" si="1573"/>
        <v>159435</v>
      </c>
      <c r="V2210" s="35">
        <f t="shared" si="1573"/>
        <v>112901</v>
      </c>
      <c r="W2210" s="35">
        <f t="shared" si="1573"/>
        <v>3753</v>
      </c>
      <c r="X2210" s="35">
        <f t="shared" si="1573"/>
        <v>1760012</v>
      </c>
      <c r="Y2210" s="218">
        <f t="shared" si="1571"/>
        <v>100</v>
      </c>
    </row>
    <row r="2211" spans="1:25">
      <c r="A2211" s="254"/>
      <c r="B2211" s="254"/>
      <c r="C2211" s="254"/>
      <c r="D2211" s="254"/>
      <c r="E2211" s="254"/>
      <c r="F2211" s="254"/>
      <c r="G2211" s="260"/>
    </row>
    <row r="2212" spans="1:25" ht="15" thickBot="1">
      <c r="A2212" s="32" t="s">
        <v>0</v>
      </c>
      <c r="B2212" s="32" t="s">
        <v>0</v>
      </c>
      <c r="C2212" s="32" t="s">
        <v>0</v>
      </c>
      <c r="D2212" s="32" t="s">
        <v>0</v>
      </c>
      <c r="E2212" s="32" t="s">
        <v>0</v>
      </c>
      <c r="F2212" s="32" t="s">
        <v>0</v>
      </c>
      <c r="G2212" s="154" t="s">
        <v>0</v>
      </c>
      <c r="H2212" s="37" t="s">
        <v>0</v>
      </c>
      <c r="I2212" s="37"/>
      <c r="J2212" s="37"/>
      <c r="K2212" s="37"/>
      <c r="L2212" s="37" t="s">
        <v>0</v>
      </c>
      <c r="M2212" s="37" t="s">
        <v>0</v>
      </c>
      <c r="N2212" s="37" t="s">
        <v>0</v>
      </c>
      <c r="O2212" s="37" t="s">
        <v>0</v>
      </c>
      <c r="P2212" s="37" t="s">
        <v>0</v>
      </c>
      <c r="Q2212" s="37"/>
      <c r="R2212" s="37"/>
      <c r="S2212" s="37"/>
      <c r="T2212" s="37" t="s">
        <v>0</v>
      </c>
      <c r="U2212" s="37" t="s">
        <v>0</v>
      </c>
      <c r="V2212" s="37" t="s">
        <v>0</v>
      </c>
      <c r="W2212" s="37" t="s">
        <v>0</v>
      </c>
      <c r="X2212" s="37" t="s">
        <v>0</v>
      </c>
      <c r="Y2212" s="219"/>
    </row>
    <row r="2213" spans="1:25" ht="41.4" thickBot="1">
      <c r="A2213" s="24" t="s">
        <v>123</v>
      </c>
      <c r="B2213" s="24" t="s">
        <v>124</v>
      </c>
      <c r="C2213" s="24" t="s">
        <v>125</v>
      </c>
      <c r="D2213" s="25" t="s">
        <v>0</v>
      </c>
      <c r="E2213" s="24" t="s">
        <v>126</v>
      </c>
      <c r="F2213" s="24" t="s">
        <v>127</v>
      </c>
      <c r="G2213" s="151" t="s">
        <v>128</v>
      </c>
      <c r="H2213" s="24" t="s">
        <v>1</v>
      </c>
      <c r="I2213" s="1" t="s">
        <v>3093</v>
      </c>
      <c r="J2213" s="1" t="s">
        <v>3130</v>
      </c>
      <c r="K2213" s="1" t="s">
        <v>3</v>
      </c>
      <c r="L2213" s="1" t="s">
        <v>4</v>
      </c>
      <c r="M2213" s="1" t="s">
        <v>5</v>
      </c>
      <c r="N2213" s="1" t="s">
        <v>6</v>
      </c>
      <c r="O2213" s="1" t="s">
        <v>7</v>
      </c>
      <c r="P2213" s="1" t="s">
        <v>8</v>
      </c>
      <c r="Q2213" s="1" t="s">
        <v>3344</v>
      </c>
      <c r="R2213" s="1" t="s">
        <v>3427</v>
      </c>
      <c r="S2213" s="1" t="s">
        <v>3447</v>
      </c>
      <c r="T2213" s="1" t="s">
        <v>3448</v>
      </c>
      <c r="U2213" s="1" t="s">
        <v>3452</v>
      </c>
      <c r="V2213" s="1" t="s">
        <v>3449</v>
      </c>
      <c r="W2213" s="1" t="s">
        <v>3450</v>
      </c>
      <c r="X2213" s="1" t="s">
        <v>3451</v>
      </c>
      <c r="Y2213" s="216" t="s">
        <v>3385</v>
      </c>
    </row>
    <row r="2214" spans="1:25">
      <c r="A2214" s="26" t="s">
        <v>0</v>
      </c>
      <c r="B2214" s="26" t="s">
        <v>0</v>
      </c>
      <c r="C2214" s="26" t="s">
        <v>0</v>
      </c>
      <c r="D2214" s="27" t="s">
        <v>0</v>
      </c>
      <c r="E2214" s="27" t="s">
        <v>0</v>
      </c>
      <c r="F2214" s="28" t="s">
        <v>0</v>
      </c>
      <c r="G2214" s="152" t="s">
        <v>0</v>
      </c>
      <c r="H2214" s="29" t="s">
        <v>0</v>
      </c>
      <c r="I2214" s="45">
        <v>1</v>
      </c>
      <c r="J2214" s="45">
        <v>3</v>
      </c>
      <c r="K2214" s="45" t="s">
        <v>9</v>
      </c>
      <c r="L2214" s="45">
        <v>5</v>
      </c>
      <c r="M2214" s="45">
        <v>6</v>
      </c>
      <c r="N2214" s="45">
        <v>7</v>
      </c>
      <c r="O2214" s="45">
        <v>8</v>
      </c>
      <c r="P2214" s="45">
        <v>9</v>
      </c>
      <c r="Q2214" s="45">
        <v>1</v>
      </c>
      <c r="R2214" s="45">
        <v>2</v>
      </c>
      <c r="S2214" s="45">
        <v>3</v>
      </c>
      <c r="T2214" s="45" t="s">
        <v>3453</v>
      </c>
      <c r="U2214" s="45">
        <v>5</v>
      </c>
      <c r="V2214" s="45">
        <v>6</v>
      </c>
      <c r="W2214" s="45">
        <v>7</v>
      </c>
      <c r="X2214" s="45" t="s">
        <v>3454</v>
      </c>
      <c r="Y2214" s="276">
        <v>9</v>
      </c>
    </row>
    <row r="2215" spans="1:25">
      <c r="A2215" s="133" t="s">
        <v>786</v>
      </c>
      <c r="B2215" s="133" t="s">
        <v>172</v>
      </c>
      <c r="C2215" s="109" t="s">
        <v>999</v>
      </c>
      <c r="D2215" s="109" t="s">
        <v>1000</v>
      </c>
      <c r="E2215" s="98" t="s">
        <v>0</v>
      </c>
      <c r="F2215" s="98" t="s">
        <v>0</v>
      </c>
      <c r="G2215" s="153" t="s">
        <v>0</v>
      </c>
      <c r="H2215" s="98" t="s">
        <v>1001</v>
      </c>
      <c r="I2215" s="110"/>
      <c r="J2215" s="110"/>
      <c r="K2215" s="110"/>
      <c r="L2215" s="110" t="s">
        <v>0</v>
      </c>
      <c r="M2215" s="110" t="s">
        <v>0</v>
      </c>
      <c r="N2215" s="110" t="s">
        <v>0</v>
      </c>
      <c r="O2215" s="110" t="s">
        <v>0</v>
      </c>
      <c r="P2215" s="110" t="s">
        <v>0</v>
      </c>
      <c r="Q2215" s="110"/>
      <c r="R2215" s="110"/>
      <c r="S2215" s="110"/>
      <c r="T2215" s="110" t="s">
        <v>0</v>
      </c>
      <c r="U2215" s="110" t="s">
        <v>0</v>
      </c>
      <c r="V2215" s="110" t="s">
        <v>0</v>
      </c>
      <c r="W2215" s="110" t="s">
        <v>0</v>
      </c>
      <c r="X2215" s="110" t="s">
        <v>0</v>
      </c>
      <c r="Y2215" s="217"/>
    </row>
    <row r="2216" spans="1:25" ht="20.399999999999999">
      <c r="A2216" s="20" t="s">
        <v>0</v>
      </c>
      <c r="B2216" s="20" t="s">
        <v>0</v>
      </c>
      <c r="C2216" s="20" t="s">
        <v>0</v>
      </c>
      <c r="D2216" s="21" t="s">
        <v>0</v>
      </c>
      <c r="E2216" s="21" t="s">
        <v>0</v>
      </c>
      <c r="F2216" s="21" t="s">
        <v>0</v>
      </c>
      <c r="G2216" s="150" t="s">
        <v>0</v>
      </c>
      <c r="H2216" s="30" t="s">
        <v>33</v>
      </c>
      <c r="I2216" s="31">
        <f t="shared" si="1549"/>
        <v>949417</v>
      </c>
      <c r="J2216" s="31">
        <f t="shared" ref="J2216:P2216" si="1574">SUM(J2217,J2225,J2227)</f>
        <v>946417</v>
      </c>
      <c r="K2216" s="31">
        <f t="shared" si="1551"/>
        <v>3000</v>
      </c>
      <c r="L2216" s="31">
        <f t="shared" si="1574"/>
        <v>3000</v>
      </c>
      <c r="M2216" s="31">
        <f t="shared" si="1574"/>
        <v>0</v>
      </c>
      <c r="N2216" s="31">
        <f t="shared" si="1574"/>
        <v>0</v>
      </c>
      <c r="O2216" s="31">
        <f t="shared" si="1574"/>
        <v>0</v>
      </c>
      <c r="P2216" s="31">
        <f t="shared" si="1574"/>
        <v>0</v>
      </c>
      <c r="Q2216" s="31">
        <f>SUM(Q2217,Q2225,Q2227)</f>
        <v>1008476</v>
      </c>
      <c r="R2216" s="31">
        <f>SUM(R2217,R2225,R2227)</f>
        <v>992346</v>
      </c>
      <c r="S2216" s="31">
        <f>SUM(S2217,S2225,S2227)</f>
        <v>849409</v>
      </c>
      <c r="T2216" s="31">
        <f t="shared" ref="T2216:X2216" si="1575">SUM(T2217,T2225,T2227)</f>
        <v>142936</v>
      </c>
      <c r="U2216" s="31">
        <f t="shared" si="1575"/>
        <v>56596</v>
      </c>
      <c r="V2216" s="31">
        <f t="shared" si="1575"/>
        <v>43696</v>
      </c>
      <c r="W2216" s="31">
        <f t="shared" si="1575"/>
        <v>42644</v>
      </c>
      <c r="X2216" s="31">
        <f t="shared" si="1575"/>
        <v>992345</v>
      </c>
      <c r="Y2216" s="220">
        <f t="shared" ref="Y2216:Y2245" si="1576">IF(R2216=0,0,(X2216/R2216)*100)</f>
        <v>99.999899228696449</v>
      </c>
    </row>
    <row r="2217" spans="1:25">
      <c r="A2217" s="23" t="s">
        <v>786</v>
      </c>
      <c r="B2217" s="23" t="s">
        <v>172</v>
      </c>
      <c r="C2217" s="23" t="s">
        <v>999</v>
      </c>
      <c r="D2217" s="23" t="s">
        <v>1000</v>
      </c>
      <c r="E2217" s="21" t="s">
        <v>132</v>
      </c>
      <c r="F2217" s="21" t="s">
        <v>0</v>
      </c>
      <c r="G2217" s="150" t="s">
        <v>0</v>
      </c>
      <c r="H2217" s="21" t="s">
        <v>11</v>
      </c>
      <c r="I2217" s="66">
        <f t="shared" si="1549"/>
        <v>777534</v>
      </c>
      <c r="J2217" s="66">
        <f t="shared" ref="J2217:P2217" si="1577">SUM(J2218,J2219)</f>
        <v>777534</v>
      </c>
      <c r="K2217" s="66">
        <f t="shared" si="1551"/>
        <v>0</v>
      </c>
      <c r="L2217" s="66">
        <f t="shared" si="1577"/>
        <v>0</v>
      </c>
      <c r="M2217" s="66">
        <f t="shared" si="1577"/>
        <v>0</v>
      </c>
      <c r="N2217" s="66">
        <f t="shared" si="1577"/>
        <v>0</v>
      </c>
      <c r="O2217" s="66">
        <f t="shared" si="1577"/>
        <v>0</v>
      </c>
      <c r="P2217" s="66">
        <f t="shared" si="1577"/>
        <v>0</v>
      </c>
      <c r="Q2217" s="66">
        <f>SUM(Q2218,Q2219)</f>
        <v>813427</v>
      </c>
      <c r="R2217" s="66">
        <f>SUM(R2218,R2219)</f>
        <v>813427</v>
      </c>
      <c r="S2217" s="66">
        <f>SUM(S2218,S2219)</f>
        <v>698704</v>
      </c>
      <c r="T2217" s="66">
        <f t="shared" ref="T2217:X2217" si="1578">SUM(T2218,T2219)</f>
        <v>114723</v>
      </c>
      <c r="U2217" s="66">
        <f t="shared" si="1578"/>
        <v>46841</v>
      </c>
      <c r="V2217" s="66">
        <f t="shared" si="1578"/>
        <v>33941</v>
      </c>
      <c r="W2217" s="66">
        <f t="shared" si="1578"/>
        <v>33941</v>
      </c>
      <c r="X2217" s="66">
        <f t="shared" si="1578"/>
        <v>813427</v>
      </c>
      <c r="Y2217" s="208">
        <f t="shared" si="1576"/>
        <v>100</v>
      </c>
    </row>
    <row r="2218" spans="1:25">
      <c r="A2218" s="23" t="s">
        <v>786</v>
      </c>
      <c r="B2218" s="23" t="s">
        <v>172</v>
      </c>
      <c r="C2218" s="23" t="s">
        <v>999</v>
      </c>
      <c r="D2218" s="23" t="s">
        <v>1000</v>
      </c>
      <c r="E2218" s="22">
        <v>6111</v>
      </c>
      <c r="F2218" s="23"/>
      <c r="G2218" s="128" t="s">
        <v>3378</v>
      </c>
      <c r="H2218" s="32" t="s">
        <v>12</v>
      </c>
      <c r="I2218" s="44">
        <f t="shared" si="1549"/>
        <v>674134</v>
      </c>
      <c r="J2218" s="44">
        <v>674134</v>
      </c>
      <c r="K2218" s="44">
        <f t="shared" si="1551"/>
        <v>0</v>
      </c>
      <c r="L2218" s="44">
        <v>0</v>
      </c>
      <c r="M2218" s="44">
        <v>0</v>
      </c>
      <c r="N2218" s="44">
        <v>0</v>
      </c>
      <c r="O2218" s="44">
        <v>0</v>
      </c>
      <c r="P2218" s="44">
        <v>0</v>
      </c>
      <c r="Q2218" s="44">
        <v>707097</v>
      </c>
      <c r="R2218" s="44">
        <v>707097</v>
      </c>
      <c r="S2218" s="44">
        <v>605274</v>
      </c>
      <c r="T2218" s="44">
        <f t="shared" ref="T2218:T2244" si="1579">U2218+V2218+W2218</f>
        <v>101823</v>
      </c>
      <c r="U2218" s="44">
        <v>33941</v>
      </c>
      <c r="V2218" s="44">
        <v>33941</v>
      </c>
      <c r="W2218" s="44">
        <v>33941</v>
      </c>
      <c r="X2218" s="44">
        <f t="shared" ref="X2218:X2244" si="1580">S2218+T2218</f>
        <v>707097</v>
      </c>
      <c r="Y2218" s="209">
        <f t="shared" si="1576"/>
        <v>100</v>
      </c>
    </row>
    <row r="2219" spans="1:25">
      <c r="A2219" s="20" t="s">
        <v>786</v>
      </c>
      <c r="B2219" s="20" t="s">
        <v>172</v>
      </c>
      <c r="C2219" s="20" t="s">
        <v>999</v>
      </c>
      <c r="D2219" s="20" t="s">
        <v>1000</v>
      </c>
      <c r="E2219" s="20" t="s">
        <v>134</v>
      </c>
      <c r="F2219" s="23" t="s">
        <v>0</v>
      </c>
      <c r="G2219" s="154" t="s">
        <v>0</v>
      </c>
      <c r="H2219" s="21" t="s">
        <v>13</v>
      </c>
      <c r="I2219" s="66">
        <f t="shared" si="1549"/>
        <v>103400</v>
      </c>
      <c r="J2219" s="66">
        <f t="shared" ref="J2219:P2219" si="1581">SUM(J2220:J2224)</f>
        <v>103400</v>
      </c>
      <c r="K2219" s="66">
        <f t="shared" si="1551"/>
        <v>0</v>
      </c>
      <c r="L2219" s="66">
        <f t="shared" si="1581"/>
        <v>0</v>
      </c>
      <c r="M2219" s="66">
        <f t="shared" si="1581"/>
        <v>0</v>
      </c>
      <c r="N2219" s="66">
        <f t="shared" si="1581"/>
        <v>0</v>
      </c>
      <c r="O2219" s="66">
        <f t="shared" si="1581"/>
        <v>0</v>
      </c>
      <c r="P2219" s="66">
        <f t="shared" si="1581"/>
        <v>0</v>
      </c>
      <c r="Q2219" s="66">
        <f>SUM(Q2220:Q2224)</f>
        <v>106330</v>
      </c>
      <c r="R2219" s="66">
        <f>SUM(R2220:R2224)</f>
        <v>106330</v>
      </c>
      <c r="S2219" s="66">
        <f>SUM(S2220:S2224)</f>
        <v>93430</v>
      </c>
      <c r="T2219" s="66">
        <f t="shared" ref="T2219:X2219" si="1582">SUM(T2220:T2224)</f>
        <v>12900</v>
      </c>
      <c r="U2219" s="66">
        <f t="shared" si="1582"/>
        <v>12900</v>
      </c>
      <c r="V2219" s="66">
        <f t="shared" si="1582"/>
        <v>0</v>
      </c>
      <c r="W2219" s="66">
        <f t="shared" si="1582"/>
        <v>0</v>
      </c>
      <c r="X2219" s="66">
        <f t="shared" si="1582"/>
        <v>106330</v>
      </c>
      <c r="Y2219" s="208">
        <f t="shared" si="1576"/>
        <v>100</v>
      </c>
    </row>
    <row r="2220" spans="1:25">
      <c r="A2220" s="23" t="s">
        <v>786</v>
      </c>
      <c r="B2220" s="23" t="s">
        <v>172</v>
      </c>
      <c r="C2220" s="23" t="s">
        <v>999</v>
      </c>
      <c r="D2220" s="23" t="s">
        <v>1000</v>
      </c>
      <c r="E2220" s="22">
        <v>6112</v>
      </c>
      <c r="F2220" s="23" t="s">
        <v>1002</v>
      </c>
      <c r="G2220" s="128" t="s">
        <v>3378</v>
      </c>
      <c r="H2220" s="32" t="s">
        <v>16</v>
      </c>
      <c r="I2220" s="44">
        <f t="shared" si="1549"/>
        <v>16500</v>
      </c>
      <c r="J2220" s="44">
        <v>16500</v>
      </c>
      <c r="K2220" s="44">
        <f t="shared" si="1551"/>
        <v>0</v>
      </c>
      <c r="L2220" s="44">
        <v>0</v>
      </c>
      <c r="M2220" s="44">
        <v>0</v>
      </c>
      <c r="N2220" s="44">
        <v>0</v>
      </c>
      <c r="O2220" s="44">
        <v>0</v>
      </c>
      <c r="P2220" s="44">
        <v>0</v>
      </c>
      <c r="Q2220" s="44">
        <v>16500</v>
      </c>
      <c r="R2220" s="44">
        <v>16500</v>
      </c>
      <c r="S2220" s="44">
        <v>16500</v>
      </c>
      <c r="T2220" s="44">
        <f t="shared" si="1579"/>
        <v>0</v>
      </c>
      <c r="U2220" s="44"/>
      <c r="V2220" s="44"/>
      <c r="W2220" s="44"/>
      <c r="X2220" s="44">
        <f t="shared" si="1580"/>
        <v>16500</v>
      </c>
      <c r="Y2220" s="209">
        <f t="shared" si="1576"/>
        <v>100</v>
      </c>
    </row>
    <row r="2221" spans="1:25">
      <c r="A2221" s="23" t="s">
        <v>786</v>
      </c>
      <c r="B2221" s="23" t="s">
        <v>172</v>
      </c>
      <c r="C2221" s="23" t="s">
        <v>999</v>
      </c>
      <c r="D2221" s="23" t="s">
        <v>1000</v>
      </c>
      <c r="E2221" s="22">
        <v>6112</v>
      </c>
      <c r="F2221" s="23" t="s">
        <v>1003</v>
      </c>
      <c r="G2221" s="128" t="s">
        <v>3378</v>
      </c>
      <c r="H2221" s="32" t="s">
        <v>19</v>
      </c>
      <c r="I2221" s="44">
        <f t="shared" si="1549"/>
        <v>61000</v>
      </c>
      <c r="J2221" s="44">
        <v>61000</v>
      </c>
      <c r="K2221" s="44">
        <f t="shared" si="1551"/>
        <v>0</v>
      </c>
      <c r="L2221" s="44">
        <v>0</v>
      </c>
      <c r="M2221" s="44">
        <v>0</v>
      </c>
      <c r="N2221" s="44">
        <v>0</v>
      </c>
      <c r="O2221" s="44">
        <v>0</v>
      </c>
      <c r="P2221" s="44">
        <v>0</v>
      </c>
      <c r="Q2221" s="44">
        <v>61000</v>
      </c>
      <c r="R2221" s="44">
        <v>61000</v>
      </c>
      <c r="S2221" s="44">
        <v>61000</v>
      </c>
      <c r="T2221" s="44">
        <f t="shared" si="1579"/>
        <v>0</v>
      </c>
      <c r="U2221" s="44"/>
      <c r="V2221" s="44"/>
      <c r="W2221" s="44"/>
      <c r="X2221" s="44">
        <f t="shared" si="1580"/>
        <v>61000</v>
      </c>
      <c r="Y2221" s="209">
        <f t="shared" si="1576"/>
        <v>100</v>
      </c>
    </row>
    <row r="2222" spans="1:25">
      <c r="A2222" s="23" t="s">
        <v>786</v>
      </c>
      <c r="B2222" s="23" t="s">
        <v>172</v>
      </c>
      <c r="C2222" s="23" t="s">
        <v>999</v>
      </c>
      <c r="D2222" s="23" t="s">
        <v>1000</v>
      </c>
      <c r="E2222" s="22">
        <v>6112</v>
      </c>
      <c r="F2222" s="23" t="s">
        <v>1004</v>
      </c>
      <c r="G2222" s="128" t="s">
        <v>3378</v>
      </c>
      <c r="H2222" s="32" t="s">
        <v>17</v>
      </c>
      <c r="I2222" s="44">
        <f t="shared" si="1549"/>
        <v>13000</v>
      </c>
      <c r="J2222" s="44">
        <v>13000</v>
      </c>
      <c r="K2222" s="44">
        <f t="shared" si="1551"/>
        <v>0</v>
      </c>
      <c r="L2222" s="44">
        <v>0</v>
      </c>
      <c r="M2222" s="44">
        <v>0</v>
      </c>
      <c r="N2222" s="44">
        <v>0</v>
      </c>
      <c r="O2222" s="44">
        <v>0</v>
      </c>
      <c r="P2222" s="44">
        <v>0</v>
      </c>
      <c r="Q2222" s="44">
        <v>15930</v>
      </c>
      <c r="R2222" s="44">
        <v>15930</v>
      </c>
      <c r="S2222" s="44">
        <v>15930</v>
      </c>
      <c r="T2222" s="44">
        <f t="shared" si="1579"/>
        <v>0</v>
      </c>
      <c r="U2222" s="44"/>
      <c r="V2222" s="44"/>
      <c r="W2222" s="44"/>
      <c r="X2222" s="44">
        <f t="shared" si="1580"/>
        <v>15930</v>
      </c>
      <c r="Y2222" s="209">
        <f t="shared" si="1576"/>
        <v>100</v>
      </c>
    </row>
    <row r="2223" spans="1:25">
      <c r="A2223" s="23" t="s">
        <v>786</v>
      </c>
      <c r="B2223" s="23" t="s">
        <v>172</v>
      </c>
      <c r="C2223" s="23" t="s">
        <v>999</v>
      </c>
      <c r="D2223" s="23" t="s">
        <v>1000</v>
      </c>
      <c r="E2223" s="22">
        <v>6112</v>
      </c>
      <c r="F2223" s="23" t="s">
        <v>1005</v>
      </c>
      <c r="G2223" s="128" t="s">
        <v>3378</v>
      </c>
      <c r="H2223" s="32" t="s">
        <v>15</v>
      </c>
      <c r="I2223" s="44">
        <f t="shared" si="1549"/>
        <v>0</v>
      </c>
      <c r="J2223" s="44">
        <v>0</v>
      </c>
      <c r="K2223" s="44">
        <f t="shared" si="1551"/>
        <v>0</v>
      </c>
      <c r="L2223" s="44">
        <v>0</v>
      </c>
      <c r="M2223" s="44">
        <v>0</v>
      </c>
      <c r="N2223" s="44">
        <v>0</v>
      </c>
      <c r="O2223" s="44">
        <v>0</v>
      </c>
      <c r="P2223" s="44">
        <v>0</v>
      </c>
      <c r="Q2223" s="44">
        <v>0</v>
      </c>
      <c r="R2223" s="44">
        <v>0</v>
      </c>
      <c r="S2223" s="44">
        <v>0</v>
      </c>
      <c r="T2223" s="44">
        <f t="shared" si="1579"/>
        <v>0</v>
      </c>
      <c r="U2223" s="44"/>
      <c r="V2223" s="44"/>
      <c r="W2223" s="44"/>
      <c r="X2223" s="44">
        <f t="shared" si="1580"/>
        <v>0</v>
      </c>
      <c r="Y2223" s="209">
        <f t="shared" si="1576"/>
        <v>0</v>
      </c>
    </row>
    <row r="2224" spans="1:25">
      <c r="A2224" s="23" t="s">
        <v>786</v>
      </c>
      <c r="B2224" s="23" t="s">
        <v>172</v>
      </c>
      <c r="C2224" s="23" t="s">
        <v>999</v>
      </c>
      <c r="D2224" s="23" t="s">
        <v>1000</v>
      </c>
      <c r="E2224" s="22">
        <v>6112</v>
      </c>
      <c r="F2224" s="23" t="s">
        <v>1006</v>
      </c>
      <c r="G2224" s="128" t="s">
        <v>3378</v>
      </c>
      <c r="H2224" s="32" t="s">
        <v>18</v>
      </c>
      <c r="I2224" s="44">
        <f t="shared" si="1549"/>
        <v>12900</v>
      </c>
      <c r="J2224" s="44">
        <v>12900</v>
      </c>
      <c r="K2224" s="44">
        <f t="shared" si="1551"/>
        <v>0</v>
      </c>
      <c r="L2224" s="44">
        <v>0</v>
      </c>
      <c r="M2224" s="44">
        <v>0</v>
      </c>
      <c r="N2224" s="44">
        <v>0</v>
      </c>
      <c r="O2224" s="44">
        <v>0</v>
      </c>
      <c r="P2224" s="44">
        <v>0</v>
      </c>
      <c r="Q2224" s="44">
        <v>12900</v>
      </c>
      <c r="R2224" s="44">
        <v>12900</v>
      </c>
      <c r="S2224" s="44">
        <v>0</v>
      </c>
      <c r="T2224" s="44">
        <f t="shared" si="1579"/>
        <v>12900</v>
      </c>
      <c r="U2224" s="44">
        <v>12900</v>
      </c>
      <c r="V2224" s="44"/>
      <c r="W2224" s="44"/>
      <c r="X2224" s="44">
        <f t="shared" si="1580"/>
        <v>12900</v>
      </c>
      <c r="Y2224" s="209">
        <f t="shared" si="1576"/>
        <v>100</v>
      </c>
    </row>
    <row r="2225" spans="1:25">
      <c r="A2225" s="23" t="s">
        <v>786</v>
      </c>
      <c r="B2225" s="23" t="s">
        <v>172</v>
      </c>
      <c r="C2225" s="23" t="s">
        <v>999</v>
      </c>
      <c r="D2225" s="23" t="s">
        <v>1000</v>
      </c>
      <c r="E2225" s="21" t="s">
        <v>139</v>
      </c>
      <c r="F2225" s="21" t="s">
        <v>0</v>
      </c>
      <c r="G2225" s="150" t="s">
        <v>0</v>
      </c>
      <c r="H2225" s="21" t="s">
        <v>21</v>
      </c>
      <c r="I2225" s="66">
        <f t="shared" si="1549"/>
        <v>69383</v>
      </c>
      <c r="J2225" s="66">
        <f t="shared" ref="J2225:X2225" si="1583">SUM(J2226)</f>
        <v>69383</v>
      </c>
      <c r="K2225" s="66">
        <f t="shared" si="1551"/>
        <v>0</v>
      </c>
      <c r="L2225" s="66">
        <f t="shared" si="1583"/>
        <v>0</v>
      </c>
      <c r="M2225" s="66">
        <f t="shared" si="1583"/>
        <v>0</v>
      </c>
      <c r="N2225" s="66">
        <f t="shared" si="1583"/>
        <v>0</v>
      </c>
      <c r="O2225" s="66">
        <f t="shared" si="1583"/>
        <v>0</v>
      </c>
      <c r="P2225" s="66">
        <f t="shared" si="1583"/>
        <v>0</v>
      </c>
      <c r="Q2225" s="66">
        <f t="shared" si="1583"/>
        <v>72844</v>
      </c>
      <c r="R2225" s="66">
        <f t="shared" si="1583"/>
        <v>72844</v>
      </c>
      <c r="S2225" s="66">
        <f t="shared" si="1583"/>
        <v>61398</v>
      </c>
      <c r="T2225" s="66">
        <f t="shared" si="1583"/>
        <v>11445</v>
      </c>
      <c r="U2225" s="66">
        <f t="shared" si="1583"/>
        <v>3815</v>
      </c>
      <c r="V2225" s="66">
        <f t="shared" si="1583"/>
        <v>3815</v>
      </c>
      <c r="W2225" s="66">
        <f t="shared" si="1583"/>
        <v>3815</v>
      </c>
      <c r="X2225" s="66">
        <f t="shared" si="1583"/>
        <v>72843</v>
      </c>
      <c r="Y2225" s="208">
        <f t="shared" si="1576"/>
        <v>99.998627203338643</v>
      </c>
    </row>
    <row r="2226" spans="1:25">
      <c r="A2226" s="23" t="s">
        <v>786</v>
      </c>
      <c r="B2226" s="23" t="s">
        <v>172</v>
      </c>
      <c r="C2226" s="23" t="s">
        <v>999</v>
      </c>
      <c r="D2226" s="23" t="s">
        <v>1000</v>
      </c>
      <c r="E2226" s="22">
        <v>6121</v>
      </c>
      <c r="F2226" s="23"/>
      <c r="G2226" s="128" t="s">
        <v>3378</v>
      </c>
      <c r="H2226" s="32" t="s">
        <v>22</v>
      </c>
      <c r="I2226" s="44">
        <f t="shared" si="1549"/>
        <v>69383</v>
      </c>
      <c r="J2226" s="44">
        <v>69383</v>
      </c>
      <c r="K2226" s="44">
        <f t="shared" si="1551"/>
        <v>0</v>
      </c>
      <c r="L2226" s="44">
        <v>0</v>
      </c>
      <c r="M2226" s="44">
        <v>0</v>
      </c>
      <c r="N2226" s="44">
        <v>0</v>
      </c>
      <c r="O2226" s="44">
        <v>0</v>
      </c>
      <c r="P2226" s="44">
        <v>0</v>
      </c>
      <c r="Q2226" s="44">
        <v>72844</v>
      </c>
      <c r="R2226" s="44">
        <v>72844</v>
      </c>
      <c r="S2226" s="44">
        <v>61398</v>
      </c>
      <c r="T2226" s="44">
        <f t="shared" si="1579"/>
        <v>11445</v>
      </c>
      <c r="U2226" s="44">
        <v>3815</v>
      </c>
      <c r="V2226" s="44">
        <v>3815</v>
      </c>
      <c r="W2226" s="44">
        <v>3815</v>
      </c>
      <c r="X2226" s="44">
        <f t="shared" si="1580"/>
        <v>72843</v>
      </c>
      <c r="Y2226" s="209">
        <f t="shared" si="1576"/>
        <v>99.998627203338643</v>
      </c>
    </row>
    <row r="2227" spans="1:25">
      <c r="A2227" s="23" t="s">
        <v>786</v>
      </c>
      <c r="B2227" s="23" t="s">
        <v>172</v>
      </c>
      <c r="C2227" s="23" t="s">
        <v>999</v>
      </c>
      <c r="D2227" s="23" t="s">
        <v>1000</v>
      </c>
      <c r="E2227" s="21" t="s">
        <v>141</v>
      </c>
      <c r="F2227" s="21" t="s">
        <v>0</v>
      </c>
      <c r="G2227" s="150" t="s">
        <v>0</v>
      </c>
      <c r="H2227" s="21" t="s">
        <v>23</v>
      </c>
      <c r="I2227" s="66">
        <f t="shared" si="1549"/>
        <v>102500</v>
      </c>
      <c r="J2227" s="66">
        <f t="shared" ref="J2227:P2227" si="1584">SUM(J2228:J2235)</f>
        <v>99500</v>
      </c>
      <c r="K2227" s="66">
        <f t="shared" si="1551"/>
        <v>3000</v>
      </c>
      <c r="L2227" s="66">
        <f t="shared" si="1584"/>
        <v>3000</v>
      </c>
      <c r="M2227" s="66">
        <f t="shared" si="1584"/>
        <v>0</v>
      </c>
      <c r="N2227" s="66">
        <f t="shared" si="1584"/>
        <v>0</v>
      </c>
      <c r="O2227" s="66">
        <f t="shared" si="1584"/>
        <v>0</v>
      </c>
      <c r="P2227" s="66">
        <f t="shared" si="1584"/>
        <v>0</v>
      </c>
      <c r="Q2227" s="66">
        <f>SUM(Q2228:Q2235)</f>
        <v>122205</v>
      </c>
      <c r="R2227" s="66">
        <f>SUM(R2228:R2235)</f>
        <v>106075</v>
      </c>
      <c r="S2227" s="66">
        <f>SUM(S2228:S2235)</f>
        <v>89307</v>
      </c>
      <c r="T2227" s="66">
        <f t="shared" ref="T2227:X2227" si="1585">SUM(T2228:T2235)</f>
        <v>16768</v>
      </c>
      <c r="U2227" s="66">
        <f t="shared" si="1585"/>
        <v>5940</v>
      </c>
      <c r="V2227" s="66">
        <f t="shared" si="1585"/>
        <v>5940</v>
      </c>
      <c r="W2227" s="66">
        <f t="shared" si="1585"/>
        <v>4888</v>
      </c>
      <c r="X2227" s="66">
        <f t="shared" si="1585"/>
        <v>106075</v>
      </c>
      <c r="Y2227" s="208">
        <f t="shared" si="1576"/>
        <v>100</v>
      </c>
    </row>
    <row r="2228" spans="1:25">
      <c r="A2228" s="23" t="s">
        <v>786</v>
      </c>
      <c r="B2228" s="23" t="s">
        <v>172</v>
      </c>
      <c r="C2228" s="23" t="s">
        <v>999</v>
      </c>
      <c r="D2228" s="23" t="s">
        <v>1000</v>
      </c>
      <c r="E2228" s="22">
        <v>6131</v>
      </c>
      <c r="F2228" s="23"/>
      <c r="G2228" s="128" t="s">
        <v>3378</v>
      </c>
      <c r="H2228" s="32" t="s">
        <v>24</v>
      </c>
      <c r="I2228" s="44">
        <f t="shared" si="1549"/>
        <v>1500</v>
      </c>
      <c r="J2228" s="44">
        <v>1000</v>
      </c>
      <c r="K2228" s="44">
        <f t="shared" si="1551"/>
        <v>500</v>
      </c>
      <c r="L2228" s="44">
        <v>500</v>
      </c>
      <c r="M2228" s="44">
        <v>0</v>
      </c>
      <c r="N2228" s="44">
        <v>0</v>
      </c>
      <c r="O2228" s="44">
        <v>0</v>
      </c>
      <c r="P2228" s="44">
        <v>0</v>
      </c>
      <c r="Q2228" s="44">
        <v>1500</v>
      </c>
      <c r="R2228" s="44">
        <v>1000</v>
      </c>
      <c r="S2228" s="44">
        <v>1000</v>
      </c>
      <c r="T2228" s="44">
        <f t="shared" si="1579"/>
        <v>0</v>
      </c>
      <c r="U2228" s="44"/>
      <c r="V2228" s="44"/>
      <c r="W2228" s="44"/>
      <c r="X2228" s="44">
        <f t="shared" si="1580"/>
        <v>1000</v>
      </c>
      <c r="Y2228" s="209">
        <f t="shared" si="1576"/>
        <v>100</v>
      </c>
    </row>
    <row r="2229" spans="1:25">
      <c r="A2229" s="23" t="s">
        <v>786</v>
      </c>
      <c r="B2229" s="23" t="s">
        <v>172</v>
      </c>
      <c r="C2229" s="23" t="s">
        <v>999</v>
      </c>
      <c r="D2229" s="23" t="s">
        <v>1000</v>
      </c>
      <c r="E2229" s="22">
        <v>6132</v>
      </c>
      <c r="F2229" s="23"/>
      <c r="G2229" s="128" t="s">
        <v>3378</v>
      </c>
      <c r="H2229" s="32" t="s">
        <v>25</v>
      </c>
      <c r="I2229" s="44">
        <f t="shared" si="1549"/>
        <v>35000</v>
      </c>
      <c r="J2229" s="44">
        <v>35000</v>
      </c>
      <c r="K2229" s="44">
        <f t="shared" si="1551"/>
        <v>0</v>
      </c>
      <c r="L2229" s="44">
        <v>0</v>
      </c>
      <c r="M2229" s="44">
        <v>0</v>
      </c>
      <c r="N2229" s="44">
        <v>0</v>
      </c>
      <c r="O2229" s="44">
        <v>0</v>
      </c>
      <c r="P2229" s="44">
        <v>0</v>
      </c>
      <c r="Q2229" s="44">
        <v>35000</v>
      </c>
      <c r="R2229" s="44">
        <v>35000</v>
      </c>
      <c r="S2229" s="44">
        <v>31000</v>
      </c>
      <c r="T2229" s="44">
        <f t="shared" si="1579"/>
        <v>4000</v>
      </c>
      <c r="U2229" s="44">
        <v>1500</v>
      </c>
      <c r="V2229" s="44">
        <v>1500</v>
      </c>
      <c r="W2229" s="44">
        <v>1000</v>
      </c>
      <c r="X2229" s="44">
        <f t="shared" si="1580"/>
        <v>35000</v>
      </c>
      <c r="Y2229" s="209">
        <f t="shared" si="1576"/>
        <v>100</v>
      </c>
    </row>
    <row r="2230" spans="1:25">
      <c r="A2230" s="23" t="s">
        <v>786</v>
      </c>
      <c r="B2230" s="23" t="s">
        <v>172</v>
      </c>
      <c r="C2230" s="23" t="s">
        <v>999</v>
      </c>
      <c r="D2230" s="23" t="s">
        <v>1000</v>
      </c>
      <c r="E2230" s="22">
        <v>6133</v>
      </c>
      <c r="F2230" s="23"/>
      <c r="G2230" s="128" t="s">
        <v>3378</v>
      </c>
      <c r="H2230" s="32" t="s">
        <v>26</v>
      </c>
      <c r="I2230" s="44">
        <f t="shared" si="1549"/>
        <v>8000</v>
      </c>
      <c r="J2230" s="44">
        <v>8000</v>
      </c>
      <c r="K2230" s="44">
        <f t="shared" si="1551"/>
        <v>0</v>
      </c>
      <c r="L2230" s="44">
        <v>0</v>
      </c>
      <c r="M2230" s="44">
        <v>0</v>
      </c>
      <c r="N2230" s="44">
        <v>0</v>
      </c>
      <c r="O2230" s="44">
        <v>0</v>
      </c>
      <c r="P2230" s="44">
        <v>0</v>
      </c>
      <c r="Q2230" s="44">
        <v>8000</v>
      </c>
      <c r="R2230" s="44">
        <v>8000</v>
      </c>
      <c r="S2230" s="44">
        <v>7200</v>
      </c>
      <c r="T2230" s="44">
        <f t="shared" si="1579"/>
        <v>800</v>
      </c>
      <c r="U2230" s="44">
        <v>300</v>
      </c>
      <c r="V2230" s="44">
        <v>300</v>
      </c>
      <c r="W2230" s="44">
        <v>200</v>
      </c>
      <c r="X2230" s="44">
        <f t="shared" si="1580"/>
        <v>8000</v>
      </c>
      <c r="Y2230" s="209">
        <f t="shared" si="1576"/>
        <v>100</v>
      </c>
    </row>
    <row r="2231" spans="1:25">
      <c r="A2231" s="23" t="s">
        <v>786</v>
      </c>
      <c r="B2231" s="23" t="s">
        <v>172</v>
      </c>
      <c r="C2231" s="23" t="s">
        <v>999</v>
      </c>
      <c r="D2231" s="23" t="s">
        <v>1000</v>
      </c>
      <c r="E2231" s="22">
        <v>6134</v>
      </c>
      <c r="F2231" s="23"/>
      <c r="G2231" s="128" t="s">
        <v>3378</v>
      </c>
      <c r="H2231" s="32" t="s">
        <v>27</v>
      </c>
      <c r="I2231" s="44">
        <f t="shared" si="1549"/>
        <v>10000</v>
      </c>
      <c r="J2231" s="44">
        <v>9500</v>
      </c>
      <c r="K2231" s="44">
        <f t="shared" si="1551"/>
        <v>500</v>
      </c>
      <c r="L2231" s="44">
        <v>500</v>
      </c>
      <c r="M2231" s="44">
        <v>0</v>
      </c>
      <c r="N2231" s="44">
        <v>0</v>
      </c>
      <c r="O2231" s="44">
        <v>0</v>
      </c>
      <c r="P2231" s="44">
        <v>0</v>
      </c>
      <c r="Q2231" s="44">
        <v>12208</v>
      </c>
      <c r="R2231" s="44">
        <v>9500</v>
      </c>
      <c r="S2231" s="44">
        <v>7200</v>
      </c>
      <c r="T2231" s="44">
        <f t="shared" si="1579"/>
        <v>2300</v>
      </c>
      <c r="U2231" s="44">
        <v>770</v>
      </c>
      <c r="V2231" s="44">
        <v>770</v>
      </c>
      <c r="W2231" s="44">
        <v>760</v>
      </c>
      <c r="X2231" s="44">
        <f t="shared" si="1580"/>
        <v>9500</v>
      </c>
      <c r="Y2231" s="209">
        <f t="shared" si="1576"/>
        <v>100</v>
      </c>
    </row>
    <row r="2232" spans="1:25">
      <c r="A2232" s="23" t="s">
        <v>786</v>
      </c>
      <c r="B2232" s="23" t="s">
        <v>172</v>
      </c>
      <c r="C2232" s="23" t="s">
        <v>999</v>
      </c>
      <c r="D2232" s="23" t="s">
        <v>1000</v>
      </c>
      <c r="E2232" s="22">
        <v>6135</v>
      </c>
      <c r="F2232" s="23"/>
      <c r="G2232" s="128" t="s">
        <v>3378</v>
      </c>
      <c r="H2232" s="32" t="s">
        <v>28</v>
      </c>
      <c r="I2232" s="44">
        <f t="shared" si="1549"/>
        <v>1500</v>
      </c>
      <c r="J2232" s="44">
        <v>1000</v>
      </c>
      <c r="K2232" s="44">
        <f t="shared" si="1551"/>
        <v>500</v>
      </c>
      <c r="L2232" s="44">
        <v>500</v>
      </c>
      <c r="M2232" s="44">
        <v>0</v>
      </c>
      <c r="N2232" s="44">
        <v>0</v>
      </c>
      <c r="O2232" s="44">
        <v>0</v>
      </c>
      <c r="P2232" s="44">
        <v>0</v>
      </c>
      <c r="Q2232" s="44">
        <v>1500</v>
      </c>
      <c r="R2232" s="44">
        <v>1000</v>
      </c>
      <c r="S2232" s="44">
        <v>1000</v>
      </c>
      <c r="T2232" s="44">
        <f t="shared" si="1579"/>
        <v>0</v>
      </c>
      <c r="U2232" s="44"/>
      <c r="V2232" s="44"/>
      <c r="W2232" s="44"/>
      <c r="X2232" s="44">
        <f t="shared" si="1580"/>
        <v>1000</v>
      </c>
      <c r="Y2232" s="209">
        <f t="shared" si="1576"/>
        <v>100</v>
      </c>
    </row>
    <row r="2233" spans="1:25">
      <c r="A2233" s="23" t="s">
        <v>786</v>
      </c>
      <c r="B2233" s="23" t="s">
        <v>172</v>
      </c>
      <c r="C2233" s="23" t="s">
        <v>999</v>
      </c>
      <c r="D2233" s="23" t="s">
        <v>1000</v>
      </c>
      <c r="E2233" s="22">
        <v>6137</v>
      </c>
      <c r="F2233" s="23"/>
      <c r="G2233" s="128" t="s">
        <v>3378</v>
      </c>
      <c r="H2233" s="32" t="s">
        <v>30</v>
      </c>
      <c r="I2233" s="44">
        <f t="shared" si="1549"/>
        <v>10000</v>
      </c>
      <c r="J2233" s="44">
        <v>9500</v>
      </c>
      <c r="K2233" s="44">
        <f t="shared" si="1551"/>
        <v>500</v>
      </c>
      <c r="L2233" s="44">
        <v>500</v>
      </c>
      <c r="M2233" s="44">
        <v>0</v>
      </c>
      <c r="N2233" s="44">
        <v>0</v>
      </c>
      <c r="O2233" s="44">
        <v>0</v>
      </c>
      <c r="P2233" s="44">
        <v>0</v>
      </c>
      <c r="Q2233" s="44">
        <v>20922</v>
      </c>
      <c r="R2233" s="44">
        <v>9500</v>
      </c>
      <c r="S2233" s="44">
        <v>7200</v>
      </c>
      <c r="T2233" s="44">
        <f t="shared" si="1579"/>
        <v>2300</v>
      </c>
      <c r="U2233" s="44">
        <v>770</v>
      </c>
      <c r="V2233" s="44">
        <v>770</v>
      </c>
      <c r="W2233" s="44">
        <v>760</v>
      </c>
      <c r="X2233" s="44">
        <f t="shared" si="1580"/>
        <v>9500</v>
      </c>
      <c r="Y2233" s="209">
        <f t="shared" si="1576"/>
        <v>100</v>
      </c>
    </row>
    <row r="2234" spans="1:25">
      <c r="A2234" s="23" t="s">
        <v>786</v>
      </c>
      <c r="B2234" s="23" t="s">
        <v>172</v>
      </c>
      <c r="C2234" s="23" t="s">
        <v>999</v>
      </c>
      <c r="D2234" s="23" t="s">
        <v>1000</v>
      </c>
      <c r="E2234" s="22">
        <v>6138</v>
      </c>
      <c r="F2234" s="23"/>
      <c r="G2234" s="128" t="s">
        <v>3378</v>
      </c>
      <c r="H2234" s="32" t="s">
        <v>31</v>
      </c>
      <c r="I2234" s="44">
        <f t="shared" si="1549"/>
        <v>0</v>
      </c>
      <c r="J2234" s="44">
        <v>0</v>
      </c>
      <c r="K2234" s="44">
        <f t="shared" si="1551"/>
        <v>0</v>
      </c>
      <c r="L2234" s="44">
        <v>0</v>
      </c>
      <c r="M2234" s="44">
        <v>0</v>
      </c>
      <c r="N2234" s="44">
        <v>0</v>
      </c>
      <c r="O2234" s="44">
        <v>0</v>
      </c>
      <c r="P2234" s="44">
        <v>0</v>
      </c>
      <c r="Q2234" s="44">
        <v>0</v>
      </c>
      <c r="R2234" s="44">
        <v>0</v>
      </c>
      <c r="S2234" s="44">
        <v>0</v>
      </c>
      <c r="T2234" s="44">
        <f t="shared" si="1579"/>
        <v>0</v>
      </c>
      <c r="U2234" s="44"/>
      <c r="V2234" s="44"/>
      <c r="W2234" s="44"/>
      <c r="X2234" s="44">
        <f t="shared" si="1580"/>
        <v>0</v>
      </c>
      <c r="Y2234" s="209">
        <f t="shared" si="1576"/>
        <v>0</v>
      </c>
    </row>
    <row r="2235" spans="1:25">
      <c r="A2235" s="20" t="s">
        <v>786</v>
      </c>
      <c r="B2235" s="20" t="s">
        <v>172</v>
      </c>
      <c r="C2235" s="20" t="s">
        <v>999</v>
      </c>
      <c r="D2235" s="20" t="s">
        <v>1000</v>
      </c>
      <c r="E2235" s="20" t="s">
        <v>144</v>
      </c>
      <c r="F2235" s="23" t="s">
        <v>0</v>
      </c>
      <c r="G2235" s="154" t="s">
        <v>0</v>
      </c>
      <c r="H2235" s="21" t="s">
        <v>32</v>
      </c>
      <c r="I2235" s="66">
        <f t="shared" si="1549"/>
        <v>36500</v>
      </c>
      <c r="J2235" s="66">
        <f t="shared" ref="J2235:P2235" si="1586">SUM(J2236:J2238)</f>
        <v>35500</v>
      </c>
      <c r="K2235" s="66">
        <f t="shared" si="1551"/>
        <v>1000</v>
      </c>
      <c r="L2235" s="66">
        <f t="shared" si="1586"/>
        <v>1000</v>
      </c>
      <c r="M2235" s="66">
        <f t="shared" si="1586"/>
        <v>0</v>
      </c>
      <c r="N2235" s="66">
        <f t="shared" si="1586"/>
        <v>0</v>
      </c>
      <c r="O2235" s="66">
        <f t="shared" si="1586"/>
        <v>0</v>
      </c>
      <c r="P2235" s="66">
        <f t="shared" si="1586"/>
        <v>0</v>
      </c>
      <c r="Q2235" s="66">
        <f>SUM(Q2236:Q2238)</f>
        <v>43075</v>
      </c>
      <c r="R2235" s="66">
        <f>SUM(R2236:R2238)</f>
        <v>42075</v>
      </c>
      <c r="S2235" s="66">
        <f>SUM(S2236:S2238)</f>
        <v>34707</v>
      </c>
      <c r="T2235" s="66">
        <f t="shared" ref="T2235:X2235" si="1587">SUM(T2236:T2238)</f>
        <v>7368</v>
      </c>
      <c r="U2235" s="66">
        <f t="shared" si="1587"/>
        <v>2600</v>
      </c>
      <c r="V2235" s="66">
        <f t="shared" si="1587"/>
        <v>2600</v>
      </c>
      <c r="W2235" s="66">
        <f t="shared" si="1587"/>
        <v>2168</v>
      </c>
      <c r="X2235" s="66">
        <f t="shared" si="1587"/>
        <v>42075</v>
      </c>
      <c r="Y2235" s="208">
        <f t="shared" si="1576"/>
        <v>100</v>
      </c>
    </row>
    <row r="2236" spans="1:25">
      <c r="A2236" s="23" t="s">
        <v>786</v>
      </c>
      <c r="B2236" s="23" t="s">
        <v>172</v>
      </c>
      <c r="C2236" s="23" t="s">
        <v>999</v>
      </c>
      <c r="D2236" s="23" t="s">
        <v>1000</v>
      </c>
      <c r="E2236" s="22">
        <v>6139</v>
      </c>
      <c r="F2236" s="23"/>
      <c r="G2236" s="128" t="s">
        <v>3378</v>
      </c>
      <c r="H2236" s="32" t="s">
        <v>32</v>
      </c>
      <c r="I2236" s="44">
        <f t="shared" si="1549"/>
        <v>25900</v>
      </c>
      <c r="J2236" s="44">
        <v>24900</v>
      </c>
      <c r="K2236" s="44">
        <f t="shared" si="1551"/>
        <v>1000</v>
      </c>
      <c r="L2236" s="44">
        <v>1000</v>
      </c>
      <c r="M2236" s="44">
        <v>0</v>
      </c>
      <c r="N2236" s="44">
        <v>0</v>
      </c>
      <c r="O2236" s="44">
        <v>0</v>
      </c>
      <c r="P2236" s="44">
        <v>0</v>
      </c>
      <c r="Q2236" s="44">
        <v>32369</v>
      </c>
      <c r="R2236" s="44">
        <v>31369</v>
      </c>
      <c r="S2236" s="44">
        <v>24300</v>
      </c>
      <c r="T2236" s="44">
        <f t="shared" si="1579"/>
        <v>7069</v>
      </c>
      <c r="U2236" s="44">
        <v>2500</v>
      </c>
      <c r="V2236" s="44">
        <v>2500</v>
      </c>
      <c r="W2236" s="44">
        <v>2069</v>
      </c>
      <c r="X2236" s="44">
        <f t="shared" si="1580"/>
        <v>31369</v>
      </c>
      <c r="Y2236" s="209">
        <f t="shared" si="1576"/>
        <v>100</v>
      </c>
    </row>
    <row r="2237" spans="1:25">
      <c r="A2237" s="23" t="s">
        <v>786</v>
      </c>
      <c r="B2237" s="23" t="s">
        <v>172</v>
      </c>
      <c r="C2237" s="23" t="s">
        <v>999</v>
      </c>
      <c r="D2237" s="23" t="s">
        <v>1000</v>
      </c>
      <c r="E2237" s="22">
        <v>6139</v>
      </c>
      <c r="F2237" s="23" t="s">
        <v>1007</v>
      </c>
      <c r="G2237" s="128" t="s">
        <v>3378</v>
      </c>
      <c r="H2237" s="32" t="s">
        <v>152</v>
      </c>
      <c r="I2237" s="44">
        <f t="shared" si="1549"/>
        <v>2100</v>
      </c>
      <c r="J2237" s="44">
        <v>2100</v>
      </c>
      <c r="K2237" s="44">
        <f t="shared" si="1551"/>
        <v>0</v>
      </c>
      <c r="L2237" s="44">
        <v>0</v>
      </c>
      <c r="M2237" s="44">
        <v>0</v>
      </c>
      <c r="N2237" s="44">
        <v>0</v>
      </c>
      <c r="O2237" s="44">
        <v>0</v>
      </c>
      <c r="P2237" s="44">
        <v>0</v>
      </c>
      <c r="Q2237" s="44">
        <v>2206</v>
      </c>
      <c r="R2237" s="44">
        <v>2206</v>
      </c>
      <c r="S2237" s="44">
        <v>1907</v>
      </c>
      <c r="T2237" s="44">
        <f t="shared" si="1579"/>
        <v>299</v>
      </c>
      <c r="U2237" s="44">
        <v>100</v>
      </c>
      <c r="V2237" s="44">
        <v>100</v>
      </c>
      <c r="W2237" s="44">
        <v>99</v>
      </c>
      <c r="X2237" s="44">
        <f t="shared" si="1580"/>
        <v>2206</v>
      </c>
      <c r="Y2237" s="209">
        <f t="shared" si="1576"/>
        <v>100</v>
      </c>
    </row>
    <row r="2238" spans="1:25">
      <c r="A2238" s="23" t="s">
        <v>786</v>
      </c>
      <c r="B2238" s="23" t="s">
        <v>172</v>
      </c>
      <c r="C2238" s="23" t="s">
        <v>999</v>
      </c>
      <c r="D2238" s="23" t="s">
        <v>1000</v>
      </c>
      <c r="E2238" s="22">
        <v>6139</v>
      </c>
      <c r="F2238" s="23" t="s">
        <v>1008</v>
      </c>
      <c r="G2238" s="128" t="s">
        <v>3378</v>
      </c>
      <c r="H2238" s="32" t="s">
        <v>158</v>
      </c>
      <c r="I2238" s="44">
        <f t="shared" ref="I2238:I2301" si="1588">SUM(J2238,K2238,O2238,P2238)</f>
        <v>8500</v>
      </c>
      <c r="J2238" s="44">
        <v>8500</v>
      </c>
      <c r="K2238" s="44">
        <f t="shared" ref="K2238:K2301" si="1589">SUM(L2238,M2238,N2238)</f>
        <v>0</v>
      </c>
      <c r="L2238" s="44">
        <v>0</v>
      </c>
      <c r="M2238" s="44">
        <v>0</v>
      </c>
      <c r="N2238" s="44">
        <v>0</v>
      </c>
      <c r="O2238" s="44">
        <v>0</v>
      </c>
      <c r="P2238" s="44">
        <v>0</v>
      </c>
      <c r="Q2238" s="44">
        <v>8500</v>
      </c>
      <c r="R2238" s="44">
        <v>8500</v>
      </c>
      <c r="S2238" s="44">
        <v>8500</v>
      </c>
      <c r="T2238" s="44">
        <f t="shared" si="1579"/>
        <v>0</v>
      </c>
      <c r="U2238" s="44"/>
      <c r="V2238" s="44"/>
      <c r="W2238" s="44"/>
      <c r="X2238" s="44">
        <f t="shared" si="1580"/>
        <v>8500</v>
      </c>
      <c r="Y2238" s="209">
        <f t="shared" si="1576"/>
        <v>100</v>
      </c>
    </row>
    <row r="2239" spans="1:25" ht="20.399999999999999">
      <c r="A2239" s="20" t="s">
        <v>0</v>
      </c>
      <c r="B2239" s="20" t="s">
        <v>0</v>
      </c>
      <c r="C2239" s="20" t="s">
        <v>0</v>
      </c>
      <c r="D2239" s="21" t="s">
        <v>0</v>
      </c>
      <c r="E2239" s="21" t="s">
        <v>0</v>
      </c>
      <c r="F2239" s="21" t="s">
        <v>0</v>
      </c>
      <c r="G2239" s="150" t="s">
        <v>0</v>
      </c>
      <c r="H2239" s="30" t="s">
        <v>42</v>
      </c>
      <c r="I2239" s="31">
        <f t="shared" si="1588"/>
        <v>100</v>
      </c>
      <c r="J2239" s="31">
        <f t="shared" ref="J2239:X2240" si="1590">SUM(J2240)</f>
        <v>100</v>
      </c>
      <c r="K2239" s="31">
        <f t="shared" si="1589"/>
        <v>0</v>
      </c>
      <c r="L2239" s="31">
        <f t="shared" si="1590"/>
        <v>0</v>
      </c>
      <c r="M2239" s="31">
        <f t="shared" si="1590"/>
        <v>0</v>
      </c>
      <c r="N2239" s="31">
        <f t="shared" si="1590"/>
        <v>0</v>
      </c>
      <c r="O2239" s="31">
        <f t="shared" si="1590"/>
        <v>0</v>
      </c>
      <c r="P2239" s="31">
        <f t="shared" si="1590"/>
        <v>0</v>
      </c>
      <c r="Q2239" s="31">
        <f t="shared" si="1590"/>
        <v>100</v>
      </c>
      <c r="R2239" s="31">
        <f t="shared" si="1590"/>
        <v>100</v>
      </c>
      <c r="S2239" s="31">
        <f t="shared" si="1590"/>
        <v>0</v>
      </c>
      <c r="T2239" s="31">
        <f t="shared" si="1590"/>
        <v>0</v>
      </c>
      <c r="U2239" s="31">
        <f t="shared" si="1590"/>
        <v>0</v>
      </c>
      <c r="V2239" s="31">
        <f t="shared" si="1590"/>
        <v>0</v>
      </c>
      <c r="W2239" s="31">
        <f t="shared" si="1590"/>
        <v>0</v>
      </c>
      <c r="X2239" s="31">
        <f t="shared" si="1590"/>
        <v>0</v>
      </c>
      <c r="Y2239" s="220">
        <f t="shared" si="1576"/>
        <v>0</v>
      </c>
    </row>
    <row r="2240" spans="1:25">
      <c r="A2240" s="23" t="s">
        <v>786</v>
      </c>
      <c r="B2240" s="23" t="s">
        <v>172</v>
      </c>
      <c r="C2240" s="23" t="s">
        <v>999</v>
      </c>
      <c r="D2240" s="23" t="s">
        <v>1000</v>
      </c>
      <c r="E2240" s="21" t="s">
        <v>159</v>
      </c>
      <c r="F2240" s="21" t="s">
        <v>0</v>
      </c>
      <c r="G2240" s="150" t="s">
        <v>0</v>
      </c>
      <c r="H2240" s="21" t="s">
        <v>34</v>
      </c>
      <c r="I2240" s="66">
        <f t="shared" si="1588"/>
        <v>100</v>
      </c>
      <c r="J2240" s="66">
        <f t="shared" si="1590"/>
        <v>100</v>
      </c>
      <c r="K2240" s="66">
        <f t="shared" si="1589"/>
        <v>0</v>
      </c>
      <c r="L2240" s="66">
        <f t="shared" si="1590"/>
        <v>0</v>
      </c>
      <c r="M2240" s="66">
        <f t="shared" si="1590"/>
        <v>0</v>
      </c>
      <c r="N2240" s="66">
        <f t="shared" si="1590"/>
        <v>0</v>
      </c>
      <c r="O2240" s="66">
        <f t="shared" si="1590"/>
        <v>0</v>
      </c>
      <c r="P2240" s="66">
        <f t="shared" si="1590"/>
        <v>0</v>
      </c>
      <c r="Q2240" s="66">
        <f t="shared" si="1590"/>
        <v>100</v>
      </c>
      <c r="R2240" s="66">
        <f t="shared" si="1590"/>
        <v>100</v>
      </c>
      <c r="S2240" s="66">
        <f t="shared" si="1590"/>
        <v>0</v>
      </c>
      <c r="T2240" s="66">
        <f t="shared" si="1590"/>
        <v>0</v>
      </c>
      <c r="U2240" s="66">
        <f t="shared" si="1590"/>
        <v>0</v>
      </c>
      <c r="V2240" s="66">
        <f t="shared" si="1590"/>
        <v>0</v>
      </c>
      <c r="W2240" s="66">
        <f t="shared" si="1590"/>
        <v>0</v>
      </c>
      <c r="X2240" s="66">
        <f t="shared" si="1590"/>
        <v>0</v>
      </c>
      <c r="Y2240" s="208">
        <f t="shared" si="1576"/>
        <v>0</v>
      </c>
    </row>
    <row r="2241" spans="1:25">
      <c r="A2241" s="23" t="s">
        <v>786</v>
      </c>
      <c r="B2241" s="23" t="s">
        <v>172</v>
      </c>
      <c r="C2241" s="23" t="s">
        <v>999</v>
      </c>
      <c r="D2241" s="23" t="s">
        <v>1000</v>
      </c>
      <c r="E2241" s="22">
        <v>6148</v>
      </c>
      <c r="F2241" s="23"/>
      <c r="G2241" s="128" t="s">
        <v>3378</v>
      </c>
      <c r="H2241" s="32" t="s">
        <v>41</v>
      </c>
      <c r="I2241" s="44">
        <f t="shared" si="1588"/>
        <v>100</v>
      </c>
      <c r="J2241" s="44">
        <v>100</v>
      </c>
      <c r="K2241" s="44">
        <f t="shared" si="1589"/>
        <v>0</v>
      </c>
      <c r="L2241" s="44">
        <v>0</v>
      </c>
      <c r="M2241" s="44">
        <v>0</v>
      </c>
      <c r="N2241" s="44">
        <v>0</v>
      </c>
      <c r="O2241" s="44">
        <v>0</v>
      </c>
      <c r="P2241" s="44">
        <v>0</v>
      </c>
      <c r="Q2241" s="44">
        <v>100</v>
      </c>
      <c r="R2241" s="44">
        <v>100</v>
      </c>
      <c r="S2241" s="44">
        <v>0</v>
      </c>
      <c r="T2241" s="44">
        <f t="shared" si="1579"/>
        <v>0</v>
      </c>
      <c r="U2241" s="44"/>
      <c r="V2241" s="44"/>
      <c r="W2241" s="44"/>
      <c r="X2241" s="44">
        <f t="shared" si="1580"/>
        <v>0</v>
      </c>
      <c r="Y2241" s="209">
        <f t="shared" si="1576"/>
        <v>0</v>
      </c>
    </row>
    <row r="2242" spans="1:25" ht="20.399999999999999">
      <c r="A2242" s="20" t="s">
        <v>0</v>
      </c>
      <c r="B2242" s="20" t="s">
        <v>0</v>
      </c>
      <c r="C2242" s="20" t="s">
        <v>0</v>
      </c>
      <c r="D2242" s="21" t="s">
        <v>0</v>
      </c>
      <c r="E2242" s="21" t="s">
        <v>0</v>
      </c>
      <c r="F2242" s="21" t="s">
        <v>0</v>
      </c>
      <c r="G2242" s="150" t="s">
        <v>0</v>
      </c>
      <c r="H2242" s="30" t="s">
        <v>60</v>
      </c>
      <c r="I2242" s="31">
        <f t="shared" si="1588"/>
        <v>1000</v>
      </c>
      <c r="J2242" s="31">
        <f t="shared" ref="J2242:X2243" si="1591">SUM(J2243)</f>
        <v>0</v>
      </c>
      <c r="K2242" s="31">
        <f t="shared" si="1589"/>
        <v>1000</v>
      </c>
      <c r="L2242" s="31">
        <f t="shared" si="1591"/>
        <v>1000</v>
      </c>
      <c r="M2242" s="31">
        <f t="shared" si="1591"/>
        <v>0</v>
      </c>
      <c r="N2242" s="31">
        <f t="shared" si="1591"/>
        <v>0</v>
      </c>
      <c r="O2242" s="31">
        <f t="shared" si="1591"/>
        <v>0</v>
      </c>
      <c r="P2242" s="31">
        <f t="shared" si="1591"/>
        <v>0</v>
      </c>
      <c r="Q2242" s="31">
        <f t="shared" si="1591"/>
        <v>1000</v>
      </c>
      <c r="R2242" s="31">
        <f t="shared" si="1591"/>
        <v>0</v>
      </c>
      <c r="S2242" s="31">
        <f t="shared" si="1591"/>
        <v>0</v>
      </c>
      <c r="T2242" s="31">
        <f t="shared" si="1591"/>
        <v>0</v>
      </c>
      <c r="U2242" s="31">
        <f t="shared" si="1591"/>
        <v>0</v>
      </c>
      <c r="V2242" s="31">
        <f t="shared" si="1591"/>
        <v>0</v>
      </c>
      <c r="W2242" s="31">
        <f t="shared" si="1591"/>
        <v>0</v>
      </c>
      <c r="X2242" s="31">
        <f t="shared" si="1591"/>
        <v>0</v>
      </c>
      <c r="Y2242" s="220">
        <f t="shared" si="1576"/>
        <v>0</v>
      </c>
    </row>
    <row r="2243" spans="1:25">
      <c r="A2243" s="23" t="s">
        <v>786</v>
      </c>
      <c r="B2243" s="23" t="s">
        <v>172</v>
      </c>
      <c r="C2243" s="23" t="s">
        <v>999</v>
      </c>
      <c r="D2243" s="23" t="s">
        <v>1000</v>
      </c>
      <c r="E2243" s="21" t="s">
        <v>166</v>
      </c>
      <c r="F2243" s="21" t="s">
        <v>0</v>
      </c>
      <c r="G2243" s="150" t="s">
        <v>0</v>
      </c>
      <c r="H2243" s="21" t="s">
        <v>53</v>
      </c>
      <c r="I2243" s="66">
        <f t="shared" si="1588"/>
        <v>1000</v>
      </c>
      <c r="J2243" s="66">
        <f t="shared" si="1591"/>
        <v>0</v>
      </c>
      <c r="K2243" s="66">
        <f t="shared" si="1589"/>
        <v>1000</v>
      </c>
      <c r="L2243" s="66">
        <f t="shared" si="1591"/>
        <v>1000</v>
      </c>
      <c r="M2243" s="66">
        <f t="shared" si="1591"/>
        <v>0</v>
      </c>
      <c r="N2243" s="66">
        <f t="shared" si="1591"/>
        <v>0</v>
      </c>
      <c r="O2243" s="66">
        <f t="shared" si="1591"/>
        <v>0</v>
      </c>
      <c r="P2243" s="66">
        <f t="shared" si="1591"/>
        <v>0</v>
      </c>
      <c r="Q2243" s="66">
        <f t="shared" si="1591"/>
        <v>1000</v>
      </c>
      <c r="R2243" s="66">
        <f t="shared" si="1591"/>
        <v>0</v>
      </c>
      <c r="S2243" s="66">
        <f t="shared" si="1591"/>
        <v>0</v>
      </c>
      <c r="T2243" s="66">
        <f t="shared" si="1591"/>
        <v>0</v>
      </c>
      <c r="U2243" s="66">
        <f t="shared" si="1591"/>
        <v>0</v>
      </c>
      <c r="V2243" s="66">
        <f t="shared" si="1591"/>
        <v>0</v>
      </c>
      <c r="W2243" s="66">
        <f t="shared" si="1591"/>
        <v>0</v>
      </c>
      <c r="X2243" s="66">
        <f t="shared" si="1591"/>
        <v>0</v>
      </c>
      <c r="Y2243" s="208">
        <f t="shared" si="1576"/>
        <v>0</v>
      </c>
    </row>
    <row r="2244" spans="1:25">
      <c r="A2244" s="23" t="s">
        <v>786</v>
      </c>
      <c r="B2244" s="23" t="s">
        <v>172</v>
      </c>
      <c r="C2244" s="23" t="s">
        <v>999</v>
      </c>
      <c r="D2244" s="23" t="s">
        <v>1000</v>
      </c>
      <c r="E2244" s="22">
        <v>8213</v>
      </c>
      <c r="F2244" s="23"/>
      <c r="G2244" s="128" t="s">
        <v>3378</v>
      </c>
      <c r="H2244" s="32" t="s">
        <v>56</v>
      </c>
      <c r="I2244" s="44">
        <f t="shared" si="1588"/>
        <v>1000</v>
      </c>
      <c r="J2244" s="44">
        <v>0</v>
      </c>
      <c r="K2244" s="44">
        <f t="shared" si="1589"/>
        <v>1000</v>
      </c>
      <c r="L2244" s="44">
        <v>1000</v>
      </c>
      <c r="M2244" s="44">
        <v>0</v>
      </c>
      <c r="N2244" s="44">
        <v>0</v>
      </c>
      <c r="O2244" s="44">
        <v>0</v>
      </c>
      <c r="P2244" s="44">
        <v>0</v>
      </c>
      <c r="Q2244" s="44">
        <v>1000</v>
      </c>
      <c r="R2244" s="44">
        <v>0</v>
      </c>
      <c r="S2244" s="44">
        <v>0</v>
      </c>
      <c r="T2244" s="44">
        <f t="shared" si="1579"/>
        <v>0</v>
      </c>
      <c r="U2244" s="44"/>
      <c r="V2244" s="44"/>
      <c r="W2244" s="44"/>
      <c r="X2244" s="44">
        <f t="shared" si="1580"/>
        <v>0</v>
      </c>
      <c r="Y2244" s="209">
        <f t="shared" si="1576"/>
        <v>0</v>
      </c>
    </row>
    <row r="2245" spans="1:25">
      <c r="A2245" s="32" t="s">
        <v>0</v>
      </c>
      <c r="B2245" s="32" t="s">
        <v>0</v>
      </c>
      <c r="C2245" s="32" t="s">
        <v>0</v>
      </c>
      <c r="D2245" s="32" t="s">
        <v>0</v>
      </c>
      <c r="E2245" s="32" t="s">
        <v>0</v>
      </c>
      <c r="F2245" s="32" t="s">
        <v>0</v>
      </c>
      <c r="G2245" s="154" t="s">
        <v>0</v>
      </c>
      <c r="H2245" s="30" t="s">
        <v>1009</v>
      </c>
      <c r="I2245" s="31">
        <f t="shared" si="1588"/>
        <v>950517</v>
      </c>
      <c r="J2245" s="31">
        <f t="shared" ref="J2245:P2245" si="1592">SUM(J2216,J2239,J2242)</f>
        <v>946517</v>
      </c>
      <c r="K2245" s="31">
        <f t="shared" si="1589"/>
        <v>4000</v>
      </c>
      <c r="L2245" s="31">
        <f t="shared" si="1592"/>
        <v>4000</v>
      </c>
      <c r="M2245" s="31">
        <f t="shared" si="1592"/>
        <v>0</v>
      </c>
      <c r="N2245" s="31">
        <f t="shared" si="1592"/>
        <v>0</v>
      </c>
      <c r="O2245" s="31">
        <f t="shared" si="1592"/>
        <v>0</v>
      </c>
      <c r="P2245" s="31">
        <f t="shared" si="1592"/>
        <v>0</v>
      </c>
      <c r="Q2245" s="31">
        <f>SUM(Q2216,Q2239,Q2242)</f>
        <v>1009576</v>
      </c>
      <c r="R2245" s="31">
        <f>SUM(R2216,R2239,R2242)</f>
        <v>992446</v>
      </c>
      <c r="S2245" s="31">
        <f>SUM(S2216,S2239,S2242)</f>
        <v>849409</v>
      </c>
      <c r="T2245" s="31">
        <f t="shared" ref="T2245:X2245" si="1593">SUM(T2216,T2239,T2242)</f>
        <v>142936</v>
      </c>
      <c r="U2245" s="31">
        <f t="shared" si="1593"/>
        <v>56596</v>
      </c>
      <c r="V2245" s="31">
        <f t="shared" si="1593"/>
        <v>43696</v>
      </c>
      <c r="W2245" s="31">
        <f t="shared" si="1593"/>
        <v>42644</v>
      </c>
      <c r="X2245" s="31">
        <f t="shared" si="1593"/>
        <v>992345</v>
      </c>
      <c r="Y2245" s="220">
        <f t="shared" si="1576"/>
        <v>99.98982312387777</v>
      </c>
    </row>
    <row r="2246" spans="1:25" ht="15" thickBot="1">
      <c r="A2246" s="32" t="s">
        <v>0</v>
      </c>
      <c r="B2246" s="32" t="s">
        <v>0</v>
      </c>
      <c r="C2246" s="32" t="s">
        <v>0</v>
      </c>
      <c r="D2246" s="32" t="s">
        <v>0</v>
      </c>
      <c r="E2246" s="32" t="s">
        <v>0</v>
      </c>
      <c r="F2246" s="32" t="s">
        <v>0</v>
      </c>
      <c r="G2246" s="154" t="s">
        <v>0</v>
      </c>
      <c r="H2246" s="21" t="s">
        <v>170</v>
      </c>
      <c r="I2246" s="66">
        <f t="shared" si="1588"/>
        <v>30</v>
      </c>
      <c r="J2246" s="66">
        <v>30</v>
      </c>
      <c r="K2246" s="66">
        <f t="shared" si="1589"/>
        <v>0</v>
      </c>
      <c r="L2246" s="66" t="s">
        <v>0</v>
      </c>
      <c r="M2246" s="66" t="s">
        <v>0</v>
      </c>
      <c r="N2246" s="66" t="s">
        <v>0</v>
      </c>
      <c r="O2246" s="66" t="s">
        <v>0</v>
      </c>
      <c r="P2246" s="66" t="s">
        <v>0</v>
      </c>
      <c r="Q2246" s="66">
        <v>0</v>
      </c>
      <c r="R2246" s="66"/>
      <c r="S2246" s="66"/>
      <c r="T2246" s="66"/>
      <c r="U2246" s="66"/>
      <c r="V2246" s="66"/>
      <c r="W2246" s="66"/>
      <c r="X2246" s="66"/>
      <c r="Y2246" s="208">
        <v>0</v>
      </c>
    </row>
    <row r="2247" spans="1:25" ht="41.4" thickBot="1">
      <c r="A2247" s="252" t="s">
        <v>0</v>
      </c>
      <c r="B2247" s="252" t="s">
        <v>0</v>
      </c>
      <c r="C2247" s="252" t="s">
        <v>0</v>
      </c>
      <c r="D2247" s="252" t="s">
        <v>0</v>
      </c>
      <c r="E2247" s="252" t="s">
        <v>0</v>
      </c>
      <c r="F2247" s="252" t="s">
        <v>0</v>
      </c>
      <c r="G2247" s="258" t="s">
        <v>0</v>
      </c>
      <c r="H2247" s="24" t="s">
        <v>72</v>
      </c>
      <c r="I2247" s="1" t="s">
        <v>3093</v>
      </c>
      <c r="J2247" s="1" t="s">
        <v>3130</v>
      </c>
      <c r="K2247" s="1" t="s">
        <v>3</v>
      </c>
      <c r="L2247" s="1" t="s">
        <v>4</v>
      </c>
      <c r="M2247" s="1" t="s">
        <v>5</v>
      </c>
      <c r="N2247" s="1" t="s">
        <v>6</v>
      </c>
      <c r="O2247" s="1" t="s">
        <v>7</v>
      </c>
      <c r="P2247" s="1" t="s">
        <v>8</v>
      </c>
      <c r="Q2247" s="1" t="s">
        <v>3344</v>
      </c>
      <c r="R2247" s="1" t="s">
        <v>3427</v>
      </c>
      <c r="S2247" s="1" t="s">
        <v>3447</v>
      </c>
      <c r="T2247" s="1" t="s">
        <v>3448</v>
      </c>
      <c r="U2247" s="1" t="s">
        <v>3452</v>
      </c>
      <c r="V2247" s="1" t="s">
        <v>3449</v>
      </c>
      <c r="W2247" s="1" t="s">
        <v>3450</v>
      </c>
      <c r="X2247" s="1" t="s">
        <v>3451</v>
      </c>
      <c r="Y2247" s="216" t="s">
        <v>3385</v>
      </c>
    </row>
    <row r="2248" spans="1:25">
      <c r="A2248" s="253"/>
      <c r="B2248" s="253"/>
      <c r="C2248" s="253"/>
      <c r="D2248" s="253"/>
      <c r="E2248" s="253"/>
      <c r="F2248" s="253"/>
      <c r="G2248" s="259"/>
      <c r="H2248" s="33" t="s">
        <v>0</v>
      </c>
      <c r="I2248" s="45">
        <v>1</v>
      </c>
      <c r="J2248" s="45">
        <v>3</v>
      </c>
      <c r="K2248" s="45" t="s">
        <v>9</v>
      </c>
      <c r="L2248" s="45">
        <v>5</v>
      </c>
      <c r="M2248" s="45">
        <v>6</v>
      </c>
      <c r="N2248" s="45">
        <v>7</v>
      </c>
      <c r="O2248" s="45">
        <v>8</v>
      </c>
      <c r="P2248" s="45">
        <v>9</v>
      </c>
      <c r="Q2248" s="45">
        <v>1</v>
      </c>
      <c r="R2248" s="45">
        <v>2</v>
      </c>
      <c r="S2248" s="45">
        <v>3</v>
      </c>
      <c r="T2248" s="45" t="s">
        <v>3453</v>
      </c>
      <c r="U2248" s="45">
        <v>5</v>
      </c>
      <c r="V2248" s="45">
        <v>6</v>
      </c>
      <c r="W2248" s="45">
        <v>7</v>
      </c>
      <c r="X2248" s="45" t="s">
        <v>3454</v>
      </c>
      <c r="Y2248" s="276">
        <v>9</v>
      </c>
    </row>
    <row r="2249" spans="1:25">
      <c r="A2249" s="253"/>
      <c r="B2249" s="253"/>
      <c r="C2249" s="253"/>
      <c r="D2249" s="253"/>
      <c r="E2249" s="253"/>
      <c r="F2249" s="253"/>
      <c r="G2249" s="259"/>
      <c r="H2249" s="34" t="s">
        <v>108</v>
      </c>
      <c r="I2249" s="35">
        <f t="shared" si="1588"/>
        <v>950517</v>
      </c>
      <c r="J2249" s="35">
        <f t="shared" ref="J2249:P2249" si="1594">SUM(J2245)</f>
        <v>946517</v>
      </c>
      <c r="K2249" s="35">
        <f t="shared" si="1589"/>
        <v>4000</v>
      </c>
      <c r="L2249" s="35">
        <f t="shared" si="1594"/>
        <v>4000</v>
      </c>
      <c r="M2249" s="35">
        <f t="shared" si="1594"/>
        <v>0</v>
      </c>
      <c r="N2249" s="35">
        <f t="shared" si="1594"/>
        <v>0</v>
      </c>
      <c r="O2249" s="35">
        <f t="shared" si="1594"/>
        <v>0</v>
      </c>
      <c r="P2249" s="35">
        <f t="shared" si="1594"/>
        <v>0</v>
      </c>
      <c r="Q2249" s="35">
        <f>SUM(Q2245)</f>
        <v>1009576</v>
      </c>
      <c r="R2249" s="35">
        <f>SUM(R2245)</f>
        <v>992446</v>
      </c>
      <c r="S2249" s="35">
        <f>SUM(S2245)</f>
        <v>849409</v>
      </c>
      <c r="T2249" s="35">
        <f t="shared" ref="T2249:X2249" si="1595">SUM(T2245)</f>
        <v>142936</v>
      </c>
      <c r="U2249" s="35">
        <f t="shared" si="1595"/>
        <v>56596</v>
      </c>
      <c r="V2249" s="35">
        <f t="shared" si="1595"/>
        <v>43696</v>
      </c>
      <c r="W2249" s="35">
        <f t="shared" si="1595"/>
        <v>42644</v>
      </c>
      <c r="X2249" s="35">
        <f t="shared" si="1595"/>
        <v>992345</v>
      </c>
      <c r="Y2249" s="218">
        <f t="shared" ref="Y2249:Y2250" si="1596">IF(R2249=0,0,(X2249/R2249)*100)</f>
        <v>99.98982312387777</v>
      </c>
    </row>
    <row r="2250" spans="1:25">
      <c r="A2250" s="253"/>
      <c r="B2250" s="253"/>
      <c r="C2250" s="253"/>
      <c r="D2250" s="253"/>
      <c r="E2250" s="253"/>
      <c r="F2250" s="253"/>
      <c r="G2250" s="259"/>
      <c r="H2250" s="36" t="s">
        <v>69</v>
      </c>
      <c r="I2250" s="35">
        <f t="shared" si="1588"/>
        <v>950517</v>
      </c>
      <c r="J2250" s="35">
        <f t="shared" ref="J2250:P2250" si="1597">SUM(J2249)</f>
        <v>946517</v>
      </c>
      <c r="K2250" s="35">
        <f t="shared" si="1589"/>
        <v>4000</v>
      </c>
      <c r="L2250" s="35">
        <f t="shared" si="1597"/>
        <v>4000</v>
      </c>
      <c r="M2250" s="35">
        <f t="shared" si="1597"/>
        <v>0</v>
      </c>
      <c r="N2250" s="35">
        <f t="shared" si="1597"/>
        <v>0</v>
      </c>
      <c r="O2250" s="35">
        <f t="shared" si="1597"/>
        <v>0</v>
      </c>
      <c r="P2250" s="35">
        <f t="shared" si="1597"/>
        <v>0</v>
      </c>
      <c r="Q2250" s="35">
        <f>SUM(Q2249)</f>
        <v>1009576</v>
      </c>
      <c r="R2250" s="35">
        <f>SUM(R2249)</f>
        <v>992446</v>
      </c>
      <c r="S2250" s="35">
        <f>SUM(S2249)</f>
        <v>849409</v>
      </c>
      <c r="T2250" s="35">
        <f t="shared" ref="T2250:X2250" si="1598">SUM(T2249)</f>
        <v>142936</v>
      </c>
      <c r="U2250" s="35">
        <f t="shared" si="1598"/>
        <v>56596</v>
      </c>
      <c r="V2250" s="35">
        <f t="shared" si="1598"/>
        <v>43696</v>
      </c>
      <c r="W2250" s="35">
        <f t="shared" si="1598"/>
        <v>42644</v>
      </c>
      <c r="X2250" s="35">
        <f t="shared" si="1598"/>
        <v>992345</v>
      </c>
      <c r="Y2250" s="218">
        <f t="shared" si="1596"/>
        <v>99.98982312387777</v>
      </c>
    </row>
    <row r="2251" spans="1:25">
      <c r="A2251" s="254"/>
      <c r="B2251" s="254"/>
      <c r="C2251" s="254"/>
      <c r="D2251" s="254"/>
      <c r="E2251" s="254"/>
      <c r="F2251" s="254"/>
      <c r="G2251" s="260"/>
    </row>
    <row r="2252" spans="1:25" ht="15" thickBot="1">
      <c r="A2252" s="32" t="s">
        <v>0</v>
      </c>
      <c r="B2252" s="32" t="s">
        <v>0</v>
      </c>
      <c r="C2252" s="32" t="s">
        <v>0</v>
      </c>
      <c r="D2252" s="32" t="s">
        <v>0</v>
      </c>
      <c r="E2252" s="32" t="s">
        <v>0</v>
      </c>
      <c r="F2252" s="32" t="s">
        <v>0</v>
      </c>
      <c r="G2252" s="154" t="s">
        <v>0</v>
      </c>
      <c r="H2252" s="37" t="s">
        <v>0</v>
      </c>
      <c r="I2252" s="37"/>
      <c r="J2252" s="37"/>
      <c r="K2252" s="37"/>
      <c r="L2252" s="37" t="s">
        <v>0</v>
      </c>
      <c r="M2252" s="37" t="s">
        <v>0</v>
      </c>
      <c r="N2252" s="37" t="s">
        <v>0</v>
      </c>
      <c r="O2252" s="37" t="s">
        <v>0</v>
      </c>
      <c r="P2252" s="37" t="s">
        <v>0</v>
      </c>
      <c r="Q2252" s="37"/>
      <c r="R2252" s="37"/>
      <c r="S2252" s="37"/>
      <c r="T2252" s="37" t="s">
        <v>0</v>
      </c>
      <c r="U2252" s="37" t="s">
        <v>0</v>
      </c>
      <c r="V2252" s="37" t="s">
        <v>0</v>
      </c>
      <c r="W2252" s="37" t="s">
        <v>0</v>
      </c>
      <c r="X2252" s="37" t="s">
        <v>0</v>
      </c>
      <c r="Y2252" s="219"/>
    </row>
    <row r="2253" spans="1:25" ht="41.4" thickBot="1">
      <c r="A2253" s="24" t="s">
        <v>123</v>
      </c>
      <c r="B2253" s="24" t="s">
        <v>124</v>
      </c>
      <c r="C2253" s="24" t="s">
        <v>125</v>
      </c>
      <c r="D2253" s="25" t="s">
        <v>0</v>
      </c>
      <c r="E2253" s="24" t="s">
        <v>126</v>
      </c>
      <c r="F2253" s="24" t="s">
        <v>127</v>
      </c>
      <c r="G2253" s="151" t="s">
        <v>128</v>
      </c>
      <c r="H2253" s="24" t="s">
        <v>1</v>
      </c>
      <c r="I2253" s="1" t="s">
        <v>3093</v>
      </c>
      <c r="J2253" s="1" t="s">
        <v>3130</v>
      </c>
      <c r="K2253" s="1" t="s">
        <v>3</v>
      </c>
      <c r="L2253" s="1" t="s">
        <v>4</v>
      </c>
      <c r="M2253" s="1" t="s">
        <v>5</v>
      </c>
      <c r="N2253" s="1" t="s">
        <v>6</v>
      </c>
      <c r="O2253" s="1" t="s">
        <v>7</v>
      </c>
      <c r="P2253" s="1" t="s">
        <v>8</v>
      </c>
      <c r="Q2253" s="1" t="s">
        <v>3344</v>
      </c>
      <c r="R2253" s="1" t="s">
        <v>3427</v>
      </c>
      <c r="S2253" s="1" t="s">
        <v>3447</v>
      </c>
      <c r="T2253" s="1" t="s">
        <v>3448</v>
      </c>
      <c r="U2253" s="1" t="s">
        <v>3452</v>
      </c>
      <c r="V2253" s="1" t="s">
        <v>3449</v>
      </c>
      <c r="W2253" s="1" t="s">
        <v>3450</v>
      </c>
      <c r="X2253" s="1" t="s">
        <v>3451</v>
      </c>
      <c r="Y2253" s="216" t="s">
        <v>3385</v>
      </c>
    </row>
    <row r="2254" spans="1:25">
      <c r="A2254" s="26" t="s">
        <v>0</v>
      </c>
      <c r="B2254" s="26" t="s">
        <v>0</v>
      </c>
      <c r="C2254" s="26" t="s">
        <v>0</v>
      </c>
      <c r="D2254" s="27" t="s">
        <v>0</v>
      </c>
      <c r="E2254" s="27" t="s">
        <v>0</v>
      </c>
      <c r="F2254" s="28" t="s">
        <v>0</v>
      </c>
      <c r="G2254" s="152" t="s">
        <v>0</v>
      </c>
      <c r="H2254" s="29" t="s">
        <v>0</v>
      </c>
      <c r="I2254" s="45">
        <v>1</v>
      </c>
      <c r="J2254" s="45">
        <v>3</v>
      </c>
      <c r="K2254" s="45" t="s">
        <v>9</v>
      </c>
      <c r="L2254" s="45">
        <v>5</v>
      </c>
      <c r="M2254" s="45">
        <v>6</v>
      </c>
      <c r="N2254" s="45">
        <v>7</v>
      </c>
      <c r="O2254" s="45">
        <v>8</v>
      </c>
      <c r="P2254" s="45">
        <v>9</v>
      </c>
      <c r="Q2254" s="45">
        <v>1</v>
      </c>
      <c r="R2254" s="45">
        <v>2</v>
      </c>
      <c r="S2254" s="45">
        <v>3</v>
      </c>
      <c r="T2254" s="45" t="s">
        <v>3453</v>
      </c>
      <c r="U2254" s="45">
        <v>5</v>
      </c>
      <c r="V2254" s="45">
        <v>6</v>
      </c>
      <c r="W2254" s="45">
        <v>7</v>
      </c>
      <c r="X2254" s="45" t="s">
        <v>3454</v>
      </c>
      <c r="Y2254" s="276">
        <v>9</v>
      </c>
    </row>
    <row r="2255" spans="1:25">
      <c r="A2255" s="133" t="s">
        <v>786</v>
      </c>
      <c r="B2255" s="133" t="s">
        <v>172</v>
      </c>
      <c r="C2255" s="109" t="s">
        <v>1010</v>
      </c>
      <c r="D2255" s="109" t="s">
        <v>1011</v>
      </c>
      <c r="E2255" s="98" t="s">
        <v>0</v>
      </c>
      <c r="F2255" s="98" t="s">
        <v>0</v>
      </c>
      <c r="G2255" s="153" t="s">
        <v>0</v>
      </c>
      <c r="H2255" s="98" t="s">
        <v>1012</v>
      </c>
      <c r="I2255" s="110"/>
      <c r="J2255" s="110"/>
      <c r="K2255" s="110"/>
      <c r="L2255" s="110" t="s">
        <v>0</v>
      </c>
      <c r="M2255" s="110" t="s">
        <v>0</v>
      </c>
      <c r="N2255" s="110" t="s">
        <v>0</v>
      </c>
      <c r="O2255" s="110" t="s">
        <v>0</v>
      </c>
      <c r="P2255" s="110" t="s">
        <v>0</v>
      </c>
      <c r="Q2255" s="110"/>
      <c r="R2255" s="110"/>
      <c r="S2255" s="110"/>
      <c r="T2255" s="110" t="s">
        <v>0</v>
      </c>
      <c r="U2255" s="110" t="s">
        <v>0</v>
      </c>
      <c r="V2255" s="110" t="s">
        <v>0</v>
      </c>
      <c r="W2255" s="110" t="s">
        <v>0</v>
      </c>
      <c r="X2255" s="110" t="s">
        <v>0</v>
      </c>
      <c r="Y2255" s="217"/>
    </row>
    <row r="2256" spans="1:25" ht="20.399999999999999">
      <c r="A2256" s="20" t="s">
        <v>0</v>
      </c>
      <c r="B2256" s="20" t="s">
        <v>0</v>
      </c>
      <c r="C2256" s="20" t="s">
        <v>0</v>
      </c>
      <c r="D2256" s="21" t="s">
        <v>0</v>
      </c>
      <c r="E2256" s="21" t="s">
        <v>0</v>
      </c>
      <c r="F2256" s="21" t="s">
        <v>0</v>
      </c>
      <c r="G2256" s="150" t="s">
        <v>0</v>
      </c>
      <c r="H2256" s="30" t="s">
        <v>33</v>
      </c>
      <c r="I2256" s="31">
        <f t="shared" si="1588"/>
        <v>2581400</v>
      </c>
      <c r="J2256" s="31">
        <f t="shared" ref="J2256:P2256" si="1599">SUM(J2257,J2265,J2267)</f>
        <v>2580400</v>
      </c>
      <c r="K2256" s="31">
        <f t="shared" si="1589"/>
        <v>1000</v>
      </c>
      <c r="L2256" s="31">
        <f t="shared" si="1599"/>
        <v>0</v>
      </c>
      <c r="M2256" s="31">
        <f t="shared" si="1599"/>
        <v>0</v>
      </c>
      <c r="N2256" s="31">
        <f t="shared" si="1599"/>
        <v>1000</v>
      </c>
      <c r="O2256" s="31">
        <f t="shared" si="1599"/>
        <v>0</v>
      </c>
      <c r="P2256" s="31">
        <f t="shared" si="1599"/>
        <v>0</v>
      </c>
      <c r="Q2256" s="31">
        <f>SUM(Q2257,Q2265,Q2267)</f>
        <v>2724446</v>
      </c>
      <c r="R2256" s="31">
        <f>SUM(R2257,R2265,R2267)</f>
        <v>2698714</v>
      </c>
      <c r="S2256" s="31">
        <f>SUM(S2257,S2265,S2267)</f>
        <v>2256902</v>
      </c>
      <c r="T2256" s="31">
        <f t="shared" ref="T2256:X2256" si="1600">SUM(T2257,T2265,T2267)</f>
        <v>441812</v>
      </c>
      <c r="U2256" s="31">
        <f t="shared" si="1600"/>
        <v>235456</v>
      </c>
      <c r="V2256" s="31">
        <f t="shared" si="1600"/>
        <v>197558</v>
      </c>
      <c r="W2256" s="31">
        <f t="shared" si="1600"/>
        <v>8798</v>
      </c>
      <c r="X2256" s="31">
        <f t="shared" si="1600"/>
        <v>2698714</v>
      </c>
      <c r="Y2256" s="220">
        <f t="shared" ref="Y2256:Y2286" si="1601">IF(R2256=0,0,(X2256/R2256)*100)</f>
        <v>100</v>
      </c>
    </row>
    <row r="2257" spans="1:25">
      <c r="A2257" s="23" t="s">
        <v>786</v>
      </c>
      <c r="B2257" s="23" t="s">
        <v>172</v>
      </c>
      <c r="C2257" s="23" t="s">
        <v>1010</v>
      </c>
      <c r="D2257" s="23" t="s">
        <v>1011</v>
      </c>
      <c r="E2257" s="21" t="s">
        <v>132</v>
      </c>
      <c r="F2257" s="21" t="s">
        <v>0</v>
      </c>
      <c r="G2257" s="150" t="s">
        <v>0</v>
      </c>
      <c r="H2257" s="21" t="s">
        <v>11</v>
      </c>
      <c r="I2257" s="66">
        <f t="shared" si="1588"/>
        <v>2247568</v>
      </c>
      <c r="J2257" s="66">
        <f t="shared" ref="J2257:P2257" si="1602">SUM(J2258,J2259)</f>
        <v>2247568</v>
      </c>
      <c r="K2257" s="66">
        <f t="shared" si="1589"/>
        <v>0</v>
      </c>
      <c r="L2257" s="66">
        <f t="shared" si="1602"/>
        <v>0</v>
      </c>
      <c r="M2257" s="66">
        <f t="shared" si="1602"/>
        <v>0</v>
      </c>
      <c r="N2257" s="66">
        <f t="shared" si="1602"/>
        <v>0</v>
      </c>
      <c r="O2257" s="66">
        <f t="shared" si="1602"/>
        <v>0</v>
      </c>
      <c r="P2257" s="66">
        <f t="shared" si="1602"/>
        <v>0</v>
      </c>
      <c r="Q2257" s="66">
        <f>SUM(Q2258,Q2259)</f>
        <v>2348382</v>
      </c>
      <c r="R2257" s="66">
        <f>SUM(R2258,R2259)</f>
        <v>2348382</v>
      </c>
      <c r="S2257" s="66">
        <f>SUM(S2258,S2259)</f>
        <v>1965993</v>
      </c>
      <c r="T2257" s="66">
        <f t="shared" ref="T2257:X2257" si="1603">SUM(T2258,T2259)</f>
        <v>382389</v>
      </c>
      <c r="U2257" s="66">
        <f t="shared" si="1603"/>
        <v>201941</v>
      </c>
      <c r="V2257" s="66">
        <f t="shared" si="1603"/>
        <v>173328</v>
      </c>
      <c r="W2257" s="66">
        <f t="shared" si="1603"/>
        <v>7120</v>
      </c>
      <c r="X2257" s="66">
        <f t="shared" si="1603"/>
        <v>2348382</v>
      </c>
      <c r="Y2257" s="208">
        <f t="shared" si="1601"/>
        <v>100</v>
      </c>
    </row>
    <row r="2258" spans="1:25">
      <c r="A2258" s="23" t="s">
        <v>786</v>
      </c>
      <c r="B2258" s="23" t="s">
        <v>172</v>
      </c>
      <c r="C2258" s="23" t="s">
        <v>1010</v>
      </c>
      <c r="D2258" s="23" t="s">
        <v>1011</v>
      </c>
      <c r="E2258" s="22">
        <v>6111</v>
      </c>
      <c r="F2258" s="23"/>
      <c r="G2258" s="128" t="s">
        <v>3378</v>
      </c>
      <c r="H2258" s="32" t="s">
        <v>12</v>
      </c>
      <c r="I2258" s="44">
        <f t="shared" si="1588"/>
        <v>1959768</v>
      </c>
      <c r="J2258" s="44">
        <v>1959768</v>
      </c>
      <c r="K2258" s="44">
        <f t="shared" si="1589"/>
        <v>0</v>
      </c>
      <c r="L2258" s="44">
        <v>0</v>
      </c>
      <c r="M2258" s="44">
        <v>0</v>
      </c>
      <c r="N2258" s="44">
        <v>0</v>
      </c>
      <c r="O2258" s="44">
        <v>0</v>
      </c>
      <c r="P2258" s="44">
        <v>0</v>
      </c>
      <c r="Q2258" s="44">
        <v>2056499</v>
      </c>
      <c r="R2258" s="44">
        <v>2056499</v>
      </c>
      <c r="S2258" s="44">
        <v>1698871</v>
      </c>
      <c r="T2258" s="44">
        <f t="shared" ref="T2258:T2285" si="1604">U2258+V2258+W2258</f>
        <v>357628</v>
      </c>
      <c r="U2258" s="44">
        <v>190000</v>
      </c>
      <c r="V2258" s="44">
        <v>167628</v>
      </c>
      <c r="W2258" s="44"/>
      <c r="X2258" s="44">
        <f t="shared" ref="X2258:X2285" si="1605">S2258+T2258</f>
        <v>2056499</v>
      </c>
      <c r="Y2258" s="209">
        <f t="shared" si="1601"/>
        <v>100</v>
      </c>
    </row>
    <row r="2259" spans="1:25">
      <c r="A2259" s="20" t="s">
        <v>786</v>
      </c>
      <c r="B2259" s="20" t="s">
        <v>172</v>
      </c>
      <c r="C2259" s="20" t="s">
        <v>1010</v>
      </c>
      <c r="D2259" s="20" t="s">
        <v>1011</v>
      </c>
      <c r="E2259" s="20" t="s">
        <v>134</v>
      </c>
      <c r="F2259" s="23" t="s">
        <v>0</v>
      </c>
      <c r="G2259" s="154" t="s">
        <v>0</v>
      </c>
      <c r="H2259" s="21" t="s">
        <v>13</v>
      </c>
      <c r="I2259" s="66">
        <f t="shared" si="1588"/>
        <v>287800</v>
      </c>
      <c r="J2259" s="66">
        <f t="shared" ref="J2259:P2259" si="1606">SUM(J2260:J2264)</f>
        <v>287800</v>
      </c>
      <c r="K2259" s="66">
        <f t="shared" si="1589"/>
        <v>0</v>
      </c>
      <c r="L2259" s="66">
        <f t="shared" si="1606"/>
        <v>0</v>
      </c>
      <c r="M2259" s="66">
        <f t="shared" si="1606"/>
        <v>0</v>
      </c>
      <c r="N2259" s="66">
        <f t="shared" si="1606"/>
        <v>0</v>
      </c>
      <c r="O2259" s="66">
        <f t="shared" si="1606"/>
        <v>0</v>
      </c>
      <c r="P2259" s="66">
        <f t="shared" si="1606"/>
        <v>0</v>
      </c>
      <c r="Q2259" s="66">
        <f>SUM(Q2260:Q2264)</f>
        <v>291883</v>
      </c>
      <c r="R2259" s="66">
        <f>SUM(R2260:R2264)</f>
        <v>291883</v>
      </c>
      <c r="S2259" s="66">
        <f>SUM(S2260:S2264)</f>
        <v>267122</v>
      </c>
      <c r="T2259" s="66">
        <f t="shared" ref="T2259:X2259" si="1607">SUM(T2260:T2264)</f>
        <v>24761</v>
      </c>
      <c r="U2259" s="66">
        <f t="shared" si="1607"/>
        <v>11941</v>
      </c>
      <c r="V2259" s="66">
        <f t="shared" si="1607"/>
        <v>5700</v>
      </c>
      <c r="W2259" s="66">
        <f t="shared" si="1607"/>
        <v>7120</v>
      </c>
      <c r="X2259" s="66">
        <f t="shared" si="1607"/>
        <v>291883</v>
      </c>
      <c r="Y2259" s="208">
        <f t="shared" si="1601"/>
        <v>100</v>
      </c>
    </row>
    <row r="2260" spans="1:25">
      <c r="A2260" s="23" t="s">
        <v>786</v>
      </c>
      <c r="B2260" s="23" t="s">
        <v>172</v>
      </c>
      <c r="C2260" s="23" t="s">
        <v>1010</v>
      </c>
      <c r="D2260" s="23" t="s">
        <v>1011</v>
      </c>
      <c r="E2260" s="22">
        <v>6112</v>
      </c>
      <c r="F2260" s="23" t="s">
        <v>1013</v>
      </c>
      <c r="G2260" s="128" t="s">
        <v>3378</v>
      </c>
      <c r="H2260" s="32" t="s">
        <v>16</v>
      </c>
      <c r="I2260" s="44">
        <f t="shared" si="1588"/>
        <v>63000</v>
      </c>
      <c r="J2260" s="44">
        <v>63000</v>
      </c>
      <c r="K2260" s="44">
        <f t="shared" si="1589"/>
        <v>0</v>
      </c>
      <c r="L2260" s="44">
        <v>0</v>
      </c>
      <c r="M2260" s="44">
        <v>0</v>
      </c>
      <c r="N2260" s="44">
        <v>0</v>
      </c>
      <c r="O2260" s="44">
        <v>0</v>
      </c>
      <c r="P2260" s="44">
        <v>0</v>
      </c>
      <c r="Q2260" s="44">
        <v>63000</v>
      </c>
      <c r="R2260" s="44">
        <v>63000</v>
      </c>
      <c r="S2260" s="44">
        <v>45190</v>
      </c>
      <c r="T2260" s="44">
        <f t="shared" si="1604"/>
        <v>17810</v>
      </c>
      <c r="U2260" s="44">
        <v>5700</v>
      </c>
      <c r="V2260" s="44">
        <v>5700</v>
      </c>
      <c r="W2260" s="44">
        <v>6410</v>
      </c>
      <c r="X2260" s="44">
        <f t="shared" si="1605"/>
        <v>63000</v>
      </c>
      <c r="Y2260" s="209">
        <f t="shared" si="1601"/>
        <v>100</v>
      </c>
    </row>
    <row r="2261" spans="1:25">
      <c r="A2261" s="23" t="s">
        <v>786</v>
      </c>
      <c r="B2261" s="23" t="s">
        <v>172</v>
      </c>
      <c r="C2261" s="23" t="s">
        <v>1010</v>
      </c>
      <c r="D2261" s="23" t="s">
        <v>1011</v>
      </c>
      <c r="E2261" s="22">
        <v>6112</v>
      </c>
      <c r="F2261" s="23" t="s">
        <v>1014</v>
      </c>
      <c r="G2261" s="128" t="s">
        <v>3378</v>
      </c>
      <c r="H2261" s="32" t="s">
        <v>19</v>
      </c>
      <c r="I2261" s="44">
        <f t="shared" si="1588"/>
        <v>152500</v>
      </c>
      <c r="J2261" s="44">
        <v>152500</v>
      </c>
      <c r="K2261" s="44">
        <f t="shared" si="1589"/>
        <v>0</v>
      </c>
      <c r="L2261" s="44">
        <v>0</v>
      </c>
      <c r="M2261" s="44">
        <v>0</v>
      </c>
      <c r="N2261" s="44">
        <v>0</v>
      </c>
      <c r="O2261" s="44">
        <v>0</v>
      </c>
      <c r="P2261" s="44">
        <v>0</v>
      </c>
      <c r="Q2261" s="44">
        <v>152500</v>
      </c>
      <c r="R2261" s="44">
        <v>152500</v>
      </c>
      <c r="S2261" s="44">
        <v>146259</v>
      </c>
      <c r="T2261" s="44">
        <f t="shared" si="1604"/>
        <v>6241</v>
      </c>
      <c r="U2261" s="44">
        <v>6241</v>
      </c>
      <c r="V2261" s="44">
        <v>0</v>
      </c>
      <c r="W2261" s="44">
        <v>0</v>
      </c>
      <c r="X2261" s="44">
        <f t="shared" si="1605"/>
        <v>152500</v>
      </c>
      <c r="Y2261" s="209">
        <f t="shared" si="1601"/>
        <v>100</v>
      </c>
    </row>
    <row r="2262" spans="1:25">
      <c r="A2262" s="23" t="s">
        <v>786</v>
      </c>
      <c r="B2262" s="23" t="s">
        <v>172</v>
      </c>
      <c r="C2262" s="23" t="s">
        <v>1010</v>
      </c>
      <c r="D2262" s="23" t="s">
        <v>1011</v>
      </c>
      <c r="E2262" s="22">
        <v>6112</v>
      </c>
      <c r="F2262" s="23" t="s">
        <v>1015</v>
      </c>
      <c r="G2262" s="128" t="s">
        <v>3378</v>
      </c>
      <c r="H2262" s="32" t="s">
        <v>17</v>
      </c>
      <c r="I2262" s="44">
        <f t="shared" si="1588"/>
        <v>45300</v>
      </c>
      <c r="J2262" s="44">
        <v>45300</v>
      </c>
      <c r="K2262" s="44">
        <f t="shared" si="1589"/>
        <v>0</v>
      </c>
      <c r="L2262" s="44">
        <v>0</v>
      </c>
      <c r="M2262" s="44">
        <v>0</v>
      </c>
      <c r="N2262" s="44">
        <v>0</v>
      </c>
      <c r="O2262" s="44">
        <v>0</v>
      </c>
      <c r="P2262" s="44">
        <v>0</v>
      </c>
      <c r="Q2262" s="44">
        <v>49383</v>
      </c>
      <c r="R2262" s="44">
        <v>49383</v>
      </c>
      <c r="S2262" s="44">
        <v>49383</v>
      </c>
      <c r="T2262" s="44">
        <f t="shared" si="1604"/>
        <v>0</v>
      </c>
      <c r="U2262" s="44">
        <v>0</v>
      </c>
      <c r="V2262" s="44">
        <v>0</v>
      </c>
      <c r="W2262" s="44">
        <v>0</v>
      </c>
      <c r="X2262" s="44">
        <f t="shared" si="1605"/>
        <v>49383</v>
      </c>
      <c r="Y2262" s="209">
        <f t="shared" si="1601"/>
        <v>100</v>
      </c>
    </row>
    <row r="2263" spans="1:25">
      <c r="A2263" s="23" t="s">
        <v>786</v>
      </c>
      <c r="B2263" s="23" t="s">
        <v>172</v>
      </c>
      <c r="C2263" s="23" t="s">
        <v>1010</v>
      </c>
      <c r="D2263" s="23" t="s">
        <v>1011</v>
      </c>
      <c r="E2263" s="22">
        <v>6112</v>
      </c>
      <c r="F2263" s="23" t="s">
        <v>1016</v>
      </c>
      <c r="G2263" s="128" t="s">
        <v>3378</v>
      </c>
      <c r="H2263" s="32" t="s">
        <v>15</v>
      </c>
      <c r="I2263" s="44">
        <f t="shared" si="1588"/>
        <v>7000</v>
      </c>
      <c r="J2263" s="44">
        <v>7000</v>
      </c>
      <c r="K2263" s="44">
        <f t="shared" si="1589"/>
        <v>0</v>
      </c>
      <c r="L2263" s="44">
        <v>0</v>
      </c>
      <c r="M2263" s="44">
        <v>0</v>
      </c>
      <c r="N2263" s="44">
        <v>0</v>
      </c>
      <c r="O2263" s="44">
        <v>0</v>
      </c>
      <c r="P2263" s="44">
        <v>0</v>
      </c>
      <c r="Q2263" s="44">
        <v>7000</v>
      </c>
      <c r="R2263" s="44">
        <v>7000</v>
      </c>
      <c r="S2263" s="44">
        <v>7000</v>
      </c>
      <c r="T2263" s="44">
        <f t="shared" si="1604"/>
        <v>0</v>
      </c>
      <c r="U2263" s="44">
        <v>0</v>
      </c>
      <c r="V2263" s="44">
        <v>0</v>
      </c>
      <c r="W2263" s="44">
        <v>0</v>
      </c>
      <c r="X2263" s="44">
        <f t="shared" si="1605"/>
        <v>7000</v>
      </c>
      <c r="Y2263" s="209">
        <f t="shared" si="1601"/>
        <v>100</v>
      </c>
    </row>
    <row r="2264" spans="1:25">
      <c r="A2264" s="23" t="s">
        <v>786</v>
      </c>
      <c r="B2264" s="23" t="s">
        <v>172</v>
      </c>
      <c r="C2264" s="23" t="s">
        <v>1010</v>
      </c>
      <c r="D2264" s="23" t="s">
        <v>1011</v>
      </c>
      <c r="E2264" s="22">
        <v>6112</v>
      </c>
      <c r="F2264" s="23" t="s">
        <v>1017</v>
      </c>
      <c r="G2264" s="128" t="s">
        <v>3378</v>
      </c>
      <c r="H2264" s="32" t="s">
        <v>18</v>
      </c>
      <c r="I2264" s="44">
        <f t="shared" si="1588"/>
        <v>20000</v>
      </c>
      <c r="J2264" s="44">
        <v>20000</v>
      </c>
      <c r="K2264" s="44">
        <f t="shared" si="1589"/>
        <v>0</v>
      </c>
      <c r="L2264" s="44">
        <v>0</v>
      </c>
      <c r="M2264" s="44">
        <v>0</v>
      </c>
      <c r="N2264" s="44">
        <v>0</v>
      </c>
      <c r="O2264" s="44">
        <v>0</v>
      </c>
      <c r="P2264" s="44">
        <v>0</v>
      </c>
      <c r="Q2264" s="44">
        <v>20000</v>
      </c>
      <c r="R2264" s="44">
        <v>20000</v>
      </c>
      <c r="S2264" s="44">
        <v>19290</v>
      </c>
      <c r="T2264" s="44">
        <f t="shared" si="1604"/>
        <v>710</v>
      </c>
      <c r="U2264" s="44">
        <v>0</v>
      </c>
      <c r="V2264" s="44">
        <v>0</v>
      </c>
      <c r="W2264" s="44">
        <v>710</v>
      </c>
      <c r="X2264" s="44">
        <f t="shared" si="1605"/>
        <v>20000</v>
      </c>
      <c r="Y2264" s="209">
        <f t="shared" si="1601"/>
        <v>100</v>
      </c>
    </row>
    <row r="2265" spans="1:25">
      <c r="A2265" s="23" t="s">
        <v>786</v>
      </c>
      <c r="B2265" s="23" t="s">
        <v>172</v>
      </c>
      <c r="C2265" s="23" t="s">
        <v>1010</v>
      </c>
      <c r="D2265" s="23" t="s">
        <v>1011</v>
      </c>
      <c r="E2265" s="21" t="s">
        <v>139</v>
      </c>
      <c r="F2265" s="21" t="s">
        <v>0</v>
      </c>
      <c r="G2265" s="150" t="s">
        <v>0</v>
      </c>
      <c r="H2265" s="21" t="s">
        <v>21</v>
      </c>
      <c r="I2265" s="66">
        <f t="shared" si="1588"/>
        <v>208172</v>
      </c>
      <c r="J2265" s="66">
        <f t="shared" ref="J2265:X2265" si="1608">SUM(J2266)</f>
        <v>208172</v>
      </c>
      <c r="K2265" s="66">
        <f t="shared" si="1589"/>
        <v>0</v>
      </c>
      <c r="L2265" s="66">
        <f t="shared" si="1608"/>
        <v>0</v>
      </c>
      <c r="M2265" s="66">
        <f t="shared" si="1608"/>
        <v>0</v>
      </c>
      <c r="N2265" s="66">
        <f t="shared" si="1608"/>
        <v>0</v>
      </c>
      <c r="O2265" s="66">
        <f t="shared" si="1608"/>
        <v>0</v>
      </c>
      <c r="P2265" s="66">
        <f t="shared" si="1608"/>
        <v>0</v>
      </c>
      <c r="Q2265" s="66">
        <f t="shared" si="1608"/>
        <v>218360</v>
      </c>
      <c r="R2265" s="66">
        <f t="shared" si="1608"/>
        <v>218360</v>
      </c>
      <c r="S2265" s="66">
        <f t="shared" si="1608"/>
        <v>180645</v>
      </c>
      <c r="T2265" s="66">
        <f t="shared" si="1608"/>
        <v>37715</v>
      </c>
      <c r="U2265" s="66">
        <f t="shared" si="1608"/>
        <v>19950</v>
      </c>
      <c r="V2265" s="66">
        <f t="shared" si="1608"/>
        <v>17765</v>
      </c>
      <c r="W2265" s="66">
        <f t="shared" si="1608"/>
        <v>0</v>
      </c>
      <c r="X2265" s="66">
        <f t="shared" si="1608"/>
        <v>218360</v>
      </c>
      <c r="Y2265" s="208">
        <f t="shared" si="1601"/>
        <v>100</v>
      </c>
    </row>
    <row r="2266" spans="1:25">
      <c r="A2266" s="23" t="s">
        <v>786</v>
      </c>
      <c r="B2266" s="23" t="s">
        <v>172</v>
      </c>
      <c r="C2266" s="23" t="s">
        <v>1010</v>
      </c>
      <c r="D2266" s="23" t="s">
        <v>1011</v>
      </c>
      <c r="E2266" s="22">
        <v>6121</v>
      </c>
      <c r="F2266" s="23"/>
      <c r="G2266" s="128" t="s">
        <v>3378</v>
      </c>
      <c r="H2266" s="32" t="s">
        <v>22</v>
      </c>
      <c r="I2266" s="44">
        <f t="shared" si="1588"/>
        <v>208172</v>
      </c>
      <c r="J2266" s="44">
        <v>208172</v>
      </c>
      <c r="K2266" s="44">
        <f t="shared" si="1589"/>
        <v>0</v>
      </c>
      <c r="L2266" s="44">
        <v>0</v>
      </c>
      <c r="M2266" s="44">
        <v>0</v>
      </c>
      <c r="N2266" s="44">
        <v>0</v>
      </c>
      <c r="O2266" s="44">
        <v>0</v>
      </c>
      <c r="P2266" s="44">
        <v>0</v>
      </c>
      <c r="Q2266" s="44">
        <v>218360</v>
      </c>
      <c r="R2266" s="44">
        <v>218360</v>
      </c>
      <c r="S2266" s="44">
        <v>180645</v>
      </c>
      <c r="T2266" s="44">
        <f t="shared" si="1604"/>
        <v>37715</v>
      </c>
      <c r="U2266" s="44">
        <v>19950</v>
      </c>
      <c r="V2266" s="44">
        <v>17765</v>
      </c>
      <c r="W2266" s="44">
        <v>0</v>
      </c>
      <c r="X2266" s="44">
        <f t="shared" si="1605"/>
        <v>218360</v>
      </c>
      <c r="Y2266" s="209">
        <f t="shared" si="1601"/>
        <v>100</v>
      </c>
    </row>
    <row r="2267" spans="1:25">
      <c r="A2267" s="23" t="s">
        <v>786</v>
      </c>
      <c r="B2267" s="23" t="s">
        <v>172</v>
      </c>
      <c r="C2267" s="23" t="s">
        <v>1010</v>
      </c>
      <c r="D2267" s="23" t="s">
        <v>1011</v>
      </c>
      <c r="E2267" s="21" t="s">
        <v>141</v>
      </c>
      <c r="F2267" s="21" t="s">
        <v>0</v>
      </c>
      <c r="G2267" s="150" t="s">
        <v>0</v>
      </c>
      <c r="H2267" s="21" t="s">
        <v>23</v>
      </c>
      <c r="I2267" s="66">
        <f t="shared" si="1588"/>
        <v>125660</v>
      </c>
      <c r="J2267" s="66">
        <f t="shared" ref="J2267:P2267" si="1609">SUM(J2268:J2276)</f>
        <v>124660</v>
      </c>
      <c r="K2267" s="66">
        <f t="shared" si="1589"/>
        <v>1000</v>
      </c>
      <c r="L2267" s="66">
        <f t="shared" si="1609"/>
        <v>0</v>
      </c>
      <c r="M2267" s="66">
        <f t="shared" si="1609"/>
        <v>0</v>
      </c>
      <c r="N2267" s="66">
        <f t="shared" si="1609"/>
        <v>1000</v>
      </c>
      <c r="O2267" s="66">
        <f t="shared" si="1609"/>
        <v>0</v>
      </c>
      <c r="P2267" s="66">
        <f t="shared" si="1609"/>
        <v>0</v>
      </c>
      <c r="Q2267" s="66">
        <f>SUM(Q2268:Q2276)</f>
        <v>157704</v>
      </c>
      <c r="R2267" s="66">
        <f>SUM(R2268:R2276)</f>
        <v>131972</v>
      </c>
      <c r="S2267" s="66">
        <f>SUM(S2268:S2276)</f>
        <v>110264</v>
      </c>
      <c r="T2267" s="66">
        <f t="shared" ref="T2267:X2267" si="1610">SUM(T2268:T2276)</f>
        <v>21708</v>
      </c>
      <c r="U2267" s="66">
        <f t="shared" si="1610"/>
        <v>13565</v>
      </c>
      <c r="V2267" s="66">
        <f t="shared" si="1610"/>
        <v>6465</v>
      </c>
      <c r="W2267" s="66">
        <f t="shared" si="1610"/>
        <v>1678</v>
      </c>
      <c r="X2267" s="66">
        <f t="shared" si="1610"/>
        <v>131972</v>
      </c>
      <c r="Y2267" s="208">
        <f t="shared" si="1601"/>
        <v>100</v>
      </c>
    </row>
    <row r="2268" spans="1:25">
      <c r="A2268" s="23" t="s">
        <v>786</v>
      </c>
      <c r="B2268" s="23" t="s">
        <v>172</v>
      </c>
      <c r="C2268" s="23" t="s">
        <v>1010</v>
      </c>
      <c r="D2268" s="23" t="s">
        <v>1011</v>
      </c>
      <c r="E2268" s="22">
        <v>6131</v>
      </c>
      <c r="F2268" s="23"/>
      <c r="G2268" s="128" t="s">
        <v>3378</v>
      </c>
      <c r="H2268" s="32" t="s">
        <v>24</v>
      </c>
      <c r="I2268" s="44">
        <f t="shared" si="1588"/>
        <v>1000</v>
      </c>
      <c r="J2268" s="44">
        <v>1000</v>
      </c>
      <c r="K2268" s="44">
        <f t="shared" si="1589"/>
        <v>0</v>
      </c>
      <c r="L2268" s="44">
        <v>0</v>
      </c>
      <c r="M2268" s="44">
        <v>0</v>
      </c>
      <c r="N2268" s="44">
        <v>0</v>
      </c>
      <c r="O2268" s="44">
        <v>0</v>
      </c>
      <c r="P2268" s="44">
        <v>0</v>
      </c>
      <c r="Q2268" s="44">
        <v>1000</v>
      </c>
      <c r="R2268" s="44">
        <v>1000</v>
      </c>
      <c r="S2268" s="44">
        <v>1000</v>
      </c>
      <c r="T2268" s="44">
        <f t="shared" si="1604"/>
        <v>0</v>
      </c>
      <c r="U2268" s="44">
        <v>0</v>
      </c>
      <c r="V2268" s="44">
        <v>0</v>
      </c>
      <c r="W2268" s="44">
        <v>0</v>
      </c>
      <c r="X2268" s="44">
        <f t="shared" si="1605"/>
        <v>1000</v>
      </c>
      <c r="Y2268" s="209">
        <f t="shared" si="1601"/>
        <v>100</v>
      </c>
    </row>
    <row r="2269" spans="1:25">
      <c r="A2269" s="23" t="s">
        <v>786</v>
      </c>
      <c r="B2269" s="23" t="s">
        <v>172</v>
      </c>
      <c r="C2269" s="23" t="s">
        <v>1010</v>
      </c>
      <c r="D2269" s="23" t="s">
        <v>1011</v>
      </c>
      <c r="E2269" s="22">
        <v>6132</v>
      </c>
      <c r="F2269" s="23"/>
      <c r="G2269" s="128" t="s">
        <v>3378</v>
      </c>
      <c r="H2269" s="32" t="s">
        <v>25</v>
      </c>
      <c r="I2269" s="44">
        <f t="shared" si="1588"/>
        <v>60000</v>
      </c>
      <c r="J2269" s="44">
        <v>60000</v>
      </c>
      <c r="K2269" s="44">
        <f t="shared" si="1589"/>
        <v>0</v>
      </c>
      <c r="L2269" s="44">
        <v>0</v>
      </c>
      <c r="M2269" s="44">
        <v>0</v>
      </c>
      <c r="N2269" s="44">
        <v>0</v>
      </c>
      <c r="O2269" s="44">
        <v>0</v>
      </c>
      <c r="P2269" s="44">
        <v>0</v>
      </c>
      <c r="Q2269" s="44">
        <v>60000</v>
      </c>
      <c r="R2269" s="44">
        <v>60000</v>
      </c>
      <c r="S2269" s="44">
        <v>60000</v>
      </c>
      <c r="T2269" s="44">
        <f t="shared" si="1604"/>
        <v>0</v>
      </c>
      <c r="U2269" s="44">
        <v>0</v>
      </c>
      <c r="V2269" s="44">
        <v>0</v>
      </c>
      <c r="W2269" s="44">
        <v>0</v>
      </c>
      <c r="X2269" s="44">
        <f t="shared" si="1605"/>
        <v>60000</v>
      </c>
      <c r="Y2269" s="209">
        <f t="shared" si="1601"/>
        <v>100</v>
      </c>
    </row>
    <row r="2270" spans="1:25">
      <c r="A2270" s="23" t="s">
        <v>786</v>
      </c>
      <c r="B2270" s="23" t="s">
        <v>172</v>
      </c>
      <c r="C2270" s="23" t="s">
        <v>1010</v>
      </c>
      <c r="D2270" s="23" t="s">
        <v>1011</v>
      </c>
      <c r="E2270" s="22">
        <v>6133</v>
      </c>
      <c r="F2270" s="23"/>
      <c r="G2270" s="128" t="s">
        <v>3378</v>
      </c>
      <c r="H2270" s="32" t="s">
        <v>26</v>
      </c>
      <c r="I2270" s="44">
        <f t="shared" si="1588"/>
        <v>12000</v>
      </c>
      <c r="J2270" s="44">
        <v>12000</v>
      </c>
      <c r="K2270" s="44">
        <f t="shared" si="1589"/>
        <v>0</v>
      </c>
      <c r="L2270" s="44">
        <v>0</v>
      </c>
      <c r="M2270" s="44">
        <v>0</v>
      </c>
      <c r="N2270" s="44">
        <v>0</v>
      </c>
      <c r="O2270" s="44">
        <v>0</v>
      </c>
      <c r="P2270" s="44">
        <v>0</v>
      </c>
      <c r="Q2270" s="44">
        <v>12000</v>
      </c>
      <c r="R2270" s="44">
        <v>12000</v>
      </c>
      <c r="S2270" s="44">
        <v>10600</v>
      </c>
      <c r="T2270" s="44">
        <f t="shared" si="1604"/>
        <v>1400</v>
      </c>
      <c r="U2270" s="44">
        <v>1000</v>
      </c>
      <c r="V2270" s="44">
        <v>400</v>
      </c>
      <c r="W2270" s="44">
        <v>0</v>
      </c>
      <c r="X2270" s="44">
        <f t="shared" si="1605"/>
        <v>12000</v>
      </c>
      <c r="Y2270" s="209">
        <f t="shared" si="1601"/>
        <v>100</v>
      </c>
    </row>
    <row r="2271" spans="1:25">
      <c r="A2271" s="23" t="s">
        <v>786</v>
      </c>
      <c r="B2271" s="23" t="s">
        <v>172</v>
      </c>
      <c r="C2271" s="23" t="s">
        <v>1010</v>
      </c>
      <c r="D2271" s="23" t="s">
        <v>1011</v>
      </c>
      <c r="E2271" s="22">
        <v>6134</v>
      </c>
      <c r="F2271" s="23"/>
      <c r="G2271" s="128" t="s">
        <v>3378</v>
      </c>
      <c r="H2271" s="32" t="s">
        <v>27</v>
      </c>
      <c r="I2271" s="44">
        <f t="shared" si="1588"/>
        <v>9000</v>
      </c>
      <c r="J2271" s="44">
        <v>8000</v>
      </c>
      <c r="K2271" s="44">
        <f t="shared" si="1589"/>
        <v>1000</v>
      </c>
      <c r="L2271" s="44">
        <v>0</v>
      </c>
      <c r="M2271" s="44">
        <v>0</v>
      </c>
      <c r="N2271" s="44">
        <v>1000</v>
      </c>
      <c r="O2271" s="44">
        <v>0</v>
      </c>
      <c r="P2271" s="44">
        <v>0</v>
      </c>
      <c r="Q2271" s="44">
        <v>33732</v>
      </c>
      <c r="R2271" s="44">
        <v>8000</v>
      </c>
      <c r="S2271" s="44">
        <v>5800</v>
      </c>
      <c r="T2271" s="44">
        <f t="shared" si="1604"/>
        <v>2200</v>
      </c>
      <c r="U2271" s="44">
        <v>1000</v>
      </c>
      <c r="V2271" s="44">
        <v>1200</v>
      </c>
      <c r="W2271" s="44">
        <v>0</v>
      </c>
      <c r="X2271" s="44">
        <f t="shared" si="1605"/>
        <v>8000</v>
      </c>
      <c r="Y2271" s="209">
        <f t="shared" si="1601"/>
        <v>100</v>
      </c>
    </row>
    <row r="2272" spans="1:25">
      <c r="A2272" s="23" t="s">
        <v>786</v>
      </c>
      <c r="B2272" s="23" t="s">
        <v>172</v>
      </c>
      <c r="C2272" s="23" t="s">
        <v>1010</v>
      </c>
      <c r="D2272" s="23" t="s">
        <v>1011</v>
      </c>
      <c r="E2272" s="22">
        <v>6135</v>
      </c>
      <c r="F2272" s="23"/>
      <c r="G2272" s="128" t="s">
        <v>3378</v>
      </c>
      <c r="H2272" s="32" t="s">
        <v>28</v>
      </c>
      <c r="I2272" s="44">
        <f t="shared" si="1588"/>
        <v>2000</v>
      </c>
      <c r="J2272" s="44">
        <v>2000</v>
      </c>
      <c r="K2272" s="44">
        <f t="shared" si="1589"/>
        <v>0</v>
      </c>
      <c r="L2272" s="44">
        <v>0</v>
      </c>
      <c r="M2272" s="44">
        <v>0</v>
      </c>
      <c r="N2272" s="44">
        <v>0</v>
      </c>
      <c r="O2272" s="44">
        <v>0</v>
      </c>
      <c r="P2272" s="44">
        <v>0</v>
      </c>
      <c r="Q2272" s="44">
        <v>2000</v>
      </c>
      <c r="R2272" s="44">
        <v>2000</v>
      </c>
      <c r="S2272" s="44">
        <v>2000</v>
      </c>
      <c r="T2272" s="44">
        <f t="shared" si="1604"/>
        <v>0</v>
      </c>
      <c r="U2272" s="44">
        <v>0</v>
      </c>
      <c r="V2272" s="44">
        <v>0</v>
      </c>
      <c r="W2272" s="44">
        <v>0</v>
      </c>
      <c r="X2272" s="44">
        <f t="shared" si="1605"/>
        <v>2000</v>
      </c>
      <c r="Y2272" s="209">
        <f t="shared" si="1601"/>
        <v>100</v>
      </c>
    </row>
    <row r="2273" spans="1:25">
      <c r="A2273" s="23" t="s">
        <v>786</v>
      </c>
      <c r="B2273" s="23" t="s">
        <v>172</v>
      </c>
      <c r="C2273" s="23" t="s">
        <v>1010</v>
      </c>
      <c r="D2273" s="23" t="s">
        <v>1011</v>
      </c>
      <c r="E2273" s="22">
        <v>6136</v>
      </c>
      <c r="F2273" s="23"/>
      <c r="G2273" s="128" t="s">
        <v>3378</v>
      </c>
      <c r="H2273" s="32" t="s">
        <v>29</v>
      </c>
      <c r="I2273" s="44">
        <f t="shared" si="1588"/>
        <v>4400</v>
      </c>
      <c r="J2273" s="44">
        <v>4400</v>
      </c>
      <c r="K2273" s="44">
        <f t="shared" si="1589"/>
        <v>0</v>
      </c>
      <c r="L2273" s="44">
        <v>0</v>
      </c>
      <c r="M2273" s="44">
        <v>0</v>
      </c>
      <c r="N2273" s="44">
        <v>0</v>
      </c>
      <c r="O2273" s="44">
        <v>0</v>
      </c>
      <c r="P2273" s="44">
        <v>0</v>
      </c>
      <c r="Q2273" s="44">
        <v>4400</v>
      </c>
      <c r="R2273" s="44">
        <v>4400</v>
      </c>
      <c r="S2273" s="44">
        <v>3285</v>
      </c>
      <c r="T2273" s="44">
        <f t="shared" si="1604"/>
        <v>1115</v>
      </c>
      <c r="U2273" s="44">
        <v>365</v>
      </c>
      <c r="V2273" s="44">
        <v>365</v>
      </c>
      <c r="W2273" s="44">
        <v>385</v>
      </c>
      <c r="X2273" s="44">
        <f t="shared" si="1605"/>
        <v>4400</v>
      </c>
      <c r="Y2273" s="209">
        <f t="shared" si="1601"/>
        <v>100</v>
      </c>
    </row>
    <row r="2274" spans="1:25">
      <c r="A2274" s="23" t="s">
        <v>786</v>
      </c>
      <c r="B2274" s="23" t="s">
        <v>172</v>
      </c>
      <c r="C2274" s="23" t="s">
        <v>1010</v>
      </c>
      <c r="D2274" s="23" t="s">
        <v>1011</v>
      </c>
      <c r="E2274" s="22">
        <v>6137</v>
      </c>
      <c r="F2274" s="23"/>
      <c r="G2274" s="128" t="s">
        <v>3378</v>
      </c>
      <c r="H2274" s="32" t="s">
        <v>30</v>
      </c>
      <c r="I2274" s="44">
        <f t="shared" si="1588"/>
        <v>5000</v>
      </c>
      <c r="J2274" s="44">
        <v>5000</v>
      </c>
      <c r="K2274" s="44">
        <f t="shared" si="1589"/>
        <v>0</v>
      </c>
      <c r="L2274" s="44">
        <v>0</v>
      </c>
      <c r="M2274" s="44">
        <v>0</v>
      </c>
      <c r="N2274" s="44">
        <v>0</v>
      </c>
      <c r="O2274" s="44">
        <v>0</v>
      </c>
      <c r="P2274" s="44">
        <v>0</v>
      </c>
      <c r="Q2274" s="44">
        <v>5000</v>
      </c>
      <c r="R2274" s="44">
        <v>5000</v>
      </c>
      <c r="S2274" s="44">
        <v>4200</v>
      </c>
      <c r="T2274" s="44">
        <f t="shared" si="1604"/>
        <v>800</v>
      </c>
      <c r="U2274" s="44">
        <v>500</v>
      </c>
      <c r="V2274" s="44">
        <v>300</v>
      </c>
      <c r="W2274" s="44">
        <v>0</v>
      </c>
      <c r="X2274" s="44">
        <f t="shared" si="1605"/>
        <v>5000</v>
      </c>
      <c r="Y2274" s="209">
        <f t="shared" si="1601"/>
        <v>100</v>
      </c>
    </row>
    <row r="2275" spans="1:25">
      <c r="A2275" s="23" t="s">
        <v>786</v>
      </c>
      <c r="B2275" s="23" t="s">
        <v>172</v>
      </c>
      <c r="C2275" s="23" t="s">
        <v>1010</v>
      </c>
      <c r="D2275" s="23" t="s">
        <v>1011</v>
      </c>
      <c r="E2275" s="22">
        <v>6138</v>
      </c>
      <c r="F2275" s="23"/>
      <c r="G2275" s="128" t="s">
        <v>3378</v>
      </c>
      <c r="H2275" s="32" t="s">
        <v>31</v>
      </c>
      <c r="I2275" s="44">
        <f t="shared" si="1588"/>
        <v>0</v>
      </c>
      <c r="J2275" s="44">
        <v>0</v>
      </c>
      <c r="K2275" s="44">
        <f t="shared" si="1589"/>
        <v>0</v>
      </c>
      <c r="L2275" s="44">
        <v>0</v>
      </c>
      <c r="M2275" s="44">
        <v>0</v>
      </c>
      <c r="N2275" s="44">
        <v>0</v>
      </c>
      <c r="O2275" s="44">
        <v>0</v>
      </c>
      <c r="P2275" s="44">
        <v>0</v>
      </c>
      <c r="Q2275" s="44">
        <v>0</v>
      </c>
      <c r="R2275" s="44">
        <v>0</v>
      </c>
      <c r="S2275" s="44">
        <v>0</v>
      </c>
      <c r="T2275" s="44">
        <f t="shared" si="1604"/>
        <v>0</v>
      </c>
      <c r="U2275" s="44">
        <v>0</v>
      </c>
      <c r="V2275" s="44">
        <v>0</v>
      </c>
      <c r="W2275" s="44">
        <v>0</v>
      </c>
      <c r="X2275" s="44">
        <f t="shared" si="1605"/>
        <v>0</v>
      </c>
      <c r="Y2275" s="209">
        <f t="shared" si="1601"/>
        <v>0</v>
      </c>
    </row>
    <row r="2276" spans="1:25">
      <c r="A2276" s="20" t="s">
        <v>786</v>
      </c>
      <c r="B2276" s="20" t="s">
        <v>172</v>
      </c>
      <c r="C2276" s="20" t="s">
        <v>1010</v>
      </c>
      <c r="D2276" s="20" t="s">
        <v>1011</v>
      </c>
      <c r="E2276" s="20" t="s">
        <v>144</v>
      </c>
      <c r="F2276" s="23" t="s">
        <v>0</v>
      </c>
      <c r="G2276" s="154" t="s">
        <v>0</v>
      </c>
      <c r="H2276" s="21" t="s">
        <v>32</v>
      </c>
      <c r="I2276" s="66">
        <f t="shared" si="1588"/>
        <v>32260</v>
      </c>
      <c r="J2276" s="66">
        <f t="shared" ref="J2276:P2276" si="1611">SUM(J2277:J2279)</f>
        <v>32260</v>
      </c>
      <c r="K2276" s="66">
        <f t="shared" si="1589"/>
        <v>0</v>
      </c>
      <c r="L2276" s="66">
        <f t="shared" si="1611"/>
        <v>0</v>
      </c>
      <c r="M2276" s="66">
        <f t="shared" si="1611"/>
        <v>0</v>
      </c>
      <c r="N2276" s="66">
        <f t="shared" si="1611"/>
        <v>0</v>
      </c>
      <c r="O2276" s="66">
        <f t="shared" si="1611"/>
        <v>0</v>
      </c>
      <c r="P2276" s="66">
        <f t="shared" si="1611"/>
        <v>0</v>
      </c>
      <c r="Q2276" s="66">
        <f>SUM(Q2277:Q2279)</f>
        <v>39572</v>
      </c>
      <c r="R2276" s="66">
        <f>SUM(R2277:R2279)</f>
        <v>39572</v>
      </c>
      <c r="S2276" s="66">
        <f>SUM(S2277:S2279)</f>
        <v>23379</v>
      </c>
      <c r="T2276" s="66">
        <f t="shared" ref="T2276:X2276" si="1612">SUM(T2277:T2279)</f>
        <v>16193</v>
      </c>
      <c r="U2276" s="66">
        <f t="shared" si="1612"/>
        <v>10700</v>
      </c>
      <c r="V2276" s="66">
        <f t="shared" si="1612"/>
        <v>4200</v>
      </c>
      <c r="W2276" s="66">
        <f t="shared" si="1612"/>
        <v>1293</v>
      </c>
      <c r="X2276" s="66">
        <f t="shared" si="1612"/>
        <v>39572</v>
      </c>
      <c r="Y2276" s="208">
        <f t="shared" si="1601"/>
        <v>100</v>
      </c>
    </row>
    <row r="2277" spans="1:25">
      <c r="A2277" s="23" t="s">
        <v>786</v>
      </c>
      <c r="B2277" s="23" t="s">
        <v>172</v>
      </c>
      <c r="C2277" s="23" t="s">
        <v>1010</v>
      </c>
      <c r="D2277" s="23" t="s">
        <v>1011</v>
      </c>
      <c r="E2277" s="22">
        <v>6139</v>
      </c>
      <c r="F2277" s="23"/>
      <c r="G2277" s="128" t="s">
        <v>3378</v>
      </c>
      <c r="H2277" s="32" t="s">
        <v>32</v>
      </c>
      <c r="I2277" s="44">
        <f t="shared" si="1588"/>
        <v>23500</v>
      </c>
      <c r="J2277" s="44">
        <v>23500</v>
      </c>
      <c r="K2277" s="44">
        <f t="shared" si="1589"/>
        <v>0</v>
      </c>
      <c r="L2277" s="44">
        <v>0</v>
      </c>
      <c r="M2277" s="44">
        <v>0</v>
      </c>
      <c r="N2277" s="44">
        <v>0</v>
      </c>
      <c r="O2277" s="44">
        <v>0</v>
      </c>
      <c r="P2277" s="44">
        <v>0</v>
      </c>
      <c r="Q2277" s="44">
        <v>30500</v>
      </c>
      <c r="R2277" s="44">
        <v>30500</v>
      </c>
      <c r="S2277" s="44">
        <v>17000</v>
      </c>
      <c r="T2277" s="44">
        <f t="shared" si="1604"/>
        <v>13500</v>
      </c>
      <c r="U2277" s="44">
        <v>10000</v>
      </c>
      <c r="V2277" s="44">
        <v>3500</v>
      </c>
      <c r="W2277" s="44">
        <v>0</v>
      </c>
      <c r="X2277" s="44">
        <f t="shared" si="1605"/>
        <v>30500</v>
      </c>
      <c r="Y2277" s="209">
        <f t="shared" si="1601"/>
        <v>100</v>
      </c>
    </row>
    <row r="2278" spans="1:25">
      <c r="A2278" s="23" t="s">
        <v>786</v>
      </c>
      <c r="B2278" s="23" t="s">
        <v>172</v>
      </c>
      <c r="C2278" s="23" t="s">
        <v>1010</v>
      </c>
      <c r="D2278" s="23" t="s">
        <v>1011</v>
      </c>
      <c r="E2278" s="22">
        <v>6139</v>
      </c>
      <c r="F2278" s="23" t="s">
        <v>1018</v>
      </c>
      <c r="G2278" s="128" t="s">
        <v>3378</v>
      </c>
      <c r="H2278" s="32" t="s">
        <v>152</v>
      </c>
      <c r="I2278" s="44">
        <f t="shared" si="1588"/>
        <v>7760</v>
      </c>
      <c r="J2278" s="44">
        <v>7760</v>
      </c>
      <c r="K2278" s="44">
        <f t="shared" si="1589"/>
        <v>0</v>
      </c>
      <c r="L2278" s="44">
        <v>0</v>
      </c>
      <c r="M2278" s="44">
        <v>0</v>
      </c>
      <c r="N2278" s="44">
        <v>0</v>
      </c>
      <c r="O2278" s="44">
        <v>0</v>
      </c>
      <c r="P2278" s="44">
        <v>0</v>
      </c>
      <c r="Q2278" s="44">
        <v>8072</v>
      </c>
      <c r="R2278" s="44">
        <v>8072</v>
      </c>
      <c r="S2278" s="44">
        <v>5379</v>
      </c>
      <c r="T2278" s="44">
        <f t="shared" si="1604"/>
        <v>2693</v>
      </c>
      <c r="U2278" s="44">
        <v>700</v>
      </c>
      <c r="V2278" s="44">
        <v>700</v>
      </c>
      <c r="W2278" s="44">
        <v>1293</v>
      </c>
      <c r="X2278" s="44">
        <f t="shared" si="1605"/>
        <v>8072</v>
      </c>
      <c r="Y2278" s="209">
        <f t="shared" si="1601"/>
        <v>100</v>
      </c>
    </row>
    <row r="2279" spans="1:25">
      <c r="A2279" s="23" t="s">
        <v>786</v>
      </c>
      <c r="B2279" s="23" t="s">
        <v>172</v>
      </c>
      <c r="C2279" s="23" t="s">
        <v>1010</v>
      </c>
      <c r="D2279" s="23" t="s">
        <v>1011</v>
      </c>
      <c r="E2279" s="22">
        <v>6139</v>
      </c>
      <c r="F2279" s="23" t="s">
        <v>1019</v>
      </c>
      <c r="G2279" s="128" t="s">
        <v>3378</v>
      </c>
      <c r="H2279" s="32" t="s">
        <v>158</v>
      </c>
      <c r="I2279" s="44">
        <f t="shared" si="1588"/>
        <v>1000</v>
      </c>
      <c r="J2279" s="44">
        <v>1000</v>
      </c>
      <c r="K2279" s="44">
        <f t="shared" si="1589"/>
        <v>0</v>
      </c>
      <c r="L2279" s="44">
        <v>0</v>
      </c>
      <c r="M2279" s="44">
        <v>0</v>
      </c>
      <c r="N2279" s="44">
        <v>0</v>
      </c>
      <c r="O2279" s="44">
        <v>0</v>
      </c>
      <c r="P2279" s="44">
        <v>0</v>
      </c>
      <c r="Q2279" s="44">
        <v>1000</v>
      </c>
      <c r="R2279" s="44">
        <v>1000</v>
      </c>
      <c r="S2279" s="44">
        <v>1000</v>
      </c>
      <c r="T2279" s="44">
        <f t="shared" si="1604"/>
        <v>0</v>
      </c>
      <c r="U2279" s="44">
        <v>0</v>
      </c>
      <c r="V2279" s="44">
        <v>0</v>
      </c>
      <c r="W2279" s="44">
        <v>0</v>
      </c>
      <c r="X2279" s="44">
        <f t="shared" si="1605"/>
        <v>1000</v>
      </c>
      <c r="Y2279" s="209">
        <f t="shared" si="1601"/>
        <v>100</v>
      </c>
    </row>
    <row r="2280" spans="1:25" ht="20.399999999999999">
      <c r="A2280" s="20" t="s">
        <v>0</v>
      </c>
      <c r="B2280" s="20" t="s">
        <v>0</v>
      </c>
      <c r="C2280" s="20" t="s">
        <v>0</v>
      </c>
      <c r="D2280" s="21" t="s">
        <v>0</v>
      </c>
      <c r="E2280" s="21" t="s">
        <v>0</v>
      </c>
      <c r="F2280" s="21" t="s">
        <v>0</v>
      </c>
      <c r="G2280" s="150" t="s">
        <v>0</v>
      </c>
      <c r="H2280" s="30" t="s">
        <v>42</v>
      </c>
      <c r="I2280" s="31">
        <f t="shared" si="1588"/>
        <v>100</v>
      </c>
      <c r="J2280" s="31">
        <f t="shared" ref="J2280:X2281" si="1613">SUM(J2281)</f>
        <v>100</v>
      </c>
      <c r="K2280" s="31">
        <f t="shared" si="1589"/>
        <v>0</v>
      </c>
      <c r="L2280" s="31">
        <f t="shared" si="1613"/>
        <v>0</v>
      </c>
      <c r="M2280" s="31">
        <f t="shared" si="1613"/>
        <v>0</v>
      </c>
      <c r="N2280" s="31">
        <f t="shared" si="1613"/>
        <v>0</v>
      </c>
      <c r="O2280" s="31">
        <f t="shared" si="1613"/>
        <v>0</v>
      </c>
      <c r="P2280" s="31">
        <f t="shared" si="1613"/>
        <v>0</v>
      </c>
      <c r="Q2280" s="31">
        <f t="shared" si="1613"/>
        <v>100</v>
      </c>
      <c r="R2280" s="31">
        <f t="shared" si="1613"/>
        <v>100</v>
      </c>
      <c r="S2280" s="31">
        <f t="shared" si="1613"/>
        <v>0</v>
      </c>
      <c r="T2280" s="31">
        <f t="shared" si="1613"/>
        <v>0</v>
      </c>
      <c r="U2280" s="31">
        <f t="shared" si="1613"/>
        <v>0</v>
      </c>
      <c r="V2280" s="31">
        <f t="shared" si="1613"/>
        <v>0</v>
      </c>
      <c r="W2280" s="31">
        <f t="shared" si="1613"/>
        <v>0</v>
      </c>
      <c r="X2280" s="31">
        <f t="shared" si="1613"/>
        <v>0</v>
      </c>
      <c r="Y2280" s="220">
        <f t="shared" si="1601"/>
        <v>0</v>
      </c>
    </row>
    <row r="2281" spans="1:25">
      <c r="A2281" s="23" t="s">
        <v>786</v>
      </c>
      <c r="B2281" s="23" t="s">
        <v>172</v>
      </c>
      <c r="C2281" s="23" t="s">
        <v>1010</v>
      </c>
      <c r="D2281" s="23" t="s">
        <v>1011</v>
      </c>
      <c r="E2281" s="21" t="s">
        <v>159</v>
      </c>
      <c r="F2281" s="21" t="s">
        <v>0</v>
      </c>
      <c r="G2281" s="150" t="s">
        <v>0</v>
      </c>
      <c r="H2281" s="21" t="s">
        <v>34</v>
      </c>
      <c r="I2281" s="66">
        <f t="shared" si="1588"/>
        <v>100</v>
      </c>
      <c r="J2281" s="66">
        <f t="shared" si="1613"/>
        <v>100</v>
      </c>
      <c r="K2281" s="66">
        <f t="shared" si="1589"/>
        <v>0</v>
      </c>
      <c r="L2281" s="66">
        <f t="shared" si="1613"/>
        <v>0</v>
      </c>
      <c r="M2281" s="66">
        <f t="shared" si="1613"/>
        <v>0</v>
      </c>
      <c r="N2281" s="66">
        <f t="shared" si="1613"/>
        <v>0</v>
      </c>
      <c r="O2281" s="66">
        <f t="shared" si="1613"/>
        <v>0</v>
      </c>
      <c r="P2281" s="66">
        <f t="shared" si="1613"/>
        <v>0</v>
      </c>
      <c r="Q2281" s="66">
        <f t="shared" si="1613"/>
        <v>100</v>
      </c>
      <c r="R2281" s="66">
        <f t="shared" si="1613"/>
        <v>100</v>
      </c>
      <c r="S2281" s="66">
        <f t="shared" si="1613"/>
        <v>0</v>
      </c>
      <c r="T2281" s="66">
        <f t="shared" si="1613"/>
        <v>0</v>
      </c>
      <c r="U2281" s="66">
        <f t="shared" si="1613"/>
        <v>0</v>
      </c>
      <c r="V2281" s="66">
        <f t="shared" si="1613"/>
        <v>0</v>
      </c>
      <c r="W2281" s="66">
        <f t="shared" si="1613"/>
        <v>0</v>
      </c>
      <c r="X2281" s="66">
        <f t="shared" si="1613"/>
        <v>0</v>
      </c>
      <c r="Y2281" s="208">
        <f t="shared" si="1601"/>
        <v>0</v>
      </c>
    </row>
    <row r="2282" spans="1:25">
      <c r="A2282" s="23" t="s">
        <v>786</v>
      </c>
      <c r="B2282" s="23" t="s">
        <v>172</v>
      </c>
      <c r="C2282" s="23" t="s">
        <v>1010</v>
      </c>
      <c r="D2282" s="23" t="s">
        <v>1011</v>
      </c>
      <c r="E2282" s="22">
        <v>6148</v>
      </c>
      <c r="F2282" s="23"/>
      <c r="G2282" s="128" t="s">
        <v>3378</v>
      </c>
      <c r="H2282" s="32" t="s">
        <v>41</v>
      </c>
      <c r="I2282" s="44">
        <f t="shared" si="1588"/>
        <v>100</v>
      </c>
      <c r="J2282" s="44">
        <v>100</v>
      </c>
      <c r="K2282" s="44">
        <f t="shared" si="1589"/>
        <v>0</v>
      </c>
      <c r="L2282" s="44">
        <v>0</v>
      </c>
      <c r="M2282" s="44">
        <v>0</v>
      </c>
      <c r="N2282" s="44">
        <v>0</v>
      </c>
      <c r="O2282" s="44">
        <v>0</v>
      </c>
      <c r="P2282" s="44">
        <v>0</v>
      </c>
      <c r="Q2282" s="44">
        <v>100</v>
      </c>
      <c r="R2282" s="44">
        <v>100</v>
      </c>
      <c r="S2282" s="44">
        <v>0</v>
      </c>
      <c r="T2282" s="44">
        <f t="shared" si="1604"/>
        <v>0</v>
      </c>
      <c r="U2282" s="44"/>
      <c r="V2282" s="44"/>
      <c r="W2282" s="44"/>
      <c r="X2282" s="44">
        <f t="shared" si="1605"/>
        <v>0</v>
      </c>
      <c r="Y2282" s="209">
        <f t="shared" si="1601"/>
        <v>0</v>
      </c>
    </row>
    <row r="2283" spans="1:25" ht="20.399999999999999">
      <c r="A2283" s="20" t="s">
        <v>0</v>
      </c>
      <c r="B2283" s="20" t="s">
        <v>0</v>
      </c>
      <c r="C2283" s="20" t="s">
        <v>0</v>
      </c>
      <c r="D2283" s="21" t="s">
        <v>0</v>
      </c>
      <c r="E2283" s="21" t="s">
        <v>0</v>
      </c>
      <c r="F2283" s="21" t="s">
        <v>0</v>
      </c>
      <c r="G2283" s="150" t="s">
        <v>0</v>
      </c>
      <c r="H2283" s="30" t="s">
        <v>60</v>
      </c>
      <c r="I2283" s="31">
        <f t="shared" si="1588"/>
        <v>2000</v>
      </c>
      <c r="J2283" s="31">
        <f t="shared" ref="J2283:X2284" si="1614">SUM(J2284)</f>
        <v>0</v>
      </c>
      <c r="K2283" s="31">
        <f t="shared" si="1589"/>
        <v>2000</v>
      </c>
      <c r="L2283" s="31">
        <f t="shared" si="1614"/>
        <v>0</v>
      </c>
      <c r="M2283" s="31">
        <f t="shared" si="1614"/>
        <v>0</v>
      </c>
      <c r="N2283" s="31">
        <f t="shared" si="1614"/>
        <v>2000</v>
      </c>
      <c r="O2283" s="31">
        <f t="shared" si="1614"/>
        <v>0</v>
      </c>
      <c r="P2283" s="31">
        <f t="shared" si="1614"/>
        <v>0</v>
      </c>
      <c r="Q2283" s="31">
        <f t="shared" si="1614"/>
        <v>2000</v>
      </c>
      <c r="R2283" s="31">
        <f t="shared" si="1614"/>
        <v>0</v>
      </c>
      <c r="S2283" s="31">
        <f t="shared" si="1614"/>
        <v>0</v>
      </c>
      <c r="T2283" s="31">
        <f t="shared" si="1614"/>
        <v>0</v>
      </c>
      <c r="U2283" s="31">
        <f t="shared" si="1614"/>
        <v>0</v>
      </c>
      <c r="V2283" s="31">
        <f t="shared" si="1614"/>
        <v>0</v>
      </c>
      <c r="W2283" s="31">
        <f t="shared" si="1614"/>
        <v>0</v>
      </c>
      <c r="X2283" s="31">
        <f t="shared" si="1614"/>
        <v>0</v>
      </c>
      <c r="Y2283" s="220">
        <f t="shared" si="1601"/>
        <v>0</v>
      </c>
    </row>
    <row r="2284" spans="1:25">
      <c r="A2284" s="23" t="s">
        <v>786</v>
      </c>
      <c r="B2284" s="23" t="s">
        <v>172</v>
      </c>
      <c r="C2284" s="23" t="s">
        <v>1010</v>
      </c>
      <c r="D2284" s="23" t="s">
        <v>1011</v>
      </c>
      <c r="E2284" s="21" t="s">
        <v>166</v>
      </c>
      <c r="F2284" s="21" t="s">
        <v>0</v>
      </c>
      <c r="G2284" s="150" t="s">
        <v>0</v>
      </c>
      <c r="H2284" s="21" t="s">
        <v>53</v>
      </c>
      <c r="I2284" s="66">
        <f t="shared" si="1588"/>
        <v>2000</v>
      </c>
      <c r="J2284" s="66">
        <f t="shared" si="1614"/>
        <v>0</v>
      </c>
      <c r="K2284" s="66">
        <f t="shared" si="1589"/>
        <v>2000</v>
      </c>
      <c r="L2284" s="66">
        <f t="shared" si="1614"/>
        <v>0</v>
      </c>
      <c r="M2284" s="66">
        <f t="shared" si="1614"/>
        <v>0</v>
      </c>
      <c r="N2284" s="66">
        <f t="shared" si="1614"/>
        <v>2000</v>
      </c>
      <c r="O2284" s="66">
        <f t="shared" si="1614"/>
        <v>0</v>
      </c>
      <c r="P2284" s="66">
        <f t="shared" si="1614"/>
        <v>0</v>
      </c>
      <c r="Q2284" s="66">
        <f t="shared" si="1614"/>
        <v>2000</v>
      </c>
      <c r="R2284" s="66">
        <f t="shared" si="1614"/>
        <v>0</v>
      </c>
      <c r="S2284" s="66">
        <f t="shared" si="1614"/>
        <v>0</v>
      </c>
      <c r="T2284" s="66">
        <f t="shared" si="1614"/>
        <v>0</v>
      </c>
      <c r="U2284" s="66">
        <f t="shared" si="1614"/>
        <v>0</v>
      </c>
      <c r="V2284" s="66">
        <f t="shared" si="1614"/>
        <v>0</v>
      </c>
      <c r="W2284" s="66">
        <f t="shared" si="1614"/>
        <v>0</v>
      </c>
      <c r="X2284" s="66">
        <f t="shared" si="1614"/>
        <v>0</v>
      </c>
      <c r="Y2284" s="208">
        <f t="shared" si="1601"/>
        <v>0</v>
      </c>
    </row>
    <row r="2285" spans="1:25">
      <c r="A2285" s="23" t="s">
        <v>786</v>
      </c>
      <c r="B2285" s="23" t="s">
        <v>172</v>
      </c>
      <c r="C2285" s="23" t="s">
        <v>1010</v>
      </c>
      <c r="D2285" s="23" t="s">
        <v>1011</v>
      </c>
      <c r="E2285" s="22">
        <v>8213</v>
      </c>
      <c r="F2285" s="23"/>
      <c r="G2285" s="128" t="s">
        <v>3378</v>
      </c>
      <c r="H2285" s="32" t="s">
        <v>56</v>
      </c>
      <c r="I2285" s="44">
        <f t="shared" si="1588"/>
        <v>2000</v>
      </c>
      <c r="J2285" s="44">
        <v>0</v>
      </c>
      <c r="K2285" s="44">
        <f t="shared" si="1589"/>
        <v>2000</v>
      </c>
      <c r="L2285" s="44">
        <v>0</v>
      </c>
      <c r="M2285" s="44">
        <v>0</v>
      </c>
      <c r="N2285" s="44">
        <v>2000</v>
      </c>
      <c r="O2285" s="44">
        <v>0</v>
      </c>
      <c r="P2285" s="44">
        <v>0</v>
      </c>
      <c r="Q2285" s="44">
        <v>2000</v>
      </c>
      <c r="R2285" s="44">
        <v>0</v>
      </c>
      <c r="S2285" s="44">
        <v>0</v>
      </c>
      <c r="T2285" s="44">
        <f t="shared" si="1604"/>
        <v>0</v>
      </c>
      <c r="U2285" s="44"/>
      <c r="V2285" s="44"/>
      <c r="W2285" s="44"/>
      <c r="X2285" s="44">
        <f t="shared" si="1605"/>
        <v>0</v>
      </c>
      <c r="Y2285" s="209">
        <f t="shared" si="1601"/>
        <v>0</v>
      </c>
    </row>
    <row r="2286" spans="1:25">
      <c r="A2286" s="32" t="s">
        <v>0</v>
      </c>
      <c r="B2286" s="32" t="s">
        <v>0</v>
      </c>
      <c r="C2286" s="32" t="s">
        <v>0</v>
      </c>
      <c r="D2286" s="32" t="s">
        <v>0</v>
      </c>
      <c r="E2286" s="32" t="s">
        <v>0</v>
      </c>
      <c r="F2286" s="32" t="s">
        <v>0</v>
      </c>
      <c r="G2286" s="154" t="s">
        <v>0</v>
      </c>
      <c r="H2286" s="30" t="s">
        <v>1020</v>
      </c>
      <c r="I2286" s="31">
        <f t="shared" si="1588"/>
        <v>2583500</v>
      </c>
      <c r="J2286" s="31">
        <f t="shared" ref="J2286:P2286" si="1615">SUM(J2256,J2280,J2283)</f>
        <v>2580500</v>
      </c>
      <c r="K2286" s="31">
        <f t="shared" si="1589"/>
        <v>3000</v>
      </c>
      <c r="L2286" s="31">
        <f t="shared" si="1615"/>
        <v>0</v>
      </c>
      <c r="M2286" s="31">
        <f t="shared" si="1615"/>
        <v>0</v>
      </c>
      <c r="N2286" s="31">
        <f t="shared" si="1615"/>
        <v>3000</v>
      </c>
      <c r="O2286" s="31">
        <f t="shared" si="1615"/>
        <v>0</v>
      </c>
      <c r="P2286" s="31">
        <f t="shared" si="1615"/>
        <v>0</v>
      </c>
      <c r="Q2286" s="31">
        <f>SUM(Q2256,Q2280,Q2283)</f>
        <v>2726546</v>
      </c>
      <c r="R2286" s="31">
        <f>SUM(R2256,R2280,R2283)</f>
        <v>2698814</v>
      </c>
      <c r="S2286" s="31">
        <f>SUM(S2256,S2280,S2283)</f>
        <v>2256902</v>
      </c>
      <c r="T2286" s="31">
        <f t="shared" ref="T2286:X2286" si="1616">SUM(T2256,T2280,T2283)</f>
        <v>441812</v>
      </c>
      <c r="U2286" s="31">
        <f t="shared" si="1616"/>
        <v>235456</v>
      </c>
      <c r="V2286" s="31">
        <f t="shared" si="1616"/>
        <v>197558</v>
      </c>
      <c r="W2286" s="31">
        <f t="shared" si="1616"/>
        <v>8798</v>
      </c>
      <c r="X2286" s="31">
        <f t="shared" si="1616"/>
        <v>2698714</v>
      </c>
      <c r="Y2286" s="220">
        <f t="shared" si="1601"/>
        <v>99.996294668695214</v>
      </c>
    </row>
    <row r="2287" spans="1:25" ht="15" thickBot="1">
      <c r="A2287" s="32" t="s">
        <v>0</v>
      </c>
      <c r="B2287" s="32" t="s">
        <v>0</v>
      </c>
      <c r="C2287" s="32" t="s">
        <v>0</v>
      </c>
      <c r="D2287" s="32" t="s">
        <v>0</v>
      </c>
      <c r="E2287" s="32" t="s">
        <v>0</v>
      </c>
      <c r="F2287" s="32" t="s">
        <v>0</v>
      </c>
      <c r="G2287" s="154" t="s">
        <v>0</v>
      </c>
      <c r="H2287" s="21" t="s">
        <v>170</v>
      </c>
      <c r="I2287" s="66">
        <f t="shared" si="1588"/>
        <v>94</v>
      </c>
      <c r="J2287" s="66">
        <v>94</v>
      </c>
      <c r="K2287" s="66">
        <f t="shared" si="1589"/>
        <v>0</v>
      </c>
      <c r="L2287" s="66" t="s">
        <v>0</v>
      </c>
      <c r="M2287" s="66" t="s">
        <v>0</v>
      </c>
      <c r="N2287" s="66" t="s">
        <v>0</v>
      </c>
      <c r="O2287" s="66" t="s">
        <v>0</v>
      </c>
      <c r="P2287" s="66" t="s">
        <v>0</v>
      </c>
      <c r="Q2287" s="66">
        <v>0</v>
      </c>
      <c r="R2287" s="66"/>
      <c r="S2287" s="66"/>
      <c r="T2287" s="66"/>
      <c r="U2287" s="66"/>
      <c r="V2287" s="66"/>
      <c r="W2287" s="66"/>
      <c r="X2287" s="66"/>
      <c r="Y2287" s="208">
        <v>0</v>
      </c>
    </row>
    <row r="2288" spans="1:25" ht="41.4" thickBot="1">
      <c r="A2288" s="252" t="s">
        <v>0</v>
      </c>
      <c r="B2288" s="252" t="s">
        <v>0</v>
      </c>
      <c r="C2288" s="252" t="s">
        <v>0</v>
      </c>
      <c r="D2288" s="252" t="s">
        <v>0</v>
      </c>
      <c r="E2288" s="252" t="s">
        <v>0</v>
      </c>
      <c r="F2288" s="252" t="s">
        <v>0</v>
      </c>
      <c r="G2288" s="258" t="s">
        <v>0</v>
      </c>
      <c r="H2288" s="24" t="s">
        <v>72</v>
      </c>
      <c r="I2288" s="1" t="s">
        <v>3093</v>
      </c>
      <c r="J2288" s="1" t="s">
        <v>3130</v>
      </c>
      <c r="K2288" s="1" t="s">
        <v>3</v>
      </c>
      <c r="L2288" s="1" t="s">
        <v>4</v>
      </c>
      <c r="M2288" s="1" t="s">
        <v>5</v>
      </c>
      <c r="N2288" s="1" t="s">
        <v>6</v>
      </c>
      <c r="O2288" s="1" t="s">
        <v>7</v>
      </c>
      <c r="P2288" s="1" t="s">
        <v>8</v>
      </c>
      <c r="Q2288" s="1" t="s">
        <v>3344</v>
      </c>
      <c r="R2288" s="1" t="s">
        <v>3427</v>
      </c>
      <c r="S2288" s="1" t="s">
        <v>3447</v>
      </c>
      <c r="T2288" s="1" t="s">
        <v>3448</v>
      </c>
      <c r="U2288" s="1" t="s">
        <v>3452</v>
      </c>
      <c r="V2288" s="1" t="s">
        <v>3449</v>
      </c>
      <c r="W2288" s="1" t="s">
        <v>3450</v>
      </c>
      <c r="X2288" s="1" t="s">
        <v>3451</v>
      </c>
      <c r="Y2288" s="216" t="s">
        <v>3385</v>
      </c>
    </row>
    <row r="2289" spans="1:25">
      <c r="A2289" s="253"/>
      <c r="B2289" s="253"/>
      <c r="C2289" s="253"/>
      <c r="D2289" s="253"/>
      <c r="E2289" s="253"/>
      <c r="F2289" s="253"/>
      <c r="G2289" s="259"/>
      <c r="H2289" s="33" t="s">
        <v>0</v>
      </c>
      <c r="I2289" s="45">
        <v>1</v>
      </c>
      <c r="J2289" s="45">
        <v>3</v>
      </c>
      <c r="K2289" s="45" t="s">
        <v>9</v>
      </c>
      <c r="L2289" s="45">
        <v>5</v>
      </c>
      <c r="M2289" s="45">
        <v>6</v>
      </c>
      <c r="N2289" s="45">
        <v>7</v>
      </c>
      <c r="O2289" s="45">
        <v>8</v>
      </c>
      <c r="P2289" s="45">
        <v>9</v>
      </c>
      <c r="Q2289" s="45">
        <v>1</v>
      </c>
      <c r="R2289" s="45">
        <v>2</v>
      </c>
      <c r="S2289" s="45">
        <v>3</v>
      </c>
      <c r="T2289" s="45" t="s">
        <v>3453</v>
      </c>
      <c r="U2289" s="45">
        <v>5</v>
      </c>
      <c r="V2289" s="45">
        <v>6</v>
      </c>
      <c r="W2289" s="45">
        <v>7</v>
      </c>
      <c r="X2289" s="45" t="s">
        <v>3454</v>
      </c>
      <c r="Y2289" s="276">
        <v>9</v>
      </c>
    </row>
    <row r="2290" spans="1:25">
      <c r="A2290" s="253"/>
      <c r="B2290" s="253"/>
      <c r="C2290" s="253"/>
      <c r="D2290" s="253"/>
      <c r="E2290" s="253"/>
      <c r="F2290" s="253"/>
      <c r="G2290" s="259"/>
      <c r="H2290" s="34" t="s">
        <v>108</v>
      </c>
      <c r="I2290" s="35">
        <f t="shared" si="1588"/>
        <v>2583500</v>
      </c>
      <c r="J2290" s="35">
        <f t="shared" ref="J2290:P2290" si="1617">SUM(J2286)</f>
        <v>2580500</v>
      </c>
      <c r="K2290" s="35">
        <f t="shared" si="1589"/>
        <v>3000</v>
      </c>
      <c r="L2290" s="35">
        <f t="shared" si="1617"/>
        <v>0</v>
      </c>
      <c r="M2290" s="35">
        <f t="shared" si="1617"/>
        <v>0</v>
      </c>
      <c r="N2290" s="35">
        <f t="shared" si="1617"/>
        <v>3000</v>
      </c>
      <c r="O2290" s="35">
        <f t="shared" si="1617"/>
        <v>0</v>
      </c>
      <c r="P2290" s="35">
        <f t="shared" si="1617"/>
        <v>0</v>
      </c>
      <c r="Q2290" s="35">
        <f>SUM(Q2286)</f>
        <v>2726546</v>
      </c>
      <c r="R2290" s="35">
        <f>SUM(R2286)</f>
        <v>2698814</v>
      </c>
      <c r="S2290" s="35">
        <f>SUM(S2286)</f>
        <v>2256902</v>
      </c>
      <c r="T2290" s="35">
        <f t="shared" ref="T2290:X2290" si="1618">SUM(T2286)</f>
        <v>441812</v>
      </c>
      <c r="U2290" s="35">
        <f t="shared" si="1618"/>
        <v>235456</v>
      </c>
      <c r="V2290" s="35">
        <f t="shared" si="1618"/>
        <v>197558</v>
      </c>
      <c r="W2290" s="35">
        <f t="shared" si="1618"/>
        <v>8798</v>
      </c>
      <c r="X2290" s="35">
        <f t="shared" si="1618"/>
        <v>2698714</v>
      </c>
      <c r="Y2290" s="218">
        <f t="shared" ref="Y2290:Y2291" si="1619">IF(R2290=0,0,(X2290/R2290)*100)</f>
        <v>99.996294668695214</v>
      </c>
    </row>
    <row r="2291" spans="1:25">
      <c r="A2291" s="253"/>
      <c r="B2291" s="253"/>
      <c r="C2291" s="253"/>
      <c r="D2291" s="253"/>
      <c r="E2291" s="253"/>
      <c r="F2291" s="253"/>
      <c r="G2291" s="259"/>
      <c r="H2291" s="36" t="s">
        <v>69</v>
      </c>
      <c r="I2291" s="35">
        <f t="shared" si="1588"/>
        <v>2583500</v>
      </c>
      <c r="J2291" s="35">
        <f t="shared" ref="J2291:P2291" si="1620">SUM(J2290)</f>
        <v>2580500</v>
      </c>
      <c r="K2291" s="35">
        <f t="shared" si="1589"/>
        <v>3000</v>
      </c>
      <c r="L2291" s="35">
        <f t="shared" si="1620"/>
        <v>0</v>
      </c>
      <c r="M2291" s="35">
        <f t="shared" si="1620"/>
        <v>0</v>
      </c>
      <c r="N2291" s="35">
        <f t="shared" si="1620"/>
        <v>3000</v>
      </c>
      <c r="O2291" s="35">
        <f t="shared" si="1620"/>
        <v>0</v>
      </c>
      <c r="P2291" s="35">
        <f t="shared" si="1620"/>
        <v>0</v>
      </c>
      <c r="Q2291" s="35">
        <f>SUM(Q2290)</f>
        <v>2726546</v>
      </c>
      <c r="R2291" s="35">
        <f>SUM(R2290)</f>
        <v>2698814</v>
      </c>
      <c r="S2291" s="35">
        <f>SUM(S2290)</f>
        <v>2256902</v>
      </c>
      <c r="T2291" s="35">
        <f t="shared" ref="T2291:X2291" si="1621">SUM(T2290)</f>
        <v>441812</v>
      </c>
      <c r="U2291" s="35">
        <f t="shared" si="1621"/>
        <v>235456</v>
      </c>
      <c r="V2291" s="35">
        <f t="shared" si="1621"/>
        <v>197558</v>
      </c>
      <c r="W2291" s="35">
        <f t="shared" si="1621"/>
        <v>8798</v>
      </c>
      <c r="X2291" s="35">
        <f t="shared" si="1621"/>
        <v>2698714</v>
      </c>
      <c r="Y2291" s="218">
        <f t="shared" si="1619"/>
        <v>99.996294668695214</v>
      </c>
    </row>
    <row r="2292" spans="1:25">
      <c r="A2292" s="254"/>
      <c r="B2292" s="254"/>
      <c r="C2292" s="254"/>
      <c r="D2292" s="254"/>
      <c r="E2292" s="254"/>
      <c r="F2292" s="254"/>
      <c r="G2292" s="260"/>
    </row>
    <row r="2293" spans="1:25" ht="15" thickBot="1">
      <c r="A2293" s="32" t="s">
        <v>0</v>
      </c>
      <c r="B2293" s="32" t="s">
        <v>0</v>
      </c>
      <c r="C2293" s="32" t="s">
        <v>0</v>
      </c>
      <c r="D2293" s="32" t="s">
        <v>0</v>
      </c>
      <c r="E2293" s="32" t="s">
        <v>0</v>
      </c>
      <c r="F2293" s="32" t="s">
        <v>0</v>
      </c>
      <c r="G2293" s="154" t="s">
        <v>0</v>
      </c>
      <c r="H2293" s="37" t="s">
        <v>0</v>
      </c>
      <c r="I2293" s="37"/>
      <c r="J2293" s="37"/>
      <c r="K2293" s="37"/>
      <c r="L2293" s="37" t="s">
        <v>0</v>
      </c>
      <c r="M2293" s="37" t="s">
        <v>0</v>
      </c>
      <c r="N2293" s="37" t="s">
        <v>0</v>
      </c>
      <c r="O2293" s="37" t="s">
        <v>0</v>
      </c>
      <c r="P2293" s="37" t="s">
        <v>0</v>
      </c>
      <c r="Q2293" s="37"/>
      <c r="R2293" s="37"/>
      <c r="S2293" s="37"/>
      <c r="T2293" s="37" t="s">
        <v>0</v>
      </c>
      <c r="U2293" s="37" t="s">
        <v>0</v>
      </c>
      <c r="V2293" s="37" t="s">
        <v>0</v>
      </c>
      <c r="W2293" s="37" t="s">
        <v>0</v>
      </c>
      <c r="X2293" s="37" t="s">
        <v>0</v>
      </c>
      <c r="Y2293" s="219"/>
    </row>
    <row r="2294" spans="1:25" ht="41.4" thickBot="1">
      <c r="A2294" s="24" t="s">
        <v>123</v>
      </c>
      <c r="B2294" s="24" t="s">
        <v>124</v>
      </c>
      <c r="C2294" s="24" t="s">
        <v>125</v>
      </c>
      <c r="D2294" s="25" t="s">
        <v>0</v>
      </c>
      <c r="E2294" s="24" t="s">
        <v>126</v>
      </c>
      <c r="F2294" s="24" t="s">
        <v>127</v>
      </c>
      <c r="G2294" s="151" t="s">
        <v>128</v>
      </c>
      <c r="H2294" s="24" t="s">
        <v>1</v>
      </c>
      <c r="I2294" s="1" t="s">
        <v>3093</v>
      </c>
      <c r="J2294" s="1" t="s">
        <v>3130</v>
      </c>
      <c r="K2294" s="1" t="s">
        <v>3</v>
      </c>
      <c r="L2294" s="1" t="s">
        <v>4</v>
      </c>
      <c r="M2294" s="1" t="s">
        <v>5</v>
      </c>
      <c r="N2294" s="1" t="s">
        <v>6</v>
      </c>
      <c r="O2294" s="1" t="s">
        <v>7</v>
      </c>
      <c r="P2294" s="1" t="s">
        <v>8</v>
      </c>
      <c r="Q2294" s="1" t="s">
        <v>3344</v>
      </c>
      <c r="R2294" s="1" t="s">
        <v>3427</v>
      </c>
      <c r="S2294" s="1" t="s">
        <v>3447</v>
      </c>
      <c r="T2294" s="1" t="s">
        <v>3448</v>
      </c>
      <c r="U2294" s="1" t="s">
        <v>3452</v>
      </c>
      <c r="V2294" s="1" t="s">
        <v>3449</v>
      </c>
      <c r="W2294" s="1" t="s">
        <v>3450</v>
      </c>
      <c r="X2294" s="1" t="s">
        <v>3451</v>
      </c>
      <c r="Y2294" s="216" t="s">
        <v>3385</v>
      </c>
    </row>
    <row r="2295" spans="1:25">
      <c r="A2295" s="26" t="s">
        <v>0</v>
      </c>
      <c r="B2295" s="26" t="s">
        <v>0</v>
      </c>
      <c r="C2295" s="26" t="s">
        <v>0</v>
      </c>
      <c r="D2295" s="27" t="s">
        <v>0</v>
      </c>
      <c r="E2295" s="27" t="s">
        <v>0</v>
      </c>
      <c r="F2295" s="28" t="s">
        <v>0</v>
      </c>
      <c r="G2295" s="152" t="s">
        <v>0</v>
      </c>
      <c r="H2295" s="29" t="s">
        <v>0</v>
      </c>
      <c r="I2295" s="45">
        <v>1</v>
      </c>
      <c r="J2295" s="45">
        <v>3</v>
      </c>
      <c r="K2295" s="45" t="s">
        <v>9</v>
      </c>
      <c r="L2295" s="45">
        <v>5</v>
      </c>
      <c r="M2295" s="45">
        <v>6</v>
      </c>
      <c r="N2295" s="45">
        <v>7</v>
      </c>
      <c r="O2295" s="45">
        <v>8</v>
      </c>
      <c r="P2295" s="45">
        <v>9</v>
      </c>
      <c r="Q2295" s="45">
        <v>1</v>
      </c>
      <c r="R2295" s="45">
        <v>2</v>
      </c>
      <c r="S2295" s="45">
        <v>3</v>
      </c>
      <c r="T2295" s="45" t="s">
        <v>3453</v>
      </c>
      <c r="U2295" s="45">
        <v>5</v>
      </c>
      <c r="V2295" s="45">
        <v>6</v>
      </c>
      <c r="W2295" s="45">
        <v>7</v>
      </c>
      <c r="X2295" s="45" t="s">
        <v>3454</v>
      </c>
      <c r="Y2295" s="276">
        <v>9</v>
      </c>
    </row>
    <row r="2296" spans="1:25">
      <c r="A2296" s="133" t="s">
        <v>786</v>
      </c>
      <c r="B2296" s="133" t="s">
        <v>172</v>
      </c>
      <c r="C2296" s="109" t="s">
        <v>1021</v>
      </c>
      <c r="D2296" s="109" t="s">
        <v>1022</v>
      </c>
      <c r="E2296" s="98" t="s">
        <v>0</v>
      </c>
      <c r="F2296" s="98" t="s">
        <v>0</v>
      </c>
      <c r="G2296" s="153" t="s">
        <v>0</v>
      </c>
      <c r="H2296" s="98" t="s">
        <v>1023</v>
      </c>
      <c r="I2296" s="110"/>
      <c r="J2296" s="110"/>
      <c r="K2296" s="110"/>
      <c r="L2296" s="110" t="s">
        <v>0</v>
      </c>
      <c r="M2296" s="110" t="s">
        <v>0</v>
      </c>
      <c r="N2296" s="110" t="s">
        <v>0</v>
      </c>
      <c r="O2296" s="110" t="s">
        <v>0</v>
      </c>
      <c r="P2296" s="110" t="s">
        <v>0</v>
      </c>
      <c r="Q2296" s="110"/>
      <c r="R2296" s="110"/>
      <c r="S2296" s="110"/>
      <c r="T2296" s="110" t="s">
        <v>0</v>
      </c>
      <c r="U2296" s="110" t="s">
        <v>0</v>
      </c>
      <c r="V2296" s="110" t="s">
        <v>0</v>
      </c>
      <c r="W2296" s="110" t="s">
        <v>0</v>
      </c>
      <c r="X2296" s="110" t="s">
        <v>0</v>
      </c>
      <c r="Y2296" s="217"/>
    </row>
    <row r="2297" spans="1:25" ht="20.399999999999999">
      <c r="A2297" s="20" t="s">
        <v>0</v>
      </c>
      <c r="B2297" s="20" t="s">
        <v>0</v>
      </c>
      <c r="C2297" s="20" t="s">
        <v>0</v>
      </c>
      <c r="D2297" s="21" t="s">
        <v>0</v>
      </c>
      <c r="E2297" s="21" t="s">
        <v>0</v>
      </c>
      <c r="F2297" s="21" t="s">
        <v>0</v>
      </c>
      <c r="G2297" s="150" t="s">
        <v>0</v>
      </c>
      <c r="H2297" s="30" t="s">
        <v>33</v>
      </c>
      <c r="I2297" s="31">
        <f t="shared" si="1588"/>
        <v>1434282</v>
      </c>
      <c r="J2297" s="31">
        <f t="shared" ref="J2297:P2297" si="1622">SUM(J2298,J2306,J2308)</f>
        <v>1297405</v>
      </c>
      <c r="K2297" s="31">
        <f t="shared" si="1589"/>
        <v>136877</v>
      </c>
      <c r="L2297" s="31">
        <f t="shared" si="1622"/>
        <v>15000</v>
      </c>
      <c r="M2297" s="31">
        <f t="shared" si="1622"/>
        <v>0</v>
      </c>
      <c r="N2297" s="31">
        <f t="shared" si="1622"/>
        <v>121877</v>
      </c>
      <c r="O2297" s="31">
        <f t="shared" si="1622"/>
        <v>0</v>
      </c>
      <c r="P2297" s="31">
        <f t="shared" si="1622"/>
        <v>0</v>
      </c>
      <c r="Q2297" s="31">
        <f>SUM(Q2298,Q2306,Q2308)</f>
        <v>1512131</v>
      </c>
      <c r="R2297" s="31">
        <f>SUM(R2298,R2306,R2308)</f>
        <v>1360865</v>
      </c>
      <c r="S2297" s="31">
        <f>SUM(S2298,S2306,S2308)</f>
        <v>1074228</v>
      </c>
      <c r="T2297" s="31">
        <f t="shared" ref="T2297:X2297" si="1623">SUM(T2298,T2306,T2308)</f>
        <v>286637</v>
      </c>
      <c r="U2297" s="31">
        <f t="shared" si="1623"/>
        <v>100748</v>
      </c>
      <c r="V2297" s="31">
        <f t="shared" si="1623"/>
        <v>95968</v>
      </c>
      <c r="W2297" s="31">
        <f t="shared" si="1623"/>
        <v>89921</v>
      </c>
      <c r="X2297" s="31">
        <f t="shared" si="1623"/>
        <v>1360865</v>
      </c>
      <c r="Y2297" s="220">
        <f t="shared" ref="Y2297:Y2327" si="1624">IF(R2297=0,0,(X2297/R2297)*100)</f>
        <v>100</v>
      </c>
    </row>
    <row r="2298" spans="1:25">
      <c r="A2298" s="23" t="s">
        <v>786</v>
      </c>
      <c r="B2298" s="23" t="s">
        <v>172</v>
      </c>
      <c r="C2298" s="23" t="s">
        <v>1021</v>
      </c>
      <c r="D2298" s="23" t="s">
        <v>1022</v>
      </c>
      <c r="E2298" s="21" t="s">
        <v>132</v>
      </c>
      <c r="F2298" s="21" t="s">
        <v>0</v>
      </c>
      <c r="G2298" s="150" t="s">
        <v>0</v>
      </c>
      <c r="H2298" s="21" t="s">
        <v>11</v>
      </c>
      <c r="I2298" s="66">
        <f t="shared" si="1588"/>
        <v>1208327</v>
      </c>
      <c r="J2298" s="66">
        <f t="shared" ref="J2298:P2298" si="1625">SUM(J2299,J2300)</f>
        <v>1116900</v>
      </c>
      <c r="K2298" s="66">
        <f t="shared" si="1589"/>
        <v>91427</v>
      </c>
      <c r="L2298" s="66">
        <f t="shared" si="1625"/>
        <v>0</v>
      </c>
      <c r="M2298" s="66">
        <f t="shared" si="1625"/>
        <v>0</v>
      </c>
      <c r="N2298" s="66">
        <f t="shared" si="1625"/>
        <v>91427</v>
      </c>
      <c r="O2298" s="66">
        <f t="shared" si="1625"/>
        <v>0</v>
      </c>
      <c r="P2298" s="66">
        <f t="shared" si="1625"/>
        <v>0</v>
      </c>
      <c r="Q2298" s="66">
        <f>SUM(Q2299,Q2300)</f>
        <v>1261920</v>
      </c>
      <c r="R2298" s="66">
        <f>SUM(R2299,R2300)</f>
        <v>1170493</v>
      </c>
      <c r="S2298" s="66">
        <f>SUM(S2299,S2300)</f>
        <v>920381</v>
      </c>
      <c r="T2298" s="66">
        <f t="shared" ref="T2298:X2298" si="1626">SUM(T2299,T2300)</f>
        <v>250112</v>
      </c>
      <c r="U2298" s="66">
        <f t="shared" si="1626"/>
        <v>86920</v>
      </c>
      <c r="V2298" s="66">
        <f t="shared" si="1626"/>
        <v>83370</v>
      </c>
      <c r="W2298" s="66">
        <f t="shared" si="1626"/>
        <v>79822</v>
      </c>
      <c r="X2298" s="66">
        <f t="shared" si="1626"/>
        <v>1170493</v>
      </c>
      <c r="Y2298" s="208">
        <f t="shared" si="1624"/>
        <v>100</v>
      </c>
    </row>
    <row r="2299" spans="1:25">
      <c r="A2299" s="23" t="s">
        <v>786</v>
      </c>
      <c r="B2299" s="23" t="s">
        <v>172</v>
      </c>
      <c r="C2299" s="23" t="s">
        <v>1021</v>
      </c>
      <c r="D2299" s="23" t="s">
        <v>1022</v>
      </c>
      <c r="E2299" s="22">
        <v>6111</v>
      </c>
      <c r="F2299" s="23"/>
      <c r="G2299" s="128" t="s">
        <v>3378</v>
      </c>
      <c r="H2299" s="32" t="s">
        <v>12</v>
      </c>
      <c r="I2299" s="44">
        <f t="shared" si="1588"/>
        <v>1048867</v>
      </c>
      <c r="J2299" s="44">
        <v>972104</v>
      </c>
      <c r="K2299" s="44">
        <f t="shared" si="1589"/>
        <v>76763</v>
      </c>
      <c r="L2299" s="44">
        <v>0</v>
      </c>
      <c r="M2299" s="44">
        <v>0</v>
      </c>
      <c r="N2299" s="44">
        <v>76763</v>
      </c>
      <c r="O2299" s="44">
        <v>0</v>
      </c>
      <c r="P2299" s="44">
        <v>0</v>
      </c>
      <c r="Q2299" s="44">
        <v>1098467</v>
      </c>
      <c r="R2299" s="44">
        <v>1021704</v>
      </c>
      <c r="S2299" s="44">
        <v>799112</v>
      </c>
      <c r="T2299" s="44">
        <f t="shared" ref="T2299:T2326" si="1627">U2299+V2299+W2299</f>
        <v>222592</v>
      </c>
      <c r="U2299" s="44">
        <v>74197</v>
      </c>
      <c r="V2299" s="44">
        <v>74197</v>
      </c>
      <c r="W2299" s="44">
        <v>74198</v>
      </c>
      <c r="X2299" s="44">
        <f t="shared" ref="X2299:X2326" si="1628">S2299+T2299</f>
        <v>1021704</v>
      </c>
      <c r="Y2299" s="209">
        <f t="shared" si="1624"/>
        <v>100</v>
      </c>
    </row>
    <row r="2300" spans="1:25">
      <c r="A2300" s="20" t="s">
        <v>786</v>
      </c>
      <c r="B2300" s="20" t="s">
        <v>172</v>
      </c>
      <c r="C2300" s="20" t="s">
        <v>1021</v>
      </c>
      <c r="D2300" s="20" t="s">
        <v>1022</v>
      </c>
      <c r="E2300" s="20" t="s">
        <v>134</v>
      </c>
      <c r="F2300" s="23" t="s">
        <v>0</v>
      </c>
      <c r="G2300" s="154" t="s">
        <v>0</v>
      </c>
      <c r="H2300" s="21" t="s">
        <v>13</v>
      </c>
      <c r="I2300" s="66">
        <f t="shared" si="1588"/>
        <v>159460</v>
      </c>
      <c r="J2300" s="66">
        <f t="shared" ref="J2300:P2300" si="1629">SUM(J2301:J2305)</f>
        <v>144796</v>
      </c>
      <c r="K2300" s="66">
        <f t="shared" si="1589"/>
        <v>14664</v>
      </c>
      <c r="L2300" s="66">
        <f t="shared" si="1629"/>
        <v>0</v>
      </c>
      <c r="M2300" s="66">
        <f t="shared" si="1629"/>
        <v>0</v>
      </c>
      <c r="N2300" s="66">
        <f t="shared" si="1629"/>
        <v>14664</v>
      </c>
      <c r="O2300" s="66">
        <f t="shared" si="1629"/>
        <v>0</v>
      </c>
      <c r="P2300" s="66">
        <f t="shared" si="1629"/>
        <v>0</v>
      </c>
      <c r="Q2300" s="66">
        <f>SUM(Q2301:Q2305)</f>
        <v>163453</v>
      </c>
      <c r="R2300" s="66">
        <f>SUM(R2301:R2305)</f>
        <v>148789</v>
      </c>
      <c r="S2300" s="66">
        <f>SUM(S2301:S2305)</f>
        <v>121269</v>
      </c>
      <c r="T2300" s="66">
        <f t="shared" ref="T2300:X2300" si="1630">SUM(T2301:T2305)</f>
        <v>27520</v>
      </c>
      <c r="U2300" s="66">
        <f t="shared" si="1630"/>
        <v>12723</v>
      </c>
      <c r="V2300" s="66">
        <f t="shared" si="1630"/>
        <v>9173</v>
      </c>
      <c r="W2300" s="66">
        <f t="shared" si="1630"/>
        <v>5624</v>
      </c>
      <c r="X2300" s="66">
        <f t="shared" si="1630"/>
        <v>148789</v>
      </c>
      <c r="Y2300" s="208">
        <f t="shared" si="1624"/>
        <v>100</v>
      </c>
    </row>
    <row r="2301" spans="1:25">
      <c r="A2301" s="23" t="s">
        <v>786</v>
      </c>
      <c r="B2301" s="23" t="s">
        <v>172</v>
      </c>
      <c r="C2301" s="23" t="s">
        <v>1021</v>
      </c>
      <c r="D2301" s="23" t="s">
        <v>1022</v>
      </c>
      <c r="E2301" s="22">
        <v>6112</v>
      </c>
      <c r="F2301" s="23" t="s">
        <v>1024</v>
      </c>
      <c r="G2301" s="128" t="s">
        <v>3378</v>
      </c>
      <c r="H2301" s="32" t="s">
        <v>16</v>
      </c>
      <c r="I2301" s="44">
        <f t="shared" si="1588"/>
        <v>23320</v>
      </c>
      <c r="J2301" s="44">
        <v>21571</v>
      </c>
      <c r="K2301" s="44">
        <f t="shared" si="1589"/>
        <v>1749</v>
      </c>
      <c r="L2301" s="44">
        <v>0</v>
      </c>
      <c r="M2301" s="44">
        <v>0</v>
      </c>
      <c r="N2301" s="44">
        <v>1749</v>
      </c>
      <c r="O2301" s="44">
        <v>0</v>
      </c>
      <c r="P2301" s="44">
        <v>0</v>
      </c>
      <c r="Q2301" s="44">
        <v>27388</v>
      </c>
      <c r="R2301" s="44">
        <v>25586</v>
      </c>
      <c r="S2301" s="44">
        <v>23393</v>
      </c>
      <c r="T2301" s="44">
        <f t="shared" si="1627"/>
        <v>2193</v>
      </c>
      <c r="U2301" s="44">
        <v>731</v>
      </c>
      <c r="V2301" s="44">
        <v>731</v>
      </c>
      <c r="W2301" s="44">
        <v>731</v>
      </c>
      <c r="X2301" s="44">
        <f t="shared" si="1628"/>
        <v>25586</v>
      </c>
      <c r="Y2301" s="209">
        <f t="shared" si="1624"/>
        <v>100</v>
      </c>
    </row>
    <row r="2302" spans="1:25">
      <c r="A2302" s="23" t="s">
        <v>786</v>
      </c>
      <c r="B2302" s="23" t="s">
        <v>172</v>
      </c>
      <c r="C2302" s="23" t="s">
        <v>1021</v>
      </c>
      <c r="D2302" s="23" t="s">
        <v>1022</v>
      </c>
      <c r="E2302" s="22">
        <v>6112</v>
      </c>
      <c r="F2302" s="23" t="s">
        <v>1025</v>
      </c>
      <c r="G2302" s="128" t="s">
        <v>3378</v>
      </c>
      <c r="H2302" s="32" t="s">
        <v>19</v>
      </c>
      <c r="I2302" s="44">
        <f t="shared" ref="I2302:I2368" si="1631">SUM(J2302,K2302,O2302,P2302)</f>
        <v>96940</v>
      </c>
      <c r="J2302" s="44">
        <v>89540</v>
      </c>
      <c r="K2302" s="44">
        <f t="shared" ref="K2302:K2368" si="1632">SUM(L2302,M2302,N2302)</f>
        <v>7400</v>
      </c>
      <c r="L2302" s="44">
        <v>0</v>
      </c>
      <c r="M2302" s="44">
        <v>0</v>
      </c>
      <c r="N2302" s="44">
        <v>7400</v>
      </c>
      <c r="O2302" s="44">
        <v>0</v>
      </c>
      <c r="P2302" s="44">
        <v>0</v>
      </c>
      <c r="Q2302" s="44">
        <v>96828</v>
      </c>
      <c r="R2302" s="44">
        <v>89540</v>
      </c>
      <c r="S2302" s="44">
        <v>74863</v>
      </c>
      <c r="T2302" s="44">
        <f t="shared" si="1627"/>
        <v>14677</v>
      </c>
      <c r="U2302" s="44">
        <v>4892</v>
      </c>
      <c r="V2302" s="44">
        <v>4892</v>
      </c>
      <c r="W2302" s="44">
        <v>4893</v>
      </c>
      <c r="X2302" s="44">
        <f t="shared" si="1628"/>
        <v>89540</v>
      </c>
      <c r="Y2302" s="209">
        <f t="shared" si="1624"/>
        <v>100</v>
      </c>
    </row>
    <row r="2303" spans="1:25">
      <c r="A2303" s="23" t="s">
        <v>786</v>
      </c>
      <c r="B2303" s="23" t="s">
        <v>172</v>
      </c>
      <c r="C2303" s="23" t="s">
        <v>1021</v>
      </c>
      <c r="D2303" s="23" t="s">
        <v>1022</v>
      </c>
      <c r="E2303" s="22">
        <v>6112</v>
      </c>
      <c r="F2303" s="23" t="s">
        <v>1026</v>
      </c>
      <c r="G2303" s="128" t="s">
        <v>3378</v>
      </c>
      <c r="H2303" s="32" t="s">
        <v>17</v>
      </c>
      <c r="I2303" s="44">
        <f t="shared" si="1631"/>
        <v>20200</v>
      </c>
      <c r="J2303" s="44">
        <v>18685</v>
      </c>
      <c r="K2303" s="44">
        <f t="shared" si="1632"/>
        <v>1515</v>
      </c>
      <c r="L2303" s="44">
        <v>0</v>
      </c>
      <c r="M2303" s="44">
        <v>0</v>
      </c>
      <c r="N2303" s="44">
        <v>1515</v>
      </c>
      <c r="O2303" s="44">
        <v>0</v>
      </c>
      <c r="P2303" s="44">
        <v>0</v>
      </c>
      <c r="Q2303" s="44">
        <v>20178</v>
      </c>
      <c r="R2303" s="44">
        <v>18663</v>
      </c>
      <c r="S2303" s="44">
        <v>18663</v>
      </c>
      <c r="T2303" s="44">
        <f t="shared" si="1627"/>
        <v>0</v>
      </c>
      <c r="U2303" s="44">
        <v>0</v>
      </c>
      <c r="V2303" s="44">
        <v>0</v>
      </c>
      <c r="W2303" s="44">
        <v>0</v>
      </c>
      <c r="X2303" s="44">
        <f t="shared" si="1628"/>
        <v>18663</v>
      </c>
      <c r="Y2303" s="209">
        <f t="shared" si="1624"/>
        <v>100</v>
      </c>
    </row>
    <row r="2304" spans="1:25">
      <c r="A2304" s="23" t="s">
        <v>786</v>
      </c>
      <c r="B2304" s="23" t="s">
        <v>172</v>
      </c>
      <c r="C2304" s="23" t="s">
        <v>1021</v>
      </c>
      <c r="D2304" s="23" t="s">
        <v>1022</v>
      </c>
      <c r="E2304" s="22">
        <v>6112</v>
      </c>
      <c r="F2304" s="23" t="s">
        <v>1027</v>
      </c>
      <c r="G2304" s="128" t="s">
        <v>3378</v>
      </c>
      <c r="H2304" s="32" t="s">
        <v>15</v>
      </c>
      <c r="I2304" s="44">
        <f t="shared" si="1631"/>
        <v>0</v>
      </c>
      <c r="J2304" s="44">
        <v>0</v>
      </c>
      <c r="K2304" s="44">
        <f t="shared" si="1632"/>
        <v>0</v>
      </c>
      <c r="L2304" s="44">
        <v>0</v>
      </c>
      <c r="M2304" s="44">
        <v>0</v>
      </c>
      <c r="N2304" s="44">
        <v>0</v>
      </c>
      <c r="O2304" s="44">
        <v>0</v>
      </c>
      <c r="P2304" s="44">
        <v>0</v>
      </c>
      <c r="Q2304" s="44">
        <v>0</v>
      </c>
      <c r="R2304" s="44">
        <v>0</v>
      </c>
      <c r="S2304" s="44">
        <v>0</v>
      </c>
      <c r="T2304" s="44">
        <f t="shared" si="1627"/>
        <v>0</v>
      </c>
      <c r="U2304" s="44">
        <v>0</v>
      </c>
      <c r="V2304" s="44">
        <v>0</v>
      </c>
      <c r="W2304" s="44">
        <v>0</v>
      </c>
      <c r="X2304" s="44">
        <f t="shared" si="1628"/>
        <v>0</v>
      </c>
      <c r="Y2304" s="209">
        <f t="shared" si="1624"/>
        <v>0</v>
      </c>
    </row>
    <row r="2305" spans="1:25">
      <c r="A2305" s="23" t="s">
        <v>786</v>
      </c>
      <c r="B2305" s="23" t="s">
        <v>172</v>
      </c>
      <c r="C2305" s="23" t="s">
        <v>1021</v>
      </c>
      <c r="D2305" s="23" t="s">
        <v>1022</v>
      </c>
      <c r="E2305" s="22">
        <v>6112</v>
      </c>
      <c r="F2305" s="23" t="s">
        <v>1028</v>
      </c>
      <c r="G2305" s="128" t="s">
        <v>3378</v>
      </c>
      <c r="H2305" s="32" t="s">
        <v>18</v>
      </c>
      <c r="I2305" s="44">
        <f t="shared" si="1631"/>
        <v>19000</v>
      </c>
      <c r="J2305" s="44">
        <v>15000</v>
      </c>
      <c r="K2305" s="44">
        <f t="shared" si="1632"/>
        <v>4000</v>
      </c>
      <c r="L2305" s="44">
        <v>0</v>
      </c>
      <c r="M2305" s="44">
        <v>0</v>
      </c>
      <c r="N2305" s="44">
        <v>4000</v>
      </c>
      <c r="O2305" s="44">
        <v>0</v>
      </c>
      <c r="P2305" s="44">
        <v>0</v>
      </c>
      <c r="Q2305" s="44">
        <v>19059</v>
      </c>
      <c r="R2305" s="44">
        <v>15000</v>
      </c>
      <c r="S2305" s="44">
        <v>4350</v>
      </c>
      <c r="T2305" s="44">
        <f t="shared" si="1627"/>
        <v>10650</v>
      </c>
      <c r="U2305" s="44">
        <v>7100</v>
      </c>
      <c r="V2305" s="44">
        <v>3550</v>
      </c>
      <c r="W2305" s="44">
        <v>0</v>
      </c>
      <c r="X2305" s="44">
        <f t="shared" si="1628"/>
        <v>15000</v>
      </c>
      <c r="Y2305" s="209">
        <f t="shared" si="1624"/>
        <v>100</v>
      </c>
    </row>
    <row r="2306" spans="1:25">
      <c r="A2306" s="23" t="s">
        <v>786</v>
      </c>
      <c r="B2306" s="23" t="s">
        <v>172</v>
      </c>
      <c r="C2306" s="23" t="s">
        <v>1021</v>
      </c>
      <c r="D2306" s="23" t="s">
        <v>1022</v>
      </c>
      <c r="E2306" s="21" t="s">
        <v>139</v>
      </c>
      <c r="F2306" s="21" t="s">
        <v>0</v>
      </c>
      <c r="G2306" s="150" t="s">
        <v>0</v>
      </c>
      <c r="H2306" s="21" t="s">
        <v>21</v>
      </c>
      <c r="I2306" s="66">
        <f t="shared" si="1631"/>
        <v>112921</v>
      </c>
      <c r="J2306" s="66">
        <f t="shared" ref="J2306:X2306" si="1633">SUM(J2307)</f>
        <v>104721</v>
      </c>
      <c r="K2306" s="66">
        <f t="shared" si="1632"/>
        <v>8200</v>
      </c>
      <c r="L2306" s="66">
        <f t="shared" si="1633"/>
        <v>0</v>
      </c>
      <c r="M2306" s="66">
        <f t="shared" si="1633"/>
        <v>0</v>
      </c>
      <c r="N2306" s="66">
        <f t="shared" si="1633"/>
        <v>8200</v>
      </c>
      <c r="O2306" s="66">
        <f t="shared" si="1633"/>
        <v>0</v>
      </c>
      <c r="P2306" s="66">
        <f t="shared" si="1633"/>
        <v>0</v>
      </c>
      <c r="Q2306" s="66">
        <f t="shared" si="1633"/>
        <v>118129</v>
      </c>
      <c r="R2306" s="66">
        <f t="shared" si="1633"/>
        <v>109929</v>
      </c>
      <c r="S2306" s="66">
        <f t="shared" si="1633"/>
        <v>86942</v>
      </c>
      <c r="T2306" s="66">
        <f t="shared" si="1633"/>
        <v>22987</v>
      </c>
      <c r="U2306" s="66">
        <f t="shared" si="1633"/>
        <v>7662</v>
      </c>
      <c r="V2306" s="66">
        <f t="shared" si="1633"/>
        <v>7662</v>
      </c>
      <c r="W2306" s="66">
        <f t="shared" si="1633"/>
        <v>7663</v>
      </c>
      <c r="X2306" s="66">
        <f t="shared" si="1633"/>
        <v>109929</v>
      </c>
      <c r="Y2306" s="208">
        <f t="shared" si="1624"/>
        <v>100</v>
      </c>
    </row>
    <row r="2307" spans="1:25">
      <c r="A2307" s="23" t="s">
        <v>786</v>
      </c>
      <c r="B2307" s="23" t="s">
        <v>172</v>
      </c>
      <c r="C2307" s="23" t="s">
        <v>1021</v>
      </c>
      <c r="D2307" s="23" t="s">
        <v>1022</v>
      </c>
      <c r="E2307" s="22">
        <v>6121</v>
      </c>
      <c r="F2307" s="23"/>
      <c r="G2307" s="128" t="s">
        <v>3378</v>
      </c>
      <c r="H2307" s="32" t="s">
        <v>22</v>
      </c>
      <c r="I2307" s="44">
        <f t="shared" si="1631"/>
        <v>112921</v>
      </c>
      <c r="J2307" s="44">
        <v>104721</v>
      </c>
      <c r="K2307" s="44">
        <f t="shared" si="1632"/>
        <v>8200</v>
      </c>
      <c r="L2307" s="44">
        <v>0</v>
      </c>
      <c r="M2307" s="44">
        <v>0</v>
      </c>
      <c r="N2307" s="44">
        <v>8200</v>
      </c>
      <c r="O2307" s="44">
        <v>0</v>
      </c>
      <c r="P2307" s="44">
        <v>0</v>
      </c>
      <c r="Q2307" s="44">
        <v>118129</v>
      </c>
      <c r="R2307" s="44">
        <v>109929</v>
      </c>
      <c r="S2307" s="44">
        <v>86942</v>
      </c>
      <c r="T2307" s="44">
        <f t="shared" si="1627"/>
        <v>22987</v>
      </c>
      <c r="U2307" s="44">
        <v>7662</v>
      </c>
      <c r="V2307" s="44">
        <v>7662</v>
      </c>
      <c r="W2307" s="44">
        <v>7663</v>
      </c>
      <c r="X2307" s="44">
        <f t="shared" si="1628"/>
        <v>109929</v>
      </c>
      <c r="Y2307" s="209">
        <f t="shared" si="1624"/>
        <v>100</v>
      </c>
    </row>
    <row r="2308" spans="1:25">
      <c r="A2308" s="23" t="s">
        <v>786</v>
      </c>
      <c r="B2308" s="23" t="s">
        <v>172</v>
      </c>
      <c r="C2308" s="23" t="s">
        <v>1021</v>
      </c>
      <c r="D2308" s="23" t="s">
        <v>1022</v>
      </c>
      <c r="E2308" s="21" t="s">
        <v>141</v>
      </c>
      <c r="F2308" s="21" t="s">
        <v>0</v>
      </c>
      <c r="G2308" s="150" t="s">
        <v>0</v>
      </c>
      <c r="H2308" s="21" t="s">
        <v>23</v>
      </c>
      <c r="I2308" s="66">
        <f t="shared" si="1631"/>
        <v>113034</v>
      </c>
      <c r="J2308" s="66">
        <f t="shared" ref="J2308:P2308" si="1634">SUM(J2309:J2316)</f>
        <v>75784</v>
      </c>
      <c r="K2308" s="66">
        <f t="shared" si="1632"/>
        <v>37250</v>
      </c>
      <c r="L2308" s="66">
        <f t="shared" si="1634"/>
        <v>15000</v>
      </c>
      <c r="M2308" s="66">
        <f t="shared" si="1634"/>
        <v>0</v>
      </c>
      <c r="N2308" s="66">
        <f t="shared" si="1634"/>
        <v>22250</v>
      </c>
      <c r="O2308" s="66">
        <f t="shared" si="1634"/>
        <v>0</v>
      </c>
      <c r="P2308" s="66">
        <f t="shared" si="1634"/>
        <v>0</v>
      </c>
      <c r="Q2308" s="66">
        <f>SUM(Q2309:Q2316)</f>
        <v>132082</v>
      </c>
      <c r="R2308" s="66">
        <f>SUM(R2309:R2316)</f>
        <v>80443</v>
      </c>
      <c r="S2308" s="66">
        <f>SUM(S2309:S2316)</f>
        <v>66905</v>
      </c>
      <c r="T2308" s="66">
        <f t="shared" ref="T2308:X2308" si="1635">SUM(T2309:T2316)</f>
        <v>13538</v>
      </c>
      <c r="U2308" s="66">
        <f t="shared" si="1635"/>
        <v>6166</v>
      </c>
      <c r="V2308" s="66">
        <f t="shared" si="1635"/>
        <v>4936</v>
      </c>
      <c r="W2308" s="66">
        <f t="shared" si="1635"/>
        <v>2436</v>
      </c>
      <c r="X2308" s="66">
        <f t="shared" si="1635"/>
        <v>80443</v>
      </c>
      <c r="Y2308" s="208">
        <f t="shared" si="1624"/>
        <v>100</v>
      </c>
    </row>
    <row r="2309" spans="1:25">
      <c r="A2309" s="23" t="s">
        <v>786</v>
      </c>
      <c r="B2309" s="23" t="s">
        <v>172</v>
      </c>
      <c r="C2309" s="23" t="s">
        <v>1021</v>
      </c>
      <c r="D2309" s="23" t="s">
        <v>1022</v>
      </c>
      <c r="E2309" s="22">
        <v>6131</v>
      </c>
      <c r="F2309" s="23"/>
      <c r="G2309" s="128" t="s">
        <v>3378</v>
      </c>
      <c r="H2309" s="32" t="s">
        <v>24</v>
      </c>
      <c r="I2309" s="44">
        <f t="shared" si="1631"/>
        <v>3500</v>
      </c>
      <c r="J2309" s="44">
        <v>1500</v>
      </c>
      <c r="K2309" s="44">
        <f t="shared" si="1632"/>
        <v>2000</v>
      </c>
      <c r="L2309" s="44">
        <v>1000</v>
      </c>
      <c r="M2309" s="44">
        <v>0</v>
      </c>
      <c r="N2309" s="44">
        <v>1000</v>
      </c>
      <c r="O2309" s="44">
        <v>0</v>
      </c>
      <c r="P2309" s="44">
        <v>0</v>
      </c>
      <c r="Q2309" s="44">
        <v>3500</v>
      </c>
      <c r="R2309" s="44">
        <v>1500</v>
      </c>
      <c r="S2309" s="44">
        <v>1125</v>
      </c>
      <c r="T2309" s="44">
        <f t="shared" si="1627"/>
        <v>375</v>
      </c>
      <c r="U2309" s="44">
        <v>375</v>
      </c>
      <c r="V2309" s="44">
        <v>0</v>
      </c>
      <c r="W2309" s="44">
        <v>0</v>
      </c>
      <c r="X2309" s="44">
        <f t="shared" si="1628"/>
        <v>1500</v>
      </c>
      <c r="Y2309" s="209">
        <f t="shared" si="1624"/>
        <v>100</v>
      </c>
    </row>
    <row r="2310" spans="1:25">
      <c r="A2310" s="23" t="s">
        <v>786</v>
      </c>
      <c r="B2310" s="23" t="s">
        <v>172</v>
      </c>
      <c r="C2310" s="23" t="s">
        <v>1021</v>
      </c>
      <c r="D2310" s="23" t="s">
        <v>1022</v>
      </c>
      <c r="E2310" s="22">
        <v>6132</v>
      </c>
      <c r="F2310" s="23"/>
      <c r="G2310" s="128" t="s">
        <v>3378</v>
      </c>
      <c r="H2310" s="32" t="s">
        <v>25</v>
      </c>
      <c r="I2310" s="44">
        <f t="shared" si="1631"/>
        <v>36000</v>
      </c>
      <c r="J2310" s="44">
        <v>30000</v>
      </c>
      <c r="K2310" s="44">
        <f t="shared" si="1632"/>
        <v>6000</v>
      </c>
      <c r="L2310" s="44">
        <v>3000</v>
      </c>
      <c r="M2310" s="44">
        <v>0</v>
      </c>
      <c r="N2310" s="44">
        <v>3000</v>
      </c>
      <c r="O2310" s="44">
        <v>0</v>
      </c>
      <c r="P2310" s="44">
        <v>0</v>
      </c>
      <c r="Q2310" s="44">
        <v>39700</v>
      </c>
      <c r="R2310" s="44">
        <v>31000</v>
      </c>
      <c r="S2310" s="44">
        <v>30500</v>
      </c>
      <c r="T2310" s="44">
        <f t="shared" si="1627"/>
        <v>500</v>
      </c>
      <c r="U2310" s="44">
        <v>500</v>
      </c>
      <c r="V2310" s="44">
        <v>0</v>
      </c>
      <c r="W2310" s="44">
        <v>0</v>
      </c>
      <c r="X2310" s="44">
        <f t="shared" si="1628"/>
        <v>31000</v>
      </c>
      <c r="Y2310" s="209">
        <f t="shared" si="1624"/>
        <v>100</v>
      </c>
    </row>
    <row r="2311" spans="1:25">
      <c r="A2311" s="23" t="s">
        <v>786</v>
      </c>
      <c r="B2311" s="23" t="s">
        <v>172</v>
      </c>
      <c r="C2311" s="23" t="s">
        <v>1021</v>
      </c>
      <c r="D2311" s="23" t="s">
        <v>1022</v>
      </c>
      <c r="E2311" s="22">
        <v>6133</v>
      </c>
      <c r="F2311" s="23"/>
      <c r="G2311" s="128" t="s">
        <v>3378</v>
      </c>
      <c r="H2311" s="32" t="s">
        <v>26</v>
      </c>
      <c r="I2311" s="44">
        <f t="shared" si="1631"/>
        <v>10500</v>
      </c>
      <c r="J2311" s="44">
        <v>6000</v>
      </c>
      <c r="K2311" s="44">
        <f t="shared" si="1632"/>
        <v>4500</v>
      </c>
      <c r="L2311" s="44">
        <v>2000</v>
      </c>
      <c r="M2311" s="44">
        <v>0</v>
      </c>
      <c r="N2311" s="44">
        <v>2500</v>
      </c>
      <c r="O2311" s="44">
        <v>0</v>
      </c>
      <c r="P2311" s="44">
        <v>0</v>
      </c>
      <c r="Q2311" s="44">
        <v>12000</v>
      </c>
      <c r="R2311" s="44">
        <v>6000</v>
      </c>
      <c r="S2311" s="44">
        <v>4599</v>
      </c>
      <c r="T2311" s="44">
        <f t="shared" si="1627"/>
        <v>1401</v>
      </c>
      <c r="U2311" s="44">
        <v>467</v>
      </c>
      <c r="V2311" s="44">
        <v>467</v>
      </c>
      <c r="W2311" s="44">
        <v>467</v>
      </c>
      <c r="X2311" s="44">
        <f t="shared" si="1628"/>
        <v>6000</v>
      </c>
      <c r="Y2311" s="209">
        <f t="shared" si="1624"/>
        <v>100</v>
      </c>
    </row>
    <row r="2312" spans="1:25">
      <c r="A2312" s="23" t="s">
        <v>786</v>
      </c>
      <c r="B2312" s="23" t="s">
        <v>172</v>
      </c>
      <c r="C2312" s="23" t="s">
        <v>1021</v>
      </c>
      <c r="D2312" s="23" t="s">
        <v>1022</v>
      </c>
      <c r="E2312" s="22">
        <v>6134</v>
      </c>
      <c r="F2312" s="23"/>
      <c r="G2312" s="128" t="s">
        <v>3378</v>
      </c>
      <c r="H2312" s="32" t="s">
        <v>27</v>
      </c>
      <c r="I2312" s="44">
        <f t="shared" si="1631"/>
        <v>9500</v>
      </c>
      <c r="J2312" s="44">
        <v>5000</v>
      </c>
      <c r="K2312" s="44">
        <f t="shared" si="1632"/>
        <v>4500</v>
      </c>
      <c r="L2312" s="44">
        <v>2500</v>
      </c>
      <c r="M2312" s="44">
        <v>0</v>
      </c>
      <c r="N2312" s="44">
        <v>2000</v>
      </c>
      <c r="O2312" s="44">
        <v>0</v>
      </c>
      <c r="P2312" s="44">
        <v>0</v>
      </c>
      <c r="Q2312" s="44">
        <v>10576</v>
      </c>
      <c r="R2312" s="44">
        <v>5000</v>
      </c>
      <c r="S2312" s="44">
        <v>3749</v>
      </c>
      <c r="T2312" s="44">
        <f t="shared" si="1627"/>
        <v>1251</v>
      </c>
      <c r="U2312" s="44">
        <v>417</v>
      </c>
      <c r="V2312" s="44">
        <v>417</v>
      </c>
      <c r="W2312" s="44">
        <v>417</v>
      </c>
      <c r="X2312" s="44">
        <f t="shared" si="1628"/>
        <v>5000</v>
      </c>
      <c r="Y2312" s="209">
        <f t="shared" si="1624"/>
        <v>100</v>
      </c>
    </row>
    <row r="2313" spans="1:25">
      <c r="A2313" s="23" t="s">
        <v>786</v>
      </c>
      <c r="B2313" s="23" t="s">
        <v>172</v>
      </c>
      <c r="C2313" s="23" t="s">
        <v>1021</v>
      </c>
      <c r="D2313" s="23" t="s">
        <v>1022</v>
      </c>
      <c r="E2313" s="22">
        <v>6135</v>
      </c>
      <c r="F2313" s="23"/>
      <c r="G2313" s="128" t="s">
        <v>3378</v>
      </c>
      <c r="H2313" s="32" t="s">
        <v>28</v>
      </c>
      <c r="I2313" s="44">
        <f t="shared" si="1631"/>
        <v>9500</v>
      </c>
      <c r="J2313" s="44">
        <v>1500</v>
      </c>
      <c r="K2313" s="44">
        <f t="shared" si="1632"/>
        <v>8000</v>
      </c>
      <c r="L2313" s="44">
        <v>1500</v>
      </c>
      <c r="M2313" s="44">
        <v>0</v>
      </c>
      <c r="N2313" s="44">
        <v>6500</v>
      </c>
      <c r="O2313" s="44">
        <v>0</v>
      </c>
      <c r="P2313" s="44">
        <v>0</v>
      </c>
      <c r="Q2313" s="44">
        <v>10000</v>
      </c>
      <c r="R2313" s="44">
        <v>1500</v>
      </c>
      <c r="S2313" s="44">
        <v>1125</v>
      </c>
      <c r="T2313" s="44">
        <f t="shared" si="1627"/>
        <v>375</v>
      </c>
      <c r="U2313" s="44">
        <v>125</v>
      </c>
      <c r="V2313" s="44">
        <v>125</v>
      </c>
      <c r="W2313" s="44">
        <v>125</v>
      </c>
      <c r="X2313" s="44">
        <f t="shared" si="1628"/>
        <v>1500</v>
      </c>
      <c r="Y2313" s="209">
        <f t="shared" si="1624"/>
        <v>100</v>
      </c>
    </row>
    <row r="2314" spans="1:25">
      <c r="A2314" s="23" t="s">
        <v>786</v>
      </c>
      <c r="B2314" s="23" t="s">
        <v>172</v>
      </c>
      <c r="C2314" s="23" t="s">
        <v>1021</v>
      </c>
      <c r="D2314" s="23" t="s">
        <v>1022</v>
      </c>
      <c r="E2314" s="22">
        <v>6137</v>
      </c>
      <c r="F2314" s="23"/>
      <c r="G2314" s="128" t="s">
        <v>3378</v>
      </c>
      <c r="H2314" s="32" t="s">
        <v>30</v>
      </c>
      <c r="I2314" s="44">
        <f t="shared" si="1631"/>
        <v>9000</v>
      </c>
      <c r="J2314" s="44">
        <v>5000</v>
      </c>
      <c r="K2314" s="44">
        <f t="shared" si="1632"/>
        <v>4000</v>
      </c>
      <c r="L2314" s="44">
        <v>2000</v>
      </c>
      <c r="M2314" s="44">
        <v>0</v>
      </c>
      <c r="N2314" s="44">
        <v>2000</v>
      </c>
      <c r="O2314" s="44">
        <v>0</v>
      </c>
      <c r="P2314" s="44">
        <v>0</v>
      </c>
      <c r="Q2314" s="44">
        <v>17613</v>
      </c>
      <c r="R2314" s="44">
        <v>5000</v>
      </c>
      <c r="S2314" s="44">
        <v>3749</v>
      </c>
      <c r="T2314" s="44">
        <f t="shared" si="1627"/>
        <v>1251</v>
      </c>
      <c r="U2314" s="44">
        <v>417</v>
      </c>
      <c r="V2314" s="44">
        <v>417</v>
      </c>
      <c r="W2314" s="44">
        <v>417</v>
      </c>
      <c r="X2314" s="44">
        <f t="shared" si="1628"/>
        <v>5000</v>
      </c>
      <c r="Y2314" s="209">
        <f t="shared" si="1624"/>
        <v>100</v>
      </c>
    </row>
    <row r="2315" spans="1:25">
      <c r="A2315" s="23" t="s">
        <v>786</v>
      </c>
      <c r="B2315" s="23" t="s">
        <v>172</v>
      </c>
      <c r="C2315" s="23" t="s">
        <v>1021</v>
      </c>
      <c r="D2315" s="23" t="s">
        <v>1022</v>
      </c>
      <c r="E2315" s="22">
        <v>6138</v>
      </c>
      <c r="F2315" s="23"/>
      <c r="G2315" s="128" t="s">
        <v>3378</v>
      </c>
      <c r="H2315" s="32" t="s">
        <v>31</v>
      </c>
      <c r="I2315" s="44">
        <f t="shared" si="1631"/>
        <v>634</v>
      </c>
      <c r="J2315" s="44">
        <v>184</v>
      </c>
      <c r="K2315" s="44">
        <f t="shared" si="1632"/>
        <v>450</v>
      </c>
      <c r="L2315" s="44">
        <v>0</v>
      </c>
      <c r="M2315" s="44">
        <v>0</v>
      </c>
      <c r="N2315" s="44">
        <v>450</v>
      </c>
      <c r="O2315" s="44">
        <v>0</v>
      </c>
      <c r="P2315" s="44">
        <v>0</v>
      </c>
      <c r="Q2315" s="44">
        <v>634</v>
      </c>
      <c r="R2315" s="44">
        <v>184</v>
      </c>
      <c r="S2315" s="44">
        <v>184</v>
      </c>
      <c r="T2315" s="44">
        <f t="shared" si="1627"/>
        <v>0</v>
      </c>
      <c r="U2315" s="44">
        <v>0</v>
      </c>
      <c r="V2315" s="44">
        <v>0</v>
      </c>
      <c r="W2315" s="44">
        <v>0</v>
      </c>
      <c r="X2315" s="44">
        <f t="shared" si="1628"/>
        <v>184</v>
      </c>
      <c r="Y2315" s="209">
        <f t="shared" si="1624"/>
        <v>100</v>
      </c>
    </row>
    <row r="2316" spans="1:25">
      <c r="A2316" s="20" t="s">
        <v>786</v>
      </c>
      <c r="B2316" s="20" t="s">
        <v>172</v>
      </c>
      <c r="C2316" s="20" t="s">
        <v>1021</v>
      </c>
      <c r="D2316" s="20" t="s">
        <v>1022</v>
      </c>
      <c r="E2316" s="20" t="s">
        <v>144</v>
      </c>
      <c r="F2316" s="23" t="s">
        <v>0</v>
      </c>
      <c r="G2316" s="154" t="s">
        <v>0</v>
      </c>
      <c r="H2316" s="21" t="s">
        <v>32</v>
      </c>
      <c r="I2316" s="66">
        <f t="shared" si="1631"/>
        <v>34400</v>
      </c>
      <c r="J2316" s="66">
        <f t="shared" ref="J2316:P2316" si="1636">SUM(J2317:J2319)</f>
        <v>26600</v>
      </c>
      <c r="K2316" s="66">
        <f t="shared" si="1632"/>
        <v>7800</v>
      </c>
      <c r="L2316" s="66">
        <f t="shared" si="1636"/>
        <v>3000</v>
      </c>
      <c r="M2316" s="66">
        <f t="shared" si="1636"/>
        <v>0</v>
      </c>
      <c r="N2316" s="66">
        <f t="shared" si="1636"/>
        <v>4800</v>
      </c>
      <c r="O2316" s="66">
        <f t="shared" si="1636"/>
        <v>0</v>
      </c>
      <c r="P2316" s="66">
        <f t="shared" si="1636"/>
        <v>0</v>
      </c>
      <c r="Q2316" s="66">
        <f>SUM(Q2317:Q2319)</f>
        <v>38059</v>
      </c>
      <c r="R2316" s="66">
        <f>SUM(R2317:R2319)</f>
        <v>30259</v>
      </c>
      <c r="S2316" s="66">
        <f>SUM(S2317:S2319)</f>
        <v>21874</v>
      </c>
      <c r="T2316" s="66">
        <f t="shared" ref="T2316:X2316" si="1637">SUM(T2317:T2319)</f>
        <v>8385</v>
      </c>
      <c r="U2316" s="66">
        <f t="shared" si="1637"/>
        <v>3865</v>
      </c>
      <c r="V2316" s="66">
        <f t="shared" si="1637"/>
        <v>3510</v>
      </c>
      <c r="W2316" s="66">
        <f t="shared" si="1637"/>
        <v>1010</v>
      </c>
      <c r="X2316" s="66">
        <f t="shared" si="1637"/>
        <v>30259</v>
      </c>
      <c r="Y2316" s="208">
        <f t="shared" si="1624"/>
        <v>100</v>
      </c>
    </row>
    <row r="2317" spans="1:25">
      <c r="A2317" s="23" t="s">
        <v>786</v>
      </c>
      <c r="B2317" s="23" t="s">
        <v>172</v>
      </c>
      <c r="C2317" s="23" t="s">
        <v>1021</v>
      </c>
      <c r="D2317" s="23" t="s">
        <v>1022</v>
      </c>
      <c r="E2317" s="22">
        <v>6139</v>
      </c>
      <c r="F2317" s="23"/>
      <c r="G2317" s="128" t="s">
        <v>3378</v>
      </c>
      <c r="H2317" s="32" t="s">
        <v>32</v>
      </c>
      <c r="I2317" s="44">
        <f t="shared" si="1631"/>
        <v>27500</v>
      </c>
      <c r="J2317" s="44">
        <v>20000</v>
      </c>
      <c r="K2317" s="44">
        <f t="shared" si="1632"/>
        <v>7500</v>
      </c>
      <c r="L2317" s="44">
        <v>3000</v>
      </c>
      <c r="M2317" s="44">
        <v>0</v>
      </c>
      <c r="N2317" s="44">
        <v>4500</v>
      </c>
      <c r="O2317" s="44">
        <v>0</v>
      </c>
      <c r="P2317" s="44">
        <v>0</v>
      </c>
      <c r="Q2317" s="44">
        <v>32000</v>
      </c>
      <c r="R2317" s="44">
        <v>24500</v>
      </c>
      <c r="S2317" s="44">
        <v>17332</v>
      </c>
      <c r="T2317" s="44">
        <f t="shared" si="1627"/>
        <v>7168</v>
      </c>
      <c r="U2317" s="44">
        <v>3222</v>
      </c>
      <c r="V2317" s="44">
        <v>3223</v>
      </c>
      <c r="W2317" s="44">
        <v>723</v>
      </c>
      <c r="X2317" s="44">
        <f t="shared" si="1628"/>
        <v>24500</v>
      </c>
      <c r="Y2317" s="209">
        <f t="shared" si="1624"/>
        <v>100</v>
      </c>
    </row>
    <row r="2318" spans="1:25">
      <c r="A2318" s="23" t="s">
        <v>786</v>
      </c>
      <c r="B2318" s="23" t="s">
        <v>172</v>
      </c>
      <c r="C2318" s="23" t="s">
        <v>1021</v>
      </c>
      <c r="D2318" s="23" t="s">
        <v>1022</v>
      </c>
      <c r="E2318" s="22">
        <v>6139</v>
      </c>
      <c r="F2318" s="23" t="s">
        <v>1029</v>
      </c>
      <c r="G2318" s="128" t="s">
        <v>3378</v>
      </c>
      <c r="H2318" s="32" t="s">
        <v>152</v>
      </c>
      <c r="I2318" s="44">
        <f t="shared" si="1631"/>
        <v>3600</v>
      </c>
      <c r="J2318" s="44">
        <v>3300</v>
      </c>
      <c r="K2318" s="44">
        <f t="shared" si="1632"/>
        <v>300</v>
      </c>
      <c r="L2318" s="44">
        <v>0</v>
      </c>
      <c r="M2318" s="44">
        <v>0</v>
      </c>
      <c r="N2318" s="44">
        <v>300</v>
      </c>
      <c r="O2318" s="44">
        <v>0</v>
      </c>
      <c r="P2318" s="44">
        <v>0</v>
      </c>
      <c r="Q2318" s="44">
        <v>4059</v>
      </c>
      <c r="R2318" s="44">
        <v>3759</v>
      </c>
      <c r="S2318" s="44">
        <v>2898</v>
      </c>
      <c r="T2318" s="44">
        <f t="shared" si="1627"/>
        <v>861</v>
      </c>
      <c r="U2318" s="44">
        <v>287</v>
      </c>
      <c r="V2318" s="44">
        <v>287</v>
      </c>
      <c r="W2318" s="44">
        <v>287</v>
      </c>
      <c r="X2318" s="44">
        <f t="shared" si="1628"/>
        <v>3759</v>
      </c>
      <c r="Y2318" s="209">
        <f t="shared" si="1624"/>
        <v>100</v>
      </c>
    </row>
    <row r="2319" spans="1:25">
      <c r="A2319" s="23" t="s">
        <v>786</v>
      </c>
      <c r="B2319" s="23" t="s">
        <v>172</v>
      </c>
      <c r="C2319" s="23" t="s">
        <v>1021</v>
      </c>
      <c r="D2319" s="23" t="s">
        <v>1022</v>
      </c>
      <c r="E2319" s="22">
        <v>6139</v>
      </c>
      <c r="F2319" s="23" t="s">
        <v>1030</v>
      </c>
      <c r="G2319" s="128" t="s">
        <v>3378</v>
      </c>
      <c r="H2319" s="32" t="s">
        <v>158</v>
      </c>
      <c r="I2319" s="44">
        <f t="shared" si="1631"/>
        <v>3300</v>
      </c>
      <c r="J2319" s="44">
        <v>3300</v>
      </c>
      <c r="K2319" s="44">
        <f t="shared" si="1632"/>
        <v>0</v>
      </c>
      <c r="L2319" s="44">
        <v>0</v>
      </c>
      <c r="M2319" s="44">
        <v>0</v>
      </c>
      <c r="N2319" s="44">
        <v>0</v>
      </c>
      <c r="O2319" s="44">
        <v>0</v>
      </c>
      <c r="P2319" s="44">
        <v>0</v>
      </c>
      <c r="Q2319" s="44">
        <v>2000</v>
      </c>
      <c r="R2319" s="44">
        <v>2000</v>
      </c>
      <c r="S2319" s="44">
        <v>1644</v>
      </c>
      <c r="T2319" s="44">
        <f t="shared" si="1627"/>
        <v>356</v>
      </c>
      <c r="U2319" s="44">
        <v>356</v>
      </c>
      <c r="V2319" s="44"/>
      <c r="W2319" s="44"/>
      <c r="X2319" s="44">
        <f t="shared" si="1628"/>
        <v>2000</v>
      </c>
      <c r="Y2319" s="209">
        <f t="shared" si="1624"/>
        <v>100</v>
      </c>
    </row>
    <row r="2320" spans="1:25" ht="20.399999999999999">
      <c r="A2320" s="20" t="s">
        <v>0</v>
      </c>
      <c r="B2320" s="20" t="s">
        <v>0</v>
      </c>
      <c r="C2320" s="20" t="s">
        <v>0</v>
      </c>
      <c r="D2320" s="21" t="s">
        <v>0</v>
      </c>
      <c r="E2320" s="21" t="s">
        <v>0</v>
      </c>
      <c r="F2320" s="21" t="s">
        <v>0</v>
      </c>
      <c r="G2320" s="150" t="s">
        <v>0</v>
      </c>
      <c r="H2320" s="30" t="s">
        <v>42</v>
      </c>
      <c r="I2320" s="31">
        <f t="shared" si="1631"/>
        <v>20100</v>
      </c>
      <c r="J2320" s="31">
        <f t="shared" ref="J2320:X2320" si="1638">SUM(J2321)</f>
        <v>100</v>
      </c>
      <c r="K2320" s="31">
        <f t="shared" si="1632"/>
        <v>20000</v>
      </c>
      <c r="L2320" s="31">
        <f t="shared" si="1638"/>
        <v>0</v>
      </c>
      <c r="M2320" s="31">
        <f t="shared" si="1638"/>
        <v>0</v>
      </c>
      <c r="N2320" s="31">
        <f t="shared" si="1638"/>
        <v>20000</v>
      </c>
      <c r="O2320" s="31">
        <f t="shared" si="1638"/>
        <v>0</v>
      </c>
      <c r="P2320" s="31">
        <f t="shared" si="1638"/>
        <v>0</v>
      </c>
      <c r="Q2320" s="31">
        <f t="shared" si="1638"/>
        <v>73313</v>
      </c>
      <c r="R2320" s="31">
        <f t="shared" si="1638"/>
        <v>36010</v>
      </c>
      <c r="S2320" s="31">
        <f t="shared" si="1638"/>
        <v>35910</v>
      </c>
      <c r="T2320" s="31">
        <f t="shared" si="1638"/>
        <v>100</v>
      </c>
      <c r="U2320" s="31">
        <f t="shared" si="1638"/>
        <v>100</v>
      </c>
      <c r="V2320" s="31">
        <f t="shared" si="1638"/>
        <v>0</v>
      </c>
      <c r="W2320" s="31">
        <f t="shared" si="1638"/>
        <v>0</v>
      </c>
      <c r="X2320" s="31">
        <f t="shared" si="1638"/>
        <v>36010</v>
      </c>
      <c r="Y2320" s="220">
        <f t="shared" si="1624"/>
        <v>100</v>
      </c>
    </row>
    <row r="2321" spans="1:25">
      <c r="A2321" s="23" t="s">
        <v>786</v>
      </c>
      <c r="B2321" s="23" t="s">
        <v>172</v>
      </c>
      <c r="C2321" s="23" t="s">
        <v>1021</v>
      </c>
      <c r="D2321" s="23" t="s">
        <v>1022</v>
      </c>
      <c r="E2321" s="21" t="s">
        <v>159</v>
      </c>
      <c r="F2321" s="21" t="s">
        <v>0</v>
      </c>
      <c r="G2321" s="150" t="s">
        <v>0</v>
      </c>
      <c r="H2321" s="21" t="s">
        <v>34</v>
      </c>
      <c r="I2321" s="66">
        <f t="shared" si="1631"/>
        <v>20100</v>
      </c>
      <c r="J2321" s="66">
        <f t="shared" ref="J2321:P2321" si="1639">SUM(J2322:J2323)</f>
        <v>100</v>
      </c>
      <c r="K2321" s="66">
        <f t="shared" si="1632"/>
        <v>20000</v>
      </c>
      <c r="L2321" s="66">
        <f t="shared" si="1639"/>
        <v>0</v>
      </c>
      <c r="M2321" s="66">
        <f t="shared" si="1639"/>
        <v>0</v>
      </c>
      <c r="N2321" s="66">
        <f t="shared" si="1639"/>
        <v>20000</v>
      </c>
      <c r="O2321" s="66">
        <f t="shared" si="1639"/>
        <v>0</v>
      </c>
      <c r="P2321" s="66">
        <f t="shared" si="1639"/>
        <v>0</v>
      </c>
      <c r="Q2321" s="66">
        <f>SUM(Q2322:Q2323)</f>
        <v>73313</v>
      </c>
      <c r="R2321" s="66">
        <f>SUM(R2322:R2323)</f>
        <v>36010</v>
      </c>
      <c r="S2321" s="66">
        <f>SUM(S2322:S2323)</f>
        <v>35910</v>
      </c>
      <c r="T2321" s="66">
        <f t="shared" ref="T2321:X2321" si="1640">SUM(T2322:T2323)</f>
        <v>100</v>
      </c>
      <c r="U2321" s="66">
        <f t="shared" si="1640"/>
        <v>100</v>
      </c>
      <c r="V2321" s="66">
        <f t="shared" si="1640"/>
        <v>0</v>
      </c>
      <c r="W2321" s="66">
        <f t="shared" si="1640"/>
        <v>0</v>
      </c>
      <c r="X2321" s="66">
        <f t="shared" si="1640"/>
        <v>36010</v>
      </c>
      <c r="Y2321" s="208">
        <f t="shared" si="1624"/>
        <v>100</v>
      </c>
    </row>
    <row r="2322" spans="1:25">
      <c r="A2322" s="23" t="s">
        <v>786</v>
      </c>
      <c r="B2322" s="23" t="s">
        <v>172</v>
      </c>
      <c r="C2322" s="23" t="s">
        <v>1021</v>
      </c>
      <c r="D2322" s="23" t="s">
        <v>1022</v>
      </c>
      <c r="E2322" s="22">
        <v>6142</v>
      </c>
      <c r="F2322" s="23"/>
      <c r="G2322" s="128" t="s">
        <v>3378</v>
      </c>
      <c r="H2322" s="32" t="s">
        <v>36</v>
      </c>
      <c r="I2322" s="44">
        <f t="shared" si="1631"/>
        <v>20000</v>
      </c>
      <c r="J2322" s="44">
        <v>0</v>
      </c>
      <c r="K2322" s="44">
        <f t="shared" si="1632"/>
        <v>20000</v>
      </c>
      <c r="L2322" s="44">
        <v>0</v>
      </c>
      <c r="M2322" s="44">
        <v>0</v>
      </c>
      <c r="N2322" s="44">
        <v>20000</v>
      </c>
      <c r="O2322" s="44">
        <v>0</v>
      </c>
      <c r="P2322" s="44">
        <v>0</v>
      </c>
      <c r="Q2322" s="44">
        <v>20000</v>
      </c>
      <c r="R2322" s="44">
        <v>0</v>
      </c>
      <c r="S2322" s="44">
        <v>0</v>
      </c>
      <c r="T2322" s="44">
        <f t="shared" si="1627"/>
        <v>0</v>
      </c>
      <c r="U2322" s="44"/>
      <c r="V2322" s="44"/>
      <c r="W2322" s="44"/>
      <c r="X2322" s="44">
        <f t="shared" si="1628"/>
        <v>0</v>
      </c>
      <c r="Y2322" s="209">
        <f t="shared" si="1624"/>
        <v>0</v>
      </c>
    </row>
    <row r="2323" spans="1:25">
      <c r="A2323" s="23" t="s">
        <v>786</v>
      </c>
      <c r="B2323" s="23" t="s">
        <v>172</v>
      </c>
      <c r="C2323" s="23" t="s">
        <v>1021</v>
      </c>
      <c r="D2323" s="23" t="s">
        <v>1022</v>
      </c>
      <c r="E2323" s="22">
        <v>6148</v>
      </c>
      <c r="F2323" s="23"/>
      <c r="G2323" s="128" t="s">
        <v>3378</v>
      </c>
      <c r="H2323" s="32" t="s">
        <v>41</v>
      </c>
      <c r="I2323" s="44">
        <f t="shared" si="1631"/>
        <v>100</v>
      </c>
      <c r="J2323" s="44">
        <v>100</v>
      </c>
      <c r="K2323" s="44">
        <f t="shared" si="1632"/>
        <v>0</v>
      </c>
      <c r="L2323" s="44">
        <v>0</v>
      </c>
      <c r="M2323" s="44">
        <v>0</v>
      </c>
      <c r="N2323" s="44">
        <v>0</v>
      </c>
      <c r="O2323" s="44">
        <v>0</v>
      </c>
      <c r="P2323" s="44">
        <v>0</v>
      </c>
      <c r="Q2323" s="44">
        <v>53313</v>
      </c>
      <c r="R2323" s="44">
        <v>36010</v>
      </c>
      <c r="S2323" s="44">
        <v>35910</v>
      </c>
      <c r="T2323" s="44">
        <f t="shared" si="1627"/>
        <v>100</v>
      </c>
      <c r="U2323" s="44">
        <v>100</v>
      </c>
      <c r="V2323" s="44"/>
      <c r="W2323" s="44"/>
      <c r="X2323" s="44">
        <f t="shared" si="1628"/>
        <v>36010</v>
      </c>
      <c r="Y2323" s="209">
        <f t="shared" si="1624"/>
        <v>100</v>
      </c>
    </row>
    <row r="2324" spans="1:25" ht="20.399999999999999">
      <c r="A2324" s="20" t="s">
        <v>0</v>
      </c>
      <c r="B2324" s="20" t="s">
        <v>0</v>
      </c>
      <c r="C2324" s="20" t="s">
        <v>0</v>
      </c>
      <c r="D2324" s="21" t="s">
        <v>0</v>
      </c>
      <c r="E2324" s="21" t="s">
        <v>0</v>
      </c>
      <c r="F2324" s="21" t="s">
        <v>0</v>
      </c>
      <c r="G2324" s="150" t="s">
        <v>0</v>
      </c>
      <c r="H2324" s="30" t="s">
        <v>60</v>
      </c>
      <c r="I2324" s="31">
        <f t="shared" si="1631"/>
        <v>5123</v>
      </c>
      <c r="J2324" s="31">
        <f t="shared" ref="J2324:X2325" si="1641">SUM(J2325)</f>
        <v>0</v>
      </c>
      <c r="K2324" s="31">
        <f t="shared" si="1632"/>
        <v>5123</v>
      </c>
      <c r="L2324" s="31">
        <f t="shared" si="1641"/>
        <v>3000</v>
      </c>
      <c r="M2324" s="31">
        <f t="shared" si="1641"/>
        <v>0</v>
      </c>
      <c r="N2324" s="31">
        <f t="shared" si="1641"/>
        <v>2123</v>
      </c>
      <c r="O2324" s="31">
        <f t="shared" si="1641"/>
        <v>0</v>
      </c>
      <c r="P2324" s="31">
        <f t="shared" si="1641"/>
        <v>0</v>
      </c>
      <c r="Q2324" s="31">
        <f t="shared" si="1641"/>
        <v>6923</v>
      </c>
      <c r="R2324" s="31">
        <f t="shared" si="1641"/>
        <v>0</v>
      </c>
      <c r="S2324" s="31">
        <f t="shared" si="1641"/>
        <v>0</v>
      </c>
      <c r="T2324" s="31">
        <f t="shared" si="1641"/>
        <v>0</v>
      </c>
      <c r="U2324" s="31">
        <f t="shared" si="1641"/>
        <v>0</v>
      </c>
      <c r="V2324" s="31">
        <f t="shared" si="1641"/>
        <v>0</v>
      </c>
      <c r="W2324" s="31">
        <f t="shared" si="1641"/>
        <v>0</v>
      </c>
      <c r="X2324" s="31">
        <f t="shared" si="1641"/>
        <v>0</v>
      </c>
      <c r="Y2324" s="220">
        <f t="shared" si="1624"/>
        <v>0</v>
      </c>
    </row>
    <row r="2325" spans="1:25">
      <c r="A2325" s="23" t="s">
        <v>786</v>
      </c>
      <c r="B2325" s="23" t="s">
        <v>172</v>
      </c>
      <c r="C2325" s="23" t="s">
        <v>1021</v>
      </c>
      <c r="D2325" s="23" t="s">
        <v>1022</v>
      </c>
      <c r="E2325" s="21" t="s">
        <v>166</v>
      </c>
      <c r="F2325" s="21" t="s">
        <v>0</v>
      </c>
      <c r="G2325" s="150" t="s">
        <v>0</v>
      </c>
      <c r="H2325" s="21" t="s">
        <v>53</v>
      </c>
      <c r="I2325" s="66">
        <f t="shared" si="1631"/>
        <v>5123</v>
      </c>
      <c r="J2325" s="66">
        <f t="shared" si="1641"/>
        <v>0</v>
      </c>
      <c r="K2325" s="66">
        <f t="shared" si="1632"/>
        <v>5123</v>
      </c>
      <c r="L2325" s="66">
        <f t="shared" si="1641"/>
        <v>3000</v>
      </c>
      <c r="M2325" s="66">
        <f t="shared" si="1641"/>
        <v>0</v>
      </c>
      <c r="N2325" s="66">
        <f t="shared" si="1641"/>
        <v>2123</v>
      </c>
      <c r="O2325" s="66">
        <f t="shared" si="1641"/>
        <v>0</v>
      </c>
      <c r="P2325" s="66">
        <f t="shared" si="1641"/>
        <v>0</v>
      </c>
      <c r="Q2325" s="66">
        <f t="shared" si="1641"/>
        <v>6923</v>
      </c>
      <c r="R2325" s="66">
        <f t="shared" si="1641"/>
        <v>0</v>
      </c>
      <c r="S2325" s="66">
        <f t="shared" si="1641"/>
        <v>0</v>
      </c>
      <c r="T2325" s="66">
        <f t="shared" si="1641"/>
        <v>0</v>
      </c>
      <c r="U2325" s="66">
        <f t="shared" si="1641"/>
        <v>0</v>
      </c>
      <c r="V2325" s="66">
        <f t="shared" si="1641"/>
        <v>0</v>
      </c>
      <c r="W2325" s="66">
        <f t="shared" si="1641"/>
        <v>0</v>
      </c>
      <c r="X2325" s="66">
        <f t="shared" si="1641"/>
        <v>0</v>
      </c>
      <c r="Y2325" s="208">
        <f t="shared" si="1624"/>
        <v>0</v>
      </c>
    </row>
    <row r="2326" spans="1:25">
      <c r="A2326" s="23" t="s">
        <v>786</v>
      </c>
      <c r="B2326" s="23" t="s">
        <v>172</v>
      </c>
      <c r="C2326" s="23" t="s">
        <v>1021</v>
      </c>
      <c r="D2326" s="23" t="s">
        <v>1022</v>
      </c>
      <c r="E2326" s="22">
        <v>8213</v>
      </c>
      <c r="F2326" s="23"/>
      <c r="G2326" s="128" t="s">
        <v>3378</v>
      </c>
      <c r="H2326" s="32" t="s">
        <v>56</v>
      </c>
      <c r="I2326" s="44">
        <f t="shared" si="1631"/>
        <v>5123</v>
      </c>
      <c r="J2326" s="44">
        <v>0</v>
      </c>
      <c r="K2326" s="44">
        <f t="shared" si="1632"/>
        <v>5123</v>
      </c>
      <c r="L2326" s="44">
        <v>3000</v>
      </c>
      <c r="M2326" s="44">
        <v>0</v>
      </c>
      <c r="N2326" s="44">
        <v>2123</v>
      </c>
      <c r="O2326" s="44">
        <v>0</v>
      </c>
      <c r="P2326" s="44">
        <v>0</v>
      </c>
      <c r="Q2326" s="44">
        <v>6923</v>
      </c>
      <c r="R2326" s="44">
        <v>0</v>
      </c>
      <c r="S2326" s="44">
        <v>0</v>
      </c>
      <c r="T2326" s="44">
        <f t="shared" si="1627"/>
        <v>0</v>
      </c>
      <c r="U2326" s="44"/>
      <c r="V2326" s="44"/>
      <c r="W2326" s="44"/>
      <c r="X2326" s="44">
        <f t="shared" si="1628"/>
        <v>0</v>
      </c>
      <c r="Y2326" s="209">
        <f t="shared" si="1624"/>
        <v>0</v>
      </c>
    </row>
    <row r="2327" spans="1:25">
      <c r="A2327" s="32" t="s">
        <v>0</v>
      </c>
      <c r="B2327" s="32" t="s">
        <v>0</v>
      </c>
      <c r="C2327" s="32" t="s">
        <v>0</v>
      </c>
      <c r="D2327" s="32" t="s">
        <v>0</v>
      </c>
      <c r="E2327" s="32" t="s">
        <v>0</v>
      </c>
      <c r="F2327" s="32" t="s">
        <v>0</v>
      </c>
      <c r="G2327" s="154" t="s">
        <v>0</v>
      </c>
      <c r="H2327" s="30" t="s">
        <v>1031</v>
      </c>
      <c r="I2327" s="31">
        <f t="shared" si="1631"/>
        <v>1459505</v>
      </c>
      <c r="J2327" s="31">
        <f t="shared" ref="J2327:P2327" si="1642">SUM(J2297,J2320,J2324)</f>
        <v>1297505</v>
      </c>
      <c r="K2327" s="31">
        <f t="shared" si="1632"/>
        <v>162000</v>
      </c>
      <c r="L2327" s="31">
        <f t="shared" si="1642"/>
        <v>18000</v>
      </c>
      <c r="M2327" s="31">
        <f t="shared" si="1642"/>
        <v>0</v>
      </c>
      <c r="N2327" s="31">
        <f t="shared" si="1642"/>
        <v>144000</v>
      </c>
      <c r="O2327" s="31">
        <f t="shared" si="1642"/>
        <v>0</v>
      </c>
      <c r="P2327" s="31">
        <f t="shared" si="1642"/>
        <v>0</v>
      </c>
      <c r="Q2327" s="31">
        <f>SUM(Q2297,Q2320,Q2324)</f>
        <v>1592367</v>
      </c>
      <c r="R2327" s="31">
        <f>SUM(R2297,R2320,R2324)</f>
        <v>1396875</v>
      </c>
      <c r="S2327" s="31">
        <f>SUM(S2297,S2320,S2324)</f>
        <v>1110138</v>
      </c>
      <c r="T2327" s="31">
        <f t="shared" ref="T2327:X2327" si="1643">SUM(T2297,T2320,T2324)</f>
        <v>286737</v>
      </c>
      <c r="U2327" s="31">
        <f t="shared" si="1643"/>
        <v>100848</v>
      </c>
      <c r="V2327" s="31">
        <f t="shared" si="1643"/>
        <v>95968</v>
      </c>
      <c r="W2327" s="31">
        <f t="shared" si="1643"/>
        <v>89921</v>
      </c>
      <c r="X2327" s="31">
        <f t="shared" si="1643"/>
        <v>1396875</v>
      </c>
      <c r="Y2327" s="220">
        <f t="shared" si="1624"/>
        <v>100</v>
      </c>
    </row>
    <row r="2328" spans="1:25" ht="15" thickBot="1">
      <c r="A2328" s="32" t="s">
        <v>0</v>
      </c>
      <c r="B2328" s="32" t="s">
        <v>0</v>
      </c>
      <c r="C2328" s="32" t="s">
        <v>0</v>
      </c>
      <c r="D2328" s="32" t="s">
        <v>0</v>
      </c>
      <c r="E2328" s="32" t="s">
        <v>0</v>
      </c>
      <c r="F2328" s="32" t="s">
        <v>0</v>
      </c>
      <c r="G2328" s="154" t="s">
        <v>0</v>
      </c>
      <c r="H2328" s="21" t="s">
        <v>170</v>
      </c>
      <c r="I2328" s="66">
        <f t="shared" si="1631"/>
        <v>38</v>
      </c>
      <c r="J2328" s="66">
        <v>38</v>
      </c>
      <c r="K2328" s="66">
        <f t="shared" si="1632"/>
        <v>0</v>
      </c>
      <c r="L2328" s="66" t="s">
        <v>0</v>
      </c>
      <c r="M2328" s="66" t="s">
        <v>0</v>
      </c>
      <c r="N2328" s="66" t="s">
        <v>0</v>
      </c>
      <c r="O2328" s="66" t="s">
        <v>0</v>
      </c>
      <c r="P2328" s="66" t="s">
        <v>0</v>
      </c>
      <c r="Q2328" s="66">
        <v>0</v>
      </c>
      <c r="R2328" s="66"/>
      <c r="S2328" s="66"/>
      <c r="T2328" s="66"/>
      <c r="U2328" s="66"/>
      <c r="V2328" s="66"/>
      <c r="W2328" s="66"/>
      <c r="X2328" s="66"/>
      <c r="Y2328" s="208">
        <v>0</v>
      </c>
    </row>
    <row r="2329" spans="1:25" ht="41.4" thickBot="1">
      <c r="A2329" s="252" t="s">
        <v>0</v>
      </c>
      <c r="B2329" s="252" t="s">
        <v>0</v>
      </c>
      <c r="C2329" s="252" t="s">
        <v>0</v>
      </c>
      <c r="D2329" s="252" t="s">
        <v>0</v>
      </c>
      <c r="E2329" s="252" t="s">
        <v>0</v>
      </c>
      <c r="F2329" s="252" t="s">
        <v>0</v>
      </c>
      <c r="G2329" s="258" t="s">
        <v>0</v>
      </c>
      <c r="H2329" s="24" t="s">
        <v>72</v>
      </c>
      <c r="I2329" s="1" t="s">
        <v>3093</v>
      </c>
      <c r="J2329" s="1" t="s">
        <v>3130</v>
      </c>
      <c r="K2329" s="1" t="s">
        <v>3</v>
      </c>
      <c r="L2329" s="1" t="s">
        <v>4</v>
      </c>
      <c r="M2329" s="1" t="s">
        <v>5</v>
      </c>
      <c r="N2329" s="1" t="s">
        <v>6</v>
      </c>
      <c r="O2329" s="1" t="s">
        <v>7</v>
      </c>
      <c r="P2329" s="1" t="s">
        <v>8</v>
      </c>
      <c r="Q2329" s="1" t="s">
        <v>3344</v>
      </c>
      <c r="R2329" s="1" t="s">
        <v>3427</v>
      </c>
      <c r="S2329" s="1" t="s">
        <v>3447</v>
      </c>
      <c r="T2329" s="1" t="s">
        <v>3448</v>
      </c>
      <c r="U2329" s="1" t="s">
        <v>3452</v>
      </c>
      <c r="V2329" s="1" t="s">
        <v>3449</v>
      </c>
      <c r="W2329" s="1" t="s">
        <v>3450</v>
      </c>
      <c r="X2329" s="1" t="s">
        <v>3451</v>
      </c>
      <c r="Y2329" s="216" t="s">
        <v>3385</v>
      </c>
    </row>
    <row r="2330" spans="1:25">
      <c r="A2330" s="253"/>
      <c r="B2330" s="253"/>
      <c r="C2330" s="253"/>
      <c r="D2330" s="253"/>
      <c r="E2330" s="253"/>
      <c r="F2330" s="253"/>
      <c r="G2330" s="259"/>
      <c r="H2330" s="33" t="s">
        <v>0</v>
      </c>
      <c r="I2330" s="45">
        <v>1</v>
      </c>
      <c r="J2330" s="45">
        <v>3</v>
      </c>
      <c r="K2330" s="45" t="s">
        <v>9</v>
      </c>
      <c r="L2330" s="45">
        <v>5</v>
      </c>
      <c r="M2330" s="45">
        <v>6</v>
      </c>
      <c r="N2330" s="45">
        <v>7</v>
      </c>
      <c r="O2330" s="45">
        <v>8</v>
      </c>
      <c r="P2330" s="45">
        <v>9</v>
      </c>
      <c r="Q2330" s="45">
        <v>1</v>
      </c>
      <c r="R2330" s="45">
        <v>2</v>
      </c>
      <c r="S2330" s="45">
        <v>3</v>
      </c>
      <c r="T2330" s="45" t="s">
        <v>3453</v>
      </c>
      <c r="U2330" s="45">
        <v>5</v>
      </c>
      <c r="V2330" s="45">
        <v>6</v>
      </c>
      <c r="W2330" s="45">
        <v>7</v>
      </c>
      <c r="X2330" s="45" t="s">
        <v>3454</v>
      </c>
      <c r="Y2330" s="276">
        <v>9</v>
      </c>
    </row>
    <row r="2331" spans="1:25">
      <c r="A2331" s="253"/>
      <c r="B2331" s="253"/>
      <c r="C2331" s="253"/>
      <c r="D2331" s="253"/>
      <c r="E2331" s="253"/>
      <c r="F2331" s="253"/>
      <c r="G2331" s="259"/>
      <c r="H2331" s="34" t="s">
        <v>108</v>
      </c>
      <c r="I2331" s="35">
        <f t="shared" si="1631"/>
        <v>1459505</v>
      </c>
      <c r="J2331" s="35">
        <f t="shared" ref="J2331:P2331" si="1644">SUM(J2327)</f>
        <v>1297505</v>
      </c>
      <c r="K2331" s="35">
        <f t="shared" si="1632"/>
        <v>162000</v>
      </c>
      <c r="L2331" s="35">
        <f t="shared" si="1644"/>
        <v>18000</v>
      </c>
      <c r="M2331" s="35">
        <f t="shared" si="1644"/>
        <v>0</v>
      </c>
      <c r="N2331" s="35">
        <f t="shared" si="1644"/>
        <v>144000</v>
      </c>
      <c r="O2331" s="35">
        <f t="shared" si="1644"/>
        <v>0</v>
      </c>
      <c r="P2331" s="35">
        <f t="shared" si="1644"/>
        <v>0</v>
      </c>
      <c r="Q2331" s="35">
        <f>SUM(Q2327)</f>
        <v>1592367</v>
      </c>
      <c r="R2331" s="35">
        <f>SUM(R2327)</f>
        <v>1396875</v>
      </c>
      <c r="S2331" s="35">
        <f>SUM(S2327)</f>
        <v>1110138</v>
      </c>
      <c r="T2331" s="35">
        <f t="shared" ref="T2331:X2331" si="1645">SUM(T2327)</f>
        <v>286737</v>
      </c>
      <c r="U2331" s="35">
        <f t="shared" si="1645"/>
        <v>100848</v>
      </c>
      <c r="V2331" s="35">
        <f t="shared" si="1645"/>
        <v>95968</v>
      </c>
      <c r="W2331" s="35">
        <f t="shared" si="1645"/>
        <v>89921</v>
      </c>
      <c r="X2331" s="35">
        <f t="shared" si="1645"/>
        <v>1396875</v>
      </c>
      <c r="Y2331" s="218">
        <f t="shared" ref="Y2331:Y2332" si="1646">IF(R2331=0,0,(X2331/R2331)*100)</f>
        <v>100</v>
      </c>
    </row>
    <row r="2332" spans="1:25">
      <c r="A2332" s="253"/>
      <c r="B2332" s="253"/>
      <c r="C2332" s="253"/>
      <c r="D2332" s="253"/>
      <c r="E2332" s="253"/>
      <c r="F2332" s="253"/>
      <c r="G2332" s="259"/>
      <c r="H2332" s="36" t="s">
        <v>69</v>
      </c>
      <c r="I2332" s="35">
        <f t="shared" si="1631"/>
        <v>1459505</v>
      </c>
      <c r="J2332" s="35">
        <f t="shared" ref="J2332:P2332" si="1647">SUM(J2331)</f>
        <v>1297505</v>
      </c>
      <c r="K2332" s="35">
        <f t="shared" si="1632"/>
        <v>162000</v>
      </c>
      <c r="L2332" s="35">
        <f t="shared" si="1647"/>
        <v>18000</v>
      </c>
      <c r="M2332" s="35">
        <f t="shared" si="1647"/>
        <v>0</v>
      </c>
      <c r="N2332" s="35">
        <f t="shared" si="1647"/>
        <v>144000</v>
      </c>
      <c r="O2332" s="35">
        <f t="shared" si="1647"/>
        <v>0</v>
      </c>
      <c r="P2332" s="35">
        <f t="shared" si="1647"/>
        <v>0</v>
      </c>
      <c r="Q2332" s="35">
        <f>SUM(Q2331)</f>
        <v>1592367</v>
      </c>
      <c r="R2332" s="35">
        <f>SUM(R2331)</f>
        <v>1396875</v>
      </c>
      <c r="S2332" s="35">
        <f>SUM(S2331)</f>
        <v>1110138</v>
      </c>
      <c r="T2332" s="35">
        <f t="shared" ref="T2332:X2332" si="1648">SUM(T2331)</f>
        <v>286737</v>
      </c>
      <c r="U2332" s="35">
        <f t="shared" si="1648"/>
        <v>100848</v>
      </c>
      <c r="V2332" s="35">
        <f t="shared" si="1648"/>
        <v>95968</v>
      </c>
      <c r="W2332" s="35">
        <f t="shared" si="1648"/>
        <v>89921</v>
      </c>
      <c r="X2332" s="35">
        <f t="shared" si="1648"/>
        <v>1396875</v>
      </c>
      <c r="Y2332" s="218">
        <f t="shared" si="1646"/>
        <v>100</v>
      </c>
    </row>
    <row r="2333" spans="1:25">
      <c r="A2333" s="254"/>
      <c r="B2333" s="254"/>
      <c r="C2333" s="254"/>
      <c r="D2333" s="254"/>
      <c r="E2333" s="254"/>
      <c r="F2333" s="254"/>
      <c r="G2333" s="260"/>
    </row>
    <row r="2334" spans="1:25" ht="15" thickBot="1">
      <c r="A2334" s="32" t="s">
        <v>0</v>
      </c>
      <c r="B2334" s="32" t="s">
        <v>0</v>
      </c>
      <c r="C2334" s="32" t="s">
        <v>0</v>
      </c>
      <c r="D2334" s="32" t="s">
        <v>0</v>
      </c>
      <c r="E2334" s="32" t="s">
        <v>0</v>
      </c>
      <c r="F2334" s="32" t="s">
        <v>0</v>
      </c>
      <c r="G2334" s="154" t="s">
        <v>0</v>
      </c>
      <c r="H2334" s="37" t="s">
        <v>0</v>
      </c>
      <c r="I2334" s="37"/>
      <c r="J2334" s="37"/>
      <c r="K2334" s="37"/>
      <c r="L2334" s="37" t="s">
        <v>0</v>
      </c>
      <c r="M2334" s="37" t="s">
        <v>0</v>
      </c>
      <c r="N2334" s="37" t="s">
        <v>0</v>
      </c>
      <c r="O2334" s="37" t="s">
        <v>0</v>
      </c>
      <c r="P2334" s="37" t="s">
        <v>0</v>
      </c>
      <c r="Q2334" s="37"/>
      <c r="R2334" s="37"/>
      <c r="S2334" s="37"/>
      <c r="T2334" s="37" t="s">
        <v>0</v>
      </c>
      <c r="U2334" s="37" t="s">
        <v>0</v>
      </c>
      <c r="V2334" s="37" t="s">
        <v>0</v>
      </c>
      <c r="W2334" s="37" t="s">
        <v>0</v>
      </c>
      <c r="X2334" s="37" t="s">
        <v>0</v>
      </c>
      <c r="Y2334" s="219"/>
    </row>
    <row r="2335" spans="1:25" ht="41.4" thickBot="1">
      <c r="A2335" s="24" t="s">
        <v>123</v>
      </c>
      <c r="B2335" s="24" t="s">
        <v>124</v>
      </c>
      <c r="C2335" s="24" t="s">
        <v>125</v>
      </c>
      <c r="D2335" s="25" t="s">
        <v>0</v>
      </c>
      <c r="E2335" s="24" t="s">
        <v>126</v>
      </c>
      <c r="F2335" s="24" t="s">
        <v>127</v>
      </c>
      <c r="G2335" s="151" t="s">
        <v>128</v>
      </c>
      <c r="H2335" s="24" t="s">
        <v>1</v>
      </c>
      <c r="I2335" s="1" t="s">
        <v>3093</v>
      </c>
      <c r="J2335" s="1" t="s">
        <v>3130</v>
      </c>
      <c r="K2335" s="1" t="s">
        <v>3</v>
      </c>
      <c r="L2335" s="1" t="s">
        <v>4</v>
      </c>
      <c r="M2335" s="1" t="s">
        <v>5</v>
      </c>
      <c r="N2335" s="1" t="s">
        <v>6</v>
      </c>
      <c r="O2335" s="1" t="s">
        <v>7</v>
      </c>
      <c r="P2335" s="1" t="s">
        <v>8</v>
      </c>
      <c r="Q2335" s="1" t="s">
        <v>3344</v>
      </c>
      <c r="R2335" s="1" t="s">
        <v>3427</v>
      </c>
      <c r="S2335" s="1" t="s">
        <v>3447</v>
      </c>
      <c r="T2335" s="1" t="s">
        <v>3448</v>
      </c>
      <c r="U2335" s="1" t="s">
        <v>3452</v>
      </c>
      <c r="V2335" s="1" t="s">
        <v>3449</v>
      </c>
      <c r="W2335" s="1" t="s">
        <v>3450</v>
      </c>
      <c r="X2335" s="1" t="s">
        <v>3451</v>
      </c>
      <c r="Y2335" s="216" t="s">
        <v>3385</v>
      </c>
    </row>
    <row r="2336" spans="1:25">
      <c r="A2336" s="26" t="s">
        <v>0</v>
      </c>
      <c r="B2336" s="26" t="s">
        <v>0</v>
      </c>
      <c r="C2336" s="26" t="s">
        <v>0</v>
      </c>
      <c r="D2336" s="27" t="s">
        <v>0</v>
      </c>
      <c r="E2336" s="27" t="s">
        <v>0</v>
      </c>
      <c r="F2336" s="28" t="s">
        <v>0</v>
      </c>
      <c r="G2336" s="152" t="s">
        <v>0</v>
      </c>
      <c r="H2336" s="29" t="s">
        <v>0</v>
      </c>
      <c r="I2336" s="45">
        <v>1</v>
      </c>
      <c r="J2336" s="45">
        <v>3</v>
      </c>
      <c r="K2336" s="45" t="s">
        <v>9</v>
      </c>
      <c r="L2336" s="45">
        <v>5</v>
      </c>
      <c r="M2336" s="45">
        <v>6</v>
      </c>
      <c r="N2336" s="45">
        <v>7</v>
      </c>
      <c r="O2336" s="45">
        <v>8</v>
      </c>
      <c r="P2336" s="45">
        <v>9</v>
      </c>
      <c r="Q2336" s="45">
        <v>1</v>
      </c>
      <c r="R2336" s="45">
        <v>2</v>
      </c>
      <c r="S2336" s="45">
        <v>3</v>
      </c>
      <c r="T2336" s="45" t="s">
        <v>3453</v>
      </c>
      <c r="U2336" s="45">
        <v>5</v>
      </c>
      <c r="V2336" s="45">
        <v>6</v>
      </c>
      <c r="W2336" s="45">
        <v>7</v>
      </c>
      <c r="X2336" s="45" t="s">
        <v>3454</v>
      </c>
      <c r="Y2336" s="276">
        <v>9</v>
      </c>
    </row>
    <row r="2337" spans="1:25">
      <c r="A2337" s="133" t="s">
        <v>786</v>
      </c>
      <c r="B2337" s="133" t="s">
        <v>172</v>
      </c>
      <c r="C2337" s="109" t="s">
        <v>1032</v>
      </c>
      <c r="D2337" s="109" t="s">
        <v>1033</v>
      </c>
      <c r="E2337" s="98" t="s">
        <v>0</v>
      </c>
      <c r="F2337" s="98" t="s">
        <v>0</v>
      </c>
      <c r="G2337" s="153" t="s">
        <v>0</v>
      </c>
      <c r="H2337" s="98" t="s">
        <v>1034</v>
      </c>
      <c r="I2337" s="110"/>
      <c r="J2337" s="110"/>
      <c r="K2337" s="110"/>
      <c r="L2337" s="110" t="s">
        <v>0</v>
      </c>
      <c r="M2337" s="110" t="s">
        <v>0</v>
      </c>
      <c r="N2337" s="110" t="s">
        <v>0</v>
      </c>
      <c r="O2337" s="110" t="s">
        <v>0</v>
      </c>
      <c r="P2337" s="110" t="s">
        <v>0</v>
      </c>
      <c r="Q2337" s="110"/>
      <c r="R2337" s="110"/>
      <c r="S2337" s="110"/>
      <c r="T2337" s="110" t="s">
        <v>0</v>
      </c>
      <c r="U2337" s="110" t="s">
        <v>0</v>
      </c>
      <c r="V2337" s="110" t="s">
        <v>0</v>
      </c>
      <c r="W2337" s="110" t="s">
        <v>0</v>
      </c>
      <c r="X2337" s="110" t="s">
        <v>0</v>
      </c>
      <c r="Y2337" s="217"/>
    </row>
    <row r="2338" spans="1:25" s="68" customFormat="1" ht="20.399999999999999">
      <c r="A2338" s="46" t="s">
        <v>0</v>
      </c>
      <c r="B2338" s="46" t="s">
        <v>0</v>
      </c>
      <c r="C2338" s="46" t="s">
        <v>0</v>
      </c>
      <c r="D2338" s="3" t="s">
        <v>0</v>
      </c>
      <c r="E2338" s="3" t="s">
        <v>0</v>
      </c>
      <c r="F2338" s="3" t="s">
        <v>0</v>
      </c>
      <c r="G2338" s="158" t="s">
        <v>0</v>
      </c>
      <c r="H2338" s="53" t="s">
        <v>33</v>
      </c>
      <c r="I2338" s="57">
        <f t="shared" si="1631"/>
        <v>1953070</v>
      </c>
      <c r="J2338" s="57">
        <f t="shared" ref="J2338:P2338" si="1649">SUM(J2339,J2347,J2349)</f>
        <v>1895000</v>
      </c>
      <c r="K2338" s="57">
        <f t="shared" si="1632"/>
        <v>58070</v>
      </c>
      <c r="L2338" s="57">
        <f t="shared" si="1649"/>
        <v>48970</v>
      </c>
      <c r="M2338" s="57">
        <f t="shared" si="1649"/>
        <v>2400</v>
      </c>
      <c r="N2338" s="57">
        <f t="shared" si="1649"/>
        <v>6700</v>
      </c>
      <c r="O2338" s="57">
        <f t="shared" si="1649"/>
        <v>0</v>
      </c>
      <c r="P2338" s="57">
        <f t="shared" si="1649"/>
        <v>0</v>
      </c>
      <c r="Q2338" s="57">
        <f>SUM(Q2339,Q2347,Q2349)</f>
        <v>2070650</v>
      </c>
      <c r="R2338" s="57">
        <f>SUM(R2339,R2347,R2349)</f>
        <v>1985851</v>
      </c>
      <c r="S2338" s="57">
        <f>SUM(S2339,S2347,S2349)</f>
        <v>1727717</v>
      </c>
      <c r="T2338" s="57">
        <f>SUM(T2339,T2347,T2349)</f>
        <v>258134</v>
      </c>
      <c r="U2338" s="57">
        <f t="shared" ref="U2338:W2338" si="1650">SUM(U2339,U2347,U2349)</f>
        <v>149273</v>
      </c>
      <c r="V2338" s="57">
        <f t="shared" si="1650"/>
        <v>88934</v>
      </c>
      <c r="W2338" s="57">
        <f t="shared" si="1650"/>
        <v>19927</v>
      </c>
      <c r="X2338" s="57">
        <f t="shared" ref="X2338" si="1651">SUM(X2339,X2347,X2349)</f>
        <v>1985851</v>
      </c>
      <c r="Y2338" s="222">
        <f t="shared" ref="Y2338:Y2368" si="1652">IF(R2338=0,0,(X2338/R2338)*100)</f>
        <v>100</v>
      </c>
    </row>
    <row r="2339" spans="1:25" s="68" customFormat="1">
      <c r="A2339" s="46" t="s">
        <v>786</v>
      </c>
      <c r="B2339" s="46" t="s">
        <v>172</v>
      </c>
      <c r="C2339" s="46" t="s">
        <v>1032</v>
      </c>
      <c r="D2339" s="46" t="s">
        <v>1033</v>
      </c>
      <c r="E2339" s="3" t="s">
        <v>3462</v>
      </c>
      <c r="F2339" s="3" t="s">
        <v>0</v>
      </c>
      <c r="G2339" s="158" t="s">
        <v>0</v>
      </c>
      <c r="H2339" s="3" t="s">
        <v>11</v>
      </c>
      <c r="I2339" s="62">
        <f t="shared" si="1631"/>
        <v>1667170</v>
      </c>
      <c r="J2339" s="62">
        <f t="shared" ref="J2339:P2339" si="1653">SUM(J2340,J2341)</f>
        <v>1644500</v>
      </c>
      <c r="K2339" s="62">
        <f t="shared" si="1632"/>
        <v>22670</v>
      </c>
      <c r="L2339" s="62">
        <f t="shared" si="1653"/>
        <v>22670</v>
      </c>
      <c r="M2339" s="62">
        <f t="shared" si="1653"/>
        <v>0</v>
      </c>
      <c r="N2339" s="62">
        <f t="shared" si="1653"/>
        <v>0</v>
      </c>
      <c r="O2339" s="62">
        <f t="shared" si="1653"/>
        <v>0</v>
      </c>
      <c r="P2339" s="62">
        <f t="shared" si="1653"/>
        <v>0</v>
      </c>
      <c r="Q2339" s="62">
        <f>SUM(Q2340,Q2341)</f>
        <v>1732713</v>
      </c>
      <c r="R2339" s="62">
        <f>SUM(R2340,R2341)</f>
        <v>1720043</v>
      </c>
      <c r="S2339" s="62">
        <f>SUM(S2340,S2341)</f>
        <v>1488751</v>
      </c>
      <c r="T2339" s="62">
        <f t="shared" ref="T2339:X2339" si="1654">SUM(T2340,T2341)</f>
        <v>231292</v>
      </c>
      <c r="U2339" s="62">
        <f t="shared" ref="U2339" si="1655">SUM(U2340,U2341)</f>
        <v>130558</v>
      </c>
      <c r="V2339" s="62">
        <f t="shared" ref="V2339" si="1656">SUM(V2340,V2341)</f>
        <v>82207</v>
      </c>
      <c r="W2339" s="62">
        <f t="shared" ref="W2339" si="1657">SUM(W2340,W2341)</f>
        <v>18527</v>
      </c>
      <c r="X2339" s="62">
        <f t="shared" si="1654"/>
        <v>1720043</v>
      </c>
      <c r="Y2339" s="210">
        <f t="shared" si="1652"/>
        <v>100</v>
      </c>
    </row>
    <row r="2340" spans="1:25">
      <c r="A2340" s="23" t="s">
        <v>786</v>
      </c>
      <c r="B2340" s="23" t="s">
        <v>172</v>
      </c>
      <c r="C2340" s="23" t="s">
        <v>1032</v>
      </c>
      <c r="D2340" s="23" t="s">
        <v>1033</v>
      </c>
      <c r="E2340" s="22">
        <v>6111</v>
      </c>
      <c r="F2340" s="23"/>
      <c r="G2340" s="128" t="s">
        <v>3378</v>
      </c>
      <c r="H2340" s="32" t="s">
        <v>12</v>
      </c>
      <c r="I2340" s="44">
        <f t="shared" si="1631"/>
        <v>1452000</v>
      </c>
      <c r="J2340" s="44">
        <v>1432000</v>
      </c>
      <c r="K2340" s="44">
        <f t="shared" si="1632"/>
        <v>20000</v>
      </c>
      <c r="L2340" s="44">
        <v>20000</v>
      </c>
      <c r="M2340" s="44">
        <v>0</v>
      </c>
      <c r="N2340" s="44">
        <v>0</v>
      </c>
      <c r="O2340" s="44">
        <v>0</v>
      </c>
      <c r="P2340" s="44">
        <v>0</v>
      </c>
      <c r="Q2340" s="44">
        <v>1518702</v>
      </c>
      <c r="R2340" s="44">
        <v>1508702</v>
      </c>
      <c r="S2340" s="44">
        <v>1296495</v>
      </c>
      <c r="T2340" s="44">
        <f t="shared" ref="T2340:T2367" si="1658">U2340+V2340+W2340</f>
        <v>212207</v>
      </c>
      <c r="U2340" s="44">
        <v>130000</v>
      </c>
      <c r="V2340" s="44">
        <v>82207</v>
      </c>
      <c r="W2340" s="44"/>
      <c r="X2340" s="44">
        <f t="shared" ref="X2340:X2367" si="1659">S2340+T2340</f>
        <v>1508702</v>
      </c>
      <c r="Y2340" s="209">
        <f t="shared" si="1652"/>
        <v>100</v>
      </c>
    </row>
    <row r="2341" spans="1:25" s="68" customFormat="1">
      <c r="A2341" s="46" t="s">
        <v>786</v>
      </c>
      <c r="B2341" s="46" t="s">
        <v>172</v>
      </c>
      <c r="C2341" s="46" t="s">
        <v>1032</v>
      </c>
      <c r="D2341" s="46" t="s">
        <v>1033</v>
      </c>
      <c r="E2341" s="46" t="s">
        <v>3463</v>
      </c>
      <c r="F2341" s="46" t="s">
        <v>0</v>
      </c>
      <c r="G2341" s="158" t="s">
        <v>0</v>
      </c>
      <c r="H2341" s="3" t="s">
        <v>13</v>
      </c>
      <c r="I2341" s="62">
        <f t="shared" si="1631"/>
        <v>215170</v>
      </c>
      <c r="J2341" s="62">
        <f t="shared" ref="J2341:P2341" si="1660">SUM(J2342:J2346)</f>
        <v>212500</v>
      </c>
      <c r="K2341" s="62">
        <f t="shared" si="1632"/>
        <v>2670</v>
      </c>
      <c r="L2341" s="62">
        <f t="shared" si="1660"/>
        <v>2670</v>
      </c>
      <c r="M2341" s="62">
        <f t="shared" si="1660"/>
        <v>0</v>
      </c>
      <c r="N2341" s="62">
        <f t="shared" si="1660"/>
        <v>0</v>
      </c>
      <c r="O2341" s="62">
        <f t="shared" si="1660"/>
        <v>0</v>
      </c>
      <c r="P2341" s="62">
        <f t="shared" si="1660"/>
        <v>0</v>
      </c>
      <c r="Q2341" s="62">
        <f>SUM(Q2342:Q2346)</f>
        <v>214011</v>
      </c>
      <c r="R2341" s="62">
        <f>SUM(R2342:R2346)</f>
        <v>211341</v>
      </c>
      <c r="S2341" s="62">
        <f>SUM(S2342:S2346)</f>
        <v>192256</v>
      </c>
      <c r="T2341" s="62">
        <f t="shared" ref="T2341:X2341" si="1661">SUM(T2342:T2346)</f>
        <v>19085</v>
      </c>
      <c r="U2341" s="62">
        <f t="shared" ref="U2341" si="1662">SUM(U2342:U2346)</f>
        <v>558</v>
      </c>
      <c r="V2341" s="62">
        <f t="shared" ref="V2341" si="1663">SUM(V2342:V2346)</f>
        <v>0</v>
      </c>
      <c r="W2341" s="62">
        <f t="shared" ref="W2341" si="1664">SUM(W2342:W2346)</f>
        <v>18527</v>
      </c>
      <c r="X2341" s="62">
        <f t="shared" si="1661"/>
        <v>211341</v>
      </c>
      <c r="Y2341" s="210">
        <f t="shared" si="1652"/>
        <v>100</v>
      </c>
    </row>
    <row r="2342" spans="1:25">
      <c r="A2342" s="23" t="s">
        <v>786</v>
      </c>
      <c r="B2342" s="23" t="s">
        <v>172</v>
      </c>
      <c r="C2342" s="23" t="s">
        <v>1032</v>
      </c>
      <c r="D2342" s="23" t="s">
        <v>1033</v>
      </c>
      <c r="E2342" s="22">
        <v>6112</v>
      </c>
      <c r="F2342" s="23" t="s">
        <v>1035</v>
      </c>
      <c r="G2342" s="128" t="s">
        <v>3378</v>
      </c>
      <c r="H2342" s="32" t="s">
        <v>16</v>
      </c>
      <c r="I2342" s="44">
        <f t="shared" si="1631"/>
        <v>24500</v>
      </c>
      <c r="J2342" s="44">
        <v>24500</v>
      </c>
      <c r="K2342" s="44">
        <f t="shared" si="1632"/>
        <v>0</v>
      </c>
      <c r="L2342" s="44">
        <v>0</v>
      </c>
      <c r="M2342" s="44">
        <v>0</v>
      </c>
      <c r="N2342" s="44">
        <v>0</v>
      </c>
      <c r="O2342" s="44">
        <v>0</v>
      </c>
      <c r="P2342" s="44">
        <v>0</v>
      </c>
      <c r="Q2342" s="44">
        <v>24581</v>
      </c>
      <c r="R2342" s="44">
        <v>24581</v>
      </c>
      <c r="S2342" s="44">
        <v>24581</v>
      </c>
      <c r="T2342" s="44">
        <f t="shared" si="1658"/>
        <v>0</v>
      </c>
      <c r="U2342" s="44">
        <v>0</v>
      </c>
      <c r="V2342" s="44">
        <v>0</v>
      </c>
      <c r="W2342" s="44">
        <v>0</v>
      </c>
      <c r="X2342" s="44">
        <f t="shared" si="1659"/>
        <v>24581</v>
      </c>
      <c r="Y2342" s="209">
        <f t="shared" si="1652"/>
        <v>100</v>
      </c>
    </row>
    <row r="2343" spans="1:25">
      <c r="A2343" s="23" t="s">
        <v>786</v>
      </c>
      <c r="B2343" s="23" t="s">
        <v>172</v>
      </c>
      <c r="C2343" s="23" t="s">
        <v>1032</v>
      </c>
      <c r="D2343" s="23" t="s">
        <v>1033</v>
      </c>
      <c r="E2343" s="22">
        <v>6112</v>
      </c>
      <c r="F2343" s="23" t="s">
        <v>1036</v>
      </c>
      <c r="G2343" s="128" t="s">
        <v>3378</v>
      </c>
      <c r="H2343" s="32" t="s">
        <v>19</v>
      </c>
      <c r="I2343" s="44">
        <f t="shared" si="1631"/>
        <v>122200</v>
      </c>
      <c r="J2343" s="44">
        <v>120000</v>
      </c>
      <c r="K2343" s="44">
        <f t="shared" si="1632"/>
        <v>2200</v>
      </c>
      <c r="L2343" s="44">
        <v>2200</v>
      </c>
      <c r="M2343" s="44">
        <v>0</v>
      </c>
      <c r="N2343" s="44">
        <v>0</v>
      </c>
      <c r="O2343" s="44">
        <v>0</v>
      </c>
      <c r="P2343" s="44">
        <v>0</v>
      </c>
      <c r="Q2343" s="44">
        <v>122200</v>
      </c>
      <c r="R2343" s="44">
        <v>120000</v>
      </c>
      <c r="S2343" s="44">
        <v>119442</v>
      </c>
      <c r="T2343" s="44">
        <f t="shared" si="1658"/>
        <v>558</v>
      </c>
      <c r="U2343" s="44">
        <v>558</v>
      </c>
      <c r="V2343" s="44"/>
      <c r="W2343" s="44"/>
      <c r="X2343" s="44">
        <f t="shared" si="1659"/>
        <v>120000</v>
      </c>
      <c r="Y2343" s="209">
        <f t="shared" si="1652"/>
        <v>100</v>
      </c>
    </row>
    <row r="2344" spans="1:25">
      <c r="A2344" s="23" t="s">
        <v>786</v>
      </c>
      <c r="B2344" s="23" t="s">
        <v>172</v>
      </c>
      <c r="C2344" s="23" t="s">
        <v>1032</v>
      </c>
      <c r="D2344" s="23" t="s">
        <v>1033</v>
      </c>
      <c r="E2344" s="22">
        <v>6112</v>
      </c>
      <c r="F2344" s="23" t="s">
        <v>1037</v>
      </c>
      <c r="G2344" s="128" t="s">
        <v>3378</v>
      </c>
      <c r="H2344" s="32" t="s">
        <v>17</v>
      </c>
      <c r="I2344" s="44">
        <f t="shared" si="1631"/>
        <v>26570</v>
      </c>
      <c r="J2344" s="44">
        <v>26100</v>
      </c>
      <c r="K2344" s="44">
        <f t="shared" si="1632"/>
        <v>470</v>
      </c>
      <c r="L2344" s="44">
        <v>470</v>
      </c>
      <c r="M2344" s="44">
        <v>0</v>
      </c>
      <c r="N2344" s="44">
        <v>0</v>
      </c>
      <c r="O2344" s="44">
        <v>0</v>
      </c>
      <c r="P2344" s="44">
        <v>0</v>
      </c>
      <c r="Q2344" s="44">
        <v>32330</v>
      </c>
      <c r="R2344" s="44">
        <v>31860</v>
      </c>
      <c r="S2344" s="44">
        <v>31860</v>
      </c>
      <c r="T2344" s="44">
        <f t="shared" si="1658"/>
        <v>0</v>
      </c>
      <c r="U2344" s="44"/>
      <c r="V2344" s="44">
        <v>0</v>
      </c>
      <c r="W2344" s="44">
        <v>0</v>
      </c>
      <c r="X2344" s="44">
        <f t="shared" si="1659"/>
        <v>31860</v>
      </c>
      <c r="Y2344" s="209">
        <f t="shared" si="1652"/>
        <v>100</v>
      </c>
    </row>
    <row r="2345" spans="1:25">
      <c r="A2345" s="23" t="s">
        <v>786</v>
      </c>
      <c r="B2345" s="23" t="s">
        <v>172</v>
      </c>
      <c r="C2345" s="23" t="s">
        <v>1032</v>
      </c>
      <c r="D2345" s="23" t="s">
        <v>1033</v>
      </c>
      <c r="E2345" s="22">
        <v>6112</v>
      </c>
      <c r="F2345" s="23" t="s">
        <v>1038</v>
      </c>
      <c r="G2345" s="128" t="s">
        <v>3378</v>
      </c>
      <c r="H2345" s="32" t="s">
        <v>15</v>
      </c>
      <c r="I2345" s="44">
        <f t="shared" si="1631"/>
        <v>33900</v>
      </c>
      <c r="J2345" s="44">
        <v>33900</v>
      </c>
      <c r="K2345" s="44">
        <f t="shared" si="1632"/>
        <v>0</v>
      </c>
      <c r="L2345" s="44">
        <v>0</v>
      </c>
      <c r="M2345" s="44">
        <v>0</v>
      </c>
      <c r="N2345" s="44">
        <v>0</v>
      </c>
      <c r="O2345" s="44">
        <v>0</v>
      </c>
      <c r="P2345" s="44">
        <v>0</v>
      </c>
      <c r="Q2345" s="44">
        <v>26900</v>
      </c>
      <c r="R2345" s="44">
        <v>26900</v>
      </c>
      <c r="S2345" s="44">
        <v>8373</v>
      </c>
      <c r="T2345" s="44">
        <f t="shared" si="1658"/>
        <v>18527</v>
      </c>
      <c r="U2345" s="44">
        <v>0</v>
      </c>
      <c r="V2345" s="44">
        <v>0</v>
      </c>
      <c r="W2345" s="44">
        <v>18527</v>
      </c>
      <c r="X2345" s="44">
        <f t="shared" si="1659"/>
        <v>26900</v>
      </c>
      <c r="Y2345" s="209">
        <f t="shared" si="1652"/>
        <v>100</v>
      </c>
    </row>
    <row r="2346" spans="1:25">
      <c r="A2346" s="23" t="s">
        <v>786</v>
      </c>
      <c r="B2346" s="23" t="s">
        <v>172</v>
      </c>
      <c r="C2346" s="23" t="s">
        <v>1032</v>
      </c>
      <c r="D2346" s="23" t="s">
        <v>1033</v>
      </c>
      <c r="E2346" s="22">
        <v>6112</v>
      </c>
      <c r="F2346" s="23" t="s">
        <v>1039</v>
      </c>
      <c r="G2346" s="128" t="s">
        <v>3378</v>
      </c>
      <c r="H2346" s="32" t="s">
        <v>18</v>
      </c>
      <c r="I2346" s="44">
        <f t="shared" si="1631"/>
        <v>8000</v>
      </c>
      <c r="J2346" s="44">
        <v>8000</v>
      </c>
      <c r="K2346" s="44">
        <f t="shared" si="1632"/>
        <v>0</v>
      </c>
      <c r="L2346" s="44">
        <v>0</v>
      </c>
      <c r="M2346" s="44">
        <v>0</v>
      </c>
      <c r="N2346" s="44">
        <v>0</v>
      </c>
      <c r="O2346" s="44">
        <v>0</v>
      </c>
      <c r="P2346" s="44">
        <v>0</v>
      </c>
      <c r="Q2346" s="44">
        <v>8000</v>
      </c>
      <c r="R2346" s="44">
        <v>8000</v>
      </c>
      <c r="S2346" s="44">
        <v>8000</v>
      </c>
      <c r="T2346" s="44">
        <f t="shared" si="1658"/>
        <v>0</v>
      </c>
      <c r="U2346" s="44">
        <v>0</v>
      </c>
      <c r="V2346" s="44">
        <v>0</v>
      </c>
      <c r="W2346" s="44">
        <v>0</v>
      </c>
      <c r="X2346" s="44">
        <f t="shared" si="1659"/>
        <v>8000</v>
      </c>
      <c r="Y2346" s="209">
        <f t="shared" si="1652"/>
        <v>100</v>
      </c>
    </row>
    <row r="2347" spans="1:25" s="68" customFormat="1">
      <c r="A2347" s="46" t="s">
        <v>786</v>
      </c>
      <c r="B2347" s="46" t="s">
        <v>172</v>
      </c>
      <c r="C2347" s="46" t="s">
        <v>1032</v>
      </c>
      <c r="D2347" s="46" t="s">
        <v>1033</v>
      </c>
      <c r="E2347" s="3" t="s">
        <v>3461</v>
      </c>
      <c r="F2347" s="3" t="s">
        <v>0</v>
      </c>
      <c r="G2347" s="158" t="s">
        <v>0</v>
      </c>
      <c r="H2347" s="3" t="s">
        <v>21</v>
      </c>
      <c r="I2347" s="62">
        <f t="shared" si="1631"/>
        <v>147200</v>
      </c>
      <c r="J2347" s="62">
        <f t="shared" ref="J2347:X2347" si="1665">SUM(J2348)</f>
        <v>145000</v>
      </c>
      <c r="K2347" s="62">
        <f t="shared" si="1632"/>
        <v>2200</v>
      </c>
      <c r="L2347" s="62">
        <f t="shared" si="1665"/>
        <v>2200</v>
      </c>
      <c r="M2347" s="62">
        <f t="shared" si="1665"/>
        <v>0</v>
      </c>
      <c r="N2347" s="62">
        <f t="shared" si="1665"/>
        <v>0</v>
      </c>
      <c r="O2347" s="62">
        <f t="shared" si="1665"/>
        <v>0</v>
      </c>
      <c r="P2347" s="62">
        <f t="shared" si="1665"/>
        <v>0</v>
      </c>
      <c r="Q2347" s="62">
        <f t="shared" si="1665"/>
        <v>155262</v>
      </c>
      <c r="R2347" s="62">
        <f t="shared" si="1665"/>
        <v>153062</v>
      </c>
      <c r="S2347" s="62">
        <f t="shared" si="1665"/>
        <v>134385</v>
      </c>
      <c r="T2347" s="62">
        <f t="shared" si="1665"/>
        <v>18677</v>
      </c>
      <c r="U2347" s="62">
        <f t="shared" si="1665"/>
        <v>14000</v>
      </c>
      <c r="V2347" s="62">
        <f t="shared" si="1665"/>
        <v>4677</v>
      </c>
      <c r="W2347" s="62">
        <f t="shared" si="1665"/>
        <v>0</v>
      </c>
      <c r="X2347" s="62">
        <f t="shared" si="1665"/>
        <v>153062</v>
      </c>
      <c r="Y2347" s="210">
        <f t="shared" si="1652"/>
        <v>100</v>
      </c>
    </row>
    <row r="2348" spans="1:25">
      <c r="A2348" s="23" t="s">
        <v>786</v>
      </c>
      <c r="B2348" s="23" t="s">
        <v>172</v>
      </c>
      <c r="C2348" s="23" t="s">
        <v>1032</v>
      </c>
      <c r="D2348" s="23" t="s">
        <v>1033</v>
      </c>
      <c r="E2348" s="22">
        <v>6121</v>
      </c>
      <c r="F2348" s="23"/>
      <c r="G2348" s="128" t="s">
        <v>3378</v>
      </c>
      <c r="H2348" s="32" t="s">
        <v>22</v>
      </c>
      <c r="I2348" s="44">
        <f t="shared" si="1631"/>
        <v>147200</v>
      </c>
      <c r="J2348" s="44">
        <v>145000</v>
      </c>
      <c r="K2348" s="44">
        <f t="shared" si="1632"/>
        <v>2200</v>
      </c>
      <c r="L2348" s="44">
        <v>2200</v>
      </c>
      <c r="M2348" s="44">
        <v>0</v>
      </c>
      <c r="N2348" s="44">
        <v>0</v>
      </c>
      <c r="O2348" s="44">
        <v>0</v>
      </c>
      <c r="P2348" s="44">
        <v>0</v>
      </c>
      <c r="Q2348" s="44">
        <v>155262</v>
      </c>
      <c r="R2348" s="44">
        <v>153062</v>
      </c>
      <c r="S2348" s="44">
        <v>134385</v>
      </c>
      <c r="T2348" s="44">
        <f t="shared" si="1658"/>
        <v>18677</v>
      </c>
      <c r="U2348" s="44">
        <v>14000</v>
      </c>
      <c r="V2348" s="44">
        <v>4677</v>
      </c>
      <c r="W2348" s="44">
        <v>0</v>
      </c>
      <c r="X2348" s="44">
        <f t="shared" si="1659"/>
        <v>153062</v>
      </c>
      <c r="Y2348" s="209">
        <f t="shared" si="1652"/>
        <v>100</v>
      </c>
    </row>
    <row r="2349" spans="1:25" s="68" customFormat="1">
      <c r="A2349" s="46" t="s">
        <v>786</v>
      </c>
      <c r="B2349" s="46" t="s">
        <v>172</v>
      </c>
      <c r="C2349" s="46" t="s">
        <v>1032</v>
      </c>
      <c r="D2349" s="46" t="s">
        <v>1033</v>
      </c>
      <c r="E2349" s="3" t="s">
        <v>3460</v>
      </c>
      <c r="F2349" s="3" t="s">
        <v>0</v>
      </c>
      <c r="G2349" s="158" t="s">
        <v>0</v>
      </c>
      <c r="H2349" s="3" t="s">
        <v>23</v>
      </c>
      <c r="I2349" s="62">
        <f t="shared" si="1631"/>
        <v>138700</v>
      </c>
      <c r="J2349" s="62">
        <f t="shared" ref="J2349:P2349" si="1666">SUM(J2350:J2357)</f>
        <v>105500</v>
      </c>
      <c r="K2349" s="62">
        <f t="shared" si="1632"/>
        <v>33200</v>
      </c>
      <c r="L2349" s="62">
        <f t="shared" si="1666"/>
        <v>24100</v>
      </c>
      <c r="M2349" s="62">
        <f t="shared" si="1666"/>
        <v>2400</v>
      </c>
      <c r="N2349" s="62">
        <f t="shared" si="1666"/>
        <v>6700</v>
      </c>
      <c r="O2349" s="62">
        <f t="shared" si="1666"/>
        <v>0</v>
      </c>
      <c r="P2349" s="62">
        <f t="shared" si="1666"/>
        <v>0</v>
      </c>
      <c r="Q2349" s="62">
        <f>SUM(Q2350:Q2357)</f>
        <v>182675</v>
      </c>
      <c r="R2349" s="62">
        <f>SUM(R2350:R2357)</f>
        <v>112746</v>
      </c>
      <c r="S2349" s="62">
        <f>SUM(S2350:S2357)</f>
        <v>104581</v>
      </c>
      <c r="T2349" s="62">
        <f t="shared" ref="T2349:X2349" si="1667">SUM(T2350:T2357)</f>
        <v>8165</v>
      </c>
      <c r="U2349" s="62">
        <f t="shared" ref="U2349" si="1668">SUM(U2350:U2357)</f>
        <v>4715</v>
      </c>
      <c r="V2349" s="62">
        <f t="shared" ref="V2349" si="1669">SUM(V2350:V2357)</f>
        <v>2050</v>
      </c>
      <c r="W2349" s="62">
        <f t="shared" ref="W2349" si="1670">SUM(W2350:W2357)</f>
        <v>1400</v>
      </c>
      <c r="X2349" s="62">
        <f t="shared" si="1667"/>
        <v>112746</v>
      </c>
      <c r="Y2349" s="210">
        <f t="shared" si="1652"/>
        <v>100</v>
      </c>
    </row>
    <row r="2350" spans="1:25">
      <c r="A2350" s="23" t="s">
        <v>786</v>
      </c>
      <c r="B2350" s="23" t="s">
        <v>172</v>
      </c>
      <c r="C2350" s="23" t="s">
        <v>1032</v>
      </c>
      <c r="D2350" s="23" t="s">
        <v>1033</v>
      </c>
      <c r="E2350" s="22">
        <v>6131</v>
      </c>
      <c r="F2350" s="23"/>
      <c r="G2350" s="128" t="s">
        <v>3378</v>
      </c>
      <c r="H2350" s="32" t="s">
        <v>24</v>
      </c>
      <c r="I2350" s="44">
        <f t="shared" si="1631"/>
        <v>500</v>
      </c>
      <c r="J2350" s="44">
        <v>500</v>
      </c>
      <c r="K2350" s="44">
        <f t="shared" si="1632"/>
        <v>0</v>
      </c>
      <c r="L2350" s="44">
        <v>0</v>
      </c>
      <c r="M2350" s="44">
        <v>0</v>
      </c>
      <c r="N2350" s="44">
        <v>0</v>
      </c>
      <c r="O2350" s="44">
        <v>0</v>
      </c>
      <c r="P2350" s="44">
        <v>0</v>
      </c>
      <c r="Q2350" s="44">
        <v>1961</v>
      </c>
      <c r="R2350" s="44">
        <v>1961</v>
      </c>
      <c r="S2350" s="44">
        <v>1961</v>
      </c>
      <c r="T2350" s="44">
        <f t="shared" si="1658"/>
        <v>0</v>
      </c>
      <c r="U2350" s="44">
        <v>0</v>
      </c>
      <c r="V2350" s="44"/>
      <c r="W2350" s="44"/>
      <c r="X2350" s="44">
        <f t="shared" si="1659"/>
        <v>1961</v>
      </c>
      <c r="Y2350" s="209">
        <f t="shared" si="1652"/>
        <v>100</v>
      </c>
    </row>
    <row r="2351" spans="1:25">
      <c r="A2351" s="23" t="s">
        <v>786</v>
      </c>
      <c r="B2351" s="23" t="s">
        <v>172</v>
      </c>
      <c r="C2351" s="23" t="s">
        <v>1032</v>
      </c>
      <c r="D2351" s="23" t="s">
        <v>1033</v>
      </c>
      <c r="E2351" s="22">
        <v>6132</v>
      </c>
      <c r="F2351" s="23"/>
      <c r="G2351" s="128" t="s">
        <v>3378</v>
      </c>
      <c r="H2351" s="32" t="s">
        <v>25</v>
      </c>
      <c r="I2351" s="44">
        <f t="shared" si="1631"/>
        <v>55000</v>
      </c>
      <c r="J2351" s="44">
        <v>55000</v>
      </c>
      <c r="K2351" s="44">
        <f t="shared" si="1632"/>
        <v>0</v>
      </c>
      <c r="L2351" s="44">
        <v>0</v>
      </c>
      <c r="M2351" s="44">
        <v>0</v>
      </c>
      <c r="N2351" s="44">
        <v>0</v>
      </c>
      <c r="O2351" s="44">
        <v>0</v>
      </c>
      <c r="P2351" s="44">
        <v>0</v>
      </c>
      <c r="Q2351" s="44">
        <v>55000</v>
      </c>
      <c r="R2351" s="44">
        <v>55000</v>
      </c>
      <c r="S2351" s="44">
        <v>55000</v>
      </c>
      <c r="T2351" s="44">
        <f t="shared" si="1658"/>
        <v>0</v>
      </c>
      <c r="U2351" s="44">
        <v>0</v>
      </c>
      <c r="V2351" s="44">
        <v>0</v>
      </c>
      <c r="W2351" s="44">
        <v>0</v>
      </c>
      <c r="X2351" s="44">
        <f t="shared" si="1659"/>
        <v>55000</v>
      </c>
      <c r="Y2351" s="209">
        <f t="shared" si="1652"/>
        <v>100</v>
      </c>
    </row>
    <row r="2352" spans="1:25">
      <c r="A2352" s="23" t="s">
        <v>786</v>
      </c>
      <c r="B2352" s="23" t="s">
        <v>172</v>
      </c>
      <c r="C2352" s="23" t="s">
        <v>1032</v>
      </c>
      <c r="D2352" s="23" t="s">
        <v>1033</v>
      </c>
      <c r="E2352" s="22">
        <v>6133</v>
      </c>
      <c r="F2352" s="23"/>
      <c r="G2352" s="128" t="s">
        <v>3378</v>
      </c>
      <c r="H2352" s="32" t="s">
        <v>26</v>
      </c>
      <c r="I2352" s="44">
        <f t="shared" si="1631"/>
        <v>13000</v>
      </c>
      <c r="J2352" s="44">
        <v>13000</v>
      </c>
      <c r="K2352" s="44">
        <f t="shared" si="1632"/>
        <v>0</v>
      </c>
      <c r="L2352" s="44">
        <v>0</v>
      </c>
      <c r="M2352" s="44">
        <v>0</v>
      </c>
      <c r="N2352" s="44">
        <v>0</v>
      </c>
      <c r="O2352" s="44">
        <v>0</v>
      </c>
      <c r="P2352" s="44">
        <v>0</v>
      </c>
      <c r="Q2352" s="44">
        <v>13000</v>
      </c>
      <c r="R2352" s="44">
        <v>13000</v>
      </c>
      <c r="S2352" s="44">
        <v>9450</v>
      </c>
      <c r="T2352" s="44">
        <f t="shared" si="1658"/>
        <v>3550</v>
      </c>
      <c r="U2352" s="44">
        <v>1500</v>
      </c>
      <c r="V2352" s="44">
        <v>1050</v>
      </c>
      <c r="W2352" s="44">
        <v>1000</v>
      </c>
      <c r="X2352" s="44">
        <f t="shared" si="1659"/>
        <v>13000</v>
      </c>
      <c r="Y2352" s="209">
        <f t="shared" si="1652"/>
        <v>100</v>
      </c>
    </row>
    <row r="2353" spans="1:25">
      <c r="A2353" s="23" t="s">
        <v>786</v>
      </c>
      <c r="B2353" s="23" t="s">
        <v>172</v>
      </c>
      <c r="C2353" s="23" t="s">
        <v>1032</v>
      </c>
      <c r="D2353" s="23" t="s">
        <v>1033</v>
      </c>
      <c r="E2353" s="22">
        <v>6134</v>
      </c>
      <c r="F2353" s="23"/>
      <c r="G2353" s="128" t="s">
        <v>3378</v>
      </c>
      <c r="H2353" s="32" t="s">
        <v>27</v>
      </c>
      <c r="I2353" s="44">
        <f t="shared" si="1631"/>
        <v>35000</v>
      </c>
      <c r="J2353" s="44">
        <v>10000</v>
      </c>
      <c r="K2353" s="44">
        <f t="shared" si="1632"/>
        <v>25000</v>
      </c>
      <c r="L2353" s="44">
        <v>20000</v>
      </c>
      <c r="M2353" s="44">
        <v>0</v>
      </c>
      <c r="N2353" s="44">
        <v>5000</v>
      </c>
      <c r="O2353" s="44">
        <v>0</v>
      </c>
      <c r="P2353" s="44">
        <v>0</v>
      </c>
      <c r="Q2353" s="44">
        <v>49148</v>
      </c>
      <c r="R2353" s="44">
        <v>10000</v>
      </c>
      <c r="S2353" s="44">
        <v>7600</v>
      </c>
      <c r="T2353" s="44">
        <f t="shared" si="1658"/>
        <v>2400</v>
      </c>
      <c r="U2353" s="44">
        <v>1000</v>
      </c>
      <c r="V2353" s="44">
        <v>1000</v>
      </c>
      <c r="W2353" s="44">
        <v>400</v>
      </c>
      <c r="X2353" s="44">
        <f t="shared" si="1659"/>
        <v>10000</v>
      </c>
      <c r="Y2353" s="209">
        <f t="shared" si="1652"/>
        <v>100</v>
      </c>
    </row>
    <row r="2354" spans="1:25">
      <c r="A2354" s="23" t="s">
        <v>786</v>
      </c>
      <c r="B2354" s="23" t="s">
        <v>172</v>
      </c>
      <c r="C2354" s="23" t="s">
        <v>1032</v>
      </c>
      <c r="D2354" s="23" t="s">
        <v>1033</v>
      </c>
      <c r="E2354" s="22">
        <v>6135</v>
      </c>
      <c r="F2354" s="23"/>
      <c r="G2354" s="128" t="s">
        <v>3378</v>
      </c>
      <c r="H2354" s="32" t="s">
        <v>28</v>
      </c>
      <c r="I2354" s="44">
        <f t="shared" si="1631"/>
        <v>500</v>
      </c>
      <c r="J2354" s="44">
        <v>500</v>
      </c>
      <c r="K2354" s="44">
        <f t="shared" si="1632"/>
        <v>0</v>
      </c>
      <c r="L2354" s="44">
        <v>0</v>
      </c>
      <c r="M2354" s="44">
        <v>0</v>
      </c>
      <c r="N2354" s="44">
        <v>0</v>
      </c>
      <c r="O2354" s="44">
        <v>0</v>
      </c>
      <c r="P2354" s="44">
        <v>0</v>
      </c>
      <c r="Q2354" s="44">
        <v>6166</v>
      </c>
      <c r="R2354" s="44">
        <v>1000</v>
      </c>
      <c r="S2354" s="44">
        <v>1000</v>
      </c>
      <c r="T2354" s="44">
        <f t="shared" si="1658"/>
        <v>0</v>
      </c>
      <c r="U2354" s="44">
        <v>0</v>
      </c>
      <c r="V2354" s="44"/>
      <c r="W2354" s="44"/>
      <c r="X2354" s="44">
        <f t="shared" si="1659"/>
        <v>1000</v>
      </c>
      <c r="Y2354" s="209">
        <f t="shared" si="1652"/>
        <v>100</v>
      </c>
    </row>
    <row r="2355" spans="1:25">
      <c r="A2355" s="23" t="s">
        <v>786</v>
      </c>
      <c r="B2355" s="23" t="s">
        <v>172</v>
      </c>
      <c r="C2355" s="23" t="s">
        <v>1032</v>
      </c>
      <c r="D2355" s="23" t="s">
        <v>1033</v>
      </c>
      <c r="E2355" s="22">
        <v>6137</v>
      </c>
      <c r="F2355" s="23"/>
      <c r="G2355" s="128" t="s">
        <v>3378</v>
      </c>
      <c r="H2355" s="32" t="s">
        <v>30</v>
      </c>
      <c r="I2355" s="44">
        <f t="shared" si="1631"/>
        <v>10000</v>
      </c>
      <c r="J2355" s="44">
        <v>8000</v>
      </c>
      <c r="K2355" s="44">
        <f t="shared" si="1632"/>
        <v>2000</v>
      </c>
      <c r="L2355" s="44">
        <v>2000</v>
      </c>
      <c r="M2355" s="44">
        <v>0</v>
      </c>
      <c r="N2355" s="44">
        <v>0</v>
      </c>
      <c r="O2355" s="44">
        <v>0</v>
      </c>
      <c r="P2355" s="44">
        <v>0</v>
      </c>
      <c r="Q2355" s="44">
        <v>10000</v>
      </c>
      <c r="R2355" s="44">
        <v>8000</v>
      </c>
      <c r="S2355" s="44">
        <v>7000</v>
      </c>
      <c r="T2355" s="44">
        <f t="shared" si="1658"/>
        <v>1000</v>
      </c>
      <c r="U2355" s="44">
        <v>1000</v>
      </c>
      <c r="V2355" s="44">
        <v>0</v>
      </c>
      <c r="W2355" s="44">
        <v>0</v>
      </c>
      <c r="X2355" s="44">
        <f t="shared" si="1659"/>
        <v>8000</v>
      </c>
      <c r="Y2355" s="209">
        <f t="shared" si="1652"/>
        <v>100</v>
      </c>
    </row>
    <row r="2356" spans="1:25">
      <c r="A2356" s="23" t="s">
        <v>786</v>
      </c>
      <c r="B2356" s="23" t="s">
        <v>172</v>
      </c>
      <c r="C2356" s="23" t="s">
        <v>1032</v>
      </c>
      <c r="D2356" s="23" t="s">
        <v>1033</v>
      </c>
      <c r="E2356" s="22">
        <v>6138</v>
      </c>
      <c r="F2356" s="23"/>
      <c r="G2356" s="128" t="s">
        <v>3378</v>
      </c>
      <c r="H2356" s="32" t="s">
        <v>31</v>
      </c>
      <c r="I2356" s="44">
        <f t="shared" si="1631"/>
        <v>2400</v>
      </c>
      <c r="J2356" s="44">
        <v>0</v>
      </c>
      <c r="K2356" s="44">
        <f t="shared" si="1632"/>
        <v>2400</v>
      </c>
      <c r="L2356" s="44">
        <v>0</v>
      </c>
      <c r="M2356" s="44">
        <v>2400</v>
      </c>
      <c r="N2356" s="44">
        <v>0</v>
      </c>
      <c r="O2356" s="44">
        <v>0</v>
      </c>
      <c r="P2356" s="44">
        <v>0</v>
      </c>
      <c r="Q2356" s="44">
        <v>2400</v>
      </c>
      <c r="R2356" s="44">
        <v>0</v>
      </c>
      <c r="S2356" s="44">
        <v>0</v>
      </c>
      <c r="T2356" s="44">
        <f t="shared" si="1658"/>
        <v>0</v>
      </c>
      <c r="U2356" s="44"/>
      <c r="V2356" s="44"/>
      <c r="W2356" s="44"/>
      <c r="X2356" s="44">
        <f t="shared" si="1659"/>
        <v>0</v>
      </c>
      <c r="Y2356" s="209">
        <f t="shared" si="1652"/>
        <v>0</v>
      </c>
    </row>
    <row r="2357" spans="1:25" s="68" customFormat="1">
      <c r="A2357" s="46" t="s">
        <v>786</v>
      </c>
      <c r="B2357" s="46" t="s">
        <v>172</v>
      </c>
      <c r="C2357" s="46" t="s">
        <v>1032</v>
      </c>
      <c r="D2357" s="46" t="s">
        <v>1033</v>
      </c>
      <c r="E2357" s="46" t="s">
        <v>3459</v>
      </c>
      <c r="F2357" s="46" t="s">
        <v>0</v>
      </c>
      <c r="G2357" s="158" t="s">
        <v>0</v>
      </c>
      <c r="H2357" s="3" t="s">
        <v>32</v>
      </c>
      <c r="I2357" s="62">
        <f t="shared" si="1631"/>
        <v>22300</v>
      </c>
      <c r="J2357" s="62">
        <f t="shared" ref="J2357:P2357" si="1671">SUM(J2358:J2360)</f>
        <v>18500</v>
      </c>
      <c r="K2357" s="62">
        <f t="shared" si="1632"/>
        <v>3800</v>
      </c>
      <c r="L2357" s="62">
        <f t="shared" si="1671"/>
        <v>2100</v>
      </c>
      <c r="M2357" s="62">
        <f t="shared" si="1671"/>
        <v>0</v>
      </c>
      <c r="N2357" s="62">
        <f t="shared" si="1671"/>
        <v>1700</v>
      </c>
      <c r="O2357" s="62">
        <f t="shared" si="1671"/>
        <v>0</v>
      </c>
      <c r="P2357" s="62">
        <f t="shared" si="1671"/>
        <v>0</v>
      </c>
      <c r="Q2357" s="62">
        <f>SUM(Q2358:Q2360)</f>
        <v>45000</v>
      </c>
      <c r="R2357" s="62">
        <f>SUM(R2358:R2360)</f>
        <v>23785</v>
      </c>
      <c r="S2357" s="62">
        <f>SUM(S2358:S2360)</f>
        <v>22570</v>
      </c>
      <c r="T2357" s="62">
        <f t="shared" ref="T2357:X2357" si="1672">SUM(T2358:T2360)</f>
        <v>1215</v>
      </c>
      <c r="U2357" s="62">
        <f t="shared" ref="U2357" si="1673">SUM(U2358:U2360)</f>
        <v>1215</v>
      </c>
      <c r="V2357" s="62">
        <f t="shared" ref="V2357" si="1674">SUM(V2358:V2360)</f>
        <v>0</v>
      </c>
      <c r="W2357" s="62">
        <f t="shared" ref="W2357" si="1675">SUM(W2358:W2360)</f>
        <v>0</v>
      </c>
      <c r="X2357" s="62">
        <f t="shared" si="1672"/>
        <v>23785</v>
      </c>
      <c r="Y2357" s="210">
        <f t="shared" si="1652"/>
        <v>100</v>
      </c>
    </row>
    <row r="2358" spans="1:25">
      <c r="A2358" s="23" t="s">
        <v>786</v>
      </c>
      <c r="B2358" s="23" t="s">
        <v>172</v>
      </c>
      <c r="C2358" s="23" t="s">
        <v>1032</v>
      </c>
      <c r="D2358" s="23" t="s">
        <v>1033</v>
      </c>
      <c r="E2358" s="22">
        <v>6139</v>
      </c>
      <c r="F2358" s="23"/>
      <c r="G2358" s="128" t="s">
        <v>3378</v>
      </c>
      <c r="H2358" s="32" t="s">
        <v>32</v>
      </c>
      <c r="I2358" s="44">
        <f t="shared" si="1631"/>
        <v>14200</v>
      </c>
      <c r="J2358" s="44">
        <v>10500</v>
      </c>
      <c r="K2358" s="44">
        <f t="shared" si="1632"/>
        <v>3700</v>
      </c>
      <c r="L2358" s="44">
        <v>2000</v>
      </c>
      <c r="M2358" s="44">
        <v>0</v>
      </c>
      <c r="N2358" s="44">
        <v>1700</v>
      </c>
      <c r="O2358" s="44">
        <v>0</v>
      </c>
      <c r="P2358" s="44">
        <v>0</v>
      </c>
      <c r="Q2358" s="44">
        <v>36654</v>
      </c>
      <c r="R2358" s="44">
        <v>15539</v>
      </c>
      <c r="S2358" s="44">
        <v>15000</v>
      </c>
      <c r="T2358" s="44">
        <f t="shared" si="1658"/>
        <v>539</v>
      </c>
      <c r="U2358" s="44">
        <v>539</v>
      </c>
      <c r="V2358" s="44"/>
      <c r="W2358" s="44">
        <v>0</v>
      </c>
      <c r="X2358" s="44">
        <f t="shared" si="1659"/>
        <v>15539</v>
      </c>
      <c r="Y2358" s="209">
        <f t="shared" si="1652"/>
        <v>100</v>
      </c>
    </row>
    <row r="2359" spans="1:25">
      <c r="A2359" s="23" t="s">
        <v>786</v>
      </c>
      <c r="B2359" s="23" t="s">
        <v>172</v>
      </c>
      <c r="C2359" s="23" t="s">
        <v>1032</v>
      </c>
      <c r="D2359" s="23" t="s">
        <v>1033</v>
      </c>
      <c r="E2359" s="22">
        <v>6139</v>
      </c>
      <c r="F2359" s="23" t="s">
        <v>1040</v>
      </c>
      <c r="G2359" s="128" t="s">
        <v>3378</v>
      </c>
      <c r="H2359" s="32" t="s">
        <v>152</v>
      </c>
      <c r="I2359" s="44">
        <f t="shared" si="1631"/>
        <v>4100</v>
      </c>
      <c r="J2359" s="44">
        <v>4000</v>
      </c>
      <c r="K2359" s="44">
        <f t="shared" si="1632"/>
        <v>100</v>
      </c>
      <c r="L2359" s="44">
        <v>100</v>
      </c>
      <c r="M2359" s="44">
        <v>0</v>
      </c>
      <c r="N2359" s="44">
        <v>0</v>
      </c>
      <c r="O2359" s="44">
        <v>0</v>
      </c>
      <c r="P2359" s="44">
        <v>0</v>
      </c>
      <c r="Q2359" s="44">
        <v>4346</v>
      </c>
      <c r="R2359" s="44">
        <v>4246</v>
      </c>
      <c r="S2359" s="44">
        <v>4120</v>
      </c>
      <c r="T2359" s="44">
        <f t="shared" si="1658"/>
        <v>126</v>
      </c>
      <c r="U2359" s="44">
        <v>126</v>
      </c>
      <c r="V2359" s="44"/>
      <c r="W2359" s="44"/>
      <c r="X2359" s="44">
        <f t="shared" si="1659"/>
        <v>4246</v>
      </c>
      <c r="Y2359" s="209">
        <f t="shared" si="1652"/>
        <v>100</v>
      </c>
    </row>
    <row r="2360" spans="1:25">
      <c r="A2360" s="23" t="s">
        <v>786</v>
      </c>
      <c r="B2360" s="23" t="s">
        <v>172</v>
      </c>
      <c r="C2360" s="23" t="s">
        <v>1032</v>
      </c>
      <c r="D2360" s="23" t="s">
        <v>1033</v>
      </c>
      <c r="E2360" s="22">
        <v>6139</v>
      </c>
      <c r="F2360" s="23" t="s">
        <v>1041</v>
      </c>
      <c r="G2360" s="128" t="s">
        <v>3378</v>
      </c>
      <c r="H2360" s="32" t="s">
        <v>158</v>
      </c>
      <c r="I2360" s="44">
        <f t="shared" si="1631"/>
        <v>4000</v>
      </c>
      <c r="J2360" s="44">
        <v>4000</v>
      </c>
      <c r="K2360" s="44">
        <f t="shared" si="1632"/>
        <v>0</v>
      </c>
      <c r="L2360" s="44">
        <v>0</v>
      </c>
      <c r="M2360" s="44">
        <v>0</v>
      </c>
      <c r="N2360" s="44">
        <v>0</v>
      </c>
      <c r="O2360" s="44">
        <v>0</v>
      </c>
      <c r="P2360" s="44">
        <v>0</v>
      </c>
      <c r="Q2360" s="44">
        <v>4000</v>
      </c>
      <c r="R2360" s="44">
        <v>4000</v>
      </c>
      <c r="S2360" s="44">
        <v>3450</v>
      </c>
      <c r="T2360" s="44">
        <f t="shared" si="1658"/>
        <v>550</v>
      </c>
      <c r="U2360" s="44">
        <v>550</v>
      </c>
      <c r="V2360" s="44">
        <v>0</v>
      </c>
      <c r="W2360" s="44">
        <v>0</v>
      </c>
      <c r="X2360" s="44">
        <f t="shared" si="1659"/>
        <v>4000</v>
      </c>
      <c r="Y2360" s="209">
        <f t="shared" si="1652"/>
        <v>100</v>
      </c>
    </row>
    <row r="2361" spans="1:25" s="68" customFormat="1" ht="20.399999999999999">
      <c r="A2361" s="46"/>
      <c r="B2361" s="46"/>
      <c r="C2361" s="46"/>
      <c r="D2361" s="46"/>
      <c r="E2361" s="3" t="s">
        <v>0</v>
      </c>
      <c r="F2361" s="3" t="s">
        <v>0</v>
      </c>
      <c r="G2361" s="158" t="s">
        <v>0</v>
      </c>
      <c r="H2361" s="212" t="s">
        <v>42</v>
      </c>
      <c r="I2361" s="205"/>
      <c r="J2361" s="205"/>
      <c r="K2361" s="205"/>
      <c r="L2361" s="205"/>
      <c r="M2361" s="205"/>
      <c r="N2361" s="205"/>
      <c r="O2361" s="205"/>
      <c r="P2361" s="205"/>
      <c r="Q2361" s="205">
        <f t="shared" ref="Q2361:S2362" si="1676">SUM(Q2362)</f>
        <v>1125</v>
      </c>
      <c r="R2361" s="205">
        <f t="shared" si="1676"/>
        <v>1125</v>
      </c>
      <c r="S2361" s="205">
        <f t="shared" si="1676"/>
        <v>1125</v>
      </c>
      <c r="T2361" s="205">
        <f t="shared" ref="T2361:X2362" si="1677">SUM(T2362)</f>
        <v>0</v>
      </c>
      <c r="U2361" s="205">
        <f t="shared" ref="U2361:U2362" si="1678">SUM(U2362)</f>
        <v>0</v>
      </c>
      <c r="V2361" s="205">
        <f t="shared" ref="V2361:V2362" si="1679">SUM(V2362)</f>
        <v>0</v>
      </c>
      <c r="W2361" s="205">
        <f t="shared" ref="W2361:W2362" si="1680">SUM(W2362)</f>
        <v>0</v>
      </c>
      <c r="X2361" s="205">
        <f t="shared" si="1677"/>
        <v>1125</v>
      </c>
      <c r="Y2361" s="232">
        <f t="shared" si="1652"/>
        <v>100</v>
      </c>
    </row>
    <row r="2362" spans="1:25" s="68" customFormat="1">
      <c r="A2362" s="46" t="s">
        <v>786</v>
      </c>
      <c r="B2362" s="46" t="s">
        <v>172</v>
      </c>
      <c r="C2362" s="46" t="s">
        <v>1032</v>
      </c>
      <c r="D2362" s="46" t="s">
        <v>1033</v>
      </c>
      <c r="E2362" s="3" t="s">
        <v>3458</v>
      </c>
      <c r="F2362" s="3" t="s">
        <v>0</v>
      </c>
      <c r="G2362" s="158" t="s">
        <v>0</v>
      </c>
      <c r="H2362" s="3" t="s">
        <v>34</v>
      </c>
      <c r="I2362" s="62"/>
      <c r="J2362" s="62"/>
      <c r="K2362" s="62"/>
      <c r="L2362" s="62"/>
      <c r="M2362" s="62"/>
      <c r="N2362" s="62"/>
      <c r="O2362" s="62"/>
      <c r="P2362" s="62"/>
      <c r="Q2362" s="62">
        <f t="shared" si="1676"/>
        <v>1125</v>
      </c>
      <c r="R2362" s="62">
        <f t="shared" si="1676"/>
        <v>1125</v>
      </c>
      <c r="S2362" s="62">
        <f t="shared" si="1676"/>
        <v>1125</v>
      </c>
      <c r="T2362" s="62">
        <f t="shared" si="1677"/>
        <v>0</v>
      </c>
      <c r="U2362" s="62">
        <f t="shared" si="1678"/>
        <v>0</v>
      </c>
      <c r="V2362" s="62">
        <f t="shared" si="1679"/>
        <v>0</v>
      </c>
      <c r="W2362" s="62">
        <f t="shared" si="1680"/>
        <v>0</v>
      </c>
      <c r="X2362" s="62">
        <f t="shared" si="1677"/>
        <v>1125</v>
      </c>
      <c r="Y2362" s="210">
        <f t="shared" si="1652"/>
        <v>100</v>
      </c>
    </row>
    <row r="2363" spans="1:25">
      <c r="A2363" s="23" t="s">
        <v>786</v>
      </c>
      <c r="B2363" s="23" t="s">
        <v>172</v>
      </c>
      <c r="C2363" s="23" t="s">
        <v>1032</v>
      </c>
      <c r="D2363" s="23" t="s">
        <v>1033</v>
      </c>
      <c r="E2363" s="22">
        <v>6148</v>
      </c>
      <c r="F2363" s="23"/>
      <c r="G2363" s="128" t="s">
        <v>3378</v>
      </c>
      <c r="H2363" s="32" t="s">
        <v>41</v>
      </c>
      <c r="I2363" s="44"/>
      <c r="J2363" s="44"/>
      <c r="K2363" s="44"/>
      <c r="L2363" s="44"/>
      <c r="M2363" s="44"/>
      <c r="N2363" s="44"/>
      <c r="O2363" s="44"/>
      <c r="P2363" s="44"/>
      <c r="Q2363" s="44">
        <v>1125</v>
      </c>
      <c r="R2363" s="44">
        <v>1125</v>
      </c>
      <c r="S2363" s="44">
        <v>1125</v>
      </c>
      <c r="T2363" s="44">
        <f t="shared" si="1658"/>
        <v>0</v>
      </c>
      <c r="U2363" s="44"/>
      <c r="V2363" s="44"/>
      <c r="W2363" s="44"/>
      <c r="X2363" s="44">
        <f t="shared" si="1659"/>
        <v>1125</v>
      </c>
      <c r="Y2363" s="209">
        <f t="shared" si="1652"/>
        <v>100</v>
      </c>
    </row>
    <row r="2364" spans="1:25" s="68" customFormat="1" ht="20.399999999999999">
      <c r="A2364" s="46" t="s">
        <v>0</v>
      </c>
      <c r="B2364" s="46" t="s">
        <v>0</v>
      </c>
      <c r="C2364" s="46" t="s">
        <v>0</v>
      </c>
      <c r="D2364" s="3" t="s">
        <v>0</v>
      </c>
      <c r="E2364" s="3" t="s">
        <v>0</v>
      </c>
      <c r="F2364" s="3" t="s">
        <v>0</v>
      </c>
      <c r="G2364" s="158" t="s">
        <v>0</v>
      </c>
      <c r="H2364" s="53" t="s">
        <v>60</v>
      </c>
      <c r="I2364" s="57">
        <f t="shared" si="1631"/>
        <v>9050</v>
      </c>
      <c r="J2364" s="57">
        <f t="shared" ref="J2364:X2364" si="1681">SUM(J2365)</f>
        <v>0</v>
      </c>
      <c r="K2364" s="57">
        <f t="shared" si="1632"/>
        <v>9050</v>
      </c>
      <c r="L2364" s="57">
        <f t="shared" si="1681"/>
        <v>9050</v>
      </c>
      <c r="M2364" s="57">
        <f t="shared" si="1681"/>
        <v>0</v>
      </c>
      <c r="N2364" s="57">
        <f t="shared" si="1681"/>
        <v>0</v>
      </c>
      <c r="O2364" s="57">
        <f t="shared" si="1681"/>
        <v>0</v>
      </c>
      <c r="P2364" s="57">
        <f t="shared" si="1681"/>
        <v>0</v>
      </c>
      <c r="Q2364" s="57">
        <f t="shared" si="1681"/>
        <v>69542</v>
      </c>
      <c r="R2364" s="57">
        <f t="shared" si="1681"/>
        <v>7000</v>
      </c>
      <c r="S2364" s="57">
        <f t="shared" si="1681"/>
        <v>7000</v>
      </c>
      <c r="T2364" s="57">
        <f t="shared" si="1681"/>
        <v>0</v>
      </c>
      <c r="U2364" s="57">
        <f t="shared" si="1681"/>
        <v>0</v>
      </c>
      <c r="V2364" s="57">
        <f t="shared" si="1681"/>
        <v>0</v>
      </c>
      <c r="W2364" s="57">
        <f t="shared" si="1681"/>
        <v>0</v>
      </c>
      <c r="X2364" s="57">
        <f t="shared" si="1681"/>
        <v>7000</v>
      </c>
      <c r="Y2364" s="222">
        <f t="shared" si="1652"/>
        <v>100</v>
      </c>
    </row>
    <row r="2365" spans="1:25" s="68" customFormat="1">
      <c r="A2365" s="46" t="s">
        <v>786</v>
      </c>
      <c r="B2365" s="46" t="s">
        <v>172</v>
      </c>
      <c r="C2365" s="46" t="s">
        <v>1032</v>
      </c>
      <c r="D2365" s="46" t="s">
        <v>1033</v>
      </c>
      <c r="E2365" s="3" t="s">
        <v>3388</v>
      </c>
      <c r="F2365" s="3" t="s">
        <v>0</v>
      </c>
      <c r="G2365" s="158" t="s">
        <v>0</v>
      </c>
      <c r="H2365" s="3" t="s">
        <v>53</v>
      </c>
      <c r="I2365" s="62">
        <f t="shared" si="1631"/>
        <v>9050</v>
      </c>
      <c r="J2365" s="62">
        <f>SUM(J2366:J2367)</f>
        <v>0</v>
      </c>
      <c r="K2365" s="62">
        <f t="shared" si="1632"/>
        <v>9050</v>
      </c>
      <c r="L2365" s="62">
        <f t="shared" ref="L2365:P2365" si="1682">SUM(L2366:L2367)</f>
        <v>9050</v>
      </c>
      <c r="M2365" s="62">
        <f t="shared" si="1682"/>
        <v>0</v>
      </c>
      <c r="N2365" s="62">
        <f t="shared" si="1682"/>
        <v>0</v>
      </c>
      <c r="O2365" s="62">
        <f t="shared" si="1682"/>
        <v>0</v>
      </c>
      <c r="P2365" s="62">
        <f t="shared" si="1682"/>
        <v>0</v>
      </c>
      <c r="Q2365" s="62">
        <f t="shared" ref="Q2365:R2365" si="1683">SUM(Q2366:Q2367)</f>
        <v>69542</v>
      </c>
      <c r="R2365" s="62">
        <f t="shared" si="1683"/>
        <v>7000</v>
      </c>
      <c r="S2365" s="62">
        <f t="shared" ref="S2365" si="1684">SUM(S2366:S2367)</f>
        <v>7000</v>
      </c>
      <c r="T2365" s="62">
        <f t="shared" ref="T2365:X2365" si="1685">SUM(T2366:T2367)</f>
        <v>0</v>
      </c>
      <c r="U2365" s="62">
        <f t="shared" si="1685"/>
        <v>0</v>
      </c>
      <c r="V2365" s="62">
        <f t="shared" si="1685"/>
        <v>0</v>
      </c>
      <c r="W2365" s="62">
        <f t="shared" si="1685"/>
        <v>0</v>
      </c>
      <c r="X2365" s="62">
        <f t="shared" si="1685"/>
        <v>7000</v>
      </c>
      <c r="Y2365" s="210">
        <f t="shared" si="1652"/>
        <v>100</v>
      </c>
    </row>
    <row r="2366" spans="1:25">
      <c r="A2366" s="23" t="s">
        <v>786</v>
      </c>
      <c r="B2366" s="23" t="s">
        <v>172</v>
      </c>
      <c r="C2366" s="23" t="s">
        <v>1032</v>
      </c>
      <c r="D2366" s="23" t="s">
        <v>1033</v>
      </c>
      <c r="E2366" s="22">
        <v>8213</v>
      </c>
      <c r="F2366" s="23"/>
      <c r="G2366" s="128" t="s">
        <v>3378</v>
      </c>
      <c r="H2366" s="32" t="s">
        <v>56</v>
      </c>
      <c r="I2366" s="44">
        <f t="shared" si="1631"/>
        <v>7050</v>
      </c>
      <c r="J2366" s="44">
        <v>0</v>
      </c>
      <c r="K2366" s="44">
        <f t="shared" si="1632"/>
        <v>7050</v>
      </c>
      <c r="L2366" s="44">
        <v>7050</v>
      </c>
      <c r="M2366" s="44">
        <v>0</v>
      </c>
      <c r="N2366" s="44">
        <v>0</v>
      </c>
      <c r="O2366" s="44">
        <v>0</v>
      </c>
      <c r="P2366" s="44">
        <v>0</v>
      </c>
      <c r="Q2366" s="44">
        <v>28228</v>
      </c>
      <c r="R2366" s="44">
        <v>4811</v>
      </c>
      <c r="S2366" s="44">
        <v>4811</v>
      </c>
      <c r="T2366" s="44">
        <f t="shared" si="1658"/>
        <v>0</v>
      </c>
      <c r="U2366" s="44"/>
      <c r="V2366" s="44"/>
      <c r="W2366" s="44"/>
      <c r="X2366" s="44">
        <f t="shared" si="1659"/>
        <v>4811</v>
      </c>
      <c r="Y2366" s="209">
        <f t="shared" si="1652"/>
        <v>100</v>
      </c>
    </row>
    <row r="2367" spans="1:25">
      <c r="A2367" s="109" t="s">
        <v>786</v>
      </c>
      <c r="B2367" s="109" t="s">
        <v>172</v>
      </c>
      <c r="C2367" s="109" t="s">
        <v>1032</v>
      </c>
      <c r="D2367" s="109" t="s">
        <v>1033</v>
      </c>
      <c r="E2367" s="110">
        <v>8216</v>
      </c>
      <c r="F2367" s="109"/>
      <c r="G2367" s="128" t="s">
        <v>3378</v>
      </c>
      <c r="H2367" s="97" t="s">
        <v>59</v>
      </c>
      <c r="I2367" s="44">
        <f t="shared" si="1631"/>
        <v>2000</v>
      </c>
      <c r="J2367" s="44">
        <v>0</v>
      </c>
      <c r="K2367" s="44">
        <f t="shared" si="1632"/>
        <v>2000</v>
      </c>
      <c r="L2367" s="44">
        <v>2000</v>
      </c>
      <c r="M2367" s="44"/>
      <c r="N2367" s="44"/>
      <c r="O2367" s="44"/>
      <c r="P2367" s="44"/>
      <c r="Q2367" s="44">
        <v>41314</v>
      </c>
      <c r="R2367" s="44">
        <v>2189</v>
      </c>
      <c r="S2367" s="44">
        <v>2189</v>
      </c>
      <c r="T2367" s="44">
        <f t="shared" si="1658"/>
        <v>0</v>
      </c>
      <c r="U2367" s="44"/>
      <c r="V2367" s="44"/>
      <c r="W2367" s="44"/>
      <c r="X2367" s="44">
        <f t="shared" si="1659"/>
        <v>2189</v>
      </c>
      <c r="Y2367" s="209">
        <f t="shared" si="1652"/>
        <v>100</v>
      </c>
    </row>
    <row r="2368" spans="1:25" s="68" customFormat="1">
      <c r="A2368" s="3" t="s">
        <v>0</v>
      </c>
      <c r="B2368" s="3" t="s">
        <v>0</v>
      </c>
      <c r="C2368" s="3" t="s">
        <v>0</v>
      </c>
      <c r="D2368" s="3" t="s">
        <v>0</v>
      </c>
      <c r="E2368" s="3" t="s">
        <v>0</v>
      </c>
      <c r="F2368" s="3" t="s">
        <v>0</v>
      </c>
      <c r="G2368" s="158" t="s">
        <v>0</v>
      </c>
      <c r="H2368" s="53" t="s">
        <v>1042</v>
      </c>
      <c r="I2368" s="57">
        <f t="shared" si="1631"/>
        <v>1962120</v>
      </c>
      <c r="J2368" s="57">
        <f t="shared" ref="J2368:O2368" si="1686">SUM(J2338,J2364)</f>
        <v>1895000</v>
      </c>
      <c r="K2368" s="57">
        <f t="shared" si="1632"/>
        <v>67120</v>
      </c>
      <c r="L2368" s="57">
        <f t="shared" si="1686"/>
        <v>58020</v>
      </c>
      <c r="M2368" s="57">
        <f t="shared" si="1686"/>
        <v>2400</v>
      </c>
      <c r="N2368" s="57">
        <f t="shared" si="1686"/>
        <v>6700</v>
      </c>
      <c r="O2368" s="57">
        <f t="shared" si="1686"/>
        <v>0</v>
      </c>
      <c r="P2368" s="57">
        <f>SUM(P2338,P2364)</f>
        <v>0</v>
      </c>
      <c r="Q2368" s="57">
        <f>SUM(Q2338,Q2364,Q2361)</f>
        <v>2141317</v>
      </c>
      <c r="R2368" s="57">
        <f>SUM(R2338,R2364,R2361)</f>
        <v>1993976</v>
      </c>
      <c r="S2368" s="57">
        <f>SUM(S2338,S2364,S2361)</f>
        <v>1735842</v>
      </c>
      <c r="T2368" s="57">
        <f t="shared" ref="T2368:W2368" si="1687">SUM(T2338,T2364,T2361)</f>
        <v>258134</v>
      </c>
      <c r="U2368" s="57">
        <f t="shared" si="1687"/>
        <v>149273</v>
      </c>
      <c r="V2368" s="57">
        <f t="shared" si="1687"/>
        <v>88934</v>
      </c>
      <c r="W2368" s="57">
        <f t="shared" si="1687"/>
        <v>19927</v>
      </c>
      <c r="X2368" s="57">
        <f t="shared" ref="X2368" si="1688">SUM(X2338,X2364)</f>
        <v>1992851</v>
      </c>
      <c r="Y2368" s="222">
        <f t="shared" si="1652"/>
        <v>99.943580063150208</v>
      </c>
    </row>
    <row r="2369" spans="1:25" ht="15" thickBot="1">
      <c r="A2369" s="32" t="s">
        <v>0</v>
      </c>
      <c r="B2369" s="32" t="s">
        <v>0</v>
      </c>
      <c r="C2369" s="32" t="s">
        <v>0</v>
      </c>
      <c r="D2369" s="32" t="s">
        <v>0</v>
      </c>
      <c r="E2369" s="32" t="s">
        <v>0</v>
      </c>
      <c r="F2369" s="32" t="s">
        <v>0</v>
      </c>
      <c r="G2369" s="154" t="s">
        <v>0</v>
      </c>
      <c r="H2369" s="21" t="s">
        <v>170</v>
      </c>
      <c r="I2369" s="66">
        <f t="shared" ref="I2369:I2432" si="1689">SUM(J2369,K2369,O2369,P2369)</f>
        <v>60</v>
      </c>
      <c r="J2369" s="66">
        <v>60</v>
      </c>
      <c r="K2369" s="66">
        <f t="shared" ref="K2369:K2432" si="1690">SUM(L2369,M2369,N2369)</f>
        <v>0</v>
      </c>
      <c r="L2369" s="66" t="s">
        <v>0</v>
      </c>
      <c r="M2369" s="66" t="s">
        <v>0</v>
      </c>
      <c r="N2369" s="66" t="s">
        <v>0</v>
      </c>
      <c r="O2369" s="66" t="s">
        <v>0</v>
      </c>
      <c r="P2369" s="66" t="s">
        <v>0</v>
      </c>
      <c r="Q2369" s="66">
        <v>0</v>
      </c>
      <c r="R2369" s="66"/>
      <c r="S2369" s="66"/>
      <c r="T2369" s="66"/>
      <c r="U2369" s="66"/>
      <c r="V2369" s="66"/>
      <c r="W2369" s="66"/>
      <c r="X2369" s="66"/>
      <c r="Y2369" s="208">
        <v>0</v>
      </c>
    </row>
    <row r="2370" spans="1:25" ht="41.4" thickBot="1">
      <c r="A2370" s="252" t="s">
        <v>0</v>
      </c>
      <c r="B2370" s="252" t="s">
        <v>0</v>
      </c>
      <c r="C2370" s="252" t="s">
        <v>0</v>
      </c>
      <c r="D2370" s="252" t="s">
        <v>0</v>
      </c>
      <c r="E2370" s="252" t="s">
        <v>0</v>
      </c>
      <c r="F2370" s="252" t="s">
        <v>0</v>
      </c>
      <c r="G2370" s="258" t="s">
        <v>0</v>
      </c>
      <c r="H2370" s="24" t="s">
        <v>72</v>
      </c>
      <c r="I2370" s="1" t="s">
        <v>3093</v>
      </c>
      <c r="J2370" s="1" t="s">
        <v>3130</v>
      </c>
      <c r="K2370" s="1" t="s">
        <v>3</v>
      </c>
      <c r="L2370" s="1" t="s">
        <v>4</v>
      </c>
      <c r="M2370" s="1" t="s">
        <v>5</v>
      </c>
      <c r="N2370" s="1" t="s">
        <v>6</v>
      </c>
      <c r="O2370" s="1" t="s">
        <v>7</v>
      </c>
      <c r="P2370" s="1" t="s">
        <v>8</v>
      </c>
      <c r="Q2370" s="1" t="s">
        <v>3344</v>
      </c>
      <c r="R2370" s="1" t="s">
        <v>3427</v>
      </c>
      <c r="S2370" s="1" t="s">
        <v>3447</v>
      </c>
      <c r="T2370" s="1" t="s">
        <v>3448</v>
      </c>
      <c r="U2370" s="1" t="s">
        <v>3452</v>
      </c>
      <c r="V2370" s="1" t="s">
        <v>3449</v>
      </c>
      <c r="W2370" s="1" t="s">
        <v>3450</v>
      </c>
      <c r="X2370" s="1" t="s">
        <v>3451</v>
      </c>
      <c r="Y2370" s="216" t="s">
        <v>3385</v>
      </c>
    </row>
    <row r="2371" spans="1:25">
      <c r="A2371" s="253"/>
      <c r="B2371" s="253"/>
      <c r="C2371" s="253"/>
      <c r="D2371" s="253"/>
      <c r="E2371" s="253"/>
      <c r="F2371" s="253"/>
      <c r="G2371" s="259"/>
      <c r="H2371" s="33" t="s">
        <v>0</v>
      </c>
      <c r="I2371" s="45">
        <v>1</v>
      </c>
      <c r="J2371" s="45">
        <v>3</v>
      </c>
      <c r="K2371" s="45" t="s">
        <v>9</v>
      </c>
      <c r="L2371" s="45">
        <v>5</v>
      </c>
      <c r="M2371" s="45">
        <v>6</v>
      </c>
      <c r="N2371" s="45">
        <v>7</v>
      </c>
      <c r="O2371" s="45">
        <v>8</v>
      </c>
      <c r="P2371" s="45">
        <v>9</v>
      </c>
      <c r="Q2371" s="45">
        <v>1</v>
      </c>
      <c r="R2371" s="45">
        <v>2</v>
      </c>
      <c r="S2371" s="45">
        <v>3</v>
      </c>
      <c r="T2371" s="45" t="s">
        <v>3453</v>
      </c>
      <c r="U2371" s="45">
        <v>5</v>
      </c>
      <c r="V2371" s="45">
        <v>6</v>
      </c>
      <c r="W2371" s="45">
        <v>7</v>
      </c>
      <c r="X2371" s="45" t="s">
        <v>3454</v>
      </c>
      <c r="Y2371" s="276">
        <v>9</v>
      </c>
    </row>
    <row r="2372" spans="1:25">
      <c r="A2372" s="253"/>
      <c r="B2372" s="253"/>
      <c r="C2372" s="253"/>
      <c r="D2372" s="253"/>
      <c r="E2372" s="253"/>
      <c r="F2372" s="253"/>
      <c r="G2372" s="259"/>
      <c r="H2372" s="34" t="s">
        <v>108</v>
      </c>
      <c r="I2372" s="35">
        <f t="shared" si="1689"/>
        <v>1962120</v>
      </c>
      <c r="J2372" s="35">
        <f t="shared" ref="J2372:P2372" si="1691">SUM(J2368)</f>
        <v>1895000</v>
      </c>
      <c r="K2372" s="35">
        <f t="shared" si="1690"/>
        <v>67120</v>
      </c>
      <c r="L2372" s="35">
        <f t="shared" si="1691"/>
        <v>58020</v>
      </c>
      <c r="M2372" s="35">
        <f t="shared" si="1691"/>
        <v>2400</v>
      </c>
      <c r="N2372" s="35">
        <f t="shared" si="1691"/>
        <v>6700</v>
      </c>
      <c r="O2372" s="35">
        <f t="shared" si="1691"/>
        <v>0</v>
      </c>
      <c r="P2372" s="35">
        <f t="shared" si="1691"/>
        <v>0</v>
      </c>
      <c r="Q2372" s="35">
        <f>SUM(Q2368)</f>
        <v>2141317</v>
      </c>
      <c r="R2372" s="35">
        <f>SUM(R2368)</f>
        <v>1993976</v>
      </c>
      <c r="S2372" s="35">
        <f>SUM(S2368)</f>
        <v>1735842</v>
      </c>
      <c r="T2372" s="35">
        <f t="shared" ref="T2372:X2372" si="1692">SUM(T2368)</f>
        <v>258134</v>
      </c>
      <c r="U2372" s="35">
        <f t="shared" si="1692"/>
        <v>149273</v>
      </c>
      <c r="V2372" s="35">
        <f t="shared" si="1692"/>
        <v>88934</v>
      </c>
      <c r="W2372" s="35">
        <f t="shared" si="1692"/>
        <v>19927</v>
      </c>
      <c r="X2372" s="35">
        <f t="shared" si="1692"/>
        <v>1992851</v>
      </c>
      <c r="Y2372" s="218">
        <f t="shared" ref="Y2372:Y2373" si="1693">IF(R2372=0,0,(X2372/R2372)*100)</f>
        <v>99.943580063150208</v>
      </c>
    </row>
    <row r="2373" spans="1:25">
      <c r="A2373" s="253"/>
      <c r="B2373" s="253"/>
      <c r="C2373" s="253"/>
      <c r="D2373" s="253"/>
      <c r="E2373" s="253"/>
      <c r="F2373" s="253"/>
      <c r="G2373" s="259"/>
      <c r="H2373" s="36" t="s">
        <v>69</v>
      </c>
      <c r="I2373" s="35">
        <f t="shared" si="1689"/>
        <v>1962120</v>
      </c>
      <c r="J2373" s="35">
        <f t="shared" ref="J2373:P2373" si="1694">SUM(J2372)</f>
        <v>1895000</v>
      </c>
      <c r="K2373" s="35">
        <f t="shared" si="1690"/>
        <v>67120</v>
      </c>
      <c r="L2373" s="35">
        <f t="shared" si="1694"/>
        <v>58020</v>
      </c>
      <c r="M2373" s="35">
        <f t="shared" si="1694"/>
        <v>2400</v>
      </c>
      <c r="N2373" s="35">
        <f t="shared" si="1694"/>
        <v>6700</v>
      </c>
      <c r="O2373" s="35">
        <f t="shared" si="1694"/>
        <v>0</v>
      </c>
      <c r="P2373" s="35">
        <f t="shared" si="1694"/>
        <v>0</v>
      </c>
      <c r="Q2373" s="35">
        <f>SUM(Q2372)</f>
        <v>2141317</v>
      </c>
      <c r="R2373" s="35">
        <f>SUM(R2372)</f>
        <v>1993976</v>
      </c>
      <c r="S2373" s="35">
        <f>SUM(S2372)</f>
        <v>1735842</v>
      </c>
      <c r="T2373" s="35">
        <f t="shared" ref="T2373:X2373" si="1695">SUM(T2372)</f>
        <v>258134</v>
      </c>
      <c r="U2373" s="35">
        <f t="shared" si="1695"/>
        <v>149273</v>
      </c>
      <c r="V2373" s="35">
        <f t="shared" si="1695"/>
        <v>88934</v>
      </c>
      <c r="W2373" s="35">
        <f t="shared" si="1695"/>
        <v>19927</v>
      </c>
      <c r="X2373" s="35">
        <f t="shared" si="1695"/>
        <v>1992851</v>
      </c>
      <c r="Y2373" s="218">
        <f t="shared" si="1693"/>
        <v>99.943580063150208</v>
      </c>
    </row>
    <row r="2374" spans="1:25">
      <c r="A2374" s="254"/>
      <c r="B2374" s="254"/>
      <c r="C2374" s="254"/>
      <c r="D2374" s="254"/>
      <c r="E2374" s="254"/>
      <c r="F2374" s="254"/>
      <c r="G2374" s="260"/>
    </row>
    <row r="2375" spans="1:25" ht="15" thickBot="1">
      <c r="A2375" s="32" t="s">
        <v>0</v>
      </c>
      <c r="B2375" s="32" t="s">
        <v>0</v>
      </c>
      <c r="C2375" s="32" t="s">
        <v>0</v>
      </c>
      <c r="D2375" s="32" t="s">
        <v>0</v>
      </c>
      <c r="E2375" s="32" t="s">
        <v>0</v>
      </c>
      <c r="F2375" s="32" t="s">
        <v>0</v>
      </c>
      <c r="G2375" s="154" t="s">
        <v>0</v>
      </c>
      <c r="H2375" s="37" t="s">
        <v>0</v>
      </c>
      <c r="I2375" s="37"/>
      <c r="J2375" s="37"/>
      <c r="K2375" s="37"/>
      <c r="L2375" s="37" t="s">
        <v>0</v>
      </c>
      <c r="M2375" s="37" t="s">
        <v>0</v>
      </c>
      <c r="N2375" s="37" t="s">
        <v>0</v>
      </c>
      <c r="O2375" s="37" t="s">
        <v>0</v>
      </c>
      <c r="P2375" s="37" t="s">
        <v>0</v>
      </c>
      <c r="Q2375" s="37"/>
      <c r="R2375" s="37"/>
      <c r="S2375" s="37"/>
      <c r="T2375" s="37" t="s">
        <v>0</v>
      </c>
      <c r="U2375" s="37" t="s">
        <v>0</v>
      </c>
      <c r="V2375" s="37" t="s">
        <v>0</v>
      </c>
      <c r="W2375" s="37" t="s">
        <v>0</v>
      </c>
      <c r="X2375" s="37" t="s">
        <v>0</v>
      </c>
      <c r="Y2375" s="219"/>
    </row>
    <row r="2376" spans="1:25" ht="41.4" thickBot="1">
      <c r="A2376" s="24" t="s">
        <v>123</v>
      </c>
      <c r="B2376" s="24" t="s">
        <v>124</v>
      </c>
      <c r="C2376" s="24" t="s">
        <v>125</v>
      </c>
      <c r="D2376" s="25" t="s">
        <v>0</v>
      </c>
      <c r="E2376" s="24" t="s">
        <v>126</v>
      </c>
      <c r="F2376" s="24" t="s">
        <v>127</v>
      </c>
      <c r="G2376" s="151" t="s">
        <v>128</v>
      </c>
      <c r="H2376" s="24" t="s">
        <v>1</v>
      </c>
      <c r="I2376" s="1" t="s">
        <v>3093</v>
      </c>
      <c r="J2376" s="1" t="s">
        <v>3130</v>
      </c>
      <c r="K2376" s="1" t="s">
        <v>3</v>
      </c>
      <c r="L2376" s="1" t="s">
        <v>4</v>
      </c>
      <c r="M2376" s="1" t="s">
        <v>5</v>
      </c>
      <c r="N2376" s="1" t="s">
        <v>6</v>
      </c>
      <c r="O2376" s="1" t="s">
        <v>7</v>
      </c>
      <c r="P2376" s="1" t="s">
        <v>8</v>
      </c>
      <c r="Q2376" s="1" t="s">
        <v>3344</v>
      </c>
      <c r="R2376" s="1" t="s">
        <v>3427</v>
      </c>
      <c r="S2376" s="1" t="s">
        <v>3447</v>
      </c>
      <c r="T2376" s="1" t="s">
        <v>3448</v>
      </c>
      <c r="U2376" s="1" t="s">
        <v>3452</v>
      </c>
      <c r="V2376" s="1" t="s">
        <v>3449</v>
      </c>
      <c r="W2376" s="1" t="s">
        <v>3450</v>
      </c>
      <c r="X2376" s="1" t="s">
        <v>3451</v>
      </c>
      <c r="Y2376" s="216" t="s">
        <v>3385</v>
      </c>
    </row>
    <row r="2377" spans="1:25">
      <c r="A2377" s="26" t="s">
        <v>0</v>
      </c>
      <c r="B2377" s="26" t="s">
        <v>0</v>
      </c>
      <c r="C2377" s="26" t="s">
        <v>0</v>
      </c>
      <c r="D2377" s="27" t="s">
        <v>0</v>
      </c>
      <c r="E2377" s="27" t="s">
        <v>0</v>
      </c>
      <c r="F2377" s="28" t="s">
        <v>0</v>
      </c>
      <c r="G2377" s="152" t="s">
        <v>0</v>
      </c>
      <c r="H2377" s="29" t="s">
        <v>0</v>
      </c>
      <c r="I2377" s="45">
        <v>1</v>
      </c>
      <c r="J2377" s="45">
        <v>3</v>
      </c>
      <c r="K2377" s="45" t="s">
        <v>9</v>
      </c>
      <c r="L2377" s="45">
        <v>5</v>
      </c>
      <c r="M2377" s="45">
        <v>6</v>
      </c>
      <c r="N2377" s="45">
        <v>7</v>
      </c>
      <c r="O2377" s="45">
        <v>8</v>
      </c>
      <c r="P2377" s="45">
        <v>9</v>
      </c>
      <c r="Q2377" s="45">
        <v>1</v>
      </c>
      <c r="R2377" s="45">
        <v>2</v>
      </c>
      <c r="S2377" s="45">
        <v>3</v>
      </c>
      <c r="T2377" s="45" t="s">
        <v>3453</v>
      </c>
      <c r="U2377" s="45">
        <v>5</v>
      </c>
      <c r="V2377" s="45">
        <v>6</v>
      </c>
      <c r="W2377" s="45">
        <v>7</v>
      </c>
      <c r="X2377" s="45" t="s">
        <v>3454</v>
      </c>
      <c r="Y2377" s="276">
        <v>9</v>
      </c>
    </row>
    <row r="2378" spans="1:25">
      <c r="A2378" s="133" t="s">
        <v>786</v>
      </c>
      <c r="B2378" s="133" t="s">
        <v>172</v>
      </c>
      <c r="C2378" s="109" t="s">
        <v>1043</v>
      </c>
      <c r="D2378" s="109" t="s">
        <v>1044</v>
      </c>
      <c r="E2378" s="98" t="s">
        <v>0</v>
      </c>
      <c r="F2378" s="98" t="s">
        <v>0</v>
      </c>
      <c r="G2378" s="153" t="s">
        <v>0</v>
      </c>
      <c r="H2378" s="98" t="s">
        <v>1045</v>
      </c>
      <c r="I2378" s="110"/>
      <c r="J2378" s="110"/>
      <c r="K2378" s="110"/>
      <c r="L2378" s="110" t="s">
        <v>0</v>
      </c>
      <c r="M2378" s="110" t="s">
        <v>0</v>
      </c>
      <c r="N2378" s="110" t="s">
        <v>0</v>
      </c>
      <c r="O2378" s="110" t="s">
        <v>0</v>
      </c>
      <c r="P2378" s="110" t="s">
        <v>0</v>
      </c>
      <c r="Q2378" s="110"/>
      <c r="R2378" s="110"/>
      <c r="S2378" s="110"/>
      <c r="T2378" s="110" t="s">
        <v>0</v>
      </c>
      <c r="U2378" s="110" t="s">
        <v>0</v>
      </c>
      <c r="V2378" s="110" t="s">
        <v>0</v>
      </c>
      <c r="W2378" s="110" t="s">
        <v>0</v>
      </c>
      <c r="X2378" s="110" t="s">
        <v>0</v>
      </c>
      <c r="Y2378" s="217"/>
    </row>
    <row r="2379" spans="1:25" ht="20.399999999999999">
      <c r="A2379" s="20" t="s">
        <v>0</v>
      </c>
      <c r="B2379" s="20" t="s">
        <v>0</v>
      </c>
      <c r="C2379" s="20" t="s">
        <v>0</v>
      </c>
      <c r="D2379" s="21" t="s">
        <v>0</v>
      </c>
      <c r="E2379" s="21" t="s">
        <v>0</v>
      </c>
      <c r="F2379" s="21" t="s">
        <v>0</v>
      </c>
      <c r="G2379" s="150" t="s">
        <v>0</v>
      </c>
      <c r="H2379" s="30" t="s">
        <v>33</v>
      </c>
      <c r="I2379" s="31">
        <f t="shared" si="1689"/>
        <v>2034981</v>
      </c>
      <c r="J2379" s="31">
        <f t="shared" ref="J2379:P2379" si="1696">SUM(J2380,J2388,J2390)</f>
        <v>1954861</v>
      </c>
      <c r="K2379" s="31">
        <f t="shared" si="1690"/>
        <v>80120</v>
      </c>
      <c r="L2379" s="31">
        <f t="shared" si="1696"/>
        <v>68320</v>
      </c>
      <c r="M2379" s="31">
        <f t="shared" si="1696"/>
        <v>0</v>
      </c>
      <c r="N2379" s="31">
        <f t="shared" si="1696"/>
        <v>11800</v>
      </c>
      <c r="O2379" s="31">
        <f t="shared" si="1696"/>
        <v>0</v>
      </c>
      <c r="P2379" s="31">
        <f t="shared" si="1696"/>
        <v>0</v>
      </c>
      <c r="Q2379" s="31">
        <f>SUM(Q2380,Q2388,Q2390)</f>
        <v>2156982</v>
      </c>
      <c r="R2379" s="31">
        <f>SUM(R2380,R2388,R2390)</f>
        <v>2045837</v>
      </c>
      <c r="S2379" s="31">
        <f>SUM(S2380,S2388,S2390)</f>
        <v>1711951</v>
      </c>
      <c r="T2379" s="31">
        <f t="shared" ref="T2379:X2379" si="1697">SUM(T2380,T2388,T2390)</f>
        <v>333886</v>
      </c>
      <c r="U2379" s="31">
        <f t="shared" si="1697"/>
        <v>176599</v>
      </c>
      <c r="V2379" s="31">
        <f t="shared" si="1697"/>
        <v>157287</v>
      </c>
      <c r="W2379" s="31">
        <f t="shared" si="1697"/>
        <v>0</v>
      </c>
      <c r="X2379" s="31">
        <f t="shared" si="1697"/>
        <v>2045837</v>
      </c>
      <c r="Y2379" s="220">
        <f t="shared" ref="Y2379:Y2408" si="1698">IF(R2379=0,0,(X2379/R2379)*100)</f>
        <v>100</v>
      </c>
    </row>
    <row r="2380" spans="1:25">
      <c r="A2380" s="23" t="s">
        <v>786</v>
      </c>
      <c r="B2380" s="23" t="s">
        <v>172</v>
      </c>
      <c r="C2380" s="23" t="s">
        <v>1043</v>
      </c>
      <c r="D2380" s="23" t="s">
        <v>1044</v>
      </c>
      <c r="E2380" s="21" t="s">
        <v>132</v>
      </c>
      <c r="F2380" s="21" t="s">
        <v>0</v>
      </c>
      <c r="G2380" s="150" t="s">
        <v>0</v>
      </c>
      <c r="H2380" s="21" t="s">
        <v>11</v>
      </c>
      <c r="I2380" s="66">
        <f t="shared" si="1689"/>
        <v>1738831</v>
      </c>
      <c r="J2380" s="66">
        <f t="shared" ref="J2380:P2380" si="1699">SUM(J2381,J2382)</f>
        <v>1714561</v>
      </c>
      <c r="K2380" s="66">
        <f t="shared" si="1690"/>
        <v>24270</v>
      </c>
      <c r="L2380" s="66">
        <f t="shared" si="1699"/>
        <v>24270</v>
      </c>
      <c r="M2380" s="66">
        <f t="shared" si="1699"/>
        <v>0</v>
      </c>
      <c r="N2380" s="66">
        <f t="shared" si="1699"/>
        <v>0</v>
      </c>
      <c r="O2380" s="66">
        <f t="shared" si="1699"/>
        <v>0</v>
      </c>
      <c r="P2380" s="66">
        <f t="shared" si="1699"/>
        <v>0</v>
      </c>
      <c r="Q2380" s="66">
        <f>SUM(Q2381,Q2382)</f>
        <v>1807667</v>
      </c>
      <c r="R2380" s="66">
        <f>SUM(R2381,R2382)</f>
        <v>1783397</v>
      </c>
      <c r="S2380" s="66">
        <f>SUM(S2381,S2382)</f>
        <v>1487761</v>
      </c>
      <c r="T2380" s="66">
        <f t="shared" ref="T2380:X2380" si="1700">SUM(T2381,T2382)</f>
        <v>295636</v>
      </c>
      <c r="U2380" s="66">
        <f t="shared" si="1700"/>
        <v>156614</v>
      </c>
      <c r="V2380" s="66">
        <f t="shared" si="1700"/>
        <v>139022</v>
      </c>
      <c r="W2380" s="66">
        <f t="shared" si="1700"/>
        <v>0</v>
      </c>
      <c r="X2380" s="66">
        <f t="shared" si="1700"/>
        <v>1783397</v>
      </c>
      <c r="Y2380" s="208">
        <f t="shared" si="1698"/>
        <v>100</v>
      </c>
    </row>
    <row r="2381" spans="1:25">
      <c r="A2381" s="23" t="s">
        <v>786</v>
      </c>
      <c r="B2381" s="23" t="s">
        <v>172</v>
      </c>
      <c r="C2381" s="23" t="s">
        <v>1043</v>
      </c>
      <c r="D2381" s="23" t="s">
        <v>1044</v>
      </c>
      <c r="E2381" s="22">
        <v>6111</v>
      </c>
      <c r="F2381" s="23"/>
      <c r="G2381" s="128" t="s">
        <v>3378</v>
      </c>
      <c r="H2381" s="32" t="s">
        <v>12</v>
      </c>
      <c r="I2381" s="44">
        <f t="shared" si="1689"/>
        <v>1521601</v>
      </c>
      <c r="J2381" s="44">
        <v>1499601</v>
      </c>
      <c r="K2381" s="44">
        <f t="shared" si="1690"/>
        <v>22000</v>
      </c>
      <c r="L2381" s="44">
        <v>22000</v>
      </c>
      <c r="M2381" s="44">
        <v>0</v>
      </c>
      <c r="N2381" s="44">
        <v>0</v>
      </c>
      <c r="O2381" s="44">
        <v>0</v>
      </c>
      <c r="P2381" s="44">
        <v>0</v>
      </c>
      <c r="Q2381" s="44">
        <v>1601446</v>
      </c>
      <c r="R2381" s="44">
        <v>1579446</v>
      </c>
      <c r="S2381" s="44">
        <v>1302336</v>
      </c>
      <c r="T2381" s="44">
        <f t="shared" ref="T2381:T2407" si="1701">U2381+V2381+W2381</f>
        <v>277110</v>
      </c>
      <c r="U2381" s="44">
        <v>146000</v>
      </c>
      <c r="V2381" s="44">
        <v>131110</v>
      </c>
      <c r="W2381" s="44"/>
      <c r="X2381" s="44">
        <f t="shared" ref="X2381:X2407" si="1702">S2381+T2381</f>
        <v>1579446</v>
      </c>
      <c r="Y2381" s="209">
        <f t="shared" si="1698"/>
        <v>100</v>
      </c>
    </row>
    <row r="2382" spans="1:25">
      <c r="A2382" s="20" t="s">
        <v>786</v>
      </c>
      <c r="B2382" s="20" t="s">
        <v>172</v>
      </c>
      <c r="C2382" s="20" t="s">
        <v>1043</v>
      </c>
      <c r="D2382" s="20" t="s">
        <v>1044</v>
      </c>
      <c r="E2382" s="20" t="s">
        <v>134</v>
      </c>
      <c r="F2382" s="23" t="s">
        <v>0</v>
      </c>
      <c r="G2382" s="154" t="s">
        <v>0</v>
      </c>
      <c r="H2382" s="21" t="s">
        <v>13</v>
      </c>
      <c r="I2382" s="66">
        <f t="shared" si="1689"/>
        <v>217230</v>
      </c>
      <c r="J2382" s="66">
        <f t="shared" ref="J2382:P2382" si="1703">SUM(J2383:J2387)</f>
        <v>214960</v>
      </c>
      <c r="K2382" s="66">
        <f t="shared" si="1690"/>
        <v>2270</v>
      </c>
      <c r="L2382" s="66">
        <f t="shared" si="1703"/>
        <v>2270</v>
      </c>
      <c r="M2382" s="66">
        <f t="shared" si="1703"/>
        <v>0</v>
      </c>
      <c r="N2382" s="66">
        <f t="shared" si="1703"/>
        <v>0</v>
      </c>
      <c r="O2382" s="66">
        <f t="shared" si="1703"/>
        <v>0</v>
      </c>
      <c r="P2382" s="66">
        <f t="shared" si="1703"/>
        <v>0</v>
      </c>
      <c r="Q2382" s="66">
        <f>SUM(Q2383:Q2387)</f>
        <v>206221</v>
      </c>
      <c r="R2382" s="66">
        <f>SUM(R2383:R2387)</f>
        <v>203951</v>
      </c>
      <c r="S2382" s="66">
        <f>SUM(S2383:S2387)</f>
        <v>185425</v>
      </c>
      <c r="T2382" s="66">
        <f t="shared" ref="T2382:X2382" si="1704">SUM(T2383:T2387)</f>
        <v>18526</v>
      </c>
      <c r="U2382" s="66">
        <f t="shared" si="1704"/>
        <v>10614</v>
      </c>
      <c r="V2382" s="66">
        <f t="shared" si="1704"/>
        <v>7912</v>
      </c>
      <c r="W2382" s="66">
        <f t="shared" si="1704"/>
        <v>0</v>
      </c>
      <c r="X2382" s="66">
        <f t="shared" si="1704"/>
        <v>203951</v>
      </c>
      <c r="Y2382" s="208">
        <f t="shared" si="1698"/>
        <v>100</v>
      </c>
    </row>
    <row r="2383" spans="1:25">
      <c r="A2383" s="23" t="s">
        <v>786</v>
      </c>
      <c r="B2383" s="23" t="s">
        <v>172</v>
      </c>
      <c r="C2383" s="23" t="s">
        <v>1043</v>
      </c>
      <c r="D2383" s="23" t="s">
        <v>1044</v>
      </c>
      <c r="E2383" s="22">
        <v>6112</v>
      </c>
      <c r="F2383" s="23" t="s">
        <v>1046</v>
      </c>
      <c r="G2383" s="128" t="s">
        <v>3378</v>
      </c>
      <c r="H2383" s="32" t="s">
        <v>16</v>
      </c>
      <c r="I2383" s="44">
        <f t="shared" si="1689"/>
        <v>22970</v>
      </c>
      <c r="J2383" s="44">
        <v>22200</v>
      </c>
      <c r="K2383" s="44">
        <f t="shared" si="1690"/>
        <v>770</v>
      </c>
      <c r="L2383" s="44">
        <v>770</v>
      </c>
      <c r="M2383" s="44">
        <v>0</v>
      </c>
      <c r="N2383" s="44">
        <v>0</v>
      </c>
      <c r="O2383" s="44">
        <v>0</v>
      </c>
      <c r="P2383" s="44">
        <v>0</v>
      </c>
      <c r="Q2383" s="44">
        <v>22970</v>
      </c>
      <c r="R2383" s="44">
        <v>22200</v>
      </c>
      <c r="S2383" s="44">
        <v>21525</v>
      </c>
      <c r="T2383" s="44">
        <f t="shared" si="1701"/>
        <v>675</v>
      </c>
      <c r="U2383" s="44">
        <v>675</v>
      </c>
      <c r="V2383" s="44"/>
      <c r="W2383" s="44"/>
      <c r="X2383" s="44">
        <f t="shared" si="1702"/>
        <v>22200</v>
      </c>
      <c r="Y2383" s="209">
        <f t="shared" si="1698"/>
        <v>100</v>
      </c>
    </row>
    <row r="2384" spans="1:25">
      <c r="A2384" s="23" t="s">
        <v>786</v>
      </c>
      <c r="B2384" s="23" t="s">
        <v>172</v>
      </c>
      <c r="C2384" s="23" t="s">
        <v>1043</v>
      </c>
      <c r="D2384" s="23" t="s">
        <v>1044</v>
      </c>
      <c r="E2384" s="22">
        <v>6112</v>
      </c>
      <c r="F2384" s="23" t="s">
        <v>1047</v>
      </c>
      <c r="G2384" s="128" t="s">
        <v>3378</v>
      </c>
      <c r="H2384" s="32" t="s">
        <v>19</v>
      </c>
      <c r="I2384" s="44">
        <f t="shared" si="1689"/>
        <v>131960</v>
      </c>
      <c r="J2384" s="44">
        <v>130960</v>
      </c>
      <c r="K2384" s="44">
        <f t="shared" si="1690"/>
        <v>1000</v>
      </c>
      <c r="L2384" s="44">
        <v>1000</v>
      </c>
      <c r="M2384" s="44">
        <v>0</v>
      </c>
      <c r="N2384" s="44">
        <v>0</v>
      </c>
      <c r="O2384" s="44">
        <v>0</v>
      </c>
      <c r="P2384" s="44">
        <v>0</v>
      </c>
      <c r="Q2384" s="44">
        <v>131960</v>
      </c>
      <c r="R2384" s="44">
        <v>130960</v>
      </c>
      <c r="S2384" s="44">
        <v>119548</v>
      </c>
      <c r="T2384" s="44">
        <f t="shared" si="1701"/>
        <v>11412</v>
      </c>
      <c r="U2384" s="44">
        <v>3500</v>
      </c>
      <c r="V2384" s="44">
        <v>7912</v>
      </c>
      <c r="W2384" s="44"/>
      <c r="X2384" s="44">
        <f t="shared" si="1702"/>
        <v>130960</v>
      </c>
      <c r="Y2384" s="209">
        <f t="shared" si="1698"/>
        <v>100</v>
      </c>
    </row>
    <row r="2385" spans="1:25">
      <c r="A2385" s="23" t="s">
        <v>786</v>
      </c>
      <c r="B2385" s="23" t="s">
        <v>172</v>
      </c>
      <c r="C2385" s="23" t="s">
        <v>1043</v>
      </c>
      <c r="D2385" s="23" t="s">
        <v>1044</v>
      </c>
      <c r="E2385" s="22">
        <v>6112</v>
      </c>
      <c r="F2385" s="23" t="s">
        <v>1048</v>
      </c>
      <c r="G2385" s="128" t="s">
        <v>3378</v>
      </c>
      <c r="H2385" s="32" t="s">
        <v>17</v>
      </c>
      <c r="I2385" s="44">
        <f t="shared" si="1689"/>
        <v>30400</v>
      </c>
      <c r="J2385" s="44">
        <v>29900</v>
      </c>
      <c r="K2385" s="44">
        <f t="shared" si="1690"/>
        <v>500</v>
      </c>
      <c r="L2385" s="44">
        <v>500</v>
      </c>
      <c r="M2385" s="44">
        <v>0</v>
      </c>
      <c r="N2385" s="44">
        <v>0</v>
      </c>
      <c r="O2385" s="44">
        <v>0</v>
      </c>
      <c r="P2385" s="44">
        <v>0</v>
      </c>
      <c r="Q2385" s="44">
        <v>32891</v>
      </c>
      <c r="R2385" s="44">
        <v>32391</v>
      </c>
      <c r="S2385" s="44">
        <v>32391</v>
      </c>
      <c r="T2385" s="44">
        <f t="shared" si="1701"/>
        <v>0</v>
      </c>
      <c r="U2385" s="44"/>
      <c r="V2385" s="44"/>
      <c r="W2385" s="44"/>
      <c r="X2385" s="44">
        <f t="shared" si="1702"/>
        <v>32391</v>
      </c>
      <c r="Y2385" s="209">
        <f t="shared" si="1698"/>
        <v>100</v>
      </c>
    </row>
    <row r="2386" spans="1:25">
      <c r="A2386" s="23" t="s">
        <v>786</v>
      </c>
      <c r="B2386" s="23" t="s">
        <v>172</v>
      </c>
      <c r="C2386" s="23" t="s">
        <v>1043</v>
      </c>
      <c r="D2386" s="23" t="s">
        <v>1044</v>
      </c>
      <c r="E2386" s="22">
        <v>6112</v>
      </c>
      <c r="F2386" s="23" t="s">
        <v>1049</v>
      </c>
      <c r="G2386" s="128" t="s">
        <v>3378</v>
      </c>
      <c r="H2386" s="32" t="s">
        <v>15</v>
      </c>
      <c r="I2386" s="44">
        <f t="shared" si="1689"/>
        <v>13500</v>
      </c>
      <c r="J2386" s="44">
        <v>13500</v>
      </c>
      <c r="K2386" s="44">
        <f t="shared" si="1690"/>
        <v>0</v>
      </c>
      <c r="L2386" s="44">
        <v>0</v>
      </c>
      <c r="M2386" s="44">
        <v>0</v>
      </c>
      <c r="N2386" s="44">
        <v>0</v>
      </c>
      <c r="O2386" s="44">
        <v>0</v>
      </c>
      <c r="P2386" s="44">
        <v>0</v>
      </c>
      <c r="Q2386" s="44">
        <v>0</v>
      </c>
      <c r="R2386" s="44">
        <v>0</v>
      </c>
      <c r="S2386" s="44">
        <v>0</v>
      </c>
      <c r="T2386" s="44">
        <f t="shared" si="1701"/>
        <v>0</v>
      </c>
      <c r="U2386" s="44"/>
      <c r="V2386" s="44"/>
      <c r="W2386" s="44"/>
      <c r="X2386" s="44">
        <f t="shared" si="1702"/>
        <v>0</v>
      </c>
      <c r="Y2386" s="209">
        <f t="shared" si="1698"/>
        <v>0</v>
      </c>
    </row>
    <row r="2387" spans="1:25">
      <c r="A2387" s="23" t="s">
        <v>786</v>
      </c>
      <c r="B2387" s="23" t="s">
        <v>172</v>
      </c>
      <c r="C2387" s="23" t="s">
        <v>1043</v>
      </c>
      <c r="D2387" s="23" t="s">
        <v>1044</v>
      </c>
      <c r="E2387" s="22">
        <v>6112</v>
      </c>
      <c r="F2387" s="23" t="s">
        <v>1050</v>
      </c>
      <c r="G2387" s="128" t="s">
        <v>3378</v>
      </c>
      <c r="H2387" s="32" t="s">
        <v>18</v>
      </c>
      <c r="I2387" s="44">
        <f t="shared" si="1689"/>
        <v>18400</v>
      </c>
      <c r="J2387" s="44">
        <v>18400</v>
      </c>
      <c r="K2387" s="44">
        <f t="shared" si="1690"/>
        <v>0</v>
      </c>
      <c r="L2387" s="44">
        <v>0</v>
      </c>
      <c r="M2387" s="44">
        <v>0</v>
      </c>
      <c r="N2387" s="44">
        <v>0</v>
      </c>
      <c r="O2387" s="44">
        <v>0</v>
      </c>
      <c r="P2387" s="44">
        <v>0</v>
      </c>
      <c r="Q2387" s="44">
        <v>18400</v>
      </c>
      <c r="R2387" s="44">
        <v>18400</v>
      </c>
      <c r="S2387" s="44">
        <v>11961</v>
      </c>
      <c r="T2387" s="44">
        <f t="shared" si="1701"/>
        <v>6439</v>
      </c>
      <c r="U2387" s="44">
        <v>6439</v>
      </c>
      <c r="V2387" s="44"/>
      <c r="W2387" s="44"/>
      <c r="X2387" s="44">
        <f t="shared" si="1702"/>
        <v>18400</v>
      </c>
      <c r="Y2387" s="209">
        <f t="shared" si="1698"/>
        <v>100</v>
      </c>
    </row>
    <row r="2388" spans="1:25">
      <c r="A2388" s="23" t="s">
        <v>786</v>
      </c>
      <c r="B2388" s="23" t="s">
        <v>172</v>
      </c>
      <c r="C2388" s="23" t="s">
        <v>1043</v>
      </c>
      <c r="D2388" s="23" t="s">
        <v>1044</v>
      </c>
      <c r="E2388" s="21" t="s">
        <v>139</v>
      </c>
      <c r="F2388" s="21" t="s">
        <v>0</v>
      </c>
      <c r="G2388" s="150" t="s">
        <v>0</v>
      </c>
      <c r="H2388" s="21" t="s">
        <v>21</v>
      </c>
      <c r="I2388" s="66">
        <f t="shared" si="1689"/>
        <v>156805</v>
      </c>
      <c r="J2388" s="66">
        <f t="shared" ref="J2388:X2388" si="1705">SUM(J2389)</f>
        <v>154405</v>
      </c>
      <c r="K2388" s="66">
        <f t="shared" si="1690"/>
        <v>2400</v>
      </c>
      <c r="L2388" s="66">
        <f t="shared" si="1705"/>
        <v>2400</v>
      </c>
      <c r="M2388" s="66">
        <f t="shared" si="1705"/>
        <v>0</v>
      </c>
      <c r="N2388" s="66">
        <f t="shared" si="1705"/>
        <v>0</v>
      </c>
      <c r="O2388" s="66">
        <f t="shared" si="1705"/>
        <v>0</v>
      </c>
      <c r="P2388" s="66">
        <f t="shared" si="1705"/>
        <v>0</v>
      </c>
      <c r="Q2388" s="66">
        <f t="shared" si="1705"/>
        <v>165189</v>
      </c>
      <c r="R2388" s="66">
        <f t="shared" si="1705"/>
        <v>162789</v>
      </c>
      <c r="S2388" s="66">
        <f t="shared" si="1705"/>
        <v>134178</v>
      </c>
      <c r="T2388" s="66">
        <f t="shared" si="1705"/>
        <v>28611</v>
      </c>
      <c r="U2388" s="66">
        <f t="shared" si="1705"/>
        <v>14700</v>
      </c>
      <c r="V2388" s="66">
        <f t="shared" si="1705"/>
        <v>13911</v>
      </c>
      <c r="W2388" s="66">
        <f t="shared" si="1705"/>
        <v>0</v>
      </c>
      <c r="X2388" s="66">
        <f t="shared" si="1705"/>
        <v>162789</v>
      </c>
      <c r="Y2388" s="208">
        <f t="shared" si="1698"/>
        <v>100</v>
      </c>
    </row>
    <row r="2389" spans="1:25">
      <c r="A2389" s="23" t="s">
        <v>786</v>
      </c>
      <c r="B2389" s="23" t="s">
        <v>172</v>
      </c>
      <c r="C2389" s="23" t="s">
        <v>1043</v>
      </c>
      <c r="D2389" s="23" t="s">
        <v>1044</v>
      </c>
      <c r="E2389" s="22">
        <v>6121</v>
      </c>
      <c r="F2389" s="23"/>
      <c r="G2389" s="128" t="s">
        <v>3378</v>
      </c>
      <c r="H2389" s="32" t="s">
        <v>22</v>
      </c>
      <c r="I2389" s="44">
        <f t="shared" si="1689"/>
        <v>156805</v>
      </c>
      <c r="J2389" s="44">
        <v>154405</v>
      </c>
      <c r="K2389" s="44">
        <f t="shared" si="1690"/>
        <v>2400</v>
      </c>
      <c r="L2389" s="44">
        <v>2400</v>
      </c>
      <c r="M2389" s="44">
        <v>0</v>
      </c>
      <c r="N2389" s="44">
        <v>0</v>
      </c>
      <c r="O2389" s="44">
        <v>0</v>
      </c>
      <c r="P2389" s="44">
        <v>0</v>
      </c>
      <c r="Q2389" s="44">
        <v>165189</v>
      </c>
      <c r="R2389" s="44">
        <v>162789</v>
      </c>
      <c r="S2389" s="44">
        <v>134178</v>
      </c>
      <c r="T2389" s="44">
        <f t="shared" si="1701"/>
        <v>28611</v>
      </c>
      <c r="U2389" s="44">
        <v>14700</v>
      </c>
      <c r="V2389" s="44">
        <v>13911</v>
      </c>
      <c r="W2389" s="44">
        <v>0</v>
      </c>
      <c r="X2389" s="44">
        <f t="shared" si="1702"/>
        <v>162789</v>
      </c>
      <c r="Y2389" s="209">
        <f t="shared" si="1698"/>
        <v>100</v>
      </c>
    </row>
    <row r="2390" spans="1:25">
      <c r="A2390" s="23" t="s">
        <v>786</v>
      </c>
      <c r="B2390" s="23" t="s">
        <v>172</v>
      </c>
      <c r="C2390" s="23" t="s">
        <v>1043</v>
      </c>
      <c r="D2390" s="23" t="s">
        <v>1044</v>
      </c>
      <c r="E2390" s="21" t="s">
        <v>141</v>
      </c>
      <c r="F2390" s="21" t="s">
        <v>0</v>
      </c>
      <c r="G2390" s="150" t="s">
        <v>0</v>
      </c>
      <c r="H2390" s="21" t="s">
        <v>23</v>
      </c>
      <c r="I2390" s="66">
        <f t="shared" si="1689"/>
        <v>139345</v>
      </c>
      <c r="J2390" s="66">
        <f t="shared" ref="J2390:P2390" si="1706">SUM(J2391:J2398)</f>
        <v>85895</v>
      </c>
      <c r="K2390" s="66">
        <f t="shared" si="1690"/>
        <v>53450</v>
      </c>
      <c r="L2390" s="66">
        <f t="shared" si="1706"/>
        <v>41650</v>
      </c>
      <c r="M2390" s="66">
        <f t="shared" si="1706"/>
        <v>0</v>
      </c>
      <c r="N2390" s="66">
        <f t="shared" si="1706"/>
        <v>11800</v>
      </c>
      <c r="O2390" s="66">
        <f t="shared" si="1706"/>
        <v>0</v>
      </c>
      <c r="P2390" s="66">
        <f t="shared" si="1706"/>
        <v>0</v>
      </c>
      <c r="Q2390" s="66">
        <f>SUM(Q2391:Q2398)</f>
        <v>184126</v>
      </c>
      <c r="R2390" s="66">
        <f>SUM(R2391:R2398)</f>
        <v>99651</v>
      </c>
      <c r="S2390" s="66">
        <f>SUM(S2391:S2398)</f>
        <v>90012</v>
      </c>
      <c r="T2390" s="66">
        <f t="shared" ref="T2390:X2390" si="1707">SUM(T2391:T2398)</f>
        <v>9639</v>
      </c>
      <c r="U2390" s="66">
        <f t="shared" si="1707"/>
        <v>5285</v>
      </c>
      <c r="V2390" s="66">
        <f t="shared" si="1707"/>
        <v>4354</v>
      </c>
      <c r="W2390" s="66">
        <f t="shared" si="1707"/>
        <v>0</v>
      </c>
      <c r="X2390" s="66">
        <f t="shared" si="1707"/>
        <v>99651</v>
      </c>
      <c r="Y2390" s="208">
        <f t="shared" si="1698"/>
        <v>100</v>
      </c>
    </row>
    <row r="2391" spans="1:25">
      <c r="A2391" s="23" t="s">
        <v>786</v>
      </c>
      <c r="B2391" s="23" t="s">
        <v>172</v>
      </c>
      <c r="C2391" s="23" t="s">
        <v>1043</v>
      </c>
      <c r="D2391" s="23" t="s">
        <v>1044</v>
      </c>
      <c r="E2391" s="22">
        <v>6131</v>
      </c>
      <c r="F2391" s="23"/>
      <c r="G2391" s="128" t="s">
        <v>3378</v>
      </c>
      <c r="H2391" s="32" t="s">
        <v>24</v>
      </c>
      <c r="I2391" s="44">
        <f t="shared" si="1689"/>
        <v>1825</v>
      </c>
      <c r="J2391" s="44">
        <v>1825</v>
      </c>
      <c r="K2391" s="44">
        <f t="shared" si="1690"/>
        <v>0</v>
      </c>
      <c r="L2391" s="44">
        <v>0</v>
      </c>
      <c r="M2391" s="44">
        <v>0</v>
      </c>
      <c r="N2391" s="44">
        <v>0</v>
      </c>
      <c r="O2391" s="44">
        <v>0</v>
      </c>
      <c r="P2391" s="44">
        <v>0</v>
      </c>
      <c r="Q2391" s="44">
        <v>1825</v>
      </c>
      <c r="R2391" s="44">
        <v>1825</v>
      </c>
      <c r="S2391" s="44">
        <v>800</v>
      </c>
      <c r="T2391" s="44">
        <f t="shared" si="1701"/>
        <v>1025</v>
      </c>
      <c r="U2391" s="44">
        <v>1025</v>
      </c>
      <c r="V2391" s="44"/>
      <c r="W2391" s="44"/>
      <c r="X2391" s="44">
        <f t="shared" si="1702"/>
        <v>1825</v>
      </c>
      <c r="Y2391" s="209">
        <f t="shared" si="1698"/>
        <v>100</v>
      </c>
    </row>
    <row r="2392" spans="1:25">
      <c r="A2392" s="23" t="s">
        <v>786</v>
      </c>
      <c r="B2392" s="23" t="s">
        <v>172</v>
      </c>
      <c r="C2392" s="23" t="s">
        <v>1043</v>
      </c>
      <c r="D2392" s="23" t="s">
        <v>1044</v>
      </c>
      <c r="E2392" s="22">
        <v>6132</v>
      </c>
      <c r="F2392" s="23"/>
      <c r="G2392" s="128" t="s">
        <v>3378</v>
      </c>
      <c r="H2392" s="32" t="s">
        <v>25</v>
      </c>
      <c r="I2392" s="44">
        <f t="shared" si="1689"/>
        <v>32000</v>
      </c>
      <c r="J2392" s="44">
        <v>32000</v>
      </c>
      <c r="K2392" s="44">
        <f t="shared" si="1690"/>
        <v>0</v>
      </c>
      <c r="L2392" s="44">
        <v>0</v>
      </c>
      <c r="M2392" s="44">
        <v>0</v>
      </c>
      <c r="N2392" s="44">
        <v>0</v>
      </c>
      <c r="O2392" s="44">
        <v>0</v>
      </c>
      <c r="P2392" s="44">
        <v>0</v>
      </c>
      <c r="Q2392" s="44">
        <v>32000</v>
      </c>
      <c r="R2392" s="44">
        <v>32000</v>
      </c>
      <c r="S2392" s="44">
        <v>32000</v>
      </c>
      <c r="T2392" s="44">
        <f t="shared" si="1701"/>
        <v>0</v>
      </c>
      <c r="U2392" s="44">
        <v>0</v>
      </c>
      <c r="V2392" s="44">
        <v>0</v>
      </c>
      <c r="W2392" s="44">
        <v>0</v>
      </c>
      <c r="X2392" s="44">
        <f t="shared" si="1702"/>
        <v>32000</v>
      </c>
      <c r="Y2392" s="209">
        <f t="shared" si="1698"/>
        <v>100</v>
      </c>
    </row>
    <row r="2393" spans="1:25">
      <c r="A2393" s="23" t="s">
        <v>786</v>
      </c>
      <c r="B2393" s="23" t="s">
        <v>172</v>
      </c>
      <c r="C2393" s="23" t="s">
        <v>1043</v>
      </c>
      <c r="D2393" s="23" t="s">
        <v>1044</v>
      </c>
      <c r="E2393" s="22">
        <v>6133</v>
      </c>
      <c r="F2393" s="23"/>
      <c r="G2393" s="128" t="s">
        <v>3378</v>
      </c>
      <c r="H2393" s="32" t="s">
        <v>26</v>
      </c>
      <c r="I2393" s="44">
        <f t="shared" si="1689"/>
        <v>14600</v>
      </c>
      <c r="J2393" s="44">
        <v>13900</v>
      </c>
      <c r="K2393" s="44">
        <f t="shared" si="1690"/>
        <v>700</v>
      </c>
      <c r="L2393" s="44">
        <v>700</v>
      </c>
      <c r="M2393" s="44">
        <v>0</v>
      </c>
      <c r="N2393" s="44">
        <v>0</v>
      </c>
      <c r="O2393" s="44">
        <v>0</v>
      </c>
      <c r="P2393" s="44">
        <v>0</v>
      </c>
      <c r="Q2393" s="44">
        <v>15100</v>
      </c>
      <c r="R2393" s="44">
        <v>14400</v>
      </c>
      <c r="S2393" s="44">
        <v>11800</v>
      </c>
      <c r="T2393" s="44">
        <f t="shared" si="1701"/>
        <v>2600</v>
      </c>
      <c r="U2393" s="44">
        <v>1500</v>
      </c>
      <c r="V2393" s="44">
        <v>1100</v>
      </c>
      <c r="W2393" s="44"/>
      <c r="X2393" s="44">
        <f t="shared" si="1702"/>
        <v>14400</v>
      </c>
      <c r="Y2393" s="209">
        <f t="shared" si="1698"/>
        <v>100</v>
      </c>
    </row>
    <row r="2394" spans="1:25">
      <c r="A2394" s="23" t="s">
        <v>786</v>
      </c>
      <c r="B2394" s="23" t="s">
        <v>172</v>
      </c>
      <c r="C2394" s="23" t="s">
        <v>1043</v>
      </c>
      <c r="D2394" s="23" t="s">
        <v>1044</v>
      </c>
      <c r="E2394" s="22">
        <v>6134</v>
      </c>
      <c r="F2394" s="23"/>
      <c r="G2394" s="128" t="s">
        <v>3378</v>
      </c>
      <c r="H2394" s="32" t="s">
        <v>27</v>
      </c>
      <c r="I2394" s="44">
        <f t="shared" si="1689"/>
        <v>54500</v>
      </c>
      <c r="J2394" s="44">
        <v>10000</v>
      </c>
      <c r="K2394" s="44">
        <f t="shared" si="1690"/>
        <v>44500</v>
      </c>
      <c r="L2394" s="44">
        <v>35000</v>
      </c>
      <c r="M2394" s="44">
        <v>0</v>
      </c>
      <c r="N2394" s="44">
        <v>9500</v>
      </c>
      <c r="O2394" s="44">
        <v>0</v>
      </c>
      <c r="P2394" s="44">
        <v>0</v>
      </c>
      <c r="Q2394" s="44">
        <v>82005</v>
      </c>
      <c r="R2394" s="44">
        <v>10000</v>
      </c>
      <c r="S2394" s="44">
        <v>9440</v>
      </c>
      <c r="T2394" s="44">
        <f t="shared" si="1701"/>
        <v>560</v>
      </c>
      <c r="U2394" s="44">
        <v>560</v>
      </c>
      <c r="V2394" s="44"/>
      <c r="W2394" s="44"/>
      <c r="X2394" s="44">
        <f t="shared" si="1702"/>
        <v>10000</v>
      </c>
      <c r="Y2394" s="209">
        <f t="shared" si="1698"/>
        <v>100</v>
      </c>
    </row>
    <row r="2395" spans="1:25">
      <c r="A2395" s="23" t="s">
        <v>786</v>
      </c>
      <c r="B2395" s="23" t="s">
        <v>172</v>
      </c>
      <c r="C2395" s="23" t="s">
        <v>1043</v>
      </c>
      <c r="D2395" s="23" t="s">
        <v>1044</v>
      </c>
      <c r="E2395" s="22">
        <v>6135</v>
      </c>
      <c r="F2395" s="23"/>
      <c r="G2395" s="128" t="s">
        <v>3378</v>
      </c>
      <c r="H2395" s="32" t="s">
        <v>28</v>
      </c>
      <c r="I2395" s="44">
        <f t="shared" si="1689"/>
        <v>1500</v>
      </c>
      <c r="J2395" s="44">
        <v>700</v>
      </c>
      <c r="K2395" s="44">
        <f t="shared" si="1690"/>
        <v>800</v>
      </c>
      <c r="L2395" s="44">
        <v>0</v>
      </c>
      <c r="M2395" s="44">
        <v>0</v>
      </c>
      <c r="N2395" s="44">
        <v>800</v>
      </c>
      <c r="O2395" s="44">
        <v>0</v>
      </c>
      <c r="P2395" s="44">
        <v>0</v>
      </c>
      <c r="Q2395" s="44">
        <v>5020</v>
      </c>
      <c r="R2395" s="44">
        <v>700</v>
      </c>
      <c r="S2395" s="44">
        <v>700</v>
      </c>
      <c r="T2395" s="44">
        <f t="shared" si="1701"/>
        <v>0</v>
      </c>
      <c r="U2395" s="44"/>
      <c r="V2395" s="44"/>
      <c r="W2395" s="44"/>
      <c r="X2395" s="44">
        <f t="shared" si="1702"/>
        <v>700</v>
      </c>
      <c r="Y2395" s="209">
        <f t="shared" si="1698"/>
        <v>100</v>
      </c>
    </row>
    <row r="2396" spans="1:25">
      <c r="A2396" s="23" t="s">
        <v>786</v>
      </c>
      <c r="B2396" s="23" t="s">
        <v>172</v>
      </c>
      <c r="C2396" s="23" t="s">
        <v>1043</v>
      </c>
      <c r="D2396" s="23" t="s">
        <v>1044</v>
      </c>
      <c r="E2396" s="22">
        <v>6137</v>
      </c>
      <c r="F2396" s="23"/>
      <c r="G2396" s="128" t="s">
        <v>3378</v>
      </c>
      <c r="H2396" s="32" t="s">
        <v>30</v>
      </c>
      <c r="I2396" s="44">
        <f t="shared" si="1689"/>
        <v>9300</v>
      </c>
      <c r="J2396" s="44">
        <v>8700</v>
      </c>
      <c r="K2396" s="44">
        <f t="shared" si="1690"/>
        <v>600</v>
      </c>
      <c r="L2396" s="44">
        <v>600</v>
      </c>
      <c r="M2396" s="44">
        <v>0</v>
      </c>
      <c r="N2396" s="44">
        <v>0</v>
      </c>
      <c r="O2396" s="44">
        <v>0</v>
      </c>
      <c r="P2396" s="44">
        <v>0</v>
      </c>
      <c r="Q2396" s="44">
        <v>12300</v>
      </c>
      <c r="R2396" s="44">
        <v>11700</v>
      </c>
      <c r="S2396" s="44">
        <v>8400</v>
      </c>
      <c r="T2396" s="44">
        <f t="shared" si="1701"/>
        <v>3300</v>
      </c>
      <c r="U2396" s="44">
        <v>300</v>
      </c>
      <c r="V2396" s="44">
        <v>3000</v>
      </c>
      <c r="W2396" s="44"/>
      <c r="X2396" s="44">
        <f t="shared" si="1702"/>
        <v>11700</v>
      </c>
      <c r="Y2396" s="209">
        <f t="shared" si="1698"/>
        <v>100</v>
      </c>
    </row>
    <row r="2397" spans="1:25">
      <c r="A2397" s="23" t="s">
        <v>786</v>
      </c>
      <c r="B2397" s="23" t="s">
        <v>172</v>
      </c>
      <c r="C2397" s="23" t="s">
        <v>1043</v>
      </c>
      <c r="D2397" s="23" t="s">
        <v>1044</v>
      </c>
      <c r="E2397" s="22">
        <v>6138</v>
      </c>
      <c r="F2397" s="23"/>
      <c r="G2397" s="128" t="s">
        <v>3378</v>
      </c>
      <c r="H2397" s="32" t="s">
        <v>31</v>
      </c>
      <c r="I2397" s="44">
        <f t="shared" si="1689"/>
        <v>3350</v>
      </c>
      <c r="J2397" s="44">
        <v>0</v>
      </c>
      <c r="K2397" s="44">
        <f t="shared" si="1690"/>
        <v>3350</v>
      </c>
      <c r="L2397" s="44">
        <v>3350</v>
      </c>
      <c r="M2397" s="44">
        <v>0</v>
      </c>
      <c r="N2397" s="44">
        <v>0</v>
      </c>
      <c r="O2397" s="44">
        <v>0</v>
      </c>
      <c r="P2397" s="44">
        <v>0</v>
      </c>
      <c r="Q2397" s="44">
        <v>3350</v>
      </c>
      <c r="R2397" s="44">
        <v>0</v>
      </c>
      <c r="S2397" s="44">
        <v>0</v>
      </c>
      <c r="T2397" s="44">
        <f t="shared" si="1701"/>
        <v>0</v>
      </c>
      <c r="U2397" s="44"/>
      <c r="V2397" s="44"/>
      <c r="W2397" s="44"/>
      <c r="X2397" s="44">
        <f t="shared" si="1702"/>
        <v>0</v>
      </c>
      <c r="Y2397" s="209">
        <f t="shared" si="1698"/>
        <v>0</v>
      </c>
    </row>
    <row r="2398" spans="1:25">
      <c r="A2398" s="20" t="s">
        <v>786</v>
      </c>
      <c r="B2398" s="20" t="s">
        <v>172</v>
      </c>
      <c r="C2398" s="20" t="s">
        <v>1043</v>
      </c>
      <c r="D2398" s="20" t="s">
        <v>1044</v>
      </c>
      <c r="E2398" s="20" t="s">
        <v>144</v>
      </c>
      <c r="F2398" s="23" t="s">
        <v>0</v>
      </c>
      <c r="G2398" s="154" t="s">
        <v>0</v>
      </c>
      <c r="H2398" s="21" t="s">
        <v>32</v>
      </c>
      <c r="I2398" s="66">
        <f t="shared" si="1689"/>
        <v>22270</v>
      </c>
      <c r="J2398" s="66">
        <f t="shared" ref="J2398:P2398" si="1708">SUM(J2399:J2401)</f>
        <v>18770</v>
      </c>
      <c r="K2398" s="66">
        <f t="shared" si="1690"/>
        <v>3500</v>
      </c>
      <c r="L2398" s="66">
        <f t="shared" si="1708"/>
        <v>2000</v>
      </c>
      <c r="M2398" s="66">
        <f t="shared" si="1708"/>
        <v>0</v>
      </c>
      <c r="N2398" s="66">
        <f t="shared" si="1708"/>
        <v>1500</v>
      </c>
      <c r="O2398" s="66">
        <f t="shared" si="1708"/>
        <v>0</v>
      </c>
      <c r="P2398" s="66">
        <f t="shared" si="1708"/>
        <v>0</v>
      </c>
      <c r="Q2398" s="66">
        <f>SUM(Q2399:Q2401)</f>
        <v>32526</v>
      </c>
      <c r="R2398" s="66">
        <f>SUM(R2399:R2401)</f>
        <v>29026</v>
      </c>
      <c r="S2398" s="66">
        <f>SUM(S2399:S2401)</f>
        <v>26872</v>
      </c>
      <c r="T2398" s="66">
        <f t="shared" ref="T2398:X2398" si="1709">SUM(T2399:T2401)</f>
        <v>2154</v>
      </c>
      <c r="U2398" s="66">
        <f t="shared" si="1709"/>
        <v>1900</v>
      </c>
      <c r="V2398" s="66">
        <f t="shared" si="1709"/>
        <v>254</v>
      </c>
      <c r="W2398" s="66">
        <f t="shared" si="1709"/>
        <v>0</v>
      </c>
      <c r="X2398" s="66">
        <f t="shared" si="1709"/>
        <v>29026</v>
      </c>
      <c r="Y2398" s="208">
        <f t="shared" si="1698"/>
        <v>100</v>
      </c>
    </row>
    <row r="2399" spans="1:25">
      <c r="A2399" s="23" t="s">
        <v>786</v>
      </c>
      <c r="B2399" s="23" t="s">
        <v>172</v>
      </c>
      <c r="C2399" s="23" t="s">
        <v>1043</v>
      </c>
      <c r="D2399" s="23" t="s">
        <v>1044</v>
      </c>
      <c r="E2399" s="22">
        <v>6139</v>
      </c>
      <c r="F2399" s="23"/>
      <c r="G2399" s="128" t="s">
        <v>3378</v>
      </c>
      <c r="H2399" s="32" t="s">
        <v>32</v>
      </c>
      <c r="I2399" s="44">
        <f t="shared" si="1689"/>
        <v>12370</v>
      </c>
      <c r="J2399" s="44">
        <v>8870</v>
      </c>
      <c r="K2399" s="44">
        <f t="shared" si="1690"/>
        <v>3500</v>
      </c>
      <c r="L2399" s="44">
        <v>2000</v>
      </c>
      <c r="M2399" s="44">
        <v>0</v>
      </c>
      <c r="N2399" s="44">
        <v>1500</v>
      </c>
      <c r="O2399" s="44">
        <v>0</v>
      </c>
      <c r="P2399" s="44">
        <v>0</v>
      </c>
      <c r="Q2399" s="44">
        <v>22370</v>
      </c>
      <c r="R2399" s="44">
        <v>18870</v>
      </c>
      <c r="S2399" s="44">
        <v>18870</v>
      </c>
      <c r="T2399" s="44">
        <f t="shared" si="1701"/>
        <v>0</v>
      </c>
      <c r="U2399" s="44">
        <v>0</v>
      </c>
      <c r="V2399" s="44">
        <v>0</v>
      </c>
      <c r="W2399" s="44">
        <v>0</v>
      </c>
      <c r="X2399" s="44">
        <f t="shared" si="1702"/>
        <v>18870</v>
      </c>
      <c r="Y2399" s="209">
        <f t="shared" si="1698"/>
        <v>100</v>
      </c>
    </row>
    <row r="2400" spans="1:25">
      <c r="A2400" s="23" t="s">
        <v>786</v>
      </c>
      <c r="B2400" s="23" t="s">
        <v>172</v>
      </c>
      <c r="C2400" s="23" t="s">
        <v>1043</v>
      </c>
      <c r="D2400" s="23" t="s">
        <v>1044</v>
      </c>
      <c r="E2400" s="22">
        <v>6139</v>
      </c>
      <c r="F2400" s="23" t="s">
        <v>1051</v>
      </c>
      <c r="G2400" s="128" t="s">
        <v>3378</v>
      </c>
      <c r="H2400" s="32" t="s">
        <v>152</v>
      </c>
      <c r="I2400" s="44">
        <f t="shared" si="1689"/>
        <v>4900</v>
      </c>
      <c r="J2400" s="44">
        <v>4900</v>
      </c>
      <c r="K2400" s="44">
        <f t="shared" si="1690"/>
        <v>0</v>
      </c>
      <c r="L2400" s="44">
        <v>0</v>
      </c>
      <c r="M2400" s="44">
        <v>0</v>
      </c>
      <c r="N2400" s="44">
        <v>0</v>
      </c>
      <c r="O2400" s="44">
        <v>0</v>
      </c>
      <c r="P2400" s="44">
        <v>0</v>
      </c>
      <c r="Q2400" s="44">
        <v>5156</v>
      </c>
      <c r="R2400" s="44">
        <v>5156</v>
      </c>
      <c r="S2400" s="44">
        <v>4402</v>
      </c>
      <c r="T2400" s="44">
        <f t="shared" si="1701"/>
        <v>754</v>
      </c>
      <c r="U2400" s="44">
        <v>500</v>
      </c>
      <c r="V2400" s="44">
        <v>254</v>
      </c>
      <c r="W2400" s="44"/>
      <c r="X2400" s="44">
        <f t="shared" si="1702"/>
        <v>5156</v>
      </c>
      <c r="Y2400" s="209">
        <f t="shared" si="1698"/>
        <v>100</v>
      </c>
    </row>
    <row r="2401" spans="1:25">
      <c r="A2401" s="23" t="s">
        <v>786</v>
      </c>
      <c r="B2401" s="23" t="s">
        <v>172</v>
      </c>
      <c r="C2401" s="23" t="s">
        <v>1043</v>
      </c>
      <c r="D2401" s="23" t="s">
        <v>1044</v>
      </c>
      <c r="E2401" s="22">
        <v>6139</v>
      </c>
      <c r="F2401" s="23" t="s">
        <v>1052</v>
      </c>
      <c r="G2401" s="128" t="s">
        <v>3378</v>
      </c>
      <c r="H2401" s="32" t="s">
        <v>158</v>
      </c>
      <c r="I2401" s="44">
        <f t="shared" si="1689"/>
        <v>5000</v>
      </c>
      <c r="J2401" s="44">
        <v>5000</v>
      </c>
      <c r="K2401" s="44">
        <f t="shared" si="1690"/>
        <v>0</v>
      </c>
      <c r="L2401" s="44">
        <v>0</v>
      </c>
      <c r="M2401" s="44">
        <v>0</v>
      </c>
      <c r="N2401" s="44">
        <v>0</v>
      </c>
      <c r="O2401" s="44">
        <v>0</v>
      </c>
      <c r="P2401" s="44">
        <v>0</v>
      </c>
      <c r="Q2401" s="44">
        <v>5000</v>
      </c>
      <c r="R2401" s="44">
        <v>5000</v>
      </c>
      <c r="S2401" s="44">
        <v>3600</v>
      </c>
      <c r="T2401" s="44">
        <f t="shared" si="1701"/>
        <v>1400</v>
      </c>
      <c r="U2401" s="44">
        <v>1400</v>
      </c>
      <c r="V2401" s="44"/>
      <c r="W2401" s="44"/>
      <c r="X2401" s="44">
        <f t="shared" si="1702"/>
        <v>5000</v>
      </c>
      <c r="Y2401" s="209">
        <f t="shared" si="1698"/>
        <v>100</v>
      </c>
    </row>
    <row r="2402" spans="1:25" ht="20.399999999999999">
      <c r="A2402" s="20" t="s">
        <v>0</v>
      </c>
      <c r="B2402" s="20" t="s">
        <v>0</v>
      </c>
      <c r="C2402" s="20" t="s">
        <v>0</v>
      </c>
      <c r="D2402" s="21" t="s">
        <v>0</v>
      </c>
      <c r="E2402" s="21" t="s">
        <v>0</v>
      </c>
      <c r="F2402" s="21" t="s">
        <v>0</v>
      </c>
      <c r="G2402" s="150" t="s">
        <v>0</v>
      </c>
      <c r="H2402" s="30" t="s">
        <v>42</v>
      </c>
      <c r="I2402" s="31">
        <f t="shared" si="1689"/>
        <v>100</v>
      </c>
      <c r="J2402" s="31">
        <f t="shared" ref="J2402:X2403" si="1710">SUM(J2403)</f>
        <v>100</v>
      </c>
      <c r="K2402" s="31">
        <f t="shared" si="1690"/>
        <v>0</v>
      </c>
      <c r="L2402" s="31">
        <f t="shared" si="1710"/>
        <v>0</v>
      </c>
      <c r="M2402" s="31">
        <f t="shared" si="1710"/>
        <v>0</v>
      </c>
      <c r="N2402" s="31">
        <f t="shared" si="1710"/>
        <v>0</v>
      </c>
      <c r="O2402" s="31">
        <f t="shared" si="1710"/>
        <v>0</v>
      </c>
      <c r="P2402" s="31">
        <f t="shared" si="1710"/>
        <v>0</v>
      </c>
      <c r="Q2402" s="31">
        <f t="shared" si="1710"/>
        <v>100</v>
      </c>
      <c r="R2402" s="31">
        <f t="shared" si="1710"/>
        <v>100</v>
      </c>
      <c r="S2402" s="31">
        <f t="shared" si="1710"/>
        <v>0</v>
      </c>
      <c r="T2402" s="31">
        <f t="shared" si="1710"/>
        <v>0</v>
      </c>
      <c r="U2402" s="31">
        <f t="shared" si="1710"/>
        <v>0</v>
      </c>
      <c r="V2402" s="31">
        <f t="shared" si="1710"/>
        <v>0</v>
      </c>
      <c r="W2402" s="31">
        <f t="shared" si="1710"/>
        <v>0</v>
      </c>
      <c r="X2402" s="31">
        <f t="shared" si="1710"/>
        <v>0</v>
      </c>
      <c r="Y2402" s="220">
        <f t="shared" si="1698"/>
        <v>0</v>
      </c>
    </row>
    <row r="2403" spans="1:25">
      <c r="A2403" s="23" t="s">
        <v>786</v>
      </c>
      <c r="B2403" s="23" t="s">
        <v>172</v>
      </c>
      <c r="C2403" s="23" t="s">
        <v>1043</v>
      </c>
      <c r="D2403" s="23" t="s">
        <v>1044</v>
      </c>
      <c r="E2403" s="21" t="s">
        <v>159</v>
      </c>
      <c r="F2403" s="21" t="s">
        <v>0</v>
      </c>
      <c r="G2403" s="150" t="s">
        <v>0</v>
      </c>
      <c r="H2403" s="21" t="s">
        <v>34</v>
      </c>
      <c r="I2403" s="66">
        <f t="shared" si="1689"/>
        <v>100</v>
      </c>
      <c r="J2403" s="66">
        <f t="shared" si="1710"/>
        <v>100</v>
      </c>
      <c r="K2403" s="66">
        <f t="shared" si="1690"/>
        <v>0</v>
      </c>
      <c r="L2403" s="66">
        <f t="shared" si="1710"/>
        <v>0</v>
      </c>
      <c r="M2403" s="66">
        <f t="shared" si="1710"/>
        <v>0</v>
      </c>
      <c r="N2403" s="66">
        <f t="shared" si="1710"/>
        <v>0</v>
      </c>
      <c r="O2403" s="66">
        <f t="shared" si="1710"/>
        <v>0</v>
      </c>
      <c r="P2403" s="66">
        <f t="shared" si="1710"/>
        <v>0</v>
      </c>
      <c r="Q2403" s="66">
        <f t="shared" si="1710"/>
        <v>100</v>
      </c>
      <c r="R2403" s="66">
        <f t="shared" si="1710"/>
        <v>100</v>
      </c>
      <c r="S2403" s="66">
        <f t="shared" si="1710"/>
        <v>0</v>
      </c>
      <c r="T2403" s="66">
        <f t="shared" si="1710"/>
        <v>0</v>
      </c>
      <c r="U2403" s="66">
        <f t="shared" si="1710"/>
        <v>0</v>
      </c>
      <c r="V2403" s="66">
        <f t="shared" si="1710"/>
        <v>0</v>
      </c>
      <c r="W2403" s="66">
        <f t="shared" si="1710"/>
        <v>0</v>
      </c>
      <c r="X2403" s="66">
        <f t="shared" si="1710"/>
        <v>0</v>
      </c>
      <c r="Y2403" s="208">
        <f t="shared" si="1698"/>
        <v>0</v>
      </c>
    </row>
    <row r="2404" spans="1:25">
      <c r="A2404" s="23" t="s">
        <v>786</v>
      </c>
      <c r="B2404" s="23" t="s">
        <v>172</v>
      </c>
      <c r="C2404" s="23" t="s">
        <v>1043</v>
      </c>
      <c r="D2404" s="23" t="s">
        <v>1044</v>
      </c>
      <c r="E2404" s="22">
        <v>6148</v>
      </c>
      <c r="F2404" s="23"/>
      <c r="G2404" s="128" t="s">
        <v>3378</v>
      </c>
      <c r="H2404" s="32" t="s">
        <v>41</v>
      </c>
      <c r="I2404" s="44">
        <f t="shared" si="1689"/>
        <v>100</v>
      </c>
      <c r="J2404" s="44">
        <v>100</v>
      </c>
      <c r="K2404" s="44">
        <f t="shared" si="1690"/>
        <v>0</v>
      </c>
      <c r="L2404" s="44">
        <v>0</v>
      </c>
      <c r="M2404" s="44">
        <v>0</v>
      </c>
      <c r="N2404" s="44">
        <v>0</v>
      </c>
      <c r="O2404" s="44">
        <v>0</v>
      </c>
      <c r="P2404" s="44">
        <v>0</v>
      </c>
      <c r="Q2404" s="44">
        <v>100</v>
      </c>
      <c r="R2404" s="44">
        <v>100</v>
      </c>
      <c r="S2404" s="44">
        <v>0</v>
      </c>
      <c r="T2404" s="44">
        <f t="shared" si="1701"/>
        <v>0</v>
      </c>
      <c r="U2404" s="44"/>
      <c r="V2404" s="44"/>
      <c r="W2404" s="44"/>
      <c r="X2404" s="44">
        <f t="shared" si="1702"/>
        <v>0</v>
      </c>
      <c r="Y2404" s="209">
        <f t="shared" si="1698"/>
        <v>0</v>
      </c>
    </row>
    <row r="2405" spans="1:25" ht="20.399999999999999">
      <c r="A2405" s="20" t="s">
        <v>0</v>
      </c>
      <c r="B2405" s="20" t="s">
        <v>0</v>
      </c>
      <c r="C2405" s="20" t="s">
        <v>0</v>
      </c>
      <c r="D2405" s="21" t="s">
        <v>0</v>
      </c>
      <c r="E2405" s="21" t="s">
        <v>0</v>
      </c>
      <c r="F2405" s="21" t="s">
        <v>0</v>
      </c>
      <c r="G2405" s="150" t="s">
        <v>0</v>
      </c>
      <c r="H2405" s="30" t="s">
        <v>60</v>
      </c>
      <c r="I2405" s="31">
        <f t="shared" si="1689"/>
        <v>23850</v>
      </c>
      <c r="J2405" s="31">
        <f t="shared" ref="J2405:X2406" si="1711">SUM(J2406)</f>
        <v>0</v>
      </c>
      <c r="K2405" s="31">
        <f t="shared" si="1690"/>
        <v>23850</v>
      </c>
      <c r="L2405" s="31">
        <f t="shared" si="1711"/>
        <v>20000</v>
      </c>
      <c r="M2405" s="31">
        <f t="shared" si="1711"/>
        <v>3850</v>
      </c>
      <c r="N2405" s="31">
        <f t="shared" si="1711"/>
        <v>0</v>
      </c>
      <c r="O2405" s="31">
        <f t="shared" si="1711"/>
        <v>0</v>
      </c>
      <c r="P2405" s="31">
        <f t="shared" si="1711"/>
        <v>0</v>
      </c>
      <c r="Q2405" s="31">
        <f t="shared" si="1711"/>
        <v>31850</v>
      </c>
      <c r="R2405" s="31">
        <f t="shared" si="1711"/>
        <v>7000</v>
      </c>
      <c r="S2405" s="31">
        <f t="shared" si="1711"/>
        <v>7000</v>
      </c>
      <c r="T2405" s="31">
        <f t="shared" si="1711"/>
        <v>0</v>
      </c>
      <c r="U2405" s="31">
        <f t="shared" si="1711"/>
        <v>0</v>
      </c>
      <c r="V2405" s="31">
        <f t="shared" si="1711"/>
        <v>0</v>
      </c>
      <c r="W2405" s="31">
        <f t="shared" si="1711"/>
        <v>0</v>
      </c>
      <c r="X2405" s="31">
        <f t="shared" si="1711"/>
        <v>7000</v>
      </c>
      <c r="Y2405" s="220">
        <f t="shared" si="1698"/>
        <v>100</v>
      </c>
    </row>
    <row r="2406" spans="1:25">
      <c r="A2406" s="23" t="s">
        <v>786</v>
      </c>
      <c r="B2406" s="23" t="s">
        <v>172</v>
      </c>
      <c r="C2406" s="23" t="s">
        <v>1043</v>
      </c>
      <c r="D2406" s="23" t="s">
        <v>1044</v>
      </c>
      <c r="E2406" s="21" t="s">
        <v>166</v>
      </c>
      <c r="F2406" s="21" t="s">
        <v>0</v>
      </c>
      <c r="G2406" s="150" t="s">
        <v>0</v>
      </c>
      <c r="H2406" s="21" t="s">
        <v>53</v>
      </c>
      <c r="I2406" s="66">
        <f t="shared" si="1689"/>
        <v>23850</v>
      </c>
      <c r="J2406" s="66">
        <f t="shared" si="1711"/>
        <v>0</v>
      </c>
      <c r="K2406" s="66">
        <f t="shared" si="1690"/>
        <v>23850</v>
      </c>
      <c r="L2406" s="66">
        <f t="shared" si="1711"/>
        <v>20000</v>
      </c>
      <c r="M2406" s="66">
        <f t="shared" si="1711"/>
        <v>3850</v>
      </c>
      <c r="N2406" s="66">
        <f t="shared" si="1711"/>
        <v>0</v>
      </c>
      <c r="O2406" s="66">
        <f t="shared" si="1711"/>
        <v>0</v>
      </c>
      <c r="P2406" s="66">
        <f t="shared" si="1711"/>
        <v>0</v>
      </c>
      <c r="Q2406" s="66">
        <f t="shared" si="1711"/>
        <v>31850</v>
      </c>
      <c r="R2406" s="66">
        <f t="shared" si="1711"/>
        <v>7000</v>
      </c>
      <c r="S2406" s="66">
        <f t="shared" si="1711"/>
        <v>7000</v>
      </c>
      <c r="T2406" s="66">
        <f t="shared" si="1711"/>
        <v>0</v>
      </c>
      <c r="U2406" s="66">
        <f t="shared" si="1711"/>
        <v>0</v>
      </c>
      <c r="V2406" s="66">
        <f t="shared" si="1711"/>
        <v>0</v>
      </c>
      <c r="W2406" s="66">
        <f t="shared" si="1711"/>
        <v>0</v>
      </c>
      <c r="X2406" s="66">
        <f t="shared" si="1711"/>
        <v>7000</v>
      </c>
      <c r="Y2406" s="208">
        <f t="shared" si="1698"/>
        <v>100</v>
      </c>
    </row>
    <row r="2407" spans="1:25">
      <c r="A2407" s="23" t="s">
        <v>786</v>
      </c>
      <c r="B2407" s="23" t="s">
        <v>172</v>
      </c>
      <c r="C2407" s="23" t="s">
        <v>1043</v>
      </c>
      <c r="D2407" s="23" t="s">
        <v>1044</v>
      </c>
      <c r="E2407" s="22">
        <v>8213</v>
      </c>
      <c r="F2407" s="23"/>
      <c r="G2407" s="128" t="s">
        <v>3378</v>
      </c>
      <c r="H2407" s="32" t="s">
        <v>56</v>
      </c>
      <c r="I2407" s="44">
        <f t="shared" si="1689"/>
        <v>23850</v>
      </c>
      <c r="J2407" s="44">
        <v>0</v>
      </c>
      <c r="K2407" s="44">
        <f t="shared" si="1690"/>
        <v>23850</v>
      </c>
      <c r="L2407" s="44">
        <v>20000</v>
      </c>
      <c r="M2407" s="44">
        <v>3850</v>
      </c>
      <c r="N2407" s="44">
        <v>0</v>
      </c>
      <c r="O2407" s="44">
        <v>0</v>
      </c>
      <c r="P2407" s="44">
        <v>0</v>
      </c>
      <c r="Q2407" s="44">
        <v>31850</v>
      </c>
      <c r="R2407" s="44">
        <v>7000</v>
      </c>
      <c r="S2407" s="44">
        <v>7000</v>
      </c>
      <c r="T2407" s="44">
        <f t="shared" si="1701"/>
        <v>0</v>
      </c>
      <c r="U2407" s="44"/>
      <c r="V2407" s="44"/>
      <c r="W2407" s="44"/>
      <c r="X2407" s="44">
        <f t="shared" si="1702"/>
        <v>7000</v>
      </c>
      <c r="Y2407" s="209">
        <f t="shared" si="1698"/>
        <v>100</v>
      </c>
    </row>
    <row r="2408" spans="1:25">
      <c r="A2408" s="32" t="s">
        <v>0</v>
      </c>
      <c r="B2408" s="32" t="s">
        <v>0</v>
      </c>
      <c r="C2408" s="32" t="s">
        <v>0</v>
      </c>
      <c r="D2408" s="32" t="s">
        <v>0</v>
      </c>
      <c r="E2408" s="32" t="s">
        <v>0</v>
      </c>
      <c r="F2408" s="32" t="s">
        <v>0</v>
      </c>
      <c r="G2408" s="154" t="s">
        <v>0</v>
      </c>
      <c r="H2408" s="30" t="s">
        <v>1053</v>
      </c>
      <c r="I2408" s="31">
        <f t="shared" si="1689"/>
        <v>2058931</v>
      </c>
      <c r="J2408" s="31">
        <f t="shared" ref="J2408:P2408" si="1712">SUM(J2379,J2402,J2405)</f>
        <v>1954961</v>
      </c>
      <c r="K2408" s="31">
        <f t="shared" si="1690"/>
        <v>103970</v>
      </c>
      <c r="L2408" s="31">
        <f t="shared" si="1712"/>
        <v>88320</v>
      </c>
      <c r="M2408" s="31">
        <f t="shared" si="1712"/>
        <v>3850</v>
      </c>
      <c r="N2408" s="31">
        <f t="shared" si="1712"/>
        <v>11800</v>
      </c>
      <c r="O2408" s="31">
        <f t="shared" si="1712"/>
        <v>0</v>
      </c>
      <c r="P2408" s="31">
        <f t="shared" si="1712"/>
        <v>0</v>
      </c>
      <c r="Q2408" s="31">
        <f>SUM(Q2379,Q2402,Q2405)</f>
        <v>2188932</v>
      </c>
      <c r="R2408" s="31">
        <f>SUM(R2379,R2402,R2405)</f>
        <v>2052937</v>
      </c>
      <c r="S2408" s="31">
        <f>SUM(S2379,S2402,S2405)</f>
        <v>1718951</v>
      </c>
      <c r="T2408" s="31">
        <f t="shared" ref="T2408:X2408" si="1713">SUM(T2379,T2402,T2405)</f>
        <v>333886</v>
      </c>
      <c r="U2408" s="31">
        <f t="shared" si="1713"/>
        <v>176599</v>
      </c>
      <c r="V2408" s="31">
        <f t="shared" si="1713"/>
        <v>157287</v>
      </c>
      <c r="W2408" s="31">
        <f t="shared" si="1713"/>
        <v>0</v>
      </c>
      <c r="X2408" s="31">
        <f t="shared" si="1713"/>
        <v>2052837</v>
      </c>
      <c r="Y2408" s="220">
        <f t="shared" si="1698"/>
        <v>99.995128929918451</v>
      </c>
    </row>
    <row r="2409" spans="1:25" ht="15" thickBot="1">
      <c r="A2409" s="32" t="s">
        <v>0</v>
      </c>
      <c r="B2409" s="32" t="s">
        <v>0</v>
      </c>
      <c r="C2409" s="32" t="s">
        <v>0</v>
      </c>
      <c r="D2409" s="32" t="s">
        <v>0</v>
      </c>
      <c r="E2409" s="32" t="s">
        <v>0</v>
      </c>
      <c r="F2409" s="32" t="s">
        <v>0</v>
      </c>
      <c r="G2409" s="154" t="s">
        <v>0</v>
      </c>
      <c r="H2409" s="21" t="s">
        <v>170</v>
      </c>
      <c r="I2409" s="66">
        <f t="shared" si="1689"/>
        <v>59</v>
      </c>
      <c r="J2409" s="66">
        <v>59</v>
      </c>
      <c r="K2409" s="66">
        <f t="shared" si="1690"/>
        <v>0</v>
      </c>
      <c r="L2409" s="66" t="s">
        <v>0</v>
      </c>
      <c r="M2409" s="66" t="s">
        <v>0</v>
      </c>
      <c r="N2409" s="66" t="s">
        <v>0</v>
      </c>
      <c r="O2409" s="66" t="s">
        <v>0</v>
      </c>
      <c r="P2409" s="66" t="s">
        <v>0</v>
      </c>
      <c r="Q2409" s="66">
        <v>0</v>
      </c>
      <c r="R2409" s="66"/>
      <c r="S2409" s="66"/>
      <c r="T2409" s="66"/>
      <c r="U2409" s="66"/>
      <c r="V2409" s="66"/>
      <c r="W2409" s="66"/>
      <c r="X2409" s="66"/>
      <c r="Y2409" s="208">
        <v>0</v>
      </c>
    </row>
    <row r="2410" spans="1:25" ht="41.4" thickBot="1">
      <c r="A2410" s="252" t="s">
        <v>0</v>
      </c>
      <c r="B2410" s="252" t="s">
        <v>0</v>
      </c>
      <c r="C2410" s="252" t="s">
        <v>0</v>
      </c>
      <c r="D2410" s="252" t="s">
        <v>0</v>
      </c>
      <c r="E2410" s="252" t="s">
        <v>0</v>
      </c>
      <c r="F2410" s="252" t="s">
        <v>0</v>
      </c>
      <c r="G2410" s="258" t="s">
        <v>0</v>
      </c>
      <c r="H2410" s="24" t="s">
        <v>72</v>
      </c>
      <c r="I2410" s="1" t="s">
        <v>3093</v>
      </c>
      <c r="J2410" s="1" t="s">
        <v>3130</v>
      </c>
      <c r="K2410" s="1" t="s">
        <v>3</v>
      </c>
      <c r="L2410" s="1" t="s">
        <v>4</v>
      </c>
      <c r="M2410" s="1" t="s">
        <v>5</v>
      </c>
      <c r="N2410" s="1" t="s">
        <v>6</v>
      </c>
      <c r="O2410" s="1" t="s">
        <v>7</v>
      </c>
      <c r="P2410" s="1" t="s">
        <v>8</v>
      </c>
      <c r="Q2410" s="1" t="s">
        <v>3344</v>
      </c>
      <c r="R2410" s="1" t="s">
        <v>3427</v>
      </c>
      <c r="S2410" s="1" t="s">
        <v>3447</v>
      </c>
      <c r="T2410" s="1" t="s">
        <v>3448</v>
      </c>
      <c r="U2410" s="1" t="s">
        <v>3452</v>
      </c>
      <c r="V2410" s="1" t="s">
        <v>3449</v>
      </c>
      <c r="W2410" s="1" t="s">
        <v>3450</v>
      </c>
      <c r="X2410" s="1" t="s">
        <v>3451</v>
      </c>
      <c r="Y2410" s="216" t="s">
        <v>3385</v>
      </c>
    </row>
    <row r="2411" spans="1:25">
      <c r="A2411" s="253"/>
      <c r="B2411" s="253"/>
      <c r="C2411" s="253"/>
      <c r="D2411" s="253"/>
      <c r="E2411" s="253"/>
      <c r="F2411" s="253"/>
      <c r="G2411" s="259"/>
      <c r="H2411" s="33" t="s">
        <v>0</v>
      </c>
      <c r="I2411" s="45">
        <v>1</v>
      </c>
      <c r="J2411" s="45">
        <v>3</v>
      </c>
      <c r="K2411" s="45" t="s">
        <v>9</v>
      </c>
      <c r="L2411" s="45">
        <v>5</v>
      </c>
      <c r="M2411" s="45">
        <v>6</v>
      </c>
      <c r="N2411" s="45">
        <v>7</v>
      </c>
      <c r="O2411" s="45">
        <v>8</v>
      </c>
      <c r="P2411" s="45">
        <v>9</v>
      </c>
      <c r="Q2411" s="45">
        <v>1</v>
      </c>
      <c r="R2411" s="45">
        <v>2</v>
      </c>
      <c r="S2411" s="45">
        <v>3</v>
      </c>
      <c r="T2411" s="45" t="s">
        <v>3453</v>
      </c>
      <c r="U2411" s="45">
        <v>5</v>
      </c>
      <c r="V2411" s="45">
        <v>6</v>
      </c>
      <c r="W2411" s="45">
        <v>7</v>
      </c>
      <c r="X2411" s="45" t="s">
        <v>3454</v>
      </c>
      <c r="Y2411" s="276">
        <v>9</v>
      </c>
    </row>
    <row r="2412" spans="1:25">
      <c r="A2412" s="253"/>
      <c r="B2412" s="253"/>
      <c r="C2412" s="253"/>
      <c r="D2412" s="253"/>
      <c r="E2412" s="253"/>
      <c r="F2412" s="253"/>
      <c r="G2412" s="259"/>
      <c r="H2412" s="34" t="s">
        <v>108</v>
      </c>
      <c r="I2412" s="35">
        <f t="shared" si="1689"/>
        <v>2058931</v>
      </c>
      <c r="J2412" s="35">
        <f t="shared" ref="J2412:P2412" si="1714">SUM(J2408)</f>
        <v>1954961</v>
      </c>
      <c r="K2412" s="35">
        <f t="shared" si="1690"/>
        <v>103970</v>
      </c>
      <c r="L2412" s="35">
        <f t="shared" si="1714"/>
        <v>88320</v>
      </c>
      <c r="M2412" s="35">
        <f t="shared" si="1714"/>
        <v>3850</v>
      </c>
      <c r="N2412" s="35">
        <f t="shared" si="1714"/>
        <v>11800</v>
      </c>
      <c r="O2412" s="35">
        <f t="shared" si="1714"/>
        <v>0</v>
      </c>
      <c r="P2412" s="35">
        <f t="shared" si="1714"/>
        <v>0</v>
      </c>
      <c r="Q2412" s="35">
        <f>SUM(Q2408)</f>
        <v>2188932</v>
      </c>
      <c r="R2412" s="35">
        <f>SUM(R2408)</f>
        <v>2052937</v>
      </c>
      <c r="S2412" s="35">
        <f>SUM(S2408)</f>
        <v>1718951</v>
      </c>
      <c r="T2412" s="35">
        <f t="shared" ref="T2412:X2412" si="1715">SUM(T2408)</f>
        <v>333886</v>
      </c>
      <c r="U2412" s="35">
        <f t="shared" si="1715"/>
        <v>176599</v>
      </c>
      <c r="V2412" s="35">
        <f t="shared" si="1715"/>
        <v>157287</v>
      </c>
      <c r="W2412" s="35">
        <f t="shared" si="1715"/>
        <v>0</v>
      </c>
      <c r="X2412" s="35">
        <f t="shared" si="1715"/>
        <v>2052837</v>
      </c>
      <c r="Y2412" s="218">
        <f t="shared" ref="Y2412:Y2413" si="1716">IF(R2412=0,0,(X2412/R2412)*100)</f>
        <v>99.995128929918451</v>
      </c>
    </row>
    <row r="2413" spans="1:25">
      <c r="A2413" s="253"/>
      <c r="B2413" s="253"/>
      <c r="C2413" s="253"/>
      <c r="D2413" s="253"/>
      <c r="E2413" s="253"/>
      <c r="F2413" s="253"/>
      <c r="G2413" s="259"/>
      <c r="H2413" s="36" t="s">
        <v>69</v>
      </c>
      <c r="I2413" s="35">
        <f t="shared" si="1689"/>
        <v>2058931</v>
      </c>
      <c r="J2413" s="35">
        <f t="shared" ref="J2413:P2413" si="1717">SUM(J2412)</f>
        <v>1954961</v>
      </c>
      <c r="K2413" s="35">
        <f t="shared" si="1690"/>
        <v>103970</v>
      </c>
      <c r="L2413" s="35">
        <f t="shared" si="1717"/>
        <v>88320</v>
      </c>
      <c r="M2413" s="35">
        <f t="shared" si="1717"/>
        <v>3850</v>
      </c>
      <c r="N2413" s="35">
        <f t="shared" si="1717"/>
        <v>11800</v>
      </c>
      <c r="O2413" s="35">
        <f t="shared" si="1717"/>
        <v>0</v>
      </c>
      <c r="P2413" s="35">
        <f t="shared" si="1717"/>
        <v>0</v>
      </c>
      <c r="Q2413" s="35">
        <f>SUM(Q2412)</f>
        <v>2188932</v>
      </c>
      <c r="R2413" s="35">
        <f>SUM(R2412)</f>
        <v>2052937</v>
      </c>
      <c r="S2413" s="35">
        <f>SUM(S2412)</f>
        <v>1718951</v>
      </c>
      <c r="T2413" s="35">
        <f t="shared" ref="T2413:X2413" si="1718">SUM(T2412)</f>
        <v>333886</v>
      </c>
      <c r="U2413" s="35">
        <f t="shared" si="1718"/>
        <v>176599</v>
      </c>
      <c r="V2413" s="35">
        <f t="shared" si="1718"/>
        <v>157287</v>
      </c>
      <c r="W2413" s="35">
        <f t="shared" si="1718"/>
        <v>0</v>
      </c>
      <c r="X2413" s="35">
        <f t="shared" si="1718"/>
        <v>2052837</v>
      </c>
      <c r="Y2413" s="218">
        <f t="shared" si="1716"/>
        <v>99.995128929918451</v>
      </c>
    </row>
    <row r="2414" spans="1:25">
      <c r="A2414" s="254"/>
      <c r="B2414" s="254"/>
      <c r="C2414" s="254"/>
      <c r="D2414" s="254"/>
      <c r="E2414" s="254"/>
      <c r="F2414" s="254"/>
      <c r="G2414" s="260"/>
    </row>
    <row r="2415" spans="1:25" ht="15" thickBot="1">
      <c r="A2415" s="32" t="s">
        <v>0</v>
      </c>
      <c r="B2415" s="32" t="s">
        <v>0</v>
      </c>
      <c r="C2415" s="32" t="s">
        <v>0</v>
      </c>
      <c r="D2415" s="32" t="s">
        <v>0</v>
      </c>
      <c r="E2415" s="32" t="s">
        <v>0</v>
      </c>
      <c r="F2415" s="32" t="s">
        <v>0</v>
      </c>
      <c r="G2415" s="154" t="s">
        <v>0</v>
      </c>
      <c r="H2415" s="37" t="s">
        <v>0</v>
      </c>
      <c r="I2415" s="37"/>
      <c r="J2415" s="37"/>
      <c r="K2415" s="37"/>
      <c r="L2415" s="37" t="s">
        <v>0</v>
      </c>
      <c r="M2415" s="37" t="s">
        <v>0</v>
      </c>
      <c r="N2415" s="37" t="s">
        <v>0</v>
      </c>
      <c r="O2415" s="37" t="s">
        <v>0</v>
      </c>
      <c r="P2415" s="37" t="s">
        <v>0</v>
      </c>
      <c r="Q2415" s="37"/>
      <c r="R2415" s="37"/>
      <c r="S2415" s="37"/>
      <c r="T2415" s="37" t="s">
        <v>0</v>
      </c>
      <c r="U2415" s="37" t="s">
        <v>0</v>
      </c>
      <c r="V2415" s="37" t="s">
        <v>0</v>
      </c>
      <c r="W2415" s="37" t="s">
        <v>0</v>
      </c>
      <c r="X2415" s="37" t="s">
        <v>0</v>
      </c>
      <c r="Y2415" s="219"/>
    </row>
    <row r="2416" spans="1:25" ht="41.4" thickBot="1">
      <c r="A2416" s="24" t="s">
        <v>123</v>
      </c>
      <c r="B2416" s="24" t="s">
        <v>124</v>
      </c>
      <c r="C2416" s="24" t="s">
        <v>125</v>
      </c>
      <c r="D2416" s="25" t="s">
        <v>0</v>
      </c>
      <c r="E2416" s="24" t="s">
        <v>126</v>
      </c>
      <c r="F2416" s="24" t="s">
        <v>127</v>
      </c>
      <c r="G2416" s="151" t="s">
        <v>128</v>
      </c>
      <c r="H2416" s="24" t="s">
        <v>1</v>
      </c>
      <c r="I2416" s="1" t="s">
        <v>3093</v>
      </c>
      <c r="J2416" s="1" t="s">
        <v>3130</v>
      </c>
      <c r="K2416" s="1" t="s">
        <v>3</v>
      </c>
      <c r="L2416" s="1" t="s">
        <v>4</v>
      </c>
      <c r="M2416" s="1" t="s">
        <v>5</v>
      </c>
      <c r="N2416" s="1" t="s">
        <v>6</v>
      </c>
      <c r="O2416" s="1" t="s">
        <v>7</v>
      </c>
      <c r="P2416" s="1" t="s">
        <v>8</v>
      </c>
      <c r="Q2416" s="1" t="s">
        <v>3344</v>
      </c>
      <c r="R2416" s="1" t="s">
        <v>3427</v>
      </c>
      <c r="S2416" s="1" t="s">
        <v>3447</v>
      </c>
      <c r="T2416" s="1" t="s">
        <v>3448</v>
      </c>
      <c r="U2416" s="1" t="s">
        <v>3452</v>
      </c>
      <c r="V2416" s="1" t="s">
        <v>3449</v>
      </c>
      <c r="W2416" s="1" t="s">
        <v>3450</v>
      </c>
      <c r="X2416" s="1" t="s">
        <v>3451</v>
      </c>
      <c r="Y2416" s="216" t="s">
        <v>3385</v>
      </c>
    </row>
    <row r="2417" spans="1:25">
      <c r="A2417" s="26" t="s">
        <v>0</v>
      </c>
      <c r="B2417" s="26" t="s">
        <v>0</v>
      </c>
      <c r="C2417" s="26" t="s">
        <v>0</v>
      </c>
      <c r="D2417" s="27" t="s">
        <v>0</v>
      </c>
      <c r="E2417" s="27" t="s">
        <v>0</v>
      </c>
      <c r="F2417" s="28" t="s">
        <v>0</v>
      </c>
      <c r="G2417" s="152" t="s">
        <v>0</v>
      </c>
      <c r="H2417" s="29" t="s">
        <v>0</v>
      </c>
      <c r="I2417" s="45">
        <v>1</v>
      </c>
      <c r="J2417" s="45">
        <v>3</v>
      </c>
      <c r="K2417" s="45" t="s">
        <v>9</v>
      </c>
      <c r="L2417" s="45">
        <v>5</v>
      </c>
      <c r="M2417" s="45">
        <v>6</v>
      </c>
      <c r="N2417" s="45">
        <v>7</v>
      </c>
      <c r="O2417" s="45">
        <v>8</v>
      </c>
      <c r="P2417" s="45">
        <v>9</v>
      </c>
      <c r="Q2417" s="45">
        <v>1</v>
      </c>
      <c r="R2417" s="45">
        <v>2</v>
      </c>
      <c r="S2417" s="45">
        <v>3</v>
      </c>
      <c r="T2417" s="45" t="s">
        <v>3453</v>
      </c>
      <c r="U2417" s="45">
        <v>5</v>
      </c>
      <c r="V2417" s="45">
        <v>6</v>
      </c>
      <c r="W2417" s="45">
        <v>7</v>
      </c>
      <c r="X2417" s="45" t="s">
        <v>3454</v>
      </c>
      <c r="Y2417" s="276">
        <v>9</v>
      </c>
    </row>
    <row r="2418" spans="1:25">
      <c r="A2418" s="133" t="s">
        <v>786</v>
      </c>
      <c r="B2418" s="133" t="s">
        <v>172</v>
      </c>
      <c r="C2418" s="109" t="s">
        <v>1054</v>
      </c>
      <c r="D2418" s="109" t="s">
        <v>1055</v>
      </c>
      <c r="E2418" s="98" t="s">
        <v>0</v>
      </c>
      <c r="F2418" s="98" t="s">
        <v>0</v>
      </c>
      <c r="G2418" s="153" t="s">
        <v>0</v>
      </c>
      <c r="H2418" s="98" t="s">
        <v>1056</v>
      </c>
      <c r="I2418" s="110"/>
      <c r="J2418" s="110"/>
      <c r="K2418" s="110"/>
      <c r="L2418" s="110" t="s">
        <v>0</v>
      </c>
      <c r="M2418" s="110" t="s">
        <v>0</v>
      </c>
      <c r="N2418" s="110" t="s">
        <v>0</v>
      </c>
      <c r="O2418" s="110" t="s">
        <v>0</v>
      </c>
      <c r="P2418" s="110" t="s">
        <v>0</v>
      </c>
      <c r="Q2418" s="110"/>
      <c r="R2418" s="110"/>
      <c r="S2418" s="110"/>
      <c r="T2418" s="110" t="s">
        <v>0</v>
      </c>
      <c r="U2418" s="110" t="s">
        <v>0</v>
      </c>
      <c r="V2418" s="110" t="s">
        <v>0</v>
      </c>
      <c r="W2418" s="110" t="s">
        <v>0</v>
      </c>
      <c r="X2418" s="110" t="s">
        <v>0</v>
      </c>
      <c r="Y2418" s="217"/>
    </row>
    <row r="2419" spans="1:25" ht="20.399999999999999">
      <c r="A2419" s="20" t="s">
        <v>0</v>
      </c>
      <c r="B2419" s="20" t="s">
        <v>0</v>
      </c>
      <c r="C2419" s="20" t="s">
        <v>0</v>
      </c>
      <c r="D2419" s="21" t="s">
        <v>0</v>
      </c>
      <c r="E2419" s="21" t="s">
        <v>0</v>
      </c>
      <c r="F2419" s="21" t="s">
        <v>0</v>
      </c>
      <c r="G2419" s="150" t="s">
        <v>0</v>
      </c>
      <c r="H2419" s="30" t="s">
        <v>33</v>
      </c>
      <c r="I2419" s="31">
        <f t="shared" si="1689"/>
        <v>1911800</v>
      </c>
      <c r="J2419" s="31">
        <f t="shared" ref="J2419:P2419" si="1719">SUM(J2420,J2428,J2430)</f>
        <v>1891500</v>
      </c>
      <c r="K2419" s="31">
        <f t="shared" si="1690"/>
        <v>20300</v>
      </c>
      <c r="L2419" s="31">
        <f t="shared" si="1719"/>
        <v>7000</v>
      </c>
      <c r="M2419" s="31">
        <f t="shared" si="1719"/>
        <v>3000</v>
      </c>
      <c r="N2419" s="31">
        <f t="shared" si="1719"/>
        <v>10300</v>
      </c>
      <c r="O2419" s="31">
        <f t="shared" si="1719"/>
        <v>0</v>
      </c>
      <c r="P2419" s="31">
        <f t="shared" si="1719"/>
        <v>0</v>
      </c>
      <c r="Q2419" s="31">
        <f>SUM(Q2420,Q2428,Q2430)</f>
        <v>2005782</v>
      </c>
      <c r="R2419" s="31">
        <f>SUM(R2420,R2428,R2430)</f>
        <v>1974536</v>
      </c>
      <c r="S2419" s="31">
        <f>SUM(S2420,S2428,S2430)</f>
        <v>1530891</v>
      </c>
      <c r="T2419" s="31">
        <f t="shared" ref="T2419:X2419" si="1720">SUM(T2420,T2428,T2430)</f>
        <v>443645</v>
      </c>
      <c r="U2419" s="31">
        <f t="shared" si="1720"/>
        <v>184050</v>
      </c>
      <c r="V2419" s="31">
        <f t="shared" si="1720"/>
        <v>162117</v>
      </c>
      <c r="W2419" s="31">
        <f t="shared" si="1720"/>
        <v>97478</v>
      </c>
      <c r="X2419" s="31">
        <f t="shared" si="1720"/>
        <v>1974536</v>
      </c>
      <c r="Y2419" s="220">
        <f t="shared" ref="Y2419:Y2446" si="1721">IF(R2419=0,0,(X2419/R2419)*100)</f>
        <v>100</v>
      </c>
    </row>
    <row r="2420" spans="1:25">
      <c r="A2420" s="23" t="s">
        <v>786</v>
      </c>
      <c r="B2420" s="23" t="s">
        <v>172</v>
      </c>
      <c r="C2420" s="23" t="s">
        <v>1054</v>
      </c>
      <c r="D2420" s="23" t="s">
        <v>1055</v>
      </c>
      <c r="E2420" s="21" t="s">
        <v>132</v>
      </c>
      <c r="F2420" s="21" t="s">
        <v>0</v>
      </c>
      <c r="G2420" s="150" t="s">
        <v>0</v>
      </c>
      <c r="H2420" s="21" t="s">
        <v>11</v>
      </c>
      <c r="I2420" s="66">
        <f t="shared" si="1689"/>
        <v>1645500</v>
      </c>
      <c r="J2420" s="66">
        <f t="shared" ref="J2420:P2420" si="1722">SUM(J2421,J2422)</f>
        <v>1645500</v>
      </c>
      <c r="K2420" s="66">
        <f t="shared" si="1690"/>
        <v>0</v>
      </c>
      <c r="L2420" s="66">
        <f t="shared" si="1722"/>
        <v>0</v>
      </c>
      <c r="M2420" s="66">
        <f t="shared" si="1722"/>
        <v>0</v>
      </c>
      <c r="N2420" s="66">
        <f t="shared" si="1722"/>
        <v>0</v>
      </c>
      <c r="O2420" s="66">
        <f t="shared" si="1722"/>
        <v>0</v>
      </c>
      <c r="P2420" s="66">
        <f t="shared" si="1722"/>
        <v>0</v>
      </c>
      <c r="Q2420" s="66">
        <f>SUM(Q2421,Q2422)</f>
        <v>1714137</v>
      </c>
      <c r="R2420" s="66">
        <f>SUM(R2421,R2422)</f>
        <v>1714137</v>
      </c>
      <c r="S2420" s="66">
        <f>SUM(S2421,S2422)</f>
        <v>1338543</v>
      </c>
      <c r="T2420" s="66">
        <f t="shared" ref="T2420:X2420" si="1723">SUM(T2421,T2422)</f>
        <v>375594</v>
      </c>
      <c r="U2420" s="66">
        <f t="shared" si="1723"/>
        <v>154500</v>
      </c>
      <c r="V2420" s="66">
        <f t="shared" si="1723"/>
        <v>134500</v>
      </c>
      <c r="W2420" s="66">
        <f t="shared" si="1723"/>
        <v>86594</v>
      </c>
      <c r="X2420" s="66">
        <f t="shared" si="1723"/>
        <v>1714137</v>
      </c>
      <c r="Y2420" s="208">
        <f t="shared" si="1721"/>
        <v>100</v>
      </c>
    </row>
    <row r="2421" spans="1:25">
      <c r="A2421" s="23" t="s">
        <v>786</v>
      </c>
      <c r="B2421" s="23" t="s">
        <v>172</v>
      </c>
      <c r="C2421" s="23" t="s">
        <v>1054</v>
      </c>
      <c r="D2421" s="23" t="s">
        <v>1055</v>
      </c>
      <c r="E2421" s="22">
        <v>6111</v>
      </c>
      <c r="F2421" s="23"/>
      <c r="G2421" s="128" t="s">
        <v>3378</v>
      </c>
      <c r="H2421" s="32" t="s">
        <v>12</v>
      </c>
      <c r="I2421" s="44">
        <f t="shared" si="1689"/>
        <v>1426000</v>
      </c>
      <c r="J2421" s="44">
        <v>1426000</v>
      </c>
      <c r="K2421" s="44">
        <f t="shared" si="1690"/>
        <v>0</v>
      </c>
      <c r="L2421" s="44">
        <v>0</v>
      </c>
      <c r="M2421" s="44">
        <v>0</v>
      </c>
      <c r="N2421" s="44">
        <v>0</v>
      </c>
      <c r="O2421" s="44">
        <v>0</v>
      </c>
      <c r="P2421" s="44">
        <v>0</v>
      </c>
      <c r="Q2421" s="44">
        <v>1494370</v>
      </c>
      <c r="R2421" s="44">
        <v>1494370</v>
      </c>
      <c r="S2421" s="44">
        <v>1164806</v>
      </c>
      <c r="T2421" s="44">
        <f t="shared" ref="T2421:T2445" si="1724">U2421+V2421+W2421</f>
        <v>329564</v>
      </c>
      <c r="U2421" s="44">
        <v>130000</v>
      </c>
      <c r="V2421" s="44">
        <v>120000</v>
      </c>
      <c r="W2421" s="44">
        <v>79564</v>
      </c>
      <c r="X2421" s="44">
        <f t="shared" ref="X2421:X2445" si="1725">S2421+T2421</f>
        <v>1494370</v>
      </c>
      <c r="Y2421" s="209">
        <f t="shared" si="1721"/>
        <v>100</v>
      </c>
    </row>
    <row r="2422" spans="1:25">
      <c r="A2422" s="20" t="s">
        <v>786</v>
      </c>
      <c r="B2422" s="20" t="s">
        <v>172</v>
      </c>
      <c r="C2422" s="20" t="s">
        <v>1054</v>
      </c>
      <c r="D2422" s="20" t="s">
        <v>1055</v>
      </c>
      <c r="E2422" s="20" t="s">
        <v>134</v>
      </c>
      <c r="F2422" s="23" t="s">
        <v>0</v>
      </c>
      <c r="G2422" s="154" t="s">
        <v>0</v>
      </c>
      <c r="H2422" s="21" t="s">
        <v>13</v>
      </c>
      <c r="I2422" s="66">
        <f t="shared" si="1689"/>
        <v>219500</v>
      </c>
      <c r="J2422" s="66">
        <f t="shared" ref="J2422:P2422" si="1726">SUM(J2423:J2427)</f>
        <v>219500</v>
      </c>
      <c r="K2422" s="66">
        <f t="shared" si="1690"/>
        <v>0</v>
      </c>
      <c r="L2422" s="66">
        <f t="shared" si="1726"/>
        <v>0</v>
      </c>
      <c r="M2422" s="66">
        <f t="shared" si="1726"/>
        <v>0</v>
      </c>
      <c r="N2422" s="66">
        <f t="shared" si="1726"/>
        <v>0</v>
      </c>
      <c r="O2422" s="66">
        <f t="shared" si="1726"/>
        <v>0</v>
      </c>
      <c r="P2422" s="66">
        <f t="shared" si="1726"/>
        <v>0</v>
      </c>
      <c r="Q2422" s="66">
        <f>SUM(Q2423:Q2427)</f>
        <v>219767</v>
      </c>
      <c r="R2422" s="66">
        <f>SUM(R2423:R2427)</f>
        <v>219767</v>
      </c>
      <c r="S2422" s="66">
        <f>SUM(S2423:S2427)</f>
        <v>173737</v>
      </c>
      <c r="T2422" s="66">
        <f t="shared" ref="T2422:X2422" si="1727">SUM(T2423:T2427)</f>
        <v>46030</v>
      </c>
      <c r="U2422" s="66">
        <f t="shared" si="1727"/>
        <v>24500</v>
      </c>
      <c r="V2422" s="66">
        <f t="shared" si="1727"/>
        <v>14500</v>
      </c>
      <c r="W2422" s="66">
        <f t="shared" si="1727"/>
        <v>7030</v>
      </c>
      <c r="X2422" s="66">
        <f t="shared" si="1727"/>
        <v>219767</v>
      </c>
      <c r="Y2422" s="208">
        <f t="shared" si="1721"/>
        <v>100</v>
      </c>
    </row>
    <row r="2423" spans="1:25">
      <c r="A2423" s="23" t="s">
        <v>786</v>
      </c>
      <c r="B2423" s="23" t="s">
        <v>172</v>
      </c>
      <c r="C2423" s="23" t="s">
        <v>1054</v>
      </c>
      <c r="D2423" s="23" t="s">
        <v>1055</v>
      </c>
      <c r="E2423" s="22">
        <v>6112</v>
      </c>
      <c r="F2423" s="23" t="s">
        <v>1057</v>
      </c>
      <c r="G2423" s="128" t="s">
        <v>3378</v>
      </c>
      <c r="H2423" s="32" t="s">
        <v>16</v>
      </c>
      <c r="I2423" s="44">
        <f t="shared" si="1689"/>
        <v>38000</v>
      </c>
      <c r="J2423" s="44">
        <v>38000</v>
      </c>
      <c r="K2423" s="44">
        <f t="shared" si="1690"/>
        <v>0</v>
      </c>
      <c r="L2423" s="44">
        <v>0</v>
      </c>
      <c r="M2423" s="44">
        <v>0</v>
      </c>
      <c r="N2423" s="44">
        <v>0</v>
      </c>
      <c r="O2423" s="44">
        <v>0</v>
      </c>
      <c r="P2423" s="44">
        <v>0</v>
      </c>
      <c r="Q2423" s="44">
        <v>38000</v>
      </c>
      <c r="R2423" s="44">
        <v>38000</v>
      </c>
      <c r="S2423" s="44">
        <v>31626</v>
      </c>
      <c r="T2423" s="44">
        <f t="shared" si="1724"/>
        <v>6374</v>
      </c>
      <c r="U2423" s="44">
        <v>2500</v>
      </c>
      <c r="V2423" s="44">
        <v>2500</v>
      </c>
      <c r="W2423" s="44">
        <v>1374</v>
      </c>
      <c r="X2423" s="44">
        <f t="shared" si="1725"/>
        <v>38000</v>
      </c>
      <c r="Y2423" s="209">
        <f t="shared" si="1721"/>
        <v>100</v>
      </c>
    </row>
    <row r="2424" spans="1:25">
      <c r="A2424" s="23" t="s">
        <v>786</v>
      </c>
      <c r="B2424" s="23" t="s">
        <v>172</v>
      </c>
      <c r="C2424" s="23" t="s">
        <v>1054</v>
      </c>
      <c r="D2424" s="23" t="s">
        <v>1055</v>
      </c>
      <c r="E2424" s="22">
        <v>6112</v>
      </c>
      <c r="F2424" s="23" t="s">
        <v>1058</v>
      </c>
      <c r="G2424" s="128" t="s">
        <v>3378</v>
      </c>
      <c r="H2424" s="32" t="s">
        <v>19</v>
      </c>
      <c r="I2424" s="44">
        <f t="shared" si="1689"/>
        <v>128000</v>
      </c>
      <c r="J2424" s="44">
        <v>128000</v>
      </c>
      <c r="K2424" s="44">
        <f t="shared" si="1690"/>
        <v>0</v>
      </c>
      <c r="L2424" s="44">
        <v>0</v>
      </c>
      <c r="M2424" s="44">
        <v>0</v>
      </c>
      <c r="N2424" s="44">
        <v>0</v>
      </c>
      <c r="O2424" s="44">
        <v>0</v>
      </c>
      <c r="P2424" s="44">
        <v>0</v>
      </c>
      <c r="Q2424" s="44">
        <v>128000</v>
      </c>
      <c r="R2424" s="44">
        <v>128000</v>
      </c>
      <c r="S2424" s="44">
        <v>96844</v>
      </c>
      <c r="T2424" s="44">
        <f t="shared" si="1724"/>
        <v>31156</v>
      </c>
      <c r="U2424" s="44">
        <v>13500</v>
      </c>
      <c r="V2424" s="44">
        <v>12000</v>
      </c>
      <c r="W2424" s="44">
        <v>5656</v>
      </c>
      <c r="X2424" s="44">
        <f t="shared" si="1725"/>
        <v>128000</v>
      </c>
      <c r="Y2424" s="209">
        <f t="shared" si="1721"/>
        <v>100</v>
      </c>
    </row>
    <row r="2425" spans="1:25">
      <c r="A2425" s="23" t="s">
        <v>786</v>
      </c>
      <c r="B2425" s="23" t="s">
        <v>172</v>
      </c>
      <c r="C2425" s="23" t="s">
        <v>1054</v>
      </c>
      <c r="D2425" s="23" t="s">
        <v>1055</v>
      </c>
      <c r="E2425" s="22">
        <v>6112</v>
      </c>
      <c r="F2425" s="23" t="s">
        <v>1059</v>
      </c>
      <c r="G2425" s="128" t="s">
        <v>3378</v>
      </c>
      <c r="H2425" s="32" t="s">
        <v>17</v>
      </c>
      <c r="I2425" s="44">
        <f t="shared" si="1689"/>
        <v>30000</v>
      </c>
      <c r="J2425" s="44">
        <v>30000</v>
      </c>
      <c r="K2425" s="44">
        <f t="shared" si="1690"/>
        <v>0</v>
      </c>
      <c r="L2425" s="44">
        <v>0</v>
      </c>
      <c r="M2425" s="44">
        <v>0</v>
      </c>
      <c r="N2425" s="44">
        <v>0</v>
      </c>
      <c r="O2425" s="44">
        <v>0</v>
      </c>
      <c r="P2425" s="44">
        <v>0</v>
      </c>
      <c r="Q2425" s="44">
        <v>30267</v>
      </c>
      <c r="R2425" s="44">
        <v>30267</v>
      </c>
      <c r="S2425" s="44">
        <v>30267</v>
      </c>
      <c r="T2425" s="44">
        <f t="shared" si="1724"/>
        <v>0</v>
      </c>
      <c r="U2425" s="44">
        <v>0</v>
      </c>
      <c r="V2425" s="44">
        <v>0</v>
      </c>
      <c r="W2425" s="44">
        <v>0</v>
      </c>
      <c r="X2425" s="44">
        <f t="shared" si="1725"/>
        <v>30267</v>
      </c>
      <c r="Y2425" s="209">
        <f t="shared" si="1721"/>
        <v>100</v>
      </c>
    </row>
    <row r="2426" spans="1:25">
      <c r="A2426" s="23" t="s">
        <v>786</v>
      </c>
      <c r="B2426" s="23" t="s">
        <v>172</v>
      </c>
      <c r="C2426" s="23" t="s">
        <v>1054</v>
      </c>
      <c r="D2426" s="23" t="s">
        <v>1055</v>
      </c>
      <c r="E2426" s="22">
        <v>6112</v>
      </c>
      <c r="F2426" s="23" t="s">
        <v>1060</v>
      </c>
      <c r="G2426" s="128" t="s">
        <v>3378</v>
      </c>
      <c r="H2426" s="32" t="s">
        <v>15</v>
      </c>
      <c r="I2426" s="44">
        <f t="shared" si="1689"/>
        <v>8500</v>
      </c>
      <c r="J2426" s="44">
        <v>8500</v>
      </c>
      <c r="K2426" s="44">
        <f t="shared" si="1690"/>
        <v>0</v>
      </c>
      <c r="L2426" s="44">
        <v>0</v>
      </c>
      <c r="M2426" s="44">
        <v>0</v>
      </c>
      <c r="N2426" s="44">
        <v>0</v>
      </c>
      <c r="O2426" s="44">
        <v>0</v>
      </c>
      <c r="P2426" s="44">
        <v>0</v>
      </c>
      <c r="Q2426" s="44">
        <v>8500</v>
      </c>
      <c r="R2426" s="44">
        <v>8500</v>
      </c>
      <c r="S2426" s="44">
        <v>0</v>
      </c>
      <c r="T2426" s="44">
        <f t="shared" si="1724"/>
        <v>8500</v>
      </c>
      <c r="U2426" s="44">
        <v>8500</v>
      </c>
      <c r="V2426" s="44">
        <v>0</v>
      </c>
      <c r="W2426" s="44">
        <v>0</v>
      </c>
      <c r="X2426" s="44">
        <f t="shared" si="1725"/>
        <v>8500</v>
      </c>
      <c r="Y2426" s="209">
        <f t="shared" si="1721"/>
        <v>100</v>
      </c>
    </row>
    <row r="2427" spans="1:25">
      <c r="A2427" s="23" t="s">
        <v>786</v>
      </c>
      <c r="B2427" s="23" t="s">
        <v>172</v>
      </c>
      <c r="C2427" s="23" t="s">
        <v>1054</v>
      </c>
      <c r="D2427" s="23" t="s">
        <v>1055</v>
      </c>
      <c r="E2427" s="22">
        <v>6112</v>
      </c>
      <c r="F2427" s="23" t="s">
        <v>1061</v>
      </c>
      <c r="G2427" s="128" t="s">
        <v>3378</v>
      </c>
      <c r="H2427" s="32" t="s">
        <v>18</v>
      </c>
      <c r="I2427" s="44">
        <f t="shared" si="1689"/>
        <v>15000</v>
      </c>
      <c r="J2427" s="44">
        <v>15000</v>
      </c>
      <c r="K2427" s="44">
        <f t="shared" si="1690"/>
        <v>0</v>
      </c>
      <c r="L2427" s="44">
        <v>0</v>
      </c>
      <c r="M2427" s="44">
        <v>0</v>
      </c>
      <c r="N2427" s="44">
        <v>0</v>
      </c>
      <c r="O2427" s="44">
        <v>0</v>
      </c>
      <c r="P2427" s="44">
        <v>0</v>
      </c>
      <c r="Q2427" s="44">
        <v>15000</v>
      </c>
      <c r="R2427" s="44">
        <v>15000</v>
      </c>
      <c r="S2427" s="44">
        <v>15000</v>
      </c>
      <c r="T2427" s="44">
        <f t="shared" si="1724"/>
        <v>0</v>
      </c>
      <c r="U2427" s="44">
        <v>0</v>
      </c>
      <c r="V2427" s="44">
        <v>0</v>
      </c>
      <c r="W2427" s="44">
        <v>0</v>
      </c>
      <c r="X2427" s="44">
        <f t="shared" si="1725"/>
        <v>15000</v>
      </c>
      <c r="Y2427" s="209">
        <f t="shared" si="1721"/>
        <v>100</v>
      </c>
    </row>
    <row r="2428" spans="1:25">
      <c r="A2428" s="23" t="s">
        <v>786</v>
      </c>
      <c r="B2428" s="23" t="s">
        <v>172</v>
      </c>
      <c r="C2428" s="23" t="s">
        <v>1054</v>
      </c>
      <c r="D2428" s="23" t="s">
        <v>1055</v>
      </c>
      <c r="E2428" s="21" t="s">
        <v>139</v>
      </c>
      <c r="F2428" s="21" t="s">
        <v>0</v>
      </c>
      <c r="G2428" s="150" t="s">
        <v>0</v>
      </c>
      <c r="H2428" s="21" t="s">
        <v>21</v>
      </c>
      <c r="I2428" s="66">
        <f t="shared" si="1689"/>
        <v>150000</v>
      </c>
      <c r="J2428" s="66">
        <f t="shared" ref="J2428:X2428" si="1728">SUM(J2429)</f>
        <v>150000</v>
      </c>
      <c r="K2428" s="66">
        <f t="shared" si="1690"/>
        <v>0</v>
      </c>
      <c r="L2428" s="66">
        <f t="shared" si="1728"/>
        <v>0</v>
      </c>
      <c r="M2428" s="66">
        <f t="shared" si="1728"/>
        <v>0</v>
      </c>
      <c r="N2428" s="66">
        <f t="shared" si="1728"/>
        <v>0</v>
      </c>
      <c r="O2428" s="66">
        <f t="shared" si="1728"/>
        <v>0</v>
      </c>
      <c r="P2428" s="66">
        <f t="shared" si="1728"/>
        <v>0</v>
      </c>
      <c r="Q2428" s="66">
        <f t="shared" si="1728"/>
        <v>157179</v>
      </c>
      <c r="R2428" s="66">
        <f t="shared" si="1728"/>
        <v>157179</v>
      </c>
      <c r="S2428" s="66">
        <f t="shared" si="1728"/>
        <v>120845</v>
      </c>
      <c r="T2428" s="66">
        <f t="shared" si="1728"/>
        <v>36334</v>
      </c>
      <c r="U2428" s="66">
        <f t="shared" si="1728"/>
        <v>14500</v>
      </c>
      <c r="V2428" s="66">
        <f t="shared" si="1728"/>
        <v>14500</v>
      </c>
      <c r="W2428" s="66">
        <f t="shared" si="1728"/>
        <v>7334</v>
      </c>
      <c r="X2428" s="66">
        <f t="shared" si="1728"/>
        <v>157179</v>
      </c>
      <c r="Y2428" s="208">
        <f t="shared" si="1721"/>
        <v>100</v>
      </c>
    </row>
    <row r="2429" spans="1:25">
      <c r="A2429" s="23" t="s">
        <v>786</v>
      </c>
      <c r="B2429" s="23" t="s">
        <v>172</v>
      </c>
      <c r="C2429" s="23" t="s">
        <v>1054</v>
      </c>
      <c r="D2429" s="23" t="s">
        <v>1055</v>
      </c>
      <c r="E2429" s="22">
        <v>6121</v>
      </c>
      <c r="F2429" s="23"/>
      <c r="G2429" s="128" t="s">
        <v>3378</v>
      </c>
      <c r="H2429" s="32" t="s">
        <v>22</v>
      </c>
      <c r="I2429" s="44">
        <f t="shared" si="1689"/>
        <v>150000</v>
      </c>
      <c r="J2429" s="44">
        <v>150000</v>
      </c>
      <c r="K2429" s="44">
        <f t="shared" si="1690"/>
        <v>0</v>
      </c>
      <c r="L2429" s="44">
        <v>0</v>
      </c>
      <c r="M2429" s="44">
        <v>0</v>
      </c>
      <c r="N2429" s="44">
        <v>0</v>
      </c>
      <c r="O2429" s="44">
        <v>0</v>
      </c>
      <c r="P2429" s="44">
        <v>0</v>
      </c>
      <c r="Q2429" s="44">
        <v>157179</v>
      </c>
      <c r="R2429" s="44">
        <v>157179</v>
      </c>
      <c r="S2429" s="44">
        <v>120845</v>
      </c>
      <c r="T2429" s="44">
        <f t="shared" si="1724"/>
        <v>36334</v>
      </c>
      <c r="U2429" s="44">
        <v>14500</v>
      </c>
      <c r="V2429" s="44">
        <v>14500</v>
      </c>
      <c r="W2429" s="44">
        <v>7334</v>
      </c>
      <c r="X2429" s="44">
        <f t="shared" si="1725"/>
        <v>157179</v>
      </c>
      <c r="Y2429" s="209">
        <f t="shared" si="1721"/>
        <v>100</v>
      </c>
    </row>
    <row r="2430" spans="1:25">
      <c r="A2430" s="23" t="s">
        <v>786</v>
      </c>
      <c r="B2430" s="23" t="s">
        <v>172</v>
      </c>
      <c r="C2430" s="23" t="s">
        <v>1054</v>
      </c>
      <c r="D2430" s="23" t="s">
        <v>1055</v>
      </c>
      <c r="E2430" s="21" t="s">
        <v>141</v>
      </c>
      <c r="F2430" s="21" t="s">
        <v>0</v>
      </c>
      <c r="G2430" s="150" t="s">
        <v>0</v>
      </c>
      <c r="H2430" s="21" t="s">
        <v>23</v>
      </c>
      <c r="I2430" s="66">
        <f t="shared" si="1689"/>
        <v>116300</v>
      </c>
      <c r="J2430" s="66">
        <f t="shared" ref="J2430:P2430" si="1729">SUM(J2431:J2439)</f>
        <v>96000</v>
      </c>
      <c r="K2430" s="66">
        <f t="shared" si="1690"/>
        <v>20300</v>
      </c>
      <c r="L2430" s="66">
        <f t="shared" si="1729"/>
        <v>7000</v>
      </c>
      <c r="M2430" s="66">
        <f t="shared" si="1729"/>
        <v>3000</v>
      </c>
      <c r="N2430" s="66">
        <f t="shared" si="1729"/>
        <v>10300</v>
      </c>
      <c r="O2430" s="66">
        <f t="shared" si="1729"/>
        <v>0</v>
      </c>
      <c r="P2430" s="66">
        <f t="shared" si="1729"/>
        <v>0</v>
      </c>
      <c r="Q2430" s="66">
        <f>SUM(Q2431:Q2439)</f>
        <v>134466</v>
      </c>
      <c r="R2430" s="66">
        <f>SUM(R2431:R2439)</f>
        <v>103220</v>
      </c>
      <c r="S2430" s="66">
        <f>SUM(S2431:S2439)</f>
        <v>71503</v>
      </c>
      <c r="T2430" s="66">
        <f t="shared" ref="T2430:X2430" si="1730">SUM(T2431:T2439)</f>
        <v>31717</v>
      </c>
      <c r="U2430" s="66">
        <f t="shared" si="1730"/>
        <v>15050</v>
      </c>
      <c r="V2430" s="66">
        <f t="shared" si="1730"/>
        <v>13117</v>
      </c>
      <c r="W2430" s="66">
        <f t="shared" si="1730"/>
        <v>3550</v>
      </c>
      <c r="X2430" s="66">
        <f t="shared" si="1730"/>
        <v>103220</v>
      </c>
      <c r="Y2430" s="208">
        <f t="shared" si="1721"/>
        <v>100</v>
      </c>
    </row>
    <row r="2431" spans="1:25">
      <c r="A2431" s="23" t="s">
        <v>786</v>
      </c>
      <c r="B2431" s="23" t="s">
        <v>172</v>
      </c>
      <c r="C2431" s="23" t="s">
        <v>1054</v>
      </c>
      <c r="D2431" s="23" t="s">
        <v>1055</v>
      </c>
      <c r="E2431" s="22">
        <v>6131</v>
      </c>
      <c r="F2431" s="23"/>
      <c r="G2431" s="128" t="s">
        <v>3378</v>
      </c>
      <c r="H2431" s="32" t="s">
        <v>24</v>
      </c>
      <c r="I2431" s="44">
        <f t="shared" si="1689"/>
        <v>2000</v>
      </c>
      <c r="J2431" s="44">
        <v>2000</v>
      </c>
      <c r="K2431" s="44">
        <f t="shared" si="1690"/>
        <v>0</v>
      </c>
      <c r="L2431" s="44">
        <v>0</v>
      </c>
      <c r="M2431" s="44">
        <v>0</v>
      </c>
      <c r="N2431" s="44">
        <v>0</v>
      </c>
      <c r="O2431" s="44">
        <v>0</v>
      </c>
      <c r="P2431" s="44">
        <v>0</v>
      </c>
      <c r="Q2431" s="44">
        <v>2000</v>
      </c>
      <c r="R2431" s="44">
        <v>2000</v>
      </c>
      <c r="S2431" s="44">
        <v>2000</v>
      </c>
      <c r="T2431" s="44">
        <f t="shared" si="1724"/>
        <v>0</v>
      </c>
      <c r="U2431" s="44">
        <v>0</v>
      </c>
      <c r="V2431" s="44">
        <v>0</v>
      </c>
      <c r="W2431" s="44">
        <v>0</v>
      </c>
      <c r="X2431" s="44">
        <f t="shared" si="1725"/>
        <v>2000</v>
      </c>
      <c r="Y2431" s="209">
        <f t="shared" si="1721"/>
        <v>100</v>
      </c>
    </row>
    <row r="2432" spans="1:25">
      <c r="A2432" s="23" t="s">
        <v>786</v>
      </c>
      <c r="B2432" s="23" t="s">
        <v>172</v>
      </c>
      <c r="C2432" s="23" t="s">
        <v>1054</v>
      </c>
      <c r="D2432" s="23" t="s">
        <v>1055</v>
      </c>
      <c r="E2432" s="22">
        <v>6132</v>
      </c>
      <c r="F2432" s="23"/>
      <c r="G2432" s="128" t="s">
        <v>3378</v>
      </c>
      <c r="H2432" s="32" t="s">
        <v>25</v>
      </c>
      <c r="I2432" s="44">
        <f t="shared" si="1689"/>
        <v>40000</v>
      </c>
      <c r="J2432" s="44">
        <v>40000</v>
      </c>
      <c r="K2432" s="44">
        <f t="shared" si="1690"/>
        <v>0</v>
      </c>
      <c r="L2432" s="44">
        <v>0</v>
      </c>
      <c r="M2432" s="44">
        <v>0</v>
      </c>
      <c r="N2432" s="44">
        <v>0</v>
      </c>
      <c r="O2432" s="44">
        <v>0</v>
      </c>
      <c r="P2432" s="44">
        <v>0</v>
      </c>
      <c r="Q2432" s="44">
        <v>40000</v>
      </c>
      <c r="R2432" s="44">
        <v>40000</v>
      </c>
      <c r="S2432" s="44">
        <v>29300</v>
      </c>
      <c r="T2432" s="44">
        <f t="shared" si="1724"/>
        <v>10700</v>
      </c>
      <c r="U2432" s="44">
        <v>3700</v>
      </c>
      <c r="V2432" s="44">
        <v>7000</v>
      </c>
      <c r="W2432" s="44">
        <v>0</v>
      </c>
      <c r="X2432" s="44">
        <f t="shared" si="1725"/>
        <v>40000</v>
      </c>
      <c r="Y2432" s="209">
        <f t="shared" si="1721"/>
        <v>100</v>
      </c>
    </row>
    <row r="2433" spans="1:25">
      <c r="A2433" s="23" t="s">
        <v>786</v>
      </c>
      <c r="B2433" s="23" t="s">
        <v>172</v>
      </c>
      <c r="C2433" s="23" t="s">
        <v>1054</v>
      </c>
      <c r="D2433" s="23" t="s">
        <v>1055</v>
      </c>
      <c r="E2433" s="22">
        <v>6133</v>
      </c>
      <c r="F2433" s="23"/>
      <c r="G2433" s="128" t="s">
        <v>3378</v>
      </c>
      <c r="H2433" s="32" t="s">
        <v>26</v>
      </c>
      <c r="I2433" s="44">
        <f t="shared" ref="I2433:I2496" si="1731">SUM(J2433,K2433,O2433,P2433)</f>
        <v>14000</v>
      </c>
      <c r="J2433" s="44">
        <v>14000</v>
      </c>
      <c r="K2433" s="44">
        <f t="shared" ref="K2433:K2496" si="1732">SUM(L2433,M2433,N2433)</f>
        <v>0</v>
      </c>
      <c r="L2433" s="44">
        <v>0</v>
      </c>
      <c r="M2433" s="44">
        <v>0</v>
      </c>
      <c r="N2433" s="44">
        <v>0</v>
      </c>
      <c r="O2433" s="44">
        <v>0</v>
      </c>
      <c r="P2433" s="44">
        <v>0</v>
      </c>
      <c r="Q2433" s="44">
        <v>14000</v>
      </c>
      <c r="R2433" s="44">
        <v>14000</v>
      </c>
      <c r="S2433" s="44">
        <v>9210</v>
      </c>
      <c r="T2433" s="44">
        <f t="shared" si="1724"/>
        <v>4790</v>
      </c>
      <c r="U2433" s="44">
        <v>1500</v>
      </c>
      <c r="V2433" s="44">
        <v>1790</v>
      </c>
      <c r="W2433" s="44">
        <v>1500</v>
      </c>
      <c r="X2433" s="44">
        <f t="shared" si="1725"/>
        <v>14000</v>
      </c>
      <c r="Y2433" s="209">
        <f t="shared" si="1721"/>
        <v>100</v>
      </c>
    </row>
    <row r="2434" spans="1:25">
      <c r="A2434" s="23" t="s">
        <v>786</v>
      </c>
      <c r="B2434" s="23" t="s">
        <v>172</v>
      </c>
      <c r="C2434" s="23" t="s">
        <v>1054</v>
      </c>
      <c r="D2434" s="23" t="s">
        <v>1055</v>
      </c>
      <c r="E2434" s="22">
        <v>6134</v>
      </c>
      <c r="F2434" s="23"/>
      <c r="G2434" s="128" t="s">
        <v>3378</v>
      </c>
      <c r="H2434" s="32" t="s">
        <v>27</v>
      </c>
      <c r="I2434" s="44">
        <f t="shared" si="1731"/>
        <v>20800</v>
      </c>
      <c r="J2434" s="44">
        <v>10000</v>
      </c>
      <c r="K2434" s="44">
        <f t="shared" si="1732"/>
        <v>10800</v>
      </c>
      <c r="L2434" s="44">
        <v>2000</v>
      </c>
      <c r="M2434" s="44">
        <v>0</v>
      </c>
      <c r="N2434" s="44">
        <v>8800</v>
      </c>
      <c r="O2434" s="44">
        <v>0</v>
      </c>
      <c r="P2434" s="44">
        <v>0</v>
      </c>
      <c r="Q2434" s="44">
        <v>31746</v>
      </c>
      <c r="R2434" s="44">
        <v>10000</v>
      </c>
      <c r="S2434" s="44">
        <v>7050</v>
      </c>
      <c r="T2434" s="44">
        <f t="shared" si="1724"/>
        <v>2950</v>
      </c>
      <c r="U2434" s="44">
        <v>1000</v>
      </c>
      <c r="V2434" s="44">
        <v>1200</v>
      </c>
      <c r="W2434" s="44">
        <v>750</v>
      </c>
      <c r="X2434" s="44">
        <f t="shared" si="1725"/>
        <v>10000</v>
      </c>
      <c r="Y2434" s="209">
        <f t="shared" si="1721"/>
        <v>100</v>
      </c>
    </row>
    <row r="2435" spans="1:25">
      <c r="A2435" s="23" t="s">
        <v>786</v>
      </c>
      <c r="B2435" s="23" t="s">
        <v>172</v>
      </c>
      <c r="C2435" s="23" t="s">
        <v>1054</v>
      </c>
      <c r="D2435" s="23" t="s">
        <v>1055</v>
      </c>
      <c r="E2435" s="22">
        <v>6135</v>
      </c>
      <c r="F2435" s="23"/>
      <c r="G2435" s="128" t="s">
        <v>3378</v>
      </c>
      <c r="H2435" s="32" t="s">
        <v>28</v>
      </c>
      <c r="I2435" s="44">
        <f t="shared" si="1731"/>
        <v>500</v>
      </c>
      <c r="J2435" s="44">
        <v>500</v>
      </c>
      <c r="K2435" s="44">
        <f t="shared" si="1732"/>
        <v>0</v>
      </c>
      <c r="L2435" s="44">
        <v>0</v>
      </c>
      <c r="M2435" s="44">
        <v>0</v>
      </c>
      <c r="N2435" s="44">
        <v>0</v>
      </c>
      <c r="O2435" s="44">
        <v>0</v>
      </c>
      <c r="P2435" s="44">
        <v>0</v>
      </c>
      <c r="Q2435" s="44">
        <v>500</v>
      </c>
      <c r="R2435" s="44">
        <v>500</v>
      </c>
      <c r="S2435" s="44">
        <v>400</v>
      </c>
      <c r="T2435" s="44">
        <f t="shared" si="1724"/>
        <v>100</v>
      </c>
      <c r="U2435" s="44">
        <v>50</v>
      </c>
      <c r="V2435" s="44">
        <v>50</v>
      </c>
      <c r="W2435" s="44">
        <v>0</v>
      </c>
      <c r="X2435" s="44">
        <f t="shared" si="1725"/>
        <v>500</v>
      </c>
      <c r="Y2435" s="209">
        <f t="shared" si="1721"/>
        <v>100</v>
      </c>
    </row>
    <row r="2436" spans="1:25">
      <c r="A2436" s="23" t="s">
        <v>786</v>
      </c>
      <c r="B2436" s="23" t="s">
        <v>172</v>
      </c>
      <c r="C2436" s="23" t="s">
        <v>1054</v>
      </c>
      <c r="D2436" s="23" t="s">
        <v>1055</v>
      </c>
      <c r="E2436" s="22">
        <v>6136</v>
      </c>
      <c r="F2436" s="23"/>
      <c r="G2436" s="128" t="s">
        <v>3378</v>
      </c>
      <c r="H2436" s="32" t="s">
        <v>29</v>
      </c>
      <c r="I2436" s="44">
        <f t="shared" si="1731"/>
        <v>0</v>
      </c>
      <c r="J2436" s="44">
        <v>0</v>
      </c>
      <c r="K2436" s="44">
        <f t="shared" si="1732"/>
        <v>0</v>
      </c>
      <c r="L2436" s="44">
        <v>0</v>
      </c>
      <c r="M2436" s="44">
        <v>0</v>
      </c>
      <c r="N2436" s="44">
        <v>0</v>
      </c>
      <c r="O2436" s="44">
        <v>0</v>
      </c>
      <c r="P2436" s="44">
        <v>0</v>
      </c>
      <c r="Q2436" s="44">
        <v>0</v>
      </c>
      <c r="R2436" s="44">
        <v>0</v>
      </c>
      <c r="S2436" s="44">
        <v>0</v>
      </c>
      <c r="T2436" s="44">
        <f t="shared" si="1724"/>
        <v>0</v>
      </c>
      <c r="U2436" s="44">
        <v>0</v>
      </c>
      <c r="V2436" s="44">
        <v>0</v>
      </c>
      <c r="W2436" s="44">
        <v>0</v>
      </c>
      <c r="X2436" s="44">
        <f t="shared" si="1725"/>
        <v>0</v>
      </c>
      <c r="Y2436" s="209">
        <f t="shared" si="1721"/>
        <v>0</v>
      </c>
    </row>
    <row r="2437" spans="1:25">
      <c r="A2437" s="23" t="s">
        <v>786</v>
      </c>
      <c r="B2437" s="23" t="s">
        <v>172</v>
      </c>
      <c r="C2437" s="23" t="s">
        <v>1054</v>
      </c>
      <c r="D2437" s="23" t="s">
        <v>1055</v>
      </c>
      <c r="E2437" s="22">
        <v>6137</v>
      </c>
      <c r="F2437" s="23"/>
      <c r="G2437" s="128" t="s">
        <v>3378</v>
      </c>
      <c r="H2437" s="32" t="s">
        <v>30</v>
      </c>
      <c r="I2437" s="44">
        <f t="shared" si="1731"/>
        <v>12000</v>
      </c>
      <c r="J2437" s="44">
        <v>10000</v>
      </c>
      <c r="K2437" s="44">
        <f t="shared" si="1732"/>
        <v>2000</v>
      </c>
      <c r="L2437" s="44">
        <v>2000</v>
      </c>
      <c r="M2437" s="44">
        <v>0</v>
      </c>
      <c r="N2437" s="44">
        <v>0</v>
      </c>
      <c r="O2437" s="44">
        <v>0</v>
      </c>
      <c r="P2437" s="44">
        <v>0</v>
      </c>
      <c r="Q2437" s="44">
        <v>12000</v>
      </c>
      <c r="R2437" s="44">
        <v>10000</v>
      </c>
      <c r="S2437" s="44">
        <v>7500</v>
      </c>
      <c r="T2437" s="44">
        <f t="shared" si="1724"/>
        <v>2500</v>
      </c>
      <c r="U2437" s="44">
        <v>1000</v>
      </c>
      <c r="V2437" s="44">
        <v>1000</v>
      </c>
      <c r="W2437" s="44">
        <v>500</v>
      </c>
      <c r="X2437" s="44">
        <f t="shared" si="1725"/>
        <v>10000</v>
      </c>
      <c r="Y2437" s="209">
        <f t="shared" si="1721"/>
        <v>100</v>
      </c>
    </row>
    <row r="2438" spans="1:25">
      <c r="A2438" s="23" t="s">
        <v>786</v>
      </c>
      <c r="B2438" s="23" t="s">
        <v>172</v>
      </c>
      <c r="C2438" s="23" t="s">
        <v>1054</v>
      </c>
      <c r="D2438" s="23" t="s">
        <v>1055</v>
      </c>
      <c r="E2438" s="22">
        <v>6138</v>
      </c>
      <c r="F2438" s="23"/>
      <c r="G2438" s="128" t="s">
        <v>3378</v>
      </c>
      <c r="H2438" s="32" t="s">
        <v>31</v>
      </c>
      <c r="I2438" s="44">
        <f t="shared" si="1731"/>
        <v>3000</v>
      </c>
      <c r="J2438" s="44">
        <v>0</v>
      </c>
      <c r="K2438" s="44">
        <f t="shared" si="1732"/>
        <v>3000</v>
      </c>
      <c r="L2438" s="44">
        <v>0</v>
      </c>
      <c r="M2438" s="44">
        <v>3000</v>
      </c>
      <c r="N2438" s="44">
        <v>0</v>
      </c>
      <c r="O2438" s="44">
        <v>0</v>
      </c>
      <c r="P2438" s="44">
        <v>0</v>
      </c>
      <c r="Q2438" s="44">
        <v>3000</v>
      </c>
      <c r="R2438" s="44">
        <v>0</v>
      </c>
      <c r="S2438" s="44">
        <v>0</v>
      </c>
      <c r="T2438" s="44">
        <f t="shared" si="1724"/>
        <v>0</v>
      </c>
      <c r="U2438" s="44">
        <v>0</v>
      </c>
      <c r="V2438" s="44">
        <v>0</v>
      </c>
      <c r="W2438" s="44">
        <v>0</v>
      </c>
      <c r="X2438" s="44">
        <f t="shared" si="1725"/>
        <v>0</v>
      </c>
      <c r="Y2438" s="209">
        <f t="shared" si="1721"/>
        <v>0</v>
      </c>
    </row>
    <row r="2439" spans="1:25">
      <c r="A2439" s="20" t="s">
        <v>786</v>
      </c>
      <c r="B2439" s="20" t="s">
        <v>172</v>
      </c>
      <c r="C2439" s="20" t="s">
        <v>1054</v>
      </c>
      <c r="D2439" s="20" t="s">
        <v>1055</v>
      </c>
      <c r="E2439" s="20" t="s">
        <v>144</v>
      </c>
      <c r="F2439" s="23" t="s">
        <v>0</v>
      </c>
      <c r="G2439" s="154" t="s">
        <v>0</v>
      </c>
      <c r="H2439" s="21" t="s">
        <v>32</v>
      </c>
      <c r="I2439" s="66">
        <f t="shared" si="1731"/>
        <v>24000</v>
      </c>
      <c r="J2439" s="66">
        <f t="shared" ref="J2439:P2439" si="1733">SUM(J2440:J2442)</f>
        <v>19500</v>
      </c>
      <c r="K2439" s="66">
        <f t="shared" si="1732"/>
        <v>4500</v>
      </c>
      <c r="L2439" s="66">
        <f t="shared" si="1733"/>
        <v>3000</v>
      </c>
      <c r="M2439" s="66">
        <f t="shared" si="1733"/>
        <v>0</v>
      </c>
      <c r="N2439" s="66">
        <f t="shared" si="1733"/>
        <v>1500</v>
      </c>
      <c r="O2439" s="66">
        <f t="shared" si="1733"/>
        <v>0</v>
      </c>
      <c r="P2439" s="66">
        <f t="shared" si="1733"/>
        <v>0</v>
      </c>
      <c r="Q2439" s="66">
        <f>SUM(Q2440:Q2442)</f>
        <v>31220</v>
      </c>
      <c r="R2439" s="66">
        <f>SUM(R2440:R2442)</f>
        <v>26720</v>
      </c>
      <c r="S2439" s="66">
        <f>SUM(S2440:S2442)</f>
        <v>16043</v>
      </c>
      <c r="T2439" s="66">
        <f t="shared" ref="T2439:X2439" si="1734">SUM(T2440:T2442)</f>
        <v>10677</v>
      </c>
      <c r="U2439" s="66">
        <f t="shared" si="1734"/>
        <v>7800</v>
      </c>
      <c r="V2439" s="66">
        <f t="shared" si="1734"/>
        <v>2077</v>
      </c>
      <c r="W2439" s="66">
        <f t="shared" si="1734"/>
        <v>800</v>
      </c>
      <c r="X2439" s="66">
        <f t="shared" si="1734"/>
        <v>26720</v>
      </c>
      <c r="Y2439" s="208">
        <f t="shared" si="1721"/>
        <v>100</v>
      </c>
    </row>
    <row r="2440" spans="1:25">
      <c r="A2440" s="23" t="s">
        <v>786</v>
      </c>
      <c r="B2440" s="23" t="s">
        <v>172</v>
      </c>
      <c r="C2440" s="23" t="s">
        <v>1054</v>
      </c>
      <c r="D2440" s="23" t="s">
        <v>1055</v>
      </c>
      <c r="E2440" s="22">
        <v>6139</v>
      </c>
      <c r="F2440" s="23"/>
      <c r="G2440" s="128" t="s">
        <v>3378</v>
      </c>
      <c r="H2440" s="32" t="s">
        <v>32</v>
      </c>
      <c r="I2440" s="44">
        <f t="shared" si="1731"/>
        <v>14500</v>
      </c>
      <c r="J2440" s="44">
        <v>10000</v>
      </c>
      <c r="K2440" s="44">
        <f t="shared" si="1732"/>
        <v>4500</v>
      </c>
      <c r="L2440" s="44">
        <v>3000</v>
      </c>
      <c r="M2440" s="44">
        <v>0</v>
      </c>
      <c r="N2440" s="44">
        <v>1500</v>
      </c>
      <c r="O2440" s="44">
        <v>0</v>
      </c>
      <c r="P2440" s="44">
        <v>0</v>
      </c>
      <c r="Q2440" s="44">
        <v>21500</v>
      </c>
      <c r="R2440" s="44">
        <v>17000</v>
      </c>
      <c r="S2440" s="44">
        <v>12200</v>
      </c>
      <c r="T2440" s="44">
        <f t="shared" si="1724"/>
        <v>4800</v>
      </c>
      <c r="U2440" s="44">
        <v>2000</v>
      </c>
      <c r="V2440" s="44">
        <v>2000</v>
      </c>
      <c r="W2440" s="44">
        <v>800</v>
      </c>
      <c r="X2440" s="44">
        <f t="shared" si="1725"/>
        <v>17000</v>
      </c>
      <c r="Y2440" s="209">
        <f t="shared" si="1721"/>
        <v>100</v>
      </c>
    </row>
    <row r="2441" spans="1:25">
      <c r="A2441" s="23" t="s">
        <v>786</v>
      </c>
      <c r="B2441" s="23" t="s">
        <v>172</v>
      </c>
      <c r="C2441" s="23" t="s">
        <v>1054</v>
      </c>
      <c r="D2441" s="23" t="s">
        <v>1055</v>
      </c>
      <c r="E2441" s="22">
        <v>6139</v>
      </c>
      <c r="F2441" s="23" t="s">
        <v>1062</v>
      </c>
      <c r="G2441" s="128" t="s">
        <v>3378</v>
      </c>
      <c r="H2441" s="32" t="s">
        <v>152</v>
      </c>
      <c r="I2441" s="44">
        <f t="shared" si="1731"/>
        <v>4000</v>
      </c>
      <c r="J2441" s="44">
        <v>4000</v>
      </c>
      <c r="K2441" s="44">
        <f t="shared" si="1732"/>
        <v>0</v>
      </c>
      <c r="L2441" s="44">
        <v>0</v>
      </c>
      <c r="M2441" s="44">
        <v>0</v>
      </c>
      <c r="N2441" s="44">
        <v>0</v>
      </c>
      <c r="O2441" s="44">
        <v>0</v>
      </c>
      <c r="P2441" s="44">
        <v>0</v>
      </c>
      <c r="Q2441" s="44">
        <v>4220</v>
      </c>
      <c r="R2441" s="44">
        <v>4220</v>
      </c>
      <c r="S2441" s="44">
        <v>3843</v>
      </c>
      <c r="T2441" s="44">
        <f t="shared" si="1724"/>
        <v>377</v>
      </c>
      <c r="U2441" s="44">
        <v>300</v>
      </c>
      <c r="V2441" s="44">
        <v>77</v>
      </c>
      <c r="W2441" s="44">
        <v>0</v>
      </c>
      <c r="X2441" s="44">
        <f t="shared" si="1725"/>
        <v>4220</v>
      </c>
      <c r="Y2441" s="209">
        <f t="shared" si="1721"/>
        <v>100</v>
      </c>
    </row>
    <row r="2442" spans="1:25">
      <c r="A2442" s="23" t="s">
        <v>786</v>
      </c>
      <c r="B2442" s="23" t="s">
        <v>172</v>
      </c>
      <c r="C2442" s="23" t="s">
        <v>1054</v>
      </c>
      <c r="D2442" s="23" t="s">
        <v>1055</v>
      </c>
      <c r="E2442" s="22">
        <v>6139</v>
      </c>
      <c r="F2442" s="23" t="s">
        <v>1063</v>
      </c>
      <c r="G2442" s="128" t="s">
        <v>3378</v>
      </c>
      <c r="H2442" s="32" t="s">
        <v>158</v>
      </c>
      <c r="I2442" s="44">
        <f t="shared" si="1731"/>
        <v>5500</v>
      </c>
      <c r="J2442" s="44">
        <v>5500</v>
      </c>
      <c r="K2442" s="44">
        <f t="shared" si="1732"/>
        <v>0</v>
      </c>
      <c r="L2442" s="44">
        <v>0</v>
      </c>
      <c r="M2442" s="44">
        <v>0</v>
      </c>
      <c r="N2442" s="44">
        <v>0</v>
      </c>
      <c r="O2442" s="44">
        <v>0</v>
      </c>
      <c r="P2442" s="44">
        <v>0</v>
      </c>
      <c r="Q2442" s="44">
        <v>5500</v>
      </c>
      <c r="R2442" s="44">
        <v>5500</v>
      </c>
      <c r="S2442" s="44">
        <v>0</v>
      </c>
      <c r="T2442" s="44">
        <f t="shared" si="1724"/>
        <v>5500</v>
      </c>
      <c r="U2442" s="44">
        <v>5500</v>
      </c>
      <c r="V2442" s="44">
        <v>0</v>
      </c>
      <c r="W2442" s="44">
        <v>0</v>
      </c>
      <c r="X2442" s="44">
        <f t="shared" si="1725"/>
        <v>5500</v>
      </c>
      <c r="Y2442" s="209">
        <f t="shared" si="1721"/>
        <v>100</v>
      </c>
    </row>
    <row r="2443" spans="1:25" ht="20.399999999999999">
      <c r="A2443" s="20" t="s">
        <v>0</v>
      </c>
      <c r="B2443" s="20" t="s">
        <v>0</v>
      </c>
      <c r="C2443" s="20" t="s">
        <v>0</v>
      </c>
      <c r="D2443" s="21" t="s">
        <v>0</v>
      </c>
      <c r="E2443" s="21" t="s">
        <v>0</v>
      </c>
      <c r="F2443" s="21" t="s">
        <v>0</v>
      </c>
      <c r="G2443" s="150" t="s">
        <v>0</v>
      </c>
      <c r="H2443" s="30" t="s">
        <v>60</v>
      </c>
      <c r="I2443" s="31">
        <f t="shared" si="1731"/>
        <v>6000</v>
      </c>
      <c r="J2443" s="31">
        <f t="shared" ref="J2443:X2444" si="1735">SUM(J2444)</f>
        <v>0</v>
      </c>
      <c r="K2443" s="31">
        <f t="shared" si="1732"/>
        <v>6000</v>
      </c>
      <c r="L2443" s="31">
        <f t="shared" si="1735"/>
        <v>6000</v>
      </c>
      <c r="M2443" s="31">
        <f t="shared" si="1735"/>
        <v>0</v>
      </c>
      <c r="N2443" s="31">
        <f t="shared" si="1735"/>
        <v>0</v>
      </c>
      <c r="O2443" s="31">
        <f t="shared" si="1735"/>
        <v>0</v>
      </c>
      <c r="P2443" s="31">
        <f t="shared" si="1735"/>
        <v>0</v>
      </c>
      <c r="Q2443" s="31">
        <f t="shared" si="1735"/>
        <v>30196</v>
      </c>
      <c r="R2443" s="31">
        <f t="shared" si="1735"/>
        <v>0</v>
      </c>
      <c r="S2443" s="31">
        <f t="shared" si="1735"/>
        <v>0</v>
      </c>
      <c r="T2443" s="31">
        <f t="shared" si="1735"/>
        <v>0</v>
      </c>
      <c r="U2443" s="31">
        <f t="shared" si="1735"/>
        <v>0</v>
      </c>
      <c r="V2443" s="31">
        <f t="shared" si="1735"/>
        <v>0</v>
      </c>
      <c r="W2443" s="31">
        <f t="shared" si="1735"/>
        <v>0</v>
      </c>
      <c r="X2443" s="31">
        <f t="shared" si="1735"/>
        <v>0</v>
      </c>
      <c r="Y2443" s="220">
        <f t="shared" si="1721"/>
        <v>0</v>
      </c>
    </row>
    <row r="2444" spans="1:25">
      <c r="A2444" s="23" t="s">
        <v>786</v>
      </c>
      <c r="B2444" s="23" t="s">
        <v>172</v>
      </c>
      <c r="C2444" s="23" t="s">
        <v>1054</v>
      </c>
      <c r="D2444" s="23" t="s">
        <v>1055</v>
      </c>
      <c r="E2444" s="21" t="s">
        <v>166</v>
      </c>
      <c r="F2444" s="21" t="s">
        <v>0</v>
      </c>
      <c r="G2444" s="150" t="s">
        <v>0</v>
      </c>
      <c r="H2444" s="21" t="s">
        <v>53</v>
      </c>
      <c r="I2444" s="66">
        <f t="shared" si="1731"/>
        <v>6000</v>
      </c>
      <c r="J2444" s="66">
        <f t="shared" si="1735"/>
        <v>0</v>
      </c>
      <c r="K2444" s="66">
        <f t="shared" si="1732"/>
        <v>6000</v>
      </c>
      <c r="L2444" s="66">
        <f t="shared" si="1735"/>
        <v>6000</v>
      </c>
      <c r="M2444" s="66">
        <f t="shared" si="1735"/>
        <v>0</v>
      </c>
      <c r="N2444" s="66">
        <f t="shared" si="1735"/>
        <v>0</v>
      </c>
      <c r="O2444" s="66">
        <f t="shared" si="1735"/>
        <v>0</v>
      </c>
      <c r="P2444" s="66">
        <f t="shared" si="1735"/>
        <v>0</v>
      </c>
      <c r="Q2444" s="66">
        <f t="shared" si="1735"/>
        <v>30196</v>
      </c>
      <c r="R2444" s="66">
        <f t="shared" si="1735"/>
        <v>0</v>
      </c>
      <c r="S2444" s="66">
        <f t="shared" si="1735"/>
        <v>0</v>
      </c>
      <c r="T2444" s="66">
        <f t="shared" si="1735"/>
        <v>0</v>
      </c>
      <c r="U2444" s="66">
        <f t="shared" si="1735"/>
        <v>0</v>
      </c>
      <c r="V2444" s="66">
        <f t="shared" si="1735"/>
        <v>0</v>
      </c>
      <c r="W2444" s="66">
        <f t="shared" si="1735"/>
        <v>0</v>
      </c>
      <c r="X2444" s="66">
        <f t="shared" si="1735"/>
        <v>0</v>
      </c>
      <c r="Y2444" s="208">
        <f t="shared" si="1721"/>
        <v>0</v>
      </c>
    </row>
    <row r="2445" spans="1:25">
      <c r="A2445" s="23" t="s">
        <v>786</v>
      </c>
      <c r="B2445" s="23" t="s">
        <v>172</v>
      </c>
      <c r="C2445" s="23" t="s">
        <v>1054</v>
      </c>
      <c r="D2445" s="23" t="s">
        <v>1055</v>
      </c>
      <c r="E2445" s="22">
        <v>8213</v>
      </c>
      <c r="F2445" s="23"/>
      <c r="G2445" s="128" t="s">
        <v>3378</v>
      </c>
      <c r="H2445" s="32" t="s">
        <v>56</v>
      </c>
      <c r="I2445" s="44">
        <f t="shared" si="1731"/>
        <v>6000</v>
      </c>
      <c r="J2445" s="44">
        <v>0</v>
      </c>
      <c r="K2445" s="44">
        <f t="shared" si="1732"/>
        <v>6000</v>
      </c>
      <c r="L2445" s="44">
        <v>6000</v>
      </c>
      <c r="M2445" s="44">
        <v>0</v>
      </c>
      <c r="N2445" s="44">
        <v>0</v>
      </c>
      <c r="O2445" s="44">
        <v>0</v>
      </c>
      <c r="P2445" s="44">
        <v>0</v>
      </c>
      <c r="Q2445" s="44">
        <v>30196</v>
      </c>
      <c r="R2445" s="44">
        <v>0</v>
      </c>
      <c r="S2445" s="44">
        <v>0</v>
      </c>
      <c r="T2445" s="44">
        <f t="shared" si="1724"/>
        <v>0</v>
      </c>
      <c r="U2445" s="44">
        <v>0</v>
      </c>
      <c r="V2445" s="44">
        <v>0</v>
      </c>
      <c r="W2445" s="44">
        <v>0</v>
      </c>
      <c r="X2445" s="44">
        <f t="shared" si="1725"/>
        <v>0</v>
      </c>
      <c r="Y2445" s="209">
        <f t="shared" si="1721"/>
        <v>0</v>
      </c>
    </row>
    <row r="2446" spans="1:25">
      <c r="A2446" s="32" t="s">
        <v>0</v>
      </c>
      <c r="B2446" s="32" t="s">
        <v>0</v>
      </c>
      <c r="C2446" s="32" t="s">
        <v>0</v>
      </c>
      <c r="D2446" s="32" t="s">
        <v>0</v>
      </c>
      <c r="E2446" s="32" t="s">
        <v>0</v>
      </c>
      <c r="F2446" s="32" t="s">
        <v>0</v>
      </c>
      <c r="G2446" s="154" t="s">
        <v>0</v>
      </c>
      <c r="H2446" s="30" t="s">
        <v>1064</v>
      </c>
      <c r="I2446" s="31">
        <f t="shared" si="1731"/>
        <v>1917800</v>
      </c>
      <c r="J2446" s="31">
        <f t="shared" ref="J2446:P2446" si="1736">SUM(J2419,J2443)</f>
        <v>1891500</v>
      </c>
      <c r="K2446" s="31">
        <f t="shared" si="1732"/>
        <v>26300</v>
      </c>
      <c r="L2446" s="31">
        <f t="shared" si="1736"/>
        <v>13000</v>
      </c>
      <c r="M2446" s="31">
        <f t="shared" si="1736"/>
        <v>3000</v>
      </c>
      <c r="N2446" s="31">
        <f t="shared" si="1736"/>
        <v>10300</v>
      </c>
      <c r="O2446" s="31">
        <f t="shared" si="1736"/>
        <v>0</v>
      </c>
      <c r="P2446" s="31">
        <f t="shared" si="1736"/>
        <v>0</v>
      </c>
      <c r="Q2446" s="31">
        <f>SUM(Q2419,Q2443)</f>
        <v>2035978</v>
      </c>
      <c r="R2446" s="31">
        <f>SUM(R2419,R2443)</f>
        <v>1974536</v>
      </c>
      <c r="S2446" s="31">
        <f>SUM(S2419,S2443)</f>
        <v>1530891</v>
      </c>
      <c r="T2446" s="31">
        <f t="shared" ref="T2446:X2446" si="1737">SUM(T2419,T2443)</f>
        <v>443645</v>
      </c>
      <c r="U2446" s="31">
        <f t="shared" si="1737"/>
        <v>184050</v>
      </c>
      <c r="V2446" s="31">
        <f t="shared" si="1737"/>
        <v>162117</v>
      </c>
      <c r="W2446" s="31">
        <f t="shared" si="1737"/>
        <v>97478</v>
      </c>
      <c r="X2446" s="31">
        <f t="shared" si="1737"/>
        <v>1974536</v>
      </c>
      <c r="Y2446" s="220">
        <f t="shared" si="1721"/>
        <v>100</v>
      </c>
    </row>
    <row r="2447" spans="1:25" ht="15" thickBot="1">
      <c r="A2447" s="32" t="s">
        <v>0</v>
      </c>
      <c r="B2447" s="32" t="s">
        <v>0</v>
      </c>
      <c r="C2447" s="32" t="s">
        <v>0</v>
      </c>
      <c r="D2447" s="32" t="s">
        <v>0</v>
      </c>
      <c r="E2447" s="32" t="s">
        <v>0</v>
      </c>
      <c r="F2447" s="32" t="s">
        <v>0</v>
      </c>
      <c r="G2447" s="154" t="s">
        <v>0</v>
      </c>
      <c r="H2447" s="21" t="s">
        <v>170</v>
      </c>
      <c r="I2447" s="66">
        <f t="shared" si="1731"/>
        <v>50</v>
      </c>
      <c r="J2447" s="66">
        <v>50</v>
      </c>
      <c r="K2447" s="66">
        <f t="shared" si="1732"/>
        <v>0</v>
      </c>
      <c r="L2447" s="66" t="s">
        <v>0</v>
      </c>
      <c r="M2447" s="66" t="s">
        <v>0</v>
      </c>
      <c r="N2447" s="66" t="s">
        <v>0</v>
      </c>
      <c r="O2447" s="66" t="s">
        <v>0</v>
      </c>
      <c r="P2447" s="66" t="s">
        <v>0</v>
      </c>
      <c r="Q2447" s="66">
        <v>0</v>
      </c>
      <c r="R2447" s="66"/>
      <c r="S2447" s="66"/>
      <c r="T2447" s="66"/>
      <c r="U2447" s="66"/>
      <c r="V2447" s="66"/>
      <c r="W2447" s="66"/>
      <c r="X2447" s="66"/>
      <c r="Y2447" s="208">
        <v>0</v>
      </c>
    </row>
    <row r="2448" spans="1:25" ht="41.4" thickBot="1">
      <c r="A2448" s="252" t="s">
        <v>0</v>
      </c>
      <c r="B2448" s="252" t="s">
        <v>0</v>
      </c>
      <c r="C2448" s="252" t="s">
        <v>0</v>
      </c>
      <c r="D2448" s="252" t="s">
        <v>0</v>
      </c>
      <c r="E2448" s="252" t="s">
        <v>0</v>
      </c>
      <c r="F2448" s="252" t="s">
        <v>0</v>
      </c>
      <c r="G2448" s="258" t="s">
        <v>0</v>
      </c>
      <c r="H2448" s="24" t="s">
        <v>72</v>
      </c>
      <c r="I2448" s="1" t="s">
        <v>3093</v>
      </c>
      <c r="J2448" s="1" t="s">
        <v>3130</v>
      </c>
      <c r="K2448" s="1" t="s">
        <v>3</v>
      </c>
      <c r="L2448" s="1" t="s">
        <v>4</v>
      </c>
      <c r="M2448" s="1" t="s">
        <v>5</v>
      </c>
      <c r="N2448" s="1" t="s">
        <v>6</v>
      </c>
      <c r="O2448" s="1" t="s">
        <v>7</v>
      </c>
      <c r="P2448" s="1" t="s">
        <v>8</v>
      </c>
      <c r="Q2448" s="1" t="s">
        <v>3344</v>
      </c>
      <c r="R2448" s="1" t="s">
        <v>3427</v>
      </c>
      <c r="S2448" s="1" t="s">
        <v>3447</v>
      </c>
      <c r="T2448" s="1" t="s">
        <v>3448</v>
      </c>
      <c r="U2448" s="1" t="s">
        <v>3452</v>
      </c>
      <c r="V2448" s="1" t="s">
        <v>3449</v>
      </c>
      <c r="W2448" s="1" t="s">
        <v>3450</v>
      </c>
      <c r="X2448" s="1" t="s">
        <v>3451</v>
      </c>
      <c r="Y2448" s="216" t="s">
        <v>3385</v>
      </c>
    </row>
    <row r="2449" spans="1:25">
      <c r="A2449" s="253"/>
      <c r="B2449" s="253"/>
      <c r="C2449" s="253"/>
      <c r="D2449" s="253"/>
      <c r="E2449" s="253"/>
      <c r="F2449" s="253"/>
      <c r="G2449" s="259"/>
      <c r="H2449" s="33" t="s">
        <v>0</v>
      </c>
      <c r="I2449" s="45">
        <v>1</v>
      </c>
      <c r="J2449" s="45">
        <v>3</v>
      </c>
      <c r="K2449" s="45" t="s">
        <v>9</v>
      </c>
      <c r="L2449" s="45">
        <v>5</v>
      </c>
      <c r="M2449" s="45">
        <v>6</v>
      </c>
      <c r="N2449" s="45">
        <v>7</v>
      </c>
      <c r="O2449" s="45">
        <v>8</v>
      </c>
      <c r="P2449" s="45">
        <v>9</v>
      </c>
      <c r="Q2449" s="45">
        <v>1</v>
      </c>
      <c r="R2449" s="45">
        <v>2</v>
      </c>
      <c r="S2449" s="45">
        <v>3</v>
      </c>
      <c r="T2449" s="45" t="s">
        <v>3453</v>
      </c>
      <c r="U2449" s="45">
        <v>5</v>
      </c>
      <c r="V2449" s="45">
        <v>6</v>
      </c>
      <c r="W2449" s="45">
        <v>7</v>
      </c>
      <c r="X2449" s="45" t="s">
        <v>3454</v>
      </c>
      <c r="Y2449" s="276">
        <v>9</v>
      </c>
    </row>
    <row r="2450" spans="1:25">
      <c r="A2450" s="253"/>
      <c r="B2450" s="253"/>
      <c r="C2450" s="253"/>
      <c r="D2450" s="253"/>
      <c r="E2450" s="253"/>
      <c r="F2450" s="253"/>
      <c r="G2450" s="259"/>
      <c r="H2450" s="34" t="s">
        <v>108</v>
      </c>
      <c r="I2450" s="35">
        <f t="shared" si="1731"/>
        <v>1917800</v>
      </c>
      <c r="J2450" s="35">
        <f t="shared" ref="J2450:P2450" si="1738">SUM(J2446)</f>
        <v>1891500</v>
      </c>
      <c r="K2450" s="35">
        <f t="shared" si="1732"/>
        <v>26300</v>
      </c>
      <c r="L2450" s="35">
        <f t="shared" si="1738"/>
        <v>13000</v>
      </c>
      <c r="M2450" s="35">
        <f t="shared" si="1738"/>
        <v>3000</v>
      </c>
      <c r="N2450" s="35">
        <f t="shared" si="1738"/>
        <v>10300</v>
      </c>
      <c r="O2450" s="35">
        <f t="shared" si="1738"/>
        <v>0</v>
      </c>
      <c r="P2450" s="35">
        <f t="shared" si="1738"/>
        <v>0</v>
      </c>
      <c r="Q2450" s="35">
        <f>SUM(Q2446)</f>
        <v>2035978</v>
      </c>
      <c r="R2450" s="35">
        <f>SUM(R2446)</f>
        <v>1974536</v>
      </c>
      <c r="S2450" s="35">
        <f>SUM(S2446)</f>
        <v>1530891</v>
      </c>
      <c r="T2450" s="35">
        <f t="shared" ref="T2450:X2450" si="1739">SUM(T2446)</f>
        <v>443645</v>
      </c>
      <c r="U2450" s="35">
        <f t="shared" si="1739"/>
        <v>184050</v>
      </c>
      <c r="V2450" s="35">
        <f t="shared" si="1739"/>
        <v>162117</v>
      </c>
      <c r="W2450" s="35">
        <f t="shared" si="1739"/>
        <v>97478</v>
      </c>
      <c r="X2450" s="35">
        <f t="shared" si="1739"/>
        <v>1974536</v>
      </c>
      <c r="Y2450" s="218">
        <f t="shared" ref="Y2450:Y2451" si="1740">IF(R2450=0,0,(X2450/R2450)*100)</f>
        <v>100</v>
      </c>
    </row>
    <row r="2451" spans="1:25">
      <c r="A2451" s="253"/>
      <c r="B2451" s="253"/>
      <c r="C2451" s="253"/>
      <c r="D2451" s="253"/>
      <c r="E2451" s="253"/>
      <c r="F2451" s="253"/>
      <c r="G2451" s="259"/>
      <c r="H2451" s="36" t="s">
        <v>69</v>
      </c>
      <c r="I2451" s="35">
        <f t="shared" si="1731"/>
        <v>1917800</v>
      </c>
      <c r="J2451" s="35">
        <f t="shared" ref="J2451:P2451" si="1741">SUM(J2450)</f>
        <v>1891500</v>
      </c>
      <c r="K2451" s="35">
        <f t="shared" si="1732"/>
        <v>26300</v>
      </c>
      <c r="L2451" s="35">
        <f t="shared" si="1741"/>
        <v>13000</v>
      </c>
      <c r="M2451" s="35">
        <f t="shared" si="1741"/>
        <v>3000</v>
      </c>
      <c r="N2451" s="35">
        <f t="shared" si="1741"/>
        <v>10300</v>
      </c>
      <c r="O2451" s="35">
        <f t="shared" si="1741"/>
        <v>0</v>
      </c>
      <c r="P2451" s="35">
        <f t="shared" si="1741"/>
        <v>0</v>
      </c>
      <c r="Q2451" s="35">
        <f>SUM(Q2450)</f>
        <v>2035978</v>
      </c>
      <c r="R2451" s="35">
        <f>SUM(R2450)</f>
        <v>1974536</v>
      </c>
      <c r="S2451" s="35">
        <f>SUM(S2450)</f>
        <v>1530891</v>
      </c>
      <c r="T2451" s="35">
        <f t="shared" ref="T2451:X2451" si="1742">SUM(T2450)</f>
        <v>443645</v>
      </c>
      <c r="U2451" s="35">
        <f t="shared" si="1742"/>
        <v>184050</v>
      </c>
      <c r="V2451" s="35">
        <f t="shared" si="1742"/>
        <v>162117</v>
      </c>
      <c r="W2451" s="35">
        <f t="shared" si="1742"/>
        <v>97478</v>
      </c>
      <c r="X2451" s="35">
        <f t="shared" si="1742"/>
        <v>1974536</v>
      </c>
      <c r="Y2451" s="218">
        <f t="shared" si="1740"/>
        <v>100</v>
      </c>
    </row>
    <row r="2452" spans="1:25">
      <c r="A2452" s="254"/>
      <c r="B2452" s="254"/>
      <c r="C2452" s="254"/>
      <c r="D2452" s="254"/>
      <c r="E2452" s="254"/>
      <c r="F2452" s="254"/>
      <c r="G2452" s="260"/>
    </row>
    <row r="2453" spans="1:25" ht="15" thickBot="1">
      <c r="A2453" s="32" t="s">
        <v>0</v>
      </c>
      <c r="B2453" s="32" t="s">
        <v>0</v>
      </c>
      <c r="C2453" s="32" t="s">
        <v>0</v>
      </c>
      <c r="D2453" s="32" t="s">
        <v>0</v>
      </c>
      <c r="E2453" s="32" t="s">
        <v>0</v>
      </c>
      <c r="F2453" s="32" t="s">
        <v>0</v>
      </c>
      <c r="G2453" s="154" t="s">
        <v>0</v>
      </c>
      <c r="H2453" s="37" t="s">
        <v>0</v>
      </c>
      <c r="I2453" s="37"/>
      <c r="J2453" s="37"/>
      <c r="K2453" s="37"/>
      <c r="L2453" s="37" t="s">
        <v>0</v>
      </c>
      <c r="M2453" s="37" t="s">
        <v>0</v>
      </c>
      <c r="N2453" s="37" t="s">
        <v>0</v>
      </c>
      <c r="O2453" s="37" t="s">
        <v>0</v>
      </c>
      <c r="P2453" s="37" t="s">
        <v>0</v>
      </c>
      <c r="Q2453" s="37"/>
      <c r="R2453" s="37"/>
      <c r="S2453" s="37"/>
      <c r="T2453" s="37" t="s">
        <v>0</v>
      </c>
      <c r="U2453" s="37" t="s">
        <v>0</v>
      </c>
      <c r="V2453" s="37" t="s">
        <v>0</v>
      </c>
      <c r="W2453" s="37" t="s">
        <v>0</v>
      </c>
      <c r="X2453" s="37" t="s">
        <v>0</v>
      </c>
      <c r="Y2453" s="219"/>
    </row>
    <row r="2454" spans="1:25" ht="41.4" thickBot="1">
      <c r="A2454" s="24" t="s">
        <v>123</v>
      </c>
      <c r="B2454" s="24" t="s">
        <v>124</v>
      </c>
      <c r="C2454" s="24" t="s">
        <v>125</v>
      </c>
      <c r="D2454" s="25" t="s">
        <v>0</v>
      </c>
      <c r="E2454" s="24" t="s">
        <v>126</v>
      </c>
      <c r="F2454" s="24" t="s">
        <v>127</v>
      </c>
      <c r="G2454" s="151" t="s">
        <v>128</v>
      </c>
      <c r="H2454" s="24" t="s">
        <v>1</v>
      </c>
      <c r="I2454" s="1" t="s">
        <v>3093</v>
      </c>
      <c r="J2454" s="1" t="s">
        <v>3130</v>
      </c>
      <c r="K2454" s="1" t="s">
        <v>3</v>
      </c>
      <c r="L2454" s="1" t="s">
        <v>4</v>
      </c>
      <c r="M2454" s="1" t="s">
        <v>5</v>
      </c>
      <c r="N2454" s="1" t="s">
        <v>6</v>
      </c>
      <c r="O2454" s="1" t="s">
        <v>7</v>
      </c>
      <c r="P2454" s="1" t="s">
        <v>8</v>
      </c>
      <c r="Q2454" s="1" t="s">
        <v>3344</v>
      </c>
      <c r="R2454" s="1" t="s">
        <v>3427</v>
      </c>
      <c r="S2454" s="1" t="s">
        <v>3447</v>
      </c>
      <c r="T2454" s="1" t="s">
        <v>3448</v>
      </c>
      <c r="U2454" s="1" t="s">
        <v>3452</v>
      </c>
      <c r="V2454" s="1" t="s">
        <v>3449</v>
      </c>
      <c r="W2454" s="1" t="s">
        <v>3450</v>
      </c>
      <c r="X2454" s="1" t="s">
        <v>3451</v>
      </c>
      <c r="Y2454" s="216" t="s">
        <v>3385</v>
      </c>
    </row>
    <row r="2455" spans="1:25">
      <c r="A2455" s="26" t="s">
        <v>0</v>
      </c>
      <c r="B2455" s="26" t="s">
        <v>0</v>
      </c>
      <c r="C2455" s="26" t="s">
        <v>0</v>
      </c>
      <c r="D2455" s="27" t="s">
        <v>0</v>
      </c>
      <c r="E2455" s="27" t="s">
        <v>0</v>
      </c>
      <c r="F2455" s="28" t="s">
        <v>0</v>
      </c>
      <c r="G2455" s="152" t="s">
        <v>0</v>
      </c>
      <c r="H2455" s="29" t="s">
        <v>0</v>
      </c>
      <c r="I2455" s="45">
        <v>1</v>
      </c>
      <c r="J2455" s="45">
        <v>3</v>
      </c>
      <c r="K2455" s="45" t="s">
        <v>9</v>
      </c>
      <c r="L2455" s="45">
        <v>5</v>
      </c>
      <c r="M2455" s="45">
        <v>6</v>
      </c>
      <c r="N2455" s="45">
        <v>7</v>
      </c>
      <c r="O2455" s="45">
        <v>8</v>
      </c>
      <c r="P2455" s="45">
        <v>9</v>
      </c>
      <c r="Q2455" s="45">
        <v>1</v>
      </c>
      <c r="R2455" s="45">
        <v>2</v>
      </c>
      <c r="S2455" s="45">
        <v>3</v>
      </c>
      <c r="T2455" s="45" t="s">
        <v>3453</v>
      </c>
      <c r="U2455" s="45">
        <v>5</v>
      </c>
      <c r="V2455" s="45">
        <v>6</v>
      </c>
      <c r="W2455" s="45">
        <v>7</v>
      </c>
      <c r="X2455" s="45" t="s">
        <v>3454</v>
      </c>
      <c r="Y2455" s="276">
        <v>9</v>
      </c>
    </row>
    <row r="2456" spans="1:25">
      <c r="A2456" s="133" t="s">
        <v>786</v>
      </c>
      <c r="B2456" s="133" t="s">
        <v>172</v>
      </c>
      <c r="C2456" s="109" t="s">
        <v>1065</v>
      </c>
      <c r="D2456" s="109" t="s">
        <v>1066</v>
      </c>
      <c r="E2456" s="98" t="s">
        <v>0</v>
      </c>
      <c r="F2456" s="98" t="s">
        <v>0</v>
      </c>
      <c r="G2456" s="153" t="s">
        <v>0</v>
      </c>
      <c r="H2456" s="98" t="s">
        <v>1067</v>
      </c>
      <c r="I2456" s="110"/>
      <c r="J2456" s="110"/>
      <c r="K2456" s="110"/>
      <c r="L2456" s="110" t="s">
        <v>0</v>
      </c>
      <c r="M2456" s="110" t="s">
        <v>0</v>
      </c>
      <c r="N2456" s="110" t="s">
        <v>0</v>
      </c>
      <c r="O2456" s="110" t="s">
        <v>0</v>
      </c>
      <c r="P2456" s="110" t="s">
        <v>0</v>
      </c>
      <c r="Q2456" s="110"/>
      <c r="R2456" s="110"/>
      <c r="S2456" s="110"/>
      <c r="T2456" s="110" t="s">
        <v>0</v>
      </c>
      <c r="U2456" s="110" t="s">
        <v>0</v>
      </c>
      <c r="V2456" s="110" t="s">
        <v>0</v>
      </c>
      <c r="W2456" s="110" t="s">
        <v>0</v>
      </c>
      <c r="X2456" s="110" t="s">
        <v>0</v>
      </c>
      <c r="Y2456" s="217"/>
    </row>
    <row r="2457" spans="1:25" ht="20.399999999999999">
      <c r="A2457" s="20" t="s">
        <v>0</v>
      </c>
      <c r="B2457" s="20" t="s">
        <v>0</v>
      </c>
      <c r="C2457" s="20" t="s">
        <v>0</v>
      </c>
      <c r="D2457" s="21" t="s">
        <v>0</v>
      </c>
      <c r="E2457" s="21" t="s">
        <v>0</v>
      </c>
      <c r="F2457" s="21" t="s">
        <v>0</v>
      </c>
      <c r="G2457" s="150" t="s">
        <v>0</v>
      </c>
      <c r="H2457" s="30" t="s">
        <v>33</v>
      </c>
      <c r="I2457" s="31">
        <f t="shared" si="1731"/>
        <v>1135374</v>
      </c>
      <c r="J2457" s="31">
        <f t="shared" ref="J2457:P2457" si="1743">SUM(J2458,J2466,J2468)</f>
        <v>1129374</v>
      </c>
      <c r="K2457" s="31">
        <f t="shared" si="1732"/>
        <v>6000</v>
      </c>
      <c r="L2457" s="31">
        <f t="shared" si="1743"/>
        <v>0</v>
      </c>
      <c r="M2457" s="31">
        <f t="shared" si="1743"/>
        <v>0</v>
      </c>
      <c r="N2457" s="31">
        <f t="shared" si="1743"/>
        <v>6000</v>
      </c>
      <c r="O2457" s="31">
        <f t="shared" si="1743"/>
        <v>0</v>
      </c>
      <c r="P2457" s="31">
        <f t="shared" si="1743"/>
        <v>0</v>
      </c>
      <c r="Q2457" s="31">
        <f>SUM(Q2458,Q2466,Q2468)</f>
        <v>1213919</v>
      </c>
      <c r="R2457" s="31">
        <f>SUM(R2458,R2466,R2468)</f>
        <v>1190041</v>
      </c>
      <c r="S2457" s="31">
        <f>SUM(S2458,S2466,S2468)</f>
        <v>1080648</v>
      </c>
      <c r="T2457" s="31">
        <f t="shared" ref="T2457:X2457" si="1744">SUM(T2458,T2466,T2468)</f>
        <v>109393</v>
      </c>
      <c r="U2457" s="31">
        <f t="shared" si="1744"/>
        <v>104205</v>
      </c>
      <c r="V2457" s="31">
        <f t="shared" si="1744"/>
        <v>5188</v>
      </c>
      <c r="W2457" s="31">
        <f t="shared" si="1744"/>
        <v>0</v>
      </c>
      <c r="X2457" s="31">
        <f t="shared" si="1744"/>
        <v>1190041</v>
      </c>
      <c r="Y2457" s="220">
        <f t="shared" ref="Y2457:Y2485" si="1745">IF(R2457=0,0,(X2457/R2457)*100)</f>
        <v>100</v>
      </c>
    </row>
    <row r="2458" spans="1:25">
      <c r="A2458" s="23" t="s">
        <v>786</v>
      </c>
      <c r="B2458" s="23" t="s">
        <v>172</v>
      </c>
      <c r="C2458" s="23" t="s">
        <v>1065</v>
      </c>
      <c r="D2458" s="23" t="s">
        <v>1066</v>
      </c>
      <c r="E2458" s="21" t="s">
        <v>132</v>
      </c>
      <c r="F2458" s="21" t="s">
        <v>0</v>
      </c>
      <c r="G2458" s="150" t="s">
        <v>0</v>
      </c>
      <c r="H2458" s="21" t="s">
        <v>11</v>
      </c>
      <c r="I2458" s="66">
        <f t="shared" si="1731"/>
        <v>968088</v>
      </c>
      <c r="J2458" s="66">
        <f t="shared" ref="J2458:P2458" si="1746">SUM(J2459,J2460)</f>
        <v>968088</v>
      </c>
      <c r="K2458" s="66">
        <f t="shared" si="1732"/>
        <v>0</v>
      </c>
      <c r="L2458" s="66">
        <f t="shared" si="1746"/>
        <v>0</v>
      </c>
      <c r="M2458" s="66">
        <f t="shared" si="1746"/>
        <v>0</v>
      </c>
      <c r="N2458" s="66">
        <f t="shared" si="1746"/>
        <v>0</v>
      </c>
      <c r="O2458" s="66">
        <f t="shared" si="1746"/>
        <v>0</v>
      </c>
      <c r="P2458" s="66">
        <f t="shared" si="1746"/>
        <v>0</v>
      </c>
      <c r="Q2458" s="66">
        <f>SUM(Q2459,Q2460)</f>
        <v>1008901</v>
      </c>
      <c r="R2458" s="66">
        <f>SUM(R2459,R2460)</f>
        <v>1008901</v>
      </c>
      <c r="S2458" s="66">
        <f>SUM(S2459,S2460)</f>
        <v>915246</v>
      </c>
      <c r="T2458" s="66">
        <f t="shared" ref="T2458:X2458" si="1747">SUM(T2459,T2460)</f>
        <v>93655</v>
      </c>
      <c r="U2458" s="66">
        <f t="shared" si="1747"/>
        <v>93655</v>
      </c>
      <c r="V2458" s="66">
        <f t="shared" si="1747"/>
        <v>0</v>
      </c>
      <c r="W2458" s="66">
        <f t="shared" si="1747"/>
        <v>0</v>
      </c>
      <c r="X2458" s="66">
        <f t="shared" si="1747"/>
        <v>1008901</v>
      </c>
      <c r="Y2458" s="208">
        <f t="shared" si="1745"/>
        <v>100</v>
      </c>
    </row>
    <row r="2459" spans="1:25">
      <c r="A2459" s="23" t="s">
        <v>786</v>
      </c>
      <c r="B2459" s="23" t="s">
        <v>172</v>
      </c>
      <c r="C2459" s="23" t="s">
        <v>1065</v>
      </c>
      <c r="D2459" s="23" t="s">
        <v>1066</v>
      </c>
      <c r="E2459" s="22">
        <v>6111</v>
      </c>
      <c r="F2459" s="23"/>
      <c r="G2459" s="128" t="s">
        <v>3378</v>
      </c>
      <c r="H2459" s="32" t="s">
        <v>12</v>
      </c>
      <c r="I2459" s="44">
        <f t="shared" si="1731"/>
        <v>853794</v>
      </c>
      <c r="J2459" s="44">
        <v>853794</v>
      </c>
      <c r="K2459" s="44">
        <f t="shared" si="1732"/>
        <v>0</v>
      </c>
      <c r="L2459" s="44">
        <v>0</v>
      </c>
      <c r="M2459" s="44">
        <v>0</v>
      </c>
      <c r="N2459" s="44">
        <v>0</v>
      </c>
      <c r="O2459" s="44">
        <v>0</v>
      </c>
      <c r="P2459" s="44">
        <v>0</v>
      </c>
      <c r="Q2459" s="44">
        <v>898654</v>
      </c>
      <c r="R2459" s="44">
        <v>898654</v>
      </c>
      <c r="S2459" s="44">
        <v>805829</v>
      </c>
      <c r="T2459" s="44">
        <f t="shared" ref="T2459:T2484" si="1748">U2459+V2459+W2459</f>
        <v>92825</v>
      </c>
      <c r="U2459" s="44">
        <v>92825</v>
      </c>
      <c r="V2459" s="44"/>
      <c r="W2459" s="44"/>
      <c r="X2459" s="44">
        <f t="shared" ref="X2459:X2484" si="1749">S2459+T2459</f>
        <v>898654</v>
      </c>
      <c r="Y2459" s="209">
        <f t="shared" si="1745"/>
        <v>100</v>
      </c>
    </row>
    <row r="2460" spans="1:25">
      <c r="A2460" s="20" t="s">
        <v>786</v>
      </c>
      <c r="B2460" s="20" t="s">
        <v>172</v>
      </c>
      <c r="C2460" s="20" t="s">
        <v>1065</v>
      </c>
      <c r="D2460" s="20" t="s">
        <v>1066</v>
      </c>
      <c r="E2460" s="20" t="s">
        <v>134</v>
      </c>
      <c r="F2460" s="23" t="s">
        <v>0</v>
      </c>
      <c r="G2460" s="154" t="s">
        <v>0</v>
      </c>
      <c r="H2460" s="21" t="s">
        <v>13</v>
      </c>
      <c r="I2460" s="66">
        <f t="shared" si="1731"/>
        <v>114294</v>
      </c>
      <c r="J2460" s="66">
        <f t="shared" ref="J2460:P2460" si="1750">SUM(J2461:J2465)</f>
        <v>114294</v>
      </c>
      <c r="K2460" s="66">
        <f t="shared" si="1732"/>
        <v>0</v>
      </c>
      <c r="L2460" s="66">
        <f t="shared" si="1750"/>
        <v>0</v>
      </c>
      <c r="M2460" s="66">
        <f t="shared" si="1750"/>
        <v>0</v>
      </c>
      <c r="N2460" s="66">
        <f t="shared" si="1750"/>
        <v>0</v>
      </c>
      <c r="O2460" s="66">
        <f t="shared" si="1750"/>
        <v>0</v>
      </c>
      <c r="P2460" s="66">
        <f t="shared" si="1750"/>
        <v>0</v>
      </c>
      <c r="Q2460" s="66">
        <f>SUM(Q2461:Q2465)</f>
        <v>110247</v>
      </c>
      <c r="R2460" s="66">
        <f>SUM(R2461:R2465)</f>
        <v>110247</v>
      </c>
      <c r="S2460" s="66">
        <f>SUM(S2461:S2465)</f>
        <v>109417</v>
      </c>
      <c r="T2460" s="66">
        <f t="shared" ref="T2460:X2460" si="1751">SUM(T2461:T2465)</f>
        <v>830</v>
      </c>
      <c r="U2460" s="66">
        <f t="shared" si="1751"/>
        <v>830</v>
      </c>
      <c r="V2460" s="66">
        <f t="shared" si="1751"/>
        <v>0</v>
      </c>
      <c r="W2460" s="66">
        <f t="shared" si="1751"/>
        <v>0</v>
      </c>
      <c r="X2460" s="66">
        <f t="shared" si="1751"/>
        <v>110247</v>
      </c>
      <c r="Y2460" s="208">
        <f t="shared" si="1745"/>
        <v>100</v>
      </c>
    </row>
    <row r="2461" spans="1:25">
      <c r="A2461" s="23" t="s">
        <v>786</v>
      </c>
      <c r="B2461" s="23" t="s">
        <v>172</v>
      </c>
      <c r="C2461" s="23" t="s">
        <v>1065</v>
      </c>
      <c r="D2461" s="23" t="s">
        <v>1066</v>
      </c>
      <c r="E2461" s="22">
        <v>6112</v>
      </c>
      <c r="F2461" s="23" t="s">
        <v>1068</v>
      </c>
      <c r="G2461" s="128" t="s">
        <v>3378</v>
      </c>
      <c r="H2461" s="32" t="s">
        <v>16</v>
      </c>
      <c r="I2461" s="44">
        <f t="shared" si="1731"/>
        <v>26300</v>
      </c>
      <c r="J2461" s="44">
        <v>26300</v>
      </c>
      <c r="K2461" s="44">
        <f t="shared" si="1732"/>
        <v>0</v>
      </c>
      <c r="L2461" s="44">
        <v>0</v>
      </c>
      <c r="M2461" s="44">
        <v>0</v>
      </c>
      <c r="N2461" s="44">
        <v>0</v>
      </c>
      <c r="O2461" s="44">
        <v>0</v>
      </c>
      <c r="P2461" s="44">
        <v>0</v>
      </c>
      <c r="Q2461" s="44">
        <v>18300</v>
      </c>
      <c r="R2461" s="44">
        <v>18300</v>
      </c>
      <c r="S2461" s="44">
        <v>17470</v>
      </c>
      <c r="T2461" s="44">
        <f t="shared" si="1748"/>
        <v>830</v>
      </c>
      <c r="U2461" s="44">
        <v>830</v>
      </c>
      <c r="V2461" s="44"/>
      <c r="W2461" s="44"/>
      <c r="X2461" s="44">
        <f t="shared" si="1749"/>
        <v>18300</v>
      </c>
      <c r="Y2461" s="209">
        <f t="shared" si="1745"/>
        <v>100</v>
      </c>
    </row>
    <row r="2462" spans="1:25">
      <c r="A2462" s="23" t="s">
        <v>786</v>
      </c>
      <c r="B2462" s="23" t="s">
        <v>172</v>
      </c>
      <c r="C2462" s="23" t="s">
        <v>1065</v>
      </c>
      <c r="D2462" s="23" t="s">
        <v>1066</v>
      </c>
      <c r="E2462" s="22">
        <v>6112</v>
      </c>
      <c r="F2462" s="23" t="s">
        <v>1069</v>
      </c>
      <c r="G2462" s="128" t="s">
        <v>3378</v>
      </c>
      <c r="H2462" s="32" t="s">
        <v>19</v>
      </c>
      <c r="I2462" s="44">
        <f t="shared" si="1731"/>
        <v>63300</v>
      </c>
      <c r="J2462" s="44">
        <v>63300</v>
      </c>
      <c r="K2462" s="44">
        <f t="shared" si="1732"/>
        <v>0</v>
      </c>
      <c r="L2462" s="44">
        <v>0</v>
      </c>
      <c r="M2462" s="44">
        <v>0</v>
      </c>
      <c r="N2462" s="44">
        <v>0</v>
      </c>
      <c r="O2462" s="44">
        <v>0</v>
      </c>
      <c r="P2462" s="44">
        <v>0</v>
      </c>
      <c r="Q2462" s="44">
        <v>63300</v>
      </c>
      <c r="R2462" s="44">
        <v>63300</v>
      </c>
      <c r="S2462" s="44">
        <v>63300</v>
      </c>
      <c r="T2462" s="44">
        <f t="shared" si="1748"/>
        <v>0</v>
      </c>
      <c r="U2462" s="44">
        <v>0</v>
      </c>
      <c r="V2462" s="44">
        <v>0</v>
      </c>
      <c r="W2462" s="44">
        <v>0</v>
      </c>
      <c r="X2462" s="44">
        <f t="shared" si="1749"/>
        <v>63300</v>
      </c>
      <c r="Y2462" s="209">
        <f t="shared" si="1745"/>
        <v>100</v>
      </c>
    </row>
    <row r="2463" spans="1:25">
      <c r="A2463" s="23" t="s">
        <v>786</v>
      </c>
      <c r="B2463" s="23" t="s">
        <v>172</v>
      </c>
      <c r="C2463" s="23" t="s">
        <v>1065</v>
      </c>
      <c r="D2463" s="23" t="s">
        <v>1066</v>
      </c>
      <c r="E2463" s="22">
        <v>6112</v>
      </c>
      <c r="F2463" s="23" t="s">
        <v>1070</v>
      </c>
      <c r="G2463" s="128" t="s">
        <v>3378</v>
      </c>
      <c r="H2463" s="32" t="s">
        <v>17</v>
      </c>
      <c r="I2463" s="44">
        <f t="shared" si="1731"/>
        <v>15694</v>
      </c>
      <c r="J2463" s="44">
        <v>15694</v>
      </c>
      <c r="K2463" s="44">
        <f t="shared" si="1732"/>
        <v>0</v>
      </c>
      <c r="L2463" s="44">
        <v>0</v>
      </c>
      <c r="M2463" s="44">
        <v>0</v>
      </c>
      <c r="N2463" s="44">
        <v>0</v>
      </c>
      <c r="O2463" s="44">
        <v>0</v>
      </c>
      <c r="P2463" s="44">
        <v>0</v>
      </c>
      <c r="Q2463" s="44">
        <v>19647</v>
      </c>
      <c r="R2463" s="44">
        <v>19647</v>
      </c>
      <c r="S2463" s="44">
        <v>19647</v>
      </c>
      <c r="T2463" s="44">
        <f t="shared" si="1748"/>
        <v>0</v>
      </c>
      <c r="U2463" s="44">
        <v>0</v>
      </c>
      <c r="V2463" s="44">
        <v>0</v>
      </c>
      <c r="W2463" s="44">
        <v>0</v>
      </c>
      <c r="X2463" s="44">
        <f t="shared" si="1749"/>
        <v>19647</v>
      </c>
      <c r="Y2463" s="209">
        <f t="shared" si="1745"/>
        <v>100</v>
      </c>
    </row>
    <row r="2464" spans="1:25">
      <c r="A2464" s="23" t="s">
        <v>786</v>
      </c>
      <c r="B2464" s="23" t="s">
        <v>172</v>
      </c>
      <c r="C2464" s="23" t="s">
        <v>1065</v>
      </c>
      <c r="D2464" s="23" t="s">
        <v>1066</v>
      </c>
      <c r="E2464" s="22">
        <v>6112</v>
      </c>
      <c r="F2464" s="23" t="s">
        <v>1071</v>
      </c>
      <c r="G2464" s="128" t="s">
        <v>3378</v>
      </c>
      <c r="H2464" s="32" t="s">
        <v>15</v>
      </c>
      <c r="I2464" s="44">
        <f t="shared" si="1731"/>
        <v>0</v>
      </c>
      <c r="J2464" s="44">
        <v>0</v>
      </c>
      <c r="K2464" s="44">
        <f t="shared" si="1732"/>
        <v>0</v>
      </c>
      <c r="L2464" s="44">
        <v>0</v>
      </c>
      <c r="M2464" s="44">
        <v>0</v>
      </c>
      <c r="N2464" s="44">
        <v>0</v>
      </c>
      <c r="O2464" s="44">
        <v>0</v>
      </c>
      <c r="P2464" s="44">
        <v>0</v>
      </c>
      <c r="Q2464" s="44">
        <v>0</v>
      </c>
      <c r="R2464" s="44">
        <v>0</v>
      </c>
      <c r="S2464" s="44">
        <v>0</v>
      </c>
      <c r="T2464" s="44">
        <f t="shared" si="1748"/>
        <v>0</v>
      </c>
      <c r="U2464" s="44">
        <v>0</v>
      </c>
      <c r="V2464" s="44">
        <v>0</v>
      </c>
      <c r="W2464" s="44">
        <v>0</v>
      </c>
      <c r="X2464" s="44">
        <f t="shared" si="1749"/>
        <v>0</v>
      </c>
      <c r="Y2464" s="209">
        <f t="shared" si="1745"/>
        <v>0</v>
      </c>
    </row>
    <row r="2465" spans="1:25">
      <c r="A2465" s="23" t="s">
        <v>786</v>
      </c>
      <c r="B2465" s="23" t="s">
        <v>172</v>
      </c>
      <c r="C2465" s="23" t="s">
        <v>1065</v>
      </c>
      <c r="D2465" s="23" t="s">
        <v>1066</v>
      </c>
      <c r="E2465" s="22">
        <v>6112</v>
      </c>
      <c r="F2465" s="23" t="s">
        <v>1072</v>
      </c>
      <c r="G2465" s="128" t="s">
        <v>3378</v>
      </c>
      <c r="H2465" s="32" t="s">
        <v>18</v>
      </c>
      <c r="I2465" s="44">
        <f t="shared" si="1731"/>
        <v>9000</v>
      </c>
      <c r="J2465" s="44">
        <v>9000</v>
      </c>
      <c r="K2465" s="44">
        <f t="shared" si="1732"/>
        <v>0</v>
      </c>
      <c r="L2465" s="44">
        <v>0</v>
      </c>
      <c r="M2465" s="44">
        <v>0</v>
      </c>
      <c r="N2465" s="44">
        <v>0</v>
      </c>
      <c r="O2465" s="44">
        <v>0</v>
      </c>
      <c r="P2465" s="44">
        <v>0</v>
      </c>
      <c r="Q2465" s="44">
        <v>9000</v>
      </c>
      <c r="R2465" s="44">
        <v>9000</v>
      </c>
      <c r="S2465" s="44">
        <v>9000</v>
      </c>
      <c r="T2465" s="44">
        <f t="shared" si="1748"/>
        <v>0</v>
      </c>
      <c r="U2465" s="44">
        <v>0</v>
      </c>
      <c r="V2465" s="44">
        <v>0</v>
      </c>
      <c r="W2465" s="44">
        <v>0</v>
      </c>
      <c r="X2465" s="44">
        <f t="shared" si="1749"/>
        <v>9000</v>
      </c>
      <c r="Y2465" s="209">
        <f t="shared" si="1745"/>
        <v>100</v>
      </c>
    </row>
    <row r="2466" spans="1:25">
      <c r="A2466" s="23" t="s">
        <v>786</v>
      </c>
      <c r="B2466" s="23" t="s">
        <v>172</v>
      </c>
      <c r="C2466" s="23" t="s">
        <v>1065</v>
      </c>
      <c r="D2466" s="23" t="s">
        <v>1066</v>
      </c>
      <c r="E2466" s="21" t="s">
        <v>139</v>
      </c>
      <c r="F2466" s="21" t="s">
        <v>0</v>
      </c>
      <c r="G2466" s="150" t="s">
        <v>0</v>
      </c>
      <c r="H2466" s="21" t="s">
        <v>21</v>
      </c>
      <c r="I2466" s="66">
        <f t="shared" si="1731"/>
        <v>91441</v>
      </c>
      <c r="J2466" s="66">
        <f t="shared" ref="J2466:X2466" si="1752">SUM(J2467)</f>
        <v>91441</v>
      </c>
      <c r="K2466" s="66">
        <f t="shared" si="1732"/>
        <v>0</v>
      </c>
      <c r="L2466" s="66">
        <f t="shared" si="1752"/>
        <v>0</v>
      </c>
      <c r="M2466" s="66">
        <f t="shared" si="1752"/>
        <v>0</v>
      </c>
      <c r="N2466" s="66">
        <f t="shared" si="1752"/>
        <v>0</v>
      </c>
      <c r="O2466" s="66">
        <f t="shared" si="1752"/>
        <v>0</v>
      </c>
      <c r="P2466" s="66">
        <f t="shared" si="1752"/>
        <v>0</v>
      </c>
      <c r="Q2466" s="66">
        <f t="shared" si="1752"/>
        <v>96151</v>
      </c>
      <c r="R2466" s="66">
        <f t="shared" si="1752"/>
        <v>96151</v>
      </c>
      <c r="S2466" s="66">
        <f t="shared" si="1752"/>
        <v>82963</v>
      </c>
      <c r="T2466" s="66">
        <f t="shared" si="1752"/>
        <v>13188</v>
      </c>
      <c r="U2466" s="66">
        <f t="shared" si="1752"/>
        <v>9000</v>
      </c>
      <c r="V2466" s="66">
        <f t="shared" si="1752"/>
        <v>4188</v>
      </c>
      <c r="W2466" s="66">
        <f t="shared" si="1752"/>
        <v>0</v>
      </c>
      <c r="X2466" s="66">
        <f t="shared" si="1752"/>
        <v>96151</v>
      </c>
      <c r="Y2466" s="208">
        <f t="shared" si="1745"/>
        <v>100</v>
      </c>
    </row>
    <row r="2467" spans="1:25">
      <c r="A2467" s="23" t="s">
        <v>786</v>
      </c>
      <c r="B2467" s="23" t="s">
        <v>172</v>
      </c>
      <c r="C2467" s="23" t="s">
        <v>1065</v>
      </c>
      <c r="D2467" s="23" t="s">
        <v>1066</v>
      </c>
      <c r="E2467" s="22">
        <v>6121</v>
      </c>
      <c r="F2467" s="23"/>
      <c r="G2467" s="128" t="s">
        <v>3378</v>
      </c>
      <c r="H2467" s="32" t="s">
        <v>22</v>
      </c>
      <c r="I2467" s="44">
        <f t="shared" si="1731"/>
        <v>91441</v>
      </c>
      <c r="J2467" s="44">
        <v>91441</v>
      </c>
      <c r="K2467" s="44">
        <f t="shared" si="1732"/>
        <v>0</v>
      </c>
      <c r="L2467" s="44">
        <v>0</v>
      </c>
      <c r="M2467" s="44">
        <v>0</v>
      </c>
      <c r="N2467" s="44">
        <v>0</v>
      </c>
      <c r="O2467" s="44">
        <v>0</v>
      </c>
      <c r="P2467" s="44">
        <v>0</v>
      </c>
      <c r="Q2467" s="44">
        <v>96151</v>
      </c>
      <c r="R2467" s="44">
        <v>96151</v>
      </c>
      <c r="S2467" s="44">
        <v>82963</v>
      </c>
      <c r="T2467" s="44">
        <f t="shared" si="1748"/>
        <v>13188</v>
      </c>
      <c r="U2467" s="44">
        <v>9000</v>
      </c>
      <c r="V2467" s="44">
        <v>4188</v>
      </c>
      <c r="W2467" s="44">
        <v>0</v>
      </c>
      <c r="X2467" s="44">
        <f t="shared" si="1749"/>
        <v>96151</v>
      </c>
      <c r="Y2467" s="209">
        <f t="shared" si="1745"/>
        <v>100</v>
      </c>
    </row>
    <row r="2468" spans="1:25">
      <c r="A2468" s="23" t="s">
        <v>786</v>
      </c>
      <c r="B2468" s="23" t="s">
        <v>172</v>
      </c>
      <c r="C2468" s="23" t="s">
        <v>1065</v>
      </c>
      <c r="D2468" s="23" t="s">
        <v>1066</v>
      </c>
      <c r="E2468" s="21" t="s">
        <v>141</v>
      </c>
      <c r="F2468" s="21" t="s">
        <v>0</v>
      </c>
      <c r="G2468" s="150" t="s">
        <v>0</v>
      </c>
      <c r="H2468" s="21" t="s">
        <v>23</v>
      </c>
      <c r="I2468" s="66">
        <f t="shared" si="1731"/>
        <v>75845</v>
      </c>
      <c r="J2468" s="66">
        <f t="shared" ref="J2468:P2468" si="1753">SUM(J2469:J2475)</f>
        <v>69845</v>
      </c>
      <c r="K2468" s="66">
        <f t="shared" si="1732"/>
        <v>6000</v>
      </c>
      <c r="L2468" s="66">
        <f t="shared" si="1753"/>
        <v>0</v>
      </c>
      <c r="M2468" s="66">
        <f t="shared" si="1753"/>
        <v>0</v>
      </c>
      <c r="N2468" s="66">
        <f t="shared" si="1753"/>
        <v>6000</v>
      </c>
      <c r="O2468" s="66">
        <f t="shared" si="1753"/>
        <v>0</v>
      </c>
      <c r="P2468" s="66">
        <f t="shared" si="1753"/>
        <v>0</v>
      </c>
      <c r="Q2468" s="66">
        <f>SUM(Q2469:Q2475)</f>
        <v>108867</v>
      </c>
      <c r="R2468" s="66">
        <f>SUM(R2469:R2475)</f>
        <v>84989</v>
      </c>
      <c r="S2468" s="66">
        <f>SUM(S2469:S2475)</f>
        <v>82439</v>
      </c>
      <c r="T2468" s="66">
        <f t="shared" ref="T2468:X2468" si="1754">SUM(T2469:T2475)</f>
        <v>2550</v>
      </c>
      <c r="U2468" s="66">
        <f t="shared" si="1754"/>
        <v>1550</v>
      </c>
      <c r="V2468" s="66">
        <f t="shared" si="1754"/>
        <v>1000</v>
      </c>
      <c r="W2468" s="66">
        <f t="shared" si="1754"/>
        <v>0</v>
      </c>
      <c r="X2468" s="66">
        <f t="shared" si="1754"/>
        <v>84989</v>
      </c>
      <c r="Y2468" s="208">
        <f t="shared" si="1745"/>
        <v>100</v>
      </c>
    </row>
    <row r="2469" spans="1:25">
      <c r="A2469" s="23" t="s">
        <v>786</v>
      </c>
      <c r="B2469" s="23" t="s">
        <v>172</v>
      </c>
      <c r="C2469" s="23" t="s">
        <v>1065</v>
      </c>
      <c r="D2469" s="23" t="s">
        <v>1066</v>
      </c>
      <c r="E2469" s="22">
        <v>6131</v>
      </c>
      <c r="F2469" s="23"/>
      <c r="G2469" s="128" t="s">
        <v>3378</v>
      </c>
      <c r="H2469" s="32" t="s">
        <v>24</v>
      </c>
      <c r="I2469" s="44">
        <f t="shared" si="1731"/>
        <v>600</v>
      </c>
      <c r="J2469" s="44">
        <v>600</v>
      </c>
      <c r="K2469" s="44">
        <f t="shared" si="1732"/>
        <v>0</v>
      </c>
      <c r="L2469" s="44">
        <v>0</v>
      </c>
      <c r="M2469" s="44">
        <v>0</v>
      </c>
      <c r="N2469" s="44">
        <v>0</v>
      </c>
      <c r="O2469" s="44">
        <v>0</v>
      </c>
      <c r="P2469" s="44">
        <v>0</v>
      </c>
      <c r="Q2469" s="44">
        <v>600</v>
      </c>
      <c r="R2469" s="44">
        <v>600</v>
      </c>
      <c r="S2469" s="44">
        <v>600</v>
      </c>
      <c r="T2469" s="44">
        <f t="shared" si="1748"/>
        <v>0</v>
      </c>
      <c r="U2469" s="44">
        <v>0</v>
      </c>
      <c r="V2469" s="44">
        <v>0</v>
      </c>
      <c r="W2469" s="44">
        <v>0</v>
      </c>
      <c r="X2469" s="44">
        <f t="shared" si="1749"/>
        <v>600</v>
      </c>
      <c r="Y2469" s="209">
        <f t="shared" si="1745"/>
        <v>100</v>
      </c>
    </row>
    <row r="2470" spans="1:25">
      <c r="A2470" s="23" t="s">
        <v>786</v>
      </c>
      <c r="B2470" s="23" t="s">
        <v>172</v>
      </c>
      <c r="C2470" s="23" t="s">
        <v>1065</v>
      </c>
      <c r="D2470" s="23" t="s">
        <v>1066</v>
      </c>
      <c r="E2470" s="22">
        <v>6132</v>
      </c>
      <c r="F2470" s="23"/>
      <c r="G2470" s="128" t="s">
        <v>3378</v>
      </c>
      <c r="H2470" s="32" t="s">
        <v>25</v>
      </c>
      <c r="I2470" s="44">
        <f t="shared" si="1731"/>
        <v>36000</v>
      </c>
      <c r="J2470" s="44">
        <v>36000</v>
      </c>
      <c r="K2470" s="44">
        <f t="shared" si="1732"/>
        <v>0</v>
      </c>
      <c r="L2470" s="44">
        <v>0</v>
      </c>
      <c r="M2470" s="44">
        <v>0</v>
      </c>
      <c r="N2470" s="44">
        <v>0</v>
      </c>
      <c r="O2470" s="44">
        <v>0</v>
      </c>
      <c r="P2470" s="44">
        <v>0</v>
      </c>
      <c r="Q2470" s="44">
        <v>36000</v>
      </c>
      <c r="R2470" s="44">
        <v>36000</v>
      </c>
      <c r="S2470" s="44">
        <v>36000</v>
      </c>
      <c r="T2470" s="44">
        <f t="shared" si="1748"/>
        <v>0</v>
      </c>
      <c r="U2470" s="44">
        <v>0</v>
      </c>
      <c r="V2470" s="44">
        <v>0</v>
      </c>
      <c r="W2470" s="44">
        <v>0</v>
      </c>
      <c r="X2470" s="44">
        <f t="shared" si="1749"/>
        <v>36000</v>
      </c>
      <c r="Y2470" s="209">
        <f t="shared" si="1745"/>
        <v>100</v>
      </c>
    </row>
    <row r="2471" spans="1:25">
      <c r="A2471" s="23" t="s">
        <v>786</v>
      </c>
      <c r="B2471" s="23" t="s">
        <v>172</v>
      </c>
      <c r="C2471" s="23" t="s">
        <v>1065</v>
      </c>
      <c r="D2471" s="23" t="s">
        <v>1066</v>
      </c>
      <c r="E2471" s="22">
        <v>6133</v>
      </c>
      <c r="F2471" s="23"/>
      <c r="G2471" s="128" t="s">
        <v>3378</v>
      </c>
      <c r="H2471" s="32" t="s">
        <v>26</v>
      </c>
      <c r="I2471" s="44">
        <f t="shared" si="1731"/>
        <v>6400</v>
      </c>
      <c r="J2471" s="44">
        <v>6400</v>
      </c>
      <c r="K2471" s="44">
        <f t="shared" si="1732"/>
        <v>0</v>
      </c>
      <c r="L2471" s="44">
        <v>0</v>
      </c>
      <c r="M2471" s="44">
        <v>0</v>
      </c>
      <c r="N2471" s="44">
        <v>0</v>
      </c>
      <c r="O2471" s="44">
        <v>0</v>
      </c>
      <c r="P2471" s="44">
        <v>0</v>
      </c>
      <c r="Q2471" s="44">
        <v>9400</v>
      </c>
      <c r="R2471" s="44">
        <v>8400</v>
      </c>
      <c r="S2471" s="44">
        <v>7400</v>
      </c>
      <c r="T2471" s="44">
        <f t="shared" si="1748"/>
        <v>1000</v>
      </c>
      <c r="U2471" s="44">
        <v>500</v>
      </c>
      <c r="V2471" s="44">
        <v>500</v>
      </c>
      <c r="W2471" s="44">
        <v>0</v>
      </c>
      <c r="X2471" s="44">
        <f t="shared" si="1749"/>
        <v>8400</v>
      </c>
      <c r="Y2471" s="209">
        <f t="shared" si="1745"/>
        <v>100</v>
      </c>
    </row>
    <row r="2472" spans="1:25">
      <c r="A2472" s="23" t="s">
        <v>786</v>
      </c>
      <c r="B2472" s="23" t="s">
        <v>172</v>
      </c>
      <c r="C2472" s="23" t="s">
        <v>1065</v>
      </c>
      <c r="D2472" s="23" t="s">
        <v>1066</v>
      </c>
      <c r="E2472" s="22">
        <v>6134</v>
      </c>
      <c r="F2472" s="23"/>
      <c r="G2472" s="128" t="s">
        <v>3378</v>
      </c>
      <c r="H2472" s="32" t="s">
        <v>27</v>
      </c>
      <c r="I2472" s="44">
        <f t="shared" si="1731"/>
        <v>13400</v>
      </c>
      <c r="J2472" s="44">
        <v>8400</v>
      </c>
      <c r="K2472" s="44">
        <f t="shared" si="1732"/>
        <v>5000</v>
      </c>
      <c r="L2472" s="44">
        <v>0</v>
      </c>
      <c r="M2472" s="44">
        <v>0</v>
      </c>
      <c r="N2472" s="44">
        <v>5000</v>
      </c>
      <c r="O2472" s="44">
        <v>0</v>
      </c>
      <c r="P2472" s="44">
        <v>0</v>
      </c>
      <c r="Q2472" s="44">
        <v>26118</v>
      </c>
      <c r="R2472" s="44">
        <v>8400</v>
      </c>
      <c r="S2472" s="44">
        <v>8400</v>
      </c>
      <c r="T2472" s="44">
        <f t="shared" si="1748"/>
        <v>0</v>
      </c>
      <c r="U2472" s="44">
        <v>0</v>
      </c>
      <c r="V2472" s="44">
        <v>0</v>
      </c>
      <c r="W2472" s="44">
        <v>0</v>
      </c>
      <c r="X2472" s="44">
        <f t="shared" si="1749"/>
        <v>8400</v>
      </c>
      <c r="Y2472" s="209">
        <f t="shared" si="1745"/>
        <v>100</v>
      </c>
    </row>
    <row r="2473" spans="1:25">
      <c r="A2473" s="23" t="s">
        <v>786</v>
      </c>
      <c r="B2473" s="23" t="s">
        <v>172</v>
      </c>
      <c r="C2473" s="23" t="s">
        <v>1065</v>
      </c>
      <c r="D2473" s="23" t="s">
        <v>1066</v>
      </c>
      <c r="E2473" s="22">
        <v>6135</v>
      </c>
      <c r="F2473" s="23"/>
      <c r="G2473" s="128" t="s">
        <v>3378</v>
      </c>
      <c r="H2473" s="32" t="s">
        <v>28</v>
      </c>
      <c r="I2473" s="44">
        <f t="shared" si="1731"/>
        <v>500</v>
      </c>
      <c r="J2473" s="44">
        <v>500</v>
      </c>
      <c r="K2473" s="44">
        <f t="shared" si="1732"/>
        <v>0</v>
      </c>
      <c r="L2473" s="44">
        <v>0</v>
      </c>
      <c r="M2473" s="44">
        <v>0</v>
      </c>
      <c r="N2473" s="44">
        <v>0</v>
      </c>
      <c r="O2473" s="44">
        <v>0</v>
      </c>
      <c r="P2473" s="44">
        <v>0</v>
      </c>
      <c r="Q2473" s="44">
        <v>500</v>
      </c>
      <c r="R2473" s="44">
        <v>500</v>
      </c>
      <c r="S2473" s="44">
        <v>0</v>
      </c>
      <c r="T2473" s="44">
        <f t="shared" si="1748"/>
        <v>500</v>
      </c>
      <c r="U2473" s="44">
        <v>500</v>
      </c>
      <c r="V2473" s="44">
        <v>0</v>
      </c>
      <c r="W2473" s="44">
        <v>0</v>
      </c>
      <c r="X2473" s="44">
        <f t="shared" si="1749"/>
        <v>500</v>
      </c>
      <c r="Y2473" s="209">
        <f t="shared" si="1745"/>
        <v>100</v>
      </c>
    </row>
    <row r="2474" spans="1:25">
      <c r="A2474" s="23" t="s">
        <v>786</v>
      </c>
      <c r="B2474" s="23" t="s">
        <v>172</v>
      </c>
      <c r="C2474" s="23" t="s">
        <v>1065</v>
      </c>
      <c r="D2474" s="23" t="s">
        <v>1066</v>
      </c>
      <c r="E2474" s="22">
        <v>6137</v>
      </c>
      <c r="F2474" s="23"/>
      <c r="G2474" s="128" t="s">
        <v>3378</v>
      </c>
      <c r="H2474" s="32" t="s">
        <v>30</v>
      </c>
      <c r="I2474" s="44">
        <f t="shared" si="1731"/>
        <v>3750</v>
      </c>
      <c r="J2474" s="44">
        <v>3750</v>
      </c>
      <c r="K2474" s="44">
        <f t="shared" si="1732"/>
        <v>0</v>
      </c>
      <c r="L2474" s="44">
        <v>0</v>
      </c>
      <c r="M2474" s="44">
        <v>0</v>
      </c>
      <c r="N2474" s="44">
        <v>0</v>
      </c>
      <c r="O2474" s="44">
        <v>0</v>
      </c>
      <c r="P2474" s="44">
        <v>0</v>
      </c>
      <c r="Q2474" s="44">
        <v>6750</v>
      </c>
      <c r="R2474" s="44">
        <v>6750</v>
      </c>
      <c r="S2474" s="44">
        <v>6750</v>
      </c>
      <c r="T2474" s="44">
        <f t="shared" si="1748"/>
        <v>0</v>
      </c>
      <c r="U2474" s="44">
        <v>0</v>
      </c>
      <c r="V2474" s="44">
        <v>0</v>
      </c>
      <c r="W2474" s="44">
        <v>0</v>
      </c>
      <c r="X2474" s="44">
        <f t="shared" si="1749"/>
        <v>6750</v>
      </c>
      <c r="Y2474" s="209">
        <f t="shared" si="1745"/>
        <v>100</v>
      </c>
    </row>
    <row r="2475" spans="1:25">
      <c r="A2475" s="20" t="s">
        <v>786</v>
      </c>
      <c r="B2475" s="20" t="s">
        <v>172</v>
      </c>
      <c r="C2475" s="20" t="s">
        <v>1065</v>
      </c>
      <c r="D2475" s="20" t="s">
        <v>1066</v>
      </c>
      <c r="E2475" s="20" t="s">
        <v>144</v>
      </c>
      <c r="F2475" s="23" t="s">
        <v>0</v>
      </c>
      <c r="G2475" s="154" t="s">
        <v>0</v>
      </c>
      <c r="H2475" s="21" t="s">
        <v>32</v>
      </c>
      <c r="I2475" s="66">
        <f t="shared" si="1731"/>
        <v>15195</v>
      </c>
      <c r="J2475" s="66">
        <f t="shared" ref="J2475:P2475" si="1755">SUM(J2476:J2478)</f>
        <v>14195</v>
      </c>
      <c r="K2475" s="66">
        <f t="shared" si="1732"/>
        <v>1000</v>
      </c>
      <c r="L2475" s="66">
        <f t="shared" si="1755"/>
        <v>0</v>
      </c>
      <c r="M2475" s="66">
        <f t="shared" si="1755"/>
        <v>0</v>
      </c>
      <c r="N2475" s="66">
        <f t="shared" si="1755"/>
        <v>1000</v>
      </c>
      <c r="O2475" s="66">
        <f t="shared" si="1755"/>
        <v>0</v>
      </c>
      <c r="P2475" s="66">
        <f t="shared" si="1755"/>
        <v>0</v>
      </c>
      <c r="Q2475" s="66">
        <f>SUM(Q2476:Q2478)</f>
        <v>29499</v>
      </c>
      <c r="R2475" s="66">
        <f>SUM(R2476:R2478)</f>
        <v>24339</v>
      </c>
      <c r="S2475" s="66">
        <f>SUM(S2476:S2478)</f>
        <v>23289</v>
      </c>
      <c r="T2475" s="66">
        <f t="shared" ref="T2475:X2475" si="1756">SUM(T2476:T2478)</f>
        <v>1050</v>
      </c>
      <c r="U2475" s="66">
        <f t="shared" si="1756"/>
        <v>550</v>
      </c>
      <c r="V2475" s="66">
        <f t="shared" si="1756"/>
        <v>500</v>
      </c>
      <c r="W2475" s="66">
        <f t="shared" si="1756"/>
        <v>0</v>
      </c>
      <c r="X2475" s="66">
        <f t="shared" si="1756"/>
        <v>24339</v>
      </c>
      <c r="Y2475" s="208">
        <f t="shared" si="1745"/>
        <v>100</v>
      </c>
    </row>
    <row r="2476" spans="1:25">
      <c r="A2476" s="23" t="s">
        <v>786</v>
      </c>
      <c r="B2476" s="23" t="s">
        <v>172</v>
      </c>
      <c r="C2476" s="23" t="s">
        <v>1065</v>
      </c>
      <c r="D2476" s="23" t="s">
        <v>1066</v>
      </c>
      <c r="E2476" s="22">
        <v>6139</v>
      </c>
      <c r="F2476" s="23"/>
      <c r="G2476" s="128" t="s">
        <v>3378</v>
      </c>
      <c r="H2476" s="32" t="s">
        <v>32</v>
      </c>
      <c r="I2476" s="44">
        <f t="shared" si="1731"/>
        <v>6840</v>
      </c>
      <c r="J2476" s="44">
        <v>5840</v>
      </c>
      <c r="K2476" s="44">
        <f t="shared" si="1732"/>
        <v>1000</v>
      </c>
      <c r="L2476" s="44">
        <v>0</v>
      </c>
      <c r="M2476" s="44">
        <v>0</v>
      </c>
      <c r="N2476" s="44">
        <v>1000</v>
      </c>
      <c r="O2476" s="44">
        <v>0</v>
      </c>
      <c r="P2476" s="44">
        <v>0</v>
      </c>
      <c r="Q2476" s="44">
        <v>21000</v>
      </c>
      <c r="R2476" s="44">
        <v>15840</v>
      </c>
      <c r="S2476" s="44">
        <v>15840</v>
      </c>
      <c r="T2476" s="44">
        <f t="shared" si="1748"/>
        <v>0</v>
      </c>
      <c r="U2476" s="44">
        <v>0</v>
      </c>
      <c r="V2476" s="44">
        <v>0</v>
      </c>
      <c r="W2476" s="44">
        <v>0</v>
      </c>
      <c r="X2476" s="44">
        <f t="shared" si="1749"/>
        <v>15840</v>
      </c>
      <c r="Y2476" s="209">
        <f t="shared" si="1745"/>
        <v>100</v>
      </c>
    </row>
    <row r="2477" spans="1:25">
      <c r="A2477" s="23" t="s">
        <v>786</v>
      </c>
      <c r="B2477" s="23" t="s">
        <v>172</v>
      </c>
      <c r="C2477" s="23" t="s">
        <v>1065</v>
      </c>
      <c r="D2477" s="23" t="s">
        <v>1066</v>
      </c>
      <c r="E2477" s="22">
        <v>6139</v>
      </c>
      <c r="F2477" s="23" t="s">
        <v>1073</v>
      </c>
      <c r="G2477" s="128" t="s">
        <v>3378</v>
      </c>
      <c r="H2477" s="32" t="s">
        <v>152</v>
      </c>
      <c r="I2477" s="44">
        <f t="shared" si="1731"/>
        <v>2355</v>
      </c>
      <c r="J2477" s="44">
        <v>2355</v>
      </c>
      <c r="K2477" s="44">
        <f t="shared" si="1732"/>
        <v>0</v>
      </c>
      <c r="L2477" s="44">
        <v>0</v>
      </c>
      <c r="M2477" s="44">
        <v>0</v>
      </c>
      <c r="N2477" s="44">
        <v>0</v>
      </c>
      <c r="O2477" s="44">
        <v>0</v>
      </c>
      <c r="P2477" s="44">
        <v>0</v>
      </c>
      <c r="Q2477" s="44">
        <v>2499</v>
      </c>
      <c r="R2477" s="44">
        <v>2499</v>
      </c>
      <c r="S2477" s="44">
        <v>2499</v>
      </c>
      <c r="T2477" s="44">
        <f t="shared" si="1748"/>
        <v>0</v>
      </c>
      <c r="U2477" s="44">
        <v>0</v>
      </c>
      <c r="V2477" s="44">
        <v>0</v>
      </c>
      <c r="W2477" s="44">
        <v>0</v>
      </c>
      <c r="X2477" s="44">
        <f t="shared" si="1749"/>
        <v>2499</v>
      </c>
      <c r="Y2477" s="209">
        <f t="shared" si="1745"/>
        <v>100</v>
      </c>
    </row>
    <row r="2478" spans="1:25">
      <c r="A2478" s="23" t="s">
        <v>786</v>
      </c>
      <c r="B2478" s="23" t="s">
        <v>172</v>
      </c>
      <c r="C2478" s="23" t="s">
        <v>1065</v>
      </c>
      <c r="D2478" s="23" t="s">
        <v>1066</v>
      </c>
      <c r="E2478" s="22">
        <v>6139</v>
      </c>
      <c r="F2478" s="23" t="s">
        <v>1074</v>
      </c>
      <c r="G2478" s="128" t="s">
        <v>3378</v>
      </c>
      <c r="H2478" s="32" t="s">
        <v>158</v>
      </c>
      <c r="I2478" s="44">
        <f t="shared" si="1731"/>
        <v>6000</v>
      </c>
      <c r="J2478" s="44">
        <v>6000</v>
      </c>
      <c r="K2478" s="44">
        <f t="shared" si="1732"/>
        <v>0</v>
      </c>
      <c r="L2478" s="44">
        <v>0</v>
      </c>
      <c r="M2478" s="44">
        <v>0</v>
      </c>
      <c r="N2478" s="44">
        <v>0</v>
      </c>
      <c r="O2478" s="44">
        <v>0</v>
      </c>
      <c r="P2478" s="44">
        <v>0</v>
      </c>
      <c r="Q2478" s="44">
        <v>6000</v>
      </c>
      <c r="R2478" s="44">
        <v>6000</v>
      </c>
      <c r="S2478" s="44">
        <v>4950</v>
      </c>
      <c r="T2478" s="44">
        <f t="shared" si="1748"/>
        <v>1050</v>
      </c>
      <c r="U2478" s="44">
        <v>550</v>
      </c>
      <c r="V2478" s="44">
        <v>500</v>
      </c>
      <c r="W2478" s="44"/>
      <c r="X2478" s="44">
        <f t="shared" si="1749"/>
        <v>6000</v>
      </c>
      <c r="Y2478" s="209">
        <f t="shared" si="1745"/>
        <v>100</v>
      </c>
    </row>
    <row r="2479" spans="1:25" ht="20.399999999999999">
      <c r="A2479" s="20" t="s">
        <v>0</v>
      </c>
      <c r="B2479" s="20" t="s">
        <v>0</v>
      </c>
      <c r="C2479" s="20" t="s">
        <v>0</v>
      </c>
      <c r="D2479" s="21" t="s">
        <v>0</v>
      </c>
      <c r="E2479" s="21" t="s">
        <v>0</v>
      </c>
      <c r="F2479" s="21" t="s">
        <v>0</v>
      </c>
      <c r="G2479" s="150" t="s">
        <v>0</v>
      </c>
      <c r="H2479" s="30" t="s">
        <v>42</v>
      </c>
      <c r="I2479" s="31">
        <f t="shared" si="1731"/>
        <v>100</v>
      </c>
      <c r="J2479" s="31">
        <f t="shared" ref="J2479:X2480" si="1757">SUM(J2480)</f>
        <v>100</v>
      </c>
      <c r="K2479" s="31">
        <f t="shared" si="1732"/>
        <v>0</v>
      </c>
      <c r="L2479" s="31">
        <f t="shared" si="1757"/>
        <v>0</v>
      </c>
      <c r="M2479" s="31">
        <f t="shared" si="1757"/>
        <v>0</v>
      </c>
      <c r="N2479" s="31">
        <f t="shared" si="1757"/>
        <v>0</v>
      </c>
      <c r="O2479" s="31">
        <f t="shared" si="1757"/>
        <v>0</v>
      </c>
      <c r="P2479" s="31">
        <f t="shared" si="1757"/>
        <v>0</v>
      </c>
      <c r="Q2479" s="31">
        <f t="shared" si="1757"/>
        <v>100</v>
      </c>
      <c r="R2479" s="31">
        <f t="shared" si="1757"/>
        <v>100</v>
      </c>
      <c r="S2479" s="31">
        <f t="shared" si="1757"/>
        <v>0</v>
      </c>
      <c r="T2479" s="31">
        <f t="shared" si="1757"/>
        <v>0</v>
      </c>
      <c r="U2479" s="31">
        <f t="shared" si="1757"/>
        <v>0</v>
      </c>
      <c r="V2479" s="31">
        <f t="shared" si="1757"/>
        <v>0</v>
      </c>
      <c r="W2479" s="31">
        <f t="shared" si="1757"/>
        <v>0</v>
      </c>
      <c r="X2479" s="31">
        <f t="shared" si="1757"/>
        <v>0</v>
      </c>
      <c r="Y2479" s="220">
        <f t="shared" si="1745"/>
        <v>0</v>
      </c>
    </row>
    <row r="2480" spans="1:25">
      <c r="A2480" s="23" t="s">
        <v>786</v>
      </c>
      <c r="B2480" s="23" t="s">
        <v>172</v>
      </c>
      <c r="C2480" s="23" t="s">
        <v>1065</v>
      </c>
      <c r="D2480" s="23" t="s">
        <v>1066</v>
      </c>
      <c r="E2480" s="21" t="s">
        <v>159</v>
      </c>
      <c r="F2480" s="21" t="s">
        <v>0</v>
      </c>
      <c r="G2480" s="150" t="s">
        <v>0</v>
      </c>
      <c r="H2480" s="21" t="s">
        <v>34</v>
      </c>
      <c r="I2480" s="66">
        <f t="shared" si="1731"/>
        <v>100</v>
      </c>
      <c r="J2480" s="66">
        <f t="shared" si="1757"/>
        <v>100</v>
      </c>
      <c r="K2480" s="66">
        <f t="shared" si="1732"/>
        <v>0</v>
      </c>
      <c r="L2480" s="66">
        <f t="shared" si="1757"/>
        <v>0</v>
      </c>
      <c r="M2480" s="66">
        <f t="shared" si="1757"/>
        <v>0</v>
      </c>
      <c r="N2480" s="66">
        <f t="shared" si="1757"/>
        <v>0</v>
      </c>
      <c r="O2480" s="66">
        <f t="shared" si="1757"/>
        <v>0</v>
      </c>
      <c r="P2480" s="66">
        <f t="shared" si="1757"/>
        <v>0</v>
      </c>
      <c r="Q2480" s="66">
        <f t="shared" si="1757"/>
        <v>100</v>
      </c>
      <c r="R2480" s="66">
        <f t="shared" si="1757"/>
        <v>100</v>
      </c>
      <c r="S2480" s="66">
        <f t="shared" si="1757"/>
        <v>0</v>
      </c>
      <c r="T2480" s="66">
        <f t="shared" si="1757"/>
        <v>0</v>
      </c>
      <c r="U2480" s="66">
        <f t="shared" si="1757"/>
        <v>0</v>
      </c>
      <c r="V2480" s="66">
        <f t="shared" si="1757"/>
        <v>0</v>
      </c>
      <c r="W2480" s="66">
        <f t="shared" si="1757"/>
        <v>0</v>
      </c>
      <c r="X2480" s="66">
        <f t="shared" si="1757"/>
        <v>0</v>
      </c>
      <c r="Y2480" s="208">
        <f t="shared" si="1745"/>
        <v>0</v>
      </c>
    </row>
    <row r="2481" spans="1:25">
      <c r="A2481" s="23" t="s">
        <v>786</v>
      </c>
      <c r="B2481" s="23" t="s">
        <v>172</v>
      </c>
      <c r="C2481" s="23" t="s">
        <v>1065</v>
      </c>
      <c r="D2481" s="23" t="s">
        <v>1066</v>
      </c>
      <c r="E2481" s="22">
        <v>6148</v>
      </c>
      <c r="F2481" s="23"/>
      <c r="G2481" s="128" t="s">
        <v>3378</v>
      </c>
      <c r="H2481" s="32" t="s">
        <v>41</v>
      </c>
      <c r="I2481" s="44">
        <f t="shared" si="1731"/>
        <v>100</v>
      </c>
      <c r="J2481" s="44">
        <v>100</v>
      </c>
      <c r="K2481" s="44">
        <f t="shared" si="1732"/>
        <v>0</v>
      </c>
      <c r="L2481" s="44">
        <v>0</v>
      </c>
      <c r="M2481" s="44">
        <v>0</v>
      </c>
      <c r="N2481" s="44">
        <v>0</v>
      </c>
      <c r="O2481" s="44">
        <v>0</v>
      </c>
      <c r="P2481" s="44">
        <v>0</v>
      </c>
      <c r="Q2481" s="44">
        <v>100</v>
      </c>
      <c r="R2481" s="44">
        <v>100</v>
      </c>
      <c r="S2481" s="44">
        <v>0</v>
      </c>
      <c r="T2481" s="44">
        <f t="shared" si="1748"/>
        <v>0</v>
      </c>
      <c r="U2481" s="44"/>
      <c r="V2481" s="44"/>
      <c r="W2481" s="44"/>
      <c r="X2481" s="44">
        <f t="shared" si="1749"/>
        <v>0</v>
      </c>
      <c r="Y2481" s="209">
        <f t="shared" si="1745"/>
        <v>0</v>
      </c>
    </row>
    <row r="2482" spans="1:25" ht="20.399999999999999">
      <c r="A2482" s="20" t="s">
        <v>0</v>
      </c>
      <c r="B2482" s="20" t="s">
        <v>0</v>
      </c>
      <c r="C2482" s="20" t="s">
        <v>0</v>
      </c>
      <c r="D2482" s="21" t="s">
        <v>0</v>
      </c>
      <c r="E2482" s="21" t="s">
        <v>0</v>
      </c>
      <c r="F2482" s="21" t="s">
        <v>0</v>
      </c>
      <c r="G2482" s="150" t="s">
        <v>0</v>
      </c>
      <c r="H2482" s="30" t="s">
        <v>60</v>
      </c>
      <c r="I2482" s="31">
        <f t="shared" si="1731"/>
        <v>2000</v>
      </c>
      <c r="J2482" s="31">
        <f t="shared" ref="J2482:X2483" si="1758">SUM(J2483)</f>
        <v>0</v>
      </c>
      <c r="K2482" s="31">
        <f t="shared" si="1732"/>
        <v>2000</v>
      </c>
      <c r="L2482" s="31">
        <f t="shared" si="1758"/>
        <v>2000</v>
      </c>
      <c r="M2482" s="31">
        <f t="shared" si="1758"/>
        <v>0</v>
      </c>
      <c r="N2482" s="31">
        <f t="shared" si="1758"/>
        <v>0</v>
      </c>
      <c r="O2482" s="31">
        <f t="shared" si="1758"/>
        <v>0</v>
      </c>
      <c r="P2482" s="31">
        <f t="shared" si="1758"/>
        <v>0</v>
      </c>
      <c r="Q2482" s="31">
        <f t="shared" si="1758"/>
        <v>3000</v>
      </c>
      <c r="R2482" s="31">
        <f t="shared" si="1758"/>
        <v>0</v>
      </c>
      <c r="S2482" s="31">
        <f t="shared" si="1758"/>
        <v>0</v>
      </c>
      <c r="T2482" s="31">
        <f t="shared" si="1758"/>
        <v>0</v>
      </c>
      <c r="U2482" s="31">
        <f t="shared" si="1758"/>
        <v>0</v>
      </c>
      <c r="V2482" s="31">
        <f t="shared" si="1758"/>
        <v>0</v>
      </c>
      <c r="W2482" s="31">
        <f t="shared" si="1758"/>
        <v>0</v>
      </c>
      <c r="X2482" s="31">
        <f t="shared" si="1758"/>
        <v>0</v>
      </c>
      <c r="Y2482" s="220">
        <f t="shared" si="1745"/>
        <v>0</v>
      </c>
    </row>
    <row r="2483" spans="1:25">
      <c r="A2483" s="23" t="s">
        <v>786</v>
      </c>
      <c r="B2483" s="23" t="s">
        <v>172</v>
      </c>
      <c r="C2483" s="23" t="s">
        <v>1065</v>
      </c>
      <c r="D2483" s="23" t="s">
        <v>1066</v>
      </c>
      <c r="E2483" s="21" t="s">
        <v>166</v>
      </c>
      <c r="F2483" s="21" t="s">
        <v>0</v>
      </c>
      <c r="G2483" s="150" t="s">
        <v>0</v>
      </c>
      <c r="H2483" s="21" t="s">
        <v>53</v>
      </c>
      <c r="I2483" s="66">
        <f t="shared" si="1731"/>
        <v>2000</v>
      </c>
      <c r="J2483" s="66">
        <f t="shared" si="1758"/>
        <v>0</v>
      </c>
      <c r="K2483" s="66">
        <f t="shared" si="1732"/>
        <v>2000</v>
      </c>
      <c r="L2483" s="66">
        <f t="shared" si="1758"/>
        <v>2000</v>
      </c>
      <c r="M2483" s="66">
        <f t="shared" si="1758"/>
        <v>0</v>
      </c>
      <c r="N2483" s="66">
        <f t="shared" si="1758"/>
        <v>0</v>
      </c>
      <c r="O2483" s="66">
        <f t="shared" si="1758"/>
        <v>0</v>
      </c>
      <c r="P2483" s="66">
        <f t="shared" si="1758"/>
        <v>0</v>
      </c>
      <c r="Q2483" s="66">
        <f t="shared" si="1758"/>
        <v>3000</v>
      </c>
      <c r="R2483" s="66">
        <f t="shared" si="1758"/>
        <v>0</v>
      </c>
      <c r="S2483" s="66">
        <f t="shared" si="1758"/>
        <v>0</v>
      </c>
      <c r="T2483" s="66">
        <f t="shared" si="1758"/>
        <v>0</v>
      </c>
      <c r="U2483" s="66">
        <f t="shared" si="1758"/>
        <v>0</v>
      </c>
      <c r="V2483" s="66">
        <f t="shared" si="1758"/>
        <v>0</v>
      </c>
      <c r="W2483" s="66">
        <f t="shared" si="1758"/>
        <v>0</v>
      </c>
      <c r="X2483" s="66">
        <f t="shared" si="1758"/>
        <v>0</v>
      </c>
      <c r="Y2483" s="208">
        <f t="shared" si="1745"/>
        <v>0</v>
      </c>
    </row>
    <row r="2484" spans="1:25">
      <c r="A2484" s="23" t="s">
        <v>786</v>
      </c>
      <c r="B2484" s="23" t="s">
        <v>172</v>
      </c>
      <c r="C2484" s="23" t="s">
        <v>1065</v>
      </c>
      <c r="D2484" s="23" t="s">
        <v>1066</v>
      </c>
      <c r="E2484" s="22">
        <v>8213</v>
      </c>
      <c r="F2484" s="23"/>
      <c r="G2484" s="128" t="s">
        <v>3378</v>
      </c>
      <c r="H2484" s="32" t="s">
        <v>56</v>
      </c>
      <c r="I2484" s="44">
        <f t="shared" si="1731"/>
        <v>2000</v>
      </c>
      <c r="J2484" s="44">
        <v>0</v>
      </c>
      <c r="K2484" s="44">
        <f t="shared" si="1732"/>
        <v>2000</v>
      </c>
      <c r="L2484" s="44">
        <v>2000</v>
      </c>
      <c r="M2484" s="44">
        <v>0</v>
      </c>
      <c r="N2484" s="44">
        <v>0</v>
      </c>
      <c r="O2484" s="44">
        <v>0</v>
      </c>
      <c r="P2484" s="44">
        <v>0</v>
      </c>
      <c r="Q2484" s="44">
        <v>3000</v>
      </c>
      <c r="R2484" s="44">
        <v>0</v>
      </c>
      <c r="S2484" s="44">
        <v>0</v>
      </c>
      <c r="T2484" s="44">
        <f t="shared" si="1748"/>
        <v>0</v>
      </c>
      <c r="U2484" s="44"/>
      <c r="V2484" s="44"/>
      <c r="W2484" s="44"/>
      <c r="X2484" s="44">
        <f t="shared" si="1749"/>
        <v>0</v>
      </c>
      <c r="Y2484" s="209">
        <f t="shared" si="1745"/>
        <v>0</v>
      </c>
    </row>
    <row r="2485" spans="1:25">
      <c r="A2485" s="32" t="s">
        <v>0</v>
      </c>
      <c r="B2485" s="32" t="s">
        <v>0</v>
      </c>
      <c r="C2485" s="32" t="s">
        <v>0</v>
      </c>
      <c r="D2485" s="32" t="s">
        <v>0</v>
      </c>
      <c r="E2485" s="32" t="s">
        <v>0</v>
      </c>
      <c r="F2485" s="32" t="s">
        <v>0</v>
      </c>
      <c r="G2485" s="154" t="s">
        <v>0</v>
      </c>
      <c r="H2485" s="30" t="s">
        <v>1075</v>
      </c>
      <c r="I2485" s="31">
        <f t="shared" si="1731"/>
        <v>1137474</v>
      </c>
      <c r="J2485" s="31">
        <f t="shared" ref="J2485:P2485" si="1759">SUM(J2457,J2479,J2482)</f>
        <v>1129474</v>
      </c>
      <c r="K2485" s="31">
        <f t="shared" si="1732"/>
        <v>8000</v>
      </c>
      <c r="L2485" s="31">
        <f t="shared" si="1759"/>
        <v>2000</v>
      </c>
      <c r="M2485" s="31">
        <f t="shared" si="1759"/>
        <v>0</v>
      </c>
      <c r="N2485" s="31">
        <f t="shared" si="1759"/>
        <v>6000</v>
      </c>
      <c r="O2485" s="31">
        <f t="shared" si="1759"/>
        <v>0</v>
      </c>
      <c r="P2485" s="31">
        <f t="shared" si="1759"/>
        <v>0</v>
      </c>
      <c r="Q2485" s="31">
        <f>SUM(Q2457,Q2479,Q2482)</f>
        <v>1217019</v>
      </c>
      <c r="R2485" s="31">
        <f>SUM(R2457,R2479,R2482)</f>
        <v>1190141</v>
      </c>
      <c r="S2485" s="31">
        <f>SUM(S2457,S2479,S2482)</f>
        <v>1080648</v>
      </c>
      <c r="T2485" s="31">
        <f t="shared" ref="T2485:X2485" si="1760">SUM(T2457,T2479,T2482)</f>
        <v>109393</v>
      </c>
      <c r="U2485" s="31">
        <f t="shared" si="1760"/>
        <v>104205</v>
      </c>
      <c r="V2485" s="31">
        <f t="shared" si="1760"/>
        <v>5188</v>
      </c>
      <c r="W2485" s="31">
        <f t="shared" si="1760"/>
        <v>0</v>
      </c>
      <c r="X2485" s="31">
        <f t="shared" si="1760"/>
        <v>1190041</v>
      </c>
      <c r="Y2485" s="220">
        <f t="shared" si="1745"/>
        <v>99.99159763422989</v>
      </c>
    </row>
    <row r="2486" spans="1:25" ht="15" thickBot="1">
      <c r="A2486" s="32" t="s">
        <v>0</v>
      </c>
      <c r="B2486" s="32" t="s">
        <v>0</v>
      </c>
      <c r="C2486" s="32" t="s">
        <v>0</v>
      </c>
      <c r="D2486" s="32" t="s">
        <v>0</v>
      </c>
      <c r="E2486" s="32" t="s">
        <v>0</v>
      </c>
      <c r="F2486" s="32" t="s">
        <v>0</v>
      </c>
      <c r="G2486" s="154" t="s">
        <v>0</v>
      </c>
      <c r="H2486" s="21" t="s">
        <v>170</v>
      </c>
      <c r="I2486" s="66">
        <f t="shared" si="1731"/>
        <v>35</v>
      </c>
      <c r="J2486" s="66">
        <v>35</v>
      </c>
      <c r="K2486" s="66">
        <f t="shared" si="1732"/>
        <v>0</v>
      </c>
      <c r="L2486" s="66" t="s">
        <v>0</v>
      </c>
      <c r="M2486" s="66" t="s">
        <v>0</v>
      </c>
      <c r="N2486" s="66" t="s">
        <v>0</v>
      </c>
      <c r="O2486" s="66" t="s">
        <v>0</v>
      </c>
      <c r="P2486" s="66" t="s">
        <v>0</v>
      </c>
      <c r="Q2486" s="66">
        <v>0</v>
      </c>
      <c r="R2486" s="66"/>
      <c r="S2486" s="66"/>
      <c r="T2486" s="66"/>
      <c r="U2486" s="66"/>
      <c r="V2486" s="66"/>
      <c r="W2486" s="66"/>
      <c r="X2486" s="66"/>
      <c r="Y2486" s="208">
        <v>0</v>
      </c>
    </row>
    <row r="2487" spans="1:25" ht="41.4" thickBot="1">
      <c r="A2487" s="252" t="s">
        <v>0</v>
      </c>
      <c r="B2487" s="252" t="s">
        <v>0</v>
      </c>
      <c r="C2487" s="252" t="s">
        <v>0</v>
      </c>
      <c r="D2487" s="252" t="s">
        <v>0</v>
      </c>
      <c r="E2487" s="252" t="s">
        <v>0</v>
      </c>
      <c r="F2487" s="252" t="s">
        <v>0</v>
      </c>
      <c r="G2487" s="258" t="s">
        <v>0</v>
      </c>
      <c r="H2487" s="24" t="s">
        <v>72</v>
      </c>
      <c r="I2487" s="1" t="s">
        <v>3093</v>
      </c>
      <c r="J2487" s="1" t="s">
        <v>3130</v>
      </c>
      <c r="K2487" s="1" t="s">
        <v>3</v>
      </c>
      <c r="L2487" s="1" t="s">
        <v>4</v>
      </c>
      <c r="M2487" s="1" t="s">
        <v>5</v>
      </c>
      <c r="N2487" s="1" t="s">
        <v>6</v>
      </c>
      <c r="O2487" s="1" t="s">
        <v>7</v>
      </c>
      <c r="P2487" s="1" t="s">
        <v>8</v>
      </c>
      <c r="Q2487" s="1" t="s">
        <v>3344</v>
      </c>
      <c r="R2487" s="1" t="s">
        <v>3427</v>
      </c>
      <c r="S2487" s="1" t="s">
        <v>3447</v>
      </c>
      <c r="T2487" s="1" t="s">
        <v>3448</v>
      </c>
      <c r="U2487" s="1" t="s">
        <v>3452</v>
      </c>
      <c r="V2487" s="1" t="s">
        <v>3449</v>
      </c>
      <c r="W2487" s="1" t="s">
        <v>3450</v>
      </c>
      <c r="X2487" s="1" t="s">
        <v>3451</v>
      </c>
      <c r="Y2487" s="216" t="s">
        <v>3385</v>
      </c>
    </row>
    <row r="2488" spans="1:25">
      <c r="A2488" s="253"/>
      <c r="B2488" s="253"/>
      <c r="C2488" s="253"/>
      <c r="D2488" s="253"/>
      <c r="E2488" s="253"/>
      <c r="F2488" s="253"/>
      <c r="G2488" s="259"/>
      <c r="H2488" s="33" t="s">
        <v>0</v>
      </c>
      <c r="I2488" s="45">
        <v>1</v>
      </c>
      <c r="J2488" s="45">
        <v>3</v>
      </c>
      <c r="K2488" s="45" t="s">
        <v>9</v>
      </c>
      <c r="L2488" s="45">
        <v>5</v>
      </c>
      <c r="M2488" s="45">
        <v>6</v>
      </c>
      <c r="N2488" s="45">
        <v>7</v>
      </c>
      <c r="O2488" s="45">
        <v>8</v>
      </c>
      <c r="P2488" s="45">
        <v>9</v>
      </c>
      <c r="Q2488" s="45">
        <v>1</v>
      </c>
      <c r="R2488" s="45">
        <v>2</v>
      </c>
      <c r="S2488" s="45">
        <v>3</v>
      </c>
      <c r="T2488" s="45" t="s">
        <v>3453</v>
      </c>
      <c r="U2488" s="45">
        <v>5</v>
      </c>
      <c r="V2488" s="45">
        <v>6</v>
      </c>
      <c r="W2488" s="45">
        <v>7</v>
      </c>
      <c r="X2488" s="45" t="s">
        <v>3454</v>
      </c>
      <c r="Y2488" s="276">
        <v>9</v>
      </c>
    </row>
    <row r="2489" spans="1:25">
      <c r="A2489" s="253"/>
      <c r="B2489" s="253"/>
      <c r="C2489" s="253"/>
      <c r="D2489" s="253"/>
      <c r="E2489" s="253"/>
      <c r="F2489" s="253"/>
      <c r="G2489" s="259"/>
      <c r="H2489" s="34" t="s">
        <v>108</v>
      </c>
      <c r="I2489" s="35">
        <f t="shared" si="1731"/>
        <v>1137474</v>
      </c>
      <c r="J2489" s="35">
        <f t="shared" ref="J2489:P2489" si="1761">SUM(J2485)</f>
        <v>1129474</v>
      </c>
      <c r="K2489" s="35">
        <f t="shared" si="1732"/>
        <v>8000</v>
      </c>
      <c r="L2489" s="35">
        <f t="shared" si="1761"/>
        <v>2000</v>
      </c>
      <c r="M2489" s="35">
        <f t="shared" si="1761"/>
        <v>0</v>
      </c>
      <c r="N2489" s="35">
        <f t="shared" si="1761"/>
        <v>6000</v>
      </c>
      <c r="O2489" s="35">
        <f t="shared" si="1761"/>
        <v>0</v>
      </c>
      <c r="P2489" s="35">
        <f t="shared" si="1761"/>
        <v>0</v>
      </c>
      <c r="Q2489" s="35">
        <f>SUM(Q2485)</f>
        <v>1217019</v>
      </c>
      <c r="R2489" s="35">
        <f>SUM(R2485)</f>
        <v>1190141</v>
      </c>
      <c r="S2489" s="35">
        <f>SUM(S2485)</f>
        <v>1080648</v>
      </c>
      <c r="T2489" s="35">
        <f t="shared" ref="T2489:X2489" si="1762">SUM(T2485)</f>
        <v>109393</v>
      </c>
      <c r="U2489" s="35">
        <f t="shared" si="1762"/>
        <v>104205</v>
      </c>
      <c r="V2489" s="35">
        <f t="shared" si="1762"/>
        <v>5188</v>
      </c>
      <c r="W2489" s="35">
        <f t="shared" si="1762"/>
        <v>0</v>
      </c>
      <c r="X2489" s="35">
        <f t="shared" si="1762"/>
        <v>1190041</v>
      </c>
      <c r="Y2489" s="218">
        <f t="shared" ref="Y2489:Y2490" si="1763">IF(R2489=0,0,(X2489/R2489)*100)</f>
        <v>99.99159763422989</v>
      </c>
    </row>
    <row r="2490" spans="1:25">
      <c r="A2490" s="253"/>
      <c r="B2490" s="253"/>
      <c r="C2490" s="253"/>
      <c r="D2490" s="253"/>
      <c r="E2490" s="253"/>
      <c r="F2490" s="253"/>
      <c r="G2490" s="259"/>
      <c r="H2490" s="36" t="s">
        <v>69</v>
      </c>
      <c r="I2490" s="35">
        <f t="shared" si="1731"/>
        <v>1137474</v>
      </c>
      <c r="J2490" s="35">
        <f t="shared" ref="J2490:P2490" si="1764">SUM(J2489)</f>
        <v>1129474</v>
      </c>
      <c r="K2490" s="35">
        <f t="shared" si="1732"/>
        <v>8000</v>
      </c>
      <c r="L2490" s="35">
        <f t="shared" si="1764"/>
        <v>2000</v>
      </c>
      <c r="M2490" s="35">
        <f t="shared" si="1764"/>
        <v>0</v>
      </c>
      <c r="N2490" s="35">
        <f t="shared" si="1764"/>
        <v>6000</v>
      </c>
      <c r="O2490" s="35">
        <f t="shared" si="1764"/>
        <v>0</v>
      </c>
      <c r="P2490" s="35">
        <f t="shared" si="1764"/>
        <v>0</v>
      </c>
      <c r="Q2490" s="35">
        <f>SUM(Q2489)</f>
        <v>1217019</v>
      </c>
      <c r="R2490" s="35">
        <f>SUM(R2489)</f>
        <v>1190141</v>
      </c>
      <c r="S2490" s="35">
        <f>SUM(S2489)</f>
        <v>1080648</v>
      </c>
      <c r="T2490" s="35">
        <f t="shared" ref="T2490:X2490" si="1765">SUM(T2489)</f>
        <v>109393</v>
      </c>
      <c r="U2490" s="35">
        <f t="shared" si="1765"/>
        <v>104205</v>
      </c>
      <c r="V2490" s="35">
        <f t="shared" si="1765"/>
        <v>5188</v>
      </c>
      <c r="W2490" s="35">
        <f t="shared" si="1765"/>
        <v>0</v>
      </c>
      <c r="X2490" s="35">
        <f t="shared" si="1765"/>
        <v>1190041</v>
      </c>
      <c r="Y2490" s="218">
        <f t="shared" si="1763"/>
        <v>99.99159763422989</v>
      </c>
    </row>
    <row r="2491" spans="1:25">
      <c r="A2491" s="254"/>
      <c r="B2491" s="254"/>
      <c r="C2491" s="254"/>
      <c r="D2491" s="254"/>
      <c r="E2491" s="254"/>
      <c r="F2491" s="254"/>
      <c r="G2491" s="260"/>
    </row>
    <row r="2492" spans="1:25" ht="15" thickBot="1">
      <c r="A2492" s="32" t="s">
        <v>0</v>
      </c>
      <c r="B2492" s="32" t="s">
        <v>0</v>
      </c>
      <c r="C2492" s="32" t="s">
        <v>0</v>
      </c>
      <c r="D2492" s="32" t="s">
        <v>0</v>
      </c>
      <c r="E2492" s="32" t="s">
        <v>0</v>
      </c>
      <c r="F2492" s="32" t="s">
        <v>0</v>
      </c>
      <c r="G2492" s="154" t="s">
        <v>0</v>
      </c>
      <c r="H2492" s="37" t="s">
        <v>0</v>
      </c>
      <c r="I2492" s="37"/>
      <c r="J2492" s="37"/>
      <c r="K2492" s="37"/>
      <c r="L2492" s="37" t="s">
        <v>0</v>
      </c>
      <c r="M2492" s="37" t="s">
        <v>0</v>
      </c>
      <c r="N2492" s="37" t="s">
        <v>0</v>
      </c>
      <c r="O2492" s="37" t="s">
        <v>0</v>
      </c>
      <c r="P2492" s="37" t="s">
        <v>0</v>
      </c>
      <c r="Q2492" s="37"/>
      <c r="R2492" s="37"/>
      <c r="S2492" s="37"/>
      <c r="T2492" s="37" t="s">
        <v>0</v>
      </c>
      <c r="U2492" s="37" t="s">
        <v>0</v>
      </c>
      <c r="V2492" s="37" t="s">
        <v>0</v>
      </c>
      <c r="W2492" s="37" t="s">
        <v>0</v>
      </c>
      <c r="X2492" s="37" t="s">
        <v>0</v>
      </c>
      <c r="Y2492" s="219"/>
    </row>
    <row r="2493" spans="1:25" ht="41.4" thickBot="1">
      <c r="A2493" s="24" t="s">
        <v>123</v>
      </c>
      <c r="B2493" s="24" t="s">
        <v>124</v>
      </c>
      <c r="C2493" s="24" t="s">
        <v>125</v>
      </c>
      <c r="D2493" s="25" t="s">
        <v>0</v>
      </c>
      <c r="E2493" s="24" t="s">
        <v>126</v>
      </c>
      <c r="F2493" s="24" t="s">
        <v>127</v>
      </c>
      <c r="G2493" s="151" t="s">
        <v>128</v>
      </c>
      <c r="H2493" s="24" t="s">
        <v>1</v>
      </c>
      <c r="I2493" s="1" t="s">
        <v>3093</v>
      </c>
      <c r="J2493" s="1" t="s">
        <v>3130</v>
      </c>
      <c r="K2493" s="1" t="s">
        <v>3</v>
      </c>
      <c r="L2493" s="1" t="s">
        <v>4</v>
      </c>
      <c r="M2493" s="1" t="s">
        <v>5</v>
      </c>
      <c r="N2493" s="1" t="s">
        <v>6</v>
      </c>
      <c r="O2493" s="1" t="s">
        <v>7</v>
      </c>
      <c r="P2493" s="1" t="s">
        <v>8</v>
      </c>
      <c r="Q2493" s="1" t="s">
        <v>3344</v>
      </c>
      <c r="R2493" s="1" t="s">
        <v>3427</v>
      </c>
      <c r="S2493" s="1" t="s">
        <v>3447</v>
      </c>
      <c r="T2493" s="1" t="s">
        <v>3448</v>
      </c>
      <c r="U2493" s="1" t="s">
        <v>3452</v>
      </c>
      <c r="V2493" s="1" t="s">
        <v>3449</v>
      </c>
      <c r="W2493" s="1" t="s">
        <v>3450</v>
      </c>
      <c r="X2493" s="1" t="s">
        <v>3451</v>
      </c>
      <c r="Y2493" s="216" t="s">
        <v>3385</v>
      </c>
    </row>
    <row r="2494" spans="1:25">
      <c r="A2494" s="26" t="s">
        <v>0</v>
      </c>
      <c r="B2494" s="26" t="s">
        <v>0</v>
      </c>
      <c r="C2494" s="26" t="s">
        <v>0</v>
      </c>
      <c r="D2494" s="27" t="s">
        <v>0</v>
      </c>
      <c r="E2494" s="27" t="s">
        <v>0</v>
      </c>
      <c r="F2494" s="28" t="s">
        <v>0</v>
      </c>
      <c r="G2494" s="152" t="s">
        <v>0</v>
      </c>
      <c r="H2494" s="29" t="s">
        <v>0</v>
      </c>
      <c r="I2494" s="45">
        <v>1</v>
      </c>
      <c r="J2494" s="45">
        <v>3</v>
      </c>
      <c r="K2494" s="45" t="s">
        <v>9</v>
      </c>
      <c r="L2494" s="45">
        <v>5</v>
      </c>
      <c r="M2494" s="45">
        <v>6</v>
      </c>
      <c r="N2494" s="45">
        <v>7</v>
      </c>
      <c r="O2494" s="45">
        <v>8</v>
      </c>
      <c r="P2494" s="45">
        <v>9</v>
      </c>
      <c r="Q2494" s="45">
        <v>1</v>
      </c>
      <c r="R2494" s="45">
        <v>2</v>
      </c>
      <c r="S2494" s="45">
        <v>3</v>
      </c>
      <c r="T2494" s="45" t="s">
        <v>3453</v>
      </c>
      <c r="U2494" s="45">
        <v>5</v>
      </c>
      <c r="V2494" s="45">
        <v>6</v>
      </c>
      <c r="W2494" s="45">
        <v>7</v>
      </c>
      <c r="X2494" s="45" t="s">
        <v>3454</v>
      </c>
      <c r="Y2494" s="276">
        <v>9</v>
      </c>
    </row>
    <row r="2495" spans="1:25">
      <c r="A2495" s="133" t="s">
        <v>786</v>
      </c>
      <c r="B2495" s="133" t="s">
        <v>172</v>
      </c>
      <c r="C2495" s="109" t="s">
        <v>1076</v>
      </c>
      <c r="D2495" s="109" t="s">
        <v>1077</v>
      </c>
      <c r="E2495" s="98" t="s">
        <v>0</v>
      </c>
      <c r="F2495" s="98" t="s">
        <v>0</v>
      </c>
      <c r="G2495" s="153" t="s">
        <v>0</v>
      </c>
      <c r="H2495" s="98" t="s">
        <v>1078</v>
      </c>
      <c r="I2495" s="110"/>
      <c r="J2495" s="110"/>
      <c r="K2495" s="110"/>
      <c r="L2495" s="110" t="s">
        <v>0</v>
      </c>
      <c r="M2495" s="110" t="s">
        <v>0</v>
      </c>
      <c r="N2495" s="110" t="s">
        <v>0</v>
      </c>
      <c r="O2495" s="110" t="s">
        <v>0</v>
      </c>
      <c r="P2495" s="110" t="s">
        <v>0</v>
      </c>
      <c r="Q2495" s="110"/>
      <c r="R2495" s="110"/>
      <c r="S2495" s="110"/>
      <c r="T2495" s="110" t="s">
        <v>0</v>
      </c>
      <c r="U2495" s="110" t="s">
        <v>0</v>
      </c>
      <c r="V2495" s="110" t="s">
        <v>0</v>
      </c>
      <c r="W2495" s="110" t="s">
        <v>0</v>
      </c>
      <c r="X2495" s="110" t="s">
        <v>0</v>
      </c>
      <c r="Y2495" s="217"/>
    </row>
    <row r="2496" spans="1:25" ht="20.399999999999999">
      <c r="A2496" s="20" t="s">
        <v>0</v>
      </c>
      <c r="B2496" s="20" t="s">
        <v>0</v>
      </c>
      <c r="C2496" s="20" t="s">
        <v>0</v>
      </c>
      <c r="D2496" s="21" t="s">
        <v>0</v>
      </c>
      <c r="E2496" s="21" t="s">
        <v>0</v>
      </c>
      <c r="F2496" s="21" t="s">
        <v>0</v>
      </c>
      <c r="G2496" s="150" t="s">
        <v>0</v>
      </c>
      <c r="H2496" s="30" t="s">
        <v>33</v>
      </c>
      <c r="I2496" s="31">
        <f t="shared" si="1731"/>
        <v>2011758</v>
      </c>
      <c r="J2496" s="31">
        <f t="shared" ref="J2496:P2496" si="1766">SUM(J2497,J2505,J2507)</f>
        <v>2000258</v>
      </c>
      <c r="K2496" s="31">
        <f t="shared" si="1732"/>
        <v>11500</v>
      </c>
      <c r="L2496" s="31">
        <f t="shared" si="1766"/>
        <v>7500</v>
      </c>
      <c r="M2496" s="31">
        <f t="shared" si="1766"/>
        <v>0</v>
      </c>
      <c r="N2496" s="31">
        <f t="shared" si="1766"/>
        <v>4000</v>
      </c>
      <c r="O2496" s="31">
        <f t="shared" si="1766"/>
        <v>0</v>
      </c>
      <c r="P2496" s="31">
        <f t="shared" si="1766"/>
        <v>0</v>
      </c>
      <c r="Q2496" s="31">
        <f>SUM(Q2497,Q2505,Q2507)</f>
        <v>2112143</v>
      </c>
      <c r="R2496" s="31">
        <f>SUM(R2497,R2505,R2507)</f>
        <v>2091468</v>
      </c>
      <c r="S2496" s="31">
        <f>SUM(S2497,S2505,S2507)</f>
        <v>1652115</v>
      </c>
      <c r="T2496" s="31">
        <f t="shared" ref="T2496:X2496" si="1767">SUM(T2497,T2505,T2507)</f>
        <v>439353</v>
      </c>
      <c r="U2496" s="31">
        <f t="shared" si="1767"/>
        <v>150715</v>
      </c>
      <c r="V2496" s="31">
        <f t="shared" si="1767"/>
        <v>144380</v>
      </c>
      <c r="W2496" s="31">
        <f t="shared" si="1767"/>
        <v>144258</v>
      </c>
      <c r="X2496" s="31">
        <f t="shared" si="1767"/>
        <v>2091468</v>
      </c>
      <c r="Y2496" s="220">
        <f t="shared" ref="Y2496:Y2525" si="1768">IF(R2496=0,0,(X2496/R2496)*100)</f>
        <v>100</v>
      </c>
    </row>
    <row r="2497" spans="1:25">
      <c r="A2497" s="23" t="s">
        <v>786</v>
      </c>
      <c r="B2497" s="23" t="s">
        <v>172</v>
      </c>
      <c r="C2497" s="23" t="s">
        <v>1076</v>
      </c>
      <c r="D2497" s="23" t="s">
        <v>1077</v>
      </c>
      <c r="E2497" s="21" t="s">
        <v>132</v>
      </c>
      <c r="F2497" s="21" t="s">
        <v>0</v>
      </c>
      <c r="G2497" s="150" t="s">
        <v>0</v>
      </c>
      <c r="H2497" s="21" t="s">
        <v>11</v>
      </c>
      <c r="I2497" s="66">
        <f t="shared" ref="I2497:I2560" si="1769">SUM(J2497,K2497,O2497,P2497)</f>
        <v>1725311</v>
      </c>
      <c r="J2497" s="66">
        <f t="shared" ref="J2497:P2497" si="1770">SUM(J2498,J2499)</f>
        <v>1725311</v>
      </c>
      <c r="K2497" s="66">
        <f t="shared" ref="K2497:K2560" si="1771">SUM(L2497,M2497,N2497)</f>
        <v>0</v>
      </c>
      <c r="L2497" s="66">
        <f t="shared" si="1770"/>
        <v>0</v>
      </c>
      <c r="M2497" s="66">
        <f t="shared" si="1770"/>
        <v>0</v>
      </c>
      <c r="N2497" s="66">
        <f t="shared" si="1770"/>
        <v>0</v>
      </c>
      <c r="O2497" s="66">
        <f t="shared" si="1770"/>
        <v>0</v>
      </c>
      <c r="P2497" s="66">
        <f t="shared" si="1770"/>
        <v>0</v>
      </c>
      <c r="Q2497" s="66">
        <f>SUM(Q2498,Q2499)</f>
        <v>1801376</v>
      </c>
      <c r="R2497" s="66">
        <f>SUM(R2498,R2499)</f>
        <v>1801376</v>
      </c>
      <c r="S2497" s="66">
        <f>SUM(S2498,S2499)</f>
        <v>1424808</v>
      </c>
      <c r="T2497" s="66">
        <f t="shared" ref="T2497:X2497" si="1772">SUM(T2498,T2499)</f>
        <v>376568</v>
      </c>
      <c r="U2497" s="66">
        <f t="shared" si="1772"/>
        <v>129746</v>
      </c>
      <c r="V2497" s="66">
        <f t="shared" si="1772"/>
        <v>123411</v>
      </c>
      <c r="W2497" s="66">
        <f t="shared" si="1772"/>
        <v>123411</v>
      </c>
      <c r="X2497" s="66">
        <f t="shared" si="1772"/>
        <v>1801376</v>
      </c>
      <c r="Y2497" s="208">
        <f t="shared" si="1768"/>
        <v>100</v>
      </c>
    </row>
    <row r="2498" spans="1:25">
      <c r="A2498" s="23" t="s">
        <v>786</v>
      </c>
      <c r="B2498" s="23" t="s">
        <v>172</v>
      </c>
      <c r="C2498" s="23" t="s">
        <v>1076</v>
      </c>
      <c r="D2498" s="23" t="s">
        <v>1077</v>
      </c>
      <c r="E2498" s="22">
        <v>6111</v>
      </c>
      <c r="F2498" s="23"/>
      <c r="G2498" s="128" t="s">
        <v>3378</v>
      </c>
      <c r="H2498" s="32" t="s">
        <v>12</v>
      </c>
      <c r="I2498" s="44">
        <f t="shared" si="1769"/>
        <v>1513477</v>
      </c>
      <c r="J2498" s="44">
        <v>1513477</v>
      </c>
      <c r="K2498" s="44">
        <f t="shared" si="1771"/>
        <v>0</v>
      </c>
      <c r="L2498" s="44">
        <v>0</v>
      </c>
      <c r="M2498" s="44">
        <v>0</v>
      </c>
      <c r="N2498" s="44">
        <v>0</v>
      </c>
      <c r="O2498" s="44">
        <v>0</v>
      </c>
      <c r="P2498" s="44">
        <v>0</v>
      </c>
      <c r="Q2498" s="44">
        <v>1588737</v>
      </c>
      <c r="R2498" s="44">
        <v>1588737</v>
      </c>
      <c r="S2498" s="44">
        <v>1218503</v>
      </c>
      <c r="T2498" s="44">
        <f t="shared" ref="T2498:T2524" si="1773">U2498+V2498+W2498</f>
        <v>370234</v>
      </c>
      <c r="U2498" s="44">
        <v>123412</v>
      </c>
      <c r="V2498" s="44">
        <v>123411</v>
      </c>
      <c r="W2498" s="44">
        <v>123411</v>
      </c>
      <c r="X2498" s="44">
        <f t="shared" ref="X2498:X2524" si="1774">S2498+T2498</f>
        <v>1588737</v>
      </c>
      <c r="Y2498" s="209">
        <f t="shared" si="1768"/>
        <v>100</v>
      </c>
    </row>
    <row r="2499" spans="1:25">
      <c r="A2499" s="20" t="s">
        <v>786</v>
      </c>
      <c r="B2499" s="20" t="s">
        <v>172</v>
      </c>
      <c r="C2499" s="20" t="s">
        <v>1076</v>
      </c>
      <c r="D2499" s="20" t="s">
        <v>1077</v>
      </c>
      <c r="E2499" s="20" t="s">
        <v>134</v>
      </c>
      <c r="F2499" s="23" t="s">
        <v>0</v>
      </c>
      <c r="G2499" s="154" t="s">
        <v>0</v>
      </c>
      <c r="H2499" s="21" t="s">
        <v>13</v>
      </c>
      <c r="I2499" s="66">
        <f t="shared" si="1769"/>
        <v>211834</v>
      </c>
      <c r="J2499" s="66">
        <f t="shared" ref="J2499:P2499" si="1775">SUM(J2500:J2504)</f>
        <v>211834</v>
      </c>
      <c r="K2499" s="66">
        <f t="shared" si="1771"/>
        <v>0</v>
      </c>
      <c r="L2499" s="66">
        <f t="shared" si="1775"/>
        <v>0</v>
      </c>
      <c r="M2499" s="66">
        <f t="shared" si="1775"/>
        <v>0</v>
      </c>
      <c r="N2499" s="66">
        <f t="shared" si="1775"/>
        <v>0</v>
      </c>
      <c r="O2499" s="66">
        <f t="shared" si="1775"/>
        <v>0</v>
      </c>
      <c r="P2499" s="66">
        <f t="shared" si="1775"/>
        <v>0</v>
      </c>
      <c r="Q2499" s="66">
        <f>SUM(Q2500:Q2504)</f>
        <v>212639</v>
      </c>
      <c r="R2499" s="66">
        <f>SUM(R2500:R2504)</f>
        <v>212639</v>
      </c>
      <c r="S2499" s="66">
        <f>SUM(S2500:S2504)</f>
        <v>206305</v>
      </c>
      <c r="T2499" s="66">
        <f t="shared" ref="T2499:X2499" si="1776">SUM(T2500:T2504)</f>
        <v>6334</v>
      </c>
      <c r="U2499" s="66">
        <f t="shared" si="1776"/>
        <v>6334</v>
      </c>
      <c r="V2499" s="66">
        <f t="shared" si="1776"/>
        <v>0</v>
      </c>
      <c r="W2499" s="66">
        <f t="shared" si="1776"/>
        <v>0</v>
      </c>
      <c r="X2499" s="66">
        <f t="shared" si="1776"/>
        <v>212639</v>
      </c>
      <c r="Y2499" s="208">
        <f t="shared" si="1768"/>
        <v>100</v>
      </c>
    </row>
    <row r="2500" spans="1:25">
      <c r="A2500" s="23" t="s">
        <v>786</v>
      </c>
      <c r="B2500" s="23" t="s">
        <v>172</v>
      </c>
      <c r="C2500" s="23" t="s">
        <v>1076</v>
      </c>
      <c r="D2500" s="23" t="s">
        <v>1077</v>
      </c>
      <c r="E2500" s="22">
        <v>6112</v>
      </c>
      <c r="F2500" s="23" t="s">
        <v>1079</v>
      </c>
      <c r="G2500" s="128" t="s">
        <v>3378</v>
      </c>
      <c r="H2500" s="32" t="s">
        <v>16</v>
      </c>
      <c r="I2500" s="44">
        <f t="shared" si="1769"/>
        <v>31000</v>
      </c>
      <c r="J2500" s="44">
        <v>31000</v>
      </c>
      <c r="K2500" s="44">
        <f t="shared" si="1771"/>
        <v>0</v>
      </c>
      <c r="L2500" s="44">
        <v>0</v>
      </c>
      <c r="M2500" s="44">
        <v>0</v>
      </c>
      <c r="N2500" s="44">
        <v>0</v>
      </c>
      <c r="O2500" s="44">
        <v>0</v>
      </c>
      <c r="P2500" s="44">
        <v>0</v>
      </c>
      <c r="Q2500" s="44">
        <v>31000</v>
      </c>
      <c r="R2500" s="44">
        <v>31000</v>
      </c>
      <c r="S2500" s="44">
        <v>31000</v>
      </c>
      <c r="T2500" s="44">
        <f t="shared" si="1773"/>
        <v>0</v>
      </c>
      <c r="U2500" s="44"/>
      <c r="V2500" s="44"/>
      <c r="W2500" s="44"/>
      <c r="X2500" s="44">
        <f t="shared" si="1774"/>
        <v>31000</v>
      </c>
      <c r="Y2500" s="209">
        <f t="shared" si="1768"/>
        <v>100</v>
      </c>
    </row>
    <row r="2501" spans="1:25">
      <c r="A2501" s="23" t="s">
        <v>786</v>
      </c>
      <c r="B2501" s="23" t="s">
        <v>172</v>
      </c>
      <c r="C2501" s="23" t="s">
        <v>1076</v>
      </c>
      <c r="D2501" s="23" t="s">
        <v>1077</v>
      </c>
      <c r="E2501" s="22">
        <v>6112</v>
      </c>
      <c r="F2501" s="23" t="s">
        <v>1080</v>
      </c>
      <c r="G2501" s="128" t="s">
        <v>3378</v>
      </c>
      <c r="H2501" s="32" t="s">
        <v>19</v>
      </c>
      <c r="I2501" s="44">
        <f t="shared" si="1769"/>
        <v>113000</v>
      </c>
      <c r="J2501" s="44">
        <v>113000</v>
      </c>
      <c r="K2501" s="44">
        <f t="shared" si="1771"/>
        <v>0</v>
      </c>
      <c r="L2501" s="44">
        <v>0</v>
      </c>
      <c r="M2501" s="44">
        <v>0</v>
      </c>
      <c r="N2501" s="44">
        <v>0</v>
      </c>
      <c r="O2501" s="44">
        <v>0</v>
      </c>
      <c r="P2501" s="44">
        <v>0</v>
      </c>
      <c r="Q2501" s="44">
        <v>113000</v>
      </c>
      <c r="R2501" s="44">
        <v>113000</v>
      </c>
      <c r="S2501" s="44">
        <v>113000</v>
      </c>
      <c r="T2501" s="44">
        <f t="shared" si="1773"/>
        <v>0</v>
      </c>
      <c r="U2501" s="44"/>
      <c r="V2501" s="44"/>
      <c r="W2501" s="44">
        <v>0</v>
      </c>
      <c r="X2501" s="44">
        <f t="shared" si="1774"/>
        <v>113000</v>
      </c>
      <c r="Y2501" s="209">
        <f t="shared" si="1768"/>
        <v>100</v>
      </c>
    </row>
    <row r="2502" spans="1:25">
      <c r="A2502" s="23" t="s">
        <v>786</v>
      </c>
      <c r="B2502" s="23" t="s">
        <v>172</v>
      </c>
      <c r="C2502" s="23" t="s">
        <v>1076</v>
      </c>
      <c r="D2502" s="23" t="s">
        <v>1077</v>
      </c>
      <c r="E2502" s="22">
        <v>6112</v>
      </c>
      <c r="F2502" s="23" t="s">
        <v>1081</v>
      </c>
      <c r="G2502" s="128" t="s">
        <v>3378</v>
      </c>
      <c r="H2502" s="32" t="s">
        <v>17</v>
      </c>
      <c r="I2502" s="44">
        <f t="shared" si="1769"/>
        <v>28400</v>
      </c>
      <c r="J2502" s="44">
        <v>28400</v>
      </c>
      <c r="K2502" s="44">
        <f t="shared" si="1771"/>
        <v>0</v>
      </c>
      <c r="L2502" s="44">
        <v>0</v>
      </c>
      <c r="M2502" s="44">
        <v>0</v>
      </c>
      <c r="N2502" s="44">
        <v>0</v>
      </c>
      <c r="O2502" s="44">
        <v>0</v>
      </c>
      <c r="P2502" s="44">
        <v>0</v>
      </c>
      <c r="Q2502" s="44">
        <v>29205</v>
      </c>
      <c r="R2502" s="44">
        <v>29205</v>
      </c>
      <c r="S2502" s="44">
        <v>29205</v>
      </c>
      <c r="T2502" s="44">
        <f t="shared" si="1773"/>
        <v>0</v>
      </c>
      <c r="U2502" s="44"/>
      <c r="V2502" s="44"/>
      <c r="W2502" s="44"/>
      <c r="X2502" s="44">
        <f t="shared" si="1774"/>
        <v>29205</v>
      </c>
      <c r="Y2502" s="209">
        <f t="shared" si="1768"/>
        <v>100</v>
      </c>
    </row>
    <row r="2503" spans="1:25">
      <c r="A2503" s="23" t="s">
        <v>786</v>
      </c>
      <c r="B2503" s="23" t="s">
        <v>172</v>
      </c>
      <c r="C2503" s="23" t="s">
        <v>1076</v>
      </c>
      <c r="D2503" s="23" t="s">
        <v>1077</v>
      </c>
      <c r="E2503" s="22">
        <v>6112</v>
      </c>
      <c r="F2503" s="23" t="s">
        <v>1082</v>
      </c>
      <c r="G2503" s="128" t="s">
        <v>3378</v>
      </c>
      <c r="H2503" s="32" t="s">
        <v>15</v>
      </c>
      <c r="I2503" s="44">
        <f t="shared" si="1769"/>
        <v>24534</v>
      </c>
      <c r="J2503" s="44">
        <v>24534</v>
      </c>
      <c r="K2503" s="44">
        <f t="shared" si="1771"/>
        <v>0</v>
      </c>
      <c r="L2503" s="44">
        <v>0</v>
      </c>
      <c r="M2503" s="44">
        <v>0</v>
      </c>
      <c r="N2503" s="44">
        <v>0</v>
      </c>
      <c r="O2503" s="44">
        <v>0</v>
      </c>
      <c r="P2503" s="44">
        <v>0</v>
      </c>
      <c r="Q2503" s="44">
        <v>24534</v>
      </c>
      <c r="R2503" s="44">
        <v>24534</v>
      </c>
      <c r="S2503" s="44">
        <v>18200</v>
      </c>
      <c r="T2503" s="44">
        <f t="shared" si="1773"/>
        <v>6334</v>
      </c>
      <c r="U2503" s="44">
        <v>6334</v>
      </c>
      <c r="V2503" s="44"/>
      <c r="W2503" s="44"/>
      <c r="X2503" s="44">
        <f t="shared" si="1774"/>
        <v>24534</v>
      </c>
      <c r="Y2503" s="209">
        <f t="shared" si="1768"/>
        <v>100</v>
      </c>
    </row>
    <row r="2504" spans="1:25">
      <c r="A2504" s="23" t="s">
        <v>786</v>
      </c>
      <c r="B2504" s="23" t="s">
        <v>172</v>
      </c>
      <c r="C2504" s="23" t="s">
        <v>1076</v>
      </c>
      <c r="D2504" s="23" t="s">
        <v>1077</v>
      </c>
      <c r="E2504" s="22">
        <v>6112</v>
      </c>
      <c r="F2504" s="23" t="s">
        <v>1083</v>
      </c>
      <c r="G2504" s="128" t="s">
        <v>3378</v>
      </c>
      <c r="H2504" s="32" t="s">
        <v>18</v>
      </c>
      <c r="I2504" s="44">
        <f t="shared" si="1769"/>
        <v>14900</v>
      </c>
      <c r="J2504" s="44">
        <v>14900</v>
      </c>
      <c r="K2504" s="44">
        <f t="shared" si="1771"/>
        <v>0</v>
      </c>
      <c r="L2504" s="44">
        <v>0</v>
      </c>
      <c r="M2504" s="44">
        <v>0</v>
      </c>
      <c r="N2504" s="44">
        <v>0</v>
      </c>
      <c r="O2504" s="44">
        <v>0</v>
      </c>
      <c r="P2504" s="44">
        <v>0</v>
      </c>
      <c r="Q2504" s="44">
        <v>14900</v>
      </c>
      <c r="R2504" s="44">
        <v>14900</v>
      </c>
      <c r="S2504" s="44">
        <v>14900</v>
      </c>
      <c r="T2504" s="44">
        <f t="shared" si="1773"/>
        <v>0</v>
      </c>
      <c r="U2504" s="44"/>
      <c r="V2504" s="44"/>
      <c r="W2504" s="44"/>
      <c r="X2504" s="44">
        <f t="shared" si="1774"/>
        <v>14900</v>
      </c>
      <c r="Y2504" s="209">
        <f t="shared" si="1768"/>
        <v>100</v>
      </c>
    </row>
    <row r="2505" spans="1:25">
      <c r="A2505" s="23" t="s">
        <v>786</v>
      </c>
      <c r="B2505" s="23" t="s">
        <v>172</v>
      </c>
      <c r="C2505" s="23" t="s">
        <v>1076</v>
      </c>
      <c r="D2505" s="23" t="s">
        <v>1077</v>
      </c>
      <c r="E2505" s="21" t="s">
        <v>139</v>
      </c>
      <c r="F2505" s="21" t="s">
        <v>0</v>
      </c>
      <c r="G2505" s="150" t="s">
        <v>0</v>
      </c>
      <c r="H2505" s="21" t="s">
        <v>21</v>
      </c>
      <c r="I2505" s="66">
        <f t="shared" si="1769"/>
        <v>156347</v>
      </c>
      <c r="J2505" s="66">
        <f t="shared" ref="J2505:X2505" si="1777">SUM(J2506)</f>
        <v>156347</v>
      </c>
      <c r="K2505" s="66">
        <f t="shared" si="1771"/>
        <v>0</v>
      </c>
      <c r="L2505" s="66">
        <f t="shared" si="1777"/>
        <v>0</v>
      </c>
      <c r="M2505" s="66">
        <f t="shared" si="1777"/>
        <v>0</v>
      </c>
      <c r="N2505" s="66">
        <f t="shared" si="1777"/>
        <v>0</v>
      </c>
      <c r="O2505" s="66">
        <f t="shared" si="1777"/>
        <v>0</v>
      </c>
      <c r="P2505" s="66">
        <f t="shared" si="1777"/>
        <v>0</v>
      </c>
      <c r="Q2505" s="66">
        <f t="shared" si="1777"/>
        <v>164249</v>
      </c>
      <c r="R2505" s="66">
        <f t="shared" si="1777"/>
        <v>164249</v>
      </c>
      <c r="S2505" s="66">
        <f t="shared" si="1777"/>
        <v>127419</v>
      </c>
      <c r="T2505" s="66">
        <f t="shared" si="1777"/>
        <v>36830</v>
      </c>
      <c r="U2505" s="66">
        <f t="shared" si="1777"/>
        <v>12277</v>
      </c>
      <c r="V2505" s="66">
        <f t="shared" si="1777"/>
        <v>12277</v>
      </c>
      <c r="W2505" s="66">
        <f t="shared" si="1777"/>
        <v>12276</v>
      </c>
      <c r="X2505" s="66">
        <f t="shared" si="1777"/>
        <v>164249</v>
      </c>
      <c r="Y2505" s="208">
        <f t="shared" si="1768"/>
        <v>100</v>
      </c>
    </row>
    <row r="2506" spans="1:25">
      <c r="A2506" s="23" t="s">
        <v>786</v>
      </c>
      <c r="B2506" s="23" t="s">
        <v>172</v>
      </c>
      <c r="C2506" s="23" t="s">
        <v>1076</v>
      </c>
      <c r="D2506" s="23" t="s">
        <v>1077</v>
      </c>
      <c r="E2506" s="22">
        <v>6121</v>
      </c>
      <c r="F2506" s="23"/>
      <c r="G2506" s="128" t="s">
        <v>3378</v>
      </c>
      <c r="H2506" s="32" t="s">
        <v>22</v>
      </c>
      <c r="I2506" s="44">
        <f t="shared" si="1769"/>
        <v>156347</v>
      </c>
      <c r="J2506" s="44">
        <v>156347</v>
      </c>
      <c r="K2506" s="44">
        <f t="shared" si="1771"/>
        <v>0</v>
      </c>
      <c r="L2506" s="44">
        <v>0</v>
      </c>
      <c r="M2506" s="44">
        <v>0</v>
      </c>
      <c r="N2506" s="44">
        <v>0</v>
      </c>
      <c r="O2506" s="44">
        <v>0</v>
      </c>
      <c r="P2506" s="44">
        <v>0</v>
      </c>
      <c r="Q2506" s="44">
        <v>164249</v>
      </c>
      <c r="R2506" s="44">
        <v>164249</v>
      </c>
      <c r="S2506" s="44">
        <v>127419</v>
      </c>
      <c r="T2506" s="44">
        <f t="shared" si="1773"/>
        <v>36830</v>
      </c>
      <c r="U2506" s="44">
        <v>12277</v>
      </c>
      <c r="V2506" s="44">
        <v>12277</v>
      </c>
      <c r="W2506" s="44">
        <v>12276</v>
      </c>
      <c r="X2506" s="44">
        <f t="shared" si="1774"/>
        <v>164249</v>
      </c>
      <c r="Y2506" s="209">
        <f t="shared" si="1768"/>
        <v>100</v>
      </c>
    </row>
    <row r="2507" spans="1:25">
      <c r="A2507" s="23" t="s">
        <v>786</v>
      </c>
      <c r="B2507" s="23" t="s">
        <v>172</v>
      </c>
      <c r="C2507" s="23" t="s">
        <v>1076</v>
      </c>
      <c r="D2507" s="23" t="s">
        <v>1077</v>
      </c>
      <c r="E2507" s="21" t="s">
        <v>141</v>
      </c>
      <c r="F2507" s="21" t="s">
        <v>0</v>
      </c>
      <c r="G2507" s="150" t="s">
        <v>0</v>
      </c>
      <c r="H2507" s="21" t="s">
        <v>23</v>
      </c>
      <c r="I2507" s="66">
        <f t="shared" si="1769"/>
        <v>130100</v>
      </c>
      <c r="J2507" s="66">
        <f t="shared" ref="J2507:P2507" si="1778">SUM(J2508:J2515)</f>
        <v>118600</v>
      </c>
      <c r="K2507" s="66">
        <f t="shared" si="1771"/>
        <v>11500</v>
      </c>
      <c r="L2507" s="66">
        <f t="shared" si="1778"/>
        <v>7500</v>
      </c>
      <c r="M2507" s="66">
        <f t="shared" si="1778"/>
        <v>0</v>
      </c>
      <c r="N2507" s="66">
        <f t="shared" si="1778"/>
        <v>4000</v>
      </c>
      <c r="O2507" s="66">
        <f t="shared" si="1778"/>
        <v>0</v>
      </c>
      <c r="P2507" s="66">
        <f t="shared" si="1778"/>
        <v>0</v>
      </c>
      <c r="Q2507" s="66">
        <f>SUM(Q2508:Q2515)</f>
        <v>146518</v>
      </c>
      <c r="R2507" s="66">
        <f>SUM(R2508:R2515)</f>
        <v>125843</v>
      </c>
      <c r="S2507" s="66">
        <f>SUM(S2508:S2515)</f>
        <v>99888</v>
      </c>
      <c r="T2507" s="66">
        <f t="shared" ref="T2507:X2507" si="1779">SUM(T2508:T2515)</f>
        <v>25955</v>
      </c>
      <c r="U2507" s="66">
        <f t="shared" si="1779"/>
        <v>8692</v>
      </c>
      <c r="V2507" s="66">
        <f t="shared" si="1779"/>
        <v>8692</v>
      </c>
      <c r="W2507" s="66">
        <f t="shared" si="1779"/>
        <v>8571</v>
      </c>
      <c r="X2507" s="66">
        <f t="shared" si="1779"/>
        <v>125843</v>
      </c>
      <c r="Y2507" s="208">
        <f t="shared" si="1768"/>
        <v>100</v>
      </c>
    </row>
    <row r="2508" spans="1:25">
      <c r="A2508" s="23" t="s">
        <v>786</v>
      </c>
      <c r="B2508" s="23" t="s">
        <v>172</v>
      </c>
      <c r="C2508" s="23" t="s">
        <v>1076</v>
      </c>
      <c r="D2508" s="23" t="s">
        <v>1077</v>
      </c>
      <c r="E2508" s="22">
        <v>6131</v>
      </c>
      <c r="F2508" s="23"/>
      <c r="G2508" s="128" t="s">
        <v>3378</v>
      </c>
      <c r="H2508" s="32" t="s">
        <v>24</v>
      </c>
      <c r="I2508" s="44">
        <f t="shared" si="1769"/>
        <v>2000</v>
      </c>
      <c r="J2508" s="44">
        <v>1000</v>
      </c>
      <c r="K2508" s="44">
        <f t="shared" si="1771"/>
        <v>1000</v>
      </c>
      <c r="L2508" s="44">
        <v>1000</v>
      </c>
      <c r="M2508" s="44">
        <v>0</v>
      </c>
      <c r="N2508" s="44">
        <v>0</v>
      </c>
      <c r="O2508" s="44">
        <v>0</v>
      </c>
      <c r="P2508" s="44">
        <v>0</v>
      </c>
      <c r="Q2508" s="44">
        <v>2000</v>
      </c>
      <c r="R2508" s="44">
        <v>1000</v>
      </c>
      <c r="S2508" s="44">
        <v>1000</v>
      </c>
      <c r="T2508" s="44">
        <f t="shared" si="1773"/>
        <v>0</v>
      </c>
      <c r="U2508" s="44"/>
      <c r="V2508" s="44"/>
      <c r="W2508" s="44"/>
      <c r="X2508" s="44">
        <f t="shared" si="1774"/>
        <v>1000</v>
      </c>
      <c r="Y2508" s="209">
        <f t="shared" si="1768"/>
        <v>100</v>
      </c>
    </row>
    <row r="2509" spans="1:25">
      <c r="A2509" s="23" t="s">
        <v>786</v>
      </c>
      <c r="B2509" s="23" t="s">
        <v>172</v>
      </c>
      <c r="C2509" s="23" t="s">
        <v>1076</v>
      </c>
      <c r="D2509" s="23" t="s">
        <v>1077</v>
      </c>
      <c r="E2509" s="22">
        <v>6132</v>
      </c>
      <c r="F2509" s="23"/>
      <c r="G2509" s="128" t="s">
        <v>3378</v>
      </c>
      <c r="H2509" s="32" t="s">
        <v>25</v>
      </c>
      <c r="I2509" s="44">
        <f t="shared" si="1769"/>
        <v>41000</v>
      </c>
      <c r="J2509" s="44">
        <v>41000</v>
      </c>
      <c r="K2509" s="44">
        <f t="shared" si="1771"/>
        <v>0</v>
      </c>
      <c r="L2509" s="44">
        <v>0</v>
      </c>
      <c r="M2509" s="44">
        <v>0</v>
      </c>
      <c r="N2509" s="44">
        <v>0</v>
      </c>
      <c r="O2509" s="44">
        <v>0</v>
      </c>
      <c r="P2509" s="44">
        <v>0</v>
      </c>
      <c r="Q2509" s="44">
        <v>41000</v>
      </c>
      <c r="R2509" s="44">
        <v>41000</v>
      </c>
      <c r="S2509" s="44">
        <v>31500</v>
      </c>
      <c r="T2509" s="44">
        <f t="shared" si="1773"/>
        <v>9500</v>
      </c>
      <c r="U2509" s="44">
        <v>3167</v>
      </c>
      <c r="V2509" s="44">
        <v>3167</v>
      </c>
      <c r="W2509" s="44">
        <v>3166</v>
      </c>
      <c r="X2509" s="44">
        <f t="shared" si="1774"/>
        <v>41000</v>
      </c>
      <c r="Y2509" s="209">
        <f t="shared" si="1768"/>
        <v>100</v>
      </c>
    </row>
    <row r="2510" spans="1:25">
      <c r="A2510" s="23" t="s">
        <v>786</v>
      </c>
      <c r="B2510" s="23" t="s">
        <v>172</v>
      </c>
      <c r="C2510" s="23" t="s">
        <v>1076</v>
      </c>
      <c r="D2510" s="23" t="s">
        <v>1077</v>
      </c>
      <c r="E2510" s="22">
        <v>6133</v>
      </c>
      <c r="F2510" s="23"/>
      <c r="G2510" s="128" t="s">
        <v>3378</v>
      </c>
      <c r="H2510" s="32" t="s">
        <v>26</v>
      </c>
      <c r="I2510" s="44">
        <f t="shared" si="1769"/>
        <v>15000</v>
      </c>
      <c r="J2510" s="44">
        <v>15000</v>
      </c>
      <c r="K2510" s="44">
        <f t="shared" si="1771"/>
        <v>0</v>
      </c>
      <c r="L2510" s="44">
        <v>0</v>
      </c>
      <c r="M2510" s="44">
        <v>0</v>
      </c>
      <c r="N2510" s="44">
        <v>0</v>
      </c>
      <c r="O2510" s="44">
        <v>0</v>
      </c>
      <c r="P2510" s="44">
        <v>0</v>
      </c>
      <c r="Q2510" s="44">
        <v>15000</v>
      </c>
      <c r="R2510" s="44">
        <v>15000</v>
      </c>
      <c r="S2510" s="44">
        <v>11250</v>
      </c>
      <c r="T2510" s="44">
        <f t="shared" si="1773"/>
        <v>3750</v>
      </c>
      <c r="U2510" s="44">
        <v>1250</v>
      </c>
      <c r="V2510" s="44">
        <v>1250</v>
      </c>
      <c r="W2510" s="44">
        <v>1250</v>
      </c>
      <c r="X2510" s="44">
        <f t="shared" si="1774"/>
        <v>15000</v>
      </c>
      <c r="Y2510" s="209">
        <f t="shared" si="1768"/>
        <v>100</v>
      </c>
    </row>
    <row r="2511" spans="1:25">
      <c r="A2511" s="23" t="s">
        <v>786</v>
      </c>
      <c r="B2511" s="23" t="s">
        <v>172</v>
      </c>
      <c r="C2511" s="23" t="s">
        <v>1076</v>
      </c>
      <c r="D2511" s="23" t="s">
        <v>1077</v>
      </c>
      <c r="E2511" s="22">
        <v>6134</v>
      </c>
      <c r="F2511" s="23"/>
      <c r="G2511" s="128" t="s">
        <v>3378</v>
      </c>
      <c r="H2511" s="32" t="s">
        <v>27</v>
      </c>
      <c r="I2511" s="44">
        <f t="shared" si="1769"/>
        <v>15900</v>
      </c>
      <c r="J2511" s="44">
        <v>9900</v>
      </c>
      <c r="K2511" s="44">
        <f t="shared" si="1771"/>
        <v>6000</v>
      </c>
      <c r="L2511" s="44">
        <v>2000</v>
      </c>
      <c r="M2511" s="44">
        <v>0</v>
      </c>
      <c r="N2511" s="44">
        <v>4000</v>
      </c>
      <c r="O2511" s="44">
        <v>0</v>
      </c>
      <c r="P2511" s="44">
        <v>0</v>
      </c>
      <c r="Q2511" s="44">
        <v>23450</v>
      </c>
      <c r="R2511" s="44">
        <v>9900</v>
      </c>
      <c r="S2511" s="44">
        <v>7425</v>
      </c>
      <c r="T2511" s="44">
        <f t="shared" si="1773"/>
        <v>2475</v>
      </c>
      <c r="U2511" s="44">
        <v>825</v>
      </c>
      <c r="V2511" s="44">
        <v>825</v>
      </c>
      <c r="W2511" s="44">
        <v>825</v>
      </c>
      <c r="X2511" s="44">
        <f t="shared" si="1774"/>
        <v>9900</v>
      </c>
      <c r="Y2511" s="209">
        <f t="shared" si="1768"/>
        <v>100</v>
      </c>
    </row>
    <row r="2512" spans="1:25">
      <c r="A2512" s="23" t="s">
        <v>786</v>
      </c>
      <c r="B2512" s="23" t="s">
        <v>172</v>
      </c>
      <c r="C2512" s="23" t="s">
        <v>1076</v>
      </c>
      <c r="D2512" s="23" t="s">
        <v>1077</v>
      </c>
      <c r="E2512" s="22">
        <v>6135</v>
      </c>
      <c r="F2512" s="23"/>
      <c r="G2512" s="128" t="s">
        <v>3378</v>
      </c>
      <c r="H2512" s="32" t="s">
        <v>28</v>
      </c>
      <c r="I2512" s="44">
        <f t="shared" si="1769"/>
        <v>2000</v>
      </c>
      <c r="J2512" s="44">
        <v>1000</v>
      </c>
      <c r="K2512" s="44">
        <f t="shared" si="1771"/>
        <v>1000</v>
      </c>
      <c r="L2512" s="44">
        <v>1000</v>
      </c>
      <c r="M2512" s="44">
        <v>0</v>
      </c>
      <c r="N2512" s="44">
        <v>0</v>
      </c>
      <c r="O2512" s="44">
        <v>0</v>
      </c>
      <c r="P2512" s="44">
        <v>0</v>
      </c>
      <c r="Q2512" s="44">
        <v>2125</v>
      </c>
      <c r="R2512" s="44">
        <v>1000</v>
      </c>
      <c r="S2512" s="44">
        <v>1000</v>
      </c>
      <c r="T2512" s="44">
        <f t="shared" si="1773"/>
        <v>0</v>
      </c>
      <c r="U2512" s="44"/>
      <c r="V2512" s="44">
        <v>0</v>
      </c>
      <c r="W2512" s="44"/>
      <c r="X2512" s="44">
        <f t="shared" si="1774"/>
        <v>1000</v>
      </c>
      <c r="Y2512" s="209">
        <f t="shared" si="1768"/>
        <v>100</v>
      </c>
    </row>
    <row r="2513" spans="1:25">
      <c r="A2513" s="23" t="s">
        <v>786</v>
      </c>
      <c r="B2513" s="23" t="s">
        <v>172</v>
      </c>
      <c r="C2513" s="23" t="s">
        <v>1076</v>
      </c>
      <c r="D2513" s="23" t="s">
        <v>1077</v>
      </c>
      <c r="E2513" s="22">
        <v>6137</v>
      </c>
      <c r="F2513" s="23"/>
      <c r="G2513" s="128" t="s">
        <v>3378</v>
      </c>
      <c r="H2513" s="32" t="s">
        <v>30</v>
      </c>
      <c r="I2513" s="44">
        <f t="shared" si="1769"/>
        <v>12000</v>
      </c>
      <c r="J2513" s="44">
        <v>10000</v>
      </c>
      <c r="K2513" s="44">
        <f t="shared" si="1771"/>
        <v>2000</v>
      </c>
      <c r="L2513" s="44">
        <v>2000</v>
      </c>
      <c r="M2513" s="44">
        <v>0</v>
      </c>
      <c r="N2513" s="44">
        <v>0</v>
      </c>
      <c r="O2513" s="44">
        <v>0</v>
      </c>
      <c r="P2513" s="44">
        <v>0</v>
      </c>
      <c r="Q2513" s="44">
        <v>12000</v>
      </c>
      <c r="R2513" s="44">
        <v>10000</v>
      </c>
      <c r="S2513" s="44">
        <v>7470</v>
      </c>
      <c r="T2513" s="44">
        <f t="shared" si="1773"/>
        <v>2530</v>
      </c>
      <c r="U2513" s="44">
        <v>850</v>
      </c>
      <c r="V2513" s="44">
        <v>850</v>
      </c>
      <c r="W2513" s="44">
        <v>830</v>
      </c>
      <c r="X2513" s="44">
        <f t="shared" si="1774"/>
        <v>10000</v>
      </c>
      <c r="Y2513" s="209">
        <f t="shared" si="1768"/>
        <v>100</v>
      </c>
    </row>
    <row r="2514" spans="1:25">
      <c r="A2514" s="23" t="s">
        <v>786</v>
      </c>
      <c r="B2514" s="23" t="s">
        <v>172</v>
      </c>
      <c r="C2514" s="23" t="s">
        <v>1076</v>
      </c>
      <c r="D2514" s="23" t="s">
        <v>1077</v>
      </c>
      <c r="E2514" s="22">
        <v>6138</v>
      </c>
      <c r="F2514" s="23"/>
      <c r="G2514" s="128" t="s">
        <v>3378</v>
      </c>
      <c r="H2514" s="32" t="s">
        <v>31</v>
      </c>
      <c r="I2514" s="44">
        <f t="shared" si="1769"/>
        <v>0</v>
      </c>
      <c r="J2514" s="44">
        <v>0</v>
      </c>
      <c r="K2514" s="44">
        <f t="shared" si="1771"/>
        <v>0</v>
      </c>
      <c r="L2514" s="44">
        <v>0</v>
      </c>
      <c r="M2514" s="44">
        <v>0</v>
      </c>
      <c r="N2514" s="44">
        <v>0</v>
      </c>
      <c r="O2514" s="44">
        <v>0</v>
      </c>
      <c r="P2514" s="44">
        <v>0</v>
      </c>
      <c r="Q2514" s="44">
        <v>0</v>
      </c>
      <c r="R2514" s="44">
        <v>0</v>
      </c>
      <c r="S2514" s="44">
        <v>0</v>
      </c>
      <c r="T2514" s="44">
        <f t="shared" si="1773"/>
        <v>0</v>
      </c>
      <c r="U2514" s="44"/>
      <c r="V2514" s="44"/>
      <c r="W2514" s="44"/>
      <c r="X2514" s="44">
        <f t="shared" si="1774"/>
        <v>0</v>
      </c>
      <c r="Y2514" s="209">
        <f t="shared" si="1768"/>
        <v>0</v>
      </c>
    </row>
    <row r="2515" spans="1:25">
      <c r="A2515" s="20" t="s">
        <v>786</v>
      </c>
      <c r="B2515" s="20" t="s">
        <v>172</v>
      </c>
      <c r="C2515" s="20" t="s">
        <v>1076</v>
      </c>
      <c r="D2515" s="20" t="s">
        <v>1077</v>
      </c>
      <c r="E2515" s="20" t="s">
        <v>144</v>
      </c>
      <c r="F2515" s="23" t="s">
        <v>0</v>
      </c>
      <c r="G2515" s="154" t="s">
        <v>0</v>
      </c>
      <c r="H2515" s="21" t="s">
        <v>32</v>
      </c>
      <c r="I2515" s="66">
        <f t="shared" si="1769"/>
        <v>42200</v>
      </c>
      <c r="J2515" s="66">
        <f t="shared" ref="J2515:P2515" si="1780">SUM(J2516:J2518)</f>
        <v>40700</v>
      </c>
      <c r="K2515" s="66">
        <f t="shared" si="1771"/>
        <v>1500</v>
      </c>
      <c r="L2515" s="66">
        <f t="shared" si="1780"/>
        <v>1500</v>
      </c>
      <c r="M2515" s="66">
        <f t="shared" si="1780"/>
        <v>0</v>
      </c>
      <c r="N2515" s="66">
        <f t="shared" si="1780"/>
        <v>0</v>
      </c>
      <c r="O2515" s="66">
        <f t="shared" si="1780"/>
        <v>0</v>
      </c>
      <c r="P2515" s="66">
        <f t="shared" si="1780"/>
        <v>0</v>
      </c>
      <c r="Q2515" s="66">
        <f>SUM(Q2516:Q2518)</f>
        <v>50943</v>
      </c>
      <c r="R2515" s="66">
        <f>SUM(R2516:R2518)</f>
        <v>47943</v>
      </c>
      <c r="S2515" s="66">
        <f>SUM(S2516:S2518)</f>
        <v>40243</v>
      </c>
      <c r="T2515" s="66">
        <f t="shared" ref="T2515:X2515" si="1781">SUM(T2516:T2518)</f>
        <v>7700</v>
      </c>
      <c r="U2515" s="66">
        <f t="shared" si="1781"/>
        <v>2600</v>
      </c>
      <c r="V2515" s="66">
        <f t="shared" si="1781"/>
        <v>2600</v>
      </c>
      <c r="W2515" s="66">
        <f t="shared" si="1781"/>
        <v>2500</v>
      </c>
      <c r="X2515" s="66">
        <f t="shared" si="1781"/>
        <v>47943</v>
      </c>
      <c r="Y2515" s="208">
        <f t="shared" si="1768"/>
        <v>100</v>
      </c>
    </row>
    <row r="2516" spans="1:25">
      <c r="A2516" s="23" t="s">
        <v>786</v>
      </c>
      <c r="B2516" s="23" t="s">
        <v>172</v>
      </c>
      <c r="C2516" s="23" t="s">
        <v>1076</v>
      </c>
      <c r="D2516" s="23" t="s">
        <v>1077</v>
      </c>
      <c r="E2516" s="22">
        <v>6139</v>
      </c>
      <c r="F2516" s="23"/>
      <c r="G2516" s="128" t="s">
        <v>3378</v>
      </c>
      <c r="H2516" s="32" t="s">
        <v>32</v>
      </c>
      <c r="I2516" s="44">
        <f t="shared" si="1769"/>
        <v>27400</v>
      </c>
      <c r="J2516" s="44">
        <v>25900</v>
      </c>
      <c r="K2516" s="44">
        <f t="shared" si="1771"/>
        <v>1500</v>
      </c>
      <c r="L2516" s="44">
        <v>1500</v>
      </c>
      <c r="M2516" s="44">
        <v>0</v>
      </c>
      <c r="N2516" s="44">
        <v>0</v>
      </c>
      <c r="O2516" s="44">
        <v>0</v>
      </c>
      <c r="P2516" s="44">
        <v>0</v>
      </c>
      <c r="Q2516" s="44">
        <v>35900</v>
      </c>
      <c r="R2516" s="44">
        <v>32900</v>
      </c>
      <c r="S2516" s="44">
        <v>25200</v>
      </c>
      <c r="T2516" s="44">
        <f t="shared" si="1773"/>
        <v>7700</v>
      </c>
      <c r="U2516" s="44">
        <v>2600</v>
      </c>
      <c r="V2516" s="44">
        <v>2600</v>
      </c>
      <c r="W2516" s="44">
        <v>2500</v>
      </c>
      <c r="X2516" s="44">
        <f t="shared" si="1774"/>
        <v>32900</v>
      </c>
      <c r="Y2516" s="209">
        <f t="shared" si="1768"/>
        <v>100</v>
      </c>
    </row>
    <row r="2517" spans="1:25">
      <c r="A2517" s="23" t="s">
        <v>786</v>
      </c>
      <c r="B2517" s="23" t="s">
        <v>172</v>
      </c>
      <c r="C2517" s="23" t="s">
        <v>1076</v>
      </c>
      <c r="D2517" s="23" t="s">
        <v>1077</v>
      </c>
      <c r="E2517" s="22">
        <v>6139</v>
      </c>
      <c r="F2517" s="23" t="s">
        <v>1084</v>
      </c>
      <c r="G2517" s="128" t="s">
        <v>3378</v>
      </c>
      <c r="H2517" s="32" t="s">
        <v>152</v>
      </c>
      <c r="I2517" s="44">
        <f t="shared" si="1769"/>
        <v>4700</v>
      </c>
      <c r="J2517" s="44">
        <v>4700</v>
      </c>
      <c r="K2517" s="44">
        <f t="shared" si="1771"/>
        <v>0</v>
      </c>
      <c r="L2517" s="44">
        <v>0</v>
      </c>
      <c r="M2517" s="44">
        <v>0</v>
      </c>
      <c r="N2517" s="44">
        <v>0</v>
      </c>
      <c r="O2517" s="44">
        <v>0</v>
      </c>
      <c r="P2517" s="44">
        <v>0</v>
      </c>
      <c r="Q2517" s="44">
        <v>4943</v>
      </c>
      <c r="R2517" s="44">
        <v>4943</v>
      </c>
      <c r="S2517" s="44">
        <v>4943</v>
      </c>
      <c r="T2517" s="44">
        <f t="shared" si="1773"/>
        <v>0</v>
      </c>
      <c r="U2517" s="44"/>
      <c r="V2517" s="44"/>
      <c r="W2517" s="44"/>
      <c r="X2517" s="44">
        <f t="shared" si="1774"/>
        <v>4943</v>
      </c>
      <c r="Y2517" s="209">
        <f t="shared" si="1768"/>
        <v>100</v>
      </c>
    </row>
    <row r="2518" spans="1:25">
      <c r="A2518" s="23" t="s">
        <v>786</v>
      </c>
      <c r="B2518" s="23" t="s">
        <v>172</v>
      </c>
      <c r="C2518" s="23" t="s">
        <v>1076</v>
      </c>
      <c r="D2518" s="23" t="s">
        <v>1077</v>
      </c>
      <c r="E2518" s="22">
        <v>6139</v>
      </c>
      <c r="F2518" s="23" t="s">
        <v>1085</v>
      </c>
      <c r="G2518" s="128" t="s">
        <v>3378</v>
      </c>
      <c r="H2518" s="32" t="s">
        <v>158</v>
      </c>
      <c r="I2518" s="44">
        <f t="shared" si="1769"/>
        <v>10100</v>
      </c>
      <c r="J2518" s="44">
        <v>10100</v>
      </c>
      <c r="K2518" s="44">
        <f t="shared" si="1771"/>
        <v>0</v>
      </c>
      <c r="L2518" s="44">
        <v>0</v>
      </c>
      <c r="M2518" s="44">
        <v>0</v>
      </c>
      <c r="N2518" s="44">
        <v>0</v>
      </c>
      <c r="O2518" s="44">
        <v>0</v>
      </c>
      <c r="P2518" s="44">
        <v>0</v>
      </c>
      <c r="Q2518" s="44">
        <v>10100</v>
      </c>
      <c r="R2518" s="44">
        <v>10100</v>
      </c>
      <c r="S2518" s="44">
        <v>10100</v>
      </c>
      <c r="T2518" s="44">
        <f t="shared" si="1773"/>
        <v>0</v>
      </c>
      <c r="U2518" s="44"/>
      <c r="V2518" s="44"/>
      <c r="W2518" s="44"/>
      <c r="X2518" s="44">
        <f t="shared" si="1774"/>
        <v>10100</v>
      </c>
      <c r="Y2518" s="209">
        <f t="shared" si="1768"/>
        <v>100</v>
      </c>
    </row>
    <row r="2519" spans="1:25" ht="20.399999999999999">
      <c r="A2519" s="20" t="s">
        <v>0</v>
      </c>
      <c r="B2519" s="20" t="s">
        <v>0</v>
      </c>
      <c r="C2519" s="20" t="s">
        <v>0</v>
      </c>
      <c r="D2519" s="21" t="s">
        <v>0</v>
      </c>
      <c r="E2519" s="21" t="s">
        <v>0</v>
      </c>
      <c r="F2519" s="21" t="s">
        <v>0</v>
      </c>
      <c r="G2519" s="150" t="s">
        <v>0</v>
      </c>
      <c r="H2519" s="30" t="s">
        <v>42</v>
      </c>
      <c r="I2519" s="31">
        <f t="shared" si="1769"/>
        <v>100</v>
      </c>
      <c r="J2519" s="31">
        <f t="shared" ref="J2519:X2520" si="1782">SUM(J2520)</f>
        <v>100</v>
      </c>
      <c r="K2519" s="31">
        <f t="shared" si="1771"/>
        <v>0</v>
      </c>
      <c r="L2519" s="31">
        <f t="shared" si="1782"/>
        <v>0</v>
      </c>
      <c r="M2519" s="31">
        <f t="shared" si="1782"/>
        <v>0</v>
      </c>
      <c r="N2519" s="31">
        <f t="shared" si="1782"/>
        <v>0</v>
      </c>
      <c r="O2519" s="31">
        <f t="shared" si="1782"/>
        <v>0</v>
      </c>
      <c r="P2519" s="31">
        <f t="shared" si="1782"/>
        <v>0</v>
      </c>
      <c r="Q2519" s="31">
        <f t="shared" si="1782"/>
        <v>100</v>
      </c>
      <c r="R2519" s="31">
        <f t="shared" si="1782"/>
        <v>100</v>
      </c>
      <c r="S2519" s="31">
        <f t="shared" si="1782"/>
        <v>0</v>
      </c>
      <c r="T2519" s="31">
        <f t="shared" si="1782"/>
        <v>0</v>
      </c>
      <c r="U2519" s="31">
        <f t="shared" si="1782"/>
        <v>0</v>
      </c>
      <c r="V2519" s="31">
        <f t="shared" si="1782"/>
        <v>0</v>
      </c>
      <c r="W2519" s="31">
        <f t="shared" si="1782"/>
        <v>0</v>
      </c>
      <c r="X2519" s="31">
        <f t="shared" si="1782"/>
        <v>0</v>
      </c>
      <c r="Y2519" s="220">
        <f t="shared" si="1768"/>
        <v>0</v>
      </c>
    </row>
    <row r="2520" spans="1:25">
      <c r="A2520" s="23" t="s">
        <v>786</v>
      </c>
      <c r="B2520" s="23" t="s">
        <v>172</v>
      </c>
      <c r="C2520" s="23" t="s">
        <v>1076</v>
      </c>
      <c r="D2520" s="23" t="s">
        <v>1077</v>
      </c>
      <c r="E2520" s="21" t="s">
        <v>159</v>
      </c>
      <c r="F2520" s="21" t="s">
        <v>0</v>
      </c>
      <c r="G2520" s="150" t="s">
        <v>0</v>
      </c>
      <c r="H2520" s="21" t="s">
        <v>34</v>
      </c>
      <c r="I2520" s="66">
        <f t="shared" si="1769"/>
        <v>100</v>
      </c>
      <c r="J2520" s="66">
        <f t="shared" si="1782"/>
        <v>100</v>
      </c>
      <c r="K2520" s="66">
        <f t="shared" si="1771"/>
        <v>0</v>
      </c>
      <c r="L2520" s="66">
        <f t="shared" si="1782"/>
        <v>0</v>
      </c>
      <c r="M2520" s="66">
        <f t="shared" si="1782"/>
        <v>0</v>
      </c>
      <c r="N2520" s="66">
        <f t="shared" si="1782"/>
        <v>0</v>
      </c>
      <c r="O2520" s="66">
        <f t="shared" si="1782"/>
        <v>0</v>
      </c>
      <c r="P2520" s="66">
        <f t="shared" si="1782"/>
        <v>0</v>
      </c>
      <c r="Q2520" s="66">
        <f t="shared" si="1782"/>
        <v>100</v>
      </c>
      <c r="R2520" s="66">
        <f t="shared" si="1782"/>
        <v>100</v>
      </c>
      <c r="S2520" s="66">
        <f t="shared" si="1782"/>
        <v>0</v>
      </c>
      <c r="T2520" s="66">
        <f t="shared" si="1782"/>
        <v>0</v>
      </c>
      <c r="U2520" s="66">
        <f t="shared" si="1782"/>
        <v>0</v>
      </c>
      <c r="V2520" s="66">
        <f t="shared" si="1782"/>
        <v>0</v>
      </c>
      <c r="W2520" s="66">
        <f t="shared" si="1782"/>
        <v>0</v>
      </c>
      <c r="X2520" s="66">
        <f t="shared" si="1782"/>
        <v>0</v>
      </c>
      <c r="Y2520" s="208">
        <f t="shared" si="1768"/>
        <v>0</v>
      </c>
    </row>
    <row r="2521" spans="1:25">
      <c r="A2521" s="23" t="s">
        <v>786</v>
      </c>
      <c r="B2521" s="23" t="s">
        <v>172</v>
      </c>
      <c r="C2521" s="23" t="s">
        <v>1076</v>
      </c>
      <c r="D2521" s="23" t="s">
        <v>1077</v>
      </c>
      <c r="E2521" s="22">
        <v>6148</v>
      </c>
      <c r="F2521" s="23"/>
      <c r="G2521" s="128" t="s">
        <v>3378</v>
      </c>
      <c r="H2521" s="32" t="s">
        <v>41</v>
      </c>
      <c r="I2521" s="44">
        <f t="shared" si="1769"/>
        <v>100</v>
      </c>
      <c r="J2521" s="44">
        <v>100</v>
      </c>
      <c r="K2521" s="44">
        <f t="shared" si="1771"/>
        <v>0</v>
      </c>
      <c r="L2521" s="44">
        <v>0</v>
      </c>
      <c r="M2521" s="44">
        <v>0</v>
      </c>
      <c r="N2521" s="44">
        <v>0</v>
      </c>
      <c r="O2521" s="44">
        <v>0</v>
      </c>
      <c r="P2521" s="44">
        <v>0</v>
      </c>
      <c r="Q2521" s="44">
        <v>100</v>
      </c>
      <c r="R2521" s="44">
        <v>100</v>
      </c>
      <c r="S2521" s="44">
        <v>0</v>
      </c>
      <c r="T2521" s="44">
        <f t="shared" si="1773"/>
        <v>0</v>
      </c>
      <c r="U2521" s="44"/>
      <c r="V2521" s="44"/>
      <c r="W2521" s="44"/>
      <c r="X2521" s="44">
        <f t="shared" si="1774"/>
        <v>0</v>
      </c>
      <c r="Y2521" s="209">
        <f t="shared" si="1768"/>
        <v>0</v>
      </c>
    </row>
    <row r="2522" spans="1:25" ht="20.399999999999999">
      <c r="A2522" s="20" t="s">
        <v>0</v>
      </c>
      <c r="B2522" s="20" t="s">
        <v>0</v>
      </c>
      <c r="C2522" s="20" t="s">
        <v>0</v>
      </c>
      <c r="D2522" s="21" t="s">
        <v>0</v>
      </c>
      <c r="E2522" s="21" t="s">
        <v>0</v>
      </c>
      <c r="F2522" s="21" t="s">
        <v>0</v>
      </c>
      <c r="G2522" s="150" t="s">
        <v>0</v>
      </c>
      <c r="H2522" s="30" t="s">
        <v>60</v>
      </c>
      <c r="I2522" s="31">
        <f t="shared" si="1769"/>
        <v>10000</v>
      </c>
      <c r="J2522" s="31">
        <f t="shared" ref="J2522:X2523" si="1783">SUM(J2523)</f>
        <v>0</v>
      </c>
      <c r="K2522" s="31">
        <f t="shared" si="1771"/>
        <v>10000</v>
      </c>
      <c r="L2522" s="31">
        <f t="shared" si="1783"/>
        <v>10000</v>
      </c>
      <c r="M2522" s="31">
        <f t="shared" si="1783"/>
        <v>0</v>
      </c>
      <c r="N2522" s="31">
        <f t="shared" si="1783"/>
        <v>0</v>
      </c>
      <c r="O2522" s="31">
        <f t="shared" si="1783"/>
        <v>0</v>
      </c>
      <c r="P2522" s="31">
        <f t="shared" si="1783"/>
        <v>0</v>
      </c>
      <c r="Q2522" s="31">
        <f t="shared" si="1783"/>
        <v>51065</v>
      </c>
      <c r="R2522" s="31">
        <f t="shared" si="1783"/>
        <v>0</v>
      </c>
      <c r="S2522" s="31">
        <f t="shared" si="1783"/>
        <v>0</v>
      </c>
      <c r="T2522" s="31">
        <f t="shared" si="1783"/>
        <v>0</v>
      </c>
      <c r="U2522" s="31">
        <f t="shared" si="1783"/>
        <v>0</v>
      </c>
      <c r="V2522" s="31">
        <f t="shared" si="1783"/>
        <v>0</v>
      </c>
      <c r="W2522" s="31">
        <f t="shared" si="1783"/>
        <v>0</v>
      </c>
      <c r="X2522" s="31">
        <f t="shared" si="1783"/>
        <v>0</v>
      </c>
      <c r="Y2522" s="220">
        <f t="shared" si="1768"/>
        <v>0</v>
      </c>
    </row>
    <row r="2523" spans="1:25">
      <c r="A2523" s="23" t="s">
        <v>786</v>
      </c>
      <c r="B2523" s="23" t="s">
        <v>172</v>
      </c>
      <c r="C2523" s="23" t="s">
        <v>1076</v>
      </c>
      <c r="D2523" s="23" t="s">
        <v>1077</v>
      </c>
      <c r="E2523" s="21" t="s">
        <v>166</v>
      </c>
      <c r="F2523" s="21" t="s">
        <v>0</v>
      </c>
      <c r="G2523" s="150" t="s">
        <v>0</v>
      </c>
      <c r="H2523" s="21" t="s">
        <v>53</v>
      </c>
      <c r="I2523" s="66">
        <f t="shared" si="1769"/>
        <v>10000</v>
      </c>
      <c r="J2523" s="66">
        <f t="shared" si="1783"/>
        <v>0</v>
      </c>
      <c r="K2523" s="66">
        <f t="shared" si="1771"/>
        <v>10000</v>
      </c>
      <c r="L2523" s="66">
        <f t="shared" si="1783"/>
        <v>10000</v>
      </c>
      <c r="M2523" s="66">
        <f t="shared" si="1783"/>
        <v>0</v>
      </c>
      <c r="N2523" s="66">
        <f t="shared" si="1783"/>
        <v>0</v>
      </c>
      <c r="O2523" s="66">
        <f t="shared" si="1783"/>
        <v>0</v>
      </c>
      <c r="P2523" s="66">
        <f t="shared" si="1783"/>
        <v>0</v>
      </c>
      <c r="Q2523" s="66">
        <f t="shared" si="1783"/>
        <v>51065</v>
      </c>
      <c r="R2523" s="66">
        <f t="shared" si="1783"/>
        <v>0</v>
      </c>
      <c r="S2523" s="66">
        <f t="shared" si="1783"/>
        <v>0</v>
      </c>
      <c r="T2523" s="66">
        <f t="shared" si="1783"/>
        <v>0</v>
      </c>
      <c r="U2523" s="66">
        <f t="shared" si="1783"/>
        <v>0</v>
      </c>
      <c r="V2523" s="66">
        <f t="shared" si="1783"/>
        <v>0</v>
      </c>
      <c r="W2523" s="66">
        <f t="shared" si="1783"/>
        <v>0</v>
      </c>
      <c r="X2523" s="66">
        <f t="shared" si="1783"/>
        <v>0</v>
      </c>
      <c r="Y2523" s="208">
        <f t="shared" si="1768"/>
        <v>0</v>
      </c>
    </row>
    <row r="2524" spans="1:25">
      <c r="A2524" s="23" t="s">
        <v>786</v>
      </c>
      <c r="B2524" s="23" t="s">
        <v>172</v>
      </c>
      <c r="C2524" s="23" t="s">
        <v>1076</v>
      </c>
      <c r="D2524" s="23" t="s">
        <v>1077</v>
      </c>
      <c r="E2524" s="22">
        <v>8213</v>
      </c>
      <c r="F2524" s="23"/>
      <c r="G2524" s="128" t="s">
        <v>3378</v>
      </c>
      <c r="H2524" s="32" t="s">
        <v>56</v>
      </c>
      <c r="I2524" s="44">
        <f t="shared" si="1769"/>
        <v>10000</v>
      </c>
      <c r="J2524" s="44">
        <v>0</v>
      </c>
      <c r="K2524" s="44">
        <f t="shared" si="1771"/>
        <v>10000</v>
      </c>
      <c r="L2524" s="44">
        <v>10000</v>
      </c>
      <c r="M2524" s="44">
        <v>0</v>
      </c>
      <c r="N2524" s="44">
        <v>0</v>
      </c>
      <c r="O2524" s="44">
        <v>0</v>
      </c>
      <c r="P2524" s="44">
        <v>0</v>
      </c>
      <c r="Q2524" s="44">
        <v>51065</v>
      </c>
      <c r="R2524" s="44">
        <v>0</v>
      </c>
      <c r="S2524" s="44">
        <v>0</v>
      </c>
      <c r="T2524" s="44">
        <f t="shared" si="1773"/>
        <v>0</v>
      </c>
      <c r="U2524" s="44"/>
      <c r="V2524" s="44"/>
      <c r="W2524" s="44"/>
      <c r="X2524" s="44">
        <f t="shared" si="1774"/>
        <v>0</v>
      </c>
      <c r="Y2524" s="209">
        <f t="shared" si="1768"/>
        <v>0</v>
      </c>
    </row>
    <row r="2525" spans="1:25">
      <c r="A2525" s="32" t="s">
        <v>0</v>
      </c>
      <c r="B2525" s="32" t="s">
        <v>0</v>
      </c>
      <c r="C2525" s="32" t="s">
        <v>0</v>
      </c>
      <c r="D2525" s="32" t="s">
        <v>0</v>
      </c>
      <c r="E2525" s="32" t="s">
        <v>0</v>
      </c>
      <c r="F2525" s="32" t="s">
        <v>0</v>
      </c>
      <c r="G2525" s="154" t="s">
        <v>0</v>
      </c>
      <c r="H2525" s="30" t="s">
        <v>1086</v>
      </c>
      <c r="I2525" s="31">
        <f t="shared" si="1769"/>
        <v>2021858</v>
      </c>
      <c r="J2525" s="31">
        <f t="shared" ref="J2525:P2525" si="1784">SUM(J2496,J2519,J2522)</f>
        <v>2000358</v>
      </c>
      <c r="K2525" s="31">
        <f t="shared" si="1771"/>
        <v>21500</v>
      </c>
      <c r="L2525" s="31">
        <f t="shared" si="1784"/>
        <v>17500</v>
      </c>
      <c r="M2525" s="31">
        <f t="shared" si="1784"/>
        <v>0</v>
      </c>
      <c r="N2525" s="31">
        <f t="shared" si="1784"/>
        <v>4000</v>
      </c>
      <c r="O2525" s="31">
        <f t="shared" si="1784"/>
        <v>0</v>
      </c>
      <c r="P2525" s="31">
        <f t="shared" si="1784"/>
        <v>0</v>
      </c>
      <c r="Q2525" s="31">
        <f>SUM(Q2496,Q2519,Q2522)</f>
        <v>2163308</v>
      </c>
      <c r="R2525" s="31">
        <f>SUM(R2496,R2519,R2522)</f>
        <v>2091568</v>
      </c>
      <c r="S2525" s="31">
        <f>SUM(S2496,S2519,S2522)</f>
        <v>1652115</v>
      </c>
      <c r="T2525" s="31">
        <f t="shared" ref="T2525:X2525" si="1785">SUM(T2496,T2519,T2522)</f>
        <v>439353</v>
      </c>
      <c r="U2525" s="31">
        <f t="shared" si="1785"/>
        <v>150715</v>
      </c>
      <c r="V2525" s="31">
        <f t="shared" si="1785"/>
        <v>144380</v>
      </c>
      <c r="W2525" s="31">
        <f t="shared" si="1785"/>
        <v>144258</v>
      </c>
      <c r="X2525" s="31">
        <f t="shared" si="1785"/>
        <v>2091468</v>
      </c>
      <c r="Y2525" s="220">
        <f t="shared" si="1768"/>
        <v>99.995218897975107</v>
      </c>
    </row>
    <row r="2526" spans="1:25" ht="15" thickBot="1">
      <c r="A2526" s="32" t="s">
        <v>0</v>
      </c>
      <c r="B2526" s="32" t="s">
        <v>0</v>
      </c>
      <c r="C2526" s="32" t="s">
        <v>0</v>
      </c>
      <c r="D2526" s="32" t="s">
        <v>0</v>
      </c>
      <c r="E2526" s="32" t="s">
        <v>0</v>
      </c>
      <c r="F2526" s="32" t="s">
        <v>0</v>
      </c>
      <c r="G2526" s="154" t="s">
        <v>0</v>
      </c>
      <c r="H2526" s="21" t="s">
        <v>170</v>
      </c>
      <c r="I2526" s="66">
        <f t="shared" si="1769"/>
        <v>58</v>
      </c>
      <c r="J2526" s="66">
        <v>58</v>
      </c>
      <c r="K2526" s="66">
        <f t="shared" si="1771"/>
        <v>0</v>
      </c>
      <c r="L2526" s="66" t="s">
        <v>0</v>
      </c>
      <c r="M2526" s="66" t="s">
        <v>0</v>
      </c>
      <c r="N2526" s="66" t="s">
        <v>0</v>
      </c>
      <c r="O2526" s="66" t="s">
        <v>0</v>
      </c>
      <c r="P2526" s="66" t="s">
        <v>0</v>
      </c>
      <c r="Q2526" s="66">
        <v>0</v>
      </c>
      <c r="R2526" s="66"/>
      <c r="S2526" s="66"/>
      <c r="T2526" s="66"/>
      <c r="U2526" s="66"/>
      <c r="V2526" s="66"/>
      <c r="W2526" s="66"/>
      <c r="X2526" s="66"/>
      <c r="Y2526" s="208">
        <v>0</v>
      </c>
    </row>
    <row r="2527" spans="1:25" ht="41.4" thickBot="1">
      <c r="A2527" s="252" t="s">
        <v>0</v>
      </c>
      <c r="B2527" s="252" t="s">
        <v>0</v>
      </c>
      <c r="C2527" s="252" t="s">
        <v>0</v>
      </c>
      <c r="D2527" s="252" t="s">
        <v>0</v>
      </c>
      <c r="E2527" s="252" t="s">
        <v>0</v>
      </c>
      <c r="F2527" s="252" t="s">
        <v>0</v>
      </c>
      <c r="G2527" s="258" t="s">
        <v>0</v>
      </c>
      <c r="H2527" s="24" t="s">
        <v>72</v>
      </c>
      <c r="I2527" s="1" t="s">
        <v>3093</v>
      </c>
      <c r="J2527" s="1" t="s">
        <v>3130</v>
      </c>
      <c r="K2527" s="1" t="s">
        <v>3</v>
      </c>
      <c r="L2527" s="1" t="s">
        <v>4</v>
      </c>
      <c r="M2527" s="1" t="s">
        <v>5</v>
      </c>
      <c r="N2527" s="1" t="s">
        <v>6</v>
      </c>
      <c r="O2527" s="1" t="s">
        <v>7</v>
      </c>
      <c r="P2527" s="1" t="s">
        <v>8</v>
      </c>
      <c r="Q2527" s="1" t="s">
        <v>3344</v>
      </c>
      <c r="R2527" s="1" t="s">
        <v>3427</v>
      </c>
      <c r="S2527" s="1" t="s">
        <v>3447</v>
      </c>
      <c r="T2527" s="1" t="s">
        <v>3448</v>
      </c>
      <c r="U2527" s="1" t="s">
        <v>3452</v>
      </c>
      <c r="V2527" s="1" t="s">
        <v>3449</v>
      </c>
      <c r="W2527" s="1" t="s">
        <v>3450</v>
      </c>
      <c r="X2527" s="1" t="s">
        <v>3451</v>
      </c>
      <c r="Y2527" s="216" t="s">
        <v>3385</v>
      </c>
    </row>
    <row r="2528" spans="1:25">
      <c r="A2528" s="253"/>
      <c r="B2528" s="253"/>
      <c r="C2528" s="253"/>
      <c r="D2528" s="253"/>
      <c r="E2528" s="253"/>
      <c r="F2528" s="253"/>
      <c r="G2528" s="259"/>
      <c r="H2528" s="33" t="s">
        <v>0</v>
      </c>
      <c r="I2528" s="45">
        <v>1</v>
      </c>
      <c r="J2528" s="45">
        <v>3</v>
      </c>
      <c r="K2528" s="45" t="s">
        <v>9</v>
      </c>
      <c r="L2528" s="45">
        <v>5</v>
      </c>
      <c r="M2528" s="45">
        <v>6</v>
      </c>
      <c r="N2528" s="45">
        <v>7</v>
      </c>
      <c r="O2528" s="45">
        <v>8</v>
      </c>
      <c r="P2528" s="45">
        <v>9</v>
      </c>
      <c r="Q2528" s="45">
        <v>1</v>
      </c>
      <c r="R2528" s="45">
        <v>2</v>
      </c>
      <c r="S2528" s="45">
        <v>3</v>
      </c>
      <c r="T2528" s="45" t="s">
        <v>3453</v>
      </c>
      <c r="U2528" s="45">
        <v>5</v>
      </c>
      <c r="V2528" s="45">
        <v>6</v>
      </c>
      <c r="W2528" s="45">
        <v>7</v>
      </c>
      <c r="X2528" s="45" t="s">
        <v>3454</v>
      </c>
      <c r="Y2528" s="276">
        <v>9</v>
      </c>
    </row>
    <row r="2529" spans="1:25">
      <c r="A2529" s="253"/>
      <c r="B2529" s="253"/>
      <c r="C2529" s="253"/>
      <c r="D2529" s="253"/>
      <c r="E2529" s="253"/>
      <c r="F2529" s="253"/>
      <c r="G2529" s="259"/>
      <c r="H2529" s="34" t="s">
        <v>108</v>
      </c>
      <c r="I2529" s="35">
        <f t="shared" si="1769"/>
        <v>2021858</v>
      </c>
      <c r="J2529" s="35">
        <f t="shared" ref="J2529:P2529" si="1786">SUM(J2525)</f>
        <v>2000358</v>
      </c>
      <c r="K2529" s="35">
        <f t="shared" si="1771"/>
        <v>21500</v>
      </c>
      <c r="L2529" s="35">
        <f t="shared" si="1786"/>
        <v>17500</v>
      </c>
      <c r="M2529" s="35">
        <f t="shared" si="1786"/>
        <v>0</v>
      </c>
      <c r="N2529" s="35">
        <f t="shared" si="1786"/>
        <v>4000</v>
      </c>
      <c r="O2529" s="35">
        <f t="shared" si="1786"/>
        <v>0</v>
      </c>
      <c r="P2529" s="35">
        <f t="shared" si="1786"/>
        <v>0</v>
      </c>
      <c r="Q2529" s="35">
        <f>SUM(Q2525)</f>
        <v>2163308</v>
      </c>
      <c r="R2529" s="35">
        <f>SUM(R2525)</f>
        <v>2091568</v>
      </c>
      <c r="S2529" s="35">
        <f>SUM(S2525)</f>
        <v>1652115</v>
      </c>
      <c r="T2529" s="35">
        <f t="shared" ref="T2529:X2529" si="1787">SUM(T2525)</f>
        <v>439353</v>
      </c>
      <c r="U2529" s="35">
        <f t="shared" si="1787"/>
        <v>150715</v>
      </c>
      <c r="V2529" s="35">
        <f t="shared" si="1787"/>
        <v>144380</v>
      </c>
      <c r="W2529" s="35">
        <f t="shared" si="1787"/>
        <v>144258</v>
      </c>
      <c r="X2529" s="35">
        <f t="shared" si="1787"/>
        <v>2091468</v>
      </c>
      <c r="Y2529" s="218">
        <f t="shared" ref="Y2529:Y2530" si="1788">IF(R2529=0,0,(X2529/R2529)*100)</f>
        <v>99.995218897975107</v>
      </c>
    </row>
    <row r="2530" spans="1:25">
      <c r="A2530" s="253"/>
      <c r="B2530" s="253"/>
      <c r="C2530" s="253"/>
      <c r="D2530" s="253"/>
      <c r="E2530" s="253"/>
      <c r="F2530" s="253"/>
      <c r="G2530" s="259"/>
      <c r="H2530" s="36" t="s">
        <v>69</v>
      </c>
      <c r="I2530" s="35">
        <f t="shared" si="1769"/>
        <v>2021858</v>
      </c>
      <c r="J2530" s="35">
        <f t="shared" ref="J2530:P2530" si="1789">SUM(J2529)</f>
        <v>2000358</v>
      </c>
      <c r="K2530" s="35">
        <f t="shared" si="1771"/>
        <v>21500</v>
      </c>
      <c r="L2530" s="35">
        <f t="shared" si="1789"/>
        <v>17500</v>
      </c>
      <c r="M2530" s="35">
        <f t="shared" si="1789"/>
        <v>0</v>
      </c>
      <c r="N2530" s="35">
        <f t="shared" si="1789"/>
        <v>4000</v>
      </c>
      <c r="O2530" s="35">
        <f t="shared" si="1789"/>
        <v>0</v>
      </c>
      <c r="P2530" s="35">
        <f t="shared" si="1789"/>
        <v>0</v>
      </c>
      <c r="Q2530" s="35">
        <f>SUM(Q2529)</f>
        <v>2163308</v>
      </c>
      <c r="R2530" s="35">
        <f>SUM(R2529)</f>
        <v>2091568</v>
      </c>
      <c r="S2530" s="35">
        <f>SUM(S2529)</f>
        <v>1652115</v>
      </c>
      <c r="T2530" s="35">
        <f t="shared" ref="T2530:X2530" si="1790">SUM(T2529)</f>
        <v>439353</v>
      </c>
      <c r="U2530" s="35">
        <f t="shared" si="1790"/>
        <v>150715</v>
      </c>
      <c r="V2530" s="35">
        <f t="shared" si="1790"/>
        <v>144380</v>
      </c>
      <c r="W2530" s="35">
        <f t="shared" si="1790"/>
        <v>144258</v>
      </c>
      <c r="X2530" s="35">
        <f t="shared" si="1790"/>
        <v>2091468</v>
      </c>
      <c r="Y2530" s="218">
        <f t="shared" si="1788"/>
        <v>99.995218897975107</v>
      </c>
    </row>
    <row r="2531" spans="1:25">
      <c r="A2531" s="254"/>
      <c r="B2531" s="254"/>
      <c r="C2531" s="254"/>
      <c r="D2531" s="254"/>
      <c r="E2531" s="254"/>
      <c r="F2531" s="254"/>
      <c r="G2531" s="260"/>
    </row>
    <row r="2532" spans="1:25" ht="15" thickBot="1">
      <c r="A2532" s="32" t="s">
        <v>0</v>
      </c>
      <c r="B2532" s="32" t="s">
        <v>0</v>
      </c>
      <c r="C2532" s="32" t="s">
        <v>0</v>
      </c>
      <c r="D2532" s="32" t="s">
        <v>0</v>
      </c>
      <c r="E2532" s="32" t="s">
        <v>0</v>
      </c>
      <c r="F2532" s="32" t="s">
        <v>0</v>
      </c>
      <c r="G2532" s="154" t="s">
        <v>0</v>
      </c>
      <c r="H2532" s="37" t="s">
        <v>0</v>
      </c>
      <c r="I2532" s="37"/>
      <c r="J2532" s="37"/>
      <c r="K2532" s="37"/>
      <c r="L2532" s="37" t="s">
        <v>0</v>
      </c>
      <c r="M2532" s="37" t="s">
        <v>0</v>
      </c>
      <c r="N2532" s="37" t="s">
        <v>0</v>
      </c>
      <c r="O2532" s="37" t="s">
        <v>0</v>
      </c>
      <c r="P2532" s="37" t="s">
        <v>0</v>
      </c>
      <c r="Q2532" s="37"/>
      <c r="R2532" s="37"/>
      <c r="S2532" s="37"/>
      <c r="T2532" s="37" t="s">
        <v>0</v>
      </c>
      <c r="U2532" s="37" t="s">
        <v>0</v>
      </c>
      <c r="V2532" s="37" t="s">
        <v>0</v>
      </c>
      <c r="W2532" s="37" t="s">
        <v>0</v>
      </c>
      <c r="X2532" s="37" t="s">
        <v>0</v>
      </c>
      <c r="Y2532" s="219"/>
    </row>
    <row r="2533" spans="1:25" ht="41.4" thickBot="1">
      <c r="A2533" s="24" t="s">
        <v>123</v>
      </c>
      <c r="B2533" s="24" t="s">
        <v>124</v>
      </c>
      <c r="C2533" s="24" t="s">
        <v>125</v>
      </c>
      <c r="D2533" s="25" t="s">
        <v>0</v>
      </c>
      <c r="E2533" s="24" t="s">
        <v>126</v>
      </c>
      <c r="F2533" s="24" t="s">
        <v>127</v>
      </c>
      <c r="G2533" s="151" t="s">
        <v>128</v>
      </c>
      <c r="H2533" s="24" t="s">
        <v>1</v>
      </c>
      <c r="I2533" s="1" t="s">
        <v>3093</v>
      </c>
      <c r="J2533" s="1" t="s">
        <v>3130</v>
      </c>
      <c r="K2533" s="1" t="s">
        <v>3</v>
      </c>
      <c r="L2533" s="1" t="s">
        <v>4</v>
      </c>
      <c r="M2533" s="1" t="s">
        <v>5</v>
      </c>
      <c r="N2533" s="1" t="s">
        <v>6</v>
      </c>
      <c r="O2533" s="1" t="s">
        <v>7</v>
      </c>
      <c r="P2533" s="1" t="s">
        <v>8</v>
      </c>
      <c r="Q2533" s="1" t="s">
        <v>3344</v>
      </c>
      <c r="R2533" s="1" t="s">
        <v>3427</v>
      </c>
      <c r="S2533" s="1" t="s">
        <v>3447</v>
      </c>
      <c r="T2533" s="1" t="s">
        <v>3448</v>
      </c>
      <c r="U2533" s="1" t="s">
        <v>3452</v>
      </c>
      <c r="V2533" s="1" t="s">
        <v>3449</v>
      </c>
      <c r="W2533" s="1" t="s">
        <v>3450</v>
      </c>
      <c r="X2533" s="1" t="s">
        <v>3451</v>
      </c>
      <c r="Y2533" s="216" t="s">
        <v>3385</v>
      </c>
    </row>
    <row r="2534" spans="1:25">
      <c r="A2534" s="26" t="s">
        <v>0</v>
      </c>
      <c r="B2534" s="26" t="s">
        <v>0</v>
      </c>
      <c r="C2534" s="26" t="s">
        <v>0</v>
      </c>
      <c r="D2534" s="27" t="s">
        <v>0</v>
      </c>
      <c r="E2534" s="27" t="s">
        <v>0</v>
      </c>
      <c r="F2534" s="28" t="s">
        <v>0</v>
      </c>
      <c r="G2534" s="152" t="s">
        <v>0</v>
      </c>
      <c r="H2534" s="29" t="s">
        <v>0</v>
      </c>
      <c r="I2534" s="45">
        <v>1</v>
      </c>
      <c r="J2534" s="45">
        <v>3</v>
      </c>
      <c r="K2534" s="45" t="s">
        <v>9</v>
      </c>
      <c r="L2534" s="45">
        <v>5</v>
      </c>
      <c r="M2534" s="45">
        <v>6</v>
      </c>
      <c r="N2534" s="45">
        <v>7</v>
      </c>
      <c r="O2534" s="45">
        <v>8</v>
      </c>
      <c r="P2534" s="45">
        <v>9</v>
      </c>
      <c r="Q2534" s="45">
        <v>1</v>
      </c>
      <c r="R2534" s="45">
        <v>2</v>
      </c>
      <c r="S2534" s="45">
        <v>3</v>
      </c>
      <c r="T2534" s="45" t="s">
        <v>3453</v>
      </c>
      <c r="U2534" s="45">
        <v>5</v>
      </c>
      <c r="V2534" s="45">
        <v>6</v>
      </c>
      <c r="W2534" s="45">
        <v>7</v>
      </c>
      <c r="X2534" s="45" t="s">
        <v>3454</v>
      </c>
      <c r="Y2534" s="276">
        <v>9</v>
      </c>
    </row>
    <row r="2535" spans="1:25">
      <c r="A2535" s="133" t="s">
        <v>786</v>
      </c>
      <c r="B2535" s="133" t="s">
        <v>172</v>
      </c>
      <c r="C2535" s="109" t="s">
        <v>1087</v>
      </c>
      <c r="D2535" s="109" t="s">
        <v>1088</v>
      </c>
      <c r="E2535" s="98" t="s">
        <v>0</v>
      </c>
      <c r="F2535" s="98" t="s">
        <v>0</v>
      </c>
      <c r="G2535" s="153" t="s">
        <v>0</v>
      </c>
      <c r="H2535" s="98" t="s">
        <v>1089</v>
      </c>
      <c r="I2535" s="110"/>
      <c r="J2535" s="110"/>
      <c r="K2535" s="110"/>
      <c r="L2535" s="110" t="s">
        <v>0</v>
      </c>
      <c r="M2535" s="110" t="s">
        <v>0</v>
      </c>
      <c r="N2535" s="110" t="s">
        <v>0</v>
      </c>
      <c r="O2535" s="110" t="s">
        <v>0</v>
      </c>
      <c r="P2535" s="110" t="s">
        <v>0</v>
      </c>
      <c r="Q2535" s="110"/>
      <c r="R2535" s="110"/>
      <c r="S2535" s="110"/>
      <c r="T2535" s="110" t="s">
        <v>0</v>
      </c>
      <c r="U2535" s="110" t="s">
        <v>0</v>
      </c>
      <c r="V2535" s="110" t="s">
        <v>0</v>
      </c>
      <c r="W2535" s="110" t="s">
        <v>0</v>
      </c>
      <c r="X2535" s="110" t="s">
        <v>0</v>
      </c>
      <c r="Y2535" s="217"/>
    </row>
    <row r="2536" spans="1:25" ht="20.399999999999999">
      <c r="A2536" s="20" t="s">
        <v>0</v>
      </c>
      <c r="B2536" s="20" t="s">
        <v>0</v>
      </c>
      <c r="C2536" s="20" t="s">
        <v>0</v>
      </c>
      <c r="D2536" s="21" t="s">
        <v>0</v>
      </c>
      <c r="E2536" s="21" t="s">
        <v>0</v>
      </c>
      <c r="F2536" s="21" t="s">
        <v>0</v>
      </c>
      <c r="G2536" s="150" t="s">
        <v>0</v>
      </c>
      <c r="H2536" s="30" t="s">
        <v>33</v>
      </c>
      <c r="I2536" s="31">
        <f t="shared" si="1769"/>
        <v>1622533</v>
      </c>
      <c r="J2536" s="31">
        <f t="shared" ref="J2536:P2536" si="1791">SUM(J2537,J2545,J2547)</f>
        <v>1581533</v>
      </c>
      <c r="K2536" s="31">
        <f t="shared" si="1771"/>
        <v>41000</v>
      </c>
      <c r="L2536" s="31">
        <f t="shared" si="1791"/>
        <v>39000</v>
      </c>
      <c r="M2536" s="31">
        <f t="shared" si="1791"/>
        <v>0</v>
      </c>
      <c r="N2536" s="31">
        <f t="shared" si="1791"/>
        <v>2000</v>
      </c>
      <c r="O2536" s="31">
        <f t="shared" si="1791"/>
        <v>0</v>
      </c>
      <c r="P2536" s="31">
        <f t="shared" si="1791"/>
        <v>0</v>
      </c>
      <c r="Q2536" s="31">
        <f>SUM(Q2537,Q2545,Q2547)</f>
        <v>1714046</v>
      </c>
      <c r="R2536" s="31">
        <f>SUM(R2537,R2545,R2547)</f>
        <v>1662973</v>
      </c>
      <c r="S2536" s="31">
        <f>SUM(S2537,S2545,S2547)</f>
        <v>1412847</v>
      </c>
      <c r="T2536" s="31">
        <f t="shared" ref="T2536:X2536" si="1792">SUM(T2537,T2545,T2547)</f>
        <v>251185</v>
      </c>
      <c r="U2536" s="31">
        <f t="shared" si="1792"/>
        <v>132130</v>
      </c>
      <c r="V2536" s="31">
        <f t="shared" si="1792"/>
        <v>112180</v>
      </c>
      <c r="W2536" s="31">
        <f t="shared" si="1792"/>
        <v>6875</v>
      </c>
      <c r="X2536" s="31">
        <f t="shared" si="1792"/>
        <v>1664032</v>
      </c>
      <c r="Y2536" s="220">
        <f t="shared" ref="Y2536:Y2565" si="1793">IF(R2536=0,0,(X2536/R2536)*100)</f>
        <v>100.06368113012056</v>
      </c>
    </row>
    <row r="2537" spans="1:25">
      <c r="A2537" s="23" t="s">
        <v>786</v>
      </c>
      <c r="B2537" s="23" t="s">
        <v>172</v>
      </c>
      <c r="C2537" s="23" t="s">
        <v>1087</v>
      </c>
      <c r="D2537" s="23" t="s">
        <v>1088</v>
      </c>
      <c r="E2537" s="21" t="s">
        <v>132</v>
      </c>
      <c r="F2537" s="21" t="s">
        <v>0</v>
      </c>
      <c r="G2537" s="150" t="s">
        <v>0</v>
      </c>
      <c r="H2537" s="21" t="s">
        <v>11</v>
      </c>
      <c r="I2537" s="66">
        <f t="shared" si="1769"/>
        <v>1367798</v>
      </c>
      <c r="J2537" s="66">
        <f t="shared" ref="J2537:P2537" si="1794">SUM(J2538,J2539)</f>
        <v>1357798</v>
      </c>
      <c r="K2537" s="66">
        <f t="shared" si="1771"/>
        <v>10000</v>
      </c>
      <c r="L2537" s="66">
        <f t="shared" si="1794"/>
        <v>10000</v>
      </c>
      <c r="M2537" s="66">
        <f t="shared" si="1794"/>
        <v>0</v>
      </c>
      <c r="N2537" s="66">
        <f t="shared" si="1794"/>
        <v>0</v>
      </c>
      <c r="O2537" s="66">
        <f t="shared" si="1794"/>
        <v>0</v>
      </c>
      <c r="P2537" s="66">
        <f t="shared" si="1794"/>
        <v>0</v>
      </c>
      <c r="Q2537" s="66">
        <f>SUM(Q2538,Q2539)</f>
        <v>1435440</v>
      </c>
      <c r="R2537" s="66">
        <f>SUM(R2538,R2539)</f>
        <v>1425440</v>
      </c>
      <c r="S2537" s="66">
        <f>SUM(S2538,S2539)</f>
        <v>1211189</v>
      </c>
      <c r="T2537" s="66">
        <f t="shared" ref="T2537:X2537" si="1795">SUM(T2538,T2539)</f>
        <v>215310</v>
      </c>
      <c r="U2537" s="66">
        <f t="shared" si="1795"/>
        <v>113355</v>
      </c>
      <c r="V2537" s="66">
        <f t="shared" si="1795"/>
        <v>101955</v>
      </c>
      <c r="W2537" s="66">
        <f t="shared" si="1795"/>
        <v>0</v>
      </c>
      <c r="X2537" s="66">
        <f t="shared" si="1795"/>
        <v>1426499</v>
      </c>
      <c r="Y2537" s="208">
        <f t="shared" si="1793"/>
        <v>100.07429284992703</v>
      </c>
    </row>
    <row r="2538" spans="1:25">
      <c r="A2538" s="23" t="s">
        <v>786</v>
      </c>
      <c r="B2538" s="23" t="s">
        <v>172</v>
      </c>
      <c r="C2538" s="23" t="s">
        <v>1087</v>
      </c>
      <c r="D2538" s="23" t="s">
        <v>1088</v>
      </c>
      <c r="E2538" s="22">
        <v>6111</v>
      </c>
      <c r="F2538" s="23"/>
      <c r="G2538" s="128" t="s">
        <v>3378</v>
      </c>
      <c r="H2538" s="32" t="s">
        <v>12</v>
      </c>
      <c r="I2538" s="44">
        <f t="shared" si="1769"/>
        <v>1214398</v>
      </c>
      <c r="J2538" s="44">
        <v>1204398</v>
      </c>
      <c r="K2538" s="44">
        <f t="shared" si="1771"/>
        <v>10000</v>
      </c>
      <c r="L2538" s="44">
        <v>10000</v>
      </c>
      <c r="M2538" s="44">
        <v>0</v>
      </c>
      <c r="N2538" s="44">
        <v>0</v>
      </c>
      <c r="O2538" s="44">
        <v>0</v>
      </c>
      <c r="P2538" s="44">
        <v>0</v>
      </c>
      <c r="Q2538" s="44">
        <v>1277221</v>
      </c>
      <c r="R2538" s="44">
        <v>1267221</v>
      </c>
      <c r="S2538" s="44">
        <v>1063311</v>
      </c>
      <c r="T2538" s="44">
        <f t="shared" ref="T2538:T2564" si="1796">U2538+V2538+W2538</f>
        <v>203910</v>
      </c>
      <c r="U2538" s="44">
        <v>101955</v>
      </c>
      <c r="V2538" s="44">
        <v>101955</v>
      </c>
      <c r="W2538" s="44"/>
      <c r="X2538" s="44">
        <f t="shared" ref="X2538:X2564" si="1797">S2538+T2538</f>
        <v>1267221</v>
      </c>
      <c r="Y2538" s="209">
        <f t="shared" si="1793"/>
        <v>100</v>
      </c>
    </row>
    <row r="2539" spans="1:25">
      <c r="A2539" s="20" t="s">
        <v>786</v>
      </c>
      <c r="B2539" s="20" t="s">
        <v>172</v>
      </c>
      <c r="C2539" s="20" t="s">
        <v>1087</v>
      </c>
      <c r="D2539" s="20" t="s">
        <v>1088</v>
      </c>
      <c r="E2539" s="20" t="s">
        <v>134</v>
      </c>
      <c r="F2539" s="23" t="s">
        <v>0</v>
      </c>
      <c r="G2539" s="154" t="s">
        <v>0</v>
      </c>
      <c r="H2539" s="21" t="s">
        <v>13</v>
      </c>
      <c r="I2539" s="66">
        <f t="shared" si="1769"/>
        <v>153400</v>
      </c>
      <c r="J2539" s="66">
        <f t="shared" ref="J2539:P2539" si="1798">SUM(J2540:J2544)</f>
        <v>153400</v>
      </c>
      <c r="K2539" s="66">
        <f t="shared" si="1771"/>
        <v>0</v>
      </c>
      <c r="L2539" s="66">
        <f t="shared" si="1798"/>
        <v>0</v>
      </c>
      <c r="M2539" s="66">
        <f t="shared" si="1798"/>
        <v>0</v>
      </c>
      <c r="N2539" s="66">
        <f t="shared" si="1798"/>
        <v>0</v>
      </c>
      <c r="O2539" s="66">
        <f t="shared" si="1798"/>
        <v>0</v>
      </c>
      <c r="P2539" s="66">
        <f t="shared" si="1798"/>
        <v>0</v>
      </c>
      <c r="Q2539" s="66">
        <f>SUM(Q2540:Q2544)</f>
        <v>158219</v>
      </c>
      <c r="R2539" s="66">
        <f>SUM(R2540:R2544)</f>
        <v>158219</v>
      </c>
      <c r="S2539" s="66">
        <f>SUM(S2540:S2544)</f>
        <v>147878</v>
      </c>
      <c r="T2539" s="66">
        <f t="shared" ref="T2539:X2539" si="1799">SUM(T2540:T2544)</f>
        <v>11400</v>
      </c>
      <c r="U2539" s="66">
        <f t="shared" si="1799"/>
        <v>11400</v>
      </c>
      <c r="V2539" s="66">
        <f t="shared" si="1799"/>
        <v>0</v>
      </c>
      <c r="W2539" s="66">
        <f t="shared" si="1799"/>
        <v>0</v>
      </c>
      <c r="X2539" s="66">
        <f t="shared" si="1799"/>
        <v>159278</v>
      </c>
      <c r="Y2539" s="208">
        <f t="shared" si="1793"/>
        <v>100.66932542867796</v>
      </c>
    </row>
    <row r="2540" spans="1:25">
      <c r="A2540" s="23" t="s">
        <v>786</v>
      </c>
      <c r="B2540" s="23" t="s">
        <v>172</v>
      </c>
      <c r="C2540" s="23" t="s">
        <v>1087</v>
      </c>
      <c r="D2540" s="23" t="s">
        <v>1088</v>
      </c>
      <c r="E2540" s="22">
        <v>6112</v>
      </c>
      <c r="F2540" s="23" t="s">
        <v>1090</v>
      </c>
      <c r="G2540" s="128" t="s">
        <v>3378</v>
      </c>
      <c r="H2540" s="32" t="s">
        <v>16</v>
      </c>
      <c r="I2540" s="44">
        <f t="shared" si="1769"/>
        <v>29000</v>
      </c>
      <c r="J2540" s="44">
        <v>29000</v>
      </c>
      <c r="K2540" s="44">
        <f t="shared" si="1771"/>
        <v>0</v>
      </c>
      <c r="L2540" s="44">
        <v>0</v>
      </c>
      <c r="M2540" s="44">
        <v>0</v>
      </c>
      <c r="N2540" s="44">
        <v>0</v>
      </c>
      <c r="O2540" s="44">
        <v>0</v>
      </c>
      <c r="P2540" s="44">
        <v>0</v>
      </c>
      <c r="Q2540" s="44">
        <v>29000</v>
      </c>
      <c r="R2540" s="44">
        <v>29000</v>
      </c>
      <c r="S2540" s="44">
        <v>29000</v>
      </c>
      <c r="T2540" s="44">
        <f t="shared" si="1796"/>
        <v>0</v>
      </c>
      <c r="U2540" s="44"/>
      <c r="V2540" s="44"/>
      <c r="W2540" s="44">
        <v>0</v>
      </c>
      <c r="X2540" s="44">
        <f t="shared" si="1797"/>
        <v>29000</v>
      </c>
      <c r="Y2540" s="209">
        <f t="shared" si="1793"/>
        <v>100</v>
      </c>
    </row>
    <row r="2541" spans="1:25">
      <c r="A2541" s="23" t="s">
        <v>786</v>
      </c>
      <c r="B2541" s="23" t="s">
        <v>172</v>
      </c>
      <c r="C2541" s="23" t="s">
        <v>1087</v>
      </c>
      <c r="D2541" s="23" t="s">
        <v>1088</v>
      </c>
      <c r="E2541" s="22">
        <v>6112</v>
      </c>
      <c r="F2541" s="23" t="s">
        <v>1091</v>
      </c>
      <c r="G2541" s="128" t="s">
        <v>3378</v>
      </c>
      <c r="H2541" s="32" t="s">
        <v>19</v>
      </c>
      <c r="I2541" s="44">
        <f t="shared" si="1769"/>
        <v>87300</v>
      </c>
      <c r="J2541" s="44">
        <v>87300</v>
      </c>
      <c r="K2541" s="44">
        <f t="shared" si="1771"/>
        <v>0</v>
      </c>
      <c r="L2541" s="44">
        <v>0</v>
      </c>
      <c r="M2541" s="44">
        <v>0</v>
      </c>
      <c r="N2541" s="44">
        <v>0</v>
      </c>
      <c r="O2541" s="44">
        <v>0</v>
      </c>
      <c r="P2541" s="44">
        <v>0</v>
      </c>
      <c r="Q2541" s="44">
        <v>87300</v>
      </c>
      <c r="R2541" s="44">
        <v>87300</v>
      </c>
      <c r="S2541" s="44">
        <v>88359</v>
      </c>
      <c r="T2541" s="44">
        <f t="shared" si="1796"/>
        <v>0</v>
      </c>
      <c r="U2541" s="44">
        <v>0</v>
      </c>
      <c r="V2541" s="44">
        <v>0</v>
      </c>
      <c r="W2541" s="44">
        <v>0</v>
      </c>
      <c r="X2541" s="44">
        <f t="shared" si="1797"/>
        <v>88359</v>
      </c>
      <c r="Y2541" s="209">
        <f t="shared" si="1793"/>
        <v>101.21305841924399</v>
      </c>
    </row>
    <row r="2542" spans="1:25">
      <c r="A2542" s="23" t="s">
        <v>786</v>
      </c>
      <c r="B2542" s="23" t="s">
        <v>172</v>
      </c>
      <c r="C2542" s="23" t="s">
        <v>1087</v>
      </c>
      <c r="D2542" s="23" t="s">
        <v>1088</v>
      </c>
      <c r="E2542" s="22">
        <v>6112</v>
      </c>
      <c r="F2542" s="23" t="s">
        <v>1092</v>
      </c>
      <c r="G2542" s="128" t="s">
        <v>3378</v>
      </c>
      <c r="H2542" s="32" t="s">
        <v>17</v>
      </c>
      <c r="I2542" s="44">
        <f t="shared" si="1769"/>
        <v>21200</v>
      </c>
      <c r="J2542" s="44">
        <v>21200</v>
      </c>
      <c r="K2542" s="44">
        <f t="shared" si="1771"/>
        <v>0</v>
      </c>
      <c r="L2542" s="44">
        <v>0</v>
      </c>
      <c r="M2542" s="44">
        <v>0</v>
      </c>
      <c r="N2542" s="44">
        <v>0</v>
      </c>
      <c r="O2542" s="44">
        <v>0</v>
      </c>
      <c r="P2542" s="44">
        <v>0</v>
      </c>
      <c r="Q2542" s="44">
        <v>26019</v>
      </c>
      <c r="R2542" s="44">
        <v>26019</v>
      </c>
      <c r="S2542" s="44">
        <v>26019</v>
      </c>
      <c r="T2542" s="44">
        <f t="shared" si="1796"/>
        <v>0</v>
      </c>
      <c r="U2542" s="44"/>
      <c r="V2542" s="44"/>
      <c r="W2542" s="44"/>
      <c r="X2542" s="44">
        <f t="shared" si="1797"/>
        <v>26019</v>
      </c>
      <c r="Y2542" s="209">
        <f t="shared" si="1793"/>
        <v>100</v>
      </c>
    </row>
    <row r="2543" spans="1:25">
      <c r="A2543" s="23" t="s">
        <v>786</v>
      </c>
      <c r="B2543" s="23" t="s">
        <v>172</v>
      </c>
      <c r="C2543" s="23" t="s">
        <v>1087</v>
      </c>
      <c r="D2543" s="23" t="s">
        <v>1088</v>
      </c>
      <c r="E2543" s="22">
        <v>6112</v>
      </c>
      <c r="F2543" s="23" t="s">
        <v>1093</v>
      </c>
      <c r="G2543" s="128" t="s">
        <v>3378</v>
      </c>
      <c r="H2543" s="32" t="s">
        <v>15</v>
      </c>
      <c r="I2543" s="44">
        <f t="shared" si="1769"/>
        <v>0</v>
      </c>
      <c r="J2543" s="44">
        <v>0</v>
      </c>
      <c r="K2543" s="44">
        <f t="shared" si="1771"/>
        <v>0</v>
      </c>
      <c r="L2543" s="44">
        <v>0</v>
      </c>
      <c r="M2543" s="44">
        <v>0</v>
      </c>
      <c r="N2543" s="44">
        <v>0</v>
      </c>
      <c r="O2543" s="44">
        <v>0</v>
      </c>
      <c r="P2543" s="44">
        <v>0</v>
      </c>
      <c r="Q2543" s="44">
        <v>0</v>
      </c>
      <c r="R2543" s="44">
        <v>0</v>
      </c>
      <c r="S2543" s="44">
        <v>0</v>
      </c>
      <c r="T2543" s="44">
        <f t="shared" si="1796"/>
        <v>0</v>
      </c>
      <c r="U2543" s="44"/>
      <c r="V2543" s="44"/>
      <c r="W2543" s="44"/>
      <c r="X2543" s="44">
        <f t="shared" si="1797"/>
        <v>0</v>
      </c>
      <c r="Y2543" s="209">
        <f t="shared" si="1793"/>
        <v>0</v>
      </c>
    </row>
    <row r="2544" spans="1:25">
      <c r="A2544" s="23" t="s">
        <v>786</v>
      </c>
      <c r="B2544" s="23" t="s">
        <v>172</v>
      </c>
      <c r="C2544" s="23" t="s">
        <v>1087</v>
      </c>
      <c r="D2544" s="23" t="s">
        <v>1088</v>
      </c>
      <c r="E2544" s="22">
        <v>6112</v>
      </c>
      <c r="F2544" s="23" t="s">
        <v>1094</v>
      </c>
      <c r="G2544" s="128" t="s">
        <v>3378</v>
      </c>
      <c r="H2544" s="32" t="s">
        <v>18</v>
      </c>
      <c r="I2544" s="44">
        <f t="shared" si="1769"/>
        <v>15900</v>
      </c>
      <c r="J2544" s="44">
        <v>15900</v>
      </c>
      <c r="K2544" s="44">
        <f t="shared" si="1771"/>
        <v>0</v>
      </c>
      <c r="L2544" s="44">
        <v>0</v>
      </c>
      <c r="M2544" s="44">
        <v>0</v>
      </c>
      <c r="N2544" s="44">
        <v>0</v>
      </c>
      <c r="O2544" s="44">
        <v>0</v>
      </c>
      <c r="P2544" s="44">
        <v>0</v>
      </c>
      <c r="Q2544" s="44">
        <v>15900</v>
      </c>
      <c r="R2544" s="44">
        <v>15900</v>
      </c>
      <c r="S2544" s="44">
        <v>4500</v>
      </c>
      <c r="T2544" s="44">
        <f t="shared" si="1796"/>
        <v>11400</v>
      </c>
      <c r="U2544" s="44">
        <v>11400</v>
      </c>
      <c r="V2544" s="44"/>
      <c r="W2544" s="44"/>
      <c r="X2544" s="44">
        <f t="shared" si="1797"/>
        <v>15900</v>
      </c>
      <c r="Y2544" s="209">
        <f t="shared" si="1793"/>
        <v>100</v>
      </c>
    </row>
    <row r="2545" spans="1:25">
      <c r="A2545" s="23" t="s">
        <v>786</v>
      </c>
      <c r="B2545" s="23" t="s">
        <v>172</v>
      </c>
      <c r="C2545" s="23" t="s">
        <v>1087</v>
      </c>
      <c r="D2545" s="23" t="s">
        <v>1088</v>
      </c>
      <c r="E2545" s="21" t="s">
        <v>139</v>
      </c>
      <c r="F2545" s="21" t="s">
        <v>0</v>
      </c>
      <c r="G2545" s="150" t="s">
        <v>0</v>
      </c>
      <c r="H2545" s="21" t="s">
        <v>21</v>
      </c>
      <c r="I2545" s="66">
        <f t="shared" si="1769"/>
        <v>122135</v>
      </c>
      <c r="J2545" s="66">
        <f t="shared" ref="J2545:X2545" si="1800">SUM(J2546)</f>
        <v>121135</v>
      </c>
      <c r="K2545" s="66">
        <f t="shared" si="1771"/>
        <v>1000</v>
      </c>
      <c r="L2545" s="66">
        <f t="shared" si="1800"/>
        <v>1000</v>
      </c>
      <c r="M2545" s="66">
        <f t="shared" si="1800"/>
        <v>0</v>
      </c>
      <c r="N2545" s="66">
        <f t="shared" si="1800"/>
        <v>0</v>
      </c>
      <c r="O2545" s="66">
        <f t="shared" si="1800"/>
        <v>0</v>
      </c>
      <c r="P2545" s="66">
        <f t="shared" si="1800"/>
        <v>0</v>
      </c>
      <c r="Q2545" s="66">
        <f t="shared" si="1800"/>
        <v>128731</v>
      </c>
      <c r="R2545" s="66">
        <f t="shared" si="1800"/>
        <v>127731</v>
      </c>
      <c r="S2545" s="66">
        <f t="shared" si="1800"/>
        <v>115581</v>
      </c>
      <c r="T2545" s="66">
        <f t="shared" si="1800"/>
        <v>12150</v>
      </c>
      <c r="U2545" s="66">
        <f t="shared" si="1800"/>
        <v>10200</v>
      </c>
      <c r="V2545" s="66">
        <f t="shared" si="1800"/>
        <v>1950</v>
      </c>
      <c r="W2545" s="66">
        <f t="shared" si="1800"/>
        <v>0</v>
      </c>
      <c r="X2545" s="66">
        <f t="shared" si="1800"/>
        <v>127731</v>
      </c>
      <c r="Y2545" s="208">
        <f t="shared" si="1793"/>
        <v>100</v>
      </c>
    </row>
    <row r="2546" spans="1:25">
      <c r="A2546" s="23" t="s">
        <v>786</v>
      </c>
      <c r="B2546" s="23" t="s">
        <v>172</v>
      </c>
      <c r="C2546" s="23" t="s">
        <v>1087</v>
      </c>
      <c r="D2546" s="23" t="s">
        <v>1088</v>
      </c>
      <c r="E2546" s="22">
        <v>6121</v>
      </c>
      <c r="F2546" s="23"/>
      <c r="G2546" s="128" t="s">
        <v>3378</v>
      </c>
      <c r="H2546" s="32" t="s">
        <v>22</v>
      </c>
      <c r="I2546" s="44">
        <f t="shared" si="1769"/>
        <v>122135</v>
      </c>
      <c r="J2546" s="44">
        <v>121135</v>
      </c>
      <c r="K2546" s="44">
        <f t="shared" si="1771"/>
        <v>1000</v>
      </c>
      <c r="L2546" s="44">
        <v>1000</v>
      </c>
      <c r="M2546" s="44">
        <v>0</v>
      </c>
      <c r="N2546" s="44">
        <v>0</v>
      </c>
      <c r="O2546" s="44">
        <v>0</v>
      </c>
      <c r="P2546" s="44">
        <v>0</v>
      </c>
      <c r="Q2546" s="44">
        <v>128731</v>
      </c>
      <c r="R2546" s="44">
        <v>127731</v>
      </c>
      <c r="S2546" s="44">
        <v>115581</v>
      </c>
      <c r="T2546" s="44">
        <f t="shared" si="1796"/>
        <v>12150</v>
      </c>
      <c r="U2546" s="44">
        <v>10200</v>
      </c>
      <c r="V2546" s="44">
        <v>1950</v>
      </c>
      <c r="W2546" s="44"/>
      <c r="X2546" s="44">
        <f t="shared" si="1797"/>
        <v>127731</v>
      </c>
      <c r="Y2546" s="209">
        <f t="shared" si="1793"/>
        <v>100</v>
      </c>
    </row>
    <row r="2547" spans="1:25">
      <c r="A2547" s="23" t="s">
        <v>786</v>
      </c>
      <c r="B2547" s="23" t="s">
        <v>172</v>
      </c>
      <c r="C2547" s="23" t="s">
        <v>1087</v>
      </c>
      <c r="D2547" s="23" t="s">
        <v>1088</v>
      </c>
      <c r="E2547" s="21" t="s">
        <v>141</v>
      </c>
      <c r="F2547" s="21" t="s">
        <v>0</v>
      </c>
      <c r="G2547" s="150" t="s">
        <v>0</v>
      </c>
      <c r="H2547" s="21" t="s">
        <v>23</v>
      </c>
      <c r="I2547" s="66">
        <f t="shared" si="1769"/>
        <v>132600</v>
      </c>
      <c r="J2547" s="66">
        <f t="shared" ref="J2547:P2547" si="1801">SUM(J2548:J2555)</f>
        <v>102600</v>
      </c>
      <c r="K2547" s="66">
        <f t="shared" si="1771"/>
        <v>30000</v>
      </c>
      <c r="L2547" s="66">
        <f t="shared" si="1801"/>
        <v>28000</v>
      </c>
      <c r="M2547" s="66">
        <f t="shared" si="1801"/>
        <v>0</v>
      </c>
      <c r="N2547" s="66">
        <f t="shared" si="1801"/>
        <v>2000</v>
      </c>
      <c r="O2547" s="66">
        <f t="shared" si="1801"/>
        <v>0</v>
      </c>
      <c r="P2547" s="66">
        <f t="shared" si="1801"/>
        <v>0</v>
      </c>
      <c r="Q2547" s="66">
        <f>SUM(Q2548:Q2555)</f>
        <v>149875</v>
      </c>
      <c r="R2547" s="66">
        <f>SUM(R2548:R2555)</f>
        <v>109802</v>
      </c>
      <c r="S2547" s="66">
        <f>SUM(S2548:S2555)</f>
        <v>86077</v>
      </c>
      <c r="T2547" s="66">
        <f t="shared" ref="T2547:X2547" si="1802">SUM(T2548:T2555)</f>
        <v>23725</v>
      </c>
      <c r="U2547" s="66">
        <f t="shared" si="1802"/>
        <v>8575</v>
      </c>
      <c r="V2547" s="66">
        <f t="shared" si="1802"/>
        <v>8275</v>
      </c>
      <c r="W2547" s="66">
        <f t="shared" si="1802"/>
        <v>6875</v>
      </c>
      <c r="X2547" s="66">
        <f t="shared" si="1802"/>
        <v>109802</v>
      </c>
      <c r="Y2547" s="208">
        <f t="shared" si="1793"/>
        <v>100</v>
      </c>
    </row>
    <row r="2548" spans="1:25">
      <c r="A2548" s="23" t="s">
        <v>786</v>
      </c>
      <c r="B2548" s="23" t="s">
        <v>172</v>
      </c>
      <c r="C2548" s="23" t="s">
        <v>1087</v>
      </c>
      <c r="D2548" s="23" t="s">
        <v>1088</v>
      </c>
      <c r="E2548" s="22">
        <v>6131</v>
      </c>
      <c r="F2548" s="23"/>
      <c r="G2548" s="128" t="s">
        <v>3378</v>
      </c>
      <c r="H2548" s="32" t="s">
        <v>24</v>
      </c>
      <c r="I2548" s="44">
        <f t="shared" si="1769"/>
        <v>1500</v>
      </c>
      <c r="J2548" s="44">
        <v>1000</v>
      </c>
      <c r="K2548" s="44">
        <f t="shared" si="1771"/>
        <v>500</v>
      </c>
      <c r="L2548" s="44">
        <v>500</v>
      </c>
      <c r="M2548" s="44">
        <v>0</v>
      </c>
      <c r="N2548" s="44">
        <v>0</v>
      </c>
      <c r="O2548" s="44">
        <v>0</v>
      </c>
      <c r="P2548" s="44">
        <v>0</v>
      </c>
      <c r="Q2548" s="44">
        <v>1500</v>
      </c>
      <c r="R2548" s="44">
        <v>1000</v>
      </c>
      <c r="S2548" s="44">
        <v>1000</v>
      </c>
      <c r="T2548" s="44">
        <f t="shared" si="1796"/>
        <v>0</v>
      </c>
      <c r="U2548" s="44"/>
      <c r="V2548" s="44"/>
      <c r="W2548" s="44"/>
      <c r="X2548" s="44">
        <f t="shared" si="1797"/>
        <v>1000</v>
      </c>
      <c r="Y2548" s="209">
        <f t="shared" si="1793"/>
        <v>100</v>
      </c>
    </row>
    <row r="2549" spans="1:25">
      <c r="A2549" s="23" t="s">
        <v>786</v>
      </c>
      <c r="B2549" s="23" t="s">
        <v>172</v>
      </c>
      <c r="C2549" s="23" t="s">
        <v>1087</v>
      </c>
      <c r="D2549" s="23" t="s">
        <v>1088</v>
      </c>
      <c r="E2549" s="22">
        <v>6132</v>
      </c>
      <c r="F2549" s="23"/>
      <c r="G2549" s="128" t="s">
        <v>3378</v>
      </c>
      <c r="H2549" s="32" t="s">
        <v>25</v>
      </c>
      <c r="I2549" s="44">
        <f t="shared" si="1769"/>
        <v>35000</v>
      </c>
      <c r="J2549" s="44">
        <v>35000</v>
      </c>
      <c r="K2549" s="44">
        <f t="shared" si="1771"/>
        <v>0</v>
      </c>
      <c r="L2549" s="44">
        <v>0</v>
      </c>
      <c r="M2549" s="44">
        <v>0</v>
      </c>
      <c r="N2549" s="44">
        <v>0</v>
      </c>
      <c r="O2549" s="44">
        <v>0</v>
      </c>
      <c r="P2549" s="44">
        <v>0</v>
      </c>
      <c r="Q2549" s="44">
        <v>35000</v>
      </c>
      <c r="R2549" s="44">
        <v>35000</v>
      </c>
      <c r="S2549" s="44">
        <v>27000</v>
      </c>
      <c r="T2549" s="44">
        <f t="shared" si="1796"/>
        <v>8000</v>
      </c>
      <c r="U2549" s="44">
        <v>3000</v>
      </c>
      <c r="V2549" s="44">
        <v>3000</v>
      </c>
      <c r="W2549" s="44">
        <v>2000</v>
      </c>
      <c r="X2549" s="44">
        <f t="shared" si="1797"/>
        <v>35000</v>
      </c>
      <c r="Y2549" s="209">
        <f t="shared" si="1793"/>
        <v>100</v>
      </c>
    </row>
    <row r="2550" spans="1:25">
      <c r="A2550" s="23" t="s">
        <v>786</v>
      </c>
      <c r="B2550" s="23" t="s">
        <v>172</v>
      </c>
      <c r="C2550" s="23" t="s">
        <v>1087</v>
      </c>
      <c r="D2550" s="23" t="s">
        <v>1088</v>
      </c>
      <c r="E2550" s="22">
        <v>6133</v>
      </c>
      <c r="F2550" s="23"/>
      <c r="G2550" s="128" t="s">
        <v>3378</v>
      </c>
      <c r="H2550" s="32" t="s">
        <v>26</v>
      </c>
      <c r="I2550" s="44">
        <f t="shared" si="1769"/>
        <v>11000</v>
      </c>
      <c r="J2550" s="44">
        <v>11000</v>
      </c>
      <c r="K2550" s="44">
        <f t="shared" si="1771"/>
        <v>0</v>
      </c>
      <c r="L2550" s="44">
        <v>0</v>
      </c>
      <c r="M2550" s="44">
        <v>0</v>
      </c>
      <c r="N2550" s="44">
        <v>0</v>
      </c>
      <c r="O2550" s="44">
        <v>0</v>
      </c>
      <c r="P2550" s="44">
        <v>0</v>
      </c>
      <c r="Q2550" s="44">
        <v>11000</v>
      </c>
      <c r="R2550" s="44">
        <v>11000</v>
      </c>
      <c r="S2550" s="44">
        <v>8280</v>
      </c>
      <c r="T2550" s="44">
        <f t="shared" si="1796"/>
        <v>2720</v>
      </c>
      <c r="U2550" s="44">
        <v>1200</v>
      </c>
      <c r="V2550" s="44">
        <v>900</v>
      </c>
      <c r="W2550" s="44">
        <v>620</v>
      </c>
      <c r="X2550" s="44">
        <f t="shared" si="1797"/>
        <v>11000</v>
      </c>
      <c r="Y2550" s="209">
        <f t="shared" si="1793"/>
        <v>100</v>
      </c>
    </row>
    <row r="2551" spans="1:25">
      <c r="A2551" s="23" t="s">
        <v>786</v>
      </c>
      <c r="B2551" s="23" t="s">
        <v>172</v>
      </c>
      <c r="C2551" s="23" t="s">
        <v>1087</v>
      </c>
      <c r="D2551" s="23" t="s">
        <v>1088</v>
      </c>
      <c r="E2551" s="22">
        <v>6134</v>
      </c>
      <c r="F2551" s="23"/>
      <c r="G2551" s="128" t="s">
        <v>3378</v>
      </c>
      <c r="H2551" s="32" t="s">
        <v>27</v>
      </c>
      <c r="I2551" s="44">
        <f t="shared" si="1769"/>
        <v>35000</v>
      </c>
      <c r="J2551" s="44">
        <v>10000</v>
      </c>
      <c r="K2551" s="44">
        <f t="shared" si="1771"/>
        <v>25000</v>
      </c>
      <c r="L2551" s="44">
        <v>23000</v>
      </c>
      <c r="M2551" s="44">
        <v>0</v>
      </c>
      <c r="N2551" s="44">
        <v>2000</v>
      </c>
      <c r="O2551" s="44">
        <v>0</v>
      </c>
      <c r="P2551" s="44">
        <v>0</v>
      </c>
      <c r="Q2551" s="44">
        <v>41813</v>
      </c>
      <c r="R2551" s="44">
        <v>10000</v>
      </c>
      <c r="S2551" s="44">
        <v>7470</v>
      </c>
      <c r="T2551" s="44">
        <f t="shared" si="1796"/>
        <v>2530</v>
      </c>
      <c r="U2551" s="44">
        <v>850</v>
      </c>
      <c r="V2551" s="44">
        <v>850</v>
      </c>
      <c r="W2551" s="44">
        <v>830</v>
      </c>
      <c r="X2551" s="44">
        <f t="shared" si="1797"/>
        <v>10000</v>
      </c>
      <c r="Y2551" s="209">
        <f t="shared" si="1793"/>
        <v>100</v>
      </c>
    </row>
    <row r="2552" spans="1:25">
      <c r="A2552" s="23" t="s">
        <v>786</v>
      </c>
      <c r="B2552" s="23" t="s">
        <v>172</v>
      </c>
      <c r="C2552" s="23" t="s">
        <v>1087</v>
      </c>
      <c r="D2552" s="23" t="s">
        <v>1088</v>
      </c>
      <c r="E2552" s="22">
        <v>6135</v>
      </c>
      <c r="F2552" s="23"/>
      <c r="G2552" s="128" t="s">
        <v>3378</v>
      </c>
      <c r="H2552" s="32" t="s">
        <v>28</v>
      </c>
      <c r="I2552" s="44">
        <f t="shared" si="1769"/>
        <v>2000</v>
      </c>
      <c r="J2552" s="44">
        <v>1000</v>
      </c>
      <c r="K2552" s="44">
        <f t="shared" si="1771"/>
        <v>1000</v>
      </c>
      <c r="L2552" s="44">
        <v>1000</v>
      </c>
      <c r="M2552" s="44">
        <v>0</v>
      </c>
      <c r="N2552" s="44">
        <v>0</v>
      </c>
      <c r="O2552" s="44">
        <v>0</v>
      </c>
      <c r="P2552" s="44">
        <v>0</v>
      </c>
      <c r="Q2552" s="44">
        <v>5260</v>
      </c>
      <c r="R2552" s="44">
        <v>1000</v>
      </c>
      <c r="S2552" s="44">
        <v>1000</v>
      </c>
      <c r="T2552" s="44">
        <f t="shared" si="1796"/>
        <v>0</v>
      </c>
      <c r="U2552" s="44"/>
      <c r="V2552" s="44"/>
      <c r="W2552" s="44"/>
      <c r="X2552" s="44">
        <f t="shared" si="1797"/>
        <v>1000</v>
      </c>
      <c r="Y2552" s="209">
        <f t="shared" si="1793"/>
        <v>100</v>
      </c>
    </row>
    <row r="2553" spans="1:25">
      <c r="A2553" s="23" t="s">
        <v>786</v>
      </c>
      <c r="B2553" s="23" t="s">
        <v>172</v>
      </c>
      <c r="C2553" s="23" t="s">
        <v>1087</v>
      </c>
      <c r="D2553" s="23" t="s">
        <v>1088</v>
      </c>
      <c r="E2553" s="22">
        <v>6137</v>
      </c>
      <c r="F2553" s="23"/>
      <c r="G2553" s="128" t="s">
        <v>3378</v>
      </c>
      <c r="H2553" s="32" t="s">
        <v>30</v>
      </c>
      <c r="I2553" s="44">
        <f t="shared" si="1769"/>
        <v>11900</v>
      </c>
      <c r="J2553" s="44">
        <v>9900</v>
      </c>
      <c r="K2553" s="44">
        <f t="shared" si="1771"/>
        <v>2000</v>
      </c>
      <c r="L2553" s="44">
        <v>2000</v>
      </c>
      <c r="M2553" s="44">
        <v>0</v>
      </c>
      <c r="N2553" s="44">
        <v>0</v>
      </c>
      <c r="O2553" s="44">
        <v>0</v>
      </c>
      <c r="P2553" s="44">
        <v>0</v>
      </c>
      <c r="Q2553" s="44">
        <v>11900</v>
      </c>
      <c r="R2553" s="44">
        <v>9900</v>
      </c>
      <c r="S2553" s="44">
        <v>7425</v>
      </c>
      <c r="T2553" s="44">
        <f t="shared" si="1796"/>
        <v>2475</v>
      </c>
      <c r="U2553" s="44">
        <v>825</v>
      </c>
      <c r="V2553" s="44">
        <v>825</v>
      </c>
      <c r="W2553" s="44">
        <v>825</v>
      </c>
      <c r="X2553" s="44">
        <f t="shared" si="1797"/>
        <v>9900</v>
      </c>
      <c r="Y2553" s="209">
        <f t="shared" si="1793"/>
        <v>100</v>
      </c>
    </row>
    <row r="2554" spans="1:25">
      <c r="A2554" s="23" t="s">
        <v>786</v>
      </c>
      <c r="B2554" s="23" t="s">
        <v>172</v>
      </c>
      <c r="C2554" s="23" t="s">
        <v>1087</v>
      </c>
      <c r="D2554" s="23" t="s">
        <v>1088</v>
      </c>
      <c r="E2554" s="22">
        <v>6138</v>
      </c>
      <c r="F2554" s="23"/>
      <c r="G2554" s="128" t="s">
        <v>3378</v>
      </c>
      <c r="H2554" s="32" t="s">
        <v>31</v>
      </c>
      <c r="I2554" s="44">
        <f t="shared" si="1769"/>
        <v>0</v>
      </c>
      <c r="J2554" s="44">
        <v>0</v>
      </c>
      <c r="K2554" s="44">
        <f t="shared" si="1771"/>
        <v>0</v>
      </c>
      <c r="L2554" s="44">
        <v>0</v>
      </c>
      <c r="M2554" s="44">
        <v>0</v>
      </c>
      <c r="N2554" s="44">
        <v>0</v>
      </c>
      <c r="O2554" s="44">
        <v>0</v>
      </c>
      <c r="P2554" s="44">
        <v>0</v>
      </c>
      <c r="Q2554" s="44">
        <v>0</v>
      </c>
      <c r="R2554" s="44">
        <v>0</v>
      </c>
      <c r="S2554" s="44">
        <v>0</v>
      </c>
      <c r="T2554" s="44">
        <f t="shared" si="1796"/>
        <v>0</v>
      </c>
      <c r="U2554" s="44"/>
      <c r="V2554" s="44"/>
      <c r="W2554" s="44"/>
      <c r="X2554" s="44">
        <f t="shared" si="1797"/>
        <v>0</v>
      </c>
      <c r="Y2554" s="209">
        <f t="shared" si="1793"/>
        <v>0</v>
      </c>
    </row>
    <row r="2555" spans="1:25">
      <c r="A2555" s="20" t="s">
        <v>786</v>
      </c>
      <c r="B2555" s="20" t="s">
        <v>172</v>
      </c>
      <c r="C2555" s="20" t="s">
        <v>1087</v>
      </c>
      <c r="D2555" s="20" t="s">
        <v>1088</v>
      </c>
      <c r="E2555" s="20" t="s">
        <v>144</v>
      </c>
      <c r="F2555" s="23" t="s">
        <v>0</v>
      </c>
      <c r="G2555" s="154" t="s">
        <v>0</v>
      </c>
      <c r="H2555" s="21" t="s">
        <v>32</v>
      </c>
      <c r="I2555" s="66">
        <f t="shared" si="1769"/>
        <v>36200</v>
      </c>
      <c r="J2555" s="66">
        <f t="shared" ref="J2555:P2555" si="1803">SUM(J2556:J2558)</f>
        <v>34700</v>
      </c>
      <c r="K2555" s="66">
        <f t="shared" si="1771"/>
        <v>1500</v>
      </c>
      <c r="L2555" s="66">
        <f t="shared" si="1803"/>
        <v>1500</v>
      </c>
      <c r="M2555" s="66">
        <f t="shared" si="1803"/>
        <v>0</v>
      </c>
      <c r="N2555" s="66">
        <f t="shared" si="1803"/>
        <v>0</v>
      </c>
      <c r="O2555" s="66">
        <f t="shared" si="1803"/>
        <v>0</v>
      </c>
      <c r="P2555" s="66">
        <f t="shared" si="1803"/>
        <v>0</v>
      </c>
      <c r="Q2555" s="66">
        <f>SUM(Q2556:Q2558)</f>
        <v>43402</v>
      </c>
      <c r="R2555" s="66">
        <f>SUM(R2556:R2558)</f>
        <v>41902</v>
      </c>
      <c r="S2555" s="66">
        <f>SUM(S2556:S2558)</f>
        <v>33902</v>
      </c>
      <c r="T2555" s="66">
        <f t="shared" ref="T2555:X2555" si="1804">SUM(T2556:T2558)</f>
        <v>8000</v>
      </c>
      <c r="U2555" s="66">
        <f t="shared" si="1804"/>
        <v>2700</v>
      </c>
      <c r="V2555" s="66">
        <f t="shared" si="1804"/>
        <v>2700</v>
      </c>
      <c r="W2555" s="66">
        <f t="shared" si="1804"/>
        <v>2600</v>
      </c>
      <c r="X2555" s="66">
        <f t="shared" si="1804"/>
        <v>41902</v>
      </c>
      <c r="Y2555" s="208">
        <f t="shared" si="1793"/>
        <v>100</v>
      </c>
    </row>
    <row r="2556" spans="1:25">
      <c r="A2556" s="23" t="s">
        <v>786</v>
      </c>
      <c r="B2556" s="23" t="s">
        <v>172</v>
      </c>
      <c r="C2556" s="23" t="s">
        <v>1087</v>
      </c>
      <c r="D2556" s="23" t="s">
        <v>1088</v>
      </c>
      <c r="E2556" s="22">
        <v>6139</v>
      </c>
      <c r="F2556" s="23"/>
      <c r="G2556" s="128" t="s">
        <v>3378</v>
      </c>
      <c r="H2556" s="32" t="s">
        <v>32</v>
      </c>
      <c r="I2556" s="44">
        <f t="shared" si="1769"/>
        <v>27700</v>
      </c>
      <c r="J2556" s="44">
        <v>26200</v>
      </c>
      <c r="K2556" s="44">
        <f t="shared" si="1771"/>
        <v>1500</v>
      </c>
      <c r="L2556" s="44">
        <v>1500</v>
      </c>
      <c r="M2556" s="44">
        <v>0</v>
      </c>
      <c r="N2556" s="44">
        <v>0</v>
      </c>
      <c r="O2556" s="44">
        <v>0</v>
      </c>
      <c r="P2556" s="44">
        <v>0</v>
      </c>
      <c r="Q2556" s="44">
        <v>34700</v>
      </c>
      <c r="R2556" s="44">
        <v>33200</v>
      </c>
      <c r="S2556" s="44">
        <v>25200</v>
      </c>
      <c r="T2556" s="44">
        <f t="shared" si="1796"/>
        <v>8000</v>
      </c>
      <c r="U2556" s="44">
        <v>2700</v>
      </c>
      <c r="V2556" s="44">
        <v>2700</v>
      </c>
      <c r="W2556" s="44">
        <v>2600</v>
      </c>
      <c r="X2556" s="44">
        <f t="shared" si="1797"/>
        <v>33200</v>
      </c>
      <c r="Y2556" s="209">
        <f t="shared" si="1793"/>
        <v>100</v>
      </c>
    </row>
    <row r="2557" spans="1:25">
      <c r="A2557" s="23" t="s">
        <v>786</v>
      </c>
      <c r="B2557" s="23" t="s">
        <v>172</v>
      </c>
      <c r="C2557" s="23" t="s">
        <v>1087</v>
      </c>
      <c r="D2557" s="23" t="s">
        <v>1088</v>
      </c>
      <c r="E2557" s="22">
        <v>6139</v>
      </c>
      <c r="F2557" s="23" t="s">
        <v>1095</v>
      </c>
      <c r="G2557" s="128" t="s">
        <v>3378</v>
      </c>
      <c r="H2557" s="32" t="s">
        <v>152</v>
      </c>
      <c r="I2557" s="44">
        <f t="shared" si="1769"/>
        <v>3500</v>
      </c>
      <c r="J2557" s="44">
        <v>3500</v>
      </c>
      <c r="K2557" s="44">
        <f t="shared" si="1771"/>
        <v>0</v>
      </c>
      <c r="L2557" s="44">
        <v>0</v>
      </c>
      <c r="M2557" s="44">
        <v>0</v>
      </c>
      <c r="N2557" s="44">
        <v>0</v>
      </c>
      <c r="O2557" s="44">
        <v>0</v>
      </c>
      <c r="P2557" s="44">
        <v>0</v>
      </c>
      <c r="Q2557" s="44">
        <v>3702</v>
      </c>
      <c r="R2557" s="44">
        <v>3702</v>
      </c>
      <c r="S2557" s="44">
        <v>3702</v>
      </c>
      <c r="T2557" s="44">
        <f t="shared" si="1796"/>
        <v>0</v>
      </c>
      <c r="U2557" s="44"/>
      <c r="V2557" s="44"/>
      <c r="W2557" s="44"/>
      <c r="X2557" s="44">
        <f t="shared" si="1797"/>
        <v>3702</v>
      </c>
      <c r="Y2557" s="209">
        <f t="shared" si="1793"/>
        <v>100</v>
      </c>
    </row>
    <row r="2558" spans="1:25">
      <c r="A2558" s="23" t="s">
        <v>786</v>
      </c>
      <c r="B2558" s="23" t="s">
        <v>172</v>
      </c>
      <c r="C2558" s="23" t="s">
        <v>1087</v>
      </c>
      <c r="D2558" s="23" t="s">
        <v>1088</v>
      </c>
      <c r="E2558" s="22">
        <v>6139</v>
      </c>
      <c r="F2558" s="23" t="s">
        <v>1096</v>
      </c>
      <c r="G2558" s="128" t="s">
        <v>3378</v>
      </c>
      <c r="H2558" s="32" t="s">
        <v>158</v>
      </c>
      <c r="I2558" s="44">
        <f t="shared" si="1769"/>
        <v>5000</v>
      </c>
      <c r="J2558" s="44">
        <v>5000</v>
      </c>
      <c r="K2558" s="44">
        <f t="shared" si="1771"/>
        <v>0</v>
      </c>
      <c r="L2558" s="44">
        <v>0</v>
      </c>
      <c r="M2558" s="44">
        <v>0</v>
      </c>
      <c r="N2558" s="44">
        <v>0</v>
      </c>
      <c r="O2558" s="44">
        <v>0</v>
      </c>
      <c r="P2558" s="44">
        <v>0</v>
      </c>
      <c r="Q2558" s="44">
        <v>5000</v>
      </c>
      <c r="R2558" s="44">
        <v>5000</v>
      </c>
      <c r="S2558" s="44">
        <v>5000</v>
      </c>
      <c r="T2558" s="44">
        <f t="shared" si="1796"/>
        <v>0</v>
      </c>
      <c r="U2558" s="44"/>
      <c r="V2558" s="44"/>
      <c r="W2558" s="44"/>
      <c r="X2558" s="44">
        <f t="shared" si="1797"/>
        <v>5000</v>
      </c>
      <c r="Y2558" s="209">
        <f t="shared" si="1793"/>
        <v>100</v>
      </c>
    </row>
    <row r="2559" spans="1:25" ht="20.399999999999999">
      <c r="A2559" s="20" t="s">
        <v>0</v>
      </c>
      <c r="B2559" s="20" t="s">
        <v>0</v>
      </c>
      <c r="C2559" s="20" t="s">
        <v>0</v>
      </c>
      <c r="D2559" s="21" t="s">
        <v>0</v>
      </c>
      <c r="E2559" s="21" t="s">
        <v>0</v>
      </c>
      <c r="F2559" s="21" t="s">
        <v>0</v>
      </c>
      <c r="G2559" s="150" t="s">
        <v>0</v>
      </c>
      <c r="H2559" s="30" t="s">
        <v>42</v>
      </c>
      <c r="I2559" s="31">
        <f t="shared" si="1769"/>
        <v>100</v>
      </c>
      <c r="J2559" s="31">
        <f t="shared" ref="J2559:X2560" si="1805">SUM(J2560)</f>
        <v>100</v>
      </c>
      <c r="K2559" s="31">
        <f t="shared" si="1771"/>
        <v>0</v>
      </c>
      <c r="L2559" s="31">
        <f t="shared" si="1805"/>
        <v>0</v>
      </c>
      <c r="M2559" s="31">
        <f t="shared" si="1805"/>
        <v>0</v>
      </c>
      <c r="N2559" s="31">
        <f t="shared" si="1805"/>
        <v>0</v>
      </c>
      <c r="O2559" s="31">
        <f t="shared" si="1805"/>
        <v>0</v>
      </c>
      <c r="P2559" s="31">
        <f t="shared" si="1805"/>
        <v>0</v>
      </c>
      <c r="Q2559" s="31">
        <f t="shared" si="1805"/>
        <v>100</v>
      </c>
      <c r="R2559" s="31">
        <f t="shared" si="1805"/>
        <v>100</v>
      </c>
      <c r="S2559" s="31">
        <f t="shared" si="1805"/>
        <v>0</v>
      </c>
      <c r="T2559" s="31">
        <f t="shared" si="1805"/>
        <v>0</v>
      </c>
      <c r="U2559" s="31">
        <f t="shared" si="1805"/>
        <v>0</v>
      </c>
      <c r="V2559" s="31">
        <f t="shared" si="1805"/>
        <v>0</v>
      </c>
      <c r="W2559" s="31">
        <f t="shared" si="1805"/>
        <v>0</v>
      </c>
      <c r="X2559" s="31">
        <f t="shared" si="1805"/>
        <v>0</v>
      </c>
      <c r="Y2559" s="220">
        <f t="shared" si="1793"/>
        <v>0</v>
      </c>
    </row>
    <row r="2560" spans="1:25">
      <c r="A2560" s="23" t="s">
        <v>786</v>
      </c>
      <c r="B2560" s="23" t="s">
        <v>172</v>
      </c>
      <c r="C2560" s="23" t="s">
        <v>1087</v>
      </c>
      <c r="D2560" s="23" t="s">
        <v>1088</v>
      </c>
      <c r="E2560" s="21" t="s">
        <v>159</v>
      </c>
      <c r="F2560" s="21" t="s">
        <v>0</v>
      </c>
      <c r="G2560" s="150" t="s">
        <v>0</v>
      </c>
      <c r="H2560" s="21" t="s">
        <v>34</v>
      </c>
      <c r="I2560" s="66">
        <f t="shared" si="1769"/>
        <v>100</v>
      </c>
      <c r="J2560" s="66">
        <f t="shared" si="1805"/>
        <v>100</v>
      </c>
      <c r="K2560" s="66">
        <f t="shared" si="1771"/>
        <v>0</v>
      </c>
      <c r="L2560" s="66">
        <f t="shared" si="1805"/>
        <v>0</v>
      </c>
      <c r="M2560" s="66">
        <f t="shared" si="1805"/>
        <v>0</v>
      </c>
      <c r="N2560" s="66">
        <f t="shared" si="1805"/>
        <v>0</v>
      </c>
      <c r="O2560" s="66">
        <f t="shared" si="1805"/>
        <v>0</v>
      </c>
      <c r="P2560" s="66">
        <f t="shared" si="1805"/>
        <v>0</v>
      </c>
      <c r="Q2560" s="66">
        <f t="shared" si="1805"/>
        <v>100</v>
      </c>
      <c r="R2560" s="66">
        <f t="shared" si="1805"/>
        <v>100</v>
      </c>
      <c r="S2560" s="66">
        <f t="shared" si="1805"/>
        <v>0</v>
      </c>
      <c r="T2560" s="66">
        <f t="shared" si="1805"/>
        <v>0</v>
      </c>
      <c r="U2560" s="66">
        <f t="shared" si="1805"/>
        <v>0</v>
      </c>
      <c r="V2560" s="66">
        <f t="shared" si="1805"/>
        <v>0</v>
      </c>
      <c r="W2560" s="66">
        <f t="shared" si="1805"/>
        <v>0</v>
      </c>
      <c r="X2560" s="66">
        <f t="shared" si="1805"/>
        <v>0</v>
      </c>
      <c r="Y2560" s="208">
        <f t="shared" si="1793"/>
        <v>0</v>
      </c>
    </row>
    <row r="2561" spans="1:25">
      <c r="A2561" s="23" t="s">
        <v>786</v>
      </c>
      <c r="B2561" s="23" t="s">
        <v>172</v>
      </c>
      <c r="C2561" s="23" t="s">
        <v>1087</v>
      </c>
      <c r="D2561" s="23" t="s">
        <v>1088</v>
      </c>
      <c r="E2561" s="22">
        <v>6148</v>
      </c>
      <c r="F2561" s="23"/>
      <c r="G2561" s="128" t="s">
        <v>3378</v>
      </c>
      <c r="H2561" s="32" t="s">
        <v>41</v>
      </c>
      <c r="I2561" s="44">
        <f t="shared" ref="I2561:I2624" si="1806">SUM(J2561,K2561,O2561,P2561)</f>
        <v>100</v>
      </c>
      <c r="J2561" s="44">
        <v>100</v>
      </c>
      <c r="K2561" s="44">
        <f t="shared" ref="K2561:K2624" si="1807">SUM(L2561,M2561,N2561)</f>
        <v>0</v>
      </c>
      <c r="L2561" s="44">
        <v>0</v>
      </c>
      <c r="M2561" s="44">
        <v>0</v>
      </c>
      <c r="N2561" s="44">
        <v>0</v>
      </c>
      <c r="O2561" s="44">
        <v>0</v>
      </c>
      <c r="P2561" s="44">
        <v>0</v>
      </c>
      <c r="Q2561" s="44">
        <v>100</v>
      </c>
      <c r="R2561" s="44">
        <v>100</v>
      </c>
      <c r="S2561" s="44">
        <v>0</v>
      </c>
      <c r="T2561" s="44">
        <f t="shared" si="1796"/>
        <v>0</v>
      </c>
      <c r="U2561" s="44"/>
      <c r="V2561" s="44"/>
      <c r="W2561" s="44"/>
      <c r="X2561" s="44">
        <f t="shared" si="1797"/>
        <v>0</v>
      </c>
      <c r="Y2561" s="209">
        <f t="shared" si="1793"/>
        <v>0</v>
      </c>
    </row>
    <row r="2562" spans="1:25" ht="20.399999999999999">
      <c r="A2562" s="20" t="s">
        <v>0</v>
      </c>
      <c r="B2562" s="20" t="s">
        <v>0</v>
      </c>
      <c r="C2562" s="20" t="s">
        <v>0</v>
      </c>
      <c r="D2562" s="21" t="s">
        <v>0</v>
      </c>
      <c r="E2562" s="21" t="s">
        <v>0</v>
      </c>
      <c r="F2562" s="21" t="s">
        <v>0</v>
      </c>
      <c r="G2562" s="150" t="s">
        <v>0</v>
      </c>
      <c r="H2562" s="30" t="s">
        <v>60</v>
      </c>
      <c r="I2562" s="31">
        <f t="shared" si="1806"/>
        <v>9000</v>
      </c>
      <c r="J2562" s="31">
        <f t="shared" ref="J2562:X2563" si="1808">SUM(J2563)</f>
        <v>0</v>
      </c>
      <c r="K2562" s="31">
        <f t="shared" si="1807"/>
        <v>9000</v>
      </c>
      <c r="L2562" s="31">
        <f t="shared" si="1808"/>
        <v>9000</v>
      </c>
      <c r="M2562" s="31">
        <f t="shared" si="1808"/>
        <v>0</v>
      </c>
      <c r="N2562" s="31">
        <f t="shared" si="1808"/>
        <v>0</v>
      </c>
      <c r="O2562" s="31">
        <f t="shared" si="1808"/>
        <v>0</v>
      </c>
      <c r="P2562" s="31">
        <f t="shared" si="1808"/>
        <v>0</v>
      </c>
      <c r="Q2562" s="31">
        <f t="shared" si="1808"/>
        <v>28075</v>
      </c>
      <c r="R2562" s="31">
        <f t="shared" si="1808"/>
        <v>0</v>
      </c>
      <c r="S2562" s="31">
        <f t="shared" si="1808"/>
        <v>0</v>
      </c>
      <c r="T2562" s="31">
        <f t="shared" si="1808"/>
        <v>0</v>
      </c>
      <c r="U2562" s="31">
        <f t="shared" si="1808"/>
        <v>0</v>
      </c>
      <c r="V2562" s="31">
        <f t="shared" si="1808"/>
        <v>0</v>
      </c>
      <c r="W2562" s="31">
        <f t="shared" si="1808"/>
        <v>0</v>
      </c>
      <c r="X2562" s="31">
        <f t="shared" si="1808"/>
        <v>0</v>
      </c>
      <c r="Y2562" s="220">
        <f t="shared" si="1793"/>
        <v>0</v>
      </c>
    </row>
    <row r="2563" spans="1:25">
      <c r="A2563" s="23" t="s">
        <v>786</v>
      </c>
      <c r="B2563" s="23" t="s">
        <v>172</v>
      </c>
      <c r="C2563" s="23" t="s">
        <v>1087</v>
      </c>
      <c r="D2563" s="23" t="s">
        <v>1088</v>
      </c>
      <c r="E2563" s="21" t="s">
        <v>166</v>
      </c>
      <c r="F2563" s="21" t="s">
        <v>0</v>
      </c>
      <c r="G2563" s="150" t="s">
        <v>0</v>
      </c>
      <c r="H2563" s="21" t="s">
        <v>53</v>
      </c>
      <c r="I2563" s="66">
        <f t="shared" si="1806"/>
        <v>9000</v>
      </c>
      <c r="J2563" s="66">
        <f t="shared" si="1808"/>
        <v>0</v>
      </c>
      <c r="K2563" s="66">
        <f t="shared" si="1807"/>
        <v>9000</v>
      </c>
      <c r="L2563" s="66">
        <f t="shared" si="1808"/>
        <v>9000</v>
      </c>
      <c r="M2563" s="66">
        <f t="shared" si="1808"/>
        <v>0</v>
      </c>
      <c r="N2563" s="66">
        <f t="shared" si="1808"/>
        <v>0</v>
      </c>
      <c r="O2563" s="66">
        <f t="shared" si="1808"/>
        <v>0</v>
      </c>
      <c r="P2563" s="66">
        <f t="shared" si="1808"/>
        <v>0</v>
      </c>
      <c r="Q2563" s="66">
        <f t="shared" si="1808"/>
        <v>28075</v>
      </c>
      <c r="R2563" s="66">
        <f t="shared" si="1808"/>
        <v>0</v>
      </c>
      <c r="S2563" s="66">
        <f t="shared" si="1808"/>
        <v>0</v>
      </c>
      <c r="T2563" s="66">
        <f t="shared" si="1808"/>
        <v>0</v>
      </c>
      <c r="U2563" s="66">
        <f t="shared" si="1808"/>
        <v>0</v>
      </c>
      <c r="V2563" s="66">
        <f t="shared" si="1808"/>
        <v>0</v>
      </c>
      <c r="W2563" s="66">
        <f t="shared" si="1808"/>
        <v>0</v>
      </c>
      <c r="X2563" s="66">
        <f t="shared" si="1808"/>
        <v>0</v>
      </c>
      <c r="Y2563" s="208">
        <f t="shared" si="1793"/>
        <v>0</v>
      </c>
    </row>
    <row r="2564" spans="1:25">
      <c r="A2564" s="23" t="s">
        <v>786</v>
      </c>
      <c r="B2564" s="23" t="s">
        <v>172</v>
      </c>
      <c r="C2564" s="23" t="s">
        <v>1087</v>
      </c>
      <c r="D2564" s="23" t="s">
        <v>1088</v>
      </c>
      <c r="E2564" s="22">
        <v>8213</v>
      </c>
      <c r="F2564" s="23"/>
      <c r="G2564" s="128" t="s">
        <v>3378</v>
      </c>
      <c r="H2564" s="32" t="s">
        <v>56</v>
      </c>
      <c r="I2564" s="44">
        <f t="shared" si="1806"/>
        <v>9000</v>
      </c>
      <c r="J2564" s="44">
        <v>0</v>
      </c>
      <c r="K2564" s="44">
        <f t="shared" si="1807"/>
        <v>9000</v>
      </c>
      <c r="L2564" s="44">
        <v>9000</v>
      </c>
      <c r="M2564" s="44">
        <v>0</v>
      </c>
      <c r="N2564" s="44">
        <v>0</v>
      </c>
      <c r="O2564" s="44">
        <v>0</v>
      </c>
      <c r="P2564" s="44">
        <v>0</v>
      </c>
      <c r="Q2564" s="44">
        <v>28075</v>
      </c>
      <c r="R2564" s="44">
        <v>0</v>
      </c>
      <c r="S2564" s="44">
        <v>0</v>
      </c>
      <c r="T2564" s="44">
        <f t="shared" si="1796"/>
        <v>0</v>
      </c>
      <c r="U2564" s="44"/>
      <c r="V2564" s="44"/>
      <c r="W2564" s="44"/>
      <c r="X2564" s="44">
        <f t="shared" si="1797"/>
        <v>0</v>
      </c>
      <c r="Y2564" s="209">
        <f t="shared" si="1793"/>
        <v>0</v>
      </c>
    </row>
    <row r="2565" spans="1:25">
      <c r="A2565" s="32" t="s">
        <v>0</v>
      </c>
      <c r="B2565" s="32" t="s">
        <v>0</v>
      </c>
      <c r="C2565" s="32" t="s">
        <v>0</v>
      </c>
      <c r="D2565" s="32" t="s">
        <v>0</v>
      </c>
      <c r="E2565" s="32" t="s">
        <v>0</v>
      </c>
      <c r="F2565" s="32" t="s">
        <v>0</v>
      </c>
      <c r="G2565" s="154" t="s">
        <v>0</v>
      </c>
      <c r="H2565" s="30" t="s">
        <v>1097</v>
      </c>
      <c r="I2565" s="31">
        <f t="shared" si="1806"/>
        <v>1631633</v>
      </c>
      <c r="J2565" s="31">
        <f t="shared" ref="J2565:P2565" si="1809">SUM(J2536,J2559,J2562)</f>
        <v>1581633</v>
      </c>
      <c r="K2565" s="31">
        <f t="shared" si="1807"/>
        <v>50000</v>
      </c>
      <c r="L2565" s="31">
        <f t="shared" si="1809"/>
        <v>48000</v>
      </c>
      <c r="M2565" s="31">
        <f t="shared" si="1809"/>
        <v>0</v>
      </c>
      <c r="N2565" s="31">
        <f t="shared" si="1809"/>
        <v>2000</v>
      </c>
      <c r="O2565" s="31">
        <f t="shared" si="1809"/>
        <v>0</v>
      </c>
      <c r="P2565" s="31">
        <f t="shared" si="1809"/>
        <v>0</v>
      </c>
      <c r="Q2565" s="31">
        <f>SUM(Q2536,Q2559,Q2562)</f>
        <v>1742221</v>
      </c>
      <c r="R2565" s="31">
        <f>SUM(R2536,R2559,R2562)</f>
        <v>1663073</v>
      </c>
      <c r="S2565" s="31">
        <f>SUM(S2536,S2559,S2562)</f>
        <v>1412847</v>
      </c>
      <c r="T2565" s="31">
        <f t="shared" ref="T2565:X2565" si="1810">SUM(T2536,T2559,T2562)</f>
        <v>251185</v>
      </c>
      <c r="U2565" s="31">
        <f t="shared" si="1810"/>
        <v>132130</v>
      </c>
      <c r="V2565" s="31">
        <f t="shared" si="1810"/>
        <v>112180</v>
      </c>
      <c r="W2565" s="31">
        <f t="shared" si="1810"/>
        <v>6875</v>
      </c>
      <c r="X2565" s="31">
        <f t="shared" si="1810"/>
        <v>1664032</v>
      </c>
      <c r="Y2565" s="220">
        <f t="shared" si="1793"/>
        <v>100.05766433584094</v>
      </c>
    </row>
    <row r="2566" spans="1:25" ht="15" thickBot="1">
      <c r="A2566" s="32" t="s">
        <v>0</v>
      </c>
      <c r="B2566" s="32" t="s">
        <v>0</v>
      </c>
      <c r="C2566" s="32" t="s">
        <v>0</v>
      </c>
      <c r="D2566" s="32" t="s">
        <v>0</v>
      </c>
      <c r="E2566" s="32" t="s">
        <v>0</v>
      </c>
      <c r="F2566" s="32" t="s">
        <v>0</v>
      </c>
      <c r="G2566" s="154" t="s">
        <v>0</v>
      </c>
      <c r="H2566" s="21" t="s">
        <v>170</v>
      </c>
      <c r="I2566" s="66">
        <f t="shared" si="1806"/>
        <v>41</v>
      </c>
      <c r="J2566" s="66">
        <v>41</v>
      </c>
      <c r="K2566" s="66">
        <f t="shared" si="1807"/>
        <v>0</v>
      </c>
      <c r="L2566" s="66" t="s">
        <v>0</v>
      </c>
      <c r="M2566" s="66" t="s">
        <v>0</v>
      </c>
      <c r="N2566" s="66" t="s">
        <v>0</v>
      </c>
      <c r="O2566" s="66" t="s">
        <v>0</v>
      </c>
      <c r="P2566" s="66" t="s">
        <v>0</v>
      </c>
      <c r="Q2566" s="66">
        <v>0</v>
      </c>
      <c r="R2566" s="66"/>
      <c r="S2566" s="66"/>
      <c r="T2566" s="66"/>
      <c r="U2566" s="66"/>
      <c r="V2566" s="66"/>
      <c r="W2566" s="66"/>
      <c r="X2566" s="66"/>
      <c r="Y2566" s="208">
        <v>0</v>
      </c>
    </row>
    <row r="2567" spans="1:25" ht="41.4" thickBot="1">
      <c r="A2567" s="252" t="s">
        <v>0</v>
      </c>
      <c r="B2567" s="252" t="s">
        <v>0</v>
      </c>
      <c r="C2567" s="252" t="s">
        <v>0</v>
      </c>
      <c r="D2567" s="252" t="s">
        <v>0</v>
      </c>
      <c r="E2567" s="252" t="s">
        <v>0</v>
      </c>
      <c r="F2567" s="252" t="s">
        <v>0</v>
      </c>
      <c r="G2567" s="258" t="s">
        <v>0</v>
      </c>
      <c r="H2567" s="24" t="s">
        <v>72</v>
      </c>
      <c r="I2567" s="1" t="s">
        <v>3093</v>
      </c>
      <c r="J2567" s="1" t="s">
        <v>3130</v>
      </c>
      <c r="K2567" s="1" t="s">
        <v>3</v>
      </c>
      <c r="L2567" s="1" t="s">
        <v>4</v>
      </c>
      <c r="M2567" s="1" t="s">
        <v>5</v>
      </c>
      <c r="N2567" s="1" t="s">
        <v>6</v>
      </c>
      <c r="O2567" s="1" t="s">
        <v>7</v>
      </c>
      <c r="P2567" s="1" t="s">
        <v>8</v>
      </c>
      <c r="Q2567" s="1" t="s">
        <v>3344</v>
      </c>
      <c r="R2567" s="1" t="s">
        <v>3427</v>
      </c>
      <c r="S2567" s="1" t="s">
        <v>3447</v>
      </c>
      <c r="T2567" s="1" t="s">
        <v>3448</v>
      </c>
      <c r="U2567" s="1" t="s">
        <v>3452</v>
      </c>
      <c r="V2567" s="1" t="s">
        <v>3449</v>
      </c>
      <c r="W2567" s="1" t="s">
        <v>3450</v>
      </c>
      <c r="X2567" s="1" t="s">
        <v>3451</v>
      </c>
      <c r="Y2567" s="216" t="s">
        <v>3385</v>
      </c>
    </row>
    <row r="2568" spans="1:25">
      <c r="A2568" s="253"/>
      <c r="B2568" s="253"/>
      <c r="C2568" s="253"/>
      <c r="D2568" s="253"/>
      <c r="E2568" s="253"/>
      <c r="F2568" s="253"/>
      <c r="G2568" s="259"/>
      <c r="H2568" s="33" t="s">
        <v>0</v>
      </c>
      <c r="I2568" s="45">
        <v>1</v>
      </c>
      <c r="J2568" s="45">
        <v>3</v>
      </c>
      <c r="K2568" s="45" t="s">
        <v>9</v>
      </c>
      <c r="L2568" s="45">
        <v>5</v>
      </c>
      <c r="M2568" s="45">
        <v>6</v>
      </c>
      <c r="N2568" s="45">
        <v>7</v>
      </c>
      <c r="O2568" s="45">
        <v>8</v>
      </c>
      <c r="P2568" s="45">
        <v>9</v>
      </c>
      <c r="Q2568" s="45">
        <v>1</v>
      </c>
      <c r="R2568" s="45">
        <v>2</v>
      </c>
      <c r="S2568" s="45">
        <v>3</v>
      </c>
      <c r="T2568" s="45" t="s">
        <v>3453</v>
      </c>
      <c r="U2568" s="45">
        <v>5</v>
      </c>
      <c r="V2568" s="45">
        <v>6</v>
      </c>
      <c r="W2568" s="45">
        <v>7</v>
      </c>
      <c r="X2568" s="45" t="s">
        <v>3454</v>
      </c>
      <c r="Y2568" s="276">
        <v>9</v>
      </c>
    </row>
    <row r="2569" spans="1:25">
      <c r="A2569" s="253"/>
      <c r="B2569" s="253"/>
      <c r="C2569" s="253"/>
      <c r="D2569" s="253"/>
      <c r="E2569" s="253"/>
      <c r="F2569" s="253"/>
      <c r="G2569" s="259"/>
      <c r="H2569" s="34" t="s">
        <v>108</v>
      </c>
      <c r="I2569" s="35">
        <f t="shared" si="1806"/>
        <v>1631633</v>
      </c>
      <c r="J2569" s="35">
        <f t="shared" ref="J2569:P2569" si="1811">SUM(J2565)</f>
        <v>1581633</v>
      </c>
      <c r="K2569" s="35">
        <f t="shared" si="1807"/>
        <v>50000</v>
      </c>
      <c r="L2569" s="35">
        <f t="shared" si="1811"/>
        <v>48000</v>
      </c>
      <c r="M2569" s="35">
        <f t="shared" si="1811"/>
        <v>0</v>
      </c>
      <c r="N2569" s="35">
        <f t="shared" si="1811"/>
        <v>2000</v>
      </c>
      <c r="O2569" s="35">
        <f t="shared" si="1811"/>
        <v>0</v>
      </c>
      <c r="P2569" s="35">
        <f t="shared" si="1811"/>
        <v>0</v>
      </c>
      <c r="Q2569" s="35">
        <f>SUM(Q2565)</f>
        <v>1742221</v>
      </c>
      <c r="R2569" s="35">
        <f>SUM(R2565)</f>
        <v>1663073</v>
      </c>
      <c r="S2569" s="35">
        <f>SUM(S2565)</f>
        <v>1412847</v>
      </c>
      <c r="T2569" s="35">
        <f t="shared" ref="T2569:X2569" si="1812">SUM(T2565)</f>
        <v>251185</v>
      </c>
      <c r="U2569" s="35">
        <f t="shared" si="1812"/>
        <v>132130</v>
      </c>
      <c r="V2569" s="35">
        <f t="shared" si="1812"/>
        <v>112180</v>
      </c>
      <c r="W2569" s="35">
        <f t="shared" si="1812"/>
        <v>6875</v>
      </c>
      <c r="X2569" s="35">
        <f t="shared" si="1812"/>
        <v>1664032</v>
      </c>
      <c r="Y2569" s="218">
        <f t="shared" ref="Y2569:Y2570" si="1813">IF(R2569=0,0,(X2569/R2569)*100)</f>
        <v>100.05766433584094</v>
      </c>
    </row>
    <row r="2570" spans="1:25">
      <c r="A2570" s="253"/>
      <c r="B2570" s="253"/>
      <c r="C2570" s="253"/>
      <c r="D2570" s="253"/>
      <c r="E2570" s="253"/>
      <c r="F2570" s="253"/>
      <c r="G2570" s="259"/>
      <c r="H2570" s="36" t="s">
        <v>69</v>
      </c>
      <c r="I2570" s="35">
        <f t="shared" si="1806"/>
        <v>1631633</v>
      </c>
      <c r="J2570" s="35">
        <f t="shared" ref="J2570:P2570" si="1814">SUM(J2569)</f>
        <v>1581633</v>
      </c>
      <c r="K2570" s="35">
        <f t="shared" si="1807"/>
        <v>50000</v>
      </c>
      <c r="L2570" s="35">
        <f t="shared" si="1814"/>
        <v>48000</v>
      </c>
      <c r="M2570" s="35">
        <f t="shared" si="1814"/>
        <v>0</v>
      </c>
      <c r="N2570" s="35">
        <f t="shared" si="1814"/>
        <v>2000</v>
      </c>
      <c r="O2570" s="35">
        <f t="shared" si="1814"/>
        <v>0</v>
      </c>
      <c r="P2570" s="35">
        <f t="shared" si="1814"/>
        <v>0</v>
      </c>
      <c r="Q2570" s="35">
        <f>SUM(Q2569)</f>
        <v>1742221</v>
      </c>
      <c r="R2570" s="35">
        <f>SUM(R2569)</f>
        <v>1663073</v>
      </c>
      <c r="S2570" s="35">
        <f>SUM(S2569)</f>
        <v>1412847</v>
      </c>
      <c r="T2570" s="35">
        <f t="shared" ref="T2570:X2570" si="1815">SUM(T2569)</f>
        <v>251185</v>
      </c>
      <c r="U2570" s="35">
        <f t="shared" si="1815"/>
        <v>132130</v>
      </c>
      <c r="V2570" s="35">
        <f t="shared" si="1815"/>
        <v>112180</v>
      </c>
      <c r="W2570" s="35">
        <f t="shared" si="1815"/>
        <v>6875</v>
      </c>
      <c r="X2570" s="35">
        <f t="shared" si="1815"/>
        <v>1664032</v>
      </c>
      <c r="Y2570" s="218">
        <f t="shared" si="1813"/>
        <v>100.05766433584094</v>
      </c>
    </row>
    <row r="2571" spans="1:25">
      <c r="A2571" s="254"/>
      <c r="B2571" s="254"/>
      <c r="C2571" s="254"/>
      <c r="D2571" s="254"/>
      <c r="E2571" s="254"/>
      <c r="F2571" s="254"/>
      <c r="G2571" s="260"/>
    </row>
    <row r="2572" spans="1:25" ht="15" thickBot="1">
      <c r="A2572" s="32" t="s">
        <v>0</v>
      </c>
      <c r="B2572" s="32" t="s">
        <v>0</v>
      </c>
      <c r="C2572" s="32" t="s">
        <v>0</v>
      </c>
      <c r="D2572" s="32" t="s">
        <v>0</v>
      </c>
      <c r="E2572" s="32" t="s">
        <v>0</v>
      </c>
      <c r="F2572" s="32" t="s">
        <v>0</v>
      </c>
      <c r="G2572" s="154" t="s">
        <v>0</v>
      </c>
      <c r="H2572" s="37" t="s">
        <v>0</v>
      </c>
      <c r="I2572" s="37"/>
      <c r="J2572" s="37"/>
      <c r="K2572" s="37"/>
      <c r="L2572" s="37" t="s">
        <v>0</v>
      </c>
      <c r="M2572" s="37" t="s">
        <v>0</v>
      </c>
      <c r="N2572" s="37" t="s">
        <v>0</v>
      </c>
      <c r="O2572" s="37" t="s">
        <v>0</v>
      </c>
      <c r="P2572" s="37" t="s">
        <v>0</v>
      </c>
      <c r="Q2572" s="37"/>
      <c r="R2572" s="37"/>
      <c r="S2572" s="37"/>
      <c r="T2572" s="37" t="s">
        <v>0</v>
      </c>
      <c r="U2572" s="37" t="s">
        <v>0</v>
      </c>
      <c r="V2572" s="37" t="s">
        <v>0</v>
      </c>
      <c r="W2572" s="37" t="s">
        <v>0</v>
      </c>
      <c r="X2572" s="37" t="s">
        <v>0</v>
      </c>
      <c r="Y2572" s="219"/>
    </row>
    <row r="2573" spans="1:25" ht="41.4" thickBot="1">
      <c r="A2573" s="24" t="s">
        <v>123</v>
      </c>
      <c r="B2573" s="24" t="s">
        <v>124</v>
      </c>
      <c r="C2573" s="24" t="s">
        <v>125</v>
      </c>
      <c r="D2573" s="25" t="s">
        <v>0</v>
      </c>
      <c r="E2573" s="24" t="s">
        <v>126</v>
      </c>
      <c r="F2573" s="24" t="s">
        <v>127</v>
      </c>
      <c r="G2573" s="151" t="s">
        <v>128</v>
      </c>
      <c r="H2573" s="24" t="s">
        <v>1</v>
      </c>
      <c r="I2573" s="1" t="s">
        <v>3093</v>
      </c>
      <c r="J2573" s="1" t="s">
        <v>3130</v>
      </c>
      <c r="K2573" s="1" t="s">
        <v>3</v>
      </c>
      <c r="L2573" s="1" t="s">
        <v>4</v>
      </c>
      <c r="M2573" s="1" t="s">
        <v>5</v>
      </c>
      <c r="N2573" s="1" t="s">
        <v>6</v>
      </c>
      <c r="O2573" s="1" t="s">
        <v>7</v>
      </c>
      <c r="P2573" s="1" t="s">
        <v>8</v>
      </c>
      <c r="Q2573" s="1" t="s">
        <v>3344</v>
      </c>
      <c r="R2573" s="1" t="s">
        <v>3427</v>
      </c>
      <c r="S2573" s="1" t="s">
        <v>3447</v>
      </c>
      <c r="T2573" s="1" t="s">
        <v>3448</v>
      </c>
      <c r="U2573" s="1" t="s">
        <v>3452</v>
      </c>
      <c r="V2573" s="1" t="s">
        <v>3449</v>
      </c>
      <c r="W2573" s="1" t="s">
        <v>3450</v>
      </c>
      <c r="X2573" s="1" t="s">
        <v>3451</v>
      </c>
      <c r="Y2573" s="216" t="s">
        <v>3385</v>
      </c>
    </row>
    <row r="2574" spans="1:25">
      <c r="A2574" s="26" t="s">
        <v>0</v>
      </c>
      <c r="B2574" s="26" t="s">
        <v>0</v>
      </c>
      <c r="C2574" s="26" t="s">
        <v>0</v>
      </c>
      <c r="D2574" s="27" t="s">
        <v>0</v>
      </c>
      <c r="E2574" s="27" t="s">
        <v>0</v>
      </c>
      <c r="F2574" s="28" t="s">
        <v>0</v>
      </c>
      <c r="G2574" s="152" t="s">
        <v>0</v>
      </c>
      <c r="H2574" s="29" t="s">
        <v>0</v>
      </c>
      <c r="I2574" s="45">
        <v>1</v>
      </c>
      <c r="J2574" s="45">
        <v>3</v>
      </c>
      <c r="K2574" s="45" t="s">
        <v>9</v>
      </c>
      <c r="L2574" s="45">
        <v>5</v>
      </c>
      <c r="M2574" s="45">
        <v>6</v>
      </c>
      <c r="N2574" s="45">
        <v>7</v>
      </c>
      <c r="O2574" s="45">
        <v>8</v>
      </c>
      <c r="P2574" s="45">
        <v>9</v>
      </c>
      <c r="Q2574" s="45">
        <v>1</v>
      </c>
      <c r="R2574" s="45">
        <v>2</v>
      </c>
      <c r="S2574" s="45">
        <v>3</v>
      </c>
      <c r="T2574" s="45" t="s">
        <v>3453</v>
      </c>
      <c r="U2574" s="45">
        <v>5</v>
      </c>
      <c r="V2574" s="45">
        <v>6</v>
      </c>
      <c r="W2574" s="45">
        <v>7</v>
      </c>
      <c r="X2574" s="45" t="s">
        <v>3454</v>
      </c>
      <c r="Y2574" s="276">
        <v>9</v>
      </c>
    </row>
    <row r="2575" spans="1:25">
      <c r="A2575" s="133" t="s">
        <v>786</v>
      </c>
      <c r="B2575" s="133" t="s">
        <v>172</v>
      </c>
      <c r="C2575" s="109" t="s">
        <v>1098</v>
      </c>
      <c r="D2575" s="109" t="s">
        <v>1099</v>
      </c>
      <c r="E2575" s="98" t="s">
        <v>0</v>
      </c>
      <c r="F2575" s="98" t="s">
        <v>0</v>
      </c>
      <c r="G2575" s="153" t="s">
        <v>0</v>
      </c>
      <c r="H2575" s="98" t="s">
        <v>1100</v>
      </c>
      <c r="I2575" s="110"/>
      <c r="J2575" s="110"/>
      <c r="K2575" s="110"/>
      <c r="L2575" s="110" t="s">
        <v>0</v>
      </c>
      <c r="M2575" s="110" t="s">
        <v>0</v>
      </c>
      <c r="N2575" s="110" t="s">
        <v>0</v>
      </c>
      <c r="O2575" s="110" t="s">
        <v>0</v>
      </c>
      <c r="P2575" s="110" t="s">
        <v>0</v>
      </c>
      <c r="Q2575" s="110"/>
      <c r="R2575" s="110"/>
      <c r="S2575" s="110"/>
      <c r="T2575" s="110" t="s">
        <v>0</v>
      </c>
      <c r="U2575" s="110" t="s">
        <v>0</v>
      </c>
      <c r="V2575" s="110" t="s">
        <v>0</v>
      </c>
      <c r="W2575" s="110" t="s">
        <v>0</v>
      </c>
      <c r="X2575" s="110" t="s">
        <v>0</v>
      </c>
      <c r="Y2575" s="217"/>
    </row>
    <row r="2576" spans="1:25" ht="20.399999999999999">
      <c r="A2576" s="20" t="s">
        <v>0</v>
      </c>
      <c r="B2576" s="20" t="s">
        <v>0</v>
      </c>
      <c r="C2576" s="20" t="s">
        <v>0</v>
      </c>
      <c r="D2576" s="21" t="s">
        <v>0</v>
      </c>
      <c r="E2576" s="21" t="s">
        <v>0</v>
      </c>
      <c r="F2576" s="21" t="s">
        <v>0</v>
      </c>
      <c r="G2576" s="150" t="s">
        <v>0</v>
      </c>
      <c r="H2576" s="30" t="s">
        <v>33</v>
      </c>
      <c r="I2576" s="31">
        <f t="shared" si="1806"/>
        <v>1732807</v>
      </c>
      <c r="J2576" s="31">
        <f t="shared" ref="J2576:P2576" si="1816">SUM(J2577,J2585,J2587)</f>
        <v>1718457</v>
      </c>
      <c r="K2576" s="31">
        <f t="shared" si="1807"/>
        <v>14350</v>
      </c>
      <c r="L2576" s="31">
        <f t="shared" si="1816"/>
        <v>7500</v>
      </c>
      <c r="M2576" s="31">
        <f t="shared" si="1816"/>
        <v>0</v>
      </c>
      <c r="N2576" s="31">
        <f t="shared" si="1816"/>
        <v>6850</v>
      </c>
      <c r="O2576" s="31">
        <f t="shared" si="1816"/>
        <v>0</v>
      </c>
      <c r="P2576" s="31">
        <f t="shared" si="1816"/>
        <v>0</v>
      </c>
      <c r="Q2576" s="31">
        <f>SUM(Q2577,Q2585,Q2587)</f>
        <v>1827502</v>
      </c>
      <c r="R2576" s="31">
        <f>SUM(R2577,R2585,R2587)</f>
        <v>1802874</v>
      </c>
      <c r="S2576" s="31">
        <f>SUM(S2577,S2585,S2587)</f>
        <v>1535897</v>
      </c>
      <c r="T2576" s="31">
        <f t="shared" ref="T2576:X2576" si="1817">SUM(T2577,T2585,T2587)</f>
        <v>266977</v>
      </c>
      <c r="U2576" s="31">
        <f t="shared" si="1817"/>
        <v>137669</v>
      </c>
      <c r="V2576" s="31">
        <f t="shared" si="1817"/>
        <v>123315</v>
      </c>
      <c r="W2576" s="31">
        <f t="shared" si="1817"/>
        <v>5993</v>
      </c>
      <c r="X2576" s="31">
        <f t="shared" si="1817"/>
        <v>1802874</v>
      </c>
      <c r="Y2576" s="220">
        <f t="shared" ref="Y2576:Y2605" si="1818">IF(R2576=0,0,(X2576/R2576)*100)</f>
        <v>100</v>
      </c>
    </row>
    <row r="2577" spans="1:25">
      <c r="A2577" s="23" t="s">
        <v>786</v>
      </c>
      <c r="B2577" s="23" t="s">
        <v>172</v>
      </c>
      <c r="C2577" s="23" t="s">
        <v>1098</v>
      </c>
      <c r="D2577" s="23" t="s">
        <v>1099</v>
      </c>
      <c r="E2577" s="21" t="s">
        <v>132</v>
      </c>
      <c r="F2577" s="21" t="s">
        <v>0</v>
      </c>
      <c r="G2577" s="150" t="s">
        <v>0</v>
      </c>
      <c r="H2577" s="21" t="s">
        <v>11</v>
      </c>
      <c r="I2577" s="66">
        <f t="shared" si="1806"/>
        <v>1470742</v>
      </c>
      <c r="J2577" s="66">
        <f t="shared" ref="J2577:P2577" si="1819">SUM(J2578,J2579)</f>
        <v>1470742</v>
      </c>
      <c r="K2577" s="66">
        <f t="shared" si="1807"/>
        <v>0</v>
      </c>
      <c r="L2577" s="66">
        <f t="shared" si="1819"/>
        <v>0</v>
      </c>
      <c r="M2577" s="66">
        <f t="shared" si="1819"/>
        <v>0</v>
      </c>
      <c r="N2577" s="66">
        <f t="shared" si="1819"/>
        <v>0</v>
      </c>
      <c r="O2577" s="66">
        <f t="shared" si="1819"/>
        <v>0</v>
      </c>
      <c r="P2577" s="66">
        <f t="shared" si="1819"/>
        <v>0</v>
      </c>
      <c r="Q2577" s="66">
        <f>SUM(Q2578,Q2579)</f>
        <v>1542412</v>
      </c>
      <c r="R2577" s="66">
        <f>SUM(R2578,R2579)</f>
        <v>1542412</v>
      </c>
      <c r="S2577" s="66">
        <f>SUM(S2578,S2579)</f>
        <v>1313057</v>
      </c>
      <c r="T2577" s="66">
        <f t="shared" ref="T2577:X2577" si="1820">SUM(T2578,T2579)</f>
        <v>229355</v>
      </c>
      <c r="U2577" s="66">
        <f t="shared" si="1820"/>
        <v>121799</v>
      </c>
      <c r="V2577" s="66">
        <f t="shared" si="1820"/>
        <v>107556</v>
      </c>
      <c r="W2577" s="66">
        <f t="shared" si="1820"/>
        <v>0</v>
      </c>
      <c r="X2577" s="66">
        <f t="shared" si="1820"/>
        <v>1542412</v>
      </c>
      <c r="Y2577" s="208">
        <f t="shared" si="1818"/>
        <v>100</v>
      </c>
    </row>
    <row r="2578" spans="1:25">
      <c r="A2578" s="23" t="s">
        <v>786</v>
      </c>
      <c r="B2578" s="23" t="s">
        <v>172</v>
      </c>
      <c r="C2578" s="23" t="s">
        <v>1098</v>
      </c>
      <c r="D2578" s="23" t="s">
        <v>1099</v>
      </c>
      <c r="E2578" s="22">
        <v>6111</v>
      </c>
      <c r="F2578" s="23"/>
      <c r="G2578" s="128" t="s">
        <v>3378</v>
      </c>
      <c r="H2578" s="32" t="s">
        <v>12</v>
      </c>
      <c r="I2578" s="44">
        <f t="shared" si="1806"/>
        <v>1280142</v>
      </c>
      <c r="J2578" s="44">
        <v>1280142</v>
      </c>
      <c r="K2578" s="44">
        <f t="shared" si="1807"/>
        <v>0</v>
      </c>
      <c r="L2578" s="44">
        <v>0</v>
      </c>
      <c r="M2578" s="44">
        <v>0</v>
      </c>
      <c r="N2578" s="44">
        <v>0</v>
      </c>
      <c r="O2578" s="44">
        <v>0</v>
      </c>
      <c r="P2578" s="44">
        <v>0</v>
      </c>
      <c r="Q2578" s="44">
        <v>1345754</v>
      </c>
      <c r="R2578" s="44">
        <v>1345754</v>
      </c>
      <c r="S2578" s="44">
        <v>1118198</v>
      </c>
      <c r="T2578" s="44">
        <f t="shared" ref="T2578:T2604" si="1821">U2578+V2578+W2578</f>
        <v>227556</v>
      </c>
      <c r="U2578" s="44">
        <v>120000</v>
      </c>
      <c r="V2578" s="44">
        <v>107556</v>
      </c>
      <c r="W2578" s="44"/>
      <c r="X2578" s="44">
        <f t="shared" ref="X2578:X2604" si="1822">S2578+T2578</f>
        <v>1345754</v>
      </c>
      <c r="Y2578" s="209">
        <f t="shared" si="1818"/>
        <v>100</v>
      </c>
    </row>
    <row r="2579" spans="1:25">
      <c r="A2579" s="20" t="s">
        <v>786</v>
      </c>
      <c r="B2579" s="20" t="s">
        <v>172</v>
      </c>
      <c r="C2579" s="20" t="s">
        <v>1098</v>
      </c>
      <c r="D2579" s="20" t="s">
        <v>1099</v>
      </c>
      <c r="E2579" s="20" t="s">
        <v>134</v>
      </c>
      <c r="F2579" s="23" t="s">
        <v>0</v>
      </c>
      <c r="G2579" s="154" t="s">
        <v>0</v>
      </c>
      <c r="H2579" s="21" t="s">
        <v>13</v>
      </c>
      <c r="I2579" s="66">
        <f t="shared" si="1806"/>
        <v>190600</v>
      </c>
      <c r="J2579" s="66">
        <f t="shared" ref="J2579:P2579" si="1823">SUM(J2580:J2584)</f>
        <v>190600</v>
      </c>
      <c r="K2579" s="66">
        <f t="shared" si="1807"/>
        <v>0</v>
      </c>
      <c r="L2579" s="66">
        <f t="shared" si="1823"/>
        <v>0</v>
      </c>
      <c r="M2579" s="66">
        <f t="shared" si="1823"/>
        <v>0</v>
      </c>
      <c r="N2579" s="66">
        <f t="shared" si="1823"/>
        <v>0</v>
      </c>
      <c r="O2579" s="66">
        <f t="shared" si="1823"/>
        <v>0</v>
      </c>
      <c r="P2579" s="66">
        <f t="shared" si="1823"/>
        <v>0</v>
      </c>
      <c r="Q2579" s="66">
        <f>SUM(Q2580:Q2584)</f>
        <v>196658</v>
      </c>
      <c r="R2579" s="66">
        <f>SUM(R2580:R2584)</f>
        <v>196658</v>
      </c>
      <c r="S2579" s="66">
        <f>SUM(S2580:S2584)</f>
        <v>194859</v>
      </c>
      <c r="T2579" s="66">
        <f t="shared" ref="T2579:X2579" si="1824">SUM(T2580:T2584)</f>
        <v>1799</v>
      </c>
      <c r="U2579" s="66">
        <f t="shared" si="1824"/>
        <v>1799</v>
      </c>
      <c r="V2579" s="66">
        <f t="shared" si="1824"/>
        <v>0</v>
      </c>
      <c r="W2579" s="66">
        <f t="shared" si="1824"/>
        <v>0</v>
      </c>
      <c r="X2579" s="66">
        <f t="shared" si="1824"/>
        <v>196658</v>
      </c>
      <c r="Y2579" s="208">
        <f t="shared" si="1818"/>
        <v>100</v>
      </c>
    </row>
    <row r="2580" spans="1:25">
      <c r="A2580" s="23" t="s">
        <v>786</v>
      </c>
      <c r="B2580" s="23" t="s">
        <v>172</v>
      </c>
      <c r="C2580" s="23" t="s">
        <v>1098</v>
      </c>
      <c r="D2580" s="23" t="s">
        <v>1099</v>
      </c>
      <c r="E2580" s="22">
        <v>6112</v>
      </c>
      <c r="F2580" s="23" t="s">
        <v>1101</v>
      </c>
      <c r="G2580" s="128" t="s">
        <v>3378</v>
      </c>
      <c r="H2580" s="32" t="s">
        <v>16</v>
      </c>
      <c r="I2580" s="44">
        <f t="shared" si="1806"/>
        <v>45000</v>
      </c>
      <c r="J2580" s="44">
        <v>45000</v>
      </c>
      <c r="K2580" s="44">
        <f t="shared" si="1807"/>
        <v>0</v>
      </c>
      <c r="L2580" s="44">
        <v>0</v>
      </c>
      <c r="M2580" s="44">
        <v>0</v>
      </c>
      <c r="N2580" s="44">
        <v>0</v>
      </c>
      <c r="O2580" s="44">
        <v>0</v>
      </c>
      <c r="P2580" s="44">
        <v>0</v>
      </c>
      <c r="Q2580" s="44">
        <v>45000</v>
      </c>
      <c r="R2580" s="44">
        <v>45000</v>
      </c>
      <c r="S2580" s="44">
        <v>43201</v>
      </c>
      <c r="T2580" s="44">
        <f t="shared" si="1821"/>
        <v>1799</v>
      </c>
      <c r="U2580" s="44">
        <v>1799</v>
      </c>
      <c r="V2580" s="44"/>
      <c r="W2580" s="44"/>
      <c r="X2580" s="44">
        <f t="shared" si="1822"/>
        <v>45000</v>
      </c>
      <c r="Y2580" s="209">
        <f t="shared" si="1818"/>
        <v>100</v>
      </c>
    </row>
    <row r="2581" spans="1:25">
      <c r="A2581" s="23" t="s">
        <v>786</v>
      </c>
      <c r="B2581" s="23" t="s">
        <v>172</v>
      </c>
      <c r="C2581" s="23" t="s">
        <v>1098</v>
      </c>
      <c r="D2581" s="23" t="s">
        <v>1099</v>
      </c>
      <c r="E2581" s="22">
        <v>6112</v>
      </c>
      <c r="F2581" s="23" t="s">
        <v>1102</v>
      </c>
      <c r="G2581" s="128" t="s">
        <v>3378</v>
      </c>
      <c r="H2581" s="32" t="s">
        <v>19</v>
      </c>
      <c r="I2581" s="44">
        <f t="shared" si="1806"/>
        <v>98000</v>
      </c>
      <c r="J2581" s="44">
        <v>98000</v>
      </c>
      <c r="K2581" s="44">
        <f t="shared" si="1807"/>
        <v>0</v>
      </c>
      <c r="L2581" s="44">
        <v>0</v>
      </c>
      <c r="M2581" s="44">
        <v>0</v>
      </c>
      <c r="N2581" s="44">
        <v>0</v>
      </c>
      <c r="O2581" s="44">
        <v>0</v>
      </c>
      <c r="P2581" s="44">
        <v>0</v>
      </c>
      <c r="Q2581" s="44">
        <v>98000</v>
      </c>
      <c r="R2581" s="44">
        <v>98000</v>
      </c>
      <c r="S2581" s="44">
        <v>98000</v>
      </c>
      <c r="T2581" s="44">
        <f t="shared" si="1821"/>
        <v>0</v>
      </c>
      <c r="U2581" s="44"/>
      <c r="V2581" s="44"/>
      <c r="W2581" s="44"/>
      <c r="X2581" s="44">
        <f t="shared" si="1822"/>
        <v>98000</v>
      </c>
      <c r="Y2581" s="209">
        <f t="shared" si="1818"/>
        <v>100</v>
      </c>
    </row>
    <row r="2582" spans="1:25">
      <c r="A2582" s="23" t="s">
        <v>786</v>
      </c>
      <c r="B2582" s="23" t="s">
        <v>172</v>
      </c>
      <c r="C2582" s="23" t="s">
        <v>1098</v>
      </c>
      <c r="D2582" s="23" t="s">
        <v>1099</v>
      </c>
      <c r="E2582" s="22">
        <v>6112</v>
      </c>
      <c r="F2582" s="23" t="s">
        <v>1103</v>
      </c>
      <c r="G2582" s="128" t="s">
        <v>3378</v>
      </c>
      <c r="H2582" s="32" t="s">
        <v>17</v>
      </c>
      <c r="I2582" s="44">
        <f t="shared" si="1806"/>
        <v>24500</v>
      </c>
      <c r="J2582" s="44">
        <v>24500</v>
      </c>
      <c r="K2582" s="44">
        <f t="shared" si="1807"/>
        <v>0</v>
      </c>
      <c r="L2582" s="44">
        <v>0</v>
      </c>
      <c r="M2582" s="44">
        <v>0</v>
      </c>
      <c r="N2582" s="44">
        <v>0</v>
      </c>
      <c r="O2582" s="44">
        <v>0</v>
      </c>
      <c r="P2582" s="44">
        <v>0</v>
      </c>
      <c r="Q2582" s="44">
        <v>29205</v>
      </c>
      <c r="R2582" s="44">
        <v>29205</v>
      </c>
      <c r="S2582" s="44">
        <v>29205</v>
      </c>
      <c r="T2582" s="44">
        <f t="shared" si="1821"/>
        <v>0</v>
      </c>
      <c r="U2582" s="44"/>
      <c r="V2582" s="44"/>
      <c r="W2582" s="44"/>
      <c r="X2582" s="44">
        <f t="shared" si="1822"/>
        <v>29205</v>
      </c>
      <c r="Y2582" s="209">
        <f t="shared" si="1818"/>
        <v>100</v>
      </c>
    </row>
    <row r="2583" spans="1:25">
      <c r="A2583" s="23" t="s">
        <v>786</v>
      </c>
      <c r="B2583" s="23" t="s">
        <v>172</v>
      </c>
      <c r="C2583" s="23" t="s">
        <v>1098</v>
      </c>
      <c r="D2583" s="23" t="s">
        <v>1099</v>
      </c>
      <c r="E2583" s="22">
        <v>6112</v>
      </c>
      <c r="F2583" s="23" t="s">
        <v>1104</v>
      </c>
      <c r="G2583" s="128" t="s">
        <v>3378</v>
      </c>
      <c r="H2583" s="32" t="s">
        <v>15</v>
      </c>
      <c r="I2583" s="44">
        <f t="shared" si="1806"/>
        <v>8000</v>
      </c>
      <c r="J2583" s="44">
        <v>8000</v>
      </c>
      <c r="K2583" s="44">
        <f t="shared" si="1807"/>
        <v>0</v>
      </c>
      <c r="L2583" s="44">
        <v>0</v>
      </c>
      <c r="M2583" s="44">
        <v>0</v>
      </c>
      <c r="N2583" s="44">
        <v>0</v>
      </c>
      <c r="O2583" s="44">
        <v>0</v>
      </c>
      <c r="P2583" s="44">
        <v>0</v>
      </c>
      <c r="Q2583" s="44">
        <v>9353</v>
      </c>
      <c r="R2583" s="44">
        <v>9353</v>
      </c>
      <c r="S2583" s="44">
        <v>9353</v>
      </c>
      <c r="T2583" s="44">
        <f t="shared" si="1821"/>
        <v>0</v>
      </c>
      <c r="U2583" s="44"/>
      <c r="V2583" s="44"/>
      <c r="W2583" s="44"/>
      <c r="X2583" s="44">
        <f t="shared" si="1822"/>
        <v>9353</v>
      </c>
      <c r="Y2583" s="209">
        <f t="shared" si="1818"/>
        <v>100</v>
      </c>
    </row>
    <row r="2584" spans="1:25">
      <c r="A2584" s="23" t="s">
        <v>786</v>
      </c>
      <c r="B2584" s="23" t="s">
        <v>172</v>
      </c>
      <c r="C2584" s="23" t="s">
        <v>1098</v>
      </c>
      <c r="D2584" s="23" t="s">
        <v>1099</v>
      </c>
      <c r="E2584" s="22">
        <v>6112</v>
      </c>
      <c r="F2584" s="23" t="s">
        <v>1105</v>
      </c>
      <c r="G2584" s="128" t="s">
        <v>3378</v>
      </c>
      <c r="H2584" s="32" t="s">
        <v>18</v>
      </c>
      <c r="I2584" s="44">
        <f t="shared" si="1806"/>
        <v>15100</v>
      </c>
      <c r="J2584" s="44">
        <v>15100</v>
      </c>
      <c r="K2584" s="44">
        <f t="shared" si="1807"/>
        <v>0</v>
      </c>
      <c r="L2584" s="44">
        <v>0</v>
      </c>
      <c r="M2584" s="44">
        <v>0</v>
      </c>
      <c r="N2584" s="44">
        <v>0</v>
      </c>
      <c r="O2584" s="44">
        <v>0</v>
      </c>
      <c r="P2584" s="44">
        <v>0</v>
      </c>
      <c r="Q2584" s="44">
        <v>15100</v>
      </c>
      <c r="R2584" s="44">
        <v>15100</v>
      </c>
      <c r="S2584" s="44">
        <v>15100</v>
      </c>
      <c r="T2584" s="44">
        <f t="shared" si="1821"/>
        <v>0</v>
      </c>
      <c r="U2584" s="44"/>
      <c r="V2584" s="44"/>
      <c r="W2584" s="44"/>
      <c r="X2584" s="44">
        <f t="shared" si="1822"/>
        <v>15100</v>
      </c>
      <c r="Y2584" s="209">
        <f t="shared" si="1818"/>
        <v>100</v>
      </c>
    </row>
    <row r="2585" spans="1:25">
      <c r="A2585" s="23" t="s">
        <v>786</v>
      </c>
      <c r="B2585" s="23" t="s">
        <v>172</v>
      </c>
      <c r="C2585" s="23" t="s">
        <v>1098</v>
      </c>
      <c r="D2585" s="23" t="s">
        <v>1099</v>
      </c>
      <c r="E2585" s="21" t="s">
        <v>139</v>
      </c>
      <c r="F2585" s="21" t="s">
        <v>0</v>
      </c>
      <c r="G2585" s="150" t="s">
        <v>0</v>
      </c>
      <c r="H2585" s="21" t="s">
        <v>21</v>
      </c>
      <c r="I2585" s="66">
        <f t="shared" si="1806"/>
        <v>134415</v>
      </c>
      <c r="J2585" s="66">
        <f t="shared" ref="J2585:X2585" si="1825">SUM(J2586)</f>
        <v>134415</v>
      </c>
      <c r="K2585" s="66">
        <f t="shared" si="1807"/>
        <v>0</v>
      </c>
      <c r="L2585" s="66">
        <f t="shared" si="1825"/>
        <v>0</v>
      </c>
      <c r="M2585" s="66">
        <f t="shared" si="1825"/>
        <v>0</v>
      </c>
      <c r="N2585" s="66">
        <f t="shared" si="1825"/>
        <v>0</v>
      </c>
      <c r="O2585" s="66">
        <f t="shared" si="1825"/>
        <v>0</v>
      </c>
      <c r="P2585" s="66">
        <f t="shared" si="1825"/>
        <v>0</v>
      </c>
      <c r="Q2585" s="66">
        <f t="shared" si="1825"/>
        <v>141304</v>
      </c>
      <c r="R2585" s="66">
        <f t="shared" si="1825"/>
        <v>141304</v>
      </c>
      <c r="S2585" s="66">
        <f t="shared" si="1825"/>
        <v>116719</v>
      </c>
      <c r="T2585" s="66">
        <f t="shared" si="1825"/>
        <v>24585</v>
      </c>
      <c r="U2585" s="66">
        <f t="shared" si="1825"/>
        <v>11000</v>
      </c>
      <c r="V2585" s="66">
        <f t="shared" si="1825"/>
        <v>11000</v>
      </c>
      <c r="W2585" s="66">
        <f t="shared" si="1825"/>
        <v>2585</v>
      </c>
      <c r="X2585" s="66">
        <f t="shared" si="1825"/>
        <v>141304</v>
      </c>
      <c r="Y2585" s="208">
        <f t="shared" si="1818"/>
        <v>100</v>
      </c>
    </row>
    <row r="2586" spans="1:25">
      <c r="A2586" s="23" t="s">
        <v>786</v>
      </c>
      <c r="B2586" s="23" t="s">
        <v>172</v>
      </c>
      <c r="C2586" s="23" t="s">
        <v>1098</v>
      </c>
      <c r="D2586" s="23" t="s">
        <v>1099</v>
      </c>
      <c r="E2586" s="22">
        <v>6121</v>
      </c>
      <c r="F2586" s="23"/>
      <c r="G2586" s="128" t="s">
        <v>3378</v>
      </c>
      <c r="H2586" s="32" t="s">
        <v>22</v>
      </c>
      <c r="I2586" s="44">
        <f t="shared" si="1806"/>
        <v>134415</v>
      </c>
      <c r="J2586" s="44">
        <v>134415</v>
      </c>
      <c r="K2586" s="44">
        <f t="shared" si="1807"/>
        <v>0</v>
      </c>
      <c r="L2586" s="44">
        <v>0</v>
      </c>
      <c r="M2586" s="44">
        <v>0</v>
      </c>
      <c r="N2586" s="44">
        <v>0</v>
      </c>
      <c r="O2586" s="44">
        <v>0</v>
      </c>
      <c r="P2586" s="44">
        <v>0</v>
      </c>
      <c r="Q2586" s="44">
        <v>141304</v>
      </c>
      <c r="R2586" s="44">
        <v>141304</v>
      </c>
      <c r="S2586" s="44">
        <v>116719</v>
      </c>
      <c r="T2586" s="44">
        <f t="shared" si="1821"/>
        <v>24585</v>
      </c>
      <c r="U2586" s="44">
        <v>11000</v>
      </c>
      <c r="V2586" s="44">
        <v>11000</v>
      </c>
      <c r="W2586" s="44">
        <v>2585</v>
      </c>
      <c r="X2586" s="44">
        <f t="shared" si="1822"/>
        <v>141304</v>
      </c>
      <c r="Y2586" s="209">
        <f t="shared" si="1818"/>
        <v>100</v>
      </c>
    </row>
    <row r="2587" spans="1:25">
      <c r="A2587" s="23" t="s">
        <v>786</v>
      </c>
      <c r="B2587" s="23" t="s">
        <v>172</v>
      </c>
      <c r="C2587" s="23" t="s">
        <v>1098</v>
      </c>
      <c r="D2587" s="23" t="s">
        <v>1099</v>
      </c>
      <c r="E2587" s="21" t="s">
        <v>141</v>
      </c>
      <c r="F2587" s="21" t="s">
        <v>0</v>
      </c>
      <c r="G2587" s="150" t="s">
        <v>0</v>
      </c>
      <c r="H2587" s="21" t="s">
        <v>23</v>
      </c>
      <c r="I2587" s="66">
        <f t="shared" si="1806"/>
        <v>127650</v>
      </c>
      <c r="J2587" s="66">
        <f t="shared" ref="J2587:P2587" si="1826">SUM(J2588:J2595)</f>
        <v>113300</v>
      </c>
      <c r="K2587" s="66">
        <f t="shared" si="1807"/>
        <v>14350</v>
      </c>
      <c r="L2587" s="66">
        <f t="shared" si="1826"/>
        <v>7500</v>
      </c>
      <c r="M2587" s="66">
        <f t="shared" si="1826"/>
        <v>0</v>
      </c>
      <c r="N2587" s="66">
        <f t="shared" si="1826"/>
        <v>6850</v>
      </c>
      <c r="O2587" s="66">
        <f t="shared" si="1826"/>
        <v>0</v>
      </c>
      <c r="P2587" s="66">
        <f t="shared" si="1826"/>
        <v>0</v>
      </c>
      <c r="Q2587" s="66">
        <f>SUM(Q2588:Q2595)</f>
        <v>143786</v>
      </c>
      <c r="R2587" s="66">
        <f>SUM(R2588:R2595)</f>
        <v>119158</v>
      </c>
      <c r="S2587" s="66">
        <f>SUM(S2588:S2595)</f>
        <v>106121</v>
      </c>
      <c r="T2587" s="66">
        <f t="shared" ref="T2587:X2587" si="1827">SUM(T2588:T2595)</f>
        <v>13037</v>
      </c>
      <c r="U2587" s="66">
        <f t="shared" si="1827"/>
        <v>4870</v>
      </c>
      <c r="V2587" s="66">
        <f t="shared" si="1827"/>
        <v>4759</v>
      </c>
      <c r="W2587" s="66">
        <f t="shared" si="1827"/>
        <v>3408</v>
      </c>
      <c r="X2587" s="66">
        <f t="shared" si="1827"/>
        <v>119158</v>
      </c>
      <c r="Y2587" s="208">
        <f t="shared" si="1818"/>
        <v>100</v>
      </c>
    </row>
    <row r="2588" spans="1:25">
      <c r="A2588" s="23" t="s">
        <v>786</v>
      </c>
      <c r="B2588" s="23" t="s">
        <v>172</v>
      </c>
      <c r="C2588" s="23" t="s">
        <v>1098</v>
      </c>
      <c r="D2588" s="23" t="s">
        <v>1099</v>
      </c>
      <c r="E2588" s="22">
        <v>6131</v>
      </c>
      <c r="F2588" s="23"/>
      <c r="G2588" s="128" t="s">
        <v>3378</v>
      </c>
      <c r="H2588" s="32" t="s">
        <v>24</v>
      </c>
      <c r="I2588" s="44">
        <f t="shared" si="1806"/>
        <v>2000</v>
      </c>
      <c r="J2588" s="44">
        <v>1000</v>
      </c>
      <c r="K2588" s="44">
        <f t="shared" si="1807"/>
        <v>1000</v>
      </c>
      <c r="L2588" s="44">
        <v>1000</v>
      </c>
      <c r="M2588" s="44">
        <v>0</v>
      </c>
      <c r="N2588" s="44">
        <v>0</v>
      </c>
      <c r="O2588" s="44">
        <v>0</v>
      </c>
      <c r="P2588" s="44">
        <v>0</v>
      </c>
      <c r="Q2588" s="44">
        <v>2000</v>
      </c>
      <c r="R2588" s="44">
        <v>1000</v>
      </c>
      <c r="S2588" s="44">
        <v>1000</v>
      </c>
      <c r="T2588" s="44">
        <f t="shared" si="1821"/>
        <v>0</v>
      </c>
      <c r="U2588" s="44"/>
      <c r="V2588" s="44"/>
      <c r="W2588" s="44"/>
      <c r="X2588" s="44">
        <f t="shared" si="1822"/>
        <v>1000</v>
      </c>
      <c r="Y2588" s="209">
        <f t="shared" si="1818"/>
        <v>100</v>
      </c>
    </row>
    <row r="2589" spans="1:25">
      <c r="A2589" s="23" t="s">
        <v>786</v>
      </c>
      <c r="B2589" s="23" t="s">
        <v>172</v>
      </c>
      <c r="C2589" s="23" t="s">
        <v>1098</v>
      </c>
      <c r="D2589" s="23" t="s">
        <v>1099</v>
      </c>
      <c r="E2589" s="22">
        <v>6132</v>
      </c>
      <c r="F2589" s="23"/>
      <c r="G2589" s="128" t="s">
        <v>3378</v>
      </c>
      <c r="H2589" s="32" t="s">
        <v>25</v>
      </c>
      <c r="I2589" s="44">
        <f t="shared" si="1806"/>
        <v>40000</v>
      </c>
      <c r="J2589" s="44">
        <v>40000</v>
      </c>
      <c r="K2589" s="44">
        <f t="shared" si="1807"/>
        <v>0</v>
      </c>
      <c r="L2589" s="44">
        <v>0</v>
      </c>
      <c r="M2589" s="44">
        <v>0</v>
      </c>
      <c r="N2589" s="44">
        <v>0</v>
      </c>
      <c r="O2589" s="44">
        <v>0</v>
      </c>
      <c r="P2589" s="44">
        <v>0</v>
      </c>
      <c r="Q2589" s="44">
        <v>40000</v>
      </c>
      <c r="R2589" s="44">
        <v>40000</v>
      </c>
      <c r="S2589" s="44">
        <v>40000</v>
      </c>
      <c r="T2589" s="44">
        <f t="shared" si="1821"/>
        <v>0</v>
      </c>
      <c r="U2589" s="44"/>
      <c r="V2589" s="44"/>
      <c r="W2589" s="44"/>
      <c r="X2589" s="44">
        <f t="shared" si="1822"/>
        <v>40000</v>
      </c>
      <c r="Y2589" s="209">
        <f t="shared" si="1818"/>
        <v>100</v>
      </c>
    </row>
    <row r="2590" spans="1:25">
      <c r="A2590" s="23" t="s">
        <v>786</v>
      </c>
      <c r="B2590" s="23" t="s">
        <v>172</v>
      </c>
      <c r="C2590" s="23" t="s">
        <v>1098</v>
      </c>
      <c r="D2590" s="23" t="s">
        <v>1099</v>
      </c>
      <c r="E2590" s="22">
        <v>6133</v>
      </c>
      <c r="F2590" s="23"/>
      <c r="G2590" s="128" t="s">
        <v>3378</v>
      </c>
      <c r="H2590" s="32" t="s">
        <v>26</v>
      </c>
      <c r="I2590" s="44">
        <f t="shared" si="1806"/>
        <v>11900</v>
      </c>
      <c r="J2590" s="44">
        <v>11900</v>
      </c>
      <c r="K2590" s="44">
        <f t="shared" si="1807"/>
        <v>0</v>
      </c>
      <c r="L2590" s="44">
        <v>0</v>
      </c>
      <c r="M2590" s="44">
        <v>0</v>
      </c>
      <c r="N2590" s="44">
        <v>0</v>
      </c>
      <c r="O2590" s="44">
        <v>0</v>
      </c>
      <c r="P2590" s="44">
        <v>0</v>
      </c>
      <c r="Q2590" s="44">
        <v>11900</v>
      </c>
      <c r="R2590" s="44">
        <v>11900</v>
      </c>
      <c r="S2590" s="44">
        <v>8910</v>
      </c>
      <c r="T2590" s="44">
        <f t="shared" si="1821"/>
        <v>2990</v>
      </c>
      <c r="U2590" s="44">
        <v>996</v>
      </c>
      <c r="V2590" s="44">
        <v>996</v>
      </c>
      <c r="W2590" s="44">
        <v>998</v>
      </c>
      <c r="X2590" s="44">
        <f t="shared" si="1822"/>
        <v>11900</v>
      </c>
      <c r="Y2590" s="209">
        <f t="shared" si="1818"/>
        <v>100</v>
      </c>
    </row>
    <row r="2591" spans="1:25">
      <c r="A2591" s="23" t="s">
        <v>786</v>
      </c>
      <c r="B2591" s="23" t="s">
        <v>172</v>
      </c>
      <c r="C2591" s="23" t="s">
        <v>1098</v>
      </c>
      <c r="D2591" s="23" t="s">
        <v>1099</v>
      </c>
      <c r="E2591" s="22">
        <v>6134</v>
      </c>
      <c r="F2591" s="23"/>
      <c r="G2591" s="128" t="s">
        <v>3378</v>
      </c>
      <c r="H2591" s="32" t="s">
        <v>27</v>
      </c>
      <c r="I2591" s="44">
        <f t="shared" si="1806"/>
        <v>16500</v>
      </c>
      <c r="J2591" s="44">
        <v>10000</v>
      </c>
      <c r="K2591" s="44">
        <f t="shared" si="1807"/>
        <v>6500</v>
      </c>
      <c r="L2591" s="44">
        <v>1500</v>
      </c>
      <c r="M2591" s="44">
        <v>0</v>
      </c>
      <c r="N2591" s="44">
        <v>5000</v>
      </c>
      <c r="O2591" s="44">
        <v>0</v>
      </c>
      <c r="P2591" s="44">
        <v>0</v>
      </c>
      <c r="Q2591" s="44">
        <v>23258</v>
      </c>
      <c r="R2591" s="44">
        <v>10000</v>
      </c>
      <c r="S2591" s="44">
        <v>7650</v>
      </c>
      <c r="T2591" s="44">
        <f t="shared" si="1821"/>
        <v>2350</v>
      </c>
      <c r="U2591" s="44">
        <v>790</v>
      </c>
      <c r="V2591" s="44">
        <v>780</v>
      </c>
      <c r="W2591" s="44">
        <v>780</v>
      </c>
      <c r="X2591" s="44">
        <f t="shared" si="1822"/>
        <v>10000</v>
      </c>
      <c r="Y2591" s="209">
        <f t="shared" si="1818"/>
        <v>100</v>
      </c>
    </row>
    <row r="2592" spans="1:25">
      <c r="A2592" s="23" t="s">
        <v>786</v>
      </c>
      <c r="B2592" s="23" t="s">
        <v>172</v>
      </c>
      <c r="C2592" s="23" t="s">
        <v>1098</v>
      </c>
      <c r="D2592" s="23" t="s">
        <v>1099</v>
      </c>
      <c r="E2592" s="22">
        <v>6135</v>
      </c>
      <c r="F2592" s="23"/>
      <c r="G2592" s="128" t="s">
        <v>3378</v>
      </c>
      <c r="H2592" s="32" t="s">
        <v>28</v>
      </c>
      <c r="I2592" s="44">
        <f t="shared" si="1806"/>
        <v>2000</v>
      </c>
      <c r="J2592" s="44">
        <v>1000</v>
      </c>
      <c r="K2592" s="44">
        <f t="shared" si="1807"/>
        <v>1000</v>
      </c>
      <c r="L2592" s="44">
        <v>1000</v>
      </c>
      <c r="M2592" s="44">
        <v>0</v>
      </c>
      <c r="N2592" s="44">
        <v>0</v>
      </c>
      <c r="O2592" s="44">
        <v>0</v>
      </c>
      <c r="P2592" s="44">
        <v>0</v>
      </c>
      <c r="Q2592" s="44">
        <v>5520</v>
      </c>
      <c r="R2592" s="44">
        <v>1000</v>
      </c>
      <c r="S2592" s="44">
        <v>1000</v>
      </c>
      <c r="T2592" s="44">
        <f t="shared" si="1821"/>
        <v>0</v>
      </c>
      <c r="U2592" s="44"/>
      <c r="V2592" s="44"/>
      <c r="W2592" s="44"/>
      <c r="X2592" s="44">
        <f t="shared" si="1822"/>
        <v>1000</v>
      </c>
      <c r="Y2592" s="209">
        <f t="shared" si="1818"/>
        <v>100</v>
      </c>
    </row>
    <row r="2593" spans="1:25">
      <c r="A2593" s="23" t="s">
        <v>786</v>
      </c>
      <c r="B2593" s="23" t="s">
        <v>172</v>
      </c>
      <c r="C2593" s="23" t="s">
        <v>1098</v>
      </c>
      <c r="D2593" s="23" t="s">
        <v>1099</v>
      </c>
      <c r="E2593" s="22">
        <v>6137</v>
      </c>
      <c r="F2593" s="23"/>
      <c r="G2593" s="128" t="s">
        <v>3378</v>
      </c>
      <c r="H2593" s="32" t="s">
        <v>30</v>
      </c>
      <c r="I2593" s="44">
        <f t="shared" si="1806"/>
        <v>12000</v>
      </c>
      <c r="J2593" s="44">
        <v>10000</v>
      </c>
      <c r="K2593" s="44">
        <f t="shared" si="1807"/>
        <v>2000</v>
      </c>
      <c r="L2593" s="44">
        <v>2000</v>
      </c>
      <c r="M2593" s="44">
        <v>0</v>
      </c>
      <c r="N2593" s="44">
        <v>0</v>
      </c>
      <c r="O2593" s="44">
        <v>0</v>
      </c>
      <c r="P2593" s="44">
        <v>0</v>
      </c>
      <c r="Q2593" s="44">
        <v>12000</v>
      </c>
      <c r="R2593" s="44">
        <v>10000</v>
      </c>
      <c r="S2593" s="44">
        <v>7650</v>
      </c>
      <c r="T2593" s="44">
        <f t="shared" si="1821"/>
        <v>2350</v>
      </c>
      <c r="U2593" s="44">
        <v>784</v>
      </c>
      <c r="V2593" s="44">
        <v>783</v>
      </c>
      <c r="W2593" s="44">
        <v>783</v>
      </c>
      <c r="X2593" s="44">
        <f t="shared" si="1822"/>
        <v>10000</v>
      </c>
      <c r="Y2593" s="209">
        <f t="shared" si="1818"/>
        <v>100</v>
      </c>
    </row>
    <row r="2594" spans="1:25">
      <c r="A2594" s="23" t="s">
        <v>786</v>
      </c>
      <c r="B2594" s="23" t="s">
        <v>172</v>
      </c>
      <c r="C2594" s="23" t="s">
        <v>1098</v>
      </c>
      <c r="D2594" s="23" t="s">
        <v>1099</v>
      </c>
      <c r="E2594" s="22">
        <v>6138</v>
      </c>
      <c r="F2594" s="23"/>
      <c r="G2594" s="128" t="s">
        <v>3378</v>
      </c>
      <c r="H2594" s="32" t="s">
        <v>31</v>
      </c>
      <c r="I2594" s="44">
        <f t="shared" si="1806"/>
        <v>0</v>
      </c>
      <c r="J2594" s="44">
        <v>0</v>
      </c>
      <c r="K2594" s="44">
        <f t="shared" si="1807"/>
        <v>0</v>
      </c>
      <c r="L2594" s="44">
        <v>0</v>
      </c>
      <c r="M2594" s="44">
        <v>0</v>
      </c>
      <c r="N2594" s="44">
        <v>0</v>
      </c>
      <c r="O2594" s="44">
        <v>0</v>
      </c>
      <c r="P2594" s="44">
        <v>0</v>
      </c>
      <c r="Q2594" s="44">
        <v>0</v>
      </c>
      <c r="R2594" s="44">
        <v>0</v>
      </c>
      <c r="S2594" s="44">
        <v>0</v>
      </c>
      <c r="T2594" s="44">
        <f t="shared" si="1821"/>
        <v>0</v>
      </c>
      <c r="U2594" s="44"/>
      <c r="V2594" s="44"/>
      <c r="W2594" s="44"/>
      <c r="X2594" s="44">
        <f t="shared" si="1822"/>
        <v>0</v>
      </c>
      <c r="Y2594" s="209">
        <f t="shared" si="1818"/>
        <v>0</v>
      </c>
    </row>
    <row r="2595" spans="1:25">
      <c r="A2595" s="20" t="s">
        <v>786</v>
      </c>
      <c r="B2595" s="20" t="s">
        <v>172</v>
      </c>
      <c r="C2595" s="20" t="s">
        <v>1098</v>
      </c>
      <c r="D2595" s="20" t="s">
        <v>1099</v>
      </c>
      <c r="E2595" s="20" t="s">
        <v>144</v>
      </c>
      <c r="F2595" s="23" t="s">
        <v>0</v>
      </c>
      <c r="G2595" s="154" t="s">
        <v>0</v>
      </c>
      <c r="H2595" s="21" t="s">
        <v>32</v>
      </c>
      <c r="I2595" s="66">
        <f t="shared" si="1806"/>
        <v>43250</v>
      </c>
      <c r="J2595" s="66">
        <f t="shared" ref="J2595:P2595" si="1828">SUM(J2596:J2598)</f>
        <v>39400</v>
      </c>
      <c r="K2595" s="66">
        <f t="shared" si="1807"/>
        <v>3850</v>
      </c>
      <c r="L2595" s="66">
        <f t="shared" si="1828"/>
        <v>2000</v>
      </c>
      <c r="M2595" s="66">
        <f t="shared" si="1828"/>
        <v>0</v>
      </c>
      <c r="N2595" s="66">
        <f t="shared" si="1828"/>
        <v>1850</v>
      </c>
      <c r="O2595" s="66">
        <f t="shared" si="1828"/>
        <v>0</v>
      </c>
      <c r="P2595" s="66">
        <f t="shared" si="1828"/>
        <v>0</v>
      </c>
      <c r="Q2595" s="66">
        <f>SUM(Q2596:Q2598)</f>
        <v>49108</v>
      </c>
      <c r="R2595" s="66">
        <f>SUM(R2596:R2598)</f>
        <v>45258</v>
      </c>
      <c r="S2595" s="66">
        <f>SUM(S2596:S2598)</f>
        <v>39911</v>
      </c>
      <c r="T2595" s="66">
        <f t="shared" ref="T2595:X2595" si="1829">SUM(T2596:T2598)</f>
        <v>5347</v>
      </c>
      <c r="U2595" s="66">
        <f t="shared" si="1829"/>
        <v>2300</v>
      </c>
      <c r="V2595" s="66">
        <f t="shared" si="1829"/>
        <v>2200</v>
      </c>
      <c r="W2595" s="66">
        <f t="shared" si="1829"/>
        <v>847</v>
      </c>
      <c r="X2595" s="66">
        <f t="shared" si="1829"/>
        <v>45258</v>
      </c>
      <c r="Y2595" s="208">
        <f t="shared" si="1818"/>
        <v>100</v>
      </c>
    </row>
    <row r="2596" spans="1:25">
      <c r="A2596" s="23" t="s">
        <v>786</v>
      </c>
      <c r="B2596" s="23" t="s">
        <v>172</v>
      </c>
      <c r="C2596" s="23" t="s">
        <v>1098</v>
      </c>
      <c r="D2596" s="23" t="s">
        <v>1099</v>
      </c>
      <c r="E2596" s="22">
        <v>6139</v>
      </c>
      <c r="F2596" s="23"/>
      <c r="G2596" s="128" t="s">
        <v>3378</v>
      </c>
      <c r="H2596" s="32" t="s">
        <v>32</v>
      </c>
      <c r="I2596" s="44">
        <f t="shared" si="1806"/>
        <v>29350</v>
      </c>
      <c r="J2596" s="44">
        <v>25500</v>
      </c>
      <c r="K2596" s="44">
        <f t="shared" si="1807"/>
        <v>3850</v>
      </c>
      <c r="L2596" s="44">
        <v>2000</v>
      </c>
      <c r="M2596" s="44">
        <v>0</v>
      </c>
      <c r="N2596" s="44">
        <v>1850</v>
      </c>
      <c r="O2596" s="44">
        <v>0</v>
      </c>
      <c r="P2596" s="44">
        <v>0</v>
      </c>
      <c r="Q2596" s="44">
        <v>34997</v>
      </c>
      <c r="R2596" s="44">
        <v>31147</v>
      </c>
      <c r="S2596" s="44">
        <v>25800</v>
      </c>
      <c r="T2596" s="44">
        <f t="shared" si="1821"/>
        <v>5347</v>
      </c>
      <c r="U2596" s="44">
        <v>2300</v>
      </c>
      <c r="V2596" s="44">
        <v>2200</v>
      </c>
      <c r="W2596" s="44">
        <v>847</v>
      </c>
      <c r="X2596" s="44">
        <f t="shared" si="1822"/>
        <v>31147</v>
      </c>
      <c r="Y2596" s="209">
        <f t="shared" si="1818"/>
        <v>100</v>
      </c>
    </row>
    <row r="2597" spans="1:25">
      <c r="A2597" s="23" t="s">
        <v>786</v>
      </c>
      <c r="B2597" s="23" t="s">
        <v>172</v>
      </c>
      <c r="C2597" s="23" t="s">
        <v>1098</v>
      </c>
      <c r="D2597" s="23" t="s">
        <v>1099</v>
      </c>
      <c r="E2597" s="22">
        <v>6139</v>
      </c>
      <c r="F2597" s="23" t="s">
        <v>1106</v>
      </c>
      <c r="G2597" s="128" t="s">
        <v>3378</v>
      </c>
      <c r="H2597" s="32" t="s">
        <v>152</v>
      </c>
      <c r="I2597" s="44">
        <f t="shared" si="1806"/>
        <v>3800</v>
      </c>
      <c r="J2597" s="44">
        <v>3800</v>
      </c>
      <c r="K2597" s="44">
        <f t="shared" si="1807"/>
        <v>0</v>
      </c>
      <c r="L2597" s="44">
        <v>0</v>
      </c>
      <c r="M2597" s="44">
        <v>0</v>
      </c>
      <c r="N2597" s="44">
        <v>0</v>
      </c>
      <c r="O2597" s="44">
        <v>0</v>
      </c>
      <c r="P2597" s="44">
        <v>0</v>
      </c>
      <c r="Q2597" s="44">
        <v>4011</v>
      </c>
      <c r="R2597" s="44">
        <v>4011</v>
      </c>
      <c r="S2597" s="44">
        <v>4011</v>
      </c>
      <c r="T2597" s="44">
        <f t="shared" si="1821"/>
        <v>0</v>
      </c>
      <c r="U2597" s="44"/>
      <c r="V2597" s="44"/>
      <c r="W2597" s="44"/>
      <c r="X2597" s="44">
        <f t="shared" si="1822"/>
        <v>4011</v>
      </c>
      <c r="Y2597" s="209">
        <f t="shared" si="1818"/>
        <v>100</v>
      </c>
    </row>
    <row r="2598" spans="1:25">
      <c r="A2598" s="23" t="s">
        <v>786</v>
      </c>
      <c r="B2598" s="23" t="s">
        <v>172</v>
      </c>
      <c r="C2598" s="23" t="s">
        <v>1098</v>
      </c>
      <c r="D2598" s="23" t="s">
        <v>1099</v>
      </c>
      <c r="E2598" s="22">
        <v>6139</v>
      </c>
      <c r="F2598" s="23" t="s">
        <v>1107</v>
      </c>
      <c r="G2598" s="128" t="s">
        <v>3378</v>
      </c>
      <c r="H2598" s="32" t="s">
        <v>158</v>
      </c>
      <c r="I2598" s="44">
        <f t="shared" si="1806"/>
        <v>10100</v>
      </c>
      <c r="J2598" s="44">
        <v>10100</v>
      </c>
      <c r="K2598" s="44">
        <f t="shared" si="1807"/>
        <v>0</v>
      </c>
      <c r="L2598" s="44">
        <v>0</v>
      </c>
      <c r="M2598" s="44">
        <v>0</v>
      </c>
      <c r="N2598" s="44">
        <v>0</v>
      </c>
      <c r="O2598" s="44">
        <v>0</v>
      </c>
      <c r="P2598" s="44">
        <v>0</v>
      </c>
      <c r="Q2598" s="44">
        <v>10100</v>
      </c>
      <c r="R2598" s="44">
        <v>10100</v>
      </c>
      <c r="S2598" s="44">
        <v>10100</v>
      </c>
      <c r="T2598" s="44">
        <f t="shared" si="1821"/>
        <v>0</v>
      </c>
      <c r="U2598" s="44"/>
      <c r="V2598" s="44"/>
      <c r="W2598" s="44"/>
      <c r="X2598" s="44">
        <f t="shared" si="1822"/>
        <v>10100</v>
      </c>
      <c r="Y2598" s="209">
        <f t="shared" si="1818"/>
        <v>100</v>
      </c>
    </row>
    <row r="2599" spans="1:25" ht="20.399999999999999">
      <c r="A2599" s="20" t="s">
        <v>0</v>
      </c>
      <c r="B2599" s="20" t="s">
        <v>0</v>
      </c>
      <c r="C2599" s="20" t="s">
        <v>0</v>
      </c>
      <c r="D2599" s="21" t="s">
        <v>0</v>
      </c>
      <c r="E2599" s="21" t="s">
        <v>0</v>
      </c>
      <c r="F2599" s="21" t="s">
        <v>0</v>
      </c>
      <c r="G2599" s="150" t="s">
        <v>0</v>
      </c>
      <c r="H2599" s="30" t="s">
        <v>42</v>
      </c>
      <c r="I2599" s="31">
        <f t="shared" si="1806"/>
        <v>100</v>
      </c>
      <c r="J2599" s="31">
        <f t="shared" ref="J2599:X2600" si="1830">SUM(J2600)</f>
        <v>100</v>
      </c>
      <c r="K2599" s="31">
        <f t="shared" si="1807"/>
        <v>0</v>
      </c>
      <c r="L2599" s="31">
        <f t="shared" si="1830"/>
        <v>0</v>
      </c>
      <c r="M2599" s="31">
        <f t="shared" si="1830"/>
        <v>0</v>
      </c>
      <c r="N2599" s="31">
        <f t="shared" si="1830"/>
        <v>0</v>
      </c>
      <c r="O2599" s="31">
        <f t="shared" si="1830"/>
        <v>0</v>
      </c>
      <c r="P2599" s="31">
        <f t="shared" si="1830"/>
        <v>0</v>
      </c>
      <c r="Q2599" s="31">
        <f t="shared" si="1830"/>
        <v>1990</v>
      </c>
      <c r="R2599" s="31">
        <f t="shared" si="1830"/>
        <v>100</v>
      </c>
      <c r="S2599" s="31">
        <f t="shared" si="1830"/>
        <v>0</v>
      </c>
      <c r="T2599" s="31">
        <f t="shared" si="1830"/>
        <v>0</v>
      </c>
      <c r="U2599" s="31">
        <f t="shared" si="1830"/>
        <v>0</v>
      </c>
      <c r="V2599" s="31">
        <f t="shared" si="1830"/>
        <v>0</v>
      </c>
      <c r="W2599" s="31">
        <f t="shared" si="1830"/>
        <v>0</v>
      </c>
      <c r="X2599" s="31">
        <f t="shared" si="1830"/>
        <v>0</v>
      </c>
      <c r="Y2599" s="220">
        <f t="shared" si="1818"/>
        <v>0</v>
      </c>
    </row>
    <row r="2600" spans="1:25">
      <c r="A2600" s="23" t="s">
        <v>786</v>
      </c>
      <c r="B2600" s="23" t="s">
        <v>172</v>
      </c>
      <c r="C2600" s="23" t="s">
        <v>1098</v>
      </c>
      <c r="D2600" s="23" t="s">
        <v>1099</v>
      </c>
      <c r="E2600" s="21" t="s">
        <v>159</v>
      </c>
      <c r="F2600" s="21" t="s">
        <v>0</v>
      </c>
      <c r="G2600" s="150" t="s">
        <v>0</v>
      </c>
      <c r="H2600" s="21" t="s">
        <v>34</v>
      </c>
      <c r="I2600" s="66">
        <f t="shared" si="1806"/>
        <v>100</v>
      </c>
      <c r="J2600" s="66">
        <f t="shared" si="1830"/>
        <v>100</v>
      </c>
      <c r="K2600" s="66">
        <f t="shared" si="1807"/>
        <v>0</v>
      </c>
      <c r="L2600" s="66">
        <f t="shared" si="1830"/>
        <v>0</v>
      </c>
      <c r="M2600" s="66">
        <f t="shared" si="1830"/>
        <v>0</v>
      </c>
      <c r="N2600" s="66">
        <f t="shared" si="1830"/>
        <v>0</v>
      </c>
      <c r="O2600" s="66">
        <f t="shared" si="1830"/>
        <v>0</v>
      </c>
      <c r="P2600" s="66">
        <f t="shared" si="1830"/>
        <v>0</v>
      </c>
      <c r="Q2600" s="66">
        <f t="shared" si="1830"/>
        <v>1990</v>
      </c>
      <c r="R2600" s="66">
        <f t="shared" si="1830"/>
        <v>100</v>
      </c>
      <c r="S2600" s="66">
        <f t="shared" si="1830"/>
        <v>0</v>
      </c>
      <c r="T2600" s="66">
        <f t="shared" si="1830"/>
        <v>0</v>
      </c>
      <c r="U2600" s="66">
        <f t="shared" si="1830"/>
        <v>0</v>
      </c>
      <c r="V2600" s="66">
        <f t="shared" si="1830"/>
        <v>0</v>
      </c>
      <c r="W2600" s="66">
        <f t="shared" si="1830"/>
        <v>0</v>
      </c>
      <c r="X2600" s="66">
        <f t="shared" si="1830"/>
        <v>0</v>
      </c>
      <c r="Y2600" s="208">
        <f t="shared" si="1818"/>
        <v>0</v>
      </c>
    </row>
    <row r="2601" spans="1:25">
      <c r="A2601" s="23" t="s">
        <v>786</v>
      </c>
      <c r="B2601" s="23" t="s">
        <v>172</v>
      </c>
      <c r="C2601" s="23" t="s">
        <v>1098</v>
      </c>
      <c r="D2601" s="23" t="s">
        <v>1099</v>
      </c>
      <c r="E2601" s="22">
        <v>6148</v>
      </c>
      <c r="F2601" s="23"/>
      <c r="G2601" s="128" t="s">
        <v>3378</v>
      </c>
      <c r="H2601" s="32" t="s">
        <v>41</v>
      </c>
      <c r="I2601" s="44">
        <f t="shared" si="1806"/>
        <v>100</v>
      </c>
      <c r="J2601" s="44">
        <v>100</v>
      </c>
      <c r="K2601" s="44">
        <f t="shared" si="1807"/>
        <v>0</v>
      </c>
      <c r="L2601" s="44">
        <v>0</v>
      </c>
      <c r="M2601" s="44">
        <v>0</v>
      </c>
      <c r="N2601" s="44">
        <v>0</v>
      </c>
      <c r="O2601" s="44">
        <v>0</v>
      </c>
      <c r="P2601" s="44">
        <v>0</v>
      </c>
      <c r="Q2601" s="44">
        <v>1990</v>
      </c>
      <c r="R2601" s="44">
        <v>100</v>
      </c>
      <c r="S2601" s="44">
        <v>0</v>
      </c>
      <c r="T2601" s="44">
        <f t="shared" si="1821"/>
        <v>0</v>
      </c>
      <c r="U2601" s="44"/>
      <c r="V2601" s="44"/>
      <c r="W2601" s="44"/>
      <c r="X2601" s="44">
        <f t="shared" si="1822"/>
        <v>0</v>
      </c>
      <c r="Y2601" s="209">
        <f t="shared" si="1818"/>
        <v>0</v>
      </c>
    </row>
    <row r="2602" spans="1:25" ht="20.399999999999999">
      <c r="A2602" s="20" t="s">
        <v>0</v>
      </c>
      <c r="B2602" s="20" t="s">
        <v>0</v>
      </c>
      <c r="C2602" s="20" t="s">
        <v>0</v>
      </c>
      <c r="D2602" s="21" t="s">
        <v>0</v>
      </c>
      <c r="E2602" s="21" t="s">
        <v>0</v>
      </c>
      <c r="F2602" s="21" t="s">
        <v>0</v>
      </c>
      <c r="G2602" s="150" t="s">
        <v>0</v>
      </c>
      <c r="H2602" s="30" t="s">
        <v>60</v>
      </c>
      <c r="I2602" s="31">
        <f t="shared" si="1806"/>
        <v>5100</v>
      </c>
      <c r="J2602" s="31">
        <f t="shared" ref="J2602:X2603" si="1831">SUM(J2603)</f>
        <v>0</v>
      </c>
      <c r="K2602" s="31">
        <f t="shared" si="1807"/>
        <v>5100</v>
      </c>
      <c r="L2602" s="31">
        <f t="shared" si="1831"/>
        <v>5100</v>
      </c>
      <c r="M2602" s="31">
        <f t="shared" si="1831"/>
        <v>0</v>
      </c>
      <c r="N2602" s="31">
        <f t="shared" si="1831"/>
        <v>0</v>
      </c>
      <c r="O2602" s="31">
        <f t="shared" si="1831"/>
        <v>0</v>
      </c>
      <c r="P2602" s="31">
        <f t="shared" si="1831"/>
        <v>0</v>
      </c>
      <c r="Q2602" s="31">
        <f t="shared" si="1831"/>
        <v>26925</v>
      </c>
      <c r="R2602" s="31">
        <f t="shared" si="1831"/>
        <v>0</v>
      </c>
      <c r="S2602" s="31">
        <f t="shared" si="1831"/>
        <v>0</v>
      </c>
      <c r="T2602" s="31">
        <f t="shared" si="1831"/>
        <v>0</v>
      </c>
      <c r="U2602" s="31">
        <f t="shared" si="1831"/>
        <v>0</v>
      </c>
      <c r="V2602" s="31">
        <f t="shared" si="1831"/>
        <v>0</v>
      </c>
      <c r="W2602" s="31">
        <f t="shared" si="1831"/>
        <v>0</v>
      </c>
      <c r="X2602" s="31">
        <f t="shared" si="1831"/>
        <v>0</v>
      </c>
      <c r="Y2602" s="220">
        <f t="shared" si="1818"/>
        <v>0</v>
      </c>
    </row>
    <row r="2603" spans="1:25">
      <c r="A2603" s="23" t="s">
        <v>786</v>
      </c>
      <c r="B2603" s="23" t="s">
        <v>172</v>
      </c>
      <c r="C2603" s="23" t="s">
        <v>1098</v>
      </c>
      <c r="D2603" s="23" t="s">
        <v>1099</v>
      </c>
      <c r="E2603" s="21" t="s">
        <v>166</v>
      </c>
      <c r="F2603" s="21" t="s">
        <v>0</v>
      </c>
      <c r="G2603" s="150" t="s">
        <v>0</v>
      </c>
      <c r="H2603" s="21" t="s">
        <v>53</v>
      </c>
      <c r="I2603" s="66">
        <f t="shared" si="1806"/>
        <v>5100</v>
      </c>
      <c r="J2603" s="66">
        <f t="shared" si="1831"/>
        <v>0</v>
      </c>
      <c r="K2603" s="66">
        <f t="shared" si="1807"/>
        <v>5100</v>
      </c>
      <c r="L2603" s="66">
        <f t="shared" si="1831"/>
        <v>5100</v>
      </c>
      <c r="M2603" s="66">
        <f t="shared" si="1831"/>
        <v>0</v>
      </c>
      <c r="N2603" s="66">
        <f t="shared" si="1831"/>
        <v>0</v>
      </c>
      <c r="O2603" s="66">
        <f t="shared" si="1831"/>
        <v>0</v>
      </c>
      <c r="P2603" s="66">
        <f t="shared" si="1831"/>
        <v>0</v>
      </c>
      <c r="Q2603" s="66">
        <f t="shared" si="1831"/>
        <v>26925</v>
      </c>
      <c r="R2603" s="66">
        <f t="shared" si="1831"/>
        <v>0</v>
      </c>
      <c r="S2603" s="66">
        <f t="shared" si="1831"/>
        <v>0</v>
      </c>
      <c r="T2603" s="66">
        <f t="shared" si="1831"/>
        <v>0</v>
      </c>
      <c r="U2603" s="66">
        <f t="shared" si="1831"/>
        <v>0</v>
      </c>
      <c r="V2603" s="66">
        <f t="shared" si="1831"/>
        <v>0</v>
      </c>
      <c r="W2603" s="66">
        <f t="shared" si="1831"/>
        <v>0</v>
      </c>
      <c r="X2603" s="66">
        <f t="shared" si="1831"/>
        <v>0</v>
      </c>
      <c r="Y2603" s="208">
        <f t="shared" si="1818"/>
        <v>0</v>
      </c>
    </row>
    <row r="2604" spans="1:25">
      <c r="A2604" s="23" t="s">
        <v>786</v>
      </c>
      <c r="B2604" s="23" t="s">
        <v>172</v>
      </c>
      <c r="C2604" s="23" t="s">
        <v>1098</v>
      </c>
      <c r="D2604" s="23" t="s">
        <v>1099</v>
      </c>
      <c r="E2604" s="22">
        <v>8213</v>
      </c>
      <c r="F2604" s="23"/>
      <c r="G2604" s="128" t="s">
        <v>3378</v>
      </c>
      <c r="H2604" s="32" t="s">
        <v>56</v>
      </c>
      <c r="I2604" s="44">
        <f t="shared" si="1806"/>
        <v>5100</v>
      </c>
      <c r="J2604" s="44">
        <v>0</v>
      </c>
      <c r="K2604" s="44">
        <f t="shared" si="1807"/>
        <v>5100</v>
      </c>
      <c r="L2604" s="44">
        <v>5100</v>
      </c>
      <c r="M2604" s="44">
        <v>0</v>
      </c>
      <c r="N2604" s="44">
        <v>0</v>
      </c>
      <c r="O2604" s="44">
        <v>0</v>
      </c>
      <c r="P2604" s="44">
        <v>0</v>
      </c>
      <c r="Q2604" s="44">
        <v>26925</v>
      </c>
      <c r="R2604" s="44">
        <v>0</v>
      </c>
      <c r="S2604" s="44">
        <v>0</v>
      </c>
      <c r="T2604" s="44">
        <f t="shared" si="1821"/>
        <v>0</v>
      </c>
      <c r="U2604" s="44"/>
      <c r="V2604" s="44"/>
      <c r="W2604" s="44"/>
      <c r="X2604" s="44">
        <f t="shared" si="1822"/>
        <v>0</v>
      </c>
      <c r="Y2604" s="209">
        <f t="shared" si="1818"/>
        <v>0</v>
      </c>
    </row>
    <row r="2605" spans="1:25">
      <c r="A2605" s="32" t="s">
        <v>0</v>
      </c>
      <c r="B2605" s="32" t="s">
        <v>0</v>
      </c>
      <c r="C2605" s="32" t="s">
        <v>0</v>
      </c>
      <c r="D2605" s="32" t="s">
        <v>0</v>
      </c>
      <c r="E2605" s="32" t="s">
        <v>0</v>
      </c>
      <c r="F2605" s="32" t="s">
        <v>0</v>
      </c>
      <c r="G2605" s="154" t="s">
        <v>0</v>
      </c>
      <c r="H2605" s="30" t="s">
        <v>1108</v>
      </c>
      <c r="I2605" s="31">
        <f t="shared" si="1806"/>
        <v>1738007</v>
      </c>
      <c r="J2605" s="31">
        <f t="shared" ref="J2605:P2605" si="1832">SUM(J2576,J2599,J2602)</f>
        <v>1718557</v>
      </c>
      <c r="K2605" s="31">
        <f t="shared" si="1807"/>
        <v>19450</v>
      </c>
      <c r="L2605" s="31">
        <f t="shared" si="1832"/>
        <v>12600</v>
      </c>
      <c r="M2605" s="31">
        <f t="shared" si="1832"/>
        <v>0</v>
      </c>
      <c r="N2605" s="31">
        <f t="shared" si="1832"/>
        <v>6850</v>
      </c>
      <c r="O2605" s="31">
        <f t="shared" si="1832"/>
        <v>0</v>
      </c>
      <c r="P2605" s="31">
        <f t="shared" si="1832"/>
        <v>0</v>
      </c>
      <c r="Q2605" s="31">
        <f>SUM(Q2576,Q2599,Q2602)</f>
        <v>1856417</v>
      </c>
      <c r="R2605" s="31">
        <f>SUM(R2576,R2599,R2602)</f>
        <v>1802974</v>
      </c>
      <c r="S2605" s="31">
        <f>SUM(S2576,S2599,S2602)</f>
        <v>1535897</v>
      </c>
      <c r="T2605" s="31">
        <f t="shared" ref="T2605:X2605" si="1833">SUM(T2576,T2599,T2602)</f>
        <v>266977</v>
      </c>
      <c r="U2605" s="31">
        <f t="shared" si="1833"/>
        <v>137669</v>
      </c>
      <c r="V2605" s="31">
        <f t="shared" si="1833"/>
        <v>123315</v>
      </c>
      <c r="W2605" s="31">
        <f t="shared" si="1833"/>
        <v>5993</v>
      </c>
      <c r="X2605" s="31">
        <f t="shared" si="1833"/>
        <v>1802874</v>
      </c>
      <c r="Y2605" s="220">
        <f t="shared" si="1818"/>
        <v>99.994453608316036</v>
      </c>
    </row>
    <row r="2606" spans="1:25" ht="15" thickBot="1">
      <c r="A2606" s="32" t="s">
        <v>0</v>
      </c>
      <c r="B2606" s="32" t="s">
        <v>0</v>
      </c>
      <c r="C2606" s="32" t="s">
        <v>0</v>
      </c>
      <c r="D2606" s="32" t="s">
        <v>0</v>
      </c>
      <c r="E2606" s="32" t="s">
        <v>0</v>
      </c>
      <c r="F2606" s="32" t="s">
        <v>0</v>
      </c>
      <c r="G2606" s="154" t="s">
        <v>0</v>
      </c>
      <c r="H2606" s="21" t="s">
        <v>170</v>
      </c>
      <c r="I2606" s="66">
        <f t="shared" si="1806"/>
        <v>51</v>
      </c>
      <c r="J2606" s="66">
        <v>51</v>
      </c>
      <c r="K2606" s="66">
        <f t="shared" si="1807"/>
        <v>0</v>
      </c>
      <c r="L2606" s="66" t="s">
        <v>0</v>
      </c>
      <c r="M2606" s="66" t="s">
        <v>0</v>
      </c>
      <c r="N2606" s="66" t="s">
        <v>0</v>
      </c>
      <c r="O2606" s="66" t="s">
        <v>0</v>
      </c>
      <c r="P2606" s="66" t="s">
        <v>0</v>
      </c>
      <c r="Q2606" s="66">
        <v>0</v>
      </c>
      <c r="R2606" s="66"/>
      <c r="S2606" s="66"/>
      <c r="T2606" s="66"/>
      <c r="U2606" s="66"/>
      <c r="V2606" s="66"/>
      <c r="W2606" s="66"/>
      <c r="X2606" s="66"/>
      <c r="Y2606" s="208">
        <v>0</v>
      </c>
    </row>
    <row r="2607" spans="1:25" ht="41.4" thickBot="1">
      <c r="A2607" s="252" t="s">
        <v>0</v>
      </c>
      <c r="B2607" s="252" t="s">
        <v>0</v>
      </c>
      <c r="C2607" s="252" t="s">
        <v>0</v>
      </c>
      <c r="D2607" s="252" t="s">
        <v>0</v>
      </c>
      <c r="E2607" s="252" t="s">
        <v>0</v>
      </c>
      <c r="F2607" s="252" t="s">
        <v>0</v>
      </c>
      <c r="G2607" s="258" t="s">
        <v>0</v>
      </c>
      <c r="H2607" s="24" t="s">
        <v>72</v>
      </c>
      <c r="I2607" s="1" t="s">
        <v>3093</v>
      </c>
      <c r="J2607" s="1" t="s">
        <v>3130</v>
      </c>
      <c r="K2607" s="1" t="s">
        <v>3</v>
      </c>
      <c r="L2607" s="1" t="s">
        <v>4</v>
      </c>
      <c r="M2607" s="1" t="s">
        <v>5</v>
      </c>
      <c r="N2607" s="1" t="s">
        <v>6</v>
      </c>
      <c r="O2607" s="1" t="s">
        <v>7</v>
      </c>
      <c r="P2607" s="1" t="s">
        <v>8</v>
      </c>
      <c r="Q2607" s="1" t="s">
        <v>3344</v>
      </c>
      <c r="R2607" s="1" t="s">
        <v>3427</v>
      </c>
      <c r="S2607" s="1" t="s">
        <v>3447</v>
      </c>
      <c r="T2607" s="1" t="s">
        <v>3448</v>
      </c>
      <c r="U2607" s="1" t="s">
        <v>3452</v>
      </c>
      <c r="V2607" s="1" t="s">
        <v>3449</v>
      </c>
      <c r="W2607" s="1" t="s">
        <v>3450</v>
      </c>
      <c r="X2607" s="1" t="s">
        <v>3451</v>
      </c>
      <c r="Y2607" s="216" t="s">
        <v>3385</v>
      </c>
    </row>
    <row r="2608" spans="1:25">
      <c r="A2608" s="253"/>
      <c r="B2608" s="253"/>
      <c r="C2608" s="253"/>
      <c r="D2608" s="253"/>
      <c r="E2608" s="253"/>
      <c r="F2608" s="253"/>
      <c r="G2608" s="259"/>
      <c r="H2608" s="33" t="s">
        <v>0</v>
      </c>
      <c r="I2608" s="45">
        <v>1</v>
      </c>
      <c r="J2608" s="45">
        <v>3</v>
      </c>
      <c r="K2608" s="45" t="s">
        <v>9</v>
      </c>
      <c r="L2608" s="45">
        <v>5</v>
      </c>
      <c r="M2608" s="45">
        <v>6</v>
      </c>
      <c r="N2608" s="45">
        <v>7</v>
      </c>
      <c r="O2608" s="45">
        <v>8</v>
      </c>
      <c r="P2608" s="45">
        <v>9</v>
      </c>
      <c r="Q2608" s="45">
        <v>1</v>
      </c>
      <c r="R2608" s="45">
        <v>2</v>
      </c>
      <c r="S2608" s="45">
        <v>3</v>
      </c>
      <c r="T2608" s="45" t="s">
        <v>3453</v>
      </c>
      <c r="U2608" s="45">
        <v>5</v>
      </c>
      <c r="V2608" s="45">
        <v>6</v>
      </c>
      <c r="W2608" s="45">
        <v>7</v>
      </c>
      <c r="X2608" s="45" t="s">
        <v>3454</v>
      </c>
      <c r="Y2608" s="276">
        <v>9</v>
      </c>
    </row>
    <row r="2609" spans="1:25">
      <c r="A2609" s="253"/>
      <c r="B2609" s="253"/>
      <c r="C2609" s="253"/>
      <c r="D2609" s="253"/>
      <c r="E2609" s="253"/>
      <c r="F2609" s="253"/>
      <c r="G2609" s="259"/>
      <c r="H2609" s="34" t="s">
        <v>108</v>
      </c>
      <c r="I2609" s="35">
        <f t="shared" si="1806"/>
        <v>1738007</v>
      </c>
      <c r="J2609" s="35">
        <f t="shared" ref="J2609:P2609" si="1834">SUM(J2605)</f>
        <v>1718557</v>
      </c>
      <c r="K2609" s="35">
        <f t="shared" si="1807"/>
        <v>19450</v>
      </c>
      <c r="L2609" s="35">
        <f t="shared" si="1834"/>
        <v>12600</v>
      </c>
      <c r="M2609" s="35">
        <f t="shared" si="1834"/>
        <v>0</v>
      </c>
      <c r="N2609" s="35">
        <f t="shared" si="1834"/>
        <v>6850</v>
      </c>
      <c r="O2609" s="35">
        <f t="shared" si="1834"/>
        <v>0</v>
      </c>
      <c r="P2609" s="35">
        <f t="shared" si="1834"/>
        <v>0</v>
      </c>
      <c r="Q2609" s="35">
        <f>SUM(Q2605)</f>
        <v>1856417</v>
      </c>
      <c r="R2609" s="35">
        <f>SUM(R2605)</f>
        <v>1802974</v>
      </c>
      <c r="S2609" s="35">
        <f>SUM(S2605)</f>
        <v>1535897</v>
      </c>
      <c r="T2609" s="35">
        <f t="shared" ref="T2609:X2609" si="1835">SUM(T2605)</f>
        <v>266977</v>
      </c>
      <c r="U2609" s="35">
        <f t="shared" si="1835"/>
        <v>137669</v>
      </c>
      <c r="V2609" s="35">
        <f t="shared" si="1835"/>
        <v>123315</v>
      </c>
      <c r="W2609" s="35">
        <f t="shared" si="1835"/>
        <v>5993</v>
      </c>
      <c r="X2609" s="35">
        <f t="shared" si="1835"/>
        <v>1802874</v>
      </c>
      <c r="Y2609" s="218">
        <f t="shared" ref="Y2609:Y2610" si="1836">IF(R2609=0,0,(X2609/R2609)*100)</f>
        <v>99.994453608316036</v>
      </c>
    </row>
    <row r="2610" spans="1:25">
      <c r="A2610" s="253"/>
      <c r="B2610" s="253"/>
      <c r="C2610" s="253"/>
      <c r="D2610" s="253"/>
      <c r="E2610" s="253"/>
      <c r="F2610" s="253"/>
      <c r="G2610" s="259"/>
      <c r="H2610" s="36" t="s">
        <v>69</v>
      </c>
      <c r="I2610" s="35">
        <f t="shared" si="1806"/>
        <v>1738007</v>
      </c>
      <c r="J2610" s="35">
        <f t="shared" ref="J2610:P2610" si="1837">SUM(J2609)</f>
        <v>1718557</v>
      </c>
      <c r="K2610" s="35">
        <f t="shared" si="1807"/>
        <v>19450</v>
      </c>
      <c r="L2610" s="35">
        <f t="shared" si="1837"/>
        <v>12600</v>
      </c>
      <c r="M2610" s="35">
        <f t="shared" si="1837"/>
        <v>0</v>
      </c>
      <c r="N2610" s="35">
        <f t="shared" si="1837"/>
        <v>6850</v>
      </c>
      <c r="O2610" s="35">
        <f t="shared" si="1837"/>
        <v>0</v>
      </c>
      <c r="P2610" s="35">
        <f t="shared" si="1837"/>
        <v>0</v>
      </c>
      <c r="Q2610" s="35">
        <f>SUM(Q2609)</f>
        <v>1856417</v>
      </c>
      <c r="R2610" s="35">
        <f>SUM(R2609)</f>
        <v>1802974</v>
      </c>
      <c r="S2610" s="35">
        <f>SUM(S2609)</f>
        <v>1535897</v>
      </c>
      <c r="T2610" s="35">
        <f t="shared" ref="T2610:X2610" si="1838">SUM(T2609)</f>
        <v>266977</v>
      </c>
      <c r="U2610" s="35">
        <f t="shared" si="1838"/>
        <v>137669</v>
      </c>
      <c r="V2610" s="35">
        <f t="shared" si="1838"/>
        <v>123315</v>
      </c>
      <c r="W2610" s="35">
        <f t="shared" si="1838"/>
        <v>5993</v>
      </c>
      <c r="X2610" s="35">
        <f t="shared" si="1838"/>
        <v>1802874</v>
      </c>
      <c r="Y2610" s="218">
        <f t="shared" si="1836"/>
        <v>99.994453608316036</v>
      </c>
    </row>
    <row r="2611" spans="1:25">
      <c r="A2611" s="254"/>
      <c r="B2611" s="254"/>
      <c r="C2611" s="254"/>
      <c r="D2611" s="254"/>
      <c r="E2611" s="254"/>
      <c r="F2611" s="254"/>
      <c r="G2611" s="260"/>
    </row>
    <row r="2612" spans="1:25" ht="15" thickBot="1">
      <c r="A2612" s="32" t="s">
        <v>0</v>
      </c>
      <c r="B2612" s="32" t="s">
        <v>0</v>
      </c>
      <c r="C2612" s="32" t="s">
        <v>0</v>
      </c>
      <c r="D2612" s="32" t="s">
        <v>0</v>
      </c>
      <c r="E2612" s="32" t="s">
        <v>0</v>
      </c>
      <c r="F2612" s="32" t="s">
        <v>0</v>
      </c>
      <c r="G2612" s="154" t="s">
        <v>0</v>
      </c>
      <c r="H2612" s="37" t="s">
        <v>0</v>
      </c>
      <c r="I2612" s="37"/>
      <c r="J2612" s="37"/>
      <c r="K2612" s="37"/>
      <c r="L2612" s="37" t="s">
        <v>0</v>
      </c>
      <c r="M2612" s="37" t="s">
        <v>0</v>
      </c>
      <c r="N2612" s="37" t="s">
        <v>0</v>
      </c>
      <c r="O2612" s="37" t="s">
        <v>0</v>
      </c>
      <c r="P2612" s="37" t="s">
        <v>0</v>
      </c>
      <c r="Q2612" s="37"/>
      <c r="R2612" s="37"/>
      <c r="S2612" s="37"/>
      <c r="T2612" s="37" t="s">
        <v>0</v>
      </c>
      <c r="U2612" s="37" t="s">
        <v>0</v>
      </c>
      <c r="V2612" s="37" t="s">
        <v>0</v>
      </c>
      <c r="W2612" s="37" t="s">
        <v>0</v>
      </c>
      <c r="X2612" s="37" t="s">
        <v>0</v>
      </c>
      <c r="Y2612" s="219"/>
    </row>
    <row r="2613" spans="1:25" ht="41.4" thickBot="1">
      <c r="A2613" s="24" t="s">
        <v>123</v>
      </c>
      <c r="B2613" s="24" t="s">
        <v>124</v>
      </c>
      <c r="C2613" s="24" t="s">
        <v>125</v>
      </c>
      <c r="D2613" s="25" t="s">
        <v>0</v>
      </c>
      <c r="E2613" s="24" t="s">
        <v>126</v>
      </c>
      <c r="F2613" s="24" t="s">
        <v>127</v>
      </c>
      <c r="G2613" s="151" t="s">
        <v>128</v>
      </c>
      <c r="H2613" s="24" t="s">
        <v>1</v>
      </c>
      <c r="I2613" s="1" t="s">
        <v>3093</v>
      </c>
      <c r="J2613" s="1" t="s">
        <v>3130</v>
      </c>
      <c r="K2613" s="1" t="s">
        <v>3</v>
      </c>
      <c r="L2613" s="1" t="s">
        <v>4</v>
      </c>
      <c r="M2613" s="1" t="s">
        <v>5</v>
      </c>
      <c r="N2613" s="1" t="s">
        <v>6</v>
      </c>
      <c r="O2613" s="1" t="s">
        <v>7</v>
      </c>
      <c r="P2613" s="1" t="s">
        <v>8</v>
      </c>
      <c r="Q2613" s="1" t="s">
        <v>3344</v>
      </c>
      <c r="R2613" s="1" t="s">
        <v>3427</v>
      </c>
      <c r="S2613" s="1" t="s">
        <v>3447</v>
      </c>
      <c r="T2613" s="1" t="s">
        <v>3448</v>
      </c>
      <c r="U2613" s="1" t="s">
        <v>3452</v>
      </c>
      <c r="V2613" s="1" t="s">
        <v>3449</v>
      </c>
      <c r="W2613" s="1" t="s">
        <v>3450</v>
      </c>
      <c r="X2613" s="1" t="s">
        <v>3451</v>
      </c>
      <c r="Y2613" s="216" t="s">
        <v>3385</v>
      </c>
    </row>
    <row r="2614" spans="1:25">
      <c r="A2614" s="26" t="s">
        <v>0</v>
      </c>
      <c r="B2614" s="26" t="s">
        <v>0</v>
      </c>
      <c r="C2614" s="26" t="s">
        <v>0</v>
      </c>
      <c r="D2614" s="27" t="s">
        <v>0</v>
      </c>
      <c r="E2614" s="27" t="s">
        <v>0</v>
      </c>
      <c r="F2614" s="28" t="s">
        <v>0</v>
      </c>
      <c r="G2614" s="152" t="s">
        <v>0</v>
      </c>
      <c r="H2614" s="29" t="s">
        <v>0</v>
      </c>
      <c r="I2614" s="45">
        <v>1</v>
      </c>
      <c r="J2614" s="45">
        <v>3</v>
      </c>
      <c r="K2614" s="45" t="s">
        <v>9</v>
      </c>
      <c r="L2614" s="45">
        <v>5</v>
      </c>
      <c r="M2614" s="45">
        <v>6</v>
      </c>
      <c r="N2614" s="45">
        <v>7</v>
      </c>
      <c r="O2614" s="45">
        <v>8</v>
      </c>
      <c r="P2614" s="45">
        <v>9</v>
      </c>
      <c r="Q2614" s="45">
        <v>1</v>
      </c>
      <c r="R2614" s="45">
        <v>2</v>
      </c>
      <c r="S2614" s="45">
        <v>3</v>
      </c>
      <c r="T2614" s="45" t="s">
        <v>3453</v>
      </c>
      <c r="U2614" s="45">
        <v>5</v>
      </c>
      <c r="V2614" s="45">
        <v>6</v>
      </c>
      <c r="W2614" s="45">
        <v>7</v>
      </c>
      <c r="X2614" s="45" t="s">
        <v>3454</v>
      </c>
      <c r="Y2614" s="276">
        <v>9</v>
      </c>
    </row>
    <row r="2615" spans="1:25">
      <c r="A2615" s="133" t="s">
        <v>786</v>
      </c>
      <c r="B2615" s="133" t="s">
        <v>172</v>
      </c>
      <c r="C2615" s="109" t="s">
        <v>1109</v>
      </c>
      <c r="D2615" s="109" t="s">
        <v>1110</v>
      </c>
      <c r="E2615" s="98" t="s">
        <v>0</v>
      </c>
      <c r="F2615" s="98" t="s">
        <v>0</v>
      </c>
      <c r="G2615" s="153" t="s">
        <v>0</v>
      </c>
      <c r="H2615" s="98" t="s">
        <v>1111</v>
      </c>
      <c r="I2615" s="110"/>
      <c r="J2615" s="110"/>
      <c r="K2615" s="110"/>
      <c r="L2615" s="110" t="s">
        <v>0</v>
      </c>
      <c r="M2615" s="110" t="s">
        <v>0</v>
      </c>
      <c r="N2615" s="110" t="s">
        <v>0</v>
      </c>
      <c r="O2615" s="110" t="s">
        <v>0</v>
      </c>
      <c r="P2615" s="110" t="s">
        <v>0</v>
      </c>
      <c r="Q2615" s="110"/>
      <c r="R2615" s="110"/>
      <c r="S2615" s="110"/>
      <c r="T2615" s="110" t="s">
        <v>0</v>
      </c>
      <c r="U2615" s="110" t="s">
        <v>0</v>
      </c>
      <c r="V2615" s="110" t="s">
        <v>0</v>
      </c>
      <c r="W2615" s="110" t="s">
        <v>0</v>
      </c>
      <c r="X2615" s="110" t="s">
        <v>0</v>
      </c>
      <c r="Y2615" s="217"/>
    </row>
    <row r="2616" spans="1:25" ht="20.399999999999999">
      <c r="A2616" s="20" t="s">
        <v>0</v>
      </c>
      <c r="B2616" s="20" t="s">
        <v>0</v>
      </c>
      <c r="C2616" s="20" t="s">
        <v>0</v>
      </c>
      <c r="D2616" s="21" t="s">
        <v>0</v>
      </c>
      <c r="E2616" s="21" t="s">
        <v>0</v>
      </c>
      <c r="F2616" s="21" t="s">
        <v>0</v>
      </c>
      <c r="G2616" s="150" t="s">
        <v>0</v>
      </c>
      <c r="H2616" s="30" t="s">
        <v>33</v>
      </c>
      <c r="I2616" s="31">
        <f t="shared" si="1806"/>
        <v>1462074</v>
      </c>
      <c r="J2616" s="31">
        <f t="shared" ref="J2616:P2616" si="1839">SUM(J2617,J2625,J2627)</f>
        <v>1452074</v>
      </c>
      <c r="K2616" s="31">
        <f t="shared" si="1807"/>
        <v>10000</v>
      </c>
      <c r="L2616" s="31">
        <f t="shared" si="1839"/>
        <v>6000</v>
      </c>
      <c r="M2616" s="31">
        <f t="shared" si="1839"/>
        <v>0</v>
      </c>
      <c r="N2616" s="31">
        <f t="shared" si="1839"/>
        <v>4000</v>
      </c>
      <c r="O2616" s="31">
        <f t="shared" si="1839"/>
        <v>0</v>
      </c>
      <c r="P2616" s="31">
        <f t="shared" si="1839"/>
        <v>0</v>
      </c>
      <c r="Q2616" s="31">
        <f>SUM(Q2617,Q2625,Q2627)</f>
        <v>1549515</v>
      </c>
      <c r="R2616" s="31">
        <f>SUM(R2617,R2625,R2627)</f>
        <v>1518342</v>
      </c>
      <c r="S2616" s="31">
        <f>SUM(S2617,S2625,S2627)</f>
        <v>1212433</v>
      </c>
      <c r="T2616" s="31">
        <f t="shared" ref="T2616:X2616" si="1840">SUM(T2617,T2625,T2627)</f>
        <v>305909</v>
      </c>
      <c r="U2616" s="31">
        <f t="shared" si="1840"/>
        <v>157050</v>
      </c>
      <c r="V2616" s="31">
        <f t="shared" si="1840"/>
        <v>148859</v>
      </c>
      <c r="W2616" s="31">
        <f t="shared" si="1840"/>
        <v>0</v>
      </c>
      <c r="X2616" s="31">
        <f t="shared" si="1840"/>
        <v>1518342</v>
      </c>
      <c r="Y2616" s="220">
        <f t="shared" ref="Y2616:Y2647" si="1841">IF(R2616=0,0,(X2616/R2616)*100)</f>
        <v>100</v>
      </c>
    </row>
    <row r="2617" spans="1:25">
      <c r="A2617" s="23" t="s">
        <v>786</v>
      </c>
      <c r="B2617" s="23" t="s">
        <v>172</v>
      </c>
      <c r="C2617" s="23" t="s">
        <v>1109</v>
      </c>
      <c r="D2617" s="23" t="s">
        <v>1110</v>
      </c>
      <c r="E2617" s="21" t="s">
        <v>132</v>
      </c>
      <c r="F2617" s="21" t="s">
        <v>0</v>
      </c>
      <c r="G2617" s="150" t="s">
        <v>0</v>
      </c>
      <c r="H2617" s="21" t="s">
        <v>11</v>
      </c>
      <c r="I2617" s="66">
        <f t="shared" si="1806"/>
        <v>1255745</v>
      </c>
      <c r="J2617" s="66">
        <f t="shared" ref="J2617:P2617" si="1842">SUM(J2618,J2619)</f>
        <v>1255745</v>
      </c>
      <c r="K2617" s="66">
        <f t="shared" si="1807"/>
        <v>0</v>
      </c>
      <c r="L2617" s="66">
        <f t="shared" si="1842"/>
        <v>0</v>
      </c>
      <c r="M2617" s="66">
        <f t="shared" si="1842"/>
        <v>0</v>
      </c>
      <c r="N2617" s="66">
        <f t="shared" si="1842"/>
        <v>0</v>
      </c>
      <c r="O2617" s="66">
        <f t="shared" si="1842"/>
        <v>0</v>
      </c>
      <c r="P2617" s="66">
        <f t="shared" si="1842"/>
        <v>0</v>
      </c>
      <c r="Q2617" s="66">
        <f>SUM(Q2618,Q2619)</f>
        <v>1309519</v>
      </c>
      <c r="R2617" s="66">
        <f>SUM(R2618,R2619)</f>
        <v>1309519</v>
      </c>
      <c r="S2617" s="66">
        <f>SUM(S2618,S2619)</f>
        <v>1039693</v>
      </c>
      <c r="T2617" s="66">
        <f t="shared" ref="T2617:X2617" si="1843">SUM(T2618,T2619)</f>
        <v>269826</v>
      </c>
      <c r="U2617" s="66">
        <f t="shared" si="1843"/>
        <v>133967</v>
      </c>
      <c r="V2617" s="66">
        <f t="shared" si="1843"/>
        <v>135859</v>
      </c>
      <c r="W2617" s="66">
        <f t="shared" si="1843"/>
        <v>0</v>
      </c>
      <c r="X2617" s="66">
        <f t="shared" si="1843"/>
        <v>1309519</v>
      </c>
      <c r="Y2617" s="208">
        <f t="shared" si="1841"/>
        <v>100</v>
      </c>
    </row>
    <row r="2618" spans="1:25">
      <c r="A2618" s="23" t="s">
        <v>786</v>
      </c>
      <c r="B2618" s="23" t="s">
        <v>172</v>
      </c>
      <c r="C2618" s="23" t="s">
        <v>1109</v>
      </c>
      <c r="D2618" s="23" t="s">
        <v>1110</v>
      </c>
      <c r="E2618" s="22">
        <v>6111</v>
      </c>
      <c r="F2618" s="23"/>
      <c r="G2618" s="128" t="s">
        <v>3378</v>
      </c>
      <c r="H2618" s="32" t="s">
        <v>12</v>
      </c>
      <c r="I2618" s="44">
        <f t="shared" si="1806"/>
        <v>1098418</v>
      </c>
      <c r="J2618" s="44">
        <v>1098418</v>
      </c>
      <c r="K2618" s="44">
        <f t="shared" si="1807"/>
        <v>0</v>
      </c>
      <c r="L2618" s="44">
        <v>0</v>
      </c>
      <c r="M2618" s="44">
        <v>0</v>
      </c>
      <c r="N2618" s="44">
        <v>0</v>
      </c>
      <c r="O2618" s="44">
        <v>0</v>
      </c>
      <c r="P2618" s="44">
        <v>0</v>
      </c>
      <c r="Q2618" s="44">
        <v>1149177</v>
      </c>
      <c r="R2618" s="44">
        <v>1149177</v>
      </c>
      <c r="S2618" s="44">
        <v>895291</v>
      </c>
      <c r="T2618" s="44">
        <f t="shared" ref="T2618:T2646" si="1844">U2618+V2618+W2618</f>
        <v>253886</v>
      </c>
      <c r="U2618" s="44">
        <v>120000</v>
      </c>
      <c r="V2618" s="44">
        <v>133886</v>
      </c>
      <c r="W2618" s="44"/>
      <c r="X2618" s="44">
        <f t="shared" ref="X2618:X2646" si="1845">S2618+T2618</f>
        <v>1149177</v>
      </c>
      <c r="Y2618" s="209">
        <f t="shared" si="1841"/>
        <v>100</v>
      </c>
    </row>
    <row r="2619" spans="1:25">
      <c r="A2619" s="20" t="s">
        <v>786</v>
      </c>
      <c r="B2619" s="20" t="s">
        <v>172</v>
      </c>
      <c r="C2619" s="20" t="s">
        <v>1109</v>
      </c>
      <c r="D2619" s="20" t="s">
        <v>1110</v>
      </c>
      <c r="E2619" s="20" t="s">
        <v>134</v>
      </c>
      <c r="F2619" s="23" t="s">
        <v>0</v>
      </c>
      <c r="G2619" s="154" t="s">
        <v>0</v>
      </c>
      <c r="H2619" s="21" t="s">
        <v>13</v>
      </c>
      <c r="I2619" s="66">
        <f t="shared" si="1806"/>
        <v>157327</v>
      </c>
      <c r="J2619" s="66">
        <f t="shared" ref="J2619:P2619" si="1846">SUM(J2620:J2624)</f>
        <v>157327</v>
      </c>
      <c r="K2619" s="66">
        <f t="shared" si="1807"/>
        <v>0</v>
      </c>
      <c r="L2619" s="66">
        <f t="shared" si="1846"/>
        <v>0</v>
      </c>
      <c r="M2619" s="66">
        <f t="shared" si="1846"/>
        <v>0</v>
      </c>
      <c r="N2619" s="66">
        <f t="shared" si="1846"/>
        <v>0</v>
      </c>
      <c r="O2619" s="66">
        <f t="shared" si="1846"/>
        <v>0</v>
      </c>
      <c r="P2619" s="66">
        <f t="shared" si="1846"/>
        <v>0</v>
      </c>
      <c r="Q2619" s="66">
        <f>SUM(Q2620:Q2624)</f>
        <v>160342</v>
      </c>
      <c r="R2619" s="66">
        <f>SUM(R2620:R2624)</f>
        <v>160342</v>
      </c>
      <c r="S2619" s="66">
        <f>SUM(S2620:S2624)</f>
        <v>144402</v>
      </c>
      <c r="T2619" s="66">
        <f t="shared" ref="T2619:X2619" si="1847">SUM(T2620:T2624)</f>
        <v>15940</v>
      </c>
      <c r="U2619" s="66">
        <f t="shared" si="1847"/>
        <v>13967</v>
      </c>
      <c r="V2619" s="66">
        <f t="shared" si="1847"/>
        <v>1973</v>
      </c>
      <c r="W2619" s="66">
        <f t="shared" si="1847"/>
        <v>0</v>
      </c>
      <c r="X2619" s="66">
        <f t="shared" si="1847"/>
        <v>160342</v>
      </c>
      <c r="Y2619" s="208">
        <f t="shared" si="1841"/>
        <v>100</v>
      </c>
    </row>
    <row r="2620" spans="1:25">
      <c r="A2620" s="23" t="s">
        <v>786</v>
      </c>
      <c r="B2620" s="23" t="s">
        <v>172</v>
      </c>
      <c r="C2620" s="23" t="s">
        <v>1109</v>
      </c>
      <c r="D2620" s="23" t="s">
        <v>1110</v>
      </c>
      <c r="E2620" s="22">
        <v>6112</v>
      </c>
      <c r="F2620" s="23" t="s">
        <v>1112</v>
      </c>
      <c r="G2620" s="128" t="s">
        <v>3378</v>
      </c>
      <c r="H2620" s="32" t="s">
        <v>16</v>
      </c>
      <c r="I2620" s="44">
        <f t="shared" si="1806"/>
        <v>29000</v>
      </c>
      <c r="J2620" s="44">
        <v>29000</v>
      </c>
      <c r="K2620" s="44">
        <f t="shared" si="1807"/>
        <v>0</v>
      </c>
      <c r="L2620" s="44">
        <v>0</v>
      </c>
      <c r="M2620" s="44">
        <v>0</v>
      </c>
      <c r="N2620" s="44">
        <v>0</v>
      </c>
      <c r="O2620" s="44">
        <v>0</v>
      </c>
      <c r="P2620" s="44">
        <v>0</v>
      </c>
      <c r="Q2620" s="44">
        <v>29000</v>
      </c>
      <c r="R2620" s="44">
        <v>29000</v>
      </c>
      <c r="S2620" s="44">
        <v>24027</v>
      </c>
      <c r="T2620" s="44">
        <f t="shared" si="1844"/>
        <v>4973</v>
      </c>
      <c r="U2620" s="44">
        <v>3000</v>
      </c>
      <c r="V2620" s="44">
        <v>1973</v>
      </c>
      <c r="W2620" s="44"/>
      <c r="X2620" s="44">
        <f t="shared" si="1845"/>
        <v>29000</v>
      </c>
      <c r="Y2620" s="209">
        <f t="shared" si="1841"/>
        <v>100</v>
      </c>
    </row>
    <row r="2621" spans="1:25">
      <c r="A2621" s="23" t="s">
        <v>786</v>
      </c>
      <c r="B2621" s="23" t="s">
        <v>172</v>
      </c>
      <c r="C2621" s="23" t="s">
        <v>1109</v>
      </c>
      <c r="D2621" s="23" t="s">
        <v>1110</v>
      </c>
      <c r="E2621" s="22">
        <v>6112</v>
      </c>
      <c r="F2621" s="23" t="s">
        <v>1113</v>
      </c>
      <c r="G2621" s="128" t="s">
        <v>3378</v>
      </c>
      <c r="H2621" s="32" t="s">
        <v>19</v>
      </c>
      <c r="I2621" s="44">
        <f t="shared" si="1806"/>
        <v>95000</v>
      </c>
      <c r="J2621" s="44">
        <v>95000</v>
      </c>
      <c r="K2621" s="44">
        <f t="shared" si="1807"/>
        <v>0</v>
      </c>
      <c r="L2621" s="44">
        <v>0</v>
      </c>
      <c r="M2621" s="44">
        <v>0</v>
      </c>
      <c r="N2621" s="44">
        <v>0</v>
      </c>
      <c r="O2621" s="44">
        <v>0</v>
      </c>
      <c r="P2621" s="44">
        <v>0</v>
      </c>
      <c r="Q2621" s="44">
        <v>95000</v>
      </c>
      <c r="R2621" s="44">
        <v>95000</v>
      </c>
      <c r="S2621" s="44">
        <v>84033</v>
      </c>
      <c r="T2621" s="44">
        <f t="shared" si="1844"/>
        <v>10967</v>
      </c>
      <c r="U2621" s="44">
        <v>10967</v>
      </c>
      <c r="V2621" s="44"/>
      <c r="W2621" s="44"/>
      <c r="X2621" s="44">
        <f t="shared" si="1845"/>
        <v>95000</v>
      </c>
      <c r="Y2621" s="209">
        <f t="shared" si="1841"/>
        <v>100</v>
      </c>
    </row>
    <row r="2622" spans="1:25">
      <c r="A2622" s="23" t="s">
        <v>786</v>
      </c>
      <c r="B2622" s="23" t="s">
        <v>172</v>
      </c>
      <c r="C2622" s="23" t="s">
        <v>1109</v>
      </c>
      <c r="D2622" s="23" t="s">
        <v>1110</v>
      </c>
      <c r="E2622" s="22">
        <v>6112</v>
      </c>
      <c r="F2622" s="23" t="s">
        <v>1114</v>
      </c>
      <c r="G2622" s="128" t="s">
        <v>3378</v>
      </c>
      <c r="H2622" s="32" t="s">
        <v>17</v>
      </c>
      <c r="I2622" s="44">
        <f t="shared" si="1806"/>
        <v>19287</v>
      </c>
      <c r="J2622" s="44">
        <v>19287</v>
      </c>
      <c r="K2622" s="44">
        <f t="shared" si="1807"/>
        <v>0</v>
      </c>
      <c r="L2622" s="44">
        <v>0</v>
      </c>
      <c r="M2622" s="44">
        <v>0</v>
      </c>
      <c r="N2622" s="44">
        <v>0</v>
      </c>
      <c r="O2622" s="44">
        <v>0</v>
      </c>
      <c r="P2622" s="44">
        <v>0</v>
      </c>
      <c r="Q2622" s="44">
        <v>22302</v>
      </c>
      <c r="R2622" s="44">
        <v>22302</v>
      </c>
      <c r="S2622" s="44">
        <v>22302</v>
      </c>
      <c r="T2622" s="44">
        <f t="shared" si="1844"/>
        <v>0</v>
      </c>
      <c r="U2622" s="44"/>
      <c r="V2622" s="44"/>
      <c r="W2622" s="44"/>
      <c r="X2622" s="44">
        <f t="shared" si="1845"/>
        <v>22302</v>
      </c>
      <c r="Y2622" s="209">
        <f t="shared" si="1841"/>
        <v>100</v>
      </c>
    </row>
    <row r="2623" spans="1:25">
      <c r="A2623" s="23" t="s">
        <v>786</v>
      </c>
      <c r="B2623" s="23" t="s">
        <v>172</v>
      </c>
      <c r="C2623" s="23" t="s">
        <v>1109</v>
      </c>
      <c r="D2623" s="23" t="s">
        <v>1110</v>
      </c>
      <c r="E2623" s="22">
        <v>6112</v>
      </c>
      <c r="F2623" s="23" t="s">
        <v>1115</v>
      </c>
      <c r="G2623" s="128" t="s">
        <v>3378</v>
      </c>
      <c r="H2623" s="32" t="s">
        <v>15</v>
      </c>
      <c r="I2623" s="44">
        <f t="shared" si="1806"/>
        <v>0</v>
      </c>
      <c r="J2623" s="44">
        <v>0</v>
      </c>
      <c r="K2623" s="44">
        <f t="shared" si="1807"/>
        <v>0</v>
      </c>
      <c r="L2623" s="44">
        <v>0</v>
      </c>
      <c r="M2623" s="44">
        <v>0</v>
      </c>
      <c r="N2623" s="44">
        <v>0</v>
      </c>
      <c r="O2623" s="44">
        <v>0</v>
      </c>
      <c r="P2623" s="44">
        <v>0</v>
      </c>
      <c r="Q2623" s="44">
        <v>0</v>
      </c>
      <c r="R2623" s="44">
        <v>0</v>
      </c>
      <c r="S2623" s="44">
        <v>0</v>
      </c>
      <c r="T2623" s="44">
        <f t="shared" si="1844"/>
        <v>0</v>
      </c>
      <c r="U2623" s="44"/>
      <c r="V2623" s="44"/>
      <c r="W2623" s="44"/>
      <c r="X2623" s="44">
        <f t="shared" si="1845"/>
        <v>0</v>
      </c>
      <c r="Y2623" s="209">
        <f t="shared" si="1841"/>
        <v>0</v>
      </c>
    </row>
    <row r="2624" spans="1:25">
      <c r="A2624" s="23" t="s">
        <v>786</v>
      </c>
      <c r="B2624" s="23" t="s">
        <v>172</v>
      </c>
      <c r="C2624" s="23" t="s">
        <v>1109</v>
      </c>
      <c r="D2624" s="23" t="s">
        <v>1110</v>
      </c>
      <c r="E2624" s="22">
        <v>6112</v>
      </c>
      <c r="F2624" s="23" t="s">
        <v>1116</v>
      </c>
      <c r="G2624" s="128" t="s">
        <v>3378</v>
      </c>
      <c r="H2624" s="32" t="s">
        <v>18</v>
      </c>
      <c r="I2624" s="44">
        <f t="shared" si="1806"/>
        <v>14040</v>
      </c>
      <c r="J2624" s="44">
        <v>14040</v>
      </c>
      <c r="K2624" s="44">
        <f t="shared" si="1807"/>
        <v>0</v>
      </c>
      <c r="L2624" s="44">
        <v>0</v>
      </c>
      <c r="M2624" s="44">
        <v>0</v>
      </c>
      <c r="N2624" s="44">
        <v>0</v>
      </c>
      <c r="O2624" s="44">
        <v>0</v>
      </c>
      <c r="P2624" s="44">
        <v>0</v>
      </c>
      <c r="Q2624" s="44">
        <v>14040</v>
      </c>
      <c r="R2624" s="44">
        <v>14040</v>
      </c>
      <c r="S2624" s="44">
        <v>14040</v>
      </c>
      <c r="T2624" s="44">
        <f t="shared" si="1844"/>
        <v>0</v>
      </c>
      <c r="U2624" s="44"/>
      <c r="V2624" s="44"/>
      <c r="W2624" s="44"/>
      <c r="X2624" s="44">
        <f t="shared" si="1845"/>
        <v>14040</v>
      </c>
      <c r="Y2624" s="209">
        <f t="shared" si="1841"/>
        <v>100</v>
      </c>
    </row>
    <row r="2625" spans="1:25">
      <c r="A2625" s="23" t="s">
        <v>786</v>
      </c>
      <c r="B2625" s="23" t="s">
        <v>172</v>
      </c>
      <c r="C2625" s="23" t="s">
        <v>1109</v>
      </c>
      <c r="D2625" s="23" t="s">
        <v>1110</v>
      </c>
      <c r="E2625" s="21" t="s">
        <v>139</v>
      </c>
      <c r="F2625" s="21" t="s">
        <v>0</v>
      </c>
      <c r="G2625" s="150" t="s">
        <v>0</v>
      </c>
      <c r="H2625" s="21" t="s">
        <v>21</v>
      </c>
      <c r="I2625" s="66">
        <f t="shared" ref="I2625:I2688" si="1848">SUM(J2625,K2625,O2625,P2625)</f>
        <v>117217</v>
      </c>
      <c r="J2625" s="66">
        <f t="shared" ref="J2625:X2625" si="1849">SUM(J2626)</f>
        <v>117217</v>
      </c>
      <c r="K2625" s="66">
        <f t="shared" ref="K2625:K2688" si="1850">SUM(L2625,M2625,N2625)</f>
        <v>0</v>
      </c>
      <c r="L2625" s="66">
        <f t="shared" si="1849"/>
        <v>0</v>
      </c>
      <c r="M2625" s="66">
        <f t="shared" si="1849"/>
        <v>0</v>
      </c>
      <c r="N2625" s="66">
        <f t="shared" si="1849"/>
        <v>0</v>
      </c>
      <c r="O2625" s="66">
        <f t="shared" si="1849"/>
        <v>0</v>
      </c>
      <c r="P2625" s="66">
        <f t="shared" si="1849"/>
        <v>0</v>
      </c>
      <c r="Q2625" s="66">
        <f t="shared" si="1849"/>
        <v>122547</v>
      </c>
      <c r="R2625" s="66">
        <f t="shared" si="1849"/>
        <v>122547</v>
      </c>
      <c r="S2625" s="66">
        <f t="shared" si="1849"/>
        <v>95371</v>
      </c>
      <c r="T2625" s="66">
        <f t="shared" si="1849"/>
        <v>27176</v>
      </c>
      <c r="U2625" s="66">
        <f t="shared" si="1849"/>
        <v>14176</v>
      </c>
      <c r="V2625" s="66">
        <f t="shared" si="1849"/>
        <v>13000</v>
      </c>
      <c r="W2625" s="66">
        <f t="shared" si="1849"/>
        <v>0</v>
      </c>
      <c r="X2625" s="66">
        <f t="shared" si="1849"/>
        <v>122547</v>
      </c>
      <c r="Y2625" s="208">
        <f t="shared" si="1841"/>
        <v>100</v>
      </c>
    </row>
    <row r="2626" spans="1:25">
      <c r="A2626" s="23" t="s">
        <v>786</v>
      </c>
      <c r="B2626" s="23" t="s">
        <v>172</v>
      </c>
      <c r="C2626" s="23" t="s">
        <v>1109</v>
      </c>
      <c r="D2626" s="23" t="s">
        <v>1110</v>
      </c>
      <c r="E2626" s="22">
        <v>6121</v>
      </c>
      <c r="F2626" s="23"/>
      <c r="G2626" s="128" t="s">
        <v>3378</v>
      </c>
      <c r="H2626" s="32" t="s">
        <v>22</v>
      </c>
      <c r="I2626" s="44">
        <f t="shared" si="1848"/>
        <v>117217</v>
      </c>
      <c r="J2626" s="44">
        <v>117217</v>
      </c>
      <c r="K2626" s="44">
        <f t="shared" si="1850"/>
        <v>0</v>
      </c>
      <c r="L2626" s="44">
        <v>0</v>
      </c>
      <c r="M2626" s="44">
        <v>0</v>
      </c>
      <c r="N2626" s="44">
        <v>0</v>
      </c>
      <c r="O2626" s="44">
        <v>0</v>
      </c>
      <c r="P2626" s="44">
        <v>0</v>
      </c>
      <c r="Q2626" s="44">
        <v>122547</v>
      </c>
      <c r="R2626" s="44">
        <v>122547</v>
      </c>
      <c r="S2626" s="44">
        <v>95371</v>
      </c>
      <c r="T2626" s="44">
        <f t="shared" si="1844"/>
        <v>27176</v>
      </c>
      <c r="U2626" s="44">
        <v>14176</v>
      </c>
      <c r="V2626" s="44">
        <v>13000</v>
      </c>
      <c r="W2626" s="44"/>
      <c r="X2626" s="44">
        <f t="shared" si="1845"/>
        <v>122547</v>
      </c>
      <c r="Y2626" s="209">
        <f t="shared" si="1841"/>
        <v>100</v>
      </c>
    </row>
    <row r="2627" spans="1:25">
      <c r="A2627" s="23" t="s">
        <v>786</v>
      </c>
      <c r="B2627" s="23" t="s">
        <v>172</v>
      </c>
      <c r="C2627" s="23" t="s">
        <v>1109</v>
      </c>
      <c r="D2627" s="23" t="s">
        <v>1110</v>
      </c>
      <c r="E2627" s="21" t="s">
        <v>141</v>
      </c>
      <c r="F2627" s="21" t="s">
        <v>0</v>
      </c>
      <c r="G2627" s="150" t="s">
        <v>0</v>
      </c>
      <c r="H2627" s="21" t="s">
        <v>23</v>
      </c>
      <c r="I2627" s="66">
        <f t="shared" si="1848"/>
        <v>89112</v>
      </c>
      <c r="J2627" s="66">
        <f t="shared" ref="J2627:P2627" si="1851">SUM(J2628:J2636)</f>
        <v>79112</v>
      </c>
      <c r="K2627" s="66">
        <f t="shared" si="1850"/>
        <v>10000</v>
      </c>
      <c r="L2627" s="66">
        <f t="shared" si="1851"/>
        <v>6000</v>
      </c>
      <c r="M2627" s="66">
        <f t="shared" si="1851"/>
        <v>0</v>
      </c>
      <c r="N2627" s="66">
        <f t="shared" si="1851"/>
        <v>4000</v>
      </c>
      <c r="O2627" s="66">
        <f t="shared" si="1851"/>
        <v>0</v>
      </c>
      <c r="P2627" s="66">
        <f t="shared" si="1851"/>
        <v>0</v>
      </c>
      <c r="Q2627" s="66">
        <f>SUM(Q2628:Q2636)</f>
        <v>117449</v>
      </c>
      <c r="R2627" s="66">
        <f>SUM(R2628:R2636)</f>
        <v>86276</v>
      </c>
      <c r="S2627" s="66">
        <f>SUM(S2628:S2636)</f>
        <v>77369</v>
      </c>
      <c r="T2627" s="66">
        <f t="shared" ref="T2627:X2627" si="1852">SUM(T2628:T2636)</f>
        <v>8907</v>
      </c>
      <c r="U2627" s="66">
        <f t="shared" si="1852"/>
        <v>8907</v>
      </c>
      <c r="V2627" s="66">
        <f t="shared" si="1852"/>
        <v>0</v>
      </c>
      <c r="W2627" s="66">
        <f t="shared" si="1852"/>
        <v>0</v>
      </c>
      <c r="X2627" s="66">
        <f t="shared" si="1852"/>
        <v>86276</v>
      </c>
      <c r="Y2627" s="208">
        <f t="shared" si="1841"/>
        <v>100</v>
      </c>
    </row>
    <row r="2628" spans="1:25">
      <c r="A2628" s="23" t="s">
        <v>786</v>
      </c>
      <c r="B2628" s="23" t="s">
        <v>172</v>
      </c>
      <c r="C2628" s="23" t="s">
        <v>1109</v>
      </c>
      <c r="D2628" s="23" t="s">
        <v>1110</v>
      </c>
      <c r="E2628" s="22">
        <v>6131</v>
      </c>
      <c r="F2628" s="23"/>
      <c r="G2628" s="128" t="s">
        <v>3378</v>
      </c>
      <c r="H2628" s="32" t="s">
        <v>24</v>
      </c>
      <c r="I2628" s="44">
        <f t="shared" si="1848"/>
        <v>500</v>
      </c>
      <c r="J2628" s="44">
        <v>500</v>
      </c>
      <c r="K2628" s="44">
        <f t="shared" si="1850"/>
        <v>0</v>
      </c>
      <c r="L2628" s="44">
        <v>0</v>
      </c>
      <c r="M2628" s="44">
        <v>0</v>
      </c>
      <c r="N2628" s="44">
        <v>0</v>
      </c>
      <c r="O2628" s="44">
        <v>0</v>
      </c>
      <c r="P2628" s="44">
        <v>0</v>
      </c>
      <c r="Q2628" s="44">
        <v>500</v>
      </c>
      <c r="R2628" s="44">
        <v>500</v>
      </c>
      <c r="S2628" s="44">
        <v>500</v>
      </c>
      <c r="T2628" s="44">
        <f t="shared" si="1844"/>
        <v>0</v>
      </c>
      <c r="U2628" s="44"/>
      <c r="V2628" s="44"/>
      <c r="W2628" s="44"/>
      <c r="X2628" s="44">
        <f t="shared" si="1845"/>
        <v>500</v>
      </c>
      <c r="Y2628" s="209">
        <f t="shared" si="1841"/>
        <v>100</v>
      </c>
    </row>
    <row r="2629" spans="1:25">
      <c r="A2629" s="23" t="s">
        <v>786</v>
      </c>
      <c r="B2629" s="23" t="s">
        <v>172</v>
      </c>
      <c r="C2629" s="23" t="s">
        <v>1109</v>
      </c>
      <c r="D2629" s="23" t="s">
        <v>1110</v>
      </c>
      <c r="E2629" s="22">
        <v>6132</v>
      </c>
      <c r="F2629" s="23"/>
      <c r="G2629" s="128" t="s">
        <v>3378</v>
      </c>
      <c r="H2629" s="32" t="s">
        <v>25</v>
      </c>
      <c r="I2629" s="44">
        <f t="shared" si="1848"/>
        <v>40000</v>
      </c>
      <c r="J2629" s="44">
        <v>40000</v>
      </c>
      <c r="K2629" s="44">
        <f t="shared" si="1850"/>
        <v>0</v>
      </c>
      <c r="L2629" s="44">
        <v>0</v>
      </c>
      <c r="M2629" s="44">
        <v>0</v>
      </c>
      <c r="N2629" s="44">
        <v>0</v>
      </c>
      <c r="O2629" s="44">
        <v>0</v>
      </c>
      <c r="P2629" s="44">
        <v>0</v>
      </c>
      <c r="Q2629" s="44">
        <v>40000</v>
      </c>
      <c r="R2629" s="44">
        <v>40000</v>
      </c>
      <c r="S2629" s="44">
        <v>36000</v>
      </c>
      <c r="T2629" s="44">
        <f t="shared" si="1844"/>
        <v>4000</v>
      </c>
      <c r="U2629" s="44">
        <v>4000</v>
      </c>
      <c r="V2629" s="44"/>
      <c r="W2629" s="44"/>
      <c r="X2629" s="44">
        <f t="shared" si="1845"/>
        <v>40000</v>
      </c>
      <c r="Y2629" s="209">
        <f t="shared" si="1841"/>
        <v>100</v>
      </c>
    </row>
    <row r="2630" spans="1:25">
      <c r="A2630" s="23" t="s">
        <v>786</v>
      </c>
      <c r="B2630" s="23" t="s">
        <v>172</v>
      </c>
      <c r="C2630" s="23" t="s">
        <v>1109</v>
      </c>
      <c r="D2630" s="23" t="s">
        <v>1110</v>
      </c>
      <c r="E2630" s="22">
        <v>6133</v>
      </c>
      <c r="F2630" s="23"/>
      <c r="G2630" s="128" t="s">
        <v>3378</v>
      </c>
      <c r="H2630" s="32" t="s">
        <v>26</v>
      </c>
      <c r="I2630" s="44">
        <f t="shared" si="1848"/>
        <v>8380</v>
      </c>
      <c r="J2630" s="44">
        <v>8380</v>
      </c>
      <c r="K2630" s="44">
        <f t="shared" si="1850"/>
        <v>0</v>
      </c>
      <c r="L2630" s="44">
        <v>0</v>
      </c>
      <c r="M2630" s="44">
        <v>0</v>
      </c>
      <c r="N2630" s="44">
        <v>0</v>
      </c>
      <c r="O2630" s="44">
        <v>0</v>
      </c>
      <c r="P2630" s="44">
        <v>0</v>
      </c>
      <c r="Q2630" s="44">
        <v>8380</v>
      </c>
      <c r="R2630" s="44">
        <v>8380</v>
      </c>
      <c r="S2630" s="44">
        <v>8380</v>
      </c>
      <c r="T2630" s="44">
        <f t="shared" si="1844"/>
        <v>0</v>
      </c>
      <c r="U2630" s="44"/>
      <c r="V2630" s="44"/>
      <c r="W2630" s="44"/>
      <c r="X2630" s="44">
        <f t="shared" si="1845"/>
        <v>8380</v>
      </c>
      <c r="Y2630" s="209">
        <f t="shared" si="1841"/>
        <v>100</v>
      </c>
    </row>
    <row r="2631" spans="1:25">
      <c r="A2631" s="23" t="s">
        <v>786</v>
      </c>
      <c r="B2631" s="23" t="s">
        <v>172</v>
      </c>
      <c r="C2631" s="23" t="s">
        <v>1109</v>
      </c>
      <c r="D2631" s="23" t="s">
        <v>1110</v>
      </c>
      <c r="E2631" s="22">
        <v>6134</v>
      </c>
      <c r="F2631" s="23"/>
      <c r="G2631" s="128" t="s">
        <v>3378</v>
      </c>
      <c r="H2631" s="32" t="s">
        <v>27</v>
      </c>
      <c r="I2631" s="44">
        <f t="shared" si="1848"/>
        <v>12000</v>
      </c>
      <c r="J2631" s="44">
        <v>6000</v>
      </c>
      <c r="K2631" s="44">
        <f t="shared" si="1850"/>
        <v>6000</v>
      </c>
      <c r="L2631" s="44">
        <v>3000</v>
      </c>
      <c r="M2631" s="44">
        <v>0</v>
      </c>
      <c r="N2631" s="44">
        <v>3000</v>
      </c>
      <c r="O2631" s="44">
        <v>0</v>
      </c>
      <c r="P2631" s="44">
        <v>0</v>
      </c>
      <c r="Q2631" s="44">
        <v>32673</v>
      </c>
      <c r="R2631" s="44">
        <v>6000</v>
      </c>
      <c r="S2631" s="44">
        <v>5500</v>
      </c>
      <c r="T2631" s="44">
        <f t="shared" si="1844"/>
        <v>500</v>
      </c>
      <c r="U2631" s="44">
        <v>500</v>
      </c>
      <c r="V2631" s="44"/>
      <c r="W2631" s="44"/>
      <c r="X2631" s="44">
        <f t="shared" si="1845"/>
        <v>6000</v>
      </c>
      <c r="Y2631" s="209">
        <f t="shared" si="1841"/>
        <v>100</v>
      </c>
    </row>
    <row r="2632" spans="1:25">
      <c r="A2632" s="23" t="s">
        <v>786</v>
      </c>
      <c r="B2632" s="23" t="s">
        <v>172</v>
      </c>
      <c r="C2632" s="23" t="s">
        <v>1109</v>
      </c>
      <c r="D2632" s="23" t="s">
        <v>1110</v>
      </c>
      <c r="E2632" s="22">
        <v>6135</v>
      </c>
      <c r="F2632" s="23"/>
      <c r="G2632" s="128" t="s">
        <v>3378</v>
      </c>
      <c r="H2632" s="32" t="s">
        <v>28</v>
      </c>
      <c r="I2632" s="44">
        <f t="shared" si="1848"/>
        <v>600</v>
      </c>
      <c r="J2632" s="44">
        <v>600</v>
      </c>
      <c r="K2632" s="44">
        <f t="shared" si="1850"/>
        <v>0</v>
      </c>
      <c r="L2632" s="44">
        <v>0</v>
      </c>
      <c r="M2632" s="44">
        <v>0</v>
      </c>
      <c r="N2632" s="44">
        <v>0</v>
      </c>
      <c r="O2632" s="44">
        <v>0</v>
      </c>
      <c r="P2632" s="44">
        <v>0</v>
      </c>
      <c r="Q2632" s="44">
        <v>600</v>
      </c>
      <c r="R2632" s="44">
        <v>600</v>
      </c>
      <c r="S2632" s="44">
        <v>600</v>
      </c>
      <c r="T2632" s="44">
        <f t="shared" si="1844"/>
        <v>0</v>
      </c>
      <c r="U2632" s="44"/>
      <c r="V2632" s="44"/>
      <c r="W2632" s="44"/>
      <c r="X2632" s="44">
        <f t="shared" si="1845"/>
        <v>600</v>
      </c>
      <c r="Y2632" s="209">
        <f t="shared" si="1841"/>
        <v>100</v>
      </c>
    </row>
    <row r="2633" spans="1:25">
      <c r="A2633" s="23" t="s">
        <v>786</v>
      </c>
      <c r="B2633" s="23" t="s">
        <v>172</v>
      </c>
      <c r="C2633" s="23" t="s">
        <v>1109</v>
      </c>
      <c r="D2633" s="23" t="s">
        <v>1110</v>
      </c>
      <c r="E2633" s="22">
        <v>6136</v>
      </c>
      <c r="F2633" s="23"/>
      <c r="G2633" s="128" t="s">
        <v>3378</v>
      </c>
      <c r="H2633" s="32" t="s">
        <v>29</v>
      </c>
      <c r="I2633" s="44">
        <f t="shared" si="1848"/>
        <v>0</v>
      </c>
      <c r="J2633" s="44">
        <v>0</v>
      </c>
      <c r="K2633" s="44">
        <f t="shared" si="1850"/>
        <v>0</v>
      </c>
      <c r="L2633" s="44">
        <v>0</v>
      </c>
      <c r="M2633" s="44">
        <v>0</v>
      </c>
      <c r="N2633" s="44">
        <v>0</v>
      </c>
      <c r="O2633" s="44">
        <v>0</v>
      </c>
      <c r="P2633" s="44">
        <v>0</v>
      </c>
      <c r="Q2633" s="44">
        <v>0</v>
      </c>
      <c r="R2633" s="44">
        <v>0</v>
      </c>
      <c r="S2633" s="44">
        <v>0</v>
      </c>
      <c r="T2633" s="44">
        <f t="shared" si="1844"/>
        <v>0</v>
      </c>
      <c r="U2633" s="44"/>
      <c r="V2633" s="44"/>
      <c r="W2633" s="44"/>
      <c r="X2633" s="44">
        <f t="shared" si="1845"/>
        <v>0</v>
      </c>
      <c r="Y2633" s="209">
        <f t="shared" si="1841"/>
        <v>0</v>
      </c>
    </row>
    <row r="2634" spans="1:25">
      <c r="A2634" s="23" t="s">
        <v>786</v>
      </c>
      <c r="B2634" s="23" t="s">
        <v>172</v>
      </c>
      <c r="C2634" s="23" t="s">
        <v>1109</v>
      </c>
      <c r="D2634" s="23" t="s">
        <v>1110</v>
      </c>
      <c r="E2634" s="22">
        <v>6137</v>
      </c>
      <c r="F2634" s="23"/>
      <c r="G2634" s="128" t="s">
        <v>3378</v>
      </c>
      <c r="H2634" s="32" t="s">
        <v>30</v>
      </c>
      <c r="I2634" s="44">
        <f t="shared" si="1848"/>
        <v>7580</v>
      </c>
      <c r="J2634" s="44">
        <v>6580</v>
      </c>
      <c r="K2634" s="44">
        <f t="shared" si="1850"/>
        <v>1000</v>
      </c>
      <c r="L2634" s="44">
        <v>1000</v>
      </c>
      <c r="M2634" s="44">
        <v>0</v>
      </c>
      <c r="N2634" s="44">
        <v>0</v>
      </c>
      <c r="O2634" s="44">
        <v>0</v>
      </c>
      <c r="P2634" s="44">
        <v>0</v>
      </c>
      <c r="Q2634" s="44">
        <v>7580</v>
      </c>
      <c r="R2634" s="44">
        <v>6580</v>
      </c>
      <c r="S2634" s="44">
        <v>5500</v>
      </c>
      <c r="T2634" s="44">
        <f t="shared" si="1844"/>
        <v>1080</v>
      </c>
      <c r="U2634" s="44">
        <v>1080</v>
      </c>
      <c r="V2634" s="44"/>
      <c r="W2634" s="44"/>
      <c r="X2634" s="44">
        <f t="shared" si="1845"/>
        <v>6580</v>
      </c>
      <c r="Y2634" s="209">
        <f t="shared" si="1841"/>
        <v>100</v>
      </c>
    </row>
    <row r="2635" spans="1:25">
      <c r="A2635" s="23" t="s">
        <v>786</v>
      </c>
      <c r="B2635" s="23" t="s">
        <v>172</v>
      </c>
      <c r="C2635" s="23" t="s">
        <v>1109</v>
      </c>
      <c r="D2635" s="23" t="s">
        <v>1110</v>
      </c>
      <c r="E2635" s="22">
        <v>6138</v>
      </c>
      <c r="F2635" s="23"/>
      <c r="G2635" s="128" t="s">
        <v>3378</v>
      </c>
      <c r="H2635" s="32" t="s">
        <v>31</v>
      </c>
      <c r="I2635" s="44">
        <f t="shared" si="1848"/>
        <v>0</v>
      </c>
      <c r="J2635" s="44">
        <v>0</v>
      </c>
      <c r="K2635" s="44">
        <f t="shared" si="1850"/>
        <v>0</v>
      </c>
      <c r="L2635" s="44">
        <v>0</v>
      </c>
      <c r="M2635" s="44">
        <v>0</v>
      </c>
      <c r="N2635" s="44">
        <v>0</v>
      </c>
      <c r="O2635" s="44">
        <v>0</v>
      </c>
      <c r="P2635" s="44">
        <v>0</v>
      </c>
      <c r="Q2635" s="44">
        <v>0</v>
      </c>
      <c r="R2635" s="44">
        <v>0</v>
      </c>
      <c r="S2635" s="44">
        <v>0</v>
      </c>
      <c r="T2635" s="44">
        <f t="shared" si="1844"/>
        <v>0</v>
      </c>
      <c r="U2635" s="44"/>
      <c r="V2635" s="44"/>
      <c r="W2635" s="44"/>
      <c r="X2635" s="44">
        <f t="shared" si="1845"/>
        <v>0</v>
      </c>
      <c r="Y2635" s="209">
        <f t="shared" si="1841"/>
        <v>0</v>
      </c>
    </row>
    <row r="2636" spans="1:25">
      <c r="A2636" s="20" t="s">
        <v>786</v>
      </c>
      <c r="B2636" s="20" t="s">
        <v>172</v>
      </c>
      <c r="C2636" s="20" t="s">
        <v>1109</v>
      </c>
      <c r="D2636" s="20" t="s">
        <v>1110</v>
      </c>
      <c r="E2636" s="20" t="s">
        <v>144</v>
      </c>
      <c r="F2636" s="23" t="s">
        <v>0</v>
      </c>
      <c r="G2636" s="154" t="s">
        <v>0</v>
      </c>
      <c r="H2636" s="21" t="s">
        <v>32</v>
      </c>
      <c r="I2636" s="66">
        <f t="shared" si="1848"/>
        <v>20052</v>
      </c>
      <c r="J2636" s="66">
        <f t="shared" ref="J2636:P2636" si="1853">SUM(J2637:J2639)</f>
        <v>17052</v>
      </c>
      <c r="K2636" s="66">
        <f t="shared" si="1850"/>
        <v>3000</v>
      </c>
      <c r="L2636" s="66">
        <f t="shared" si="1853"/>
        <v>2000</v>
      </c>
      <c r="M2636" s="66">
        <f t="shared" si="1853"/>
        <v>0</v>
      </c>
      <c r="N2636" s="66">
        <f t="shared" si="1853"/>
        <v>1000</v>
      </c>
      <c r="O2636" s="66">
        <f t="shared" si="1853"/>
        <v>0</v>
      </c>
      <c r="P2636" s="66">
        <f t="shared" si="1853"/>
        <v>0</v>
      </c>
      <c r="Q2636" s="66">
        <f>SUM(Q2637:Q2639)</f>
        <v>27716</v>
      </c>
      <c r="R2636" s="66">
        <f>SUM(R2637:R2639)</f>
        <v>24216</v>
      </c>
      <c r="S2636" s="66">
        <f>SUM(S2637:S2639)</f>
        <v>20889</v>
      </c>
      <c r="T2636" s="66">
        <f t="shared" ref="T2636:X2636" si="1854">SUM(T2637:T2639)</f>
        <v>3327</v>
      </c>
      <c r="U2636" s="66">
        <f t="shared" si="1854"/>
        <v>3327</v>
      </c>
      <c r="V2636" s="66">
        <f t="shared" si="1854"/>
        <v>0</v>
      </c>
      <c r="W2636" s="66">
        <f t="shared" si="1854"/>
        <v>0</v>
      </c>
      <c r="X2636" s="66">
        <f t="shared" si="1854"/>
        <v>24216</v>
      </c>
      <c r="Y2636" s="208">
        <f t="shared" si="1841"/>
        <v>100</v>
      </c>
    </row>
    <row r="2637" spans="1:25">
      <c r="A2637" s="23" t="s">
        <v>786</v>
      </c>
      <c r="B2637" s="23" t="s">
        <v>172</v>
      </c>
      <c r="C2637" s="23" t="s">
        <v>1109</v>
      </c>
      <c r="D2637" s="23" t="s">
        <v>1110</v>
      </c>
      <c r="E2637" s="22">
        <v>6139</v>
      </c>
      <c r="F2637" s="23"/>
      <c r="G2637" s="128" t="s">
        <v>3378</v>
      </c>
      <c r="H2637" s="32" t="s">
        <v>32</v>
      </c>
      <c r="I2637" s="44">
        <f t="shared" si="1848"/>
        <v>12167</v>
      </c>
      <c r="J2637" s="44">
        <v>9167</v>
      </c>
      <c r="K2637" s="44">
        <f t="shared" si="1850"/>
        <v>3000</v>
      </c>
      <c r="L2637" s="44">
        <v>2000</v>
      </c>
      <c r="M2637" s="44">
        <v>0</v>
      </c>
      <c r="N2637" s="44">
        <v>1000</v>
      </c>
      <c r="O2637" s="44">
        <v>0</v>
      </c>
      <c r="P2637" s="44">
        <v>0</v>
      </c>
      <c r="Q2637" s="44">
        <v>19667</v>
      </c>
      <c r="R2637" s="44">
        <v>16167</v>
      </c>
      <c r="S2637" s="44">
        <v>13000</v>
      </c>
      <c r="T2637" s="44">
        <f t="shared" si="1844"/>
        <v>3167</v>
      </c>
      <c r="U2637" s="44">
        <v>3167</v>
      </c>
      <c r="V2637" s="44"/>
      <c r="W2637" s="44"/>
      <c r="X2637" s="44">
        <f t="shared" si="1845"/>
        <v>16167</v>
      </c>
      <c r="Y2637" s="209">
        <f t="shared" si="1841"/>
        <v>100</v>
      </c>
    </row>
    <row r="2638" spans="1:25">
      <c r="A2638" s="23" t="s">
        <v>786</v>
      </c>
      <c r="B2638" s="23" t="s">
        <v>172</v>
      </c>
      <c r="C2638" s="23" t="s">
        <v>1109</v>
      </c>
      <c r="D2638" s="23" t="s">
        <v>1110</v>
      </c>
      <c r="E2638" s="22">
        <v>6139</v>
      </c>
      <c r="F2638" s="23" t="s">
        <v>1117</v>
      </c>
      <c r="G2638" s="128" t="s">
        <v>3378</v>
      </c>
      <c r="H2638" s="32" t="s">
        <v>152</v>
      </c>
      <c r="I2638" s="44">
        <f t="shared" si="1848"/>
        <v>2703</v>
      </c>
      <c r="J2638" s="44">
        <v>2703</v>
      </c>
      <c r="K2638" s="44">
        <f t="shared" si="1850"/>
        <v>0</v>
      </c>
      <c r="L2638" s="44">
        <v>0</v>
      </c>
      <c r="M2638" s="44">
        <v>0</v>
      </c>
      <c r="N2638" s="44">
        <v>0</v>
      </c>
      <c r="O2638" s="44">
        <v>0</v>
      </c>
      <c r="P2638" s="44">
        <v>0</v>
      </c>
      <c r="Q2638" s="44">
        <v>2867</v>
      </c>
      <c r="R2638" s="44">
        <v>2867</v>
      </c>
      <c r="S2638" s="44">
        <v>2707</v>
      </c>
      <c r="T2638" s="44">
        <f t="shared" si="1844"/>
        <v>160</v>
      </c>
      <c r="U2638" s="44">
        <v>160</v>
      </c>
      <c r="V2638" s="44"/>
      <c r="W2638" s="44"/>
      <c r="X2638" s="44">
        <f t="shared" si="1845"/>
        <v>2867</v>
      </c>
      <c r="Y2638" s="209">
        <f t="shared" si="1841"/>
        <v>100</v>
      </c>
    </row>
    <row r="2639" spans="1:25">
      <c r="A2639" s="23" t="s">
        <v>786</v>
      </c>
      <c r="B2639" s="23" t="s">
        <v>172</v>
      </c>
      <c r="C2639" s="23" t="s">
        <v>1109</v>
      </c>
      <c r="D2639" s="23" t="s">
        <v>1110</v>
      </c>
      <c r="E2639" s="22">
        <v>6139</v>
      </c>
      <c r="F2639" s="23" t="s">
        <v>1118</v>
      </c>
      <c r="G2639" s="128" t="s">
        <v>3378</v>
      </c>
      <c r="H2639" s="32" t="s">
        <v>158</v>
      </c>
      <c r="I2639" s="44">
        <f t="shared" si="1848"/>
        <v>5182</v>
      </c>
      <c r="J2639" s="44">
        <v>5182</v>
      </c>
      <c r="K2639" s="44">
        <f t="shared" si="1850"/>
        <v>0</v>
      </c>
      <c r="L2639" s="44">
        <v>0</v>
      </c>
      <c r="M2639" s="44">
        <v>0</v>
      </c>
      <c r="N2639" s="44">
        <v>0</v>
      </c>
      <c r="O2639" s="44">
        <v>0</v>
      </c>
      <c r="P2639" s="44">
        <v>0</v>
      </c>
      <c r="Q2639" s="44">
        <v>5182</v>
      </c>
      <c r="R2639" s="44">
        <v>5182</v>
      </c>
      <c r="S2639" s="44">
        <v>5182</v>
      </c>
      <c r="T2639" s="44">
        <f t="shared" si="1844"/>
        <v>0</v>
      </c>
      <c r="U2639" s="44"/>
      <c r="V2639" s="44"/>
      <c r="W2639" s="44"/>
      <c r="X2639" s="44">
        <f t="shared" si="1845"/>
        <v>5182</v>
      </c>
      <c r="Y2639" s="209">
        <f t="shared" si="1841"/>
        <v>100</v>
      </c>
    </row>
    <row r="2640" spans="1:25" ht="20.399999999999999">
      <c r="A2640" s="20" t="s">
        <v>0</v>
      </c>
      <c r="B2640" s="20" t="s">
        <v>0</v>
      </c>
      <c r="C2640" s="20" t="s">
        <v>0</v>
      </c>
      <c r="D2640" s="21" t="s">
        <v>0</v>
      </c>
      <c r="E2640" s="21" t="s">
        <v>0</v>
      </c>
      <c r="F2640" s="21" t="s">
        <v>0</v>
      </c>
      <c r="G2640" s="150" t="s">
        <v>0</v>
      </c>
      <c r="H2640" s="30" t="s">
        <v>42</v>
      </c>
      <c r="I2640" s="31">
        <f t="shared" si="1848"/>
        <v>100</v>
      </c>
      <c r="J2640" s="31">
        <f t="shared" ref="J2640:X2641" si="1855">SUM(J2641)</f>
        <v>100</v>
      </c>
      <c r="K2640" s="31">
        <f t="shared" si="1850"/>
        <v>0</v>
      </c>
      <c r="L2640" s="31">
        <f t="shared" si="1855"/>
        <v>0</v>
      </c>
      <c r="M2640" s="31">
        <f t="shared" si="1855"/>
        <v>0</v>
      </c>
      <c r="N2640" s="31">
        <f t="shared" si="1855"/>
        <v>0</v>
      </c>
      <c r="O2640" s="31">
        <f t="shared" si="1855"/>
        <v>0</v>
      </c>
      <c r="P2640" s="31">
        <f t="shared" si="1855"/>
        <v>0</v>
      </c>
      <c r="Q2640" s="31">
        <f t="shared" si="1855"/>
        <v>100</v>
      </c>
      <c r="R2640" s="31">
        <f t="shared" si="1855"/>
        <v>100</v>
      </c>
      <c r="S2640" s="31">
        <f t="shared" si="1855"/>
        <v>0</v>
      </c>
      <c r="T2640" s="31">
        <f t="shared" si="1855"/>
        <v>0</v>
      </c>
      <c r="U2640" s="31">
        <f t="shared" si="1855"/>
        <v>0</v>
      </c>
      <c r="V2640" s="31">
        <f t="shared" si="1855"/>
        <v>0</v>
      </c>
      <c r="W2640" s="31">
        <f t="shared" si="1855"/>
        <v>0</v>
      </c>
      <c r="X2640" s="31">
        <f t="shared" si="1855"/>
        <v>0</v>
      </c>
      <c r="Y2640" s="220">
        <f t="shared" si="1841"/>
        <v>0</v>
      </c>
    </row>
    <row r="2641" spans="1:25">
      <c r="A2641" s="23" t="s">
        <v>786</v>
      </c>
      <c r="B2641" s="23" t="s">
        <v>172</v>
      </c>
      <c r="C2641" s="23" t="s">
        <v>1109</v>
      </c>
      <c r="D2641" s="23" t="s">
        <v>1110</v>
      </c>
      <c r="E2641" s="21" t="s">
        <v>159</v>
      </c>
      <c r="F2641" s="21" t="s">
        <v>0</v>
      </c>
      <c r="G2641" s="150" t="s">
        <v>0</v>
      </c>
      <c r="H2641" s="21" t="s">
        <v>34</v>
      </c>
      <c r="I2641" s="66">
        <f t="shared" si="1848"/>
        <v>100</v>
      </c>
      <c r="J2641" s="66">
        <f t="shared" si="1855"/>
        <v>100</v>
      </c>
      <c r="K2641" s="66">
        <f t="shared" si="1850"/>
        <v>0</v>
      </c>
      <c r="L2641" s="66">
        <f t="shared" si="1855"/>
        <v>0</v>
      </c>
      <c r="M2641" s="66">
        <f t="shared" si="1855"/>
        <v>0</v>
      </c>
      <c r="N2641" s="66">
        <f t="shared" si="1855"/>
        <v>0</v>
      </c>
      <c r="O2641" s="66">
        <f t="shared" si="1855"/>
        <v>0</v>
      </c>
      <c r="P2641" s="66">
        <f t="shared" si="1855"/>
        <v>0</v>
      </c>
      <c r="Q2641" s="66">
        <f t="shared" si="1855"/>
        <v>100</v>
      </c>
      <c r="R2641" s="66">
        <f t="shared" si="1855"/>
        <v>100</v>
      </c>
      <c r="S2641" s="66">
        <f t="shared" si="1855"/>
        <v>0</v>
      </c>
      <c r="T2641" s="66">
        <f t="shared" si="1855"/>
        <v>0</v>
      </c>
      <c r="U2641" s="66">
        <f t="shared" si="1855"/>
        <v>0</v>
      </c>
      <c r="V2641" s="66">
        <f t="shared" si="1855"/>
        <v>0</v>
      </c>
      <c r="W2641" s="66">
        <f t="shared" si="1855"/>
        <v>0</v>
      </c>
      <c r="X2641" s="66">
        <f t="shared" si="1855"/>
        <v>0</v>
      </c>
      <c r="Y2641" s="208">
        <f t="shared" si="1841"/>
        <v>0</v>
      </c>
    </row>
    <row r="2642" spans="1:25">
      <c r="A2642" s="23" t="s">
        <v>786</v>
      </c>
      <c r="B2642" s="23" t="s">
        <v>172</v>
      </c>
      <c r="C2642" s="23" t="s">
        <v>1109</v>
      </c>
      <c r="D2642" s="23" t="s">
        <v>1110</v>
      </c>
      <c r="E2642" s="22">
        <v>6148</v>
      </c>
      <c r="F2642" s="23"/>
      <c r="G2642" s="128" t="s">
        <v>3378</v>
      </c>
      <c r="H2642" s="32" t="s">
        <v>41</v>
      </c>
      <c r="I2642" s="44">
        <f t="shared" si="1848"/>
        <v>100</v>
      </c>
      <c r="J2642" s="44">
        <v>100</v>
      </c>
      <c r="K2642" s="44">
        <f t="shared" si="1850"/>
        <v>0</v>
      </c>
      <c r="L2642" s="44">
        <v>0</v>
      </c>
      <c r="M2642" s="44">
        <v>0</v>
      </c>
      <c r="N2642" s="44">
        <v>0</v>
      </c>
      <c r="O2642" s="44">
        <v>0</v>
      </c>
      <c r="P2642" s="44">
        <v>0</v>
      </c>
      <c r="Q2642" s="44">
        <v>100</v>
      </c>
      <c r="R2642" s="44">
        <v>100</v>
      </c>
      <c r="S2642" s="44">
        <v>0</v>
      </c>
      <c r="T2642" s="44">
        <f t="shared" si="1844"/>
        <v>0</v>
      </c>
      <c r="U2642" s="44"/>
      <c r="V2642" s="44"/>
      <c r="W2642" s="44"/>
      <c r="X2642" s="44">
        <f t="shared" si="1845"/>
        <v>0</v>
      </c>
      <c r="Y2642" s="209">
        <f t="shared" si="1841"/>
        <v>0</v>
      </c>
    </row>
    <row r="2643" spans="1:25" ht="20.399999999999999">
      <c r="A2643" s="20" t="s">
        <v>0</v>
      </c>
      <c r="B2643" s="20" t="s">
        <v>0</v>
      </c>
      <c r="C2643" s="20" t="s">
        <v>0</v>
      </c>
      <c r="D2643" s="21" t="s">
        <v>0</v>
      </c>
      <c r="E2643" s="21" t="s">
        <v>0</v>
      </c>
      <c r="F2643" s="21" t="s">
        <v>0</v>
      </c>
      <c r="G2643" s="150" t="s">
        <v>0</v>
      </c>
      <c r="H2643" s="30" t="s">
        <v>60</v>
      </c>
      <c r="I2643" s="31">
        <f t="shared" si="1848"/>
        <v>6000</v>
      </c>
      <c r="J2643" s="31">
        <f t="shared" ref="J2643:X2643" si="1856">SUM(J2644)</f>
        <v>0</v>
      </c>
      <c r="K2643" s="31">
        <f t="shared" si="1850"/>
        <v>6000</v>
      </c>
      <c r="L2643" s="31">
        <f t="shared" si="1856"/>
        <v>6000</v>
      </c>
      <c r="M2643" s="31">
        <f t="shared" si="1856"/>
        <v>0</v>
      </c>
      <c r="N2643" s="31">
        <f t="shared" si="1856"/>
        <v>0</v>
      </c>
      <c r="O2643" s="31">
        <f t="shared" si="1856"/>
        <v>0</v>
      </c>
      <c r="P2643" s="31">
        <f t="shared" si="1856"/>
        <v>0</v>
      </c>
      <c r="Q2643" s="31">
        <f t="shared" si="1856"/>
        <v>7000</v>
      </c>
      <c r="R2643" s="31">
        <f t="shared" si="1856"/>
        <v>0</v>
      </c>
      <c r="S2643" s="31">
        <f t="shared" si="1856"/>
        <v>0</v>
      </c>
      <c r="T2643" s="31">
        <f t="shared" si="1856"/>
        <v>0</v>
      </c>
      <c r="U2643" s="31">
        <f t="shared" si="1856"/>
        <v>0</v>
      </c>
      <c r="V2643" s="31">
        <f t="shared" si="1856"/>
        <v>0</v>
      </c>
      <c r="W2643" s="31">
        <f t="shared" si="1856"/>
        <v>0</v>
      </c>
      <c r="X2643" s="31">
        <f t="shared" si="1856"/>
        <v>0</v>
      </c>
      <c r="Y2643" s="220">
        <f t="shared" si="1841"/>
        <v>0</v>
      </c>
    </row>
    <row r="2644" spans="1:25">
      <c r="A2644" s="23" t="s">
        <v>786</v>
      </c>
      <c r="B2644" s="23" t="s">
        <v>172</v>
      </c>
      <c r="C2644" s="23" t="s">
        <v>1109</v>
      </c>
      <c r="D2644" s="23" t="s">
        <v>1110</v>
      </c>
      <c r="E2644" s="21" t="s">
        <v>166</v>
      </c>
      <c r="F2644" s="21" t="s">
        <v>0</v>
      </c>
      <c r="G2644" s="150" t="s">
        <v>0</v>
      </c>
      <c r="H2644" s="21" t="s">
        <v>53</v>
      </c>
      <c r="I2644" s="66">
        <f t="shared" si="1848"/>
        <v>6000</v>
      </c>
      <c r="J2644" s="66">
        <f t="shared" ref="J2644:P2644" si="1857">SUM(J2645:J2646)</f>
        <v>0</v>
      </c>
      <c r="K2644" s="66">
        <f t="shared" si="1850"/>
        <v>6000</v>
      </c>
      <c r="L2644" s="66">
        <f t="shared" si="1857"/>
        <v>6000</v>
      </c>
      <c r="M2644" s="66">
        <f t="shared" si="1857"/>
        <v>0</v>
      </c>
      <c r="N2644" s="66">
        <f t="shared" si="1857"/>
        <v>0</v>
      </c>
      <c r="O2644" s="66">
        <f t="shared" si="1857"/>
        <v>0</v>
      </c>
      <c r="P2644" s="66">
        <f t="shared" si="1857"/>
        <v>0</v>
      </c>
      <c r="Q2644" s="66">
        <f>SUM(Q2645:Q2646)</f>
        <v>7000</v>
      </c>
      <c r="R2644" s="66">
        <f>SUM(R2645:R2646)</f>
        <v>0</v>
      </c>
      <c r="S2644" s="66">
        <f>SUM(S2645:S2646)</f>
        <v>0</v>
      </c>
      <c r="T2644" s="66">
        <f t="shared" ref="T2644:X2644" si="1858">SUM(T2645:T2646)</f>
        <v>0</v>
      </c>
      <c r="U2644" s="66">
        <f t="shared" si="1858"/>
        <v>0</v>
      </c>
      <c r="V2644" s="66">
        <f t="shared" si="1858"/>
        <v>0</v>
      </c>
      <c r="W2644" s="66">
        <f t="shared" si="1858"/>
        <v>0</v>
      </c>
      <c r="X2644" s="66">
        <f t="shared" si="1858"/>
        <v>0</v>
      </c>
      <c r="Y2644" s="208">
        <f t="shared" si="1841"/>
        <v>0</v>
      </c>
    </row>
    <row r="2645" spans="1:25">
      <c r="A2645" s="23" t="s">
        <v>786</v>
      </c>
      <c r="B2645" s="23" t="s">
        <v>172</v>
      </c>
      <c r="C2645" s="23" t="s">
        <v>1109</v>
      </c>
      <c r="D2645" s="23" t="s">
        <v>1110</v>
      </c>
      <c r="E2645" s="22">
        <v>8212</v>
      </c>
      <c r="F2645" s="23"/>
      <c r="G2645" s="128" t="s">
        <v>3378</v>
      </c>
      <c r="H2645" s="32" t="s">
        <v>55</v>
      </c>
      <c r="I2645" s="44">
        <f t="shared" si="1848"/>
        <v>0</v>
      </c>
      <c r="J2645" s="44">
        <v>0</v>
      </c>
      <c r="K2645" s="44">
        <f t="shared" si="1850"/>
        <v>0</v>
      </c>
      <c r="L2645" s="44">
        <v>0</v>
      </c>
      <c r="M2645" s="44">
        <v>0</v>
      </c>
      <c r="N2645" s="44">
        <v>0</v>
      </c>
      <c r="O2645" s="44">
        <v>0</v>
      </c>
      <c r="P2645" s="44">
        <v>0</v>
      </c>
      <c r="Q2645" s="44">
        <v>0</v>
      </c>
      <c r="R2645" s="44">
        <v>0</v>
      </c>
      <c r="S2645" s="44">
        <v>0</v>
      </c>
      <c r="T2645" s="44">
        <f t="shared" si="1844"/>
        <v>0</v>
      </c>
      <c r="U2645" s="44"/>
      <c r="V2645" s="44"/>
      <c r="W2645" s="44"/>
      <c r="X2645" s="44">
        <f t="shared" si="1845"/>
        <v>0</v>
      </c>
      <c r="Y2645" s="209">
        <f t="shared" si="1841"/>
        <v>0</v>
      </c>
    </row>
    <row r="2646" spans="1:25">
      <c r="A2646" s="23" t="s">
        <v>786</v>
      </c>
      <c r="B2646" s="23" t="s">
        <v>172</v>
      </c>
      <c r="C2646" s="23" t="s">
        <v>1109</v>
      </c>
      <c r="D2646" s="23" t="s">
        <v>1110</v>
      </c>
      <c r="E2646" s="22">
        <v>8213</v>
      </c>
      <c r="F2646" s="23"/>
      <c r="G2646" s="128" t="s">
        <v>3378</v>
      </c>
      <c r="H2646" s="32" t="s">
        <v>56</v>
      </c>
      <c r="I2646" s="44">
        <f t="shared" si="1848"/>
        <v>6000</v>
      </c>
      <c r="J2646" s="44">
        <v>0</v>
      </c>
      <c r="K2646" s="44">
        <f t="shared" si="1850"/>
        <v>6000</v>
      </c>
      <c r="L2646" s="44">
        <v>6000</v>
      </c>
      <c r="M2646" s="44">
        <v>0</v>
      </c>
      <c r="N2646" s="44">
        <v>0</v>
      </c>
      <c r="O2646" s="44">
        <v>0</v>
      </c>
      <c r="P2646" s="44">
        <v>0</v>
      </c>
      <c r="Q2646" s="44">
        <v>7000</v>
      </c>
      <c r="R2646" s="44">
        <v>0</v>
      </c>
      <c r="S2646" s="44">
        <v>0</v>
      </c>
      <c r="T2646" s="44">
        <f t="shared" si="1844"/>
        <v>0</v>
      </c>
      <c r="U2646" s="44"/>
      <c r="V2646" s="44"/>
      <c r="W2646" s="44"/>
      <c r="X2646" s="44">
        <f t="shared" si="1845"/>
        <v>0</v>
      </c>
      <c r="Y2646" s="209">
        <f t="shared" si="1841"/>
        <v>0</v>
      </c>
    </row>
    <row r="2647" spans="1:25">
      <c r="A2647" s="32" t="s">
        <v>0</v>
      </c>
      <c r="B2647" s="32" t="s">
        <v>0</v>
      </c>
      <c r="C2647" s="32" t="s">
        <v>0</v>
      </c>
      <c r="D2647" s="32" t="s">
        <v>0</v>
      </c>
      <c r="E2647" s="32" t="s">
        <v>0</v>
      </c>
      <c r="F2647" s="32" t="s">
        <v>0</v>
      </c>
      <c r="G2647" s="154" t="s">
        <v>0</v>
      </c>
      <c r="H2647" s="30" t="s">
        <v>1119</v>
      </c>
      <c r="I2647" s="31">
        <f t="shared" si="1848"/>
        <v>1468174</v>
      </c>
      <c r="J2647" s="31">
        <f t="shared" ref="J2647:P2647" si="1859">SUM(J2616,J2640,J2643)</f>
        <v>1452174</v>
      </c>
      <c r="K2647" s="31">
        <f t="shared" si="1850"/>
        <v>16000</v>
      </c>
      <c r="L2647" s="31">
        <f t="shared" si="1859"/>
        <v>12000</v>
      </c>
      <c r="M2647" s="31">
        <f t="shared" si="1859"/>
        <v>0</v>
      </c>
      <c r="N2647" s="31">
        <f t="shared" si="1859"/>
        <v>4000</v>
      </c>
      <c r="O2647" s="31">
        <f t="shared" si="1859"/>
        <v>0</v>
      </c>
      <c r="P2647" s="31">
        <f t="shared" si="1859"/>
        <v>0</v>
      </c>
      <c r="Q2647" s="31">
        <f>SUM(Q2616,Q2640,Q2643)</f>
        <v>1556615</v>
      </c>
      <c r="R2647" s="31">
        <f>SUM(R2616,R2640,R2643)</f>
        <v>1518442</v>
      </c>
      <c r="S2647" s="31">
        <f>SUM(S2616,S2640,S2643)</f>
        <v>1212433</v>
      </c>
      <c r="T2647" s="31">
        <f t="shared" ref="T2647:X2647" si="1860">SUM(T2616,T2640,T2643)</f>
        <v>305909</v>
      </c>
      <c r="U2647" s="31">
        <f t="shared" si="1860"/>
        <v>157050</v>
      </c>
      <c r="V2647" s="31">
        <f t="shared" si="1860"/>
        <v>148859</v>
      </c>
      <c r="W2647" s="31">
        <f t="shared" si="1860"/>
        <v>0</v>
      </c>
      <c r="X2647" s="31">
        <f t="shared" si="1860"/>
        <v>1518342</v>
      </c>
      <c r="Y2647" s="220">
        <f t="shared" si="1841"/>
        <v>99.993414302291427</v>
      </c>
    </row>
    <row r="2648" spans="1:25" ht="15" thickBot="1">
      <c r="A2648" s="32" t="s">
        <v>0</v>
      </c>
      <c r="B2648" s="32" t="s">
        <v>0</v>
      </c>
      <c r="C2648" s="32" t="s">
        <v>0</v>
      </c>
      <c r="D2648" s="32" t="s">
        <v>0</v>
      </c>
      <c r="E2648" s="32" t="s">
        <v>0</v>
      </c>
      <c r="F2648" s="32" t="s">
        <v>0</v>
      </c>
      <c r="G2648" s="154" t="s">
        <v>0</v>
      </c>
      <c r="H2648" s="21" t="s">
        <v>170</v>
      </c>
      <c r="I2648" s="66">
        <f t="shared" si="1848"/>
        <v>41</v>
      </c>
      <c r="J2648" s="66">
        <v>41</v>
      </c>
      <c r="K2648" s="66">
        <f t="shared" si="1850"/>
        <v>0</v>
      </c>
      <c r="L2648" s="66" t="s">
        <v>0</v>
      </c>
      <c r="M2648" s="66" t="s">
        <v>0</v>
      </c>
      <c r="N2648" s="66" t="s">
        <v>0</v>
      </c>
      <c r="O2648" s="66" t="s">
        <v>0</v>
      </c>
      <c r="P2648" s="66" t="s">
        <v>0</v>
      </c>
      <c r="Q2648" s="66">
        <v>0</v>
      </c>
      <c r="R2648" s="66"/>
      <c r="S2648" s="66"/>
      <c r="T2648" s="66"/>
      <c r="U2648" s="66"/>
      <c r="V2648" s="66"/>
      <c r="W2648" s="66"/>
      <c r="X2648" s="66"/>
      <c r="Y2648" s="208">
        <v>0</v>
      </c>
    </row>
    <row r="2649" spans="1:25" ht="41.4" thickBot="1">
      <c r="A2649" s="252" t="s">
        <v>0</v>
      </c>
      <c r="B2649" s="252" t="s">
        <v>0</v>
      </c>
      <c r="C2649" s="252" t="s">
        <v>0</v>
      </c>
      <c r="D2649" s="252" t="s">
        <v>0</v>
      </c>
      <c r="E2649" s="252" t="s">
        <v>0</v>
      </c>
      <c r="F2649" s="252" t="s">
        <v>0</v>
      </c>
      <c r="G2649" s="258" t="s">
        <v>0</v>
      </c>
      <c r="H2649" s="24" t="s">
        <v>72</v>
      </c>
      <c r="I2649" s="1" t="s">
        <v>3093</v>
      </c>
      <c r="J2649" s="1" t="s">
        <v>3130</v>
      </c>
      <c r="K2649" s="1" t="s">
        <v>3</v>
      </c>
      <c r="L2649" s="1" t="s">
        <v>4</v>
      </c>
      <c r="M2649" s="1" t="s">
        <v>5</v>
      </c>
      <c r="N2649" s="1" t="s">
        <v>6</v>
      </c>
      <c r="O2649" s="1" t="s">
        <v>7</v>
      </c>
      <c r="P2649" s="1" t="s">
        <v>8</v>
      </c>
      <c r="Q2649" s="1" t="s">
        <v>3344</v>
      </c>
      <c r="R2649" s="1" t="s">
        <v>3427</v>
      </c>
      <c r="S2649" s="1" t="s">
        <v>3447</v>
      </c>
      <c r="T2649" s="1" t="s">
        <v>3448</v>
      </c>
      <c r="U2649" s="1" t="s">
        <v>3452</v>
      </c>
      <c r="V2649" s="1" t="s">
        <v>3449</v>
      </c>
      <c r="W2649" s="1" t="s">
        <v>3450</v>
      </c>
      <c r="X2649" s="1" t="s">
        <v>3451</v>
      </c>
      <c r="Y2649" s="216" t="s">
        <v>3385</v>
      </c>
    </row>
    <row r="2650" spans="1:25">
      <c r="A2650" s="253"/>
      <c r="B2650" s="253"/>
      <c r="C2650" s="253"/>
      <c r="D2650" s="253"/>
      <c r="E2650" s="253"/>
      <c r="F2650" s="253"/>
      <c r="G2650" s="259"/>
      <c r="H2650" s="33" t="s">
        <v>0</v>
      </c>
      <c r="I2650" s="45">
        <v>1</v>
      </c>
      <c r="J2650" s="45">
        <v>3</v>
      </c>
      <c r="K2650" s="45" t="s">
        <v>9</v>
      </c>
      <c r="L2650" s="45">
        <v>5</v>
      </c>
      <c r="M2650" s="45">
        <v>6</v>
      </c>
      <c r="N2650" s="45">
        <v>7</v>
      </c>
      <c r="O2650" s="45">
        <v>8</v>
      </c>
      <c r="P2650" s="45">
        <v>9</v>
      </c>
      <c r="Q2650" s="45">
        <v>1</v>
      </c>
      <c r="R2650" s="45">
        <v>2</v>
      </c>
      <c r="S2650" s="45">
        <v>3</v>
      </c>
      <c r="T2650" s="45" t="s">
        <v>3453</v>
      </c>
      <c r="U2650" s="45">
        <v>5</v>
      </c>
      <c r="V2650" s="45">
        <v>6</v>
      </c>
      <c r="W2650" s="45">
        <v>7</v>
      </c>
      <c r="X2650" s="45" t="s">
        <v>3454</v>
      </c>
      <c r="Y2650" s="276">
        <v>9</v>
      </c>
    </row>
    <row r="2651" spans="1:25">
      <c r="A2651" s="253"/>
      <c r="B2651" s="253"/>
      <c r="C2651" s="253"/>
      <c r="D2651" s="253"/>
      <c r="E2651" s="253"/>
      <c r="F2651" s="253"/>
      <c r="G2651" s="259"/>
      <c r="H2651" s="34" t="s">
        <v>108</v>
      </c>
      <c r="I2651" s="35">
        <f t="shared" si="1848"/>
        <v>1468174</v>
      </c>
      <c r="J2651" s="35">
        <f t="shared" ref="J2651:P2651" si="1861">SUM(J2647)</f>
        <v>1452174</v>
      </c>
      <c r="K2651" s="35">
        <f t="shared" si="1850"/>
        <v>16000</v>
      </c>
      <c r="L2651" s="35">
        <f t="shared" si="1861"/>
        <v>12000</v>
      </c>
      <c r="M2651" s="35">
        <f t="shared" si="1861"/>
        <v>0</v>
      </c>
      <c r="N2651" s="35">
        <f t="shared" si="1861"/>
        <v>4000</v>
      </c>
      <c r="O2651" s="35">
        <f t="shared" si="1861"/>
        <v>0</v>
      </c>
      <c r="P2651" s="35">
        <f t="shared" si="1861"/>
        <v>0</v>
      </c>
      <c r="Q2651" s="35">
        <f>SUM(Q2647)</f>
        <v>1556615</v>
      </c>
      <c r="R2651" s="35">
        <f>SUM(R2647)</f>
        <v>1518442</v>
      </c>
      <c r="S2651" s="35">
        <f>SUM(S2647)</f>
        <v>1212433</v>
      </c>
      <c r="T2651" s="35">
        <f t="shared" ref="T2651:X2651" si="1862">SUM(T2647)</f>
        <v>305909</v>
      </c>
      <c r="U2651" s="35">
        <f t="shared" si="1862"/>
        <v>157050</v>
      </c>
      <c r="V2651" s="35">
        <f t="shared" si="1862"/>
        <v>148859</v>
      </c>
      <c r="W2651" s="35">
        <f t="shared" si="1862"/>
        <v>0</v>
      </c>
      <c r="X2651" s="35">
        <f t="shared" si="1862"/>
        <v>1518342</v>
      </c>
      <c r="Y2651" s="218">
        <f t="shared" ref="Y2651:Y2652" si="1863">IF(R2651=0,0,(X2651/R2651)*100)</f>
        <v>99.993414302291427</v>
      </c>
    </row>
    <row r="2652" spans="1:25">
      <c r="A2652" s="253"/>
      <c r="B2652" s="253"/>
      <c r="C2652" s="253"/>
      <c r="D2652" s="253"/>
      <c r="E2652" s="253"/>
      <c r="F2652" s="253"/>
      <c r="G2652" s="259"/>
      <c r="H2652" s="36" t="s">
        <v>69</v>
      </c>
      <c r="I2652" s="35">
        <f t="shared" si="1848"/>
        <v>1468174</v>
      </c>
      <c r="J2652" s="35">
        <f t="shared" ref="J2652:P2652" si="1864">SUM(J2651)</f>
        <v>1452174</v>
      </c>
      <c r="K2652" s="35">
        <f t="shared" si="1850"/>
        <v>16000</v>
      </c>
      <c r="L2652" s="35">
        <f t="shared" si="1864"/>
        <v>12000</v>
      </c>
      <c r="M2652" s="35">
        <f t="shared" si="1864"/>
        <v>0</v>
      </c>
      <c r="N2652" s="35">
        <f t="shared" si="1864"/>
        <v>4000</v>
      </c>
      <c r="O2652" s="35">
        <f t="shared" si="1864"/>
        <v>0</v>
      </c>
      <c r="P2652" s="35">
        <f t="shared" si="1864"/>
        <v>0</v>
      </c>
      <c r="Q2652" s="35">
        <f>SUM(Q2651)</f>
        <v>1556615</v>
      </c>
      <c r="R2652" s="35">
        <f>SUM(R2651)</f>
        <v>1518442</v>
      </c>
      <c r="S2652" s="35">
        <f>SUM(S2651)</f>
        <v>1212433</v>
      </c>
      <c r="T2652" s="35">
        <f t="shared" ref="T2652:X2652" si="1865">SUM(T2651)</f>
        <v>305909</v>
      </c>
      <c r="U2652" s="35">
        <f t="shared" si="1865"/>
        <v>157050</v>
      </c>
      <c r="V2652" s="35">
        <f t="shared" si="1865"/>
        <v>148859</v>
      </c>
      <c r="W2652" s="35">
        <f t="shared" si="1865"/>
        <v>0</v>
      </c>
      <c r="X2652" s="35">
        <f t="shared" si="1865"/>
        <v>1518342</v>
      </c>
      <c r="Y2652" s="218">
        <f t="shared" si="1863"/>
        <v>99.993414302291427</v>
      </c>
    </row>
    <row r="2653" spans="1:25">
      <c r="A2653" s="254"/>
      <c r="B2653" s="254"/>
      <c r="C2653" s="254"/>
      <c r="D2653" s="254"/>
      <c r="E2653" s="254"/>
      <c r="F2653" s="254"/>
      <c r="G2653" s="260"/>
    </row>
    <row r="2654" spans="1:25" ht="15" thickBot="1">
      <c r="A2654" s="32" t="s">
        <v>0</v>
      </c>
      <c r="B2654" s="32" t="s">
        <v>0</v>
      </c>
      <c r="C2654" s="32" t="s">
        <v>0</v>
      </c>
      <c r="D2654" s="32" t="s">
        <v>0</v>
      </c>
      <c r="E2654" s="32" t="s">
        <v>0</v>
      </c>
      <c r="F2654" s="32" t="s">
        <v>0</v>
      </c>
      <c r="G2654" s="154" t="s">
        <v>0</v>
      </c>
      <c r="H2654" s="37" t="s">
        <v>0</v>
      </c>
      <c r="I2654" s="37"/>
      <c r="J2654" s="37"/>
      <c r="K2654" s="37"/>
      <c r="L2654" s="37" t="s">
        <v>0</v>
      </c>
      <c r="M2654" s="37" t="s">
        <v>0</v>
      </c>
      <c r="N2654" s="37" t="s">
        <v>0</v>
      </c>
      <c r="O2654" s="37" t="s">
        <v>0</v>
      </c>
      <c r="P2654" s="37" t="s">
        <v>0</v>
      </c>
      <c r="Q2654" s="37"/>
      <c r="R2654" s="37"/>
      <c r="S2654" s="37"/>
      <c r="T2654" s="37" t="s">
        <v>0</v>
      </c>
      <c r="U2654" s="37" t="s">
        <v>0</v>
      </c>
      <c r="V2654" s="37" t="s">
        <v>0</v>
      </c>
      <c r="W2654" s="37" t="s">
        <v>0</v>
      </c>
      <c r="X2654" s="37" t="s">
        <v>0</v>
      </c>
      <c r="Y2654" s="219"/>
    </row>
    <row r="2655" spans="1:25" ht="41.4" thickBot="1">
      <c r="A2655" s="24" t="s">
        <v>123</v>
      </c>
      <c r="B2655" s="24" t="s">
        <v>124</v>
      </c>
      <c r="C2655" s="24" t="s">
        <v>125</v>
      </c>
      <c r="D2655" s="25" t="s">
        <v>0</v>
      </c>
      <c r="E2655" s="24" t="s">
        <v>126</v>
      </c>
      <c r="F2655" s="24" t="s">
        <v>127</v>
      </c>
      <c r="G2655" s="151" t="s">
        <v>128</v>
      </c>
      <c r="H2655" s="24" t="s">
        <v>1</v>
      </c>
      <c r="I2655" s="1" t="s">
        <v>3093</v>
      </c>
      <c r="J2655" s="1" t="s">
        <v>3130</v>
      </c>
      <c r="K2655" s="1" t="s">
        <v>3</v>
      </c>
      <c r="L2655" s="1" t="s">
        <v>4</v>
      </c>
      <c r="M2655" s="1" t="s">
        <v>5</v>
      </c>
      <c r="N2655" s="1" t="s">
        <v>6</v>
      </c>
      <c r="O2655" s="1" t="s">
        <v>7</v>
      </c>
      <c r="P2655" s="1" t="s">
        <v>8</v>
      </c>
      <c r="Q2655" s="1" t="s">
        <v>3344</v>
      </c>
      <c r="R2655" s="1" t="s">
        <v>3427</v>
      </c>
      <c r="S2655" s="1" t="s">
        <v>3447</v>
      </c>
      <c r="T2655" s="1" t="s">
        <v>3448</v>
      </c>
      <c r="U2655" s="1" t="s">
        <v>3452</v>
      </c>
      <c r="V2655" s="1" t="s">
        <v>3449</v>
      </c>
      <c r="W2655" s="1" t="s">
        <v>3450</v>
      </c>
      <c r="X2655" s="1" t="s">
        <v>3451</v>
      </c>
      <c r="Y2655" s="216" t="s">
        <v>3385</v>
      </c>
    </row>
    <row r="2656" spans="1:25">
      <c r="A2656" s="26" t="s">
        <v>0</v>
      </c>
      <c r="B2656" s="26" t="s">
        <v>0</v>
      </c>
      <c r="C2656" s="26" t="s">
        <v>0</v>
      </c>
      <c r="D2656" s="27" t="s">
        <v>0</v>
      </c>
      <c r="E2656" s="27" t="s">
        <v>0</v>
      </c>
      <c r="F2656" s="28" t="s">
        <v>0</v>
      </c>
      <c r="G2656" s="152" t="s">
        <v>0</v>
      </c>
      <c r="H2656" s="29" t="s">
        <v>0</v>
      </c>
      <c r="I2656" s="45">
        <v>1</v>
      </c>
      <c r="J2656" s="45">
        <v>3</v>
      </c>
      <c r="K2656" s="45" t="s">
        <v>9</v>
      </c>
      <c r="L2656" s="45">
        <v>5</v>
      </c>
      <c r="M2656" s="45">
        <v>6</v>
      </c>
      <c r="N2656" s="45">
        <v>7</v>
      </c>
      <c r="O2656" s="45">
        <v>8</v>
      </c>
      <c r="P2656" s="45">
        <v>9</v>
      </c>
      <c r="Q2656" s="45">
        <v>1</v>
      </c>
      <c r="R2656" s="45">
        <v>2</v>
      </c>
      <c r="S2656" s="45">
        <v>3</v>
      </c>
      <c r="T2656" s="45" t="s">
        <v>3453</v>
      </c>
      <c r="U2656" s="45">
        <v>5</v>
      </c>
      <c r="V2656" s="45">
        <v>6</v>
      </c>
      <c r="W2656" s="45">
        <v>7</v>
      </c>
      <c r="X2656" s="45" t="s">
        <v>3454</v>
      </c>
      <c r="Y2656" s="276">
        <v>9</v>
      </c>
    </row>
    <row r="2657" spans="1:25">
      <c r="A2657" s="133" t="s">
        <v>786</v>
      </c>
      <c r="B2657" s="133" t="s">
        <v>172</v>
      </c>
      <c r="C2657" s="109" t="s">
        <v>1120</v>
      </c>
      <c r="D2657" s="109" t="s">
        <v>1121</v>
      </c>
      <c r="E2657" s="98" t="s">
        <v>0</v>
      </c>
      <c r="F2657" s="98" t="s">
        <v>0</v>
      </c>
      <c r="G2657" s="153" t="s">
        <v>0</v>
      </c>
      <c r="H2657" s="98" t="s">
        <v>1122</v>
      </c>
      <c r="I2657" s="110"/>
      <c r="J2657" s="110"/>
      <c r="K2657" s="110"/>
      <c r="L2657" s="110" t="s">
        <v>0</v>
      </c>
      <c r="M2657" s="110" t="s">
        <v>0</v>
      </c>
      <c r="N2657" s="110" t="s">
        <v>0</v>
      </c>
      <c r="O2657" s="110" t="s">
        <v>0</v>
      </c>
      <c r="P2657" s="110" t="s">
        <v>0</v>
      </c>
      <c r="Q2657" s="110"/>
      <c r="R2657" s="110"/>
      <c r="S2657" s="110"/>
      <c r="T2657" s="110" t="s">
        <v>0</v>
      </c>
      <c r="U2657" s="110" t="s">
        <v>0</v>
      </c>
      <c r="V2657" s="110" t="s">
        <v>0</v>
      </c>
      <c r="W2657" s="110" t="s">
        <v>0</v>
      </c>
      <c r="X2657" s="110" t="s">
        <v>0</v>
      </c>
      <c r="Y2657" s="217"/>
    </row>
    <row r="2658" spans="1:25" ht="20.399999999999999">
      <c r="A2658" s="20" t="s">
        <v>0</v>
      </c>
      <c r="B2658" s="20" t="s">
        <v>0</v>
      </c>
      <c r="C2658" s="20" t="s">
        <v>0</v>
      </c>
      <c r="D2658" s="21" t="s">
        <v>0</v>
      </c>
      <c r="E2658" s="21" t="s">
        <v>0</v>
      </c>
      <c r="F2658" s="21" t="s">
        <v>0</v>
      </c>
      <c r="G2658" s="150" t="s">
        <v>0</v>
      </c>
      <c r="H2658" s="30" t="s">
        <v>33</v>
      </c>
      <c r="I2658" s="31">
        <f t="shared" si="1848"/>
        <v>1564578</v>
      </c>
      <c r="J2658" s="31">
        <f t="shared" ref="J2658:P2658" si="1866">SUM(J2659,J2667,J2669)</f>
        <v>1547078</v>
      </c>
      <c r="K2658" s="31">
        <f t="shared" si="1850"/>
        <v>17500</v>
      </c>
      <c r="L2658" s="31">
        <f t="shared" si="1866"/>
        <v>17500</v>
      </c>
      <c r="M2658" s="31">
        <f t="shared" si="1866"/>
        <v>0</v>
      </c>
      <c r="N2658" s="31">
        <f t="shared" si="1866"/>
        <v>0</v>
      </c>
      <c r="O2658" s="31">
        <f t="shared" si="1866"/>
        <v>0</v>
      </c>
      <c r="P2658" s="31">
        <f t="shared" si="1866"/>
        <v>0</v>
      </c>
      <c r="Q2658" s="31">
        <f>SUM(Q2659,Q2667,Q2669)</f>
        <v>1663037</v>
      </c>
      <c r="R2658" s="31">
        <f>SUM(R2659,R2667,R2669)</f>
        <v>1644537</v>
      </c>
      <c r="S2658" s="31">
        <f>SUM(S2659,S2667,S2669)</f>
        <v>1389036</v>
      </c>
      <c r="T2658" s="31">
        <f t="shared" ref="T2658:X2658" si="1867">SUM(T2659,T2667,T2669)</f>
        <v>255503</v>
      </c>
      <c r="U2658" s="31">
        <f t="shared" si="1867"/>
        <v>147254</v>
      </c>
      <c r="V2658" s="31">
        <f t="shared" si="1867"/>
        <v>102959</v>
      </c>
      <c r="W2658" s="31">
        <f t="shared" si="1867"/>
        <v>5290</v>
      </c>
      <c r="X2658" s="31">
        <f t="shared" si="1867"/>
        <v>1644539</v>
      </c>
      <c r="Y2658" s="220">
        <f t="shared" ref="Y2658:Y2688" si="1868">IF(R2658=0,0,(X2658/R2658)*100)</f>
        <v>100.00012161477667</v>
      </c>
    </row>
    <row r="2659" spans="1:25">
      <c r="A2659" s="23" t="s">
        <v>786</v>
      </c>
      <c r="B2659" s="23" t="s">
        <v>172</v>
      </c>
      <c r="C2659" s="23" t="s">
        <v>1120</v>
      </c>
      <c r="D2659" s="23" t="s">
        <v>1121</v>
      </c>
      <c r="E2659" s="21" t="s">
        <v>132</v>
      </c>
      <c r="F2659" s="21" t="s">
        <v>0</v>
      </c>
      <c r="G2659" s="150" t="s">
        <v>0</v>
      </c>
      <c r="H2659" s="21" t="s">
        <v>11</v>
      </c>
      <c r="I2659" s="66">
        <f t="shared" si="1848"/>
        <v>1333154</v>
      </c>
      <c r="J2659" s="66">
        <f t="shared" ref="J2659:P2659" si="1869">SUM(J2660,J2661)</f>
        <v>1333154</v>
      </c>
      <c r="K2659" s="66">
        <f t="shared" si="1850"/>
        <v>0</v>
      </c>
      <c r="L2659" s="66">
        <f t="shared" si="1869"/>
        <v>0</v>
      </c>
      <c r="M2659" s="66">
        <f t="shared" si="1869"/>
        <v>0</v>
      </c>
      <c r="N2659" s="66">
        <f t="shared" si="1869"/>
        <v>0</v>
      </c>
      <c r="O2659" s="66">
        <f t="shared" si="1869"/>
        <v>0</v>
      </c>
      <c r="P2659" s="66">
        <f t="shared" si="1869"/>
        <v>0</v>
      </c>
      <c r="Q2659" s="66">
        <f>SUM(Q2660,Q2661)</f>
        <v>1400054</v>
      </c>
      <c r="R2659" s="66">
        <f>SUM(R2660,R2661)</f>
        <v>1400054</v>
      </c>
      <c r="S2659" s="66">
        <f>SUM(S2660,S2661)</f>
        <v>1183800</v>
      </c>
      <c r="T2659" s="66">
        <f t="shared" ref="T2659:X2659" si="1870">SUM(T2660,T2661)</f>
        <v>216254</v>
      </c>
      <c r="U2659" s="66">
        <f t="shared" si="1870"/>
        <v>120800</v>
      </c>
      <c r="V2659" s="66">
        <f t="shared" si="1870"/>
        <v>95454</v>
      </c>
      <c r="W2659" s="66">
        <f t="shared" si="1870"/>
        <v>0</v>
      </c>
      <c r="X2659" s="66">
        <f t="shared" si="1870"/>
        <v>1400054</v>
      </c>
      <c r="Y2659" s="208">
        <f t="shared" si="1868"/>
        <v>100</v>
      </c>
    </row>
    <row r="2660" spans="1:25">
      <c r="A2660" s="23" t="s">
        <v>786</v>
      </c>
      <c r="B2660" s="23" t="s">
        <v>172</v>
      </c>
      <c r="C2660" s="23" t="s">
        <v>1120</v>
      </c>
      <c r="D2660" s="23" t="s">
        <v>1121</v>
      </c>
      <c r="E2660" s="22">
        <v>6111</v>
      </c>
      <c r="F2660" s="23"/>
      <c r="G2660" s="128" t="s">
        <v>3378</v>
      </c>
      <c r="H2660" s="32" t="s">
        <v>12</v>
      </c>
      <c r="I2660" s="44">
        <f t="shared" si="1848"/>
        <v>1171754</v>
      </c>
      <c r="J2660" s="44">
        <v>1171754</v>
      </c>
      <c r="K2660" s="44">
        <f t="shared" si="1850"/>
        <v>0</v>
      </c>
      <c r="L2660" s="44">
        <v>0</v>
      </c>
      <c r="M2660" s="44">
        <v>0</v>
      </c>
      <c r="N2660" s="44">
        <v>0</v>
      </c>
      <c r="O2660" s="44">
        <v>0</v>
      </c>
      <c r="P2660" s="44">
        <v>0</v>
      </c>
      <c r="Q2660" s="44">
        <v>1231449</v>
      </c>
      <c r="R2660" s="44">
        <v>1231449</v>
      </c>
      <c r="S2660" s="44">
        <v>1025995</v>
      </c>
      <c r="T2660" s="44">
        <f t="shared" ref="T2660:T2687" si="1871">U2660+V2660+W2660</f>
        <v>205454</v>
      </c>
      <c r="U2660" s="44">
        <v>110000</v>
      </c>
      <c r="V2660" s="44">
        <v>95454</v>
      </c>
      <c r="W2660" s="44"/>
      <c r="X2660" s="44">
        <f t="shared" ref="X2660:X2687" si="1872">S2660+T2660</f>
        <v>1231449</v>
      </c>
      <c r="Y2660" s="209">
        <f t="shared" si="1868"/>
        <v>100</v>
      </c>
    </row>
    <row r="2661" spans="1:25">
      <c r="A2661" s="20" t="s">
        <v>786</v>
      </c>
      <c r="B2661" s="20" t="s">
        <v>172</v>
      </c>
      <c r="C2661" s="20" t="s">
        <v>1120</v>
      </c>
      <c r="D2661" s="20" t="s">
        <v>1121</v>
      </c>
      <c r="E2661" s="20" t="s">
        <v>134</v>
      </c>
      <c r="F2661" s="23" t="s">
        <v>0</v>
      </c>
      <c r="G2661" s="154" t="s">
        <v>0</v>
      </c>
      <c r="H2661" s="21" t="s">
        <v>13</v>
      </c>
      <c r="I2661" s="66">
        <f t="shared" si="1848"/>
        <v>161400</v>
      </c>
      <c r="J2661" s="66">
        <f t="shared" ref="J2661:P2661" si="1873">SUM(J2662:J2666)</f>
        <v>161400</v>
      </c>
      <c r="K2661" s="66">
        <f t="shared" si="1850"/>
        <v>0</v>
      </c>
      <c r="L2661" s="66">
        <f t="shared" si="1873"/>
        <v>0</v>
      </c>
      <c r="M2661" s="66">
        <f t="shared" si="1873"/>
        <v>0</v>
      </c>
      <c r="N2661" s="66">
        <f t="shared" si="1873"/>
        <v>0</v>
      </c>
      <c r="O2661" s="66">
        <f t="shared" si="1873"/>
        <v>0</v>
      </c>
      <c r="P2661" s="66">
        <f t="shared" si="1873"/>
        <v>0</v>
      </c>
      <c r="Q2661" s="66">
        <f>SUM(Q2662:Q2666)</f>
        <v>168605</v>
      </c>
      <c r="R2661" s="66">
        <f>SUM(R2662:R2666)</f>
        <v>168605</v>
      </c>
      <c r="S2661" s="66">
        <f>SUM(S2662:S2666)</f>
        <v>157805</v>
      </c>
      <c r="T2661" s="66">
        <f t="shared" ref="T2661:X2661" si="1874">SUM(T2662:T2666)</f>
        <v>10800</v>
      </c>
      <c r="U2661" s="66">
        <f t="shared" si="1874"/>
        <v>10800</v>
      </c>
      <c r="V2661" s="66">
        <f t="shared" si="1874"/>
        <v>0</v>
      </c>
      <c r="W2661" s="66">
        <f t="shared" si="1874"/>
        <v>0</v>
      </c>
      <c r="X2661" s="66">
        <f t="shared" si="1874"/>
        <v>168605</v>
      </c>
      <c r="Y2661" s="208">
        <f t="shared" si="1868"/>
        <v>100</v>
      </c>
    </row>
    <row r="2662" spans="1:25">
      <c r="A2662" s="23" t="s">
        <v>786</v>
      </c>
      <c r="B2662" s="23" t="s">
        <v>172</v>
      </c>
      <c r="C2662" s="23" t="s">
        <v>1120</v>
      </c>
      <c r="D2662" s="23" t="s">
        <v>1121</v>
      </c>
      <c r="E2662" s="22">
        <v>6112</v>
      </c>
      <c r="F2662" s="23" t="s">
        <v>1123</v>
      </c>
      <c r="G2662" s="128" t="s">
        <v>3378</v>
      </c>
      <c r="H2662" s="32" t="s">
        <v>16</v>
      </c>
      <c r="I2662" s="44">
        <f t="shared" si="1848"/>
        <v>25000</v>
      </c>
      <c r="J2662" s="44">
        <v>25000</v>
      </c>
      <c r="K2662" s="44">
        <f t="shared" si="1850"/>
        <v>0</v>
      </c>
      <c r="L2662" s="44">
        <v>0</v>
      </c>
      <c r="M2662" s="44">
        <v>0</v>
      </c>
      <c r="N2662" s="44">
        <v>0</v>
      </c>
      <c r="O2662" s="44">
        <v>0</v>
      </c>
      <c r="P2662" s="44">
        <v>0</v>
      </c>
      <c r="Q2662" s="44">
        <v>25000</v>
      </c>
      <c r="R2662" s="44">
        <v>25000</v>
      </c>
      <c r="S2662" s="44">
        <v>25000</v>
      </c>
      <c r="T2662" s="44">
        <f t="shared" si="1871"/>
        <v>0</v>
      </c>
      <c r="U2662" s="44"/>
      <c r="V2662" s="44"/>
      <c r="W2662" s="44"/>
      <c r="X2662" s="44">
        <f t="shared" si="1872"/>
        <v>25000</v>
      </c>
      <c r="Y2662" s="209">
        <f t="shared" si="1868"/>
        <v>100</v>
      </c>
    </row>
    <row r="2663" spans="1:25">
      <c r="A2663" s="23" t="s">
        <v>786</v>
      </c>
      <c r="B2663" s="23" t="s">
        <v>172</v>
      </c>
      <c r="C2663" s="23" t="s">
        <v>1120</v>
      </c>
      <c r="D2663" s="23" t="s">
        <v>1121</v>
      </c>
      <c r="E2663" s="22">
        <v>6112</v>
      </c>
      <c r="F2663" s="23" t="s">
        <v>1124</v>
      </c>
      <c r="G2663" s="128" t="s">
        <v>3378</v>
      </c>
      <c r="H2663" s="32" t="s">
        <v>19</v>
      </c>
      <c r="I2663" s="44">
        <f t="shared" si="1848"/>
        <v>94500</v>
      </c>
      <c r="J2663" s="44">
        <v>94500</v>
      </c>
      <c r="K2663" s="44">
        <f t="shared" si="1850"/>
        <v>0</v>
      </c>
      <c r="L2663" s="44">
        <v>0</v>
      </c>
      <c r="M2663" s="44">
        <v>0</v>
      </c>
      <c r="N2663" s="44">
        <v>0</v>
      </c>
      <c r="O2663" s="44">
        <v>0</v>
      </c>
      <c r="P2663" s="44">
        <v>0</v>
      </c>
      <c r="Q2663" s="44">
        <v>94500</v>
      </c>
      <c r="R2663" s="44">
        <v>94500</v>
      </c>
      <c r="S2663" s="44">
        <v>94500</v>
      </c>
      <c r="T2663" s="44">
        <f t="shared" si="1871"/>
        <v>0</v>
      </c>
      <c r="U2663" s="44"/>
      <c r="V2663" s="44"/>
      <c r="W2663" s="44"/>
      <c r="X2663" s="44">
        <f t="shared" si="1872"/>
        <v>94500</v>
      </c>
      <c r="Y2663" s="209">
        <f t="shared" si="1868"/>
        <v>100</v>
      </c>
    </row>
    <row r="2664" spans="1:25">
      <c r="A2664" s="23" t="s">
        <v>786</v>
      </c>
      <c r="B2664" s="23" t="s">
        <v>172</v>
      </c>
      <c r="C2664" s="23" t="s">
        <v>1120</v>
      </c>
      <c r="D2664" s="23" t="s">
        <v>1121</v>
      </c>
      <c r="E2664" s="22">
        <v>6112</v>
      </c>
      <c r="F2664" s="23" t="s">
        <v>1125</v>
      </c>
      <c r="G2664" s="128" t="s">
        <v>3378</v>
      </c>
      <c r="H2664" s="32" t="s">
        <v>17</v>
      </c>
      <c r="I2664" s="44">
        <f t="shared" si="1848"/>
        <v>22000</v>
      </c>
      <c r="J2664" s="44">
        <v>22000</v>
      </c>
      <c r="K2664" s="44">
        <f t="shared" si="1850"/>
        <v>0</v>
      </c>
      <c r="L2664" s="44">
        <v>0</v>
      </c>
      <c r="M2664" s="44">
        <v>0</v>
      </c>
      <c r="N2664" s="44">
        <v>0</v>
      </c>
      <c r="O2664" s="44">
        <v>0</v>
      </c>
      <c r="P2664" s="44">
        <v>0</v>
      </c>
      <c r="Q2664" s="44">
        <v>29205</v>
      </c>
      <c r="R2664" s="44">
        <v>29205</v>
      </c>
      <c r="S2664" s="44">
        <v>29205</v>
      </c>
      <c r="T2664" s="44">
        <f t="shared" si="1871"/>
        <v>0</v>
      </c>
      <c r="U2664" s="44"/>
      <c r="V2664" s="44"/>
      <c r="W2664" s="44"/>
      <c r="X2664" s="44">
        <f t="shared" si="1872"/>
        <v>29205</v>
      </c>
      <c r="Y2664" s="209">
        <f t="shared" si="1868"/>
        <v>100</v>
      </c>
    </row>
    <row r="2665" spans="1:25">
      <c r="A2665" s="23" t="s">
        <v>786</v>
      </c>
      <c r="B2665" s="23" t="s">
        <v>172</v>
      </c>
      <c r="C2665" s="23" t="s">
        <v>1120</v>
      </c>
      <c r="D2665" s="23" t="s">
        <v>1121</v>
      </c>
      <c r="E2665" s="22">
        <v>6112</v>
      </c>
      <c r="F2665" s="23" t="s">
        <v>1126</v>
      </c>
      <c r="G2665" s="128" t="s">
        <v>3378</v>
      </c>
      <c r="H2665" s="32" t="s">
        <v>15</v>
      </c>
      <c r="I2665" s="44">
        <f t="shared" si="1848"/>
        <v>5000</v>
      </c>
      <c r="J2665" s="44">
        <v>5000</v>
      </c>
      <c r="K2665" s="44">
        <f t="shared" si="1850"/>
        <v>0</v>
      </c>
      <c r="L2665" s="44">
        <v>0</v>
      </c>
      <c r="M2665" s="44">
        <v>0</v>
      </c>
      <c r="N2665" s="44">
        <v>0</v>
      </c>
      <c r="O2665" s="44">
        <v>0</v>
      </c>
      <c r="P2665" s="44">
        <v>0</v>
      </c>
      <c r="Q2665" s="44">
        <v>5000</v>
      </c>
      <c r="R2665" s="44">
        <v>5000</v>
      </c>
      <c r="S2665" s="44">
        <v>0</v>
      </c>
      <c r="T2665" s="44">
        <f t="shared" si="1871"/>
        <v>5000</v>
      </c>
      <c r="U2665" s="44">
        <v>5000</v>
      </c>
      <c r="V2665" s="44"/>
      <c r="W2665" s="44"/>
      <c r="X2665" s="44">
        <f t="shared" si="1872"/>
        <v>5000</v>
      </c>
      <c r="Y2665" s="209">
        <f t="shared" si="1868"/>
        <v>100</v>
      </c>
    </row>
    <row r="2666" spans="1:25">
      <c r="A2666" s="23" t="s">
        <v>786</v>
      </c>
      <c r="B2666" s="23" t="s">
        <v>172</v>
      </c>
      <c r="C2666" s="23" t="s">
        <v>1120</v>
      </c>
      <c r="D2666" s="23" t="s">
        <v>1121</v>
      </c>
      <c r="E2666" s="22">
        <v>6112</v>
      </c>
      <c r="F2666" s="23" t="s">
        <v>1127</v>
      </c>
      <c r="G2666" s="128" t="s">
        <v>3378</v>
      </c>
      <c r="H2666" s="32" t="s">
        <v>18</v>
      </c>
      <c r="I2666" s="44">
        <f t="shared" si="1848"/>
        <v>14900</v>
      </c>
      <c r="J2666" s="44">
        <v>14900</v>
      </c>
      <c r="K2666" s="44">
        <f t="shared" si="1850"/>
        <v>0</v>
      </c>
      <c r="L2666" s="44">
        <v>0</v>
      </c>
      <c r="M2666" s="44">
        <v>0</v>
      </c>
      <c r="N2666" s="44">
        <v>0</v>
      </c>
      <c r="O2666" s="44">
        <v>0</v>
      </c>
      <c r="P2666" s="44">
        <v>0</v>
      </c>
      <c r="Q2666" s="44">
        <v>14900</v>
      </c>
      <c r="R2666" s="44">
        <v>14900</v>
      </c>
      <c r="S2666" s="44">
        <v>9100</v>
      </c>
      <c r="T2666" s="44">
        <f t="shared" si="1871"/>
        <v>5800</v>
      </c>
      <c r="U2666" s="44">
        <v>5800</v>
      </c>
      <c r="V2666" s="44"/>
      <c r="W2666" s="44"/>
      <c r="X2666" s="44">
        <f t="shared" si="1872"/>
        <v>14900</v>
      </c>
      <c r="Y2666" s="209">
        <f t="shared" si="1868"/>
        <v>100</v>
      </c>
    </row>
    <row r="2667" spans="1:25">
      <c r="A2667" s="23" t="s">
        <v>786</v>
      </c>
      <c r="B2667" s="23" t="s">
        <v>172</v>
      </c>
      <c r="C2667" s="23" t="s">
        <v>1120</v>
      </c>
      <c r="D2667" s="23" t="s">
        <v>1121</v>
      </c>
      <c r="E2667" s="21" t="s">
        <v>139</v>
      </c>
      <c r="F2667" s="21" t="s">
        <v>0</v>
      </c>
      <c r="G2667" s="150" t="s">
        <v>0</v>
      </c>
      <c r="H2667" s="21" t="s">
        <v>21</v>
      </c>
      <c r="I2667" s="66">
        <f t="shared" si="1848"/>
        <v>123034</v>
      </c>
      <c r="J2667" s="66">
        <f t="shared" ref="J2667:X2667" si="1875">SUM(J2668)</f>
        <v>123034</v>
      </c>
      <c r="K2667" s="66">
        <f t="shared" si="1850"/>
        <v>0</v>
      </c>
      <c r="L2667" s="66">
        <f t="shared" si="1875"/>
        <v>0</v>
      </c>
      <c r="M2667" s="66">
        <f t="shared" si="1875"/>
        <v>0</v>
      </c>
      <c r="N2667" s="66">
        <f t="shared" si="1875"/>
        <v>0</v>
      </c>
      <c r="O2667" s="66">
        <f t="shared" si="1875"/>
        <v>0</v>
      </c>
      <c r="P2667" s="66">
        <f t="shared" si="1875"/>
        <v>0</v>
      </c>
      <c r="Q2667" s="66">
        <f t="shared" si="1875"/>
        <v>137402</v>
      </c>
      <c r="R2667" s="66">
        <f t="shared" si="1875"/>
        <v>137402</v>
      </c>
      <c r="S2667" s="66">
        <f t="shared" si="1875"/>
        <v>118647</v>
      </c>
      <c r="T2667" s="66">
        <f t="shared" si="1875"/>
        <v>18755</v>
      </c>
      <c r="U2667" s="66">
        <f t="shared" si="1875"/>
        <v>18700</v>
      </c>
      <c r="V2667" s="66">
        <f t="shared" si="1875"/>
        <v>55</v>
      </c>
      <c r="W2667" s="66">
        <f t="shared" si="1875"/>
        <v>0</v>
      </c>
      <c r="X2667" s="66">
        <f t="shared" si="1875"/>
        <v>137402</v>
      </c>
      <c r="Y2667" s="208">
        <f t="shared" si="1868"/>
        <v>100</v>
      </c>
    </row>
    <row r="2668" spans="1:25">
      <c r="A2668" s="23" t="s">
        <v>786</v>
      </c>
      <c r="B2668" s="23" t="s">
        <v>172</v>
      </c>
      <c r="C2668" s="23" t="s">
        <v>1120</v>
      </c>
      <c r="D2668" s="23" t="s">
        <v>1121</v>
      </c>
      <c r="E2668" s="22">
        <v>6121</v>
      </c>
      <c r="F2668" s="23"/>
      <c r="G2668" s="128" t="s">
        <v>3378</v>
      </c>
      <c r="H2668" s="32" t="s">
        <v>22</v>
      </c>
      <c r="I2668" s="44">
        <f t="shared" si="1848"/>
        <v>123034</v>
      </c>
      <c r="J2668" s="44">
        <v>123034</v>
      </c>
      <c r="K2668" s="44">
        <f t="shared" si="1850"/>
        <v>0</v>
      </c>
      <c r="L2668" s="44">
        <v>0</v>
      </c>
      <c r="M2668" s="44">
        <v>0</v>
      </c>
      <c r="N2668" s="44">
        <v>0</v>
      </c>
      <c r="O2668" s="44">
        <v>0</v>
      </c>
      <c r="P2668" s="44">
        <v>0</v>
      </c>
      <c r="Q2668" s="44">
        <v>137402</v>
      </c>
      <c r="R2668" s="44">
        <v>137402</v>
      </c>
      <c r="S2668" s="44">
        <v>118647</v>
      </c>
      <c r="T2668" s="44">
        <f t="shared" si="1871"/>
        <v>18755</v>
      </c>
      <c r="U2668" s="44">
        <v>18700</v>
      </c>
      <c r="V2668" s="44">
        <v>55</v>
      </c>
      <c r="W2668" s="44"/>
      <c r="X2668" s="44">
        <f t="shared" si="1872"/>
        <v>137402</v>
      </c>
      <c r="Y2668" s="209">
        <f t="shared" si="1868"/>
        <v>100</v>
      </c>
    </row>
    <row r="2669" spans="1:25">
      <c r="A2669" s="23" t="s">
        <v>786</v>
      </c>
      <c r="B2669" s="23" t="s">
        <v>172</v>
      </c>
      <c r="C2669" s="23" t="s">
        <v>1120</v>
      </c>
      <c r="D2669" s="23" t="s">
        <v>1121</v>
      </c>
      <c r="E2669" s="21" t="s">
        <v>141</v>
      </c>
      <c r="F2669" s="21" t="s">
        <v>0</v>
      </c>
      <c r="G2669" s="150" t="s">
        <v>0</v>
      </c>
      <c r="H2669" s="21" t="s">
        <v>23</v>
      </c>
      <c r="I2669" s="66">
        <f t="shared" si="1848"/>
        <v>108390</v>
      </c>
      <c r="J2669" s="66">
        <f t="shared" ref="J2669:P2669" si="1876">SUM(J2670:J2677)</f>
        <v>90890</v>
      </c>
      <c r="K2669" s="66">
        <f t="shared" si="1850"/>
        <v>17500</v>
      </c>
      <c r="L2669" s="66">
        <f t="shared" si="1876"/>
        <v>17500</v>
      </c>
      <c r="M2669" s="66">
        <f t="shared" si="1876"/>
        <v>0</v>
      </c>
      <c r="N2669" s="66">
        <f t="shared" si="1876"/>
        <v>0</v>
      </c>
      <c r="O2669" s="66">
        <f t="shared" si="1876"/>
        <v>0</v>
      </c>
      <c r="P2669" s="66">
        <f t="shared" si="1876"/>
        <v>0</v>
      </c>
      <c r="Q2669" s="66">
        <f>SUM(Q2670:Q2677)</f>
        <v>125581</v>
      </c>
      <c r="R2669" s="66">
        <f>SUM(R2670:R2677)</f>
        <v>107081</v>
      </c>
      <c r="S2669" s="66">
        <f>SUM(S2670:S2677)</f>
        <v>86589</v>
      </c>
      <c r="T2669" s="66">
        <f t="shared" ref="T2669:X2669" si="1877">SUM(T2670:T2677)</f>
        <v>20494</v>
      </c>
      <c r="U2669" s="66">
        <f t="shared" si="1877"/>
        <v>7754</v>
      </c>
      <c r="V2669" s="66">
        <f t="shared" si="1877"/>
        <v>7450</v>
      </c>
      <c r="W2669" s="66">
        <f t="shared" si="1877"/>
        <v>5290</v>
      </c>
      <c r="X2669" s="66">
        <f t="shared" si="1877"/>
        <v>107083</v>
      </c>
      <c r="Y2669" s="208">
        <f t="shared" si="1868"/>
        <v>100.0018677449781</v>
      </c>
    </row>
    <row r="2670" spans="1:25">
      <c r="A2670" s="23" t="s">
        <v>786</v>
      </c>
      <c r="B2670" s="23" t="s">
        <v>172</v>
      </c>
      <c r="C2670" s="23" t="s">
        <v>1120</v>
      </c>
      <c r="D2670" s="23" t="s">
        <v>1121</v>
      </c>
      <c r="E2670" s="22">
        <v>6131</v>
      </c>
      <c r="F2670" s="23"/>
      <c r="G2670" s="128" t="s">
        <v>3378</v>
      </c>
      <c r="H2670" s="32" t="s">
        <v>24</v>
      </c>
      <c r="I2670" s="44">
        <f t="shared" si="1848"/>
        <v>3500</v>
      </c>
      <c r="J2670" s="44">
        <v>2000</v>
      </c>
      <c r="K2670" s="44">
        <f t="shared" si="1850"/>
        <v>1500</v>
      </c>
      <c r="L2670" s="44">
        <v>1500</v>
      </c>
      <c r="M2670" s="44">
        <v>0</v>
      </c>
      <c r="N2670" s="44">
        <v>0</v>
      </c>
      <c r="O2670" s="44">
        <v>0</v>
      </c>
      <c r="P2670" s="44">
        <v>0</v>
      </c>
      <c r="Q2670" s="44">
        <v>12500</v>
      </c>
      <c r="R2670" s="44">
        <v>11000</v>
      </c>
      <c r="S2670" s="44">
        <v>11000</v>
      </c>
      <c r="T2670" s="44">
        <f t="shared" si="1871"/>
        <v>0</v>
      </c>
      <c r="U2670" s="44"/>
      <c r="V2670" s="44"/>
      <c r="W2670" s="44"/>
      <c r="X2670" s="44">
        <f t="shared" si="1872"/>
        <v>11000</v>
      </c>
      <c r="Y2670" s="209">
        <f t="shared" si="1868"/>
        <v>100</v>
      </c>
    </row>
    <row r="2671" spans="1:25">
      <c r="A2671" s="23" t="s">
        <v>786</v>
      </c>
      <c r="B2671" s="23" t="s">
        <v>172</v>
      </c>
      <c r="C2671" s="23" t="s">
        <v>1120</v>
      </c>
      <c r="D2671" s="23" t="s">
        <v>1121</v>
      </c>
      <c r="E2671" s="22">
        <v>6132</v>
      </c>
      <c r="F2671" s="23"/>
      <c r="G2671" s="128" t="s">
        <v>3378</v>
      </c>
      <c r="H2671" s="32" t="s">
        <v>25</v>
      </c>
      <c r="I2671" s="44">
        <f t="shared" si="1848"/>
        <v>22000</v>
      </c>
      <c r="J2671" s="44">
        <v>22000</v>
      </c>
      <c r="K2671" s="44">
        <f t="shared" si="1850"/>
        <v>0</v>
      </c>
      <c r="L2671" s="44">
        <v>0</v>
      </c>
      <c r="M2671" s="44">
        <v>0</v>
      </c>
      <c r="N2671" s="44">
        <v>0</v>
      </c>
      <c r="O2671" s="44">
        <v>0</v>
      </c>
      <c r="P2671" s="44">
        <v>0</v>
      </c>
      <c r="Q2671" s="44">
        <v>22000</v>
      </c>
      <c r="R2671" s="44">
        <v>22000</v>
      </c>
      <c r="S2671" s="44">
        <v>18000</v>
      </c>
      <c r="T2671" s="44">
        <f t="shared" si="1871"/>
        <v>4000</v>
      </c>
      <c r="U2671" s="44">
        <v>1500</v>
      </c>
      <c r="V2671" s="44">
        <v>1500</v>
      </c>
      <c r="W2671" s="44">
        <v>1000</v>
      </c>
      <c r="X2671" s="44">
        <f t="shared" si="1872"/>
        <v>22000</v>
      </c>
      <c r="Y2671" s="209">
        <f t="shared" si="1868"/>
        <v>100</v>
      </c>
    </row>
    <row r="2672" spans="1:25">
      <c r="A2672" s="23" t="s">
        <v>786</v>
      </c>
      <c r="B2672" s="23" t="s">
        <v>172</v>
      </c>
      <c r="C2672" s="23" t="s">
        <v>1120</v>
      </c>
      <c r="D2672" s="23" t="s">
        <v>1121</v>
      </c>
      <c r="E2672" s="22">
        <v>6133</v>
      </c>
      <c r="F2672" s="23"/>
      <c r="G2672" s="128" t="s">
        <v>3378</v>
      </c>
      <c r="H2672" s="32" t="s">
        <v>26</v>
      </c>
      <c r="I2672" s="44">
        <f t="shared" si="1848"/>
        <v>5500</v>
      </c>
      <c r="J2672" s="44">
        <v>5500</v>
      </c>
      <c r="K2672" s="44">
        <f t="shared" si="1850"/>
        <v>0</v>
      </c>
      <c r="L2672" s="44">
        <v>0</v>
      </c>
      <c r="M2672" s="44">
        <v>0</v>
      </c>
      <c r="N2672" s="44">
        <v>0</v>
      </c>
      <c r="O2672" s="44">
        <v>0</v>
      </c>
      <c r="P2672" s="44">
        <v>0</v>
      </c>
      <c r="Q2672" s="44">
        <v>5500</v>
      </c>
      <c r="R2672" s="44">
        <v>5500</v>
      </c>
      <c r="S2672" s="44">
        <v>4500</v>
      </c>
      <c r="T2672" s="44">
        <f t="shared" si="1871"/>
        <v>1000</v>
      </c>
      <c r="U2672" s="44">
        <v>500</v>
      </c>
      <c r="V2672" s="44">
        <v>500</v>
      </c>
      <c r="W2672" s="44"/>
      <c r="X2672" s="44">
        <f t="shared" si="1872"/>
        <v>5500</v>
      </c>
      <c r="Y2672" s="209">
        <f t="shared" si="1868"/>
        <v>100</v>
      </c>
    </row>
    <row r="2673" spans="1:25">
      <c r="A2673" s="23" t="s">
        <v>786</v>
      </c>
      <c r="B2673" s="23" t="s">
        <v>172</v>
      </c>
      <c r="C2673" s="23" t="s">
        <v>1120</v>
      </c>
      <c r="D2673" s="23" t="s">
        <v>1121</v>
      </c>
      <c r="E2673" s="22">
        <v>6134</v>
      </c>
      <c r="F2673" s="23"/>
      <c r="G2673" s="128" t="s">
        <v>3378</v>
      </c>
      <c r="H2673" s="32" t="s">
        <v>27</v>
      </c>
      <c r="I2673" s="44">
        <f t="shared" si="1848"/>
        <v>12000</v>
      </c>
      <c r="J2673" s="44">
        <v>10000</v>
      </c>
      <c r="K2673" s="44">
        <f t="shared" si="1850"/>
        <v>2000</v>
      </c>
      <c r="L2673" s="44">
        <v>2000</v>
      </c>
      <c r="M2673" s="44">
        <v>0</v>
      </c>
      <c r="N2673" s="44">
        <v>0</v>
      </c>
      <c r="O2673" s="44">
        <v>0</v>
      </c>
      <c r="P2673" s="44">
        <v>0</v>
      </c>
      <c r="Q2673" s="44">
        <v>12000</v>
      </c>
      <c r="R2673" s="44">
        <v>10000</v>
      </c>
      <c r="S2673" s="44">
        <v>7650</v>
      </c>
      <c r="T2673" s="44">
        <f t="shared" si="1871"/>
        <v>2350</v>
      </c>
      <c r="U2673" s="44">
        <v>800</v>
      </c>
      <c r="V2673" s="44">
        <v>800</v>
      </c>
      <c r="W2673" s="44">
        <v>750</v>
      </c>
      <c r="X2673" s="44">
        <f t="shared" si="1872"/>
        <v>10000</v>
      </c>
      <c r="Y2673" s="209">
        <f t="shared" si="1868"/>
        <v>100</v>
      </c>
    </row>
    <row r="2674" spans="1:25">
      <c r="A2674" s="23" t="s">
        <v>786</v>
      </c>
      <c r="B2674" s="23" t="s">
        <v>172</v>
      </c>
      <c r="C2674" s="23" t="s">
        <v>1120</v>
      </c>
      <c r="D2674" s="23" t="s">
        <v>1121</v>
      </c>
      <c r="E2674" s="22">
        <v>6135</v>
      </c>
      <c r="F2674" s="23"/>
      <c r="G2674" s="128" t="s">
        <v>3378</v>
      </c>
      <c r="H2674" s="32" t="s">
        <v>28</v>
      </c>
      <c r="I2674" s="44">
        <f t="shared" si="1848"/>
        <v>4250</v>
      </c>
      <c r="J2674" s="44">
        <v>2250</v>
      </c>
      <c r="K2674" s="44">
        <f t="shared" si="1850"/>
        <v>2000</v>
      </c>
      <c r="L2674" s="44">
        <v>2000</v>
      </c>
      <c r="M2674" s="44">
        <v>0</v>
      </c>
      <c r="N2674" s="44">
        <v>0</v>
      </c>
      <c r="O2674" s="44">
        <v>0</v>
      </c>
      <c r="P2674" s="44">
        <v>0</v>
      </c>
      <c r="Q2674" s="44">
        <v>4250</v>
      </c>
      <c r="R2674" s="44">
        <v>2250</v>
      </c>
      <c r="S2674" s="44">
        <v>1200</v>
      </c>
      <c r="T2674" s="44">
        <f t="shared" si="1871"/>
        <v>1050</v>
      </c>
      <c r="U2674" s="44">
        <v>500</v>
      </c>
      <c r="V2674" s="44">
        <v>500</v>
      </c>
      <c r="W2674" s="44">
        <v>50</v>
      </c>
      <c r="X2674" s="44">
        <f t="shared" si="1872"/>
        <v>2250</v>
      </c>
      <c r="Y2674" s="209">
        <f t="shared" si="1868"/>
        <v>100</v>
      </c>
    </row>
    <row r="2675" spans="1:25">
      <c r="A2675" s="23" t="s">
        <v>786</v>
      </c>
      <c r="B2675" s="23" t="s">
        <v>172</v>
      </c>
      <c r="C2675" s="23" t="s">
        <v>1120</v>
      </c>
      <c r="D2675" s="23" t="s">
        <v>1121</v>
      </c>
      <c r="E2675" s="22">
        <v>6137</v>
      </c>
      <c r="F2675" s="23"/>
      <c r="G2675" s="128" t="s">
        <v>3378</v>
      </c>
      <c r="H2675" s="32" t="s">
        <v>30</v>
      </c>
      <c r="I2675" s="44">
        <f t="shared" si="1848"/>
        <v>15000</v>
      </c>
      <c r="J2675" s="44">
        <v>10000</v>
      </c>
      <c r="K2675" s="44">
        <f t="shared" si="1850"/>
        <v>5000</v>
      </c>
      <c r="L2675" s="44">
        <v>5000</v>
      </c>
      <c r="M2675" s="44">
        <v>0</v>
      </c>
      <c r="N2675" s="44">
        <v>0</v>
      </c>
      <c r="O2675" s="44">
        <v>0</v>
      </c>
      <c r="P2675" s="44">
        <v>0</v>
      </c>
      <c r="Q2675" s="44">
        <v>15000</v>
      </c>
      <c r="R2675" s="44">
        <v>10000</v>
      </c>
      <c r="S2675" s="44">
        <v>7650</v>
      </c>
      <c r="T2675" s="44">
        <f t="shared" si="1871"/>
        <v>2350</v>
      </c>
      <c r="U2675" s="44">
        <v>800</v>
      </c>
      <c r="V2675" s="44">
        <v>800</v>
      </c>
      <c r="W2675" s="44">
        <v>750</v>
      </c>
      <c r="X2675" s="44">
        <f t="shared" si="1872"/>
        <v>10000</v>
      </c>
      <c r="Y2675" s="209">
        <f t="shared" si="1868"/>
        <v>100</v>
      </c>
    </row>
    <row r="2676" spans="1:25">
      <c r="A2676" s="23" t="s">
        <v>786</v>
      </c>
      <c r="B2676" s="23" t="s">
        <v>172</v>
      </c>
      <c r="C2676" s="23" t="s">
        <v>1120</v>
      </c>
      <c r="D2676" s="23" t="s">
        <v>1121</v>
      </c>
      <c r="E2676" s="22">
        <v>6138</v>
      </c>
      <c r="F2676" s="23"/>
      <c r="G2676" s="128" t="s">
        <v>3378</v>
      </c>
      <c r="H2676" s="32" t="s">
        <v>31</v>
      </c>
      <c r="I2676" s="44">
        <f t="shared" si="1848"/>
        <v>0</v>
      </c>
      <c r="J2676" s="44">
        <v>0</v>
      </c>
      <c r="K2676" s="44">
        <f t="shared" si="1850"/>
        <v>0</v>
      </c>
      <c r="L2676" s="44">
        <v>0</v>
      </c>
      <c r="M2676" s="44">
        <v>0</v>
      </c>
      <c r="N2676" s="44">
        <v>0</v>
      </c>
      <c r="O2676" s="44">
        <v>0</v>
      </c>
      <c r="P2676" s="44">
        <v>0</v>
      </c>
      <c r="Q2676" s="44">
        <v>0</v>
      </c>
      <c r="R2676" s="44">
        <v>0</v>
      </c>
      <c r="S2676" s="44">
        <v>0</v>
      </c>
      <c r="T2676" s="44">
        <f t="shared" si="1871"/>
        <v>0</v>
      </c>
      <c r="U2676" s="44"/>
      <c r="V2676" s="44"/>
      <c r="W2676" s="44"/>
      <c r="X2676" s="44">
        <f t="shared" si="1872"/>
        <v>0</v>
      </c>
      <c r="Y2676" s="209">
        <f t="shared" si="1868"/>
        <v>0</v>
      </c>
    </row>
    <row r="2677" spans="1:25">
      <c r="A2677" s="20" t="s">
        <v>786</v>
      </c>
      <c r="B2677" s="20" t="s">
        <v>172</v>
      </c>
      <c r="C2677" s="20" t="s">
        <v>1120</v>
      </c>
      <c r="D2677" s="20" t="s">
        <v>1121</v>
      </c>
      <c r="E2677" s="20" t="s">
        <v>144</v>
      </c>
      <c r="F2677" s="23" t="s">
        <v>0</v>
      </c>
      <c r="G2677" s="154" t="s">
        <v>0</v>
      </c>
      <c r="H2677" s="21" t="s">
        <v>32</v>
      </c>
      <c r="I2677" s="66">
        <f t="shared" si="1848"/>
        <v>46140</v>
      </c>
      <c r="J2677" s="66">
        <f>SUM(J2678:J2680)</f>
        <v>39140</v>
      </c>
      <c r="K2677" s="66">
        <f t="shared" si="1850"/>
        <v>7000</v>
      </c>
      <c r="L2677" s="66">
        <f t="shared" ref="L2677:X2677" si="1878">SUM(L2678:L2680)</f>
        <v>7000</v>
      </c>
      <c r="M2677" s="66">
        <f t="shared" si="1878"/>
        <v>0</v>
      </c>
      <c r="N2677" s="66">
        <f t="shared" si="1878"/>
        <v>0</v>
      </c>
      <c r="O2677" s="66">
        <f t="shared" si="1878"/>
        <v>0</v>
      </c>
      <c r="P2677" s="66">
        <f t="shared" si="1878"/>
        <v>0</v>
      </c>
      <c r="Q2677" s="66">
        <f t="shared" si="1878"/>
        <v>54331</v>
      </c>
      <c r="R2677" s="66">
        <f t="shared" si="1878"/>
        <v>46331</v>
      </c>
      <c r="S2677" s="66">
        <f t="shared" si="1878"/>
        <v>36589</v>
      </c>
      <c r="T2677" s="66">
        <f t="shared" si="1878"/>
        <v>9744</v>
      </c>
      <c r="U2677" s="66">
        <f t="shared" si="1878"/>
        <v>3654</v>
      </c>
      <c r="V2677" s="66">
        <f t="shared" si="1878"/>
        <v>3350</v>
      </c>
      <c r="W2677" s="66">
        <f t="shared" si="1878"/>
        <v>2740</v>
      </c>
      <c r="X2677" s="66">
        <f t="shared" si="1878"/>
        <v>46333</v>
      </c>
      <c r="Y2677" s="208">
        <f t="shared" si="1868"/>
        <v>100.0043167641536</v>
      </c>
    </row>
    <row r="2678" spans="1:25">
      <c r="A2678" s="23" t="s">
        <v>786</v>
      </c>
      <c r="B2678" s="23" t="s">
        <v>172</v>
      </c>
      <c r="C2678" s="23" t="s">
        <v>1120</v>
      </c>
      <c r="D2678" s="23" t="s">
        <v>1121</v>
      </c>
      <c r="E2678" s="22">
        <v>6139</v>
      </c>
      <c r="F2678" s="23"/>
      <c r="G2678" s="128" t="s">
        <v>3378</v>
      </c>
      <c r="H2678" s="32" t="s">
        <v>32</v>
      </c>
      <c r="I2678" s="44">
        <f t="shared" si="1848"/>
        <v>37540</v>
      </c>
      <c r="J2678" s="44">
        <v>30540</v>
      </c>
      <c r="K2678" s="44">
        <f t="shared" si="1850"/>
        <v>7000</v>
      </c>
      <c r="L2678" s="44">
        <v>7000</v>
      </c>
      <c r="M2678" s="44">
        <v>0</v>
      </c>
      <c r="N2678" s="44">
        <v>0</v>
      </c>
      <c r="O2678" s="44">
        <v>0</v>
      </c>
      <c r="P2678" s="44">
        <v>0</v>
      </c>
      <c r="Q2678" s="44">
        <v>45540</v>
      </c>
      <c r="R2678" s="44">
        <v>37540</v>
      </c>
      <c r="S2678" s="44">
        <v>28800</v>
      </c>
      <c r="T2678" s="44">
        <f t="shared" si="1871"/>
        <v>8740</v>
      </c>
      <c r="U2678" s="44">
        <v>3000</v>
      </c>
      <c r="V2678" s="44">
        <v>3000</v>
      </c>
      <c r="W2678" s="44">
        <v>2740</v>
      </c>
      <c r="X2678" s="44">
        <f t="shared" si="1872"/>
        <v>37540</v>
      </c>
      <c r="Y2678" s="209">
        <f t="shared" si="1868"/>
        <v>100</v>
      </c>
    </row>
    <row r="2679" spans="1:25">
      <c r="A2679" s="23" t="s">
        <v>786</v>
      </c>
      <c r="B2679" s="23" t="s">
        <v>172</v>
      </c>
      <c r="C2679" s="23" t="s">
        <v>1120</v>
      </c>
      <c r="D2679" s="23" t="s">
        <v>1121</v>
      </c>
      <c r="E2679" s="22">
        <v>6139</v>
      </c>
      <c r="F2679" s="23" t="s">
        <v>1128</v>
      </c>
      <c r="G2679" s="128" t="s">
        <v>3378</v>
      </c>
      <c r="H2679" s="32" t="s">
        <v>152</v>
      </c>
      <c r="I2679" s="44">
        <f t="shared" si="1848"/>
        <v>3500</v>
      </c>
      <c r="J2679" s="44">
        <v>3500</v>
      </c>
      <c r="K2679" s="44">
        <f t="shared" si="1850"/>
        <v>0</v>
      </c>
      <c r="L2679" s="44">
        <v>0</v>
      </c>
      <c r="M2679" s="44">
        <v>0</v>
      </c>
      <c r="N2679" s="44">
        <v>0</v>
      </c>
      <c r="O2679" s="44">
        <v>0</v>
      </c>
      <c r="P2679" s="44">
        <v>0</v>
      </c>
      <c r="Q2679" s="44">
        <v>3691</v>
      </c>
      <c r="R2679" s="44">
        <v>3691</v>
      </c>
      <c r="S2679" s="44">
        <v>3289</v>
      </c>
      <c r="T2679" s="44">
        <f t="shared" si="1871"/>
        <v>404</v>
      </c>
      <c r="U2679" s="44">
        <v>354</v>
      </c>
      <c r="V2679" s="44">
        <v>50</v>
      </c>
      <c r="W2679" s="44"/>
      <c r="X2679" s="44">
        <f t="shared" si="1872"/>
        <v>3693</v>
      </c>
      <c r="Y2679" s="209">
        <f t="shared" si="1868"/>
        <v>100.05418585749119</v>
      </c>
    </row>
    <row r="2680" spans="1:25">
      <c r="A2680" s="23" t="s">
        <v>786</v>
      </c>
      <c r="B2680" s="23" t="s">
        <v>172</v>
      </c>
      <c r="C2680" s="23" t="s">
        <v>1120</v>
      </c>
      <c r="D2680" s="23" t="s">
        <v>1121</v>
      </c>
      <c r="E2680" s="22">
        <v>6139</v>
      </c>
      <c r="F2680" s="23" t="s">
        <v>1129</v>
      </c>
      <c r="G2680" s="128" t="s">
        <v>3378</v>
      </c>
      <c r="H2680" s="32" t="s">
        <v>158</v>
      </c>
      <c r="I2680" s="44">
        <f t="shared" si="1848"/>
        <v>5100</v>
      </c>
      <c r="J2680" s="44">
        <v>5100</v>
      </c>
      <c r="K2680" s="44">
        <f t="shared" si="1850"/>
        <v>0</v>
      </c>
      <c r="L2680" s="44">
        <v>0</v>
      </c>
      <c r="M2680" s="44">
        <v>0</v>
      </c>
      <c r="N2680" s="44">
        <v>0</v>
      </c>
      <c r="O2680" s="44">
        <v>0</v>
      </c>
      <c r="P2680" s="44">
        <v>0</v>
      </c>
      <c r="Q2680" s="44">
        <v>5100</v>
      </c>
      <c r="R2680" s="44">
        <v>5100</v>
      </c>
      <c r="S2680" s="44">
        <v>4500</v>
      </c>
      <c r="T2680" s="44">
        <f t="shared" si="1871"/>
        <v>600</v>
      </c>
      <c r="U2680" s="44">
        <v>300</v>
      </c>
      <c r="V2680" s="44">
        <v>300</v>
      </c>
      <c r="W2680" s="44"/>
      <c r="X2680" s="44">
        <f t="shared" si="1872"/>
        <v>5100</v>
      </c>
      <c r="Y2680" s="209">
        <f t="shared" si="1868"/>
        <v>100</v>
      </c>
    </row>
    <row r="2681" spans="1:25" ht="20.399999999999999">
      <c r="A2681" s="20" t="s">
        <v>0</v>
      </c>
      <c r="B2681" s="20" t="s">
        <v>0</v>
      </c>
      <c r="C2681" s="20" t="s">
        <v>0</v>
      </c>
      <c r="D2681" s="21" t="s">
        <v>0</v>
      </c>
      <c r="E2681" s="21" t="s">
        <v>0</v>
      </c>
      <c r="F2681" s="21" t="s">
        <v>0</v>
      </c>
      <c r="G2681" s="150" t="s">
        <v>0</v>
      </c>
      <c r="H2681" s="30" t="s">
        <v>42</v>
      </c>
      <c r="I2681" s="31">
        <f t="shared" si="1848"/>
        <v>100</v>
      </c>
      <c r="J2681" s="31">
        <f t="shared" ref="J2681:X2682" si="1879">SUM(J2682)</f>
        <v>100</v>
      </c>
      <c r="K2681" s="31">
        <f t="shared" si="1850"/>
        <v>0</v>
      </c>
      <c r="L2681" s="31">
        <f t="shared" si="1879"/>
        <v>0</v>
      </c>
      <c r="M2681" s="31">
        <f t="shared" si="1879"/>
        <v>0</v>
      </c>
      <c r="N2681" s="31">
        <f t="shared" si="1879"/>
        <v>0</v>
      </c>
      <c r="O2681" s="31">
        <f t="shared" si="1879"/>
        <v>0</v>
      </c>
      <c r="P2681" s="31">
        <f t="shared" si="1879"/>
        <v>0</v>
      </c>
      <c r="Q2681" s="31">
        <f t="shared" si="1879"/>
        <v>3410</v>
      </c>
      <c r="R2681" s="31">
        <f t="shared" si="1879"/>
        <v>3410</v>
      </c>
      <c r="S2681" s="31">
        <f t="shared" si="1879"/>
        <v>3310</v>
      </c>
      <c r="T2681" s="31">
        <f t="shared" si="1879"/>
        <v>0</v>
      </c>
      <c r="U2681" s="31">
        <f t="shared" si="1879"/>
        <v>0</v>
      </c>
      <c r="V2681" s="31">
        <f t="shared" si="1879"/>
        <v>0</v>
      </c>
      <c r="W2681" s="31">
        <f t="shared" si="1879"/>
        <v>0</v>
      </c>
      <c r="X2681" s="31">
        <f t="shared" si="1879"/>
        <v>3310</v>
      </c>
      <c r="Y2681" s="220">
        <f t="shared" si="1868"/>
        <v>97.067448680351902</v>
      </c>
    </row>
    <row r="2682" spans="1:25">
      <c r="A2682" s="23" t="s">
        <v>786</v>
      </c>
      <c r="B2682" s="23" t="s">
        <v>172</v>
      </c>
      <c r="C2682" s="23" t="s">
        <v>1120</v>
      </c>
      <c r="D2682" s="23" t="s">
        <v>1121</v>
      </c>
      <c r="E2682" s="21" t="s">
        <v>159</v>
      </c>
      <c r="F2682" s="21" t="s">
        <v>0</v>
      </c>
      <c r="G2682" s="150" t="s">
        <v>0</v>
      </c>
      <c r="H2682" s="21" t="s">
        <v>34</v>
      </c>
      <c r="I2682" s="66">
        <f t="shared" si="1848"/>
        <v>100</v>
      </c>
      <c r="J2682" s="66">
        <f t="shared" si="1879"/>
        <v>100</v>
      </c>
      <c r="K2682" s="66">
        <f t="shared" si="1850"/>
        <v>0</v>
      </c>
      <c r="L2682" s="66">
        <f t="shared" si="1879"/>
        <v>0</v>
      </c>
      <c r="M2682" s="66">
        <f t="shared" si="1879"/>
        <v>0</v>
      </c>
      <c r="N2682" s="66">
        <f t="shared" si="1879"/>
        <v>0</v>
      </c>
      <c r="O2682" s="66">
        <f t="shared" si="1879"/>
        <v>0</v>
      </c>
      <c r="P2682" s="66">
        <f t="shared" si="1879"/>
        <v>0</v>
      </c>
      <c r="Q2682" s="66">
        <f t="shared" si="1879"/>
        <v>3410</v>
      </c>
      <c r="R2682" s="66">
        <f t="shared" si="1879"/>
        <v>3410</v>
      </c>
      <c r="S2682" s="66">
        <f t="shared" si="1879"/>
        <v>3310</v>
      </c>
      <c r="T2682" s="66">
        <f t="shared" si="1879"/>
        <v>0</v>
      </c>
      <c r="U2682" s="66">
        <f t="shared" si="1879"/>
        <v>0</v>
      </c>
      <c r="V2682" s="66">
        <f t="shared" si="1879"/>
        <v>0</v>
      </c>
      <c r="W2682" s="66">
        <f t="shared" si="1879"/>
        <v>0</v>
      </c>
      <c r="X2682" s="66">
        <f t="shared" si="1879"/>
        <v>3310</v>
      </c>
      <c r="Y2682" s="208">
        <f t="shared" si="1868"/>
        <v>97.067448680351902</v>
      </c>
    </row>
    <row r="2683" spans="1:25">
      <c r="A2683" s="23" t="s">
        <v>786</v>
      </c>
      <c r="B2683" s="23" t="s">
        <v>172</v>
      </c>
      <c r="C2683" s="23" t="s">
        <v>1120</v>
      </c>
      <c r="D2683" s="23" t="s">
        <v>1121</v>
      </c>
      <c r="E2683" s="22">
        <v>6148</v>
      </c>
      <c r="F2683" s="23"/>
      <c r="G2683" s="128" t="s">
        <v>3378</v>
      </c>
      <c r="H2683" s="32" t="s">
        <v>41</v>
      </c>
      <c r="I2683" s="44">
        <f t="shared" si="1848"/>
        <v>100</v>
      </c>
      <c r="J2683" s="44">
        <v>100</v>
      </c>
      <c r="K2683" s="44">
        <f t="shared" si="1850"/>
        <v>0</v>
      </c>
      <c r="L2683" s="44">
        <v>0</v>
      </c>
      <c r="M2683" s="44">
        <v>0</v>
      </c>
      <c r="N2683" s="44">
        <v>0</v>
      </c>
      <c r="O2683" s="44">
        <v>0</v>
      </c>
      <c r="P2683" s="44">
        <v>0</v>
      </c>
      <c r="Q2683" s="44">
        <v>3410</v>
      </c>
      <c r="R2683" s="44">
        <v>3410</v>
      </c>
      <c r="S2683" s="44">
        <v>3310</v>
      </c>
      <c r="T2683" s="44">
        <f t="shared" si="1871"/>
        <v>0</v>
      </c>
      <c r="U2683" s="44"/>
      <c r="V2683" s="44"/>
      <c r="W2683" s="44"/>
      <c r="X2683" s="44">
        <f t="shared" si="1872"/>
        <v>3310</v>
      </c>
      <c r="Y2683" s="209">
        <f t="shared" si="1868"/>
        <v>97.067448680351902</v>
      </c>
    </row>
    <row r="2684" spans="1:25" ht="20.399999999999999">
      <c r="A2684" s="20" t="s">
        <v>0</v>
      </c>
      <c r="B2684" s="20" t="s">
        <v>0</v>
      </c>
      <c r="C2684" s="20" t="s">
        <v>0</v>
      </c>
      <c r="D2684" s="21" t="s">
        <v>0</v>
      </c>
      <c r="E2684" s="21" t="s">
        <v>0</v>
      </c>
      <c r="F2684" s="21" t="s">
        <v>0</v>
      </c>
      <c r="G2684" s="150" t="s">
        <v>0</v>
      </c>
      <c r="H2684" s="30" t="s">
        <v>60</v>
      </c>
      <c r="I2684" s="31">
        <f t="shared" si="1848"/>
        <v>4000</v>
      </c>
      <c r="J2684" s="31">
        <f t="shared" ref="J2684:X2684" si="1880">SUM(J2685)</f>
        <v>0</v>
      </c>
      <c r="K2684" s="31">
        <f t="shared" si="1850"/>
        <v>4000</v>
      </c>
      <c r="L2684" s="31">
        <f t="shared" si="1880"/>
        <v>4000</v>
      </c>
      <c r="M2684" s="31">
        <f t="shared" si="1880"/>
        <v>0</v>
      </c>
      <c r="N2684" s="31">
        <f t="shared" si="1880"/>
        <v>0</v>
      </c>
      <c r="O2684" s="31">
        <f t="shared" si="1880"/>
        <v>0</v>
      </c>
      <c r="P2684" s="31">
        <f t="shared" si="1880"/>
        <v>0</v>
      </c>
      <c r="Q2684" s="31">
        <f t="shared" si="1880"/>
        <v>7000</v>
      </c>
      <c r="R2684" s="31">
        <f t="shared" si="1880"/>
        <v>0</v>
      </c>
      <c r="S2684" s="31">
        <f t="shared" si="1880"/>
        <v>0</v>
      </c>
      <c r="T2684" s="31">
        <f t="shared" si="1880"/>
        <v>0</v>
      </c>
      <c r="U2684" s="31">
        <f t="shared" si="1880"/>
        <v>0</v>
      </c>
      <c r="V2684" s="31">
        <f t="shared" si="1880"/>
        <v>0</v>
      </c>
      <c r="W2684" s="31">
        <f t="shared" si="1880"/>
        <v>0</v>
      </c>
      <c r="X2684" s="31">
        <f t="shared" si="1880"/>
        <v>0</v>
      </c>
      <c r="Y2684" s="220">
        <f t="shared" si="1868"/>
        <v>0</v>
      </c>
    </row>
    <row r="2685" spans="1:25">
      <c r="A2685" s="23" t="s">
        <v>786</v>
      </c>
      <c r="B2685" s="23" t="s">
        <v>172</v>
      </c>
      <c r="C2685" s="23" t="s">
        <v>1120</v>
      </c>
      <c r="D2685" s="23" t="s">
        <v>1121</v>
      </c>
      <c r="E2685" s="21" t="s">
        <v>166</v>
      </c>
      <c r="F2685" s="21" t="s">
        <v>0</v>
      </c>
      <c r="G2685" s="150" t="s">
        <v>0</v>
      </c>
      <c r="H2685" s="21" t="s">
        <v>53</v>
      </c>
      <c r="I2685" s="66">
        <f t="shared" si="1848"/>
        <v>4000</v>
      </c>
      <c r="J2685" s="66">
        <f t="shared" ref="J2685:P2685" si="1881">SUM(J2686:J2687)</f>
        <v>0</v>
      </c>
      <c r="K2685" s="66">
        <f t="shared" si="1850"/>
        <v>4000</v>
      </c>
      <c r="L2685" s="66">
        <f t="shared" si="1881"/>
        <v>4000</v>
      </c>
      <c r="M2685" s="66">
        <f t="shared" si="1881"/>
        <v>0</v>
      </c>
      <c r="N2685" s="66">
        <f t="shared" si="1881"/>
        <v>0</v>
      </c>
      <c r="O2685" s="66">
        <f t="shared" si="1881"/>
        <v>0</v>
      </c>
      <c r="P2685" s="66">
        <f t="shared" si="1881"/>
        <v>0</v>
      </c>
      <c r="Q2685" s="66">
        <f>SUM(Q2686:Q2687)</f>
        <v>7000</v>
      </c>
      <c r="R2685" s="66">
        <f>SUM(R2686:R2687)</f>
        <v>0</v>
      </c>
      <c r="S2685" s="66">
        <f>SUM(S2686:S2687)</f>
        <v>0</v>
      </c>
      <c r="T2685" s="66">
        <f t="shared" ref="T2685:X2685" si="1882">SUM(T2686:T2687)</f>
        <v>0</v>
      </c>
      <c r="U2685" s="66">
        <f t="shared" si="1882"/>
        <v>0</v>
      </c>
      <c r="V2685" s="66">
        <f t="shared" si="1882"/>
        <v>0</v>
      </c>
      <c r="W2685" s="66">
        <f t="shared" si="1882"/>
        <v>0</v>
      </c>
      <c r="X2685" s="66">
        <f t="shared" si="1882"/>
        <v>0</v>
      </c>
      <c r="Y2685" s="208">
        <f t="shared" si="1868"/>
        <v>0</v>
      </c>
    </row>
    <row r="2686" spans="1:25">
      <c r="A2686" s="23" t="s">
        <v>786</v>
      </c>
      <c r="B2686" s="23" t="s">
        <v>172</v>
      </c>
      <c r="C2686" s="23" t="s">
        <v>1120</v>
      </c>
      <c r="D2686" s="23" t="s">
        <v>1121</v>
      </c>
      <c r="E2686" s="22">
        <v>8213</v>
      </c>
      <c r="F2686" s="23"/>
      <c r="G2686" s="128" t="s">
        <v>3378</v>
      </c>
      <c r="H2686" s="32" t="s">
        <v>56</v>
      </c>
      <c r="I2686" s="44">
        <f t="shared" si="1848"/>
        <v>3000</v>
      </c>
      <c r="J2686" s="44">
        <v>0</v>
      </c>
      <c r="K2686" s="44">
        <f t="shared" si="1850"/>
        <v>3000</v>
      </c>
      <c r="L2686" s="44">
        <v>3000</v>
      </c>
      <c r="M2686" s="44">
        <v>0</v>
      </c>
      <c r="N2686" s="44">
        <v>0</v>
      </c>
      <c r="O2686" s="44">
        <v>0</v>
      </c>
      <c r="P2686" s="44">
        <v>0</v>
      </c>
      <c r="Q2686" s="44">
        <v>6000</v>
      </c>
      <c r="R2686" s="44">
        <v>0</v>
      </c>
      <c r="S2686" s="44">
        <v>0</v>
      </c>
      <c r="T2686" s="44">
        <f t="shared" si="1871"/>
        <v>0</v>
      </c>
      <c r="U2686" s="44"/>
      <c r="V2686" s="44"/>
      <c r="W2686" s="44"/>
      <c r="X2686" s="44">
        <f t="shared" si="1872"/>
        <v>0</v>
      </c>
      <c r="Y2686" s="209">
        <f t="shared" si="1868"/>
        <v>0</v>
      </c>
    </row>
    <row r="2687" spans="1:25">
      <c r="A2687" s="23" t="s">
        <v>786</v>
      </c>
      <c r="B2687" s="23" t="s">
        <v>172</v>
      </c>
      <c r="C2687" s="23" t="s">
        <v>1120</v>
      </c>
      <c r="D2687" s="23" t="s">
        <v>1121</v>
      </c>
      <c r="E2687" s="22">
        <v>8216</v>
      </c>
      <c r="F2687" s="23"/>
      <c r="G2687" s="128" t="s">
        <v>3378</v>
      </c>
      <c r="H2687" s="32" t="s">
        <v>59</v>
      </c>
      <c r="I2687" s="44">
        <f t="shared" si="1848"/>
        <v>1000</v>
      </c>
      <c r="J2687" s="44">
        <v>0</v>
      </c>
      <c r="K2687" s="44">
        <f t="shared" si="1850"/>
        <v>1000</v>
      </c>
      <c r="L2687" s="44">
        <v>1000</v>
      </c>
      <c r="M2687" s="44">
        <v>0</v>
      </c>
      <c r="N2687" s="44">
        <v>0</v>
      </c>
      <c r="O2687" s="44">
        <v>0</v>
      </c>
      <c r="P2687" s="44">
        <v>0</v>
      </c>
      <c r="Q2687" s="44">
        <v>1000</v>
      </c>
      <c r="R2687" s="44">
        <v>0</v>
      </c>
      <c r="S2687" s="44">
        <v>0</v>
      </c>
      <c r="T2687" s="44">
        <f t="shared" si="1871"/>
        <v>0</v>
      </c>
      <c r="U2687" s="44"/>
      <c r="V2687" s="44"/>
      <c r="W2687" s="44"/>
      <c r="X2687" s="44">
        <f t="shared" si="1872"/>
        <v>0</v>
      </c>
      <c r="Y2687" s="209">
        <f t="shared" si="1868"/>
        <v>0</v>
      </c>
    </row>
    <row r="2688" spans="1:25">
      <c r="A2688" s="32" t="s">
        <v>0</v>
      </c>
      <c r="B2688" s="32" t="s">
        <v>0</v>
      </c>
      <c r="C2688" s="32" t="s">
        <v>0</v>
      </c>
      <c r="D2688" s="32" t="s">
        <v>0</v>
      </c>
      <c r="E2688" s="32" t="s">
        <v>0</v>
      </c>
      <c r="F2688" s="32" t="s">
        <v>0</v>
      </c>
      <c r="G2688" s="154" t="s">
        <v>0</v>
      </c>
      <c r="H2688" s="30" t="s">
        <v>1130</v>
      </c>
      <c r="I2688" s="31">
        <f t="shared" si="1848"/>
        <v>1568678</v>
      </c>
      <c r="J2688" s="31">
        <f t="shared" ref="J2688:P2688" si="1883">SUM(J2658,J2681,J2684)</f>
        <v>1547178</v>
      </c>
      <c r="K2688" s="31">
        <f t="shared" si="1850"/>
        <v>21500</v>
      </c>
      <c r="L2688" s="31">
        <f t="shared" si="1883"/>
        <v>21500</v>
      </c>
      <c r="M2688" s="31">
        <f t="shared" si="1883"/>
        <v>0</v>
      </c>
      <c r="N2688" s="31">
        <f t="shared" si="1883"/>
        <v>0</v>
      </c>
      <c r="O2688" s="31">
        <f t="shared" si="1883"/>
        <v>0</v>
      </c>
      <c r="P2688" s="31">
        <f t="shared" si="1883"/>
        <v>0</v>
      </c>
      <c r="Q2688" s="31">
        <f>SUM(Q2658,Q2681,Q2684)</f>
        <v>1673447</v>
      </c>
      <c r="R2688" s="31">
        <f>SUM(R2658,R2681,R2684)</f>
        <v>1647947</v>
      </c>
      <c r="S2688" s="31">
        <f>SUM(S2658,S2681,S2684)</f>
        <v>1392346</v>
      </c>
      <c r="T2688" s="31">
        <f t="shared" ref="T2688:X2688" si="1884">SUM(T2658,T2681,T2684)</f>
        <v>255503</v>
      </c>
      <c r="U2688" s="31">
        <f t="shared" si="1884"/>
        <v>147254</v>
      </c>
      <c r="V2688" s="31">
        <f t="shared" si="1884"/>
        <v>102959</v>
      </c>
      <c r="W2688" s="31">
        <f t="shared" si="1884"/>
        <v>5290</v>
      </c>
      <c r="X2688" s="31">
        <f t="shared" si="1884"/>
        <v>1647849</v>
      </c>
      <c r="Y2688" s="220">
        <f t="shared" si="1868"/>
        <v>99.994053206808232</v>
      </c>
    </row>
    <row r="2689" spans="1:25" ht="15" thickBot="1">
      <c r="A2689" s="32" t="s">
        <v>0</v>
      </c>
      <c r="B2689" s="32" t="s">
        <v>0</v>
      </c>
      <c r="C2689" s="32" t="s">
        <v>0</v>
      </c>
      <c r="D2689" s="32" t="s">
        <v>0</v>
      </c>
      <c r="E2689" s="32" t="s">
        <v>0</v>
      </c>
      <c r="F2689" s="32" t="s">
        <v>0</v>
      </c>
      <c r="G2689" s="154" t="s">
        <v>0</v>
      </c>
      <c r="H2689" s="21" t="s">
        <v>170</v>
      </c>
      <c r="I2689" s="66">
        <f t="shared" ref="I2689:I2752" si="1885">SUM(J2689,K2689,O2689,P2689)</f>
        <v>46</v>
      </c>
      <c r="J2689" s="66">
        <v>46</v>
      </c>
      <c r="K2689" s="66">
        <f t="shared" ref="K2689:K2752" si="1886">SUM(L2689,M2689,N2689)</f>
        <v>0</v>
      </c>
      <c r="L2689" s="66" t="s">
        <v>0</v>
      </c>
      <c r="M2689" s="66" t="s">
        <v>0</v>
      </c>
      <c r="N2689" s="66" t="s">
        <v>0</v>
      </c>
      <c r="O2689" s="66" t="s">
        <v>0</v>
      </c>
      <c r="P2689" s="66" t="s">
        <v>0</v>
      </c>
      <c r="Q2689" s="66">
        <v>0</v>
      </c>
      <c r="R2689" s="66"/>
      <c r="S2689" s="66"/>
      <c r="T2689" s="66"/>
      <c r="U2689" s="66"/>
      <c r="V2689" s="66"/>
      <c r="W2689" s="66"/>
      <c r="X2689" s="66"/>
      <c r="Y2689" s="208">
        <v>0</v>
      </c>
    </row>
    <row r="2690" spans="1:25" ht="41.4" thickBot="1">
      <c r="A2690" s="252" t="s">
        <v>0</v>
      </c>
      <c r="B2690" s="252" t="s">
        <v>0</v>
      </c>
      <c r="C2690" s="252" t="s">
        <v>0</v>
      </c>
      <c r="D2690" s="252" t="s">
        <v>0</v>
      </c>
      <c r="E2690" s="252" t="s">
        <v>0</v>
      </c>
      <c r="F2690" s="252" t="s">
        <v>0</v>
      </c>
      <c r="G2690" s="258" t="s">
        <v>0</v>
      </c>
      <c r="H2690" s="24" t="s">
        <v>72</v>
      </c>
      <c r="I2690" s="1" t="s">
        <v>3093</v>
      </c>
      <c r="J2690" s="1" t="s">
        <v>3130</v>
      </c>
      <c r="K2690" s="1" t="s">
        <v>3</v>
      </c>
      <c r="L2690" s="1" t="s">
        <v>4</v>
      </c>
      <c r="M2690" s="1" t="s">
        <v>5</v>
      </c>
      <c r="N2690" s="1" t="s">
        <v>6</v>
      </c>
      <c r="O2690" s="1" t="s">
        <v>7</v>
      </c>
      <c r="P2690" s="1" t="s">
        <v>8</v>
      </c>
      <c r="Q2690" s="1" t="s">
        <v>3344</v>
      </c>
      <c r="R2690" s="1" t="s">
        <v>3427</v>
      </c>
      <c r="S2690" s="1" t="s">
        <v>3447</v>
      </c>
      <c r="T2690" s="1" t="s">
        <v>3448</v>
      </c>
      <c r="U2690" s="1" t="s">
        <v>3452</v>
      </c>
      <c r="V2690" s="1" t="s">
        <v>3449</v>
      </c>
      <c r="W2690" s="1" t="s">
        <v>3450</v>
      </c>
      <c r="X2690" s="1" t="s">
        <v>3451</v>
      </c>
      <c r="Y2690" s="216" t="s">
        <v>3385</v>
      </c>
    </row>
    <row r="2691" spans="1:25">
      <c r="A2691" s="253"/>
      <c r="B2691" s="253"/>
      <c r="C2691" s="253"/>
      <c r="D2691" s="253"/>
      <c r="E2691" s="253"/>
      <c r="F2691" s="253"/>
      <c r="G2691" s="259"/>
      <c r="H2691" s="33" t="s">
        <v>0</v>
      </c>
      <c r="I2691" s="45">
        <v>1</v>
      </c>
      <c r="J2691" s="45">
        <v>3</v>
      </c>
      <c r="K2691" s="45" t="s">
        <v>9</v>
      </c>
      <c r="L2691" s="45">
        <v>5</v>
      </c>
      <c r="M2691" s="45">
        <v>6</v>
      </c>
      <c r="N2691" s="45">
        <v>7</v>
      </c>
      <c r="O2691" s="45">
        <v>8</v>
      </c>
      <c r="P2691" s="45">
        <v>9</v>
      </c>
      <c r="Q2691" s="45">
        <v>1</v>
      </c>
      <c r="R2691" s="45">
        <v>2</v>
      </c>
      <c r="S2691" s="45">
        <v>3</v>
      </c>
      <c r="T2691" s="45" t="s">
        <v>3453</v>
      </c>
      <c r="U2691" s="45">
        <v>5</v>
      </c>
      <c r="V2691" s="45">
        <v>6</v>
      </c>
      <c r="W2691" s="45">
        <v>7</v>
      </c>
      <c r="X2691" s="45" t="s">
        <v>3454</v>
      </c>
      <c r="Y2691" s="276">
        <v>9</v>
      </c>
    </row>
    <row r="2692" spans="1:25">
      <c r="A2692" s="253"/>
      <c r="B2692" s="253"/>
      <c r="C2692" s="253"/>
      <c r="D2692" s="253"/>
      <c r="E2692" s="253"/>
      <c r="F2692" s="253"/>
      <c r="G2692" s="259"/>
      <c r="H2692" s="34" t="s">
        <v>108</v>
      </c>
      <c r="I2692" s="35">
        <f t="shared" si="1885"/>
        <v>1568678</v>
      </c>
      <c r="J2692" s="35">
        <f t="shared" ref="J2692:P2692" si="1887">SUM(J2688)</f>
        <v>1547178</v>
      </c>
      <c r="K2692" s="35">
        <f t="shared" si="1886"/>
        <v>21500</v>
      </c>
      <c r="L2692" s="35">
        <f t="shared" si="1887"/>
        <v>21500</v>
      </c>
      <c r="M2692" s="35">
        <f t="shared" si="1887"/>
        <v>0</v>
      </c>
      <c r="N2692" s="35">
        <f t="shared" si="1887"/>
        <v>0</v>
      </c>
      <c r="O2692" s="35">
        <f t="shared" si="1887"/>
        <v>0</v>
      </c>
      <c r="P2692" s="35">
        <f t="shared" si="1887"/>
        <v>0</v>
      </c>
      <c r="Q2692" s="35">
        <f>SUM(Q2688)</f>
        <v>1673447</v>
      </c>
      <c r="R2692" s="35">
        <f>SUM(R2688)</f>
        <v>1647947</v>
      </c>
      <c r="S2692" s="35">
        <f>SUM(S2688)</f>
        <v>1392346</v>
      </c>
      <c r="T2692" s="35">
        <f t="shared" ref="T2692:X2692" si="1888">SUM(T2688)</f>
        <v>255503</v>
      </c>
      <c r="U2692" s="35">
        <f t="shared" si="1888"/>
        <v>147254</v>
      </c>
      <c r="V2692" s="35">
        <f t="shared" si="1888"/>
        <v>102959</v>
      </c>
      <c r="W2692" s="35">
        <f t="shared" si="1888"/>
        <v>5290</v>
      </c>
      <c r="X2692" s="35">
        <f t="shared" si="1888"/>
        <v>1647849</v>
      </c>
      <c r="Y2692" s="218">
        <f t="shared" ref="Y2692:Y2693" si="1889">IF(R2692=0,0,(X2692/R2692)*100)</f>
        <v>99.994053206808232</v>
      </c>
    </row>
    <row r="2693" spans="1:25">
      <c r="A2693" s="253"/>
      <c r="B2693" s="253"/>
      <c r="C2693" s="253"/>
      <c r="D2693" s="253"/>
      <c r="E2693" s="253"/>
      <c r="F2693" s="253"/>
      <c r="G2693" s="259"/>
      <c r="H2693" s="36" t="s">
        <v>69</v>
      </c>
      <c r="I2693" s="35">
        <f t="shared" si="1885"/>
        <v>1568678</v>
      </c>
      <c r="J2693" s="35">
        <f t="shared" ref="J2693:P2693" si="1890">SUM(J2692)</f>
        <v>1547178</v>
      </c>
      <c r="K2693" s="35">
        <f t="shared" si="1886"/>
        <v>21500</v>
      </c>
      <c r="L2693" s="35">
        <f t="shared" si="1890"/>
        <v>21500</v>
      </c>
      <c r="M2693" s="35">
        <f t="shared" si="1890"/>
        <v>0</v>
      </c>
      <c r="N2693" s="35">
        <f t="shared" si="1890"/>
        <v>0</v>
      </c>
      <c r="O2693" s="35">
        <f t="shared" si="1890"/>
        <v>0</v>
      </c>
      <c r="P2693" s="35">
        <f t="shared" si="1890"/>
        <v>0</v>
      </c>
      <c r="Q2693" s="35">
        <f>SUM(Q2692)</f>
        <v>1673447</v>
      </c>
      <c r="R2693" s="35">
        <f>SUM(R2692)</f>
        <v>1647947</v>
      </c>
      <c r="S2693" s="35">
        <f>SUM(S2692)</f>
        <v>1392346</v>
      </c>
      <c r="T2693" s="35">
        <f t="shared" ref="T2693:X2693" si="1891">SUM(T2692)</f>
        <v>255503</v>
      </c>
      <c r="U2693" s="35">
        <f t="shared" si="1891"/>
        <v>147254</v>
      </c>
      <c r="V2693" s="35">
        <f t="shared" si="1891"/>
        <v>102959</v>
      </c>
      <c r="W2693" s="35">
        <f t="shared" si="1891"/>
        <v>5290</v>
      </c>
      <c r="X2693" s="35">
        <f t="shared" si="1891"/>
        <v>1647849</v>
      </c>
      <c r="Y2693" s="218">
        <f t="shared" si="1889"/>
        <v>99.994053206808232</v>
      </c>
    </row>
    <row r="2694" spans="1:25">
      <c r="A2694" s="254"/>
      <c r="B2694" s="254"/>
      <c r="C2694" s="254"/>
      <c r="D2694" s="254"/>
      <c r="E2694" s="254"/>
      <c r="F2694" s="254"/>
      <c r="G2694" s="260"/>
    </row>
    <row r="2695" spans="1:25" ht="15" thickBot="1">
      <c r="A2695" s="32" t="s">
        <v>0</v>
      </c>
      <c r="B2695" s="32" t="s">
        <v>0</v>
      </c>
      <c r="C2695" s="32" t="s">
        <v>0</v>
      </c>
      <c r="D2695" s="32" t="s">
        <v>0</v>
      </c>
      <c r="E2695" s="32" t="s">
        <v>0</v>
      </c>
      <c r="F2695" s="32" t="s">
        <v>0</v>
      </c>
      <c r="G2695" s="154" t="s">
        <v>0</v>
      </c>
      <c r="H2695" s="37" t="s">
        <v>0</v>
      </c>
      <c r="I2695" s="37"/>
      <c r="J2695" s="37"/>
      <c r="K2695" s="37"/>
      <c r="L2695" s="37" t="s">
        <v>0</v>
      </c>
      <c r="M2695" s="37" t="s">
        <v>0</v>
      </c>
      <c r="N2695" s="37" t="s">
        <v>0</v>
      </c>
      <c r="O2695" s="37" t="s">
        <v>0</v>
      </c>
      <c r="P2695" s="37" t="s">
        <v>0</v>
      </c>
      <c r="Q2695" s="37"/>
      <c r="R2695" s="37"/>
      <c r="S2695" s="37"/>
      <c r="T2695" s="37" t="s">
        <v>0</v>
      </c>
      <c r="U2695" s="37" t="s">
        <v>0</v>
      </c>
      <c r="V2695" s="37" t="s">
        <v>0</v>
      </c>
      <c r="W2695" s="37" t="s">
        <v>0</v>
      </c>
      <c r="X2695" s="37" t="s">
        <v>0</v>
      </c>
      <c r="Y2695" s="219"/>
    </row>
    <row r="2696" spans="1:25" ht="41.4" thickBot="1">
      <c r="A2696" s="24" t="s">
        <v>123</v>
      </c>
      <c r="B2696" s="24" t="s">
        <v>124</v>
      </c>
      <c r="C2696" s="24" t="s">
        <v>125</v>
      </c>
      <c r="D2696" s="25" t="s">
        <v>0</v>
      </c>
      <c r="E2696" s="24" t="s">
        <v>126</v>
      </c>
      <c r="F2696" s="24" t="s">
        <v>127</v>
      </c>
      <c r="G2696" s="151" t="s">
        <v>128</v>
      </c>
      <c r="H2696" s="24" t="s">
        <v>1</v>
      </c>
      <c r="I2696" s="1" t="s">
        <v>3093</v>
      </c>
      <c r="J2696" s="1" t="s">
        <v>3130</v>
      </c>
      <c r="K2696" s="1" t="s">
        <v>3</v>
      </c>
      <c r="L2696" s="1" t="s">
        <v>4</v>
      </c>
      <c r="M2696" s="1" t="s">
        <v>5</v>
      </c>
      <c r="N2696" s="1" t="s">
        <v>6</v>
      </c>
      <c r="O2696" s="1" t="s">
        <v>7</v>
      </c>
      <c r="P2696" s="1" t="s">
        <v>8</v>
      </c>
      <c r="Q2696" s="1" t="s">
        <v>3344</v>
      </c>
      <c r="R2696" s="1" t="s">
        <v>3427</v>
      </c>
      <c r="S2696" s="1" t="s">
        <v>3447</v>
      </c>
      <c r="T2696" s="1" t="s">
        <v>3448</v>
      </c>
      <c r="U2696" s="1" t="s">
        <v>3452</v>
      </c>
      <c r="V2696" s="1" t="s">
        <v>3449</v>
      </c>
      <c r="W2696" s="1" t="s">
        <v>3450</v>
      </c>
      <c r="X2696" s="1" t="s">
        <v>3451</v>
      </c>
      <c r="Y2696" s="216" t="s">
        <v>3385</v>
      </c>
    </row>
    <row r="2697" spans="1:25">
      <c r="A2697" s="26" t="s">
        <v>0</v>
      </c>
      <c r="B2697" s="26" t="s">
        <v>0</v>
      </c>
      <c r="C2697" s="26" t="s">
        <v>0</v>
      </c>
      <c r="D2697" s="27" t="s">
        <v>0</v>
      </c>
      <c r="E2697" s="27" t="s">
        <v>0</v>
      </c>
      <c r="F2697" s="28" t="s">
        <v>0</v>
      </c>
      <c r="G2697" s="152" t="s">
        <v>0</v>
      </c>
      <c r="H2697" s="29" t="s">
        <v>0</v>
      </c>
      <c r="I2697" s="45">
        <v>1</v>
      </c>
      <c r="J2697" s="45">
        <v>3</v>
      </c>
      <c r="K2697" s="45" t="s">
        <v>9</v>
      </c>
      <c r="L2697" s="45">
        <v>5</v>
      </c>
      <c r="M2697" s="45">
        <v>6</v>
      </c>
      <c r="N2697" s="45">
        <v>7</v>
      </c>
      <c r="O2697" s="45">
        <v>8</v>
      </c>
      <c r="P2697" s="45">
        <v>9</v>
      </c>
      <c r="Q2697" s="45">
        <v>1</v>
      </c>
      <c r="R2697" s="45">
        <v>2</v>
      </c>
      <c r="S2697" s="45">
        <v>3</v>
      </c>
      <c r="T2697" s="45" t="s">
        <v>3453</v>
      </c>
      <c r="U2697" s="45">
        <v>5</v>
      </c>
      <c r="V2697" s="45">
        <v>6</v>
      </c>
      <c r="W2697" s="45">
        <v>7</v>
      </c>
      <c r="X2697" s="45" t="s">
        <v>3454</v>
      </c>
      <c r="Y2697" s="276">
        <v>9</v>
      </c>
    </row>
    <row r="2698" spans="1:25">
      <c r="A2698" s="133" t="s">
        <v>786</v>
      </c>
      <c r="B2698" s="133" t="s">
        <v>172</v>
      </c>
      <c r="C2698" s="109" t="s">
        <v>1131</v>
      </c>
      <c r="D2698" s="109" t="s">
        <v>1132</v>
      </c>
      <c r="E2698" s="98" t="s">
        <v>0</v>
      </c>
      <c r="F2698" s="98" t="s">
        <v>0</v>
      </c>
      <c r="G2698" s="153" t="s">
        <v>0</v>
      </c>
      <c r="H2698" s="98" t="s">
        <v>1133</v>
      </c>
      <c r="I2698" s="110"/>
      <c r="J2698" s="110"/>
      <c r="K2698" s="110"/>
      <c r="L2698" s="110" t="s">
        <v>0</v>
      </c>
      <c r="M2698" s="110" t="s">
        <v>0</v>
      </c>
      <c r="N2698" s="110" t="s">
        <v>0</v>
      </c>
      <c r="O2698" s="110" t="s">
        <v>0</v>
      </c>
      <c r="P2698" s="110" t="s">
        <v>0</v>
      </c>
      <c r="Q2698" s="110"/>
      <c r="R2698" s="110"/>
      <c r="S2698" s="110"/>
      <c r="T2698" s="110" t="s">
        <v>0</v>
      </c>
      <c r="U2698" s="110" t="s">
        <v>0</v>
      </c>
      <c r="V2698" s="110" t="s">
        <v>0</v>
      </c>
      <c r="W2698" s="110" t="s">
        <v>0</v>
      </c>
      <c r="X2698" s="110" t="s">
        <v>0</v>
      </c>
      <c r="Y2698" s="217"/>
    </row>
    <row r="2699" spans="1:25" ht="20.399999999999999">
      <c r="A2699" s="20" t="s">
        <v>0</v>
      </c>
      <c r="B2699" s="20" t="s">
        <v>0</v>
      </c>
      <c r="C2699" s="20" t="s">
        <v>0</v>
      </c>
      <c r="D2699" s="21" t="s">
        <v>0</v>
      </c>
      <c r="E2699" s="21" t="s">
        <v>0</v>
      </c>
      <c r="F2699" s="21" t="s">
        <v>0</v>
      </c>
      <c r="G2699" s="150" t="s">
        <v>0</v>
      </c>
      <c r="H2699" s="30" t="s">
        <v>33</v>
      </c>
      <c r="I2699" s="31">
        <f t="shared" si="1885"/>
        <v>2355715</v>
      </c>
      <c r="J2699" s="31">
        <f t="shared" ref="J2699:P2699" si="1892">SUM(J2700,J2708,J2710)</f>
        <v>2180515</v>
      </c>
      <c r="K2699" s="31">
        <f t="shared" si="1886"/>
        <v>175200</v>
      </c>
      <c r="L2699" s="31">
        <f t="shared" si="1892"/>
        <v>170200</v>
      </c>
      <c r="M2699" s="31">
        <f t="shared" si="1892"/>
        <v>0</v>
      </c>
      <c r="N2699" s="31">
        <f t="shared" si="1892"/>
        <v>5000</v>
      </c>
      <c r="O2699" s="31">
        <f t="shared" si="1892"/>
        <v>0</v>
      </c>
      <c r="P2699" s="31">
        <f t="shared" si="1892"/>
        <v>0</v>
      </c>
      <c r="Q2699" s="31">
        <f>SUM(Q2700,Q2708,Q2710)</f>
        <v>2466056</v>
      </c>
      <c r="R2699" s="31">
        <f>SUM(R2700,R2708,R2710)</f>
        <v>2287606</v>
      </c>
      <c r="S2699" s="31">
        <f>SUM(S2700,S2708,S2710)</f>
        <v>1907448</v>
      </c>
      <c r="T2699" s="31">
        <f t="shared" ref="T2699:X2699" si="1893">SUM(T2700,T2708,T2710)</f>
        <v>380158</v>
      </c>
      <c r="U2699" s="31">
        <f t="shared" si="1893"/>
        <v>187900</v>
      </c>
      <c r="V2699" s="31">
        <f t="shared" si="1893"/>
        <v>170607</v>
      </c>
      <c r="W2699" s="31">
        <f t="shared" si="1893"/>
        <v>21651</v>
      </c>
      <c r="X2699" s="31">
        <f t="shared" si="1893"/>
        <v>2287606</v>
      </c>
      <c r="Y2699" s="220">
        <f t="shared" ref="Y2699:Y2729" si="1894">IF(R2699=0,0,(X2699/R2699)*100)</f>
        <v>100</v>
      </c>
    </row>
    <row r="2700" spans="1:25">
      <c r="A2700" s="23" t="s">
        <v>786</v>
      </c>
      <c r="B2700" s="23" t="s">
        <v>172</v>
      </c>
      <c r="C2700" s="23" t="s">
        <v>1131</v>
      </c>
      <c r="D2700" s="23" t="s">
        <v>1132</v>
      </c>
      <c r="E2700" s="21" t="s">
        <v>132</v>
      </c>
      <c r="F2700" s="21" t="s">
        <v>0</v>
      </c>
      <c r="G2700" s="150" t="s">
        <v>0</v>
      </c>
      <c r="H2700" s="21" t="s">
        <v>11</v>
      </c>
      <c r="I2700" s="66">
        <f t="shared" si="1885"/>
        <v>1920787</v>
      </c>
      <c r="J2700" s="66">
        <f t="shared" ref="J2700:P2700" si="1895">SUM(J2701,J2702)</f>
        <v>1851087</v>
      </c>
      <c r="K2700" s="66">
        <f t="shared" si="1886"/>
        <v>69700</v>
      </c>
      <c r="L2700" s="66">
        <f t="shared" si="1895"/>
        <v>69700</v>
      </c>
      <c r="M2700" s="66">
        <f t="shared" si="1895"/>
        <v>0</v>
      </c>
      <c r="N2700" s="66">
        <f t="shared" si="1895"/>
        <v>0</v>
      </c>
      <c r="O2700" s="66">
        <f t="shared" si="1895"/>
        <v>0</v>
      </c>
      <c r="P2700" s="66">
        <f t="shared" si="1895"/>
        <v>0</v>
      </c>
      <c r="Q2700" s="66">
        <f>SUM(Q2701,Q2702)</f>
        <v>2011742</v>
      </c>
      <c r="R2700" s="66">
        <f>SUM(R2701,R2702)</f>
        <v>1942042</v>
      </c>
      <c r="S2700" s="66">
        <f>SUM(S2701,S2702)</f>
        <v>1619239</v>
      </c>
      <c r="T2700" s="66">
        <f t="shared" ref="T2700:X2700" si="1896">SUM(T2701,T2702)</f>
        <v>322803</v>
      </c>
      <c r="U2700" s="66">
        <f t="shared" si="1896"/>
        <v>160590</v>
      </c>
      <c r="V2700" s="66">
        <f t="shared" si="1896"/>
        <v>150000</v>
      </c>
      <c r="W2700" s="66">
        <f t="shared" si="1896"/>
        <v>12213</v>
      </c>
      <c r="X2700" s="66">
        <f t="shared" si="1896"/>
        <v>1942042</v>
      </c>
      <c r="Y2700" s="208">
        <f t="shared" si="1894"/>
        <v>100</v>
      </c>
    </row>
    <row r="2701" spans="1:25">
      <c r="A2701" s="23" t="s">
        <v>786</v>
      </c>
      <c r="B2701" s="23" t="s">
        <v>172</v>
      </c>
      <c r="C2701" s="23" t="s">
        <v>1131</v>
      </c>
      <c r="D2701" s="23" t="s">
        <v>1132</v>
      </c>
      <c r="E2701" s="22">
        <v>6111</v>
      </c>
      <c r="F2701" s="23"/>
      <c r="G2701" s="128" t="s">
        <v>3378</v>
      </c>
      <c r="H2701" s="32" t="s">
        <v>12</v>
      </c>
      <c r="I2701" s="44">
        <f t="shared" si="1885"/>
        <v>1706597</v>
      </c>
      <c r="J2701" s="44">
        <v>1646597</v>
      </c>
      <c r="K2701" s="44">
        <f t="shared" si="1886"/>
        <v>60000</v>
      </c>
      <c r="L2701" s="44">
        <v>60000</v>
      </c>
      <c r="M2701" s="44">
        <v>0</v>
      </c>
      <c r="N2701" s="44">
        <v>0</v>
      </c>
      <c r="O2701" s="44">
        <v>0</v>
      </c>
      <c r="P2701" s="44">
        <v>0</v>
      </c>
      <c r="Q2701" s="44">
        <v>1791027</v>
      </c>
      <c r="R2701" s="44">
        <v>1731027</v>
      </c>
      <c r="S2701" s="44">
        <v>1418814</v>
      </c>
      <c r="T2701" s="44">
        <f t="shared" ref="T2701:T2728" si="1897">U2701+V2701+W2701</f>
        <v>312213</v>
      </c>
      <c r="U2701" s="44">
        <v>150000</v>
      </c>
      <c r="V2701" s="44">
        <v>150000</v>
      </c>
      <c r="W2701" s="44">
        <v>12213</v>
      </c>
      <c r="X2701" s="44">
        <f t="shared" ref="X2701:X2728" si="1898">S2701+T2701</f>
        <v>1731027</v>
      </c>
      <c r="Y2701" s="209">
        <f t="shared" si="1894"/>
        <v>100</v>
      </c>
    </row>
    <row r="2702" spans="1:25">
      <c r="A2702" s="20" t="s">
        <v>786</v>
      </c>
      <c r="B2702" s="20" t="s">
        <v>172</v>
      </c>
      <c r="C2702" s="20" t="s">
        <v>1131</v>
      </c>
      <c r="D2702" s="20" t="s">
        <v>1132</v>
      </c>
      <c r="E2702" s="20" t="s">
        <v>134</v>
      </c>
      <c r="F2702" s="23" t="s">
        <v>0</v>
      </c>
      <c r="G2702" s="154" t="s">
        <v>0</v>
      </c>
      <c r="H2702" s="21" t="s">
        <v>13</v>
      </c>
      <c r="I2702" s="66">
        <f t="shared" si="1885"/>
        <v>214190</v>
      </c>
      <c r="J2702" s="66">
        <f t="shared" ref="J2702:P2702" si="1899">SUM(J2703:J2707)</f>
        <v>204490</v>
      </c>
      <c r="K2702" s="66">
        <f t="shared" si="1886"/>
        <v>9700</v>
      </c>
      <c r="L2702" s="66">
        <f t="shared" si="1899"/>
        <v>9700</v>
      </c>
      <c r="M2702" s="66">
        <f t="shared" si="1899"/>
        <v>0</v>
      </c>
      <c r="N2702" s="66">
        <f t="shared" si="1899"/>
        <v>0</v>
      </c>
      <c r="O2702" s="66">
        <f t="shared" si="1899"/>
        <v>0</v>
      </c>
      <c r="P2702" s="66">
        <f t="shared" si="1899"/>
        <v>0</v>
      </c>
      <c r="Q2702" s="66">
        <f>SUM(Q2703:Q2707)</f>
        <v>220715</v>
      </c>
      <c r="R2702" s="66">
        <f>SUM(R2703:R2707)</f>
        <v>211015</v>
      </c>
      <c r="S2702" s="66">
        <f>SUM(S2703:S2707)</f>
        <v>200425</v>
      </c>
      <c r="T2702" s="66">
        <f t="shared" ref="T2702:X2702" si="1900">SUM(T2703:T2707)</f>
        <v>10590</v>
      </c>
      <c r="U2702" s="66">
        <f t="shared" si="1900"/>
        <v>10590</v>
      </c>
      <c r="V2702" s="66">
        <f t="shared" si="1900"/>
        <v>0</v>
      </c>
      <c r="W2702" s="66">
        <f t="shared" si="1900"/>
        <v>0</v>
      </c>
      <c r="X2702" s="66">
        <f t="shared" si="1900"/>
        <v>211015</v>
      </c>
      <c r="Y2702" s="208">
        <f t="shared" si="1894"/>
        <v>100</v>
      </c>
    </row>
    <row r="2703" spans="1:25">
      <c r="A2703" s="23" t="s">
        <v>786</v>
      </c>
      <c r="B2703" s="23" t="s">
        <v>172</v>
      </c>
      <c r="C2703" s="23" t="s">
        <v>1131</v>
      </c>
      <c r="D2703" s="23" t="s">
        <v>1132</v>
      </c>
      <c r="E2703" s="22">
        <v>6112</v>
      </c>
      <c r="F2703" s="23" t="s">
        <v>1134</v>
      </c>
      <c r="G2703" s="128" t="s">
        <v>3378</v>
      </c>
      <c r="H2703" s="32" t="s">
        <v>16</v>
      </c>
      <c r="I2703" s="44">
        <f t="shared" si="1885"/>
        <v>31000</v>
      </c>
      <c r="J2703" s="44">
        <v>29000</v>
      </c>
      <c r="K2703" s="44">
        <f t="shared" si="1886"/>
        <v>2000</v>
      </c>
      <c r="L2703" s="44">
        <v>2000</v>
      </c>
      <c r="M2703" s="44">
        <v>0</v>
      </c>
      <c r="N2703" s="44">
        <v>0</v>
      </c>
      <c r="O2703" s="44">
        <v>0</v>
      </c>
      <c r="P2703" s="44">
        <v>0</v>
      </c>
      <c r="Q2703" s="44">
        <v>31000</v>
      </c>
      <c r="R2703" s="44">
        <v>29000</v>
      </c>
      <c r="S2703" s="44">
        <v>29000</v>
      </c>
      <c r="T2703" s="44">
        <f t="shared" si="1897"/>
        <v>0</v>
      </c>
      <c r="U2703" s="44"/>
      <c r="V2703" s="44"/>
      <c r="W2703" s="44"/>
      <c r="X2703" s="44">
        <f t="shared" si="1898"/>
        <v>29000</v>
      </c>
      <c r="Y2703" s="209">
        <f t="shared" si="1894"/>
        <v>100</v>
      </c>
    </row>
    <row r="2704" spans="1:25">
      <c r="A2704" s="23" t="s">
        <v>786</v>
      </c>
      <c r="B2704" s="23" t="s">
        <v>172</v>
      </c>
      <c r="C2704" s="23" t="s">
        <v>1131</v>
      </c>
      <c r="D2704" s="23" t="s">
        <v>1132</v>
      </c>
      <c r="E2704" s="22">
        <v>6112</v>
      </c>
      <c r="F2704" s="23" t="s">
        <v>1135</v>
      </c>
      <c r="G2704" s="128" t="s">
        <v>3378</v>
      </c>
      <c r="H2704" s="32" t="s">
        <v>19</v>
      </c>
      <c r="I2704" s="44">
        <f t="shared" si="1885"/>
        <v>131000</v>
      </c>
      <c r="J2704" s="44">
        <v>125000</v>
      </c>
      <c r="K2704" s="44">
        <f t="shared" si="1886"/>
        <v>6000</v>
      </c>
      <c r="L2704" s="44">
        <v>6000</v>
      </c>
      <c r="M2704" s="44">
        <v>0</v>
      </c>
      <c r="N2704" s="44">
        <v>0</v>
      </c>
      <c r="O2704" s="44">
        <v>0</v>
      </c>
      <c r="P2704" s="44">
        <v>0</v>
      </c>
      <c r="Q2704" s="44">
        <v>131000</v>
      </c>
      <c r="R2704" s="44">
        <v>125000</v>
      </c>
      <c r="S2704" s="44">
        <v>125000</v>
      </c>
      <c r="T2704" s="44">
        <f t="shared" si="1897"/>
        <v>0</v>
      </c>
      <c r="U2704" s="44"/>
      <c r="V2704" s="44"/>
      <c r="W2704" s="44"/>
      <c r="X2704" s="44">
        <f t="shared" si="1898"/>
        <v>125000</v>
      </c>
      <c r="Y2704" s="209">
        <f t="shared" si="1894"/>
        <v>100</v>
      </c>
    </row>
    <row r="2705" spans="1:25">
      <c r="A2705" s="23" t="s">
        <v>786</v>
      </c>
      <c r="B2705" s="23" t="s">
        <v>172</v>
      </c>
      <c r="C2705" s="23" t="s">
        <v>1131</v>
      </c>
      <c r="D2705" s="23" t="s">
        <v>1132</v>
      </c>
      <c r="E2705" s="22">
        <v>6112</v>
      </c>
      <c r="F2705" s="23" t="s">
        <v>1136</v>
      </c>
      <c r="G2705" s="128" t="s">
        <v>3378</v>
      </c>
      <c r="H2705" s="32" t="s">
        <v>17</v>
      </c>
      <c r="I2705" s="44">
        <f t="shared" si="1885"/>
        <v>35000</v>
      </c>
      <c r="J2705" s="44">
        <v>33300</v>
      </c>
      <c r="K2705" s="44">
        <f t="shared" si="1886"/>
        <v>1700</v>
      </c>
      <c r="L2705" s="44">
        <v>1700</v>
      </c>
      <c r="M2705" s="44">
        <v>0</v>
      </c>
      <c r="N2705" s="44">
        <v>0</v>
      </c>
      <c r="O2705" s="44">
        <v>0</v>
      </c>
      <c r="P2705" s="44">
        <v>0</v>
      </c>
      <c r="Q2705" s="44">
        <v>41525</v>
      </c>
      <c r="R2705" s="44">
        <v>39825</v>
      </c>
      <c r="S2705" s="44">
        <v>39825</v>
      </c>
      <c r="T2705" s="44">
        <f t="shared" si="1897"/>
        <v>0</v>
      </c>
      <c r="U2705" s="44"/>
      <c r="V2705" s="44"/>
      <c r="W2705" s="44"/>
      <c r="X2705" s="44">
        <f t="shared" si="1898"/>
        <v>39825</v>
      </c>
      <c r="Y2705" s="209">
        <f t="shared" si="1894"/>
        <v>100</v>
      </c>
    </row>
    <row r="2706" spans="1:25">
      <c r="A2706" s="23" t="s">
        <v>786</v>
      </c>
      <c r="B2706" s="23" t="s">
        <v>172</v>
      </c>
      <c r="C2706" s="23" t="s">
        <v>1131</v>
      </c>
      <c r="D2706" s="23" t="s">
        <v>1132</v>
      </c>
      <c r="E2706" s="22">
        <v>6112</v>
      </c>
      <c r="F2706" s="23" t="s">
        <v>1137</v>
      </c>
      <c r="G2706" s="128" t="s">
        <v>3378</v>
      </c>
      <c r="H2706" s="32" t="s">
        <v>15</v>
      </c>
      <c r="I2706" s="44">
        <f t="shared" si="1885"/>
        <v>0</v>
      </c>
      <c r="J2706" s="44">
        <v>0</v>
      </c>
      <c r="K2706" s="44">
        <f t="shared" si="1886"/>
        <v>0</v>
      </c>
      <c r="L2706" s="44">
        <v>0</v>
      </c>
      <c r="M2706" s="44">
        <v>0</v>
      </c>
      <c r="N2706" s="44">
        <v>0</v>
      </c>
      <c r="O2706" s="44">
        <v>0</v>
      </c>
      <c r="P2706" s="44">
        <v>0</v>
      </c>
      <c r="Q2706" s="44">
        <v>0</v>
      </c>
      <c r="R2706" s="44">
        <v>0</v>
      </c>
      <c r="S2706" s="44">
        <v>0</v>
      </c>
      <c r="T2706" s="44">
        <f t="shared" si="1897"/>
        <v>0</v>
      </c>
      <c r="U2706" s="44"/>
      <c r="V2706" s="44"/>
      <c r="W2706" s="44"/>
      <c r="X2706" s="44">
        <f t="shared" si="1898"/>
        <v>0</v>
      </c>
      <c r="Y2706" s="209">
        <f t="shared" si="1894"/>
        <v>0</v>
      </c>
    </row>
    <row r="2707" spans="1:25">
      <c r="A2707" s="23" t="s">
        <v>786</v>
      </c>
      <c r="B2707" s="23" t="s">
        <v>172</v>
      </c>
      <c r="C2707" s="23" t="s">
        <v>1131</v>
      </c>
      <c r="D2707" s="23" t="s">
        <v>1132</v>
      </c>
      <c r="E2707" s="22">
        <v>6112</v>
      </c>
      <c r="F2707" s="23" t="s">
        <v>1138</v>
      </c>
      <c r="G2707" s="128" t="s">
        <v>3378</v>
      </c>
      <c r="H2707" s="32" t="s">
        <v>18</v>
      </c>
      <c r="I2707" s="44">
        <f t="shared" si="1885"/>
        <v>17190</v>
      </c>
      <c r="J2707" s="44">
        <v>17190</v>
      </c>
      <c r="K2707" s="44">
        <f t="shared" si="1886"/>
        <v>0</v>
      </c>
      <c r="L2707" s="44">
        <v>0</v>
      </c>
      <c r="M2707" s="44">
        <v>0</v>
      </c>
      <c r="N2707" s="44">
        <v>0</v>
      </c>
      <c r="O2707" s="44">
        <v>0</v>
      </c>
      <c r="P2707" s="44">
        <v>0</v>
      </c>
      <c r="Q2707" s="44">
        <v>17190</v>
      </c>
      <c r="R2707" s="44">
        <v>17190</v>
      </c>
      <c r="S2707" s="44">
        <v>6600</v>
      </c>
      <c r="T2707" s="44">
        <f t="shared" si="1897"/>
        <v>10590</v>
      </c>
      <c r="U2707" s="44">
        <v>10590</v>
      </c>
      <c r="V2707" s="44"/>
      <c r="W2707" s="44"/>
      <c r="X2707" s="44">
        <f t="shared" si="1898"/>
        <v>17190</v>
      </c>
      <c r="Y2707" s="209">
        <f t="shared" si="1894"/>
        <v>100</v>
      </c>
    </row>
    <row r="2708" spans="1:25">
      <c r="A2708" s="23" t="s">
        <v>786</v>
      </c>
      <c r="B2708" s="23" t="s">
        <v>172</v>
      </c>
      <c r="C2708" s="23" t="s">
        <v>1131</v>
      </c>
      <c r="D2708" s="23" t="s">
        <v>1132</v>
      </c>
      <c r="E2708" s="21" t="s">
        <v>139</v>
      </c>
      <c r="F2708" s="21" t="s">
        <v>0</v>
      </c>
      <c r="G2708" s="150" t="s">
        <v>0</v>
      </c>
      <c r="H2708" s="21" t="s">
        <v>21</v>
      </c>
      <c r="I2708" s="66">
        <f t="shared" si="1885"/>
        <v>176928</v>
      </c>
      <c r="J2708" s="66">
        <f t="shared" ref="J2708:X2708" si="1901">SUM(J2709)</f>
        <v>170428</v>
      </c>
      <c r="K2708" s="66">
        <f t="shared" si="1886"/>
        <v>6500</v>
      </c>
      <c r="L2708" s="66">
        <f t="shared" si="1901"/>
        <v>6500</v>
      </c>
      <c r="M2708" s="66">
        <f t="shared" si="1901"/>
        <v>0</v>
      </c>
      <c r="N2708" s="66">
        <f t="shared" si="1901"/>
        <v>0</v>
      </c>
      <c r="O2708" s="66">
        <f t="shared" si="1901"/>
        <v>0</v>
      </c>
      <c r="P2708" s="66">
        <f t="shared" si="1901"/>
        <v>0</v>
      </c>
      <c r="Q2708" s="66">
        <f t="shared" si="1901"/>
        <v>185793</v>
      </c>
      <c r="R2708" s="66">
        <f t="shared" si="1901"/>
        <v>179293</v>
      </c>
      <c r="S2708" s="66">
        <f t="shared" si="1901"/>
        <v>151486</v>
      </c>
      <c r="T2708" s="66">
        <f t="shared" si="1901"/>
        <v>27807</v>
      </c>
      <c r="U2708" s="66">
        <f t="shared" si="1901"/>
        <v>17000</v>
      </c>
      <c r="V2708" s="66">
        <f t="shared" si="1901"/>
        <v>10807</v>
      </c>
      <c r="W2708" s="66">
        <f t="shared" si="1901"/>
        <v>0</v>
      </c>
      <c r="X2708" s="66">
        <f t="shared" si="1901"/>
        <v>179293</v>
      </c>
      <c r="Y2708" s="208">
        <f t="shared" si="1894"/>
        <v>100</v>
      </c>
    </row>
    <row r="2709" spans="1:25">
      <c r="A2709" s="23" t="s">
        <v>786</v>
      </c>
      <c r="B2709" s="23" t="s">
        <v>172</v>
      </c>
      <c r="C2709" s="23" t="s">
        <v>1131</v>
      </c>
      <c r="D2709" s="23" t="s">
        <v>1132</v>
      </c>
      <c r="E2709" s="22">
        <v>6121</v>
      </c>
      <c r="F2709" s="23"/>
      <c r="G2709" s="128" t="s">
        <v>3378</v>
      </c>
      <c r="H2709" s="32" t="s">
        <v>22</v>
      </c>
      <c r="I2709" s="44">
        <f t="shared" si="1885"/>
        <v>176928</v>
      </c>
      <c r="J2709" s="44">
        <v>170428</v>
      </c>
      <c r="K2709" s="44">
        <f t="shared" si="1886"/>
        <v>6500</v>
      </c>
      <c r="L2709" s="44">
        <v>6500</v>
      </c>
      <c r="M2709" s="44">
        <v>0</v>
      </c>
      <c r="N2709" s="44">
        <v>0</v>
      </c>
      <c r="O2709" s="44">
        <v>0</v>
      </c>
      <c r="P2709" s="44">
        <v>0</v>
      </c>
      <c r="Q2709" s="44">
        <v>185793</v>
      </c>
      <c r="R2709" s="44">
        <v>179293</v>
      </c>
      <c r="S2709" s="44">
        <v>151486</v>
      </c>
      <c r="T2709" s="44">
        <f t="shared" si="1897"/>
        <v>27807</v>
      </c>
      <c r="U2709" s="44">
        <v>17000</v>
      </c>
      <c r="V2709" s="44">
        <v>10807</v>
      </c>
      <c r="W2709" s="44"/>
      <c r="X2709" s="44">
        <f t="shared" si="1898"/>
        <v>179293</v>
      </c>
      <c r="Y2709" s="209">
        <f t="shared" si="1894"/>
        <v>100</v>
      </c>
    </row>
    <row r="2710" spans="1:25">
      <c r="A2710" s="23" t="s">
        <v>786</v>
      </c>
      <c r="B2710" s="23" t="s">
        <v>172</v>
      </c>
      <c r="C2710" s="23" t="s">
        <v>1131</v>
      </c>
      <c r="D2710" s="23" t="s">
        <v>1132</v>
      </c>
      <c r="E2710" s="21" t="s">
        <v>141</v>
      </c>
      <c r="F2710" s="21" t="s">
        <v>0</v>
      </c>
      <c r="G2710" s="150" t="s">
        <v>0</v>
      </c>
      <c r="H2710" s="21" t="s">
        <v>23</v>
      </c>
      <c r="I2710" s="66">
        <f t="shared" si="1885"/>
        <v>258000</v>
      </c>
      <c r="J2710" s="66">
        <f t="shared" ref="J2710:P2710" si="1902">SUM(J2711:J2718)</f>
        <v>159000</v>
      </c>
      <c r="K2710" s="66">
        <f t="shared" si="1886"/>
        <v>99000</v>
      </c>
      <c r="L2710" s="66">
        <f t="shared" si="1902"/>
        <v>94000</v>
      </c>
      <c r="M2710" s="66">
        <f t="shared" si="1902"/>
        <v>0</v>
      </c>
      <c r="N2710" s="66">
        <f t="shared" si="1902"/>
        <v>5000</v>
      </c>
      <c r="O2710" s="66">
        <f t="shared" si="1902"/>
        <v>0</v>
      </c>
      <c r="P2710" s="66">
        <f t="shared" si="1902"/>
        <v>0</v>
      </c>
      <c r="Q2710" s="66">
        <f>SUM(Q2711:Q2718)</f>
        <v>268521</v>
      </c>
      <c r="R2710" s="66">
        <f>SUM(R2711:R2718)</f>
        <v>166271</v>
      </c>
      <c r="S2710" s="66">
        <f>SUM(S2711:S2718)</f>
        <v>136723</v>
      </c>
      <c r="T2710" s="66">
        <f t="shared" ref="T2710:X2710" si="1903">SUM(T2711:T2718)</f>
        <v>29548</v>
      </c>
      <c r="U2710" s="66">
        <f t="shared" si="1903"/>
        <v>10310</v>
      </c>
      <c r="V2710" s="66">
        <f t="shared" si="1903"/>
        <v>9800</v>
      </c>
      <c r="W2710" s="66">
        <f t="shared" si="1903"/>
        <v>9438</v>
      </c>
      <c r="X2710" s="66">
        <f t="shared" si="1903"/>
        <v>166271</v>
      </c>
      <c r="Y2710" s="208">
        <f t="shared" si="1894"/>
        <v>100</v>
      </c>
    </row>
    <row r="2711" spans="1:25">
      <c r="A2711" s="23" t="s">
        <v>786</v>
      </c>
      <c r="B2711" s="23" t="s">
        <v>172</v>
      </c>
      <c r="C2711" s="23" t="s">
        <v>1131</v>
      </c>
      <c r="D2711" s="23" t="s">
        <v>1132</v>
      </c>
      <c r="E2711" s="22">
        <v>6131</v>
      </c>
      <c r="F2711" s="23"/>
      <c r="G2711" s="128" t="s">
        <v>3378</v>
      </c>
      <c r="H2711" s="32" t="s">
        <v>24</v>
      </c>
      <c r="I2711" s="44">
        <f t="shared" si="1885"/>
        <v>2000</v>
      </c>
      <c r="J2711" s="44">
        <v>1000</v>
      </c>
      <c r="K2711" s="44">
        <f t="shared" si="1886"/>
        <v>1000</v>
      </c>
      <c r="L2711" s="44">
        <v>1000</v>
      </c>
      <c r="M2711" s="44">
        <v>0</v>
      </c>
      <c r="N2711" s="44">
        <v>0</v>
      </c>
      <c r="O2711" s="44">
        <v>0</v>
      </c>
      <c r="P2711" s="44">
        <v>0</v>
      </c>
      <c r="Q2711" s="44">
        <v>2000</v>
      </c>
      <c r="R2711" s="44">
        <v>1000</v>
      </c>
      <c r="S2711" s="44">
        <v>800</v>
      </c>
      <c r="T2711" s="44">
        <f t="shared" si="1897"/>
        <v>200</v>
      </c>
      <c r="U2711" s="44">
        <v>200</v>
      </c>
      <c r="V2711" s="44"/>
      <c r="W2711" s="44"/>
      <c r="X2711" s="44">
        <f t="shared" si="1898"/>
        <v>1000</v>
      </c>
      <c r="Y2711" s="209">
        <f t="shared" si="1894"/>
        <v>100</v>
      </c>
    </row>
    <row r="2712" spans="1:25">
      <c r="A2712" s="23" t="s">
        <v>786</v>
      </c>
      <c r="B2712" s="23" t="s">
        <v>172</v>
      </c>
      <c r="C2712" s="23" t="s">
        <v>1131</v>
      </c>
      <c r="D2712" s="23" t="s">
        <v>1132</v>
      </c>
      <c r="E2712" s="22">
        <v>6132</v>
      </c>
      <c r="F2712" s="23"/>
      <c r="G2712" s="128" t="s">
        <v>3378</v>
      </c>
      <c r="H2712" s="32" t="s">
        <v>25</v>
      </c>
      <c r="I2712" s="44">
        <f t="shared" si="1885"/>
        <v>78000</v>
      </c>
      <c r="J2712" s="44">
        <v>78000</v>
      </c>
      <c r="K2712" s="44">
        <f t="shared" si="1886"/>
        <v>0</v>
      </c>
      <c r="L2712" s="44">
        <v>0</v>
      </c>
      <c r="M2712" s="44">
        <v>0</v>
      </c>
      <c r="N2712" s="44">
        <v>0</v>
      </c>
      <c r="O2712" s="44">
        <v>0</v>
      </c>
      <c r="P2712" s="44">
        <v>0</v>
      </c>
      <c r="Q2712" s="44">
        <v>78000</v>
      </c>
      <c r="R2712" s="44">
        <v>78000</v>
      </c>
      <c r="S2712" s="44">
        <v>66000</v>
      </c>
      <c r="T2712" s="44">
        <f t="shared" si="1897"/>
        <v>12000</v>
      </c>
      <c r="U2712" s="44">
        <v>4000</v>
      </c>
      <c r="V2712" s="44">
        <v>4000</v>
      </c>
      <c r="W2712" s="44">
        <v>4000</v>
      </c>
      <c r="X2712" s="44">
        <f t="shared" si="1898"/>
        <v>78000</v>
      </c>
      <c r="Y2712" s="209">
        <f t="shared" si="1894"/>
        <v>100</v>
      </c>
    </row>
    <row r="2713" spans="1:25">
      <c r="A2713" s="23" t="s">
        <v>786</v>
      </c>
      <c r="B2713" s="23" t="s">
        <v>172</v>
      </c>
      <c r="C2713" s="23" t="s">
        <v>1131</v>
      </c>
      <c r="D2713" s="23" t="s">
        <v>1132</v>
      </c>
      <c r="E2713" s="22">
        <v>6133</v>
      </c>
      <c r="F2713" s="23"/>
      <c r="G2713" s="128" t="s">
        <v>3378</v>
      </c>
      <c r="H2713" s="32" t="s">
        <v>26</v>
      </c>
      <c r="I2713" s="44">
        <f t="shared" si="1885"/>
        <v>15000</v>
      </c>
      <c r="J2713" s="44">
        <v>15000</v>
      </c>
      <c r="K2713" s="44">
        <f t="shared" si="1886"/>
        <v>0</v>
      </c>
      <c r="L2713" s="44">
        <v>0</v>
      </c>
      <c r="M2713" s="44">
        <v>0</v>
      </c>
      <c r="N2713" s="44">
        <v>0</v>
      </c>
      <c r="O2713" s="44">
        <v>0</v>
      </c>
      <c r="P2713" s="44">
        <v>0</v>
      </c>
      <c r="Q2713" s="44">
        <v>15000</v>
      </c>
      <c r="R2713" s="44">
        <v>15000</v>
      </c>
      <c r="S2713" s="44">
        <v>11250</v>
      </c>
      <c r="T2713" s="44">
        <f t="shared" si="1897"/>
        <v>3750</v>
      </c>
      <c r="U2713" s="44">
        <v>1250</v>
      </c>
      <c r="V2713" s="44">
        <v>1250</v>
      </c>
      <c r="W2713" s="44">
        <v>1250</v>
      </c>
      <c r="X2713" s="44">
        <f t="shared" si="1898"/>
        <v>15000</v>
      </c>
      <c r="Y2713" s="209">
        <f t="shared" si="1894"/>
        <v>100</v>
      </c>
    </row>
    <row r="2714" spans="1:25">
      <c r="A2714" s="23" t="s">
        <v>786</v>
      </c>
      <c r="B2714" s="23" t="s">
        <v>172</v>
      </c>
      <c r="C2714" s="23" t="s">
        <v>1131</v>
      </c>
      <c r="D2714" s="23" t="s">
        <v>1132</v>
      </c>
      <c r="E2714" s="22">
        <v>6134</v>
      </c>
      <c r="F2714" s="23"/>
      <c r="G2714" s="128" t="s">
        <v>3378</v>
      </c>
      <c r="H2714" s="32" t="s">
        <v>27</v>
      </c>
      <c r="I2714" s="44">
        <f t="shared" si="1885"/>
        <v>100900</v>
      </c>
      <c r="J2714" s="44">
        <v>10900</v>
      </c>
      <c r="K2714" s="44">
        <f t="shared" si="1886"/>
        <v>90000</v>
      </c>
      <c r="L2714" s="44">
        <v>85000</v>
      </c>
      <c r="M2714" s="44">
        <v>0</v>
      </c>
      <c r="N2714" s="44">
        <v>5000</v>
      </c>
      <c r="O2714" s="44">
        <v>0</v>
      </c>
      <c r="P2714" s="44">
        <v>0</v>
      </c>
      <c r="Q2714" s="44">
        <v>101150</v>
      </c>
      <c r="R2714" s="44">
        <v>10900</v>
      </c>
      <c r="S2714" s="44">
        <v>8190</v>
      </c>
      <c r="T2714" s="44">
        <f t="shared" si="1897"/>
        <v>2710</v>
      </c>
      <c r="U2714" s="44">
        <v>910</v>
      </c>
      <c r="V2714" s="44">
        <v>900</v>
      </c>
      <c r="W2714" s="44">
        <v>900</v>
      </c>
      <c r="X2714" s="44">
        <f t="shared" si="1898"/>
        <v>10900</v>
      </c>
      <c r="Y2714" s="209">
        <f t="shared" si="1894"/>
        <v>100</v>
      </c>
    </row>
    <row r="2715" spans="1:25">
      <c r="A2715" s="23" t="s">
        <v>786</v>
      </c>
      <c r="B2715" s="23" t="s">
        <v>172</v>
      </c>
      <c r="C2715" s="23" t="s">
        <v>1131</v>
      </c>
      <c r="D2715" s="23" t="s">
        <v>1132</v>
      </c>
      <c r="E2715" s="22">
        <v>6135</v>
      </c>
      <c r="F2715" s="23"/>
      <c r="G2715" s="128" t="s">
        <v>3378</v>
      </c>
      <c r="H2715" s="32" t="s">
        <v>28</v>
      </c>
      <c r="I2715" s="44">
        <f t="shared" si="1885"/>
        <v>2000</v>
      </c>
      <c r="J2715" s="44">
        <v>1000</v>
      </c>
      <c r="K2715" s="44">
        <f t="shared" si="1886"/>
        <v>1000</v>
      </c>
      <c r="L2715" s="44">
        <v>1000</v>
      </c>
      <c r="M2715" s="44">
        <v>0</v>
      </c>
      <c r="N2715" s="44">
        <v>0</v>
      </c>
      <c r="O2715" s="44">
        <v>0</v>
      </c>
      <c r="P2715" s="44">
        <v>0</v>
      </c>
      <c r="Q2715" s="44">
        <v>2000</v>
      </c>
      <c r="R2715" s="44">
        <v>1000</v>
      </c>
      <c r="S2715" s="44">
        <v>1000</v>
      </c>
      <c r="T2715" s="44">
        <f t="shared" si="1897"/>
        <v>0</v>
      </c>
      <c r="U2715" s="44"/>
      <c r="V2715" s="44"/>
      <c r="W2715" s="44"/>
      <c r="X2715" s="44">
        <f t="shared" si="1898"/>
        <v>1000</v>
      </c>
      <c r="Y2715" s="209">
        <f t="shared" si="1894"/>
        <v>100</v>
      </c>
    </row>
    <row r="2716" spans="1:25">
      <c r="A2716" s="23" t="s">
        <v>786</v>
      </c>
      <c r="B2716" s="23" t="s">
        <v>172</v>
      </c>
      <c r="C2716" s="23" t="s">
        <v>1131</v>
      </c>
      <c r="D2716" s="23" t="s">
        <v>1132</v>
      </c>
      <c r="E2716" s="22">
        <v>6137</v>
      </c>
      <c r="F2716" s="23"/>
      <c r="G2716" s="128" t="s">
        <v>3378</v>
      </c>
      <c r="H2716" s="32" t="s">
        <v>30</v>
      </c>
      <c r="I2716" s="44">
        <f t="shared" si="1885"/>
        <v>14000</v>
      </c>
      <c r="J2716" s="44">
        <v>12000</v>
      </c>
      <c r="K2716" s="44">
        <f t="shared" si="1886"/>
        <v>2000</v>
      </c>
      <c r="L2716" s="44">
        <v>2000</v>
      </c>
      <c r="M2716" s="44">
        <v>0</v>
      </c>
      <c r="N2716" s="44">
        <v>0</v>
      </c>
      <c r="O2716" s="44">
        <v>0</v>
      </c>
      <c r="P2716" s="44">
        <v>0</v>
      </c>
      <c r="Q2716" s="44">
        <v>15000</v>
      </c>
      <c r="R2716" s="44">
        <v>12000</v>
      </c>
      <c r="S2716" s="44">
        <v>9000</v>
      </c>
      <c r="T2716" s="44">
        <f t="shared" si="1897"/>
        <v>3000</v>
      </c>
      <c r="U2716" s="44">
        <v>1000</v>
      </c>
      <c r="V2716" s="44">
        <v>1000</v>
      </c>
      <c r="W2716" s="44">
        <v>1000</v>
      </c>
      <c r="X2716" s="44">
        <f t="shared" si="1898"/>
        <v>12000</v>
      </c>
      <c r="Y2716" s="209">
        <f t="shared" si="1894"/>
        <v>100</v>
      </c>
    </row>
    <row r="2717" spans="1:25">
      <c r="A2717" s="23" t="s">
        <v>786</v>
      </c>
      <c r="B2717" s="23" t="s">
        <v>172</v>
      </c>
      <c r="C2717" s="23" t="s">
        <v>1131</v>
      </c>
      <c r="D2717" s="23" t="s">
        <v>1132</v>
      </c>
      <c r="E2717" s="22">
        <v>6138</v>
      </c>
      <c r="F2717" s="23"/>
      <c r="G2717" s="128" t="s">
        <v>3378</v>
      </c>
      <c r="H2717" s="32" t="s">
        <v>31</v>
      </c>
      <c r="I2717" s="44">
        <f t="shared" si="1885"/>
        <v>0</v>
      </c>
      <c r="J2717" s="44">
        <v>0</v>
      </c>
      <c r="K2717" s="44">
        <f t="shared" si="1886"/>
        <v>0</v>
      </c>
      <c r="L2717" s="44">
        <v>0</v>
      </c>
      <c r="M2717" s="44">
        <v>0</v>
      </c>
      <c r="N2717" s="44">
        <v>0</v>
      </c>
      <c r="O2717" s="44">
        <v>0</v>
      </c>
      <c r="P2717" s="44">
        <v>0</v>
      </c>
      <c r="Q2717" s="44">
        <v>0</v>
      </c>
      <c r="R2717" s="44">
        <v>0</v>
      </c>
      <c r="S2717" s="44">
        <v>0</v>
      </c>
      <c r="T2717" s="44">
        <f t="shared" si="1897"/>
        <v>0</v>
      </c>
      <c r="U2717" s="44"/>
      <c r="V2717" s="44"/>
      <c r="W2717" s="44"/>
      <c r="X2717" s="44">
        <f t="shared" si="1898"/>
        <v>0</v>
      </c>
      <c r="Y2717" s="209">
        <f t="shared" si="1894"/>
        <v>0</v>
      </c>
    </row>
    <row r="2718" spans="1:25">
      <c r="A2718" s="20" t="s">
        <v>786</v>
      </c>
      <c r="B2718" s="20" t="s">
        <v>172</v>
      </c>
      <c r="C2718" s="20" t="s">
        <v>1131</v>
      </c>
      <c r="D2718" s="20" t="s">
        <v>1132</v>
      </c>
      <c r="E2718" s="20" t="s">
        <v>144</v>
      </c>
      <c r="F2718" s="23" t="s">
        <v>0</v>
      </c>
      <c r="G2718" s="154" t="s">
        <v>0</v>
      </c>
      <c r="H2718" s="21" t="s">
        <v>32</v>
      </c>
      <c r="I2718" s="66">
        <f t="shared" si="1885"/>
        <v>46100</v>
      </c>
      <c r="J2718" s="66">
        <f t="shared" ref="J2718:P2718" si="1904">SUM(J2719:J2721)</f>
        <v>41100</v>
      </c>
      <c r="K2718" s="66">
        <f t="shared" si="1886"/>
        <v>5000</v>
      </c>
      <c r="L2718" s="66">
        <f t="shared" si="1904"/>
        <v>5000</v>
      </c>
      <c r="M2718" s="66">
        <f t="shared" si="1904"/>
        <v>0</v>
      </c>
      <c r="N2718" s="66">
        <f t="shared" si="1904"/>
        <v>0</v>
      </c>
      <c r="O2718" s="66">
        <f t="shared" si="1904"/>
        <v>0</v>
      </c>
      <c r="P2718" s="66">
        <f t="shared" si="1904"/>
        <v>0</v>
      </c>
      <c r="Q2718" s="66">
        <f>SUM(Q2719:Q2721)</f>
        <v>55371</v>
      </c>
      <c r="R2718" s="66">
        <f>SUM(R2719:R2721)</f>
        <v>48371</v>
      </c>
      <c r="S2718" s="66">
        <f>SUM(S2719:S2721)</f>
        <v>40483</v>
      </c>
      <c r="T2718" s="66">
        <f t="shared" ref="T2718:X2718" si="1905">SUM(T2719:T2721)</f>
        <v>7888</v>
      </c>
      <c r="U2718" s="66">
        <f t="shared" si="1905"/>
        <v>2950</v>
      </c>
      <c r="V2718" s="66">
        <f t="shared" si="1905"/>
        <v>2650</v>
      </c>
      <c r="W2718" s="66">
        <f t="shared" si="1905"/>
        <v>2288</v>
      </c>
      <c r="X2718" s="66">
        <f t="shared" si="1905"/>
        <v>48371</v>
      </c>
      <c r="Y2718" s="208">
        <f t="shared" si="1894"/>
        <v>100</v>
      </c>
    </row>
    <row r="2719" spans="1:25">
      <c r="A2719" s="23" t="s">
        <v>786</v>
      </c>
      <c r="B2719" s="23" t="s">
        <v>172</v>
      </c>
      <c r="C2719" s="23" t="s">
        <v>1131</v>
      </c>
      <c r="D2719" s="23" t="s">
        <v>1132</v>
      </c>
      <c r="E2719" s="22">
        <v>6139</v>
      </c>
      <c r="F2719" s="23"/>
      <c r="G2719" s="128" t="s">
        <v>3378</v>
      </c>
      <c r="H2719" s="32" t="s">
        <v>32</v>
      </c>
      <c r="I2719" s="44">
        <f t="shared" si="1885"/>
        <v>30500</v>
      </c>
      <c r="J2719" s="44">
        <v>25500</v>
      </c>
      <c r="K2719" s="44">
        <f t="shared" si="1886"/>
        <v>5000</v>
      </c>
      <c r="L2719" s="44">
        <v>5000</v>
      </c>
      <c r="M2719" s="44">
        <v>0</v>
      </c>
      <c r="N2719" s="44">
        <v>0</v>
      </c>
      <c r="O2719" s="44">
        <v>0</v>
      </c>
      <c r="P2719" s="44">
        <v>0</v>
      </c>
      <c r="Q2719" s="44">
        <v>39500</v>
      </c>
      <c r="R2719" s="44">
        <v>32500</v>
      </c>
      <c r="S2719" s="44">
        <v>25800</v>
      </c>
      <c r="T2719" s="44">
        <f t="shared" si="1897"/>
        <v>6700</v>
      </c>
      <c r="U2719" s="44">
        <v>2500</v>
      </c>
      <c r="V2719" s="44">
        <v>2200</v>
      </c>
      <c r="W2719" s="44">
        <v>2000</v>
      </c>
      <c r="X2719" s="44">
        <f t="shared" si="1898"/>
        <v>32500</v>
      </c>
      <c r="Y2719" s="209">
        <f t="shared" si="1894"/>
        <v>100</v>
      </c>
    </row>
    <row r="2720" spans="1:25">
      <c r="A2720" s="23" t="s">
        <v>786</v>
      </c>
      <c r="B2720" s="23" t="s">
        <v>172</v>
      </c>
      <c r="C2720" s="23" t="s">
        <v>1131</v>
      </c>
      <c r="D2720" s="23" t="s">
        <v>1132</v>
      </c>
      <c r="E2720" s="22">
        <v>6139</v>
      </c>
      <c r="F2720" s="23" t="s">
        <v>1139</v>
      </c>
      <c r="G2720" s="128" t="s">
        <v>3378</v>
      </c>
      <c r="H2720" s="32" t="s">
        <v>152</v>
      </c>
      <c r="I2720" s="44">
        <f t="shared" si="1885"/>
        <v>5500</v>
      </c>
      <c r="J2720" s="44">
        <v>5500</v>
      </c>
      <c r="K2720" s="44">
        <f t="shared" si="1886"/>
        <v>0</v>
      </c>
      <c r="L2720" s="44">
        <v>0</v>
      </c>
      <c r="M2720" s="44">
        <v>0</v>
      </c>
      <c r="N2720" s="44">
        <v>0</v>
      </c>
      <c r="O2720" s="44">
        <v>0</v>
      </c>
      <c r="P2720" s="44">
        <v>0</v>
      </c>
      <c r="Q2720" s="44">
        <v>5771</v>
      </c>
      <c r="R2720" s="44">
        <v>5771</v>
      </c>
      <c r="S2720" s="44">
        <v>4583</v>
      </c>
      <c r="T2720" s="44">
        <f t="shared" si="1897"/>
        <v>1188</v>
      </c>
      <c r="U2720" s="44">
        <v>450</v>
      </c>
      <c r="V2720" s="44">
        <v>450</v>
      </c>
      <c r="W2720" s="44">
        <v>288</v>
      </c>
      <c r="X2720" s="44">
        <f t="shared" si="1898"/>
        <v>5771</v>
      </c>
      <c r="Y2720" s="209">
        <f t="shared" si="1894"/>
        <v>100</v>
      </c>
    </row>
    <row r="2721" spans="1:25">
      <c r="A2721" s="23" t="s">
        <v>786</v>
      </c>
      <c r="B2721" s="23" t="s">
        <v>172</v>
      </c>
      <c r="C2721" s="23" t="s">
        <v>1131</v>
      </c>
      <c r="D2721" s="23" t="s">
        <v>1132</v>
      </c>
      <c r="E2721" s="22">
        <v>6139</v>
      </c>
      <c r="F2721" s="23" t="s">
        <v>1140</v>
      </c>
      <c r="G2721" s="128" t="s">
        <v>3378</v>
      </c>
      <c r="H2721" s="32" t="s">
        <v>158</v>
      </c>
      <c r="I2721" s="44">
        <f t="shared" si="1885"/>
        <v>10100</v>
      </c>
      <c r="J2721" s="44">
        <v>10100</v>
      </c>
      <c r="K2721" s="44">
        <f t="shared" si="1886"/>
        <v>0</v>
      </c>
      <c r="L2721" s="44">
        <v>0</v>
      </c>
      <c r="M2721" s="44">
        <v>0</v>
      </c>
      <c r="N2721" s="44">
        <v>0</v>
      </c>
      <c r="O2721" s="44">
        <v>0</v>
      </c>
      <c r="P2721" s="44">
        <v>0</v>
      </c>
      <c r="Q2721" s="44">
        <v>10100</v>
      </c>
      <c r="R2721" s="44">
        <v>10100</v>
      </c>
      <c r="S2721" s="44">
        <v>10100</v>
      </c>
      <c r="T2721" s="44">
        <f t="shared" si="1897"/>
        <v>0</v>
      </c>
      <c r="U2721" s="44"/>
      <c r="V2721" s="44"/>
      <c r="W2721" s="44"/>
      <c r="X2721" s="44">
        <f t="shared" si="1898"/>
        <v>10100</v>
      </c>
      <c r="Y2721" s="209">
        <f t="shared" si="1894"/>
        <v>100</v>
      </c>
    </row>
    <row r="2722" spans="1:25" ht="20.399999999999999">
      <c r="A2722" s="20" t="s">
        <v>0</v>
      </c>
      <c r="B2722" s="20" t="s">
        <v>0</v>
      </c>
      <c r="C2722" s="20" t="s">
        <v>0</v>
      </c>
      <c r="D2722" s="21" t="s">
        <v>0</v>
      </c>
      <c r="E2722" s="21" t="s">
        <v>0</v>
      </c>
      <c r="F2722" s="21" t="s">
        <v>0</v>
      </c>
      <c r="G2722" s="150" t="s">
        <v>0</v>
      </c>
      <c r="H2722" s="30" t="s">
        <v>42</v>
      </c>
      <c r="I2722" s="31">
        <f t="shared" si="1885"/>
        <v>100</v>
      </c>
      <c r="J2722" s="31">
        <f t="shared" ref="J2722:X2723" si="1906">SUM(J2723)</f>
        <v>100</v>
      </c>
      <c r="K2722" s="31">
        <f t="shared" si="1886"/>
        <v>0</v>
      </c>
      <c r="L2722" s="31">
        <f t="shared" si="1906"/>
        <v>0</v>
      </c>
      <c r="M2722" s="31">
        <f t="shared" si="1906"/>
        <v>0</v>
      </c>
      <c r="N2722" s="31">
        <f t="shared" si="1906"/>
        <v>0</v>
      </c>
      <c r="O2722" s="31">
        <f t="shared" si="1906"/>
        <v>0</v>
      </c>
      <c r="P2722" s="31">
        <f t="shared" si="1906"/>
        <v>0</v>
      </c>
      <c r="Q2722" s="31">
        <f t="shared" si="1906"/>
        <v>100</v>
      </c>
      <c r="R2722" s="31">
        <f t="shared" si="1906"/>
        <v>100</v>
      </c>
      <c r="S2722" s="31">
        <f t="shared" si="1906"/>
        <v>0</v>
      </c>
      <c r="T2722" s="31">
        <f t="shared" si="1906"/>
        <v>0</v>
      </c>
      <c r="U2722" s="31">
        <f t="shared" si="1906"/>
        <v>0</v>
      </c>
      <c r="V2722" s="31">
        <f t="shared" si="1906"/>
        <v>0</v>
      </c>
      <c r="W2722" s="31">
        <f t="shared" si="1906"/>
        <v>0</v>
      </c>
      <c r="X2722" s="31">
        <f t="shared" si="1906"/>
        <v>0</v>
      </c>
      <c r="Y2722" s="220">
        <f t="shared" si="1894"/>
        <v>0</v>
      </c>
    </row>
    <row r="2723" spans="1:25">
      <c r="A2723" s="23" t="s">
        <v>786</v>
      </c>
      <c r="B2723" s="23" t="s">
        <v>172</v>
      </c>
      <c r="C2723" s="23" t="s">
        <v>1131</v>
      </c>
      <c r="D2723" s="23" t="s">
        <v>1132</v>
      </c>
      <c r="E2723" s="21" t="s">
        <v>159</v>
      </c>
      <c r="F2723" s="21" t="s">
        <v>0</v>
      </c>
      <c r="G2723" s="150" t="s">
        <v>0</v>
      </c>
      <c r="H2723" s="21" t="s">
        <v>34</v>
      </c>
      <c r="I2723" s="66">
        <f t="shared" si="1885"/>
        <v>100</v>
      </c>
      <c r="J2723" s="66">
        <f t="shared" si="1906"/>
        <v>100</v>
      </c>
      <c r="K2723" s="66">
        <f t="shared" si="1886"/>
        <v>0</v>
      </c>
      <c r="L2723" s="66">
        <f t="shared" si="1906"/>
        <v>0</v>
      </c>
      <c r="M2723" s="66">
        <f t="shared" si="1906"/>
        <v>0</v>
      </c>
      <c r="N2723" s="66">
        <f t="shared" si="1906"/>
        <v>0</v>
      </c>
      <c r="O2723" s="66">
        <f t="shared" si="1906"/>
        <v>0</v>
      </c>
      <c r="P2723" s="66">
        <f t="shared" si="1906"/>
        <v>0</v>
      </c>
      <c r="Q2723" s="66">
        <f t="shared" si="1906"/>
        <v>100</v>
      </c>
      <c r="R2723" s="66">
        <f t="shared" si="1906"/>
        <v>100</v>
      </c>
      <c r="S2723" s="66">
        <f t="shared" si="1906"/>
        <v>0</v>
      </c>
      <c r="T2723" s="66">
        <f t="shared" si="1906"/>
        <v>0</v>
      </c>
      <c r="U2723" s="66">
        <f t="shared" si="1906"/>
        <v>0</v>
      </c>
      <c r="V2723" s="66">
        <f t="shared" si="1906"/>
        <v>0</v>
      </c>
      <c r="W2723" s="66">
        <f t="shared" si="1906"/>
        <v>0</v>
      </c>
      <c r="X2723" s="66">
        <f t="shared" si="1906"/>
        <v>0</v>
      </c>
      <c r="Y2723" s="208">
        <f t="shared" si="1894"/>
        <v>0</v>
      </c>
    </row>
    <row r="2724" spans="1:25">
      <c r="A2724" s="23" t="s">
        <v>786</v>
      </c>
      <c r="B2724" s="23" t="s">
        <v>172</v>
      </c>
      <c r="C2724" s="23" t="s">
        <v>1131</v>
      </c>
      <c r="D2724" s="23" t="s">
        <v>1132</v>
      </c>
      <c r="E2724" s="22">
        <v>6148</v>
      </c>
      <c r="F2724" s="23"/>
      <c r="G2724" s="128" t="s">
        <v>3378</v>
      </c>
      <c r="H2724" s="32" t="s">
        <v>41</v>
      </c>
      <c r="I2724" s="44">
        <f t="shared" si="1885"/>
        <v>100</v>
      </c>
      <c r="J2724" s="44">
        <v>100</v>
      </c>
      <c r="K2724" s="44">
        <f t="shared" si="1886"/>
        <v>0</v>
      </c>
      <c r="L2724" s="44">
        <v>0</v>
      </c>
      <c r="M2724" s="44">
        <v>0</v>
      </c>
      <c r="N2724" s="44">
        <v>0</v>
      </c>
      <c r="O2724" s="44">
        <v>0</v>
      </c>
      <c r="P2724" s="44">
        <v>0</v>
      </c>
      <c r="Q2724" s="44">
        <v>100</v>
      </c>
      <c r="R2724" s="44">
        <v>100</v>
      </c>
      <c r="S2724" s="44">
        <v>0</v>
      </c>
      <c r="T2724" s="44">
        <f t="shared" si="1897"/>
        <v>0</v>
      </c>
      <c r="U2724" s="44"/>
      <c r="V2724" s="44"/>
      <c r="W2724" s="44"/>
      <c r="X2724" s="44">
        <f t="shared" si="1898"/>
        <v>0</v>
      </c>
      <c r="Y2724" s="209">
        <f t="shared" si="1894"/>
        <v>0</v>
      </c>
    </row>
    <row r="2725" spans="1:25" ht="20.399999999999999">
      <c r="A2725" s="20" t="s">
        <v>0</v>
      </c>
      <c r="B2725" s="20" t="s">
        <v>0</v>
      </c>
      <c r="C2725" s="20" t="s">
        <v>0</v>
      </c>
      <c r="D2725" s="21" t="s">
        <v>0</v>
      </c>
      <c r="E2725" s="21" t="s">
        <v>0</v>
      </c>
      <c r="F2725" s="21" t="s">
        <v>0</v>
      </c>
      <c r="G2725" s="150" t="s">
        <v>0</v>
      </c>
      <c r="H2725" s="30" t="s">
        <v>60</v>
      </c>
      <c r="I2725" s="31">
        <f t="shared" si="1885"/>
        <v>40000</v>
      </c>
      <c r="J2725" s="31">
        <f t="shared" ref="J2725:X2725" si="1907">SUM(J2726)</f>
        <v>0</v>
      </c>
      <c r="K2725" s="31">
        <f t="shared" si="1886"/>
        <v>40000</v>
      </c>
      <c r="L2725" s="31">
        <f t="shared" si="1907"/>
        <v>40000</v>
      </c>
      <c r="M2725" s="31">
        <f t="shared" si="1907"/>
        <v>0</v>
      </c>
      <c r="N2725" s="31">
        <f t="shared" si="1907"/>
        <v>0</v>
      </c>
      <c r="O2725" s="31">
        <f t="shared" si="1907"/>
        <v>0</v>
      </c>
      <c r="P2725" s="31">
        <f t="shared" si="1907"/>
        <v>0</v>
      </c>
      <c r="Q2725" s="31">
        <f t="shared" si="1907"/>
        <v>47000</v>
      </c>
      <c r="R2725" s="31">
        <f t="shared" si="1907"/>
        <v>0</v>
      </c>
      <c r="S2725" s="31">
        <f t="shared" si="1907"/>
        <v>0</v>
      </c>
      <c r="T2725" s="31">
        <f t="shared" si="1907"/>
        <v>0</v>
      </c>
      <c r="U2725" s="31">
        <f t="shared" si="1907"/>
        <v>0</v>
      </c>
      <c r="V2725" s="31">
        <f t="shared" si="1907"/>
        <v>0</v>
      </c>
      <c r="W2725" s="31">
        <f t="shared" si="1907"/>
        <v>0</v>
      </c>
      <c r="X2725" s="31">
        <f t="shared" si="1907"/>
        <v>0</v>
      </c>
      <c r="Y2725" s="220">
        <f t="shared" si="1894"/>
        <v>0</v>
      </c>
    </row>
    <row r="2726" spans="1:25">
      <c r="A2726" s="23" t="s">
        <v>786</v>
      </c>
      <c r="B2726" s="23" t="s">
        <v>172</v>
      </c>
      <c r="C2726" s="23" t="s">
        <v>1131</v>
      </c>
      <c r="D2726" s="23" t="s">
        <v>1132</v>
      </c>
      <c r="E2726" s="21" t="s">
        <v>166</v>
      </c>
      <c r="F2726" s="21" t="s">
        <v>0</v>
      </c>
      <c r="G2726" s="150" t="s">
        <v>0</v>
      </c>
      <c r="H2726" s="21" t="s">
        <v>53</v>
      </c>
      <c r="I2726" s="66">
        <f t="shared" si="1885"/>
        <v>40000</v>
      </c>
      <c r="J2726" s="66">
        <f t="shared" ref="J2726:P2726" si="1908">SUM(J2727:J2728)</f>
        <v>0</v>
      </c>
      <c r="K2726" s="66">
        <f t="shared" si="1886"/>
        <v>40000</v>
      </c>
      <c r="L2726" s="66">
        <f t="shared" si="1908"/>
        <v>40000</v>
      </c>
      <c r="M2726" s="66">
        <f t="shared" si="1908"/>
        <v>0</v>
      </c>
      <c r="N2726" s="66">
        <f t="shared" si="1908"/>
        <v>0</v>
      </c>
      <c r="O2726" s="66">
        <f t="shared" si="1908"/>
        <v>0</v>
      </c>
      <c r="P2726" s="66">
        <f t="shared" si="1908"/>
        <v>0</v>
      </c>
      <c r="Q2726" s="66">
        <f>SUM(Q2727:Q2728)</f>
        <v>47000</v>
      </c>
      <c r="R2726" s="66">
        <f>SUM(R2727:R2728)</f>
        <v>0</v>
      </c>
      <c r="S2726" s="66">
        <f>SUM(S2727:S2728)</f>
        <v>0</v>
      </c>
      <c r="T2726" s="66">
        <f t="shared" ref="T2726:X2726" si="1909">SUM(T2727:T2728)</f>
        <v>0</v>
      </c>
      <c r="U2726" s="66">
        <f t="shared" si="1909"/>
        <v>0</v>
      </c>
      <c r="V2726" s="66">
        <f t="shared" si="1909"/>
        <v>0</v>
      </c>
      <c r="W2726" s="66">
        <f t="shared" si="1909"/>
        <v>0</v>
      </c>
      <c r="X2726" s="66">
        <f t="shared" si="1909"/>
        <v>0</v>
      </c>
      <c r="Y2726" s="208">
        <f t="shared" si="1894"/>
        <v>0</v>
      </c>
    </row>
    <row r="2727" spans="1:25">
      <c r="A2727" s="23" t="s">
        <v>786</v>
      </c>
      <c r="B2727" s="23" t="s">
        <v>172</v>
      </c>
      <c r="C2727" s="23" t="s">
        <v>1131</v>
      </c>
      <c r="D2727" s="23" t="s">
        <v>1132</v>
      </c>
      <c r="E2727" s="22">
        <v>8213</v>
      </c>
      <c r="F2727" s="23"/>
      <c r="G2727" s="128" t="s">
        <v>3378</v>
      </c>
      <c r="H2727" s="32" t="s">
        <v>56</v>
      </c>
      <c r="I2727" s="44">
        <f t="shared" si="1885"/>
        <v>20000</v>
      </c>
      <c r="J2727" s="44">
        <v>0</v>
      </c>
      <c r="K2727" s="44">
        <f t="shared" si="1886"/>
        <v>20000</v>
      </c>
      <c r="L2727" s="44">
        <v>20000</v>
      </c>
      <c r="M2727" s="44">
        <v>0</v>
      </c>
      <c r="N2727" s="44">
        <v>0</v>
      </c>
      <c r="O2727" s="44">
        <v>0</v>
      </c>
      <c r="P2727" s="44">
        <v>0</v>
      </c>
      <c r="Q2727" s="44">
        <v>27000</v>
      </c>
      <c r="R2727" s="44">
        <v>0</v>
      </c>
      <c r="S2727" s="44">
        <v>0</v>
      </c>
      <c r="T2727" s="44">
        <f t="shared" si="1897"/>
        <v>0</v>
      </c>
      <c r="U2727" s="44"/>
      <c r="V2727" s="44"/>
      <c r="W2727" s="44"/>
      <c r="X2727" s="44">
        <f t="shared" si="1898"/>
        <v>0</v>
      </c>
      <c r="Y2727" s="209">
        <f t="shared" si="1894"/>
        <v>0</v>
      </c>
    </row>
    <row r="2728" spans="1:25">
      <c r="A2728" s="23" t="s">
        <v>786</v>
      </c>
      <c r="B2728" s="23" t="s">
        <v>172</v>
      </c>
      <c r="C2728" s="23" t="s">
        <v>1131</v>
      </c>
      <c r="D2728" s="23" t="s">
        <v>1132</v>
      </c>
      <c r="E2728" s="22">
        <v>8216</v>
      </c>
      <c r="F2728" s="23"/>
      <c r="G2728" s="128" t="s">
        <v>3378</v>
      </c>
      <c r="H2728" s="32" t="s">
        <v>59</v>
      </c>
      <c r="I2728" s="44">
        <f t="shared" si="1885"/>
        <v>20000</v>
      </c>
      <c r="J2728" s="44">
        <v>0</v>
      </c>
      <c r="K2728" s="44">
        <f t="shared" si="1886"/>
        <v>20000</v>
      </c>
      <c r="L2728" s="44">
        <v>20000</v>
      </c>
      <c r="M2728" s="44">
        <v>0</v>
      </c>
      <c r="N2728" s="44">
        <v>0</v>
      </c>
      <c r="O2728" s="44">
        <v>0</v>
      </c>
      <c r="P2728" s="44">
        <v>0</v>
      </c>
      <c r="Q2728" s="44">
        <v>20000</v>
      </c>
      <c r="R2728" s="44">
        <v>0</v>
      </c>
      <c r="S2728" s="44">
        <v>0</v>
      </c>
      <c r="T2728" s="44">
        <f t="shared" si="1897"/>
        <v>0</v>
      </c>
      <c r="U2728" s="44"/>
      <c r="V2728" s="44"/>
      <c r="W2728" s="44"/>
      <c r="X2728" s="44">
        <f t="shared" si="1898"/>
        <v>0</v>
      </c>
      <c r="Y2728" s="209">
        <f t="shared" si="1894"/>
        <v>0</v>
      </c>
    </row>
    <row r="2729" spans="1:25">
      <c r="A2729" s="32" t="s">
        <v>0</v>
      </c>
      <c r="B2729" s="32" t="s">
        <v>0</v>
      </c>
      <c r="C2729" s="32" t="s">
        <v>0</v>
      </c>
      <c r="D2729" s="32" t="s">
        <v>0</v>
      </c>
      <c r="E2729" s="32" t="s">
        <v>0</v>
      </c>
      <c r="F2729" s="32" t="s">
        <v>0</v>
      </c>
      <c r="G2729" s="154" t="s">
        <v>0</v>
      </c>
      <c r="H2729" s="30" t="s">
        <v>1141</v>
      </c>
      <c r="I2729" s="31">
        <f t="shared" si="1885"/>
        <v>2395815</v>
      </c>
      <c r="J2729" s="31">
        <f t="shared" ref="J2729:P2729" si="1910">SUM(J2699,J2722,J2725)</f>
        <v>2180615</v>
      </c>
      <c r="K2729" s="31">
        <f t="shared" si="1886"/>
        <v>215200</v>
      </c>
      <c r="L2729" s="31">
        <f t="shared" si="1910"/>
        <v>210200</v>
      </c>
      <c r="M2729" s="31">
        <f t="shared" si="1910"/>
        <v>0</v>
      </c>
      <c r="N2729" s="31">
        <f t="shared" si="1910"/>
        <v>5000</v>
      </c>
      <c r="O2729" s="31">
        <f t="shared" si="1910"/>
        <v>0</v>
      </c>
      <c r="P2729" s="31">
        <f t="shared" si="1910"/>
        <v>0</v>
      </c>
      <c r="Q2729" s="31">
        <f>SUM(Q2699,Q2722,Q2725)</f>
        <v>2513156</v>
      </c>
      <c r="R2729" s="31">
        <f>SUM(R2699,R2722,R2725)</f>
        <v>2287706</v>
      </c>
      <c r="S2729" s="31">
        <f>SUM(S2699,S2722,S2725)</f>
        <v>1907448</v>
      </c>
      <c r="T2729" s="31">
        <f t="shared" ref="T2729:X2729" si="1911">SUM(T2699,T2722,T2725)</f>
        <v>380158</v>
      </c>
      <c r="U2729" s="31">
        <f t="shared" si="1911"/>
        <v>187900</v>
      </c>
      <c r="V2729" s="31">
        <f t="shared" si="1911"/>
        <v>170607</v>
      </c>
      <c r="W2729" s="31">
        <f t="shared" si="1911"/>
        <v>21651</v>
      </c>
      <c r="X2729" s="31">
        <f t="shared" si="1911"/>
        <v>2287606</v>
      </c>
      <c r="Y2729" s="220">
        <f t="shared" si="1894"/>
        <v>99.995628808946606</v>
      </c>
    </row>
    <row r="2730" spans="1:25" ht="15" thickBot="1">
      <c r="A2730" s="32" t="s">
        <v>0</v>
      </c>
      <c r="B2730" s="32" t="s">
        <v>0</v>
      </c>
      <c r="C2730" s="32" t="s">
        <v>0</v>
      </c>
      <c r="D2730" s="32" t="s">
        <v>0</v>
      </c>
      <c r="E2730" s="32" t="s">
        <v>0</v>
      </c>
      <c r="F2730" s="32" t="s">
        <v>0</v>
      </c>
      <c r="G2730" s="154" t="s">
        <v>0</v>
      </c>
      <c r="H2730" s="21" t="s">
        <v>170</v>
      </c>
      <c r="I2730" s="66">
        <f t="shared" si="1885"/>
        <v>66</v>
      </c>
      <c r="J2730" s="66">
        <v>66</v>
      </c>
      <c r="K2730" s="66">
        <f t="shared" si="1886"/>
        <v>0</v>
      </c>
      <c r="L2730" s="66" t="s">
        <v>0</v>
      </c>
      <c r="M2730" s="66" t="s">
        <v>0</v>
      </c>
      <c r="N2730" s="66" t="s">
        <v>0</v>
      </c>
      <c r="O2730" s="66" t="s">
        <v>0</v>
      </c>
      <c r="P2730" s="66" t="s">
        <v>0</v>
      </c>
      <c r="Q2730" s="66">
        <v>0</v>
      </c>
      <c r="R2730" s="66"/>
      <c r="S2730" s="66"/>
      <c r="T2730" s="66"/>
      <c r="U2730" s="66"/>
      <c r="V2730" s="66"/>
      <c r="W2730" s="66"/>
      <c r="X2730" s="66"/>
      <c r="Y2730" s="208">
        <v>0</v>
      </c>
    </row>
    <row r="2731" spans="1:25" ht="41.4" thickBot="1">
      <c r="A2731" s="252" t="s">
        <v>0</v>
      </c>
      <c r="B2731" s="252" t="s">
        <v>0</v>
      </c>
      <c r="C2731" s="252" t="s">
        <v>0</v>
      </c>
      <c r="D2731" s="252" t="s">
        <v>0</v>
      </c>
      <c r="E2731" s="252" t="s">
        <v>0</v>
      </c>
      <c r="F2731" s="252" t="s">
        <v>0</v>
      </c>
      <c r="G2731" s="258" t="s">
        <v>0</v>
      </c>
      <c r="H2731" s="24" t="s">
        <v>72</v>
      </c>
      <c r="I2731" s="1" t="s">
        <v>3093</v>
      </c>
      <c r="J2731" s="1" t="s">
        <v>3130</v>
      </c>
      <c r="K2731" s="1" t="s">
        <v>3</v>
      </c>
      <c r="L2731" s="1" t="s">
        <v>4</v>
      </c>
      <c r="M2731" s="1" t="s">
        <v>5</v>
      </c>
      <c r="N2731" s="1" t="s">
        <v>6</v>
      </c>
      <c r="O2731" s="1" t="s">
        <v>7</v>
      </c>
      <c r="P2731" s="1" t="s">
        <v>8</v>
      </c>
      <c r="Q2731" s="1" t="s">
        <v>3344</v>
      </c>
      <c r="R2731" s="1" t="s">
        <v>3427</v>
      </c>
      <c r="S2731" s="1" t="s">
        <v>3447</v>
      </c>
      <c r="T2731" s="1" t="s">
        <v>3448</v>
      </c>
      <c r="U2731" s="1" t="s">
        <v>3452</v>
      </c>
      <c r="V2731" s="1" t="s">
        <v>3449</v>
      </c>
      <c r="W2731" s="1" t="s">
        <v>3450</v>
      </c>
      <c r="X2731" s="1" t="s">
        <v>3451</v>
      </c>
      <c r="Y2731" s="216" t="s">
        <v>3385</v>
      </c>
    </row>
    <row r="2732" spans="1:25">
      <c r="A2732" s="253"/>
      <c r="B2732" s="253"/>
      <c r="C2732" s="253"/>
      <c r="D2732" s="253"/>
      <c r="E2732" s="253"/>
      <c r="F2732" s="253"/>
      <c r="G2732" s="259"/>
      <c r="H2732" s="33" t="s">
        <v>0</v>
      </c>
      <c r="I2732" s="45">
        <v>1</v>
      </c>
      <c r="J2732" s="45">
        <v>3</v>
      </c>
      <c r="K2732" s="45" t="s">
        <v>9</v>
      </c>
      <c r="L2732" s="45">
        <v>5</v>
      </c>
      <c r="M2732" s="45">
        <v>6</v>
      </c>
      <c r="N2732" s="45">
        <v>7</v>
      </c>
      <c r="O2732" s="45">
        <v>8</v>
      </c>
      <c r="P2732" s="45">
        <v>9</v>
      </c>
      <c r="Q2732" s="45">
        <v>1</v>
      </c>
      <c r="R2732" s="45">
        <v>2</v>
      </c>
      <c r="S2732" s="45">
        <v>3</v>
      </c>
      <c r="T2732" s="45" t="s">
        <v>3453</v>
      </c>
      <c r="U2732" s="45">
        <v>5</v>
      </c>
      <c r="V2732" s="45">
        <v>6</v>
      </c>
      <c r="W2732" s="45">
        <v>7</v>
      </c>
      <c r="X2732" s="45" t="s">
        <v>3454</v>
      </c>
      <c r="Y2732" s="276">
        <v>9</v>
      </c>
    </row>
    <row r="2733" spans="1:25">
      <c r="A2733" s="253"/>
      <c r="B2733" s="253"/>
      <c r="C2733" s="253"/>
      <c r="D2733" s="253"/>
      <c r="E2733" s="253"/>
      <c r="F2733" s="253"/>
      <c r="G2733" s="259"/>
      <c r="H2733" s="34" t="s">
        <v>108</v>
      </c>
      <c r="I2733" s="35">
        <f t="shared" si="1885"/>
        <v>2395815</v>
      </c>
      <c r="J2733" s="35">
        <f t="shared" ref="J2733:P2733" si="1912">SUM(J2729)</f>
        <v>2180615</v>
      </c>
      <c r="K2733" s="35">
        <f t="shared" si="1886"/>
        <v>215200</v>
      </c>
      <c r="L2733" s="35">
        <f t="shared" si="1912"/>
        <v>210200</v>
      </c>
      <c r="M2733" s="35">
        <f t="shared" si="1912"/>
        <v>0</v>
      </c>
      <c r="N2733" s="35">
        <f t="shared" si="1912"/>
        <v>5000</v>
      </c>
      <c r="O2733" s="35">
        <f t="shared" si="1912"/>
        <v>0</v>
      </c>
      <c r="P2733" s="35">
        <f t="shared" si="1912"/>
        <v>0</v>
      </c>
      <c r="Q2733" s="35">
        <f>SUM(Q2729)</f>
        <v>2513156</v>
      </c>
      <c r="R2733" s="35">
        <f>SUM(R2729)</f>
        <v>2287706</v>
      </c>
      <c r="S2733" s="35">
        <f>SUM(S2729)</f>
        <v>1907448</v>
      </c>
      <c r="T2733" s="35">
        <f t="shared" ref="T2733:X2733" si="1913">SUM(T2729)</f>
        <v>380158</v>
      </c>
      <c r="U2733" s="35">
        <f t="shared" si="1913"/>
        <v>187900</v>
      </c>
      <c r="V2733" s="35">
        <f t="shared" si="1913"/>
        <v>170607</v>
      </c>
      <c r="W2733" s="35">
        <f t="shared" si="1913"/>
        <v>21651</v>
      </c>
      <c r="X2733" s="35">
        <f t="shared" si="1913"/>
        <v>2287606</v>
      </c>
      <c r="Y2733" s="218">
        <f t="shared" ref="Y2733:Y2734" si="1914">IF(R2733=0,0,(X2733/R2733)*100)</f>
        <v>99.995628808946606</v>
      </c>
    </row>
    <row r="2734" spans="1:25">
      <c r="A2734" s="253"/>
      <c r="B2734" s="253"/>
      <c r="C2734" s="253"/>
      <c r="D2734" s="253"/>
      <c r="E2734" s="253"/>
      <c r="F2734" s="253"/>
      <c r="G2734" s="259"/>
      <c r="H2734" s="36" t="s">
        <v>69</v>
      </c>
      <c r="I2734" s="35">
        <f t="shared" si="1885"/>
        <v>2395815</v>
      </c>
      <c r="J2734" s="35">
        <f t="shared" ref="J2734:P2734" si="1915">SUM(J2733)</f>
        <v>2180615</v>
      </c>
      <c r="K2734" s="35">
        <f t="shared" si="1886"/>
        <v>215200</v>
      </c>
      <c r="L2734" s="35">
        <f t="shared" si="1915"/>
        <v>210200</v>
      </c>
      <c r="M2734" s="35">
        <f t="shared" si="1915"/>
        <v>0</v>
      </c>
      <c r="N2734" s="35">
        <f t="shared" si="1915"/>
        <v>5000</v>
      </c>
      <c r="O2734" s="35">
        <f t="shared" si="1915"/>
        <v>0</v>
      </c>
      <c r="P2734" s="35">
        <f t="shared" si="1915"/>
        <v>0</v>
      </c>
      <c r="Q2734" s="35">
        <f>SUM(Q2733)</f>
        <v>2513156</v>
      </c>
      <c r="R2734" s="35">
        <f>SUM(R2733)</f>
        <v>2287706</v>
      </c>
      <c r="S2734" s="35">
        <f>SUM(S2733)</f>
        <v>1907448</v>
      </c>
      <c r="T2734" s="35">
        <f t="shared" ref="T2734:X2734" si="1916">SUM(T2733)</f>
        <v>380158</v>
      </c>
      <c r="U2734" s="35">
        <f t="shared" si="1916"/>
        <v>187900</v>
      </c>
      <c r="V2734" s="35">
        <f t="shared" si="1916"/>
        <v>170607</v>
      </c>
      <c r="W2734" s="35">
        <f t="shared" si="1916"/>
        <v>21651</v>
      </c>
      <c r="X2734" s="35">
        <f t="shared" si="1916"/>
        <v>2287606</v>
      </c>
      <c r="Y2734" s="218">
        <f t="shared" si="1914"/>
        <v>99.995628808946606</v>
      </c>
    </row>
    <row r="2735" spans="1:25" ht="15" thickBot="1">
      <c r="A2735" s="254"/>
      <c r="B2735" s="254"/>
      <c r="C2735" s="254"/>
      <c r="D2735" s="254"/>
      <c r="E2735" s="254"/>
      <c r="F2735" s="254"/>
      <c r="G2735" s="260"/>
    </row>
    <row r="2736" spans="1:25" ht="41.4" thickBot="1">
      <c r="A2736" s="24" t="s">
        <v>123</v>
      </c>
      <c r="B2736" s="24" t="s">
        <v>124</v>
      </c>
      <c r="C2736" s="24" t="s">
        <v>125</v>
      </c>
      <c r="D2736" s="25" t="s">
        <v>0</v>
      </c>
      <c r="E2736" s="24" t="s">
        <v>126</v>
      </c>
      <c r="F2736" s="24" t="s">
        <v>127</v>
      </c>
      <c r="G2736" s="151" t="s">
        <v>128</v>
      </c>
      <c r="H2736" s="24" t="s">
        <v>1</v>
      </c>
      <c r="I2736" s="1" t="s">
        <v>3093</v>
      </c>
      <c r="J2736" s="1" t="s">
        <v>3130</v>
      </c>
      <c r="K2736" s="1" t="s">
        <v>3</v>
      </c>
      <c r="L2736" s="1" t="s">
        <v>4</v>
      </c>
      <c r="M2736" s="1" t="s">
        <v>5</v>
      </c>
      <c r="N2736" s="1" t="s">
        <v>6</v>
      </c>
      <c r="O2736" s="1" t="s">
        <v>7</v>
      </c>
      <c r="P2736" s="1" t="s">
        <v>8</v>
      </c>
      <c r="Q2736" s="1" t="s">
        <v>3344</v>
      </c>
      <c r="R2736" s="1" t="s">
        <v>3427</v>
      </c>
      <c r="S2736" s="1" t="s">
        <v>3447</v>
      </c>
      <c r="T2736" s="1" t="s">
        <v>3448</v>
      </c>
      <c r="U2736" s="1" t="s">
        <v>3452</v>
      </c>
      <c r="V2736" s="1" t="s">
        <v>3449</v>
      </c>
      <c r="W2736" s="1" t="s">
        <v>3450</v>
      </c>
      <c r="X2736" s="1" t="s">
        <v>3451</v>
      </c>
      <c r="Y2736" s="216" t="s">
        <v>3385</v>
      </c>
    </row>
    <row r="2737" spans="1:25">
      <c r="A2737" s="26" t="s">
        <v>0</v>
      </c>
      <c r="B2737" s="26" t="s">
        <v>0</v>
      </c>
      <c r="C2737" s="26" t="s">
        <v>0</v>
      </c>
      <c r="D2737" s="27" t="s">
        <v>0</v>
      </c>
      <c r="E2737" s="27" t="s">
        <v>0</v>
      </c>
      <c r="F2737" s="28" t="s">
        <v>0</v>
      </c>
      <c r="G2737" s="152" t="s">
        <v>0</v>
      </c>
      <c r="H2737" s="29" t="s">
        <v>0</v>
      </c>
      <c r="I2737" s="45">
        <v>1</v>
      </c>
      <c r="J2737" s="45">
        <v>3</v>
      </c>
      <c r="K2737" s="45" t="s">
        <v>9</v>
      </c>
      <c r="L2737" s="45">
        <v>5</v>
      </c>
      <c r="M2737" s="45">
        <v>6</v>
      </c>
      <c r="N2737" s="45">
        <v>7</v>
      </c>
      <c r="O2737" s="45">
        <v>8</v>
      </c>
      <c r="P2737" s="45">
        <v>9</v>
      </c>
      <c r="Q2737" s="45">
        <v>1</v>
      </c>
      <c r="R2737" s="45">
        <v>2</v>
      </c>
      <c r="S2737" s="45">
        <v>3</v>
      </c>
      <c r="T2737" s="45" t="s">
        <v>3453</v>
      </c>
      <c r="U2737" s="45">
        <v>5</v>
      </c>
      <c r="V2737" s="45">
        <v>6</v>
      </c>
      <c r="W2737" s="45">
        <v>7</v>
      </c>
      <c r="X2737" s="45" t="s">
        <v>3454</v>
      </c>
      <c r="Y2737" s="276">
        <v>9</v>
      </c>
    </row>
    <row r="2738" spans="1:25">
      <c r="A2738" s="133" t="s">
        <v>786</v>
      </c>
      <c r="B2738" s="133" t="s">
        <v>172</v>
      </c>
      <c r="C2738" s="109" t="s">
        <v>1142</v>
      </c>
      <c r="D2738" s="109" t="s">
        <v>1143</v>
      </c>
      <c r="E2738" s="98" t="s">
        <v>0</v>
      </c>
      <c r="F2738" s="98" t="s">
        <v>0</v>
      </c>
      <c r="G2738" s="153" t="s">
        <v>0</v>
      </c>
      <c r="H2738" s="98" t="s">
        <v>1144</v>
      </c>
      <c r="I2738" s="110"/>
      <c r="J2738" s="110"/>
      <c r="K2738" s="110"/>
      <c r="L2738" s="110" t="s">
        <v>0</v>
      </c>
      <c r="M2738" s="110" t="s">
        <v>0</v>
      </c>
      <c r="N2738" s="110" t="s">
        <v>0</v>
      </c>
      <c r="O2738" s="110" t="s">
        <v>0</v>
      </c>
      <c r="P2738" s="110" t="s">
        <v>0</v>
      </c>
      <c r="Q2738" s="110"/>
      <c r="R2738" s="110"/>
      <c r="S2738" s="110"/>
      <c r="T2738" s="110" t="s">
        <v>0</v>
      </c>
      <c r="U2738" s="110" t="s">
        <v>0</v>
      </c>
      <c r="V2738" s="110" t="s">
        <v>0</v>
      </c>
      <c r="W2738" s="110" t="s">
        <v>0</v>
      </c>
      <c r="X2738" s="110" t="s">
        <v>0</v>
      </c>
      <c r="Y2738" s="217"/>
    </row>
    <row r="2739" spans="1:25" ht="20.399999999999999">
      <c r="A2739" s="20" t="s">
        <v>0</v>
      </c>
      <c r="B2739" s="20" t="s">
        <v>0</v>
      </c>
      <c r="C2739" s="20" t="s">
        <v>0</v>
      </c>
      <c r="D2739" s="21" t="s">
        <v>0</v>
      </c>
      <c r="E2739" s="21" t="s">
        <v>0</v>
      </c>
      <c r="F2739" s="21" t="s">
        <v>0</v>
      </c>
      <c r="G2739" s="150" t="s">
        <v>0</v>
      </c>
      <c r="H2739" s="30" t="s">
        <v>33</v>
      </c>
      <c r="I2739" s="31">
        <f t="shared" si="1885"/>
        <v>2639533</v>
      </c>
      <c r="J2739" s="31">
        <f t="shared" ref="J2739:P2739" si="1917">SUM(J2740,J2748,J2750)</f>
        <v>2472933</v>
      </c>
      <c r="K2739" s="31">
        <f t="shared" si="1886"/>
        <v>166600</v>
      </c>
      <c r="L2739" s="31">
        <f t="shared" si="1917"/>
        <v>161600</v>
      </c>
      <c r="M2739" s="31">
        <f t="shared" si="1917"/>
        <v>0</v>
      </c>
      <c r="N2739" s="31">
        <f t="shared" si="1917"/>
        <v>5000</v>
      </c>
      <c r="O2739" s="31">
        <f t="shared" si="1917"/>
        <v>0</v>
      </c>
      <c r="P2739" s="31">
        <f t="shared" si="1917"/>
        <v>0</v>
      </c>
      <c r="Q2739" s="31">
        <f>SUM(Q2740,Q2748,Q2750)</f>
        <v>2804117</v>
      </c>
      <c r="R2739" s="31">
        <f>SUM(R2740,R2748,R2750)</f>
        <v>2621267</v>
      </c>
      <c r="S2739" s="31">
        <f>SUM(S2740,S2748,S2750)</f>
        <v>2206989</v>
      </c>
      <c r="T2739" s="31">
        <f t="shared" ref="T2739:X2739" si="1918">SUM(T2740,T2748,T2750)</f>
        <v>414278</v>
      </c>
      <c r="U2739" s="31">
        <f t="shared" si="1918"/>
        <v>210375</v>
      </c>
      <c r="V2739" s="31">
        <f t="shared" si="1918"/>
        <v>196452</v>
      </c>
      <c r="W2739" s="31">
        <f t="shared" si="1918"/>
        <v>7451</v>
      </c>
      <c r="X2739" s="31">
        <f t="shared" si="1918"/>
        <v>2621267</v>
      </c>
      <c r="Y2739" s="220">
        <f t="shared" ref="Y2739:Y2769" si="1919">IF(R2739=0,0,(X2739/R2739)*100)</f>
        <v>100</v>
      </c>
    </row>
    <row r="2740" spans="1:25">
      <c r="A2740" s="23" t="s">
        <v>786</v>
      </c>
      <c r="B2740" s="23" t="s">
        <v>172</v>
      </c>
      <c r="C2740" s="23" t="s">
        <v>1142</v>
      </c>
      <c r="D2740" s="23" t="s">
        <v>1143</v>
      </c>
      <c r="E2740" s="21" t="s">
        <v>132</v>
      </c>
      <c r="F2740" s="21" t="s">
        <v>0</v>
      </c>
      <c r="G2740" s="150" t="s">
        <v>0</v>
      </c>
      <c r="H2740" s="21" t="s">
        <v>11</v>
      </c>
      <c r="I2740" s="66">
        <f t="shared" si="1885"/>
        <v>2196569</v>
      </c>
      <c r="J2740" s="66">
        <f t="shared" ref="J2740:P2740" si="1920">SUM(J2741,J2742)</f>
        <v>2128969</v>
      </c>
      <c r="K2740" s="66">
        <f t="shared" si="1886"/>
        <v>67600</v>
      </c>
      <c r="L2740" s="66">
        <f t="shared" si="1920"/>
        <v>67600</v>
      </c>
      <c r="M2740" s="66">
        <f t="shared" si="1920"/>
        <v>0</v>
      </c>
      <c r="N2740" s="66">
        <f t="shared" si="1920"/>
        <v>0</v>
      </c>
      <c r="O2740" s="66">
        <f t="shared" si="1920"/>
        <v>0</v>
      </c>
      <c r="P2740" s="66">
        <f t="shared" si="1920"/>
        <v>0</v>
      </c>
      <c r="Q2740" s="66">
        <f>SUM(Q2741,Q2742)</f>
        <v>2332360</v>
      </c>
      <c r="R2740" s="66">
        <f>SUM(R2741,R2742)</f>
        <v>2264760</v>
      </c>
      <c r="S2740" s="66">
        <f>SUM(S2741,S2742)</f>
        <v>1912415</v>
      </c>
      <c r="T2740" s="66">
        <f t="shared" ref="T2740:X2740" si="1921">SUM(T2741,T2742)</f>
        <v>352345</v>
      </c>
      <c r="U2740" s="66">
        <f t="shared" si="1921"/>
        <v>181000</v>
      </c>
      <c r="V2740" s="66">
        <f t="shared" si="1921"/>
        <v>171345</v>
      </c>
      <c r="W2740" s="66">
        <f t="shared" si="1921"/>
        <v>0</v>
      </c>
      <c r="X2740" s="66">
        <f t="shared" si="1921"/>
        <v>2264760</v>
      </c>
      <c r="Y2740" s="208">
        <f t="shared" si="1919"/>
        <v>100</v>
      </c>
    </row>
    <row r="2741" spans="1:25">
      <c r="A2741" s="23" t="s">
        <v>786</v>
      </c>
      <c r="B2741" s="23" t="s">
        <v>172</v>
      </c>
      <c r="C2741" s="23" t="s">
        <v>1142</v>
      </c>
      <c r="D2741" s="23" t="s">
        <v>1143</v>
      </c>
      <c r="E2741" s="22">
        <v>6111</v>
      </c>
      <c r="F2741" s="23"/>
      <c r="G2741" s="128" t="s">
        <v>3378</v>
      </c>
      <c r="H2741" s="32" t="s">
        <v>12</v>
      </c>
      <c r="I2741" s="44">
        <f t="shared" si="1885"/>
        <v>1949119</v>
      </c>
      <c r="J2741" s="44">
        <v>1889119</v>
      </c>
      <c r="K2741" s="44">
        <f t="shared" si="1886"/>
        <v>60000</v>
      </c>
      <c r="L2741" s="44">
        <v>60000</v>
      </c>
      <c r="M2741" s="44">
        <v>0</v>
      </c>
      <c r="N2741" s="44">
        <v>0</v>
      </c>
      <c r="O2741" s="44">
        <v>0</v>
      </c>
      <c r="P2741" s="44">
        <v>0</v>
      </c>
      <c r="Q2741" s="44">
        <v>2057542</v>
      </c>
      <c r="R2741" s="44">
        <v>1997542</v>
      </c>
      <c r="S2741" s="44">
        <v>1645197</v>
      </c>
      <c r="T2741" s="44">
        <f t="shared" ref="T2741:T2768" si="1922">U2741+V2741+W2741</f>
        <v>352345</v>
      </c>
      <c r="U2741" s="44">
        <v>181000</v>
      </c>
      <c r="V2741" s="44">
        <v>171345</v>
      </c>
      <c r="W2741" s="44"/>
      <c r="X2741" s="44">
        <f t="shared" ref="X2741:X2768" si="1923">S2741+T2741</f>
        <v>1997542</v>
      </c>
      <c r="Y2741" s="209">
        <f t="shared" si="1919"/>
        <v>100</v>
      </c>
    </row>
    <row r="2742" spans="1:25">
      <c r="A2742" s="20" t="s">
        <v>786</v>
      </c>
      <c r="B2742" s="20" t="s">
        <v>172</v>
      </c>
      <c r="C2742" s="20" t="s">
        <v>1142</v>
      </c>
      <c r="D2742" s="20" t="s">
        <v>1143</v>
      </c>
      <c r="E2742" s="20" t="s">
        <v>134</v>
      </c>
      <c r="F2742" s="23" t="s">
        <v>0</v>
      </c>
      <c r="G2742" s="154" t="s">
        <v>0</v>
      </c>
      <c r="H2742" s="21" t="s">
        <v>13</v>
      </c>
      <c r="I2742" s="66">
        <f t="shared" si="1885"/>
        <v>247450</v>
      </c>
      <c r="J2742" s="66">
        <f t="shared" ref="J2742:P2742" si="1924">SUM(J2743:J2747)</f>
        <v>239850</v>
      </c>
      <c r="K2742" s="66">
        <f t="shared" si="1886"/>
        <v>7600</v>
      </c>
      <c r="L2742" s="66">
        <f t="shared" si="1924"/>
        <v>7600</v>
      </c>
      <c r="M2742" s="66">
        <f t="shared" si="1924"/>
        <v>0</v>
      </c>
      <c r="N2742" s="66">
        <f t="shared" si="1924"/>
        <v>0</v>
      </c>
      <c r="O2742" s="66">
        <f t="shared" si="1924"/>
        <v>0</v>
      </c>
      <c r="P2742" s="66">
        <f t="shared" si="1924"/>
        <v>0</v>
      </c>
      <c r="Q2742" s="66">
        <f>SUM(Q2743:Q2747)</f>
        <v>274818</v>
      </c>
      <c r="R2742" s="66">
        <f>SUM(R2743:R2747)</f>
        <v>267218</v>
      </c>
      <c r="S2742" s="66">
        <f>SUM(S2743:S2747)</f>
        <v>267218</v>
      </c>
      <c r="T2742" s="66">
        <f t="shared" ref="T2742:X2742" si="1925">SUM(T2743:T2747)</f>
        <v>0</v>
      </c>
      <c r="U2742" s="66">
        <f t="shared" si="1925"/>
        <v>0</v>
      </c>
      <c r="V2742" s="66">
        <f t="shared" si="1925"/>
        <v>0</v>
      </c>
      <c r="W2742" s="66">
        <f t="shared" si="1925"/>
        <v>0</v>
      </c>
      <c r="X2742" s="66">
        <f t="shared" si="1925"/>
        <v>267218</v>
      </c>
      <c r="Y2742" s="208">
        <f t="shared" si="1919"/>
        <v>100</v>
      </c>
    </row>
    <row r="2743" spans="1:25">
      <c r="A2743" s="23" t="s">
        <v>786</v>
      </c>
      <c r="B2743" s="23" t="s">
        <v>172</v>
      </c>
      <c r="C2743" s="23" t="s">
        <v>1142</v>
      </c>
      <c r="D2743" s="23" t="s">
        <v>1143</v>
      </c>
      <c r="E2743" s="22">
        <v>6112</v>
      </c>
      <c r="F2743" s="23" t="s">
        <v>1145</v>
      </c>
      <c r="G2743" s="128" t="s">
        <v>3378</v>
      </c>
      <c r="H2743" s="32" t="s">
        <v>16</v>
      </c>
      <c r="I2743" s="44">
        <f t="shared" si="1885"/>
        <v>58000</v>
      </c>
      <c r="J2743" s="44">
        <v>56000</v>
      </c>
      <c r="K2743" s="44">
        <f t="shared" si="1886"/>
        <v>2000</v>
      </c>
      <c r="L2743" s="44">
        <v>2000</v>
      </c>
      <c r="M2743" s="44">
        <v>0</v>
      </c>
      <c r="N2743" s="44">
        <v>0</v>
      </c>
      <c r="O2743" s="44">
        <v>0</v>
      </c>
      <c r="P2743" s="44">
        <v>0</v>
      </c>
      <c r="Q2743" s="44">
        <v>58000</v>
      </c>
      <c r="R2743" s="44">
        <v>56000</v>
      </c>
      <c r="S2743" s="44">
        <v>56000</v>
      </c>
      <c r="T2743" s="44">
        <f t="shared" si="1922"/>
        <v>0</v>
      </c>
      <c r="U2743" s="44"/>
      <c r="V2743" s="44"/>
      <c r="W2743" s="44"/>
      <c r="X2743" s="44">
        <f t="shared" si="1923"/>
        <v>56000</v>
      </c>
      <c r="Y2743" s="209">
        <f t="shared" si="1919"/>
        <v>100</v>
      </c>
    </row>
    <row r="2744" spans="1:25">
      <c r="A2744" s="23" t="s">
        <v>786</v>
      </c>
      <c r="B2744" s="23" t="s">
        <v>172</v>
      </c>
      <c r="C2744" s="23" t="s">
        <v>1142</v>
      </c>
      <c r="D2744" s="23" t="s">
        <v>1143</v>
      </c>
      <c r="E2744" s="22">
        <v>6112</v>
      </c>
      <c r="F2744" s="23" t="s">
        <v>1146</v>
      </c>
      <c r="G2744" s="128" t="s">
        <v>3378</v>
      </c>
      <c r="H2744" s="32" t="s">
        <v>19</v>
      </c>
      <c r="I2744" s="44">
        <f t="shared" si="1885"/>
        <v>140500</v>
      </c>
      <c r="J2744" s="44">
        <v>136500</v>
      </c>
      <c r="K2744" s="44">
        <f t="shared" si="1886"/>
        <v>4000</v>
      </c>
      <c r="L2744" s="44">
        <v>4000</v>
      </c>
      <c r="M2744" s="44">
        <v>0</v>
      </c>
      <c r="N2744" s="44">
        <v>0</v>
      </c>
      <c r="O2744" s="44">
        <v>0</v>
      </c>
      <c r="P2744" s="44">
        <v>0</v>
      </c>
      <c r="Q2744" s="44">
        <v>146687</v>
      </c>
      <c r="R2744" s="44">
        <v>142687</v>
      </c>
      <c r="S2744" s="44">
        <v>142687</v>
      </c>
      <c r="T2744" s="44">
        <f t="shared" si="1922"/>
        <v>0</v>
      </c>
      <c r="U2744" s="44"/>
      <c r="V2744" s="44"/>
      <c r="W2744" s="44"/>
      <c r="X2744" s="44">
        <f t="shared" si="1923"/>
        <v>142687</v>
      </c>
      <c r="Y2744" s="209">
        <f t="shared" si="1919"/>
        <v>100</v>
      </c>
    </row>
    <row r="2745" spans="1:25">
      <c r="A2745" s="23" t="s">
        <v>786</v>
      </c>
      <c r="B2745" s="23" t="s">
        <v>172</v>
      </c>
      <c r="C2745" s="23" t="s">
        <v>1142</v>
      </c>
      <c r="D2745" s="23" t="s">
        <v>1143</v>
      </c>
      <c r="E2745" s="22">
        <v>6112</v>
      </c>
      <c r="F2745" s="23" t="s">
        <v>1147</v>
      </c>
      <c r="G2745" s="128" t="s">
        <v>3378</v>
      </c>
      <c r="H2745" s="32" t="s">
        <v>17</v>
      </c>
      <c r="I2745" s="44">
        <f t="shared" si="1885"/>
        <v>34050</v>
      </c>
      <c r="J2745" s="44">
        <v>32450</v>
      </c>
      <c r="K2745" s="44">
        <f t="shared" si="1886"/>
        <v>1600</v>
      </c>
      <c r="L2745" s="44">
        <v>1600</v>
      </c>
      <c r="M2745" s="44">
        <v>0</v>
      </c>
      <c r="N2745" s="44">
        <v>0</v>
      </c>
      <c r="O2745" s="44">
        <v>0</v>
      </c>
      <c r="P2745" s="44">
        <v>0</v>
      </c>
      <c r="Q2745" s="44">
        <v>55231</v>
      </c>
      <c r="R2745" s="44">
        <v>53631</v>
      </c>
      <c r="S2745" s="44">
        <v>53631</v>
      </c>
      <c r="T2745" s="44">
        <f t="shared" si="1922"/>
        <v>0</v>
      </c>
      <c r="U2745" s="44"/>
      <c r="V2745" s="44"/>
      <c r="W2745" s="44"/>
      <c r="X2745" s="44">
        <f t="shared" si="1923"/>
        <v>53631</v>
      </c>
      <c r="Y2745" s="209">
        <f t="shared" si="1919"/>
        <v>100</v>
      </c>
    </row>
    <row r="2746" spans="1:25">
      <c r="A2746" s="23" t="s">
        <v>786</v>
      </c>
      <c r="B2746" s="23" t="s">
        <v>172</v>
      </c>
      <c r="C2746" s="23" t="s">
        <v>1142</v>
      </c>
      <c r="D2746" s="23" t="s">
        <v>1143</v>
      </c>
      <c r="E2746" s="22">
        <v>6112</v>
      </c>
      <c r="F2746" s="23" t="s">
        <v>1148</v>
      </c>
      <c r="G2746" s="128" t="s">
        <v>3378</v>
      </c>
      <c r="H2746" s="32" t="s">
        <v>15</v>
      </c>
      <c r="I2746" s="44">
        <f t="shared" si="1885"/>
        <v>0</v>
      </c>
      <c r="J2746" s="44">
        <v>0</v>
      </c>
      <c r="K2746" s="44">
        <f t="shared" si="1886"/>
        <v>0</v>
      </c>
      <c r="L2746" s="44">
        <v>0</v>
      </c>
      <c r="M2746" s="44">
        <v>0</v>
      </c>
      <c r="N2746" s="44">
        <v>0</v>
      </c>
      <c r="O2746" s="44">
        <v>0</v>
      </c>
      <c r="P2746" s="44">
        <v>0</v>
      </c>
      <c r="Q2746" s="44">
        <v>0</v>
      </c>
      <c r="R2746" s="44">
        <v>0</v>
      </c>
      <c r="S2746" s="44">
        <v>0</v>
      </c>
      <c r="T2746" s="44">
        <f t="shared" si="1922"/>
        <v>0</v>
      </c>
      <c r="U2746" s="44"/>
      <c r="V2746" s="44"/>
      <c r="W2746" s="44"/>
      <c r="X2746" s="44">
        <f t="shared" si="1923"/>
        <v>0</v>
      </c>
      <c r="Y2746" s="209">
        <f t="shared" si="1919"/>
        <v>0</v>
      </c>
    </row>
    <row r="2747" spans="1:25">
      <c r="A2747" s="23" t="s">
        <v>786</v>
      </c>
      <c r="B2747" s="23" t="s">
        <v>172</v>
      </c>
      <c r="C2747" s="23" t="s">
        <v>1142</v>
      </c>
      <c r="D2747" s="23" t="s">
        <v>1143</v>
      </c>
      <c r="E2747" s="22">
        <v>6112</v>
      </c>
      <c r="F2747" s="23" t="s">
        <v>1149</v>
      </c>
      <c r="G2747" s="128" t="s">
        <v>3378</v>
      </c>
      <c r="H2747" s="32" t="s">
        <v>18</v>
      </c>
      <c r="I2747" s="44">
        <f t="shared" si="1885"/>
        <v>14900</v>
      </c>
      <c r="J2747" s="44">
        <v>14900</v>
      </c>
      <c r="K2747" s="44">
        <f t="shared" si="1886"/>
        <v>0</v>
      </c>
      <c r="L2747" s="44">
        <v>0</v>
      </c>
      <c r="M2747" s="44">
        <v>0</v>
      </c>
      <c r="N2747" s="44">
        <v>0</v>
      </c>
      <c r="O2747" s="44">
        <v>0</v>
      </c>
      <c r="P2747" s="44">
        <v>0</v>
      </c>
      <c r="Q2747" s="44">
        <v>14900</v>
      </c>
      <c r="R2747" s="44">
        <v>14900</v>
      </c>
      <c r="S2747" s="44">
        <v>14900</v>
      </c>
      <c r="T2747" s="44">
        <f t="shared" si="1922"/>
        <v>0</v>
      </c>
      <c r="U2747" s="44"/>
      <c r="V2747" s="44"/>
      <c r="W2747" s="44"/>
      <c r="X2747" s="44">
        <f t="shared" si="1923"/>
        <v>14900</v>
      </c>
      <c r="Y2747" s="209">
        <f t="shared" si="1919"/>
        <v>100</v>
      </c>
    </row>
    <row r="2748" spans="1:25">
      <c r="A2748" s="23" t="s">
        <v>786</v>
      </c>
      <c r="B2748" s="23" t="s">
        <v>172</v>
      </c>
      <c r="C2748" s="23" t="s">
        <v>1142</v>
      </c>
      <c r="D2748" s="23" t="s">
        <v>1143</v>
      </c>
      <c r="E2748" s="21" t="s">
        <v>139</v>
      </c>
      <c r="F2748" s="21" t="s">
        <v>0</v>
      </c>
      <c r="G2748" s="150" t="s">
        <v>0</v>
      </c>
      <c r="H2748" s="21" t="s">
        <v>21</v>
      </c>
      <c r="I2748" s="66">
        <f t="shared" si="1885"/>
        <v>209664</v>
      </c>
      <c r="J2748" s="66">
        <f t="shared" ref="J2748:X2748" si="1926">SUM(J2749)</f>
        <v>204664</v>
      </c>
      <c r="K2748" s="66">
        <f t="shared" si="1886"/>
        <v>5000</v>
      </c>
      <c r="L2748" s="66">
        <f t="shared" si="1926"/>
        <v>5000</v>
      </c>
      <c r="M2748" s="66">
        <f t="shared" si="1926"/>
        <v>0</v>
      </c>
      <c r="N2748" s="66">
        <f t="shared" si="1926"/>
        <v>0</v>
      </c>
      <c r="O2748" s="66">
        <f t="shared" si="1926"/>
        <v>0</v>
      </c>
      <c r="P2748" s="66">
        <f t="shared" si="1926"/>
        <v>0</v>
      </c>
      <c r="Q2748" s="66">
        <f t="shared" si="1926"/>
        <v>221048</v>
      </c>
      <c r="R2748" s="66">
        <f t="shared" si="1926"/>
        <v>216048</v>
      </c>
      <c r="S2748" s="66">
        <f t="shared" si="1926"/>
        <v>180196</v>
      </c>
      <c r="T2748" s="66">
        <f t="shared" si="1926"/>
        <v>35852</v>
      </c>
      <c r="U2748" s="66">
        <f t="shared" si="1926"/>
        <v>20000</v>
      </c>
      <c r="V2748" s="66">
        <f t="shared" si="1926"/>
        <v>15852</v>
      </c>
      <c r="W2748" s="66">
        <f t="shared" si="1926"/>
        <v>0</v>
      </c>
      <c r="X2748" s="66">
        <f t="shared" si="1926"/>
        <v>216048</v>
      </c>
      <c r="Y2748" s="208">
        <f t="shared" si="1919"/>
        <v>100</v>
      </c>
    </row>
    <row r="2749" spans="1:25">
      <c r="A2749" s="23" t="s">
        <v>786</v>
      </c>
      <c r="B2749" s="23" t="s">
        <v>172</v>
      </c>
      <c r="C2749" s="23" t="s">
        <v>1142</v>
      </c>
      <c r="D2749" s="23" t="s">
        <v>1143</v>
      </c>
      <c r="E2749" s="22">
        <v>6121</v>
      </c>
      <c r="F2749" s="23"/>
      <c r="G2749" s="128" t="s">
        <v>3378</v>
      </c>
      <c r="H2749" s="32" t="s">
        <v>22</v>
      </c>
      <c r="I2749" s="44">
        <f t="shared" si="1885"/>
        <v>209664</v>
      </c>
      <c r="J2749" s="44">
        <v>204664</v>
      </c>
      <c r="K2749" s="44">
        <f t="shared" si="1886"/>
        <v>5000</v>
      </c>
      <c r="L2749" s="44">
        <v>5000</v>
      </c>
      <c r="M2749" s="44">
        <v>0</v>
      </c>
      <c r="N2749" s="44">
        <v>0</v>
      </c>
      <c r="O2749" s="44">
        <v>0</v>
      </c>
      <c r="P2749" s="44">
        <v>0</v>
      </c>
      <c r="Q2749" s="44">
        <v>221048</v>
      </c>
      <c r="R2749" s="44">
        <v>216048</v>
      </c>
      <c r="S2749" s="44">
        <v>180196</v>
      </c>
      <c r="T2749" s="44">
        <f t="shared" si="1922"/>
        <v>35852</v>
      </c>
      <c r="U2749" s="44">
        <v>20000</v>
      </c>
      <c r="V2749" s="44">
        <v>15852</v>
      </c>
      <c r="W2749" s="44"/>
      <c r="X2749" s="44">
        <f t="shared" si="1923"/>
        <v>216048</v>
      </c>
      <c r="Y2749" s="209">
        <f t="shared" si="1919"/>
        <v>100</v>
      </c>
    </row>
    <row r="2750" spans="1:25">
      <c r="A2750" s="23" t="s">
        <v>786</v>
      </c>
      <c r="B2750" s="23" t="s">
        <v>172</v>
      </c>
      <c r="C2750" s="23" t="s">
        <v>1142</v>
      </c>
      <c r="D2750" s="23" t="s">
        <v>1143</v>
      </c>
      <c r="E2750" s="21" t="s">
        <v>141</v>
      </c>
      <c r="F2750" s="21" t="s">
        <v>0</v>
      </c>
      <c r="G2750" s="150" t="s">
        <v>0</v>
      </c>
      <c r="H2750" s="21" t="s">
        <v>23</v>
      </c>
      <c r="I2750" s="66">
        <f t="shared" si="1885"/>
        <v>233300</v>
      </c>
      <c r="J2750" s="66">
        <f t="shared" ref="J2750:P2750" si="1927">SUM(J2751:J2758)</f>
        <v>139300</v>
      </c>
      <c r="K2750" s="66">
        <f t="shared" si="1886"/>
        <v>94000</v>
      </c>
      <c r="L2750" s="66">
        <f t="shared" si="1927"/>
        <v>89000</v>
      </c>
      <c r="M2750" s="66">
        <f t="shared" si="1927"/>
        <v>0</v>
      </c>
      <c r="N2750" s="66">
        <f t="shared" si="1927"/>
        <v>5000</v>
      </c>
      <c r="O2750" s="66">
        <f t="shared" si="1927"/>
        <v>0</v>
      </c>
      <c r="P2750" s="66">
        <f t="shared" si="1927"/>
        <v>0</v>
      </c>
      <c r="Q2750" s="66">
        <f>SUM(Q2751:Q2758)</f>
        <v>250709</v>
      </c>
      <c r="R2750" s="66">
        <f>SUM(R2751:R2758)</f>
        <v>140459</v>
      </c>
      <c r="S2750" s="66">
        <f>SUM(S2751:S2758)</f>
        <v>114378</v>
      </c>
      <c r="T2750" s="66">
        <f t="shared" ref="T2750:X2750" si="1928">SUM(T2751:T2758)</f>
        <v>26081</v>
      </c>
      <c r="U2750" s="66">
        <f t="shared" si="1928"/>
        <v>9375</v>
      </c>
      <c r="V2750" s="66">
        <f t="shared" si="1928"/>
        <v>9255</v>
      </c>
      <c r="W2750" s="66">
        <f t="shared" si="1928"/>
        <v>7451</v>
      </c>
      <c r="X2750" s="66">
        <f t="shared" si="1928"/>
        <v>140459</v>
      </c>
      <c r="Y2750" s="208">
        <f t="shared" si="1919"/>
        <v>100</v>
      </c>
    </row>
    <row r="2751" spans="1:25">
      <c r="A2751" s="23" t="s">
        <v>786</v>
      </c>
      <c r="B2751" s="23" t="s">
        <v>172</v>
      </c>
      <c r="C2751" s="23" t="s">
        <v>1142</v>
      </c>
      <c r="D2751" s="23" t="s">
        <v>1143</v>
      </c>
      <c r="E2751" s="22">
        <v>6131</v>
      </c>
      <c r="F2751" s="23"/>
      <c r="G2751" s="128" t="s">
        <v>3378</v>
      </c>
      <c r="H2751" s="32" t="s">
        <v>24</v>
      </c>
      <c r="I2751" s="44">
        <f t="shared" si="1885"/>
        <v>2000</v>
      </c>
      <c r="J2751" s="44">
        <v>1000</v>
      </c>
      <c r="K2751" s="44">
        <f t="shared" si="1886"/>
        <v>1000</v>
      </c>
      <c r="L2751" s="44">
        <v>1000</v>
      </c>
      <c r="M2751" s="44">
        <v>0</v>
      </c>
      <c r="N2751" s="44">
        <v>0</v>
      </c>
      <c r="O2751" s="44">
        <v>0</v>
      </c>
      <c r="P2751" s="44">
        <v>0</v>
      </c>
      <c r="Q2751" s="44">
        <v>2000</v>
      </c>
      <c r="R2751" s="44">
        <v>1000</v>
      </c>
      <c r="S2751" s="44">
        <v>1000</v>
      </c>
      <c r="T2751" s="44">
        <f t="shared" si="1922"/>
        <v>0</v>
      </c>
      <c r="U2751" s="44"/>
      <c r="V2751" s="44"/>
      <c r="W2751" s="44"/>
      <c r="X2751" s="44">
        <f t="shared" si="1923"/>
        <v>1000</v>
      </c>
      <c r="Y2751" s="209">
        <f t="shared" si="1919"/>
        <v>100</v>
      </c>
    </row>
    <row r="2752" spans="1:25">
      <c r="A2752" s="23" t="s">
        <v>786</v>
      </c>
      <c r="B2752" s="23" t="s">
        <v>172</v>
      </c>
      <c r="C2752" s="23" t="s">
        <v>1142</v>
      </c>
      <c r="D2752" s="23" t="s">
        <v>1143</v>
      </c>
      <c r="E2752" s="22">
        <v>6132</v>
      </c>
      <c r="F2752" s="23"/>
      <c r="G2752" s="128" t="s">
        <v>3378</v>
      </c>
      <c r="H2752" s="32" t="s">
        <v>25</v>
      </c>
      <c r="I2752" s="44">
        <f t="shared" si="1885"/>
        <v>57000</v>
      </c>
      <c r="J2752" s="44">
        <v>57000</v>
      </c>
      <c r="K2752" s="44">
        <f t="shared" si="1886"/>
        <v>0</v>
      </c>
      <c r="L2752" s="44">
        <v>0</v>
      </c>
      <c r="M2752" s="44">
        <v>0</v>
      </c>
      <c r="N2752" s="44">
        <v>0</v>
      </c>
      <c r="O2752" s="44">
        <v>0</v>
      </c>
      <c r="P2752" s="44">
        <v>0</v>
      </c>
      <c r="Q2752" s="44">
        <v>57000</v>
      </c>
      <c r="R2752" s="44">
        <v>57000</v>
      </c>
      <c r="S2752" s="44">
        <v>47000</v>
      </c>
      <c r="T2752" s="44">
        <f t="shared" si="1922"/>
        <v>10000</v>
      </c>
      <c r="U2752" s="44">
        <v>3500</v>
      </c>
      <c r="V2752" s="44">
        <v>3500</v>
      </c>
      <c r="W2752" s="44">
        <v>3000</v>
      </c>
      <c r="X2752" s="44">
        <f t="shared" si="1923"/>
        <v>57000</v>
      </c>
      <c r="Y2752" s="209">
        <f t="shared" si="1919"/>
        <v>100</v>
      </c>
    </row>
    <row r="2753" spans="1:25">
      <c r="A2753" s="23" t="s">
        <v>786</v>
      </c>
      <c r="B2753" s="23" t="s">
        <v>172</v>
      </c>
      <c r="C2753" s="23" t="s">
        <v>1142</v>
      </c>
      <c r="D2753" s="23" t="s">
        <v>1143</v>
      </c>
      <c r="E2753" s="22">
        <v>6133</v>
      </c>
      <c r="F2753" s="23"/>
      <c r="G2753" s="128" t="s">
        <v>3378</v>
      </c>
      <c r="H2753" s="32" t="s">
        <v>26</v>
      </c>
      <c r="I2753" s="44">
        <f t="shared" ref="I2753:I2814" si="1929">SUM(J2753,K2753,O2753,P2753)</f>
        <v>13500</v>
      </c>
      <c r="J2753" s="44">
        <v>13500</v>
      </c>
      <c r="K2753" s="44">
        <f t="shared" ref="K2753:K2814" si="1930">SUM(L2753,M2753,N2753)</f>
        <v>0</v>
      </c>
      <c r="L2753" s="44">
        <v>0</v>
      </c>
      <c r="M2753" s="44">
        <v>0</v>
      </c>
      <c r="N2753" s="44">
        <v>0</v>
      </c>
      <c r="O2753" s="44">
        <v>0</v>
      </c>
      <c r="P2753" s="44">
        <v>0</v>
      </c>
      <c r="Q2753" s="44">
        <v>13500</v>
      </c>
      <c r="R2753" s="44">
        <v>13500</v>
      </c>
      <c r="S2753" s="44">
        <v>10125</v>
      </c>
      <c r="T2753" s="44">
        <f t="shared" si="1922"/>
        <v>3375</v>
      </c>
      <c r="U2753" s="44">
        <v>1125</v>
      </c>
      <c r="V2753" s="44">
        <v>1125</v>
      </c>
      <c r="W2753" s="44">
        <v>1125</v>
      </c>
      <c r="X2753" s="44">
        <f t="shared" si="1923"/>
        <v>13500</v>
      </c>
      <c r="Y2753" s="209">
        <f t="shared" si="1919"/>
        <v>100</v>
      </c>
    </row>
    <row r="2754" spans="1:25">
      <c r="A2754" s="23" t="s">
        <v>786</v>
      </c>
      <c r="B2754" s="23" t="s">
        <v>172</v>
      </c>
      <c r="C2754" s="23" t="s">
        <v>1142</v>
      </c>
      <c r="D2754" s="23" t="s">
        <v>1143</v>
      </c>
      <c r="E2754" s="22">
        <v>6134</v>
      </c>
      <c r="F2754" s="23"/>
      <c r="G2754" s="128" t="s">
        <v>3378</v>
      </c>
      <c r="H2754" s="32" t="s">
        <v>27</v>
      </c>
      <c r="I2754" s="44">
        <f t="shared" si="1929"/>
        <v>97000</v>
      </c>
      <c r="J2754" s="44">
        <v>12000</v>
      </c>
      <c r="K2754" s="44">
        <f t="shared" si="1930"/>
        <v>85000</v>
      </c>
      <c r="L2754" s="44">
        <v>80000</v>
      </c>
      <c r="M2754" s="44">
        <v>0</v>
      </c>
      <c r="N2754" s="44">
        <v>5000</v>
      </c>
      <c r="O2754" s="44">
        <v>0</v>
      </c>
      <c r="P2754" s="44">
        <v>0</v>
      </c>
      <c r="Q2754" s="44">
        <v>97650</v>
      </c>
      <c r="R2754" s="44">
        <v>12000</v>
      </c>
      <c r="S2754" s="44">
        <v>9000</v>
      </c>
      <c r="T2754" s="44">
        <f t="shared" si="1922"/>
        <v>3000</v>
      </c>
      <c r="U2754" s="44">
        <v>1000</v>
      </c>
      <c r="V2754" s="44">
        <v>1000</v>
      </c>
      <c r="W2754" s="44">
        <v>1000</v>
      </c>
      <c r="X2754" s="44">
        <f t="shared" si="1923"/>
        <v>12000</v>
      </c>
      <c r="Y2754" s="209">
        <f t="shared" si="1919"/>
        <v>100</v>
      </c>
    </row>
    <row r="2755" spans="1:25">
      <c r="A2755" s="23" t="s">
        <v>786</v>
      </c>
      <c r="B2755" s="23" t="s">
        <v>172</v>
      </c>
      <c r="C2755" s="23" t="s">
        <v>1142</v>
      </c>
      <c r="D2755" s="23" t="s">
        <v>1143</v>
      </c>
      <c r="E2755" s="22">
        <v>6135</v>
      </c>
      <c r="F2755" s="23"/>
      <c r="G2755" s="128" t="s">
        <v>3378</v>
      </c>
      <c r="H2755" s="32" t="s">
        <v>28</v>
      </c>
      <c r="I2755" s="44">
        <f t="shared" si="1929"/>
        <v>2500</v>
      </c>
      <c r="J2755" s="44">
        <v>1500</v>
      </c>
      <c r="K2755" s="44">
        <f t="shared" si="1930"/>
        <v>1000</v>
      </c>
      <c r="L2755" s="44">
        <v>1000</v>
      </c>
      <c r="M2755" s="44">
        <v>0</v>
      </c>
      <c r="N2755" s="44">
        <v>0</v>
      </c>
      <c r="O2755" s="44">
        <v>0</v>
      </c>
      <c r="P2755" s="44">
        <v>0</v>
      </c>
      <c r="Q2755" s="44">
        <v>2500</v>
      </c>
      <c r="R2755" s="44">
        <v>1500</v>
      </c>
      <c r="S2755" s="44">
        <v>1200</v>
      </c>
      <c r="T2755" s="44">
        <f t="shared" si="1922"/>
        <v>300</v>
      </c>
      <c r="U2755" s="44">
        <v>200</v>
      </c>
      <c r="V2755" s="44">
        <v>100</v>
      </c>
      <c r="W2755" s="44"/>
      <c r="X2755" s="44">
        <f t="shared" si="1923"/>
        <v>1500</v>
      </c>
      <c r="Y2755" s="209">
        <f t="shared" si="1919"/>
        <v>100</v>
      </c>
    </row>
    <row r="2756" spans="1:25">
      <c r="A2756" s="23" t="s">
        <v>786</v>
      </c>
      <c r="B2756" s="23" t="s">
        <v>172</v>
      </c>
      <c r="C2756" s="23" t="s">
        <v>1142</v>
      </c>
      <c r="D2756" s="23" t="s">
        <v>1143</v>
      </c>
      <c r="E2756" s="22">
        <v>6137</v>
      </c>
      <c r="F2756" s="23"/>
      <c r="G2756" s="128" t="s">
        <v>3378</v>
      </c>
      <c r="H2756" s="32" t="s">
        <v>30</v>
      </c>
      <c r="I2756" s="44">
        <f t="shared" si="1929"/>
        <v>16000</v>
      </c>
      <c r="J2756" s="44">
        <v>11000</v>
      </c>
      <c r="K2756" s="44">
        <f t="shared" si="1930"/>
        <v>5000</v>
      </c>
      <c r="L2756" s="44">
        <v>5000</v>
      </c>
      <c r="M2756" s="44">
        <v>0</v>
      </c>
      <c r="N2756" s="44">
        <v>0</v>
      </c>
      <c r="O2756" s="44">
        <v>0</v>
      </c>
      <c r="P2756" s="44">
        <v>0</v>
      </c>
      <c r="Q2756" s="44">
        <v>31000</v>
      </c>
      <c r="R2756" s="44">
        <v>11000</v>
      </c>
      <c r="S2756" s="44">
        <v>8280</v>
      </c>
      <c r="T2756" s="44">
        <f t="shared" si="1922"/>
        <v>2720</v>
      </c>
      <c r="U2756" s="44">
        <v>920</v>
      </c>
      <c r="V2756" s="44">
        <v>900</v>
      </c>
      <c r="W2756" s="44">
        <v>900</v>
      </c>
      <c r="X2756" s="44">
        <f t="shared" si="1923"/>
        <v>11000</v>
      </c>
      <c r="Y2756" s="209">
        <f t="shared" si="1919"/>
        <v>100</v>
      </c>
    </row>
    <row r="2757" spans="1:25">
      <c r="A2757" s="23" t="s">
        <v>786</v>
      </c>
      <c r="B2757" s="23" t="s">
        <v>172</v>
      </c>
      <c r="C2757" s="23" t="s">
        <v>1142</v>
      </c>
      <c r="D2757" s="23" t="s">
        <v>1143</v>
      </c>
      <c r="E2757" s="22">
        <v>6138</v>
      </c>
      <c r="F2757" s="23"/>
      <c r="G2757" s="128" t="s">
        <v>3378</v>
      </c>
      <c r="H2757" s="32" t="s">
        <v>31</v>
      </c>
      <c r="I2757" s="44">
        <f t="shared" si="1929"/>
        <v>0</v>
      </c>
      <c r="J2757" s="44">
        <v>0</v>
      </c>
      <c r="K2757" s="44">
        <f t="shared" si="1930"/>
        <v>0</v>
      </c>
      <c r="L2757" s="44">
        <v>0</v>
      </c>
      <c r="M2757" s="44">
        <v>0</v>
      </c>
      <c r="N2757" s="44">
        <v>0</v>
      </c>
      <c r="O2757" s="44">
        <v>0</v>
      </c>
      <c r="P2757" s="44">
        <v>0</v>
      </c>
      <c r="Q2757" s="44">
        <v>0</v>
      </c>
      <c r="R2757" s="44">
        <v>0</v>
      </c>
      <c r="S2757" s="44">
        <v>0</v>
      </c>
      <c r="T2757" s="44">
        <f t="shared" si="1922"/>
        <v>0</v>
      </c>
      <c r="U2757" s="44"/>
      <c r="V2757" s="44"/>
      <c r="W2757" s="44"/>
      <c r="X2757" s="44">
        <f t="shared" si="1923"/>
        <v>0</v>
      </c>
      <c r="Y2757" s="209">
        <f t="shared" si="1919"/>
        <v>0</v>
      </c>
    </row>
    <row r="2758" spans="1:25">
      <c r="A2758" s="20" t="s">
        <v>786</v>
      </c>
      <c r="B2758" s="20" t="s">
        <v>172</v>
      </c>
      <c r="C2758" s="20" t="s">
        <v>1142</v>
      </c>
      <c r="D2758" s="20" t="s">
        <v>1143</v>
      </c>
      <c r="E2758" s="20" t="s">
        <v>144</v>
      </c>
      <c r="F2758" s="23" t="s">
        <v>0</v>
      </c>
      <c r="G2758" s="154" t="s">
        <v>0</v>
      </c>
      <c r="H2758" s="21" t="s">
        <v>32</v>
      </c>
      <c r="I2758" s="66">
        <f t="shared" si="1929"/>
        <v>45300</v>
      </c>
      <c r="J2758" s="66">
        <f t="shared" ref="J2758:P2758" si="1931">SUM(J2759:J2761)</f>
        <v>43300</v>
      </c>
      <c r="K2758" s="66">
        <f t="shared" si="1930"/>
        <v>2000</v>
      </c>
      <c r="L2758" s="66">
        <f t="shared" si="1931"/>
        <v>2000</v>
      </c>
      <c r="M2758" s="66">
        <f t="shared" si="1931"/>
        <v>0</v>
      </c>
      <c r="N2758" s="66">
        <f t="shared" si="1931"/>
        <v>0</v>
      </c>
      <c r="O2758" s="66">
        <f t="shared" si="1931"/>
        <v>0</v>
      </c>
      <c r="P2758" s="66">
        <f t="shared" si="1931"/>
        <v>0</v>
      </c>
      <c r="Q2758" s="66">
        <f>SUM(Q2759:Q2761)</f>
        <v>47059</v>
      </c>
      <c r="R2758" s="66">
        <f>SUM(R2759:R2761)</f>
        <v>44459</v>
      </c>
      <c r="S2758" s="66">
        <f>SUM(S2759:S2761)</f>
        <v>37773</v>
      </c>
      <c r="T2758" s="66">
        <f t="shared" ref="T2758:X2758" si="1932">SUM(T2759:T2761)</f>
        <v>6686</v>
      </c>
      <c r="U2758" s="66">
        <f t="shared" si="1932"/>
        <v>2630</v>
      </c>
      <c r="V2758" s="66">
        <f t="shared" si="1932"/>
        <v>2630</v>
      </c>
      <c r="W2758" s="66">
        <f t="shared" si="1932"/>
        <v>1426</v>
      </c>
      <c r="X2758" s="66">
        <f t="shared" si="1932"/>
        <v>44459</v>
      </c>
      <c r="Y2758" s="208">
        <f t="shared" si="1919"/>
        <v>100</v>
      </c>
    </row>
    <row r="2759" spans="1:25">
      <c r="A2759" s="23" t="s">
        <v>786</v>
      </c>
      <c r="B2759" s="23" t="s">
        <v>172</v>
      </c>
      <c r="C2759" s="23" t="s">
        <v>1142</v>
      </c>
      <c r="D2759" s="23" t="s">
        <v>1143</v>
      </c>
      <c r="E2759" s="22">
        <v>6139</v>
      </c>
      <c r="F2759" s="23"/>
      <c r="G2759" s="128" t="s">
        <v>3378</v>
      </c>
      <c r="H2759" s="32" t="s">
        <v>32</v>
      </c>
      <c r="I2759" s="44">
        <f t="shared" si="1929"/>
        <v>25900</v>
      </c>
      <c r="J2759" s="44">
        <v>23900</v>
      </c>
      <c r="K2759" s="44">
        <f t="shared" si="1930"/>
        <v>2000</v>
      </c>
      <c r="L2759" s="44">
        <v>2000</v>
      </c>
      <c r="M2759" s="44">
        <v>0</v>
      </c>
      <c r="N2759" s="44">
        <v>0</v>
      </c>
      <c r="O2759" s="44">
        <v>0</v>
      </c>
      <c r="P2759" s="44">
        <v>0</v>
      </c>
      <c r="Q2759" s="44">
        <v>33500</v>
      </c>
      <c r="R2759" s="44">
        <v>30900</v>
      </c>
      <c r="S2759" s="44">
        <v>24600</v>
      </c>
      <c r="T2759" s="44">
        <f t="shared" si="1922"/>
        <v>6300</v>
      </c>
      <c r="U2759" s="44">
        <v>2500</v>
      </c>
      <c r="V2759" s="44">
        <v>2500</v>
      </c>
      <c r="W2759" s="44">
        <v>1300</v>
      </c>
      <c r="X2759" s="44">
        <f t="shared" si="1923"/>
        <v>30900</v>
      </c>
      <c r="Y2759" s="209">
        <f t="shared" si="1919"/>
        <v>100</v>
      </c>
    </row>
    <row r="2760" spans="1:25">
      <c r="A2760" s="23" t="s">
        <v>786</v>
      </c>
      <c r="B2760" s="23" t="s">
        <v>172</v>
      </c>
      <c r="C2760" s="23" t="s">
        <v>1142</v>
      </c>
      <c r="D2760" s="23" t="s">
        <v>1143</v>
      </c>
      <c r="E2760" s="22">
        <v>6139</v>
      </c>
      <c r="F2760" s="23" t="s">
        <v>1150</v>
      </c>
      <c r="G2760" s="128" t="s">
        <v>3378</v>
      </c>
      <c r="H2760" s="32" t="s">
        <v>152</v>
      </c>
      <c r="I2760" s="44">
        <f t="shared" si="1929"/>
        <v>5500</v>
      </c>
      <c r="J2760" s="44">
        <v>5500</v>
      </c>
      <c r="K2760" s="44">
        <f t="shared" si="1930"/>
        <v>0</v>
      </c>
      <c r="L2760" s="44">
        <v>0</v>
      </c>
      <c r="M2760" s="44">
        <v>0</v>
      </c>
      <c r="N2760" s="44">
        <v>0</v>
      </c>
      <c r="O2760" s="44">
        <v>0</v>
      </c>
      <c r="P2760" s="44">
        <v>0</v>
      </c>
      <c r="Q2760" s="44">
        <v>5846</v>
      </c>
      <c r="R2760" s="44">
        <v>5846</v>
      </c>
      <c r="S2760" s="44">
        <v>5460</v>
      </c>
      <c r="T2760" s="44">
        <f t="shared" si="1922"/>
        <v>386</v>
      </c>
      <c r="U2760" s="44">
        <v>130</v>
      </c>
      <c r="V2760" s="44">
        <v>130</v>
      </c>
      <c r="W2760" s="44">
        <v>126</v>
      </c>
      <c r="X2760" s="44">
        <f t="shared" si="1923"/>
        <v>5846</v>
      </c>
      <c r="Y2760" s="209">
        <f t="shared" si="1919"/>
        <v>100</v>
      </c>
    </row>
    <row r="2761" spans="1:25">
      <c r="A2761" s="23" t="s">
        <v>786</v>
      </c>
      <c r="B2761" s="23" t="s">
        <v>172</v>
      </c>
      <c r="C2761" s="23" t="s">
        <v>1142</v>
      </c>
      <c r="D2761" s="23" t="s">
        <v>1143</v>
      </c>
      <c r="E2761" s="22">
        <v>6139</v>
      </c>
      <c r="F2761" s="23" t="s">
        <v>1151</v>
      </c>
      <c r="G2761" s="128" t="s">
        <v>3378</v>
      </c>
      <c r="H2761" s="32" t="s">
        <v>158</v>
      </c>
      <c r="I2761" s="44">
        <f t="shared" si="1929"/>
        <v>13900</v>
      </c>
      <c r="J2761" s="44">
        <v>13900</v>
      </c>
      <c r="K2761" s="44">
        <f t="shared" si="1930"/>
        <v>0</v>
      </c>
      <c r="L2761" s="44">
        <v>0</v>
      </c>
      <c r="M2761" s="44">
        <v>0</v>
      </c>
      <c r="N2761" s="44">
        <v>0</v>
      </c>
      <c r="O2761" s="44">
        <v>0</v>
      </c>
      <c r="P2761" s="44">
        <v>0</v>
      </c>
      <c r="Q2761" s="44">
        <v>7713</v>
      </c>
      <c r="R2761" s="44">
        <v>7713</v>
      </c>
      <c r="S2761" s="44">
        <v>7713</v>
      </c>
      <c r="T2761" s="44">
        <f t="shared" si="1922"/>
        <v>0</v>
      </c>
      <c r="U2761" s="44"/>
      <c r="V2761" s="44"/>
      <c r="W2761" s="44"/>
      <c r="X2761" s="44">
        <f t="shared" si="1923"/>
        <v>7713</v>
      </c>
      <c r="Y2761" s="209">
        <f t="shared" si="1919"/>
        <v>100</v>
      </c>
    </row>
    <row r="2762" spans="1:25" ht="20.399999999999999">
      <c r="A2762" s="20" t="s">
        <v>0</v>
      </c>
      <c r="B2762" s="20" t="s">
        <v>0</v>
      </c>
      <c r="C2762" s="20" t="s">
        <v>0</v>
      </c>
      <c r="D2762" s="21" t="s">
        <v>0</v>
      </c>
      <c r="E2762" s="21" t="s">
        <v>0</v>
      </c>
      <c r="F2762" s="21" t="s">
        <v>0</v>
      </c>
      <c r="G2762" s="150" t="s">
        <v>0</v>
      </c>
      <c r="H2762" s="30" t="s">
        <v>42</v>
      </c>
      <c r="I2762" s="31">
        <f t="shared" si="1929"/>
        <v>100</v>
      </c>
      <c r="J2762" s="31">
        <f t="shared" ref="J2762:X2763" si="1933">SUM(J2763)</f>
        <v>100</v>
      </c>
      <c r="K2762" s="31">
        <f t="shared" si="1930"/>
        <v>0</v>
      </c>
      <c r="L2762" s="31">
        <f t="shared" si="1933"/>
        <v>0</v>
      </c>
      <c r="M2762" s="31">
        <f t="shared" si="1933"/>
        <v>0</v>
      </c>
      <c r="N2762" s="31">
        <f t="shared" si="1933"/>
        <v>0</v>
      </c>
      <c r="O2762" s="31">
        <f t="shared" si="1933"/>
        <v>0</v>
      </c>
      <c r="P2762" s="31">
        <f t="shared" si="1933"/>
        <v>0</v>
      </c>
      <c r="Q2762" s="31">
        <f t="shared" si="1933"/>
        <v>1385</v>
      </c>
      <c r="R2762" s="31">
        <f t="shared" si="1933"/>
        <v>1385</v>
      </c>
      <c r="S2762" s="31">
        <f t="shared" si="1933"/>
        <v>1285</v>
      </c>
      <c r="T2762" s="31">
        <f t="shared" si="1933"/>
        <v>0</v>
      </c>
      <c r="U2762" s="31">
        <f t="shared" si="1933"/>
        <v>0</v>
      </c>
      <c r="V2762" s="31">
        <f t="shared" si="1933"/>
        <v>0</v>
      </c>
      <c r="W2762" s="31">
        <f t="shared" si="1933"/>
        <v>0</v>
      </c>
      <c r="X2762" s="31">
        <f t="shared" si="1933"/>
        <v>1285</v>
      </c>
      <c r="Y2762" s="220">
        <f t="shared" si="1919"/>
        <v>92.779783393501802</v>
      </c>
    </row>
    <row r="2763" spans="1:25">
      <c r="A2763" s="23" t="s">
        <v>786</v>
      </c>
      <c r="B2763" s="23" t="s">
        <v>172</v>
      </c>
      <c r="C2763" s="23" t="s">
        <v>1142</v>
      </c>
      <c r="D2763" s="23" t="s">
        <v>1143</v>
      </c>
      <c r="E2763" s="21" t="s">
        <v>159</v>
      </c>
      <c r="F2763" s="21" t="s">
        <v>0</v>
      </c>
      <c r="G2763" s="150" t="s">
        <v>0</v>
      </c>
      <c r="H2763" s="21" t="s">
        <v>34</v>
      </c>
      <c r="I2763" s="66">
        <f t="shared" si="1929"/>
        <v>100</v>
      </c>
      <c r="J2763" s="66">
        <f t="shared" si="1933"/>
        <v>100</v>
      </c>
      <c r="K2763" s="66">
        <f t="shared" si="1930"/>
        <v>0</v>
      </c>
      <c r="L2763" s="66">
        <f t="shared" si="1933"/>
        <v>0</v>
      </c>
      <c r="M2763" s="66">
        <f t="shared" si="1933"/>
        <v>0</v>
      </c>
      <c r="N2763" s="66">
        <f t="shared" si="1933"/>
        <v>0</v>
      </c>
      <c r="O2763" s="66">
        <f t="shared" si="1933"/>
        <v>0</v>
      </c>
      <c r="P2763" s="66">
        <f t="shared" si="1933"/>
        <v>0</v>
      </c>
      <c r="Q2763" s="66">
        <f t="shared" si="1933"/>
        <v>1385</v>
      </c>
      <c r="R2763" s="66">
        <f t="shared" si="1933"/>
        <v>1385</v>
      </c>
      <c r="S2763" s="66">
        <f t="shared" si="1933"/>
        <v>1285</v>
      </c>
      <c r="T2763" s="66">
        <f t="shared" si="1933"/>
        <v>0</v>
      </c>
      <c r="U2763" s="66">
        <f t="shared" si="1933"/>
        <v>0</v>
      </c>
      <c r="V2763" s="66">
        <f t="shared" si="1933"/>
        <v>0</v>
      </c>
      <c r="W2763" s="66">
        <f t="shared" si="1933"/>
        <v>0</v>
      </c>
      <c r="X2763" s="66">
        <f t="shared" si="1933"/>
        <v>1285</v>
      </c>
      <c r="Y2763" s="208">
        <f t="shared" si="1919"/>
        <v>92.779783393501802</v>
      </c>
    </row>
    <row r="2764" spans="1:25">
      <c r="A2764" s="23" t="s">
        <v>786</v>
      </c>
      <c r="B2764" s="23" t="s">
        <v>172</v>
      </c>
      <c r="C2764" s="23" t="s">
        <v>1142</v>
      </c>
      <c r="D2764" s="23" t="s">
        <v>1143</v>
      </c>
      <c r="E2764" s="22">
        <v>6148</v>
      </c>
      <c r="F2764" s="23"/>
      <c r="G2764" s="128" t="s">
        <v>3378</v>
      </c>
      <c r="H2764" s="32" t="s">
        <v>41</v>
      </c>
      <c r="I2764" s="44">
        <f t="shared" si="1929"/>
        <v>100</v>
      </c>
      <c r="J2764" s="44">
        <v>100</v>
      </c>
      <c r="K2764" s="44">
        <f t="shared" si="1930"/>
        <v>0</v>
      </c>
      <c r="L2764" s="44">
        <v>0</v>
      </c>
      <c r="M2764" s="44">
        <v>0</v>
      </c>
      <c r="N2764" s="44">
        <v>0</v>
      </c>
      <c r="O2764" s="44">
        <v>0</v>
      </c>
      <c r="P2764" s="44">
        <v>0</v>
      </c>
      <c r="Q2764" s="44">
        <v>1385</v>
      </c>
      <c r="R2764" s="44">
        <v>1385</v>
      </c>
      <c r="S2764" s="44">
        <v>1285</v>
      </c>
      <c r="T2764" s="44">
        <f t="shared" si="1922"/>
        <v>0</v>
      </c>
      <c r="U2764" s="44"/>
      <c r="V2764" s="44"/>
      <c r="W2764" s="44"/>
      <c r="X2764" s="44">
        <f t="shared" si="1923"/>
        <v>1285</v>
      </c>
      <c r="Y2764" s="209">
        <f t="shared" si="1919"/>
        <v>92.779783393501802</v>
      </c>
    </row>
    <row r="2765" spans="1:25" ht="20.399999999999999">
      <c r="A2765" s="20" t="s">
        <v>0</v>
      </c>
      <c r="B2765" s="20" t="s">
        <v>0</v>
      </c>
      <c r="C2765" s="20" t="s">
        <v>0</v>
      </c>
      <c r="D2765" s="21" t="s">
        <v>0</v>
      </c>
      <c r="E2765" s="21" t="s">
        <v>0</v>
      </c>
      <c r="F2765" s="21" t="s">
        <v>0</v>
      </c>
      <c r="G2765" s="150" t="s">
        <v>0</v>
      </c>
      <c r="H2765" s="30" t="s">
        <v>60</v>
      </c>
      <c r="I2765" s="31">
        <f t="shared" si="1929"/>
        <v>22000</v>
      </c>
      <c r="J2765" s="31">
        <f t="shared" ref="J2765:X2765" si="1934">SUM(J2766)</f>
        <v>0</v>
      </c>
      <c r="K2765" s="31">
        <f t="shared" si="1930"/>
        <v>22000</v>
      </c>
      <c r="L2765" s="31">
        <f t="shared" si="1934"/>
        <v>22000</v>
      </c>
      <c r="M2765" s="31">
        <f t="shared" si="1934"/>
        <v>0</v>
      </c>
      <c r="N2765" s="31">
        <f t="shared" si="1934"/>
        <v>0</v>
      </c>
      <c r="O2765" s="31">
        <f t="shared" si="1934"/>
        <v>0</v>
      </c>
      <c r="P2765" s="31">
        <f t="shared" si="1934"/>
        <v>0</v>
      </c>
      <c r="Q2765" s="31">
        <f t="shared" si="1934"/>
        <v>22000</v>
      </c>
      <c r="R2765" s="31">
        <f t="shared" si="1934"/>
        <v>0</v>
      </c>
      <c r="S2765" s="31">
        <f t="shared" si="1934"/>
        <v>0</v>
      </c>
      <c r="T2765" s="31">
        <f t="shared" si="1934"/>
        <v>0</v>
      </c>
      <c r="U2765" s="31">
        <f t="shared" si="1934"/>
        <v>0</v>
      </c>
      <c r="V2765" s="31">
        <f t="shared" si="1934"/>
        <v>0</v>
      </c>
      <c r="W2765" s="31">
        <f t="shared" si="1934"/>
        <v>0</v>
      </c>
      <c r="X2765" s="31">
        <f t="shared" si="1934"/>
        <v>0</v>
      </c>
      <c r="Y2765" s="220">
        <f t="shared" si="1919"/>
        <v>0</v>
      </c>
    </row>
    <row r="2766" spans="1:25">
      <c r="A2766" s="23" t="s">
        <v>786</v>
      </c>
      <c r="B2766" s="23" t="s">
        <v>172</v>
      </c>
      <c r="C2766" s="23" t="s">
        <v>1142</v>
      </c>
      <c r="D2766" s="23" t="s">
        <v>1143</v>
      </c>
      <c r="E2766" s="21" t="s">
        <v>166</v>
      </c>
      <c r="F2766" s="21" t="s">
        <v>0</v>
      </c>
      <c r="G2766" s="150" t="s">
        <v>0</v>
      </c>
      <c r="H2766" s="21" t="s">
        <v>53</v>
      </c>
      <c r="I2766" s="66">
        <f t="shared" si="1929"/>
        <v>22000</v>
      </c>
      <c r="J2766" s="66">
        <f t="shared" ref="J2766:P2766" si="1935">SUM(J2767:J2768)</f>
        <v>0</v>
      </c>
      <c r="K2766" s="66">
        <f t="shared" si="1930"/>
        <v>22000</v>
      </c>
      <c r="L2766" s="66">
        <f t="shared" si="1935"/>
        <v>22000</v>
      </c>
      <c r="M2766" s="66">
        <f t="shared" si="1935"/>
        <v>0</v>
      </c>
      <c r="N2766" s="66">
        <f t="shared" si="1935"/>
        <v>0</v>
      </c>
      <c r="O2766" s="66">
        <f t="shared" si="1935"/>
        <v>0</v>
      </c>
      <c r="P2766" s="66">
        <f t="shared" si="1935"/>
        <v>0</v>
      </c>
      <c r="Q2766" s="66">
        <f>SUM(Q2767:Q2768)</f>
        <v>22000</v>
      </c>
      <c r="R2766" s="66">
        <f>SUM(R2767:R2768)</f>
        <v>0</v>
      </c>
      <c r="S2766" s="66">
        <f>SUM(S2767:S2768)</f>
        <v>0</v>
      </c>
      <c r="T2766" s="66">
        <f t="shared" ref="T2766:X2766" si="1936">SUM(T2767:T2768)</f>
        <v>0</v>
      </c>
      <c r="U2766" s="66">
        <f t="shared" si="1936"/>
        <v>0</v>
      </c>
      <c r="V2766" s="66">
        <f t="shared" si="1936"/>
        <v>0</v>
      </c>
      <c r="W2766" s="66">
        <f t="shared" si="1936"/>
        <v>0</v>
      </c>
      <c r="X2766" s="66">
        <f t="shared" si="1936"/>
        <v>0</v>
      </c>
      <c r="Y2766" s="208">
        <f t="shared" si="1919"/>
        <v>0</v>
      </c>
    </row>
    <row r="2767" spans="1:25">
      <c r="A2767" s="23" t="s">
        <v>786</v>
      </c>
      <c r="B2767" s="23" t="s">
        <v>172</v>
      </c>
      <c r="C2767" s="23" t="s">
        <v>1142</v>
      </c>
      <c r="D2767" s="23" t="s">
        <v>1143</v>
      </c>
      <c r="E2767" s="22">
        <v>8213</v>
      </c>
      <c r="F2767" s="23"/>
      <c r="G2767" s="128" t="s">
        <v>3378</v>
      </c>
      <c r="H2767" s="32" t="s">
        <v>56</v>
      </c>
      <c r="I2767" s="44">
        <f t="shared" si="1929"/>
        <v>17000</v>
      </c>
      <c r="J2767" s="44">
        <v>0</v>
      </c>
      <c r="K2767" s="44">
        <f t="shared" si="1930"/>
        <v>17000</v>
      </c>
      <c r="L2767" s="44">
        <v>17000</v>
      </c>
      <c r="M2767" s="44">
        <v>0</v>
      </c>
      <c r="N2767" s="44">
        <v>0</v>
      </c>
      <c r="O2767" s="44">
        <v>0</v>
      </c>
      <c r="P2767" s="44">
        <v>0</v>
      </c>
      <c r="Q2767" s="44">
        <v>17000</v>
      </c>
      <c r="R2767" s="44">
        <v>0</v>
      </c>
      <c r="S2767" s="44">
        <v>0</v>
      </c>
      <c r="T2767" s="44">
        <f t="shared" si="1922"/>
        <v>0</v>
      </c>
      <c r="U2767" s="44"/>
      <c r="V2767" s="44"/>
      <c r="W2767" s="44"/>
      <c r="X2767" s="44">
        <f t="shared" si="1923"/>
        <v>0</v>
      </c>
      <c r="Y2767" s="209">
        <f t="shared" si="1919"/>
        <v>0</v>
      </c>
    </row>
    <row r="2768" spans="1:25">
      <c r="A2768" s="23" t="s">
        <v>786</v>
      </c>
      <c r="B2768" s="23" t="s">
        <v>172</v>
      </c>
      <c r="C2768" s="23" t="s">
        <v>1142</v>
      </c>
      <c r="D2768" s="23" t="s">
        <v>1143</v>
      </c>
      <c r="E2768" s="22">
        <v>8216</v>
      </c>
      <c r="F2768" s="23"/>
      <c r="G2768" s="128" t="s">
        <v>3378</v>
      </c>
      <c r="H2768" s="32" t="s">
        <v>59</v>
      </c>
      <c r="I2768" s="44">
        <f t="shared" si="1929"/>
        <v>5000</v>
      </c>
      <c r="J2768" s="44">
        <v>0</v>
      </c>
      <c r="K2768" s="44">
        <f t="shared" si="1930"/>
        <v>5000</v>
      </c>
      <c r="L2768" s="44">
        <v>5000</v>
      </c>
      <c r="M2768" s="44">
        <v>0</v>
      </c>
      <c r="N2768" s="44">
        <v>0</v>
      </c>
      <c r="O2768" s="44">
        <v>0</v>
      </c>
      <c r="P2768" s="44">
        <v>0</v>
      </c>
      <c r="Q2768" s="44">
        <v>5000</v>
      </c>
      <c r="R2768" s="44">
        <v>0</v>
      </c>
      <c r="S2768" s="44">
        <v>0</v>
      </c>
      <c r="T2768" s="44">
        <f t="shared" si="1922"/>
        <v>0</v>
      </c>
      <c r="U2768" s="44"/>
      <c r="V2768" s="44"/>
      <c r="W2768" s="44"/>
      <c r="X2768" s="44">
        <f t="shared" si="1923"/>
        <v>0</v>
      </c>
      <c r="Y2768" s="209">
        <f t="shared" si="1919"/>
        <v>0</v>
      </c>
    </row>
    <row r="2769" spans="1:25">
      <c r="A2769" s="32" t="s">
        <v>0</v>
      </c>
      <c r="B2769" s="32" t="s">
        <v>0</v>
      </c>
      <c r="C2769" s="32" t="s">
        <v>0</v>
      </c>
      <c r="D2769" s="32" t="s">
        <v>0</v>
      </c>
      <c r="E2769" s="32" t="s">
        <v>0</v>
      </c>
      <c r="F2769" s="32" t="s">
        <v>0</v>
      </c>
      <c r="G2769" s="154" t="s">
        <v>0</v>
      </c>
      <c r="H2769" s="30" t="s">
        <v>1152</v>
      </c>
      <c r="I2769" s="31">
        <f t="shared" si="1929"/>
        <v>2661633</v>
      </c>
      <c r="J2769" s="31">
        <f t="shared" ref="J2769:P2769" si="1937">SUM(J2762,J2739,J2765)</f>
        <v>2473033</v>
      </c>
      <c r="K2769" s="31">
        <f t="shared" si="1930"/>
        <v>188600</v>
      </c>
      <c r="L2769" s="31">
        <f t="shared" si="1937"/>
        <v>183600</v>
      </c>
      <c r="M2769" s="31">
        <f t="shared" si="1937"/>
        <v>0</v>
      </c>
      <c r="N2769" s="31">
        <f t="shared" si="1937"/>
        <v>5000</v>
      </c>
      <c r="O2769" s="31">
        <f t="shared" si="1937"/>
        <v>0</v>
      </c>
      <c r="P2769" s="31">
        <f t="shared" si="1937"/>
        <v>0</v>
      </c>
      <c r="Q2769" s="31">
        <f>SUM(Q2762,Q2739,Q2765)</f>
        <v>2827502</v>
      </c>
      <c r="R2769" s="31">
        <f>SUM(R2762,R2739,R2765)</f>
        <v>2622652</v>
      </c>
      <c r="S2769" s="31">
        <f>SUM(S2762,S2739,S2765)</f>
        <v>2208274</v>
      </c>
      <c r="T2769" s="31">
        <f t="shared" ref="T2769:X2769" si="1938">SUM(T2762,T2739,T2765)</f>
        <v>414278</v>
      </c>
      <c r="U2769" s="31">
        <f t="shared" si="1938"/>
        <v>210375</v>
      </c>
      <c r="V2769" s="31">
        <f t="shared" si="1938"/>
        <v>196452</v>
      </c>
      <c r="W2769" s="31">
        <f t="shared" si="1938"/>
        <v>7451</v>
      </c>
      <c r="X2769" s="31">
        <f t="shared" si="1938"/>
        <v>2622552</v>
      </c>
      <c r="Y2769" s="220">
        <f t="shared" si="1919"/>
        <v>99.996187065611451</v>
      </c>
    </row>
    <row r="2770" spans="1:25" ht="15" thickBot="1">
      <c r="A2770" s="32" t="s">
        <v>0</v>
      </c>
      <c r="B2770" s="32" t="s">
        <v>0</v>
      </c>
      <c r="C2770" s="32" t="s">
        <v>0</v>
      </c>
      <c r="D2770" s="32" t="s">
        <v>0</v>
      </c>
      <c r="E2770" s="32" t="s">
        <v>0</v>
      </c>
      <c r="F2770" s="32" t="s">
        <v>0</v>
      </c>
      <c r="G2770" s="154" t="s">
        <v>0</v>
      </c>
      <c r="H2770" s="21" t="s">
        <v>170</v>
      </c>
      <c r="I2770" s="66">
        <f t="shared" si="1929"/>
        <v>71</v>
      </c>
      <c r="J2770" s="66">
        <v>71</v>
      </c>
      <c r="K2770" s="66">
        <f t="shared" si="1930"/>
        <v>0</v>
      </c>
      <c r="L2770" s="66" t="s">
        <v>0</v>
      </c>
      <c r="M2770" s="66" t="s">
        <v>0</v>
      </c>
      <c r="N2770" s="66" t="s">
        <v>0</v>
      </c>
      <c r="O2770" s="66" t="s">
        <v>0</v>
      </c>
      <c r="P2770" s="66" t="s">
        <v>0</v>
      </c>
      <c r="Q2770" s="66">
        <v>0</v>
      </c>
      <c r="R2770" s="66"/>
      <c r="S2770" s="66"/>
      <c r="T2770" s="66"/>
      <c r="U2770" s="66"/>
      <c r="V2770" s="66"/>
      <c r="W2770" s="66"/>
      <c r="X2770" s="66"/>
      <c r="Y2770" s="208">
        <v>0</v>
      </c>
    </row>
    <row r="2771" spans="1:25" ht="41.4" thickBot="1">
      <c r="A2771" s="252" t="s">
        <v>0</v>
      </c>
      <c r="B2771" s="252" t="s">
        <v>0</v>
      </c>
      <c r="C2771" s="252" t="s">
        <v>0</v>
      </c>
      <c r="D2771" s="252" t="s">
        <v>0</v>
      </c>
      <c r="E2771" s="252" t="s">
        <v>0</v>
      </c>
      <c r="F2771" s="252" t="s">
        <v>0</v>
      </c>
      <c r="G2771" s="258" t="s">
        <v>0</v>
      </c>
      <c r="H2771" s="24" t="s">
        <v>72</v>
      </c>
      <c r="I2771" s="1" t="s">
        <v>3093</v>
      </c>
      <c r="J2771" s="1" t="s">
        <v>3130</v>
      </c>
      <c r="K2771" s="1" t="s">
        <v>3</v>
      </c>
      <c r="L2771" s="1" t="s">
        <v>4</v>
      </c>
      <c r="M2771" s="1" t="s">
        <v>5</v>
      </c>
      <c r="N2771" s="1" t="s">
        <v>6</v>
      </c>
      <c r="O2771" s="1" t="s">
        <v>7</v>
      </c>
      <c r="P2771" s="1" t="s">
        <v>8</v>
      </c>
      <c r="Q2771" s="1" t="s">
        <v>3344</v>
      </c>
      <c r="R2771" s="1" t="s">
        <v>3427</v>
      </c>
      <c r="S2771" s="1" t="s">
        <v>3447</v>
      </c>
      <c r="T2771" s="1" t="s">
        <v>3448</v>
      </c>
      <c r="U2771" s="1" t="s">
        <v>3452</v>
      </c>
      <c r="V2771" s="1" t="s">
        <v>3449</v>
      </c>
      <c r="W2771" s="1" t="s">
        <v>3450</v>
      </c>
      <c r="X2771" s="1" t="s">
        <v>3451</v>
      </c>
      <c r="Y2771" s="216" t="s">
        <v>3385</v>
      </c>
    </row>
    <row r="2772" spans="1:25">
      <c r="A2772" s="253"/>
      <c r="B2772" s="253"/>
      <c r="C2772" s="253"/>
      <c r="D2772" s="253"/>
      <c r="E2772" s="253"/>
      <c r="F2772" s="253"/>
      <c r="G2772" s="259"/>
      <c r="H2772" s="33" t="s">
        <v>0</v>
      </c>
      <c r="I2772" s="45">
        <v>1</v>
      </c>
      <c r="J2772" s="45">
        <v>3</v>
      </c>
      <c r="K2772" s="45" t="s">
        <v>9</v>
      </c>
      <c r="L2772" s="45">
        <v>5</v>
      </c>
      <c r="M2772" s="45">
        <v>6</v>
      </c>
      <c r="N2772" s="45">
        <v>7</v>
      </c>
      <c r="O2772" s="45">
        <v>8</v>
      </c>
      <c r="P2772" s="45">
        <v>9</v>
      </c>
      <c r="Q2772" s="45">
        <v>1</v>
      </c>
      <c r="R2772" s="45">
        <v>2</v>
      </c>
      <c r="S2772" s="45">
        <v>3</v>
      </c>
      <c r="T2772" s="45" t="s">
        <v>3453</v>
      </c>
      <c r="U2772" s="45">
        <v>5</v>
      </c>
      <c r="V2772" s="45">
        <v>6</v>
      </c>
      <c r="W2772" s="45">
        <v>7</v>
      </c>
      <c r="X2772" s="45" t="s">
        <v>3454</v>
      </c>
      <c r="Y2772" s="276">
        <v>9</v>
      </c>
    </row>
    <row r="2773" spans="1:25">
      <c r="A2773" s="253"/>
      <c r="B2773" s="253"/>
      <c r="C2773" s="253"/>
      <c r="D2773" s="253"/>
      <c r="E2773" s="253"/>
      <c r="F2773" s="253"/>
      <c r="G2773" s="259"/>
      <c r="H2773" s="34" t="s">
        <v>108</v>
      </c>
      <c r="I2773" s="35">
        <f t="shared" si="1929"/>
        <v>2661633</v>
      </c>
      <c r="J2773" s="35">
        <f t="shared" ref="J2773:P2773" si="1939">SUM(J2769)</f>
        <v>2473033</v>
      </c>
      <c r="K2773" s="35">
        <f t="shared" si="1930"/>
        <v>188600</v>
      </c>
      <c r="L2773" s="35">
        <f t="shared" si="1939"/>
        <v>183600</v>
      </c>
      <c r="M2773" s="35">
        <f t="shared" si="1939"/>
        <v>0</v>
      </c>
      <c r="N2773" s="35">
        <f t="shared" si="1939"/>
        <v>5000</v>
      </c>
      <c r="O2773" s="35">
        <f t="shared" si="1939"/>
        <v>0</v>
      </c>
      <c r="P2773" s="35">
        <f t="shared" si="1939"/>
        <v>0</v>
      </c>
      <c r="Q2773" s="35">
        <f>SUM(Q2769)</f>
        <v>2827502</v>
      </c>
      <c r="R2773" s="35">
        <f>SUM(R2769)</f>
        <v>2622652</v>
      </c>
      <c r="S2773" s="35">
        <f>SUM(S2769)</f>
        <v>2208274</v>
      </c>
      <c r="T2773" s="35">
        <f t="shared" ref="T2773:X2773" si="1940">SUM(T2769)</f>
        <v>414278</v>
      </c>
      <c r="U2773" s="35">
        <f t="shared" si="1940"/>
        <v>210375</v>
      </c>
      <c r="V2773" s="35">
        <f t="shared" si="1940"/>
        <v>196452</v>
      </c>
      <c r="W2773" s="35">
        <f t="shared" si="1940"/>
        <v>7451</v>
      </c>
      <c r="X2773" s="35">
        <f t="shared" si="1940"/>
        <v>2622552</v>
      </c>
      <c r="Y2773" s="218">
        <f t="shared" ref="Y2773:Y2774" si="1941">IF(R2773=0,0,(X2773/R2773)*100)</f>
        <v>99.996187065611451</v>
      </c>
    </row>
    <row r="2774" spans="1:25">
      <c r="A2774" s="253"/>
      <c r="B2774" s="253"/>
      <c r="C2774" s="253"/>
      <c r="D2774" s="253"/>
      <c r="E2774" s="253"/>
      <c r="F2774" s="253"/>
      <c r="G2774" s="259"/>
      <c r="H2774" s="36" t="s">
        <v>69</v>
      </c>
      <c r="I2774" s="35">
        <f t="shared" si="1929"/>
        <v>2661633</v>
      </c>
      <c r="J2774" s="35">
        <f t="shared" ref="J2774:P2774" si="1942">SUM(J2773)</f>
        <v>2473033</v>
      </c>
      <c r="K2774" s="35">
        <f t="shared" si="1930"/>
        <v>188600</v>
      </c>
      <c r="L2774" s="35">
        <f t="shared" si="1942"/>
        <v>183600</v>
      </c>
      <c r="M2774" s="35">
        <f t="shared" si="1942"/>
        <v>0</v>
      </c>
      <c r="N2774" s="35">
        <f t="shared" si="1942"/>
        <v>5000</v>
      </c>
      <c r="O2774" s="35">
        <f t="shared" si="1942"/>
        <v>0</v>
      </c>
      <c r="P2774" s="35">
        <f t="shared" si="1942"/>
        <v>0</v>
      </c>
      <c r="Q2774" s="35">
        <f>SUM(Q2773)</f>
        <v>2827502</v>
      </c>
      <c r="R2774" s="35">
        <f>SUM(R2773)</f>
        <v>2622652</v>
      </c>
      <c r="S2774" s="35">
        <f>SUM(S2773)</f>
        <v>2208274</v>
      </c>
      <c r="T2774" s="35">
        <f t="shared" ref="T2774:X2774" si="1943">SUM(T2773)</f>
        <v>414278</v>
      </c>
      <c r="U2774" s="35">
        <f t="shared" si="1943"/>
        <v>210375</v>
      </c>
      <c r="V2774" s="35">
        <f t="shared" si="1943"/>
        <v>196452</v>
      </c>
      <c r="W2774" s="35">
        <f t="shared" si="1943"/>
        <v>7451</v>
      </c>
      <c r="X2774" s="35">
        <f t="shared" si="1943"/>
        <v>2622552</v>
      </c>
      <c r="Y2774" s="218">
        <f t="shared" si="1941"/>
        <v>99.996187065611451</v>
      </c>
    </row>
    <row r="2775" spans="1:25">
      <c r="A2775" s="254"/>
      <c r="B2775" s="254"/>
      <c r="C2775" s="254"/>
      <c r="D2775" s="254"/>
      <c r="E2775" s="254"/>
      <c r="F2775" s="254"/>
      <c r="G2775" s="260"/>
    </row>
    <row r="2776" spans="1:25" ht="15" thickBot="1">
      <c r="A2776" s="32" t="s">
        <v>0</v>
      </c>
      <c r="B2776" s="32" t="s">
        <v>0</v>
      </c>
      <c r="C2776" s="32" t="s">
        <v>0</v>
      </c>
      <c r="D2776" s="32" t="s">
        <v>0</v>
      </c>
      <c r="E2776" s="32" t="s">
        <v>0</v>
      </c>
      <c r="F2776" s="32" t="s">
        <v>0</v>
      </c>
      <c r="G2776" s="154" t="s">
        <v>0</v>
      </c>
      <c r="H2776" s="37" t="s">
        <v>0</v>
      </c>
      <c r="I2776" s="37"/>
      <c r="J2776" s="37"/>
      <c r="K2776" s="37"/>
      <c r="L2776" s="37" t="s">
        <v>0</v>
      </c>
      <c r="M2776" s="37" t="s">
        <v>0</v>
      </c>
      <c r="N2776" s="37" t="s">
        <v>0</v>
      </c>
      <c r="O2776" s="37" t="s">
        <v>0</v>
      </c>
      <c r="P2776" s="37" t="s">
        <v>0</v>
      </c>
      <c r="Q2776" s="37"/>
      <c r="R2776" s="37"/>
      <c r="S2776" s="37"/>
      <c r="T2776" s="37" t="s">
        <v>0</v>
      </c>
      <c r="U2776" s="37" t="s">
        <v>0</v>
      </c>
      <c r="V2776" s="37" t="s">
        <v>0</v>
      </c>
      <c r="W2776" s="37" t="s">
        <v>0</v>
      </c>
      <c r="X2776" s="37" t="s">
        <v>0</v>
      </c>
      <c r="Y2776" s="219"/>
    </row>
    <row r="2777" spans="1:25" ht="41.4" thickBot="1">
      <c r="A2777" s="24" t="s">
        <v>123</v>
      </c>
      <c r="B2777" s="24" t="s">
        <v>124</v>
      </c>
      <c r="C2777" s="24" t="s">
        <v>125</v>
      </c>
      <c r="D2777" s="25" t="s">
        <v>0</v>
      </c>
      <c r="E2777" s="24" t="s">
        <v>126</v>
      </c>
      <c r="F2777" s="24" t="s">
        <v>127</v>
      </c>
      <c r="G2777" s="151" t="s">
        <v>128</v>
      </c>
      <c r="H2777" s="24" t="s">
        <v>1</v>
      </c>
      <c r="I2777" s="1" t="s">
        <v>3093</v>
      </c>
      <c r="J2777" s="1" t="s">
        <v>3130</v>
      </c>
      <c r="K2777" s="1" t="s">
        <v>3</v>
      </c>
      <c r="L2777" s="1" t="s">
        <v>4</v>
      </c>
      <c r="M2777" s="1" t="s">
        <v>5</v>
      </c>
      <c r="N2777" s="1" t="s">
        <v>6</v>
      </c>
      <c r="O2777" s="1" t="s">
        <v>7</v>
      </c>
      <c r="P2777" s="1" t="s">
        <v>8</v>
      </c>
      <c r="Q2777" s="1" t="s">
        <v>3344</v>
      </c>
      <c r="R2777" s="1" t="s">
        <v>3427</v>
      </c>
      <c r="S2777" s="1" t="s">
        <v>3447</v>
      </c>
      <c r="T2777" s="1" t="s">
        <v>3448</v>
      </c>
      <c r="U2777" s="1" t="s">
        <v>3452</v>
      </c>
      <c r="V2777" s="1" t="s">
        <v>3449</v>
      </c>
      <c r="W2777" s="1" t="s">
        <v>3450</v>
      </c>
      <c r="X2777" s="1" t="s">
        <v>3451</v>
      </c>
      <c r="Y2777" s="216" t="s">
        <v>3385</v>
      </c>
    </row>
    <row r="2778" spans="1:25">
      <c r="A2778" s="26" t="s">
        <v>0</v>
      </c>
      <c r="B2778" s="26" t="s">
        <v>0</v>
      </c>
      <c r="C2778" s="26" t="s">
        <v>0</v>
      </c>
      <c r="D2778" s="27" t="s">
        <v>0</v>
      </c>
      <c r="E2778" s="27" t="s">
        <v>0</v>
      </c>
      <c r="F2778" s="28" t="s">
        <v>0</v>
      </c>
      <c r="G2778" s="152" t="s">
        <v>0</v>
      </c>
      <c r="H2778" s="29" t="s">
        <v>0</v>
      </c>
      <c r="I2778" s="45">
        <v>1</v>
      </c>
      <c r="J2778" s="45">
        <v>3</v>
      </c>
      <c r="K2778" s="45" t="s">
        <v>9</v>
      </c>
      <c r="L2778" s="45">
        <v>5</v>
      </c>
      <c r="M2778" s="45">
        <v>6</v>
      </c>
      <c r="N2778" s="45">
        <v>7</v>
      </c>
      <c r="O2778" s="45">
        <v>8</v>
      </c>
      <c r="P2778" s="45">
        <v>9</v>
      </c>
      <c r="Q2778" s="45">
        <v>1</v>
      </c>
      <c r="R2778" s="45">
        <v>2</v>
      </c>
      <c r="S2778" s="45">
        <v>3</v>
      </c>
      <c r="T2778" s="45" t="s">
        <v>3453</v>
      </c>
      <c r="U2778" s="45">
        <v>5</v>
      </c>
      <c r="V2778" s="45">
        <v>6</v>
      </c>
      <c r="W2778" s="45">
        <v>7</v>
      </c>
      <c r="X2778" s="45" t="s">
        <v>3454</v>
      </c>
      <c r="Y2778" s="276">
        <v>9</v>
      </c>
    </row>
    <row r="2779" spans="1:25">
      <c r="A2779" s="133" t="s">
        <v>786</v>
      </c>
      <c r="B2779" s="133" t="s">
        <v>172</v>
      </c>
      <c r="C2779" s="109" t="s">
        <v>1153</v>
      </c>
      <c r="D2779" s="109" t="s">
        <v>1154</v>
      </c>
      <c r="E2779" s="98" t="s">
        <v>0</v>
      </c>
      <c r="F2779" s="98" t="s">
        <v>0</v>
      </c>
      <c r="G2779" s="153" t="s">
        <v>0</v>
      </c>
      <c r="H2779" s="98" t="s">
        <v>1155</v>
      </c>
      <c r="I2779" s="110"/>
      <c r="J2779" s="110"/>
      <c r="K2779" s="110"/>
      <c r="L2779" s="110" t="s">
        <v>0</v>
      </c>
      <c r="M2779" s="110" t="s">
        <v>0</v>
      </c>
      <c r="N2779" s="110" t="s">
        <v>0</v>
      </c>
      <c r="O2779" s="110" t="s">
        <v>0</v>
      </c>
      <c r="P2779" s="110" t="s">
        <v>0</v>
      </c>
      <c r="Q2779" s="110"/>
      <c r="R2779" s="110"/>
      <c r="S2779" s="110"/>
      <c r="T2779" s="110" t="s">
        <v>0</v>
      </c>
      <c r="U2779" s="110" t="s">
        <v>0</v>
      </c>
      <c r="V2779" s="110" t="s">
        <v>0</v>
      </c>
      <c r="W2779" s="110" t="s">
        <v>0</v>
      </c>
      <c r="X2779" s="110" t="s">
        <v>0</v>
      </c>
      <c r="Y2779" s="217"/>
    </row>
    <row r="2780" spans="1:25" ht="20.399999999999999">
      <c r="A2780" s="20" t="s">
        <v>0</v>
      </c>
      <c r="B2780" s="20" t="s">
        <v>0</v>
      </c>
      <c r="C2780" s="20" t="s">
        <v>0</v>
      </c>
      <c r="D2780" s="21" t="s">
        <v>0</v>
      </c>
      <c r="E2780" s="21" t="s">
        <v>0</v>
      </c>
      <c r="F2780" s="21" t="s">
        <v>0</v>
      </c>
      <c r="G2780" s="150" t="s">
        <v>0</v>
      </c>
      <c r="H2780" s="30" t="s">
        <v>33</v>
      </c>
      <c r="I2780" s="31">
        <f t="shared" si="1929"/>
        <v>2292478</v>
      </c>
      <c r="J2780" s="31">
        <f t="shared" ref="J2780:P2780" si="1944">SUM(J2781,J2789,J2791)</f>
        <v>2159778</v>
      </c>
      <c r="K2780" s="31">
        <f t="shared" si="1930"/>
        <v>132700</v>
      </c>
      <c r="L2780" s="31">
        <f t="shared" si="1944"/>
        <v>129200</v>
      </c>
      <c r="M2780" s="31">
        <f t="shared" si="1944"/>
        <v>0</v>
      </c>
      <c r="N2780" s="31">
        <f t="shared" si="1944"/>
        <v>3500</v>
      </c>
      <c r="O2780" s="31">
        <f t="shared" si="1944"/>
        <v>0</v>
      </c>
      <c r="P2780" s="31">
        <f t="shared" si="1944"/>
        <v>0</v>
      </c>
      <c r="Q2780" s="31">
        <f>SUM(Q2781,Q2789,Q2791)</f>
        <v>2409194</v>
      </c>
      <c r="R2780" s="31">
        <f>SUM(R2781,R2789,R2791)</f>
        <v>2264912</v>
      </c>
      <c r="S2780" s="31">
        <f>SUM(S2781,S2789,S2791)</f>
        <v>1903374</v>
      </c>
      <c r="T2780" s="31">
        <f t="shared" ref="T2780:X2780" si="1945">SUM(T2781,T2789,T2791)</f>
        <v>361538</v>
      </c>
      <c r="U2780" s="31">
        <f t="shared" si="1945"/>
        <v>182650</v>
      </c>
      <c r="V2780" s="31">
        <f t="shared" si="1945"/>
        <v>170133</v>
      </c>
      <c r="W2780" s="31">
        <f t="shared" si="1945"/>
        <v>8755</v>
      </c>
      <c r="X2780" s="31">
        <f t="shared" si="1945"/>
        <v>2264912</v>
      </c>
      <c r="Y2780" s="220">
        <f t="shared" ref="Y2780:Y2809" si="1946">IF(R2780=0,0,(X2780/R2780)*100)</f>
        <v>100</v>
      </c>
    </row>
    <row r="2781" spans="1:25">
      <c r="A2781" s="23" t="s">
        <v>786</v>
      </c>
      <c r="B2781" s="23" t="s">
        <v>172</v>
      </c>
      <c r="C2781" s="23" t="s">
        <v>1153</v>
      </c>
      <c r="D2781" s="23" t="s">
        <v>1154</v>
      </c>
      <c r="E2781" s="21" t="s">
        <v>132</v>
      </c>
      <c r="F2781" s="21" t="s">
        <v>0</v>
      </c>
      <c r="G2781" s="150" t="s">
        <v>0</v>
      </c>
      <c r="H2781" s="21" t="s">
        <v>11</v>
      </c>
      <c r="I2781" s="66">
        <f t="shared" si="1929"/>
        <v>1867080</v>
      </c>
      <c r="J2781" s="66">
        <f t="shared" ref="J2781:P2781" si="1947">SUM(J2782,J2783)</f>
        <v>1821080</v>
      </c>
      <c r="K2781" s="66">
        <f t="shared" si="1930"/>
        <v>46000</v>
      </c>
      <c r="L2781" s="66">
        <f t="shared" si="1947"/>
        <v>46000</v>
      </c>
      <c r="M2781" s="66">
        <f t="shared" si="1947"/>
        <v>0</v>
      </c>
      <c r="N2781" s="66">
        <f t="shared" si="1947"/>
        <v>0</v>
      </c>
      <c r="O2781" s="66">
        <f t="shared" si="1947"/>
        <v>0</v>
      </c>
      <c r="P2781" s="66">
        <f t="shared" si="1947"/>
        <v>0</v>
      </c>
      <c r="Q2781" s="66">
        <f>SUM(Q2782,Q2783)</f>
        <v>1955961</v>
      </c>
      <c r="R2781" s="66">
        <f>SUM(R2782,R2783)</f>
        <v>1909961</v>
      </c>
      <c r="S2781" s="66">
        <f>SUM(S2782,S2783)</f>
        <v>1606911</v>
      </c>
      <c r="T2781" s="66">
        <f t="shared" ref="T2781:X2781" si="1948">SUM(T2782,T2783)</f>
        <v>303050</v>
      </c>
      <c r="U2781" s="66">
        <f t="shared" si="1948"/>
        <v>156500</v>
      </c>
      <c r="V2781" s="66">
        <f t="shared" si="1948"/>
        <v>146550</v>
      </c>
      <c r="W2781" s="66">
        <f t="shared" si="1948"/>
        <v>0</v>
      </c>
      <c r="X2781" s="66">
        <f t="shared" si="1948"/>
        <v>1909961</v>
      </c>
      <c r="Y2781" s="208">
        <f t="shared" si="1946"/>
        <v>100</v>
      </c>
    </row>
    <row r="2782" spans="1:25">
      <c r="A2782" s="23" t="s">
        <v>786</v>
      </c>
      <c r="B2782" s="23" t="s">
        <v>172</v>
      </c>
      <c r="C2782" s="23" t="s">
        <v>1153</v>
      </c>
      <c r="D2782" s="23" t="s">
        <v>1154</v>
      </c>
      <c r="E2782" s="22">
        <v>6111</v>
      </c>
      <c r="F2782" s="23"/>
      <c r="G2782" s="128" t="s">
        <v>3378</v>
      </c>
      <c r="H2782" s="32" t="s">
        <v>12</v>
      </c>
      <c r="I2782" s="44">
        <f t="shared" si="1929"/>
        <v>1646180</v>
      </c>
      <c r="J2782" s="44">
        <v>1606180</v>
      </c>
      <c r="K2782" s="44">
        <f t="shared" si="1930"/>
        <v>40000</v>
      </c>
      <c r="L2782" s="44">
        <v>40000</v>
      </c>
      <c r="M2782" s="44">
        <v>0</v>
      </c>
      <c r="N2782" s="44">
        <v>0</v>
      </c>
      <c r="O2782" s="44">
        <v>0</v>
      </c>
      <c r="P2782" s="44">
        <v>0</v>
      </c>
      <c r="Q2782" s="44">
        <v>1731701</v>
      </c>
      <c r="R2782" s="44">
        <v>1691701</v>
      </c>
      <c r="S2782" s="44">
        <v>1395151</v>
      </c>
      <c r="T2782" s="44">
        <f t="shared" ref="T2782:T2808" si="1949">U2782+V2782+W2782</f>
        <v>296550</v>
      </c>
      <c r="U2782" s="44">
        <v>150000</v>
      </c>
      <c r="V2782" s="44">
        <v>146550</v>
      </c>
      <c r="W2782" s="44"/>
      <c r="X2782" s="44">
        <f t="shared" ref="X2782:X2808" si="1950">S2782+T2782</f>
        <v>1691701</v>
      </c>
      <c r="Y2782" s="209">
        <f t="shared" si="1946"/>
        <v>100</v>
      </c>
    </row>
    <row r="2783" spans="1:25">
      <c r="A2783" s="20" t="s">
        <v>786</v>
      </c>
      <c r="B2783" s="20" t="s">
        <v>172</v>
      </c>
      <c r="C2783" s="20" t="s">
        <v>1153</v>
      </c>
      <c r="D2783" s="20" t="s">
        <v>1154</v>
      </c>
      <c r="E2783" s="20" t="s">
        <v>134</v>
      </c>
      <c r="F2783" s="23" t="s">
        <v>0</v>
      </c>
      <c r="G2783" s="154" t="s">
        <v>0</v>
      </c>
      <c r="H2783" s="21" t="s">
        <v>13</v>
      </c>
      <c r="I2783" s="66">
        <f t="shared" si="1929"/>
        <v>220900</v>
      </c>
      <c r="J2783" s="66">
        <f t="shared" ref="J2783:P2783" si="1951">SUM(J2784:J2788)</f>
        <v>214900</v>
      </c>
      <c r="K2783" s="66">
        <f t="shared" si="1930"/>
        <v>6000</v>
      </c>
      <c r="L2783" s="66">
        <f t="shared" si="1951"/>
        <v>6000</v>
      </c>
      <c r="M2783" s="66">
        <f t="shared" si="1951"/>
        <v>0</v>
      </c>
      <c r="N2783" s="66">
        <f t="shared" si="1951"/>
        <v>0</v>
      </c>
      <c r="O2783" s="66">
        <f t="shared" si="1951"/>
        <v>0</v>
      </c>
      <c r="P2783" s="66">
        <f t="shared" si="1951"/>
        <v>0</v>
      </c>
      <c r="Q2783" s="66">
        <f>SUM(Q2784:Q2788)</f>
        <v>224260</v>
      </c>
      <c r="R2783" s="66">
        <f>SUM(R2784:R2788)</f>
        <v>218260</v>
      </c>
      <c r="S2783" s="66">
        <f>SUM(S2784:S2788)</f>
        <v>211760</v>
      </c>
      <c r="T2783" s="66">
        <f t="shared" ref="T2783:X2783" si="1952">SUM(T2784:T2788)</f>
        <v>6500</v>
      </c>
      <c r="U2783" s="66">
        <f t="shared" si="1952"/>
        <v>6500</v>
      </c>
      <c r="V2783" s="66">
        <f t="shared" si="1952"/>
        <v>0</v>
      </c>
      <c r="W2783" s="66">
        <f t="shared" si="1952"/>
        <v>0</v>
      </c>
      <c r="X2783" s="66">
        <f t="shared" si="1952"/>
        <v>218260</v>
      </c>
      <c r="Y2783" s="208">
        <f t="shared" si="1946"/>
        <v>100</v>
      </c>
    </row>
    <row r="2784" spans="1:25">
      <c r="A2784" s="23" t="s">
        <v>786</v>
      </c>
      <c r="B2784" s="23" t="s">
        <v>172</v>
      </c>
      <c r="C2784" s="23" t="s">
        <v>1153</v>
      </c>
      <c r="D2784" s="23" t="s">
        <v>1154</v>
      </c>
      <c r="E2784" s="22">
        <v>6112</v>
      </c>
      <c r="F2784" s="23" t="s">
        <v>1156</v>
      </c>
      <c r="G2784" s="128" t="s">
        <v>3378</v>
      </c>
      <c r="H2784" s="32" t="s">
        <v>16</v>
      </c>
      <c r="I2784" s="44">
        <f t="shared" si="1929"/>
        <v>31000</v>
      </c>
      <c r="J2784" s="44">
        <v>29500</v>
      </c>
      <c r="K2784" s="44">
        <f t="shared" si="1930"/>
        <v>1500</v>
      </c>
      <c r="L2784" s="44">
        <v>1500</v>
      </c>
      <c r="M2784" s="44">
        <v>0</v>
      </c>
      <c r="N2784" s="44">
        <v>0</v>
      </c>
      <c r="O2784" s="44">
        <v>0</v>
      </c>
      <c r="P2784" s="44">
        <v>0</v>
      </c>
      <c r="Q2784" s="44">
        <v>31000</v>
      </c>
      <c r="R2784" s="44">
        <v>29500</v>
      </c>
      <c r="S2784" s="44">
        <v>29500</v>
      </c>
      <c r="T2784" s="44">
        <f t="shared" si="1949"/>
        <v>0</v>
      </c>
      <c r="U2784" s="44"/>
      <c r="V2784" s="44"/>
      <c r="W2784" s="44"/>
      <c r="X2784" s="44">
        <f t="shared" si="1950"/>
        <v>29500</v>
      </c>
      <c r="Y2784" s="209">
        <f t="shared" si="1946"/>
        <v>100</v>
      </c>
    </row>
    <row r="2785" spans="1:25">
      <c r="A2785" s="23" t="s">
        <v>786</v>
      </c>
      <c r="B2785" s="23" t="s">
        <v>172</v>
      </c>
      <c r="C2785" s="23" t="s">
        <v>1153</v>
      </c>
      <c r="D2785" s="23" t="s">
        <v>1154</v>
      </c>
      <c r="E2785" s="22">
        <v>6112</v>
      </c>
      <c r="F2785" s="23" t="s">
        <v>1157</v>
      </c>
      <c r="G2785" s="128" t="s">
        <v>3378</v>
      </c>
      <c r="H2785" s="32" t="s">
        <v>19</v>
      </c>
      <c r="I2785" s="44">
        <f t="shared" si="1929"/>
        <v>128000</v>
      </c>
      <c r="J2785" s="44">
        <v>125000</v>
      </c>
      <c r="K2785" s="44">
        <f t="shared" si="1930"/>
        <v>3000</v>
      </c>
      <c r="L2785" s="44">
        <v>3000</v>
      </c>
      <c r="M2785" s="44">
        <v>0</v>
      </c>
      <c r="N2785" s="44">
        <v>0</v>
      </c>
      <c r="O2785" s="44">
        <v>0</v>
      </c>
      <c r="P2785" s="44">
        <v>0</v>
      </c>
      <c r="Q2785" s="44">
        <v>128000</v>
      </c>
      <c r="R2785" s="44">
        <v>125000</v>
      </c>
      <c r="S2785" s="44">
        <v>125000</v>
      </c>
      <c r="T2785" s="44">
        <f t="shared" si="1949"/>
        <v>0</v>
      </c>
      <c r="U2785" s="44"/>
      <c r="V2785" s="44"/>
      <c r="W2785" s="44">
        <v>0</v>
      </c>
      <c r="X2785" s="44">
        <f t="shared" si="1950"/>
        <v>125000</v>
      </c>
      <c r="Y2785" s="209">
        <f t="shared" si="1946"/>
        <v>100</v>
      </c>
    </row>
    <row r="2786" spans="1:25">
      <c r="A2786" s="23" t="s">
        <v>786</v>
      </c>
      <c r="B2786" s="23" t="s">
        <v>172</v>
      </c>
      <c r="C2786" s="23" t="s">
        <v>1153</v>
      </c>
      <c r="D2786" s="23" t="s">
        <v>1154</v>
      </c>
      <c r="E2786" s="22">
        <v>6112</v>
      </c>
      <c r="F2786" s="23" t="s">
        <v>1158</v>
      </c>
      <c r="G2786" s="128" t="s">
        <v>3378</v>
      </c>
      <c r="H2786" s="32" t="s">
        <v>17</v>
      </c>
      <c r="I2786" s="44">
        <f t="shared" si="1929"/>
        <v>30000</v>
      </c>
      <c r="J2786" s="44">
        <v>28500</v>
      </c>
      <c r="K2786" s="44">
        <f t="shared" si="1930"/>
        <v>1500</v>
      </c>
      <c r="L2786" s="44">
        <v>1500</v>
      </c>
      <c r="M2786" s="44">
        <v>0</v>
      </c>
      <c r="N2786" s="44">
        <v>0</v>
      </c>
      <c r="O2786" s="44">
        <v>0</v>
      </c>
      <c r="P2786" s="44">
        <v>0</v>
      </c>
      <c r="Q2786" s="44">
        <v>33360</v>
      </c>
      <c r="R2786" s="44">
        <v>31860</v>
      </c>
      <c r="S2786" s="44">
        <v>31860</v>
      </c>
      <c r="T2786" s="44">
        <f t="shared" si="1949"/>
        <v>0</v>
      </c>
      <c r="U2786" s="44"/>
      <c r="V2786" s="44"/>
      <c r="W2786" s="44"/>
      <c r="X2786" s="44">
        <f t="shared" si="1950"/>
        <v>31860</v>
      </c>
      <c r="Y2786" s="209">
        <f t="shared" si="1946"/>
        <v>100</v>
      </c>
    </row>
    <row r="2787" spans="1:25">
      <c r="A2787" s="23" t="s">
        <v>786</v>
      </c>
      <c r="B2787" s="23" t="s">
        <v>172</v>
      </c>
      <c r="C2787" s="23" t="s">
        <v>1153</v>
      </c>
      <c r="D2787" s="23" t="s">
        <v>1154</v>
      </c>
      <c r="E2787" s="22">
        <v>6112</v>
      </c>
      <c r="F2787" s="23" t="s">
        <v>1159</v>
      </c>
      <c r="G2787" s="128" t="s">
        <v>3378</v>
      </c>
      <c r="H2787" s="32" t="s">
        <v>15</v>
      </c>
      <c r="I2787" s="44">
        <f t="shared" si="1929"/>
        <v>16000</v>
      </c>
      <c r="J2787" s="44">
        <v>16000</v>
      </c>
      <c r="K2787" s="44">
        <f t="shared" si="1930"/>
        <v>0</v>
      </c>
      <c r="L2787" s="44">
        <v>0</v>
      </c>
      <c r="M2787" s="44">
        <v>0</v>
      </c>
      <c r="N2787" s="44">
        <v>0</v>
      </c>
      <c r="O2787" s="44">
        <v>0</v>
      </c>
      <c r="P2787" s="44">
        <v>0</v>
      </c>
      <c r="Q2787" s="44">
        <v>16000</v>
      </c>
      <c r="R2787" s="44">
        <v>16000</v>
      </c>
      <c r="S2787" s="44">
        <v>9500</v>
      </c>
      <c r="T2787" s="44">
        <f t="shared" si="1949"/>
        <v>6500</v>
      </c>
      <c r="U2787" s="44">
        <v>6500</v>
      </c>
      <c r="V2787" s="44"/>
      <c r="W2787" s="44"/>
      <c r="X2787" s="44">
        <f t="shared" si="1950"/>
        <v>16000</v>
      </c>
      <c r="Y2787" s="209">
        <f t="shared" si="1946"/>
        <v>100</v>
      </c>
    </row>
    <row r="2788" spans="1:25">
      <c r="A2788" s="23" t="s">
        <v>786</v>
      </c>
      <c r="B2788" s="23" t="s">
        <v>172</v>
      </c>
      <c r="C2788" s="23" t="s">
        <v>1153</v>
      </c>
      <c r="D2788" s="23" t="s">
        <v>1154</v>
      </c>
      <c r="E2788" s="22">
        <v>6112</v>
      </c>
      <c r="F2788" s="23" t="s">
        <v>1160</v>
      </c>
      <c r="G2788" s="128" t="s">
        <v>3378</v>
      </c>
      <c r="H2788" s="32" t="s">
        <v>18</v>
      </c>
      <c r="I2788" s="44">
        <f t="shared" si="1929"/>
        <v>15900</v>
      </c>
      <c r="J2788" s="44">
        <v>15900</v>
      </c>
      <c r="K2788" s="44">
        <f t="shared" si="1930"/>
        <v>0</v>
      </c>
      <c r="L2788" s="44">
        <v>0</v>
      </c>
      <c r="M2788" s="44">
        <v>0</v>
      </c>
      <c r="N2788" s="44">
        <v>0</v>
      </c>
      <c r="O2788" s="44">
        <v>0</v>
      </c>
      <c r="P2788" s="44">
        <v>0</v>
      </c>
      <c r="Q2788" s="44">
        <v>15900</v>
      </c>
      <c r="R2788" s="44">
        <v>15900</v>
      </c>
      <c r="S2788" s="44">
        <v>15900</v>
      </c>
      <c r="T2788" s="44">
        <f t="shared" si="1949"/>
        <v>0</v>
      </c>
      <c r="U2788" s="44"/>
      <c r="V2788" s="44"/>
      <c r="W2788" s="44"/>
      <c r="X2788" s="44">
        <f t="shared" si="1950"/>
        <v>15900</v>
      </c>
      <c r="Y2788" s="209">
        <f t="shared" si="1946"/>
        <v>100</v>
      </c>
    </row>
    <row r="2789" spans="1:25">
      <c r="A2789" s="23" t="s">
        <v>786</v>
      </c>
      <c r="B2789" s="23" t="s">
        <v>172</v>
      </c>
      <c r="C2789" s="23" t="s">
        <v>1153</v>
      </c>
      <c r="D2789" s="23" t="s">
        <v>1154</v>
      </c>
      <c r="E2789" s="21" t="s">
        <v>139</v>
      </c>
      <c r="F2789" s="21" t="s">
        <v>0</v>
      </c>
      <c r="G2789" s="150" t="s">
        <v>0</v>
      </c>
      <c r="H2789" s="21" t="s">
        <v>21</v>
      </c>
      <c r="I2789" s="66">
        <f t="shared" si="1929"/>
        <v>172898</v>
      </c>
      <c r="J2789" s="66">
        <f t="shared" ref="J2789:X2789" si="1953">SUM(J2790)</f>
        <v>170398</v>
      </c>
      <c r="K2789" s="66">
        <f t="shared" si="1930"/>
        <v>2500</v>
      </c>
      <c r="L2789" s="66">
        <f t="shared" si="1953"/>
        <v>2500</v>
      </c>
      <c r="M2789" s="66">
        <f t="shared" si="1953"/>
        <v>0</v>
      </c>
      <c r="N2789" s="66">
        <f t="shared" si="1953"/>
        <v>0</v>
      </c>
      <c r="O2789" s="66">
        <f t="shared" si="1953"/>
        <v>0</v>
      </c>
      <c r="P2789" s="66">
        <f t="shared" si="1953"/>
        <v>0</v>
      </c>
      <c r="Q2789" s="66">
        <f t="shared" si="1953"/>
        <v>181878</v>
      </c>
      <c r="R2789" s="66">
        <f t="shared" si="1953"/>
        <v>179378</v>
      </c>
      <c r="S2789" s="66">
        <f t="shared" si="1953"/>
        <v>152345</v>
      </c>
      <c r="T2789" s="66">
        <f t="shared" si="1953"/>
        <v>27033</v>
      </c>
      <c r="U2789" s="66">
        <f t="shared" si="1953"/>
        <v>14000</v>
      </c>
      <c r="V2789" s="66">
        <f t="shared" si="1953"/>
        <v>13033</v>
      </c>
      <c r="W2789" s="66">
        <f t="shared" si="1953"/>
        <v>0</v>
      </c>
      <c r="X2789" s="66">
        <f t="shared" si="1953"/>
        <v>179378</v>
      </c>
      <c r="Y2789" s="208">
        <f t="shared" si="1946"/>
        <v>100</v>
      </c>
    </row>
    <row r="2790" spans="1:25">
      <c r="A2790" s="23" t="s">
        <v>786</v>
      </c>
      <c r="B2790" s="23" t="s">
        <v>172</v>
      </c>
      <c r="C2790" s="23" t="s">
        <v>1153</v>
      </c>
      <c r="D2790" s="23" t="s">
        <v>1154</v>
      </c>
      <c r="E2790" s="22">
        <v>6121</v>
      </c>
      <c r="F2790" s="23"/>
      <c r="G2790" s="128" t="s">
        <v>3378</v>
      </c>
      <c r="H2790" s="32" t="s">
        <v>22</v>
      </c>
      <c r="I2790" s="44">
        <f t="shared" si="1929"/>
        <v>172898</v>
      </c>
      <c r="J2790" s="44">
        <v>170398</v>
      </c>
      <c r="K2790" s="44">
        <f t="shared" si="1930"/>
        <v>2500</v>
      </c>
      <c r="L2790" s="44">
        <v>2500</v>
      </c>
      <c r="M2790" s="44">
        <v>0</v>
      </c>
      <c r="N2790" s="44">
        <v>0</v>
      </c>
      <c r="O2790" s="44">
        <v>0</v>
      </c>
      <c r="P2790" s="44">
        <v>0</v>
      </c>
      <c r="Q2790" s="44">
        <v>181878</v>
      </c>
      <c r="R2790" s="44">
        <v>179378</v>
      </c>
      <c r="S2790" s="44">
        <v>152345</v>
      </c>
      <c r="T2790" s="44">
        <f t="shared" si="1949"/>
        <v>27033</v>
      </c>
      <c r="U2790" s="44">
        <v>14000</v>
      </c>
      <c r="V2790" s="44">
        <v>13033</v>
      </c>
      <c r="W2790" s="44"/>
      <c r="X2790" s="44">
        <f t="shared" si="1950"/>
        <v>179378</v>
      </c>
      <c r="Y2790" s="209">
        <f t="shared" si="1946"/>
        <v>100</v>
      </c>
    </row>
    <row r="2791" spans="1:25">
      <c r="A2791" s="23" t="s">
        <v>786</v>
      </c>
      <c r="B2791" s="23" t="s">
        <v>172</v>
      </c>
      <c r="C2791" s="23" t="s">
        <v>1153</v>
      </c>
      <c r="D2791" s="23" t="s">
        <v>1154</v>
      </c>
      <c r="E2791" s="21" t="s">
        <v>141</v>
      </c>
      <c r="F2791" s="21" t="s">
        <v>0</v>
      </c>
      <c r="G2791" s="150" t="s">
        <v>0</v>
      </c>
      <c r="H2791" s="21" t="s">
        <v>23</v>
      </c>
      <c r="I2791" s="66">
        <f t="shared" si="1929"/>
        <v>252500</v>
      </c>
      <c r="J2791" s="66">
        <f t="shared" ref="J2791:P2791" si="1954">SUM(J2792:J2799)</f>
        <v>168300</v>
      </c>
      <c r="K2791" s="66">
        <f t="shared" si="1930"/>
        <v>84200</v>
      </c>
      <c r="L2791" s="66">
        <f t="shared" si="1954"/>
        <v>80700</v>
      </c>
      <c r="M2791" s="66">
        <f t="shared" si="1954"/>
        <v>0</v>
      </c>
      <c r="N2791" s="66">
        <f t="shared" si="1954"/>
        <v>3500</v>
      </c>
      <c r="O2791" s="66">
        <f t="shared" si="1954"/>
        <v>0</v>
      </c>
      <c r="P2791" s="66">
        <f t="shared" si="1954"/>
        <v>0</v>
      </c>
      <c r="Q2791" s="66">
        <f>SUM(Q2792:Q2799)</f>
        <v>271355</v>
      </c>
      <c r="R2791" s="66">
        <f>SUM(R2792:R2799)</f>
        <v>175573</v>
      </c>
      <c r="S2791" s="66">
        <f>SUM(S2792:S2799)</f>
        <v>144118</v>
      </c>
      <c r="T2791" s="66">
        <f t="shared" ref="T2791:X2791" si="1955">SUM(T2792:T2799)</f>
        <v>31455</v>
      </c>
      <c r="U2791" s="66">
        <f t="shared" si="1955"/>
        <v>12150</v>
      </c>
      <c r="V2791" s="66">
        <f t="shared" si="1955"/>
        <v>10550</v>
      </c>
      <c r="W2791" s="66">
        <f t="shared" si="1955"/>
        <v>8755</v>
      </c>
      <c r="X2791" s="66">
        <f t="shared" si="1955"/>
        <v>175573</v>
      </c>
      <c r="Y2791" s="208">
        <f t="shared" si="1946"/>
        <v>100</v>
      </c>
    </row>
    <row r="2792" spans="1:25">
      <c r="A2792" s="23" t="s">
        <v>786</v>
      </c>
      <c r="B2792" s="23" t="s">
        <v>172</v>
      </c>
      <c r="C2792" s="23" t="s">
        <v>1153</v>
      </c>
      <c r="D2792" s="23" t="s">
        <v>1154</v>
      </c>
      <c r="E2792" s="22">
        <v>6131</v>
      </c>
      <c r="F2792" s="23"/>
      <c r="G2792" s="128" t="s">
        <v>3378</v>
      </c>
      <c r="H2792" s="32" t="s">
        <v>24</v>
      </c>
      <c r="I2792" s="44">
        <f t="shared" si="1929"/>
        <v>2000</v>
      </c>
      <c r="J2792" s="44">
        <v>1000</v>
      </c>
      <c r="K2792" s="44">
        <f t="shared" si="1930"/>
        <v>1000</v>
      </c>
      <c r="L2792" s="44">
        <v>1000</v>
      </c>
      <c r="M2792" s="44">
        <v>0</v>
      </c>
      <c r="N2792" s="44">
        <v>0</v>
      </c>
      <c r="O2792" s="44">
        <v>0</v>
      </c>
      <c r="P2792" s="44">
        <v>0</v>
      </c>
      <c r="Q2792" s="44">
        <v>2000</v>
      </c>
      <c r="R2792" s="44">
        <v>1000</v>
      </c>
      <c r="S2792" s="44">
        <v>1000</v>
      </c>
      <c r="T2792" s="44">
        <f t="shared" si="1949"/>
        <v>0</v>
      </c>
      <c r="U2792" s="44"/>
      <c r="V2792" s="44"/>
      <c r="W2792" s="44"/>
      <c r="X2792" s="44">
        <f t="shared" si="1950"/>
        <v>1000</v>
      </c>
      <c r="Y2792" s="209">
        <f t="shared" si="1946"/>
        <v>100</v>
      </c>
    </row>
    <row r="2793" spans="1:25">
      <c r="A2793" s="23" t="s">
        <v>786</v>
      </c>
      <c r="B2793" s="23" t="s">
        <v>172</v>
      </c>
      <c r="C2793" s="23" t="s">
        <v>1153</v>
      </c>
      <c r="D2793" s="23" t="s">
        <v>1154</v>
      </c>
      <c r="E2793" s="22">
        <v>6132</v>
      </c>
      <c r="F2793" s="23"/>
      <c r="G2793" s="128" t="s">
        <v>3378</v>
      </c>
      <c r="H2793" s="32" t="s">
        <v>25</v>
      </c>
      <c r="I2793" s="44">
        <f t="shared" si="1929"/>
        <v>78000</v>
      </c>
      <c r="J2793" s="44">
        <v>78000</v>
      </c>
      <c r="K2793" s="44">
        <f t="shared" si="1930"/>
        <v>0</v>
      </c>
      <c r="L2793" s="44">
        <v>0</v>
      </c>
      <c r="M2793" s="44">
        <v>0</v>
      </c>
      <c r="N2793" s="44">
        <v>0</v>
      </c>
      <c r="O2793" s="44">
        <v>0</v>
      </c>
      <c r="P2793" s="44">
        <v>0</v>
      </c>
      <c r="Q2793" s="44">
        <v>78000</v>
      </c>
      <c r="R2793" s="44">
        <v>78000</v>
      </c>
      <c r="S2793" s="44">
        <v>62500</v>
      </c>
      <c r="T2793" s="44">
        <f t="shared" si="1949"/>
        <v>15500</v>
      </c>
      <c r="U2793" s="44">
        <v>5500</v>
      </c>
      <c r="V2793" s="44">
        <v>5000</v>
      </c>
      <c r="W2793" s="44">
        <v>5000</v>
      </c>
      <c r="X2793" s="44">
        <f t="shared" si="1950"/>
        <v>78000</v>
      </c>
      <c r="Y2793" s="209">
        <f t="shared" si="1946"/>
        <v>100</v>
      </c>
    </row>
    <row r="2794" spans="1:25">
      <c r="A2794" s="23" t="s">
        <v>786</v>
      </c>
      <c r="B2794" s="23" t="s">
        <v>172</v>
      </c>
      <c r="C2794" s="23" t="s">
        <v>1153</v>
      </c>
      <c r="D2794" s="23" t="s">
        <v>1154</v>
      </c>
      <c r="E2794" s="22">
        <v>6133</v>
      </c>
      <c r="F2794" s="23"/>
      <c r="G2794" s="128" t="s">
        <v>3378</v>
      </c>
      <c r="H2794" s="32" t="s">
        <v>26</v>
      </c>
      <c r="I2794" s="44">
        <f t="shared" si="1929"/>
        <v>22000</v>
      </c>
      <c r="J2794" s="44">
        <v>22000</v>
      </c>
      <c r="K2794" s="44">
        <f t="shared" si="1930"/>
        <v>0</v>
      </c>
      <c r="L2794" s="44">
        <v>0</v>
      </c>
      <c r="M2794" s="44">
        <v>0</v>
      </c>
      <c r="N2794" s="44">
        <v>0</v>
      </c>
      <c r="O2794" s="44">
        <v>0</v>
      </c>
      <c r="P2794" s="44">
        <v>0</v>
      </c>
      <c r="Q2794" s="44">
        <v>22000</v>
      </c>
      <c r="R2794" s="44">
        <v>22000</v>
      </c>
      <c r="S2794" s="44">
        <v>18000</v>
      </c>
      <c r="T2794" s="44">
        <f t="shared" si="1949"/>
        <v>4000</v>
      </c>
      <c r="U2794" s="44">
        <v>2000</v>
      </c>
      <c r="V2794" s="44">
        <v>1000</v>
      </c>
      <c r="W2794" s="44">
        <v>1000</v>
      </c>
      <c r="X2794" s="44">
        <f t="shared" si="1950"/>
        <v>22000</v>
      </c>
      <c r="Y2794" s="209">
        <f t="shared" si="1946"/>
        <v>100</v>
      </c>
    </row>
    <row r="2795" spans="1:25">
      <c r="A2795" s="23" t="s">
        <v>786</v>
      </c>
      <c r="B2795" s="23" t="s">
        <v>172</v>
      </c>
      <c r="C2795" s="23" t="s">
        <v>1153</v>
      </c>
      <c r="D2795" s="23" t="s">
        <v>1154</v>
      </c>
      <c r="E2795" s="22">
        <v>6134</v>
      </c>
      <c r="F2795" s="23"/>
      <c r="G2795" s="128" t="s">
        <v>3378</v>
      </c>
      <c r="H2795" s="32" t="s">
        <v>27</v>
      </c>
      <c r="I2795" s="44">
        <f t="shared" si="1929"/>
        <v>85500</v>
      </c>
      <c r="J2795" s="44">
        <v>9000</v>
      </c>
      <c r="K2795" s="44">
        <f t="shared" si="1930"/>
        <v>76500</v>
      </c>
      <c r="L2795" s="44">
        <v>73000</v>
      </c>
      <c r="M2795" s="44">
        <v>0</v>
      </c>
      <c r="N2795" s="44">
        <v>3500</v>
      </c>
      <c r="O2795" s="44">
        <v>0</v>
      </c>
      <c r="P2795" s="44">
        <v>0</v>
      </c>
      <c r="Q2795" s="44">
        <v>86582</v>
      </c>
      <c r="R2795" s="44">
        <v>9000</v>
      </c>
      <c r="S2795" s="44">
        <v>6750</v>
      </c>
      <c r="T2795" s="44">
        <f t="shared" si="1949"/>
        <v>2250</v>
      </c>
      <c r="U2795" s="44">
        <v>750</v>
      </c>
      <c r="V2795" s="44">
        <v>750</v>
      </c>
      <c r="W2795" s="44">
        <v>750</v>
      </c>
      <c r="X2795" s="44">
        <f t="shared" si="1950"/>
        <v>9000</v>
      </c>
      <c r="Y2795" s="209">
        <f t="shared" si="1946"/>
        <v>100</v>
      </c>
    </row>
    <row r="2796" spans="1:25">
      <c r="A2796" s="23" t="s">
        <v>786</v>
      </c>
      <c r="B2796" s="23" t="s">
        <v>172</v>
      </c>
      <c r="C2796" s="23" t="s">
        <v>1153</v>
      </c>
      <c r="D2796" s="23" t="s">
        <v>1154</v>
      </c>
      <c r="E2796" s="22">
        <v>6135</v>
      </c>
      <c r="F2796" s="23"/>
      <c r="G2796" s="128" t="s">
        <v>3378</v>
      </c>
      <c r="H2796" s="32" t="s">
        <v>28</v>
      </c>
      <c r="I2796" s="44">
        <f t="shared" si="1929"/>
        <v>2000</v>
      </c>
      <c r="J2796" s="44">
        <v>1000</v>
      </c>
      <c r="K2796" s="44">
        <f t="shared" si="1930"/>
        <v>1000</v>
      </c>
      <c r="L2796" s="44">
        <v>1000</v>
      </c>
      <c r="M2796" s="44">
        <v>0</v>
      </c>
      <c r="N2796" s="44">
        <v>0</v>
      </c>
      <c r="O2796" s="44">
        <v>0</v>
      </c>
      <c r="P2796" s="44">
        <v>0</v>
      </c>
      <c r="Q2796" s="44">
        <v>2000</v>
      </c>
      <c r="R2796" s="44">
        <v>1000</v>
      </c>
      <c r="S2796" s="44">
        <v>1000</v>
      </c>
      <c r="T2796" s="44">
        <f t="shared" si="1949"/>
        <v>0</v>
      </c>
      <c r="U2796" s="44"/>
      <c r="V2796" s="44"/>
      <c r="W2796" s="44"/>
      <c r="X2796" s="44">
        <f t="shared" si="1950"/>
        <v>1000</v>
      </c>
      <c r="Y2796" s="209">
        <f t="shared" si="1946"/>
        <v>100</v>
      </c>
    </row>
    <row r="2797" spans="1:25">
      <c r="A2797" s="23" t="s">
        <v>786</v>
      </c>
      <c r="B2797" s="23" t="s">
        <v>172</v>
      </c>
      <c r="C2797" s="23" t="s">
        <v>1153</v>
      </c>
      <c r="D2797" s="23" t="s">
        <v>1154</v>
      </c>
      <c r="E2797" s="22">
        <v>6137</v>
      </c>
      <c r="F2797" s="23"/>
      <c r="G2797" s="128" t="s">
        <v>3378</v>
      </c>
      <c r="H2797" s="32" t="s">
        <v>30</v>
      </c>
      <c r="I2797" s="44">
        <f t="shared" si="1929"/>
        <v>16000</v>
      </c>
      <c r="J2797" s="44">
        <v>13000</v>
      </c>
      <c r="K2797" s="44">
        <f t="shared" si="1930"/>
        <v>3000</v>
      </c>
      <c r="L2797" s="44">
        <v>3000</v>
      </c>
      <c r="M2797" s="44">
        <v>0</v>
      </c>
      <c r="N2797" s="44">
        <v>0</v>
      </c>
      <c r="O2797" s="44">
        <v>0</v>
      </c>
      <c r="P2797" s="44">
        <v>0</v>
      </c>
      <c r="Q2797" s="44">
        <v>26000</v>
      </c>
      <c r="R2797" s="44">
        <v>13000</v>
      </c>
      <c r="S2797" s="44">
        <v>9900</v>
      </c>
      <c r="T2797" s="44">
        <f t="shared" si="1949"/>
        <v>3100</v>
      </c>
      <c r="U2797" s="44">
        <v>1100</v>
      </c>
      <c r="V2797" s="44">
        <v>1000</v>
      </c>
      <c r="W2797" s="44">
        <v>1000</v>
      </c>
      <c r="X2797" s="44">
        <f t="shared" si="1950"/>
        <v>13000</v>
      </c>
      <c r="Y2797" s="209">
        <f t="shared" si="1946"/>
        <v>100</v>
      </c>
    </row>
    <row r="2798" spans="1:25">
      <c r="A2798" s="23" t="s">
        <v>786</v>
      </c>
      <c r="B2798" s="23" t="s">
        <v>172</v>
      </c>
      <c r="C2798" s="23" t="s">
        <v>1153</v>
      </c>
      <c r="D2798" s="23" t="s">
        <v>1154</v>
      </c>
      <c r="E2798" s="22">
        <v>6138</v>
      </c>
      <c r="F2798" s="23"/>
      <c r="G2798" s="128" t="s">
        <v>3378</v>
      </c>
      <c r="H2798" s="32" t="s">
        <v>31</v>
      </c>
      <c r="I2798" s="44">
        <f t="shared" si="1929"/>
        <v>0</v>
      </c>
      <c r="J2798" s="44">
        <v>0</v>
      </c>
      <c r="K2798" s="44">
        <f t="shared" si="1930"/>
        <v>0</v>
      </c>
      <c r="L2798" s="44">
        <v>0</v>
      </c>
      <c r="M2798" s="44">
        <v>0</v>
      </c>
      <c r="N2798" s="44">
        <v>0</v>
      </c>
      <c r="O2798" s="44">
        <v>0</v>
      </c>
      <c r="P2798" s="44">
        <v>0</v>
      </c>
      <c r="Q2798" s="44">
        <v>0</v>
      </c>
      <c r="R2798" s="44">
        <v>0</v>
      </c>
      <c r="S2798" s="44">
        <v>0</v>
      </c>
      <c r="T2798" s="44">
        <f t="shared" si="1949"/>
        <v>0</v>
      </c>
      <c r="U2798" s="44"/>
      <c r="V2798" s="44"/>
      <c r="W2798" s="44"/>
      <c r="X2798" s="44">
        <f t="shared" si="1950"/>
        <v>0</v>
      </c>
      <c r="Y2798" s="209">
        <f t="shared" si="1946"/>
        <v>0</v>
      </c>
    </row>
    <row r="2799" spans="1:25">
      <c r="A2799" s="20" t="s">
        <v>786</v>
      </c>
      <c r="B2799" s="20" t="s">
        <v>172</v>
      </c>
      <c r="C2799" s="20" t="s">
        <v>1153</v>
      </c>
      <c r="D2799" s="20" t="s">
        <v>1154</v>
      </c>
      <c r="E2799" s="20" t="s">
        <v>144</v>
      </c>
      <c r="F2799" s="23" t="s">
        <v>0</v>
      </c>
      <c r="G2799" s="154" t="s">
        <v>0</v>
      </c>
      <c r="H2799" s="21" t="s">
        <v>32</v>
      </c>
      <c r="I2799" s="66">
        <f t="shared" si="1929"/>
        <v>47000</v>
      </c>
      <c r="J2799" s="66">
        <f t="shared" ref="J2799:P2799" si="1956">SUM(J2800:J2802)</f>
        <v>44300</v>
      </c>
      <c r="K2799" s="66">
        <f t="shared" si="1930"/>
        <v>2700</v>
      </c>
      <c r="L2799" s="66">
        <f t="shared" si="1956"/>
        <v>2700</v>
      </c>
      <c r="M2799" s="66">
        <f t="shared" si="1956"/>
        <v>0</v>
      </c>
      <c r="N2799" s="66">
        <f t="shared" si="1956"/>
        <v>0</v>
      </c>
      <c r="O2799" s="66">
        <f t="shared" si="1956"/>
        <v>0</v>
      </c>
      <c r="P2799" s="66">
        <f t="shared" si="1956"/>
        <v>0</v>
      </c>
      <c r="Q2799" s="66">
        <f>SUM(Q2800:Q2802)</f>
        <v>54773</v>
      </c>
      <c r="R2799" s="66">
        <f>SUM(R2800:R2802)</f>
        <v>51573</v>
      </c>
      <c r="S2799" s="66">
        <f>SUM(S2800:S2802)</f>
        <v>44968</v>
      </c>
      <c r="T2799" s="66">
        <f t="shared" ref="T2799:X2799" si="1957">SUM(T2800:T2802)</f>
        <v>6605</v>
      </c>
      <c r="U2799" s="66">
        <f t="shared" si="1957"/>
        <v>2800</v>
      </c>
      <c r="V2799" s="66">
        <f t="shared" si="1957"/>
        <v>2800</v>
      </c>
      <c r="W2799" s="66">
        <f t="shared" si="1957"/>
        <v>1005</v>
      </c>
      <c r="X2799" s="66">
        <f t="shared" si="1957"/>
        <v>51573</v>
      </c>
      <c r="Y2799" s="208">
        <f t="shared" si="1946"/>
        <v>100</v>
      </c>
    </row>
    <row r="2800" spans="1:25">
      <c r="A2800" s="23" t="s">
        <v>786</v>
      </c>
      <c r="B2800" s="23" t="s">
        <v>172</v>
      </c>
      <c r="C2800" s="23" t="s">
        <v>1153</v>
      </c>
      <c r="D2800" s="23" t="s">
        <v>1154</v>
      </c>
      <c r="E2800" s="22">
        <v>6139</v>
      </c>
      <c r="F2800" s="23"/>
      <c r="G2800" s="128" t="s">
        <v>3378</v>
      </c>
      <c r="H2800" s="32" t="s">
        <v>32</v>
      </c>
      <c r="I2800" s="44">
        <f t="shared" si="1929"/>
        <v>29600</v>
      </c>
      <c r="J2800" s="44">
        <v>26900</v>
      </c>
      <c r="K2800" s="44">
        <f t="shared" si="1930"/>
        <v>2700</v>
      </c>
      <c r="L2800" s="44">
        <v>2700</v>
      </c>
      <c r="M2800" s="44">
        <v>0</v>
      </c>
      <c r="N2800" s="44">
        <v>0</v>
      </c>
      <c r="O2800" s="44">
        <v>0</v>
      </c>
      <c r="P2800" s="44">
        <v>0</v>
      </c>
      <c r="Q2800" s="44">
        <v>37100</v>
      </c>
      <c r="R2800" s="44">
        <v>33900</v>
      </c>
      <c r="S2800" s="44">
        <v>27950</v>
      </c>
      <c r="T2800" s="44">
        <f t="shared" si="1949"/>
        <v>5950</v>
      </c>
      <c r="U2800" s="44">
        <v>2500</v>
      </c>
      <c r="V2800" s="44">
        <v>2500</v>
      </c>
      <c r="W2800" s="44">
        <v>950</v>
      </c>
      <c r="X2800" s="44">
        <f t="shared" si="1950"/>
        <v>33900</v>
      </c>
      <c r="Y2800" s="209">
        <f t="shared" si="1946"/>
        <v>100</v>
      </c>
    </row>
    <row r="2801" spans="1:25">
      <c r="A2801" s="23" t="s">
        <v>786</v>
      </c>
      <c r="B2801" s="23" t="s">
        <v>172</v>
      </c>
      <c r="C2801" s="23" t="s">
        <v>1153</v>
      </c>
      <c r="D2801" s="23" t="s">
        <v>1154</v>
      </c>
      <c r="E2801" s="22">
        <v>6139</v>
      </c>
      <c r="F2801" s="23" t="s">
        <v>1161</v>
      </c>
      <c r="G2801" s="128" t="s">
        <v>3378</v>
      </c>
      <c r="H2801" s="32" t="s">
        <v>152</v>
      </c>
      <c r="I2801" s="44">
        <f t="shared" si="1929"/>
        <v>4900</v>
      </c>
      <c r="J2801" s="44">
        <v>4900</v>
      </c>
      <c r="K2801" s="44">
        <f t="shared" si="1930"/>
        <v>0</v>
      </c>
      <c r="L2801" s="44">
        <v>0</v>
      </c>
      <c r="M2801" s="44">
        <v>0</v>
      </c>
      <c r="N2801" s="44">
        <v>0</v>
      </c>
      <c r="O2801" s="44">
        <v>0</v>
      </c>
      <c r="P2801" s="44">
        <v>0</v>
      </c>
      <c r="Q2801" s="44">
        <v>5173</v>
      </c>
      <c r="R2801" s="44">
        <v>5173</v>
      </c>
      <c r="S2801" s="44">
        <v>4518</v>
      </c>
      <c r="T2801" s="44">
        <f t="shared" si="1949"/>
        <v>655</v>
      </c>
      <c r="U2801" s="44">
        <v>300</v>
      </c>
      <c r="V2801" s="44">
        <v>300</v>
      </c>
      <c r="W2801" s="44">
        <v>55</v>
      </c>
      <c r="X2801" s="44">
        <f t="shared" si="1950"/>
        <v>5173</v>
      </c>
      <c r="Y2801" s="209">
        <f t="shared" si="1946"/>
        <v>100</v>
      </c>
    </row>
    <row r="2802" spans="1:25">
      <c r="A2802" s="23" t="s">
        <v>786</v>
      </c>
      <c r="B2802" s="23" t="s">
        <v>172</v>
      </c>
      <c r="C2802" s="23" t="s">
        <v>1153</v>
      </c>
      <c r="D2802" s="23" t="s">
        <v>1154</v>
      </c>
      <c r="E2802" s="22">
        <v>6139</v>
      </c>
      <c r="F2802" s="23" t="s">
        <v>1162</v>
      </c>
      <c r="G2802" s="128" t="s">
        <v>3378</v>
      </c>
      <c r="H2802" s="32" t="s">
        <v>158</v>
      </c>
      <c r="I2802" s="44">
        <f t="shared" si="1929"/>
        <v>12500</v>
      </c>
      <c r="J2802" s="44">
        <v>12500</v>
      </c>
      <c r="K2802" s="44">
        <f t="shared" si="1930"/>
        <v>0</v>
      </c>
      <c r="L2802" s="44">
        <v>0</v>
      </c>
      <c r="M2802" s="44">
        <v>0</v>
      </c>
      <c r="N2802" s="44">
        <v>0</v>
      </c>
      <c r="O2802" s="44">
        <v>0</v>
      </c>
      <c r="P2802" s="44">
        <v>0</v>
      </c>
      <c r="Q2802" s="44">
        <v>12500</v>
      </c>
      <c r="R2802" s="44">
        <v>12500</v>
      </c>
      <c r="S2802" s="44">
        <v>12500</v>
      </c>
      <c r="T2802" s="44">
        <f t="shared" si="1949"/>
        <v>0</v>
      </c>
      <c r="U2802" s="44"/>
      <c r="V2802" s="44"/>
      <c r="W2802" s="44"/>
      <c r="X2802" s="44">
        <f t="shared" si="1950"/>
        <v>12500</v>
      </c>
      <c r="Y2802" s="209">
        <f t="shared" si="1946"/>
        <v>100</v>
      </c>
    </row>
    <row r="2803" spans="1:25" ht="20.399999999999999">
      <c r="A2803" s="20" t="s">
        <v>0</v>
      </c>
      <c r="B2803" s="20" t="s">
        <v>0</v>
      </c>
      <c r="C2803" s="20" t="s">
        <v>0</v>
      </c>
      <c r="D2803" s="21" t="s">
        <v>0</v>
      </c>
      <c r="E2803" s="21" t="s">
        <v>0</v>
      </c>
      <c r="F2803" s="21" t="s">
        <v>0</v>
      </c>
      <c r="G2803" s="150" t="s">
        <v>0</v>
      </c>
      <c r="H2803" s="30" t="s">
        <v>42</v>
      </c>
      <c r="I2803" s="31">
        <f t="shared" si="1929"/>
        <v>100</v>
      </c>
      <c r="J2803" s="31">
        <f t="shared" ref="J2803:X2804" si="1958">SUM(J2804)</f>
        <v>100</v>
      </c>
      <c r="K2803" s="31">
        <f t="shared" si="1930"/>
        <v>0</v>
      </c>
      <c r="L2803" s="31">
        <f t="shared" si="1958"/>
        <v>0</v>
      </c>
      <c r="M2803" s="31">
        <f t="shared" si="1958"/>
        <v>0</v>
      </c>
      <c r="N2803" s="31">
        <f t="shared" si="1958"/>
        <v>0</v>
      </c>
      <c r="O2803" s="31">
        <f t="shared" si="1958"/>
        <v>0</v>
      </c>
      <c r="P2803" s="31">
        <f t="shared" si="1958"/>
        <v>0</v>
      </c>
      <c r="Q2803" s="31">
        <f t="shared" si="1958"/>
        <v>100</v>
      </c>
      <c r="R2803" s="31">
        <f t="shared" si="1958"/>
        <v>100</v>
      </c>
      <c r="S2803" s="31">
        <f t="shared" si="1958"/>
        <v>0</v>
      </c>
      <c r="T2803" s="31">
        <f t="shared" si="1958"/>
        <v>0</v>
      </c>
      <c r="U2803" s="31">
        <f t="shared" si="1958"/>
        <v>0</v>
      </c>
      <c r="V2803" s="31">
        <f t="shared" si="1958"/>
        <v>0</v>
      </c>
      <c r="W2803" s="31">
        <f t="shared" si="1958"/>
        <v>0</v>
      </c>
      <c r="X2803" s="31">
        <f t="shared" si="1958"/>
        <v>0</v>
      </c>
      <c r="Y2803" s="220">
        <f t="shared" si="1946"/>
        <v>0</v>
      </c>
    </row>
    <row r="2804" spans="1:25">
      <c r="A2804" s="23" t="s">
        <v>786</v>
      </c>
      <c r="B2804" s="23" t="s">
        <v>172</v>
      </c>
      <c r="C2804" s="23" t="s">
        <v>1153</v>
      </c>
      <c r="D2804" s="23" t="s">
        <v>1154</v>
      </c>
      <c r="E2804" s="21" t="s">
        <v>159</v>
      </c>
      <c r="F2804" s="21" t="s">
        <v>0</v>
      </c>
      <c r="G2804" s="150" t="s">
        <v>0</v>
      </c>
      <c r="H2804" s="21" t="s">
        <v>34</v>
      </c>
      <c r="I2804" s="66">
        <f t="shared" si="1929"/>
        <v>100</v>
      </c>
      <c r="J2804" s="66">
        <f t="shared" si="1958"/>
        <v>100</v>
      </c>
      <c r="K2804" s="66">
        <f t="shared" si="1930"/>
        <v>0</v>
      </c>
      <c r="L2804" s="66">
        <f t="shared" si="1958"/>
        <v>0</v>
      </c>
      <c r="M2804" s="66">
        <f t="shared" si="1958"/>
        <v>0</v>
      </c>
      <c r="N2804" s="66">
        <f t="shared" si="1958"/>
        <v>0</v>
      </c>
      <c r="O2804" s="66">
        <f t="shared" si="1958"/>
        <v>0</v>
      </c>
      <c r="P2804" s="66">
        <f t="shared" si="1958"/>
        <v>0</v>
      </c>
      <c r="Q2804" s="66">
        <f t="shared" si="1958"/>
        <v>100</v>
      </c>
      <c r="R2804" s="66">
        <f t="shared" si="1958"/>
        <v>100</v>
      </c>
      <c r="S2804" s="66">
        <f t="shared" si="1958"/>
        <v>0</v>
      </c>
      <c r="T2804" s="66">
        <f t="shared" si="1958"/>
        <v>0</v>
      </c>
      <c r="U2804" s="66">
        <f t="shared" si="1958"/>
        <v>0</v>
      </c>
      <c r="V2804" s="66">
        <f t="shared" si="1958"/>
        <v>0</v>
      </c>
      <c r="W2804" s="66">
        <f t="shared" si="1958"/>
        <v>0</v>
      </c>
      <c r="X2804" s="66">
        <f t="shared" si="1958"/>
        <v>0</v>
      </c>
      <c r="Y2804" s="208">
        <f t="shared" si="1946"/>
        <v>0</v>
      </c>
    </row>
    <row r="2805" spans="1:25">
      <c r="A2805" s="23" t="s">
        <v>786</v>
      </c>
      <c r="B2805" s="23" t="s">
        <v>172</v>
      </c>
      <c r="C2805" s="23" t="s">
        <v>1153</v>
      </c>
      <c r="D2805" s="23" t="s">
        <v>1154</v>
      </c>
      <c r="E2805" s="22">
        <v>6148</v>
      </c>
      <c r="F2805" s="23"/>
      <c r="G2805" s="128" t="s">
        <v>3378</v>
      </c>
      <c r="H2805" s="32" t="s">
        <v>41</v>
      </c>
      <c r="I2805" s="44">
        <f t="shared" si="1929"/>
        <v>100</v>
      </c>
      <c r="J2805" s="44">
        <v>100</v>
      </c>
      <c r="K2805" s="44">
        <f t="shared" si="1930"/>
        <v>0</v>
      </c>
      <c r="L2805" s="44">
        <v>0</v>
      </c>
      <c r="M2805" s="44">
        <v>0</v>
      </c>
      <c r="N2805" s="44">
        <v>0</v>
      </c>
      <c r="O2805" s="44">
        <v>0</v>
      </c>
      <c r="P2805" s="44">
        <v>0</v>
      </c>
      <c r="Q2805" s="44">
        <v>100</v>
      </c>
      <c r="R2805" s="44">
        <v>100</v>
      </c>
      <c r="S2805" s="44">
        <v>0</v>
      </c>
      <c r="T2805" s="44">
        <f t="shared" si="1949"/>
        <v>0</v>
      </c>
      <c r="U2805" s="44"/>
      <c r="V2805" s="44"/>
      <c r="W2805" s="44"/>
      <c r="X2805" s="44">
        <f t="shared" si="1950"/>
        <v>0</v>
      </c>
      <c r="Y2805" s="209">
        <f t="shared" si="1946"/>
        <v>0</v>
      </c>
    </row>
    <row r="2806" spans="1:25" ht="20.399999999999999">
      <c r="A2806" s="20" t="s">
        <v>0</v>
      </c>
      <c r="B2806" s="20" t="s">
        <v>0</v>
      </c>
      <c r="C2806" s="20" t="s">
        <v>0</v>
      </c>
      <c r="D2806" s="21" t="s">
        <v>0</v>
      </c>
      <c r="E2806" s="21" t="s">
        <v>0</v>
      </c>
      <c r="F2806" s="21" t="s">
        <v>0</v>
      </c>
      <c r="G2806" s="150" t="s">
        <v>0</v>
      </c>
      <c r="H2806" s="30" t="s">
        <v>60</v>
      </c>
      <c r="I2806" s="31">
        <f t="shared" si="1929"/>
        <v>20000</v>
      </c>
      <c r="J2806" s="31">
        <f t="shared" ref="J2806:X2807" si="1959">SUM(J2807)</f>
        <v>0</v>
      </c>
      <c r="K2806" s="31">
        <f t="shared" si="1930"/>
        <v>20000</v>
      </c>
      <c r="L2806" s="31">
        <f t="shared" si="1959"/>
        <v>20000</v>
      </c>
      <c r="M2806" s="31">
        <f t="shared" si="1959"/>
        <v>0</v>
      </c>
      <c r="N2806" s="31">
        <f t="shared" si="1959"/>
        <v>0</v>
      </c>
      <c r="O2806" s="31">
        <f t="shared" si="1959"/>
        <v>0</v>
      </c>
      <c r="P2806" s="31">
        <f t="shared" si="1959"/>
        <v>0</v>
      </c>
      <c r="Q2806" s="31">
        <f t="shared" si="1959"/>
        <v>20000</v>
      </c>
      <c r="R2806" s="31">
        <f t="shared" si="1959"/>
        <v>0</v>
      </c>
      <c r="S2806" s="31">
        <f t="shared" si="1959"/>
        <v>0</v>
      </c>
      <c r="T2806" s="31">
        <f t="shared" si="1959"/>
        <v>0</v>
      </c>
      <c r="U2806" s="31">
        <f t="shared" si="1959"/>
        <v>0</v>
      </c>
      <c r="V2806" s="31">
        <f t="shared" si="1959"/>
        <v>0</v>
      </c>
      <c r="W2806" s="31">
        <f t="shared" si="1959"/>
        <v>0</v>
      </c>
      <c r="X2806" s="31">
        <f t="shared" si="1959"/>
        <v>0</v>
      </c>
      <c r="Y2806" s="220">
        <f t="shared" si="1946"/>
        <v>0</v>
      </c>
    </row>
    <row r="2807" spans="1:25">
      <c r="A2807" s="23" t="s">
        <v>786</v>
      </c>
      <c r="B2807" s="23" t="s">
        <v>172</v>
      </c>
      <c r="C2807" s="23" t="s">
        <v>1153</v>
      </c>
      <c r="D2807" s="23" t="s">
        <v>1154</v>
      </c>
      <c r="E2807" s="21" t="s">
        <v>166</v>
      </c>
      <c r="F2807" s="21" t="s">
        <v>0</v>
      </c>
      <c r="G2807" s="150" t="s">
        <v>0</v>
      </c>
      <c r="H2807" s="21" t="s">
        <v>53</v>
      </c>
      <c r="I2807" s="66">
        <f t="shared" si="1929"/>
        <v>20000</v>
      </c>
      <c r="J2807" s="66">
        <f t="shared" si="1959"/>
        <v>0</v>
      </c>
      <c r="K2807" s="66">
        <f t="shared" si="1930"/>
        <v>20000</v>
      </c>
      <c r="L2807" s="66">
        <f t="shared" si="1959"/>
        <v>20000</v>
      </c>
      <c r="M2807" s="66">
        <f t="shared" si="1959"/>
        <v>0</v>
      </c>
      <c r="N2807" s="66">
        <f t="shared" si="1959"/>
        <v>0</v>
      </c>
      <c r="O2807" s="66">
        <f t="shared" si="1959"/>
        <v>0</v>
      </c>
      <c r="P2807" s="66">
        <f t="shared" si="1959"/>
        <v>0</v>
      </c>
      <c r="Q2807" s="66">
        <f t="shared" si="1959"/>
        <v>20000</v>
      </c>
      <c r="R2807" s="66">
        <f t="shared" si="1959"/>
        <v>0</v>
      </c>
      <c r="S2807" s="66">
        <f t="shared" si="1959"/>
        <v>0</v>
      </c>
      <c r="T2807" s="66">
        <f t="shared" si="1959"/>
        <v>0</v>
      </c>
      <c r="U2807" s="66">
        <f t="shared" si="1959"/>
        <v>0</v>
      </c>
      <c r="V2807" s="66">
        <f t="shared" si="1959"/>
        <v>0</v>
      </c>
      <c r="W2807" s="66">
        <f t="shared" si="1959"/>
        <v>0</v>
      </c>
      <c r="X2807" s="66">
        <f t="shared" si="1959"/>
        <v>0</v>
      </c>
      <c r="Y2807" s="208">
        <f t="shared" si="1946"/>
        <v>0</v>
      </c>
    </row>
    <row r="2808" spans="1:25">
      <c r="A2808" s="23" t="s">
        <v>786</v>
      </c>
      <c r="B2808" s="23" t="s">
        <v>172</v>
      </c>
      <c r="C2808" s="23" t="s">
        <v>1153</v>
      </c>
      <c r="D2808" s="23" t="s">
        <v>1154</v>
      </c>
      <c r="E2808" s="22">
        <v>8213</v>
      </c>
      <c r="F2808" s="23"/>
      <c r="G2808" s="128" t="s">
        <v>3378</v>
      </c>
      <c r="H2808" s="32" t="s">
        <v>56</v>
      </c>
      <c r="I2808" s="44">
        <f t="shared" si="1929"/>
        <v>20000</v>
      </c>
      <c r="J2808" s="44">
        <v>0</v>
      </c>
      <c r="K2808" s="44">
        <f t="shared" si="1930"/>
        <v>20000</v>
      </c>
      <c r="L2808" s="44">
        <v>20000</v>
      </c>
      <c r="M2808" s="44">
        <v>0</v>
      </c>
      <c r="N2808" s="44">
        <v>0</v>
      </c>
      <c r="O2808" s="44">
        <v>0</v>
      </c>
      <c r="P2808" s="44">
        <v>0</v>
      </c>
      <c r="Q2808" s="44">
        <v>20000</v>
      </c>
      <c r="R2808" s="44">
        <v>0</v>
      </c>
      <c r="S2808" s="44">
        <v>0</v>
      </c>
      <c r="T2808" s="44">
        <f t="shared" si="1949"/>
        <v>0</v>
      </c>
      <c r="U2808" s="44"/>
      <c r="V2808" s="44"/>
      <c r="W2808" s="44"/>
      <c r="X2808" s="44">
        <f t="shared" si="1950"/>
        <v>0</v>
      </c>
      <c r="Y2808" s="209">
        <f t="shared" si="1946"/>
        <v>0</v>
      </c>
    </row>
    <row r="2809" spans="1:25">
      <c r="A2809" s="32" t="s">
        <v>0</v>
      </c>
      <c r="B2809" s="32" t="s">
        <v>0</v>
      </c>
      <c r="C2809" s="32" t="s">
        <v>0</v>
      </c>
      <c r="D2809" s="32" t="s">
        <v>0</v>
      </c>
      <c r="E2809" s="32" t="s">
        <v>0</v>
      </c>
      <c r="F2809" s="32" t="s">
        <v>0</v>
      </c>
      <c r="G2809" s="154" t="s">
        <v>0</v>
      </c>
      <c r="H2809" s="30" t="s">
        <v>1163</v>
      </c>
      <c r="I2809" s="31">
        <f t="shared" si="1929"/>
        <v>2312578</v>
      </c>
      <c r="J2809" s="31">
        <f t="shared" ref="J2809:P2809" si="1960">SUM(J2780,J2803,J2806)</f>
        <v>2159878</v>
      </c>
      <c r="K2809" s="31">
        <f t="shared" si="1930"/>
        <v>152700</v>
      </c>
      <c r="L2809" s="31">
        <f t="shared" si="1960"/>
        <v>149200</v>
      </c>
      <c r="M2809" s="31">
        <f t="shared" si="1960"/>
        <v>0</v>
      </c>
      <c r="N2809" s="31">
        <f t="shared" si="1960"/>
        <v>3500</v>
      </c>
      <c r="O2809" s="31">
        <f t="shared" si="1960"/>
        <v>0</v>
      </c>
      <c r="P2809" s="31">
        <f t="shared" si="1960"/>
        <v>0</v>
      </c>
      <c r="Q2809" s="31">
        <f>SUM(Q2780,Q2803,Q2806)</f>
        <v>2429294</v>
      </c>
      <c r="R2809" s="31">
        <f>SUM(R2780,R2803,R2806)</f>
        <v>2265012</v>
      </c>
      <c r="S2809" s="31">
        <f>SUM(S2780,S2803,S2806)</f>
        <v>1903374</v>
      </c>
      <c r="T2809" s="31">
        <f t="shared" ref="T2809:X2809" si="1961">SUM(T2780,T2803,T2806)</f>
        <v>361538</v>
      </c>
      <c r="U2809" s="31">
        <f t="shared" si="1961"/>
        <v>182650</v>
      </c>
      <c r="V2809" s="31">
        <f t="shared" si="1961"/>
        <v>170133</v>
      </c>
      <c r="W2809" s="31">
        <f t="shared" si="1961"/>
        <v>8755</v>
      </c>
      <c r="X2809" s="31">
        <f t="shared" si="1961"/>
        <v>2264912</v>
      </c>
      <c r="Y2809" s="220">
        <f t="shared" si="1946"/>
        <v>99.995585012353132</v>
      </c>
    </row>
    <row r="2810" spans="1:25" ht="15" thickBot="1">
      <c r="A2810" s="32" t="s">
        <v>0</v>
      </c>
      <c r="B2810" s="32" t="s">
        <v>0</v>
      </c>
      <c r="C2810" s="32" t="s">
        <v>0</v>
      </c>
      <c r="D2810" s="32" t="s">
        <v>0</v>
      </c>
      <c r="E2810" s="32" t="s">
        <v>0</v>
      </c>
      <c r="F2810" s="32" t="s">
        <v>0</v>
      </c>
      <c r="G2810" s="154" t="s">
        <v>0</v>
      </c>
      <c r="H2810" s="21" t="s">
        <v>170</v>
      </c>
      <c r="I2810" s="66">
        <f t="shared" si="1929"/>
        <v>52</v>
      </c>
      <c r="J2810" s="66">
        <v>52</v>
      </c>
      <c r="K2810" s="66">
        <f t="shared" si="1930"/>
        <v>0</v>
      </c>
      <c r="L2810" s="66" t="s">
        <v>0</v>
      </c>
      <c r="M2810" s="66" t="s">
        <v>0</v>
      </c>
      <c r="N2810" s="66" t="s">
        <v>0</v>
      </c>
      <c r="O2810" s="66" t="s">
        <v>0</v>
      </c>
      <c r="P2810" s="66" t="s">
        <v>0</v>
      </c>
      <c r="Q2810" s="66">
        <v>0</v>
      </c>
      <c r="R2810" s="66"/>
      <c r="S2810" s="66"/>
      <c r="T2810" s="66"/>
      <c r="U2810" s="66"/>
      <c r="V2810" s="66"/>
      <c r="W2810" s="66"/>
      <c r="X2810" s="66"/>
      <c r="Y2810" s="208">
        <v>0</v>
      </c>
    </row>
    <row r="2811" spans="1:25" ht="41.4" thickBot="1">
      <c r="A2811" s="252" t="s">
        <v>0</v>
      </c>
      <c r="B2811" s="252" t="s">
        <v>0</v>
      </c>
      <c r="C2811" s="252" t="s">
        <v>0</v>
      </c>
      <c r="D2811" s="252" t="s">
        <v>0</v>
      </c>
      <c r="E2811" s="252" t="s">
        <v>0</v>
      </c>
      <c r="F2811" s="252" t="s">
        <v>0</v>
      </c>
      <c r="G2811" s="258" t="s">
        <v>0</v>
      </c>
      <c r="H2811" s="24" t="s">
        <v>72</v>
      </c>
      <c r="I2811" s="1" t="s">
        <v>3093</v>
      </c>
      <c r="J2811" s="1" t="s">
        <v>3130</v>
      </c>
      <c r="K2811" s="1" t="s">
        <v>3</v>
      </c>
      <c r="L2811" s="1" t="s">
        <v>4</v>
      </c>
      <c r="M2811" s="1" t="s">
        <v>5</v>
      </c>
      <c r="N2811" s="1" t="s">
        <v>6</v>
      </c>
      <c r="O2811" s="1" t="s">
        <v>7</v>
      </c>
      <c r="P2811" s="1" t="s">
        <v>8</v>
      </c>
      <c r="Q2811" s="1" t="s">
        <v>3344</v>
      </c>
      <c r="R2811" s="1" t="s">
        <v>3427</v>
      </c>
      <c r="S2811" s="1" t="s">
        <v>3447</v>
      </c>
      <c r="T2811" s="1" t="s">
        <v>3448</v>
      </c>
      <c r="U2811" s="1" t="s">
        <v>3452</v>
      </c>
      <c r="V2811" s="1" t="s">
        <v>3449</v>
      </c>
      <c r="W2811" s="1" t="s">
        <v>3450</v>
      </c>
      <c r="X2811" s="1" t="s">
        <v>3451</v>
      </c>
      <c r="Y2811" s="216" t="s">
        <v>3385</v>
      </c>
    </row>
    <row r="2812" spans="1:25">
      <c r="A2812" s="253"/>
      <c r="B2812" s="253"/>
      <c r="C2812" s="253"/>
      <c r="D2812" s="253"/>
      <c r="E2812" s="253"/>
      <c r="F2812" s="253"/>
      <c r="G2812" s="259"/>
      <c r="H2812" s="33" t="s">
        <v>0</v>
      </c>
      <c r="I2812" s="45">
        <v>1</v>
      </c>
      <c r="J2812" s="45">
        <v>3</v>
      </c>
      <c r="K2812" s="45" t="s">
        <v>9</v>
      </c>
      <c r="L2812" s="45">
        <v>5</v>
      </c>
      <c r="M2812" s="45">
        <v>6</v>
      </c>
      <c r="N2812" s="45">
        <v>7</v>
      </c>
      <c r="O2812" s="45">
        <v>8</v>
      </c>
      <c r="P2812" s="45">
        <v>9</v>
      </c>
      <c r="Q2812" s="45">
        <v>1</v>
      </c>
      <c r="R2812" s="45">
        <v>2</v>
      </c>
      <c r="S2812" s="45">
        <v>3</v>
      </c>
      <c r="T2812" s="45" t="s">
        <v>3453</v>
      </c>
      <c r="U2812" s="45">
        <v>5</v>
      </c>
      <c r="V2812" s="45">
        <v>6</v>
      </c>
      <c r="W2812" s="45">
        <v>7</v>
      </c>
      <c r="X2812" s="45" t="s">
        <v>3454</v>
      </c>
      <c r="Y2812" s="276">
        <v>9</v>
      </c>
    </row>
    <row r="2813" spans="1:25">
      <c r="A2813" s="253"/>
      <c r="B2813" s="253"/>
      <c r="C2813" s="253"/>
      <c r="D2813" s="253"/>
      <c r="E2813" s="253"/>
      <c r="F2813" s="253"/>
      <c r="G2813" s="259"/>
      <c r="H2813" s="34" t="s">
        <v>108</v>
      </c>
      <c r="I2813" s="35">
        <f t="shared" si="1929"/>
        <v>2312578</v>
      </c>
      <c r="J2813" s="35">
        <f t="shared" ref="J2813:P2813" si="1962">SUM(J2809)</f>
        <v>2159878</v>
      </c>
      <c r="K2813" s="35">
        <f t="shared" si="1930"/>
        <v>152700</v>
      </c>
      <c r="L2813" s="35">
        <f t="shared" si="1962"/>
        <v>149200</v>
      </c>
      <c r="M2813" s="35">
        <f t="shared" si="1962"/>
        <v>0</v>
      </c>
      <c r="N2813" s="35">
        <f t="shared" si="1962"/>
        <v>3500</v>
      </c>
      <c r="O2813" s="35">
        <f t="shared" si="1962"/>
        <v>0</v>
      </c>
      <c r="P2813" s="35">
        <f t="shared" si="1962"/>
        <v>0</v>
      </c>
      <c r="Q2813" s="35">
        <f>SUM(Q2809)</f>
        <v>2429294</v>
      </c>
      <c r="R2813" s="35">
        <f>SUM(R2809)</f>
        <v>2265012</v>
      </c>
      <c r="S2813" s="35">
        <f>SUM(S2809)</f>
        <v>1903374</v>
      </c>
      <c r="T2813" s="35">
        <f t="shared" ref="T2813:X2813" si="1963">SUM(T2809)</f>
        <v>361538</v>
      </c>
      <c r="U2813" s="35">
        <f t="shared" si="1963"/>
        <v>182650</v>
      </c>
      <c r="V2813" s="35">
        <f t="shared" si="1963"/>
        <v>170133</v>
      </c>
      <c r="W2813" s="35">
        <f t="shared" si="1963"/>
        <v>8755</v>
      </c>
      <c r="X2813" s="35">
        <f t="shared" si="1963"/>
        <v>2264912</v>
      </c>
      <c r="Y2813" s="218">
        <f t="shared" ref="Y2813:Y2814" si="1964">IF(R2813=0,0,(X2813/R2813)*100)</f>
        <v>99.995585012353132</v>
      </c>
    </row>
    <row r="2814" spans="1:25">
      <c r="A2814" s="253"/>
      <c r="B2814" s="253"/>
      <c r="C2814" s="253"/>
      <c r="D2814" s="253"/>
      <c r="E2814" s="253"/>
      <c r="F2814" s="253"/>
      <c r="G2814" s="259"/>
      <c r="H2814" s="36" t="s">
        <v>69</v>
      </c>
      <c r="I2814" s="35">
        <f t="shared" si="1929"/>
        <v>2312578</v>
      </c>
      <c r="J2814" s="35">
        <f t="shared" ref="J2814:P2814" si="1965">SUM(J2813)</f>
        <v>2159878</v>
      </c>
      <c r="K2814" s="35">
        <f t="shared" si="1930"/>
        <v>152700</v>
      </c>
      <c r="L2814" s="35">
        <f t="shared" si="1965"/>
        <v>149200</v>
      </c>
      <c r="M2814" s="35">
        <f t="shared" si="1965"/>
        <v>0</v>
      </c>
      <c r="N2814" s="35">
        <f t="shared" si="1965"/>
        <v>3500</v>
      </c>
      <c r="O2814" s="35">
        <f t="shared" si="1965"/>
        <v>0</v>
      </c>
      <c r="P2814" s="35">
        <f t="shared" si="1965"/>
        <v>0</v>
      </c>
      <c r="Q2814" s="35">
        <f>SUM(Q2813)</f>
        <v>2429294</v>
      </c>
      <c r="R2814" s="35">
        <f>SUM(R2813)</f>
        <v>2265012</v>
      </c>
      <c r="S2814" s="35">
        <f>SUM(S2813)</f>
        <v>1903374</v>
      </c>
      <c r="T2814" s="35">
        <f t="shared" ref="T2814:X2814" si="1966">SUM(T2813)</f>
        <v>361538</v>
      </c>
      <c r="U2814" s="35">
        <f t="shared" si="1966"/>
        <v>182650</v>
      </c>
      <c r="V2814" s="35">
        <f t="shared" si="1966"/>
        <v>170133</v>
      </c>
      <c r="W2814" s="35">
        <f t="shared" si="1966"/>
        <v>8755</v>
      </c>
      <c r="X2814" s="35">
        <f t="shared" si="1966"/>
        <v>2264912</v>
      </c>
      <c r="Y2814" s="218">
        <f t="shared" si="1964"/>
        <v>99.995585012353132</v>
      </c>
    </row>
    <row r="2815" spans="1:25">
      <c r="A2815" s="254"/>
      <c r="B2815" s="254"/>
      <c r="C2815" s="254"/>
      <c r="D2815" s="254"/>
      <c r="E2815" s="254"/>
      <c r="F2815" s="254"/>
      <c r="G2815" s="260"/>
    </row>
    <row r="2816" spans="1:25" ht="15" thickBot="1">
      <c r="A2816" s="32" t="s">
        <v>0</v>
      </c>
      <c r="B2816" s="32" t="s">
        <v>0</v>
      </c>
      <c r="C2816" s="32" t="s">
        <v>0</v>
      </c>
      <c r="D2816" s="32" t="s">
        <v>0</v>
      </c>
      <c r="E2816" s="32" t="s">
        <v>0</v>
      </c>
      <c r="F2816" s="32" t="s">
        <v>0</v>
      </c>
      <c r="G2816" s="154" t="s">
        <v>0</v>
      </c>
      <c r="H2816" s="37" t="s">
        <v>0</v>
      </c>
      <c r="I2816" s="37"/>
      <c r="J2816" s="37"/>
      <c r="K2816" s="37"/>
      <c r="L2816" s="37" t="s">
        <v>0</v>
      </c>
      <c r="M2816" s="37" t="s">
        <v>0</v>
      </c>
      <c r="N2816" s="37" t="s">
        <v>0</v>
      </c>
      <c r="O2816" s="37" t="s">
        <v>0</v>
      </c>
      <c r="P2816" s="37" t="s">
        <v>0</v>
      </c>
      <c r="Q2816" s="37"/>
      <c r="R2816" s="37"/>
      <c r="S2816" s="37"/>
      <c r="T2816" s="37" t="s">
        <v>0</v>
      </c>
      <c r="U2816" s="37" t="s">
        <v>0</v>
      </c>
      <c r="V2816" s="37" t="s">
        <v>0</v>
      </c>
      <c r="W2816" s="37" t="s">
        <v>0</v>
      </c>
      <c r="X2816" s="37" t="s">
        <v>0</v>
      </c>
      <c r="Y2816" s="219"/>
    </row>
    <row r="2817" spans="1:25" ht="41.4" thickBot="1">
      <c r="A2817" s="24" t="s">
        <v>123</v>
      </c>
      <c r="B2817" s="24" t="s">
        <v>124</v>
      </c>
      <c r="C2817" s="24" t="s">
        <v>125</v>
      </c>
      <c r="D2817" s="25" t="s">
        <v>0</v>
      </c>
      <c r="E2817" s="24" t="s">
        <v>126</v>
      </c>
      <c r="F2817" s="24" t="s">
        <v>127</v>
      </c>
      <c r="G2817" s="151" t="s">
        <v>128</v>
      </c>
      <c r="H2817" s="24" t="s">
        <v>1</v>
      </c>
      <c r="I2817" s="1" t="s">
        <v>3093</v>
      </c>
      <c r="J2817" s="1" t="s">
        <v>3130</v>
      </c>
      <c r="K2817" s="1" t="s">
        <v>3</v>
      </c>
      <c r="L2817" s="1" t="s">
        <v>4</v>
      </c>
      <c r="M2817" s="1" t="s">
        <v>5</v>
      </c>
      <c r="N2817" s="1" t="s">
        <v>6</v>
      </c>
      <c r="O2817" s="1" t="s">
        <v>7</v>
      </c>
      <c r="P2817" s="1" t="s">
        <v>8</v>
      </c>
      <c r="Q2817" s="1" t="s">
        <v>3344</v>
      </c>
      <c r="R2817" s="1" t="s">
        <v>3427</v>
      </c>
      <c r="S2817" s="1" t="s">
        <v>3447</v>
      </c>
      <c r="T2817" s="1" t="s">
        <v>3448</v>
      </c>
      <c r="U2817" s="1" t="s">
        <v>3452</v>
      </c>
      <c r="V2817" s="1" t="s">
        <v>3449</v>
      </c>
      <c r="W2817" s="1" t="s">
        <v>3450</v>
      </c>
      <c r="X2817" s="1" t="s">
        <v>3451</v>
      </c>
      <c r="Y2817" s="216" t="s">
        <v>3385</v>
      </c>
    </row>
    <row r="2818" spans="1:25">
      <c r="A2818" s="26" t="s">
        <v>0</v>
      </c>
      <c r="B2818" s="26" t="s">
        <v>0</v>
      </c>
      <c r="C2818" s="26" t="s">
        <v>0</v>
      </c>
      <c r="D2818" s="27" t="s">
        <v>0</v>
      </c>
      <c r="E2818" s="27" t="s">
        <v>0</v>
      </c>
      <c r="F2818" s="28" t="s">
        <v>0</v>
      </c>
      <c r="G2818" s="152" t="s">
        <v>0</v>
      </c>
      <c r="H2818" s="29" t="s">
        <v>0</v>
      </c>
      <c r="I2818" s="45">
        <v>1</v>
      </c>
      <c r="J2818" s="45">
        <v>3</v>
      </c>
      <c r="K2818" s="45" t="s">
        <v>9</v>
      </c>
      <c r="L2818" s="45">
        <v>5</v>
      </c>
      <c r="M2818" s="45">
        <v>6</v>
      </c>
      <c r="N2818" s="45">
        <v>7</v>
      </c>
      <c r="O2818" s="45">
        <v>8</v>
      </c>
      <c r="P2818" s="45">
        <v>9</v>
      </c>
      <c r="Q2818" s="45">
        <v>1</v>
      </c>
      <c r="R2818" s="45">
        <v>2</v>
      </c>
      <c r="S2818" s="45">
        <v>3</v>
      </c>
      <c r="T2818" s="45" t="s">
        <v>3453</v>
      </c>
      <c r="U2818" s="45">
        <v>5</v>
      </c>
      <c r="V2818" s="45">
        <v>6</v>
      </c>
      <c r="W2818" s="45">
        <v>7</v>
      </c>
      <c r="X2818" s="45" t="s">
        <v>3454</v>
      </c>
      <c r="Y2818" s="276">
        <v>9</v>
      </c>
    </row>
    <row r="2819" spans="1:25">
      <c r="A2819" s="133" t="s">
        <v>786</v>
      </c>
      <c r="B2819" s="133" t="s">
        <v>172</v>
      </c>
      <c r="C2819" s="109" t="s">
        <v>1164</v>
      </c>
      <c r="D2819" s="109" t="s">
        <v>1165</v>
      </c>
      <c r="E2819" s="98" t="s">
        <v>0</v>
      </c>
      <c r="F2819" s="98" t="s">
        <v>0</v>
      </c>
      <c r="G2819" s="153" t="s">
        <v>0</v>
      </c>
      <c r="H2819" s="98" t="s">
        <v>1166</v>
      </c>
      <c r="I2819" s="110"/>
      <c r="J2819" s="110"/>
      <c r="K2819" s="110"/>
      <c r="L2819" s="110" t="s">
        <v>0</v>
      </c>
      <c r="M2819" s="110" t="s">
        <v>0</v>
      </c>
      <c r="N2819" s="110" t="s">
        <v>0</v>
      </c>
      <c r="O2819" s="110" t="s">
        <v>0</v>
      </c>
      <c r="P2819" s="110" t="s">
        <v>0</v>
      </c>
      <c r="Q2819" s="110"/>
      <c r="R2819" s="110"/>
      <c r="S2819" s="110"/>
      <c r="T2819" s="110" t="s">
        <v>0</v>
      </c>
      <c r="U2819" s="110" t="s">
        <v>0</v>
      </c>
      <c r="V2819" s="110" t="s">
        <v>0</v>
      </c>
      <c r="W2819" s="110" t="s">
        <v>0</v>
      </c>
      <c r="X2819" s="110" t="s">
        <v>0</v>
      </c>
      <c r="Y2819" s="217"/>
    </row>
    <row r="2820" spans="1:25" ht="20.399999999999999">
      <c r="A2820" s="20" t="s">
        <v>0</v>
      </c>
      <c r="B2820" s="20" t="s">
        <v>0</v>
      </c>
      <c r="C2820" s="20" t="s">
        <v>0</v>
      </c>
      <c r="D2820" s="21" t="s">
        <v>0</v>
      </c>
      <c r="E2820" s="21" t="s">
        <v>0</v>
      </c>
      <c r="F2820" s="21" t="s">
        <v>0</v>
      </c>
      <c r="G2820" s="150" t="s">
        <v>0</v>
      </c>
      <c r="H2820" s="30" t="s">
        <v>33</v>
      </c>
      <c r="I2820" s="31">
        <f t="shared" ref="I2820:I2880" si="1967">SUM(J2820,K2820,O2820,P2820)</f>
        <v>1977059</v>
      </c>
      <c r="J2820" s="31">
        <f t="shared" ref="J2820:P2820" si="1968">SUM(J2821,J2829,J2831)</f>
        <v>1783909</v>
      </c>
      <c r="K2820" s="31">
        <f t="shared" ref="K2820:K2880" si="1969">SUM(L2820,M2820,N2820)</f>
        <v>193150</v>
      </c>
      <c r="L2820" s="31">
        <f t="shared" si="1968"/>
        <v>188150</v>
      </c>
      <c r="M2820" s="31">
        <f t="shared" si="1968"/>
        <v>0</v>
      </c>
      <c r="N2820" s="31">
        <f t="shared" si="1968"/>
        <v>5000</v>
      </c>
      <c r="O2820" s="31">
        <f t="shared" si="1968"/>
        <v>0</v>
      </c>
      <c r="P2820" s="31">
        <f t="shared" si="1968"/>
        <v>0</v>
      </c>
      <c r="Q2820" s="31">
        <f>SUM(Q2821,Q2829,Q2831)</f>
        <v>2079213</v>
      </c>
      <c r="R2820" s="31">
        <f>SUM(R2821,R2829,R2831)</f>
        <v>1875813</v>
      </c>
      <c r="S2820" s="31">
        <f>SUM(S2821,S2829,S2831)</f>
        <v>1597155</v>
      </c>
      <c r="T2820" s="31">
        <f t="shared" ref="T2820:X2820" si="1970">SUM(T2821,T2829,T2831)</f>
        <v>278658</v>
      </c>
      <c r="U2820" s="31">
        <f t="shared" si="1970"/>
        <v>162117</v>
      </c>
      <c r="V2820" s="31">
        <f t="shared" si="1970"/>
        <v>111316</v>
      </c>
      <c r="W2820" s="31">
        <f t="shared" si="1970"/>
        <v>5225</v>
      </c>
      <c r="X2820" s="31">
        <f t="shared" si="1970"/>
        <v>1875813</v>
      </c>
      <c r="Y2820" s="220">
        <f t="shared" ref="Y2820:Y2850" si="1971">IF(R2820=0,0,(X2820/R2820)*100)</f>
        <v>100</v>
      </c>
    </row>
    <row r="2821" spans="1:25">
      <c r="A2821" s="23" t="s">
        <v>786</v>
      </c>
      <c r="B2821" s="23" t="s">
        <v>172</v>
      </c>
      <c r="C2821" s="23" t="s">
        <v>1164</v>
      </c>
      <c r="D2821" s="23" t="s">
        <v>1165</v>
      </c>
      <c r="E2821" s="21" t="s">
        <v>132</v>
      </c>
      <c r="F2821" s="21" t="s">
        <v>0</v>
      </c>
      <c r="G2821" s="150" t="s">
        <v>0</v>
      </c>
      <c r="H2821" s="21" t="s">
        <v>11</v>
      </c>
      <c r="I2821" s="66">
        <f t="shared" si="1967"/>
        <v>1593954</v>
      </c>
      <c r="J2821" s="66">
        <f t="shared" ref="J2821:P2821" si="1972">SUM(J2822,J2823)</f>
        <v>1518304</v>
      </c>
      <c r="K2821" s="66">
        <f t="shared" si="1969"/>
        <v>75650</v>
      </c>
      <c r="L2821" s="66">
        <f t="shared" si="1972"/>
        <v>75650</v>
      </c>
      <c r="M2821" s="66">
        <f t="shared" si="1972"/>
        <v>0</v>
      </c>
      <c r="N2821" s="66">
        <f t="shared" si="1972"/>
        <v>0</v>
      </c>
      <c r="O2821" s="66">
        <f t="shared" si="1972"/>
        <v>0</v>
      </c>
      <c r="P2821" s="66">
        <f t="shared" si="1972"/>
        <v>0</v>
      </c>
      <c r="Q2821" s="66">
        <f>SUM(Q2822,Q2823)</f>
        <v>1670823</v>
      </c>
      <c r="R2821" s="66">
        <f>SUM(R2822,R2823)</f>
        <v>1595173</v>
      </c>
      <c r="S2821" s="66">
        <f>SUM(S2822,S2823)</f>
        <v>1361704</v>
      </c>
      <c r="T2821" s="66">
        <f t="shared" ref="T2821:X2821" si="1973">SUM(T2822,T2823)</f>
        <v>233469</v>
      </c>
      <c r="U2821" s="66">
        <f t="shared" si="1973"/>
        <v>138220</v>
      </c>
      <c r="V2821" s="66">
        <f t="shared" si="1973"/>
        <v>95249</v>
      </c>
      <c r="W2821" s="66">
        <f t="shared" si="1973"/>
        <v>0</v>
      </c>
      <c r="X2821" s="66">
        <f t="shared" si="1973"/>
        <v>1595173</v>
      </c>
      <c r="Y2821" s="208">
        <f t="shared" si="1971"/>
        <v>100</v>
      </c>
    </row>
    <row r="2822" spans="1:25">
      <c r="A2822" s="23" t="s">
        <v>786</v>
      </c>
      <c r="B2822" s="23" t="s">
        <v>172</v>
      </c>
      <c r="C2822" s="23" t="s">
        <v>1164</v>
      </c>
      <c r="D2822" s="23" t="s">
        <v>1165</v>
      </c>
      <c r="E2822" s="22">
        <v>6111</v>
      </c>
      <c r="F2822" s="23"/>
      <c r="G2822" s="128" t="s">
        <v>3378</v>
      </c>
      <c r="H2822" s="32" t="s">
        <v>12</v>
      </c>
      <c r="I2822" s="44">
        <f t="shared" si="1967"/>
        <v>1395184</v>
      </c>
      <c r="J2822" s="44">
        <v>1330184</v>
      </c>
      <c r="K2822" s="44">
        <f t="shared" si="1969"/>
        <v>65000</v>
      </c>
      <c r="L2822" s="44">
        <v>65000</v>
      </c>
      <c r="M2822" s="44">
        <v>0</v>
      </c>
      <c r="N2822" s="44">
        <v>0</v>
      </c>
      <c r="O2822" s="44">
        <v>0</v>
      </c>
      <c r="P2822" s="44">
        <v>0</v>
      </c>
      <c r="Q2822" s="44">
        <v>1469441</v>
      </c>
      <c r="R2822" s="44">
        <v>1404441</v>
      </c>
      <c r="S2822" s="44">
        <v>1189192</v>
      </c>
      <c r="T2822" s="44">
        <f t="shared" ref="T2822:T2849" si="1974">U2822+V2822+W2822</f>
        <v>215249</v>
      </c>
      <c r="U2822" s="44">
        <v>120000</v>
      </c>
      <c r="V2822" s="44">
        <v>95249</v>
      </c>
      <c r="W2822" s="44"/>
      <c r="X2822" s="44">
        <f t="shared" ref="X2822:X2849" si="1975">S2822+T2822</f>
        <v>1404441</v>
      </c>
      <c r="Y2822" s="209">
        <f t="shared" si="1971"/>
        <v>100</v>
      </c>
    </row>
    <row r="2823" spans="1:25">
      <c r="A2823" s="20" t="s">
        <v>786</v>
      </c>
      <c r="B2823" s="20" t="s">
        <v>172</v>
      </c>
      <c r="C2823" s="20" t="s">
        <v>1164</v>
      </c>
      <c r="D2823" s="20" t="s">
        <v>1165</v>
      </c>
      <c r="E2823" s="20" t="s">
        <v>134</v>
      </c>
      <c r="F2823" s="23" t="s">
        <v>0</v>
      </c>
      <c r="G2823" s="154" t="s">
        <v>0</v>
      </c>
      <c r="H2823" s="21" t="s">
        <v>13</v>
      </c>
      <c r="I2823" s="66">
        <f t="shared" si="1967"/>
        <v>198770</v>
      </c>
      <c r="J2823" s="66">
        <f t="shared" ref="J2823:P2823" si="1976">SUM(J2824:J2828)</f>
        <v>188120</v>
      </c>
      <c r="K2823" s="66">
        <f t="shared" si="1969"/>
        <v>10650</v>
      </c>
      <c r="L2823" s="66">
        <f t="shared" si="1976"/>
        <v>10650</v>
      </c>
      <c r="M2823" s="66">
        <f t="shared" si="1976"/>
        <v>0</v>
      </c>
      <c r="N2823" s="66">
        <f t="shared" si="1976"/>
        <v>0</v>
      </c>
      <c r="O2823" s="66">
        <f t="shared" si="1976"/>
        <v>0</v>
      </c>
      <c r="P2823" s="66">
        <f t="shared" si="1976"/>
        <v>0</v>
      </c>
      <c r="Q2823" s="66">
        <f>SUM(Q2824:Q2828)</f>
        <v>201382</v>
      </c>
      <c r="R2823" s="66">
        <f>SUM(R2824:R2828)</f>
        <v>190732</v>
      </c>
      <c r="S2823" s="66">
        <f>SUM(S2824:S2828)</f>
        <v>172512</v>
      </c>
      <c r="T2823" s="66">
        <f t="shared" ref="T2823:X2823" si="1977">SUM(T2824:T2828)</f>
        <v>18220</v>
      </c>
      <c r="U2823" s="66">
        <f t="shared" si="1977"/>
        <v>18220</v>
      </c>
      <c r="V2823" s="66">
        <f t="shared" si="1977"/>
        <v>0</v>
      </c>
      <c r="W2823" s="66">
        <f t="shared" si="1977"/>
        <v>0</v>
      </c>
      <c r="X2823" s="66">
        <f t="shared" si="1977"/>
        <v>190732</v>
      </c>
      <c r="Y2823" s="208">
        <f t="shared" si="1971"/>
        <v>100</v>
      </c>
    </row>
    <row r="2824" spans="1:25">
      <c r="A2824" s="23" t="s">
        <v>786</v>
      </c>
      <c r="B2824" s="23" t="s">
        <v>172</v>
      </c>
      <c r="C2824" s="23" t="s">
        <v>1164</v>
      </c>
      <c r="D2824" s="23" t="s">
        <v>1165</v>
      </c>
      <c r="E2824" s="22">
        <v>6112</v>
      </c>
      <c r="F2824" s="23" t="s">
        <v>1167</v>
      </c>
      <c r="G2824" s="128" t="s">
        <v>3378</v>
      </c>
      <c r="H2824" s="32" t="s">
        <v>16</v>
      </c>
      <c r="I2824" s="44">
        <f t="shared" si="1967"/>
        <v>28150</v>
      </c>
      <c r="J2824" s="44">
        <v>25500</v>
      </c>
      <c r="K2824" s="44">
        <f t="shared" si="1969"/>
        <v>2650</v>
      </c>
      <c r="L2824" s="44">
        <v>2650</v>
      </c>
      <c r="M2824" s="44">
        <v>0</v>
      </c>
      <c r="N2824" s="44">
        <v>0</v>
      </c>
      <c r="O2824" s="44">
        <v>0</v>
      </c>
      <c r="P2824" s="44">
        <v>0</v>
      </c>
      <c r="Q2824" s="44">
        <v>28150</v>
      </c>
      <c r="R2824" s="44">
        <v>25500</v>
      </c>
      <c r="S2824" s="44">
        <v>25500</v>
      </c>
      <c r="T2824" s="44">
        <f t="shared" si="1974"/>
        <v>0</v>
      </c>
      <c r="U2824" s="44"/>
      <c r="V2824" s="44"/>
      <c r="W2824" s="44"/>
      <c r="X2824" s="44">
        <f t="shared" si="1975"/>
        <v>25500</v>
      </c>
      <c r="Y2824" s="209">
        <f t="shared" si="1971"/>
        <v>100</v>
      </c>
    </row>
    <row r="2825" spans="1:25">
      <c r="A2825" s="23" t="s">
        <v>786</v>
      </c>
      <c r="B2825" s="23" t="s">
        <v>172</v>
      </c>
      <c r="C2825" s="23" t="s">
        <v>1164</v>
      </c>
      <c r="D2825" s="23" t="s">
        <v>1165</v>
      </c>
      <c r="E2825" s="22">
        <v>6112</v>
      </c>
      <c r="F2825" s="23" t="s">
        <v>1168</v>
      </c>
      <c r="G2825" s="128" t="s">
        <v>3378</v>
      </c>
      <c r="H2825" s="32" t="s">
        <v>19</v>
      </c>
      <c r="I2825" s="44">
        <f t="shared" si="1967"/>
        <v>107000</v>
      </c>
      <c r="J2825" s="44">
        <v>101000</v>
      </c>
      <c r="K2825" s="44">
        <f t="shared" si="1969"/>
        <v>6000</v>
      </c>
      <c r="L2825" s="44">
        <v>6000</v>
      </c>
      <c r="M2825" s="44">
        <v>0</v>
      </c>
      <c r="N2825" s="44">
        <v>0</v>
      </c>
      <c r="O2825" s="44">
        <v>0</v>
      </c>
      <c r="P2825" s="44">
        <v>0</v>
      </c>
      <c r="Q2825" s="44">
        <v>107000</v>
      </c>
      <c r="R2825" s="44">
        <v>101000</v>
      </c>
      <c r="S2825" s="44">
        <v>101000</v>
      </c>
      <c r="T2825" s="44">
        <f t="shared" si="1974"/>
        <v>0</v>
      </c>
      <c r="U2825" s="44"/>
      <c r="V2825" s="44"/>
      <c r="W2825" s="44"/>
      <c r="X2825" s="44">
        <f t="shared" si="1975"/>
        <v>101000</v>
      </c>
      <c r="Y2825" s="209">
        <f t="shared" si="1971"/>
        <v>100</v>
      </c>
    </row>
    <row r="2826" spans="1:25">
      <c r="A2826" s="23" t="s">
        <v>786</v>
      </c>
      <c r="B2826" s="23" t="s">
        <v>172</v>
      </c>
      <c r="C2826" s="23" t="s">
        <v>1164</v>
      </c>
      <c r="D2826" s="23" t="s">
        <v>1165</v>
      </c>
      <c r="E2826" s="22">
        <v>6112</v>
      </c>
      <c r="F2826" s="23" t="s">
        <v>1169</v>
      </c>
      <c r="G2826" s="128" t="s">
        <v>3378</v>
      </c>
      <c r="H2826" s="32" t="s">
        <v>17</v>
      </c>
      <c r="I2826" s="44">
        <f t="shared" si="1967"/>
        <v>27000</v>
      </c>
      <c r="J2826" s="44">
        <v>25000</v>
      </c>
      <c r="K2826" s="44">
        <f t="shared" si="1969"/>
        <v>2000</v>
      </c>
      <c r="L2826" s="44">
        <v>2000</v>
      </c>
      <c r="M2826" s="44">
        <v>0</v>
      </c>
      <c r="N2826" s="44">
        <v>0</v>
      </c>
      <c r="O2826" s="44">
        <v>0</v>
      </c>
      <c r="P2826" s="44">
        <v>0</v>
      </c>
      <c r="Q2826" s="44">
        <v>29612</v>
      </c>
      <c r="R2826" s="44">
        <v>27612</v>
      </c>
      <c r="S2826" s="44">
        <v>27612</v>
      </c>
      <c r="T2826" s="44">
        <f t="shared" si="1974"/>
        <v>0</v>
      </c>
      <c r="U2826" s="44"/>
      <c r="V2826" s="44"/>
      <c r="W2826" s="44"/>
      <c r="X2826" s="44">
        <f t="shared" si="1975"/>
        <v>27612</v>
      </c>
      <c r="Y2826" s="209">
        <f t="shared" si="1971"/>
        <v>100</v>
      </c>
    </row>
    <row r="2827" spans="1:25">
      <c r="A2827" s="23" t="s">
        <v>786</v>
      </c>
      <c r="B2827" s="23" t="s">
        <v>172</v>
      </c>
      <c r="C2827" s="23" t="s">
        <v>1164</v>
      </c>
      <c r="D2827" s="23" t="s">
        <v>1165</v>
      </c>
      <c r="E2827" s="22">
        <v>6112</v>
      </c>
      <c r="F2827" s="23" t="s">
        <v>1170</v>
      </c>
      <c r="G2827" s="128" t="s">
        <v>3378</v>
      </c>
      <c r="H2827" s="32" t="s">
        <v>15</v>
      </c>
      <c r="I2827" s="44">
        <f t="shared" si="1967"/>
        <v>21720</v>
      </c>
      <c r="J2827" s="44">
        <v>21720</v>
      </c>
      <c r="K2827" s="44">
        <f t="shared" si="1969"/>
        <v>0</v>
      </c>
      <c r="L2827" s="44">
        <v>0</v>
      </c>
      <c r="M2827" s="44">
        <v>0</v>
      </c>
      <c r="N2827" s="44">
        <v>0</v>
      </c>
      <c r="O2827" s="44">
        <v>0</v>
      </c>
      <c r="P2827" s="44">
        <v>0</v>
      </c>
      <c r="Q2827" s="44">
        <v>21720</v>
      </c>
      <c r="R2827" s="44">
        <v>21720</v>
      </c>
      <c r="S2827" s="44">
        <v>3500</v>
      </c>
      <c r="T2827" s="44">
        <f t="shared" si="1974"/>
        <v>18220</v>
      </c>
      <c r="U2827" s="44">
        <v>18220</v>
      </c>
      <c r="V2827" s="44"/>
      <c r="W2827" s="44"/>
      <c r="X2827" s="44">
        <f t="shared" si="1975"/>
        <v>21720</v>
      </c>
      <c r="Y2827" s="209">
        <f t="shared" si="1971"/>
        <v>100</v>
      </c>
    </row>
    <row r="2828" spans="1:25">
      <c r="A2828" s="23" t="s">
        <v>786</v>
      </c>
      <c r="B2828" s="23" t="s">
        <v>172</v>
      </c>
      <c r="C2828" s="23" t="s">
        <v>1164</v>
      </c>
      <c r="D2828" s="23" t="s">
        <v>1165</v>
      </c>
      <c r="E2828" s="22">
        <v>6112</v>
      </c>
      <c r="F2828" s="23" t="s">
        <v>1171</v>
      </c>
      <c r="G2828" s="128" t="s">
        <v>3378</v>
      </c>
      <c r="H2828" s="32" t="s">
        <v>18</v>
      </c>
      <c r="I2828" s="44">
        <f t="shared" si="1967"/>
        <v>14900</v>
      </c>
      <c r="J2828" s="44">
        <v>14900</v>
      </c>
      <c r="K2828" s="44">
        <f t="shared" si="1969"/>
        <v>0</v>
      </c>
      <c r="L2828" s="44">
        <v>0</v>
      </c>
      <c r="M2828" s="44">
        <v>0</v>
      </c>
      <c r="N2828" s="44">
        <v>0</v>
      </c>
      <c r="O2828" s="44">
        <v>0</v>
      </c>
      <c r="P2828" s="44">
        <v>0</v>
      </c>
      <c r="Q2828" s="44">
        <v>14900</v>
      </c>
      <c r="R2828" s="44">
        <v>14900</v>
      </c>
      <c r="S2828" s="44">
        <v>14900</v>
      </c>
      <c r="T2828" s="44">
        <f t="shared" si="1974"/>
        <v>0</v>
      </c>
      <c r="U2828" s="44"/>
      <c r="V2828" s="44"/>
      <c r="W2828" s="44"/>
      <c r="X2828" s="44">
        <f t="shared" si="1975"/>
        <v>14900</v>
      </c>
      <c r="Y2828" s="209">
        <f t="shared" si="1971"/>
        <v>100</v>
      </c>
    </row>
    <row r="2829" spans="1:25">
      <c r="A2829" s="23" t="s">
        <v>786</v>
      </c>
      <c r="B2829" s="23" t="s">
        <v>172</v>
      </c>
      <c r="C2829" s="23" t="s">
        <v>1164</v>
      </c>
      <c r="D2829" s="23" t="s">
        <v>1165</v>
      </c>
      <c r="E2829" s="21" t="s">
        <v>139</v>
      </c>
      <c r="F2829" s="21" t="s">
        <v>0</v>
      </c>
      <c r="G2829" s="150" t="s">
        <v>0</v>
      </c>
      <c r="H2829" s="21" t="s">
        <v>21</v>
      </c>
      <c r="I2829" s="66">
        <f t="shared" si="1967"/>
        <v>146505</v>
      </c>
      <c r="J2829" s="66">
        <f t="shared" ref="J2829:X2829" si="1978">SUM(J2830)</f>
        <v>140005</v>
      </c>
      <c r="K2829" s="66">
        <f t="shared" si="1969"/>
        <v>6500</v>
      </c>
      <c r="L2829" s="66">
        <f t="shared" si="1978"/>
        <v>6500</v>
      </c>
      <c r="M2829" s="66">
        <f t="shared" si="1978"/>
        <v>0</v>
      </c>
      <c r="N2829" s="66">
        <f t="shared" si="1978"/>
        <v>0</v>
      </c>
      <c r="O2829" s="66">
        <f t="shared" si="1978"/>
        <v>0</v>
      </c>
      <c r="P2829" s="66">
        <f t="shared" si="1978"/>
        <v>0</v>
      </c>
      <c r="Q2829" s="66">
        <f t="shared" si="1978"/>
        <v>154302</v>
      </c>
      <c r="R2829" s="66">
        <f t="shared" si="1978"/>
        <v>147802</v>
      </c>
      <c r="S2829" s="66">
        <f t="shared" si="1978"/>
        <v>127651</v>
      </c>
      <c r="T2829" s="66">
        <f t="shared" si="1978"/>
        <v>20151</v>
      </c>
      <c r="U2829" s="66">
        <f t="shared" si="1978"/>
        <v>14000</v>
      </c>
      <c r="V2829" s="66">
        <f t="shared" si="1978"/>
        <v>6151</v>
      </c>
      <c r="W2829" s="66">
        <f t="shared" si="1978"/>
        <v>0</v>
      </c>
      <c r="X2829" s="66">
        <f t="shared" si="1978"/>
        <v>147802</v>
      </c>
      <c r="Y2829" s="208">
        <f t="shared" si="1971"/>
        <v>100</v>
      </c>
    </row>
    <row r="2830" spans="1:25">
      <c r="A2830" s="23" t="s">
        <v>786</v>
      </c>
      <c r="B2830" s="23" t="s">
        <v>172</v>
      </c>
      <c r="C2830" s="23" t="s">
        <v>1164</v>
      </c>
      <c r="D2830" s="23" t="s">
        <v>1165</v>
      </c>
      <c r="E2830" s="22">
        <v>6121</v>
      </c>
      <c r="F2830" s="23"/>
      <c r="G2830" s="128" t="s">
        <v>3378</v>
      </c>
      <c r="H2830" s="32" t="s">
        <v>22</v>
      </c>
      <c r="I2830" s="44">
        <f t="shared" si="1967"/>
        <v>146505</v>
      </c>
      <c r="J2830" s="44">
        <v>140005</v>
      </c>
      <c r="K2830" s="44">
        <f t="shared" si="1969"/>
        <v>6500</v>
      </c>
      <c r="L2830" s="44">
        <v>6500</v>
      </c>
      <c r="M2830" s="44">
        <v>0</v>
      </c>
      <c r="N2830" s="44">
        <v>0</v>
      </c>
      <c r="O2830" s="44">
        <v>0</v>
      </c>
      <c r="P2830" s="44">
        <v>0</v>
      </c>
      <c r="Q2830" s="44">
        <v>154302</v>
      </c>
      <c r="R2830" s="44">
        <v>147802</v>
      </c>
      <c r="S2830" s="44">
        <v>127651</v>
      </c>
      <c r="T2830" s="44">
        <f t="shared" si="1974"/>
        <v>20151</v>
      </c>
      <c r="U2830" s="44">
        <v>14000</v>
      </c>
      <c r="V2830" s="44">
        <v>6151</v>
      </c>
      <c r="W2830" s="44"/>
      <c r="X2830" s="44">
        <f t="shared" si="1975"/>
        <v>147802</v>
      </c>
      <c r="Y2830" s="209">
        <f t="shared" si="1971"/>
        <v>100</v>
      </c>
    </row>
    <row r="2831" spans="1:25">
      <c r="A2831" s="23" t="s">
        <v>786</v>
      </c>
      <c r="B2831" s="23" t="s">
        <v>172</v>
      </c>
      <c r="C2831" s="23" t="s">
        <v>1164</v>
      </c>
      <c r="D2831" s="23" t="s">
        <v>1165</v>
      </c>
      <c r="E2831" s="21" t="s">
        <v>141</v>
      </c>
      <c r="F2831" s="21" t="s">
        <v>0</v>
      </c>
      <c r="G2831" s="150" t="s">
        <v>0</v>
      </c>
      <c r="H2831" s="21" t="s">
        <v>23</v>
      </c>
      <c r="I2831" s="66">
        <f t="shared" si="1967"/>
        <v>236600</v>
      </c>
      <c r="J2831" s="66">
        <f t="shared" ref="J2831:P2831" si="1979">SUM(J2832:J2839)</f>
        <v>125600</v>
      </c>
      <c r="K2831" s="66">
        <f t="shared" si="1969"/>
        <v>111000</v>
      </c>
      <c r="L2831" s="66">
        <f t="shared" si="1979"/>
        <v>106000</v>
      </c>
      <c r="M2831" s="66">
        <f t="shared" si="1979"/>
        <v>0</v>
      </c>
      <c r="N2831" s="66">
        <f t="shared" si="1979"/>
        <v>5000</v>
      </c>
      <c r="O2831" s="66">
        <f t="shared" si="1979"/>
        <v>0</v>
      </c>
      <c r="P2831" s="66">
        <f t="shared" si="1979"/>
        <v>0</v>
      </c>
      <c r="Q2831" s="66">
        <f>SUM(Q2832:Q2839)</f>
        <v>254088</v>
      </c>
      <c r="R2831" s="66">
        <f>SUM(R2832:R2839)</f>
        <v>132838</v>
      </c>
      <c r="S2831" s="66">
        <f>SUM(S2832:S2839)</f>
        <v>107800</v>
      </c>
      <c r="T2831" s="66">
        <f t="shared" ref="T2831:X2831" si="1980">SUM(T2832:T2839)</f>
        <v>25038</v>
      </c>
      <c r="U2831" s="66">
        <f t="shared" si="1980"/>
        <v>9897</v>
      </c>
      <c r="V2831" s="66">
        <f t="shared" si="1980"/>
        <v>9916</v>
      </c>
      <c r="W2831" s="66">
        <f t="shared" si="1980"/>
        <v>5225</v>
      </c>
      <c r="X2831" s="66">
        <f t="shared" si="1980"/>
        <v>132838</v>
      </c>
      <c r="Y2831" s="208">
        <f t="shared" si="1971"/>
        <v>100</v>
      </c>
    </row>
    <row r="2832" spans="1:25">
      <c r="A2832" s="23" t="s">
        <v>786</v>
      </c>
      <c r="B2832" s="23" t="s">
        <v>172</v>
      </c>
      <c r="C2832" s="23" t="s">
        <v>1164</v>
      </c>
      <c r="D2832" s="23" t="s">
        <v>1165</v>
      </c>
      <c r="E2832" s="22">
        <v>6131</v>
      </c>
      <c r="F2832" s="23"/>
      <c r="G2832" s="128" t="s">
        <v>3378</v>
      </c>
      <c r="H2832" s="32" t="s">
        <v>24</v>
      </c>
      <c r="I2832" s="44">
        <f t="shared" si="1967"/>
        <v>2000</v>
      </c>
      <c r="J2832" s="44">
        <v>1000</v>
      </c>
      <c r="K2832" s="44">
        <f t="shared" si="1969"/>
        <v>1000</v>
      </c>
      <c r="L2832" s="44">
        <v>1000</v>
      </c>
      <c r="M2832" s="44">
        <v>0</v>
      </c>
      <c r="N2832" s="44">
        <v>0</v>
      </c>
      <c r="O2832" s="44">
        <v>0</v>
      </c>
      <c r="P2832" s="44">
        <v>0</v>
      </c>
      <c r="Q2832" s="44">
        <v>2000</v>
      </c>
      <c r="R2832" s="44">
        <v>1000</v>
      </c>
      <c r="S2832" s="44">
        <v>1000</v>
      </c>
      <c r="T2832" s="44">
        <f t="shared" si="1974"/>
        <v>0</v>
      </c>
      <c r="U2832" s="44"/>
      <c r="V2832" s="44"/>
      <c r="W2832" s="44"/>
      <c r="X2832" s="44">
        <f t="shared" si="1975"/>
        <v>1000</v>
      </c>
      <c r="Y2832" s="209">
        <f t="shared" si="1971"/>
        <v>100</v>
      </c>
    </row>
    <row r="2833" spans="1:25">
      <c r="A2833" s="23" t="s">
        <v>786</v>
      </c>
      <c r="B2833" s="23" t="s">
        <v>172</v>
      </c>
      <c r="C2833" s="23" t="s">
        <v>1164</v>
      </c>
      <c r="D2833" s="23" t="s">
        <v>1165</v>
      </c>
      <c r="E2833" s="22">
        <v>6132</v>
      </c>
      <c r="F2833" s="23"/>
      <c r="G2833" s="128" t="s">
        <v>3378</v>
      </c>
      <c r="H2833" s="32" t="s">
        <v>25</v>
      </c>
      <c r="I2833" s="44">
        <f t="shared" si="1967"/>
        <v>45000</v>
      </c>
      <c r="J2833" s="44">
        <v>45000</v>
      </c>
      <c r="K2833" s="44">
        <f t="shared" si="1969"/>
        <v>0</v>
      </c>
      <c r="L2833" s="44">
        <v>0</v>
      </c>
      <c r="M2833" s="44">
        <v>0</v>
      </c>
      <c r="N2833" s="44">
        <v>0</v>
      </c>
      <c r="O2833" s="44">
        <v>0</v>
      </c>
      <c r="P2833" s="44">
        <v>0</v>
      </c>
      <c r="Q2833" s="44">
        <v>45000</v>
      </c>
      <c r="R2833" s="44">
        <v>45000</v>
      </c>
      <c r="S2833" s="44">
        <v>37000</v>
      </c>
      <c r="T2833" s="44">
        <f t="shared" si="1974"/>
        <v>8000</v>
      </c>
      <c r="U2833" s="44">
        <v>4000</v>
      </c>
      <c r="V2833" s="44">
        <v>4000</v>
      </c>
      <c r="W2833" s="44"/>
      <c r="X2833" s="44">
        <f t="shared" si="1975"/>
        <v>45000</v>
      </c>
      <c r="Y2833" s="209">
        <f t="shared" si="1971"/>
        <v>100</v>
      </c>
    </row>
    <row r="2834" spans="1:25">
      <c r="A2834" s="23" t="s">
        <v>786</v>
      </c>
      <c r="B2834" s="23" t="s">
        <v>172</v>
      </c>
      <c r="C2834" s="23" t="s">
        <v>1164</v>
      </c>
      <c r="D2834" s="23" t="s">
        <v>1165</v>
      </c>
      <c r="E2834" s="22">
        <v>6133</v>
      </c>
      <c r="F2834" s="23"/>
      <c r="G2834" s="128" t="s">
        <v>3378</v>
      </c>
      <c r="H2834" s="32" t="s">
        <v>26</v>
      </c>
      <c r="I2834" s="44">
        <f t="shared" si="1967"/>
        <v>19500</v>
      </c>
      <c r="J2834" s="44">
        <v>19500</v>
      </c>
      <c r="K2834" s="44">
        <f t="shared" si="1969"/>
        <v>0</v>
      </c>
      <c r="L2834" s="44">
        <v>0</v>
      </c>
      <c r="M2834" s="44">
        <v>0</v>
      </c>
      <c r="N2834" s="44">
        <v>0</v>
      </c>
      <c r="O2834" s="44">
        <v>0</v>
      </c>
      <c r="P2834" s="44">
        <v>0</v>
      </c>
      <c r="Q2834" s="44">
        <v>19500</v>
      </c>
      <c r="R2834" s="44">
        <v>19500</v>
      </c>
      <c r="S2834" s="44">
        <v>14625</v>
      </c>
      <c r="T2834" s="44">
        <f t="shared" si="1974"/>
        <v>4875</v>
      </c>
      <c r="U2834" s="44">
        <v>1625</v>
      </c>
      <c r="V2834" s="44">
        <v>1625</v>
      </c>
      <c r="W2834" s="44">
        <v>1625</v>
      </c>
      <c r="X2834" s="44">
        <f t="shared" si="1975"/>
        <v>19500</v>
      </c>
      <c r="Y2834" s="209">
        <f t="shared" si="1971"/>
        <v>100</v>
      </c>
    </row>
    <row r="2835" spans="1:25">
      <c r="A2835" s="23" t="s">
        <v>786</v>
      </c>
      <c r="B2835" s="23" t="s">
        <v>172</v>
      </c>
      <c r="C2835" s="23" t="s">
        <v>1164</v>
      </c>
      <c r="D2835" s="23" t="s">
        <v>1165</v>
      </c>
      <c r="E2835" s="22">
        <v>6134</v>
      </c>
      <c r="F2835" s="23"/>
      <c r="G2835" s="128" t="s">
        <v>3378</v>
      </c>
      <c r="H2835" s="32" t="s">
        <v>27</v>
      </c>
      <c r="I2835" s="44">
        <f t="shared" si="1967"/>
        <v>111500</v>
      </c>
      <c r="J2835" s="44">
        <v>11500</v>
      </c>
      <c r="K2835" s="44">
        <f t="shared" si="1969"/>
        <v>100000</v>
      </c>
      <c r="L2835" s="44">
        <v>95000</v>
      </c>
      <c r="M2835" s="44">
        <v>0</v>
      </c>
      <c r="N2835" s="44">
        <v>5000</v>
      </c>
      <c r="O2835" s="44">
        <v>0</v>
      </c>
      <c r="P2835" s="44">
        <v>0</v>
      </c>
      <c r="Q2835" s="44">
        <v>111750</v>
      </c>
      <c r="R2835" s="44">
        <v>11500</v>
      </c>
      <c r="S2835" s="44">
        <v>9000</v>
      </c>
      <c r="T2835" s="44">
        <f t="shared" si="1974"/>
        <v>2500</v>
      </c>
      <c r="U2835" s="44">
        <v>850</v>
      </c>
      <c r="V2835" s="44">
        <v>850</v>
      </c>
      <c r="W2835" s="44">
        <v>800</v>
      </c>
      <c r="X2835" s="44">
        <f t="shared" si="1975"/>
        <v>11500</v>
      </c>
      <c r="Y2835" s="209">
        <f t="shared" si="1971"/>
        <v>100</v>
      </c>
    </row>
    <row r="2836" spans="1:25">
      <c r="A2836" s="23" t="s">
        <v>786</v>
      </c>
      <c r="B2836" s="23" t="s">
        <v>172</v>
      </c>
      <c r="C2836" s="23" t="s">
        <v>1164</v>
      </c>
      <c r="D2836" s="23" t="s">
        <v>1165</v>
      </c>
      <c r="E2836" s="22">
        <v>6135</v>
      </c>
      <c r="F2836" s="23"/>
      <c r="G2836" s="128" t="s">
        <v>3378</v>
      </c>
      <c r="H2836" s="32" t="s">
        <v>28</v>
      </c>
      <c r="I2836" s="44">
        <f t="shared" si="1967"/>
        <v>2000</v>
      </c>
      <c r="J2836" s="44">
        <v>1000</v>
      </c>
      <c r="K2836" s="44">
        <f t="shared" si="1969"/>
        <v>1000</v>
      </c>
      <c r="L2836" s="44">
        <v>1000</v>
      </c>
      <c r="M2836" s="44">
        <v>0</v>
      </c>
      <c r="N2836" s="44">
        <v>0</v>
      </c>
      <c r="O2836" s="44">
        <v>0</v>
      </c>
      <c r="P2836" s="44">
        <v>0</v>
      </c>
      <c r="Q2836" s="44">
        <v>2000</v>
      </c>
      <c r="R2836" s="44">
        <v>1000</v>
      </c>
      <c r="S2836" s="44">
        <v>1000</v>
      </c>
      <c r="T2836" s="44">
        <f t="shared" si="1974"/>
        <v>0</v>
      </c>
      <c r="U2836" s="44"/>
      <c r="V2836" s="44"/>
      <c r="W2836" s="44"/>
      <c r="X2836" s="44">
        <f t="shared" si="1975"/>
        <v>1000</v>
      </c>
      <c r="Y2836" s="209">
        <f t="shared" si="1971"/>
        <v>100</v>
      </c>
    </row>
    <row r="2837" spans="1:25">
      <c r="A2837" s="23" t="s">
        <v>786</v>
      </c>
      <c r="B2837" s="23" t="s">
        <v>172</v>
      </c>
      <c r="C2837" s="23" t="s">
        <v>1164</v>
      </c>
      <c r="D2837" s="23" t="s">
        <v>1165</v>
      </c>
      <c r="E2837" s="22">
        <v>6137</v>
      </c>
      <c r="F2837" s="23"/>
      <c r="G2837" s="128" t="s">
        <v>3378</v>
      </c>
      <c r="H2837" s="32" t="s">
        <v>30</v>
      </c>
      <c r="I2837" s="44">
        <f t="shared" si="1967"/>
        <v>15000</v>
      </c>
      <c r="J2837" s="44">
        <v>10000</v>
      </c>
      <c r="K2837" s="44">
        <f t="shared" si="1969"/>
        <v>5000</v>
      </c>
      <c r="L2837" s="44">
        <v>5000</v>
      </c>
      <c r="M2837" s="44">
        <v>0</v>
      </c>
      <c r="N2837" s="44">
        <v>0</v>
      </c>
      <c r="O2837" s="44">
        <v>0</v>
      </c>
      <c r="P2837" s="44">
        <v>0</v>
      </c>
      <c r="Q2837" s="44">
        <v>25000</v>
      </c>
      <c r="R2837" s="44">
        <v>10000</v>
      </c>
      <c r="S2837" s="44">
        <v>8500</v>
      </c>
      <c r="T2837" s="44">
        <f t="shared" si="1974"/>
        <v>1500</v>
      </c>
      <c r="U2837" s="44">
        <v>500</v>
      </c>
      <c r="V2837" s="44">
        <v>500</v>
      </c>
      <c r="W2837" s="44">
        <v>500</v>
      </c>
      <c r="X2837" s="44">
        <f t="shared" si="1975"/>
        <v>10000</v>
      </c>
      <c r="Y2837" s="209">
        <f t="shared" si="1971"/>
        <v>100</v>
      </c>
    </row>
    <row r="2838" spans="1:25">
      <c r="A2838" s="23" t="s">
        <v>786</v>
      </c>
      <c r="B2838" s="23" t="s">
        <v>172</v>
      </c>
      <c r="C2838" s="23" t="s">
        <v>1164</v>
      </c>
      <c r="D2838" s="23" t="s">
        <v>1165</v>
      </c>
      <c r="E2838" s="22">
        <v>6138</v>
      </c>
      <c r="F2838" s="23"/>
      <c r="G2838" s="128" t="s">
        <v>3378</v>
      </c>
      <c r="H2838" s="32" t="s">
        <v>31</v>
      </c>
      <c r="I2838" s="44">
        <f t="shared" si="1967"/>
        <v>0</v>
      </c>
      <c r="J2838" s="44">
        <v>0</v>
      </c>
      <c r="K2838" s="44">
        <f t="shared" si="1969"/>
        <v>0</v>
      </c>
      <c r="L2838" s="44">
        <v>0</v>
      </c>
      <c r="M2838" s="44">
        <v>0</v>
      </c>
      <c r="N2838" s="44">
        <v>0</v>
      </c>
      <c r="O2838" s="44">
        <v>0</v>
      </c>
      <c r="P2838" s="44">
        <v>0</v>
      </c>
      <c r="Q2838" s="44">
        <v>0</v>
      </c>
      <c r="R2838" s="44">
        <v>0</v>
      </c>
      <c r="S2838" s="44">
        <v>0</v>
      </c>
      <c r="T2838" s="44">
        <f t="shared" si="1974"/>
        <v>0</v>
      </c>
      <c r="U2838" s="44"/>
      <c r="V2838" s="44"/>
      <c r="W2838" s="44"/>
      <c r="X2838" s="44">
        <f t="shared" si="1975"/>
        <v>0</v>
      </c>
      <c r="Y2838" s="209">
        <f t="shared" si="1971"/>
        <v>0</v>
      </c>
    </row>
    <row r="2839" spans="1:25">
      <c r="A2839" s="20" t="s">
        <v>786</v>
      </c>
      <c r="B2839" s="20" t="s">
        <v>172</v>
      </c>
      <c r="C2839" s="20" t="s">
        <v>1164</v>
      </c>
      <c r="D2839" s="20" t="s">
        <v>1165</v>
      </c>
      <c r="E2839" s="20" t="s">
        <v>144</v>
      </c>
      <c r="F2839" s="23" t="s">
        <v>0</v>
      </c>
      <c r="G2839" s="154" t="s">
        <v>0</v>
      </c>
      <c r="H2839" s="21" t="s">
        <v>32</v>
      </c>
      <c r="I2839" s="66">
        <f t="shared" si="1967"/>
        <v>41600</v>
      </c>
      <c r="J2839" s="66">
        <f t="shared" ref="J2839:P2839" si="1981">SUM(J2840:J2842)</f>
        <v>37600</v>
      </c>
      <c r="K2839" s="66">
        <f t="shared" si="1969"/>
        <v>4000</v>
      </c>
      <c r="L2839" s="66">
        <f t="shared" si="1981"/>
        <v>4000</v>
      </c>
      <c r="M2839" s="66">
        <f t="shared" si="1981"/>
        <v>0</v>
      </c>
      <c r="N2839" s="66">
        <f t="shared" si="1981"/>
        <v>0</v>
      </c>
      <c r="O2839" s="66">
        <f t="shared" si="1981"/>
        <v>0</v>
      </c>
      <c r="P2839" s="66">
        <f t="shared" si="1981"/>
        <v>0</v>
      </c>
      <c r="Q2839" s="66">
        <f>SUM(Q2840:Q2842)</f>
        <v>48838</v>
      </c>
      <c r="R2839" s="66">
        <f>SUM(R2840:R2842)</f>
        <v>44838</v>
      </c>
      <c r="S2839" s="66">
        <f>SUM(S2840:S2842)</f>
        <v>36675</v>
      </c>
      <c r="T2839" s="66">
        <f t="shared" ref="T2839:X2839" si="1982">SUM(T2840:T2842)</f>
        <v>8163</v>
      </c>
      <c r="U2839" s="66">
        <f t="shared" si="1982"/>
        <v>2922</v>
      </c>
      <c r="V2839" s="66">
        <f t="shared" si="1982"/>
        <v>2941</v>
      </c>
      <c r="W2839" s="66">
        <f t="shared" si="1982"/>
        <v>2300</v>
      </c>
      <c r="X2839" s="66">
        <f t="shared" si="1982"/>
        <v>44838</v>
      </c>
      <c r="Y2839" s="208">
        <f t="shared" si="1971"/>
        <v>100</v>
      </c>
    </row>
    <row r="2840" spans="1:25">
      <c r="A2840" s="23" t="s">
        <v>786</v>
      </c>
      <c r="B2840" s="23" t="s">
        <v>172</v>
      </c>
      <c r="C2840" s="23" t="s">
        <v>1164</v>
      </c>
      <c r="D2840" s="23" t="s">
        <v>1165</v>
      </c>
      <c r="E2840" s="22">
        <v>6139</v>
      </c>
      <c r="F2840" s="23"/>
      <c r="G2840" s="128" t="s">
        <v>3378</v>
      </c>
      <c r="H2840" s="32" t="s">
        <v>32</v>
      </c>
      <c r="I2840" s="44">
        <f t="shared" si="1967"/>
        <v>29500</v>
      </c>
      <c r="J2840" s="44">
        <v>25500</v>
      </c>
      <c r="K2840" s="44">
        <f t="shared" si="1969"/>
        <v>4000</v>
      </c>
      <c r="L2840" s="44">
        <v>4000</v>
      </c>
      <c r="M2840" s="44">
        <v>0</v>
      </c>
      <c r="N2840" s="44">
        <v>0</v>
      </c>
      <c r="O2840" s="44">
        <v>0</v>
      </c>
      <c r="P2840" s="44">
        <v>0</v>
      </c>
      <c r="Q2840" s="44">
        <v>36500</v>
      </c>
      <c r="R2840" s="44">
        <v>32500</v>
      </c>
      <c r="S2840" s="44">
        <v>25200</v>
      </c>
      <c r="T2840" s="44">
        <f t="shared" si="1974"/>
        <v>7300</v>
      </c>
      <c r="U2840" s="44">
        <v>2500</v>
      </c>
      <c r="V2840" s="44">
        <v>2500</v>
      </c>
      <c r="W2840" s="44">
        <v>2300</v>
      </c>
      <c r="X2840" s="44">
        <f t="shared" si="1975"/>
        <v>32500</v>
      </c>
      <c r="Y2840" s="209">
        <f t="shared" si="1971"/>
        <v>100</v>
      </c>
    </row>
    <row r="2841" spans="1:25">
      <c r="A2841" s="23" t="s">
        <v>786</v>
      </c>
      <c r="B2841" s="23" t="s">
        <v>172</v>
      </c>
      <c r="C2841" s="23" t="s">
        <v>1164</v>
      </c>
      <c r="D2841" s="23" t="s">
        <v>1165</v>
      </c>
      <c r="E2841" s="22">
        <v>6139</v>
      </c>
      <c r="F2841" s="23" t="s">
        <v>1172</v>
      </c>
      <c r="G2841" s="128" t="s">
        <v>3378</v>
      </c>
      <c r="H2841" s="32" t="s">
        <v>152</v>
      </c>
      <c r="I2841" s="44">
        <f t="shared" si="1967"/>
        <v>4500</v>
      </c>
      <c r="J2841" s="44">
        <v>4500</v>
      </c>
      <c r="K2841" s="44">
        <f t="shared" si="1969"/>
        <v>0</v>
      </c>
      <c r="L2841" s="44">
        <v>0</v>
      </c>
      <c r="M2841" s="44">
        <v>0</v>
      </c>
      <c r="N2841" s="44">
        <v>0</v>
      </c>
      <c r="O2841" s="44">
        <v>0</v>
      </c>
      <c r="P2841" s="44">
        <v>0</v>
      </c>
      <c r="Q2841" s="44">
        <v>4738</v>
      </c>
      <c r="R2841" s="44">
        <v>4738</v>
      </c>
      <c r="S2841" s="44">
        <v>3875</v>
      </c>
      <c r="T2841" s="44">
        <f t="shared" si="1974"/>
        <v>863</v>
      </c>
      <c r="U2841" s="44">
        <v>422</v>
      </c>
      <c r="V2841" s="44">
        <v>441</v>
      </c>
      <c r="W2841" s="44"/>
      <c r="X2841" s="44">
        <f t="shared" si="1975"/>
        <v>4738</v>
      </c>
      <c r="Y2841" s="209">
        <f t="shared" si="1971"/>
        <v>100</v>
      </c>
    </row>
    <row r="2842" spans="1:25">
      <c r="A2842" s="23" t="s">
        <v>786</v>
      </c>
      <c r="B2842" s="23" t="s">
        <v>172</v>
      </c>
      <c r="C2842" s="23" t="s">
        <v>1164</v>
      </c>
      <c r="D2842" s="23" t="s">
        <v>1165</v>
      </c>
      <c r="E2842" s="22">
        <v>6139</v>
      </c>
      <c r="F2842" s="23" t="s">
        <v>1173</v>
      </c>
      <c r="G2842" s="128" t="s">
        <v>3378</v>
      </c>
      <c r="H2842" s="32" t="s">
        <v>158</v>
      </c>
      <c r="I2842" s="44">
        <f t="shared" si="1967"/>
        <v>7600</v>
      </c>
      <c r="J2842" s="44">
        <v>7600</v>
      </c>
      <c r="K2842" s="44">
        <f t="shared" si="1969"/>
        <v>0</v>
      </c>
      <c r="L2842" s="44">
        <v>0</v>
      </c>
      <c r="M2842" s="44">
        <v>0</v>
      </c>
      <c r="N2842" s="44">
        <v>0</v>
      </c>
      <c r="O2842" s="44">
        <v>0</v>
      </c>
      <c r="P2842" s="44">
        <v>0</v>
      </c>
      <c r="Q2842" s="44">
        <v>7600</v>
      </c>
      <c r="R2842" s="44">
        <v>7600</v>
      </c>
      <c r="S2842" s="44">
        <v>7600</v>
      </c>
      <c r="T2842" s="44">
        <f t="shared" si="1974"/>
        <v>0</v>
      </c>
      <c r="U2842" s="44"/>
      <c r="V2842" s="44"/>
      <c r="W2842" s="44"/>
      <c r="X2842" s="44">
        <f t="shared" si="1975"/>
        <v>7600</v>
      </c>
      <c r="Y2842" s="209">
        <f t="shared" si="1971"/>
        <v>100</v>
      </c>
    </row>
    <row r="2843" spans="1:25" ht="20.399999999999999">
      <c r="A2843" s="20" t="s">
        <v>0</v>
      </c>
      <c r="B2843" s="20" t="s">
        <v>0</v>
      </c>
      <c r="C2843" s="20" t="s">
        <v>0</v>
      </c>
      <c r="D2843" s="21" t="s">
        <v>0</v>
      </c>
      <c r="E2843" s="21" t="s">
        <v>0</v>
      </c>
      <c r="F2843" s="21" t="s">
        <v>0</v>
      </c>
      <c r="G2843" s="150" t="s">
        <v>0</v>
      </c>
      <c r="H2843" s="30" t="s">
        <v>42</v>
      </c>
      <c r="I2843" s="31">
        <f t="shared" si="1967"/>
        <v>100</v>
      </c>
      <c r="J2843" s="31">
        <f t="shared" ref="J2843:X2844" si="1983">SUM(J2844)</f>
        <v>100</v>
      </c>
      <c r="K2843" s="31">
        <f t="shared" si="1969"/>
        <v>0</v>
      </c>
      <c r="L2843" s="31">
        <f t="shared" si="1983"/>
        <v>0</v>
      </c>
      <c r="M2843" s="31">
        <f t="shared" si="1983"/>
        <v>0</v>
      </c>
      <c r="N2843" s="31">
        <f t="shared" si="1983"/>
        <v>0</v>
      </c>
      <c r="O2843" s="31">
        <f t="shared" si="1983"/>
        <v>0</v>
      </c>
      <c r="P2843" s="31">
        <f t="shared" si="1983"/>
        <v>0</v>
      </c>
      <c r="Q2843" s="31">
        <f t="shared" si="1983"/>
        <v>100</v>
      </c>
      <c r="R2843" s="31">
        <f t="shared" si="1983"/>
        <v>100</v>
      </c>
      <c r="S2843" s="31">
        <f t="shared" si="1983"/>
        <v>0</v>
      </c>
      <c r="T2843" s="31">
        <f t="shared" si="1983"/>
        <v>0</v>
      </c>
      <c r="U2843" s="31">
        <f t="shared" si="1983"/>
        <v>0</v>
      </c>
      <c r="V2843" s="31">
        <f t="shared" si="1983"/>
        <v>0</v>
      </c>
      <c r="W2843" s="31">
        <f t="shared" si="1983"/>
        <v>0</v>
      </c>
      <c r="X2843" s="31">
        <f t="shared" si="1983"/>
        <v>0</v>
      </c>
      <c r="Y2843" s="220">
        <f t="shared" si="1971"/>
        <v>0</v>
      </c>
    </row>
    <row r="2844" spans="1:25">
      <c r="A2844" s="23" t="s">
        <v>786</v>
      </c>
      <c r="B2844" s="23" t="s">
        <v>172</v>
      </c>
      <c r="C2844" s="23" t="s">
        <v>1164</v>
      </c>
      <c r="D2844" s="23" t="s">
        <v>1165</v>
      </c>
      <c r="E2844" s="21" t="s">
        <v>159</v>
      </c>
      <c r="F2844" s="21" t="s">
        <v>0</v>
      </c>
      <c r="G2844" s="150" t="s">
        <v>0</v>
      </c>
      <c r="H2844" s="21" t="s">
        <v>34</v>
      </c>
      <c r="I2844" s="66">
        <f t="shared" si="1967"/>
        <v>100</v>
      </c>
      <c r="J2844" s="66">
        <f t="shared" si="1983"/>
        <v>100</v>
      </c>
      <c r="K2844" s="66">
        <f t="shared" si="1969"/>
        <v>0</v>
      </c>
      <c r="L2844" s="66">
        <f t="shared" si="1983"/>
        <v>0</v>
      </c>
      <c r="M2844" s="66">
        <f t="shared" si="1983"/>
        <v>0</v>
      </c>
      <c r="N2844" s="66">
        <f t="shared" si="1983"/>
        <v>0</v>
      </c>
      <c r="O2844" s="66">
        <f t="shared" si="1983"/>
        <v>0</v>
      </c>
      <c r="P2844" s="66">
        <f t="shared" si="1983"/>
        <v>0</v>
      </c>
      <c r="Q2844" s="66">
        <f t="shared" si="1983"/>
        <v>100</v>
      </c>
      <c r="R2844" s="66">
        <f t="shared" si="1983"/>
        <v>100</v>
      </c>
      <c r="S2844" s="66">
        <f t="shared" si="1983"/>
        <v>0</v>
      </c>
      <c r="T2844" s="66">
        <f t="shared" si="1983"/>
        <v>0</v>
      </c>
      <c r="U2844" s="66">
        <f t="shared" si="1983"/>
        <v>0</v>
      </c>
      <c r="V2844" s="66">
        <f t="shared" si="1983"/>
        <v>0</v>
      </c>
      <c r="W2844" s="66">
        <f t="shared" si="1983"/>
        <v>0</v>
      </c>
      <c r="X2844" s="66">
        <f t="shared" si="1983"/>
        <v>0</v>
      </c>
      <c r="Y2844" s="208">
        <f t="shared" si="1971"/>
        <v>0</v>
      </c>
    </row>
    <row r="2845" spans="1:25">
      <c r="A2845" s="23" t="s">
        <v>786</v>
      </c>
      <c r="B2845" s="23" t="s">
        <v>172</v>
      </c>
      <c r="C2845" s="23" t="s">
        <v>1164</v>
      </c>
      <c r="D2845" s="23" t="s">
        <v>1165</v>
      </c>
      <c r="E2845" s="22">
        <v>6148</v>
      </c>
      <c r="F2845" s="23"/>
      <c r="G2845" s="128" t="s">
        <v>3378</v>
      </c>
      <c r="H2845" s="32" t="s">
        <v>41</v>
      </c>
      <c r="I2845" s="44">
        <f t="shared" si="1967"/>
        <v>100</v>
      </c>
      <c r="J2845" s="44">
        <v>100</v>
      </c>
      <c r="K2845" s="44">
        <f t="shared" si="1969"/>
        <v>0</v>
      </c>
      <c r="L2845" s="44">
        <v>0</v>
      </c>
      <c r="M2845" s="44">
        <v>0</v>
      </c>
      <c r="N2845" s="44">
        <v>0</v>
      </c>
      <c r="O2845" s="44">
        <v>0</v>
      </c>
      <c r="P2845" s="44">
        <v>0</v>
      </c>
      <c r="Q2845" s="44">
        <v>100</v>
      </c>
      <c r="R2845" s="44">
        <v>100</v>
      </c>
      <c r="S2845" s="44">
        <v>0</v>
      </c>
      <c r="T2845" s="44">
        <f t="shared" si="1974"/>
        <v>0</v>
      </c>
      <c r="U2845" s="44"/>
      <c r="V2845" s="44"/>
      <c r="W2845" s="44"/>
      <c r="X2845" s="44">
        <f t="shared" si="1975"/>
        <v>0</v>
      </c>
      <c r="Y2845" s="209">
        <f t="shared" si="1971"/>
        <v>0</v>
      </c>
    </row>
    <row r="2846" spans="1:25" ht="20.399999999999999">
      <c r="A2846" s="20" t="s">
        <v>0</v>
      </c>
      <c r="B2846" s="20" t="s">
        <v>0</v>
      </c>
      <c r="C2846" s="20" t="s">
        <v>0</v>
      </c>
      <c r="D2846" s="21" t="s">
        <v>0</v>
      </c>
      <c r="E2846" s="21" t="s">
        <v>0</v>
      </c>
      <c r="F2846" s="21" t="s">
        <v>0</v>
      </c>
      <c r="G2846" s="150" t="s">
        <v>0</v>
      </c>
      <c r="H2846" s="30" t="s">
        <v>60</v>
      </c>
      <c r="I2846" s="31">
        <f t="shared" si="1967"/>
        <v>27000</v>
      </c>
      <c r="J2846" s="31">
        <f t="shared" ref="J2846:X2846" si="1984">SUM(J2847)</f>
        <v>0</v>
      </c>
      <c r="K2846" s="31">
        <f t="shared" si="1969"/>
        <v>27000</v>
      </c>
      <c r="L2846" s="31">
        <f t="shared" si="1984"/>
        <v>27000</v>
      </c>
      <c r="M2846" s="31">
        <f t="shared" si="1984"/>
        <v>0</v>
      </c>
      <c r="N2846" s="31">
        <f t="shared" si="1984"/>
        <v>0</v>
      </c>
      <c r="O2846" s="31">
        <f t="shared" si="1984"/>
        <v>0</v>
      </c>
      <c r="P2846" s="31">
        <f t="shared" si="1984"/>
        <v>0</v>
      </c>
      <c r="Q2846" s="31">
        <f t="shared" si="1984"/>
        <v>28000</v>
      </c>
      <c r="R2846" s="31">
        <f t="shared" si="1984"/>
        <v>0</v>
      </c>
      <c r="S2846" s="31">
        <f t="shared" si="1984"/>
        <v>0</v>
      </c>
      <c r="T2846" s="31">
        <f t="shared" si="1984"/>
        <v>0</v>
      </c>
      <c r="U2846" s="31">
        <f t="shared" si="1984"/>
        <v>0</v>
      </c>
      <c r="V2846" s="31">
        <f t="shared" si="1984"/>
        <v>0</v>
      </c>
      <c r="W2846" s="31">
        <f t="shared" si="1984"/>
        <v>0</v>
      </c>
      <c r="X2846" s="31">
        <f t="shared" si="1984"/>
        <v>0</v>
      </c>
      <c r="Y2846" s="220">
        <f t="shared" si="1971"/>
        <v>0</v>
      </c>
    </row>
    <row r="2847" spans="1:25">
      <c r="A2847" s="23" t="s">
        <v>786</v>
      </c>
      <c r="B2847" s="23" t="s">
        <v>172</v>
      </c>
      <c r="C2847" s="23" t="s">
        <v>1164</v>
      </c>
      <c r="D2847" s="23" t="s">
        <v>1165</v>
      </c>
      <c r="E2847" s="21" t="s">
        <v>166</v>
      </c>
      <c r="F2847" s="21" t="s">
        <v>0</v>
      </c>
      <c r="G2847" s="150" t="s">
        <v>0</v>
      </c>
      <c r="H2847" s="21" t="s">
        <v>53</v>
      </c>
      <c r="I2847" s="66">
        <f t="shared" si="1967"/>
        <v>27000</v>
      </c>
      <c r="J2847" s="66">
        <f t="shared" ref="J2847:P2847" si="1985">SUM(J2848:J2849)</f>
        <v>0</v>
      </c>
      <c r="K2847" s="66">
        <f t="shared" si="1969"/>
        <v>27000</v>
      </c>
      <c r="L2847" s="66">
        <f t="shared" si="1985"/>
        <v>27000</v>
      </c>
      <c r="M2847" s="66">
        <f t="shared" si="1985"/>
        <v>0</v>
      </c>
      <c r="N2847" s="66">
        <f t="shared" si="1985"/>
        <v>0</v>
      </c>
      <c r="O2847" s="66">
        <f t="shared" si="1985"/>
        <v>0</v>
      </c>
      <c r="P2847" s="66">
        <f t="shared" si="1985"/>
        <v>0</v>
      </c>
      <c r="Q2847" s="66">
        <f>SUM(Q2848:Q2849)</f>
        <v>28000</v>
      </c>
      <c r="R2847" s="66">
        <f>SUM(R2848:R2849)</f>
        <v>0</v>
      </c>
      <c r="S2847" s="66">
        <f>SUM(S2848:S2849)</f>
        <v>0</v>
      </c>
      <c r="T2847" s="66">
        <f t="shared" ref="T2847:X2847" si="1986">SUM(T2848:T2849)</f>
        <v>0</v>
      </c>
      <c r="U2847" s="66">
        <f t="shared" si="1986"/>
        <v>0</v>
      </c>
      <c r="V2847" s="66">
        <f t="shared" si="1986"/>
        <v>0</v>
      </c>
      <c r="W2847" s="66">
        <f t="shared" si="1986"/>
        <v>0</v>
      </c>
      <c r="X2847" s="66">
        <f t="shared" si="1986"/>
        <v>0</v>
      </c>
      <c r="Y2847" s="208">
        <f t="shared" si="1971"/>
        <v>0</v>
      </c>
    </row>
    <row r="2848" spans="1:25">
      <c r="A2848" s="23" t="s">
        <v>786</v>
      </c>
      <c r="B2848" s="23" t="s">
        <v>172</v>
      </c>
      <c r="C2848" s="23" t="s">
        <v>1164</v>
      </c>
      <c r="D2848" s="23" t="s">
        <v>1165</v>
      </c>
      <c r="E2848" s="22">
        <v>8213</v>
      </c>
      <c r="F2848" s="23"/>
      <c r="G2848" s="128" t="s">
        <v>3378</v>
      </c>
      <c r="H2848" s="32" t="s">
        <v>56</v>
      </c>
      <c r="I2848" s="44">
        <f t="shared" si="1967"/>
        <v>17000</v>
      </c>
      <c r="J2848" s="44">
        <v>0</v>
      </c>
      <c r="K2848" s="44">
        <f t="shared" si="1969"/>
        <v>17000</v>
      </c>
      <c r="L2848" s="44">
        <v>17000</v>
      </c>
      <c r="M2848" s="44">
        <v>0</v>
      </c>
      <c r="N2848" s="44">
        <v>0</v>
      </c>
      <c r="O2848" s="44">
        <v>0</v>
      </c>
      <c r="P2848" s="44">
        <v>0</v>
      </c>
      <c r="Q2848" s="44">
        <v>18000</v>
      </c>
      <c r="R2848" s="44">
        <v>0</v>
      </c>
      <c r="S2848" s="44">
        <v>0</v>
      </c>
      <c r="T2848" s="44">
        <f t="shared" si="1974"/>
        <v>0</v>
      </c>
      <c r="U2848" s="44"/>
      <c r="V2848" s="44"/>
      <c r="W2848" s="44"/>
      <c r="X2848" s="44">
        <f t="shared" si="1975"/>
        <v>0</v>
      </c>
      <c r="Y2848" s="209">
        <f t="shared" si="1971"/>
        <v>0</v>
      </c>
    </row>
    <row r="2849" spans="1:25">
      <c r="A2849" s="23" t="s">
        <v>786</v>
      </c>
      <c r="B2849" s="23" t="s">
        <v>172</v>
      </c>
      <c r="C2849" s="23" t="s">
        <v>1164</v>
      </c>
      <c r="D2849" s="23" t="s">
        <v>1165</v>
      </c>
      <c r="E2849" s="22">
        <v>8216</v>
      </c>
      <c r="F2849" s="23"/>
      <c r="G2849" s="128" t="s">
        <v>3378</v>
      </c>
      <c r="H2849" s="32" t="s">
        <v>59</v>
      </c>
      <c r="I2849" s="44">
        <f t="shared" si="1967"/>
        <v>10000</v>
      </c>
      <c r="J2849" s="44">
        <v>0</v>
      </c>
      <c r="K2849" s="44">
        <f t="shared" si="1969"/>
        <v>10000</v>
      </c>
      <c r="L2849" s="44">
        <v>10000</v>
      </c>
      <c r="M2849" s="44">
        <v>0</v>
      </c>
      <c r="N2849" s="44">
        <v>0</v>
      </c>
      <c r="O2849" s="44">
        <v>0</v>
      </c>
      <c r="P2849" s="44">
        <v>0</v>
      </c>
      <c r="Q2849" s="44">
        <v>10000</v>
      </c>
      <c r="R2849" s="44">
        <v>0</v>
      </c>
      <c r="S2849" s="44">
        <v>0</v>
      </c>
      <c r="T2849" s="44">
        <f t="shared" si="1974"/>
        <v>0</v>
      </c>
      <c r="U2849" s="44"/>
      <c r="V2849" s="44"/>
      <c r="W2849" s="44"/>
      <c r="X2849" s="44">
        <f t="shared" si="1975"/>
        <v>0</v>
      </c>
      <c r="Y2849" s="209">
        <f t="shared" si="1971"/>
        <v>0</v>
      </c>
    </row>
    <row r="2850" spans="1:25">
      <c r="A2850" s="32" t="s">
        <v>0</v>
      </c>
      <c r="B2850" s="32" t="s">
        <v>0</v>
      </c>
      <c r="C2850" s="32" t="s">
        <v>0</v>
      </c>
      <c r="D2850" s="32" t="s">
        <v>0</v>
      </c>
      <c r="E2850" s="32" t="s">
        <v>0</v>
      </c>
      <c r="F2850" s="32" t="s">
        <v>0</v>
      </c>
      <c r="G2850" s="154" t="s">
        <v>0</v>
      </c>
      <c r="H2850" s="30" t="s">
        <v>1174</v>
      </c>
      <c r="I2850" s="31">
        <f t="shared" si="1967"/>
        <v>2004159</v>
      </c>
      <c r="J2850" s="31">
        <f t="shared" ref="J2850:P2850" si="1987">SUM(J2820,J2843,J2846)</f>
        <v>1784009</v>
      </c>
      <c r="K2850" s="31">
        <f t="shared" si="1969"/>
        <v>220150</v>
      </c>
      <c r="L2850" s="31">
        <f t="shared" si="1987"/>
        <v>215150</v>
      </c>
      <c r="M2850" s="31">
        <f t="shared" si="1987"/>
        <v>0</v>
      </c>
      <c r="N2850" s="31">
        <f t="shared" si="1987"/>
        <v>5000</v>
      </c>
      <c r="O2850" s="31">
        <f t="shared" si="1987"/>
        <v>0</v>
      </c>
      <c r="P2850" s="31">
        <f t="shared" si="1987"/>
        <v>0</v>
      </c>
      <c r="Q2850" s="31">
        <f>SUM(Q2820,Q2843,Q2846)</f>
        <v>2107313</v>
      </c>
      <c r="R2850" s="31">
        <f>SUM(R2820,R2843,R2846)</f>
        <v>1875913</v>
      </c>
      <c r="S2850" s="31">
        <f>SUM(S2820,S2843,S2846)</f>
        <v>1597155</v>
      </c>
      <c r="T2850" s="31">
        <f t="shared" ref="T2850:X2850" si="1988">SUM(T2820,T2843,T2846)</f>
        <v>278658</v>
      </c>
      <c r="U2850" s="31">
        <f t="shared" si="1988"/>
        <v>162117</v>
      </c>
      <c r="V2850" s="31">
        <f t="shared" si="1988"/>
        <v>111316</v>
      </c>
      <c r="W2850" s="31">
        <f t="shared" si="1988"/>
        <v>5225</v>
      </c>
      <c r="X2850" s="31">
        <f t="shared" si="1988"/>
        <v>1875813</v>
      </c>
      <c r="Y2850" s="220">
        <f t="shared" si="1971"/>
        <v>99.994669262380512</v>
      </c>
    </row>
    <row r="2851" spans="1:25" ht="15" thickBot="1">
      <c r="A2851" s="32" t="s">
        <v>0</v>
      </c>
      <c r="B2851" s="32" t="s">
        <v>0</v>
      </c>
      <c r="C2851" s="32" t="s">
        <v>0</v>
      </c>
      <c r="D2851" s="32" t="s">
        <v>0</v>
      </c>
      <c r="E2851" s="32" t="s">
        <v>0</v>
      </c>
      <c r="F2851" s="32" t="s">
        <v>0</v>
      </c>
      <c r="G2851" s="154" t="s">
        <v>0</v>
      </c>
      <c r="H2851" s="21" t="s">
        <v>170</v>
      </c>
      <c r="I2851" s="66">
        <f t="shared" si="1967"/>
        <v>50</v>
      </c>
      <c r="J2851" s="66">
        <v>50</v>
      </c>
      <c r="K2851" s="66">
        <f t="shared" si="1969"/>
        <v>0</v>
      </c>
      <c r="L2851" s="66" t="s">
        <v>0</v>
      </c>
      <c r="M2851" s="66" t="s">
        <v>0</v>
      </c>
      <c r="N2851" s="66" t="s">
        <v>0</v>
      </c>
      <c r="O2851" s="66" t="s">
        <v>0</v>
      </c>
      <c r="P2851" s="66" t="s">
        <v>0</v>
      </c>
      <c r="Q2851" s="66">
        <v>0</v>
      </c>
      <c r="R2851" s="66"/>
      <c r="S2851" s="66"/>
      <c r="T2851" s="66"/>
      <c r="U2851" s="66"/>
      <c r="V2851" s="66"/>
      <c r="W2851" s="66"/>
      <c r="X2851" s="66"/>
      <c r="Y2851" s="208">
        <v>0</v>
      </c>
    </row>
    <row r="2852" spans="1:25" ht="41.4" thickBot="1">
      <c r="A2852" s="252" t="s">
        <v>0</v>
      </c>
      <c r="B2852" s="252" t="s">
        <v>0</v>
      </c>
      <c r="C2852" s="252" t="s">
        <v>0</v>
      </c>
      <c r="D2852" s="252" t="s">
        <v>0</v>
      </c>
      <c r="E2852" s="252" t="s">
        <v>0</v>
      </c>
      <c r="F2852" s="252" t="s">
        <v>0</v>
      </c>
      <c r="G2852" s="258" t="s">
        <v>0</v>
      </c>
      <c r="H2852" s="24" t="s">
        <v>72</v>
      </c>
      <c r="I2852" s="1" t="s">
        <v>3093</v>
      </c>
      <c r="J2852" s="1" t="s">
        <v>3130</v>
      </c>
      <c r="K2852" s="1" t="s">
        <v>3</v>
      </c>
      <c r="L2852" s="1" t="s">
        <v>4</v>
      </c>
      <c r="M2852" s="1" t="s">
        <v>5</v>
      </c>
      <c r="N2852" s="1" t="s">
        <v>6</v>
      </c>
      <c r="O2852" s="1" t="s">
        <v>7</v>
      </c>
      <c r="P2852" s="1" t="s">
        <v>8</v>
      </c>
      <c r="Q2852" s="1" t="s">
        <v>3344</v>
      </c>
      <c r="R2852" s="1" t="s">
        <v>3427</v>
      </c>
      <c r="S2852" s="1" t="s">
        <v>3447</v>
      </c>
      <c r="T2852" s="1" t="s">
        <v>3448</v>
      </c>
      <c r="U2852" s="1" t="s">
        <v>3452</v>
      </c>
      <c r="V2852" s="1" t="s">
        <v>3449</v>
      </c>
      <c r="W2852" s="1" t="s">
        <v>3450</v>
      </c>
      <c r="X2852" s="1" t="s">
        <v>3451</v>
      </c>
      <c r="Y2852" s="216" t="s">
        <v>3385</v>
      </c>
    </row>
    <row r="2853" spans="1:25">
      <c r="A2853" s="253"/>
      <c r="B2853" s="253"/>
      <c r="C2853" s="253"/>
      <c r="D2853" s="253"/>
      <c r="E2853" s="253"/>
      <c r="F2853" s="253"/>
      <c r="G2853" s="259"/>
      <c r="H2853" s="33" t="s">
        <v>0</v>
      </c>
      <c r="I2853" s="45">
        <v>1</v>
      </c>
      <c r="J2853" s="45">
        <v>3</v>
      </c>
      <c r="K2853" s="45" t="s">
        <v>9</v>
      </c>
      <c r="L2853" s="45">
        <v>5</v>
      </c>
      <c r="M2853" s="45">
        <v>6</v>
      </c>
      <c r="N2853" s="45">
        <v>7</v>
      </c>
      <c r="O2853" s="45">
        <v>8</v>
      </c>
      <c r="P2853" s="45">
        <v>9</v>
      </c>
      <c r="Q2853" s="45">
        <v>1</v>
      </c>
      <c r="R2853" s="45">
        <v>2</v>
      </c>
      <c r="S2853" s="45">
        <v>3</v>
      </c>
      <c r="T2853" s="45" t="s">
        <v>3453</v>
      </c>
      <c r="U2853" s="45">
        <v>5</v>
      </c>
      <c r="V2853" s="45">
        <v>6</v>
      </c>
      <c r="W2853" s="45">
        <v>7</v>
      </c>
      <c r="X2853" s="45" t="s">
        <v>3454</v>
      </c>
      <c r="Y2853" s="276">
        <v>9</v>
      </c>
    </row>
    <row r="2854" spans="1:25">
      <c r="A2854" s="253"/>
      <c r="B2854" s="253"/>
      <c r="C2854" s="253"/>
      <c r="D2854" s="253"/>
      <c r="E2854" s="253"/>
      <c r="F2854" s="253"/>
      <c r="G2854" s="259"/>
      <c r="H2854" s="34" t="s">
        <v>108</v>
      </c>
      <c r="I2854" s="35">
        <f t="shared" si="1967"/>
        <v>2004159</v>
      </c>
      <c r="J2854" s="35">
        <f t="shared" ref="J2854:P2854" si="1989">SUM(J2850)</f>
        <v>1784009</v>
      </c>
      <c r="K2854" s="35">
        <f t="shared" si="1969"/>
        <v>220150</v>
      </c>
      <c r="L2854" s="35">
        <f t="shared" si="1989"/>
        <v>215150</v>
      </c>
      <c r="M2854" s="35">
        <f t="shared" si="1989"/>
        <v>0</v>
      </c>
      <c r="N2854" s="35">
        <f t="shared" si="1989"/>
        <v>5000</v>
      </c>
      <c r="O2854" s="35">
        <f t="shared" si="1989"/>
        <v>0</v>
      </c>
      <c r="P2854" s="35">
        <f t="shared" si="1989"/>
        <v>0</v>
      </c>
      <c r="Q2854" s="35">
        <f>SUM(Q2850)</f>
        <v>2107313</v>
      </c>
      <c r="R2854" s="35">
        <f>SUM(R2850)</f>
        <v>1875913</v>
      </c>
      <c r="S2854" s="35">
        <f>SUM(S2850)</f>
        <v>1597155</v>
      </c>
      <c r="T2854" s="35">
        <f t="shared" ref="T2854:X2854" si="1990">SUM(T2850)</f>
        <v>278658</v>
      </c>
      <c r="U2854" s="35">
        <f t="shared" si="1990"/>
        <v>162117</v>
      </c>
      <c r="V2854" s="35">
        <f t="shared" si="1990"/>
        <v>111316</v>
      </c>
      <c r="W2854" s="35">
        <f t="shared" si="1990"/>
        <v>5225</v>
      </c>
      <c r="X2854" s="35">
        <f t="shared" si="1990"/>
        <v>1875813</v>
      </c>
      <c r="Y2854" s="218">
        <f t="shared" ref="Y2854:Y2855" si="1991">IF(R2854=0,0,(X2854/R2854)*100)</f>
        <v>99.994669262380512</v>
      </c>
    </row>
    <row r="2855" spans="1:25">
      <c r="A2855" s="253"/>
      <c r="B2855" s="253"/>
      <c r="C2855" s="253"/>
      <c r="D2855" s="253"/>
      <c r="E2855" s="253"/>
      <c r="F2855" s="253"/>
      <c r="G2855" s="259"/>
      <c r="H2855" s="36" t="s">
        <v>69</v>
      </c>
      <c r="I2855" s="35">
        <f t="shared" si="1967"/>
        <v>2004159</v>
      </c>
      <c r="J2855" s="35">
        <f t="shared" ref="J2855:P2855" si="1992">SUM(J2854)</f>
        <v>1784009</v>
      </c>
      <c r="K2855" s="35">
        <f t="shared" si="1969"/>
        <v>220150</v>
      </c>
      <c r="L2855" s="35">
        <f t="shared" si="1992"/>
        <v>215150</v>
      </c>
      <c r="M2855" s="35">
        <f t="shared" si="1992"/>
        <v>0</v>
      </c>
      <c r="N2855" s="35">
        <f t="shared" si="1992"/>
        <v>5000</v>
      </c>
      <c r="O2855" s="35">
        <f t="shared" si="1992"/>
        <v>0</v>
      </c>
      <c r="P2855" s="35">
        <f t="shared" si="1992"/>
        <v>0</v>
      </c>
      <c r="Q2855" s="35">
        <f>SUM(Q2854)</f>
        <v>2107313</v>
      </c>
      <c r="R2855" s="35">
        <f>SUM(R2854)</f>
        <v>1875913</v>
      </c>
      <c r="S2855" s="35">
        <f>SUM(S2854)</f>
        <v>1597155</v>
      </c>
      <c r="T2855" s="35">
        <f t="shared" ref="T2855:X2855" si="1993">SUM(T2854)</f>
        <v>278658</v>
      </c>
      <c r="U2855" s="35">
        <f t="shared" si="1993"/>
        <v>162117</v>
      </c>
      <c r="V2855" s="35">
        <f t="shared" si="1993"/>
        <v>111316</v>
      </c>
      <c r="W2855" s="35">
        <f t="shared" si="1993"/>
        <v>5225</v>
      </c>
      <c r="X2855" s="35">
        <f t="shared" si="1993"/>
        <v>1875813</v>
      </c>
      <c r="Y2855" s="218">
        <f t="shared" si="1991"/>
        <v>99.994669262380512</v>
      </c>
    </row>
    <row r="2856" spans="1:25" ht="15" thickBot="1">
      <c r="A2856" s="254"/>
      <c r="B2856" s="254"/>
      <c r="C2856" s="254"/>
      <c r="D2856" s="254"/>
      <c r="E2856" s="254"/>
      <c r="F2856" s="254"/>
      <c r="G2856" s="260"/>
    </row>
    <row r="2857" spans="1:25" ht="41.4" thickBot="1">
      <c r="A2857" s="24" t="s">
        <v>123</v>
      </c>
      <c r="B2857" s="24" t="s">
        <v>124</v>
      </c>
      <c r="C2857" s="24" t="s">
        <v>125</v>
      </c>
      <c r="D2857" s="25" t="s">
        <v>0</v>
      </c>
      <c r="E2857" s="24" t="s">
        <v>126</v>
      </c>
      <c r="F2857" s="24" t="s">
        <v>127</v>
      </c>
      <c r="G2857" s="151" t="s">
        <v>128</v>
      </c>
      <c r="H2857" s="24" t="s">
        <v>1</v>
      </c>
      <c r="I2857" s="1" t="s">
        <v>3093</v>
      </c>
      <c r="J2857" s="1" t="s">
        <v>3130</v>
      </c>
      <c r="K2857" s="1" t="s">
        <v>3</v>
      </c>
      <c r="L2857" s="1" t="s">
        <v>4</v>
      </c>
      <c r="M2857" s="1" t="s">
        <v>5</v>
      </c>
      <c r="N2857" s="1" t="s">
        <v>6</v>
      </c>
      <c r="O2857" s="1" t="s">
        <v>7</v>
      </c>
      <c r="P2857" s="1" t="s">
        <v>8</v>
      </c>
      <c r="Q2857" s="1" t="s">
        <v>3344</v>
      </c>
      <c r="R2857" s="1" t="s">
        <v>3427</v>
      </c>
      <c r="S2857" s="1" t="s">
        <v>3447</v>
      </c>
      <c r="T2857" s="1" t="s">
        <v>3448</v>
      </c>
      <c r="U2857" s="1" t="s">
        <v>3452</v>
      </c>
      <c r="V2857" s="1" t="s">
        <v>3449</v>
      </c>
      <c r="W2857" s="1" t="s">
        <v>3450</v>
      </c>
      <c r="X2857" s="1" t="s">
        <v>3451</v>
      </c>
      <c r="Y2857" s="216" t="s">
        <v>3385</v>
      </c>
    </row>
    <row r="2858" spans="1:25">
      <c r="A2858" s="26" t="s">
        <v>0</v>
      </c>
      <c r="B2858" s="26" t="s">
        <v>0</v>
      </c>
      <c r="C2858" s="26" t="s">
        <v>0</v>
      </c>
      <c r="D2858" s="27" t="s">
        <v>0</v>
      </c>
      <c r="E2858" s="27" t="s">
        <v>0</v>
      </c>
      <c r="F2858" s="28" t="s">
        <v>0</v>
      </c>
      <c r="G2858" s="152" t="s">
        <v>0</v>
      </c>
      <c r="H2858" s="29" t="s">
        <v>0</v>
      </c>
      <c r="I2858" s="45">
        <v>1</v>
      </c>
      <c r="J2858" s="45">
        <v>3</v>
      </c>
      <c r="K2858" s="45" t="s">
        <v>9</v>
      </c>
      <c r="L2858" s="45">
        <v>5</v>
      </c>
      <c r="M2858" s="45">
        <v>6</v>
      </c>
      <c r="N2858" s="45">
        <v>7</v>
      </c>
      <c r="O2858" s="45">
        <v>8</v>
      </c>
      <c r="P2858" s="45">
        <v>9</v>
      </c>
      <c r="Q2858" s="45">
        <v>1</v>
      </c>
      <c r="R2858" s="45">
        <v>2</v>
      </c>
      <c r="S2858" s="45">
        <v>3</v>
      </c>
      <c r="T2858" s="45" t="s">
        <v>3453</v>
      </c>
      <c r="U2858" s="45">
        <v>5</v>
      </c>
      <c r="V2858" s="45">
        <v>6</v>
      </c>
      <c r="W2858" s="45">
        <v>7</v>
      </c>
      <c r="X2858" s="45" t="s">
        <v>3454</v>
      </c>
      <c r="Y2858" s="276">
        <v>9</v>
      </c>
    </row>
    <row r="2859" spans="1:25">
      <c r="A2859" s="133" t="s">
        <v>786</v>
      </c>
      <c r="B2859" s="133" t="s">
        <v>172</v>
      </c>
      <c r="C2859" s="109" t="s">
        <v>1175</v>
      </c>
      <c r="D2859" s="109" t="s">
        <v>1176</v>
      </c>
      <c r="E2859" s="98" t="s">
        <v>0</v>
      </c>
      <c r="F2859" s="98" t="s">
        <v>0</v>
      </c>
      <c r="G2859" s="153" t="s">
        <v>0</v>
      </c>
      <c r="H2859" s="98" t="s">
        <v>1177</v>
      </c>
      <c r="I2859" s="110"/>
      <c r="J2859" s="110"/>
      <c r="K2859" s="110"/>
      <c r="L2859" s="110" t="s">
        <v>0</v>
      </c>
      <c r="M2859" s="110" t="s">
        <v>0</v>
      </c>
      <c r="N2859" s="110" t="s">
        <v>0</v>
      </c>
      <c r="O2859" s="110" t="s">
        <v>0</v>
      </c>
      <c r="P2859" s="110" t="s">
        <v>0</v>
      </c>
      <c r="Q2859" s="110"/>
      <c r="R2859" s="110"/>
      <c r="S2859" s="110"/>
      <c r="T2859" s="110" t="s">
        <v>0</v>
      </c>
      <c r="U2859" s="110" t="s">
        <v>0</v>
      </c>
      <c r="V2859" s="110" t="s">
        <v>0</v>
      </c>
      <c r="W2859" s="110" t="s">
        <v>0</v>
      </c>
      <c r="X2859" s="110" t="s">
        <v>0</v>
      </c>
      <c r="Y2859" s="217"/>
    </row>
    <row r="2860" spans="1:25" ht="20.399999999999999">
      <c r="A2860" s="20" t="s">
        <v>0</v>
      </c>
      <c r="B2860" s="20" t="s">
        <v>0</v>
      </c>
      <c r="C2860" s="20" t="s">
        <v>0</v>
      </c>
      <c r="D2860" s="21" t="s">
        <v>0</v>
      </c>
      <c r="E2860" s="21" t="s">
        <v>0</v>
      </c>
      <c r="F2860" s="21" t="s">
        <v>0</v>
      </c>
      <c r="G2860" s="150" t="s">
        <v>0</v>
      </c>
      <c r="H2860" s="30" t="s">
        <v>33</v>
      </c>
      <c r="I2860" s="31">
        <f t="shared" si="1967"/>
        <v>2109770</v>
      </c>
      <c r="J2860" s="31">
        <f t="shared" ref="J2860:P2860" si="1994">SUM(J2861,J2869,J2871)</f>
        <v>1880470</v>
      </c>
      <c r="K2860" s="31">
        <f t="shared" si="1969"/>
        <v>229300</v>
      </c>
      <c r="L2860" s="31">
        <f t="shared" si="1994"/>
        <v>224300</v>
      </c>
      <c r="M2860" s="31">
        <f t="shared" si="1994"/>
        <v>0</v>
      </c>
      <c r="N2860" s="31">
        <f t="shared" si="1994"/>
        <v>5000</v>
      </c>
      <c r="O2860" s="31">
        <f t="shared" si="1994"/>
        <v>0</v>
      </c>
      <c r="P2860" s="31">
        <f t="shared" si="1994"/>
        <v>0</v>
      </c>
      <c r="Q2860" s="31">
        <f>SUM(Q2861,Q2869,Q2871)</f>
        <v>2220843</v>
      </c>
      <c r="R2860" s="31">
        <f>SUM(R2861,R2869,R2871)</f>
        <v>1981293</v>
      </c>
      <c r="S2860" s="31">
        <f>SUM(S2861,S2869,S2871)</f>
        <v>1728986</v>
      </c>
      <c r="T2860" s="31">
        <f t="shared" ref="T2860:X2860" si="1995">SUM(T2861,T2869,T2871)</f>
        <v>252307</v>
      </c>
      <c r="U2860" s="31">
        <f t="shared" si="1995"/>
        <v>179836</v>
      </c>
      <c r="V2860" s="31">
        <f t="shared" si="1995"/>
        <v>58361</v>
      </c>
      <c r="W2860" s="31">
        <f t="shared" si="1995"/>
        <v>14110</v>
      </c>
      <c r="X2860" s="31">
        <f t="shared" si="1995"/>
        <v>1981293</v>
      </c>
      <c r="Y2860" s="220">
        <f t="shared" ref="Y2860:Y2890" si="1996">IF(R2860=0,0,(X2860/R2860)*100)</f>
        <v>100</v>
      </c>
    </row>
    <row r="2861" spans="1:25">
      <c r="A2861" s="23" t="s">
        <v>786</v>
      </c>
      <c r="B2861" s="23" t="s">
        <v>172</v>
      </c>
      <c r="C2861" s="23" t="s">
        <v>1175</v>
      </c>
      <c r="D2861" s="23" t="s">
        <v>1176</v>
      </c>
      <c r="E2861" s="21" t="s">
        <v>132</v>
      </c>
      <c r="F2861" s="21" t="s">
        <v>0</v>
      </c>
      <c r="G2861" s="150" t="s">
        <v>0</v>
      </c>
      <c r="H2861" s="21" t="s">
        <v>11</v>
      </c>
      <c r="I2861" s="66">
        <f t="shared" si="1967"/>
        <v>1627173</v>
      </c>
      <c r="J2861" s="66">
        <f t="shared" ref="J2861:P2861" si="1997">SUM(J2862,J2863)</f>
        <v>1535873</v>
      </c>
      <c r="K2861" s="66">
        <f t="shared" si="1969"/>
        <v>91300</v>
      </c>
      <c r="L2861" s="66">
        <f t="shared" si="1997"/>
        <v>91300</v>
      </c>
      <c r="M2861" s="66">
        <f t="shared" si="1997"/>
        <v>0</v>
      </c>
      <c r="N2861" s="66">
        <f t="shared" si="1997"/>
        <v>0</v>
      </c>
      <c r="O2861" s="66">
        <f t="shared" si="1997"/>
        <v>0</v>
      </c>
      <c r="P2861" s="66">
        <f t="shared" si="1997"/>
        <v>0</v>
      </c>
      <c r="Q2861" s="66">
        <f>SUM(Q2862,Q2863)</f>
        <v>1712297</v>
      </c>
      <c r="R2861" s="66">
        <f>SUM(R2862,R2863)</f>
        <v>1620997</v>
      </c>
      <c r="S2861" s="66">
        <f>SUM(S2862,S2863)</f>
        <v>1427966</v>
      </c>
      <c r="T2861" s="66">
        <f t="shared" ref="T2861:X2861" si="1998">SUM(T2862,T2863)</f>
        <v>193031</v>
      </c>
      <c r="U2861" s="66">
        <f t="shared" si="1998"/>
        <v>150500</v>
      </c>
      <c r="V2861" s="66">
        <f t="shared" si="1998"/>
        <v>42531</v>
      </c>
      <c r="W2861" s="66">
        <f t="shared" si="1998"/>
        <v>0</v>
      </c>
      <c r="X2861" s="66">
        <f t="shared" si="1998"/>
        <v>1620997</v>
      </c>
      <c r="Y2861" s="208">
        <f t="shared" si="1996"/>
        <v>100</v>
      </c>
    </row>
    <row r="2862" spans="1:25">
      <c r="A2862" s="23" t="s">
        <v>786</v>
      </c>
      <c r="B2862" s="23" t="s">
        <v>172</v>
      </c>
      <c r="C2862" s="23" t="s">
        <v>1175</v>
      </c>
      <c r="D2862" s="23" t="s">
        <v>1176</v>
      </c>
      <c r="E2862" s="22">
        <v>6111</v>
      </c>
      <c r="F2862" s="23"/>
      <c r="G2862" s="128" t="s">
        <v>3378</v>
      </c>
      <c r="H2862" s="32" t="s">
        <v>12</v>
      </c>
      <c r="I2862" s="44">
        <f t="shared" si="1967"/>
        <v>1436973</v>
      </c>
      <c r="J2862" s="44">
        <v>1356973</v>
      </c>
      <c r="K2862" s="44">
        <f t="shared" si="1969"/>
        <v>80000</v>
      </c>
      <c r="L2862" s="44">
        <v>80000</v>
      </c>
      <c r="M2862" s="44">
        <v>0</v>
      </c>
      <c r="N2862" s="44">
        <v>0</v>
      </c>
      <c r="O2862" s="44">
        <v>0</v>
      </c>
      <c r="P2862" s="44">
        <v>0</v>
      </c>
      <c r="Q2862" s="44">
        <v>1517361</v>
      </c>
      <c r="R2862" s="44">
        <v>1437361</v>
      </c>
      <c r="S2862" s="44">
        <v>1257830</v>
      </c>
      <c r="T2862" s="44">
        <f t="shared" ref="T2862:T2889" si="1999">U2862+V2862+W2862</f>
        <v>179531</v>
      </c>
      <c r="U2862" s="44">
        <v>137000</v>
      </c>
      <c r="V2862" s="44">
        <v>42531</v>
      </c>
      <c r="W2862" s="44"/>
      <c r="X2862" s="44">
        <f t="shared" ref="X2862:X2889" si="2000">S2862+T2862</f>
        <v>1437361</v>
      </c>
      <c r="Y2862" s="209">
        <f t="shared" si="1996"/>
        <v>100</v>
      </c>
    </row>
    <row r="2863" spans="1:25">
      <c r="A2863" s="20" t="s">
        <v>786</v>
      </c>
      <c r="B2863" s="20" t="s">
        <v>172</v>
      </c>
      <c r="C2863" s="20" t="s">
        <v>1175</v>
      </c>
      <c r="D2863" s="20" t="s">
        <v>1176</v>
      </c>
      <c r="E2863" s="20" t="s">
        <v>134</v>
      </c>
      <c r="F2863" s="23" t="s">
        <v>0</v>
      </c>
      <c r="G2863" s="154" t="s">
        <v>0</v>
      </c>
      <c r="H2863" s="21" t="s">
        <v>13</v>
      </c>
      <c r="I2863" s="66">
        <f t="shared" si="1967"/>
        <v>190200</v>
      </c>
      <c r="J2863" s="66">
        <f t="shared" ref="J2863:P2863" si="2001">SUM(J2864:J2868)</f>
        <v>178900</v>
      </c>
      <c r="K2863" s="66">
        <f t="shared" si="1969"/>
        <v>11300</v>
      </c>
      <c r="L2863" s="66">
        <f t="shared" si="2001"/>
        <v>11300</v>
      </c>
      <c r="M2863" s="66">
        <f t="shared" si="2001"/>
        <v>0</v>
      </c>
      <c r="N2863" s="66">
        <f t="shared" si="2001"/>
        <v>0</v>
      </c>
      <c r="O2863" s="66">
        <f t="shared" si="2001"/>
        <v>0</v>
      </c>
      <c r="P2863" s="66">
        <f t="shared" si="2001"/>
        <v>0</v>
      </c>
      <c r="Q2863" s="66">
        <f>SUM(Q2864:Q2868)</f>
        <v>194936</v>
      </c>
      <c r="R2863" s="66">
        <f>SUM(R2864:R2868)</f>
        <v>183636</v>
      </c>
      <c r="S2863" s="66">
        <f>SUM(S2864:S2868)</f>
        <v>170136</v>
      </c>
      <c r="T2863" s="66">
        <f t="shared" ref="T2863:X2863" si="2002">SUM(T2864:T2868)</f>
        <v>13500</v>
      </c>
      <c r="U2863" s="66">
        <f t="shared" si="2002"/>
        <v>13500</v>
      </c>
      <c r="V2863" s="66">
        <f t="shared" si="2002"/>
        <v>0</v>
      </c>
      <c r="W2863" s="66">
        <f t="shared" si="2002"/>
        <v>0</v>
      </c>
      <c r="X2863" s="66">
        <f t="shared" si="2002"/>
        <v>183636</v>
      </c>
      <c r="Y2863" s="208">
        <f t="shared" si="1996"/>
        <v>100</v>
      </c>
    </row>
    <row r="2864" spans="1:25">
      <c r="A2864" s="23" t="s">
        <v>786</v>
      </c>
      <c r="B2864" s="23" t="s">
        <v>172</v>
      </c>
      <c r="C2864" s="23" t="s">
        <v>1175</v>
      </c>
      <c r="D2864" s="23" t="s">
        <v>1176</v>
      </c>
      <c r="E2864" s="22">
        <v>6112</v>
      </c>
      <c r="F2864" s="23" t="s">
        <v>1178</v>
      </c>
      <c r="G2864" s="128" t="s">
        <v>3378</v>
      </c>
      <c r="H2864" s="32" t="s">
        <v>16</v>
      </c>
      <c r="I2864" s="44">
        <f t="shared" si="1967"/>
        <v>28300</v>
      </c>
      <c r="J2864" s="44">
        <v>26000</v>
      </c>
      <c r="K2864" s="44">
        <f t="shared" si="1969"/>
        <v>2300</v>
      </c>
      <c r="L2864" s="44">
        <v>2300</v>
      </c>
      <c r="M2864" s="44">
        <v>0</v>
      </c>
      <c r="N2864" s="44">
        <v>0</v>
      </c>
      <c r="O2864" s="44">
        <v>0</v>
      </c>
      <c r="P2864" s="44">
        <v>0</v>
      </c>
      <c r="Q2864" s="44">
        <v>28300</v>
      </c>
      <c r="R2864" s="44">
        <v>26000</v>
      </c>
      <c r="S2864" s="44">
        <v>26000</v>
      </c>
      <c r="T2864" s="44">
        <f t="shared" si="1999"/>
        <v>0</v>
      </c>
      <c r="U2864" s="44"/>
      <c r="V2864" s="44"/>
      <c r="W2864" s="44"/>
      <c r="X2864" s="44">
        <f t="shared" si="2000"/>
        <v>26000</v>
      </c>
      <c r="Y2864" s="209">
        <f t="shared" si="1996"/>
        <v>100</v>
      </c>
    </row>
    <row r="2865" spans="1:25">
      <c r="A2865" s="23" t="s">
        <v>786</v>
      </c>
      <c r="B2865" s="23" t="s">
        <v>172</v>
      </c>
      <c r="C2865" s="23" t="s">
        <v>1175</v>
      </c>
      <c r="D2865" s="23" t="s">
        <v>1176</v>
      </c>
      <c r="E2865" s="22">
        <v>6112</v>
      </c>
      <c r="F2865" s="23" t="s">
        <v>1179</v>
      </c>
      <c r="G2865" s="128" t="s">
        <v>3378</v>
      </c>
      <c r="H2865" s="32" t="s">
        <v>19</v>
      </c>
      <c r="I2865" s="44">
        <f t="shared" si="1967"/>
        <v>113000</v>
      </c>
      <c r="J2865" s="44">
        <v>106000</v>
      </c>
      <c r="K2865" s="44">
        <f t="shared" si="1969"/>
        <v>7000</v>
      </c>
      <c r="L2865" s="44">
        <v>7000</v>
      </c>
      <c r="M2865" s="44">
        <v>0</v>
      </c>
      <c r="N2865" s="44">
        <v>0</v>
      </c>
      <c r="O2865" s="44">
        <v>0</v>
      </c>
      <c r="P2865" s="44">
        <v>0</v>
      </c>
      <c r="Q2865" s="44">
        <v>113000</v>
      </c>
      <c r="R2865" s="44">
        <v>106000</v>
      </c>
      <c r="S2865" s="44">
        <v>106000</v>
      </c>
      <c r="T2865" s="44">
        <f t="shared" si="1999"/>
        <v>0</v>
      </c>
      <c r="U2865" s="44"/>
      <c r="V2865" s="44"/>
      <c r="W2865" s="44"/>
      <c r="X2865" s="44">
        <f t="shared" si="2000"/>
        <v>106000</v>
      </c>
      <c r="Y2865" s="209">
        <f t="shared" si="1996"/>
        <v>100</v>
      </c>
    </row>
    <row r="2866" spans="1:25">
      <c r="A2866" s="23" t="s">
        <v>786</v>
      </c>
      <c r="B2866" s="23" t="s">
        <v>172</v>
      </c>
      <c r="C2866" s="23" t="s">
        <v>1175</v>
      </c>
      <c r="D2866" s="23" t="s">
        <v>1176</v>
      </c>
      <c r="E2866" s="22">
        <v>6112</v>
      </c>
      <c r="F2866" s="23" t="s">
        <v>1180</v>
      </c>
      <c r="G2866" s="128" t="s">
        <v>3378</v>
      </c>
      <c r="H2866" s="32" t="s">
        <v>17</v>
      </c>
      <c r="I2866" s="44">
        <f t="shared" si="1967"/>
        <v>27000</v>
      </c>
      <c r="J2866" s="44">
        <v>25000</v>
      </c>
      <c r="K2866" s="44">
        <f t="shared" si="1969"/>
        <v>2000</v>
      </c>
      <c r="L2866" s="44">
        <v>2000</v>
      </c>
      <c r="M2866" s="44">
        <v>0</v>
      </c>
      <c r="N2866" s="44">
        <v>0</v>
      </c>
      <c r="O2866" s="44">
        <v>0</v>
      </c>
      <c r="P2866" s="44">
        <v>0</v>
      </c>
      <c r="Q2866" s="44">
        <v>31736</v>
      </c>
      <c r="R2866" s="44">
        <v>29736</v>
      </c>
      <c r="S2866" s="44">
        <v>29736</v>
      </c>
      <c r="T2866" s="44">
        <f t="shared" si="1999"/>
        <v>0</v>
      </c>
      <c r="U2866" s="44"/>
      <c r="V2866" s="44"/>
      <c r="W2866" s="44"/>
      <c r="X2866" s="44">
        <f t="shared" si="2000"/>
        <v>29736</v>
      </c>
      <c r="Y2866" s="209">
        <f t="shared" si="1996"/>
        <v>100</v>
      </c>
    </row>
    <row r="2867" spans="1:25">
      <c r="A2867" s="23" t="s">
        <v>786</v>
      </c>
      <c r="B2867" s="23" t="s">
        <v>172</v>
      </c>
      <c r="C2867" s="23" t="s">
        <v>1175</v>
      </c>
      <c r="D2867" s="23" t="s">
        <v>1176</v>
      </c>
      <c r="E2867" s="22">
        <v>6112</v>
      </c>
      <c r="F2867" s="23" t="s">
        <v>1181</v>
      </c>
      <c r="G2867" s="128" t="s">
        <v>3378</v>
      </c>
      <c r="H2867" s="32" t="s">
        <v>15</v>
      </c>
      <c r="I2867" s="44">
        <f t="shared" si="1967"/>
        <v>5000</v>
      </c>
      <c r="J2867" s="44">
        <v>5000</v>
      </c>
      <c r="K2867" s="44">
        <f t="shared" si="1969"/>
        <v>0</v>
      </c>
      <c r="L2867" s="44">
        <v>0</v>
      </c>
      <c r="M2867" s="44">
        <v>0</v>
      </c>
      <c r="N2867" s="44">
        <v>0</v>
      </c>
      <c r="O2867" s="44">
        <v>0</v>
      </c>
      <c r="P2867" s="44">
        <v>0</v>
      </c>
      <c r="Q2867" s="44">
        <v>5000</v>
      </c>
      <c r="R2867" s="44">
        <v>5000</v>
      </c>
      <c r="S2867" s="44">
        <v>0</v>
      </c>
      <c r="T2867" s="44">
        <f t="shared" si="1999"/>
        <v>5000</v>
      </c>
      <c r="U2867" s="44">
        <v>5000</v>
      </c>
      <c r="V2867" s="44"/>
      <c r="W2867" s="44"/>
      <c r="X2867" s="44">
        <f t="shared" si="2000"/>
        <v>5000</v>
      </c>
      <c r="Y2867" s="209">
        <f t="shared" si="1996"/>
        <v>100</v>
      </c>
    </row>
    <row r="2868" spans="1:25">
      <c r="A2868" s="23" t="s">
        <v>786</v>
      </c>
      <c r="B2868" s="23" t="s">
        <v>172</v>
      </c>
      <c r="C2868" s="23" t="s">
        <v>1175</v>
      </c>
      <c r="D2868" s="23" t="s">
        <v>1176</v>
      </c>
      <c r="E2868" s="22">
        <v>6112</v>
      </c>
      <c r="F2868" s="23" t="s">
        <v>1182</v>
      </c>
      <c r="G2868" s="128" t="s">
        <v>3378</v>
      </c>
      <c r="H2868" s="32" t="s">
        <v>18</v>
      </c>
      <c r="I2868" s="44">
        <f t="shared" si="1967"/>
        <v>16900</v>
      </c>
      <c r="J2868" s="44">
        <v>16900</v>
      </c>
      <c r="K2868" s="44">
        <f t="shared" si="1969"/>
        <v>0</v>
      </c>
      <c r="L2868" s="44">
        <v>0</v>
      </c>
      <c r="M2868" s="44">
        <v>0</v>
      </c>
      <c r="N2868" s="44">
        <v>0</v>
      </c>
      <c r="O2868" s="44">
        <v>0</v>
      </c>
      <c r="P2868" s="44">
        <v>0</v>
      </c>
      <c r="Q2868" s="44">
        <v>16900</v>
      </c>
      <c r="R2868" s="44">
        <v>16900</v>
      </c>
      <c r="S2868" s="44">
        <v>8400</v>
      </c>
      <c r="T2868" s="44">
        <f t="shared" si="1999"/>
        <v>8500</v>
      </c>
      <c r="U2868" s="44">
        <v>8500</v>
      </c>
      <c r="V2868" s="44"/>
      <c r="W2868" s="44"/>
      <c r="X2868" s="44">
        <f t="shared" si="2000"/>
        <v>16900</v>
      </c>
      <c r="Y2868" s="209">
        <f t="shared" si="1996"/>
        <v>100</v>
      </c>
    </row>
    <row r="2869" spans="1:25">
      <c r="A2869" s="23" t="s">
        <v>786</v>
      </c>
      <c r="B2869" s="23" t="s">
        <v>172</v>
      </c>
      <c r="C2869" s="23" t="s">
        <v>1175</v>
      </c>
      <c r="D2869" s="23" t="s">
        <v>1176</v>
      </c>
      <c r="E2869" s="21" t="s">
        <v>139</v>
      </c>
      <c r="F2869" s="21" t="s">
        <v>0</v>
      </c>
      <c r="G2869" s="150" t="s">
        <v>0</v>
      </c>
      <c r="H2869" s="21" t="s">
        <v>21</v>
      </c>
      <c r="I2869" s="66">
        <f t="shared" si="1967"/>
        <v>148097</v>
      </c>
      <c r="J2869" s="66">
        <f t="shared" ref="J2869:X2869" si="2003">SUM(J2870)</f>
        <v>140097</v>
      </c>
      <c r="K2869" s="66">
        <f t="shared" si="1969"/>
        <v>8000</v>
      </c>
      <c r="L2869" s="66">
        <f t="shared" si="2003"/>
        <v>8000</v>
      </c>
      <c r="M2869" s="66">
        <f t="shared" si="2003"/>
        <v>0</v>
      </c>
      <c r="N2869" s="66">
        <f t="shared" si="2003"/>
        <v>0</v>
      </c>
      <c r="O2869" s="66">
        <f t="shared" si="2003"/>
        <v>0</v>
      </c>
      <c r="P2869" s="66">
        <f t="shared" si="2003"/>
        <v>0</v>
      </c>
      <c r="Q2869" s="66">
        <f t="shared" si="2003"/>
        <v>156538</v>
      </c>
      <c r="R2869" s="66">
        <f t="shared" si="2003"/>
        <v>148538</v>
      </c>
      <c r="S2869" s="66">
        <f t="shared" si="2003"/>
        <v>135472</v>
      </c>
      <c r="T2869" s="66">
        <f t="shared" si="2003"/>
        <v>13066</v>
      </c>
      <c r="U2869" s="66">
        <f t="shared" si="2003"/>
        <v>13066</v>
      </c>
      <c r="V2869" s="66">
        <f t="shared" si="2003"/>
        <v>0</v>
      </c>
      <c r="W2869" s="66">
        <f t="shared" si="2003"/>
        <v>0</v>
      </c>
      <c r="X2869" s="66">
        <f t="shared" si="2003"/>
        <v>148538</v>
      </c>
      <c r="Y2869" s="208">
        <f t="shared" si="1996"/>
        <v>100</v>
      </c>
    </row>
    <row r="2870" spans="1:25">
      <c r="A2870" s="23" t="s">
        <v>786</v>
      </c>
      <c r="B2870" s="23" t="s">
        <v>172</v>
      </c>
      <c r="C2870" s="23" t="s">
        <v>1175</v>
      </c>
      <c r="D2870" s="23" t="s">
        <v>1176</v>
      </c>
      <c r="E2870" s="22">
        <v>6121</v>
      </c>
      <c r="F2870" s="23"/>
      <c r="G2870" s="128" t="s">
        <v>3378</v>
      </c>
      <c r="H2870" s="32" t="s">
        <v>22</v>
      </c>
      <c r="I2870" s="44">
        <f t="shared" si="1967"/>
        <v>148097</v>
      </c>
      <c r="J2870" s="44">
        <v>140097</v>
      </c>
      <c r="K2870" s="44">
        <f t="shared" si="1969"/>
        <v>8000</v>
      </c>
      <c r="L2870" s="44">
        <v>8000</v>
      </c>
      <c r="M2870" s="44">
        <v>0</v>
      </c>
      <c r="N2870" s="44">
        <v>0</v>
      </c>
      <c r="O2870" s="44">
        <v>0</v>
      </c>
      <c r="P2870" s="44">
        <v>0</v>
      </c>
      <c r="Q2870" s="44">
        <v>156538</v>
      </c>
      <c r="R2870" s="44">
        <v>148538</v>
      </c>
      <c r="S2870" s="44">
        <v>135472</v>
      </c>
      <c r="T2870" s="44">
        <f t="shared" si="1999"/>
        <v>13066</v>
      </c>
      <c r="U2870" s="44">
        <v>13066</v>
      </c>
      <c r="V2870" s="44"/>
      <c r="W2870" s="44"/>
      <c r="X2870" s="44">
        <f t="shared" si="2000"/>
        <v>148538</v>
      </c>
      <c r="Y2870" s="209">
        <f t="shared" si="1996"/>
        <v>100</v>
      </c>
    </row>
    <row r="2871" spans="1:25">
      <c r="A2871" s="23" t="s">
        <v>786</v>
      </c>
      <c r="B2871" s="23" t="s">
        <v>172</v>
      </c>
      <c r="C2871" s="23" t="s">
        <v>1175</v>
      </c>
      <c r="D2871" s="23" t="s">
        <v>1176</v>
      </c>
      <c r="E2871" s="21" t="s">
        <v>141</v>
      </c>
      <c r="F2871" s="21" t="s">
        <v>0</v>
      </c>
      <c r="G2871" s="150" t="s">
        <v>0</v>
      </c>
      <c r="H2871" s="21" t="s">
        <v>23</v>
      </c>
      <c r="I2871" s="66">
        <f t="shared" si="1967"/>
        <v>334500</v>
      </c>
      <c r="J2871" s="66">
        <f t="shared" ref="J2871:P2871" si="2004">SUM(J2872:J2879)</f>
        <v>204500</v>
      </c>
      <c r="K2871" s="66">
        <f t="shared" si="1969"/>
        <v>130000</v>
      </c>
      <c r="L2871" s="66">
        <f t="shared" si="2004"/>
        <v>125000</v>
      </c>
      <c r="M2871" s="66">
        <f t="shared" si="2004"/>
        <v>0</v>
      </c>
      <c r="N2871" s="66">
        <f t="shared" si="2004"/>
        <v>5000</v>
      </c>
      <c r="O2871" s="66">
        <f t="shared" si="2004"/>
        <v>0</v>
      </c>
      <c r="P2871" s="66">
        <f t="shared" si="2004"/>
        <v>0</v>
      </c>
      <c r="Q2871" s="66">
        <f>SUM(Q2872:Q2879)</f>
        <v>352008</v>
      </c>
      <c r="R2871" s="66">
        <f>SUM(R2872:R2879)</f>
        <v>211758</v>
      </c>
      <c r="S2871" s="66">
        <f>SUM(S2872:S2879)</f>
        <v>165548</v>
      </c>
      <c r="T2871" s="66">
        <f t="shared" ref="T2871:X2871" si="2005">SUM(T2872:T2879)</f>
        <v>46210</v>
      </c>
      <c r="U2871" s="66">
        <f t="shared" si="2005"/>
        <v>16270</v>
      </c>
      <c r="V2871" s="66">
        <f t="shared" si="2005"/>
        <v>15830</v>
      </c>
      <c r="W2871" s="66">
        <f t="shared" si="2005"/>
        <v>14110</v>
      </c>
      <c r="X2871" s="66">
        <f t="shared" si="2005"/>
        <v>211758</v>
      </c>
      <c r="Y2871" s="208">
        <f t="shared" si="1996"/>
        <v>100</v>
      </c>
    </row>
    <row r="2872" spans="1:25">
      <c r="A2872" s="23" t="s">
        <v>786</v>
      </c>
      <c r="B2872" s="23" t="s">
        <v>172</v>
      </c>
      <c r="C2872" s="23" t="s">
        <v>1175</v>
      </c>
      <c r="D2872" s="23" t="s">
        <v>1176</v>
      </c>
      <c r="E2872" s="22">
        <v>6131</v>
      </c>
      <c r="F2872" s="23"/>
      <c r="G2872" s="128" t="s">
        <v>3378</v>
      </c>
      <c r="H2872" s="32" t="s">
        <v>24</v>
      </c>
      <c r="I2872" s="44">
        <f t="shared" si="1967"/>
        <v>4000</v>
      </c>
      <c r="J2872" s="44">
        <v>1000</v>
      </c>
      <c r="K2872" s="44">
        <f t="shared" si="1969"/>
        <v>3000</v>
      </c>
      <c r="L2872" s="44">
        <v>3000</v>
      </c>
      <c r="M2872" s="44">
        <v>0</v>
      </c>
      <c r="N2872" s="44">
        <v>0</v>
      </c>
      <c r="O2872" s="44">
        <v>0</v>
      </c>
      <c r="P2872" s="44">
        <v>0</v>
      </c>
      <c r="Q2872" s="44">
        <v>4000</v>
      </c>
      <c r="R2872" s="44">
        <v>1000</v>
      </c>
      <c r="S2872" s="44">
        <v>1000</v>
      </c>
      <c r="T2872" s="44">
        <f t="shared" si="1999"/>
        <v>0</v>
      </c>
      <c r="U2872" s="44"/>
      <c r="V2872" s="44"/>
      <c r="W2872" s="44"/>
      <c r="X2872" s="44">
        <f t="shared" si="2000"/>
        <v>1000</v>
      </c>
      <c r="Y2872" s="209">
        <f t="shared" si="1996"/>
        <v>100</v>
      </c>
    </row>
    <row r="2873" spans="1:25">
      <c r="A2873" s="23" t="s">
        <v>786</v>
      </c>
      <c r="B2873" s="23" t="s">
        <v>172</v>
      </c>
      <c r="C2873" s="23" t="s">
        <v>1175</v>
      </c>
      <c r="D2873" s="23" t="s">
        <v>1176</v>
      </c>
      <c r="E2873" s="22">
        <v>6132</v>
      </c>
      <c r="F2873" s="23"/>
      <c r="G2873" s="128" t="s">
        <v>3378</v>
      </c>
      <c r="H2873" s="32" t="s">
        <v>25</v>
      </c>
      <c r="I2873" s="44">
        <f t="shared" si="1967"/>
        <v>124500</v>
      </c>
      <c r="J2873" s="44">
        <v>124500</v>
      </c>
      <c r="K2873" s="44">
        <f t="shared" si="1969"/>
        <v>0</v>
      </c>
      <c r="L2873" s="44">
        <v>0</v>
      </c>
      <c r="M2873" s="44">
        <v>0</v>
      </c>
      <c r="N2873" s="44">
        <v>0</v>
      </c>
      <c r="O2873" s="44">
        <v>0</v>
      </c>
      <c r="P2873" s="44">
        <v>0</v>
      </c>
      <c r="Q2873" s="44">
        <v>124500</v>
      </c>
      <c r="R2873" s="44">
        <v>124500</v>
      </c>
      <c r="S2873" s="44">
        <v>96000</v>
      </c>
      <c r="T2873" s="44">
        <f t="shared" si="1999"/>
        <v>28500</v>
      </c>
      <c r="U2873" s="44">
        <v>10000</v>
      </c>
      <c r="V2873" s="44">
        <v>10000</v>
      </c>
      <c r="W2873" s="44">
        <v>8500</v>
      </c>
      <c r="X2873" s="44">
        <f t="shared" si="2000"/>
        <v>124500</v>
      </c>
      <c r="Y2873" s="209">
        <f t="shared" si="1996"/>
        <v>100</v>
      </c>
    </row>
    <row r="2874" spans="1:25">
      <c r="A2874" s="23" t="s">
        <v>786</v>
      </c>
      <c r="B2874" s="23" t="s">
        <v>172</v>
      </c>
      <c r="C2874" s="23" t="s">
        <v>1175</v>
      </c>
      <c r="D2874" s="23" t="s">
        <v>1176</v>
      </c>
      <c r="E2874" s="22">
        <v>6133</v>
      </c>
      <c r="F2874" s="23"/>
      <c r="G2874" s="128" t="s">
        <v>3378</v>
      </c>
      <c r="H2874" s="32" t="s">
        <v>26</v>
      </c>
      <c r="I2874" s="44">
        <f t="shared" si="1967"/>
        <v>16000</v>
      </c>
      <c r="J2874" s="44">
        <v>16000</v>
      </c>
      <c r="K2874" s="44">
        <f t="shared" si="1969"/>
        <v>0</v>
      </c>
      <c r="L2874" s="44">
        <v>0</v>
      </c>
      <c r="M2874" s="44">
        <v>0</v>
      </c>
      <c r="N2874" s="44">
        <v>0</v>
      </c>
      <c r="O2874" s="44">
        <v>0</v>
      </c>
      <c r="P2874" s="44">
        <v>0</v>
      </c>
      <c r="Q2874" s="44">
        <v>16000</v>
      </c>
      <c r="R2874" s="44">
        <v>16000</v>
      </c>
      <c r="S2874" s="44">
        <v>11700</v>
      </c>
      <c r="T2874" s="44">
        <f t="shared" si="1999"/>
        <v>4300</v>
      </c>
      <c r="U2874" s="44">
        <v>1500</v>
      </c>
      <c r="V2874" s="44">
        <v>1500</v>
      </c>
      <c r="W2874" s="44">
        <v>1300</v>
      </c>
      <c r="X2874" s="44">
        <f t="shared" si="2000"/>
        <v>16000</v>
      </c>
      <c r="Y2874" s="209">
        <f t="shared" si="1996"/>
        <v>100</v>
      </c>
    </row>
    <row r="2875" spans="1:25">
      <c r="A2875" s="23" t="s">
        <v>786</v>
      </c>
      <c r="B2875" s="23" t="s">
        <v>172</v>
      </c>
      <c r="C2875" s="23" t="s">
        <v>1175</v>
      </c>
      <c r="D2875" s="23" t="s">
        <v>1176</v>
      </c>
      <c r="E2875" s="22">
        <v>6134</v>
      </c>
      <c r="F2875" s="23"/>
      <c r="G2875" s="128" t="s">
        <v>3378</v>
      </c>
      <c r="H2875" s="32" t="s">
        <v>27</v>
      </c>
      <c r="I2875" s="44">
        <f t="shared" si="1967"/>
        <v>123000</v>
      </c>
      <c r="J2875" s="44">
        <v>10000</v>
      </c>
      <c r="K2875" s="44">
        <f t="shared" si="1969"/>
        <v>113000</v>
      </c>
      <c r="L2875" s="44">
        <v>108000</v>
      </c>
      <c r="M2875" s="44">
        <v>0</v>
      </c>
      <c r="N2875" s="44">
        <v>5000</v>
      </c>
      <c r="O2875" s="44">
        <v>0</v>
      </c>
      <c r="P2875" s="44">
        <v>0</v>
      </c>
      <c r="Q2875" s="44">
        <v>123250</v>
      </c>
      <c r="R2875" s="44">
        <v>10000</v>
      </c>
      <c r="S2875" s="44">
        <v>7510</v>
      </c>
      <c r="T2875" s="44">
        <f t="shared" si="1999"/>
        <v>2490</v>
      </c>
      <c r="U2875" s="44">
        <v>850</v>
      </c>
      <c r="V2875" s="44">
        <v>830</v>
      </c>
      <c r="W2875" s="44">
        <v>810</v>
      </c>
      <c r="X2875" s="44">
        <f t="shared" si="2000"/>
        <v>10000</v>
      </c>
      <c r="Y2875" s="209">
        <f t="shared" si="1996"/>
        <v>100</v>
      </c>
    </row>
    <row r="2876" spans="1:25">
      <c r="A2876" s="23" t="s">
        <v>786</v>
      </c>
      <c r="B2876" s="23" t="s">
        <v>172</v>
      </c>
      <c r="C2876" s="23" t="s">
        <v>1175</v>
      </c>
      <c r="D2876" s="23" t="s">
        <v>1176</v>
      </c>
      <c r="E2876" s="22">
        <v>6135</v>
      </c>
      <c r="F2876" s="23"/>
      <c r="G2876" s="128" t="s">
        <v>3378</v>
      </c>
      <c r="H2876" s="32" t="s">
        <v>28</v>
      </c>
      <c r="I2876" s="44">
        <f t="shared" si="1967"/>
        <v>3000</v>
      </c>
      <c r="J2876" s="44">
        <v>1000</v>
      </c>
      <c r="K2876" s="44">
        <f t="shared" si="1969"/>
        <v>2000</v>
      </c>
      <c r="L2876" s="44">
        <v>2000</v>
      </c>
      <c r="M2876" s="44">
        <v>0</v>
      </c>
      <c r="N2876" s="44">
        <v>0</v>
      </c>
      <c r="O2876" s="44">
        <v>0</v>
      </c>
      <c r="P2876" s="44">
        <v>0</v>
      </c>
      <c r="Q2876" s="44">
        <v>3000</v>
      </c>
      <c r="R2876" s="44">
        <v>1000</v>
      </c>
      <c r="S2876" s="44">
        <v>1000</v>
      </c>
      <c r="T2876" s="44">
        <f t="shared" si="1999"/>
        <v>0</v>
      </c>
      <c r="U2876" s="44"/>
      <c r="V2876" s="44"/>
      <c r="W2876" s="44"/>
      <c r="X2876" s="44">
        <f t="shared" si="2000"/>
        <v>1000</v>
      </c>
      <c r="Y2876" s="209">
        <f t="shared" si="1996"/>
        <v>100</v>
      </c>
    </row>
    <row r="2877" spans="1:25">
      <c r="A2877" s="23" t="s">
        <v>786</v>
      </c>
      <c r="B2877" s="23" t="s">
        <v>172</v>
      </c>
      <c r="C2877" s="23" t="s">
        <v>1175</v>
      </c>
      <c r="D2877" s="23" t="s">
        <v>1176</v>
      </c>
      <c r="E2877" s="22">
        <v>6137</v>
      </c>
      <c r="F2877" s="23"/>
      <c r="G2877" s="128" t="s">
        <v>3378</v>
      </c>
      <c r="H2877" s="32" t="s">
        <v>30</v>
      </c>
      <c r="I2877" s="44">
        <f t="shared" si="1967"/>
        <v>18000</v>
      </c>
      <c r="J2877" s="44">
        <v>11000</v>
      </c>
      <c r="K2877" s="44">
        <f t="shared" si="1969"/>
        <v>7000</v>
      </c>
      <c r="L2877" s="44">
        <v>7000</v>
      </c>
      <c r="M2877" s="44">
        <v>0</v>
      </c>
      <c r="N2877" s="44">
        <v>0</v>
      </c>
      <c r="O2877" s="44">
        <v>0</v>
      </c>
      <c r="P2877" s="44">
        <v>0</v>
      </c>
      <c r="Q2877" s="44">
        <v>28000</v>
      </c>
      <c r="R2877" s="44">
        <v>11000</v>
      </c>
      <c r="S2877" s="44">
        <v>8280</v>
      </c>
      <c r="T2877" s="44">
        <f t="shared" si="1999"/>
        <v>2720</v>
      </c>
      <c r="U2877" s="44">
        <v>920</v>
      </c>
      <c r="V2877" s="44">
        <v>900</v>
      </c>
      <c r="W2877" s="44">
        <v>900</v>
      </c>
      <c r="X2877" s="44">
        <f t="shared" si="2000"/>
        <v>11000</v>
      </c>
      <c r="Y2877" s="209">
        <f t="shared" si="1996"/>
        <v>100</v>
      </c>
    </row>
    <row r="2878" spans="1:25">
      <c r="A2878" s="23" t="s">
        <v>786</v>
      </c>
      <c r="B2878" s="23" t="s">
        <v>172</v>
      </c>
      <c r="C2878" s="23" t="s">
        <v>1175</v>
      </c>
      <c r="D2878" s="23" t="s">
        <v>1176</v>
      </c>
      <c r="E2878" s="22">
        <v>6138</v>
      </c>
      <c r="F2878" s="23"/>
      <c r="G2878" s="128" t="s">
        <v>3378</v>
      </c>
      <c r="H2878" s="32" t="s">
        <v>31</v>
      </c>
      <c r="I2878" s="44">
        <f t="shared" si="1967"/>
        <v>0</v>
      </c>
      <c r="J2878" s="44">
        <v>0</v>
      </c>
      <c r="K2878" s="44">
        <f t="shared" si="1969"/>
        <v>0</v>
      </c>
      <c r="L2878" s="44">
        <v>0</v>
      </c>
      <c r="M2878" s="44">
        <v>0</v>
      </c>
      <c r="N2878" s="44">
        <v>0</v>
      </c>
      <c r="O2878" s="44">
        <v>0</v>
      </c>
      <c r="P2878" s="44">
        <v>0</v>
      </c>
      <c r="Q2878" s="44">
        <v>0</v>
      </c>
      <c r="R2878" s="44">
        <v>0</v>
      </c>
      <c r="S2878" s="44">
        <v>0</v>
      </c>
      <c r="T2878" s="44">
        <f t="shared" si="1999"/>
        <v>0</v>
      </c>
      <c r="U2878" s="44"/>
      <c r="V2878" s="44"/>
      <c r="W2878" s="44"/>
      <c r="X2878" s="44">
        <f t="shared" si="2000"/>
        <v>0</v>
      </c>
      <c r="Y2878" s="209">
        <f t="shared" si="1996"/>
        <v>0</v>
      </c>
    </row>
    <row r="2879" spans="1:25">
      <c r="A2879" s="20" t="s">
        <v>786</v>
      </c>
      <c r="B2879" s="20" t="s">
        <v>172</v>
      </c>
      <c r="C2879" s="20" t="s">
        <v>1175</v>
      </c>
      <c r="D2879" s="20" t="s">
        <v>1176</v>
      </c>
      <c r="E2879" s="20" t="s">
        <v>144</v>
      </c>
      <c r="F2879" s="23" t="s">
        <v>0</v>
      </c>
      <c r="G2879" s="154" t="s">
        <v>0</v>
      </c>
      <c r="H2879" s="21" t="s">
        <v>32</v>
      </c>
      <c r="I2879" s="66">
        <f t="shared" si="1967"/>
        <v>46000</v>
      </c>
      <c r="J2879" s="66">
        <f t="shared" ref="J2879:P2879" si="2006">SUM(J2880:J2882)</f>
        <v>41000</v>
      </c>
      <c r="K2879" s="66">
        <f t="shared" si="1969"/>
        <v>5000</v>
      </c>
      <c r="L2879" s="66">
        <f t="shared" si="2006"/>
        <v>5000</v>
      </c>
      <c r="M2879" s="66">
        <f t="shared" si="2006"/>
        <v>0</v>
      </c>
      <c r="N2879" s="66">
        <f t="shared" si="2006"/>
        <v>0</v>
      </c>
      <c r="O2879" s="66">
        <f t="shared" si="2006"/>
        <v>0</v>
      </c>
      <c r="P2879" s="66">
        <f t="shared" si="2006"/>
        <v>0</v>
      </c>
      <c r="Q2879" s="66">
        <f>SUM(Q2880:Q2882)</f>
        <v>53258</v>
      </c>
      <c r="R2879" s="66">
        <f>SUM(R2880:R2882)</f>
        <v>48258</v>
      </c>
      <c r="S2879" s="66">
        <f>SUM(S2880:S2882)</f>
        <v>40058</v>
      </c>
      <c r="T2879" s="66">
        <f t="shared" ref="T2879:X2879" si="2007">SUM(T2880:T2882)</f>
        <v>8200</v>
      </c>
      <c r="U2879" s="66">
        <f t="shared" si="2007"/>
        <v>3000</v>
      </c>
      <c r="V2879" s="66">
        <f t="shared" si="2007"/>
        <v>2600</v>
      </c>
      <c r="W2879" s="66">
        <f t="shared" si="2007"/>
        <v>2600</v>
      </c>
      <c r="X2879" s="66">
        <f t="shared" si="2007"/>
        <v>48258</v>
      </c>
      <c r="Y2879" s="208">
        <f t="shared" si="1996"/>
        <v>100</v>
      </c>
    </row>
    <row r="2880" spans="1:25">
      <c r="A2880" s="23" t="s">
        <v>786</v>
      </c>
      <c r="B2880" s="23" t="s">
        <v>172</v>
      </c>
      <c r="C2880" s="23" t="s">
        <v>1175</v>
      </c>
      <c r="D2880" s="23" t="s">
        <v>1176</v>
      </c>
      <c r="E2880" s="22">
        <v>6139</v>
      </c>
      <c r="F2880" s="23"/>
      <c r="G2880" s="128" t="s">
        <v>3378</v>
      </c>
      <c r="H2880" s="32" t="s">
        <v>32</v>
      </c>
      <c r="I2880" s="44">
        <f t="shared" si="1967"/>
        <v>31400</v>
      </c>
      <c r="J2880" s="44">
        <v>26400</v>
      </c>
      <c r="K2880" s="44">
        <f t="shared" si="1969"/>
        <v>5000</v>
      </c>
      <c r="L2880" s="44">
        <v>5000</v>
      </c>
      <c r="M2880" s="44">
        <v>0</v>
      </c>
      <c r="N2880" s="44">
        <v>0</v>
      </c>
      <c r="O2880" s="44">
        <v>0</v>
      </c>
      <c r="P2880" s="44">
        <v>0</v>
      </c>
      <c r="Q2880" s="44">
        <v>38400</v>
      </c>
      <c r="R2880" s="44">
        <v>33400</v>
      </c>
      <c r="S2880" s="44">
        <v>25200</v>
      </c>
      <c r="T2880" s="44">
        <f t="shared" si="1999"/>
        <v>8200</v>
      </c>
      <c r="U2880" s="44">
        <v>3000</v>
      </c>
      <c r="V2880" s="44">
        <v>2600</v>
      </c>
      <c r="W2880" s="44">
        <v>2600</v>
      </c>
      <c r="X2880" s="44">
        <f t="shared" si="2000"/>
        <v>33400</v>
      </c>
      <c r="Y2880" s="209">
        <f t="shared" si="1996"/>
        <v>100</v>
      </c>
    </row>
    <row r="2881" spans="1:25">
      <c r="A2881" s="23" t="s">
        <v>786</v>
      </c>
      <c r="B2881" s="23" t="s">
        <v>172</v>
      </c>
      <c r="C2881" s="23" t="s">
        <v>1175</v>
      </c>
      <c r="D2881" s="23" t="s">
        <v>1176</v>
      </c>
      <c r="E2881" s="22">
        <v>6139</v>
      </c>
      <c r="F2881" s="23" t="s">
        <v>1183</v>
      </c>
      <c r="G2881" s="128" t="s">
        <v>3378</v>
      </c>
      <c r="H2881" s="32" t="s">
        <v>152</v>
      </c>
      <c r="I2881" s="44">
        <f t="shared" ref="I2881:I2944" si="2008">SUM(J2881,K2881,O2881,P2881)</f>
        <v>4500</v>
      </c>
      <c r="J2881" s="44">
        <v>4500</v>
      </c>
      <c r="K2881" s="44">
        <f t="shared" ref="K2881:K2944" si="2009">SUM(L2881,M2881,N2881)</f>
        <v>0</v>
      </c>
      <c r="L2881" s="44">
        <v>0</v>
      </c>
      <c r="M2881" s="44">
        <v>0</v>
      </c>
      <c r="N2881" s="44">
        <v>0</v>
      </c>
      <c r="O2881" s="44">
        <v>0</v>
      </c>
      <c r="P2881" s="44">
        <v>0</v>
      </c>
      <c r="Q2881" s="44">
        <v>4758</v>
      </c>
      <c r="R2881" s="44">
        <v>4758</v>
      </c>
      <c r="S2881" s="44">
        <v>4758</v>
      </c>
      <c r="T2881" s="44">
        <f t="shared" si="1999"/>
        <v>0</v>
      </c>
      <c r="U2881" s="44"/>
      <c r="V2881" s="44"/>
      <c r="W2881" s="44"/>
      <c r="X2881" s="44">
        <f t="shared" si="2000"/>
        <v>4758</v>
      </c>
      <c r="Y2881" s="209">
        <f t="shared" si="1996"/>
        <v>100</v>
      </c>
    </row>
    <row r="2882" spans="1:25">
      <c r="A2882" s="23" t="s">
        <v>786</v>
      </c>
      <c r="B2882" s="23" t="s">
        <v>172</v>
      </c>
      <c r="C2882" s="23" t="s">
        <v>1175</v>
      </c>
      <c r="D2882" s="23" t="s">
        <v>1176</v>
      </c>
      <c r="E2882" s="22">
        <v>6139</v>
      </c>
      <c r="F2882" s="23" t="s">
        <v>1184</v>
      </c>
      <c r="G2882" s="128" t="s">
        <v>3378</v>
      </c>
      <c r="H2882" s="32" t="s">
        <v>158</v>
      </c>
      <c r="I2882" s="44">
        <f t="shared" si="2008"/>
        <v>10100</v>
      </c>
      <c r="J2882" s="44">
        <v>10100</v>
      </c>
      <c r="K2882" s="44">
        <f t="shared" si="2009"/>
        <v>0</v>
      </c>
      <c r="L2882" s="44">
        <v>0</v>
      </c>
      <c r="M2882" s="44">
        <v>0</v>
      </c>
      <c r="N2882" s="44">
        <v>0</v>
      </c>
      <c r="O2882" s="44">
        <v>0</v>
      </c>
      <c r="P2882" s="44">
        <v>0</v>
      </c>
      <c r="Q2882" s="44">
        <v>10100</v>
      </c>
      <c r="R2882" s="44">
        <v>10100</v>
      </c>
      <c r="S2882" s="44">
        <v>10100</v>
      </c>
      <c r="T2882" s="44">
        <f t="shared" si="1999"/>
        <v>0</v>
      </c>
      <c r="U2882" s="44"/>
      <c r="V2882" s="44"/>
      <c r="W2882" s="44"/>
      <c r="X2882" s="44">
        <f t="shared" si="2000"/>
        <v>10100</v>
      </c>
      <c r="Y2882" s="209">
        <f t="shared" si="1996"/>
        <v>100</v>
      </c>
    </row>
    <row r="2883" spans="1:25" ht="20.399999999999999">
      <c r="A2883" s="20" t="s">
        <v>0</v>
      </c>
      <c r="B2883" s="20" t="s">
        <v>0</v>
      </c>
      <c r="C2883" s="20" t="s">
        <v>0</v>
      </c>
      <c r="D2883" s="21" t="s">
        <v>0</v>
      </c>
      <c r="E2883" s="21" t="s">
        <v>0</v>
      </c>
      <c r="F2883" s="21" t="s">
        <v>0</v>
      </c>
      <c r="G2883" s="150" t="s">
        <v>0</v>
      </c>
      <c r="H2883" s="30" t="s">
        <v>42</v>
      </c>
      <c r="I2883" s="31">
        <f t="shared" si="2008"/>
        <v>100</v>
      </c>
      <c r="J2883" s="31">
        <f t="shared" ref="J2883:X2884" si="2010">SUM(J2884)</f>
        <v>100</v>
      </c>
      <c r="K2883" s="31">
        <f t="shared" si="2009"/>
        <v>0</v>
      </c>
      <c r="L2883" s="31">
        <f t="shared" si="2010"/>
        <v>0</v>
      </c>
      <c r="M2883" s="31">
        <f t="shared" si="2010"/>
        <v>0</v>
      </c>
      <c r="N2883" s="31">
        <f t="shared" si="2010"/>
        <v>0</v>
      </c>
      <c r="O2883" s="31">
        <f t="shared" si="2010"/>
        <v>0</v>
      </c>
      <c r="P2883" s="31">
        <f t="shared" si="2010"/>
        <v>0</v>
      </c>
      <c r="Q2883" s="31">
        <f t="shared" si="2010"/>
        <v>100</v>
      </c>
      <c r="R2883" s="31">
        <f t="shared" si="2010"/>
        <v>100</v>
      </c>
      <c r="S2883" s="31">
        <f t="shared" si="2010"/>
        <v>0</v>
      </c>
      <c r="T2883" s="31">
        <f t="shared" si="2010"/>
        <v>0</v>
      </c>
      <c r="U2883" s="31">
        <f t="shared" si="2010"/>
        <v>0</v>
      </c>
      <c r="V2883" s="31">
        <f t="shared" si="2010"/>
        <v>0</v>
      </c>
      <c r="W2883" s="31">
        <f t="shared" si="2010"/>
        <v>0</v>
      </c>
      <c r="X2883" s="31">
        <f t="shared" si="2010"/>
        <v>0</v>
      </c>
      <c r="Y2883" s="220">
        <f t="shared" si="1996"/>
        <v>0</v>
      </c>
    </row>
    <row r="2884" spans="1:25">
      <c r="A2884" s="23" t="s">
        <v>786</v>
      </c>
      <c r="B2884" s="23" t="s">
        <v>172</v>
      </c>
      <c r="C2884" s="23" t="s">
        <v>1175</v>
      </c>
      <c r="D2884" s="23" t="s">
        <v>1176</v>
      </c>
      <c r="E2884" s="21" t="s">
        <v>159</v>
      </c>
      <c r="F2884" s="21" t="s">
        <v>0</v>
      </c>
      <c r="G2884" s="150" t="s">
        <v>0</v>
      </c>
      <c r="H2884" s="21" t="s">
        <v>34</v>
      </c>
      <c r="I2884" s="66">
        <f t="shared" si="2008"/>
        <v>100</v>
      </c>
      <c r="J2884" s="66">
        <f t="shared" si="2010"/>
        <v>100</v>
      </c>
      <c r="K2884" s="66">
        <f t="shared" si="2009"/>
        <v>0</v>
      </c>
      <c r="L2884" s="66">
        <f t="shared" si="2010"/>
        <v>0</v>
      </c>
      <c r="M2884" s="66">
        <f t="shared" si="2010"/>
        <v>0</v>
      </c>
      <c r="N2884" s="66">
        <f t="shared" si="2010"/>
        <v>0</v>
      </c>
      <c r="O2884" s="66">
        <f t="shared" si="2010"/>
        <v>0</v>
      </c>
      <c r="P2884" s="66">
        <f t="shared" si="2010"/>
        <v>0</v>
      </c>
      <c r="Q2884" s="66">
        <f t="shared" si="2010"/>
        <v>100</v>
      </c>
      <c r="R2884" s="66">
        <f t="shared" si="2010"/>
        <v>100</v>
      </c>
      <c r="S2884" s="66">
        <f t="shared" si="2010"/>
        <v>0</v>
      </c>
      <c r="T2884" s="66">
        <f t="shared" si="2010"/>
        <v>0</v>
      </c>
      <c r="U2884" s="66">
        <f t="shared" si="2010"/>
        <v>0</v>
      </c>
      <c r="V2884" s="66">
        <f t="shared" si="2010"/>
        <v>0</v>
      </c>
      <c r="W2884" s="66">
        <f t="shared" si="2010"/>
        <v>0</v>
      </c>
      <c r="X2884" s="66">
        <f t="shared" si="2010"/>
        <v>0</v>
      </c>
      <c r="Y2884" s="208">
        <f t="shared" si="1996"/>
        <v>0</v>
      </c>
    </row>
    <row r="2885" spans="1:25">
      <c r="A2885" s="23" t="s">
        <v>786</v>
      </c>
      <c r="B2885" s="23" t="s">
        <v>172</v>
      </c>
      <c r="C2885" s="23" t="s">
        <v>1175</v>
      </c>
      <c r="D2885" s="23" t="s">
        <v>1176</v>
      </c>
      <c r="E2885" s="22">
        <v>6148</v>
      </c>
      <c r="F2885" s="23"/>
      <c r="G2885" s="128" t="s">
        <v>3378</v>
      </c>
      <c r="H2885" s="32" t="s">
        <v>41</v>
      </c>
      <c r="I2885" s="44">
        <f t="shared" si="2008"/>
        <v>100</v>
      </c>
      <c r="J2885" s="44">
        <v>100</v>
      </c>
      <c r="K2885" s="44">
        <f t="shared" si="2009"/>
        <v>0</v>
      </c>
      <c r="L2885" s="44">
        <v>0</v>
      </c>
      <c r="M2885" s="44">
        <v>0</v>
      </c>
      <c r="N2885" s="44">
        <v>0</v>
      </c>
      <c r="O2885" s="44">
        <v>0</v>
      </c>
      <c r="P2885" s="44">
        <v>0</v>
      </c>
      <c r="Q2885" s="44">
        <v>100</v>
      </c>
      <c r="R2885" s="44">
        <v>100</v>
      </c>
      <c r="S2885" s="44">
        <v>0</v>
      </c>
      <c r="T2885" s="44">
        <f t="shared" si="1999"/>
        <v>0</v>
      </c>
      <c r="U2885" s="44"/>
      <c r="V2885" s="44"/>
      <c r="W2885" s="44"/>
      <c r="X2885" s="44">
        <f t="shared" si="2000"/>
        <v>0</v>
      </c>
      <c r="Y2885" s="209">
        <f t="shared" si="1996"/>
        <v>0</v>
      </c>
    </row>
    <row r="2886" spans="1:25" ht="20.399999999999999">
      <c r="A2886" s="20" t="s">
        <v>0</v>
      </c>
      <c r="B2886" s="20" t="s">
        <v>0</v>
      </c>
      <c r="C2886" s="20" t="s">
        <v>0</v>
      </c>
      <c r="D2886" s="21" t="s">
        <v>0</v>
      </c>
      <c r="E2886" s="21" t="s">
        <v>0</v>
      </c>
      <c r="F2886" s="21" t="s">
        <v>0</v>
      </c>
      <c r="G2886" s="150" t="s">
        <v>0</v>
      </c>
      <c r="H2886" s="30" t="s">
        <v>60</v>
      </c>
      <c r="I2886" s="31">
        <f t="shared" si="2008"/>
        <v>20000</v>
      </c>
      <c r="J2886" s="31">
        <f t="shared" ref="J2886:X2886" si="2011">SUM(J2887)</f>
        <v>0</v>
      </c>
      <c r="K2886" s="31">
        <f t="shared" si="2009"/>
        <v>20000</v>
      </c>
      <c r="L2886" s="31">
        <f t="shared" si="2011"/>
        <v>20000</v>
      </c>
      <c r="M2886" s="31">
        <f t="shared" si="2011"/>
        <v>0</v>
      </c>
      <c r="N2886" s="31">
        <f t="shared" si="2011"/>
        <v>0</v>
      </c>
      <c r="O2886" s="31">
        <f t="shared" si="2011"/>
        <v>0</v>
      </c>
      <c r="P2886" s="31">
        <f t="shared" si="2011"/>
        <v>0</v>
      </c>
      <c r="Q2886" s="31">
        <f t="shared" si="2011"/>
        <v>20000</v>
      </c>
      <c r="R2886" s="31">
        <f t="shared" si="2011"/>
        <v>0</v>
      </c>
      <c r="S2886" s="31">
        <f t="shared" si="2011"/>
        <v>0</v>
      </c>
      <c r="T2886" s="31">
        <f t="shared" si="2011"/>
        <v>0</v>
      </c>
      <c r="U2886" s="31">
        <f t="shared" si="2011"/>
        <v>0</v>
      </c>
      <c r="V2886" s="31">
        <f t="shared" si="2011"/>
        <v>0</v>
      </c>
      <c r="W2886" s="31">
        <f t="shared" si="2011"/>
        <v>0</v>
      </c>
      <c r="X2886" s="31">
        <f t="shared" si="2011"/>
        <v>0</v>
      </c>
      <c r="Y2886" s="220">
        <f t="shared" si="1996"/>
        <v>0</v>
      </c>
    </row>
    <row r="2887" spans="1:25">
      <c r="A2887" s="23" t="s">
        <v>786</v>
      </c>
      <c r="B2887" s="23" t="s">
        <v>172</v>
      </c>
      <c r="C2887" s="23" t="s">
        <v>1175</v>
      </c>
      <c r="D2887" s="23" t="s">
        <v>1176</v>
      </c>
      <c r="E2887" s="21" t="s">
        <v>166</v>
      </c>
      <c r="F2887" s="21" t="s">
        <v>0</v>
      </c>
      <c r="G2887" s="150" t="s">
        <v>0</v>
      </c>
      <c r="H2887" s="21" t="s">
        <v>53</v>
      </c>
      <c r="I2887" s="66">
        <f t="shared" si="2008"/>
        <v>20000</v>
      </c>
      <c r="J2887" s="66">
        <f t="shared" ref="J2887:P2887" si="2012">SUM(J2888:J2889)</f>
        <v>0</v>
      </c>
      <c r="K2887" s="66">
        <f t="shared" si="2009"/>
        <v>20000</v>
      </c>
      <c r="L2887" s="66">
        <f t="shared" si="2012"/>
        <v>20000</v>
      </c>
      <c r="M2887" s="66">
        <f t="shared" si="2012"/>
        <v>0</v>
      </c>
      <c r="N2887" s="66">
        <f t="shared" si="2012"/>
        <v>0</v>
      </c>
      <c r="O2887" s="66">
        <f t="shared" si="2012"/>
        <v>0</v>
      </c>
      <c r="P2887" s="66">
        <f t="shared" si="2012"/>
        <v>0</v>
      </c>
      <c r="Q2887" s="66">
        <f>SUM(Q2888:Q2889)</f>
        <v>20000</v>
      </c>
      <c r="R2887" s="66">
        <f>SUM(R2888:R2889)</f>
        <v>0</v>
      </c>
      <c r="S2887" s="66">
        <f>SUM(S2888:S2889)</f>
        <v>0</v>
      </c>
      <c r="T2887" s="66">
        <f t="shared" ref="T2887:X2887" si="2013">SUM(T2888:T2889)</f>
        <v>0</v>
      </c>
      <c r="U2887" s="66">
        <f t="shared" si="2013"/>
        <v>0</v>
      </c>
      <c r="V2887" s="66">
        <f t="shared" si="2013"/>
        <v>0</v>
      </c>
      <c r="W2887" s="66">
        <f t="shared" si="2013"/>
        <v>0</v>
      </c>
      <c r="X2887" s="66">
        <f t="shared" si="2013"/>
        <v>0</v>
      </c>
      <c r="Y2887" s="208">
        <f t="shared" si="1996"/>
        <v>0</v>
      </c>
    </row>
    <row r="2888" spans="1:25">
      <c r="A2888" s="23" t="s">
        <v>786</v>
      </c>
      <c r="B2888" s="23" t="s">
        <v>172</v>
      </c>
      <c r="C2888" s="23" t="s">
        <v>1175</v>
      </c>
      <c r="D2888" s="23" t="s">
        <v>1176</v>
      </c>
      <c r="E2888" s="22">
        <v>8213</v>
      </c>
      <c r="F2888" s="23"/>
      <c r="G2888" s="128" t="s">
        <v>3378</v>
      </c>
      <c r="H2888" s="32" t="s">
        <v>56</v>
      </c>
      <c r="I2888" s="44">
        <f t="shared" si="2008"/>
        <v>15000</v>
      </c>
      <c r="J2888" s="44">
        <v>0</v>
      </c>
      <c r="K2888" s="44">
        <f t="shared" si="2009"/>
        <v>15000</v>
      </c>
      <c r="L2888" s="44">
        <v>15000</v>
      </c>
      <c r="M2888" s="44">
        <v>0</v>
      </c>
      <c r="N2888" s="44">
        <v>0</v>
      </c>
      <c r="O2888" s="44">
        <v>0</v>
      </c>
      <c r="P2888" s="44">
        <v>0</v>
      </c>
      <c r="Q2888" s="44">
        <v>15000</v>
      </c>
      <c r="R2888" s="44">
        <v>0</v>
      </c>
      <c r="S2888" s="44">
        <v>0</v>
      </c>
      <c r="T2888" s="44">
        <f t="shared" si="1999"/>
        <v>0</v>
      </c>
      <c r="U2888" s="44"/>
      <c r="V2888" s="44"/>
      <c r="W2888" s="44"/>
      <c r="X2888" s="44">
        <f t="shared" si="2000"/>
        <v>0</v>
      </c>
      <c r="Y2888" s="209">
        <f t="shared" si="1996"/>
        <v>0</v>
      </c>
    </row>
    <row r="2889" spans="1:25">
      <c r="A2889" s="23" t="s">
        <v>786</v>
      </c>
      <c r="B2889" s="23" t="s">
        <v>172</v>
      </c>
      <c r="C2889" s="23" t="s">
        <v>1175</v>
      </c>
      <c r="D2889" s="23" t="s">
        <v>1176</v>
      </c>
      <c r="E2889" s="22">
        <v>8216</v>
      </c>
      <c r="F2889" s="23"/>
      <c r="G2889" s="128" t="s">
        <v>3378</v>
      </c>
      <c r="H2889" s="32" t="s">
        <v>59</v>
      </c>
      <c r="I2889" s="44">
        <f t="shared" si="2008"/>
        <v>5000</v>
      </c>
      <c r="J2889" s="44">
        <v>0</v>
      </c>
      <c r="K2889" s="44">
        <f t="shared" si="2009"/>
        <v>5000</v>
      </c>
      <c r="L2889" s="44">
        <v>5000</v>
      </c>
      <c r="M2889" s="44">
        <v>0</v>
      </c>
      <c r="N2889" s="44">
        <v>0</v>
      </c>
      <c r="O2889" s="44">
        <v>0</v>
      </c>
      <c r="P2889" s="44">
        <v>0</v>
      </c>
      <c r="Q2889" s="44">
        <v>5000</v>
      </c>
      <c r="R2889" s="44">
        <v>0</v>
      </c>
      <c r="S2889" s="44">
        <v>0</v>
      </c>
      <c r="T2889" s="44">
        <f t="shared" si="1999"/>
        <v>0</v>
      </c>
      <c r="U2889" s="44"/>
      <c r="V2889" s="44"/>
      <c r="W2889" s="44"/>
      <c r="X2889" s="44">
        <f t="shared" si="2000"/>
        <v>0</v>
      </c>
      <c r="Y2889" s="209">
        <f t="shared" si="1996"/>
        <v>0</v>
      </c>
    </row>
    <row r="2890" spans="1:25">
      <c r="A2890" s="32" t="s">
        <v>0</v>
      </c>
      <c r="B2890" s="32" t="s">
        <v>0</v>
      </c>
      <c r="C2890" s="32" t="s">
        <v>0</v>
      </c>
      <c r="D2890" s="32" t="s">
        <v>0</v>
      </c>
      <c r="E2890" s="32" t="s">
        <v>0</v>
      </c>
      <c r="F2890" s="32" t="s">
        <v>0</v>
      </c>
      <c r="G2890" s="154" t="s">
        <v>0</v>
      </c>
      <c r="H2890" s="30" t="s">
        <v>1185</v>
      </c>
      <c r="I2890" s="31">
        <f t="shared" si="2008"/>
        <v>2129870</v>
      </c>
      <c r="J2890" s="31">
        <f t="shared" ref="J2890:P2890" si="2014">SUM(J2860,J2883,J2886)</f>
        <v>1880570</v>
      </c>
      <c r="K2890" s="31">
        <f t="shared" si="2009"/>
        <v>249300</v>
      </c>
      <c r="L2890" s="31">
        <f t="shared" si="2014"/>
        <v>244300</v>
      </c>
      <c r="M2890" s="31">
        <f t="shared" si="2014"/>
        <v>0</v>
      </c>
      <c r="N2890" s="31">
        <f t="shared" si="2014"/>
        <v>5000</v>
      </c>
      <c r="O2890" s="31">
        <f t="shared" si="2014"/>
        <v>0</v>
      </c>
      <c r="P2890" s="31">
        <f t="shared" si="2014"/>
        <v>0</v>
      </c>
      <c r="Q2890" s="31">
        <f>SUM(Q2860,Q2883,Q2886)</f>
        <v>2240943</v>
      </c>
      <c r="R2890" s="31">
        <f>SUM(R2860,R2883,R2886)</f>
        <v>1981393</v>
      </c>
      <c r="S2890" s="31">
        <f>SUM(S2860,S2883,S2886)</f>
        <v>1728986</v>
      </c>
      <c r="T2890" s="31">
        <f t="shared" ref="T2890:X2890" si="2015">SUM(T2860,T2883,T2886)</f>
        <v>252307</v>
      </c>
      <c r="U2890" s="31">
        <f t="shared" si="2015"/>
        <v>179836</v>
      </c>
      <c r="V2890" s="31">
        <f t="shared" si="2015"/>
        <v>58361</v>
      </c>
      <c r="W2890" s="31">
        <f t="shared" si="2015"/>
        <v>14110</v>
      </c>
      <c r="X2890" s="31">
        <f t="shared" si="2015"/>
        <v>1981293</v>
      </c>
      <c r="Y2890" s="220">
        <f t="shared" si="1996"/>
        <v>99.994953045660296</v>
      </c>
    </row>
    <row r="2891" spans="1:25" ht="15" thickBot="1">
      <c r="A2891" s="32" t="s">
        <v>0</v>
      </c>
      <c r="B2891" s="32" t="s">
        <v>0</v>
      </c>
      <c r="C2891" s="32" t="s">
        <v>0</v>
      </c>
      <c r="D2891" s="32" t="s">
        <v>0</v>
      </c>
      <c r="E2891" s="32" t="s">
        <v>0</v>
      </c>
      <c r="F2891" s="32" t="s">
        <v>0</v>
      </c>
      <c r="G2891" s="154" t="s">
        <v>0</v>
      </c>
      <c r="H2891" s="21" t="s">
        <v>170</v>
      </c>
      <c r="I2891" s="66">
        <f t="shared" si="2008"/>
        <v>58</v>
      </c>
      <c r="J2891" s="66">
        <v>58</v>
      </c>
      <c r="K2891" s="66">
        <f t="shared" si="2009"/>
        <v>0</v>
      </c>
      <c r="L2891" s="66" t="s">
        <v>0</v>
      </c>
      <c r="M2891" s="66" t="s">
        <v>0</v>
      </c>
      <c r="N2891" s="66" t="s">
        <v>0</v>
      </c>
      <c r="O2891" s="66" t="s">
        <v>0</v>
      </c>
      <c r="P2891" s="66" t="s">
        <v>0</v>
      </c>
      <c r="Q2891" s="66">
        <v>0</v>
      </c>
      <c r="R2891" s="66"/>
      <c r="S2891" s="66"/>
      <c r="T2891" s="66"/>
      <c r="U2891" s="66"/>
      <c r="V2891" s="66"/>
      <c r="W2891" s="66"/>
      <c r="X2891" s="66"/>
      <c r="Y2891" s="208">
        <v>0</v>
      </c>
    </row>
    <row r="2892" spans="1:25" ht="41.4" thickBot="1">
      <c r="A2892" s="252" t="s">
        <v>0</v>
      </c>
      <c r="B2892" s="252" t="s">
        <v>0</v>
      </c>
      <c r="C2892" s="252" t="s">
        <v>0</v>
      </c>
      <c r="D2892" s="252" t="s">
        <v>0</v>
      </c>
      <c r="E2892" s="252" t="s">
        <v>0</v>
      </c>
      <c r="F2892" s="252" t="s">
        <v>0</v>
      </c>
      <c r="G2892" s="258" t="s">
        <v>0</v>
      </c>
      <c r="H2892" s="24" t="s">
        <v>72</v>
      </c>
      <c r="I2892" s="1" t="s">
        <v>3093</v>
      </c>
      <c r="J2892" s="1" t="s">
        <v>3130</v>
      </c>
      <c r="K2892" s="1" t="s">
        <v>3</v>
      </c>
      <c r="L2892" s="1" t="s">
        <v>4</v>
      </c>
      <c r="M2892" s="1" t="s">
        <v>5</v>
      </c>
      <c r="N2892" s="1" t="s">
        <v>6</v>
      </c>
      <c r="O2892" s="1" t="s">
        <v>7</v>
      </c>
      <c r="P2892" s="1" t="s">
        <v>8</v>
      </c>
      <c r="Q2892" s="1" t="s">
        <v>3344</v>
      </c>
      <c r="R2892" s="1" t="s">
        <v>3427</v>
      </c>
      <c r="S2892" s="1" t="s">
        <v>3447</v>
      </c>
      <c r="T2892" s="1" t="s">
        <v>3448</v>
      </c>
      <c r="U2892" s="1" t="s">
        <v>3452</v>
      </c>
      <c r="V2892" s="1" t="s">
        <v>3449</v>
      </c>
      <c r="W2892" s="1" t="s">
        <v>3450</v>
      </c>
      <c r="X2892" s="1" t="s">
        <v>3451</v>
      </c>
      <c r="Y2892" s="216" t="s">
        <v>3385</v>
      </c>
    </row>
    <row r="2893" spans="1:25">
      <c r="A2893" s="253"/>
      <c r="B2893" s="253"/>
      <c r="C2893" s="253"/>
      <c r="D2893" s="253"/>
      <c r="E2893" s="253"/>
      <c r="F2893" s="253"/>
      <c r="G2893" s="259"/>
      <c r="H2893" s="33" t="s">
        <v>0</v>
      </c>
      <c r="I2893" s="45">
        <v>1</v>
      </c>
      <c r="J2893" s="45">
        <v>3</v>
      </c>
      <c r="K2893" s="45" t="s">
        <v>9</v>
      </c>
      <c r="L2893" s="45">
        <v>5</v>
      </c>
      <c r="M2893" s="45">
        <v>6</v>
      </c>
      <c r="N2893" s="45">
        <v>7</v>
      </c>
      <c r="O2893" s="45">
        <v>8</v>
      </c>
      <c r="P2893" s="45">
        <v>9</v>
      </c>
      <c r="Q2893" s="45">
        <v>1</v>
      </c>
      <c r="R2893" s="45">
        <v>2</v>
      </c>
      <c r="S2893" s="45">
        <v>3</v>
      </c>
      <c r="T2893" s="45" t="s">
        <v>3453</v>
      </c>
      <c r="U2893" s="45">
        <v>5</v>
      </c>
      <c r="V2893" s="45">
        <v>6</v>
      </c>
      <c r="W2893" s="45">
        <v>7</v>
      </c>
      <c r="X2893" s="45" t="s">
        <v>3454</v>
      </c>
      <c r="Y2893" s="276">
        <v>9</v>
      </c>
    </row>
    <row r="2894" spans="1:25">
      <c r="A2894" s="253"/>
      <c r="B2894" s="253"/>
      <c r="C2894" s="253"/>
      <c r="D2894" s="253"/>
      <c r="E2894" s="253"/>
      <c r="F2894" s="253"/>
      <c r="G2894" s="259"/>
      <c r="H2894" s="34" t="s">
        <v>108</v>
      </c>
      <c r="I2894" s="35">
        <f t="shared" si="2008"/>
        <v>2129870</v>
      </c>
      <c r="J2894" s="35">
        <f t="shared" ref="J2894:P2894" si="2016">SUM(J2890)</f>
        <v>1880570</v>
      </c>
      <c r="K2894" s="35">
        <f t="shared" si="2009"/>
        <v>249300</v>
      </c>
      <c r="L2894" s="35">
        <f t="shared" si="2016"/>
        <v>244300</v>
      </c>
      <c r="M2894" s="35">
        <f t="shared" si="2016"/>
        <v>0</v>
      </c>
      <c r="N2894" s="35">
        <f t="shared" si="2016"/>
        <v>5000</v>
      </c>
      <c r="O2894" s="35">
        <f t="shared" si="2016"/>
        <v>0</v>
      </c>
      <c r="P2894" s="35">
        <f t="shared" si="2016"/>
        <v>0</v>
      </c>
      <c r="Q2894" s="35">
        <f>SUM(Q2890)</f>
        <v>2240943</v>
      </c>
      <c r="R2894" s="35">
        <f>SUM(R2890)</f>
        <v>1981393</v>
      </c>
      <c r="S2894" s="35">
        <f>SUM(S2890)</f>
        <v>1728986</v>
      </c>
      <c r="T2894" s="35">
        <f t="shared" ref="T2894:X2894" si="2017">SUM(T2890)</f>
        <v>252307</v>
      </c>
      <c r="U2894" s="35">
        <f t="shared" si="2017"/>
        <v>179836</v>
      </c>
      <c r="V2894" s="35">
        <f t="shared" si="2017"/>
        <v>58361</v>
      </c>
      <c r="W2894" s="35">
        <f t="shared" si="2017"/>
        <v>14110</v>
      </c>
      <c r="X2894" s="35">
        <f t="shared" si="2017"/>
        <v>1981293</v>
      </c>
      <c r="Y2894" s="218">
        <f t="shared" ref="Y2894:Y2895" si="2018">IF(R2894=0,0,(X2894/R2894)*100)</f>
        <v>99.994953045660296</v>
      </c>
    </row>
    <row r="2895" spans="1:25">
      <c r="A2895" s="253"/>
      <c r="B2895" s="253"/>
      <c r="C2895" s="253"/>
      <c r="D2895" s="253"/>
      <c r="E2895" s="253"/>
      <c r="F2895" s="253"/>
      <c r="G2895" s="259"/>
      <c r="H2895" s="36" t="s">
        <v>69</v>
      </c>
      <c r="I2895" s="35">
        <f t="shared" si="2008"/>
        <v>2129870</v>
      </c>
      <c r="J2895" s="35">
        <f t="shared" ref="J2895:P2895" si="2019">SUM(J2894)</f>
        <v>1880570</v>
      </c>
      <c r="K2895" s="35">
        <f t="shared" si="2009"/>
        <v>249300</v>
      </c>
      <c r="L2895" s="35">
        <f t="shared" si="2019"/>
        <v>244300</v>
      </c>
      <c r="M2895" s="35">
        <f t="shared" si="2019"/>
        <v>0</v>
      </c>
      <c r="N2895" s="35">
        <f t="shared" si="2019"/>
        <v>5000</v>
      </c>
      <c r="O2895" s="35">
        <f t="shared" si="2019"/>
        <v>0</v>
      </c>
      <c r="P2895" s="35">
        <f t="shared" si="2019"/>
        <v>0</v>
      </c>
      <c r="Q2895" s="35">
        <f>SUM(Q2894)</f>
        <v>2240943</v>
      </c>
      <c r="R2895" s="35">
        <f>SUM(R2894)</f>
        <v>1981393</v>
      </c>
      <c r="S2895" s="35">
        <f>SUM(S2894)</f>
        <v>1728986</v>
      </c>
      <c r="T2895" s="35">
        <f t="shared" ref="T2895:X2895" si="2020">SUM(T2894)</f>
        <v>252307</v>
      </c>
      <c r="U2895" s="35">
        <f t="shared" si="2020"/>
        <v>179836</v>
      </c>
      <c r="V2895" s="35">
        <f t="shared" si="2020"/>
        <v>58361</v>
      </c>
      <c r="W2895" s="35">
        <f t="shared" si="2020"/>
        <v>14110</v>
      </c>
      <c r="X2895" s="35">
        <f t="shared" si="2020"/>
        <v>1981293</v>
      </c>
      <c r="Y2895" s="218">
        <f t="shared" si="2018"/>
        <v>99.994953045660296</v>
      </c>
    </row>
    <row r="2896" spans="1:25" ht="15" thickBot="1">
      <c r="A2896" s="254"/>
      <c r="B2896" s="254"/>
      <c r="C2896" s="254"/>
      <c r="D2896" s="254"/>
      <c r="E2896" s="254"/>
      <c r="F2896" s="254"/>
      <c r="G2896" s="260"/>
    </row>
    <row r="2897" spans="1:25" ht="41.4" thickBot="1">
      <c r="A2897" s="24" t="s">
        <v>123</v>
      </c>
      <c r="B2897" s="24" t="s">
        <v>124</v>
      </c>
      <c r="C2897" s="24" t="s">
        <v>125</v>
      </c>
      <c r="D2897" s="25" t="s">
        <v>0</v>
      </c>
      <c r="E2897" s="24" t="s">
        <v>126</v>
      </c>
      <c r="F2897" s="24" t="s">
        <v>127</v>
      </c>
      <c r="G2897" s="151" t="s">
        <v>128</v>
      </c>
      <c r="H2897" s="24" t="s">
        <v>1</v>
      </c>
      <c r="I2897" s="1" t="s">
        <v>3093</v>
      </c>
      <c r="J2897" s="1" t="s">
        <v>3130</v>
      </c>
      <c r="K2897" s="1" t="s">
        <v>3</v>
      </c>
      <c r="L2897" s="1" t="s">
        <v>4</v>
      </c>
      <c r="M2897" s="1" t="s">
        <v>5</v>
      </c>
      <c r="N2897" s="1" t="s">
        <v>6</v>
      </c>
      <c r="O2897" s="1" t="s">
        <v>7</v>
      </c>
      <c r="P2897" s="1" t="s">
        <v>8</v>
      </c>
      <c r="Q2897" s="1" t="s">
        <v>3344</v>
      </c>
      <c r="R2897" s="1" t="s">
        <v>3427</v>
      </c>
      <c r="S2897" s="1" t="s">
        <v>3447</v>
      </c>
      <c r="T2897" s="1" t="s">
        <v>3448</v>
      </c>
      <c r="U2897" s="1" t="s">
        <v>3452</v>
      </c>
      <c r="V2897" s="1" t="s">
        <v>3449</v>
      </c>
      <c r="W2897" s="1" t="s">
        <v>3450</v>
      </c>
      <c r="X2897" s="1" t="s">
        <v>3451</v>
      </c>
      <c r="Y2897" s="216" t="s">
        <v>3385</v>
      </c>
    </row>
    <row r="2898" spans="1:25">
      <c r="A2898" s="26" t="s">
        <v>0</v>
      </c>
      <c r="B2898" s="26" t="s">
        <v>0</v>
      </c>
      <c r="C2898" s="26" t="s">
        <v>0</v>
      </c>
      <c r="D2898" s="27" t="s">
        <v>0</v>
      </c>
      <c r="E2898" s="27" t="s">
        <v>0</v>
      </c>
      <c r="F2898" s="28" t="s">
        <v>0</v>
      </c>
      <c r="G2898" s="152" t="s">
        <v>0</v>
      </c>
      <c r="H2898" s="29" t="s">
        <v>0</v>
      </c>
      <c r="I2898" s="45">
        <v>1</v>
      </c>
      <c r="J2898" s="45">
        <v>3</v>
      </c>
      <c r="K2898" s="45" t="s">
        <v>9</v>
      </c>
      <c r="L2898" s="45">
        <v>5</v>
      </c>
      <c r="M2898" s="45">
        <v>6</v>
      </c>
      <c r="N2898" s="45">
        <v>7</v>
      </c>
      <c r="O2898" s="45">
        <v>8</v>
      </c>
      <c r="P2898" s="45">
        <v>9</v>
      </c>
      <c r="Q2898" s="45">
        <v>1</v>
      </c>
      <c r="R2898" s="45">
        <v>2</v>
      </c>
      <c r="S2898" s="45">
        <v>3</v>
      </c>
      <c r="T2898" s="45" t="s">
        <v>3453</v>
      </c>
      <c r="U2898" s="45">
        <v>5</v>
      </c>
      <c r="V2898" s="45">
        <v>6</v>
      </c>
      <c r="W2898" s="45">
        <v>7</v>
      </c>
      <c r="X2898" s="45" t="s">
        <v>3454</v>
      </c>
      <c r="Y2898" s="276">
        <v>9</v>
      </c>
    </row>
    <row r="2899" spans="1:25">
      <c r="A2899" s="133" t="s">
        <v>786</v>
      </c>
      <c r="B2899" s="133" t="s">
        <v>172</v>
      </c>
      <c r="C2899" s="109" t="s">
        <v>1186</v>
      </c>
      <c r="D2899" s="109" t="s">
        <v>1187</v>
      </c>
      <c r="E2899" s="98" t="s">
        <v>0</v>
      </c>
      <c r="F2899" s="98" t="s">
        <v>0</v>
      </c>
      <c r="G2899" s="153" t="s">
        <v>0</v>
      </c>
      <c r="H2899" s="98" t="s">
        <v>1188</v>
      </c>
      <c r="I2899" s="110"/>
      <c r="J2899" s="110"/>
      <c r="K2899" s="110"/>
      <c r="L2899" s="110" t="s">
        <v>0</v>
      </c>
      <c r="M2899" s="110" t="s">
        <v>0</v>
      </c>
      <c r="N2899" s="110" t="s">
        <v>0</v>
      </c>
      <c r="O2899" s="110" t="s">
        <v>0</v>
      </c>
      <c r="P2899" s="110" t="s">
        <v>0</v>
      </c>
      <c r="Q2899" s="110"/>
      <c r="R2899" s="110"/>
      <c r="S2899" s="110"/>
      <c r="T2899" s="110" t="s">
        <v>0</v>
      </c>
      <c r="U2899" s="110" t="s">
        <v>0</v>
      </c>
      <c r="V2899" s="110" t="s">
        <v>0</v>
      </c>
      <c r="W2899" s="110" t="s">
        <v>0</v>
      </c>
      <c r="X2899" s="110" t="s">
        <v>0</v>
      </c>
      <c r="Y2899" s="217"/>
    </row>
    <row r="2900" spans="1:25" ht="20.399999999999999">
      <c r="A2900" s="20" t="s">
        <v>0</v>
      </c>
      <c r="B2900" s="20" t="s">
        <v>0</v>
      </c>
      <c r="C2900" s="20" t="s">
        <v>0</v>
      </c>
      <c r="D2900" s="21" t="s">
        <v>0</v>
      </c>
      <c r="E2900" s="21" t="s">
        <v>0</v>
      </c>
      <c r="F2900" s="21" t="s">
        <v>0</v>
      </c>
      <c r="G2900" s="150" t="s">
        <v>0</v>
      </c>
      <c r="H2900" s="30" t="s">
        <v>33</v>
      </c>
      <c r="I2900" s="31">
        <f t="shared" si="2008"/>
        <v>1571972</v>
      </c>
      <c r="J2900" s="31">
        <f t="shared" ref="J2900:P2900" si="2021">SUM(J2901,J2909,J2911)</f>
        <v>1560572</v>
      </c>
      <c r="K2900" s="31">
        <f t="shared" si="2009"/>
        <v>11400</v>
      </c>
      <c r="L2900" s="31">
        <f t="shared" si="2021"/>
        <v>6400</v>
      </c>
      <c r="M2900" s="31">
        <f t="shared" si="2021"/>
        <v>0</v>
      </c>
      <c r="N2900" s="31">
        <f t="shared" si="2021"/>
        <v>5000</v>
      </c>
      <c r="O2900" s="31">
        <f t="shared" si="2021"/>
        <v>0</v>
      </c>
      <c r="P2900" s="31">
        <f t="shared" si="2021"/>
        <v>0</v>
      </c>
      <c r="Q2900" s="31">
        <f>SUM(Q2901,Q2909,Q2911)</f>
        <v>1661587</v>
      </c>
      <c r="R2900" s="31">
        <f>SUM(R2901,R2909,R2911)</f>
        <v>1641995</v>
      </c>
      <c r="S2900" s="31">
        <f>SUM(S2901,S2909,S2911)</f>
        <v>1440436</v>
      </c>
      <c r="T2900" s="31">
        <f t="shared" ref="T2900:X2900" si="2022">SUM(T2901,T2909,T2911)</f>
        <v>201559</v>
      </c>
      <c r="U2900" s="31">
        <f t="shared" si="2022"/>
        <v>123963</v>
      </c>
      <c r="V2900" s="31">
        <f t="shared" si="2022"/>
        <v>72661</v>
      </c>
      <c r="W2900" s="31">
        <f t="shared" si="2022"/>
        <v>4935</v>
      </c>
      <c r="X2900" s="31">
        <f t="shared" si="2022"/>
        <v>1641995</v>
      </c>
      <c r="Y2900" s="220">
        <f t="shared" ref="Y2900:Y2930" si="2023">IF(R2900=0,0,(X2900/R2900)*100)</f>
        <v>100</v>
      </c>
    </row>
    <row r="2901" spans="1:25">
      <c r="A2901" s="23" t="s">
        <v>786</v>
      </c>
      <c r="B2901" s="23" t="s">
        <v>172</v>
      </c>
      <c r="C2901" s="23" t="s">
        <v>1186</v>
      </c>
      <c r="D2901" s="23" t="s">
        <v>1187</v>
      </c>
      <c r="E2901" s="21" t="s">
        <v>132</v>
      </c>
      <c r="F2901" s="21" t="s">
        <v>0</v>
      </c>
      <c r="G2901" s="150" t="s">
        <v>0</v>
      </c>
      <c r="H2901" s="21" t="s">
        <v>11</v>
      </c>
      <c r="I2901" s="66">
        <f t="shared" si="2008"/>
        <v>1334945</v>
      </c>
      <c r="J2901" s="66">
        <f t="shared" ref="J2901:P2901" si="2024">SUM(J2902,J2903)</f>
        <v>1334945</v>
      </c>
      <c r="K2901" s="66">
        <f t="shared" si="2009"/>
        <v>0</v>
      </c>
      <c r="L2901" s="66">
        <f t="shared" si="2024"/>
        <v>0</v>
      </c>
      <c r="M2901" s="66">
        <f t="shared" si="2024"/>
        <v>0</v>
      </c>
      <c r="N2901" s="66">
        <f t="shared" si="2024"/>
        <v>0</v>
      </c>
      <c r="O2901" s="66">
        <f t="shared" si="2024"/>
        <v>0</v>
      </c>
      <c r="P2901" s="66">
        <f t="shared" si="2024"/>
        <v>0</v>
      </c>
      <c r="Q2901" s="66">
        <f>SUM(Q2902,Q2903)</f>
        <v>1402545</v>
      </c>
      <c r="R2901" s="66">
        <f>SUM(R2902,R2903)</f>
        <v>1402545</v>
      </c>
      <c r="S2901" s="66">
        <f>SUM(S2902,S2903)</f>
        <v>1230439</v>
      </c>
      <c r="T2901" s="66">
        <f t="shared" ref="T2901:X2901" si="2025">SUM(T2902,T2903)</f>
        <v>172106</v>
      </c>
      <c r="U2901" s="66">
        <f t="shared" si="2025"/>
        <v>105000</v>
      </c>
      <c r="V2901" s="66">
        <f t="shared" si="2025"/>
        <v>67106</v>
      </c>
      <c r="W2901" s="66">
        <f t="shared" si="2025"/>
        <v>0</v>
      </c>
      <c r="X2901" s="66">
        <f t="shared" si="2025"/>
        <v>1402545</v>
      </c>
      <c r="Y2901" s="208">
        <f t="shared" si="2023"/>
        <v>100</v>
      </c>
    </row>
    <row r="2902" spans="1:25">
      <c r="A2902" s="23" t="s">
        <v>786</v>
      </c>
      <c r="B2902" s="23" t="s">
        <v>172</v>
      </c>
      <c r="C2902" s="23" t="s">
        <v>1186</v>
      </c>
      <c r="D2902" s="23" t="s">
        <v>1187</v>
      </c>
      <c r="E2902" s="22">
        <v>6111</v>
      </c>
      <c r="F2902" s="23"/>
      <c r="G2902" s="128" t="s">
        <v>3378</v>
      </c>
      <c r="H2902" s="32" t="s">
        <v>12</v>
      </c>
      <c r="I2902" s="44">
        <f t="shared" si="2008"/>
        <v>1170245</v>
      </c>
      <c r="J2902" s="44">
        <v>1170245</v>
      </c>
      <c r="K2902" s="44">
        <f t="shared" si="2009"/>
        <v>0</v>
      </c>
      <c r="L2902" s="44">
        <v>0</v>
      </c>
      <c r="M2902" s="44">
        <v>0</v>
      </c>
      <c r="N2902" s="44">
        <v>0</v>
      </c>
      <c r="O2902" s="44">
        <v>0</v>
      </c>
      <c r="P2902" s="44">
        <v>0</v>
      </c>
      <c r="Q2902" s="44">
        <v>1233295</v>
      </c>
      <c r="R2902" s="44">
        <v>1233295</v>
      </c>
      <c r="S2902" s="44">
        <v>1061189</v>
      </c>
      <c r="T2902" s="44">
        <f t="shared" ref="T2902:T2929" si="2026">U2902+V2902+W2902</f>
        <v>172106</v>
      </c>
      <c r="U2902" s="44">
        <v>105000</v>
      </c>
      <c r="V2902" s="44">
        <v>67106</v>
      </c>
      <c r="W2902" s="44"/>
      <c r="X2902" s="44">
        <f t="shared" ref="X2902:X2929" si="2027">S2902+T2902</f>
        <v>1233295</v>
      </c>
      <c r="Y2902" s="209">
        <f t="shared" si="2023"/>
        <v>100</v>
      </c>
    </row>
    <row r="2903" spans="1:25">
      <c r="A2903" s="20" t="s">
        <v>786</v>
      </c>
      <c r="B2903" s="20" t="s">
        <v>172</v>
      </c>
      <c r="C2903" s="20" t="s">
        <v>1186</v>
      </c>
      <c r="D2903" s="20" t="s">
        <v>1187</v>
      </c>
      <c r="E2903" s="20" t="s">
        <v>134</v>
      </c>
      <c r="F2903" s="23" t="s">
        <v>0</v>
      </c>
      <c r="G2903" s="154" t="s">
        <v>0</v>
      </c>
      <c r="H2903" s="21" t="s">
        <v>13</v>
      </c>
      <c r="I2903" s="66">
        <f t="shared" si="2008"/>
        <v>164700</v>
      </c>
      <c r="J2903" s="66">
        <f t="shared" ref="J2903:P2903" si="2028">SUM(J2904:J2908)</f>
        <v>164700</v>
      </c>
      <c r="K2903" s="66">
        <f t="shared" si="2009"/>
        <v>0</v>
      </c>
      <c r="L2903" s="66">
        <f t="shared" si="2028"/>
        <v>0</v>
      </c>
      <c r="M2903" s="66">
        <f t="shared" si="2028"/>
        <v>0</v>
      </c>
      <c r="N2903" s="66">
        <f t="shared" si="2028"/>
        <v>0</v>
      </c>
      <c r="O2903" s="66">
        <f t="shared" si="2028"/>
        <v>0</v>
      </c>
      <c r="P2903" s="66">
        <f t="shared" si="2028"/>
        <v>0</v>
      </c>
      <c r="Q2903" s="66">
        <f>SUM(Q2904:Q2908)</f>
        <v>169250</v>
      </c>
      <c r="R2903" s="66">
        <f>SUM(R2904:R2908)</f>
        <v>169250</v>
      </c>
      <c r="S2903" s="66">
        <f>SUM(S2904:S2908)</f>
        <v>169250</v>
      </c>
      <c r="T2903" s="66">
        <f t="shared" ref="T2903:X2903" si="2029">SUM(T2904:T2908)</f>
        <v>0</v>
      </c>
      <c r="U2903" s="66">
        <f t="shared" si="2029"/>
        <v>0</v>
      </c>
      <c r="V2903" s="66">
        <f t="shared" si="2029"/>
        <v>0</v>
      </c>
      <c r="W2903" s="66">
        <f t="shared" si="2029"/>
        <v>0</v>
      </c>
      <c r="X2903" s="66">
        <f t="shared" si="2029"/>
        <v>169250</v>
      </c>
      <c r="Y2903" s="208">
        <f t="shared" si="2023"/>
        <v>100</v>
      </c>
    </row>
    <row r="2904" spans="1:25">
      <c r="A2904" s="23" t="s">
        <v>786</v>
      </c>
      <c r="B2904" s="23" t="s">
        <v>172</v>
      </c>
      <c r="C2904" s="23" t="s">
        <v>1186</v>
      </c>
      <c r="D2904" s="23" t="s">
        <v>1187</v>
      </c>
      <c r="E2904" s="22">
        <v>6112</v>
      </c>
      <c r="F2904" s="23" t="s">
        <v>1189</v>
      </c>
      <c r="G2904" s="128" t="s">
        <v>3378</v>
      </c>
      <c r="H2904" s="32" t="s">
        <v>16</v>
      </c>
      <c r="I2904" s="44">
        <f t="shared" si="2008"/>
        <v>25800</v>
      </c>
      <c r="J2904" s="44">
        <v>25800</v>
      </c>
      <c r="K2904" s="44">
        <f t="shared" si="2009"/>
        <v>0</v>
      </c>
      <c r="L2904" s="44">
        <v>0</v>
      </c>
      <c r="M2904" s="44">
        <v>0</v>
      </c>
      <c r="N2904" s="44">
        <v>0</v>
      </c>
      <c r="O2904" s="44">
        <v>0</v>
      </c>
      <c r="P2904" s="44">
        <v>0</v>
      </c>
      <c r="Q2904" s="44">
        <v>25800</v>
      </c>
      <c r="R2904" s="44">
        <v>25800</v>
      </c>
      <c r="S2904" s="44">
        <v>25800</v>
      </c>
      <c r="T2904" s="44">
        <f t="shared" si="2026"/>
        <v>0</v>
      </c>
      <c r="U2904" s="44"/>
      <c r="V2904" s="44"/>
      <c r="W2904" s="44"/>
      <c r="X2904" s="44">
        <f t="shared" si="2027"/>
        <v>25800</v>
      </c>
      <c r="Y2904" s="209">
        <f t="shared" si="2023"/>
        <v>100</v>
      </c>
    </row>
    <row r="2905" spans="1:25">
      <c r="A2905" s="23" t="s">
        <v>786</v>
      </c>
      <c r="B2905" s="23" t="s">
        <v>172</v>
      </c>
      <c r="C2905" s="23" t="s">
        <v>1186</v>
      </c>
      <c r="D2905" s="23" t="s">
        <v>1187</v>
      </c>
      <c r="E2905" s="22">
        <v>6112</v>
      </c>
      <c r="F2905" s="23" t="s">
        <v>1190</v>
      </c>
      <c r="G2905" s="128" t="s">
        <v>3378</v>
      </c>
      <c r="H2905" s="32" t="s">
        <v>19</v>
      </c>
      <c r="I2905" s="44">
        <f t="shared" si="2008"/>
        <v>90000</v>
      </c>
      <c r="J2905" s="44">
        <v>90000</v>
      </c>
      <c r="K2905" s="44">
        <f t="shared" si="2009"/>
        <v>0</v>
      </c>
      <c r="L2905" s="44">
        <v>0</v>
      </c>
      <c r="M2905" s="44">
        <v>0</v>
      </c>
      <c r="N2905" s="44">
        <v>0</v>
      </c>
      <c r="O2905" s="44">
        <v>0</v>
      </c>
      <c r="P2905" s="44">
        <v>0</v>
      </c>
      <c r="Q2905" s="44">
        <v>90000</v>
      </c>
      <c r="R2905" s="44">
        <v>90000</v>
      </c>
      <c r="S2905" s="44">
        <v>90000</v>
      </c>
      <c r="T2905" s="44">
        <f t="shared" si="2026"/>
        <v>0</v>
      </c>
      <c r="U2905" s="44"/>
      <c r="V2905" s="44"/>
      <c r="W2905" s="44"/>
      <c r="X2905" s="44">
        <f t="shared" si="2027"/>
        <v>90000</v>
      </c>
      <c r="Y2905" s="209">
        <f t="shared" si="2023"/>
        <v>100</v>
      </c>
    </row>
    <row r="2906" spans="1:25">
      <c r="A2906" s="23" t="s">
        <v>786</v>
      </c>
      <c r="B2906" s="23" t="s">
        <v>172</v>
      </c>
      <c r="C2906" s="23" t="s">
        <v>1186</v>
      </c>
      <c r="D2906" s="23" t="s">
        <v>1187</v>
      </c>
      <c r="E2906" s="22">
        <v>6112</v>
      </c>
      <c r="F2906" s="23" t="s">
        <v>1191</v>
      </c>
      <c r="G2906" s="128" t="s">
        <v>3378</v>
      </c>
      <c r="H2906" s="32" t="s">
        <v>17</v>
      </c>
      <c r="I2906" s="44">
        <f t="shared" si="2008"/>
        <v>22000</v>
      </c>
      <c r="J2906" s="44">
        <v>22000</v>
      </c>
      <c r="K2906" s="44">
        <f t="shared" si="2009"/>
        <v>0</v>
      </c>
      <c r="L2906" s="44">
        <v>0</v>
      </c>
      <c r="M2906" s="44">
        <v>0</v>
      </c>
      <c r="N2906" s="44">
        <v>0</v>
      </c>
      <c r="O2906" s="44">
        <v>0</v>
      </c>
      <c r="P2906" s="44">
        <v>0</v>
      </c>
      <c r="Q2906" s="44">
        <v>26550</v>
      </c>
      <c r="R2906" s="44">
        <v>26550</v>
      </c>
      <c r="S2906" s="44">
        <v>26550</v>
      </c>
      <c r="T2906" s="44">
        <f t="shared" si="2026"/>
        <v>0</v>
      </c>
      <c r="U2906" s="44"/>
      <c r="V2906" s="44"/>
      <c r="W2906" s="44"/>
      <c r="X2906" s="44">
        <f t="shared" si="2027"/>
        <v>26550</v>
      </c>
      <c r="Y2906" s="209">
        <f t="shared" si="2023"/>
        <v>100</v>
      </c>
    </row>
    <row r="2907" spans="1:25">
      <c r="A2907" s="23" t="s">
        <v>786</v>
      </c>
      <c r="B2907" s="23" t="s">
        <v>172</v>
      </c>
      <c r="C2907" s="23" t="s">
        <v>1186</v>
      </c>
      <c r="D2907" s="23" t="s">
        <v>1187</v>
      </c>
      <c r="E2907" s="22">
        <v>6112</v>
      </c>
      <c r="F2907" s="23" t="s">
        <v>1192</v>
      </c>
      <c r="G2907" s="128" t="s">
        <v>3378</v>
      </c>
      <c r="H2907" s="32" t="s">
        <v>15</v>
      </c>
      <c r="I2907" s="44">
        <f t="shared" si="2008"/>
        <v>13000</v>
      </c>
      <c r="J2907" s="44">
        <v>13000</v>
      </c>
      <c r="K2907" s="44">
        <f t="shared" si="2009"/>
        <v>0</v>
      </c>
      <c r="L2907" s="44">
        <v>0</v>
      </c>
      <c r="M2907" s="44">
        <v>0</v>
      </c>
      <c r="N2907" s="44">
        <v>0</v>
      </c>
      <c r="O2907" s="44">
        <v>0</v>
      </c>
      <c r="P2907" s="44">
        <v>0</v>
      </c>
      <c r="Q2907" s="44">
        <v>13000</v>
      </c>
      <c r="R2907" s="44">
        <v>13000</v>
      </c>
      <c r="S2907" s="44">
        <v>13000</v>
      </c>
      <c r="T2907" s="44">
        <f t="shared" si="2026"/>
        <v>0</v>
      </c>
      <c r="U2907" s="44"/>
      <c r="V2907" s="44"/>
      <c r="W2907" s="44"/>
      <c r="X2907" s="44">
        <f t="shared" si="2027"/>
        <v>13000</v>
      </c>
      <c r="Y2907" s="209">
        <f t="shared" si="2023"/>
        <v>100</v>
      </c>
    </row>
    <row r="2908" spans="1:25">
      <c r="A2908" s="23" t="s">
        <v>786</v>
      </c>
      <c r="B2908" s="23" t="s">
        <v>172</v>
      </c>
      <c r="C2908" s="23" t="s">
        <v>1186</v>
      </c>
      <c r="D2908" s="23" t="s">
        <v>1187</v>
      </c>
      <c r="E2908" s="22">
        <v>6112</v>
      </c>
      <c r="F2908" s="23" t="s">
        <v>1193</v>
      </c>
      <c r="G2908" s="128" t="s">
        <v>3378</v>
      </c>
      <c r="H2908" s="32" t="s">
        <v>18</v>
      </c>
      <c r="I2908" s="44">
        <f t="shared" si="2008"/>
        <v>13900</v>
      </c>
      <c r="J2908" s="44">
        <v>13900</v>
      </c>
      <c r="K2908" s="44">
        <f t="shared" si="2009"/>
        <v>0</v>
      </c>
      <c r="L2908" s="44">
        <v>0</v>
      </c>
      <c r="M2908" s="44">
        <v>0</v>
      </c>
      <c r="N2908" s="44">
        <v>0</v>
      </c>
      <c r="O2908" s="44">
        <v>0</v>
      </c>
      <c r="P2908" s="44">
        <v>0</v>
      </c>
      <c r="Q2908" s="44">
        <v>13900</v>
      </c>
      <c r="R2908" s="44">
        <v>13900</v>
      </c>
      <c r="S2908" s="44">
        <v>13900</v>
      </c>
      <c r="T2908" s="44">
        <f t="shared" si="2026"/>
        <v>0</v>
      </c>
      <c r="U2908" s="44"/>
      <c r="V2908" s="44"/>
      <c r="W2908" s="44"/>
      <c r="X2908" s="44">
        <f t="shared" si="2027"/>
        <v>13900</v>
      </c>
      <c r="Y2908" s="209">
        <f t="shared" si="2023"/>
        <v>100</v>
      </c>
    </row>
    <row r="2909" spans="1:25">
      <c r="A2909" s="23" t="s">
        <v>786</v>
      </c>
      <c r="B2909" s="23" t="s">
        <v>172</v>
      </c>
      <c r="C2909" s="23" t="s">
        <v>1186</v>
      </c>
      <c r="D2909" s="23" t="s">
        <v>1187</v>
      </c>
      <c r="E2909" s="21" t="s">
        <v>139</v>
      </c>
      <c r="F2909" s="21" t="s">
        <v>0</v>
      </c>
      <c r="G2909" s="150" t="s">
        <v>0</v>
      </c>
      <c r="H2909" s="21" t="s">
        <v>21</v>
      </c>
      <c r="I2909" s="66">
        <f t="shared" si="2008"/>
        <v>121827</v>
      </c>
      <c r="J2909" s="66">
        <f t="shared" ref="J2909:X2909" si="2030">SUM(J2910)</f>
        <v>121827</v>
      </c>
      <c r="K2909" s="66">
        <f t="shared" si="2009"/>
        <v>0</v>
      </c>
      <c r="L2909" s="66">
        <f t="shared" si="2030"/>
        <v>0</v>
      </c>
      <c r="M2909" s="66">
        <f t="shared" si="2030"/>
        <v>0</v>
      </c>
      <c r="N2909" s="66">
        <f t="shared" si="2030"/>
        <v>0</v>
      </c>
      <c r="O2909" s="66">
        <f t="shared" si="2030"/>
        <v>0</v>
      </c>
      <c r="P2909" s="66">
        <f t="shared" si="2030"/>
        <v>0</v>
      </c>
      <c r="Q2909" s="66">
        <f t="shared" si="2030"/>
        <v>128447</v>
      </c>
      <c r="R2909" s="66">
        <f t="shared" si="2030"/>
        <v>128447</v>
      </c>
      <c r="S2909" s="66">
        <f t="shared" si="2030"/>
        <v>115709</v>
      </c>
      <c r="T2909" s="66">
        <f t="shared" si="2030"/>
        <v>12738</v>
      </c>
      <c r="U2909" s="66">
        <f t="shared" si="2030"/>
        <v>12738</v>
      </c>
      <c r="V2909" s="66">
        <f t="shared" si="2030"/>
        <v>0</v>
      </c>
      <c r="W2909" s="66">
        <f t="shared" si="2030"/>
        <v>0</v>
      </c>
      <c r="X2909" s="66">
        <f t="shared" si="2030"/>
        <v>128447</v>
      </c>
      <c r="Y2909" s="208">
        <f t="shared" si="2023"/>
        <v>100</v>
      </c>
    </row>
    <row r="2910" spans="1:25">
      <c r="A2910" s="23" t="s">
        <v>786</v>
      </c>
      <c r="B2910" s="23" t="s">
        <v>172</v>
      </c>
      <c r="C2910" s="23" t="s">
        <v>1186</v>
      </c>
      <c r="D2910" s="23" t="s">
        <v>1187</v>
      </c>
      <c r="E2910" s="22">
        <v>6121</v>
      </c>
      <c r="F2910" s="23"/>
      <c r="G2910" s="128" t="s">
        <v>3378</v>
      </c>
      <c r="H2910" s="32" t="s">
        <v>22</v>
      </c>
      <c r="I2910" s="44">
        <f t="shared" si="2008"/>
        <v>121827</v>
      </c>
      <c r="J2910" s="44">
        <v>121827</v>
      </c>
      <c r="K2910" s="44">
        <f t="shared" si="2009"/>
        <v>0</v>
      </c>
      <c r="L2910" s="44">
        <v>0</v>
      </c>
      <c r="M2910" s="44">
        <v>0</v>
      </c>
      <c r="N2910" s="44">
        <v>0</v>
      </c>
      <c r="O2910" s="44">
        <v>0</v>
      </c>
      <c r="P2910" s="44">
        <v>0</v>
      </c>
      <c r="Q2910" s="44">
        <v>128447</v>
      </c>
      <c r="R2910" s="44">
        <v>128447</v>
      </c>
      <c r="S2910" s="44">
        <v>115709</v>
      </c>
      <c r="T2910" s="44">
        <f t="shared" si="2026"/>
        <v>12738</v>
      </c>
      <c r="U2910" s="44">
        <v>12738</v>
      </c>
      <c r="V2910" s="44"/>
      <c r="W2910" s="44"/>
      <c r="X2910" s="44">
        <f t="shared" si="2027"/>
        <v>128447</v>
      </c>
      <c r="Y2910" s="209">
        <f t="shared" si="2023"/>
        <v>100</v>
      </c>
    </row>
    <row r="2911" spans="1:25">
      <c r="A2911" s="23" t="s">
        <v>786</v>
      </c>
      <c r="B2911" s="23" t="s">
        <v>172</v>
      </c>
      <c r="C2911" s="23" t="s">
        <v>1186</v>
      </c>
      <c r="D2911" s="23" t="s">
        <v>1187</v>
      </c>
      <c r="E2911" s="21" t="s">
        <v>141</v>
      </c>
      <c r="F2911" s="21" t="s">
        <v>0</v>
      </c>
      <c r="G2911" s="150" t="s">
        <v>0</v>
      </c>
      <c r="H2911" s="21" t="s">
        <v>23</v>
      </c>
      <c r="I2911" s="66">
        <f t="shared" si="2008"/>
        <v>115200</v>
      </c>
      <c r="J2911" s="66">
        <f t="shared" ref="J2911:P2911" si="2031">SUM(J2912:J2919)</f>
        <v>103800</v>
      </c>
      <c r="K2911" s="66">
        <f t="shared" si="2009"/>
        <v>11400</v>
      </c>
      <c r="L2911" s="66">
        <f t="shared" si="2031"/>
        <v>6400</v>
      </c>
      <c r="M2911" s="66">
        <f t="shared" si="2031"/>
        <v>0</v>
      </c>
      <c r="N2911" s="66">
        <f t="shared" si="2031"/>
        <v>5000</v>
      </c>
      <c r="O2911" s="66">
        <f t="shared" si="2031"/>
        <v>0</v>
      </c>
      <c r="P2911" s="66">
        <f t="shared" si="2031"/>
        <v>0</v>
      </c>
      <c r="Q2911" s="66">
        <f>SUM(Q2912:Q2919)</f>
        <v>130595</v>
      </c>
      <c r="R2911" s="66">
        <f>SUM(R2912:R2919)</f>
        <v>111003</v>
      </c>
      <c r="S2911" s="66">
        <f>SUM(S2912:S2919)</f>
        <v>94288</v>
      </c>
      <c r="T2911" s="66">
        <f t="shared" ref="T2911:X2911" si="2032">SUM(T2912:T2919)</f>
        <v>16715</v>
      </c>
      <c r="U2911" s="66">
        <f t="shared" si="2032"/>
        <v>6225</v>
      </c>
      <c r="V2911" s="66">
        <f t="shared" si="2032"/>
        <v>5555</v>
      </c>
      <c r="W2911" s="66">
        <f t="shared" si="2032"/>
        <v>4935</v>
      </c>
      <c r="X2911" s="66">
        <f t="shared" si="2032"/>
        <v>111003</v>
      </c>
      <c r="Y2911" s="208">
        <f t="shared" si="2023"/>
        <v>100</v>
      </c>
    </row>
    <row r="2912" spans="1:25">
      <c r="A2912" s="23" t="s">
        <v>786</v>
      </c>
      <c r="B2912" s="23" t="s">
        <v>172</v>
      </c>
      <c r="C2912" s="23" t="s">
        <v>1186</v>
      </c>
      <c r="D2912" s="23" t="s">
        <v>1187</v>
      </c>
      <c r="E2912" s="22">
        <v>6131</v>
      </c>
      <c r="F2912" s="23"/>
      <c r="G2912" s="128" t="s">
        <v>3378</v>
      </c>
      <c r="H2912" s="32" t="s">
        <v>24</v>
      </c>
      <c r="I2912" s="44">
        <f t="shared" si="2008"/>
        <v>1500</v>
      </c>
      <c r="J2912" s="44">
        <v>1000</v>
      </c>
      <c r="K2912" s="44">
        <f t="shared" si="2009"/>
        <v>500</v>
      </c>
      <c r="L2912" s="44">
        <v>500</v>
      </c>
      <c r="M2912" s="44">
        <v>0</v>
      </c>
      <c r="N2912" s="44">
        <v>0</v>
      </c>
      <c r="O2912" s="44">
        <v>0</v>
      </c>
      <c r="P2912" s="44">
        <v>0</v>
      </c>
      <c r="Q2912" s="44">
        <v>1500</v>
      </c>
      <c r="R2912" s="44">
        <v>1000</v>
      </c>
      <c r="S2912" s="44">
        <v>800</v>
      </c>
      <c r="T2912" s="44">
        <f t="shared" si="2026"/>
        <v>200</v>
      </c>
      <c r="U2912" s="44">
        <v>200</v>
      </c>
      <c r="V2912" s="44"/>
      <c r="W2912" s="44"/>
      <c r="X2912" s="44">
        <f t="shared" si="2027"/>
        <v>1000</v>
      </c>
      <c r="Y2912" s="209">
        <f t="shared" si="2023"/>
        <v>100</v>
      </c>
    </row>
    <row r="2913" spans="1:25">
      <c r="A2913" s="23" t="s">
        <v>786</v>
      </c>
      <c r="B2913" s="23" t="s">
        <v>172</v>
      </c>
      <c r="C2913" s="23" t="s">
        <v>1186</v>
      </c>
      <c r="D2913" s="23" t="s">
        <v>1187</v>
      </c>
      <c r="E2913" s="22">
        <v>6132</v>
      </c>
      <c r="F2913" s="23"/>
      <c r="G2913" s="128" t="s">
        <v>3378</v>
      </c>
      <c r="H2913" s="32" t="s">
        <v>25</v>
      </c>
      <c r="I2913" s="44">
        <f t="shared" si="2008"/>
        <v>35000</v>
      </c>
      <c r="J2913" s="44">
        <v>35000</v>
      </c>
      <c r="K2913" s="44">
        <f t="shared" si="2009"/>
        <v>0</v>
      </c>
      <c r="L2913" s="44">
        <v>0</v>
      </c>
      <c r="M2913" s="44">
        <v>0</v>
      </c>
      <c r="N2913" s="44">
        <v>0</v>
      </c>
      <c r="O2913" s="44">
        <v>0</v>
      </c>
      <c r="P2913" s="44">
        <v>0</v>
      </c>
      <c r="Q2913" s="44">
        <v>35000</v>
      </c>
      <c r="R2913" s="44">
        <v>35000</v>
      </c>
      <c r="S2913" s="44">
        <v>35000</v>
      </c>
      <c r="T2913" s="44">
        <f t="shared" si="2026"/>
        <v>0</v>
      </c>
      <c r="U2913" s="44"/>
      <c r="V2913" s="44"/>
      <c r="W2913" s="44"/>
      <c r="X2913" s="44">
        <f t="shared" si="2027"/>
        <v>35000</v>
      </c>
      <c r="Y2913" s="209">
        <f t="shared" si="2023"/>
        <v>100</v>
      </c>
    </row>
    <row r="2914" spans="1:25">
      <c r="A2914" s="23" t="s">
        <v>786</v>
      </c>
      <c r="B2914" s="23" t="s">
        <v>172</v>
      </c>
      <c r="C2914" s="23" t="s">
        <v>1186</v>
      </c>
      <c r="D2914" s="23" t="s">
        <v>1187</v>
      </c>
      <c r="E2914" s="22">
        <v>6133</v>
      </c>
      <c r="F2914" s="23"/>
      <c r="G2914" s="128" t="s">
        <v>3378</v>
      </c>
      <c r="H2914" s="32" t="s">
        <v>26</v>
      </c>
      <c r="I2914" s="44">
        <f t="shared" si="2008"/>
        <v>11500</v>
      </c>
      <c r="J2914" s="44">
        <v>11500</v>
      </c>
      <c r="K2914" s="44">
        <f t="shared" si="2009"/>
        <v>0</v>
      </c>
      <c r="L2914" s="44">
        <v>0</v>
      </c>
      <c r="M2914" s="44">
        <v>0</v>
      </c>
      <c r="N2914" s="44">
        <v>0</v>
      </c>
      <c r="O2914" s="44">
        <v>0</v>
      </c>
      <c r="P2914" s="44">
        <v>0</v>
      </c>
      <c r="Q2914" s="44">
        <v>11500</v>
      </c>
      <c r="R2914" s="44">
        <v>11500</v>
      </c>
      <c r="S2914" s="44">
        <v>9000</v>
      </c>
      <c r="T2914" s="44">
        <f t="shared" si="2026"/>
        <v>2500</v>
      </c>
      <c r="U2914" s="44">
        <v>1000</v>
      </c>
      <c r="V2914" s="44">
        <v>1000</v>
      </c>
      <c r="W2914" s="44">
        <v>500</v>
      </c>
      <c r="X2914" s="44">
        <f t="shared" si="2027"/>
        <v>11500</v>
      </c>
      <c r="Y2914" s="209">
        <f t="shared" si="2023"/>
        <v>100</v>
      </c>
    </row>
    <row r="2915" spans="1:25">
      <c r="A2915" s="23" t="s">
        <v>786</v>
      </c>
      <c r="B2915" s="23" t="s">
        <v>172</v>
      </c>
      <c r="C2915" s="23" t="s">
        <v>1186</v>
      </c>
      <c r="D2915" s="23" t="s">
        <v>1187</v>
      </c>
      <c r="E2915" s="22">
        <v>6134</v>
      </c>
      <c r="F2915" s="23"/>
      <c r="G2915" s="128" t="s">
        <v>3378</v>
      </c>
      <c r="H2915" s="32" t="s">
        <v>27</v>
      </c>
      <c r="I2915" s="44">
        <f t="shared" si="2008"/>
        <v>16500</v>
      </c>
      <c r="J2915" s="44">
        <v>10000</v>
      </c>
      <c r="K2915" s="44">
        <f t="shared" si="2009"/>
        <v>6500</v>
      </c>
      <c r="L2915" s="44">
        <v>1500</v>
      </c>
      <c r="M2915" s="44">
        <v>0</v>
      </c>
      <c r="N2915" s="44">
        <v>5000</v>
      </c>
      <c r="O2915" s="44">
        <v>0</v>
      </c>
      <c r="P2915" s="44">
        <v>0</v>
      </c>
      <c r="Q2915" s="44">
        <v>20893</v>
      </c>
      <c r="R2915" s="44">
        <v>10000</v>
      </c>
      <c r="S2915" s="44">
        <v>7510</v>
      </c>
      <c r="T2915" s="44">
        <f t="shared" si="2026"/>
        <v>2490</v>
      </c>
      <c r="U2915" s="44">
        <v>850</v>
      </c>
      <c r="V2915" s="44">
        <v>830</v>
      </c>
      <c r="W2915" s="44">
        <v>810</v>
      </c>
      <c r="X2915" s="44">
        <f t="shared" si="2027"/>
        <v>10000</v>
      </c>
      <c r="Y2915" s="209">
        <f t="shared" si="2023"/>
        <v>100</v>
      </c>
    </row>
    <row r="2916" spans="1:25">
      <c r="A2916" s="23" t="s">
        <v>786</v>
      </c>
      <c r="B2916" s="23" t="s">
        <v>172</v>
      </c>
      <c r="C2916" s="23" t="s">
        <v>1186</v>
      </c>
      <c r="D2916" s="23" t="s">
        <v>1187</v>
      </c>
      <c r="E2916" s="22">
        <v>6135</v>
      </c>
      <c r="F2916" s="23"/>
      <c r="G2916" s="128" t="s">
        <v>3378</v>
      </c>
      <c r="H2916" s="32" t="s">
        <v>28</v>
      </c>
      <c r="I2916" s="44">
        <f t="shared" si="2008"/>
        <v>1500</v>
      </c>
      <c r="J2916" s="44">
        <v>1000</v>
      </c>
      <c r="K2916" s="44">
        <f t="shared" si="2009"/>
        <v>500</v>
      </c>
      <c r="L2916" s="44">
        <v>500</v>
      </c>
      <c r="M2916" s="44">
        <v>0</v>
      </c>
      <c r="N2916" s="44">
        <v>0</v>
      </c>
      <c r="O2916" s="44">
        <v>0</v>
      </c>
      <c r="P2916" s="44">
        <v>0</v>
      </c>
      <c r="Q2916" s="44">
        <v>1500</v>
      </c>
      <c r="R2916" s="44">
        <v>1000</v>
      </c>
      <c r="S2916" s="44">
        <v>1000</v>
      </c>
      <c r="T2916" s="44">
        <f t="shared" si="2026"/>
        <v>0</v>
      </c>
      <c r="U2916" s="44"/>
      <c r="V2916" s="44"/>
      <c r="W2916" s="44"/>
      <c r="X2916" s="44">
        <f t="shared" si="2027"/>
        <v>1000</v>
      </c>
      <c r="Y2916" s="209">
        <f t="shared" si="2023"/>
        <v>100</v>
      </c>
    </row>
    <row r="2917" spans="1:25">
      <c r="A2917" s="23" t="s">
        <v>786</v>
      </c>
      <c r="B2917" s="23" t="s">
        <v>172</v>
      </c>
      <c r="C2917" s="23" t="s">
        <v>1186</v>
      </c>
      <c r="D2917" s="23" t="s">
        <v>1187</v>
      </c>
      <c r="E2917" s="22">
        <v>6137</v>
      </c>
      <c r="F2917" s="23"/>
      <c r="G2917" s="128" t="s">
        <v>3378</v>
      </c>
      <c r="H2917" s="32" t="s">
        <v>30</v>
      </c>
      <c r="I2917" s="44">
        <f t="shared" si="2008"/>
        <v>12400</v>
      </c>
      <c r="J2917" s="44">
        <v>9900</v>
      </c>
      <c r="K2917" s="44">
        <f t="shared" si="2009"/>
        <v>2500</v>
      </c>
      <c r="L2917" s="44">
        <v>2500</v>
      </c>
      <c r="M2917" s="44">
        <v>0</v>
      </c>
      <c r="N2917" s="44">
        <v>0</v>
      </c>
      <c r="O2917" s="44">
        <v>0</v>
      </c>
      <c r="P2917" s="44">
        <v>0</v>
      </c>
      <c r="Q2917" s="44">
        <v>16199</v>
      </c>
      <c r="R2917" s="44">
        <v>9900</v>
      </c>
      <c r="S2917" s="44">
        <v>7425</v>
      </c>
      <c r="T2917" s="44">
        <f t="shared" si="2026"/>
        <v>2475</v>
      </c>
      <c r="U2917" s="44">
        <v>825</v>
      </c>
      <c r="V2917" s="44">
        <v>825</v>
      </c>
      <c r="W2917" s="44">
        <v>825</v>
      </c>
      <c r="X2917" s="44">
        <f t="shared" si="2027"/>
        <v>9900</v>
      </c>
      <c r="Y2917" s="209">
        <f t="shared" si="2023"/>
        <v>100</v>
      </c>
    </row>
    <row r="2918" spans="1:25">
      <c r="A2918" s="23" t="s">
        <v>786</v>
      </c>
      <c r="B2918" s="23" t="s">
        <v>172</v>
      </c>
      <c r="C2918" s="23" t="s">
        <v>1186</v>
      </c>
      <c r="D2918" s="23" t="s">
        <v>1187</v>
      </c>
      <c r="E2918" s="22">
        <v>6138</v>
      </c>
      <c r="F2918" s="23"/>
      <c r="G2918" s="128" t="s">
        <v>3378</v>
      </c>
      <c r="H2918" s="32" t="s">
        <v>31</v>
      </c>
      <c r="I2918" s="44">
        <f t="shared" si="2008"/>
        <v>0</v>
      </c>
      <c r="J2918" s="44">
        <v>0</v>
      </c>
      <c r="K2918" s="44">
        <f t="shared" si="2009"/>
        <v>0</v>
      </c>
      <c r="L2918" s="44">
        <v>0</v>
      </c>
      <c r="M2918" s="44">
        <v>0</v>
      </c>
      <c r="N2918" s="44">
        <v>0</v>
      </c>
      <c r="O2918" s="44">
        <v>0</v>
      </c>
      <c r="P2918" s="44">
        <v>0</v>
      </c>
      <c r="Q2918" s="44">
        <v>0</v>
      </c>
      <c r="R2918" s="44">
        <v>0</v>
      </c>
      <c r="S2918" s="44">
        <v>0</v>
      </c>
      <c r="T2918" s="44">
        <f t="shared" si="2026"/>
        <v>0</v>
      </c>
      <c r="U2918" s="44"/>
      <c r="V2918" s="44"/>
      <c r="W2918" s="44"/>
      <c r="X2918" s="44">
        <f t="shared" si="2027"/>
        <v>0</v>
      </c>
      <c r="Y2918" s="209">
        <f t="shared" si="2023"/>
        <v>0</v>
      </c>
    </row>
    <row r="2919" spans="1:25">
      <c r="A2919" s="20" t="s">
        <v>786</v>
      </c>
      <c r="B2919" s="20" t="s">
        <v>172</v>
      </c>
      <c r="C2919" s="20" t="s">
        <v>1186</v>
      </c>
      <c r="D2919" s="20" t="s">
        <v>1187</v>
      </c>
      <c r="E2919" s="20" t="s">
        <v>144</v>
      </c>
      <c r="F2919" s="23" t="s">
        <v>0</v>
      </c>
      <c r="G2919" s="154" t="s">
        <v>0</v>
      </c>
      <c r="H2919" s="21" t="s">
        <v>32</v>
      </c>
      <c r="I2919" s="66">
        <f t="shared" si="2008"/>
        <v>36800</v>
      </c>
      <c r="J2919" s="66">
        <f t="shared" ref="J2919:P2919" si="2033">SUM(J2920:J2922)</f>
        <v>35400</v>
      </c>
      <c r="K2919" s="66">
        <f t="shared" si="2009"/>
        <v>1400</v>
      </c>
      <c r="L2919" s="66">
        <f t="shared" si="2033"/>
        <v>1400</v>
      </c>
      <c r="M2919" s="66">
        <f t="shared" si="2033"/>
        <v>0</v>
      </c>
      <c r="N2919" s="66">
        <f t="shared" si="2033"/>
        <v>0</v>
      </c>
      <c r="O2919" s="66">
        <f t="shared" si="2033"/>
        <v>0</v>
      </c>
      <c r="P2919" s="66">
        <f t="shared" si="2033"/>
        <v>0</v>
      </c>
      <c r="Q2919" s="66">
        <f>SUM(Q2920:Q2922)</f>
        <v>44003</v>
      </c>
      <c r="R2919" s="66">
        <f>SUM(R2920:R2922)</f>
        <v>42603</v>
      </c>
      <c r="S2919" s="66">
        <f>SUM(S2920:S2922)</f>
        <v>33553</v>
      </c>
      <c r="T2919" s="66">
        <f t="shared" ref="T2919:X2919" si="2034">SUM(T2920:T2922)</f>
        <v>9050</v>
      </c>
      <c r="U2919" s="66">
        <f t="shared" si="2034"/>
        <v>3350</v>
      </c>
      <c r="V2919" s="66">
        <f t="shared" si="2034"/>
        <v>2900</v>
      </c>
      <c r="W2919" s="66">
        <f t="shared" si="2034"/>
        <v>2800</v>
      </c>
      <c r="X2919" s="66">
        <f t="shared" si="2034"/>
        <v>42603</v>
      </c>
      <c r="Y2919" s="208">
        <f t="shared" si="2023"/>
        <v>100</v>
      </c>
    </row>
    <row r="2920" spans="1:25">
      <c r="A2920" s="23" t="s">
        <v>786</v>
      </c>
      <c r="B2920" s="23" t="s">
        <v>172</v>
      </c>
      <c r="C2920" s="23" t="s">
        <v>1186</v>
      </c>
      <c r="D2920" s="23" t="s">
        <v>1187</v>
      </c>
      <c r="E2920" s="22">
        <v>6139</v>
      </c>
      <c r="F2920" s="23"/>
      <c r="G2920" s="128" t="s">
        <v>3378</v>
      </c>
      <c r="H2920" s="32" t="s">
        <v>32</v>
      </c>
      <c r="I2920" s="44">
        <f t="shared" si="2008"/>
        <v>27300</v>
      </c>
      <c r="J2920" s="44">
        <v>25900</v>
      </c>
      <c r="K2920" s="44">
        <f t="shared" si="2009"/>
        <v>1400</v>
      </c>
      <c r="L2920" s="44">
        <v>1400</v>
      </c>
      <c r="M2920" s="44">
        <v>0</v>
      </c>
      <c r="N2920" s="44">
        <v>0</v>
      </c>
      <c r="O2920" s="44">
        <v>0</v>
      </c>
      <c r="P2920" s="44">
        <v>0</v>
      </c>
      <c r="Q2920" s="44">
        <v>34300</v>
      </c>
      <c r="R2920" s="44">
        <v>32900</v>
      </c>
      <c r="S2920" s="44">
        <v>24300</v>
      </c>
      <c r="T2920" s="44">
        <f t="shared" si="2026"/>
        <v>8600</v>
      </c>
      <c r="U2920" s="44">
        <v>2900</v>
      </c>
      <c r="V2920" s="44">
        <v>2900</v>
      </c>
      <c r="W2920" s="44">
        <v>2800</v>
      </c>
      <c r="X2920" s="44">
        <f t="shared" si="2027"/>
        <v>32900</v>
      </c>
      <c r="Y2920" s="209">
        <f t="shared" si="2023"/>
        <v>100</v>
      </c>
    </row>
    <row r="2921" spans="1:25">
      <c r="A2921" s="23" t="s">
        <v>786</v>
      </c>
      <c r="B2921" s="23" t="s">
        <v>172</v>
      </c>
      <c r="C2921" s="23" t="s">
        <v>1186</v>
      </c>
      <c r="D2921" s="23" t="s">
        <v>1187</v>
      </c>
      <c r="E2921" s="22">
        <v>6139</v>
      </c>
      <c r="F2921" s="23" t="s">
        <v>1194</v>
      </c>
      <c r="G2921" s="128" t="s">
        <v>3378</v>
      </c>
      <c r="H2921" s="32" t="s">
        <v>152</v>
      </c>
      <c r="I2921" s="44">
        <f t="shared" si="2008"/>
        <v>3700</v>
      </c>
      <c r="J2921" s="44">
        <v>3700</v>
      </c>
      <c r="K2921" s="44">
        <f t="shared" si="2009"/>
        <v>0</v>
      </c>
      <c r="L2921" s="44">
        <v>0</v>
      </c>
      <c r="M2921" s="44">
        <v>0</v>
      </c>
      <c r="N2921" s="44">
        <v>0</v>
      </c>
      <c r="O2921" s="44">
        <v>0</v>
      </c>
      <c r="P2921" s="44">
        <v>0</v>
      </c>
      <c r="Q2921" s="44">
        <v>3903</v>
      </c>
      <c r="R2921" s="44">
        <v>3903</v>
      </c>
      <c r="S2921" s="44">
        <v>3453</v>
      </c>
      <c r="T2921" s="44">
        <f t="shared" si="2026"/>
        <v>450</v>
      </c>
      <c r="U2921" s="44">
        <v>450</v>
      </c>
      <c r="V2921" s="44"/>
      <c r="W2921" s="44"/>
      <c r="X2921" s="44">
        <f t="shared" si="2027"/>
        <v>3903</v>
      </c>
      <c r="Y2921" s="209">
        <f t="shared" si="2023"/>
        <v>100</v>
      </c>
    </row>
    <row r="2922" spans="1:25">
      <c r="A2922" s="23" t="s">
        <v>786</v>
      </c>
      <c r="B2922" s="23" t="s">
        <v>172</v>
      </c>
      <c r="C2922" s="23" t="s">
        <v>1186</v>
      </c>
      <c r="D2922" s="23" t="s">
        <v>1187</v>
      </c>
      <c r="E2922" s="22">
        <v>6139</v>
      </c>
      <c r="F2922" s="23" t="s">
        <v>1195</v>
      </c>
      <c r="G2922" s="128" t="s">
        <v>3378</v>
      </c>
      <c r="H2922" s="32" t="s">
        <v>158</v>
      </c>
      <c r="I2922" s="44">
        <f t="shared" si="2008"/>
        <v>5800</v>
      </c>
      <c r="J2922" s="44">
        <v>5800</v>
      </c>
      <c r="K2922" s="44">
        <f t="shared" si="2009"/>
        <v>0</v>
      </c>
      <c r="L2922" s="44">
        <v>0</v>
      </c>
      <c r="M2922" s="44">
        <v>0</v>
      </c>
      <c r="N2922" s="44">
        <v>0</v>
      </c>
      <c r="O2922" s="44">
        <v>0</v>
      </c>
      <c r="P2922" s="44">
        <v>0</v>
      </c>
      <c r="Q2922" s="44">
        <v>5800</v>
      </c>
      <c r="R2922" s="44">
        <v>5800</v>
      </c>
      <c r="S2922" s="44">
        <v>5800</v>
      </c>
      <c r="T2922" s="44">
        <f t="shared" si="2026"/>
        <v>0</v>
      </c>
      <c r="U2922" s="44"/>
      <c r="V2922" s="44"/>
      <c r="W2922" s="44"/>
      <c r="X2922" s="44">
        <f t="shared" si="2027"/>
        <v>5800</v>
      </c>
      <c r="Y2922" s="209">
        <f t="shared" si="2023"/>
        <v>100</v>
      </c>
    </row>
    <row r="2923" spans="1:25" ht="20.399999999999999">
      <c r="A2923" s="20" t="s">
        <v>0</v>
      </c>
      <c r="B2923" s="20" t="s">
        <v>0</v>
      </c>
      <c r="C2923" s="20" t="s">
        <v>0</v>
      </c>
      <c r="D2923" s="21" t="s">
        <v>0</v>
      </c>
      <c r="E2923" s="21" t="s">
        <v>0</v>
      </c>
      <c r="F2923" s="21" t="s">
        <v>0</v>
      </c>
      <c r="G2923" s="150" t="s">
        <v>0</v>
      </c>
      <c r="H2923" s="30" t="s">
        <v>42</v>
      </c>
      <c r="I2923" s="31">
        <f t="shared" si="2008"/>
        <v>100</v>
      </c>
      <c r="J2923" s="31">
        <f t="shared" ref="J2923:X2924" si="2035">SUM(J2924)</f>
        <v>100</v>
      </c>
      <c r="K2923" s="31">
        <f t="shared" si="2009"/>
        <v>0</v>
      </c>
      <c r="L2923" s="31">
        <f t="shared" si="2035"/>
        <v>0</v>
      </c>
      <c r="M2923" s="31">
        <f t="shared" si="2035"/>
        <v>0</v>
      </c>
      <c r="N2923" s="31">
        <f t="shared" si="2035"/>
        <v>0</v>
      </c>
      <c r="O2923" s="31">
        <f t="shared" si="2035"/>
        <v>0</v>
      </c>
      <c r="P2923" s="31">
        <f t="shared" si="2035"/>
        <v>0</v>
      </c>
      <c r="Q2923" s="31">
        <f t="shared" si="2035"/>
        <v>5130</v>
      </c>
      <c r="R2923" s="31">
        <f t="shared" si="2035"/>
        <v>5130</v>
      </c>
      <c r="S2923" s="31">
        <f t="shared" si="2035"/>
        <v>5030</v>
      </c>
      <c r="T2923" s="31">
        <f t="shared" si="2035"/>
        <v>0</v>
      </c>
      <c r="U2923" s="31">
        <f t="shared" si="2035"/>
        <v>0</v>
      </c>
      <c r="V2923" s="31">
        <f t="shared" si="2035"/>
        <v>0</v>
      </c>
      <c r="W2923" s="31">
        <f t="shared" si="2035"/>
        <v>0</v>
      </c>
      <c r="X2923" s="31">
        <f t="shared" si="2035"/>
        <v>5030</v>
      </c>
      <c r="Y2923" s="220">
        <f t="shared" si="2023"/>
        <v>98.050682261208578</v>
      </c>
    </row>
    <row r="2924" spans="1:25">
      <c r="A2924" s="23" t="s">
        <v>786</v>
      </c>
      <c r="B2924" s="23" t="s">
        <v>172</v>
      </c>
      <c r="C2924" s="23" t="s">
        <v>1186</v>
      </c>
      <c r="D2924" s="23" t="s">
        <v>1187</v>
      </c>
      <c r="E2924" s="21" t="s">
        <v>159</v>
      </c>
      <c r="F2924" s="21" t="s">
        <v>0</v>
      </c>
      <c r="G2924" s="150" t="s">
        <v>0</v>
      </c>
      <c r="H2924" s="21" t="s">
        <v>34</v>
      </c>
      <c r="I2924" s="66">
        <f t="shared" si="2008"/>
        <v>100</v>
      </c>
      <c r="J2924" s="66">
        <f t="shared" si="2035"/>
        <v>100</v>
      </c>
      <c r="K2924" s="66">
        <f t="shared" si="2009"/>
        <v>0</v>
      </c>
      <c r="L2924" s="66">
        <f t="shared" si="2035"/>
        <v>0</v>
      </c>
      <c r="M2924" s="66">
        <f t="shared" si="2035"/>
        <v>0</v>
      </c>
      <c r="N2924" s="66">
        <f t="shared" si="2035"/>
        <v>0</v>
      </c>
      <c r="O2924" s="66">
        <f t="shared" si="2035"/>
        <v>0</v>
      </c>
      <c r="P2924" s="66">
        <f t="shared" si="2035"/>
        <v>0</v>
      </c>
      <c r="Q2924" s="66">
        <f t="shared" si="2035"/>
        <v>5130</v>
      </c>
      <c r="R2924" s="66">
        <f t="shared" si="2035"/>
        <v>5130</v>
      </c>
      <c r="S2924" s="66">
        <f t="shared" si="2035"/>
        <v>5030</v>
      </c>
      <c r="T2924" s="66">
        <f t="shared" si="2035"/>
        <v>0</v>
      </c>
      <c r="U2924" s="66">
        <f t="shared" si="2035"/>
        <v>0</v>
      </c>
      <c r="V2924" s="66">
        <f t="shared" si="2035"/>
        <v>0</v>
      </c>
      <c r="W2924" s="66">
        <f t="shared" si="2035"/>
        <v>0</v>
      </c>
      <c r="X2924" s="66">
        <f t="shared" si="2035"/>
        <v>5030</v>
      </c>
      <c r="Y2924" s="208">
        <f t="shared" si="2023"/>
        <v>98.050682261208578</v>
      </c>
    </row>
    <row r="2925" spans="1:25">
      <c r="A2925" s="23" t="s">
        <v>786</v>
      </c>
      <c r="B2925" s="23" t="s">
        <v>172</v>
      </c>
      <c r="C2925" s="23" t="s">
        <v>1186</v>
      </c>
      <c r="D2925" s="23" t="s">
        <v>1187</v>
      </c>
      <c r="E2925" s="22">
        <v>6148</v>
      </c>
      <c r="F2925" s="23"/>
      <c r="G2925" s="128" t="s">
        <v>3378</v>
      </c>
      <c r="H2925" s="32" t="s">
        <v>41</v>
      </c>
      <c r="I2925" s="44">
        <f t="shared" si="2008"/>
        <v>100</v>
      </c>
      <c r="J2925" s="44">
        <v>100</v>
      </c>
      <c r="K2925" s="44">
        <f t="shared" si="2009"/>
        <v>0</v>
      </c>
      <c r="L2925" s="44">
        <v>0</v>
      </c>
      <c r="M2925" s="44">
        <v>0</v>
      </c>
      <c r="N2925" s="44">
        <v>0</v>
      </c>
      <c r="O2925" s="44">
        <v>0</v>
      </c>
      <c r="P2925" s="44">
        <v>0</v>
      </c>
      <c r="Q2925" s="44">
        <v>5130</v>
      </c>
      <c r="R2925" s="44">
        <v>5130</v>
      </c>
      <c r="S2925" s="44">
        <v>5030</v>
      </c>
      <c r="T2925" s="44">
        <f t="shared" si="2026"/>
        <v>0</v>
      </c>
      <c r="U2925" s="44"/>
      <c r="V2925" s="44"/>
      <c r="W2925" s="44"/>
      <c r="X2925" s="44">
        <f t="shared" si="2027"/>
        <v>5030</v>
      </c>
      <c r="Y2925" s="209">
        <f t="shared" si="2023"/>
        <v>98.050682261208578</v>
      </c>
    </row>
    <row r="2926" spans="1:25" ht="20.399999999999999">
      <c r="A2926" s="20" t="s">
        <v>0</v>
      </c>
      <c r="B2926" s="20" t="s">
        <v>0</v>
      </c>
      <c r="C2926" s="20" t="s">
        <v>0</v>
      </c>
      <c r="D2926" s="21" t="s">
        <v>0</v>
      </c>
      <c r="E2926" s="21" t="s">
        <v>0</v>
      </c>
      <c r="F2926" s="21" t="s">
        <v>0</v>
      </c>
      <c r="G2926" s="150" t="s">
        <v>0</v>
      </c>
      <c r="H2926" s="30" t="s">
        <v>60</v>
      </c>
      <c r="I2926" s="31">
        <f t="shared" si="2008"/>
        <v>10000</v>
      </c>
      <c r="J2926" s="31">
        <f t="shared" ref="J2926:X2926" si="2036">SUM(J2927)</f>
        <v>0</v>
      </c>
      <c r="K2926" s="31">
        <f t="shared" si="2009"/>
        <v>10000</v>
      </c>
      <c r="L2926" s="31">
        <f t="shared" si="2036"/>
        <v>10000</v>
      </c>
      <c r="M2926" s="31">
        <f t="shared" si="2036"/>
        <v>0</v>
      </c>
      <c r="N2926" s="31">
        <f t="shared" si="2036"/>
        <v>0</v>
      </c>
      <c r="O2926" s="31">
        <f t="shared" si="2036"/>
        <v>0</v>
      </c>
      <c r="P2926" s="31">
        <f t="shared" si="2036"/>
        <v>0</v>
      </c>
      <c r="Q2926" s="31">
        <f t="shared" si="2036"/>
        <v>16201</v>
      </c>
      <c r="R2926" s="31">
        <f t="shared" si="2036"/>
        <v>0</v>
      </c>
      <c r="S2926" s="31">
        <f t="shared" si="2036"/>
        <v>0</v>
      </c>
      <c r="T2926" s="31">
        <f t="shared" si="2036"/>
        <v>0</v>
      </c>
      <c r="U2926" s="31">
        <f t="shared" si="2036"/>
        <v>0</v>
      </c>
      <c r="V2926" s="31">
        <f t="shared" si="2036"/>
        <v>0</v>
      </c>
      <c r="W2926" s="31">
        <f t="shared" si="2036"/>
        <v>0</v>
      </c>
      <c r="X2926" s="31">
        <f t="shared" si="2036"/>
        <v>0</v>
      </c>
      <c r="Y2926" s="220">
        <f t="shared" si="2023"/>
        <v>0</v>
      </c>
    </row>
    <row r="2927" spans="1:25">
      <c r="A2927" s="23" t="s">
        <v>786</v>
      </c>
      <c r="B2927" s="23" t="s">
        <v>172</v>
      </c>
      <c r="C2927" s="23" t="s">
        <v>1186</v>
      </c>
      <c r="D2927" s="23" t="s">
        <v>1187</v>
      </c>
      <c r="E2927" s="21" t="s">
        <v>166</v>
      </c>
      <c r="F2927" s="21" t="s">
        <v>0</v>
      </c>
      <c r="G2927" s="150" t="s">
        <v>0</v>
      </c>
      <c r="H2927" s="21" t="s">
        <v>53</v>
      </c>
      <c r="I2927" s="66">
        <f t="shared" si="2008"/>
        <v>10000</v>
      </c>
      <c r="J2927" s="66">
        <f t="shared" ref="J2927:P2927" si="2037">SUM(J2928:J2929)</f>
        <v>0</v>
      </c>
      <c r="K2927" s="66">
        <f t="shared" si="2009"/>
        <v>10000</v>
      </c>
      <c r="L2927" s="66">
        <f t="shared" si="2037"/>
        <v>10000</v>
      </c>
      <c r="M2927" s="66">
        <f t="shared" si="2037"/>
        <v>0</v>
      </c>
      <c r="N2927" s="66">
        <f t="shared" si="2037"/>
        <v>0</v>
      </c>
      <c r="O2927" s="66">
        <f t="shared" si="2037"/>
        <v>0</v>
      </c>
      <c r="P2927" s="66">
        <f t="shared" si="2037"/>
        <v>0</v>
      </c>
      <c r="Q2927" s="66">
        <f>SUM(Q2928:Q2929)</f>
        <v>16201</v>
      </c>
      <c r="R2927" s="66">
        <f>SUM(R2928:R2929)</f>
        <v>0</v>
      </c>
      <c r="S2927" s="66">
        <f>SUM(S2928:S2929)</f>
        <v>0</v>
      </c>
      <c r="T2927" s="66">
        <f t="shared" ref="T2927:X2927" si="2038">SUM(T2928:T2929)</f>
        <v>0</v>
      </c>
      <c r="U2927" s="66">
        <f t="shared" si="2038"/>
        <v>0</v>
      </c>
      <c r="V2927" s="66">
        <f t="shared" si="2038"/>
        <v>0</v>
      </c>
      <c r="W2927" s="66">
        <f t="shared" si="2038"/>
        <v>0</v>
      </c>
      <c r="X2927" s="66">
        <f t="shared" si="2038"/>
        <v>0</v>
      </c>
      <c r="Y2927" s="208">
        <f t="shared" si="2023"/>
        <v>0</v>
      </c>
    </row>
    <row r="2928" spans="1:25">
      <c r="A2928" s="23" t="s">
        <v>786</v>
      </c>
      <c r="B2928" s="23" t="s">
        <v>172</v>
      </c>
      <c r="C2928" s="23" t="s">
        <v>1186</v>
      </c>
      <c r="D2928" s="23" t="s">
        <v>1187</v>
      </c>
      <c r="E2928" s="22">
        <v>8213</v>
      </c>
      <c r="F2928" s="23"/>
      <c r="G2928" s="128" t="s">
        <v>3378</v>
      </c>
      <c r="H2928" s="32" t="s">
        <v>56</v>
      </c>
      <c r="I2928" s="44">
        <f t="shared" si="2008"/>
        <v>5000</v>
      </c>
      <c r="J2928" s="44">
        <v>0</v>
      </c>
      <c r="K2928" s="44">
        <f t="shared" si="2009"/>
        <v>5000</v>
      </c>
      <c r="L2928" s="44">
        <v>5000</v>
      </c>
      <c r="M2928" s="44">
        <v>0</v>
      </c>
      <c r="N2928" s="44">
        <v>0</v>
      </c>
      <c r="O2928" s="44">
        <v>0</v>
      </c>
      <c r="P2928" s="44">
        <v>0</v>
      </c>
      <c r="Q2928" s="44">
        <v>11201</v>
      </c>
      <c r="R2928" s="44">
        <v>0</v>
      </c>
      <c r="S2928" s="44">
        <v>0</v>
      </c>
      <c r="T2928" s="44">
        <f t="shared" si="2026"/>
        <v>0</v>
      </c>
      <c r="U2928" s="44"/>
      <c r="V2928" s="44"/>
      <c r="W2928" s="44"/>
      <c r="X2928" s="44">
        <f t="shared" si="2027"/>
        <v>0</v>
      </c>
      <c r="Y2928" s="209">
        <f t="shared" si="2023"/>
        <v>0</v>
      </c>
    </row>
    <row r="2929" spans="1:25">
      <c r="A2929" s="23" t="s">
        <v>786</v>
      </c>
      <c r="B2929" s="23" t="s">
        <v>172</v>
      </c>
      <c r="C2929" s="23" t="s">
        <v>1186</v>
      </c>
      <c r="D2929" s="23" t="s">
        <v>1187</v>
      </c>
      <c r="E2929" s="22">
        <v>8216</v>
      </c>
      <c r="F2929" s="23"/>
      <c r="G2929" s="128" t="s">
        <v>3378</v>
      </c>
      <c r="H2929" s="32" t="s">
        <v>59</v>
      </c>
      <c r="I2929" s="44">
        <f t="shared" si="2008"/>
        <v>5000</v>
      </c>
      <c r="J2929" s="44">
        <v>0</v>
      </c>
      <c r="K2929" s="44">
        <f t="shared" si="2009"/>
        <v>5000</v>
      </c>
      <c r="L2929" s="44">
        <v>5000</v>
      </c>
      <c r="M2929" s="44">
        <v>0</v>
      </c>
      <c r="N2929" s="44">
        <v>0</v>
      </c>
      <c r="O2929" s="44">
        <v>0</v>
      </c>
      <c r="P2929" s="44">
        <v>0</v>
      </c>
      <c r="Q2929" s="44">
        <v>5000</v>
      </c>
      <c r="R2929" s="44">
        <v>0</v>
      </c>
      <c r="S2929" s="44">
        <v>0</v>
      </c>
      <c r="T2929" s="44">
        <f t="shared" si="2026"/>
        <v>0</v>
      </c>
      <c r="U2929" s="44"/>
      <c r="V2929" s="44"/>
      <c r="W2929" s="44"/>
      <c r="X2929" s="44">
        <f t="shared" si="2027"/>
        <v>0</v>
      </c>
      <c r="Y2929" s="209">
        <f t="shared" si="2023"/>
        <v>0</v>
      </c>
    </row>
    <row r="2930" spans="1:25">
      <c r="A2930" s="32" t="s">
        <v>0</v>
      </c>
      <c r="B2930" s="32" t="s">
        <v>0</v>
      </c>
      <c r="C2930" s="32" t="s">
        <v>0</v>
      </c>
      <c r="D2930" s="32" t="s">
        <v>0</v>
      </c>
      <c r="E2930" s="32" t="s">
        <v>0</v>
      </c>
      <c r="F2930" s="32" t="s">
        <v>0</v>
      </c>
      <c r="G2930" s="154" t="s">
        <v>0</v>
      </c>
      <c r="H2930" s="30" t="s">
        <v>1196</v>
      </c>
      <c r="I2930" s="31">
        <f t="shared" si="2008"/>
        <v>1582072</v>
      </c>
      <c r="J2930" s="31">
        <f t="shared" ref="J2930:P2930" si="2039">SUM(J2900,J2923,J2926)</f>
        <v>1560672</v>
      </c>
      <c r="K2930" s="31">
        <f t="shared" si="2009"/>
        <v>21400</v>
      </c>
      <c r="L2930" s="31">
        <f t="shared" si="2039"/>
        <v>16400</v>
      </c>
      <c r="M2930" s="31">
        <f t="shared" si="2039"/>
        <v>0</v>
      </c>
      <c r="N2930" s="31">
        <f t="shared" si="2039"/>
        <v>5000</v>
      </c>
      <c r="O2930" s="31">
        <f t="shared" si="2039"/>
        <v>0</v>
      </c>
      <c r="P2930" s="31">
        <f t="shared" si="2039"/>
        <v>0</v>
      </c>
      <c r="Q2930" s="31">
        <f>SUM(Q2900,Q2923,Q2926)</f>
        <v>1682918</v>
      </c>
      <c r="R2930" s="31">
        <f>SUM(R2900,R2923,R2926)</f>
        <v>1647125</v>
      </c>
      <c r="S2930" s="31">
        <f>SUM(S2900,S2923,S2926)</f>
        <v>1445466</v>
      </c>
      <c r="T2930" s="31">
        <f t="shared" ref="T2930:X2930" si="2040">SUM(T2900,T2923,T2926)</f>
        <v>201559</v>
      </c>
      <c r="U2930" s="31">
        <f t="shared" si="2040"/>
        <v>123963</v>
      </c>
      <c r="V2930" s="31">
        <f t="shared" si="2040"/>
        <v>72661</v>
      </c>
      <c r="W2930" s="31">
        <f t="shared" si="2040"/>
        <v>4935</v>
      </c>
      <c r="X2930" s="31">
        <f t="shared" si="2040"/>
        <v>1647025</v>
      </c>
      <c r="Y2930" s="220">
        <f t="shared" si="2023"/>
        <v>99.993928815360107</v>
      </c>
    </row>
    <row r="2931" spans="1:25" ht="15" thickBot="1">
      <c r="A2931" s="32" t="s">
        <v>0</v>
      </c>
      <c r="B2931" s="32" t="s">
        <v>0</v>
      </c>
      <c r="C2931" s="32" t="s">
        <v>0</v>
      </c>
      <c r="D2931" s="32" t="s">
        <v>0</v>
      </c>
      <c r="E2931" s="32" t="s">
        <v>0</v>
      </c>
      <c r="F2931" s="32" t="s">
        <v>0</v>
      </c>
      <c r="G2931" s="154" t="s">
        <v>0</v>
      </c>
      <c r="H2931" s="21" t="s">
        <v>170</v>
      </c>
      <c r="I2931" s="66">
        <f t="shared" si="2008"/>
        <v>46</v>
      </c>
      <c r="J2931" s="66">
        <v>46</v>
      </c>
      <c r="K2931" s="66">
        <f t="shared" si="2009"/>
        <v>0</v>
      </c>
      <c r="L2931" s="66" t="s">
        <v>0</v>
      </c>
      <c r="M2931" s="66" t="s">
        <v>0</v>
      </c>
      <c r="N2931" s="66" t="s">
        <v>0</v>
      </c>
      <c r="O2931" s="66" t="s">
        <v>0</v>
      </c>
      <c r="P2931" s="66" t="s">
        <v>0</v>
      </c>
      <c r="Q2931" s="66">
        <v>0</v>
      </c>
      <c r="R2931" s="66"/>
      <c r="S2931" s="66"/>
      <c r="T2931" s="66"/>
      <c r="U2931" s="66"/>
      <c r="V2931" s="66"/>
      <c r="W2931" s="66"/>
      <c r="X2931" s="66"/>
      <c r="Y2931" s="208">
        <v>0</v>
      </c>
    </row>
    <row r="2932" spans="1:25" ht="41.4" thickBot="1">
      <c r="A2932" s="252" t="s">
        <v>0</v>
      </c>
      <c r="B2932" s="252" t="s">
        <v>0</v>
      </c>
      <c r="C2932" s="252" t="s">
        <v>0</v>
      </c>
      <c r="D2932" s="252" t="s">
        <v>0</v>
      </c>
      <c r="E2932" s="252" t="s">
        <v>0</v>
      </c>
      <c r="F2932" s="252" t="s">
        <v>0</v>
      </c>
      <c r="G2932" s="258" t="s">
        <v>0</v>
      </c>
      <c r="H2932" s="24" t="s">
        <v>72</v>
      </c>
      <c r="I2932" s="1" t="s">
        <v>3093</v>
      </c>
      <c r="J2932" s="1" t="s">
        <v>3130</v>
      </c>
      <c r="K2932" s="1" t="s">
        <v>3</v>
      </c>
      <c r="L2932" s="1" t="s">
        <v>4</v>
      </c>
      <c r="M2932" s="1" t="s">
        <v>5</v>
      </c>
      <c r="N2932" s="1" t="s">
        <v>6</v>
      </c>
      <c r="O2932" s="1" t="s">
        <v>7</v>
      </c>
      <c r="P2932" s="1" t="s">
        <v>8</v>
      </c>
      <c r="Q2932" s="1" t="s">
        <v>3344</v>
      </c>
      <c r="R2932" s="1" t="s">
        <v>3427</v>
      </c>
      <c r="S2932" s="1" t="s">
        <v>3447</v>
      </c>
      <c r="T2932" s="1" t="s">
        <v>3448</v>
      </c>
      <c r="U2932" s="1" t="s">
        <v>3452</v>
      </c>
      <c r="V2932" s="1" t="s">
        <v>3449</v>
      </c>
      <c r="W2932" s="1" t="s">
        <v>3450</v>
      </c>
      <c r="X2932" s="1" t="s">
        <v>3451</v>
      </c>
      <c r="Y2932" s="216" t="s">
        <v>3385</v>
      </c>
    </row>
    <row r="2933" spans="1:25">
      <c r="A2933" s="253"/>
      <c r="B2933" s="253"/>
      <c r="C2933" s="253"/>
      <c r="D2933" s="253"/>
      <c r="E2933" s="253"/>
      <c r="F2933" s="253"/>
      <c r="G2933" s="259"/>
      <c r="H2933" s="33" t="s">
        <v>0</v>
      </c>
      <c r="I2933" s="45">
        <v>1</v>
      </c>
      <c r="J2933" s="45">
        <v>3</v>
      </c>
      <c r="K2933" s="45" t="s">
        <v>9</v>
      </c>
      <c r="L2933" s="45">
        <v>5</v>
      </c>
      <c r="M2933" s="45">
        <v>6</v>
      </c>
      <c r="N2933" s="45">
        <v>7</v>
      </c>
      <c r="O2933" s="45">
        <v>8</v>
      </c>
      <c r="P2933" s="45">
        <v>9</v>
      </c>
      <c r="Q2933" s="45">
        <v>1</v>
      </c>
      <c r="R2933" s="45">
        <v>2</v>
      </c>
      <c r="S2933" s="45">
        <v>3</v>
      </c>
      <c r="T2933" s="45" t="s">
        <v>3453</v>
      </c>
      <c r="U2933" s="45">
        <v>5</v>
      </c>
      <c r="V2933" s="45">
        <v>6</v>
      </c>
      <c r="W2933" s="45">
        <v>7</v>
      </c>
      <c r="X2933" s="45" t="s">
        <v>3454</v>
      </c>
      <c r="Y2933" s="276">
        <v>9</v>
      </c>
    </row>
    <row r="2934" spans="1:25">
      <c r="A2934" s="253"/>
      <c r="B2934" s="253"/>
      <c r="C2934" s="253"/>
      <c r="D2934" s="253"/>
      <c r="E2934" s="253"/>
      <c r="F2934" s="253"/>
      <c r="G2934" s="259"/>
      <c r="H2934" s="34" t="s">
        <v>108</v>
      </c>
      <c r="I2934" s="35">
        <f t="shared" si="2008"/>
        <v>1582072</v>
      </c>
      <c r="J2934" s="35">
        <f t="shared" ref="J2934:P2934" si="2041">SUM(J2930)</f>
        <v>1560672</v>
      </c>
      <c r="K2934" s="35">
        <f t="shared" si="2009"/>
        <v>21400</v>
      </c>
      <c r="L2934" s="35">
        <f t="shared" si="2041"/>
        <v>16400</v>
      </c>
      <c r="M2934" s="35">
        <f t="shared" si="2041"/>
        <v>0</v>
      </c>
      <c r="N2934" s="35">
        <f t="shared" si="2041"/>
        <v>5000</v>
      </c>
      <c r="O2934" s="35">
        <f t="shared" si="2041"/>
        <v>0</v>
      </c>
      <c r="P2934" s="35">
        <f t="shared" si="2041"/>
        <v>0</v>
      </c>
      <c r="Q2934" s="35">
        <f>SUM(Q2930)</f>
        <v>1682918</v>
      </c>
      <c r="R2934" s="35">
        <f>SUM(R2930)</f>
        <v>1647125</v>
      </c>
      <c r="S2934" s="35">
        <f>SUM(S2930)</f>
        <v>1445466</v>
      </c>
      <c r="T2934" s="35">
        <f t="shared" ref="T2934:X2934" si="2042">SUM(T2930)</f>
        <v>201559</v>
      </c>
      <c r="U2934" s="35">
        <f t="shared" si="2042"/>
        <v>123963</v>
      </c>
      <c r="V2934" s="35">
        <f t="shared" si="2042"/>
        <v>72661</v>
      </c>
      <c r="W2934" s="35">
        <f t="shared" si="2042"/>
        <v>4935</v>
      </c>
      <c r="X2934" s="35">
        <f t="shared" si="2042"/>
        <v>1647025</v>
      </c>
      <c r="Y2934" s="218">
        <f t="shared" ref="Y2934:Y2935" si="2043">IF(R2934=0,0,(X2934/R2934)*100)</f>
        <v>99.993928815360107</v>
      </c>
    </row>
    <row r="2935" spans="1:25">
      <c r="A2935" s="253"/>
      <c r="B2935" s="253"/>
      <c r="C2935" s="253"/>
      <c r="D2935" s="253"/>
      <c r="E2935" s="253"/>
      <c r="F2935" s="253"/>
      <c r="G2935" s="259"/>
      <c r="H2935" s="36" t="s">
        <v>69</v>
      </c>
      <c r="I2935" s="35">
        <f t="shared" si="2008"/>
        <v>1582072</v>
      </c>
      <c r="J2935" s="35">
        <f t="shared" ref="J2935:P2935" si="2044">SUM(J2934)</f>
        <v>1560672</v>
      </c>
      <c r="K2935" s="35">
        <f t="shared" si="2009"/>
        <v>21400</v>
      </c>
      <c r="L2935" s="35">
        <f t="shared" si="2044"/>
        <v>16400</v>
      </c>
      <c r="M2935" s="35">
        <f t="shared" si="2044"/>
        <v>0</v>
      </c>
      <c r="N2935" s="35">
        <f t="shared" si="2044"/>
        <v>5000</v>
      </c>
      <c r="O2935" s="35">
        <f t="shared" si="2044"/>
        <v>0</v>
      </c>
      <c r="P2935" s="35">
        <f t="shared" si="2044"/>
        <v>0</v>
      </c>
      <c r="Q2935" s="35">
        <f>SUM(Q2934)</f>
        <v>1682918</v>
      </c>
      <c r="R2935" s="35">
        <f>SUM(R2934)</f>
        <v>1647125</v>
      </c>
      <c r="S2935" s="35">
        <f>SUM(S2934)</f>
        <v>1445466</v>
      </c>
      <c r="T2935" s="35">
        <f t="shared" ref="T2935:X2935" si="2045">SUM(T2934)</f>
        <v>201559</v>
      </c>
      <c r="U2935" s="35">
        <f t="shared" si="2045"/>
        <v>123963</v>
      </c>
      <c r="V2935" s="35">
        <f t="shared" si="2045"/>
        <v>72661</v>
      </c>
      <c r="W2935" s="35">
        <f t="shared" si="2045"/>
        <v>4935</v>
      </c>
      <c r="X2935" s="35">
        <f t="shared" si="2045"/>
        <v>1647025</v>
      </c>
      <c r="Y2935" s="218">
        <f t="shared" si="2043"/>
        <v>99.993928815360107</v>
      </c>
    </row>
    <row r="2936" spans="1:25" ht="15" thickBot="1">
      <c r="A2936" s="254"/>
      <c r="B2936" s="254"/>
      <c r="C2936" s="254"/>
      <c r="D2936" s="254"/>
      <c r="E2936" s="254"/>
      <c r="F2936" s="254"/>
      <c r="G2936" s="260"/>
    </row>
    <row r="2937" spans="1:25" ht="41.4" thickBot="1">
      <c r="A2937" s="24" t="s">
        <v>123</v>
      </c>
      <c r="B2937" s="24" t="s">
        <v>124</v>
      </c>
      <c r="C2937" s="24" t="s">
        <v>125</v>
      </c>
      <c r="D2937" s="25" t="s">
        <v>0</v>
      </c>
      <c r="E2937" s="24" t="s">
        <v>126</v>
      </c>
      <c r="F2937" s="24" t="s">
        <v>127</v>
      </c>
      <c r="G2937" s="151" t="s">
        <v>128</v>
      </c>
      <c r="H2937" s="24" t="s">
        <v>1</v>
      </c>
      <c r="I2937" s="1" t="s">
        <v>3093</v>
      </c>
      <c r="J2937" s="1" t="s">
        <v>3130</v>
      </c>
      <c r="K2937" s="1" t="s">
        <v>3</v>
      </c>
      <c r="L2937" s="1" t="s">
        <v>4</v>
      </c>
      <c r="M2937" s="1" t="s">
        <v>5</v>
      </c>
      <c r="N2937" s="1" t="s">
        <v>6</v>
      </c>
      <c r="O2937" s="1" t="s">
        <v>7</v>
      </c>
      <c r="P2937" s="1" t="s">
        <v>8</v>
      </c>
      <c r="Q2937" s="1" t="s">
        <v>3344</v>
      </c>
      <c r="R2937" s="1" t="s">
        <v>3427</v>
      </c>
      <c r="S2937" s="1" t="s">
        <v>3447</v>
      </c>
      <c r="T2937" s="1" t="s">
        <v>3448</v>
      </c>
      <c r="U2937" s="1" t="s">
        <v>3452</v>
      </c>
      <c r="V2937" s="1" t="s">
        <v>3449</v>
      </c>
      <c r="W2937" s="1" t="s">
        <v>3450</v>
      </c>
      <c r="X2937" s="1" t="s">
        <v>3451</v>
      </c>
      <c r="Y2937" s="216" t="s">
        <v>3385</v>
      </c>
    </row>
    <row r="2938" spans="1:25">
      <c r="A2938" s="26" t="s">
        <v>0</v>
      </c>
      <c r="B2938" s="26" t="s">
        <v>0</v>
      </c>
      <c r="C2938" s="26" t="s">
        <v>0</v>
      </c>
      <c r="D2938" s="27" t="s">
        <v>0</v>
      </c>
      <c r="E2938" s="27" t="s">
        <v>0</v>
      </c>
      <c r="F2938" s="28" t="s">
        <v>0</v>
      </c>
      <c r="G2938" s="152" t="s">
        <v>0</v>
      </c>
      <c r="H2938" s="29" t="s">
        <v>0</v>
      </c>
      <c r="I2938" s="45">
        <v>1</v>
      </c>
      <c r="J2938" s="45">
        <v>3</v>
      </c>
      <c r="K2938" s="45" t="s">
        <v>9</v>
      </c>
      <c r="L2938" s="45">
        <v>5</v>
      </c>
      <c r="M2938" s="45">
        <v>6</v>
      </c>
      <c r="N2938" s="45">
        <v>7</v>
      </c>
      <c r="O2938" s="45">
        <v>8</v>
      </c>
      <c r="P2938" s="45">
        <v>9</v>
      </c>
      <c r="Q2938" s="45">
        <v>1</v>
      </c>
      <c r="R2938" s="45">
        <v>2</v>
      </c>
      <c r="S2938" s="45">
        <v>3</v>
      </c>
      <c r="T2938" s="45" t="s">
        <v>3453</v>
      </c>
      <c r="U2938" s="45">
        <v>5</v>
      </c>
      <c r="V2938" s="45">
        <v>6</v>
      </c>
      <c r="W2938" s="45">
        <v>7</v>
      </c>
      <c r="X2938" s="45" t="s">
        <v>3454</v>
      </c>
      <c r="Y2938" s="276">
        <v>9</v>
      </c>
    </row>
    <row r="2939" spans="1:25">
      <c r="A2939" s="133" t="s">
        <v>786</v>
      </c>
      <c r="B2939" s="133" t="s">
        <v>172</v>
      </c>
      <c r="C2939" s="109" t="s">
        <v>1197</v>
      </c>
      <c r="D2939" s="109" t="s">
        <v>1198</v>
      </c>
      <c r="E2939" s="98" t="s">
        <v>0</v>
      </c>
      <c r="F2939" s="98" t="s">
        <v>0</v>
      </c>
      <c r="G2939" s="153" t="s">
        <v>0</v>
      </c>
      <c r="H2939" s="98" t="s">
        <v>1199</v>
      </c>
      <c r="I2939" s="110"/>
      <c r="J2939" s="110"/>
      <c r="K2939" s="110"/>
      <c r="L2939" s="110" t="s">
        <v>0</v>
      </c>
      <c r="M2939" s="110" t="s">
        <v>0</v>
      </c>
      <c r="N2939" s="110" t="s">
        <v>0</v>
      </c>
      <c r="O2939" s="110" t="s">
        <v>0</v>
      </c>
      <c r="P2939" s="110" t="s">
        <v>0</v>
      </c>
      <c r="Q2939" s="110"/>
      <c r="R2939" s="110"/>
      <c r="S2939" s="110"/>
      <c r="T2939" s="110" t="s">
        <v>0</v>
      </c>
      <c r="U2939" s="110" t="s">
        <v>0</v>
      </c>
      <c r="V2939" s="110" t="s">
        <v>0</v>
      </c>
      <c r="W2939" s="110" t="s">
        <v>0</v>
      </c>
      <c r="X2939" s="110" t="s">
        <v>0</v>
      </c>
      <c r="Y2939" s="217"/>
    </row>
    <row r="2940" spans="1:25" ht="20.399999999999999">
      <c r="A2940" s="20" t="s">
        <v>0</v>
      </c>
      <c r="B2940" s="20" t="s">
        <v>0</v>
      </c>
      <c r="C2940" s="20" t="s">
        <v>0</v>
      </c>
      <c r="D2940" s="21" t="s">
        <v>0</v>
      </c>
      <c r="E2940" s="21" t="s">
        <v>0</v>
      </c>
      <c r="F2940" s="21" t="s">
        <v>0</v>
      </c>
      <c r="G2940" s="150" t="s">
        <v>0</v>
      </c>
      <c r="H2940" s="30" t="s">
        <v>33</v>
      </c>
      <c r="I2940" s="31">
        <f t="shared" si="2008"/>
        <v>1308978</v>
      </c>
      <c r="J2940" s="31">
        <f t="shared" ref="J2940:P2940" si="2046">SUM(J2941,J2949,J2951)</f>
        <v>1246978</v>
      </c>
      <c r="K2940" s="31">
        <f t="shared" si="2009"/>
        <v>62000</v>
      </c>
      <c r="L2940" s="31">
        <f t="shared" si="2046"/>
        <v>57000</v>
      </c>
      <c r="M2940" s="31">
        <f t="shared" si="2046"/>
        <v>0</v>
      </c>
      <c r="N2940" s="31">
        <f t="shared" si="2046"/>
        <v>5000</v>
      </c>
      <c r="O2940" s="31">
        <f t="shared" si="2046"/>
        <v>0</v>
      </c>
      <c r="P2940" s="31">
        <f t="shared" si="2046"/>
        <v>0</v>
      </c>
      <c r="Q2940" s="31">
        <f>SUM(Q2941,Q2949,Q2951)</f>
        <v>1377168</v>
      </c>
      <c r="R2940" s="31">
        <f>SUM(R2941,R2949,R2951)</f>
        <v>1304850</v>
      </c>
      <c r="S2940" s="31">
        <f>SUM(S2941,S2949,S2951)</f>
        <v>1062967</v>
      </c>
      <c r="T2940" s="31">
        <f t="shared" ref="T2940:X2940" si="2047">SUM(T2941,T2949,T2951)</f>
        <v>241883</v>
      </c>
      <c r="U2940" s="31">
        <f t="shared" si="2047"/>
        <v>107758</v>
      </c>
      <c r="V2940" s="31">
        <f t="shared" si="2047"/>
        <v>100339</v>
      </c>
      <c r="W2940" s="31">
        <f t="shared" si="2047"/>
        <v>33786</v>
      </c>
      <c r="X2940" s="31">
        <f t="shared" si="2047"/>
        <v>1304850</v>
      </c>
      <c r="Y2940" s="220">
        <f t="shared" ref="Y2940:Y2970" si="2048">IF(R2940=0,0,(X2940/R2940)*100)</f>
        <v>100</v>
      </c>
    </row>
    <row r="2941" spans="1:25">
      <c r="A2941" s="23" t="s">
        <v>786</v>
      </c>
      <c r="B2941" s="23" t="s">
        <v>172</v>
      </c>
      <c r="C2941" s="23" t="s">
        <v>1197</v>
      </c>
      <c r="D2941" s="23" t="s">
        <v>1198</v>
      </c>
      <c r="E2941" s="21" t="s">
        <v>132</v>
      </c>
      <c r="F2941" s="21" t="s">
        <v>0</v>
      </c>
      <c r="G2941" s="150" t="s">
        <v>0</v>
      </c>
      <c r="H2941" s="21" t="s">
        <v>11</v>
      </c>
      <c r="I2941" s="66">
        <f t="shared" si="2008"/>
        <v>1064496</v>
      </c>
      <c r="J2941" s="66">
        <f t="shared" ref="J2941:P2941" si="2049">SUM(J2942,J2943)</f>
        <v>1046496</v>
      </c>
      <c r="K2941" s="66">
        <f t="shared" si="2009"/>
        <v>18000</v>
      </c>
      <c r="L2941" s="66">
        <f t="shared" si="2049"/>
        <v>18000</v>
      </c>
      <c r="M2941" s="66">
        <f t="shared" si="2049"/>
        <v>0</v>
      </c>
      <c r="N2941" s="66">
        <f t="shared" si="2049"/>
        <v>0</v>
      </c>
      <c r="O2941" s="66">
        <f t="shared" si="2049"/>
        <v>0</v>
      </c>
      <c r="P2941" s="66">
        <f t="shared" si="2049"/>
        <v>0</v>
      </c>
      <c r="Q2941" s="66">
        <f>SUM(Q2942,Q2943)</f>
        <v>1110483</v>
      </c>
      <c r="R2941" s="66">
        <f>SUM(R2942,R2943)</f>
        <v>1092483</v>
      </c>
      <c r="S2941" s="66">
        <f>SUM(S2942,S2943)</f>
        <v>884907</v>
      </c>
      <c r="T2941" s="66">
        <f t="shared" ref="T2941:X2941" si="2050">SUM(T2942,T2943)</f>
        <v>207576</v>
      </c>
      <c r="U2941" s="66">
        <f t="shared" si="2050"/>
        <v>91373</v>
      </c>
      <c r="V2941" s="66">
        <f t="shared" si="2050"/>
        <v>87650</v>
      </c>
      <c r="W2941" s="66">
        <f t="shared" si="2050"/>
        <v>28553</v>
      </c>
      <c r="X2941" s="66">
        <f t="shared" si="2050"/>
        <v>1092483</v>
      </c>
      <c r="Y2941" s="208">
        <f t="shared" si="2048"/>
        <v>100</v>
      </c>
    </row>
    <row r="2942" spans="1:25">
      <c r="A2942" s="23" t="s">
        <v>786</v>
      </c>
      <c r="B2942" s="23" t="s">
        <v>172</v>
      </c>
      <c r="C2942" s="23" t="s">
        <v>1197</v>
      </c>
      <c r="D2942" s="23" t="s">
        <v>1198</v>
      </c>
      <c r="E2942" s="22">
        <v>6111</v>
      </c>
      <c r="F2942" s="23"/>
      <c r="G2942" s="128" t="s">
        <v>3378</v>
      </c>
      <c r="H2942" s="32" t="s">
        <v>12</v>
      </c>
      <c r="I2942" s="44">
        <f t="shared" si="2008"/>
        <v>928796</v>
      </c>
      <c r="J2942" s="44">
        <v>911796</v>
      </c>
      <c r="K2942" s="44">
        <f t="shared" si="2009"/>
        <v>17000</v>
      </c>
      <c r="L2942" s="44">
        <v>17000</v>
      </c>
      <c r="M2942" s="44">
        <v>0</v>
      </c>
      <c r="N2942" s="44">
        <v>0</v>
      </c>
      <c r="O2942" s="44">
        <v>0</v>
      </c>
      <c r="P2942" s="44">
        <v>0</v>
      </c>
      <c r="Q2942" s="44">
        <v>973936</v>
      </c>
      <c r="R2942" s="44">
        <v>956936</v>
      </c>
      <c r="S2942" s="44">
        <v>762383</v>
      </c>
      <c r="T2942" s="44">
        <f t="shared" ref="T2942:T2969" si="2051">U2942+V2942+W2942</f>
        <v>194553</v>
      </c>
      <c r="U2942" s="44">
        <v>83000</v>
      </c>
      <c r="V2942" s="44">
        <v>83000</v>
      </c>
      <c r="W2942" s="44">
        <v>28553</v>
      </c>
      <c r="X2942" s="44">
        <f t="shared" ref="X2942:X2969" si="2052">S2942+T2942</f>
        <v>956936</v>
      </c>
      <c r="Y2942" s="209">
        <f t="shared" si="2048"/>
        <v>100</v>
      </c>
    </row>
    <row r="2943" spans="1:25">
      <c r="A2943" s="20" t="s">
        <v>786</v>
      </c>
      <c r="B2943" s="20" t="s">
        <v>172</v>
      </c>
      <c r="C2943" s="20" t="s">
        <v>1197</v>
      </c>
      <c r="D2943" s="20" t="s">
        <v>1198</v>
      </c>
      <c r="E2943" s="20" t="s">
        <v>134</v>
      </c>
      <c r="F2943" s="23" t="s">
        <v>0</v>
      </c>
      <c r="G2943" s="154" t="s">
        <v>0</v>
      </c>
      <c r="H2943" s="21" t="s">
        <v>13</v>
      </c>
      <c r="I2943" s="66">
        <f t="shared" si="2008"/>
        <v>135700</v>
      </c>
      <c r="J2943" s="66">
        <f t="shared" ref="J2943:P2943" si="2053">SUM(J2944:J2948)</f>
        <v>134700</v>
      </c>
      <c r="K2943" s="66">
        <f t="shared" si="2009"/>
        <v>1000</v>
      </c>
      <c r="L2943" s="66">
        <f t="shared" si="2053"/>
        <v>1000</v>
      </c>
      <c r="M2943" s="66">
        <f t="shared" si="2053"/>
        <v>0</v>
      </c>
      <c r="N2943" s="66">
        <f t="shared" si="2053"/>
        <v>0</v>
      </c>
      <c r="O2943" s="66">
        <f t="shared" si="2053"/>
        <v>0</v>
      </c>
      <c r="P2943" s="66">
        <f t="shared" si="2053"/>
        <v>0</v>
      </c>
      <c r="Q2943" s="66">
        <f>SUM(Q2944:Q2948)</f>
        <v>136547</v>
      </c>
      <c r="R2943" s="66">
        <f>SUM(R2944:R2948)</f>
        <v>135547</v>
      </c>
      <c r="S2943" s="66">
        <f>SUM(S2944:S2948)</f>
        <v>122524</v>
      </c>
      <c r="T2943" s="66">
        <f t="shared" ref="T2943:X2943" si="2054">SUM(T2944:T2948)</f>
        <v>13023</v>
      </c>
      <c r="U2943" s="66">
        <f t="shared" si="2054"/>
        <v>8373</v>
      </c>
      <c r="V2943" s="66">
        <f t="shared" si="2054"/>
        <v>4650</v>
      </c>
      <c r="W2943" s="66">
        <f t="shared" si="2054"/>
        <v>0</v>
      </c>
      <c r="X2943" s="66">
        <f t="shared" si="2054"/>
        <v>135547</v>
      </c>
      <c r="Y2943" s="208">
        <f t="shared" si="2048"/>
        <v>100</v>
      </c>
    </row>
    <row r="2944" spans="1:25">
      <c r="A2944" s="23" t="s">
        <v>786</v>
      </c>
      <c r="B2944" s="23" t="s">
        <v>172</v>
      </c>
      <c r="C2944" s="23" t="s">
        <v>1197</v>
      </c>
      <c r="D2944" s="23" t="s">
        <v>1198</v>
      </c>
      <c r="E2944" s="22">
        <v>6112</v>
      </c>
      <c r="F2944" s="23" t="s">
        <v>1200</v>
      </c>
      <c r="G2944" s="128" t="s">
        <v>3378</v>
      </c>
      <c r="H2944" s="32" t="s">
        <v>16</v>
      </c>
      <c r="I2944" s="44">
        <f t="shared" si="2008"/>
        <v>27000</v>
      </c>
      <c r="J2944" s="44">
        <v>27000</v>
      </c>
      <c r="K2944" s="44">
        <f t="shared" si="2009"/>
        <v>0</v>
      </c>
      <c r="L2944" s="44">
        <v>0</v>
      </c>
      <c r="M2944" s="44">
        <v>0</v>
      </c>
      <c r="N2944" s="44">
        <v>0</v>
      </c>
      <c r="O2944" s="44">
        <v>0</v>
      </c>
      <c r="P2944" s="44">
        <v>0</v>
      </c>
      <c r="Q2944" s="44">
        <v>27000</v>
      </c>
      <c r="R2944" s="44">
        <v>27000</v>
      </c>
      <c r="S2944" s="44">
        <v>24677</v>
      </c>
      <c r="T2944" s="44">
        <f t="shared" si="2051"/>
        <v>2323</v>
      </c>
      <c r="U2944" s="44">
        <v>2323</v>
      </c>
      <c r="V2944" s="44"/>
      <c r="W2944" s="44"/>
      <c r="X2944" s="44">
        <f t="shared" si="2052"/>
        <v>27000</v>
      </c>
      <c r="Y2944" s="209">
        <f t="shared" si="2048"/>
        <v>100</v>
      </c>
    </row>
    <row r="2945" spans="1:25">
      <c r="A2945" s="23" t="s">
        <v>786</v>
      </c>
      <c r="B2945" s="23" t="s">
        <v>172</v>
      </c>
      <c r="C2945" s="23" t="s">
        <v>1197</v>
      </c>
      <c r="D2945" s="23" t="s">
        <v>1198</v>
      </c>
      <c r="E2945" s="22">
        <v>6112</v>
      </c>
      <c r="F2945" s="23" t="s">
        <v>1201</v>
      </c>
      <c r="G2945" s="128" t="s">
        <v>3378</v>
      </c>
      <c r="H2945" s="32" t="s">
        <v>19</v>
      </c>
      <c r="I2945" s="44">
        <f t="shared" ref="I2945:I3008" si="2055">SUM(J2945,K2945,O2945,P2945)</f>
        <v>74000</v>
      </c>
      <c r="J2945" s="44">
        <v>73000</v>
      </c>
      <c r="K2945" s="44">
        <f t="shared" ref="K2945:K3008" si="2056">SUM(L2945,M2945,N2945)</f>
        <v>1000</v>
      </c>
      <c r="L2945" s="44">
        <v>1000</v>
      </c>
      <c r="M2945" s="44">
        <v>0</v>
      </c>
      <c r="N2945" s="44">
        <v>0</v>
      </c>
      <c r="O2945" s="44">
        <v>0</v>
      </c>
      <c r="P2945" s="44">
        <v>0</v>
      </c>
      <c r="Q2945" s="44">
        <v>74000</v>
      </c>
      <c r="R2945" s="44">
        <v>73000</v>
      </c>
      <c r="S2945" s="44">
        <v>73000</v>
      </c>
      <c r="T2945" s="44">
        <f t="shared" si="2051"/>
        <v>0</v>
      </c>
      <c r="U2945" s="44"/>
      <c r="V2945" s="44"/>
      <c r="W2945" s="44"/>
      <c r="X2945" s="44">
        <f t="shared" si="2052"/>
        <v>73000</v>
      </c>
      <c r="Y2945" s="209">
        <f t="shared" si="2048"/>
        <v>100</v>
      </c>
    </row>
    <row r="2946" spans="1:25">
      <c r="A2946" s="23" t="s">
        <v>786</v>
      </c>
      <c r="B2946" s="23" t="s">
        <v>172</v>
      </c>
      <c r="C2946" s="23" t="s">
        <v>1197</v>
      </c>
      <c r="D2946" s="23" t="s">
        <v>1198</v>
      </c>
      <c r="E2946" s="22">
        <v>6112</v>
      </c>
      <c r="F2946" s="23" t="s">
        <v>1202</v>
      </c>
      <c r="G2946" s="128" t="s">
        <v>3378</v>
      </c>
      <c r="H2946" s="32" t="s">
        <v>17</v>
      </c>
      <c r="I2946" s="44">
        <f t="shared" si="2055"/>
        <v>18800</v>
      </c>
      <c r="J2946" s="44">
        <v>18800</v>
      </c>
      <c r="K2946" s="44">
        <f t="shared" si="2056"/>
        <v>0</v>
      </c>
      <c r="L2946" s="44">
        <v>0</v>
      </c>
      <c r="M2946" s="44">
        <v>0</v>
      </c>
      <c r="N2946" s="44">
        <v>0</v>
      </c>
      <c r="O2946" s="44">
        <v>0</v>
      </c>
      <c r="P2946" s="44">
        <v>0</v>
      </c>
      <c r="Q2946" s="44">
        <v>19647</v>
      </c>
      <c r="R2946" s="44">
        <v>19647</v>
      </c>
      <c r="S2946" s="44">
        <v>19647</v>
      </c>
      <c r="T2946" s="44">
        <f t="shared" si="2051"/>
        <v>0</v>
      </c>
      <c r="U2946" s="44"/>
      <c r="V2946" s="44"/>
      <c r="W2946" s="44"/>
      <c r="X2946" s="44">
        <f t="shared" si="2052"/>
        <v>19647</v>
      </c>
      <c r="Y2946" s="209">
        <f t="shared" si="2048"/>
        <v>100</v>
      </c>
    </row>
    <row r="2947" spans="1:25">
      <c r="A2947" s="23" t="s">
        <v>786</v>
      </c>
      <c r="B2947" s="23" t="s">
        <v>172</v>
      </c>
      <c r="C2947" s="23" t="s">
        <v>1197</v>
      </c>
      <c r="D2947" s="23" t="s">
        <v>1198</v>
      </c>
      <c r="E2947" s="22">
        <v>6112</v>
      </c>
      <c r="F2947" s="23" t="s">
        <v>1203</v>
      </c>
      <c r="G2947" s="128" t="s">
        <v>3378</v>
      </c>
      <c r="H2947" s="32" t="s">
        <v>15</v>
      </c>
      <c r="I2947" s="44">
        <f t="shared" si="2055"/>
        <v>0</v>
      </c>
      <c r="J2947" s="44">
        <v>0</v>
      </c>
      <c r="K2947" s="44">
        <f t="shared" si="2056"/>
        <v>0</v>
      </c>
      <c r="L2947" s="44">
        <v>0</v>
      </c>
      <c r="M2947" s="44">
        <v>0</v>
      </c>
      <c r="N2947" s="44">
        <v>0</v>
      </c>
      <c r="O2947" s="44">
        <v>0</v>
      </c>
      <c r="P2947" s="44">
        <v>0</v>
      </c>
      <c r="Q2947" s="44">
        <v>0</v>
      </c>
      <c r="R2947" s="44">
        <v>0</v>
      </c>
      <c r="S2947" s="44">
        <v>0</v>
      </c>
      <c r="T2947" s="44">
        <f t="shared" si="2051"/>
        <v>0</v>
      </c>
      <c r="U2947" s="44"/>
      <c r="V2947" s="44"/>
      <c r="W2947" s="44"/>
      <c r="X2947" s="44">
        <f t="shared" si="2052"/>
        <v>0</v>
      </c>
      <c r="Y2947" s="209">
        <f t="shared" si="2048"/>
        <v>0</v>
      </c>
    </row>
    <row r="2948" spans="1:25">
      <c r="A2948" s="23" t="s">
        <v>786</v>
      </c>
      <c r="B2948" s="23" t="s">
        <v>172</v>
      </c>
      <c r="C2948" s="23" t="s">
        <v>1197</v>
      </c>
      <c r="D2948" s="23" t="s">
        <v>1198</v>
      </c>
      <c r="E2948" s="22">
        <v>6112</v>
      </c>
      <c r="F2948" s="23" t="s">
        <v>1204</v>
      </c>
      <c r="G2948" s="128" t="s">
        <v>3378</v>
      </c>
      <c r="H2948" s="32" t="s">
        <v>18</v>
      </c>
      <c r="I2948" s="44">
        <f t="shared" si="2055"/>
        <v>15900</v>
      </c>
      <c r="J2948" s="44">
        <v>15900</v>
      </c>
      <c r="K2948" s="44">
        <f t="shared" si="2056"/>
        <v>0</v>
      </c>
      <c r="L2948" s="44">
        <v>0</v>
      </c>
      <c r="M2948" s="44">
        <v>0</v>
      </c>
      <c r="N2948" s="44">
        <v>0</v>
      </c>
      <c r="O2948" s="44">
        <v>0</v>
      </c>
      <c r="P2948" s="44">
        <v>0</v>
      </c>
      <c r="Q2948" s="44">
        <v>15900</v>
      </c>
      <c r="R2948" s="44">
        <v>15900</v>
      </c>
      <c r="S2948" s="44">
        <v>5200</v>
      </c>
      <c r="T2948" s="44">
        <f t="shared" si="2051"/>
        <v>10700</v>
      </c>
      <c r="U2948" s="44">
        <v>6050</v>
      </c>
      <c r="V2948" s="44">
        <v>4650</v>
      </c>
      <c r="W2948" s="44"/>
      <c r="X2948" s="44">
        <f t="shared" si="2052"/>
        <v>15900</v>
      </c>
      <c r="Y2948" s="209">
        <f t="shared" si="2048"/>
        <v>100</v>
      </c>
    </row>
    <row r="2949" spans="1:25">
      <c r="A2949" s="23" t="s">
        <v>786</v>
      </c>
      <c r="B2949" s="23" t="s">
        <v>172</v>
      </c>
      <c r="C2949" s="23" t="s">
        <v>1197</v>
      </c>
      <c r="D2949" s="23" t="s">
        <v>1198</v>
      </c>
      <c r="E2949" s="21" t="s">
        <v>139</v>
      </c>
      <c r="F2949" s="21" t="s">
        <v>0</v>
      </c>
      <c r="G2949" s="150" t="s">
        <v>0</v>
      </c>
      <c r="H2949" s="21" t="s">
        <v>21</v>
      </c>
      <c r="I2949" s="66">
        <f t="shared" si="2055"/>
        <v>100182</v>
      </c>
      <c r="J2949" s="66">
        <f t="shared" ref="J2949:X2949" si="2057">SUM(J2950)</f>
        <v>98182</v>
      </c>
      <c r="K2949" s="66">
        <f t="shared" si="2056"/>
        <v>2000</v>
      </c>
      <c r="L2949" s="66">
        <f t="shared" si="2057"/>
        <v>2000</v>
      </c>
      <c r="M2949" s="66">
        <f t="shared" si="2057"/>
        <v>0</v>
      </c>
      <c r="N2949" s="66">
        <f t="shared" si="2057"/>
        <v>0</v>
      </c>
      <c r="O2949" s="66">
        <f t="shared" si="2057"/>
        <v>0</v>
      </c>
      <c r="P2949" s="66">
        <f t="shared" si="2057"/>
        <v>0</v>
      </c>
      <c r="Q2949" s="66">
        <f t="shared" si="2057"/>
        <v>104922</v>
      </c>
      <c r="R2949" s="66">
        <f t="shared" si="2057"/>
        <v>102922</v>
      </c>
      <c r="S2949" s="66">
        <f t="shared" si="2057"/>
        <v>85668</v>
      </c>
      <c r="T2949" s="66">
        <f t="shared" si="2057"/>
        <v>17254</v>
      </c>
      <c r="U2949" s="66">
        <f t="shared" si="2057"/>
        <v>10000</v>
      </c>
      <c r="V2949" s="66">
        <f t="shared" si="2057"/>
        <v>7254</v>
      </c>
      <c r="W2949" s="66">
        <f t="shared" si="2057"/>
        <v>0</v>
      </c>
      <c r="X2949" s="66">
        <f t="shared" si="2057"/>
        <v>102922</v>
      </c>
      <c r="Y2949" s="208">
        <f t="shared" si="2048"/>
        <v>100</v>
      </c>
    </row>
    <row r="2950" spans="1:25">
      <c r="A2950" s="23" t="s">
        <v>786</v>
      </c>
      <c r="B2950" s="23" t="s">
        <v>172</v>
      </c>
      <c r="C2950" s="23" t="s">
        <v>1197</v>
      </c>
      <c r="D2950" s="23" t="s">
        <v>1198</v>
      </c>
      <c r="E2950" s="22">
        <v>6121</v>
      </c>
      <c r="F2950" s="23"/>
      <c r="G2950" s="128" t="s">
        <v>3378</v>
      </c>
      <c r="H2950" s="32" t="s">
        <v>22</v>
      </c>
      <c r="I2950" s="44">
        <f t="shared" si="2055"/>
        <v>100182</v>
      </c>
      <c r="J2950" s="44">
        <v>98182</v>
      </c>
      <c r="K2950" s="44">
        <f t="shared" si="2056"/>
        <v>2000</v>
      </c>
      <c r="L2950" s="44">
        <v>2000</v>
      </c>
      <c r="M2950" s="44">
        <v>0</v>
      </c>
      <c r="N2950" s="44">
        <v>0</v>
      </c>
      <c r="O2950" s="44">
        <v>0</v>
      </c>
      <c r="P2950" s="44">
        <v>0</v>
      </c>
      <c r="Q2950" s="44">
        <v>104922</v>
      </c>
      <c r="R2950" s="44">
        <v>102922</v>
      </c>
      <c r="S2950" s="44">
        <v>85668</v>
      </c>
      <c r="T2950" s="44">
        <f t="shared" si="2051"/>
        <v>17254</v>
      </c>
      <c r="U2950" s="44">
        <v>10000</v>
      </c>
      <c r="V2950" s="44">
        <v>7254</v>
      </c>
      <c r="W2950" s="44"/>
      <c r="X2950" s="44">
        <f t="shared" si="2052"/>
        <v>102922</v>
      </c>
      <c r="Y2950" s="209">
        <f t="shared" si="2048"/>
        <v>100</v>
      </c>
    </row>
    <row r="2951" spans="1:25">
      <c r="A2951" s="23" t="s">
        <v>786</v>
      </c>
      <c r="B2951" s="23" t="s">
        <v>172</v>
      </c>
      <c r="C2951" s="23" t="s">
        <v>1197</v>
      </c>
      <c r="D2951" s="23" t="s">
        <v>1198</v>
      </c>
      <c r="E2951" s="21" t="s">
        <v>141</v>
      </c>
      <c r="F2951" s="21" t="s">
        <v>0</v>
      </c>
      <c r="G2951" s="150" t="s">
        <v>0</v>
      </c>
      <c r="H2951" s="21" t="s">
        <v>23</v>
      </c>
      <c r="I2951" s="66">
        <f t="shared" si="2055"/>
        <v>144300</v>
      </c>
      <c r="J2951" s="66">
        <f t="shared" ref="J2951:P2951" si="2058">SUM(J2952:J2959)</f>
        <v>102300</v>
      </c>
      <c r="K2951" s="66">
        <f t="shared" si="2056"/>
        <v>42000</v>
      </c>
      <c r="L2951" s="66">
        <f t="shared" si="2058"/>
        <v>37000</v>
      </c>
      <c r="M2951" s="66">
        <f t="shared" si="2058"/>
        <v>0</v>
      </c>
      <c r="N2951" s="66">
        <f t="shared" si="2058"/>
        <v>5000</v>
      </c>
      <c r="O2951" s="66">
        <f t="shared" si="2058"/>
        <v>0</v>
      </c>
      <c r="P2951" s="66">
        <f t="shared" si="2058"/>
        <v>0</v>
      </c>
      <c r="Q2951" s="66">
        <f>SUM(Q2952:Q2959)</f>
        <v>161763</v>
      </c>
      <c r="R2951" s="66">
        <f>SUM(R2952:R2959)</f>
        <v>109445</v>
      </c>
      <c r="S2951" s="66">
        <f>SUM(S2952:S2959)</f>
        <v>92392</v>
      </c>
      <c r="T2951" s="66">
        <f t="shared" ref="T2951:X2951" si="2059">SUM(T2952:T2959)</f>
        <v>17053</v>
      </c>
      <c r="U2951" s="66">
        <f t="shared" si="2059"/>
        <v>6385</v>
      </c>
      <c r="V2951" s="66">
        <f t="shared" si="2059"/>
        <v>5435</v>
      </c>
      <c r="W2951" s="66">
        <f t="shared" si="2059"/>
        <v>5233</v>
      </c>
      <c r="X2951" s="66">
        <f t="shared" si="2059"/>
        <v>109445</v>
      </c>
      <c r="Y2951" s="208">
        <f t="shared" si="2048"/>
        <v>100</v>
      </c>
    </row>
    <row r="2952" spans="1:25">
      <c r="A2952" s="23" t="s">
        <v>786</v>
      </c>
      <c r="B2952" s="23" t="s">
        <v>172</v>
      </c>
      <c r="C2952" s="23" t="s">
        <v>1197</v>
      </c>
      <c r="D2952" s="23" t="s">
        <v>1198</v>
      </c>
      <c r="E2952" s="22">
        <v>6131</v>
      </c>
      <c r="F2952" s="23"/>
      <c r="G2952" s="128" t="s">
        <v>3378</v>
      </c>
      <c r="H2952" s="32" t="s">
        <v>24</v>
      </c>
      <c r="I2952" s="44">
        <f t="shared" si="2055"/>
        <v>2000</v>
      </c>
      <c r="J2952" s="44">
        <v>1000</v>
      </c>
      <c r="K2952" s="44">
        <f t="shared" si="2056"/>
        <v>1000</v>
      </c>
      <c r="L2952" s="44">
        <v>1000</v>
      </c>
      <c r="M2952" s="44">
        <v>0</v>
      </c>
      <c r="N2952" s="44">
        <v>0</v>
      </c>
      <c r="O2952" s="44">
        <v>0</v>
      </c>
      <c r="P2952" s="44">
        <v>0</v>
      </c>
      <c r="Q2952" s="44">
        <v>2000</v>
      </c>
      <c r="R2952" s="44">
        <v>1000</v>
      </c>
      <c r="S2952" s="44">
        <v>1000</v>
      </c>
      <c r="T2952" s="44">
        <f t="shared" si="2051"/>
        <v>0</v>
      </c>
      <c r="U2952" s="44"/>
      <c r="V2952" s="44"/>
      <c r="W2952" s="44"/>
      <c r="X2952" s="44">
        <f t="shared" si="2052"/>
        <v>1000</v>
      </c>
      <c r="Y2952" s="209">
        <f t="shared" si="2048"/>
        <v>100</v>
      </c>
    </row>
    <row r="2953" spans="1:25">
      <c r="A2953" s="23" t="s">
        <v>786</v>
      </c>
      <c r="B2953" s="23" t="s">
        <v>172</v>
      </c>
      <c r="C2953" s="23" t="s">
        <v>1197</v>
      </c>
      <c r="D2953" s="23" t="s">
        <v>1198</v>
      </c>
      <c r="E2953" s="22">
        <v>6132</v>
      </c>
      <c r="F2953" s="23"/>
      <c r="G2953" s="128" t="s">
        <v>3378</v>
      </c>
      <c r="H2953" s="32" t="s">
        <v>25</v>
      </c>
      <c r="I2953" s="44">
        <f t="shared" si="2055"/>
        <v>28000</v>
      </c>
      <c r="J2953" s="44">
        <v>28000</v>
      </c>
      <c r="K2953" s="44">
        <f t="shared" si="2056"/>
        <v>0</v>
      </c>
      <c r="L2953" s="44">
        <v>0</v>
      </c>
      <c r="M2953" s="44">
        <v>0</v>
      </c>
      <c r="N2953" s="44">
        <v>0</v>
      </c>
      <c r="O2953" s="44">
        <v>0</v>
      </c>
      <c r="P2953" s="44">
        <v>0</v>
      </c>
      <c r="Q2953" s="44">
        <v>28000</v>
      </c>
      <c r="R2953" s="44">
        <v>28000</v>
      </c>
      <c r="S2953" s="44">
        <v>27500</v>
      </c>
      <c r="T2953" s="44">
        <f t="shared" si="2051"/>
        <v>500</v>
      </c>
      <c r="U2953" s="44">
        <v>500</v>
      </c>
      <c r="V2953" s="44"/>
      <c r="W2953" s="44"/>
      <c r="X2953" s="44">
        <f t="shared" si="2052"/>
        <v>28000</v>
      </c>
      <c r="Y2953" s="209">
        <f t="shared" si="2048"/>
        <v>100</v>
      </c>
    </row>
    <row r="2954" spans="1:25">
      <c r="A2954" s="23" t="s">
        <v>786</v>
      </c>
      <c r="B2954" s="23" t="s">
        <v>172</v>
      </c>
      <c r="C2954" s="23" t="s">
        <v>1197</v>
      </c>
      <c r="D2954" s="23" t="s">
        <v>1198</v>
      </c>
      <c r="E2954" s="22">
        <v>6133</v>
      </c>
      <c r="F2954" s="23"/>
      <c r="G2954" s="128" t="s">
        <v>3378</v>
      </c>
      <c r="H2954" s="32" t="s">
        <v>26</v>
      </c>
      <c r="I2954" s="44">
        <f t="shared" si="2055"/>
        <v>10600</v>
      </c>
      <c r="J2954" s="44">
        <v>10600</v>
      </c>
      <c r="K2954" s="44">
        <f t="shared" si="2056"/>
        <v>0</v>
      </c>
      <c r="L2954" s="44">
        <v>0</v>
      </c>
      <c r="M2954" s="44">
        <v>0</v>
      </c>
      <c r="N2954" s="44">
        <v>0</v>
      </c>
      <c r="O2954" s="44">
        <v>0</v>
      </c>
      <c r="P2954" s="44">
        <v>0</v>
      </c>
      <c r="Q2954" s="44">
        <v>10600</v>
      </c>
      <c r="R2954" s="44">
        <v>10600</v>
      </c>
      <c r="S2954" s="44">
        <v>7920</v>
      </c>
      <c r="T2954" s="44">
        <f t="shared" si="2051"/>
        <v>2680</v>
      </c>
      <c r="U2954" s="44">
        <v>900</v>
      </c>
      <c r="V2954" s="44">
        <v>900</v>
      </c>
      <c r="W2954" s="44">
        <v>880</v>
      </c>
      <c r="X2954" s="44">
        <f t="shared" si="2052"/>
        <v>10600</v>
      </c>
      <c r="Y2954" s="209">
        <f t="shared" si="2048"/>
        <v>100</v>
      </c>
    </row>
    <row r="2955" spans="1:25">
      <c r="A2955" s="23" t="s">
        <v>786</v>
      </c>
      <c r="B2955" s="23" t="s">
        <v>172</v>
      </c>
      <c r="C2955" s="23" t="s">
        <v>1197</v>
      </c>
      <c r="D2955" s="23" t="s">
        <v>1198</v>
      </c>
      <c r="E2955" s="22">
        <v>6134</v>
      </c>
      <c r="F2955" s="23"/>
      <c r="G2955" s="128" t="s">
        <v>3378</v>
      </c>
      <c r="H2955" s="32" t="s">
        <v>27</v>
      </c>
      <c r="I2955" s="44">
        <f t="shared" si="2055"/>
        <v>45900</v>
      </c>
      <c r="J2955" s="44">
        <v>10900</v>
      </c>
      <c r="K2955" s="44">
        <f t="shared" si="2056"/>
        <v>35000</v>
      </c>
      <c r="L2955" s="44">
        <v>30000</v>
      </c>
      <c r="M2955" s="44">
        <v>0</v>
      </c>
      <c r="N2955" s="44">
        <v>5000</v>
      </c>
      <c r="O2955" s="44">
        <v>0</v>
      </c>
      <c r="P2955" s="44">
        <v>0</v>
      </c>
      <c r="Q2955" s="44">
        <v>46218</v>
      </c>
      <c r="R2955" s="44">
        <v>10900</v>
      </c>
      <c r="S2955" s="44">
        <v>8172</v>
      </c>
      <c r="T2955" s="44">
        <f t="shared" si="2051"/>
        <v>2728</v>
      </c>
      <c r="U2955" s="44">
        <v>910</v>
      </c>
      <c r="V2955" s="44">
        <v>910</v>
      </c>
      <c r="W2955" s="44">
        <v>908</v>
      </c>
      <c r="X2955" s="44">
        <f t="shared" si="2052"/>
        <v>10900</v>
      </c>
      <c r="Y2955" s="209">
        <f t="shared" si="2048"/>
        <v>100</v>
      </c>
    </row>
    <row r="2956" spans="1:25">
      <c r="A2956" s="23" t="s">
        <v>786</v>
      </c>
      <c r="B2956" s="23" t="s">
        <v>172</v>
      </c>
      <c r="C2956" s="23" t="s">
        <v>1197</v>
      </c>
      <c r="D2956" s="23" t="s">
        <v>1198</v>
      </c>
      <c r="E2956" s="22">
        <v>6135</v>
      </c>
      <c r="F2956" s="23"/>
      <c r="G2956" s="128" t="s">
        <v>3378</v>
      </c>
      <c r="H2956" s="32" t="s">
        <v>28</v>
      </c>
      <c r="I2956" s="44">
        <f t="shared" si="2055"/>
        <v>2000</v>
      </c>
      <c r="J2956" s="44">
        <v>1000</v>
      </c>
      <c r="K2956" s="44">
        <f t="shared" si="2056"/>
        <v>1000</v>
      </c>
      <c r="L2956" s="44">
        <v>1000</v>
      </c>
      <c r="M2956" s="44">
        <v>0</v>
      </c>
      <c r="N2956" s="44">
        <v>0</v>
      </c>
      <c r="O2956" s="44">
        <v>0</v>
      </c>
      <c r="P2956" s="44">
        <v>0</v>
      </c>
      <c r="Q2956" s="44">
        <v>2000</v>
      </c>
      <c r="R2956" s="44">
        <v>1000</v>
      </c>
      <c r="S2956" s="44">
        <v>1000</v>
      </c>
      <c r="T2956" s="44">
        <f t="shared" si="2051"/>
        <v>0</v>
      </c>
      <c r="U2956" s="44"/>
      <c r="V2956" s="44"/>
      <c r="W2956" s="44"/>
      <c r="X2956" s="44">
        <f t="shared" si="2052"/>
        <v>1000</v>
      </c>
      <c r="Y2956" s="209">
        <f t="shared" si="2048"/>
        <v>100</v>
      </c>
    </row>
    <row r="2957" spans="1:25">
      <c r="A2957" s="23" t="s">
        <v>786</v>
      </c>
      <c r="B2957" s="23" t="s">
        <v>172</v>
      </c>
      <c r="C2957" s="23" t="s">
        <v>1197</v>
      </c>
      <c r="D2957" s="23" t="s">
        <v>1198</v>
      </c>
      <c r="E2957" s="22">
        <v>6137</v>
      </c>
      <c r="F2957" s="23"/>
      <c r="G2957" s="128" t="s">
        <v>3378</v>
      </c>
      <c r="H2957" s="32" t="s">
        <v>30</v>
      </c>
      <c r="I2957" s="44">
        <f t="shared" si="2055"/>
        <v>12900</v>
      </c>
      <c r="J2957" s="44">
        <v>9900</v>
      </c>
      <c r="K2957" s="44">
        <f t="shared" si="2056"/>
        <v>3000</v>
      </c>
      <c r="L2957" s="44">
        <v>3000</v>
      </c>
      <c r="M2957" s="44">
        <v>0</v>
      </c>
      <c r="N2957" s="44">
        <v>0</v>
      </c>
      <c r="O2957" s="44">
        <v>0</v>
      </c>
      <c r="P2957" s="44">
        <v>0</v>
      </c>
      <c r="Q2957" s="44">
        <v>22900</v>
      </c>
      <c r="R2957" s="44">
        <v>9900</v>
      </c>
      <c r="S2957" s="44">
        <v>7425</v>
      </c>
      <c r="T2957" s="44">
        <f t="shared" si="2051"/>
        <v>2475</v>
      </c>
      <c r="U2957" s="44">
        <v>825</v>
      </c>
      <c r="V2957" s="44">
        <v>825</v>
      </c>
      <c r="W2957" s="44">
        <v>825</v>
      </c>
      <c r="X2957" s="44">
        <f t="shared" si="2052"/>
        <v>9900</v>
      </c>
      <c r="Y2957" s="209">
        <f t="shared" si="2048"/>
        <v>100</v>
      </c>
    </row>
    <row r="2958" spans="1:25">
      <c r="A2958" s="23" t="s">
        <v>786</v>
      </c>
      <c r="B2958" s="23" t="s">
        <v>172</v>
      </c>
      <c r="C2958" s="23" t="s">
        <v>1197</v>
      </c>
      <c r="D2958" s="23" t="s">
        <v>1198</v>
      </c>
      <c r="E2958" s="22">
        <v>6138</v>
      </c>
      <c r="F2958" s="23"/>
      <c r="G2958" s="128" t="s">
        <v>3378</v>
      </c>
      <c r="H2958" s="32" t="s">
        <v>31</v>
      </c>
      <c r="I2958" s="44">
        <f t="shared" si="2055"/>
        <v>0</v>
      </c>
      <c r="J2958" s="44">
        <v>0</v>
      </c>
      <c r="K2958" s="44">
        <f t="shared" si="2056"/>
        <v>0</v>
      </c>
      <c r="L2958" s="44">
        <v>0</v>
      </c>
      <c r="M2958" s="44">
        <v>0</v>
      </c>
      <c r="N2958" s="44">
        <v>0</v>
      </c>
      <c r="O2958" s="44">
        <v>0</v>
      </c>
      <c r="P2958" s="44">
        <v>0</v>
      </c>
      <c r="Q2958" s="44">
        <v>0</v>
      </c>
      <c r="R2958" s="44">
        <v>0</v>
      </c>
      <c r="S2958" s="44">
        <v>0</v>
      </c>
      <c r="T2958" s="44">
        <f t="shared" si="2051"/>
        <v>0</v>
      </c>
      <c r="U2958" s="44"/>
      <c r="V2958" s="44"/>
      <c r="W2958" s="44"/>
      <c r="X2958" s="44">
        <f t="shared" si="2052"/>
        <v>0</v>
      </c>
      <c r="Y2958" s="209">
        <f t="shared" si="2048"/>
        <v>0</v>
      </c>
    </row>
    <row r="2959" spans="1:25">
      <c r="A2959" s="20" t="s">
        <v>786</v>
      </c>
      <c r="B2959" s="20" t="s">
        <v>172</v>
      </c>
      <c r="C2959" s="20" t="s">
        <v>1197</v>
      </c>
      <c r="D2959" s="20" t="s">
        <v>1198</v>
      </c>
      <c r="E2959" s="20" t="s">
        <v>144</v>
      </c>
      <c r="F2959" s="23" t="s">
        <v>0</v>
      </c>
      <c r="G2959" s="154" t="s">
        <v>0</v>
      </c>
      <c r="H2959" s="21" t="s">
        <v>32</v>
      </c>
      <c r="I2959" s="66">
        <f t="shared" si="2055"/>
        <v>42900</v>
      </c>
      <c r="J2959" s="66">
        <f t="shared" ref="J2959:P2959" si="2060">SUM(J2960:J2962)</f>
        <v>40900</v>
      </c>
      <c r="K2959" s="66">
        <f t="shared" si="2056"/>
        <v>2000</v>
      </c>
      <c r="L2959" s="66">
        <f t="shared" si="2060"/>
        <v>2000</v>
      </c>
      <c r="M2959" s="66">
        <f t="shared" si="2060"/>
        <v>0</v>
      </c>
      <c r="N2959" s="66">
        <f t="shared" si="2060"/>
        <v>0</v>
      </c>
      <c r="O2959" s="66">
        <f t="shared" si="2060"/>
        <v>0</v>
      </c>
      <c r="P2959" s="66">
        <f t="shared" si="2060"/>
        <v>0</v>
      </c>
      <c r="Q2959" s="66">
        <f>SUM(Q2960:Q2962)</f>
        <v>50045</v>
      </c>
      <c r="R2959" s="66">
        <f>SUM(R2960:R2962)</f>
        <v>48045</v>
      </c>
      <c r="S2959" s="66">
        <f>SUM(S2960:S2962)</f>
        <v>39375</v>
      </c>
      <c r="T2959" s="66">
        <f t="shared" ref="T2959:X2959" si="2061">SUM(T2960:T2962)</f>
        <v>8670</v>
      </c>
      <c r="U2959" s="66">
        <f t="shared" si="2061"/>
        <v>3250</v>
      </c>
      <c r="V2959" s="66">
        <f t="shared" si="2061"/>
        <v>2800</v>
      </c>
      <c r="W2959" s="66">
        <f t="shared" si="2061"/>
        <v>2620</v>
      </c>
      <c r="X2959" s="66">
        <f t="shared" si="2061"/>
        <v>48045</v>
      </c>
      <c r="Y2959" s="208">
        <f t="shared" si="2048"/>
        <v>100</v>
      </c>
    </row>
    <row r="2960" spans="1:25">
      <c r="A2960" s="23" t="s">
        <v>786</v>
      </c>
      <c r="B2960" s="23" t="s">
        <v>172</v>
      </c>
      <c r="C2960" s="23" t="s">
        <v>1197</v>
      </c>
      <c r="D2960" s="23" t="s">
        <v>1198</v>
      </c>
      <c r="E2960" s="22">
        <v>6139</v>
      </c>
      <c r="F2960" s="23"/>
      <c r="G2960" s="128" t="s">
        <v>3378</v>
      </c>
      <c r="H2960" s="32" t="s">
        <v>32</v>
      </c>
      <c r="I2960" s="44">
        <f t="shared" si="2055"/>
        <v>28900</v>
      </c>
      <c r="J2960" s="44">
        <v>26900</v>
      </c>
      <c r="K2960" s="44">
        <f t="shared" si="2056"/>
        <v>2000</v>
      </c>
      <c r="L2960" s="44">
        <v>2000</v>
      </c>
      <c r="M2960" s="44">
        <v>0</v>
      </c>
      <c r="N2960" s="44">
        <v>0</v>
      </c>
      <c r="O2960" s="44">
        <v>0</v>
      </c>
      <c r="P2960" s="44">
        <v>0</v>
      </c>
      <c r="Q2960" s="44">
        <v>35900</v>
      </c>
      <c r="R2960" s="44">
        <v>33900</v>
      </c>
      <c r="S2960" s="44">
        <v>25950</v>
      </c>
      <c r="T2960" s="44">
        <f t="shared" si="2051"/>
        <v>7950</v>
      </c>
      <c r="U2960" s="44">
        <v>2950</v>
      </c>
      <c r="V2960" s="44">
        <v>2500</v>
      </c>
      <c r="W2960" s="44">
        <v>2500</v>
      </c>
      <c r="X2960" s="44">
        <f t="shared" si="2052"/>
        <v>33900</v>
      </c>
      <c r="Y2960" s="209">
        <f t="shared" si="2048"/>
        <v>100</v>
      </c>
    </row>
    <row r="2961" spans="1:25">
      <c r="A2961" s="23" t="s">
        <v>786</v>
      </c>
      <c r="B2961" s="23" t="s">
        <v>172</v>
      </c>
      <c r="C2961" s="23" t="s">
        <v>1197</v>
      </c>
      <c r="D2961" s="23" t="s">
        <v>1198</v>
      </c>
      <c r="E2961" s="22">
        <v>6139</v>
      </c>
      <c r="F2961" s="23" t="s">
        <v>1205</v>
      </c>
      <c r="G2961" s="128" t="s">
        <v>3378</v>
      </c>
      <c r="H2961" s="32" t="s">
        <v>152</v>
      </c>
      <c r="I2961" s="44">
        <f t="shared" si="2055"/>
        <v>3100</v>
      </c>
      <c r="J2961" s="44">
        <v>3100</v>
      </c>
      <c r="K2961" s="44">
        <f t="shared" si="2056"/>
        <v>0</v>
      </c>
      <c r="L2961" s="44">
        <v>0</v>
      </c>
      <c r="M2961" s="44">
        <v>0</v>
      </c>
      <c r="N2961" s="44">
        <v>0</v>
      </c>
      <c r="O2961" s="44">
        <v>0</v>
      </c>
      <c r="P2961" s="44">
        <v>0</v>
      </c>
      <c r="Q2961" s="44">
        <v>3245</v>
      </c>
      <c r="R2961" s="44">
        <v>3245</v>
      </c>
      <c r="S2961" s="44">
        <v>2525</v>
      </c>
      <c r="T2961" s="44">
        <f t="shared" si="2051"/>
        <v>720</v>
      </c>
      <c r="U2961" s="44">
        <v>300</v>
      </c>
      <c r="V2961" s="44">
        <v>300</v>
      </c>
      <c r="W2961" s="44">
        <v>120</v>
      </c>
      <c r="X2961" s="44">
        <f t="shared" si="2052"/>
        <v>3245</v>
      </c>
      <c r="Y2961" s="209">
        <f t="shared" si="2048"/>
        <v>100</v>
      </c>
    </row>
    <row r="2962" spans="1:25">
      <c r="A2962" s="23" t="s">
        <v>786</v>
      </c>
      <c r="B2962" s="23" t="s">
        <v>172</v>
      </c>
      <c r="C2962" s="23" t="s">
        <v>1197</v>
      </c>
      <c r="D2962" s="23" t="s">
        <v>1198</v>
      </c>
      <c r="E2962" s="22">
        <v>6139</v>
      </c>
      <c r="F2962" s="23" t="s">
        <v>1206</v>
      </c>
      <c r="G2962" s="128" t="s">
        <v>3378</v>
      </c>
      <c r="H2962" s="32" t="s">
        <v>158</v>
      </c>
      <c r="I2962" s="44">
        <f t="shared" si="2055"/>
        <v>10900</v>
      </c>
      <c r="J2962" s="44">
        <v>10900</v>
      </c>
      <c r="K2962" s="44">
        <f t="shared" si="2056"/>
        <v>0</v>
      </c>
      <c r="L2962" s="44">
        <v>0</v>
      </c>
      <c r="M2962" s="44">
        <v>0</v>
      </c>
      <c r="N2962" s="44">
        <v>0</v>
      </c>
      <c r="O2962" s="44">
        <v>0</v>
      </c>
      <c r="P2962" s="44">
        <v>0</v>
      </c>
      <c r="Q2962" s="44">
        <v>10900</v>
      </c>
      <c r="R2962" s="44">
        <v>10900</v>
      </c>
      <c r="S2962" s="44">
        <v>10900</v>
      </c>
      <c r="T2962" s="44">
        <f t="shared" si="2051"/>
        <v>0</v>
      </c>
      <c r="U2962" s="44"/>
      <c r="V2962" s="44"/>
      <c r="W2962" s="44"/>
      <c r="X2962" s="44">
        <f t="shared" si="2052"/>
        <v>10900</v>
      </c>
      <c r="Y2962" s="209">
        <f t="shared" si="2048"/>
        <v>100</v>
      </c>
    </row>
    <row r="2963" spans="1:25" ht="20.399999999999999">
      <c r="A2963" s="20" t="s">
        <v>0</v>
      </c>
      <c r="B2963" s="20" t="s">
        <v>0</v>
      </c>
      <c r="C2963" s="20" t="s">
        <v>0</v>
      </c>
      <c r="D2963" s="21" t="s">
        <v>0</v>
      </c>
      <c r="E2963" s="21" t="s">
        <v>0</v>
      </c>
      <c r="F2963" s="21" t="s">
        <v>0</v>
      </c>
      <c r="G2963" s="150" t="s">
        <v>0</v>
      </c>
      <c r="H2963" s="30" t="s">
        <v>42</v>
      </c>
      <c r="I2963" s="31">
        <f t="shared" si="2055"/>
        <v>100</v>
      </c>
      <c r="J2963" s="31">
        <f t="shared" ref="J2963:X2964" si="2062">SUM(J2964)</f>
        <v>100</v>
      </c>
      <c r="K2963" s="31">
        <f t="shared" si="2056"/>
        <v>0</v>
      </c>
      <c r="L2963" s="31">
        <f t="shared" si="2062"/>
        <v>0</v>
      </c>
      <c r="M2963" s="31">
        <f t="shared" si="2062"/>
        <v>0</v>
      </c>
      <c r="N2963" s="31">
        <f t="shared" si="2062"/>
        <v>0</v>
      </c>
      <c r="O2963" s="31">
        <f t="shared" si="2062"/>
        <v>0</v>
      </c>
      <c r="P2963" s="31">
        <f t="shared" si="2062"/>
        <v>0</v>
      </c>
      <c r="Q2963" s="31">
        <f t="shared" si="2062"/>
        <v>100</v>
      </c>
      <c r="R2963" s="31">
        <f t="shared" si="2062"/>
        <v>100</v>
      </c>
      <c r="S2963" s="31">
        <f t="shared" si="2062"/>
        <v>0</v>
      </c>
      <c r="T2963" s="31">
        <f t="shared" si="2062"/>
        <v>0</v>
      </c>
      <c r="U2963" s="31">
        <f t="shared" si="2062"/>
        <v>0</v>
      </c>
      <c r="V2963" s="31">
        <f t="shared" si="2062"/>
        <v>0</v>
      </c>
      <c r="W2963" s="31">
        <f t="shared" si="2062"/>
        <v>0</v>
      </c>
      <c r="X2963" s="31">
        <f t="shared" si="2062"/>
        <v>0</v>
      </c>
      <c r="Y2963" s="220">
        <f t="shared" si="2048"/>
        <v>0</v>
      </c>
    </row>
    <row r="2964" spans="1:25">
      <c r="A2964" s="23" t="s">
        <v>786</v>
      </c>
      <c r="B2964" s="23" t="s">
        <v>172</v>
      </c>
      <c r="C2964" s="23" t="s">
        <v>1197</v>
      </c>
      <c r="D2964" s="23" t="s">
        <v>1198</v>
      </c>
      <c r="E2964" s="21" t="s">
        <v>159</v>
      </c>
      <c r="F2964" s="21" t="s">
        <v>0</v>
      </c>
      <c r="G2964" s="150" t="s">
        <v>0</v>
      </c>
      <c r="H2964" s="21" t="s">
        <v>34</v>
      </c>
      <c r="I2964" s="66">
        <f t="shared" si="2055"/>
        <v>100</v>
      </c>
      <c r="J2964" s="66">
        <f t="shared" si="2062"/>
        <v>100</v>
      </c>
      <c r="K2964" s="66">
        <f t="shared" si="2056"/>
        <v>0</v>
      </c>
      <c r="L2964" s="66">
        <f t="shared" si="2062"/>
        <v>0</v>
      </c>
      <c r="M2964" s="66">
        <f t="shared" si="2062"/>
        <v>0</v>
      </c>
      <c r="N2964" s="66">
        <f t="shared" si="2062"/>
        <v>0</v>
      </c>
      <c r="O2964" s="66">
        <f t="shared" si="2062"/>
        <v>0</v>
      </c>
      <c r="P2964" s="66">
        <f t="shared" si="2062"/>
        <v>0</v>
      </c>
      <c r="Q2964" s="66">
        <f t="shared" si="2062"/>
        <v>100</v>
      </c>
      <c r="R2964" s="66">
        <f t="shared" si="2062"/>
        <v>100</v>
      </c>
      <c r="S2964" s="66">
        <f t="shared" si="2062"/>
        <v>0</v>
      </c>
      <c r="T2964" s="66">
        <f t="shared" si="2062"/>
        <v>0</v>
      </c>
      <c r="U2964" s="66">
        <f t="shared" si="2062"/>
        <v>0</v>
      </c>
      <c r="V2964" s="66">
        <f t="shared" si="2062"/>
        <v>0</v>
      </c>
      <c r="W2964" s="66">
        <f t="shared" si="2062"/>
        <v>0</v>
      </c>
      <c r="X2964" s="66">
        <f t="shared" si="2062"/>
        <v>0</v>
      </c>
      <c r="Y2964" s="208">
        <f t="shared" si="2048"/>
        <v>0</v>
      </c>
    </row>
    <row r="2965" spans="1:25">
      <c r="A2965" s="23" t="s">
        <v>786</v>
      </c>
      <c r="B2965" s="23" t="s">
        <v>172</v>
      </c>
      <c r="C2965" s="23" t="s">
        <v>1197</v>
      </c>
      <c r="D2965" s="23" t="s">
        <v>1198</v>
      </c>
      <c r="E2965" s="22">
        <v>6148</v>
      </c>
      <c r="F2965" s="23"/>
      <c r="G2965" s="128" t="s">
        <v>3378</v>
      </c>
      <c r="H2965" s="32" t="s">
        <v>41</v>
      </c>
      <c r="I2965" s="44">
        <f t="shared" si="2055"/>
        <v>100</v>
      </c>
      <c r="J2965" s="44">
        <v>100</v>
      </c>
      <c r="K2965" s="44">
        <f t="shared" si="2056"/>
        <v>0</v>
      </c>
      <c r="L2965" s="44">
        <v>0</v>
      </c>
      <c r="M2965" s="44">
        <v>0</v>
      </c>
      <c r="N2965" s="44">
        <v>0</v>
      </c>
      <c r="O2965" s="44">
        <v>0</v>
      </c>
      <c r="P2965" s="44">
        <v>0</v>
      </c>
      <c r="Q2965" s="44">
        <v>100</v>
      </c>
      <c r="R2965" s="44">
        <v>100</v>
      </c>
      <c r="S2965" s="44">
        <v>0</v>
      </c>
      <c r="T2965" s="44">
        <f t="shared" si="2051"/>
        <v>0</v>
      </c>
      <c r="U2965" s="44"/>
      <c r="V2965" s="44"/>
      <c r="W2965" s="44"/>
      <c r="X2965" s="44">
        <f t="shared" si="2052"/>
        <v>0</v>
      </c>
      <c r="Y2965" s="209">
        <f t="shared" si="2048"/>
        <v>0</v>
      </c>
    </row>
    <row r="2966" spans="1:25" ht="20.399999999999999">
      <c r="A2966" s="20" t="s">
        <v>0</v>
      </c>
      <c r="B2966" s="20" t="s">
        <v>0</v>
      </c>
      <c r="C2966" s="20" t="s">
        <v>0</v>
      </c>
      <c r="D2966" s="21" t="s">
        <v>0</v>
      </c>
      <c r="E2966" s="21" t="s">
        <v>0</v>
      </c>
      <c r="F2966" s="21" t="s">
        <v>0</v>
      </c>
      <c r="G2966" s="150" t="s">
        <v>0</v>
      </c>
      <c r="H2966" s="30" t="s">
        <v>60</v>
      </c>
      <c r="I2966" s="31">
        <f t="shared" si="2055"/>
        <v>16000</v>
      </c>
      <c r="J2966" s="31">
        <f t="shared" ref="J2966:X2966" si="2063">SUM(J2967)</f>
        <v>0</v>
      </c>
      <c r="K2966" s="31">
        <f t="shared" si="2056"/>
        <v>16000</v>
      </c>
      <c r="L2966" s="31">
        <f t="shared" si="2063"/>
        <v>16000</v>
      </c>
      <c r="M2966" s="31">
        <f t="shared" si="2063"/>
        <v>0</v>
      </c>
      <c r="N2966" s="31">
        <f t="shared" si="2063"/>
        <v>0</v>
      </c>
      <c r="O2966" s="31">
        <f t="shared" si="2063"/>
        <v>0</v>
      </c>
      <c r="P2966" s="31">
        <f t="shared" si="2063"/>
        <v>0</v>
      </c>
      <c r="Q2966" s="31">
        <f t="shared" si="2063"/>
        <v>19800</v>
      </c>
      <c r="R2966" s="31">
        <f t="shared" si="2063"/>
        <v>0</v>
      </c>
      <c r="S2966" s="31">
        <f t="shared" si="2063"/>
        <v>0</v>
      </c>
      <c r="T2966" s="31">
        <f t="shared" si="2063"/>
        <v>0</v>
      </c>
      <c r="U2966" s="31">
        <f t="shared" si="2063"/>
        <v>0</v>
      </c>
      <c r="V2966" s="31">
        <f t="shared" si="2063"/>
        <v>0</v>
      </c>
      <c r="W2966" s="31">
        <f t="shared" si="2063"/>
        <v>0</v>
      </c>
      <c r="X2966" s="31">
        <f t="shared" si="2063"/>
        <v>0</v>
      </c>
      <c r="Y2966" s="220">
        <f t="shared" si="2048"/>
        <v>0</v>
      </c>
    </row>
    <row r="2967" spans="1:25">
      <c r="A2967" s="23" t="s">
        <v>786</v>
      </c>
      <c r="B2967" s="23" t="s">
        <v>172</v>
      </c>
      <c r="C2967" s="23" t="s">
        <v>1197</v>
      </c>
      <c r="D2967" s="23" t="s">
        <v>1198</v>
      </c>
      <c r="E2967" s="21" t="s">
        <v>166</v>
      </c>
      <c r="F2967" s="21" t="s">
        <v>0</v>
      </c>
      <c r="G2967" s="150" t="s">
        <v>0</v>
      </c>
      <c r="H2967" s="21" t="s">
        <v>53</v>
      </c>
      <c r="I2967" s="66">
        <f t="shared" si="2055"/>
        <v>16000</v>
      </c>
      <c r="J2967" s="66">
        <f t="shared" ref="J2967:P2967" si="2064">SUM(J2968:J2969)</f>
        <v>0</v>
      </c>
      <c r="K2967" s="66">
        <f t="shared" si="2056"/>
        <v>16000</v>
      </c>
      <c r="L2967" s="66">
        <f t="shared" si="2064"/>
        <v>16000</v>
      </c>
      <c r="M2967" s="66">
        <f t="shared" si="2064"/>
        <v>0</v>
      </c>
      <c r="N2967" s="66">
        <f t="shared" si="2064"/>
        <v>0</v>
      </c>
      <c r="O2967" s="66">
        <f t="shared" si="2064"/>
        <v>0</v>
      </c>
      <c r="P2967" s="66">
        <f t="shared" si="2064"/>
        <v>0</v>
      </c>
      <c r="Q2967" s="66">
        <f>SUM(Q2968:Q2969)</f>
        <v>19800</v>
      </c>
      <c r="R2967" s="66">
        <f>SUM(R2968:R2969)</f>
        <v>0</v>
      </c>
      <c r="S2967" s="66">
        <f>SUM(S2968:S2969)</f>
        <v>0</v>
      </c>
      <c r="T2967" s="66">
        <f t="shared" ref="T2967:X2967" si="2065">SUM(T2968:T2969)</f>
        <v>0</v>
      </c>
      <c r="U2967" s="66">
        <f t="shared" si="2065"/>
        <v>0</v>
      </c>
      <c r="V2967" s="66">
        <f t="shared" si="2065"/>
        <v>0</v>
      </c>
      <c r="W2967" s="66">
        <f t="shared" si="2065"/>
        <v>0</v>
      </c>
      <c r="X2967" s="66">
        <f t="shared" si="2065"/>
        <v>0</v>
      </c>
      <c r="Y2967" s="208">
        <f t="shared" si="2048"/>
        <v>0</v>
      </c>
    </row>
    <row r="2968" spans="1:25">
      <c r="A2968" s="23" t="s">
        <v>786</v>
      </c>
      <c r="B2968" s="23" t="s">
        <v>172</v>
      </c>
      <c r="C2968" s="23" t="s">
        <v>1197</v>
      </c>
      <c r="D2968" s="23" t="s">
        <v>1198</v>
      </c>
      <c r="E2968" s="22">
        <v>8213</v>
      </c>
      <c r="F2968" s="23"/>
      <c r="G2968" s="128" t="s">
        <v>3378</v>
      </c>
      <c r="H2968" s="32" t="s">
        <v>56</v>
      </c>
      <c r="I2968" s="44">
        <f t="shared" si="2055"/>
        <v>9000</v>
      </c>
      <c r="J2968" s="44">
        <v>0</v>
      </c>
      <c r="K2968" s="44">
        <f t="shared" si="2056"/>
        <v>9000</v>
      </c>
      <c r="L2968" s="44">
        <v>9000</v>
      </c>
      <c r="M2968" s="44">
        <v>0</v>
      </c>
      <c r="N2968" s="44">
        <v>0</v>
      </c>
      <c r="O2968" s="44">
        <v>0</v>
      </c>
      <c r="P2968" s="44">
        <v>0</v>
      </c>
      <c r="Q2968" s="44">
        <v>12800</v>
      </c>
      <c r="R2968" s="44">
        <v>0</v>
      </c>
      <c r="S2968" s="44">
        <v>0</v>
      </c>
      <c r="T2968" s="44">
        <f t="shared" si="2051"/>
        <v>0</v>
      </c>
      <c r="U2968" s="44"/>
      <c r="V2968" s="44"/>
      <c r="W2968" s="44"/>
      <c r="X2968" s="44">
        <f t="shared" si="2052"/>
        <v>0</v>
      </c>
      <c r="Y2968" s="209">
        <f t="shared" si="2048"/>
        <v>0</v>
      </c>
    </row>
    <row r="2969" spans="1:25">
      <c r="A2969" s="23" t="s">
        <v>786</v>
      </c>
      <c r="B2969" s="23" t="s">
        <v>172</v>
      </c>
      <c r="C2969" s="23" t="s">
        <v>1197</v>
      </c>
      <c r="D2969" s="23" t="s">
        <v>1198</v>
      </c>
      <c r="E2969" s="22">
        <v>8216</v>
      </c>
      <c r="F2969" s="23"/>
      <c r="G2969" s="128" t="s">
        <v>3378</v>
      </c>
      <c r="H2969" s="32" t="s">
        <v>59</v>
      </c>
      <c r="I2969" s="44">
        <f t="shared" si="2055"/>
        <v>7000</v>
      </c>
      <c r="J2969" s="44">
        <v>0</v>
      </c>
      <c r="K2969" s="44">
        <f t="shared" si="2056"/>
        <v>7000</v>
      </c>
      <c r="L2969" s="44">
        <v>7000</v>
      </c>
      <c r="M2969" s="44">
        <v>0</v>
      </c>
      <c r="N2969" s="44">
        <v>0</v>
      </c>
      <c r="O2969" s="44">
        <v>0</v>
      </c>
      <c r="P2969" s="44">
        <v>0</v>
      </c>
      <c r="Q2969" s="44">
        <v>7000</v>
      </c>
      <c r="R2969" s="44">
        <v>0</v>
      </c>
      <c r="S2969" s="44">
        <v>0</v>
      </c>
      <c r="T2969" s="44">
        <f t="shared" si="2051"/>
        <v>0</v>
      </c>
      <c r="U2969" s="44"/>
      <c r="V2969" s="44"/>
      <c r="W2969" s="44"/>
      <c r="X2969" s="44">
        <f t="shared" si="2052"/>
        <v>0</v>
      </c>
      <c r="Y2969" s="209">
        <f t="shared" si="2048"/>
        <v>0</v>
      </c>
    </row>
    <row r="2970" spans="1:25">
      <c r="A2970" s="32" t="s">
        <v>0</v>
      </c>
      <c r="B2970" s="32" t="s">
        <v>0</v>
      </c>
      <c r="C2970" s="32" t="s">
        <v>0</v>
      </c>
      <c r="D2970" s="32" t="s">
        <v>0</v>
      </c>
      <c r="E2970" s="32" t="s">
        <v>0</v>
      </c>
      <c r="F2970" s="32" t="s">
        <v>0</v>
      </c>
      <c r="G2970" s="154" t="s">
        <v>0</v>
      </c>
      <c r="H2970" s="30" t="s">
        <v>1207</v>
      </c>
      <c r="I2970" s="31">
        <f t="shared" si="2055"/>
        <v>1325078</v>
      </c>
      <c r="J2970" s="31">
        <f t="shared" ref="J2970:P2970" si="2066">SUM(J2940,J2963,J2966)</f>
        <v>1247078</v>
      </c>
      <c r="K2970" s="31">
        <f t="shared" si="2056"/>
        <v>78000</v>
      </c>
      <c r="L2970" s="31">
        <f t="shared" si="2066"/>
        <v>73000</v>
      </c>
      <c r="M2970" s="31">
        <f t="shared" si="2066"/>
        <v>0</v>
      </c>
      <c r="N2970" s="31">
        <f t="shared" si="2066"/>
        <v>5000</v>
      </c>
      <c r="O2970" s="31">
        <f t="shared" si="2066"/>
        <v>0</v>
      </c>
      <c r="P2970" s="31">
        <f t="shared" si="2066"/>
        <v>0</v>
      </c>
      <c r="Q2970" s="31">
        <f>SUM(Q2940,Q2963,Q2966)</f>
        <v>1397068</v>
      </c>
      <c r="R2970" s="31">
        <f>SUM(R2940,R2963,R2966)</f>
        <v>1304950</v>
      </c>
      <c r="S2970" s="31">
        <f>SUM(S2940,S2963,S2966)</f>
        <v>1062967</v>
      </c>
      <c r="T2970" s="31">
        <f t="shared" ref="T2970:X2970" si="2067">SUM(T2940,T2963,T2966)</f>
        <v>241883</v>
      </c>
      <c r="U2970" s="31">
        <f t="shared" si="2067"/>
        <v>107758</v>
      </c>
      <c r="V2970" s="31">
        <f t="shared" si="2067"/>
        <v>100339</v>
      </c>
      <c r="W2970" s="31">
        <f t="shared" si="2067"/>
        <v>33786</v>
      </c>
      <c r="X2970" s="31">
        <f t="shared" si="2067"/>
        <v>1304850</v>
      </c>
      <c r="Y2970" s="220">
        <f t="shared" si="2048"/>
        <v>99.992336871144488</v>
      </c>
    </row>
    <row r="2971" spans="1:25" ht="15" thickBot="1">
      <c r="A2971" s="32" t="s">
        <v>0</v>
      </c>
      <c r="B2971" s="32" t="s">
        <v>0</v>
      </c>
      <c r="C2971" s="32" t="s">
        <v>0</v>
      </c>
      <c r="D2971" s="32" t="s">
        <v>0</v>
      </c>
      <c r="E2971" s="32" t="s">
        <v>0</v>
      </c>
      <c r="F2971" s="32" t="s">
        <v>0</v>
      </c>
      <c r="G2971" s="154" t="s">
        <v>0</v>
      </c>
      <c r="H2971" s="21" t="s">
        <v>170</v>
      </c>
      <c r="I2971" s="66">
        <f t="shared" si="2055"/>
        <v>36</v>
      </c>
      <c r="J2971" s="66">
        <v>36</v>
      </c>
      <c r="K2971" s="66">
        <f t="shared" si="2056"/>
        <v>0</v>
      </c>
      <c r="L2971" s="66" t="s">
        <v>0</v>
      </c>
      <c r="M2971" s="66" t="s">
        <v>0</v>
      </c>
      <c r="N2971" s="66" t="s">
        <v>0</v>
      </c>
      <c r="O2971" s="66" t="s">
        <v>0</v>
      </c>
      <c r="P2971" s="66" t="s">
        <v>0</v>
      </c>
      <c r="Q2971" s="66">
        <v>0</v>
      </c>
      <c r="R2971" s="66"/>
      <c r="S2971" s="66"/>
      <c r="T2971" s="66"/>
      <c r="U2971" s="66"/>
      <c r="V2971" s="66"/>
      <c r="W2971" s="66"/>
      <c r="X2971" s="66"/>
      <c r="Y2971" s="208">
        <v>0</v>
      </c>
    </row>
    <row r="2972" spans="1:25" ht="41.4" thickBot="1">
      <c r="A2972" s="252" t="s">
        <v>0</v>
      </c>
      <c r="B2972" s="252" t="s">
        <v>0</v>
      </c>
      <c r="C2972" s="252" t="s">
        <v>0</v>
      </c>
      <c r="D2972" s="252" t="s">
        <v>0</v>
      </c>
      <c r="E2972" s="252" t="s">
        <v>0</v>
      </c>
      <c r="F2972" s="252" t="s">
        <v>0</v>
      </c>
      <c r="G2972" s="258" t="s">
        <v>0</v>
      </c>
      <c r="H2972" s="24" t="s">
        <v>72</v>
      </c>
      <c r="I2972" s="1" t="s">
        <v>3093</v>
      </c>
      <c r="J2972" s="1" t="s">
        <v>3130</v>
      </c>
      <c r="K2972" s="1" t="s">
        <v>3</v>
      </c>
      <c r="L2972" s="1" t="s">
        <v>4</v>
      </c>
      <c r="M2972" s="1" t="s">
        <v>5</v>
      </c>
      <c r="N2972" s="1" t="s">
        <v>6</v>
      </c>
      <c r="O2972" s="1" t="s">
        <v>7</v>
      </c>
      <c r="P2972" s="1" t="s">
        <v>8</v>
      </c>
      <c r="Q2972" s="1" t="s">
        <v>3344</v>
      </c>
      <c r="R2972" s="1" t="s">
        <v>3427</v>
      </c>
      <c r="S2972" s="1" t="s">
        <v>3447</v>
      </c>
      <c r="T2972" s="1" t="s">
        <v>3448</v>
      </c>
      <c r="U2972" s="1" t="s">
        <v>3452</v>
      </c>
      <c r="V2972" s="1" t="s">
        <v>3449</v>
      </c>
      <c r="W2972" s="1" t="s">
        <v>3450</v>
      </c>
      <c r="X2972" s="1" t="s">
        <v>3451</v>
      </c>
      <c r="Y2972" s="216" t="s">
        <v>3385</v>
      </c>
    </row>
    <row r="2973" spans="1:25">
      <c r="A2973" s="253"/>
      <c r="B2973" s="253"/>
      <c r="C2973" s="253"/>
      <c r="D2973" s="253"/>
      <c r="E2973" s="253"/>
      <c r="F2973" s="253"/>
      <c r="G2973" s="259"/>
      <c r="H2973" s="33" t="s">
        <v>0</v>
      </c>
      <c r="I2973" s="45">
        <v>1</v>
      </c>
      <c r="J2973" s="45">
        <v>3</v>
      </c>
      <c r="K2973" s="45" t="s">
        <v>9</v>
      </c>
      <c r="L2973" s="45">
        <v>5</v>
      </c>
      <c r="M2973" s="45">
        <v>6</v>
      </c>
      <c r="N2973" s="45">
        <v>7</v>
      </c>
      <c r="O2973" s="45">
        <v>8</v>
      </c>
      <c r="P2973" s="45">
        <v>9</v>
      </c>
      <c r="Q2973" s="45">
        <v>1</v>
      </c>
      <c r="R2973" s="45">
        <v>2</v>
      </c>
      <c r="S2973" s="45">
        <v>3</v>
      </c>
      <c r="T2973" s="45" t="s">
        <v>3453</v>
      </c>
      <c r="U2973" s="45">
        <v>5</v>
      </c>
      <c r="V2973" s="45">
        <v>6</v>
      </c>
      <c r="W2973" s="45">
        <v>7</v>
      </c>
      <c r="X2973" s="45" t="s">
        <v>3454</v>
      </c>
      <c r="Y2973" s="276">
        <v>9</v>
      </c>
    </row>
    <row r="2974" spans="1:25">
      <c r="A2974" s="253"/>
      <c r="B2974" s="253"/>
      <c r="C2974" s="253"/>
      <c r="D2974" s="253"/>
      <c r="E2974" s="253"/>
      <c r="F2974" s="253"/>
      <c r="G2974" s="259"/>
      <c r="H2974" s="34" t="s">
        <v>108</v>
      </c>
      <c r="I2974" s="35">
        <f t="shared" si="2055"/>
        <v>1325078</v>
      </c>
      <c r="J2974" s="35">
        <f t="shared" ref="J2974:P2974" si="2068">SUM(J2970)</f>
        <v>1247078</v>
      </c>
      <c r="K2974" s="35">
        <f t="shared" si="2056"/>
        <v>78000</v>
      </c>
      <c r="L2974" s="35">
        <f t="shared" si="2068"/>
        <v>73000</v>
      </c>
      <c r="M2974" s="35">
        <f t="shared" si="2068"/>
        <v>0</v>
      </c>
      <c r="N2974" s="35">
        <f t="shared" si="2068"/>
        <v>5000</v>
      </c>
      <c r="O2974" s="35">
        <f t="shared" si="2068"/>
        <v>0</v>
      </c>
      <c r="P2974" s="35">
        <f t="shared" si="2068"/>
        <v>0</v>
      </c>
      <c r="Q2974" s="35">
        <f>SUM(Q2970)</f>
        <v>1397068</v>
      </c>
      <c r="R2974" s="35">
        <f>SUM(R2970)</f>
        <v>1304950</v>
      </c>
      <c r="S2974" s="35">
        <f>SUM(S2970)</f>
        <v>1062967</v>
      </c>
      <c r="T2974" s="35">
        <f t="shared" ref="T2974:X2974" si="2069">SUM(T2970)</f>
        <v>241883</v>
      </c>
      <c r="U2974" s="35">
        <f t="shared" si="2069"/>
        <v>107758</v>
      </c>
      <c r="V2974" s="35">
        <f t="shared" si="2069"/>
        <v>100339</v>
      </c>
      <c r="W2974" s="35">
        <f t="shared" si="2069"/>
        <v>33786</v>
      </c>
      <c r="X2974" s="35">
        <f t="shared" si="2069"/>
        <v>1304850</v>
      </c>
      <c r="Y2974" s="218">
        <f t="shared" ref="Y2974:Y2975" si="2070">IF(R2974=0,0,(X2974/R2974)*100)</f>
        <v>99.992336871144488</v>
      </c>
    </row>
    <row r="2975" spans="1:25">
      <c r="A2975" s="253"/>
      <c r="B2975" s="253"/>
      <c r="C2975" s="253"/>
      <c r="D2975" s="253"/>
      <c r="E2975" s="253"/>
      <c r="F2975" s="253"/>
      <c r="G2975" s="259"/>
      <c r="H2975" s="36" t="s">
        <v>69</v>
      </c>
      <c r="I2975" s="35">
        <f t="shared" si="2055"/>
        <v>1325078</v>
      </c>
      <c r="J2975" s="35">
        <f t="shared" ref="J2975:P2975" si="2071">SUM(J2974)</f>
        <v>1247078</v>
      </c>
      <c r="K2975" s="35">
        <f t="shared" si="2056"/>
        <v>78000</v>
      </c>
      <c r="L2975" s="35">
        <f t="shared" si="2071"/>
        <v>73000</v>
      </c>
      <c r="M2975" s="35">
        <f t="shared" si="2071"/>
        <v>0</v>
      </c>
      <c r="N2975" s="35">
        <f t="shared" si="2071"/>
        <v>5000</v>
      </c>
      <c r="O2975" s="35">
        <f t="shared" si="2071"/>
        <v>0</v>
      </c>
      <c r="P2975" s="35">
        <f t="shared" si="2071"/>
        <v>0</v>
      </c>
      <c r="Q2975" s="35">
        <f>SUM(Q2974)</f>
        <v>1397068</v>
      </c>
      <c r="R2975" s="35">
        <f>SUM(R2974)</f>
        <v>1304950</v>
      </c>
      <c r="S2975" s="35">
        <f>SUM(S2974)</f>
        <v>1062967</v>
      </c>
      <c r="T2975" s="35">
        <f t="shared" ref="T2975:X2975" si="2072">SUM(T2974)</f>
        <v>241883</v>
      </c>
      <c r="U2975" s="35">
        <f t="shared" si="2072"/>
        <v>107758</v>
      </c>
      <c r="V2975" s="35">
        <f t="shared" si="2072"/>
        <v>100339</v>
      </c>
      <c r="W2975" s="35">
        <f t="shared" si="2072"/>
        <v>33786</v>
      </c>
      <c r="X2975" s="35">
        <f t="shared" si="2072"/>
        <v>1304850</v>
      </c>
      <c r="Y2975" s="218">
        <f t="shared" si="2070"/>
        <v>99.992336871144488</v>
      </c>
    </row>
    <row r="2976" spans="1:25" ht="15" thickBot="1">
      <c r="A2976" s="254"/>
      <c r="B2976" s="254"/>
      <c r="C2976" s="254"/>
      <c r="D2976" s="254"/>
      <c r="E2976" s="254"/>
      <c r="F2976" s="254"/>
      <c r="G2976" s="260"/>
    </row>
    <row r="2977" spans="1:25" ht="41.4" thickBot="1">
      <c r="A2977" s="24" t="s">
        <v>123</v>
      </c>
      <c r="B2977" s="24" t="s">
        <v>124</v>
      </c>
      <c r="C2977" s="24" t="s">
        <v>125</v>
      </c>
      <c r="D2977" s="25" t="s">
        <v>0</v>
      </c>
      <c r="E2977" s="24" t="s">
        <v>126</v>
      </c>
      <c r="F2977" s="24" t="s">
        <v>127</v>
      </c>
      <c r="G2977" s="151" t="s">
        <v>128</v>
      </c>
      <c r="H2977" s="24" t="s">
        <v>1</v>
      </c>
      <c r="I2977" s="1" t="s">
        <v>3093</v>
      </c>
      <c r="J2977" s="1" t="s">
        <v>3130</v>
      </c>
      <c r="K2977" s="1" t="s">
        <v>3</v>
      </c>
      <c r="L2977" s="1" t="s">
        <v>4</v>
      </c>
      <c r="M2977" s="1" t="s">
        <v>5</v>
      </c>
      <c r="N2977" s="1" t="s">
        <v>6</v>
      </c>
      <c r="O2977" s="1" t="s">
        <v>7</v>
      </c>
      <c r="P2977" s="1" t="s">
        <v>8</v>
      </c>
      <c r="Q2977" s="1" t="s">
        <v>3344</v>
      </c>
      <c r="R2977" s="1" t="s">
        <v>3427</v>
      </c>
      <c r="S2977" s="1" t="s">
        <v>3447</v>
      </c>
      <c r="T2977" s="1" t="s">
        <v>3448</v>
      </c>
      <c r="U2977" s="1" t="s">
        <v>3452</v>
      </c>
      <c r="V2977" s="1" t="s">
        <v>3449</v>
      </c>
      <c r="W2977" s="1" t="s">
        <v>3450</v>
      </c>
      <c r="X2977" s="1" t="s">
        <v>3451</v>
      </c>
      <c r="Y2977" s="216" t="s">
        <v>3385</v>
      </c>
    </row>
    <row r="2978" spans="1:25">
      <c r="A2978" s="26" t="s">
        <v>0</v>
      </c>
      <c r="B2978" s="26" t="s">
        <v>0</v>
      </c>
      <c r="C2978" s="26" t="s">
        <v>0</v>
      </c>
      <c r="D2978" s="27" t="s">
        <v>0</v>
      </c>
      <c r="E2978" s="27" t="s">
        <v>0</v>
      </c>
      <c r="F2978" s="28" t="s">
        <v>0</v>
      </c>
      <c r="G2978" s="152" t="s">
        <v>0</v>
      </c>
      <c r="H2978" s="29" t="s">
        <v>0</v>
      </c>
      <c r="I2978" s="45">
        <v>1</v>
      </c>
      <c r="J2978" s="45">
        <v>3</v>
      </c>
      <c r="K2978" s="45" t="s">
        <v>9</v>
      </c>
      <c r="L2978" s="45">
        <v>5</v>
      </c>
      <c r="M2978" s="45">
        <v>6</v>
      </c>
      <c r="N2978" s="45">
        <v>7</v>
      </c>
      <c r="O2978" s="45">
        <v>8</v>
      </c>
      <c r="P2978" s="45">
        <v>9</v>
      </c>
      <c r="Q2978" s="45">
        <v>1</v>
      </c>
      <c r="R2978" s="45">
        <v>2</v>
      </c>
      <c r="S2978" s="45">
        <v>3</v>
      </c>
      <c r="T2978" s="45" t="s">
        <v>3453</v>
      </c>
      <c r="U2978" s="45">
        <v>5</v>
      </c>
      <c r="V2978" s="45">
        <v>6</v>
      </c>
      <c r="W2978" s="45">
        <v>7</v>
      </c>
      <c r="X2978" s="45" t="s">
        <v>3454</v>
      </c>
      <c r="Y2978" s="276">
        <v>9</v>
      </c>
    </row>
    <row r="2979" spans="1:25">
      <c r="A2979" s="133" t="s">
        <v>786</v>
      </c>
      <c r="B2979" s="133" t="s">
        <v>172</v>
      </c>
      <c r="C2979" s="109" t="s">
        <v>1208</v>
      </c>
      <c r="D2979" s="109" t="s">
        <v>1209</v>
      </c>
      <c r="E2979" s="98" t="s">
        <v>0</v>
      </c>
      <c r="F2979" s="98" t="s">
        <v>0</v>
      </c>
      <c r="G2979" s="153" t="s">
        <v>0</v>
      </c>
      <c r="H2979" s="98" t="s">
        <v>1210</v>
      </c>
      <c r="I2979" s="110"/>
      <c r="J2979" s="110"/>
      <c r="K2979" s="110"/>
      <c r="L2979" s="110" t="s">
        <v>0</v>
      </c>
      <c r="M2979" s="110" t="s">
        <v>0</v>
      </c>
      <c r="N2979" s="110" t="s">
        <v>0</v>
      </c>
      <c r="O2979" s="110" t="s">
        <v>0</v>
      </c>
      <c r="P2979" s="110" t="s">
        <v>0</v>
      </c>
      <c r="Q2979" s="110"/>
      <c r="R2979" s="110"/>
      <c r="S2979" s="110"/>
      <c r="T2979" s="110" t="s">
        <v>0</v>
      </c>
      <c r="U2979" s="110" t="s">
        <v>0</v>
      </c>
      <c r="V2979" s="110" t="s">
        <v>0</v>
      </c>
      <c r="W2979" s="110" t="s">
        <v>0</v>
      </c>
      <c r="X2979" s="110" t="s">
        <v>0</v>
      </c>
      <c r="Y2979" s="217"/>
    </row>
    <row r="2980" spans="1:25" ht="20.399999999999999">
      <c r="A2980" s="20" t="s">
        <v>0</v>
      </c>
      <c r="B2980" s="20" t="s">
        <v>0</v>
      </c>
      <c r="C2980" s="20" t="s">
        <v>0</v>
      </c>
      <c r="D2980" s="21" t="s">
        <v>0</v>
      </c>
      <c r="E2980" s="21" t="s">
        <v>0</v>
      </c>
      <c r="F2980" s="21" t="s">
        <v>0</v>
      </c>
      <c r="G2980" s="150" t="s">
        <v>0</v>
      </c>
      <c r="H2980" s="30" t="s">
        <v>33</v>
      </c>
      <c r="I2980" s="31">
        <f t="shared" si="2055"/>
        <v>1940306</v>
      </c>
      <c r="J2980" s="31">
        <f t="shared" ref="J2980:P2980" si="2073">SUM(J2981,J2989,J2991)</f>
        <v>1776806</v>
      </c>
      <c r="K2980" s="31">
        <f t="shared" si="2056"/>
        <v>163500</v>
      </c>
      <c r="L2980" s="31">
        <f t="shared" si="2073"/>
        <v>163500</v>
      </c>
      <c r="M2980" s="31">
        <f t="shared" si="2073"/>
        <v>0</v>
      </c>
      <c r="N2980" s="31">
        <f t="shared" si="2073"/>
        <v>0</v>
      </c>
      <c r="O2980" s="31">
        <f t="shared" si="2073"/>
        <v>0</v>
      </c>
      <c r="P2980" s="31">
        <f t="shared" si="2073"/>
        <v>0</v>
      </c>
      <c r="Q2980" s="31">
        <f>SUM(Q2981,Q2989,Q2991)</f>
        <v>2067066</v>
      </c>
      <c r="R2980" s="31">
        <f>SUM(R2981,R2989,R2991)</f>
        <v>1883359</v>
      </c>
      <c r="S2980" s="31">
        <f>SUM(S2981,S2989,S2991)</f>
        <v>1698093</v>
      </c>
      <c r="T2980" s="31">
        <f t="shared" ref="T2980:X2980" si="2074">SUM(T2981,T2989,T2991)</f>
        <v>185266</v>
      </c>
      <c r="U2980" s="31">
        <f t="shared" si="2074"/>
        <v>150921</v>
      </c>
      <c r="V2980" s="31">
        <f t="shared" si="2074"/>
        <v>19885</v>
      </c>
      <c r="W2980" s="31">
        <f t="shared" si="2074"/>
        <v>14460</v>
      </c>
      <c r="X2980" s="31">
        <f t="shared" si="2074"/>
        <v>1883359</v>
      </c>
      <c r="Y2980" s="220">
        <f t="shared" ref="Y2980:Y3010" si="2075">IF(R2980=0,0,(X2980/R2980)*100)</f>
        <v>100</v>
      </c>
    </row>
    <row r="2981" spans="1:25">
      <c r="A2981" s="23" t="s">
        <v>786</v>
      </c>
      <c r="B2981" s="23" t="s">
        <v>172</v>
      </c>
      <c r="C2981" s="23" t="s">
        <v>1208</v>
      </c>
      <c r="D2981" s="23" t="s">
        <v>1209</v>
      </c>
      <c r="E2981" s="21" t="s">
        <v>132</v>
      </c>
      <c r="F2981" s="21" t="s">
        <v>0</v>
      </c>
      <c r="G2981" s="150" t="s">
        <v>0</v>
      </c>
      <c r="H2981" s="21" t="s">
        <v>11</v>
      </c>
      <c r="I2981" s="66">
        <f t="shared" si="2055"/>
        <v>1559256</v>
      </c>
      <c r="J2981" s="66">
        <f t="shared" ref="J2981:P2981" si="2076">SUM(J2982,J2983)</f>
        <v>1488756</v>
      </c>
      <c r="K2981" s="66">
        <f t="shared" si="2056"/>
        <v>70500</v>
      </c>
      <c r="L2981" s="66">
        <f t="shared" si="2076"/>
        <v>70500</v>
      </c>
      <c r="M2981" s="66">
        <f t="shared" si="2076"/>
        <v>0</v>
      </c>
      <c r="N2981" s="66">
        <f t="shared" si="2076"/>
        <v>0</v>
      </c>
      <c r="O2981" s="66">
        <f t="shared" si="2076"/>
        <v>0</v>
      </c>
      <c r="P2981" s="66">
        <f t="shared" si="2076"/>
        <v>0</v>
      </c>
      <c r="Q2981" s="66">
        <f>SUM(Q2982,Q2983)</f>
        <v>1650263</v>
      </c>
      <c r="R2981" s="66">
        <f>SUM(R2982,R2983)</f>
        <v>1579763</v>
      </c>
      <c r="S2981" s="66">
        <f>SUM(S2982,S2983)</f>
        <v>1444425</v>
      </c>
      <c r="T2981" s="66">
        <f t="shared" ref="T2981:X2981" si="2077">SUM(T2982,T2983)</f>
        <v>135338</v>
      </c>
      <c r="U2981" s="66">
        <f t="shared" si="2077"/>
        <v>124033</v>
      </c>
      <c r="V2981" s="66">
        <f t="shared" si="2077"/>
        <v>8305</v>
      </c>
      <c r="W2981" s="66">
        <f t="shared" si="2077"/>
        <v>3000</v>
      </c>
      <c r="X2981" s="66">
        <f t="shared" si="2077"/>
        <v>1579763</v>
      </c>
      <c r="Y2981" s="208">
        <f t="shared" si="2075"/>
        <v>100</v>
      </c>
    </row>
    <row r="2982" spans="1:25">
      <c r="A2982" s="23" t="s">
        <v>786</v>
      </c>
      <c r="B2982" s="23" t="s">
        <v>172</v>
      </c>
      <c r="C2982" s="23" t="s">
        <v>1208</v>
      </c>
      <c r="D2982" s="23" t="s">
        <v>1209</v>
      </c>
      <c r="E2982" s="22">
        <v>6111</v>
      </c>
      <c r="F2982" s="23"/>
      <c r="G2982" s="128" t="s">
        <v>3378</v>
      </c>
      <c r="H2982" s="32" t="s">
        <v>12</v>
      </c>
      <c r="I2982" s="44">
        <f t="shared" si="2055"/>
        <v>1352786</v>
      </c>
      <c r="J2982" s="44">
        <v>1287786</v>
      </c>
      <c r="K2982" s="44">
        <f t="shared" si="2056"/>
        <v>65000</v>
      </c>
      <c r="L2982" s="44">
        <v>65000</v>
      </c>
      <c r="M2982" s="44">
        <v>0</v>
      </c>
      <c r="N2982" s="44">
        <v>0</v>
      </c>
      <c r="O2982" s="44">
        <v>0</v>
      </c>
      <c r="P2982" s="44">
        <v>0</v>
      </c>
      <c r="Q2982" s="44">
        <v>1431778</v>
      </c>
      <c r="R2982" s="44">
        <v>1366778</v>
      </c>
      <c r="S2982" s="44">
        <v>1255795</v>
      </c>
      <c r="T2982" s="44">
        <f t="shared" ref="T2982:T3009" si="2078">U2982+V2982+W2982</f>
        <v>110983</v>
      </c>
      <c r="U2982" s="44">
        <v>110983</v>
      </c>
      <c r="V2982" s="44"/>
      <c r="W2982" s="44"/>
      <c r="X2982" s="44">
        <f t="shared" ref="X2982:X3009" si="2079">S2982+T2982</f>
        <v>1366778</v>
      </c>
      <c r="Y2982" s="209">
        <f t="shared" si="2075"/>
        <v>100</v>
      </c>
    </row>
    <row r="2983" spans="1:25">
      <c r="A2983" s="20" t="s">
        <v>786</v>
      </c>
      <c r="B2983" s="20" t="s">
        <v>172</v>
      </c>
      <c r="C2983" s="20" t="s">
        <v>1208</v>
      </c>
      <c r="D2983" s="20" t="s">
        <v>1209</v>
      </c>
      <c r="E2983" s="20" t="s">
        <v>134</v>
      </c>
      <c r="F2983" s="23" t="s">
        <v>0</v>
      </c>
      <c r="G2983" s="154" t="s">
        <v>0</v>
      </c>
      <c r="H2983" s="21" t="s">
        <v>13</v>
      </c>
      <c r="I2983" s="66">
        <f t="shared" si="2055"/>
        <v>206470</v>
      </c>
      <c r="J2983" s="66">
        <f t="shared" ref="J2983:P2983" si="2080">SUM(J2984:J2988)</f>
        <v>200970</v>
      </c>
      <c r="K2983" s="66">
        <f t="shared" si="2056"/>
        <v>5500</v>
      </c>
      <c r="L2983" s="66">
        <f t="shared" si="2080"/>
        <v>5500</v>
      </c>
      <c r="M2983" s="66">
        <f t="shared" si="2080"/>
        <v>0</v>
      </c>
      <c r="N2983" s="66">
        <f t="shared" si="2080"/>
        <v>0</v>
      </c>
      <c r="O2983" s="66">
        <f t="shared" si="2080"/>
        <v>0</v>
      </c>
      <c r="P2983" s="66">
        <f t="shared" si="2080"/>
        <v>0</v>
      </c>
      <c r="Q2983" s="66">
        <f>SUM(Q2984:Q2988)</f>
        <v>218485</v>
      </c>
      <c r="R2983" s="66">
        <f>SUM(R2984:R2988)</f>
        <v>212985</v>
      </c>
      <c r="S2983" s="66">
        <f>SUM(S2984:S2988)</f>
        <v>188630</v>
      </c>
      <c r="T2983" s="66">
        <f t="shared" ref="T2983:X2983" si="2081">SUM(T2984:T2988)</f>
        <v>24355</v>
      </c>
      <c r="U2983" s="66">
        <f t="shared" si="2081"/>
        <v>13050</v>
      </c>
      <c r="V2983" s="66">
        <f t="shared" si="2081"/>
        <v>8305</v>
      </c>
      <c r="W2983" s="66">
        <f t="shared" si="2081"/>
        <v>3000</v>
      </c>
      <c r="X2983" s="66">
        <f t="shared" si="2081"/>
        <v>212985</v>
      </c>
      <c r="Y2983" s="208">
        <f t="shared" si="2075"/>
        <v>100</v>
      </c>
    </row>
    <row r="2984" spans="1:25">
      <c r="A2984" s="23" t="s">
        <v>786</v>
      </c>
      <c r="B2984" s="23" t="s">
        <v>172</v>
      </c>
      <c r="C2984" s="23" t="s">
        <v>1208</v>
      </c>
      <c r="D2984" s="23" t="s">
        <v>1209</v>
      </c>
      <c r="E2984" s="22">
        <v>6112</v>
      </c>
      <c r="F2984" s="23" t="s">
        <v>1211</v>
      </c>
      <c r="G2984" s="128" t="s">
        <v>3378</v>
      </c>
      <c r="H2984" s="32" t="s">
        <v>16</v>
      </c>
      <c r="I2984" s="44">
        <f t="shared" si="2055"/>
        <v>46500</v>
      </c>
      <c r="J2984" s="44">
        <v>45000</v>
      </c>
      <c r="K2984" s="44">
        <f t="shared" si="2056"/>
        <v>1500</v>
      </c>
      <c r="L2984" s="44">
        <v>1500</v>
      </c>
      <c r="M2984" s="44">
        <v>0</v>
      </c>
      <c r="N2984" s="44">
        <v>0</v>
      </c>
      <c r="O2984" s="44">
        <v>0</v>
      </c>
      <c r="P2984" s="44">
        <v>0</v>
      </c>
      <c r="Q2984" s="44">
        <v>46500</v>
      </c>
      <c r="R2984" s="44">
        <v>45000</v>
      </c>
      <c r="S2984" s="44">
        <v>35915</v>
      </c>
      <c r="T2984" s="44">
        <f t="shared" si="2078"/>
        <v>9085</v>
      </c>
      <c r="U2984" s="44">
        <v>3050</v>
      </c>
      <c r="V2984" s="44">
        <v>3035</v>
      </c>
      <c r="W2984" s="44">
        <v>3000</v>
      </c>
      <c r="X2984" s="44">
        <f t="shared" si="2079"/>
        <v>45000</v>
      </c>
      <c r="Y2984" s="209">
        <f t="shared" si="2075"/>
        <v>100</v>
      </c>
    </row>
    <row r="2985" spans="1:25">
      <c r="A2985" s="23" t="s">
        <v>786</v>
      </c>
      <c r="B2985" s="23" t="s">
        <v>172</v>
      </c>
      <c r="C2985" s="23" t="s">
        <v>1208</v>
      </c>
      <c r="D2985" s="23" t="s">
        <v>1209</v>
      </c>
      <c r="E2985" s="22">
        <v>6112</v>
      </c>
      <c r="F2985" s="23" t="s">
        <v>1212</v>
      </c>
      <c r="G2985" s="128" t="s">
        <v>3378</v>
      </c>
      <c r="H2985" s="32" t="s">
        <v>19</v>
      </c>
      <c r="I2985" s="44">
        <f t="shared" si="2055"/>
        <v>97000</v>
      </c>
      <c r="J2985" s="44">
        <v>94000</v>
      </c>
      <c r="K2985" s="44">
        <f t="shared" si="2056"/>
        <v>3000</v>
      </c>
      <c r="L2985" s="44">
        <v>3000</v>
      </c>
      <c r="M2985" s="44">
        <v>0</v>
      </c>
      <c r="N2985" s="44">
        <v>0</v>
      </c>
      <c r="O2985" s="44">
        <v>0</v>
      </c>
      <c r="P2985" s="44">
        <v>0</v>
      </c>
      <c r="Q2985" s="44">
        <v>97000</v>
      </c>
      <c r="R2985" s="44">
        <v>94000</v>
      </c>
      <c r="S2985" s="44">
        <v>94000</v>
      </c>
      <c r="T2985" s="44">
        <f t="shared" si="2078"/>
        <v>0</v>
      </c>
      <c r="U2985" s="44"/>
      <c r="V2985" s="44"/>
      <c r="W2985" s="44"/>
      <c r="X2985" s="44">
        <f t="shared" si="2079"/>
        <v>94000</v>
      </c>
      <c r="Y2985" s="209">
        <f t="shared" si="2075"/>
        <v>100</v>
      </c>
    </row>
    <row r="2986" spans="1:25">
      <c r="A2986" s="23" t="s">
        <v>786</v>
      </c>
      <c r="B2986" s="23" t="s">
        <v>172</v>
      </c>
      <c r="C2986" s="23" t="s">
        <v>1208</v>
      </c>
      <c r="D2986" s="23" t="s">
        <v>1209</v>
      </c>
      <c r="E2986" s="22">
        <v>6112</v>
      </c>
      <c r="F2986" s="23" t="s">
        <v>1213</v>
      </c>
      <c r="G2986" s="128" t="s">
        <v>3378</v>
      </c>
      <c r="H2986" s="32" t="s">
        <v>17</v>
      </c>
      <c r="I2986" s="44">
        <f t="shared" si="2055"/>
        <v>23500</v>
      </c>
      <c r="J2986" s="44">
        <v>22500</v>
      </c>
      <c r="K2986" s="44">
        <f t="shared" si="2056"/>
        <v>1000</v>
      </c>
      <c r="L2986" s="44">
        <v>1000</v>
      </c>
      <c r="M2986" s="44">
        <v>0</v>
      </c>
      <c r="N2986" s="44">
        <v>0</v>
      </c>
      <c r="O2986" s="44">
        <v>0</v>
      </c>
      <c r="P2986" s="44">
        <v>0</v>
      </c>
      <c r="Q2986" s="44">
        <v>35515</v>
      </c>
      <c r="R2986" s="44">
        <v>34515</v>
      </c>
      <c r="S2986" s="44">
        <v>34515</v>
      </c>
      <c r="T2986" s="44">
        <f t="shared" si="2078"/>
        <v>0</v>
      </c>
      <c r="U2986" s="44"/>
      <c r="V2986" s="44"/>
      <c r="W2986" s="44"/>
      <c r="X2986" s="44">
        <f t="shared" si="2079"/>
        <v>34515</v>
      </c>
      <c r="Y2986" s="209">
        <f t="shared" si="2075"/>
        <v>100</v>
      </c>
    </row>
    <row r="2987" spans="1:25">
      <c r="A2987" s="23" t="s">
        <v>786</v>
      </c>
      <c r="B2987" s="23" t="s">
        <v>172</v>
      </c>
      <c r="C2987" s="23" t="s">
        <v>1208</v>
      </c>
      <c r="D2987" s="23" t="s">
        <v>1209</v>
      </c>
      <c r="E2987" s="22">
        <v>6112</v>
      </c>
      <c r="F2987" s="23" t="s">
        <v>1214</v>
      </c>
      <c r="G2987" s="128" t="s">
        <v>3378</v>
      </c>
      <c r="H2987" s="32" t="s">
        <v>15</v>
      </c>
      <c r="I2987" s="44">
        <f t="shared" si="2055"/>
        <v>23570</v>
      </c>
      <c r="J2987" s="44">
        <v>23570</v>
      </c>
      <c r="K2987" s="44">
        <f t="shared" si="2056"/>
        <v>0</v>
      </c>
      <c r="L2987" s="44">
        <v>0</v>
      </c>
      <c r="M2987" s="44">
        <v>0</v>
      </c>
      <c r="N2987" s="44">
        <v>0</v>
      </c>
      <c r="O2987" s="44">
        <v>0</v>
      </c>
      <c r="P2987" s="44">
        <v>0</v>
      </c>
      <c r="Q2987" s="44">
        <v>23570</v>
      </c>
      <c r="R2987" s="44">
        <v>23570</v>
      </c>
      <c r="S2987" s="44">
        <v>8300</v>
      </c>
      <c r="T2987" s="44">
        <f t="shared" si="2078"/>
        <v>15270</v>
      </c>
      <c r="U2987" s="44">
        <v>10000</v>
      </c>
      <c r="V2987" s="44">
        <v>5270</v>
      </c>
      <c r="W2987" s="44"/>
      <c r="X2987" s="44">
        <f t="shared" si="2079"/>
        <v>23570</v>
      </c>
      <c r="Y2987" s="209">
        <f t="shared" si="2075"/>
        <v>100</v>
      </c>
    </row>
    <row r="2988" spans="1:25">
      <c r="A2988" s="23" t="s">
        <v>786</v>
      </c>
      <c r="B2988" s="23" t="s">
        <v>172</v>
      </c>
      <c r="C2988" s="23" t="s">
        <v>1208</v>
      </c>
      <c r="D2988" s="23" t="s">
        <v>1209</v>
      </c>
      <c r="E2988" s="22">
        <v>6112</v>
      </c>
      <c r="F2988" s="23" t="s">
        <v>1215</v>
      </c>
      <c r="G2988" s="128" t="s">
        <v>3378</v>
      </c>
      <c r="H2988" s="32" t="s">
        <v>18</v>
      </c>
      <c r="I2988" s="44">
        <f t="shared" si="2055"/>
        <v>15900</v>
      </c>
      <c r="J2988" s="44">
        <v>15900</v>
      </c>
      <c r="K2988" s="44">
        <f t="shared" si="2056"/>
        <v>0</v>
      </c>
      <c r="L2988" s="44">
        <v>0</v>
      </c>
      <c r="M2988" s="44">
        <v>0</v>
      </c>
      <c r="N2988" s="44">
        <v>0</v>
      </c>
      <c r="O2988" s="44">
        <v>0</v>
      </c>
      <c r="P2988" s="44">
        <v>0</v>
      </c>
      <c r="Q2988" s="44">
        <v>15900</v>
      </c>
      <c r="R2988" s="44">
        <v>15900</v>
      </c>
      <c r="S2988" s="44">
        <v>15900</v>
      </c>
      <c r="T2988" s="44">
        <f t="shared" si="2078"/>
        <v>0</v>
      </c>
      <c r="U2988" s="44"/>
      <c r="V2988" s="44"/>
      <c r="W2988" s="44"/>
      <c r="X2988" s="44">
        <f t="shared" si="2079"/>
        <v>15900</v>
      </c>
      <c r="Y2988" s="209">
        <f t="shared" si="2075"/>
        <v>100</v>
      </c>
    </row>
    <row r="2989" spans="1:25">
      <c r="A2989" s="23" t="s">
        <v>786</v>
      </c>
      <c r="B2989" s="23" t="s">
        <v>172</v>
      </c>
      <c r="C2989" s="23" t="s">
        <v>1208</v>
      </c>
      <c r="D2989" s="23" t="s">
        <v>1209</v>
      </c>
      <c r="E2989" s="21" t="s">
        <v>139</v>
      </c>
      <c r="F2989" s="21" t="s">
        <v>0</v>
      </c>
      <c r="G2989" s="150" t="s">
        <v>0</v>
      </c>
      <c r="H2989" s="21" t="s">
        <v>21</v>
      </c>
      <c r="I2989" s="66">
        <f t="shared" si="2055"/>
        <v>142050</v>
      </c>
      <c r="J2989" s="66">
        <f t="shared" ref="J2989:X2989" si="2082">SUM(J2990)</f>
        <v>138550</v>
      </c>
      <c r="K2989" s="66">
        <f t="shared" si="2056"/>
        <v>3500</v>
      </c>
      <c r="L2989" s="66">
        <f t="shared" si="2082"/>
        <v>3500</v>
      </c>
      <c r="M2989" s="66">
        <f t="shared" si="2082"/>
        <v>0</v>
      </c>
      <c r="N2989" s="66">
        <f t="shared" si="2082"/>
        <v>0</v>
      </c>
      <c r="O2989" s="66">
        <f t="shared" si="2082"/>
        <v>0</v>
      </c>
      <c r="P2989" s="66">
        <f t="shared" si="2082"/>
        <v>0</v>
      </c>
      <c r="Q2989" s="66">
        <f t="shared" si="2082"/>
        <v>150344</v>
      </c>
      <c r="R2989" s="66">
        <f t="shared" si="2082"/>
        <v>146844</v>
      </c>
      <c r="S2989" s="66">
        <f t="shared" si="2082"/>
        <v>131734</v>
      </c>
      <c r="T2989" s="66">
        <f t="shared" si="2082"/>
        <v>15110</v>
      </c>
      <c r="U2989" s="66">
        <f t="shared" si="2082"/>
        <v>15110</v>
      </c>
      <c r="V2989" s="66">
        <f t="shared" si="2082"/>
        <v>0</v>
      </c>
      <c r="W2989" s="66">
        <f t="shared" si="2082"/>
        <v>0</v>
      </c>
      <c r="X2989" s="66">
        <f t="shared" si="2082"/>
        <v>146844</v>
      </c>
      <c r="Y2989" s="208">
        <f t="shared" si="2075"/>
        <v>100</v>
      </c>
    </row>
    <row r="2990" spans="1:25">
      <c r="A2990" s="23" t="s">
        <v>786</v>
      </c>
      <c r="B2990" s="23" t="s">
        <v>172</v>
      </c>
      <c r="C2990" s="23" t="s">
        <v>1208</v>
      </c>
      <c r="D2990" s="23" t="s">
        <v>1209</v>
      </c>
      <c r="E2990" s="22">
        <v>6121</v>
      </c>
      <c r="F2990" s="23"/>
      <c r="G2990" s="128" t="s">
        <v>3378</v>
      </c>
      <c r="H2990" s="32" t="s">
        <v>22</v>
      </c>
      <c r="I2990" s="44">
        <f t="shared" si="2055"/>
        <v>142050</v>
      </c>
      <c r="J2990" s="44">
        <v>138550</v>
      </c>
      <c r="K2990" s="44">
        <f t="shared" si="2056"/>
        <v>3500</v>
      </c>
      <c r="L2990" s="44">
        <v>3500</v>
      </c>
      <c r="M2990" s="44">
        <v>0</v>
      </c>
      <c r="N2990" s="44">
        <v>0</v>
      </c>
      <c r="O2990" s="44">
        <v>0</v>
      </c>
      <c r="P2990" s="44">
        <v>0</v>
      </c>
      <c r="Q2990" s="44">
        <v>150344</v>
      </c>
      <c r="R2990" s="44">
        <v>146844</v>
      </c>
      <c r="S2990" s="44">
        <v>131734</v>
      </c>
      <c r="T2990" s="44">
        <f t="shared" si="2078"/>
        <v>15110</v>
      </c>
      <c r="U2990" s="44">
        <v>15110</v>
      </c>
      <c r="V2990" s="44"/>
      <c r="W2990" s="44"/>
      <c r="X2990" s="44">
        <f t="shared" si="2079"/>
        <v>146844</v>
      </c>
      <c r="Y2990" s="209">
        <f t="shared" si="2075"/>
        <v>100</v>
      </c>
    </row>
    <row r="2991" spans="1:25">
      <c r="A2991" s="23" t="s">
        <v>786</v>
      </c>
      <c r="B2991" s="23" t="s">
        <v>172</v>
      </c>
      <c r="C2991" s="23" t="s">
        <v>1208</v>
      </c>
      <c r="D2991" s="23" t="s">
        <v>1209</v>
      </c>
      <c r="E2991" s="21" t="s">
        <v>141</v>
      </c>
      <c r="F2991" s="21" t="s">
        <v>0</v>
      </c>
      <c r="G2991" s="150" t="s">
        <v>0</v>
      </c>
      <c r="H2991" s="21" t="s">
        <v>23</v>
      </c>
      <c r="I2991" s="66">
        <f t="shared" si="2055"/>
        <v>239000</v>
      </c>
      <c r="J2991" s="66">
        <f t="shared" ref="J2991:P2991" si="2083">SUM(J2992:J2999)</f>
        <v>149500</v>
      </c>
      <c r="K2991" s="66">
        <f t="shared" si="2056"/>
        <v>89500</v>
      </c>
      <c r="L2991" s="66">
        <f t="shared" si="2083"/>
        <v>89500</v>
      </c>
      <c r="M2991" s="66">
        <f t="shared" si="2083"/>
        <v>0</v>
      </c>
      <c r="N2991" s="66">
        <f t="shared" si="2083"/>
        <v>0</v>
      </c>
      <c r="O2991" s="66">
        <f t="shared" si="2083"/>
        <v>0</v>
      </c>
      <c r="P2991" s="66">
        <f t="shared" si="2083"/>
        <v>0</v>
      </c>
      <c r="Q2991" s="66">
        <f>SUM(Q2992:Q2999)</f>
        <v>266459</v>
      </c>
      <c r="R2991" s="66">
        <f>SUM(R2992:R2999)</f>
        <v>156752</v>
      </c>
      <c r="S2991" s="66">
        <f>SUM(S2992:S2999)</f>
        <v>121934</v>
      </c>
      <c r="T2991" s="66">
        <f t="shared" ref="T2991:X2991" si="2084">SUM(T2992:T2999)</f>
        <v>34818</v>
      </c>
      <c r="U2991" s="66">
        <f t="shared" si="2084"/>
        <v>11778</v>
      </c>
      <c r="V2991" s="66">
        <f t="shared" si="2084"/>
        <v>11580</v>
      </c>
      <c r="W2991" s="66">
        <f t="shared" si="2084"/>
        <v>11460</v>
      </c>
      <c r="X2991" s="66">
        <f t="shared" si="2084"/>
        <v>156752</v>
      </c>
      <c r="Y2991" s="208">
        <f t="shared" si="2075"/>
        <v>100</v>
      </c>
    </row>
    <row r="2992" spans="1:25">
      <c r="A2992" s="23" t="s">
        <v>786</v>
      </c>
      <c r="B2992" s="23" t="s">
        <v>172</v>
      </c>
      <c r="C2992" s="23" t="s">
        <v>1208</v>
      </c>
      <c r="D2992" s="23" t="s">
        <v>1209</v>
      </c>
      <c r="E2992" s="22">
        <v>6131</v>
      </c>
      <c r="F2992" s="23"/>
      <c r="G2992" s="128" t="s">
        <v>3378</v>
      </c>
      <c r="H2992" s="32" t="s">
        <v>24</v>
      </c>
      <c r="I2992" s="44">
        <f t="shared" si="2055"/>
        <v>3000</v>
      </c>
      <c r="J2992" s="44">
        <v>1000</v>
      </c>
      <c r="K2992" s="44">
        <f t="shared" si="2056"/>
        <v>2000</v>
      </c>
      <c r="L2992" s="44">
        <v>2000</v>
      </c>
      <c r="M2992" s="44">
        <v>0</v>
      </c>
      <c r="N2992" s="44">
        <v>0</v>
      </c>
      <c r="O2992" s="44">
        <v>0</v>
      </c>
      <c r="P2992" s="44">
        <v>0</v>
      </c>
      <c r="Q2992" s="44">
        <v>3000</v>
      </c>
      <c r="R2992" s="44">
        <v>1000</v>
      </c>
      <c r="S2992" s="44">
        <v>1000</v>
      </c>
      <c r="T2992" s="44">
        <f t="shared" si="2078"/>
        <v>0</v>
      </c>
      <c r="U2992" s="44"/>
      <c r="V2992" s="44"/>
      <c r="W2992" s="44"/>
      <c r="X2992" s="44">
        <f t="shared" si="2079"/>
        <v>1000</v>
      </c>
      <c r="Y2992" s="209">
        <f t="shared" si="2075"/>
        <v>100</v>
      </c>
    </row>
    <row r="2993" spans="1:25">
      <c r="A2993" s="23" t="s">
        <v>786</v>
      </c>
      <c r="B2993" s="23" t="s">
        <v>172</v>
      </c>
      <c r="C2993" s="23" t="s">
        <v>1208</v>
      </c>
      <c r="D2993" s="23" t="s">
        <v>1209</v>
      </c>
      <c r="E2993" s="22">
        <v>6132</v>
      </c>
      <c r="F2993" s="23"/>
      <c r="G2993" s="128" t="s">
        <v>3378</v>
      </c>
      <c r="H2993" s="32" t="s">
        <v>25</v>
      </c>
      <c r="I2993" s="44">
        <f t="shared" si="2055"/>
        <v>75000</v>
      </c>
      <c r="J2993" s="44">
        <v>75000</v>
      </c>
      <c r="K2993" s="44">
        <f t="shared" si="2056"/>
        <v>0</v>
      </c>
      <c r="L2993" s="44">
        <v>0</v>
      </c>
      <c r="M2993" s="44">
        <v>0</v>
      </c>
      <c r="N2993" s="44">
        <v>0</v>
      </c>
      <c r="O2993" s="44">
        <v>0</v>
      </c>
      <c r="P2993" s="44">
        <v>0</v>
      </c>
      <c r="Q2993" s="44">
        <v>75000</v>
      </c>
      <c r="R2993" s="44">
        <v>75000</v>
      </c>
      <c r="S2993" s="44">
        <v>56250</v>
      </c>
      <c r="T2993" s="44">
        <f t="shared" si="2078"/>
        <v>18750</v>
      </c>
      <c r="U2993" s="44">
        <v>6250</v>
      </c>
      <c r="V2993" s="44">
        <v>6250</v>
      </c>
      <c r="W2993" s="44">
        <v>6250</v>
      </c>
      <c r="X2993" s="44">
        <f t="shared" si="2079"/>
        <v>75000</v>
      </c>
      <c r="Y2993" s="209">
        <f t="shared" si="2075"/>
        <v>100</v>
      </c>
    </row>
    <row r="2994" spans="1:25">
      <c r="A2994" s="23" t="s">
        <v>786</v>
      </c>
      <c r="B2994" s="23" t="s">
        <v>172</v>
      </c>
      <c r="C2994" s="23" t="s">
        <v>1208</v>
      </c>
      <c r="D2994" s="23" t="s">
        <v>1209</v>
      </c>
      <c r="E2994" s="22">
        <v>6133</v>
      </c>
      <c r="F2994" s="23"/>
      <c r="G2994" s="128" t="s">
        <v>3378</v>
      </c>
      <c r="H2994" s="32" t="s">
        <v>26</v>
      </c>
      <c r="I2994" s="44">
        <f t="shared" si="2055"/>
        <v>13000</v>
      </c>
      <c r="J2994" s="44">
        <v>13000</v>
      </c>
      <c r="K2994" s="44">
        <f t="shared" si="2056"/>
        <v>0</v>
      </c>
      <c r="L2994" s="44">
        <v>0</v>
      </c>
      <c r="M2994" s="44">
        <v>0</v>
      </c>
      <c r="N2994" s="44">
        <v>0</v>
      </c>
      <c r="O2994" s="44">
        <v>0</v>
      </c>
      <c r="P2994" s="44">
        <v>0</v>
      </c>
      <c r="Q2994" s="44">
        <v>13000</v>
      </c>
      <c r="R2994" s="44">
        <v>13000</v>
      </c>
      <c r="S2994" s="44">
        <v>9900</v>
      </c>
      <c r="T2994" s="44">
        <f t="shared" si="2078"/>
        <v>3100</v>
      </c>
      <c r="U2994" s="44">
        <v>1000</v>
      </c>
      <c r="V2994" s="44">
        <v>1000</v>
      </c>
      <c r="W2994" s="44">
        <v>1100</v>
      </c>
      <c r="X2994" s="44">
        <f t="shared" si="2079"/>
        <v>13000</v>
      </c>
      <c r="Y2994" s="209">
        <f t="shared" si="2075"/>
        <v>100</v>
      </c>
    </row>
    <row r="2995" spans="1:25">
      <c r="A2995" s="23" t="s">
        <v>786</v>
      </c>
      <c r="B2995" s="23" t="s">
        <v>172</v>
      </c>
      <c r="C2995" s="23" t="s">
        <v>1208</v>
      </c>
      <c r="D2995" s="23" t="s">
        <v>1209</v>
      </c>
      <c r="E2995" s="22">
        <v>6134</v>
      </c>
      <c r="F2995" s="23"/>
      <c r="G2995" s="128" t="s">
        <v>3378</v>
      </c>
      <c r="H2995" s="32" t="s">
        <v>27</v>
      </c>
      <c r="I2995" s="44">
        <f t="shared" si="2055"/>
        <v>90000</v>
      </c>
      <c r="J2995" s="44">
        <v>10000</v>
      </c>
      <c r="K2995" s="44">
        <f t="shared" si="2056"/>
        <v>80000</v>
      </c>
      <c r="L2995" s="44">
        <v>80000</v>
      </c>
      <c r="M2995" s="44">
        <v>0</v>
      </c>
      <c r="N2995" s="44">
        <v>0</v>
      </c>
      <c r="O2995" s="44">
        <v>0</v>
      </c>
      <c r="P2995" s="44">
        <v>0</v>
      </c>
      <c r="Q2995" s="44">
        <v>99607</v>
      </c>
      <c r="R2995" s="44">
        <v>10000</v>
      </c>
      <c r="S2995" s="44">
        <v>7510</v>
      </c>
      <c r="T2995" s="44">
        <f t="shared" si="2078"/>
        <v>2490</v>
      </c>
      <c r="U2995" s="44">
        <v>850</v>
      </c>
      <c r="V2995" s="44">
        <v>830</v>
      </c>
      <c r="W2995" s="44">
        <v>810</v>
      </c>
      <c r="X2995" s="44">
        <f t="shared" si="2079"/>
        <v>10000</v>
      </c>
      <c r="Y2995" s="209">
        <f t="shared" si="2075"/>
        <v>100</v>
      </c>
    </row>
    <row r="2996" spans="1:25">
      <c r="A2996" s="23" t="s">
        <v>786</v>
      </c>
      <c r="B2996" s="23" t="s">
        <v>172</v>
      </c>
      <c r="C2996" s="23" t="s">
        <v>1208</v>
      </c>
      <c r="D2996" s="23" t="s">
        <v>1209</v>
      </c>
      <c r="E2996" s="22">
        <v>6135</v>
      </c>
      <c r="F2996" s="23"/>
      <c r="G2996" s="128" t="s">
        <v>3378</v>
      </c>
      <c r="H2996" s="32" t="s">
        <v>28</v>
      </c>
      <c r="I2996" s="44">
        <f t="shared" si="2055"/>
        <v>2000</v>
      </c>
      <c r="J2996" s="44">
        <v>500</v>
      </c>
      <c r="K2996" s="44">
        <f t="shared" si="2056"/>
        <v>1500</v>
      </c>
      <c r="L2996" s="44">
        <v>1500</v>
      </c>
      <c r="M2996" s="44">
        <v>0</v>
      </c>
      <c r="N2996" s="44">
        <v>0</v>
      </c>
      <c r="O2996" s="44">
        <v>0</v>
      </c>
      <c r="P2996" s="44">
        <v>0</v>
      </c>
      <c r="Q2996" s="44">
        <v>2000</v>
      </c>
      <c r="R2996" s="44">
        <v>500</v>
      </c>
      <c r="S2996" s="44">
        <v>500</v>
      </c>
      <c r="T2996" s="44">
        <f t="shared" si="2078"/>
        <v>0</v>
      </c>
      <c r="U2996" s="44"/>
      <c r="V2996" s="44"/>
      <c r="W2996" s="44"/>
      <c r="X2996" s="44">
        <f t="shared" si="2079"/>
        <v>500</v>
      </c>
      <c r="Y2996" s="209">
        <f t="shared" si="2075"/>
        <v>100</v>
      </c>
    </row>
    <row r="2997" spans="1:25">
      <c r="A2997" s="23" t="s">
        <v>786</v>
      </c>
      <c r="B2997" s="23" t="s">
        <v>172</v>
      </c>
      <c r="C2997" s="23" t="s">
        <v>1208</v>
      </c>
      <c r="D2997" s="23" t="s">
        <v>1209</v>
      </c>
      <c r="E2997" s="22">
        <v>6137</v>
      </c>
      <c r="F2997" s="23"/>
      <c r="G2997" s="128" t="s">
        <v>3378</v>
      </c>
      <c r="H2997" s="32" t="s">
        <v>30</v>
      </c>
      <c r="I2997" s="44">
        <f t="shared" si="2055"/>
        <v>15000</v>
      </c>
      <c r="J2997" s="44">
        <v>12000</v>
      </c>
      <c r="K2997" s="44">
        <f t="shared" si="2056"/>
        <v>3000</v>
      </c>
      <c r="L2997" s="44">
        <v>3000</v>
      </c>
      <c r="M2997" s="44">
        <v>0</v>
      </c>
      <c r="N2997" s="44">
        <v>0</v>
      </c>
      <c r="O2997" s="44">
        <v>0</v>
      </c>
      <c r="P2997" s="44">
        <v>0</v>
      </c>
      <c r="Q2997" s="44">
        <v>25000</v>
      </c>
      <c r="R2997" s="44">
        <v>12000</v>
      </c>
      <c r="S2997" s="44">
        <v>9000</v>
      </c>
      <c r="T2997" s="44">
        <f t="shared" si="2078"/>
        <v>3000</v>
      </c>
      <c r="U2997" s="44">
        <v>1000</v>
      </c>
      <c r="V2997" s="44">
        <v>1000</v>
      </c>
      <c r="W2997" s="44">
        <v>1000</v>
      </c>
      <c r="X2997" s="44">
        <f t="shared" si="2079"/>
        <v>12000</v>
      </c>
      <c r="Y2997" s="209">
        <f t="shared" si="2075"/>
        <v>100</v>
      </c>
    </row>
    <row r="2998" spans="1:25">
      <c r="A2998" s="23" t="s">
        <v>786</v>
      </c>
      <c r="B2998" s="23" t="s">
        <v>172</v>
      </c>
      <c r="C2998" s="23" t="s">
        <v>1208</v>
      </c>
      <c r="D2998" s="23" t="s">
        <v>1209</v>
      </c>
      <c r="E2998" s="22">
        <v>6138</v>
      </c>
      <c r="F2998" s="23"/>
      <c r="G2998" s="128" t="s">
        <v>3378</v>
      </c>
      <c r="H2998" s="32" t="s">
        <v>31</v>
      </c>
      <c r="I2998" s="44">
        <f t="shared" si="2055"/>
        <v>0</v>
      </c>
      <c r="J2998" s="44">
        <v>0</v>
      </c>
      <c r="K2998" s="44">
        <f t="shared" si="2056"/>
        <v>0</v>
      </c>
      <c r="L2998" s="44">
        <v>0</v>
      </c>
      <c r="M2998" s="44">
        <v>0</v>
      </c>
      <c r="N2998" s="44">
        <v>0</v>
      </c>
      <c r="O2998" s="44">
        <v>0</v>
      </c>
      <c r="P2998" s="44">
        <v>0</v>
      </c>
      <c r="Q2998" s="44">
        <v>0</v>
      </c>
      <c r="R2998" s="44">
        <v>0</v>
      </c>
      <c r="S2998" s="44">
        <v>0</v>
      </c>
      <c r="T2998" s="44">
        <f t="shared" si="2078"/>
        <v>0</v>
      </c>
      <c r="U2998" s="44"/>
      <c r="V2998" s="44"/>
      <c r="W2998" s="44"/>
      <c r="X2998" s="44">
        <f t="shared" si="2079"/>
        <v>0</v>
      </c>
      <c r="Y2998" s="209">
        <f t="shared" si="2075"/>
        <v>0</v>
      </c>
    </row>
    <row r="2999" spans="1:25">
      <c r="A2999" s="20" t="s">
        <v>786</v>
      </c>
      <c r="B2999" s="20" t="s">
        <v>172</v>
      </c>
      <c r="C2999" s="20" t="s">
        <v>1208</v>
      </c>
      <c r="D2999" s="20" t="s">
        <v>1209</v>
      </c>
      <c r="E2999" s="20" t="s">
        <v>144</v>
      </c>
      <c r="F2999" s="23" t="s">
        <v>0</v>
      </c>
      <c r="G2999" s="154" t="s">
        <v>0</v>
      </c>
      <c r="H2999" s="21" t="s">
        <v>32</v>
      </c>
      <c r="I2999" s="66">
        <f t="shared" si="2055"/>
        <v>41000</v>
      </c>
      <c r="J2999" s="66">
        <f t="shared" ref="J2999:P2999" si="2085">SUM(J3000:J3002)</f>
        <v>38000</v>
      </c>
      <c r="K2999" s="66">
        <f t="shared" si="2056"/>
        <v>3000</v>
      </c>
      <c r="L2999" s="66">
        <f t="shared" si="2085"/>
        <v>3000</v>
      </c>
      <c r="M2999" s="66">
        <f t="shared" si="2085"/>
        <v>0</v>
      </c>
      <c r="N2999" s="66">
        <f t="shared" si="2085"/>
        <v>0</v>
      </c>
      <c r="O2999" s="66">
        <f t="shared" si="2085"/>
        <v>0</v>
      </c>
      <c r="P2999" s="66">
        <f t="shared" si="2085"/>
        <v>0</v>
      </c>
      <c r="Q2999" s="66">
        <f>SUM(Q3000:Q3002)</f>
        <v>48852</v>
      </c>
      <c r="R2999" s="66">
        <f>SUM(R3000:R3002)</f>
        <v>45252</v>
      </c>
      <c r="S2999" s="66">
        <f>SUM(S3000:S3002)</f>
        <v>37774</v>
      </c>
      <c r="T2999" s="66">
        <f t="shared" ref="T2999:X2999" si="2086">SUM(T3000:T3002)</f>
        <v>7478</v>
      </c>
      <c r="U2999" s="66">
        <f t="shared" si="2086"/>
        <v>2678</v>
      </c>
      <c r="V2999" s="66">
        <f t="shared" si="2086"/>
        <v>2500</v>
      </c>
      <c r="W2999" s="66">
        <f t="shared" si="2086"/>
        <v>2300</v>
      </c>
      <c r="X2999" s="66">
        <f t="shared" si="2086"/>
        <v>45252</v>
      </c>
      <c r="Y2999" s="208">
        <f t="shared" si="2075"/>
        <v>100</v>
      </c>
    </row>
    <row r="3000" spans="1:25">
      <c r="A3000" s="23" t="s">
        <v>786</v>
      </c>
      <c r="B3000" s="23" t="s">
        <v>172</v>
      </c>
      <c r="C3000" s="23" t="s">
        <v>1208</v>
      </c>
      <c r="D3000" s="23" t="s">
        <v>1209</v>
      </c>
      <c r="E3000" s="22">
        <v>6139</v>
      </c>
      <c r="F3000" s="23"/>
      <c r="G3000" s="128" t="s">
        <v>3378</v>
      </c>
      <c r="H3000" s="32" t="s">
        <v>32</v>
      </c>
      <c r="I3000" s="44">
        <f t="shared" si="2055"/>
        <v>28500</v>
      </c>
      <c r="J3000" s="44">
        <v>25500</v>
      </c>
      <c r="K3000" s="44">
        <f t="shared" si="2056"/>
        <v>3000</v>
      </c>
      <c r="L3000" s="44">
        <v>3000</v>
      </c>
      <c r="M3000" s="44">
        <v>0</v>
      </c>
      <c r="N3000" s="44">
        <v>0</v>
      </c>
      <c r="O3000" s="44">
        <v>0</v>
      </c>
      <c r="P3000" s="44">
        <v>0</v>
      </c>
      <c r="Q3000" s="44">
        <v>36100</v>
      </c>
      <c r="R3000" s="44">
        <v>32500</v>
      </c>
      <c r="S3000" s="44">
        <v>25200</v>
      </c>
      <c r="T3000" s="44">
        <f t="shared" si="2078"/>
        <v>7300</v>
      </c>
      <c r="U3000" s="44">
        <v>2500</v>
      </c>
      <c r="V3000" s="44">
        <v>2500</v>
      </c>
      <c r="W3000" s="44">
        <v>2300</v>
      </c>
      <c r="X3000" s="44">
        <f t="shared" si="2079"/>
        <v>32500</v>
      </c>
      <c r="Y3000" s="209">
        <f t="shared" si="2075"/>
        <v>100</v>
      </c>
    </row>
    <row r="3001" spans="1:25">
      <c r="A3001" s="23" t="s">
        <v>786</v>
      </c>
      <c r="B3001" s="23" t="s">
        <v>172</v>
      </c>
      <c r="C3001" s="23" t="s">
        <v>1208</v>
      </c>
      <c r="D3001" s="23" t="s">
        <v>1209</v>
      </c>
      <c r="E3001" s="22">
        <v>6139</v>
      </c>
      <c r="F3001" s="23" t="s">
        <v>1216</v>
      </c>
      <c r="G3001" s="128" t="s">
        <v>3378</v>
      </c>
      <c r="H3001" s="32" t="s">
        <v>152</v>
      </c>
      <c r="I3001" s="44">
        <f t="shared" si="2055"/>
        <v>4000</v>
      </c>
      <c r="J3001" s="44">
        <v>4000</v>
      </c>
      <c r="K3001" s="44">
        <f t="shared" si="2056"/>
        <v>0</v>
      </c>
      <c r="L3001" s="44">
        <v>0</v>
      </c>
      <c r="M3001" s="44">
        <v>0</v>
      </c>
      <c r="N3001" s="44">
        <v>0</v>
      </c>
      <c r="O3001" s="44">
        <v>0</v>
      </c>
      <c r="P3001" s="44">
        <v>0</v>
      </c>
      <c r="Q3001" s="44">
        <v>4252</v>
      </c>
      <c r="R3001" s="44">
        <v>4252</v>
      </c>
      <c r="S3001" s="44">
        <v>4074</v>
      </c>
      <c r="T3001" s="44">
        <f t="shared" si="2078"/>
        <v>178</v>
      </c>
      <c r="U3001" s="44">
        <v>178</v>
      </c>
      <c r="V3001" s="44"/>
      <c r="W3001" s="44"/>
      <c r="X3001" s="44">
        <f t="shared" si="2079"/>
        <v>4252</v>
      </c>
      <c r="Y3001" s="209">
        <f t="shared" si="2075"/>
        <v>100</v>
      </c>
    </row>
    <row r="3002" spans="1:25">
      <c r="A3002" s="23" t="s">
        <v>786</v>
      </c>
      <c r="B3002" s="23" t="s">
        <v>172</v>
      </c>
      <c r="C3002" s="23" t="s">
        <v>1208</v>
      </c>
      <c r="D3002" s="23" t="s">
        <v>1209</v>
      </c>
      <c r="E3002" s="22">
        <v>6139</v>
      </c>
      <c r="F3002" s="23" t="s">
        <v>1217</v>
      </c>
      <c r="G3002" s="128" t="s">
        <v>3378</v>
      </c>
      <c r="H3002" s="32" t="s">
        <v>158</v>
      </c>
      <c r="I3002" s="44">
        <f t="shared" si="2055"/>
        <v>8500</v>
      </c>
      <c r="J3002" s="44">
        <v>8500</v>
      </c>
      <c r="K3002" s="44">
        <f t="shared" si="2056"/>
        <v>0</v>
      </c>
      <c r="L3002" s="44">
        <v>0</v>
      </c>
      <c r="M3002" s="44">
        <v>0</v>
      </c>
      <c r="N3002" s="44">
        <v>0</v>
      </c>
      <c r="O3002" s="44">
        <v>0</v>
      </c>
      <c r="P3002" s="44">
        <v>0</v>
      </c>
      <c r="Q3002" s="44">
        <v>8500</v>
      </c>
      <c r="R3002" s="44">
        <v>8500</v>
      </c>
      <c r="S3002" s="44">
        <v>8500</v>
      </c>
      <c r="T3002" s="44">
        <f t="shared" si="2078"/>
        <v>0</v>
      </c>
      <c r="U3002" s="44"/>
      <c r="V3002" s="44"/>
      <c r="W3002" s="44"/>
      <c r="X3002" s="44">
        <f t="shared" si="2079"/>
        <v>8500</v>
      </c>
      <c r="Y3002" s="209">
        <f t="shared" si="2075"/>
        <v>100</v>
      </c>
    </row>
    <row r="3003" spans="1:25" ht="20.399999999999999">
      <c r="A3003" s="20" t="s">
        <v>0</v>
      </c>
      <c r="B3003" s="20" t="s">
        <v>0</v>
      </c>
      <c r="C3003" s="20" t="s">
        <v>0</v>
      </c>
      <c r="D3003" s="21" t="s">
        <v>0</v>
      </c>
      <c r="E3003" s="21" t="s">
        <v>0</v>
      </c>
      <c r="F3003" s="21" t="s">
        <v>0</v>
      </c>
      <c r="G3003" s="150" t="s">
        <v>0</v>
      </c>
      <c r="H3003" s="30" t="s">
        <v>42</v>
      </c>
      <c r="I3003" s="31">
        <f t="shared" si="2055"/>
        <v>100</v>
      </c>
      <c r="J3003" s="31">
        <f t="shared" ref="J3003:X3004" si="2087">SUM(J3004)</f>
        <v>100</v>
      </c>
      <c r="K3003" s="31">
        <f t="shared" si="2056"/>
        <v>0</v>
      </c>
      <c r="L3003" s="31">
        <f t="shared" si="2087"/>
        <v>0</v>
      </c>
      <c r="M3003" s="31">
        <f t="shared" si="2087"/>
        <v>0</v>
      </c>
      <c r="N3003" s="31">
        <f t="shared" si="2087"/>
        <v>0</v>
      </c>
      <c r="O3003" s="31">
        <f t="shared" si="2087"/>
        <v>0</v>
      </c>
      <c r="P3003" s="31">
        <f t="shared" si="2087"/>
        <v>0</v>
      </c>
      <c r="Q3003" s="31">
        <f t="shared" si="2087"/>
        <v>100</v>
      </c>
      <c r="R3003" s="31">
        <f t="shared" si="2087"/>
        <v>100</v>
      </c>
      <c r="S3003" s="31">
        <f t="shared" si="2087"/>
        <v>0</v>
      </c>
      <c r="T3003" s="31">
        <f t="shared" si="2087"/>
        <v>0</v>
      </c>
      <c r="U3003" s="31">
        <f t="shared" si="2087"/>
        <v>0</v>
      </c>
      <c r="V3003" s="31">
        <f t="shared" si="2087"/>
        <v>0</v>
      </c>
      <c r="W3003" s="31">
        <f t="shared" si="2087"/>
        <v>0</v>
      </c>
      <c r="X3003" s="31">
        <f t="shared" si="2087"/>
        <v>0</v>
      </c>
      <c r="Y3003" s="220">
        <f t="shared" si="2075"/>
        <v>0</v>
      </c>
    </row>
    <row r="3004" spans="1:25">
      <c r="A3004" s="23" t="s">
        <v>786</v>
      </c>
      <c r="B3004" s="23" t="s">
        <v>172</v>
      </c>
      <c r="C3004" s="23" t="s">
        <v>1208</v>
      </c>
      <c r="D3004" s="23" t="s">
        <v>1209</v>
      </c>
      <c r="E3004" s="21" t="s">
        <v>159</v>
      </c>
      <c r="F3004" s="21" t="s">
        <v>0</v>
      </c>
      <c r="G3004" s="150" t="s">
        <v>0</v>
      </c>
      <c r="H3004" s="21" t="s">
        <v>34</v>
      </c>
      <c r="I3004" s="66">
        <f t="shared" si="2055"/>
        <v>100</v>
      </c>
      <c r="J3004" s="66">
        <f t="shared" si="2087"/>
        <v>100</v>
      </c>
      <c r="K3004" s="66">
        <f t="shared" si="2056"/>
        <v>0</v>
      </c>
      <c r="L3004" s="66">
        <f t="shared" si="2087"/>
        <v>0</v>
      </c>
      <c r="M3004" s="66">
        <f t="shared" si="2087"/>
        <v>0</v>
      </c>
      <c r="N3004" s="66">
        <f t="shared" si="2087"/>
        <v>0</v>
      </c>
      <c r="O3004" s="66">
        <f t="shared" si="2087"/>
        <v>0</v>
      </c>
      <c r="P3004" s="66">
        <f t="shared" si="2087"/>
        <v>0</v>
      </c>
      <c r="Q3004" s="66">
        <f t="shared" si="2087"/>
        <v>100</v>
      </c>
      <c r="R3004" s="66">
        <f t="shared" si="2087"/>
        <v>100</v>
      </c>
      <c r="S3004" s="66">
        <f t="shared" si="2087"/>
        <v>0</v>
      </c>
      <c r="T3004" s="66">
        <f t="shared" si="2087"/>
        <v>0</v>
      </c>
      <c r="U3004" s="66">
        <f t="shared" si="2087"/>
        <v>0</v>
      </c>
      <c r="V3004" s="66">
        <f t="shared" si="2087"/>
        <v>0</v>
      </c>
      <c r="W3004" s="66">
        <f t="shared" si="2087"/>
        <v>0</v>
      </c>
      <c r="X3004" s="66">
        <f t="shared" si="2087"/>
        <v>0</v>
      </c>
      <c r="Y3004" s="208">
        <f t="shared" si="2075"/>
        <v>0</v>
      </c>
    </row>
    <row r="3005" spans="1:25">
      <c r="A3005" s="23" t="s">
        <v>786</v>
      </c>
      <c r="B3005" s="23" t="s">
        <v>172</v>
      </c>
      <c r="C3005" s="23" t="s">
        <v>1208</v>
      </c>
      <c r="D3005" s="23" t="s">
        <v>1209</v>
      </c>
      <c r="E3005" s="22">
        <v>6148</v>
      </c>
      <c r="F3005" s="23"/>
      <c r="G3005" s="128" t="s">
        <v>3378</v>
      </c>
      <c r="H3005" s="32" t="s">
        <v>41</v>
      </c>
      <c r="I3005" s="44">
        <f t="shared" si="2055"/>
        <v>100</v>
      </c>
      <c r="J3005" s="44">
        <v>100</v>
      </c>
      <c r="K3005" s="44">
        <f t="shared" si="2056"/>
        <v>0</v>
      </c>
      <c r="L3005" s="44">
        <v>0</v>
      </c>
      <c r="M3005" s="44">
        <v>0</v>
      </c>
      <c r="N3005" s="44">
        <v>0</v>
      </c>
      <c r="O3005" s="44">
        <v>0</v>
      </c>
      <c r="P3005" s="44">
        <v>0</v>
      </c>
      <c r="Q3005" s="44">
        <v>100</v>
      </c>
      <c r="R3005" s="44">
        <v>100</v>
      </c>
      <c r="S3005" s="44">
        <v>0</v>
      </c>
      <c r="T3005" s="44">
        <f t="shared" si="2078"/>
        <v>0</v>
      </c>
      <c r="U3005" s="44"/>
      <c r="V3005" s="44"/>
      <c r="W3005" s="44"/>
      <c r="X3005" s="44">
        <f t="shared" si="2079"/>
        <v>0</v>
      </c>
      <c r="Y3005" s="209">
        <f t="shared" si="2075"/>
        <v>0</v>
      </c>
    </row>
    <row r="3006" spans="1:25" ht="20.399999999999999">
      <c r="A3006" s="20" t="s">
        <v>0</v>
      </c>
      <c r="B3006" s="20" t="s">
        <v>0</v>
      </c>
      <c r="C3006" s="20" t="s">
        <v>0</v>
      </c>
      <c r="D3006" s="21" t="s">
        <v>0</v>
      </c>
      <c r="E3006" s="21" t="s">
        <v>0</v>
      </c>
      <c r="F3006" s="21" t="s">
        <v>0</v>
      </c>
      <c r="G3006" s="150" t="s">
        <v>0</v>
      </c>
      <c r="H3006" s="30" t="s">
        <v>60</v>
      </c>
      <c r="I3006" s="31">
        <f t="shared" si="2055"/>
        <v>18000</v>
      </c>
      <c r="J3006" s="31">
        <f t="shared" ref="J3006:X3006" si="2088">SUM(J3007)</f>
        <v>0</v>
      </c>
      <c r="K3006" s="31">
        <f t="shared" si="2056"/>
        <v>18000</v>
      </c>
      <c r="L3006" s="31">
        <f t="shared" si="2088"/>
        <v>18000</v>
      </c>
      <c r="M3006" s="31">
        <f t="shared" si="2088"/>
        <v>0</v>
      </c>
      <c r="N3006" s="31">
        <f t="shared" si="2088"/>
        <v>0</v>
      </c>
      <c r="O3006" s="31">
        <f t="shared" si="2088"/>
        <v>0</v>
      </c>
      <c r="P3006" s="31">
        <f t="shared" si="2088"/>
        <v>0</v>
      </c>
      <c r="Q3006" s="31">
        <f t="shared" si="2088"/>
        <v>18000</v>
      </c>
      <c r="R3006" s="31">
        <f t="shared" si="2088"/>
        <v>0</v>
      </c>
      <c r="S3006" s="31">
        <f t="shared" si="2088"/>
        <v>0</v>
      </c>
      <c r="T3006" s="31">
        <f t="shared" si="2088"/>
        <v>0</v>
      </c>
      <c r="U3006" s="31">
        <f t="shared" si="2088"/>
        <v>0</v>
      </c>
      <c r="V3006" s="31">
        <f t="shared" si="2088"/>
        <v>0</v>
      </c>
      <c r="W3006" s="31">
        <f t="shared" si="2088"/>
        <v>0</v>
      </c>
      <c r="X3006" s="31">
        <f t="shared" si="2088"/>
        <v>0</v>
      </c>
      <c r="Y3006" s="220">
        <f t="shared" si="2075"/>
        <v>0</v>
      </c>
    </row>
    <row r="3007" spans="1:25">
      <c r="A3007" s="23" t="s">
        <v>786</v>
      </c>
      <c r="B3007" s="23" t="s">
        <v>172</v>
      </c>
      <c r="C3007" s="23" t="s">
        <v>1208</v>
      </c>
      <c r="D3007" s="23" t="s">
        <v>1209</v>
      </c>
      <c r="E3007" s="21" t="s">
        <v>166</v>
      </c>
      <c r="F3007" s="21" t="s">
        <v>0</v>
      </c>
      <c r="G3007" s="150" t="s">
        <v>0</v>
      </c>
      <c r="H3007" s="21" t="s">
        <v>53</v>
      </c>
      <c r="I3007" s="66">
        <f t="shared" si="2055"/>
        <v>18000</v>
      </c>
      <c r="J3007" s="66">
        <f t="shared" ref="J3007:P3007" si="2089">SUM(J3008:J3009)</f>
        <v>0</v>
      </c>
      <c r="K3007" s="66">
        <f t="shared" si="2056"/>
        <v>18000</v>
      </c>
      <c r="L3007" s="66">
        <f t="shared" si="2089"/>
        <v>18000</v>
      </c>
      <c r="M3007" s="66">
        <f t="shared" si="2089"/>
        <v>0</v>
      </c>
      <c r="N3007" s="66">
        <f t="shared" si="2089"/>
        <v>0</v>
      </c>
      <c r="O3007" s="66">
        <f t="shared" si="2089"/>
        <v>0</v>
      </c>
      <c r="P3007" s="66">
        <f t="shared" si="2089"/>
        <v>0</v>
      </c>
      <c r="Q3007" s="66">
        <f>SUM(Q3008:Q3009)</f>
        <v>18000</v>
      </c>
      <c r="R3007" s="66">
        <f>SUM(R3008:R3009)</f>
        <v>0</v>
      </c>
      <c r="S3007" s="66">
        <f>SUM(S3008:S3009)</f>
        <v>0</v>
      </c>
      <c r="T3007" s="66">
        <f t="shared" ref="T3007:X3007" si="2090">SUM(T3008:T3009)</f>
        <v>0</v>
      </c>
      <c r="U3007" s="66">
        <f t="shared" si="2090"/>
        <v>0</v>
      </c>
      <c r="V3007" s="66">
        <f t="shared" si="2090"/>
        <v>0</v>
      </c>
      <c r="W3007" s="66">
        <f t="shared" si="2090"/>
        <v>0</v>
      </c>
      <c r="X3007" s="66">
        <f t="shared" si="2090"/>
        <v>0</v>
      </c>
      <c r="Y3007" s="208">
        <f t="shared" si="2075"/>
        <v>0</v>
      </c>
    </row>
    <row r="3008" spans="1:25">
      <c r="A3008" s="23" t="s">
        <v>786</v>
      </c>
      <c r="B3008" s="23" t="s">
        <v>172</v>
      </c>
      <c r="C3008" s="23" t="s">
        <v>1208</v>
      </c>
      <c r="D3008" s="23" t="s">
        <v>1209</v>
      </c>
      <c r="E3008" s="22">
        <v>8213</v>
      </c>
      <c r="F3008" s="23"/>
      <c r="G3008" s="128" t="s">
        <v>3378</v>
      </c>
      <c r="H3008" s="32" t="s">
        <v>56</v>
      </c>
      <c r="I3008" s="44">
        <f t="shared" si="2055"/>
        <v>15000</v>
      </c>
      <c r="J3008" s="44">
        <v>0</v>
      </c>
      <c r="K3008" s="44">
        <f t="shared" si="2056"/>
        <v>15000</v>
      </c>
      <c r="L3008" s="44">
        <v>15000</v>
      </c>
      <c r="M3008" s="44">
        <v>0</v>
      </c>
      <c r="N3008" s="44">
        <v>0</v>
      </c>
      <c r="O3008" s="44">
        <v>0</v>
      </c>
      <c r="P3008" s="44">
        <v>0</v>
      </c>
      <c r="Q3008" s="44">
        <v>15000</v>
      </c>
      <c r="R3008" s="44">
        <v>0</v>
      </c>
      <c r="S3008" s="44">
        <v>0</v>
      </c>
      <c r="T3008" s="44">
        <f t="shared" si="2078"/>
        <v>0</v>
      </c>
      <c r="U3008" s="44"/>
      <c r="V3008" s="44"/>
      <c r="W3008" s="44"/>
      <c r="X3008" s="44">
        <f t="shared" si="2079"/>
        <v>0</v>
      </c>
      <c r="Y3008" s="209">
        <f t="shared" si="2075"/>
        <v>0</v>
      </c>
    </row>
    <row r="3009" spans="1:25">
      <c r="A3009" s="23" t="s">
        <v>786</v>
      </c>
      <c r="B3009" s="23" t="s">
        <v>172</v>
      </c>
      <c r="C3009" s="23" t="s">
        <v>1208</v>
      </c>
      <c r="D3009" s="23" t="s">
        <v>1209</v>
      </c>
      <c r="E3009" s="22">
        <v>8216</v>
      </c>
      <c r="F3009" s="23"/>
      <c r="G3009" s="128" t="s">
        <v>3378</v>
      </c>
      <c r="H3009" s="32" t="s">
        <v>59</v>
      </c>
      <c r="I3009" s="44">
        <f t="shared" ref="I3009:I3072" si="2091">SUM(J3009,K3009,O3009,P3009)</f>
        <v>3000</v>
      </c>
      <c r="J3009" s="44">
        <v>0</v>
      </c>
      <c r="K3009" s="44">
        <f t="shared" ref="K3009:K3072" si="2092">SUM(L3009,M3009,N3009)</f>
        <v>3000</v>
      </c>
      <c r="L3009" s="44">
        <v>3000</v>
      </c>
      <c r="M3009" s="44">
        <v>0</v>
      </c>
      <c r="N3009" s="44">
        <v>0</v>
      </c>
      <c r="O3009" s="44">
        <v>0</v>
      </c>
      <c r="P3009" s="44">
        <v>0</v>
      </c>
      <c r="Q3009" s="44">
        <v>3000</v>
      </c>
      <c r="R3009" s="44">
        <v>0</v>
      </c>
      <c r="S3009" s="44">
        <v>0</v>
      </c>
      <c r="T3009" s="44">
        <f t="shared" si="2078"/>
        <v>0</v>
      </c>
      <c r="U3009" s="44"/>
      <c r="V3009" s="44"/>
      <c r="W3009" s="44"/>
      <c r="X3009" s="44">
        <f t="shared" si="2079"/>
        <v>0</v>
      </c>
      <c r="Y3009" s="209">
        <f t="shared" si="2075"/>
        <v>0</v>
      </c>
    </row>
    <row r="3010" spans="1:25">
      <c r="A3010" s="32" t="s">
        <v>0</v>
      </c>
      <c r="B3010" s="32" t="s">
        <v>0</v>
      </c>
      <c r="C3010" s="32" t="s">
        <v>0</v>
      </c>
      <c r="D3010" s="32" t="s">
        <v>0</v>
      </c>
      <c r="E3010" s="32" t="s">
        <v>0</v>
      </c>
      <c r="F3010" s="32" t="s">
        <v>0</v>
      </c>
      <c r="G3010" s="154" t="s">
        <v>0</v>
      </c>
      <c r="H3010" s="30" t="s">
        <v>1218</v>
      </c>
      <c r="I3010" s="31">
        <f t="shared" si="2091"/>
        <v>1958406</v>
      </c>
      <c r="J3010" s="31">
        <f t="shared" ref="J3010:P3010" si="2093">SUM(J2980,J3003,J3006)</f>
        <v>1776906</v>
      </c>
      <c r="K3010" s="31">
        <f t="shared" si="2092"/>
        <v>181500</v>
      </c>
      <c r="L3010" s="31">
        <f t="shared" si="2093"/>
        <v>181500</v>
      </c>
      <c r="M3010" s="31">
        <f t="shared" si="2093"/>
        <v>0</v>
      </c>
      <c r="N3010" s="31">
        <f t="shared" si="2093"/>
        <v>0</v>
      </c>
      <c r="O3010" s="31">
        <f t="shared" si="2093"/>
        <v>0</v>
      </c>
      <c r="P3010" s="31">
        <f t="shared" si="2093"/>
        <v>0</v>
      </c>
      <c r="Q3010" s="31">
        <f>SUM(Q2980,Q3003,Q3006)</f>
        <v>2085166</v>
      </c>
      <c r="R3010" s="31">
        <f>SUM(R2980,R3003,R3006)</f>
        <v>1883459</v>
      </c>
      <c r="S3010" s="31">
        <f>SUM(S2980,S3003,S3006)</f>
        <v>1698093</v>
      </c>
      <c r="T3010" s="31">
        <f t="shared" ref="T3010:X3010" si="2094">SUM(T2980,T3003,T3006)</f>
        <v>185266</v>
      </c>
      <c r="U3010" s="31">
        <f t="shared" si="2094"/>
        <v>150921</v>
      </c>
      <c r="V3010" s="31">
        <f t="shared" si="2094"/>
        <v>19885</v>
      </c>
      <c r="W3010" s="31">
        <f t="shared" si="2094"/>
        <v>14460</v>
      </c>
      <c r="X3010" s="31">
        <f t="shared" si="2094"/>
        <v>1883359</v>
      </c>
      <c r="Y3010" s="220">
        <f t="shared" si="2075"/>
        <v>99.994690619758643</v>
      </c>
    </row>
    <row r="3011" spans="1:25" ht="15" thickBot="1">
      <c r="A3011" s="32" t="s">
        <v>0</v>
      </c>
      <c r="B3011" s="32" t="s">
        <v>0</v>
      </c>
      <c r="C3011" s="32" t="s">
        <v>0</v>
      </c>
      <c r="D3011" s="32" t="s">
        <v>0</v>
      </c>
      <c r="E3011" s="32" t="s">
        <v>0</v>
      </c>
      <c r="F3011" s="32" t="s">
        <v>0</v>
      </c>
      <c r="G3011" s="154" t="s">
        <v>0</v>
      </c>
      <c r="H3011" s="21" t="s">
        <v>170</v>
      </c>
      <c r="I3011" s="66">
        <f t="shared" si="2091"/>
        <v>41</v>
      </c>
      <c r="J3011" s="66">
        <v>41</v>
      </c>
      <c r="K3011" s="66">
        <f t="shared" si="2092"/>
        <v>0</v>
      </c>
      <c r="L3011" s="66" t="s">
        <v>0</v>
      </c>
      <c r="M3011" s="66" t="s">
        <v>0</v>
      </c>
      <c r="N3011" s="66" t="s">
        <v>0</v>
      </c>
      <c r="O3011" s="66" t="s">
        <v>0</v>
      </c>
      <c r="P3011" s="66" t="s">
        <v>0</v>
      </c>
      <c r="Q3011" s="66">
        <v>0</v>
      </c>
      <c r="R3011" s="66"/>
      <c r="S3011" s="66"/>
      <c r="T3011" s="66"/>
      <c r="U3011" s="66"/>
      <c r="V3011" s="66"/>
      <c r="W3011" s="66"/>
      <c r="X3011" s="66"/>
      <c r="Y3011" s="208">
        <v>0</v>
      </c>
    </row>
    <row r="3012" spans="1:25" ht="41.4" thickBot="1">
      <c r="A3012" s="252" t="s">
        <v>0</v>
      </c>
      <c r="B3012" s="252" t="s">
        <v>0</v>
      </c>
      <c r="C3012" s="252" t="s">
        <v>0</v>
      </c>
      <c r="D3012" s="252" t="s">
        <v>0</v>
      </c>
      <c r="E3012" s="252" t="s">
        <v>0</v>
      </c>
      <c r="F3012" s="252" t="s">
        <v>0</v>
      </c>
      <c r="G3012" s="258" t="s">
        <v>0</v>
      </c>
      <c r="H3012" s="24" t="s">
        <v>72</v>
      </c>
      <c r="I3012" s="1" t="s">
        <v>3093</v>
      </c>
      <c r="J3012" s="1" t="s">
        <v>3130</v>
      </c>
      <c r="K3012" s="1" t="s">
        <v>3</v>
      </c>
      <c r="L3012" s="1" t="s">
        <v>4</v>
      </c>
      <c r="M3012" s="1" t="s">
        <v>5</v>
      </c>
      <c r="N3012" s="1" t="s">
        <v>6</v>
      </c>
      <c r="O3012" s="1" t="s">
        <v>7</v>
      </c>
      <c r="P3012" s="1" t="s">
        <v>8</v>
      </c>
      <c r="Q3012" s="1" t="s">
        <v>3344</v>
      </c>
      <c r="R3012" s="1" t="s">
        <v>3427</v>
      </c>
      <c r="S3012" s="1" t="s">
        <v>3447</v>
      </c>
      <c r="T3012" s="1" t="s">
        <v>3448</v>
      </c>
      <c r="U3012" s="1" t="s">
        <v>3452</v>
      </c>
      <c r="V3012" s="1" t="s">
        <v>3449</v>
      </c>
      <c r="W3012" s="1" t="s">
        <v>3450</v>
      </c>
      <c r="X3012" s="1" t="s">
        <v>3451</v>
      </c>
      <c r="Y3012" s="216" t="s">
        <v>3385</v>
      </c>
    </row>
    <row r="3013" spans="1:25">
      <c r="A3013" s="253"/>
      <c r="B3013" s="253"/>
      <c r="C3013" s="253"/>
      <c r="D3013" s="253"/>
      <c r="E3013" s="253"/>
      <c r="F3013" s="253"/>
      <c r="G3013" s="259"/>
      <c r="H3013" s="33" t="s">
        <v>0</v>
      </c>
      <c r="I3013" s="45">
        <v>1</v>
      </c>
      <c r="J3013" s="45">
        <v>3</v>
      </c>
      <c r="K3013" s="45" t="s">
        <v>9</v>
      </c>
      <c r="L3013" s="45">
        <v>5</v>
      </c>
      <c r="M3013" s="45">
        <v>6</v>
      </c>
      <c r="N3013" s="45">
        <v>7</v>
      </c>
      <c r="O3013" s="45">
        <v>8</v>
      </c>
      <c r="P3013" s="45">
        <v>9</v>
      </c>
      <c r="Q3013" s="45">
        <v>1</v>
      </c>
      <c r="R3013" s="45">
        <v>2</v>
      </c>
      <c r="S3013" s="45">
        <v>3</v>
      </c>
      <c r="T3013" s="45" t="s">
        <v>3453</v>
      </c>
      <c r="U3013" s="45">
        <v>5</v>
      </c>
      <c r="V3013" s="45">
        <v>6</v>
      </c>
      <c r="W3013" s="45">
        <v>7</v>
      </c>
      <c r="X3013" s="45" t="s">
        <v>3454</v>
      </c>
      <c r="Y3013" s="276">
        <v>9</v>
      </c>
    </row>
    <row r="3014" spans="1:25">
      <c r="A3014" s="253"/>
      <c r="B3014" s="253"/>
      <c r="C3014" s="253"/>
      <c r="D3014" s="253"/>
      <c r="E3014" s="253"/>
      <c r="F3014" s="253"/>
      <c r="G3014" s="259"/>
      <c r="H3014" s="34" t="s">
        <v>108</v>
      </c>
      <c r="I3014" s="35">
        <f t="shared" si="2091"/>
        <v>1958406</v>
      </c>
      <c r="J3014" s="35">
        <f t="shared" ref="J3014:P3014" si="2095">SUM(J3010)</f>
        <v>1776906</v>
      </c>
      <c r="K3014" s="35">
        <f t="shared" si="2092"/>
        <v>181500</v>
      </c>
      <c r="L3014" s="35">
        <f t="shared" si="2095"/>
        <v>181500</v>
      </c>
      <c r="M3014" s="35">
        <f t="shared" si="2095"/>
        <v>0</v>
      </c>
      <c r="N3014" s="35">
        <f t="shared" si="2095"/>
        <v>0</v>
      </c>
      <c r="O3014" s="35">
        <f t="shared" si="2095"/>
        <v>0</v>
      </c>
      <c r="P3014" s="35">
        <f t="shared" si="2095"/>
        <v>0</v>
      </c>
      <c r="Q3014" s="35">
        <f>SUM(Q3010)</f>
        <v>2085166</v>
      </c>
      <c r="R3014" s="35">
        <f>SUM(R3010)</f>
        <v>1883459</v>
      </c>
      <c r="S3014" s="35">
        <f>SUM(S3010)</f>
        <v>1698093</v>
      </c>
      <c r="T3014" s="35">
        <f t="shared" ref="T3014:X3014" si="2096">SUM(T3010)</f>
        <v>185266</v>
      </c>
      <c r="U3014" s="35">
        <f t="shared" si="2096"/>
        <v>150921</v>
      </c>
      <c r="V3014" s="35">
        <f t="shared" si="2096"/>
        <v>19885</v>
      </c>
      <c r="W3014" s="35">
        <f t="shared" si="2096"/>
        <v>14460</v>
      </c>
      <c r="X3014" s="35">
        <f t="shared" si="2096"/>
        <v>1883359</v>
      </c>
      <c r="Y3014" s="218">
        <f t="shared" ref="Y3014:Y3015" si="2097">IF(R3014=0,0,(X3014/R3014)*100)</f>
        <v>99.994690619758643</v>
      </c>
    </row>
    <row r="3015" spans="1:25">
      <c r="A3015" s="253"/>
      <c r="B3015" s="253"/>
      <c r="C3015" s="253"/>
      <c r="D3015" s="253"/>
      <c r="E3015" s="253"/>
      <c r="F3015" s="253"/>
      <c r="G3015" s="259"/>
      <c r="H3015" s="36" t="s">
        <v>69</v>
      </c>
      <c r="I3015" s="35">
        <f t="shared" si="2091"/>
        <v>1958406</v>
      </c>
      <c r="J3015" s="35">
        <f t="shared" ref="J3015:P3015" si="2098">SUM(J3014)</f>
        <v>1776906</v>
      </c>
      <c r="K3015" s="35">
        <f t="shared" si="2092"/>
        <v>181500</v>
      </c>
      <c r="L3015" s="35">
        <f t="shared" si="2098"/>
        <v>181500</v>
      </c>
      <c r="M3015" s="35">
        <f t="shared" si="2098"/>
        <v>0</v>
      </c>
      <c r="N3015" s="35">
        <f t="shared" si="2098"/>
        <v>0</v>
      </c>
      <c r="O3015" s="35">
        <f t="shared" si="2098"/>
        <v>0</v>
      </c>
      <c r="P3015" s="35">
        <f t="shared" si="2098"/>
        <v>0</v>
      </c>
      <c r="Q3015" s="35">
        <f>SUM(Q3014)</f>
        <v>2085166</v>
      </c>
      <c r="R3015" s="35">
        <f>SUM(R3014)</f>
        <v>1883459</v>
      </c>
      <c r="S3015" s="35">
        <f>SUM(S3014)</f>
        <v>1698093</v>
      </c>
      <c r="T3015" s="35">
        <f t="shared" ref="T3015:X3015" si="2099">SUM(T3014)</f>
        <v>185266</v>
      </c>
      <c r="U3015" s="35">
        <f t="shared" si="2099"/>
        <v>150921</v>
      </c>
      <c r="V3015" s="35">
        <f t="shared" si="2099"/>
        <v>19885</v>
      </c>
      <c r="W3015" s="35">
        <f t="shared" si="2099"/>
        <v>14460</v>
      </c>
      <c r="X3015" s="35">
        <f t="shared" si="2099"/>
        <v>1883359</v>
      </c>
      <c r="Y3015" s="218">
        <f t="shared" si="2097"/>
        <v>99.994690619758643</v>
      </c>
    </row>
    <row r="3016" spans="1:25" ht="15" thickBot="1">
      <c r="A3016" s="254"/>
      <c r="B3016" s="254"/>
      <c r="C3016" s="254"/>
      <c r="D3016" s="254"/>
      <c r="E3016" s="254"/>
      <c r="F3016" s="254"/>
      <c r="G3016" s="260"/>
    </row>
    <row r="3017" spans="1:25" ht="41.4" thickBot="1">
      <c r="A3017" s="24" t="s">
        <v>123</v>
      </c>
      <c r="B3017" s="24" t="s">
        <v>124</v>
      </c>
      <c r="C3017" s="24" t="s">
        <v>125</v>
      </c>
      <c r="D3017" s="25" t="s">
        <v>0</v>
      </c>
      <c r="E3017" s="24" t="s">
        <v>126</v>
      </c>
      <c r="F3017" s="24" t="s">
        <v>127</v>
      </c>
      <c r="G3017" s="151" t="s">
        <v>128</v>
      </c>
      <c r="H3017" s="24" t="s">
        <v>1</v>
      </c>
      <c r="I3017" s="1" t="s">
        <v>3093</v>
      </c>
      <c r="J3017" s="1" t="s">
        <v>3130</v>
      </c>
      <c r="K3017" s="1" t="s">
        <v>3</v>
      </c>
      <c r="L3017" s="1" t="s">
        <v>4</v>
      </c>
      <c r="M3017" s="1" t="s">
        <v>5</v>
      </c>
      <c r="N3017" s="1" t="s">
        <v>6</v>
      </c>
      <c r="O3017" s="1" t="s">
        <v>7</v>
      </c>
      <c r="P3017" s="1" t="s">
        <v>8</v>
      </c>
      <c r="Q3017" s="1" t="s">
        <v>3344</v>
      </c>
      <c r="R3017" s="1" t="s">
        <v>3427</v>
      </c>
      <c r="S3017" s="1" t="s">
        <v>3447</v>
      </c>
      <c r="T3017" s="1" t="s">
        <v>3448</v>
      </c>
      <c r="U3017" s="1" t="s">
        <v>3452</v>
      </c>
      <c r="V3017" s="1" t="s">
        <v>3449</v>
      </c>
      <c r="W3017" s="1" t="s">
        <v>3450</v>
      </c>
      <c r="X3017" s="1" t="s">
        <v>3451</v>
      </c>
      <c r="Y3017" s="216" t="s">
        <v>3385</v>
      </c>
    </row>
    <row r="3018" spans="1:25">
      <c r="A3018" s="26" t="s">
        <v>0</v>
      </c>
      <c r="B3018" s="26" t="s">
        <v>0</v>
      </c>
      <c r="C3018" s="26" t="s">
        <v>0</v>
      </c>
      <c r="D3018" s="27" t="s">
        <v>0</v>
      </c>
      <c r="E3018" s="27" t="s">
        <v>0</v>
      </c>
      <c r="F3018" s="28" t="s">
        <v>0</v>
      </c>
      <c r="G3018" s="152" t="s">
        <v>0</v>
      </c>
      <c r="H3018" s="29" t="s">
        <v>0</v>
      </c>
      <c r="I3018" s="45">
        <v>1</v>
      </c>
      <c r="J3018" s="45">
        <v>3</v>
      </c>
      <c r="K3018" s="45" t="s">
        <v>9</v>
      </c>
      <c r="L3018" s="45">
        <v>5</v>
      </c>
      <c r="M3018" s="45">
        <v>6</v>
      </c>
      <c r="N3018" s="45">
        <v>7</v>
      </c>
      <c r="O3018" s="45">
        <v>8</v>
      </c>
      <c r="P3018" s="45">
        <v>9</v>
      </c>
      <c r="Q3018" s="45">
        <v>1</v>
      </c>
      <c r="R3018" s="45">
        <v>2</v>
      </c>
      <c r="S3018" s="45">
        <v>3</v>
      </c>
      <c r="T3018" s="45" t="s">
        <v>3453</v>
      </c>
      <c r="U3018" s="45">
        <v>5</v>
      </c>
      <c r="V3018" s="45">
        <v>6</v>
      </c>
      <c r="W3018" s="45">
        <v>7</v>
      </c>
      <c r="X3018" s="45" t="s">
        <v>3454</v>
      </c>
      <c r="Y3018" s="276">
        <v>9</v>
      </c>
    </row>
    <row r="3019" spans="1:25">
      <c r="A3019" s="133" t="s">
        <v>786</v>
      </c>
      <c r="B3019" s="133" t="s">
        <v>172</v>
      </c>
      <c r="C3019" s="109" t="s">
        <v>1219</v>
      </c>
      <c r="D3019" s="109" t="s">
        <v>1220</v>
      </c>
      <c r="E3019" s="98" t="s">
        <v>0</v>
      </c>
      <c r="F3019" s="98" t="s">
        <v>0</v>
      </c>
      <c r="G3019" s="153" t="s">
        <v>0</v>
      </c>
      <c r="H3019" s="98" t="s">
        <v>1221</v>
      </c>
      <c r="I3019" s="110"/>
      <c r="J3019" s="110"/>
      <c r="K3019" s="110"/>
      <c r="L3019" s="110" t="s">
        <v>0</v>
      </c>
      <c r="M3019" s="110" t="s">
        <v>0</v>
      </c>
      <c r="N3019" s="110" t="s">
        <v>0</v>
      </c>
      <c r="O3019" s="110" t="s">
        <v>0</v>
      </c>
      <c r="P3019" s="110" t="s">
        <v>0</v>
      </c>
      <c r="Q3019" s="110"/>
      <c r="R3019" s="110"/>
      <c r="S3019" s="110"/>
      <c r="T3019" s="110" t="s">
        <v>0</v>
      </c>
      <c r="U3019" s="110" t="s">
        <v>0</v>
      </c>
      <c r="V3019" s="110" t="s">
        <v>0</v>
      </c>
      <c r="W3019" s="110" t="s">
        <v>0</v>
      </c>
      <c r="X3019" s="110" t="s">
        <v>0</v>
      </c>
      <c r="Y3019" s="217"/>
    </row>
    <row r="3020" spans="1:25" ht="20.399999999999999">
      <c r="A3020" s="20" t="s">
        <v>0</v>
      </c>
      <c r="B3020" s="20" t="s">
        <v>0</v>
      </c>
      <c r="C3020" s="20" t="s">
        <v>0</v>
      </c>
      <c r="D3020" s="21" t="s">
        <v>0</v>
      </c>
      <c r="E3020" s="21" t="s">
        <v>0</v>
      </c>
      <c r="F3020" s="21" t="s">
        <v>0</v>
      </c>
      <c r="G3020" s="150" t="s">
        <v>0</v>
      </c>
      <c r="H3020" s="30" t="s">
        <v>33</v>
      </c>
      <c r="I3020" s="31">
        <f t="shared" si="2091"/>
        <v>1867307</v>
      </c>
      <c r="J3020" s="31">
        <f t="shared" ref="J3020:P3020" si="2100">SUM(J3021,J3029,J3031)</f>
        <v>1837457</v>
      </c>
      <c r="K3020" s="31">
        <f t="shared" si="2092"/>
        <v>29850</v>
      </c>
      <c r="L3020" s="31">
        <f t="shared" si="2100"/>
        <v>27600</v>
      </c>
      <c r="M3020" s="31">
        <f t="shared" si="2100"/>
        <v>0</v>
      </c>
      <c r="N3020" s="31">
        <f t="shared" si="2100"/>
        <v>2250</v>
      </c>
      <c r="O3020" s="31">
        <f t="shared" si="2100"/>
        <v>0</v>
      </c>
      <c r="P3020" s="31">
        <f t="shared" si="2100"/>
        <v>0</v>
      </c>
      <c r="Q3020" s="31">
        <f>SUM(Q3021,Q3029,Q3031)</f>
        <v>1969430</v>
      </c>
      <c r="R3020" s="31">
        <f>SUM(R3021,R3029,R3031)</f>
        <v>1918830</v>
      </c>
      <c r="S3020" s="31">
        <f>SUM(S3021,S3029,S3031)</f>
        <v>1536151</v>
      </c>
      <c r="T3020" s="31">
        <f t="shared" ref="T3020:X3020" si="2101">SUM(T3021,T3029,T3031)</f>
        <v>382679</v>
      </c>
      <c r="U3020" s="31">
        <f t="shared" si="2101"/>
        <v>152473</v>
      </c>
      <c r="V3020" s="31">
        <f t="shared" si="2101"/>
        <v>144800</v>
      </c>
      <c r="W3020" s="31">
        <f t="shared" si="2101"/>
        <v>85406</v>
      </c>
      <c r="X3020" s="31">
        <f t="shared" si="2101"/>
        <v>1918830</v>
      </c>
      <c r="Y3020" s="220">
        <f t="shared" ref="Y3020:Y3050" si="2102">IF(R3020=0,0,(X3020/R3020)*100)</f>
        <v>100</v>
      </c>
    </row>
    <row r="3021" spans="1:25">
      <c r="A3021" s="23" t="s">
        <v>786</v>
      </c>
      <c r="B3021" s="23" t="s">
        <v>172</v>
      </c>
      <c r="C3021" s="23" t="s">
        <v>1219</v>
      </c>
      <c r="D3021" s="23" t="s">
        <v>1220</v>
      </c>
      <c r="E3021" s="21" t="s">
        <v>132</v>
      </c>
      <c r="F3021" s="21" t="s">
        <v>0</v>
      </c>
      <c r="G3021" s="150" t="s">
        <v>0</v>
      </c>
      <c r="H3021" s="21" t="s">
        <v>11</v>
      </c>
      <c r="I3021" s="66">
        <f t="shared" si="2091"/>
        <v>1566595</v>
      </c>
      <c r="J3021" s="66">
        <f t="shared" ref="J3021:P3021" si="2103">SUM(J3022,J3023)</f>
        <v>1566595</v>
      </c>
      <c r="K3021" s="66">
        <f t="shared" si="2092"/>
        <v>0</v>
      </c>
      <c r="L3021" s="66">
        <f t="shared" si="2103"/>
        <v>0</v>
      </c>
      <c r="M3021" s="66">
        <f t="shared" si="2103"/>
        <v>0</v>
      </c>
      <c r="N3021" s="66">
        <f t="shared" si="2103"/>
        <v>0</v>
      </c>
      <c r="O3021" s="66">
        <f t="shared" si="2103"/>
        <v>0</v>
      </c>
      <c r="P3021" s="66">
        <f t="shared" si="2103"/>
        <v>0</v>
      </c>
      <c r="Q3021" s="66">
        <f>SUM(Q3022,Q3023)</f>
        <v>1634986</v>
      </c>
      <c r="R3021" s="66">
        <f>SUM(R3022,R3023)</f>
        <v>1634986</v>
      </c>
      <c r="S3021" s="66">
        <f>SUM(S3022,S3023)</f>
        <v>1320104</v>
      </c>
      <c r="T3021" s="66">
        <f t="shared" ref="T3021:X3021" si="2104">SUM(T3022,T3023)</f>
        <v>314882</v>
      </c>
      <c r="U3021" s="66">
        <f t="shared" si="2104"/>
        <v>122373</v>
      </c>
      <c r="V3021" s="66">
        <f t="shared" si="2104"/>
        <v>120000</v>
      </c>
      <c r="W3021" s="66">
        <f t="shared" si="2104"/>
        <v>72509</v>
      </c>
      <c r="X3021" s="66">
        <f t="shared" si="2104"/>
        <v>1634986</v>
      </c>
      <c r="Y3021" s="208">
        <f t="shared" si="2102"/>
        <v>100</v>
      </c>
    </row>
    <row r="3022" spans="1:25">
      <c r="A3022" s="23" t="s">
        <v>786</v>
      </c>
      <c r="B3022" s="23" t="s">
        <v>172</v>
      </c>
      <c r="C3022" s="23" t="s">
        <v>1219</v>
      </c>
      <c r="D3022" s="23" t="s">
        <v>1220</v>
      </c>
      <c r="E3022" s="22">
        <v>6111</v>
      </c>
      <c r="F3022" s="23"/>
      <c r="G3022" s="128" t="s">
        <v>3378</v>
      </c>
      <c r="H3022" s="32" t="s">
        <v>12</v>
      </c>
      <c r="I3022" s="44">
        <f t="shared" si="2091"/>
        <v>1372295</v>
      </c>
      <c r="J3022" s="44">
        <v>1372295</v>
      </c>
      <c r="K3022" s="44">
        <f t="shared" si="2092"/>
        <v>0</v>
      </c>
      <c r="L3022" s="44">
        <v>0</v>
      </c>
      <c r="M3022" s="44">
        <v>0</v>
      </c>
      <c r="N3022" s="44">
        <v>0</v>
      </c>
      <c r="O3022" s="44">
        <v>0</v>
      </c>
      <c r="P3022" s="44">
        <v>0</v>
      </c>
      <c r="Q3022" s="44">
        <v>1437388</v>
      </c>
      <c r="R3022" s="44">
        <v>1437388</v>
      </c>
      <c r="S3022" s="44">
        <v>1124879</v>
      </c>
      <c r="T3022" s="44">
        <f t="shared" ref="T3022:T3049" si="2105">U3022+V3022+W3022</f>
        <v>312509</v>
      </c>
      <c r="U3022" s="44">
        <v>120000</v>
      </c>
      <c r="V3022" s="44">
        <v>120000</v>
      </c>
      <c r="W3022" s="44">
        <v>72509</v>
      </c>
      <c r="X3022" s="44">
        <f t="shared" ref="X3022:X3049" si="2106">S3022+T3022</f>
        <v>1437388</v>
      </c>
      <c r="Y3022" s="209">
        <f t="shared" si="2102"/>
        <v>100</v>
      </c>
    </row>
    <row r="3023" spans="1:25">
      <c r="A3023" s="20" t="s">
        <v>786</v>
      </c>
      <c r="B3023" s="20" t="s">
        <v>172</v>
      </c>
      <c r="C3023" s="20" t="s">
        <v>1219</v>
      </c>
      <c r="D3023" s="20" t="s">
        <v>1220</v>
      </c>
      <c r="E3023" s="20" t="s">
        <v>134</v>
      </c>
      <c r="F3023" s="23" t="s">
        <v>0</v>
      </c>
      <c r="G3023" s="154" t="s">
        <v>0</v>
      </c>
      <c r="H3023" s="21" t="s">
        <v>13</v>
      </c>
      <c r="I3023" s="66">
        <f t="shared" si="2091"/>
        <v>194300</v>
      </c>
      <c r="J3023" s="66">
        <f t="shared" ref="J3023:P3023" si="2107">SUM(J3024:J3028)</f>
        <v>194300</v>
      </c>
      <c r="K3023" s="66">
        <f t="shared" si="2092"/>
        <v>0</v>
      </c>
      <c r="L3023" s="66">
        <f t="shared" si="2107"/>
        <v>0</v>
      </c>
      <c r="M3023" s="66">
        <f t="shared" si="2107"/>
        <v>0</v>
      </c>
      <c r="N3023" s="66">
        <f t="shared" si="2107"/>
        <v>0</v>
      </c>
      <c r="O3023" s="66">
        <f t="shared" si="2107"/>
        <v>0</v>
      </c>
      <c r="P3023" s="66">
        <f t="shared" si="2107"/>
        <v>0</v>
      </c>
      <c r="Q3023" s="66">
        <f>SUM(Q3024:Q3028)</f>
        <v>197598</v>
      </c>
      <c r="R3023" s="66">
        <f>SUM(R3024:R3028)</f>
        <v>197598</v>
      </c>
      <c r="S3023" s="66">
        <f>SUM(S3024:S3028)</f>
        <v>195225</v>
      </c>
      <c r="T3023" s="66">
        <f t="shared" ref="T3023:X3023" si="2108">SUM(T3024:T3028)</f>
        <v>2373</v>
      </c>
      <c r="U3023" s="66">
        <f t="shared" si="2108"/>
        <v>2373</v>
      </c>
      <c r="V3023" s="66">
        <f t="shared" si="2108"/>
        <v>0</v>
      </c>
      <c r="W3023" s="66">
        <f t="shared" si="2108"/>
        <v>0</v>
      </c>
      <c r="X3023" s="66">
        <f t="shared" si="2108"/>
        <v>197598</v>
      </c>
      <c r="Y3023" s="208">
        <f t="shared" si="2102"/>
        <v>100</v>
      </c>
    </row>
    <row r="3024" spans="1:25">
      <c r="A3024" s="23" t="s">
        <v>786</v>
      </c>
      <c r="B3024" s="23" t="s">
        <v>172</v>
      </c>
      <c r="C3024" s="23" t="s">
        <v>1219</v>
      </c>
      <c r="D3024" s="23" t="s">
        <v>1220</v>
      </c>
      <c r="E3024" s="22">
        <v>6112</v>
      </c>
      <c r="F3024" s="23" t="s">
        <v>1222</v>
      </c>
      <c r="G3024" s="128" t="s">
        <v>3378</v>
      </c>
      <c r="H3024" s="32" t="s">
        <v>16</v>
      </c>
      <c r="I3024" s="44">
        <f t="shared" si="2091"/>
        <v>34000</v>
      </c>
      <c r="J3024" s="44">
        <v>34000</v>
      </c>
      <c r="K3024" s="44">
        <f t="shared" si="2092"/>
        <v>0</v>
      </c>
      <c r="L3024" s="44">
        <v>0</v>
      </c>
      <c r="M3024" s="44">
        <v>0</v>
      </c>
      <c r="N3024" s="44">
        <v>0</v>
      </c>
      <c r="O3024" s="44">
        <v>0</v>
      </c>
      <c r="P3024" s="44">
        <v>0</v>
      </c>
      <c r="Q3024" s="44">
        <v>34000</v>
      </c>
      <c r="R3024" s="44">
        <v>34000</v>
      </c>
      <c r="S3024" s="44">
        <v>33747</v>
      </c>
      <c r="T3024" s="44">
        <f t="shared" si="2105"/>
        <v>253</v>
      </c>
      <c r="U3024" s="44">
        <v>253</v>
      </c>
      <c r="V3024" s="44"/>
      <c r="W3024" s="44"/>
      <c r="X3024" s="44">
        <f t="shared" si="2106"/>
        <v>34000</v>
      </c>
      <c r="Y3024" s="209">
        <f t="shared" si="2102"/>
        <v>100</v>
      </c>
    </row>
    <row r="3025" spans="1:25">
      <c r="A3025" s="23" t="s">
        <v>786</v>
      </c>
      <c r="B3025" s="23" t="s">
        <v>172</v>
      </c>
      <c r="C3025" s="23" t="s">
        <v>1219</v>
      </c>
      <c r="D3025" s="23" t="s">
        <v>1220</v>
      </c>
      <c r="E3025" s="22">
        <v>6112</v>
      </c>
      <c r="F3025" s="23" t="s">
        <v>1223</v>
      </c>
      <c r="G3025" s="128" t="s">
        <v>3378</v>
      </c>
      <c r="H3025" s="32" t="s">
        <v>19</v>
      </c>
      <c r="I3025" s="44">
        <f t="shared" si="2091"/>
        <v>113000</v>
      </c>
      <c r="J3025" s="44">
        <v>113000</v>
      </c>
      <c r="K3025" s="44">
        <f t="shared" si="2092"/>
        <v>0</v>
      </c>
      <c r="L3025" s="44">
        <v>0</v>
      </c>
      <c r="M3025" s="44">
        <v>0</v>
      </c>
      <c r="N3025" s="44">
        <v>0</v>
      </c>
      <c r="O3025" s="44">
        <v>0</v>
      </c>
      <c r="P3025" s="44">
        <v>0</v>
      </c>
      <c r="Q3025" s="44">
        <v>113000</v>
      </c>
      <c r="R3025" s="44">
        <v>113000</v>
      </c>
      <c r="S3025" s="44">
        <v>110880</v>
      </c>
      <c r="T3025" s="44">
        <f t="shared" si="2105"/>
        <v>2120</v>
      </c>
      <c r="U3025" s="44">
        <v>2120</v>
      </c>
      <c r="V3025" s="44"/>
      <c r="W3025" s="44"/>
      <c r="X3025" s="44">
        <f t="shared" si="2106"/>
        <v>113000</v>
      </c>
      <c r="Y3025" s="209">
        <f t="shared" si="2102"/>
        <v>100</v>
      </c>
    </row>
    <row r="3026" spans="1:25">
      <c r="A3026" s="23" t="s">
        <v>786</v>
      </c>
      <c r="B3026" s="23" t="s">
        <v>172</v>
      </c>
      <c r="C3026" s="23" t="s">
        <v>1219</v>
      </c>
      <c r="D3026" s="23" t="s">
        <v>1220</v>
      </c>
      <c r="E3026" s="22">
        <v>6112</v>
      </c>
      <c r="F3026" s="23" t="s">
        <v>1224</v>
      </c>
      <c r="G3026" s="128" t="s">
        <v>3378</v>
      </c>
      <c r="H3026" s="32" t="s">
        <v>17</v>
      </c>
      <c r="I3026" s="44">
        <f t="shared" si="2091"/>
        <v>27500</v>
      </c>
      <c r="J3026" s="44">
        <v>27500</v>
      </c>
      <c r="K3026" s="44">
        <f t="shared" si="2092"/>
        <v>0</v>
      </c>
      <c r="L3026" s="44">
        <v>0</v>
      </c>
      <c r="M3026" s="44">
        <v>0</v>
      </c>
      <c r="N3026" s="44">
        <v>0</v>
      </c>
      <c r="O3026" s="44">
        <v>0</v>
      </c>
      <c r="P3026" s="44">
        <v>0</v>
      </c>
      <c r="Q3026" s="44">
        <v>30798</v>
      </c>
      <c r="R3026" s="44">
        <v>30798</v>
      </c>
      <c r="S3026" s="44">
        <v>30798</v>
      </c>
      <c r="T3026" s="44">
        <f t="shared" si="2105"/>
        <v>0</v>
      </c>
      <c r="U3026" s="44"/>
      <c r="V3026" s="44"/>
      <c r="W3026" s="44"/>
      <c r="X3026" s="44">
        <f t="shared" si="2106"/>
        <v>30798</v>
      </c>
      <c r="Y3026" s="209">
        <f t="shared" si="2102"/>
        <v>100</v>
      </c>
    </row>
    <row r="3027" spans="1:25">
      <c r="A3027" s="23" t="s">
        <v>786</v>
      </c>
      <c r="B3027" s="23" t="s">
        <v>172</v>
      </c>
      <c r="C3027" s="23" t="s">
        <v>1219</v>
      </c>
      <c r="D3027" s="23" t="s">
        <v>1220</v>
      </c>
      <c r="E3027" s="22">
        <v>6112</v>
      </c>
      <c r="F3027" s="23" t="s">
        <v>1225</v>
      </c>
      <c r="G3027" s="128" t="s">
        <v>3378</v>
      </c>
      <c r="H3027" s="32" t="s">
        <v>15</v>
      </c>
      <c r="I3027" s="44">
        <f t="shared" si="2091"/>
        <v>0</v>
      </c>
      <c r="J3027" s="44">
        <v>0</v>
      </c>
      <c r="K3027" s="44">
        <f t="shared" si="2092"/>
        <v>0</v>
      </c>
      <c r="L3027" s="44">
        <v>0</v>
      </c>
      <c r="M3027" s="44">
        <v>0</v>
      </c>
      <c r="N3027" s="44">
        <v>0</v>
      </c>
      <c r="O3027" s="44">
        <v>0</v>
      </c>
      <c r="P3027" s="44">
        <v>0</v>
      </c>
      <c r="Q3027" s="44">
        <v>0</v>
      </c>
      <c r="R3027" s="44">
        <v>0</v>
      </c>
      <c r="S3027" s="44">
        <v>0</v>
      </c>
      <c r="T3027" s="44">
        <f t="shared" si="2105"/>
        <v>0</v>
      </c>
      <c r="U3027" s="44"/>
      <c r="V3027" s="44"/>
      <c r="W3027" s="44"/>
      <c r="X3027" s="44">
        <f t="shared" si="2106"/>
        <v>0</v>
      </c>
      <c r="Y3027" s="209">
        <f t="shared" si="2102"/>
        <v>0</v>
      </c>
    </row>
    <row r="3028" spans="1:25">
      <c r="A3028" s="23" t="s">
        <v>786</v>
      </c>
      <c r="B3028" s="23" t="s">
        <v>172</v>
      </c>
      <c r="C3028" s="23" t="s">
        <v>1219</v>
      </c>
      <c r="D3028" s="23" t="s">
        <v>1220</v>
      </c>
      <c r="E3028" s="22">
        <v>6112</v>
      </c>
      <c r="F3028" s="23" t="s">
        <v>1226</v>
      </c>
      <c r="G3028" s="128" t="s">
        <v>3378</v>
      </c>
      <c r="H3028" s="32" t="s">
        <v>18</v>
      </c>
      <c r="I3028" s="44">
        <f t="shared" si="2091"/>
        <v>19800</v>
      </c>
      <c r="J3028" s="44">
        <v>19800</v>
      </c>
      <c r="K3028" s="44">
        <f t="shared" si="2092"/>
        <v>0</v>
      </c>
      <c r="L3028" s="44">
        <v>0</v>
      </c>
      <c r="M3028" s="44">
        <v>0</v>
      </c>
      <c r="N3028" s="44">
        <v>0</v>
      </c>
      <c r="O3028" s="44">
        <v>0</v>
      </c>
      <c r="P3028" s="44">
        <v>0</v>
      </c>
      <c r="Q3028" s="44">
        <v>19800</v>
      </c>
      <c r="R3028" s="44">
        <v>19800</v>
      </c>
      <c r="S3028" s="44">
        <v>19800</v>
      </c>
      <c r="T3028" s="44">
        <f t="shared" si="2105"/>
        <v>0</v>
      </c>
      <c r="U3028" s="44"/>
      <c r="V3028" s="44"/>
      <c r="W3028" s="44"/>
      <c r="X3028" s="44">
        <f t="shared" si="2106"/>
        <v>19800</v>
      </c>
      <c r="Y3028" s="209">
        <f t="shared" si="2102"/>
        <v>100</v>
      </c>
    </row>
    <row r="3029" spans="1:25">
      <c r="A3029" s="23" t="s">
        <v>786</v>
      </c>
      <c r="B3029" s="23" t="s">
        <v>172</v>
      </c>
      <c r="C3029" s="23" t="s">
        <v>1219</v>
      </c>
      <c r="D3029" s="23" t="s">
        <v>1220</v>
      </c>
      <c r="E3029" s="21" t="s">
        <v>139</v>
      </c>
      <c r="F3029" s="21" t="s">
        <v>0</v>
      </c>
      <c r="G3029" s="150" t="s">
        <v>0</v>
      </c>
      <c r="H3029" s="21" t="s">
        <v>21</v>
      </c>
      <c r="I3029" s="66">
        <f t="shared" si="2091"/>
        <v>139662</v>
      </c>
      <c r="J3029" s="66">
        <f t="shared" ref="J3029:X3029" si="2109">SUM(J3030)</f>
        <v>139662</v>
      </c>
      <c r="K3029" s="66">
        <f t="shared" si="2092"/>
        <v>0</v>
      </c>
      <c r="L3029" s="66">
        <f t="shared" si="2109"/>
        <v>0</v>
      </c>
      <c r="M3029" s="66">
        <f t="shared" si="2109"/>
        <v>0</v>
      </c>
      <c r="N3029" s="66">
        <f t="shared" si="2109"/>
        <v>0</v>
      </c>
      <c r="O3029" s="66">
        <f t="shared" si="2109"/>
        <v>0</v>
      </c>
      <c r="P3029" s="66">
        <f t="shared" si="2109"/>
        <v>0</v>
      </c>
      <c r="Q3029" s="66">
        <f t="shared" si="2109"/>
        <v>146497</v>
      </c>
      <c r="R3029" s="66">
        <f t="shared" si="2109"/>
        <v>146497</v>
      </c>
      <c r="S3029" s="66">
        <f t="shared" si="2109"/>
        <v>118490</v>
      </c>
      <c r="T3029" s="66">
        <f t="shared" si="2109"/>
        <v>28007</v>
      </c>
      <c r="U3029" s="66">
        <f t="shared" si="2109"/>
        <v>12600</v>
      </c>
      <c r="V3029" s="66">
        <f t="shared" si="2109"/>
        <v>12600</v>
      </c>
      <c r="W3029" s="66">
        <f t="shared" si="2109"/>
        <v>2807</v>
      </c>
      <c r="X3029" s="66">
        <f t="shared" si="2109"/>
        <v>146497</v>
      </c>
      <c r="Y3029" s="208">
        <f t="shared" si="2102"/>
        <v>100</v>
      </c>
    </row>
    <row r="3030" spans="1:25">
      <c r="A3030" s="23" t="s">
        <v>786</v>
      </c>
      <c r="B3030" s="23" t="s">
        <v>172</v>
      </c>
      <c r="C3030" s="23" t="s">
        <v>1219</v>
      </c>
      <c r="D3030" s="23" t="s">
        <v>1220</v>
      </c>
      <c r="E3030" s="22">
        <v>6121</v>
      </c>
      <c r="F3030" s="23"/>
      <c r="G3030" s="128" t="s">
        <v>3378</v>
      </c>
      <c r="H3030" s="32" t="s">
        <v>22</v>
      </c>
      <c r="I3030" s="44">
        <f t="shared" si="2091"/>
        <v>139662</v>
      </c>
      <c r="J3030" s="44">
        <v>139662</v>
      </c>
      <c r="K3030" s="44">
        <f t="shared" si="2092"/>
        <v>0</v>
      </c>
      <c r="L3030" s="44">
        <v>0</v>
      </c>
      <c r="M3030" s="44">
        <v>0</v>
      </c>
      <c r="N3030" s="44">
        <v>0</v>
      </c>
      <c r="O3030" s="44">
        <v>0</v>
      </c>
      <c r="P3030" s="44">
        <v>0</v>
      </c>
      <c r="Q3030" s="44">
        <v>146497</v>
      </c>
      <c r="R3030" s="44">
        <v>146497</v>
      </c>
      <c r="S3030" s="44">
        <v>118490</v>
      </c>
      <c r="T3030" s="44">
        <f t="shared" si="2105"/>
        <v>28007</v>
      </c>
      <c r="U3030" s="44">
        <v>12600</v>
      </c>
      <c r="V3030" s="44">
        <v>12600</v>
      </c>
      <c r="W3030" s="44">
        <v>2807</v>
      </c>
      <c r="X3030" s="44">
        <f t="shared" si="2106"/>
        <v>146497</v>
      </c>
      <c r="Y3030" s="209">
        <f t="shared" si="2102"/>
        <v>100</v>
      </c>
    </row>
    <row r="3031" spans="1:25">
      <c r="A3031" s="23" t="s">
        <v>786</v>
      </c>
      <c r="B3031" s="23" t="s">
        <v>172</v>
      </c>
      <c r="C3031" s="23" t="s">
        <v>1219</v>
      </c>
      <c r="D3031" s="23" t="s">
        <v>1220</v>
      </c>
      <c r="E3031" s="21" t="s">
        <v>141</v>
      </c>
      <c r="F3031" s="21" t="s">
        <v>0</v>
      </c>
      <c r="G3031" s="150" t="s">
        <v>0</v>
      </c>
      <c r="H3031" s="21" t="s">
        <v>23</v>
      </c>
      <c r="I3031" s="66">
        <f t="shared" si="2091"/>
        <v>161050</v>
      </c>
      <c r="J3031" s="66">
        <f t="shared" ref="J3031:P3031" si="2110">SUM(J3032:J3040)</f>
        <v>131200</v>
      </c>
      <c r="K3031" s="66">
        <f t="shared" si="2092"/>
        <v>29850</v>
      </c>
      <c r="L3031" s="66">
        <f t="shared" si="2110"/>
        <v>27600</v>
      </c>
      <c r="M3031" s="66">
        <f t="shared" si="2110"/>
        <v>0</v>
      </c>
      <c r="N3031" s="66">
        <f t="shared" si="2110"/>
        <v>2250</v>
      </c>
      <c r="O3031" s="66">
        <f t="shared" si="2110"/>
        <v>0</v>
      </c>
      <c r="P3031" s="66">
        <f t="shared" si="2110"/>
        <v>0</v>
      </c>
      <c r="Q3031" s="66">
        <f>SUM(Q3032:Q3040)</f>
        <v>187947</v>
      </c>
      <c r="R3031" s="66">
        <f>SUM(R3032:R3040)</f>
        <v>137347</v>
      </c>
      <c r="S3031" s="66">
        <f>SUM(S3032:S3040)</f>
        <v>97557</v>
      </c>
      <c r="T3031" s="66">
        <f t="shared" ref="T3031:X3031" si="2111">SUM(T3032:T3040)</f>
        <v>39790</v>
      </c>
      <c r="U3031" s="66">
        <f t="shared" si="2111"/>
        <v>17500</v>
      </c>
      <c r="V3031" s="66">
        <f t="shared" si="2111"/>
        <v>12200</v>
      </c>
      <c r="W3031" s="66">
        <f t="shared" si="2111"/>
        <v>10090</v>
      </c>
      <c r="X3031" s="66">
        <f t="shared" si="2111"/>
        <v>137347</v>
      </c>
      <c r="Y3031" s="208">
        <f t="shared" si="2102"/>
        <v>100</v>
      </c>
    </row>
    <row r="3032" spans="1:25">
      <c r="A3032" s="23" t="s">
        <v>786</v>
      </c>
      <c r="B3032" s="23" t="s">
        <v>172</v>
      </c>
      <c r="C3032" s="23" t="s">
        <v>1219</v>
      </c>
      <c r="D3032" s="23" t="s">
        <v>1220</v>
      </c>
      <c r="E3032" s="22">
        <v>6131</v>
      </c>
      <c r="F3032" s="23"/>
      <c r="G3032" s="128" t="s">
        <v>3378</v>
      </c>
      <c r="H3032" s="32" t="s">
        <v>24</v>
      </c>
      <c r="I3032" s="44">
        <f t="shared" si="2091"/>
        <v>4000</v>
      </c>
      <c r="J3032" s="44">
        <v>2000</v>
      </c>
      <c r="K3032" s="44">
        <f t="shared" si="2092"/>
        <v>2000</v>
      </c>
      <c r="L3032" s="44">
        <v>2000</v>
      </c>
      <c r="M3032" s="44">
        <v>0</v>
      </c>
      <c r="N3032" s="44">
        <v>0</v>
      </c>
      <c r="O3032" s="44">
        <v>0</v>
      </c>
      <c r="P3032" s="44">
        <v>0</v>
      </c>
      <c r="Q3032" s="44">
        <v>4000</v>
      </c>
      <c r="R3032" s="44">
        <v>2000</v>
      </c>
      <c r="S3032" s="44">
        <v>2000</v>
      </c>
      <c r="T3032" s="44">
        <f t="shared" si="2105"/>
        <v>0</v>
      </c>
      <c r="U3032" s="44"/>
      <c r="V3032" s="44"/>
      <c r="W3032" s="44"/>
      <c r="X3032" s="44">
        <f t="shared" si="2106"/>
        <v>2000</v>
      </c>
      <c r="Y3032" s="209">
        <f t="shared" si="2102"/>
        <v>100</v>
      </c>
    </row>
    <row r="3033" spans="1:25">
      <c r="A3033" s="23" t="s">
        <v>786</v>
      </c>
      <c r="B3033" s="23" t="s">
        <v>172</v>
      </c>
      <c r="C3033" s="23" t="s">
        <v>1219</v>
      </c>
      <c r="D3033" s="23" t="s">
        <v>1220</v>
      </c>
      <c r="E3033" s="22">
        <v>6132</v>
      </c>
      <c r="F3033" s="23"/>
      <c r="G3033" s="128" t="s">
        <v>3378</v>
      </c>
      <c r="H3033" s="32" t="s">
        <v>25</v>
      </c>
      <c r="I3033" s="44">
        <f t="shared" si="2091"/>
        <v>38000</v>
      </c>
      <c r="J3033" s="44">
        <v>38000</v>
      </c>
      <c r="K3033" s="44">
        <f t="shared" si="2092"/>
        <v>0</v>
      </c>
      <c r="L3033" s="44">
        <v>0</v>
      </c>
      <c r="M3033" s="44">
        <v>0</v>
      </c>
      <c r="N3033" s="44">
        <v>0</v>
      </c>
      <c r="O3033" s="44">
        <v>0</v>
      </c>
      <c r="P3033" s="44">
        <v>0</v>
      </c>
      <c r="Q3033" s="44">
        <v>38000</v>
      </c>
      <c r="R3033" s="44">
        <v>38000</v>
      </c>
      <c r="S3033" s="44">
        <v>29000</v>
      </c>
      <c r="T3033" s="44">
        <f t="shared" si="2105"/>
        <v>9000</v>
      </c>
      <c r="U3033" s="44">
        <v>3000</v>
      </c>
      <c r="V3033" s="44">
        <v>3000</v>
      </c>
      <c r="W3033" s="44">
        <v>3000</v>
      </c>
      <c r="X3033" s="44">
        <f t="shared" si="2106"/>
        <v>38000</v>
      </c>
      <c r="Y3033" s="209">
        <f t="shared" si="2102"/>
        <v>100</v>
      </c>
    </row>
    <row r="3034" spans="1:25">
      <c r="A3034" s="23" t="s">
        <v>786</v>
      </c>
      <c r="B3034" s="23" t="s">
        <v>172</v>
      </c>
      <c r="C3034" s="23" t="s">
        <v>1219</v>
      </c>
      <c r="D3034" s="23" t="s">
        <v>1220</v>
      </c>
      <c r="E3034" s="22">
        <v>6133</v>
      </c>
      <c r="F3034" s="23"/>
      <c r="G3034" s="128" t="s">
        <v>3378</v>
      </c>
      <c r="H3034" s="32" t="s">
        <v>26</v>
      </c>
      <c r="I3034" s="44">
        <f t="shared" si="2091"/>
        <v>11300</v>
      </c>
      <c r="J3034" s="44">
        <v>11300</v>
      </c>
      <c r="K3034" s="44">
        <f t="shared" si="2092"/>
        <v>0</v>
      </c>
      <c r="L3034" s="44">
        <v>0</v>
      </c>
      <c r="M3034" s="44">
        <v>0</v>
      </c>
      <c r="N3034" s="44">
        <v>0</v>
      </c>
      <c r="O3034" s="44">
        <v>0</v>
      </c>
      <c r="P3034" s="44">
        <v>0</v>
      </c>
      <c r="Q3034" s="44">
        <v>11300</v>
      </c>
      <c r="R3034" s="44">
        <v>11300</v>
      </c>
      <c r="S3034" s="44">
        <v>8550</v>
      </c>
      <c r="T3034" s="44">
        <f t="shared" si="2105"/>
        <v>2750</v>
      </c>
      <c r="U3034" s="44">
        <v>900</v>
      </c>
      <c r="V3034" s="44">
        <v>900</v>
      </c>
      <c r="W3034" s="44">
        <v>950</v>
      </c>
      <c r="X3034" s="44">
        <f t="shared" si="2106"/>
        <v>11300</v>
      </c>
      <c r="Y3034" s="209">
        <f t="shared" si="2102"/>
        <v>100</v>
      </c>
    </row>
    <row r="3035" spans="1:25">
      <c r="A3035" s="23" t="s">
        <v>786</v>
      </c>
      <c r="B3035" s="23" t="s">
        <v>172</v>
      </c>
      <c r="C3035" s="23" t="s">
        <v>1219</v>
      </c>
      <c r="D3035" s="23" t="s">
        <v>1220</v>
      </c>
      <c r="E3035" s="22">
        <v>6134</v>
      </c>
      <c r="F3035" s="23"/>
      <c r="G3035" s="128" t="s">
        <v>3378</v>
      </c>
      <c r="H3035" s="32" t="s">
        <v>27</v>
      </c>
      <c r="I3035" s="44">
        <f t="shared" si="2091"/>
        <v>17000</v>
      </c>
      <c r="J3035" s="44">
        <v>14000</v>
      </c>
      <c r="K3035" s="44">
        <f t="shared" si="2092"/>
        <v>3000</v>
      </c>
      <c r="L3035" s="44">
        <v>3000</v>
      </c>
      <c r="M3035" s="44">
        <v>0</v>
      </c>
      <c r="N3035" s="44">
        <v>0</v>
      </c>
      <c r="O3035" s="44">
        <v>0</v>
      </c>
      <c r="P3035" s="44">
        <v>0</v>
      </c>
      <c r="Q3035" s="44">
        <v>17000</v>
      </c>
      <c r="R3035" s="44">
        <v>14000</v>
      </c>
      <c r="S3035" s="44">
        <v>10800</v>
      </c>
      <c r="T3035" s="44">
        <f t="shared" si="2105"/>
        <v>3200</v>
      </c>
      <c r="U3035" s="44">
        <v>1200</v>
      </c>
      <c r="V3035" s="44">
        <v>1000</v>
      </c>
      <c r="W3035" s="44">
        <v>1000</v>
      </c>
      <c r="X3035" s="44">
        <f t="shared" si="2106"/>
        <v>14000</v>
      </c>
      <c r="Y3035" s="209">
        <f t="shared" si="2102"/>
        <v>100</v>
      </c>
    </row>
    <row r="3036" spans="1:25">
      <c r="A3036" s="23" t="s">
        <v>786</v>
      </c>
      <c r="B3036" s="23" t="s">
        <v>172</v>
      </c>
      <c r="C3036" s="23" t="s">
        <v>1219</v>
      </c>
      <c r="D3036" s="23" t="s">
        <v>1220</v>
      </c>
      <c r="E3036" s="22">
        <v>6135</v>
      </c>
      <c r="F3036" s="23"/>
      <c r="G3036" s="128" t="s">
        <v>3378</v>
      </c>
      <c r="H3036" s="32" t="s">
        <v>28</v>
      </c>
      <c r="I3036" s="44">
        <f t="shared" si="2091"/>
        <v>8000</v>
      </c>
      <c r="J3036" s="44">
        <v>3000</v>
      </c>
      <c r="K3036" s="44">
        <f t="shared" si="2092"/>
        <v>5000</v>
      </c>
      <c r="L3036" s="44">
        <v>5000</v>
      </c>
      <c r="M3036" s="44">
        <v>0</v>
      </c>
      <c r="N3036" s="44">
        <v>0</v>
      </c>
      <c r="O3036" s="44">
        <v>0</v>
      </c>
      <c r="P3036" s="44">
        <v>0</v>
      </c>
      <c r="Q3036" s="44">
        <v>8000</v>
      </c>
      <c r="R3036" s="44">
        <v>3000</v>
      </c>
      <c r="S3036" s="44">
        <v>1600</v>
      </c>
      <c r="T3036" s="44">
        <f t="shared" si="2105"/>
        <v>1400</v>
      </c>
      <c r="U3036" s="44">
        <v>500</v>
      </c>
      <c r="V3036" s="44">
        <v>500</v>
      </c>
      <c r="W3036" s="44">
        <v>400</v>
      </c>
      <c r="X3036" s="44">
        <f t="shared" si="2106"/>
        <v>3000</v>
      </c>
      <c r="Y3036" s="209">
        <f t="shared" si="2102"/>
        <v>100</v>
      </c>
    </row>
    <row r="3037" spans="1:25">
      <c r="A3037" s="23" t="s">
        <v>786</v>
      </c>
      <c r="B3037" s="23" t="s">
        <v>172</v>
      </c>
      <c r="C3037" s="23" t="s">
        <v>1219</v>
      </c>
      <c r="D3037" s="23" t="s">
        <v>1220</v>
      </c>
      <c r="E3037" s="22">
        <v>6136</v>
      </c>
      <c r="F3037" s="23"/>
      <c r="G3037" s="128" t="s">
        <v>3378</v>
      </c>
      <c r="H3037" s="32" t="s">
        <v>29</v>
      </c>
      <c r="I3037" s="44">
        <f t="shared" si="2091"/>
        <v>7250</v>
      </c>
      <c r="J3037" s="44">
        <v>5000</v>
      </c>
      <c r="K3037" s="44">
        <f t="shared" si="2092"/>
        <v>2250</v>
      </c>
      <c r="L3037" s="44">
        <v>0</v>
      </c>
      <c r="M3037" s="44">
        <v>0</v>
      </c>
      <c r="N3037" s="44">
        <v>2250</v>
      </c>
      <c r="O3037" s="44">
        <v>0</v>
      </c>
      <c r="P3037" s="44">
        <v>0</v>
      </c>
      <c r="Q3037" s="44">
        <v>18000</v>
      </c>
      <c r="R3037" s="44">
        <v>5000</v>
      </c>
      <c r="S3037" s="44">
        <v>0</v>
      </c>
      <c r="T3037" s="44">
        <f t="shared" si="2105"/>
        <v>5000</v>
      </c>
      <c r="U3037" s="44">
        <v>5000</v>
      </c>
      <c r="V3037" s="44"/>
      <c r="W3037" s="44"/>
      <c r="X3037" s="44">
        <f t="shared" si="2106"/>
        <v>5000</v>
      </c>
      <c r="Y3037" s="209">
        <f t="shared" si="2102"/>
        <v>100</v>
      </c>
    </row>
    <row r="3038" spans="1:25">
      <c r="A3038" s="23" t="s">
        <v>786</v>
      </c>
      <c r="B3038" s="23" t="s">
        <v>172</v>
      </c>
      <c r="C3038" s="23" t="s">
        <v>1219</v>
      </c>
      <c r="D3038" s="23" t="s">
        <v>1220</v>
      </c>
      <c r="E3038" s="22">
        <v>6137</v>
      </c>
      <c r="F3038" s="23"/>
      <c r="G3038" s="128" t="s">
        <v>3378</v>
      </c>
      <c r="H3038" s="32" t="s">
        <v>30</v>
      </c>
      <c r="I3038" s="44">
        <f t="shared" si="2091"/>
        <v>15000</v>
      </c>
      <c r="J3038" s="44">
        <v>12000</v>
      </c>
      <c r="K3038" s="44">
        <f t="shared" si="2092"/>
        <v>3000</v>
      </c>
      <c r="L3038" s="44">
        <v>3000</v>
      </c>
      <c r="M3038" s="44">
        <v>0</v>
      </c>
      <c r="N3038" s="44">
        <v>0</v>
      </c>
      <c r="O3038" s="44">
        <v>0</v>
      </c>
      <c r="P3038" s="44">
        <v>0</v>
      </c>
      <c r="Q3038" s="44">
        <v>25000</v>
      </c>
      <c r="R3038" s="44">
        <v>12000</v>
      </c>
      <c r="S3038" s="44">
        <v>9000</v>
      </c>
      <c r="T3038" s="44">
        <f t="shared" si="2105"/>
        <v>3000</v>
      </c>
      <c r="U3038" s="44">
        <v>1000</v>
      </c>
      <c r="V3038" s="44">
        <v>1000</v>
      </c>
      <c r="W3038" s="44">
        <v>1000</v>
      </c>
      <c r="X3038" s="44">
        <f t="shared" si="2106"/>
        <v>12000</v>
      </c>
      <c r="Y3038" s="209">
        <f t="shared" si="2102"/>
        <v>100</v>
      </c>
    </row>
    <row r="3039" spans="1:25">
      <c r="A3039" s="23" t="s">
        <v>786</v>
      </c>
      <c r="B3039" s="23" t="s">
        <v>172</v>
      </c>
      <c r="C3039" s="23" t="s">
        <v>1219</v>
      </c>
      <c r="D3039" s="23" t="s">
        <v>1220</v>
      </c>
      <c r="E3039" s="22">
        <v>6138</v>
      </c>
      <c r="F3039" s="23"/>
      <c r="G3039" s="128" t="s">
        <v>3378</v>
      </c>
      <c r="H3039" s="32" t="s">
        <v>31</v>
      </c>
      <c r="I3039" s="44">
        <f t="shared" si="2091"/>
        <v>0</v>
      </c>
      <c r="J3039" s="44">
        <v>0</v>
      </c>
      <c r="K3039" s="44">
        <f t="shared" si="2092"/>
        <v>0</v>
      </c>
      <c r="L3039" s="44">
        <v>0</v>
      </c>
      <c r="M3039" s="44">
        <v>0</v>
      </c>
      <c r="N3039" s="44">
        <v>0</v>
      </c>
      <c r="O3039" s="44">
        <v>0</v>
      </c>
      <c r="P3039" s="44">
        <v>0</v>
      </c>
      <c r="Q3039" s="44">
        <v>0</v>
      </c>
      <c r="R3039" s="44">
        <v>0</v>
      </c>
      <c r="S3039" s="44">
        <v>0</v>
      </c>
      <c r="T3039" s="44">
        <f t="shared" si="2105"/>
        <v>0</v>
      </c>
      <c r="U3039" s="44"/>
      <c r="V3039" s="44"/>
      <c r="W3039" s="44"/>
      <c r="X3039" s="44">
        <f t="shared" si="2106"/>
        <v>0</v>
      </c>
      <c r="Y3039" s="209">
        <f t="shared" si="2102"/>
        <v>0</v>
      </c>
    </row>
    <row r="3040" spans="1:25">
      <c r="A3040" s="20" t="s">
        <v>786</v>
      </c>
      <c r="B3040" s="20" t="s">
        <v>172</v>
      </c>
      <c r="C3040" s="20" t="s">
        <v>1219</v>
      </c>
      <c r="D3040" s="20" t="s">
        <v>1220</v>
      </c>
      <c r="E3040" s="20" t="s">
        <v>144</v>
      </c>
      <c r="F3040" s="23" t="s">
        <v>0</v>
      </c>
      <c r="G3040" s="154" t="s">
        <v>0</v>
      </c>
      <c r="H3040" s="21" t="s">
        <v>32</v>
      </c>
      <c r="I3040" s="66">
        <f t="shared" si="2091"/>
        <v>60500</v>
      </c>
      <c r="J3040" s="66">
        <f t="shared" ref="J3040:P3040" si="2112">SUM(J3041:J3043)</f>
        <v>45900</v>
      </c>
      <c r="K3040" s="66">
        <f t="shared" si="2092"/>
        <v>14600</v>
      </c>
      <c r="L3040" s="66">
        <f t="shared" si="2112"/>
        <v>14600</v>
      </c>
      <c r="M3040" s="66">
        <f t="shared" si="2112"/>
        <v>0</v>
      </c>
      <c r="N3040" s="66">
        <f t="shared" si="2112"/>
        <v>0</v>
      </c>
      <c r="O3040" s="66">
        <f t="shared" si="2112"/>
        <v>0</v>
      </c>
      <c r="P3040" s="66">
        <f t="shared" si="2112"/>
        <v>0</v>
      </c>
      <c r="Q3040" s="66">
        <f>SUM(Q3041:Q3043)</f>
        <v>66647</v>
      </c>
      <c r="R3040" s="66">
        <f>SUM(R3041:R3043)</f>
        <v>52047</v>
      </c>
      <c r="S3040" s="66">
        <f>SUM(S3041:S3043)</f>
        <v>36607</v>
      </c>
      <c r="T3040" s="66">
        <f t="shared" ref="T3040:X3040" si="2113">SUM(T3041:T3043)</f>
        <v>15440</v>
      </c>
      <c r="U3040" s="66">
        <f t="shared" si="2113"/>
        <v>5900</v>
      </c>
      <c r="V3040" s="66">
        <f t="shared" si="2113"/>
        <v>5800</v>
      </c>
      <c r="W3040" s="66">
        <f t="shared" si="2113"/>
        <v>3740</v>
      </c>
      <c r="X3040" s="66">
        <f t="shared" si="2113"/>
        <v>52047</v>
      </c>
      <c r="Y3040" s="208">
        <f t="shared" si="2102"/>
        <v>100</v>
      </c>
    </row>
    <row r="3041" spans="1:25">
      <c r="A3041" s="23" t="s">
        <v>786</v>
      </c>
      <c r="B3041" s="23" t="s">
        <v>172</v>
      </c>
      <c r="C3041" s="23" t="s">
        <v>1219</v>
      </c>
      <c r="D3041" s="23" t="s">
        <v>1220</v>
      </c>
      <c r="E3041" s="22">
        <v>6139</v>
      </c>
      <c r="F3041" s="23"/>
      <c r="G3041" s="128" t="s">
        <v>3378</v>
      </c>
      <c r="H3041" s="32" t="s">
        <v>32</v>
      </c>
      <c r="I3041" s="44">
        <f t="shared" si="2091"/>
        <v>44500</v>
      </c>
      <c r="J3041" s="44">
        <v>29900</v>
      </c>
      <c r="K3041" s="44">
        <f t="shared" si="2092"/>
        <v>14600</v>
      </c>
      <c r="L3041" s="44">
        <v>14600</v>
      </c>
      <c r="M3041" s="44">
        <v>0</v>
      </c>
      <c r="N3041" s="44">
        <v>0</v>
      </c>
      <c r="O3041" s="44">
        <v>0</v>
      </c>
      <c r="P3041" s="44">
        <v>0</v>
      </c>
      <c r="Q3041" s="44">
        <v>50438</v>
      </c>
      <c r="R3041" s="44">
        <v>35838</v>
      </c>
      <c r="S3041" s="44">
        <v>27000</v>
      </c>
      <c r="T3041" s="44">
        <f t="shared" si="2105"/>
        <v>8838</v>
      </c>
      <c r="U3041" s="44">
        <v>3500</v>
      </c>
      <c r="V3041" s="44">
        <v>3400</v>
      </c>
      <c r="W3041" s="44">
        <v>1938</v>
      </c>
      <c r="X3041" s="44">
        <f t="shared" si="2106"/>
        <v>35838</v>
      </c>
      <c r="Y3041" s="209">
        <f t="shared" si="2102"/>
        <v>100</v>
      </c>
    </row>
    <row r="3042" spans="1:25">
      <c r="A3042" s="23" t="s">
        <v>786</v>
      </c>
      <c r="B3042" s="23" t="s">
        <v>172</v>
      </c>
      <c r="C3042" s="23" t="s">
        <v>1219</v>
      </c>
      <c r="D3042" s="23" t="s">
        <v>1220</v>
      </c>
      <c r="E3042" s="22">
        <v>6139</v>
      </c>
      <c r="F3042" s="23" t="s">
        <v>1227</v>
      </c>
      <c r="G3042" s="128" t="s">
        <v>3378</v>
      </c>
      <c r="H3042" s="32" t="s">
        <v>152</v>
      </c>
      <c r="I3042" s="44">
        <f t="shared" si="2091"/>
        <v>4500</v>
      </c>
      <c r="J3042" s="44">
        <v>4500</v>
      </c>
      <c r="K3042" s="44">
        <f t="shared" si="2092"/>
        <v>0</v>
      </c>
      <c r="L3042" s="44">
        <v>0</v>
      </c>
      <c r="M3042" s="44">
        <v>0</v>
      </c>
      <c r="N3042" s="44">
        <v>0</v>
      </c>
      <c r="O3042" s="44">
        <v>0</v>
      </c>
      <c r="P3042" s="44">
        <v>0</v>
      </c>
      <c r="Q3042" s="44">
        <v>4709</v>
      </c>
      <c r="R3042" s="44">
        <v>4709</v>
      </c>
      <c r="S3042" s="44">
        <v>3607</v>
      </c>
      <c r="T3042" s="44">
        <f t="shared" si="2105"/>
        <v>1102</v>
      </c>
      <c r="U3042" s="44">
        <v>400</v>
      </c>
      <c r="V3042" s="44">
        <v>400</v>
      </c>
      <c r="W3042" s="44">
        <v>302</v>
      </c>
      <c r="X3042" s="44">
        <f t="shared" si="2106"/>
        <v>4709</v>
      </c>
      <c r="Y3042" s="209">
        <f t="shared" si="2102"/>
        <v>100</v>
      </c>
    </row>
    <row r="3043" spans="1:25">
      <c r="A3043" s="23" t="s">
        <v>786</v>
      </c>
      <c r="B3043" s="23" t="s">
        <v>172</v>
      </c>
      <c r="C3043" s="23" t="s">
        <v>1219</v>
      </c>
      <c r="D3043" s="23" t="s">
        <v>1220</v>
      </c>
      <c r="E3043" s="22">
        <v>6139</v>
      </c>
      <c r="F3043" s="23" t="s">
        <v>1228</v>
      </c>
      <c r="G3043" s="128" t="s">
        <v>3378</v>
      </c>
      <c r="H3043" s="32" t="s">
        <v>158</v>
      </c>
      <c r="I3043" s="44">
        <f t="shared" si="2091"/>
        <v>11500</v>
      </c>
      <c r="J3043" s="44">
        <v>11500</v>
      </c>
      <c r="K3043" s="44">
        <f t="shared" si="2092"/>
        <v>0</v>
      </c>
      <c r="L3043" s="44">
        <v>0</v>
      </c>
      <c r="M3043" s="44">
        <v>0</v>
      </c>
      <c r="N3043" s="44">
        <v>0</v>
      </c>
      <c r="O3043" s="44">
        <v>0</v>
      </c>
      <c r="P3043" s="44">
        <v>0</v>
      </c>
      <c r="Q3043" s="44">
        <v>11500</v>
      </c>
      <c r="R3043" s="44">
        <v>11500</v>
      </c>
      <c r="S3043" s="44">
        <v>6000</v>
      </c>
      <c r="T3043" s="44">
        <f t="shared" si="2105"/>
        <v>5500</v>
      </c>
      <c r="U3043" s="44">
        <v>2000</v>
      </c>
      <c r="V3043" s="44">
        <v>2000</v>
      </c>
      <c r="W3043" s="44">
        <v>1500</v>
      </c>
      <c r="X3043" s="44">
        <f t="shared" si="2106"/>
        <v>11500</v>
      </c>
      <c r="Y3043" s="209">
        <f t="shared" si="2102"/>
        <v>100</v>
      </c>
    </row>
    <row r="3044" spans="1:25" ht="20.399999999999999">
      <c r="A3044" s="20" t="s">
        <v>0</v>
      </c>
      <c r="B3044" s="20" t="s">
        <v>0</v>
      </c>
      <c r="C3044" s="20" t="s">
        <v>0</v>
      </c>
      <c r="D3044" s="21" t="s">
        <v>0</v>
      </c>
      <c r="E3044" s="21" t="s">
        <v>0</v>
      </c>
      <c r="F3044" s="21" t="s">
        <v>0</v>
      </c>
      <c r="G3044" s="150" t="s">
        <v>0</v>
      </c>
      <c r="H3044" s="30" t="s">
        <v>42</v>
      </c>
      <c r="I3044" s="31">
        <f t="shared" si="2091"/>
        <v>100</v>
      </c>
      <c r="J3044" s="31">
        <f t="shared" ref="J3044:X3045" si="2114">SUM(J3045)</f>
        <v>100</v>
      </c>
      <c r="K3044" s="31">
        <f t="shared" si="2092"/>
        <v>0</v>
      </c>
      <c r="L3044" s="31">
        <f t="shared" si="2114"/>
        <v>0</v>
      </c>
      <c r="M3044" s="31">
        <f t="shared" si="2114"/>
        <v>0</v>
      </c>
      <c r="N3044" s="31">
        <f t="shared" si="2114"/>
        <v>0</v>
      </c>
      <c r="O3044" s="31">
        <f t="shared" si="2114"/>
        <v>0</v>
      </c>
      <c r="P3044" s="31">
        <f t="shared" si="2114"/>
        <v>0</v>
      </c>
      <c r="Q3044" s="31">
        <f t="shared" si="2114"/>
        <v>9832</v>
      </c>
      <c r="R3044" s="31">
        <f t="shared" si="2114"/>
        <v>2950</v>
      </c>
      <c r="S3044" s="31">
        <f t="shared" si="2114"/>
        <v>2850</v>
      </c>
      <c r="T3044" s="31">
        <f t="shared" si="2114"/>
        <v>0</v>
      </c>
      <c r="U3044" s="31">
        <f t="shared" si="2114"/>
        <v>0</v>
      </c>
      <c r="V3044" s="31">
        <f t="shared" si="2114"/>
        <v>0</v>
      </c>
      <c r="W3044" s="31">
        <f t="shared" si="2114"/>
        <v>0</v>
      </c>
      <c r="X3044" s="31">
        <f t="shared" si="2114"/>
        <v>2850</v>
      </c>
      <c r="Y3044" s="220">
        <f t="shared" si="2102"/>
        <v>96.610169491525426</v>
      </c>
    </row>
    <row r="3045" spans="1:25">
      <c r="A3045" s="23" t="s">
        <v>786</v>
      </c>
      <c r="B3045" s="23" t="s">
        <v>172</v>
      </c>
      <c r="C3045" s="23" t="s">
        <v>1219</v>
      </c>
      <c r="D3045" s="23" t="s">
        <v>1220</v>
      </c>
      <c r="E3045" s="21" t="s">
        <v>159</v>
      </c>
      <c r="F3045" s="21" t="s">
        <v>0</v>
      </c>
      <c r="G3045" s="150" t="s">
        <v>0</v>
      </c>
      <c r="H3045" s="21" t="s">
        <v>34</v>
      </c>
      <c r="I3045" s="66">
        <f t="shared" si="2091"/>
        <v>100</v>
      </c>
      <c r="J3045" s="66">
        <f t="shared" si="2114"/>
        <v>100</v>
      </c>
      <c r="K3045" s="66">
        <f t="shared" si="2092"/>
        <v>0</v>
      </c>
      <c r="L3045" s="66">
        <f t="shared" si="2114"/>
        <v>0</v>
      </c>
      <c r="M3045" s="66">
        <f t="shared" si="2114"/>
        <v>0</v>
      </c>
      <c r="N3045" s="66">
        <f t="shared" si="2114"/>
        <v>0</v>
      </c>
      <c r="O3045" s="66">
        <f t="shared" si="2114"/>
        <v>0</v>
      </c>
      <c r="P3045" s="66">
        <f t="shared" si="2114"/>
        <v>0</v>
      </c>
      <c r="Q3045" s="66">
        <f t="shared" si="2114"/>
        <v>9832</v>
      </c>
      <c r="R3045" s="66">
        <f t="shared" si="2114"/>
        <v>2950</v>
      </c>
      <c r="S3045" s="66">
        <f t="shared" si="2114"/>
        <v>2850</v>
      </c>
      <c r="T3045" s="66">
        <f t="shared" si="2114"/>
        <v>0</v>
      </c>
      <c r="U3045" s="66">
        <f t="shared" si="2114"/>
        <v>0</v>
      </c>
      <c r="V3045" s="66">
        <f t="shared" si="2114"/>
        <v>0</v>
      </c>
      <c r="W3045" s="66">
        <f t="shared" si="2114"/>
        <v>0</v>
      </c>
      <c r="X3045" s="66">
        <f t="shared" si="2114"/>
        <v>2850</v>
      </c>
      <c r="Y3045" s="208">
        <f t="shared" si="2102"/>
        <v>96.610169491525426</v>
      </c>
    </row>
    <row r="3046" spans="1:25">
      <c r="A3046" s="23" t="s">
        <v>786</v>
      </c>
      <c r="B3046" s="23" t="s">
        <v>172</v>
      </c>
      <c r="C3046" s="23" t="s">
        <v>1219</v>
      </c>
      <c r="D3046" s="23" t="s">
        <v>1220</v>
      </c>
      <c r="E3046" s="22">
        <v>6148</v>
      </c>
      <c r="F3046" s="23"/>
      <c r="G3046" s="128" t="s">
        <v>3378</v>
      </c>
      <c r="H3046" s="32" t="s">
        <v>41</v>
      </c>
      <c r="I3046" s="44">
        <f t="shared" si="2091"/>
        <v>100</v>
      </c>
      <c r="J3046" s="44">
        <v>100</v>
      </c>
      <c r="K3046" s="44">
        <f t="shared" si="2092"/>
        <v>0</v>
      </c>
      <c r="L3046" s="44">
        <v>0</v>
      </c>
      <c r="M3046" s="44">
        <v>0</v>
      </c>
      <c r="N3046" s="44">
        <v>0</v>
      </c>
      <c r="O3046" s="44">
        <v>0</v>
      </c>
      <c r="P3046" s="44">
        <v>0</v>
      </c>
      <c r="Q3046" s="44">
        <v>9832</v>
      </c>
      <c r="R3046" s="44">
        <v>2950</v>
      </c>
      <c r="S3046" s="44">
        <v>2850</v>
      </c>
      <c r="T3046" s="44">
        <f t="shared" si="2105"/>
        <v>0</v>
      </c>
      <c r="U3046" s="44"/>
      <c r="V3046" s="44"/>
      <c r="W3046" s="44"/>
      <c r="X3046" s="44">
        <f t="shared" si="2106"/>
        <v>2850</v>
      </c>
      <c r="Y3046" s="209">
        <f t="shared" si="2102"/>
        <v>96.610169491525426</v>
      </c>
    </row>
    <row r="3047" spans="1:25" ht="20.399999999999999">
      <c r="A3047" s="20" t="s">
        <v>0</v>
      </c>
      <c r="B3047" s="20" t="s">
        <v>0</v>
      </c>
      <c r="C3047" s="20" t="s">
        <v>0</v>
      </c>
      <c r="D3047" s="21" t="s">
        <v>0</v>
      </c>
      <c r="E3047" s="21" t="s">
        <v>0</v>
      </c>
      <c r="F3047" s="21" t="s">
        <v>0</v>
      </c>
      <c r="G3047" s="150" t="s">
        <v>0</v>
      </c>
      <c r="H3047" s="30" t="s">
        <v>60</v>
      </c>
      <c r="I3047" s="31">
        <f t="shared" si="2091"/>
        <v>10000</v>
      </c>
      <c r="J3047" s="31">
        <f t="shared" ref="J3047:X3048" si="2115">SUM(J3048)</f>
        <v>0</v>
      </c>
      <c r="K3047" s="31">
        <f t="shared" si="2092"/>
        <v>10000</v>
      </c>
      <c r="L3047" s="31">
        <f t="shared" si="2115"/>
        <v>10000</v>
      </c>
      <c r="M3047" s="31">
        <f t="shared" si="2115"/>
        <v>0</v>
      </c>
      <c r="N3047" s="31">
        <f t="shared" si="2115"/>
        <v>0</v>
      </c>
      <c r="O3047" s="31">
        <f t="shared" si="2115"/>
        <v>0</v>
      </c>
      <c r="P3047" s="31">
        <f t="shared" si="2115"/>
        <v>0</v>
      </c>
      <c r="Q3047" s="31">
        <f t="shared" si="2115"/>
        <v>10000</v>
      </c>
      <c r="R3047" s="31">
        <f t="shared" si="2115"/>
        <v>0</v>
      </c>
      <c r="S3047" s="31">
        <f t="shared" si="2115"/>
        <v>0</v>
      </c>
      <c r="T3047" s="31">
        <f t="shared" si="2115"/>
        <v>0</v>
      </c>
      <c r="U3047" s="31">
        <f t="shared" si="2115"/>
        <v>0</v>
      </c>
      <c r="V3047" s="31">
        <f t="shared" si="2115"/>
        <v>0</v>
      </c>
      <c r="W3047" s="31">
        <f t="shared" si="2115"/>
        <v>0</v>
      </c>
      <c r="X3047" s="31">
        <f t="shared" si="2115"/>
        <v>0</v>
      </c>
      <c r="Y3047" s="220">
        <f t="shared" si="2102"/>
        <v>0</v>
      </c>
    </row>
    <row r="3048" spans="1:25">
      <c r="A3048" s="23" t="s">
        <v>786</v>
      </c>
      <c r="B3048" s="23" t="s">
        <v>172</v>
      </c>
      <c r="C3048" s="23" t="s">
        <v>1219</v>
      </c>
      <c r="D3048" s="23" t="s">
        <v>1220</v>
      </c>
      <c r="E3048" s="21" t="s">
        <v>166</v>
      </c>
      <c r="F3048" s="21" t="s">
        <v>0</v>
      </c>
      <c r="G3048" s="150" t="s">
        <v>0</v>
      </c>
      <c r="H3048" s="21" t="s">
        <v>53</v>
      </c>
      <c r="I3048" s="66">
        <f t="shared" si="2091"/>
        <v>10000</v>
      </c>
      <c r="J3048" s="66">
        <f t="shared" si="2115"/>
        <v>0</v>
      </c>
      <c r="K3048" s="66">
        <f t="shared" si="2092"/>
        <v>10000</v>
      </c>
      <c r="L3048" s="66">
        <f t="shared" si="2115"/>
        <v>10000</v>
      </c>
      <c r="M3048" s="66">
        <f t="shared" si="2115"/>
        <v>0</v>
      </c>
      <c r="N3048" s="66">
        <f t="shared" si="2115"/>
        <v>0</v>
      </c>
      <c r="O3048" s="66">
        <f t="shared" si="2115"/>
        <v>0</v>
      </c>
      <c r="P3048" s="66">
        <f t="shared" si="2115"/>
        <v>0</v>
      </c>
      <c r="Q3048" s="66">
        <f t="shared" si="2115"/>
        <v>10000</v>
      </c>
      <c r="R3048" s="66">
        <f t="shared" si="2115"/>
        <v>0</v>
      </c>
      <c r="S3048" s="66">
        <f t="shared" si="2115"/>
        <v>0</v>
      </c>
      <c r="T3048" s="66">
        <f t="shared" si="2115"/>
        <v>0</v>
      </c>
      <c r="U3048" s="66">
        <f t="shared" si="2115"/>
        <v>0</v>
      </c>
      <c r="V3048" s="66">
        <f t="shared" si="2115"/>
        <v>0</v>
      </c>
      <c r="W3048" s="66">
        <f t="shared" si="2115"/>
        <v>0</v>
      </c>
      <c r="X3048" s="66">
        <f t="shared" si="2115"/>
        <v>0</v>
      </c>
      <c r="Y3048" s="208">
        <f t="shared" si="2102"/>
        <v>0</v>
      </c>
    </row>
    <row r="3049" spans="1:25">
      <c r="A3049" s="23" t="s">
        <v>786</v>
      </c>
      <c r="B3049" s="23" t="s">
        <v>172</v>
      </c>
      <c r="C3049" s="23" t="s">
        <v>1219</v>
      </c>
      <c r="D3049" s="23" t="s">
        <v>1220</v>
      </c>
      <c r="E3049" s="22">
        <v>8213</v>
      </c>
      <c r="F3049" s="23"/>
      <c r="G3049" s="128" t="s">
        <v>3378</v>
      </c>
      <c r="H3049" s="32" t="s">
        <v>56</v>
      </c>
      <c r="I3049" s="44">
        <f t="shared" si="2091"/>
        <v>10000</v>
      </c>
      <c r="J3049" s="44">
        <v>0</v>
      </c>
      <c r="K3049" s="44">
        <f t="shared" si="2092"/>
        <v>10000</v>
      </c>
      <c r="L3049" s="44">
        <v>10000</v>
      </c>
      <c r="M3049" s="44">
        <v>0</v>
      </c>
      <c r="N3049" s="44">
        <v>0</v>
      </c>
      <c r="O3049" s="44">
        <v>0</v>
      </c>
      <c r="P3049" s="44">
        <v>0</v>
      </c>
      <c r="Q3049" s="44">
        <v>10000</v>
      </c>
      <c r="R3049" s="44">
        <v>0</v>
      </c>
      <c r="S3049" s="44">
        <v>0</v>
      </c>
      <c r="T3049" s="44">
        <f t="shared" si="2105"/>
        <v>0</v>
      </c>
      <c r="U3049" s="44"/>
      <c r="V3049" s="44"/>
      <c r="W3049" s="44"/>
      <c r="X3049" s="44">
        <f t="shared" si="2106"/>
        <v>0</v>
      </c>
      <c r="Y3049" s="209">
        <f t="shared" si="2102"/>
        <v>0</v>
      </c>
    </row>
    <row r="3050" spans="1:25">
      <c r="A3050" s="32" t="s">
        <v>0</v>
      </c>
      <c r="B3050" s="32" t="s">
        <v>0</v>
      </c>
      <c r="C3050" s="32" t="s">
        <v>0</v>
      </c>
      <c r="D3050" s="32" t="s">
        <v>0</v>
      </c>
      <c r="E3050" s="32" t="s">
        <v>0</v>
      </c>
      <c r="F3050" s="32" t="s">
        <v>0</v>
      </c>
      <c r="G3050" s="154" t="s">
        <v>0</v>
      </c>
      <c r="H3050" s="30" t="s">
        <v>1229</v>
      </c>
      <c r="I3050" s="31">
        <f t="shared" si="2091"/>
        <v>1877407</v>
      </c>
      <c r="J3050" s="31">
        <f t="shared" ref="J3050:P3050" si="2116">SUM(J3020,J3044,J3047)</f>
        <v>1837557</v>
      </c>
      <c r="K3050" s="31">
        <f t="shared" si="2092"/>
        <v>39850</v>
      </c>
      <c r="L3050" s="31">
        <f t="shared" si="2116"/>
        <v>37600</v>
      </c>
      <c r="M3050" s="31">
        <f t="shared" si="2116"/>
        <v>0</v>
      </c>
      <c r="N3050" s="31">
        <f t="shared" si="2116"/>
        <v>2250</v>
      </c>
      <c r="O3050" s="31">
        <f t="shared" si="2116"/>
        <v>0</v>
      </c>
      <c r="P3050" s="31">
        <f t="shared" si="2116"/>
        <v>0</v>
      </c>
      <c r="Q3050" s="31">
        <f>SUM(Q3020,Q3044,Q3047)</f>
        <v>1989262</v>
      </c>
      <c r="R3050" s="31">
        <f>SUM(R3020,R3044,R3047)</f>
        <v>1921780</v>
      </c>
      <c r="S3050" s="31">
        <f>SUM(S3020,S3044,S3047)</f>
        <v>1539001</v>
      </c>
      <c r="T3050" s="31">
        <f t="shared" ref="T3050:X3050" si="2117">SUM(T3020,T3044,T3047)</f>
        <v>382679</v>
      </c>
      <c r="U3050" s="31">
        <f t="shared" si="2117"/>
        <v>152473</v>
      </c>
      <c r="V3050" s="31">
        <f t="shared" si="2117"/>
        <v>144800</v>
      </c>
      <c r="W3050" s="31">
        <f t="shared" si="2117"/>
        <v>85406</v>
      </c>
      <c r="X3050" s="31">
        <f t="shared" si="2117"/>
        <v>1921680</v>
      </c>
      <c r="Y3050" s="220">
        <f t="shared" si="2102"/>
        <v>99.994796490753373</v>
      </c>
    </row>
    <row r="3051" spans="1:25" ht="15" thickBot="1">
      <c r="A3051" s="32" t="s">
        <v>0</v>
      </c>
      <c r="B3051" s="32" t="s">
        <v>0</v>
      </c>
      <c r="C3051" s="32" t="s">
        <v>0</v>
      </c>
      <c r="D3051" s="32" t="s">
        <v>0</v>
      </c>
      <c r="E3051" s="32" t="s">
        <v>0</v>
      </c>
      <c r="F3051" s="32" t="s">
        <v>0</v>
      </c>
      <c r="G3051" s="154" t="s">
        <v>0</v>
      </c>
      <c r="H3051" s="21" t="s">
        <v>170</v>
      </c>
      <c r="I3051" s="66">
        <f t="shared" si="2091"/>
        <v>58</v>
      </c>
      <c r="J3051" s="66">
        <v>58</v>
      </c>
      <c r="K3051" s="66">
        <f t="shared" si="2092"/>
        <v>0</v>
      </c>
      <c r="L3051" s="66" t="s">
        <v>0</v>
      </c>
      <c r="M3051" s="66" t="s">
        <v>0</v>
      </c>
      <c r="N3051" s="66" t="s">
        <v>0</v>
      </c>
      <c r="O3051" s="66" t="s">
        <v>0</v>
      </c>
      <c r="P3051" s="66" t="s">
        <v>0</v>
      </c>
      <c r="Q3051" s="66">
        <v>0</v>
      </c>
      <c r="R3051" s="66"/>
      <c r="S3051" s="66"/>
      <c r="T3051" s="66"/>
      <c r="U3051" s="66"/>
      <c r="V3051" s="66"/>
      <c r="W3051" s="66"/>
      <c r="X3051" s="66"/>
      <c r="Y3051" s="208">
        <v>0</v>
      </c>
    </row>
    <row r="3052" spans="1:25" ht="41.4" thickBot="1">
      <c r="A3052" s="252" t="s">
        <v>0</v>
      </c>
      <c r="B3052" s="252" t="s">
        <v>0</v>
      </c>
      <c r="C3052" s="252" t="s">
        <v>0</v>
      </c>
      <c r="D3052" s="252" t="s">
        <v>0</v>
      </c>
      <c r="E3052" s="252" t="s">
        <v>0</v>
      </c>
      <c r="F3052" s="252" t="s">
        <v>0</v>
      </c>
      <c r="G3052" s="258" t="s">
        <v>0</v>
      </c>
      <c r="H3052" s="24" t="s">
        <v>72</v>
      </c>
      <c r="I3052" s="1" t="s">
        <v>3093</v>
      </c>
      <c r="J3052" s="1" t="s">
        <v>3130</v>
      </c>
      <c r="K3052" s="1" t="s">
        <v>3</v>
      </c>
      <c r="L3052" s="1" t="s">
        <v>4</v>
      </c>
      <c r="M3052" s="1" t="s">
        <v>5</v>
      </c>
      <c r="N3052" s="1" t="s">
        <v>6</v>
      </c>
      <c r="O3052" s="1" t="s">
        <v>7</v>
      </c>
      <c r="P3052" s="1" t="s">
        <v>8</v>
      </c>
      <c r="Q3052" s="1" t="s">
        <v>3344</v>
      </c>
      <c r="R3052" s="1" t="s">
        <v>3427</v>
      </c>
      <c r="S3052" s="1" t="s">
        <v>3447</v>
      </c>
      <c r="T3052" s="1" t="s">
        <v>3448</v>
      </c>
      <c r="U3052" s="1" t="s">
        <v>3452</v>
      </c>
      <c r="V3052" s="1" t="s">
        <v>3449</v>
      </c>
      <c r="W3052" s="1" t="s">
        <v>3450</v>
      </c>
      <c r="X3052" s="1" t="s">
        <v>3451</v>
      </c>
      <c r="Y3052" s="216" t="s">
        <v>3385</v>
      </c>
    </row>
    <row r="3053" spans="1:25">
      <c r="A3053" s="253"/>
      <c r="B3053" s="253"/>
      <c r="C3053" s="253"/>
      <c r="D3053" s="253"/>
      <c r="E3053" s="253"/>
      <c r="F3053" s="253"/>
      <c r="G3053" s="259"/>
      <c r="H3053" s="33" t="s">
        <v>0</v>
      </c>
      <c r="I3053" s="45">
        <v>1</v>
      </c>
      <c r="J3053" s="45">
        <v>3</v>
      </c>
      <c r="K3053" s="45" t="s">
        <v>9</v>
      </c>
      <c r="L3053" s="45">
        <v>5</v>
      </c>
      <c r="M3053" s="45">
        <v>6</v>
      </c>
      <c r="N3053" s="45">
        <v>7</v>
      </c>
      <c r="O3053" s="45">
        <v>8</v>
      </c>
      <c r="P3053" s="45">
        <v>9</v>
      </c>
      <c r="Q3053" s="45">
        <v>1</v>
      </c>
      <c r="R3053" s="45">
        <v>2</v>
      </c>
      <c r="S3053" s="45">
        <v>3</v>
      </c>
      <c r="T3053" s="45" t="s">
        <v>3453</v>
      </c>
      <c r="U3053" s="45">
        <v>5</v>
      </c>
      <c r="V3053" s="45">
        <v>6</v>
      </c>
      <c r="W3053" s="45">
        <v>7</v>
      </c>
      <c r="X3053" s="45" t="s">
        <v>3454</v>
      </c>
      <c r="Y3053" s="276">
        <v>9</v>
      </c>
    </row>
    <row r="3054" spans="1:25">
      <c r="A3054" s="253"/>
      <c r="B3054" s="253"/>
      <c r="C3054" s="253"/>
      <c r="D3054" s="253"/>
      <c r="E3054" s="253"/>
      <c r="F3054" s="253"/>
      <c r="G3054" s="259"/>
      <c r="H3054" s="34" t="s">
        <v>108</v>
      </c>
      <c r="I3054" s="35">
        <f t="shared" si="2091"/>
        <v>1877407</v>
      </c>
      <c r="J3054" s="35">
        <f t="shared" ref="J3054:P3054" si="2118">SUM(J3050)</f>
        <v>1837557</v>
      </c>
      <c r="K3054" s="35">
        <f t="shared" si="2092"/>
        <v>39850</v>
      </c>
      <c r="L3054" s="35">
        <f t="shared" si="2118"/>
        <v>37600</v>
      </c>
      <c r="M3054" s="35">
        <f t="shared" si="2118"/>
        <v>0</v>
      </c>
      <c r="N3054" s="35">
        <f t="shared" si="2118"/>
        <v>2250</v>
      </c>
      <c r="O3054" s="35">
        <f t="shared" si="2118"/>
        <v>0</v>
      </c>
      <c r="P3054" s="35">
        <f t="shared" si="2118"/>
        <v>0</v>
      </c>
      <c r="Q3054" s="35">
        <f>SUM(Q3050)</f>
        <v>1989262</v>
      </c>
      <c r="R3054" s="35">
        <f>SUM(R3050)</f>
        <v>1921780</v>
      </c>
      <c r="S3054" s="35">
        <f>SUM(S3050)</f>
        <v>1539001</v>
      </c>
      <c r="T3054" s="35">
        <f t="shared" ref="T3054:X3054" si="2119">SUM(T3050)</f>
        <v>382679</v>
      </c>
      <c r="U3054" s="35">
        <f t="shared" si="2119"/>
        <v>152473</v>
      </c>
      <c r="V3054" s="35">
        <f t="shared" si="2119"/>
        <v>144800</v>
      </c>
      <c r="W3054" s="35">
        <f t="shared" si="2119"/>
        <v>85406</v>
      </c>
      <c r="X3054" s="35">
        <f t="shared" si="2119"/>
        <v>1921680</v>
      </c>
      <c r="Y3054" s="218">
        <f t="shared" ref="Y3054:Y3055" si="2120">IF(R3054=0,0,(X3054/R3054)*100)</f>
        <v>99.994796490753373</v>
      </c>
    </row>
    <row r="3055" spans="1:25">
      <c r="A3055" s="253"/>
      <c r="B3055" s="253"/>
      <c r="C3055" s="253"/>
      <c r="D3055" s="253"/>
      <c r="E3055" s="253"/>
      <c r="F3055" s="253"/>
      <c r="G3055" s="259"/>
      <c r="H3055" s="36" t="s">
        <v>69</v>
      </c>
      <c r="I3055" s="35">
        <f t="shared" si="2091"/>
        <v>1877407</v>
      </c>
      <c r="J3055" s="35">
        <f t="shared" ref="J3055:P3055" si="2121">SUM(J3054)</f>
        <v>1837557</v>
      </c>
      <c r="K3055" s="35">
        <f t="shared" si="2092"/>
        <v>39850</v>
      </c>
      <c r="L3055" s="35">
        <f t="shared" si="2121"/>
        <v>37600</v>
      </c>
      <c r="M3055" s="35">
        <f t="shared" si="2121"/>
        <v>0</v>
      </c>
      <c r="N3055" s="35">
        <f t="shared" si="2121"/>
        <v>2250</v>
      </c>
      <c r="O3055" s="35">
        <f t="shared" si="2121"/>
        <v>0</v>
      </c>
      <c r="P3055" s="35">
        <f t="shared" si="2121"/>
        <v>0</v>
      </c>
      <c r="Q3055" s="35">
        <f>SUM(Q3054)</f>
        <v>1989262</v>
      </c>
      <c r="R3055" s="35">
        <f>SUM(R3054)</f>
        <v>1921780</v>
      </c>
      <c r="S3055" s="35">
        <f>SUM(S3054)</f>
        <v>1539001</v>
      </c>
      <c r="T3055" s="35">
        <f t="shared" ref="T3055:X3055" si="2122">SUM(T3054)</f>
        <v>382679</v>
      </c>
      <c r="U3055" s="35">
        <f t="shared" si="2122"/>
        <v>152473</v>
      </c>
      <c r="V3055" s="35">
        <f t="shared" si="2122"/>
        <v>144800</v>
      </c>
      <c r="W3055" s="35">
        <f t="shared" si="2122"/>
        <v>85406</v>
      </c>
      <c r="X3055" s="35">
        <f t="shared" si="2122"/>
        <v>1921680</v>
      </c>
      <c r="Y3055" s="218">
        <f t="shared" si="2120"/>
        <v>99.994796490753373</v>
      </c>
    </row>
    <row r="3056" spans="1:25" ht="15" thickBot="1">
      <c r="A3056" s="254"/>
      <c r="B3056" s="254"/>
      <c r="C3056" s="254"/>
      <c r="D3056" s="254"/>
      <c r="E3056" s="254"/>
      <c r="F3056" s="254"/>
      <c r="G3056" s="260"/>
    </row>
    <row r="3057" spans="1:25" ht="41.4" thickBot="1">
      <c r="A3057" s="24" t="s">
        <v>123</v>
      </c>
      <c r="B3057" s="24" t="s">
        <v>124</v>
      </c>
      <c r="C3057" s="24" t="s">
        <v>125</v>
      </c>
      <c r="D3057" s="25" t="s">
        <v>0</v>
      </c>
      <c r="E3057" s="24" t="s">
        <v>126</v>
      </c>
      <c r="F3057" s="24" t="s">
        <v>127</v>
      </c>
      <c r="G3057" s="151" t="s">
        <v>128</v>
      </c>
      <c r="H3057" s="24" t="s">
        <v>1</v>
      </c>
      <c r="I3057" s="1" t="s">
        <v>3093</v>
      </c>
      <c r="J3057" s="1" t="s">
        <v>3130</v>
      </c>
      <c r="K3057" s="1" t="s">
        <v>3</v>
      </c>
      <c r="L3057" s="1" t="s">
        <v>4</v>
      </c>
      <c r="M3057" s="1" t="s">
        <v>5</v>
      </c>
      <c r="N3057" s="1" t="s">
        <v>6</v>
      </c>
      <c r="O3057" s="1" t="s">
        <v>7</v>
      </c>
      <c r="P3057" s="1" t="s">
        <v>8</v>
      </c>
      <c r="Q3057" s="1" t="s">
        <v>3344</v>
      </c>
      <c r="R3057" s="1" t="s">
        <v>3427</v>
      </c>
      <c r="S3057" s="1" t="s">
        <v>3447</v>
      </c>
      <c r="T3057" s="1" t="s">
        <v>3448</v>
      </c>
      <c r="U3057" s="1" t="s">
        <v>3452</v>
      </c>
      <c r="V3057" s="1" t="s">
        <v>3449</v>
      </c>
      <c r="W3057" s="1" t="s">
        <v>3450</v>
      </c>
      <c r="X3057" s="1" t="s">
        <v>3451</v>
      </c>
      <c r="Y3057" s="216" t="s">
        <v>3385</v>
      </c>
    </row>
    <row r="3058" spans="1:25">
      <c r="A3058" s="26" t="s">
        <v>0</v>
      </c>
      <c r="B3058" s="26" t="s">
        <v>0</v>
      </c>
      <c r="C3058" s="26" t="s">
        <v>0</v>
      </c>
      <c r="D3058" s="27" t="s">
        <v>0</v>
      </c>
      <c r="E3058" s="27" t="s">
        <v>0</v>
      </c>
      <c r="F3058" s="28" t="s">
        <v>0</v>
      </c>
      <c r="G3058" s="152" t="s">
        <v>0</v>
      </c>
      <c r="H3058" s="29" t="s">
        <v>0</v>
      </c>
      <c r="I3058" s="45">
        <v>1</v>
      </c>
      <c r="J3058" s="45">
        <v>3</v>
      </c>
      <c r="K3058" s="45" t="s">
        <v>9</v>
      </c>
      <c r="L3058" s="45">
        <v>5</v>
      </c>
      <c r="M3058" s="45">
        <v>6</v>
      </c>
      <c r="N3058" s="45">
        <v>7</v>
      </c>
      <c r="O3058" s="45">
        <v>8</v>
      </c>
      <c r="P3058" s="45">
        <v>9</v>
      </c>
      <c r="Q3058" s="45">
        <v>1</v>
      </c>
      <c r="R3058" s="45">
        <v>2</v>
      </c>
      <c r="S3058" s="45">
        <v>3</v>
      </c>
      <c r="T3058" s="45" t="s">
        <v>3453</v>
      </c>
      <c r="U3058" s="45">
        <v>5</v>
      </c>
      <c r="V3058" s="45">
        <v>6</v>
      </c>
      <c r="W3058" s="45">
        <v>7</v>
      </c>
      <c r="X3058" s="45" t="s">
        <v>3454</v>
      </c>
      <c r="Y3058" s="276">
        <v>9</v>
      </c>
    </row>
    <row r="3059" spans="1:25">
      <c r="A3059" s="133" t="s">
        <v>786</v>
      </c>
      <c r="B3059" s="133" t="s">
        <v>172</v>
      </c>
      <c r="C3059" s="109" t="s">
        <v>1230</v>
      </c>
      <c r="D3059" s="109" t="s">
        <v>1231</v>
      </c>
      <c r="E3059" s="98" t="s">
        <v>0</v>
      </c>
      <c r="F3059" s="98" t="s">
        <v>0</v>
      </c>
      <c r="G3059" s="153" t="s">
        <v>0</v>
      </c>
      <c r="H3059" s="98" t="s">
        <v>1232</v>
      </c>
      <c r="I3059" s="110"/>
      <c r="J3059" s="110"/>
      <c r="K3059" s="110"/>
      <c r="L3059" s="110" t="s">
        <v>0</v>
      </c>
      <c r="M3059" s="110" t="s">
        <v>0</v>
      </c>
      <c r="N3059" s="110" t="s">
        <v>0</v>
      </c>
      <c r="O3059" s="110" t="s">
        <v>0</v>
      </c>
      <c r="P3059" s="110" t="s">
        <v>0</v>
      </c>
      <c r="Q3059" s="110"/>
      <c r="R3059" s="110"/>
      <c r="S3059" s="110"/>
      <c r="T3059" s="110" t="s">
        <v>0</v>
      </c>
      <c r="U3059" s="110" t="s">
        <v>0</v>
      </c>
      <c r="V3059" s="110" t="s">
        <v>0</v>
      </c>
      <c r="W3059" s="110" t="s">
        <v>0</v>
      </c>
      <c r="X3059" s="110" t="s">
        <v>0</v>
      </c>
      <c r="Y3059" s="217"/>
    </row>
    <row r="3060" spans="1:25" ht="20.399999999999999">
      <c r="A3060" s="20" t="s">
        <v>0</v>
      </c>
      <c r="B3060" s="20" t="s">
        <v>0</v>
      </c>
      <c r="C3060" s="20" t="s">
        <v>0</v>
      </c>
      <c r="D3060" s="21" t="s">
        <v>0</v>
      </c>
      <c r="E3060" s="21" t="s">
        <v>0</v>
      </c>
      <c r="F3060" s="21" t="s">
        <v>0</v>
      </c>
      <c r="G3060" s="150" t="s">
        <v>0</v>
      </c>
      <c r="H3060" s="30" t="s">
        <v>33</v>
      </c>
      <c r="I3060" s="31">
        <f t="shared" si="2091"/>
        <v>2794910</v>
      </c>
      <c r="J3060" s="31">
        <f t="shared" ref="J3060:P3060" si="2123">SUM(J3061,J3069,J3071)</f>
        <v>2702281</v>
      </c>
      <c r="K3060" s="31">
        <f t="shared" si="2092"/>
        <v>92629</v>
      </c>
      <c r="L3060" s="31">
        <f t="shared" si="2123"/>
        <v>21000</v>
      </c>
      <c r="M3060" s="31">
        <f t="shared" si="2123"/>
        <v>0</v>
      </c>
      <c r="N3060" s="31">
        <f t="shared" si="2123"/>
        <v>71629</v>
      </c>
      <c r="O3060" s="31">
        <f t="shared" si="2123"/>
        <v>0</v>
      </c>
      <c r="P3060" s="31">
        <f t="shared" si="2123"/>
        <v>0</v>
      </c>
      <c r="Q3060" s="31">
        <f>SUM(Q3061,Q3069,Q3071)</f>
        <v>2971133</v>
      </c>
      <c r="R3060" s="31">
        <f>SUM(R3061,R3069,R3071)</f>
        <v>2839466</v>
      </c>
      <c r="S3060" s="31">
        <f>SUM(S3061,S3069,S3071)</f>
        <v>2688993</v>
      </c>
      <c r="T3060" s="31">
        <f t="shared" ref="T3060:X3060" si="2124">SUM(T3061,T3069,T3071)</f>
        <v>159210</v>
      </c>
      <c r="U3060" s="31">
        <f t="shared" si="2124"/>
        <v>114502</v>
      </c>
      <c r="V3060" s="31">
        <f t="shared" si="2124"/>
        <v>22500</v>
      </c>
      <c r="W3060" s="31">
        <f t="shared" si="2124"/>
        <v>22208</v>
      </c>
      <c r="X3060" s="31">
        <f t="shared" si="2124"/>
        <v>2848203</v>
      </c>
      <c r="Y3060" s="220">
        <f t="shared" ref="Y3060:Y3090" si="2125">IF(R3060=0,0,(X3060/R3060)*100)</f>
        <v>100.3076987010938</v>
      </c>
    </row>
    <row r="3061" spans="1:25">
      <c r="A3061" s="23" t="s">
        <v>786</v>
      </c>
      <c r="B3061" s="23" t="s">
        <v>172</v>
      </c>
      <c r="C3061" s="23" t="s">
        <v>1230</v>
      </c>
      <c r="D3061" s="23" t="s">
        <v>1231</v>
      </c>
      <c r="E3061" s="21" t="s">
        <v>132</v>
      </c>
      <c r="F3061" s="21" t="s">
        <v>0</v>
      </c>
      <c r="G3061" s="150" t="s">
        <v>0</v>
      </c>
      <c r="H3061" s="21" t="s">
        <v>11</v>
      </c>
      <c r="I3061" s="66">
        <f t="shared" si="2091"/>
        <v>2287135</v>
      </c>
      <c r="J3061" s="66">
        <f t="shared" ref="J3061:P3061" si="2126">SUM(J3062,J3063)</f>
        <v>2255235</v>
      </c>
      <c r="K3061" s="66">
        <f t="shared" si="2092"/>
        <v>31900</v>
      </c>
      <c r="L3061" s="66">
        <f t="shared" si="2126"/>
        <v>0</v>
      </c>
      <c r="M3061" s="66">
        <f t="shared" si="2126"/>
        <v>0</v>
      </c>
      <c r="N3061" s="66">
        <f t="shared" si="2126"/>
        <v>31900</v>
      </c>
      <c r="O3061" s="66">
        <f t="shared" si="2126"/>
        <v>0</v>
      </c>
      <c r="P3061" s="66">
        <f t="shared" si="2126"/>
        <v>0</v>
      </c>
      <c r="Q3061" s="66">
        <f>SUM(Q3062,Q3063)</f>
        <v>2405081</v>
      </c>
      <c r="R3061" s="66">
        <f>SUM(R3062,R3063)</f>
        <v>2373181</v>
      </c>
      <c r="S3061" s="66">
        <f>SUM(S3062,S3063)</f>
        <v>2279839</v>
      </c>
      <c r="T3061" s="66">
        <f t="shared" ref="T3061:X3061" si="2127">SUM(T3062,T3063)</f>
        <v>102079</v>
      </c>
      <c r="U3061" s="66">
        <f t="shared" si="2127"/>
        <v>88471</v>
      </c>
      <c r="V3061" s="66">
        <f t="shared" si="2127"/>
        <v>7000</v>
      </c>
      <c r="W3061" s="66">
        <f t="shared" si="2127"/>
        <v>6608</v>
      </c>
      <c r="X3061" s="66">
        <f t="shared" si="2127"/>
        <v>2381918</v>
      </c>
      <c r="Y3061" s="208">
        <f t="shared" si="2125"/>
        <v>100.36815565268726</v>
      </c>
    </row>
    <row r="3062" spans="1:25">
      <c r="A3062" s="23" t="s">
        <v>786</v>
      </c>
      <c r="B3062" s="23" t="s">
        <v>172</v>
      </c>
      <c r="C3062" s="23" t="s">
        <v>1230</v>
      </c>
      <c r="D3062" s="23" t="s">
        <v>1231</v>
      </c>
      <c r="E3062" s="22">
        <v>6111</v>
      </c>
      <c r="F3062" s="23"/>
      <c r="G3062" s="128" t="s">
        <v>3378</v>
      </c>
      <c r="H3062" s="32" t="s">
        <v>12</v>
      </c>
      <c r="I3062" s="44">
        <f t="shared" si="2091"/>
        <v>1984725</v>
      </c>
      <c r="J3062" s="44">
        <v>1952825</v>
      </c>
      <c r="K3062" s="44">
        <f t="shared" si="2092"/>
        <v>31900</v>
      </c>
      <c r="L3062" s="44">
        <v>0</v>
      </c>
      <c r="M3062" s="44">
        <v>0</v>
      </c>
      <c r="N3062" s="44">
        <v>31900</v>
      </c>
      <c r="O3062" s="44">
        <v>0</v>
      </c>
      <c r="P3062" s="44">
        <v>0</v>
      </c>
      <c r="Q3062" s="44">
        <v>2097833</v>
      </c>
      <c r="R3062" s="44">
        <v>2065933</v>
      </c>
      <c r="S3062" s="44">
        <v>1984462</v>
      </c>
      <c r="T3062" s="44">
        <f t="shared" ref="T3062:T3089" si="2128">U3062+V3062+W3062</f>
        <v>81471</v>
      </c>
      <c r="U3062" s="44">
        <v>81471</v>
      </c>
      <c r="V3062" s="44"/>
      <c r="W3062" s="44"/>
      <c r="X3062" s="44">
        <f t="shared" ref="X3062:X3089" si="2129">S3062+T3062</f>
        <v>2065933</v>
      </c>
      <c r="Y3062" s="209">
        <f t="shared" si="2125"/>
        <v>100</v>
      </c>
    </row>
    <row r="3063" spans="1:25">
      <c r="A3063" s="20" t="s">
        <v>786</v>
      </c>
      <c r="B3063" s="20" t="s">
        <v>172</v>
      </c>
      <c r="C3063" s="20" t="s">
        <v>1230</v>
      </c>
      <c r="D3063" s="20" t="s">
        <v>1231</v>
      </c>
      <c r="E3063" s="20" t="s">
        <v>134</v>
      </c>
      <c r="F3063" s="23" t="s">
        <v>0</v>
      </c>
      <c r="G3063" s="154" t="s">
        <v>0</v>
      </c>
      <c r="H3063" s="21" t="s">
        <v>13</v>
      </c>
      <c r="I3063" s="66">
        <f t="shared" si="2091"/>
        <v>302410</v>
      </c>
      <c r="J3063" s="66">
        <f t="shared" ref="J3063:P3063" si="2130">SUM(J3064:J3068)</f>
        <v>302410</v>
      </c>
      <c r="K3063" s="66">
        <f t="shared" si="2092"/>
        <v>0</v>
      </c>
      <c r="L3063" s="66">
        <f t="shared" si="2130"/>
        <v>0</v>
      </c>
      <c r="M3063" s="66">
        <f t="shared" si="2130"/>
        <v>0</v>
      </c>
      <c r="N3063" s="66">
        <f t="shared" si="2130"/>
        <v>0</v>
      </c>
      <c r="O3063" s="66">
        <f t="shared" si="2130"/>
        <v>0</v>
      </c>
      <c r="P3063" s="66">
        <f t="shared" si="2130"/>
        <v>0</v>
      </c>
      <c r="Q3063" s="66">
        <f>SUM(Q3064:Q3068)</f>
        <v>307248</v>
      </c>
      <c r="R3063" s="66">
        <f>SUM(R3064:R3068)</f>
        <v>307248</v>
      </c>
      <c r="S3063" s="66">
        <f>SUM(S3064:S3068)</f>
        <v>295377</v>
      </c>
      <c r="T3063" s="66">
        <f t="shared" ref="T3063:X3063" si="2131">SUM(T3064:T3068)</f>
        <v>20608</v>
      </c>
      <c r="U3063" s="66">
        <f t="shared" si="2131"/>
        <v>7000</v>
      </c>
      <c r="V3063" s="66">
        <f t="shared" si="2131"/>
        <v>7000</v>
      </c>
      <c r="W3063" s="66">
        <f t="shared" si="2131"/>
        <v>6608</v>
      </c>
      <c r="X3063" s="66">
        <f t="shared" si="2131"/>
        <v>315985</v>
      </c>
      <c r="Y3063" s="208">
        <f t="shared" si="2125"/>
        <v>102.84363120345779</v>
      </c>
    </row>
    <row r="3064" spans="1:25">
      <c r="A3064" s="23" t="s">
        <v>786</v>
      </c>
      <c r="B3064" s="23" t="s">
        <v>172</v>
      </c>
      <c r="C3064" s="23" t="s">
        <v>1230</v>
      </c>
      <c r="D3064" s="23" t="s">
        <v>1231</v>
      </c>
      <c r="E3064" s="22">
        <v>6112</v>
      </c>
      <c r="F3064" s="23" t="s">
        <v>1233</v>
      </c>
      <c r="G3064" s="128" t="s">
        <v>3378</v>
      </c>
      <c r="H3064" s="32" t="s">
        <v>16</v>
      </c>
      <c r="I3064" s="44">
        <f t="shared" si="2091"/>
        <v>82300</v>
      </c>
      <c r="J3064" s="44">
        <v>82300</v>
      </c>
      <c r="K3064" s="44">
        <f t="shared" si="2092"/>
        <v>0</v>
      </c>
      <c r="L3064" s="44">
        <v>0</v>
      </c>
      <c r="M3064" s="44">
        <v>0</v>
      </c>
      <c r="N3064" s="44">
        <v>0</v>
      </c>
      <c r="O3064" s="44">
        <v>0</v>
      </c>
      <c r="P3064" s="44">
        <v>0</v>
      </c>
      <c r="Q3064" s="44">
        <v>82300</v>
      </c>
      <c r="R3064" s="44">
        <v>82300</v>
      </c>
      <c r="S3064" s="44">
        <v>61692</v>
      </c>
      <c r="T3064" s="44">
        <f t="shared" si="2128"/>
        <v>20608</v>
      </c>
      <c r="U3064" s="44">
        <v>7000</v>
      </c>
      <c r="V3064" s="44">
        <v>7000</v>
      </c>
      <c r="W3064" s="44">
        <v>6608</v>
      </c>
      <c r="X3064" s="44">
        <f t="shared" si="2129"/>
        <v>82300</v>
      </c>
      <c r="Y3064" s="209">
        <f t="shared" si="2125"/>
        <v>100</v>
      </c>
    </row>
    <row r="3065" spans="1:25">
      <c r="A3065" s="23" t="s">
        <v>786</v>
      </c>
      <c r="B3065" s="23" t="s">
        <v>172</v>
      </c>
      <c r="C3065" s="23" t="s">
        <v>1230</v>
      </c>
      <c r="D3065" s="23" t="s">
        <v>1231</v>
      </c>
      <c r="E3065" s="22">
        <v>6112</v>
      </c>
      <c r="F3065" s="23" t="s">
        <v>1234</v>
      </c>
      <c r="G3065" s="128" t="s">
        <v>3378</v>
      </c>
      <c r="H3065" s="32" t="s">
        <v>19</v>
      </c>
      <c r="I3065" s="44">
        <f t="shared" si="2091"/>
        <v>155000</v>
      </c>
      <c r="J3065" s="44">
        <v>155000</v>
      </c>
      <c r="K3065" s="44">
        <f t="shared" si="2092"/>
        <v>0</v>
      </c>
      <c r="L3065" s="44">
        <v>0</v>
      </c>
      <c r="M3065" s="44">
        <v>0</v>
      </c>
      <c r="N3065" s="44">
        <v>0</v>
      </c>
      <c r="O3065" s="44">
        <v>0</v>
      </c>
      <c r="P3065" s="44">
        <v>0</v>
      </c>
      <c r="Q3065" s="44">
        <v>155000</v>
      </c>
      <c r="R3065" s="44">
        <v>155000</v>
      </c>
      <c r="S3065" s="44">
        <v>163737</v>
      </c>
      <c r="T3065" s="44">
        <f t="shared" si="2128"/>
        <v>0</v>
      </c>
      <c r="U3065" s="44"/>
      <c r="V3065" s="44"/>
      <c r="W3065" s="44"/>
      <c r="X3065" s="44">
        <f t="shared" si="2129"/>
        <v>163737</v>
      </c>
      <c r="Y3065" s="209">
        <f t="shared" si="2125"/>
        <v>105.63677419354838</v>
      </c>
    </row>
    <row r="3066" spans="1:25">
      <c r="A3066" s="23" t="s">
        <v>786</v>
      </c>
      <c r="B3066" s="23" t="s">
        <v>172</v>
      </c>
      <c r="C3066" s="23" t="s">
        <v>1230</v>
      </c>
      <c r="D3066" s="23" t="s">
        <v>1231</v>
      </c>
      <c r="E3066" s="22">
        <v>6112</v>
      </c>
      <c r="F3066" s="23" t="s">
        <v>1235</v>
      </c>
      <c r="G3066" s="128" t="s">
        <v>3378</v>
      </c>
      <c r="H3066" s="32" t="s">
        <v>17</v>
      </c>
      <c r="I3066" s="44">
        <f t="shared" si="2091"/>
        <v>47200</v>
      </c>
      <c r="J3066" s="44">
        <v>47200</v>
      </c>
      <c r="K3066" s="44">
        <f t="shared" si="2092"/>
        <v>0</v>
      </c>
      <c r="L3066" s="44">
        <v>0</v>
      </c>
      <c r="M3066" s="44">
        <v>0</v>
      </c>
      <c r="N3066" s="44">
        <v>0</v>
      </c>
      <c r="O3066" s="44">
        <v>0</v>
      </c>
      <c r="P3066" s="44">
        <v>0</v>
      </c>
      <c r="Q3066" s="44">
        <v>52038</v>
      </c>
      <c r="R3066" s="44">
        <v>52038</v>
      </c>
      <c r="S3066" s="44">
        <v>52038</v>
      </c>
      <c r="T3066" s="44">
        <f t="shared" si="2128"/>
        <v>0</v>
      </c>
      <c r="U3066" s="44"/>
      <c r="V3066" s="44"/>
      <c r="W3066" s="44"/>
      <c r="X3066" s="44">
        <f t="shared" si="2129"/>
        <v>52038</v>
      </c>
      <c r="Y3066" s="209">
        <f t="shared" si="2125"/>
        <v>100</v>
      </c>
    </row>
    <row r="3067" spans="1:25">
      <c r="A3067" s="23" t="s">
        <v>786</v>
      </c>
      <c r="B3067" s="23" t="s">
        <v>172</v>
      </c>
      <c r="C3067" s="23" t="s">
        <v>1230</v>
      </c>
      <c r="D3067" s="23" t="s">
        <v>1231</v>
      </c>
      <c r="E3067" s="22">
        <v>6112</v>
      </c>
      <c r="F3067" s="23" t="s">
        <v>1236</v>
      </c>
      <c r="G3067" s="128" t="s">
        <v>3378</v>
      </c>
      <c r="H3067" s="32" t="s">
        <v>15</v>
      </c>
      <c r="I3067" s="44">
        <f t="shared" si="2091"/>
        <v>0</v>
      </c>
      <c r="J3067" s="44">
        <v>0</v>
      </c>
      <c r="K3067" s="44">
        <f t="shared" si="2092"/>
        <v>0</v>
      </c>
      <c r="L3067" s="44">
        <v>0</v>
      </c>
      <c r="M3067" s="44">
        <v>0</v>
      </c>
      <c r="N3067" s="44">
        <v>0</v>
      </c>
      <c r="O3067" s="44">
        <v>0</v>
      </c>
      <c r="P3067" s="44">
        <v>0</v>
      </c>
      <c r="Q3067" s="44">
        <v>0</v>
      </c>
      <c r="R3067" s="44">
        <v>0</v>
      </c>
      <c r="S3067" s="44">
        <v>0</v>
      </c>
      <c r="T3067" s="44">
        <f t="shared" si="2128"/>
        <v>0</v>
      </c>
      <c r="U3067" s="44"/>
      <c r="V3067" s="44"/>
      <c r="W3067" s="44"/>
      <c r="X3067" s="44">
        <f t="shared" si="2129"/>
        <v>0</v>
      </c>
      <c r="Y3067" s="209">
        <f t="shared" si="2125"/>
        <v>0</v>
      </c>
    </row>
    <row r="3068" spans="1:25">
      <c r="A3068" s="23" t="s">
        <v>786</v>
      </c>
      <c r="B3068" s="23" t="s">
        <v>172</v>
      </c>
      <c r="C3068" s="23" t="s">
        <v>1230</v>
      </c>
      <c r="D3068" s="23" t="s">
        <v>1231</v>
      </c>
      <c r="E3068" s="22">
        <v>6112</v>
      </c>
      <c r="F3068" s="23" t="s">
        <v>1237</v>
      </c>
      <c r="G3068" s="128" t="s">
        <v>3378</v>
      </c>
      <c r="H3068" s="32" t="s">
        <v>18</v>
      </c>
      <c r="I3068" s="44">
        <f t="shared" si="2091"/>
        <v>17910</v>
      </c>
      <c r="J3068" s="44">
        <v>17910</v>
      </c>
      <c r="K3068" s="44">
        <f t="shared" si="2092"/>
        <v>0</v>
      </c>
      <c r="L3068" s="44">
        <v>0</v>
      </c>
      <c r="M3068" s="44">
        <v>0</v>
      </c>
      <c r="N3068" s="44">
        <v>0</v>
      </c>
      <c r="O3068" s="44">
        <v>0</v>
      </c>
      <c r="P3068" s="44">
        <v>0</v>
      </c>
      <c r="Q3068" s="44">
        <v>17910</v>
      </c>
      <c r="R3068" s="44">
        <v>17910</v>
      </c>
      <c r="S3068" s="44">
        <v>17910</v>
      </c>
      <c r="T3068" s="44">
        <f t="shared" si="2128"/>
        <v>0</v>
      </c>
      <c r="U3068" s="44"/>
      <c r="V3068" s="44"/>
      <c r="W3068" s="44"/>
      <c r="X3068" s="44">
        <f t="shared" si="2129"/>
        <v>17910</v>
      </c>
      <c r="Y3068" s="209">
        <f t="shared" si="2125"/>
        <v>100</v>
      </c>
    </row>
    <row r="3069" spans="1:25">
      <c r="A3069" s="23" t="s">
        <v>786</v>
      </c>
      <c r="B3069" s="23" t="s">
        <v>172</v>
      </c>
      <c r="C3069" s="23" t="s">
        <v>1230</v>
      </c>
      <c r="D3069" s="23" t="s">
        <v>1231</v>
      </c>
      <c r="E3069" s="21" t="s">
        <v>139</v>
      </c>
      <c r="F3069" s="21" t="s">
        <v>0</v>
      </c>
      <c r="G3069" s="150" t="s">
        <v>0</v>
      </c>
      <c r="H3069" s="21" t="s">
        <v>21</v>
      </c>
      <c r="I3069" s="66">
        <f t="shared" si="2091"/>
        <v>208396</v>
      </c>
      <c r="J3069" s="66">
        <f t="shared" ref="J3069:X3069" si="2132">SUM(J3070)</f>
        <v>204996</v>
      </c>
      <c r="K3069" s="66">
        <f t="shared" si="2092"/>
        <v>3400</v>
      </c>
      <c r="L3069" s="66">
        <f t="shared" si="2132"/>
        <v>0</v>
      </c>
      <c r="M3069" s="66">
        <f t="shared" si="2132"/>
        <v>0</v>
      </c>
      <c r="N3069" s="66">
        <f t="shared" si="2132"/>
        <v>3400</v>
      </c>
      <c r="O3069" s="66">
        <f t="shared" si="2132"/>
        <v>0</v>
      </c>
      <c r="P3069" s="66">
        <f t="shared" si="2132"/>
        <v>0</v>
      </c>
      <c r="Q3069" s="66">
        <f t="shared" si="2132"/>
        <v>220272</v>
      </c>
      <c r="R3069" s="66">
        <f t="shared" si="2132"/>
        <v>216872</v>
      </c>
      <c r="S3069" s="66">
        <f t="shared" si="2132"/>
        <v>209764</v>
      </c>
      <c r="T3069" s="66">
        <f t="shared" si="2132"/>
        <v>7108</v>
      </c>
      <c r="U3069" s="66">
        <f t="shared" si="2132"/>
        <v>7108</v>
      </c>
      <c r="V3069" s="66">
        <f t="shared" si="2132"/>
        <v>0</v>
      </c>
      <c r="W3069" s="66">
        <f t="shared" si="2132"/>
        <v>0</v>
      </c>
      <c r="X3069" s="66">
        <f t="shared" si="2132"/>
        <v>216872</v>
      </c>
      <c r="Y3069" s="208">
        <f t="shared" si="2125"/>
        <v>100</v>
      </c>
    </row>
    <row r="3070" spans="1:25">
      <c r="A3070" s="23" t="s">
        <v>786</v>
      </c>
      <c r="B3070" s="23" t="s">
        <v>172</v>
      </c>
      <c r="C3070" s="23" t="s">
        <v>1230</v>
      </c>
      <c r="D3070" s="23" t="s">
        <v>1231</v>
      </c>
      <c r="E3070" s="22">
        <v>6121</v>
      </c>
      <c r="F3070" s="23"/>
      <c r="G3070" s="128" t="s">
        <v>3378</v>
      </c>
      <c r="H3070" s="32" t="s">
        <v>22</v>
      </c>
      <c r="I3070" s="44">
        <f t="shared" si="2091"/>
        <v>208396</v>
      </c>
      <c r="J3070" s="44">
        <v>204996</v>
      </c>
      <c r="K3070" s="44">
        <f t="shared" si="2092"/>
        <v>3400</v>
      </c>
      <c r="L3070" s="44">
        <v>0</v>
      </c>
      <c r="M3070" s="44">
        <v>0</v>
      </c>
      <c r="N3070" s="44">
        <v>3400</v>
      </c>
      <c r="O3070" s="44">
        <v>0</v>
      </c>
      <c r="P3070" s="44">
        <v>0</v>
      </c>
      <c r="Q3070" s="44">
        <v>220272</v>
      </c>
      <c r="R3070" s="44">
        <v>216872</v>
      </c>
      <c r="S3070" s="44">
        <v>209764</v>
      </c>
      <c r="T3070" s="44">
        <f t="shared" si="2128"/>
        <v>7108</v>
      </c>
      <c r="U3070" s="44">
        <v>7108</v>
      </c>
      <c r="V3070" s="44"/>
      <c r="W3070" s="44"/>
      <c r="X3070" s="44">
        <f t="shared" si="2129"/>
        <v>216872</v>
      </c>
      <c r="Y3070" s="209">
        <f t="shared" si="2125"/>
        <v>100</v>
      </c>
    </row>
    <row r="3071" spans="1:25">
      <c r="A3071" s="23" t="s">
        <v>786</v>
      </c>
      <c r="B3071" s="23" t="s">
        <v>172</v>
      </c>
      <c r="C3071" s="23" t="s">
        <v>1230</v>
      </c>
      <c r="D3071" s="23" t="s">
        <v>1231</v>
      </c>
      <c r="E3071" s="21" t="s">
        <v>141</v>
      </c>
      <c r="F3071" s="21" t="s">
        <v>0</v>
      </c>
      <c r="G3071" s="150" t="s">
        <v>0</v>
      </c>
      <c r="H3071" s="21" t="s">
        <v>23</v>
      </c>
      <c r="I3071" s="66">
        <f t="shared" si="2091"/>
        <v>299379</v>
      </c>
      <c r="J3071" s="66">
        <f t="shared" ref="J3071:P3071" si="2133">SUM(J3072:J3079)</f>
        <v>242050</v>
      </c>
      <c r="K3071" s="66">
        <f t="shared" si="2092"/>
        <v>57329</v>
      </c>
      <c r="L3071" s="66">
        <f t="shared" si="2133"/>
        <v>21000</v>
      </c>
      <c r="M3071" s="66">
        <f t="shared" si="2133"/>
        <v>0</v>
      </c>
      <c r="N3071" s="66">
        <f t="shared" si="2133"/>
        <v>36329</v>
      </c>
      <c r="O3071" s="66">
        <f t="shared" si="2133"/>
        <v>0</v>
      </c>
      <c r="P3071" s="66">
        <f t="shared" si="2133"/>
        <v>0</v>
      </c>
      <c r="Q3071" s="66">
        <f>SUM(Q3072:Q3079)</f>
        <v>345780</v>
      </c>
      <c r="R3071" s="66">
        <f>SUM(R3072:R3079)</f>
        <v>249413</v>
      </c>
      <c r="S3071" s="66">
        <f>SUM(S3072:S3079)</f>
        <v>199390</v>
      </c>
      <c r="T3071" s="66">
        <f t="shared" ref="T3071:X3071" si="2134">SUM(T3072:T3079)</f>
        <v>50023</v>
      </c>
      <c r="U3071" s="66">
        <f t="shared" si="2134"/>
        <v>18923</v>
      </c>
      <c r="V3071" s="66">
        <f t="shared" si="2134"/>
        <v>15500</v>
      </c>
      <c r="W3071" s="66">
        <f t="shared" si="2134"/>
        <v>15600</v>
      </c>
      <c r="X3071" s="66">
        <f t="shared" si="2134"/>
        <v>249413</v>
      </c>
      <c r="Y3071" s="208">
        <f t="shared" si="2125"/>
        <v>100</v>
      </c>
    </row>
    <row r="3072" spans="1:25">
      <c r="A3072" s="23" t="s">
        <v>786</v>
      </c>
      <c r="B3072" s="23" t="s">
        <v>172</v>
      </c>
      <c r="C3072" s="23" t="s">
        <v>1230</v>
      </c>
      <c r="D3072" s="23" t="s">
        <v>1231</v>
      </c>
      <c r="E3072" s="22">
        <v>6131</v>
      </c>
      <c r="F3072" s="23"/>
      <c r="G3072" s="128" t="s">
        <v>3378</v>
      </c>
      <c r="H3072" s="32" t="s">
        <v>24</v>
      </c>
      <c r="I3072" s="44">
        <f t="shared" si="2091"/>
        <v>4000</v>
      </c>
      <c r="J3072" s="44">
        <v>1000</v>
      </c>
      <c r="K3072" s="44">
        <f t="shared" si="2092"/>
        <v>3000</v>
      </c>
      <c r="L3072" s="44">
        <v>3000</v>
      </c>
      <c r="M3072" s="44">
        <v>0</v>
      </c>
      <c r="N3072" s="44">
        <v>0</v>
      </c>
      <c r="O3072" s="44">
        <v>0</v>
      </c>
      <c r="P3072" s="44">
        <v>0</v>
      </c>
      <c r="Q3072" s="44">
        <v>4000</v>
      </c>
      <c r="R3072" s="44">
        <v>1000</v>
      </c>
      <c r="S3072" s="44">
        <v>1000</v>
      </c>
      <c r="T3072" s="44">
        <f t="shared" si="2128"/>
        <v>0</v>
      </c>
      <c r="U3072" s="44"/>
      <c r="V3072" s="44"/>
      <c r="W3072" s="44"/>
      <c r="X3072" s="44">
        <f t="shared" si="2129"/>
        <v>1000</v>
      </c>
      <c r="Y3072" s="209">
        <f t="shared" si="2125"/>
        <v>100</v>
      </c>
    </row>
    <row r="3073" spans="1:25">
      <c r="A3073" s="23" t="s">
        <v>786</v>
      </c>
      <c r="B3073" s="23" t="s">
        <v>172</v>
      </c>
      <c r="C3073" s="23" t="s">
        <v>1230</v>
      </c>
      <c r="D3073" s="23" t="s">
        <v>1231</v>
      </c>
      <c r="E3073" s="22">
        <v>6132</v>
      </c>
      <c r="F3073" s="23"/>
      <c r="G3073" s="128" t="s">
        <v>3378</v>
      </c>
      <c r="H3073" s="32" t="s">
        <v>25</v>
      </c>
      <c r="I3073" s="44">
        <f t="shared" ref="I3073:I3134" si="2135">SUM(J3073,K3073,O3073,P3073)</f>
        <v>120000</v>
      </c>
      <c r="J3073" s="44">
        <v>120000</v>
      </c>
      <c r="K3073" s="44">
        <f t="shared" ref="K3073:K3134" si="2136">SUM(L3073,M3073,N3073)</f>
        <v>0</v>
      </c>
      <c r="L3073" s="44">
        <v>0</v>
      </c>
      <c r="M3073" s="44">
        <v>0</v>
      </c>
      <c r="N3073" s="44">
        <v>0</v>
      </c>
      <c r="O3073" s="44">
        <v>0</v>
      </c>
      <c r="P3073" s="44">
        <v>0</v>
      </c>
      <c r="Q3073" s="44">
        <v>120000</v>
      </c>
      <c r="R3073" s="44">
        <v>120000</v>
      </c>
      <c r="S3073" s="44">
        <v>100000</v>
      </c>
      <c r="T3073" s="44">
        <f t="shared" si="2128"/>
        <v>20000</v>
      </c>
      <c r="U3073" s="44">
        <v>7000</v>
      </c>
      <c r="V3073" s="44">
        <v>6500</v>
      </c>
      <c r="W3073" s="44">
        <v>6500</v>
      </c>
      <c r="X3073" s="44">
        <f t="shared" si="2129"/>
        <v>120000</v>
      </c>
      <c r="Y3073" s="209">
        <f t="shared" si="2125"/>
        <v>100</v>
      </c>
    </row>
    <row r="3074" spans="1:25">
      <c r="A3074" s="23" t="s">
        <v>786</v>
      </c>
      <c r="B3074" s="23" t="s">
        <v>172</v>
      </c>
      <c r="C3074" s="23" t="s">
        <v>1230</v>
      </c>
      <c r="D3074" s="23" t="s">
        <v>1231</v>
      </c>
      <c r="E3074" s="22">
        <v>6133</v>
      </c>
      <c r="F3074" s="23"/>
      <c r="G3074" s="128" t="s">
        <v>3378</v>
      </c>
      <c r="H3074" s="32" t="s">
        <v>26</v>
      </c>
      <c r="I3074" s="44">
        <f t="shared" si="2135"/>
        <v>19000</v>
      </c>
      <c r="J3074" s="44">
        <v>19000</v>
      </c>
      <c r="K3074" s="44">
        <f t="shared" si="2136"/>
        <v>0</v>
      </c>
      <c r="L3074" s="44">
        <v>0</v>
      </c>
      <c r="M3074" s="44">
        <v>0</v>
      </c>
      <c r="N3074" s="44">
        <v>0</v>
      </c>
      <c r="O3074" s="44">
        <v>0</v>
      </c>
      <c r="P3074" s="44">
        <v>0</v>
      </c>
      <c r="Q3074" s="44">
        <v>19000</v>
      </c>
      <c r="R3074" s="44">
        <v>19000</v>
      </c>
      <c r="S3074" s="44">
        <v>14400</v>
      </c>
      <c r="T3074" s="44">
        <f t="shared" si="2128"/>
        <v>4600</v>
      </c>
      <c r="U3074" s="44">
        <v>1600</v>
      </c>
      <c r="V3074" s="44">
        <v>1500</v>
      </c>
      <c r="W3074" s="44">
        <v>1500</v>
      </c>
      <c r="X3074" s="44">
        <f t="shared" si="2129"/>
        <v>19000</v>
      </c>
      <c r="Y3074" s="209">
        <f t="shared" si="2125"/>
        <v>100</v>
      </c>
    </row>
    <row r="3075" spans="1:25">
      <c r="A3075" s="23" t="s">
        <v>786</v>
      </c>
      <c r="B3075" s="23" t="s">
        <v>172</v>
      </c>
      <c r="C3075" s="23" t="s">
        <v>1230</v>
      </c>
      <c r="D3075" s="23" t="s">
        <v>1231</v>
      </c>
      <c r="E3075" s="22">
        <v>6134</v>
      </c>
      <c r="F3075" s="23"/>
      <c r="G3075" s="128" t="s">
        <v>3378</v>
      </c>
      <c r="H3075" s="32" t="s">
        <v>27</v>
      </c>
      <c r="I3075" s="44">
        <f t="shared" si="2135"/>
        <v>33729</v>
      </c>
      <c r="J3075" s="44">
        <v>13000</v>
      </c>
      <c r="K3075" s="44">
        <f t="shared" si="2136"/>
        <v>20729</v>
      </c>
      <c r="L3075" s="44">
        <v>3000</v>
      </c>
      <c r="M3075" s="44">
        <v>0</v>
      </c>
      <c r="N3075" s="44">
        <v>17729</v>
      </c>
      <c r="O3075" s="44">
        <v>0</v>
      </c>
      <c r="P3075" s="44">
        <v>0</v>
      </c>
      <c r="Q3075" s="44">
        <v>61167</v>
      </c>
      <c r="R3075" s="44">
        <v>13000</v>
      </c>
      <c r="S3075" s="44">
        <v>9900</v>
      </c>
      <c r="T3075" s="44">
        <f t="shared" si="2128"/>
        <v>3100</v>
      </c>
      <c r="U3075" s="44">
        <v>1000</v>
      </c>
      <c r="V3075" s="44">
        <v>1000</v>
      </c>
      <c r="W3075" s="44">
        <v>1100</v>
      </c>
      <c r="X3075" s="44">
        <f t="shared" si="2129"/>
        <v>13000</v>
      </c>
      <c r="Y3075" s="209">
        <f t="shared" si="2125"/>
        <v>100</v>
      </c>
    </row>
    <row r="3076" spans="1:25">
      <c r="A3076" s="23" t="s">
        <v>786</v>
      </c>
      <c r="B3076" s="23" t="s">
        <v>172</v>
      </c>
      <c r="C3076" s="23" t="s">
        <v>1230</v>
      </c>
      <c r="D3076" s="23" t="s">
        <v>1231</v>
      </c>
      <c r="E3076" s="22">
        <v>6135</v>
      </c>
      <c r="F3076" s="23"/>
      <c r="G3076" s="128" t="s">
        <v>3378</v>
      </c>
      <c r="H3076" s="32" t="s">
        <v>28</v>
      </c>
      <c r="I3076" s="44">
        <f t="shared" si="2135"/>
        <v>16600</v>
      </c>
      <c r="J3076" s="44">
        <v>3000</v>
      </c>
      <c r="K3076" s="44">
        <f t="shared" si="2136"/>
        <v>13600</v>
      </c>
      <c r="L3076" s="44">
        <v>5000</v>
      </c>
      <c r="M3076" s="44">
        <v>0</v>
      </c>
      <c r="N3076" s="44">
        <v>8600</v>
      </c>
      <c r="O3076" s="44">
        <v>0</v>
      </c>
      <c r="P3076" s="44">
        <v>0</v>
      </c>
      <c r="Q3076" s="44">
        <v>17600</v>
      </c>
      <c r="R3076" s="44">
        <v>3000</v>
      </c>
      <c r="S3076" s="44">
        <v>2500</v>
      </c>
      <c r="T3076" s="44">
        <f t="shared" si="2128"/>
        <v>500</v>
      </c>
      <c r="U3076" s="44">
        <v>500</v>
      </c>
      <c r="V3076" s="44"/>
      <c r="W3076" s="44"/>
      <c r="X3076" s="44">
        <f t="shared" si="2129"/>
        <v>3000</v>
      </c>
      <c r="Y3076" s="209">
        <f t="shared" si="2125"/>
        <v>100</v>
      </c>
    </row>
    <row r="3077" spans="1:25">
      <c r="A3077" s="23" t="s">
        <v>786</v>
      </c>
      <c r="B3077" s="23" t="s">
        <v>172</v>
      </c>
      <c r="C3077" s="23" t="s">
        <v>1230</v>
      </c>
      <c r="D3077" s="23" t="s">
        <v>1231</v>
      </c>
      <c r="E3077" s="22">
        <v>6137</v>
      </c>
      <c r="F3077" s="23"/>
      <c r="G3077" s="128" t="s">
        <v>3378</v>
      </c>
      <c r="H3077" s="32" t="s">
        <v>30</v>
      </c>
      <c r="I3077" s="44">
        <f t="shared" si="2135"/>
        <v>19000</v>
      </c>
      <c r="J3077" s="44">
        <v>14000</v>
      </c>
      <c r="K3077" s="44">
        <f t="shared" si="2136"/>
        <v>5000</v>
      </c>
      <c r="L3077" s="44">
        <v>5000</v>
      </c>
      <c r="M3077" s="44">
        <v>0</v>
      </c>
      <c r="N3077" s="44">
        <v>0</v>
      </c>
      <c r="O3077" s="44">
        <v>0</v>
      </c>
      <c r="P3077" s="44">
        <v>0</v>
      </c>
      <c r="Q3077" s="44">
        <v>19000</v>
      </c>
      <c r="R3077" s="44">
        <v>14000</v>
      </c>
      <c r="S3077" s="44">
        <v>10800</v>
      </c>
      <c r="T3077" s="44">
        <f t="shared" si="2128"/>
        <v>3200</v>
      </c>
      <c r="U3077" s="44">
        <v>1200</v>
      </c>
      <c r="V3077" s="44">
        <v>1000</v>
      </c>
      <c r="W3077" s="44">
        <v>1000</v>
      </c>
      <c r="X3077" s="44">
        <f t="shared" si="2129"/>
        <v>14000</v>
      </c>
      <c r="Y3077" s="209">
        <f t="shared" si="2125"/>
        <v>100</v>
      </c>
    </row>
    <row r="3078" spans="1:25">
      <c r="A3078" s="23" t="s">
        <v>786</v>
      </c>
      <c r="B3078" s="23" t="s">
        <v>172</v>
      </c>
      <c r="C3078" s="23" t="s">
        <v>1230</v>
      </c>
      <c r="D3078" s="23" t="s">
        <v>1231</v>
      </c>
      <c r="E3078" s="22">
        <v>6138</v>
      </c>
      <c r="F3078" s="23"/>
      <c r="G3078" s="128" t="s">
        <v>3378</v>
      </c>
      <c r="H3078" s="32" t="s">
        <v>31</v>
      </c>
      <c r="I3078" s="44">
        <f t="shared" si="2135"/>
        <v>1850</v>
      </c>
      <c r="J3078" s="44">
        <v>1850</v>
      </c>
      <c r="K3078" s="44">
        <f t="shared" si="2136"/>
        <v>0</v>
      </c>
      <c r="L3078" s="44">
        <v>0</v>
      </c>
      <c r="M3078" s="44">
        <v>0</v>
      </c>
      <c r="N3078" s="44">
        <v>0</v>
      </c>
      <c r="O3078" s="44">
        <v>0</v>
      </c>
      <c r="P3078" s="44">
        <v>0</v>
      </c>
      <c r="Q3078" s="44">
        <v>1850</v>
      </c>
      <c r="R3078" s="44">
        <v>1850</v>
      </c>
      <c r="S3078" s="44">
        <v>0</v>
      </c>
      <c r="T3078" s="44">
        <f t="shared" si="2128"/>
        <v>1850</v>
      </c>
      <c r="U3078" s="44">
        <v>1850</v>
      </c>
      <c r="V3078" s="44"/>
      <c r="W3078" s="44"/>
      <c r="X3078" s="44">
        <f t="shared" si="2129"/>
        <v>1850</v>
      </c>
      <c r="Y3078" s="209">
        <f t="shared" si="2125"/>
        <v>100</v>
      </c>
    </row>
    <row r="3079" spans="1:25">
      <c r="A3079" s="20" t="s">
        <v>786</v>
      </c>
      <c r="B3079" s="20" t="s">
        <v>172</v>
      </c>
      <c r="C3079" s="20" t="s">
        <v>1230</v>
      </c>
      <c r="D3079" s="20" t="s">
        <v>1231</v>
      </c>
      <c r="E3079" s="20" t="s">
        <v>144</v>
      </c>
      <c r="F3079" s="23" t="s">
        <v>0</v>
      </c>
      <c r="G3079" s="154" t="s">
        <v>0</v>
      </c>
      <c r="H3079" s="21" t="s">
        <v>32</v>
      </c>
      <c r="I3079" s="66">
        <f t="shared" si="2135"/>
        <v>85200</v>
      </c>
      <c r="J3079" s="66">
        <f t="shared" ref="J3079:P3079" si="2137">SUM(J3080:J3082)</f>
        <v>70200</v>
      </c>
      <c r="K3079" s="66">
        <f t="shared" si="2136"/>
        <v>15000</v>
      </c>
      <c r="L3079" s="66">
        <f t="shared" si="2137"/>
        <v>5000</v>
      </c>
      <c r="M3079" s="66">
        <f t="shared" si="2137"/>
        <v>0</v>
      </c>
      <c r="N3079" s="66">
        <f t="shared" si="2137"/>
        <v>10000</v>
      </c>
      <c r="O3079" s="66">
        <f t="shared" si="2137"/>
        <v>0</v>
      </c>
      <c r="P3079" s="66">
        <f t="shared" si="2137"/>
        <v>0</v>
      </c>
      <c r="Q3079" s="66">
        <f>SUM(Q3080:Q3082)</f>
        <v>103163</v>
      </c>
      <c r="R3079" s="66">
        <f>SUM(R3080:R3082)</f>
        <v>77563</v>
      </c>
      <c r="S3079" s="66">
        <f>SUM(S3080:S3082)</f>
        <v>60790</v>
      </c>
      <c r="T3079" s="66">
        <f t="shared" ref="T3079:X3079" si="2138">SUM(T3080:T3082)</f>
        <v>16773</v>
      </c>
      <c r="U3079" s="66">
        <f t="shared" si="2138"/>
        <v>5773</v>
      </c>
      <c r="V3079" s="66">
        <f t="shared" si="2138"/>
        <v>5500</v>
      </c>
      <c r="W3079" s="66">
        <f t="shared" si="2138"/>
        <v>5500</v>
      </c>
      <c r="X3079" s="66">
        <f t="shared" si="2138"/>
        <v>77563</v>
      </c>
      <c r="Y3079" s="208">
        <f t="shared" si="2125"/>
        <v>100</v>
      </c>
    </row>
    <row r="3080" spans="1:25">
      <c r="A3080" s="23" t="s">
        <v>786</v>
      </c>
      <c r="B3080" s="23" t="s">
        <v>172</v>
      </c>
      <c r="C3080" s="23" t="s">
        <v>1230</v>
      </c>
      <c r="D3080" s="23" t="s">
        <v>1231</v>
      </c>
      <c r="E3080" s="22">
        <v>6139</v>
      </c>
      <c r="F3080" s="23"/>
      <c r="G3080" s="128" t="s">
        <v>3378</v>
      </c>
      <c r="H3080" s="32" t="s">
        <v>32</v>
      </c>
      <c r="I3080" s="44">
        <f t="shared" si="2135"/>
        <v>67500</v>
      </c>
      <c r="J3080" s="44">
        <v>52500</v>
      </c>
      <c r="K3080" s="44">
        <f t="shared" si="2136"/>
        <v>15000</v>
      </c>
      <c r="L3080" s="44">
        <v>5000</v>
      </c>
      <c r="M3080" s="44">
        <v>0</v>
      </c>
      <c r="N3080" s="44">
        <v>10000</v>
      </c>
      <c r="O3080" s="44">
        <v>0</v>
      </c>
      <c r="P3080" s="44">
        <v>0</v>
      </c>
      <c r="Q3080" s="44">
        <v>85100</v>
      </c>
      <c r="R3080" s="44">
        <v>59500</v>
      </c>
      <c r="S3080" s="44">
        <v>43000</v>
      </c>
      <c r="T3080" s="44">
        <f t="shared" si="2128"/>
        <v>16500</v>
      </c>
      <c r="U3080" s="44">
        <v>5500</v>
      </c>
      <c r="V3080" s="44">
        <v>5500</v>
      </c>
      <c r="W3080" s="44">
        <v>5500</v>
      </c>
      <c r="X3080" s="44">
        <f t="shared" si="2129"/>
        <v>59500</v>
      </c>
      <c r="Y3080" s="209">
        <f t="shared" si="2125"/>
        <v>100</v>
      </c>
    </row>
    <row r="3081" spans="1:25">
      <c r="A3081" s="23" t="s">
        <v>786</v>
      </c>
      <c r="B3081" s="23" t="s">
        <v>172</v>
      </c>
      <c r="C3081" s="23" t="s">
        <v>1230</v>
      </c>
      <c r="D3081" s="23" t="s">
        <v>1231</v>
      </c>
      <c r="E3081" s="22">
        <v>6139</v>
      </c>
      <c r="F3081" s="23" t="s">
        <v>1238</v>
      </c>
      <c r="G3081" s="128" t="s">
        <v>3378</v>
      </c>
      <c r="H3081" s="32" t="s">
        <v>152</v>
      </c>
      <c r="I3081" s="44">
        <f t="shared" si="2135"/>
        <v>6300</v>
      </c>
      <c r="J3081" s="44">
        <v>6300</v>
      </c>
      <c r="K3081" s="44">
        <f t="shared" si="2136"/>
        <v>0</v>
      </c>
      <c r="L3081" s="44">
        <v>0</v>
      </c>
      <c r="M3081" s="44">
        <v>0</v>
      </c>
      <c r="N3081" s="44">
        <v>0</v>
      </c>
      <c r="O3081" s="44">
        <v>0</v>
      </c>
      <c r="P3081" s="44">
        <v>0</v>
      </c>
      <c r="Q3081" s="44">
        <v>6663</v>
      </c>
      <c r="R3081" s="44">
        <v>6663</v>
      </c>
      <c r="S3081" s="44">
        <v>6390</v>
      </c>
      <c r="T3081" s="44">
        <f t="shared" si="2128"/>
        <v>273</v>
      </c>
      <c r="U3081" s="44">
        <v>273</v>
      </c>
      <c r="V3081" s="44"/>
      <c r="W3081" s="44"/>
      <c r="X3081" s="44">
        <f t="shared" si="2129"/>
        <v>6663</v>
      </c>
      <c r="Y3081" s="209">
        <f t="shared" si="2125"/>
        <v>100</v>
      </c>
    </row>
    <row r="3082" spans="1:25">
      <c r="A3082" s="23" t="s">
        <v>786</v>
      </c>
      <c r="B3082" s="23" t="s">
        <v>172</v>
      </c>
      <c r="C3082" s="23" t="s">
        <v>1230</v>
      </c>
      <c r="D3082" s="23" t="s">
        <v>1231</v>
      </c>
      <c r="E3082" s="22">
        <v>6139</v>
      </c>
      <c r="F3082" s="23" t="s">
        <v>1239</v>
      </c>
      <c r="G3082" s="128" t="s">
        <v>3378</v>
      </c>
      <c r="H3082" s="32" t="s">
        <v>158</v>
      </c>
      <c r="I3082" s="44">
        <f t="shared" si="2135"/>
        <v>11400</v>
      </c>
      <c r="J3082" s="44">
        <v>11400</v>
      </c>
      <c r="K3082" s="44">
        <f t="shared" si="2136"/>
        <v>0</v>
      </c>
      <c r="L3082" s="44">
        <v>0</v>
      </c>
      <c r="M3082" s="44">
        <v>0</v>
      </c>
      <c r="N3082" s="44">
        <v>0</v>
      </c>
      <c r="O3082" s="44">
        <v>0</v>
      </c>
      <c r="P3082" s="44">
        <v>0</v>
      </c>
      <c r="Q3082" s="44">
        <v>11400</v>
      </c>
      <c r="R3082" s="44">
        <v>11400</v>
      </c>
      <c r="S3082" s="44">
        <v>11400</v>
      </c>
      <c r="T3082" s="44">
        <f t="shared" si="2128"/>
        <v>0</v>
      </c>
      <c r="U3082" s="44"/>
      <c r="V3082" s="44"/>
      <c r="W3082" s="44"/>
      <c r="X3082" s="44">
        <f t="shared" si="2129"/>
        <v>11400</v>
      </c>
      <c r="Y3082" s="209">
        <f t="shared" si="2125"/>
        <v>100</v>
      </c>
    </row>
    <row r="3083" spans="1:25" ht="20.399999999999999">
      <c r="A3083" s="20" t="s">
        <v>0</v>
      </c>
      <c r="B3083" s="20" t="s">
        <v>0</v>
      </c>
      <c r="C3083" s="20" t="s">
        <v>0</v>
      </c>
      <c r="D3083" s="21" t="s">
        <v>0</v>
      </c>
      <c r="E3083" s="21" t="s">
        <v>0</v>
      </c>
      <c r="F3083" s="21" t="s">
        <v>0</v>
      </c>
      <c r="G3083" s="150" t="s">
        <v>0</v>
      </c>
      <c r="H3083" s="30" t="s">
        <v>42</v>
      </c>
      <c r="I3083" s="31">
        <f t="shared" si="2135"/>
        <v>100</v>
      </c>
      <c r="J3083" s="31">
        <f t="shared" ref="J3083:X3084" si="2139">SUM(J3084)</f>
        <v>100</v>
      </c>
      <c r="K3083" s="31">
        <f t="shared" si="2136"/>
        <v>0</v>
      </c>
      <c r="L3083" s="31">
        <f t="shared" si="2139"/>
        <v>0</v>
      </c>
      <c r="M3083" s="31">
        <f t="shared" si="2139"/>
        <v>0</v>
      </c>
      <c r="N3083" s="31">
        <f t="shared" si="2139"/>
        <v>0</v>
      </c>
      <c r="O3083" s="31">
        <f t="shared" si="2139"/>
        <v>0</v>
      </c>
      <c r="P3083" s="31">
        <f t="shared" si="2139"/>
        <v>0</v>
      </c>
      <c r="Q3083" s="31">
        <f t="shared" si="2139"/>
        <v>100</v>
      </c>
      <c r="R3083" s="31">
        <f t="shared" si="2139"/>
        <v>100</v>
      </c>
      <c r="S3083" s="31">
        <f t="shared" si="2139"/>
        <v>0</v>
      </c>
      <c r="T3083" s="31">
        <f t="shared" si="2139"/>
        <v>0</v>
      </c>
      <c r="U3083" s="31">
        <f t="shared" si="2139"/>
        <v>0</v>
      </c>
      <c r="V3083" s="31">
        <f t="shared" si="2139"/>
        <v>0</v>
      </c>
      <c r="W3083" s="31">
        <f t="shared" si="2139"/>
        <v>0</v>
      </c>
      <c r="X3083" s="31">
        <f t="shared" si="2139"/>
        <v>0</v>
      </c>
      <c r="Y3083" s="220">
        <f t="shared" si="2125"/>
        <v>0</v>
      </c>
    </row>
    <row r="3084" spans="1:25">
      <c r="A3084" s="23" t="s">
        <v>786</v>
      </c>
      <c r="B3084" s="23" t="s">
        <v>172</v>
      </c>
      <c r="C3084" s="23" t="s">
        <v>1230</v>
      </c>
      <c r="D3084" s="23" t="s">
        <v>1231</v>
      </c>
      <c r="E3084" s="21" t="s">
        <v>159</v>
      </c>
      <c r="F3084" s="21" t="s">
        <v>0</v>
      </c>
      <c r="G3084" s="150" t="s">
        <v>0</v>
      </c>
      <c r="H3084" s="21" t="s">
        <v>34</v>
      </c>
      <c r="I3084" s="66">
        <f t="shared" si="2135"/>
        <v>100</v>
      </c>
      <c r="J3084" s="66">
        <f t="shared" si="2139"/>
        <v>100</v>
      </c>
      <c r="K3084" s="66">
        <f t="shared" si="2136"/>
        <v>0</v>
      </c>
      <c r="L3084" s="66">
        <f t="shared" si="2139"/>
        <v>0</v>
      </c>
      <c r="M3084" s="66">
        <f t="shared" si="2139"/>
        <v>0</v>
      </c>
      <c r="N3084" s="66">
        <f t="shared" si="2139"/>
        <v>0</v>
      </c>
      <c r="O3084" s="66">
        <f t="shared" si="2139"/>
        <v>0</v>
      </c>
      <c r="P3084" s="66">
        <f t="shared" si="2139"/>
        <v>0</v>
      </c>
      <c r="Q3084" s="66">
        <f t="shared" si="2139"/>
        <v>100</v>
      </c>
      <c r="R3084" s="66">
        <f t="shared" si="2139"/>
        <v>100</v>
      </c>
      <c r="S3084" s="66">
        <f t="shared" si="2139"/>
        <v>0</v>
      </c>
      <c r="T3084" s="66">
        <f t="shared" si="2139"/>
        <v>0</v>
      </c>
      <c r="U3084" s="66">
        <f t="shared" si="2139"/>
        <v>0</v>
      </c>
      <c r="V3084" s="66">
        <f t="shared" si="2139"/>
        <v>0</v>
      </c>
      <c r="W3084" s="66">
        <f t="shared" si="2139"/>
        <v>0</v>
      </c>
      <c r="X3084" s="66">
        <f t="shared" si="2139"/>
        <v>0</v>
      </c>
      <c r="Y3084" s="208">
        <f t="shared" si="2125"/>
        <v>0</v>
      </c>
    </row>
    <row r="3085" spans="1:25">
      <c r="A3085" s="23" t="s">
        <v>786</v>
      </c>
      <c r="B3085" s="23" t="s">
        <v>172</v>
      </c>
      <c r="C3085" s="23" t="s">
        <v>1230</v>
      </c>
      <c r="D3085" s="23" t="s">
        <v>1231</v>
      </c>
      <c r="E3085" s="22">
        <v>6148</v>
      </c>
      <c r="F3085" s="23"/>
      <c r="G3085" s="128" t="s">
        <v>3378</v>
      </c>
      <c r="H3085" s="32" t="s">
        <v>41</v>
      </c>
      <c r="I3085" s="44">
        <f t="shared" si="2135"/>
        <v>100</v>
      </c>
      <c r="J3085" s="44">
        <v>100</v>
      </c>
      <c r="K3085" s="44">
        <f t="shared" si="2136"/>
        <v>0</v>
      </c>
      <c r="L3085" s="44">
        <v>0</v>
      </c>
      <c r="M3085" s="44">
        <v>0</v>
      </c>
      <c r="N3085" s="44">
        <v>0</v>
      </c>
      <c r="O3085" s="44">
        <v>0</v>
      </c>
      <c r="P3085" s="44">
        <v>0</v>
      </c>
      <c r="Q3085" s="44">
        <v>100</v>
      </c>
      <c r="R3085" s="44">
        <v>100</v>
      </c>
      <c r="S3085" s="44">
        <v>0</v>
      </c>
      <c r="T3085" s="44">
        <f t="shared" si="2128"/>
        <v>0</v>
      </c>
      <c r="U3085" s="44"/>
      <c r="V3085" s="44"/>
      <c r="W3085" s="44"/>
      <c r="X3085" s="44">
        <f t="shared" si="2129"/>
        <v>0</v>
      </c>
      <c r="Y3085" s="209">
        <f t="shared" si="2125"/>
        <v>0</v>
      </c>
    </row>
    <row r="3086" spans="1:25" ht="20.399999999999999">
      <c r="A3086" s="20" t="s">
        <v>0</v>
      </c>
      <c r="B3086" s="20" t="s">
        <v>0</v>
      </c>
      <c r="C3086" s="20" t="s">
        <v>0</v>
      </c>
      <c r="D3086" s="21" t="s">
        <v>0</v>
      </c>
      <c r="E3086" s="21" t="s">
        <v>0</v>
      </c>
      <c r="F3086" s="21" t="s">
        <v>0</v>
      </c>
      <c r="G3086" s="150" t="s">
        <v>0</v>
      </c>
      <c r="H3086" s="30" t="s">
        <v>60</v>
      </c>
      <c r="I3086" s="31">
        <f t="shared" si="2135"/>
        <v>20000</v>
      </c>
      <c r="J3086" s="31">
        <f t="shared" ref="J3086:X3086" si="2140">SUM(J3087)</f>
        <v>0</v>
      </c>
      <c r="K3086" s="31">
        <f t="shared" si="2136"/>
        <v>20000</v>
      </c>
      <c r="L3086" s="31">
        <f t="shared" si="2140"/>
        <v>20000</v>
      </c>
      <c r="M3086" s="31">
        <f t="shared" si="2140"/>
        <v>0</v>
      </c>
      <c r="N3086" s="31">
        <f t="shared" si="2140"/>
        <v>0</v>
      </c>
      <c r="O3086" s="31">
        <f t="shared" si="2140"/>
        <v>0</v>
      </c>
      <c r="P3086" s="31">
        <f t="shared" si="2140"/>
        <v>0</v>
      </c>
      <c r="Q3086" s="31">
        <f t="shared" si="2140"/>
        <v>80000</v>
      </c>
      <c r="R3086" s="31">
        <f t="shared" si="2140"/>
        <v>0</v>
      </c>
      <c r="S3086" s="31">
        <f t="shared" si="2140"/>
        <v>0</v>
      </c>
      <c r="T3086" s="31">
        <f t="shared" si="2140"/>
        <v>0</v>
      </c>
      <c r="U3086" s="31">
        <f t="shared" si="2140"/>
        <v>0</v>
      </c>
      <c r="V3086" s="31">
        <f t="shared" si="2140"/>
        <v>0</v>
      </c>
      <c r="W3086" s="31">
        <f t="shared" si="2140"/>
        <v>0</v>
      </c>
      <c r="X3086" s="31">
        <f t="shared" si="2140"/>
        <v>0</v>
      </c>
      <c r="Y3086" s="220">
        <f t="shared" si="2125"/>
        <v>0</v>
      </c>
    </row>
    <row r="3087" spans="1:25">
      <c r="A3087" s="23" t="s">
        <v>786</v>
      </c>
      <c r="B3087" s="23" t="s">
        <v>172</v>
      </c>
      <c r="C3087" s="23" t="s">
        <v>1230</v>
      </c>
      <c r="D3087" s="23" t="s">
        <v>1231</v>
      </c>
      <c r="E3087" s="21" t="s">
        <v>166</v>
      </c>
      <c r="F3087" s="21" t="s">
        <v>0</v>
      </c>
      <c r="G3087" s="150" t="s">
        <v>0</v>
      </c>
      <c r="H3087" s="21" t="s">
        <v>53</v>
      </c>
      <c r="I3087" s="66">
        <f t="shared" si="2135"/>
        <v>20000</v>
      </c>
      <c r="J3087" s="66">
        <f t="shared" ref="J3087:P3087" si="2141">SUM(J3088:J3089)</f>
        <v>0</v>
      </c>
      <c r="K3087" s="66">
        <f t="shared" si="2136"/>
        <v>20000</v>
      </c>
      <c r="L3087" s="66">
        <f t="shared" si="2141"/>
        <v>20000</v>
      </c>
      <c r="M3087" s="66">
        <f t="shared" si="2141"/>
        <v>0</v>
      </c>
      <c r="N3087" s="66">
        <f t="shared" si="2141"/>
        <v>0</v>
      </c>
      <c r="O3087" s="66">
        <f t="shared" si="2141"/>
        <v>0</v>
      </c>
      <c r="P3087" s="66">
        <f t="shared" si="2141"/>
        <v>0</v>
      </c>
      <c r="Q3087" s="66">
        <f>SUM(Q3088:Q3089)</f>
        <v>80000</v>
      </c>
      <c r="R3087" s="66">
        <f>SUM(R3088:R3089)</f>
        <v>0</v>
      </c>
      <c r="S3087" s="66">
        <f>SUM(S3088:S3089)</f>
        <v>0</v>
      </c>
      <c r="T3087" s="66">
        <f t="shared" ref="T3087:X3087" si="2142">SUM(T3088:T3089)</f>
        <v>0</v>
      </c>
      <c r="U3087" s="66">
        <f t="shared" si="2142"/>
        <v>0</v>
      </c>
      <c r="V3087" s="66">
        <f t="shared" si="2142"/>
        <v>0</v>
      </c>
      <c r="W3087" s="66">
        <f t="shared" si="2142"/>
        <v>0</v>
      </c>
      <c r="X3087" s="66">
        <f t="shared" si="2142"/>
        <v>0</v>
      </c>
      <c r="Y3087" s="208">
        <f t="shared" si="2125"/>
        <v>0</v>
      </c>
    </row>
    <row r="3088" spans="1:25">
      <c r="A3088" s="23" t="s">
        <v>786</v>
      </c>
      <c r="B3088" s="23" t="s">
        <v>172</v>
      </c>
      <c r="C3088" s="23" t="s">
        <v>1230</v>
      </c>
      <c r="D3088" s="23" t="s">
        <v>1231</v>
      </c>
      <c r="E3088" s="22">
        <v>8213</v>
      </c>
      <c r="F3088" s="23"/>
      <c r="G3088" s="128" t="s">
        <v>3378</v>
      </c>
      <c r="H3088" s="32" t="s">
        <v>56</v>
      </c>
      <c r="I3088" s="44">
        <f t="shared" si="2135"/>
        <v>10000</v>
      </c>
      <c r="J3088" s="44">
        <v>0</v>
      </c>
      <c r="K3088" s="44">
        <f t="shared" si="2136"/>
        <v>10000</v>
      </c>
      <c r="L3088" s="44">
        <v>10000</v>
      </c>
      <c r="M3088" s="44">
        <v>0</v>
      </c>
      <c r="N3088" s="44">
        <v>0</v>
      </c>
      <c r="O3088" s="44">
        <v>0</v>
      </c>
      <c r="P3088" s="44">
        <v>0</v>
      </c>
      <c r="Q3088" s="44">
        <v>70000</v>
      </c>
      <c r="R3088" s="44">
        <v>0</v>
      </c>
      <c r="S3088" s="44">
        <v>0</v>
      </c>
      <c r="T3088" s="44">
        <f t="shared" si="2128"/>
        <v>0</v>
      </c>
      <c r="U3088" s="44"/>
      <c r="V3088" s="44"/>
      <c r="W3088" s="44"/>
      <c r="X3088" s="44">
        <f t="shared" si="2129"/>
        <v>0</v>
      </c>
      <c r="Y3088" s="209">
        <f t="shared" si="2125"/>
        <v>0</v>
      </c>
    </row>
    <row r="3089" spans="1:25">
      <c r="A3089" s="23" t="s">
        <v>786</v>
      </c>
      <c r="B3089" s="23" t="s">
        <v>172</v>
      </c>
      <c r="C3089" s="23" t="s">
        <v>1230</v>
      </c>
      <c r="D3089" s="23" t="s">
        <v>1231</v>
      </c>
      <c r="E3089" s="22">
        <v>8216</v>
      </c>
      <c r="F3089" s="23"/>
      <c r="G3089" s="128" t="s">
        <v>3378</v>
      </c>
      <c r="H3089" s="32" t="s">
        <v>59</v>
      </c>
      <c r="I3089" s="44">
        <f t="shared" si="2135"/>
        <v>10000</v>
      </c>
      <c r="J3089" s="44">
        <v>0</v>
      </c>
      <c r="K3089" s="44">
        <f t="shared" si="2136"/>
        <v>10000</v>
      </c>
      <c r="L3089" s="44">
        <v>10000</v>
      </c>
      <c r="M3089" s="44">
        <v>0</v>
      </c>
      <c r="N3089" s="44">
        <v>0</v>
      </c>
      <c r="O3089" s="44">
        <v>0</v>
      </c>
      <c r="P3089" s="44">
        <v>0</v>
      </c>
      <c r="Q3089" s="44">
        <v>10000</v>
      </c>
      <c r="R3089" s="44">
        <v>0</v>
      </c>
      <c r="S3089" s="44">
        <v>0</v>
      </c>
      <c r="T3089" s="44">
        <f t="shared" si="2128"/>
        <v>0</v>
      </c>
      <c r="U3089" s="44"/>
      <c r="V3089" s="44"/>
      <c r="W3089" s="44"/>
      <c r="X3089" s="44">
        <f t="shared" si="2129"/>
        <v>0</v>
      </c>
      <c r="Y3089" s="209">
        <f t="shared" si="2125"/>
        <v>0</v>
      </c>
    </row>
    <row r="3090" spans="1:25" ht="20.399999999999999">
      <c r="A3090" s="32" t="s">
        <v>0</v>
      </c>
      <c r="B3090" s="32" t="s">
        <v>0</v>
      </c>
      <c r="C3090" s="32" t="s">
        <v>0</v>
      </c>
      <c r="D3090" s="32" t="s">
        <v>0</v>
      </c>
      <c r="E3090" s="32" t="s">
        <v>0</v>
      </c>
      <c r="F3090" s="32" t="s">
        <v>0</v>
      </c>
      <c r="G3090" s="154" t="s">
        <v>0</v>
      </c>
      <c r="H3090" s="30" t="s">
        <v>1240</v>
      </c>
      <c r="I3090" s="31">
        <f t="shared" si="2135"/>
        <v>2815010</v>
      </c>
      <c r="J3090" s="31">
        <f t="shared" ref="J3090:P3090" si="2143">SUM(J3060,J3083,J3086)</f>
        <v>2702381</v>
      </c>
      <c r="K3090" s="31">
        <f t="shared" si="2136"/>
        <v>112629</v>
      </c>
      <c r="L3090" s="31">
        <f t="shared" si="2143"/>
        <v>41000</v>
      </c>
      <c r="M3090" s="31">
        <f t="shared" si="2143"/>
        <v>0</v>
      </c>
      <c r="N3090" s="31">
        <f t="shared" si="2143"/>
        <v>71629</v>
      </c>
      <c r="O3090" s="31">
        <f t="shared" si="2143"/>
        <v>0</v>
      </c>
      <c r="P3090" s="31">
        <f t="shared" si="2143"/>
        <v>0</v>
      </c>
      <c r="Q3090" s="31">
        <f>SUM(Q3060,Q3083,Q3086)</f>
        <v>3051233</v>
      </c>
      <c r="R3090" s="31">
        <f>SUM(R3060,R3083,R3086)</f>
        <v>2839566</v>
      </c>
      <c r="S3090" s="31">
        <f>SUM(S3060,S3083,S3086)</f>
        <v>2688993</v>
      </c>
      <c r="T3090" s="31">
        <f t="shared" ref="T3090:X3090" si="2144">SUM(T3060,T3083,T3086)</f>
        <v>159210</v>
      </c>
      <c r="U3090" s="31">
        <f t="shared" si="2144"/>
        <v>114502</v>
      </c>
      <c r="V3090" s="31">
        <f t="shared" si="2144"/>
        <v>22500</v>
      </c>
      <c r="W3090" s="31">
        <f t="shared" si="2144"/>
        <v>22208</v>
      </c>
      <c r="X3090" s="31">
        <f t="shared" si="2144"/>
        <v>2848203</v>
      </c>
      <c r="Y3090" s="220">
        <f t="shared" si="2125"/>
        <v>100.30416620004607</v>
      </c>
    </row>
    <row r="3091" spans="1:25" ht="15" thickBot="1">
      <c r="A3091" s="32" t="s">
        <v>0</v>
      </c>
      <c r="B3091" s="32" t="s">
        <v>0</v>
      </c>
      <c r="C3091" s="32" t="s">
        <v>0</v>
      </c>
      <c r="D3091" s="32" t="s">
        <v>0</v>
      </c>
      <c r="E3091" s="32" t="s">
        <v>0</v>
      </c>
      <c r="F3091" s="32" t="s">
        <v>0</v>
      </c>
      <c r="G3091" s="154" t="s">
        <v>0</v>
      </c>
      <c r="H3091" s="21" t="s">
        <v>170</v>
      </c>
      <c r="I3091" s="66">
        <f t="shared" si="2135"/>
        <v>96</v>
      </c>
      <c r="J3091" s="66">
        <v>96</v>
      </c>
      <c r="K3091" s="66">
        <f t="shared" si="2136"/>
        <v>0</v>
      </c>
      <c r="L3091" s="66" t="s">
        <v>0</v>
      </c>
      <c r="M3091" s="66" t="s">
        <v>0</v>
      </c>
      <c r="N3091" s="66" t="s">
        <v>0</v>
      </c>
      <c r="O3091" s="66" t="s">
        <v>0</v>
      </c>
      <c r="P3091" s="66" t="s">
        <v>0</v>
      </c>
      <c r="Q3091" s="66">
        <v>0</v>
      </c>
      <c r="R3091" s="66"/>
      <c r="S3091" s="66"/>
      <c r="T3091" s="66"/>
      <c r="U3091" s="66"/>
      <c r="V3091" s="66"/>
      <c r="W3091" s="66"/>
      <c r="X3091" s="66"/>
      <c r="Y3091" s="208">
        <v>0</v>
      </c>
    </row>
    <row r="3092" spans="1:25" ht="41.4" thickBot="1">
      <c r="A3092" s="252" t="s">
        <v>0</v>
      </c>
      <c r="B3092" s="252" t="s">
        <v>0</v>
      </c>
      <c r="C3092" s="252" t="s">
        <v>0</v>
      </c>
      <c r="D3092" s="252" t="s">
        <v>0</v>
      </c>
      <c r="E3092" s="252" t="s">
        <v>0</v>
      </c>
      <c r="F3092" s="252" t="s">
        <v>0</v>
      </c>
      <c r="G3092" s="258" t="s">
        <v>0</v>
      </c>
      <c r="H3092" s="24" t="s">
        <v>72</v>
      </c>
      <c r="I3092" s="1" t="s">
        <v>3093</v>
      </c>
      <c r="J3092" s="1" t="s">
        <v>3130</v>
      </c>
      <c r="K3092" s="1" t="s">
        <v>3</v>
      </c>
      <c r="L3092" s="1" t="s">
        <v>4</v>
      </c>
      <c r="M3092" s="1" t="s">
        <v>5</v>
      </c>
      <c r="N3092" s="1" t="s">
        <v>6</v>
      </c>
      <c r="O3092" s="1" t="s">
        <v>7</v>
      </c>
      <c r="P3092" s="1" t="s">
        <v>8</v>
      </c>
      <c r="Q3092" s="1" t="s">
        <v>3344</v>
      </c>
      <c r="R3092" s="1" t="s">
        <v>3427</v>
      </c>
      <c r="S3092" s="1" t="s">
        <v>3447</v>
      </c>
      <c r="T3092" s="1" t="s">
        <v>3448</v>
      </c>
      <c r="U3092" s="1" t="s">
        <v>3452</v>
      </c>
      <c r="V3092" s="1" t="s">
        <v>3449</v>
      </c>
      <c r="W3092" s="1" t="s">
        <v>3450</v>
      </c>
      <c r="X3092" s="1" t="s">
        <v>3451</v>
      </c>
      <c r="Y3092" s="216" t="s">
        <v>3385</v>
      </c>
    </row>
    <row r="3093" spans="1:25">
      <c r="A3093" s="253"/>
      <c r="B3093" s="253"/>
      <c r="C3093" s="253"/>
      <c r="D3093" s="253"/>
      <c r="E3093" s="253"/>
      <c r="F3093" s="253"/>
      <c r="G3093" s="259"/>
      <c r="H3093" s="33" t="s">
        <v>0</v>
      </c>
      <c r="I3093" s="45">
        <v>1</v>
      </c>
      <c r="J3093" s="45">
        <v>3</v>
      </c>
      <c r="K3093" s="45" t="s">
        <v>9</v>
      </c>
      <c r="L3093" s="45">
        <v>5</v>
      </c>
      <c r="M3093" s="45">
        <v>6</v>
      </c>
      <c r="N3093" s="45">
        <v>7</v>
      </c>
      <c r="O3093" s="45">
        <v>8</v>
      </c>
      <c r="P3093" s="45">
        <v>9</v>
      </c>
      <c r="Q3093" s="45">
        <v>1</v>
      </c>
      <c r="R3093" s="45">
        <v>2</v>
      </c>
      <c r="S3093" s="45">
        <v>3</v>
      </c>
      <c r="T3093" s="45" t="s">
        <v>3453</v>
      </c>
      <c r="U3093" s="45">
        <v>5</v>
      </c>
      <c r="V3093" s="45">
        <v>6</v>
      </c>
      <c r="W3093" s="45">
        <v>7</v>
      </c>
      <c r="X3093" s="45" t="s">
        <v>3454</v>
      </c>
      <c r="Y3093" s="276">
        <v>9</v>
      </c>
    </row>
    <row r="3094" spans="1:25">
      <c r="A3094" s="253"/>
      <c r="B3094" s="253"/>
      <c r="C3094" s="253"/>
      <c r="D3094" s="253"/>
      <c r="E3094" s="253"/>
      <c r="F3094" s="253"/>
      <c r="G3094" s="259"/>
      <c r="H3094" s="34" t="s">
        <v>108</v>
      </c>
      <c r="I3094" s="35">
        <f t="shared" si="2135"/>
        <v>2815010</v>
      </c>
      <c r="J3094" s="35">
        <f t="shared" ref="J3094:P3094" si="2145">SUM(J3090)</f>
        <v>2702381</v>
      </c>
      <c r="K3094" s="35">
        <f t="shared" si="2136"/>
        <v>112629</v>
      </c>
      <c r="L3094" s="35">
        <f t="shared" si="2145"/>
        <v>41000</v>
      </c>
      <c r="M3094" s="35">
        <f t="shared" si="2145"/>
        <v>0</v>
      </c>
      <c r="N3094" s="35">
        <f t="shared" si="2145"/>
        <v>71629</v>
      </c>
      <c r="O3094" s="35">
        <f t="shared" si="2145"/>
        <v>0</v>
      </c>
      <c r="P3094" s="35">
        <f t="shared" si="2145"/>
        <v>0</v>
      </c>
      <c r="Q3094" s="35">
        <f>SUM(Q3090)</f>
        <v>3051233</v>
      </c>
      <c r="R3094" s="35">
        <f>SUM(R3090)</f>
        <v>2839566</v>
      </c>
      <c r="S3094" s="35">
        <f>SUM(S3090)</f>
        <v>2688993</v>
      </c>
      <c r="T3094" s="35">
        <f t="shared" ref="T3094:X3094" si="2146">SUM(T3090)</f>
        <v>159210</v>
      </c>
      <c r="U3094" s="35">
        <f t="shared" si="2146"/>
        <v>114502</v>
      </c>
      <c r="V3094" s="35">
        <f t="shared" si="2146"/>
        <v>22500</v>
      </c>
      <c r="W3094" s="35">
        <f t="shared" si="2146"/>
        <v>22208</v>
      </c>
      <c r="X3094" s="35">
        <f t="shared" si="2146"/>
        <v>2848203</v>
      </c>
      <c r="Y3094" s="218">
        <f t="shared" ref="Y3094:Y3095" si="2147">IF(R3094=0,0,(X3094/R3094)*100)</f>
        <v>100.30416620004607</v>
      </c>
    </row>
    <row r="3095" spans="1:25">
      <c r="A3095" s="253"/>
      <c r="B3095" s="253"/>
      <c r="C3095" s="253"/>
      <c r="D3095" s="253"/>
      <c r="E3095" s="253"/>
      <c r="F3095" s="253"/>
      <c r="G3095" s="259"/>
      <c r="H3095" s="36" t="s">
        <v>69</v>
      </c>
      <c r="I3095" s="35">
        <f t="shared" si="2135"/>
        <v>2815010</v>
      </c>
      <c r="J3095" s="35">
        <f t="shared" ref="J3095:P3095" si="2148">SUM(J3094)</f>
        <v>2702381</v>
      </c>
      <c r="K3095" s="35">
        <f t="shared" si="2136"/>
        <v>112629</v>
      </c>
      <c r="L3095" s="35">
        <f t="shared" si="2148"/>
        <v>41000</v>
      </c>
      <c r="M3095" s="35">
        <f t="shared" si="2148"/>
        <v>0</v>
      </c>
      <c r="N3095" s="35">
        <f t="shared" si="2148"/>
        <v>71629</v>
      </c>
      <c r="O3095" s="35">
        <f t="shared" si="2148"/>
        <v>0</v>
      </c>
      <c r="P3095" s="35">
        <f t="shared" si="2148"/>
        <v>0</v>
      </c>
      <c r="Q3095" s="35">
        <f>SUM(Q3094)</f>
        <v>3051233</v>
      </c>
      <c r="R3095" s="35">
        <f>SUM(R3094)</f>
        <v>2839566</v>
      </c>
      <c r="S3095" s="35">
        <f>SUM(S3094)</f>
        <v>2688993</v>
      </c>
      <c r="T3095" s="35">
        <f t="shared" ref="T3095:X3095" si="2149">SUM(T3094)</f>
        <v>159210</v>
      </c>
      <c r="U3095" s="35">
        <f t="shared" si="2149"/>
        <v>114502</v>
      </c>
      <c r="V3095" s="35">
        <f t="shared" si="2149"/>
        <v>22500</v>
      </c>
      <c r="W3095" s="35">
        <f t="shared" si="2149"/>
        <v>22208</v>
      </c>
      <c r="X3095" s="35">
        <f t="shared" si="2149"/>
        <v>2848203</v>
      </c>
      <c r="Y3095" s="218">
        <f t="shared" si="2147"/>
        <v>100.30416620004607</v>
      </c>
    </row>
    <row r="3096" spans="1:25" ht="15" thickBot="1">
      <c r="A3096" s="254"/>
      <c r="B3096" s="254"/>
      <c r="C3096" s="254"/>
      <c r="D3096" s="254"/>
      <c r="E3096" s="254"/>
      <c r="F3096" s="254"/>
      <c r="G3096" s="260"/>
    </row>
    <row r="3097" spans="1:25" ht="41.4" thickBot="1">
      <c r="A3097" s="24" t="s">
        <v>123</v>
      </c>
      <c r="B3097" s="24" t="s">
        <v>124</v>
      </c>
      <c r="C3097" s="24" t="s">
        <v>125</v>
      </c>
      <c r="D3097" s="25" t="s">
        <v>0</v>
      </c>
      <c r="E3097" s="24" t="s">
        <v>126</v>
      </c>
      <c r="F3097" s="24" t="s">
        <v>127</v>
      </c>
      <c r="G3097" s="151" t="s">
        <v>128</v>
      </c>
      <c r="H3097" s="24" t="s">
        <v>1</v>
      </c>
      <c r="I3097" s="1" t="s">
        <v>3093</v>
      </c>
      <c r="J3097" s="1" t="s">
        <v>3130</v>
      </c>
      <c r="K3097" s="1" t="s">
        <v>3</v>
      </c>
      <c r="L3097" s="1" t="s">
        <v>4</v>
      </c>
      <c r="M3097" s="1" t="s">
        <v>5</v>
      </c>
      <c r="N3097" s="1" t="s">
        <v>6</v>
      </c>
      <c r="O3097" s="1" t="s">
        <v>7</v>
      </c>
      <c r="P3097" s="1" t="s">
        <v>8</v>
      </c>
      <c r="Q3097" s="1" t="s">
        <v>3344</v>
      </c>
      <c r="R3097" s="1" t="s">
        <v>3427</v>
      </c>
      <c r="S3097" s="1" t="s">
        <v>3447</v>
      </c>
      <c r="T3097" s="1" t="s">
        <v>3448</v>
      </c>
      <c r="U3097" s="1" t="s">
        <v>3452</v>
      </c>
      <c r="V3097" s="1" t="s">
        <v>3449</v>
      </c>
      <c r="W3097" s="1" t="s">
        <v>3450</v>
      </c>
      <c r="X3097" s="1" t="s">
        <v>3451</v>
      </c>
      <c r="Y3097" s="216" t="s">
        <v>3385</v>
      </c>
    </row>
    <row r="3098" spans="1:25">
      <c r="A3098" s="26" t="s">
        <v>0</v>
      </c>
      <c r="B3098" s="26" t="s">
        <v>0</v>
      </c>
      <c r="C3098" s="26" t="s">
        <v>0</v>
      </c>
      <c r="D3098" s="27" t="s">
        <v>0</v>
      </c>
      <c r="E3098" s="27" t="s">
        <v>0</v>
      </c>
      <c r="F3098" s="28" t="s">
        <v>0</v>
      </c>
      <c r="G3098" s="152" t="s">
        <v>0</v>
      </c>
      <c r="H3098" s="29" t="s">
        <v>0</v>
      </c>
      <c r="I3098" s="45">
        <v>1</v>
      </c>
      <c r="J3098" s="45">
        <v>3</v>
      </c>
      <c r="K3098" s="45" t="s">
        <v>9</v>
      </c>
      <c r="L3098" s="45">
        <v>5</v>
      </c>
      <c r="M3098" s="45">
        <v>6</v>
      </c>
      <c r="N3098" s="45">
        <v>7</v>
      </c>
      <c r="O3098" s="45">
        <v>8</v>
      </c>
      <c r="P3098" s="45">
        <v>9</v>
      </c>
      <c r="Q3098" s="45">
        <v>1</v>
      </c>
      <c r="R3098" s="45">
        <v>2</v>
      </c>
      <c r="S3098" s="45">
        <v>3</v>
      </c>
      <c r="T3098" s="45" t="s">
        <v>3453</v>
      </c>
      <c r="U3098" s="45">
        <v>5</v>
      </c>
      <c r="V3098" s="45">
        <v>6</v>
      </c>
      <c r="W3098" s="45">
        <v>7</v>
      </c>
      <c r="X3098" s="45" t="s">
        <v>3454</v>
      </c>
      <c r="Y3098" s="276">
        <v>9</v>
      </c>
    </row>
    <row r="3099" spans="1:25">
      <c r="A3099" s="133" t="s">
        <v>786</v>
      </c>
      <c r="B3099" s="133" t="s">
        <v>172</v>
      </c>
      <c r="C3099" s="109" t="s">
        <v>1241</v>
      </c>
      <c r="D3099" s="109" t="s">
        <v>1242</v>
      </c>
      <c r="E3099" s="98" t="s">
        <v>0</v>
      </c>
      <c r="F3099" s="98" t="s">
        <v>0</v>
      </c>
      <c r="G3099" s="153" t="s">
        <v>0</v>
      </c>
      <c r="H3099" s="98" t="s">
        <v>1243</v>
      </c>
      <c r="I3099" s="110"/>
      <c r="J3099" s="110"/>
      <c r="K3099" s="110"/>
      <c r="L3099" s="110" t="s">
        <v>0</v>
      </c>
      <c r="M3099" s="110" t="s">
        <v>0</v>
      </c>
      <c r="N3099" s="110" t="s">
        <v>0</v>
      </c>
      <c r="O3099" s="110" t="s">
        <v>0</v>
      </c>
      <c r="P3099" s="110" t="s">
        <v>0</v>
      </c>
      <c r="Q3099" s="110"/>
      <c r="R3099" s="110"/>
      <c r="S3099" s="110"/>
      <c r="T3099" s="110" t="s">
        <v>0</v>
      </c>
      <c r="U3099" s="110" t="s">
        <v>0</v>
      </c>
      <c r="V3099" s="110" t="s">
        <v>0</v>
      </c>
      <c r="W3099" s="110" t="s">
        <v>0</v>
      </c>
      <c r="X3099" s="110" t="s">
        <v>0</v>
      </c>
      <c r="Y3099" s="217"/>
    </row>
    <row r="3100" spans="1:25" ht="20.399999999999999">
      <c r="A3100" s="20" t="s">
        <v>0</v>
      </c>
      <c r="B3100" s="20" t="s">
        <v>0</v>
      </c>
      <c r="C3100" s="20" t="s">
        <v>0</v>
      </c>
      <c r="D3100" s="21" t="s">
        <v>0</v>
      </c>
      <c r="E3100" s="21" t="s">
        <v>0</v>
      </c>
      <c r="F3100" s="21" t="s">
        <v>0</v>
      </c>
      <c r="G3100" s="150" t="s">
        <v>0</v>
      </c>
      <c r="H3100" s="30" t="s">
        <v>33</v>
      </c>
      <c r="I3100" s="31">
        <f t="shared" si="2135"/>
        <v>2433009</v>
      </c>
      <c r="J3100" s="31">
        <f t="shared" ref="J3100:P3100" si="2150">SUM(J3101,J3109,J3111)</f>
        <v>2422409</v>
      </c>
      <c r="K3100" s="31">
        <f t="shared" si="2136"/>
        <v>10600</v>
      </c>
      <c r="L3100" s="31">
        <f t="shared" si="2150"/>
        <v>10600</v>
      </c>
      <c r="M3100" s="31">
        <f t="shared" si="2150"/>
        <v>0</v>
      </c>
      <c r="N3100" s="31">
        <f t="shared" si="2150"/>
        <v>0</v>
      </c>
      <c r="O3100" s="31">
        <f t="shared" si="2150"/>
        <v>0</v>
      </c>
      <c r="P3100" s="31">
        <f t="shared" si="2150"/>
        <v>0</v>
      </c>
      <c r="Q3100" s="31">
        <f>SUM(Q3101,Q3109,Q3111)</f>
        <v>2543010</v>
      </c>
      <c r="R3100" s="31">
        <f>SUM(R3101,R3109,R3111)</f>
        <v>2530985</v>
      </c>
      <c r="S3100" s="31">
        <f>SUM(S3101,S3109,S3111)</f>
        <v>2006747</v>
      </c>
      <c r="T3100" s="31">
        <f t="shared" ref="T3100:X3100" si="2151">SUM(T3101,T3109,T3111)</f>
        <v>524238</v>
      </c>
      <c r="U3100" s="31">
        <f t="shared" si="2151"/>
        <v>199570</v>
      </c>
      <c r="V3100" s="31">
        <f t="shared" si="2151"/>
        <v>202550</v>
      </c>
      <c r="W3100" s="31">
        <f t="shared" si="2151"/>
        <v>122118</v>
      </c>
      <c r="X3100" s="31">
        <f t="shared" si="2151"/>
        <v>2530985</v>
      </c>
      <c r="Y3100" s="220">
        <f t="shared" ref="Y3100:Y3129" si="2152">IF(R3100=0,0,(X3100/R3100)*100)</f>
        <v>100</v>
      </c>
    </row>
    <row r="3101" spans="1:25">
      <c r="A3101" s="23" t="s">
        <v>786</v>
      </c>
      <c r="B3101" s="23" t="s">
        <v>172</v>
      </c>
      <c r="C3101" s="23" t="s">
        <v>1241</v>
      </c>
      <c r="D3101" s="23" t="s">
        <v>1242</v>
      </c>
      <c r="E3101" s="21" t="s">
        <v>132</v>
      </c>
      <c r="F3101" s="21" t="s">
        <v>0</v>
      </c>
      <c r="G3101" s="150" t="s">
        <v>0</v>
      </c>
      <c r="H3101" s="21" t="s">
        <v>11</v>
      </c>
      <c r="I3101" s="66">
        <f t="shared" si="2135"/>
        <v>2108509</v>
      </c>
      <c r="J3101" s="66">
        <f t="shared" ref="J3101:P3101" si="2153">SUM(J3102,J3103)</f>
        <v>2108509</v>
      </c>
      <c r="K3101" s="66">
        <f t="shared" si="2136"/>
        <v>0</v>
      </c>
      <c r="L3101" s="66">
        <f t="shared" si="2153"/>
        <v>0</v>
      </c>
      <c r="M3101" s="66">
        <f t="shared" si="2153"/>
        <v>0</v>
      </c>
      <c r="N3101" s="66">
        <f t="shared" si="2153"/>
        <v>0</v>
      </c>
      <c r="O3101" s="66">
        <f t="shared" si="2153"/>
        <v>0</v>
      </c>
      <c r="P3101" s="66">
        <f t="shared" si="2153"/>
        <v>0</v>
      </c>
      <c r="Q3101" s="66">
        <f>SUM(Q3102,Q3103)</f>
        <v>2203170</v>
      </c>
      <c r="R3101" s="66">
        <f>SUM(R3102,R3103)</f>
        <v>2203170</v>
      </c>
      <c r="S3101" s="66">
        <f>SUM(S3102,S3103)</f>
        <v>1742189</v>
      </c>
      <c r="T3101" s="66">
        <f t="shared" ref="T3101:X3101" si="2154">SUM(T3102,T3103)</f>
        <v>460981</v>
      </c>
      <c r="U3101" s="66">
        <f t="shared" si="2154"/>
        <v>177000</v>
      </c>
      <c r="V3101" s="66">
        <f t="shared" si="2154"/>
        <v>177000</v>
      </c>
      <c r="W3101" s="66">
        <f t="shared" si="2154"/>
        <v>106981</v>
      </c>
      <c r="X3101" s="66">
        <f t="shared" si="2154"/>
        <v>2203170</v>
      </c>
      <c r="Y3101" s="208">
        <f t="shared" si="2152"/>
        <v>100</v>
      </c>
    </row>
    <row r="3102" spans="1:25">
      <c r="A3102" s="23" t="s">
        <v>786</v>
      </c>
      <c r="B3102" s="23" t="s">
        <v>172</v>
      </c>
      <c r="C3102" s="23" t="s">
        <v>1241</v>
      </c>
      <c r="D3102" s="23" t="s">
        <v>1242</v>
      </c>
      <c r="E3102" s="22">
        <v>6111</v>
      </c>
      <c r="F3102" s="23"/>
      <c r="G3102" s="128" t="s">
        <v>3378</v>
      </c>
      <c r="H3102" s="32" t="s">
        <v>12</v>
      </c>
      <c r="I3102" s="44">
        <f t="shared" si="2135"/>
        <v>1820545</v>
      </c>
      <c r="J3102" s="44">
        <v>1820545</v>
      </c>
      <c r="K3102" s="44">
        <f t="shared" si="2136"/>
        <v>0</v>
      </c>
      <c r="L3102" s="44">
        <v>0</v>
      </c>
      <c r="M3102" s="44">
        <v>0</v>
      </c>
      <c r="N3102" s="44">
        <v>0</v>
      </c>
      <c r="O3102" s="44">
        <v>0</v>
      </c>
      <c r="P3102" s="44">
        <v>0</v>
      </c>
      <c r="Q3102" s="44">
        <v>1909316</v>
      </c>
      <c r="R3102" s="44">
        <v>1909316</v>
      </c>
      <c r="S3102" s="44">
        <v>1492707</v>
      </c>
      <c r="T3102" s="44">
        <f t="shared" ref="T3102:T3128" si="2155">U3102+V3102+W3102</f>
        <v>416609</v>
      </c>
      <c r="U3102" s="44">
        <v>160000</v>
      </c>
      <c r="V3102" s="44">
        <v>160000</v>
      </c>
      <c r="W3102" s="44">
        <v>96609</v>
      </c>
      <c r="X3102" s="44">
        <f t="shared" ref="X3102:X3128" si="2156">S3102+T3102</f>
        <v>1909316</v>
      </c>
      <c r="Y3102" s="209">
        <f t="shared" si="2152"/>
        <v>100</v>
      </c>
    </row>
    <row r="3103" spans="1:25">
      <c r="A3103" s="20" t="s">
        <v>786</v>
      </c>
      <c r="B3103" s="20" t="s">
        <v>172</v>
      </c>
      <c r="C3103" s="20" t="s">
        <v>1241</v>
      </c>
      <c r="D3103" s="20" t="s">
        <v>1242</v>
      </c>
      <c r="E3103" s="20" t="s">
        <v>134</v>
      </c>
      <c r="F3103" s="23" t="s">
        <v>0</v>
      </c>
      <c r="G3103" s="154" t="s">
        <v>0</v>
      </c>
      <c r="H3103" s="21" t="s">
        <v>13</v>
      </c>
      <c r="I3103" s="66">
        <f t="shared" si="2135"/>
        <v>287964</v>
      </c>
      <c r="J3103" s="66">
        <f t="shared" ref="J3103:P3103" si="2157">SUM(J3104:J3108)</f>
        <v>287964</v>
      </c>
      <c r="K3103" s="66">
        <f t="shared" si="2136"/>
        <v>0</v>
      </c>
      <c r="L3103" s="66">
        <f t="shared" si="2157"/>
        <v>0</v>
      </c>
      <c r="M3103" s="66">
        <f t="shared" si="2157"/>
        <v>0</v>
      </c>
      <c r="N3103" s="66">
        <f t="shared" si="2157"/>
        <v>0</v>
      </c>
      <c r="O3103" s="66">
        <f t="shared" si="2157"/>
        <v>0</v>
      </c>
      <c r="P3103" s="66">
        <f t="shared" si="2157"/>
        <v>0</v>
      </c>
      <c r="Q3103" s="66">
        <f>SUM(Q3104:Q3108)</f>
        <v>293854</v>
      </c>
      <c r="R3103" s="66">
        <f>SUM(R3104:R3108)</f>
        <v>293854</v>
      </c>
      <c r="S3103" s="66">
        <f>SUM(S3104:S3108)</f>
        <v>249482</v>
      </c>
      <c r="T3103" s="66">
        <f t="shared" ref="T3103:X3103" si="2158">SUM(T3104:T3108)</f>
        <v>44372</v>
      </c>
      <c r="U3103" s="66">
        <f t="shared" si="2158"/>
        <v>17000</v>
      </c>
      <c r="V3103" s="66">
        <f t="shared" si="2158"/>
        <v>17000</v>
      </c>
      <c r="W3103" s="66">
        <f t="shared" si="2158"/>
        <v>10372</v>
      </c>
      <c r="X3103" s="66">
        <f t="shared" si="2158"/>
        <v>293854</v>
      </c>
      <c r="Y3103" s="208">
        <f t="shared" si="2152"/>
        <v>100</v>
      </c>
    </row>
    <row r="3104" spans="1:25">
      <c r="A3104" s="23" t="s">
        <v>786</v>
      </c>
      <c r="B3104" s="23" t="s">
        <v>172</v>
      </c>
      <c r="C3104" s="23" t="s">
        <v>1241</v>
      </c>
      <c r="D3104" s="23" t="s">
        <v>1242</v>
      </c>
      <c r="E3104" s="22">
        <v>6112</v>
      </c>
      <c r="F3104" s="23" t="s">
        <v>1244</v>
      </c>
      <c r="G3104" s="128" t="s">
        <v>3378</v>
      </c>
      <c r="H3104" s="32" t="s">
        <v>16</v>
      </c>
      <c r="I3104" s="44">
        <f t="shared" si="2135"/>
        <v>27984</v>
      </c>
      <c r="J3104" s="44">
        <v>27984</v>
      </c>
      <c r="K3104" s="44">
        <f t="shared" si="2136"/>
        <v>0</v>
      </c>
      <c r="L3104" s="44">
        <v>0</v>
      </c>
      <c r="M3104" s="44">
        <v>0</v>
      </c>
      <c r="N3104" s="44">
        <v>0</v>
      </c>
      <c r="O3104" s="44">
        <v>0</v>
      </c>
      <c r="P3104" s="44">
        <v>0</v>
      </c>
      <c r="Q3104" s="44">
        <v>28976</v>
      </c>
      <c r="R3104" s="44">
        <v>28976</v>
      </c>
      <c r="S3104" s="44">
        <v>28976</v>
      </c>
      <c r="T3104" s="44">
        <f t="shared" si="2155"/>
        <v>0</v>
      </c>
      <c r="U3104" s="44"/>
      <c r="V3104" s="44"/>
      <c r="W3104" s="44"/>
      <c r="X3104" s="44">
        <f t="shared" si="2156"/>
        <v>28976</v>
      </c>
      <c r="Y3104" s="209">
        <f t="shared" si="2152"/>
        <v>100</v>
      </c>
    </row>
    <row r="3105" spans="1:25">
      <c r="A3105" s="23" t="s">
        <v>786</v>
      </c>
      <c r="B3105" s="23" t="s">
        <v>172</v>
      </c>
      <c r="C3105" s="23" t="s">
        <v>1241</v>
      </c>
      <c r="D3105" s="23" t="s">
        <v>1242</v>
      </c>
      <c r="E3105" s="22">
        <v>6112</v>
      </c>
      <c r="F3105" s="23" t="s">
        <v>1245</v>
      </c>
      <c r="G3105" s="128" t="s">
        <v>3378</v>
      </c>
      <c r="H3105" s="32" t="s">
        <v>19</v>
      </c>
      <c r="I3105" s="44">
        <f t="shared" si="2135"/>
        <v>188760</v>
      </c>
      <c r="J3105" s="44">
        <v>188760</v>
      </c>
      <c r="K3105" s="44">
        <f t="shared" si="2136"/>
        <v>0</v>
      </c>
      <c r="L3105" s="44">
        <v>0</v>
      </c>
      <c r="M3105" s="44">
        <v>0</v>
      </c>
      <c r="N3105" s="44">
        <v>0</v>
      </c>
      <c r="O3105" s="44">
        <v>0</v>
      </c>
      <c r="P3105" s="44">
        <v>0</v>
      </c>
      <c r="Q3105" s="44">
        <v>188760</v>
      </c>
      <c r="R3105" s="44">
        <v>188760</v>
      </c>
      <c r="S3105" s="44">
        <v>144388</v>
      </c>
      <c r="T3105" s="44">
        <f t="shared" si="2155"/>
        <v>44372</v>
      </c>
      <c r="U3105" s="44">
        <v>17000</v>
      </c>
      <c r="V3105" s="44">
        <v>17000</v>
      </c>
      <c r="W3105" s="44">
        <v>10372</v>
      </c>
      <c r="X3105" s="44">
        <f t="shared" si="2156"/>
        <v>188760</v>
      </c>
      <c r="Y3105" s="209">
        <f t="shared" si="2152"/>
        <v>100</v>
      </c>
    </row>
    <row r="3106" spans="1:25">
      <c r="A3106" s="23" t="s">
        <v>786</v>
      </c>
      <c r="B3106" s="23" t="s">
        <v>172</v>
      </c>
      <c r="C3106" s="23" t="s">
        <v>1241</v>
      </c>
      <c r="D3106" s="23" t="s">
        <v>1242</v>
      </c>
      <c r="E3106" s="22">
        <v>6112</v>
      </c>
      <c r="F3106" s="23" t="s">
        <v>1246</v>
      </c>
      <c r="G3106" s="128" t="s">
        <v>3378</v>
      </c>
      <c r="H3106" s="32" t="s">
        <v>17</v>
      </c>
      <c r="I3106" s="44">
        <f t="shared" si="2135"/>
        <v>38220</v>
      </c>
      <c r="J3106" s="44">
        <v>38220</v>
      </c>
      <c r="K3106" s="44">
        <f t="shared" si="2136"/>
        <v>0</v>
      </c>
      <c r="L3106" s="44">
        <v>0</v>
      </c>
      <c r="M3106" s="44">
        <v>0</v>
      </c>
      <c r="N3106" s="44">
        <v>0</v>
      </c>
      <c r="O3106" s="44">
        <v>0</v>
      </c>
      <c r="P3106" s="44">
        <v>0</v>
      </c>
      <c r="Q3106" s="44">
        <v>41418</v>
      </c>
      <c r="R3106" s="44">
        <v>41418</v>
      </c>
      <c r="S3106" s="44">
        <v>41418</v>
      </c>
      <c r="T3106" s="44">
        <f t="shared" si="2155"/>
        <v>0</v>
      </c>
      <c r="U3106" s="44"/>
      <c r="V3106" s="44"/>
      <c r="W3106" s="44"/>
      <c r="X3106" s="44">
        <f t="shared" si="2156"/>
        <v>41418</v>
      </c>
      <c r="Y3106" s="209">
        <f t="shared" si="2152"/>
        <v>100</v>
      </c>
    </row>
    <row r="3107" spans="1:25">
      <c r="A3107" s="23" t="s">
        <v>786</v>
      </c>
      <c r="B3107" s="23" t="s">
        <v>172</v>
      </c>
      <c r="C3107" s="23" t="s">
        <v>1241</v>
      </c>
      <c r="D3107" s="23" t="s">
        <v>1242</v>
      </c>
      <c r="E3107" s="22">
        <v>6112</v>
      </c>
      <c r="F3107" s="23" t="s">
        <v>1247</v>
      </c>
      <c r="G3107" s="128" t="s">
        <v>3378</v>
      </c>
      <c r="H3107" s="32" t="s">
        <v>15</v>
      </c>
      <c r="I3107" s="44">
        <f t="shared" si="2135"/>
        <v>13000</v>
      </c>
      <c r="J3107" s="44">
        <v>13000</v>
      </c>
      <c r="K3107" s="44">
        <f t="shared" si="2136"/>
        <v>0</v>
      </c>
      <c r="L3107" s="44">
        <v>0</v>
      </c>
      <c r="M3107" s="44">
        <v>0</v>
      </c>
      <c r="N3107" s="44">
        <v>0</v>
      </c>
      <c r="O3107" s="44">
        <v>0</v>
      </c>
      <c r="P3107" s="44">
        <v>0</v>
      </c>
      <c r="Q3107" s="44">
        <v>14700</v>
      </c>
      <c r="R3107" s="44">
        <v>14700</v>
      </c>
      <c r="S3107" s="44">
        <v>14700</v>
      </c>
      <c r="T3107" s="44">
        <f t="shared" si="2155"/>
        <v>0</v>
      </c>
      <c r="U3107" s="44"/>
      <c r="V3107" s="44"/>
      <c r="W3107" s="44"/>
      <c r="X3107" s="44">
        <f t="shared" si="2156"/>
        <v>14700</v>
      </c>
      <c r="Y3107" s="209">
        <f t="shared" si="2152"/>
        <v>100</v>
      </c>
    </row>
    <row r="3108" spans="1:25">
      <c r="A3108" s="23" t="s">
        <v>786</v>
      </c>
      <c r="B3108" s="23" t="s">
        <v>172</v>
      </c>
      <c r="C3108" s="23" t="s">
        <v>1241</v>
      </c>
      <c r="D3108" s="23" t="s">
        <v>1242</v>
      </c>
      <c r="E3108" s="22">
        <v>6112</v>
      </c>
      <c r="F3108" s="23" t="s">
        <v>1248</v>
      </c>
      <c r="G3108" s="128" t="s">
        <v>3378</v>
      </c>
      <c r="H3108" s="32" t="s">
        <v>18</v>
      </c>
      <c r="I3108" s="44">
        <f t="shared" si="2135"/>
        <v>20000</v>
      </c>
      <c r="J3108" s="44">
        <v>20000</v>
      </c>
      <c r="K3108" s="44">
        <f t="shared" si="2136"/>
        <v>0</v>
      </c>
      <c r="L3108" s="44">
        <v>0</v>
      </c>
      <c r="M3108" s="44">
        <v>0</v>
      </c>
      <c r="N3108" s="44">
        <v>0</v>
      </c>
      <c r="O3108" s="44">
        <v>0</v>
      </c>
      <c r="P3108" s="44">
        <v>0</v>
      </c>
      <c r="Q3108" s="44">
        <v>20000</v>
      </c>
      <c r="R3108" s="44">
        <v>20000</v>
      </c>
      <c r="S3108" s="44">
        <v>20000</v>
      </c>
      <c r="T3108" s="44">
        <f t="shared" si="2155"/>
        <v>0</v>
      </c>
      <c r="U3108" s="44"/>
      <c r="V3108" s="44"/>
      <c r="W3108" s="44"/>
      <c r="X3108" s="44">
        <f t="shared" si="2156"/>
        <v>20000</v>
      </c>
      <c r="Y3108" s="209">
        <f t="shared" si="2152"/>
        <v>100</v>
      </c>
    </row>
    <row r="3109" spans="1:25">
      <c r="A3109" s="23" t="s">
        <v>786</v>
      </c>
      <c r="B3109" s="23" t="s">
        <v>172</v>
      </c>
      <c r="C3109" s="23" t="s">
        <v>1241</v>
      </c>
      <c r="D3109" s="23" t="s">
        <v>1242</v>
      </c>
      <c r="E3109" s="21" t="s">
        <v>139</v>
      </c>
      <c r="F3109" s="21" t="s">
        <v>0</v>
      </c>
      <c r="G3109" s="150" t="s">
        <v>0</v>
      </c>
      <c r="H3109" s="21" t="s">
        <v>21</v>
      </c>
      <c r="I3109" s="66">
        <f t="shared" si="2135"/>
        <v>190000</v>
      </c>
      <c r="J3109" s="66">
        <f t="shared" ref="J3109:X3109" si="2159">SUM(J3110)</f>
        <v>190000</v>
      </c>
      <c r="K3109" s="66">
        <f t="shared" si="2136"/>
        <v>0</v>
      </c>
      <c r="L3109" s="66">
        <f t="shared" si="2159"/>
        <v>0</v>
      </c>
      <c r="M3109" s="66">
        <f t="shared" si="2159"/>
        <v>0</v>
      </c>
      <c r="N3109" s="66">
        <f t="shared" si="2159"/>
        <v>0</v>
      </c>
      <c r="O3109" s="66">
        <f t="shared" si="2159"/>
        <v>0</v>
      </c>
      <c r="P3109" s="66">
        <f t="shared" si="2159"/>
        <v>0</v>
      </c>
      <c r="Q3109" s="66">
        <f t="shared" si="2159"/>
        <v>199321</v>
      </c>
      <c r="R3109" s="66">
        <f t="shared" si="2159"/>
        <v>199321</v>
      </c>
      <c r="S3109" s="66">
        <f t="shared" si="2159"/>
        <v>158684</v>
      </c>
      <c r="T3109" s="66">
        <f t="shared" si="2159"/>
        <v>40637</v>
      </c>
      <c r="U3109" s="66">
        <f t="shared" si="2159"/>
        <v>17000</v>
      </c>
      <c r="V3109" s="66">
        <f t="shared" si="2159"/>
        <v>17000</v>
      </c>
      <c r="W3109" s="66">
        <f t="shared" si="2159"/>
        <v>6637</v>
      </c>
      <c r="X3109" s="66">
        <f t="shared" si="2159"/>
        <v>199321</v>
      </c>
      <c r="Y3109" s="208">
        <f t="shared" si="2152"/>
        <v>100</v>
      </c>
    </row>
    <row r="3110" spans="1:25">
      <c r="A3110" s="23" t="s">
        <v>786</v>
      </c>
      <c r="B3110" s="23" t="s">
        <v>172</v>
      </c>
      <c r="C3110" s="23" t="s">
        <v>1241</v>
      </c>
      <c r="D3110" s="23" t="s">
        <v>1242</v>
      </c>
      <c r="E3110" s="22">
        <v>6121</v>
      </c>
      <c r="F3110" s="23"/>
      <c r="G3110" s="128" t="s">
        <v>3378</v>
      </c>
      <c r="H3110" s="32" t="s">
        <v>22</v>
      </c>
      <c r="I3110" s="44">
        <f t="shared" si="2135"/>
        <v>190000</v>
      </c>
      <c r="J3110" s="44">
        <v>190000</v>
      </c>
      <c r="K3110" s="44">
        <f t="shared" si="2136"/>
        <v>0</v>
      </c>
      <c r="L3110" s="44">
        <v>0</v>
      </c>
      <c r="M3110" s="44">
        <v>0</v>
      </c>
      <c r="N3110" s="44">
        <v>0</v>
      </c>
      <c r="O3110" s="44">
        <v>0</v>
      </c>
      <c r="P3110" s="44">
        <v>0</v>
      </c>
      <c r="Q3110" s="44">
        <v>199321</v>
      </c>
      <c r="R3110" s="44">
        <v>199321</v>
      </c>
      <c r="S3110" s="44">
        <v>158684</v>
      </c>
      <c r="T3110" s="44">
        <f t="shared" si="2155"/>
        <v>40637</v>
      </c>
      <c r="U3110" s="44">
        <v>17000</v>
      </c>
      <c r="V3110" s="44">
        <v>17000</v>
      </c>
      <c r="W3110" s="44">
        <v>6637</v>
      </c>
      <c r="X3110" s="44">
        <f t="shared" si="2156"/>
        <v>199321</v>
      </c>
      <c r="Y3110" s="209">
        <f t="shared" si="2152"/>
        <v>100</v>
      </c>
    </row>
    <row r="3111" spans="1:25">
      <c r="A3111" s="23" t="s">
        <v>786</v>
      </c>
      <c r="B3111" s="23" t="s">
        <v>172</v>
      </c>
      <c r="C3111" s="23" t="s">
        <v>1241</v>
      </c>
      <c r="D3111" s="23" t="s">
        <v>1242</v>
      </c>
      <c r="E3111" s="21" t="s">
        <v>141</v>
      </c>
      <c r="F3111" s="21" t="s">
        <v>0</v>
      </c>
      <c r="G3111" s="150" t="s">
        <v>0</v>
      </c>
      <c r="H3111" s="21" t="s">
        <v>23</v>
      </c>
      <c r="I3111" s="66">
        <f t="shared" si="2135"/>
        <v>134500</v>
      </c>
      <c r="J3111" s="66">
        <f t="shared" ref="J3111:P3111" si="2160">SUM(J3112:J3119)</f>
        <v>123900</v>
      </c>
      <c r="K3111" s="66">
        <f t="shared" si="2136"/>
        <v>10600</v>
      </c>
      <c r="L3111" s="66">
        <f t="shared" si="2160"/>
        <v>10600</v>
      </c>
      <c r="M3111" s="66">
        <f t="shared" si="2160"/>
        <v>0</v>
      </c>
      <c r="N3111" s="66">
        <f t="shared" si="2160"/>
        <v>0</v>
      </c>
      <c r="O3111" s="66">
        <f t="shared" si="2160"/>
        <v>0</v>
      </c>
      <c r="P3111" s="66">
        <f t="shared" si="2160"/>
        <v>0</v>
      </c>
      <c r="Q3111" s="66">
        <f>SUM(Q3112:Q3119)</f>
        <v>140519</v>
      </c>
      <c r="R3111" s="66">
        <f>SUM(R3112:R3119)</f>
        <v>128494</v>
      </c>
      <c r="S3111" s="66">
        <f>SUM(S3112:S3119)</f>
        <v>105874</v>
      </c>
      <c r="T3111" s="66">
        <f t="shared" ref="T3111:X3111" si="2161">SUM(T3112:T3119)</f>
        <v>22620</v>
      </c>
      <c r="U3111" s="66">
        <f t="shared" si="2161"/>
        <v>5570</v>
      </c>
      <c r="V3111" s="66">
        <f t="shared" si="2161"/>
        <v>8550</v>
      </c>
      <c r="W3111" s="66">
        <f t="shared" si="2161"/>
        <v>8500</v>
      </c>
      <c r="X3111" s="66">
        <f t="shared" si="2161"/>
        <v>128494</v>
      </c>
      <c r="Y3111" s="208">
        <f t="shared" si="2152"/>
        <v>100</v>
      </c>
    </row>
    <row r="3112" spans="1:25">
      <c r="A3112" s="23" t="s">
        <v>786</v>
      </c>
      <c r="B3112" s="23" t="s">
        <v>172</v>
      </c>
      <c r="C3112" s="23" t="s">
        <v>1241</v>
      </c>
      <c r="D3112" s="23" t="s">
        <v>1242</v>
      </c>
      <c r="E3112" s="22">
        <v>6131</v>
      </c>
      <c r="F3112" s="23"/>
      <c r="G3112" s="128" t="s">
        <v>3378</v>
      </c>
      <c r="H3112" s="32" t="s">
        <v>24</v>
      </c>
      <c r="I3112" s="44">
        <f t="shared" si="2135"/>
        <v>2000</v>
      </c>
      <c r="J3112" s="44">
        <v>2000</v>
      </c>
      <c r="K3112" s="44">
        <f t="shared" si="2136"/>
        <v>0</v>
      </c>
      <c r="L3112" s="44">
        <v>0</v>
      </c>
      <c r="M3112" s="44">
        <v>0</v>
      </c>
      <c r="N3112" s="44">
        <v>0</v>
      </c>
      <c r="O3112" s="44">
        <v>0</v>
      </c>
      <c r="P3112" s="44">
        <v>0</v>
      </c>
      <c r="Q3112" s="44">
        <v>2000</v>
      </c>
      <c r="R3112" s="44">
        <v>2000</v>
      </c>
      <c r="S3112" s="44">
        <v>2000</v>
      </c>
      <c r="T3112" s="44">
        <f t="shared" si="2155"/>
        <v>0</v>
      </c>
      <c r="U3112" s="44"/>
      <c r="V3112" s="44"/>
      <c r="W3112" s="44"/>
      <c r="X3112" s="44">
        <f t="shared" si="2156"/>
        <v>2000</v>
      </c>
      <c r="Y3112" s="209">
        <f t="shared" si="2152"/>
        <v>100</v>
      </c>
    </row>
    <row r="3113" spans="1:25">
      <c r="A3113" s="23" t="s">
        <v>786</v>
      </c>
      <c r="B3113" s="23" t="s">
        <v>172</v>
      </c>
      <c r="C3113" s="23" t="s">
        <v>1241</v>
      </c>
      <c r="D3113" s="23" t="s">
        <v>1242</v>
      </c>
      <c r="E3113" s="22">
        <v>6132</v>
      </c>
      <c r="F3113" s="23"/>
      <c r="G3113" s="128" t="s">
        <v>3378</v>
      </c>
      <c r="H3113" s="32" t="s">
        <v>25</v>
      </c>
      <c r="I3113" s="44">
        <f t="shared" si="2135"/>
        <v>48000</v>
      </c>
      <c r="J3113" s="44">
        <v>48000</v>
      </c>
      <c r="K3113" s="44">
        <f t="shared" si="2136"/>
        <v>0</v>
      </c>
      <c r="L3113" s="44">
        <v>0</v>
      </c>
      <c r="M3113" s="44">
        <v>0</v>
      </c>
      <c r="N3113" s="44">
        <v>0</v>
      </c>
      <c r="O3113" s="44">
        <v>0</v>
      </c>
      <c r="P3113" s="44">
        <v>0</v>
      </c>
      <c r="Q3113" s="44">
        <v>48000</v>
      </c>
      <c r="R3113" s="44">
        <v>48000</v>
      </c>
      <c r="S3113" s="44">
        <v>36000</v>
      </c>
      <c r="T3113" s="44">
        <f t="shared" si="2155"/>
        <v>12000</v>
      </c>
      <c r="U3113" s="44">
        <v>2000</v>
      </c>
      <c r="V3113" s="44">
        <v>5000</v>
      </c>
      <c r="W3113" s="44">
        <v>5000</v>
      </c>
      <c r="X3113" s="44">
        <f t="shared" si="2156"/>
        <v>48000</v>
      </c>
      <c r="Y3113" s="209">
        <f t="shared" si="2152"/>
        <v>100</v>
      </c>
    </row>
    <row r="3114" spans="1:25">
      <c r="A3114" s="23" t="s">
        <v>786</v>
      </c>
      <c r="B3114" s="23" t="s">
        <v>172</v>
      </c>
      <c r="C3114" s="23" t="s">
        <v>1241</v>
      </c>
      <c r="D3114" s="23" t="s">
        <v>1242</v>
      </c>
      <c r="E3114" s="22">
        <v>6133</v>
      </c>
      <c r="F3114" s="23"/>
      <c r="G3114" s="128" t="s">
        <v>3378</v>
      </c>
      <c r="H3114" s="32" t="s">
        <v>26</v>
      </c>
      <c r="I3114" s="44">
        <f t="shared" si="2135"/>
        <v>14000</v>
      </c>
      <c r="J3114" s="44">
        <v>14000</v>
      </c>
      <c r="K3114" s="44">
        <f t="shared" si="2136"/>
        <v>0</v>
      </c>
      <c r="L3114" s="44">
        <v>0</v>
      </c>
      <c r="M3114" s="44">
        <v>0</v>
      </c>
      <c r="N3114" s="44">
        <v>0</v>
      </c>
      <c r="O3114" s="44">
        <v>0</v>
      </c>
      <c r="P3114" s="44">
        <v>0</v>
      </c>
      <c r="Q3114" s="44">
        <v>14000</v>
      </c>
      <c r="R3114" s="44">
        <v>14000</v>
      </c>
      <c r="S3114" s="44">
        <v>10500</v>
      </c>
      <c r="T3114" s="44">
        <f t="shared" si="2155"/>
        <v>3500</v>
      </c>
      <c r="U3114" s="44">
        <v>1160</v>
      </c>
      <c r="V3114" s="44">
        <v>1160</v>
      </c>
      <c r="W3114" s="44">
        <v>1180</v>
      </c>
      <c r="X3114" s="44">
        <f t="shared" si="2156"/>
        <v>14000</v>
      </c>
      <c r="Y3114" s="209">
        <f t="shared" si="2152"/>
        <v>100</v>
      </c>
    </row>
    <row r="3115" spans="1:25">
      <c r="A3115" s="23" t="s">
        <v>786</v>
      </c>
      <c r="B3115" s="23" t="s">
        <v>172</v>
      </c>
      <c r="C3115" s="23" t="s">
        <v>1241</v>
      </c>
      <c r="D3115" s="23" t="s">
        <v>1242</v>
      </c>
      <c r="E3115" s="22">
        <v>6134</v>
      </c>
      <c r="F3115" s="23"/>
      <c r="G3115" s="128" t="s">
        <v>3378</v>
      </c>
      <c r="H3115" s="32" t="s">
        <v>27</v>
      </c>
      <c r="I3115" s="44">
        <f t="shared" si="2135"/>
        <v>20900</v>
      </c>
      <c r="J3115" s="44">
        <v>20000</v>
      </c>
      <c r="K3115" s="44">
        <f t="shared" si="2136"/>
        <v>900</v>
      </c>
      <c r="L3115" s="44">
        <v>900</v>
      </c>
      <c r="M3115" s="44">
        <v>0</v>
      </c>
      <c r="N3115" s="44">
        <v>0</v>
      </c>
      <c r="O3115" s="44">
        <v>0</v>
      </c>
      <c r="P3115" s="44">
        <v>0</v>
      </c>
      <c r="Q3115" s="44">
        <v>20900</v>
      </c>
      <c r="R3115" s="44">
        <v>20000</v>
      </c>
      <c r="S3115" s="44">
        <v>15000</v>
      </c>
      <c r="T3115" s="44">
        <f t="shared" si="2155"/>
        <v>5000</v>
      </c>
      <c r="U3115" s="44">
        <v>1670</v>
      </c>
      <c r="V3115" s="44">
        <v>1670</v>
      </c>
      <c r="W3115" s="44">
        <v>1660</v>
      </c>
      <c r="X3115" s="44">
        <f t="shared" si="2156"/>
        <v>20000</v>
      </c>
      <c r="Y3115" s="209">
        <f t="shared" si="2152"/>
        <v>100</v>
      </c>
    </row>
    <row r="3116" spans="1:25">
      <c r="A3116" s="23" t="s">
        <v>786</v>
      </c>
      <c r="B3116" s="23" t="s">
        <v>172</v>
      </c>
      <c r="C3116" s="23" t="s">
        <v>1241</v>
      </c>
      <c r="D3116" s="23" t="s">
        <v>1242</v>
      </c>
      <c r="E3116" s="22">
        <v>6135</v>
      </c>
      <c r="F3116" s="23"/>
      <c r="G3116" s="128" t="s">
        <v>3378</v>
      </c>
      <c r="H3116" s="32" t="s">
        <v>28</v>
      </c>
      <c r="I3116" s="44">
        <f t="shared" si="2135"/>
        <v>500</v>
      </c>
      <c r="J3116" s="44">
        <v>500</v>
      </c>
      <c r="K3116" s="44">
        <f t="shared" si="2136"/>
        <v>0</v>
      </c>
      <c r="L3116" s="44">
        <v>0</v>
      </c>
      <c r="M3116" s="44">
        <v>0</v>
      </c>
      <c r="N3116" s="44">
        <v>0</v>
      </c>
      <c r="O3116" s="44">
        <v>0</v>
      </c>
      <c r="P3116" s="44">
        <v>0</v>
      </c>
      <c r="Q3116" s="44">
        <v>500</v>
      </c>
      <c r="R3116" s="44">
        <v>500</v>
      </c>
      <c r="S3116" s="44">
        <v>380</v>
      </c>
      <c r="T3116" s="44">
        <f t="shared" si="2155"/>
        <v>120</v>
      </c>
      <c r="U3116" s="44">
        <v>70</v>
      </c>
      <c r="V3116" s="44">
        <v>50</v>
      </c>
      <c r="W3116" s="44"/>
      <c r="X3116" s="44">
        <f t="shared" si="2156"/>
        <v>500</v>
      </c>
      <c r="Y3116" s="209">
        <f t="shared" si="2152"/>
        <v>100</v>
      </c>
    </row>
    <row r="3117" spans="1:25">
      <c r="A3117" s="23" t="s">
        <v>786</v>
      </c>
      <c r="B3117" s="23" t="s">
        <v>172</v>
      </c>
      <c r="C3117" s="23" t="s">
        <v>1241</v>
      </c>
      <c r="D3117" s="23" t="s">
        <v>1242</v>
      </c>
      <c r="E3117" s="22">
        <v>6137</v>
      </c>
      <c r="F3117" s="23"/>
      <c r="G3117" s="128" t="s">
        <v>3378</v>
      </c>
      <c r="H3117" s="32" t="s">
        <v>30</v>
      </c>
      <c r="I3117" s="44">
        <f t="shared" si="2135"/>
        <v>9500</v>
      </c>
      <c r="J3117" s="44">
        <v>8000</v>
      </c>
      <c r="K3117" s="44">
        <f t="shared" si="2136"/>
        <v>1500</v>
      </c>
      <c r="L3117" s="44">
        <v>1500</v>
      </c>
      <c r="M3117" s="44">
        <v>0</v>
      </c>
      <c r="N3117" s="44">
        <v>0</v>
      </c>
      <c r="O3117" s="44">
        <v>0</v>
      </c>
      <c r="P3117" s="44">
        <v>0</v>
      </c>
      <c r="Q3117" s="44">
        <v>9500</v>
      </c>
      <c r="R3117" s="44">
        <v>8000</v>
      </c>
      <c r="S3117" s="44">
        <v>6000</v>
      </c>
      <c r="T3117" s="44">
        <f t="shared" si="2155"/>
        <v>2000</v>
      </c>
      <c r="U3117" s="44">
        <v>670</v>
      </c>
      <c r="V3117" s="44">
        <v>670</v>
      </c>
      <c r="W3117" s="44">
        <v>660</v>
      </c>
      <c r="X3117" s="44">
        <f t="shared" si="2156"/>
        <v>8000</v>
      </c>
      <c r="Y3117" s="209">
        <f t="shared" si="2152"/>
        <v>100</v>
      </c>
    </row>
    <row r="3118" spans="1:25">
      <c r="A3118" s="23" t="s">
        <v>786</v>
      </c>
      <c r="B3118" s="23" t="s">
        <v>172</v>
      </c>
      <c r="C3118" s="23" t="s">
        <v>1241</v>
      </c>
      <c r="D3118" s="23" t="s">
        <v>1242</v>
      </c>
      <c r="E3118" s="22">
        <v>6138</v>
      </c>
      <c r="F3118" s="23"/>
      <c r="G3118" s="128" t="s">
        <v>3378</v>
      </c>
      <c r="H3118" s="32" t="s">
        <v>31</v>
      </c>
      <c r="I3118" s="44">
        <f t="shared" si="2135"/>
        <v>4600</v>
      </c>
      <c r="J3118" s="44">
        <v>0</v>
      </c>
      <c r="K3118" s="44">
        <f t="shared" si="2136"/>
        <v>4600</v>
      </c>
      <c r="L3118" s="44">
        <v>4600</v>
      </c>
      <c r="M3118" s="44">
        <v>0</v>
      </c>
      <c r="N3118" s="44">
        <v>0</v>
      </c>
      <c r="O3118" s="44">
        <v>0</v>
      </c>
      <c r="P3118" s="44">
        <v>0</v>
      </c>
      <c r="Q3118" s="44">
        <v>4820</v>
      </c>
      <c r="R3118" s="44">
        <v>0</v>
      </c>
      <c r="S3118" s="44">
        <v>0</v>
      </c>
      <c r="T3118" s="44">
        <f t="shared" si="2155"/>
        <v>0</v>
      </c>
      <c r="U3118" s="44"/>
      <c r="V3118" s="44"/>
      <c r="W3118" s="44"/>
      <c r="X3118" s="44">
        <f t="shared" si="2156"/>
        <v>0</v>
      </c>
      <c r="Y3118" s="209">
        <f t="shared" si="2152"/>
        <v>0</v>
      </c>
    </row>
    <row r="3119" spans="1:25">
      <c r="A3119" s="20" t="s">
        <v>786</v>
      </c>
      <c r="B3119" s="20" t="s">
        <v>172</v>
      </c>
      <c r="C3119" s="20" t="s">
        <v>1241</v>
      </c>
      <c r="D3119" s="20" t="s">
        <v>1242</v>
      </c>
      <c r="E3119" s="20" t="s">
        <v>144</v>
      </c>
      <c r="F3119" s="23" t="s">
        <v>0</v>
      </c>
      <c r="G3119" s="154" t="s">
        <v>0</v>
      </c>
      <c r="H3119" s="21" t="s">
        <v>32</v>
      </c>
      <c r="I3119" s="66">
        <f t="shared" si="2135"/>
        <v>35000</v>
      </c>
      <c r="J3119" s="66">
        <f t="shared" ref="J3119:P3119" si="2162">SUM(J3120:J3122)</f>
        <v>31400</v>
      </c>
      <c r="K3119" s="66">
        <f t="shared" si="2136"/>
        <v>3600</v>
      </c>
      <c r="L3119" s="66">
        <f t="shared" si="2162"/>
        <v>3600</v>
      </c>
      <c r="M3119" s="66">
        <f t="shared" si="2162"/>
        <v>0</v>
      </c>
      <c r="N3119" s="66">
        <f t="shared" si="2162"/>
        <v>0</v>
      </c>
      <c r="O3119" s="66">
        <f t="shared" si="2162"/>
        <v>0</v>
      </c>
      <c r="P3119" s="66">
        <f t="shared" si="2162"/>
        <v>0</v>
      </c>
      <c r="Q3119" s="66">
        <f>SUM(Q3120:Q3122)</f>
        <v>40799</v>
      </c>
      <c r="R3119" s="66">
        <f>SUM(R3120:R3122)</f>
        <v>35994</v>
      </c>
      <c r="S3119" s="66">
        <f>SUM(S3120:S3122)</f>
        <v>35994</v>
      </c>
      <c r="T3119" s="66">
        <f t="shared" ref="T3119:X3119" si="2163">SUM(T3120:T3122)</f>
        <v>0</v>
      </c>
      <c r="U3119" s="66">
        <f t="shared" si="2163"/>
        <v>0</v>
      </c>
      <c r="V3119" s="66">
        <f t="shared" si="2163"/>
        <v>0</v>
      </c>
      <c r="W3119" s="66">
        <f t="shared" si="2163"/>
        <v>0</v>
      </c>
      <c r="X3119" s="66">
        <f t="shared" si="2163"/>
        <v>35994</v>
      </c>
      <c r="Y3119" s="208">
        <f t="shared" si="2152"/>
        <v>100</v>
      </c>
    </row>
    <row r="3120" spans="1:25">
      <c r="A3120" s="23" t="s">
        <v>786</v>
      </c>
      <c r="B3120" s="23" t="s">
        <v>172</v>
      </c>
      <c r="C3120" s="23" t="s">
        <v>1241</v>
      </c>
      <c r="D3120" s="23" t="s">
        <v>1242</v>
      </c>
      <c r="E3120" s="22">
        <v>6139</v>
      </c>
      <c r="F3120" s="23"/>
      <c r="G3120" s="128" t="s">
        <v>3378</v>
      </c>
      <c r="H3120" s="32" t="s">
        <v>32</v>
      </c>
      <c r="I3120" s="44">
        <f t="shared" si="2135"/>
        <v>30500</v>
      </c>
      <c r="J3120" s="44">
        <v>26900</v>
      </c>
      <c r="K3120" s="44">
        <f t="shared" si="2136"/>
        <v>3600</v>
      </c>
      <c r="L3120" s="44">
        <v>3600</v>
      </c>
      <c r="M3120" s="44">
        <v>0</v>
      </c>
      <c r="N3120" s="44">
        <v>0</v>
      </c>
      <c r="O3120" s="44">
        <v>0</v>
      </c>
      <c r="P3120" s="44">
        <v>0</v>
      </c>
      <c r="Q3120" s="44">
        <v>35531</v>
      </c>
      <c r="R3120" s="44">
        <v>30726</v>
      </c>
      <c r="S3120" s="44">
        <v>30726</v>
      </c>
      <c r="T3120" s="44">
        <f t="shared" si="2155"/>
        <v>0</v>
      </c>
      <c r="U3120" s="44"/>
      <c r="V3120" s="44"/>
      <c r="W3120" s="44"/>
      <c r="X3120" s="44">
        <f t="shared" si="2156"/>
        <v>30726</v>
      </c>
      <c r="Y3120" s="209">
        <f t="shared" si="2152"/>
        <v>100</v>
      </c>
    </row>
    <row r="3121" spans="1:25">
      <c r="A3121" s="23" t="s">
        <v>786</v>
      </c>
      <c r="B3121" s="23" t="s">
        <v>172</v>
      </c>
      <c r="C3121" s="23" t="s">
        <v>1241</v>
      </c>
      <c r="D3121" s="23" t="s">
        <v>1242</v>
      </c>
      <c r="E3121" s="22">
        <v>6139</v>
      </c>
      <c r="F3121" s="23" t="s">
        <v>1249</v>
      </c>
      <c r="G3121" s="128" t="s">
        <v>3378</v>
      </c>
      <c r="H3121" s="32" t="s">
        <v>152</v>
      </c>
      <c r="I3121" s="44">
        <f t="shared" si="2135"/>
        <v>4500</v>
      </c>
      <c r="J3121" s="44">
        <v>4500</v>
      </c>
      <c r="K3121" s="44">
        <f t="shared" si="2136"/>
        <v>0</v>
      </c>
      <c r="L3121" s="44">
        <v>0</v>
      </c>
      <c r="M3121" s="44">
        <v>0</v>
      </c>
      <c r="N3121" s="44">
        <v>0</v>
      </c>
      <c r="O3121" s="44">
        <v>0</v>
      </c>
      <c r="P3121" s="44">
        <v>0</v>
      </c>
      <c r="Q3121" s="44">
        <v>5268</v>
      </c>
      <c r="R3121" s="44">
        <v>5268</v>
      </c>
      <c r="S3121" s="44">
        <v>5268</v>
      </c>
      <c r="T3121" s="44">
        <f t="shared" si="2155"/>
        <v>0</v>
      </c>
      <c r="U3121" s="44"/>
      <c r="V3121" s="44"/>
      <c r="W3121" s="44"/>
      <c r="X3121" s="44">
        <f t="shared" si="2156"/>
        <v>5268</v>
      </c>
      <c r="Y3121" s="209">
        <f t="shared" si="2152"/>
        <v>100</v>
      </c>
    </row>
    <row r="3122" spans="1:25">
      <c r="A3122" s="23" t="s">
        <v>786</v>
      </c>
      <c r="B3122" s="23" t="s">
        <v>172</v>
      </c>
      <c r="C3122" s="23" t="s">
        <v>1241</v>
      </c>
      <c r="D3122" s="23" t="s">
        <v>1242</v>
      </c>
      <c r="E3122" s="22">
        <v>6139</v>
      </c>
      <c r="F3122" s="23" t="s">
        <v>1250</v>
      </c>
      <c r="G3122" s="128" t="s">
        <v>3378</v>
      </c>
      <c r="H3122" s="32" t="s">
        <v>158</v>
      </c>
      <c r="I3122" s="44">
        <f t="shared" si="2135"/>
        <v>0</v>
      </c>
      <c r="J3122" s="44">
        <v>0</v>
      </c>
      <c r="K3122" s="44">
        <f t="shared" si="2136"/>
        <v>0</v>
      </c>
      <c r="L3122" s="44">
        <v>0</v>
      </c>
      <c r="M3122" s="44">
        <v>0</v>
      </c>
      <c r="N3122" s="44">
        <v>0</v>
      </c>
      <c r="O3122" s="44">
        <v>0</v>
      </c>
      <c r="P3122" s="44">
        <v>0</v>
      </c>
      <c r="Q3122" s="44">
        <v>0</v>
      </c>
      <c r="R3122" s="44">
        <v>0</v>
      </c>
      <c r="S3122" s="44">
        <v>0</v>
      </c>
      <c r="T3122" s="44">
        <f t="shared" si="2155"/>
        <v>0</v>
      </c>
      <c r="U3122" s="44"/>
      <c r="V3122" s="44"/>
      <c r="W3122" s="44"/>
      <c r="X3122" s="44">
        <f t="shared" si="2156"/>
        <v>0</v>
      </c>
      <c r="Y3122" s="209">
        <f t="shared" si="2152"/>
        <v>0</v>
      </c>
    </row>
    <row r="3123" spans="1:25" ht="20.399999999999999">
      <c r="A3123" s="20" t="s">
        <v>0</v>
      </c>
      <c r="B3123" s="20" t="s">
        <v>0</v>
      </c>
      <c r="C3123" s="20" t="s">
        <v>0</v>
      </c>
      <c r="D3123" s="21" t="s">
        <v>0</v>
      </c>
      <c r="E3123" s="21" t="s">
        <v>0</v>
      </c>
      <c r="F3123" s="21" t="s">
        <v>0</v>
      </c>
      <c r="G3123" s="150" t="s">
        <v>0</v>
      </c>
      <c r="H3123" s="30" t="s">
        <v>42</v>
      </c>
      <c r="I3123" s="31">
        <f t="shared" si="2135"/>
        <v>100</v>
      </c>
      <c r="J3123" s="31">
        <f t="shared" ref="J3123:X3124" si="2164">SUM(J3124)</f>
        <v>100</v>
      </c>
      <c r="K3123" s="31">
        <f t="shared" si="2136"/>
        <v>0</v>
      </c>
      <c r="L3123" s="31">
        <f t="shared" si="2164"/>
        <v>0</v>
      </c>
      <c r="M3123" s="31">
        <f t="shared" si="2164"/>
        <v>0</v>
      </c>
      <c r="N3123" s="31">
        <f t="shared" si="2164"/>
        <v>0</v>
      </c>
      <c r="O3123" s="31">
        <f t="shared" si="2164"/>
        <v>0</v>
      </c>
      <c r="P3123" s="31">
        <f t="shared" si="2164"/>
        <v>0</v>
      </c>
      <c r="Q3123" s="31">
        <f t="shared" si="2164"/>
        <v>100</v>
      </c>
      <c r="R3123" s="31">
        <f t="shared" si="2164"/>
        <v>100</v>
      </c>
      <c r="S3123" s="31">
        <f t="shared" si="2164"/>
        <v>0</v>
      </c>
      <c r="T3123" s="31">
        <f t="shared" si="2164"/>
        <v>0</v>
      </c>
      <c r="U3123" s="31">
        <f t="shared" si="2164"/>
        <v>0</v>
      </c>
      <c r="V3123" s="31">
        <f t="shared" si="2164"/>
        <v>0</v>
      </c>
      <c r="W3123" s="31">
        <f t="shared" si="2164"/>
        <v>0</v>
      </c>
      <c r="X3123" s="31">
        <f t="shared" si="2164"/>
        <v>0</v>
      </c>
      <c r="Y3123" s="220">
        <f t="shared" si="2152"/>
        <v>0</v>
      </c>
    </row>
    <row r="3124" spans="1:25">
      <c r="A3124" s="23" t="s">
        <v>786</v>
      </c>
      <c r="B3124" s="23" t="s">
        <v>172</v>
      </c>
      <c r="C3124" s="23" t="s">
        <v>1241</v>
      </c>
      <c r="D3124" s="23" t="s">
        <v>1242</v>
      </c>
      <c r="E3124" s="21" t="s">
        <v>159</v>
      </c>
      <c r="F3124" s="21" t="s">
        <v>0</v>
      </c>
      <c r="G3124" s="150" t="s">
        <v>0</v>
      </c>
      <c r="H3124" s="21" t="s">
        <v>34</v>
      </c>
      <c r="I3124" s="66">
        <f t="shared" si="2135"/>
        <v>100</v>
      </c>
      <c r="J3124" s="66">
        <f t="shared" si="2164"/>
        <v>100</v>
      </c>
      <c r="K3124" s="66">
        <f t="shared" si="2136"/>
        <v>0</v>
      </c>
      <c r="L3124" s="66">
        <f t="shared" si="2164"/>
        <v>0</v>
      </c>
      <c r="M3124" s="66">
        <f t="shared" si="2164"/>
        <v>0</v>
      </c>
      <c r="N3124" s="66">
        <f t="shared" si="2164"/>
        <v>0</v>
      </c>
      <c r="O3124" s="66">
        <f t="shared" si="2164"/>
        <v>0</v>
      </c>
      <c r="P3124" s="66">
        <f t="shared" si="2164"/>
        <v>0</v>
      </c>
      <c r="Q3124" s="66">
        <f t="shared" si="2164"/>
        <v>100</v>
      </c>
      <c r="R3124" s="66">
        <f t="shared" si="2164"/>
        <v>100</v>
      </c>
      <c r="S3124" s="66">
        <f t="shared" si="2164"/>
        <v>0</v>
      </c>
      <c r="T3124" s="66">
        <f t="shared" si="2164"/>
        <v>0</v>
      </c>
      <c r="U3124" s="66">
        <f t="shared" si="2164"/>
        <v>0</v>
      </c>
      <c r="V3124" s="66">
        <f t="shared" si="2164"/>
        <v>0</v>
      </c>
      <c r="W3124" s="66">
        <f t="shared" si="2164"/>
        <v>0</v>
      </c>
      <c r="X3124" s="66">
        <f t="shared" si="2164"/>
        <v>0</v>
      </c>
      <c r="Y3124" s="208">
        <f t="shared" si="2152"/>
        <v>0</v>
      </c>
    </row>
    <row r="3125" spans="1:25">
      <c r="A3125" s="23" t="s">
        <v>786</v>
      </c>
      <c r="B3125" s="23" t="s">
        <v>172</v>
      </c>
      <c r="C3125" s="23" t="s">
        <v>1241</v>
      </c>
      <c r="D3125" s="23" t="s">
        <v>1242</v>
      </c>
      <c r="E3125" s="22">
        <v>6148</v>
      </c>
      <c r="F3125" s="23"/>
      <c r="G3125" s="128" t="s">
        <v>3378</v>
      </c>
      <c r="H3125" s="32" t="s">
        <v>41</v>
      </c>
      <c r="I3125" s="44">
        <f t="shared" si="2135"/>
        <v>100</v>
      </c>
      <c r="J3125" s="44">
        <v>100</v>
      </c>
      <c r="K3125" s="44">
        <f t="shared" si="2136"/>
        <v>0</v>
      </c>
      <c r="L3125" s="44">
        <v>0</v>
      </c>
      <c r="M3125" s="44">
        <v>0</v>
      </c>
      <c r="N3125" s="44">
        <v>0</v>
      </c>
      <c r="O3125" s="44">
        <v>0</v>
      </c>
      <c r="P3125" s="44">
        <v>0</v>
      </c>
      <c r="Q3125" s="44">
        <v>100</v>
      </c>
      <c r="R3125" s="44">
        <v>100</v>
      </c>
      <c r="S3125" s="44">
        <v>0</v>
      </c>
      <c r="T3125" s="44">
        <f t="shared" si="2155"/>
        <v>0</v>
      </c>
      <c r="U3125" s="44"/>
      <c r="V3125" s="44"/>
      <c r="W3125" s="44"/>
      <c r="X3125" s="44">
        <f t="shared" si="2156"/>
        <v>0</v>
      </c>
      <c r="Y3125" s="209">
        <f t="shared" si="2152"/>
        <v>0</v>
      </c>
    </row>
    <row r="3126" spans="1:25" ht="20.399999999999999">
      <c r="A3126" s="20" t="s">
        <v>0</v>
      </c>
      <c r="B3126" s="20" t="s">
        <v>0</v>
      </c>
      <c r="C3126" s="20" t="s">
        <v>0</v>
      </c>
      <c r="D3126" s="21" t="s">
        <v>0</v>
      </c>
      <c r="E3126" s="21" t="s">
        <v>0</v>
      </c>
      <c r="F3126" s="21" t="s">
        <v>0</v>
      </c>
      <c r="G3126" s="150" t="s">
        <v>0</v>
      </c>
      <c r="H3126" s="30" t="s">
        <v>60</v>
      </c>
      <c r="I3126" s="31">
        <f t="shared" si="2135"/>
        <v>6000</v>
      </c>
      <c r="J3126" s="31">
        <f t="shared" ref="J3126:X3127" si="2165">SUM(J3127)</f>
        <v>0</v>
      </c>
      <c r="K3126" s="31">
        <f t="shared" si="2136"/>
        <v>6000</v>
      </c>
      <c r="L3126" s="31">
        <f t="shared" si="2165"/>
        <v>6000</v>
      </c>
      <c r="M3126" s="31">
        <f t="shared" si="2165"/>
        <v>0</v>
      </c>
      <c r="N3126" s="31">
        <f t="shared" si="2165"/>
        <v>0</v>
      </c>
      <c r="O3126" s="31">
        <f t="shared" si="2165"/>
        <v>0</v>
      </c>
      <c r="P3126" s="31">
        <f t="shared" si="2165"/>
        <v>0</v>
      </c>
      <c r="Q3126" s="31">
        <f t="shared" si="2165"/>
        <v>6000</v>
      </c>
      <c r="R3126" s="31">
        <f t="shared" si="2165"/>
        <v>0</v>
      </c>
      <c r="S3126" s="31">
        <f t="shared" si="2165"/>
        <v>0</v>
      </c>
      <c r="T3126" s="31">
        <f t="shared" si="2165"/>
        <v>0</v>
      </c>
      <c r="U3126" s="31">
        <f t="shared" si="2165"/>
        <v>0</v>
      </c>
      <c r="V3126" s="31">
        <f t="shared" si="2165"/>
        <v>0</v>
      </c>
      <c r="W3126" s="31">
        <f t="shared" si="2165"/>
        <v>0</v>
      </c>
      <c r="X3126" s="31">
        <f t="shared" si="2165"/>
        <v>0</v>
      </c>
      <c r="Y3126" s="220">
        <f t="shared" si="2152"/>
        <v>0</v>
      </c>
    </row>
    <row r="3127" spans="1:25">
      <c r="A3127" s="23" t="s">
        <v>786</v>
      </c>
      <c r="B3127" s="23" t="s">
        <v>172</v>
      </c>
      <c r="C3127" s="23" t="s">
        <v>1241</v>
      </c>
      <c r="D3127" s="23" t="s">
        <v>1242</v>
      </c>
      <c r="E3127" s="21" t="s">
        <v>166</v>
      </c>
      <c r="F3127" s="21" t="s">
        <v>0</v>
      </c>
      <c r="G3127" s="150" t="s">
        <v>0</v>
      </c>
      <c r="H3127" s="21" t="s">
        <v>53</v>
      </c>
      <c r="I3127" s="66">
        <f t="shared" si="2135"/>
        <v>6000</v>
      </c>
      <c r="J3127" s="66">
        <f t="shared" si="2165"/>
        <v>0</v>
      </c>
      <c r="K3127" s="66">
        <f t="shared" si="2136"/>
        <v>6000</v>
      </c>
      <c r="L3127" s="66">
        <f t="shared" si="2165"/>
        <v>6000</v>
      </c>
      <c r="M3127" s="66">
        <f t="shared" si="2165"/>
        <v>0</v>
      </c>
      <c r="N3127" s="66">
        <f t="shared" si="2165"/>
        <v>0</v>
      </c>
      <c r="O3127" s="66">
        <f t="shared" si="2165"/>
        <v>0</v>
      </c>
      <c r="P3127" s="66">
        <f t="shared" si="2165"/>
        <v>0</v>
      </c>
      <c r="Q3127" s="66">
        <f t="shared" si="2165"/>
        <v>6000</v>
      </c>
      <c r="R3127" s="66">
        <f t="shared" si="2165"/>
        <v>0</v>
      </c>
      <c r="S3127" s="66">
        <f t="shared" si="2165"/>
        <v>0</v>
      </c>
      <c r="T3127" s="66">
        <f t="shared" si="2165"/>
        <v>0</v>
      </c>
      <c r="U3127" s="66">
        <f t="shared" si="2165"/>
        <v>0</v>
      </c>
      <c r="V3127" s="66">
        <f t="shared" si="2165"/>
        <v>0</v>
      </c>
      <c r="W3127" s="66">
        <f t="shared" si="2165"/>
        <v>0</v>
      </c>
      <c r="X3127" s="66">
        <f t="shared" si="2165"/>
        <v>0</v>
      </c>
      <c r="Y3127" s="208">
        <f t="shared" si="2152"/>
        <v>0</v>
      </c>
    </row>
    <row r="3128" spans="1:25">
      <c r="A3128" s="23" t="s">
        <v>786</v>
      </c>
      <c r="B3128" s="23" t="s">
        <v>172</v>
      </c>
      <c r="C3128" s="23" t="s">
        <v>1241</v>
      </c>
      <c r="D3128" s="23" t="s">
        <v>1242</v>
      </c>
      <c r="E3128" s="22">
        <v>8213</v>
      </c>
      <c r="F3128" s="23"/>
      <c r="G3128" s="128" t="s">
        <v>3378</v>
      </c>
      <c r="H3128" s="32" t="s">
        <v>56</v>
      </c>
      <c r="I3128" s="44">
        <f t="shared" si="2135"/>
        <v>6000</v>
      </c>
      <c r="J3128" s="44">
        <v>0</v>
      </c>
      <c r="K3128" s="44">
        <f t="shared" si="2136"/>
        <v>6000</v>
      </c>
      <c r="L3128" s="44">
        <v>6000</v>
      </c>
      <c r="M3128" s="44">
        <v>0</v>
      </c>
      <c r="N3128" s="44">
        <v>0</v>
      </c>
      <c r="O3128" s="44">
        <v>0</v>
      </c>
      <c r="P3128" s="44">
        <v>0</v>
      </c>
      <c r="Q3128" s="44">
        <v>6000</v>
      </c>
      <c r="R3128" s="44">
        <v>0</v>
      </c>
      <c r="S3128" s="44">
        <v>0</v>
      </c>
      <c r="T3128" s="44">
        <f t="shared" si="2155"/>
        <v>0</v>
      </c>
      <c r="U3128" s="44"/>
      <c r="V3128" s="44"/>
      <c r="W3128" s="44"/>
      <c r="X3128" s="44">
        <f t="shared" si="2156"/>
        <v>0</v>
      </c>
      <c r="Y3128" s="209">
        <f t="shared" si="2152"/>
        <v>0</v>
      </c>
    </row>
    <row r="3129" spans="1:25">
      <c r="A3129" s="32" t="s">
        <v>0</v>
      </c>
      <c r="B3129" s="32" t="s">
        <v>0</v>
      </c>
      <c r="C3129" s="32" t="s">
        <v>0</v>
      </c>
      <c r="D3129" s="32" t="s">
        <v>0</v>
      </c>
      <c r="E3129" s="32" t="s">
        <v>0</v>
      </c>
      <c r="F3129" s="32" t="s">
        <v>0</v>
      </c>
      <c r="G3129" s="154" t="s">
        <v>0</v>
      </c>
      <c r="H3129" s="30" t="s">
        <v>1251</v>
      </c>
      <c r="I3129" s="31">
        <f t="shared" si="2135"/>
        <v>2439109</v>
      </c>
      <c r="J3129" s="31">
        <f t="shared" ref="J3129:P3129" si="2166">SUM(J3100,J3123,J3126)</f>
        <v>2422509</v>
      </c>
      <c r="K3129" s="31">
        <f t="shared" si="2136"/>
        <v>16600</v>
      </c>
      <c r="L3129" s="31">
        <f t="shared" si="2166"/>
        <v>16600</v>
      </c>
      <c r="M3129" s="31">
        <f t="shared" si="2166"/>
        <v>0</v>
      </c>
      <c r="N3129" s="31">
        <f t="shared" si="2166"/>
        <v>0</v>
      </c>
      <c r="O3129" s="31">
        <f t="shared" si="2166"/>
        <v>0</v>
      </c>
      <c r="P3129" s="31">
        <f t="shared" si="2166"/>
        <v>0</v>
      </c>
      <c r="Q3129" s="31">
        <f>SUM(Q3100,Q3123,Q3126)</f>
        <v>2549110</v>
      </c>
      <c r="R3129" s="31">
        <f>SUM(R3100,R3123,R3126)</f>
        <v>2531085</v>
      </c>
      <c r="S3129" s="31">
        <f>SUM(S3100,S3123,S3126)</f>
        <v>2006747</v>
      </c>
      <c r="T3129" s="31">
        <f t="shared" ref="T3129:X3129" si="2167">SUM(T3100,T3123,T3126)</f>
        <v>524238</v>
      </c>
      <c r="U3129" s="31">
        <f t="shared" si="2167"/>
        <v>199570</v>
      </c>
      <c r="V3129" s="31">
        <f t="shared" si="2167"/>
        <v>202550</v>
      </c>
      <c r="W3129" s="31">
        <f t="shared" si="2167"/>
        <v>122118</v>
      </c>
      <c r="X3129" s="31">
        <f t="shared" si="2167"/>
        <v>2530985</v>
      </c>
      <c r="Y3129" s="220">
        <f t="shared" si="2152"/>
        <v>99.996049125177549</v>
      </c>
    </row>
    <row r="3130" spans="1:25" ht="15" thickBot="1">
      <c r="A3130" s="32" t="s">
        <v>0</v>
      </c>
      <c r="B3130" s="32" t="s">
        <v>0</v>
      </c>
      <c r="C3130" s="32" t="s">
        <v>0</v>
      </c>
      <c r="D3130" s="32" t="s">
        <v>0</v>
      </c>
      <c r="E3130" s="32" t="s">
        <v>0</v>
      </c>
      <c r="F3130" s="32" t="s">
        <v>0</v>
      </c>
      <c r="G3130" s="154" t="s">
        <v>0</v>
      </c>
      <c r="H3130" s="21" t="s">
        <v>170</v>
      </c>
      <c r="I3130" s="66">
        <f t="shared" si="2135"/>
        <v>73</v>
      </c>
      <c r="J3130" s="66">
        <v>73</v>
      </c>
      <c r="K3130" s="66">
        <f t="shared" si="2136"/>
        <v>0</v>
      </c>
      <c r="L3130" s="66" t="s">
        <v>0</v>
      </c>
      <c r="M3130" s="66" t="s">
        <v>0</v>
      </c>
      <c r="N3130" s="66" t="s">
        <v>0</v>
      </c>
      <c r="O3130" s="66" t="s">
        <v>0</v>
      </c>
      <c r="P3130" s="66" t="s">
        <v>0</v>
      </c>
      <c r="Q3130" s="66">
        <v>0</v>
      </c>
      <c r="R3130" s="66"/>
      <c r="S3130" s="66"/>
      <c r="T3130" s="66"/>
      <c r="U3130" s="66"/>
      <c r="V3130" s="66"/>
      <c r="W3130" s="66"/>
      <c r="X3130" s="66"/>
      <c r="Y3130" s="208">
        <v>0</v>
      </c>
    </row>
    <row r="3131" spans="1:25" ht="41.4" thickBot="1">
      <c r="A3131" s="252" t="s">
        <v>0</v>
      </c>
      <c r="B3131" s="252" t="s">
        <v>0</v>
      </c>
      <c r="C3131" s="252" t="s">
        <v>0</v>
      </c>
      <c r="D3131" s="252" t="s">
        <v>0</v>
      </c>
      <c r="E3131" s="252" t="s">
        <v>0</v>
      </c>
      <c r="F3131" s="252" t="s">
        <v>0</v>
      </c>
      <c r="G3131" s="258" t="s">
        <v>0</v>
      </c>
      <c r="H3131" s="24" t="s">
        <v>72</v>
      </c>
      <c r="I3131" s="1" t="s">
        <v>3093</v>
      </c>
      <c r="J3131" s="1" t="s">
        <v>3130</v>
      </c>
      <c r="K3131" s="1" t="s">
        <v>3</v>
      </c>
      <c r="L3131" s="1" t="s">
        <v>4</v>
      </c>
      <c r="M3131" s="1" t="s">
        <v>5</v>
      </c>
      <c r="N3131" s="1" t="s">
        <v>6</v>
      </c>
      <c r="O3131" s="1" t="s">
        <v>7</v>
      </c>
      <c r="P3131" s="1" t="s">
        <v>8</v>
      </c>
      <c r="Q3131" s="1" t="s">
        <v>3344</v>
      </c>
      <c r="R3131" s="1" t="s">
        <v>3427</v>
      </c>
      <c r="S3131" s="1" t="s">
        <v>3447</v>
      </c>
      <c r="T3131" s="1" t="s">
        <v>3448</v>
      </c>
      <c r="U3131" s="1" t="s">
        <v>3452</v>
      </c>
      <c r="V3131" s="1" t="s">
        <v>3449</v>
      </c>
      <c r="W3131" s="1" t="s">
        <v>3450</v>
      </c>
      <c r="X3131" s="1" t="s">
        <v>3451</v>
      </c>
      <c r="Y3131" s="216" t="s">
        <v>3385</v>
      </c>
    </row>
    <row r="3132" spans="1:25">
      <c r="A3132" s="253"/>
      <c r="B3132" s="253"/>
      <c r="C3132" s="253"/>
      <c r="D3132" s="253"/>
      <c r="E3132" s="253"/>
      <c r="F3132" s="253"/>
      <c r="G3132" s="259"/>
      <c r="H3132" s="33" t="s">
        <v>0</v>
      </c>
      <c r="I3132" s="45">
        <v>1</v>
      </c>
      <c r="J3132" s="45">
        <v>3</v>
      </c>
      <c r="K3132" s="45" t="s">
        <v>9</v>
      </c>
      <c r="L3132" s="45">
        <v>5</v>
      </c>
      <c r="M3132" s="45">
        <v>6</v>
      </c>
      <c r="N3132" s="45">
        <v>7</v>
      </c>
      <c r="O3132" s="45">
        <v>8</v>
      </c>
      <c r="P3132" s="45">
        <v>9</v>
      </c>
      <c r="Q3132" s="45">
        <v>1</v>
      </c>
      <c r="R3132" s="45">
        <v>2</v>
      </c>
      <c r="S3132" s="45">
        <v>3</v>
      </c>
      <c r="T3132" s="45" t="s">
        <v>3453</v>
      </c>
      <c r="U3132" s="45">
        <v>5</v>
      </c>
      <c r="V3132" s="45">
        <v>6</v>
      </c>
      <c r="W3132" s="45">
        <v>7</v>
      </c>
      <c r="X3132" s="45" t="s">
        <v>3454</v>
      </c>
      <c r="Y3132" s="276">
        <v>9</v>
      </c>
    </row>
    <row r="3133" spans="1:25">
      <c r="A3133" s="253"/>
      <c r="B3133" s="253"/>
      <c r="C3133" s="253"/>
      <c r="D3133" s="253"/>
      <c r="E3133" s="253"/>
      <c r="F3133" s="253"/>
      <c r="G3133" s="259"/>
      <c r="H3133" s="34" t="s">
        <v>108</v>
      </c>
      <c r="I3133" s="35">
        <f t="shared" si="2135"/>
        <v>2439109</v>
      </c>
      <c r="J3133" s="35">
        <f t="shared" ref="J3133:P3133" si="2168">SUM(J3129)</f>
        <v>2422509</v>
      </c>
      <c r="K3133" s="35">
        <f t="shared" si="2136"/>
        <v>16600</v>
      </c>
      <c r="L3133" s="35">
        <f t="shared" si="2168"/>
        <v>16600</v>
      </c>
      <c r="M3133" s="35">
        <f t="shared" si="2168"/>
        <v>0</v>
      </c>
      <c r="N3133" s="35">
        <f t="shared" si="2168"/>
        <v>0</v>
      </c>
      <c r="O3133" s="35">
        <f t="shared" si="2168"/>
        <v>0</v>
      </c>
      <c r="P3133" s="35">
        <f t="shared" si="2168"/>
        <v>0</v>
      </c>
      <c r="Q3133" s="35">
        <f>SUM(Q3129)</f>
        <v>2549110</v>
      </c>
      <c r="R3133" s="35">
        <f>SUM(R3129)</f>
        <v>2531085</v>
      </c>
      <c r="S3133" s="35">
        <f>SUM(S3129)</f>
        <v>2006747</v>
      </c>
      <c r="T3133" s="35">
        <f t="shared" ref="T3133:X3133" si="2169">SUM(T3129)</f>
        <v>524238</v>
      </c>
      <c r="U3133" s="35">
        <f t="shared" si="2169"/>
        <v>199570</v>
      </c>
      <c r="V3133" s="35">
        <f t="shared" si="2169"/>
        <v>202550</v>
      </c>
      <c r="W3133" s="35">
        <f t="shared" si="2169"/>
        <v>122118</v>
      </c>
      <c r="X3133" s="35">
        <f t="shared" si="2169"/>
        <v>2530985</v>
      </c>
      <c r="Y3133" s="218">
        <f t="shared" ref="Y3133:Y3134" si="2170">IF(R3133=0,0,(X3133/R3133)*100)</f>
        <v>99.996049125177549</v>
      </c>
    </row>
    <row r="3134" spans="1:25">
      <c r="A3134" s="253"/>
      <c r="B3134" s="253"/>
      <c r="C3134" s="253"/>
      <c r="D3134" s="253"/>
      <c r="E3134" s="253"/>
      <c r="F3134" s="253"/>
      <c r="G3134" s="259"/>
      <c r="H3134" s="36" t="s">
        <v>69</v>
      </c>
      <c r="I3134" s="35">
        <f t="shared" si="2135"/>
        <v>2439109</v>
      </c>
      <c r="J3134" s="35">
        <f t="shared" ref="J3134:P3134" si="2171">SUM(J3133)</f>
        <v>2422509</v>
      </c>
      <c r="K3134" s="35">
        <f t="shared" si="2136"/>
        <v>16600</v>
      </c>
      <c r="L3134" s="35">
        <f t="shared" si="2171"/>
        <v>16600</v>
      </c>
      <c r="M3134" s="35">
        <f t="shared" si="2171"/>
        <v>0</v>
      </c>
      <c r="N3134" s="35">
        <f t="shared" si="2171"/>
        <v>0</v>
      </c>
      <c r="O3134" s="35">
        <f t="shared" si="2171"/>
        <v>0</v>
      </c>
      <c r="P3134" s="35">
        <f t="shared" si="2171"/>
        <v>0</v>
      </c>
      <c r="Q3134" s="35">
        <f>SUM(Q3133)</f>
        <v>2549110</v>
      </c>
      <c r="R3134" s="35">
        <f>SUM(R3133)</f>
        <v>2531085</v>
      </c>
      <c r="S3134" s="35">
        <f>SUM(S3133)</f>
        <v>2006747</v>
      </c>
      <c r="T3134" s="35">
        <f t="shared" ref="T3134:X3134" si="2172">SUM(T3133)</f>
        <v>524238</v>
      </c>
      <c r="U3134" s="35">
        <f t="shared" si="2172"/>
        <v>199570</v>
      </c>
      <c r="V3134" s="35">
        <f t="shared" si="2172"/>
        <v>202550</v>
      </c>
      <c r="W3134" s="35">
        <f t="shared" si="2172"/>
        <v>122118</v>
      </c>
      <c r="X3134" s="35">
        <f t="shared" si="2172"/>
        <v>2530985</v>
      </c>
      <c r="Y3134" s="218">
        <f t="shared" si="2170"/>
        <v>99.996049125177549</v>
      </c>
    </row>
    <row r="3135" spans="1:25">
      <c r="A3135" s="254"/>
      <c r="B3135" s="254"/>
      <c r="C3135" s="254"/>
      <c r="D3135" s="254"/>
      <c r="E3135" s="254"/>
      <c r="F3135" s="254"/>
      <c r="G3135" s="260"/>
    </row>
    <row r="3136" spans="1:25" ht="15" thickBot="1">
      <c r="A3136" s="32" t="s">
        <v>0</v>
      </c>
      <c r="B3136" s="32" t="s">
        <v>0</v>
      </c>
      <c r="C3136" s="32" t="s">
        <v>0</v>
      </c>
      <c r="D3136" s="32" t="s">
        <v>0</v>
      </c>
      <c r="E3136" s="32" t="s">
        <v>0</v>
      </c>
      <c r="F3136" s="32" t="s">
        <v>0</v>
      </c>
      <c r="G3136" s="154" t="s">
        <v>0</v>
      </c>
      <c r="H3136" s="37" t="s">
        <v>0</v>
      </c>
      <c r="I3136" s="37"/>
      <c r="J3136" s="37"/>
      <c r="K3136" s="37"/>
      <c r="L3136" s="37" t="s">
        <v>0</v>
      </c>
      <c r="M3136" s="37" t="s">
        <v>0</v>
      </c>
      <c r="N3136" s="37" t="s">
        <v>0</v>
      </c>
      <c r="O3136" s="37" t="s">
        <v>0</v>
      </c>
      <c r="P3136" s="37" t="s">
        <v>0</v>
      </c>
      <c r="Q3136" s="37"/>
      <c r="R3136" s="37"/>
      <c r="S3136" s="37"/>
      <c r="T3136" s="37" t="s">
        <v>0</v>
      </c>
      <c r="U3136" s="37" t="s">
        <v>0</v>
      </c>
      <c r="V3136" s="37" t="s">
        <v>0</v>
      </c>
      <c r="W3136" s="37" t="s">
        <v>0</v>
      </c>
      <c r="X3136" s="37" t="s">
        <v>0</v>
      </c>
      <c r="Y3136" s="219"/>
    </row>
    <row r="3137" spans="1:25" ht="41.4" thickBot="1">
      <c r="A3137" s="24" t="s">
        <v>123</v>
      </c>
      <c r="B3137" s="24" t="s">
        <v>124</v>
      </c>
      <c r="C3137" s="24" t="s">
        <v>125</v>
      </c>
      <c r="D3137" s="25" t="s">
        <v>0</v>
      </c>
      <c r="E3137" s="24" t="s">
        <v>126</v>
      </c>
      <c r="F3137" s="24" t="s">
        <v>127</v>
      </c>
      <c r="G3137" s="151" t="s">
        <v>128</v>
      </c>
      <c r="H3137" s="24" t="s">
        <v>1</v>
      </c>
      <c r="I3137" s="1" t="s">
        <v>3093</v>
      </c>
      <c r="J3137" s="1" t="s">
        <v>3130</v>
      </c>
      <c r="K3137" s="1" t="s">
        <v>3</v>
      </c>
      <c r="L3137" s="1" t="s">
        <v>4</v>
      </c>
      <c r="M3137" s="1" t="s">
        <v>5</v>
      </c>
      <c r="N3137" s="1" t="s">
        <v>6</v>
      </c>
      <c r="O3137" s="1" t="s">
        <v>7</v>
      </c>
      <c r="P3137" s="1" t="s">
        <v>8</v>
      </c>
      <c r="Q3137" s="1" t="s">
        <v>3344</v>
      </c>
      <c r="R3137" s="1" t="s">
        <v>3427</v>
      </c>
      <c r="S3137" s="1" t="s">
        <v>3447</v>
      </c>
      <c r="T3137" s="1" t="s">
        <v>3448</v>
      </c>
      <c r="U3137" s="1" t="s">
        <v>3452</v>
      </c>
      <c r="V3137" s="1" t="s">
        <v>3449</v>
      </c>
      <c r="W3137" s="1" t="s">
        <v>3450</v>
      </c>
      <c r="X3137" s="1" t="s">
        <v>3451</v>
      </c>
      <c r="Y3137" s="216" t="s">
        <v>3385</v>
      </c>
    </row>
    <row r="3138" spans="1:25">
      <c r="A3138" s="26" t="s">
        <v>0</v>
      </c>
      <c r="B3138" s="26" t="s">
        <v>0</v>
      </c>
      <c r="C3138" s="26" t="s">
        <v>0</v>
      </c>
      <c r="D3138" s="27" t="s">
        <v>0</v>
      </c>
      <c r="E3138" s="27" t="s">
        <v>0</v>
      </c>
      <c r="F3138" s="28" t="s">
        <v>0</v>
      </c>
      <c r="G3138" s="152" t="s">
        <v>0</v>
      </c>
      <c r="H3138" s="29" t="s">
        <v>0</v>
      </c>
      <c r="I3138" s="45">
        <v>1</v>
      </c>
      <c r="J3138" s="45">
        <v>3</v>
      </c>
      <c r="K3138" s="45" t="s">
        <v>9</v>
      </c>
      <c r="L3138" s="45">
        <v>5</v>
      </c>
      <c r="M3138" s="45">
        <v>6</v>
      </c>
      <c r="N3138" s="45">
        <v>7</v>
      </c>
      <c r="O3138" s="45">
        <v>8</v>
      </c>
      <c r="P3138" s="45">
        <v>9</v>
      </c>
      <c r="Q3138" s="45">
        <v>1</v>
      </c>
      <c r="R3138" s="45">
        <v>2</v>
      </c>
      <c r="S3138" s="45">
        <v>3</v>
      </c>
      <c r="T3138" s="45" t="s">
        <v>3453</v>
      </c>
      <c r="U3138" s="45">
        <v>5</v>
      </c>
      <c r="V3138" s="45">
        <v>6</v>
      </c>
      <c r="W3138" s="45">
        <v>7</v>
      </c>
      <c r="X3138" s="45" t="s">
        <v>3454</v>
      </c>
      <c r="Y3138" s="276">
        <v>9</v>
      </c>
    </row>
    <row r="3139" spans="1:25">
      <c r="A3139" s="133" t="s">
        <v>786</v>
      </c>
      <c r="B3139" s="133" t="s">
        <v>172</v>
      </c>
      <c r="C3139" s="109" t="s">
        <v>1252</v>
      </c>
      <c r="D3139" s="109" t="s">
        <v>1253</v>
      </c>
      <c r="E3139" s="98" t="s">
        <v>0</v>
      </c>
      <c r="F3139" s="98" t="s">
        <v>0</v>
      </c>
      <c r="G3139" s="153" t="s">
        <v>0</v>
      </c>
      <c r="H3139" s="98" t="s">
        <v>1254</v>
      </c>
      <c r="I3139" s="110"/>
      <c r="J3139" s="110"/>
      <c r="K3139" s="110"/>
      <c r="L3139" s="110" t="s">
        <v>0</v>
      </c>
      <c r="M3139" s="110" t="s">
        <v>0</v>
      </c>
      <c r="N3139" s="110" t="s">
        <v>0</v>
      </c>
      <c r="O3139" s="110" t="s">
        <v>0</v>
      </c>
      <c r="P3139" s="110" t="s">
        <v>0</v>
      </c>
      <c r="Q3139" s="110"/>
      <c r="R3139" s="110"/>
      <c r="S3139" s="110"/>
      <c r="T3139" s="110" t="s">
        <v>0</v>
      </c>
      <c r="U3139" s="110" t="s">
        <v>0</v>
      </c>
      <c r="V3139" s="110" t="s">
        <v>0</v>
      </c>
      <c r="W3139" s="110" t="s">
        <v>0</v>
      </c>
      <c r="X3139" s="110" t="s">
        <v>0</v>
      </c>
      <c r="Y3139" s="217"/>
    </row>
    <row r="3140" spans="1:25" ht="20.399999999999999">
      <c r="A3140" s="20" t="s">
        <v>0</v>
      </c>
      <c r="B3140" s="20" t="s">
        <v>0</v>
      </c>
      <c r="C3140" s="20" t="s">
        <v>0</v>
      </c>
      <c r="D3140" s="21" t="s">
        <v>0</v>
      </c>
      <c r="E3140" s="21" t="s">
        <v>0</v>
      </c>
      <c r="F3140" s="21" t="s">
        <v>0</v>
      </c>
      <c r="G3140" s="150" t="s">
        <v>0</v>
      </c>
      <c r="H3140" s="30" t="s">
        <v>33</v>
      </c>
      <c r="I3140" s="31">
        <f t="shared" ref="I3140:I3202" si="2173">SUM(J3140,K3140,O3140,P3140)</f>
        <v>1816654</v>
      </c>
      <c r="J3140" s="31">
        <f t="shared" ref="J3140:P3140" si="2174">SUM(J3141,J3149,J3151)</f>
        <v>1806554</v>
      </c>
      <c r="K3140" s="31">
        <f t="shared" ref="K3140:K3202" si="2175">SUM(L3140,M3140,N3140)</f>
        <v>10100</v>
      </c>
      <c r="L3140" s="31">
        <f t="shared" si="2174"/>
        <v>8500</v>
      </c>
      <c r="M3140" s="31">
        <f t="shared" si="2174"/>
        <v>500</v>
      </c>
      <c r="N3140" s="31">
        <f t="shared" si="2174"/>
        <v>1100</v>
      </c>
      <c r="O3140" s="31">
        <f t="shared" si="2174"/>
        <v>0</v>
      </c>
      <c r="P3140" s="31">
        <f t="shared" si="2174"/>
        <v>0</v>
      </c>
      <c r="Q3140" s="31">
        <f>SUM(Q3141,Q3149,Q3151)</f>
        <v>1924351</v>
      </c>
      <c r="R3140" s="31">
        <f>SUM(R3141,R3149,R3151)</f>
        <v>1914251</v>
      </c>
      <c r="S3140" s="31">
        <f>SUM(S3141,S3149,S3151)</f>
        <v>1593647</v>
      </c>
      <c r="T3140" s="31">
        <f t="shared" ref="T3140:X3140" si="2176">SUM(T3141,T3149,T3151)</f>
        <v>320604</v>
      </c>
      <c r="U3140" s="31">
        <f t="shared" si="2176"/>
        <v>170249</v>
      </c>
      <c r="V3140" s="31">
        <f t="shared" si="2176"/>
        <v>148341</v>
      </c>
      <c r="W3140" s="31">
        <f t="shared" si="2176"/>
        <v>2014</v>
      </c>
      <c r="X3140" s="31">
        <f t="shared" si="2176"/>
        <v>1914251</v>
      </c>
      <c r="Y3140" s="220">
        <f t="shared" ref="Y3140:Y3172" si="2177">IF(R3140=0,0,(X3140/R3140)*100)</f>
        <v>100</v>
      </c>
    </row>
    <row r="3141" spans="1:25">
      <c r="A3141" s="23" t="s">
        <v>786</v>
      </c>
      <c r="B3141" s="23" t="s">
        <v>172</v>
      </c>
      <c r="C3141" s="23" t="s">
        <v>1252</v>
      </c>
      <c r="D3141" s="23" t="s">
        <v>1253</v>
      </c>
      <c r="E3141" s="21" t="s">
        <v>132</v>
      </c>
      <c r="F3141" s="21" t="s">
        <v>0</v>
      </c>
      <c r="G3141" s="150" t="s">
        <v>0</v>
      </c>
      <c r="H3141" s="21" t="s">
        <v>11</v>
      </c>
      <c r="I3141" s="66">
        <f t="shared" si="2173"/>
        <v>1593477</v>
      </c>
      <c r="J3141" s="66">
        <f t="shared" ref="J3141:P3141" si="2178">SUM(J3142,J3143)</f>
        <v>1593477</v>
      </c>
      <c r="K3141" s="66">
        <f t="shared" si="2175"/>
        <v>0</v>
      </c>
      <c r="L3141" s="66">
        <f t="shared" si="2178"/>
        <v>0</v>
      </c>
      <c r="M3141" s="66">
        <f t="shared" si="2178"/>
        <v>0</v>
      </c>
      <c r="N3141" s="66">
        <f t="shared" si="2178"/>
        <v>0</v>
      </c>
      <c r="O3141" s="66">
        <f t="shared" si="2178"/>
        <v>0</v>
      </c>
      <c r="P3141" s="66">
        <f t="shared" si="2178"/>
        <v>0</v>
      </c>
      <c r="Q3141" s="66">
        <f>SUM(Q3142,Q3143)</f>
        <v>1666657</v>
      </c>
      <c r="R3141" s="66">
        <f>SUM(R3142,R3143)</f>
        <v>1666657</v>
      </c>
      <c r="S3141" s="66">
        <f>SUM(S3142,S3143)</f>
        <v>1383606</v>
      </c>
      <c r="T3141" s="66">
        <f t="shared" ref="T3141:X3141" si="2179">SUM(T3142,T3143)</f>
        <v>283051</v>
      </c>
      <c r="U3141" s="66">
        <f t="shared" si="2179"/>
        <v>151185</v>
      </c>
      <c r="V3141" s="66">
        <f t="shared" si="2179"/>
        <v>131652</v>
      </c>
      <c r="W3141" s="66">
        <f t="shared" si="2179"/>
        <v>214</v>
      </c>
      <c r="X3141" s="66">
        <f t="shared" si="2179"/>
        <v>1666657</v>
      </c>
      <c r="Y3141" s="208">
        <f t="shared" si="2177"/>
        <v>100</v>
      </c>
    </row>
    <row r="3142" spans="1:25">
      <c r="A3142" s="23" t="s">
        <v>786</v>
      </c>
      <c r="B3142" s="23" t="s">
        <v>172</v>
      </c>
      <c r="C3142" s="23" t="s">
        <v>1252</v>
      </c>
      <c r="D3142" s="23" t="s">
        <v>1253</v>
      </c>
      <c r="E3142" s="22">
        <v>6111</v>
      </c>
      <c r="F3142" s="23"/>
      <c r="G3142" s="128" t="s">
        <v>3378</v>
      </c>
      <c r="H3142" s="32" t="s">
        <v>12</v>
      </c>
      <c r="I3142" s="44">
        <f t="shared" si="2173"/>
        <v>1386353</v>
      </c>
      <c r="J3142" s="44">
        <v>1386353</v>
      </c>
      <c r="K3142" s="44">
        <f t="shared" si="2175"/>
        <v>0</v>
      </c>
      <c r="L3142" s="44">
        <v>0</v>
      </c>
      <c r="M3142" s="44">
        <v>0</v>
      </c>
      <c r="N3142" s="44">
        <v>0</v>
      </c>
      <c r="O3142" s="44">
        <v>0</v>
      </c>
      <c r="P3142" s="44">
        <v>0</v>
      </c>
      <c r="Q3142" s="44">
        <v>1463683</v>
      </c>
      <c r="R3142" s="44">
        <v>1463683</v>
      </c>
      <c r="S3142" s="44">
        <v>1211860</v>
      </c>
      <c r="T3142" s="44">
        <f t="shared" ref="T3142:T3171" si="2180">U3142+V3142+W3142</f>
        <v>251823</v>
      </c>
      <c r="U3142" s="44">
        <v>127000</v>
      </c>
      <c r="V3142" s="44">
        <v>124823</v>
      </c>
      <c r="W3142" s="44"/>
      <c r="X3142" s="44">
        <f t="shared" ref="X3142:X3171" si="2181">S3142+T3142</f>
        <v>1463683</v>
      </c>
      <c r="Y3142" s="209">
        <f t="shared" si="2177"/>
        <v>100</v>
      </c>
    </row>
    <row r="3143" spans="1:25">
      <c r="A3143" s="20" t="s">
        <v>786</v>
      </c>
      <c r="B3143" s="20" t="s">
        <v>172</v>
      </c>
      <c r="C3143" s="20" t="s">
        <v>1252</v>
      </c>
      <c r="D3143" s="20" t="s">
        <v>1253</v>
      </c>
      <c r="E3143" s="20" t="s">
        <v>134</v>
      </c>
      <c r="F3143" s="23" t="s">
        <v>0</v>
      </c>
      <c r="G3143" s="154" t="s">
        <v>0</v>
      </c>
      <c r="H3143" s="21" t="s">
        <v>13</v>
      </c>
      <c r="I3143" s="66">
        <f t="shared" si="2173"/>
        <v>207124</v>
      </c>
      <c r="J3143" s="66">
        <f t="shared" ref="J3143:P3143" si="2182">SUM(J3144:J3148)</f>
        <v>207124</v>
      </c>
      <c r="K3143" s="66">
        <f t="shared" si="2175"/>
        <v>0</v>
      </c>
      <c r="L3143" s="66">
        <f t="shared" si="2182"/>
        <v>0</v>
      </c>
      <c r="M3143" s="66">
        <f t="shared" si="2182"/>
        <v>0</v>
      </c>
      <c r="N3143" s="66">
        <f t="shared" si="2182"/>
        <v>0</v>
      </c>
      <c r="O3143" s="66">
        <f t="shared" si="2182"/>
        <v>0</v>
      </c>
      <c r="P3143" s="66">
        <f t="shared" si="2182"/>
        <v>0</v>
      </c>
      <c r="Q3143" s="66">
        <f>SUM(Q3144:Q3148)</f>
        <v>202974</v>
      </c>
      <c r="R3143" s="66">
        <f>SUM(R3144:R3148)</f>
        <v>202974</v>
      </c>
      <c r="S3143" s="66">
        <f>SUM(S3144:S3148)</f>
        <v>171746</v>
      </c>
      <c r="T3143" s="66">
        <f t="shared" ref="T3143:X3143" si="2183">SUM(T3144:T3148)</f>
        <v>31228</v>
      </c>
      <c r="U3143" s="66">
        <f t="shared" si="2183"/>
        <v>24185</v>
      </c>
      <c r="V3143" s="66">
        <f t="shared" si="2183"/>
        <v>6829</v>
      </c>
      <c r="W3143" s="66">
        <f t="shared" si="2183"/>
        <v>214</v>
      </c>
      <c r="X3143" s="66">
        <f t="shared" si="2183"/>
        <v>202974</v>
      </c>
      <c r="Y3143" s="208">
        <f t="shared" si="2177"/>
        <v>100</v>
      </c>
    </row>
    <row r="3144" spans="1:25">
      <c r="A3144" s="23" t="s">
        <v>786</v>
      </c>
      <c r="B3144" s="23" t="s">
        <v>172</v>
      </c>
      <c r="C3144" s="23" t="s">
        <v>1252</v>
      </c>
      <c r="D3144" s="23" t="s">
        <v>1253</v>
      </c>
      <c r="E3144" s="22">
        <v>6112</v>
      </c>
      <c r="F3144" s="23" t="s">
        <v>1255</v>
      </c>
      <c r="G3144" s="128" t="s">
        <v>3378</v>
      </c>
      <c r="H3144" s="32" t="s">
        <v>16</v>
      </c>
      <c r="I3144" s="44">
        <f t="shared" si="2173"/>
        <v>25000</v>
      </c>
      <c r="J3144" s="44">
        <v>25000</v>
      </c>
      <c r="K3144" s="44">
        <f t="shared" si="2175"/>
        <v>0</v>
      </c>
      <c r="L3144" s="44">
        <v>0</v>
      </c>
      <c r="M3144" s="44">
        <v>0</v>
      </c>
      <c r="N3144" s="44">
        <v>0</v>
      </c>
      <c r="O3144" s="44">
        <v>0</v>
      </c>
      <c r="P3144" s="44">
        <v>0</v>
      </c>
      <c r="Q3144" s="44">
        <v>25000</v>
      </c>
      <c r="R3144" s="44">
        <v>25000</v>
      </c>
      <c r="S3144" s="44">
        <v>20186</v>
      </c>
      <c r="T3144" s="44">
        <f t="shared" si="2180"/>
        <v>4814</v>
      </c>
      <c r="U3144" s="44">
        <v>2300</v>
      </c>
      <c r="V3144" s="44">
        <v>2300</v>
      </c>
      <c r="W3144" s="44">
        <v>214</v>
      </c>
      <c r="X3144" s="44">
        <f t="shared" si="2181"/>
        <v>25000</v>
      </c>
      <c r="Y3144" s="209">
        <f t="shared" si="2177"/>
        <v>100</v>
      </c>
    </row>
    <row r="3145" spans="1:25">
      <c r="A3145" s="23" t="s">
        <v>786</v>
      </c>
      <c r="B3145" s="23" t="s">
        <v>172</v>
      </c>
      <c r="C3145" s="23" t="s">
        <v>1252</v>
      </c>
      <c r="D3145" s="23" t="s">
        <v>1253</v>
      </c>
      <c r="E3145" s="22">
        <v>6112</v>
      </c>
      <c r="F3145" s="23" t="s">
        <v>1256</v>
      </c>
      <c r="G3145" s="128" t="s">
        <v>3378</v>
      </c>
      <c r="H3145" s="32" t="s">
        <v>19</v>
      </c>
      <c r="I3145" s="44">
        <f t="shared" si="2173"/>
        <v>122000</v>
      </c>
      <c r="J3145" s="44">
        <v>122000</v>
      </c>
      <c r="K3145" s="44">
        <f t="shared" si="2175"/>
        <v>0</v>
      </c>
      <c r="L3145" s="44">
        <v>0</v>
      </c>
      <c r="M3145" s="44">
        <v>0</v>
      </c>
      <c r="N3145" s="44">
        <v>0</v>
      </c>
      <c r="O3145" s="44">
        <v>0</v>
      </c>
      <c r="P3145" s="44">
        <v>0</v>
      </c>
      <c r="Q3145" s="44">
        <v>122000</v>
      </c>
      <c r="R3145" s="44">
        <v>122000</v>
      </c>
      <c r="S3145" s="44">
        <v>104471</v>
      </c>
      <c r="T3145" s="44">
        <f t="shared" si="2180"/>
        <v>17529</v>
      </c>
      <c r="U3145" s="44">
        <v>13000</v>
      </c>
      <c r="V3145" s="44">
        <v>4529</v>
      </c>
      <c r="W3145" s="44">
        <v>0</v>
      </c>
      <c r="X3145" s="44">
        <f t="shared" si="2181"/>
        <v>122000</v>
      </c>
      <c r="Y3145" s="209">
        <f t="shared" si="2177"/>
        <v>100</v>
      </c>
    </row>
    <row r="3146" spans="1:25">
      <c r="A3146" s="23" t="s">
        <v>786</v>
      </c>
      <c r="B3146" s="23" t="s">
        <v>172</v>
      </c>
      <c r="C3146" s="23" t="s">
        <v>1252</v>
      </c>
      <c r="D3146" s="23" t="s">
        <v>1253</v>
      </c>
      <c r="E3146" s="22">
        <v>6112</v>
      </c>
      <c r="F3146" s="23" t="s">
        <v>1257</v>
      </c>
      <c r="G3146" s="128" t="s">
        <v>3378</v>
      </c>
      <c r="H3146" s="32" t="s">
        <v>17</v>
      </c>
      <c r="I3146" s="44">
        <f t="shared" si="2173"/>
        <v>30839</v>
      </c>
      <c r="J3146" s="44">
        <v>30839</v>
      </c>
      <c r="K3146" s="44">
        <f t="shared" si="2175"/>
        <v>0</v>
      </c>
      <c r="L3146" s="44">
        <v>0</v>
      </c>
      <c r="M3146" s="44">
        <v>0</v>
      </c>
      <c r="N3146" s="44">
        <v>0</v>
      </c>
      <c r="O3146" s="44">
        <v>0</v>
      </c>
      <c r="P3146" s="44">
        <v>0</v>
      </c>
      <c r="Q3146" s="44">
        <v>30839</v>
      </c>
      <c r="R3146" s="44">
        <v>30839</v>
      </c>
      <c r="S3146" s="44">
        <v>30839</v>
      </c>
      <c r="T3146" s="44">
        <f t="shared" si="2180"/>
        <v>0</v>
      </c>
      <c r="U3146" s="44">
        <v>0</v>
      </c>
      <c r="V3146" s="44">
        <v>0</v>
      </c>
      <c r="W3146" s="44">
        <v>0</v>
      </c>
      <c r="X3146" s="44">
        <f t="shared" si="2181"/>
        <v>30839</v>
      </c>
      <c r="Y3146" s="209">
        <f t="shared" si="2177"/>
        <v>100</v>
      </c>
    </row>
    <row r="3147" spans="1:25">
      <c r="A3147" s="23" t="s">
        <v>786</v>
      </c>
      <c r="B3147" s="23" t="s">
        <v>172</v>
      </c>
      <c r="C3147" s="23" t="s">
        <v>1252</v>
      </c>
      <c r="D3147" s="23" t="s">
        <v>1253</v>
      </c>
      <c r="E3147" s="22">
        <v>6112</v>
      </c>
      <c r="F3147" s="23" t="s">
        <v>1258</v>
      </c>
      <c r="G3147" s="128" t="s">
        <v>3378</v>
      </c>
      <c r="H3147" s="32" t="s">
        <v>15</v>
      </c>
      <c r="I3147" s="44">
        <f t="shared" si="2173"/>
        <v>12400</v>
      </c>
      <c r="J3147" s="44">
        <v>12400</v>
      </c>
      <c r="K3147" s="44">
        <f t="shared" si="2175"/>
        <v>0</v>
      </c>
      <c r="L3147" s="44">
        <v>0</v>
      </c>
      <c r="M3147" s="44">
        <v>0</v>
      </c>
      <c r="N3147" s="44">
        <v>0</v>
      </c>
      <c r="O3147" s="44">
        <v>0</v>
      </c>
      <c r="P3147" s="44">
        <v>0</v>
      </c>
      <c r="Q3147" s="44">
        <v>8250</v>
      </c>
      <c r="R3147" s="44">
        <v>8250</v>
      </c>
      <c r="S3147" s="44">
        <v>8250</v>
      </c>
      <c r="T3147" s="44">
        <f t="shared" si="2180"/>
        <v>0</v>
      </c>
      <c r="U3147" s="44">
        <v>0</v>
      </c>
      <c r="V3147" s="44">
        <v>0</v>
      </c>
      <c r="W3147" s="44">
        <v>0</v>
      </c>
      <c r="X3147" s="44">
        <f t="shared" si="2181"/>
        <v>8250</v>
      </c>
      <c r="Y3147" s="209">
        <f t="shared" si="2177"/>
        <v>100</v>
      </c>
    </row>
    <row r="3148" spans="1:25">
      <c r="A3148" s="23" t="s">
        <v>786</v>
      </c>
      <c r="B3148" s="23" t="s">
        <v>172</v>
      </c>
      <c r="C3148" s="23" t="s">
        <v>1252</v>
      </c>
      <c r="D3148" s="23" t="s">
        <v>1253</v>
      </c>
      <c r="E3148" s="22">
        <v>6112</v>
      </c>
      <c r="F3148" s="23" t="s">
        <v>1259</v>
      </c>
      <c r="G3148" s="128" t="s">
        <v>3378</v>
      </c>
      <c r="H3148" s="32" t="s">
        <v>18</v>
      </c>
      <c r="I3148" s="44">
        <f t="shared" si="2173"/>
        <v>16885</v>
      </c>
      <c r="J3148" s="44">
        <v>16885</v>
      </c>
      <c r="K3148" s="44">
        <f t="shared" si="2175"/>
        <v>0</v>
      </c>
      <c r="L3148" s="44">
        <v>0</v>
      </c>
      <c r="M3148" s="44">
        <v>0</v>
      </c>
      <c r="N3148" s="44">
        <v>0</v>
      </c>
      <c r="O3148" s="44">
        <v>0</v>
      </c>
      <c r="P3148" s="44">
        <v>0</v>
      </c>
      <c r="Q3148" s="44">
        <v>16885</v>
      </c>
      <c r="R3148" s="44">
        <v>16885</v>
      </c>
      <c r="S3148" s="44">
        <v>8000</v>
      </c>
      <c r="T3148" s="44">
        <f t="shared" si="2180"/>
        <v>8885</v>
      </c>
      <c r="U3148" s="44">
        <v>8885</v>
      </c>
      <c r="V3148" s="44"/>
      <c r="W3148" s="44"/>
      <c r="X3148" s="44">
        <f t="shared" si="2181"/>
        <v>16885</v>
      </c>
      <c r="Y3148" s="209">
        <f t="shared" si="2177"/>
        <v>100</v>
      </c>
    </row>
    <row r="3149" spans="1:25">
      <c r="A3149" s="23" t="s">
        <v>786</v>
      </c>
      <c r="B3149" s="23" t="s">
        <v>172</v>
      </c>
      <c r="C3149" s="23" t="s">
        <v>1252</v>
      </c>
      <c r="D3149" s="23" t="s">
        <v>1253</v>
      </c>
      <c r="E3149" s="21" t="s">
        <v>139</v>
      </c>
      <c r="F3149" s="21" t="s">
        <v>0</v>
      </c>
      <c r="G3149" s="150" t="s">
        <v>0</v>
      </c>
      <c r="H3149" s="21" t="s">
        <v>21</v>
      </c>
      <c r="I3149" s="66">
        <f t="shared" si="2173"/>
        <v>147184</v>
      </c>
      <c r="J3149" s="66">
        <f t="shared" ref="J3149:X3149" si="2184">SUM(J3150)</f>
        <v>147184</v>
      </c>
      <c r="K3149" s="66">
        <f t="shared" si="2175"/>
        <v>0</v>
      </c>
      <c r="L3149" s="66">
        <f t="shared" si="2184"/>
        <v>0</v>
      </c>
      <c r="M3149" s="66">
        <f t="shared" si="2184"/>
        <v>0</v>
      </c>
      <c r="N3149" s="66">
        <f t="shared" si="2184"/>
        <v>0</v>
      </c>
      <c r="O3149" s="66">
        <f t="shared" si="2184"/>
        <v>0</v>
      </c>
      <c r="P3149" s="66">
        <f t="shared" si="2184"/>
        <v>0</v>
      </c>
      <c r="Q3149" s="66">
        <f t="shared" si="2184"/>
        <v>155304</v>
      </c>
      <c r="R3149" s="66">
        <f t="shared" si="2184"/>
        <v>155304</v>
      </c>
      <c r="S3149" s="66">
        <f t="shared" si="2184"/>
        <v>127915</v>
      </c>
      <c r="T3149" s="66">
        <f t="shared" si="2184"/>
        <v>27389</v>
      </c>
      <c r="U3149" s="66">
        <f t="shared" si="2184"/>
        <v>14000</v>
      </c>
      <c r="V3149" s="66">
        <f t="shared" si="2184"/>
        <v>13389</v>
      </c>
      <c r="W3149" s="66">
        <f t="shared" si="2184"/>
        <v>0</v>
      </c>
      <c r="X3149" s="66">
        <f t="shared" si="2184"/>
        <v>155304</v>
      </c>
      <c r="Y3149" s="208">
        <f t="shared" si="2177"/>
        <v>100</v>
      </c>
    </row>
    <row r="3150" spans="1:25">
      <c r="A3150" s="23" t="s">
        <v>786</v>
      </c>
      <c r="B3150" s="23" t="s">
        <v>172</v>
      </c>
      <c r="C3150" s="23" t="s">
        <v>1252</v>
      </c>
      <c r="D3150" s="23" t="s">
        <v>1253</v>
      </c>
      <c r="E3150" s="22">
        <v>6121</v>
      </c>
      <c r="F3150" s="23"/>
      <c r="G3150" s="128" t="s">
        <v>3378</v>
      </c>
      <c r="H3150" s="32" t="s">
        <v>22</v>
      </c>
      <c r="I3150" s="44">
        <f t="shared" si="2173"/>
        <v>147184</v>
      </c>
      <c r="J3150" s="44">
        <v>147184</v>
      </c>
      <c r="K3150" s="44">
        <f t="shared" si="2175"/>
        <v>0</v>
      </c>
      <c r="L3150" s="44">
        <v>0</v>
      </c>
      <c r="M3150" s="44">
        <v>0</v>
      </c>
      <c r="N3150" s="44">
        <v>0</v>
      </c>
      <c r="O3150" s="44">
        <v>0</v>
      </c>
      <c r="P3150" s="44">
        <v>0</v>
      </c>
      <c r="Q3150" s="44">
        <v>155304</v>
      </c>
      <c r="R3150" s="44">
        <v>155304</v>
      </c>
      <c r="S3150" s="44">
        <v>127915</v>
      </c>
      <c r="T3150" s="44">
        <f t="shared" si="2180"/>
        <v>27389</v>
      </c>
      <c r="U3150" s="44">
        <v>14000</v>
      </c>
      <c r="V3150" s="44">
        <v>13389</v>
      </c>
      <c r="W3150" s="44"/>
      <c r="X3150" s="44">
        <f t="shared" si="2181"/>
        <v>155304</v>
      </c>
      <c r="Y3150" s="209">
        <f t="shared" si="2177"/>
        <v>100</v>
      </c>
    </row>
    <row r="3151" spans="1:25">
      <c r="A3151" s="23" t="s">
        <v>786</v>
      </c>
      <c r="B3151" s="23" t="s">
        <v>172</v>
      </c>
      <c r="C3151" s="23" t="s">
        <v>1252</v>
      </c>
      <c r="D3151" s="23" t="s">
        <v>1253</v>
      </c>
      <c r="E3151" s="21" t="s">
        <v>141</v>
      </c>
      <c r="F3151" s="21" t="s">
        <v>0</v>
      </c>
      <c r="G3151" s="150" t="s">
        <v>0</v>
      </c>
      <c r="H3151" s="21" t="s">
        <v>23</v>
      </c>
      <c r="I3151" s="66">
        <f t="shared" si="2173"/>
        <v>75993</v>
      </c>
      <c r="J3151" s="66">
        <f t="shared" ref="J3151:P3151" si="2185">SUM(J3152:J3160)</f>
        <v>65893</v>
      </c>
      <c r="K3151" s="66">
        <f t="shared" si="2175"/>
        <v>10100</v>
      </c>
      <c r="L3151" s="66">
        <f t="shared" si="2185"/>
        <v>8500</v>
      </c>
      <c r="M3151" s="66">
        <f t="shared" si="2185"/>
        <v>500</v>
      </c>
      <c r="N3151" s="66">
        <f t="shared" si="2185"/>
        <v>1100</v>
      </c>
      <c r="O3151" s="66">
        <f t="shared" si="2185"/>
        <v>0</v>
      </c>
      <c r="P3151" s="66">
        <f t="shared" si="2185"/>
        <v>0</v>
      </c>
      <c r="Q3151" s="66">
        <f>SUM(Q3152:Q3160)</f>
        <v>102390</v>
      </c>
      <c r="R3151" s="66">
        <f>SUM(R3152:R3160)</f>
        <v>92290</v>
      </c>
      <c r="S3151" s="66">
        <f>SUM(S3152:S3160)</f>
        <v>82126</v>
      </c>
      <c r="T3151" s="66">
        <f t="shared" ref="T3151:X3151" si="2186">SUM(T3152:T3160)</f>
        <v>10164</v>
      </c>
      <c r="U3151" s="66">
        <f t="shared" si="2186"/>
        <v>5064</v>
      </c>
      <c r="V3151" s="66">
        <f t="shared" si="2186"/>
        <v>3300</v>
      </c>
      <c r="W3151" s="66">
        <f t="shared" si="2186"/>
        <v>1800</v>
      </c>
      <c r="X3151" s="66">
        <f t="shared" si="2186"/>
        <v>92290</v>
      </c>
      <c r="Y3151" s="208">
        <f t="shared" si="2177"/>
        <v>100</v>
      </c>
    </row>
    <row r="3152" spans="1:25">
      <c r="A3152" s="23" t="s">
        <v>786</v>
      </c>
      <c r="B3152" s="23" t="s">
        <v>172</v>
      </c>
      <c r="C3152" s="23" t="s">
        <v>1252</v>
      </c>
      <c r="D3152" s="23" t="s">
        <v>1253</v>
      </c>
      <c r="E3152" s="22">
        <v>6131</v>
      </c>
      <c r="F3152" s="23"/>
      <c r="G3152" s="128" t="s">
        <v>3378</v>
      </c>
      <c r="H3152" s="32" t="s">
        <v>24</v>
      </c>
      <c r="I3152" s="44">
        <f t="shared" si="2173"/>
        <v>700</v>
      </c>
      <c r="J3152" s="44">
        <v>700</v>
      </c>
      <c r="K3152" s="44">
        <f t="shared" si="2175"/>
        <v>0</v>
      </c>
      <c r="L3152" s="44">
        <v>0</v>
      </c>
      <c r="M3152" s="44">
        <v>0</v>
      </c>
      <c r="N3152" s="44">
        <v>0</v>
      </c>
      <c r="O3152" s="44">
        <v>0</v>
      </c>
      <c r="P3152" s="44">
        <v>0</v>
      </c>
      <c r="Q3152" s="44">
        <v>700</v>
      </c>
      <c r="R3152" s="44">
        <v>700</v>
      </c>
      <c r="S3152" s="44">
        <v>700</v>
      </c>
      <c r="T3152" s="44">
        <f t="shared" si="2180"/>
        <v>0</v>
      </c>
      <c r="U3152" s="44">
        <v>0</v>
      </c>
      <c r="V3152" s="44">
        <v>0</v>
      </c>
      <c r="W3152" s="44">
        <v>0</v>
      </c>
      <c r="X3152" s="44">
        <f t="shared" si="2181"/>
        <v>700</v>
      </c>
      <c r="Y3152" s="209">
        <f t="shared" si="2177"/>
        <v>100</v>
      </c>
    </row>
    <row r="3153" spans="1:25">
      <c r="A3153" s="23" t="s">
        <v>786</v>
      </c>
      <c r="B3153" s="23" t="s">
        <v>172</v>
      </c>
      <c r="C3153" s="23" t="s">
        <v>1252</v>
      </c>
      <c r="D3153" s="23" t="s">
        <v>1253</v>
      </c>
      <c r="E3153" s="22">
        <v>6132</v>
      </c>
      <c r="F3153" s="23"/>
      <c r="G3153" s="128" t="s">
        <v>3378</v>
      </c>
      <c r="H3153" s="32" t="s">
        <v>25</v>
      </c>
      <c r="I3153" s="44">
        <f t="shared" si="2173"/>
        <v>28000</v>
      </c>
      <c r="J3153" s="44">
        <v>28000</v>
      </c>
      <c r="K3153" s="44">
        <f t="shared" si="2175"/>
        <v>0</v>
      </c>
      <c r="L3153" s="44">
        <v>0</v>
      </c>
      <c r="M3153" s="44">
        <v>0</v>
      </c>
      <c r="N3153" s="44">
        <v>0</v>
      </c>
      <c r="O3153" s="44">
        <v>0</v>
      </c>
      <c r="P3153" s="44">
        <v>0</v>
      </c>
      <c r="Q3153" s="44">
        <v>28000</v>
      </c>
      <c r="R3153" s="44">
        <v>28000</v>
      </c>
      <c r="S3153" s="44">
        <v>24500</v>
      </c>
      <c r="T3153" s="44">
        <f t="shared" si="2180"/>
        <v>3500</v>
      </c>
      <c r="U3153" s="44">
        <v>2000</v>
      </c>
      <c r="V3153" s="44">
        <v>1000</v>
      </c>
      <c r="W3153" s="44">
        <v>500</v>
      </c>
      <c r="X3153" s="44">
        <f t="shared" si="2181"/>
        <v>28000</v>
      </c>
      <c r="Y3153" s="209">
        <f t="shared" si="2177"/>
        <v>100</v>
      </c>
    </row>
    <row r="3154" spans="1:25">
      <c r="A3154" s="23" t="s">
        <v>786</v>
      </c>
      <c r="B3154" s="23" t="s">
        <v>172</v>
      </c>
      <c r="C3154" s="23" t="s">
        <v>1252</v>
      </c>
      <c r="D3154" s="23" t="s">
        <v>1253</v>
      </c>
      <c r="E3154" s="22">
        <v>6133</v>
      </c>
      <c r="F3154" s="23"/>
      <c r="G3154" s="128" t="s">
        <v>3378</v>
      </c>
      <c r="H3154" s="32" t="s">
        <v>26</v>
      </c>
      <c r="I3154" s="44">
        <f t="shared" si="2173"/>
        <v>11500</v>
      </c>
      <c r="J3154" s="44">
        <v>11500</v>
      </c>
      <c r="K3154" s="44">
        <f t="shared" si="2175"/>
        <v>0</v>
      </c>
      <c r="L3154" s="44">
        <v>0</v>
      </c>
      <c r="M3154" s="44">
        <v>0</v>
      </c>
      <c r="N3154" s="44">
        <v>0</v>
      </c>
      <c r="O3154" s="44">
        <v>0</v>
      </c>
      <c r="P3154" s="44">
        <v>0</v>
      </c>
      <c r="Q3154" s="44">
        <v>11500</v>
      </c>
      <c r="R3154" s="44">
        <v>11500</v>
      </c>
      <c r="S3154" s="44">
        <v>10200</v>
      </c>
      <c r="T3154" s="44">
        <f t="shared" si="2180"/>
        <v>1300</v>
      </c>
      <c r="U3154" s="44">
        <v>500</v>
      </c>
      <c r="V3154" s="44">
        <v>500</v>
      </c>
      <c r="W3154" s="44">
        <v>300</v>
      </c>
      <c r="X3154" s="44">
        <f t="shared" si="2181"/>
        <v>11500</v>
      </c>
      <c r="Y3154" s="209">
        <f t="shared" si="2177"/>
        <v>100</v>
      </c>
    </row>
    <row r="3155" spans="1:25">
      <c r="A3155" s="23" t="s">
        <v>786</v>
      </c>
      <c r="B3155" s="23" t="s">
        <v>172</v>
      </c>
      <c r="C3155" s="23" t="s">
        <v>1252</v>
      </c>
      <c r="D3155" s="23" t="s">
        <v>1253</v>
      </c>
      <c r="E3155" s="22">
        <v>6134</v>
      </c>
      <c r="F3155" s="23"/>
      <c r="G3155" s="128" t="s">
        <v>3378</v>
      </c>
      <c r="H3155" s="32" t="s">
        <v>27</v>
      </c>
      <c r="I3155" s="44">
        <f t="shared" si="2173"/>
        <v>10000</v>
      </c>
      <c r="J3155" s="44">
        <v>6000</v>
      </c>
      <c r="K3155" s="44">
        <f t="shared" si="2175"/>
        <v>4000</v>
      </c>
      <c r="L3155" s="44">
        <v>4000</v>
      </c>
      <c r="M3155" s="44">
        <v>0</v>
      </c>
      <c r="N3155" s="44">
        <v>0</v>
      </c>
      <c r="O3155" s="44">
        <v>0</v>
      </c>
      <c r="P3155" s="44">
        <v>0</v>
      </c>
      <c r="Q3155" s="44">
        <v>13000</v>
      </c>
      <c r="R3155" s="44">
        <v>9000</v>
      </c>
      <c r="S3155" s="44">
        <v>9000</v>
      </c>
      <c r="T3155" s="44">
        <f t="shared" si="2180"/>
        <v>0</v>
      </c>
      <c r="U3155" s="44">
        <v>0</v>
      </c>
      <c r="V3155" s="44">
        <v>0</v>
      </c>
      <c r="W3155" s="44">
        <v>0</v>
      </c>
      <c r="X3155" s="44">
        <f t="shared" si="2181"/>
        <v>9000</v>
      </c>
      <c r="Y3155" s="209">
        <f t="shared" si="2177"/>
        <v>100</v>
      </c>
    </row>
    <row r="3156" spans="1:25">
      <c r="A3156" s="23" t="s">
        <v>786</v>
      </c>
      <c r="B3156" s="23" t="s">
        <v>172</v>
      </c>
      <c r="C3156" s="23" t="s">
        <v>1252</v>
      </c>
      <c r="D3156" s="23" t="s">
        <v>1253</v>
      </c>
      <c r="E3156" s="22">
        <v>6135</v>
      </c>
      <c r="F3156" s="23"/>
      <c r="G3156" s="128" t="s">
        <v>3378</v>
      </c>
      <c r="H3156" s="32" t="s">
        <v>28</v>
      </c>
      <c r="I3156" s="44">
        <f t="shared" si="2173"/>
        <v>5193</v>
      </c>
      <c r="J3156" s="44">
        <v>4093</v>
      </c>
      <c r="K3156" s="44">
        <f t="shared" si="2175"/>
        <v>1100</v>
      </c>
      <c r="L3156" s="44">
        <v>0</v>
      </c>
      <c r="M3156" s="44">
        <v>0</v>
      </c>
      <c r="N3156" s="44">
        <v>1100</v>
      </c>
      <c r="O3156" s="44">
        <v>0</v>
      </c>
      <c r="P3156" s="44">
        <v>0</v>
      </c>
      <c r="Q3156" s="44">
        <v>2193</v>
      </c>
      <c r="R3156" s="44">
        <v>1093</v>
      </c>
      <c r="S3156" s="44">
        <v>1093</v>
      </c>
      <c r="T3156" s="44">
        <f t="shared" si="2180"/>
        <v>0</v>
      </c>
      <c r="U3156" s="44">
        <v>0</v>
      </c>
      <c r="V3156" s="44">
        <v>0</v>
      </c>
      <c r="W3156" s="44">
        <v>0</v>
      </c>
      <c r="X3156" s="44">
        <f t="shared" si="2181"/>
        <v>1093</v>
      </c>
      <c r="Y3156" s="209">
        <f t="shared" si="2177"/>
        <v>100</v>
      </c>
    </row>
    <row r="3157" spans="1:25">
      <c r="A3157" s="23" t="s">
        <v>786</v>
      </c>
      <c r="B3157" s="23" t="s">
        <v>172</v>
      </c>
      <c r="C3157" s="23" t="s">
        <v>1252</v>
      </c>
      <c r="D3157" s="23" t="s">
        <v>1253</v>
      </c>
      <c r="E3157" s="22">
        <v>6136</v>
      </c>
      <c r="F3157" s="23"/>
      <c r="G3157" s="128" t="s">
        <v>3378</v>
      </c>
      <c r="H3157" s="32" t="s">
        <v>29</v>
      </c>
      <c r="I3157" s="44"/>
      <c r="J3157" s="44"/>
      <c r="K3157" s="44"/>
      <c r="L3157" s="44"/>
      <c r="M3157" s="44"/>
      <c r="N3157" s="44"/>
      <c r="O3157" s="44"/>
      <c r="P3157" s="44"/>
      <c r="Q3157" s="44">
        <v>15000</v>
      </c>
      <c r="R3157" s="44">
        <v>15000</v>
      </c>
      <c r="S3157" s="44">
        <v>13200</v>
      </c>
      <c r="T3157" s="44">
        <f t="shared" si="2180"/>
        <v>1800</v>
      </c>
      <c r="U3157" s="44">
        <v>1000</v>
      </c>
      <c r="V3157" s="44">
        <v>800</v>
      </c>
      <c r="W3157" s="44">
        <v>0</v>
      </c>
      <c r="X3157" s="44">
        <f t="shared" si="2181"/>
        <v>15000</v>
      </c>
      <c r="Y3157" s="209">
        <f t="shared" si="2177"/>
        <v>100</v>
      </c>
    </row>
    <row r="3158" spans="1:25">
      <c r="A3158" s="23" t="s">
        <v>786</v>
      </c>
      <c r="B3158" s="23" t="s">
        <v>172</v>
      </c>
      <c r="C3158" s="23" t="s">
        <v>1252</v>
      </c>
      <c r="D3158" s="23" t="s">
        <v>1253</v>
      </c>
      <c r="E3158" s="22">
        <v>6137</v>
      </c>
      <c r="F3158" s="23"/>
      <c r="G3158" s="128" t="s">
        <v>3378</v>
      </c>
      <c r="H3158" s="32" t="s">
        <v>30</v>
      </c>
      <c r="I3158" s="44">
        <f t="shared" si="2173"/>
        <v>7000</v>
      </c>
      <c r="J3158" s="44">
        <v>5000</v>
      </c>
      <c r="K3158" s="44">
        <f t="shared" si="2175"/>
        <v>2000</v>
      </c>
      <c r="L3158" s="44">
        <v>1500</v>
      </c>
      <c r="M3158" s="44">
        <v>500</v>
      </c>
      <c r="N3158" s="44">
        <v>0</v>
      </c>
      <c r="O3158" s="44">
        <v>0</v>
      </c>
      <c r="P3158" s="44">
        <v>0</v>
      </c>
      <c r="Q3158" s="44">
        <v>11150</v>
      </c>
      <c r="R3158" s="44">
        <v>9150</v>
      </c>
      <c r="S3158" s="44">
        <v>9150</v>
      </c>
      <c r="T3158" s="44">
        <f t="shared" si="2180"/>
        <v>0</v>
      </c>
      <c r="U3158" s="44">
        <v>0</v>
      </c>
      <c r="V3158" s="44">
        <v>0</v>
      </c>
      <c r="W3158" s="44">
        <v>0</v>
      </c>
      <c r="X3158" s="44">
        <f t="shared" si="2181"/>
        <v>9150</v>
      </c>
      <c r="Y3158" s="209">
        <f t="shared" si="2177"/>
        <v>100</v>
      </c>
    </row>
    <row r="3159" spans="1:25">
      <c r="A3159" s="23" t="s">
        <v>786</v>
      </c>
      <c r="B3159" s="23" t="s">
        <v>172</v>
      </c>
      <c r="C3159" s="23" t="s">
        <v>1252</v>
      </c>
      <c r="D3159" s="23" t="s">
        <v>1253</v>
      </c>
      <c r="E3159" s="22">
        <v>6138</v>
      </c>
      <c r="F3159" s="23"/>
      <c r="G3159" s="128" t="s">
        <v>3378</v>
      </c>
      <c r="H3159" s="32" t="s">
        <v>31</v>
      </c>
      <c r="I3159" s="44">
        <f t="shared" si="2173"/>
        <v>3000</v>
      </c>
      <c r="J3159" s="44">
        <v>0</v>
      </c>
      <c r="K3159" s="44">
        <f t="shared" si="2175"/>
        <v>3000</v>
      </c>
      <c r="L3159" s="44">
        <v>3000</v>
      </c>
      <c r="M3159" s="44">
        <v>0</v>
      </c>
      <c r="N3159" s="44">
        <v>0</v>
      </c>
      <c r="O3159" s="44">
        <v>0</v>
      </c>
      <c r="P3159" s="44">
        <v>0</v>
      </c>
      <c r="Q3159" s="44">
        <v>3000</v>
      </c>
      <c r="R3159" s="44">
        <v>0</v>
      </c>
      <c r="S3159" s="44">
        <v>0</v>
      </c>
      <c r="T3159" s="44">
        <f t="shared" si="2180"/>
        <v>0</v>
      </c>
      <c r="U3159" s="44">
        <v>0</v>
      </c>
      <c r="V3159" s="44">
        <v>0</v>
      </c>
      <c r="W3159" s="44">
        <v>0</v>
      </c>
      <c r="X3159" s="44">
        <f t="shared" si="2181"/>
        <v>0</v>
      </c>
      <c r="Y3159" s="209">
        <f t="shared" si="2177"/>
        <v>0</v>
      </c>
    </row>
    <row r="3160" spans="1:25">
      <c r="A3160" s="20" t="s">
        <v>786</v>
      </c>
      <c r="B3160" s="20" t="s">
        <v>172</v>
      </c>
      <c r="C3160" s="20" t="s">
        <v>1252</v>
      </c>
      <c r="D3160" s="20" t="s">
        <v>1253</v>
      </c>
      <c r="E3160" s="20" t="s">
        <v>144</v>
      </c>
      <c r="F3160" s="23" t="s">
        <v>0</v>
      </c>
      <c r="G3160" s="154" t="s">
        <v>0</v>
      </c>
      <c r="H3160" s="21" t="s">
        <v>32</v>
      </c>
      <c r="I3160" s="66">
        <f t="shared" si="2173"/>
        <v>10600</v>
      </c>
      <c r="J3160" s="66">
        <f t="shared" ref="J3160:P3160" si="2187">SUM(J3161:J3163)</f>
        <v>10600</v>
      </c>
      <c r="K3160" s="66">
        <f t="shared" si="2175"/>
        <v>0</v>
      </c>
      <c r="L3160" s="66">
        <f t="shared" si="2187"/>
        <v>0</v>
      </c>
      <c r="M3160" s="66">
        <f t="shared" si="2187"/>
        <v>0</v>
      </c>
      <c r="N3160" s="66">
        <f t="shared" si="2187"/>
        <v>0</v>
      </c>
      <c r="O3160" s="66">
        <f t="shared" si="2187"/>
        <v>0</v>
      </c>
      <c r="P3160" s="66">
        <f t="shared" si="2187"/>
        <v>0</v>
      </c>
      <c r="Q3160" s="66">
        <f>SUM(Q3161:Q3163)</f>
        <v>17847</v>
      </c>
      <c r="R3160" s="66">
        <f>SUM(R3161:R3163)</f>
        <v>17847</v>
      </c>
      <c r="S3160" s="66">
        <f>SUM(S3161:S3163)</f>
        <v>14283</v>
      </c>
      <c r="T3160" s="66">
        <f t="shared" ref="T3160:X3160" si="2188">SUM(T3161:T3163)</f>
        <v>3564</v>
      </c>
      <c r="U3160" s="66">
        <f t="shared" si="2188"/>
        <v>1564</v>
      </c>
      <c r="V3160" s="66">
        <f t="shared" si="2188"/>
        <v>1000</v>
      </c>
      <c r="W3160" s="66">
        <f t="shared" si="2188"/>
        <v>1000</v>
      </c>
      <c r="X3160" s="66">
        <f t="shared" si="2188"/>
        <v>17847</v>
      </c>
      <c r="Y3160" s="208">
        <f t="shared" si="2177"/>
        <v>100</v>
      </c>
    </row>
    <row r="3161" spans="1:25">
      <c r="A3161" s="23" t="s">
        <v>786</v>
      </c>
      <c r="B3161" s="23" t="s">
        <v>172</v>
      </c>
      <c r="C3161" s="23" t="s">
        <v>1252</v>
      </c>
      <c r="D3161" s="23" t="s">
        <v>1253</v>
      </c>
      <c r="E3161" s="22">
        <v>6139</v>
      </c>
      <c r="F3161" s="23"/>
      <c r="G3161" s="128" t="s">
        <v>3378</v>
      </c>
      <c r="H3161" s="32" t="s">
        <v>32</v>
      </c>
      <c r="I3161" s="44">
        <f t="shared" si="2173"/>
        <v>6500</v>
      </c>
      <c r="J3161" s="44">
        <v>6500</v>
      </c>
      <c r="K3161" s="44">
        <f t="shared" si="2175"/>
        <v>0</v>
      </c>
      <c r="L3161" s="44">
        <v>0</v>
      </c>
      <c r="M3161" s="44">
        <v>0</v>
      </c>
      <c r="N3161" s="44">
        <v>0</v>
      </c>
      <c r="O3161" s="44">
        <v>0</v>
      </c>
      <c r="P3161" s="44">
        <v>0</v>
      </c>
      <c r="Q3161" s="44">
        <v>13500</v>
      </c>
      <c r="R3161" s="44">
        <v>13500</v>
      </c>
      <c r="S3161" s="44">
        <v>10300</v>
      </c>
      <c r="T3161" s="44">
        <f t="shared" si="2180"/>
        <v>3200</v>
      </c>
      <c r="U3161" s="44">
        <v>1200</v>
      </c>
      <c r="V3161" s="44">
        <v>1000</v>
      </c>
      <c r="W3161" s="44">
        <v>1000</v>
      </c>
      <c r="X3161" s="44">
        <f t="shared" si="2181"/>
        <v>13500</v>
      </c>
      <c r="Y3161" s="209">
        <f t="shared" si="2177"/>
        <v>100</v>
      </c>
    </row>
    <row r="3162" spans="1:25">
      <c r="A3162" s="23" t="s">
        <v>786</v>
      </c>
      <c r="B3162" s="23" t="s">
        <v>172</v>
      </c>
      <c r="C3162" s="23" t="s">
        <v>1252</v>
      </c>
      <c r="D3162" s="23" t="s">
        <v>1253</v>
      </c>
      <c r="E3162" s="22">
        <v>6139</v>
      </c>
      <c r="F3162" s="23" t="s">
        <v>1260</v>
      </c>
      <c r="G3162" s="128" t="s">
        <v>3378</v>
      </c>
      <c r="H3162" s="32" t="s">
        <v>152</v>
      </c>
      <c r="I3162" s="44">
        <f t="shared" si="2173"/>
        <v>4000</v>
      </c>
      <c r="J3162" s="44">
        <v>4000</v>
      </c>
      <c r="K3162" s="44">
        <f t="shared" si="2175"/>
        <v>0</v>
      </c>
      <c r="L3162" s="44">
        <v>0</v>
      </c>
      <c r="M3162" s="44">
        <v>0</v>
      </c>
      <c r="N3162" s="44">
        <v>0</v>
      </c>
      <c r="O3162" s="44">
        <v>0</v>
      </c>
      <c r="P3162" s="44">
        <v>0</v>
      </c>
      <c r="Q3162" s="44">
        <v>4247</v>
      </c>
      <c r="R3162" s="44">
        <v>4247</v>
      </c>
      <c r="S3162" s="44">
        <v>3983</v>
      </c>
      <c r="T3162" s="44">
        <f t="shared" si="2180"/>
        <v>264</v>
      </c>
      <c r="U3162" s="44">
        <v>264</v>
      </c>
      <c r="V3162" s="44">
        <v>0</v>
      </c>
      <c r="W3162" s="44">
        <v>0</v>
      </c>
      <c r="X3162" s="44">
        <f t="shared" si="2181"/>
        <v>4247</v>
      </c>
      <c r="Y3162" s="209">
        <f t="shared" si="2177"/>
        <v>100</v>
      </c>
    </row>
    <row r="3163" spans="1:25">
      <c r="A3163" s="23" t="s">
        <v>786</v>
      </c>
      <c r="B3163" s="23" t="s">
        <v>172</v>
      </c>
      <c r="C3163" s="23" t="s">
        <v>1252</v>
      </c>
      <c r="D3163" s="23" t="s">
        <v>1253</v>
      </c>
      <c r="E3163" s="22">
        <v>6139</v>
      </c>
      <c r="F3163" s="23" t="s">
        <v>1261</v>
      </c>
      <c r="G3163" s="128" t="s">
        <v>3378</v>
      </c>
      <c r="H3163" s="32" t="s">
        <v>158</v>
      </c>
      <c r="I3163" s="44">
        <f t="shared" si="2173"/>
        <v>100</v>
      </c>
      <c r="J3163" s="44">
        <v>100</v>
      </c>
      <c r="K3163" s="44">
        <f t="shared" si="2175"/>
        <v>0</v>
      </c>
      <c r="L3163" s="44">
        <v>0</v>
      </c>
      <c r="M3163" s="44">
        <v>0</v>
      </c>
      <c r="N3163" s="44">
        <v>0</v>
      </c>
      <c r="O3163" s="44">
        <v>0</v>
      </c>
      <c r="P3163" s="44">
        <v>0</v>
      </c>
      <c r="Q3163" s="44">
        <v>100</v>
      </c>
      <c r="R3163" s="44">
        <v>100</v>
      </c>
      <c r="S3163" s="44">
        <v>0</v>
      </c>
      <c r="T3163" s="44">
        <f t="shared" si="2180"/>
        <v>100</v>
      </c>
      <c r="U3163" s="44">
        <v>100</v>
      </c>
      <c r="V3163" s="44"/>
      <c r="W3163" s="44"/>
      <c r="X3163" s="44">
        <f t="shared" si="2181"/>
        <v>100</v>
      </c>
      <c r="Y3163" s="209">
        <f t="shared" si="2177"/>
        <v>100</v>
      </c>
    </row>
    <row r="3164" spans="1:25" ht="20.399999999999999">
      <c r="A3164" s="20" t="s">
        <v>0</v>
      </c>
      <c r="B3164" s="20" t="s">
        <v>0</v>
      </c>
      <c r="C3164" s="20" t="s">
        <v>0</v>
      </c>
      <c r="D3164" s="21" t="s">
        <v>0</v>
      </c>
      <c r="E3164" s="21" t="s">
        <v>0</v>
      </c>
      <c r="F3164" s="21" t="s">
        <v>0</v>
      </c>
      <c r="G3164" s="150" t="s">
        <v>0</v>
      </c>
      <c r="H3164" s="30" t="s">
        <v>42</v>
      </c>
      <c r="I3164" s="31">
        <f t="shared" si="2173"/>
        <v>100</v>
      </c>
      <c r="J3164" s="31">
        <f t="shared" ref="J3164:X3165" si="2189">SUM(J3165)</f>
        <v>100</v>
      </c>
      <c r="K3164" s="31">
        <f t="shared" si="2175"/>
        <v>0</v>
      </c>
      <c r="L3164" s="31">
        <f t="shared" si="2189"/>
        <v>0</v>
      </c>
      <c r="M3164" s="31">
        <f t="shared" si="2189"/>
        <v>0</v>
      </c>
      <c r="N3164" s="31">
        <f t="shared" si="2189"/>
        <v>0</v>
      </c>
      <c r="O3164" s="31">
        <f t="shared" si="2189"/>
        <v>0</v>
      </c>
      <c r="P3164" s="31">
        <f t="shared" si="2189"/>
        <v>0</v>
      </c>
      <c r="Q3164" s="31">
        <f t="shared" si="2189"/>
        <v>100</v>
      </c>
      <c r="R3164" s="31">
        <f t="shared" si="2189"/>
        <v>100</v>
      </c>
      <c r="S3164" s="31">
        <f t="shared" si="2189"/>
        <v>0</v>
      </c>
      <c r="T3164" s="31">
        <f t="shared" si="2189"/>
        <v>0</v>
      </c>
      <c r="U3164" s="31">
        <f t="shared" si="2189"/>
        <v>0</v>
      </c>
      <c r="V3164" s="31">
        <f t="shared" si="2189"/>
        <v>0</v>
      </c>
      <c r="W3164" s="31">
        <f t="shared" si="2189"/>
        <v>0</v>
      </c>
      <c r="X3164" s="31">
        <f t="shared" si="2189"/>
        <v>0</v>
      </c>
      <c r="Y3164" s="220">
        <f t="shared" si="2177"/>
        <v>0</v>
      </c>
    </row>
    <row r="3165" spans="1:25">
      <c r="A3165" s="23" t="s">
        <v>786</v>
      </c>
      <c r="B3165" s="23" t="s">
        <v>172</v>
      </c>
      <c r="C3165" s="23" t="s">
        <v>1252</v>
      </c>
      <c r="D3165" s="23" t="s">
        <v>1253</v>
      </c>
      <c r="E3165" s="21" t="s">
        <v>159</v>
      </c>
      <c r="F3165" s="21" t="s">
        <v>0</v>
      </c>
      <c r="G3165" s="150" t="s">
        <v>0</v>
      </c>
      <c r="H3165" s="21" t="s">
        <v>34</v>
      </c>
      <c r="I3165" s="66">
        <f t="shared" si="2173"/>
        <v>100</v>
      </c>
      <c r="J3165" s="66">
        <f t="shared" si="2189"/>
        <v>100</v>
      </c>
      <c r="K3165" s="66">
        <f t="shared" si="2175"/>
        <v>0</v>
      </c>
      <c r="L3165" s="66">
        <f t="shared" si="2189"/>
        <v>0</v>
      </c>
      <c r="M3165" s="66">
        <f t="shared" si="2189"/>
        <v>0</v>
      </c>
      <c r="N3165" s="66">
        <f t="shared" si="2189"/>
        <v>0</v>
      </c>
      <c r="O3165" s="66">
        <f t="shared" si="2189"/>
        <v>0</v>
      </c>
      <c r="P3165" s="66">
        <f t="shared" si="2189"/>
        <v>0</v>
      </c>
      <c r="Q3165" s="66">
        <f t="shared" si="2189"/>
        <v>100</v>
      </c>
      <c r="R3165" s="66">
        <f t="shared" si="2189"/>
        <v>100</v>
      </c>
      <c r="S3165" s="66">
        <f t="shared" si="2189"/>
        <v>0</v>
      </c>
      <c r="T3165" s="66">
        <f t="shared" si="2189"/>
        <v>0</v>
      </c>
      <c r="U3165" s="66">
        <f t="shared" si="2189"/>
        <v>0</v>
      </c>
      <c r="V3165" s="66">
        <f t="shared" si="2189"/>
        <v>0</v>
      </c>
      <c r="W3165" s="66">
        <f t="shared" si="2189"/>
        <v>0</v>
      </c>
      <c r="X3165" s="66">
        <f t="shared" si="2189"/>
        <v>0</v>
      </c>
      <c r="Y3165" s="208">
        <f t="shared" si="2177"/>
        <v>0</v>
      </c>
    </row>
    <row r="3166" spans="1:25">
      <c r="A3166" s="23" t="s">
        <v>786</v>
      </c>
      <c r="B3166" s="23" t="s">
        <v>172</v>
      </c>
      <c r="C3166" s="23" t="s">
        <v>1252</v>
      </c>
      <c r="D3166" s="23" t="s">
        <v>1253</v>
      </c>
      <c r="E3166" s="22">
        <v>6148</v>
      </c>
      <c r="F3166" s="23"/>
      <c r="G3166" s="128" t="s">
        <v>3378</v>
      </c>
      <c r="H3166" s="32" t="s">
        <v>41</v>
      </c>
      <c r="I3166" s="44">
        <f t="shared" si="2173"/>
        <v>100</v>
      </c>
      <c r="J3166" s="44">
        <v>100</v>
      </c>
      <c r="K3166" s="44">
        <f t="shared" si="2175"/>
        <v>0</v>
      </c>
      <c r="L3166" s="44">
        <v>0</v>
      </c>
      <c r="M3166" s="44">
        <v>0</v>
      </c>
      <c r="N3166" s="44">
        <v>0</v>
      </c>
      <c r="O3166" s="44">
        <v>0</v>
      </c>
      <c r="P3166" s="44">
        <v>0</v>
      </c>
      <c r="Q3166" s="44">
        <v>100</v>
      </c>
      <c r="R3166" s="44">
        <v>100</v>
      </c>
      <c r="S3166" s="44">
        <v>0</v>
      </c>
      <c r="T3166" s="44">
        <f t="shared" si="2180"/>
        <v>0</v>
      </c>
      <c r="U3166" s="44"/>
      <c r="V3166" s="44"/>
      <c r="W3166" s="44"/>
      <c r="X3166" s="44">
        <f t="shared" si="2181"/>
        <v>0</v>
      </c>
      <c r="Y3166" s="209">
        <f t="shared" si="2177"/>
        <v>0</v>
      </c>
    </row>
    <row r="3167" spans="1:25" ht="20.399999999999999">
      <c r="A3167" s="20" t="s">
        <v>0</v>
      </c>
      <c r="B3167" s="20" t="s">
        <v>0</v>
      </c>
      <c r="C3167" s="20" t="s">
        <v>0</v>
      </c>
      <c r="D3167" s="21" t="s">
        <v>0</v>
      </c>
      <c r="E3167" s="21" t="s">
        <v>0</v>
      </c>
      <c r="F3167" s="21" t="s">
        <v>0</v>
      </c>
      <c r="G3167" s="150" t="s">
        <v>0</v>
      </c>
      <c r="H3167" s="30" t="s">
        <v>60</v>
      </c>
      <c r="I3167" s="31">
        <f t="shared" si="2173"/>
        <v>6500</v>
      </c>
      <c r="J3167" s="31">
        <f t="shared" ref="J3167:X3167" si="2190">SUM(J3168)</f>
        <v>0</v>
      </c>
      <c r="K3167" s="31">
        <f t="shared" si="2175"/>
        <v>6500</v>
      </c>
      <c r="L3167" s="31">
        <f t="shared" si="2190"/>
        <v>5000</v>
      </c>
      <c r="M3167" s="31">
        <f t="shared" si="2190"/>
        <v>500</v>
      </c>
      <c r="N3167" s="31">
        <f t="shared" si="2190"/>
        <v>1000</v>
      </c>
      <c r="O3167" s="31">
        <f t="shared" si="2190"/>
        <v>0</v>
      </c>
      <c r="P3167" s="31">
        <f t="shared" si="2190"/>
        <v>0</v>
      </c>
      <c r="Q3167" s="31">
        <f t="shared" si="2190"/>
        <v>260831</v>
      </c>
      <c r="R3167" s="31">
        <f t="shared" si="2190"/>
        <v>0</v>
      </c>
      <c r="S3167" s="31">
        <f t="shared" si="2190"/>
        <v>0</v>
      </c>
      <c r="T3167" s="31">
        <f t="shared" si="2190"/>
        <v>0</v>
      </c>
      <c r="U3167" s="31">
        <f t="shared" si="2190"/>
        <v>0</v>
      </c>
      <c r="V3167" s="31">
        <f t="shared" si="2190"/>
        <v>0</v>
      </c>
      <c r="W3167" s="31">
        <f t="shared" si="2190"/>
        <v>0</v>
      </c>
      <c r="X3167" s="31">
        <f t="shared" si="2190"/>
        <v>0</v>
      </c>
      <c r="Y3167" s="220">
        <f t="shared" si="2177"/>
        <v>0</v>
      </c>
    </row>
    <row r="3168" spans="1:25">
      <c r="A3168" s="23" t="s">
        <v>786</v>
      </c>
      <c r="B3168" s="23" t="s">
        <v>172</v>
      </c>
      <c r="C3168" s="23" t="s">
        <v>1252</v>
      </c>
      <c r="D3168" s="23" t="s">
        <v>1253</v>
      </c>
      <c r="E3168" s="21" t="s">
        <v>166</v>
      </c>
      <c r="F3168" s="21" t="s">
        <v>0</v>
      </c>
      <c r="G3168" s="150" t="s">
        <v>0</v>
      </c>
      <c r="H3168" s="21" t="s">
        <v>53</v>
      </c>
      <c r="I3168" s="66">
        <f>SUM(J3168,K3168,O3168,P3168)</f>
        <v>6500</v>
      </c>
      <c r="J3168" s="66">
        <f t="shared" ref="J3168:P3168" si="2191">SUM(J3170:J3171)</f>
        <v>0</v>
      </c>
      <c r="K3168" s="66">
        <f t="shared" si="2175"/>
        <v>6500</v>
      </c>
      <c r="L3168" s="66">
        <f t="shared" si="2191"/>
        <v>5000</v>
      </c>
      <c r="M3168" s="66">
        <f t="shared" si="2191"/>
        <v>500</v>
      </c>
      <c r="N3168" s="66">
        <f t="shared" si="2191"/>
        <v>1000</v>
      </c>
      <c r="O3168" s="66">
        <f t="shared" si="2191"/>
        <v>0</v>
      </c>
      <c r="P3168" s="66">
        <f t="shared" si="2191"/>
        <v>0</v>
      </c>
      <c r="Q3168" s="66">
        <f>SUM(Q3169:Q3171)</f>
        <v>260831</v>
      </c>
      <c r="R3168" s="66">
        <f>SUM(R3169:R3171)</f>
        <v>0</v>
      </c>
      <c r="S3168" s="66">
        <f>SUM(S3169:S3171)</f>
        <v>0</v>
      </c>
      <c r="T3168" s="66">
        <f t="shared" ref="T3168:X3168" si="2192">SUM(T3169:T3171)</f>
        <v>0</v>
      </c>
      <c r="U3168" s="66">
        <f t="shared" si="2192"/>
        <v>0</v>
      </c>
      <c r="V3168" s="66">
        <f t="shared" si="2192"/>
        <v>0</v>
      </c>
      <c r="W3168" s="66">
        <f t="shared" si="2192"/>
        <v>0</v>
      </c>
      <c r="X3168" s="66">
        <f t="shared" si="2192"/>
        <v>0</v>
      </c>
      <c r="Y3168" s="208">
        <f t="shared" si="2177"/>
        <v>0</v>
      </c>
    </row>
    <row r="3169" spans="1:25" customFormat="1">
      <c r="A3169" s="4" t="s">
        <v>786</v>
      </c>
      <c r="B3169" s="4" t="s">
        <v>172</v>
      </c>
      <c r="C3169" s="4" t="s">
        <v>1252</v>
      </c>
      <c r="D3169" s="4" t="s">
        <v>1253</v>
      </c>
      <c r="E3169" s="5">
        <v>8212</v>
      </c>
      <c r="F3169" s="5"/>
      <c r="G3169" s="128" t="s">
        <v>3378</v>
      </c>
      <c r="H3169" s="5" t="s">
        <v>55</v>
      </c>
      <c r="I3169" s="61">
        <v>0</v>
      </c>
      <c r="J3169" s="61"/>
      <c r="K3169" s="61"/>
      <c r="L3169" s="61"/>
      <c r="M3169" s="61"/>
      <c r="N3169" s="61"/>
      <c r="O3169" s="61"/>
      <c r="P3169" s="61"/>
      <c r="Q3169" s="61">
        <v>254331</v>
      </c>
      <c r="R3169" s="61">
        <v>0</v>
      </c>
      <c r="S3169" s="61">
        <v>0</v>
      </c>
      <c r="T3169" s="61">
        <f t="shared" si="2180"/>
        <v>0</v>
      </c>
      <c r="U3169" s="61"/>
      <c r="V3169" s="61"/>
      <c r="W3169" s="61"/>
      <c r="X3169" s="61">
        <f t="shared" si="2181"/>
        <v>0</v>
      </c>
      <c r="Y3169" s="211">
        <f t="shared" si="2177"/>
        <v>0</v>
      </c>
    </row>
    <row r="3170" spans="1:25">
      <c r="A3170" s="23" t="s">
        <v>786</v>
      </c>
      <c r="B3170" s="23" t="s">
        <v>172</v>
      </c>
      <c r="C3170" s="23" t="s">
        <v>1252</v>
      </c>
      <c r="D3170" s="23" t="s">
        <v>1253</v>
      </c>
      <c r="E3170" s="22">
        <v>8213</v>
      </c>
      <c r="F3170" s="23"/>
      <c r="G3170" s="128" t="s">
        <v>3378</v>
      </c>
      <c r="H3170" s="32" t="s">
        <v>56</v>
      </c>
      <c r="I3170" s="44">
        <f t="shared" si="2173"/>
        <v>5500</v>
      </c>
      <c r="J3170" s="44">
        <v>0</v>
      </c>
      <c r="K3170" s="44">
        <f t="shared" si="2175"/>
        <v>5500</v>
      </c>
      <c r="L3170" s="44">
        <v>5000</v>
      </c>
      <c r="M3170" s="44">
        <v>500</v>
      </c>
      <c r="N3170" s="44">
        <v>0</v>
      </c>
      <c r="O3170" s="44">
        <v>0</v>
      </c>
      <c r="P3170" s="44">
        <v>0</v>
      </c>
      <c r="Q3170" s="44">
        <v>5500</v>
      </c>
      <c r="R3170" s="44">
        <v>0</v>
      </c>
      <c r="S3170" s="44">
        <v>0</v>
      </c>
      <c r="T3170" s="44">
        <f t="shared" si="2180"/>
        <v>0</v>
      </c>
      <c r="U3170" s="44"/>
      <c r="V3170" s="44"/>
      <c r="W3170" s="44"/>
      <c r="X3170" s="44">
        <f t="shared" si="2181"/>
        <v>0</v>
      </c>
      <c r="Y3170" s="209">
        <f t="shared" si="2177"/>
        <v>0</v>
      </c>
    </row>
    <row r="3171" spans="1:25">
      <c r="A3171" s="23" t="s">
        <v>786</v>
      </c>
      <c r="B3171" s="23" t="s">
        <v>172</v>
      </c>
      <c r="C3171" s="23" t="s">
        <v>1252</v>
      </c>
      <c r="D3171" s="23" t="s">
        <v>1253</v>
      </c>
      <c r="E3171" s="22">
        <v>8216</v>
      </c>
      <c r="F3171" s="23"/>
      <c r="G3171" s="128" t="s">
        <v>3378</v>
      </c>
      <c r="H3171" s="32" t="s">
        <v>59</v>
      </c>
      <c r="I3171" s="44">
        <f t="shared" si="2173"/>
        <v>1000</v>
      </c>
      <c r="J3171" s="44">
        <v>0</v>
      </c>
      <c r="K3171" s="44">
        <f t="shared" si="2175"/>
        <v>1000</v>
      </c>
      <c r="L3171" s="44">
        <v>0</v>
      </c>
      <c r="M3171" s="44">
        <v>0</v>
      </c>
      <c r="N3171" s="44">
        <v>1000</v>
      </c>
      <c r="O3171" s="44">
        <v>0</v>
      </c>
      <c r="P3171" s="44">
        <v>0</v>
      </c>
      <c r="Q3171" s="44">
        <v>1000</v>
      </c>
      <c r="R3171" s="44">
        <v>0</v>
      </c>
      <c r="S3171" s="44">
        <v>0</v>
      </c>
      <c r="T3171" s="44">
        <f t="shared" si="2180"/>
        <v>0</v>
      </c>
      <c r="U3171" s="44"/>
      <c r="V3171" s="44"/>
      <c r="W3171" s="44"/>
      <c r="X3171" s="44">
        <f t="shared" si="2181"/>
        <v>0</v>
      </c>
      <c r="Y3171" s="209">
        <f t="shared" si="2177"/>
        <v>0</v>
      </c>
    </row>
    <row r="3172" spans="1:25">
      <c r="A3172" s="32" t="s">
        <v>0</v>
      </c>
      <c r="B3172" s="32" t="s">
        <v>0</v>
      </c>
      <c r="C3172" s="32" t="s">
        <v>0</v>
      </c>
      <c r="D3172" s="32" t="s">
        <v>0</v>
      </c>
      <c r="E3172" s="32" t="s">
        <v>0</v>
      </c>
      <c r="F3172" s="32" t="s">
        <v>0</v>
      </c>
      <c r="G3172" s="154" t="s">
        <v>0</v>
      </c>
      <c r="H3172" s="30" t="s">
        <v>1262</v>
      </c>
      <c r="I3172" s="31">
        <f t="shared" si="2173"/>
        <v>1823254</v>
      </c>
      <c r="J3172" s="31">
        <f t="shared" ref="J3172:P3172" si="2193">SUM(J3140,J3164,J3167)</f>
        <v>1806654</v>
      </c>
      <c r="K3172" s="31">
        <f t="shared" si="2175"/>
        <v>16600</v>
      </c>
      <c r="L3172" s="31">
        <f t="shared" si="2193"/>
        <v>13500</v>
      </c>
      <c r="M3172" s="31">
        <f t="shared" si="2193"/>
        <v>1000</v>
      </c>
      <c r="N3172" s="31">
        <f t="shared" si="2193"/>
        <v>2100</v>
      </c>
      <c r="O3172" s="31">
        <f t="shared" si="2193"/>
        <v>0</v>
      </c>
      <c r="P3172" s="31">
        <f t="shared" si="2193"/>
        <v>0</v>
      </c>
      <c r="Q3172" s="31">
        <f>SUM(Q3140,Q3164,Q3167)</f>
        <v>2185282</v>
      </c>
      <c r="R3172" s="31">
        <f>SUM(R3140,R3164,R3167)</f>
        <v>1914351</v>
      </c>
      <c r="S3172" s="31">
        <f>SUM(S3140,S3164,S3167)</f>
        <v>1593647</v>
      </c>
      <c r="T3172" s="31">
        <f t="shared" ref="T3172:X3172" si="2194">SUM(T3140,T3164,T3167)</f>
        <v>320604</v>
      </c>
      <c r="U3172" s="31">
        <f t="shared" si="2194"/>
        <v>170249</v>
      </c>
      <c r="V3172" s="31">
        <f t="shared" si="2194"/>
        <v>148341</v>
      </c>
      <c r="W3172" s="31">
        <f t="shared" si="2194"/>
        <v>2014</v>
      </c>
      <c r="X3172" s="31">
        <f t="shared" si="2194"/>
        <v>1914251</v>
      </c>
      <c r="Y3172" s="220">
        <f t="shared" si="2177"/>
        <v>99.994776297554637</v>
      </c>
    </row>
    <row r="3173" spans="1:25" ht="15" thickBot="1">
      <c r="A3173" s="32" t="s">
        <v>0</v>
      </c>
      <c r="B3173" s="32" t="s">
        <v>0</v>
      </c>
      <c r="C3173" s="32" t="s">
        <v>0</v>
      </c>
      <c r="D3173" s="32" t="s">
        <v>0</v>
      </c>
      <c r="E3173" s="32" t="s">
        <v>0</v>
      </c>
      <c r="F3173" s="32" t="s">
        <v>0</v>
      </c>
      <c r="G3173" s="154"/>
      <c r="H3173" s="21" t="s">
        <v>170</v>
      </c>
      <c r="I3173" s="66">
        <f t="shared" si="2173"/>
        <v>47</v>
      </c>
      <c r="J3173" s="66">
        <v>47</v>
      </c>
      <c r="K3173" s="66">
        <f t="shared" si="2175"/>
        <v>0</v>
      </c>
      <c r="L3173" s="66" t="s">
        <v>0</v>
      </c>
      <c r="M3173" s="66" t="s">
        <v>0</v>
      </c>
      <c r="N3173" s="66" t="s">
        <v>0</v>
      </c>
      <c r="O3173" s="66" t="s">
        <v>0</v>
      </c>
      <c r="P3173" s="66" t="s">
        <v>0</v>
      </c>
      <c r="Q3173" s="66">
        <v>0</v>
      </c>
      <c r="R3173" s="66"/>
      <c r="S3173" s="66"/>
      <c r="T3173" s="66"/>
      <c r="U3173" s="66"/>
      <c r="V3173" s="66"/>
      <c r="W3173" s="66"/>
      <c r="X3173" s="66"/>
      <c r="Y3173" s="208">
        <v>0</v>
      </c>
    </row>
    <row r="3174" spans="1:25" ht="41.4" thickBot="1">
      <c r="A3174" s="252" t="s">
        <v>0</v>
      </c>
      <c r="B3174" s="252" t="s">
        <v>0</v>
      </c>
      <c r="C3174" s="252" t="s">
        <v>0</v>
      </c>
      <c r="D3174" s="252" t="s">
        <v>0</v>
      </c>
      <c r="E3174" s="252" t="s">
        <v>0</v>
      </c>
      <c r="F3174" s="252" t="s">
        <v>0</v>
      </c>
      <c r="G3174" s="258" t="s">
        <v>0</v>
      </c>
      <c r="H3174" s="24" t="s">
        <v>72</v>
      </c>
      <c r="I3174" s="1" t="s">
        <v>3093</v>
      </c>
      <c r="J3174" s="1" t="s">
        <v>3130</v>
      </c>
      <c r="K3174" s="1" t="s">
        <v>3</v>
      </c>
      <c r="L3174" s="1" t="s">
        <v>4</v>
      </c>
      <c r="M3174" s="1" t="s">
        <v>5</v>
      </c>
      <c r="N3174" s="1" t="s">
        <v>6</v>
      </c>
      <c r="O3174" s="1" t="s">
        <v>7</v>
      </c>
      <c r="P3174" s="1" t="s">
        <v>8</v>
      </c>
      <c r="Q3174" s="1" t="s">
        <v>3344</v>
      </c>
      <c r="R3174" s="1" t="s">
        <v>3427</v>
      </c>
      <c r="S3174" s="1" t="s">
        <v>3447</v>
      </c>
      <c r="T3174" s="1" t="s">
        <v>3448</v>
      </c>
      <c r="U3174" s="1" t="s">
        <v>3452</v>
      </c>
      <c r="V3174" s="1" t="s">
        <v>3449</v>
      </c>
      <c r="W3174" s="1" t="s">
        <v>3450</v>
      </c>
      <c r="X3174" s="1" t="s">
        <v>3451</v>
      </c>
      <c r="Y3174" s="216" t="s">
        <v>3385</v>
      </c>
    </row>
    <row r="3175" spans="1:25">
      <c r="A3175" s="253"/>
      <c r="B3175" s="253"/>
      <c r="C3175" s="253"/>
      <c r="D3175" s="253"/>
      <c r="E3175" s="253"/>
      <c r="F3175" s="253"/>
      <c r="G3175" s="259"/>
      <c r="H3175" s="33" t="s">
        <v>0</v>
      </c>
      <c r="I3175" s="45">
        <v>1</v>
      </c>
      <c r="J3175" s="45">
        <v>3</v>
      </c>
      <c r="K3175" s="45" t="s">
        <v>9</v>
      </c>
      <c r="L3175" s="45">
        <v>5</v>
      </c>
      <c r="M3175" s="45">
        <v>6</v>
      </c>
      <c r="N3175" s="45">
        <v>7</v>
      </c>
      <c r="O3175" s="45">
        <v>8</v>
      </c>
      <c r="P3175" s="45">
        <v>9</v>
      </c>
      <c r="Q3175" s="45">
        <v>1</v>
      </c>
      <c r="R3175" s="45">
        <v>2</v>
      </c>
      <c r="S3175" s="45">
        <v>3</v>
      </c>
      <c r="T3175" s="45" t="s">
        <v>3453</v>
      </c>
      <c r="U3175" s="45">
        <v>5</v>
      </c>
      <c r="V3175" s="45">
        <v>6</v>
      </c>
      <c r="W3175" s="45">
        <v>7</v>
      </c>
      <c r="X3175" s="45" t="s">
        <v>3454</v>
      </c>
      <c r="Y3175" s="276">
        <v>9</v>
      </c>
    </row>
    <row r="3176" spans="1:25">
      <c r="A3176" s="253"/>
      <c r="B3176" s="253"/>
      <c r="C3176" s="253"/>
      <c r="D3176" s="253"/>
      <c r="E3176" s="253"/>
      <c r="F3176" s="253"/>
      <c r="G3176" s="259"/>
      <c r="H3176" s="34" t="s">
        <v>108</v>
      </c>
      <c r="I3176" s="35">
        <f t="shared" si="2173"/>
        <v>1823254</v>
      </c>
      <c r="J3176" s="35">
        <f t="shared" ref="J3176:P3176" si="2195">SUM(J3172)</f>
        <v>1806654</v>
      </c>
      <c r="K3176" s="35">
        <f t="shared" si="2175"/>
        <v>16600</v>
      </c>
      <c r="L3176" s="35">
        <f t="shared" si="2195"/>
        <v>13500</v>
      </c>
      <c r="M3176" s="35">
        <f t="shared" si="2195"/>
        <v>1000</v>
      </c>
      <c r="N3176" s="35">
        <f t="shared" si="2195"/>
        <v>2100</v>
      </c>
      <c r="O3176" s="35">
        <f t="shared" si="2195"/>
        <v>0</v>
      </c>
      <c r="P3176" s="35">
        <f t="shared" si="2195"/>
        <v>0</v>
      </c>
      <c r="Q3176" s="35">
        <f>SUM(Q3172)</f>
        <v>2185282</v>
      </c>
      <c r="R3176" s="35">
        <f>SUM(R3172)</f>
        <v>1914351</v>
      </c>
      <c r="S3176" s="35">
        <f>SUM(S3172)</f>
        <v>1593647</v>
      </c>
      <c r="T3176" s="35">
        <f t="shared" ref="T3176:X3176" si="2196">SUM(T3172)</f>
        <v>320604</v>
      </c>
      <c r="U3176" s="35">
        <f t="shared" si="2196"/>
        <v>170249</v>
      </c>
      <c r="V3176" s="35">
        <f t="shared" si="2196"/>
        <v>148341</v>
      </c>
      <c r="W3176" s="35">
        <f t="shared" si="2196"/>
        <v>2014</v>
      </c>
      <c r="X3176" s="35">
        <f t="shared" si="2196"/>
        <v>1914251</v>
      </c>
      <c r="Y3176" s="218">
        <f t="shared" ref="Y3176:Y3177" si="2197">IF(R3176=0,0,(X3176/R3176)*100)</f>
        <v>99.994776297554637</v>
      </c>
    </row>
    <row r="3177" spans="1:25">
      <c r="A3177" s="253"/>
      <c r="B3177" s="253"/>
      <c r="C3177" s="253"/>
      <c r="D3177" s="253"/>
      <c r="E3177" s="253"/>
      <c r="F3177" s="253"/>
      <c r="G3177" s="259"/>
      <c r="H3177" s="36" t="s">
        <v>69</v>
      </c>
      <c r="I3177" s="35">
        <f t="shared" si="2173"/>
        <v>1823254</v>
      </c>
      <c r="J3177" s="35">
        <f t="shared" ref="J3177:P3177" si="2198">SUM(J3176)</f>
        <v>1806654</v>
      </c>
      <c r="K3177" s="35">
        <f t="shared" si="2175"/>
        <v>16600</v>
      </c>
      <c r="L3177" s="35">
        <f t="shared" si="2198"/>
        <v>13500</v>
      </c>
      <c r="M3177" s="35">
        <f t="shared" si="2198"/>
        <v>1000</v>
      </c>
      <c r="N3177" s="35">
        <f t="shared" si="2198"/>
        <v>2100</v>
      </c>
      <c r="O3177" s="35">
        <f t="shared" si="2198"/>
        <v>0</v>
      </c>
      <c r="P3177" s="35">
        <f t="shared" si="2198"/>
        <v>0</v>
      </c>
      <c r="Q3177" s="35">
        <f>SUM(Q3176)</f>
        <v>2185282</v>
      </c>
      <c r="R3177" s="35">
        <f>SUM(R3176)</f>
        <v>1914351</v>
      </c>
      <c r="S3177" s="35">
        <f>SUM(S3176)</f>
        <v>1593647</v>
      </c>
      <c r="T3177" s="35">
        <f t="shared" ref="T3177:X3177" si="2199">SUM(T3176)</f>
        <v>320604</v>
      </c>
      <c r="U3177" s="35">
        <f t="shared" si="2199"/>
        <v>170249</v>
      </c>
      <c r="V3177" s="35">
        <f t="shared" si="2199"/>
        <v>148341</v>
      </c>
      <c r="W3177" s="35">
        <f t="shared" si="2199"/>
        <v>2014</v>
      </c>
      <c r="X3177" s="35">
        <f t="shared" si="2199"/>
        <v>1914251</v>
      </c>
      <c r="Y3177" s="218">
        <f t="shared" si="2197"/>
        <v>99.994776297554637</v>
      </c>
    </row>
    <row r="3178" spans="1:25">
      <c r="A3178" s="254"/>
      <c r="B3178" s="254"/>
      <c r="C3178" s="254"/>
      <c r="D3178" s="254"/>
      <c r="E3178" s="254"/>
      <c r="F3178" s="254"/>
      <c r="G3178" s="260"/>
    </row>
    <row r="3179" spans="1:25" ht="15" thickBot="1">
      <c r="A3179" s="32" t="s">
        <v>0</v>
      </c>
      <c r="B3179" s="32" t="s">
        <v>0</v>
      </c>
      <c r="C3179" s="32" t="s">
        <v>0</v>
      </c>
      <c r="D3179" s="32" t="s">
        <v>0</v>
      </c>
      <c r="E3179" s="32" t="s">
        <v>0</v>
      </c>
      <c r="F3179" s="32" t="s">
        <v>0</v>
      </c>
      <c r="G3179" s="154" t="s">
        <v>0</v>
      </c>
      <c r="H3179" s="37" t="s">
        <v>0</v>
      </c>
      <c r="I3179" s="37"/>
      <c r="J3179" s="37"/>
      <c r="K3179" s="37"/>
      <c r="L3179" s="37" t="s">
        <v>0</v>
      </c>
      <c r="M3179" s="37" t="s">
        <v>0</v>
      </c>
      <c r="N3179" s="37" t="s">
        <v>0</v>
      </c>
      <c r="O3179" s="37" t="s">
        <v>0</v>
      </c>
      <c r="P3179" s="37" t="s">
        <v>0</v>
      </c>
      <c r="Q3179" s="37"/>
      <c r="R3179" s="37"/>
      <c r="S3179" s="37"/>
      <c r="T3179" s="37" t="s">
        <v>0</v>
      </c>
      <c r="U3179" s="37" t="s">
        <v>0</v>
      </c>
      <c r="V3179" s="37" t="s">
        <v>0</v>
      </c>
      <c r="W3179" s="37" t="s">
        <v>0</v>
      </c>
      <c r="X3179" s="37" t="s">
        <v>0</v>
      </c>
      <c r="Y3179" s="219"/>
    </row>
    <row r="3180" spans="1:25" ht="41.4" thickBot="1">
      <c r="A3180" s="24" t="s">
        <v>123</v>
      </c>
      <c r="B3180" s="24" t="s">
        <v>124</v>
      </c>
      <c r="C3180" s="24" t="s">
        <v>125</v>
      </c>
      <c r="D3180" s="25" t="s">
        <v>0</v>
      </c>
      <c r="E3180" s="24" t="s">
        <v>126</v>
      </c>
      <c r="F3180" s="24" t="s">
        <v>127</v>
      </c>
      <c r="G3180" s="151" t="s">
        <v>128</v>
      </c>
      <c r="H3180" s="24" t="s">
        <v>1</v>
      </c>
      <c r="I3180" s="1" t="s">
        <v>3093</v>
      </c>
      <c r="J3180" s="1" t="s">
        <v>3130</v>
      </c>
      <c r="K3180" s="1" t="s">
        <v>3</v>
      </c>
      <c r="L3180" s="1" t="s">
        <v>4</v>
      </c>
      <c r="M3180" s="1" t="s">
        <v>5</v>
      </c>
      <c r="N3180" s="1" t="s">
        <v>6</v>
      </c>
      <c r="O3180" s="1" t="s">
        <v>7</v>
      </c>
      <c r="P3180" s="1" t="s">
        <v>8</v>
      </c>
      <c r="Q3180" s="1" t="s">
        <v>3344</v>
      </c>
      <c r="R3180" s="1" t="s">
        <v>3427</v>
      </c>
      <c r="S3180" s="1" t="s">
        <v>3447</v>
      </c>
      <c r="T3180" s="1" t="s">
        <v>3448</v>
      </c>
      <c r="U3180" s="1" t="s">
        <v>3452</v>
      </c>
      <c r="V3180" s="1" t="s">
        <v>3449</v>
      </c>
      <c r="W3180" s="1" t="s">
        <v>3450</v>
      </c>
      <c r="X3180" s="1" t="s">
        <v>3451</v>
      </c>
      <c r="Y3180" s="216" t="s">
        <v>3385</v>
      </c>
    </row>
    <row r="3181" spans="1:25">
      <c r="A3181" s="26" t="s">
        <v>0</v>
      </c>
      <c r="B3181" s="26" t="s">
        <v>0</v>
      </c>
      <c r="C3181" s="26" t="s">
        <v>0</v>
      </c>
      <c r="D3181" s="27" t="s">
        <v>0</v>
      </c>
      <c r="E3181" s="27" t="s">
        <v>0</v>
      </c>
      <c r="F3181" s="28" t="s">
        <v>0</v>
      </c>
      <c r="G3181" s="152" t="s">
        <v>0</v>
      </c>
      <c r="H3181" s="29" t="s">
        <v>0</v>
      </c>
      <c r="I3181" s="45">
        <v>1</v>
      </c>
      <c r="J3181" s="45">
        <v>3</v>
      </c>
      <c r="K3181" s="45" t="s">
        <v>9</v>
      </c>
      <c r="L3181" s="45">
        <v>5</v>
      </c>
      <c r="M3181" s="45">
        <v>6</v>
      </c>
      <c r="N3181" s="45">
        <v>7</v>
      </c>
      <c r="O3181" s="45">
        <v>8</v>
      </c>
      <c r="P3181" s="45">
        <v>9</v>
      </c>
      <c r="Q3181" s="45">
        <v>1</v>
      </c>
      <c r="R3181" s="45">
        <v>2</v>
      </c>
      <c r="S3181" s="45">
        <v>3</v>
      </c>
      <c r="T3181" s="45" t="s">
        <v>3453</v>
      </c>
      <c r="U3181" s="45">
        <v>5</v>
      </c>
      <c r="V3181" s="45">
        <v>6</v>
      </c>
      <c r="W3181" s="45">
        <v>7</v>
      </c>
      <c r="X3181" s="45" t="s">
        <v>3454</v>
      </c>
      <c r="Y3181" s="276">
        <v>9</v>
      </c>
    </row>
    <row r="3182" spans="1:25">
      <c r="A3182" s="133" t="s">
        <v>786</v>
      </c>
      <c r="B3182" s="133" t="s">
        <v>172</v>
      </c>
      <c r="C3182" s="109" t="s">
        <v>1263</v>
      </c>
      <c r="D3182" s="109" t="s">
        <v>1264</v>
      </c>
      <c r="E3182" s="98" t="s">
        <v>0</v>
      </c>
      <c r="F3182" s="98" t="s">
        <v>0</v>
      </c>
      <c r="G3182" s="153" t="s">
        <v>0</v>
      </c>
      <c r="H3182" s="98" t="s">
        <v>1265</v>
      </c>
      <c r="I3182" s="110"/>
      <c r="J3182" s="110"/>
      <c r="K3182" s="110"/>
      <c r="L3182" s="110" t="s">
        <v>0</v>
      </c>
      <c r="M3182" s="110" t="s">
        <v>0</v>
      </c>
      <c r="N3182" s="110" t="s">
        <v>0</v>
      </c>
      <c r="O3182" s="110" t="s">
        <v>0</v>
      </c>
      <c r="P3182" s="110" t="s">
        <v>0</v>
      </c>
      <c r="Q3182" s="110"/>
      <c r="R3182" s="110"/>
      <c r="S3182" s="110"/>
      <c r="T3182" s="110" t="s">
        <v>0</v>
      </c>
      <c r="U3182" s="110" t="s">
        <v>0</v>
      </c>
      <c r="V3182" s="110" t="s">
        <v>0</v>
      </c>
      <c r="W3182" s="110" t="s">
        <v>0</v>
      </c>
      <c r="X3182" s="110" t="s">
        <v>0</v>
      </c>
      <c r="Y3182" s="217"/>
    </row>
    <row r="3183" spans="1:25" ht="20.399999999999999">
      <c r="A3183" s="20" t="s">
        <v>0</v>
      </c>
      <c r="B3183" s="20" t="s">
        <v>0</v>
      </c>
      <c r="C3183" s="20" t="s">
        <v>0</v>
      </c>
      <c r="D3183" s="21" t="s">
        <v>0</v>
      </c>
      <c r="E3183" s="21" t="s">
        <v>0</v>
      </c>
      <c r="F3183" s="21" t="s">
        <v>0</v>
      </c>
      <c r="G3183" s="150" t="s">
        <v>0</v>
      </c>
      <c r="H3183" s="30" t="s">
        <v>33</v>
      </c>
      <c r="I3183" s="31">
        <f t="shared" si="2173"/>
        <v>1627026</v>
      </c>
      <c r="J3183" s="31">
        <f t="shared" ref="J3183:P3183" si="2200">SUM(J3184,J3192,J3194)</f>
        <v>1579276</v>
      </c>
      <c r="K3183" s="31">
        <f t="shared" si="2175"/>
        <v>47750</v>
      </c>
      <c r="L3183" s="31">
        <f t="shared" si="2200"/>
        <v>47750</v>
      </c>
      <c r="M3183" s="31">
        <f t="shared" si="2200"/>
        <v>0</v>
      </c>
      <c r="N3183" s="31">
        <f t="shared" si="2200"/>
        <v>0</v>
      </c>
      <c r="O3183" s="31">
        <f t="shared" si="2200"/>
        <v>0</v>
      </c>
      <c r="P3183" s="31">
        <f t="shared" si="2200"/>
        <v>0</v>
      </c>
      <c r="Q3183" s="31">
        <f>SUM(Q3184,Q3192,Q3194)</f>
        <v>1706577</v>
      </c>
      <c r="R3183" s="31">
        <f>SUM(R3184,R3192,R3194)</f>
        <v>1657927</v>
      </c>
      <c r="S3183" s="31">
        <f>SUM(S3184,S3192,S3194)</f>
        <v>1366978</v>
      </c>
      <c r="T3183" s="31">
        <f t="shared" ref="T3183:X3183" si="2201">SUM(T3184,T3192,T3194)</f>
        <v>290849</v>
      </c>
      <c r="U3183" s="31">
        <f t="shared" si="2201"/>
        <v>152301</v>
      </c>
      <c r="V3183" s="31">
        <f t="shared" si="2201"/>
        <v>138169</v>
      </c>
      <c r="W3183" s="31">
        <f t="shared" si="2201"/>
        <v>379</v>
      </c>
      <c r="X3183" s="31">
        <f t="shared" si="2201"/>
        <v>1657827</v>
      </c>
      <c r="Y3183" s="220">
        <f t="shared" ref="Y3183:Y3212" si="2202">IF(R3183=0,0,(X3183/R3183)*100)</f>
        <v>99.993968371345659</v>
      </c>
    </row>
    <row r="3184" spans="1:25">
      <c r="A3184" s="23" t="s">
        <v>786</v>
      </c>
      <c r="B3184" s="23" t="s">
        <v>172</v>
      </c>
      <c r="C3184" s="23" t="s">
        <v>1263</v>
      </c>
      <c r="D3184" s="23" t="s">
        <v>1264</v>
      </c>
      <c r="E3184" s="21" t="s">
        <v>132</v>
      </c>
      <c r="F3184" s="21" t="s">
        <v>0</v>
      </c>
      <c r="G3184" s="150" t="s">
        <v>0</v>
      </c>
      <c r="H3184" s="21" t="s">
        <v>11</v>
      </c>
      <c r="I3184" s="66">
        <f t="shared" si="2173"/>
        <v>1412382</v>
      </c>
      <c r="J3184" s="66">
        <f t="shared" ref="J3184:P3184" si="2203">SUM(J3185,J3186)</f>
        <v>1393182</v>
      </c>
      <c r="K3184" s="66">
        <f t="shared" si="2175"/>
        <v>19200</v>
      </c>
      <c r="L3184" s="66">
        <f t="shared" si="2203"/>
        <v>19200</v>
      </c>
      <c r="M3184" s="66">
        <f t="shared" si="2203"/>
        <v>0</v>
      </c>
      <c r="N3184" s="66">
        <f t="shared" si="2203"/>
        <v>0</v>
      </c>
      <c r="O3184" s="66">
        <f t="shared" si="2203"/>
        <v>0</v>
      </c>
      <c r="P3184" s="66">
        <f t="shared" si="2203"/>
        <v>0</v>
      </c>
      <c r="Q3184" s="66">
        <f>SUM(Q3185,Q3186)</f>
        <v>1478178</v>
      </c>
      <c r="R3184" s="66">
        <f>SUM(R3185,R3186)</f>
        <v>1458978</v>
      </c>
      <c r="S3184" s="66">
        <f>SUM(S3185,S3186)</f>
        <v>1187724</v>
      </c>
      <c r="T3184" s="66">
        <f t="shared" ref="T3184:X3184" si="2204">SUM(T3185,T3186)</f>
        <v>271254</v>
      </c>
      <c r="U3184" s="66">
        <f t="shared" si="2204"/>
        <v>138840</v>
      </c>
      <c r="V3184" s="66">
        <f t="shared" si="2204"/>
        <v>132035</v>
      </c>
      <c r="W3184" s="66">
        <f t="shared" si="2204"/>
        <v>379</v>
      </c>
      <c r="X3184" s="66">
        <f t="shared" si="2204"/>
        <v>1458978</v>
      </c>
      <c r="Y3184" s="208">
        <f t="shared" si="2202"/>
        <v>100</v>
      </c>
    </row>
    <row r="3185" spans="1:25">
      <c r="A3185" s="23" t="s">
        <v>786</v>
      </c>
      <c r="B3185" s="23" t="s">
        <v>172</v>
      </c>
      <c r="C3185" s="23" t="s">
        <v>1263</v>
      </c>
      <c r="D3185" s="23" t="s">
        <v>1264</v>
      </c>
      <c r="E3185" s="22">
        <v>6111</v>
      </c>
      <c r="F3185" s="23"/>
      <c r="G3185" s="128" t="s">
        <v>3378</v>
      </c>
      <c r="H3185" s="32" t="s">
        <v>12</v>
      </c>
      <c r="I3185" s="44">
        <f t="shared" si="2173"/>
        <v>1225242</v>
      </c>
      <c r="J3185" s="44">
        <v>1208992</v>
      </c>
      <c r="K3185" s="44">
        <f t="shared" si="2175"/>
        <v>16250</v>
      </c>
      <c r="L3185" s="44">
        <v>16250</v>
      </c>
      <c r="M3185" s="44">
        <v>0</v>
      </c>
      <c r="N3185" s="44">
        <v>0</v>
      </c>
      <c r="O3185" s="44">
        <v>0</v>
      </c>
      <c r="P3185" s="44">
        <v>0</v>
      </c>
      <c r="Q3185" s="44">
        <v>1290619</v>
      </c>
      <c r="R3185" s="44">
        <v>1274369</v>
      </c>
      <c r="S3185" s="44">
        <v>1042639</v>
      </c>
      <c r="T3185" s="44">
        <f t="shared" ref="T3185:T3211" si="2205">U3185+V3185+W3185</f>
        <v>231730</v>
      </c>
      <c r="U3185" s="44">
        <v>115865</v>
      </c>
      <c r="V3185" s="44">
        <v>115865</v>
      </c>
      <c r="W3185" s="44">
        <v>0</v>
      </c>
      <c r="X3185" s="44">
        <f t="shared" ref="X3185:X3211" si="2206">S3185+T3185</f>
        <v>1274369</v>
      </c>
      <c r="Y3185" s="209">
        <f t="shared" si="2202"/>
        <v>100</v>
      </c>
    </row>
    <row r="3186" spans="1:25">
      <c r="A3186" s="20" t="s">
        <v>786</v>
      </c>
      <c r="B3186" s="20" t="s">
        <v>172</v>
      </c>
      <c r="C3186" s="20" t="s">
        <v>1263</v>
      </c>
      <c r="D3186" s="20" t="s">
        <v>1264</v>
      </c>
      <c r="E3186" s="20" t="s">
        <v>134</v>
      </c>
      <c r="F3186" s="23" t="s">
        <v>0</v>
      </c>
      <c r="G3186" s="154" t="s">
        <v>0</v>
      </c>
      <c r="H3186" s="21" t="s">
        <v>13</v>
      </c>
      <c r="I3186" s="66">
        <f t="shared" si="2173"/>
        <v>187140</v>
      </c>
      <c r="J3186" s="66">
        <f t="shared" ref="J3186:P3186" si="2207">SUM(J3187:J3191)</f>
        <v>184190</v>
      </c>
      <c r="K3186" s="66">
        <f t="shared" si="2175"/>
        <v>2950</v>
      </c>
      <c r="L3186" s="66">
        <f t="shared" si="2207"/>
        <v>2950</v>
      </c>
      <c r="M3186" s="66">
        <f t="shared" si="2207"/>
        <v>0</v>
      </c>
      <c r="N3186" s="66">
        <f t="shared" si="2207"/>
        <v>0</v>
      </c>
      <c r="O3186" s="66">
        <f t="shared" si="2207"/>
        <v>0</v>
      </c>
      <c r="P3186" s="66">
        <f t="shared" si="2207"/>
        <v>0</v>
      </c>
      <c r="Q3186" s="66">
        <f>SUM(Q3187:Q3191)</f>
        <v>187559</v>
      </c>
      <c r="R3186" s="66">
        <f>SUM(R3187:R3191)</f>
        <v>184609</v>
      </c>
      <c r="S3186" s="66">
        <f>SUM(S3187:S3191)</f>
        <v>145085</v>
      </c>
      <c r="T3186" s="66">
        <f t="shared" ref="T3186:X3186" si="2208">SUM(T3187:T3191)</f>
        <v>39524</v>
      </c>
      <c r="U3186" s="66">
        <f t="shared" si="2208"/>
        <v>22975</v>
      </c>
      <c r="V3186" s="66">
        <f t="shared" si="2208"/>
        <v>16170</v>
      </c>
      <c r="W3186" s="66">
        <f t="shared" si="2208"/>
        <v>379</v>
      </c>
      <c r="X3186" s="66">
        <f t="shared" si="2208"/>
        <v>184609</v>
      </c>
      <c r="Y3186" s="208">
        <f t="shared" si="2202"/>
        <v>100</v>
      </c>
    </row>
    <row r="3187" spans="1:25">
      <c r="A3187" s="23" t="s">
        <v>786</v>
      </c>
      <c r="B3187" s="23" t="s">
        <v>172</v>
      </c>
      <c r="C3187" s="23" t="s">
        <v>1263</v>
      </c>
      <c r="D3187" s="23" t="s">
        <v>1264</v>
      </c>
      <c r="E3187" s="22">
        <v>6112</v>
      </c>
      <c r="F3187" s="23" t="s">
        <v>1266</v>
      </c>
      <c r="G3187" s="128" t="s">
        <v>3378</v>
      </c>
      <c r="H3187" s="32" t="s">
        <v>16</v>
      </c>
      <c r="I3187" s="44">
        <f t="shared" si="2173"/>
        <v>24000</v>
      </c>
      <c r="J3187" s="44">
        <v>24000</v>
      </c>
      <c r="K3187" s="44">
        <f t="shared" si="2175"/>
        <v>0</v>
      </c>
      <c r="L3187" s="44">
        <v>0</v>
      </c>
      <c r="M3187" s="44">
        <v>0</v>
      </c>
      <c r="N3187" s="44">
        <v>0</v>
      </c>
      <c r="O3187" s="44">
        <v>0</v>
      </c>
      <c r="P3187" s="44">
        <v>0</v>
      </c>
      <c r="Q3187" s="44">
        <v>24000</v>
      </c>
      <c r="R3187" s="44">
        <v>24000</v>
      </c>
      <c r="S3187" s="44">
        <v>18621</v>
      </c>
      <c r="T3187" s="44">
        <f t="shared" si="2205"/>
        <v>5379</v>
      </c>
      <c r="U3187" s="44">
        <v>2500</v>
      </c>
      <c r="V3187" s="44">
        <v>2500</v>
      </c>
      <c r="W3187" s="44">
        <v>379</v>
      </c>
      <c r="X3187" s="44">
        <f t="shared" si="2206"/>
        <v>24000</v>
      </c>
      <c r="Y3187" s="209">
        <f t="shared" si="2202"/>
        <v>100</v>
      </c>
    </row>
    <row r="3188" spans="1:25">
      <c r="A3188" s="23" t="s">
        <v>786</v>
      </c>
      <c r="B3188" s="23" t="s">
        <v>172</v>
      </c>
      <c r="C3188" s="23" t="s">
        <v>1263</v>
      </c>
      <c r="D3188" s="23" t="s">
        <v>1264</v>
      </c>
      <c r="E3188" s="22">
        <v>6112</v>
      </c>
      <c r="F3188" s="23" t="s">
        <v>1267</v>
      </c>
      <c r="G3188" s="128" t="s">
        <v>3378</v>
      </c>
      <c r="H3188" s="32" t="s">
        <v>19</v>
      </c>
      <c r="I3188" s="44">
        <f t="shared" si="2173"/>
        <v>112500</v>
      </c>
      <c r="J3188" s="44">
        <v>110000</v>
      </c>
      <c r="K3188" s="44">
        <f t="shared" si="2175"/>
        <v>2500</v>
      </c>
      <c r="L3188" s="44">
        <v>2500</v>
      </c>
      <c r="M3188" s="44">
        <v>0</v>
      </c>
      <c r="N3188" s="44">
        <v>0</v>
      </c>
      <c r="O3188" s="44">
        <v>0</v>
      </c>
      <c r="P3188" s="44">
        <v>0</v>
      </c>
      <c r="Q3188" s="44">
        <v>112500</v>
      </c>
      <c r="R3188" s="44">
        <v>110000</v>
      </c>
      <c r="S3188" s="44">
        <v>82660</v>
      </c>
      <c r="T3188" s="44">
        <f t="shared" si="2205"/>
        <v>27340</v>
      </c>
      <c r="U3188" s="44">
        <v>13670</v>
      </c>
      <c r="V3188" s="44">
        <v>13670</v>
      </c>
      <c r="W3188" s="44">
        <v>0</v>
      </c>
      <c r="X3188" s="44">
        <f t="shared" si="2206"/>
        <v>110000</v>
      </c>
      <c r="Y3188" s="209">
        <f t="shared" si="2202"/>
        <v>100</v>
      </c>
    </row>
    <row r="3189" spans="1:25">
      <c r="A3189" s="23" t="s">
        <v>786</v>
      </c>
      <c r="B3189" s="23" t="s">
        <v>172</v>
      </c>
      <c r="C3189" s="23" t="s">
        <v>1263</v>
      </c>
      <c r="D3189" s="23" t="s">
        <v>1264</v>
      </c>
      <c r="E3189" s="22">
        <v>6112</v>
      </c>
      <c r="F3189" s="23" t="s">
        <v>1268</v>
      </c>
      <c r="G3189" s="128" t="s">
        <v>3378</v>
      </c>
      <c r="H3189" s="32" t="s">
        <v>17</v>
      </c>
      <c r="I3189" s="44">
        <f t="shared" si="2173"/>
        <v>26050</v>
      </c>
      <c r="J3189" s="44">
        <v>25600</v>
      </c>
      <c r="K3189" s="44">
        <f t="shared" si="2175"/>
        <v>450</v>
      </c>
      <c r="L3189" s="44">
        <v>450</v>
      </c>
      <c r="M3189" s="44">
        <v>0</v>
      </c>
      <c r="N3189" s="44">
        <v>0</v>
      </c>
      <c r="O3189" s="44">
        <v>0</v>
      </c>
      <c r="P3189" s="44">
        <v>0</v>
      </c>
      <c r="Q3189" s="44">
        <v>26469</v>
      </c>
      <c r="R3189" s="44">
        <v>26019</v>
      </c>
      <c r="S3189" s="44">
        <v>26019</v>
      </c>
      <c r="T3189" s="44">
        <f t="shared" si="2205"/>
        <v>0</v>
      </c>
      <c r="U3189" s="44">
        <v>0</v>
      </c>
      <c r="V3189" s="44">
        <v>0</v>
      </c>
      <c r="W3189" s="44">
        <v>0</v>
      </c>
      <c r="X3189" s="44">
        <f t="shared" si="2206"/>
        <v>26019</v>
      </c>
      <c r="Y3189" s="209">
        <f t="shared" si="2202"/>
        <v>100</v>
      </c>
    </row>
    <row r="3190" spans="1:25">
      <c r="A3190" s="23" t="s">
        <v>786</v>
      </c>
      <c r="B3190" s="23" t="s">
        <v>172</v>
      </c>
      <c r="C3190" s="23" t="s">
        <v>1263</v>
      </c>
      <c r="D3190" s="23" t="s">
        <v>1264</v>
      </c>
      <c r="E3190" s="22">
        <v>6112</v>
      </c>
      <c r="F3190" s="23" t="s">
        <v>1269</v>
      </c>
      <c r="G3190" s="128" t="s">
        <v>3378</v>
      </c>
      <c r="H3190" s="32" t="s">
        <v>15</v>
      </c>
      <c r="I3190" s="44">
        <f t="shared" si="2173"/>
        <v>14590</v>
      </c>
      <c r="J3190" s="44">
        <v>14590</v>
      </c>
      <c r="K3190" s="44">
        <f t="shared" si="2175"/>
        <v>0</v>
      </c>
      <c r="L3190" s="44">
        <v>0</v>
      </c>
      <c r="M3190" s="44">
        <v>0</v>
      </c>
      <c r="N3190" s="44">
        <v>0</v>
      </c>
      <c r="O3190" s="44">
        <v>0</v>
      </c>
      <c r="P3190" s="44">
        <v>0</v>
      </c>
      <c r="Q3190" s="44">
        <v>14590</v>
      </c>
      <c r="R3190" s="44">
        <v>14590</v>
      </c>
      <c r="S3190" s="44">
        <v>7785</v>
      </c>
      <c r="T3190" s="44">
        <f t="shared" si="2205"/>
        <v>6805</v>
      </c>
      <c r="U3190" s="44">
        <v>6805</v>
      </c>
      <c r="V3190" s="44">
        <v>0</v>
      </c>
      <c r="W3190" s="44">
        <v>0</v>
      </c>
      <c r="X3190" s="44">
        <f t="shared" si="2206"/>
        <v>14590</v>
      </c>
      <c r="Y3190" s="209">
        <f t="shared" si="2202"/>
        <v>100</v>
      </c>
    </row>
    <row r="3191" spans="1:25">
      <c r="A3191" s="23" t="s">
        <v>786</v>
      </c>
      <c r="B3191" s="23" t="s">
        <v>172</v>
      </c>
      <c r="C3191" s="23" t="s">
        <v>1263</v>
      </c>
      <c r="D3191" s="23" t="s">
        <v>1264</v>
      </c>
      <c r="E3191" s="22">
        <v>6112</v>
      </c>
      <c r="F3191" s="23" t="s">
        <v>1270</v>
      </c>
      <c r="G3191" s="128" t="s">
        <v>3378</v>
      </c>
      <c r="H3191" s="32" t="s">
        <v>18</v>
      </c>
      <c r="I3191" s="44">
        <f t="shared" si="2173"/>
        <v>10000</v>
      </c>
      <c r="J3191" s="44">
        <v>10000</v>
      </c>
      <c r="K3191" s="44">
        <f t="shared" si="2175"/>
        <v>0</v>
      </c>
      <c r="L3191" s="44">
        <v>0</v>
      </c>
      <c r="M3191" s="44">
        <v>0</v>
      </c>
      <c r="N3191" s="44">
        <v>0</v>
      </c>
      <c r="O3191" s="44">
        <v>0</v>
      </c>
      <c r="P3191" s="44">
        <v>0</v>
      </c>
      <c r="Q3191" s="44">
        <v>10000</v>
      </c>
      <c r="R3191" s="44">
        <v>10000</v>
      </c>
      <c r="S3191" s="44">
        <v>10000</v>
      </c>
      <c r="T3191" s="44">
        <f t="shared" si="2205"/>
        <v>0</v>
      </c>
      <c r="U3191" s="44">
        <v>0</v>
      </c>
      <c r="V3191" s="44">
        <v>0</v>
      </c>
      <c r="W3191" s="44">
        <v>0</v>
      </c>
      <c r="X3191" s="44">
        <f t="shared" si="2206"/>
        <v>10000</v>
      </c>
      <c r="Y3191" s="209">
        <f t="shared" si="2202"/>
        <v>100</v>
      </c>
    </row>
    <row r="3192" spans="1:25">
      <c r="A3192" s="23" t="s">
        <v>786</v>
      </c>
      <c r="B3192" s="23" t="s">
        <v>172</v>
      </c>
      <c r="C3192" s="23" t="s">
        <v>1263</v>
      </c>
      <c r="D3192" s="23" t="s">
        <v>1264</v>
      </c>
      <c r="E3192" s="21" t="s">
        <v>139</v>
      </c>
      <c r="F3192" s="21" t="s">
        <v>0</v>
      </c>
      <c r="G3192" s="150" t="s">
        <v>0</v>
      </c>
      <c r="H3192" s="21" t="s">
        <v>21</v>
      </c>
      <c r="I3192" s="66">
        <f t="shared" si="2173"/>
        <v>128644</v>
      </c>
      <c r="J3192" s="66">
        <f t="shared" ref="J3192:X3192" si="2209">SUM(J3193)</f>
        <v>126944</v>
      </c>
      <c r="K3192" s="66">
        <f t="shared" si="2175"/>
        <v>1700</v>
      </c>
      <c r="L3192" s="66">
        <f t="shared" si="2209"/>
        <v>1700</v>
      </c>
      <c r="M3192" s="66">
        <f t="shared" si="2209"/>
        <v>0</v>
      </c>
      <c r="N3192" s="66">
        <f t="shared" si="2209"/>
        <v>0</v>
      </c>
      <c r="O3192" s="66">
        <f t="shared" si="2209"/>
        <v>0</v>
      </c>
      <c r="P3192" s="66">
        <f t="shared" si="2209"/>
        <v>0</v>
      </c>
      <c r="Q3192" s="66">
        <f t="shared" si="2209"/>
        <v>135509</v>
      </c>
      <c r="R3192" s="66">
        <f t="shared" si="2209"/>
        <v>133809</v>
      </c>
      <c r="S3192" s="66">
        <f t="shared" si="2209"/>
        <v>116675</v>
      </c>
      <c r="T3192" s="66">
        <f t="shared" si="2209"/>
        <v>17134</v>
      </c>
      <c r="U3192" s="66">
        <f t="shared" si="2209"/>
        <v>12000</v>
      </c>
      <c r="V3192" s="66">
        <f t="shared" si="2209"/>
        <v>5134</v>
      </c>
      <c r="W3192" s="66">
        <f t="shared" si="2209"/>
        <v>0</v>
      </c>
      <c r="X3192" s="66">
        <f t="shared" si="2209"/>
        <v>133809</v>
      </c>
      <c r="Y3192" s="208">
        <f t="shared" si="2202"/>
        <v>100</v>
      </c>
    </row>
    <row r="3193" spans="1:25">
      <c r="A3193" s="23" t="s">
        <v>786</v>
      </c>
      <c r="B3193" s="23" t="s">
        <v>172</v>
      </c>
      <c r="C3193" s="23" t="s">
        <v>1263</v>
      </c>
      <c r="D3193" s="23" t="s">
        <v>1264</v>
      </c>
      <c r="E3193" s="22">
        <v>6121</v>
      </c>
      <c r="F3193" s="23"/>
      <c r="G3193" s="128" t="s">
        <v>3378</v>
      </c>
      <c r="H3193" s="32" t="s">
        <v>22</v>
      </c>
      <c r="I3193" s="44">
        <f t="shared" si="2173"/>
        <v>128644</v>
      </c>
      <c r="J3193" s="44">
        <v>126944</v>
      </c>
      <c r="K3193" s="44">
        <f t="shared" si="2175"/>
        <v>1700</v>
      </c>
      <c r="L3193" s="44">
        <v>1700</v>
      </c>
      <c r="M3193" s="44">
        <v>0</v>
      </c>
      <c r="N3193" s="44">
        <v>0</v>
      </c>
      <c r="O3193" s="44">
        <v>0</v>
      </c>
      <c r="P3193" s="44">
        <v>0</v>
      </c>
      <c r="Q3193" s="44">
        <v>135509</v>
      </c>
      <c r="R3193" s="44">
        <v>133809</v>
      </c>
      <c r="S3193" s="44">
        <v>116675</v>
      </c>
      <c r="T3193" s="44">
        <f t="shared" si="2205"/>
        <v>17134</v>
      </c>
      <c r="U3193" s="44">
        <v>12000</v>
      </c>
      <c r="V3193" s="44">
        <v>5134</v>
      </c>
      <c r="W3193" s="44">
        <v>0</v>
      </c>
      <c r="X3193" s="44">
        <f t="shared" si="2206"/>
        <v>133809</v>
      </c>
      <c r="Y3193" s="209">
        <f t="shared" si="2202"/>
        <v>100</v>
      </c>
    </row>
    <row r="3194" spans="1:25">
      <c r="A3194" s="23" t="s">
        <v>786</v>
      </c>
      <c r="B3194" s="23" t="s">
        <v>172</v>
      </c>
      <c r="C3194" s="23" t="s">
        <v>1263</v>
      </c>
      <c r="D3194" s="23" t="s">
        <v>1264</v>
      </c>
      <c r="E3194" s="21" t="s">
        <v>141</v>
      </c>
      <c r="F3194" s="21" t="s">
        <v>0</v>
      </c>
      <c r="G3194" s="150" t="s">
        <v>0</v>
      </c>
      <c r="H3194" s="21" t="s">
        <v>23</v>
      </c>
      <c r="I3194" s="66">
        <f t="shared" si="2173"/>
        <v>86000</v>
      </c>
      <c r="J3194" s="66">
        <f t="shared" ref="J3194:P3194" si="2210">SUM(J3195:J3202)</f>
        <v>59150</v>
      </c>
      <c r="K3194" s="66">
        <f t="shared" si="2175"/>
        <v>26850</v>
      </c>
      <c r="L3194" s="66">
        <f t="shared" si="2210"/>
        <v>26850</v>
      </c>
      <c r="M3194" s="66">
        <f t="shared" si="2210"/>
        <v>0</v>
      </c>
      <c r="N3194" s="66">
        <f t="shared" si="2210"/>
        <v>0</v>
      </c>
      <c r="O3194" s="66">
        <f t="shared" si="2210"/>
        <v>0</v>
      </c>
      <c r="P3194" s="66">
        <f t="shared" si="2210"/>
        <v>0</v>
      </c>
      <c r="Q3194" s="66">
        <f>SUM(Q3195:Q3202)</f>
        <v>92890</v>
      </c>
      <c r="R3194" s="66">
        <f>SUM(R3195:R3202)</f>
        <v>65140</v>
      </c>
      <c r="S3194" s="66">
        <f>SUM(S3195:S3202)</f>
        <v>62579</v>
      </c>
      <c r="T3194" s="66">
        <f t="shared" ref="T3194:X3194" si="2211">SUM(T3195:T3202)</f>
        <v>2461</v>
      </c>
      <c r="U3194" s="66">
        <f t="shared" si="2211"/>
        <v>1461</v>
      </c>
      <c r="V3194" s="66">
        <f t="shared" si="2211"/>
        <v>1000</v>
      </c>
      <c r="W3194" s="66">
        <f t="shared" si="2211"/>
        <v>0</v>
      </c>
      <c r="X3194" s="66">
        <f t="shared" si="2211"/>
        <v>65040</v>
      </c>
      <c r="Y3194" s="208">
        <f t="shared" si="2202"/>
        <v>99.846484494933989</v>
      </c>
    </row>
    <row r="3195" spans="1:25">
      <c r="A3195" s="23" t="s">
        <v>786</v>
      </c>
      <c r="B3195" s="23" t="s">
        <v>172</v>
      </c>
      <c r="C3195" s="23" t="s">
        <v>1263</v>
      </c>
      <c r="D3195" s="23" t="s">
        <v>1264</v>
      </c>
      <c r="E3195" s="22">
        <v>6131</v>
      </c>
      <c r="F3195" s="23"/>
      <c r="G3195" s="128" t="s">
        <v>3378</v>
      </c>
      <c r="H3195" s="32" t="s">
        <v>24</v>
      </c>
      <c r="I3195" s="44">
        <f t="shared" si="2173"/>
        <v>500</v>
      </c>
      <c r="J3195" s="44">
        <v>0</v>
      </c>
      <c r="K3195" s="44">
        <f t="shared" si="2175"/>
        <v>500</v>
      </c>
      <c r="L3195" s="44">
        <v>500</v>
      </c>
      <c r="M3195" s="44">
        <v>0</v>
      </c>
      <c r="N3195" s="44">
        <v>0</v>
      </c>
      <c r="O3195" s="44">
        <v>0</v>
      </c>
      <c r="P3195" s="44">
        <v>0</v>
      </c>
      <c r="Q3195" s="44">
        <v>500</v>
      </c>
      <c r="R3195" s="44">
        <v>0</v>
      </c>
      <c r="S3195" s="44">
        <v>0</v>
      </c>
      <c r="T3195" s="44">
        <f t="shared" si="2205"/>
        <v>0</v>
      </c>
      <c r="U3195" s="44">
        <v>0</v>
      </c>
      <c r="V3195" s="44">
        <v>0</v>
      </c>
      <c r="W3195" s="44">
        <v>0</v>
      </c>
      <c r="X3195" s="44">
        <f t="shared" si="2206"/>
        <v>0</v>
      </c>
      <c r="Y3195" s="209">
        <f t="shared" si="2202"/>
        <v>0</v>
      </c>
    </row>
    <row r="3196" spans="1:25">
      <c r="A3196" s="23" t="s">
        <v>786</v>
      </c>
      <c r="B3196" s="23" t="s">
        <v>172</v>
      </c>
      <c r="C3196" s="23" t="s">
        <v>1263</v>
      </c>
      <c r="D3196" s="23" t="s">
        <v>1264</v>
      </c>
      <c r="E3196" s="22">
        <v>6132</v>
      </c>
      <c r="F3196" s="23"/>
      <c r="G3196" s="128" t="s">
        <v>3378</v>
      </c>
      <c r="H3196" s="32" t="s">
        <v>25</v>
      </c>
      <c r="I3196" s="44">
        <f t="shared" si="2173"/>
        <v>36000</v>
      </c>
      <c r="J3196" s="44">
        <v>36000</v>
      </c>
      <c r="K3196" s="44">
        <f t="shared" si="2175"/>
        <v>0</v>
      </c>
      <c r="L3196" s="44">
        <v>0</v>
      </c>
      <c r="M3196" s="44">
        <v>0</v>
      </c>
      <c r="N3196" s="44">
        <v>0</v>
      </c>
      <c r="O3196" s="44">
        <v>0</v>
      </c>
      <c r="P3196" s="44">
        <v>0</v>
      </c>
      <c r="Q3196" s="44">
        <v>36000</v>
      </c>
      <c r="R3196" s="44">
        <v>36000</v>
      </c>
      <c r="S3196" s="44">
        <v>34000</v>
      </c>
      <c r="T3196" s="44">
        <f t="shared" si="2205"/>
        <v>2000</v>
      </c>
      <c r="U3196" s="44">
        <v>1000</v>
      </c>
      <c r="V3196" s="44">
        <v>1000</v>
      </c>
      <c r="W3196" s="44">
        <v>0</v>
      </c>
      <c r="X3196" s="44">
        <f t="shared" si="2206"/>
        <v>36000</v>
      </c>
      <c r="Y3196" s="209">
        <f t="shared" si="2202"/>
        <v>100</v>
      </c>
    </row>
    <row r="3197" spans="1:25">
      <c r="A3197" s="23" t="s">
        <v>786</v>
      </c>
      <c r="B3197" s="23" t="s">
        <v>172</v>
      </c>
      <c r="C3197" s="23" t="s">
        <v>1263</v>
      </c>
      <c r="D3197" s="23" t="s">
        <v>1264</v>
      </c>
      <c r="E3197" s="22">
        <v>6133</v>
      </c>
      <c r="F3197" s="23"/>
      <c r="G3197" s="128" t="s">
        <v>3378</v>
      </c>
      <c r="H3197" s="32" t="s">
        <v>26</v>
      </c>
      <c r="I3197" s="44">
        <f t="shared" si="2173"/>
        <v>9200</v>
      </c>
      <c r="J3197" s="44">
        <v>9200</v>
      </c>
      <c r="K3197" s="44">
        <f t="shared" si="2175"/>
        <v>0</v>
      </c>
      <c r="L3197" s="44">
        <v>0</v>
      </c>
      <c r="M3197" s="44">
        <v>0</v>
      </c>
      <c r="N3197" s="44">
        <v>0</v>
      </c>
      <c r="O3197" s="44">
        <v>0</v>
      </c>
      <c r="P3197" s="44">
        <v>0</v>
      </c>
      <c r="Q3197" s="44">
        <v>9200</v>
      </c>
      <c r="R3197" s="44">
        <v>9200</v>
      </c>
      <c r="S3197" s="44">
        <v>9200</v>
      </c>
      <c r="T3197" s="44">
        <f t="shared" si="2205"/>
        <v>0</v>
      </c>
      <c r="U3197" s="44">
        <v>0</v>
      </c>
      <c r="V3197" s="44">
        <v>0</v>
      </c>
      <c r="W3197" s="44">
        <v>0</v>
      </c>
      <c r="X3197" s="44">
        <f t="shared" si="2206"/>
        <v>9200</v>
      </c>
      <c r="Y3197" s="209">
        <f t="shared" si="2202"/>
        <v>100</v>
      </c>
    </row>
    <row r="3198" spans="1:25">
      <c r="A3198" s="23" t="s">
        <v>786</v>
      </c>
      <c r="B3198" s="23" t="s">
        <v>172</v>
      </c>
      <c r="C3198" s="23" t="s">
        <v>1263</v>
      </c>
      <c r="D3198" s="23" t="s">
        <v>1264</v>
      </c>
      <c r="E3198" s="22">
        <v>6134</v>
      </c>
      <c r="F3198" s="23"/>
      <c r="G3198" s="128" t="s">
        <v>3378</v>
      </c>
      <c r="H3198" s="32" t="s">
        <v>27</v>
      </c>
      <c r="I3198" s="44">
        <f t="shared" si="2173"/>
        <v>19700</v>
      </c>
      <c r="J3198" s="44">
        <v>2200</v>
      </c>
      <c r="K3198" s="44">
        <f t="shared" si="2175"/>
        <v>17500</v>
      </c>
      <c r="L3198" s="44">
        <v>17500</v>
      </c>
      <c r="M3198" s="44">
        <v>0</v>
      </c>
      <c r="N3198" s="44">
        <v>0</v>
      </c>
      <c r="O3198" s="44">
        <v>0</v>
      </c>
      <c r="P3198" s="44">
        <v>0</v>
      </c>
      <c r="Q3198" s="44">
        <v>20400</v>
      </c>
      <c r="R3198" s="44">
        <v>2900</v>
      </c>
      <c r="S3198" s="44">
        <v>2900</v>
      </c>
      <c r="T3198" s="44">
        <f t="shared" si="2205"/>
        <v>0</v>
      </c>
      <c r="U3198" s="44">
        <v>0</v>
      </c>
      <c r="V3198" s="44">
        <v>0</v>
      </c>
      <c r="W3198" s="44">
        <v>0</v>
      </c>
      <c r="X3198" s="44">
        <f t="shared" si="2206"/>
        <v>2900</v>
      </c>
      <c r="Y3198" s="209">
        <f t="shared" si="2202"/>
        <v>100</v>
      </c>
    </row>
    <row r="3199" spans="1:25">
      <c r="A3199" s="23" t="s">
        <v>786</v>
      </c>
      <c r="B3199" s="23" t="s">
        <v>172</v>
      </c>
      <c r="C3199" s="23" t="s">
        <v>1263</v>
      </c>
      <c r="D3199" s="23" t="s">
        <v>1264</v>
      </c>
      <c r="E3199" s="22">
        <v>6135</v>
      </c>
      <c r="F3199" s="23"/>
      <c r="G3199" s="128" t="s">
        <v>3378</v>
      </c>
      <c r="H3199" s="32" t="s">
        <v>28</v>
      </c>
      <c r="I3199" s="44">
        <f t="shared" si="2173"/>
        <v>450</v>
      </c>
      <c r="J3199" s="44">
        <v>150</v>
      </c>
      <c r="K3199" s="44">
        <f t="shared" si="2175"/>
        <v>300</v>
      </c>
      <c r="L3199" s="44">
        <v>300</v>
      </c>
      <c r="M3199" s="44">
        <v>0</v>
      </c>
      <c r="N3199" s="44">
        <v>0</v>
      </c>
      <c r="O3199" s="44">
        <v>0</v>
      </c>
      <c r="P3199" s="44">
        <v>0</v>
      </c>
      <c r="Q3199" s="44">
        <v>450</v>
      </c>
      <c r="R3199" s="44">
        <v>150</v>
      </c>
      <c r="S3199" s="44">
        <v>100</v>
      </c>
      <c r="T3199" s="44">
        <f t="shared" si="2205"/>
        <v>50</v>
      </c>
      <c r="U3199" s="44">
        <v>50</v>
      </c>
      <c r="V3199" s="44">
        <v>0</v>
      </c>
      <c r="W3199" s="44">
        <v>0</v>
      </c>
      <c r="X3199" s="44">
        <f t="shared" si="2206"/>
        <v>150</v>
      </c>
      <c r="Y3199" s="209">
        <f t="shared" si="2202"/>
        <v>100</v>
      </c>
    </row>
    <row r="3200" spans="1:25">
      <c r="A3200" s="23" t="s">
        <v>786</v>
      </c>
      <c r="B3200" s="23" t="s">
        <v>172</v>
      </c>
      <c r="C3200" s="23" t="s">
        <v>1263</v>
      </c>
      <c r="D3200" s="23" t="s">
        <v>1264</v>
      </c>
      <c r="E3200" s="22">
        <v>6137</v>
      </c>
      <c r="F3200" s="23"/>
      <c r="G3200" s="128" t="s">
        <v>3378</v>
      </c>
      <c r="H3200" s="32" t="s">
        <v>30</v>
      </c>
      <c r="I3200" s="44">
        <f t="shared" si="2173"/>
        <v>7000</v>
      </c>
      <c r="J3200" s="44">
        <v>3000</v>
      </c>
      <c r="K3200" s="44">
        <f t="shared" si="2175"/>
        <v>4000</v>
      </c>
      <c r="L3200" s="44">
        <v>4000</v>
      </c>
      <c r="M3200" s="44">
        <v>0</v>
      </c>
      <c r="N3200" s="44">
        <v>0</v>
      </c>
      <c r="O3200" s="44">
        <v>0</v>
      </c>
      <c r="P3200" s="44">
        <v>0</v>
      </c>
      <c r="Q3200" s="44">
        <v>7800</v>
      </c>
      <c r="R3200" s="44">
        <v>3800</v>
      </c>
      <c r="S3200" s="44">
        <v>3400</v>
      </c>
      <c r="T3200" s="44">
        <f t="shared" si="2205"/>
        <v>400</v>
      </c>
      <c r="U3200" s="44">
        <v>400</v>
      </c>
      <c r="V3200" s="44">
        <v>0</v>
      </c>
      <c r="W3200" s="44">
        <v>0</v>
      </c>
      <c r="X3200" s="44">
        <f t="shared" si="2206"/>
        <v>3800</v>
      </c>
      <c r="Y3200" s="209">
        <f t="shared" si="2202"/>
        <v>100</v>
      </c>
    </row>
    <row r="3201" spans="1:25">
      <c r="A3201" s="23" t="s">
        <v>786</v>
      </c>
      <c r="B3201" s="23" t="s">
        <v>172</v>
      </c>
      <c r="C3201" s="23" t="s">
        <v>1263</v>
      </c>
      <c r="D3201" s="23" t="s">
        <v>1264</v>
      </c>
      <c r="E3201" s="22">
        <v>6138</v>
      </c>
      <c r="F3201" s="23"/>
      <c r="G3201" s="128" t="s">
        <v>3378</v>
      </c>
      <c r="H3201" s="32" t="s">
        <v>31</v>
      </c>
      <c r="I3201" s="44">
        <f t="shared" si="2173"/>
        <v>2550</v>
      </c>
      <c r="J3201" s="44">
        <v>0</v>
      </c>
      <c r="K3201" s="44">
        <f t="shared" si="2175"/>
        <v>2550</v>
      </c>
      <c r="L3201" s="44">
        <v>2550</v>
      </c>
      <c r="M3201" s="44">
        <v>0</v>
      </c>
      <c r="N3201" s="44">
        <v>0</v>
      </c>
      <c r="O3201" s="44">
        <v>0</v>
      </c>
      <c r="P3201" s="44">
        <v>0</v>
      </c>
      <c r="Q3201" s="44">
        <v>2550</v>
      </c>
      <c r="R3201" s="44">
        <v>0</v>
      </c>
      <c r="S3201" s="44">
        <v>0</v>
      </c>
      <c r="T3201" s="44">
        <f t="shared" si="2205"/>
        <v>0</v>
      </c>
      <c r="U3201" s="44">
        <v>0</v>
      </c>
      <c r="V3201" s="44">
        <v>0</v>
      </c>
      <c r="W3201" s="44">
        <v>0</v>
      </c>
      <c r="X3201" s="44">
        <f t="shared" si="2206"/>
        <v>0</v>
      </c>
      <c r="Y3201" s="209">
        <f t="shared" si="2202"/>
        <v>0</v>
      </c>
    </row>
    <row r="3202" spans="1:25">
      <c r="A3202" s="20" t="s">
        <v>786</v>
      </c>
      <c r="B3202" s="20" t="s">
        <v>172</v>
      </c>
      <c r="C3202" s="20" t="s">
        <v>1263</v>
      </c>
      <c r="D3202" s="20" t="s">
        <v>1264</v>
      </c>
      <c r="E3202" s="20" t="s">
        <v>144</v>
      </c>
      <c r="F3202" s="23" t="s">
        <v>0</v>
      </c>
      <c r="G3202" s="154" t="s">
        <v>0</v>
      </c>
      <c r="H3202" s="21" t="s">
        <v>32</v>
      </c>
      <c r="I3202" s="66">
        <f t="shared" si="2173"/>
        <v>10600</v>
      </c>
      <c r="J3202" s="66">
        <f t="shared" ref="J3202:P3202" si="2212">SUM(J3203:J3205)</f>
        <v>8600</v>
      </c>
      <c r="K3202" s="66">
        <f t="shared" si="2175"/>
        <v>2000</v>
      </c>
      <c r="L3202" s="66">
        <f t="shared" si="2212"/>
        <v>2000</v>
      </c>
      <c r="M3202" s="66">
        <f t="shared" si="2212"/>
        <v>0</v>
      </c>
      <c r="N3202" s="66">
        <f t="shared" si="2212"/>
        <v>0</v>
      </c>
      <c r="O3202" s="66">
        <f t="shared" si="2212"/>
        <v>0</v>
      </c>
      <c r="P3202" s="66">
        <f t="shared" si="2212"/>
        <v>0</v>
      </c>
      <c r="Q3202" s="66">
        <f>SUM(Q3203:Q3205)</f>
        <v>15990</v>
      </c>
      <c r="R3202" s="66">
        <f>SUM(R3203:R3205)</f>
        <v>13090</v>
      </c>
      <c r="S3202" s="66">
        <f>SUM(S3203:S3205)</f>
        <v>12979</v>
      </c>
      <c r="T3202" s="66">
        <f t="shared" ref="T3202:X3202" si="2213">SUM(T3203:T3205)</f>
        <v>11</v>
      </c>
      <c r="U3202" s="66">
        <f t="shared" si="2213"/>
        <v>11</v>
      </c>
      <c r="V3202" s="66">
        <f t="shared" si="2213"/>
        <v>0</v>
      </c>
      <c r="W3202" s="66">
        <f t="shared" si="2213"/>
        <v>0</v>
      </c>
      <c r="X3202" s="66">
        <f t="shared" si="2213"/>
        <v>12990</v>
      </c>
      <c r="Y3202" s="208">
        <f t="shared" si="2202"/>
        <v>99.236058059587478</v>
      </c>
    </row>
    <row r="3203" spans="1:25">
      <c r="A3203" s="23" t="s">
        <v>786</v>
      </c>
      <c r="B3203" s="23" t="s">
        <v>172</v>
      </c>
      <c r="C3203" s="23" t="s">
        <v>1263</v>
      </c>
      <c r="D3203" s="23" t="s">
        <v>1264</v>
      </c>
      <c r="E3203" s="22">
        <v>6139</v>
      </c>
      <c r="F3203" s="23"/>
      <c r="G3203" s="128" t="s">
        <v>3378</v>
      </c>
      <c r="H3203" s="32" t="s">
        <v>32</v>
      </c>
      <c r="I3203" s="44">
        <f t="shared" ref="I3203:I3266" si="2214">SUM(J3203,K3203,O3203,P3203)</f>
        <v>7500</v>
      </c>
      <c r="J3203" s="44">
        <v>5500</v>
      </c>
      <c r="K3203" s="44">
        <f t="shared" ref="K3203:K3266" si="2215">SUM(L3203,M3203,N3203)</f>
        <v>2000</v>
      </c>
      <c r="L3203" s="44">
        <v>2000</v>
      </c>
      <c r="M3203" s="44">
        <v>0</v>
      </c>
      <c r="N3203" s="44">
        <v>0</v>
      </c>
      <c r="O3203" s="44">
        <v>0</v>
      </c>
      <c r="P3203" s="44">
        <v>0</v>
      </c>
      <c r="Q3203" s="44">
        <v>12511</v>
      </c>
      <c r="R3203" s="44">
        <v>9611</v>
      </c>
      <c r="S3203" s="44">
        <v>9600</v>
      </c>
      <c r="T3203" s="44">
        <f t="shared" si="2205"/>
        <v>11</v>
      </c>
      <c r="U3203" s="44">
        <v>11</v>
      </c>
      <c r="V3203" s="44"/>
      <c r="W3203" s="44"/>
      <c r="X3203" s="44">
        <f t="shared" si="2206"/>
        <v>9611</v>
      </c>
      <c r="Y3203" s="209">
        <f t="shared" si="2202"/>
        <v>100</v>
      </c>
    </row>
    <row r="3204" spans="1:25">
      <c r="A3204" s="23" t="s">
        <v>786</v>
      </c>
      <c r="B3204" s="23" t="s">
        <v>172</v>
      </c>
      <c r="C3204" s="23" t="s">
        <v>1263</v>
      </c>
      <c r="D3204" s="23" t="s">
        <v>1264</v>
      </c>
      <c r="E3204" s="22">
        <v>6139</v>
      </c>
      <c r="F3204" s="23" t="s">
        <v>1271</v>
      </c>
      <c r="G3204" s="128" t="s">
        <v>3378</v>
      </c>
      <c r="H3204" s="32" t="s">
        <v>152</v>
      </c>
      <c r="I3204" s="44">
        <f t="shared" si="2214"/>
        <v>3000</v>
      </c>
      <c r="J3204" s="44">
        <v>3000</v>
      </c>
      <c r="K3204" s="44">
        <f t="shared" si="2215"/>
        <v>0</v>
      </c>
      <c r="L3204" s="44">
        <v>0</v>
      </c>
      <c r="M3204" s="44">
        <v>0</v>
      </c>
      <c r="N3204" s="44">
        <v>0</v>
      </c>
      <c r="O3204" s="44">
        <v>0</v>
      </c>
      <c r="P3204" s="44">
        <v>0</v>
      </c>
      <c r="Q3204" s="44">
        <v>3379</v>
      </c>
      <c r="R3204" s="44">
        <v>3379</v>
      </c>
      <c r="S3204" s="44">
        <v>3379</v>
      </c>
      <c r="T3204" s="44">
        <f t="shared" si="2205"/>
        <v>0</v>
      </c>
      <c r="U3204" s="44">
        <v>0</v>
      </c>
      <c r="V3204" s="44">
        <v>0</v>
      </c>
      <c r="W3204" s="44">
        <v>0</v>
      </c>
      <c r="X3204" s="44">
        <f t="shared" si="2206"/>
        <v>3379</v>
      </c>
      <c r="Y3204" s="209">
        <f t="shared" si="2202"/>
        <v>100</v>
      </c>
    </row>
    <row r="3205" spans="1:25">
      <c r="A3205" s="23" t="s">
        <v>786</v>
      </c>
      <c r="B3205" s="23" t="s">
        <v>172</v>
      </c>
      <c r="C3205" s="23" t="s">
        <v>1263</v>
      </c>
      <c r="D3205" s="23" t="s">
        <v>1264</v>
      </c>
      <c r="E3205" s="22">
        <v>6139</v>
      </c>
      <c r="F3205" s="23" t="s">
        <v>1272</v>
      </c>
      <c r="G3205" s="128" t="s">
        <v>3378</v>
      </c>
      <c r="H3205" s="32" t="s">
        <v>158</v>
      </c>
      <c r="I3205" s="44">
        <f t="shared" si="2214"/>
        <v>100</v>
      </c>
      <c r="J3205" s="44">
        <v>100</v>
      </c>
      <c r="K3205" s="44">
        <f t="shared" si="2215"/>
        <v>0</v>
      </c>
      <c r="L3205" s="44">
        <v>0</v>
      </c>
      <c r="M3205" s="44">
        <v>0</v>
      </c>
      <c r="N3205" s="44">
        <v>0</v>
      </c>
      <c r="O3205" s="44">
        <v>0</v>
      </c>
      <c r="P3205" s="44">
        <v>0</v>
      </c>
      <c r="Q3205" s="44">
        <v>100</v>
      </c>
      <c r="R3205" s="44">
        <v>100</v>
      </c>
      <c r="S3205" s="44">
        <v>0</v>
      </c>
      <c r="T3205" s="44">
        <f t="shared" si="2205"/>
        <v>0</v>
      </c>
      <c r="U3205" s="44"/>
      <c r="V3205" s="44"/>
      <c r="W3205" s="44"/>
      <c r="X3205" s="44">
        <f t="shared" si="2206"/>
        <v>0</v>
      </c>
      <c r="Y3205" s="209">
        <f t="shared" si="2202"/>
        <v>0</v>
      </c>
    </row>
    <row r="3206" spans="1:25" ht="20.399999999999999">
      <c r="A3206" s="20" t="s">
        <v>0</v>
      </c>
      <c r="B3206" s="20" t="s">
        <v>0</v>
      </c>
      <c r="C3206" s="20" t="s">
        <v>0</v>
      </c>
      <c r="D3206" s="21" t="s">
        <v>0</v>
      </c>
      <c r="E3206" s="21" t="s">
        <v>0</v>
      </c>
      <c r="F3206" s="21" t="s">
        <v>0</v>
      </c>
      <c r="G3206" s="150" t="s">
        <v>0</v>
      </c>
      <c r="H3206" s="30" t="s">
        <v>42</v>
      </c>
      <c r="I3206" s="31">
        <f t="shared" si="2214"/>
        <v>100</v>
      </c>
      <c r="J3206" s="31">
        <f t="shared" ref="J3206:X3207" si="2216">SUM(J3207)</f>
        <v>100</v>
      </c>
      <c r="K3206" s="31">
        <f t="shared" si="2215"/>
        <v>0</v>
      </c>
      <c r="L3206" s="31">
        <f t="shared" si="2216"/>
        <v>0</v>
      </c>
      <c r="M3206" s="31">
        <f t="shared" si="2216"/>
        <v>0</v>
      </c>
      <c r="N3206" s="31">
        <f t="shared" si="2216"/>
        <v>0</v>
      </c>
      <c r="O3206" s="31">
        <f t="shared" si="2216"/>
        <v>0</v>
      </c>
      <c r="P3206" s="31">
        <f t="shared" si="2216"/>
        <v>0</v>
      </c>
      <c r="Q3206" s="31">
        <f t="shared" si="2216"/>
        <v>100</v>
      </c>
      <c r="R3206" s="31">
        <f t="shared" si="2216"/>
        <v>100</v>
      </c>
      <c r="S3206" s="31">
        <f t="shared" si="2216"/>
        <v>0</v>
      </c>
      <c r="T3206" s="31">
        <f t="shared" si="2216"/>
        <v>0</v>
      </c>
      <c r="U3206" s="31">
        <f t="shared" si="2216"/>
        <v>0</v>
      </c>
      <c r="V3206" s="31">
        <f t="shared" si="2216"/>
        <v>0</v>
      </c>
      <c r="W3206" s="31">
        <f t="shared" si="2216"/>
        <v>0</v>
      </c>
      <c r="X3206" s="31">
        <f t="shared" si="2216"/>
        <v>0</v>
      </c>
      <c r="Y3206" s="220">
        <f t="shared" si="2202"/>
        <v>0</v>
      </c>
    </row>
    <row r="3207" spans="1:25">
      <c r="A3207" s="23" t="s">
        <v>786</v>
      </c>
      <c r="B3207" s="23" t="s">
        <v>172</v>
      </c>
      <c r="C3207" s="23" t="s">
        <v>1263</v>
      </c>
      <c r="D3207" s="23" t="s">
        <v>1264</v>
      </c>
      <c r="E3207" s="21" t="s">
        <v>159</v>
      </c>
      <c r="F3207" s="21" t="s">
        <v>0</v>
      </c>
      <c r="G3207" s="150" t="s">
        <v>0</v>
      </c>
      <c r="H3207" s="21" t="s">
        <v>34</v>
      </c>
      <c r="I3207" s="66">
        <f t="shared" si="2214"/>
        <v>100</v>
      </c>
      <c r="J3207" s="66">
        <f t="shared" si="2216"/>
        <v>100</v>
      </c>
      <c r="K3207" s="66">
        <f t="shared" si="2215"/>
        <v>0</v>
      </c>
      <c r="L3207" s="66">
        <f t="shared" si="2216"/>
        <v>0</v>
      </c>
      <c r="M3207" s="66">
        <f t="shared" si="2216"/>
        <v>0</v>
      </c>
      <c r="N3207" s="66">
        <f t="shared" si="2216"/>
        <v>0</v>
      </c>
      <c r="O3207" s="66">
        <f t="shared" si="2216"/>
        <v>0</v>
      </c>
      <c r="P3207" s="66">
        <f t="shared" si="2216"/>
        <v>0</v>
      </c>
      <c r="Q3207" s="66">
        <f t="shared" si="2216"/>
        <v>100</v>
      </c>
      <c r="R3207" s="66">
        <f t="shared" si="2216"/>
        <v>100</v>
      </c>
      <c r="S3207" s="66">
        <f t="shared" si="2216"/>
        <v>0</v>
      </c>
      <c r="T3207" s="66">
        <f t="shared" si="2216"/>
        <v>0</v>
      </c>
      <c r="U3207" s="66">
        <f t="shared" si="2216"/>
        <v>0</v>
      </c>
      <c r="V3207" s="66">
        <f t="shared" si="2216"/>
        <v>0</v>
      </c>
      <c r="W3207" s="66">
        <f t="shared" si="2216"/>
        <v>0</v>
      </c>
      <c r="X3207" s="66">
        <f t="shared" si="2216"/>
        <v>0</v>
      </c>
      <c r="Y3207" s="208">
        <f t="shared" si="2202"/>
        <v>0</v>
      </c>
    </row>
    <row r="3208" spans="1:25">
      <c r="A3208" s="23" t="s">
        <v>786</v>
      </c>
      <c r="B3208" s="23" t="s">
        <v>172</v>
      </c>
      <c r="C3208" s="23" t="s">
        <v>1263</v>
      </c>
      <c r="D3208" s="23" t="s">
        <v>1264</v>
      </c>
      <c r="E3208" s="22">
        <v>6148</v>
      </c>
      <c r="F3208" s="23"/>
      <c r="G3208" s="128" t="s">
        <v>3378</v>
      </c>
      <c r="H3208" s="32" t="s">
        <v>41</v>
      </c>
      <c r="I3208" s="44">
        <f t="shared" si="2214"/>
        <v>100</v>
      </c>
      <c r="J3208" s="44">
        <v>100</v>
      </c>
      <c r="K3208" s="44">
        <f t="shared" si="2215"/>
        <v>0</v>
      </c>
      <c r="L3208" s="44">
        <v>0</v>
      </c>
      <c r="M3208" s="44">
        <v>0</v>
      </c>
      <c r="N3208" s="44">
        <v>0</v>
      </c>
      <c r="O3208" s="44">
        <v>0</v>
      </c>
      <c r="P3208" s="44">
        <v>0</v>
      </c>
      <c r="Q3208" s="44">
        <v>100</v>
      </c>
      <c r="R3208" s="44">
        <v>100</v>
      </c>
      <c r="S3208" s="44">
        <v>0</v>
      </c>
      <c r="T3208" s="44">
        <f t="shared" si="2205"/>
        <v>0</v>
      </c>
      <c r="U3208" s="44"/>
      <c r="V3208" s="44"/>
      <c r="W3208" s="44"/>
      <c r="X3208" s="44">
        <f t="shared" si="2206"/>
        <v>0</v>
      </c>
      <c r="Y3208" s="209">
        <f t="shared" si="2202"/>
        <v>0</v>
      </c>
    </row>
    <row r="3209" spans="1:25" ht="20.399999999999999">
      <c r="A3209" s="20" t="s">
        <v>0</v>
      </c>
      <c r="B3209" s="20" t="s">
        <v>0</v>
      </c>
      <c r="C3209" s="20" t="s">
        <v>0</v>
      </c>
      <c r="D3209" s="21" t="s">
        <v>0</v>
      </c>
      <c r="E3209" s="21" t="s">
        <v>0</v>
      </c>
      <c r="F3209" s="21" t="s">
        <v>0</v>
      </c>
      <c r="G3209" s="150" t="s">
        <v>0</v>
      </c>
      <c r="H3209" s="30" t="s">
        <v>60</v>
      </c>
      <c r="I3209" s="31">
        <f t="shared" si="2214"/>
        <v>5000</v>
      </c>
      <c r="J3209" s="31">
        <f t="shared" ref="J3209:X3210" si="2217">SUM(J3210)</f>
        <v>0</v>
      </c>
      <c r="K3209" s="31">
        <f t="shared" si="2215"/>
        <v>5000</v>
      </c>
      <c r="L3209" s="31">
        <f t="shared" si="2217"/>
        <v>5000</v>
      </c>
      <c r="M3209" s="31">
        <f t="shared" si="2217"/>
        <v>0</v>
      </c>
      <c r="N3209" s="31">
        <f t="shared" si="2217"/>
        <v>0</v>
      </c>
      <c r="O3209" s="31">
        <f t="shared" si="2217"/>
        <v>0</v>
      </c>
      <c r="P3209" s="31">
        <f t="shared" si="2217"/>
        <v>0</v>
      </c>
      <c r="Q3209" s="31">
        <f t="shared" si="2217"/>
        <v>5800</v>
      </c>
      <c r="R3209" s="31">
        <f t="shared" si="2217"/>
        <v>800</v>
      </c>
      <c r="S3209" s="31">
        <f t="shared" si="2217"/>
        <v>800</v>
      </c>
      <c r="T3209" s="31">
        <f t="shared" si="2217"/>
        <v>0</v>
      </c>
      <c r="U3209" s="31">
        <f t="shared" si="2217"/>
        <v>0</v>
      </c>
      <c r="V3209" s="31">
        <f t="shared" si="2217"/>
        <v>0</v>
      </c>
      <c r="W3209" s="31">
        <f t="shared" si="2217"/>
        <v>0</v>
      </c>
      <c r="X3209" s="31">
        <f t="shared" si="2217"/>
        <v>800</v>
      </c>
      <c r="Y3209" s="220">
        <f t="shared" si="2202"/>
        <v>100</v>
      </c>
    </row>
    <row r="3210" spans="1:25">
      <c r="A3210" s="23" t="s">
        <v>786</v>
      </c>
      <c r="B3210" s="23" t="s">
        <v>172</v>
      </c>
      <c r="C3210" s="23" t="s">
        <v>1263</v>
      </c>
      <c r="D3210" s="23" t="s">
        <v>1264</v>
      </c>
      <c r="E3210" s="21" t="s">
        <v>166</v>
      </c>
      <c r="F3210" s="21" t="s">
        <v>0</v>
      </c>
      <c r="G3210" s="150" t="s">
        <v>0</v>
      </c>
      <c r="H3210" s="21" t="s">
        <v>53</v>
      </c>
      <c r="I3210" s="66">
        <f t="shared" si="2214"/>
        <v>5000</v>
      </c>
      <c r="J3210" s="66">
        <f t="shared" si="2217"/>
        <v>0</v>
      </c>
      <c r="K3210" s="66">
        <f t="shared" si="2215"/>
        <v>5000</v>
      </c>
      <c r="L3210" s="66">
        <f t="shared" si="2217"/>
        <v>5000</v>
      </c>
      <c r="M3210" s="66">
        <f t="shared" si="2217"/>
        <v>0</v>
      </c>
      <c r="N3210" s="66">
        <f t="shared" si="2217"/>
        <v>0</v>
      </c>
      <c r="O3210" s="66">
        <f t="shared" si="2217"/>
        <v>0</v>
      </c>
      <c r="P3210" s="66">
        <f t="shared" si="2217"/>
        <v>0</v>
      </c>
      <c r="Q3210" s="66">
        <f t="shared" si="2217"/>
        <v>5800</v>
      </c>
      <c r="R3210" s="66">
        <f t="shared" si="2217"/>
        <v>800</v>
      </c>
      <c r="S3210" s="66">
        <f t="shared" si="2217"/>
        <v>800</v>
      </c>
      <c r="T3210" s="66">
        <f t="shared" si="2217"/>
        <v>0</v>
      </c>
      <c r="U3210" s="66">
        <f t="shared" si="2217"/>
        <v>0</v>
      </c>
      <c r="V3210" s="66">
        <f t="shared" si="2217"/>
        <v>0</v>
      </c>
      <c r="W3210" s="66">
        <f t="shared" si="2217"/>
        <v>0</v>
      </c>
      <c r="X3210" s="66">
        <f t="shared" si="2217"/>
        <v>800</v>
      </c>
      <c r="Y3210" s="208">
        <f t="shared" si="2202"/>
        <v>100</v>
      </c>
    </row>
    <row r="3211" spans="1:25">
      <c r="A3211" s="23" t="s">
        <v>786</v>
      </c>
      <c r="B3211" s="23" t="s">
        <v>172</v>
      </c>
      <c r="C3211" s="23" t="s">
        <v>1263</v>
      </c>
      <c r="D3211" s="23" t="s">
        <v>1264</v>
      </c>
      <c r="E3211" s="22">
        <v>8213</v>
      </c>
      <c r="F3211" s="23"/>
      <c r="G3211" s="128" t="s">
        <v>3378</v>
      </c>
      <c r="H3211" s="32" t="s">
        <v>56</v>
      </c>
      <c r="I3211" s="44">
        <f t="shared" si="2214"/>
        <v>5000</v>
      </c>
      <c r="J3211" s="44">
        <v>0</v>
      </c>
      <c r="K3211" s="44">
        <f t="shared" si="2215"/>
        <v>5000</v>
      </c>
      <c r="L3211" s="44">
        <v>5000</v>
      </c>
      <c r="M3211" s="44">
        <v>0</v>
      </c>
      <c r="N3211" s="44">
        <v>0</v>
      </c>
      <c r="O3211" s="44">
        <v>0</v>
      </c>
      <c r="P3211" s="44">
        <v>0</v>
      </c>
      <c r="Q3211" s="44">
        <v>5800</v>
      </c>
      <c r="R3211" s="44">
        <v>800</v>
      </c>
      <c r="S3211" s="44">
        <v>800</v>
      </c>
      <c r="T3211" s="44">
        <f t="shared" si="2205"/>
        <v>0</v>
      </c>
      <c r="U3211" s="44"/>
      <c r="V3211" s="44"/>
      <c r="W3211" s="44"/>
      <c r="X3211" s="44">
        <f t="shared" si="2206"/>
        <v>800</v>
      </c>
      <c r="Y3211" s="209">
        <f t="shared" si="2202"/>
        <v>100</v>
      </c>
    </row>
    <row r="3212" spans="1:25">
      <c r="A3212" s="32" t="s">
        <v>0</v>
      </c>
      <c r="B3212" s="32" t="s">
        <v>0</v>
      </c>
      <c r="C3212" s="32" t="s">
        <v>0</v>
      </c>
      <c r="D3212" s="32" t="s">
        <v>0</v>
      </c>
      <c r="E3212" s="32" t="s">
        <v>0</v>
      </c>
      <c r="F3212" s="32" t="s">
        <v>0</v>
      </c>
      <c r="G3212" s="154" t="s">
        <v>0</v>
      </c>
      <c r="H3212" s="30" t="s">
        <v>1273</v>
      </c>
      <c r="I3212" s="31">
        <f t="shared" si="2214"/>
        <v>1632126</v>
      </c>
      <c r="J3212" s="31">
        <f t="shared" ref="J3212:P3212" si="2218">SUM(J3183,J3206,J3209)</f>
        <v>1579376</v>
      </c>
      <c r="K3212" s="31">
        <f t="shared" si="2215"/>
        <v>52750</v>
      </c>
      <c r="L3212" s="31">
        <f t="shared" si="2218"/>
        <v>52750</v>
      </c>
      <c r="M3212" s="31">
        <f t="shared" si="2218"/>
        <v>0</v>
      </c>
      <c r="N3212" s="31">
        <f t="shared" si="2218"/>
        <v>0</v>
      </c>
      <c r="O3212" s="31">
        <f t="shared" si="2218"/>
        <v>0</v>
      </c>
      <c r="P3212" s="31">
        <f t="shared" si="2218"/>
        <v>0</v>
      </c>
      <c r="Q3212" s="31">
        <f>SUM(Q3183,Q3206,Q3209)</f>
        <v>1712477</v>
      </c>
      <c r="R3212" s="31">
        <f>SUM(R3183,R3206,R3209)</f>
        <v>1658827</v>
      </c>
      <c r="S3212" s="31">
        <f>SUM(S3183,S3206,S3209)</f>
        <v>1367778</v>
      </c>
      <c r="T3212" s="31">
        <f t="shared" ref="T3212:X3212" si="2219">SUM(T3183,T3206,T3209)</f>
        <v>290849</v>
      </c>
      <c r="U3212" s="31">
        <f t="shared" si="2219"/>
        <v>152301</v>
      </c>
      <c r="V3212" s="31">
        <f t="shared" si="2219"/>
        <v>138169</v>
      </c>
      <c r="W3212" s="31">
        <f t="shared" si="2219"/>
        <v>379</v>
      </c>
      <c r="X3212" s="31">
        <f t="shared" si="2219"/>
        <v>1658627</v>
      </c>
      <c r="Y3212" s="220">
        <f t="shared" si="2202"/>
        <v>99.987943287636384</v>
      </c>
    </row>
    <row r="3213" spans="1:25" ht="15" thickBot="1">
      <c r="A3213" s="32" t="s">
        <v>0</v>
      </c>
      <c r="B3213" s="32" t="s">
        <v>0</v>
      </c>
      <c r="C3213" s="32" t="s">
        <v>0</v>
      </c>
      <c r="D3213" s="32" t="s">
        <v>0</v>
      </c>
      <c r="E3213" s="32" t="s">
        <v>0</v>
      </c>
      <c r="F3213" s="32" t="s">
        <v>0</v>
      </c>
      <c r="G3213" s="154" t="s">
        <v>0</v>
      </c>
      <c r="H3213" s="21" t="s">
        <v>170</v>
      </c>
      <c r="I3213" s="66">
        <f t="shared" si="2214"/>
        <v>43</v>
      </c>
      <c r="J3213" s="66">
        <v>43</v>
      </c>
      <c r="K3213" s="66">
        <f t="shared" si="2215"/>
        <v>0</v>
      </c>
      <c r="L3213" s="66" t="s">
        <v>0</v>
      </c>
      <c r="M3213" s="66" t="s">
        <v>0</v>
      </c>
      <c r="N3213" s="66" t="s">
        <v>0</v>
      </c>
      <c r="O3213" s="66" t="s">
        <v>0</v>
      </c>
      <c r="P3213" s="66" t="s">
        <v>0</v>
      </c>
      <c r="Q3213" s="66">
        <v>0</v>
      </c>
      <c r="R3213" s="66"/>
      <c r="S3213" s="66"/>
      <c r="T3213" s="66"/>
      <c r="U3213" s="66"/>
      <c r="V3213" s="66"/>
      <c r="W3213" s="66"/>
      <c r="X3213" s="66"/>
      <c r="Y3213" s="208">
        <v>0</v>
      </c>
    </row>
    <row r="3214" spans="1:25" ht="41.4" thickBot="1">
      <c r="A3214" s="252" t="s">
        <v>0</v>
      </c>
      <c r="B3214" s="252" t="s">
        <v>0</v>
      </c>
      <c r="C3214" s="252" t="s">
        <v>0</v>
      </c>
      <c r="D3214" s="252" t="s">
        <v>0</v>
      </c>
      <c r="E3214" s="252" t="s">
        <v>0</v>
      </c>
      <c r="F3214" s="252" t="s">
        <v>0</v>
      </c>
      <c r="G3214" s="258" t="s">
        <v>0</v>
      </c>
      <c r="H3214" s="24" t="s">
        <v>72</v>
      </c>
      <c r="I3214" s="1" t="s">
        <v>3093</v>
      </c>
      <c r="J3214" s="1" t="s">
        <v>3130</v>
      </c>
      <c r="K3214" s="1" t="s">
        <v>3</v>
      </c>
      <c r="L3214" s="1" t="s">
        <v>4</v>
      </c>
      <c r="M3214" s="1" t="s">
        <v>5</v>
      </c>
      <c r="N3214" s="1" t="s">
        <v>6</v>
      </c>
      <c r="O3214" s="1" t="s">
        <v>7</v>
      </c>
      <c r="P3214" s="1" t="s">
        <v>8</v>
      </c>
      <c r="Q3214" s="1" t="s">
        <v>3344</v>
      </c>
      <c r="R3214" s="1" t="s">
        <v>3427</v>
      </c>
      <c r="S3214" s="1" t="s">
        <v>3447</v>
      </c>
      <c r="T3214" s="1" t="s">
        <v>3448</v>
      </c>
      <c r="U3214" s="1" t="s">
        <v>3452</v>
      </c>
      <c r="V3214" s="1" t="s">
        <v>3449</v>
      </c>
      <c r="W3214" s="1" t="s">
        <v>3450</v>
      </c>
      <c r="X3214" s="1" t="s">
        <v>3451</v>
      </c>
      <c r="Y3214" s="216" t="s">
        <v>3385</v>
      </c>
    </row>
    <row r="3215" spans="1:25">
      <c r="A3215" s="253"/>
      <c r="B3215" s="253"/>
      <c r="C3215" s="253"/>
      <c r="D3215" s="253"/>
      <c r="E3215" s="253"/>
      <c r="F3215" s="253"/>
      <c r="G3215" s="259"/>
      <c r="H3215" s="33" t="s">
        <v>0</v>
      </c>
      <c r="I3215" s="45">
        <v>1</v>
      </c>
      <c r="J3215" s="45">
        <v>3</v>
      </c>
      <c r="K3215" s="45" t="s">
        <v>9</v>
      </c>
      <c r="L3215" s="45">
        <v>5</v>
      </c>
      <c r="M3215" s="45">
        <v>6</v>
      </c>
      <c r="N3215" s="45">
        <v>7</v>
      </c>
      <c r="O3215" s="45">
        <v>8</v>
      </c>
      <c r="P3215" s="45">
        <v>9</v>
      </c>
      <c r="Q3215" s="45">
        <v>1</v>
      </c>
      <c r="R3215" s="45">
        <v>2</v>
      </c>
      <c r="S3215" s="45">
        <v>3</v>
      </c>
      <c r="T3215" s="45" t="s">
        <v>3453</v>
      </c>
      <c r="U3215" s="45">
        <v>5</v>
      </c>
      <c r="V3215" s="45">
        <v>6</v>
      </c>
      <c r="W3215" s="45">
        <v>7</v>
      </c>
      <c r="X3215" s="45" t="s">
        <v>3454</v>
      </c>
      <c r="Y3215" s="276">
        <v>9</v>
      </c>
    </row>
    <row r="3216" spans="1:25">
      <c r="A3216" s="253"/>
      <c r="B3216" s="253"/>
      <c r="C3216" s="253"/>
      <c r="D3216" s="253"/>
      <c r="E3216" s="253"/>
      <c r="F3216" s="253"/>
      <c r="G3216" s="259"/>
      <c r="H3216" s="34" t="s">
        <v>108</v>
      </c>
      <c r="I3216" s="35">
        <f t="shared" si="2214"/>
        <v>1632126</v>
      </c>
      <c r="J3216" s="35">
        <f t="shared" ref="J3216:P3216" si="2220">SUM(J3212)</f>
        <v>1579376</v>
      </c>
      <c r="K3216" s="35">
        <f t="shared" si="2215"/>
        <v>52750</v>
      </c>
      <c r="L3216" s="35">
        <f t="shared" si="2220"/>
        <v>52750</v>
      </c>
      <c r="M3216" s="35">
        <f t="shared" si="2220"/>
        <v>0</v>
      </c>
      <c r="N3216" s="35">
        <f t="shared" si="2220"/>
        <v>0</v>
      </c>
      <c r="O3216" s="35">
        <f t="shared" si="2220"/>
        <v>0</v>
      </c>
      <c r="P3216" s="35">
        <f t="shared" si="2220"/>
        <v>0</v>
      </c>
      <c r="Q3216" s="35">
        <f>SUM(Q3212)</f>
        <v>1712477</v>
      </c>
      <c r="R3216" s="35">
        <f>SUM(R3212)</f>
        <v>1658827</v>
      </c>
      <c r="S3216" s="35">
        <f>SUM(S3212)</f>
        <v>1367778</v>
      </c>
      <c r="T3216" s="35">
        <f t="shared" ref="T3216:X3216" si="2221">SUM(T3212)</f>
        <v>290849</v>
      </c>
      <c r="U3216" s="35">
        <f t="shared" si="2221"/>
        <v>152301</v>
      </c>
      <c r="V3216" s="35">
        <f t="shared" si="2221"/>
        <v>138169</v>
      </c>
      <c r="W3216" s="35">
        <f t="shared" si="2221"/>
        <v>379</v>
      </c>
      <c r="X3216" s="35">
        <f t="shared" si="2221"/>
        <v>1658627</v>
      </c>
      <c r="Y3216" s="218">
        <f t="shared" ref="Y3216:Y3217" si="2222">IF(R3216=0,0,(X3216/R3216)*100)</f>
        <v>99.987943287636384</v>
      </c>
    </row>
    <row r="3217" spans="1:25">
      <c r="A3217" s="253"/>
      <c r="B3217" s="253"/>
      <c r="C3217" s="253"/>
      <c r="D3217" s="253"/>
      <c r="E3217" s="253"/>
      <c r="F3217" s="253"/>
      <c r="G3217" s="259"/>
      <c r="H3217" s="36" t="s">
        <v>69</v>
      </c>
      <c r="I3217" s="35">
        <f t="shared" si="2214"/>
        <v>1632126</v>
      </c>
      <c r="J3217" s="35">
        <f t="shared" ref="J3217:P3217" si="2223">SUM(J3216)</f>
        <v>1579376</v>
      </c>
      <c r="K3217" s="35">
        <f t="shared" si="2215"/>
        <v>52750</v>
      </c>
      <c r="L3217" s="35">
        <f t="shared" si="2223"/>
        <v>52750</v>
      </c>
      <c r="M3217" s="35">
        <f t="shared" si="2223"/>
        <v>0</v>
      </c>
      <c r="N3217" s="35">
        <f t="shared" si="2223"/>
        <v>0</v>
      </c>
      <c r="O3217" s="35">
        <f t="shared" si="2223"/>
        <v>0</v>
      </c>
      <c r="P3217" s="35">
        <f t="shared" si="2223"/>
        <v>0</v>
      </c>
      <c r="Q3217" s="35">
        <f>SUM(Q3216)</f>
        <v>1712477</v>
      </c>
      <c r="R3217" s="35">
        <f>SUM(R3216)</f>
        <v>1658827</v>
      </c>
      <c r="S3217" s="35">
        <f>SUM(S3216)</f>
        <v>1367778</v>
      </c>
      <c r="T3217" s="35">
        <f t="shared" ref="T3217:X3217" si="2224">SUM(T3216)</f>
        <v>290849</v>
      </c>
      <c r="U3217" s="35">
        <f t="shared" si="2224"/>
        <v>152301</v>
      </c>
      <c r="V3217" s="35">
        <f t="shared" si="2224"/>
        <v>138169</v>
      </c>
      <c r="W3217" s="35">
        <f t="shared" si="2224"/>
        <v>379</v>
      </c>
      <c r="X3217" s="35">
        <f t="shared" si="2224"/>
        <v>1658627</v>
      </c>
      <c r="Y3217" s="218">
        <f t="shared" si="2222"/>
        <v>99.987943287636384</v>
      </c>
    </row>
    <row r="3218" spans="1:25">
      <c r="A3218" s="254"/>
      <c r="B3218" s="254"/>
      <c r="C3218" s="254"/>
      <c r="D3218" s="254"/>
      <c r="E3218" s="254"/>
      <c r="F3218" s="254"/>
      <c r="G3218" s="260"/>
    </row>
    <row r="3219" spans="1:25" ht="15" thickBot="1">
      <c r="A3219" s="32" t="s">
        <v>0</v>
      </c>
      <c r="B3219" s="32" t="s">
        <v>0</v>
      </c>
      <c r="C3219" s="32" t="s">
        <v>0</v>
      </c>
      <c r="D3219" s="32" t="s">
        <v>0</v>
      </c>
      <c r="E3219" s="32" t="s">
        <v>0</v>
      </c>
      <c r="F3219" s="32" t="s">
        <v>0</v>
      </c>
      <c r="G3219" s="154" t="s">
        <v>0</v>
      </c>
      <c r="H3219" s="37" t="s">
        <v>0</v>
      </c>
      <c r="I3219" s="37"/>
      <c r="J3219" s="37"/>
      <c r="K3219" s="37"/>
      <c r="L3219" s="37" t="s">
        <v>0</v>
      </c>
      <c r="M3219" s="37" t="s">
        <v>0</v>
      </c>
      <c r="N3219" s="37" t="s">
        <v>0</v>
      </c>
      <c r="O3219" s="37" t="s">
        <v>0</v>
      </c>
      <c r="P3219" s="37" t="s">
        <v>0</v>
      </c>
      <c r="Q3219" s="37"/>
      <c r="R3219" s="37"/>
      <c r="S3219" s="37"/>
      <c r="T3219" s="37" t="s">
        <v>0</v>
      </c>
      <c r="U3219" s="37" t="s">
        <v>0</v>
      </c>
      <c r="V3219" s="37" t="s">
        <v>0</v>
      </c>
      <c r="W3219" s="37" t="s">
        <v>0</v>
      </c>
      <c r="X3219" s="37" t="s">
        <v>0</v>
      </c>
      <c r="Y3219" s="219"/>
    </row>
    <row r="3220" spans="1:25" ht="41.4" thickBot="1">
      <c r="A3220" s="24" t="s">
        <v>123</v>
      </c>
      <c r="B3220" s="24" t="s">
        <v>124</v>
      </c>
      <c r="C3220" s="24" t="s">
        <v>125</v>
      </c>
      <c r="D3220" s="25" t="s">
        <v>0</v>
      </c>
      <c r="E3220" s="24" t="s">
        <v>126</v>
      </c>
      <c r="F3220" s="24" t="s">
        <v>127</v>
      </c>
      <c r="G3220" s="151" t="s">
        <v>128</v>
      </c>
      <c r="H3220" s="24" t="s">
        <v>1</v>
      </c>
      <c r="I3220" s="1" t="s">
        <v>3093</v>
      </c>
      <c r="J3220" s="1" t="s">
        <v>3130</v>
      </c>
      <c r="K3220" s="1" t="s">
        <v>3</v>
      </c>
      <c r="L3220" s="1" t="s">
        <v>4</v>
      </c>
      <c r="M3220" s="1" t="s">
        <v>5</v>
      </c>
      <c r="N3220" s="1" t="s">
        <v>6</v>
      </c>
      <c r="O3220" s="1" t="s">
        <v>7</v>
      </c>
      <c r="P3220" s="1" t="s">
        <v>8</v>
      </c>
      <c r="Q3220" s="1" t="s">
        <v>3344</v>
      </c>
      <c r="R3220" s="1" t="s">
        <v>3427</v>
      </c>
      <c r="S3220" s="1" t="s">
        <v>3447</v>
      </c>
      <c r="T3220" s="1" t="s">
        <v>3448</v>
      </c>
      <c r="U3220" s="1" t="s">
        <v>3452</v>
      </c>
      <c r="V3220" s="1" t="s">
        <v>3449</v>
      </c>
      <c r="W3220" s="1" t="s">
        <v>3450</v>
      </c>
      <c r="X3220" s="1" t="s">
        <v>3451</v>
      </c>
      <c r="Y3220" s="216" t="s">
        <v>3385</v>
      </c>
    </row>
    <row r="3221" spans="1:25">
      <c r="A3221" s="26" t="s">
        <v>0</v>
      </c>
      <c r="B3221" s="26" t="s">
        <v>0</v>
      </c>
      <c r="C3221" s="26" t="s">
        <v>0</v>
      </c>
      <c r="D3221" s="27" t="s">
        <v>0</v>
      </c>
      <c r="E3221" s="27" t="s">
        <v>0</v>
      </c>
      <c r="F3221" s="28" t="s">
        <v>0</v>
      </c>
      <c r="G3221" s="152" t="s">
        <v>0</v>
      </c>
      <c r="H3221" s="29" t="s">
        <v>0</v>
      </c>
      <c r="I3221" s="45">
        <v>1</v>
      </c>
      <c r="J3221" s="45">
        <v>3</v>
      </c>
      <c r="K3221" s="45" t="s">
        <v>9</v>
      </c>
      <c r="L3221" s="45">
        <v>5</v>
      </c>
      <c r="M3221" s="45">
        <v>6</v>
      </c>
      <c r="N3221" s="45">
        <v>7</v>
      </c>
      <c r="O3221" s="45">
        <v>8</v>
      </c>
      <c r="P3221" s="45">
        <v>9</v>
      </c>
      <c r="Q3221" s="45">
        <v>1</v>
      </c>
      <c r="R3221" s="45">
        <v>2</v>
      </c>
      <c r="S3221" s="45">
        <v>3</v>
      </c>
      <c r="T3221" s="45" t="s">
        <v>3453</v>
      </c>
      <c r="U3221" s="45">
        <v>5</v>
      </c>
      <c r="V3221" s="45">
        <v>6</v>
      </c>
      <c r="W3221" s="45">
        <v>7</v>
      </c>
      <c r="X3221" s="45" t="s">
        <v>3454</v>
      </c>
      <c r="Y3221" s="276">
        <v>9</v>
      </c>
    </row>
    <row r="3222" spans="1:25">
      <c r="A3222" s="133" t="s">
        <v>786</v>
      </c>
      <c r="B3222" s="133" t="s">
        <v>172</v>
      </c>
      <c r="C3222" s="109" t="s">
        <v>1274</v>
      </c>
      <c r="D3222" s="109" t="s">
        <v>1275</v>
      </c>
      <c r="E3222" s="98" t="s">
        <v>0</v>
      </c>
      <c r="F3222" s="98" t="s">
        <v>0</v>
      </c>
      <c r="G3222" s="153" t="s">
        <v>0</v>
      </c>
      <c r="H3222" s="98" t="s">
        <v>1276</v>
      </c>
      <c r="I3222" s="110"/>
      <c r="J3222" s="110"/>
      <c r="K3222" s="110"/>
      <c r="L3222" s="110" t="s">
        <v>0</v>
      </c>
      <c r="M3222" s="110" t="s">
        <v>0</v>
      </c>
      <c r="N3222" s="110" t="s">
        <v>0</v>
      </c>
      <c r="O3222" s="110" t="s">
        <v>0</v>
      </c>
      <c r="P3222" s="110" t="s">
        <v>0</v>
      </c>
      <c r="Q3222" s="110"/>
      <c r="R3222" s="110"/>
      <c r="S3222" s="110"/>
      <c r="T3222" s="110" t="s">
        <v>0</v>
      </c>
      <c r="U3222" s="110" t="s">
        <v>0</v>
      </c>
      <c r="V3222" s="110" t="s">
        <v>0</v>
      </c>
      <c r="W3222" s="110" t="s">
        <v>0</v>
      </c>
      <c r="X3222" s="110" t="s">
        <v>0</v>
      </c>
      <c r="Y3222" s="217"/>
    </row>
    <row r="3223" spans="1:25" ht="20.399999999999999">
      <c r="A3223" s="20" t="s">
        <v>0</v>
      </c>
      <c r="B3223" s="20" t="s">
        <v>0</v>
      </c>
      <c r="C3223" s="20" t="s">
        <v>0</v>
      </c>
      <c r="D3223" s="21" t="s">
        <v>0</v>
      </c>
      <c r="E3223" s="21" t="s">
        <v>0</v>
      </c>
      <c r="F3223" s="21" t="s">
        <v>0</v>
      </c>
      <c r="G3223" s="150" t="s">
        <v>0</v>
      </c>
      <c r="H3223" s="30" t="s">
        <v>33</v>
      </c>
      <c r="I3223" s="31">
        <f t="shared" si="2214"/>
        <v>1250470</v>
      </c>
      <c r="J3223" s="31">
        <f t="shared" ref="J3223:P3223" si="2225">SUM(J3224,J3232,J3234)</f>
        <v>1238170</v>
      </c>
      <c r="K3223" s="31">
        <f t="shared" si="2215"/>
        <v>12300</v>
      </c>
      <c r="L3223" s="31">
        <f t="shared" si="2225"/>
        <v>11500</v>
      </c>
      <c r="M3223" s="31">
        <f t="shared" si="2225"/>
        <v>0</v>
      </c>
      <c r="N3223" s="31">
        <f t="shared" si="2225"/>
        <v>800</v>
      </c>
      <c r="O3223" s="31">
        <f t="shared" si="2225"/>
        <v>0</v>
      </c>
      <c r="P3223" s="31">
        <f t="shared" si="2225"/>
        <v>0</v>
      </c>
      <c r="Q3223" s="57">
        <f>SUM(Q3224,Q3232,Q3234)</f>
        <v>1315809</v>
      </c>
      <c r="R3223" s="57">
        <f>SUM(R3224,R3232,R3234)</f>
        <v>1303509</v>
      </c>
      <c r="S3223" s="57">
        <f>SUM(S3224,S3232,S3234)</f>
        <v>1196023</v>
      </c>
      <c r="T3223" s="57">
        <f t="shared" ref="T3223:X3223" si="2226">SUM(T3224,T3232,T3234)</f>
        <v>107486</v>
      </c>
      <c r="U3223" s="57">
        <f t="shared" si="2226"/>
        <v>35954</v>
      </c>
      <c r="V3223" s="57">
        <f t="shared" si="2226"/>
        <v>35768</v>
      </c>
      <c r="W3223" s="57">
        <f t="shared" si="2226"/>
        <v>35764</v>
      </c>
      <c r="X3223" s="57">
        <f t="shared" si="2226"/>
        <v>1303509</v>
      </c>
      <c r="Y3223" s="222">
        <f t="shared" ref="Y3223:Y3253" si="2227">IF(R3223=0,0,(X3223/R3223)*100)</f>
        <v>100</v>
      </c>
    </row>
    <row r="3224" spans="1:25">
      <c r="A3224" s="23" t="s">
        <v>786</v>
      </c>
      <c r="B3224" s="23" t="s">
        <v>172</v>
      </c>
      <c r="C3224" s="23" t="s">
        <v>1274</v>
      </c>
      <c r="D3224" s="23" t="s">
        <v>1275</v>
      </c>
      <c r="E3224" s="21" t="s">
        <v>132</v>
      </c>
      <c r="F3224" s="21" t="s">
        <v>0</v>
      </c>
      <c r="G3224" s="150" t="s">
        <v>0</v>
      </c>
      <c r="H3224" s="21" t="s">
        <v>11</v>
      </c>
      <c r="I3224" s="66">
        <f t="shared" si="2214"/>
        <v>1069463</v>
      </c>
      <c r="J3224" s="66">
        <f t="shared" ref="J3224:P3224" si="2228">SUM(J3225,J3226)</f>
        <v>1069463</v>
      </c>
      <c r="K3224" s="66">
        <f t="shared" si="2215"/>
        <v>0</v>
      </c>
      <c r="L3224" s="66">
        <f t="shared" si="2228"/>
        <v>0</v>
      </c>
      <c r="M3224" s="66">
        <f t="shared" si="2228"/>
        <v>0</v>
      </c>
      <c r="N3224" s="66">
        <f t="shared" si="2228"/>
        <v>0</v>
      </c>
      <c r="O3224" s="66">
        <f t="shared" si="2228"/>
        <v>0</v>
      </c>
      <c r="P3224" s="66">
        <f t="shared" si="2228"/>
        <v>0</v>
      </c>
      <c r="Q3224" s="66">
        <f>SUM(Q3225,Q3226)</f>
        <v>1122848</v>
      </c>
      <c r="R3224" s="66">
        <f>SUM(R3225,R3226)</f>
        <v>1122848</v>
      </c>
      <c r="S3224" s="66">
        <f>SUM(S3225,S3226)</f>
        <v>1018830</v>
      </c>
      <c r="T3224" s="66">
        <f t="shared" ref="T3224:X3224" si="2229">SUM(T3225,T3226)</f>
        <v>104018</v>
      </c>
      <c r="U3224" s="66">
        <f t="shared" si="2229"/>
        <v>34796</v>
      </c>
      <c r="V3224" s="66">
        <f t="shared" si="2229"/>
        <v>34612</v>
      </c>
      <c r="W3224" s="66">
        <f t="shared" si="2229"/>
        <v>34610</v>
      </c>
      <c r="X3224" s="66">
        <f t="shared" si="2229"/>
        <v>1122848</v>
      </c>
      <c r="Y3224" s="208">
        <f t="shared" si="2227"/>
        <v>100</v>
      </c>
    </row>
    <row r="3225" spans="1:25">
      <c r="A3225" s="23" t="s">
        <v>786</v>
      </c>
      <c r="B3225" s="23" t="s">
        <v>172</v>
      </c>
      <c r="C3225" s="23" t="s">
        <v>1274</v>
      </c>
      <c r="D3225" s="23" t="s">
        <v>1275</v>
      </c>
      <c r="E3225" s="22">
        <v>6111</v>
      </c>
      <c r="F3225" s="23"/>
      <c r="G3225" s="128" t="s">
        <v>3378</v>
      </c>
      <c r="H3225" s="32" t="s">
        <v>12</v>
      </c>
      <c r="I3225" s="44">
        <f t="shared" si="2214"/>
        <v>913915</v>
      </c>
      <c r="J3225" s="44">
        <v>913915</v>
      </c>
      <c r="K3225" s="44">
        <f t="shared" si="2215"/>
        <v>0</v>
      </c>
      <c r="L3225" s="44">
        <v>0</v>
      </c>
      <c r="M3225" s="44">
        <v>0</v>
      </c>
      <c r="N3225" s="44">
        <v>0</v>
      </c>
      <c r="O3225" s="44">
        <v>0</v>
      </c>
      <c r="P3225" s="44">
        <v>0</v>
      </c>
      <c r="Q3225" s="44">
        <v>966165</v>
      </c>
      <c r="R3225" s="44">
        <v>966165</v>
      </c>
      <c r="S3225" s="44">
        <v>878773</v>
      </c>
      <c r="T3225" s="44">
        <f t="shared" ref="T3225:T3252" si="2230">U3225+V3225+W3225</f>
        <v>87392</v>
      </c>
      <c r="U3225" s="44">
        <v>29131</v>
      </c>
      <c r="V3225" s="44">
        <v>29131</v>
      </c>
      <c r="W3225" s="44">
        <v>29130</v>
      </c>
      <c r="X3225" s="44">
        <f t="shared" ref="X3225:X3252" si="2231">S3225+T3225</f>
        <v>966165</v>
      </c>
      <c r="Y3225" s="209">
        <f t="shared" si="2227"/>
        <v>100</v>
      </c>
    </row>
    <row r="3226" spans="1:25">
      <c r="A3226" s="20" t="s">
        <v>786</v>
      </c>
      <c r="B3226" s="20" t="s">
        <v>172</v>
      </c>
      <c r="C3226" s="20" t="s">
        <v>1274</v>
      </c>
      <c r="D3226" s="20" t="s">
        <v>1275</v>
      </c>
      <c r="E3226" s="20" t="s">
        <v>134</v>
      </c>
      <c r="F3226" s="23" t="s">
        <v>0</v>
      </c>
      <c r="G3226" s="154" t="s">
        <v>0</v>
      </c>
      <c r="H3226" s="21" t="s">
        <v>13</v>
      </c>
      <c r="I3226" s="66">
        <f t="shared" si="2214"/>
        <v>155548</v>
      </c>
      <c r="J3226" s="66">
        <f t="shared" ref="J3226:P3226" si="2232">SUM(J3227:J3231)</f>
        <v>155548</v>
      </c>
      <c r="K3226" s="66">
        <f t="shared" si="2215"/>
        <v>0</v>
      </c>
      <c r="L3226" s="66">
        <f t="shared" si="2232"/>
        <v>0</v>
      </c>
      <c r="M3226" s="66">
        <f t="shared" si="2232"/>
        <v>0</v>
      </c>
      <c r="N3226" s="66">
        <f t="shared" si="2232"/>
        <v>0</v>
      </c>
      <c r="O3226" s="66">
        <f t="shared" si="2232"/>
        <v>0</v>
      </c>
      <c r="P3226" s="66">
        <f t="shared" si="2232"/>
        <v>0</v>
      </c>
      <c r="Q3226" s="66">
        <f>SUM(Q3227:Q3231)</f>
        <v>156683</v>
      </c>
      <c r="R3226" s="66">
        <f>SUM(R3227:R3231)</f>
        <v>156683</v>
      </c>
      <c r="S3226" s="66">
        <f>SUM(S3227:S3231)</f>
        <v>140057</v>
      </c>
      <c r="T3226" s="66">
        <f t="shared" ref="T3226:X3226" si="2233">SUM(T3227:T3231)</f>
        <v>16626</v>
      </c>
      <c r="U3226" s="66">
        <f t="shared" si="2233"/>
        <v>5665</v>
      </c>
      <c r="V3226" s="66">
        <f t="shared" si="2233"/>
        <v>5481</v>
      </c>
      <c r="W3226" s="66">
        <f t="shared" si="2233"/>
        <v>5480</v>
      </c>
      <c r="X3226" s="66">
        <f t="shared" si="2233"/>
        <v>156683</v>
      </c>
      <c r="Y3226" s="208">
        <f t="shared" si="2227"/>
        <v>100</v>
      </c>
    </row>
    <row r="3227" spans="1:25">
      <c r="A3227" s="23" t="s">
        <v>786</v>
      </c>
      <c r="B3227" s="23" t="s">
        <v>172</v>
      </c>
      <c r="C3227" s="23" t="s">
        <v>1274</v>
      </c>
      <c r="D3227" s="23" t="s">
        <v>1275</v>
      </c>
      <c r="E3227" s="22">
        <v>6112</v>
      </c>
      <c r="F3227" s="23" t="s">
        <v>1277</v>
      </c>
      <c r="G3227" s="128" t="s">
        <v>3378</v>
      </c>
      <c r="H3227" s="32" t="s">
        <v>16</v>
      </c>
      <c r="I3227" s="44">
        <f t="shared" si="2214"/>
        <v>18150</v>
      </c>
      <c r="J3227" s="44">
        <v>18150</v>
      </c>
      <c r="K3227" s="44">
        <f t="shared" si="2215"/>
        <v>0</v>
      </c>
      <c r="L3227" s="44">
        <v>0</v>
      </c>
      <c r="M3227" s="44">
        <v>0</v>
      </c>
      <c r="N3227" s="44">
        <v>0</v>
      </c>
      <c r="O3227" s="44">
        <v>0</v>
      </c>
      <c r="P3227" s="44">
        <v>0</v>
      </c>
      <c r="Q3227" s="44">
        <v>18150</v>
      </c>
      <c r="R3227" s="44">
        <v>18150</v>
      </c>
      <c r="S3227" s="44">
        <v>16896</v>
      </c>
      <c r="T3227" s="44">
        <f t="shared" si="2230"/>
        <v>1254</v>
      </c>
      <c r="U3227" s="44">
        <v>418</v>
      </c>
      <c r="V3227" s="44">
        <v>418</v>
      </c>
      <c r="W3227" s="44">
        <v>418</v>
      </c>
      <c r="X3227" s="44">
        <f t="shared" si="2231"/>
        <v>18150</v>
      </c>
      <c r="Y3227" s="209">
        <f t="shared" si="2227"/>
        <v>100</v>
      </c>
    </row>
    <row r="3228" spans="1:25">
      <c r="A3228" s="23" t="s">
        <v>786</v>
      </c>
      <c r="B3228" s="23" t="s">
        <v>172</v>
      </c>
      <c r="C3228" s="23" t="s">
        <v>1274</v>
      </c>
      <c r="D3228" s="23" t="s">
        <v>1275</v>
      </c>
      <c r="E3228" s="22">
        <v>6112</v>
      </c>
      <c r="F3228" s="23" t="s">
        <v>1278</v>
      </c>
      <c r="G3228" s="128" t="s">
        <v>3378</v>
      </c>
      <c r="H3228" s="32" t="s">
        <v>19</v>
      </c>
      <c r="I3228" s="44">
        <f t="shared" si="2214"/>
        <v>87717</v>
      </c>
      <c r="J3228" s="44">
        <v>87717</v>
      </c>
      <c r="K3228" s="44">
        <f t="shared" si="2215"/>
        <v>0</v>
      </c>
      <c r="L3228" s="44">
        <v>0</v>
      </c>
      <c r="M3228" s="44">
        <v>0</v>
      </c>
      <c r="N3228" s="44">
        <v>0</v>
      </c>
      <c r="O3228" s="44">
        <v>0</v>
      </c>
      <c r="P3228" s="44">
        <v>0</v>
      </c>
      <c r="Q3228" s="44">
        <v>87717</v>
      </c>
      <c r="R3228" s="44">
        <v>87717</v>
      </c>
      <c r="S3228" s="44">
        <v>72529</v>
      </c>
      <c r="T3228" s="44">
        <f t="shared" si="2230"/>
        <v>15188</v>
      </c>
      <c r="U3228" s="44">
        <v>5063</v>
      </c>
      <c r="V3228" s="44">
        <v>5063</v>
      </c>
      <c r="W3228" s="44">
        <v>5062</v>
      </c>
      <c r="X3228" s="44">
        <f t="shared" si="2231"/>
        <v>87717</v>
      </c>
      <c r="Y3228" s="209">
        <f t="shared" si="2227"/>
        <v>100</v>
      </c>
    </row>
    <row r="3229" spans="1:25">
      <c r="A3229" s="23" t="s">
        <v>786</v>
      </c>
      <c r="B3229" s="23" t="s">
        <v>172</v>
      </c>
      <c r="C3229" s="23" t="s">
        <v>1274</v>
      </c>
      <c r="D3229" s="23" t="s">
        <v>1275</v>
      </c>
      <c r="E3229" s="22">
        <v>6112</v>
      </c>
      <c r="F3229" s="23" t="s">
        <v>1279</v>
      </c>
      <c r="G3229" s="128" t="s">
        <v>3378</v>
      </c>
      <c r="H3229" s="32" t="s">
        <v>17</v>
      </c>
      <c r="I3229" s="44">
        <f t="shared" si="2214"/>
        <v>18681</v>
      </c>
      <c r="J3229" s="44">
        <v>18681</v>
      </c>
      <c r="K3229" s="44">
        <f t="shared" si="2215"/>
        <v>0</v>
      </c>
      <c r="L3229" s="44">
        <v>0</v>
      </c>
      <c r="M3229" s="44">
        <v>0</v>
      </c>
      <c r="N3229" s="44">
        <v>0</v>
      </c>
      <c r="O3229" s="44">
        <v>0</v>
      </c>
      <c r="P3229" s="44">
        <v>0</v>
      </c>
      <c r="Q3229" s="44">
        <v>19116</v>
      </c>
      <c r="R3229" s="44">
        <v>19116</v>
      </c>
      <c r="S3229" s="44">
        <v>19116</v>
      </c>
      <c r="T3229" s="44">
        <f t="shared" si="2230"/>
        <v>0</v>
      </c>
      <c r="U3229" s="44">
        <v>0</v>
      </c>
      <c r="V3229" s="44">
        <v>0</v>
      </c>
      <c r="W3229" s="44">
        <v>0</v>
      </c>
      <c r="X3229" s="44">
        <f t="shared" si="2231"/>
        <v>19116</v>
      </c>
      <c r="Y3229" s="209">
        <f t="shared" si="2227"/>
        <v>100</v>
      </c>
    </row>
    <row r="3230" spans="1:25">
      <c r="A3230" s="23" t="s">
        <v>786</v>
      </c>
      <c r="B3230" s="23" t="s">
        <v>172</v>
      </c>
      <c r="C3230" s="23" t="s">
        <v>1274</v>
      </c>
      <c r="D3230" s="23" t="s">
        <v>1275</v>
      </c>
      <c r="E3230" s="22">
        <v>6112</v>
      </c>
      <c r="F3230" s="23" t="s">
        <v>1280</v>
      </c>
      <c r="G3230" s="128" t="s">
        <v>3378</v>
      </c>
      <c r="H3230" s="32" t="s">
        <v>15</v>
      </c>
      <c r="I3230" s="44">
        <f t="shared" si="2214"/>
        <v>5000</v>
      </c>
      <c r="J3230" s="44">
        <v>5000</v>
      </c>
      <c r="K3230" s="44">
        <f t="shared" si="2215"/>
        <v>0</v>
      </c>
      <c r="L3230" s="44">
        <v>0</v>
      </c>
      <c r="M3230" s="44">
        <v>0</v>
      </c>
      <c r="N3230" s="44">
        <v>0</v>
      </c>
      <c r="O3230" s="44">
        <v>0</v>
      </c>
      <c r="P3230" s="44">
        <v>0</v>
      </c>
      <c r="Q3230" s="44">
        <v>5700</v>
      </c>
      <c r="R3230" s="44">
        <v>5700</v>
      </c>
      <c r="S3230" s="44">
        <v>5700</v>
      </c>
      <c r="T3230" s="44">
        <f t="shared" si="2230"/>
        <v>0</v>
      </c>
      <c r="U3230" s="44"/>
      <c r="V3230" s="44"/>
      <c r="W3230" s="44"/>
      <c r="X3230" s="44">
        <f t="shared" si="2231"/>
        <v>5700</v>
      </c>
      <c r="Y3230" s="209">
        <f t="shared" si="2227"/>
        <v>100</v>
      </c>
    </row>
    <row r="3231" spans="1:25">
      <c r="A3231" s="23" t="s">
        <v>786</v>
      </c>
      <c r="B3231" s="23" t="s">
        <v>172</v>
      </c>
      <c r="C3231" s="23" t="s">
        <v>1274</v>
      </c>
      <c r="D3231" s="23" t="s">
        <v>1275</v>
      </c>
      <c r="E3231" s="22">
        <v>6112</v>
      </c>
      <c r="F3231" s="23" t="s">
        <v>1281</v>
      </c>
      <c r="G3231" s="128" t="s">
        <v>3378</v>
      </c>
      <c r="H3231" s="32" t="s">
        <v>18</v>
      </c>
      <c r="I3231" s="44">
        <f t="shared" si="2214"/>
        <v>26000</v>
      </c>
      <c r="J3231" s="44">
        <v>26000</v>
      </c>
      <c r="K3231" s="44">
        <f t="shared" si="2215"/>
        <v>0</v>
      </c>
      <c r="L3231" s="44">
        <v>0</v>
      </c>
      <c r="M3231" s="44">
        <v>0</v>
      </c>
      <c r="N3231" s="44">
        <v>0</v>
      </c>
      <c r="O3231" s="44">
        <v>0</v>
      </c>
      <c r="P3231" s="44">
        <v>0</v>
      </c>
      <c r="Q3231" s="44">
        <v>26000</v>
      </c>
      <c r="R3231" s="44">
        <v>26000</v>
      </c>
      <c r="S3231" s="44">
        <v>25816</v>
      </c>
      <c r="T3231" s="44">
        <f t="shared" si="2230"/>
        <v>184</v>
      </c>
      <c r="U3231" s="44">
        <v>184</v>
      </c>
      <c r="V3231" s="44"/>
      <c r="W3231" s="44"/>
      <c r="X3231" s="44">
        <f t="shared" si="2231"/>
        <v>26000</v>
      </c>
      <c r="Y3231" s="209">
        <f t="shared" si="2227"/>
        <v>100</v>
      </c>
    </row>
    <row r="3232" spans="1:25">
      <c r="A3232" s="23" t="s">
        <v>786</v>
      </c>
      <c r="B3232" s="23" t="s">
        <v>172</v>
      </c>
      <c r="C3232" s="23" t="s">
        <v>1274</v>
      </c>
      <c r="D3232" s="23" t="s">
        <v>1275</v>
      </c>
      <c r="E3232" s="21" t="s">
        <v>139</v>
      </c>
      <c r="F3232" s="21" t="s">
        <v>0</v>
      </c>
      <c r="G3232" s="150" t="s">
        <v>0</v>
      </c>
      <c r="H3232" s="21" t="s">
        <v>21</v>
      </c>
      <c r="I3232" s="66">
        <f t="shared" si="2214"/>
        <v>96042</v>
      </c>
      <c r="J3232" s="66">
        <f t="shared" ref="J3232:X3232" si="2234">SUM(J3233)</f>
        <v>96042</v>
      </c>
      <c r="K3232" s="66">
        <f t="shared" si="2215"/>
        <v>0</v>
      </c>
      <c r="L3232" s="66">
        <f t="shared" si="2234"/>
        <v>0</v>
      </c>
      <c r="M3232" s="66">
        <f t="shared" si="2234"/>
        <v>0</v>
      </c>
      <c r="N3232" s="66">
        <f t="shared" si="2234"/>
        <v>0</v>
      </c>
      <c r="O3232" s="66">
        <f t="shared" si="2234"/>
        <v>0</v>
      </c>
      <c r="P3232" s="66">
        <f t="shared" si="2234"/>
        <v>0</v>
      </c>
      <c r="Q3232" s="66">
        <f t="shared" si="2234"/>
        <v>101528</v>
      </c>
      <c r="R3232" s="66">
        <f t="shared" si="2234"/>
        <v>101528</v>
      </c>
      <c r="S3232" s="66">
        <f t="shared" si="2234"/>
        <v>100636</v>
      </c>
      <c r="T3232" s="66">
        <f t="shared" si="2234"/>
        <v>892</v>
      </c>
      <c r="U3232" s="66">
        <f t="shared" si="2234"/>
        <v>298</v>
      </c>
      <c r="V3232" s="66">
        <f t="shared" si="2234"/>
        <v>297</v>
      </c>
      <c r="W3232" s="66">
        <f t="shared" si="2234"/>
        <v>297</v>
      </c>
      <c r="X3232" s="66">
        <f t="shared" si="2234"/>
        <v>101528</v>
      </c>
      <c r="Y3232" s="208">
        <f t="shared" si="2227"/>
        <v>100</v>
      </c>
    </row>
    <row r="3233" spans="1:25">
      <c r="A3233" s="23" t="s">
        <v>786</v>
      </c>
      <c r="B3233" s="23" t="s">
        <v>172</v>
      </c>
      <c r="C3233" s="23" t="s">
        <v>1274</v>
      </c>
      <c r="D3233" s="23" t="s">
        <v>1275</v>
      </c>
      <c r="E3233" s="22">
        <v>6121</v>
      </c>
      <c r="F3233" s="23"/>
      <c r="G3233" s="128" t="s">
        <v>3378</v>
      </c>
      <c r="H3233" s="32" t="s">
        <v>22</v>
      </c>
      <c r="I3233" s="44">
        <f t="shared" si="2214"/>
        <v>96042</v>
      </c>
      <c r="J3233" s="44">
        <v>96042</v>
      </c>
      <c r="K3233" s="44">
        <f t="shared" si="2215"/>
        <v>0</v>
      </c>
      <c r="L3233" s="44">
        <v>0</v>
      </c>
      <c r="M3233" s="44">
        <v>0</v>
      </c>
      <c r="N3233" s="44">
        <v>0</v>
      </c>
      <c r="O3233" s="44">
        <v>0</v>
      </c>
      <c r="P3233" s="44">
        <v>0</v>
      </c>
      <c r="Q3233" s="44">
        <v>101528</v>
      </c>
      <c r="R3233" s="44">
        <v>101528</v>
      </c>
      <c r="S3233" s="44">
        <v>100636</v>
      </c>
      <c r="T3233" s="44">
        <f t="shared" si="2230"/>
        <v>892</v>
      </c>
      <c r="U3233" s="44">
        <v>298</v>
      </c>
      <c r="V3233" s="44">
        <v>297</v>
      </c>
      <c r="W3233" s="44">
        <v>297</v>
      </c>
      <c r="X3233" s="44">
        <f t="shared" si="2231"/>
        <v>101528</v>
      </c>
      <c r="Y3233" s="209">
        <f t="shared" si="2227"/>
        <v>100</v>
      </c>
    </row>
    <row r="3234" spans="1:25">
      <c r="A3234" s="23" t="s">
        <v>786</v>
      </c>
      <c r="B3234" s="23" t="s">
        <v>172</v>
      </c>
      <c r="C3234" s="23" t="s">
        <v>1274</v>
      </c>
      <c r="D3234" s="23" t="s">
        <v>1275</v>
      </c>
      <c r="E3234" s="21" t="s">
        <v>141</v>
      </c>
      <c r="F3234" s="21" t="s">
        <v>0</v>
      </c>
      <c r="G3234" s="150" t="s">
        <v>0</v>
      </c>
      <c r="H3234" s="21" t="s">
        <v>23</v>
      </c>
      <c r="I3234" s="66">
        <f t="shared" si="2214"/>
        <v>84965</v>
      </c>
      <c r="J3234" s="66">
        <f t="shared" ref="J3234:P3234" si="2235">SUM(J3235:J3242)</f>
        <v>72665</v>
      </c>
      <c r="K3234" s="66">
        <f t="shared" si="2215"/>
        <v>12300</v>
      </c>
      <c r="L3234" s="66">
        <f t="shared" si="2235"/>
        <v>11500</v>
      </c>
      <c r="M3234" s="66">
        <f t="shared" si="2235"/>
        <v>0</v>
      </c>
      <c r="N3234" s="66">
        <f t="shared" si="2235"/>
        <v>800</v>
      </c>
      <c r="O3234" s="66">
        <f t="shared" si="2235"/>
        <v>0</v>
      </c>
      <c r="P3234" s="66">
        <f t="shared" si="2235"/>
        <v>0</v>
      </c>
      <c r="Q3234" s="66">
        <f>SUM(Q3235:Q3242)</f>
        <v>91433</v>
      </c>
      <c r="R3234" s="66">
        <f>SUM(R3235:R3242)</f>
        <v>79133</v>
      </c>
      <c r="S3234" s="66">
        <f>SUM(S3235:S3242)</f>
        <v>76557</v>
      </c>
      <c r="T3234" s="66">
        <f t="shared" ref="T3234:X3234" si="2236">SUM(T3235:T3242)</f>
        <v>2576</v>
      </c>
      <c r="U3234" s="66">
        <f t="shared" si="2236"/>
        <v>860</v>
      </c>
      <c r="V3234" s="66">
        <f t="shared" si="2236"/>
        <v>859</v>
      </c>
      <c r="W3234" s="66">
        <f t="shared" si="2236"/>
        <v>857</v>
      </c>
      <c r="X3234" s="66">
        <f t="shared" si="2236"/>
        <v>79133</v>
      </c>
      <c r="Y3234" s="208">
        <f t="shared" si="2227"/>
        <v>100</v>
      </c>
    </row>
    <row r="3235" spans="1:25">
      <c r="A3235" s="23" t="s">
        <v>786</v>
      </c>
      <c r="B3235" s="23" t="s">
        <v>172</v>
      </c>
      <c r="C3235" s="23" t="s">
        <v>1274</v>
      </c>
      <c r="D3235" s="23" t="s">
        <v>1275</v>
      </c>
      <c r="E3235" s="22">
        <v>6131</v>
      </c>
      <c r="F3235" s="23"/>
      <c r="G3235" s="128" t="s">
        <v>3378</v>
      </c>
      <c r="H3235" s="32" t="s">
        <v>24</v>
      </c>
      <c r="I3235" s="44">
        <f t="shared" si="2214"/>
        <v>500</v>
      </c>
      <c r="J3235" s="44">
        <v>500</v>
      </c>
      <c r="K3235" s="44">
        <f t="shared" si="2215"/>
        <v>0</v>
      </c>
      <c r="L3235" s="44">
        <v>0</v>
      </c>
      <c r="M3235" s="44">
        <v>0</v>
      </c>
      <c r="N3235" s="44">
        <v>0</v>
      </c>
      <c r="O3235" s="44">
        <v>0</v>
      </c>
      <c r="P3235" s="44">
        <v>0</v>
      </c>
      <c r="Q3235" s="44">
        <v>500</v>
      </c>
      <c r="R3235" s="44">
        <v>500</v>
      </c>
      <c r="S3235" s="44">
        <v>500</v>
      </c>
      <c r="T3235" s="44">
        <f t="shared" si="2230"/>
        <v>0</v>
      </c>
      <c r="U3235" s="44">
        <v>0</v>
      </c>
      <c r="V3235" s="44">
        <v>0</v>
      </c>
      <c r="W3235" s="44">
        <v>0</v>
      </c>
      <c r="X3235" s="44">
        <f t="shared" si="2231"/>
        <v>500</v>
      </c>
      <c r="Y3235" s="209">
        <f t="shared" si="2227"/>
        <v>100</v>
      </c>
    </row>
    <row r="3236" spans="1:25">
      <c r="A3236" s="23" t="s">
        <v>786</v>
      </c>
      <c r="B3236" s="23" t="s">
        <v>172</v>
      </c>
      <c r="C3236" s="23" t="s">
        <v>1274</v>
      </c>
      <c r="D3236" s="23" t="s">
        <v>1275</v>
      </c>
      <c r="E3236" s="22">
        <v>6132</v>
      </c>
      <c r="F3236" s="23"/>
      <c r="G3236" s="128" t="s">
        <v>3378</v>
      </c>
      <c r="H3236" s="32" t="s">
        <v>25</v>
      </c>
      <c r="I3236" s="44">
        <f t="shared" si="2214"/>
        <v>33365</v>
      </c>
      <c r="J3236" s="44">
        <v>33365</v>
      </c>
      <c r="K3236" s="44">
        <f t="shared" si="2215"/>
        <v>0</v>
      </c>
      <c r="L3236" s="44">
        <v>0</v>
      </c>
      <c r="M3236" s="44">
        <v>0</v>
      </c>
      <c r="N3236" s="44">
        <v>0</v>
      </c>
      <c r="O3236" s="44">
        <v>0</v>
      </c>
      <c r="P3236" s="44">
        <v>0</v>
      </c>
      <c r="Q3236" s="44">
        <v>32365</v>
      </c>
      <c r="R3236" s="44">
        <v>32365</v>
      </c>
      <c r="S3236" s="44">
        <v>32365</v>
      </c>
      <c r="T3236" s="44">
        <f t="shared" si="2230"/>
        <v>0</v>
      </c>
      <c r="U3236" s="44">
        <v>0</v>
      </c>
      <c r="V3236" s="44">
        <v>0</v>
      </c>
      <c r="W3236" s="44">
        <v>0</v>
      </c>
      <c r="X3236" s="44">
        <f t="shared" si="2231"/>
        <v>32365</v>
      </c>
      <c r="Y3236" s="209">
        <f t="shared" si="2227"/>
        <v>100</v>
      </c>
    </row>
    <row r="3237" spans="1:25">
      <c r="A3237" s="23" t="s">
        <v>786</v>
      </c>
      <c r="B3237" s="23" t="s">
        <v>172</v>
      </c>
      <c r="C3237" s="23" t="s">
        <v>1274</v>
      </c>
      <c r="D3237" s="23" t="s">
        <v>1275</v>
      </c>
      <c r="E3237" s="22">
        <v>6133</v>
      </c>
      <c r="F3237" s="23"/>
      <c r="G3237" s="128" t="s">
        <v>3378</v>
      </c>
      <c r="H3237" s="32" t="s">
        <v>26</v>
      </c>
      <c r="I3237" s="44">
        <f t="shared" si="2214"/>
        <v>8500</v>
      </c>
      <c r="J3237" s="44">
        <v>8500</v>
      </c>
      <c r="K3237" s="44">
        <f t="shared" si="2215"/>
        <v>0</v>
      </c>
      <c r="L3237" s="44">
        <v>0</v>
      </c>
      <c r="M3237" s="44">
        <v>0</v>
      </c>
      <c r="N3237" s="44">
        <v>0</v>
      </c>
      <c r="O3237" s="44">
        <v>0</v>
      </c>
      <c r="P3237" s="44">
        <v>0</v>
      </c>
      <c r="Q3237" s="44">
        <v>8500</v>
      </c>
      <c r="R3237" s="44">
        <v>8500</v>
      </c>
      <c r="S3237" s="44">
        <v>8500</v>
      </c>
      <c r="T3237" s="44">
        <f t="shared" si="2230"/>
        <v>0</v>
      </c>
      <c r="U3237" s="44">
        <v>0</v>
      </c>
      <c r="V3237" s="44">
        <v>0</v>
      </c>
      <c r="W3237" s="44">
        <v>0</v>
      </c>
      <c r="X3237" s="44">
        <f t="shared" si="2231"/>
        <v>8500</v>
      </c>
      <c r="Y3237" s="209">
        <f t="shared" si="2227"/>
        <v>100</v>
      </c>
    </row>
    <row r="3238" spans="1:25">
      <c r="A3238" s="23" t="s">
        <v>786</v>
      </c>
      <c r="B3238" s="23" t="s">
        <v>172</v>
      </c>
      <c r="C3238" s="23" t="s">
        <v>1274</v>
      </c>
      <c r="D3238" s="23" t="s">
        <v>1275</v>
      </c>
      <c r="E3238" s="22">
        <v>6134</v>
      </c>
      <c r="F3238" s="23"/>
      <c r="G3238" s="128" t="s">
        <v>3378</v>
      </c>
      <c r="H3238" s="32" t="s">
        <v>27</v>
      </c>
      <c r="I3238" s="44">
        <f t="shared" si="2214"/>
        <v>15100</v>
      </c>
      <c r="J3238" s="44">
        <v>8100</v>
      </c>
      <c r="K3238" s="44">
        <f t="shared" si="2215"/>
        <v>7000</v>
      </c>
      <c r="L3238" s="44">
        <v>7000</v>
      </c>
      <c r="M3238" s="44">
        <v>0</v>
      </c>
      <c r="N3238" s="44">
        <v>0</v>
      </c>
      <c r="O3238" s="44">
        <v>0</v>
      </c>
      <c r="P3238" s="44">
        <v>0</v>
      </c>
      <c r="Q3238" s="44">
        <v>15100</v>
      </c>
      <c r="R3238" s="44">
        <v>8100</v>
      </c>
      <c r="S3238" s="44">
        <v>7600</v>
      </c>
      <c r="T3238" s="44">
        <f t="shared" si="2230"/>
        <v>500</v>
      </c>
      <c r="U3238" s="44">
        <v>167</v>
      </c>
      <c r="V3238" s="44">
        <v>167</v>
      </c>
      <c r="W3238" s="44">
        <v>166</v>
      </c>
      <c r="X3238" s="44">
        <f t="shared" si="2231"/>
        <v>8100</v>
      </c>
      <c r="Y3238" s="209">
        <f t="shared" si="2227"/>
        <v>100</v>
      </c>
    </row>
    <row r="3239" spans="1:25">
      <c r="A3239" s="23" t="s">
        <v>786</v>
      </c>
      <c r="B3239" s="23" t="s">
        <v>172</v>
      </c>
      <c r="C3239" s="23" t="s">
        <v>1274</v>
      </c>
      <c r="D3239" s="23" t="s">
        <v>1275</v>
      </c>
      <c r="E3239" s="22">
        <v>6135</v>
      </c>
      <c r="F3239" s="23"/>
      <c r="G3239" s="128" t="s">
        <v>3378</v>
      </c>
      <c r="H3239" s="32" t="s">
        <v>28</v>
      </c>
      <c r="I3239" s="44">
        <f t="shared" si="2214"/>
        <v>1000</v>
      </c>
      <c r="J3239" s="44">
        <v>200</v>
      </c>
      <c r="K3239" s="44">
        <f t="shared" si="2215"/>
        <v>800</v>
      </c>
      <c r="L3239" s="44">
        <v>0</v>
      </c>
      <c r="M3239" s="44">
        <v>0</v>
      </c>
      <c r="N3239" s="44">
        <v>800</v>
      </c>
      <c r="O3239" s="44">
        <v>0</v>
      </c>
      <c r="P3239" s="44">
        <v>0</v>
      </c>
      <c r="Q3239" s="44">
        <v>1300</v>
      </c>
      <c r="R3239" s="44">
        <v>500</v>
      </c>
      <c r="S3239" s="44">
        <v>500</v>
      </c>
      <c r="T3239" s="44">
        <f t="shared" si="2230"/>
        <v>0</v>
      </c>
      <c r="U3239" s="44">
        <v>0</v>
      </c>
      <c r="V3239" s="44">
        <v>0</v>
      </c>
      <c r="W3239" s="44">
        <v>0</v>
      </c>
      <c r="X3239" s="44">
        <f t="shared" si="2231"/>
        <v>500</v>
      </c>
      <c r="Y3239" s="209">
        <f t="shared" si="2227"/>
        <v>100</v>
      </c>
    </row>
    <row r="3240" spans="1:25">
      <c r="A3240" s="23" t="s">
        <v>786</v>
      </c>
      <c r="B3240" s="23" t="s">
        <v>172</v>
      </c>
      <c r="C3240" s="23" t="s">
        <v>1274</v>
      </c>
      <c r="D3240" s="23" t="s">
        <v>1275</v>
      </c>
      <c r="E3240" s="22">
        <v>6137</v>
      </c>
      <c r="F3240" s="23"/>
      <c r="G3240" s="128" t="s">
        <v>3378</v>
      </c>
      <c r="H3240" s="32" t="s">
        <v>30</v>
      </c>
      <c r="I3240" s="44">
        <f t="shared" si="2214"/>
        <v>6500</v>
      </c>
      <c r="J3240" s="44">
        <v>4500</v>
      </c>
      <c r="K3240" s="44">
        <f t="shared" si="2215"/>
        <v>2000</v>
      </c>
      <c r="L3240" s="44">
        <v>2000</v>
      </c>
      <c r="M3240" s="44">
        <v>0</v>
      </c>
      <c r="N3240" s="44">
        <v>0</v>
      </c>
      <c r="O3240" s="44">
        <v>0</v>
      </c>
      <c r="P3240" s="44">
        <v>0</v>
      </c>
      <c r="Q3240" s="44">
        <v>6500</v>
      </c>
      <c r="R3240" s="44">
        <v>4500</v>
      </c>
      <c r="S3240" s="44">
        <v>4500</v>
      </c>
      <c r="T3240" s="44">
        <f t="shared" si="2230"/>
        <v>0</v>
      </c>
      <c r="U3240" s="44">
        <v>0</v>
      </c>
      <c r="V3240" s="44">
        <v>0</v>
      </c>
      <c r="W3240" s="44">
        <v>0</v>
      </c>
      <c r="X3240" s="44">
        <f t="shared" si="2231"/>
        <v>4500</v>
      </c>
      <c r="Y3240" s="209">
        <f t="shared" si="2227"/>
        <v>100</v>
      </c>
    </row>
    <row r="3241" spans="1:25">
      <c r="A3241" s="23" t="s">
        <v>786</v>
      </c>
      <c r="B3241" s="23" t="s">
        <v>172</v>
      </c>
      <c r="C3241" s="23" t="s">
        <v>1274</v>
      </c>
      <c r="D3241" s="23" t="s">
        <v>1275</v>
      </c>
      <c r="E3241" s="22">
        <v>6138</v>
      </c>
      <c r="F3241" s="23"/>
      <c r="G3241" s="128" t="s">
        <v>3378</v>
      </c>
      <c r="H3241" s="32" t="s">
        <v>31</v>
      </c>
      <c r="I3241" s="44">
        <f t="shared" si="2214"/>
        <v>2500</v>
      </c>
      <c r="J3241" s="44">
        <v>0</v>
      </c>
      <c r="K3241" s="44">
        <f t="shared" si="2215"/>
        <v>2500</v>
      </c>
      <c r="L3241" s="44">
        <v>2500</v>
      </c>
      <c r="M3241" s="44">
        <v>0</v>
      </c>
      <c r="N3241" s="44">
        <v>0</v>
      </c>
      <c r="O3241" s="44">
        <v>0</v>
      </c>
      <c r="P3241" s="44">
        <v>0</v>
      </c>
      <c r="Q3241" s="44">
        <v>2500</v>
      </c>
      <c r="R3241" s="44">
        <v>0</v>
      </c>
      <c r="S3241" s="44">
        <v>0</v>
      </c>
      <c r="T3241" s="44">
        <f t="shared" si="2230"/>
        <v>0</v>
      </c>
      <c r="U3241" s="44">
        <v>0</v>
      </c>
      <c r="V3241" s="44">
        <v>0</v>
      </c>
      <c r="W3241" s="44">
        <v>0</v>
      </c>
      <c r="X3241" s="44">
        <f t="shared" si="2231"/>
        <v>0</v>
      </c>
      <c r="Y3241" s="209">
        <f t="shared" si="2227"/>
        <v>0</v>
      </c>
    </row>
    <row r="3242" spans="1:25">
      <c r="A3242" s="20" t="s">
        <v>786</v>
      </c>
      <c r="B3242" s="20" t="s">
        <v>172</v>
      </c>
      <c r="C3242" s="20" t="s">
        <v>1274</v>
      </c>
      <c r="D3242" s="20" t="s">
        <v>1275</v>
      </c>
      <c r="E3242" s="20" t="s">
        <v>144</v>
      </c>
      <c r="F3242" s="23" t="s">
        <v>0</v>
      </c>
      <c r="G3242" s="154" t="s">
        <v>0</v>
      </c>
      <c r="H3242" s="21" t="s">
        <v>32</v>
      </c>
      <c r="I3242" s="66">
        <f t="shared" si="2214"/>
        <v>17500</v>
      </c>
      <c r="J3242" s="66">
        <f t="shared" ref="J3242:P3242" si="2237">SUM(J3243:J3245)</f>
        <v>17500</v>
      </c>
      <c r="K3242" s="66">
        <f t="shared" si="2215"/>
        <v>0</v>
      </c>
      <c r="L3242" s="66">
        <f t="shared" si="2237"/>
        <v>0</v>
      </c>
      <c r="M3242" s="66">
        <f t="shared" si="2237"/>
        <v>0</v>
      </c>
      <c r="N3242" s="66">
        <f t="shared" si="2237"/>
        <v>0</v>
      </c>
      <c r="O3242" s="66">
        <f t="shared" si="2237"/>
        <v>0</v>
      </c>
      <c r="P3242" s="66">
        <f t="shared" si="2237"/>
        <v>0</v>
      </c>
      <c r="Q3242" s="66">
        <f>SUM(Q3243:Q3245)</f>
        <v>24668</v>
      </c>
      <c r="R3242" s="66">
        <f>SUM(R3243:R3245)</f>
        <v>24668</v>
      </c>
      <c r="S3242" s="66">
        <f>SUM(S3243:S3245)</f>
        <v>22592</v>
      </c>
      <c r="T3242" s="66">
        <f t="shared" ref="T3242:X3242" si="2238">SUM(T3243:T3245)</f>
        <v>2076</v>
      </c>
      <c r="U3242" s="66">
        <f t="shared" si="2238"/>
        <v>693</v>
      </c>
      <c r="V3242" s="66">
        <f t="shared" si="2238"/>
        <v>692</v>
      </c>
      <c r="W3242" s="66">
        <f t="shared" si="2238"/>
        <v>691</v>
      </c>
      <c r="X3242" s="66">
        <f t="shared" si="2238"/>
        <v>24668</v>
      </c>
      <c r="Y3242" s="208">
        <f t="shared" si="2227"/>
        <v>100</v>
      </c>
    </row>
    <row r="3243" spans="1:25">
      <c r="A3243" s="23" t="s">
        <v>786</v>
      </c>
      <c r="B3243" s="23" t="s">
        <v>172</v>
      </c>
      <c r="C3243" s="23" t="s">
        <v>1274</v>
      </c>
      <c r="D3243" s="23" t="s">
        <v>1275</v>
      </c>
      <c r="E3243" s="22">
        <v>6139</v>
      </c>
      <c r="F3243" s="23"/>
      <c r="G3243" s="128" t="s">
        <v>3378</v>
      </c>
      <c r="H3243" s="32" t="s">
        <v>32</v>
      </c>
      <c r="I3243" s="44">
        <f t="shared" si="2214"/>
        <v>7000</v>
      </c>
      <c r="J3243" s="44">
        <v>7000</v>
      </c>
      <c r="K3243" s="44">
        <f t="shared" si="2215"/>
        <v>0</v>
      </c>
      <c r="L3243" s="44">
        <v>0</v>
      </c>
      <c r="M3243" s="44">
        <v>0</v>
      </c>
      <c r="N3243" s="44">
        <v>0</v>
      </c>
      <c r="O3243" s="44">
        <v>0</v>
      </c>
      <c r="P3243" s="44">
        <v>0</v>
      </c>
      <c r="Q3243" s="44">
        <v>14000</v>
      </c>
      <c r="R3243" s="44">
        <v>14000</v>
      </c>
      <c r="S3243" s="44">
        <v>13227</v>
      </c>
      <c r="T3243" s="44">
        <f t="shared" si="2230"/>
        <v>773</v>
      </c>
      <c r="U3243" s="44">
        <v>258</v>
      </c>
      <c r="V3243" s="44">
        <v>258</v>
      </c>
      <c r="W3243" s="44">
        <v>257</v>
      </c>
      <c r="X3243" s="44">
        <f t="shared" si="2231"/>
        <v>14000</v>
      </c>
      <c r="Y3243" s="209">
        <f t="shared" si="2227"/>
        <v>100</v>
      </c>
    </row>
    <row r="3244" spans="1:25">
      <c r="A3244" s="23" t="s">
        <v>786</v>
      </c>
      <c r="B3244" s="23" t="s">
        <v>172</v>
      </c>
      <c r="C3244" s="23" t="s">
        <v>1274</v>
      </c>
      <c r="D3244" s="23" t="s">
        <v>1275</v>
      </c>
      <c r="E3244" s="22">
        <v>6139</v>
      </c>
      <c r="F3244" s="23" t="s">
        <v>1282</v>
      </c>
      <c r="G3244" s="128" t="s">
        <v>3378</v>
      </c>
      <c r="H3244" s="32" t="s">
        <v>152</v>
      </c>
      <c r="I3244" s="44">
        <f t="shared" si="2214"/>
        <v>4500</v>
      </c>
      <c r="J3244" s="44">
        <v>4500</v>
      </c>
      <c r="K3244" s="44">
        <f t="shared" si="2215"/>
        <v>0</v>
      </c>
      <c r="L3244" s="44">
        <v>0</v>
      </c>
      <c r="M3244" s="44">
        <v>0</v>
      </c>
      <c r="N3244" s="44">
        <v>0</v>
      </c>
      <c r="O3244" s="44">
        <v>0</v>
      </c>
      <c r="P3244" s="44">
        <v>0</v>
      </c>
      <c r="Q3244" s="44">
        <v>4668</v>
      </c>
      <c r="R3244" s="44">
        <v>4668</v>
      </c>
      <c r="S3244" s="44">
        <v>4265</v>
      </c>
      <c r="T3244" s="44">
        <f t="shared" si="2230"/>
        <v>403</v>
      </c>
      <c r="U3244" s="44">
        <v>135</v>
      </c>
      <c r="V3244" s="44">
        <v>134</v>
      </c>
      <c r="W3244" s="44">
        <v>134</v>
      </c>
      <c r="X3244" s="44">
        <f t="shared" si="2231"/>
        <v>4668</v>
      </c>
      <c r="Y3244" s="209">
        <f t="shared" si="2227"/>
        <v>100</v>
      </c>
    </row>
    <row r="3245" spans="1:25">
      <c r="A3245" s="23" t="s">
        <v>786</v>
      </c>
      <c r="B3245" s="23" t="s">
        <v>172</v>
      </c>
      <c r="C3245" s="23" t="s">
        <v>1274</v>
      </c>
      <c r="D3245" s="23" t="s">
        <v>1275</v>
      </c>
      <c r="E3245" s="22">
        <v>6139</v>
      </c>
      <c r="F3245" s="23" t="s">
        <v>1283</v>
      </c>
      <c r="G3245" s="128" t="s">
        <v>3378</v>
      </c>
      <c r="H3245" s="32" t="s">
        <v>158</v>
      </c>
      <c r="I3245" s="44">
        <f t="shared" si="2214"/>
        <v>6000</v>
      </c>
      <c r="J3245" s="44">
        <v>6000</v>
      </c>
      <c r="K3245" s="44">
        <f t="shared" si="2215"/>
        <v>0</v>
      </c>
      <c r="L3245" s="44">
        <v>0</v>
      </c>
      <c r="M3245" s="44">
        <v>0</v>
      </c>
      <c r="N3245" s="44">
        <v>0</v>
      </c>
      <c r="O3245" s="44">
        <v>0</v>
      </c>
      <c r="P3245" s="44">
        <v>0</v>
      </c>
      <c r="Q3245" s="44">
        <v>6000</v>
      </c>
      <c r="R3245" s="44">
        <v>6000</v>
      </c>
      <c r="S3245" s="44">
        <v>5100</v>
      </c>
      <c r="T3245" s="44">
        <f t="shared" si="2230"/>
        <v>900</v>
      </c>
      <c r="U3245" s="44">
        <v>300</v>
      </c>
      <c r="V3245" s="44">
        <v>300</v>
      </c>
      <c r="W3245" s="44">
        <v>300</v>
      </c>
      <c r="X3245" s="44">
        <f t="shared" si="2231"/>
        <v>6000</v>
      </c>
      <c r="Y3245" s="209">
        <f t="shared" si="2227"/>
        <v>100</v>
      </c>
    </row>
    <row r="3246" spans="1:25" ht="20.399999999999999">
      <c r="A3246" s="20" t="s">
        <v>0</v>
      </c>
      <c r="B3246" s="20" t="s">
        <v>0</v>
      </c>
      <c r="C3246" s="20" t="s">
        <v>0</v>
      </c>
      <c r="D3246" s="21" t="s">
        <v>0</v>
      </c>
      <c r="E3246" s="21" t="s">
        <v>0</v>
      </c>
      <c r="F3246" s="21" t="s">
        <v>0</v>
      </c>
      <c r="G3246" s="150" t="s">
        <v>0</v>
      </c>
      <c r="H3246" s="30" t="s">
        <v>42</v>
      </c>
      <c r="I3246" s="31">
        <f t="shared" si="2214"/>
        <v>0</v>
      </c>
      <c r="J3246" s="31">
        <f t="shared" ref="J3246:X3247" si="2239">SUM(J3247)</f>
        <v>0</v>
      </c>
      <c r="K3246" s="31">
        <f t="shared" si="2215"/>
        <v>0</v>
      </c>
      <c r="L3246" s="31">
        <f t="shared" si="2239"/>
        <v>0</v>
      </c>
      <c r="M3246" s="31">
        <f t="shared" si="2239"/>
        <v>0</v>
      </c>
      <c r="N3246" s="31">
        <f t="shared" si="2239"/>
        <v>0</v>
      </c>
      <c r="O3246" s="31">
        <f t="shared" si="2239"/>
        <v>0</v>
      </c>
      <c r="P3246" s="31">
        <f t="shared" si="2239"/>
        <v>0</v>
      </c>
      <c r="Q3246" s="31">
        <f t="shared" si="2239"/>
        <v>0</v>
      </c>
      <c r="R3246" s="31">
        <f t="shared" si="2239"/>
        <v>0</v>
      </c>
      <c r="S3246" s="31">
        <f t="shared" si="2239"/>
        <v>0</v>
      </c>
      <c r="T3246" s="31">
        <f t="shared" si="2239"/>
        <v>0</v>
      </c>
      <c r="U3246" s="31">
        <f t="shared" si="2239"/>
        <v>0</v>
      </c>
      <c r="V3246" s="31">
        <f t="shared" si="2239"/>
        <v>0</v>
      </c>
      <c r="W3246" s="31">
        <f t="shared" si="2239"/>
        <v>0</v>
      </c>
      <c r="X3246" s="31">
        <f t="shared" si="2239"/>
        <v>0</v>
      </c>
      <c r="Y3246" s="220">
        <f t="shared" si="2227"/>
        <v>0</v>
      </c>
    </row>
    <row r="3247" spans="1:25">
      <c r="A3247" s="23" t="s">
        <v>786</v>
      </c>
      <c r="B3247" s="23" t="s">
        <v>172</v>
      </c>
      <c r="C3247" s="23" t="s">
        <v>1274</v>
      </c>
      <c r="D3247" s="23" t="s">
        <v>1275</v>
      </c>
      <c r="E3247" s="21" t="s">
        <v>159</v>
      </c>
      <c r="F3247" s="21" t="s">
        <v>0</v>
      </c>
      <c r="G3247" s="150" t="s">
        <v>0</v>
      </c>
      <c r="H3247" s="21" t="s">
        <v>34</v>
      </c>
      <c r="I3247" s="66">
        <f t="shared" si="2214"/>
        <v>0</v>
      </c>
      <c r="J3247" s="66">
        <f t="shared" si="2239"/>
        <v>0</v>
      </c>
      <c r="K3247" s="66">
        <f t="shared" si="2215"/>
        <v>0</v>
      </c>
      <c r="L3247" s="66">
        <f t="shared" si="2239"/>
        <v>0</v>
      </c>
      <c r="M3247" s="66">
        <f t="shared" si="2239"/>
        <v>0</v>
      </c>
      <c r="N3247" s="66">
        <f t="shared" si="2239"/>
        <v>0</v>
      </c>
      <c r="O3247" s="66">
        <f t="shared" si="2239"/>
        <v>0</v>
      </c>
      <c r="P3247" s="66">
        <f t="shared" si="2239"/>
        <v>0</v>
      </c>
      <c r="Q3247" s="66">
        <f t="shared" si="2239"/>
        <v>0</v>
      </c>
      <c r="R3247" s="66">
        <f t="shared" si="2239"/>
        <v>0</v>
      </c>
      <c r="S3247" s="66">
        <f t="shared" si="2239"/>
        <v>0</v>
      </c>
      <c r="T3247" s="66">
        <f t="shared" si="2239"/>
        <v>0</v>
      </c>
      <c r="U3247" s="66">
        <f t="shared" si="2239"/>
        <v>0</v>
      </c>
      <c r="V3247" s="66">
        <f t="shared" si="2239"/>
        <v>0</v>
      </c>
      <c r="W3247" s="66">
        <f t="shared" si="2239"/>
        <v>0</v>
      </c>
      <c r="X3247" s="66">
        <f t="shared" si="2239"/>
        <v>0</v>
      </c>
      <c r="Y3247" s="208">
        <f t="shared" si="2227"/>
        <v>0</v>
      </c>
    </row>
    <row r="3248" spans="1:25">
      <c r="A3248" s="23" t="s">
        <v>786</v>
      </c>
      <c r="B3248" s="23" t="s">
        <v>172</v>
      </c>
      <c r="C3248" s="23" t="s">
        <v>1274</v>
      </c>
      <c r="D3248" s="23" t="s">
        <v>1275</v>
      </c>
      <c r="E3248" s="22">
        <v>6148</v>
      </c>
      <c r="F3248" s="23"/>
      <c r="G3248" s="128" t="s">
        <v>3378</v>
      </c>
      <c r="H3248" s="32" t="s">
        <v>41</v>
      </c>
      <c r="I3248" s="44">
        <f t="shared" si="2214"/>
        <v>0</v>
      </c>
      <c r="J3248" s="44">
        <v>0</v>
      </c>
      <c r="K3248" s="44">
        <f t="shared" si="2215"/>
        <v>0</v>
      </c>
      <c r="L3248" s="44">
        <v>0</v>
      </c>
      <c r="M3248" s="44">
        <v>0</v>
      </c>
      <c r="N3248" s="44">
        <v>0</v>
      </c>
      <c r="O3248" s="44">
        <v>0</v>
      </c>
      <c r="P3248" s="44">
        <v>0</v>
      </c>
      <c r="Q3248" s="44">
        <v>0</v>
      </c>
      <c r="R3248" s="44">
        <v>0</v>
      </c>
      <c r="S3248" s="44">
        <v>0</v>
      </c>
      <c r="T3248" s="44">
        <f t="shared" si="2230"/>
        <v>0</v>
      </c>
      <c r="U3248" s="44"/>
      <c r="V3248" s="44"/>
      <c r="W3248" s="44"/>
      <c r="X3248" s="44">
        <f t="shared" si="2231"/>
        <v>0</v>
      </c>
      <c r="Y3248" s="209">
        <f t="shared" si="2227"/>
        <v>0</v>
      </c>
    </row>
    <row r="3249" spans="1:25" ht="20.399999999999999">
      <c r="A3249" s="20" t="s">
        <v>0</v>
      </c>
      <c r="B3249" s="20" t="s">
        <v>0</v>
      </c>
      <c r="C3249" s="20" t="s">
        <v>0</v>
      </c>
      <c r="D3249" s="21" t="s">
        <v>0</v>
      </c>
      <c r="E3249" s="21" t="s">
        <v>0</v>
      </c>
      <c r="F3249" s="21" t="s">
        <v>0</v>
      </c>
      <c r="G3249" s="150" t="s">
        <v>0</v>
      </c>
      <c r="H3249" s="30" t="s">
        <v>60</v>
      </c>
      <c r="I3249" s="31">
        <f t="shared" si="2214"/>
        <v>2000</v>
      </c>
      <c r="J3249" s="31">
        <f t="shared" ref="J3249:X3249" si="2240">SUM(J3250)</f>
        <v>0</v>
      </c>
      <c r="K3249" s="31">
        <f t="shared" si="2215"/>
        <v>2000</v>
      </c>
      <c r="L3249" s="31">
        <f t="shared" si="2240"/>
        <v>2000</v>
      </c>
      <c r="M3249" s="31">
        <f t="shared" si="2240"/>
        <v>0</v>
      </c>
      <c r="N3249" s="31">
        <f t="shared" si="2240"/>
        <v>0</v>
      </c>
      <c r="O3249" s="31">
        <f t="shared" si="2240"/>
        <v>0</v>
      </c>
      <c r="P3249" s="31">
        <f t="shared" si="2240"/>
        <v>0</v>
      </c>
      <c r="Q3249" s="31">
        <f t="shared" si="2240"/>
        <v>2785</v>
      </c>
      <c r="R3249" s="31">
        <f t="shared" si="2240"/>
        <v>0</v>
      </c>
      <c r="S3249" s="31">
        <f t="shared" si="2240"/>
        <v>0</v>
      </c>
      <c r="T3249" s="31">
        <f t="shared" si="2240"/>
        <v>0</v>
      </c>
      <c r="U3249" s="31">
        <f t="shared" si="2240"/>
        <v>0</v>
      </c>
      <c r="V3249" s="31">
        <f t="shared" si="2240"/>
        <v>0</v>
      </c>
      <c r="W3249" s="31">
        <f t="shared" si="2240"/>
        <v>0</v>
      </c>
      <c r="X3249" s="31">
        <f t="shared" si="2240"/>
        <v>0</v>
      </c>
      <c r="Y3249" s="220">
        <f t="shared" si="2227"/>
        <v>0</v>
      </c>
    </row>
    <row r="3250" spans="1:25">
      <c r="A3250" s="23" t="s">
        <v>786</v>
      </c>
      <c r="B3250" s="23" t="s">
        <v>172</v>
      </c>
      <c r="C3250" s="23" t="s">
        <v>1274</v>
      </c>
      <c r="D3250" s="23" t="s">
        <v>1275</v>
      </c>
      <c r="E3250" s="21" t="s">
        <v>166</v>
      </c>
      <c r="F3250" s="21" t="s">
        <v>0</v>
      </c>
      <c r="G3250" s="150" t="s">
        <v>0</v>
      </c>
      <c r="H3250" s="21" t="s">
        <v>53</v>
      </c>
      <c r="I3250" s="66">
        <f t="shared" si="2214"/>
        <v>2000</v>
      </c>
      <c r="J3250" s="66">
        <f t="shared" ref="J3250:P3250" si="2241">SUM(J3251:J3252)</f>
        <v>0</v>
      </c>
      <c r="K3250" s="66">
        <f t="shared" si="2215"/>
        <v>2000</v>
      </c>
      <c r="L3250" s="66">
        <f t="shared" si="2241"/>
        <v>2000</v>
      </c>
      <c r="M3250" s="66">
        <f t="shared" si="2241"/>
        <v>0</v>
      </c>
      <c r="N3250" s="66">
        <f t="shared" si="2241"/>
        <v>0</v>
      </c>
      <c r="O3250" s="66">
        <f t="shared" si="2241"/>
        <v>0</v>
      </c>
      <c r="P3250" s="66">
        <f t="shared" si="2241"/>
        <v>0</v>
      </c>
      <c r="Q3250" s="66">
        <f>SUM(Q3251:Q3252)</f>
        <v>2785</v>
      </c>
      <c r="R3250" s="66">
        <f>SUM(R3251:R3252)</f>
        <v>0</v>
      </c>
      <c r="S3250" s="66">
        <f>SUM(S3251:S3252)</f>
        <v>0</v>
      </c>
      <c r="T3250" s="66">
        <f t="shared" ref="T3250:X3250" si="2242">SUM(T3251:T3252)</f>
        <v>0</v>
      </c>
      <c r="U3250" s="66">
        <f t="shared" si="2242"/>
        <v>0</v>
      </c>
      <c r="V3250" s="66">
        <f t="shared" si="2242"/>
        <v>0</v>
      </c>
      <c r="W3250" s="66">
        <f t="shared" si="2242"/>
        <v>0</v>
      </c>
      <c r="X3250" s="66">
        <f t="shared" si="2242"/>
        <v>0</v>
      </c>
      <c r="Y3250" s="208">
        <f t="shared" si="2227"/>
        <v>0</v>
      </c>
    </row>
    <row r="3251" spans="1:25">
      <c r="A3251" s="23" t="s">
        <v>786</v>
      </c>
      <c r="B3251" s="23" t="s">
        <v>172</v>
      </c>
      <c r="C3251" s="23" t="s">
        <v>1274</v>
      </c>
      <c r="D3251" s="23" t="s">
        <v>1275</v>
      </c>
      <c r="E3251" s="22">
        <v>8213</v>
      </c>
      <c r="F3251" s="23"/>
      <c r="G3251" s="128" t="s">
        <v>3378</v>
      </c>
      <c r="H3251" s="32" t="s">
        <v>56</v>
      </c>
      <c r="I3251" s="44">
        <f t="shared" si="2214"/>
        <v>1000</v>
      </c>
      <c r="J3251" s="44">
        <v>0</v>
      </c>
      <c r="K3251" s="44">
        <f t="shared" si="2215"/>
        <v>1000</v>
      </c>
      <c r="L3251" s="44">
        <v>1000</v>
      </c>
      <c r="M3251" s="44">
        <v>0</v>
      </c>
      <c r="N3251" s="44">
        <v>0</v>
      </c>
      <c r="O3251" s="44">
        <v>0</v>
      </c>
      <c r="P3251" s="44">
        <v>0</v>
      </c>
      <c r="Q3251" s="44">
        <v>1785</v>
      </c>
      <c r="R3251" s="44">
        <v>0</v>
      </c>
      <c r="S3251" s="44">
        <v>0</v>
      </c>
      <c r="T3251" s="44">
        <f t="shared" si="2230"/>
        <v>0</v>
      </c>
      <c r="U3251" s="44"/>
      <c r="V3251" s="44"/>
      <c r="W3251" s="44"/>
      <c r="X3251" s="44">
        <f t="shared" si="2231"/>
        <v>0</v>
      </c>
      <c r="Y3251" s="209">
        <f t="shared" si="2227"/>
        <v>0</v>
      </c>
    </row>
    <row r="3252" spans="1:25">
      <c r="A3252" s="23" t="s">
        <v>786</v>
      </c>
      <c r="B3252" s="23" t="s">
        <v>172</v>
      </c>
      <c r="C3252" s="23" t="s">
        <v>1274</v>
      </c>
      <c r="D3252" s="23" t="s">
        <v>1275</v>
      </c>
      <c r="E3252" s="22">
        <v>8216</v>
      </c>
      <c r="F3252" s="23"/>
      <c r="G3252" s="128" t="s">
        <v>3378</v>
      </c>
      <c r="H3252" s="32" t="s">
        <v>59</v>
      </c>
      <c r="I3252" s="44">
        <f t="shared" si="2214"/>
        <v>1000</v>
      </c>
      <c r="J3252" s="44">
        <v>0</v>
      </c>
      <c r="K3252" s="44">
        <f t="shared" si="2215"/>
        <v>1000</v>
      </c>
      <c r="L3252" s="44">
        <v>1000</v>
      </c>
      <c r="M3252" s="44">
        <v>0</v>
      </c>
      <c r="N3252" s="44">
        <v>0</v>
      </c>
      <c r="O3252" s="44">
        <v>0</v>
      </c>
      <c r="P3252" s="44">
        <v>0</v>
      </c>
      <c r="Q3252" s="44">
        <v>1000</v>
      </c>
      <c r="R3252" s="44">
        <v>0</v>
      </c>
      <c r="S3252" s="44">
        <v>0</v>
      </c>
      <c r="T3252" s="44">
        <f t="shared" si="2230"/>
        <v>0</v>
      </c>
      <c r="U3252" s="44"/>
      <c r="V3252" s="44"/>
      <c r="W3252" s="44"/>
      <c r="X3252" s="44">
        <f t="shared" si="2231"/>
        <v>0</v>
      </c>
      <c r="Y3252" s="209">
        <f t="shared" si="2227"/>
        <v>0</v>
      </c>
    </row>
    <row r="3253" spans="1:25">
      <c r="A3253" s="32" t="s">
        <v>0</v>
      </c>
      <c r="B3253" s="32" t="s">
        <v>0</v>
      </c>
      <c r="C3253" s="32" t="s">
        <v>0</v>
      </c>
      <c r="D3253" s="32" t="s">
        <v>0</v>
      </c>
      <c r="E3253" s="32" t="s">
        <v>0</v>
      </c>
      <c r="F3253" s="32" t="s">
        <v>0</v>
      </c>
      <c r="G3253" s="154" t="s">
        <v>0</v>
      </c>
      <c r="H3253" s="30" t="s">
        <v>1284</v>
      </c>
      <c r="I3253" s="31">
        <f t="shared" si="2214"/>
        <v>1252470</v>
      </c>
      <c r="J3253" s="31">
        <f t="shared" ref="J3253:P3253" si="2243">SUM(J3223,J3246,J3249)</f>
        <v>1238170</v>
      </c>
      <c r="K3253" s="31">
        <f t="shared" si="2215"/>
        <v>14300</v>
      </c>
      <c r="L3253" s="31">
        <f t="shared" si="2243"/>
        <v>13500</v>
      </c>
      <c r="M3253" s="31">
        <f t="shared" si="2243"/>
        <v>0</v>
      </c>
      <c r="N3253" s="31">
        <f t="shared" si="2243"/>
        <v>800</v>
      </c>
      <c r="O3253" s="31">
        <f t="shared" si="2243"/>
        <v>0</v>
      </c>
      <c r="P3253" s="31">
        <f t="shared" si="2243"/>
        <v>0</v>
      </c>
      <c r="Q3253" s="31">
        <f>SUM(Q3223,Q3246,Q3249)</f>
        <v>1318594</v>
      </c>
      <c r="R3253" s="31">
        <f>SUM(R3223,R3246,R3249)</f>
        <v>1303509</v>
      </c>
      <c r="S3253" s="31">
        <f>SUM(S3223,S3246,S3249)</f>
        <v>1196023</v>
      </c>
      <c r="T3253" s="31">
        <f t="shared" ref="T3253:X3253" si="2244">SUM(T3223,T3246,T3249)</f>
        <v>107486</v>
      </c>
      <c r="U3253" s="31">
        <f t="shared" si="2244"/>
        <v>35954</v>
      </c>
      <c r="V3253" s="31">
        <f t="shared" si="2244"/>
        <v>35768</v>
      </c>
      <c r="W3253" s="31">
        <f t="shared" si="2244"/>
        <v>35764</v>
      </c>
      <c r="X3253" s="31">
        <f t="shared" si="2244"/>
        <v>1303509</v>
      </c>
      <c r="Y3253" s="220">
        <f t="shared" si="2227"/>
        <v>100</v>
      </c>
    </row>
    <row r="3254" spans="1:25" ht="15" thickBot="1">
      <c r="A3254" s="32" t="s">
        <v>0</v>
      </c>
      <c r="B3254" s="32" t="s">
        <v>0</v>
      </c>
      <c r="C3254" s="32" t="s">
        <v>0</v>
      </c>
      <c r="D3254" s="32" t="s">
        <v>0</v>
      </c>
      <c r="E3254" s="32" t="s">
        <v>0</v>
      </c>
      <c r="F3254" s="32" t="s">
        <v>0</v>
      </c>
      <c r="G3254" s="154" t="s">
        <v>0</v>
      </c>
      <c r="H3254" s="21" t="s">
        <v>170</v>
      </c>
      <c r="I3254" s="66">
        <f t="shared" si="2214"/>
        <v>37</v>
      </c>
      <c r="J3254" s="66">
        <v>37</v>
      </c>
      <c r="K3254" s="66">
        <f t="shared" si="2215"/>
        <v>0</v>
      </c>
      <c r="L3254" s="66" t="s">
        <v>0</v>
      </c>
      <c r="M3254" s="66" t="s">
        <v>0</v>
      </c>
      <c r="N3254" s="66" t="s">
        <v>0</v>
      </c>
      <c r="O3254" s="66" t="s">
        <v>0</v>
      </c>
      <c r="P3254" s="66" t="s">
        <v>0</v>
      </c>
      <c r="Q3254" s="66">
        <v>0</v>
      </c>
      <c r="R3254" s="66"/>
      <c r="S3254" s="66"/>
      <c r="T3254" s="66"/>
      <c r="U3254" s="66"/>
      <c r="V3254" s="66"/>
      <c r="W3254" s="66"/>
      <c r="X3254" s="66"/>
      <c r="Y3254" s="208">
        <v>0</v>
      </c>
    </row>
    <row r="3255" spans="1:25" ht="41.4" thickBot="1">
      <c r="A3255" s="252" t="s">
        <v>0</v>
      </c>
      <c r="B3255" s="252" t="s">
        <v>0</v>
      </c>
      <c r="C3255" s="252" t="s">
        <v>0</v>
      </c>
      <c r="D3255" s="252" t="s">
        <v>0</v>
      </c>
      <c r="E3255" s="252" t="s">
        <v>0</v>
      </c>
      <c r="F3255" s="252" t="s">
        <v>0</v>
      </c>
      <c r="G3255" s="258" t="s">
        <v>0</v>
      </c>
      <c r="H3255" s="24" t="s">
        <v>72</v>
      </c>
      <c r="I3255" s="1" t="s">
        <v>3093</v>
      </c>
      <c r="J3255" s="1" t="s">
        <v>3130</v>
      </c>
      <c r="K3255" s="1" t="s">
        <v>3</v>
      </c>
      <c r="L3255" s="1" t="s">
        <v>4</v>
      </c>
      <c r="M3255" s="1" t="s">
        <v>5</v>
      </c>
      <c r="N3255" s="1" t="s">
        <v>6</v>
      </c>
      <c r="O3255" s="1" t="s">
        <v>7</v>
      </c>
      <c r="P3255" s="1" t="s">
        <v>8</v>
      </c>
      <c r="Q3255" s="1" t="s">
        <v>3344</v>
      </c>
      <c r="R3255" s="1" t="s">
        <v>3427</v>
      </c>
      <c r="S3255" s="1" t="s">
        <v>3447</v>
      </c>
      <c r="T3255" s="1" t="s">
        <v>3448</v>
      </c>
      <c r="U3255" s="1" t="s">
        <v>3452</v>
      </c>
      <c r="V3255" s="1" t="s">
        <v>3449</v>
      </c>
      <c r="W3255" s="1" t="s">
        <v>3450</v>
      </c>
      <c r="X3255" s="1" t="s">
        <v>3451</v>
      </c>
      <c r="Y3255" s="216" t="s">
        <v>3385</v>
      </c>
    </row>
    <row r="3256" spans="1:25">
      <c r="A3256" s="253"/>
      <c r="B3256" s="253"/>
      <c r="C3256" s="253"/>
      <c r="D3256" s="253"/>
      <c r="E3256" s="253"/>
      <c r="F3256" s="253"/>
      <c r="G3256" s="259"/>
      <c r="H3256" s="33" t="s">
        <v>0</v>
      </c>
      <c r="I3256" s="45">
        <v>1</v>
      </c>
      <c r="J3256" s="45">
        <v>3</v>
      </c>
      <c r="K3256" s="45" t="s">
        <v>9</v>
      </c>
      <c r="L3256" s="45">
        <v>5</v>
      </c>
      <c r="M3256" s="45">
        <v>6</v>
      </c>
      <c r="N3256" s="45">
        <v>7</v>
      </c>
      <c r="O3256" s="45">
        <v>8</v>
      </c>
      <c r="P3256" s="45">
        <v>9</v>
      </c>
      <c r="Q3256" s="45">
        <v>1</v>
      </c>
      <c r="R3256" s="45">
        <v>2</v>
      </c>
      <c r="S3256" s="45">
        <v>3</v>
      </c>
      <c r="T3256" s="45" t="s">
        <v>3453</v>
      </c>
      <c r="U3256" s="45">
        <v>5</v>
      </c>
      <c r="V3256" s="45">
        <v>6</v>
      </c>
      <c r="W3256" s="45">
        <v>7</v>
      </c>
      <c r="X3256" s="45" t="s">
        <v>3454</v>
      </c>
      <c r="Y3256" s="276">
        <v>9</v>
      </c>
    </row>
    <row r="3257" spans="1:25">
      <c r="A3257" s="253"/>
      <c r="B3257" s="253"/>
      <c r="C3257" s="253"/>
      <c r="D3257" s="253"/>
      <c r="E3257" s="253"/>
      <c r="F3257" s="253"/>
      <c r="G3257" s="259"/>
      <c r="H3257" s="34" t="s">
        <v>108</v>
      </c>
      <c r="I3257" s="35">
        <f t="shared" si="2214"/>
        <v>1252470</v>
      </c>
      <c r="J3257" s="35">
        <f t="shared" ref="J3257:P3257" si="2245">SUM(J3253)</f>
        <v>1238170</v>
      </c>
      <c r="K3257" s="35">
        <f t="shared" si="2215"/>
        <v>14300</v>
      </c>
      <c r="L3257" s="35">
        <f t="shared" si="2245"/>
        <v>13500</v>
      </c>
      <c r="M3257" s="35">
        <f t="shared" si="2245"/>
        <v>0</v>
      </c>
      <c r="N3257" s="35">
        <f t="shared" si="2245"/>
        <v>800</v>
      </c>
      <c r="O3257" s="35">
        <f t="shared" si="2245"/>
        <v>0</v>
      </c>
      <c r="P3257" s="35">
        <f t="shared" si="2245"/>
        <v>0</v>
      </c>
      <c r="Q3257" s="35">
        <f>SUM(Q3253)</f>
        <v>1318594</v>
      </c>
      <c r="R3257" s="35">
        <f>SUM(R3253)</f>
        <v>1303509</v>
      </c>
      <c r="S3257" s="35">
        <f>SUM(S3253)</f>
        <v>1196023</v>
      </c>
      <c r="T3257" s="35">
        <f t="shared" ref="T3257:X3257" si="2246">SUM(T3253)</f>
        <v>107486</v>
      </c>
      <c r="U3257" s="35">
        <f t="shared" si="2246"/>
        <v>35954</v>
      </c>
      <c r="V3257" s="35">
        <f t="shared" si="2246"/>
        <v>35768</v>
      </c>
      <c r="W3257" s="35">
        <f t="shared" si="2246"/>
        <v>35764</v>
      </c>
      <c r="X3257" s="35">
        <f t="shared" si="2246"/>
        <v>1303509</v>
      </c>
      <c r="Y3257" s="218">
        <f t="shared" ref="Y3257:Y3258" si="2247">IF(R3257=0,0,(X3257/R3257)*100)</f>
        <v>100</v>
      </c>
    </row>
    <row r="3258" spans="1:25">
      <c r="A3258" s="253"/>
      <c r="B3258" s="253"/>
      <c r="C3258" s="253"/>
      <c r="D3258" s="253"/>
      <c r="E3258" s="253"/>
      <c r="F3258" s="253"/>
      <c r="G3258" s="259"/>
      <c r="H3258" s="36" t="s">
        <v>69</v>
      </c>
      <c r="I3258" s="35">
        <f t="shared" si="2214"/>
        <v>1252470</v>
      </c>
      <c r="J3258" s="35">
        <f t="shared" ref="J3258:P3258" si="2248">SUM(J3257)</f>
        <v>1238170</v>
      </c>
      <c r="K3258" s="35">
        <f t="shared" si="2215"/>
        <v>14300</v>
      </c>
      <c r="L3258" s="35">
        <f t="shared" si="2248"/>
        <v>13500</v>
      </c>
      <c r="M3258" s="35">
        <f t="shared" si="2248"/>
        <v>0</v>
      </c>
      <c r="N3258" s="35">
        <f t="shared" si="2248"/>
        <v>800</v>
      </c>
      <c r="O3258" s="35">
        <f t="shared" si="2248"/>
        <v>0</v>
      </c>
      <c r="P3258" s="35">
        <f t="shared" si="2248"/>
        <v>0</v>
      </c>
      <c r="Q3258" s="35">
        <f>SUM(Q3257)</f>
        <v>1318594</v>
      </c>
      <c r="R3258" s="35">
        <f>SUM(R3257)</f>
        <v>1303509</v>
      </c>
      <c r="S3258" s="35">
        <f>SUM(S3257)</f>
        <v>1196023</v>
      </c>
      <c r="T3258" s="35">
        <f t="shared" ref="T3258:X3258" si="2249">SUM(T3257)</f>
        <v>107486</v>
      </c>
      <c r="U3258" s="35">
        <f t="shared" si="2249"/>
        <v>35954</v>
      </c>
      <c r="V3258" s="35">
        <f t="shared" si="2249"/>
        <v>35768</v>
      </c>
      <c r="W3258" s="35">
        <f t="shared" si="2249"/>
        <v>35764</v>
      </c>
      <c r="X3258" s="35">
        <f t="shared" si="2249"/>
        <v>1303509</v>
      </c>
      <c r="Y3258" s="218">
        <f t="shared" si="2247"/>
        <v>100</v>
      </c>
    </row>
    <row r="3259" spans="1:25">
      <c r="A3259" s="254"/>
      <c r="B3259" s="254"/>
      <c r="C3259" s="254"/>
      <c r="D3259" s="254"/>
      <c r="E3259" s="254"/>
      <c r="F3259" s="254"/>
      <c r="G3259" s="260"/>
    </row>
    <row r="3260" spans="1:25" ht="15" thickBot="1">
      <c r="A3260" s="32" t="s">
        <v>0</v>
      </c>
      <c r="B3260" s="32" t="s">
        <v>0</v>
      </c>
      <c r="C3260" s="32" t="s">
        <v>0</v>
      </c>
      <c r="D3260" s="32" t="s">
        <v>0</v>
      </c>
      <c r="E3260" s="32" t="s">
        <v>0</v>
      </c>
      <c r="F3260" s="32" t="s">
        <v>0</v>
      </c>
      <c r="G3260" s="154" t="s">
        <v>0</v>
      </c>
      <c r="H3260" s="37" t="s">
        <v>0</v>
      </c>
      <c r="I3260" s="37"/>
      <c r="J3260" s="37"/>
      <c r="K3260" s="37"/>
      <c r="L3260" s="37" t="s">
        <v>0</v>
      </c>
      <c r="M3260" s="37" t="s">
        <v>0</v>
      </c>
      <c r="N3260" s="37" t="s">
        <v>0</v>
      </c>
      <c r="O3260" s="37" t="s">
        <v>0</v>
      </c>
      <c r="P3260" s="37" t="s">
        <v>0</v>
      </c>
      <c r="Q3260" s="37"/>
      <c r="R3260" s="37"/>
      <c r="S3260" s="37"/>
      <c r="T3260" s="37" t="s">
        <v>0</v>
      </c>
      <c r="U3260" s="37" t="s">
        <v>0</v>
      </c>
      <c r="V3260" s="37" t="s">
        <v>0</v>
      </c>
      <c r="W3260" s="37" t="s">
        <v>0</v>
      </c>
      <c r="X3260" s="37" t="s">
        <v>0</v>
      </c>
      <c r="Y3260" s="219"/>
    </row>
    <row r="3261" spans="1:25" ht="41.4" thickBot="1">
      <c r="A3261" s="24" t="s">
        <v>123</v>
      </c>
      <c r="B3261" s="24" t="s">
        <v>124</v>
      </c>
      <c r="C3261" s="24" t="s">
        <v>125</v>
      </c>
      <c r="D3261" s="25" t="s">
        <v>0</v>
      </c>
      <c r="E3261" s="24" t="s">
        <v>126</v>
      </c>
      <c r="F3261" s="24" t="s">
        <v>127</v>
      </c>
      <c r="G3261" s="151" t="s">
        <v>128</v>
      </c>
      <c r="H3261" s="24" t="s">
        <v>1</v>
      </c>
      <c r="I3261" s="1" t="s">
        <v>3093</v>
      </c>
      <c r="J3261" s="1" t="s">
        <v>3130</v>
      </c>
      <c r="K3261" s="1" t="s">
        <v>3</v>
      </c>
      <c r="L3261" s="1" t="s">
        <v>4</v>
      </c>
      <c r="M3261" s="1" t="s">
        <v>5</v>
      </c>
      <c r="N3261" s="1" t="s">
        <v>6</v>
      </c>
      <c r="O3261" s="1" t="s">
        <v>7</v>
      </c>
      <c r="P3261" s="1" t="s">
        <v>8</v>
      </c>
      <c r="Q3261" s="1" t="s">
        <v>3344</v>
      </c>
      <c r="R3261" s="1" t="s">
        <v>3427</v>
      </c>
      <c r="S3261" s="1" t="s">
        <v>3447</v>
      </c>
      <c r="T3261" s="1" t="s">
        <v>3448</v>
      </c>
      <c r="U3261" s="1" t="s">
        <v>3452</v>
      </c>
      <c r="V3261" s="1" t="s">
        <v>3449</v>
      </c>
      <c r="W3261" s="1" t="s">
        <v>3450</v>
      </c>
      <c r="X3261" s="1" t="s">
        <v>3451</v>
      </c>
      <c r="Y3261" s="216" t="s">
        <v>3385</v>
      </c>
    </row>
    <row r="3262" spans="1:25">
      <c r="A3262" s="26" t="s">
        <v>0</v>
      </c>
      <c r="B3262" s="26" t="s">
        <v>0</v>
      </c>
      <c r="C3262" s="26" t="s">
        <v>0</v>
      </c>
      <c r="D3262" s="27" t="s">
        <v>0</v>
      </c>
      <c r="E3262" s="27" t="s">
        <v>0</v>
      </c>
      <c r="F3262" s="28" t="s">
        <v>0</v>
      </c>
      <c r="G3262" s="152" t="s">
        <v>0</v>
      </c>
      <c r="H3262" s="29" t="s">
        <v>0</v>
      </c>
      <c r="I3262" s="45">
        <v>1</v>
      </c>
      <c r="J3262" s="45">
        <v>3</v>
      </c>
      <c r="K3262" s="45" t="s">
        <v>9</v>
      </c>
      <c r="L3262" s="45">
        <v>5</v>
      </c>
      <c r="M3262" s="45">
        <v>6</v>
      </c>
      <c r="N3262" s="45">
        <v>7</v>
      </c>
      <c r="O3262" s="45">
        <v>8</v>
      </c>
      <c r="P3262" s="45">
        <v>9</v>
      </c>
      <c r="Q3262" s="45">
        <v>1</v>
      </c>
      <c r="R3262" s="45">
        <v>2</v>
      </c>
      <c r="S3262" s="45">
        <v>3</v>
      </c>
      <c r="T3262" s="45" t="s">
        <v>3453</v>
      </c>
      <c r="U3262" s="45">
        <v>5</v>
      </c>
      <c r="V3262" s="45">
        <v>6</v>
      </c>
      <c r="W3262" s="45">
        <v>7</v>
      </c>
      <c r="X3262" s="45" t="s">
        <v>3454</v>
      </c>
      <c r="Y3262" s="276">
        <v>9</v>
      </c>
    </row>
    <row r="3263" spans="1:25">
      <c r="A3263" s="133" t="s">
        <v>786</v>
      </c>
      <c r="B3263" s="133" t="s">
        <v>172</v>
      </c>
      <c r="C3263" s="109" t="s">
        <v>1285</v>
      </c>
      <c r="D3263" s="109" t="s">
        <v>1286</v>
      </c>
      <c r="E3263" s="98" t="s">
        <v>0</v>
      </c>
      <c r="F3263" s="98" t="s">
        <v>0</v>
      </c>
      <c r="G3263" s="153" t="s">
        <v>0</v>
      </c>
      <c r="H3263" s="98" t="s">
        <v>1287</v>
      </c>
      <c r="I3263" s="110"/>
      <c r="J3263" s="110"/>
      <c r="K3263" s="110"/>
      <c r="L3263" s="110" t="s">
        <v>0</v>
      </c>
      <c r="M3263" s="110" t="s">
        <v>0</v>
      </c>
      <c r="N3263" s="110" t="s">
        <v>0</v>
      </c>
      <c r="O3263" s="110" t="s">
        <v>0</v>
      </c>
      <c r="P3263" s="110" t="s">
        <v>0</v>
      </c>
      <c r="Q3263" s="110"/>
      <c r="R3263" s="110"/>
      <c r="S3263" s="110"/>
      <c r="T3263" s="110" t="s">
        <v>0</v>
      </c>
      <c r="U3263" s="110" t="s">
        <v>0</v>
      </c>
      <c r="V3263" s="110" t="s">
        <v>0</v>
      </c>
      <c r="W3263" s="110" t="s">
        <v>0</v>
      </c>
      <c r="X3263" s="110" t="s">
        <v>0</v>
      </c>
      <c r="Y3263" s="217"/>
    </row>
    <row r="3264" spans="1:25" ht="20.399999999999999">
      <c r="A3264" s="20" t="s">
        <v>0</v>
      </c>
      <c r="B3264" s="20" t="s">
        <v>0</v>
      </c>
      <c r="C3264" s="20" t="s">
        <v>0</v>
      </c>
      <c r="D3264" s="21" t="s">
        <v>0</v>
      </c>
      <c r="E3264" s="21" t="s">
        <v>0</v>
      </c>
      <c r="F3264" s="21" t="s">
        <v>0</v>
      </c>
      <c r="G3264" s="150" t="s">
        <v>0</v>
      </c>
      <c r="H3264" s="30" t="s">
        <v>33</v>
      </c>
      <c r="I3264" s="31">
        <f t="shared" si="2214"/>
        <v>1214515</v>
      </c>
      <c r="J3264" s="31">
        <f t="shared" ref="J3264:P3264" si="2250">SUM(J3265,J3273,J3275)</f>
        <v>1203900</v>
      </c>
      <c r="K3264" s="31">
        <f t="shared" si="2215"/>
        <v>10615</v>
      </c>
      <c r="L3264" s="31">
        <f t="shared" si="2250"/>
        <v>10000</v>
      </c>
      <c r="M3264" s="31">
        <f t="shared" si="2250"/>
        <v>0</v>
      </c>
      <c r="N3264" s="31">
        <f t="shared" si="2250"/>
        <v>615</v>
      </c>
      <c r="O3264" s="31">
        <f t="shared" si="2250"/>
        <v>0</v>
      </c>
      <c r="P3264" s="31">
        <f t="shared" si="2250"/>
        <v>0</v>
      </c>
      <c r="Q3264" s="31">
        <f>SUM(Q3265,Q3273,Q3275)</f>
        <v>1271428</v>
      </c>
      <c r="R3264" s="31">
        <f>SUM(R3265,R3273,R3275)</f>
        <v>1260813</v>
      </c>
      <c r="S3264" s="31">
        <f>SUM(S3265,S3273,S3275)</f>
        <v>1033357</v>
      </c>
      <c r="T3264" s="31">
        <f t="shared" ref="T3264:X3264" si="2251">SUM(T3265,T3273,T3275)</f>
        <v>227355.5</v>
      </c>
      <c r="U3264" s="31">
        <f t="shared" si="2251"/>
        <v>111175.5</v>
      </c>
      <c r="V3264" s="31">
        <f t="shared" si="2251"/>
        <v>110369</v>
      </c>
      <c r="W3264" s="31">
        <f t="shared" si="2251"/>
        <v>5811</v>
      </c>
      <c r="X3264" s="31">
        <f t="shared" si="2251"/>
        <v>1260712.5</v>
      </c>
      <c r="Y3264" s="220">
        <f t="shared" ref="Y3264:Y3293" si="2252">IF(R3264=0,0,(X3264/R3264)*100)</f>
        <v>99.992028952747162</v>
      </c>
    </row>
    <row r="3265" spans="1:25">
      <c r="A3265" s="23" t="s">
        <v>786</v>
      </c>
      <c r="B3265" s="23" t="s">
        <v>172</v>
      </c>
      <c r="C3265" s="23" t="s">
        <v>1285</v>
      </c>
      <c r="D3265" s="23" t="s">
        <v>1286</v>
      </c>
      <c r="E3265" s="21" t="s">
        <v>132</v>
      </c>
      <c r="F3265" s="21" t="s">
        <v>0</v>
      </c>
      <c r="G3265" s="150" t="s">
        <v>0</v>
      </c>
      <c r="H3265" s="21" t="s">
        <v>11</v>
      </c>
      <c r="I3265" s="66">
        <f t="shared" si="2214"/>
        <v>1053410</v>
      </c>
      <c r="J3265" s="66">
        <f t="shared" ref="J3265:P3265" si="2253">SUM(J3266,J3267)</f>
        <v>1053410</v>
      </c>
      <c r="K3265" s="66">
        <f t="shared" si="2215"/>
        <v>0</v>
      </c>
      <c r="L3265" s="66">
        <f t="shared" si="2253"/>
        <v>0</v>
      </c>
      <c r="M3265" s="66">
        <f t="shared" si="2253"/>
        <v>0</v>
      </c>
      <c r="N3265" s="66">
        <f t="shared" si="2253"/>
        <v>0</v>
      </c>
      <c r="O3265" s="66">
        <f t="shared" si="2253"/>
        <v>0</v>
      </c>
      <c r="P3265" s="66">
        <f t="shared" si="2253"/>
        <v>0</v>
      </c>
      <c r="Q3265" s="66">
        <f>SUM(Q3266,Q3267)</f>
        <v>1094622</v>
      </c>
      <c r="R3265" s="66">
        <f>SUM(R3266,R3267)</f>
        <v>1094622</v>
      </c>
      <c r="S3265" s="66">
        <f>SUM(S3266,S3267)</f>
        <v>889960</v>
      </c>
      <c r="T3265" s="66">
        <f t="shared" ref="T3265:X3265" si="2254">SUM(T3266,T3267)</f>
        <v>204662</v>
      </c>
      <c r="U3265" s="66">
        <f t="shared" si="2254"/>
        <v>99869</v>
      </c>
      <c r="V3265" s="66">
        <f t="shared" si="2254"/>
        <v>99869</v>
      </c>
      <c r="W3265" s="66">
        <f t="shared" si="2254"/>
        <v>4924</v>
      </c>
      <c r="X3265" s="66">
        <f t="shared" si="2254"/>
        <v>1094622</v>
      </c>
      <c r="Y3265" s="208">
        <f t="shared" si="2252"/>
        <v>100</v>
      </c>
    </row>
    <row r="3266" spans="1:25">
      <c r="A3266" s="23" t="s">
        <v>786</v>
      </c>
      <c r="B3266" s="23" t="s">
        <v>172</v>
      </c>
      <c r="C3266" s="23" t="s">
        <v>1285</v>
      </c>
      <c r="D3266" s="23" t="s">
        <v>1286</v>
      </c>
      <c r="E3266" s="22">
        <v>6111</v>
      </c>
      <c r="F3266" s="23"/>
      <c r="G3266" s="128" t="s">
        <v>3378</v>
      </c>
      <c r="H3266" s="32" t="s">
        <v>12</v>
      </c>
      <c r="I3266" s="44">
        <f t="shared" si="2214"/>
        <v>917010</v>
      </c>
      <c r="J3266" s="44">
        <v>917010</v>
      </c>
      <c r="K3266" s="44">
        <f t="shared" si="2215"/>
        <v>0</v>
      </c>
      <c r="L3266" s="44">
        <v>0</v>
      </c>
      <c r="M3266" s="44">
        <v>0</v>
      </c>
      <c r="N3266" s="44">
        <v>0</v>
      </c>
      <c r="O3266" s="44">
        <v>0</v>
      </c>
      <c r="P3266" s="44">
        <v>0</v>
      </c>
      <c r="Q3266" s="44">
        <v>960451</v>
      </c>
      <c r="R3266" s="44">
        <v>960451</v>
      </c>
      <c r="S3266" s="44">
        <v>776505</v>
      </c>
      <c r="T3266" s="44">
        <f t="shared" ref="T3266:T3292" si="2255">U3266+V3266+W3266</f>
        <v>183946</v>
      </c>
      <c r="U3266" s="44">
        <v>90000</v>
      </c>
      <c r="V3266" s="44">
        <v>90000</v>
      </c>
      <c r="W3266" s="44">
        <v>3946</v>
      </c>
      <c r="X3266" s="44">
        <f t="shared" ref="X3266:X3292" si="2256">S3266+T3266</f>
        <v>960451</v>
      </c>
      <c r="Y3266" s="209">
        <f t="shared" si="2252"/>
        <v>100</v>
      </c>
    </row>
    <row r="3267" spans="1:25">
      <c r="A3267" s="20" t="s">
        <v>786</v>
      </c>
      <c r="B3267" s="20" t="s">
        <v>172</v>
      </c>
      <c r="C3267" s="20" t="s">
        <v>1285</v>
      </c>
      <c r="D3267" s="20" t="s">
        <v>1286</v>
      </c>
      <c r="E3267" s="20" t="s">
        <v>134</v>
      </c>
      <c r="F3267" s="23" t="s">
        <v>0</v>
      </c>
      <c r="G3267" s="154" t="s">
        <v>0</v>
      </c>
      <c r="H3267" s="21" t="s">
        <v>13</v>
      </c>
      <c r="I3267" s="66">
        <f t="shared" ref="I3267:I3330" si="2257">SUM(J3267,K3267,O3267,P3267)</f>
        <v>136400</v>
      </c>
      <c r="J3267" s="66">
        <f t="shared" ref="J3267:P3267" si="2258">SUM(J3268:J3272)</f>
        <v>136400</v>
      </c>
      <c r="K3267" s="66">
        <f t="shared" ref="K3267:K3330" si="2259">SUM(L3267,M3267,N3267)</f>
        <v>0</v>
      </c>
      <c r="L3267" s="66">
        <f t="shared" si="2258"/>
        <v>0</v>
      </c>
      <c r="M3267" s="66">
        <f t="shared" si="2258"/>
        <v>0</v>
      </c>
      <c r="N3267" s="66">
        <f t="shared" si="2258"/>
        <v>0</v>
      </c>
      <c r="O3267" s="66">
        <f t="shared" si="2258"/>
        <v>0</v>
      </c>
      <c r="P3267" s="66">
        <f t="shared" si="2258"/>
        <v>0</v>
      </c>
      <c r="Q3267" s="66">
        <f>SUM(Q3268:Q3272)</f>
        <v>134171</v>
      </c>
      <c r="R3267" s="66">
        <f>SUM(R3268:R3272)</f>
        <v>134171</v>
      </c>
      <c r="S3267" s="66">
        <f>SUM(S3268:S3272)</f>
        <v>113455</v>
      </c>
      <c r="T3267" s="66">
        <f t="shared" ref="T3267:X3267" si="2260">SUM(T3268:T3272)</f>
        <v>20716</v>
      </c>
      <c r="U3267" s="66">
        <f t="shared" si="2260"/>
        <v>9869</v>
      </c>
      <c r="V3267" s="66">
        <f t="shared" si="2260"/>
        <v>9869</v>
      </c>
      <c r="W3267" s="66">
        <f t="shared" si="2260"/>
        <v>978</v>
      </c>
      <c r="X3267" s="66">
        <f t="shared" si="2260"/>
        <v>134171</v>
      </c>
      <c r="Y3267" s="208">
        <f t="shared" si="2252"/>
        <v>100</v>
      </c>
    </row>
    <row r="3268" spans="1:25">
      <c r="A3268" s="23" t="s">
        <v>786</v>
      </c>
      <c r="B3268" s="23" t="s">
        <v>172</v>
      </c>
      <c r="C3268" s="23" t="s">
        <v>1285</v>
      </c>
      <c r="D3268" s="23" t="s">
        <v>1286</v>
      </c>
      <c r="E3268" s="22">
        <v>6112</v>
      </c>
      <c r="F3268" s="23" t="s">
        <v>1288</v>
      </c>
      <c r="G3268" s="128" t="s">
        <v>3378</v>
      </c>
      <c r="H3268" s="32" t="s">
        <v>16</v>
      </c>
      <c r="I3268" s="44">
        <f t="shared" si="2257"/>
        <v>24500</v>
      </c>
      <c r="J3268" s="44">
        <v>24500</v>
      </c>
      <c r="K3268" s="44">
        <f t="shared" si="2259"/>
        <v>0</v>
      </c>
      <c r="L3268" s="44">
        <v>0</v>
      </c>
      <c r="M3268" s="44">
        <v>0</v>
      </c>
      <c r="N3268" s="44">
        <v>0</v>
      </c>
      <c r="O3268" s="44">
        <v>0</v>
      </c>
      <c r="P3268" s="44">
        <v>0</v>
      </c>
      <c r="Q3268" s="44">
        <v>24500</v>
      </c>
      <c r="R3268" s="44">
        <v>24500</v>
      </c>
      <c r="S3268" s="44">
        <v>18922</v>
      </c>
      <c r="T3268" s="44">
        <f t="shared" si="2255"/>
        <v>5578</v>
      </c>
      <c r="U3268" s="44">
        <v>2300</v>
      </c>
      <c r="V3268" s="44">
        <v>2300</v>
      </c>
      <c r="W3268" s="44">
        <v>978</v>
      </c>
      <c r="X3268" s="44">
        <f t="shared" si="2256"/>
        <v>24500</v>
      </c>
      <c r="Y3268" s="209">
        <f t="shared" si="2252"/>
        <v>100</v>
      </c>
    </row>
    <row r="3269" spans="1:25">
      <c r="A3269" s="23" t="s">
        <v>786</v>
      </c>
      <c r="B3269" s="23" t="s">
        <v>172</v>
      </c>
      <c r="C3269" s="23" t="s">
        <v>1285</v>
      </c>
      <c r="D3269" s="23" t="s">
        <v>1286</v>
      </c>
      <c r="E3269" s="22">
        <v>6112</v>
      </c>
      <c r="F3269" s="23" t="s">
        <v>1289</v>
      </c>
      <c r="G3269" s="128" t="s">
        <v>3378</v>
      </c>
      <c r="H3269" s="32" t="s">
        <v>19</v>
      </c>
      <c r="I3269" s="44">
        <f t="shared" si="2257"/>
        <v>79000</v>
      </c>
      <c r="J3269" s="44">
        <v>79000</v>
      </c>
      <c r="K3269" s="44">
        <f t="shared" si="2259"/>
        <v>0</v>
      </c>
      <c r="L3269" s="44">
        <v>0</v>
      </c>
      <c r="M3269" s="44">
        <v>0</v>
      </c>
      <c r="N3269" s="44">
        <v>0</v>
      </c>
      <c r="O3269" s="44">
        <v>0</v>
      </c>
      <c r="P3269" s="44">
        <v>0</v>
      </c>
      <c r="Q3269" s="44">
        <v>79000</v>
      </c>
      <c r="R3269" s="44">
        <v>79000</v>
      </c>
      <c r="S3269" s="44">
        <v>63862</v>
      </c>
      <c r="T3269" s="44">
        <f t="shared" si="2255"/>
        <v>15138</v>
      </c>
      <c r="U3269" s="44">
        <v>7569</v>
      </c>
      <c r="V3269" s="44">
        <v>7569</v>
      </c>
      <c r="W3269" s="44">
        <v>0</v>
      </c>
      <c r="X3269" s="44">
        <f t="shared" si="2256"/>
        <v>79000</v>
      </c>
      <c r="Y3269" s="209">
        <f t="shared" si="2252"/>
        <v>100</v>
      </c>
    </row>
    <row r="3270" spans="1:25">
      <c r="A3270" s="23" t="s">
        <v>786</v>
      </c>
      <c r="B3270" s="23" t="s">
        <v>172</v>
      </c>
      <c r="C3270" s="23" t="s">
        <v>1285</v>
      </c>
      <c r="D3270" s="23" t="s">
        <v>1286</v>
      </c>
      <c r="E3270" s="22">
        <v>6112</v>
      </c>
      <c r="F3270" s="23" t="s">
        <v>1290</v>
      </c>
      <c r="G3270" s="128" t="s">
        <v>3378</v>
      </c>
      <c r="H3270" s="32" t="s">
        <v>17</v>
      </c>
      <c r="I3270" s="44">
        <f t="shared" si="2257"/>
        <v>20000</v>
      </c>
      <c r="J3270" s="44">
        <v>20000</v>
      </c>
      <c r="K3270" s="44">
        <f t="shared" si="2259"/>
        <v>0</v>
      </c>
      <c r="L3270" s="44">
        <v>0</v>
      </c>
      <c r="M3270" s="44">
        <v>0</v>
      </c>
      <c r="N3270" s="44">
        <v>0</v>
      </c>
      <c r="O3270" s="44">
        <v>0</v>
      </c>
      <c r="P3270" s="44">
        <v>0</v>
      </c>
      <c r="Q3270" s="44">
        <v>21771</v>
      </c>
      <c r="R3270" s="44">
        <v>21771</v>
      </c>
      <c r="S3270" s="44">
        <v>21771</v>
      </c>
      <c r="T3270" s="44">
        <f t="shared" si="2255"/>
        <v>0</v>
      </c>
      <c r="U3270" s="44"/>
      <c r="V3270" s="44"/>
      <c r="W3270" s="44"/>
      <c r="X3270" s="44">
        <f t="shared" si="2256"/>
        <v>21771</v>
      </c>
      <c r="Y3270" s="209">
        <f t="shared" si="2252"/>
        <v>100</v>
      </c>
    </row>
    <row r="3271" spans="1:25">
      <c r="A3271" s="23" t="s">
        <v>786</v>
      </c>
      <c r="B3271" s="23" t="s">
        <v>172</v>
      </c>
      <c r="C3271" s="23" t="s">
        <v>1285</v>
      </c>
      <c r="D3271" s="23" t="s">
        <v>1286</v>
      </c>
      <c r="E3271" s="22">
        <v>6112</v>
      </c>
      <c r="F3271" s="23" t="s">
        <v>1291</v>
      </c>
      <c r="G3271" s="128" t="s">
        <v>3378</v>
      </c>
      <c r="H3271" s="32" t="s">
        <v>15</v>
      </c>
      <c r="I3271" s="44">
        <f t="shared" si="2257"/>
        <v>0</v>
      </c>
      <c r="J3271" s="44">
        <v>0</v>
      </c>
      <c r="K3271" s="44">
        <f t="shared" si="2259"/>
        <v>0</v>
      </c>
      <c r="L3271" s="44">
        <v>0</v>
      </c>
      <c r="M3271" s="44">
        <v>0</v>
      </c>
      <c r="N3271" s="44">
        <v>0</v>
      </c>
      <c r="O3271" s="44">
        <v>0</v>
      </c>
      <c r="P3271" s="44">
        <v>0</v>
      </c>
      <c r="Q3271" s="44">
        <v>0</v>
      </c>
      <c r="R3271" s="44">
        <v>0</v>
      </c>
      <c r="S3271" s="44">
        <v>0</v>
      </c>
      <c r="T3271" s="44">
        <f t="shared" si="2255"/>
        <v>0</v>
      </c>
      <c r="U3271" s="44"/>
      <c r="V3271" s="44"/>
      <c r="W3271" s="44"/>
      <c r="X3271" s="44">
        <f t="shared" si="2256"/>
        <v>0</v>
      </c>
      <c r="Y3271" s="209">
        <f t="shared" si="2252"/>
        <v>0</v>
      </c>
    </row>
    <row r="3272" spans="1:25">
      <c r="A3272" s="23" t="s">
        <v>786</v>
      </c>
      <c r="B3272" s="23" t="s">
        <v>172</v>
      </c>
      <c r="C3272" s="23" t="s">
        <v>1285</v>
      </c>
      <c r="D3272" s="23" t="s">
        <v>1286</v>
      </c>
      <c r="E3272" s="22">
        <v>6112</v>
      </c>
      <c r="F3272" s="23" t="s">
        <v>1292</v>
      </c>
      <c r="G3272" s="128" t="s">
        <v>3378</v>
      </c>
      <c r="H3272" s="32" t="s">
        <v>18</v>
      </c>
      <c r="I3272" s="44">
        <f t="shared" si="2257"/>
        <v>12900</v>
      </c>
      <c r="J3272" s="44">
        <v>12900</v>
      </c>
      <c r="K3272" s="44">
        <f t="shared" si="2259"/>
        <v>0</v>
      </c>
      <c r="L3272" s="44">
        <v>0</v>
      </c>
      <c r="M3272" s="44">
        <v>0</v>
      </c>
      <c r="N3272" s="44">
        <v>0</v>
      </c>
      <c r="O3272" s="44">
        <v>0</v>
      </c>
      <c r="P3272" s="44">
        <v>0</v>
      </c>
      <c r="Q3272" s="44">
        <v>8900</v>
      </c>
      <c r="R3272" s="44">
        <v>8900</v>
      </c>
      <c r="S3272" s="44">
        <v>8900</v>
      </c>
      <c r="T3272" s="44">
        <f t="shared" si="2255"/>
        <v>0</v>
      </c>
      <c r="U3272" s="44"/>
      <c r="V3272" s="44"/>
      <c r="W3272" s="44"/>
      <c r="X3272" s="44">
        <f t="shared" si="2256"/>
        <v>8900</v>
      </c>
      <c r="Y3272" s="209">
        <f t="shared" si="2252"/>
        <v>100</v>
      </c>
    </row>
    <row r="3273" spans="1:25">
      <c r="A3273" s="23" t="s">
        <v>786</v>
      </c>
      <c r="B3273" s="23" t="s">
        <v>172</v>
      </c>
      <c r="C3273" s="23" t="s">
        <v>1285</v>
      </c>
      <c r="D3273" s="23" t="s">
        <v>1286</v>
      </c>
      <c r="E3273" s="21" t="s">
        <v>139</v>
      </c>
      <c r="F3273" s="21" t="s">
        <v>0</v>
      </c>
      <c r="G3273" s="150" t="s">
        <v>0</v>
      </c>
      <c r="H3273" s="21" t="s">
        <v>21</v>
      </c>
      <c r="I3273" s="66">
        <f t="shared" si="2257"/>
        <v>95327</v>
      </c>
      <c r="J3273" s="66">
        <f t="shared" ref="J3273:X3273" si="2261">SUM(J3274)</f>
        <v>95327</v>
      </c>
      <c r="K3273" s="66">
        <f t="shared" si="2259"/>
        <v>0</v>
      </c>
      <c r="L3273" s="66">
        <f t="shared" si="2261"/>
        <v>0</v>
      </c>
      <c r="M3273" s="66">
        <f t="shared" si="2261"/>
        <v>0</v>
      </c>
      <c r="N3273" s="66">
        <f t="shared" si="2261"/>
        <v>0</v>
      </c>
      <c r="O3273" s="66">
        <f t="shared" si="2261"/>
        <v>0</v>
      </c>
      <c r="P3273" s="66">
        <f t="shared" si="2261"/>
        <v>0</v>
      </c>
      <c r="Q3273" s="66">
        <f t="shared" si="2261"/>
        <v>99888</v>
      </c>
      <c r="R3273" s="66">
        <f t="shared" si="2261"/>
        <v>99888</v>
      </c>
      <c r="S3273" s="66">
        <f t="shared" si="2261"/>
        <v>81261</v>
      </c>
      <c r="T3273" s="66">
        <f t="shared" si="2261"/>
        <v>18626.5</v>
      </c>
      <c r="U3273" s="66">
        <f t="shared" si="2261"/>
        <v>9313.5</v>
      </c>
      <c r="V3273" s="66">
        <f t="shared" si="2261"/>
        <v>9313</v>
      </c>
      <c r="W3273" s="66">
        <f t="shared" si="2261"/>
        <v>0</v>
      </c>
      <c r="X3273" s="66">
        <f t="shared" si="2261"/>
        <v>99887.5</v>
      </c>
      <c r="Y3273" s="208">
        <f t="shared" si="2252"/>
        <v>99.999499439372102</v>
      </c>
    </row>
    <row r="3274" spans="1:25">
      <c r="A3274" s="23" t="s">
        <v>786</v>
      </c>
      <c r="B3274" s="23" t="s">
        <v>172</v>
      </c>
      <c r="C3274" s="23" t="s">
        <v>1285</v>
      </c>
      <c r="D3274" s="23" t="s">
        <v>1286</v>
      </c>
      <c r="E3274" s="22">
        <v>6121</v>
      </c>
      <c r="F3274" s="23"/>
      <c r="G3274" s="128" t="s">
        <v>3378</v>
      </c>
      <c r="H3274" s="32" t="s">
        <v>22</v>
      </c>
      <c r="I3274" s="44">
        <f t="shared" si="2257"/>
        <v>95327</v>
      </c>
      <c r="J3274" s="44">
        <v>95327</v>
      </c>
      <c r="K3274" s="44">
        <f t="shared" si="2259"/>
        <v>0</v>
      </c>
      <c r="L3274" s="44">
        <v>0</v>
      </c>
      <c r="M3274" s="44">
        <v>0</v>
      </c>
      <c r="N3274" s="44">
        <v>0</v>
      </c>
      <c r="O3274" s="44">
        <v>0</v>
      </c>
      <c r="P3274" s="44">
        <v>0</v>
      </c>
      <c r="Q3274" s="44">
        <v>99888</v>
      </c>
      <c r="R3274" s="44">
        <v>99888</v>
      </c>
      <c r="S3274" s="44">
        <v>81261</v>
      </c>
      <c r="T3274" s="44">
        <f t="shared" si="2255"/>
        <v>18626.5</v>
      </c>
      <c r="U3274" s="44">
        <v>9313.5</v>
      </c>
      <c r="V3274" s="44">
        <v>9313</v>
      </c>
      <c r="W3274" s="44">
        <v>0</v>
      </c>
      <c r="X3274" s="44">
        <f t="shared" si="2256"/>
        <v>99887.5</v>
      </c>
      <c r="Y3274" s="209">
        <f t="shared" si="2252"/>
        <v>99.999499439372102</v>
      </c>
    </row>
    <row r="3275" spans="1:25">
      <c r="A3275" s="23" t="s">
        <v>786</v>
      </c>
      <c r="B3275" s="23" t="s">
        <v>172</v>
      </c>
      <c r="C3275" s="23" t="s">
        <v>1285</v>
      </c>
      <c r="D3275" s="23" t="s">
        <v>1286</v>
      </c>
      <c r="E3275" s="21" t="s">
        <v>141</v>
      </c>
      <c r="F3275" s="21" t="s">
        <v>0</v>
      </c>
      <c r="G3275" s="150" t="s">
        <v>0</v>
      </c>
      <c r="H3275" s="21" t="s">
        <v>23</v>
      </c>
      <c r="I3275" s="66">
        <f t="shared" si="2257"/>
        <v>65778</v>
      </c>
      <c r="J3275" s="66">
        <f t="shared" ref="J3275:P3275" si="2262">SUM(J3276:J3282)</f>
        <v>55163</v>
      </c>
      <c r="K3275" s="66">
        <f t="shared" si="2259"/>
        <v>10615</v>
      </c>
      <c r="L3275" s="66">
        <f t="shared" si="2262"/>
        <v>10000</v>
      </c>
      <c r="M3275" s="66">
        <f t="shared" si="2262"/>
        <v>0</v>
      </c>
      <c r="N3275" s="66">
        <f t="shared" si="2262"/>
        <v>615</v>
      </c>
      <c r="O3275" s="66">
        <f t="shared" si="2262"/>
        <v>0</v>
      </c>
      <c r="P3275" s="66">
        <f t="shared" si="2262"/>
        <v>0</v>
      </c>
      <c r="Q3275" s="66">
        <f>SUM(Q3276:Q3282)</f>
        <v>76918</v>
      </c>
      <c r="R3275" s="66">
        <f>SUM(R3276:R3282)</f>
        <v>66303</v>
      </c>
      <c r="S3275" s="66">
        <f>SUM(S3276:S3282)</f>
        <v>62136</v>
      </c>
      <c r="T3275" s="66">
        <f t="shared" ref="T3275:X3275" si="2263">SUM(T3276:T3282)</f>
        <v>4067</v>
      </c>
      <c r="U3275" s="66">
        <f t="shared" si="2263"/>
        <v>1993</v>
      </c>
      <c r="V3275" s="66">
        <f t="shared" si="2263"/>
        <v>1187</v>
      </c>
      <c r="W3275" s="66">
        <f t="shared" si="2263"/>
        <v>887</v>
      </c>
      <c r="X3275" s="66">
        <f t="shared" si="2263"/>
        <v>66203</v>
      </c>
      <c r="Y3275" s="208">
        <f t="shared" si="2252"/>
        <v>99.849177261964016</v>
      </c>
    </row>
    <row r="3276" spans="1:25">
      <c r="A3276" s="23" t="s">
        <v>786</v>
      </c>
      <c r="B3276" s="23" t="s">
        <v>172</v>
      </c>
      <c r="C3276" s="23" t="s">
        <v>1285</v>
      </c>
      <c r="D3276" s="23" t="s">
        <v>1286</v>
      </c>
      <c r="E3276" s="22">
        <v>6131</v>
      </c>
      <c r="F3276" s="23"/>
      <c r="G3276" s="128" t="s">
        <v>3378</v>
      </c>
      <c r="H3276" s="32" t="s">
        <v>24</v>
      </c>
      <c r="I3276" s="44">
        <f t="shared" si="2257"/>
        <v>200</v>
      </c>
      <c r="J3276" s="44">
        <v>200</v>
      </c>
      <c r="K3276" s="44">
        <f t="shared" si="2259"/>
        <v>0</v>
      </c>
      <c r="L3276" s="44">
        <v>0</v>
      </c>
      <c r="M3276" s="44">
        <v>0</v>
      </c>
      <c r="N3276" s="44">
        <v>0</v>
      </c>
      <c r="O3276" s="44">
        <v>0</v>
      </c>
      <c r="P3276" s="44">
        <v>0</v>
      </c>
      <c r="Q3276" s="44">
        <v>200</v>
      </c>
      <c r="R3276" s="44">
        <v>200</v>
      </c>
      <c r="S3276" s="44">
        <v>140</v>
      </c>
      <c r="T3276" s="44">
        <f t="shared" si="2255"/>
        <v>60</v>
      </c>
      <c r="U3276" s="44">
        <v>60</v>
      </c>
      <c r="V3276" s="44"/>
      <c r="W3276" s="44"/>
      <c r="X3276" s="44">
        <f t="shared" si="2256"/>
        <v>200</v>
      </c>
      <c r="Y3276" s="209">
        <f t="shared" si="2252"/>
        <v>100</v>
      </c>
    </row>
    <row r="3277" spans="1:25">
      <c r="A3277" s="23" t="s">
        <v>786</v>
      </c>
      <c r="B3277" s="23" t="s">
        <v>172</v>
      </c>
      <c r="C3277" s="23" t="s">
        <v>1285</v>
      </c>
      <c r="D3277" s="23" t="s">
        <v>1286</v>
      </c>
      <c r="E3277" s="22">
        <v>6132</v>
      </c>
      <c r="F3277" s="23"/>
      <c r="G3277" s="128" t="s">
        <v>3378</v>
      </c>
      <c r="H3277" s="32" t="s">
        <v>25</v>
      </c>
      <c r="I3277" s="44">
        <f t="shared" si="2257"/>
        <v>33425</v>
      </c>
      <c r="J3277" s="44">
        <v>27750</v>
      </c>
      <c r="K3277" s="44">
        <f t="shared" si="2259"/>
        <v>5675</v>
      </c>
      <c r="L3277" s="44">
        <v>5675</v>
      </c>
      <c r="M3277" s="44">
        <v>0</v>
      </c>
      <c r="N3277" s="44">
        <v>0</v>
      </c>
      <c r="O3277" s="44">
        <v>0</v>
      </c>
      <c r="P3277" s="44">
        <v>0</v>
      </c>
      <c r="Q3277" s="44">
        <v>37425</v>
      </c>
      <c r="R3277" s="44">
        <v>31750</v>
      </c>
      <c r="S3277" s="44">
        <v>31750</v>
      </c>
      <c r="T3277" s="44">
        <f t="shared" si="2255"/>
        <v>0</v>
      </c>
      <c r="U3277" s="44"/>
      <c r="V3277" s="44"/>
      <c r="W3277" s="44"/>
      <c r="X3277" s="44">
        <f t="shared" si="2256"/>
        <v>31750</v>
      </c>
      <c r="Y3277" s="209">
        <f t="shared" si="2252"/>
        <v>100</v>
      </c>
    </row>
    <row r="3278" spans="1:25">
      <c r="A3278" s="23" t="s">
        <v>786</v>
      </c>
      <c r="B3278" s="23" t="s">
        <v>172</v>
      </c>
      <c r="C3278" s="23" t="s">
        <v>1285</v>
      </c>
      <c r="D3278" s="23" t="s">
        <v>1286</v>
      </c>
      <c r="E3278" s="22">
        <v>6133</v>
      </c>
      <c r="F3278" s="23"/>
      <c r="G3278" s="128" t="s">
        <v>3378</v>
      </c>
      <c r="H3278" s="32" t="s">
        <v>26</v>
      </c>
      <c r="I3278" s="44">
        <f t="shared" si="2257"/>
        <v>11550</v>
      </c>
      <c r="J3278" s="44">
        <v>11550</v>
      </c>
      <c r="K3278" s="44">
        <f t="shared" si="2259"/>
        <v>0</v>
      </c>
      <c r="L3278" s="44">
        <v>0</v>
      </c>
      <c r="M3278" s="44">
        <v>0</v>
      </c>
      <c r="N3278" s="44">
        <v>0</v>
      </c>
      <c r="O3278" s="44">
        <v>0</v>
      </c>
      <c r="P3278" s="44">
        <v>0</v>
      </c>
      <c r="Q3278" s="44">
        <v>11550</v>
      </c>
      <c r="R3278" s="44">
        <v>11550</v>
      </c>
      <c r="S3278" s="44">
        <v>8889</v>
      </c>
      <c r="T3278" s="44">
        <f t="shared" si="2255"/>
        <v>2661</v>
      </c>
      <c r="U3278" s="44">
        <v>887</v>
      </c>
      <c r="V3278" s="44">
        <v>887</v>
      </c>
      <c r="W3278" s="44">
        <v>887</v>
      </c>
      <c r="X3278" s="44">
        <f t="shared" si="2256"/>
        <v>11550</v>
      </c>
      <c r="Y3278" s="209">
        <f t="shared" si="2252"/>
        <v>100</v>
      </c>
    </row>
    <row r="3279" spans="1:25">
      <c r="A3279" s="23" t="s">
        <v>786</v>
      </c>
      <c r="B3279" s="23" t="s">
        <v>172</v>
      </c>
      <c r="C3279" s="23" t="s">
        <v>1285</v>
      </c>
      <c r="D3279" s="23" t="s">
        <v>1286</v>
      </c>
      <c r="E3279" s="22">
        <v>6134</v>
      </c>
      <c r="F3279" s="23"/>
      <c r="G3279" s="128" t="s">
        <v>3378</v>
      </c>
      <c r="H3279" s="32" t="s">
        <v>27</v>
      </c>
      <c r="I3279" s="44">
        <f t="shared" si="2257"/>
        <v>6000</v>
      </c>
      <c r="J3279" s="44">
        <v>6000</v>
      </c>
      <c r="K3279" s="44">
        <f t="shared" si="2259"/>
        <v>0</v>
      </c>
      <c r="L3279" s="44">
        <v>0</v>
      </c>
      <c r="M3279" s="44">
        <v>0</v>
      </c>
      <c r="N3279" s="44">
        <v>0</v>
      </c>
      <c r="O3279" s="44">
        <v>0</v>
      </c>
      <c r="P3279" s="44">
        <v>0</v>
      </c>
      <c r="Q3279" s="44">
        <v>6000</v>
      </c>
      <c r="R3279" s="44">
        <v>6000</v>
      </c>
      <c r="S3279" s="44">
        <v>5500</v>
      </c>
      <c r="T3279" s="44">
        <f t="shared" si="2255"/>
        <v>500</v>
      </c>
      <c r="U3279" s="44">
        <v>500</v>
      </c>
      <c r="V3279" s="44"/>
      <c r="W3279" s="44"/>
      <c r="X3279" s="44">
        <f t="shared" si="2256"/>
        <v>6000</v>
      </c>
      <c r="Y3279" s="209">
        <f t="shared" si="2252"/>
        <v>100</v>
      </c>
    </row>
    <row r="3280" spans="1:25">
      <c r="A3280" s="23" t="s">
        <v>786</v>
      </c>
      <c r="B3280" s="23" t="s">
        <v>172</v>
      </c>
      <c r="C3280" s="23" t="s">
        <v>1285</v>
      </c>
      <c r="D3280" s="23" t="s">
        <v>1286</v>
      </c>
      <c r="E3280" s="22">
        <v>6135</v>
      </c>
      <c r="F3280" s="23"/>
      <c r="G3280" s="128" t="s">
        <v>3378</v>
      </c>
      <c r="H3280" s="32" t="s">
        <v>28</v>
      </c>
      <c r="I3280" s="44">
        <f t="shared" si="2257"/>
        <v>225</v>
      </c>
      <c r="J3280" s="44">
        <v>225</v>
      </c>
      <c r="K3280" s="44">
        <f t="shared" si="2259"/>
        <v>0</v>
      </c>
      <c r="L3280" s="44">
        <v>0</v>
      </c>
      <c r="M3280" s="44">
        <v>0</v>
      </c>
      <c r="N3280" s="44">
        <v>0</v>
      </c>
      <c r="O3280" s="44">
        <v>0</v>
      </c>
      <c r="P3280" s="44">
        <v>0</v>
      </c>
      <c r="Q3280" s="44">
        <v>225</v>
      </c>
      <c r="R3280" s="44">
        <v>225</v>
      </c>
      <c r="S3280" s="44">
        <v>225</v>
      </c>
      <c r="T3280" s="44">
        <f t="shared" si="2255"/>
        <v>0</v>
      </c>
      <c r="U3280" s="44"/>
      <c r="V3280" s="44"/>
      <c r="W3280" s="44"/>
      <c r="X3280" s="44">
        <f t="shared" si="2256"/>
        <v>225</v>
      </c>
      <c r="Y3280" s="209">
        <f t="shared" si="2252"/>
        <v>100</v>
      </c>
    </row>
    <row r="3281" spans="1:25">
      <c r="A3281" s="23" t="s">
        <v>786</v>
      </c>
      <c r="B3281" s="23" t="s">
        <v>172</v>
      </c>
      <c r="C3281" s="23" t="s">
        <v>1285</v>
      </c>
      <c r="D3281" s="23" t="s">
        <v>1286</v>
      </c>
      <c r="E3281" s="22">
        <v>6137</v>
      </c>
      <c r="F3281" s="23"/>
      <c r="G3281" s="128" t="s">
        <v>3378</v>
      </c>
      <c r="H3281" s="32" t="s">
        <v>30</v>
      </c>
      <c r="I3281" s="44">
        <f t="shared" si="2257"/>
        <v>3000</v>
      </c>
      <c r="J3281" s="44">
        <v>3000</v>
      </c>
      <c r="K3281" s="44">
        <f t="shared" si="2259"/>
        <v>0</v>
      </c>
      <c r="L3281" s="44">
        <v>0</v>
      </c>
      <c r="M3281" s="44">
        <v>0</v>
      </c>
      <c r="N3281" s="44">
        <v>0</v>
      </c>
      <c r="O3281" s="44">
        <v>0</v>
      </c>
      <c r="P3281" s="44">
        <v>0</v>
      </c>
      <c r="Q3281" s="44">
        <v>3000</v>
      </c>
      <c r="R3281" s="44">
        <v>3000</v>
      </c>
      <c r="S3281" s="44">
        <v>2350</v>
      </c>
      <c r="T3281" s="44">
        <f t="shared" si="2255"/>
        <v>650</v>
      </c>
      <c r="U3281" s="44">
        <v>350</v>
      </c>
      <c r="V3281" s="44">
        <v>300</v>
      </c>
      <c r="W3281" s="44"/>
      <c r="X3281" s="44">
        <f t="shared" si="2256"/>
        <v>3000</v>
      </c>
      <c r="Y3281" s="209">
        <f t="shared" si="2252"/>
        <v>100</v>
      </c>
    </row>
    <row r="3282" spans="1:25">
      <c r="A3282" s="20" t="s">
        <v>786</v>
      </c>
      <c r="B3282" s="20" t="s">
        <v>172</v>
      </c>
      <c r="C3282" s="20" t="s">
        <v>1285</v>
      </c>
      <c r="D3282" s="20" t="s">
        <v>1286</v>
      </c>
      <c r="E3282" s="20" t="s">
        <v>144</v>
      </c>
      <c r="F3282" s="23" t="s">
        <v>0</v>
      </c>
      <c r="G3282" s="154" t="s">
        <v>0</v>
      </c>
      <c r="H3282" s="21" t="s">
        <v>32</v>
      </c>
      <c r="I3282" s="66">
        <f t="shared" si="2257"/>
        <v>11378</v>
      </c>
      <c r="J3282" s="66">
        <f t="shared" ref="J3282:P3282" si="2264">SUM(J3283:J3285)</f>
        <v>6438</v>
      </c>
      <c r="K3282" s="66">
        <f t="shared" si="2259"/>
        <v>4940</v>
      </c>
      <c r="L3282" s="66">
        <f t="shared" si="2264"/>
        <v>4325</v>
      </c>
      <c r="M3282" s="66">
        <f t="shared" si="2264"/>
        <v>0</v>
      </c>
      <c r="N3282" s="66">
        <f t="shared" si="2264"/>
        <v>615</v>
      </c>
      <c r="O3282" s="66">
        <f t="shared" si="2264"/>
        <v>0</v>
      </c>
      <c r="P3282" s="66">
        <f t="shared" si="2264"/>
        <v>0</v>
      </c>
      <c r="Q3282" s="66">
        <f>SUM(Q3283:Q3285)</f>
        <v>18518</v>
      </c>
      <c r="R3282" s="66">
        <f>SUM(R3283:R3285)</f>
        <v>13578</v>
      </c>
      <c r="S3282" s="66">
        <f>SUM(S3283:S3285)</f>
        <v>13282</v>
      </c>
      <c r="T3282" s="66">
        <f t="shared" ref="T3282:X3282" si="2265">SUM(T3283:T3285)</f>
        <v>196</v>
      </c>
      <c r="U3282" s="66">
        <f t="shared" si="2265"/>
        <v>196</v>
      </c>
      <c r="V3282" s="66">
        <f t="shared" si="2265"/>
        <v>0</v>
      </c>
      <c r="W3282" s="66">
        <f t="shared" si="2265"/>
        <v>0</v>
      </c>
      <c r="X3282" s="66">
        <f t="shared" si="2265"/>
        <v>13478</v>
      </c>
      <c r="Y3282" s="208">
        <f t="shared" si="2252"/>
        <v>99.263514508764175</v>
      </c>
    </row>
    <row r="3283" spans="1:25">
      <c r="A3283" s="23" t="s">
        <v>786</v>
      </c>
      <c r="B3283" s="23" t="s">
        <v>172</v>
      </c>
      <c r="C3283" s="23" t="s">
        <v>1285</v>
      </c>
      <c r="D3283" s="23" t="s">
        <v>1286</v>
      </c>
      <c r="E3283" s="22">
        <v>6139</v>
      </c>
      <c r="F3283" s="23"/>
      <c r="G3283" s="128" t="s">
        <v>3378</v>
      </c>
      <c r="H3283" s="32" t="s">
        <v>32</v>
      </c>
      <c r="I3283" s="44">
        <f t="shared" si="2257"/>
        <v>8278</v>
      </c>
      <c r="J3283" s="44">
        <v>3338</v>
      </c>
      <c r="K3283" s="44">
        <f t="shared" si="2259"/>
        <v>4940</v>
      </c>
      <c r="L3283" s="44">
        <v>4325</v>
      </c>
      <c r="M3283" s="44">
        <v>0</v>
      </c>
      <c r="N3283" s="44">
        <v>615</v>
      </c>
      <c r="O3283" s="44">
        <v>0</v>
      </c>
      <c r="P3283" s="44">
        <v>0</v>
      </c>
      <c r="Q3283" s="44">
        <v>15278</v>
      </c>
      <c r="R3283" s="44">
        <v>10338</v>
      </c>
      <c r="S3283" s="44">
        <v>10338</v>
      </c>
      <c r="T3283" s="44">
        <f t="shared" si="2255"/>
        <v>0</v>
      </c>
      <c r="U3283" s="44"/>
      <c r="V3283" s="44"/>
      <c r="W3283" s="44"/>
      <c r="X3283" s="44">
        <f t="shared" si="2256"/>
        <v>10338</v>
      </c>
      <c r="Y3283" s="209">
        <f t="shared" si="2252"/>
        <v>100</v>
      </c>
    </row>
    <row r="3284" spans="1:25">
      <c r="A3284" s="23" t="s">
        <v>786</v>
      </c>
      <c r="B3284" s="23" t="s">
        <v>172</v>
      </c>
      <c r="C3284" s="23" t="s">
        <v>1285</v>
      </c>
      <c r="D3284" s="23" t="s">
        <v>1286</v>
      </c>
      <c r="E3284" s="22">
        <v>6139</v>
      </c>
      <c r="F3284" s="23" t="s">
        <v>1293</v>
      </c>
      <c r="G3284" s="128" t="s">
        <v>3378</v>
      </c>
      <c r="H3284" s="32" t="s">
        <v>152</v>
      </c>
      <c r="I3284" s="44">
        <f t="shared" si="2257"/>
        <v>3000</v>
      </c>
      <c r="J3284" s="44">
        <v>3000</v>
      </c>
      <c r="K3284" s="44">
        <f t="shared" si="2259"/>
        <v>0</v>
      </c>
      <c r="L3284" s="44">
        <v>0</v>
      </c>
      <c r="M3284" s="44">
        <v>0</v>
      </c>
      <c r="N3284" s="44">
        <v>0</v>
      </c>
      <c r="O3284" s="44">
        <v>0</v>
      </c>
      <c r="P3284" s="44">
        <v>0</v>
      </c>
      <c r="Q3284" s="44">
        <v>3140</v>
      </c>
      <c r="R3284" s="44">
        <v>3140</v>
      </c>
      <c r="S3284" s="44">
        <v>2944</v>
      </c>
      <c r="T3284" s="44">
        <f t="shared" si="2255"/>
        <v>196</v>
      </c>
      <c r="U3284" s="44">
        <v>196</v>
      </c>
      <c r="V3284" s="44"/>
      <c r="W3284" s="44"/>
      <c r="X3284" s="44">
        <f t="shared" si="2256"/>
        <v>3140</v>
      </c>
      <c r="Y3284" s="209">
        <f t="shared" si="2252"/>
        <v>100</v>
      </c>
    </row>
    <row r="3285" spans="1:25">
      <c r="A3285" s="23" t="s">
        <v>786</v>
      </c>
      <c r="B3285" s="23" t="s">
        <v>172</v>
      </c>
      <c r="C3285" s="23" t="s">
        <v>1285</v>
      </c>
      <c r="D3285" s="23" t="s">
        <v>1286</v>
      </c>
      <c r="E3285" s="22">
        <v>6139</v>
      </c>
      <c r="F3285" s="23" t="s">
        <v>1294</v>
      </c>
      <c r="G3285" s="128" t="s">
        <v>3378</v>
      </c>
      <c r="H3285" s="32" t="s">
        <v>158</v>
      </c>
      <c r="I3285" s="44">
        <f t="shared" si="2257"/>
        <v>100</v>
      </c>
      <c r="J3285" s="44">
        <v>100</v>
      </c>
      <c r="K3285" s="44">
        <f t="shared" si="2259"/>
        <v>0</v>
      </c>
      <c r="L3285" s="44">
        <v>0</v>
      </c>
      <c r="M3285" s="44">
        <v>0</v>
      </c>
      <c r="N3285" s="44">
        <v>0</v>
      </c>
      <c r="O3285" s="44">
        <v>0</v>
      </c>
      <c r="P3285" s="44">
        <v>0</v>
      </c>
      <c r="Q3285" s="44">
        <v>100</v>
      </c>
      <c r="R3285" s="44">
        <v>100</v>
      </c>
      <c r="S3285" s="44">
        <v>0</v>
      </c>
      <c r="T3285" s="44">
        <f t="shared" si="2255"/>
        <v>0</v>
      </c>
      <c r="U3285" s="44"/>
      <c r="V3285" s="44"/>
      <c r="W3285" s="44"/>
      <c r="X3285" s="44">
        <f t="shared" si="2256"/>
        <v>0</v>
      </c>
      <c r="Y3285" s="209">
        <f t="shared" si="2252"/>
        <v>0</v>
      </c>
    </row>
    <row r="3286" spans="1:25" ht="20.399999999999999">
      <c r="A3286" s="20" t="s">
        <v>0</v>
      </c>
      <c r="B3286" s="20" t="s">
        <v>0</v>
      </c>
      <c r="C3286" s="20" t="s">
        <v>0</v>
      </c>
      <c r="D3286" s="21" t="s">
        <v>0</v>
      </c>
      <c r="E3286" s="21" t="s">
        <v>0</v>
      </c>
      <c r="F3286" s="21" t="s">
        <v>0</v>
      </c>
      <c r="G3286" s="150" t="s">
        <v>0</v>
      </c>
      <c r="H3286" s="30" t="s">
        <v>42</v>
      </c>
      <c r="I3286" s="31">
        <f t="shared" si="2257"/>
        <v>100</v>
      </c>
      <c r="J3286" s="31">
        <f t="shared" ref="J3286:X3287" si="2266">SUM(J3287)</f>
        <v>100</v>
      </c>
      <c r="K3286" s="31">
        <f t="shared" si="2259"/>
        <v>0</v>
      </c>
      <c r="L3286" s="31">
        <f t="shared" si="2266"/>
        <v>0</v>
      </c>
      <c r="M3286" s="31">
        <f t="shared" si="2266"/>
        <v>0</v>
      </c>
      <c r="N3286" s="31">
        <f t="shared" si="2266"/>
        <v>0</v>
      </c>
      <c r="O3286" s="31">
        <f t="shared" si="2266"/>
        <v>0</v>
      </c>
      <c r="P3286" s="31">
        <f t="shared" si="2266"/>
        <v>0</v>
      </c>
      <c r="Q3286" s="31">
        <f t="shared" si="2266"/>
        <v>950</v>
      </c>
      <c r="R3286" s="31">
        <f t="shared" si="2266"/>
        <v>950</v>
      </c>
      <c r="S3286" s="31">
        <f t="shared" si="2266"/>
        <v>850</v>
      </c>
      <c r="T3286" s="31">
        <f t="shared" si="2266"/>
        <v>0</v>
      </c>
      <c r="U3286" s="31">
        <f t="shared" si="2266"/>
        <v>0</v>
      </c>
      <c r="V3286" s="31">
        <f t="shared" si="2266"/>
        <v>0</v>
      </c>
      <c r="W3286" s="31">
        <f t="shared" si="2266"/>
        <v>0</v>
      </c>
      <c r="X3286" s="31">
        <f t="shared" si="2266"/>
        <v>850</v>
      </c>
      <c r="Y3286" s="220">
        <f t="shared" si="2252"/>
        <v>89.473684210526315</v>
      </c>
    </row>
    <row r="3287" spans="1:25">
      <c r="A3287" s="23" t="s">
        <v>786</v>
      </c>
      <c r="B3287" s="23" t="s">
        <v>172</v>
      </c>
      <c r="C3287" s="23" t="s">
        <v>1285</v>
      </c>
      <c r="D3287" s="23" t="s">
        <v>1286</v>
      </c>
      <c r="E3287" s="21" t="s">
        <v>159</v>
      </c>
      <c r="F3287" s="21" t="s">
        <v>0</v>
      </c>
      <c r="G3287" s="150" t="s">
        <v>0</v>
      </c>
      <c r="H3287" s="21" t="s">
        <v>34</v>
      </c>
      <c r="I3287" s="66">
        <f t="shared" si="2257"/>
        <v>100</v>
      </c>
      <c r="J3287" s="66">
        <f t="shared" si="2266"/>
        <v>100</v>
      </c>
      <c r="K3287" s="66">
        <f t="shared" si="2259"/>
        <v>0</v>
      </c>
      <c r="L3287" s="66">
        <f t="shared" si="2266"/>
        <v>0</v>
      </c>
      <c r="M3287" s="66">
        <f t="shared" si="2266"/>
        <v>0</v>
      </c>
      <c r="N3287" s="66">
        <f t="shared" si="2266"/>
        <v>0</v>
      </c>
      <c r="O3287" s="66">
        <f t="shared" si="2266"/>
        <v>0</v>
      </c>
      <c r="P3287" s="66">
        <f t="shared" si="2266"/>
        <v>0</v>
      </c>
      <c r="Q3287" s="66">
        <f t="shared" si="2266"/>
        <v>950</v>
      </c>
      <c r="R3287" s="66">
        <f t="shared" si="2266"/>
        <v>950</v>
      </c>
      <c r="S3287" s="66">
        <f t="shared" si="2266"/>
        <v>850</v>
      </c>
      <c r="T3287" s="66">
        <f t="shared" si="2266"/>
        <v>0</v>
      </c>
      <c r="U3287" s="66">
        <f t="shared" si="2266"/>
        <v>0</v>
      </c>
      <c r="V3287" s="66">
        <f t="shared" si="2266"/>
        <v>0</v>
      </c>
      <c r="W3287" s="66">
        <f t="shared" si="2266"/>
        <v>0</v>
      </c>
      <c r="X3287" s="66">
        <f t="shared" si="2266"/>
        <v>850</v>
      </c>
      <c r="Y3287" s="208">
        <f t="shared" si="2252"/>
        <v>89.473684210526315</v>
      </c>
    </row>
    <row r="3288" spans="1:25">
      <c r="A3288" s="23" t="s">
        <v>786</v>
      </c>
      <c r="B3288" s="23" t="s">
        <v>172</v>
      </c>
      <c r="C3288" s="23" t="s">
        <v>1285</v>
      </c>
      <c r="D3288" s="23" t="s">
        <v>1286</v>
      </c>
      <c r="E3288" s="22">
        <v>6148</v>
      </c>
      <c r="F3288" s="23"/>
      <c r="G3288" s="128" t="s">
        <v>3378</v>
      </c>
      <c r="H3288" s="32" t="s">
        <v>41</v>
      </c>
      <c r="I3288" s="44">
        <f t="shared" si="2257"/>
        <v>100</v>
      </c>
      <c r="J3288" s="44">
        <v>100</v>
      </c>
      <c r="K3288" s="44">
        <f t="shared" si="2259"/>
        <v>0</v>
      </c>
      <c r="L3288" s="44">
        <v>0</v>
      </c>
      <c r="M3288" s="44">
        <v>0</v>
      </c>
      <c r="N3288" s="44">
        <v>0</v>
      </c>
      <c r="O3288" s="44">
        <v>0</v>
      </c>
      <c r="P3288" s="44">
        <v>0</v>
      </c>
      <c r="Q3288" s="44">
        <v>950</v>
      </c>
      <c r="R3288" s="44">
        <v>950</v>
      </c>
      <c r="S3288" s="44">
        <v>850</v>
      </c>
      <c r="T3288" s="44">
        <f t="shared" si="2255"/>
        <v>0</v>
      </c>
      <c r="U3288" s="44"/>
      <c r="V3288" s="44"/>
      <c r="W3288" s="44"/>
      <c r="X3288" s="44">
        <f t="shared" si="2256"/>
        <v>850</v>
      </c>
      <c r="Y3288" s="209">
        <f t="shared" si="2252"/>
        <v>89.473684210526315</v>
      </c>
    </row>
    <row r="3289" spans="1:25" ht="20.399999999999999">
      <c r="A3289" s="20" t="s">
        <v>0</v>
      </c>
      <c r="B3289" s="20" t="s">
        <v>0</v>
      </c>
      <c r="C3289" s="20" t="s">
        <v>0</v>
      </c>
      <c r="D3289" s="21" t="s">
        <v>0</v>
      </c>
      <c r="E3289" s="21" t="s">
        <v>0</v>
      </c>
      <c r="F3289" s="21" t="s">
        <v>0</v>
      </c>
      <c r="G3289" s="150" t="s">
        <v>0</v>
      </c>
      <c r="H3289" s="30" t="s">
        <v>60</v>
      </c>
      <c r="I3289" s="31">
        <f t="shared" si="2257"/>
        <v>3000</v>
      </c>
      <c r="J3289" s="31">
        <f t="shared" ref="J3289:X3289" si="2267">SUM(J3290)</f>
        <v>0</v>
      </c>
      <c r="K3289" s="31">
        <f t="shared" si="2259"/>
        <v>3000</v>
      </c>
      <c r="L3289" s="31">
        <f t="shared" si="2267"/>
        <v>3000</v>
      </c>
      <c r="M3289" s="31">
        <f t="shared" si="2267"/>
        <v>0</v>
      </c>
      <c r="N3289" s="31">
        <f t="shared" si="2267"/>
        <v>0</v>
      </c>
      <c r="O3289" s="31">
        <f t="shared" si="2267"/>
        <v>0</v>
      </c>
      <c r="P3289" s="31">
        <f t="shared" si="2267"/>
        <v>0</v>
      </c>
      <c r="Q3289" s="31">
        <f t="shared" si="2267"/>
        <v>3000</v>
      </c>
      <c r="R3289" s="31">
        <f t="shared" si="2267"/>
        <v>0</v>
      </c>
      <c r="S3289" s="31">
        <f t="shared" si="2267"/>
        <v>0</v>
      </c>
      <c r="T3289" s="31">
        <f t="shared" si="2267"/>
        <v>0</v>
      </c>
      <c r="U3289" s="31">
        <f t="shared" si="2267"/>
        <v>0</v>
      </c>
      <c r="V3289" s="31">
        <f t="shared" si="2267"/>
        <v>0</v>
      </c>
      <c r="W3289" s="31">
        <f t="shared" si="2267"/>
        <v>0</v>
      </c>
      <c r="X3289" s="31">
        <f t="shared" si="2267"/>
        <v>0</v>
      </c>
      <c r="Y3289" s="220">
        <f t="shared" si="2252"/>
        <v>0</v>
      </c>
    </row>
    <row r="3290" spans="1:25">
      <c r="A3290" s="23" t="s">
        <v>786</v>
      </c>
      <c r="B3290" s="23" t="s">
        <v>172</v>
      </c>
      <c r="C3290" s="23" t="s">
        <v>1285</v>
      </c>
      <c r="D3290" s="23" t="s">
        <v>1286</v>
      </c>
      <c r="E3290" s="21" t="s">
        <v>166</v>
      </c>
      <c r="F3290" s="21" t="s">
        <v>0</v>
      </c>
      <c r="G3290" s="150" t="s">
        <v>0</v>
      </c>
      <c r="H3290" s="21" t="s">
        <v>53</v>
      </c>
      <c r="I3290" s="66">
        <f t="shared" si="2257"/>
        <v>3000</v>
      </c>
      <c r="J3290" s="66">
        <f t="shared" ref="J3290:P3290" si="2268">SUM(J3291:J3292)</f>
        <v>0</v>
      </c>
      <c r="K3290" s="66">
        <f t="shared" si="2259"/>
        <v>3000</v>
      </c>
      <c r="L3290" s="66">
        <f t="shared" si="2268"/>
        <v>3000</v>
      </c>
      <c r="M3290" s="66">
        <f t="shared" si="2268"/>
        <v>0</v>
      </c>
      <c r="N3290" s="66">
        <f t="shared" si="2268"/>
        <v>0</v>
      </c>
      <c r="O3290" s="66">
        <f t="shared" si="2268"/>
        <v>0</v>
      </c>
      <c r="P3290" s="66">
        <f t="shared" si="2268"/>
        <v>0</v>
      </c>
      <c r="Q3290" s="66">
        <f>SUM(Q3291:Q3292)</f>
        <v>3000</v>
      </c>
      <c r="R3290" s="66">
        <f>SUM(R3291:R3292)</f>
        <v>0</v>
      </c>
      <c r="S3290" s="66">
        <f>SUM(S3291:S3292)</f>
        <v>0</v>
      </c>
      <c r="T3290" s="66">
        <f t="shared" ref="T3290:X3290" si="2269">SUM(T3291:T3292)</f>
        <v>0</v>
      </c>
      <c r="U3290" s="66">
        <f t="shared" si="2269"/>
        <v>0</v>
      </c>
      <c r="V3290" s="66">
        <f t="shared" si="2269"/>
        <v>0</v>
      </c>
      <c r="W3290" s="66">
        <f t="shared" si="2269"/>
        <v>0</v>
      </c>
      <c r="X3290" s="66">
        <f t="shared" si="2269"/>
        <v>0</v>
      </c>
      <c r="Y3290" s="208">
        <f t="shared" si="2252"/>
        <v>0</v>
      </c>
    </row>
    <row r="3291" spans="1:25">
      <c r="A3291" s="23" t="s">
        <v>786</v>
      </c>
      <c r="B3291" s="23" t="s">
        <v>172</v>
      </c>
      <c r="C3291" s="23" t="s">
        <v>1285</v>
      </c>
      <c r="D3291" s="23" t="s">
        <v>1286</v>
      </c>
      <c r="E3291" s="22">
        <v>8212</v>
      </c>
      <c r="F3291" s="23"/>
      <c r="G3291" s="128" t="s">
        <v>3378</v>
      </c>
      <c r="H3291" s="32" t="s">
        <v>55</v>
      </c>
      <c r="I3291" s="44">
        <f t="shared" si="2257"/>
        <v>0</v>
      </c>
      <c r="J3291" s="44">
        <v>0</v>
      </c>
      <c r="K3291" s="44">
        <f t="shared" si="2259"/>
        <v>0</v>
      </c>
      <c r="L3291" s="44">
        <v>0</v>
      </c>
      <c r="M3291" s="44">
        <v>0</v>
      </c>
      <c r="N3291" s="44">
        <v>0</v>
      </c>
      <c r="O3291" s="44">
        <v>0</v>
      </c>
      <c r="P3291" s="44">
        <v>0</v>
      </c>
      <c r="Q3291" s="44">
        <v>0</v>
      </c>
      <c r="R3291" s="44">
        <v>0</v>
      </c>
      <c r="S3291" s="44">
        <v>0</v>
      </c>
      <c r="T3291" s="44">
        <f t="shared" si="2255"/>
        <v>0</v>
      </c>
      <c r="U3291" s="44"/>
      <c r="V3291" s="44"/>
      <c r="W3291" s="44"/>
      <c r="X3291" s="44">
        <f t="shared" si="2256"/>
        <v>0</v>
      </c>
      <c r="Y3291" s="209">
        <f t="shared" si="2252"/>
        <v>0</v>
      </c>
    </row>
    <row r="3292" spans="1:25">
      <c r="A3292" s="23" t="s">
        <v>786</v>
      </c>
      <c r="B3292" s="23" t="s">
        <v>172</v>
      </c>
      <c r="C3292" s="23" t="s">
        <v>1285</v>
      </c>
      <c r="D3292" s="23" t="s">
        <v>1286</v>
      </c>
      <c r="E3292" s="22">
        <v>8213</v>
      </c>
      <c r="F3292" s="23"/>
      <c r="G3292" s="128" t="s">
        <v>3378</v>
      </c>
      <c r="H3292" s="32" t="s">
        <v>56</v>
      </c>
      <c r="I3292" s="44">
        <f t="shared" si="2257"/>
        <v>3000</v>
      </c>
      <c r="J3292" s="44">
        <v>0</v>
      </c>
      <c r="K3292" s="44">
        <f t="shared" si="2259"/>
        <v>3000</v>
      </c>
      <c r="L3292" s="44">
        <v>3000</v>
      </c>
      <c r="M3292" s="44">
        <v>0</v>
      </c>
      <c r="N3292" s="44">
        <v>0</v>
      </c>
      <c r="O3292" s="44">
        <v>0</v>
      </c>
      <c r="P3292" s="44">
        <v>0</v>
      </c>
      <c r="Q3292" s="44">
        <v>3000</v>
      </c>
      <c r="R3292" s="44">
        <v>0</v>
      </c>
      <c r="S3292" s="44">
        <v>0</v>
      </c>
      <c r="T3292" s="44">
        <f t="shared" si="2255"/>
        <v>0</v>
      </c>
      <c r="U3292" s="44"/>
      <c r="V3292" s="44"/>
      <c r="W3292" s="44"/>
      <c r="X3292" s="44">
        <f t="shared" si="2256"/>
        <v>0</v>
      </c>
      <c r="Y3292" s="209">
        <f t="shared" si="2252"/>
        <v>0</v>
      </c>
    </row>
    <row r="3293" spans="1:25">
      <c r="A3293" s="32" t="s">
        <v>0</v>
      </c>
      <c r="B3293" s="32" t="s">
        <v>0</v>
      </c>
      <c r="C3293" s="32" t="s">
        <v>0</v>
      </c>
      <c r="D3293" s="32" t="s">
        <v>0</v>
      </c>
      <c r="E3293" s="32" t="s">
        <v>0</v>
      </c>
      <c r="F3293" s="32" t="s">
        <v>0</v>
      </c>
      <c r="G3293" s="154" t="s">
        <v>0</v>
      </c>
      <c r="H3293" s="30" t="s">
        <v>1295</v>
      </c>
      <c r="I3293" s="31">
        <f t="shared" si="2257"/>
        <v>1217615</v>
      </c>
      <c r="J3293" s="31">
        <f t="shared" ref="J3293:P3293" si="2270">SUM(J3264,J3286,J3289)</f>
        <v>1204000</v>
      </c>
      <c r="K3293" s="31">
        <f t="shared" si="2259"/>
        <v>13615</v>
      </c>
      <c r="L3293" s="31">
        <f t="shared" si="2270"/>
        <v>13000</v>
      </c>
      <c r="M3293" s="31">
        <f t="shared" si="2270"/>
        <v>0</v>
      </c>
      <c r="N3293" s="31">
        <f t="shared" si="2270"/>
        <v>615</v>
      </c>
      <c r="O3293" s="31">
        <f t="shared" si="2270"/>
        <v>0</v>
      </c>
      <c r="P3293" s="31">
        <f t="shared" si="2270"/>
        <v>0</v>
      </c>
      <c r="Q3293" s="31">
        <f>SUM(Q3264,Q3286,Q3289)</f>
        <v>1275378</v>
      </c>
      <c r="R3293" s="31">
        <f>SUM(R3264,R3286,R3289)</f>
        <v>1261763</v>
      </c>
      <c r="S3293" s="31">
        <f>SUM(S3264,S3286,S3289)</f>
        <v>1034207</v>
      </c>
      <c r="T3293" s="31">
        <f t="shared" ref="T3293:X3293" si="2271">SUM(T3264,T3286,T3289)</f>
        <v>227355.5</v>
      </c>
      <c r="U3293" s="31">
        <f t="shared" si="2271"/>
        <v>111175.5</v>
      </c>
      <c r="V3293" s="31">
        <f t="shared" si="2271"/>
        <v>110369</v>
      </c>
      <c r="W3293" s="31">
        <f t="shared" si="2271"/>
        <v>5811</v>
      </c>
      <c r="X3293" s="31">
        <f t="shared" si="2271"/>
        <v>1261562.5</v>
      </c>
      <c r="Y3293" s="220">
        <f t="shared" si="2252"/>
        <v>99.984109535625947</v>
      </c>
    </row>
    <row r="3294" spans="1:25" ht="15" thickBot="1">
      <c r="A3294" s="32" t="s">
        <v>0</v>
      </c>
      <c r="B3294" s="32" t="s">
        <v>0</v>
      </c>
      <c r="C3294" s="32" t="s">
        <v>0</v>
      </c>
      <c r="D3294" s="32" t="s">
        <v>0</v>
      </c>
      <c r="E3294" s="32" t="s">
        <v>0</v>
      </c>
      <c r="F3294" s="32" t="s">
        <v>0</v>
      </c>
      <c r="G3294" s="154" t="s">
        <v>0</v>
      </c>
      <c r="H3294" s="21" t="s">
        <v>170</v>
      </c>
      <c r="I3294" s="66">
        <f t="shared" si="2257"/>
        <v>40</v>
      </c>
      <c r="J3294" s="66">
        <v>40</v>
      </c>
      <c r="K3294" s="66">
        <f t="shared" si="2259"/>
        <v>0</v>
      </c>
      <c r="L3294" s="66" t="s">
        <v>0</v>
      </c>
      <c r="M3294" s="66" t="s">
        <v>0</v>
      </c>
      <c r="N3294" s="66" t="s">
        <v>0</v>
      </c>
      <c r="O3294" s="66" t="s">
        <v>0</v>
      </c>
      <c r="P3294" s="66" t="s">
        <v>0</v>
      </c>
      <c r="Q3294" s="66">
        <v>0</v>
      </c>
      <c r="R3294" s="66"/>
      <c r="S3294" s="66"/>
      <c r="T3294" s="66"/>
      <c r="U3294" s="66"/>
      <c r="V3294" s="66"/>
      <c r="W3294" s="66"/>
      <c r="X3294" s="66"/>
      <c r="Y3294" s="208">
        <v>0</v>
      </c>
    </row>
    <row r="3295" spans="1:25" ht="41.4" thickBot="1">
      <c r="A3295" s="252" t="s">
        <v>0</v>
      </c>
      <c r="B3295" s="252" t="s">
        <v>0</v>
      </c>
      <c r="C3295" s="252" t="s">
        <v>0</v>
      </c>
      <c r="D3295" s="252" t="s">
        <v>0</v>
      </c>
      <c r="E3295" s="252" t="s">
        <v>0</v>
      </c>
      <c r="F3295" s="252" t="s">
        <v>0</v>
      </c>
      <c r="G3295" s="258" t="s">
        <v>0</v>
      </c>
      <c r="H3295" s="24" t="s">
        <v>72</v>
      </c>
      <c r="I3295" s="1" t="s">
        <v>3093</v>
      </c>
      <c r="J3295" s="1" t="s">
        <v>3130</v>
      </c>
      <c r="K3295" s="1" t="s">
        <v>3</v>
      </c>
      <c r="L3295" s="1" t="s">
        <v>4</v>
      </c>
      <c r="M3295" s="1" t="s">
        <v>5</v>
      </c>
      <c r="N3295" s="1" t="s">
        <v>6</v>
      </c>
      <c r="O3295" s="1" t="s">
        <v>7</v>
      </c>
      <c r="P3295" s="1" t="s">
        <v>8</v>
      </c>
      <c r="Q3295" s="1" t="s">
        <v>3344</v>
      </c>
      <c r="R3295" s="1" t="s">
        <v>3427</v>
      </c>
      <c r="S3295" s="1" t="s">
        <v>3447</v>
      </c>
      <c r="T3295" s="1" t="s">
        <v>3448</v>
      </c>
      <c r="U3295" s="1" t="s">
        <v>3452</v>
      </c>
      <c r="V3295" s="1" t="s">
        <v>3449</v>
      </c>
      <c r="W3295" s="1" t="s">
        <v>3450</v>
      </c>
      <c r="X3295" s="1" t="s">
        <v>3451</v>
      </c>
      <c r="Y3295" s="216" t="s">
        <v>3385</v>
      </c>
    </row>
    <row r="3296" spans="1:25">
      <c r="A3296" s="253"/>
      <c r="B3296" s="253"/>
      <c r="C3296" s="253"/>
      <c r="D3296" s="253"/>
      <c r="E3296" s="253"/>
      <c r="F3296" s="253"/>
      <c r="G3296" s="259"/>
      <c r="H3296" s="33" t="s">
        <v>0</v>
      </c>
      <c r="I3296" s="45">
        <v>1</v>
      </c>
      <c r="J3296" s="45">
        <v>3</v>
      </c>
      <c r="K3296" s="45" t="s">
        <v>9</v>
      </c>
      <c r="L3296" s="45">
        <v>5</v>
      </c>
      <c r="M3296" s="45">
        <v>6</v>
      </c>
      <c r="N3296" s="45">
        <v>7</v>
      </c>
      <c r="O3296" s="45">
        <v>8</v>
      </c>
      <c r="P3296" s="45">
        <v>9</v>
      </c>
      <c r="Q3296" s="45">
        <v>1</v>
      </c>
      <c r="R3296" s="45">
        <v>2</v>
      </c>
      <c r="S3296" s="45">
        <v>3</v>
      </c>
      <c r="T3296" s="45" t="s">
        <v>3453</v>
      </c>
      <c r="U3296" s="45">
        <v>5</v>
      </c>
      <c r="V3296" s="45">
        <v>6</v>
      </c>
      <c r="W3296" s="45">
        <v>7</v>
      </c>
      <c r="X3296" s="45" t="s">
        <v>3454</v>
      </c>
      <c r="Y3296" s="276">
        <v>9</v>
      </c>
    </row>
    <row r="3297" spans="1:25">
      <c r="A3297" s="253"/>
      <c r="B3297" s="253"/>
      <c r="C3297" s="253"/>
      <c r="D3297" s="253"/>
      <c r="E3297" s="253"/>
      <c r="F3297" s="253"/>
      <c r="G3297" s="259"/>
      <c r="H3297" s="34" t="s">
        <v>108</v>
      </c>
      <c r="I3297" s="35">
        <f t="shared" si="2257"/>
        <v>1217615</v>
      </c>
      <c r="J3297" s="35">
        <f t="shared" ref="J3297:P3297" si="2272">SUM(J3293)</f>
        <v>1204000</v>
      </c>
      <c r="K3297" s="35">
        <f t="shared" si="2259"/>
        <v>13615</v>
      </c>
      <c r="L3297" s="35">
        <f t="shared" si="2272"/>
        <v>13000</v>
      </c>
      <c r="M3297" s="35">
        <f t="shared" si="2272"/>
        <v>0</v>
      </c>
      <c r="N3297" s="35">
        <f t="shared" si="2272"/>
        <v>615</v>
      </c>
      <c r="O3297" s="35">
        <f t="shared" si="2272"/>
        <v>0</v>
      </c>
      <c r="P3297" s="35">
        <f t="shared" si="2272"/>
        <v>0</v>
      </c>
      <c r="Q3297" s="35">
        <f>SUM(Q3293)</f>
        <v>1275378</v>
      </c>
      <c r="R3297" s="35">
        <f>SUM(R3293)</f>
        <v>1261763</v>
      </c>
      <c r="S3297" s="35">
        <f>SUM(S3293)</f>
        <v>1034207</v>
      </c>
      <c r="T3297" s="35">
        <f t="shared" ref="T3297:X3297" si="2273">SUM(T3293)</f>
        <v>227355.5</v>
      </c>
      <c r="U3297" s="35">
        <f t="shared" si="2273"/>
        <v>111175.5</v>
      </c>
      <c r="V3297" s="35">
        <f t="shared" si="2273"/>
        <v>110369</v>
      </c>
      <c r="W3297" s="35">
        <f t="shared" si="2273"/>
        <v>5811</v>
      </c>
      <c r="X3297" s="35">
        <f t="shared" si="2273"/>
        <v>1261562.5</v>
      </c>
      <c r="Y3297" s="218">
        <f t="shared" ref="Y3297:Y3298" si="2274">IF(R3297=0,0,(X3297/R3297)*100)</f>
        <v>99.984109535625947</v>
      </c>
    </row>
    <row r="3298" spans="1:25">
      <c r="A3298" s="253"/>
      <c r="B3298" s="253"/>
      <c r="C3298" s="253"/>
      <c r="D3298" s="253"/>
      <c r="E3298" s="253"/>
      <c r="F3298" s="253"/>
      <c r="G3298" s="259"/>
      <c r="H3298" s="36" t="s">
        <v>69</v>
      </c>
      <c r="I3298" s="35">
        <f t="shared" si="2257"/>
        <v>1217615</v>
      </c>
      <c r="J3298" s="35">
        <f t="shared" ref="J3298:P3298" si="2275">SUM(J3297)</f>
        <v>1204000</v>
      </c>
      <c r="K3298" s="35">
        <f t="shared" si="2259"/>
        <v>13615</v>
      </c>
      <c r="L3298" s="35">
        <f t="shared" si="2275"/>
        <v>13000</v>
      </c>
      <c r="M3298" s="35">
        <f t="shared" si="2275"/>
        <v>0</v>
      </c>
      <c r="N3298" s="35">
        <f t="shared" si="2275"/>
        <v>615</v>
      </c>
      <c r="O3298" s="35">
        <f t="shared" si="2275"/>
        <v>0</v>
      </c>
      <c r="P3298" s="35">
        <f t="shared" si="2275"/>
        <v>0</v>
      </c>
      <c r="Q3298" s="35">
        <f>SUM(Q3297)</f>
        <v>1275378</v>
      </c>
      <c r="R3298" s="35">
        <f>SUM(R3297)</f>
        <v>1261763</v>
      </c>
      <c r="S3298" s="35">
        <f>SUM(S3297)</f>
        <v>1034207</v>
      </c>
      <c r="T3298" s="35">
        <f t="shared" ref="T3298:X3298" si="2276">SUM(T3297)</f>
        <v>227355.5</v>
      </c>
      <c r="U3298" s="35">
        <f t="shared" si="2276"/>
        <v>111175.5</v>
      </c>
      <c r="V3298" s="35">
        <f t="shared" si="2276"/>
        <v>110369</v>
      </c>
      <c r="W3298" s="35">
        <f t="shared" si="2276"/>
        <v>5811</v>
      </c>
      <c r="X3298" s="35">
        <f t="shared" si="2276"/>
        <v>1261562.5</v>
      </c>
      <c r="Y3298" s="218">
        <f t="shared" si="2274"/>
        <v>99.984109535625947</v>
      </c>
    </row>
    <row r="3299" spans="1:25">
      <c r="A3299" s="254"/>
      <c r="B3299" s="254"/>
      <c r="C3299" s="254"/>
      <c r="D3299" s="254"/>
      <c r="E3299" s="254"/>
      <c r="F3299" s="254"/>
      <c r="G3299" s="260"/>
    </row>
    <row r="3300" spans="1:25" ht="15" thickBot="1">
      <c r="A3300" s="32" t="s">
        <v>0</v>
      </c>
      <c r="B3300" s="32" t="s">
        <v>0</v>
      </c>
      <c r="C3300" s="32" t="s">
        <v>0</v>
      </c>
      <c r="D3300" s="32" t="s">
        <v>0</v>
      </c>
      <c r="E3300" s="32" t="s">
        <v>0</v>
      </c>
      <c r="F3300" s="32" t="s">
        <v>0</v>
      </c>
      <c r="G3300" s="154" t="s">
        <v>0</v>
      </c>
      <c r="H3300" s="37" t="s">
        <v>0</v>
      </c>
      <c r="I3300" s="37"/>
      <c r="J3300" s="37"/>
      <c r="K3300" s="37"/>
      <c r="L3300" s="37" t="s">
        <v>0</v>
      </c>
      <c r="M3300" s="37" t="s">
        <v>0</v>
      </c>
      <c r="N3300" s="37" t="s">
        <v>0</v>
      </c>
      <c r="O3300" s="37" t="s">
        <v>0</v>
      </c>
      <c r="P3300" s="37" t="s">
        <v>0</v>
      </c>
      <c r="Q3300" s="37"/>
      <c r="R3300" s="37"/>
      <c r="S3300" s="37"/>
      <c r="T3300" s="37" t="s">
        <v>0</v>
      </c>
      <c r="U3300" s="37" t="s">
        <v>0</v>
      </c>
      <c r="V3300" s="37" t="s">
        <v>0</v>
      </c>
      <c r="W3300" s="37" t="s">
        <v>0</v>
      </c>
      <c r="X3300" s="37" t="s">
        <v>0</v>
      </c>
      <c r="Y3300" s="219"/>
    </row>
    <row r="3301" spans="1:25" ht="41.4" thickBot="1">
      <c r="A3301" s="24" t="s">
        <v>123</v>
      </c>
      <c r="B3301" s="24" t="s">
        <v>124</v>
      </c>
      <c r="C3301" s="24" t="s">
        <v>125</v>
      </c>
      <c r="D3301" s="25" t="s">
        <v>0</v>
      </c>
      <c r="E3301" s="24" t="s">
        <v>126</v>
      </c>
      <c r="F3301" s="24" t="s">
        <v>127</v>
      </c>
      <c r="G3301" s="151" t="s">
        <v>128</v>
      </c>
      <c r="H3301" s="24" t="s">
        <v>1</v>
      </c>
      <c r="I3301" s="1" t="s">
        <v>3093</v>
      </c>
      <c r="J3301" s="1" t="s">
        <v>3130</v>
      </c>
      <c r="K3301" s="1" t="s">
        <v>3</v>
      </c>
      <c r="L3301" s="1" t="s">
        <v>4</v>
      </c>
      <c r="M3301" s="1" t="s">
        <v>5</v>
      </c>
      <c r="N3301" s="1" t="s">
        <v>6</v>
      </c>
      <c r="O3301" s="1" t="s">
        <v>7</v>
      </c>
      <c r="P3301" s="1" t="s">
        <v>8</v>
      </c>
      <c r="Q3301" s="1" t="s">
        <v>3344</v>
      </c>
      <c r="R3301" s="1" t="s">
        <v>3427</v>
      </c>
      <c r="S3301" s="1" t="s">
        <v>3447</v>
      </c>
      <c r="T3301" s="1" t="s">
        <v>3448</v>
      </c>
      <c r="U3301" s="1" t="s">
        <v>3452</v>
      </c>
      <c r="V3301" s="1" t="s">
        <v>3449</v>
      </c>
      <c r="W3301" s="1" t="s">
        <v>3450</v>
      </c>
      <c r="X3301" s="1" t="s">
        <v>3451</v>
      </c>
      <c r="Y3301" s="216" t="s">
        <v>3385</v>
      </c>
    </row>
    <row r="3302" spans="1:25">
      <c r="A3302" s="26" t="s">
        <v>0</v>
      </c>
      <c r="B3302" s="26" t="s">
        <v>0</v>
      </c>
      <c r="C3302" s="26" t="s">
        <v>0</v>
      </c>
      <c r="D3302" s="27" t="s">
        <v>0</v>
      </c>
      <c r="E3302" s="27" t="s">
        <v>0</v>
      </c>
      <c r="F3302" s="28" t="s">
        <v>0</v>
      </c>
      <c r="G3302" s="152" t="s">
        <v>0</v>
      </c>
      <c r="H3302" s="29" t="s">
        <v>0</v>
      </c>
      <c r="I3302" s="45">
        <v>1</v>
      </c>
      <c r="J3302" s="45">
        <v>3</v>
      </c>
      <c r="K3302" s="45" t="s">
        <v>9</v>
      </c>
      <c r="L3302" s="45">
        <v>5</v>
      </c>
      <c r="M3302" s="45">
        <v>6</v>
      </c>
      <c r="N3302" s="45">
        <v>7</v>
      </c>
      <c r="O3302" s="45">
        <v>8</v>
      </c>
      <c r="P3302" s="45">
        <v>9</v>
      </c>
      <c r="Q3302" s="45">
        <v>1</v>
      </c>
      <c r="R3302" s="45">
        <v>2</v>
      </c>
      <c r="S3302" s="45">
        <v>3</v>
      </c>
      <c r="T3302" s="45" t="s">
        <v>3453</v>
      </c>
      <c r="U3302" s="45">
        <v>5</v>
      </c>
      <c r="V3302" s="45">
        <v>6</v>
      </c>
      <c r="W3302" s="45">
        <v>7</v>
      </c>
      <c r="X3302" s="45" t="s">
        <v>3454</v>
      </c>
      <c r="Y3302" s="276">
        <v>9</v>
      </c>
    </row>
    <row r="3303" spans="1:25">
      <c r="A3303" s="133" t="s">
        <v>786</v>
      </c>
      <c r="B3303" s="133" t="s">
        <v>172</v>
      </c>
      <c r="C3303" s="109" t="s">
        <v>1296</v>
      </c>
      <c r="D3303" s="109" t="s">
        <v>1297</v>
      </c>
      <c r="E3303" s="98" t="s">
        <v>0</v>
      </c>
      <c r="F3303" s="98" t="s">
        <v>0</v>
      </c>
      <c r="G3303" s="153" t="s">
        <v>0</v>
      </c>
      <c r="H3303" s="98" t="s">
        <v>1298</v>
      </c>
      <c r="I3303" s="110"/>
      <c r="J3303" s="110"/>
      <c r="K3303" s="110"/>
      <c r="L3303" s="110" t="s">
        <v>0</v>
      </c>
      <c r="M3303" s="110" t="s">
        <v>0</v>
      </c>
      <c r="N3303" s="110" t="s">
        <v>0</v>
      </c>
      <c r="O3303" s="110" t="s">
        <v>0</v>
      </c>
      <c r="P3303" s="110" t="s">
        <v>0</v>
      </c>
      <c r="Q3303" s="110"/>
      <c r="R3303" s="110"/>
      <c r="S3303" s="110"/>
      <c r="T3303" s="110" t="s">
        <v>0</v>
      </c>
      <c r="U3303" s="110" t="s">
        <v>0</v>
      </c>
      <c r="V3303" s="110" t="s">
        <v>0</v>
      </c>
      <c r="W3303" s="110" t="s">
        <v>0</v>
      </c>
      <c r="X3303" s="110" t="s">
        <v>0</v>
      </c>
      <c r="Y3303" s="217"/>
    </row>
    <row r="3304" spans="1:25" ht="20.399999999999999">
      <c r="A3304" s="20" t="s">
        <v>0</v>
      </c>
      <c r="B3304" s="20" t="s">
        <v>0</v>
      </c>
      <c r="C3304" s="20" t="s">
        <v>0</v>
      </c>
      <c r="D3304" s="21" t="s">
        <v>0</v>
      </c>
      <c r="E3304" s="21" t="s">
        <v>0</v>
      </c>
      <c r="F3304" s="21" t="s">
        <v>0</v>
      </c>
      <c r="G3304" s="150" t="s">
        <v>0</v>
      </c>
      <c r="H3304" s="30" t="s">
        <v>33</v>
      </c>
      <c r="I3304" s="31">
        <f t="shared" si="2257"/>
        <v>890331</v>
      </c>
      <c r="J3304" s="31">
        <f t="shared" ref="J3304:P3304" si="2277">SUM(J3305,J3313,J3315)</f>
        <v>884331</v>
      </c>
      <c r="K3304" s="31">
        <f t="shared" si="2259"/>
        <v>6000</v>
      </c>
      <c r="L3304" s="31">
        <f t="shared" si="2277"/>
        <v>6000</v>
      </c>
      <c r="M3304" s="31">
        <f t="shared" si="2277"/>
        <v>0</v>
      </c>
      <c r="N3304" s="31">
        <f t="shared" si="2277"/>
        <v>0</v>
      </c>
      <c r="O3304" s="31">
        <f t="shared" si="2277"/>
        <v>0</v>
      </c>
      <c r="P3304" s="31">
        <f t="shared" si="2277"/>
        <v>0</v>
      </c>
      <c r="Q3304" s="31">
        <f>SUM(Q3305,Q3313,Q3315)</f>
        <v>931191</v>
      </c>
      <c r="R3304" s="31">
        <f>SUM(R3305,R3313,R3315)</f>
        <v>924491</v>
      </c>
      <c r="S3304" s="31">
        <f>SUM(S3305,S3313,S3315)</f>
        <v>727987</v>
      </c>
      <c r="T3304" s="31">
        <f t="shared" ref="T3304:X3304" si="2278">SUM(T3305,T3313,T3315)</f>
        <v>196504</v>
      </c>
      <c r="U3304" s="31">
        <f t="shared" si="2278"/>
        <v>65064</v>
      </c>
      <c r="V3304" s="31">
        <f t="shared" si="2278"/>
        <v>65297</v>
      </c>
      <c r="W3304" s="31">
        <f t="shared" si="2278"/>
        <v>66143</v>
      </c>
      <c r="X3304" s="31">
        <f t="shared" si="2278"/>
        <v>924491</v>
      </c>
      <c r="Y3304" s="220">
        <f t="shared" ref="Y3304:Y3334" si="2279">IF(R3304=0,0,(X3304/R3304)*100)</f>
        <v>100</v>
      </c>
    </row>
    <row r="3305" spans="1:25">
      <c r="A3305" s="23" t="s">
        <v>786</v>
      </c>
      <c r="B3305" s="23" t="s">
        <v>172</v>
      </c>
      <c r="C3305" s="23" t="s">
        <v>1296</v>
      </c>
      <c r="D3305" s="23" t="s">
        <v>1297</v>
      </c>
      <c r="E3305" s="21" t="s">
        <v>132</v>
      </c>
      <c r="F3305" s="21" t="s">
        <v>0</v>
      </c>
      <c r="G3305" s="150" t="s">
        <v>0</v>
      </c>
      <c r="H3305" s="21" t="s">
        <v>11</v>
      </c>
      <c r="I3305" s="66">
        <f t="shared" si="2257"/>
        <v>721049</v>
      </c>
      <c r="J3305" s="66">
        <f t="shared" ref="J3305:P3305" si="2280">SUM(J3306,J3307)</f>
        <v>721049</v>
      </c>
      <c r="K3305" s="66">
        <f t="shared" si="2259"/>
        <v>0</v>
      </c>
      <c r="L3305" s="66">
        <f t="shared" si="2280"/>
        <v>0</v>
      </c>
      <c r="M3305" s="66">
        <f t="shared" si="2280"/>
        <v>0</v>
      </c>
      <c r="N3305" s="66">
        <f t="shared" si="2280"/>
        <v>0</v>
      </c>
      <c r="O3305" s="66">
        <f t="shared" si="2280"/>
        <v>0</v>
      </c>
      <c r="P3305" s="66">
        <f t="shared" si="2280"/>
        <v>0</v>
      </c>
      <c r="Q3305" s="66">
        <f>SUM(Q3306,Q3307)</f>
        <v>751098</v>
      </c>
      <c r="R3305" s="66">
        <f>SUM(R3306,R3307)</f>
        <v>751098</v>
      </c>
      <c r="S3305" s="66">
        <f>SUM(S3306,S3307)</f>
        <v>589461</v>
      </c>
      <c r="T3305" s="66">
        <f t="shared" ref="T3305:X3305" si="2281">SUM(T3306,T3307)</f>
        <v>161637</v>
      </c>
      <c r="U3305" s="66">
        <f t="shared" si="2281"/>
        <v>52284</v>
      </c>
      <c r="V3305" s="66">
        <f t="shared" si="2281"/>
        <v>52027</v>
      </c>
      <c r="W3305" s="66">
        <f t="shared" si="2281"/>
        <v>57326</v>
      </c>
      <c r="X3305" s="66">
        <f t="shared" si="2281"/>
        <v>751098</v>
      </c>
      <c r="Y3305" s="208">
        <f t="shared" si="2279"/>
        <v>100</v>
      </c>
    </row>
    <row r="3306" spans="1:25">
      <c r="A3306" s="23" t="s">
        <v>786</v>
      </c>
      <c r="B3306" s="23" t="s">
        <v>172</v>
      </c>
      <c r="C3306" s="23" t="s">
        <v>1296</v>
      </c>
      <c r="D3306" s="23" t="s">
        <v>1297</v>
      </c>
      <c r="E3306" s="22">
        <v>6111</v>
      </c>
      <c r="F3306" s="23"/>
      <c r="G3306" s="128" t="s">
        <v>3378</v>
      </c>
      <c r="H3306" s="32" t="s">
        <v>12</v>
      </c>
      <c r="I3306" s="44">
        <f t="shared" si="2257"/>
        <v>603649</v>
      </c>
      <c r="J3306" s="44">
        <v>603649</v>
      </c>
      <c r="K3306" s="44">
        <f t="shared" si="2259"/>
        <v>0</v>
      </c>
      <c r="L3306" s="44">
        <v>0</v>
      </c>
      <c r="M3306" s="44">
        <v>0</v>
      </c>
      <c r="N3306" s="44">
        <v>0</v>
      </c>
      <c r="O3306" s="44">
        <v>0</v>
      </c>
      <c r="P3306" s="44">
        <v>0</v>
      </c>
      <c r="Q3306" s="44">
        <v>632392</v>
      </c>
      <c r="R3306" s="44">
        <v>632392</v>
      </c>
      <c r="S3306" s="44">
        <v>476312</v>
      </c>
      <c r="T3306" s="44">
        <f t="shared" ref="T3306:T3333" si="2282">U3306+V3306+W3306</f>
        <v>156080</v>
      </c>
      <c r="U3306" s="44">
        <v>52027</v>
      </c>
      <c r="V3306" s="44">
        <v>52027</v>
      </c>
      <c r="W3306" s="44">
        <v>52026</v>
      </c>
      <c r="X3306" s="44">
        <f t="shared" ref="X3306:X3333" si="2283">S3306+T3306</f>
        <v>632392</v>
      </c>
      <c r="Y3306" s="209">
        <f t="shared" si="2279"/>
        <v>100</v>
      </c>
    </row>
    <row r="3307" spans="1:25">
      <c r="A3307" s="20" t="s">
        <v>786</v>
      </c>
      <c r="B3307" s="20" t="s">
        <v>172</v>
      </c>
      <c r="C3307" s="20" t="s">
        <v>1296</v>
      </c>
      <c r="D3307" s="20" t="s">
        <v>1297</v>
      </c>
      <c r="E3307" s="20" t="s">
        <v>134</v>
      </c>
      <c r="F3307" s="23" t="s">
        <v>0</v>
      </c>
      <c r="G3307" s="154" t="s">
        <v>0</v>
      </c>
      <c r="H3307" s="21" t="s">
        <v>13</v>
      </c>
      <c r="I3307" s="66">
        <f t="shared" si="2257"/>
        <v>117400</v>
      </c>
      <c r="J3307" s="66">
        <f t="shared" ref="J3307:P3307" si="2284">SUM(J3308:J3312)</f>
        <v>117400</v>
      </c>
      <c r="K3307" s="66">
        <f t="shared" si="2259"/>
        <v>0</v>
      </c>
      <c r="L3307" s="66">
        <f t="shared" si="2284"/>
        <v>0</v>
      </c>
      <c r="M3307" s="66">
        <f t="shared" si="2284"/>
        <v>0</v>
      </c>
      <c r="N3307" s="66">
        <f t="shared" si="2284"/>
        <v>0</v>
      </c>
      <c r="O3307" s="66">
        <f t="shared" si="2284"/>
        <v>0</v>
      </c>
      <c r="P3307" s="66">
        <f t="shared" si="2284"/>
        <v>0</v>
      </c>
      <c r="Q3307" s="66">
        <f>SUM(Q3308:Q3312)</f>
        <v>118706</v>
      </c>
      <c r="R3307" s="66">
        <f>SUM(R3308:R3312)</f>
        <v>118706</v>
      </c>
      <c r="S3307" s="66">
        <f>SUM(S3308:S3312)</f>
        <v>113149</v>
      </c>
      <c r="T3307" s="66">
        <f t="shared" ref="T3307:X3307" si="2285">SUM(T3308:T3312)</f>
        <v>5557</v>
      </c>
      <c r="U3307" s="66">
        <f t="shared" si="2285"/>
        <v>257</v>
      </c>
      <c r="V3307" s="66">
        <f t="shared" si="2285"/>
        <v>0</v>
      </c>
      <c r="W3307" s="66">
        <f t="shared" si="2285"/>
        <v>5300</v>
      </c>
      <c r="X3307" s="66">
        <f t="shared" si="2285"/>
        <v>118706</v>
      </c>
      <c r="Y3307" s="208">
        <f t="shared" si="2279"/>
        <v>100</v>
      </c>
    </row>
    <row r="3308" spans="1:25">
      <c r="A3308" s="23" t="s">
        <v>786</v>
      </c>
      <c r="B3308" s="23" t="s">
        <v>172</v>
      </c>
      <c r="C3308" s="23" t="s">
        <v>1296</v>
      </c>
      <c r="D3308" s="23" t="s">
        <v>1297</v>
      </c>
      <c r="E3308" s="22">
        <v>6112</v>
      </c>
      <c r="F3308" s="23" t="s">
        <v>1299</v>
      </c>
      <c r="G3308" s="128" t="s">
        <v>3378</v>
      </c>
      <c r="H3308" s="32" t="s">
        <v>16</v>
      </c>
      <c r="I3308" s="44">
        <f t="shared" si="2257"/>
        <v>36500</v>
      </c>
      <c r="J3308" s="44">
        <v>36500</v>
      </c>
      <c r="K3308" s="44">
        <f t="shared" si="2259"/>
        <v>0</v>
      </c>
      <c r="L3308" s="44">
        <v>0</v>
      </c>
      <c r="M3308" s="44">
        <v>0</v>
      </c>
      <c r="N3308" s="44">
        <v>0</v>
      </c>
      <c r="O3308" s="44">
        <v>0</v>
      </c>
      <c r="P3308" s="44">
        <v>0</v>
      </c>
      <c r="Q3308" s="44">
        <v>36500</v>
      </c>
      <c r="R3308" s="44">
        <v>36500</v>
      </c>
      <c r="S3308" s="44">
        <v>36243</v>
      </c>
      <c r="T3308" s="44">
        <f t="shared" si="2282"/>
        <v>257</v>
      </c>
      <c r="U3308" s="44">
        <v>257</v>
      </c>
      <c r="V3308" s="44"/>
      <c r="W3308" s="44"/>
      <c r="X3308" s="44">
        <f t="shared" si="2283"/>
        <v>36500</v>
      </c>
      <c r="Y3308" s="209">
        <f t="shared" si="2279"/>
        <v>100</v>
      </c>
    </row>
    <row r="3309" spans="1:25">
      <c r="A3309" s="23" t="s">
        <v>786</v>
      </c>
      <c r="B3309" s="23" t="s">
        <v>172</v>
      </c>
      <c r="C3309" s="23" t="s">
        <v>1296</v>
      </c>
      <c r="D3309" s="23" t="s">
        <v>1297</v>
      </c>
      <c r="E3309" s="22">
        <v>6112</v>
      </c>
      <c r="F3309" s="23" t="s">
        <v>1300</v>
      </c>
      <c r="G3309" s="128" t="s">
        <v>3378</v>
      </c>
      <c r="H3309" s="32" t="s">
        <v>19</v>
      </c>
      <c r="I3309" s="44">
        <f t="shared" si="2257"/>
        <v>45500</v>
      </c>
      <c r="J3309" s="44">
        <v>45500</v>
      </c>
      <c r="K3309" s="44">
        <f t="shared" si="2259"/>
        <v>0</v>
      </c>
      <c r="L3309" s="44">
        <v>0</v>
      </c>
      <c r="M3309" s="44">
        <v>0</v>
      </c>
      <c r="N3309" s="44">
        <v>0</v>
      </c>
      <c r="O3309" s="44">
        <v>0</v>
      </c>
      <c r="P3309" s="44">
        <v>0</v>
      </c>
      <c r="Q3309" s="44">
        <v>45500</v>
      </c>
      <c r="R3309" s="44">
        <v>45500</v>
      </c>
      <c r="S3309" s="44">
        <v>45500</v>
      </c>
      <c r="T3309" s="44">
        <f t="shared" si="2282"/>
        <v>0</v>
      </c>
      <c r="U3309" s="44"/>
      <c r="V3309" s="44"/>
      <c r="W3309" s="44"/>
      <c r="X3309" s="44">
        <f t="shared" si="2283"/>
        <v>45500</v>
      </c>
      <c r="Y3309" s="209">
        <f t="shared" si="2279"/>
        <v>100</v>
      </c>
    </row>
    <row r="3310" spans="1:25">
      <c r="A3310" s="23" t="s">
        <v>786</v>
      </c>
      <c r="B3310" s="23" t="s">
        <v>172</v>
      </c>
      <c r="C3310" s="23" t="s">
        <v>1296</v>
      </c>
      <c r="D3310" s="23" t="s">
        <v>1297</v>
      </c>
      <c r="E3310" s="22">
        <v>6112</v>
      </c>
      <c r="F3310" s="23" t="s">
        <v>1301</v>
      </c>
      <c r="G3310" s="128" t="s">
        <v>3378</v>
      </c>
      <c r="H3310" s="32" t="s">
        <v>17</v>
      </c>
      <c r="I3310" s="44">
        <f t="shared" si="2257"/>
        <v>12500</v>
      </c>
      <c r="J3310" s="44">
        <v>12500</v>
      </c>
      <c r="K3310" s="44">
        <f t="shared" si="2259"/>
        <v>0</v>
      </c>
      <c r="L3310" s="44">
        <v>0</v>
      </c>
      <c r="M3310" s="44">
        <v>0</v>
      </c>
      <c r="N3310" s="44">
        <v>0</v>
      </c>
      <c r="O3310" s="44">
        <v>0</v>
      </c>
      <c r="P3310" s="44">
        <v>0</v>
      </c>
      <c r="Q3310" s="44">
        <v>13806</v>
      </c>
      <c r="R3310" s="44">
        <v>13806</v>
      </c>
      <c r="S3310" s="44">
        <v>13806</v>
      </c>
      <c r="T3310" s="44">
        <f t="shared" si="2282"/>
        <v>0</v>
      </c>
      <c r="U3310" s="44"/>
      <c r="V3310" s="44"/>
      <c r="W3310" s="44"/>
      <c r="X3310" s="44">
        <f t="shared" si="2283"/>
        <v>13806</v>
      </c>
      <c r="Y3310" s="209">
        <f t="shared" si="2279"/>
        <v>100</v>
      </c>
    </row>
    <row r="3311" spans="1:25">
      <c r="A3311" s="23" t="s">
        <v>786</v>
      </c>
      <c r="B3311" s="23" t="s">
        <v>172</v>
      </c>
      <c r="C3311" s="23" t="s">
        <v>1296</v>
      </c>
      <c r="D3311" s="23" t="s">
        <v>1297</v>
      </c>
      <c r="E3311" s="22">
        <v>6112</v>
      </c>
      <c r="F3311" s="23" t="s">
        <v>1302</v>
      </c>
      <c r="G3311" s="128" t="s">
        <v>3378</v>
      </c>
      <c r="H3311" s="32" t="s">
        <v>15</v>
      </c>
      <c r="I3311" s="44">
        <f t="shared" si="2257"/>
        <v>10000</v>
      </c>
      <c r="J3311" s="44">
        <v>10000</v>
      </c>
      <c r="K3311" s="44">
        <f t="shared" si="2259"/>
        <v>0</v>
      </c>
      <c r="L3311" s="44">
        <v>0</v>
      </c>
      <c r="M3311" s="44">
        <v>0</v>
      </c>
      <c r="N3311" s="44">
        <v>0</v>
      </c>
      <c r="O3311" s="44">
        <v>0</v>
      </c>
      <c r="P3311" s="44">
        <v>0</v>
      </c>
      <c r="Q3311" s="44">
        <v>10000</v>
      </c>
      <c r="R3311" s="44">
        <v>10000</v>
      </c>
      <c r="S3311" s="44">
        <v>10000</v>
      </c>
      <c r="T3311" s="44">
        <f t="shared" si="2282"/>
        <v>0</v>
      </c>
      <c r="U3311" s="44"/>
      <c r="V3311" s="44"/>
      <c r="W3311" s="44"/>
      <c r="X3311" s="44">
        <f t="shared" si="2283"/>
        <v>10000</v>
      </c>
      <c r="Y3311" s="209">
        <f t="shared" si="2279"/>
        <v>100</v>
      </c>
    </row>
    <row r="3312" spans="1:25">
      <c r="A3312" s="23" t="s">
        <v>786</v>
      </c>
      <c r="B3312" s="23" t="s">
        <v>172</v>
      </c>
      <c r="C3312" s="23" t="s">
        <v>1296</v>
      </c>
      <c r="D3312" s="23" t="s">
        <v>1297</v>
      </c>
      <c r="E3312" s="22">
        <v>6112</v>
      </c>
      <c r="F3312" s="23" t="s">
        <v>1303</v>
      </c>
      <c r="G3312" s="128" t="s">
        <v>3378</v>
      </c>
      <c r="H3312" s="32" t="s">
        <v>18</v>
      </c>
      <c r="I3312" s="44">
        <f t="shared" si="2257"/>
        <v>12900</v>
      </c>
      <c r="J3312" s="44">
        <v>12900</v>
      </c>
      <c r="K3312" s="44">
        <f t="shared" si="2259"/>
        <v>0</v>
      </c>
      <c r="L3312" s="44">
        <v>0</v>
      </c>
      <c r="M3312" s="44">
        <v>0</v>
      </c>
      <c r="N3312" s="44">
        <v>0</v>
      </c>
      <c r="O3312" s="44">
        <v>0</v>
      </c>
      <c r="P3312" s="44">
        <v>0</v>
      </c>
      <c r="Q3312" s="44">
        <v>12900</v>
      </c>
      <c r="R3312" s="44">
        <v>12900</v>
      </c>
      <c r="S3312" s="44">
        <v>7600</v>
      </c>
      <c r="T3312" s="44">
        <f t="shared" si="2282"/>
        <v>5300</v>
      </c>
      <c r="U3312" s="44"/>
      <c r="V3312" s="44"/>
      <c r="W3312" s="44">
        <v>5300</v>
      </c>
      <c r="X3312" s="44">
        <f t="shared" si="2283"/>
        <v>12900</v>
      </c>
      <c r="Y3312" s="209">
        <f t="shared" si="2279"/>
        <v>100</v>
      </c>
    </row>
    <row r="3313" spans="1:25">
      <c r="A3313" s="23" t="s">
        <v>786</v>
      </c>
      <c r="B3313" s="23" t="s">
        <v>172</v>
      </c>
      <c r="C3313" s="23" t="s">
        <v>1296</v>
      </c>
      <c r="D3313" s="23" t="s">
        <v>1297</v>
      </c>
      <c r="E3313" s="21" t="s">
        <v>139</v>
      </c>
      <c r="F3313" s="21" t="s">
        <v>0</v>
      </c>
      <c r="G3313" s="150" t="s">
        <v>0</v>
      </c>
      <c r="H3313" s="21" t="s">
        <v>21</v>
      </c>
      <c r="I3313" s="66">
        <f t="shared" si="2257"/>
        <v>59832</v>
      </c>
      <c r="J3313" s="66">
        <f t="shared" ref="J3313:X3313" si="2286">SUM(J3314)</f>
        <v>59832</v>
      </c>
      <c r="K3313" s="66">
        <f t="shared" si="2259"/>
        <v>0</v>
      </c>
      <c r="L3313" s="66">
        <f t="shared" si="2286"/>
        <v>0</v>
      </c>
      <c r="M3313" s="66">
        <f t="shared" si="2286"/>
        <v>0</v>
      </c>
      <c r="N3313" s="66">
        <f t="shared" si="2286"/>
        <v>0</v>
      </c>
      <c r="O3313" s="66">
        <f t="shared" si="2286"/>
        <v>0</v>
      </c>
      <c r="P3313" s="66">
        <f t="shared" si="2286"/>
        <v>0</v>
      </c>
      <c r="Q3313" s="66">
        <f t="shared" si="2286"/>
        <v>62850</v>
      </c>
      <c r="R3313" s="66">
        <f t="shared" si="2286"/>
        <v>62850</v>
      </c>
      <c r="S3313" s="66">
        <f t="shared" si="2286"/>
        <v>50783</v>
      </c>
      <c r="T3313" s="66">
        <f t="shared" si="2286"/>
        <v>12067</v>
      </c>
      <c r="U3313" s="66">
        <f t="shared" si="2286"/>
        <v>5500</v>
      </c>
      <c r="V3313" s="66">
        <f t="shared" si="2286"/>
        <v>5500</v>
      </c>
      <c r="W3313" s="66">
        <f t="shared" si="2286"/>
        <v>1067</v>
      </c>
      <c r="X3313" s="66">
        <f t="shared" si="2286"/>
        <v>62850</v>
      </c>
      <c r="Y3313" s="208">
        <f t="shared" si="2279"/>
        <v>100</v>
      </c>
    </row>
    <row r="3314" spans="1:25">
      <c r="A3314" s="23" t="s">
        <v>786</v>
      </c>
      <c r="B3314" s="23" t="s">
        <v>172</v>
      </c>
      <c r="C3314" s="23" t="s">
        <v>1296</v>
      </c>
      <c r="D3314" s="23" t="s">
        <v>1297</v>
      </c>
      <c r="E3314" s="22">
        <v>6121</v>
      </c>
      <c r="F3314" s="23"/>
      <c r="G3314" s="128" t="s">
        <v>3378</v>
      </c>
      <c r="H3314" s="32" t="s">
        <v>22</v>
      </c>
      <c r="I3314" s="44">
        <f t="shared" si="2257"/>
        <v>59832</v>
      </c>
      <c r="J3314" s="44">
        <v>59832</v>
      </c>
      <c r="K3314" s="44">
        <f t="shared" si="2259"/>
        <v>0</v>
      </c>
      <c r="L3314" s="44">
        <v>0</v>
      </c>
      <c r="M3314" s="44">
        <v>0</v>
      </c>
      <c r="N3314" s="44">
        <v>0</v>
      </c>
      <c r="O3314" s="44">
        <v>0</v>
      </c>
      <c r="P3314" s="44">
        <v>0</v>
      </c>
      <c r="Q3314" s="44">
        <v>62850</v>
      </c>
      <c r="R3314" s="44">
        <v>62850</v>
      </c>
      <c r="S3314" s="44">
        <v>50783</v>
      </c>
      <c r="T3314" s="44">
        <f t="shared" si="2282"/>
        <v>12067</v>
      </c>
      <c r="U3314" s="44">
        <v>5500</v>
      </c>
      <c r="V3314" s="44">
        <v>5500</v>
      </c>
      <c r="W3314" s="44">
        <v>1067</v>
      </c>
      <c r="X3314" s="44">
        <f t="shared" si="2283"/>
        <v>62850</v>
      </c>
      <c r="Y3314" s="209">
        <f t="shared" si="2279"/>
        <v>100</v>
      </c>
    </row>
    <row r="3315" spans="1:25">
      <c r="A3315" s="23" t="s">
        <v>786</v>
      </c>
      <c r="B3315" s="23" t="s">
        <v>172</v>
      </c>
      <c r="C3315" s="23" t="s">
        <v>1296</v>
      </c>
      <c r="D3315" s="23" t="s">
        <v>1297</v>
      </c>
      <c r="E3315" s="21" t="s">
        <v>141</v>
      </c>
      <c r="F3315" s="21" t="s">
        <v>0</v>
      </c>
      <c r="G3315" s="150" t="s">
        <v>0</v>
      </c>
      <c r="H3315" s="21" t="s">
        <v>23</v>
      </c>
      <c r="I3315" s="66">
        <f t="shared" si="2257"/>
        <v>109450</v>
      </c>
      <c r="J3315" s="66">
        <f t="shared" ref="J3315:P3315" si="2287">SUM(J3316:J3323)</f>
        <v>103450</v>
      </c>
      <c r="K3315" s="66">
        <f t="shared" si="2259"/>
        <v>6000</v>
      </c>
      <c r="L3315" s="66">
        <f t="shared" si="2287"/>
        <v>6000</v>
      </c>
      <c r="M3315" s="66">
        <f t="shared" si="2287"/>
        <v>0</v>
      </c>
      <c r="N3315" s="66">
        <f t="shared" si="2287"/>
        <v>0</v>
      </c>
      <c r="O3315" s="66">
        <f t="shared" si="2287"/>
        <v>0</v>
      </c>
      <c r="P3315" s="66">
        <f t="shared" si="2287"/>
        <v>0</v>
      </c>
      <c r="Q3315" s="66">
        <f>SUM(Q3316:Q3323)</f>
        <v>117243</v>
      </c>
      <c r="R3315" s="66">
        <f>SUM(R3316:R3323)</f>
        <v>110543</v>
      </c>
      <c r="S3315" s="66">
        <f>SUM(S3316:S3323)</f>
        <v>87743</v>
      </c>
      <c r="T3315" s="66">
        <f t="shared" ref="T3315:X3315" si="2288">SUM(T3316:T3323)</f>
        <v>22800</v>
      </c>
      <c r="U3315" s="66">
        <f t="shared" si="2288"/>
        <v>7280</v>
      </c>
      <c r="V3315" s="66">
        <f t="shared" si="2288"/>
        <v>7770</v>
      </c>
      <c r="W3315" s="66">
        <f t="shared" si="2288"/>
        <v>7750</v>
      </c>
      <c r="X3315" s="66">
        <f t="shared" si="2288"/>
        <v>110543</v>
      </c>
      <c r="Y3315" s="208">
        <f t="shared" si="2279"/>
        <v>100</v>
      </c>
    </row>
    <row r="3316" spans="1:25">
      <c r="A3316" s="23" t="s">
        <v>786</v>
      </c>
      <c r="B3316" s="23" t="s">
        <v>172</v>
      </c>
      <c r="C3316" s="23" t="s">
        <v>1296</v>
      </c>
      <c r="D3316" s="23" t="s">
        <v>1297</v>
      </c>
      <c r="E3316" s="22">
        <v>6131</v>
      </c>
      <c r="F3316" s="23"/>
      <c r="G3316" s="128" t="s">
        <v>3378</v>
      </c>
      <c r="H3316" s="32" t="s">
        <v>24</v>
      </c>
      <c r="I3316" s="44">
        <f t="shared" si="2257"/>
        <v>1500</v>
      </c>
      <c r="J3316" s="44">
        <v>1000</v>
      </c>
      <c r="K3316" s="44">
        <f t="shared" si="2259"/>
        <v>500</v>
      </c>
      <c r="L3316" s="44">
        <v>500</v>
      </c>
      <c r="M3316" s="44">
        <v>0</v>
      </c>
      <c r="N3316" s="44">
        <v>0</v>
      </c>
      <c r="O3316" s="44">
        <v>0</v>
      </c>
      <c r="P3316" s="44">
        <v>0</v>
      </c>
      <c r="Q3316" s="44">
        <v>1500</v>
      </c>
      <c r="R3316" s="44">
        <v>1000</v>
      </c>
      <c r="S3316" s="44">
        <v>1000</v>
      </c>
      <c r="T3316" s="44">
        <f t="shared" si="2282"/>
        <v>0</v>
      </c>
      <c r="U3316" s="44"/>
      <c r="V3316" s="44"/>
      <c r="W3316" s="44"/>
      <c r="X3316" s="44">
        <f t="shared" si="2283"/>
        <v>1000</v>
      </c>
      <c r="Y3316" s="209">
        <f t="shared" si="2279"/>
        <v>100</v>
      </c>
    </row>
    <row r="3317" spans="1:25">
      <c r="A3317" s="23" t="s">
        <v>786</v>
      </c>
      <c r="B3317" s="23" t="s">
        <v>172</v>
      </c>
      <c r="C3317" s="23" t="s">
        <v>1296</v>
      </c>
      <c r="D3317" s="23" t="s">
        <v>1297</v>
      </c>
      <c r="E3317" s="22">
        <v>6132</v>
      </c>
      <c r="F3317" s="23"/>
      <c r="G3317" s="128" t="s">
        <v>3378</v>
      </c>
      <c r="H3317" s="32" t="s">
        <v>25</v>
      </c>
      <c r="I3317" s="44">
        <f t="shared" si="2257"/>
        <v>40000</v>
      </c>
      <c r="J3317" s="44">
        <v>40000</v>
      </c>
      <c r="K3317" s="44">
        <f t="shared" si="2259"/>
        <v>0</v>
      </c>
      <c r="L3317" s="44">
        <v>0</v>
      </c>
      <c r="M3317" s="44">
        <v>0</v>
      </c>
      <c r="N3317" s="44">
        <v>0</v>
      </c>
      <c r="O3317" s="44">
        <v>0</v>
      </c>
      <c r="P3317" s="44">
        <v>0</v>
      </c>
      <c r="Q3317" s="44">
        <v>40000</v>
      </c>
      <c r="R3317" s="44">
        <v>40000</v>
      </c>
      <c r="S3317" s="44">
        <v>31500</v>
      </c>
      <c r="T3317" s="44">
        <f t="shared" si="2282"/>
        <v>8500</v>
      </c>
      <c r="U3317" s="44">
        <v>2500</v>
      </c>
      <c r="V3317" s="44">
        <v>3000</v>
      </c>
      <c r="W3317" s="44">
        <v>3000</v>
      </c>
      <c r="X3317" s="44">
        <f t="shared" si="2283"/>
        <v>40000</v>
      </c>
      <c r="Y3317" s="209">
        <f t="shared" si="2279"/>
        <v>100</v>
      </c>
    </row>
    <row r="3318" spans="1:25">
      <c r="A3318" s="23" t="s">
        <v>786</v>
      </c>
      <c r="B3318" s="23" t="s">
        <v>172</v>
      </c>
      <c r="C3318" s="23" t="s">
        <v>1296</v>
      </c>
      <c r="D3318" s="23" t="s">
        <v>1297</v>
      </c>
      <c r="E3318" s="22">
        <v>6133</v>
      </c>
      <c r="F3318" s="23"/>
      <c r="G3318" s="128" t="s">
        <v>3378</v>
      </c>
      <c r="H3318" s="32" t="s">
        <v>26</v>
      </c>
      <c r="I3318" s="44">
        <f t="shared" si="2257"/>
        <v>10000</v>
      </c>
      <c r="J3318" s="44">
        <v>10000</v>
      </c>
      <c r="K3318" s="44">
        <f t="shared" si="2259"/>
        <v>0</v>
      </c>
      <c r="L3318" s="44">
        <v>0</v>
      </c>
      <c r="M3318" s="44">
        <v>0</v>
      </c>
      <c r="N3318" s="44">
        <v>0</v>
      </c>
      <c r="O3318" s="44">
        <v>0</v>
      </c>
      <c r="P3318" s="44">
        <v>0</v>
      </c>
      <c r="Q3318" s="44">
        <v>10000</v>
      </c>
      <c r="R3318" s="44">
        <v>10000</v>
      </c>
      <c r="S3318" s="44">
        <v>7530</v>
      </c>
      <c r="T3318" s="44">
        <f t="shared" si="2282"/>
        <v>2470</v>
      </c>
      <c r="U3318" s="44">
        <v>840</v>
      </c>
      <c r="V3318" s="44">
        <v>830</v>
      </c>
      <c r="W3318" s="44">
        <v>800</v>
      </c>
      <c r="X3318" s="44">
        <f t="shared" si="2283"/>
        <v>10000</v>
      </c>
      <c r="Y3318" s="209">
        <f t="shared" si="2279"/>
        <v>100</v>
      </c>
    </row>
    <row r="3319" spans="1:25">
      <c r="A3319" s="23" t="s">
        <v>786</v>
      </c>
      <c r="B3319" s="23" t="s">
        <v>172</v>
      </c>
      <c r="C3319" s="23" t="s">
        <v>1296</v>
      </c>
      <c r="D3319" s="23" t="s">
        <v>1297</v>
      </c>
      <c r="E3319" s="22">
        <v>6134</v>
      </c>
      <c r="F3319" s="23"/>
      <c r="G3319" s="128" t="s">
        <v>3378</v>
      </c>
      <c r="H3319" s="32" t="s">
        <v>27</v>
      </c>
      <c r="I3319" s="44">
        <f t="shared" si="2257"/>
        <v>12000</v>
      </c>
      <c r="J3319" s="44">
        <v>10000</v>
      </c>
      <c r="K3319" s="44">
        <f t="shared" si="2259"/>
        <v>2000</v>
      </c>
      <c r="L3319" s="44">
        <v>2000</v>
      </c>
      <c r="M3319" s="44">
        <v>0</v>
      </c>
      <c r="N3319" s="44">
        <v>0</v>
      </c>
      <c r="O3319" s="44">
        <v>0</v>
      </c>
      <c r="P3319" s="44">
        <v>0</v>
      </c>
      <c r="Q3319" s="44">
        <v>12000</v>
      </c>
      <c r="R3319" s="44">
        <v>10000</v>
      </c>
      <c r="S3319" s="44">
        <v>7520</v>
      </c>
      <c r="T3319" s="44">
        <f t="shared" si="2282"/>
        <v>2480</v>
      </c>
      <c r="U3319" s="44">
        <v>840</v>
      </c>
      <c r="V3319" s="44">
        <v>840</v>
      </c>
      <c r="W3319" s="44">
        <v>800</v>
      </c>
      <c r="X3319" s="44">
        <f t="shared" si="2283"/>
        <v>10000</v>
      </c>
      <c r="Y3319" s="209">
        <f t="shared" si="2279"/>
        <v>100</v>
      </c>
    </row>
    <row r="3320" spans="1:25">
      <c r="A3320" s="23" t="s">
        <v>786</v>
      </c>
      <c r="B3320" s="23" t="s">
        <v>172</v>
      </c>
      <c r="C3320" s="23" t="s">
        <v>1296</v>
      </c>
      <c r="D3320" s="23" t="s">
        <v>1297</v>
      </c>
      <c r="E3320" s="22">
        <v>6135</v>
      </c>
      <c r="F3320" s="23"/>
      <c r="G3320" s="128" t="s">
        <v>3378</v>
      </c>
      <c r="H3320" s="32" t="s">
        <v>28</v>
      </c>
      <c r="I3320" s="44">
        <f t="shared" si="2257"/>
        <v>3000</v>
      </c>
      <c r="J3320" s="44">
        <v>2000</v>
      </c>
      <c r="K3320" s="44">
        <f t="shared" si="2259"/>
        <v>1000</v>
      </c>
      <c r="L3320" s="44">
        <v>1000</v>
      </c>
      <c r="M3320" s="44">
        <v>0</v>
      </c>
      <c r="N3320" s="44">
        <v>0</v>
      </c>
      <c r="O3320" s="44">
        <v>0</v>
      </c>
      <c r="P3320" s="44">
        <v>0</v>
      </c>
      <c r="Q3320" s="44">
        <v>3700</v>
      </c>
      <c r="R3320" s="44">
        <v>2000</v>
      </c>
      <c r="S3320" s="44">
        <v>1200</v>
      </c>
      <c r="T3320" s="44">
        <f t="shared" si="2282"/>
        <v>800</v>
      </c>
      <c r="U3320" s="44">
        <v>250</v>
      </c>
      <c r="V3320" s="44">
        <v>250</v>
      </c>
      <c r="W3320" s="44">
        <v>300</v>
      </c>
      <c r="X3320" s="44">
        <f t="shared" si="2283"/>
        <v>2000</v>
      </c>
      <c r="Y3320" s="209">
        <f t="shared" si="2279"/>
        <v>100</v>
      </c>
    </row>
    <row r="3321" spans="1:25">
      <c r="A3321" s="23" t="s">
        <v>786</v>
      </c>
      <c r="B3321" s="23" t="s">
        <v>172</v>
      </c>
      <c r="C3321" s="23" t="s">
        <v>1296</v>
      </c>
      <c r="D3321" s="23" t="s">
        <v>1297</v>
      </c>
      <c r="E3321" s="22">
        <v>6137</v>
      </c>
      <c r="F3321" s="23"/>
      <c r="G3321" s="128" t="s">
        <v>3378</v>
      </c>
      <c r="H3321" s="32" t="s">
        <v>30</v>
      </c>
      <c r="I3321" s="44">
        <f t="shared" si="2257"/>
        <v>10000</v>
      </c>
      <c r="J3321" s="44">
        <v>9000</v>
      </c>
      <c r="K3321" s="44">
        <f t="shared" si="2259"/>
        <v>1000</v>
      </c>
      <c r="L3321" s="44">
        <v>1000</v>
      </c>
      <c r="M3321" s="44">
        <v>0</v>
      </c>
      <c r="N3321" s="44">
        <v>0</v>
      </c>
      <c r="O3321" s="44">
        <v>0</v>
      </c>
      <c r="P3321" s="44">
        <v>0</v>
      </c>
      <c r="Q3321" s="44">
        <v>10000</v>
      </c>
      <c r="R3321" s="44">
        <v>9000</v>
      </c>
      <c r="S3321" s="44">
        <v>6750</v>
      </c>
      <c r="T3321" s="44">
        <f t="shared" si="2282"/>
        <v>2250</v>
      </c>
      <c r="U3321" s="44">
        <v>750</v>
      </c>
      <c r="V3321" s="44">
        <v>750</v>
      </c>
      <c r="W3321" s="44">
        <v>750</v>
      </c>
      <c r="X3321" s="44">
        <f t="shared" si="2283"/>
        <v>9000</v>
      </c>
      <c r="Y3321" s="209">
        <f t="shared" si="2279"/>
        <v>100</v>
      </c>
    </row>
    <row r="3322" spans="1:25">
      <c r="A3322" s="23" t="s">
        <v>786</v>
      </c>
      <c r="B3322" s="23" t="s">
        <v>172</v>
      </c>
      <c r="C3322" s="23" t="s">
        <v>1296</v>
      </c>
      <c r="D3322" s="23" t="s">
        <v>1297</v>
      </c>
      <c r="E3322" s="22">
        <v>6138</v>
      </c>
      <c r="F3322" s="23"/>
      <c r="G3322" s="128" t="s">
        <v>3378</v>
      </c>
      <c r="H3322" s="32" t="s">
        <v>31</v>
      </c>
      <c r="I3322" s="44">
        <f t="shared" si="2257"/>
        <v>0</v>
      </c>
      <c r="J3322" s="44">
        <v>0</v>
      </c>
      <c r="K3322" s="44">
        <f t="shared" si="2259"/>
        <v>0</v>
      </c>
      <c r="L3322" s="44">
        <v>0</v>
      </c>
      <c r="M3322" s="44">
        <v>0</v>
      </c>
      <c r="N3322" s="44">
        <v>0</v>
      </c>
      <c r="O3322" s="44">
        <v>0</v>
      </c>
      <c r="P3322" s="44">
        <v>0</v>
      </c>
      <c r="Q3322" s="44">
        <v>0</v>
      </c>
      <c r="R3322" s="44">
        <v>0</v>
      </c>
      <c r="S3322" s="44">
        <v>0</v>
      </c>
      <c r="T3322" s="44">
        <f t="shared" si="2282"/>
        <v>0</v>
      </c>
      <c r="U3322" s="44"/>
      <c r="V3322" s="44"/>
      <c r="W3322" s="44"/>
      <c r="X3322" s="44">
        <f t="shared" si="2283"/>
        <v>0</v>
      </c>
      <c r="Y3322" s="209">
        <f t="shared" si="2279"/>
        <v>0</v>
      </c>
    </row>
    <row r="3323" spans="1:25">
      <c r="A3323" s="20" t="s">
        <v>786</v>
      </c>
      <c r="B3323" s="20" t="s">
        <v>172</v>
      </c>
      <c r="C3323" s="20" t="s">
        <v>1296</v>
      </c>
      <c r="D3323" s="20" t="s">
        <v>1297</v>
      </c>
      <c r="E3323" s="20" t="s">
        <v>144</v>
      </c>
      <c r="F3323" s="23" t="s">
        <v>0</v>
      </c>
      <c r="G3323" s="154" t="s">
        <v>0</v>
      </c>
      <c r="H3323" s="21" t="s">
        <v>32</v>
      </c>
      <c r="I3323" s="66">
        <f t="shared" si="2257"/>
        <v>32950</v>
      </c>
      <c r="J3323" s="66">
        <f t="shared" ref="J3323:P3323" si="2289">SUM(J3324:J3326)</f>
        <v>31450</v>
      </c>
      <c r="K3323" s="66">
        <f t="shared" si="2259"/>
        <v>1500</v>
      </c>
      <c r="L3323" s="66">
        <f t="shared" si="2289"/>
        <v>1500</v>
      </c>
      <c r="M3323" s="66">
        <f t="shared" si="2289"/>
        <v>0</v>
      </c>
      <c r="N3323" s="66">
        <f t="shared" si="2289"/>
        <v>0</v>
      </c>
      <c r="O3323" s="66">
        <f t="shared" si="2289"/>
        <v>0</v>
      </c>
      <c r="P3323" s="66">
        <f t="shared" si="2289"/>
        <v>0</v>
      </c>
      <c r="Q3323" s="66">
        <f>SUM(Q3324:Q3326)</f>
        <v>40043</v>
      </c>
      <c r="R3323" s="66">
        <f>SUM(R3324:R3326)</f>
        <v>38543</v>
      </c>
      <c r="S3323" s="66">
        <f>SUM(S3324:S3326)</f>
        <v>32243</v>
      </c>
      <c r="T3323" s="66">
        <f t="shared" ref="T3323:X3323" si="2290">SUM(T3324:T3326)</f>
        <v>6300</v>
      </c>
      <c r="U3323" s="66">
        <f t="shared" si="2290"/>
        <v>2100</v>
      </c>
      <c r="V3323" s="66">
        <f t="shared" si="2290"/>
        <v>2100</v>
      </c>
      <c r="W3323" s="66">
        <f t="shared" si="2290"/>
        <v>2100</v>
      </c>
      <c r="X3323" s="66">
        <f t="shared" si="2290"/>
        <v>38543</v>
      </c>
      <c r="Y3323" s="208">
        <f t="shared" si="2279"/>
        <v>100</v>
      </c>
    </row>
    <row r="3324" spans="1:25">
      <c r="A3324" s="23" t="s">
        <v>786</v>
      </c>
      <c r="B3324" s="23" t="s">
        <v>172</v>
      </c>
      <c r="C3324" s="23" t="s">
        <v>1296</v>
      </c>
      <c r="D3324" s="23" t="s">
        <v>1297</v>
      </c>
      <c r="E3324" s="22">
        <v>6139</v>
      </c>
      <c r="F3324" s="23"/>
      <c r="G3324" s="128" t="s">
        <v>3378</v>
      </c>
      <c r="H3324" s="32" t="s">
        <v>32</v>
      </c>
      <c r="I3324" s="44">
        <f t="shared" si="2257"/>
        <v>26000</v>
      </c>
      <c r="J3324" s="44">
        <v>24500</v>
      </c>
      <c r="K3324" s="44">
        <f t="shared" si="2259"/>
        <v>1500</v>
      </c>
      <c r="L3324" s="44">
        <v>1500</v>
      </c>
      <c r="M3324" s="44">
        <v>0</v>
      </c>
      <c r="N3324" s="44">
        <v>0</v>
      </c>
      <c r="O3324" s="44">
        <v>0</v>
      </c>
      <c r="P3324" s="44">
        <v>0</v>
      </c>
      <c r="Q3324" s="44">
        <v>33000</v>
      </c>
      <c r="R3324" s="44">
        <v>31500</v>
      </c>
      <c r="S3324" s="44">
        <v>25200</v>
      </c>
      <c r="T3324" s="44">
        <f t="shared" si="2282"/>
        <v>6300</v>
      </c>
      <c r="U3324" s="44">
        <v>2100</v>
      </c>
      <c r="V3324" s="44">
        <v>2100</v>
      </c>
      <c r="W3324" s="44">
        <v>2100</v>
      </c>
      <c r="X3324" s="44">
        <f t="shared" si="2283"/>
        <v>31500</v>
      </c>
      <c r="Y3324" s="209">
        <f t="shared" si="2279"/>
        <v>100</v>
      </c>
    </row>
    <row r="3325" spans="1:25">
      <c r="A3325" s="23" t="s">
        <v>786</v>
      </c>
      <c r="B3325" s="23" t="s">
        <v>172</v>
      </c>
      <c r="C3325" s="23" t="s">
        <v>1296</v>
      </c>
      <c r="D3325" s="23" t="s">
        <v>1297</v>
      </c>
      <c r="E3325" s="22">
        <v>6139</v>
      </c>
      <c r="F3325" s="23" t="s">
        <v>1304</v>
      </c>
      <c r="G3325" s="128" t="s">
        <v>3378</v>
      </c>
      <c r="H3325" s="32" t="s">
        <v>152</v>
      </c>
      <c r="I3325" s="44">
        <f t="shared" si="2257"/>
        <v>1950</v>
      </c>
      <c r="J3325" s="44">
        <v>1950</v>
      </c>
      <c r="K3325" s="44">
        <f t="shared" si="2259"/>
        <v>0</v>
      </c>
      <c r="L3325" s="44">
        <v>0</v>
      </c>
      <c r="M3325" s="44">
        <v>0</v>
      </c>
      <c r="N3325" s="44">
        <v>0</v>
      </c>
      <c r="O3325" s="44">
        <v>0</v>
      </c>
      <c r="P3325" s="44">
        <v>0</v>
      </c>
      <c r="Q3325" s="44">
        <v>2043</v>
      </c>
      <c r="R3325" s="44">
        <v>2043</v>
      </c>
      <c r="S3325" s="44">
        <v>2043</v>
      </c>
      <c r="T3325" s="44">
        <f t="shared" si="2282"/>
        <v>0</v>
      </c>
      <c r="U3325" s="44"/>
      <c r="V3325" s="44"/>
      <c r="W3325" s="44"/>
      <c r="X3325" s="44">
        <f t="shared" si="2283"/>
        <v>2043</v>
      </c>
      <c r="Y3325" s="209">
        <f t="shared" si="2279"/>
        <v>100</v>
      </c>
    </row>
    <row r="3326" spans="1:25">
      <c r="A3326" s="23" t="s">
        <v>786</v>
      </c>
      <c r="B3326" s="23" t="s">
        <v>172</v>
      </c>
      <c r="C3326" s="23" t="s">
        <v>1296</v>
      </c>
      <c r="D3326" s="23" t="s">
        <v>1297</v>
      </c>
      <c r="E3326" s="22">
        <v>6139</v>
      </c>
      <c r="F3326" s="23" t="s">
        <v>1305</v>
      </c>
      <c r="G3326" s="128" t="s">
        <v>3378</v>
      </c>
      <c r="H3326" s="32" t="s">
        <v>158</v>
      </c>
      <c r="I3326" s="44">
        <f t="shared" si="2257"/>
        <v>5000</v>
      </c>
      <c r="J3326" s="44">
        <v>5000</v>
      </c>
      <c r="K3326" s="44">
        <f t="shared" si="2259"/>
        <v>0</v>
      </c>
      <c r="L3326" s="44">
        <v>0</v>
      </c>
      <c r="M3326" s="44">
        <v>0</v>
      </c>
      <c r="N3326" s="44">
        <v>0</v>
      </c>
      <c r="O3326" s="44">
        <v>0</v>
      </c>
      <c r="P3326" s="44">
        <v>0</v>
      </c>
      <c r="Q3326" s="44">
        <v>5000</v>
      </c>
      <c r="R3326" s="44">
        <v>5000</v>
      </c>
      <c r="S3326" s="44">
        <v>5000</v>
      </c>
      <c r="T3326" s="44">
        <f t="shared" si="2282"/>
        <v>0</v>
      </c>
      <c r="U3326" s="44"/>
      <c r="V3326" s="44"/>
      <c r="W3326" s="44"/>
      <c r="X3326" s="44">
        <f t="shared" si="2283"/>
        <v>5000</v>
      </c>
      <c r="Y3326" s="209">
        <f t="shared" si="2279"/>
        <v>100</v>
      </c>
    </row>
    <row r="3327" spans="1:25" ht="20.399999999999999">
      <c r="A3327" s="20" t="s">
        <v>0</v>
      </c>
      <c r="B3327" s="20" t="s">
        <v>0</v>
      </c>
      <c r="C3327" s="20" t="s">
        <v>0</v>
      </c>
      <c r="D3327" s="21" t="s">
        <v>0</v>
      </c>
      <c r="E3327" s="21" t="s">
        <v>0</v>
      </c>
      <c r="F3327" s="21" t="s">
        <v>0</v>
      </c>
      <c r="G3327" s="150" t="s">
        <v>0</v>
      </c>
      <c r="H3327" s="30" t="s">
        <v>42</v>
      </c>
      <c r="I3327" s="31">
        <f t="shared" si="2257"/>
        <v>100</v>
      </c>
      <c r="J3327" s="31">
        <f t="shared" ref="J3327:X3328" si="2291">SUM(J3328)</f>
        <v>100</v>
      </c>
      <c r="K3327" s="31">
        <f t="shared" si="2259"/>
        <v>0</v>
      </c>
      <c r="L3327" s="31">
        <f t="shared" si="2291"/>
        <v>0</v>
      </c>
      <c r="M3327" s="31">
        <f t="shared" si="2291"/>
        <v>0</v>
      </c>
      <c r="N3327" s="31">
        <f t="shared" si="2291"/>
        <v>0</v>
      </c>
      <c r="O3327" s="31">
        <f t="shared" si="2291"/>
        <v>0</v>
      </c>
      <c r="P3327" s="31">
        <f t="shared" si="2291"/>
        <v>0</v>
      </c>
      <c r="Q3327" s="31">
        <f t="shared" si="2291"/>
        <v>100</v>
      </c>
      <c r="R3327" s="31">
        <f t="shared" si="2291"/>
        <v>100</v>
      </c>
      <c r="S3327" s="31">
        <f t="shared" si="2291"/>
        <v>0</v>
      </c>
      <c r="T3327" s="31">
        <f t="shared" si="2291"/>
        <v>0</v>
      </c>
      <c r="U3327" s="31">
        <f t="shared" si="2291"/>
        <v>0</v>
      </c>
      <c r="V3327" s="31">
        <f t="shared" si="2291"/>
        <v>0</v>
      </c>
      <c r="W3327" s="31">
        <f t="shared" si="2291"/>
        <v>0</v>
      </c>
      <c r="X3327" s="31">
        <f t="shared" si="2291"/>
        <v>0</v>
      </c>
      <c r="Y3327" s="220">
        <f t="shared" si="2279"/>
        <v>0</v>
      </c>
    </row>
    <row r="3328" spans="1:25">
      <c r="A3328" s="23" t="s">
        <v>786</v>
      </c>
      <c r="B3328" s="23" t="s">
        <v>172</v>
      </c>
      <c r="C3328" s="23" t="s">
        <v>1296</v>
      </c>
      <c r="D3328" s="23" t="s">
        <v>1297</v>
      </c>
      <c r="E3328" s="21" t="s">
        <v>159</v>
      </c>
      <c r="F3328" s="21" t="s">
        <v>0</v>
      </c>
      <c r="G3328" s="150" t="s">
        <v>0</v>
      </c>
      <c r="H3328" s="21" t="s">
        <v>34</v>
      </c>
      <c r="I3328" s="66">
        <f t="shared" si="2257"/>
        <v>100</v>
      </c>
      <c r="J3328" s="66">
        <f t="shared" si="2291"/>
        <v>100</v>
      </c>
      <c r="K3328" s="66">
        <f t="shared" si="2259"/>
        <v>0</v>
      </c>
      <c r="L3328" s="66">
        <f t="shared" si="2291"/>
        <v>0</v>
      </c>
      <c r="M3328" s="66">
        <f t="shared" si="2291"/>
        <v>0</v>
      </c>
      <c r="N3328" s="66">
        <f t="shared" si="2291"/>
        <v>0</v>
      </c>
      <c r="O3328" s="66">
        <f t="shared" si="2291"/>
        <v>0</v>
      </c>
      <c r="P3328" s="66">
        <f t="shared" si="2291"/>
        <v>0</v>
      </c>
      <c r="Q3328" s="66">
        <f t="shared" si="2291"/>
        <v>100</v>
      </c>
      <c r="R3328" s="66">
        <f t="shared" si="2291"/>
        <v>100</v>
      </c>
      <c r="S3328" s="66">
        <f t="shared" si="2291"/>
        <v>0</v>
      </c>
      <c r="T3328" s="66">
        <f t="shared" si="2291"/>
        <v>0</v>
      </c>
      <c r="U3328" s="66">
        <f t="shared" si="2291"/>
        <v>0</v>
      </c>
      <c r="V3328" s="66">
        <f t="shared" si="2291"/>
        <v>0</v>
      </c>
      <c r="W3328" s="66">
        <f t="shared" si="2291"/>
        <v>0</v>
      </c>
      <c r="X3328" s="66">
        <f t="shared" si="2291"/>
        <v>0</v>
      </c>
      <c r="Y3328" s="208">
        <f t="shared" si="2279"/>
        <v>0</v>
      </c>
    </row>
    <row r="3329" spans="1:25">
      <c r="A3329" s="23" t="s">
        <v>786</v>
      </c>
      <c r="B3329" s="23" t="s">
        <v>172</v>
      </c>
      <c r="C3329" s="23" t="s">
        <v>1296</v>
      </c>
      <c r="D3329" s="23" t="s">
        <v>1297</v>
      </c>
      <c r="E3329" s="22">
        <v>6148</v>
      </c>
      <c r="F3329" s="23"/>
      <c r="G3329" s="128" t="s">
        <v>3378</v>
      </c>
      <c r="H3329" s="32" t="s">
        <v>41</v>
      </c>
      <c r="I3329" s="44">
        <f t="shared" si="2257"/>
        <v>100</v>
      </c>
      <c r="J3329" s="44">
        <v>100</v>
      </c>
      <c r="K3329" s="44">
        <f t="shared" si="2259"/>
        <v>0</v>
      </c>
      <c r="L3329" s="44">
        <v>0</v>
      </c>
      <c r="M3329" s="44">
        <v>0</v>
      </c>
      <c r="N3329" s="44">
        <v>0</v>
      </c>
      <c r="O3329" s="44">
        <v>0</v>
      </c>
      <c r="P3329" s="44">
        <v>0</v>
      </c>
      <c r="Q3329" s="44">
        <v>100</v>
      </c>
      <c r="R3329" s="44">
        <v>100</v>
      </c>
      <c r="S3329" s="44">
        <v>0</v>
      </c>
      <c r="T3329" s="44">
        <f t="shared" si="2282"/>
        <v>0</v>
      </c>
      <c r="U3329" s="44"/>
      <c r="V3329" s="44"/>
      <c r="W3329" s="44"/>
      <c r="X3329" s="44">
        <f t="shared" si="2283"/>
        <v>0</v>
      </c>
      <c r="Y3329" s="209">
        <f t="shared" si="2279"/>
        <v>0</v>
      </c>
    </row>
    <row r="3330" spans="1:25" ht="20.399999999999999">
      <c r="A3330" s="20" t="s">
        <v>0</v>
      </c>
      <c r="B3330" s="20" t="s">
        <v>0</v>
      </c>
      <c r="C3330" s="20" t="s">
        <v>0</v>
      </c>
      <c r="D3330" s="21" t="s">
        <v>0</v>
      </c>
      <c r="E3330" s="21" t="s">
        <v>0</v>
      </c>
      <c r="F3330" s="21" t="s">
        <v>0</v>
      </c>
      <c r="G3330" s="150" t="s">
        <v>0</v>
      </c>
      <c r="H3330" s="30" t="s">
        <v>60</v>
      </c>
      <c r="I3330" s="31">
        <f t="shared" si="2257"/>
        <v>3000</v>
      </c>
      <c r="J3330" s="31">
        <f t="shared" ref="J3330:X3330" si="2292">SUM(J3331)</f>
        <v>0</v>
      </c>
      <c r="K3330" s="31">
        <f t="shared" si="2259"/>
        <v>3000</v>
      </c>
      <c r="L3330" s="31">
        <f t="shared" si="2292"/>
        <v>3000</v>
      </c>
      <c r="M3330" s="31">
        <f t="shared" si="2292"/>
        <v>0</v>
      </c>
      <c r="N3330" s="31">
        <f t="shared" si="2292"/>
        <v>0</v>
      </c>
      <c r="O3330" s="31">
        <f t="shared" si="2292"/>
        <v>0</v>
      </c>
      <c r="P3330" s="31">
        <f t="shared" si="2292"/>
        <v>0</v>
      </c>
      <c r="Q3330" s="31">
        <f t="shared" si="2292"/>
        <v>3000</v>
      </c>
      <c r="R3330" s="31">
        <f t="shared" si="2292"/>
        <v>0</v>
      </c>
      <c r="S3330" s="31">
        <f t="shared" si="2292"/>
        <v>0</v>
      </c>
      <c r="T3330" s="31">
        <f t="shared" si="2292"/>
        <v>0</v>
      </c>
      <c r="U3330" s="31">
        <f t="shared" si="2292"/>
        <v>0</v>
      </c>
      <c r="V3330" s="31">
        <f t="shared" si="2292"/>
        <v>0</v>
      </c>
      <c r="W3330" s="31">
        <f t="shared" si="2292"/>
        <v>0</v>
      </c>
      <c r="X3330" s="31">
        <f t="shared" si="2292"/>
        <v>0</v>
      </c>
      <c r="Y3330" s="220">
        <f t="shared" si="2279"/>
        <v>0</v>
      </c>
    </row>
    <row r="3331" spans="1:25">
      <c r="A3331" s="23" t="s">
        <v>786</v>
      </c>
      <c r="B3331" s="23" t="s">
        <v>172</v>
      </c>
      <c r="C3331" s="23" t="s">
        <v>1296</v>
      </c>
      <c r="D3331" s="23" t="s">
        <v>1297</v>
      </c>
      <c r="E3331" s="21" t="s">
        <v>166</v>
      </c>
      <c r="F3331" s="21" t="s">
        <v>0</v>
      </c>
      <c r="G3331" s="150" t="s">
        <v>0</v>
      </c>
      <c r="H3331" s="21" t="s">
        <v>53</v>
      </c>
      <c r="I3331" s="66">
        <f t="shared" ref="I3331:I3394" si="2293">SUM(J3331,K3331,O3331,P3331)</f>
        <v>3000</v>
      </c>
      <c r="J3331" s="66">
        <f t="shared" ref="J3331:P3331" si="2294">SUM(J3332:J3333)</f>
        <v>0</v>
      </c>
      <c r="K3331" s="66">
        <f t="shared" ref="K3331:K3394" si="2295">SUM(L3331,M3331,N3331)</f>
        <v>3000</v>
      </c>
      <c r="L3331" s="66">
        <f t="shared" si="2294"/>
        <v>3000</v>
      </c>
      <c r="M3331" s="66">
        <f t="shared" si="2294"/>
        <v>0</v>
      </c>
      <c r="N3331" s="66">
        <f t="shared" si="2294"/>
        <v>0</v>
      </c>
      <c r="O3331" s="66">
        <f t="shared" si="2294"/>
        <v>0</v>
      </c>
      <c r="P3331" s="66">
        <f t="shared" si="2294"/>
        <v>0</v>
      </c>
      <c r="Q3331" s="66">
        <f>SUM(Q3332:Q3333)</f>
        <v>3000</v>
      </c>
      <c r="R3331" s="66">
        <f>SUM(R3332:R3333)</f>
        <v>0</v>
      </c>
      <c r="S3331" s="66">
        <f>SUM(S3332:S3333)</f>
        <v>0</v>
      </c>
      <c r="T3331" s="66">
        <f t="shared" ref="T3331:X3331" si="2296">SUM(T3332:T3333)</f>
        <v>0</v>
      </c>
      <c r="U3331" s="66">
        <f t="shared" si="2296"/>
        <v>0</v>
      </c>
      <c r="V3331" s="66">
        <f t="shared" si="2296"/>
        <v>0</v>
      </c>
      <c r="W3331" s="66">
        <f t="shared" si="2296"/>
        <v>0</v>
      </c>
      <c r="X3331" s="66">
        <f t="shared" si="2296"/>
        <v>0</v>
      </c>
      <c r="Y3331" s="208">
        <f t="shared" si="2279"/>
        <v>0</v>
      </c>
    </row>
    <row r="3332" spans="1:25">
      <c r="A3332" s="23" t="s">
        <v>786</v>
      </c>
      <c r="B3332" s="23" t="s">
        <v>172</v>
      </c>
      <c r="C3332" s="23" t="s">
        <v>1296</v>
      </c>
      <c r="D3332" s="23" t="s">
        <v>1297</v>
      </c>
      <c r="E3332" s="22">
        <v>8213</v>
      </c>
      <c r="F3332" s="23"/>
      <c r="G3332" s="128" t="s">
        <v>3378</v>
      </c>
      <c r="H3332" s="32" t="s">
        <v>56</v>
      </c>
      <c r="I3332" s="44">
        <f t="shared" si="2293"/>
        <v>2000</v>
      </c>
      <c r="J3332" s="44">
        <v>0</v>
      </c>
      <c r="K3332" s="44">
        <f t="shared" si="2295"/>
        <v>2000</v>
      </c>
      <c r="L3332" s="44">
        <v>2000</v>
      </c>
      <c r="M3332" s="44">
        <v>0</v>
      </c>
      <c r="N3332" s="44">
        <v>0</v>
      </c>
      <c r="O3332" s="44">
        <v>0</v>
      </c>
      <c r="P3332" s="44">
        <v>0</v>
      </c>
      <c r="Q3332" s="44">
        <v>2000</v>
      </c>
      <c r="R3332" s="44">
        <v>0</v>
      </c>
      <c r="S3332" s="44">
        <v>0</v>
      </c>
      <c r="T3332" s="44">
        <f t="shared" si="2282"/>
        <v>0</v>
      </c>
      <c r="U3332" s="44"/>
      <c r="V3332" s="44"/>
      <c r="W3332" s="44"/>
      <c r="X3332" s="44">
        <f t="shared" si="2283"/>
        <v>0</v>
      </c>
      <c r="Y3332" s="209">
        <f t="shared" si="2279"/>
        <v>0</v>
      </c>
    </row>
    <row r="3333" spans="1:25">
      <c r="A3333" s="23" t="s">
        <v>786</v>
      </c>
      <c r="B3333" s="23" t="s">
        <v>172</v>
      </c>
      <c r="C3333" s="23" t="s">
        <v>1296</v>
      </c>
      <c r="D3333" s="23" t="s">
        <v>1297</v>
      </c>
      <c r="E3333" s="22">
        <v>8216</v>
      </c>
      <c r="F3333" s="23"/>
      <c r="G3333" s="128" t="s">
        <v>3378</v>
      </c>
      <c r="H3333" s="32" t="s">
        <v>59</v>
      </c>
      <c r="I3333" s="44">
        <f t="shared" si="2293"/>
        <v>1000</v>
      </c>
      <c r="J3333" s="44">
        <v>0</v>
      </c>
      <c r="K3333" s="44">
        <f t="shared" si="2295"/>
        <v>1000</v>
      </c>
      <c r="L3333" s="44">
        <v>1000</v>
      </c>
      <c r="M3333" s="44">
        <v>0</v>
      </c>
      <c r="N3333" s="44">
        <v>0</v>
      </c>
      <c r="O3333" s="44">
        <v>0</v>
      </c>
      <c r="P3333" s="44">
        <v>0</v>
      </c>
      <c r="Q3333" s="44">
        <v>1000</v>
      </c>
      <c r="R3333" s="44">
        <v>0</v>
      </c>
      <c r="S3333" s="44">
        <v>0</v>
      </c>
      <c r="T3333" s="44">
        <f t="shared" si="2282"/>
        <v>0</v>
      </c>
      <c r="U3333" s="44"/>
      <c r="V3333" s="44"/>
      <c r="W3333" s="44"/>
      <c r="X3333" s="44">
        <f t="shared" si="2283"/>
        <v>0</v>
      </c>
      <c r="Y3333" s="209">
        <f t="shared" si="2279"/>
        <v>0</v>
      </c>
    </row>
    <row r="3334" spans="1:25">
      <c r="A3334" s="32" t="s">
        <v>0</v>
      </c>
      <c r="B3334" s="32" t="s">
        <v>0</v>
      </c>
      <c r="C3334" s="32" t="s">
        <v>0</v>
      </c>
      <c r="D3334" s="32" t="s">
        <v>0</v>
      </c>
      <c r="E3334" s="32" t="s">
        <v>0</v>
      </c>
      <c r="F3334" s="32" t="s">
        <v>0</v>
      </c>
      <c r="G3334" s="154" t="s">
        <v>0</v>
      </c>
      <c r="H3334" s="30" t="s">
        <v>1306</v>
      </c>
      <c r="I3334" s="31">
        <f t="shared" si="2293"/>
        <v>893431</v>
      </c>
      <c r="J3334" s="31">
        <f t="shared" ref="J3334:P3334" si="2297">SUM(J3304,J3327,J3330)</f>
        <v>884431</v>
      </c>
      <c r="K3334" s="31">
        <f t="shared" si="2295"/>
        <v>9000</v>
      </c>
      <c r="L3334" s="31">
        <f t="shared" si="2297"/>
        <v>9000</v>
      </c>
      <c r="M3334" s="31">
        <f t="shared" si="2297"/>
        <v>0</v>
      </c>
      <c r="N3334" s="31">
        <f t="shared" si="2297"/>
        <v>0</v>
      </c>
      <c r="O3334" s="31">
        <f t="shared" si="2297"/>
        <v>0</v>
      </c>
      <c r="P3334" s="31">
        <f t="shared" si="2297"/>
        <v>0</v>
      </c>
      <c r="Q3334" s="31">
        <f>SUM(Q3304,Q3327,Q3330)</f>
        <v>934291</v>
      </c>
      <c r="R3334" s="31">
        <f>SUM(R3304,R3327,R3330)</f>
        <v>924591</v>
      </c>
      <c r="S3334" s="31">
        <f>SUM(S3304,S3327,S3330)</f>
        <v>727987</v>
      </c>
      <c r="T3334" s="31">
        <f t="shared" ref="T3334:X3334" si="2298">SUM(T3304,T3327,T3330)</f>
        <v>196504</v>
      </c>
      <c r="U3334" s="31">
        <f t="shared" si="2298"/>
        <v>65064</v>
      </c>
      <c r="V3334" s="31">
        <f t="shared" si="2298"/>
        <v>65297</v>
      </c>
      <c r="W3334" s="31">
        <f t="shared" si="2298"/>
        <v>66143</v>
      </c>
      <c r="X3334" s="31">
        <f t="shared" si="2298"/>
        <v>924491</v>
      </c>
      <c r="Y3334" s="220">
        <f t="shared" si="2279"/>
        <v>99.989184406943181</v>
      </c>
    </row>
    <row r="3335" spans="1:25" ht="15" thickBot="1">
      <c r="A3335" s="32" t="s">
        <v>0</v>
      </c>
      <c r="B3335" s="32" t="s">
        <v>0</v>
      </c>
      <c r="C3335" s="32" t="s">
        <v>0</v>
      </c>
      <c r="D3335" s="32" t="s">
        <v>0</v>
      </c>
      <c r="E3335" s="32" t="s">
        <v>0</v>
      </c>
      <c r="F3335" s="32" t="s">
        <v>0</v>
      </c>
      <c r="G3335" s="154" t="s">
        <v>0</v>
      </c>
      <c r="H3335" s="21" t="s">
        <v>170</v>
      </c>
      <c r="I3335" s="66">
        <f t="shared" si="2293"/>
        <v>25</v>
      </c>
      <c r="J3335" s="66">
        <v>25</v>
      </c>
      <c r="K3335" s="66">
        <f t="shared" si="2295"/>
        <v>0</v>
      </c>
      <c r="L3335" s="66" t="s">
        <v>0</v>
      </c>
      <c r="M3335" s="66" t="s">
        <v>0</v>
      </c>
      <c r="N3335" s="66" t="s">
        <v>0</v>
      </c>
      <c r="O3335" s="66" t="s">
        <v>0</v>
      </c>
      <c r="P3335" s="66" t="s">
        <v>0</v>
      </c>
      <c r="Q3335" s="66">
        <v>0</v>
      </c>
      <c r="R3335" s="66"/>
      <c r="S3335" s="66"/>
      <c r="T3335" s="66"/>
      <c r="U3335" s="66"/>
      <c r="V3335" s="66"/>
      <c r="W3335" s="66"/>
      <c r="X3335" s="66"/>
      <c r="Y3335" s="208">
        <v>0</v>
      </c>
    </row>
    <row r="3336" spans="1:25" ht="41.4" thickBot="1">
      <c r="A3336" s="252" t="s">
        <v>0</v>
      </c>
      <c r="B3336" s="252" t="s">
        <v>0</v>
      </c>
      <c r="C3336" s="252" t="s">
        <v>0</v>
      </c>
      <c r="D3336" s="252" t="s">
        <v>0</v>
      </c>
      <c r="E3336" s="252" t="s">
        <v>0</v>
      </c>
      <c r="F3336" s="252" t="s">
        <v>0</v>
      </c>
      <c r="G3336" s="258" t="s">
        <v>0</v>
      </c>
      <c r="H3336" s="24" t="s">
        <v>72</v>
      </c>
      <c r="I3336" s="1" t="s">
        <v>3093</v>
      </c>
      <c r="J3336" s="1" t="s">
        <v>3130</v>
      </c>
      <c r="K3336" s="1" t="s">
        <v>3</v>
      </c>
      <c r="L3336" s="1" t="s">
        <v>4</v>
      </c>
      <c r="M3336" s="1" t="s">
        <v>5</v>
      </c>
      <c r="N3336" s="1" t="s">
        <v>6</v>
      </c>
      <c r="O3336" s="1" t="s">
        <v>7</v>
      </c>
      <c r="P3336" s="1" t="s">
        <v>8</v>
      </c>
      <c r="Q3336" s="1" t="s">
        <v>3344</v>
      </c>
      <c r="R3336" s="1" t="s">
        <v>3427</v>
      </c>
      <c r="S3336" s="1" t="s">
        <v>3447</v>
      </c>
      <c r="T3336" s="1" t="s">
        <v>3448</v>
      </c>
      <c r="U3336" s="1" t="s">
        <v>3452</v>
      </c>
      <c r="V3336" s="1" t="s">
        <v>3449</v>
      </c>
      <c r="W3336" s="1" t="s">
        <v>3450</v>
      </c>
      <c r="X3336" s="1" t="s">
        <v>3451</v>
      </c>
      <c r="Y3336" s="216" t="s">
        <v>3385</v>
      </c>
    </row>
    <row r="3337" spans="1:25">
      <c r="A3337" s="253"/>
      <c r="B3337" s="253"/>
      <c r="C3337" s="253"/>
      <c r="D3337" s="253"/>
      <c r="E3337" s="253"/>
      <c r="F3337" s="253"/>
      <c r="G3337" s="259"/>
      <c r="H3337" s="33" t="s">
        <v>0</v>
      </c>
      <c r="I3337" s="45">
        <v>1</v>
      </c>
      <c r="J3337" s="45">
        <v>3</v>
      </c>
      <c r="K3337" s="45" t="s">
        <v>9</v>
      </c>
      <c r="L3337" s="45">
        <v>5</v>
      </c>
      <c r="M3337" s="45">
        <v>6</v>
      </c>
      <c r="N3337" s="45">
        <v>7</v>
      </c>
      <c r="O3337" s="45">
        <v>8</v>
      </c>
      <c r="P3337" s="45">
        <v>9</v>
      </c>
      <c r="Q3337" s="45">
        <v>1</v>
      </c>
      <c r="R3337" s="45">
        <v>2</v>
      </c>
      <c r="S3337" s="45">
        <v>3</v>
      </c>
      <c r="T3337" s="45" t="s">
        <v>3453</v>
      </c>
      <c r="U3337" s="45">
        <v>5</v>
      </c>
      <c r="V3337" s="45">
        <v>6</v>
      </c>
      <c r="W3337" s="45">
        <v>7</v>
      </c>
      <c r="X3337" s="45" t="s">
        <v>3454</v>
      </c>
      <c r="Y3337" s="276">
        <v>9</v>
      </c>
    </row>
    <row r="3338" spans="1:25">
      <c r="A3338" s="253"/>
      <c r="B3338" s="253"/>
      <c r="C3338" s="253"/>
      <c r="D3338" s="253"/>
      <c r="E3338" s="253"/>
      <c r="F3338" s="253"/>
      <c r="G3338" s="259"/>
      <c r="H3338" s="34" t="s">
        <v>108</v>
      </c>
      <c r="I3338" s="35">
        <f t="shared" si="2293"/>
        <v>893431</v>
      </c>
      <c r="J3338" s="35">
        <f t="shared" ref="J3338:P3338" si="2299">SUM(J3334)</f>
        <v>884431</v>
      </c>
      <c r="K3338" s="35">
        <f t="shared" si="2295"/>
        <v>9000</v>
      </c>
      <c r="L3338" s="35">
        <f t="shared" si="2299"/>
        <v>9000</v>
      </c>
      <c r="M3338" s="35">
        <f t="shared" si="2299"/>
        <v>0</v>
      </c>
      <c r="N3338" s="35">
        <f t="shared" si="2299"/>
        <v>0</v>
      </c>
      <c r="O3338" s="35">
        <f t="shared" si="2299"/>
        <v>0</v>
      </c>
      <c r="P3338" s="35">
        <f t="shared" si="2299"/>
        <v>0</v>
      </c>
      <c r="Q3338" s="35">
        <f>SUM(Q3334)</f>
        <v>934291</v>
      </c>
      <c r="R3338" s="35">
        <f>SUM(R3334)</f>
        <v>924591</v>
      </c>
      <c r="S3338" s="35">
        <f>SUM(S3334)</f>
        <v>727987</v>
      </c>
      <c r="T3338" s="35">
        <f t="shared" ref="T3338:X3338" si="2300">SUM(T3334)</f>
        <v>196504</v>
      </c>
      <c r="U3338" s="35">
        <f t="shared" si="2300"/>
        <v>65064</v>
      </c>
      <c r="V3338" s="35">
        <f t="shared" si="2300"/>
        <v>65297</v>
      </c>
      <c r="W3338" s="35">
        <f t="shared" si="2300"/>
        <v>66143</v>
      </c>
      <c r="X3338" s="35">
        <f t="shared" si="2300"/>
        <v>924491</v>
      </c>
      <c r="Y3338" s="218">
        <f t="shared" ref="Y3338:Y3339" si="2301">IF(R3338=0,0,(X3338/R3338)*100)</f>
        <v>99.989184406943181</v>
      </c>
    </row>
    <row r="3339" spans="1:25">
      <c r="A3339" s="253"/>
      <c r="B3339" s="253"/>
      <c r="C3339" s="253"/>
      <c r="D3339" s="253"/>
      <c r="E3339" s="253"/>
      <c r="F3339" s="253"/>
      <c r="G3339" s="259"/>
      <c r="H3339" s="36" t="s">
        <v>69</v>
      </c>
      <c r="I3339" s="35">
        <f t="shared" si="2293"/>
        <v>893431</v>
      </c>
      <c r="J3339" s="35">
        <f t="shared" ref="J3339:P3339" si="2302">SUM(J3338)</f>
        <v>884431</v>
      </c>
      <c r="K3339" s="35">
        <f t="shared" si="2295"/>
        <v>9000</v>
      </c>
      <c r="L3339" s="35">
        <f t="shared" si="2302"/>
        <v>9000</v>
      </c>
      <c r="M3339" s="35">
        <f t="shared" si="2302"/>
        <v>0</v>
      </c>
      <c r="N3339" s="35">
        <f t="shared" si="2302"/>
        <v>0</v>
      </c>
      <c r="O3339" s="35">
        <f t="shared" si="2302"/>
        <v>0</v>
      </c>
      <c r="P3339" s="35">
        <f t="shared" si="2302"/>
        <v>0</v>
      </c>
      <c r="Q3339" s="35">
        <f>SUM(Q3338)</f>
        <v>934291</v>
      </c>
      <c r="R3339" s="35">
        <f>SUM(R3338)</f>
        <v>924591</v>
      </c>
      <c r="S3339" s="35">
        <f>SUM(S3338)</f>
        <v>727987</v>
      </c>
      <c r="T3339" s="35">
        <f t="shared" ref="T3339:X3339" si="2303">SUM(T3338)</f>
        <v>196504</v>
      </c>
      <c r="U3339" s="35">
        <f t="shared" si="2303"/>
        <v>65064</v>
      </c>
      <c r="V3339" s="35">
        <f t="shared" si="2303"/>
        <v>65297</v>
      </c>
      <c r="W3339" s="35">
        <f t="shared" si="2303"/>
        <v>66143</v>
      </c>
      <c r="X3339" s="35">
        <f t="shared" si="2303"/>
        <v>924491</v>
      </c>
      <c r="Y3339" s="218">
        <f t="shared" si="2301"/>
        <v>99.989184406943181</v>
      </c>
    </row>
    <row r="3340" spans="1:25">
      <c r="A3340" s="254"/>
      <c r="B3340" s="254"/>
      <c r="C3340" s="254"/>
      <c r="D3340" s="254"/>
      <c r="E3340" s="254"/>
      <c r="F3340" s="254"/>
      <c r="G3340" s="260"/>
    </row>
    <row r="3341" spans="1:25" ht="15" thickBot="1">
      <c r="A3341" s="32" t="s">
        <v>0</v>
      </c>
      <c r="B3341" s="32" t="s">
        <v>0</v>
      </c>
      <c r="C3341" s="32" t="s">
        <v>0</v>
      </c>
      <c r="D3341" s="32" t="s">
        <v>0</v>
      </c>
      <c r="E3341" s="32" t="s">
        <v>0</v>
      </c>
      <c r="F3341" s="32" t="s">
        <v>0</v>
      </c>
      <c r="G3341" s="154" t="s">
        <v>0</v>
      </c>
      <c r="H3341" s="37" t="s">
        <v>0</v>
      </c>
      <c r="I3341" s="37"/>
      <c r="J3341" s="37"/>
      <c r="K3341" s="37"/>
      <c r="L3341" s="37" t="s">
        <v>0</v>
      </c>
      <c r="M3341" s="37" t="s">
        <v>0</v>
      </c>
      <c r="N3341" s="37" t="s">
        <v>0</v>
      </c>
      <c r="O3341" s="37" t="s">
        <v>0</v>
      </c>
      <c r="P3341" s="37" t="s">
        <v>0</v>
      </c>
      <c r="Q3341" s="37"/>
      <c r="R3341" s="37"/>
      <c r="S3341" s="37"/>
      <c r="T3341" s="37" t="s">
        <v>0</v>
      </c>
      <c r="U3341" s="37" t="s">
        <v>0</v>
      </c>
      <c r="V3341" s="37" t="s">
        <v>0</v>
      </c>
      <c r="W3341" s="37" t="s">
        <v>0</v>
      </c>
      <c r="X3341" s="37" t="s">
        <v>0</v>
      </c>
      <c r="Y3341" s="219"/>
    </row>
    <row r="3342" spans="1:25" ht="41.4" thickBot="1">
      <c r="A3342" s="24" t="s">
        <v>123</v>
      </c>
      <c r="B3342" s="24" t="s">
        <v>124</v>
      </c>
      <c r="C3342" s="24" t="s">
        <v>125</v>
      </c>
      <c r="D3342" s="25" t="s">
        <v>0</v>
      </c>
      <c r="E3342" s="24" t="s">
        <v>126</v>
      </c>
      <c r="F3342" s="24" t="s">
        <v>127</v>
      </c>
      <c r="G3342" s="151" t="s">
        <v>128</v>
      </c>
      <c r="H3342" s="24" t="s">
        <v>1</v>
      </c>
      <c r="I3342" s="1" t="s">
        <v>3093</v>
      </c>
      <c r="J3342" s="1" t="s">
        <v>3130</v>
      </c>
      <c r="K3342" s="1" t="s">
        <v>3</v>
      </c>
      <c r="L3342" s="1" t="s">
        <v>4</v>
      </c>
      <c r="M3342" s="1" t="s">
        <v>5</v>
      </c>
      <c r="N3342" s="1" t="s">
        <v>6</v>
      </c>
      <c r="O3342" s="1" t="s">
        <v>7</v>
      </c>
      <c r="P3342" s="1" t="s">
        <v>8</v>
      </c>
      <c r="Q3342" s="1" t="s">
        <v>3344</v>
      </c>
      <c r="R3342" s="1" t="s">
        <v>3427</v>
      </c>
      <c r="S3342" s="1" t="s">
        <v>3447</v>
      </c>
      <c r="T3342" s="1" t="s">
        <v>3448</v>
      </c>
      <c r="U3342" s="1" t="s">
        <v>3452</v>
      </c>
      <c r="V3342" s="1" t="s">
        <v>3449</v>
      </c>
      <c r="W3342" s="1" t="s">
        <v>3450</v>
      </c>
      <c r="X3342" s="1" t="s">
        <v>3451</v>
      </c>
      <c r="Y3342" s="216" t="s">
        <v>3385</v>
      </c>
    </row>
    <row r="3343" spans="1:25">
      <c r="A3343" s="26" t="s">
        <v>0</v>
      </c>
      <c r="B3343" s="26" t="s">
        <v>0</v>
      </c>
      <c r="C3343" s="26" t="s">
        <v>0</v>
      </c>
      <c r="D3343" s="27" t="s">
        <v>0</v>
      </c>
      <c r="E3343" s="27" t="s">
        <v>0</v>
      </c>
      <c r="F3343" s="28" t="s">
        <v>0</v>
      </c>
      <c r="G3343" s="152" t="s">
        <v>0</v>
      </c>
      <c r="H3343" s="29" t="s">
        <v>0</v>
      </c>
      <c r="I3343" s="45">
        <v>1</v>
      </c>
      <c r="J3343" s="45">
        <v>3</v>
      </c>
      <c r="K3343" s="45" t="s">
        <v>9</v>
      </c>
      <c r="L3343" s="45">
        <v>5</v>
      </c>
      <c r="M3343" s="45">
        <v>6</v>
      </c>
      <c r="N3343" s="45">
        <v>7</v>
      </c>
      <c r="O3343" s="45">
        <v>8</v>
      </c>
      <c r="P3343" s="45">
        <v>9</v>
      </c>
      <c r="Q3343" s="45">
        <v>1</v>
      </c>
      <c r="R3343" s="45">
        <v>2</v>
      </c>
      <c r="S3343" s="45">
        <v>3</v>
      </c>
      <c r="T3343" s="45" t="s">
        <v>3453</v>
      </c>
      <c r="U3343" s="45">
        <v>5</v>
      </c>
      <c r="V3343" s="45">
        <v>6</v>
      </c>
      <c r="W3343" s="45">
        <v>7</v>
      </c>
      <c r="X3343" s="45" t="s">
        <v>3454</v>
      </c>
      <c r="Y3343" s="276">
        <v>9</v>
      </c>
    </row>
    <row r="3344" spans="1:25">
      <c r="A3344" s="133" t="s">
        <v>786</v>
      </c>
      <c r="B3344" s="133" t="s">
        <v>172</v>
      </c>
      <c r="C3344" s="109" t="s">
        <v>1307</v>
      </c>
      <c r="D3344" s="109" t="s">
        <v>1308</v>
      </c>
      <c r="E3344" s="98" t="s">
        <v>0</v>
      </c>
      <c r="F3344" s="98" t="s">
        <v>0</v>
      </c>
      <c r="G3344" s="153" t="s">
        <v>0</v>
      </c>
      <c r="H3344" s="98" t="s">
        <v>1309</v>
      </c>
      <c r="I3344" s="110"/>
      <c r="J3344" s="110"/>
      <c r="K3344" s="110"/>
      <c r="L3344" s="110" t="s">
        <v>0</v>
      </c>
      <c r="M3344" s="110" t="s">
        <v>0</v>
      </c>
      <c r="N3344" s="110" t="s">
        <v>0</v>
      </c>
      <c r="O3344" s="110" t="s">
        <v>0</v>
      </c>
      <c r="P3344" s="110" t="s">
        <v>0</v>
      </c>
      <c r="Q3344" s="110"/>
      <c r="R3344" s="110"/>
      <c r="S3344" s="110"/>
      <c r="T3344" s="110" t="s">
        <v>0</v>
      </c>
      <c r="U3344" s="110" t="s">
        <v>0</v>
      </c>
      <c r="V3344" s="110" t="s">
        <v>0</v>
      </c>
      <c r="W3344" s="110" t="s">
        <v>0</v>
      </c>
      <c r="X3344" s="110" t="s">
        <v>0</v>
      </c>
      <c r="Y3344" s="217"/>
    </row>
    <row r="3345" spans="1:25" ht="20.399999999999999">
      <c r="A3345" s="20" t="s">
        <v>0</v>
      </c>
      <c r="B3345" s="20" t="s">
        <v>0</v>
      </c>
      <c r="C3345" s="20" t="s">
        <v>0</v>
      </c>
      <c r="D3345" s="21" t="s">
        <v>0</v>
      </c>
      <c r="E3345" s="21" t="s">
        <v>0</v>
      </c>
      <c r="F3345" s="21" t="s">
        <v>0</v>
      </c>
      <c r="G3345" s="150" t="s">
        <v>0</v>
      </c>
      <c r="H3345" s="30" t="s">
        <v>33</v>
      </c>
      <c r="I3345" s="31">
        <f t="shared" si="2293"/>
        <v>1594992</v>
      </c>
      <c r="J3345" s="31">
        <f t="shared" ref="J3345:P3345" si="2304">SUM(J3346,J3354,J3356)</f>
        <v>1437532</v>
      </c>
      <c r="K3345" s="31">
        <f t="shared" si="2295"/>
        <v>157460</v>
      </c>
      <c r="L3345" s="31">
        <f t="shared" si="2304"/>
        <v>154000</v>
      </c>
      <c r="M3345" s="31">
        <f t="shared" si="2304"/>
        <v>0</v>
      </c>
      <c r="N3345" s="31">
        <f t="shared" si="2304"/>
        <v>3460</v>
      </c>
      <c r="O3345" s="31">
        <f t="shared" si="2304"/>
        <v>0</v>
      </c>
      <c r="P3345" s="31">
        <f t="shared" si="2304"/>
        <v>0</v>
      </c>
      <c r="Q3345" s="31">
        <f>SUM(Q3346,Q3354,Q3356)</f>
        <v>1682629</v>
      </c>
      <c r="R3345" s="31">
        <f>SUM(R3346,R3354,R3356)</f>
        <v>1509242</v>
      </c>
      <c r="S3345" s="31">
        <f>SUM(S3346,S3354,S3356)</f>
        <v>1296026</v>
      </c>
      <c r="T3345" s="31">
        <f t="shared" ref="T3345:X3345" si="2305">SUM(T3346,T3354,T3356)</f>
        <v>213216</v>
      </c>
      <c r="U3345" s="31">
        <f t="shared" si="2305"/>
        <v>116300</v>
      </c>
      <c r="V3345" s="31">
        <f t="shared" si="2305"/>
        <v>77956</v>
      </c>
      <c r="W3345" s="31">
        <f t="shared" si="2305"/>
        <v>18960</v>
      </c>
      <c r="X3345" s="31">
        <f t="shared" si="2305"/>
        <v>1509242</v>
      </c>
      <c r="Y3345" s="220">
        <f t="shared" ref="Y3345:Y3375" si="2306">IF(R3345=0,0,(X3345/R3345)*100)</f>
        <v>100</v>
      </c>
    </row>
    <row r="3346" spans="1:25">
      <c r="A3346" s="23" t="s">
        <v>786</v>
      </c>
      <c r="B3346" s="23" t="s">
        <v>172</v>
      </c>
      <c r="C3346" s="23" t="s">
        <v>1307</v>
      </c>
      <c r="D3346" s="23" t="s">
        <v>1308</v>
      </c>
      <c r="E3346" s="21" t="s">
        <v>132</v>
      </c>
      <c r="F3346" s="21" t="s">
        <v>0</v>
      </c>
      <c r="G3346" s="150" t="s">
        <v>0</v>
      </c>
      <c r="H3346" s="21" t="s">
        <v>11</v>
      </c>
      <c r="I3346" s="66">
        <f t="shared" si="2293"/>
        <v>1215732</v>
      </c>
      <c r="J3346" s="66">
        <f t="shared" ref="J3346:P3346" si="2307">SUM(J3347,J3348)</f>
        <v>1164732</v>
      </c>
      <c r="K3346" s="66">
        <f t="shared" si="2295"/>
        <v>51000</v>
      </c>
      <c r="L3346" s="66">
        <f t="shared" si="2307"/>
        <v>51000</v>
      </c>
      <c r="M3346" s="66">
        <f t="shared" si="2307"/>
        <v>0</v>
      </c>
      <c r="N3346" s="66">
        <f t="shared" si="2307"/>
        <v>0</v>
      </c>
      <c r="O3346" s="66">
        <f t="shared" si="2307"/>
        <v>0</v>
      </c>
      <c r="P3346" s="66">
        <f t="shared" si="2307"/>
        <v>0</v>
      </c>
      <c r="Q3346" s="66">
        <f>SUM(Q3347,Q3348)</f>
        <v>1274353</v>
      </c>
      <c r="R3346" s="66">
        <f>SUM(R3347,R3348)</f>
        <v>1223353</v>
      </c>
      <c r="S3346" s="66">
        <f>SUM(S3347,S3348)</f>
        <v>1050767</v>
      </c>
      <c r="T3346" s="66">
        <f t="shared" ref="T3346:X3346" si="2308">SUM(T3347,T3348)</f>
        <v>172586</v>
      </c>
      <c r="U3346" s="66">
        <f t="shared" si="2308"/>
        <v>95000</v>
      </c>
      <c r="V3346" s="66">
        <f t="shared" si="2308"/>
        <v>67326</v>
      </c>
      <c r="W3346" s="66">
        <f t="shared" si="2308"/>
        <v>10260</v>
      </c>
      <c r="X3346" s="66">
        <f t="shared" si="2308"/>
        <v>1223353</v>
      </c>
      <c r="Y3346" s="208">
        <f t="shared" si="2306"/>
        <v>100</v>
      </c>
    </row>
    <row r="3347" spans="1:25">
      <c r="A3347" s="23" t="s">
        <v>786</v>
      </c>
      <c r="B3347" s="23" t="s">
        <v>172</v>
      </c>
      <c r="C3347" s="23" t="s">
        <v>1307</v>
      </c>
      <c r="D3347" s="23" t="s">
        <v>1308</v>
      </c>
      <c r="E3347" s="22">
        <v>6111</v>
      </c>
      <c r="F3347" s="23"/>
      <c r="G3347" s="128" t="s">
        <v>3378</v>
      </c>
      <c r="H3347" s="32" t="s">
        <v>12</v>
      </c>
      <c r="I3347" s="44">
        <f t="shared" si="2293"/>
        <v>1055732</v>
      </c>
      <c r="J3347" s="44">
        <v>1010732</v>
      </c>
      <c r="K3347" s="44">
        <f t="shared" si="2295"/>
        <v>45000</v>
      </c>
      <c r="L3347" s="44">
        <v>45000</v>
      </c>
      <c r="M3347" s="44">
        <v>0</v>
      </c>
      <c r="N3347" s="44">
        <v>0</v>
      </c>
      <c r="O3347" s="44">
        <v>0</v>
      </c>
      <c r="P3347" s="44">
        <v>0</v>
      </c>
      <c r="Q3347" s="44">
        <v>1111996</v>
      </c>
      <c r="R3347" s="44">
        <v>1066996</v>
      </c>
      <c r="S3347" s="44">
        <v>904670</v>
      </c>
      <c r="T3347" s="44">
        <f t="shared" ref="T3347:T3374" si="2309">U3347+V3347+W3347</f>
        <v>162326</v>
      </c>
      <c r="U3347" s="44">
        <v>95000</v>
      </c>
      <c r="V3347" s="44">
        <v>67326</v>
      </c>
      <c r="W3347" s="44"/>
      <c r="X3347" s="44">
        <f t="shared" ref="X3347:X3374" si="2310">S3347+T3347</f>
        <v>1066996</v>
      </c>
      <c r="Y3347" s="209">
        <f t="shared" si="2306"/>
        <v>100</v>
      </c>
    </row>
    <row r="3348" spans="1:25">
      <c r="A3348" s="20" t="s">
        <v>786</v>
      </c>
      <c r="B3348" s="20" t="s">
        <v>172</v>
      </c>
      <c r="C3348" s="20" t="s">
        <v>1307</v>
      </c>
      <c r="D3348" s="20" t="s">
        <v>1308</v>
      </c>
      <c r="E3348" s="20" t="s">
        <v>134</v>
      </c>
      <c r="F3348" s="23" t="s">
        <v>0</v>
      </c>
      <c r="G3348" s="154" t="s">
        <v>0</v>
      </c>
      <c r="H3348" s="21" t="s">
        <v>13</v>
      </c>
      <c r="I3348" s="66">
        <f t="shared" si="2293"/>
        <v>160000</v>
      </c>
      <c r="J3348" s="66">
        <f t="shared" ref="J3348:P3348" si="2311">SUM(J3349:J3353)</f>
        <v>154000</v>
      </c>
      <c r="K3348" s="66">
        <f t="shared" si="2295"/>
        <v>6000</v>
      </c>
      <c r="L3348" s="66">
        <f t="shared" si="2311"/>
        <v>6000</v>
      </c>
      <c r="M3348" s="66">
        <f t="shared" si="2311"/>
        <v>0</v>
      </c>
      <c r="N3348" s="66">
        <f t="shared" si="2311"/>
        <v>0</v>
      </c>
      <c r="O3348" s="66">
        <f t="shared" si="2311"/>
        <v>0</v>
      </c>
      <c r="P3348" s="66">
        <f t="shared" si="2311"/>
        <v>0</v>
      </c>
      <c r="Q3348" s="66">
        <f>SUM(Q3349:Q3353)</f>
        <v>162357</v>
      </c>
      <c r="R3348" s="66">
        <f>SUM(R3349:R3353)</f>
        <v>156357</v>
      </c>
      <c r="S3348" s="66">
        <f>SUM(S3349:S3353)</f>
        <v>146097</v>
      </c>
      <c r="T3348" s="66">
        <f t="shared" ref="T3348:X3348" si="2312">SUM(T3349:T3353)</f>
        <v>10260</v>
      </c>
      <c r="U3348" s="66">
        <f t="shared" si="2312"/>
        <v>0</v>
      </c>
      <c r="V3348" s="66">
        <f t="shared" si="2312"/>
        <v>0</v>
      </c>
      <c r="W3348" s="66">
        <f t="shared" si="2312"/>
        <v>10260</v>
      </c>
      <c r="X3348" s="66">
        <f t="shared" si="2312"/>
        <v>156357</v>
      </c>
      <c r="Y3348" s="208">
        <f t="shared" si="2306"/>
        <v>100</v>
      </c>
    </row>
    <row r="3349" spans="1:25">
      <c r="A3349" s="23" t="s">
        <v>786</v>
      </c>
      <c r="B3349" s="23" t="s">
        <v>172</v>
      </c>
      <c r="C3349" s="23" t="s">
        <v>1307</v>
      </c>
      <c r="D3349" s="23" t="s">
        <v>1308</v>
      </c>
      <c r="E3349" s="22">
        <v>6112</v>
      </c>
      <c r="F3349" s="23" t="s">
        <v>1310</v>
      </c>
      <c r="G3349" s="128" t="s">
        <v>3378</v>
      </c>
      <c r="H3349" s="32" t="s">
        <v>16</v>
      </c>
      <c r="I3349" s="44">
        <f t="shared" si="2293"/>
        <v>25000</v>
      </c>
      <c r="J3349" s="44">
        <v>25000</v>
      </c>
      <c r="K3349" s="44">
        <f t="shared" si="2295"/>
        <v>0</v>
      </c>
      <c r="L3349" s="44">
        <v>0</v>
      </c>
      <c r="M3349" s="44">
        <v>0</v>
      </c>
      <c r="N3349" s="44">
        <v>0</v>
      </c>
      <c r="O3349" s="44">
        <v>0</v>
      </c>
      <c r="P3349" s="44">
        <v>0</v>
      </c>
      <c r="Q3349" s="44">
        <v>25000</v>
      </c>
      <c r="R3349" s="44">
        <v>25000</v>
      </c>
      <c r="S3349" s="44">
        <v>25000</v>
      </c>
      <c r="T3349" s="44">
        <f t="shared" si="2309"/>
        <v>0</v>
      </c>
      <c r="U3349" s="44"/>
      <c r="V3349" s="44"/>
      <c r="W3349" s="44"/>
      <c r="X3349" s="44">
        <f t="shared" si="2310"/>
        <v>25000</v>
      </c>
      <c r="Y3349" s="209">
        <f t="shared" si="2306"/>
        <v>100</v>
      </c>
    </row>
    <row r="3350" spans="1:25">
      <c r="A3350" s="23" t="s">
        <v>786</v>
      </c>
      <c r="B3350" s="23" t="s">
        <v>172</v>
      </c>
      <c r="C3350" s="23" t="s">
        <v>1307</v>
      </c>
      <c r="D3350" s="23" t="s">
        <v>1308</v>
      </c>
      <c r="E3350" s="22">
        <v>6112</v>
      </c>
      <c r="F3350" s="23" t="s">
        <v>1311</v>
      </c>
      <c r="G3350" s="128" t="s">
        <v>3378</v>
      </c>
      <c r="H3350" s="32" t="s">
        <v>19</v>
      </c>
      <c r="I3350" s="44">
        <f t="shared" si="2293"/>
        <v>86500</v>
      </c>
      <c r="J3350" s="44">
        <v>82000</v>
      </c>
      <c r="K3350" s="44">
        <f t="shared" si="2295"/>
        <v>4500</v>
      </c>
      <c r="L3350" s="44">
        <v>4500</v>
      </c>
      <c r="M3350" s="44">
        <v>0</v>
      </c>
      <c r="N3350" s="44">
        <v>0</v>
      </c>
      <c r="O3350" s="44">
        <v>0</v>
      </c>
      <c r="P3350" s="44">
        <v>0</v>
      </c>
      <c r="Q3350" s="44">
        <v>86500</v>
      </c>
      <c r="R3350" s="44">
        <v>82000</v>
      </c>
      <c r="S3350" s="44">
        <v>82000</v>
      </c>
      <c r="T3350" s="44">
        <f t="shared" si="2309"/>
        <v>0</v>
      </c>
      <c r="U3350" s="44"/>
      <c r="V3350" s="44"/>
      <c r="W3350" s="44"/>
      <c r="X3350" s="44">
        <f t="shared" si="2310"/>
        <v>82000</v>
      </c>
      <c r="Y3350" s="209">
        <f t="shared" si="2306"/>
        <v>100</v>
      </c>
    </row>
    <row r="3351" spans="1:25">
      <c r="A3351" s="23" t="s">
        <v>786</v>
      </c>
      <c r="B3351" s="23" t="s">
        <v>172</v>
      </c>
      <c r="C3351" s="23" t="s">
        <v>1307</v>
      </c>
      <c r="D3351" s="23" t="s">
        <v>1308</v>
      </c>
      <c r="E3351" s="22">
        <v>6112</v>
      </c>
      <c r="F3351" s="23" t="s">
        <v>1312</v>
      </c>
      <c r="G3351" s="128" t="s">
        <v>3378</v>
      </c>
      <c r="H3351" s="32" t="s">
        <v>17</v>
      </c>
      <c r="I3351" s="44">
        <f t="shared" si="2293"/>
        <v>24100</v>
      </c>
      <c r="J3351" s="44">
        <v>22600</v>
      </c>
      <c r="K3351" s="44">
        <f t="shared" si="2295"/>
        <v>1500</v>
      </c>
      <c r="L3351" s="44">
        <v>1500</v>
      </c>
      <c r="M3351" s="44">
        <v>0</v>
      </c>
      <c r="N3351" s="44">
        <v>0</v>
      </c>
      <c r="O3351" s="44">
        <v>0</v>
      </c>
      <c r="P3351" s="44">
        <v>0</v>
      </c>
      <c r="Q3351" s="44">
        <v>26457</v>
      </c>
      <c r="R3351" s="44">
        <v>24957</v>
      </c>
      <c r="S3351" s="44">
        <v>24957</v>
      </c>
      <c r="T3351" s="44">
        <f t="shared" si="2309"/>
        <v>0</v>
      </c>
      <c r="U3351" s="44"/>
      <c r="V3351" s="44"/>
      <c r="W3351" s="44"/>
      <c r="X3351" s="44">
        <f t="shared" si="2310"/>
        <v>24957</v>
      </c>
      <c r="Y3351" s="209">
        <f t="shared" si="2306"/>
        <v>100</v>
      </c>
    </row>
    <row r="3352" spans="1:25">
      <c r="A3352" s="23" t="s">
        <v>786</v>
      </c>
      <c r="B3352" s="23" t="s">
        <v>172</v>
      </c>
      <c r="C3352" s="23" t="s">
        <v>1307</v>
      </c>
      <c r="D3352" s="23" t="s">
        <v>1308</v>
      </c>
      <c r="E3352" s="22">
        <v>6112</v>
      </c>
      <c r="F3352" s="23" t="s">
        <v>1313</v>
      </c>
      <c r="G3352" s="128" t="s">
        <v>3378</v>
      </c>
      <c r="H3352" s="32" t="s">
        <v>15</v>
      </c>
      <c r="I3352" s="44">
        <f t="shared" si="2293"/>
        <v>8500</v>
      </c>
      <c r="J3352" s="44">
        <v>8500</v>
      </c>
      <c r="K3352" s="44">
        <f t="shared" si="2295"/>
        <v>0</v>
      </c>
      <c r="L3352" s="44">
        <v>0</v>
      </c>
      <c r="M3352" s="44">
        <v>0</v>
      </c>
      <c r="N3352" s="44">
        <v>0</v>
      </c>
      <c r="O3352" s="44">
        <v>0</v>
      </c>
      <c r="P3352" s="44">
        <v>0</v>
      </c>
      <c r="Q3352" s="44">
        <v>10940</v>
      </c>
      <c r="R3352" s="44">
        <v>10940</v>
      </c>
      <c r="S3352" s="44">
        <v>10940</v>
      </c>
      <c r="T3352" s="44">
        <f t="shared" si="2309"/>
        <v>0</v>
      </c>
      <c r="U3352" s="44"/>
      <c r="V3352" s="44"/>
      <c r="W3352" s="44"/>
      <c r="X3352" s="44">
        <f t="shared" si="2310"/>
        <v>10940</v>
      </c>
      <c r="Y3352" s="209">
        <f t="shared" si="2306"/>
        <v>100</v>
      </c>
    </row>
    <row r="3353" spans="1:25">
      <c r="A3353" s="23" t="s">
        <v>786</v>
      </c>
      <c r="B3353" s="23" t="s">
        <v>172</v>
      </c>
      <c r="C3353" s="23" t="s">
        <v>1307</v>
      </c>
      <c r="D3353" s="23" t="s">
        <v>1308</v>
      </c>
      <c r="E3353" s="22">
        <v>6112</v>
      </c>
      <c r="F3353" s="23" t="s">
        <v>1314</v>
      </c>
      <c r="G3353" s="128" t="s">
        <v>3378</v>
      </c>
      <c r="H3353" s="32" t="s">
        <v>18</v>
      </c>
      <c r="I3353" s="44">
        <f t="shared" si="2293"/>
        <v>15900</v>
      </c>
      <c r="J3353" s="44">
        <v>15900</v>
      </c>
      <c r="K3353" s="44">
        <f t="shared" si="2295"/>
        <v>0</v>
      </c>
      <c r="L3353" s="44">
        <v>0</v>
      </c>
      <c r="M3353" s="44">
        <v>0</v>
      </c>
      <c r="N3353" s="44">
        <v>0</v>
      </c>
      <c r="O3353" s="44">
        <v>0</v>
      </c>
      <c r="P3353" s="44">
        <v>0</v>
      </c>
      <c r="Q3353" s="44">
        <v>13460</v>
      </c>
      <c r="R3353" s="44">
        <v>13460</v>
      </c>
      <c r="S3353" s="44">
        <v>3200</v>
      </c>
      <c r="T3353" s="44">
        <f t="shared" si="2309"/>
        <v>10260</v>
      </c>
      <c r="U3353" s="44"/>
      <c r="V3353" s="44"/>
      <c r="W3353" s="44">
        <v>10260</v>
      </c>
      <c r="X3353" s="44">
        <f t="shared" si="2310"/>
        <v>13460</v>
      </c>
      <c r="Y3353" s="209">
        <f t="shared" si="2306"/>
        <v>100</v>
      </c>
    </row>
    <row r="3354" spans="1:25">
      <c r="A3354" s="23" t="s">
        <v>786</v>
      </c>
      <c r="B3354" s="23" t="s">
        <v>172</v>
      </c>
      <c r="C3354" s="23" t="s">
        <v>1307</v>
      </c>
      <c r="D3354" s="23" t="s">
        <v>1308</v>
      </c>
      <c r="E3354" s="21" t="s">
        <v>139</v>
      </c>
      <c r="F3354" s="21" t="s">
        <v>0</v>
      </c>
      <c r="G3354" s="150" t="s">
        <v>0</v>
      </c>
      <c r="H3354" s="21" t="s">
        <v>21</v>
      </c>
      <c r="I3354" s="66">
        <f t="shared" si="2293"/>
        <v>105700</v>
      </c>
      <c r="J3354" s="66">
        <f t="shared" ref="J3354:X3354" si="2313">SUM(J3355)</f>
        <v>101200</v>
      </c>
      <c r="K3354" s="66">
        <f t="shared" si="2295"/>
        <v>4500</v>
      </c>
      <c r="L3354" s="66">
        <f t="shared" si="2313"/>
        <v>4500</v>
      </c>
      <c r="M3354" s="66">
        <f t="shared" si="2313"/>
        <v>0</v>
      </c>
      <c r="N3354" s="66">
        <f t="shared" si="2313"/>
        <v>0</v>
      </c>
      <c r="O3354" s="66">
        <f t="shared" si="2313"/>
        <v>0</v>
      </c>
      <c r="P3354" s="66">
        <f t="shared" si="2313"/>
        <v>0</v>
      </c>
      <c r="Q3354" s="66">
        <f t="shared" si="2313"/>
        <v>111608</v>
      </c>
      <c r="R3354" s="66">
        <f t="shared" si="2313"/>
        <v>107108</v>
      </c>
      <c r="S3354" s="66">
        <f t="shared" si="2313"/>
        <v>96158</v>
      </c>
      <c r="T3354" s="66">
        <f t="shared" si="2313"/>
        <v>10950</v>
      </c>
      <c r="U3354" s="66">
        <f t="shared" si="2313"/>
        <v>10300</v>
      </c>
      <c r="V3354" s="66">
        <f t="shared" si="2313"/>
        <v>650</v>
      </c>
      <c r="W3354" s="66">
        <f t="shared" si="2313"/>
        <v>0</v>
      </c>
      <c r="X3354" s="66">
        <f t="shared" si="2313"/>
        <v>107108</v>
      </c>
      <c r="Y3354" s="208">
        <f t="shared" si="2306"/>
        <v>100</v>
      </c>
    </row>
    <row r="3355" spans="1:25">
      <c r="A3355" s="23" t="s">
        <v>786</v>
      </c>
      <c r="B3355" s="23" t="s">
        <v>172</v>
      </c>
      <c r="C3355" s="23" t="s">
        <v>1307</v>
      </c>
      <c r="D3355" s="23" t="s">
        <v>1308</v>
      </c>
      <c r="E3355" s="22">
        <v>6121</v>
      </c>
      <c r="F3355" s="23"/>
      <c r="G3355" s="128" t="s">
        <v>3378</v>
      </c>
      <c r="H3355" s="32" t="s">
        <v>22</v>
      </c>
      <c r="I3355" s="44">
        <f t="shared" si="2293"/>
        <v>105700</v>
      </c>
      <c r="J3355" s="44">
        <v>101200</v>
      </c>
      <c r="K3355" s="44">
        <f t="shared" si="2295"/>
        <v>4500</v>
      </c>
      <c r="L3355" s="44">
        <v>4500</v>
      </c>
      <c r="M3355" s="44">
        <v>0</v>
      </c>
      <c r="N3355" s="44">
        <v>0</v>
      </c>
      <c r="O3355" s="44">
        <v>0</v>
      </c>
      <c r="P3355" s="44">
        <v>0</v>
      </c>
      <c r="Q3355" s="44">
        <v>111608</v>
      </c>
      <c r="R3355" s="44">
        <v>107108</v>
      </c>
      <c r="S3355" s="44">
        <v>96158</v>
      </c>
      <c r="T3355" s="44">
        <f t="shared" si="2309"/>
        <v>10950</v>
      </c>
      <c r="U3355" s="44">
        <v>10300</v>
      </c>
      <c r="V3355" s="44">
        <v>650</v>
      </c>
      <c r="W3355" s="44"/>
      <c r="X3355" s="44">
        <f t="shared" si="2310"/>
        <v>107108</v>
      </c>
      <c r="Y3355" s="209">
        <f t="shared" si="2306"/>
        <v>100</v>
      </c>
    </row>
    <row r="3356" spans="1:25">
      <c r="A3356" s="23" t="s">
        <v>786</v>
      </c>
      <c r="B3356" s="23" t="s">
        <v>172</v>
      </c>
      <c r="C3356" s="23" t="s">
        <v>1307</v>
      </c>
      <c r="D3356" s="23" t="s">
        <v>1308</v>
      </c>
      <c r="E3356" s="21" t="s">
        <v>141</v>
      </c>
      <c r="F3356" s="21" t="s">
        <v>0</v>
      </c>
      <c r="G3356" s="150" t="s">
        <v>0</v>
      </c>
      <c r="H3356" s="21" t="s">
        <v>23</v>
      </c>
      <c r="I3356" s="66">
        <f t="shared" si="2293"/>
        <v>273560</v>
      </c>
      <c r="J3356" s="66">
        <f t="shared" ref="J3356:P3356" si="2314">SUM(J3357:J3364)</f>
        <v>171600</v>
      </c>
      <c r="K3356" s="66">
        <f t="shared" si="2295"/>
        <v>101960</v>
      </c>
      <c r="L3356" s="66">
        <f t="shared" si="2314"/>
        <v>98500</v>
      </c>
      <c r="M3356" s="66">
        <f t="shared" si="2314"/>
        <v>0</v>
      </c>
      <c r="N3356" s="66">
        <f t="shared" si="2314"/>
        <v>3460</v>
      </c>
      <c r="O3356" s="66">
        <f t="shared" si="2314"/>
        <v>0</v>
      </c>
      <c r="P3356" s="66">
        <f t="shared" si="2314"/>
        <v>0</v>
      </c>
      <c r="Q3356" s="66">
        <f>SUM(Q3357:Q3364)</f>
        <v>296668</v>
      </c>
      <c r="R3356" s="66">
        <f>SUM(R3357:R3364)</f>
        <v>178781</v>
      </c>
      <c r="S3356" s="66">
        <f>SUM(S3357:S3364)</f>
        <v>149101</v>
      </c>
      <c r="T3356" s="66">
        <f t="shared" ref="T3356:X3356" si="2315">SUM(T3357:T3364)</f>
        <v>29680</v>
      </c>
      <c r="U3356" s="66">
        <f t="shared" si="2315"/>
        <v>11000</v>
      </c>
      <c r="V3356" s="66">
        <f t="shared" si="2315"/>
        <v>9980</v>
      </c>
      <c r="W3356" s="66">
        <f t="shared" si="2315"/>
        <v>8700</v>
      </c>
      <c r="X3356" s="66">
        <f t="shared" si="2315"/>
        <v>178781</v>
      </c>
      <c r="Y3356" s="208">
        <f t="shared" si="2306"/>
        <v>100</v>
      </c>
    </row>
    <row r="3357" spans="1:25">
      <c r="A3357" s="23" t="s">
        <v>786</v>
      </c>
      <c r="B3357" s="23" t="s">
        <v>172</v>
      </c>
      <c r="C3357" s="23" t="s">
        <v>1307</v>
      </c>
      <c r="D3357" s="23" t="s">
        <v>1308</v>
      </c>
      <c r="E3357" s="22">
        <v>6131</v>
      </c>
      <c r="F3357" s="23"/>
      <c r="G3357" s="128" t="s">
        <v>3378</v>
      </c>
      <c r="H3357" s="32" t="s">
        <v>24</v>
      </c>
      <c r="I3357" s="44">
        <f t="shared" si="2293"/>
        <v>2000</v>
      </c>
      <c r="J3357" s="44">
        <v>1000</v>
      </c>
      <c r="K3357" s="44">
        <f t="shared" si="2295"/>
        <v>1000</v>
      </c>
      <c r="L3357" s="44">
        <v>1000</v>
      </c>
      <c r="M3357" s="44">
        <v>0</v>
      </c>
      <c r="N3357" s="44">
        <v>0</v>
      </c>
      <c r="O3357" s="44">
        <v>0</v>
      </c>
      <c r="P3357" s="44">
        <v>0</v>
      </c>
      <c r="Q3357" s="44">
        <v>2000</v>
      </c>
      <c r="R3357" s="44">
        <v>1000</v>
      </c>
      <c r="S3357" s="44">
        <v>1000</v>
      </c>
      <c r="T3357" s="44">
        <f t="shared" si="2309"/>
        <v>0</v>
      </c>
      <c r="U3357" s="44"/>
      <c r="V3357" s="44"/>
      <c r="W3357" s="44"/>
      <c r="X3357" s="44">
        <f t="shared" si="2310"/>
        <v>1000</v>
      </c>
      <c r="Y3357" s="209">
        <f t="shared" si="2306"/>
        <v>100</v>
      </c>
    </row>
    <row r="3358" spans="1:25">
      <c r="A3358" s="23" t="s">
        <v>786</v>
      </c>
      <c r="B3358" s="23" t="s">
        <v>172</v>
      </c>
      <c r="C3358" s="23" t="s">
        <v>1307</v>
      </c>
      <c r="D3358" s="23" t="s">
        <v>1308</v>
      </c>
      <c r="E3358" s="22">
        <v>6132</v>
      </c>
      <c r="F3358" s="23"/>
      <c r="G3358" s="128" t="s">
        <v>3378</v>
      </c>
      <c r="H3358" s="32" t="s">
        <v>25</v>
      </c>
      <c r="I3358" s="44">
        <f t="shared" si="2293"/>
        <v>105000</v>
      </c>
      <c r="J3358" s="44">
        <v>105000</v>
      </c>
      <c r="K3358" s="44">
        <f t="shared" si="2295"/>
        <v>0</v>
      </c>
      <c r="L3358" s="44">
        <v>0</v>
      </c>
      <c r="M3358" s="44">
        <v>0</v>
      </c>
      <c r="N3358" s="44">
        <v>0</v>
      </c>
      <c r="O3358" s="44">
        <v>0</v>
      </c>
      <c r="P3358" s="44">
        <v>0</v>
      </c>
      <c r="Q3358" s="44">
        <v>105000</v>
      </c>
      <c r="R3358" s="44">
        <v>105000</v>
      </c>
      <c r="S3358" s="44">
        <v>87500</v>
      </c>
      <c r="T3358" s="44">
        <f t="shared" si="2309"/>
        <v>17500</v>
      </c>
      <c r="U3358" s="44">
        <v>6000</v>
      </c>
      <c r="V3358" s="44">
        <v>6000</v>
      </c>
      <c r="W3358" s="44">
        <v>5500</v>
      </c>
      <c r="X3358" s="44">
        <f t="shared" si="2310"/>
        <v>105000</v>
      </c>
      <c r="Y3358" s="209">
        <f t="shared" si="2306"/>
        <v>100</v>
      </c>
    </row>
    <row r="3359" spans="1:25">
      <c r="A3359" s="23" t="s">
        <v>786</v>
      </c>
      <c r="B3359" s="23" t="s">
        <v>172</v>
      </c>
      <c r="C3359" s="23" t="s">
        <v>1307</v>
      </c>
      <c r="D3359" s="23" t="s">
        <v>1308</v>
      </c>
      <c r="E3359" s="22">
        <v>6133</v>
      </c>
      <c r="F3359" s="23"/>
      <c r="G3359" s="128" t="s">
        <v>3378</v>
      </c>
      <c r="H3359" s="32" t="s">
        <v>26</v>
      </c>
      <c r="I3359" s="44">
        <f t="shared" si="2293"/>
        <v>12000</v>
      </c>
      <c r="J3359" s="44">
        <v>12000</v>
      </c>
      <c r="K3359" s="44">
        <f t="shared" si="2295"/>
        <v>0</v>
      </c>
      <c r="L3359" s="44">
        <v>0</v>
      </c>
      <c r="M3359" s="44">
        <v>0</v>
      </c>
      <c r="N3359" s="44">
        <v>0</v>
      </c>
      <c r="O3359" s="44">
        <v>0</v>
      </c>
      <c r="P3359" s="44">
        <v>0</v>
      </c>
      <c r="Q3359" s="44">
        <v>12000</v>
      </c>
      <c r="R3359" s="44">
        <v>12000</v>
      </c>
      <c r="S3359" s="44">
        <v>9000</v>
      </c>
      <c r="T3359" s="44">
        <f t="shared" si="2309"/>
        <v>3000</v>
      </c>
      <c r="U3359" s="44">
        <v>1000</v>
      </c>
      <c r="V3359" s="44">
        <v>1000</v>
      </c>
      <c r="W3359" s="44">
        <v>1000</v>
      </c>
      <c r="X3359" s="44">
        <f t="shared" si="2310"/>
        <v>12000</v>
      </c>
      <c r="Y3359" s="209">
        <f t="shared" si="2306"/>
        <v>100</v>
      </c>
    </row>
    <row r="3360" spans="1:25">
      <c r="A3360" s="23" t="s">
        <v>786</v>
      </c>
      <c r="B3360" s="23" t="s">
        <v>172</v>
      </c>
      <c r="C3360" s="23" t="s">
        <v>1307</v>
      </c>
      <c r="D3360" s="23" t="s">
        <v>1308</v>
      </c>
      <c r="E3360" s="22">
        <v>6134</v>
      </c>
      <c r="F3360" s="23"/>
      <c r="G3360" s="128" t="s">
        <v>3378</v>
      </c>
      <c r="H3360" s="32" t="s">
        <v>27</v>
      </c>
      <c r="I3360" s="44">
        <f t="shared" si="2293"/>
        <v>103460</v>
      </c>
      <c r="J3360" s="44">
        <v>9000</v>
      </c>
      <c r="K3360" s="44">
        <f t="shared" si="2295"/>
        <v>94460</v>
      </c>
      <c r="L3360" s="44">
        <v>91000</v>
      </c>
      <c r="M3360" s="44">
        <v>0</v>
      </c>
      <c r="N3360" s="44">
        <v>3460</v>
      </c>
      <c r="O3360" s="44">
        <v>0</v>
      </c>
      <c r="P3360" s="44">
        <v>0</v>
      </c>
      <c r="Q3360" s="44">
        <v>114387</v>
      </c>
      <c r="R3360" s="44">
        <v>9000</v>
      </c>
      <c r="S3360" s="44">
        <v>8100</v>
      </c>
      <c r="T3360" s="44">
        <f t="shared" si="2309"/>
        <v>900</v>
      </c>
      <c r="U3360" s="44">
        <v>900</v>
      </c>
      <c r="V3360" s="44"/>
      <c r="W3360" s="44"/>
      <c r="X3360" s="44">
        <f t="shared" si="2310"/>
        <v>9000</v>
      </c>
      <c r="Y3360" s="209">
        <f t="shared" si="2306"/>
        <v>100</v>
      </c>
    </row>
    <row r="3361" spans="1:25">
      <c r="A3361" s="23" t="s">
        <v>786</v>
      </c>
      <c r="B3361" s="23" t="s">
        <v>172</v>
      </c>
      <c r="C3361" s="23" t="s">
        <v>1307</v>
      </c>
      <c r="D3361" s="23" t="s">
        <v>1308</v>
      </c>
      <c r="E3361" s="22">
        <v>6135</v>
      </c>
      <c r="F3361" s="23"/>
      <c r="G3361" s="128" t="s">
        <v>3378</v>
      </c>
      <c r="H3361" s="32" t="s">
        <v>28</v>
      </c>
      <c r="I3361" s="44">
        <f t="shared" si="2293"/>
        <v>2000</v>
      </c>
      <c r="J3361" s="44">
        <v>1000</v>
      </c>
      <c r="K3361" s="44">
        <f t="shared" si="2295"/>
        <v>1000</v>
      </c>
      <c r="L3361" s="44">
        <v>1000</v>
      </c>
      <c r="M3361" s="44">
        <v>0</v>
      </c>
      <c r="N3361" s="44">
        <v>0</v>
      </c>
      <c r="O3361" s="44">
        <v>0</v>
      </c>
      <c r="P3361" s="44">
        <v>0</v>
      </c>
      <c r="Q3361" s="44">
        <v>2000</v>
      </c>
      <c r="R3361" s="44">
        <v>1000</v>
      </c>
      <c r="S3361" s="44">
        <v>1000</v>
      </c>
      <c r="T3361" s="44">
        <f t="shared" si="2309"/>
        <v>0</v>
      </c>
      <c r="U3361" s="44"/>
      <c r="V3361" s="44"/>
      <c r="W3361" s="44"/>
      <c r="X3361" s="44">
        <f t="shared" si="2310"/>
        <v>1000</v>
      </c>
      <c r="Y3361" s="209">
        <f t="shared" si="2306"/>
        <v>100</v>
      </c>
    </row>
    <row r="3362" spans="1:25">
      <c r="A3362" s="23" t="s">
        <v>786</v>
      </c>
      <c r="B3362" s="23" t="s">
        <v>172</v>
      </c>
      <c r="C3362" s="23" t="s">
        <v>1307</v>
      </c>
      <c r="D3362" s="23" t="s">
        <v>1308</v>
      </c>
      <c r="E3362" s="22">
        <v>6137</v>
      </c>
      <c r="F3362" s="23"/>
      <c r="G3362" s="128" t="s">
        <v>3378</v>
      </c>
      <c r="H3362" s="32" t="s">
        <v>30</v>
      </c>
      <c r="I3362" s="44">
        <f t="shared" si="2293"/>
        <v>13000</v>
      </c>
      <c r="J3362" s="44">
        <v>10000</v>
      </c>
      <c r="K3362" s="44">
        <f t="shared" si="2295"/>
        <v>3000</v>
      </c>
      <c r="L3362" s="44">
        <v>3000</v>
      </c>
      <c r="M3362" s="44">
        <v>0</v>
      </c>
      <c r="N3362" s="44">
        <v>0</v>
      </c>
      <c r="O3362" s="44">
        <v>0</v>
      </c>
      <c r="P3362" s="44">
        <v>0</v>
      </c>
      <c r="Q3362" s="44">
        <v>18000</v>
      </c>
      <c r="R3362" s="44">
        <v>10000</v>
      </c>
      <c r="S3362" s="44">
        <v>7800</v>
      </c>
      <c r="T3362" s="44">
        <f t="shared" si="2309"/>
        <v>2200</v>
      </c>
      <c r="U3362" s="44">
        <v>750</v>
      </c>
      <c r="V3362" s="44">
        <v>750</v>
      </c>
      <c r="W3362" s="44">
        <v>700</v>
      </c>
      <c r="X3362" s="44">
        <f t="shared" si="2310"/>
        <v>10000</v>
      </c>
      <c r="Y3362" s="209">
        <f t="shared" si="2306"/>
        <v>100</v>
      </c>
    </row>
    <row r="3363" spans="1:25">
      <c r="A3363" s="23" t="s">
        <v>786</v>
      </c>
      <c r="B3363" s="23" t="s">
        <v>172</v>
      </c>
      <c r="C3363" s="23" t="s">
        <v>1307</v>
      </c>
      <c r="D3363" s="23" t="s">
        <v>1308</v>
      </c>
      <c r="E3363" s="22">
        <v>6138</v>
      </c>
      <c r="F3363" s="23"/>
      <c r="G3363" s="128" t="s">
        <v>3378</v>
      </c>
      <c r="H3363" s="32" t="s">
        <v>31</v>
      </c>
      <c r="I3363" s="44">
        <f t="shared" si="2293"/>
        <v>0</v>
      </c>
      <c r="J3363" s="44">
        <v>0</v>
      </c>
      <c r="K3363" s="44">
        <f t="shared" si="2295"/>
        <v>0</v>
      </c>
      <c r="L3363" s="44">
        <v>0</v>
      </c>
      <c r="M3363" s="44">
        <v>0</v>
      </c>
      <c r="N3363" s="44">
        <v>0</v>
      </c>
      <c r="O3363" s="44">
        <v>0</v>
      </c>
      <c r="P3363" s="44">
        <v>0</v>
      </c>
      <c r="Q3363" s="44">
        <v>0</v>
      </c>
      <c r="R3363" s="44">
        <v>0</v>
      </c>
      <c r="S3363" s="44">
        <v>0</v>
      </c>
      <c r="T3363" s="44">
        <f t="shared" si="2309"/>
        <v>0</v>
      </c>
      <c r="U3363" s="44"/>
      <c r="V3363" s="44"/>
      <c r="W3363" s="44"/>
      <c r="X3363" s="44">
        <f t="shared" si="2310"/>
        <v>0</v>
      </c>
      <c r="Y3363" s="209">
        <f t="shared" si="2306"/>
        <v>0</v>
      </c>
    </row>
    <row r="3364" spans="1:25">
      <c r="A3364" s="20" t="s">
        <v>786</v>
      </c>
      <c r="B3364" s="20" t="s">
        <v>172</v>
      </c>
      <c r="C3364" s="20" t="s">
        <v>1307</v>
      </c>
      <c r="D3364" s="20" t="s">
        <v>1308</v>
      </c>
      <c r="E3364" s="20" t="s">
        <v>144</v>
      </c>
      <c r="F3364" s="23" t="s">
        <v>0</v>
      </c>
      <c r="G3364" s="154" t="s">
        <v>0</v>
      </c>
      <c r="H3364" s="21" t="s">
        <v>32</v>
      </c>
      <c r="I3364" s="66">
        <f t="shared" si="2293"/>
        <v>36100</v>
      </c>
      <c r="J3364" s="66">
        <f t="shared" ref="J3364:P3364" si="2316">SUM(J3365:J3367)</f>
        <v>33600</v>
      </c>
      <c r="K3364" s="66">
        <f t="shared" si="2295"/>
        <v>2500</v>
      </c>
      <c r="L3364" s="66">
        <f t="shared" si="2316"/>
        <v>2500</v>
      </c>
      <c r="M3364" s="66">
        <f t="shared" si="2316"/>
        <v>0</v>
      </c>
      <c r="N3364" s="66">
        <f t="shared" si="2316"/>
        <v>0</v>
      </c>
      <c r="O3364" s="66">
        <f t="shared" si="2316"/>
        <v>0</v>
      </c>
      <c r="P3364" s="66">
        <f t="shared" si="2316"/>
        <v>0</v>
      </c>
      <c r="Q3364" s="66">
        <f>SUM(Q3365:Q3367)</f>
        <v>43281</v>
      </c>
      <c r="R3364" s="66">
        <f>SUM(R3365:R3367)</f>
        <v>40781</v>
      </c>
      <c r="S3364" s="66">
        <f>SUM(S3365:S3367)</f>
        <v>34701</v>
      </c>
      <c r="T3364" s="66">
        <f t="shared" ref="T3364:X3364" si="2317">SUM(T3365:T3367)</f>
        <v>6080</v>
      </c>
      <c r="U3364" s="66">
        <f t="shared" si="2317"/>
        <v>2350</v>
      </c>
      <c r="V3364" s="66">
        <f t="shared" si="2317"/>
        <v>2230</v>
      </c>
      <c r="W3364" s="66">
        <f t="shared" si="2317"/>
        <v>1500</v>
      </c>
      <c r="X3364" s="66">
        <f t="shared" si="2317"/>
        <v>40781</v>
      </c>
      <c r="Y3364" s="208">
        <f t="shared" si="2306"/>
        <v>100</v>
      </c>
    </row>
    <row r="3365" spans="1:25">
      <c r="A3365" s="23" t="s">
        <v>786</v>
      </c>
      <c r="B3365" s="23" t="s">
        <v>172</v>
      </c>
      <c r="C3365" s="23" t="s">
        <v>1307</v>
      </c>
      <c r="D3365" s="23" t="s">
        <v>1308</v>
      </c>
      <c r="E3365" s="22">
        <v>6139</v>
      </c>
      <c r="F3365" s="23"/>
      <c r="G3365" s="128" t="s">
        <v>3378</v>
      </c>
      <c r="H3365" s="32" t="s">
        <v>32</v>
      </c>
      <c r="I3365" s="44">
        <f t="shared" si="2293"/>
        <v>25000</v>
      </c>
      <c r="J3365" s="44">
        <v>22500</v>
      </c>
      <c r="K3365" s="44">
        <f t="shared" si="2295"/>
        <v>2500</v>
      </c>
      <c r="L3365" s="44">
        <v>2500</v>
      </c>
      <c r="M3365" s="44">
        <v>0</v>
      </c>
      <c r="N3365" s="44">
        <v>0</v>
      </c>
      <c r="O3365" s="44">
        <v>0</v>
      </c>
      <c r="P3365" s="44">
        <v>0</v>
      </c>
      <c r="Q3365" s="44">
        <v>32000</v>
      </c>
      <c r="R3365" s="44">
        <v>29500</v>
      </c>
      <c r="S3365" s="44">
        <v>24000</v>
      </c>
      <c r="T3365" s="44">
        <f t="shared" si="2309"/>
        <v>5500</v>
      </c>
      <c r="U3365" s="44">
        <v>2000</v>
      </c>
      <c r="V3365" s="44">
        <v>2000</v>
      </c>
      <c r="W3365" s="44">
        <v>1500</v>
      </c>
      <c r="X3365" s="44">
        <f t="shared" si="2310"/>
        <v>29500</v>
      </c>
      <c r="Y3365" s="209">
        <f t="shared" si="2306"/>
        <v>100</v>
      </c>
    </row>
    <row r="3366" spans="1:25">
      <c r="A3366" s="23" t="s">
        <v>786</v>
      </c>
      <c r="B3366" s="23" t="s">
        <v>172</v>
      </c>
      <c r="C3366" s="23" t="s">
        <v>1307</v>
      </c>
      <c r="D3366" s="23" t="s">
        <v>1308</v>
      </c>
      <c r="E3366" s="22">
        <v>6139</v>
      </c>
      <c r="F3366" s="23" t="s">
        <v>1315</v>
      </c>
      <c r="G3366" s="128" t="s">
        <v>3378</v>
      </c>
      <c r="H3366" s="32" t="s">
        <v>152</v>
      </c>
      <c r="I3366" s="44">
        <f t="shared" si="2293"/>
        <v>3500</v>
      </c>
      <c r="J3366" s="44">
        <v>3500</v>
      </c>
      <c r="K3366" s="44">
        <f t="shared" si="2295"/>
        <v>0</v>
      </c>
      <c r="L3366" s="44">
        <v>0</v>
      </c>
      <c r="M3366" s="44">
        <v>0</v>
      </c>
      <c r="N3366" s="44">
        <v>0</v>
      </c>
      <c r="O3366" s="44">
        <v>0</v>
      </c>
      <c r="P3366" s="44">
        <v>0</v>
      </c>
      <c r="Q3366" s="44">
        <v>3681</v>
      </c>
      <c r="R3366" s="44">
        <v>3681</v>
      </c>
      <c r="S3366" s="44">
        <v>3101</v>
      </c>
      <c r="T3366" s="44">
        <f t="shared" si="2309"/>
        <v>580</v>
      </c>
      <c r="U3366" s="44">
        <v>350</v>
      </c>
      <c r="V3366" s="44">
        <v>230</v>
      </c>
      <c r="W3366" s="44"/>
      <c r="X3366" s="44">
        <f t="shared" si="2310"/>
        <v>3681</v>
      </c>
      <c r="Y3366" s="209">
        <f t="shared" si="2306"/>
        <v>100</v>
      </c>
    </row>
    <row r="3367" spans="1:25">
      <c r="A3367" s="23" t="s">
        <v>786</v>
      </c>
      <c r="B3367" s="23" t="s">
        <v>172</v>
      </c>
      <c r="C3367" s="23" t="s">
        <v>1307</v>
      </c>
      <c r="D3367" s="23" t="s">
        <v>1308</v>
      </c>
      <c r="E3367" s="22">
        <v>6139</v>
      </c>
      <c r="F3367" s="23" t="s">
        <v>1316</v>
      </c>
      <c r="G3367" s="128" t="s">
        <v>3378</v>
      </c>
      <c r="H3367" s="32" t="s">
        <v>158</v>
      </c>
      <c r="I3367" s="44">
        <f t="shared" si="2293"/>
        <v>7600</v>
      </c>
      <c r="J3367" s="44">
        <v>7600</v>
      </c>
      <c r="K3367" s="44">
        <f t="shared" si="2295"/>
        <v>0</v>
      </c>
      <c r="L3367" s="44">
        <v>0</v>
      </c>
      <c r="M3367" s="44">
        <v>0</v>
      </c>
      <c r="N3367" s="44">
        <v>0</v>
      </c>
      <c r="O3367" s="44">
        <v>0</v>
      </c>
      <c r="P3367" s="44">
        <v>0</v>
      </c>
      <c r="Q3367" s="44">
        <v>7600</v>
      </c>
      <c r="R3367" s="44">
        <v>7600</v>
      </c>
      <c r="S3367" s="44">
        <v>7600</v>
      </c>
      <c r="T3367" s="44">
        <f t="shared" si="2309"/>
        <v>0</v>
      </c>
      <c r="U3367" s="44"/>
      <c r="V3367" s="44"/>
      <c r="W3367" s="44"/>
      <c r="X3367" s="44">
        <f t="shared" si="2310"/>
        <v>7600</v>
      </c>
      <c r="Y3367" s="209">
        <f t="shared" si="2306"/>
        <v>100</v>
      </c>
    </row>
    <row r="3368" spans="1:25" ht="20.399999999999999">
      <c r="A3368" s="20" t="s">
        <v>0</v>
      </c>
      <c r="B3368" s="20" t="s">
        <v>0</v>
      </c>
      <c r="C3368" s="20" t="s">
        <v>0</v>
      </c>
      <c r="D3368" s="21" t="s">
        <v>0</v>
      </c>
      <c r="E3368" s="21" t="s">
        <v>0</v>
      </c>
      <c r="F3368" s="21"/>
      <c r="G3368" s="150" t="s">
        <v>0</v>
      </c>
      <c r="H3368" s="30" t="s">
        <v>42</v>
      </c>
      <c r="I3368" s="31">
        <f t="shared" si="2293"/>
        <v>100</v>
      </c>
      <c r="J3368" s="31">
        <f t="shared" ref="J3368:X3369" si="2318">SUM(J3369)</f>
        <v>100</v>
      </c>
      <c r="K3368" s="31">
        <f t="shared" si="2295"/>
        <v>0</v>
      </c>
      <c r="L3368" s="31">
        <f t="shared" si="2318"/>
        <v>0</v>
      </c>
      <c r="M3368" s="31">
        <f t="shared" si="2318"/>
        <v>0</v>
      </c>
      <c r="N3368" s="31">
        <f t="shared" si="2318"/>
        <v>0</v>
      </c>
      <c r="O3368" s="31">
        <f t="shared" si="2318"/>
        <v>0</v>
      </c>
      <c r="P3368" s="31">
        <f t="shared" si="2318"/>
        <v>0</v>
      </c>
      <c r="Q3368" s="31">
        <f t="shared" si="2318"/>
        <v>100</v>
      </c>
      <c r="R3368" s="31">
        <f t="shared" si="2318"/>
        <v>100</v>
      </c>
      <c r="S3368" s="31">
        <f t="shared" si="2318"/>
        <v>0</v>
      </c>
      <c r="T3368" s="31">
        <f t="shared" si="2318"/>
        <v>0</v>
      </c>
      <c r="U3368" s="31">
        <f t="shared" si="2318"/>
        <v>0</v>
      </c>
      <c r="V3368" s="31">
        <f t="shared" si="2318"/>
        <v>0</v>
      </c>
      <c r="W3368" s="31">
        <f t="shared" si="2318"/>
        <v>0</v>
      </c>
      <c r="X3368" s="31">
        <f t="shared" si="2318"/>
        <v>0</v>
      </c>
      <c r="Y3368" s="220">
        <f t="shared" si="2306"/>
        <v>0</v>
      </c>
    </row>
    <row r="3369" spans="1:25">
      <c r="A3369" s="23" t="s">
        <v>786</v>
      </c>
      <c r="B3369" s="23" t="s">
        <v>172</v>
      </c>
      <c r="C3369" s="23" t="s">
        <v>1307</v>
      </c>
      <c r="D3369" s="23" t="s">
        <v>1308</v>
      </c>
      <c r="E3369" s="21" t="s">
        <v>159</v>
      </c>
      <c r="F3369" s="21" t="s">
        <v>0</v>
      </c>
      <c r="G3369" s="150" t="s">
        <v>0</v>
      </c>
      <c r="H3369" s="21" t="s">
        <v>34</v>
      </c>
      <c r="I3369" s="66">
        <f t="shared" si="2293"/>
        <v>100</v>
      </c>
      <c r="J3369" s="66">
        <f t="shared" si="2318"/>
        <v>100</v>
      </c>
      <c r="K3369" s="66">
        <f t="shared" si="2295"/>
        <v>0</v>
      </c>
      <c r="L3369" s="66">
        <f t="shared" si="2318"/>
        <v>0</v>
      </c>
      <c r="M3369" s="66">
        <f t="shared" si="2318"/>
        <v>0</v>
      </c>
      <c r="N3369" s="66">
        <f t="shared" si="2318"/>
        <v>0</v>
      </c>
      <c r="O3369" s="66">
        <f t="shared" si="2318"/>
        <v>0</v>
      </c>
      <c r="P3369" s="66">
        <f t="shared" si="2318"/>
        <v>0</v>
      </c>
      <c r="Q3369" s="66">
        <f t="shared" si="2318"/>
        <v>100</v>
      </c>
      <c r="R3369" s="66">
        <f t="shared" si="2318"/>
        <v>100</v>
      </c>
      <c r="S3369" s="66">
        <f t="shared" si="2318"/>
        <v>0</v>
      </c>
      <c r="T3369" s="66">
        <f t="shared" si="2318"/>
        <v>0</v>
      </c>
      <c r="U3369" s="66">
        <f t="shared" si="2318"/>
        <v>0</v>
      </c>
      <c r="V3369" s="66">
        <f t="shared" si="2318"/>
        <v>0</v>
      </c>
      <c r="W3369" s="66">
        <f t="shared" si="2318"/>
        <v>0</v>
      </c>
      <c r="X3369" s="66">
        <f t="shared" si="2318"/>
        <v>0</v>
      </c>
      <c r="Y3369" s="208">
        <f t="shared" si="2306"/>
        <v>0</v>
      </c>
    </row>
    <row r="3370" spans="1:25">
      <c r="A3370" s="23" t="s">
        <v>786</v>
      </c>
      <c r="B3370" s="23" t="s">
        <v>172</v>
      </c>
      <c r="C3370" s="23" t="s">
        <v>1307</v>
      </c>
      <c r="D3370" s="23" t="s">
        <v>1308</v>
      </c>
      <c r="E3370" s="22">
        <v>6148</v>
      </c>
      <c r="F3370" s="23"/>
      <c r="G3370" s="128" t="s">
        <v>3378</v>
      </c>
      <c r="H3370" s="32" t="s">
        <v>41</v>
      </c>
      <c r="I3370" s="44">
        <f t="shared" si="2293"/>
        <v>100</v>
      </c>
      <c r="J3370" s="44">
        <v>100</v>
      </c>
      <c r="K3370" s="44">
        <f t="shared" si="2295"/>
        <v>0</v>
      </c>
      <c r="L3370" s="44">
        <v>0</v>
      </c>
      <c r="M3370" s="44">
        <v>0</v>
      </c>
      <c r="N3370" s="44">
        <v>0</v>
      </c>
      <c r="O3370" s="44">
        <v>0</v>
      </c>
      <c r="P3370" s="44">
        <v>0</v>
      </c>
      <c r="Q3370" s="44">
        <v>100</v>
      </c>
      <c r="R3370" s="44">
        <v>100</v>
      </c>
      <c r="S3370" s="44">
        <v>0</v>
      </c>
      <c r="T3370" s="44">
        <f t="shared" si="2309"/>
        <v>0</v>
      </c>
      <c r="U3370" s="44"/>
      <c r="V3370" s="44"/>
      <c r="W3370" s="44"/>
      <c r="X3370" s="44">
        <f t="shared" si="2310"/>
        <v>0</v>
      </c>
      <c r="Y3370" s="209">
        <f t="shared" si="2306"/>
        <v>0</v>
      </c>
    </row>
    <row r="3371" spans="1:25" ht="20.399999999999999">
      <c r="A3371" s="20" t="s">
        <v>0</v>
      </c>
      <c r="B3371" s="20" t="s">
        <v>0</v>
      </c>
      <c r="C3371" s="20" t="s">
        <v>0</v>
      </c>
      <c r="D3371" s="21" t="s">
        <v>0</v>
      </c>
      <c r="E3371" s="21" t="s">
        <v>0</v>
      </c>
      <c r="F3371" s="21" t="s">
        <v>0</v>
      </c>
      <c r="G3371" s="150" t="s">
        <v>0</v>
      </c>
      <c r="H3371" s="30" t="s">
        <v>60</v>
      </c>
      <c r="I3371" s="31">
        <f t="shared" si="2293"/>
        <v>12000</v>
      </c>
      <c r="J3371" s="31">
        <f t="shared" ref="J3371:X3371" si="2319">SUM(J3372)</f>
        <v>0</v>
      </c>
      <c r="K3371" s="31">
        <f t="shared" si="2295"/>
        <v>12000</v>
      </c>
      <c r="L3371" s="31">
        <f t="shared" si="2319"/>
        <v>12000</v>
      </c>
      <c r="M3371" s="31">
        <f t="shared" si="2319"/>
        <v>0</v>
      </c>
      <c r="N3371" s="31">
        <f t="shared" si="2319"/>
        <v>0</v>
      </c>
      <c r="O3371" s="31">
        <f t="shared" si="2319"/>
        <v>0</v>
      </c>
      <c r="P3371" s="31">
        <f t="shared" si="2319"/>
        <v>0</v>
      </c>
      <c r="Q3371" s="31">
        <f t="shared" si="2319"/>
        <v>35000</v>
      </c>
      <c r="R3371" s="31">
        <f t="shared" si="2319"/>
        <v>0</v>
      </c>
      <c r="S3371" s="31">
        <f t="shared" si="2319"/>
        <v>0</v>
      </c>
      <c r="T3371" s="31">
        <f t="shared" si="2319"/>
        <v>0</v>
      </c>
      <c r="U3371" s="31">
        <f t="shared" si="2319"/>
        <v>0</v>
      </c>
      <c r="V3371" s="31">
        <f t="shared" si="2319"/>
        <v>0</v>
      </c>
      <c r="W3371" s="31">
        <f t="shared" si="2319"/>
        <v>0</v>
      </c>
      <c r="X3371" s="31">
        <f t="shared" si="2319"/>
        <v>0</v>
      </c>
      <c r="Y3371" s="220">
        <f t="shared" si="2306"/>
        <v>0</v>
      </c>
    </row>
    <row r="3372" spans="1:25">
      <c r="A3372" s="23" t="s">
        <v>786</v>
      </c>
      <c r="B3372" s="23" t="s">
        <v>172</v>
      </c>
      <c r="C3372" s="23" t="s">
        <v>1307</v>
      </c>
      <c r="D3372" s="23" t="s">
        <v>1308</v>
      </c>
      <c r="E3372" s="21" t="s">
        <v>166</v>
      </c>
      <c r="F3372" s="21" t="s">
        <v>0</v>
      </c>
      <c r="G3372" s="150" t="s">
        <v>0</v>
      </c>
      <c r="H3372" s="21" t="s">
        <v>53</v>
      </c>
      <c r="I3372" s="66">
        <f t="shared" si="2293"/>
        <v>12000</v>
      </c>
      <c r="J3372" s="66">
        <f t="shared" ref="J3372:P3372" si="2320">SUM(J3373:J3374)</f>
        <v>0</v>
      </c>
      <c r="K3372" s="66">
        <f t="shared" si="2295"/>
        <v>12000</v>
      </c>
      <c r="L3372" s="66">
        <f t="shared" si="2320"/>
        <v>12000</v>
      </c>
      <c r="M3372" s="66">
        <f t="shared" si="2320"/>
        <v>0</v>
      </c>
      <c r="N3372" s="66">
        <f t="shared" si="2320"/>
        <v>0</v>
      </c>
      <c r="O3372" s="66">
        <f t="shared" si="2320"/>
        <v>0</v>
      </c>
      <c r="P3372" s="66">
        <f t="shared" si="2320"/>
        <v>0</v>
      </c>
      <c r="Q3372" s="66">
        <f>SUM(Q3373:Q3374)</f>
        <v>35000</v>
      </c>
      <c r="R3372" s="66">
        <f>SUM(R3373:R3374)</f>
        <v>0</v>
      </c>
      <c r="S3372" s="66">
        <f>SUM(S3373:S3374)</f>
        <v>0</v>
      </c>
      <c r="T3372" s="66">
        <f t="shared" ref="T3372:X3372" si="2321">SUM(T3373:T3374)</f>
        <v>0</v>
      </c>
      <c r="U3372" s="66">
        <f t="shared" si="2321"/>
        <v>0</v>
      </c>
      <c r="V3372" s="66">
        <f t="shared" si="2321"/>
        <v>0</v>
      </c>
      <c r="W3372" s="66">
        <f t="shared" si="2321"/>
        <v>0</v>
      </c>
      <c r="X3372" s="66">
        <f t="shared" si="2321"/>
        <v>0</v>
      </c>
      <c r="Y3372" s="208">
        <f t="shared" si="2306"/>
        <v>0</v>
      </c>
    </row>
    <row r="3373" spans="1:25">
      <c r="A3373" s="23" t="s">
        <v>786</v>
      </c>
      <c r="B3373" s="23" t="s">
        <v>172</v>
      </c>
      <c r="C3373" s="23" t="s">
        <v>1307</v>
      </c>
      <c r="D3373" s="23" t="s">
        <v>1308</v>
      </c>
      <c r="E3373" s="22">
        <v>8213</v>
      </c>
      <c r="F3373" s="23"/>
      <c r="G3373" s="128" t="s">
        <v>3378</v>
      </c>
      <c r="H3373" s="32" t="s">
        <v>56</v>
      </c>
      <c r="I3373" s="44">
        <f t="shared" si="2293"/>
        <v>10000</v>
      </c>
      <c r="J3373" s="44">
        <v>0</v>
      </c>
      <c r="K3373" s="44">
        <f t="shared" si="2295"/>
        <v>10000</v>
      </c>
      <c r="L3373" s="44">
        <v>10000</v>
      </c>
      <c r="M3373" s="44">
        <v>0</v>
      </c>
      <c r="N3373" s="44">
        <v>0</v>
      </c>
      <c r="O3373" s="44">
        <v>0</v>
      </c>
      <c r="P3373" s="44">
        <v>0</v>
      </c>
      <c r="Q3373" s="44">
        <v>33000</v>
      </c>
      <c r="R3373" s="44">
        <v>0</v>
      </c>
      <c r="S3373" s="44">
        <v>0</v>
      </c>
      <c r="T3373" s="44">
        <f t="shared" si="2309"/>
        <v>0</v>
      </c>
      <c r="U3373" s="44"/>
      <c r="V3373" s="44"/>
      <c r="W3373" s="44"/>
      <c r="X3373" s="44">
        <f t="shared" si="2310"/>
        <v>0</v>
      </c>
      <c r="Y3373" s="209">
        <f t="shared" si="2306"/>
        <v>0</v>
      </c>
    </row>
    <row r="3374" spans="1:25">
      <c r="A3374" s="23" t="s">
        <v>786</v>
      </c>
      <c r="B3374" s="23" t="s">
        <v>172</v>
      </c>
      <c r="C3374" s="23" t="s">
        <v>1307</v>
      </c>
      <c r="D3374" s="23" t="s">
        <v>1308</v>
      </c>
      <c r="E3374" s="22">
        <v>8216</v>
      </c>
      <c r="F3374" s="23"/>
      <c r="G3374" s="128" t="s">
        <v>3378</v>
      </c>
      <c r="H3374" s="32" t="s">
        <v>59</v>
      </c>
      <c r="I3374" s="44">
        <f t="shared" si="2293"/>
        <v>2000</v>
      </c>
      <c r="J3374" s="44">
        <v>0</v>
      </c>
      <c r="K3374" s="44">
        <f t="shared" si="2295"/>
        <v>2000</v>
      </c>
      <c r="L3374" s="44">
        <v>2000</v>
      </c>
      <c r="M3374" s="44">
        <v>0</v>
      </c>
      <c r="N3374" s="44">
        <v>0</v>
      </c>
      <c r="O3374" s="44">
        <v>0</v>
      </c>
      <c r="P3374" s="44">
        <v>0</v>
      </c>
      <c r="Q3374" s="44">
        <v>2000</v>
      </c>
      <c r="R3374" s="44">
        <v>0</v>
      </c>
      <c r="S3374" s="44">
        <v>0</v>
      </c>
      <c r="T3374" s="44">
        <f t="shared" si="2309"/>
        <v>0</v>
      </c>
      <c r="U3374" s="44"/>
      <c r="V3374" s="44"/>
      <c r="W3374" s="44"/>
      <c r="X3374" s="44">
        <f t="shared" si="2310"/>
        <v>0</v>
      </c>
      <c r="Y3374" s="209">
        <f t="shared" si="2306"/>
        <v>0</v>
      </c>
    </row>
    <row r="3375" spans="1:25">
      <c r="A3375" s="32" t="s">
        <v>0</v>
      </c>
      <c r="B3375" s="32" t="s">
        <v>0</v>
      </c>
      <c r="C3375" s="32" t="s">
        <v>0</v>
      </c>
      <c r="D3375" s="32" t="s">
        <v>0</v>
      </c>
      <c r="E3375" s="32" t="s">
        <v>0</v>
      </c>
      <c r="F3375" s="32" t="s">
        <v>0</v>
      </c>
      <c r="G3375" s="154" t="s">
        <v>0</v>
      </c>
      <c r="H3375" s="30" t="s">
        <v>1317</v>
      </c>
      <c r="I3375" s="31">
        <f t="shared" si="2293"/>
        <v>1607092</v>
      </c>
      <c r="J3375" s="31">
        <f t="shared" ref="J3375:P3375" si="2322">SUM(J3345,J3368,J3371)</f>
        <v>1437632</v>
      </c>
      <c r="K3375" s="31">
        <f t="shared" si="2295"/>
        <v>169460</v>
      </c>
      <c r="L3375" s="31">
        <f t="shared" si="2322"/>
        <v>166000</v>
      </c>
      <c r="M3375" s="31">
        <f t="shared" si="2322"/>
        <v>0</v>
      </c>
      <c r="N3375" s="31">
        <f t="shared" si="2322"/>
        <v>3460</v>
      </c>
      <c r="O3375" s="31">
        <f t="shared" si="2322"/>
        <v>0</v>
      </c>
      <c r="P3375" s="31">
        <f t="shared" si="2322"/>
        <v>0</v>
      </c>
      <c r="Q3375" s="31">
        <f>SUM(Q3345,Q3368,Q3371)</f>
        <v>1717729</v>
      </c>
      <c r="R3375" s="31">
        <f>SUM(R3345,R3368,R3371)</f>
        <v>1509342</v>
      </c>
      <c r="S3375" s="31">
        <f>SUM(S3345,S3368,S3371)</f>
        <v>1296026</v>
      </c>
      <c r="T3375" s="31">
        <f t="shared" ref="T3375:X3375" si="2323">SUM(T3345,T3368,T3371)</f>
        <v>213216</v>
      </c>
      <c r="U3375" s="31">
        <f t="shared" si="2323"/>
        <v>116300</v>
      </c>
      <c r="V3375" s="31">
        <f t="shared" si="2323"/>
        <v>77956</v>
      </c>
      <c r="W3375" s="31">
        <f t="shared" si="2323"/>
        <v>18960</v>
      </c>
      <c r="X3375" s="31">
        <f t="shared" si="2323"/>
        <v>1509242</v>
      </c>
      <c r="Y3375" s="220">
        <f t="shared" si="2306"/>
        <v>99.99337459634728</v>
      </c>
    </row>
    <row r="3376" spans="1:25" ht="15" thickBot="1">
      <c r="A3376" s="32" t="s">
        <v>0</v>
      </c>
      <c r="B3376" s="32" t="s">
        <v>0</v>
      </c>
      <c r="C3376" s="32" t="s">
        <v>0</v>
      </c>
      <c r="D3376" s="32" t="s">
        <v>0</v>
      </c>
      <c r="E3376" s="32" t="s">
        <v>0</v>
      </c>
      <c r="F3376" s="32" t="s">
        <v>0</v>
      </c>
      <c r="G3376" s="154" t="s">
        <v>0</v>
      </c>
      <c r="H3376" s="21" t="s">
        <v>170</v>
      </c>
      <c r="I3376" s="66">
        <f t="shared" si="2293"/>
        <v>40</v>
      </c>
      <c r="J3376" s="66">
        <v>40</v>
      </c>
      <c r="K3376" s="66">
        <f t="shared" si="2295"/>
        <v>0</v>
      </c>
      <c r="L3376" s="66" t="s">
        <v>0</v>
      </c>
      <c r="M3376" s="66" t="s">
        <v>0</v>
      </c>
      <c r="N3376" s="66" t="s">
        <v>0</v>
      </c>
      <c r="O3376" s="66" t="s">
        <v>0</v>
      </c>
      <c r="P3376" s="66" t="s">
        <v>0</v>
      </c>
      <c r="Q3376" s="66">
        <v>0</v>
      </c>
      <c r="R3376" s="66"/>
      <c r="S3376" s="66"/>
      <c r="T3376" s="66"/>
      <c r="U3376" s="66"/>
      <c r="V3376" s="66"/>
      <c r="W3376" s="66"/>
      <c r="X3376" s="66"/>
      <c r="Y3376" s="208">
        <v>0</v>
      </c>
    </row>
    <row r="3377" spans="1:25" ht="41.4" thickBot="1">
      <c r="A3377" s="252" t="s">
        <v>0</v>
      </c>
      <c r="B3377" s="252" t="s">
        <v>0</v>
      </c>
      <c r="C3377" s="252" t="s">
        <v>0</v>
      </c>
      <c r="D3377" s="252" t="s">
        <v>0</v>
      </c>
      <c r="E3377" s="252" t="s">
        <v>0</v>
      </c>
      <c r="F3377" s="252" t="s">
        <v>0</v>
      </c>
      <c r="G3377" s="258" t="s">
        <v>0</v>
      </c>
      <c r="H3377" s="24" t="s">
        <v>72</v>
      </c>
      <c r="I3377" s="1" t="s">
        <v>3093</v>
      </c>
      <c r="J3377" s="1" t="s">
        <v>3130</v>
      </c>
      <c r="K3377" s="1" t="s">
        <v>3</v>
      </c>
      <c r="L3377" s="1" t="s">
        <v>4</v>
      </c>
      <c r="M3377" s="1" t="s">
        <v>5</v>
      </c>
      <c r="N3377" s="1" t="s">
        <v>6</v>
      </c>
      <c r="O3377" s="1" t="s">
        <v>7</v>
      </c>
      <c r="P3377" s="1" t="s">
        <v>8</v>
      </c>
      <c r="Q3377" s="1" t="s">
        <v>3344</v>
      </c>
      <c r="R3377" s="1" t="s">
        <v>3427</v>
      </c>
      <c r="S3377" s="1" t="s">
        <v>3447</v>
      </c>
      <c r="T3377" s="1" t="s">
        <v>3448</v>
      </c>
      <c r="U3377" s="1" t="s">
        <v>3452</v>
      </c>
      <c r="V3377" s="1" t="s">
        <v>3449</v>
      </c>
      <c r="W3377" s="1" t="s">
        <v>3450</v>
      </c>
      <c r="X3377" s="1" t="s">
        <v>3451</v>
      </c>
      <c r="Y3377" s="216" t="s">
        <v>3385</v>
      </c>
    </row>
    <row r="3378" spans="1:25">
      <c r="A3378" s="253"/>
      <c r="B3378" s="253"/>
      <c r="C3378" s="253"/>
      <c r="D3378" s="253"/>
      <c r="E3378" s="253"/>
      <c r="F3378" s="253"/>
      <c r="G3378" s="259"/>
      <c r="H3378" s="33" t="s">
        <v>0</v>
      </c>
      <c r="I3378" s="45">
        <v>1</v>
      </c>
      <c r="J3378" s="45">
        <v>3</v>
      </c>
      <c r="K3378" s="45" t="s">
        <v>9</v>
      </c>
      <c r="L3378" s="45">
        <v>5</v>
      </c>
      <c r="M3378" s="45">
        <v>6</v>
      </c>
      <c r="N3378" s="45">
        <v>7</v>
      </c>
      <c r="O3378" s="45">
        <v>8</v>
      </c>
      <c r="P3378" s="45">
        <v>9</v>
      </c>
      <c r="Q3378" s="45">
        <v>1</v>
      </c>
      <c r="R3378" s="45">
        <v>2</v>
      </c>
      <c r="S3378" s="45">
        <v>3</v>
      </c>
      <c r="T3378" s="45" t="s">
        <v>3453</v>
      </c>
      <c r="U3378" s="45">
        <v>5</v>
      </c>
      <c r="V3378" s="45">
        <v>6</v>
      </c>
      <c r="W3378" s="45">
        <v>7</v>
      </c>
      <c r="X3378" s="45" t="s">
        <v>3454</v>
      </c>
      <c r="Y3378" s="276">
        <v>9</v>
      </c>
    </row>
    <row r="3379" spans="1:25">
      <c r="A3379" s="253"/>
      <c r="B3379" s="253"/>
      <c r="C3379" s="253"/>
      <c r="D3379" s="253"/>
      <c r="E3379" s="253"/>
      <c r="F3379" s="253"/>
      <c r="G3379" s="259"/>
      <c r="H3379" s="34" t="s">
        <v>108</v>
      </c>
      <c r="I3379" s="35">
        <f t="shared" si="2293"/>
        <v>1607092</v>
      </c>
      <c r="J3379" s="35">
        <f t="shared" ref="J3379:P3379" si="2324">SUM(J3375)</f>
        <v>1437632</v>
      </c>
      <c r="K3379" s="35">
        <f t="shared" si="2295"/>
        <v>169460</v>
      </c>
      <c r="L3379" s="35">
        <f t="shared" si="2324"/>
        <v>166000</v>
      </c>
      <c r="M3379" s="35">
        <f t="shared" si="2324"/>
        <v>0</v>
      </c>
      <c r="N3379" s="35">
        <f t="shared" si="2324"/>
        <v>3460</v>
      </c>
      <c r="O3379" s="35">
        <f t="shared" si="2324"/>
        <v>0</v>
      </c>
      <c r="P3379" s="35">
        <f t="shared" si="2324"/>
        <v>0</v>
      </c>
      <c r="Q3379" s="35">
        <f>SUM(Q3375)</f>
        <v>1717729</v>
      </c>
      <c r="R3379" s="35">
        <f>SUM(R3375)</f>
        <v>1509342</v>
      </c>
      <c r="S3379" s="35">
        <f>SUM(S3375)</f>
        <v>1296026</v>
      </c>
      <c r="T3379" s="35">
        <f t="shared" ref="T3379:X3379" si="2325">SUM(T3375)</f>
        <v>213216</v>
      </c>
      <c r="U3379" s="35">
        <f t="shared" si="2325"/>
        <v>116300</v>
      </c>
      <c r="V3379" s="35">
        <f t="shared" si="2325"/>
        <v>77956</v>
      </c>
      <c r="W3379" s="35">
        <f t="shared" si="2325"/>
        <v>18960</v>
      </c>
      <c r="X3379" s="35">
        <f t="shared" si="2325"/>
        <v>1509242</v>
      </c>
      <c r="Y3379" s="218">
        <f t="shared" ref="Y3379:Y3380" si="2326">IF(R3379=0,0,(X3379/R3379)*100)</f>
        <v>99.99337459634728</v>
      </c>
    </row>
    <row r="3380" spans="1:25">
      <c r="A3380" s="253"/>
      <c r="B3380" s="253"/>
      <c r="C3380" s="253"/>
      <c r="D3380" s="253"/>
      <c r="E3380" s="253"/>
      <c r="F3380" s="253"/>
      <c r="G3380" s="259"/>
      <c r="H3380" s="36" t="s">
        <v>69</v>
      </c>
      <c r="I3380" s="35">
        <f t="shared" si="2293"/>
        <v>1607092</v>
      </c>
      <c r="J3380" s="35">
        <f t="shared" ref="J3380:P3380" si="2327">SUM(J3379)</f>
        <v>1437632</v>
      </c>
      <c r="K3380" s="35">
        <f t="shared" si="2295"/>
        <v>169460</v>
      </c>
      <c r="L3380" s="35">
        <f t="shared" si="2327"/>
        <v>166000</v>
      </c>
      <c r="M3380" s="35">
        <f t="shared" si="2327"/>
        <v>0</v>
      </c>
      <c r="N3380" s="35">
        <f t="shared" si="2327"/>
        <v>3460</v>
      </c>
      <c r="O3380" s="35">
        <f t="shared" si="2327"/>
        <v>0</v>
      </c>
      <c r="P3380" s="35">
        <f t="shared" si="2327"/>
        <v>0</v>
      </c>
      <c r="Q3380" s="35">
        <f>SUM(Q3379)</f>
        <v>1717729</v>
      </c>
      <c r="R3380" s="35">
        <f>SUM(R3379)</f>
        <v>1509342</v>
      </c>
      <c r="S3380" s="35">
        <f>SUM(S3379)</f>
        <v>1296026</v>
      </c>
      <c r="T3380" s="35">
        <f t="shared" ref="T3380:X3380" si="2328">SUM(T3379)</f>
        <v>213216</v>
      </c>
      <c r="U3380" s="35">
        <f t="shared" si="2328"/>
        <v>116300</v>
      </c>
      <c r="V3380" s="35">
        <f t="shared" si="2328"/>
        <v>77956</v>
      </c>
      <c r="W3380" s="35">
        <f t="shared" si="2328"/>
        <v>18960</v>
      </c>
      <c r="X3380" s="35">
        <f t="shared" si="2328"/>
        <v>1509242</v>
      </c>
      <c r="Y3380" s="218">
        <f t="shared" si="2326"/>
        <v>99.99337459634728</v>
      </c>
    </row>
    <row r="3381" spans="1:25" ht="15" thickBot="1">
      <c r="A3381" s="254"/>
      <c r="B3381" s="254"/>
      <c r="C3381" s="254"/>
      <c r="D3381" s="254"/>
      <c r="E3381" s="254"/>
      <c r="F3381" s="254"/>
      <c r="G3381" s="260"/>
    </row>
    <row r="3382" spans="1:25" ht="41.4" thickBot="1">
      <c r="A3382" s="24" t="s">
        <v>123</v>
      </c>
      <c r="B3382" s="24" t="s">
        <v>124</v>
      </c>
      <c r="C3382" s="24" t="s">
        <v>125</v>
      </c>
      <c r="D3382" s="25" t="s">
        <v>0</v>
      </c>
      <c r="E3382" s="24" t="s">
        <v>126</v>
      </c>
      <c r="F3382" s="24" t="s">
        <v>127</v>
      </c>
      <c r="G3382" s="151" t="s">
        <v>128</v>
      </c>
      <c r="H3382" s="24" t="s">
        <v>1</v>
      </c>
      <c r="I3382" s="1" t="s">
        <v>3093</v>
      </c>
      <c r="J3382" s="1" t="s">
        <v>3130</v>
      </c>
      <c r="K3382" s="1" t="s">
        <v>3</v>
      </c>
      <c r="L3382" s="1" t="s">
        <v>4</v>
      </c>
      <c r="M3382" s="1" t="s">
        <v>5</v>
      </c>
      <c r="N3382" s="1" t="s">
        <v>6</v>
      </c>
      <c r="O3382" s="1" t="s">
        <v>7</v>
      </c>
      <c r="P3382" s="1" t="s">
        <v>8</v>
      </c>
      <c r="Q3382" s="1" t="s">
        <v>3344</v>
      </c>
      <c r="R3382" s="1" t="s">
        <v>3427</v>
      </c>
      <c r="S3382" s="1" t="s">
        <v>3447</v>
      </c>
      <c r="T3382" s="1" t="s">
        <v>3448</v>
      </c>
      <c r="U3382" s="1" t="s">
        <v>3452</v>
      </c>
      <c r="V3382" s="1" t="s">
        <v>3449</v>
      </c>
      <c r="W3382" s="1" t="s">
        <v>3450</v>
      </c>
      <c r="X3382" s="1" t="s">
        <v>3451</v>
      </c>
      <c r="Y3382" s="216" t="s">
        <v>3385</v>
      </c>
    </row>
    <row r="3383" spans="1:25">
      <c r="A3383" s="26" t="s">
        <v>0</v>
      </c>
      <c r="B3383" s="26" t="s">
        <v>0</v>
      </c>
      <c r="C3383" s="26" t="s">
        <v>0</v>
      </c>
      <c r="D3383" s="27" t="s">
        <v>0</v>
      </c>
      <c r="E3383" s="27" t="s">
        <v>0</v>
      </c>
      <c r="F3383" s="28" t="s">
        <v>0</v>
      </c>
      <c r="G3383" s="152" t="s">
        <v>0</v>
      </c>
      <c r="H3383" s="29" t="s">
        <v>0</v>
      </c>
      <c r="I3383" s="45">
        <v>1</v>
      </c>
      <c r="J3383" s="45">
        <v>3</v>
      </c>
      <c r="K3383" s="45" t="s">
        <v>9</v>
      </c>
      <c r="L3383" s="45">
        <v>5</v>
      </c>
      <c r="M3383" s="45">
        <v>6</v>
      </c>
      <c r="N3383" s="45">
        <v>7</v>
      </c>
      <c r="O3383" s="45">
        <v>8</v>
      </c>
      <c r="P3383" s="45">
        <v>9</v>
      </c>
      <c r="Q3383" s="45">
        <v>1</v>
      </c>
      <c r="R3383" s="45">
        <v>2</v>
      </c>
      <c r="S3383" s="45">
        <v>3</v>
      </c>
      <c r="T3383" s="45" t="s">
        <v>3453</v>
      </c>
      <c r="U3383" s="45">
        <v>5</v>
      </c>
      <c r="V3383" s="45">
        <v>6</v>
      </c>
      <c r="W3383" s="45">
        <v>7</v>
      </c>
      <c r="X3383" s="45" t="s">
        <v>3454</v>
      </c>
      <c r="Y3383" s="276">
        <v>9</v>
      </c>
    </row>
    <row r="3384" spans="1:25">
      <c r="A3384" s="133" t="s">
        <v>786</v>
      </c>
      <c r="B3384" s="133" t="s">
        <v>172</v>
      </c>
      <c r="C3384" s="109" t="s">
        <v>1318</v>
      </c>
      <c r="D3384" s="109" t="s">
        <v>1319</v>
      </c>
      <c r="E3384" s="98" t="s">
        <v>0</v>
      </c>
      <c r="F3384" s="98" t="s">
        <v>0</v>
      </c>
      <c r="G3384" s="153" t="s">
        <v>0</v>
      </c>
      <c r="H3384" s="98" t="s">
        <v>1320</v>
      </c>
      <c r="I3384" s="110"/>
      <c r="J3384" s="110"/>
      <c r="K3384" s="110"/>
      <c r="L3384" s="110" t="s">
        <v>0</v>
      </c>
      <c r="M3384" s="110" t="s">
        <v>0</v>
      </c>
      <c r="N3384" s="110" t="s">
        <v>0</v>
      </c>
      <c r="O3384" s="110" t="s">
        <v>0</v>
      </c>
      <c r="P3384" s="110" t="s">
        <v>0</v>
      </c>
      <c r="Q3384" s="110"/>
      <c r="R3384" s="110"/>
      <c r="S3384" s="110"/>
      <c r="T3384" s="110" t="s">
        <v>0</v>
      </c>
      <c r="U3384" s="110" t="s">
        <v>0</v>
      </c>
      <c r="V3384" s="110" t="s">
        <v>0</v>
      </c>
      <c r="W3384" s="110" t="s">
        <v>0</v>
      </c>
      <c r="X3384" s="110" t="s">
        <v>0</v>
      </c>
      <c r="Y3384" s="217"/>
    </row>
    <row r="3385" spans="1:25" ht="20.399999999999999">
      <c r="A3385" s="20" t="s">
        <v>0</v>
      </c>
      <c r="B3385" s="20" t="s">
        <v>0</v>
      </c>
      <c r="C3385" s="20" t="s">
        <v>0</v>
      </c>
      <c r="D3385" s="21" t="s">
        <v>0</v>
      </c>
      <c r="E3385" s="21" t="s">
        <v>0</v>
      </c>
      <c r="F3385" s="21" t="s">
        <v>0</v>
      </c>
      <c r="G3385" s="150" t="s">
        <v>0</v>
      </c>
      <c r="H3385" s="30" t="s">
        <v>33</v>
      </c>
      <c r="I3385" s="31">
        <f t="shared" si="2293"/>
        <v>1434735</v>
      </c>
      <c r="J3385" s="31">
        <f t="shared" ref="J3385:P3385" si="2329">SUM(J3386,J3394,J3396)</f>
        <v>1362175</v>
      </c>
      <c r="K3385" s="31">
        <f t="shared" si="2295"/>
        <v>72560</v>
      </c>
      <c r="L3385" s="31">
        <f t="shared" si="2329"/>
        <v>72560</v>
      </c>
      <c r="M3385" s="31">
        <f t="shared" si="2329"/>
        <v>0</v>
      </c>
      <c r="N3385" s="31">
        <f t="shared" si="2329"/>
        <v>0</v>
      </c>
      <c r="O3385" s="31">
        <f t="shared" si="2329"/>
        <v>0</v>
      </c>
      <c r="P3385" s="31">
        <f t="shared" si="2329"/>
        <v>0</v>
      </c>
      <c r="Q3385" s="31">
        <f>SUM(Q3386,Q3394,Q3396)</f>
        <v>1549546</v>
      </c>
      <c r="R3385" s="31">
        <f>SUM(R3386,R3394,R3396)</f>
        <v>1434971</v>
      </c>
      <c r="S3385" s="31">
        <f>SUM(S3386,S3394,S3396)</f>
        <v>1321355</v>
      </c>
      <c r="T3385" s="31">
        <f t="shared" ref="T3385:X3385" si="2330">SUM(T3386,T3394,T3396)</f>
        <v>113616</v>
      </c>
      <c r="U3385" s="31">
        <f t="shared" si="2330"/>
        <v>99847</v>
      </c>
      <c r="V3385" s="31">
        <f t="shared" si="2330"/>
        <v>13769</v>
      </c>
      <c r="W3385" s="31">
        <f t="shared" si="2330"/>
        <v>0</v>
      </c>
      <c r="X3385" s="31">
        <f t="shared" si="2330"/>
        <v>1434971</v>
      </c>
      <c r="Y3385" s="220">
        <f t="shared" ref="Y3385:Y3415" si="2331">IF(R3385=0,0,(X3385/R3385)*100)</f>
        <v>100</v>
      </c>
    </row>
    <row r="3386" spans="1:25">
      <c r="A3386" s="23" t="s">
        <v>786</v>
      </c>
      <c r="B3386" s="23" t="s">
        <v>172</v>
      </c>
      <c r="C3386" s="23" t="s">
        <v>1318</v>
      </c>
      <c r="D3386" s="23" t="s">
        <v>1319</v>
      </c>
      <c r="E3386" s="21" t="s">
        <v>132</v>
      </c>
      <c r="F3386" s="21" t="s">
        <v>0</v>
      </c>
      <c r="G3386" s="150" t="s">
        <v>0</v>
      </c>
      <c r="H3386" s="21" t="s">
        <v>11</v>
      </c>
      <c r="I3386" s="66">
        <f t="shared" si="2293"/>
        <v>1164387</v>
      </c>
      <c r="J3386" s="66">
        <f t="shared" ref="J3386:P3386" si="2332">SUM(J3387,J3388)</f>
        <v>1135347</v>
      </c>
      <c r="K3386" s="66">
        <f t="shared" si="2295"/>
        <v>29040</v>
      </c>
      <c r="L3386" s="66">
        <f t="shared" si="2332"/>
        <v>29040</v>
      </c>
      <c r="M3386" s="66">
        <f t="shared" si="2332"/>
        <v>0</v>
      </c>
      <c r="N3386" s="66">
        <f t="shared" si="2332"/>
        <v>0</v>
      </c>
      <c r="O3386" s="66">
        <f t="shared" si="2332"/>
        <v>0</v>
      </c>
      <c r="P3386" s="66">
        <f t="shared" si="2332"/>
        <v>0</v>
      </c>
      <c r="Q3386" s="66">
        <f>SUM(Q3387,Q3388)</f>
        <v>1227113</v>
      </c>
      <c r="R3386" s="66">
        <f>SUM(R3387,R3388)</f>
        <v>1195073</v>
      </c>
      <c r="S3386" s="66">
        <f>SUM(S3387,S3388)</f>
        <v>1109132</v>
      </c>
      <c r="T3386" s="66">
        <f t="shared" ref="T3386:X3386" si="2333">SUM(T3387,T3388)</f>
        <v>85941</v>
      </c>
      <c r="U3386" s="66">
        <f t="shared" si="2333"/>
        <v>82697</v>
      </c>
      <c r="V3386" s="66">
        <f t="shared" si="2333"/>
        <v>3244</v>
      </c>
      <c r="W3386" s="66">
        <f t="shared" si="2333"/>
        <v>0</v>
      </c>
      <c r="X3386" s="66">
        <f t="shared" si="2333"/>
        <v>1195073</v>
      </c>
      <c r="Y3386" s="208">
        <f t="shared" si="2331"/>
        <v>100</v>
      </c>
    </row>
    <row r="3387" spans="1:25">
      <c r="A3387" s="23" t="s">
        <v>786</v>
      </c>
      <c r="B3387" s="23" t="s">
        <v>172</v>
      </c>
      <c r="C3387" s="23" t="s">
        <v>1318</v>
      </c>
      <c r="D3387" s="23" t="s">
        <v>1319</v>
      </c>
      <c r="E3387" s="22">
        <v>6111</v>
      </c>
      <c r="F3387" s="23"/>
      <c r="G3387" s="128" t="s">
        <v>3378</v>
      </c>
      <c r="H3387" s="32" t="s">
        <v>12</v>
      </c>
      <c r="I3387" s="44">
        <f t="shared" si="2293"/>
        <v>1003787</v>
      </c>
      <c r="J3387" s="44">
        <v>979787</v>
      </c>
      <c r="K3387" s="44">
        <f t="shared" si="2295"/>
        <v>24000</v>
      </c>
      <c r="L3387" s="44">
        <v>24000</v>
      </c>
      <c r="M3387" s="44">
        <v>0</v>
      </c>
      <c r="N3387" s="44">
        <v>0</v>
      </c>
      <c r="O3387" s="44">
        <v>0</v>
      </c>
      <c r="P3387" s="44">
        <v>0</v>
      </c>
      <c r="Q3387" s="44">
        <v>1062380</v>
      </c>
      <c r="R3387" s="44">
        <v>1035880</v>
      </c>
      <c r="S3387" s="44">
        <v>964544</v>
      </c>
      <c r="T3387" s="44">
        <f t="shared" ref="T3387:T3414" si="2334">U3387+V3387+W3387</f>
        <v>71336</v>
      </c>
      <c r="U3387" s="44">
        <v>71336</v>
      </c>
      <c r="V3387" s="44"/>
      <c r="W3387" s="44"/>
      <c r="X3387" s="44">
        <f t="shared" ref="X3387:X3414" si="2335">S3387+T3387</f>
        <v>1035880</v>
      </c>
      <c r="Y3387" s="209">
        <f t="shared" si="2331"/>
        <v>100</v>
      </c>
    </row>
    <row r="3388" spans="1:25">
      <c r="A3388" s="20" t="s">
        <v>786</v>
      </c>
      <c r="B3388" s="20" t="s">
        <v>172</v>
      </c>
      <c r="C3388" s="20" t="s">
        <v>1318</v>
      </c>
      <c r="D3388" s="20" t="s">
        <v>1319</v>
      </c>
      <c r="E3388" s="20" t="s">
        <v>134</v>
      </c>
      <c r="F3388" s="23" t="s">
        <v>0</v>
      </c>
      <c r="G3388" s="154" t="s">
        <v>0</v>
      </c>
      <c r="H3388" s="21" t="s">
        <v>13</v>
      </c>
      <c r="I3388" s="66">
        <f t="shared" si="2293"/>
        <v>160600</v>
      </c>
      <c r="J3388" s="66">
        <f t="shared" ref="J3388:P3388" si="2336">SUM(J3389:J3393)</f>
        <v>155560</v>
      </c>
      <c r="K3388" s="66">
        <f t="shared" si="2295"/>
        <v>5040</v>
      </c>
      <c r="L3388" s="66">
        <f t="shared" si="2336"/>
        <v>5040</v>
      </c>
      <c r="M3388" s="66">
        <f t="shared" si="2336"/>
        <v>0</v>
      </c>
      <c r="N3388" s="66">
        <f t="shared" si="2336"/>
        <v>0</v>
      </c>
      <c r="O3388" s="66">
        <f t="shared" si="2336"/>
        <v>0</v>
      </c>
      <c r="P3388" s="66">
        <f t="shared" si="2336"/>
        <v>0</v>
      </c>
      <c r="Q3388" s="66">
        <f>SUM(Q3389:Q3393)</f>
        <v>164733</v>
      </c>
      <c r="R3388" s="66">
        <f>SUM(R3389:R3393)</f>
        <v>159193</v>
      </c>
      <c r="S3388" s="66">
        <f>SUM(S3389:S3393)</f>
        <v>144588</v>
      </c>
      <c r="T3388" s="66">
        <f t="shared" ref="T3388:X3388" si="2337">SUM(T3389:T3393)</f>
        <v>14605</v>
      </c>
      <c r="U3388" s="66">
        <f t="shared" si="2337"/>
        <v>11361</v>
      </c>
      <c r="V3388" s="66">
        <f t="shared" si="2337"/>
        <v>3244</v>
      </c>
      <c r="W3388" s="66">
        <f t="shared" si="2337"/>
        <v>0</v>
      </c>
      <c r="X3388" s="66">
        <f t="shared" si="2337"/>
        <v>159193</v>
      </c>
      <c r="Y3388" s="208">
        <f t="shared" si="2331"/>
        <v>100</v>
      </c>
    </row>
    <row r="3389" spans="1:25">
      <c r="A3389" s="23" t="s">
        <v>786</v>
      </c>
      <c r="B3389" s="23" t="s">
        <v>172</v>
      </c>
      <c r="C3389" s="23" t="s">
        <v>1318</v>
      </c>
      <c r="D3389" s="23" t="s">
        <v>1319</v>
      </c>
      <c r="E3389" s="22">
        <v>6112</v>
      </c>
      <c r="F3389" s="23" t="s">
        <v>1321</v>
      </c>
      <c r="G3389" s="128" t="s">
        <v>3378</v>
      </c>
      <c r="H3389" s="32" t="s">
        <v>16</v>
      </c>
      <c r="I3389" s="44">
        <f t="shared" si="2293"/>
        <v>26850</v>
      </c>
      <c r="J3389" s="44">
        <v>26000</v>
      </c>
      <c r="K3389" s="44">
        <f t="shared" si="2295"/>
        <v>850</v>
      </c>
      <c r="L3389" s="44">
        <v>850</v>
      </c>
      <c r="M3389" s="44">
        <v>0</v>
      </c>
      <c r="N3389" s="44">
        <v>0</v>
      </c>
      <c r="O3389" s="44">
        <v>0</v>
      </c>
      <c r="P3389" s="44">
        <v>0</v>
      </c>
      <c r="Q3389" s="44">
        <v>26850</v>
      </c>
      <c r="R3389" s="44">
        <v>26000</v>
      </c>
      <c r="S3389" s="44">
        <v>19512</v>
      </c>
      <c r="T3389" s="44">
        <f t="shared" si="2334"/>
        <v>6488</v>
      </c>
      <c r="U3389" s="44">
        <v>3244</v>
      </c>
      <c r="V3389" s="44">
        <v>3244</v>
      </c>
      <c r="W3389" s="44"/>
      <c r="X3389" s="44">
        <f t="shared" si="2335"/>
        <v>26000</v>
      </c>
      <c r="Y3389" s="209">
        <f t="shared" si="2331"/>
        <v>100</v>
      </c>
    </row>
    <row r="3390" spans="1:25">
      <c r="A3390" s="23" t="s">
        <v>786</v>
      </c>
      <c r="B3390" s="23" t="s">
        <v>172</v>
      </c>
      <c r="C3390" s="23" t="s">
        <v>1318</v>
      </c>
      <c r="D3390" s="23" t="s">
        <v>1319</v>
      </c>
      <c r="E3390" s="22">
        <v>6112</v>
      </c>
      <c r="F3390" s="23" t="s">
        <v>1322</v>
      </c>
      <c r="G3390" s="128" t="s">
        <v>3378</v>
      </c>
      <c r="H3390" s="32" t="s">
        <v>19</v>
      </c>
      <c r="I3390" s="44">
        <f t="shared" si="2293"/>
        <v>95700</v>
      </c>
      <c r="J3390" s="44">
        <v>92500</v>
      </c>
      <c r="K3390" s="44">
        <f t="shared" si="2295"/>
        <v>3200</v>
      </c>
      <c r="L3390" s="44">
        <v>3200</v>
      </c>
      <c r="M3390" s="44">
        <v>0</v>
      </c>
      <c r="N3390" s="44">
        <v>0</v>
      </c>
      <c r="O3390" s="44">
        <v>0</v>
      </c>
      <c r="P3390" s="44">
        <v>0</v>
      </c>
      <c r="Q3390" s="44">
        <v>96200</v>
      </c>
      <c r="R3390" s="44">
        <v>92500</v>
      </c>
      <c r="S3390" s="44">
        <v>84383</v>
      </c>
      <c r="T3390" s="44">
        <f t="shared" si="2334"/>
        <v>8117</v>
      </c>
      <c r="U3390" s="44">
        <v>8117</v>
      </c>
      <c r="V3390" s="44"/>
      <c r="W3390" s="44"/>
      <c r="X3390" s="44">
        <f t="shared" si="2335"/>
        <v>92500</v>
      </c>
      <c r="Y3390" s="209">
        <f t="shared" si="2331"/>
        <v>100</v>
      </c>
    </row>
    <row r="3391" spans="1:25">
      <c r="A3391" s="23" t="s">
        <v>786</v>
      </c>
      <c r="B3391" s="23" t="s">
        <v>172</v>
      </c>
      <c r="C3391" s="23" t="s">
        <v>1318</v>
      </c>
      <c r="D3391" s="23" t="s">
        <v>1319</v>
      </c>
      <c r="E3391" s="22">
        <v>6112</v>
      </c>
      <c r="F3391" s="23" t="s">
        <v>1323</v>
      </c>
      <c r="G3391" s="128" t="s">
        <v>3378</v>
      </c>
      <c r="H3391" s="32" t="s">
        <v>17</v>
      </c>
      <c r="I3391" s="44">
        <f t="shared" si="2293"/>
        <v>20190</v>
      </c>
      <c r="J3391" s="44">
        <v>19200</v>
      </c>
      <c r="K3391" s="44">
        <f t="shared" si="2295"/>
        <v>990</v>
      </c>
      <c r="L3391" s="44">
        <v>990</v>
      </c>
      <c r="M3391" s="44">
        <v>0</v>
      </c>
      <c r="N3391" s="44">
        <v>0</v>
      </c>
      <c r="O3391" s="44">
        <v>0</v>
      </c>
      <c r="P3391" s="44">
        <v>0</v>
      </c>
      <c r="Q3391" s="44">
        <v>23823</v>
      </c>
      <c r="R3391" s="44">
        <v>22833</v>
      </c>
      <c r="S3391" s="44">
        <v>22833</v>
      </c>
      <c r="T3391" s="44">
        <f t="shared" si="2334"/>
        <v>0</v>
      </c>
      <c r="U3391" s="44"/>
      <c r="V3391" s="44"/>
      <c r="W3391" s="44"/>
      <c r="X3391" s="44">
        <f t="shared" si="2335"/>
        <v>22833</v>
      </c>
      <c r="Y3391" s="209">
        <f t="shared" si="2331"/>
        <v>100</v>
      </c>
    </row>
    <row r="3392" spans="1:25">
      <c r="A3392" s="23" t="s">
        <v>786</v>
      </c>
      <c r="B3392" s="23" t="s">
        <v>172</v>
      </c>
      <c r="C3392" s="23" t="s">
        <v>1318</v>
      </c>
      <c r="D3392" s="23" t="s">
        <v>1319</v>
      </c>
      <c r="E3392" s="22">
        <v>6112</v>
      </c>
      <c r="F3392" s="23" t="s">
        <v>1324</v>
      </c>
      <c r="G3392" s="128" t="s">
        <v>3378</v>
      </c>
      <c r="H3392" s="32" t="s">
        <v>15</v>
      </c>
      <c r="I3392" s="44">
        <f t="shared" si="2293"/>
        <v>4950</v>
      </c>
      <c r="J3392" s="44">
        <v>4950</v>
      </c>
      <c r="K3392" s="44">
        <f t="shared" si="2295"/>
        <v>0</v>
      </c>
      <c r="L3392" s="44">
        <v>0</v>
      </c>
      <c r="M3392" s="44">
        <v>0</v>
      </c>
      <c r="N3392" s="44">
        <v>0</v>
      </c>
      <c r="O3392" s="44">
        <v>0</v>
      </c>
      <c r="P3392" s="44">
        <v>0</v>
      </c>
      <c r="Q3392" s="44">
        <v>4950</v>
      </c>
      <c r="R3392" s="44">
        <v>4950</v>
      </c>
      <c r="S3392" s="44">
        <v>4950</v>
      </c>
      <c r="T3392" s="44">
        <f t="shared" si="2334"/>
        <v>0</v>
      </c>
      <c r="U3392" s="44"/>
      <c r="V3392" s="44"/>
      <c r="W3392" s="44"/>
      <c r="X3392" s="44">
        <f t="shared" si="2335"/>
        <v>4950</v>
      </c>
      <c r="Y3392" s="209">
        <f t="shared" si="2331"/>
        <v>100</v>
      </c>
    </row>
    <row r="3393" spans="1:25">
      <c r="A3393" s="23" t="s">
        <v>786</v>
      </c>
      <c r="B3393" s="23" t="s">
        <v>172</v>
      </c>
      <c r="C3393" s="23" t="s">
        <v>1318</v>
      </c>
      <c r="D3393" s="23" t="s">
        <v>1319</v>
      </c>
      <c r="E3393" s="22">
        <v>6112</v>
      </c>
      <c r="F3393" s="23" t="s">
        <v>1325</v>
      </c>
      <c r="G3393" s="128" t="s">
        <v>3378</v>
      </c>
      <c r="H3393" s="32" t="s">
        <v>18</v>
      </c>
      <c r="I3393" s="44">
        <f t="shared" si="2293"/>
        <v>12910</v>
      </c>
      <c r="J3393" s="44">
        <v>12910</v>
      </c>
      <c r="K3393" s="44">
        <f t="shared" si="2295"/>
        <v>0</v>
      </c>
      <c r="L3393" s="44">
        <v>0</v>
      </c>
      <c r="M3393" s="44">
        <v>0</v>
      </c>
      <c r="N3393" s="44">
        <v>0</v>
      </c>
      <c r="O3393" s="44">
        <v>0</v>
      </c>
      <c r="P3393" s="44">
        <v>0</v>
      </c>
      <c r="Q3393" s="44">
        <v>12910</v>
      </c>
      <c r="R3393" s="44">
        <v>12910</v>
      </c>
      <c r="S3393" s="44">
        <v>12910</v>
      </c>
      <c r="T3393" s="44">
        <f t="shared" si="2334"/>
        <v>0</v>
      </c>
      <c r="U3393" s="44"/>
      <c r="V3393" s="44"/>
      <c r="W3393" s="44"/>
      <c r="X3393" s="44">
        <f t="shared" si="2335"/>
        <v>12910</v>
      </c>
      <c r="Y3393" s="209">
        <f t="shared" si="2331"/>
        <v>100</v>
      </c>
    </row>
    <row r="3394" spans="1:25">
      <c r="A3394" s="23" t="s">
        <v>786</v>
      </c>
      <c r="B3394" s="23" t="s">
        <v>172</v>
      </c>
      <c r="C3394" s="23" t="s">
        <v>1318</v>
      </c>
      <c r="D3394" s="23" t="s">
        <v>1319</v>
      </c>
      <c r="E3394" s="21" t="s">
        <v>139</v>
      </c>
      <c r="F3394" s="21" t="s">
        <v>0</v>
      </c>
      <c r="G3394" s="150" t="s">
        <v>0</v>
      </c>
      <c r="H3394" s="21" t="s">
        <v>21</v>
      </c>
      <c r="I3394" s="66">
        <f t="shared" si="2293"/>
        <v>105748</v>
      </c>
      <c r="J3394" s="66">
        <f t="shared" ref="J3394:X3394" si="2338">SUM(J3395)</f>
        <v>103228</v>
      </c>
      <c r="K3394" s="66">
        <f t="shared" si="2295"/>
        <v>2520</v>
      </c>
      <c r="L3394" s="66">
        <f t="shared" si="2338"/>
        <v>2520</v>
      </c>
      <c r="M3394" s="66">
        <f t="shared" si="2338"/>
        <v>0</v>
      </c>
      <c r="N3394" s="66">
        <f t="shared" si="2338"/>
        <v>0</v>
      </c>
      <c r="O3394" s="66">
        <f t="shared" si="2338"/>
        <v>0</v>
      </c>
      <c r="P3394" s="66">
        <f t="shared" si="2338"/>
        <v>0</v>
      </c>
      <c r="Q3394" s="66">
        <f t="shared" si="2338"/>
        <v>111888</v>
      </c>
      <c r="R3394" s="66">
        <f t="shared" si="2338"/>
        <v>109118</v>
      </c>
      <c r="S3394" s="66">
        <f t="shared" si="2338"/>
        <v>103683</v>
      </c>
      <c r="T3394" s="66">
        <f t="shared" si="2338"/>
        <v>5435</v>
      </c>
      <c r="U3394" s="66">
        <f t="shared" si="2338"/>
        <v>5435</v>
      </c>
      <c r="V3394" s="66">
        <f t="shared" si="2338"/>
        <v>0</v>
      </c>
      <c r="W3394" s="66">
        <f t="shared" si="2338"/>
        <v>0</v>
      </c>
      <c r="X3394" s="66">
        <f t="shared" si="2338"/>
        <v>109118</v>
      </c>
      <c r="Y3394" s="208">
        <f t="shared" si="2331"/>
        <v>100</v>
      </c>
    </row>
    <row r="3395" spans="1:25">
      <c r="A3395" s="23" t="s">
        <v>786</v>
      </c>
      <c r="B3395" s="23" t="s">
        <v>172</v>
      </c>
      <c r="C3395" s="23" t="s">
        <v>1318</v>
      </c>
      <c r="D3395" s="23" t="s">
        <v>1319</v>
      </c>
      <c r="E3395" s="22">
        <v>6121</v>
      </c>
      <c r="F3395" s="23"/>
      <c r="G3395" s="128" t="s">
        <v>3378</v>
      </c>
      <c r="H3395" s="32" t="s">
        <v>22</v>
      </c>
      <c r="I3395" s="44">
        <f t="shared" ref="I3395:I3456" si="2339">SUM(J3395,K3395,O3395,P3395)</f>
        <v>105748</v>
      </c>
      <c r="J3395" s="44">
        <v>103228</v>
      </c>
      <c r="K3395" s="44">
        <f t="shared" ref="K3395:K3456" si="2340">SUM(L3395,M3395,N3395)</f>
        <v>2520</v>
      </c>
      <c r="L3395" s="44">
        <v>2520</v>
      </c>
      <c r="M3395" s="44">
        <v>0</v>
      </c>
      <c r="N3395" s="44">
        <v>0</v>
      </c>
      <c r="O3395" s="44">
        <v>0</v>
      </c>
      <c r="P3395" s="44">
        <v>0</v>
      </c>
      <c r="Q3395" s="44">
        <v>111888</v>
      </c>
      <c r="R3395" s="44">
        <v>109118</v>
      </c>
      <c r="S3395" s="44">
        <v>103683</v>
      </c>
      <c r="T3395" s="44">
        <f t="shared" si="2334"/>
        <v>5435</v>
      </c>
      <c r="U3395" s="44">
        <v>5435</v>
      </c>
      <c r="V3395" s="44"/>
      <c r="W3395" s="44"/>
      <c r="X3395" s="44">
        <f t="shared" si="2335"/>
        <v>109118</v>
      </c>
      <c r="Y3395" s="209">
        <f t="shared" si="2331"/>
        <v>100</v>
      </c>
    </row>
    <row r="3396" spans="1:25">
      <c r="A3396" s="23" t="s">
        <v>786</v>
      </c>
      <c r="B3396" s="23" t="s">
        <v>172</v>
      </c>
      <c r="C3396" s="23" t="s">
        <v>1318</v>
      </c>
      <c r="D3396" s="23" t="s">
        <v>1319</v>
      </c>
      <c r="E3396" s="21" t="s">
        <v>141</v>
      </c>
      <c r="F3396" s="21" t="s">
        <v>0</v>
      </c>
      <c r="G3396" s="150" t="s">
        <v>0</v>
      </c>
      <c r="H3396" s="21" t="s">
        <v>23</v>
      </c>
      <c r="I3396" s="66">
        <f t="shared" si="2339"/>
        <v>164600</v>
      </c>
      <c r="J3396" s="66">
        <f t="shared" ref="J3396:P3396" si="2341">SUM(J3397:J3404)</f>
        <v>123600</v>
      </c>
      <c r="K3396" s="66">
        <f t="shared" si="2340"/>
        <v>41000</v>
      </c>
      <c r="L3396" s="66">
        <f t="shared" si="2341"/>
        <v>41000</v>
      </c>
      <c r="M3396" s="66">
        <f t="shared" si="2341"/>
        <v>0</v>
      </c>
      <c r="N3396" s="66">
        <f t="shared" si="2341"/>
        <v>0</v>
      </c>
      <c r="O3396" s="66">
        <f t="shared" si="2341"/>
        <v>0</v>
      </c>
      <c r="P3396" s="66">
        <f t="shared" si="2341"/>
        <v>0</v>
      </c>
      <c r="Q3396" s="66">
        <f>SUM(Q3397:Q3404)</f>
        <v>210545</v>
      </c>
      <c r="R3396" s="66">
        <f>SUM(R3397:R3404)</f>
        <v>130780</v>
      </c>
      <c r="S3396" s="66">
        <f>SUM(S3397:S3404)</f>
        <v>108540</v>
      </c>
      <c r="T3396" s="66">
        <f t="shared" ref="T3396:X3396" si="2342">SUM(T3397:T3404)</f>
        <v>22240</v>
      </c>
      <c r="U3396" s="66">
        <f t="shared" si="2342"/>
        <v>11715</v>
      </c>
      <c r="V3396" s="66">
        <f t="shared" si="2342"/>
        <v>10525</v>
      </c>
      <c r="W3396" s="66">
        <f t="shared" si="2342"/>
        <v>0</v>
      </c>
      <c r="X3396" s="66">
        <f t="shared" si="2342"/>
        <v>130780</v>
      </c>
      <c r="Y3396" s="208">
        <f t="shared" si="2331"/>
        <v>100</v>
      </c>
    </row>
    <row r="3397" spans="1:25">
      <c r="A3397" s="23" t="s">
        <v>786</v>
      </c>
      <c r="B3397" s="23" t="s">
        <v>172</v>
      </c>
      <c r="C3397" s="23" t="s">
        <v>1318</v>
      </c>
      <c r="D3397" s="23" t="s">
        <v>1319</v>
      </c>
      <c r="E3397" s="22">
        <v>6131</v>
      </c>
      <c r="F3397" s="23"/>
      <c r="G3397" s="128" t="s">
        <v>3378</v>
      </c>
      <c r="H3397" s="32" t="s">
        <v>24</v>
      </c>
      <c r="I3397" s="44">
        <f t="shared" si="2339"/>
        <v>1200</v>
      </c>
      <c r="J3397" s="44">
        <v>200</v>
      </c>
      <c r="K3397" s="44">
        <f t="shared" si="2340"/>
        <v>1000</v>
      </c>
      <c r="L3397" s="44">
        <v>1000</v>
      </c>
      <c r="M3397" s="44">
        <v>0</v>
      </c>
      <c r="N3397" s="44">
        <v>0</v>
      </c>
      <c r="O3397" s="44">
        <v>0</v>
      </c>
      <c r="P3397" s="44">
        <v>0</v>
      </c>
      <c r="Q3397" s="44">
        <v>1820</v>
      </c>
      <c r="R3397" s="44">
        <v>200</v>
      </c>
      <c r="S3397" s="44">
        <v>200</v>
      </c>
      <c r="T3397" s="44">
        <f t="shared" si="2334"/>
        <v>0</v>
      </c>
      <c r="U3397" s="44"/>
      <c r="V3397" s="44"/>
      <c r="W3397" s="44"/>
      <c r="X3397" s="44">
        <f t="shared" si="2335"/>
        <v>200</v>
      </c>
      <c r="Y3397" s="209">
        <f t="shared" si="2331"/>
        <v>100</v>
      </c>
    </row>
    <row r="3398" spans="1:25">
      <c r="A3398" s="23" t="s">
        <v>786</v>
      </c>
      <c r="B3398" s="23" t="s">
        <v>172</v>
      </c>
      <c r="C3398" s="23" t="s">
        <v>1318</v>
      </c>
      <c r="D3398" s="23" t="s">
        <v>1319</v>
      </c>
      <c r="E3398" s="22">
        <v>6132</v>
      </c>
      <c r="F3398" s="23"/>
      <c r="G3398" s="128" t="s">
        <v>3378</v>
      </c>
      <c r="H3398" s="32" t="s">
        <v>25</v>
      </c>
      <c r="I3398" s="44">
        <f t="shared" si="2339"/>
        <v>89700</v>
      </c>
      <c r="J3398" s="44">
        <v>89700</v>
      </c>
      <c r="K3398" s="44">
        <f t="shared" si="2340"/>
        <v>0</v>
      </c>
      <c r="L3398" s="44">
        <v>0</v>
      </c>
      <c r="M3398" s="44">
        <v>0</v>
      </c>
      <c r="N3398" s="44">
        <v>0</v>
      </c>
      <c r="O3398" s="44">
        <v>0</v>
      </c>
      <c r="P3398" s="44">
        <v>0</v>
      </c>
      <c r="Q3398" s="44">
        <v>89700</v>
      </c>
      <c r="R3398" s="44">
        <v>89700</v>
      </c>
      <c r="S3398" s="44">
        <v>71000</v>
      </c>
      <c r="T3398" s="44">
        <f t="shared" si="2334"/>
        <v>18700</v>
      </c>
      <c r="U3398" s="44">
        <v>9350</v>
      </c>
      <c r="V3398" s="44">
        <v>9350</v>
      </c>
      <c r="W3398" s="44"/>
      <c r="X3398" s="44">
        <f t="shared" si="2335"/>
        <v>89700</v>
      </c>
      <c r="Y3398" s="209">
        <f t="shared" si="2331"/>
        <v>100</v>
      </c>
    </row>
    <row r="3399" spans="1:25">
      <c r="A3399" s="23" t="s">
        <v>786</v>
      </c>
      <c r="B3399" s="23" t="s">
        <v>172</v>
      </c>
      <c r="C3399" s="23" t="s">
        <v>1318</v>
      </c>
      <c r="D3399" s="23" t="s">
        <v>1319</v>
      </c>
      <c r="E3399" s="22">
        <v>6133</v>
      </c>
      <c r="F3399" s="23"/>
      <c r="G3399" s="128" t="s">
        <v>3378</v>
      </c>
      <c r="H3399" s="32" t="s">
        <v>26</v>
      </c>
      <c r="I3399" s="44">
        <f t="shared" si="2339"/>
        <v>10000</v>
      </c>
      <c r="J3399" s="44">
        <v>10000</v>
      </c>
      <c r="K3399" s="44">
        <f t="shared" si="2340"/>
        <v>0</v>
      </c>
      <c r="L3399" s="44">
        <v>0</v>
      </c>
      <c r="M3399" s="44">
        <v>0</v>
      </c>
      <c r="N3399" s="44">
        <v>0</v>
      </c>
      <c r="O3399" s="44">
        <v>0</v>
      </c>
      <c r="P3399" s="44">
        <v>0</v>
      </c>
      <c r="Q3399" s="44">
        <v>10000</v>
      </c>
      <c r="R3399" s="44">
        <v>10000</v>
      </c>
      <c r="S3399" s="44">
        <v>7650</v>
      </c>
      <c r="T3399" s="44">
        <f t="shared" si="2334"/>
        <v>2350</v>
      </c>
      <c r="U3399" s="44">
        <v>1175</v>
      </c>
      <c r="V3399" s="44">
        <v>1175</v>
      </c>
      <c r="W3399" s="44"/>
      <c r="X3399" s="44">
        <f t="shared" si="2335"/>
        <v>10000</v>
      </c>
      <c r="Y3399" s="209">
        <f t="shared" si="2331"/>
        <v>100</v>
      </c>
    </row>
    <row r="3400" spans="1:25">
      <c r="A3400" s="23" t="s">
        <v>786</v>
      </c>
      <c r="B3400" s="23" t="s">
        <v>172</v>
      </c>
      <c r="C3400" s="23" t="s">
        <v>1318</v>
      </c>
      <c r="D3400" s="23" t="s">
        <v>1319</v>
      </c>
      <c r="E3400" s="22">
        <v>6134</v>
      </c>
      <c r="F3400" s="23"/>
      <c r="G3400" s="128" t="s">
        <v>3378</v>
      </c>
      <c r="H3400" s="32" t="s">
        <v>27</v>
      </c>
      <c r="I3400" s="44">
        <f t="shared" si="2339"/>
        <v>33000</v>
      </c>
      <c r="J3400" s="44">
        <v>5000</v>
      </c>
      <c r="K3400" s="44">
        <f t="shared" si="2340"/>
        <v>28000</v>
      </c>
      <c r="L3400" s="44">
        <v>28000</v>
      </c>
      <c r="M3400" s="44">
        <v>0</v>
      </c>
      <c r="N3400" s="44">
        <v>0</v>
      </c>
      <c r="O3400" s="44">
        <v>0</v>
      </c>
      <c r="P3400" s="44">
        <v>0</v>
      </c>
      <c r="Q3400" s="44">
        <v>70435</v>
      </c>
      <c r="R3400" s="44">
        <v>5000</v>
      </c>
      <c r="S3400" s="44">
        <v>4700</v>
      </c>
      <c r="T3400" s="44">
        <f t="shared" si="2334"/>
        <v>300</v>
      </c>
      <c r="U3400" s="44">
        <v>300</v>
      </c>
      <c r="V3400" s="44"/>
      <c r="W3400" s="44"/>
      <c r="X3400" s="44">
        <f t="shared" si="2335"/>
        <v>5000</v>
      </c>
      <c r="Y3400" s="209">
        <f t="shared" si="2331"/>
        <v>100</v>
      </c>
    </row>
    <row r="3401" spans="1:25">
      <c r="A3401" s="23" t="s">
        <v>786</v>
      </c>
      <c r="B3401" s="23" t="s">
        <v>172</v>
      </c>
      <c r="C3401" s="23" t="s">
        <v>1318</v>
      </c>
      <c r="D3401" s="23" t="s">
        <v>1319</v>
      </c>
      <c r="E3401" s="22">
        <v>6135</v>
      </c>
      <c r="F3401" s="23"/>
      <c r="G3401" s="128" t="s">
        <v>3378</v>
      </c>
      <c r="H3401" s="32" t="s">
        <v>28</v>
      </c>
      <c r="I3401" s="44">
        <f t="shared" si="2339"/>
        <v>800</v>
      </c>
      <c r="J3401" s="44">
        <v>0</v>
      </c>
      <c r="K3401" s="44">
        <f t="shared" si="2340"/>
        <v>800</v>
      </c>
      <c r="L3401" s="44">
        <v>800</v>
      </c>
      <c r="M3401" s="44">
        <v>0</v>
      </c>
      <c r="N3401" s="44">
        <v>0</v>
      </c>
      <c r="O3401" s="44">
        <v>0</v>
      </c>
      <c r="P3401" s="44">
        <v>0</v>
      </c>
      <c r="Q3401" s="44">
        <v>800</v>
      </c>
      <c r="R3401" s="44">
        <v>0</v>
      </c>
      <c r="S3401" s="44">
        <v>0</v>
      </c>
      <c r="T3401" s="44">
        <f t="shared" si="2334"/>
        <v>0</v>
      </c>
      <c r="U3401" s="44"/>
      <c r="V3401" s="44"/>
      <c r="W3401" s="44"/>
      <c r="X3401" s="44">
        <f t="shared" si="2335"/>
        <v>0</v>
      </c>
      <c r="Y3401" s="209">
        <f t="shared" si="2331"/>
        <v>0</v>
      </c>
    </row>
    <row r="3402" spans="1:25">
      <c r="A3402" s="23" t="s">
        <v>786</v>
      </c>
      <c r="B3402" s="23" t="s">
        <v>172</v>
      </c>
      <c r="C3402" s="23" t="s">
        <v>1318</v>
      </c>
      <c r="D3402" s="23" t="s">
        <v>1319</v>
      </c>
      <c r="E3402" s="22">
        <v>6137</v>
      </c>
      <c r="F3402" s="23"/>
      <c r="G3402" s="128" t="s">
        <v>3378</v>
      </c>
      <c r="H3402" s="32" t="s">
        <v>30</v>
      </c>
      <c r="I3402" s="44">
        <f t="shared" si="2339"/>
        <v>9500</v>
      </c>
      <c r="J3402" s="44">
        <v>4500</v>
      </c>
      <c r="K3402" s="44">
        <f t="shared" si="2340"/>
        <v>5000</v>
      </c>
      <c r="L3402" s="44">
        <v>5000</v>
      </c>
      <c r="M3402" s="44">
        <v>0</v>
      </c>
      <c r="N3402" s="44">
        <v>0</v>
      </c>
      <c r="O3402" s="44">
        <v>0</v>
      </c>
      <c r="P3402" s="44">
        <v>0</v>
      </c>
      <c r="Q3402" s="44">
        <v>9500</v>
      </c>
      <c r="R3402" s="44">
        <v>4500</v>
      </c>
      <c r="S3402" s="44">
        <v>4410</v>
      </c>
      <c r="T3402" s="44">
        <f t="shared" si="2334"/>
        <v>90</v>
      </c>
      <c r="U3402" s="44">
        <v>90</v>
      </c>
      <c r="V3402" s="44"/>
      <c r="W3402" s="44"/>
      <c r="X3402" s="44">
        <f t="shared" si="2335"/>
        <v>4500</v>
      </c>
      <c r="Y3402" s="209">
        <f t="shared" si="2331"/>
        <v>100</v>
      </c>
    </row>
    <row r="3403" spans="1:25">
      <c r="A3403" s="23" t="s">
        <v>786</v>
      </c>
      <c r="B3403" s="23" t="s">
        <v>172</v>
      </c>
      <c r="C3403" s="23" t="s">
        <v>1318</v>
      </c>
      <c r="D3403" s="23" t="s">
        <v>1319</v>
      </c>
      <c r="E3403" s="22">
        <v>6138</v>
      </c>
      <c r="F3403" s="23"/>
      <c r="G3403" s="128" t="s">
        <v>3378</v>
      </c>
      <c r="H3403" s="32" t="s">
        <v>31</v>
      </c>
      <c r="I3403" s="44">
        <f t="shared" si="2339"/>
        <v>2200</v>
      </c>
      <c r="J3403" s="44">
        <v>0</v>
      </c>
      <c r="K3403" s="44">
        <f t="shared" si="2340"/>
        <v>2200</v>
      </c>
      <c r="L3403" s="44">
        <v>2200</v>
      </c>
      <c r="M3403" s="44">
        <v>0</v>
      </c>
      <c r="N3403" s="44">
        <v>0</v>
      </c>
      <c r="O3403" s="44">
        <v>0</v>
      </c>
      <c r="P3403" s="44">
        <v>0</v>
      </c>
      <c r="Q3403" s="44">
        <v>2200</v>
      </c>
      <c r="R3403" s="44">
        <v>0</v>
      </c>
      <c r="S3403" s="44">
        <v>0</v>
      </c>
      <c r="T3403" s="44">
        <f t="shared" si="2334"/>
        <v>0</v>
      </c>
      <c r="U3403" s="44"/>
      <c r="V3403" s="44"/>
      <c r="W3403" s="44"/>
      <c r="X3403" s="44">
        <f t="shared" si="2335"/>
        <v>0</v>
      </c>
      <c r="Y3403" s="209">
        <f t="shared" si="2331"/>
        <v>0</v>
      </c>
    </row>
    <row r="3404" spans="1:25">
      <c r="A3404" s="20" t="s">
        <v>786</v>
      </c>
      <c r="B3404" s="20" t="s">
        <v>172</v>
      </c>
      <c r="C3404" s="20" t="s">
        <v>1318</v>
      </c>
      <c r="D3404" s="20" t="s">
        <v>1319</v>
      </c>
      <c r="E3404" s="20" t="s">
        <v>144</v>
      </c>
      <c r="F3404" s="23" t="s">
        <v>0</v>
      </c>
      <c r="G3404" s="154" t="s">
        <v>0</v>
      </c>
      <c r="H3404" s="21" t="s">
        <v>32</v>
      </c>
      <c r="I3404" s="66">
        <f t="shared" si="2339"/>
        <v>18200</v>
      </c>
      <c r="J3404" s="66">
        <f t="shared" ref="J3404:P3404" si="2343">SUM(J3405:J3407)</f>
        <v>14200</v>
      </c>
      <c r="K3404" s="66">
        <f t="shared" si="2340"/>
        <v>4000</v>
      </c>
      <c r="L3404" s="66">
        <f t="shared" si="2343"/>
        <v>4000</v>
      </c>
      <c r="M3404" s="66">
        <f t="shared" si="2343"/>
        <v>0</v>
      </c>
      <c r="N3404" s="66">
        <f t="shared" si="2343"/>
        <v>0</v>
      </c>
      <c r="O3404" s="66">
        <f t="shared" si="2343"/>
        <v>0</v>
      </c>
      <c r="P3404" s="66">
        <f t="shared" si="2343"/>
        <v>0</v>
      </c>
      <c r="Q3404" s="66">
        <f>SUM(Q3405:Q3407)</f>
        <v>26090</v>
      </c>
      <c r="R3404" s="66">
        <f>SUM(R3405:R3407)</f>
        <v>21380</v>
      </c>
      <c r="S3404" s="66">
        <f>SUM(S3405:S3407)</f>
        <v>20580</v>
      </c>
      <c r="T3404" s="66">
        <f t="shared" ref="T3404:X3404" si="2344">SUM(T3405:T3407)</f>
        <v>800</v>
      </c>
      <c r="U3404" s="66">
        <f t="shared" si="2344"/>
        <v>800</v>
      </c>
      <c r="V3404" s="66">
        <f t="shared" si="2344"/>
        <v>0</v>
      </c>
      <c r="W3404" s="66">
        <f t="shared" si="2344"/>
        <v>0</v>
      </c>
      <c r="X3404" s="66">
        <f t="shared" si="2344"/>
        <v>21380</v>
      </c>
      <c r="Y3404" s="208">
        <f t="shared" si="2331"/>
        <v>100</v>
      </c>
    </row>
    <row r="3405" spans="1:25">
      <c r="A3405" s="23" t="s">
        <v>786</v>
      </c>
      <c r="B3405" s="23" t="s">
        <v>172</v>
      </c>
      <c r="C3405" s="23" t="s">
        <v>1318</v>
      </c>
      <c r="D3405" s="23" t="s">
        <v>1319</v>
      </c>
      <c r="E3405" s="22">
        <v>6139</v>
      </c>
      <c r="F3405" s="23"/>
      <c r="G3405" s="128" t="s">
        <v>3378</v>
      </c>
      <c r="H3405" s="32" t="s">
        <v>32</v>
      </c>
      <c r="I3405" s="44">
        <f t="shared" si="2339"/>
        <v>15000</v>
      </c>
      <c r="J3405" s="44">
        <v>11000</v>
      </c>
      <c r="K3405" s="44">
        <f t="shared" si="2340"/>
        <v>4000</v>
      </c>
      <c r="L3405" s="44">
        <v>4000</v>
      </c>
      <c r="M3405" s="44">
        <v>0</v>
      </c>
      <c r="N3405" s="44">
        <v>0</v>
      </c>
      <c r="O3405" s="44">
        <v>0</v>
      </c>
      <c r="P3405" s="44">
        <v>0</v>
      </c>
      <c r="Q3405" s="44">
        <v>19210</v>
      </c>
      <c r="R3405" s="44">
        <v>14500</v>
      </c>
      <c r="S3405" s="44">
        <v>13700</v>
      </c>
      <c r="T3405" s="44">
        <f t="shared" si="2334"/>
        <v>800</v>
      </c>
      <c r="U3405" s="44">
        <v>800</v>
      </c>
      <c r="V3405" s="44"/>
      <c r="W3405" s="44"/>
      <c r="X3405" s="44">
        <f t="shared" si="2335"/>
        <v>14500</v>
      </c>
      <c r="Y3405" s="209">
        <f t="shared" si="2331"/>
        <v>100</v>
      </c>
    </row>
    <row r="3406" spans="1:25">
      <c r="A3406" s="23" t="s">
        <v>786</v>
      </c>
      <c r="B3406" s="23" t="s">
        <v>172</v>
      </c>
      <c r="C3406" s="23" t="s">
        <v>1318</v>
      </c>
      <c r="D3406" s="23" t="s">
        <v>1319</v>
      </c>
      <c r="E3406" s="22">
        <v>6139</v>
      </c>
      <c r="F3406" s="23" t="s">
        <v>1326</v>
      </c>
      <c r="G3406" s="128" t="s">
        <v>3378</v>
      </c>
      <c r="H3406" s="32" t="s">
        <v>152</v>
      </c>
      <c r="I3406" s="44">
        <f t="shared" si="2339"/>
        <v>100</v>
      </c>
      <c r="J3406" s="44">
        <v>100</v>
      </c>
      <c r="K3406" s="44">
        <f t="shared" si="2340"/>
        <v>0</v>
      </c>
      <c r="L3406" s="44">
        <v>0</v>
      </c>
      <c r="M3406" s="44">
        <v>0</v>
      </c>
      <c r="N3406" s="44">
        <v>0</v>
      </c>
      <c r="O3406" s="44">
        <v>0</v>
      </c>
      <c r="P3406" s="44">
        <v>0</v>
      </c>
      <c r="Q3406" s="44">
        <v>3780</v>
      </c>
      <c r="R3406" s="44">
        <v>3780</v>
      </c>
      <c r="S3406" s="44">
        <v>3780</v>
      </c>
      <c r="T3406" s="44">
        <f t="shared" si="2334"/>
        <v>0</v>
      </c>
      <c r="U3406" s="44"/>
      <c r="V3406" s="44"/>
      <c r="W3406" s="44"/>
      <c r="X3406" s="44">
        <f t="shared" si="2335"/>
        <v>3780</v>
      </c>
      <c r="Y3406" s="209">
        <f t="shared" si="2331"/>
        <v>100</v>
      </c>
    </row>
    <row r="3407" spans="1:25">
      <c r="A3407" s="23" t="s">
        <v>786</v>
      </c>
      <c r="B3407" s="23" t="s">
        <v>172</v>
      </c>
      <c r="C3407" s="23" t="s">
        <v>1318</v>
      </c>
      <c r="D3407" s="23" t="s">
        <v>1319</v>
      </c>
      <c r="E3407" s="22">
        <v>6139</v>
      </c>
      <c r="F3407" s="23" t="s">
        <v>1327</v>
      </c>
      <c r="G3407" s="128" t="s">
        <v>3378</v>
      </c>
      <c r="H3407" s="32" t="s">
        <v>158</v>
      </c>
      <c r="I3407" s="44">
        <f t="shared" si="2339"/>
        <v>3100</v>
      </c>
      <c r="J3407" s="44">
        <v>3100</v>
      </c>
      <c r="K3407" s="44">
        <f t="shared" si="2340"/>
        <v>0</v>
      </c>
      <c r="L3407" s="44">
        <v>0</v>
      </c>
      <c r="M3407" s="44">
        <v>0</v>
      </c>
      <c r="N3407" s="44">
        <v>0</v>
      </c>
      <c r="O3407" s="44">
        <v>0</v>
      </c>
      <c r="P3407" s="44">
        <v>0</v>
      </c>
      <c r="Q3407" s="44">
        <v>3100</v>
      </c>
      <c r="R3407" s="44">
        <v>3100</v>
      </c>
      <c r="S3407" s="44">
        <v>3100</v>
      </c>
      <c r="T3407" s="44">
        <f t="shared" si="2334"/>
        <v>0</v>
      </c>
      <c r="U3407" s="44"/>
      <c r="V3407" s="44"/>
      <c r="W3407" s="44"/>
      <c r="X3407" s="44">
        <f t="shared" si="2335"/>
        <v>3100</v>
      </c>
      <c r="Y3407" s="209">
        <f t="shared" si="2331"/>
        <v>100</v>
      </c>
    </row>
    <row r="3408" spans="1:25" ht="20.399999999999999">
      <c r="A3408" s="20" t="s">
        <v>0</v>
      </c>
      <c r="B3408" s="20" t="s">
        <v>0</v>
      </c>
      <c r="C3408" s="20" t="s">
        <v>0</v>
      </c>
      <c r="D3408" s="21" t="s">
        <v>0</v>
      </c>
      <c r="E3408" s="21" t="s">
        <v>0</v>
      </c>
      <c r="F3408" s="21" t="s">
        <v>0</v>
      </c>
      <c r="G3408" s="150" t="s">
        <v>0</v>
      </c>
      <c r="H3408" s="30" t="s">
        <v>42</v>
      </c>
      <c r="I3408" s="31">
        <f t="shared" si="2339"/>
        <v>100</v>
      </c>
      <c r="J3408" s="31">
        <f t="shared" ref="J3408:X3409" si="2345">SUM(J3409)</f>
        <v>100</v>
      </c>
      <c r="K3408" s="31">
        <f t="shared" si="2340"/>
        <v>0</v>
      </c>
      <c r="L3408" s="31">
        <f t="shared" si="2345"/>
        <v>0</v>
      </c>
      <c r="M3408" s="31">
        <f t="shared" si="2345"/>
        <v>0</v>
      </c>
      <c r="N3408" s="31">
        <f t="shared" si="2345"/>
        <v>0</v>
      </c>
      <c r="O3408" s="31">
        <f t="shared" si="2345"/>
        <v>0</v>
      </c>
      <c r="P3408" s="31">
        <f t="shared" si="2345"/>
        <v>0</v>
      </c>
      <c r="Q3408" s="31">
        <f t="shared" si="2345"/>
        <v>100</v>
      </c>
      <c r="R3408" s="31">
        <f t="shared" si="2345"/>
        <v>100</v>
      </c>
      <c r="S3408" s="31">
        <f t="shared" si="2345"/>
        <v>0</v>
      </c>
      <c r="T3408" s="31">
        <f t="shared" si="2345"/>
        <v>0</v>
      </c>
      <c r="U3408" s="31">
        <f t="shared" si="2345"/>
        <v>0</v>
      </c>
      <c r="V3408" s="31">
        <f t="shared" si="2345"/>
        <v>0</v>
      </c>
      <c r="W3408" s="31">
        <f t="shared" si="2345"/>
        <v>0</v>
      </c>
      <c r="X3408" s="31">
        <f t="shared" si="2345"/>
        <v>0</v>
      </c>
      <c r="Y3408" s="220">
        <f t="shared" si="2331"/>
        <v>0</v>
      </c>
    </row>
    <row r="3409" spans="1:25">
      <c r="A3409" s="23" t="s">
        <v>786</v>
      </c>
      <c r="B3409" s="23" t="s">
        <v>172</v>
      </c>
      <c r="C3409" s="23" t="s">
        <v>1318</v>
      </c>
      <c r="D3409" s="23" t="s">
        <v>1319</v>
      </c>
      <c r="E3409" s="21" t="s">
        <v>159</v>
      </c>
      <c r="F3409" s="21" t="s">
        <v>0</v>
      </c>
      <c r="G3409" s="150" t="s">
        <v>0</v>
      </c>
      <c r="H3409" s="21" t="s">
        <v>34</v>
      </c>
      <c r="I3409" s="66">
        <f t="shared" si="2339"/>
        <v>100</v>
      </c>
      <c r="J3409" s="66">
        <f t="shared" si="2345"/>
        <v>100</v>
      </c>
      <c r="K3409" s="66">
        <f t="shared" si="2340"/>
        <v>0</v>
      </c>
      <c r="L3409" s="66">
        <f t="shared" si="2345"/>
        <v>0</v>
      </c>
      <c r="M3409" s="66">
        <f t="shared" si="2345"/>
        <v>0</v>
      </c>
      <c r="N3409" s="66">
        <f t="shared" si="2345"/>
        <v>0</v>
      </c>
      <c r="O3409" s="66">
        <f t="shared" si="2345"/>
        <v>0</v>
      </c>
      <c r="P3409" s="66">
        <f t="shared" si="2345"/>
        <v>0</v>
      </c>
      <c r="Q3409" s="66">
        <f t="shared" si="2345"/>
        <v>100</v>
      </c>
      <c r="R3409" s="66">
        <f t="shared" si="2345"/>
        <v>100</v>
      </c>
      <c r="S3409" s="66">
        <f t="shared" si="2345"/>
        <v>0</v>
      </c>
      <c r="T3409" s="66">
        <f t="shared" si="2345"/>
        <v>0</v>
      </c>
      <c r="U3409" s="66">
        <f t="shared" si="2345"/>
        <v>0</v>
      </c>
      <c r="V3409" s="66">
        <f t="shared" si="2345"/>
        <v>0</v>
      </c>
      <c r="W3409" s="66">
        <f t="shared" si="2345"/>
        <v>0</v>
      </c>
      <c r="X3409" s="66">
        <f t="shared" si="2345"/>
        <v>0</v>
      </c>
      <c r="Y3409" s="208">
        <f t="shared" si="2331"/>
        <v>0</v>
      </c>
    </row>
    <row r="3410" spans="1:25">
      <c r="A3410" s="23" t="s">
        <v>786</v>
      </c>
      <c r="B3410" s="23" t="s">
        <v>172</v>
      </c>
      <c r="C3410" s="23" t="s">
        <v>1318</v>
      </c>
      <c r="D3410" s="23" t="s">
        <v>1319</v>
      </c>
      <c r="E3410" s="22">
        <v>6148</v>
      </c>
      <c r="F3410" s="23"/>
      <c r="G3410" s="128" t="s">
        <v>3378</v>
      </c>
      <c r="H3410" s="32" t="s">
        <v>41</v>
      </c>
      <c r="I3410" s="44">
        <f t="shared" si="2339"/>
        <v>100</v>
      </c>
      <c r="J3410" s="44">
        <v>100</v>
      </c>
      <c r="K3410" s="44">
        <f t="shared" si="2340"/>
        <v>0</v>
      </c>
      <c r="L3410" s="44">
        <v>0</v>
      </c>
      <c r="M3410" s="44">
        <v>0</v>
      </c>
      <c r="N3410" s="44">
        <v>0</v>
      </c>
      <c r="O3410" s="44">
        <v>0</v>
      </c>
      <c r="P3410" s="44">
        <v>0</v>
      </c>
      <c r="Q3410" s="44">
        <v>100</v>
      </c>
      <c r="R3410" s="44">
        <v>100</v>
      </c>
      <c r="S3410" s="44">
        <v>0</v>
      </c>
      <c r="T3410" s="44">
        <f t="shared" si="2334"/>
        <v>0</v>
      </c>
      <c r="U3410" s="44"/>
      <c r="V3410" s="44"/>
      <c r="W3410" s="44"/>
      <c r="X3410" s="44">
        <f t="shared" si="2335"/>
        <v>0</v>
      </c>
      <c r="Y3410" s="209">
        <f t="shared" si="2331"/>
        <v>0</v>
      </c>
    </row>
    <row r="3411" spans="1:25" ht="20.399999999999999">
      <c r="A3411" s="20" t="s">
        <v>0</v>
      </c>
      <c r="B3411" s="20" t="s">
        <v>0</v>
      </c>
      <c r="C3411" s="20" t="s">
        <v>0</v>
      </c>
      <c r="D3411" s="21" t="s">
        <v>0</v>
      </c>
      <c r="E3411" s="21" t="s">
        <v>0</v>
      </c>
      <c r="F3411" s="21" t="s">
        <v>0</v>
      </c>
      <c r="G3411" s="150" t="s">
        <v>0</v>
      </c>
      <c r="H3411" s="30" t="s">
        <v>60</v>
      </c>
      <c r="I3411" s="31">
        <f t="shared" si="2339"/>
        <v>2000</v>
      </c>
      <c r="J3411" s="31">
        <f t="shared" ref="J3411:X3411" si="2346">SUM(J3412)</f>
        <v>0</v>
      </c>
      <c r="K3411" s="31">
        <f t="shared" si="2340"/>
        <v>2000</v>
      </c>
      <c r="L3411" s="31">
        <f t="shared" si="2346"/>
        <v>2000</v>
      </c>
      <c r="M3411" s="31">
        <f t="shared" si="2346"/>
        <v>0</v>
      </c>
      <c r="N3411" s="31">
        <f t="shared" si="2346"/>
        <v>0</v>
      </c>
      <c r="O3411" s="31">
        <f t="shared" si="2346"/>
        <v>0</v>
      </c>
      <c r="P3411" s="31">
        <f t="shared" si="2346"/>
        <v>0</v>
      </c>
      <c r="Q3411" s="31">
        <f t="shared" si="2346"/>
        <v>10800</v>
      </c>
      <c r="R3411" s="31">
        <f t="shared" si="2346"/>
        <v>0</v>
      </c>
      <c r="S3411" s="31">
        <f t="shared" si="2346"/>
        <v>0</v>
      </c>
      <c r="T3411" s="31">
        <f t="shared" si="2346"/>
        <v>0</v>
      </c>
      <c r="U3411" s="31">
        <f t="shared" si="2346"/>
        <v>0</v>
      </c>
      <c r="V3411" s="31">
        <f t="shared" si="2346"/>
        <v>0</v>
      </c>
      <c r="W3411" s="31">
        <f t="shared" si="2346"/>
        <v>0</v>
      </c>
      <c r="X3411" s="31">
        <f t="shared" si="2346"/>
        <v>0</v>
      </c>
      <c r="Y3411" s="220">
        <f t="shared" si="2331"/>
        <v>0</v>
      </c>
    </row>
    <row r="3412" spans="1:25">
      <c r="A3412" s="23" t="s">
        <v>786</v>
      </c>
      <c r="B3412" s="23" t="s">
        <v>172</v>
      </c>
      <c r="C3412" s="23" t="s">
        <v>1318</v>
      </c>
      <c r="D3412" s="23" t="s">
        <v>1319</v>
      </c>
      <c r="E3412" s="21" t="s">
        <v>166</v>
      </c>
      <c r="F3412" s="21" t="s">
        <v>0</v>
      </c>
      <c r="G3412" s="150" t="s">
        <v>0</v>
      </c>
      <c r="H3412" s="21" t="s">
        <v>53</v>
      </c>
      <c r="I3412" s="66">
        <f t="shared" si="2339"/>
        <v>2000</v>
      </c>
      <c r="J3412" s="66">
        <f t="shared" ref="J3412:P3412" si="2347">SUM(J3413:J3414)</f>
        <v>0</v>
      </c>
      <c r="K3412" s="66">
        <f t="shared" si="2340"/>
        <v>2000</v>
      </c>
      <c r="L3412" s="66">
        <f t="shared" si="2347"/>
        <v>2000</v>
      </c>
      <c r="M3412" s="66">
        <f t="shared" si="2347"/>
        <v>0</v>
      </c>
      <c r="N3412" s="66">
        <f t="shared" si="2347"/>
        <v>0</v>
      </c>
      <c r="O3412" s="66">
        <f t="shared" si="2347"/>
        <v>0</v>
      </c>
      <c r="P3412" s="66">
        <f t="shared" si="2347"/>
        <v>0</v>
      </c>
      <c r="Q3412" s="66">
        <f>SUM(Q3413:Q3414)</f>
        <v>10800</v>
      </c>
      <c r="R3412" s="66">
        <f>SUM(R3413:R3414)</f>
        <v>0</v>
      </c>
      <c r="S3412" s="66">
        <f>SUM(S3413:S3414)</f>
        <v>0</v>
      </c>
      <c r="T3412" s="66">
        <f t="shared" ref="T3412:X3412" si="2348">SUM(T3413:T3414)</f>
        <v>0</v>
      </c>
      <c r="U3412" s="66">
        <f t="shared" si="2348"/>
        <v>0</v>
      </c>
      <c r="V3412" s="66">
        <f t="shared" si="2348"/>
        <v>0</v>
      </c>
      <c r="W3412" s="66">
        <f t="shared" si="2348"/>
        <v>0</v>
      </c>
      <c r="X3412" s="66">
        <f t="shared" si="2348"/>
        <v>0</v>
      </c>
      <c r="Y3412" s="208">
        <f t="shared" si="2331"/>
        <v>0</v>
      </c>
    </row>
    <row r="3413" spans="1:25">
      <c r="A3413" s="23" t="s">
        <v>786</v>
      </c>
      <c r="B3413" s="23" t="s">
        <v>172</v>
      </c>
      <c r="C3413" s="23" t="s">
        <v>1318</v>
      </c>
      <c r="D3413" s="23" t="s">
        <v>1319</v>
      </c>
      <c r="E3413" s="22">
        <v>8213</v>
      </c>
      <c r="F3413" s="23"/>
      <c r="G3413" s="128" t="s">
        <v>3378</v>
      </c>
      <c r="H3413" s="32" t="s">
        <v>56</v>
      </c>
      <c r="I3413" s="44">
        <f t="shared" si="2339"/>
        <v>2000</v>
      </c>
      <c r="J3413" s="44">
        <v>0</v>
      </c>
      <c r="K3413" s="44">
        <f t="shared" si="2340"/>
        <v>2000</v>
      </c>
      <c r="L3413" s="44">
        <v>2000</v>
      </c>
      <c r="M3413" s="44">
        <v>0</v>
      </c>
      <c r="N3413" s="44">
        <v>0</v>
      </c>
      <c r="O3413" s="44">
        <v>0</v>
      </c>
      <c r="P3413" s="44">
        <v>0</v>
      </c>
      <c r="Q3413" s="44">
        <v>5800</v>
      </c>
      <c r="R3413" s="44">
        <v>0</v>
      </c>
      <c r="S3413" s="44">
        <v>0</v>
      </c>
      <c r="T3413" s="44">
        <f t="shared" si="2334"/>
        <v>0</v>
      </c>
      <c r="U3413" s="44"/>
      <c r="V3413" s="44"/>
      <c r="W3413" s="44"/>
      <c r="X3413" s="44">
        <f t="shared" si="2335"/>
        <v>0</v>
      </c>
      <c r="Y3413" s="209">
        <f t="shared" si="2331"/>
        <v>0</v>
      </c>
    </row>
    <row r="3414" spans="1:25">
      <c r="A3414" s="23" t="s">
        <v>786</v>
      </c>
      <c r="B3414" s="23" t="s">
        <v>172</v>
      </c>
      <c r="C3414" s="23" t="s">
        <v>1318</v>
      </c>
      <c r="D3414" s="23" t="s">
        <v>1319</v>
      </c>
      <c r="E3414" s="22">
        <v>8216</v>
      </c>
      <c r="F3414" s="23"/>
      <c r="G3414" s="128" t="s">
        <v>3378</v>
      </c>
      <c r="H3414" s="32" t="s">
        <v>59</v>
      </c>
      <c r="I3414" s="44">
        <f t="shared" si="2339"/>
        <v>0</v>
      </c>
      <c r="J3414" s="44">
        <v>0</v>
      </c>
      <c r="K3414" s="44">
        <f t="shared" si="2340"/>
        <v>0</v>
      </c>
      <c r="L3414" s="44">
        <v>0</v>
      </c>
      <c r="M3414" s="44">
        <v>0</v>
      </c>
      <c r="N3414" s="44">
        <v>0</v>
      </c>
      <c r="O3414" s="44">
        <v>0</v>
      </c>
      <c r="P3414" s="44">
        <v>0</v>
      </c>
      <c r="Q3414" s="44">
        <v>5000</v>
      </c>
      <c r="R3414" s="44">
        <v>0</v>
      </c>
      <c r="S3414" s="44">
        <v>0</v>
      </c>
      <c r="T3414" s="44">
        <f t="shared" si="2334"/>
        <v>0</v>
      </c>
      <c r="U3414" s="44"/>
      <c r="V3414" s="44"/>
      <c r="W3414" s="44"/>
      <c r="X3414" s="44">
        <f t="shared" si="2335"/>
        <v>0</v>
      </c>
      <c r="Y3414" s="209">
        <f t="shared" si="2331"/>
        <v>0</v>
      </c>
    </row>
    <row r="3415" spans="1:25">
      <c r="A3415" s="32" t="s">
        <v>0</v>
      </c>
      <c r="B3415" s="32" t="s">
        <v>0</v>
      </c>
      <c r="C3415" s="32" t="s">
        <v>0</v>
      </c>
      <c r="D3415" s="32" t="s">
        <v>0</v>
      </c>
      <c r="E3415" s="32" t="s">
        <v>0</v>
      </c>
      <c r="F3415" s="32" t="s">
        <v>0</v>
      </c>
      <c r="G3415" s="154" t="s">
        <v>0</v>
      </c>
      <c r="H3415" s="30" t="s">
        <v>1328</v>
      </c>
      <c r="I3415" s="31">
        <f t="shared" si="2339"/>
        <v>1436835</v>
      </c>
      <c r="J3415" s="31">
        <f t="shared" ref="J3415:P3415" si="2349">SUM(J3385,J3408,J3411)</f>
        <v>1362275</v>
      </c>
      <c r="K3415" s="31">
        <f t="shared" si="2340"/>
        <v>74560</v>
      </c>
      <c r="L3415" s="31">
        <f t="shared" si="2349"/>
        <v>74560</v>
      </c>
      <c r="M3415" s="31">
        <f t="shared" si="2349"/>
        <v>0</v>
      </c>
      <c r="N3415" s="31">
        <f t="shared" si="2349"/>
        <v>0</v>
      </c>
      <c r="O3415" s="31">
        <f t="shared" si="2349"/>
        <v>0</v>
      </c>
      <c r="P3415" s="31">
        <f t="shared" si="2349"/>
        <v>0</v>
      </c>
      <c r="Q3415" s="31">
        <f>SUM(Q3385,Q3408,Q3411)</f>
        <v>1560446</v>
      </c>
      <c r="R3415" s="31">
        <f>SUM(R3385,R3408,R3411)</f>
        <v>1435071</v>
      </c>
      <c r="S3415" s="31">
        <f>SUM(S3385,S3408,S3411)</f>
        <v>1321355</v>
      </c>
      <c r="T3415" s="31">
        <f t="shared" ref="T3415:X3415" si="2350">SUM(T3385,T3408,T3411)</f>
        <v>113616</v>
      </c>
      <c r="U3415" s="31">
        <f t="shared" si="2350"/>
        <v>99847</v>
      </c>
      <c r="V3415" s="31">
        <f t="shared" si="2350"/>
        <v>13769</v>
      </c>
      <c r="W3415" s="31">
        <f t="shared" si="2350"/>
        <v>0</v>
      </c>
      <c r="X3415" s="31">
        <f t="shared" si="2350"/>
        <v>1434971</v>
      </c>
      <c r="Y3415" s="220">
        <f t="shared" si="2331"/>
        <v>99.993031703657863</v>
      </c>
    </row>
    <row r="3416" spans="1:25" ht="15" thickBot="1">
      <c r="A3416" s="32" t="s">
        <v>0</v>
      </c>
      <c r="B3416" s="32" t="s">
        <v>0</v>
      </c>
      <c r="C3416" s="32" t="s">
        <v>0</v>
      </c>
      <c r="D3416" s="32" t="s">
        <v>0</v>
      </c>
      <c r="E3416" s="32" t="s">
        <v>0</v>
      </c>
      <c r="F3416" s="32" t="s">
        <v>0</v>
      </c>
      <c r="G3416" s="154" t="s">
        <v>0</v>
      </c>
      <c r="H3416" s="21" t="s">
        <v>170</v>
      </c>
      <c r="I3416" s="66">
        <f t="shared" si="2339"/>
        <v>46</v>
      </c>
      <c r="J3416" s="66">
        <v>46</v>
      </c>
      <c r="K3416" s="66">
        <f t="shared" si="2340"/>
        <v>0</v>
      </c>
      <c r="L3416" s="66" t="s">
        <v>0</v>
      </c>
      <c r="M3416" s="66" t="s">
        <v>0</v>
      </c>
      <c r="N3416" s="66" t="s">
        <v>0</v>
      </c>
      <c r="O3416" s="66" t="s">
        <v>0</v>
      </c>
      <c r="P3416" s="66" t="s">
        <v>0</v>
      </c>
      <c r="Q3416" s="66">
        <v>0</v>
      </c>
      <c r="R3416" s="66"/>
      <c r="S3416" s="66"/>
      <c r="T3416" s="66"/>
      <c r="U3416" s="66"/>
      <c r="V3416" s="66"/>
      <c r="W3416" s="66"/>
      <c r="X3416" s="66"/>
      <c r="Y3416" s="208">
        <v>0</v>
      </c>
    </row>
    <row r="3417" spans="1:25" ht="41.4" thickBot="1">
      <c r="A3417" s="252" t="s">
        <v>0</v>
      </c>
      <c r="B3417" s="252" t="s">
        <v>0</v>
      </c>
      <c r="C3417" s="252" t="s">
        <v>0</v>
      </c>
      <c r="D3417" s="252" t="s">
        <v>0</v>
      </c>
      <c r="E3417" s="252" t="s">
        <v>0</v>
      </c>
      <c r="F3417" s="252" t="s">
        <v>0</v>
      </c>
      <c r="G3417" s="258" t="s">
        <v>0</v>
      </c>
      <c r="H3417" s="24" t="s">
        <v>72</v>
      </c>
      <c r="I3417" s="1" t="s">
        <v>3093</v>
      </c>
      <c r="J3417" s="1" t="s">
        <v>3130</v>
      </c>
      <c r="K3417" s="1" t="s">
        <v>3</v>
      </c>
      <c r="L3417" s="1" t="s">
        <v>4</v>
      </c>
      <c r="M3417" s="1" t="s">
        <v>5</v>
      </c>
      <c r="N3417" s="1" t="s">
        <v>6</v>
      </c>
      <c r="O3417" s="1" t="s">
        <v>7</v>
      </c>
      <c r="P3417" s="1" t="s">
        <v>8</v>
      </c>
      <c r="Q3417" s="1" t="s">
        <v>3344</v>
      </c>
      <c r="R3417" s="1" t="s">
        <v>3427</v>
      </c>
      <c r="S3417" s="1" t="s">
        <v>3447</v>
      </c>
      <c r="T3417" s="1" t="s">
        <v>3448</v>
      </c>
      <c r="U3417" s="1" t="s">
        <v>3452</v>
      </c>
      <c r="V3417" s="1" t="s">
        <v>3449</v>
      </c>
      <c r="W3417" s="1" t="s">
        <v>3450</v>
      </c>
      <c r="X3417" s="1" t="s">
        <v>3451</v>
      </c>
      <c r="Y3417" s="216" t="s">
        <v>3385</v>
      </c>
    </row>
    <row r="3418" spans="1:25">
      <c r="A3418" s="253"/>
      <c r="B3418" s="253"/>
      <c r="C3418" s="253"/>
      <c r="D3418" s="253"/>
      <c r="E3418" s="253"/>
      <c r="F3418" s="253"/>
      <c r="G3418" s="259"/>
      <c r="H3418" s="33" t="s">
        <v>0</v>
      </c>
      <c r="I3418" s="45">
        <v>1</v>
      </c>
      <c r="J3418" s="45">
        <v>3</v>
      </c>
      <c r="K3418" s="45" t="s">
        <v>9</v>
      </c>
      <c r="L3418" s="45">
        <v>5</v>
      </c>
      <c r="M3418" s="45">
        <v>6</v>
      </c>
      <c r="N3418" s="45">
        <v>7</v>
      </c>
      <c r="O3418" s="45">
        <v>8</v>
      </c>
      <c r="P3418" s="45">
        <v>9</v>
      </c>
      <c r="Q3418" s="45">
        <v>1</v>
      </c>
      <c r="R3418" s="45">
        <v>2</v>
      </c>
      <c r="S3418" s="45">
        <v>3</v>
      </c>
      <c r="T3418" s="45" t="s">
        <v>3453</v>
      </c>
      <c r="U3418" s="45">
        <v>5</v>
      </c>
      <c r="V3418" s="45">
        <v>6</v>
      </c>
      <c r="W3418" s="45">
        <v>7</v>
      </c>
      <c r="X3418" s="45" t="s">
        <v>3454</v>
      </c>
      <c r="Y3418" s="276">
        <v>9</v>
      </c>
    </row>
    <row r="3419" spans="1:25">
      <c r="A3419" s="253"/>
      <c r="B3419" s="253"/>
      <c r="C3419" s="253"/>
      <c r="D3419" s="253"/>
      <c r="E3419" s="253"/>
      <c r="F3419" s="253"/>
      <c r="G3419" s="259"/>
      <c r="H3419" s="34" t="s">
        <v>108</v>
      </c>
      <c r="I3419" s="35">
        <f t="shared" si="2339"/>
        <v>1436835</v>
      </c>
      <c r="J3419" s="35">
        <f t="shared" ref="J3419:P3419" si="2351">SUM(J3415)</f>
        <v>1362275</v>
      </c>
      <c r="K3419" s="35">
        <f t="shared" si="2340"/>
        <v>74560</v>
      </c>
      <c r="L3419" s="35">
        <f t="shared" si="2351"/>
        <v>74560</v>
      </c>
      <c r="M3419" s="35">
        <f t="shared" si="2351"/>
        <v>0</v>
      </c>
      <c r="N3419" s="35">
        <f t="shared" si="2351"/>
        <v>0</v>
      </c>
      <c r="O3419" s="35">
        <f t="shared" si="2351"/>
        <v>0</v>
      </c>
      <c r="P3419" s="35">
        <f t="shared" si="2351"/>
        <v>0</v>
      </c>
      <c r="Q3419" s="35">
        <f>SUM(Q3415)</f>
        <v>1560446</v>
      </c>
      <c r="R3419" s="35">
        <f>SUM(R3415)</f>
        <v>1435071</v>
      </c>
      <c r="S3419" s="35">
        <f>SUM(S3415)</f>
        <v>1321355</v>
      </c>
      <c r="T3419" s="35">
        <f t="shared" ref="T3419:X3419" si="2352">SUM(T3415)</f>
        <v>113616</v>
      </c>
      <c r="U3419" s="35">
        <f t="shared" si="2352"/>
        <v>99847</v>
      </c>
      <c r="V3419" s="35">
        <f t="shared" si="2352"/>
        <v>13769</v>
      </c>
      <c r="W3419" s="35">
        <f t="shared" si="2352"/>
        <v>0</v>
      </c>
      <c r="X3419" s="35">
        <f t="shared" si="2352"/>
        <v>1434971</v>
      </c>
      <c r="Y3419" s="218">
        <f t="shared" ref="Y3419:Y3420" si="2353">IF(R3419=0,0,(X3419/R3419)*100)</f>
        <v>99.993031703657863</v>
      </c>
    </row>
    <row r="3420" spans="1:25">
      <c r="A3420" s="253"/>
      <c r="B3420" s="253"/>
      <c r="C3420" s="253"/>
      <c r="D3420" s="253"/>
      <c r="E3420" s="253"/>
      <c r="F3420" s="253"/>
      <c r="G3420" s="259"/>
      <c r="H3420" s="36" t="s">
        <v>69</v>
      </c>
      <c r="I3420" s="35">
        <f t="shared" si="2339"/>
        <v>1436835</v>
      </c>
      <c r="J3420" s="35">
        <f t="shared" ref="J3420:P3420" si="2354">SUM(J3419)</f>
        <v>1362275</v>
      </c>
      <c r="K3420" s="35">
        <f t="shared" si="2340"/>
        <v>74560</v>
      </c>
      <c r="L3420" s="35">
        <f t="shared" si="2354"/>
        <v>74560</v>
      </c>
      <c r="M3420" s="35">
        <f t="shared" si="2354"/>
        <v>0</v>
      </c>
      <c r="N3420" s="35">
        <f t="shared" si="2354"/>
        <v>0</v>
      </c>
      <c r="O3420" s="35">
        <f t="shared" si="2354"/>
        <v>0</v>
      </c>
      <c r="P3420" s="35">
        <f t="shared" si="2354"/>
        <v>0</v>
      </c>
      <c r="Q3420" s="35">
        <f>SUM(Q3419)</f>
        <v>1560446</v>
      </c>
      <c r="R3420" s="35">
        <f>SUM(R3419)</f>
        <v>1435071</v>
      </c>
      <c r="S3420" s="35">
        <f>SUM(S3419)</f>
        <v>1321355</v>
      </c>
      <c r="T3420" s="35">
        <f t="shared" ref="T3420:X3420" si="2355">SUM(T3419)</f>
        <v>113616</v>
      </c>
      <c r="U3420" s="35">
        <f t="shared" si="2355"/>
        <v>99847</v>
      </c>
      <c r="V3420" s="35">
        <f t="shared" si="2355"/>
        <v>13769</v>
      </c>
      <c r="W3420" s="35">
        <f t="shared" si="2355"/>
        <v>0</v>
      </c>
      <c r="X3420" s="35">
        <f t="shared" si="2355"/>
        <v>1434971</v>
      </c>
      <c r="Y3420" s="218">
        <f t="shared" si="2353"/>
        <v>99.993031703657863</v>
      </c>
    </row>
    <row r="3421" spans="1:25" ht="15" thickBot="1">
      <c r="A3421" s="254"/>
      <c r="B3421" s="254"/>
      <c r="C3421" s="254"/>
      <c r="D3421" s="254"/>
      <c r="E3421" s="254"/>
      <c r="F3421" s="254"/>
      <c r="G3421" s="260"/>
    </row>
    <row r="3422" spans="1:25" ht="41.4" thickBot="1">
      <c r="A3422" s="24" t="s">
        <v>123</v>
      </c>
      <c r="B3422" s="24" t="s">
        <v>124</v>
      </c>
      <c r="C3422" s="24" t="s">
        <v>125</v>
      </c>
      <c r="D3422" s="25" t="s">
        <v>0</v>
      </c>
      <c r="E3422" s="24" t="s">
        <v>126</v>
      </c>
      <c r="F3422" s="24" t="s">
        <v>127</v>
      </c>
      <c r="G3422" s="151" t="s">
        <v>128</v>
      </c>
      <c r="H3422" s="24" t="s">
        <v>1</v>
      </c>
      <c r="I3422" s="1" t="s">
        <v>3093</v>
      </c>
      <c r="J3422" s="1" t="s">
        <v>3130</v>
      </c>
      <c r="K3422" s="1" t="s">
        <v>3</v>
      </c>
      <c r="L3422" s="1" t="s">
        <v>4</v>
      </c>
      <c r="M3422" s="1" t="s">
        <v>5</v>
      </c>
      <c r="N3422" s="1" t="s">
        <v>6</v>
      </c>
      <c r="O3422" s="1" t="s">
        <v>7</v>
      </c>
      <c r="P3422" s="1" t="s">
        <v>8</v>
      </c>
      <c r="Q3422" s="1" t="s">
        <v>3344</v>
      </c>
      <c r="R3422" s="1" t="s">
        <v>3427</v>
      </c>
      <c r="S3422" s="1" t="s">
        <v>3447</v>
      </c>
      <c r="T3422" s="1" t="s">
        <v>3448</v>
      </c>
      <c r="U3422" s="1" t="s">
        <v>3452</v>
      </c>
      <c r="V3422" s="1" t="s">
        <v>3449</v>
      </c>
      <c r="W3422" s="1" t="s">
        <v>3450</v>
      </c>
      <c r="X3422" s="1" t="s">
        <v>3451</v>
      </c>
      <c r="Y3422" s="216" t="s">
        <v>3385</v>
      </c>
    </row>
    <row r="3423" spans="1:25">
      <c r="A3423" s="26" t="s">
        <v>0</v>
      </c>
      <c r="B3423" s="26" t="s">
        <v>0</v>
      </c>
      <c r="C3423" s="26" t="s">
        <v>0</v>
      </c>
      <c r="D3423" s="27" t="s">
        <v>0</v>
      </c>
      <c r="E3423" s="27" t="s">
        <v>0</v>
      </c>
      <c r="F3423" s="28" t="s">
        <v>0</v>
      </c>
      <c r="G3423" s="152" t="s">
        <v>0</v>
      </c>
      <c r="H3423" s="29" t="s">
        <v>0</v>
      </c>
      <c r="I3423" s="45">
        <v>1</v>
      </c>
      <c r="J3423" s="45">
        <v>3</v>
      </c>
      <c r="K3423" s="45" t="s">
        <v>9</v>
      </c>
      <c r="L3423" s="45">
        <v>5</v>
      </c>
      <c r="M3423" s="45">
        <v>6</v>
      </c>
      <c r="N3423" s="45">
        <v>7</v>
      </c>
      <c r="O3423" s="45">
        <v>8</v>
      </c>
      <c r="P3423" s="45">
        <v>9</v>
      </c>
      <c r="Q3423" s="45">
        <v>1</v>
      </c>
      <c r="R3423" s="45">
        <v>2</v>
      </c>
      <c r="S3423" s="45">
        <v>3</v>
      </c>
      <c r="T3423" s="45" t="s">
        <v>3453</v>
      </c>
      <c r="U3423" s="45">
        <v>5</v>
      </c>
      <c r="V3423" s="45">
        <v>6</v>
      </c>
      <c r="W3423" s="45">
        <v>7</v>
      </c>
      <c r="X3423" s="45" t="s">
        <v>3454</v>
      </c>
      <c r="Y3423" s="276">
        <v>9</v>
      </c>
    </row>
    <row r="3424" spans="1:25">
      <c r="A3424" s="133" t="s">
        <v>786</v>
      </c>
      <c r="B3424" s="133" t="s">
        <v>172</v>
      </c>
      <c r="C3424" s="109" t="s">
        <v>1329</v>
      </c>
      <c r="D3424" s="109" t="s">
        <v>1330</v>
      </c>
      <c r="E3424" s="98" t="s">
        <v>0</v>
      </c>
      <c r="F3424" s="98" t="s">
        <v>0</v>
      </c>
      <c r="G3424" s="153" t="s">
        <v>0</v>
      </c>
      <c r="H3424" s="98" t="s">
        <v>1331</v>
      </c>
      <c r="I3424" s="110"/>
      <c r="J3424" s="110"/>
      <c r="K3424" s="110"/>
      <c r="L3424" s="110" t="s">
        <v>0</v>
      </c>
      <c r="M3424" s="110" t="s">
        <v>0</v>
      </c>
      <c r="N3424" s="110" t="s">
        <v>0</v>
      </c>
      <c r="O3424" s="110" t="s">
        <v>0</v>
      </c>
      <c r="P3424" s="110" t="s">
        <v>0</v>
      </c>
      <c r="Q3424" s="110"/>
      <c r="R3424" s="110"/>
      <c r="S3424" s="110"/>
      <c r="T3424" s="110" t="s">
        <v>0</v>
      </c>
      <c r="U3424" s="110" t="s">
        <v>0</v>
      </c>
      <c r="V3424" s="110" t="s">
        <v>0</v>
      </c>
      <c r="W3424" s="110" t="s">
        <v>0</v>
      </c>
      <c r="X3424" s="110" t="s">
        <v>0</v>
      </c>
      <c r="Y3424" s="217"/>
    </row>
    <row r="3425" spans="1:25" ht="20.399999999999999">
      <c r="A3425" s="20" t="s">
        <v>0</v>
      </c>
      <c r="B3425" s="20" t="s">
        <v>0</v>
      </c>
      <c r="C3425" s="20" t="s">
        <v>0</v>
      </c>
      <c r="D3425" s="21" t="s">
        <v>0</v>
      </c>
      <c r="E3425" s="21" t="s">
        <v>0</v>
      </c>
      <c r="F3425" s="21" t="s">
        <v>0</v>
      </c>
      <c r="G3425" s="150" t="s">
        <v>0</v>
      </c>
      <c r="H3425" s="30" t="s">
        <v>33</v>
      </c>
      <c r="I3425" s="31">
        <f t="shared" si="2339"/>
        <v>1525066</v>
      </c>
      <c r="J3425" s="31">
        <f t="shared" ref="J3425:P3425" si="2356">SUM(J3426,J3434,J3436)</f>
        <v>1511566</v>
      </c>
      <c r="K3425" s="31">
        <f t="shared" si="2340"/>
        <v>13500</v>
      </c>
      <c r="L3425" s="31">
        <f t="shared" si="2356"/>
        <v>13500</v>
      </c>
      <c r="M3425" s="31">
        <f t="shared" si="2356"/>
        <v>0</v>
      </c>
      <c r="N3425" s="31">
        <f t="shared" si="2356"/>
        <v>0</v>
      </c>
      <c r="O3425" s="31">
        <f t="shared" si="2356"/>
        <v>0</v>
      </c>
      <c r="P3425" s="31">
        <f t="shared" si="2356"/>
        <v>0</v>
      </c>
      <c r="Q3425" s="31">
        <f>SUM(Q3426,Q3434,Q3436)</f>
        <v>1616288</v>
      </c>
      <c r="R3425" s="31">
        <f>SUM(R3426,R3434,R3436)</f>
        <v>1585691</v>
      </c>
      <c r="S3425" s="31">
        <f>SUM(S3426,S3434,S3436)</f>
        <v>1308636</v>
      </c>
      <c r="T3425" s="31">
        <f t="shared" ref="T3425:X3425" si="2357">SUM(T3426,T3434,T3436)</f>
        <v>277055</v>
      </c>
      <c r="U3425" s="31">
        <f t="shared" si="2357"/>
        <v>115646</v>
      </c>
      <c r="V3425" s="31">
        <f t="shared" si="2357"/>
        <v>113700</v>
      </c>
      <c r="W3425" s="31">
        <f t="shared" si="2357"/>
        <v>47709</v>
      </c>
      <c r="X3425" s="31">
        <f t="shared" si="2357"/>
        <v>1585691</v>
      </c>
      <c r="Y3425" s="220">
        <f t="shared" ref="Y3425:Y3455" si="2358">IF(R3425=0,0,(X3425/R3425)*100)</f>
        <v>100</v>
      </c>
    </row>
    <row r="3426" spans="1:25">
      <c r="A3426" s="23" t="s">
        <v>786</v>
      </c>
      <c r="B3426" s="23" t="s">
        <v>172</v>
      </c>
      <c r="C3426" s="23" t="s">
        <v>1329</v>
      </c>
      <c r="D3426" s="23" t="s">
        <v>1330</v>
      </c>
      <c r="E3426" s="21" t="s">
        <v>132</v>
      </c>
      <c r="F3426" s="21" t="s">
        <v>0</v>
      </c>
      <c r="G3426" s="150" t="s">
        <v>0</v>
      </c>
      <c r="H3426" s="21" t="s">
        <v>11</v>
      </c>
      <c r="I3426" s="66">
        <f t="shared" si="2339"/>
        <v>1289315</v>
      </c>
      <c r="J3426" s="66">
        <f t="shared" ref="J3426:P3426" si="2359">SUM(J3427,J3428)</f>
        <v>1289315</v>
      </c>
      <c r="K3426" s="66">
        <f t="shared" si="2340"/>
        <v>0</v>
      </c>
      <c r="L3426" s="66">
        <f t="shared" si="2359"/>
        <v>0</v>
      </c>
      <c r="M3426" s="66">
        <f t="shared" si="2359"/>
        <v>0</v>
      </c>
      <c r="N3426" s="66">
        <f t="shared" si="2359"/>
        <v>0</v>
      </c>
      <c r="O3426" s="66">
        <f t="shared" si="2359"/>
        <v>0</v>
      </c>
      <c r="P3426" s="66">
        <f t="shared" si="2359"/>
        <v>0</v>
      </c>
      <c r="Q3426" s="66">
        <f>SUM(Q3427,Q3428)</f>
        <v>1350723</v>
      </c>
      <c r="R3426" s="66">
        <f>SUM(R3427,R3428)</f>
        <v>1350723</v>
      </c>
      <c r="S3426" s="66">
        <f>SUM(S3427,S3428)</f>
        <v>1115053</v>
      </c>
      <c r="T3426" s="66">
        <f t="shared" ref="T3426:X3426" si="2360">SUM(T3427,T3428)</f>
        <v>235670</v>
      </c>
      <c r="U3426" s="66">
        <f t="shared" si="2360"/>
        <v>100000</v>
      </c>
      <c r="V3426" s="66">
        <f t="shared" si="2360"/>
        <v>100000</v>
      </c>
      <c r="W3426" s="66">
        <f t="shared" si="2360"/>
        <v>35670</v>
      </c>
      <c r="X3426" s="66">
        <f t="shared" si="2360"/>
        <v>1350723</v>
      </c>
      <c r="Y3426" s="208">
        <f t="shared" si="2358"/>
        <v>100</v>
      </c>
    </row>
    <row r="3427" spans="1:25">
      <c r="A3427" s="23" t="s">
        <v>786</v>
      </c>
      <c r="B3427" s="23" t="s">
        <v>172</v>
      </c>
      <c r="C3427" s="23" t="s">
        <v>1329</v>
      </c>
      <c r="D3427" s="23" t="s">
        <v>1330</v>
      </c>
      <c r="E3427" s="22">
        <v>6111</v>
      </c>
      <c r="F3427" s="23"/>
      <c r="G3427" s="128" t="s">
        <v>3378</v>
      </c>
      <c r="H3427" s="32" t="s">
        <v>12</v>
      </c>
      <c r="I3427" s="44">
        <f t="shared" si="2339"/>
        <v>1136715</v>
      </c>
      <c r="J3427" s="44">
        <v>1136715</v>
      </c>
      <c r="K3427" s="44">
        <f t="shared" si="2340"/>
        <v>0</v>
      </c>
      <c r="L3427" s="44">
        <v>0</v>
      </c>
      <c r="M3427" s="44">
        <v>0</v>
      </c>
      <c r="N3427" s="44">
        <v>0</v>
      </c>
      <c r="O3427" s="44">
        <v>0</v>
      </c>
      <c r="P3427" s="44">
        <v>0</v>
      </c>
      <c r="Q3427" s="44">
        <v>1192847</v>
      </c>
      <c r="R3427" s="44">
        <v>1192847</v>
      </c>
      <c r="S3427" s="44">
        <v>957177</v>
      </c>
      <c r="T3427" s="44">
        <f t="shared" ref="T3427:T3454" si="2361">U3427+V3427+W3427</f>
        <v>235670</v>
      </c>
      <c r="U3427" s="44">
        <v>100000</v>
      </c>
      <c r="V3427" s="44">
        <v>100000</v>
      </c>
      <c r="W3427" s="44">
        <v>35670</v>
      </c>
      <c r="X3427" s="44">
        <f t="shared" ref="X3427:X3454" si="2362">S3427+T3427</f>
        <v>1192847</v>
      </c>
      <c r="Y3427" s="209">
        <f t="shared" si="2358"/>
        <v>100</v>
      </c>
    </row>
    <row r="3428" spans="1:25">
      <c r="A3428" s="20" t="s">
        <v>786</v>
      </c>
      <c r="B3428" s="20" t="s">
        <v>172</v>
      </c>
      <c r="C3428" s="20" t="s">
        <v>1329</v>
      </c>
      <c r="D3428" s="20" t="s">
        <v>1330</v>
      </c>
      <c r="E3428" s="20" t="s">
        <v>134</v>
      </c>
      <c r="F3428" s="23" t="s">
        <v>0</v>
      </c>
      <c r="G3428" s="154" t="s">
        <v>0</v>
      </c>
      <c r="H3428" s="21" t="s">
        <v>13</v>
      </c>
      <c r="I3428" s="66">
        <f t="shared" si="2339"/>
        <v>152600</v>
      </c>
      <c r="J3428" s="66">
        <f t="shared" ref="J3428:P3428" si="2363">SUM(J3429:J3433)</f>
        <v>152600</v>
      </c>
      <c r="K3428" s="66">
        <f t="shared" si="2340"/>
        <v>0</v>
      </c>
      <c r="L3428" s="66">
        <f t="shared" si="2363"/>
        <v>0</v>
      </c>
      <c r="M3428" s="66">
        <f t="shared" si="2363"/>
        <v>0</v>
      </c>
      <c r="N3428" s="66">
        <f t="shared" si="2363"/>
        <v>0</v>
      </c>
      <c r="O3428" s="66">
        <f t="shared" si="2363"/>
        <v>0</v>
      </c>
      <c r="P3428" s="66">
        <f t="shared" si="2363"/>
        <v>0</v>
      </c>
      <c r="Q3428" s="66">
        <f>SUM(Q3429:Q3433)</f>
        <v>157876</v>
      </c>
      <c r="R3428" s="66">
        <f>SUM(R3429:R3433)</f>
        <v>157876</v>
      </c>
      <c r="S3428" s="66">
        <f>SUM(S3429:S3433)</f>
        <v>157876</v>
      </c>
      <c r="T3428" s="66">
        <f t="shared" ref="T3428:X3428" si="2364">SUM(T3429:T3433)</f>
        <v>0</v>
      </c>
      <c r="U3428" s="66">
        <f t="shared" si="2364"/>
        <v>0</v>
      </c>
      <c r="V3428" s="66">
        <f t="shared" si="2364"/>
        <v>0</v>
      </c>
      <c r="W3428" s="66">
        <f t="shared" si="2364"/>
        <v>0</v>
      </c>
      <c r="X3428" s="66">
        <f t="shared" si="2364"/>
        <v>157876</v>
      </c>
      <c r="Y3428" s="208">
        <f t="shared" si="2358"/>
        <v>100</v>
      </c>
    </row>
    <row r="3429" spans="1:25">
      <c r="A3429" s="23" t="s">
        <v>786</v>
      </c>
      <c r="B3429" s="23" t="s">
        <v>172</v>
      </c>
      <c r="C3429" s="23" t="s">
        <v>1329</v>
      </c>
      <c r="D3429" s="23" t="s">
        <v>1330</v>
      </c>
      <c r="E3429" s="22">
        <v>6112</v>
      </c>
      <c r="F3429" s="23" t="s">
        <v>1332</v>
      </c>
      <c r="G3429" s="128" t="s">
        <v>3378</v>
      </c>
      <c r="H3429" s="32" t="s">
        <v>16</v>
      </c>
      <c r="I3429" s="44">
        <f t="shared" si="2339"/>
        <v>20100</v>
      </c>
      <c r="J3429" s="44">
        <v>20100</v>
      </c>
      <c r="K3429" s="44">
        <f t="shared" si="2340"/>
        <v>0</v>
      </c>
      <c r="L3429" s="44">
        <v>0</v>
      </c>
      <c r="M3429" s="44">
        <v>0</v>
      </c>
      <c r="N3429" s="44">
        <v>0</v>
      </c>
      <c r="O3429" s="44">
        <v>0</v>
      </c>
      <c r="P3429" s="44">
        <v>0</v>
      </c>
      <c r="Q3429" s="44">
        <v>20100</v>
      </c>
      <c r="R3429" s="44">
        <v>20100</v>
      </c>
      <c r="S3429" s="44">
        <v>20100</v>
      </c>
      <c r="T3429" s="44">
        <f t="shared" si="2361"/>
        <v>0</v>
      </c>
      <c r="U3429" s="44"/>
      <c r="V3429" s="44"/>
      <c r="W3429" s="44"/>
      <c r="X3429" s="44">
        <f t="shared" si="2362"/>
        <v>20100</v>
      </c>
      <c r="Y3429" s="209">
        <f t="shared" si="2358"/>
        <v>100</v>
      </c>
    </row>
    <row r="3430" spans="1:25">
      <c r="A3430" s="23" t="s">
        <v>786</v>
      </c>
      <c r="B3430" s="23" t="s">
        <v>172</v>
      </c>
      <c r="C3430" s="23" t="s">
        <v>1329</v>
      </c>
      <c r="D3430" s="23" t="s">
        <v>1330</v>
      </c>
      <c r="E3430" s="22">
        <v>6112</v>
      </c>
      <c r="F3430" s="23" t="s">
        <v>1333</v>
      </c>
      <c r="G3430" s="128" t="s">
        <v>3378</v>
      </c>
      <c r="H3430" s="32" t="s">
        <v>19</v>
      </c>
      <c r="I3430" s="44">
        <f t="shared" si="2339"/>
        <v>92100</v>
      </c>
      <c r="J3430" s="44">
        <v>92100</v>
      </c>
      <c r="K3430" s="44">
        <f t="shared" si="2340"/>
        <v>0</v>
      </c>
      <c r="L3430" s="44">
        <v>0</v>
      </c>
      <c r="M3430" s="44">
        <v>0</v>
      </c>
      <c r="N3430" s="44">
        <v>0</v>
      </c>
      <c r="O3430" s="44">
        <v>0</v>
      </c>
      <c r="P3430" s="44">
        <v>0</v>
      </c>
      <c r="Q3430" s="44">
        <v>92100</v>
      </c>
      <c r="R3430" s="44">
        <v>92100</v>
      </c>
      <c r="S3430" s="44">
        <v>92100</v>
      </c>
      <c r="T3430" s="44">
        <f t="shared" si="2361"/>
        <v>0</v>
      </c>
      <c r="U3430" s="44"/>
      <c r="V3430" s="44"/>
      <c r="W3430" s="44"/>
      <c r="X3430" s="44">
        <f t="shared" si="2362"/>
        <v>92100</v>
      </c>
      <c r="Y3430" s="209">
        <f t="shared" si="2358"/>
        <v>100</v>
      </c>
    </row>
    <row r="3431" spans="1:25">
      <c r="A3431" s="23" t="s">
        <v>786</v>
      </c>
      <c r="B3431" s="23" t="s">
        <v>172</v>
      </c>
      <c r="C3431" s="23" t="s">
        <v>1329</v>
      </c>
      <c r="D3431" s="23" t="s">
        <v>1330</v>
      </c>
      <c r="E3431" s="22">
        <v>6112</v>
      </c>
      <c r="F3431" s="23" t="s">
        <v>1334</v>
      </c>
      <c r="G3431" s="128" t="s">
        <v>3378</v>
      </c>
      <c r="H3431" s="32" t="s">
        <v>17</v>
      </c>
      <c r="I3431" s="44">
        <f t="shared" si="2339"/>
        <v>21100</v>
      </c>
      <c r="J3431" s="44">
        <v>21100</v>
      </c>
      <c r="K3431" s="44">
        <f t="shared" si="2340"/>
        <v>0</v>
      </c>
      <c r="L3431" s="44">
        <v>0</v>
      </c>
      <c r="M3431" s="44">
        <v>0</v>
      </c>
      <c r="N3431" s="44">
        <v>0</v>
      </c>
      <c r="O3431" s="44">
        <v>0</v>
      </c>
      <c r="P3431" s="44">
        <v>0</v>
      </c>
      <c r="Q3431" s="44">
        <v>26019</v>
      </c>
      <c r="R3431" s="44">
        <v>26019</v>
      </c>
      <c r="S3431" s="44">
        <v>26019</v>
      </c>
      <c r="T3431" s="44">
        <f t="shared" si="2361"/>
        <v>0</v>
      </c>
      <c r="U3431" s="44"/>
      <c r="V3431" s="44"/>
      <c r="W3431" s="44"/>
      <c r="X3431" s="44">
        <f t="shared" si="2362"/>
        <v>26019</v>
      </c>
      <c r="Y3431" s="209">
        <f t="shared" si="2358"/>
        <v>100</v>
      </c>
    </row>
    <row r="3432" spans="1:25">
      <c r="A3432" s="23" t="s">
        <v>786</v>
      </c>
      <c r="B3432" s="23" t="s">
        <v>172</v>
      </c>
      <c r="C3432" s="23" t="s">
        <v>1329</v>
      </c>
      <c r="D3432" s="23" t="s">
        <v>1330</v>
      </c>
      <c r="E3432" s="22">
        <v>6112</v>
      </c>
      <c r="F3432" s="23" t="s">
        <v>1335</v>
      </c>
      <c r="G3432" s="128" t="s">
        <v>3378</v>
      </c>
      <c r="H3432" s="32" t="s">
        <v>15</v>
      </c>
      <c r="I3432" s="44">
        <f t="shared" si="2339"/>
        <v>5400</v>
      </c>
      <c r="J3432" s="44">
        <v>5400</v>
      </c>
      <c r="K3432" s="44">
        <f t="shared" si="2340"/>
        <v>0</v>
      </c>
      <c r="L3432" s="44">
        <v>0</v>
      </c>
      <c r="M3432" s="44">
        <v>0</v>
      </c>
      <c r="N3432" s="44">
        <v>0</v>
      </c>
      <c r="O3432" s="44">
        <v>0</v>
      </c>
      <c r="P3432" s="44">
        <v>0</v>
      </c>
      <c r="Q3432" s="44">
        <v>5757</v>
      </c>
      <c r="R3432" s="44">
        <v>5757</v>
      </c>
      <c r="S3432" s="44">
        <v>5757</v>
      </c>
      <c r="T3432" s="44">
        <f t="shared" si="2361"/>
        <v>0</v>
      </c>
      <c r="U3432" s="44"/>
      <c r="V3432" s="44"/>
      <c r="W3432" s="44"/>
      <c r="X3432" s="44">
        <f t="shared" si="2362"/>
        <v>5757</v>
      </c>
      <c r="Y3432" s="209">
        <f t="shared" si="2358"/>
        <v>100</v>
      </c>
    </row>
    <row r="3433" spans="1:25">
      <c r="A3433" s="23" t="s">
        <v>786</v>
      </c>
      <c r="B3433" s="23" t="s">
        <v>172</v>
      </c>
      <c r="C3433" s="23" t="s">
        <v>1329</v>
      </c>
      <c r="D3433" s="23" t="s">
        <v>1330</v>
      </c>
      <c r="E3433" s="22">
        <v>6112</v>
      </c>
      <c r="F3433" s="23" t="s">
        <v>1336</v>
      </c>
      <c r="G3433" s="128" t="s">
        <v>3378</v>
      </c>
      <c r="H3433" s="32" t="s">
        <v>18</v>
      </c>
      <c r="I3433" s="44">
        <f t="shared" si="2339"/>
        <v>13900</v>
      </c>
      <c r="J3433" s="44">
        <v>13900</v>
      </c>
      <c r="K3433" s="44">
        <f t="shared" si="2340"/>
        <v>0</v>
      </c>
      <c r="L3433" s="44">
        <v>0</v>
      </c>
      <c r="M3433" s="44">
        <v>0</v>
      </c>
      <c r="N3433" s="44">
        <v>0</v>
      </c>
      <c r="O3433" s="44">
        <v>0</v>
      </c>
      <c r="P3433" s="44">
        <v>0</v>
      </c>
      <c r="Q3433" s="44">
        <v>13900</v>
      </c>
      <c r="R3433" s="44">
        <v>13900</v>
      </c>
      <c r="S3433" s="44">
        <v>13900</v>
      </c>
      <c r="T3433" s="44">
        <f t="shared" si="2361"/>
        <v>0</v>
      </c>
      <c r="U3433" s="44"/>
      <c r="V3433" s="44"/>
      <c r="W3433" s="44"/>
      <c r="X3433" s="44">
        <f t="shared" si="2362"/>
        <v>13900</v>
      </c>
      <c r="Y3433" s="209">
        <f t="shared" si="2358"/>
        <v>100</v>
      </c>
    </row>
    <row r="3434" spans="1:25">
      <c r="A3434" s="23" t="s">
        <v>786</v>
      </c>
      <c r="B3434" s="23" t="s">
        <v>172</v>
      </c>
      <c r="C3434" s="23" t="s">
        <v>1329</v>
      </c>
      <c r="D3434" s="23" t="s">
        <v>1330</v>
      </c>
      <c r="E3434" s="21" t="s">
        <v>139</v>
      </c>
      <c r="F3434" s="21" t="s">
        <v>0</v>
      </c>
      <c r="G3434" s="150" t="s">
        <v>0</v>
      </c>
      <c r="H3434" s="21" t="s">
        <v>21</v>
      </c>
      <c r="I3434" s="66">
        <f t="shared" si="2339"/>
        <v>120651</v>
      </c>
      <c r="J3434" s="66">
        <f t="shared" ref="J3434:X3434" si="2365">SUM(J3435)</f>
        <v>120651</v>
      </c>
      <c r="K3434" s="66">
        <f t="shared" si="2340"/>
        <v>0</v>
      </c>
      <c r="L3434" s="66">
        <f t="shared" si="2365"/>
        <v>0</v>
      </c>
      <c r="M3434" s="66">
        <f t="shared" si="2365"/>
        <v>0</v>
      </c>
      <c r="N3434" s="66">
        <f t="shared" si="2365"/>
        <v>0</v>
      </c>
      <c r="O3434" s="66">
        <f t="shared" si="2365"/>
        <v>0</v>
      </c>
      <c r="P3434" s="66">
        <f t="shared" si="2365"/>
        <v>0</v>
      </c>
      <c r="Q3434" s="66">
        <f t="shared" si="2365"/>
        <v>126545</v>
      </c>
      <c r="R3434" s="66">
        <f t="shared" si="2365"/>
        <v>126545</v>
      </c>
      <c r="S3434" s="66">
        <f t="shared" si="2365"/>
        <v>101575</v>
      </c>
      <c r="T3434" s="66">
        <f t="shared" si="2365"/>
        <v>24970</v>
      </c>
      <c r="U3434" s="66">
        <f t="shared" si="2365"/>
        <v>9956</v>
      </c>
      <c r="V3434" s="66">
        <f t="shared" si="2365"/>
        <v>8000</v>
      </c>
      <c r="W3434" s="66">
        <f t="shared" si="2365"/>
        <v>7014</v>
      </c>
      <c r="X3434" s="66">
        <f t="shared" si="2365"/>
        <v>126545</v>
      </c>
      <c r="Y3434" s="208">
        <f t="shared" si="2358"/>
        <v>100</v>
      </c>
    </row>
    <row r="3435" spans="1:25">
      <c r="A3435" s="23" t="s">
        <v>786</v>
      </c>
      <c r="B3435" s="23" t="s">
        <v>172</v>
      </c>
      <c r="C3435" s="23" t="s">
        <v>1329</v>
      </c>
      <c r="D3435" s="23" t="s">
        <v>1330</v>
      </c>
      <c r="E3435" s="22">
        <v>6121</v>
      </c>
      <c r="F3435" s="23"/>
      <c r="G3435" s="128" t="s">
        <v>3378</v>
      </c>
      <c r="H3435" s="32" t="s">
        <v>22</v>
      </c>
      <c r="I3435" s="44">
        <f t="shared" si="2339"/>
        <v>120651</v>
      </c>
      <c r="J3435" s="44">
        <v>120651</v>
      </c>
      <c r="K3435" s="44">
        <f t="shared" si="2340"/>
        <v>0</v>
      </c>
      <c r="L3435" s="44">
        <v>0</v>
      </c>
      <c r="M3435" s="44">
        <v>0</v>
      </c>
      <c r="N3435" s="44">
        <v>0</v>
      </c>
      <c r="O3435" s="44">
        <v>0</v>
      </c>
      <c r="P3435" s="44">
        <v>0</v>
      </c>
      <c r="Q3435" s="44">
        <v>126545</v>
      </c>
      <c r="R3435" s="44">
        <v>126545</v>
      </c>
      <c r="S3435" s="44">
        <v>101575</v>
      </c>
      <c r="T3435" s="44">
        <f t="shared" si="2361"/>
        <v>24970</v>
      </c>
      <c r="U3435" s="44">
        <v>9956</v>
      </c>
      <c r="V3435" s="44">
        <v>8000</v>
      </c>
      <c r="W3435" s="44">
        <v>7014</v>
      </c>
      <c r="X3435" s="44">
        <f t="shared" si="2362"/>
        <v>126545</v>
      </c>
      <c r="Y3435" s="209">
        <f t="shared" si="2358"/>
        <v>100</v>
      </c>
    </row>
    <row r="3436" spans="1:25">
      <c r="A3436" s="23" t="s">
        <v>786</v>
      </c>
      <c r="B3436" s="23" t="s">
        <v>172</v>
      </c>
      <c r="C3436" s="23" t="s">
        <v>1329</v>
      </c>
      <c r="D3436" s="23" t="s">
        <v>1330</v>
      </c>
      <c r="E3436" s="21" t="s">
        <v>141</v>
      </c>
      <c r="F3436" s="21" t="s">
        <v>0</v>
      </c>
      <c r="G3436" s="150" t="s">
        <v>0</v>
      </c>
      <c r="H3436" s="21" t="s">
        <v>23</v>
      </c>
      <c r="I3436" s="66">
        <f t="shared" si="2339"/>
        <v>115100</v>
      </c>
      <c r="J3436" s="66">
        <f t="shared" ref="J3436:P3436" si="2366">SUM(J3437:J3444)</f>
        <v>101600</v>
      </c>
      <c r="K3436" s="66">
        <f t="shared" si="2340"/>
        <v>13500</v>
      </c>
      <c r="L3436" s="66">
        <f t="shared" si="2366"/>
        <v>13500</v>
      </c>
      <c r="M3436" s="66">
        <f t="shared" si="2366"/>
        <v>0</v>
      </c>
      <c r="N3436" s="66">
        <f t="shared" si="2366"/>
        <v>0</v>
      </c>
      <c r="O3436" s="66">
        <f t="shared" si="2366"/>
        <v>0</v>
      </c>
      <c r="P3436" s="66">
        <f t="shared" si="2366"/>
        <v>0</v>
      </c>
      <c r="Q3436" s="66">
        <f>SUM(Q3437:Q3444)</f>
        <v>139020</v>
      </c>
      <c r="R3436" s="66">
        <f>SUM(R3437:R3444)</f>
        <v>108423</v>
      </c>
      <c r="S3436" s="66">
        <f>SUM(S3437:S3444)</f>
        <v>92008</v>
      </c>
      <c r="T3436" s="66">
        <f t="shared" ref="T3436:X3436" si="2367">SUM(T3437:T3444)</f>
        <v>16415</v>
      </c>
      <c r="U3436" s="66">
        <f t="shared" si="2367"/>
        <v>5690</v>
      </c>
      <c r="V3436" s="66">
        <f t="shared" si="2367"/>
        <v>5700</v>
      </c>
      <c r="W3436" s="66">
        <f t="shared" si="2367"/>
        <v>5025</v>
      </c>
      <c r="X3436" s="66">
        <f t="shared" si="2367"/>
        <v>108423</v>
      </c>
      <c r="Y3436" s="208">
        <f t="shared" si="2358"/>
        <v>100</v>
      </c>
    </row>
    <row r="3437" spans="1:25">
      <c r="A3437" s="23" t="s">
        <v>786</v>
      </c>
      <c r="B3437" s="23" t="s">
        <v>172</v>
      </c>
      <c r="C3437" s="23" t="s">
        <v>1329</v>
      </c>
      <c r="D3437" s="23" t="s">
        <v>1330</v>
      </c>
      <c r="E3437" s="22">
        <v>6131</v>
      </c>
      <c r="F3437" s="23"/>
      <c r="G3437" s="128" t="s">
        <v>3378</v>
      </c>
      <c r="H3437" s="32" t="s">
        <v>24</v>
      </c>
      <c r="I3437" s="44">
        <f t="shared" si="2339"/>
        <v>1000</v>
      </c>
      <c r="J3437" s="44">
        <v>500</v>
      </c>
      <c r="K3437" s="44">
        <f t="shared" si="2340"/>
        <v>500</v>
      </c>
      <c r="L3437" s="44">
        <v>500</v>
      </c>
      <c r="M3437" s="44">
        <v>0</v>
      </c>
      <c r="N3437" s="44">
        <v>0</v>
      </c>
      <c r="O3437" s="44">
        <v>0</v>
      </c>
      <c r="P3437" s="44">
        <v>0</v>
      </c>
      <c r="Q3437" s="44">
        <v>1000</v>
      </c>
      <c r="R3437" s="44">
        <v>500</v>
      </c>
      <c r="S3437" s="44">
        <v>500</v>
      </c>
      <c r="T3437" s="44">
        <f t="shared" si="2361"/>
        <v>0</v>
      </c>
      <c r="U3437" s="44"/>
      <c r="V3437" s="44"/>
      <c r="W3437" s="44"/>
      <c r="X3437" s="44">
        <f t="shared" si="2362"/>
        <v>500</v>
      </c>
      <c r="Y3437" s="209">
        <f t="shared" si="2358"/>
        <v>100</v>
      </c>
    </row>
    <row r="3438" spans="1:25">
      <c r="A3438" s="23" t="s">
        <v>786</v>
      </c>
      <c r="B3438" s="23" t="s">
        <v>172</v>
      </c>
      <c r="C3438" s="23" t="s">
        <v>1329</v>
      </c>
      <c r="D3438" s="23" t="s">
        <v>1330</v>
      </c>
      <c r="E3438" s="22">
        <v>6132</v>
      </c>
      <c r="F3438" s="23"/>
      <c r="G3438" s="128" t="s">
        <v>3378</v>
      </c>
      <c r="H3438" s="32" t="s">
        <v>25</v>
      </c>
      <c r="I3438" s="44">
        <f t="shared" si="2339"/>
        <v>34000</v>
      </c>
      <c r="J3438" s="44">
        <v>34000</v>
      </c>
      <c r="K3438" s="44">
        <f t="shared" si="2340"/>
        <v>0</v>
      </c>
      <c r="L3438" s="44">
        <v>0</v>
      </c>
      <c r="M3438" s="44">
        <v>0</v>
      </c>
      <c r="N3438" s="44">
        <v>0</v>
      </c>
      <c r="O3438" s="44">
        <v>0</v>
      </c>
      <c r="P3438" s="44">
        <v>0</v>
      </c>
      <c r="Q3438" s="44">
        <v>34000</v>
      </c>
      <c r="R3438" s="44">
        <v>34000</v>
      </c>
      <c r="S3438" s="44">
        <v>34000</v>
      </c>
      <c r="T3438" s="44">
        <f t="shared" si="2361"/>
        <v>0</v>
      </c>
      <c r="U3438" s="44"/>
      <c r="V3438" s="44"/>
      <c r="W3438" s="44"/>
      <c r="X3438" s="44">
        <f t="shared" si="2362"/>
        <v>34000</v>
      </c>
      <c r="Y3438" s="209">
        <f t="shared" si="2358"/>
        <v>100</v>
      </c>
    </row>
    <row r="3439" spans="1:25">
      <c r="A3439" s="23" t="s">
        <v>786</v>
      </c>
      <c r="B3439" s="23" t="s">
        <v>172</v>
      </c>
      <c r="C3439" s="23" t="s">
        <v>1329</v>
      </c>
      <c r="D3439" s="23" t="s">
        <v>1330</v>
      </c>
      <c r="E3439" s="22">
        <v>6133</v>
      </c>
      <c r="F3439" s="23"/>
      <c r="G3439" s="128" t="s">
        <v>3378</v>
      </c>
      <c r="H3439" s="32" t="s">
        <v>26</v>
      </c>
      <c r="I3439" s="44">
        <f t="shared" si="2339"/>
        <v>11500</v>
      </c>
      <c r="J3439" s="44">
        <v>11500</v>
      </c>
      <c r="K3439" s="44">
        <f t="shared" si="2340"/>
        <v>0</v>
      </c>
      <c r="L3439" s="44">
        <v>0</v>
      </c>
      <c r="M3439" s="44">
        <v>0</v>
      </c>
      <c r="N3439" s="44">
        <v>0</v>
      </c>
      <c r="O3439" s="44">
        <v>0</v>
      </c>
      <c r="P3439" s="44">
        <v>0</v>
      </c>
      <c r="Q3439" s="44">
        <v>11500</v>
      </c>
      <c r="R3439" s="44">
        <v>11500</v>
      </c>
      <c r="S3439" s="44">
        <v>8550</v>
      </c>
      <c r="T3439" s="44">
        <f t="shared" si="2361"/>
        <v>2950</v>
      </c>
      <c r="U3439" s="44">
        <v>950</v>
      </c>
      <c r="V3439" s="44">
        <v>1000</v>
      </c>
      <c r="W3439" s="44">
        <v>1000</v>
      </c>
      <c r="X3439" s="44">
        <f t="shared" si="2362"/>
        <v>11500</v>
      </c>
      <c r="Y3439" s="209">
        <f t="shared" si="2358"/>
        <v>100</v>
      </c>
    </row>
    <row r="3440" spans="1:25">
      <c r="A3440" s="23" t="s">
        <v>786</v>
      </c>
      <c r="B3440" s="23" t="s">
        <v>172</v>
      </c>
      <c r="C3440" s="23" t="s">
        <v>1329</v>
      </c>
      <c r="D3440" s="23" t="s">
        <v>1330</v>
      </c>
      <c r="E3440" s="22">
        <v>6134</v>
      </c>
      <c r="F3440" s="23"/>
      <c r="G3440" s="128" t="s">
        <v>3378</v>
      </c>
      <c r="H3440" s="32" t="s">
        <v>27</v>
      </c>
      <c r="I3440" s="44">
        <f t="shared" si="2339"/>
        <v>13000</v>
      </c>
      <c r="J3440" s="44">
        <v>11000</v>
      </c>
      <c r="K3440" s="44">
        <f t="shared" si="2340"/>
        <v>2000</v>
      </c>
      <c r="L3440" s="44">
        <v>2000</v>
      </c>
      <c r="M3440" s="44">
        <v>0</v>
      </c>
      <c r="N3440" s="44">
        <v>0</v>
      </c>
      <c r="O3440" s="44">
        <v>0</v>
      </c>
      <c r="P3440" s="44">
        <v>0</v>
      </c>
      <c r="Q3440" s="44">
        <v>23097</v>
      </c>
      <c r="R3440" s="44">
        <v>11000</v>
      </c>
      <c r="S3440" s="44">
        <v>8280</v>
      </c>
      <c r="T3440" s="44">
        <f t="shared" si="2361"/>
        <v>2720</v>
      </c>
      <c r="U3440" s="44">
        <v>920</v>
      </c>
      <c r="V3440" s="44">
        <v>900</v>
      </c>
      <c r="W3440" s="44">
        <v>900</v>
      </c>
      <c r="X3440" s="44">
        <f t="shared" si="2362"/>
        <v>11000</v>
      </c>
      <c r="Y3440" s="209">
        <f t="shared" si="2358"/>
        <v>100</v>
      </c>
    </row>
    <row r="3441" spans="1:25">
      <c r="A3441" s="23" t="s">
        <v>786</v>
      </c>
      <c r="B3441" s="23" t="s">
        <v>172</v>
      </c>
      <c r="C3441" s="23" t="s">
        <v>1329</v>
      </c>
      <c r="D3441" s="23" t="s">
        <v>1330</v>
      </c>
      <c r="E3441" s="22">
        <v>6135</v>
      </c>
      <c r="F3441" s="23"/>
      <c r="G3441" s="128" t="s">
        <v>3378</v>
      </c>
      <c r="H3441" s="32" t="s">
        <v>28</v>
      </c>
      <c r="I3441" s="44">
        <f t="shared" si="2339"/>
        <v>1500</v>
      </c>
      <c r="J3441" s="44">
        <v>500</v>
      </c>
      <c r="K3441" s="44">
        <f t="shared" si="2340"/>
        <v>1000</v>
      </c>
      <c r="L3441" s="44">
        <v>1000</v>
      </c>
      <c r="M3441" s="44">
        <v>0</v>
      </c>
      <c r="N3441" s="44">
        <v>0</v>
      </c>
      <c r="O3441" s="44">
        <v>0</v>
      </c>
      <c r="P3441" s="44">
        <v>0</v>
      </c>
      <c r="Q3441" s="44">
        <v>1500</v>
      </c>
      <c r="R3441" s="44">
        <v>500</v>
      </c>
      <c r="S3441" s="44">
        <v>500</v>
      </c>
      <c r="T3441" s="44">
        <f t="shared" si="2361"/>
        <v>0</v>
      </c>
      <c r="U3441" s="44"/>
      <c r="V3441" s="44"/>
      <c r="W3441" s="44"/>
      <c r="X3441" s="44">
        <f t="shared" si="2362"/>
        <v>500</v>
      </c>
      <c r="Y3441" s="209">
        <f t="shared" si="2358"/>
        <v>100</v>
      </c>
    </row>
    <row r="3442" spans="1:25">
      <c r="A3442" s="23" t="s">
        <v>786</v>
      </c>
      <c r="B3442" s="23" t="s">
        <v>172</v>
      </c>
      <c r="C3442" s="23" t="s">
        <v>1329</v>
      </c>
      <c r="D3442" s="23" t="s">
        <v>1330</v>
      </c>
      <c r="E3442" s="22">
        <v>6137</v>
      </c>
      <c r="F3442" s="23"/>
      <c r="G3442" s="128" t="s">
        <v>3378</v>
      </c>
      <c r="H3442" s="32" t="s">
        <v>30</v>
      </c>
      <c r="I3442" s="44">
        <f t="shared" si="2339"/>
        <v>19000</v>
      </c>
      <c r="J3442" s="44">
        <v>11000</v>
      </c>
      <c r="K3442" s="44">
        <f t="shared" si="2340"/>
        <v>8000</v>
      </c>
      <c r="L3442" s="44">
        <v>8000</v>
      </c>
      <c r="M3442" s="44">
        <v>0</v>
      </c>
      <c r="N3442" s="44">
        <v>0</v>
      </c>
      <c r="O3442" s="44">
        <v>0</v>
      </c>
      <c r="P3442" s="44">
        <v>0</v>
      </c>
      <c r="Q3442" s="44">
        <v>26000</v>
      </c>
      <c r="R3442" s="44">
        <v>11000</v>
      </c>
      <c r="S3442" s="44">
        <v>8280</v>
      </c>
      <c r="T3442" s="44">
        <f t="shared" si="2361"/>
        <v>2720</v>
      </c>
      <c r="U3442" s="44">
        <v>920</v>
      </c>
      <c r="V3442" s="44">
        <v>900</v>
      </c>
      <c r="W3442" s="44">
        <v>900</v>
      </c>
      <c r="X3442" s="44">
        <f t="shared" si="2362"/>
        <v>11000</v>
      </c>
      <c r="Y3442" s="209">
        <f t="shared" si="2358"/>
        <v>100</v>
      </c>
    </row>
    <row r="3443" spans="1:25">
      <c r="A3443" s="23" t="s">
        <v>786</v>
      </c>
      <c r="B3443" s="23" t="s">
        <v>172</v>
      </c>
      <c r="C3443" s="23" t="s">
        <v>1329</v>
      </c>
      <c r="D3443" s="23" t="s">
        <v>1330</v>
      </c>
      <c r="E3443" s="22">
        <v>6138</v>
      </c>
      <c r="F3443" s="23"/>
      <c r="G3443" s="128" t="s">
        <v>3378</v>
      </c>
      <c r="H3443" s="32" t="s">
        <v>31</v>
      </c>
      <c r="I3443" s="44">
        <f t="shared" si="2339"/>
        <v>0</v>
      </c>
      <c r="J3443" s="44">
        <v>0</v>
      </c>
      <c r="K3443" s="44">
        <f t="shared" si="2340"/>
        <v>0</v>
      </c>
      <c r="L3443" s="44">
        <v>0</v>
      </c>
      <c r="M3443" s="44">
        <v>0</v>
      </c>
      <c r="N3443" s="44">
        <v>0</v>
      </c>
      <c r="O3443" s="44">
        <v>0</v>
      </c>
      <c r="P3443" s="44">
        <v>0</v>
      </c>
      <c r="Q3443" s="44">
        <v>0</v>
      </c>
      <c r="R3443" s="44">
        <v>0</v>
      </c>
      <c r="S3443" s="44">
        <v>0</v>
      </c>
      <c r="T3443" s="44">
        <f t="shared" si="2361"/>
        <v>0</v>
      </c>
      <c r="U3443" s="44"/>
      <c r="V3443" s="44"/>
      <c r="W3443" s="44"/>
      <c r="X3443" s="44">
        <f t="shared" si="2362"/>
        <v>0</v>
      </c>
      <c r="Y3443" s="209">
        <f t="shared" si="2358"/>
        <v>0</v>
      </c>
    </row>
    <row r="3444" spans="1:25">
      <c r="A3444" s="20" t="s">
        <v>786</v>
      </c>
      <c r="B3444" s="20" t="s">
        <v>172</v>
      </c>
      <c r="C3444" s="20" t="s">
        <v>1329</v>
      </c>
      <c r="D3444" s="20" t="s">
        <v>1330</v>
      </c>
      <c r="E3444" s="20" t="s">
        <v>144</v>
      </c>
      <c r="F3444" s="23" t="s">
        <v>0</v>
      </c>
      <c r="G3444" s="154" t="s">
        <v>0</v>
      </c>
      <c r="H3444" s="21" t="s">
        <v>32</v>
      </c>
      <c r="I3444" s="66">
        <f t="shared" si="2339"/>
        <v>35100</v>
      </c>
      <c r="J3444" s="66">
        <f t="shared" ref="J3444:P3444" si="2368">SUM(J3445:J3447)</f>
        <v>33100</v>
      </c>
      <c r="K3444" s="66">
        <f t="shared" si="2340"/>
        <v>2000</v>
      </c>
      <c r="L3444" s="66">
        <f t="shared" si="2368"/>
        <v>2000</v>
      </c>
      <c r="M3444" s="66">
        <f t="shared" si="2368"/>
        <v>0</v>
      </c>
      <c r="N3444" s="66">
        <f t="shared" si="2368"/>
        <v>0</v>
      </c>
      <c r="O3444" s="66">
        <f t="shared" si="2368"/>
        <v>0</v>
      </c>
      <c r="P3444" s="66">
        <f t="shared" si="2368"/>
        <v>0</v>
      </c>
      <c r="Q3444" s="66">
        <f>SUM(Q3445:Q3447)</f>
        <v>41923</v>
      </c>
      <c r="R3444" s="66">
        <f>SUM(R3445:R3447)</f>
        <v>39923</v>
      </c>
      <c r="S3444" s="66">
        <f>SUM(S3445:S3447)</f>
        <v>31898</v>
      </c>
      <c r="T3444" s="66">
        <f t="shared" ref="T3444:X3444" si="2369">SUM(T3445:T3447)</f>
        <v>8025</v>
      </c>
      <c r="U3444" s="66">
        <f t="shared" si="2369"/>
        <v>2900</v>
      </c>
      <c r="V3444" s="66">
        <f t="shared" si="2369"/>
        <v>2900</v>
      </c>
      <c r="W3444" s="66">
        <f t="shared" si="2369"/>
        <v>2225</v>
      </c>
      <c r="X3444" s="66">
        <f t="shared" si="2369"/>
        <v>39923</v>
      </c>
      <c r="Y3444" s="208">
        <f t="shared" si="2358"/>
        <v>100</v>
      </c>
    </row>
    <row r="3445" spans="1:25">
      <c r="A3445" s="23" t="s">
        <v>786</v>
      </c>
      <c r="B3445" s="23" t="s">
        <v>172</v>
      </c>
      <c r="C3445" s="23" t="s">
        <v>1329</v>
      </c>
      <c r="D3445" s="23" t="s">
        <v>1330</v>
      </c>
      <c r="E3445" s="22">
        <v>6139</v>
      </c>
      <c r="F3445" s="23"/>
      <c r="G3445" s="128" t="s">
        <v>3378</v>
      </c>
      <c r="H3445" s="32" t="s">
        <v>32</v>
      </c>
      <c r="I3445" s="44">
        <f t="shared" si="2339"/>
        <v>28500</v>
      </c>
      <c r="J3445" s="44">
        <v>26500</v>
      </c>
      <c r="K3445" s="44">
        <f t="shared" si="2340"/>
        <v>2000</v>
      </c>
      <c r="L3445" s="44">
        <v>2000</v>
      </c>
      <c r="M3445" s="44">
        <v>0</v>
      </c>
      <c r="N3445" s="44">
        <v>0</v>
      </c>
      <c r="O3445" s="44">
        <v>0</v>
      </c>
      <c r="P3445" s="44">
        <v>0</v>
      </c>
      <c r="Q3445" s="44">
        <v>35143</v>
      </c>
      <c r="R3445" s="44">
        <v>33143</v>
      </c>
      <c r="S3445" s="44">
        <v>25800</v>
      </c>
      <c r="T3445" s="44">
        <f t="shared" si="2361"/>
        <v>7343</v>
      </c>
      <c r="U3445" s="44">
        <v>2600</v>
      </c>
      <c r="V3445" s="44">
        <v>2600</v>
      </c>
      <c r="W3445" s="44">
        <v>2143</v>
      </c>
      <c r="X3445" s="44">
        <f t="shared" si="2362"/>
        <v>33143</v>
      </c>
      <c r="Y3445" s="209">
        <f t="shared" si="2358"/>
        <v>100</v>
      </c>
    </row>
    <row r="3446" spans="1:25">
      <c r="A3446" s="23" t="s">
        <v>786</v>
      </c>
      <c r="B3446" s="23" t="s">
        <v>172</v>
      </c>
      <c r="C3446" s="23" t="s">
        <v>1329</v>
      </c>
      <c r="D3446" s="23" t="s">
        <v>1330</v>
      </c>
      <c r="E3446" s="22">
        <v>6139</v>
      </c>
      <c r="F3446" s="23" t="s">
        <v>1337</v>
      </c>
      <c r="G3446" s="128" t="s">
        <v>3378</v>
      </c>
      <c r="H3446" s="32" t="s">
        <v>152</v>
      </c>
      <c r="I3446" s="44">
        <f t="shared" si="2339"/>
        <v>3600</v>
      </c>
      <c r="J3446" s="44">
        <v>3600</v>
      </c>
      <c r="K3446" s="44">
        <f t="shared" si="2340"/>
        <v>0</v>
      </c>
      <c r="L3446" s="44">
        <v>0</v>
      </c>
      <c r="M3446" s="44">
        <v>0</v>
      </c>
      <c r="N3446" s="44">
        <v>0</v>
      </c>
      <c r="O3446" s="44">
        <v>0</v>
      </c>
      <c r="P3446" s="44">
        <v>0</v>
      </c>
      <c r="Q3446" s="44">
        <v>3780</v>
      </c>
      <c r="R3446" s="44">
        <v>3780</v>
      </c>
      <c r="S3446" s="44">
        <v>3098</v>
      </c>
      <c r="T3446" s="44">
        <f t="shared" si="2361"/>
        <v>682</v>
      </c>
      <c r="U3446" s="44">
        <v>300</v>
      </c>
      <c r="V3446" s="44">
        <v>300</v>
      </c>
      <c r="W3446" s="44">
        <v>82</v>
      </c>
      <c r="X3446" s="44">
        <f t="shared" si="2362"/>
        <v>3780</v>
      </c>
      <c r="Y3446" s="209">
        <f t="shared" si="2358"/>
        <v>100</v>
      </c>
    </row>
    <row r="3447" spans="1:25">
      <c r="A3447" s="23" t="s">
        <v>786</v>
      </c>
      <c r="B3447" s="23" t="s">
        <v>172</v>
      </c>
      <c r="C3447" s="23" t="s">
        <v>1329</v>
      </c>
      <c r="D3447" s="23" t="s">
        <v>1330</v>
      </c>
      <c r="E3447" s="22">
        <v>6139</v>
      </c>
      <c r="F3447" s="23" t="s">
        <v>1338</v>
      </c>
      <c r="G3447" s="128" t="s">
        <v>3378</v>
      </c>
      <c r="H3447" s="32" t="s">
        <v>158</v>
      </c>
      <c r="I3447" s="44">
        <f t="shared" si="2339"/>
        <v>3000</v>
      </c>
      <c r="J3447" s="44">
        <v>3000</v>
      </c>
      <c r="K3447" s="44">
        <f t="shared" si="2340"/>
        <v>0</v>
      </c>
      <c r="L3447" s="44">
        <v>0</v>
      </c>
      <c r="M3447" s="44">
        <v>0</v>
      </c>
      <c r="N3447" s="44">
        <v>0</v>
      </c>
      <c r="O3447" s="44">
        <v>0</v>
      </c>
      <c r="P3447" s="44">
        <v>0</v>
      </c>
      <c r="Q3447" s="44">
        <v>3000</v>
      </c>
      <c r="R3447" s="44">
        <v>3000</v>
      </c>
      <c r="S3447" s="44">
        <v>3000</v>
      </c>
      <c r="T3447" s="44">
        <f t="shared" si="2361"/>
        <v>0</v>
      </c>
      <c r="U3447" s="44"/>
      <c r="V3447" s="44"/>
      <c r="W3447" s="44"/>
      <c r="X3447" s="44">
        <f t="shared" si="2362"/>
        <v>3000</v>
      </c>
      <c r="Y3447" s="209">
        <f t="shared" si="2358"/>
        <v>100</v>
      </c>
    </row>
    <row r="3448" spans="1:25" ht="20.399999999999999">
      <c r="A3448" s="20" t="s">
        <v>0</v>
      </c>
      <c r="B3448" s="20" t="s">
        <v>0</v>
      </c>
      <c r="C3448" s="20" t="s">
        <v>0</v>
      </c>
      <c r="D3448" s="21" t="s">
        <v>0</v>
      </c>
      <c r="E3448" s="21" t="s">
        <v>0</v>
      </c>
      <c r="F3448" s="21" t="s">
        <v>0</v>
      </c>
      <c r="G3448" s="150" t="s">
        <v>0</v>
      </c>
      <c r="H3448" s="30" t="s">
        <v>42</v>
      </c>
      <c r="I3448" s="31">
        <f t="shared" si="2339"/>
        <v>100</v>
      </c>
      <c r="J3448" s="31">
        <f t="shared" ref="J3448:X3449" si="2370">SUM(J3449)</f>
        <v>100</v>
      </c>
      <c r="K3448" s="31">
        <f t="shared" si="2340"/>
        <v>0</v>
      </c>
      <c r="L3448" s="31">
        <f t="shared" si="2370"/>
        <v>0</v>
      </c>
      <c r="M3448" s="31">
        <f t="shared" si="2370"/>
        <v>0</v>
      </c>
      <c r="N3448" s="31">
        <f t="shared" si="2370"/>
        <v>0</v>
      </c>
      <c r="O3448" s="31">
        <f t="shared" si="2370"/>
        <v>0</v>
      </c>
      <c r="P3448" s="31">
        <f t="shared" si="2370"/>
        <v>0</v>
      </c>
      <c r="Q3448" s="31">
        <f t="shared" si="2370"/>
        <v>100</v>
      </c>
      <c r="R3448" s="31">
        <f t="shared" si="2370"/>
        <v>100</v>
      </c>
      <c r="S3448" s="31">
        <f t="shared" si="2370"/>
        <v>0</v>
      </c>
      <c r="T3448" s="31">
        <f t="shared" si="2370"/>
        <v>0</v>
      </c>
      <c r="U3448" s="31">
        <f t="shared" si="2370"/>
        <v>0</v>
      </c>
      <c r="V3448" s="31">
        <f t="shared" si="2370"/>
        <v>0</v>
      </c>
      <c r="W3448" s="31">
        <f t="shared" si="2370"/>
        <v>0</v>
      </c>
      <c r="X3448" s="31">
        <f t="shared" si="2370"/>
        <v>0</v>
      </c>
      <c r="Y3448" s="220">
        <f t="shared" si="2358"/>
        <v>0</v>
      </c>
    </row>
    <row r="3449" spans="1:25">
      <c r="A3449" s="23" t="s">
        <v>786</v>
      </c>
      <c r="B3449" s="23" t="s">
        <v>172</v>
      </c>
      <c r="C3449" s="23" t="s">
        <v>1329</v>
      </c>
      <c r="D3449" s="23" t="s">
        <v>1330</v>
      </c>
      <c r="E3449" s="21" t="s">
        <v>159</v>
      </c>
      <c r="F3449" s="21" t="s">
        <v>0</v>
      </c>
      <c r="G3449" s="150" t="s">
        <v>0</v>
      </c>
      <c r="H3449" s="21" t="s">
        <v>34</v>
      </c>
      <c r="I3449" s="66">
        <f t="shared" si="2339"/>
        <v>100</v>
      </c>
      <c r="J3449" s="66">
        <f t="shared" si="2370"/>
        <v>100</v>
      </c>
      <c r="K3449" s="66">
        <f t="shared" si="2340"/>
        <v>0</v>
      </c>
      <c r="L3449" s="66">
        <f t="shared" si="2370"/>
        <v>0</v>
      </c>
      <c r="M3449" s="66">
        <f t="shared" si="2370"/>
        <v>0</v>
      </c>
      <c r="N3449" s="66">
        <f t="shared" si="2370"/>
        <v>0</v>
      </c>
      <c r="O3449" s="66">
        <f t="shared" si="2370"/>
        <v>0</v>
      </c>
      <c r="P3449" s="66">
        <f t="shared" si="2370"/>
        <v>0</v>
      </c>
      <c r="Q3449" s="66">
        <f t="shared" si="2370"/>
        <v>100</v>
      </c>
      <c r="R3449" s="66">
        <f t="shared" si="2370"/>
        <v>100</v>
      </c>
      <c r="S3449" s="66">
        <f t="shared" si="2370"/>
        <v>0</v>
      </c>
      <c r="T3449" s="66">
        <f t="shared" si="2370"/>
        <v>0</v>
      </c>
      <c r="U3449" s="66">
        <f t="shared" si="2370"/>
        <v>0</v>
      </c>
      <c r="V3449" s="66">
        <f t="shared" si="2370"/>
        <v>0</v>
      </c>
      <c r="W3449" s="66">
        <f t="shared" si="2370"/>
        <v>0</v>
      </c>
      <c r="X3449" s="66">
        <f t="shared" si="2370"/>
        <v>0</v>
      </c>
      <c r="Y3449" s="208">
        <f t="shared" si="2358"/>
        <v>0</v>
      </c>
    </row>
    <row r="3450" spans="1:25">
      <c r="A3450" s="23" t="s">
        <v>786</v>
      </c>
      <c r="B3450" s="23" t="s">
        <v>172</v>
      </c>
      <c r="C3450" s="23" t="s">
        <v>1329</v>
      </c>
      <c r="D3450" s="23" t="s">
        <v>1330</v>
      </c>
      <c r="E3450" s="22">
        <v>6148</v>
      </c>
      <c r="F3450" s="23"/>
      <c r="G3450" s="128" t="s">
        <v>3378</v>
      </c>
      <c r="H3450" s="32" t="s">
        <v>41</v>
      </c>
      <c r="I3450" s="44">
        <f t="shared" si="2339"/>
        <v>100</v>
      </c>
      <c r="J3450" s="44">
        <v>100</v>
      </c>
      <c r="K3450" s="44">
        <f t="shared" si="2340"/>
        <v>0</v>
      </c>
      <c r="L3450" s="44">
        <v>0</v>
      </c>
      <c r="M3450" s="44">
        <v>0</v>
      </c>
      <c r="N3450" s="44">
        <v>0</v>
      </c>
      <c r="O3450" s="44">
        <v>0</v>
      </c>
      <c r="P3450" s="44">
        <v>0</v>
      </c>
      <c r="Q3450" s="44">
        <v>100</v>
      </c>
      <c r="R3450" s="44">
        <v>100</v>
      </c>
      <c r="S3450" s="44">
        <v>0</v>
      </c>
      <c r="T3450" s="44">
        <f t="shared" si="2361"/>
        <v>0</v>
      </c>
      <c r="U3450" s="44"/>
      <c r="V3450" s="44"/>
      <c r="W3450" s="44"/>
      <c r="X3450" s="44">
        <f t="shared" si="2362"/>
        <v>0</v>
      </c>
      <c r="Y3450" s="209">
        <f t="shared" si="2358"/>
        <v>0</v>
      </c>
    </row>
    <row r="3451" spans="1:25" ht="20.399999999999999">
      <c r="A3451" s="20" t="s">
        <v>0</v>
      </c>
      <c r="B3451" s="20" t="s">
        <v>0</v>
      </c>
      <c r="C3451" s="20" t="s">
        <v>0</v>
      </c>
      <c r="D3451" s="21" t="s">
        <v>0</v>
      </c>
      <c r="E3451" s="21" t="s">
        <v>0</v>
      </c>
      <c r="F3451" s="21" t="s">
        <v>0</v>
      </c>
      <c r="G3451" s="150" t="s">
        <v>0</v>
      </c>
      <c r="H3451" s="30" t="s">
        <v>60</v>
      </c>
      <c r="I3451" s="31">
        <f t="shared" si="2339"/>
        <v>20000</v>
      </c>
      <c r="J3451" s="31">
        <f t="shared" ref="J3451:X3451" si="2371">SUM(J3452)</f>
        <v>0</v>
      </c>
      <c r="K3451" s="31">
        <f t="shared" si="2340"/>
        <v>20000</v>
      </c>
      <c r="L3451" s="31">
        <f t="shared" si="2371"/>
        <v>20000</v>
      </c>
      <c r="M3451" s="31">
        <f t="shared" si="2371"/>
        <v>0</v>
      </c>
      <c r="N3451" s="31">
        <f t="shared" si="2371"/>
        <v>0</v>
      </c>
      <c r="O3451" s="31">
        <f t="shared" si="2371"/>
        <v>0</v>
      </c>
      <c r="P3451" s="31">
        <f t="shared" si="2371"/>
        <v>0</v>
      </c>
      <c r="Q3451" s="31">
        <f t="shared" si="2371"/>
        <v>38510</v>
      </c>
      <c r="R3451" s="31">
        <f t="shared" si="2371"/>
        <v>0</v>
      </c>
      <c r="S3451" s="31">
        <f t="shared" si="2371"/>
        <v>0</v>
      </c>
      <c r="T3451" s="31">
        <f t="shared" si="2371"/>
        <v>0</v>
      </c>
      <c r="U3451" s="31">
        <f t="shared" si="2371"/>
        <v>0</v>
      </c>
      <c r="V3451" s="31">
        <f t="shared" si="2371"/>
        <v>0</v>
      </c>
      <c r="W3451" s="31">
        <f t="shared" si="2371"/>
        <v>0</v>
      </c>
      <c r="X3451" s="31">
        <f t="shared" si="2371"/>
        <v>0</v>
      </c>
      <c r="Y3451" s="220">
        <f t="shared" si="2358"/>
        <v>0</v>
      </c>
    </row>
    <row r="3452" spans="1:25">
      <c r="A3452" s="23" t="s">
        <v>786</v>
      </c>
      <c r="B3452" s="23" t="s">
        <v>172</v>
      </c>
      <c r="C3452" s="23" t="s">
        <v>1329</v>
      </c>
      <c r="D3452" s="23" t="s">
        <v>1330</v>
      </c>
      <c r="E3452" s="21" t="s">
        <v>166</v>
      </c>
      <c r="F3452" s="21" t="s">
        <v>0</v>
      </c>
      <c r="G3452" s="150" t="s">
        <v>0</v>
      </c>
      <c r="H3452" s="21" t="s">
        <v>53</v>
      </c>
      <c r="I3452" s="66">
        <f t="shared" si="2339"/>
        <v>20000</v>
      </c>
      <c r="J3452" s="66">
        <f t="shared" ref="J3452:P3452" si="2372">SUM(J3453:J3454)</f>
        <v>0</v>
      </c>
      <c r="K3452" s="66">
        <f t="shared" si="2340"/>
        <v>20000</v>
      </c>
      <c r="L3452" s="66">
        <f t="shared" si="2372"/>
        <v>20000</v>
      </c>
      <c r="M3452" s="66">
        <f t="shared" si="2372"/>
        <v>0</v>
      </c>
      <c r="N3452" s="66">
        <f t="shared" si="2372"/>
        <v>0</v>
      </c>
      <c r="O3452" s="66">
        <f t="shared" si="2372"/>
        <v>0</v>
      </c>
      <c r="P3452" s="66">
        <f t="shared" si="2372"/>
        <v>0</v>
      </c>
      <c r="Q3452" s="66">
        <f>SUM(Q3453:Q3454)</f>
        <v>38510</v>
      </c>
      <c r="R3452" s="66">
        <f>SUM(R3453:R3454)</f>
        <v>0</v>
      </c>
      <c r="S3452" s="66">
        <f>SUM(S3453:S3454)</f>
        <v>0</v>
      </c>
      <c r="T3452" s="66">
        <f t="shared" ref="T3452:X3452" si="2373">SUM(T3453:T3454)</f>
        <v>0</v>
      </c>
      <c r="U3452" s="66">
        <f t="shared" si="2373"/>
        <v>0</v>
      </c>
      <c r="V3452" s="66">
        <f t="shared" si="2373"/>
        <v>0</v>
      </c>
      <c r="W3452" s="66">
        <f t="shared" si="2373"/>
        <v>0</v>
      </c>
      <c r="X3452" s="66">
        <f t="shared" si="2373"/>
        <v>0</v>
      </c>
      <c r="Y3452" s="208">
        <f t="shared" si="2358"/>
        <v>0</v>
      </c>
    </row>
    <row r="3453" spans="1:25">
      <c r="A3453" s="23" t="s">
        <v>786</v>
      </c>
      <c r="B3453" s="23" t="s">
        <v>172</v>
      </c>
      <c r="C3453" s="23" t="s">
        <v>1329</v>
      </c>
      <c r="D3453" s="23" t="s">
        <v>1330</v>
      </c>
      <c r="E3453" s="22">
        <v>8213</v>
      </c>
      <c r="F3453" s="23"/>
      <c r="G3453" s="128" t="s">
        <v>3378</v>
      </c>
      <c r="H3453" s="32" t="s">
        <v>56</v>
      </c>
      <c r="I3453" s="44">
        <f t="shared" si="2339"/>
        <v>10000</v>
      </c>
      <c r="J3453" s="44">
        <v>0</v>
      </c>
      <c r="K3453" s="44">
        <f t="shared" si="2340"/>
        <v>10000</v>
      </c>
      <c r="L3453" s="44">
        <v>10000</v>
      </c>
      <c r="M3453" s="44">
        <v>0</v>
      </c>
      <c r="N3453" s="44">
        <v>0</v>
      </c>
      <c r="O3453" s="44">
        <v>0</v>
      </c>
      <c r="P3453" s="44">
        <v>0</v>
      </c>
      <c r="Q3453" s="44">
        <v>28510</v>
      </c>
      <c r="R3453" s="44">
        <v>0</v>
      </c>
      <c r="S3453" s="44">
        <v>0</v>
      </c>
      <c r="T3453" s="44">
        <f t="shared" si="2361"/>
        <v>0</v>
      </c>
      <c r="U3453" s="44"/>
      <c r="V3453" s="44"/>
      <c r="W3453" s="44"/>
      <c r="X3453" s="44">
        <f t="shared" si="2362"/>
        <v>0</v>
      </c>
      <c r="Y3453" s="209">
        <f t="shared" si="2358"/>
        <v>0</v>
      </c>
    </row>
    <row r="3454" spans="1:25">
      <c r="A3454" s="23" t="s">
        <v>786</v>
      </c>
      <c r="B3454" s="23" t="s">
        <v>172</v>
      </c>
      <c r="C3454" s="23" t="s">
        <v>1329</v>
      </c>
      <c r="D3454" s="23" t="s">
        <v>1330</v>
      </c>
      <c r="E3454" s="22">
        <v>8216</v>
      </c>
      <c r="F3454" s="23"/>
      <c r="G3454" s="128" t="s">
        <v>3378</v>
      </c>
      <c r="H3454" s="32" t="s">
        <v>59</v>
      </c>
      <c r="I3454" s="44">
        <f t="shared" si="2339"/>
        <v>10000</v>
      </c>
      <c r="J3454" s="44">
        <v>0</v>
      </c>
      <c r="K3454" s="44">
        <f t="shared" si="2340"/>
        <v>10000</v>
      </c>
      <c r="L3454" s="44">
        <v>10000</v>
      </c>
      <c r="M3454" s="44">
        <v>0</v>
      </c>
      <c r="N3454" s="44">
        <v>0</v>
      </c>
      <c r="O3454" s="44">
        <v>0</v>
      </c>
      <c r="P3454" s="44">
        <v>0</v>
      </c>
      <c r="Q3454" s="44">
        <v>10000</v>
      </c>
      <c r="R3454" s="44">
        <v>0</v>
      </c>
      <c r="S3454" s="44">
        <v>0</v>
      </c>
      <c r="T3454" s="44">
        <f t="shared" si="2361"/>
        <v>0</v>
      </c>
      <c r="U3454" s="44"/>
      <c r="V3454" s="44"/>
      <c r="W3454" s="44"/>
      <c r="X3454" s="44">
        <f t="shared" si="2362"/>
        <v>0</v>
      </c>
      <c r="Y3454" s="209">
        <f t="shared" si="2358"/>
        <v>0</v>
      </c>
    </row>
    <row r="3455" spans="1:25">
      <c r="A3455" s="32" t="s">
        <v>0</v>
      </c>
      <c r="B3455" s="32" t="s">
        <v>0</v>
      </c>
      <c r="C3455" s="32" t="s">
        <v>0</v>
      </c>
      <c r="D3455" s="32" t="s">
        <v>0</v>
      </c>
      <c r="E3455" s="32" t="s">
        <v>0</v>
      </c>
      <c r="F3455" s="32" t="s">
        <v>0</v>
      </c>
      <c r="G3455" s="154" t="s">
        <v>0</v>
      </c>
      <c r="H3455" s="30" t="s">
        <v>1339</v>
      </c>
      <c r="I3455" s="31">
        <f t="shared" si="2339"/>
        <v>1545166</v>
      </c>
      <c r="J3455" s="31">
        <f t="shared" ref="J3455:P3455" si="2374">SUM(J3425,J3448,J3451)</f>
        <v>1511666</v>
      </c>
      <c r="K3455" s="31">
        <f t="shared" si="2340"/>
        <v>33500</v>
      </c>
      <c r="L3455" s="31">
        <f t="shared" si="2374"/>
        <v>33500</v>
      </c>
      <c r="M3455" s="31">
        <f t="shared" si="2374"/>
        <v>0</v>
      </c>
      <c r="N3455" s="31">
        <f t="shared" si="2374"/>
        <v>0</v>
      </c>
      <c r="O3455" s="31">
        <f t="shared" si="2374"/>
        <v>0</v>
      </c>
      <c r="P3455" s="31">
        <f t="shared" si="2374"/>
        <v>0</v>
      </c>
      <c r="Q3455" s="31">
        <f>SUM(Q3425,Q3448,Q3451)</f>
        <v>1654898</v>
      </c>
      <c r="R3455" s="31">
        <f>SUM(R3425,R3448,R3451)</f>
        <v>1585791</v>
      </c>
      <c r="S3455" s="31">
        <f>SUM(S3425,S3448,S3451)</f>
        <v>1308636</v>
      </c>
      <c r="T3455" s="31">
        <f t="shared" ref="T3455:X3455" si="2375">SUM(T3425,T3448,T3451)</f>
        <v>277055</v>
      </c>
      <c r="U3455" s="31">
        <f t="shared" si="2375"/>
        <v>115646</v>
      </c>
      <c r="V3455" s="31">
        <f t="shared" si="2375"/>
        <v>113700</v>
      </c>
      <c r="W3455" s="31">
        <f t="shared" si="2375"/>
        <v>47709</v>
      </c>
      <c r="X3455" s="31">
        <f t="shared" si="2375"/>
        <v>1585691</v>
      </c>
      <c r="Y3455" s="220">
        <f t="shared" si="2358"/>
        <v>99.99369399876781</v>
      </c>
    </row>
    <row r="3456" spans="1:25" ht="15" thickBot="1">
      <c r="A3456" s="32" t="s">
        <v>0</v>
      </c>
      <c r="B3456" s="32" t="s">
        <v>0</v>
      </c>
      <c r="C3456" s="32" t="s">
        <v>0</v>
      </c>
      <c r="D3456" s="32" t="s">
        <v>0</v>
      </c>
      <c r="E3456" s="32" t="s">
        <v>0</v>
      </c>
      <c r="F3456" s="32" t="s">
        <v>0</v>
      </c>
      <c r="G3456" s="154" t="s">
        <v>0</v>
      </c>
      <c r="H3456" s="21" t="s">
        <v>170</v>
      </c>
      <c r="I3456" s="66">
        <f t="shared" si="2339"/>
        <v>48</v>
      </c>
      <c r="J3456" s="66">
        <v>48</v>
      </c>
      <c r="K3456" s="66">
        <f t="shared" si="2340"/>
        <v>0</v>
      </c>
      <c r="L3456" s="66" t="s">
        <v>0</v>
      </c>
      <c r="M3456" s="66" t="s">
        <v>0</v>
      </c>
      <c r="N3456" s="66" t="s">
        <v>0</v>
      </c>
      <c r="O3456" s="66" t="s">
        <v>0</v>
      </c>
      <c r="P3456" s="66" t="s">
        <v>0</v>
      </c>
      <c r="Q3456" s="66">
        <v>0</v>
      </c>
      <c r="R3456" s="66"/>
      <c r="S3456" s="66"/>
      <c r="T3456" s="66"/>
      <c r="U3456" s="66"/>
      <c r="V3456" s="66"/>
      <c r="W3456" s="66"/>
      <c r="X3456" s="66"/>
      <c r="Y3456" s="208">
        <v>0</v>
      </c>
    </row>
    <row r="3457" spans="1:25" ht="41.4" thickBot="1">
      <c r="A3457" s="252" t="s">
        <v>0</v>
      </c>
      <c r="B3457" s="252" t="s">
        <v>0</v>
      </c>
      <c r="C3457" s="252" t="s">
        <v>0</v>
      </c>
      <c r="D3457" s="252" t="s">
        <v>0</v>
      </c>
      <c r="E3457" s="252" t="s">
        <v>0</v>
      </c>
      <c r="F3457" s="252" t="s">
        <v>0</v>
      </c>
      <c r="G3457" s="258" t="s">
        <v>0</v>
      </c>
      <c r="H3457" s="24" t="s">
        <v>72</v>
      </c>
      <c r="I3457" s="1" t="s">
        <v>3093</v>
      </c>
      <c r="J3457" s="1" t="s">
        <v>3130</v>
      </c>
      <c r="K3457" s="1" t="s">
        <v>3</v>
      </c>
      <c r="L3457" s="1" t="s">
        <v>4</v>
      </c>
      <c r="M3457" s="1" t="s">
        <v>5</v>
      </c>
      <c r="N3457" s="1" t="s">
        <v>6</v>
      </c>
      <c r="O3457" s="1" t="s">
        <v>7</v>
      </c>
      <c r="P3457" s="1" t="s">
        <v>8</v>
      </c>
      <c r="Q3457" s="1" t="s">
        <v>3344</v>
      </c>
      <c r="R3457" s="1" t="s">
        <v>3427</v>
      </c>
      <c r="S3457" s="1" t="s">
        <v>3447</v>
      </c>
      <c r="T3457" s="1" t="s">
        <v>3448</v>
      </c>
      <c r="U3457" s="1" t="s">
        <v>3452</v>
      </c>
      <c r="V3457" s="1" t="s">
        <v>3449</v>
      </c>
      <c r="W3457" s="1" t="s">
        <v>3450</v>
      </c>
      <c r="X3457" s="1" t="s">
        <v>3451</v>
      </c>
      <c r="Y3457" s="216" t="s">
        <v>3385</v>
      </c>
    </row>
    <row r="3458" spans="1:25">
      <c r="A3458" s="253"/>
      <c r="B3458" s="253"/>
      <c r="C3458" s="253"/>
      <c r="D3458" s="253"/>
      <c r="E3458" s="253"/>
      <c r="F3458" s="253"/>
      <c r="G3458" s="259"/>
      <c r="H3458" s="33" t="s">
        <v>0</v>
      </c>
      <c r="I3458" s="45">
        <v>1</v>
      </c>
      <c r="J3458" s="45">
        <v>3</v>
      </c>
      <c r="K3458" s="45" t="s">
        <v>9</v>
      </c>
      <c r="L3458" s="45">
        <v>5</v>
      </c>
      <c r="M3458" s="45">
        <v>6</v>
      </c>
      <c r="N3458" s="45">
        <v>7</v>
      </c>
      <c r="O3458" s="45">
        <v>8</v>
      </c>
      <c r="P3458" s="45">
        <v>9</v>
      </c>
      <c r="Q3458" s="45">
        <v>1</v>
      </c>
      <c r="R3458" s="45">
        <v>2</v>
      </c>
      <c r="S3458" s="45">
        <v>3</v>
      </c>
      <c r="T3458" s="45" t="s">
        <v>3453</v>
      </c>
      <c r="U3458" s="45">
        <v>5</v>
      </c>
      <c r="V3458" s="45">
        <v>6</v>
      </c>
      <c r="W3458" s="45">
        <v>7</v>
      </c>
      <c r="X3458" s="45" t="s">
        <v>3454</v>
      </c>
      <c r="Y3458" s="276">
        <v>9</v>
      </c>
    </row>
    <row r="3459" spans="1:25">
      <c r="A3459" s="253"/>
      <c r="B3459" s="253"/>
      <c r="C3459" s="253"/>
      <c r="D3459" s="253"/>
      <c r="E3459" s="253"/>
      <c r="F3459" s="253"/>
      <c r="G3459" s="259"/>
      <c r="H3459" s="34" t="s">
        <v>108</v>
      </c>
      <c r="I3459" s="35">
        <f t="shared" ref="I3459:I3522" si="2376">SUM(J3459,K3459,O3459,P3459)</f>
        <v>1545166</v>
      </c>
      <c r="J3459" s="35">
        <f t="shared" ref="J3459:P3459" si="2377">SUM(J3455)</f>
        <v>1511666</v>
      </c>
      <c r="K3459" s="35">
        <f t="shared" ref="K3459:K3522" si="2378">SUM(L3459,M3459,N3459)</f>
        <v>33500</v>
      </c>
      <c r="L3459" s="35">
        <f t="shared" si="2377"/>
        <v>33500</v>
      </c>
      <c r="M3459" s="35">
        <f t="shared" si="2377"/>
        <v>0</v>
      </c>
      <c r="N3459" s="35">
        <f t="shared" si="2377"/>
        <v>0</v>
      </c>
      <c r="O3459" s="35">
        <f t="shared" si="2377"/>
        <v>0</v>
      </c>
      <c r="P3459" s="35">
        <f t="shared" si="2377"/>
        <v>0</v>
      </c>
      <c r="Q3459" s="35">
        <f>SUM(Q3455)</f>
        <v>1654898</v>
      </c>
      <c r="R3459" s="35">
        <f>SUM(R3455)</f>
        <v>1585791</v>
      </c>
      <c r="S3459" s="35">
        <f>SUM(S3455)</f>
        <v>1308636</v>
      </c>
      <c r="T3459" s="35">
        <f t="shared" ref="T3459:X3459" si="2379">SUM(T3455)</f>
        <v>277055</v>
      </c>
      <c r="U3459" s="35">
        <f t="shared" si="2379"/>
        <v>115646</v>
      </c>
      <c r="V3459" s="35">
        <f t="shared" si="2379"/>
        <v>113700</v>
      </c>
      <c r="W3459" s="35">
        <f t="shared" si="2379"/>
        <v>47709</v>
      </c>
      <c r="X3459" s="35">
        <f t="shared" si="2379"/>
        <v>1585691</v>
      </c>
      <c r="Y3459" s="218">
        <f t="shared" ref="Y3459:Y3460" si="2380">IF(R3459=0,0,(X3459/R3459)*100)</f>
        <v>99.99369399876781</v>
      </c>
    </row>
    <row r="3460" spans="1:25">
      <c r="A3460" s="253"/>
      <c r="B3460" s="253"/>
      <c r="C3460" s="253"/>
      <c r="D3460" s="253"/>
      <c r="E3460" s="253"/>
      <c r="F3460" s="253"/>
      <c r="G3460" s="259"/>
      <c r="H3460" s="36" t="s">
        <v>69</v>
      </c>
      <c r="I3460" s="35">
        <f t="shared" si="2376"/>
        <v>1545166</v>
      </c>
      <c r="J3460" s="35">
        <f t="shared" ref="J3460:P3460" si="2381">SUM(J3459)</f>
        <v>1511666</v>
      </c>
      <c r="K3460" s="35">
        <f t="shared" si="2378"/>
        <v>33500</v>
      </c>
      <c r="L3460" s="35">
        <f t="shared" si="2381"/>
        <v>33500</v>
      </c>
      <c r="M3460" s="35">
        <f t="shared" si="2381"/>
        <v>0</v>
      </c>
      <c r="N3460" s="35">
        <f t="shared" si="2381"/>
        <v>0</v>
      </c>
      <c r="O3460" s="35">
        <f t="shared" si="2381"/>
        <v>0</v>
      </c>
      <c r="P3460" s="35">
        <f t="shared" si="2381"/>
        <v>0</v>
      </c>
      <c r="Q3460" s="35">
        <f>SUM(Q3459)</f>
        <v>1654898</v>
      </c>
      <c r="R3460" s="35">
        <f>SUM(R3459)</f>
        <v>1585791</v>
      </c>
      <c r="S3460" s="35">
        <f>SUM(S3459)</f>
        <v>1308636</v>
      </c>
      <c r="T3460" s="35">
        <f t="shared" ref="T3460:X3460" si="2382">SUM(T3459)</f>
        <v>277055</v>
      </c>
      <c r="U3460" s="35">
        <f t="shared" si="2382"/>
        <v>115646</v>
      </c>
      <c r="V3460" s="35">
        <f t="shared" si="2382"/>
        <v>113700</v>
      </c>
      <c r="W3460" s="35">
        <f t="shared" si="2382"/>
        <v>47709</v>
      </c>
      <c r="X3460" s="35">
        <f t="shared" si="2382"/>
        <v>1585691</v>
      </c>
      <c r="Y3460" s="218">
        <f t="shared" si="2380"/>
        <v>99.99369399876781</v>
      </c>
    </row>
    <row r="3461" spans="1:25" ht="15" thickBot="1">
      <c r="A3461" s="254"/>
      <c r="B3461" s="254"/>
      <c r="C3461" s="254"/>
      <c r="D3461" s="254"/>
      <c r="E3461" s="254"/>
      <c r="F3461" s="254"/>
      <c r="G3461" s="260"/>
    </row>
    <row r="3462" spans="1:25" ht="41.4" thickBot="1">
      <c r="A3462" s="24" t="s">
        <v>123</v>
      </c>
      <c r="B3462" s="24" t="s">
        <v>124</v>
      </c>
      <c r="C3462" s="24" t="s">
        <v>125</v>
      </c>
      <c r="D3462" s="25" t="s">
        <v>0</v>
      </c>
      <c r="E3462" s="24" t="s">
        <v>126</v>
      </c>
      <c r="F3462" s="24" t="s">
        <v>127</v>
      </c>
      <c r="G3462" s="151" t="s">
        <v>128</v>
      </c>
      <c r="H3462" s="24" t="s">
        <v>1</v>
      </c>
      <c r="I3462" s="1" t="s">
        <v>3093</v>
      </c>
      <c r="J3462" s="1" t="s">
        <v>3130</v>
      </c>
      <c r="K3462" s="1" t="s">
        <v>3</v>
      </c>
      <c r="L3462" s="1" t="s">
        <v>4</v>
      </c>
      <c r="M3462" s="1" t="s">
        <v>5</v>
      </c>
      <c r="N3462" s="1" t="s">
        <v>6</v>
      </c>
      <c r="O3462" s="1" t="s">
        <v>7</v>
      </c>
      <c r="P3462" s="1" t="s">
        <v>8</v>
      </c>
      <c r="Q3462" s="1" t="s">
        <v>3344</v>
      </c>
      <c r="R3462" s="1" t="s">
        <v>3427</v>
      </c>
      <c r="S3462" s="1" t="s">
        <v>3447</v>
      </c>
      <c r="T3462" s="1" t="s">
        <v>3448</v>
      </c>
      <c r="U3462" s="1" t="s">
        <v>3452</v>
      </c>
      <c r="V3462" s="1" t="s">
        <v>3449</v>
      </c>
      <c r="W3462" s="1" t="s">
        <v>3450</v>
      </c>
      <c r="X3462" s="1" t="s">
        <v>3451</v>
      </c>
      <c r="Y3462" s="216" t="s">
        <v>3385</v>
      </c>
    </row>
    <row r="3463" spans="1:25">
      <c r="A3463" s="26" t="s">
        <v>0</v>
      </c>
      <c r="B3463" s="26" t="s">
        <v>0</v>
      </c>
      <c r="C3463" s="26" t="s">
        <v>0</v>
      </c>
      <c r="D3463" s="27" t="s">
        <v>0</v>
      </c>
      <c r="E3463" s="27" t="s">
        <v>0</v>
      </c>
      <c r="F3463" s="28" t="s">
        <v>0</v>
      </c>
      <c r="G3463" s="152" t="s">
        <v>0</v>
      </c>
      <c r="H3463" s="29" t="s">
        <v>0</v>
      </c>
      <c r="I3463" s="45">
        <v>1</v>
      </c>
      <c r="J3463" s="45">
        <v>3</v>
      </c>
      <c r="K3463" s="45" t="s">
        <v>9</v>
      </c>
      <c r="L3463" s="45">
        <v>5</v>
      </c>
      <c r="M3463" s="45">
        <v>6</v>
      </c>
      <c r="N3463" s="45">
        <v>7</v>
      </c>
      <c r="O3463" s="45">
        <v>8</v>
      </c>
      <c r="P3463" s="45">
        <v>9</v>
      </c>
      <c r="Q3463" s="45">
        <v>1</v>
      </c>
      <c r="R3463" s="45">
        <v>2</v>
      </c>
      <c r="S3463" s="45">
        <v>3</v>
      </c>
      <c r="T3463" s="45" t="s">
        <v>3453</v>
      </c>
      <c r="U3463" s="45">
        <v>5</v>
      </c>
      <c r="V3463" s="45">
        <v>6</v>
      </c>
      <c r="W3463" s="45">
        <v>7</v>
      </c>
      <c r="X3463" s="45" t="s">
        <v>3454</v>
      </c>
      <c r="Y3463" s="276">
        <v>9</v>
      </c>
    </row>
    <row r="3464" spans="1:25">
      <c r="A3464" s="133" t="s">
        <v>786</v>
      </c>
      <c r="B3464" s="133" t="s">
        <v>172</v>
      </c>
      <c r="C3464" s="109" t="s">
        <v>1340</v>
      </c>
      <c r="D3464" s="109" t="s">
        <v>1341</v>
      </c>
      <c r="E3464" s="98" t="s">
        <v>0</v>
      </c>
      <c r="F3464" s="98" t="s">
        <v>0</v>
      </c>
      <c r="G3464" s="153" t="s">
        <v>0</v>
      </c>
      <c r="H3464" s="98" t="s">
        <v>1342</v>
      </c>
      <c r="I3464" s="110"/>
      <c r="J3464" s="110"/>
      <c r="K3464" s="110"/>
      <c r="L3464" s="110" t="s">
        <v>0</v>
      </c>
      <c r="M3464" s="110" t="s">
        <v>0</v>
      </c>
      <c r="N3464" s="110" t="s">
        <v>0</v>
      </c>
      <c r="O3464" s="110" t="s">
        <v>0</v>
      </c>
      <c r="P3464" s="110" t="s">
        <v>0</v>
      </c>
      <c r="Q3464" s="110"/>
      <c r="R3464" s="110"/>
      <c r="S3464" s="110"/>
      <c r="T3464" s="110" t="s">
        <v>0</v>
      </c>
      <c r="U3464" s="110" t="s">
        <v>0</v>
      </c>
      <c r="V3464" s="110" t="s">
        <v>0</v>
      </c>
      <c r="W3464" s="110" t="s">
        <v>0</v>
      </c>
      <c r="X3464" s="110" t="s">
        <v>0</v>
      </c>
      <c r="Y3464" s="217"/>
    </row>
    <row r="3465" spans="1:25" ht="20.399999999999999">
      <c r="A3465" s="20" t="s">
        <v>0</v>
      </c>
      <c r="B3465" s="20" t="s">
        <v>0</v>
      </c>
      <c r="C3465" s="20" t="s">
        <v>0</v>
      </c>
      <c r="D3465" s="21" t="s">
        <v>0</v>
      </c>
      <c r="E3465" s="21" t="s">
        <v>0</v>
      </c>
      <c r="F3465" s="21" t="s">
        <v>0</v>
      </c>
      <c r="G3465" s="150" t="s">
        <v>0</v>
      </c>
      <c r="H3465" s="30" t="s">
        <v>33</v>
      </c>
      <c r="I3465" s="31">
        <f t="shared" si="2376"/>
        <v>1513144</v>
      </c>
      <c r="J3465" s="31">
        <f t="shared" ref="J3465:P3465" si="2383">SUM(J3466,J3474,J3476)</f>
        <v>1462444</v>
      </c>
      <c r="K3465" s="31">
        <f t="shared" si="2378"/>
        <v>50700</v>
      </c>
      <c r="L3465" s="31">
        <f t="shared" si="2383"/>
        <v>50700</v>
      </c>
      <c r="M3465" s="31">
        <f t="shared" si="2383"/>
        <v>0</v>
      </c>
      <c r="N3465" s="31">
        <f t="shared" si="2383"/>
        <v>0</v>
      </c>
      <c r="O3465" s="31">
        <f t="shared" si="2383"/>
        <v>0</v>
      </c>
      <c r="P3465" s="31">
        <f t="shared" si="2383"/>
        <v>0</v>
      </c>
      <c r="Q3465" s="31">
        <f>SUM(Q3466,Q3474,Q3476)</f>
        <v>1623944</v>
      </c>
      <c r="R3465" s="31">
        <f>SUM(R3466,R3474,R3476)</f>
        <v>1552946</v>
      </c>
      <c r="S3465" s="31">
        <f>SUM(S3466,S3474,S3476)</f>
        <v>1263677</v>
      </c>
      <c r="T3465" s="31">
        <f t="shared" ref="T3465:X3465" si="2384">SUM(T3466,T3474,T3476)</f>
        <v>289266</v>
      </c>
      <c r="U3465" s="31">
        <f t="shared" si="2384"/>
        <v>131761</v>
      </c>
      <c r="V3465" s="31">
        <f t="shared" si="2384"/>
        <v>114641</v>
      </c>
      <c r="W3465" s="31">
        <f t="shared" si="2384"/>
        <v>42864</v>
      </c>
      <c r="X3465" s="31">
        <f t="shared" si="2384"/>
        <v>1552943</v>
      </c>
      <c r="Y3465" s="220">
        <f t="shared" ref="Y3465:Y3494" si="2385">IF(R3465=0,0,(X3465/R3465)*100)</f>
        <v>99.999806818781849</v>
      </c>
    </row>
    <row r="3466" spans="1:25">
      <c r="A3466" s="23" t="s">
        <v>786</v>
      </c>
      <c r="B3466" s="23" t="s">
        <v>172</v>
      </c>
      <c r="C3466" s="23" t="s">
        <v>1340</v>
      </c>
      <c r="D3466" s="23" t="s">
        <v>1341</v>
      </c>
      <c r="E3466" s="21" t="s">
        <v>132</v>
      </c>
      <c r="F3466" s="21" t="s">
        <v>0</v>
      </c>
      <c r="G3466" s="150" t="s">
        <v>0</v>
      </c>
      <c r="H3466" s="21" t="s">
        <v>11</v>
      </c>
      <c r="I3466" s="66">
        <f t="shared" si="2376"/>
        <v>1202021</v>
      </c>
      <c r="J3466" s="66">
        <f t="shared" ref="J3466:P3466" si="2386">SUM(J3467,J3468)</f>
        <v>1190821</v>
      </c>
      <c r="K3466" s="66">
        <f t="shared" si="2378"/>
        <v>11200</v>
      </c>
      <c r="L3466" s="66">
        <f t="shared" si="2386"/>
        <v>11200</v>
      </c>
      <c r="M3466" s="66">
        <f t="shared" si="2386"/>
        <v>0</v>
      </c>
      <c r="N3466" s="66">
        <f t="shared" si="2386"/>
        <v>0</v>
      </c>
      <c r="O3466" s="66">
        <f t="shared" si="2386"/>
        <v>0</v>
      </c>
      <c r="P3466" s="66">
        <f t="shared" si="2386"/>
        <v>0</v>
      </c>
      <c r="Q3466" s="66">
        <f>SUM(Q3467,Q3468)</f>
        <v>1275992</v>
      </c>
      <c r="R3466" s="66">
        <f>SUM(R3467,R3468)</f>
        <v>1264792</v>
      </c>
      <c r="S3466" s="66">
        <f>SUM(S3467,S3468)</f>
        <v>1023671</v>
      </c>
      <c r="T3466" s="66">
        <f t="shared" ref="T3466:X3466" si="2387">SUM(T3467,T3468)</f>
        <v>241121</v>
      </c>
      <c r="U3466" s="66">
        <f t="shared" si="2387"/>
        <v>110746</v>
      </c>
      <c r="V3466" s="66">
        <f t="shared" si="2387"/>
        <v>96000</v>
      </c>
      <c r="W3466" s="66">
        <f t="shared" si="2387"/>
        <v>34375</v>
      </c>
      <c r="X3466" s="66">
        <f t="shared" si="2387"/>
        <v>1264792</v>
      </c>
      <c r="Y3466" s="208">
        <f t="shared" si="2385"/>
        <v>100</v>
      </c>
    </row>
    <row r="3467" spans="1:25">
      <c r="A3467" s="23" t="s">
        <v>786</v>
      </c>
      <c r="B3467" s="23" t="s">
        <v>172</v>
      </c>
      <c r="C3467" s="23" t="s">
        <v>1340</v>
      </c>
      <c r="D3467" s="23" t="s">
        <v>1341</v>
      </c>
      <c r="E3467" s="22">
        <v>6111</v>
      </c>
      <c r="F3467" s="23"/>
      <c r="G3467" s="128" t="s">
        <v>3378</v>
      </c>
      <c r="H3467" s="32" t="s">
        <v>12</v>
      </c>
      <c r="I3467" s="44">
        <f t="shared" si="2376"/>
        <v>1051121</v>
      </c>
      <c r="J3467" s="44">
        <v>1041121</v>
      </c>
      <c r="K3467" s="44">
        <f t="shared" si="2378"/>
        <v>10000</v>
      </c>
      <c r="L3467" s="44">
        <v>10000</v>
      </c>
      <c r="M3467" s="44">
        <v>0</v>
      </c>
      <c r="N3467" s="44">
        <v>0</v>
      </c>
      <c r="O3467" s="44">
        <v>0</v>
      </c>
      <c r="P3467" s="44">
        <v>0</v>
      </c>
      <c r="Q3467" s="44">
        <v>1122621</v>
      </c>
      <c r="R3467" s="44">
        <v>1112621</v>
      </c>
      <c r="S3467" s="44">
        <v>897600</v>
      </c>
      <c r="T3467" s="44">
        <f t="shared" ref="T3467:T3493" si="2388">U3467+V3467+W3467</f>
        <v>215021</v>
      </c>
      <c r="U3467" s="44">
        <v>97646</v>
      </c>
      <c r="V3467" s="44">
        <v>96000</v>
      </c>
      <c r="W3467" s="44">
        <v>21375</v>
      </c>
      <c r="X3467" s="44">
        <f t="shared" ref="X3467:X3493" si="2389">S3467+T3467</f>
        <v>1112621</v>
      </c>
      <c r="Y3467" s="209">
        <f t="shared" si="2385"/>
        <v>100</v>
      </c>
    </row>
    <row r="3468" spans="1:25">
      <c r="A3468" s="20" t="s">
        <v>786</v>
      </c>
      <c r="B3468" s="20" t="s">
        <v>172</v>
      </c>
      <c r="C3468" s="20" t="s">
        <v>1340</v>
      </c>
      <c r="D3468" s="20" t="s">
        <v>1341</v>
      </c>
      <c r="E3468" s="20" t="s">
        <v>134</v>
      </c>
      <c r="F3468" s="23" t="s">
        <v>0</v>
      </c>
      <c r="G3468" s="154" t="s">
        <v>0</v>
      </c>
      <c r="H3468" s="21" t="s">
        <v>13</v>
      </c>
      <c r="I3468" s="66">
        <f t="shared" si="2376"/>
        <v>150900</v>
      </c>
      <c r="J3468" s="66">
        <f t="shared" ref="J3468:P3468" si="2390">SUM(J3469:J3473)</f>
        <v>149700</v>
      </c>
      <c r="K3468" s="66">
        <f t="shared" si="2378"/>
        <v>1200</v>
      </c>
      <c r="L3468" s="66">
        <f t="shared" si="2390"/>
        <v>1200</v>
      </c>
      <c r="M3468" s="66">
        <f t="shared" si="2390"/>
        <v>0</v>
      </c>
      <c r="N3468" s="66">
        <f t="shared" si="2390"/>
        <v>0</v>
      </c>
      <c r="O3468" s="66">
        <f t="shared" si="2390"/>
        <v>0</v>
      </c>
      <c r="P3468" s="66">
        <f t="shared" si="2390"/>
        <v>0</v>
      </c>
      <c r="Q3468" s="66">
        <f>SUM(Q3469:Q3473)</f>
        <v>153371</v>
      </c>
      <c r="R3468" s="66">
        <f>SUM(R3469:R3473)</f>
        <v>152171</v>
      </c>
      <c r="S3468" s="66">
        <f>SUM(S3469:S3473)</f>
        <v>126071</v>
      </c>
      <c r="T3468" s="66">
        <f t="shared" ref="T3468:X3468" si="2391">SUM(T3469:T3473)</f>
        <v>26100</v>
      </c>
      <c r="U3468" s="66">
        <f t="shared" si="2391"/>
        <v>13100</v>
      </c>
      <c r="V3468" s="66">
        <f t="shared" si="2391"/>
        <v>0</v>
      </c>
      <c r="W3468" s="66">
        <f t="shared" si="2391"/>
        <v>13000</v>
      </c>
      <c r="X3468" s="66">
        <f t="shared" si="2391"/>
        <v>152171</v>
      </c>
      <c r="Y3468" s="208">
        <f t="shared" si="2385"/>
        <v>100</v>
      </c>
    </row>
    <row r="3469" spans="1:25">
      <c r="A3469" s="23" t="s">
        <v>786</v>
      </c>
      <c r="B3469" s="23" t="s">
        <v>172</v>
      </c>
      <c r="C3469" s="23" t="s">
        <v>1340</v>
      </c>
      <c r="D3469" s="23" t="s">
        <v>1341</v>
      </c>
      <c r="E3469" s="22">
        <v>6112</v>
      </c>
      <c r="F3469" s="23" t="s">
        <v>1343</v>
      </c>
      <c r="G3469" s="128" t="s">
        <v>3378</v>
      </c>
      <c r="H3469" s="32" t="s">
        <v>16</v>
      </c>
      <c r="I3469" s="44">
        <f t="shared" si="2376"/>
        <v>19800</v>
      </c>
      <c r="J3469" s="44">
        <v>19800</v>
      </c>
      <c r="K3469" s="44">
        <f t="shared" si="2378"/>
        <v>0</v>
      </c>
      <c r="L3469" s="44">
        <v>0</v>
      </c>
      <c r="M3469" s="44">
        <v>0</v>
      </c>
      <c r="N3469" s="44">
        <v>0</v>
      </c>
      <c r="O3469" s="44">
        <v>0</v>
      </c>
      <c r="P3469" s="44">
        <v>0</v>
      </c>
      <c r="Q3469" s="44">
        <v>19800</v>
      </c>
      <c r="R3469" s="44">
        <v>19800</v>
      </c>
      <c r="S3469" s="44">
        <v>19800</v>
      </c>
      <c r="T3469" s="44">
        <f t="shared" si="2388"/>
        <v>0</v>
      </c>
      <c r="U3469" s="44"/>
      <c r="V3469" s="44"/>
      <c r="W3469" s="44"/>
      <c r="X3469" s="44">
        <f t="shared" si="2389"/>
        <v>19800</v>
      </c>
      <c r="Y3469" s="209">
        <f t="shared" si="2385"/>
        <v>100</v>
      </c>
    </row>
    <row r="3470" spans="1:25">
      <c r="A3470" s="23" t="s">
        <v>786</v>
      </c>
      <c r="B3470" s="23" t="s">
        <v>172</v>
      </c>
      <c r="C3470" s="23" t="s">
        <v>1340</v>
      </c>
      <c r="D3470" s="23" t="s">
        <v>1341</v>
      </c>
      <c r="E3470" s="22">
        <v>6112</v>
      </c>
      <c r="F3470" s="23" t="s">
        <v>1344</v>
      </c>
      <c r="G3470" s="128" t="s">
        <v>3378</v>
      </c>
      <c r="H3470" s="32" t="s">
        <v>19</v>
      </c>
      <c r="I3470" s="44">
        <f t="shared" si="2376"/>
        <v>80000</v>
      </c>
      <c r="J3470" s="44">
        <v>79200</v>
      </c>
      <c r="K3470" s="44">
        <f t="shared" si="2378"/>
        <v>800</v>
      </c>
      <c r="L3470" s="44">
        <v>800</v>
      </c>
      <c r="M3470" s="44">
        <v>0</v>
      </c>
      <c r="N3470" s="44">
        <v>0</v>
      </c>
      <c r="O3470" s="44">
        <v>0</v>
      </c>
      <c r="P3470" s="44">
        <v>0</v>
      </c>
      <c r="Q3470" s="44">
        <v>80000</v>
      </c>
      <c r="R3470" s="44">
        <v>79200</v>
      </c>
      <c r="S3470" s="44">
        <v>79200</v>
      </c>
      <c r="T3470" s="44">
        <f t="shared" si="2388"/>
        <v>0</v>
      </c>
      <c r="U3470" s="44"/>
      <c r="V3470" s="44"/>
      <c r="W3470" s="44"/>
      <c r="X3470" s="44">
        <f t="shared" si="2389"/>
        <v>79200</v>
      </c>
      <c r="Y3470" s="209">
        <f t="shared" si="2385"/>
        <v>100</v>
      </c>
    </row>
    <row r="3471" spans="1:25">
      <c r="A3471" s="23" t="s">
        <v>786</v>
      </c>
      <c r="B3471" s="23" t="s">
        <v>172</v>
      </c>
      <c r="C3471" s="23" t="s">
        <v>1340</v>
      </c>
      <c r="D3471" s="23" t="s">
        <v>1341</v>
      </c>
      <c r="E3471" s="22">
        <v>6112</v>
      </c>
      <c r="F3471" s="23" t="s">
        <v>1345</v>
      </c>
      <c r="G3471" s="128" t="s">
        <v>3378</v>
      </c>
      <c r="H3471" s="32" t="s">
        <v>17</v>
      </c>
      <c r="I3471" s="44">
        <f t="shared" si="2376"/>
        <v>19700</v>
      </c>
      <c r="J3471" s="44">
        <v>19300</v>
      </c>
      <c r="K3471" s="44">
        <f t="shared" si="2378"/>
        <v>400</v>
      </c>
      <c r="L3471" s="44">
        <v>400</v>
      </c>
      <c r="M3471" s="44">
        <v>0</v>
      </c>
      <c r="N3471" s="44">
        <v>0</v>
      </c>
      <c r="O3471" s="44">
        <v>0</v>
      </c>
      <c r="P3471" s="44">
        <v>0</v>
      </c>
      <c r="Q3471" s="44">
        <v>22171</v>
      </c>
      <c r="R3471" s="44">
        <v>21771</v>
      </c>
      <c r="S3471" s="44">
        <v>21771</v>
      </c>
      <c r="T3471" s="44">
        <f t="shared" si="2388"/>
        <v>0</v>
      </c>
      <c r="U3471" s="44"/>
      <c r="V3471" s="44"/>
      <c r="W3471" s="44"/>
      <c r="X3471" s="44">
        <f t="shared" si="2389"/>
        <v>21771</v>
      </c>
      <c r="Y3471" s="209">
        <f t="shared" si="2385"/>
        <v>100</v>
      </c>
    </row>
    <row r="3472" spans="1:25">
      <c r="A3472" s="23" t="s">
        <v>786</v>
      </c>
      <c r="B3472" s="23" t="s">
        <v>172</v>
      </c>
      <c r="C3472" s="23" t="s">
        <v>1340</v>
      </c>
      <c r="D3472" s="23" t="s">
        <v>1341</v>
      </c>
      <c r="E3472" s="22">
        <v>6112</v>
      </c>
      <c r="F3472" s="23" t="s">
        <v>1346</v>
      </c>
      <c r="G3472" s="128" t="s">
        <v>3378</v>
      </c>
      <c r="H3472" s="32" t="s">
        <v>15</v>
      </c>
      <c r="I3472" s="44">
        <f t="shared" si="2376"/>
        <v>13000</v>
      </c>
      <c r="J3472" s="44">
        <v>13000</v>
      </c>
      <c r="K3472" s="44">
        <f t="shared" si="2378"/>
        <v>0</v>
      </c>
      <c r="L3472" s="44">
        <v>0</v>
      </c>
      <c r="M3472" s="44">
        <v>0</v>
      </c>
      <c r="N3472" s="44">
        <v>0</v>
      </c>
      <c r="O3472" s="44">
        <v>0</v>
      </c>
      <c r="P3472" s="44">
        <v>0</v>
      </c>
      <c r="Q3472" s="44">
        <v>13000</v>
      </c>
      <c r="R3472" s="44">
        <v>13000</v>
      </c>
      <c r="S3472" s="44">
        <v>0</v>
      </c>
      <c r="T3472" s="44">
        <f t="shared" si="2388"/>
        <v>13000</v>
      </c>
      <c r="U3472" s="44"/>
      <c r="V3472" s="44"/>
      <c r="W3472" s="44">
        <v>13000</v>
      </c>
      <c r="X3472" s="44">
        <f t="shared" si="2389"/>
        <v>13000</v>
      </c>
      <c r="Y3472" s="209">
        <f t="shared" si="2385"/>
        <v>100</v>
      </c>
    </row>
    <row r="3473" spans="1:25">
      <c r="A3473" s="23" t="s">
        <v>786</v>
      </c>
      <c r="B3473" s="23" t="s">
        <v>172</v>
      </c>
      <c r="C3473" s="23" t="s">
        <v>1340</v>
      </c>
      <c r="D3473" s="23" t="s">
        <v>1341</v>
      </c>
      <c r="E3473" s="22">
        <v>6112</v>
      </c>
      <c r="F3473" s="23" t="s">
        <v>1347</v>
      </c>
      <c r="G3473" s="128" t="s">
        <v>3378</v>
      </c>
      <c r="H3473" s="32" t="s">
        <v>18</v>
      </c>
      <c r="I3473" s="44">
        <f t="shared" si="2376"/>
        <v>18400</v>
      </c>
      <c r="J3473" s="44">
        <v>18400</v>
      </c>
      <c r="K3473" s="44">
        <f t="shared" si="2378"/>
        <v>0</v>
      </c>
      <c r="L3473" s="44">
        <v>0</v>
      </c>
      <c r="M3473" s="44">
        <v>0</v>
      </c>
      <c r="N3473" s="44">
        <v>0</v>
      </c>
      <c r="O3473" s="44">
        <v>0</v>
      </c>
      <c r="P3473" s="44">
        <v>0</v>
      </c>
      <c r="Q3473" s="44">
        <v>18400</v>
      </c>
      <c r="R3473" s="44">
        <v>18400</v>
      </c>
      <c r="S3473" s="44">
        <v>5300</v>
      </c>
      <c r="T3473" s="44">
        <f t="shared" si="2388"/>
        <v>13100</v>
      </c>
      <c r="U3473" s="44">
        <v>13100</v>
      </c>
      <c r="V3473" s="44"/>
      <c r="W3473" s="44"/>
      <c r="X3473" s="44">
        <f t="shared" si="2389"/>
        <v>18400</v>
      </c>
      <c r="Y3473" s="209">
        <f t="shared" si="2385"/>
        <v>100</v>
      </c>
    </row>
    <row r="3474" spans="1:25">
      <c r="A3474" s="23" t="s">
        <v>786</v>
      </c>
      <c r="B3474" s="23" t="s">
        <v>172</v>
      </c>
      <c r="C3474" s="23" t="s">
        <v>1340</v>
      </c>
      <c r="D3474" s="23" t="s">
        <v>1341</v>
      </c>
      <c r="E3474" s="21" t="s">
        <v>139</v>
      </c>
      <c r="F3474" s="21" t="s">
        <v>0</v>
      </c>
      <c r="G3474" s="150" t="s">
        <v>0</v>
      </c>
      <c r="H3474" s="21" t="s">
        <v>21</v>
      </c>
      <c r="I3474" s="66">
        <f t="shared" si="2376"/>
        <v>113523</v>
      </c>
      <c r="J3474" s="66">
        <f t="shared" ref="J3474:X3474" si="2392">SUM(J3475)</f>
        <v>112523</v>
      </c>
      <c r="K3474" s="66">
        <f t="shared" si="2378"/>
        <v>1000</v>
      </c>
      <c r="L3474" s="66">
        <f t="shared" si="2392"/>
        <v>1000</v>
      </c>
      <c r="M3474" s="66">
        <f t="shared" si="2392"/>
        <v>0</v>
      </c>
      <c r="N3474" s="66">
        <f t="shared" si="2392"/>
        <v>0</v>
      </c>
      <c r="O3474" s="66">
        <f t="shared" si="2392"/>
        <v>0</v>
      </c>
      <c r="P3474" s="66">
        <f t="shared" si="2392"/>
        <v>0</v>
      </c>
      <c r="Q3474" s="66">
        <f t="shared" si="2392"/>
        <v>121031</v>
      </c>
      <c r="R3474" s="66">
        <f t="shared" si="2392"/>
        <v>120031</v>
      </c>
      <c r="S3474" s="66">
        <f t="shared" si="2392"/>
        <v>97873</v>
      </c>
      <c r="T3474" s="66">
        <f t="shared" si="2392"/>
        <v>22155</v>
      </c>
      <c r="U3474" s="66">
        <f t="shared" si="2392"/>
        <v>12384</v>
      </c>
      <c r="V3474" s="66">
        <f t="shared" si="2392"/>
        <v>9771</v>
      </c>
      <c r="W3474" s="66">
        <f t="shared" si="2392"/>
        <v>0</v>
      </c>
      <c r="X3474" s="66">
        <f t="shared" si="2392"/>
        <v>120028</v>
      </c>
      <c r="Y3474" s="208">
        <f t="shared" si="2385"/>
        <v>99.997500645666534</v>
      </c>
    </row>
    <row r="3475" spans="1:25">
      <c r="A3475" s="23" t="s">
        <v>786</v>
      </c>
      <c r="B3475" s="23" t="s">
        <v>172</v>
      </c>
      <c r="C3475" s="23" t="s">
        <v>1340</v>
      </c>
      <c r="D3475" s="23" t="s">
        <v>1341</v>
      </c>
      <c r="E3475" s="22">
        <v>6121</v>
      </c>
      <c r="F3475" s="23"/>
      <c r="G3475" s="128" t="s">
        <v>3378</v>
      </c>
      <c r="H3475" s="32" t="s">
        <v>22</v>
      </c>
      <c r="I3475" s="44">
        <f t="shared" si="2376"/>
        <v>113523</v>
      </c>
      <c r="J3475" s="44">
        <v>112523</v>
      </c>
      <c r="K3475" s="44">
        <f t="shared" si="2378"/>
        <v>1000</v>
      </c>
      <c r="L3475" s="44">
        <v>1000</v>
      </c>
      <c r="M3475" s="44">
        <v>0</v>
      </c>
      <c r="N3475" s="44">
        <v>0</v>
      </c>
      <c r="O3475" s="44">
        <v>0</v>
      </c>
      <c r="P3475" s="44">
        <v>0</v>
      </c>
      <c r="Q3475" s="44">
        <v>121031</v>
      </c>
      <c r="R3475" s="44">
        <v>120031</v>
      </c>
      <c r="S3475" s="44">
        <v>97873</v>
      </c>
      <c r="T3475" s="44">
        <f t="shared" si="2388"/>
        <v>22155</v>
      </c>
      <c r="U3475" s="44">
        <v>12384</v>
      </c>
      <c r="V3475" s="44">
        <v>9771</v>
      </c>
      <c r="W3475" s="44"/>
      <c r="X3475" s="44">
        <f t="shared" si="2389"/>
        <v>120028</v>
      </c>
      <c r="Y3475" s="209">
        <f t="shared" si="2385"/>
        <v>99.997500645666534</v>
      </c>
    </row>
    <row r="3476" spans="1:25">
      <c r="A3476" s="23" t="s">
        <v>786</v>
      </c>
      <c r="B3476" s="23" t="s">
        <v>172</v>
      </c>
      <c r="C3476" s="23" t="s">
        <v>1340</v>
      </c>
      <c r="D3476" s="23" t="s">
        <v>1341</v>
      </c>
      <c r="E3476" s="21" t="s">
        <v>141</v>
      </c>
      <c r="F3476" s="21" t="s">
        <v>0</v>
      </c>
      <c r="G3476" s="150" t="s">
        <v>0</v>
      </c>
      <c r="H3476" s="21" t="s">
        <v>23</v>
      </c>
      <c r="I3476" s="66">
        <f t="shared" si="2376"/>
        <v>197600</v>
      </c>
      <c r="J3476" s="66">
        <f t="shared" ref="J3476:P3476" si="2393">SUM(J3477:J3484)</f>
        <v>159100</v>
      </c>
      <c r="K3476" s="66">
        <f t="shared" si="2378"/>
        <v>38500</v>
      </c>
      <c r="L3476" s="66">
        <f t="shared" si="2393"/>
        <v>38500</v>
      </c>
      <c r="M3476" s="66">
        <f t="shared" si="2393"/>
        <v>0</v>
      </c>
      <c r="N3476" s="66">
        <f t="shared" si="2393"/>
        <v>0</v>
      </c>
      <c r="O3476" s="66">
        <f t="shared" si="2393"/>
        <v>0</v>
      </c>
      <c r="P3476" s="66">
        <f t="shared" si="2393"/>
        <v>0</v>
      </c>
      <c r="Q3476" s="66">
        <f>SUM(Q3477:Q3484)</f>
        <v>226921</v>
      </c>
      <c r="R3476" s="66">
        <f>SUM(R3477:R3484)</f>
        <v>168123</v>
      </c>
      <c r="S3476" s="66">
        <f>SUM(S3477:S3484)</f>
        <v>142133</v>
      </c>
      <c r="T3476" s="66">
        <f t="shared" ref="T3476:X3476" si="2394">SUM(T3477:T3484)</f>
        <v>25990</v>
      </c>
      <c r="U3476" s="66">
        <f t="shared" si="2394"/>
        <v>8631</v>
      </c>
      <c r="V3476" s="66">
        <f t="shared" si="2394"/>
        <v>8870</v>
      </c>
      <c r="W3476" s="66">
        <f t="shared" si="2394"/>
        <v>8489</v>
      </c>
      <c r="X3476" s="66">
        <f t="shared" si="2394"/>
        <v>168123</v>
      </c>
      <c r="Y3476" s="208">
        <f t="shared" si="2385"/>
        <v>100</v>
      </c>
    </row>
    <row r="3477" spans="1:25">
      <c r="A3477" s="23" t="s">
        <v>786</v>
      </c>
      <c r="B3477" s="23" t="s">
        <v>172</v>
      </c>
      <c r="C3477" s="23" t="s">
        <v>1340</v>
      </c>
      <c r="D3477" s="23" t="s">
        <v>1341</v>
      </c>
      <c r="E3477" s="22">
        <v>6131</v>
      </c>
      <c r="F3477" s="23"/>
      <c r="G3477" s="128" t="s">
        <v>3378</v>
      </c>
      <c r="H3477" s="32" t="s">
        <v>24</v>
      </c>
      <c r="I3477" s="44">
        <f t="shared" si="2376"/>
        <v>1500</v>
      </c>
      <c r="J3477" s="44">
        <v>1000</v>
      </c>
      <c r="K3477" s="44">
        <f t="shared" si="2378"/>
        <v>500</v>
      </c>
      <c r="L3477" s="44">
        <v>500</v>
      </c>
      <c r="M3477" s="44">
        <v>0</v>
      </c>
      <c r="N3477" s="44">
        <v>0</v>
      </c>
      <c r="O3477" s="44">
        <v>0</v>
      </c>
      <c r="P3477" s="44">
        <v>0</v>
      </c>
      <c r="Q3477" s="44">
        <v>1675</v>
      </c>
      <c r="R3477" s="44">
        <v>1000</v>
      </c>
      <c r="S3477" s="44">
        <v>1000</v>
      </c>
      <c r="T3477" s="44">
        <f t="shared" si="2388"/>
        <v>0</v>
      </c>
      <c r="U3477" s="44"/>
      <c r="V3477" s="44"/>
      <c r="W3477" s="44"/>
      <c r="X3477" s="44">
        <f t="shared" si="2389"/>
        <v>1000</v>
      </c>
      <c r="Y3477" s="209">
        <f t="shared" si="2385"/>
        <v>100</v>
      </c>
    </row>
    <row r="3478" spans="1:25">
      <c r="A3478" s="23" t="s">
        <v>786</v>
      </c>
      <c r="B3478" s="23" t="s">
        <v>172</v>
      </c>
      <c r="C3478" s="23" t="s">
        <v>1340</v>
      </c>
      <c r="D3478" s="23" t="s">
        <v>1341</v>
      </c>
      <c r="E3478" s="22">
        <v>6132</v>
      </c>
      <c r="F3478" s="23"/>
      <c r="G3478" s="128" t="s">
        <v>3378</v>
      </c>
      <c r="H3478" s="32" t="s">
        <v>25</v>
      </c>
      <c r="I3478" s="44">
        <f t="shared" si="2376"/>
        <v>88000</v>
      </c>
      <c r="J3478" s="44">
        <v>88000</v>
      </c>
      <c r="K3478" s="44">
        <f t="shared" si="2378"/>
        <v>0</v>
      </c>
      <c r="L3478" s="44">
        <v>0</v>
      </c>
      <c r="M3478" s="44">
        <v>0</v>
      </c>
      <c r="N3478" s="44">
        <v>0</v>
      </c>
      <c r="O3478" s="44">
        <v>0</v>
      </c>
      <c r="P3478" s="44">
        <v>0</v>
      </c>
      <c r="Q3478" s="44">
        <v>88000</v>
      </c>
      <c r="R3478" s="44">
        <v>88000</v>
      </c>
      <c r="S3478" s="44">
        <v>78200</v>
      </c>
      <c r="T3478" s="44">
        <f t="shared" si="2388"/>
        <v>9800</v>
      </c>
      <c r="U3478" s="44">
        <v>1800</v>
      </c>
      <c r="V3478" s="44">
        <v>4000</v>
      </c>
      <c r="W3478" s="44">
        <v>4000</v>
      </c>
      <c r="X3478" s="44">
        <f t="shared" si="2389"/>
        <v>88000</v>
      </c>
      <c r="Y3478" s="209">
        <f t="shared" si="2385"/>
        <v>100</v>
      </c>
    </row>
    <row r="3479" spans="1:25">
      <c r="A3479" s="23" t="s">
        <v>786</v>
      </c>
      <c r="B3479" s="23" t="s">
        <v>172</v>
      </c>
      <c r="C3479" s="23" t="s">
        <v>1340</v>
      </c>
      <c r="D3479" s="23" t="s">
        <v>1341</v>
      </c>
      <c r="E3479" s="22">
        <v>6133</v>
      </c>
      <c r="F3479" s="23"/>
      <c r="G3479" s="128" t="s">
        <v>3378</v>
      </c>
      <c r="H3479" s="32" t="s">
        <v>26</v>
      </c>
      <c r="I3479" s="44">
        <f t="shared" si="2376"/>
        <v>12000</v>
      </c>
      <c r="J3479" s="44">
        <v>12000</v>
      </c>
      <c r="K3479" s="44">
        <f t="shared" si="2378"/>
        <v>0</v>
      </c>
      <c r="L3479" s="44">
        <v>0</v>
      </c>
      <c r="M3479" s="44">
        <v>0</v>
      </c>
      <c r="N3479" s="44">
        <v>0</v>
      </c>
      <c r="O3479" s="44">
        <v>0</v>
      </c>
      <c r="P3479" s="44">
        <v>0</v>
      </c>
      <c r="Q3479" s="44">
        <v>12000</v>
      </c>
      <c r="R3479" s="44">
        <v>12000</v>
      </c>
      <c r="S3479" s="44">
        <v>9000</v>
      </c>
      <c r="T3479" s="44">
        <f t="shared" si="2388"/>
        <v>3000</v>
      </c>
      <c r="U3479" s="44">
        <v>1000</v>
      </c>
      <c r="V3479" s="44">
        <v>1000</v>
      </c>
      <c r="W3479" s="44">
        <v>1000</v>
      </c>
      <c r="X3479" s="44">
        <f t="shared" si="2389"/>
        <v>12000</v>
      </c>
      <c r="Y3479" s="209">
        <f t="shared" si="2385"/>
        <v>100</v>
      </c>
    </row>
    <row r="3480" spans="1:25">
      <c r="A3480" s="23" t="s">
        <v>786</v>
      </c>
      <c r="B3480" s="23" t="s">
        <v>172</v>
      </c>
      <c r="C3480" s="23" t="s">
        <v>1340</v>
      </c>
      <c r="D3480" s="23" t="s">
        <v>1341</v>
      </c>
      <c r="E3480" s="22">
        <v>6134</v>
      </c>
      <c r="F3480" s="23"/>
      <c r="G3480" s="128" t="s">
        <v>3378</v>
      </c>
      <c r="H3480" s="32" t="s">
        <v>27</v>
      </c>
      <c r="I3480" s="44">
        <f t="shared" si="2376"/>
        <v>45000</v>
      </c>
      <c r="J3480" s="44">
        <v>10000</v>
      </c>
      <c r="K3480" s="44">
        <f t="shared" si="2378"/>
        <v>35000</v>
      </c>
      <c r="L3480" s="44">
        <v>35000</v>
      </c>
      <c r="M3480" s="44">
        <v>0</v>
      </c>
      <c r="N3480" s="44">
        <v>0</v>
      </c>
      <c r="O3480" s="44">
        <v>0</v>
      </c>
      <c r="P3480" s="44">
        <v>0</v>
      </c>
      <c r="Q3480" s="44">
        <v>57573</v>
      </c>
      <c r="R3480" s="44">
        <v>11000</v>
      </c>
      <c r="S3480" s="44">
        <v>8510</v>
      </c>
      <c r="T3480" s="44">
        <f t="shared" si="2388"/>
        <v>2490</v>
      </c>
      <c r="U3480" s="44">
        <v>850</v>
      </c>
      <c r="V3480" s="44">
        <v>820</v>
      </c>
      <c r="W3480" s="44">
        <v>820</v>
      </c>
      <c r="X3480" s="44">
        <f t="shared" si="2389"/>
        <v>11000</v>
      </c>
      <c r="Y3480" s="209">
        <f t="shared" si="2385"/>
        <v>100</v>
      </c>
    </row>
    <row r="3481" spans="1:25">
      <c r="A3481" s="23" t="s">
        <v>786</v>
      </c>
      <c r="B3481" s="23" t="s">
        <v>172</v>
      </c>
      <c r="C3481" s="23" t="s">
        <v>1340</v>
      </c>
      <c r="D3481" s="23" t="s">
        <v>1341</v>
      </c>
      <c r="E3481" s="22">
        <v>6135</v>
      </c>
      <c r="F3481" s="23"/>
      <c r="G3481" s="128" t="s">
        <v>3378</v>
      </c>
      <c r="H3481" s="32" t="s">
        <v>28</v>
      </c>
      <c r="I3481" s="44">
        <f t="shared" si="2376"/>
        <v>1700</v>
      </c>
      <c r="J3481" s="44">
        <v>700</v>
      </c>
      <c r="K3481" s="44">
        <f t="shared" si="2378"/>
        <v>1000</v>
      </c>
      <c r="L3481" s="44">
        <v>1000</v>
      </c>
      <c r="M3481" s="44">
        <v>0</v>
      </c>
      <c r="N3481" s="44">
        <v>0</v>
      </c>
      <c r="O3481" s="44">
        <v>0</v>
      </c>
      <c r="P3481" s="44">
        <v>0</v>
      </c>
      <c r="Q3481" s="44">
        <v>2750</v>
      </c>
      <c r="R3481" s="44">
        <v>700</v>
      </c>
      <c r="S3481" s="44">
        <v>700</v>
      </c>
      <c r="T3481" s="44">
        <f t="shared" si="2388"/>
        <v>0</v>
      </c>
      <c r="U3481" s="44"/>
      <c r="V3481" s="44"/>
      <c r="W3481" s="44"/>
      <c r="X3481" s="44">
        <f t="shared" si="2389"/>
        <v>700</v>
      </c>
      <c r="Y3481" s="209">
        <f t="shared" si="2385"/>
        <v>100</v>
      </c>
    </row>
    <row r="3482" spans="1:25">
      <c r="A3482" s="23" t="s">
        <v>786</v>
      </c>
      <c r="B3482" s="23" t="s">
        <v>172</v>
      </c>
      <c r="C3482" s="23" t="s">
        <v>1340</v>
      </c>
      <c r="D3482" s="23" t="s">
        <v>1341</v>
      </c>
      <c r="E3482" s="22">
        <v>6137</v>
      </c>
      <c r="F3482" s="23"/>
      <c r="G3482" s="128" t="s">
        <v>3378</v>
      </c>
      <c r="H3482" s="32" t="s">
        <v>30</v>
      </c>
      <c r="I3482" s="44">
        <f t="shared" si="2376"/>
        <v>11000</v>
      </c>
      <c r="J3482" s="44">
        <v>10000</v>
      </c>
      <c r="K3482" s="44">
        <f t="shared" si="2378"/>
        <v>1000</v>
      </c>
      <c r="L3482" s="44">
        <v>1000</v>
      </c>
      <c r="M3482" s="44">
        <v>0</v>
      </c>
      <c r="N3482" s="44">
        <v>0</v>
      </c>
      <c r="O3482" s="44">
        <v>0</v>
      </c>
      <c r="P3482" s="44">
        <v>0</v>
      </c>
      <c r="Q3482" s="44">
        <v>24600</v>
      </c>
      <c r="R3482" s="44">
        <v>16600</v>
      </c>
      <c r="S3482" s="44">
        <v>14110</v>
      </c>
      <c r="T3482" s="44">
        <f t="shared" si="2388"/>
        <v>2490</v>
      </c>
      <c r="U3482" s="44">
        <v>850</v>
      </c>
      <c r="V3482" s="44">
        <v>820</v>
      </c>
      <c r="W3482" s="44">
        <v>820</v>
      </c>
      <c r="X3482" s="44">
        <f t="shared" si="2389"/>
        <v>16600</v>
      </c>
      <c r="Y3482" s="209">
        <f t="shared" si="2385"/>
        <v>100</v>
      </c>
    </row>
    <row r="3483" spans="1:25">
      <c r="A3483" s="23" t="s">
        <v>786</v>
      </c>
      <c r="B3483" s="23" t="s">
        <v>172</v>
      </c>
      <c r="C3483" s="23" t="s">
        <v>1340</v>
      </c>
      <c r="D3483" s="23" t="s">
        <v>1341</v>
      </c>
      <c r="E3483" s="22">
        <v>6138</v>
      </c>
      <c r="F3483" s="23"/>
      <c r="G3483" s="128" t="s">
        <v>3378</v>
      </c>
      <c r="H3483" s="32" t="s">
        <v>31</v>
      </c>
      <c r="I3483" s="44">
        <f t="shared" si="2376"/>
        <v>0</v>
      </c>
      <c r="J3483" s="44">
        <v>0</v>
      </c>
      <c r="K3483" s="44">
        <f t="shared" si="2378"/>
        <v>0</v>
      </c>
      <c r="L3483" s="44">
        <v>0</v>
      </c>
      <c r="M3483" s="44">
        <v>0</v>
      </c>
      <c r="N3483" s="44">
        <v>0</v>
      </c>
      <c r="O3483" s="44">
        <v>0</v>
      </c>
      <c r="P3483" s="44">
        <v>0</v>
      </c>
      <c r="Q3483" s="44">
        <v>0</v>
      </c>
      <c r="R3483" s="44">
        <v>0</v>
      </c>
      <c r="S3483" s="44">
        <v>0</v>
      </c>
      <c r="T3483" s="44">
        <f t="shared" si="2388"/>
        <v>0</v>
      </c>
      <c r="U3483" s="44"/>
      <c r="V3483" s="44"/>
      <c r="W3483" s="44"/>
      <c r="X3483" s="44">
        <f t="shared" si="2389"/>
        <v>0</v>
      </c>
      <c r="Y3483" s="209">
        <f t="shared" si="2385"/>
        <v>0</v>
      </c>
    </row>
    <row r="3484" spans="1:25">
      <c r="A3484" s="20" t="s">
        <v>786</v>
      </c>
      <c r="B3484" s="20" t="s">
        <v>172</v>
      </c>
      <c r="C3484" s="20" t="s">
        <v>1340</v>
      </c>
      <c r="D3484" s="20" t="s">
        <v>1341</v>
      </c>
      <c r="E3484" s="20" t="s">
        <v>144</v>
      </c>
      <c r="F3484" s="23" t="s">
        <v>0</v>
      </c>
      <c r="G3484" s="154" t="s">
        <v>0</v>
      </c>
      <c r="H3484" s="21" t="s">
        <v>32</v>
      </c>
      <c r="I3484" s="66">
        <f t="shared" si="2376"/>
        <v>38400</v>
      </c>
      <c r="J3484" s="66">
        <f t="shared" ref="J3484:P3484" si="2395">SUM(J3485:J3487)</f>
        <v>37400</v>
      </c>
      <c r="K3484" s="66">
        <f t="shared" si="2378"/>
        <v>1000</v>
      </c>
      <c r="L3484" s="66">
        <f t="shared" si="2395"/>
        <v>1000</v>
      </c>
      <c r="M3484" s="66">
        <f t="shared" si="2395"/>
        <v>0</v>
      </c>
      <c r="N3484" s="66">
        <f t="shared" si="2395"/>
        <v>0</v>
      </c>
      <c r="O3484" s="66">
        <f t="shared" si="2395"/>
        <v>0</v>
      </c>
      <c r="P3484" s="66">
        <f t="shared" si="2395"/>
        <v>0</v>
      </c>
      <c r="Q3484" s="66">
        <f>SUM(Q3485:Q3487)</f>
        <v>40323</v>
      </c>
      <c r="R3484" s="66">
        <f>SUM(R3485:R3487)</f>
        <v>38823</v>
      </c>
      <c r="S3484" s="66">
        <f>SUM(S3485:S3487)</f>
        <v>30613</v>
      </c>
      <c r="T3484" s="66">
        <f t="shared" ref="T3484:X3484" si="2396">SUM(T3485:T3487)</f>
        <v>8210</v>
      </c>
      <c r="U3484" s="66">
        <f t="shared" si="2396"/>
        <v>4131</v>
      </c>
      <c r="V3484" s="66">
        <f t="shared" si="2396"/>
        <v>2230</v>
      </c>
      <c r="W3484" s="66">
        <f t="shared" si="2396"/>
        <v>1849</v>
      </c>
      <c r="X3484" s="66">
        <f t="shared" si="2396"/>
        <v>38823</v>
      </c>
      <c r="Y3484" s="208">
        <f t="shared" si="2385"/>
        <v>100</v>
      </c>
    </row>
    <row r="3485" spans="1:25">
      <c r="A3485" s="23" t="s">
        <v>786</v>
      </c>
      <c r="B3485" s="23" t="s">
        <v>172</v>
      </c>
      <c r="C3485" s="23" t="s">
        <v>1340</v>
      </c>
      <c r="D3485" s="23" t="s">
        <v>1341</v>
      </c>
      <c r="E3485" s="22">
        <v>6139</v>
      </c>
      <c r="F3485" s="23"/>
      <c r="G3485" s="128" t="s">
        <v>3378</v>
      </c>
      <c r="H3485" s="32" t="s">
        <v>32</v>
      </c>
      <c r="I3485" s="44">
        <f t="shared" si="2376"/>
        <v>27500</v>
      </c>
      <c r="J3485" s="44">
        <v>26500</v>
      </c>
      <c r="K3485" s="44">
        <f t="shared" si="2378"/>
        <v>1000</v>
      </c>
      <c r="L3485" s="44">
        <v>1000</v>
      </c>
      <c r="M3485" s="44">
        <v>0</v>
      </c>
      <c r="N3485" s="44">
        <v>0</v>
      </c>
      <c r="O3485" s="44">
        <v>0</v>
      </c>
      <c r="P3485" s="44">
        <v>0</v>
      </c>
      <c r="Q3485" s="44">
        <v>36851</v>
      </c>
      <c r="R3485" s="44">
        <v>35351</v>
      </c>
      <c r="S3485" s="44">
        <v>27651</v>
      </c>
      <c r="T3485" s="44">
        <f t="shared" si="2388"/>
        <v>7700</v>
      </c>
      <c r="U3485" s="44">
        <v>3851</v>
      </c>
      <c r="V3485" s="44">
        <v>2000</v>
      </c>
      <c r="W3485" s="44">
        <v>1849</v>
      </c>
      <c r="X3485" s="44">
        <f t="shared" si="2389"/>
        <v>35351</v>
      </c>
      <c r="Y3485" s="209">
        <f t="shared" si="2385"/>
        <v>100</v>
      </c>
    </row>
    <row r="3486" spans="1:25">
      <c r="A3486" s="23" t="s">
        <v>786</v>
      </c>
      <c r="B3486" s="23" t="s">
        <v>172</v>
      </c>
      <c r="C3486" s="23" t="s">
        <v>1340</v>
      </c>
      <c r="D3486" s="23" t="s">
        <v>1341</v>
      </c>
      <c r="E3486" s="22">
        <v>6139</v>
      </c>
      <c r="F3486" s="23" t="s">
        <v>1348</v>
      </c>
      <c r="G3486" s="128" t="s">
        <v>3378</v>
      </c>
      <c r="H3486" s="32" t="s">
        <v>152</v>
      </c>
      <c r="I3486" s="44">
        <f t="shared" si="2376"/>
        <v>3300</v>
      </c>
      <c r="J3486" s="44">
        <v>3300</v>
      </c>
      <c r="K3486" s="44">
        <f t="shared" si="2378"/>
        <v>0</v>
      </c>
      <c r="L3486" s="44">
        <v>0</v>
      </c>
      <c r="M3486" s="44">
        <v>0</v>
      </c>
      <c r="N3486" s="44">
        <v>0</v>
      </c>
      <c r="O3486" s="44">
        <v>0</v>
      </c>
      <c r="P3486" s="44">
        <v>0</v>
      </c>
      <c r="Q3486" s="44">
        <v>3472</v>
      </c>
      <c r="R3486" s="44">
        <v>3472</v>
      </c>
      <c r="S3486" s="44">
        <v>2962</v>
      </c>
      <c r="T3486" s="44">
        <f t="shared" si="2388"/>
        <v>510</v>
      </c>
      <c r="U3486" s="44">
        <v>280</v>
      </c>
      <c r="V3486" s="44">
        <v>230</v>
      </c>
      <c r="W3486" s="44"/>
      <c r="X3486" s="44">
        <f t="shared" si="2389"/>
        <v>3472</v>
      </c>
      <c r="Y3486" s="209">
        <f t="shared" si="2385"/>
        <v>100</v>
      </c>
    </row>
    <row r="3487" spans="1:25">
      <c r="A3487" s="23" t="s">
        <v>786</v>
      </c>
      <c r="B3487" s="23" t="s">
        <v>172</v>
      </c>
      <c r="C3487" s="23" t="s">
        <v>1340</v>
      </c>
      <c r="D3487" s="23" t="s">
        <v>1341</v>
      </c>
      <c r="E3487" s="22">
        <v>6139</v>
      </c>
      <c r="F3487" s="23" t="s">
        <v>1349</v>
      </c>
      <c r="G3487" s="128" t="s">
        <v>3378</v>
      </c>
      <c r="H3487" s="32" t="s">
        <v>158</v>
      </c>
      <c r="I3487" s="44">
        <f t="shared" si="2376"/>
        <v>7600</v>
      </c>
      <c r="J3487" s="44">
        <v>7600</v>
      </c>
      <c r="K3487" s="44">
        <f t="shared" si="2378"/>
        <v>0</v>
      </c>
      <c r="L3487" s="44">
        <v>0</v>
      </c>
      <c r="M3487" s="44">
        <v>0</v>
      </c>
      <c r="N3487" s="44">
        <v>0</v>
      </c>
      <c r="O3487" s="44">
        <v>0</v>
      </c>
      <c r="P3487" s="44">
        <v>0</v>
      </c>
      <c r="Q3487" s="44">
        <v>0</v>
      </c>
      <c r="R3487" s="44">
        <v>0</v>
      </c>
      <c r="S3487" s="44">
        <v>0</v>
      </c>
      <c r="T3487" s="44">
        <f t="shared" si="2388"/>
        <v>0</v>
      </c>
      <c r="U3487" s="44"/>
      <c r="V3487" s="44"/>
      <c r="W3487" s="44"/>
      <c r="X3487" s="44">
        <f t="shared" si="2389"/>
        <v>0</v>
      </c>
      <c r="Y3487" s="209">
        <f t="shared" si="2385"/>
        <v>0</v>
      </c>
    </row>
    <row r="3488" spans="1:25" ht="20.399999999999999">
      <c r="A3488" s="20" t="s">
        <v>0</v>
      </c>
      <c r="B3488" s="20" t="s">
        <v>0</v>
      </c>
      <c r="C3488" s="20" t="s">
        <v>0</v>
      </c>
      <c r="D3488" s="21" t="s">
        <v>0</v>
      </c>
      <c r="E3488" s="21" t="s">
        <v>0</v>
      </c>
      <c r="F3488" s="21" t="s">
        <v>0</v>
      </c>
      <c r="G3488" s="150" t="s">
        <v>0</v>
      </c>
      <c r="H3488" s="30" t="s">
        <v>42</v>
      </c>
      <c r="I3488" s="31">
        <f t="shared" si="2376"/>
        <v>100</v>
      </c>
      <c r="J3488" s="31">
        <f t="shared" ref="J3488:X3489" si="2397">SUM(J3489)</f>
        <v>100</v>
      </c>
      <c r="K3488" s="31">
        <f t="shared" si="2378"/>
        <v>0</v>
      </c>
      <c r="L3488" s="31">
        <f t="shared" si="2397"/>
        <v>0</v>
      </c>
      <c r="M3488" s="31">
        <f t="shared" si="2397"/>
        <v>0</v>
      </c>
      <c r="N3488" s="31">
        <f t="shared" si="2397"/>
        <v>0</v>
      </c>
      <c r="O3488" s="31">
        <f t="shared" si="2397"/>
        <v>0</v>
      </c>
      <c r="P3488" s="31">
        <f t="shared" si="2397"/>
        <v>0</v>
      </c>
      <c r="Q3488" s="31">
        <f t="shared" si="2397"/>
        <v>100</v>
      </c>
      <c r="R3488" s="31">
        <f t="shared" si="2397"/>
        <v>100</v>
      </c>
      <c r="S3488" s="31">
        <f t="shared" si="2397"/>
        <v>0</v>
      </c>
      <c r="T3488" s="31">
        <f t="shared" si="2397"/>
        <v>0</v>
      </c>
      <c r="U3488" s="31">
        <f t="shared" si="2397"/>
        <v>0</v>
      </c>
      <c r="V3488" s="31">
        <f t="shared" si="2397"/>
        <v>0</v>
      </c>
      <c r="W3488" s="31">
        <f t="shared" si="2397"/>
        <v>0</v>
      </c>
      <c r="X3488" s="31">
        <f t="shared" si="2397"/>
        <v>0</v>
      </c>
      <c r="Y3488" s="220">
        <f t="shared" si="2385"/>
        <v>0</v>
      </c>
    </row>
    <row r="3489" spans="1:25">
      <c r="A3489" s="23" t="s">
        <v>786</v>
      </c>
      <c r="B3489" s="23" t="s">
        <v>172</v>
      </c>
      <c r="C3489" s="23" t="s">
        <v>1340</v>
      </c>
      <c r="D3489" s="23" t="s">
        <v>1341</v>
      </c>
      <c r="E3489" s="21" t="s">
        <v>159</v>
      </c>
      <c r="F3489" s="21" t="s">
        <v>0</v>
      </c>
      <c r="G3489" s="150" t="s">
        <v>0</v>
      </c>
      <c r="H3489" s="21" t="s">
        <v>34</v>
      </c>
      <c r="I3489" s="66">
        <f t="shared" si="2376"/>
        <v>100</v>
      </c>
      <c r="J3489" s="66">
        <f t="shared" si="2397"/>
        <v>100</v>
      </c>
      <c r="K3489" s="66">
        <f t="shared" si="2378"/>
        <v>0</v>
      </c>
      <c r="L3489" s="66">
        <f t="shared" si="2397"/>
        <v>0</v>
      </c>
      <c r="M3489" s="66">
        <f t="shared" si="2397"/>
        <v>0</v>
      </c>
      <c r="N3489" s="66">
        <f t="shared" si="2397"/>
        <v>0</v>
      </c>
      <c r="O3489" s="66">
        <f t="shared" si="2397"/>
        <v>0</v>
      </c>
      <c r="P3489" s="66">
        <f t="shared" si="2397"/>
        <v>0</v>
      </c>
      <c r="Q3489" s="66">
        <f t="shared" si="2397"/>
        <v>100</v>
      </c>
      <c r="R3489" s="66">
        <f t="shared" si="2397"/>
        <v>100</v>
      </c>
      <c r="S3489" s="66">
        <f t="shared" si="2397"/>
        <v>0</v>
      </c>
      <c r="T3489" s="66">
        <f t="shared" si="2397"/>
        <v>0</v>
      </c>
      <c r="U3489" s="66">
        <f t="shared" si="2397"/>
        <v>0</v>
      </c>
      <c r="V3489" s="66">
        <f t="shared" si="2397"/>
        <v>0</v>
      </c>
      <c r="W3489" s="66">
        <f t="shared" si="2397"/>
        <v>0</v>
      </c>
      <c r="X3489" s="66">
        <f t="shared" si="2397"/>
        <v>0</v>
      </c>
      <c r="Y3489" s="208">
        <f t="shared" si="2385"/>
        <v>0</v>
      </c>
    </row>
    <row r="3490" spans="1:25">
      <c r="A3490" s="23" t="s">
        <v>786</v>
      </c>
      <c r="B3490" s="23" t="s">
        <v>172</v>
      </c>
      <c r="C3490" s="23" t="s">
        <v>1340</v>
      </c>
      <c r="D3490" s="23" t="s">
        <v>1341</v>
      </c>
      <c r="E3490" s="22">
        <v>6148</v>
      </c>
      <c r="F3490" s="23"/>
      <c r="G3490" s="128" t="s">
        <v>3378</v>
      </c>
      <c r="H3490" s="32" t="s">
        <v>41</v>
      </c>
      <c r="I3490" s="44">
        <f t="shared" si="2376"/>
        <v>100</v>
      </c>
      <c r="J3490" s="44">
        <v>100</v>
      </c>
      <c r="K3490" s="44">
        <f t="shared" si="2378"/>
        <v>0</v>
      </c>
      <c r="L3490" s="44">
        <v>0</v>
      </c>
      <c r="M3490" s="44">
        <v>0</v>
      </c>
      <c r="N3490" s="44">
        <v>0</v>
      </c>
      <c r="O3490" s="44">
        <v>0</v>
      </c>
      <c r="P3490" s="44">
        <v>0</v>
      </c>
      <c r="Q3490" s="44">
        <v>100</v>
      </c>
      <c r="R3490" s="44">
        <v>100</v>
      </c>
      <c r="S3490" s="44">
        <v>0</v>
      </c>
      <c r="T3490" s="44">
        <f t="shared" si="2388"/>
        <v>0</v>
      </c>
      <c r="U3490" s="44"/>
      <c r="V3490" s="44"/>
      <c r="W3490" s="44"/>
      <c r="X3490" s="44">
        <f t="shared" si="2389"/>
        <v>0</v>
      </c>
      <c r="Y3490" s="209">
        <f t="shared" si="2385"/>
        <v>0</v>
      </c>
    </row>
    <row r="3491" spans="1:25" ht="20.399999999999999">
      <c r="A3491" s="20" t="s">
        <v>0</v>
      </c>
      <c r="B3491" s="20" t="s">
        <v>0</v>
      </c>
      <c r="C3491" s="20" t="s">
        <v>0</v>
      </c>
      <c r="D3491" s="21" t="s">
        <v>0</v>
      </c>
      <c r="E3491" s="21" t="s">
        <v>0</v>
      </c>
      <c r="F3491" s="21" t="s">
        <v>0</v>
      </c>
      <c r="G3491" s="150" t="s">
        <v>0</v>
      </c>
      <c r="H3491" s="30" t="s">
        <v>60</v>
      </c>
      <c r="I3491" s="31">
        <f t="shared" si="2376"/>
        <v>8000</v>
      </c>
      <c r="J3491" s="31">
        <f t="shared" ref="J3491:X3492" si="2398">SUM(J3492)</f>
        <v>0</v>
      </c>
      <c r="K3491" s="31">
        <f t="shared" si="2378"/>
        <v>8000</v>
      </c>
      <c r="L3491" s="31">
        <f t="shared" si="2398"/>
        <v>8000</v>
      </c>
      <c r="M3491" s="31">
        <f t="shared" si="2398"/>
        <v>0</v>
      </c>
      <c r="N3491" s="31">
        <f t="shared" si="2398"/>
        <v>0</v>
      </c>
      <c r="O3491" s="31">
        <f t="shared" si="2398"/>
        <v>0</v>
      </c>
      <c r="P3491" s="31">
        <f t="shared" si="2398"/>
        <v>0</v>
      </c>
      <c r="Q3491" s="31">
        <f t="shared" si="2398"/>
        <v>21320</v>
      </c>
      <c r="R3491" s="31">
        <f t="shared" si="2398"/>
        <v>0</v>
      </c>
      <c r="S3491" s="31">
        <f t="shared" si="2398"/>
        <v>0</v>
      </c>
      <c r="T3491" s="31">
        <f t="shared" si="2398"/>
        <v>0</v>
      </c>
      <c r="U3491" s="31">
        <f t="shared" si="2398"/>
        <v>0</v>
      </c>
      <c r="V3491" s="31">
        <f t="shared" si="2398"/>
        <v>0</v>
      </c>
      <c r="W3491" s="31">
        <f t="shared" si="2398"/>
        <v>0</v>
      </c>
      <c r="X3491" s="31">
        <f t="shared" si="2398"/>
        <v>0</v>
      </c>
      <c r="Y3491" s="220">
        <f t="shared" si="2385"/>
        <v>0</v>
      </c>
    </row>
    <row r="3492" spans="1:25">
      <c r="A3492" s="23" t="s">
        <v>786</v>
      </c>
      <c r="B3492" s="23" t="s">
        <v>172</v>
      </c>
      <c r="C3492" s="23" t="s">
        <v>1340</v>
      </c>
      <c r="D3492" s="23" t="s">
        <v>1341</v>
      </c>
      <c r="E3492" s="21" t="s">
        <v>166</v>
      </c>
      <c r="F3492" s="21" t="s">
        <v>0</v>
      </c>
      <c r="G3492" s="150" t="s">
        <v>0</v>
      </c>
      <c r="H3492" s="21" t="s">
        <v>53</v>
      </c>
      <c r="I3492" s="66">
        <f t="shared" si="2376"/>
        <v>8000</v>
      </c>
      <c r="J3492" s="66">
        <f t="shared" si="2398"/>
        <v>0</v>
      </c>
      <c r="K3492" s="66">
        <f t="shared" si="2378"/>
        <v>8000</v>
      </c>
      <c r="L3492" s="66">
        <f t="shared" si="2398"/>
        <v>8000</v>
      </c>
      <c r="M3492" s="66">
        <f t="shared" si="2398"/>
        <v>0</v>
      </c>
      <c r="N3492" s="66">
        <f t="shared" si="2398"/>
        <v>0</v>
      </c>
      <c r="O3492" s="66">
        <f t="shared" si="2398"/>
        <v>0</v>
      </c>
      <c r="P3492" s="66">
        <f t="shared" si="2398"/>
        <v>0</v>
      </c>
      <c r="Q3492" s="66">
        <f t="shared" si="2398"/>
        <v>21320</v>
      </c>
      <c r="R3492" s="66">
        <f t="shared" si="2398"/>
        <v>0</v>
      </c>
      <c r="S3492" s="66">
        <f t="shared" si="2398"/>
        <v>0</v>
      </c>
      <c r="T3492" s="66">
        <f t="shared" si="2398"/>
        <v>0</v>
      </c>
      <c r="U3492" s="66">
        <f t="shared" si="2398"/>
        <v>0</v>
      </c>
      <c r="V3492" s="66">
        <f t="shared" si="2398"/>
        <v>0</v>
      </c>
      <c r="W3492" s="66">
        <f t="shared" si="2398"/>
        <v>0</v>
      </c>
      <c r="X3492" s="66">
        <f t="shared" si="2398"/>
        <v>0</v>
      </c>
      <c r="Y3492" s="208">
        <f t="shared" si="2385"/>
        <v>0</v>
      </c>
    </row>
    <row r="3493" spans="1:25">
      <c r="A3493" s="23" t="s">
        <v>786</v>
      </c>
      <c r="B3493" s="23" t="s">
        <v>172</v>
      </c>
      <c r="C3493" s="23" t="s">
        <v>1340</v>
      </c>
      <c r="D3493" s="23" t="s">
        <v>1341</v>
      </c>
      <c r="E3493" s="22">
        <v>8213</v>
      </c>
      <c r="F3493" s="23"/>
      <c r="G3493" s="128" t="s">
        <v>3378</v>
      </c>
      <c r="H3493" s="32" t="s">
        <v>56</v>
      </c>
      <c r="I3493" s="44">
        <f t="shared" si="2376"/>
        <v>8000</v>
      </c>
      <c r="J3493" s="44">
        <v>0</v>
      </c>
      <c r="K3493" s="44">
        <f t="shared" si="2378"/>
        <v>8000</v>
      </c>
      <c r="L3493" s="44">
        <v>8000</v>
      </c>
      <c r="M3493" s="44">
        <v>0</v>
      </c>
      <c r="N3493" s="44">
        <v>0</v>
      </c>
      <c r="O3493" s="44">
        <v>0</v>
      </c>
      <c r="P3493" s="44">
        <v>0</v>
      </c>
      <c r="Q3493" s="44">
        <v>21320</v>
      </c>
      <c r="R3493" s="44">
        <v>0</v>
      </c>
      <c r="S3493" s="44">
        <v>0</v>
      </c>
      <c r="T3493" s="44">
        <f t="shared" si="2388"/>
        <v>0</v>
      </c>
      <c r="U3493" s="44"/>
      <c r="V3493" s="44"/>
      <c r="W3493" s="44"/>
      <c r="X3493" s="44">
        <f t="shared" si="2389"/>
        <v>0</v>
      </c>
      <c r="Y3493" s="209">
        <f t="shared" si="2385"/>
        <v>0</v>
      </c>
    </row>
    <row r="3494" spans="1:25">
      <c r="A3494" s="32" t="s">
        <v>0</v>
      </c>
      <c r="B3494" s="32" t="s">
        <v>0</v>
      </c>
      <c r="C3494" s="32" t="s">
        <v>0</v>
      </c>
      <c r="D3494" s="32" t="s">
        <v>0</v>
      </c>
      <c r="E3494" s="32" t="s">
        <v>0</v>
      </c>
      <c r="F3494" s="32" t="s">
        <v>0</v>
      </c>
      <c r="G3494" s="154" t="s">
        <v>0</v>
      </c>
      <c r="H3494" s="30" t="s">
        <v>1350</v>
      </c>
      <c r="I3494" s="31">
        <f t="shared" si="2376"/>
        <v>1521244</v>
      </c>
      <c r="J3494" s="31">
        <f t="shared" ref="J3494:P3494" si="2399">SUM(J3465,J3488,J3491)</f>
        <v>1462544</v>
      </c>
      <c r="K3494" s="31">
        <f t="shared" si="2378"/>
        <v>58700</v>
      </c>
      <c r="L3494" s="31">
        <f t="shared" si="2399"/>
        <v>58700</v>
      </c>
      <c r="M3494" s="31">
        <f t="shared" si="2399"/>
        <v>0</v>
      </c>
      <c r="N3494" s="31">
        <f t="shared" si="2399"/>
        <v>0</v>
      </c>
      <c r="O3494" s="31">
        <f t="shared" si="2399"/>
        <v>0</v>
      </c>
      <c r="P3494" s="31">
        <f t="shared" si="2399"/>
        <v>0</v>
      </c>
      <c r="Q3494" s="31">
        <f>SUM(Q3465,Q3488,Q3491)</f>
        <v>1645364</v>
      </c>
      <c r="R3494" s="31">
        <f>SUM(R3465,R3488,R3491)</f>
        <v>1553046</v>
      </c>
      <c r="S3494" s="31">
        <f>SUM(S3465,S3488,S3491)</f>
        <v>1263677</v>
      </c>
      <c r="T3494" s="31">
        <f t="shared" ref="T3494:X3494" si="2400">SUM(T3465,T3488,T3491)</f>
        <v>289266</v>
      </c>
      <c r="U3494" s="31">
        <f t="shared" si="2400"/>
        <v>131761</v>
      </c>
      <c r="V3494" s="31">
        <f t="shared" si="2400"/>
        <v>114641</v>
      </c>
      <c r="W3494" s="31">
        <f t="shared" si="2400"/>
        <v>42864</v>
      </c>
      <c r="X3494" s="31">
        <f t="shared" si="2400"/>
        <v>1552943</v>
      </c>
      <c r="Y3494" s="220">
        <f t="shared" si="2385"/>
        <v>99.993367871911062</v>
      </c>
    </row>
    <row r="3495" spans="1:25" ht="15" thickBot="1">
      <c r="A3495" s="32" t="s">
        <v>0</v>
      </c>
      <c r="B3495" s="32" t="s">
        <v>0</v>
      </c>
      <c r="C3495" s="32" t="s">
        <v>0</v>
      </c>
      <c r="D3495" s="32" t="s">
        <v>0</v>
      </c>
      <c r="E3495" s="32" t="s">
        <v>0</v>
      </c>
      <c r="F3495" s="32" t="s">
        <v>0</v>
      </c>
      <c r="G3495" s="154" t="s">
        <v>0</v>
      </c>
      <c r="H3495" s="21" t="s">
        <v>170</v>
      </c>
      <c r="I3495" s="66">
        <f t="shared" si="2376"/>
        <v>41</v>
      </c>
      <c r="J3495" s="66">
        <v>41</v>
      </c>
      <c r="K3495" s="66">
        <f t="shared" si="2378"/>
        <v>0</v>
      </c>
      <c r="L3495" s="66" t="s">
        <v>0</v>
      </c>
      <c r="M3495" s="66" t="s">
        <v>0</v>
      </c>
      <c r="N3495" s="66" t="s">
        <v>0</v>
      </c>
      <c r="O3495" s="66" t="s">
        <v>0</v>
      </c>
      <c r="P3495" s="66" t="s">
        <v>0</v>
      </c>
      <c r="Q3495" s="66">
        <v>0</v>
      </c>
      <c r="R3495" s="66"/>
      <c r="S3495" s="66"/>
      <c r="T3495" s="66"/>
      <c r="U3495" s="66"/>
      <c r="V3495" s="66"/>
      <c r="W3495" s="66"/>
      <c r="X3495" s="66"/>
      <c r="Y3495" s="208">
        <v>0</v>
      </c>
    </row>
    <row r="3496" spans="1:25" ht="41.4" thickBot="1">
      <c r="A3496" s="252" t="s">
        <v>0</v>
      </c>
      <c r="B3496" s="252" t="s">
        <v>0</v>
      </c>
      <c r="C3496" s="252" t="s">
        <v>0</v>
      </c>
      <c r="D3496" s="252" t="s">
        <v>0</v>
      </c>
      <c r="E3496" s="252" t="s">
        <v>0</v>
      </c>
      <c r="F3496" s="252" t="s">
        <v>0</v>
      </c>
      <c r="G3496" s="258" t="s">
        <v>0</v>
      </c>
      <c r="H3496" s="24" t="s">
        <v>72</v>
      </c>
      <c r="I3496" s="1" t="s">
        <v>3093</v>
      </c>
      <c r="J3496" s="1" t="s">
        <v>3130</v>
      </c>
      <c r="K3496" s="1" t="s">
        <v>3</v>
      </c>
      <c r="L3496" s="1" t="s">
        <v>4</v>
      </c>
      <c r="M3496" s="1" t="s">
        <v>5</v>
      </c>
      <c r="N3496" s="1" t="s">
        <v>6</v>
      </c>
      <c r="O3496" s="1" t="s">
        <v>7</v>
      </c>
      <c r="P3496" s="1" t="s">
        <v>8</v>
      </c>
      <c r="Q3496" s="1" t="s">
        <v>3344</v>
      </c>
      <c r="R3496" s="1" t="s">
        <v>3427</v>
      </c>
      <c r="S3496" s="1" t="s">
        <v>3447</v>
      </c>
      <c r="T3496" s="1" t="s">
        <v>3448</v>
      </c>
      <c r="U3496" s="1" t="s">
        <v>3452</v>
      </c>
      <c r="V3496" s="1" t="s">
        <v>3449</v>
      </c>
      <c r="W3496" s="1" t="s">
        <v>3450</v>
      </c>
      <c r="X3496" s="1" t="s">
        <v>3451</v>
      </c>
      <c r="Y3496" s="216" t="s">
        <v>3385</v>
      </c>
    </row>
    <row r="3497" spans="1:25">
      <c r="A3497" s="253"/>
      <c r="B3497" s="253"/>
      <c r="C3497" s="253"/>
      <c r="D3497" s="253"/>
      <c r="E3497" s="253"/>
      <c r="F3497" s="253"/>
      <c r="G3497" s="259"/>
      <c r="H3497" s="33" t="s">
        <v>0</v>
      </c>
      <c r="I3497" s="45">
        <v>1</v>
      </c>
      <c r="J3497" s="45">
        <v>3</v>
      </c>
      <c r="K3497" s="45" t="s">
        <v>9</v>
      </c>
      <c r="L3497" s="45">
        <v>5</v>
      </c>
      <c r="M3497" s="45">
        <v>6</v>
      </c>
      <c r="N3497" s="45">
        <v>7</v>
      </c>
      <c r="O3497" s="45">
        <v>8</v>
      </c>
      <c r="P3497" s="45">
        <v>9</v>
      </c>
      <c r="Q3497" s="45">
        <v>1</v>
      </c>
      <c r="R3497" s="45">
        <v>2</v>
      </c>
      <c r="S3497" s="45">
        <v>3</v>
      </c>
      <c r="T3497" s="45" t="s">
        <v>3453</v>
      </c>
      <c r="U3497" s="45">
        <v>5</v>
      </c>
      <c r="V3497" s="45">
        <v>6</v>
      </c>
      <c r="W3497" s="45">
        <v>7</v>
      </c>
      <c r="X3497" s="45" t="s">
        <v>3454</v>
      </c>
      <c r="Y3497" s="276">
        <v>9</v>
      </c>
    </row>
    <row r="3498" spans="1:25">
      <c r="A3498" s="253"/>
      <c r="B3498" s="253"/>
      <c r="C3498" s="253"/>
      <c r="D3498" s="253"/>
      <c r="E3498" s="253"/>
      <c r="F3498" s="253"/>
      <c r="G3498" s="259"/>
      <c r="H3498" s="34" t="s">
        <v>108</v>
      </c>
      <c r="I3498" s="35">
        <f t="shared" si="2376"/>
        <v>1521244</v>
      </c>
      <c r="J3498" s="35">
        <f t="shared" ref="J3498:P3498" si="2401">SUM(J3494)</f>
        <v>1462544</v>
      </c>
      <c r="K3498" s="35">
        <f t="shared" si="2378"/>
        <v>58700</v>
      </c>
      <c r="L3498" s="35">
        <f t="shared" si="2401"/>
        <v>58700</v>
      </c>
      <c r="M3498" s="35">
        <f t="shared" si="2401"/>
        <v>0</v>
      </c>
      <c r="N3498" s="35">
        <f t="shared" si="2401"/>
        <v>0</v>
      </c>
      <c r="O3498" s="35">
        <f t="shared" si="2401"/>
        <v>0</v>
      </c>
      <c r="P3498" s="35">
        <f t="shared" si="2401"/>
        <v>0</v>
      </c>
      <c r="Q3498" s="35">
        <f>SUM(Q3494)</f>
        <v>1645364</v>
      </c>
      <c r="R3498" s="35">
        <f>SUM(R3494)</f>
        <v>1553046</v>
      </c>
      <c r="S3498" s="35">
        <f>SUM(S3494)</f>
        <v>1263677</v>
      </c>
      <c r="T3498" s="35">
        <f t="shared" ref="T3498:X3498" si="2402">SUM(T3494)</f>
        <v>289266</v>
      </c>
      <c r="U3498" s="35">
        <f t="shared" si="2402"/>
        <v>131761</v>
      </c>
      <c r="V3498" s="35">
        <f t="shared" si="2402"/>
        <v>114641</v>
      </c>
      <c r="W3498" s="35">
        <f t="shared" si="2402"/>
        <v>42864</v>
      </c>
      <c r="X3498" s="35">
        <f t="shared" si="2402"/>
        <v>1552943</v>
      </c>
      <c r="Y3498" s="218">
        <f t="shared" ref="Y3498:Y3499" si="2403">IF(R3498=0,0,(X3498/R3498)*100)</f>
        <v>99.993367871911062</v>
      </c>
    </row>
    <row r="3499" spans="1:25">
      <c r="A3499" s="253"/>
      <c r="B3499" s="253"/>
      <c r="C3499" s="253"/>
      <c r="D3499" s="253"/>
      <c r="E3499" s="253"/>
      <c r="F3499" s="253"/>
      <c r="G3499" s="259"/>
      <c r="H3499" s="36" t="s">
        <v>69</v>
      </c>
      <c r="I3499" s="35">
        <f t="shared" si="2376"/>
        <v>1521244</v>
      </c>
      <c r="J3499" s="35">
        <f t="shared" ref="J3499:P3499" si="2404">SUM(J3498)</f>
        <v>1462544</v>
      </c>
      <c r="K3499" s="35">
        <f t="shared" si="2378"/>
        <v>58700</v>
      </c>
      <c r="L3499" s="35">
        <f t="shared" si="2404"/>
        <v>58700</v>
      </c>
      <c r="M3499" s="35">
        <f t="shared" si="2404"/>
        <v>0</v>
      </c>
      <c r="N3499" s="35">
        <f t="shared" si="2404"/>
        <v>0</v>
      </c>
      <c r="O3499" s="35">
        <f t="shared" si="2404"/>
        <v>0</v>
      </c>
      <c r="P3499" s="35">
        <f t="shared" si="2404"/>
        <v>0</v>
      </c>
      <c r="Q3499" s="35">
        <f>SUM(Q3498)</f>
        <v>1645364</v>
      </c>
      <c r="R3499" s="35">
        <f>SUM(R3498)</f>
        <v>1553046</v>
      </c>
      <c r="S3499" s="35">
        <f>SUM(S3498)</f>
        <v>1263677</v>
      </c>
      <c r="T3499" s="35">
        <f t="shared" ref="T3499:X3499" si="2405">SUM(T3498)</f>
        <v>289266</v>
      </c>
      <c r="U3499" s="35">
        <f t="shared" si="2405"/>
        <v>131761</v>
      </c>
      <c r="V3499" s="35">
        <f t="shared" si="2405"/>
        <v>114641</v>
      </c>
      <c r="W3499" s="35">
        <f t="shared" si="2405"/>
        <v>42864</v>
      </c>
      <c r="X3499" s="35">
        <f t="shared" si="2405"/>
        <v>1552943</v>
      </c>
      <c r="Y3499" s="218">
        <f t="shared" si="2403"/>
        <v>99.993367871911062</v>
      </c>
    </row>
    <row r="3500" spans="1:25">
      <c r="A3500" s="254"/>
      <c r="B3500" s="254"/>
      <c r="C3500" s="254"/>
      <c r="D3500" s="254"/>
      <c r="E3500" s="254"/>
      <c r="F3500" s="254"/>
      <c r="G3500" s="260"/>
    </row>
    <row r="3501" spans="1:25" ht="15" thickBot="1">
      <c r="A3501" s="32" t="s">
        <v>0</v>
      </c>
      <c r="B3501" s="32" t="s">
        <v>0</v>
      </c>
      <c r="C3501" s="32" t="s">
        <v>0</v>
      </c>
      <c r="D3501" s="32" t="s">
        <v>0</v>
      </c>
      <c r="E3501" s="32" t="s">
        <v>0</v>
      </c>
      <c r="F3501" s="32" t="s">
        <v>0</v>
      </c>
      <c r="G3501" s="154" t="s">
        <v>0</v>
      </c>
      <c r="H3501" s="37" t="s">
        <v>0</v>
      </c>
      <c r="I3501" s="37"/>
      <c r="J3501" s="37"/>
      <c r="K3501" s="37"/>
      <c r="L3501" s="37" t="s">
        <v>0</v>
      </c>
      <c r="M3501" s="37" t="s">
        <v>0</v>
      </c>
      <c r="N3501" s="37" t="s">
        <v>0</v>
      </c>
      <c r="O3501" s="37" t="s">
        <v>0</v>
      </c>
      <c r="P3501" s="37" t="s">
        <v>0</v>
      </c>
      <c r="Q3501" s="37"/>
      <c r="R3501" s="37"/>
      <c r="S3501" s="37"/>
      <c r="T3501" s="37" t="s">
        <v>0</v>
      </c>
      <c r="U3501" s="37" t="s">
        <v>0</v>
      </c>
      <c r="V3501" s="37" t="s">
        <v>0</v>
      </c>
      <c r="W3501" s="37" t="s">
        <v>0</v>
      </c>
      <c r="X3501" s="37" t="s">
        <v>0</v>
      </c>
      <c r="Y3501" s="219"/>
    </row>
    <row r="3502" spans="1:25" ht="41.4" thickBot="1">
      <c r="A3502" s="24" t="s">
        <v>123</v>
      </c>
      <c r="B3502" s="24" t="s">
        <v>124</v>
      </c>
      <c r="C3502" s="24" t="s">
        <v>125</v>
      </c>
      <c r="D3502" s="25" t="s">
        <v>0</v>
      </c>
      <c r="E3502" s="24" t="s">
        <v>126</v>
      </c>
      <c r="F3502" s="24" t="s">
        <v>127</v>
      </c>
      <c r="G3502" s="151" t="s">
        <v>128</v>
      </c>
      <c r="H3502" s="24" t="s">
        <v>1</v>
      </c>
      <c r="I3502" s="1" t="s">
        <v>3093</v>
      </c>
      <c r="J3502" s="1" t="s">
        <v>3130</v>
      </c>
      <c r="K3502" s="1" t="s">
        <v>3</v>
      </c>
      <c r="L3502" s="1" t="s">
        <v>4</v>
      </c>
      <c r="M3502" s="1" t="s">
        <v>5</v>
      </c>
      <c r="N3502" s="1" t="s">
        <v>6</v>
      </c>
      <c r="O3502" s="1" t="s">
        <v>7</v>
      </c>
      <c r="P3502" s="1" t="s">
        <v>8</v>
      </c>
      <c r="Q3502" s="1" t="s">
        <v>3344</v>
      </c>
      <c r="R3502" s="1" t="s">
        <v>3427</v>
      </c>
      <c r="S3502" s="1" t="s">
        <v>3447</v>
      </c>
      <c r="T3502" s="1" t="s">
        <v>3448</v>
      </c>
      <c r="U3502" s="1" t="s">
        <v>3452</v>
      </c>
      <c r="V3502" s="1" t="s">
        <v>3449</v>
      </c>
      <c r="W3502" s="1" t="s">
        <v>3450</v>
      </c>
      <c r="X3502" s="1" t="s">
        <v>3451</v>
      </c>
      <c r="Y3502" s="216" t="s">
        <v>3385</v>
      </c>
    </row>
    <row r="3503" spans="1:25">
      <c r="A3503" s="26" t="s">
        <v>0</v>
      </c>
      <c r="B3503" s="26" t="s">
        <v>0</v>
      </c>
      <c r="C3503" s="26" t="s">
        <v>0</v>
      </c>
      <c r="D3503" s="27" t="s">
        <v>0</v>
      </c>
      <c r="E3503" s="27" t="s">
        <v>0</v>
      </c>
      <c r="F3503" s="28" t="s">
        <v>0</v>
      </c>
      <c r="G3503" s="152" t="s">
        <v>0</v>
      </c>
      <c r="H3503" s="29" t="s">
        <v>0</v>
      </c>
      <c r="I3503" s="45">
        <v>1</v>
      </c>
      <c r="J3503" s="45">
        <v>3</v>
      </c>
      <c r="K3503" s="45" t="s">
        <v>9</v>
      </c>
      <c r="L3503" s="45">
        <v>5</v>
      </c>
      <c r="M3503" s="45">
        <v>6</v>
      </c>
      <c r="N3503" s="45">
        <v>7</v>
      </c>
      <c r="O3503" s="45">
        <v>8</v>
      </c>
      <c r="P3503" s="45">
        <v>9</v>
      </c>
      <c r="Q3503" s="45">
        <v>1</v>
      </c>
      <c r="R3503" s="45">
        <v>2</v>
      </c>
      <c r="S3503" s="45">
        <v>3</v>
      </c>
      <c r="T3503" s="45" t="s">
        <v>3453</v>
      </c>
      <c r="U3503" s="45">
        <v>5</v>
      </c>
      <c r="V3503" s="45">
        <v>6</v>
      </c>
      <c r="W3503" s="45">
        <v>7</v>
      </c>
      <c r="X3503" s="45" t="s">
        <v>3454</v>
      </c>
      <c r="Y3503" s="276">
        <v>9</v>
      </c>
    </row>
    <row r="3504" spans="1:25">
      <c r="A3504" s="133" t="s">
        <v>786</v>
      </c>
      <c r="B3504" s="133" t="s">
        <v>172</v>
      </c>
      <c r="C3504" s="109" t="s">
        <v>1351</v>
      </c>
      <c r="D3504" s="109" t="s">
        <v>1352</v>
      </c>
      <c r="E3504" s="98" t="s">
        <v>0</v>
      </c>
      <c r="F3504" s="98" t="s">
        <v>0</v>
      </c>
      <c r="G3504" s="153" t="s">
        <v>0</v>
      </c>
      <c r="H3504" s="98" t="s">
        <v>1353</v>
      </c>
      <c r="I3504" s="110"/>
      <c r="J3504" s="110"/>
      <c r="K3504" s="110"/>
      <c r="L3504" s="110" t="s">
        <v>0</v>
      </c>
      <c r="M3504" s="110" t="s">
        <v>0</v>
      </c>
      <c r="N3504" s="110" t="s">
        <v>0</v>
      </c>
      <c r="O3504" s="110" t="s">
        <v>0</v>
      </c>
      <c r="P3504" s="110" t="s">
        <v>0</v>
      </c>
      <c r="Q3504" s="110"/>
      <c r="R3504" s="110"/>
      <c r="S3504" s="110"/>
      <c r="T3504" s="110" t="s">
        <v>0</v>
      </c>
      <c r="U3504" s="110" t="s">
        <v>0</v>
      </c>
      <c r="V3504" s="110" t="s">
        <v>0</v>
      </c>
      <c r="W3504" s="110" t="s">
        <v>0</v>
      </c>
      <c r="X3504" s="110" t="s">
        <v>0</v>
      </c>
      <c r="Y3504" s="217"/>
    </row>
    <row r="3505" spans="1:25" ht="20.399999999999999">
      <c r="A3505" s="20" t="s">
        <v>0</v>
      </c>
      <c r="B3505" s="20" t="s">
        <v>0</v>
      </c>
      <c r="C3505" s="20" t="s">
        <v>0</v>
      </c>
      <c r="D3505" s="21" t="s">
        <v>0</v>
      </c>
      <c r="E3505" s="21" t="s">
        <v>0</v>
      </c>
      <c r="F3505" s="21" t="s">
        <v>0</v>
      </c>
      <c r="G3505" s="150" t="s">
        <v>0</v>
      </c>
      <c r="H3505" s="30" t="s">
        <v>33</v>
      </c>
      <c r="I3505" s="31">
        <f t="shared" si="2376"/>
        <v>1875423</v>
      </c>
      <c r="J3505" s="31">
        <f t="shared" ref="J3505:P3505" si="2406">SUM(J3506,J3514,J3516)</f>
        <v>1781123</v>
      </c>
      <c r="K3505" s="31">
        <f t="shared" si="2378"/>
        <v>94300</v>
      </c>
      <c r="L3505" s="31">
        <f t="shared" si="2406"/>
        <v>94300</v>
      </c>
      <c r="M3505" s="31">
        <f t="shared" si="2406"/>
        <v>0</v>
      </c>
      <c r="N3505" s="31">
        <f t="shared" si="2406"/>
        <v>0</v>
      </c>
      <c r="O3505" s="31">
        <f t="shared" si="2406"/>
        <v>0</v>
      </c>
      <c r="P3505" s="31">
        <f t="shared" si="2406"/>
        <v>0</v>
      </c>
      <c r="Q3505" s="31">
        <f>SUM(Q3506,Q3514,Q3516)</f>
        <v>1981144</v>
      </c>
      <c r="R3505" s="31">
        <f>SUM(R3506,R3514,R3516)</f>
        <v>1867063</v>
      </c>
      <c r="S3505" s="31">
        <f>SUM(S3506,S3514,S3516)</f>
        <v>1560390</v>
      </c>
      <c r="T3505" s="31">
        <f t="shared" ref="T3505:X3505" si="2407">SUM(T3506,T3514,T3516)</f>
        <v>306673</v>
      </c>
      <c r="U3505" s="31">
        <f t="shared" si="2407"/>
        <v>139800</v>
      </c>
      <c r="V3505" s="31">
        <f t="shared" si="2407"/>
        <v>139675</v>
      </c>
      <c r="W3505" s="31">
        <f t="shared" si="2407"/>
        <v>27198</v>
      </c>
      <c r="X3505" s="31">
        <f t="shared" si="2407"/>
        <v>1867063</v>
      </c>
      <c r="Y3505" s="220">
        <f t="shared" ref="Y3505:Y3535" si="2408">IF(R3505=0,0,(X3505/R3505)*100)</f>
        <v>100</v>
      </c>
    </row>
    <row r="3506" spans="1:25">
      <c r="A3506" s="23" t="s">
        <v>786</v>
      </c>
      <c r="B3506" s="23" t="s">
        <v>172</v>
      </c>
      <c r="C3506" s="23" t="s">
        <v>1351</v>
      </c>
      <c r="D3506" s="23" t="s">
        <v>1352</v>
      </c>
      <c r="E3506" s="21" t="s">
        <v>132</v>
      </c>
      <c r="F3506" s="21" t="s">
        <v>0</v>
      </c>
      <c r="G3506" s="150" t="s">
        <v>0</v>
      </c>
      <c r="H3506" s="21" t="s">
        <v>11</v>
      </c>
      <c r="I3506" s="66">
        <f t="shared" si="2376"/>
        <v>1501355</v>
      </c>
      <c r="J3506" s="66">
        <f t="shared" ref="J3506:P3506" si="2409">SUM(J3507,J3508)</f>
        <v>1477755</v>
      </c>
      <c r="K3506" s="66">
        <f t="shared" si="2378"/>
        <v>23600</v>
      </c>
      <c r="L3506" s="66">
        <f t="shared" si="2409"/>
        <v>23600</v>
      </c>
      <c r="M3506" s="66">
        <f t="shared" si="2409"/>
        <v>0</v>
      </c>
      <c r="N3506" s="66">
        <f t="shared" si="2409"/>
        <v>0</v>
      </c>
      <c r="O3506" s="66">
        <f t="shared" si="2409"/>
        <v>0</v>
      </c>
      <c r="P3506" s="66">
        <f t="shared" si="2409"/>
        <v>0</v>
      </c>
      <c r="Q3506" s="66">
        <f>SUM(Q3507,Q3508)</f>
        <v>1573037</v>
      </c>
      <c r="R3506" s="66">
        <f>SUM(R3507,R3508)</f>
        <v>1549437</v>
      </c>
      <c r="S3506" s="66">
        <f>SUM(S3507,S3508)</f>
        <v>1294746</v>
      </c>
      <c r="T3506" s="66">
        <f t="shared" ref="T3506:X3506" si="2410">SUM(T3507,T3508)</f>
        <v>254691</v>
      </c>
      <c r="U3506" s="66">
        <f t="shared" si="2410"/>
        <v>120000</v>
      </c>
      <c r="V3506" s="66">
        <f t="shared" si="2410"/>
        <v>120000</v>
      </c>
      <c r="W3506" s="66">
        <f t="shared" si="2410"/>
        <v>14691</v>
      </c>
      <c r="X3506" s="66">
        <f t="shared" si="2410"/>
        <v>1549437</v>
      </c>
      <c r="Y3506" s="208">
        <f t="shared" si="2408"/>
        <v>100</v>
      </c>
    </row>
    <row r="3507" spans="1:25">
      <c r="A3507" s="23" t="s">
        <v>786</v>
      </c>
      <c r="B3507" s="23" t="s">
        <v>172</v>
      </c>
      <c r="C3507" s="23" t="s">
        <v>1351</v>
      </c>
      <c r="D3507" s="23" t="s">
        <v>1352</v>
      </c>
      <c r="E3507" s="22">
        <v>6111</v>
      </c>
      <c r="F3507" s="23"/>
      <c r="G3507" s="128" t="s">
        <v>3378</v>
      </c>
      <c r="H3507" s="32" t="s">
        <v>12</v>
      </c>
      <c r="I3507" s="44">
        <f t="shared" si="2376"/>
        <v>1304145</v>
      </c>
      <c r="J3507" s="44">
        <v>1284145</v>
      </c>
      <c r="K3507" s="44">
        <f t="shared" si="2378"/>
        <v>20000</v>
      </c>
      <c r="L3507" s="44">
        <v>20000</v>
      </c>
      <c r="M3507" s="44">
        <v>0</v>
      </c>
      <c r="N3507" s="44">
        <v>0</v>
      </c>
      <c r="O3507" s="44">
        <v>0</v>
      </c>
      <c r="P3507" s="44">
        <v>0</v>
      </c>
      <c r="Q3507" s="44">
        <v>1371222</v>
      </c>
      <c r="R3507" s="44">
        <v>1351222</v>
      </c>
      <c r="S3507" s="44">
        <v>1108631</v>
      </c>
      <c r="T3507" s="44">
        <f t="shared" ref="T3507:T3534" si="2411">U3507+V3507+W3507</f>
        <v>242591</v>
      </c>
      <c r="U3507" s="44">
        <v>120000</v>
      </c>
      <c r="V3507" s="44">
        <v>120000</v>
      </c>
      <c r="W3507" s="44">
        <v>2591</v>
      </c>
      <c r="X3507" s="44">
        <f t="shared" ref="X3507:X3534" si="2412">S3507+T3507</f>
        <v>1351222</v>
      </c>
      <c r="Y3507" s="209">
        <f t="shared" si="2408"/>
        <v>100</v>
      </c>
    </row>
    <row r="3508" spans="1:25">
      <c r="A3508" s="20" t="s">
        <v>786</v>
      </c>
      <c r="B3508" s="20" t="s">
        <v>172</v>
      </c>
      <c r="C3508" s="20" t="s">
        <v>1351</v>
      </c>
      <c r="D3508" s="20" t="s">
        <v>1352</v>
      </c>
      <c r="E3508" s="20" t="s">
        <v>134</v>
      </c>
      <c r="F3508" s="23" t="s">
        <v>0</v>
      </c>
      <c r="G3508" s="154" t="s">
        <v>0</v>
      </c>
      <c r="H3508" s="21" t="s">
        <v>13</v>
      </c>
      <c r="I3508" s="66">
        <f t="shared" si="2376"/>
        <v>197210</v>
      </c>
      <c r="J3508" s="66">
        <f t="shared" ref="J3508:P3508" si="2413">SUM(J3509:J3513)</f>
        <v>193610</v>
      </c>
      <c r="K3508" s="66">
        <f t="shared" si="2378"/>
        <v>3600</v>
      </c>
      <c r="L3508" s="66">
        <f t="shared" si="2413"/>
        <v>3600</v>
      </c>
      <c r="M3508" s="66">
        <f t="shared" si="2413"/>
        <v>0</v>
      </c>
      <c r="N3508" s="66">
        <f t="shared" si="2413"/>
        <v>0</v>
      </c>
      <c r="O3508" s="66">
        <f t="shared" si="2413"/>
        <v>0</v>
      </c>
      <c r="P3508" s="66">
        <f t="shared" si="2413"/>
        <v>0</v>
      </c>
      <c r="Q3508" s="66">
        <f>SUM(Q3509:Q3513)</f>
        <v>201815</v>
      </c>
      <c r="R3508" s="66">
        <f>SUM(R3509:R3513)</f>
        <v>198215</v>
      </c>
      <c r="S3508" s="66">
        <f>SUM(S3509:S3513)</f>
        <v>186115</v>
      </c>
      <c r="T3508" s="66">
        <f t="shared" ref="T3508:X3508" si="2414">SUM(T3509:T3513)</f>
        <v>12100</v>
      </c>
      <c r="U3508" s="66">
        <f t="shared" si="2414"/>
        <v>0</v>
      </c>
      <c r="V3508" s="66">
        <f t="shared" si="2414"/>
        <v>0</v>
      </c>
      <c r="W3508" s="66">
        <f t="shared" si="2414"/>
        <v>12100</v>
      </c>
      <c r="X3508" s="66">
        <f t="shared" si="2414"/>
        <v>198215</v>
      </c>
      <c r="Y3508" s="208">
        <f t="shared" si="2408"/>
        <v>100</v>
      </c>
    </row>
    <row r="3509" spans="1:25">
      <c r="A3509" s="23" t="s">
        <v>786</v>
      </c>
      <c r="B3509" s="23" t="s">
        <v>172</v>
      </c>
      <c r="C3509" s="23" t="s">
        <v>1351</v>
      </c>
      <c r="D3509" s="23" t="s">
        <v>1352</v>
      </c>
      <c r="E3509" s="22">
        <v>6112</v>
      </c>
      <c r="F3509" s="23" t="s">
        <v>1354</v>
      </c>
      <c r="G3509" s="128" t="s">
        <v>3378</v>
      </c>
      <c r="H3509" s="32" t="s">
        <v>16</v>
      </c>
      <c r="I3509" s="44">
        <f t="shared" si="2376"/>
        <v>26110</v>
      </c>
      <c r="J3509" s="44">
        <v>25110</v>
      </c>
      <c r="K3509" s="44">
        <f t="shared" si="2378"/>
        <v>1000</v>
      </c>
      <c r="L3509" s="44">
        <v>1000</v>
      </c>
      <c r="M3509" s="44">
        <v>0</v>
      </c>
      <c r="N3509" s="44">
        <v>0</v>
      </c>
      <c r="O3509" s="44">
        <v>0</v>
      </c>
      <c r="P3509" s="44">
        <v>0</v>
      </c>
      <c r="Q3509" s="44">
        <v>26110</v>
      </c>
      <c r="R3509" s="44">
        <v>25110</v>
      </c>
      <c r="S3509" s="44">
        <v>25110</v>
      </c>
      <c r="T3509" s="44">
        <f t="shared" si="2411"/>
        <v>0</v>
      </c>
      <c r="U3509" s="44"/>
      <c r="V3509" s="44"/>
      <c r="W3509" s="44"/>
      <c r="X3509" s="44">
        <f t="shared" si="2412"/>
        <v>25110</v>
      </c>
      <c r="Y3509" s="209">
        <f t="shared" si="2408"/>
        <v>100</v>
      </c>
    </row>
    <row r="3510" spans="1:25">
      <c r="A3510" s="23" t="s">
        <v>786</v>
      </c>
      <c r="B3510" s="23" t="s">
        <v>172</v>
      </c>
      <c r="C3510" s="23" t="s">
        <v>1351</v>
      </c>
      <c r="D3510" s="23" t="s">
        <v>1352</v>
      </c>
      <c r="E3510" s="22">
        <v>6112</v>
      </c>
      <c r="F3510" s="23" t="s">
        <v>1355</v>
      </c>
      <c r="G3510" s="128" t="s">
        <v>3378</v>
      </c>
      <c r="H3510" s="32" t="s">
        <v>19</v>
      </c>
      <c r="I3510" s="44">
        <f t="shared" si="2376"/>
        <v>104000</v>
      </c>
      <c r="J3510" s="44">
        <v>102000</v>
      </c>
      <c r="K3510" s="44">
        <f t="shared" si="2378"/>
        <v>2000</v>
      </c>
      <c r="L3510" s="44">
        <v>2000</v>
      </c>
      <c r="M3510" s="44">
        <v>0</v>
      </c>
      <c r="N3510" s="44">
        <v>0</v>
      </c>
      <c r="O3510" s="44">
        <v>0</v>
      </c>
      <c r="P3510" s="44">
        <v>0</v>
      </c>
      <c r="Q3510" s="44">
        <v>104000</v>
      </c>
      <c r="R3510" s="44">
        <v>102000</v>
      </c>
      <c r="S3510" s="44">
        <v>102000</v>
      </c>
      <c r="T3510" s="44">
        <f t="shared" si="2411"/>
        <v>0</v>
      </c>
      <c r="U3510" s="44"/>
      <c r="V3510" s="44"/>
      <c r="W3510" s="44"/>
      <c r="X3510" s="44">
        <f t="shared" si="2412"/>
        <v>102000</v>
      </c>
      <c r="Y3510" s="209">
        <f t="shared" si="2408"/>
        <v>100</v>
      </c>
    </row>
    <row r="3511" spans="1:25">
      <c r="A3511" s="23" t="s">
        <v>786</v>
      </c>
      <c r="B3511" s="23" t="s">
        <v>172</v>
      </c>
      <c r="C3511" s="23" t="s">
        <v>1351</v>
      </c>
      <c r="D3511" s="23" t="s">
        <v>1352</v>
      </c>
      <c r="E3511" s="22">
        <v>6112</v>
      </c>
      <c r="F3511" s="23" t="s">
        <v>1356</v>
      </c>
      <c r="G3511" s="128" t="s">
        <v>3378</v>
      </c>
      <c r="H3511" s="32" t="s">
        <v>17</v>
      </c>
      <c r="I3511" s="44">
        <f t="shared" si="2376"/>
        <v>25200</v>
      </c>
      <c r="J3511" s="44">
        <v>24600</v>
      </c>
      <c r="K3511" s="44">
        <f t="shared" si="2378"/>
        <v>600</v>
      </c>
      <c r="L3511" s="44">
        <v>600</v>
      </c>
      <c r="M3511" s="44">
        <v>0</v>
      </c>
      <c r="N3511" s="44">
        <v>0</v>
      </c>
      <c r="O3511" s="44">
        <v>0</v>
      </c>
      <c r="P3511" s="44">
        <v>0</v>
      </c>
      <c r="Q3511" s="44">
        <v>29805</v>
      </c>
      <c r="R3511" s="44">
        <v>29205</v>
      </c>
      <c r="S3511" s="44">
        <v>29205</v>
      </c>
      <c r="T3511" s="44">
        <f t="shared" si="2411"/>
        <v>0</v>
      </c>
      <c r="U3511" s="44"/>
      <c r="V3511" s="44"/>
      <c r="W3511" s="44"/>
      <c r="X3511" s="44">
        <f t="shared" si="2412"/>
        <v>29205</v>
      </c>
      <c r="Y3511" s="209">
        <f t="shared" si="2408"/>
        <v>100</v>
      </c>
    </row>
    <row r="3512" spans="1:25">
      <c r="A3512" s="23" t="s">
        <v>786</v>
      </c>
      <c r="B3512" s="23" t="s">
        <v>172</v>
      </c>
      <c r="C3512" s="23" t="s">
        <v>1351</v>
      </c>
      <c r="D3512" s="23" t="s">
        <v>1352</v>
      </c>
      <c r="E3512" s="22">
        <v>6112</v>
      </c>
      <c r="F3512" s="23" t="s">
        <v>1357</v>
      </c>
      <c r="G3512" s="128" t="s">
        <v>3378</v>
      </c>
      <c r="H3512" s="32" t="s">
        <v>15</v>
      </c>
      <c r="I3512" s="44">
        <f t="shared" si="2376"/>
        <v>26000</v>
      </c>
      <c r="J3512" s="44">
        <v>26000</v>
      </c>
      <c r="K3512" s="44">
        <f t="shared" si="2378"/>
        <v>0</v>
      </c>
      <c r="L3512" s="44">
        <v>0</v>
      </c>
      <c r="M3512" s="44">
        <v>0</v>
      </c>
      <c r="N3512" s="44">
        <v>0</v>
      </c>
      <c r="O3512" s="44">
        <v>0</v>
      </c>
      <c r="P3512" s="44">
        <v>0</v>
      </c>
      <c r="Q3512" s="44">
        <v>26000</v>
      </c>
      <c r="R3512" s="44">
        <v>26000</v>
      </c>
      <c r="S3512" s="44">
        <v>13900</v>
      </c>
      <c r="T3512" s="44">
        <f t="shared" si="2411"/>
        <v>12100</v>
      </c>
      <c r="U3512" s="44"/>
      <c r="V3512" s="44"/>
      <c r="W3512" s="44">
        <v>12100</v>
      </c>
      <c r="X3512" s="44">
        <f t="shared" si="2412"/>
        <v>26000</v>
      </c>
      <c r="Y3512" s="209">
        <f t="shared" si="2408"/>
        <v>100</v>
      </c>
    </row>
    <row r="3513" spans="1:25">
      <c r="A3513" s="23" t="s">
        <v>786</v>
      </c>
      <c r="B3513" s="23" t="s">
        <v>172</v>
      </c>
      <c r="C3513" s="23" t="s">
        <v>1351</v>
      </c>
      <c r="D3513" s="23" t="s">
        <v>1352</v>
      </c>
      <c r="E3513" s="22">
        <v>6112</v>
      </c>
      <c r="F3513" s="23" t="s">
        <v>1358</v>
      </c>
      <c r="G3513" s="128" t="s">
        <v>3378</v>
      </c>
      <c r="H3513" s="32" t="s">
        <v>18</v>
      </c>
      <c r="I3513" s="44">
        <f t="shared" si="2376"/>
        <v>15900</v>
      </c>
      <c r="J3513" s="44">
        <v>15900</v>
      </c>
      <c r="K3513" s="44">
        <f t="shared" si="2378"/>
        <v>0</v>
      </c>
      <c r="L3513" s="44">
        <v>0</v>
      </c>
      <c r="M3513" s="44">
        <v>0</v>
      </c>
      <c r="N3513" s="44">
        <v>0</v>
      </c>
      <c r="O3513" s="44">
        <v>0</v>
      </c>
      <c r="P3513" s="44">
        <v>0</v>
      </c>
      <c r="Q3513" s="44">
        <v>15900</v>
      </c>
      <c r="R3513" s="44">
        <v>15900</v>
      </c>
      <c r="S3513" s="44">
        <v>15900</v>
      </c>
      <c r="T3513" s="44">
        <f t="shared" si="2411"/>
        <v>0</v>
      </c>
      <c r="U3513" s="44"/>
      <c r="V3513" s="44"/>
      <c r="W3513" s="44"/>
      <c r="X3513" s="44">
        <f t="shared" si="2412"/>
        <v>15900</v>
      </c>
      <c r="Y3513" s="209">
        <f t="shared" si="2408"/>
        <v>100</v>
      </c>
    </row>
    <row r="3514" spans="1:25">
      <c r="A3514" s="23" t="s">
        <v>786</v>
      </c>
      <c r="B3514" s="23" t="s">
        <v>172</v>
      </c>
      <c r="C3514" s="23" t="s">
        <v>1351</v>
      </c>
      <c r="D3514" s="23" t="s">
        <v>1352</v>
      </c>
      <c r="E3514" s="21" t="s">
        <v>139</v>
      </c>
      <c r="F3514" s="21" t="s">
        <v>0</v>
      </c>
      <c r="G3514" s="150" t="s">
        <v>0</v>
      </c>
      <c r="H3514" s="21" t="s">
        <v>21</v>
      </c>
      <c r="I3514" s="66">
        <f t="shared" si="2376"/>
        <v>132368</v>
      </c>
      <c r="J3514" s="66">
        <f t="shared" ref="J3514:X3514" si="2415">SUM(J3515)</f>
        <v>130868</v>
      </c>
      <c r="K3514" s="66">
        <f t="shared" si="2378"/>
        <v>1500</v>
      </c>
      <c r="L3514" s="66">
        <f t="shared" si="2415"/>
        <v>1500</v>
      </c>
      <c r="M3514" s="66">
        <f t="shared" si="2415"/>
        <v>0</v>
      </c>
      <c r="N3514" s="66">
        <f t="shared" si="2415"/>
        <v>0</v>
      </c>
      <c r="O3514" s="66">
        <f t="shared" si="2415"/>
        <v>0</v>
      </c>
      <c r="P3514" s="66">
        <f t="shared" si="2415"/>
        <v>0</v>
      </c>
      <c r="Q3514" s="66">
        <f t="shared" si="2415"/>
        <v>139411</v>
      </c>
      <c r="R3514" s="66">
        <f t="shared" si="2415"/>
        <v>137911</v>
      </c>
      <c r="S3514" s="66">
        <f t="shared" si="2415"/>
        <v>117844</v>
      </c>
      <c r="T3514" s="66">
        <f t="shared" si="2415"/>
        <v>20067</v>
      </c>
      <c r="U3514" s="66">
        <f t="shared" si="2415"/>
        <v>9000</v>
      </c>
      <c r="V3514" s="66">
        <f t="shared" si="2415"/>
        <v>9000</v>
      </c>
      <c r="W3514" s="66">
        <f t="shared" si="2415"/>
        <v>2067</v>
      </c>
      <c r="X3514" s="66">
        <f t="shared" si="2415"/>
        <v>137911</v>
      </c>
      <c r="Y3514" s="208">
        <f t="shared" si="2408"/>
        <v>100</v>
      </c>
    </row>
    <row r="3515" spans="1:25">
      <c r="A3515" s="23" t="s">
        <v>786</v>
      </c>
      <c r="B3515" s="23" t="s">
        <v>172</v>
      </c>
      <c r="C3515" s="23" t="s">
        <v>1351</v>
      </c>
      <c r="D3515" s="23" t="s">
        <v>1352</v>
      </c>
      <c r="E3515" s="22">
        <v>6121</v>
      </c>
      <c r="F3515" s="23"/>
      <c r="G3515" s="128" t="s">
        <v>3378</v>
      </c>
      <c r="H3515" s="32" t="s">
        <v>22</v>
      </c>
      <c r="I3515" s="44">
        <f t="shared" si="2376"/>
        <v>132368</v>
      </c>
      <c r="J3515" s="44">
        <v>130868</v>
      </c>
      <c r="K3515" s="44">
        <f t="shared" si="2378"/>
        <v>1500</v>
      </c>
      <c r="L3515" s="44">
        <v>1500</v>
      </c>
      <c r="M3515" s="44">
        <v>0</v>
      </c>
      <c r="N3515" s="44">
        <v>0</v>
      </c>
      <c r="O3515" s="44">
        <v>0</v>
      </c>
      <c r="P3515" s="44">
        <v>0</v>
      </c>
      <c r="Q3515" s="44">
        <v>139411</v>
      </c>
      <c r="R3515" s="44">
        <v>137911</v>
      </c>
      <c r="S3515" s="44">
        <v>117844</v>
      </c>
      <c r="T3515" s="44">
        <f t="shared" si="2411"/>
        <v>20067</v>
      </c>
      <c r="U3515" s="44">
        <v>9000</v>
      </c>
      <c r="V3515" s="44">
        <v>9000</v>
      </c>
      <c r="W3515" s="44">
        <v>2067</v>
      </c>
      <c r="X3515" s="44">
        <f t="shared" si="2412"/>
        <v>137911</v>
      </c>
      <c r="Y3515" s="209">
        <f t="shared" si="2408"/>
        <v>100</v>
      </c>
    </row>
    <row r="3516" spans="1:25">
      <c r="A3516" s="23" t="s">
        <v>786</v>
      </c>
      <c r="B3516" s="23" t="s">
        <v>172</v>
      </c>
      <c r="C3516" s="23" t="s">
        <v>1351</v>
      </c>
      <c r="D3516" s="23" t="s">
        <v>1352</v>
      </c>
      <c r="E3516" s="21" t="s">
        <v>141</v>
      </c>
      <c r="F3516" s="21" t="s">
        <v>0</v>
      </c>
      <c r="G3516" s="150" t="s">
        <v>0</v>
      </c>
      <c r="H3516" s="21" t="s">
        <v>23</v>
      </c>
      <c r="I3516" s="66">
        <f t="shared" si="2376"/>
        <v>241700</v>
      </c>
      <c r="J3516" s="66">
        <f t="shared" ref="J3516:P3516" si="2416">SUM(J3517:J3524)</f>
        <v>172500</v>
      </c>
      <c r="K3516" s="66">
        <f t="shared" si="2378"/>
        <v>69200</v>
      </c>
      <c r="L3516" s="66">
        <f t="shared" si="2416"/>
        <v>69200</v>
      </c>
      <c r="M3516" s="66">
        <f t="shared" si="2416"/>
        <v>0</v>
      </c>
      <c r="N3516" s="66">
        <f t="shared" si="2416"/>
        <v>0</v>
      </c>
      <c r="O3516" s="66">
        <f t="shared" si="2416"/>
        <v>0</v>
      </c>
      <c r="P3516" s="66">
        <f t="shared" si="2416"/>
        <v>0</v>
      </c>
      <c r="Q3516" s="66">
        <f>SUM(Q3517:Q3524)</f>
        <v>268696</v>
      </c>
      <c r="R3516" s="66">
        <f>SUM(R3517:R3524)</f>
        <v>179715</v>
      </c>
      <c r="S3516" s="66">
        <f>SUM(S3517:S3524)</f>
        <v>147800</v>
      </c>
      <c r="T3516" s="66">
        <f t="shared" ref="T3516:X3516" si="2417">SUM(T3517:T3524)</f>
        <v>31915</v>
      </c>
      <c r="U3516" s="66">
        <f t="shared" si="2417"/>
        <v>10800</v>
      </c>
      <c r="V3516" s="66">
        <f t="shared" si="2417"/>
        <v>10675</v>
      </c>
      <c r="W3516" s="66">
        <f t="shared" si="2417"/>
        <v>10440</v>
      </c>
      <c r="X3516" s="66">
        <f t="shared" si="2417"/>
        <v>179715</v>
      </c>
      <c r="Y3516" s="208">
        <f t="shared" si="2408"/>
        <v>100</v>
      </c>
    </row>
    <row r="3517" spans="1:25">
      <c r="A3517" s="23" t="s">
        <v>786</v>
      </c>
      <c r="B3517" s="23" t="s">
        <v>172</v>
      </c>
      <c r="C3517" s="23" t="s">
        <v>1351</v>
      </c>
      <c r="D3517" s="23" t="s">
        <v>1352</v>
      </c>
      <c r="E3517" s="22">
        <v>6131</v>
      </c>
      <c r="F3517" s="23"/>
      <c r="G3517" s="128" t="s">
        <v>3378</v>
      </c>
      <c r="H3517" s="32" t="s">
        <v>24</v>
      </c>
      <c r="I3517" s="44">
        <f t="shared" si="2376"/>
        <v>1500</v>
      </c>
      <c r="J3517" s="44">
        <v>500</v>
      </c>
      <c r="K3517" s="44">
        <f t="shared" si="2378"/>
        <v>1000</v>
      </c>
      <c r="L3517" s="44">
        <v>1000</v>
      </c>
      <c r="M3517" s="44">
        <v>0</v>
      </c>
      <c r="N3517" s="44">
        <v>0</v>
      </c>
      <c r="O3517" s="44">
        <v>0</v>
      </c>
      <c r="P3517" s="44">
        <v>0</v>
      </c>
      <c r="Q3517" s="44">
        <v>1500</v>
      </c>
      <c r="R3517" s="44">
        <v>500</v>
      </c>
      <c r="S3517" s="44">
        <v>500</v>
      </c>
      <c r="T3517" s="44">
        <f t="shared" si="2411"/>
        <v>0</v>
      </c>
      <c r="U3517" s="44"/>
      <c r="V3517" s="44"/>
      <c r="W3517" s="44"/>
      <c r="X3517" s="44">
        <f t="shared" si="2412"/>
        <v>500</v>
      </c>
      <c r="Y3517" s="209">
        <f t="shared" si="2408"/>
        <v>100</v>
      </c>
    </row>
    <row r="3518" spans="1:25">
      <c r="A3518" s="23" t="s">
        <v>786</v>
      </c>
      <c r="B3518" s="23" t="s">
        <v>172</v>
      </c>
      <c r="C3518" s="23" t="s">
        <v>1351</v>
      </c>
      <c r="D3518" s="23" t="s">
        <v>1352</v>
      </c>
      <c r="E3518" s="22">
        <v>6132</v>
      </c>
      <c r="F3518" s="23"/>
      <c r="G3518" s="128" t="s">
        <v>3378</v>
      </c>
      <c r="H3518" s="32" t="s">
        <v>25</v>
      </c>
      <c r="I3518" s="44">
        <f t="shared" si="2376"/>
        <v>94000</v>
      </c>
      <c r="J3518" s="44">
        <v>94000</v>
      </c>
      <c r="K3518" s="44">
        <f t="shared" si="2378"/>
        <v>0</v>
      </c>
      <c r="L3518" s="44">
        <v>0</v>
      </c>
      <c r="M3518" s="44">
        <v>0</v>
      </c>
      <c r="N3518" s="44">
        <v>0</v>
      </c>
      <c r="O3518" s="44">
        <v>0</v>
      </c>
      <c r="P3518" s="44">
        <v>0</v>
      </c>
      <c r="Q3518" s="44">
        <v>94000</v>
      </c>
      <c r="R3518" s="44">
        <v>94000</v>
      </c>
      <c r="S3518" s="44">
        <v>78200</v>
      </c>
      <c r="T3518" s="44">
        <f t="shared" si="2411"/>
        <v>15800</v>
      </c>
      <c r="U3518" s="44">
        <v>5250</v>
      </c>
      <c r="V3518" s="44">
        <v>5250</v>
      </c>
      <c r="W3518" s="44">
        <v>5300</v>
      </c>
      <c r="X3518" s="44">
        <f t="shared" si="2412"/>
        <v>94000</v>
      </c>
      <c r="Y3518" s="209">
        <f t="shared" si="2408"/>
        <v>100</v>
      </c>
    </row>
    <row r="3519" spans="1:25">
      <c r="A3519" s="23" t="s">
        <v>786</v>
      </c>
      <c r="B3519" s="23" t="s">
        <v>172</v>
      </c>
      <c r="C3519" s="23" t="s">
        <v>1351</v>
      </c>
      <c r="D3519" s="23" t="s">
        <v>1352</v>
      </c>
      <c r="E3519" s="22">
        <v>6133</v>
      </c>
      <c r="F3519" s="23"/>
      <c r="G3519" s="128" t="s">
        <v>3378</v>
      </c>
      <c r="H3519" s="32" t="s">
        <v>26</v>
      </c>
      <c r="I3519" s="44">
        <f t="shared" si="2376"/>
        <v>14100</v>
      </c>
      <c r="J3519" s="44">
        <v>14100</v>
      </c>
      <c r="K3519" s="44">
        <f t="shared" si="2378"/>
        <v>0</v>
      </c>
      <c r="L3519" s="44">
        <v>0</v>
      </c>
      <c r="M3519" s="44">
        <v>0</v>
      </c>
      <c r="N3519" s="44">
        <v>0</v>
      </c>
      <c r="O3519" s="44">
        <v>0</v>
      </c>
      <c r="P3519" s="44">
        <v>0</v>
      </c>
      <c r="Q3519" s="44">
        <v>14100</v>
      </c>
      <c r="R3519" s="44">
        <v>14100</v>
      </c>
      <c r="S3519" s="44">
        <v>10575</v>
      </c>
      <c r="T3519" s="44">
        <f t="shared" si="2411"/>
        <v>3525</v>
      </c>
      <c r="U3519" s="44">
        <v>1175</v>
      </c>
      <c r="V3519" s="44">
        <v>1175</v>
      </c>
      <c r="W3519" s="44">
        <v>1175</v>
      </c>
      <c r="X3519" s="44">
        <f t="shared" si="2412"/>
        <v>14100</v>
      </c>
      <c r="Y3519" s="209">
        <f t="shared" si="2408"/>
        <v>100</v>
      </c>
    </row>
    <row r="3520" spans="1:25">
      <c r="A3520" s="23" t="s">
        <v>786</v>
      </c>
      <c r="B3520" s="23" t="s">
        <v>172</v>
      </c>
      <c r="C3520" s="23" t="s">
        <v>1351</v>
      </c>
      <c r="D3520" s="23" t="s">
        <v>1352</v>
      </c>
      <c r="E3520" s="22">
        <v>6134</v>
      </c>
      <c r="F3520" s="23"/>
      <c r="G3520" s="128" t="s">
        <v>3378</v>
      </c>
      <c r="H3520" s="32" t="s">
        <v>27</v>
      </c>
      <c r="I3520" s="44">
        <f t="shared" si="2376"/>
        <v>67500</v>
      </c>
      <c r="J3520" s="44">
        <v>7500</v>
      </c>
      <c r="K3520" s="44">
        <f t="shared" si="2378"/>
        <v>60000</v>
      </c>
      <c r="L3520" s="44">
        <v>60000</v>
      </c>
      <c r="M3520" s="44">
        <v>0</v>
      </c>
      <c r="N3520" s="44">
        <v>0</v>
      </c>
      <c r="O3520" s="44">
        <v>0</v>
      </c>
      <c r="P3520" s="44">
        <v>0</v>
      </c>
      <c r="Q3520" s="44">
        <v>76366</v>
      </c>
      <c r="R3520" s="44">
        <v>7500</v>
      </c>
      <c r="S3520" s="44">
        <v>5625</v>
      </c>
      <c r="T3520" s="44">
        <f t="shared" si="2411"/>
        <v>1875</v>
      </c>
      <c r="U3520" s="44">
        <v>625</v>
      </c>
      <c r="V3520" s="44">
        <v>625</v>
      </c>
      <c r="W3520" s="44">
        <v>625</v>
      </c>
      <c r="X3520" s="44">
        <f t="shared" si="2412"/>
        <v>7500</v>
      </c>
      <c r="Y3520" s="209">
        <f t="shared" si="2408"/>
        <v>100</v>
      </c>
    </row>
    <row r="3521" spans="1:25">
      <c r="A3521" s="23" t="s">
        <v>786</v>
      </c>
      <c r="B3521" s="23" t="s">
        <v>172</v>
      </c>
      <c r="C3521" s="23" t="s">
        <v>1351</v>
      </c>
      <c r="D3521" s="23" t="s">
        <v>1352</v>
      </c>
      <c r="E3521" s="22">
        <v>6135</v>
      </c>
      <c r="F3521" s="23"/>
      <c r="G3521" s="128" t="s">
        <v>3378</v>
      </c>
      <c r="H3521" s="32" t="s">
        <v>28</v>
      </c>
      <c r="I3521" s="44">
        <f t="shared" si="2376"/>
        <v>2200</v>
      </c>
      <c r="J3521" s="44">
        <v>1000</v>
      </c>
      <c r="K3521" s="44">
        <f t="shared" si="2378"/>
        <v>1200</v>
      </c>
      <c r="L3521" s="44">
        <v>1200</v>
      </c>
      <c r="M3521" s="44">
        <v>0</v>
      </c>
      <c r="N3521" s="44">
        <v>0</v>
      </c>
      <c r="O3521" s="44">
        <v>0</v>
      </c>
      <c r="P3521" s="44">
        <v>0</v>
      </c>
      <c r="Q3521" s="44">
        <v>2200</v>
      </c>
      <c r="R3521" s="44">
        <v>1000</v>
      </c>
      <c r="S3521" s="44">
        <v>1000</v>
      </c>
      <c r="T3521" s="44">
        <f t="shared" si="2411"/>
        <v>0</v>
      </c>
      <c r="U3521" s="44"/>
      <c r="V3521" s="44"/>
      <c r="W3521" s="44"/>
      <c r="X3521" s="44">
        <f t="shared" si="2412"/>
        <v>1000</v>
      </c>
      <c r="Y3521" s="209">
        <f t="shared" si="2408"/>
        <v>100</v>
      </c>
    </row>
    <row r="3522" spans="1:25">
      <c r="A3522" s="23" t="s">
        <v>786</v>
      </c>
      <c r="B3522" s="23" t="s">
        <v>172</v>
      </c>
      <c r="C3522" s="23" t="s">
        <v>1351</v>
      </c>
      <c r="D3522" s="23" t="s">
        <v>1352</v>
      </c>
      <c r="E3522" s="22">
        <v>6137</v>
      </c>
      <c r="F3522" s="23"/>
      <c r="G3522" s="128" t="s">
        <v>3378</v>
      </c>
      <c r="H3522" s="32" t="s">
        <v>30</v>
      </c>
      <c r="I3522" s="44">
        <f t="shared" si="2376"/>
        <v>15000</v>
      </c>
      <c r="J3522" s="44">
        <v>10000</v>
      </c>
      <c r="K3522" s="44">
        <f t="shared" si="2378"/>
        <v>5000</v>
      </c>
      <c r="L3522" s="44">
        <v>5000</v>
      </c>
      <c r="M3522" s="44">
        <v>0</v>
      </c>
      <c r="N3522" s="44">
        <v>0</v>
      </c>
      <c r="O3522" s="44">
        <v>0</v>
      </c>
      <c r="P3522" s="44">
        <v>0</v>
      </c>
      <c r="Q3522" s="44">
        <v>25915</v>
      </c>
      <c r="R3522" s="44">
        <v>10000</v>
      </c>
      <c r="S3522" s="44">
        <v>7470</v>
      </c>
      <c r="T3522" s="44">
        <f t="shared" si="2411"/>
        <v>2530</v>
      </c>
      <c r="U3522" s="44">
        <v>850</v>
      </c>
      <c r="V3522" s="44">
        <v>840</v>
      </c>
      <c r="W3522" s="44">
        <v>840</v>
      </c>
      <c r="X3522" s="44">
        <f t="shared" si="2412"/>
        <v>10000</v>
      </c>
      <c r="Y3522" s="209">
        <f t="shared" si="2408"/>
        <v>100</v>
      </c>
    </row>
    <row r="3523" spans="1:25">
      <c r="A3523" s="23" t="s">
        <v>786</v>
      </c>
      <c r="B3523" s="23" t="s">
        <v>172</v>
      </c>
      <c r="C3523" s="23" t="s">
        <v>1351</v>
      </c>
      <c r="D3523" s="23" t="s">
        <v>1352</v>
      </c>
      <c r="E3523" s="22">
        <v>6138</v>
      </c>
      <c r="F3523" s="23"/>
      <c r="G3523" s="128" t="s">
        <v>3378</v>
      </c>
      <c r="H3523" s="32" t="s">
        <v>31</v>
      </c>
      <c r="I3523" s="44">
        <f t="shared" ref="I3523:I3586" si="2418">SUM(J3523,K3523,O3523,P3523)</f>
        <v>0</v>
      </c>
      <c r="J3523" s="44">
        <v>0</v>
      </c>
      <c r="K3523" s="44">
        <f t="shared" ref="K3523:K3586" si="2419">SUM(L3523,M3523,N3523)</f>
        <v>0</v>
      </c>
      <c r="L3523" s="44">
        <v>0</v>
      </c>
      <c r="M3523" s="44">
        <v>0</v>
      </c>
      <c r="N3523" s="44">
        <v>0</v>
      </c>
      <c r="O3523" s="44">
        <v>0</v>
      </c>
      <c r="P3523" s="44">
        <v>0</v>
      </c>
      <c r="Q3523" s="44">
        <v>0</v>
      </c>
      <c r="R3523" s="44">
        <v>0</v>
      </c>
      <c r="S3523" s="44">
        <v>0</v>
      </c>
      <c r="T3523" s="44">
        <f t="shared" si="2411"/>
        <v>0</v>
      </c>
      <c r="U3523" s="44"/>
      <c r="V3523" s="44"/>
      <c r="W3523" s="44"/>
      <c r="X3523" s="44">
        <f t="shared" si="2412"/>
        <v>0</v>
      </c>
      <c r="Y3523" s="209">
        <f t="shared" si="2408"/>
        <v>0</v>
      </c>
    </row>
    <row r="3524" spans="1:25">
      <c r="A3524" s="20" t="s">
        <v>786</v>
      </c>
      <c r="B3524" s="20" t="s">
        <v>172</v>
      </c>
      <c r="C3524" s="20" t="s">
        <v>1351</v>
      </c>
      <c r="D3524" s="20" t="s">
        <v>1352</v>
      </c>
      <c r="E3524" s="20" t="s">
        <v>144</v>
      </c>
      <c r="F3524" s="23" t="s">
        <v>0</v>
      </c>
      <c r="G3524" s="154" t="s">
        <v>0</v>
      </c>
      <c r="H3524" s="21" t="s">
        <v>32</v>
      </c>
      <c r="I3524" s="66">
        <f t="shared" si="2418"/>
        <v>47400</v>
      </c>
      <c r="J3524" s="66">
        <f t="shared" ref="J3524:P3524" si="2420">SUM(J3525:J3527)</f>
        <v>45400</v>
      </c>
      <c r="K3524" s="66">
        <f t="shared" si="2419"/>
        <v>2000</v>
      </c>
      <c r="L3524" s="66">
        <f t="shared" si="2420"/>
        <v>2000</v>
      </c>
      <c r="M3524" s="66">
        <f t="shared" si="2420"/>
        <v>0</v>
      </c>
      <c r="N3524" s="66">
        <f t="shared" si="2420"/>
        <v>0</v>
      </c>
      <c r="O3524" s="66">
        <f t="shared" si="2420"/>
        <v>0</v>
      </c>
      <c r="P3524" s="66">
        <f t="shared" si="2420"/>
        <v>0</v>
      </c>
      <c r="Q3524" s="66">
        <f>SUM(Q3525:Q3527)</f>
        <v>54615</v>
      </c>
      <c r="R3524" s="66">
        <f>SUM(R3525:R3527)</f>
        <v>52615</v>
      </c>
      <c r="S3524" s="66">
        <f>SUM(S3525:S3527)</f>
        <v>44430</v>
      </c>
      <c r="T3524" s="66">
        <f t="shared" ref="T3524:X3524" si="2421">SUM(T3525:T3527)</f>
        <v>8185</v>
      </c>
      <c r="U3524" s="66">
        <f t="shared" si="2421"/>
        <v>2900</v>
      </c>
      <c r="V3524" s="66">
        <f t="shared" si="2421"/>
        <v>2785</v>
      </c>
      <c r="W3524" s="66">
        <f t="shared" si="2421"/>
        <v>2500</v>
      </c>
      <c r="X3524" s="66">
        <f t="shared" si="2421"/>
        <v>52615</v>
      </c>
      <c r="Y3524" s="208">
        <f t="shared" si="2408"/>
        <v>100</v>
      </c>
    </row>
    <row r="3525" spans="1:25">
      <c r="A3525" s="23" t="s">
        <v>786</v>
      </c>
      <c r="B3525" s="23" t="s">
        <v>172</v>
      </c>
      <c r="C3525" s="23" t="s">
        <v>1351</v>
      </c>
      <c r="D3525" s="23" t="s">
        <v>1352</v>
      </c>
      <c r="E3525" s="22">
        <v>6139</v>
      </c>
      <c r="F3525" s="23"/>
      <c r="G3525" s="128" t="s">
        <v>3378</v>
      </c>
      <c r="H3525" s="32" t="s">
        <v>32</v>
      </c>
      <c r="I3525" s="44">
        <f t="shared" si="2418"/>
        <v>28000</v>
      </c>
      <c r="J3525" s="44">
        <v>26000</v>
      </c>
      <c r="K3525" s="44">
        <f t="shared" si="2419"/>
        <v>2000</v>
      </c>
      <c r="L3525" s="44">
        <v>2000</v>
      </c>
      <c r="M3525" s="44">
        <v>0</v>
      </c>
      <c r="N3525" s="44">
        <v>0</v>
      </c>
      <c r="O3525" s="44">
        <v>0</v>
      </c>
      <c r="P3525" s="44">
        <v>0</v>
      </c>
      <c r="Q3525" s="44">
        <v>35000</v>
      </c>
      <c r="R3525" s="44">
        <v>33000</v>
      </c>
      <c r="S3525" s="44">
        <v>25500</v>
      </c>
      <c r="T3525" s="44">
        <f t="shared" si="2411"/>
        <v>7500</v>
      </c>
      <c r="U3525" s="44">
        <v>2500</v>
      </c>
      <c r="V3525" s="44">
        <v>2500</v>
      </c>
      <c r="W3525" s="44">
        <v>2500</v>
      </c>
      <c r="X3525" s="44">
        <f t="shared" si="2412"/>
        <v>33000</v>
      </c>
      <c r="Y3525" s="209">
        <f t="shared" si="2408"/>
        <v>100</v>
      </c>
    </row>
    <row r="3526" spans="1:25">
      <c r="A3526" s="23" t="s">
        <v>786</v>
      </c>
      <c r="B3526" s="23" t="s">
        <v>172</v>
      </c>
      <c r="C3526" s="23" t="s">
        <v>1351</v>
      </c>
      <c r="D3526" s="23" t="s">
        <v>1352</v>
      </c>
      <c r="E3526" s="22">
        <v>6139</v>
      </c>
      <c r="F3526" s="23" t="s">
        <v>1359</v>
      </c>
      <c r="G3526" s="128" t="s">
        <v>3378</v>
      </c>
      <c r="H3526" s="32" t="s">
        <v>152</v>
      </c>
      <c r="I3526" s="44">
        <f t="shared" si="2418"/>
        <v>4100</v>
      </c>
      <c r="J3526" s="44">
        <v>4100</v>
      </c>
      <c r="K3526" s="44">
        <f t="shared" si="2419"/>
        <v>0</v>
      </c>
      <c r="L3526" s="44">
        <v>0</v>
      </c>
      <c r="M3526" s="44">
        <v>0</v>
      </c>
      <c r="N3526" s="44">
        <v>0</v>
      </c>
      <c r="O3526" s="44">
        <v>0</v>
      </c>
      <c r="P3526" s="44">
        <v>0</v>
      </c>
      <c r="Q3526" s="44">
        <v>4315</v>
      </c>
      <c r="R3526" s="44">
        <v>4315</v>
      </c>
      <c r="S3526" s="44">
        <v>3630</v>
      </c>
      <c r="T3526" s="44">
        <f t="shared" si="2411"/>
        <v>685</v>
      </c>
      <c r="U3526" s="44">
        <v>400</v>
      </c>
      <c r="V3526" s="44">
        <v>285</v>
      </c>
      <c r="W3526" s="44"/>
      <c r="X3526" s="44">
        <f t="shared" si="2412"/>
        <v>4315</v>
      </c>
      <c r="Y3526" s="209">
        <f t="shared" si="2408"/>
        <v>100</v>
      </c>
    </row>
    <row r="3527" spans="1:25">
      <c r="A3527" s="23" t="s">
        <v>786</v>
      </c>
      <c r="B3527" s="23" t="s">
        <v>172</v>
      </c>
      <c r="C3527" s="23" t="s">
        <v>1351</v>
      </c>
      <c r="D3527" s="23" t="s">
        <v>1352</v>
      </c>
      <c r="E3527" s="22">
        <v>6139</v>
      </c>
      <c r="F3527" s="23" t="s">
        <v>1360</v>
      </c>
      <c r="G3527" s="128" t="s">
        <v>3378</v>
      </c>
      <c r="H3527" s="32" t="s">
        <v>158</v>
      </c>
      <c r="I3527" s="44">
        <f t="shared" si="2418"/>
        <v>15300</v>
      </c>
      <c r="J3527" s="44">
        <v>15300</v>
      </c>
      <c r="K3527" s="44">
        <f t="shared" si="2419"/>
        <v>0</v>
      </c>
      <c r="L3527" s="44">
        <v>0</v>
      </c>
      <c r="M3527" s="44">
        <v>0</v>
      </c>
      <c r="N3527" s="44">
        <v>0</v>
      </c>
      <c r="O3527" s="44">
        <v>0</v>
      </c>
      <c r="P3527" s="44">
        <v>0</v>
      </c>
      <c r="Q3527" s="44">
        <v>15300</v>
      </c>
      <c r="R3527" s="44">
        <v>15300</v>
      </c>
      <c r="S3527" s="44">
        <v>15300</v>
      </c>
      <c r="T3527" s="44">
        <f t="shared" si="2411"/>
        <v>0</v>
      </c>
      <c r="U3527" s="44"/>
      <c r="V3527" s="44"/>
      <c r="W3527" s="44"/>
      <c r="X3527" s="44">
        <f t="shared" si="2412"/>
        <v>15300</v>
      </c>
      <c r="Y3527" s="209">
        <f t="shared" si="2408"/>
        <v>100</v>
      </c>
    </row>
    <row r="3528" spans="1:25" ht="20.399999999999999">
      <c r="A3528" s="20" t="s">
        <v>0</v>
      </c>
      <c r="B3528" s="20" t="s">
        <v>0</v>
      </c>
      <c r="C3528" s="20" t="s">
        <v>0</v>
      </c>
      <c r="D3528" s="21" t="s">
        <v>0</v>
      </c>
      <c r="E3528" s="21" t="s">
        <v>0</v>
      </c>
      <c r="F3528" s="21" t="s">
        <v>0</v>
      </c>
      <c r="G3528" s="150" t="s">
        <v>0</v>
      </c>
      <c r="H3528" s="30" t="s">
        <v>42</v>
      </c>
      <c r="I3528" s="31">
        <f t="shared" si="2418"/>
        <v>100</v>
      </c>
      <c r="J3528" s="31">
        <f t="shared" ref="J3528:X3529" si="2422">SUM(J3529)</f>
        <v>100</v>
      </c>
      <c r="K3528" s="31">
        <f t="shared" si="2419"/>
        <v>0</v>
      </c>
      <c r="L3528" s="31">
        <f t="shared" si="2422"/>
        <v>0</v>
      </c>
      <c r="M3528" s="31">
        <f t="shared" si="2422"/>
        <v>0</v>
      </c>
      <c r="N3528" s="31">
        <f t="shared" si="2422"/>
        <v>0</v>
      </c>
      <c r="O3528" s="31">
        <f t="shared" si="2422"/>
        <v>0</v>
      </c>
      <c r="P3528" s="31">
        <f t="shared" si="2422"/>
        <v>0</v>
      </c>
      <c r="Q3528" s="31">
        <f t="shared" si="2422"/>
        <v>100</v>
      </c>
      <c r="R3528" s="31">
        <f t="shared" si="2422"/>
        <v>100</v>
      </c>
      <c r="S3528" s="31">
        <f t="shared" si="2422"/>
        <v>0</v>
      </c>
      <c r="T3528" s="31">
        <f t="shared" si="2422"/>
        <v>0</v>
      </c>
      <c r="U3528" s="31">
        <f t="shared" si="2422"/>
        <v>0</v>
      </c>
      <c r="V3528" s="31">
        <f t="shared" si="2422"/>
        <v>0</v>
      </c>
      <c r="W3528" s="31">
        <f t="shared" si="2422"/>
        <v>0</v>
      </c>
      <c r="X3528" s="31">
        <f t="shared" si="2422"/>
        <v>0</v>
      </c>
      <c r="Y3528" s="220">
        <f t="shared" si="2408"/>
        <v>0</v>
      </c>
    </row>
    <row r="3529" spans="1:25">
      <c r="A3529" s="23" t="s">
        <v>786</v>
      </c>
      <c r="B3529" s="23" t="s">
        <v>172</v>
      </c>
      <c r="C3529" s="23" t="s">
        <v>1351</v>
      </c>
      <c r="D3529" s="23" t="s">
        <v>1352</v>
      </c>
      <c r="E3529" s="21" t="s">
        <v>159</v>
      </c>
      <c r="F3529" s="21" t="s">
        <v>0</v>
      </c>
      <c r="G3529" s="150" t="s">
        <v>0</v>
      </c>
      <c r="H3529" s="21" t="s">
        <v>34</v>
      </c>
      <c r="I3529" s="66">
        <f t="shared" si="2418"/>
        <v>100</v>
      </c>
      <c r="J3529" s="66">
        <f t="shared" si="2422"/>
        <v>100</v>
      </c>
      <c r="K3529" s="66">
        <f t="shared" si="2419"/>
        <v>0</v>
      </c>
      <c r="L3529" s="66">
        <f t="shared" si="2422"/>
        <v>0</v>
      </c>
      <c r="M3529" s="66">
        <f t="shared" si="2422"/>
        <v>0</v>
      </c>
      <c r="N3529" s="66">
        <f t="shared" si="2422"/>
        <v>0</v>
      </c>
      <c r="O3529" s="66">
        <f t="shared" si="2422"/>
        <v>0</v>
      </c>
      <c r="P3529" s="66">
        <f t="shared" si="2422"/>
        <v>0</v>
      </c>
      <c r="Q3529" s="66">
        <f t="shared" si="2422"/>
        <v>100</v>
      </c>
      <c r="R3529" s="66">
        <f t="shared" si="2422"/>
        <v>100</v>
      </c>
      <c r="S3529" s="66">
        <f t="shared" si="2422"/>
        <v>0</v>
      </c>
      <c r="T3529" s="66">
        <f t="shared" si="2422"/>
        <v>0</v>
      </c>
      <c r="U3529" s="66">
        <f t="shared" si="2422"/>
        <v>0</v>
      </c>
      <c r="V3529" s="66">
        <f t="shared" si="2422"/>
        <v>0</v>
      </c>
      <c r="W3529" s="66">
        <f t="shared" si="2422"/>
        <v>0</v>
      </c>
      <c r="X3529" s="66">
        <f t="shared" si="2422"/>
        <v>0</v>
      </c>
      <c r="Y3529" s="208">
        <f t="shared" si="2408"/>
        <v>0</v>
      </c>
    </row>
    <row r="3530" spans="1:25">
      <c r="A3530" s="23" t="s">
        <v>786</v>
      </c>
      <c r="B3530" s="23" t="s">
        <v>172</v>
      </c>
      <c r="C3530" s="23" t="s">
        <v>1351</v>
      </c>
      <c r="D3530" s="23" t="s">
        <v>1352</v>
      </c>
      <c r="E3530" s="22">
        <v>6148</v>
      </c>
      <c r="F3530" s="23"/>
      <c r="G3530" s="128" t="s">
        <v>3378</v>
      </c>
      <c r="H3530" s="32" t="s">
        <v>41</v>
      </c>
      <c r="I3530" s="44">
        <f t="shared" si="2418"/>
        <v>100</v>
      </c>
      <c r="J3530" s="44">
        <v>100</v>
      </c>
      <c r="K3530" s="44">
        <f t="shared" si="2419"/>
        <v>0</v>
      </c>
      <c r="L3530" s="44">
        <v>0</v>
      </c>
      <c r="M3530" s="44">
        <v>0</v>
      </c>
      <c r="N3530" s="44">
        <v>0</v>
      </c>
      <c r="O3530" s="44">
        <v>0</v>
      </c>
      <c r="P3530" s="44">
        <v>0</v>
      </c>
      <c r="Q3530" s="44">
        <v>100</v>
      </c>
      <c r="R3530" s="44">
        <v>100</v>
      </c>
      <c r="S3530" s="44">
        <v>0</v>
      </c>
      <c r="T3530" s="44">
        <f t="shared" si="2411"/>
        <v>0</v>
      </c>
      <c r="U3530" s="44"/>
      <c r="V3530" s="44"/>
      <c r="W3530" s="44"/>
      <c r="X3530" s="44">
        <f t="shared" si="2412"/>
        <v>0</v>
      </c>
      <c r="Y3530" s="209">
        <f t="shared" si="2408"/>
        <v>0</v>
      </c>
    </row>
    <row r="3531" spans="1:25" ht="20.399999999999999">
      <c r="A3531" s="20" t="s">
        <v>0</v>
      </c>
      <c r="B3531" s="20" t="s">
        <v>0</v>
      </c>
      <c r="C3531" s="20" t="s">
        <v>0</v>
      </c>
      <c r="D3531" s="21" t="s">
        <v>0</v>
      </c>
      <c r="E3531" s="21" t="s">
        <v>0</v>
      </c>
      <c r="F3531" s="21" t="s">
        <v>0</v>
      </c>
      <c r="G3531" s="150" t="s">
        <v>0</v>
      </c>
      <c r="H3531" s="30" t="s">
        <v>60</v>
      </c>
      <c r="I3531" s="31">
        <f t="shared" si="2418"/>
        <v>10000</v>
      </c>
      <c r="J3531" s="31">
        <f t="shared" ref="J3531:X3531" si="2423">SUM(J3532)</f>
        <v>0</v>
      </c>
      <c r="K3531" s="31">
        <f t="shared" si="2419"/>
        <v>10000</v>
      </c>
      <c r="L3531" s="31">
        <f t="shared" si="2423"/>
        <v>10000</v>
      </c>
      <c r="M3531" s="31">
        <f t="shared" si="2423"/>
        <v>0</v>
      </c>
      <c r="N3531" s="31">
        <f t="shared" si="2423"/>
        <v>0</v>
      </c>
      <c r="O3531" s="31">
        <f t="shared" si="2423"/>
        <v>0</v>
      </c>
      <c r="P3531" s="31">
        <f t="shared" si="2423"/>
        <v>0</v>
      </c>
      <c r="Q3531" s="31">
        <f t="shared" si="2423"/>
        <v>36000</v>
      </c>
      <c r="R3531" s="31">
        <f t="shared" si="2423"/>
        <v>0</v>
      </c>
      <c r="S3531" s="31">
        <f t="shared" si="2423"/>
        <v>0</v>
      </c>
      <c r="T3531" s="31">
        <f t="shared" si="2423"/>
        <v>0</v>
      </c>
      <c r="U3531" s="31">
        <f t="shared" si="2423"/>
        <v>0</v>
      </c>
      <c r="V3531" s="31">
        <f t="shared" si="2423"/>
        <v>0</v>
      </c>
      <c r="W3531" s="31">
        <f t="shared" si="2423"/>
        <v>0</v>
      </c>
      <c r="X3531" s="31">
        <f t="shared" si="2423"/>
        <v>0</v>
      </c>
      <c r="Y3531" s="220">
        <f t="shared" si="2408"/>
        <v>0</v>
      </c>
    </row>
    <row r="3532" spans="1:25">
      <c r="A3532" s="23" t="s">
        <v>786</v>
      </c>
      <c r="B3532" s="23" t="s">
        <v>172</v>
      </c>
      <c r="C3532" s="23" t="s">
        <v>1351</v>
      </c>
      <c r="D3532" s="23" t="s">
        <v>1352</v>
      </c>
      <c r="E3532" s="21" t="s">
        <v>166</v>
      </c>
      <c r="F3532" s="21" t="s">
        <v>0</v>
      </c>
      <c r="G3532" s="150" t="s">
        <v>0</v>
      </c>
      <c r="H3532" s="21" t="s">
        <v>53</v>
      </c>
      <c r="I3532" s="66">
        <f t="shared" si="2418"/>
        <v>10000</v>
      </c>
      <c r="J3532" s="66">
        <f t="shared" ref="J3532:P3532" si="2424">SUM(J3533:J3534)</f>
        <v>0</v>
      </c>
      <c r="K3532" s="66">
        <f t="shared" si="2419"/>
        <v>10000</v>
      </c>
      <c r="L3532" s="66">
        <f t="shared" si="2424"/>
        <v>10000</v>
      </c>
      <c r="M3532" s="66">
        <f t="shared" si="2424"/>
        <v>0</v>
      </c>
      <c r="N3532" s="66">
        <f t="shared" si="2424"/>
        <v>0</v>
      </c>
      <c r="O3532" s="66">
        <f t="shared" si="2424"/>
        <v>0</v>
      </c>
      <c r="P3532" s="66">
        <f t="shared" si="2424"/>
        <v>0</v>
      </c>
      <c r="Q3532" s="66">
        <f>SUM(Q3533:Q3534)</f>
        <v>36000</v>
      </c>
      <c r="R3532" s="66">
        <f>SUM(R3533:R3534)</f>
        <v>0</v>
      </c>
      <c r="S3532" s="66">
        <f>SUM(S3533:S3534)</f>
        <v>0</v>
      </c>
      <c r="T3532" s="66">
        <f t="shared" ref="T3532:X3532" si="2425">SUM(T3533:T3534)</f>
        <v>0</v>
      </c>
      <c r="U3532" s="66">
        <f t="shared" si="2425"/>
        <v>0</v>
      </c>
      <c r="V3532" s="66">
        <f t="shared" si="2425"/>
        <v>0</v>
      </c>
      <c r="W3532" s="66">
        <f t="shared" si="2425"/>
        <v>0</v>
      </c>
      <c r="X3532" s="66">
        <f t="shared" si="2425"/>
        <v>0</v>
      </c>
      <c r="Y3532" s="208">
        <f t="shared" si="2408"/>
        <v>0</v>
      </c>
    </row>
    <row r="3533" spans="1:25">
      <c r="A3533" s="23" t="s">
        <v>786</v>
      </c>
      <c r="B3533" s="23" t="s">
        <v>172</v>
      </c>
      <c r="C3533" s="23" t="s">
        <v>1351</v>
      </c>
      <c r="D3533" s="23" t="s">
        <v>1352</v>
      </c>
      <c r="E3533" s="22">
        <v>8213</v>
      </c>
      <c r="F3533" s="23"/>
      <c r="G3533" s="128" t="s">
        <v>3378</v>
      </c>
      <c r="H3533" s="32" t="s">
        <v>56</v>
      </c>
      <c r="I3533" s="44">
        <f t="shared" si="2418"/>
        <v>5000</v>
      </c>
      <c r="J3533" s="44">
        <v>0</v>
      </c>
      <c r="K3533" s="44">
        <f t="shared" si="2419"/>
        <v>5000</v>
      </c>
      <c r="L3533" s="44">
        <v>5000</v>
      </c>
      <c r="M3533" s="44">
        <v>0</v>
      </c>
      <c r="N3533" s="44">
        <v>0</v>
      </c>
      <c r="O3533" s="44">
        <v>0</v>
      </c>
      <c r="P3533" s="44">
        <v>0</v>
      </c>
      <c r="Q3533" s="44">
        <v>31000</v>
      </c>
      <c r="R3533" s="44">
        <v>0</v>
      </c>
      <c r="S3533" s="44">
        <v>0</v>
      </c>
      <c r="T3533" s="44">
        <f t="shared" si="2411"/>
        <v>0</v>
      </c>
      <c r="U3533" s="44"/>
      <c r="V3533" s="44"/>
      <c r="W3533" s="44"/>
      <c r="X3533" s="44">
        <f t="shared" si="2412"/>
        <v>0</v>
      </c>
      <c r="Y3533" s="209">
        <f t="shared" si="2408"/>
        <v>0</v>
      </c>
    </row>
    <row r="3534" spans="1:25">
      <c r="A3534" s="23" t="s">
        <v>786</v>
      </c>
      <c r="B3534" s="23" t="s">
        <v>172</v>
      </c>
      <c r="C3534" s="23" t="s">
        <v>1351</v>
      </c>
      <c r="D3534" s="23" t="s">
        <v>1352</v>
      </c>
      <c r="E3534" s="22">
        <v>8216</v>
      </c>
      <c r="F3534" s="23"/>
      <c r="G3534" s="128" t="s">
        <v>3378</v>
      </c>
      <c r="H3534" s="32" t="s">
        <v>59</v>
      </c>
      <c r="I3534" s="44">
        <f t="shared" si="2418"/>
        <v>5000</v>
      </c>
      <c r="J3534" s="44">
        <v>0</v>
      </c>
      <c r="K3534" s="44">
        <f t="shared" si="2419"/>
        <v>5000</v>
      </c>
      <c r="L3534" s="44">
        <v>5000</v>
      </c>
      <c r="M3534" s="44">
        <v>0</v>
      </c>
      <c r="N3534" s="44">
        <v>0</v>
      </c>
      <c r="O3534" s="44">
        <v>0</v>
      </c>
      <c r="P3534" s="44">
        <v>0</v>
      </c>
      <c r="Q3534" s="44">
        <v>5000</v>
      </c>
      <c r="R3534" s="44">
        <v>0</v>
      </c>
      <c r="S3534" s="44">
        <v>0</v>
      </c>
      <c r="T3534" s="44">
        <f t="shared" si="2411"/>
        <v>0</v>
      </c>
      <c r="U3534" s="44"/>
      <c r="V3534" s="44"/>
      <c r="W3534" s="44"/>
      <c r="X3534" s="44">
        <f t="shared" si="2412"/>
        <v>0</v>
      </c>
      <c r="Y3534" s="209">
        <f t="shared" si="2408"/>
        <v>0</v>
      </c>
    </row>
    <row r="3535" spans="1:25">
      <c r="A3535" s="32" t="s">
        <v>0</v>
      </c>
      <c r="B3535" s="32" t="s">
        <v>0</v>
      </c>
      <c r="C3535" s="32" t="s">
        <v>0</v>
      </c>
      <c r="D3535" s="32" t="s">
        <v>0</v>
      </c>
      <c r="E3535" s="32" t="s">
        <v>0</v>
      </c>
      <c r="F3535" s="32" t="s">
        <v>0</v>
      </c>
      <c r="G3535" s="154" t="s">
        <v>0</v>
      </c>
      <c r="H3535" s="30" t="s">
        <v>1361</v>
      </c>
      <c r="I3535" s="31">
        <f t="shared" si="2418"/>
        <v>1885523</v>
      </c>
      <c r="J3535" s="31">
        <f t="shared" ref="J3535:P3535" si="2426">SUM(J3505,J3528,J3531)</f>
        <v>1781223</v>
      </c>
      <c r="K3535" s="31">
        <f t="shared" si="2419"/>
        <v>104300</v>
      </c>
      <c r="L3535" s="31">
        <f t="shared" si="2426"/>
        <v>104300</v>
      </c>
      <c r="M3535" s="31">
        <f t="shared" si="2426"/>
        <v>0</v>
      </c>
      <c r="N3535" s="31">
        <f t="shared" si="2426"/>
        <v>0</v>
      </c>
      <c r="O3535" s="31">
        <f t="shared" si="2426"/>
        <v>0</v>
      </c>
      <c r="P3535" s="31">
        <f t="shared" si="2426"/>
        <v>0</v>
      </c>
      <c r="Q3535" s="31">
        <f>SUM(Q3505,Q3528,Q3531)</f>
        <v>2017244</v>
      </c>
      <c r="R3535" s="31">
        <f>SUM(R3505,R3528,R3531)</f>
        <v>1867163</v>
      </c>
      <c r="S3535" s="31">
        <f>SUM(S3505,S3528,S3531)</f>
        <v>1560390</v>
      </c>
      <c r="T3535" s="31">
        <f t="shared" ref="T3535:X3535" si="2427">SUM(T3505,T3528,T3531)</f>
        <v>306673</v>
      </c>
      <c r="U3535" s="31">
        <f t="shared" si="2427"/>
        <v>139800</v>
      </c>
      <c r="V3535" s="31">
        <f t="shared" si="2427"/>
        <v>139675</v>
      </c>
      <c r="W3535" s="31">
        <f t="shared" si="2427"/>
        <v>27198</v>
      </c>
      <c r="X3535" s="31">
        <f t="shared" si="2427"/>
        <v>1867063</v>
      </c>
      <c r="Y3535" s="220">
        <f t="shared" si="2408"/>
        <v>99.994644281190233</v>
      </c>
    </row>
    <row r="3536" spans="1:25" ht="15" thickBot="1">
      <c r="A3536" s="32" t="s">
        <v>0</v>
      </c>
      <c r="B3536" s="32" t="s">
        <v>0</v>
      </c>
      <c r="C3536" s="32" t="s">
        <v>0</v>
      </c>
      <c r="D3536" s="32" t="s">
        <v>0</v>
      </c>
      <c r="E3536" s="32" t="s">
        <v>0</v>
      </c>
      <c r="F3536" s="32" t="s">
        <v>0</v>
      </c>
      <c r="G3536" s="154" t="s">
        <v>0</v>
      </c>
      <c r="H3536" s="21" t="s">
        <v>170</v>
      </c>
      <c r="I3536" s="66">
        <f t="shared" si="2418"/>
        <v>50</v>
      </c>
      <c r="J3536" s="66">
        <v>50</v>
      </c>
      <c r="K3536" s="66">
        <f t="shared" si="2419"/>
        <v>0</v>
      </c>
      <c r="L3536" s="66" t="s">
        <v>0</v>
      </c>
      <c r="M3536" s="66" t="s">
        <v>0</v>
      </c>
      <c r="N3536" s="66" t="s">
        <v>0</v>
      </c>
      <c r="O3536" s="66" t="s">
        <v>0</v>
      </c>
      <c r="P3536" s="66" t="s">
        <v>0</v>
      </c>
      <c r="Q3536" s="66">
        <v>0</v>
      </c>
      <c r="R3536" s="66"/>
      <c r="S3536" s="66"/>
      <c r="T3536" s="66"/>
      <c r="U3536" s="66"/>
      <c r="V3536" s="66"/>
      <c r="W3536" s="66"/>
      <c r="X3536" s="66"/>
      <c r="Y3536" s="208">
        <v>0</v>
      </c>
    </row>
    <row r="3537" spans="1:25" ht="41.4" thickBot="1">
      <c r="A3537" s="252" t="s">
        <v>0</v>
      </c>
      <c r="B3537" s="252" t="s">
        <v>0</v>
      </c>
      <c r="C3537" s="252" t="s">
        <v>0</v>
      </c>
      <c r="D3537" s="252" t="s">
        <v>0</v>
      </c>
      <c r="E3537" s="252" t="s">
        <v>0</v>
      </c>
      <c r="F3537" s="252" t="s">
        <v>0</v>
      </c>
      <c r="G3537" s="258" t="s">
        <v>0</v>
      </c>
      <c r="H3537" s="24" t="s">
        <v>72</v>
      </c>
      <c r="I3537" s="1" t="s">
        <v>3093</v>
      </c>
      <c r="J3537" s="1" t="s">
        <v>3130</v>
      </c>
      <c r="K3537" s="1" t="s">
        <v>3</v>
      </c>
      <c r="L3537" s="1" t="s">
        <v>4</v>
      </c>
      <c r="M3537" s="1" t="s">
        <v>5</v>
      </c>
      <c r="N3537" s="1" t="s">
        <v>6</v>
      </c>
      <c r="O3537" s="1" t="s">
        <v>7</v>
      </c>
      <c r="P3537" s="1" t="s">
        <v>8</v>
      </c>
      <c r="Q3537" s="1" t="s">
        <v>3344</v>
      </c>
      <c r="R3537" s="1" t="s">
        <v>3427</v>
      </c>
      <c r="S3537" s="1" t="s">
        <v>3447</v>
      </c>
      <c r="T3537" s="1" t="s">
        <v>3448</v>
      </c>
      <c r="U3537" s="1" t="s">
        <v>3452</v>
      </c>
      <c r="V3537" s="1" t="s">
        <v>3449</v>
      </c>
      <c r="W3537" s="1" t="s">
        <v>3450</v>
      </c>
      <c r="X3537" s="1" t="s">
        <v>3451</v>
      </c>
      <c r="Y3537" s="216" t="s">
        <v>3385</v>
      </c>
    </row>
    <row r="3538" spans="1:25">
      <c r="A3538" s="253"/>
      <c r="B3538" s="253"/>
      <c r="C3538" s="253"/>
      <c r="D3538" s="253"/>
      <c r="E3538" s="253"/>
      <c r="F3538" s="253"/>
      <c r="G3538" s="259"/>
      <c r="H3538" s="33" t="s">
        <v>0</v>
      </c>
      <c r="I3538" s="45">
        <v>1</v>
      </c>
      <c r="J3538" s="45">
        <v>3</v>
      </c>
      <c r="K3538" s="45" t="s">
        <v>9</v>
      </c>
      <c r="L3538" s="45">
        <v>5</v>
      </c>
      <c r="M3538" s="45">
        <v>6</v>
      </c>
      <c r="N3538" s="45">
        <v>7</v>
      </c>
      <c r="O3538" s="45">
        <v>8</v>
      </c>
      <c r="P3538" s="45">
        <v>9</v>
      </c>
      <c r="Q3538" s="45">
        <v>1</v>
      </c>
      <c r="R3538" s="45">
        <v>2</v>
      </c>
      <c r="S3538" s="45">
        <v>3</v>
      </c>
      <c r="T3538" s="45" t="s">
        <v>3453</v>
      </c>
      <c r="U3538" s="45">
        <v>5</v>
      </c>
      <c r="V3538" s="45">
        <v>6</v>
      </c>
      <c r="W3538" s="45">
        <v>7</v>
      </c>
      <c r="X3538" s="45" t="s">
        <v>3454</v>
      </c>
      <c r="Y3538" s="276">
        <v>9</v>
      </c>
    </row>
    <row r="3539" spans="1:25">
      <c r="A3539" s="253"/>
      <c r="B3539" s="253"/>
      <c r="C3539" s="253"/>
      <c r="D3539" s="253"/>
      <c r="E3539" s="253"/>
      <c r="F3539" s="253"/>
      <c r="G3539" s="259"/>
      <c r="H3539" s="34" t="s">
        <v>108</v>
      </c>
      <c r="I3539" s="35">
        <f t="shared" si="2418"/>
        <v>1885523</v>
      </c>
      <c r="J3539" s="35">
        <f t="shared" ref="J3539:P3539" si="2428">SUM(J3535)</f>
        <v>1781223</v>
      </c>
      <c r="K3539" s="35">
        <f t="shared" si="2419"/>
        <v>104300</v>
      </c>
      <c r="L3539" s="35">
        <f t="shared" si="2428"/>
        <v>104300</v>
      </c>
      <c r="M3539" s="35">
        <f t="shared" si="2428"/>
        <v>0</v>
      </c>
      <c r="N3539" s="35">
        <f t="shared" si="2428"/>
        <v>0</v>
      </c>
      <c r="O3539" s="35">
        <f t="shared" si="2428"/>
        <v>0</v>
      </c>
      <c r="P3539" s="35">
        <f t="shared" si="2428"/>
        <v>0</v>
      </c>
      <c r="Q3539" s="35">
        <f>SUM(Q3535)</f>
        <v>2017244</v>
      </c>
      <c r="R3539" s="35">
        <f>SUM(R3535)</f>
        <v>1867163</v>
      </c>
      <c r="S3539" s="35">
        <f>SUM(S3535)</f>
        <v>1560390</v>
      </c>
      <c r="T3539" s="35">
        <f t="shared" ref="T3539:X3539" si="2429">SUM(T3535)</f>
        <v>306673</v>
      </c>
      <c r="U3539" s="35">
        <f t="shared" si="2429"/>
        <v>139800</v>
      </c>
      <c r="V3539" s="35">
        <f t="shared" si="2429"/>
        <v>139675</v>
      </c>
      <c r="W3539" s="35">
        <f t="shared" si="2429"/>
        <v>27198</v>
      </c>
      <c r="X3539" s="35">
        <f t="shared" si="2429"/>
        <v>1867063</v>
      </c>
      <c r="Y3539" s="218">
        <f t="shared" ref="Y3539:Y3540" si="2430">IF(R3539=0,0,(X3539/R3539)*100)</f>
        <v>99.994644281190233</v>
      </c>
    </row>
    <row r="3540" spans="1:25">
      <c r="A3540" s="253"/>
      <c r="B3540" s="253"/>
      <c r="C3540" s="253"/>
      <c r="D3540" s="253"/>
      <c r="E3540" s="253"/>
      <c r="F3540" s="253"/>
      <c r="G3540" s="259"/>
      <c r="H3540" s="36" t="s">
        <v>69</v>
      </c>
      <c r="I3540" s="35">
        <f t="shared" si="2418"/>
        <v>1885523</v>
      </c>
      <c r="J3540" s="35">
        <f t="shared" ref="J3540:P3540" si="2431">SUM(J3539)</f>
        <v>1781223</v>
      </c>
      <c r="K3540" s="35">
        <f t="shared" si="2419"/>
        <v>104300</v>
      </c>
      <c r="L3540" s="35">
        <f t="shared" si="2431"/>
        <v>104300</v>
      </c>
      <c r="M3540" s="35">
        <f t="shared" si="2431"/>
        <v>0</v>
      </c>
      <c r="N3540" s="35">
        <f t="shared" si="2431"/>
        <v>0</v>
      </c>
      <c r="O3540" s="35">
        <f t="shared" si="2431"/>
        <v>0</v>
      </c>
      <c r="P3540" s="35">
        <f t="shared" si="2431"/>
        <v>0</v>
      </c>
      <c r="Q3540" s="35">
        <f>SUM(Q3539)</f>
        <v>2017244</v>
      </c>
      <c r="R3540" s="35">
        <f>SUM(R3539)</f>
        <v>1867163</v>
      </c>
      <c r="S3540" s="35">
        <f>SUM(S3539)</f>
        <v>1560390</v>
      </c>
      <c r="T3540" s="35">
        <f t="shared" ref="T3540:X3540" si="2432">SUM(T3539)</f>
        <v>306673</v>
      </c>
      <c r="U3540" s="35">
        <f t="shared" si="2432"/>
        <v>139800</v>
      </c>
      <c r="V3540" s="35">
        <f t="shared" si="2432"/>
        <v>139675</v>
      </c>
      <c r="W3540" s="35">
        <f t="shared" si="2432"/>
        <v>27198</v>
      </c>
      <c r="X3540" s="35">
        <f t="shared" si="2432"/>
        <v>1867063</v>
      </c>
      <c r="Y3540" s="218">
        <f t="shared" si="2430"/>
        <v>99.994644281190233</v>
      </c>
    </row>
    <row r="3541" spans="1:25">
      <c r="A3541" s="254"/>
      <c r="B3541" s="254"/>
      <c r="C3541" s="254"/>
      <c r="D3541" s="254"/>
      <c r="E3541" s="254"/>
      <c r="F3541" s="254"/>
      <c r="G3541" s="260"/>
    </row>
    <row r="3542" spans="1:25" ht="15" thickBot="1">
      <c r="A3542" s="32" t="s">
        <v>0</v>
      </c>
      <c r="B3542" s="32" t="s">
        <v>0</v>
      </c>
      <c r="C3542" s="32" t="s">
        <v>0</v>
      </c>
      <c r="D3542" s="32" t="s">
        <v>0</v>
      </c>
      <c r="E3542" s="32" t="s">
        <v>0</v>
      </c>
      <c r="F3542" s="32" t="s">
        <v>0</v>
      </c>
      <c r="G3542" s="154" t="s">
        <v>0</v>
      </c>
      <c r="H3542" s="37" t="s">
        <v>0</v>
      </c>
      <c r="I3542" s="37"/>
      <c r="J3542" s="37"/>
      <c r="K3542" s="37"/>
      <c r="L3542" s="37" t="s">
        <v>0</v>
      </c>
      <c r="M3542" s="37" t="s">
        <v>0</v>
      </c>
      <c r="N3542" s="37" t="s">
        <v>0</v>
      </c>
      <c r="O3542" s="37" t="s">
        <v>0</v>
      </c>
      <c r="P3542" s="37" t="s">
        <v>0</v>
      </c>
      <c r="Q3542" s="37"/>
      <c r="R3542" s="37"/>
      <c r="S3542" s="37"/>
      <c r="T3542" s="37" t="s">
        <v>0</v>
      </c>
      <c r="U3542" s="37" t="s">
        <v>0</v>
      </c>
      <c r="V3542" s="37" t="s">
        <v>0</v>
      </c>
      <c r="W3542" s="37" t="s">
        <v>0</v>
      </c>
      <c r="X3542" s="37" t="s">
        <v>0</v>
      </c>
      <c r="Y3542" s="219"/>
    </row>
    <row r="3543" spans="1:25" ht="41.4" thickBot="1">
      <c r="A3543" s="24" t="s">
        <v>123</v>
      </c>
      <c r="B3543" s="24" t="s">
        <v>124</v>
      </c>
      <c r="C3543" s="24" t="s">
        <v>125</v>
      </c>
      <c r="D3543" s="25" t="s">
        <v>0</v>
      </c>
      <c r="E3543" s="24" t="s">
        <v>126</v>
      </c>
      <c r="F3543" s="24" t="s">
        <v>127</v>
      </c>
      <c r="G3543" s="151" t="s">
        <v>128</v>
      </c>
      <c r="H3543" s="24" t="s">
        <v>1</v>
      </c>
      <c r="I3543" s="1" t="s">
        <v>3093</v>
      </c>
      <c r="J3543" s="1" t="s">
        <v>3130</v>
      </c>
      <c r="K3543" s="1" t="s">
        <v>3</v>
      </c>
      <c r="L3543" s="1" t="s">
        <v>4</v>
      </c>
      <c r="M3543" s="1" t="s">
        <v>5</v>
      </c>
      <c r="N3543" s="1" t="s">
        <v>6</v>
      </c>
      <c r="O3543" s="1" t="s">
        <v>7</v>
      </c>
      <c r="P3543" s="1" t="s">
        <v>8</v>
      </c>
      <c r="Q3543" s="1" t="s">
        <v>3344</v>
      </c>
      <c r="R3543" s="1" t="s">
        <v>3427</v>
      </c>
      <c r="S3543" s="1" t="s">
        <v>3447</v>
      </c>
      <c r="T3543" s="1" t="s">
        <v>3448</v>
      </c>
      <c r="U3543" s="1" t="s">
        <v>3452</v>
      </c>
      <c r="V3543" s="1" t="s">
        <v>3449</v>
      </c>
      <c r="W3543" s="1" t="s">
        <v>3450</v>
      </c>
      <c r="X3543" s="1" t="s">
        <v>3451</v>
      </c>
      <c r="Y3543" s="216" t="s">
        <v>3385</v>
      </c>
    </row>
    <row r="3544" spans="1:25">
      <c r="A3544" s="26" t="s">
        <v>0</v>
      </c>
      <c r="B3544" s="26" t="s">
        <v>0</v>
      </c>
      <c r="C3544" s="26" t="s">
        <v>0</v>
      </c>
      <c r="D3544" s="27" t="s">
        <v>0</v>
      </c>
      <c r="E3544" s="27" t="s">
        <v>0</v>
      </c>
      <c r="F3544" s="28" t="s">
        <v>0</v>
      </c>
      <c r="G3544" s="152" t="s">
        <v>0</v>
      </c>
      <c r="H3544" s="29" t="s">
        <v>0</v>
      </c>
      <c r="I3544" s="45">
        <v>1</v>
      </c>
      <c r="J3544" s="45">
        <v>3</v>
      </c>
      <c r="K3544" s="45" t="s">
        <v>9</v>
      </c>
      <c r="L3544" s="45">
        <v>5</v>
      </c>
      <c r="M3544" s="45">
        <v>6</v>
      </c>
      <c r="N3544" s="45">
        <v>7</v>
      </c>
      <c r="O3544" s="45">
        <v>8</v>
      </c>
      <c r="P3544" s="45">
        <v>9</v>
      </c>
      <c r="Q3544" s="45">
        <v>1</v>
      </c>
      <c r="R3544" s="45">
        <v>2</v>
      </c>
      <c r="S3544" s="45">
        <v>3</v>
      </c>
      <c r="T3544" s="45" t="s">
        <v>3453</v>
      </c>
      <c r="U3544" s="45">
        <v>5</v>
      </c>
      <c r="V3544" s="45">
        <v>6</v>
      </c>
      <c r="W3544" s="45">
        <v>7</v>
      </c>
      <c r="X3544" s="45" t="s">
        <v>3454</v>
      </c>
      <c r="Y3544" s="276">
        <v>9</v>
      </c>
    </row>
    <row r="3545" spans="1:25">
      <c r="A3545" s="133" t="s">
        <v>786</v>
      </c>
      <c r="B3545" s="133" t="s">
        <v>172</v>
      </c>
      <c r="C3545" s="109" t="s">
        <v>1362</v>
      </c>
      <c r="D3545" s="109" t="s">
        <v>1363</v>
      </c>
      <c r="E3545" s="98" t="s">
        <v>0</v>
      </c>
      <c r="F3545" s="98" t="s">
        <v>0</v>
      </c>
      <c r="G3545" s="153" t="s">
        <v>0</v>
      </c>
      <c r="H3545" s="98" t="s">
        <v>1364</v>
      </c>
      <c r="I3545" s="110"/>
      <c r="J3545" s="110"/>
      <c r="K3545" s="110"/>
      <c r="L3545" s="110" t="s">
        <v>0</v>
      </c>
      <c r="M3545" s="110" t="s">
        <v>0</v>
      </c>
      <c r="N3545" s="110" t="s">
        <v>0</v>
      </c>
      <c r="O3545" s="110" t="s">
        <v>0</v>
      </c>
      <c r="P3545" s="110" t="s">
        <v>0</v>
      </c>
      <c r="Q3545" s="110"/>
      <c r="R3545" s="110"/>
      <c r="S3545" s="110"/>
      <c r="T3545" s="110" t="s">
        <v>0</v>
      </c>
      <c r="U3545" s="110" t="s">
        <v>0</v>
      </c>
      <c r="V3545" s="110" t="s">
        <v>0</v>
      </c>
      <c r="W3545" s="110" t="s">
        <v>0</v>
      </c>
      <c r="X3545" s="110" t="s">
        <v>0</v>
      </c>
      <c r="Y3545" s="217"/>
    </row>
    <row r="3546" spans="1:25" ht="20.399999999999999">
      <c r="A3546" s="20" t="s">
        <v>0</v>
      </c>
      <c r="B3546" s="20" t="s">
        <v>0</v>
      </c>
      <c r="C3546" s="20" t="s">
        <v>0</v>
      </c>
      <c r="D3546" s="21" t="s">
        <v>0</v>
      </c>
      <c r="E3546" s="21" t="s">
        <v>0</v>
      </c>
      <c r="F3546" s="21" t="s">
        <v>0</v>
      </c>
      <c r="G3546" s="150" t="s">
        <v>0</v>
      </c>
      <c r="H3546" s="30" t="s">
        <v>33</v>
      </c>
      <c r="I3546" s="31">
        <f t="shared" si="2418"/>
        <v>2213326</v>
      </c>
      <c r="J3546" s="31">
        <f t="shared" ref="J3546:P3546" si="2433">SUM(J3547,J3555,J3557)</f>
        <v>2119126</v>
      </c>
      <c r="K3546" s="31">
        <f t="shared" si="2419"/>
        <v>94200</v>
      </c>
      <c r="L3546" s="31">
        <f t="shared" si="2433"/>
        <v>94200</v>
      </c>
      <c r="M3546" s="31">
        <f t="shared" si="2433"/>
        <v>0</v>
      </c>
      <c r="N3546" s="31">
        <f t="shared" si="2433"/>
        <v>0</v>
      </c>
      <c r="O3546" s="31">
        <f t="shared" si="2433"/>
        <v>0</v>
      </c>
      <c r="P3546" s="31">
        <f t="shared" si="2433"/>
        <v>0</v>
      </c>
      <c r="Q3546" s="31">
        <f>SUM(Q3547,Q3555,Q3557)</f>
        <v>2347368</v>
      </c>
      <c r="R3546" s="31">
        <f>SUM(R3547,R3555,R3557)</f>
        <v>2231845</v>
      </c>
      <c r="S3546" s="31">
        <f>SUM(S3547,S3555,S3557)</f>
        <v>1957692</v>
      </c>
      <c r="T3546" s="31">
        <f t="shared" ref="T3546:X3546" si="2434">SUM(T3547,T3555,T3557)</f>
        <v>274153</v>
      </c>
      <c r="U3546" s="31">
        <f t="shared" si="2434"/>
        <v>120478</v>
      </c>
      <c r="V3546" s="31">
        <f t="shared" si="2434"/>
        <v>113600</v>
      </c>
      <c r="W3546" s="31">
        <f t="shared" si="2434"/>
        <v>40075</v>
      </c>
      <c r="X3546" s="31">
        <f t="shared" si="2434"/>
        <v>2231845</v>
      </c>
      <c r="Y3546" s="220">
        <f t="shared" ref="Y3546:Y3576" si="2435">IF(R3546=0,0,(X3546/R3546)*100)</f>
        <v>100</v>
      </c>
    </row>
    <row r="3547" spans="1:25">
      <c r="A3547" s="23" t="s">
        <v>786</v>
      </c>
      <c r="B3547" s="23" t="s">
        <v>172</v>
      </c>
      <c r="C3547" s="23" t="s">
        <v>1362</v>
      </c>
      <c r="D3547" s="23" t="s">
        <v>1363</v>
      </c>
      <c r="E3547" s="21" t="s">
        <v>132</v>
      </c>
      <c r="F3547" s="21" t="s">
        <v>0</v>
      </c>
      <c r="G3547" s="150" t="s">
        <v>0</v>
      </c>
      <c r="H3547" s="21" t="s">
        <v>11</v>
      </c>
      <c r="I3547" s="66">
        <f t="shared" si="2418"/>
        <v>1776017</v>
      </c>
      <c r="J3547" s="66">
        <f t="shared" ref="J3547:P3547" si="2436">SUM(J3548,J3549)</f>
        <v>1758317</v>
      </c>
      <c r="K3547" s="66">
        <f t="shared" si="2419"/>
        <v>17700</v>
      </c>
      <c r="L3547" s="66">
        <f t="shared" si="2436"/>
        <v>17700</v>
      </c>
      <c r="M3547" s="66">
        <f t="shared" si="2436"/>
        <v>0</v>
      </c>
      <c r="N3547" s="66">
        <f t="shared" si="2436"/>
        <v>0</v>
      </c>
      <c r="O3547" s="66">
        <f t="shared" si="2436"/>
        <v>0</v>
      </c>
      <c r="P3547" s="66">
        <f t="shared" si="2436"/>
        <v>0</v>
      </c>
      <c r="Q3547" s="66">
        <f>SUM(Q3548,Q3549)</f>
        <v>1872301</v>
      </c>
      <c r="R3547" s="66">
        <f>SUM(R3548,R3549)</f>
        <v>1854601</v>
      </c>
      <c r="S3547" s="66">
        <f>SUM(S3548,S3549)</f>
        <v>1626956</v>
      </c>
      <c r="T3547" s="66">
        <f t="shared" ref="T3547:X3547" si="2437">SUM(T3548,T3549)</f>
        <v>227645</v>
      </c>
      <c r="U3547" s="66">
        <f t="shared" si="2437"/>
        <v>100000</v>
      </c>
      <c r="V3547" s="66">
        <f t="shared" si="2437"/>
        <v>100000</v>
      </c>
      <c r="W3547" s="66">
        <f t="shared" si="2437"/>
        <v>27645</v>
      </c>
      <c r="X3547" s="66">
        <f t="shared" si="2437"/>
        <v>1854601</v>
      </c>
      <c r="Y3547" s="208">
        <f t="shared" si="2435"/>
        <v>100</v>
      </c>
    </row>
    <row r="3548" spans="1:25">
      <c r="A3548" s="23" t="s">
        <v>786</v>
      </c>
      <c r="B3548" s="23" t="s">
        <v>172</v>
      </c>
      <c r="C3548" s="23" t="s">
        <v>1362</v>
      </c>
      <c r="D3548" s="23" t="s">
        <v>1363</v>
      </c>
      <c r="E3548" s="22">
        <v>6111</v>
      </c>
      <c r="F3548" s="23"/>
      <c r="G3548" s="128" t="s">
        <v>3378</v>
      </c>
      <c r="H3548" s="32" t="s">
        <v>12</v>
      </c>
      <c r="I3548" s="44">
        <f t="shared" si="2418"/>
        <v>1580617</v>
      </c>
      <c r="J3548" s="44">
        <v>1566617</v>
      </c>
      <c r="K3548" s="44">
        <f t="shared" si="2419"/>
        <v>14000</v>
      </c>
      <c r="L3548" s="44">
        <v>14000</v>
      </c>
      <c r="M3548" s="44">
        <v>0</v>
      </c>
      <c r="N3548" s="44">
        <v>0</v>
      </c>
      <c r="O3548" s="44">
        <v>0</v>
      </c>
      <c r="P3548" s="44">
        <v>0</v>
      </c>
      <c r="Q3548" s="44">
        <v>1667800</v>
      </c>
      <c r="R3548" s="44">
        <v>1653800</v>
      </c>
      <c r="S3548" s="44">
        <v>1426155</v>
      </c>
      <c r="T3548" s="44">
        <f t="shared" ref="T3548:T3575" si="2438">U3548+V3548+W3548</f>
        <v>227645</v>
      </c>
      <c r="U3548" s="44">
        <v>100000</v>
      </c>
      <c r="V3548" s="44">
        <v>100000</v>
      </c>
      <c r="W3548" s="44">
        <v>27645</v>
      </c>
      <c r="X3548" s="44">
        <f t="shared" ref="X3548:X3575" si="2439">S3548+T3548</f>
        <v>1653800</v>
      </c>
      <c r="Y3548" s="209">
        <f t="shared" si="2435"/>
        <v>100</v>
      </c>
    </row>
    <row r="3549" spans="1:25">
      <c r="A3549" s="20" t="s">
        <v>786</v>
      </c>
      <c r="B3549" s="20" t="s">
        <v>172</v>
      </c>
      <c r="C3549" s="20" t="s">
        <v>1362</v>
      </c>
      <c r="D3549" s="20" t="s">
        <v>1363</v>
      </c>
      <c r="E3549" s="20" t="s">
        <v>134</v>
      </c>
      <c r="F3549" s="23" t="s">
        <v>0</v>
      </c>
      <c r="G3549" s="154" t="s">
        <v>0</v>
      </c>
      <c r="H3549" s="21" t="s">
        <v>13</v>
      </c>
      <c r="I3549" s="66">
        <f t="shared" si="2418"/>
        <v>195400</v>
      </c>
      <c r="J3549" s="66">
        <f t="shared" ref="J3549:P3549" si="2440">SUM(J3550:J3554)</f>
        <v>191700</v>
      </c>
      <c r="K3549" s="66">
        <f t="shared" si="2419"/>
        <v>3700</v>
      </c>
      <c r="L3549" s="66">
        <f t="shared" si="2440"/>
        <v>3700</v>
      </c>
      <c r="M3549" s="66">
        <f t="shared" si="2440"/>
        <v>0</v>
      </c>
      <c r="N3549" s="66">
        <f t="shared" si="2440"/>
        <v>0</v>
      </c>
      <c r="O3549" s="66">
        <f t="shared" si="2440"/>
        <v>0</v>
      </c>
      <c r="P3549" s="66">
        <f t="shared" si="2440"/>
        <v>0</v>
      </c>
      <c r="Q3549" s="66">
        <f>SUM(Q3550:Q3554)</f>
        <v>204501</v>
      </c>
      <c r="R3549" s="66">
        <f>SUM(R3550:R3554)</f>
        <v>200801</v>
      </c>
      <c r="S3549" s="66">
        <f>SUM(S3550:S3554)</f>
        <v>200801</v>
      </c>
      <c r="T3549" s="66">
        <f t="shared" ref="T3549:X3549" si="2441">SUM(T3550:T3554)</f>
        <v>0</v>
      </c>
      <c r="U3549" s="66">
        <f t="shared" si="2441"/>
        <v>0</v>
      </c>
      <c r="V3549" s="66">
        <f t="shared" si="2441"/>
        <v>0</v>
      </c>
      <c r="W3549" s="66">
        <f t="shared" si="2441"/>
        <v>0</v>
      </c>
      <c r="X3549" s="66">
        <f t="shared" si="2441"/>
        <v>200801</v>
      </c>
      <c r="Y3549" s="208">
        <f t="shared" si="2435"/>
        <v>100</v>
      </c>
    </row>
    <row r="3550" spans="1:25">
      <c r="A3550" s="23" t="s">
        <v>786</v>
      </c>
      <c r="B3550" s="23" t="s">
        <v>172</v>
      </c>
      <c r="C3550" s="23" t="s">
        <v>1362</v>
      </c>
      <c r="D3550" s="23" t="s">
        <v>1363</v>
      </c>
      <c r="E3550" s="22">
        <v>6112</v>
      </c>
      <c r="F3550" s="23" t="s">
        <v>1365</v>
      </c>
      <c r="G3550" s="128" t="s">
        <v>3378</v>
      </c>
      <c r="H3550" s="32" t="s">
        <v>16</v>
      </c>
      <c r="I3550" s="44">
        <f t="shared" si="2418"/>
        <v>30400</v>
      </c>
      <c r="J3550" s="44">
        <v>29200</v>
      </c>
      <c r="K3550" s="44">
        <f t="shared" si="2419"/>
        <v>1200</v>
      </c>
      <c r="L3550" s="44">
        <v>1200</v>
      </c>
      <c r="M3550" s="44">
        <v>0</v>
      </c>
      <c r="N3550" s="44">
        <v>0</v>
      </c>
      <c r="O3550" s="44">
        <v>0</v>
      </c>
      <c r="P3550" s="44">
        <v>0</v>
      </c>
      <c r="Q3550" s="44">
        <v>30400</v>
      </c>
      <c r="R3550" s="44">
        <v>29200</v>
      </c>
      <c r="S3550" s="44">
        <v>29200</v>
      </c>
      <c r="T3550" s="44">
        <f t="shared" si="2438"/>
        <v>0</v>
      </c>
      <c r="U3550" s="44"/>
      <c r="V3550" s="44"/>
      <c r="W3550" s="44"/>
      <c r="X3550" s="44">
        <f t="shared" si="2439"/>
        <v>29200</v>
      </c>
      <c r="Y3550" s="209">
        <f t="shared" si="2435"/>
        <v>100</v>
      </c>
    </row>
    <row r="3551" spans="1:25">
      <c r="A3551" s="23" t="s">
        <v>786</v>
      </c>
      <c r="B3551" s="23" t="s">
        <v>172</v>
      </c>
      <c r="C3551" s="23" t="s">
        <v>1362</v>
      </c>
      <c r="D3551" s="23" t="s">
        <v>1363</v>
      </c>
      <c r="E3551" s="22">
        <v>6112</v>
      </c>
      <c r="F3551" s="23" t="s">
        <v>1366</v>
      </c>
      <c r="G3551" s="128" t="s">
        <v>3378</v>
      </c>
      <c r="H3551" s="32" t="s">
        <v>19</v>
      </c>
      <c r="I3551" s="44">
        <f t="shared" si="2418"/>
        <v>120500</v>
      </c>
      <c r="J3551" s="44">
        <v>119000</v>
      </c>
      <c r="K3551" s="44">
        <f t="shared" si="2419"/>
        <v>1500</v>
      </c>
      <c r="L3551" s="44">
        <v>1500</v>
      </c>
      <c r="M3551" s="44">
        <v>0</v>
      </c>
      <c r="N3551" s="44">
        <v>0</v>
      </c>
      <c r="O3551" s="44">
        <v>0</v>
      </c>
      <c r="P3551" s="44">
        <v>0</v>
      </c>
      <c r="Q3551" s="44">
        <v>120500</v>
      </c>
      <c r="R3551" s="44">
        <v>119000</v>
      </c>
      <c r="S3551" s="44">
        <v>119000</v>
      </c>
      <c r="T3551" s="44">
        <f t="shared" si="2438"/>
        <v>0</v>
      </c>
      <c r="U3551" s="44"/>
      <c r="V3551" s="44"/>
      <c r="W3551" s="44"/>
      <c r="X3551" s="44">
        <f t="shared" si="2439"/>
        <v>119000</v>
      </c>
      <c r="Y3551" s="209">
        <f t="shared" si="2435"/>
        <v>100</v>
      </c>
    </row>
    <row r="3552" spans="1:25">
      <c r="A3552" s="23" t="s">
        <v>786</v>
      </c>
      <c r="B3552" s="23" t="s">
        <v>172</v>
      </c>
      <c r="C3552" s="23" t="s">
        <v>1362</v>
      </c>
      <c r="D3552" s="23" t="s">
        <v>1363</v>
      </c>
      <c r="E3552" s="22">
        <v>6112</v>
      </c>
      <c r="F3552" s="23" t="s">
        <v>1367</v>
      </c>
      <c r="G3552" s="128" t="s">
        <v>3378</v>
      </c>
      <c r="H3552" s="32" t="s">
        <v>17</v>
      </c>
      <c r="I3552" s="44">
        <f t="shared" si="2418"/>
        <v>29600</v>
      </c>
      <c r="J3552" s="44">
        <v>28600</v>
      </c>
      <c r="K3552" s="44">
        <f t="shared" si="2419"/>
        <v>1000</v>
      </c>
      <c r="L3552" s="44">
        <v>1000</v>
      </c>
      <c r="M3552" s="44">
        <v>0</v>
      </c>
      <c r="N3552" s="44">
        <v>0</v>
      </c>
      <c r="O3552" s="44">
        <v>0</v>
      </c>
      <c r="P3552" s="44">
        <v>0</v>
      </c>
      <c r="Q3552" s="44">
        <v>38701</v>
      </c>
      <c r="R3552" s="44">
        <v>37701</v>
      </c>
      <c r="S3552" s="44">
        <v>37701</v>
      </c>
      <c r="T3552" s="44">
        <f t="shared" si="2438"/>
        <v>0</v>
      </c>
      <c r="U3552" s="44"/>
      <c r="V3552" s="44"/>
      <c r="W3552" s="44"/>
      <c r="X3552" s="44">
        <f t="shared" si="2439"/>
        <v>37701</v>
      </c>
      <c r="Y3552" s="209">
        <f t="shared" si="2435"/>
        <v>100</v>
      </c>
    </row>
    <row r="3553" spans="1:25">
      <c r="A3553" s="23" t="s">
        <v>786</v>
      </c>
      <c r="B3553" s="23" t="s">
        <v>172</v>
      </c>
      <c r="C3553" s="23" t="s">
        <v>1362</v>
      </c>
      <c r="D3553" s="23" t="s">
        <v>1363</v>
      </c>
      <c r="E3553" s="22">
        <v>6112</v>
      </c>
      <c r="F3553" s="23" t="s">
        <v>1368</v>
      </c>
      <c r="G3553" s="128" t="s">
        <v>3378</v>
      </c>
      <c r="H3553" s="32" t="s">
        <v>15</v>
      </c>
      <c r="I3553" s="44">
        <f t="shared" si="2418"/>
        <v>0</v>
      </c>
      <c r="J3553" s="44">
        <v>0</v>
      </c>
      <c r="K3553" s="44">
        <f t="shared" si="2419"/>
        <v>0</v>
      </c>
      <c r="L3553" s="44">
        <v>0</v>
      </c>
      <c r="M3553" s="44">
        <v>0</v>
      </c>
      <c r="N3553" s="44">
        <v>0</v>
      </c>
      <c r="O3553" s="44">
        <v>0</v>
      </c>
      <c r="P3553" s="44">
        <v>0</v>
      </c>
      <c r="Q3553" s="44">
        <v>0</v>
      </c>
      <c r="R3553" s="44">
        <v>0</v>
      </c>
      <c r="S3553" s="44">
        <v>0</v>
      </c>
      <c r="T3553" s="44">
        <f t="shared" si="2438"/>
        <v>0</v>
      </c>
      <c r="U3553" s="44"/>
      <c r="V3553" s="44"/>
      <c r="W3553" s="44"/>
      <c r="X3553" s="44">
        <f t="shared" si="2439"/>
        <v>0</v>
      </c>
      <c r="Y3553" s="209">
        <f t="shared" si="2435"/>
        <v>0</v>
      </c>
    </row>
    <row r="3554" spans="1:25">
      <c r="A3554" s="23" t="s">
        <v>786</v>
      </c>
      <c r="B3554" s="23" t="s">
        <v>172</v>
      </c>
      <c r="C3554" s="23" t="s">
        <v>1362</v>
      </c>
      <c r="D3554" s="23" t="s">
        <v>1363</v>
      </c>
      <c r="E3554" s="22">
        <v>6112</v>
      </c>
      <c r="F3554" s="23" t="s">
        <v>1369</v>
      </c>
      <c r="G3554" s="128" t="s">
        <v>3378</v>
      </c>
      <c r="H3554" s="32" t="s">
        <v>18</v>
      </c>
      <c r="I3554" s="44">
        <f t="shared" si="2418"/>
        <v>14900</v>
      </c>
      <c r="J3554" s="44">
        <v>14900</v>
      </c>
      <c r="K3554" s="44">
        <f t="shared" si="2419"/>
        <v>0</v>
      </c>
      <c r="L3554" s="44">
        <v>0</v>
      </c>
      <c r="M3554" s="44">
        <v>0</v>
      </c>
      <c r="N3554" s="44">
        <v>0</v>
      </c>
      <c r="O3554" s="44">
        <v>0</v>
      </c>
      <c r="P3554" s="44">
        <v>0</v>
      </c>
      <c r="Q3554" s="44">
        <v>14900</v>
      </c>
      <c r="R3554" s="44">
        <v>14900</v>
      </c>
      <c r="S3554" s="44">
        <v>14900</v>
      </c>
      <c r="T3554" s="44">
        <f t="shared" si="2438"/>
        <v>0</v>
      </c>
      <c r="U3554" s="44"/>
      <c r="V3554" s="44"/>
      <c r="W3554" s="44"/>
      <c r="X3554" s="44">
        <f t="shared" si="2439"/>
        <v>14900</v>
      </c>
      <c r="Y3554" s="209">
        <f t="shared" si="2435"/>
        <v>100</v>
      </c>
    </row>
    <row r="3555" spans="1:25">
      <c r="A3555" s="23" t="s">
        <v>786</v>
      </c>
      <c r="B3555" s="23" t="s">
        <v>172</v>
      </c>
      <c r="C3555" s="23" t="s">
        <v>1362</v>
      </c>
      <c r="D3555" s="23" t="s">
        <v>1363</v>
      </c>
      <c r="E3555" s="21" t="s">
        <v>139</v>
      </c>
      <c r="F3555" s="21" t="s">
        <v>0</v>
      </c>
      <c r="G3555" s="150" t="s">
        <v>0</v>
      </c>
      <c r="H3555" s="21" t="s">
        <v>21</v>
      </c>
      <c r="I3555" s="66">
        <f t="shared" si="2418"/>
        <v>161359</v>
      </c>
      <c r="J3555" s="66">
        <f t="shared" ref="J3555:X3555" si="2442">SUM(J3556)</f>
        <v>159359</v>
      </c>
      <c r="K3555" s="66">
        <f t="shared" si="2419"/>
        <v>2000</v>
      </c>
      <c r="L3555" s="66">
        <f t="shared" si="2442"/>
        <v>2000</v>
      </c>
      <c r="M3555" s="66">
        <f t="shared" si="2442"/>
        <v>0</v>
      </c>
      <c r="N3555" s="66">
        <f t="shared" si="2442"/>
        <v>0</v>
      </c>
      <c r="O3555" s="66">
        <f t="shared" si="2442"/>
        <v>0</v>
      </c>
      <c r="P3555" s="66">
        <f t="shared" si="2442"/>
        <v>0</v>
      </c>
      <c r="Q3555" s="66">
        <f t="shared" si="2442"/>
        <v>170513</v>
      </c>
      <c r="R3555" s="66">
        <f t="shared" si="2442"/>
        <v>168513</v>
      </c>
      <c r="S3555" s="66">
        <f t="shared" si="2442"/>
        <v>162144</v>
      </c>
      <c r="T3555" s="66">
        <f t="shared" si="2442"/>
        <v>6369</v>
      </c>
      <c r="U3555" s="66">
        <f t="shared" si="2442"/>
        <v>6369</v>
      </c>
      <c r="V3555" s="66">
        <f t="shared" si="2442"/>
        <v>0</v>
      </c>
      <c r="W3555" s="66">
        <f t="shared" si="2442"/>
        <v>0</v>
      </c>
      <c r="X3555" s="66">
        <f t="shared" si="2442"/>
        <v>168513</v>
      </c>
      <c r="Y3555" s="208">
        <f t="shared" si="2435"/>
        <v>100</v>
      </c>
    </row>
    <row r="3556" spans="1:25">
      <c r="A3556" s="23" t="s">
        <v>786</v>
      </c>
      <c r="B3556" s="23" t="s">
        <v>172</v>
      </c>
      <c r="C3556" s="23" t="s">
        <v>1362</v>
      </c>
      <c r="D3556" s="23" t="s">
        <v>1363</v>
      </c>
      <c r="E3556" s="22">
        <v>6121</v>
      </c>
      <c r="F3556" s="23"/>
      <c r="G3556" s="128" t="s">
        <v>3378</v>
      </c>
      <c r="H3556" s="32" t="s">
        <v>22</v>
      </c>
      <c r="I3556" s="44">
        <f t="shared" si="2418"/>
        <v>161359</v>
      </c>
      <c r="J3556" s="44">
        <v>159359</v>
      </c>
      <c r="K3556" s="44">
        <f t="shared" si="2419"/>
        <v>2000</v>
      </c>
      <c r="L3556" s="44">
        <v>2000</v>
      </c>
      <c r="M3556" s="44">
        <v>0</v>
      </c>
      <c r="N3556" s="44">
        <v>0</v>
      </c>
      <c r="O3556" s="44">
        <v>0</v>
      </c>
      <c r="P3556" s="44">
        <v>0</v>
      </c>
      <c r="Q3556" s="44">
        <v>170513</v>
      </c>
      <c r="R3556" s="44">
        <v>168513</v>
      </c>
      <c r="S3556" s="44">
        <v>162144</v>
      </c>
      <c r="T3556" s="44">
        <f t="shared" si="2438"/>
        <v>6369</v>
      </c>
      <c r="U3556" s="44">
        <v>6369</v>
      </c>
      <c r="V3556" s="44"/>
      <c r="W3556" s="44"/>
      <c r="X3556" s="44">
        <f t="shared" si="2439"/>
        <v>168513</v>
      </c>
      <c r="Y3556" s="209">
        <f t="shared" si="2435"/>
        <v>100</v>
      </c>
    </row>
    <row r="3557" spans="1:25">
      <c r="A3557" s="23" t="s">
        <v>786</v>
      </c>
      <c r="B3557" s="23" t="s">
        <v>172</v>
      </c>
      <c r="C3557" s="23" t="s">
        <v>1362</v>
      </c>
      <c r="D3557" s="23" t="s">
        <v>1363</v>
      </c>
      <c r="E3557" s="21" t="s">
        <v>141</v>
      </c>
      <c r="F3557" s="21" t="s">
        <v>0</v>
      </c>
      <c r="G3557" s="150" t="s">
        <v>0</v>
      </c>
      <c r="H3557" s="21" t="s">
        <v>23</v>
      </c>
      <c r="I3557" s="66">
        <f t="shared" si="2418"/>
        <v>275950</v>
      </c>
      <c r="J3557" s="66">
        <f t="shared" ref="J3557:P3557" si="2443">SUM(J3558:J3565)</f>
        <v>201450</v>
      </c>
      <c r="K3557" s="66">
        <f t="shared" si="2419"/>
        <v>74500</v>
      </c>
      <c r="L3557" s="66">
        <f t="shared" si="2443"/>
        <v>74500</v>
      </c>
      <c r="M3557" s="66">
        <f t="shared" si="2443"/>
        <v>0</v>
      </c>
      <c r="N3557" s="66">
        <f t="shared" si="2443"/>
        <v>0</v>
      </c>
      <c r="O3557" s="66">
        <f t="shared" si="2443"/>
        <v>0</v>
      </c>
      <c r="P3557" s="66">
        <f t="shared" si="2443"/>
        <v>0</v>
      </c>
      <c r="Q3557" s="66">
        <f>SUM(Q3558:Q3565)</f>
        <v>304554</v>
      </c>
      <c r="R3557" s="66">
        <f>SUM(R3558:R3565)</f>
        <v>208731</v>
      </c>
      <c r="S3557" s="66">
        <f>SUM(S3558:S3565)</f>
        <v>168592</v>
      </c>
      <c r="T3557" s="66">
        <f t="shared" ref="T3557:X3557" si="2444">SUM(T3558:T3565)</f>
        <v>40139</v>
      </c>
      <c r="U3557" s="66">
        <f t="shared" si="2444"/>
        <v>14109</v>
      </c>
      <c r="V3557" s="66">
        <f t="shared" si="2444"/>
        <v>13600</v>
      </c>
      <c r="W3557" s="66">
        <f t="shared" si="2444"/>
        <v>12430</v>
      </c>
      <c r="X3557" s="66">
        <f t="shared" si="2444"/>
        <v>208731</v>
      </c>
      <c r="Y3557" s="208">
        <f t="shared" si="2435"/>
        <v>100</v>
      </c>
    </row>
    <row r="3558" spans="1:25">
      <c r="A3558" s="23" t="s">
        <v>786</v>
      </c>
      <c r="B3558" s="23" t="s">
        <v>172</v>
      </c>
      <c r="C3558" s="23" t="s">
        <v>1362</v>
      </c>
      <c r="D3558" s="23" t="s">
        <v>1363</v>
      </c>
      <c r="E3558" s="22">
        <v>6131</v>
      </c>
      <c r="F3558" s="23"/>
      <c r="G3558" s="128" t="s">
        <v>3378</v>
      </c>
      <c r="H3558" s="32" t="s">
        <v>24</v>
      </c>
      <c r="I3558" s="44">
        <f t="shared" si="2418"/>
        <v>1500</v>
      </c>
      <c r="J3558" s="44">
        <v>500</v>
      </c>
      <c r="K3558" s="44">
        <f t="shared" si="2419"/>
        <v>1000</v>
      </c>
      <c r="L3558" s="44">
        <v>1000</v>
      </c>
      <c r="M3558" s="44">
        <v>0</v>
      </c>
      <c r="N3558" s="44">
        <v>0</v>
      </c>
      <c r="O3558" s="44">
        <v>0</v>
      </c>
      <c r="P3558" s="44">
        <v>0</v>
      </c>
      <c r="Q3558" s="44">
        <v>1500</v>
      </c>
      <c r="R3558" s="44">
        <v>500</v>
      </c>
      <c r="S3558" s="44">
        <v>500</v>
      </c>
      <c r="T3558" s="44">
        <f t="shared" si="2438"/>
        <v>0</v>
      </c>
      <c r="U3558" s="44"/>
      <c r="V3558" s="44"/>
      <c r="W3558" s="44"/>
      <c r="X3558" s="44">
        <f t="shared" si="2439"/>
        <v>500</v>
      </c>
      <c r="Y3558" s="209">
        <f t="shared" si="2435"/>
        <v>100</v>
      </c>
    </row>
    <row r="3559" spans="1:25">
      <c r="A3559" s="23" t="s">
        <v>786</v>
      </c>
      <c r="B3559" s="23" t="s">
        <v>172</v>
      </c>
      <c r="C3559" s="23" t="s">
        <v>1362</v>
      </c>
      <c r="D3559" s="23" t="s">
        <v>1363</v>
      </c>
      <c r="E3559" s="22">
        <v>6132</v>
      </c>
      <c r="F3559" s="23"/>
      <c r="G3559" s="128" t="s">
        <v>3378</v>
      </c>
      <c r="H3559" s="32" t="s">
        <v>25</v>
      </c>
      <c r="I3559" s="44">
        <f t="shared" si="2418"/>
        <v>110000</v>
      </c>
      <c r="J3559" s="44">
        <v>110000</v>
      </c>
      <c r="K3559" s="44">
        <f t="shared" si="2419"/>
        <v>0</v>
      </c>
      <c r="L3559" s="44">
        <v>0</v>
      </c>
      <c r="M3559" s="44">
        <v>0</v>
      </c>
      <c r="N3559" s="44">
        <v>0</v>
      </c>
      <c r="O3559" s="44">
        <v>0</v>
      </c>
      <c r="P3559" s="44">
        <v>0</v>
      </c>
      <c r="Q3559" s="44">
        <v>110000</v>
      </c>
      <c r="R3559" s="44">
        <v>110000</v>
      </c>
      <c r="S3559" s="44">
        <v>90000</v>
      </c>
      <c r="T3559" s="44">
        <f t="shared" si="2438"/>
        <v>20000</v>
      </c>
      <c r="U3559" s="44">
        <v>7000</v>
      </c>
      <c r="V3559" s="44">
        <v>7000</v>
      </c>
      <c r="W3559" s="44">
        <v>6000</v>
      </c>
      <c r="X3559" s="44">
        <f t="shared" si="2439"/>
        <v>110000</v>
      </c>
      <c r="Y3559" s="209">
        <f t="shared" si="2435"/>
        <v>100</v>
      </c>
    </row>
    <row r="3560" spans="1:25">
      <c r="A3560" s="23" t="s">
        <v>786</v>
      </c>
      <c r="B3560" s="23" t="s">
        <v>172</v>
      </c>
      <c r="C3560" s="23" t="s">
        <v>1362</v>
      </c>
      <c r="D3560" s="23" t="s">
        <v>1363</v>
      </c>
      <c r="E3560" s="22">
        <v>6133</v>
      </c>
      <c r="F3560" s="23"/>
      <c r="G3560" s="128" t="s">
        <v>3378</v>
      </c>
      <c r="H3560" s="32" t="s">
        <v>26</v>
      </c>
      <c r="I3560" s="44">
        <f t="shared" si="2418"/>
        <v>25900</v>
      </c>
      <c r="J3560" s="44">
        <v>25900</v>
      </c>
      <c r="K3560" s="44">
        <f t="shared" si="2419"/>
        <v>0</v>
      </c>
      <c r="L3560" s="44">
        <v>0</v>
      </c>
      <c r="M3560" s="44">
        <v>0</v>
      </c>
      <c r="N3560" s="44">
        <v>0</v>
      </c>
      <c r="O3560" s="44">
        <v>0</v>
      </c>
      <c r="P3560" s="44">
        <v>0</v>
      </c>
      <c r="Q3560" s="44">
        <v>25900</v>
      </c>
      <c r="R3560" s="44">
        <v>25900</v>
      </c>
      <c r="S3560" s="44">
        <v>19800</v>
      </c>
      <c r="T3560" s="44">
        <f t="shared" si="2438"/>
        <v>6100</v>
      </c>
      <c r="U3560" s="44">
        <v>2050</v>
      </c>
      <c r="V3560" s="44">
        <v>2050</v>
      </c>
      <c r="W3560" s="44">
        <v>2000</v>
      </c>
      <c r="X3560" s="44">
        <f t="shared" si="2439"/>
        <v>25900</v>
      </c>
      <c r="Y3560" s="209">
        <f t="shared" si="2435"/>
        <v>100</v>
      </c>
    </row>
    <row r="3561" spans="1:25">
      <c r="A3561" s="23" t="s">
        <v>786</v>
      </c>
      <c r="B3561" s="23" t="s">
        <v>172</v>
      </c>
      <c r="C3561" s="23" t="s">
        <v>1362</v>
      </c>
      <c r="D3561" s="23" t="s">
        <v>1363</v>
      </c>
      <c r="E3561" s="22">
        <v>6134</v>
      </c>
      <c r="F3561" s="23"/>
      <c r="G3561" s="128" t="s">
        <v>3378</v>
      </c>
      <c r="H3561" s="32" t="s">
        <v>27</v>
      </c>
      <c r="I3561" s="44">
        <f t="shared" si="2418"/>
        <v>71200</v>
      </c>
      <c r="J3561" s="44">
        <v>11200</v>
      </c>
      <c r="K3561" s="44">
        <f t="shared" si="2419"/>
        <v>60000</v>
      </c>
      <c r="L3561" s="44">
        <v>60000</v>
      </c>
      <c r="M3561" s="44">
        <v>0</v>
      </c>
      <c r="N3561" s="44">
        <v>0</v>
      </c>
      <c r="O3561" s="44">
        <v>0</v>
      </c>
      <c r="P3561" s="44">
        <v>0</v>
      </c>
      <c r="Q3561" s="44">
        <v>84777</v>
      </c>
      <c r="R3561" s="44">
        <v>11200</v>
      </c>
      <c r="S3561" s="44">
        <v>8370</v>
      </c>
      <c r="T3561" s="44">
        <f t="shared" si="2438"/>
        <v>2830</v>
      </c>
      <c r="U3561" s="44">
        <v>950</v>
      </c>
      <c r="V3561" s="44">
        <v>950</v>
      </c>
      <c r="W3561" s="44">
        <v>930</v>
      </c>
      <c r="X3561" s="44">
        <f t="shared" si="2439"/>
        <v>11200</v>
      </c>
      <c r="Y3561" s="209">
        <f t="shared" si="2435"/>
        <v>100</v>
      </c>
    </row>
    <row r="3562" spans="1:25">
      <c r="A3562" s="23" t="s">
        <v>786</v>
      </c>
      <c r="B3562" s="23" t="s">
        <v>172</v>
      </c>
      <c r="C3562" s="23" t="s">
        <v>1362</v>
      </c>
      <c r="D3562" s="23" t="s">
        <v>1363</v>
      </c>
      <c r="E3562" s="22">
        <v>6135</v>
      </c>
      <c r="F3562" s="23"/>
      <c r="G3562" s="128" t="s">
        <v>3378</v>
      </c>
      <c r="H3562" s="32" t="s">
        <v>28</v>
      </c>
      <c r="I3562" s="44">
        <f t="shared" si="2418"/>
        <v>2000</v>
      </c>
      <c r="J3562" s="44">
        <v>1000</v>
      </c>
      <c r="K3562" s="44">
        <f t="shared" si="2419"/>
        <v>1000</v>
      </c>
      <c r="L3562" s="44">
        <v>1000</v>
      </c>
      <c r="M3562" s="44">
        <v>0</v>
      </c>
      <c r="N3562" s="44">
        <v>0</v>
      </c>
      <c r="O3562" s="44">
        <v>0</v>
      </c>
      <c r="P3562" s="44">
        <v>0</v>
      </c>
      <c r="Q3562" s="44">
        <v>4746</v>
      </c>
      <c r="R3562" s="44">
        <v>1000</v>
      </c>
      <c r="S3562" s="44">
        <v>1000</v>
      </c>
      <c r="T3562" s="44">
        <f t="shared" si="2438"/>
        <v>0</v>
      </c>
      <c r="U3562" s="44"/>
      <c r="V3562" s="44"/>
      <c r="W3562" s="44"/>
      <c r="X3562" s="44">
        <f t="shared" si="2439"/>
        <v>1000</v>
      </c>
      <c r="Y3562" s="209">
        <f t="shared" si="2435"/>
        <v>100</v>
      </c>
    </row>
    <row r="3563" spans="1:25">
      <c r="A3563" s="23" t="s">
        <v>786</v>
      </c>
      <c r="B3563" s="23" t="s">
        <v>172</v>
      </c>
      <c r="C3563" s="23" t="s">
        <v>1362</v>
      </c>
      <c r="D3563" s="23" t="s">
        <v>1363</v>
      </c>
      <c r="E3563" s="22">
        <v>6137</v>
      </c>
      <c r="F3563" s="23"/>
      <c r="G3563" s="128" t="s">
        <v>3378</v>
      </c>
      <c r="H3563" s="32" t="s">
        <v>30</v>
      </c>
      <c r="I3563" s="44">
        <f t="shared" si="2418"/>
        <v>22000</v>
      </c>
      <c r="J3563" s="44">
        <v>12000</v>
      </c>
      <c r="K3563" s="44">
        <f t="shared" si="2419"/>
        <v>10000</v>
      </c>
      <c r="L3563" s="44">
        <v>10000</v>
      </c>
      <c r="M3563" s="44">
        <v>0</v>
      </c>
      <c r="N3563" s="44">
        <v>0</v>
      </c>
      <c r="O3563" s="44">
        <v>0</v>
      </c>
      <c r="P3563" s="44">
        <v>0</v>
      </c>
      <c r="Q3563" s="44">
        <v>27000</v>
      </c>
      <c r="R3563" s="44">
        <v>12000</v>
      </c>
      <c r="S3563" s="44">
        <v>9000</v>
      </c>
      <c r="T3563" s="44">
        <f t="shared" si="2438"/>
        <v>3000</v>
      </c>
      <c r="U3563" s="44">
        <v>1000</v>
      </c>
      <c r="V3563" s="44">
        <v>1000</v>
      </c>
      <c r="W3563" s="44">
        <v>1000</v>
      </c>
      <c r="X3563" s="44">
        <f t="shared" si="2439"/>
        <v>12000</v>
      </c>
      <c r="Y3563" s="209">
        <f t="shared" si="2435"/>
        <v>100</v>
      </c>
    </row>
    <row r="3564" spans="1:25">
      <c r="A3564" s="23" t="s">
        <v>786</v>
      </c>
      <c r="B3564" s="23" t="s">
        <v>172</v>
      </c>
      <c r="C3564" s="23" t="s">
        <v>1362</v>
      </c>
      <c r="D3564" s="23" t="s">
        <v>1363</v>
      </c>
      <c r="E3564" s="22">
        <v>6138</v>
      </c>
      <c r="F3564" s="23"/>
      <c r="G3564" s="128" t="s">
        <v>3378</v>
      </c>
      <c r="H3564" s="32" t="s">
        <v>31</v>
      </c>
      <c r="I3564" s="44">
        <f t="shared" si="2418"/>
        <v>0</v>
      </c>
      <c r="J3564" s="44">
        <v>0</v>
      </c>
      <c r="K3564" s="44">
        <f t="shared" si="2419"/>
        <v>0</v>
      </c>
      <c r="L3564" s="44">
        <v>0</v>
      </c>
      <c r="M3564" s="44">
        <v>0</v>
      </c>
      <c r="N3564" s="44">
        <v>0</v>
      </c>
      <c r="O3564" s="44">
        <v>0</v>
      </c>
      <c r="P3564" s="44">
        <v>0</v>
      </c>
      <c r="Q3564" s="44">
        <v>0</v>
      </c>
      <c r="R3564" s="44">
        <v>0</v>
      </c>
      <c r="S3564" s="44">
        <v>0</v>
      </c>
      <c r="T3564" s="44">
        <f t="shared" si="2438"/>
        <v>0</v>
      </c>
      <c r="U3564" s="44"/>
      <c r="V3564" s="44"/>
      <c r="W3564" s="44"/>
      <c r="X3564" s="44">
        <f t="shared" si="2439"/>
        <v>0</v>
      </c>
      <c r="Y3564" s="209">
        <f t="shared" si="2435"/>
        <v>0</v>
      </c>
    </row>
    <row r="3565" spans="1:25">
      <c r="A3565" s="20" t="s">
        <v>786</v>
      </c>
      <c r="B3565" s="20" t="s">
        <v>172</v>
      </c>
      <c r="C3565" s="20" t="s">
        <v>1362</v>
      </c>
      <c r="D3565" s="20" t="s">
        <v>1363</v>
      </c>
      <c r="E3565" s="20" t="s">
        <v>144</v>
      </c>
      <c r="F3565" s="23" t="s">
        <v>0</v>
      </c>
      <c r="G3565" s="154" t="s">
        <v>0</v>
      </c>
      <c r="H3565" s="21" t="s">
        <v>32</v>
      </c>
      <c r="I3565" s="66">
        <f t="shared" si="2418"/>
        <v>43350</v>
      </c>
      <c r="J3565" s="66">
        <f t="shared" ref="J3565:P3565" si="2445">SUM(J3566:J3568)</f>
        <v>40850</v>
      </c>
      <c r="K3565" s="66">
        <f t="shared" si="2419"/>
        <v>2500</v>
      </c>
      <c r="L3565" s="66">
        <f t="shared" si="2445"/>
        <v>2500</v>
      </c>
      <c r="M3565" s="66">
        <f t="shared" si="2445"/>
        <v>0</v>
      </c>
      <c r="N3565" s="66">
        <f t="shared" si="2445"/>
        <v>0</v>
      </c>
      <c r="O3565" s="66">
        <f t="shared" si="2445"/>
        <v>0</v>
      </c>
      <c r="P3565" s="66">
        <f t="shared" si="2445"/>
        <v>0</v>
      </c>
      <c r="Q3565" s="66">
        <f>SUM(Q3566:Q3568)</f>
        <v>50631</v>
      </c>
      <c r="R3565" s="66">
        <f>SUM(R3566:R3568)</f>
        <v>48131</v>
      </c>
      <c r="S3565" s="66">
        <f>SUM(S3566:S3568)</f>
        <v>39922</v>
      </c>
      <c r="T3565" s="66">
        <f t="shared" ref="T3565:X3565" si="2446">SUM(T3566:T3568)</f>
        <v>8209</v>
      </c>
      <c r="U3565" s="66">
        <f t="shared" si="2446"/>
        <v>3109</v>
      </c>
      <c r="V3565" s="66">
        <f t="shared" si="2446"/>
        <v>2600</v>
      </c>
      <c r="W3565" s="66">
        <f t="shared" si="2446"/>
        <v>2500</v>
      </c>
      <c r="X3565" s="66">
        <f t="shared" si="2446"/>
        <v>48131</v>
      </c>
      <c r="Y3565" s="208">
        <f t="shared" si="2435"/>
        <v>100</v>
      </c>
    </row>
    <row r="3566" spans="1:25">
      <c r="A3566" s="23" t="s">
        <v>786</v>
      </c>
      <c r="B3566" s="23" t="s">
        <v>172</v>
      </c>
      <c r="C3566" s="23" t="s">
        <v>1362</v>
      </c>
      <c r="D3566" s="23" t="s">
        <v>1363</v>
      </c>
      <c r="E3566" s="22">
        <v>6139</v>
      </c>
      <c r="F3566" s="23"/>
      <c r="G3566" s="128" t="s">
        <v>3378</v>
      </c>
      <c r="H3566" s="32" t="s">
        <v>32</v>
      </c>
      <c r="I3566" s="44">
        <f t="shared" si="2418"/>
        <v>29000</v>
      </c>
      <c r="J3566" s="44">
        <v>26500</v>
      </c>
      <c r="K3566" s="44">
        <f t="shared" si="2419"/>
        <v>2500</v>
      </c>
      <c r="L3566" s="44">
        <v>2500</v>
      </c>
      <c r="M3566" s="44">
        <v>0</v>
      </c>
      <c r="N3566" s="44">
        <v>0</v>
      </c>
      <c r="O3566" s="44">
        <v>0</v>
      </c>
      <c r="P3566" s="44">
        <v>0</v>
      </c>
      <c r="Q3566" s="44">
        <v>36000</v>
      </c>
      <c r="R3566" s="44">
        <v>33500</v>
      </c>
      <c r="S3566" s="44">
        <v>25800</v>
      </c>
      <c r="T3566" s="44">
        <f t="shared" si="2438"/>
        <v>7700</v>
      </c>
      <c r="U3566" s="44">
        <v>2600</v>
      </c>
      <c r="V3566" s="44">
        <v>2600</v>
      </c>
      <c r="W3566" s="44">
        <v>2500</v>
      </c>
      <c r="X3566" s="44">
        <f t="shared" si="2439"/>
        <v>33500</v>
      </c>
      <c r="Y3566" s="209">
        <f t="shared" si="2435"/>
        <v>100</v>
      </c>
    </row>
    <row r="3567" spans="1:25">
      <c r="A3567" s="23" t="s">
        <v>786</v>
      </c>
      <c r="B3567" s="23" t="s">
        <v>172</v>
      </c>
      <c r="C3567" s="23" t="s">
        <v>1362</v>
      </c>
      <c r="D3567" s="23" t="s">
        <v>1363</v>
      </c>
      <c r="E3567" s="22">
        <v>6139</v>
      </c>
      <c r="F3567" s="23" t="s">
        <v>1370</v>
      </c>
      <c r="G3567" s="128" t="s">
        <v>3378</v>
      </c>
      <c r="H3567" s="32" t="s">
        <v>152</v>
      </c>
      <c r="I3567" s="44">
        <f t="shared" si="2418"/>
        <v>4850</v>
      </c>
      <c r="J3567" s="44">
        <v>4850</v>
      </c>
      <c r="K3567" s="44">
        <f t="shared" si="2419"/>
        <v>0</v>
      </c>
      <c r="L3567" s="44">
        <v>0</v>
      </c>
      <c r="M3567" s="44">
        <v>0</v>
      </c>
      <c r="N3567" s="44">
        <v>0</v>
      </c>
      <c r="O3567" s="44">
        <v>0</v>
      </c>
      <c r="P3567" s="44">
        <v>0</v>
      </c>
      <c r="Q3567" s="44">
        <v>5131</v>
      </c>
      <c r="R3567" s="44">
        <v>5131</v>
      </c>
      <c r="S3567" s="44">
        <v>4622</v>
      </c>
      <c r="T3567" s="44">
        <f t="shared" si="2438"/>
        <v>509</v>
      </c>
      <c r="U3567" s="44">
        <v>509</v>
      </c>
      <c r="V3567" s="44"/>
      <c r="W3567" s="44"/>
      <c r="X3567" s="44">
        <f t="shared" si="2439"/>
        <v>5131</v>
      </c>
      <c r="Y3567" s="209">
        <f t="shared" si="2435"/>
        <v>100</v>
      </c>
    </row>
    <row r="3568" spans="1:25">
      <c r="A3568" s="23" t="s">
        <v>786</v>
      </c>
      <c r="B3568" s="23" t="s">
        <v>172</v>
      </c>
      <c r="C3568" s="23" t="s">
        <v>1362</v>
      </c>
      <c r="D3568" s="23" t="s">
        <v>1363</v>
      </c>
      <c r="E3568" s="22">
        <v>6139</v>
      </c>
      <c r="F3568" s="23" t="s">
        <v>1371</v>
      </c>
      <c r="G3568" s="128" t="s">
        <v>3378</v>
      </c>
      <c r="H3568" s="32" t="s">
        <v>158</v>
      </c>
      <c r="I3568" s="44">
        <f t="shared" si="2418"/>
        <v>9500</v>
      </c>
      <c r="J3568" s="44">
        <v>9500</v>
      </c>
      <c r="K3568" s="44">
        <f t="shared" si="2419"/>
        <v>0</v>
      </c>
      <c r="L3568" s="44">
        <v>0</v>
      </c>
      <c r="M3568" s="44">
        <v>0</v>
      </c>
      <c r="N3568" s="44">
        <v>0</v>
      </c>
      <c r="O3568" s="44">
        <v>0</v>
      </c>
      <c r="P3568" s="44">
        <v>0</v>
      </c>
      <c r="Q3568" s="44">
        <v>9500</v>
      </c>
      <c r="R3568" s="44">
        <v>9500</v>
      </c>
      <c r="S3568" s="44">
        <v>9500</v>
      </c>
      <c r="T3568" s="44">
        <f t="shared" si="2438"/>
        <v>0</v>
      </c>
      <c r="U3568" s="44"/>
      <c r="V3568" s="44"/>
      <c r="W3568" s="44"/>
      <c r="X3568" s="44">
        <f t="shared" si="2439"/>
        <v>9500</v>
      </c>
      <c r="Y3568" s="209">
        <f t="shared" si="2435"/>
        <v>100</v>
      </c>
    </row>
    <row r="3569" spans="1:25" ht="20.399999999999999">
      <c r="A3569" s="20" t="s">
        <v>0</v>
      </c>
      <c r="B3569" s="20" t="s">
        <v>0</v>
      </c>
      <c r="C3569" s="20" t="s">
        <v>0</v>
      </c>
      <c r="D3569" s="21" t="s">
        <v>0</v>
      </c>
      <c r="E3569" s="21" t="s">
        <v>0</v>
      </c>
      <c r="F3569" s="21" t="s">
        <v>0</v>
      </c>
      <c r="G3569" s="150" t="s">
        <v>0</v>
      </c>
      <c r="H3569" s="30" t="s">
        <v>42</v>
      </c>
      <c r="I3569" s="31">
        <f t="shared" si="2418"/>
        <v>100</v>
      </c>
      <c r="J3569" s="31">
        <f t="shared" ref="J3569:X3570" si="2447">SUM(J3570)</f>
        <v>100</v>
      </c>
      <c r="K3569" s="31">
        <f t="shared" si="2419"/>
        <v>0</v>
      </c>
      <c r="L3569" s="31">
        <f t="shared" si="2447"/>
        <v>0</v>
      </c>
      <c r="M3569" s="31">
        <f t="shared" si="2447"/>
        <v>0</v>
      </c>
      <c r="N3569" s="31">
        <f t="shared" si="2447"/>
        <v>0</v>
      </c>
      <c r="O3569" s="31">
        <f t="shared" si="2447"/>
        <v>0</v>
      </c>
      <c r="P3569" s="31">
        <f t="shared" si="2447"/>
        <v>0</v>
      </c>
      <c r="Q3569" s="31">
        <f t="shared" si="2447"/>
        <v>100</v>
      </c>
      <c r="R3569" s="31">
        <f t="shared" si="2447"/>
        <v>100</v>
      </c>
      <c r="S3569" s="31">
        <f t="shared" si="2447"/>
        <v>0</v>
      </c>
      <c r="T3569" s="31">
        <f t="shared" si="2447"/>
        <v>0</v>
      </c>
      <c r="U3569" s="31">
        <f t="shared" si="2447"/>
        <v>0</v>
      </c>
      <c r="V3569" s="31">
        <f t="shared" si="2447"/>
        <v>0</v>
      </c>
      <c r="W3569" s="31">
        <f t="shared" si="2447"/>
        <v>0</v>
      </c>
      <c r="X3569" s="31">
        <f t="shared" si="2447"/>
        <v>0</v>
      </c>
      <c r="Y3569" s="220">
        <f t="shared" si="2435"/>
        <v>0</v>
      </c>
    </row>
    <row r="3570" spans="1:25">
      <c r="A3570" s="23" t="s">
        <v>786</v>
      </c>
      <c r="B3570" s="23" t="s">
        <v>172</v>
      </c>
      <c r="C3570" s="23" t="s">
        <v>1362</v>
      </c>
      <c r="D3570" s="23" t="s">
        <v>1363</v>
      </c>
      <c r="E3570" s="21" t="s">
        <v>159</v>
      </c>
      <c r="F3570" s="21" t="s">
        <v>0</v>
      </c>
      <c r="G3570" s="150" t="s">
        <v>0</v>
      </c>
      <c r="H3570" s="21" t="s">
        <v>34</v>
      </c>
      <c r="I3570" s="66">
        <f t="shared" si="2418"/>
        <v>100</v>
      </c>
      <c r="J3570" s="66">
        <f t="shared" si="2447"/>
        <v>100</v>
      </c>
      <c r="K3570" s="66">
        <f t="shared" si="2419"/>
        <v>0</v>
      </c>
      <c r="L3570" s="66">
        <f t="shared" si="2447"/>
        <v>0</v>
      </c>
      <c r="M3570" s="66">
        <f t="shared" si="2447"/>
        <v>0</v>
      </c>
      <c r="N3570" s="66">
        <f t="shared" si="2447"/>
        <v>0</v>
      </c>
      <c r="O3570" s="66">
        <f t="shared" si="2447"/>
        <v>0</v>
      </c>
      <c r="P3570" s="66">
        <f t="shared" si="2447"/>
        <v>0</v>
      </c>
      <c r="Q3570" s="66">
        <f t="shared" si="2447"/>
        <v>100</v>
      </c>
      <c r="R3570" s="66">
        <f t="shared" si="2447"/>
        <v>100</v>
      </c>
      <c r="S3570" s="66">
        <f t="shared" si="2447"/>
        <v>0</v>
      </c>
      <c r="T3570" s="66">
        <f t="shared" si="2447"/>
        <v>0</v>
      </c>
      <c r="U3570" s="66">
        <f t="shared" si="2447"/>
        <v>0</v>
      </c>
      <c r="V3570" s="66">
        <f t="shared" si="2447"/>
        <v>0</v>
      </c>
      <c r="W3570" s="66">
        <f t="shared" si="2447"/>
        <v>0</v>
      </c>
      <c r="X3570" s="66">
        <f t="shared" si="2447"/>
        <v>0</v>
      </c>
      <c r="Y3570" s="208">
        <f t="shared" si="2435"/>
        <v>0</v>
      </c>
    </row>
    <row r="3571" spans="1:25">
      <c r="A3571" s="23" t="s">
        <v>786</v>
      </c>
      <c r="B3571" s="23" t="s">
        <v>172</v>
      </c>
      <c r="C3571" s="23" t="s">
        <v>1362</v>
      </c>
      <c r="D3571" s="23" t="s">
        <v>1363</v>
      </c>
      <c r="E3571" s="22">
        <v>6148</v>
      </c>
      <c r="F3571" s="23"/>
      <c r="G3571" s="128" t="s">
        <v>3378</v>
      </c>
      <c r="H3571" s="32" t="s">
        <v>41</v>
      </c>
      <c r="I3571" s="44">
        <f t="shared" si="2418"/>
        <v>100</v>
      </c>
      <c r="J3571" s="44">
        <v>100</v>
      </c>
      <c r="K3571" s="44">
        <f t="shared" si="2419"/>
        <v>0</v>
      </c>
      <c r="L3571" s="44">
        <v>0</v>
      </c>
      <c r="M3571" s="44">
        <v>0</v>
      </c>
      <c r="N3571" s="44">
        <v>0</v>
      </c>
      <c r="O3571" s="44">
        <v>0</v>
      </c>
      <c r="P3571" s="44">
        <v>0</v>
      </c>
      <c r="Q3571" s="44">
        <v>100</v>
      </c>
      <c r="R3571" s="44">
        <v>100</v>
      </c>
      <c r="S3571" s="44">
        <v>0</v>
      </c>
      <c r="T3571" s="44">
        <f t="shared" si="2438"/>
        <v>0</v>
      </c>
      <c r="U3571" s="44"/>
      <c r="V3571" s="44"/>
      <c r="W3571" s="44"/>
      <c r="X3571" s="44">
        <f t="shared" si="2439"/>
        <v>0</v>
      </c>
      <c r="Y3571" s="209">
        <f t="shared" si="2435"/>
        <v>0</v>
      </c>
    </row>
    <row r="3572" spans="1:25" ht="20.399999999999999">
      <c r="A3572" s="20" t="s">
        <v>0</v>
      </c>
      <c r="B3572" s="20" t="s">
        <v>0</v>
      </c>
      <c r="C3572" s="20" t="s">
        <v>0</v>
      </c>
      <c r="D3572" s="21" t="s">
        <v>0</v>
      </c>
      <c r="E3572" s="21" t="s">
        <v>0</v>
      </c>
      <c r="F3572" s="21" t="s">
        <v>0</v>
      </c>
      <c r="G3572" s="150" t="s">
        <v>0</v>
      </c>
      <c r="H3572" s="30" t="s">
        <v>60</v>
      </c>
      <c r="I3572" s="31">
        <f t="shared" si="2418"/>
        <v>30000</v>
      </c>
      <c r="J3572" s="31">
        <f t="shared" ref="J3572:X3572" si="2448">SUM(J3573)</f>
        <v>0</v>
      </c>
      <c r="K3572" s="31">
        <f t="shared" si="2419"/>
        <v>30000</v>
      </c>
      <c r="L3572" s="31">
        <f t="shared" si="2448"/>
        <v>30000</v>
      </c>
      <c r="M3572" s="31">
        <f t="shared" si="2448"/>
        <v>0</v>
      </c>
      <c r="N3572" s="31">
        <f t="shared" si="2448"/>
        <v>0</v>
      </c>
      <c r="O3572" s="31">
        <f t="shared" si="2448"/>
        <v>0</v>
      </c>
      <c r="P3572" s="31">
        <f t="shared" si="2448"/>
        <v>0</v>
      </c>
      <c r="Q3572" s="31">
        <f t="shared" si="2448"/>
        <v>69390</v>
      </c>
      <c r="R3572" s="31">
        <f t="shared" si="2448"/>
        <v>0</v>
      </c>
      <c r="S3572" s="31">
        <f t="shared" si="2448"/>
        <v>0</v>
      </c>
      <c r="T3572" s="31">
        <f t="shared" si="2448"/>
        <v>0</v>
      </c>
      <c r="U3572" s="31">
        <f t="shared" si="2448"/>
        <v>0</v>
      </c>
      <c r="V3572" s="31">
        <f t="shared" si="2448"/>
        <v>0</v>
      </c>
      <c r="W3572" s="31">
        <f t="shared" si="2448"/>
        <v>0</v>
      </c>
      <c r="X3572" s="31">
        <f t="shared" si="2448"/>
        <v>0</v>
      </c>
      <c r="Y3572" s="220">
        <f t="shared" si="2435"/>
        <v>0</v>
      </c>
    </row>
    <row r="3573" spans="1:25">
      <c r="A3573" s="23" t="s">
        <v>786</v>
      </c>
      <c r="B3573" s="23" t="s">
        <v>172</v>
      </c>
      <c r="C3573" s="23" t="s">
        <v>1362</v>
      </c>
      <c r="D3573" s="23" t="s">
        <v>1363</v>
      </c>
      <c r="E3573" s="21" t="s">
        <v>166</v>
      </c>
      <c r="F3573" s="21" t="s">
        <v>0</v>
      </c>
      <c r="G3573" s="150" t="s">
        <v>0</v>
      </c>
      <c r="H3573" s="21" t="s">
        <v>53</v>
      </c>
      <c r="I3573" s="66">
        <f t="shared" si="2418"/>
        <v>30000</v>
      </c>
      <c r="J3573" s="66">
        <f t="shared" ref="J3573:P3573" si="2449">SUM(J3574:J3575)</f>
        <v>0</v>
      </c>
      <c r="K3573" s="66">
        <f t="shared" si="2419"/>
        <v>30000</v>
      </c>
      <c r="L3573" s="66">
        <f t="shared" si="2449"/>
        <v>30000</v>
      </c>
      <c r="M3573" s="66">
        <f t="shared" si="2449"/>
        <v>0</v>
      </c>
      <c r="N3573" s="66">
        <f t="shared" si="2449"/>
        <v>0</v>
      </c>
      <c r="O3573" s="66">
        <f t="shared" si="2449"/>
        <v>0</v>
      </c>
      <c r="P3573" s="66">
        <f t="shared" si="2449"/>
        <v>0</v>
      </c>
      <c r="Q3573" s="66">
        <f>SUM(Q3574:Q3575)</f>
        <v>69390</v>
      </c>
      <c r="R3573" s="66">
        <f>SUM(R3574:R3575)</f>
        <v>0</v>
      </c>
      <c r="S3573" s="66">
        <f>SUM(S3574:S3575)</f>
        <v>0</v>
      </c>
      <c r="T3573" s="66">
        <f t="shared" ref="T3573:X3573" si="2450">SUM(T3574:T3575)</f>
        <v>0</v>
      </c>
      <c r="U3573" s="66">
        <f t="shared" si="2450"/>
        <v>0</v>
      </c>
      <c r="V3573" s="66">
        <f t="shared" si="2450"/>
        <v>0</v>
      </c>
      <c r="W3573" s="66">
        <f t="shared" si="2450"/>
        <v>0</v>
      </c>
      <c r="X3573" s="66">
        <f t="shared" si="2450"/>
        <v>0</v>
      </c>
      <c r="Y3573" s="208">
        <f t="shared" si="2435"/>
        <v>0</v>
      </c>
    </row>
    <row r="3574" spans="1:25">
      <c r="A3574" s="23" t="s">
        <v>786</v>
      </c>
      <c r="B3574" s="23" t="s">
        <v>172</v>
      </c>
      <c r="C3574" s="23" t="s">
        <v>1362</v>
      </c>
      <c r="D3574" s="23" t="s">
        <v>1363</v>
      </c>
      <c r="E3574" s="22">
        <v>8213</v>
      </c>
      <c r="F3574" s="23"/>
      <c r="G3574" s="128" t="s">
        <v>3378</v>
      </c>
      <c r="H3574" s="32" t="s">
        <v>56</v>
      </c>
      <c r="I3574" s="44">
        <f t="shared" si="2418"/>
        <v>20000</v>
      </c>
      <c r="J3574" s="44">
        <v>0</v>
      </c>
      <c r="K3574" s="44">
        <f t="shared" si="2419"/>
        <v>20000</v>
      </c>
      <c r="L3574" s="44">
        <v>20000</v>
      </c>
      <c r="M3574" s="44">
        <v>0</v>
      </c>
      <c r="N3574" s="44">
        <v>0</v>
      </c>
      <c r="O3574" s="44">
        <v>0</v>
      </c>
      <c r="P3574" s="44">
        <v>0</v>
      </c>
      <c r="Q3574" s="44">
        <v>59390</v>
      </c>
      <c r="R3574" s="44">
        <v>0</v>
      </c>
      <c r="S3574" s="44">
        <v>0</v>
      </c>
      <c r="T3574" s="44">
        <f t="shared" si="2438"/>
        <v>0</v>
      </c>
      <c r="U3574" s="44"/>
      <c r="V3574" s="44"/>
      <c r="W3574" s="44"/>
      <c r="X3574" s="44">
        <f t="shared" si="2439"/>
        <v>0</v>
      </c>
      <c r="Y3574" s="209">
        <f t="shared" si="2435"/>
        <v>0</v>
      </c>
    </row>
    <row r="3575" spans="1:25">
      <c r="A3575" s="23" t="s">
        <v>786</v>
      </c>
      <c r="B3575" s="23" t="s">
        <v>172</v>
      </c>
      <c r="C3575" s="23" t="s">
        <v>1362</v>
      </c>
      <c r="D3575" s="23" t="s">
        <v>1363</v>
      </c>
      <c r="E3575" s="22">
        <v>8216</v>
      </c>
      <c r="F3575" s="23"/>
      <c r="G3575" s="128" t="s">
        <v>3378</v>
      </c>
      <c r="H3575" s="32" t="s">
        <v>59</v>
      </c>
      <c r="I3575" s="44">
        <f t="shared" si="2418"/>
        <v>10000</v>
      </c>
      <c r="J3575" s="44">
        <v>0</v>
      </c>
      <c r="K3575" s="44">
        <f t="shared" si="2419"/>
        <v>10000</v>
      </c>
      <c r="L3575" s="44">
        <v>10000</v>
      </c>
      <c r="M3575" s="44">
        <v>0</v>
      </c>
      <c r="N3575" s="44">
        <v>0</v>
      </c>
      <c r="O3575" s="44">
        <v>0</v>
      </c>
      <c r="P3575" s="44">
        <v>0</v>
      </c>
      <c r="Q3575" s="44">
        <v>10000</v>
      </c>
      <c r="R3575" s="44">
        <v>0</v>
      </c>
      <c r="S3575" s="44">
        <v>0</v>
      </c>
      <c r="T3575" s="44">
        <f t="shared" si="2438"/>
        <v>0</v>
      </c>
      <c r="U3575" s="44"/>
      <c r="V3575" s="44"/>
      <c r="W3575" s="44"/>
      <c r="X3575" s="44">
        <f t="shared" si="2439"/>
        <v>0</v>
      </c>
      <c r="Y3575" s="209">
        <f t="shared" si="2435"/>
        <v>0</v>
      </c>
    </row>
    <row r="3576" spans="1:25">
      <c r="A3576" s="32" t="s">
        <v>0</v>
      </c>
      <c r="B3576" s="32" t="s">
        <v>0</v>
      </c>
      <c r="C3576" s="32" t="s">
        <v>0</v>
      </c>
      <c r="D3576" s="32" t="s">
        <v>0</v>
      </c>
      <c r="E3576" s="32" t="s">
        <v>0</v>
      </c>
      <c r="F3576" s="32" t="s">
        <v>0</v>
      </c>
      <c r="G3576" s="154" t="s">
        <v>0</v>
      </c>
      <c r="H3576" s="30" t="s">
        <v>1372</v>
      </c>
      <c r="I3576" s="31">
        <f t="shared" si="2418"/>
        <v>2243426</v>
      </c>
      <c r="J3576" s="31">
        <f t="shared" ref="J3576:P3576" si="2451">SUM(J3546,J3569,J3572)</f>
        <v>2119226</v>
      </c>
      <c r="K3576" s="31">
        <f t="shared" si="2419"/>
        <v>124200</v>
      </c>
      <c r="L3576" s="31">
        <f t="shared" si="2451"/>
        <v>124200</v>
      </c>
      <c r="M3576" s="31">
        <f t="shared" si="2451"/>
        <v>0</v>
      </c>
      <c r="N3576" s="31">
        <f t="shared" si="2451"/>
        <v>0</v>
      </c>
      <c r="O3576" s="31">
        <f t="shared" si="2451"/>
        <v>0</v>
      </c>
      <c r="P3576" s="31">
        <f t="shared" si="2451"/>
        <v>0</v>
      </c>
      <c r="Q3576" s="31">
        <f>SUM(Q3546,Q3569,Q3572)</f>
        <v>2416858</v>
      </c>
      <c r="R3576" s="31">
        <f>SUM(R3546,R3569,R3572)</f>
        <v>2231945</v>
      </c>
      <c r="S3576" s="31">
        <f>SUM(S3546,S3569,S3572)</f>
        <v>1957692</v>
      </c>
      <c r="T3576" s="31">
        <f t="shared" ref="T3576:X3576" si="2452">SUM(T3546,T3569,T3572)</f>
        <v>274153</v>
      </c>
      <c r="U3576" s="31">
        <f t="shared" si="2452"/>
        <v>120478</v>
      </c>
      <c r="V3576" s="31">
        <f t="shared" si="2452"/>
        <v>113600</v>
      </c>
      <c r="W3576" s="31">
        <f t="shared" si="2452"/>
        <v>40075</v>
      </c>
      <c r="X3576" s="31">
        <f t="shared" si="2452"/>
        <v>2231845</v>
      </c>
      <c r="Y3576" s="220">
        <f t="shared" si="2435"/>
        <v>99.995519602857598</v>
      </c>
    </row>
    <row r="3577" spans="1:25" ht="15" thickBot="1">
      <c r="A3577" s="32" t="s">
        <v>0</v>
      </c>
      <c r="B3577" s="32" t="s">
        <v>0</v>
      </c>
      <c r="C3577" s="32" t="s">
        <v>0</v>
      </c>
      <c r="D3577" s="32" t="s">
        <v>0</v>
      </c>
      <c r="E3577" s="32" t="s">
        <v>0</v>
      </c>
      <c r="F3577" s="32" t="s">
        <v>0</v>
      </c>
      <c r="G3577" s="154" t="s">
        <v>0</v>
      </c>
      <c r="H3577" s="21" t="s">
        <v>170</v>
      </c>
      <c r="I3577" s="66">
        <f t="shared" si="2418"/>
        <v>59</v>
      </c>
      <c r="J3577" s="66">
        <v>59</v>
      </c>
      <c r="K3577" s="66">
        <f t="shared" si="2419"/>
        <v>0</v>
      </c>
      <c r="L3577" s="66" t="s">
        <v>0</v>
      </c>
      <c r="M3577" s="66" t="s">
        <v>0</v>
      </c>
      <c r="N3577" s="66" t="s">
        <v>0</v>
      </c>
      <c r="O3577" s="66" t="s">
        <v>0</v>
      </c>
      <c r="P3577" s="66" t="s">
        <v>0</v>
      </c>
      <c r="Q3577" s="66">
        <v>0</v>
      </c>
      <c r="R3577" s="66"/>
      <c r="S3577" s="66"/>
      <c r="T3577" s="66"/>
      <c r="U3577" s="66"/>
      <c r="V3577" s="66"/>
      <c r="W3577" s="66"/>
      <c r="X3577" s="66"/>
      <c r="Y3577" s="208">
        <v>0</v>
      </c>
    </row>
    <row r="3578" spans="1:25" ht="41.4" thickBot="1">
      <c r="A3578" s="252" t="s">
        <v>0</v>
      </c>
      <c r="B3578" s="252" t="s">
        <v>0</v>
      </c>
      <c r="C3578" s="252" t="s">
        <v>0</v>
      </c>
      <c r="D3578" s="252" t="s">
        <v>0</v>
      </c>
      <c r="E3578" s="252" t="s">
        <v>0</v>
      </c>
      <c r="F3578" s="252" t="s">
        <v>0</v>
      </c>
      <c r="G3578" s="258" t="s">
        <v>0</v>
      </c>
      <c r="H3578" s="24" t="s">
        <v>72</v>
      </c>
      <c r="I3578" s="1" t="s">
        <v>3093</v>
      </c>
      <c r="J3578" s="1" t="s">
        <v>3130</v>
      </c>
      <c r="K3578" s="1" t="s">
        <v>3</v>
      </c>
      <c r="L3578" s="1" t="s">
        <v>4</v>
      </c>
      <c r="M3578" s="1" t="s">
        <v>5</v>
      </c>
      <c r="N3578" s="1" t="s">
        <v>6</v>
      </c>
      <c r="O3578" s="1" t="s">
        <v>7</v>
      </c>
      <c r="P3578" s="1" t="s">
        <v>8</v>
      </c>
      <c r="Q3578" s="1" t="s">
        <v>3344</v>
      </c>
      <c r="R3578" s="1" t="s">
        <v>3427</v>
      </c>
      <c r="S3578" s="1" t="s">
        <v>3447</v>
      </c>
      <c r="T3578" s="1" t="s">
        <v>3448</v>
      </c>
      <c r="U3578" s="1" t="s">
        <v>3452</v>
      </c>
      <c r="V3578" s="1" t="s">
        <v>3449</v>
      </c>
      <c r="W3578" s="1" t="s">
        <v>3450</v>
      </c>
      <c r="X3578" s="1" t="s">
        <v>3451</v>
      </c>
      <c r="Y3578" s="216" t="s">
        <v>3385</v>
      </c>
    </row>
    <row r="3579" spans="1:25">
      <c r="A3579" s="253"/>
      <c r="B3579" s="253"/>
      <c r="C3579" s="253"/>
      <c r="D3579" s="253"/>
      <c r="E3579" s="253"/>
      <c r="F3579" s="253"/>
      <c r="G3579" s="259"/>
      <c r="H3579" s="33" t="s">
        <v>0</v>
      </c>
      <c r="I3579" s="45">
        <v>1</v>
      </c>
      <c r="J3579" s="45">
        <v>3</v>
      </c>
      <c r="K3579" s="45" t="s">
        <v>9</v>
      </c>
      <c r="L3579" s="45">
        <v>5</v>
      </c>
      <c r="M3579" s="45">
        <v>6</v>
      </c>
      <c r="N3579" s="45">
        <v>7</v>
      </c>
      <c r="O3579" s="45">
        <v>8</v>
      </c>
      <c r="P3579" s="45">
        <v>9</v>
      </c>
      <c r="Q3579" s="45">
        <v>1</v>
      </c>
      <c r="R3579" s="45">
        <v>2</v>
      </c>
      <c r="S3579" s="45">
        <v>3</v>
      </c>
      <c r="T3579" s="45" t="s">
        <v>3453</v>
      </c>
      <c r="U3579" s="45">
        <v>5</v>
      </c>
      <c r="V3579" s="45">
        <v>6</v>
      </c>
      <c r="W3579" s="45">
        <v>7</v>
      </c>
      <c r="X3579" s="45" t="s">
        <v>3454</v>
      </c>
      <c r="Y3579" s="276">
        <v>9</v>
      </c>
    </row>
    <row r="3580" spans="1:25">
      <c r="A3580" s="253"/>
      <c r="B3580" s="253"/>
      <c r="C3580" s="253"/>
      <c r="D3580" s="253"/>
      <c r="E3580" s="253"/>
      <c r="F3580" s="253"/>
      <c r="G3580" s="259"/>
      <c r="H3580" s="34" t="s">
        <v>108</v>
      </c>
      <c r="I3580" s="35">
        <f t="shared" si="2418"/>
        <v>2243426</v>
      </c>
      <c r="J3580" s="35">
        <f t="shared" ref="J3580:P3580" si="2453">SUM(J3576)</f>
        <v>2119226</v>
      </c>
      <c r="K3580" s="35">
        <f t="shared" si="2419"/>
        <v>124200</v>
      </c>
      <c r="L3580" s="35">
        <f t="shared" si="2453"/>
        <v>124200</v>
      </c>
      <c r="M3580" s="35">
        <f t="shared" si="2453"/>
        <v>0</v>
      </c>
      <c r="N3580" s="35">
        <f t="shared" si="2453"/>
        <v>0</v>
      </c>
      <c r="O3580" s="35">
        <f t="shared" si="2453"/>
        <v>0</v>
      </c>
      <c r="P3580" s="35">
        <f t="shared" si="2453"/>
        <v>0</v>
      </c>
      <c r="Q3580" s="35">
        <f>SUM(Q3576)</f>
        <v>2416858</v>
      </c>
      <c r="R3580" s="35">
        <f>SUM(R3576)</f>
        <v>2231945</v>
      </c>
      <c r="S3580" s="35">
        <f>SUM(S3576)</f>
        <v>1957692</v>
      </c>
      <c r="T3580" s="35">
        <f t="shared" ref="T3580:X3580" si="2454">SUM(T3576)</f>
        <v>274153</v>
      </c>
      <c r="U3580" s="35">
        <f t="shared" si="2454"/>
        <v>120478</v>
      </c>
      <c r="V3580" s="35">
        <f t="shared" si="2454"/>
        <v>113600</v>
      </c>
      <c r="W3580" s="35">
        <f t="shared" si="2454"/>
        <v>40075</v>
      </c>
      <c r="X3580" s="35">
        <f t="shared" si="2454"/>
        <v>2231845</v>
      </c>
      <c r="Y3580" s="218">
        <f t="shared" ref="Y3580:Y3581" si="2455">IF(R3580=0,0,(X3580/R3580)*100)</f>
        <v>99.995519602857598</v>
      </c>
    </row>
    <row r="3581" spans="1:25">
      <c r="A3581" s="253"/>
      <c r="B3581" s="253"/>
      <c r="C3581" s="253"/>
      <c r="D3581" s="253"/>
      <c r="E3581" s="253"/>
      <c r="F3581" s="253"/>
      <c r="G3581" s="259"/>
      <c r="H3581" s="36" t="s">
        <v>69</v>
      </c>
      <c r="I3581" s="35">
        <f t="shared" si="2418"/>
        <v>2243426</v>
      </c>
      <c r="J3581" s="35">
        <f t="shared" ref="J3581:P3581" si="2456">SUM(J3580)</f>
        <v>2119226</v>
      </c>
      <c r="K3581" s="35">
        <f t="shared" si="2419"/>
        <v>124200</v>
      </c>
      <c r="L3581" s="35">
        <f t="shared" si="2456"/>
        <v>124200</v>
      </c>
      <c r="M3581" s="35">
        <f t="shared" si="2456"/>
        <v>0</v>
      </c>
      <c r="N3581" s="35">
        <f t="shared" si="2456"/>
        <v>0</v>
      </c>
      <c r="O3581" s="35">
        <f t="shared" si="2456"/>
        <v>0</v>
      </c>
      <c r="P3581" s="35">
        <f t="shared" si="2456"/>
        <v>0</v>
      </c>
      <c r="Q3581" s="35">
        <f>SUM(Q3580)</f>
        <v>2416858</v>
      </c>
      <c r="R3581" s="35">
        <f>SUM(R3580)</f>
        <v>2231945</v>
      </c>
      <c r="S3581" s="35">
        <f>SUM(S3580)</f>
        <v>1957692</v>
      </c>
      <c r="T3581" s="35">
        <f t="shared" ref="T3581:X3581" si="2457">SUM(T3580)</f>
        <v>274153</v>
      </c>
      <c r="U3581" s="35">
        <f t="shared" si="2457"/>
        <v>120478</v>
      </c>
      <c r="V3581" s="35">
        <f t="shared" si="2457"/>
        <v>113600</v>
      </c>
      <c r="W3581" s="35">
        <f t="shared" si="2457"/>
        <v>40075</v>
      </c>
      <c r="X3581" s="35">
        <f t="shared" si="2457"/>
        <v>2231845</v>
      </c>
      <c r="Y3581" s="218">
        <f t="shared" si="2455"/>
        <v>99.995519602857598</v>
      </c>
    </row>
    <row r="3582" spans="1:25" ht="15" thickBot="1">
      <c r="A3582" s="254"/>
      <c r="B3582" s="254"/>
      <c r="C3582" s="254"/>
      <c r="D3582" s="254"/>
      <c r="E3582" s="254"/>
      <c r="F3582" s="254"/>
      <c r="G3582" s="260"/>
    </row>
    <row r="3583" spans="1:25" ht="41.4" thickBot="1">
      <c r="A3583" s="24" t="s">
        <v>123</v>
      </c>
      <c r="B3583" s="24" t="s">
        <v>124</v>
      </c>
      <c r="C3583" s="24" t="s">
        <v>125</v>
      </c>
      <c r="D3583" s="25" t="s">
        <v>0</v>
      </c>
      <c r="E3583" s="24" t="s">
        <v>126</v>
      </c>
      <c r="F3583" s="24" t="s">
        <v>127</v>
      </c>
      <c r="G3583" s="151" t="s">
        <v>128</v>
      </c>
      <c r="H3583" s="24" t="s">
        <v>1</v>
      </c>
      <c r="I3583" s="1" t="s">
        <v>3093</v>
      </c>
      <c r="J3583" s="1" t="s">
        <v>3130</v>
      </c>
      <c r="K3583" s="1" t="s">
        <v>3</v>
      </c>
      <c r="L3583" s="1" t="s">
        <v>4</v>
      </c>
      <c r="M3583" s="1" t="s">
        <v>5</v>
      </c>
      <c r="N3583" s="1" t="s">
        <v>6</v>
      </c>
      <c r="O3583" s="1" t="s">
        <v>7</v>
      </c>
      <c r="P3583" s="1" t="s">
        <v>8</v>
      </c>
      <c r="Q3583" s="1" t="s">
        <v>3344</v>
      </c>
      <c r="R3583" s="1" t="s">
        <v>3427</v>
      </c>
      <c r="S3583" s="1" t="s">
        <v>3447</v>
      </c>
      <c r="T3583" s="1" t="s">
        <v>3448</v>
      </c>
      <c r="U3583" s="1" t="s">
        <v>3452</v>
      </c>
      <c r="V3583" s="1" t="s">
        <v>3449</v>
      </c>
      <c r="W3583" s="1" t="s">
        <v>3450</v>
      </c>
      <c r="X3583" s="1" t="s">
        <v>3451</v>
      </c>
      <c r="Y3583" s="216" t="s">
        <v>3385</v>
      </c>
    </row>
    <row r="3584" spans="1:25">
      <c r="A3584" s="26" t="s">
        <v>0</v>
      </c>
      <c r="B3584" s="26" t="s">
        <v>0</v>
      </c>
      <c r="C3584" s="26" t="s">
        <v>0</v>
      </c>
      <c r="D3584" s="27" t="s">
        <v>0</v>
      </c>
      <c r="E3584" s="27" t="s">
        <v>0</v>
      </c>
      <c r="F3584" s="28" t="s">
        <v>0</v>
      </c>
      <c r="G3584" s="152" t="s">
        <v>0</v>
      </c>
      <c r="H3584" s="29" t="s">
        <v>0</v>
      </c>
      <c r="I3584" s="45">
        <v>1</v>
      </c>
      <c r="J3584" s="45">
        <v>3</v>
      </c>
      <c r="K3584" s="45" t="s">
        <v>9</v>
      </c>
      <c r="L3584" s="45">
        <v>5</v>
      </c>
      <c r="M3584" s="45">
        <v>6</v>
      </c>
      <c r="N3584" s="45">
        <v>7</v>
      </c>
      <c r="O3584" s="45">
        <v>8</v>
      </c>
      <c r="P3584" s="45">
        <v>9</v>
      </c>
      <c r="Q3584" s="45">
        <v>1</v>
      </c>
      <c r="R3584" s="45">
        <v>2</v>
      </c>
      <c r="S3584" s="45">
        <v>3</v>
      </c>
      <c r="T3584" s="45" t="s">
        <v>3453</v>
      </c>
      <c r="U3584" s="45">
        <v>5</v>
      </c>
      <c r="V3584" s="45">
        <v>6</v>
      </c>
      <c r="W3584" s="45">
        <v>7</v>
      </c>
      <c r="X3584" s="45" t="s">
        <v>3454</v>
      </c>
      <c r="Y3584" s="276">
        <v>9</v>
      </c>
    </row>
    <row r="3585" spans="1:25">
      <c r="A3585" s="133" t="s">
        <v>786</v>
      </c>
      <c r="B3585" s="133" t="s">
        <v>172</v>
      </c>
      <c r="C3585" s="109" t="s">
        <v>1373</v>
      </c>
      <c r="D3585" s="109" t="s">
        <v>1374</v>
      </c>
      <c r="E3585" s="98" t="s">
        <v>0</v>
      </c>
      <c r="F3585" s="98" t="s">
        <v>0</v>
      </c>
      <c r="G3585" s="153" t="s">
        <v>0</v>
      </c>
      <c r="H3585" s="98" t="s">
        <v>1375</v>
      </c>
      <c r="I3585" s="110"/>
      <c r="J3585" s="110"/>
      <c r="K3585" s="110"/>
      <c r="L3585" s="110" t="s">
        <v>0</v>
      </c>
      <c r="M3585" s="110" t="s">
        <v>0</v>
      </c>
      <c r="N3585" s="110" t="s">
        <v>0</v>
      </c>
      <c r="O3585" s="110" t="s">
        <v>0</v>
      </c>
      <c r="P3585" s="110" t="s">
        <v>0</v>
      </c>
      <c r="Q3585" s="110"/>
      <c r="R3585" s="110"/>
      <c r="S3585" s="110"/>
      <c r="T3585" s="110" t="s">
        <v>0</v>
      </c>
      <c r="U3585" s="110" t="s">
        <v>0</v>
      </c>
      <c r="V3585" s="110" t="s">
        <v>0</v>
      </c>
      <c r="W3585" s="110" t="s">
        <v>0</v>
      </c>
      <c r="X3585" s="110" t="s">
        <v>0</v>
      </c>
      <c r="Y3585" s="217"/>
    </row>
    <row r="3586" spans="1:25" ht="20.399999999999999">
      <c r="A3586" s="20" t="s">
        <v>0</v>
      </c>
      <c r="B3586" s="20" t="s">
        <v>0</v>
      </c>
      <c r="C3586" s="20" t="s">
        <v>0</v>
      </c>
      <c r="D3586" s="21" t="s">
        <v>0</v>
      </c>
      <c r="E3586" s="21" t="s">
        <v>0</v>
      </c>
      <c r="F3586" s="21" t="s">
        <v>0</v>
      </c>
      <c r="G3586" s="150" t="s">
        <v>0</v>
      </c>
      <c r="H3586" s="30" t="s">
        <v>33</v>
      </c>
      <c r="I3586" s="31">
        <f t="shared" si="2418"/>
        <v>3142546</v>
      </c>
      <c r="J3586" s="31">
        <f t="shared" ref="J3586:P3586" si="2458">SUM(J3587,J3595,J3597)</f>
        <v>2917646</v>
      </c>
      <c r="K3586" s="31">
        <f t="shared" si="2419"/>
        <v>224900</v>
      </c>
      <c r="L3586" s="31">
        <f t="shared" si="2458"/>
        <v>195900</v>
      </c>
      <c r="M3586" s="31">
        <f t="shared" si="2458"/>
        <v>0</v>
      </c>
      <c r="N3586" s="31">
        <f t="shared" si="2458"/>
        <v>29000</v>
      </c>
      <c r="O3586" s="31">
        <f t="shared" si="2458"/>
        <v>0</v>
      </c>
      <c r="P3586" s="31">
        <f t="shared" si="2458"/>
        <v>0</v>
      </c>
      <c r="Q3586" s="31">
        <f>SUM(Q3587,Q3595,Q3597)</f>
        <v>3309590</v>
      </c>
      <c r="R3586" s="31">
        <f>SUM(R3587,R3595,R3597)</f>
        <v>3075290</v>
      </c>
      <c r="S3586" s="31">
        <f>SUM(S3587,S3595,S3597)</f>
        <v>2745413</v>
      </c>
      <c r="T3586" s="31">
        <f t="shared" ref="T3586:X3586" si="2459">SUM(T3587,T3595,T3597)</f>
        <v>338239</v>
      </c>
      <c r="U3586" s="31">
        <f t="shared" si="2459"/>
        <v>191688</v>
      </c>
      <c r="V3586" s="31">
        <f t="shared" si="2459"/>
        <v>136152</v>
      </c>
      <c r="W3586" s="31">
        <f t="shared" si="2459"/>
        <v>10399</v>
      </c>
      <c r="X3586" s="31">
        <f t="shared" si="2459"/>
        <v>3083652</v>
      </c>
      <c r="Y3586" s="220">
        <f t="shared" ref="Y3586:Y3616" si="2460">IF(R3586=0,0,(X3586/R3586)*100)</f>
        <v>100.27190931586941</v>
      </c>
    </row>
    <row r="3587" spans="1:25">
      <c r="A3587" s="23" t="s">
        <v>786</v>
      </c>
      <c r="B3587" s="23" t="s">
        <v>172</v>
      </c>
      <c r="C3587" s="23" t="s">
        <v>1373</v>
      </c>
      <c r="D3587" s="23" t="s">
        <v>1374</v>
      </c>
      <c r="E3587" s="21" t="s">
        <v>132</v>
      </c>
      <c r="F3587" s="21" t="s">
        <v>0</v>
      </c>
      <c r="G3587" s="150" t="s">
        <v>0</v>
      </c>
      <c r="H3587" s="21" t="s">
        <v>11</v>
      </c>
      <c r="I3587" s="66">
        <f t="shared" ref="I3587:I3650" si="2461">SUM(J3587,K3587,O3587,P3587)</f>
        <v>2599775</v>
      </c>
      <c r="J3587" s="66">
        <f t="shared" ref="J3587:P3587" si="2462">SUM(J3588,J3589)</f>
        <v>2527275</v>
      </c>
      <c r="K3587" s="66">
        <f t="shared" ref="K3587:K3650" si="2463">SUM(L3587,M3587,N3587)</f>
        <v>72500</v>
      </c>
      <c r="L3587" s="66">
        <f t="shared" si="2462"/>
        <v>72500</v>
      </c>
      <c r="M3587" s="66">
        <f t="shared" si="2462"/>
        <v>0</v>
      </c>
      <c r="N3587" s="66">
        <f t="shared" si="2462"/>
        <v>0</v>
      </c>
      <c r="O3587" s="66">
        <f t="shared" si="2462"/>
        <v>0</v>
      </c>
      <c r="P3587" s="66">
        <f t="shared" si="2462"/>
        <v>0</v>
      </c>
      <c r="Q3587" s="66">
        <f>SUM(Q3588,Q3589)</f>
        <v>2737498</v>
      </c>
      <c r="R3587" s="66">
        <f>SUM(R3588,R3589)</f>
        <v>2664998</v>
      </c>
      <c r="S3587" s="66">
        <f>SUM(S3588,S3589)</f>
        <v>2394790</v>
      </c>
      <c r="T3587" s="66">
        <f t="shared" ref="T3587:X3587" si="2464">SUM(T3588,T3589)</f>
        <v>278570</v>
      </c>
      <c r="U3587" s="66">
        <f t="shared" si="2464"/>
        <v>154500</v>
      </c>
      <c r="V3587" s="66">
        <f t="shared" si="2464"/>
        <v>124070</v>
      </c>
      <c r="W3587" s="66">
        <f t="shared" si="2464"/>
        <v>0</v>
      </c>
      <c r="X3587" s="66">
        <f t="shared" si="2464"/>
        <v>2673360</v>
      </c>
      <c r="Y3587" s="208">
        <f t="shared" si="2460"/>
        <v>100.31377134241752</v>
      </c>
    </row>
    <row r="3588" spans="1:25">
      <c r="A3588" s="23" t="s">
        <v>786</v>
      </c>
      <c r="B3588" s="23" t="s">
        <v>172</v>
      </c>
      <c r="C3588" s="23" t="s">
        <v>1373</v>
      </c>
      <c r="D3588" s="23" t="s">
        <v>1374</v>
      </c>
      <c r="E3588" s="22">
        <v>6111</v>
      </c>
      <c r="F3588" s="23"/>
      <c r="G3588" s="128" t="s">
        <v>3378</v>
      </c>
      <c r="H3588" s="32" t="s">
        <v>12</v>
      </c>
      <c r="I3588" s="44">
        <f t="shared" si="2461"/>
        <v>2322575</v>
      </c>
      <c r="J3588" s="44">
        <v>2257575</v>
      </c>
      <c r="K3588" s="44">
        <f t="shared" si="2463"/>
        <v>65000</v>
      </c>
      <c r="L3588" s="44">
        <v>65000</v>
      </c>
      <c r="M3588" s="44">
        <v>0</v>
      </c>
      <c r="N3588" s="44">
        <v>0</v>
      </c>
      <c r="O3588" s="44">
        <v>0</v>
      </c>
      <c r="P3588" s="44">
        <v>0</v>
      </c>
      <c r="Q3588" s="44">
        <v>2447128</v>
      </c>
      <c r="R3588" s="44">
        <v>2382128</v>
      </c>
      <c r="S3588" s="44">
        <v>2108058</v>
      </c>
      <c r="T3588" s="44">
        <f t="shared" ref="T3588:T3615" si="2465">U3588+V3588+W3588</f>
        <v>274070</v>
      </c>
      <c r="U3588" s="44">
        <v>150000</v>
      </c>
      <c r="V3588" s="44">
        <v>124070</v>
      </c>
      <c r="W3588" s="44"/>
      <c r="X3588" s="44">
        <f t="shared" ref="X3588:X3615" si="2466">S3588+T3588</f>
        <v>2382128</v>
      </c>
      <c r="Y3588" s="209">
        <f t="shared" si="2460"/>
        <v>100</v>
      </c>
    </row>
    <row r="3589" spans="1:25">
      <c r="A3589" s="20" t="s">
        <v>786</v>
      </c>
      <c r="B3589" s="20" t="s">
        <v>172</v>
      </c>
      <c r="C3589" s="20" t="s">
        <v>1373</v>
      </c>
      <c r="D3589" s="20" t="s">
        <v>1374</v>
      </c>
      <c r="E3589" s="20" t="s">
        <v>134</v>
      </c>
      <c r="F3589" s="23" t="s">
        <v>0</v>
      </c>
      <c r="G3589" s="154" t="s">
        <v>0</v>
      </c>
      <c r="H3589" s="21" t="s">
        <v>13</v>
      </c>
      <c r="I3589" s="66">
        <f t="shared" si="2461"/>
        <v>277200</v>
      </c>
      <c r="J3589" s="66">
        <f t="shared" ref="J3589:P3589" si="2467">SUM(J3590:J3594)</f>
        <v>269700</v>
      </c>
      <c r="K3589" s="66">
        <f t="shared" si="2463"/>
        <v>7500</v>
      </c>
      <c r="L3589" s="66">
        <f t="shared" si="2467"/>
        <v>7500</v>
      </c>
      <c r="M3589" s="66">
        <f t="shared" si="2467"/>
        <v>0</v>
      </c>
      <c r="N3589" s="66">
        <f t="shared" si="2467"/>
        <v>0</v>
      </c>
      <c r="O3589" s="66">
        <f t="shared" si="2467"/>
        <v>0</v>
      </c>
      <c r="P3589" s="66">
        <f t="shared" si="2467"/>
        <v>0</v>
      </c>
      <c r="Q3589" s="66">
        <f>SUM(Q3590:Q3594)</f>
        <v>290370</v>
      </c>
      <c r="R3589" s="66">
        <f>SUM(R3590:R3594)</f>
        <v>282870</v>
      </c>
      <c r="S3589" s="66">
        <f>SUM(S3590:S3594)</f>
        <v>286732</v>
      </c>
      <c r="T3589" s="66">
        <f t="shared" ref="T3589:X3589" si="2468">SUM(T3590:T3594)</f>
        <v>4500</v>
      </c>
      <c r="U3589" s="66">
        <f t="shared" si="2468"/>
        <v>4500</v>
      </c>
      <c r="V3589" s="66">
        <f t="shared" si="2468"/>
        <v>0</v>
      </c>
      <c r="W3589" s="66">
        <f t="shared" si="2468"/>
        <v>0</v>
      </c>
      <c r="X3589" s="66">
        <f t="shared" si="2468"/>
        <v>291232</v>
      </c>
      <c r="Y3589" s="208">
        <f t="shared" si="2460"/>
        <v>102.9561282567964</v>
      </c>
    </row>
    <row r="3590" spans="1:25">
      <c r="A3590" s="23" t="s">
        <v>786</v>
      </c>
      <c r="B3590" s="23" t="s">
        <v>172</v>
      </c>
      <c r="C3590" s="23" t="s">
        <v>1373</v>
      </c>
      <c r="D3590" s="23" t="s">
        <v>1374</v>
      </c>
      <c r="E3590" s="22">
        <v>6112</v>
      </c>
      <c r="F3590" s="23" t="s">
        <v>1376</v>
      </c>
      <c r="G3590" s="128" t="s">
        <v>3378</v>
      </c>
      <c r="H3590" s="32" t="s">
        <v>16</v>
      </c>
      <c r="I3590" s="44">
        <f t="shared" si="2461"/>
        <v>43300</v>
      </c>
      <c r="J3590" s="44">
        <v>42500</v>
      </c>
      <c r="K3590" s="44">
        <f t="shared" si="2463"/>
        <v>800</v>
      </c>
      <c r="L3590" s="44">
        <v>800</v>
      </c>
      <c r="M3590" s="44">
        <v>0</v>
      </c>
      <c r="N3590" s="44">
        <v>0</v>
      </c>
      <c r="O3590" s="44">
        <v>0</v>
      </c>
      <c r="P3590" s="44">
        <v>0</v>
      </c>
      <c r="Q3590" s="44">
        <v>43300</v>
      </c>
      <c r="R3590" s="44">
        <v>42500</v>
      </c>
      <c r="S3590" s="44">
        <v>42500</v>
      </c>
      <c r="T3590" s="44">
        <f t="shared" si="2465"/>
        <v>0</v>
      </c>
      <c r="U3590" s="44"/>
      <c r="V3590" s="44"/>
      <c r="W3590" s="44"/>
      <c r="X3590" s="44">
        <f t="shared" si="2466"/>
        <v>42500</v>
      </c>
      <c r="Y3590" s="209">
        <f t="shared" si="2460"/>
        <v>100</v>
      </c>
    </row>
    <row r="3591" spans="1:25">
      <c r="A3591" s="23" t="s">
        <v>786</v>
      </c>
      <c r="B3591" s="23" t="s">
        <v>172</v>
      </c>
      <c r="C3591" s="23" t="s">
        <v>1373</v>
      </c>
      <c r="D3591" s="23" t="s">
        <v>1374</v>
      </c>
      <c r="E3591" s="22">
        <v>6112</v>
      </c>
      <c r="F3591" s="23" t="s">
        <v>1377</v>
      </c>
      <c r="G3591" s="128" t="s">
        <v>3378</v>
      </c>
      <c r="H3591" s="32" t="s">
        <v>19</v>
      </c>
      <c r="I3591" s="44">
        <f t="shared" si="2461"/>
        <v>168400</v>
      </c>
      <c r="J3591" s="44">
        <v>162900</v>
      </c>
      <c r="K3591" s="44">
        <f t="shared" si="2463"/>
        <v>5500</v>
      </c>
      <c r="L3591" s="44">
        <v>5500</v>
      </c>
      <c r="M3591" s="44">
        <v>0</v>
      </c>
      <c r="N3591" s="44">
        <v>0</v>
      </c>
      <c r="O3591" s="44">
        <v>0</v>
      </c>
      <c r="P3591" s="44">
        <v>0</v>
      </c>
      <c r="Q3591" s="44">
        <v>168400</v>
      </c>
      <c r="R3591" s="44">
        <v>162900</v>
      </c>
      <c r="S3591" s="44">
        <v>171262</v>
      </c>
      <c r="T3591" s="44">
        <f t="shared" si="2465"/>
        <v>0</v>
      </c>
      <c r="U3591" s="44"/>
      <c r="V3591" s="44"/>
      <c r="W3591" s="44"/>
      <c r="X3591" s="44">
        <f t="shared" si="2466"/>
        <v>171262</v>
      </c>
      <c r="Y3591" s="209">
        <f t="shared" si="2460"/>
        <v>105.13321055862492</v>
      </c>
    </row>
    <row r="3592" spans="1:25">
      <c r="A3592" s="23" t="s">
        <v>786</v>
      </c>
      <c r="B3592" s="23" t="s">
        <v>172</v>
      </c>
      <c r="C3592" s="23" t="s">
        <v>1373</v>
      </c>
      <c r="D3592" s="23" t="s">
        <v>1374</v>
      </c>
      <c r="E3592" s="22">
        <v>6112</v>
      </c>
      <c r="F3592" s="23" t="s">
        <v>1378</v>
      </c>
      <c r="G3592" s="128" t="s">
        <v>3378</v>
      </c>
      <c r="H3592" s="32" t="s">
        <v>17</v>
      </c>
      <c r="I3592" s="44">
        <f t="shared" si="2461"/>
        <v>38500</v>
      </c>
      <c r="J3592" s="44">
        <v>37300</v>
      </c>
      <c r="K3592" s="44">
        <f t="shared" si="2463"/>
        <v>1200</v>
      </c>
      <c r="L3592" s="44">
        <v>1200</v>
      </c>
      <c r="M3592" s="44">
        <v>0</v>
      </c>
      <c r="N3592" s="44">
        <v>0</v>
      </c>
      <c r="O3592" s="44">
        <v>0</v>
      </c>
      <c r="P3592" s="44">
        <v>0</v>
      </c>
      <c r="Q3592" s="44">
        <v>51114</v>
      </c>
      <c r="R3592" s="44">
        <v>49914</v>
      </c>
      <c r="S3592" s="44">
        <v>49914</v>
      </c>
      <c r="T3592" s="44">
        <f t="shared" si="2465"/>
        <v>0</v>
      </c>
      <c r="U3592" s="44"/>
      <c r="V3592" s="44"/>
      <c r="W3592" s="44"/>
      <c r="X3592" s="44">
        <f t="shared" si="2466"/>
        <v>49914</v>
      </c>
      <c r="Y3592" s="209">
        <f t="shared" si="2460"/>
        <v>100</v>
      </c>
    </row>
    <row r="3593" spans="1:25">
      <c r="A3593" s="23" t="s">
        <v>786</v>
      </c>
      <c r="B3593" s="23" t="s">
        <v>172</v>
      </c>
      <c r="C3593" s="23" t="s">
        <v>1373</v>
      </c>
      <c r="D3593" s="23" t="s">
        <v>1374</v>
      </c>
      <c r="E3593" s="22">
        <v>6112</v>
      </c>
      <c r="F3593" s="23" t="s">
        <v>1379</v>
      </c>
      <c r="G3593" s="128" t="s">
        <v>3378</v>
      </c>
      <c r="H3593" s="32" t="s">
        <v>15</v>
      </c>
      <c r="I3593" s="44">
        <f t="shared" si="2461"/>
        <v>10000</v>
      </c>
      <c r="J3593" s="44">
        <v>10000</v>
      </c>
      <c r="K3593" s="44">
        <f t="shared" si="2463"/>
        <v>0</v>
      </c>
      <c r="L3593" s="44">
        <v>0</v>
      </c>
      <c r="M3593" s="44">
        <v>0</v>
      </c>
      <c r="N3593" s="44">
        <v>0</v>
      </c>
      <c r="O3593" s="44">
        <v>0</v>
      </c>
      <c r="P3593" s="44">
        <v>0</v>
      </c>
      <c r="Q3593" s="44">
        <v>10556</v>
      </c>
      <c r="R3593" s="44">
        <v>10556</v>
      </c>
      <c r="S3593" s="44">
        <v>10556</v>
      </c>
      <c r="T3593" s="44">
        <f t="shared" si="2465"/>
        <v>0</v>
      </c>
      <c r="U3593" s="44"/>
      <c r="V3593" s="44"/>
      <c r="W3593" s="44"/>
      <c r="X3593" s="44">
        <f t="shared" si="2466"/>
        <v>10556</v>
      </c>
      <c r="Y3593" s="209">
        <f t="shared" si="2460"/>
        <v>100</v>
      </c>
    </row>
    <row r="3594" spans="1:25">
      <c r="A3594" s="23" t="s">
        <v>786</v>
      </c>
      <c r="B3594" s="23" t="s">
        <v>172</v>
      </c>
      <c r="C3594" s="23" t="s">
        <v>1373</v>
      </c>
      <c r="D3594" s="23" t="s">
        <v>1374</v>
      </c>
      <c r="E3594" s="22">
        <v>6112</v>
      </c>
      <c r="F3594" s="23" t="s">
        <v>1380</v>
      </c>
      <c r="G3594" s="128" t="s">
        <v>3378</v>
      </c>
      <c r="H3594" s="32" t="s">
        <v>18</v>
      </c>
      <c r="I3594" s="44">
        <f t="shared" si="2461"/>
        <v>17000</v>
      </c>
      <c r="J3594" s="44">
        <v>17000</v>
      </c>
      <c r="K3594" s="44">
        <f t="shared" si="2463"/>
        <v>0</v>
      </c>
      <c r="L3594" s="44">
        <v>0</v>
      </c>
      <c r="M3594" s="44">
        <v>0</v>
      </c>
      <c r="N3594" s="44">
        <v>0</v>
      </c>
      <c r="O3594" s="44">
        <v>0</v>
      </c>
      <c r="P3594" s="44">
        <v>0</v>
      </c>
      <c r="Q3594" s="44">
        <v>17000</v>
      </c>
      <c r="R3594" s="44">
        <v>17000</v>
      </c>
      <c r="S3594" s="44">
        <v>12500</v>
      </c>
      <c r="T3594" s="44">
        <f t="shared" si="2465"/>
        <v>4500</v>
      </c>
      <c r="U3594" s="44">
        <v>4500</v>
      </c>
      <c r="V3594" s="44"/>
      <c r="W3594" s="44"/>
      <c r="X3594" s="44">
        <f t="shared" si="2466"/>
        <v>17000</v>
      </c>
      <c r="Y3594" s="209">
        <f t="shared" si="2460"/>
        <v>100</v>
      </c>
    </row>
    <row r="3595" spans="1:25">
      <c r="A3595" s="23" t="s">
        <v>786</v>
      </c>
      <c r="B3595" s="23" t="s">
        <v>172</v>
      </c>
      <c r="C3595" s="23" t="s">
        <v>1373</v>
      </c>
      <c r="D3595" s="23" t="s">
        <v>1374</v>
      </c>
      <c r="E3595" s="21" t="s">
        <v>139</v>
      </c>
      <c r="F3595" s="21" t="s">
        <v>0</v>
      </c>
      <c r="G3595" s="150" t="s">
        <v>0</v>
      </c>
      <c r="H3595" s="21" t="s">
        <v>21</v>
      </c>
      <c r="I3595" s="66">
        <f t="shared" si="2461"/>
        <v>243871</v>
      </c>
      <c r="J3595" s="66">
        <f t="shared" ref="J3595:X3595" si="2469">SUM(J3596)</f>
        <v>238371</v>
      </c>
      <c r="K3595" s="66">
        <f t="shared" si="2463"/>
        <v>5500</v>
      </c>
      <c r="L3595" s="66">
        <f t="shared" si="2469"/>
        <v>5500</v>
      </c>
      <c r="M3595" s="66">
        <f t="shared" si="2469"/>
        <v>0</v>
      </c>
      <c r="N3595" s="66">
        <f t="shared" si="2469"/>
        <v>0</v>
      </c>
      <c r="O3595" s="66">
        <f t="shared" si="2469"/>
        <v>0</v>
      </c>
      <c r="P3595" s="66">
        <f t="shared" si="2469"/>
        <v>0</v>
      </c>
      <c r="Q3595" s="66">
        <f t="shared" si="2469"/>
        <v>256949</v>
      </c>
      <c r="R3595" s="66">
        <f t="shared" si="2469"/>
        <v>251449</v>
      </c>
      <c r="S3595" s="66">
        <f t="shared" si="2469"/>
        <v>225892</v>
      </c>
      <c r="T3595" s="66">
        <f t="shared" si="2469"/>
        <v>25557</v>
      </c>
      <c r="U3595" s="66">
        <f t="shared" si="2469"/>
        <v>25000</v>
      </c>
      <c r="V3595" s="66">
        <f t="shared" si="2469"/>
        <v>557</v>
      </c>
      <c r="W3595" s="66">
        <f t="shared" si="2469"/>
        <v>0</v>
      </c>
      <c r="X3595" s="66">
        <f t="shared" si="2469"/>
        <v>251449</v>
      </c>
      <c r="Y3595" s="208">
        <f t="shared" si="2460"/>
        <v>100</v>
      </c>
    </row>
    <row r="3596" spans="1:25">
      <c r="A3596" s="23" t="s">
        <v>786</v>
      </c>
      <c r="B3596" s="23" t="s">
        <v>172</v>
      </c>
      <c r="C3596" s="23" t="s">
        <v>1373</v>
      </c>
      <c r="D3596" s="23" t="s">
        <v>1374</v>
      </c>
      <c r="E3596" s="22">
        <v>6121</v>
      </c>
      <c r="F3596" s="23"/>
      <c r="G3596" s="128" t="s">
        <v>3378</v>
      </c>
      <c r="H3596" s="32" t="s">
        <v>22</v>
      </c>
      <c r="I3596" s="44">
        <f t="shared" si="2461"/>
        <v>243871</v>
      </c>
      <c r="J3596" s="44">
        <v>238371</v>
      </c>
      <c r="K3596" s="44">
        <f t="shared" si="2463"/>
        <v>5500</v>
      </c>
      <c r="L3596" s="44">
        <v>5500</v>
      </c>
      <c r="M3596" s="44">
        <v>0</v>
      </c>
      <c r="N3596" s="44">
        <v>0</v>
      </c>
      <c r="O3596" s="44">
        <v>0</v>
      </c>
      <c r="P3596" s="44">
        <v>0</v>
      </c>
      <c r="Q3596" s="44">
        <v>256949</v>
      </c>
      <c r="R3596" s="44">
        <v>251449</v>
      </c>
      <c r="S3596" s="44">
        <v>225892</v>
      </c>
      <c r="T3596" s="44">
        <f t="shared" si="2465"/>
        <v>25557</v>
      </c>
      <c r="U3596" s="44">
        <v>25000</v>
      </c>
      <c r="V3596" s="44">
        <v>557</v>
      </c>
      <c r="W3596" s="44"/>
      <c r="X3596" s="44">
        <f t="shared" si="2466"/>
        <v>251449</v>
      </c>
      <c r="Y3596" s="209">
        <f t="shared" si="2460"/>
        <v>100</v>
      </c>
    </row>
    <row r="3597" spans="1:25">
      <c r="A3597" s="23" t="s">
        <v>786</v>
      </c>
      <c r="B3597" s="23" t="s">
        <v>172</v>
      </c>
      <c r="C3597" s="23" t="s">
        <v>1373</v>
      </c>
      <c r="D3597" s="23" t="s">
        <v>1374</v>
      </c>
      <c r="E3597" s="21" t="s">
        <v>141</v>
      </c>
      <c r="F3597" s="21" t="s">
        <v>0</v>
      </c>
      <c r="G3597" s="150" t="s">
        <v>0</v>
      </c>
      <c r="H3597" s="21" t="s">
        <v>23</v>
      </c>
      <c r="I3597" s="66">
        <f t="shared" si="2461"/>
        <v>298900</v>
      </c>
      <c r="J3597" s="66">
        <f t="shared" ref="J3597:P3597" si="2470">SUM(J3598:J3605)</f>
        <v>152000</v>
      </c>
      <c r="K3597" s="66">
        <f t="shared" si="2463"/>
        <v>146900</v>
      </c>
      <c r="L3597" s="66">
        <f t="shared" si="2470"/>
        <v>117900</v>
      </c>
      <c r="M3597" s="66">
        <f t="shared" si="2470"/>
        <v>0</v>
      </c>
      <c r="N3597" s="66">
        <f t="shared" si="2470"/>
        <v>29000</v>
      </c>
      <c r="O3597" s="66">
        <f t="shared" si="2470"/>
        <v>0</v>
      </c>
      <c r="P3597" s="66">
        <f t="shared" si="2470"/>
        <v>0</v>
      </c>
      <c r="Q3597" s="66">
        <f>SUM(Q3598:Q3605)</f>
        <v>315143</v>
      </c>
      <c r="R3597" s="66">
        <f>SUM(R3598:R3605)</f>
        <v>158843</v>
      </c>
      <c r="S3597" s="66">
        <f>SUM(S3598:S3605)</f>
        <v>124731</v>
      </c>
      <c r="T3597" s="66">
        <f t="shared" ref="T3597:X3597" si="2471">SUM(T3598:T3605)</f>
        <v>34112</v>
      </c>
      <c r="U3597" s="66">
        <f t="shared" si="2471"/>
        <v>12188</v>
      </c>
      <c r="V3597" s="66">
        <f t="shared" si="2471"/>
        <v>11525</v>
      </c>
      <c r="W3597" s="66">
        <f t="shared" si="2471"/>
        <v>10399</v>
      </c>
      <c r="X3597" s="66">
        <f t="shared" si="2471"/>
        <v>158843</v>
      </c>
      <c r="Y3597" s="208">
        <f t="shared" si="2460"/>
        <v>100</v>
      </c>
    </row>
    <row r="3598" spans="1:25">
      <c r="A3598" s="23" t="s">
        <v>786</v>
      </c>
      <c r="B3598" s="23" t="s">
        <v>172</v>
      </c>
      <c r="C3598" s="23" t="s">
        <v>1373</v>
      </c>
      <c r="D3598" s="23" t="s">
        <v>1374</v>
      </c>
      <c r="E3598" s="22">
        <v>6131</v>
      </c>
      <c r="F3598" s="23"/>
      <c r="G3598" s="128" t="s">
        <v>3378</v>
      </c>
      <c r="H3598" s="32" t="s">
        <v>24</v>
      </c>
      <c r="I3598" s="44">
        <f t="shared" si="2461"/>
        <v>4400</v>
      </c>
      <c r="J3598" s="44">
        <v>400</v>
      </c>
      <c r="K3598" s="44">
        <f t="shared" si="2463"/>
        <v>4000</v>
      </c>
      <c r="L3598" s="44">
        <v>4000</v>
      </c>
      <c r="M3598" s="44">
        <v>0</v>
      </c>
      <c r="N3598" s="44">
        <v>0</v>
      </c>
      <c r="O3598" s="44">
        <v>0</v>
      </c>
      <c r="P3598" s="44">
        <v>0</v>
      </c>
      <c r="Q3598" s="44">
        <v>4400</v>
      </c>
      <c r="R3598" s="44">
        <v>400</v>
      </c>
      <c r="S3598" s="44">
        <v>400</v>
      </c>
      <c r="T3598" s="44">
        <f t="shared" si="2465"/>
        <v>0</v>
      </c>
      <c r="U3598" s="44"/>
      <c r="V3598" s="44"/>
      <c r="W3598" s="44"/>
      <c r="X3598" s="44">
        <f t="shared" si="2466"/>
        <v>400</v>
      </c>
      <c r="Y3598" s="209">
        <f t="shared" si="2460"/>
        <v>100</v>
      </c>
    </row>
    <row r="3599" spans="1:25">
      <c r="A3599" s="23" t="s">
        <v>786</v>
      </c>
      <c r="B3599" s="23" t="s">
        <v>172</v>
      </c>
      <c r="C3599" s="23" t="s">
        <v>1373</v>
      </c>
      <c r="D3599" s="23" t="s">
        <v>1374</v>
      </c>
      <c r="E3599" s="22">
        <v>6132</v>
      </c>
      <c r="F3599" s="23"/>
      <c r="G3599" s="128" t="s">
        <v>3378</v>
      </c>
      <c r="H3599" s="32" t="s">
        <v>25</v>
      </c>
      <c r="I3599" s="44">
        <f t="shared" si="2461"/>
        <v>64500</v>
      </c>
      <c r="J3599" s="44">
        <v>64500</v>
      </c>
      <c r="K3599" s="44">
        <f t="shared" si="2463"/>
        <v>0</v>
      </c>
      <c r="L3599" s="44">
        <v>0</v>
      </c>
      <c r="M3599" s="44">
        <v>0</v>
      </c>
      <c r="N3599" s="44">
        <v>0</v>
      </c>
      <c r="O3599" s="44">
        <v>0</v>
      </c>
      <c r="P3599" s="44">
        <v>0</v>
      </c>
      <c r="Q3599" s="44">
        <v>64500</v>
      </c>
      <c r="R3599" s="44">
        <v>64500</v>
      </c>
      <c r="S3599" s="44">
        <v>48375</v>
      </c>
      <c r="T3599" s="44">
        <f t="shared" si="2465"/>
        <v>16125</v>
      </c>
      <c r="U3599" s="44">
        <v>5375</v>
      </c>
      <c r="V3599" s="44">
        <v>5375</v>
      </c>
      <c r="W3599" s="44">
        <v>5375</v>
      </c>
      <c r="X3599" s="44">
        <f t="shared" si="2466"/>
        <v>64500</v>
      </c>
      <c r="Y3599" s="209">
        <f t="shared" si="2460"/>
        <v>100</v>
      </c>
    </row>
    <row r="3600" spans="1:25">
      <c r="A3600" s="23" t="s">
        <v>786</v>
      </c>
      <c r="B3600" s="23" t="s">
        <v>172</v>
      </c>
      <c r="C3600" s="23" t="s">
        <v>1373</v>
      </c>
      <c r="D3600" s="23" t="s">
        <v>1374</v>
      </c>
      <c r="E3600" s="22">
        <v>6133</v>
      </c>
      <c r="F3600" s="23"/>
      <c r="G3600" s="128" t="s">
        <v>3378</v>
      </c>
      <c r="H3600" s="32" t="s">
        <v>26</v>
      </c>
      <c r="I3600" s="44">
        <f t="shared" si="2461"/>
        <v>17500</v>
      </c>
      <c r="J3600" s="44">
        <v>17500</v>
      </c>
      <c r="K3600" s="44">
        <f t="shared" si="2463"/>
        <v>0</v>
      </c>
      <c r="L3600" s="44">
        <v>0</v>
      </c>
      <c r="M3600" s="44">
        <v>0</v>
      </c>
      <c r="N3600" s="44">
        <v>0</v>
      </c>
      <c r="O3600" s="44">
        <v>0</v>
      </c>
      <c r="P3600" s="44">
        <v>0</v>
      </c>
      <c r="Q3600" s="44">
        <v>17500</v>
      </c>
      <c r="R3600" s="44">
        <v>17500</v>
      </c>
      <c r="S3600" s="44">
        <v>13500</v>
      </c>
      <c r="T3600" s="44">
        <f t="shared" si="2465"/>
        <v>4000</v>
      </c>
      <c r="U3600" s="44">
        <v>1500</v>
      </c>
      <c r="V3600" s="44">
        <v>1500</v>
      </c>
      <c r="W3600" s="44">
        <v>1000</v>
      </c>
      <c r="X3600" s="44">
        <f t="shared" si="2466"/>
        <v>17500</v>
      </c>
      <c r="Y3600" s="209">
        <f t="shared" si="2460"/>
        <v>100</v>
      </c>
    </row>
    <row r="3601" spans="1:25">
      <c r="A3601" s="23" t="s">
        <v>786</v>
      </c>
      <c r="B3601" s="23" t="s">
        <v>172</v>
      </c>
      <c r="C3601" s="23" t="s">
        <v>1373</v>
      </c>
      <c r="D3601" s="23" t="s">
        <v>1374</v>
      </c>
      <c r="E3601" s="22">
        <v>6134</v>
      </c>
      <c r="F3601" s="23"/>
      <c r="G3601" s="128" t="s">
        <v>3378</v>
      </c>
      <c r="H3601" s="32" t="s">
        <v>27</v>
      </c>
      <c r="I3601" s="44">
        <f t="shared" si="2461"/>
        <v>91000</v>
      </c>
      <c r="J3601" s="44">
        <v>10000</v>
      </c>
      <c r="K3601" s="44">
        <f t="shared" si="2463"/>
        <v>81000</v>
      </c>
      <c r="L3601" s="44">
        <v>72000</v>
      </c>
      <c r="M3601" s="44">
        <v>0</v>
      </c>
      <c r="N3601" s="44">
        <v>9000</v>
      </c>
      <c r="O3601" s="44">
        <v>0</v>
      </c>
      <c r="P3601" s="44">
        <v>0</v>
      </c>
      <c r="Q3601" s="44">
        <v>93344</v>
      </c>
      <c r="R3601" s="44">
        <v>9444</v>
      </c>
      <c r="S3601" s="44">
        <v>7470</v>
      </c>
      <c r="T3601" s="44">
        <f t="shared" si="2465"/>
        <v>1974</v>
      </c>
      <c r="U3601" s="44">
        <v>850</v>
      </c>
      <c r="V3601" s="44">
        <v>850</v>
      </c>
      <c r="W3601" s="44">
        <v>274</v>
      </c>
      <c r="X3601" s="44">
        <f t="shared" si="2466"/>
        <v>9444</v>
      </c>
      <c r="Y3601" s="209">
        <f t="shared" si="2460"/>
        <v>100</v>
      </c>
    </row>
    <row r="3602" spans="1:25">
      <c r="A3602" s="23" t="s">
        <v>786</v>
      </c>
      <c r="B3602" s="23" t="s">
        <v>172</v>
      </c>
      <c r="C3602" s="23" t="s">
        <v>1373</v>
      </c>
      <c r="D3602" s="23" t="s">
        <v>1374</v>
      </c>
      <c r="E3602" s="22">
        <v>6135</v>
      </c>
      <c r="F3602" s="23"/>
      <c r="G3602" s="128" t="s">
        <v>3378</v>
      </c>
      <c r="H3602" s="32" t="s">
        <v>28</v>
      </c>
      <c r="I3602" s="44">
        <f t="shared" si="2461"/>
        <v>2400</v>
      </c>
      <c r="J3602" s="44">
        <v>1500</v>
      </c>
      <c r="K3602" s="44">
        <f t="shared" si="2463"/>
        <v>900</v>
      </c>
      <c r="L3602" s="44">
        <v>900</v>
      </c>
      <c r="M3602" s="44">
        <v>0</v>
      </c>
      <c r="N3602" s="44">
        <v>0</v>
      </c>
      <c r="O3602" s="44">
        <v>0</v>
      </c>
      <c r="P3602" s="44">
        <v>0</v>
      </c>
      <c r="Q3602" s="44">
        <v>2400</v>
      </c>
      <c r="R3602" s="44">
        <v>1500</v>
      </c>
      <c r="S3602" s="44">
        <v>1500</v>
      </c>
      <c r="T3602" s="44">
        <f t="shared" si="2465"/>
        <v>0</v>
      </c>
      <c r="U3602" s="44"/>
      <c r="V3602" s="44"/>
      <c r="W3602" s="44"/>
      <c r="X3602" s="44">
        <f t="shared" si="2466"/>
        <v>1500</v>
      </c>
      <c r="Y3602" s="209">
        <f t="shared" si="2460"/>
        <v>100</v>
      </c>
    </row>
    <row r="3603" spans="1:25">
      <c r="A3603" s="23" t="s">
        <v>786</v>
      </c>
      <c r="B3603" s="23" t="s">
        <v>172</v>
      </c>
      <c r="C3603" s="23" t="s">
        <v>1373</v>
      </c>
      <c r="D3603" s="23" t="s">
        <v>1374</v>
      </c>
      <c r="E3603" s="22">
        <v>6137</v>
      </c>
      <c r="F3603" s="23"/>
      <c r="G3603" s="128" t="s">
        <v>3378</v>
      </c>
      <c r="H3603" s="32" t="s">
        <v>30</v>
      </c>
      <c r="I3603" s="44">
        <f t="shared" si="2461"/>
        <v>32000</v>
      </c>
      <c r="J3603" s="44">
        <v>10000</v>
      </c>
      <c r="K3603" s="44">
        <f t="shared" si="2463"/>
        <v>22000</v>
      </c>
      <c r="L3603" s="44">
        <v>22000</v>
      </c>
      <c r="M3603" s="44">
        <v>0</v>
      </c>
      <c r="N3603" s="44">
        <v>0</v>
      </c>
      <c r="O3603" s="44">
        <v>0</v>
      </c>
      <c r="P3603" s="44">
        <v>0</v>
      </c>
      <c r="Q3603" s="44">
        <v>37900</v>
      </c>
      <c r="R3603" s="44">
        <v>10000</v>
      </c>
      <c r="S3603" s="44">
        <v>7650</v>
      </c>
      <c r="T3603" s="44">
        <f t="shared" si="2465"/>
        <v>2350</v>
      </c>
      <c r="U3603" s="44">
        <v>800</v>
      </c>
      <c r="V3603" s="44">
        <v>800</v>
      </c>
      <c r="W3603" s="44">
        <v>750</v>
      </c>
      <c r="X3603" s="44">
        <f t="shared" si="2466"/>
        <v>10000</v>
      </c>
      <c r="Y3603" s="209">
        <f t="shared" si="2460"/>
        <v>100</v>
      </c>
    </row>
    <row r="3604" spans="1:25">
      <c r="A3604" s="23" t="s">
        <v>786</v>
      </c>
      <c r="B3604" s="23" t="s">
        <v>172</v>
      </c>
      <c r="C3604" s="23" t="s">
        <v>1373</v>
      </c>
      <c r="D3604" s="23" t="s">
        <v>1374</v>
      </c>
      <c r="E3604" s="22">
        <v>6138</v>
      </c>
      <c r="F3604" s="23"/>
      <c r="G3604" s="128" t="s">
        <v>3378</v>
      </c>
      <c r="H3604" s="32" t="s">
        <v>31</v>
      </c>
      <c r="I3604" s="44">
        <f t="shared" si="2461"/>
        <v>0</v>
      </c>
      <c r="J3604" s="44">
        <v>0</v>
      </c>
      <c r="K3604" s="44">
        <f t="shared" si="2463"/>
        <v>0</v>
      </c>
      <c r="L3604" s="44">
        <v>0</v>
      </c>
      <c r="M3604" s="44">
        <v>0</v>
      </c>
      <c r="N3604" s="44">
        <v>0</v>
      </c>
      <c r="O3604" s="44">
        <v>0</v>
      </c>
      <c r="P3604" s="44">
        <v>0</v>
      </c>
      <c r="Q3604" s="44">
        <v>0</v>
      </c>
      <c r="R3604" s="44">
        <v>0</v>
      </c>
      <c r="S3604" s="44">
        <v>0</v>
      </c>
      <c r="T3604" s="44">
        <f t="shared" si="2465"/>
        <v>0</v>
      </c>
      <c r="U3604" s="44"/>
      <c r="V3604" s="44"/>
      <c r="W3604" s="44"/>
      <c r="X3604" s="44">
        <f t="shared" si="2466"/>
        <v>0</v>
      </c>
      <c r="Y3604" s="209">
        <f t="shared" si="2460"/>
        <v>0</v>
      </c>
    </row>
    <row r="3605" spans="1:25">
      <c r="A3605" s="20" t="s">
        <v>786</v>
      </c>
      <c r="B3605" s="20" t="s">
        <v>172</v>
      </c>
      <c r="C3605" s="20" t="s">
        <v>1373</v>
      </c>
      <c r="D3605" s="20" t="s">
        <v>1374</v>
      </c>
      <c r="E3605" s="20" t="s">
        <v>144</v>
      </c>
      <c r="F3605" s="23" t="s">
        <v>0</v>
      </c>
      <c r="G3605" s="154" t="s">
        <v>0</v>
      </c>
      <c r="H3605" s="21" t="s">
        <v>32</v>
      </c>
      <c r="I3605" s="66">
        <f t="shared" si="2461"/>
        <v>87100</v>
      </c>
      <c r="J3605" s="66">
        <f t="shared" ref="J3605:P3605" si="2472">SUM(J3606:J3608)</f>
        <v>48100</v>
      </c>
      <c r="K3605" s="66">
        <f t="shared" si="2463"/>
        <v>39000</v>
      </c>
      <c r="L3605" s="66">
        <f t="shared" si="2472"/>
        <v>19000</v>
      </c>
      <c r="M3605" s="66">
        <f t="shared" si="2472"/>
        <v>0</v>
      </c>
      <c r="N3605" s="66">
        <f t="shared" si="2472"/>
        <v>20000</v>
      </c>
      <c r="O3605" s="66">
        <f t="shared" si="2472"/>
        <v>0</v>
      </c>
      <c r="P3605" s="66">
        <f t="shared" si="2472"/>
        <v>0</v>
      </c>
      <c r="Q3605" s="66">
        <f>SUM(Q3606:Q3608)</f>
        <v>95099</v>
      </c>
      <c r="R3605" s="66">
        <f>SUM(R3606:R3608)</f>
        <v>55499</v>
      </c>
      <c r="S3605" s="66">
        <f>SUM(S3606:S3608)</f>
        <v>45836</v>
      </c>
      <c r="T3605" s="66">
        <f t="shared" ref="T3605:X3605" si="2473">SUM(T3606:T3608)</f>
        <v>9663</v>
      </c>
      <c r="U3605" s="66">
        <f t="shared" si="2473"/>
        <v>3663</v>
      </c>
      <c r="V3605" s="66">
        <f t="shared" si="2473"/>
        <v>3000</v>
      </c>
      <c r="W3605" s="66">
        <f t="shared" si="2473"/>
        <v>3000</v>
      </c>
      <c r="X3605" s="66">
        <f t="shared" si="2473"/>
        <v>55499</v>
      </c>
      <c r="Y3605" s="208">
        <f t="shared" si="2460"/>
        <v>100</v>
      </c>
    </row>
    <row r="3606" spans="1:25">
      <c r="A3606" s="23" t="s">
        <v>786</v>
      </c>
      <c r="B3606" s="23" t="s">
        <v>172</v>
      </c>
      <c r="C3606" s="23" t="s">
        <v>1373</v>
      </c>
      <c r="D3606" s="23" t="s">
        <v>1374</v>
      </c>
      <c r="E3606" s="22">
        <v>6139</v>
      </c>
      <c r="F3606" s="23"/>
      <c r="G3606" s="128" t="s">
        <v>3378</v>
      </c>
      <c r="H3606" s="32" t="s">
        <v>32</v>
      </c>
      <c r="I3606" s="44">
        <f t="shared" si="2461"/>
        <v>68000</v>
      </c>
      <c r="J3606" s="44">
        <v>29000</v>
      </c>
      <c r="K3606" s="44">
        <f t="shared" si="2463"/>
        <v>39000</v>
      </c>
      <c r="L3606" s="44">
        <v>19000</v>
      </c>
      <c r="M3606" s="44">
        <v>0</v>
      </c>
      <c r="N3606" s="44">
        <v>20000</v>
      </c>
      <c r="O3606" s="44">
        <v>0</v>
      </c>
      <c r="P3606" s="44">
        <v>0</v>
      </c>
      <c r="Q3606" s="44">
        <v>75600</v>
      </c>
      <c r="R3606" s="44">
        <v>36000</v>
      </c>
      <c r="S3606" s="44">
        <v>27000</v>
      </c>
      <c r="T3606" s="44">
        <f t="shared" si="2465"/>
        <v>9000</v>
      </c>
      <c r="U3606" s="44">
        <v>3000</v>
      </c>
      <c r="V3606" s="44">
        <v>3000</v>
      </c>
      <c r="W3606" s="44">
        <v>3000</v>
      </c>
      <c r="X3606" s="44">
        <f t="shared" si="2466"/>
        <v>36000</v>
      </c>
      <c r="Y3606" s="209">
        <f t="shared" si="2460"/>
        <v>100</v>
      </c>
    </row>
    <row r="3607" spans="1:25">
      <c r="A3607" s="23" t="s">
        <v>786</v>
      </c>
      <c r="B3607" s="23" t="s">
        <v>172</v>
      </c>
      <c r="C3607" s="23" t="s">
        <v>1373</v>
      </c>
      <c r="D3607" s="23" t="s">
        <v>1374</v>
      </c>
      <c r="E3607" s="22">
        <v>6139</v>
      </c>
      <c r="F3607" s="23" t="s">
        <v>1381</v>
      </c>
      <c r="G3607" s="128" t="s">
        <v>3378</v>
      </c>
      <c r="H3607" s="32" t="s">
        <v>152</v>
      </c>
      <c r="I3607" s="44">
        <f t="shared" si="2461"/>
        <v>6600</v>
      </c>
      <c r="J3607" s="44">
        <v>6600</v>
      </c>
      <c r="K3607" s="44">
        <f t="shared" si="2463"/>
        <v>0</v>
      </c>
      <c r="L3607" s="44">
        <v>0</v>
      </c>
      <c r="M3607" s="44">
        <v>0</v>
      </c>
      <c r="N3607" s="44">
        <v>0</v>
      </c>
      <c r="O3607" s="44">
        <v>0</v>
      </c>
      <c r="P3607" s="44">
        <v>0</v>
      </c>
      <c r="Q3607" s="44">
        <v>6999</v>
      </c>
      <c r="R3607" s="44">
        <v>6999</v>
      </c>
      <c r="S3607" s="44">
        <v>6836</v>
      </c>
      <c r="T3607" s="44">
        <f t="shared" si="2465"/>
        <v>163</v>
      </c>
      <c r="U3607" s="44">
        <v>163</v>
      </c>
      <c r="V3607" s="44"/>
      <c r="W3607" s="44"/>
      <c r="X3607" s="44">
        <f t="shared" si="2466"/>
        <v>6999</v>
      </c>
      <c r="Y3607" s="209">
        <f t="shared" si="2460"/>
        <v>100</v>
      </c>
    </row>
    <row r="3608" spans="1:25">
      <c r="A3608" s="23" t="s">
        <v>786</v>
      </c>
      <c r="B3608" s="23" t="s">
        <v>172</v>
      </c>
      <c r="C3608" s="23" t="s">
        <v>1373</v>
      </c>
      <c r="D3608" s="23" t="s">
        <v>1374</v>
      </c>
      <c r="E3608" s="22">
        <v>6139</v>
      </c>
      <c r="F3608" s="23" t="s">
        <v>1382</v>
      </c>
      <c r="G3608" s="128" t="s">
        <v>3378</v>
      </c>
      <c r="H3608" s="32" t="s">
        <v>158</v>
      </c>
      <c r="I3608" s="44">
        <f t="shared" si="2461"/>
        <v>12500</v>
      </c>
      <c r="J3608" s="44">
        <v>12500</v>
      </c>
      <c r="K3608" s="44">
        <f t="shared" si="2463"/>
        <v>0</v>
      </c>
      <c r="L3608" s="44">
        <v>0</v>
      </c>
      <c r="M3608" s="44">
        <v>0</v>
      </c>
      <c r="N3608" s="44">
        <v>0</v>
      </c>
      <c r="O3608" s="44">
        <v>0</v>
      </c>
      <c r="P3608" s="44">
        <v>0</v>
      </c>
      <c r="Q3608" s="44">
        <v>12500</v>
      </c>
      <c r="R3608" s="44">
        <v>12500</v>
      </c>
      <c r="S3608" s="44">
        <v>12000</v>
      </c>
      <c r="T3608" s="44">
        <f t="shared" si="2465"/>
        <v>500</v>
      </c>
      <c r="U3608" s="44">
        <v>500</v>
      </c>
      <c r="V3608" s="44"/>
      <c r="W3608" s="44"/>
      <c r="X3608" s="44">
        <f t="shared" si="2466"/>
        <v>12500</v>
      </c>
      <c r="Y3608" s="209">
        <f t="shared" si="2460"/>
        <v>100</v>
      </c>
    </row>
    <row r="3609" spans="1:25" ht="20.399999999999999">
      <c r="A3609" s="20" t="s">
        <v>0</v>
      </c>
      <c r="B3609" s="20" t="s">
        <v>0</v>
      </c>
      <c r="C3609" s="20" t="s">
        <v>0</v>
      </c>
      <c r="D3609" s="21" t="s">
        <v>0</v>
      </c>
      <c r="E3609" s="21" t="s">
        <v>0</v>
      </c>
      <c r="F3609" s="21" t="s">
        <v>0</v>
      </c>
      <c r="G3609" s="150" t="s">
        <v>0</v>
      </c>
      <c r="H3609" s="30" t="s">
        <v>42</v>
      </c>
      <c r="I3609" s="31">
        <f t="shared" si="2461"/>
        <v>0</v>
      </c>
      <c r="J3609" s="31">
        <f t="shared" ref="J3609:X3610" si="2474">SUM(J3610)</f>
        <v>0</v>
      </c>
      <c r="K3609" s="31">
        <f t="shared" si="2463"/>
        <v>0</v>
      </c>
      <c r="L3609" s="31">
        <f t="shared" si="2474"/>
        <v>0</v>
      </c>
      <c r="M3609" s="31">
        <f t="shared" si="2474"/>
        <v>0</v>
      </c>
      <c r="N3609" s="31">
        <f t="shared" si="2474"/>
        <v>0</v>
      </c>
      <c r="O3609" s="31">
        <f t="shared" si="2474"/>
        <v>0</v>
      </c>
      <c r="P3609" s="31">
        <f t="shared" si="2474"/>
        <v>0</v>
      </c>
      <c r="Q3609" s="31">
        <f t="shared" si="2474"/>
        <v>0</v>
      </c>
      <c r="R3609" s="31">
        <f t="shared" si="2474"/>
        <v>0</v>
      </c>
      <c r="S3609" s="31">
        <f t="shared" si="2474"/>
        <v>0</v>
      </c>
      <c r="T3609" s="31">
        <f t="shared" si="2474"/>
        <v>0</v>
      </c>
      <c r="U3609" s="31">
        <f t="shared" si="2474"/>
        <v>0</v>
      </c>
      <c r="V3609" s="31">
        <f t="shared" si="2474"/>
        <v>0</v>
      </c>
      <c r="W3609" s="31">
        <f t="shared" si="2474"/>
        <v>0</v>
      </c>
      <c r="X3609" s="31">
        <f t="shared" si="2474"/>
        <v>0</v>
      </c>
      <c r="Y3609" s="220">
        <f t="shared" si="2460"/>
        <v>0</v>
      </c>
    </row>
    <row r="3610" spans="1:25">
      <c r="A3610" s="23" t="s">
        <v>786</v>
      </c>
      <c r="B3610" s="23" t="s">
        <v>172</v>
      </c>
      <c r="C3610" s="23" t="s">
        <v>1373</v>
      </c>
      <c r="D3610" s="23" t="s">
        <v>1374</v>
      </c>
      <c r="E3610" s="21" t="s">
        <v>159</v>
      </c>
      <c r="F3610" s="21" t="s">
        <v>0</v>
      </c>
      <c r="G3610" s="150" t="s">
        <v>0</v>
      </c>
      <c r="H3610" s="21" t="s">
        <v>34</v>
      </c>
      <c r="I3610" s="66">
        <f t="shared" si="2461"/>
        <v>0</v>
      </c>
      <c r="J3610" s="66">
        <f t="shared" si="2474"/>
        <v>0</v>
      </c>
      <c r="K3610" s="66">
        <f t="shared" si="2463"/>
        <v>0</v>
      </c>
      <c r="L3610" s="66">
        <f t="shared" si="2474"/>
        <v>0</v>
      </c>
      <c r="M3610" s="66">
        <f t="shared" si="2474"/>
        <v>0</v>
      </c>
      <c r="N3610" s="66">
        <f t="shared" si="2474"/>
        <v>0</v>
      </c>
      <c r="O3610" s="66">
        <f t="shared" si="2474"/>
        <v>0</v>
      </c>
      <c r="P3610" s="66">
        <f t="shared" si="2474"/>
        <v>0</v>
      </c>
      <c r="Q3610" s="66">
        <f t="shared" si="2474"/>
        <v>0</v>
      </c>
      <c r="R3610" s="66">
        <f t="shared" si="2474"/>
        <v>0</v>
      </c>
      <c r="S3610" s="66">
        <f t="shared" si="2474"/>
        <v>0</v>
      </c>
      <c r="T3610" s="66">
        <f t="shared" si="2474"/>
        <v>0</v>
      </c>
      <c r="U3610" s="66">
        <f t="shared" si="2474"/>
        <v>0</v>
      </c>
      <c r="V3610" s="66">
        <f t="shared" si="2474"/>
        <v>0</v>
      </c>
      <c r="W3610" s="66">
        <f t="shared" si="2474"/>
        <v>0</v>
      </c>
      <c r="X3610" s="66">
        <f t="shared" si="2474"/>
        <v>0</v>
      </c>
      <c r="Y3610" s="208">
        <f t="shared" si="2460"/>
        <v>0</v>
      </c>
    </row>
    <row r="3611" spans="1:25">
      <c r="A3611" s="23" t="s">
        <v>786</v>
      </c>
      <c r="B3611" s="23" t="s">
        <v>172</v>
      </c>
      <c r="C3611" s="23" t="s">
        <v>1373</v>
      </c>
      <c r="D3611" s="23" t="s">
        <v>1374</v>
      </c>
      <c r="E3611" s="22">
        <v>6148</v>
      </c>
      <c r="F3611" s="23"/>
      <c r="G3611" s="128" t="s">
        <v>3378</v>
      </c>
      <c r="H3611" s="32" t="s">
        <v>41</v>
      </c>
      <c r="I3611" s="44">
        <f t="shared" si="2461"/>
        <v>0</v>
      </c>
      <c r="J3611" s="44">
        <v>0</v>
      </c>
      <c r="K3611" s="44">
        <f t="shared" si="2463"/>
        <v>0</v>
      </c>
      <c r="L3611" s="44">
        <v>0</v>
      </c>
      <c r="M3611" s="44">
        <v>0</v>
      </c>
      <c r="N3611" s="44">
        <v>0</v>
      </c>
      <c r="O3611" s="44">
        <v>0</v>
      </c>
      <c r="P3611" s="44">
        <v>0</v>
      </c>
      <c r="Q3611" s="44">
        <v>0</v>
      </c>
      <c r="R3611" s="44">
        <v>0</v>
      </c>
      <c r="S3611" s="44">
        <v>0</v>
      </c>
      <c r="T3611" s="44">
        <f t="shared" si="2465"/>
        <v>0</v>
      </c>
      <c r="U3611" s="44"/>
      <c r="V3611" s="44"/>
      <c r="W3611" s="44"/>
      <c r="X3611" s="44">
        <f t="shared" si="2466"/>
        <v>0</v>
      </c>
      <c r="Y3611" s="209">
        <f t="shared" si="2460"/>
        <v>0</v>
      </c>
    </row>
    <row r="3612" spans="1:25" ht="20.399999999999999">
      <c r="A3612" s="20" t="s">
        <v>0</v>
      </c>
      <c r="B3612" s="20" t="s">
        <v>0</v>
      </c>
      <c r="C3612" s="20" t="s">
        <v>0</v>
      </c>
      <c r="D3612" s="21" t="s">
        <v>0</v>
      </c>
      <c r="E3612" s="21" t="s">
        <v>0</v>
      </c>
      <c r="F3612" s="21" t="s">
        <v>0</v>
      </c>
      <c r="G3612" s="150" t="s">
        <v>0</v>
      </c>
      <c r="H3612" s="30" t="s">
        <v>60</v>
      </c>
      <c r="I3612" s="31">
        <f t="shared" si="2461"/>
        <v>14500</v>
      </c>
      <c r="J3612" s="31">
        <f t="shared" ref="J3612:X3612" si="2475">SUM(J3613)</f>
        <v>0</v>
      </c>
      <c r="K3612" s="31">
        <f t="shared" si="2463"/>
        <v>14500</v>
      </c>
      <c r="L3612" s="31">
        <f t="shared" si="2475"/>
        <v>14500</v>
      </c>
      <c r="M3612" s="31">
        <f t="shared" si="2475"/>
        <v>0</v>
      </c>
      <c r="N3612" s="31">
        <f t="shared" si="2475"/>
        <v>0</v>
      </c>
      <c r="O3612" s="31">
        <f t="shared" si="2475"/>
        <v>0</v>
      </c>
      <c r="P3612" s="31">
        <f t="shared" si="2475"/>
        <v>0</v>
      </c>
      <c r="Q3612" s="31">
        <f t="shared" si="2475"/>
        <v>64820</v>
      </c>
      <c r="R3612" s="31">
        <f t="shared" si="2475"/>
        <v>0</v>
      </c>
      <c r="S3612" s="31">
        <f t="shared" si="2475"/>
        <v>0</v>
      </c>
      <c r="T3612" s="31">
        <f t="shared" si="2475"/>
        <v>0</v>
      </c>
      <c r="U3612" s="31">
        <f t="shared" si="2475"/>
        <v>0</v>
      </c>
      <c r="V3612" s="31">
        <f t="shared" si="2475"/>
        <v>0</v>
      </c>
      <c r="W3612" s="31">
        <f t="shared" si="2475"/>
        <v>0</v>
      </c>
      <c r="X3612" s="31">
        <f t="shared" si="2475"/>
        <v>0</v>
      </c>
      <c r="Y3612" s="220">
        <f t="shared" si="2460"/>
        <v>0</v>
      </c>
    </row>
    <row r="3613" spans="1:25">
      <c r="A3613" s="23" t="s">
        <v>786</v>
      </c>
      <c r="B3613" s="23" t="s">
        <v>172</v>
      </c>
      <c r="C3613" s="23" t="s">
        <v>1373</v>
      </c>
      <c r="D3613" s="23" t="s">
        <v>1374</v>
      </c>
      <c r="E3613" s="21" t="s">
        <v>166</v>
      </c>
      <c r="F3613" s="21" t="s">
        <v>0</v>
      </c>
      <c r="G3613" s="150" t="s">
        <v>0</v>
      </c>
      <c r="H3613" s="21" t="s">
        <v>53</v>
      </c>
      <c r="I3613" s="66">
        <f t="shared" si="2461"/>
        <v>14500</v>
      </c>
      <c r="J3613" s="66">
        <f t="shared" ref="J3613:P3613" si="2476">SUM(J3614:J3615)</f>
        <v>0</v>
      </c>
      <c r="K3613" s="66">
        <f t="shared" si="2463"/>
        <v>14500</v>
      </c>
      <c r="L3613" s="66">
        <f t="shared" si="2476"/>
        <v>14500</v>
      </c>
      <c r="M3613" s="66">
        <f t="shared" si="2476"/>
        <v>0</v>
      </c>
      <c r="N3613" s="66">
        <f t="shared" si="2476"/>
        <v>0</v>
      </c>
      <c r="O3613" s="66">
        <f t="shared" si="2476"/>
        <v>0</v>
      </c>
      <c r="P3613" s="66">
        <f t="shared" si="2476"/>
        <v>0</v>
      </c>
      <c r="Q3613" s="66">
        <f>SUM(Q3614:Q3615)</f>
        <v>64820</v>
      </c>
      <c r="R3613" s="66">
        <f>SUM(R3614:R3615)</f>
        <v>0</v>
      </c>
      <c r="S3613" s="66">
        <f>SUM(S3614:S3615)</f>
        <v>0</v>
      </c>
      <c r="T3613" s="66">
        <f t="shared" ref="T3613:X3613" si="2477">SUM(T3614:T3615)</f>
        <v>0</v>
      </c>
      <c r="U3613" s="66">
        <f t="shared" si="2477"/>
        <v>0</v>
      </c>
      <c r="V3613" s="66">
        <f t="shared" si="2477"/>
        <v>0</v>
      </c>
      <c r="W3613" s="66">
        <f t="shared" si="2477"/>
        <v>0</v>
      </c>
      <c r="X3613" s="66">
        <f t="shared" si="2477"/>
        <v>0</v>
      </c>
      <c r="Y3613" s="208">
        <f t="shared" si="2460"/>
        <v>0</v>
      </c>
    </row>
    <row r="3614" spans="1:25">
      <c r="A3614" s="23" t="s">
        <v>786</v>
      </c>
      <c r="B3614" s="23" t="s">
        <v>172</v>
      </c>
      <c r="C3614" s="23" t="s">
        <v>1373</v>
      </c>
      <c r="D3614" s="23" t="s">
        <v>1374</v>
      </c>
      <c r="E3614" s="22">
        <v>8213</v>
      </c>
      <c r="F3614" s="23"/>
      <c r="G3614" s="128" t="s">
        <v>3378</v>
      </c>
      <c r="H3614" s="32" t="s">
        <v>56</v>
      </c>
      <c r="I3614" s="44">
        <f t="shared" si="2461"/>
        <v>9500</v>
      </c>
      <c r="J3614" s="44">
        <v>0</v>
      </c>
      <c r="K3614" s="44">
        <f t="shared" si="2463"/>
        <v>9500</v>
      </c>
      <c r="L3614" s="44">
        <v>9500</v>
      </c>
      <c r="M3614" s="44">
        <v>0</v>
      </c>
      <c r="N3614" s="44">
        <v>0</v>
      </c>
      <c r="O3614" s="44">
        <v>0</v>
      </c>
      <c r="P3614" s="44">
        <v>0</v>
      </c>
      <c r="Q3614" s="44">
        <v>59820</v>
      </c>
      <c r="R3614" s="44">
        <v>0</v>
      </c>
      <c r="S3614" s="44">
        <v>0</v>
      </c>
      <c r="T3614" s="44">
        <f t="shared" si="2465"/>
        <v>0</v>
      </c>
      <c r="U3614" s="44"/>
      <c r="V3614" s="44"/>
      <c r="W3614" s="44"/>
      <c r="X3614" s="44">
        <f t="shared" si="2466"/>
        <v>0</v>
      </c>
      <c r="Y3614" s="209">
        <f t="shared" si="2460"/>
        <v>0</v>
      </c>
    </row>
    <row r="3615" spans="1:25">
      <c r="A3615" s="23" t="s">
        <v>786</v>
      </c>
      <c r="B3615" s="23" t="s">
        <v>172</v>
      </c>
      <c r="C3615" s="23" t="s">
        <v>1373</v>
      </c>
      <c r="D3615" s="23" t="s">
        <v>1374</v>
      </c>
      <c r="E3615" s="22">
        <v>8216</v>
      </c>
      <c r="F3615" s="23"/>
      <c r="G3615" s="128" t="s">
        <v>3378</v>
      </c>
      <c r="H3615" s="32" t="s">
        <v>59</v>
      </c>
      <c r="I3615" s="44">
        <f t="shared" si="2461"/>
        <v>5000</v>
      </c>
      <c r="J3615" s="44">
        <v>0</v>
      </c>
      <c r="K3615" s="44">
        <f t="shared" si="2463"/>
        <v>5000</v>
      </c>
      <c r="L3615" s="44">
        <v>5000</v>
      </c>
      <c r="M3615" s="44">
        <v>0</v>
      </c>
      <c r="N3615" s="44">
        <v>0</v>
      </c>
      <c r="O3615" s="44">
        <v>0</v>
      </c>
      <c r="P3615" s="44">
        <v>0</v>
      </c>
      <c r="Q3615" s="44">
        <v>5000</v>
      </c>
      <c r="R3615" s="44">
        <v>0</v>
      </c>
      <c r="S3615" s="44">
        <v>0</v>
      </c>
      <c r="T3615" s="44">
        <f t="shared" si="2465"/>
        <v>0</v>
      </c>
      <c r="U3615" s="44"/>
      <c r="V3615" s="44"/>
      <c r="W3615" s="44"/>
      <c r="X3615" s="44">
        <f t="shared" si="2466"/>
        <v>0</v>
      </c>
      <c r="Y3615" s="209">
        <f t="shared" si="2460"/>
        <v>0</v>
      </c>
    </row>
    <row r="3616" spans="1:25">
      <c r="A3616" s="32" t="s">
        <v>0</v>
      </c>
      <c r="B3616" s="32" t="s">
        <v>0</v>
      </c>
      <c r="C3616" s="32" t="s">
        <v>0</v>
      </c>
      <c r="D3616" s="32" t="s">
        <v>0</v>
      </c>
      <c r="E3616" s="32" t="s">
        <v>0</v>
      </c>
      <c r="F3616" s="32" t="s">
        <v>0</v>
      </c>
      <c r="G3616" s="154" t="s">
        <v>0</v>
      </c>
      <c r="H3616" s="30" t="s">
        <v>1383</v>
      </c>
      <c r="I3616" s="31">
        <f t="shared" si="2461"/>
        <v>3157046</v>
      </c>
      <c r="J3616" s="31">
        <f t="shared" ref="J3616:P3616" si="2478">SUM(J3586,J3609,J3612)</f>
        <v>2917646</v>
      </c>
      <c r="K3616" s="31">
        <f t="shared" si="2463"/>
        <v>239400</v>
      </c>
      <c r="L3616" s="31">
        <f t="shared" si="2478"/>
        <v>210400</v>
      </c>
      <c r="M3616" s="31">
        <f t="shared" si="2478"/>
        <v>0</v>
      </c>
      <c r="N3616" s="31">
        <f t="shared" si="2478"/>
        <v>29000</v>
      </c>
      <c r="O3616" s="31">
        <f t="shared" si="2478"/>
        <v>0</v>
      </c>
      <c r="P3616" s="31">
        <f t="shared" si="2478"/>
        <v>0</v>
      </c>
      <c r="Q3616" s="31">
        <f>SUM(Q3586,Q3609,Q3612)</f>
        <v>3374410</v>
      </c>
      <c r="R3616" s="31">
        <f>SUM(R3586,R3609,R3612)</f>
        <v>3075290</v>
      </c>
      <c r="S3616" s="31">
        <f>SUM(S3586,S3609,S3612)</f>
        <v>2745413</v>
      </c>
      <c r="T3616" s="31">
        <f t="shared" ref="T3616:X3616" si="2479">SUM(T3586,T3609,T3612)</f>
        <v>338239</v>
      </c>
      <c r="U3616" s="31">
        <f t="shared" si="2479"/>
        <v>191688</v>
      </c>
      <c r="V3616" s="31">
        <f t="shared" si="2479"/>
        <v>136152</v>
      </c>
      <c r="W3616" s="31">
        <f t="shared" si="2479"/>
        <v>10399</v>
      </c>
      <c r="X3616" s="31">
        <f t="shared" si="2479"/>
        <v>3083652</v>
      </c>
      <c r="Y3616" s="220">
        <f t="shared" si="2460"/>
        <v>100.27190931586941</v>
      </c>
    </row>
    <row r="3617" spans="1:25" ht="15" thickBot="1">
      <c r="A3617" s="32" t="s">
        <v>0</v>
      </c>
      <c r="B3617" s="32" t="s">
        <v>0</v>
      </c>
      <c r="C3617" s="32" t="s">
        <v>0</v>
      </c>
      <c r="D3617" s="32" t="s">
        <v>0</v>
      </c>
      <c r="E3617" s="32" t="s">
        <v>0</v>
      </c>
      <c r="F3617" s="32" t="s">
        <v>0</v>
      </c>
      <c r="G3617" s="154" t="s">
        <v>0</v>
      </c>
      <c r="H3617" s="21" t="s">
        <v>170</v>
      </c>
      <c r="I3617" s="66">
        <f t="shared" si="2461"/>
        <v>77</v>
      </c>
      <c r="J3617" s="66">
        <v>77</v>
      </c>
      <c r="K3617" s="66">
        <f t="shared" si="2463"/>
        <v>0</v>
      </c>
      <c r="L3617" s="66" t="s">
        <v>0</v>
      </c>
      <c r="M3617" s="66" t="s">
        <v>0</v>
      </c>
      <c r="N3617" s="66" t="s">
        <v>0</v>
      </c>
      <c r="O3617" s="66" t="s">
        <v>0</v>
      </c>
      <c r="P3617" s="66" t="s">
        <v>0</v>
      </c>
      <c r="Q3617" s="66">
        <v>0</v>
      </c>
      <c r="R3617" s="66"/>
      <c r="S3617" s="66"/>
      <c r="T3617" s="66"/>
      <c r="U3617" s="66"/>
      <c r="V3617" s="66"/>
      <c r="W3617" s="66"/>
      <c r="X3617" s="66"/>
      <c r="Y3617" s="208">
        <v>0</v>
      </c>
    </row>
    <row r="3618" spans="1:25" ht="41.4" thickBot="1">
      <c r="A3618" s="252" t="s">
        <v>0</v>
      </c>
      <c r="B3618" s="252" t="s">
        <v>0</v>
      </c>
      <c r="C3618" s="252" t="s">
        <v>0</v>
      </c>
      <c r="D3618" s="252" t="s">
        <v>0</v>
      </c>
      <c r="E3618" s="252" t="s">
        <v>0</v>
      </c>
      <c r="F3618" s="252" t="s">
        <v>0</v>
      </c>
      <c r="G3618" s="258" t="s">
        <v>0</v>
      </c>
      <c r="H3618" s="24" t="s">
        <v>72</v>
      </c>
      <c r="I3618" s="1" t="s">
        <v>3093</v>
      </c>
      <c r="J3618" s="1" t="s">
        <v>3130</v>
      </c>
      <c r="K3618" s="1" t="s">
        <v>3</v>
      </c>
      <c r="L3618" s="1" t="s">
        <v>4</v>
      </c>
      <c r="M3618" s="1" t="s">
        <v>5</v>
      </c>
      <c r="N3618" s="1" t="s">
        <v>6</v>
      </c>
      <c r="O3618" s="1" t="s">
        <v>7</v>
      </c>
      <c r="P3618" s="1" t="s">
        <v>8</v>
      </c>
      <c r="Q3618" s="1" t="s">
        <v>3344</v>
      </c>
      <c r="R3618" s="1" t="s">
        <v>3427</v>
      </c>
      <c r="S3618" s="1" t="s">
        <v>3447</v>
      </c>
      <c r="T3618" s="1" t="s">
        <v>3448</v>
      </c>
      <c r="U3618" s="1" t="s">
        <v>3452</v>
      </c>
      <c r="V3618" s="1" t="s">
        <v>3449</v>
      </c>
      <c r="W3618" s="1" t="s">
        <v>3450</v>
      </c>
      <c r="X3618" s="1" t="s">
        <v>3451</v>
      </c>
      <c r="Y3618" s="216" t="s">
        <v>3385</v>
      </c>
    </row>
    <row r="3619" spans="1:25">
      <c r="A3619" s="253"/>
      <c r="B3619" s="253"/>
      <c r="C3619" s="253"/>
      <c r="D3619" s="253"/>
      <c r="E3619" s="253"/>
      <c r="F3619" s="253"/>
      <c r="G3619" s="259"/>
      <c r="H3619" s="33" t="s">
        <v>0</v>
      </c>
      <c r="I3619" s="45">
        <v>1</v>
      </c>
      <c r="J3619" s="45">
        <v>3</v>
      </c>
      <c r="K3619" s="45" t="s">
        <v>9</v>
      </c>
      <c r="L3619" s="45">
        <v>5</v>
      </c>
      <c r="M3619" s="45">
        <v>6</v>
      </c>
      <c r="N3619" s="45">
        <v>7</v>
      </c>
      <c r="O3619" s="45">
        <v>8</v>
      </c>
      <c r="P3619" s="45">
        <v>9</v>
      </c>
      <c r="Q3619" s="45">
        <v>1</v>
      </c>
      <c r="R3619" s="45">
        <v>2</v>
      </c>
      <c r="S3619" s="45">
        <v>3</v>
      </c>
      <c r="T3619" s="45" t="s">
        <v>3453</v>
      </c>
      <c r="U3619" s="45">
        <v>5</v>
      </c>
      <c r="V3619" s="45">
        <v>6</v>
      </c>
      <c r="W3619" s="45">
        <v>7</v>
      </c>
      <c r="X3619" s="45" t="s">
        <v>3454</v>
      </c>
      <c r="Y3619" s="276">
        <v>9</v>
      </c>
    </row>
    <row r="3620" spans="1:25">
      <c r="A3620" s="253"/>
      <c r="B3620" s="253"/>
      <c r="C3620" s="253"/>
      <c r="D3620" s="253"/>
      <c r="E3620" s="253"/>
      <c r="F3620" s="253"/>
      <c r="G3620" s="259"/>
      <c r="H3620" s="34" t="s">
        <v>108</v>
      </c>
      <c r="I3620" s="35">
        <f t="shared" si="2461"/>
        <v>3157046</v>
      </c>
      <c r="J3620" s="35">
        <f t="shared" ref="J3620:P3620" si="2480">SUM(J3616)</f>
        <v>2917646</v>
      </c>
      <c r="K3620" s="35">
        <f t="shared" si="2463"/>
        <v>239400</v>
      </c>
      <c r="L3620" s="35">
        <f t="shared" si="2480"/>
        <v>210400</v>
      </c>
      <c r="M3620" s="35">
        <f t="shared" si="2480"/>
        <v>0</v>
      </c>
      <c r="N3620" s="35">
        <f t="shared" si="2480"/>
        <v>29000</v>
      </c>
      <c r="O3620" s="35">
        <f t="shared" si="2480"/>
        <v>0</v>
      </c>
      <c r="P3620" s="35">
        <f t="shared" si="2480"/>
        <v>0</v>
      </c>
      <c r="Q3620" s="35">
        <f>SUM(Q3616)</f>
        <v>3374410</v>
      </c>
      <c r="R3620" s="35">
        <f>SUM(R3616)</f>
        <v>3075290</v>
      </c>
      <c r="S3620" s="35">
        <f>SUM(S3616)</f>
        <v>2745413</v>
      </c>
      <c r="T3620" s="35">
        <f t="shared" ref="T3620:X3620" si="2481">SUM(T3616)</f>
        <v>338239</v>
      </c>
      <c r="U3620" s="35">
        <f t="shared" si="2481"/>
        <v>191688</v>
      </c>
      <c r="V3620" s="35">
        <f t="shared" si="2481"/>
        <v>136152</v>
      </c>
      <c r="W3620" s="35">
        <f t="shared" si="2481"/>
        <v>10399</v>
      </c>
      <c r="X3620" s="35">
        <f t="shared" si="2481"/>
        <v>3083652</v>
      </c>
      <c r="Y3620" s="218">
        <f t="shared" ref="Y3620:Y3621" si="2482">IF(R3620=0,0,(X3620/R3620)*100)</f>
        <v>100.27190931586941</v>
      </c>
    </row>
    <row r="3621" spans="1:25">
      <c r="A3621" s="253"/>
      <c r="B3621" s="253"/>
      <c r="C3621" s="253"/>
      <c r="D3621" s="253"/>
      <c r="E3621" s="253"/>
      <c r="F3621" s="253"/>
      <c r="G3621" s="259"/>
      <c r="H3621" s="36" t="s">
        <v>69</v>
      </c>
      <c r="I3621" s="35">
        <f t="shared" si="2461"/>
        <v>3157046</v>
      </c>
      <c r="J3621" s="35">
        <f t="shared" ref="J3621:P3621" si="2483">SUM(J3620)</f>
        <v>2917646</v>
      </c>
      <c r="K3621" s="35">
        <f t="shared" si="2463"/>
        <v>239400</v>
      </c>
      <c r="L3621" s="35">
        <f t="shared" si="2483"/>
        <v>210400</v>
      </c>
      <c r="M3621" s="35">
        <f t="shared" si="2483"/>
        <v>0</v>
      </c>
      <c r="N3621" s="35">
        <f t="shared" si="2483"/>
        <v>29000</v>
      </c>
      <c r="O3621" s="35">
        <f t="shared" si="2483"/>
        <v>0</v>
      </c>
      <c r="P3621" s="35">
        <f t="shared" si="2483"/>
        <v>0</v>
      </c>
      <c r="Q3621" s="35">
        <f>SUM(Q3620)</f>
        <v>3374410</v>
      </c>
      <c r="R3621" s="35">
        <f>SUM(R3620)</f>
        <v>3075290</v>
      </c>
      <c r="S3621" s="35">
        <f>SUM(S3620)</f>
        <v>2745413</v>
      </c>
      <c r="T3621" s="35">
        <f t="shared" ref="T3621:X3621" si="2484">SUM(T3620)</f>
        <v>338239</v>
      </c>
      <c r="U3621" s="35">
        <f t="shared" si="2484"/>
        <v>191688</v>
      </c>
      <c r="V3621" s="35">
        <f t="shared" si="2484"/>
        <v>136152</v>
      </c>
      <c r="W3621" s="35">
        <f t="shared" si="2484"/>
        <v>10399</v>
      </c>
      <c r="X3621" s="35">
        <f t="shared" si="2484"/>
        <v>3083652</v>
      </c>
      <c r="Y3621" s="218">
        <f t="shared" si="2482"/>
        <v>100.27190931586941</v>
      </c>
    </row>
    <row r="3622" spans="1:25" ht="15" thickBot="1">
      <c r="A3622" s="254"/>
      <c r="B3622" s="254"/>
      <c r="C3622" s="254"/>
      <c r="D3622" s="254"/>
      <c r="E3622" s="254"/>
      <c r="F3622" s="254"/>
      <c r="G3622" s="260"/>
    </row>
    <row r="3623" spans="1:25" ht="41.4" thickBot="1">
      <c r="A3623" s="24" t="s">
        <v>123</v>
      </c>
      <c r="B3623" s="24" t="s">
        <v>124</v>
      </c>
      <c r="C3623" s="24" t="s">
        <v>125</v>
      </c>
      <c r="D3623" s="25" t="s">
        <v>0</v>
      </c>
      <c r="E3623" s="24" t="s">
        <v>126</v>
      </c>
      <c r="F3623" s="24" t="s">
        <v>127</v>
      </c>
      <c r="G3623" s="151" t="s">
        <v>128</v>
      </c>
      <c r="H3623" s="24" t="s">
        <v>1</v>
      </c>
      <c r="I3623" s="1" t="s">
        <v>3093</v>
      </c>
      <c r="J3623" s="1" t="s">
        <v>3130</v>
      </c>
      <c r="K3623" s="1" t="s">
        <v>3</v>
      </c>
      <c r="L3623" s="1" t="s">
        <v>4</v>
      </c>
      <c r="M3623" s="1" t="s">
        <v>5</v>
      </c>
      <c r="N3623" s="1" t="s">
        <v>6</v>
      </c>
      <c r="O3623" s="1" t="s">
        <v>7</v>
      </c>
      <c r="P3623" s="1" t="s">
        <v>8</v>
      </c>
      <c r="Q3623" s="1" t="s">
        <v>3344</v>
      </c>
      <c r="R3623" s="1" t="s">
        <v>3427</v>
      </c>
      <c r="S3623" s="1" t="s">
        <v>3447</v>
      </c>
      <c r="T3623" s="1" t="s">
        <v>3448</v>
      </c>
      <c r="U3623" s="1" t="s">
        <v>3452</v>
      </c>
      <c r="V3623" s="1" t="s">
        <v>3449</v>
      </c>
      <c r="W3623" s="1" t="s">
        <v>3450</v>
      </c>
      <c r="X3623" s="1" t="s">
        <v>3451</v>
      </c>
      <c r="Y3623" s="216" t="s">
        <v>3385</v>
      </c>
    </row>
    <row r="3624" spans="1:25">
      <c r="A3624" s="26" t="s">
        <v>0</v>
      </c>
      <c r="B3624" s="26" t="s">
        <v>0</v>
      </c>
      <c r="C3624" s="26" t="s">
        <v>0</v>
      </c>
      <c r="D3624" s="27" t="s">
        <v>0</v>
      </c>
      <c r="E3624" s="27" t="s">
        <v>0</v>
      </c>
      <c r="F3624" s="28" t="s">
        <v>0</v>
      </c>
      <c r="G3624" s="152" t="s">
        <v>0</v>
      </c>
      <c r="H3624" s="29" t="s">
        <v>0</v>
      </c>
      <c r="I3624" s="45">
        <v>1</v>
      </c>
      <c r="J3624" s="45">
        <v>3</v>
      </c>
      <c r="K3624" s="45" t="s">
        <v>9</v>
      </c>
      <c r="L3624" s="45">
        <v>5</v>
      </c>
      <c r="M3624" s="45">
        <v>6</v>
      </c>
      <c r="N3624" s="45">
        <v>7</v>
      </c>
      <c r="O3624" s="45">
        <v>8</v>
      </c>
      <c r="P3624" s="45">
        <v>9</v>
      </c>
      <c r="Q3624" s="45">
        <v>1</v>
      </c>
      <c r="R3624" s="45">
        <v>2</v>
      </c>
      <c r="S3624" s="45">
        <v>3</v>
      </c>
      <c r="T3624" s="45" t="s">
        <v>3453</v>
      </c>
      <c r="U3624" s="45">
        <v>5</v>
      </c>
      <c r="V3624" s="45">
        <v>6</v>
      </c>
      <c r="W3624" s="45">
        <v>7</v>
      </c>
      <c r="X3624" s="45" t="s">
        <v>3454</v>
      </c>
      <c r="Y3624" s="276">
        <v>9</v>
      </c>
    </row>
    <row r="3625" spans="1:25">
      <c r="A3625" s="133" t="s">
        <v>786</v>
      </c>
      <c r="B3625" s="133" t="s">
        <v>172</v>
      </c>
      <c r="C3625" s="109" t="s">
        <v>1384</v>
      </c>
      <c r="D3625" s="109" t="s">
        <v>1385</v>
      </c>
      <c r="E3625" s="98" t="s">
        <v>0</v>
      </c>
      <c r="F3625" s="98" t="s">
        <v>0</v>
      </c>
      <c r="G3625" s="153" t="s">
        <v>0</v>
      </c>
      <c r="H3625" s="98" t="s">
        <v>1386</v>
      </c>
      <c r="I3625" s="110"/>
      <c r="J3625" s="110"/>
      <c r="K3625" s="110"/>
      <c r="L3625" s="110" t="s">
        <v>0</v>
      </c>
      <c r="M3625" s="110" t="s">
        <v>0</v>
      </c>
      <c r="N3625" s="110" t="s">
        <v>0</v>
      </c>
      <c r="O3625" s="110" t="s">
        <v>0</v>
      </c>
      <c r="P3625" s="110" t="s">
        <v>0</v>
      </c>
      <c r="Q3625" s="110"/>
      <c r="R3625" s="110"/>
      <c r="S3625" s="110"/>
      <c r="T3625" s="110" t="s">
        <v>0</v>
      </c>
      <c r="U3625" s="110" t="s">
        <v>0</v>
      </c>
      <c r="V3625" s="110" t="s">
        <v>0</v>
      </c>
      <c r="W3625" s="110" t="s">
        <v>0</v>
      </c>
      <c r="X3625" s="110" t="s">
        <v>0</v>
      </c>
      <c r="Y3625" s="217"/>
    </row>
    <row r="3626" spans="1:25" ht="20.399999999999999">
      <c r="A3626" s="20" t="s">
        <v>0</v>
      </c>
      <c r="B3626" s="20" t="s">
        <v>0</v>
      </c>
      <c r="C3626" s="20" t="s">
        <v>0</v>
      </c>
      <c r="D3626" s="21" t="s">
        <v>0</v>
      </c>
      <c r="E3626" s="21" t="s">
        <v>0</v>
      </c>
      <c r="F3626" s="21" t="s">
        <v>0</v>
      </c>
      <c r="G3626" s="150" t="s">
        <v>0</v>
      </c>
      <c r="H3626" s="30" t="s">
        <v>33</v>
      </c>
      <c r="I3626" s="31">
        <f t="shared" si="2461"/>
        <v>2368862</v>
      </c>
      <c r="J3626" s="31">
        <f t="shared" ref="J3626:P3626" si="2485">SUM(J3627,J3635,J3637)</f>
        <v>2357562</v>
      </c>
      <c r="K3626" s="31">
        <f t="shared" si="2463"/>
        <v>11300</v>
      </c>
      <c r="L3626" s="31">
        <f t="shared" si="2485"/>
        <v>11300</v>
      </c>
      <c r="M3626" s="31">
        <f t="shared" si="2485"/>
        <v>0</v>
      </c>
      <c r="N3626" s="31">
        <f t="shared" si="2485"/>
        <v>0</v>
      </c>
      <c r="O3626" s="31">
        <f t="shared" si="2485"/>
        <v>0</v>
      </c>
      <c r="P3626" s="31">
        <f t="shared" si="2485"/>
        <v>0</v>
      </c>
      <c r="Q3626" s="31">
        <f>SUM(Q3627,Q3635,Q3637)</f>
        <v>2506653</v>
      </c>
      <c r="R3626" s="31">
        <f>SUM(R3627,R3635,R3637)</f>
        <v>2478610</v>
      </c>
      <c r="S3626" s="31">
        <f>SUM(S3627,S3635,S3637)</f>
        <v>2089739</v>
      </c>
      <c r="T3626" s="31">
        <f t="shared" ref="T3626:X3626" si="2486">SUM(T3627,T3635,T3637)</f>
        <v>388871</v>
      </c>
      <c r="U3626" s="31">
        <f t="shared" si="2486"/>
        <v>147940</v>
      </c>
      <c r="V3626" s="31">
        <f t="shared" si="2486"/>
        <v>128105</v>
      </c>
      <c r="W3626" s="31">
        <f t="shared" si="2486"/>
        <v>112826</v>
      </c>
      <c r="X3626" s="31">
        <f t="shared" si="2486"/>
        <v>2478610</v>
      </c>
      <c r="Y3626" s="220">
        <f t="shared" ref="Y3626:Y3656" si="2487">IF(R3626=0,0,(X3626/R3626)*100)</f>
        <v>100</v>
      </c>
    </row>
    <row r="3627" spans="1:25">
      <c r="A3627" s="23" t="s">
        <v>786</v>
      </c>
      <c r="B3627" s="23" t="s">
        <v>172</v>
      </c>
      <c r="C3627" s="23" t="s">
        <v>1384</v>
      </c>
      <c r="D3627" s="23" t="s">
        <v>1385</v>
      </c>
      <c r="E3627" s="21" t="s">
        <v>132</v>
      </c>
      <c r="F3627" s="21" t="s">
        <v>0</v>
      </c>
      <c r="G3627" s="150" t="s">
        <v>0</v>
      </c>
      <c r="H3627" s="21" t="s">
        <v>11</v>
      </c>
      <c r="I3627" s="66">
        <f t="shared" si="2461"/>
        <v>2023766</v>
      </c>
      <c r="J3627" s="66">
        <f t="shared" ref="J3627:P3627" si="2488">SUM(J3628,J3629)</f>
        <v>2023766</v>
      </c>
      <c r="K3627" s="66">
        <f t="shared" si="2463"/>
        <v>0</v>
      </c>
      <c r="L3627" s="66">
        <f t="shared" si="2488"/>
        <v>0</v>
      </c>
      <c r="M3627" s="66">
        <f t="shared" si="2488"/>
        <v>0</v>
      </c>
      <c r="N3627" s="66">
        <f t="shared" si="2488"/>
        <v>0</v>
      </c>
      <c r="O3627" s="66">
        <f t="shared" si="2488"/>
        <v>0</v>
      </c>
      <c r="P3627" s="66">
        <f t="shared" si="2488"/>
        <v>0</v>
      </c>
      <c r="Q3627" s="66">
        <f>SUM(Q3628,Q3629)</f>
        <v>2127157</v>
      </c>
      <c r="R3627" s="66">
        <f>SUM(R3628,R3629)</f>
        <v>2127157</v>
      </c>
      <c r="S3627" s="66">
        <f>SUM(S3628,S3629)</f>
        <v>1805624</v>
      </c>
      <c r="T3627" s="66">
        <f t="shared" ref="T3627:X3627" si="2489">SUM(T3628,T3629)</f>
        <v>321533</v>
      </c>
      <c r="U3627" s="66">
        <f t="shared" si="2489"/>
        <v>120000</v>
      </c>
      <c r="V3627" s="66">
        <f t="shared" si="2489"/>
        <v>101533</v>
      </c>
      <c r="W3627" s="66">
        <f t="shared" si="2489"/>
        <v>100000</v>
      </c>
      <c r="X3627" s="66">
        <f t="shared" si="2489"/>
        <v>2127157</v>
      </c>
      <c r="Y3627" s="208">
        <f t="shared" si="2487"/>
        <v>100</v>
      </c>
    </row>
    <row r="3628" spans="1:25">
      <c r="A3628" s="23" t="s">
        <v>786</v>
      </c>
      <c r="B3628" s="23" t="s">
        <v>172</v>
      </c>
      <c r="C3628" s="23" t="s">
        <v>1384</v>
      </c>
      <c r="D3628" s="23" t="s">
        <v>1385</v>
      </c>
      <c r="E3628" s="22">
        <v>6111</v>
      </c>
      <c r="F3628" s="23"/>
      <c r="G3628" s="128" t="s">
        <v>3378</v>
      </c>
      <c r="H3628" s="32" t="s">
        <v>12</v>
      </c>
      <c r="I3628" s="44">
        <f t="shared" si="2461"/>
        <v>1818066</v>
      </c>
      <c r="J3628" s="44">
        <v>1818066</v>
      </c>
      <c r="K3628" s="44">
        <f t="shared" si="2463"/>
        <v>0</v>
      </c>
      <c r="L3628" s="44">
        <v>0</v>
      </c>
      <c r="M3628" s="44">
        <v>0</v>
      </c>
      <c r="N3628" s="44">
        <v>0</v>
      </c>
      <c r="O3628" s="44">
        <v>0</v>
      </c>
      <c r="P3628" s="44">
        <v>0</v>
      </c>
      <c r="Q3628" s="44">
        <v>1916549</v>
      </c>
      <c r="R3628" s="44">
        <v>1916549</v>
      </c>
      <c r="S3628" s="44">
        <v>1595016</v>
      </c>
      <c r="T3628" s="44">
        <f t="shared" ref="T3628:T3655" si="2490">U3628+V3628+W3628</f>
        <v>321533</v>
      </c>
      <c r="U3628" s="44">
        <v>120000</v>
      </c>
      <c r="V3628" s="44">
        <v>101533</v>
      </c>
      <c r="W3628" s="44">
        <v>100000</v>
      </c>
      <c r="X3628" s="44">
        <f t="shared" ref="X3628:X3655" si="2491">S3628+T3628</f>
        <v>1916549</v>
      </c>
      <c r="Y3628" s="209">
        <f t="shared" si="2487"/>
        <v>100</v>
      </c>
    </row>
    <row r="3629" spans="1:25">
      <c r="A3629" s="20" t="s">
        <v>786</v>
      </c>
      <c r="B3629" s="20" t="s">
        <v>172</v>
      </c>
      <c r="C3629" s="20" t="s">
        <v>1384</v>
      </c>
      <c r="D3629" s="20" t="s">
        <v>1385</v>
      </c>
      <c r="E3629" s="20" t="s">
        <v>134</v>
      </c>
      <c r="F3629" s="23" t="s">
        <v>0</v>
      </c>
      <c r="G3629" s="154" t="s">
        <v>0</v>
      </c>
      <c r="H3629" s="21" t="s">
        <v>13</v>
      </c>
      <c r="I3629" s="66">
        <f t="shared" si="2461"/>
        <v>205700</v>
      </c>
      <c r="J3629" s="66">
        <f t="shared" ref="J3629:P3629" si="2492">SUM(J3630:J3634)</f>
        <v>205700</v>
      </c>
      <c r="K3629" s="66">
        <f t="shared" si="2463"/>
        <v>0</v>
      </c>
      <c r="L3629" s="66">
        <f t="shared" si="2492"/>
        <v>0</v>
      </c>
      <c r="M3629" s="66">
        <f t="shared" si="2492"/>
        <v>0</v>
      </c>
      <c r="N3629" s="66">
        <f t="shared" si="2492"/>
        <v>0</v>
      </c>
      <c r="O3629" s="66">
        <f t="shared" si="2492"/>
        <v>0</v>
      </c>
      <c r="P3629" s="66">
        <f t="shared" si="2492"/>
        <v>0</v>
      </c>
      <c r="Q3629" s="66">
        <f>SUM(Q3630:Q3634)</f>
        <v>210608</v>
      </c>
      <c r="R3629" s="66">
        <f>SUM(R3630:R3634)</f>
        <v>210608</v>
      </c>
      <c r="S3629" s="66">
        <f>SUM(S3630:S3634)</f>
        <v>210608</v>
      </c>
      <c r="T3629" s="66">
        <f t="shared" ref="T3629:X3629" si="2493">SUM(T3630:T3634)</f>
        <v>0</v>
      </c>
      <c r="U3629" s="66">
        <f t="shared" si="2493"/>
        <v>0</v>
      </c>
      <c r="V3629" s="66">
        <f t="shared" si="2493"/>
        <v>0</v>
      </c>
      <c r="W3629" s="66">
        <f t="shared" si="2493"/>
        <v>0</v>
      </c>
      <c r="X3629" s="66">
        <f t="shared" si="2493"/>
        <v>210608</v>
      </c>
      <c r="Y3629" s="208">
        <f t="shared" si="2487"/>
        <v>100</v>
      </c>
    </row>
    <row r="3630" spans="1:25">
      <c r="A3630" s="23" t="s">
        <v>786</v>
      </c>
      <c r="B3630" s="23" t="s">
        <v>172</v>
      </c>
      <c r="C3630" s="23" t="s">
        <v>1384</v>
      </c>
      <c r="D3630" s="23" t="s">
        <v>1385</v>
      </c>
      <c r="E3630" s="22">
        <v>6112</v>
      </c>
      <c r="F3630" s="23" t="s">
        <v>1387</v>
      </c>
      <c r="G3630" s="128" t="s">
        <v>3378</v>
      </c>
      <c r="H3630" s="32" t="s">
        <v>16</v>
      </c>
      <c r="I3630" s="44">
        <f t="shared" si="2461"/>
        <v>23500</v>
      </c>
      <c r="J3630" s="44">
        <v>23500</v>
      </c>
      <c r="K3630" s="44">
        <f t="shared" si="2463"/>
        <v>0</v>
      </c>
      <c r="L3630" s="44">
        <v>0</v>
      </c>
      <c r="M3630" s="44">
        <v>0</v>
      </c>
      <c r="N3630" s="44">
        <v>0</v>
      </c>
      <c r="O3630" s="44">
        <v>0</v>
      </c>
      <c r="P3630" s="44">
        <v>0</v>
      </c>
      <c r="Q3630" s="44">
        <v>23500</v>
      </c>
      <c r="R3630" s="44">
        <v>23500</v>
      </c>
      <c r="S3630" s="44">
        <v>23500</v>
      </c>
      <c r="T3630" s="44">
        <f t="shared" si="2490"/>
        <v>0</v>
      </c>
      <c r="U3630" s="44"/>
      <c r="V3630" s="44"/>
      <c r="W3630" s="44"/>
      <c r="X3630" s="44">
        <f t="shared" si="2491"/>
        <v>23500</v>
      </c>
      <c r="Y3630" s="209">
        <f t="shared" si="2487"/>
        <v>100</v>
      </c>
    </row>
    <row r="3631" spans="1:25">
      <c r="A3631" s="23" t="s">
        <v>786</v>
      </c>
      <c r="B3631" s="23" t="s">
        <v>172</v>
      </c>
      <c r="C3631" s="23" t="s">
        <v>1384</v>
      </c>
      <c r="D3631" s="23" t="s">
        <v>1385</v>
      </c>
      <c r="E3631" s="22">
        <v>6112</v>
      </c>
      <c r="F3631" s="23" t="s">
        <v>1388</v>
      </c>
      <c r="G3631" s="128" t="s">
        <v>3378</v>
      </c>
      <c r="H3631" s="32" t="s">
        <v>19</v>
      </c>
      <c r="I3631" s="44">
        <f t="shared" si="2461"/>
        <v>132000</v>
      </c>
      <c r="J3631" s="44">
        <v>132000</v>
      </c>
      <c r="K3631" s="44">
        <f t="shared" si="2463"/>
        <v>0</v>
      </c>
      <c r="L3631" s="44">
        <v>0</v>
      </c>
      <c r="M3631" s="44">
        <v>0</v>
      </c>
      <c r="N3631" s="44">
        <v>0</v>
      </c>
      <c r="O3631" s="44">
        <v>0</v>
      </c>
      <c r="P3631" s="44">
        <v>0</v>
      </c>
      <c r="Q3631" s="44">
        <v>132000</v>
      </c>
      <c r="R3631" s="44">
        <v>132000</v>
      </c>
      <c r="S3631" s="44">
        <v>132000</v>
      </c>
      <c r="T3631" s="44">
        <f t="shared" si="2490"/>
        <v>0</v>
      </c>
      <c r="U3631" s="44"/>
      <c r="V3631" s="44"/>
      <c r="W3631" s="44"/>
      <c r="X3631" s="44">
        <f t="shared" si="2491"/>
        <v>132000</v>
      </c>
      <c r="Y3631" s="209">
        <f t="shared" si="2487"/>
        <v>100</v>
      </c>
    </row>
    <row r="3632" spans="1:25">
      <c r="A3632" s="23" t="s">
        <v>786</v>
      </c>
      <c r="B3632" s="23" t="s">
        <v>172</v>
      </c>
      <c r="C3632" s="23" t="s">
        <v>1384</v>
      </c>
      <c r="D3632" s="23" t="s">
        <v>1385</v>
      </c>
      <c r="E3632" s="22">
        <v>6112</v>
      </c>
      <c r="F3632" s="23" t="s">
        <v>1389</v>
      </c>
      <c r="G3632" s="128" t="s">
        <v>3378</v>
      </c>
      <c r="H3632" s="32" t="s">
        <v>17</v>
      </c>
      <c r="I3632" s="44">
        <f t="shared" si="2461"/>
        <v>31200</v>
      </c>
      <c r="J3632" s="44">
        <v>31200</v>
      </c>
      <c r="K3632" s="44">
        <f t="shared" si="2463"/>
        <v>0</v>
      </c>
      <c r="L3632" s="44">
        <v>0</v>
      </c>
      <c r="M3632" s="44">
        <v>0</v>
      </c>
      <c r="N3632" s="44">
        <v>0</v>
      </c>
      <c r="O3632" s="44">
        <v>0</v>
      </c>
      <c r="P3632" s="44">
        <v>0</v>
      </c>
      <c r="Q3632" s="44">
        <v>36108</v>
      </c>
      <c r="R3632" s="44">
        <v>36108</v>
      </c>
      <c r="S3632" s="44">
        <v>36108</v>
      </c>
      <c r="T3632" s="44">
        <f t="shared" si="2490"/>
        <v>0</v>
      </c>
      <c r="U3632" s="44"/>
      <c r="V3632" s="44"/>
      <c r="W3632" s="44"/>
      <c r="X3632" s="44">
        <f t="shared" si="2491"/>
        <v>36108</v>
      </c>
      <c r="Y3632" s="209">
        <f t="shared" si="2487"/>
        <v>100</v>
      </c>
    </row>
    <row r="3633" spans="1:25">
      <c r="A3633" s="23" t="s">
        <v>786</v>
      </c>
      <c r="B3633" s="23" t="s">
        <v>172</v>
      </c>
      <c r="C3633" s="23" t="s">
        <v>1384</v>
      </c>
      <c r="D3633" s="23" t="s">
        <v>1385</v>
      </c>
      <c r="E3633" s="22">
        <v>6112</v>
      </c>
      <c r="F3633" s="23" t="s">
        <v>1390</v>
      </c>
      <c r="G3633" s="128" t="s">
        <v>3378</v>
      </c>
      <c r="H3633" s="32" t="s">
        <v>15</v>
      </c>
      <c r="I3633" s="44">
        <f t="shared" si="2461"/>
        <v>0</v>
      </c>
      <c r="J3633" s="44">
        <v>0</v>
      </c>
      <c r="K3633" s="44">
        <f t="shared" si="2463"/>
        <v>0</v>
      </c>
      <c r="L3633" s="44">
        <v>0</v>
      </c>
      <c r="M3633" s="44">
        <v>0</v>
      </c>
      <c r="N3633" s="44">
        <v>0</v>
      </c>
      <c r="O3633" s="44">
        <v>0</v>
      </c>
      <c r="P3633" s="44">
        <v>0</v>
      </c>
      <c r="Q3633" s="44">
        <v>0</v>
      </c>
      <c r="R3633" s="44">
        <v>0</v>
      </c>
      <c r="S3633" s="44">
        <v>0</v>
      </c>
      <c r="T3633" s="44">
        <f t="shared" si="2490"/>
        <v>0</v>
      </c>
      <c r="U3633" s="44"/>
      <c r="V3633" s="44"/>
      <c r="W3633" s="44"/>
      <c r="X3633" s="44">
        <f t="shared" si="2491"/>
        <v>0</v>
      </c>
      <c r="Y3633" s="209">
        <f t="shared" si="2487"/>
        <v>0</v>
      </c>
    </row>
    <row r="3634" spans="1:25">
      <c r="A3634" s="23" t="s">
        <v>786</v>
      </c>
      <c r="B3634" s="23" t="s">
        <v>172</v>
      </c>
      <c r="C3634" s="23" t="s">
        <v>1384</v>
      </c>
      <c r="D3634" s="23" t="s">
        <v>1385</v>
      </c>
      <c r="E3634" s="22">
        <v>6112</v>
      </c>
      <c r="F3634" s="23" t="s">
        <v>1391</v>
      </c>
      <c r="G3634" s="128" t="s">
        <v>3378</v>
      </c>
      <c r="H3634" s="32" t="s">
        <v>18</v>
      </c>
      <c r="I3634" s="44">
        <f t="shared" si="2461"/>
        <v>19000</v>
      </c>
      <c r="J3634" s="44">
        <v>19000</v>
      </c>
      <c r="K3634" s="44">
        <f t="shared" si="2463"/>
        <v>0</v>
      </c>
      <c r="L3634" s="44">
        <v>0</v>
      </c>
      <c r="M3634" s="44">
        <v>0</v>
      </c>
      <c r="N3634" s="44">
        <v>0</v>
      </c>
      <c r="O3634" s="44">
        <v>0</v>
      </c>
      <c r="P3634" s="44">
        <v>0</v>
      </c>
      <c r="Q3634" s="44">
        <v>19000</v>
      </c>
      <c r="R3634" s="44">
        <v>19000</v>
      </c>
      <c r="S3634" s="44">
        <v>19000</v>
      </c>
      <c r="T3634" s="44">
        <f t="shared" si="2490"/>
        <v>0</v>
      </c>
      <c r="U3634" s="44"/>
      <c r="V3634" s="44"/>
      <c r="W3634" s="44"/>
      <c r="X3634" s="44">
        <f t="shared" si="2491"/>
        <v>19000</v>
      </c>
      <c r="Y3634" s="209">
        <f t="shared" si="2487"/>
        <v>100</v>
      </c>
    </row>
    <row r="3635" spans="1:25">
      <c r="A3635" s="23" t="s">
        <v>786</v>
      </c>
      <c r="B3635" s="23" t="s">
        <v>172</v>
      </c>
      <c r="C3635" s="23" t="s">
        <v>1384</v>
      </c>
      <c r="D3635" s="23" t="s">
        <v>1385</v>
      </c>
      <c r="E3635" s="21" t="s">
        <v>139</v>
      </c>
      <c r="F3635" s="21" t="s">
        <v>0</v>
      </c>
      <c r="G3635" s="150" t="s">
        <v>0</v>
      </c>
      <c r="H3635" s="21" t="s">
        <v>21</v>
      </c>
      <c r="I3635" s="66">
        <f t="shared" si="2461"/>
        <v>190896</v>
      </c>
      <c r="J3635" s="66">
        <f t="shared" ref="J3635:X3635" si="2494">SUM(J3636)</f>
        <v>190896</v>
      </c>
      <c r="K3635" s="66">
        <f t="shared" si="2463"/>
        <v>0</v>
      </c>
      <c r="L3635" s="66">
        <f t="shared" si="2494"/>
        <v>0</v>
      </c>
      <c r="M3635" s="66">
        <f t="shared" si="2494"/>
        <v>0</v>
      </c>
      <c r="N3635" s="66">
        <f t="shared" si="2494"/>
        <v>0</v>
      </c>
      <c r="O3635" s="66">
        <f t="shared" si="2494"/>
        <v>0</v>
      </c>
      <c r="P3635" s="66">
        <f t="shared" si="2494"/>
        <v>0</v>
      </c>
      <c r="Q3635" s="66">
        <f t="shared" si="2494"/>
        <v>201237</v>
      </c>
      <c r="R3635" s="66">
        <f t="shared" si="2494"/>
        <v>201237</v>
      </c>
      <c r="S3635" s="66">
        <f t="shared" si="2494"/>
        <v>161371</v>
      </c>
      <c r="T3635" s="66">
        <f t="shared" si="2494"/>
        <v>39866</v>
      </c>
      <c r="U3635" s="66">
        <f t="shared" si="2494"/>
        <v>17500</v>
      </c>
      <c r="V3635" s="66">
        <f t="shared" si="2494"/>
        <v>17500</v>
      </c>
      <c r="W3635" s="66">
        <f t="shared" si="2494"/>
        <v>4866</v>
      </c>
      <c r="X3635" s="66">
        <f t="shared" si="2494"/>
        <v>201237</v>
      </c>
      <c r="Y3635" s="208">
        <f t="shared" si="2487"/>
        <v>100</v>
      </c>
    </row>
    <row r="3636" spans="1:25">
      <c r="A3636" s="23" t="s">
        <v>786</v>
      </c>
      <c r="B3636" s="23" t="s">
        <v>172</v>
      </c>
      <c r="C3636" s="23" t="s">
        <v>1384</v>
      </c>
      <c r="D3636" s="23" t="s">
        <v>1385</v>
      </c>
      <c r="E3636" s="22">
        <v>6121</v>
      </c>
      <c r="F3636" s="23"/>
      <c r="G3636" s="128" t="s">
        <v>3378</v>
      </c>
      <c r="H3636" s="32" t="s">
        <v>22</v>
      </c>
      <c r="I3636" s="44">
        <f t="shared" si="2461"/>
        <v>190896</v>
      </c>
      <c r="J3636" s="44">
        <v>190896</v>
      </c>
      <c r="K3636" s="44">
        <f t="shared" si="2463"/>
        <v>0</v>
      </c>
      <c r="L3636" s="44">
        <v>0</v>
      </c>
      <c r="M3636" s="44">
        <v>0</v>
      </c>
      <c r="N3636" s="44">
        <v>0</v>
      </c>
      <c r="O3636" s="44">
        <v>0</v>
      </c>
      <c r="P3636" s="44">
        <v>0</v>
      </c>
      <c r="Q3636" s="44">
        <v>201237</v>
      </c>
      <c r="R3636" s="44">
        <v>201237</v>
      </c>
      <c r="S3636" s="44">
        <v>161371</v>
      </c>
      <c r="T3636" s="44">
        <f t="shared" si="2490"/>
        <v>39866</v>
      </c>
      <c r="U3636" s="44">
        <v>17500</v>
      </c>
      <c r="V3636" s="44">
        <v>17500</v>
      </c>
      <c r="W3636" s="44">
        <v>4866</v>
      </c>
      <c r="X3636" s="44">
        <f t="shared" si="2491"/>
        <v>201237</v>
      </c>
      <c r="Y3636" s="209">
        <f t="shared" si="2487"/>
        <v>100</v>
      </c>
    </row>
    <row r="3637" spans="1:25">
      <c r="A3637" s="23" t="s">
        <v>786</v>
      </c>
      <c r="B3637" s="23" t="s">
        <v>172</v>
      </c>
      <c r="C3637" s="23" t="s">
        <v>1384</v>
      </c>
      <c r="D3637" s="23" t="s">
        <v>1385</v>
      </c>
      <c r="E3637" s="21" t="s">
        <v>141</v>
      </c>
      <c r="F3637" s="21" t="s">
        <v>0</v>
      </c>
      <c r="G3637" s="150" t="s">
        <v>0</v>
      </c>
      <c r="H3637" s="21" t="s">
        <v>23</v>
      </c>
      <c r="I3637" s="66">
        <f t="shared" si="2461"/>
        <v>154200</v>
      </c>
      <c r="J3637" s="66">
        <f t="shared" ref="J3637:P3637" si="2495">SUM(J3638:J3645)</f>
        <v>142900</v>
      </c>
      <c r="K3637" s="66">
        <f t="shared" si="2463"/>
        <v>11300</v>
      </c>
      <c r="L3637" s="66">
        <f t="shared" si="2495"/>
        <v>11300</v>
      </c>
      <c r="M3637" s="66">
        <f t="shared" si="2495"/>
        <v>0</v>
      </c>
      <c r="N3637" s="66">
        <f t="shared" si="2495"/>
        <v>0</v>
      </c>
      <c r="O3637" s="66">
        <f t="shared" si="2495"/>
        <v>0</v>
      </c>
      <c r="P3637" s="66">
        <f t="shared" si="2495"/>
        <v>0</v>
      </c>
      <c r="Q3637" s="66">
        <f>SUM(Q3638:Q3645)</f>
        <v>178259</v>
      </c>
      <c r="R3637" s="66">
        <f>SUM(R3638:R3645)</f>
        <v>150216</v>
      </c>
      <c r="S3637" s="66">
        <f>SUM(S3638:S3645)</f>
        <v>122744</v>
      </c>
      <c r="T3637" s="66">
        <f t="shared" ref="T3637:X3637" si="2496">SUM(T3638:T3645)</f>
        <v>27472</v>
      </c>
      <c r="U3637" s="66">
        <f t="shared" si="2496"/>
        <v>10440</v>
      </c>
      <c r="V3637" s="66">
        <f t="shared" si="2496"/>
        <v>9072</v>
      </c>
      <c r="W3637" s="66">
        <f t="shared" si="2496"/>
        <v>7960</v>
      </c>
      <c r="X3637" s="66">
        <f t="shared" si="2496"/>
        <v>150216</v>
      </c>
      <c r="Y3637" s="208">
        <f t="shared" si="2487"/>
        <v>100</v>
      </c>
    </row>
    <row r="3638" spans="1:25">
      <c r="A3638" s="23" t="s">
        <v>786</v>
      </c>
      <c r="B3638" s="23" t="s">
        <v>172</v>
      </c>
      <c r="C3638" s="23" t="s">
        <v>1384</v>
      </c>
      <c r="D3638" s="23" t="s">
        <v>1385</v>
      </c>
      <c r="E3638" s="22">
        <v>6131</v>
      </c>
      <c r="F3638" s="23"/>
      <c r="G3638" s="128" t="s">
        <v>3378</v>
      </c>
      <c r="H3638" s="32" t="s">
        <v>24</v>
      </c>
      <c r="I3638" s="44">
        <f t="shared" si="2461"/>
        <v>1500</v>
      </c>
      <c r="J3638" s="44">
        <v>1000</v>
      </c>
      <c r="K3638" s="44">
        <f t="shared" si="2463"/>
        <v>500</v>
      </c>
      <c r="L3638" s="44">
        <v>500</v>
      </c>
      <c r="M3638" s="44">
        <v>0</v>
      </c>
      <c r="N3638" s="44">
        <v>0</v>
      </c>
      <c r="O3638" s="44">
        <v>0</v>
      </c>
      <c r="P3638" s="44">
        <v>0</v>
      </c>
      <c r="Q3638" s="44">
        <v>1500</v>
      </c>
      <c r="R3638" s="44">
        <v>1000</v>
      </c>
      <c r="S3638" s="44">
        <v>1000</v>
      </c>
      <c r="T3638" s="44">
        <f t="shared" si="2490"/>
        <v>0</v>
      </c>
      <c r="U3638" s="44"/>
      <c r="V3638" s="44"/>
      <c r="W3638" s="44"/>
      <c r="X3638" s="44">
        <f t="shared" si="2491"/>
        <v>1000</v>
      </c>
      <c r="Y3638" s="209">
        <f t="shared" si="2487"/>
        <v>100</v>
      </c>
    </row>
    <row r="3639" spans="1:25">
      <c r="A3639" s="23" t="s">
        <v>786</v>
      </c>
      <c r="B3639" s="23" t="s">
        <v>172</v>
      </c>
      <c r="C3639" s="23" t="s">
        <v>1384</v>
      </c>
      <c r="D3639" s="23" t="s">
        <v>1385</v>
      </c>
      <c r="E3639" s="22">
        <v>6132</v>
      </c>
      <c r="F3639" s="23"/>
      <c r="G3639" s="128" t="s">
        <v>3378</v>
      </c>
      <c r="H3639" s="32" t="s">
        <v>25</v>
      </c>
      <c r="I3639" s="44">
        <f t="shared" si="2461"/>
        <v>60000</v>
      </c>
      <c r="J3639" s="44">
        <v>60000</v>
      </c>
      <c r="K3639" s="44">
        <f t="shared" si="2463"/>
        <v>0</v>
      </c>
      <c r="L3639" s="44">
        <v>0</v>
      </c>
      <c r="M3639" s="44">
        <v>0</v>
      </c>
      <c r="N3639" s="44">
        <v>0</v>
      </c>
      <c r="O3639" s="44">
        <v>0</v>
      </c>
      <c r="P3639" s="44">
        <v>0</v>
      </c>
      <c r="Q3639" s="44">
        <v>60000</v>
      </c>
      <c r="R3639" s="44">
        <v>60000</v>
      </c>
      <c r="S3639" s="44">
        <v>50000</v>
      </c>
      <c r="T3639" s="44">
        <f t="shared" si="2490"/>
        <v>10000</v>
      </c>
      <c r="U3639" s="44">
        <v>4000</v>
      </c>
      <c r="V3639" s="44">
        <v>3000</v>
      </c>
      <c r="W3639" s="44">
        <v>3000</v>
      </c>
      <c r="X3639" s="44">
        <f t="shared" si="2491"/>
        <v>60000</v>
      </c>
      <c r="Y3639" s="209">
        <f t="shared" si="2487"/>
        <v>100</v>
      </c>
    </row>
    <row r="3640" spans="1:25">
      <c r="A3640" s="23" t="s">
        <v>786</v>
      </c>
      <c r="B3640" s="23" t="s">
        <v>172</v>
      </c>
      <c r="C3640" s="23" t="s">
        <v>1384</v>
      </c>
      <c r="D3640" s="23" t="s">
        <v>1385</v>
      </c>
      <c r="E3640" s="22">
        <v>6133</v>
      </c>
      <c r="F3640" s="23"/>
      <c r="G3640" s="128" t="s">
        <v>3378</v>
      </c>
      <c r="H3640" s="32" t="s">
        <v>26</v>
      </c>
      <c r="I3640" s="44">
        <f t="shared" si="2461"/>
        <v>17500</v>
      </c>
      <c r="J3640" s="44">
        <v>17500</v>
      </c>
      <c r="K3640" s="44">
        <f t="shared" si="2463"/>
        <v>0</v>
      </c>
      <c r="L3640" s="44">
        <v>0</v>
      </c>
      <c r="M3640" s="44">
        <v>0</v>
      </c>
      <c r="N3640" s="44">
        <v>0</v>
      </c>
      <c r="O3640" s="44">
        <v>0</v>
      </c>
      <c r="P3640" s="44">
        <v>0</v>
      </c>
      <c r="Q3640" s="44">
        <v>17500</v>
      </c>
      <c r="R3640" s="44">
        <v>17500</v>
      </c>
      <c r="S3640" s="44">
        <v>13500</v>
      </c>
      <c r="T3640" s="44">
        <f t="shared" si="2490"/>
        <v>4000</v>
      </c>
      <c r="U3640" s="44">
        <v>1500</v>
      </c>
      <c r="V3640" s="44">
        <v>1500</v>
      </c>
      <c r="W3640" s="44">
        <v>1000</v>
      </c>
      <c r="X3640" s="44">
        <f t="shared" si="2491"/>
        <v>17500</v>
      </c>
      <c r="Y3640" s="209">
        <f t="shared" si="2487"/>
        <v>100</v>
      </c>
    </row>
    <row r="3641" spans="1:25">
      <c r="A3641" s="23" t="s">
        <v>786</v>
      </c>
      <c r="B3641" s="23" t="s">
        <v>172</v>
      </c>
      <c r="C3641" s="23" t="s">
        <v>1384</v>
      </c>
      <c r="D3641" s="23" t="s">
        <v>1385</v>
      </c>
      <c r="E3641" s="22">
        <v>6134</v>
      </c>
      <c r="F3641" s="23"/>
      <c r="G3641" s="128" t="s">
        <v>3378</v>
      </c>
      <c r="H3641" s="32" t="s">
        <v>27</v>
      </c>
      <c r="I3641" s="44">
        <f t="shared" si="2461"/>
        <v>14000</v>
      </c>
      <c r="J3641" s="44">
        <v>11000</v>
      </c>
      <c r="K3641" s="44">
        <f t="shared" si="2463"/>
        <v>3000</v>
      </c>
      <c r="L3641" s="44">
        <v>3000</v>
      </c>
      <c r="M3641" s="44">
        <v>0</v>
      </c>
      <c r="N3641" s="44">
        <v>0</v>
      </c>
      <c r="O3641" s="44">
        <v>0</v>
      </c>
      <c r="P3641" s="44">
        <v>0</v>
      </c>
      <c r="Q3641" s="44">
        <v>25743</v>
      </c>
      <c r="R3641" s="44">
        <v>11000</v>
      </c>
      <c r="S3641" s="44">
        <v>8280</v>
      </c>
      <c r="T3641" s="44">
        <f t="shared" si="2490"/>
        <v>2720</v>
      </c>
      <c r="U3641" s="44">
        <v>920</v>
      </c>
      <c r="V3641" s="44">
        <v>900</v>
      </c>
      <c r="W3641" s="44">
        <v>900</v>
      </c>
      <c r="X3641" s="44">
        <f t="shared" si="2491"/>
        <v>11000</v>
      </c>
      <c r="Y3641" s="209">
        <f t="shared" si="2487"/>
        <v>100</v>
      </c>
    </row>
    <row r="3642" spans="1:25">
      <c r="A3642" s="23" t="s">
        <v>786</v>
      </c>
      <c r="B3642" s="23" t="s">
        <v>172</v>
      </c>
      <c r="C3642" s="23" t="s">
        <v>1384</v>
      </c>
      <c r="D3642" s="23" t="s">
        <v>1385</v>
      </c>
      <c r="E3642" s="22">
        <v>6135</v>
      </c>
      <c r="F3642" s="23"/>
      <c r="G3642" s="128" t="s">
        <v>3378</v>
      </c>
      <c r="H3642" s="32" t="s">
        <v>28</v>
      </c>
      <c r="I3642" s="44">
        <f t="shared" si="2461"/>
        <v>2900</v>
      </c>
      <c r="J3642" s="44">
        <v>1000</v>
      </c>
      <c r="K3642" s="44">
        <f t="shared" si="2463"/>
        <v>1900</v>
      </c>
      <c r="L3642" s="44">
        <v>1900</v>
      </c>
      <c r="M3642" s="44">
        <v>0</v>
      </c>
      <c r="N3642" s="44">
        <v>0</v>
      </c>
      <c r="O3642" s="44">
        <v>0</v>
      </c>
      <c r="P3642" s="44">
        <v>0</v>
      </c>
      <c r="Q3642" s="44">
        <v>2900</v>
      </c>
      <c r="R3642" s="44">
        <v>1000</v>
      </c>
      <c r="S3642" s="44">
        <v>1000</v>
      </c>
      <c r="T3642" s="44">
        <f t="shared" si="2490"/>
        <v>0</v>
      </c>
      <c r="U3642" s="44"/>
      <c r="V3642" s="44"/>
      <c r="W3642" s="44"/>
      <c r="X3642" s="44">
        <f t="shared" si="2491"/>
        <v>1000</v>
      </c>
      <c r="Y3642" s="209">
        <f t="shared" si="2487"/>
        <v>100</v>
      </c>
    </row>
    <row r="3643" spans="1:25">
      <c r="A3643" s="23" t="s">
        <v>786</v>
      </c>
      <c r="B3643" s="23" t="s">
        <v>172</v>
      </c>
      <c r="C3643" s="23" t="s">
        <v>1384</v>
      </c>
      <c r="D3643" s="23" t="s">
        <v>1385</v>
      </c>
      <c r="E3643" s="22">
        <v>6137</v>
      </c>
      <c r="F3643" s="23"/>
      <c r="G3643" s="128" t="s">
        <v>3378</v>
      </c>
      <c r="H3643" s="32" t="s">
        <v>30</v>
      </c>
      <c r="I3643" s="44">
        <f t="shared" si="2461"/>
        <v>13900</v>
      </c>
      <c r="J3643" s="44">
        <v>11000</v>
      </c>
      <c r="K3643" s="44">
        <f t="shared" si="2463"/>
        <v>2900</v>
      </c>
      <c r="L3643" s="44">
        <v>2900</v>
      </c>
      <c r="M3643" s="44">
        <v>0</v>
      </c>
      <c r="N3643" s="44">
        <v>0</v>
      </c>
      <c r="O3643" s="44">
        <v>0</v>
      </c>
      <c r="P3643" s="44">
        <v>0</v>
      </c>
      <c r="Q3643" s="44">
        <v>18900</v>
      </c>
      <c r="R3643" s="44">
        <v>11000</v>
      </c>
      <c r="S3643" s="44">
        <v>8100</v>
      </c>
      <c r="T3643" s="44">
        <f t="shared" si="2490"/>
        <v>2900</v>
      </c>
      <c r="U3643" s="44">
        <v>970</v>
      </c>
      <c r="V3643" s="44">
        <v>970</v>
      </c>
      <c r="W3643" s="44">
        <v>960</v>
      </c>
      <c r="X3643" s="44">
        <f t="shared" si="2491"/>
        <v>11000</v>
      </c>
      <c r="Y3643" s="209">
        <f t="shared" si="2487"/>
        <v>100</v>
      </c>
    </row>
    <row r="3644" spans="1:25">
      <c r="A3644" s="23" t="s">
        <v>786</v>
      </c>
      <c r="B3644" s="23" t="s">
        <v>172</v>
      </c>
      <c r="C3644" s="23" t="s">
        <v>1384</v>
      </c>
      <c r="D3644" s="23" t="s">
        <v>1385</v>
      </c>
      <c r="E3644" s="22">
        <v>6138</v>
      </c>
      <c r="F3644" s="23"/>
      <c r="G3644" s="128" t="s">
        <v>3378</v>
      </c>
      <c r="H3644" s="32" t="s">
        <v>31</v>
      </c>
      <c r="I3644" s="44">
        <f t="shared" si="2461"/>
        <v>0</v>
      </c>
      <c r="J3644" s="44">
        <v>0</v>
      </c>
      <c r="K3644" s="44">
        <f t="shared" si="2463"/>
        <v>0</v>
      </c>
      <c r="L3644" s="44">
        <v>0</v>
      </c>
      <c r="M3644" s="44">
        <v>0</v>
      </c>
      <c r="N3644" s="44">
        <v>0</v>
      </c>
      <c r="O3644" s="44">
        <v>0</v>
      </c>
      <c r="P3644" s="44">
        <v>0</v>
      </c>
      <c r="Q3644" s="44">
        <v>0</v>
      </c>
      <c r="R3644" s="44">
        <v>0</v>
      </c>
      <c r="S3644" s="44">
        <v>0</v>
      </c>
      <c r="T3644" s="44">
        <f t="shared" si="2490"/>
        <v>0</v>
      </c>
      <c r="U3644" s="44"/>
      <c r="V3644" s="44"/>
      <c r="W3644" s="44"/>
      <c r="X3644" s="44">
        <f t="shared" si="2491"/>
        <v>0</v>
      </c>
      <c r="Y3644" s="209">
        <f t="shared" si="2487"/>
        <v>0</v>
      </c>
    </row>
    <row r="3645" spans="1:25">
      <c r="A3645" s="20" t="s">
        <v>786</v>
      </c>
      <c r="B3645" s="20" t="s">
        <v>172</v>
      </c>
      <c r="C3645" s="20" t="s">
        <v>1384</v>
      </c>
      <c r="D3645" s="20" t="s">
        <v>1385</v>
      </c>
      <c r="E3645" s="20" t="s">
        <v>144</v>
      </c>
      <c r="F3645" s="23" t="s">
        <v>0</v>
      </c>
      <c r="G3645" s="154" t="s">
        <v>0</v>
      </c>
      <c r="H3645" s="21" t="s">
        <v>32</v>
      </c>
      <c r="I3645" s="66">
        <f t="shared" si="2461"/>
        <v>44400</v>
      </c>
      <c r="J3645" s="66">
        <f t="shared" ref="J3645:P3645" si="2497">SUM(J3646:J3648)</f>
        <v>41400</v>
      </c>
      <c r="K3645" s="66">
        <f t="shared" si="2463"/>
        <v>3000</v>
      </c>
      <c r="L3645" s="66">
        <f t="shared" si="2497"/>
        <v>3000</v>
      </c>
      <c r="M3645" s="66">
        <f t="shared" si="2497"/>
        <v>0</v>
      </c>
      <c r="N3645" s="66">
        <f t="shared" si="2497"/>
        <v>0</v>
      </c>
      <c r="O3645" s="66">
        <f t="shared" si="2497"/>
        <v>0</v>
      </c>
      <c r="P3645" s="66">
        <f t="shared" si="2497"/>
        <v>0</v>
      </c>
      <c r="Q3645" s="66">
        <f>SUM(Q3646:Q3648)</f>
        <v>51716</v>
      </c>
      <c r="R3645" s="66">
        <f>SUM(R3646:R3648)</f>
        <v>48716</v>
      </c>
      <c r="S3645" s="66">
        <f>SUM(S3646:S3648)</f>
        <v>40864</v>
      </c>
      <c r="T3645" s="66">
        <f t="shared" ref="T3645:X3645" si="2498">SUM(T3646:T3648)</f>
        <v>7852</v>
      </c>
      <c r="U3645" s="66">
        <f t="shared" si="2498"/>
        <v>3050</v>
      </c>
      <c r="V3645" s="66">
        <f t="shared" si="2498"/>
        <v>2702</v>
      </c>
      <c r="W3645" s="66">
        <f t="shared" si="2498"/>
        <v>2100</v>
      </c>
      <c r="X3645" s="66">
        <f t="shared" si="2498"/>
        <v>48716</v>
      </c>
      <c r="Y3645" s="208">
        <f t="shared" si="2487"/>
        <v>100</v>
      </c>
    </row>
    <row r="3646" spans="1:25">
      <c r="A3646" s="23" t="s">
        <v>786</v>
      </c>
      <c r="B3646" s="23" t="s">
        <v>172</v>
      </c>
      <c r="C3646" s="23" t="s">
        <v>1384</v>
      </c>
      <c r="D3646" s="23" t="s">
        <v>1385</v>
      </c>
      <c r="E3646" s="22">
        <v>6139</v>
      </c>
      <c r="F3646" s="23"/>
      <c r="G3646" s="128" t="s">
        <v>3378</v>
      </c>
      <c r="H3646" s="32" t="s">
        <v>32</v>
      </c>
      <c r="I3646" s="44">
        <f t="shared" si="2461"/>
        <v>28900</v>
      </c>
      <c r="J3646" s="44">
        <v>25900</v>
      </c>
      <c r="K3646" s="44">
        <f t="shared" si="2463"/>
        <v>3000</v>
      </c>
      <c r="L3646" s="44">
        <v>3000</v>
      </c>
      <c r="M3646" s="44">
        <v>0</v>
      </c>
      <c r="N3646" s="44">
        <v>0</v>
      </c>
      <c r="O3646" s="44">
        <v>0</v>
      </c>
      <c r="P3646" s="44">
        <v>0</v>
      </c>
      <c r="Q3646" s="44">
        <v>35900</v>
      </c>
      <c r="R3646" s="44">
        <v>32900</v>
      </c>
      <c r="S3646" s="44">
        <v>25800</v>
      </c>
      <c r="T3646" s="44">
        <f t="shared" si="2490"/>
        <v>7100</v>
      </c>
      <c r="U3646" s="44">
        <v>2500</v>
      </c>
      <c r="V3646" s="44">
        <v>2500</v>
      </c>
      <c r="W3646" s="44">
        <v>2100</v>
      </c>
      <c r="X3646" s="44">
        <f t="shared" si="2491"/>
        <v>32900</v>
      </c>
      <c r="Y3646" s="209">
        <f t="shared" si="2487"/>
        <v>100</v>
      </c>
    </row>
    <row r="3647" spans="1:25">
      <c r="A3647" s="23" t="s">
        <v>786</v>
      </c>
      <c r="B3647" s="23" t="s">
        <v>172</v>
      </c>
      <c r="C3647" s="23" t="s">
        <v>1384</v>
      </c>
      <c r="D3647" s="23" t="s">
        <v>1385</v>
      </c>
      <c r="E3647" s="22">
        <v>6139</v>
      </c>
      <c r="F3647" s="23" t="s">
        <v>1392</v>
      </c>
      <c r="G3647" s="128" t="s">
        <v>3378</v>
      </c>
      <c r="H3647" s="32" t="s">
        <v>152</v>
      </c>
      <c r="I3647" s="44">
        <f t="shared" si="2461"/>
        <v>5400</v>
      </c>
      <c r="J3647" s="44">
        <v>5400</v>
      </c>
      <c r="K3647" s="44">
        <f t="shared" si="2463"/>
        <v>0</v>
      </c>
      <c r="L3647" s="44">
        <v>0</v>
      </c>
      <c r="M3647" s="44">
        <v>0</v>
      </c>
      <c r="N3647" s="44">
        <v>0</v>
      </c>
      <c r="O3647" s="44">
        <v>0</v>
      </c>
      <c r="P3647" s="44">
        <v>0</v>
      </c>
      <c r="Q3647" s="44">
        <v>5716</v>
      </c>
      <c r="R3647" s="44">
        <v>5716</v>
      </c>
      <c r="S3647" s="44">
        <v>4964</v>
      </c>
      <c r="T3647" s="44">
        <f t="shared" si="2490"/>
        <v>752</v>
      </c>
      <c r="U3647" s="44">
        <v>550</v>
      </c>
      <c r="V3647" s="44">
        <v>202</v>
      </c>
      <c r="W3647" s="44"/>
      <c r="X3647" s="44">
        <f t="shared" si="2491"/>
        <v>5716</v>
      </c>
      <c r="Y3647" s="209">
        <f t="shared" si="2487"/>
        <v>100</v>
      </c>
    </row>
    <row r="3648" spans="1:25">
      <c r="A3648" s="23" t="s">
        <v>786</v>
      </c>
      <c r="B3648" s="23" t="s">
        <v>172</v>
      </c>
      <c r="C3648" s="23" t="s">
        <v>1384</v>
      </c>
      <c r="D3648" s="23" t="s">
        <v>1385</v>
      </c>
      <c r="E3648" s="22">
        <v>6139</v>
      </c>
      <c r="F3648" s="23" t="s">
        <v>1393</v>
      </c>
      <c r="G3648" s="128" t="s">
        <v>3378</v>
      </c>
      <c r="H3648" s="32" t="s">
        <v>158</v>
      </c>
      <c r="I3648" s="44">
        <f t="shared" si="2461"/>
        <v>10100</v>
      </c>
      <c r="J3648" s="44">
        <v>10100</v>
      </c>
      <c r="K3648" s="44">
        <f t="shared" si="2463"/>
        <v>0</v>
      </c>
      <c r="L3648" s="44">
        <v>0</v>
      </c>
      <c r="M3648" s="44">
        <v>0</v>
      </c>
      <c r="N3648" s="44">
        <v>0</v>
      </c>
      <c r="O3648" s="44">
        <v>0</v>
      </c>
      <c r="P3648" s="44">
        <v>0</v>
      </c>
      <c r="Q3648" s="44">
        <v>10100</v>
      </c>
      <c r="R3648" s="44">
        <v>10100</v>
      </c>
      <c r="S3648" s="44">
        <v>10100</v>
      </c>
      <c r="T3648" s="44">
        <f t="shared" si="2490"/>
        <v>0</v>
      </c>
      <c r="U3648" s="44"/>
      <c r="V3648" s="44"/>
      <c r="W3648" s="44"/>
      <c r="X3648" s="44">
        <f t="shared" si="2491"/>
        <v>10100</v>
      </c>
      <c r="Y3648" s="209">
        <f t="shared" si="2487"/>
        <v>100</v>
      </c>
    </row>
    <row r="3649" spans="1:25" ht="20.399999999999999">
      <c r="A3649" s="20" t="s">
        <v>0</v>
      </c>
      <c r="B3649" s="20" t="s">
        <v>0</v>
      </c>
      <c r="C3649" s="20" t="s">
        <v>0</v>
      </c>
      <c r="D3649" s="21" t="s">
        <v>0</v>
      </c>
      <c r="E3649" s="21" t="s">
        <v>0</v>
      </c>
      <c r="F3649" s="21" t="s">
        <v>0</v>
      </c>
      <c r="G3649" s="150" t="s">
        <v>0</v>
      </c>
      <c r="H3649" s="30" t="s">
        <v>42</v>
      </c>
      <c r="I3649" s="31">
        <f t="shared" si="2461"/>
        <v>100</v>
      </c>
      <c r="J3649" s="31">
        <f t="shared" ref="J3649:X3650" si="2499">SUM(J3650)</f>
        <v>100</v>
      </c>
      <c r="K3649" s="31">
        <f t="shared" si="2463"/>
        <v>0</v>
      </c>
      <c r="L3649" s="31">
        <f t="shared" si="2499"/>
        <v>0</v>
      </c>
      <c r="M3649" s="31">
        <f t="shared" si="2499"/>
        <v>0</v>
      </c>
      <c r="N3649" s="31">
        <f t="shared" si="2499"/>
        <v>0</v>
      </c>
      <c r="O3649" s="31">
        <f t="shared" si="2499"/>
        <v>0</v>
      </c>
      <c r="P3649" s="31">
        <f t="shared" si="2499"/>
        <v>0</v>
      </c>
      <c r="Q3649" s="31">
        <f t="shared" si="2499"/>
        <v>100</v>
      </c>
      <c r="R3649" s="31">
        <f t="shared" si="2499"/>
        <v>100</v>
      </c>
      <c r="S3649" s="31">
        <f t="shared" si="2499"/>
        <v>0</v>
      </c>
      <c r="T3649" s="31">
        <f t="shared" si="2499"/>
        <v>0</v>
      </c>
      <c r="U3649" s="31">
        <f t="shared" si="2499"/>
        <v>0</v>
      </c>
      <c r="V3649" s="31">
        <f t="shared" si="2499"/>
        <v>0</v>
      </c>
      <c r="W3649" s="31">
        <f t="shared" si="2499"/>
        <v>0</v>
      </c>
      <c r="X3649" s="31">
        <f t="shared" si="2499"/>
        <v>0</v>
      </c>
      <c r="Y3649" s="220">
        <f t="shared" si="2487"/>
        <v>0</v>
      </c>
    </row>
    <row r="3650" spans="1:25">
      <c r="A3650" s="23" t="s">
        <v>786</v>
      </c>
      <c r="B3650" s="23" t="s">
        <v>172</v>
      </c>
      <c r="C3650" s="23" t="s">
        <v>1384</v>
      </c>
      <c r="D3650" s="23" t="s">
        <v>1385</v>
      </c>
      <c r="E3650" s="21" t="s">
        <v>159</v>
      </c>
      <c r="F3650" s="21" t="s">
        <v>0</v>
      </c>
      <c r="G3650" s="150" t="s">
        <v>0</v>
      </c>
      <c r="H3650" s="21" t="s">
        <v>34</v>
      </c>
      <c r="I3650" s="66">
        <f t="shared" si="2461"/>
        <v>100</v>
      </c>
      <c r="J3650" s="66">
        <f t="shared" si="2499"/>
        <v>100</v>
      </c>
      <c r="K3650" s="66">
        <f t="shared" si="2463"/>
        <v>0</v>
      </c>
      <c r="L3650" s="66">
        <f t="shared" si="2499"/>
        <v>0</v>
      </c>
      <c r="M3650" s="66">
        <f t="shared" si="2499"/>
        <v>0</v>
      </c>
      <c r="N3650" s="66">
        <f t="shared" si="2499"/>
        <v>0</v>
      </c>
      <c r="O3650" s="66">
        <f t="shared" si="2499"/>
        <v>0</v>
      </c>
      <c r="P3650" s="66">
        <f t="shared" si="2499"/>
        <v>0</v>
      </c>
      <c r="Q3650" s="66">
        <f t="shared" si="2499"/>
        <v>100</v>
      </c>
      <c r="R3650" s="66">
        <f t="shared" si="2499"/>
        <v>100</v>
      </c>
      <c r="S3650" s="66">
        <f t="shared" si="2499"/>
        <v>0</v>
      </c>
      <c r="T3650" s="66">
        <f t="shared" si="2499"/>
        <v>0</v>
      </c>
      <c r="U3650" s="66">
        <f t="shared" si="2499"/>
        <v>0</v>
      </c>
      <c r="V3650" s="66">
        <f t="shared" si="2499"/>
        <v>0</v>
      </c>
      <c r="W3650" s="66">
        <f t="shared" si="2499"/>
        <v>0</v>
      </c>
      <c r="X3650" s="66">
        <f t="shared" si="2499"/>
        <v>0</v>
      </c>
      <c r="Y3650" s="208">
        <f t="shared" si="2487"/>
        <v>0</v>
      </c>
    </row>
    <row r="3651" spans="1:25">
      <c r="A3651" s="23" t="s">
        <v>786</v>
      </c>
      <c r="B3651" s="23" t="s">
        <v>172</v>
      </c>
      <c r="C3651" s="23" t="s">
        <v>1384</v>
      </c>
      <c r="D3651" s="23" t="s">
        <v>1385</v>
      </c>
      <c r="E3651" s="22">
        <v>6148</v>
      </c>
      <c r="F3651" s="23"/>
      <c r="G3651" s="128" t="s">
        <v>3378</v>
      </c>
      <c r="H3651" s="32" t="s">
        <v>41</v>
      </c>
      <c r="I3651" s="44">
        <f t="shared" ref="I3651:I3714" si="2500">SUM(J3651,K3651,O3651,P3651)</f>
        <v>100</v>
      </c>
      <c r="J3651" s="44">
        <v>100</v>
      </c>
      <c r="K3651" s="44">
        <f t="shared" ref="K3651:K3714" si="2501">SUM(L3651,M3651,N3651)</f>
        <v>0</v>
      </c>
      <c r="L3651" s="44">
        <v>0</v>
      </c>
      <c r="M3651" s="44">
        <v>0</v>
      </c>
      <c r="N3651" s="44">
        <v>0</v>
      </c>
      <c r="O3651" s="44">
        <v>0</v>
      </c>
      <c r="P3651" s="44">
        <v>0</v>
      </c>
      <c r="Q3651" s="44">
        <v>100</v>
      </c>
      <c r="R3651" s="44">
        <v>100</v>
      </c>
      <c r="S3651" s="44">
        <v>0</v>
      </c>
      <c r="T3651" s="44">
        <f t="shared" si="2490"/>
        <v>0</v>
      </c>
      <c r="U3651" s="44"/>
      <c r="V3651" s="44"/>
      <c r="W3651" s="44"/>
      <c r="X3651" s="44">
        <f t="shared" si="2491"/>
        <v>0</v>
      </c>
      <c r="Y3651" s="209">
        <f t="shared" si="2487"/>
        <v>0</v>
      </c>
    </row>
    <row r="3652" spans="1:25" ht="20.399999999999999">
      <c r="A3652" s="20" t="s">
        <v>0</v>
      </c>
      <c r="B3652" s="20" t="s">
        <v>0</v>
      </c>
      <c r="C3652" s="20" t="s">
        <v>0</v>
      </c>
      <c r="D3652" s="21" t="s">
        <v>0</v>
      </c>
      <c r="E3652" s="21" t="s">
        <v>0</v>
      </c>
      <c r="F3652" s="21" t="s">
        <v>0</v>
      </c>
      <c r="G3652" s="150" t="s">
        <v>0</v>
      </c>
      <c r="H3652" s="30" t="s">
        <v>60</v>
      </c>
      <c r="I3652" s="31">
        <f t="shared" si="2500"/>
        <v>20000</v>
      </c>
      <c r="J3652" s="31">
        <f t="shared" ref="J3652:X3652" si="2502">SUM(J3653)</f>
        <v>0</v>
      </c>
      <c r="K3652" s="31">
        <f t="shared" si="2501"/>
        <v>20000</v>
      </c>
      <c r="L3652" s="31">
        <f t="shared" si="2502"/>
        <v>20000</v>
      </c>
      <c r="M3652" s="31">
        <f t="shared" si="2502"/>
        <v>0</v>
      </c>
      <c r="N3652" s="31">
        <f t="shared" si="2502"/>
        <v>0</v>
      </c>
      <c r="O3652" s="31">
        <f t="shared" si="2502"/>
        <v>0</v>
      </c>
      <c r="P3652" s="31">
        <f t="shared" si="2502"/>
        <v>0</v>
      </c>
      <c r="Q3652" s="31">
        <f t="shared" si="2502"/>
        <v>57910</v>
      </c>
      <c r="R3652" s="31">
        <f t="shared" si="2502"/>
        <v>0</v>
      </c>
      <c r="S3652" s="31">
        <f t="shared" si="2502"/>
        <v>0</v>
      </c>
      <c r="T3652" s="31">
        <f t="shared" si="2502"/>
        <v>0</v>
      </c>
      <c r="U3652" s="31">
        <f t="shared" si="2502"/>
        <v>0</v>
      </c>
      <c r="V3652" s="31">
        <f t="shared" si="2502"/>
        <v>0</v>
      </c>
      <c r="W3652" s="31">
        <f t="shared" si="2502"/>
        <v>0</v>
      </c>
      <c r="X3652" s="31">
        <f t="shared" si="2502"/>
        <v>0</v>
      </c>
      <c r="Y3652" s="220">
        <f t="shared" si="2487"/>
        <v>0</v>
      </c>
    </row>
    <row r="3653" spans="1:25">
      <c r="A3653" s="23" t="s">
        <v>786</v>
      </c>
      <c r="B3653" s="23" t="s">
        <v>172</v>
      </c>
      <c r="C3653" s="23" t="s">
        <v>1384</v>
      </c>
      <c r="D3653" s="23" t="s">
        <v>1385</v>
      </c>
      <c r="E3653" s="21" t="s">
        <v>166</v>
      </c>
      <c r="F3653" s="21" t="s">
        <v>0</v>
      </c>
      <c r="G3653" s="150" t="s">
        <v>0</v>
      </c>
      <c r="H3653" s="21" t="s">
        <v>53</v>
      </c>
      <c r="I3653" s="66">
        <f t="shared" si="2500"/>
        <v>20000</v>
      </c>
      <c r="J3653" s="66">
        <f t="shared" ref="J3653:P3653" si="2503">SUM(J3654:J3655)</f>
        <v>0</v>
      </c>
      <c r="K3653" s="66">
        <f t="shared" si="2501"/>
        <v>20000</v>
      </c>
      <c r="L3653" s="66">
        <f t="shared" si="2503"/>
        <v>20000</v>
      </c>
      <c r="M3653" s="66">
        <f t="shared" si="2503"/>
        <v>0</v>
      </c>
      <c r="N3653" s="66">
        <f t="shared" si="2503"/>
        <v>0</v>
      </c>
      <c r="O3653" s="66">
        <f t="shared" si="2503"/>
        <v>0</v>
      </c>
      <c r="P3653" s="66">
        <f t="shared" si="2503"/>
        <v>0</v>
      </c>
      <c r="Q3653" s="66">
        <f>SUM(Q3654:Q3655)</f>
        <v>57910</v>
      </c>
      <c r="R3653" s="66">
        <f>SUM(R3654:R3655)</f>
        <v>0</v>
      </c>
      <c r="S3653" s="66">
        <f>SUM(S3654:S3655)</f>
        <v>0</v>
      </c>
      <c r="T3653" s="66">
        <f t="shared" ref="T3653:X3653" si="2504">SUM(T3654:T3655)</f>
        <v>0</v>
      </c>
      <c r="U3653" s="66">
        <f t="shared" si="2504"/>
        <v>0</v>
      </c>
      <c r="V3653" s="66">
        <f t="shared" si="2504"/>
        <v>0</v>
      </c>
      <c r="W3653" s="66">
        <f t="shared" si="2504"/>
        <v>0</v>
      </c>
      <c r="X3653" s="66">
        <f t="shared" si="2504"/>
        <v>0</v>
      </c>
      <c r="Y3653" s="208">
        <f t="shared" si="2487"/>
        <v>0</v>
      </c>
    </row>
    <row r="3654" spans="1:25">
      <c r="A3654" s="23" t="s">
        <v>786</v>
      </c>
      <c r="B3654" s="23" t="s">
        <v>172</v>
      </c>
      <c r="C3654" s="23" t="s">
        <v>1384</v>
      </c>
      <c r="D3654" s="23" t="s">
        <v>1385</v>
      </c>
      <c r="E3654" s="22">
        <v>8213</v>
      </c>
      <c r="F3654" s="23"/>
      <c r="G3654" s="128" t="s">
        <v>3378</v>
      </c>
      <c r="H3654" s="32" t="s">
        <v>56</v>
      </c>
      <c r="I3654" s="44">
        <f t="shared" si="2500"/>
        <v>15000</v>
      </c>
      <c r="J3654" s="44">
        <v>0</v>
      </c>
      <c r="K3654" s="44">
        <f t="shared" si="2501"/>
        <v>15000</v>
      </c>
      <c r="L3654" s="44">
        <v>15000</v>
      </c>
      <c r="M3654" s="44">
        <v>0</v>
      </c>
      <c r="N3654" s="44">
        <v>0</v>
      </c>
      <c r="O3654" s="44">
        <v>0</v>
      </c>
      <c r="P3654" s="44">
        <v>0</v>
      </c>
      <c r="Q3654" s="44">
        <v>52910</v>
      </c>
      <c r="R3654" s="44">
        <v>0</v>
      </c>
      <c r="S3654" s="44">
        <v>0</v>
      </c>
      <c r="T3654" s="44">
        <f t="shared" si="2490"/>
        <v>0</v>
      </c>
      <c r="U3654" s="44"/>
      <c r="V3654" s="44"/>
      <c r="W3654" s="44"/>
      <c r="X3654" s="44">
        <f t="shared" si="2491"/>
        <v>0</v>
      </c>
      <c r="Y3654" s="209">
        <f t="shared" si="2487"/>
        <v>0</v>
      </c>
    </row>
    <row r="3655" spans="1:25">
      <c r="A3655" s="23" t="s">
        <v>786</v>
      </c>
      <c r="B3655" s="23" t="s">
        <v>172</v>
      </c>
      <c r="C3655" s="23" t="s">
        <v>1384</v>
      </c>
      <c r="D3655" s="23" t="s">
        <v>1385</v>
      </c>
      <c r="E3655" s="22">
        <v>8216</v>
      </c>
      <c r="F3655" s="23"/>
      <c r="G3655" s="128" t="s">
        <v>3378</v>
      </c>
      <c r="H3655" s="32" t="s">
        <v>59</v>
      </c>
      <c r="I3655" s="44">
        <f t="shared" si="2500"/>
        <v>5000</v>
      </c>
      <c r="J3655" s="44">
        <v>0</v>
      </c>
      <c r="K3655" s="44">
        <f t="shared" si="2501"/>
        <v>5000</v>
      </c>
      <c r="L3655" s="44">
        <v>5000</v>
      </c>
      <c r="M3655" s="44">
        <v>0</v>
      </c>
      <c r="N3655" s="44">
        <v>0</v>
      </c>
      <c r="O3655" s="44">
        <v>0</v>
      </c>
      <c r="P3655" s="44">
        <v>0</v>
      </c>
      <c r="Q3655" s="44">
        <v>5000</v>
      </c>
      <c r="R3655" s="44">
        <v>0</v>
      </c>
      <c r="S3655" s="44">
        <v>0</v>
      </c>
      <c r="T3655" s="44">
        <f t="shared" si="2490"/>
        <v>0</v>
      </c>
      <c r="U3655" s="44"/>
      <c r="V3655" s="44"/>
      <c r="W3655" s="44"/>
      <c r="X3655" s="44">
        <f t="shared" si="2491"/>
        <v>0</v>
      </c>
      <c r="Y3655" s="209">
        <f t="shared" si="2487"/>
        <v>0</v>
      </c>
    </row>
    <row r="3656" spans="1:25">
      <c r="A3656" s="32" t="s">
        <v>0</v>
      </c>
      <c r="B3656" s="32" t="s">
        <v>0</v>
      </c>
      <c r="C3656" s="32" t="s">
        <v>0</v>
      </c>
      <c r="D3656" s="32" t="s">
        <v>0</v>
      </c>
      <c r="E3656" s="32" t="s">
        <v>0</v>
      </c>
      <c r="F3656" s="32" t="s">
        <v>0</v>
      </c>
      <c r="G3656" s="154" t="s">
        <v>0</v>
      </c>
      <c r="H3656" s="30" t="s">
        <v>1394</v>
      </c>
      <c r="I3656" s="31">
        <f t="shared" si="2500"/>
        <v>2388962</v>
      </c>
      <c r="J3656" s="31">
        <f t="shared" ref="J3656:P3656" si="2505">SUM(J3626,J3649,J3652)</f>
        <v>2357662</v>
      </c>
      <c r="K3656" s="31">
        <f t="shared" si="2501"/>
        <v>31300</v>
      </c>
      <c r="L3656" s="31">
        <f t="shared" si="2505"/>
        <v>31300</v>
      </c>
      <c r="M3656" s="31">
        <f t="shared" si="2505"/>
        <v>0</v>
      </c>
      <c r="N3656" s="31">
        <f t="shared" si="2505"/>
        <v>0</v>
      </c>
      <c r="O3656" s="31">
        <f t="shared" si="2505"/>
        <v>0</v>
      </c>
      <c r="P3656" s="31">
        <f t="shared" si="2505"/>
        <v>0</v>
      </c>
      <c r="Q3656" s="31">
        <f>SUM(Q3626,Q3649,Q3652)</f>
        <v>2564663</v>
      </c>
      <c r="R3656" s="31">
        <f>SUM(R3626,R3649,R3652)</f>
        <v>2478710</v>
      </c>
      <c r="S3656" s="31">
        <f>SUM(S3626,S3649,S3652)</f>
        <v>2089739</v>
      </c>
      <c r="T3656" s="31">
        <f t="shared" ref="T3656:X3656" si="2506">SUM(T3626,T3649,T3652)</f>
        <v>388871</v>
      </c>
      <c r="U3656" s="31">
        <f t="shared" si="2506"/>
        <v>147940</v>
      </c>
      <c r="V3656" s="31">
        <f t="shared" si="2506"/>
        <v>128105</v>
      </c>
      <c r="W3656" s="31">
        <f t="shared" si="2506"/>
        <v>112826</v>
      </c>
      <c r="X3656" s="31">
        <f t="shared" si="2506"/>
        <v>2478610</v>
      </c>
      <c r="Y3656" s="220">
        <f t="shared" si="2487"/>
        <v>99.995965643419353</v>
      </c>
    </row>
    <row r="3657" spans="1:25" ht="15" thickBot="1">
      <c r="A3657" s="32" t="s">
        <v>0</v>
      </c>
      <c r="B3657" s="32" t="s">
        <v>0</v>
      </c>
      <c r="C3657" s="32" t="s">
        <v>0</v>
      </c>
      <c r="D3657" s="32" t="s">
        <v>0</v>
      </c>
      <c r="E3657" s="32" t="s">
        <v>0</v>
      </c>
      <c r="F3657" s="32" t="s">
        <v>0</v>
      </c>
      <c r="G3657" s="154" t="s">
        <v>0</v>
      </c>
      <c r="H3657" s="21" t="s">
        <v>170</v>
      </c>
      <c r="I3657" s="66">
        <f t="shared" si="2500"/>
        <v>66</v>
      </c>
      <c r="J3657" s="66">
        <v>66</v>
      </c>
      <c r="K3657" s="66">
        <f t="shared" si="2501"/>
        <v>0</v>
      </c>
      <c r="L3657" s="66" t="s">
        <v>0</v>
      </c>
      <c r="M3657" s="66" t="s">
        <v>0</v>
      </c>
      <c r="N3657" s="66" t="s">
        <v>0</v>
      </c>
      <c r="O3657" s="66" t="s">
        <v>0</v>
      </c>
      <c r="P3657" s="66" t="s">
        <v>0</v>
      </c>
      <c r="Q3657" s="66">
        <v>0</v>
      </c>
      <c r="R3657" s="66"/>
      <c r="S3657" s="66"/>
      <c r="T3657" s="66"/>
      <c r="U3657" s="66"/>
      <c r="V3657" s="66"/>
      <c r="W3657" s="66"/>
      <c r="X3657" s="66"/>
      <c r="Y3657" s="208">
        <v>0</v>
      </c>
    </row>
    <row r="3658" spans="1:25" ht="41.4" thickBot="1">
      <c r="A3658" s="252" t="s">
        <v>0</v>
      </c>
      <c r="B3658" s="252" t="s">
        <v>0</v>
      </c>
      <c r="C3658" s="252" t="s">
        <v>0</v>
      </c>
      <c r="D3658" s="252" t="s">
        <v>0</v>
      </c>
      <c r="E3658" s="252" t="s">
        <v>0</v>
      </c>
      <c r="F3658" s="252" t="s">
        <v>0</v>
      </c>
      <c r="G3658" s="258" t="s">
        <v>0</v>
      </c>
      <c r="H3658" s="24" t="s">
        <v>72</v>
      </c>
      <c r="I3658" s="1" t="s">
        <v>3093</v>
      </c>
      <c r="J3658" s="1" t="s">
        <v>3130</v>
      </c>
      <c r="K3658" s="1" t="s">
        <v>3</v>
      </c>
      <c r="L3658" s="1" t="s">
        <v>4</v>
      </c>
      <c r="M3658" s="1" t="s">
        <v>5</v>
      </c>
      <c r="N3658" s="1" t="s">
        <v>6</v>
      </c>
      <c r="O3658" s="1" t="s">
        <v>7</v>
      </c>
      <c r="P3658" s="1" t="s">
        <v>8</v>
      </c>
      <c r="Q3658" s="1" t="s">
        <v>3344</v>
      </c>
      <c r="R3658" s="1" t="s">
        <v>3427</v>
      </c>
      <c r="S3658" s="1" t="s">
        <v>3447</v>
      </c>
      <c r="T3658" s="1" t="s">
        <v>3448</v>
      </c>
      <c r="U3658" s="1" t="s">
        <v>3452</v>
      </c>
      <c r="V3658" s="1" t="s">
        <v>3449</v>
      </c>
      <c r="W3658" s="1" t="s">
        <v>3450</v>
      </c>
      <c r="X3658" s="1" t="s">
        <v>3451</v>
      </c>
      <c r="Y3658" s="216" t="s">
        <v>3385</v>
      </c>
    </row>
    <row r="3659" spans="1:25">
      <c r="A3659" s="253"/>
      <c r="B3659" s="253"/>
      <c r="C3659" s="253"/>
      <c r="D3659" s="253"/>
      <c r="E3659" s="253"/>
      <c r="F3659" s="253"/>
      <c r="G3659" s="259"/>
      <c r="H3659" s="33" t="s">
        <v>0</v>
      </c>
      <c r="I3659" s="45">
        <v>1</v>
      </c>
      <c r="J3659" s="45">
        <v>3</v>
      </c>
      <c r="K3659" s="45" t="s">
        <v>9</v>
      </c>
      <c r="L3659" s="45">
        <v>5</v>
      </c>
      <c r="M3659" s="45">
        <v>6</v>
      </c>
      <c r="N3659" s="45">
        <v>7</v>
      </c>
      <c r="O3659" s="45">
        <v>8</v>
      </c>
      <c r="P3659" s="45">
        <v>9</v>
      </c>
      <c r="Q3659" s="45">
        <v>1</v>
      </c>
      <c r="R3659" s="45">
        <v>2</v>
      </c>
      <c r="S3659" s="45">
        <v>3</v>
      </c>
      <c r="T3659" s="45" t="s">
        <v>3453</v>
      </c>
      <c r="U3659" s="45">
        <v>5</v>
      </c>
      <c r="V3659" s="45">
        <v>6</v>
      </c>
      <c r="W3659" s="45">
        <v>7</v>
      </c>
      <c r="X3659" s="45" t="s">
        <v>3454</v>
      </c>
      <c r="Y3659" s="276">
        <v>9</v>
      </c>
    </row>
    <row r="3660" spans="1:25">
      <c r="A3660" s="253"/>
      <c r="B3660" s="253"/>
      <c r="C3660" s="253"/>
      <c r="D3660" s="253"/>
      <c r="E3660" s="253"/>
      <c r="F3660" s="253"/>
      <c r="G3660" s="259"/>
      <c r="H3660" s="34" t="s">
        <v>108</v>
      </c>
      <c r="I3660" s="35">
        <f t="shared" si="2500"/>
        <v>2388962</v>
      </c>
      <c r="J3660" s="35">
        <f t="shared" ref="J3660:P3660" si="2507">SUM(J3656)</f>
        <v>2357662</v>
      </c>
      <c r="K3660" s="35">
        <f t="shared" si="2501"/>
        <v>31300</v>
      </c>
      <c r="L3660" s="35">
        <f t="shared" si="2507"/>
        <v>31300</v>
      </c>
      <c r="M3660" s="35">
        <f t="shared" si="2507"/>
        <v>0</v>
      </c>
      <c r="N3660" s="35">
        <f t="shared" si="2507"/>
        <v>0</v>
      </c>
      <c r="O3660" s="35">
        <f t="shared" si="2507"/>
        <v>0</v>
      </c>
      <c r="P3660" s="35">
        <f t="shared" si="2507"/>
        <v>0</v>
      </c>
      <c r="Q3660" s="35">
        <f>SUM(Q3656)</f>
        <v>2564663</v>
      </c>
      <c r="R3660" s="35">
        <f>SUM(R3656)</f>
        <v>2478710</v>
      </c>
      <c r="S3660" s="35">
        <f>SUM(S3656)</f>
        <v>2089739</v>
      </c>
      <c r="T3660" s="35">
        <f t="shared" ref="T3660:X3660" si="2508">SUM(T3656)</f>
        <v>388871</v>
      </c>
      <c r="U3660" s="35">
        <f t="shared" si="2508"/>
        <v>147940</v>
      </c>
      <c r="V3660" s="35">
        <f t="shared" si="2508"/>
        <v>128105</v>
      </c>
      <c r="W3660" s="35">
        <f t="shared" si="2508"/>
        <v>112826</v>
      </c>
      <c r="X3660" s="35">
        <f t="shared" si="2508"/>
        <v>2478610</v>
      </c>
      <c r="Y3660" s="218">
        <f t="shared" ref="Y3660:Y3661" si="2509">IF(R3660=0,0,(X3660/R3660)*100)</f>
        <v>99.995965643419353</v>
      </c>
    </row>
    <row r="3661" spans="1:25">
      <c r="A3661" s="253"/>
      <c r="B3661" s="253"/>
      <c r="C3661" s="253"/>
      <c r="D3661" s="253"/>
      <c r="E3661" s="253"/>
      <c r="F3661" s="253"/>
      <c r="G3661" s="259"/>
      <c r="H3661" s="36" t="s">
        <v>69</v>
      </c>
      <c r="I3661" s="35">
        <f t="shared" si="2500"/>
        <v>2388962</v>
      </c>
      <c r="J3661" s="35">
        <f t="shared" ref="J3661:P3661" si="2510">SUM(J3660)</f>
        <v>2357662</v>
      </c>
      <c r="K3661" s="35">
        <f t="shared" si="2501"/>
        <v>31300</v>
      </c>
      <c r="L3661" s="35">
        <f t="shared" si="2510"/>
        <v>31300</v>
      </c>
      <c r="M3661" s="35">
        <f t="shared" si="2510"/>
        <v>0</v>
      </c>
      <c r="N3661" s="35">
        <f t="shared" si="2510"/>
        <v>0</v>
      </c>
      <c r="O3661" s="35">
        <f t="shared" si="2510"/>
        <v>0</v>
      </c>
      <c r="P3661" s="35">
        <f t="shared" si="2510"/>
        <v>0</v>
      </c>
      <c r="Q3661" s="35">
        <f>SUM(Q3660)</f>
        <v>2564663</v>
      </c>
      <c r="R3661" s="35">
        <f>SUM(R3660)</f>
        <v>2478710</v>
      </c>
      <c r="S3661" s="35">
        <f>SUM(S3660)</f>
        <v>2089739</v>
      </c>
      <c r="T3661" s="35">
        <f t="shared" ref="T3661:X3661" si="2511">SUM(T3660)</f>
        <v>388871</v>
      </c>
      <c r="U3661" s="35">
        <f t="shared" si="2511"/>
        <v>147940</v>
      </c>
      <c r="V3661" s="35">
        <f t="shared" si="2511"/>
        <v>128105</v>
      </c>
      <c r="W3661" s="35">
        <f t="shared" si="2511"/>
        <v>112826</v>
      </c>
      <c r="X3661" s="35">
        <f t="shared" si="2511"/>
        <v>2478610</v>
      </c>
      <c r="Y3661" s="218">
        <f t="shared" si="2509"/>
        <v>99.995965643419353</v>
      </c>
    </row>
    <row r="3662" spans="1:25" ht="15" thickBot="1">
      <c r="A3662" s="254"/>
      <c r="B3662" s="254"/>
      <c r="C3662" s="254"/>
      <c r="D3662" s="254"/>
      <c r="E3662" s="254"/>
      <c r="F3662" s="254"/>
      <c r="G3662" s="260"/>
    </row>
    <row r="3663" spans="1:25" ht="41.4" thickBot="1">
      <c r="A3663" s="24" t="s">
        <v>123</v>
      </c>
      <c r="B3663" s="24" t="s">
        <v>124</v>
      </c>
      <c r="C3663" s="24" t="s">
        <v>125</v>
      </c>
      <c r="D3663" s="25" t="s">
        <v>0</v>
      </c>
      <c r="E3663" s="24" t="s">
        <v>126</v>
      </c>
      <c r="F3663" s="24" t="s">
        <v>127</v>
      </c>
      <c r="G3663" s="151" t="s">
        <v>128</v>
      </c>
      <c r="H3663" s="24" t="s">
        <v>1</v>
      </c>
      <c r="I3663" s="1" t="s">
        <v>3093</v>
      </c>
      <c r="J3663" s="1" t="s">
        <v>3130</v>
      </c>
      <c r="K3663" s="1" t="s">
        <v>3</v>
      </c>
      <c r="L3663" s="1" t="s">
        <v>4</v>
      </c>
      <c r="M3663" s="1" t="s">
        <v>5</v>
      </c>
      <c r="N3663" s="1" t="s">
        <v>6</v>
      </c>
      <c r="O3663" s="1" t="s">
        <v>7</v>
      </c>
      <c r="P3663" s="1" t="s">
        <v>8</v>
      </c>
      <c r="Q3663" s="1" t="s">
        <v>3344</v>
      </c>
      <c r="R3663" s="1" t="s">
        <v>3427</v>
      </c>
      <c r="S3663" s="1" t="s">
        <v>3447</v>
      </c>
      <c r="T3663" s="1" t="s">
        <v>3448</v>
      </c>
      <c r="U3663" s="1" t="s">
        <v>3452</v>
      </c>
      <c r="V3663" s="1" t="s">
        <v>3449</v>
      </c>
      <c r="W3663" s="1" t="s">
        <v>3450</v>
      </c>
      <c r="X3663" s="1" t="s">
        <v>3451</v>
      </c>
      <c r="Y3663" s="216" t="s">
        <v>3385</v>
      </c>
    </row>
    <row r="3664" spans="1:25">
      <c r="A3664" s="26" t="s">
        <v>0</v>
      </c>
      <c r="B3664" s="26" t="s">
        <v>0</v>
      </c>
      <c r="C3664" s="26" t="s">
        <v>0</v>
      </c>
      <c r="D3664" s="27" t="s">
        <v>0</v>
      </c>
      <c r="E3664" s="27" t="s">
        <v>0</v>
      </c>
      <c r="F3664" s="28" t="s">
        <v>0</v>
      </c>
      <c r="G3664" s="152" t="s">
        <v>0</v>
      </c>
      <c r="H3664" s="29" t="s">
        <v>0</v>
      </c>
      <c r="I3664" s="45">
        <v>1</v>
      </c>
      <c r="J3664" s="45">
        <v>3</v>
      </c>
      <c r="K3664" s="45" t="s">
        <v>9</v>
      </c>
      <c r="L3664" s="45">
        <v>5</v>
      </c>
      <c r="M3664" s="45">
        <v>6</v>
      </c>
      <c r="N3664" s="45">
        <v>7</v>
      </c>
      <c r="O3664" s="45">
        <v>8</v>
      </c>
      <c r="P3664" s="45">
        <v>9</v>
      </c>
      <c r="Q3664" s="45">
        <v>1</v>
      </c>
      <c r="R3664" s="45">
        <v>2</v>
      </c>
      <c r="S3664" s="45">
        <v>3</v>
      </c>
      <c r="T3664" s="45" t="s">
        <v>3453</v>
      </c>
      <c r="U3664" s="45">
        <v>5</v>
      </c>
      <c r="V3664" s="45">
        <v>6</v>
      </c>
      <c r="W3664" s="45">
        <v>7</v>
      </c>
      <c r="X3664" s="45" t="s">
        <v>3454</v>
      </c>
      <c r="Y3664" s="276">
        <v>9</v>
      </c>
    </row>
    <row r="3665" spans="1:25">
      <c r="A3665" s="133" t="s">
        <v>786</v>
      </c>
      <c r="B3665" s="133" t="s">
        <v>172</v>
      </c>
      <c r="C3665" s="109" t="s">
        <v>1395</v>
      </c>
      <c r="D3665" s="109" t="s">
        <v>1396</v>
      </c>
      <c r="E3665" s="98" t="s">
        <v>0</v>
      </c>
      <c r="F3665" s="98" t="s">
        <v>0</v>
      </c>
      <c r="G3665" s="153" t="s">
        <v>0</v>
      </c>
      <c r="H3665" s="98" t="s">
        <v>1397</v>
      </c>
      <c r="I3665" s="110"/>
      <c r="J3665" s="110"/>
      <c r="K3665" s="110"/>
      <c r="L3665" s="110" t="s">
        <v>0</v>
      </c>
      <c r="M3665" s="110" t="s">
        <v>0</v>
      </c>
      <c r="N3665" s="110" t="s">
        <v>0</v>
      </c>
      <c r="O3665" s="110" t="s">
        <v>0</v>
      </c>
      <c r="P3665" s="110" t="s">
        <v>0</v>
      </c>
      <c r="Q3665" s="110"/>
      <c r="R3665" s="110"/>
      <c r="S3665" s="110"/>
      <c r="T3665" s="110" t="s">
        <v>0</v>
      </c>
      <c r="U3665" s="110" t="s">
        <v>0</v>
      </c>
      <c r="V3665" s="110" t="s">
        <v>0</v>
      </c>
      <c r="W3665" s="110" t="s">
        <v>0</v>
      </c>
      <c r="X3665" s="110" t="s">
        <v>0</v>
      </c>
      <c r="Y3665" s="217"/>
    </row>
    <row r="3666" spans="1:25" ht="20.399999999999999">
      <c r="A3666" s="20" t="s">
        <v>0</v>
      </c>
      <c r="B3666" s="20" t="s">
        <v>0</v>
      </c>
      <c r="C3666" s="20" t="s">
        <v>0</v>
      </c>
      <c r="D3666" s="21" t="s">
        <v>0</v>
      </c>
      <c r="E3666" s="21" t="s">
        <v>0</v>
      </c>
      <c r="F3666" s="21" t="s">
        <v>0</v>
      </c>
      <c r="G3666" s="150" t="s">
        <v>0</v>
      </c>
      <c r="H3666" s="30" t="s">
        <v>33</v>
      </c>
      <c r="I3666" s="31">
        <f t="shared" si="2500"/>
        <v>2270161</v>
      </c>
      <c r="J3666" s="31">
        <f t="shared" ref="J3666:P3666" si="2512">SUM(J3667,J3675,J3677)</f>
        <v>2109061</v>
      </c>
      <c r="K3666" s="31">
        <f t="shared" si="2501"/>
        <v>161100</v>
      </c>
      <c r="L3666" s="31">
        <f t="shared" si="2512"/>
        <v>161100</v>
      </c>
      <c r="M3666" s="31">
        <f t="shared" si="2512"/>
        <v>0</v>
      </c>
      <c r="N3666" s="31">
        <f t="shared" si="2512"/>
        <v>0</v>
      </c>
      <c r="O3666" s="31">
        <f t="shared" si="2512"/>
        <v>0</v>
      </c>
      <c r="P3666" s="31">
        <f t="shared" si="2512"/>
        <v>0</v>
      </c>
      <c r="Q3666" s="31">
        <f>SUM(Q3667,Q3675,Q3677)</f>
        <v>2392680</v>
      </c>
      <c r="R3666" s="31">
        <f>SUM(R3667,R3675,R3677)</f>
        <v>2216401</v>
      </c>
      <c r="S3666" s="31">
        <f>SUM(S3667,S3675,S3677)</f>
        <v>1877108</v>
      </c>
      <c r="T3666" s="31">
        <f t="shared" ref="T3666:X3666" si="2513">SUM(T3667,T3675,T3677)</f>
        <v>339293</v>
      </c>
      <c r="U3666" s="31">
        <f t="shared" si="2513"/>
        <v>171386</v>
      </c>
      <c r="V3666" s="31">
        <f t="shared" si="2513"/>
        <v>139561</v>
      </c>
      <c r="W3666" s="31">
        <f t="shared" si="2513"/>
        <v>28346</v>
      </c>
      <c r="X3666" s="31">
        <f t="shared" si="2513"/>
        <v>2216401</v>
      </c>
      <c r="Y3666" s="220">
        <f t="shared" ref="Y3666:Y3696" si="2514">IF(R3666=0,0,(X3666/R3666)*100)</f>
        <v>100</v>
      </c>
    </row>
    <row r="3667" spans="1:25">
      <c r="A3667" s="23" t="s">
        <v>786</v>
      </c>
      <c r="B3667" s="23" t="s">
        <v>172</v>
      </c>
      <c r="C3667" s="23" t="s">
        <v>1395</v>
      </c>
      <c r="D3667" s="23" t="s">
        <v>1396</v>
      </c>
      <c r="E3667" s="21" t="s">
        <v>132</v>
      </c>
      <c r="F3667" s="21" t="s">
        <v>0</v>
      </c>
      <c r="G3667" s="150" t="s">
        <v>0</v>
      </c>
      <c r="H3667" s="21" t="s">
        <v>11</v>
      </c>
      <c r="I3667" s="66">
        <f t="shared" si="2500"/>
        <v>1869162</v>
      </c>
      <c r="J3667" s="66">
        <f t="shared" ref="J3667:P3667" si="2515">SUM(J3668,J3669)</f>
        <v>1815662</v>
      </c>
      <c r="K3667" s="66">
        <f t="shared" si="2501"/>
        <v>53500</v>
      </c>
      <c r="L3667" s="66">
        <f t="shared" si="2515"/>
        <v>53500</v>
      </c>
      <c r="M3667" s="66">
        <f t="shared" si="2515"/>
        <v>0</v>
      </c>
      <c r="N3667" s="66">
        <f t="shared" si="2515"/>
        <v>0</v>
      </c>
      <c r="O3667" s="66">
        <f t="shared" si="2515"/>
        <v>0</v>
      </c>
      <c r="P3667" s="66">
        <f t="shared" si="2515"/>
        <v>0</v>
      </c>
      <c r="Q3667" s="66">
        <f>SUM(Q3668,Q3669)</f>
        <v>1960255</v>
      </c>
      <c r="R3667" s="66">
        <f>SUM(R3668,R3669)</f>
        <v>1906755</v>
      </c>
      <c r="S3667" s="66">
        <f>SUM(S3668,S3669)</f>
        <v>1612651</v>
      </c>
      <c r="T3667" s="66">
        <f t="shared" ref="T3667:X3667" si="2516">SUM(T3668,T3669)</f>
        <v>294104</v>
      </c>
      <c r="U3667" s="66">
        <f t="shared" si="2516"/>
        <v>154000</v>
      </c>
      <c r="V3667" s="66">
        <f t="shared" si="2516"/>
        <v>124584</v>
      </c>
      <c r="W3667" s="66">
        <f t="shared" si="2516"/>
        <v>15520</v>
      </c>
      <c r="X3667" s="66">
        <f t="shared" si="2516"/>
        <v>1906755</v>
      </c>
      <c r="Y3667" s="208">
        <f t="shared" si="2514"/>
        <v>100</v>
      </c>
    </row>
    <row r="3668" spans="1:25">
      <c r="A3668" s="23" t="s">
        <v>786</v>
      </c>
      <c r="B3668" s="23" t="s">
        <v>172</v>
      </c>
      <c r="C3668" s="23" t="s">
        <v>1395</v>
      </c>
      <c r="D3668" s="23" t="s">
        <v>1396</v>
      </c>
      <c r="E3668" s="22">
        <v>6111</v>
      </c>
      <c r="F3668" s="23"/>
      <c r="G3668" s="128" t="s">
        <v>3378</v>
      </c>
      <c r="H3668" s="32" t="s">
        <v>12</v>
      </c>
      <c r="I3668" s="44">
        <f t="shared" si="2500"/>
        <v>1617242</v>
      </c>
      <c r="J3668" s="44">
        <v>1572242</v>
      </c>
      <c r="K3668" s="44">
        <f t="shared" si="2501"/>
        <v>45000</v>
      </c>
      <c r="L3668" s="44">
        <v>45000</v>
      </c>
      <c r="M3668" s="44">
        <v>0</v>
      </c>
      <c r="N3668" s="44">
        <v>0</v>
      </c>
      <c r="O3668" s="44">
        <v>0</v>
      </c>
      <c r="P3668" s="44">
        <v>0</v>
      </c>
      <c r="Q3668" s="44">
        <v>1702696</v>
      </c>
      <c r="R3668" s="44">
        <v>1657696</v>
      </c>
      <c r="S3668" s="44">
        <v>1383112</v>
      </c>
      <c r="T3668" s="44">
        <f t="shared" ref="T3668:T3695" si="2517">U3668+V3668+W3668</f>
        <v>274584</v>
      </c>
      <c r="U3668" s="44">
        <v>150000</v>
      </c>
      <c r="V3668" s="44">
        <v>124584</v>
      </c>
      <c r="W3668" s="44"/>
      <c r="X3668" s="44">
        <f t="shared" ref="X3668:X3695" si="2518">S3668+T3668</f>
        <v>1657696</v>
      </c>
      <c r="Y3668" s="209">
        <f t="shared" si="2514"/>
        <v>100</v>
      </c>
    </row>
    <row r="3669" spans="1:25">
      <c r="A3669" s="20" t="s">
        <v>786</v>
      </c>
      <c r="B3669" s="20" t="s">
        <v>172</v>
      </c>
      <c r="C3669" s="20" t="s">
        <v>1395</v>
      </c>
      <c r="D3669" s="20" t="s">
        <v>1396</v>
      </c>
      <c r="E3669" s="20" t="s">
        <v>134</v>
      </c>
      <c r="F3669" s="23" t="s">
        <v>0</v>
      </c>
      <c r="G3669" s="154" t="s">
        <v>0</v>
      </c>
      <c r="H3669" s="21" t="s">
        <v>13</v>
      </c>
      <c r="I3669" s="66">
        <f t="shared" si="2500"/>
        <v>251920</v>
      </c>
      <c r="J3669" s="66">
        <f t="shared" ref="J3669:P3669" si="2519">SUM(J3670:J3674)</f>
        <v>243420</v>
      </c>
      <c r="K3669" s="66">
        <f t="shared" si="2501"/>
        <v>8500</v>
      </c>
      <c r="L3669" s="66">
        <f t="shared" si="2519"/>
        <v>8500</v>
      </c>
      <c r="M3669" s="66">
        <f t="shared" si="2519"/>
        <v>0</v>
      </c>
      <c r="N3669" s="66">
        <f t="shared" si="2519"/>
        <v>0</v>
      </c>
      <c r="O3669" s="66">
        <f t="shared" si="2519"/>
        <v>0</v>
      </c>
      <c r="P3669" s="66">
        <f t="shared" si="2519"/>
        <v>0</v>
      </c>
      <c r="Q3669" s="66">
        <f>SUM(Q3670:Q3674)</f>
        <v>257559</v>
      </c>
      <c r="R3669" s="66">
        <f>SUM(R3670:R3674)</f>
        <v>249059</v>
      </c>
      <c r="S3669" s="66">
        <f>SUM(S3670:S3674)</f>
        <v>229539</v>
      </c>
      <c r="T3669" s="66">
        <f t="shared" ref="T3669:X3669" si="2520">SUM(T3670:T3674)</f>
        <v>19520</v>
      </c>
      <c r="U3669" s="66">
        <f t="shared" si="2520"/>
        <v>4000</v>
      </c>
      <c r="V3669" s="66">
        <f t="shared" si="2520"/>
        <v>0</v>
      </c>
      <c r="W3669" s="66">
        <f t="shared" si="2520"/>
        <v>15520</v>
      </c>
      <c r="X3669" s="66">
        <f t="shared" si="2520"/>
        <v>249059</v>
      </c>
      <c r="Y3669" s="208">
        <f t="shared" si="2514"/>
        <v>100</v>
      </c>
    </row>
    <row r="3670" spans="1:25">
      <c r="A3670" s="23" t="s">
        <v>786</v>
      </c>
      <c r="B3670" s="23" t="s">
        <v>172</v>
      </c>
      <c r="C3670" s="23" t="s">
        <v>1395</v>
      </c>
      <c r="D3670" s="23" t="s">
        <v>1396</v>
      </c>
      <c r="E3670" s="22">
        <v>6112</v>
      </c>
      <c r="F3670" s="23" t="s">
        <v>1398</v>
      </c>
      <c r="G3670" s="128" t="s">
        <v>3378</v>
      </c>
      <c r="H3670" s="32" t="s">
        <v>16</v>
      </c>
      <c r="I3670" s="44">
        <f t="shared" si="2500"/>
        <v>30000</v>
      </c>
      <c r="J3670" s="44">
        <v>30000</v>
      </c>
      <c r="K3670" s="44">
        <f t="shared" si="2501"/>
        <v>0</v>
      </c>
      <c r="L3670" s="44">
        <v>0</v>
      </c>
      <c r="M3670" s="44">
        <v>0</v>
      </c>
      <c r="N3670" s="44">
        <v>0</v>
      </c>
      <c r="O3670" s="44">
        <v>0</v>
      </c>
      <c r="P3670" s="44">
        <v>0</v>
      </c>
      <c r="Q3670" s="44">
        <v>30000</v>
      </c>
      <c r="R3670" s="44">
        <v>30000</v>
      </c>
      <c r="S3670" s="44">
        <v>30000</v>
      </c>
      <c r="T3670" s="44">
        <f t="shared" si="2517"/>
        <v>0</v>
      </c>
      <c r="U3670" s="44"/>
      <c r="V3670" s="44"/>
      <c r="W3670" s="44"/>
      <c r="X3670" s="44">
        <f t="shared" si="2518"/>
        <v>30000</v>
      </c>
      <c r="Y3670" s="209">
        <f t="shared" si="2514"/>
        <v>100</v>
      </c>
    </row>
    <row r="3671" spans="1:25">
      <c r="A3671" s="23" t="s">
        <v>786</v>
      </c>
      <c r="B3671" s="23" t="s">
        <v>172</v>
      </c>
      <c r="C3671" s="23" t="s">
        <v>1395</v>
      </c>
      <c r="D3671" s="23" t="s">
        <v>1396</v>
      </c>
      <c r="E3671" s="22">
        <v>6112</v>
      </c>
      <c r="F3671" s="23" t="s">
        <v>1399</v>
      </c>
      <c r="G3671" s="128" t="s">
        <v>3378</v>
      </c>
      <c r="H3671" s="32" t="s">
        <v>19</v>
      </c>
      <c r="I3671" s="44">
        <f t="shared" si="2500"/>
        <v>130000</v>
      </c>
      <c r="J3671" s="44">
        <v>123000</v>
      </c>
      <c r="K3671" s="44">
        <f t="shared" si="2501"/>
        <v>7000</v>
      </c>
      <c r="L3671" s="44">
        <v>7000</v>
      </c>
      <c r="M3671" s="44">
        <v>0</v>
      </c>
      <c r="N3671" s="44">
        <v>0</v>
      </c>
      <c r="O3671" s="44">
        <v>0</v>
      </c>
      <c r="P3671" s="44">
        <v>0</v>
      </c>
      <c r="Q3671" s="44">
        <v>130000</v>
      </c>
      <c r="R3671" s="44">
        <v>123000</v>
      </c>
      <c r="S3671" s="44">
        <v>123000</v>
      </c>
      <c r="T3671" s="44">
        <f t="shared" si="2517"/>
        <v>0</v>
      </c>
      <c r="U3671" s="44"/>
      <c r="V3671" s="44"/>
      <c r="W3671" s="44"/>
      <c r="X3671" s="44">
        <f t="shared" si="2518"/>
        <v>123000</v>
      </c>
      <c r="Y3671" s="209">
        <f t="shared" si="2514"/>
        <v>100</v>
      </c>
    </row>
    <row r="3672" spans="1:25">
      <c r="A3672" s="23" t="s">
        <v>786</v>
      </c>
      <c r="B3672" s="23" t="s">
        <v>172</v>
      </c>
      <c r="C3672" s="23" t="s">
        <v>1395</v>
      </c>
      <c r="D3672" s="23" t="s">
        <v>1396</v>
      </c>
      <c r="E3672" s="22">
        <v>6112</v>
      </c>
      <c r="F3672" s="23" t="s">
        <v>1400</v>
      </c>
      <c r="G3672" s="128" t="s">
        <v>3378</v>
      </c>
      <c r="H3672" s="32" t="s">
        <v>17</v>
      </c>
      <c r="I3672" s="44">
        <f t="shared" si="2500"/>
        <v>32500</v>
      </c>
      <c r="J3672" s="44">
        <v>31000</v>
      </c>
      <c r="K3672" s="44">
        <f t="shared" si="2501"/>
        <v>1500</v>
      </c>
      <c r="L3672" s="44">
        <v>1500</v>
      </c>
      <c r="M3672" s="44">
        <v>0</v>
      </c>
      <c r="N3672" s="44">
        <v>0</v>
      </c>
      <c r="O3672" s="44">
        <v>0</v>
      </c>
      <c r="P3672" s="44">
        <v>0</v>
      </c>
      <c r="Q3672" s="44">
        <v>38139</v>
      </c>
      <c r="R3672" s="44">
        <v>36639</v>
      </c>
      <c r="S3672" s="44">
        <v>36639</v>
      </c>
      <c r="T3672" s="44">
        <f t="shared" si="2517"/>
        <v>0</v>
      </c>
      <c r="U3672" s="44"/>
      <c r="V3672" s="44"/>
      <c r="W3672" s="44"/>
      <c r="X3672" s="44">
        <f t="shared" si="2518"/>
        <v>36639</v>
      </c>
      <c r="Y3672" s="209">
        <f t="shared" si="2514"/>
        <v>100</v>
      </c>
    </row>
    <row r="3673" spans="1:25">
      <c r="A3673" s="23" t="s">
        <v>786</v>
      </c>
      <c r="B3673" s="23" t="s">
        <v>172</v>
      </c>
      <c r="C3673" s="23" t="s">
        <v>1395</v>
      </c>
      <c r="D3673" s="23" t="s">
        <v>1396</v>
      </c>
      <c r="E3673" s="22">
        <v>6112</v>
      </c>
      <c r="F3673" s="23" t="s">
        <v>1401</v>
      </c>
      <c r="G3673" s="128" t="s">
        <v>3378</v>
      </c>
      <c r="H3673" s="32" t="s">
        <v>15</v>
      </c>
      <c r="I3673" s="44">
        <f t="shared" si="2500"/>
        <v>44720</v>
      </c>
      <c r="J3673" s="44">
        <v>44720</v>
      </c>
      <c r="K3673" s="44">
        <f t="shared" si="2501"/>
        <v>0</v>
      </c>
      <c r="L3673" s="44">
        <v>0</v>
      </c>
      <c r="M3673" s="44">
        <v>0</v>
      </c>
      <c r="N3673" s="44">
        <v>0</v>
      </c>
      <c r="O3673" s="44">
        <v>0</v>
      </c>
      <c r="P3673" s="44">
        <v>0</v>
      </c>
      <c r="Q3673" s="44">
        <v>44720</v>
      </c>
      <c r="R3673" s="44">
        <v>44720</v>
      </c>
      <c r="S3673" s="44">
        <v>29200</v>
      </c>
      <c r="T3673" s="44">
        <f t="shared" si="2517"/>
        <v>15520</v>
      </c>
      <c r="U3673" s="44"/>
      <c r="V3673" s="44"/>
      <c r="W3673" s="44">
        <v>15520</v>
      </c>
      <c r="X3673" s="44">
        <f t="shared" si="2518"/>
        <v>44720</v>
      </c>
      <c r="Y3673" s="209">
        <f t="shared" si="2514"/>
        <v>100</v>
      </c>
    </row>
    <row r="3674" spans="1:25">
      <c r="A3674" s="23" t="s">
        <v>786</v>
      </c>
      <c r="B3674" s="23" t="s">
        <v>172</v>
      </c>
      <c r="C3674" s="23" t="s">
        <v>1395</v>
      </c>
      <c r="D3674" s="23" t="s">
        <v>1396</v>
      </c>
      <c r="E3674" s="22">
        <v>6112</v>
      </c>
      <c r="F3674" s="23" t="s">
        <v>1402</v>
      </c>
      <c r="G3674" s="128" t="s">
        <v>3378</v>
      </c>
      <c r="H3674" s="32" t="s">
        <v>18</v>
      </c>
      <c r="I3674" s="44">
        <f t="shared" si="2500"/>
        <v>14700</v>
      </c>
      <c r="J3674" s="44">
        <v>14700</v>
      </c>
      <c r="K3674" s="44">
        <f t="shared" si="2501"/>
        <v>0</v>
      </c>
      <c r="L3674" s="44">
        <v>0</v>
      </c>
      <c r="M3674" s="44">
        <v>0</v>
      </c>
      <c r="N3674" s="44">
        <v>0</v>
      </c>
      <c r="O3674" s="44">
        <v>0</v>
      </c>
      <c r="P3674" s="44">
        <v>0</v>
      </c>
      <c r="Q3674" s="44">
        <v>14700</v>
      </c>
      <c r="R3674" s="44">
        <v>14700</v>
      </c>
      <c r="S3674" s="44">
        <v>10700</v>
      </c>
      <c r="T3674" s="44">
        <f t="shared" si="2517"/>
        <v>4000</v>
      </c>
      <c r="U3674" s="44">
        <v>4000</v>
      </c>
      <c r="V3674" s="44"/>
      <c r="W3674" s="44"/>
      <c r="X3674" s="44">
        <f t="shared" si="2518"/>
        <v>14700</v>
      </c>
      <c r="Y3674" s="209">
        <f t="shared" si="2514"/>
        <v>100</v>
      </c>
    </row>
    <row r="3675" spans="1:25">
      <c r="A3675" s="23" t="s">
        <v>786</v>
      </c>
      <c r="B3675" s="23" t="s">
        <v>172</v>
      </c>
      <c r="C3675" s="23" t="s">
        <v>1395</v>
      </c>
      <c r="D3675" s="23" t="s">
        <v>1396</v>
      </c>
      <c r="E3675" s="21" t="s">
        <v>139</v>
      </c>
      <c r="F3675" s="21" t="s">
        <v>0</v>
      </c>
      <c r="G3675" s="150" t="s">
        <v>0</v>
      </c>
      <c r="H3675" s="21" t="s">
        <v>21</v>
      </c>
      <c r="I3675" s="66">
        <f t="shared" si="2500"/>
        <v>169799</v>
      </c>
      <c r="J3675" s="66">
        <f t="shared" ref="J3675:X3675" si="2521">SUM(J3676)</f>
        <v>164799</v>
      </c>
      <c r="K3675" s="66">
        <f t="shared" si="2501"/>
        <v>5000</v>
      </c>
      <c r="L3675" s="66">
        <f t="shared" si="2521"/>
        <v>5000</v>
      </c>
      <c r="M3675" s="66">
        <f t="shared" si="2521"/>
        <v>0</v>
      </c>
      <c r="N3675" s="66">
        <f t="shared" si="2521"/>
        <v>0</v>
      </c>
      <c r="O3675" s="66">
        <f t="shared" si="2521"/>
        <v>0</v>
      </c>
      <c r="P3675" s="66">
        <f t="shared" si="2521"/>
        <v>0</v>
      </c>
      <c r="Q3675" s="66">
        <f t="shared" si="2521"/>
        <v>178772</v>
      </c>
      <c r="R3675" s="66">
        <f t="shared" si="2521"/>
        <v>173772</v>
      </c>
      <c r="S3675" s="66">
        <f t="shared" si="2521"/>
        <v>145666</v>
      </c>
      <c r="T3675" s="66">
        <f t="shared" si="2521"/>
        <v>28106</v>
      </c>
      <c r="U3675" s="66">
        <f t="shared" si="2521"/>
        <v>10000</v>
      </c>
      <c r="V3675" s="66">
        <f t="shared" si="2521"/>
        <v>10000</v>
      </c>
      <c r="W3675" s="66">
        <f t="shared" si="2521"/>
        <v>8106</v>
      </c>
      <c r="X3675" s="66">
        <f t="shared" si="2521"/>
        <v>173772</v>
      </c>
      <c r="Y3675" s="208">
        <f t="shared" si="2514"/>
        <v>100</v>
      </c>
    </row>
    <row r="3676" spans="1:25">
      <c r="A3676" s="23" t="s">
        <v>786</v>
      </c>
      <c r="B3676" s="23" t="s">
        <v>172</v>
      </c>
      <c r="C3676" s="23" t="s">
        <v>1395</v>
      </c>
      <c r="D3676" s="23" t="s">
        <v>1396</v>
      </c>
      <c r="E3676" s="22">
        <v>6121</v>
      </c>
      <c r="F3676" s="23"/>
      <c r="G3676" s="128" t="s">
        <v>3378</v>
      </c>
      <c r="H3676" s="32" t="s">
        <v>22</v>
      </c>
      <c r="I3676" s="44">
        <f t="shared" si="2500"/>
        <v>169799</v>
      </c>
      <c r="J3676" s="44">
        <v>164799</v>
      </c>
      <c r="K3676" s="44">
        <f t="shared" si="2501"/>
        <v>5000</v>
      </c>
      <c r="L3676" s="44">
        <v>5000</v>
      </c>
      <c r="M3676" s="44">
        <v>0</v>
      </c>
      <c r="N3676" s="44">
        <v>0</v>
      </c>
      <c r="O3676" s="44">
        <v>0</v>
      </c>
      <c r="P3676" s="44">
        <v>0</v>
      </c>
      <c r="Q3676" s="44">
        <v>178772</v>
      </c>
      <c r="R3676" s="44">
        <v>173772</v>
      </c>
      <c r="S3676" s="44">
        <v>145666</v>
      </c>
      <c r="T3676" s="44">
        <f t="shared" si="2517"/>
        <v>28106</v>
      </c>
      <c r="U3676" s="44">
        <v>10000</v>
      </c>
      <c r="V3676" s="44">
        <v>10000</v>
      </c>
      <c r="W3676" s="44">
        <v>8106</v>
      </c>
      <c r="X3676" s="44">
        <f t="shared" si="2518"/>
        <v>173772</v>
      </c>
      <c r="Y3676" s="209">
        <f t="shared" si="2514"/>
        <v>100</v>
      </c>
    </row>
    <row r="3677" spans="1:25">
      <c r="A3677" s="23" t="s">
        <v>786</v>
      </c>
      <c r="B3677" s="23" t="s">
        <v>172</v>
      </c>
      <c r="C3677" s="23" t="s">
        <v>1395</v>
      </c>
      <c r="D3677" s="23" t="s">
        <v>1396</v>
      </c>
      <c r="E3677" s="21" t="s">
        <v>141</v>
      </c>
      <c r="F3677" s="21" t="s">
        <v>0</v>
      </c>
      <c r="G3677" s="150" t="s">
        <v>0</v>
      </c>
      <c r="H3677" s="21" t="s">
        <v>23</v>
      </c>
      <c r="I3677" s="66">
        <f t="shared" si="2500"/>
        <v>231200</v>
      </c>
      <c r="J3677" s="66">
        <f t="shared" ref="J3677:P3677" si="2522">SUM(J3678:J3685)</f>
        <v>128600</v>
      </c>
      <c r="K3677" s="66">
        <f t="shared" si="2501"/>
        <v>102600</v>
      </c>
      <c r="L3677" s="66">
        <f t="shared" si="2522"/>
        <v>102600</v>
      </c>
      <c r="M3677" s="66">
        <f t="shared" si="2522"/>
        <v>0</v>
      </c>
      <c r="N3677" s="66">
        <f t="shared" si="2522"/>
        <v>0</v>
      </c>
      <c r="O3677" s="66">
        <f t="shared" si="2522"/>
        <v>0</v>
      </c>
      <c r="P3677" s="66">
        <f t="shared" si="2522"/>
        <v>0</v>
      </c>
      <c r="Q3677" s="66">
        <f>SUM(Q3678:Q3685)</f>
        <v>253653</v>
      </c>
      <c r="R3677" s="66">
        <f>SUM(R3678:R3685)</f>
        <v>135874</v>
      </c>
      <c r="S3677" s="66">
        <f>SUM(S3678:S3685)</f>
        <v>118791</v>
      </c>
      <c r="T3677" s="66">
        <f t="shared" ref="T3677:X3677" si="2523">SUM(T3678:T3685)</f>
        <v>17083</v>
      </c>
      <c r="U3677" s="66">
        <f t="shared" si="2523"/>
        <v>7386</v>
      </c>
      <c r="V3677" s="66">
        <f t="shared" si="2523"/>
        <v>4977</v>
      </c>
      <c r="W3677" s="66">
        <f t="shared" si="2523"/>
        <v>4720</v>
      </c>
      <c r="X3677" s="66">
        <f t="shared" si="2523"/>
        <v>135874</v>
      </c>
      <c r="Y3677" s="208">
        <f t="shared" si="2514"/>
        <v>100</v>
      </c>
    </row>
    <row r="3678" spans="1:25">
      <c r="A3678" s="23" t="s">
        <v>786</v>
      </c>
      <c r="B3678" s="23" t="s">
        <v>172</v>
      </c>
      <c r="C3678" s="23" t="s">
        <v>1395</v>
      </c>
      <c r="D3678" s="23" t="s">
        <v>1396</v>
      </c>
      <c r="E3678" s="22">
        <v>6131</v>
      </c>
      <c r="F3678" s="23"/>
      <c r="G3678" s="128" t="s">
        <v>3378</v>
      </c>
      <c r="H3678" s="32" t="s">
        <v>24</v>
      </c>
      <c r="I3678" s="44">
        <f t="shared" si="2500"/>
        <v>1000</v>
      </c>
      <c r="J3678" s="44">
        <v>400</v>
      </c>
      <c r="K3678" s="44">
        <f t="shared" si="2501"/>
        <v>600</v>
      </c>
      <c r="L3678" s="44">
        <v>600</v>
      </c>
      <c r="M3678" s="44">
        <v>0</v>
      </c>
      <c r="N3678" s="44">
        <v>0</v>
      </c>
      <c r="O3678" s="44">
        <v>0</v>
      </c>
      <c r="P3678" s="44">
        <v>0</v>
      </c>
      <c r="Q3678" s="44">
        <v>1000</v>
      </c>
      <c r="R3678" s="44">
        <v>400</v>
      </c>
      <c r="S3678" s="44">
        <v>400</v>
      </c>
      <c r="T3678" s="44">
        <f t="shared" si="2517"/>
        <v>0</v>
      </c>
      <c r="U3678" s="44"/>
      <c r="V3678" s="44"/>
      <c r="W3678" s="44"/>
      <c r="X3678" s="44">
        <f t="shared" si="2518"/>
        <v>400</v>
      </c>
      <c r="Y3678" s="209">
        <f t="shared" si="2514"/>
        <v>100</v>
      </c>
    </row>
    <row r="3679" spans="1:25">
      <c r="A3679" s="23" t="s">
        <v>786</v>
      </c>
      <c r="B3679" s="23" t="s">
        <v>172</v>
      </c>
      <c r="C3679" s="23" t="s">
        <v>1395</v>
      </c>
      <c r="D3679" s="23" t="s">
        <v>1396</v>
      </c>
      <c r="E3679" s="22">
        <v>6132</v>
      </c>
      <c r="F3679" s="23"/>
      <c r="G3679" s="128" t="s">
        <v>3378</v>
      </c>
      <c r="H3679" s="32" t="s">
        <v>25</v>
      </c>
      <c r="I3679" s="44">
        <f t="shared" si="2500"/>
        <v>51000</v>
      </c>
      <c r="J3679" s="44">
        <v>51000</v>
      </c>
      <c r="K3679" s="44">
        <f t="shared" si="2501"/>
        <v>0</v>
      </c>
      <c r="L3679" s="44">
        <v>0</v>
      </c>
      <c r="M3679" s="44">
        <v>0</v>
      </c>
      <c r="N3679" s="44">
        <v>0</v>
      </c>
      <c r="O3679" s="44">
        <v>0</v>
      </c>
      <c r="P3679" s="44">
        <v>0</v>
      </c>
      <c r="Q3679" s="44">
        <v>51000</v>
      </c>
      <c r="R3679" s="44">
        <v>51000</v>
      </c>
      <c r="S3679" s="44">
        <v>49000</v>
      </c>
      <c r="T3679" s="44">
        <f t="shared" si="2517"/>
        <v>2000</v>
      </c>
      <c r="U3679" s="44">
        <v>2000</v>
      </c>
      <c r="V3679" s="44"/>
      <c r="W3679" s="44"/>
      <c r="X3679" s="44">
        <f t="shared" si="2518"/>
        <v>51000</v>
      </c>
      <c r="Y3679" s="209">
        <f t="shared" si="2514"/>
        <v>100</v>
      </c>
    </row>
    <row r="3680" spans="1:25">
      <c r="A3680" s="23" t="s">
        <v>786</v>
      </c>
      <c r="B3680" s="23" t="s">
        <v>172</v>
      </c>
      <c r="C3680" s="23" t="s">
        <v>1395</v>
      </c>
      <c r="D3680" s="23" t="s">
        <v>1396</v>
      </c>
      <c r="E3680" s="22">
        <v>6133</v>
      </c>
      <c r="F3680" s="23"/>
      <c r="G3680" s="128" t="s">
        <v>3378</v>
      </c>
      <c r="H3680" s="32" t="s">
        <v>26</v>
      </c>
      <c r="I3680" s="44">
        <f t="shared" si="2500"/>
        <v>12000</v>
      </c>
      <c r="J3680" s="44">
        <v>12000</v>
      </c>
      <c r="K3680" s="44">
        <f t="shared" si="2501"/>
        <v>0</v>
      </c>
      <c r="L3680" s="44">
        <v>0</v>
      </c>
      <c r="M3680" s="44">
        <v>0</v>
      </c>
      <c r="N3680" s="44">
        <v>0</v>
      </c>
      <c r="O3680" s="44">
        <v>0</v>
      </c>
      <c r="P3680" s="44">
        <v>0</v>
      </c>
      <c r="Q3680" s="44">
        <v>12000</v>
      </c>
      <c r="R3680" s="44">
        <v>12000</v>
      </c>
      <c r="S3680" s="44">
        <v>9000</v>
      </c>
      <c r="T3680" s="44">
        <f t="shared" si="2517"/>
        <v>3000</v>
      </c>
      <c r="U3680" s="44">
        <v>1000</v>
      </c>
      <c r="V3680" s="44">
        <v>1000</v>
      </c>
      <c r="W3680" s="44">
        <v>1000</v>
      </c>
      <c r="X3680" s="44">
        <f t="shared" si="2518"/>
        <v>12000</v>
      </c>
      <c r="Y3680" s="209">
        <f t="shared" si="2514"/>
        <v>100</v>
      </c>
    </row>
    <row r="3681" spans="1:25">
      <c r="A3681" s="23" t="s">
        <v>786</v>
      </c>
      <c r="B3681" s="23" t="s">
        <v>172</v>
      </c>
      <c r="C3681" s="23" t="s">
        <v>1395</v>
      </c>
      <c r="D3681" s="23" t="s">
        <v>1396</v>
      </c>
      <c r="E3681" s="22">
        <v>6134</v>
      </c>
      <c r="F3681" s="23"/>
      <c r="G3681" s="128" t="s">
        <v>3378</v>
      </c>
      <c r="H3681" s="32" t="s">
        <v>27</v>
      </c>
      <c r="I3681" s="44">
        <f t="shared" si="2500"/>
        <v>103000</v>
      </c>
      <c r="J3681" s="44">
        <v>8000</v>
      </c>
      <c r="K3681" s="44">
        <f t="shared" si="2501"/>
        <v>95000</v>
      </c>
      <c r="L3681" s="44">
        <v>95000</v>
      </c>
      <c r="M3681" s="44">
        <v>0</v>
      </c>
      <c r="N3681" s="44">
        <v>0</v>
      </c>
      <c r="O3681" s="44">
        <v>0</v>
      </c>
      <c r="P3681" s="44">
        <v>0</v>
      </c>
      <c r="Q3681" s="44">
        <v>105179</v>
      </c>
      <c r="R3681" s="44">
        <v>8000</v>
      </c>
      <c r="S3681" s="44">
        <v>6030</v>
      </c>
      <c r="T3681" s="44">
        <f t="shared" si="2517"/>
        <v>1970</v>
      </c>
      <c r="U3681" s="44">
        <v>650</v>
      </c>
      <c r="V3681" s="44">
        <v>650</v>
      </c>
      <c r="W3681" s="44">
        <v>670</v>
      </c>
      <c r="X3681" s="44">
        <f t="shared" si="2518"/>
        <v>8000</v>
      </c>
      <c r="Y3681" s="209">
        <f t="shared" si="2514"/>
        <v>100</v>
      </c>
    </row>
    <row r="3682" spans="1:25">
      <c r="A3682" s="23" t="s">
        <v>786</v>
      </c>
      <c r="B3682" s="23" t="s">
        <v>172</v>
      </c>
      <c r="C3682" s="23" t="s">
        <v>1395</v>
      </c>
      <c r="D3682" s="23" t="s">
        <v>1396</v>
      </c>
      <c r="E3682" s="22">
        <v>6135</v>
      </c>
      <c r="F3682" s="23"/>
      <c r="G3682" s="128" t="s">
        <v>3378</v>
      </c>
      <c r="H3682" s="32" t="s">
        <v>28</v>
      </c>
      <c r="I3682" s="44">
        <f t="shared" si="2500"/>
        <v>2000</v>
      </c>
      <c r="J3682" s="44">
        <v>1000</v>
      </c>
      <c r="K3682" s="44">
        <f t="shared" si="2501"/>
        <v>1000</v>
      </c>
      <c r="L3682" s="44">
        <v>1000</v>
      </c>
      <c r="M3682" s="44">
        <v>0</v>
      </c>
      <c r="N3682" s="44">
        <v>0</v>
      </c>
      <c r="O3682" s="44">
        <v>0</v>
      </c>
      <c r="P3682" s="44">
        <v>0</v>
      </c>
      <c r="Q3682" s="44">
        <v>2000</v>
      </c>
      <c r="R3682" s="44">
        <v>1000</v>
      </c>
      <c r="S3682" s="44">
        <v>1000</v>
      </c>
      <c r="T3682" s="44">
        <f t="shared" si="2517"/>
        <v>0</v>
      </c>
      <c r="U3682" s="44"/>
      <c r="V3682" s="44"/>
      <c r="W3682" s="44"/>
      <c r="X3682" s="44">
        <f t="shared" si="2518"/>
        <v>1000</v>
      </c>
      <c r="Y3682" s="209">
        <f t="shared" si="2514"/>
        <v>100</v>
      </c>
    </row>
    <row r="3683" spans="1:25">
      <c r="A3683" s="23" t="s">
        <v>786</v>
      </c>
      <c r="B3683" s="23" t="s">
        <v>172</v>
      </c>
      <c r="C3683" s="23" t="s">
        <v>1395</v>
      </c>
      <c r="D3683" s="23" t="s">
        <v>1396</v>
      </c>
      <c r="E3683" s="22">
        <v>6137</v>
      </c>
      <c r="F3683" s="23"/>
      <c r="G3683" s="128" t="s">
        <v>3378</v>
      </c>
      <c r="H3683" s="32" t="s">
        <v>30</v>
      </c>
      <c r="I3683" s="44">
        <f t="shared" si="2500"/>
        <v>14000</v>
      </c>
      <c r="J3683" s="44">
        <v>11000</v>
      </c>
      <c r="K3683" s="44">
        <f t="shared" si="2501"/>
        <v>3000</v>
      </c>
      <c r="L3683" s="44">
        <v>3000</v>
      </c>
      <c r="M3683" s="44">
        <v>0</v>
      </c>
      <c r="N3683" s="44">
        <v>0</v>
      </c>
      <c r="O3683" s="44">
        <v>0</v>
      </c>
      <c r="P3683" s="44">
        <v>0</v>
      </c>
      <c r="Q3683" s="44">
        <v>27000</v>
      </c>
      <c r="R3683" s="44">
        <v>11000</v>
      </c>
      <c r="S3683" s="44">
        <v>8280</v>
      </c>
      <c r="T3683" s="44">
        <f t="shared" si="2517"/>
        <v>2720</v>
      </c>
      <c r="U3683" s="44">
        <v>920</v>
      </c>
      <c r="V3683" s="44">
        <v>900</v>
      </c>
      <c r="W3683" s="44">
        <v>900</v>
      </c>
      <c r="X3683" s="44">
        <f t="shared" si="2518"/>
        <v>11000</v>
      </c>
      <c r="Y3683" s="209">
        <f t="shared" si="2514"/>
        <v>100</v>
      </c>
    </row>
    <row r="3684" spans="1:25">
      <c r="A3684" s="23" t="s">
        <v>786</v>
      </c>
      <c r="B3684" s="23" t="s">
        <v>172</v>
      </c>
      <c r="C3684" s="23" t="s">
        <v>1395</v>
      </c>
      <c r="D3684" s="23" t="s">
        <v>1396</v>
      </c>
      <c r="E3684" s="22">
        <v>6138</v>
      </c>
      <c r="F3684" s="23"/>
      <c r="G3684" s="128" t="s">
        <v>3378</v>
      </c>
      <c r="H3684" s="32" t="s">
        <v>31</v>
      </c>
      <c r="I3684" s="44">
        <f t="shared" si="2500"/>
        <v>0</v>
      </c>
      <c r="J3684" s="44">
        <v>0</v>
      </c>
      <c r="K3684" s="44">
        <f t="shared" si="2501"/>
        <v>0</v>
      </c>
      <c r="L3684" s="44">
        <v>0</v>
      </c>
      <c r="M3684" s="44">
        <v>0</v>
      </c>
      <c r="N3684" s="44">
        <v>0</v>
      </c>
      <c r="O3684" s="44">
        <v>0</v>
      </c>
      <c r="P3684" s="44">
        <v>0</v>
      </c>
      <c r="Q3684" s="44">
        <v>0</v>
      </c>
      <c r="R3684" s="44">
        <v>0</v>
      </c>
      <c r="S3684" s="44">
        <v>0</v>
      </c>
      <c r="T3684" s="44">
        <f t="shared" si="2517"/>
        <v>0</v>
      </c>
      <c r="U3684" s="44"/>
      <c r="V3684" s="44"/>
      <c r="W3684" s="44"/>
      <c r="X3684" s="44">
        <f t="shared" si="2518"/>
        <v>0</v>
      </c>
      <c r="Y3684" s="209">
        <f t="shared" si="2514"/>
        <v>0</v>
      </c>
    </row>
    <row r="3685" spans="1:25">
      <c r="A3685" s="20" t="s">
        <v>786</v>
      </c>
      <c r="B3685" s="20" t="s">
        <v>172</v>
      </c>
      <c r="C3685" s="20" t="s">
        <v>1395</v>
      </c>
      <c r="D3685" s="20" t="s">
        <v>1396</v>
      </c>
      <c r="E3685" s="20" t="s">
        <v>144</v>
      </c>
      <c r="F3685" s="23" t="s">
        <v>0</v>
      </c>
      <c r="G3685" s="154" t="s">
        <v>0</v>
      </c>
      <c r="H3685" s="21" t="s">
        <v>32</v>
      </c>
      <c r="I3685" s="66">
        <f t="shared" si="2500"/>
        <v>48200</v>
      </c>
      <c r="J3685" s="66">
        <f t="shared" ref="J3685:P3685" si="2524">SUM(J3686:J3688)</f>
        <v>45200</v>
      </c>
      <c r="K3685" s="66">
        <f t="shared" si="2501"/>
        <v>3000</v>
      </c>
      <c r="L3685" s="66">
        <f t="shared" si="2524"/>
        <v>3000</v>
      </c>
      <c r="M3685" s="66">
        <f t="shared" si="2524"/>
        <v>0</v>
      </c>
      <c r="N3685" s="66">
        <f t="shared" si="2524"/>
        <v>0</v>
      </c>
      <c r="O3685" s="66">
        <f t="shared" si="2524"/>
        <v>0</v>
      </c>
      <c r="P3685" s="66">
        <f t="shared" si="2524"/>
        <v>0</v>
      </c>
      <c r="Q3685" s="66">
        <f>SUM(Q3686:Q3688)</f>
        <v>55474</v>
      </c>
      <c r="R3685" s="66">
        <f>SUM(R3686:R3688)</f>
        <v>52474</v>
      </c>
      <c r="S3685" s="66">
        <f>SUM(S3686:S3688)</f>
        <v>45081</v>
      </c>
      <c r="T3685" s="66">
        <f t="shared" ref="T3685:X3685" si="2525">SUM(T3686:T3688)</f>
        <v>7393</v>
      </c>
      <c r="U3685" s="66">
        <f t="shared" si="2525"/>
        <v>2816</v>
      </c>
      <c r="V3685" s="66">
        <f t="shared" si="2525"/>
        <v>2427</v>
      </c>
      <c r="W3685" s="66">
        <f t="shared" si="2525"/>
        <v>2150</v>
      </c>
      <c r="X3685" s="66">
        <f t="shared" si="2525"/>
        <v>52474</v>
      </c>
      <c r="Y3685" s="208">
        <f t="shared" si="2514"/>
        <v>100</v>
      </c>
    </row>
    <row r="3686" spans="1:25">
      <c r="A3686" s="23" t="s">
        <v>786</v>
      </c>
      <c r="B3686" s="23" t="s">
        <v>172</v>
      </c>
      <c r="C3686" s="23" t="s">
        <v>1395</v>
      </c>
      <c r="D3686" s="23" t="s">
        <v>1396</v>
      </c>
      <c r="E3686" s="22">
        <v>6139</v>
      </c>
      <c r="F3686" s="23"/>
      <c r="G3686" s="128" t="s">
        <v>3378</v>
      </c>
      <c r="H3686" s="32" t="s">
        <v>32</v>
      </c>
      <c r="I3686" s="44">
        <f t="shared" si="2500"/>
        <v>28000</v>
      </c>
      <c r="J3686" s="44">
        <v>25000</v>
      </c>
      <c r="K3686" s="44">
        <f t="shared" si="2501"/>
        <v>3000</v>
      </c>
      <c r="L3686" s="44">
        <v>3000</v>
      </c>
      <c r="M3686" s="44">
        <v>0</v>
      </c>
      <c r="N3686" s="44">
        <v>0</v>
      </c>
      <c r="O3686" s="44">
        <v>0</v>
      </c>
      <c r="P3686" s="44">
        <v>0</v>
      </c>
      <c r="Q3686" s="44">
        <v>35000</v>
      </c>
      <c r="R3686" s="44">
        <v>32000</v>
      </c>
      <c r="S3686" s="44">
        <v>25200</v>
      </c>
      <c r="T3686" s="44">
        <f t="shared" si="2517"/>
        <v>6800</v>
      </c>
      <c r="U3686" s="44">
        <v>2500</v>
      </c>
      <c r="V3686" s="44">
        <v>2150</v>
      </c>
      <c r="W3686" s="44">
        <v>2150</v>
      </c>
      <c r="X3686" s="44">
        <f t="shared" si="2518"/>
        <v>32000</v>
      </c>
      <c r="Y3686" s="209">
        <f t="shared" si="2514"/>
        <v>100</v>
      </c>
    </row>
    <row r="3687" spans="1:25">
      <c r="A3687" s="23" t="s">
        <v>786</v>
      </c>
      <c r="B3687" s="23" t="s">
        <v>172</v>
      </c>
      <c r="C3687" s="23" t="s">
        <v>1395</v>
      </c>
      <c r="D3687" s="23" t="s">
        <v>1396</v>
      </c>
      <c r="E3687" s="22">
        <v>6139</v>
      </c>
      <c r="F3687" s="23" t="s">
        <v>1403</v>
      </c>
      <c r="G3687" s="128" t="s">
        <v>3378</v>
      </c>
      <c r="H3687" s="32" t="s">
        <v>152</v>
      </c>
      <c r="I3687" s="44">
        <f t="shared" si="2500"/>
        <v>4900</v>
      </c>
      <c r="J3687" s="44">
        <v>4900</v>
      </c>
      <c r="K3687" s="44">
        <f t="shared" si="2501"/>
        <v>0</v>
      </c>
      <c r="L3687" s="44">
        <v>0</v>
      </c>
      <c r="M3687" s="44">
        <v>0</v>
      </c>
      <c r="N3687" s="44">
        <v>0</v>
      </c>
      <c r="O3687" s="44">
        <v>0</v>
      </c>
      <c r="P3687" s="44">
        <v>0</v>
      </c>
      <c r="Q3687" s="44">
        <v>5174</v>
      </c>
      <c r="R3687" s="44">
        <v>5174</v>
      </c>
      <c r="S3687" s="44">
        <v>4581</v>
      </c>
      <c r="T3687" s="44">
        <f t="shared" si="2517"/>
        <v>593</v>
      </c>
      <c r="U3687" s="44">
        <v>316</v>
      </c>
      <c r="V3687" s="44">
        <v>277</v>
      </c>
      <c r="W3687" s="44"/>
      <c r="X3687" s="44">
        <f t="shared" si="2518"/>
        <v>5174</v>
      </c>
      <c r="Y3687" s="209">
        <f t="shared" si="2514"/>
        <v>100</v>
      </c>
    </row>
    <row r="3688" spans="1:25">
      <c r="A3688" s="23" t="s">
        <v>786</v>
      </c>
      <c r="B3688" s="23" t="s">
        <v>172</v>
      </c>
      <c r="C3688" s="23" t="s">
        <v>1395</v>
      </c>
      <c r="D3688" s="23" t="s">
        <v>1396</v>
      </c>
      <c r="E3688" s="22">
        <v>6139</v>
      </c>
      <c r="F3688" s="23" t="s">
        <v>1404</v>
      </c>
      <c r="G3688" s="128" t="s">
        <v>3378</v>
      </c>
      <c r="H3688" s="32" t="s">
        <v>158</v>
      </c>
      <c r="I3688" s="44">
        <f t="shared" si="2500"/>
        <v>15300</v>
      </c>
      <c r="J3688" s="44">
        <v>15300</v>
      </c>
      <c r="K3688" s="44">
        <f t="shared" si="2501"/>
        <v>0</v>
      </c>
      <c r="L3688" s="44">
        <v>0</v>
      </c>
      <c r="M3688" s="44">
        <v>0</v>
      </c>
      <c r="N3688" s="44">
        <v>0</v>
      </c>
      <c r="O3688" s="44">
        <v>0</v>
      </c>
      <c r="P3688" s="44">
        <v>0</v>
      </c>
      <c r="Q3688" s="44">
        <v>15300</v>
      </c>
      <c r="R3688" s="44">
        <v>15300</v>
      </c>
      <c r="S3688" s="44">
        <v>15300</v>
      </c>
      <c r="T3688" s="44">
        <f t="shared" si="2517"/>
        <v>0</v>
      </c>
      <c r="U3688" s="44"/>
      <c r="V3688" s="44"/>
      <c r="W3688" s="44"/>
      <c r="X3688" s="44">
        <f t="shared" si="2518"/>
        <v>15300</v>
      </c>
      <c r="Y3688" s="209">
        <f t="shared" si="2514"/>
        <v>100</v>
      </c>
    </row>
    <row r="3689" spans="1:25" ht="20.399999999999999">
      <c r="A3689" s="20" t="s">
        <v>0</v>
      </c>
      <c r="B3689" s="20" t="s">
        <v>0</v>
      </c>
      <c r="C3689" s="20" t="s">
        <v>0</v>
      </c>
      <c r="D3689" s="21" t="s">
        <v>0</v>
      </c>
      <c r="E3689" s="21" t="s">
        <v>0</v>
      </c>
      <c r="F3689" s="21" t="s">
        <v>0</v>
      </c>
      <c r="G3689" s="150" t="s">
        <v>0</v>
      </c>
      <c r="H3689" s="30" t="s">
        <v>42</v>
      </c>
      <c r="I3689" s="31">
        <f t="shared" si="2500"/>
        <v>100</v>
      </c>
      <c r="J3689" s="31">
        <f t="shared" ref="J3689:X3690" si="2526">SUM(J3690)</f>
        <v>100</v>
      </c>
      <c r="K3689" s="31">
        <f t="shared" si="2501"/>
        <v>0</v>
      </c>
      <c r="L3689" s="31">
        <f t="shared" si="2526"/>
        <v>0</v>
      </c>
      <c r="M3689" s="31">
        <f t="shared" si="2526"/>
        <v>0</v>
      </c>
      <c r="N3689" s="31">
        <f t="shared" si="2526"/>
        <v>0</v>
      </c>
      <c r="O3689" s="31">
        <f t="shared" si="2526"/>
        <v>0</v>
      </c>
      <c r="P3689" s="31">
        <f t="shared" si="2526"/>
        <v>0</v>
      </c>
      <c r="Q3689" s="31">
        <f t="shared" si="2526"/>
        <v>100</v>
      </c>
      <c r="R3689" s="31">
        <f t="shared" si="2526"/>
        <v>100</v>
      </c>
      <c r="S3689" s="31">
        <f t="shared" si="2526"/>
        <v>0</v>
      </c>
      <c r="T3689" s="31">
        <f t="shared" si="2526"/>
        <v>0</v>
      </c>
      <c r="U3689" s="31">
        <f t="shared" si="2526"/>
        <v>0</v>
      </c>
      <c r="V3689" s="31">
        <f t="shared" si="2526"/>
        <v>0</v>
      </c>
      <c r="W3689" s="31">
        <f t="shared" si="2526"/>
        <v>0</v>
      </c>
      <c r="X3689" s="31">
        <f t="shared" si="2526"/>
        <v>0</v>
      </c>
      <c r="Y3689" s="220">
        <f t="shared" si="2514"/>
        <v>0</v>
      </c>
    </row>
    <row r="3690" spans="1:25">
      <c r="A3690" s="23" t="s">
        <v>786</v>
      </c>
      <c r="B3690" s="23" t="s">
        <v>172</v>
      </c>
      <c r="C3690" s="23" t="s">
        <v>1395</v>
      </c>
      <c r="D3690" s="23" t="s">
        <v>1396</v>
      </c>
      <c r="E3690" s="21" t="s">
        <v>159</v>
      </c>
      <c r="F3690" s="21" t="s">
        <v>0</v>
      </c>
      <c r="G3690" s="150" t="s">
        <v>0</v>
      </c>
      <c r="H3690" s="21" t="s">
        <v>34</v>
      </c>
      <c r="I3690" s="66">
        <f t="shared" si="2500"/>
        <v>100</v>
      </c>
      <c r="J3690" s="66">
        <f t="shared" si="2526"/>
        <v>100</v>
      </c>
      <c r="K3690" s="66">
        <f t="shared" si="2501"/>
        <v>0</v>
      </c>
      <c r="L3690" s="66">
        <f t="shared" si="2526"/>
        <v>0</v>
      </c>
      <c r="M3690" s="66">
        <f t="shared" si="2526"/>
        <v>0</v>
      </c>
      <c r="N3690" s="66">
        <f t="shared" si="2526"/>
        <v>0</v>
      </c>
      <c r="O3690" s="66">
        <f t="shared" si="2526"/>
        <v>0</v>
      </c>
      <c r="P3690" s="66">
        <f t="shared" si="2526"/>
        <v>0</v>
      </c>
      <c r="Q3690" s="66">
        <f t="shared" si="2526"/>
        <v>100</v>
      </c>
      <c r="R3690" s="66">
        <f t="shared" si="2526"/>
        <v>100</v>
      </c>
      <c r="S3690" s="66">
        <f t="shared" si="2526"/>
        <v>0</v>
      </c>
      <c r="T3690" s="66">
        <f t="shared" si="2526"/>
        <v>0</v>
      </c>
      <c r="U3690" s="66">
        <f t="shared" si="2526"/>
        <v>0</v>
      </c>
      <c r="V3690" s="66">
        <f t="shared" si="2526"/>
        <v>0</v>
      </c>
      <c r="W3690" s="66">
        <f t="shared" si="2526"/>
        <v>0</v>
      </c>
      <c r="X3690" s="66">
        <f t="shared" si="2526"/>
        <v>0</v>
      </c>
      <c r="Y3690" s="208">
        <f t="shared" si="2514"/>
        <v>0</v>
      </c>
    </row>
    <row r="3691" spans="1:25">
      <c r="A3691" s="23" t="s">
        <v>786</v>
      </c>
      <c r="B3691" s="23" t="s">
        <v>172</v>
      </c>
      <c r="C3691" s="23" t="s">
        <v>1395</v>
      </c>
      <c r="D3691" s="23" t="s">
        <v>1396</v>
      </c>
      <c r="E3691" s="22">
        <v>6148</v>
      </c>
      <c r="F3691" s="23"/>
      <c r="G3691" s="128" t="s">
        <v>3378</v>
      </c>
      <c r="H3691" s="32" t="s">
        <v>41</v>
      </c>
      <c r="I3691" s="44">
        <f t="shared" si="2500"/>
        <v>100</v>
      </c>
      <c r="J3691" s="44">
        <v>100</v>
      </c>
      <c r="K3691" s="44">
        <f t="shared" si="2501"/>
        <v>0</v>
      </c>
      <c r="L3691" s="44">
        <v>0</v>
      </c>
      <c r="M3691" s="44">
        <v>0</v>
      </c>
      <c r="N3691" s="44">
        <v>0</v>
      </c>
      <c r="O3691" s="44">
        <v>0</v>
      </c>
      <c r="P3691" s="44">
        <v>0</v>
      </c>
      <c r="Q3691" s="44">
        <v>100</v>
      </c>
      <c r="R3691" s="44">
        <v>100</v>
      </c>
      <c r="S3691" s="44">
        <v>0</v>
      </c>
      <c r="T3691" s="44">
        <f t="shared" si="2517"/>
        <v>0</v>
      </c>
      <c r="U3691" s="44"/>
      <c r="V3691" s="44"/>
      <c r="W3691" s="44"/>
      <c r="X3691" s="44">
        <f t="shared" si="2518"/>
        <v>0</v>
      </c>
      <c r="Y3691" s="209">
        <f t="shared" si="2514"/>
        <v>0</v>
      </c>
    </row>
    <row r="3692" spans="1:25" ht="20.399999999999999">
      <c r="A3692" s="20" t="s">
        <v>0</v>
      </c>
      <c r="B3692" s="20" t="s">
        <v>0</v>
      </c>
      <c r="C3692" s="20" t="s">
        <v>0</v>
      </c>
      <c r="D3692" s="21" t="s">
        <v>0</v>
      </c>
      <c r="E3692" s="21" t="s">
        <v>0</v>
      </c>
      <c r="F3692" s="21" t="s">
        <v>0</v>
      </c>
      <c r="G3692" s="150" t="s">
        <v>0</v>
      </c>
      <c r="H3692" s="30" t="s">
        <v>60</v>
      </c>
      <c r="I3692" s="31">
        <f t="shared" si="2500"/>
        <v>20000</v>
      </c>
      <c r="J3692" s="31">
        <f t="shared" ref="J3692:X3692" si="2527">SUM(J3693)</f>
        <v>0</v>
      </c>
      <c r="K3692" s="31">
        <f t="shared" si="2501"/>
        <v>20000</v>
      </c>
      <c r="L3692" s="31">
        <f t="shared" si="2527"/>
        <v>20000</v>
      </c>
      <c r="M3692" s="31">
        <f t="shared" si="2527"/>
        <v>0</v>
      </c>
      <c r="N3692" s="31">
        <f t="shared" si="2527"/>
        <v>0</v>
      </c>
      <c r="O3692" s="31">
        <f t="shared" si="2527"/>
        <v>0</v>
      </c>
      <c r="P3692" s="31">
        <f t="shared" si="2527"/>
        <v>0</v>
      </c>
      <c r="Q3692" s="31">
        <f t="shared" si="2527"/>
        <v>63020</v>
      </c>
      <c r="R3692" s="31">
        <f t="shared" si="2527"/>
        <v>0</v>
      </c>
      <c r="S3692" s="31">
        <f t="shared" si="2527"/>
        <v>0</v>
      </c>
      <c r="T3692" s="31">
        <f t="shared" si="2527"/>
        <v>0</v>
      </c>
      <c r="U3692" s="31">
        <f t="shared" si="2527"/>
        <v>0</v>
      </c>
      <c r="V3692" s="31">
        <f t="shared" si="2527"/>
        <v>0</v>
      </c>
      <c r="W3692" s="31">
        <f t="shared" si="2527"/>
        <v>0</v>
      </c>
      <c r="X3692" s="31">
        <f t="shared" si="2527"/>
        <v>0</v>
      </c>
      <c r="Y3692" s="220">
        <f t="shared" si="2514"/>
        <v>0</v>
      </c>
    </row>
    <row r="3693" spans="1:25">
      <c r="A3693" s="23" t="s">
        <v>786</v>
      </c>
      <c r="B3693" s="23" t="s">
        <v>172</v>
      </c>
      <c r="C3693" s="23" t="s">
        <v>1395</v>
      </c>
      <c r="D3693" s="23" t="s">
        <v>1396</v>
      </c>
      <c r="E3693" s="21" t="s">
        <v>166</v>
      </c>
      <c r="F3693" s="21" t="s">
        <v>0</v>
      </c>
      <c r="G3693" s="150" t="s">
        <v>0</v>
      </c>
      <c r="H3693" s="21" t="s">
        <v>53</v>
      </c>
      <c r="I3693" s="66">
        <f t="shared" si="2500"/>
        <v>20000</v>
      </c>
      <c r="J3693" s="66">
        <f t="shared" ref="J3693:P3693" si="2528">SUM(J3694:J3695)</f>
        <v>0</v>
      </c>
      <c r="K3693" s="66">
        <f t="shared" si="2501"/>
        <v>20000</v>
      </c>
      <c r="L3693" s="66">
        <f t="shared" si="2528"/>
        <v>20000</v>
      </c>
      <c r="M3693" s="66">
        <f t="shared" si="2528"/>
        <v>0</v>
      </c>
      <c r="N3693" s="66">
        <f t="shared" si="2528"/>
        <v>0</v>
      </c>
      <c r="O3693" s="66">
        <f t="shared" si="2528"/>
        <v>0</v>
      </c>
      <c r="P3693" s="66">
        <f t="shared" si="2528"/>
        <v>0</v>
      </c>
      <c r="Q3693" s="66">
        <f>SUM(Q3694:Q3695)</f>
        <v>63020</v>
      </c>
      <c r="R3693" s="66">
        <f>SUM(R3694:R3695)</f>
        <v>0</v>
      </c>
      <c r="S3693" s="66">
        <f>SUM(S3694:S3695)</f>
        <v>0</v>
      </c>
      <c r="T3693" s="66">
        <f t="shared" ref="T3693:X3693" si="2529">SUM(T3694:T3695)</f>
        <v>0</v>
      </c>
      <c r="U3693" s="66">
        <f t="shared" si="2529"/>
        <v>0</v>
      </c>
      <c r="V3693" s="66">
        <f t="shared" si="2529"/>
        <v>0</v>
      </c>
      <c r="W3693" s="66">
        <f t="shared" si="2529"/>
        <v>0</v>
      </c>
      <c r="X3693" s="66">
        <f t="shared" si="2529"/>
        <v>0</v>
      </c>
      <c r="Y3693" s="208">
        <f t="shared" si="2514"/>
        <v>0</v>
      </c>
    </row>
    <row r="3694" spans="1:25">
      <c r="A3694" s="23" t="s">
        <v>786</v>
      </c>
      <c r="B3694" s="23" t="s">
        <v>172</v>
      </c>
      <c r="C3694" s="23" t="s">
        <v>1395</v>
      </c>
      <c r="D3694" s="23" t="s">
        <v>1396</v>
      </c>
      <c r="E3694" s="22">
        <v>8213</v>
      </c>
      <c r="F3694" s="23"/>
      <c r="G3694" s="128" t="s">
        <v>3378</v>
      </c>
      <c r="H3694" s="32" t="s">
        <v>56</v>
      </c>
      <c r="I3694" s="44">
        <f t="shared" si="2500"/>
        <v>10000</v>
      </c>
      <c r="J3694" s="44">
        <v>0</v>
      </c>
      <c r="K3694" s="44">
        <f t="shared" si="2501"/>
        <v>10000</v>
      </c>
      <c r="L3694" s="44">
        <v>10000</v>
      </c>
      <c r="M3694" s="44">
        <v>0</v>
      </c>
      <c r="N3694" s="44">
        <v>0</v>
      </c>
      <c r="O3694" s="44">
        <v>0</v>
      </c>
      <c r="P3694" s="44">
        <v>0</v>
      </c>
      <c r="Q3694" s="44">
        <v>53020</v>
      </c>
      <c r="R3694" s="44">
        <v>0</v>
      </c>
      <c r="S3694" s="44">
        <v>0</v>
      </c>
      <c r="T3694" s="44">
        <f t="shared" si="2517"/>
        <v>0</v>
      </c>
      <c r="U3694" s="44"/>
      <c r="V3694" s="44"/>
      <c r="W3694" s="44"/>
      <c r="X3694" s="44">
        <f t="shared" si="2518"/>
        <v>0</v>
      </c>
      <c r="Y3694" s="209">
        <f t="shared" si="2514"/>
        <v>0</v>
      </c>
    </row>
    <row r="3695" spans="1:25">
      <c r="A3695" s="23" t="s">
        <v>786</v>
      </c>
      <c r="B3695" s="23" t="s">
        <v>172</v>
      </c>
      <c r="C3695" s="23" t="s">
        <v>1395</v>
      </c>
      <c r="D3695" s="23" t="s">
        <v>1396</v>
      </c>
      <c r="E3695" s="22">
        <v>8216</v>
      </c>
      <c r="F3695" s="23"/>
      <c r="G3695" s="128" t="s">
        <v>3378</v>
      </c>
      <c r="H3695" s="32" t="s">
        <v>59</v>
      </c>
      <c r="I3695" s="44">
        <f t="shared" si="2500"/>
        <v>10000</v>
      </c>
      <c r="J3695" s="44">
        <v>0</v>
      </c>
      <c r="K3695" s="44">
        <f t="shared" si="2501"/>
        <v>10000</v>
      </c>
      <c r="L3695" s="44">
        <v>10000</v>
      </c>
      <c r="M3695" s="44">
        <v>0</v>
      </c>
      <c r="N3695" s="44">
        <v>0</v>
      </c>
      <c r="O3695" s="44">
        <v>0</v>
      </c>
      <c r="P3695" s="44">
        <v>0</v>
      </c>
      <c r="Q3695" s="44">
        <v>10000</v>
      </c>
      <c r="R3695" s="44">
        <v>0</v>
      </c>
      <c r="S3695" s="44">
        <v>0</v>
      </c>
      <c r="T3695" s="44">
        <f t="shared" si="2517"/>
        <v>0</v>
      </c>
      <c r="U3695" s="44"/>
      <c r="V3695" s="44"/>
      <c r="W3695" s="44"/>
      <c r="X3695" s="44">
        <f t="shared" si="2518"/>
        <v>0</v>
      </c>
      <c r="Y3695" s="209">
        <f t="shared" si="2514"/>
        <v>0</v>
      </c>
    </row>
    <row r="3696" spans="1:25">
      <c r="A3696" s="32" t="s">
        <v>0</v>
      </c>
      <c r="B3696" s="32" t="s">
        <v>0</v>
      </c>
      <c r="C3696" s="32" t="s">
        <v>0</v>
      </c>
      <c r="D3696" s="32" t="s">
        <v>0</v>
      </c>
      <c r="E3696" s="32" t="s">
        <v>0</v>
      </c>
      <c r="F3696" s="32" t="s">
        <v>0</v>
      </c>
      <c r="G3696" s="154" t="s">
        <v>0</v>
      </c>
      <c r="H3696" s="30" t="s">
        <v>1405</v>
      </c>
      <c r="I3696" s="31">
        <f t="shared" si="2500"/>
        <v>2290261</v>
      </c>
      <c r="J3696" s="31">
        <f t="shared" ref="J3696:P3696" si="2530">SUM(J3666,J3689,J3692)</f>
        <v>2109161</v>
      </c>
      <c r="K3696" s="31">
        <f t="shared" si="2501"/>
        <v>181100</v>
      </c>
      <c r="L3696" s="31">
        <f t="shared" si="2530"/>
        <v>181100</v>
      </c>
      <c r="M3696" s="31">
        <f t="shared" si="2530"/>
        <v>0</v>
      </c>
      <c r="N3696" s="31">
        <f t="shared" si="2530"/>
        <v>0</v>
      </c>
      <c r="O3696" s="31">
        <f t="shared" si="2530"/>
        <v>0</v>
      </c>
      <c r="P3696" s="31">
        <f t="shared" si="2530"/>
        <v>0</v>
      </c>
      <c r="Q3696" s="31">
        <f>SUM(Q3666,Q3689,Q3692)</f>
        <v>2455800</v>
      </c>
      <c r="R3696" s="31">
        <f>SUM(R3666,R3689,R3692)</f>
        <v>2216501</v>
      </c>
      <c r="S3696" s="31">
        <f>SUM(S3666,S3689,S3692)</f>
        <v>1877108</v>
      </c>
      <c r="T3696" s="31">
        <f t="shared" ref="T3696:X3696" si="2531">SUM(T3666,T3689,T3692)</f>
        <v>339293</v>
      </c>
      <c r="U3696" s="31">
        <f t="shared" si="2531"/>
        <v>171386</v>
      </c>
      <c r="V3696" s="31">
        <f t="shared" si="2531"/>
        <v>139561</v>
      </c>
      <c r="W3696" s="31">
        <f t="shared" si="2531"/>
        <v>28346</v>
      </c>
      <c r="X3696" s="31">
        <f t="shared" si="2531"/>
        <v>2216401</v>
      </c>
      <c r="Y3696" s="220">
        <f t="shared" si="2514"/>
        <v>99.995488384620629</v>
      </c>
    </row>
    <row r="3697" spans="1:25" ht="15" thickBot="1">
      <c r="A3697" s="32" t="s">
        <v>0</v>
      </c>
      <c r="B3697" s="32" t="s">
        <v>0</v>
      </c>
      <c r="C3697" s="32" t="s">
        <v>0</v>
      </c>
      <c r="D3697" s="32" t="s">
        <v>0</v>
      </c>
      <c r="E3697" s="32" t="s">
        <v>0</v>
      </c>
      <c r="F3697" s="32" t="s">
        <v>0</v>
      </c>
      <c r="G3697" s="154" t="s">
        <v>0</v>
      </c>
      <c r="H3697" s="21" t="s">
        <v>170</v>
      </c>
      <c r="I3697" s="66">
        <f t="shared" si="2500"/>
        <v>62</v>
      </c>
      <c r="J3697" s="66">
        <v>62</v>
      </c>
      <c r="K3697" s="66">
        <f t="shared" si="2501"/>
        <v>0</v>
      </c>
      <c r="L3697" s="66" t="s">
        <v>0</v>
      </c>
      <c r="M3697" s="66" t="s">
        <v>0</v>
      </c>
      <c r="N3697" s="66" t="s">
        <v>0</v>
      </c>
      <c r="O3697" s="66" t="s">
        <v>0</v>
      </c>
      <c r="P3697" s="66" t="s">
        <v>0</v>
      </c>
      <c r="Q3697" s="66">
        <v>0</v>
      </c>
      <c r="R3697" s="66"/>
      <c r="S3697" s="66"/>
      <c r="T3697" s="66"/>
      <c r="U3697" s="66"/>
      <c r="V3697" s="66"/>
      <c r="W3697" s="66"/>
      <c r="X3697" s="66"/>
      <c r="Y3697" s="208">
        <v>0</v>
      </c>
    </row>
    <row r="3698" spans="1:25" ht="41.4" thickBot="1">
      <c r="A3698" s="252" t="s">
        <v>0</v>
      </c>
      <c r="B3698" s="252" t="s">
        <v>0</v>
      </c>
      <c r="C3698" s="252" t="s">
        <v>0</v>
      </c>
      <c r="D3698" s="252" t="s">
        <v>0</v>
      </c>
      <c r="E3698" s="252" t="s">
        <v>0</v>
      </c>
      <c r="F3698" s="252" t="s">
        <v>0</v>
      </c>
      <c r="G3698" s="258" t="s">
        <v>0</v>
      </c>
      <c r="H3698" s="24" t="s">
        <v>72</v>
      </c>
      <c r="I3698" s="1" t="s">
        <v>3093</v>
      </c>
      <c r="J3698" s="1" t="s">
        <v>3130</v>
      </c>
      <c r="K3698" s="1" t="s">
        <v>3</v>
      </c>
      <c r="L3698" s="1" t="s">
        <v>4</v>
      </c>
      <c r="M3698" s="1" t="s">
        <v>5</v>
      </c>
      <c r="N3698" s="1" t="s">
        <v>6</v>
      </c>
      <c r="O3698" s="1" t="s">
        <v>7</v>
      </c>
      <c r="P3698" s="1" t="s">
        <v>8</v>
      </c>
      <c r="Q3698" s="1" t="s">
        <v>3344</v>
      </c>
      <c r="R3698" s="1" t="s">
        <v>3427</v>
      </c>
      <c r="S3698" s="1" t="s">
        <v>3447</v>
      </c>
      <c r="T3698" s="1" t="s">
        <v>3448</v>
      </c>
      <c r="U3698" s="1" t="s">
        <v>3452</v>
      </c>
      <c r="V3698" s="1" t="s">
        <v>3449</v>
      </c>
      <c r="W3698" s="1" t="s">
        <v>3450</v>
      </c>
      <c r="X3698" s="1" t="s">
        <v>3451</v>
      </c>
      <c r="Y3698" s="216" t="s">
        <v>3385</v>
      </c>
    </row>
    <row r="3699" spans="1:25">
      <c r="A3699" s="253"/>
      <c r="B3699" s="253"/>
      <c r="C3699" s="253"/>
      <c r="D3699" s="253"/>
      <c r="E3699" s="253"/>
      <c r="F3699" s="253"/>
      <c r="G3699" s="259"/>
      <c r="H3699" s="33" t="s">
        <v>0</v>
      </c>
      <c r="I3699" s="45">
        <v>1</v>
      </c>
      <c r="J3699" s="45">
        <v>3</v>
      </c>
      <c r="K3699" s="45" t="s">
        <v>9</v>
      </c>
      <c r="L3699" s="45">
        <v>5</v>
      </c>
      <c r="M3699" s="45">
        <v>6</v>
      </c>
      <c r="N3699" s="45">
        <v>7</v>
      </c>
      <c r="O3699" s="45">
        <v>8</v>
      </c>
      <c r="P3699" s="45">
        <v>9</v>
      </c>
      <c r="Q3699" s="45">
        <v>1</v>
      </c>
      <c r="R3699" s="45">
        <v>2</v>
      </c>
      <c r="S3699" s="45">
        <v>3</v>
      </c>
      <c r="T3699" s="45" t="s">
        <v>3453</v>
      </c>
      <c r="U3699" s="45">
        <v>5</v>
      </c>
      <c r="V3699" s="45">
        <v>6</v>
      </c>
      <c r="W3699" s="45">
        <v>7</v>
      </c>
      <c r="X3699" s="45" t="s">
        <v>3454</v>
      </c>
      <c r="Y3699" s="276">
        <v>9</v>
      </c>
    </row>
    <row r="3700" spans="1:25">
      <c r="A3700" s="253"/>
      <c r="B3700" s="253"/>
      <c r="C3700" s="253"/>
      <c r="D3700" s="253"/>
      <c r="E3700" s="253"/>
      <c r="F3700" s="253"/>
      <c r="G3700" s="259"/>
      <c r="H3700" s="34" t="s">
        <v>108</v>
      </c>
      <c r="I3700" s="35">
        <f t="shared" si="2500"/>
        <v>2290261</v>
      </c>
      <c r="J3700" s="35">
        <f t="shared" ref="J3700:P3700" si="2532">SUM(J3696)</f>
        <v>2109161</v>
      </c>
      <c r="K3700" s="35">
        <f t="shared" si="2501"/>
        <v>181100</v>
      </c>
      <c r="L3700" s="35">
        <f t="shared" si="2532"/>
        <v>181100</v>
      </c>
      <c r="M3700" s="35">
        <f t="shared" si="2532"/>
        <v>0</v>
      </c>
      <c r="N3700" s="35">
        <f t="shared" si="2532"/>
        <v>0</v>
      </c>
      <c r="O3700" s="35">
        <f t="shared" si="2532"/>
        <v>0</v>
      </c>
      <c r="P3700" s="35">
        <f t="shared" si="2532"/>
        <v>0</v>
      </c>
      <c r="Q3700" s="35">
        <f>SUM(Q3696)</f>
        <v>2455800</v>
      </c>
      <c r="R3700" s="35">
        <f>SUM(R3696)</f>
        <v>2216501</v>
      </c>
      <c r="S3700" s="35">
        <f>SUM(S3696)</f>
        <v>1877108</v>
      </c>
      <c r="T3700" s="35">
        <f t="shared" ref="T3700:X3700" si="2533">SUM(T3696)</f>
        <v>339293</v>
      </c>
      <c r="U3700" s="35">
        <f t="shared" si="2533"/>
        <v>171386</v>
      </c>
      <c r="V3700" s="35">
        <f t="shared" si="2533"/>
        <v>139561</v>
      </c>
      <c r="W3700" s="35">
        <f t="shared" si="2533"/>
        <v>28346</v>
      </c>
      <c r="X3700" s="35">
        <f t="shared" si="2533"/>
        <v>2216401</v>
      </c>
      <c r="Y3700" s="218">
        <f t="shared" ref="Y3700:Y3701" si="2534">IF(R3700=0,0,(X3700/R3700)*100)</f>
        <v>99.995488384620629</v>
      </c>
    </row>
    <row r="3701" spans="1:25">
      <c r="A3701" s="253"/>
      <c r="B3701" s="253"/>
      <c r="C3701" s="253"/>
      <c r="D3701" s="253"/>
      <c r="E3701" s="253"/>
      <c r="F3701" s="253"/>
      <c r="G3701" s="259"/>
      <c r="H3701" s="36" t="s">
        <v>69</v>
      </c>
      <c r="I3701" s="35">
        <f t="shared" si="2500"/>
        <v>2290261</v>
      </c>
      <c r="J3701" s="35">
        <f t="shared" ref="J3701:P3701" si="2535">SUM(J3700)</f>
        <v>2109161</v>
      </c>
      <c r="K3701" s="35">
        <f t="shared" si="2501"/>
        <v>181100</v>
      </c>
      <c r="L3701" s="35">
        <f t="shared" si="2535"/>
        <v>181100</v>
      </c>
      <c r="M3701" s="35">
        <f t="shared" si="2535"/>
        <v>0</v>
      </c>
      <c r="N3701" s="35">
        <f t="shared" si="2535"/>
        <v>0</v>
      </c>
      <c r="O3701" s="35">
        <f t="shared" si="2535"/>
        <v>0</v>
      </c>
      <c r="P3701" s="35">
        <f t="shared" si="2535"/>
        <v>0</v>
      </c>
      <c r="Q3701" s="35">
        <f>SUM(Q3700)</f>
        <v>2455800</v>
      </c>
      <c r="R3701" s="35">
        <f>SUM(R3700)</f>
        <v>2216501</v>
      </c>
      <c r="S3701" s="35">
        <f>SUM(S3700)</f>
        <v>1877108</v>
      </c>
      <c r="T3701" s="35">
        <f t="shared" ref="T3701:X3701" si="2536">SUM(T3700)</f>
        <v>339293</v>
      </c>
      <c r="U3701" s="35">
        <f t="shared" si="2536"/>
        <v>171386</v>
      </c>
      <c r="V3701" s="35">
        <f t="shared" si="2536"/>
        <v>139561</v>
      </c>
      <c r="W3701" s="35">
        <f t="shared" si="2536"/>
        <v>28346</v>
      </c>
      <c r="X3701" s="35">
        <f t="shared" si="2536"/>
        <v>2216401</v>
      </c>
      <c r="Y3701" s="218">
        <f t="shared" si="2534"/>
        <v>99.995488384620629</v>
      </c>
    </row>
    <row r="3702" spans="1:25" ht="15" thickBot="1">
      <c r="A3702" s="254"/>
      <c r="B3702" s="254"/>
      <c r="C3702" s="254"/>
      <c r="D3702" s="254"/>
      <c r="E3702" s="254"/>
      <c r="F3702" s="254"/>
      <c r="G3702" s="260"/>
    </row>
    <row r="3703" spans="1:25" ht="41.4" thickBot="1">
      <c r="A3703" s="24" t="s">
        <v>123</v>
      </c>
      <c r="B3703" s="24" t="s">
        <v>124</v>
      </c>
      <c r="C3703" s="24" t="s">
        <v>125</v>
      </c>
      <c r="D3703" s="25" t="s">
        <v>0</v>
      </c>
      <c r="E3703" s="24" t="s">
        <v>126</v>
      </c>
      <c r="F3703" s="24" t="s">
        <v>127</v>
      </c>
      <c r="G3703" s="151" t="s">
        <v>128</v>
      </c>
      <c r="H3703" s="24" t="s">
        <v>1</v>
      </c>
      <c r="I3703" s="1" t="s">
        <v>3093</v>
      </c>
      <c r="J3703" s="1" t="s">
        <v>3130</v>
      </c>
      <c r="K3703" s="1" t="s">
        <v>3</v>
      </c>
      <c r="L3703" s="1" t="s">
        <v>4</v>
      </c>
      <c r="M3703" s="1" t="s">
        <v>5</v>
      </c>
      <c r="N3703" s="1" t="s">
        <v>6</v>
      </c>
      <c r="O3703" s="1" t="s">
        <v>7</v>
      </c>
      <c r="P3703" s="1" t="s">
        <v>8</v>
      </c>
      <c r="Q3703" s="1" t="s">
        <v>3344</v>
      </c>
      <c r="R3703" s="1" t="s">
        <v>3427</v>
      </c>
      <c r="S3703" s="1" t="s">
        <v>3447</v>
      </c>
      <c r="T3703" s="1" t="s">
        <v>3448</v>
      </c>
      <c r="U3703" s="1" t="s">
        <v>3452</v>
      </c>
      <c r="V3703" s="1" t="s">
        <v>3449</v>
      </c>
      <c r="W3703" s="1" t="s">
        <v>3450</v>
      </c>
      <c r="X3703" s="1" t="s">
        <v>3451</v>
      </c>
      <c r="Y3703" s="216" t="s">
        <v>3385</v>
      </c>
    </row>
    <row r="3704" spans="1:25">
      <c r="A3704" s="26" t="s">
        <v>0</v>
      </c>
      <c r="B3704" s="26" t="s">
        <v>0</v>
      </c>
      <c r="C3704" s="26" t="s">
        <v>0</v>
      </c>
      <c r="D3704" s="27" t="s">
        <v>0</v>
      </c>
      <c r="E3704" s="27" t="s">
        <v>0</v>
      </c>
      <c r="F3704" s="28" t="s">
        <v>0</v>
      </c>
      <c r="G3704" s="152" t="s">
        <v>0</v>
      </c>
      <c r="H3704" s="29" t="s">
        <v>0</v>
      </c>
      <c r="I3704" s="45">
        <v>1</v>
      </c>
      <c r="J3704" s="45">
        <v>3</v>
      </c>
      <c r="K3704" s="45" t="s">
        <v>9</v>
      </c>
      <c r="L3704" s="45">
        <v>5</v>
      </c>
      <c r="M3704" s="45">
        <v>6</v>
      </c>
      <c r="N3704" s="45">
        <v>7</v>
      </c>
      <c r="O3704" s="45">
        <v>8</v>
      </c>
      <c r="P3704" s="45">
        <v>9</v>
      </c>
      <c r="Q3704" s="45">
        <v>1</v>
      </c>
      <c r="R3704" s="45">
        <v>2</v>
      </c>
      <c r="S3704" s="45">
        <v>3</v>
      </c>
      <c r="T3704" s="45" t="s">
        <v>3453</v>
      </c>
      <c r="U3704" s="45">
        <v>5</v>
      </c>
      <c r="V3704" s="45">
        <v>6</v>
      </c>
      <c r="W3704" s="45">
        <v>7</v>
      </c>
      <c r="X3704" s="45" t="s">
        <v>3454</v>
      </c>
      <c r="Y3704" s="276">
        <v>9</v>
      </c>
    </row>
    <row r="3705" spans="1:25">
      <c r="A3705" s="133" t="s">
        <v>786</v>
      </c>
      <c r="B3705" s="133" t="s">
        <v>172</v>
      </c>
      <c r="C3705" s="109" t="s">
        <v>1406</v>
      </c>
      <c r="D3705" s="109" t="s">
        <v>1407</v>
      </c>
      <c r="E3705" s="98" t="s">
        <v>0</v>
      </c>
      <c r="F3705" s="98" t="s">
        <v>0</v>
      </c>
      <c r="G3705" s="153" t="s">
        <v>0</v>
      </c>
      <c r="H3705" s="98" t="s">
        <v>1408</v>
      </c>
      <c r="I3705" s="110"/>
      <c r="J3705" s="110"/>
      <c r="K3705" s="110"/>
      <c r="L3705" s="110" t="s">
        <v>0</v>
      </c>
      <c r="M3705" s="110" t="s">
        <v>0</v>
      </c>
      <c r="N3705" s="110" t="s">
        <v>0</v>
      </c>
      <c r="O3705" s="110" t="s">
        <v>0</v>
      </c>
      <c r="P3705" s="110" t="s">
        <v>0</v>
      </c>
      <c r="Q3705" s="110"/>
      <c r="R3705" s="110"/>
      <c r="S3705" s="110"/>
      <c r="T3705" s="110" t="s">
        <v>0</v>
      </c>
      <c r="U3705" s="110" t="s">
        <v>0</v>
      </c>
      <c r="V3705" s="110" t="s">
        <v>0</v>
      </c>
      <c r="W3705" s="110" t="s">
        <v>0</v>
      </c>
      <c r="X3705" s="110" t="s">
        <v>0</v>
      </c>
      <c r="Y3705" s="217"/>
    </row>
    <row r="3706" spans="1:25" ht="20.399999999999999">
      <c r="A3706" s="20" t="s">
        <v>0</v>
      </c>
      <c r="B3706" s="20" t="s">
        <v>0</v>
      </c>
      <c r="C3706" s="20" t="s">
        <v>0</v>
      </c>
      <c r="D3706" s="21" t="s">
        <v>0</v>
      </c>
      <c r="E3706" s="21" t="s">
        <v>0</v>
      </c>
      <c r="F3706" s="21" t="s">
        <v>0</v>
      </c>
      <c r="G3706" s="150" t="s">
        <v>0</v>
      </c>
      <c r="H3706" s="30" t="s">
        <v>33</v>
      </c>
      <c r="I3706" s="31">
        <f t="shared" si="2500"/>
        <v>2374243</v>
      </c>
      <c r="J3706" s="31">
        <f t="shared" ref="J3706:P3706" si="2537">SUM(J3707,J3715,J3717)</f>
        <v>2258243</v>
      </c>
      <c r="K3706" s="31">
        <f t="shared" si="2501"/>
        <v>116000</v>
      </c>
      <c r="L3706" s="31">
        <f t="shared" si="2537"/>
        <v>116000</v>
      </c>
      <c r="M3706" s="31">
        <f t="shared" si="2537"/>
        <v>0</v>
      </c>
      <c r="N3706" s="31">
        <f t="shared" si="2537"/>
        <v>0</v>
      </c>
      <c r="O3706" s="31">
        <f t="shared" si="2537"/>
        <v>0</v>
      </c>
      <c r="P3706" s="31">
        <f t="shared" si="2537"/>
        <v>0</v>
      </c>
      <c r="Q3706" s="31">
        <f>SUM(Q3707,Q3715,Q3717)</f>
        <v>2513792</v>
      </c>
      <c r="R3706" s="31">
        <f>SUM(R3707,R3715,R3717)</f>
        <v>2380603</v>
      </c>
      <c r="S3706" s="31">
        <f>SUM(S3707,S3715,S3717)</f>
        <v>2206759</v>
      </c>
      <c r="T3706" s="31">
        <f t="shared" ref="T3706:X3706" si="2538">SUM(T3707,T3715,T3717)</f>
        <v>173844</v>
      </c>
      <c r="U3706" s="31">
        <f t="shared" si="2538"/>
        <v>123297</v>
      </c>
      <c r="V3706" s="31">
        <f t="shared" si="2538"/>
        <v>36128</v>
      </c>
      <c r="W3706" s="31">
        <f t="shared" si="2538"/>
        <v>14419</v>
      </c>
      <c r="X3706" s="31">
        <f t="shared" si="2538"/>
        <v>2380603</v>
      </c>
      <c r="Y3706" s="220">
        <f t="shared" ref="Y3706:Y3736" si="2539">IF(R3706=0,0,(X3706/R3706)*100)</f>
        <v>100</v>
      </c>
    </row>
    <row r="3707" spans="1:25">
      <c r="A3707" s="23" t="s">
        <v>786</v>
      </c>
      <c r="B3707" s="23" t="s">
        <v>172</v>
      </c>
      <c r="C3707" s="23" t="s">
        <v>1406</v>
      </c>
      <c r="D3707" s="23" t="s">
        <v>1407</v>
      </c>
      <c r="E3707" s="21" t="s">
        <v>132</v>
      </c>
      <c r="F3707" s="21" t="s">
        <v>0</v>
      </c>
      <c r="G3707" s="150" t="s">
        <v>0</v>
      </c>
      <c r="H3707" s="21" t="s">
        <v>11</v>
      </c>
      <c r="I3707" s="66">
        <f t="shared" si="2500"/>
        <v>1930068</v>
      </c>
      <c r="J3707" s="66">
        <f t="shared" ref="J3707:P3707" si="2540">SUM(J3708,J3709)</f>
        <v>1904068</v>
      </c>
      <c r="K3707" s="66">
        <f t="shared" si="2501"/>
        <v>26000</v>
      </c>
      <c r="L3707" s="66">
        <f t="shared" si="2540"/>
        <v>26000</v>
      </c>
      <c r="M3707" s="66">
        <f t="shared" si="2540"/>
        <v>0</v>
      </c>
      <c r="N3707" s="66">
        <f t="shared" si="2540"/>
        <v>0</v>
      </c>
      <c r="O3707" s="66">
        <f t="shared" si="2540"/>
        <v>0</v>
      </c>
      <c r="P3707" s="66">
        <f t="shared" si="2540"/>
        <v>0</v>
      </c>
      <c r="Q3707" s="66">
        <f>SUM(Q3708,Q3709)</f>
        <v>2042648</v>
      </c>
      <c r="R3707" s="66">
        <f>SUM(R3708,R3709)</f>
        <v>2016648</v>
      </c>
      <c r="S3707" s="66">
        <f>SUM(S3708,S3709)</f>
        <v>1881501</v>
      </c>
      <c r="T3707" s="66">
        <f t="shared" ref="T3707:X3707" si="2541">SUM(T3708,T3709)</f>
        <v>135147</v>
      </c>
      <c r="U3707" s="66">
        <f t="shared" si="2541"/>
        <v>100000</v>
      </c>
      <c r="V3707" s="66">
        <f t="shared" si="2541"/>
        <v>26378</v>
      </c>
      <c r="W3707" s="66">
        <f t="shared" si="2541"/>
        <v>8769</v>
      </c>
      <c r="X3707" s="66">
        <f t="shared" si="2541"/>
        <v>2016648</v>
      </c>
      <c r="Y3707" s="208">
        <f t="shared" si="2539"/>
        <v>100</v>
      </c>
    </row>
    <row r="3708" spans="1:25">
      <c r="A3708" s="23" t="s">
        <v>786</v>
      </c>
      <c r="B3708" s="23" t="s">
        <v>172</v>
      </c>
      <c r="C3708" s="23" t="s">
        <v>1406</v>
      </c>
      <c r="D3708" s="23" t="s">
        <v>1407</v>
      </c>
      <c r="E3708" s="22">
        <v>6111</v>
      </c>
      <c r="F3708" s="23"/>
      <c r="G3708" s="128" t="s">
        <v>3378</v>
      </c>
      <c r="H3708" s="32" t="s">
        <v>12</v>
      </c>
      <c r="I3708" s="44">
        <f t="shared" si="2500"/>
        <v>1701668</v>
      </c>
      <c r="J3708" s="44">
        <v>1681668</v>
      </c>
      <c r="K3708" s="44">
        <f t="shared" si="2501"/>
        <v>20000</v>
      </c>
      <c r="L3708" s="44">
        <v>20000</v>
      </c>
      <c r="M3708" s="44">
        <v>0</v>
      </c>
      <c r="N3708" s="44">
        <v>0</v>
      </c>
      <c r="O3708" s="44">
        <v>0</v>
      </c>
      <c r="P3708" s="44">
        <v>0</v>
      </c>
      <c r="Q3708" s="44">
        <v>1795754</v>
      </c>
      <c r="R3708" s="44">
        <v>1775754</v>
      </c>
      <c r="S3708" s="44">
        <v>1649376</v>
      </c>
      <c r="T3708" s="44">
        <f t="shared" ref="T3708:T3735" si="2542">U3708+V3708+W3708</f>
        <v>126378</v>
      </c>
      <c r="U3708" s="44">
        <v>100000</v>
      </c>
      <c r="V3708" s="44">
        <v>26378</v>
      </c>
      <c r="W3708" s="44"/>
      <c r="X3708" s="44">
        <f t="shared" ref="X3708:X3735" si="2543">S3708+T3708</f>
        <v>1775754</v>
      </c>
      <c r="Y3708" s="209">
        <f t="shared" si="2539"/>
        <v>100</v>
      </c>
    </row>
    <row r="3709" spans="1:25">
      <c r="A3709" s="20" t="s">
        <v>786</v>
      </c>
      <c r="B3709" s="20" t="s">
        <v>172</v>
      </c>
      <c r="C3709" s="20" t="s">
        <v>1406</v>
      </c>
      <c r="D3709" s="20" t="s">
        <v>1407</v>
      </c>
      <c r="E3709" s="20" t="s">
        <v>134</v>
      </c>
      <c r="F3709" s="23" t="s">
        <v>0</v>
      </c>
      <c r="G3709" s="154" t="s">
        <v>0</v>
      </c>
      <c r="H3709" s="21" t="s">
        <v>13</v>
      </c>
      <c r="I3709" s="66">
        <f t="shared" si="2500"/>
        <v>228400</v>
      </c>
      <c r="J3709" s="66">
        <f t="shared" ref="J3709:P3709" si="2544">SUM(J3710:J3714)</f>
        <v>222400</v>
      </c>
      <c r="K3709" s="66">
        <f t="shared" si="2501"/>
        <v>6000</v>
      </c>
      <c r="L3709" s="66">
        <f t="shared" si="2544"/>
        <v>6000</v>
      </c>
      <c r="M3709" s="66">
        <f t="shared" si="2544"/>
        <v>0</v>
      </c>
      <c r="N3709" s="66">
        <f t="shared" si="2544"/>
        <v>0</v>
      </c>
      <c r="O3709" s="66">
        <f t="shared" si="2544"/>
        <v>0</v>
      </c>
      <c r="P3709" s="66">
        <f t="shared" si="2544"/>
        <v>0</v>
      </c>
      <c r="Q3709" s="66">
        <f>SUM(Q3710:Q3714)</f>
        <v>246894</v>
      </c>
      <c r="R3709" s="66">
        <f>SUM(R3710:R3714)</f>
        <v>240894</v>
      </c>
      <c r="S3709" s="66">
        <f>SUM(S3710:S3714)</f>
        <v>232125</v>
      </c>
      <c r="T3709" s="66">
        <f t="shared" ref="T3709:X3709" si="2545">SUM(T3710:T3714)</f>
        <v>8769</v>
      </c>
      <c r="U3709" s="66">
        <f t="shared" si="2545"/>
        <v>0</v>
      </c>
      <c r="V3709" s="66">
        <f t="shared" si="2545"/>
        <v>0</v>
      </c>
      <c r="W3709" s="66">
        <f t="shared" si="2545"/>
        <v>8769</v>
      </c>
      <c r="X3709" s="66">
        <f t="shared" si="2545"/>
        <v>240894</v>
      </c>
      <c r="Y3709" s="208">
        <f t="shared" si="2539"/>
        <v>100</v>
      </c>
    </row>
    <row r="3710" spans="1:25">
      <c r="A3710" s="23" t="s">
        <v>786</v>
      </c>
      <c r="B3710" s="23" t="s">
        <v>172</v>
      </c>
      <c r="C3710" s="23" t="s">
        <v>1406</v>
      </c>
      <c r="D3710" s="23" t="s">
        <v>1407</v>
      </c>
      <c r="E3710" s="22">
        <v>6112</v>
      </c>
      <c r="F3710" s="23" t="s">
        <v>1409</v>
      </c>
      <c r="G3710" s="128" t="s">
        <v>3378</v>
      </c>
      <c r="H3710" s="32" t="s">
        <v>16</v>
      </c>
      <c r="I3710" s="44">
        <f t="shared" si="2500"/>
        <v>33000</v>
      </c>
      <c r="J3710" s="44">
        <v>32000</v>
      </c>
      <c r="K3710" s="44">
        <f t="shared" si="2501"/>
        <v>1000</v>
      </c>
      <c r="L3710" s="44">
        <v>1000</v>
      </c>
      <c r="M3710" s="44">
        <v>0</v>
      </c>
      <c r="N3710" s="44">
        <v>0</v>
      </c>
      <c r="O3710" s="44">
        <v>0</v>
      </c>
      <c r="P3710" s="44">
        <v>0</v>
      </c>
      <c r="Q3710" s="44">
        <v>33000</v>
      </c>
      <c r="R3710" s="44">
        <v>32000</v>
      </c>
      <c r="S3710" s="44">
        <v>32000</v>
      </c>
      <c r="T3710" s="44">
        <f t="shared" si="2542"/>
        <v>0</v>
      </c>
      <c r="U3710" s="44"/>
      <c r="V3710" s="44"/>
      <c r="W3710" s="44"/>
      <c r="X3710" s="44">
        <f t="shared" si="2543"/>
        <v>32000</v>
      </c>
      <c r="Y3710" s="209">
        <f t="shared" si="2539"/>
        <v>100</v>
      </c>
    </row>
    <row r="3711" spans="1:25">
      <c r="A3711" s="23" t="s">
        <v>786</v>
      </c>
      <c r="B3711" s="23" t="s">
        <v>172</v>
      </c>
      <c r="C3711" s="23" t="s">
        <v>1406</v>
      </c>
      <c r="D3711" s="23" t="s">
        <v>1407</v>
      </c>
      <c r="E3711" s="22">
        <v>6112</v>
      </c>
      <c r="F3711" s="23" t="s">
        <v>1410</v>
      </c>
      <c r="G3711" s="128" t="s">
        <v>3378</v>
      </c>
      <c r="H3711" s="32" t="s">
        <v>19</v>
      </c>
      <c r="I3711" s="44">
        <f t="shared" si="2500"/>
        <v>131000</v>
      </c>
      <c r="J3711" s="44">
        <v>128000</v>
      </c>
      <c r="K3711" s="44">
        <f t="shared" si="2501"/>
        <v>3000</v>
      </c>
      <c r="L3711" s="44">
        <v>3000</v>
      </c>
      <c r="M3711" s="44">
        <v>0</v>
      </c>
      <c r="N3711" s="44">
        <v>0</v>
      </c>
      <c r="O3711" s="44">
        <v>0</v>
      </c>
      <c r="P3711" s="44">
        <v>0</v>
      </c>
      <c r="Q3711" s="44">
        <v>138400</v>
      </c>
      <c r="R3711" s="44">
        <v>135400</v>
      </c>
      <c r="S3711" s="44">
        <v>135400</v>
      </c>
      <c r="T3711" s="44">
        <f t="shared" si="2542"/>
        <v>0</v>
      </c>
      <c r="U3711" s="44"/>
      <c r="V3711" s="44"/>
      <c r="W3711" s="44"/>
      <c r="X3711" s="44">
        <f t="shared" si="2543"/>
        <v>135400</v>
      </c>
      <c r="Y3711" s="209">
        <f t="shared" si="2539"/>
        <v>100</v>
      </c>
    </row>
    <row r="3712" spans="1:25">
      <c r="A3712" s="23" t="s">
        <v>786</v>
      </c>
      <c r="B3712" s="23" t="s">
        <v>172</v>
      </c>
      <c r="C3712" s="23" t="s">
        <v>1406</v>
      </c>
      <c r="D3712" s="23" t="s">
        <v>1407</v>
      </c>
      <c r="E3712" s="22">
        <v>6112</v>
      </c>
      <c r="F3712" s="23" t="s">
        <v>1411</v>
      </c>
      <c r="G3712" s="128" t="s">
        <v>3378</v>
      </c>
      <c r="H3712" s="32" t="s">
        <v>17</v>
      </c>
      <c r="I3712" s="44">
        <f t="shared" si="2500"/>
        <v>30200</v>
      </c>
      <c r="J3712" s="44">
        <v>28200</v>
      </c>
      <c r="K3712" s="44">
        <f t="shared" si="2501"/>
        <v>2000</v>
      </c>
      <c r="L3712" s="44">
        <v>2000</v>
      </c>
      <c r="M3712" s="44">
        <v>0</v>
      </c>
      <c r="N3712" s="44">
        <v>0</v>
      </c>
      <c r="O3712" s="44">
        <v>0</v>
      </c>
      <c r="P3712" s="44">
        <v>0</v>
      </c>
      <c r="Q3712" s="44">
        <v>41294</v>
      </c>
      <c r="R3712" s="44">
        <v>39294</v>
      </c>
      <c r="S3712" s="44">
        <v>39294</v>
      </c>
      <c r="T3712" s="44">
        <f t="shared" si="2542"/>
        <v>0</v>
      </c>
      <c r="U3712" s="44"/>
      <c r="V3712" s="44"/>
      <c r="W3712" s="44"/>
      <c r="X3712" s="44">
        <f t="shared" si="2543"/>
        <v>39294</v>
      </c>
      <c r="Y3712" s="209">
        <f t="shared" si="2539"/>
        <v>100</v>
      </c>
    </row>
    <row r="3713" spans="1:25">
      <c r="A3713" s="23" t="s">
        <v>786</v>
      </c>
      <c r="B3713" s="23" t="s">
        <v>172</v>
      </c>
      <c r="C3713" s="23" t="s">
        <v>1406</v>
      </c>
      <c r="D3713" s="23" t="s">
        <v>1407</v>
      </c>
      <c r="E3713" s="22">
        <v>6112</v>
      </c>
      <c r="F3713" s="23" t="s">
        <v>1412</v>
      </c>
      <c r="G3713" s="128" t="s">
        <v>3378</v>
      </c>
      <c r="H3713" s="32" t="s">
        <v>15</v>
      </c>
      <c r="I3713" s="44">
        <f t="shared" si="2500"/>
        <v>19100</v>
      </c>
      <c r="J3713" s="44">
        <v>19100</v>
      </c>
      <c r="K3713" s="44">
        <f t="shared" si="2501"/>
        <v>0</v>
      </c>
      <c r="L3713" s="44">
        <v>0</v>
      </c>
      <c r="M3713" s="44">
        <v>0</v>
      </c>
      <c r="N3713" s="44">
        <v>0</v>
      </c>
      <c r="O3713" s="44">
        <v>0</v>
      </c>
      <c r="P3713" s="44">
        <v>0</v>
      </c>
      <c r="Q3713" s="44">
        <v>19100</v>
      </c>
      <c r="R3713" s="44">
        <v>19100</v>
      </c>
      <c r="S3713" s="44">
        <v>10331</v>
      </c>
      <c r="T3713" s="44">
        <f t="shared" si="2542"/>
        <v>8769</v>
      </c>
      <c r="U3713" s="44"/>
      <c r="V3713" s="44"/>
      <c r="W3713" s="44">
        <v>8769</v>
      </c>
      <c r="X3713" s="44">
        <f t="shared" si="2543"/>
        <v>19100</v>
      </c>
      <c r="Y3713" s="209">
        <f t="shared" si="2539"/>
        <v>100</v>
      </c>
    </row>
    <row r="3714" spans="1:25">
      <c r="A3714" s="23" t="s">
        <v>786</v>
      </c>
      <c r="B3714" s="23" t="s">
        <v>172</v>
      </c>
      <c r="C3714" s="23" t="s">
        <v>1406</v>
      </c>
      <c r="D3714" s="23" t="s">
        <v>1407</v>
      </c>
      <c r="E3714" s="22">
        <v>6112</v>
      </c>
      <c r="F3714" s="23" t="s">
        <v>1413</v>
      </c>
      <c r="G3714" s="128" t="s">
        <v>3378</v>
      </c>
      <c r="H3714" s="32" t="s">
        <v>18</v>
      </c>
      <c r="I3714" s="44">
        <f t="shared" si="2500"/>
        <v>15100</v>
      </c>
      <c r="J3714" s="44">
        <v>15100</v>
      </c>
      <c r="K3714" s="44">
        <f t="shared" si="2501"/>
        <v>0</v>
      </c>
      <c r="L3714" s="44">
        <v>0</v>
      </c>
      <c r="M3714" s="44">
        <v>0</v>
      </c>
      <c r="N3714" s="44">
        <v>0</v>
      </c>
      <c r="O3714" s="44">
        <v>0</v>
      </c>
      <c r="P3714" s="44">
        <v>0</v>
      </c>
      <c r="Q3714" s="44">
        <v>15100</v>
      </c>
      <c r="R3714" s="44">
        <v>15100</v>
      </c>
      <c r="S3714" s="44">
        <v>15100</v>
      </c>
      <c r="T3714" s="44">
        <f t="shared" si="2542"/>
        <v>0</v>
      </c>
      <c r="U3714" s="44"/>
      <c r="V3714" s="44"/>
      <c r="W3714" s="44"/>
      <c r="X3714" s="44">
        <f t="shared" si="2543"/>
        <v>15100</v>
      </c>
      <c r="Y3714" s="209">
        <f t="shared" si="2539"/>
        <v>100</v>
      </c>
    </row>
    <row r="3715" spans="1:25">
      <c r="A3715" s="23" t="s">
        <v>786</v>
      </c>
      <c r="B3715" s="23" t="s">
        <v>172</v>
      </c>
      <c r="C3715" s="23" t="s">
        <v>1406</v>
      </c>
      <c r="D3715" s="23" t="s">
        <v>1407</v>
      </c>
      <c r="E3715" s="21" t="s">
        <v>139</v>
      </c>
      <c r="F3715" s="21" t="s">
        <v>0</v>
      </c>
      <c r="G3715" s="150" t="s">
        <v>0</v>
      </c>
      <c r="H3715" s="21" t="s">
        <v>21</v>
      </c>
      <c r="I3715" s="66">
        <f t="shared" ref="I3715:I3776" si="2546">SUM(J3715,K3715,O3715,P3715)</f>
        <v>178675</v>
      </c>
      <c r="J3715" s="66">
        <f t="shared" ref="J3715:X3715" si="2547">SUM(J3716)</f>
        <v>178175</v>
      </c>
      <c r="K3715" s="66">
        <f t="shared" ref="K3715:K3776" si="2548">SUM(L3715,M3715,N3715)</f>
        <v>500</v>
      </c>
      <c r="L3715" s="66">
        <f t="shared" si="2547"/>
        <v>500</v>
      </c>
      <c r="M3715" s="66">
        <f t="shared" si="2547"/>
        <v>0</v>
      </c>
      <c r="N3715" s="66">
        <f t="shared" si="2547"/>
        <v>0</v>
      </c>
      <c r="O3715" s="66">
        <f t="shared" si="2547"/>
        <v>0</v>
      </c>
      <c r="P3715" s="66">
        <f t="shared" si="2547"/>
        <v>0</v>
      </c>
      <c r="Q3715" s="66">
        <f t="shared" si="2547"/>
        <v>188554</v>
      </c>
      <c r="R3715" s="66">
        <f t="shared" si="2547"/>
        <v>188054</v>
      </c>
      <c r="S3715" s="66">
        <f t="shared" si="2547"/>
        <v>174807</v>
      </c>
      <c r="T3715" s="66">
        <f t="shared" si="2547"/>
        <v>13247</v>
      </c>
      <c r="U3715" s="66">
        <f t="shared" si="2547"/>
        <v>13247</v>
      </c>
      <c r="V3715" s="66">
        <f t="shared" si="2547"/>
        <v>0</v>
      </c>
      <c r="W3715" s="66">
        <f t="shared" si="2547"/>
        <v>0</v>
      </c>
      <c r="X3715" s="66">
        <f t="shared" si="2547"/>
        <v>188054</v>
      </c>
      <c r="Y3715" s="208">
        <f t="shared" si="2539"/>
        <v>100</v>
      </c>
    </row>
    <row r="3716" spans="1:25">
      <c r="A3716" s="23" t="s">
        <v>786</v>
      </c>
      <c r="B3716" s="23" t="s">
        <v>172</v>
      </c>
      <c r="C3716" s="23" t="s">
        <v>1406</v>
      </c>
      <c r="D3716" s="23" t="s">
        <v>1407</v>
      </c>
      <c r="E3716" s="22">
        <v>6121</v>
      </c>
      <c r="F3716" s="23"/>
      <c r="G3716" s="128" t="s">
        <v>3378</v>
      </c>
      <c r="H3716" s="32" t="s">
        <v>22</v>
      </c>
      <c r="I3716" s="44">
        <f t="shared" si="2546"/>
        <v>178675</v>
      </c>
      <c r="J3716" s="44">
        <v>178175</v>
      </c>
      <c r="K3716" s="44">
        <f t="shared" si="2548"/>
        <v>500</v>
      </c>
      <c r="L3716" s="44">
        <v>500</v>
      </c>
      <c r="M3716" s="44">
        <v>0</v>
      </c>
      <c r="N3716" s="44">
        <v>0</v>
      </c>
      <c r="O3716" s="44">
        <v>0</v>
      </c>
      <c r="P3716" s="44">
        <v>0</v>
      </c>
      <c r="Q3716" s="44">
        <v>188554</v>
      </c>
      <c r="R3716" s="44">
        <v>188054</v>
      </c>
      <c r="S3716" s="44">
        <v>174807</v>
      </c>
      <c r="T3716" s="44">
        <f t="shared" si="2542"/>
        <v>13247</v>
      </c>
      <c r="U3716" s="44">
        <v>13247</v>
      </c>
      <c r="V3716" s="44"/>
      <c r="W3716" s="44"/>
      <c r="X3716" s="44">
        <f t="shared" si="2543"/>
        <v>188054</v>
      </c>
      <c r="Y3716" s="209">
        <f t="shared" si="2539"/>
        <v>100</v>
      </c>
    </row>
    <row r="3717" spans="1:25">
      <c r="A3717" s="23" t="s">
        <v>786</v>
      </c>
      <c r="B3717" s="23" t="s">
        <v>172</v>
      </c>
      <c r="C3717" s="23" t="s">
        <v>1406</v>
      </c>
      <c r="D3717" s="23" t="s">
        <v>1407</v>
      </c>
      <c r="E3717" s="21" t="s">
        <v>141</v>
      </c>
      <c r="F3717" s="21" t="s">
        <v>0</v>
      </c>
      <c r="G3717" s="150" t="s">
        <v>0</v>
      </c>
      <c r="H3717" s="21" t="s">
        <v>23</v>
      </c>
      <c r="I3717" s="66">
        <f t="shared" si="2546"/>
        <v>265500</v>
      </c>
      <c r="J3717" s="66">
        <f t="shared" ref="J3717:P3717" si="2549">SUM(J3718:J3725)</f>
        <v>176000</v>
      </c>
      <c r="K3717" s="66">
        <f t="shared" si="2548"/>
        <v>89500</v>
      </c>
      <c r="L3717" s="66">
        <f t="shared" si="2549"/>
        <v>89500</v>
      </c>
      <c r="M3717" s="66">
        <f t="shared" si="2549"/>
        <v>0</v>
      </c>
      <c r="N3717" s="66">
        <f t="shared" si="2549"/>
        <v>0</v>
      </c>
      <c r="O3717" s="66">
        <f t="shared" si="2549"/>
        <v>0</v>
      </c>
      <c r="P3717" s="66">
        <f t="shared" si="2549"/>
        <v>0</v>
      </c>
      <c r="Q3717" s="66">
        <f>SUM(Q3718:Q3725)</f>
        <v>282590</v>
      </c>
      <c r="R3717" s="66">
        <f>SUM(R3718:R3725)</f>
        <v>175901</v>
      </c>
      <c r="S3717" s="66">
        <f>SUM(S3718:S3725)</f>
        <v>150451</v>
      </c>
      <c r="T3717" s="66">
        <f t="shared" ref="T3717:X3717" si="2550">SUM(T3718:T3725)</f>
        <v>25450</v>
      </c>
      <c r="U3717" s="66">
        <f t="shared" si="2550"/>
        <v>10050</v>
      </c>
      <c r="V3717" s="66">
        <f t="shared" si="2550"/>
        <v>9750</v>
      </c>
      <c r="W3717" s="66">
        <f t="shared" si="2550"/>
        <v>5650</v>
      </c>
      <c r="X3717" s="66">
        <f t="shared" si="2550"/>
        <v>175901</v>
      </c>
      <c r="Y3717" s="208">
        <f t="shared" si="2539"/>
        <v>100</v>
      </c>
    </row>
    <row r="3718" spans="1:25">
      <c r="A3718" s="23" t="s">
        <v>786</v>
      </c>
      <c r="B3718" s="23" t="s">
        <v>172</v>
      </c>
      <c r="C3718" s="23" t="s">
        <v>1406</v>
      </c>
      <c r="D3718" s="23" t="s">
        <v>1407</v>
      </c>
      <c r="E3718" s="22">
        <v>6131</v>
      </c>
      <c r="F3718" s="23"/>
      <c r="G3718" s="128" t="s">
        <v>3378</v>
      </c>
      <c r="H3718" s="32" t="s">
        <v>24</v>
      </c>
      <c r="I3718" s="44">
        <f t="shared" si="2546"/>
        <v>2000</v>
      </c>
      <c r="J3718" s="44">
        <v>1000</v>
      </c>
      <c r="K3718" s="44">
        <f t="shared" si="2548"/>
        <v>1000</v>
      </c>
      <c r="L3718" s="44">
        <v>1000</v>
      </c>
      <c r="M3718" s="44">
        <v>0</v>
      </c>
      <c r="N3718" s="44">
        <v>0</v>
      </c>
      <c r="O3718" s="44">
        <v>0</v>
      </c>
      <c r="P3718" s="44">
        <v>0</v>
      </c>
      <c r="Q3718" s="44">
        <v>2000</v>
      </c>
      <c r="R3718" s="44">
        <v>1000</v>
      </c>
      <c r="S3718" s="44">
        <v>1000</v>
      </c>
      <c r="T3718" s="44">
        <f t="shared" si="2542"/>
        <v>0</v>
      </c>
      <c r="U3718" s="44"/>
      <c r="V3718" s="44"/>
      <c r="W3718" s="44"/>
      <c r="X3718" s="44">
        <f t="shared" si="2543"/>
        <v>1000</v>
      </c>
      <c r="Y3718" s="209">
        <f t="shared" si="2539"/>
        <v>100</v>
      </c>
    </row>
    <row r="3719" spans="1:25">
      <c r="A3719" s="23" t="s">
        <v>786</v>
      </c>
      <c r="B3719" s="23" t="s">
        <v>172</v>
      </c>
      <c r="C3719" s="23" t="s">
        <v>1406</v>
      </c>
      <c r="D3719" s="23" t="s">
        <v>1407</v>
      </c>
      <c r="E3719" s="22">
        <v>6132</v>
      </c>
      <c r="F3719" s="23"/>
      <c r="G3719" s="128" t="s">
        <v>3378</v>
      </c>
      <c r="H3719" s="32" t="s">
        <v>25</v>
      </c>
      <c r="I3719" s="44">
        <f t="shared" si="2546"/>
        <v>101000</v>
      </c>
      <c r="J3719" s="44">
        <v>101000</v>
      </c>
      <c r="K3719" s="44">
        <f t="shared" si="2548"/>
        <v>0</v>
      </c>
      <c r="L3719" s="44">
        <v>0</v>
      </c>
      <c r="M3719" s="44">
        <v>0</v>
      </c>
      <c r="N3719" s="44">
        <v>0</v>
      </c>
      <c r="O3719" s="44">
        <v>0</v>
      </c>
      <c r="P3719" s="44">
        <v>0</v>
      </c>
      <c r="Q3719" s="44">
        <v>99600</v>
      </c>
      <c r="R3719" s="44">
        <v>99600</v>
      </c>
      <c r="S3719" s="44">
        <v>85000</v>
      </c>
      <c r="T3719" s="44">
        <f t="shared" si="2542"/>
        <v>14600</v>
      </c>
      <c r="U3719" s="44">
        <v>5500</v>
      </c>
      <c r="V3719" s="44">
        <v>5500</v>
      </c>
      <c r="W3719" s="44">
        <v>3600</v>
      </c>
      <c r="X3719" s="44">
        <f t="shared" si="2543"/>
        <v>99600</v>
      </c>
      <c r="Y3719" s="209">
        <f t="shared" si="2539"/>
        <v>100</v>
      </c>
    </row>
    <row r="3720" spans="1:25">
      <c r="A3720" s="23" t="s">
        <v>786</v>
      </c>
      <c r="B3720" s="23" t="s">
        <v>172</v>
      </c>
      <c r="C3720" s="23" t="s">
        <v>1406</v>
      </c>
      <c r="D3720" s="23" t="s">
        <v>1407</v>
      </c>
      <c r="E3720" s="22">
        <v>6133</v>
      </c>
      <c r="F3720" s="23"/>
      <c r="G3720" s="128" t="s">
        <v>3378</v>
      </c>
      <c r="H3720" s="32" t="s">
        <v>26</v>
      </c>
      <c r="I3720" s="44">
        <f t="shared" si="2546"/>
        <v>16500</v>
      </c>
      <c r="J3720" s="44">
        <v>16500</v>
      </c>
      <c r="K3720" s="44">
        <f t="shared" si="2548"/>
        <v>0</v>
      </c>
      <c r="L3720" s="44">
        <v>0</v>
      </c>
      <c r="M3720" s="44">
        <v>0</v>
      </c>
      <c r="N3720" s="44">
        <v>0</v>
      </c>
      <c r="O3720" s="44">
        <v>0</v>
      </c>
      <c r="P3720" s="44">
        <v>0</v>
      </c>
      <c r="Q3720" s="44">
        <v>16500</v>
      </c>
      <c r="R3720" s="44">
        <v>16500</v>
      </c>
      <c r="S3720" s="44">
        <v>16200</v>
      </c>
      <c r="T3720" s="44">
        <f t="shared" si="2542"/>
        <v>300</v>
      </c>
      <c r="U3720" s="44">
        <v>300</v>
      </c>
      <c r="V3720" s="44"/>
      <c r="W3720" s="44"/>
      <c r="X3720" s="44">
        <f t="shared" si="2543"/>
        <v>16500</v>
      </c>
      <c r="Y3720" s="209">
        <f t="shared" si="2539"/>
        <v>100</v>
      </c>
    </row>
    <row r="3721" spans="1:25">
      <c r="A3721" s="23" t="s">
        <v>786</v>
      </c>
      <c r="B3721" s="23" t="s">
        <v>172</v>
      </c>
      <c r="C3721" s="23" t="s">
        <v>1406</v>
      </c>
      <c r="D3721" s="23" t="s">
        <v>1407</v>
      </c>
      <c r="E3721" s="22">
        <v>6134</v>
      </c>
      <c r="F3721" s="23"/>
      <c r="G3721" s="128" t="s">
        <v>3378</v>
      </c>
      <c r="H3721" s="32" t="s">
        <v>27</v>
      </c>
      <c r="I3721" s="44">
        <f t="shared" si="2546"/>
        <v>84000</v>
      </c>
      <c r="J3721" s="44">
        <v>9000</v>
      </c>
      <c r="K3721" s="44">
        <f t="shared" si="2548"/>
        <v>75000</v>
      </c>
      <c r="L3721" s="44">
        <v>75000</v>
      </c>
      <c r="M3721" s="44">
        <v>0</v>
      </c>
      <c r="N3721" s="44">
        <v>0</v>
      </c>
      <c r="O3721" s="44">
        <v>0</v>
      </c>
      <c r="P3721" s="44">
        <v>0</v>
      </c>
      <c r="Q3721" s="44">
        <v>98567</v>
      </c>
      <c r="R3721" s="44">
        <v>9000</v>
      </c>
      <c r="S3721" s="44">
        <v>6750</v>
      </c>
      <c r="T3721" s="44">
        <f t="shared" si="2542"/>
        <v>2250</v>
      </c>
      <c r="U3721" s="44">
        <v>750</v>
      </c>
      <c r="V3721" s="44">
        <v>750</v>
      </c>
      <c r="W3721" s="44">
        <v>750</v>
      </c>
      <c r="X3721" s="44">
        <f t="shared" si="2543"/>
        <v>9000</v>
      </c>
      <c r="Y3721" s="209">
        <f t="shared" si="2539"/>
        <v>100</v>
      </c>
    </row>
    <row r="3722" spans="1:25">
      <c r="A3722" s="23" t="s">
        <v>786</v>
      </c>
      <c r="B3722" s="23" t="s">
        <v>172</v>
      </c>
      <c r="C3722" s="23" t="s">
        <v>1406</v>
      </c>
      <c r="D3722" s="23" t="s">
        <v>1407</v>
      </c>
      <c r="E3722" s="22">
        <v>6135</v>
      </c>
      <c r="F3722" s="23"/>
      <c r="G3722" s="128" t="s">
        <v>3378</v>
      </c>
      <c r="H3722" s="32" t="s">
        <v>28</v>
      </c>
      <c r="I3722" s="44">
        <f t="shared" si="2546"/>
        <v>3000</v>
      </c>
      <c r="J3722" s="44">
        <v>1000</v>
      </c>
      <c r="K3722" s="44">
        <f t="shared" si="2548"/>
        <v>2000</v>
      </c>
      <c r="L3722" s="44">
        <v>2000</v>
      </c>
      <c r="M3722" s="44">
        <v>0</v>
      </c>
      <c r="N3722" s="44">
        <v>0</v>
      </c>
      <c r="O3722" s="44">
        <v>0</v>
      </c>
      <c r="P3722" s="44">
        <v>0</v>
      </c>
      <c r="Q3722" s="44">
        <v>5622</v>
      </c>
      <c r="R3722" s="44">
        <v>1000</v>
      </c>
      <c r="S3722" s="44">
        <v>1000</v>
      </c>
      <c r="T3722" s="44">
        <f t="shared" si="2542"/>
        <v>0</v>
      </c>
      <c r="U3722" s="44"/>
      <c r="V3722" s="44"/>
      <c r="W3722" s="44"/>
      <c r="X3722" s="44">
        <f t="shared" si="2543"/>
        <v>1000</v>
      </c>
      <c r="Y3722" s="209">
        <f t="shared" si="2539"/>
        <v>100</v>
      </c>
    </row>
    <row r="3723" spans="1:25">
      <c r="A3723" s="23" t="s">
        <v>786</v>
      </c>
      <c r="B3723" s="23" t="s">
        <v>172</v>
      </c>
      <c r="C3723" s="23" t="s">
        <v>1406</v>
      </c>
      <c r="D3723" s="23" t="s">
        <v>1407</v>
      </c>
      <c r="E3723" s="22">
        <v>6137</v>
      </c>
      <c r="F3723" s="23"/>
      <c r="G3723" s="128" t="s">
        <v>3378</v>
      </c>
      <c r="H3723" s="32" t="s">
        <v>30</v>
      </c>
      <c r="I3723" s="44">
        <f t="shared" si="2546"/>
        <v>21000</v>
      </c>
      <c r="J3723" s="44">
        <v>12000</v>
      </c>
      <c r="K3723" s="44">
        <f t="shared" si="2548"/>
        <v>9000</v>
      </c>
      <c r="L3723" s="44">
        <v>9000</v>
      </c>
      <c r="M3723" s="44">
        <v>0</v>
      </c>
      <c r="N3723" s="44">
        <v>0</v>
      </c>
      <c r="O3723" s="44">
        <v>0</v>
      </c>
      <c r="P3723" s="44">
        <v>0</v>
      </c>
      <c r="Q3723" s="44">
        <v>20000</v>
      </c>
      <c r="R3723" s="44">
        <v>11000</v>
      </c>
      <c r="S3723" s="44">
        <v>9000</v>
      </c>
      <c r="T3723" s="44">
        <f t="shared" si="2542"/>
        <v>2000</v>
      </c>
      <c r="U3723" s="44">
        <v>1000</v>
      </c>
      <c r="V3723" s="44">
        <v>1000</v>
      </c>
      <c r="W3723" s="44"/>
      <c r="X3723" s="44">
        <f t="shared" si="2543"/>
        <v>11000</v>
      </c>
      <c r="Y3723" s="209">
        <f t="shared" si="2539"/>
        <v>100</v>
      </c>
    </row>
    <row r="3724" spans="1:25">
      <c r="A3724" s="23" t="s">
        <v>786</v>
      </c>
      <c r="B3724" s="23" t="s">
        <v>172</v>
      </c>
      <c r="C3724" s="23" t="s">
        <v>1406</v>
      </c>
      <c r="D3724" s="23" t="s">
        <v>1407</v>
      </c>
      <c r="E3724" s="22">
        <v>6138</v>
      </c>
      <c r="F3724" s="23"/>
      <c r="G3724" s="128" t="s">
        <v>3378</v>
      </c>
      <c r="H3724" s="32" t="s">
        <v>31</v>
      </c>
      <c r="I3724" s="44">
        <f t="shared" si="2546"/>
        <v>0</v>
      </c>
      <c r="J3724" s="44">
        <v>0</v>
      </c>
      <c r="K3724" s="44">
        <f t="shared" si="2548"/>
        <v>0</v>
      </c>
      <c r="L3724" s="44">
        <v>0</v>
      </c>
      <c r="M3724" s="44">
        <v>0</v>
      </c>
      <c r="N3724" s="44">
        <v>0</v>
      </c>
      <c r="O3724" s="44">
        <v>0</v>
      </c>
      <c r="P3724" s="44">
        <v>0</v>
      </c>
      <c r="Q3724" s="44">
        <v>0</v>
      </c>
      <c r="R3724" s="44">
        <v>0</v>
      </c>
      <c r="S3724" s="44">
        <v>0</v>
      </c>
      <c r="T3724" s="44">
        <f t="shared" si="2542"/>
        <v>0</v>
      </c>
      <c r="U3724" s="44"/>
      <c r="V3724" s="44"/>
      <c r="W3724" s="44"/>
      <c r="X3724" s="44">
        <f t="shared" si="2543"/>
        <v>0</v>
      </c>
      <c r="Y3724" s="209">
        <f t="shared" si="2539"/>
        <v>0</v>
      </c>
    </row>
    <row r="3725" spans="1:25">
      <c r="A3725" s="20" t="s">
        <v>786</v>
      </c>
      <c r="B3725" s="20" t="s">
        <v>172</v>
      </c>
      <c r="C3725" s="20" t="s">
        <v>1406</v>
      </c>
      <c r="D3725" s="20" t="s">
        <v>1407</v>
      </c>
      <c r="E3725" s="20" t="s">
        <v>144</v>
      </c>
      <c r="F3725" s="23" t="s">
        <v>0</v>
      </c>
      <c r="G3725" s="154" t="s">
        <v>0</v>
      </c>
      <c r="H3725" s="21" t="s">
        <v>32</v>
      </c>
      <c r="I3725" s="66">
        <f t="shared" si="2546"/>
        <v>38000</v>
      </c>
      <c r="J3725" s="66">
        <f t="shared" ref="J3725:P3725" si="2551">SUM(J3726:J3728)</f>
        <v>35500</v>
      </c>
      <c r="K3725" s="66">
        <f t="shared" si="2548"/>
        <v>2500</v>
      </c>
      <c r="L3725" s="66">
        <f t="shared" si="2551"/>
        <v>2500</v>
      </c>
      <c r="M3725" s="66">
        <f t="shared" si="2551"/>
        <v>0</v>
      </c>
      <c r="N3725" s="66">
        <f t="shared" si="2551"/>
        <v>0</v>
      </c>
      <c r="O3725" s="66">
        <f t="shared" si="2551"/>
        <v>0</v>
      </c>
      <c r="P3725" s="66">
        <f t="shared" si="2551"/>
        <v>0</v>
      </c>
      <c r="Q3725" s="66">
        <f>SUM(Q3726:Q3728)</f>
        <v>40301</v>
      </c>
      <c r="R3725" s="66">
        <f>SUM(R3726:R3728)</f>
        <v>37801</v>
      </c>
      <c r="S3725" s="66">
        <f>SUM(S3726:S3728)</f>
        <v>31501</v>
      </c>
      <c r="T3725" s="66">
        <f t="shared" ref="T3725:X3725" si="2552">SUM(T3726:T3728)</f>
        <v>6300</v>
      </c>
      <c r="U3725" s="66">
        <f t="shared" si="2552"/>
        <v>2500</v>
      </c>
      <c r="V3725" s="66">
        <f t="shared" si="2552"/>
        <v>2500</v>
      </c>
      <c r="W3725" s="66">
        <f t="shared" si="2552"/>
        <v>1300</v>
      </c>
      <c r="X3725" s="66">
        <f t="shared" si="2552"/>
        <v>37801</v>
      </c>
      <c r="Y3725" s="208">
        <f t="shared" si="2539"/>
        <v>100</v>
      </c>
    </row>
    <row r="3726" spans="1:25">
      <c r="A3726" s="23" t="s">
        <v>786</v>
      </c>
      <c r="B3726" s="23" t="s">
        <v>172</v>
      </c>
      <c r="C3726" s="23" t="s">
        <v>1406</v>
      </c>
      <c r="D3726" s="23" t="s">
        <v>1407</v>
      </c>
      <c r="E3726" s="22">
        <v>6139</v>
      </c>
      <c r="F3726" s="23"/>
      <c r="G3726" s="128" t="s">
        <v>3378</v>
      </c>
      <c r="H3726" s="32" t="s">
        <v>32</v>
      </c>
      <c r="I3726" s="44">
        <f t="shared" si="2546"/>
        <v>28000</v>
      </c>
      <c r="J3726" s="44">
        <v>25500</v>
      </c>
      <c r="K3726" s="44">
        <f t="shared" si="2548"/>
        <v>2500</v>
      </c>
      <c r="L3726" s="44">
        <v>2500</v>
      </c>
      <c r="M3726" s="44">
        <v>0</v>
      </c>
      <c r="N3726" s="44">
        <v>0</v>
      </c>
      <c r="O3726" s="44">
        <v>0</v>
      </c>
      <c r="P3726" s="44">
        <v>0</v>
      </c>
      <c r="Q3726" s="44">
        <v>34000</v>
      </c>
      <c r="R3726" s="44">
        <v>31500</v>
      </c>
      <c r="S3726" s="44">
        <v>25200</v>
      </c>
      <c r="T3726" s="44">
        <f t="shared" si="2542"/>
        <v>6300</v>
      </c>
      <c r="U3726" s="44">
        <v>2500</v>
      </c>
      <c r="V3726" s="44">
        <v>2500</v>
      </c>
      <c r="W3726" s="44">
        <v>1300</v>
      </c>
      <c r="X3726" s="44">
        <f t="shared" si="2543"/>
        <v>31500</v>
      </c>
      <c r="Y3726" s="209">
        <f t="shared" si="2539"/>
        <v>100</v>
      </c>
    </row>
    <row r="3727" spans="1:25">
      <c r="A3727" s="23" t="s">
        <v>786</v>
      </c>
      <c r="B3727" s="23" t="s">
        <v>172</v>
      </c>
      <c r="C3727" s="23" t="s">
        <v>1406</v>
      </c>
      <c r="D3727" s="23" t="s">
        <v>1407</v>
      </c>
      <c r="E3727" s="22">
        <v>6139</v>
      </c>
      <c r="F3727" s="23" t="s">
        <v>1414</v>
      </c>
      <c r="G3727" s="128" t="s">
        <v>3378</v>
      </c>
      <c r="H3727" s="32" t="s">
        <v>152</v>
      </c>
      <c r="I3727" s="44">
        <f t="shared" si="2546"/>
        <v>5000</v>
      </c>
      <c r="J3727" s="44">
        <v>5000</v>
      </c>
      <c r="K3727" s="44">
        <f t="shared" si="2548"/>
        <v>0</v>
      </c>
      <c r="L3727" s="44">
        <v>0</v>
      </c>
      <c r="M3727" s="44">
        <v>0</v>
      </c>
      <c r="N3727" s="44">
        <v>0</v>
      </c>
      <c r="O3727" s="44">
        <v>0</v>
      </c>
      <c r="P3727" s="44">
        <v>0</v>
      </c>
      <c r="Q3727" s="44">
        <v>6181</v>
      </c>
      <c r="R3727" s="44">
        <v>6181</v>
      </c>
      <c r="S3727" s="44">
        <v>6181</v>
      </c>
      <c r="T3727" s="44">
        <f t="shared" si="2542"/>
        <v>0</v>
      </c>
      <c r="U3727" s="44"/>
      <c r="V3727" s="44"/>
      <c r="W3727" s="44"/>
      <c r="X3727" s="44">
        <f t="shared" si="2543"/>
        <v>6181</v>
      </c>
      <c r="Y3727" s="209">
        <f t="shared" si="2539"/>
        <v>100</v>
      </c>
    </row>
    <row r="3728" spans="1:25">
      <c r="A3728" s="23" t="s">
        <v>786</v>
      </c>
      <c r="B3728" s="23" t="s">
        <v>172</v>
      </c>
      <c r="C3728" s="23" t="s">
        <v>1406</v>
      </c>
      <c r="D3728" s="23" t="s">
        <v>1407</v>
      </c>
      <c r="E3728" s="22">
        <v>6139</v>
      </c>
      <c r="F3728" s="23" t="s">
        <v>1415</v>
      </c>
      <c r="G3728" s="128" t="s">
        <v>3378</v>
      </c>
      <c r="H3728" s="32" t="s">
        <v>158</v>
      </c>
      <c r="I3728" s="44">
        <f t="shared" si="2546"/>
        <v>5000</v>
      </c>
      <c r="J3728" s="44">
        <v>5000</v>
      </c>
      <c r="K3728" s="44">
        <f t="shared" si="2548"/>
        <v>0</v>
      </c>
      <c r="L3728" s="44">
        <v>0</v>
      </c>
      <c r="M3728" s="44">
        <v>0</v>
      </c>
      <c r="N3728" s="44">
        <v>0</v>
      </c>
      <c r="O3728" s="44">
        <v>0</v>
      </c>
      <c r="P3728" s="44">
        <v>0</v>
      </c>
      <c r="Q3728" s="44">
        <v>120</v>
      </c>
      <c r="R3728" s="44">
        <v>120</v>
      </c>
      <c r="S3728" s="44">
        <v>120</v>
      </c>
      <c r="T3728" s="44">
        <f t="shared" si="2542"/>
        <v>0</v>
      </c>
      <c r="U3728" s="44"/>
      <c r="V3728" s="44"/>
      <c r="W3728" s="44"/>
      <c r="X3728" s="44">
        <f t="shared" si="2543"/>
        <v>120</v>
      </c>
      <c r="Y3728" s="209">
        <f t="shared" si="2539"/>
        <v>100</v>
      </c>
    </row>
    <row r="3729" spans="1:25" ht="20.399999999999999">
      <c r="A3729" s="20" t="s">
        <v>0</v>
      </c>
      <c r="B3729" s="20" t="s">
        <v>0</v>
      </c>
      <c r="C3729" s="20" t="s">
        <v>0</v>
      </c>
      <c r="D3729" s="21" t="s">
        <v>0</v>
      </c>
      <c r="E3729" s="21" t="s">
        <v>0</v>
      </c>
      <c r="F3729" s="21" t="s">
        <v>0</v>
      </c>
      <c r="G3729" s="150" t="s">
        <v>0</v>
      </c>
      <c r="H3729" s="30" t="s">
        <v>42</v>
      </c>
      <c r="I3729" s="31">
        <f t="shared" si="2546"/>
        <v>100</v>
      </c>
      <c r="J3729" s="31">
        <f t="shared" ref="J3729:X3730" si="2553">SUM(J3730)</f>
        <v>100</v>
      </c>
      <c r="K3729" s="31">
        <f t="shared" si="2548"/>
        <v>0</v>
      </c>
      <c r="L3729" s="31">
        <f t="shared" si="2553"/>
        <v>0</v>
      </c>
      <c r="M3729" s="31">
        <f t="shared" si="2553"/>
        <v>0</v>
      </c>
      <c r="N3729" s="31">
        <f t="shared" si="2553"/>
        <v>0</v>
      </c>
      <c r="O3729" s="31">
        <f t="shared" si="2553"/>
        <v>0</v>
      </c>
      <c r="P3729" s="31">
        <f t="shared" si="2553"/>
        <v>0</v>
      </c>
      <c r="Q3729" s="31">
        <f t="shared" si="2553"/>
        <v>4870</v>
      </c>
      <c r="R3729" s="31">
        <f t="shared" si="2553"/>
        <v>4870</v>
      </c>
      <c r="S3729" s="31">
        <f t="shared" si="2553"/>
        <v>4770</v>
      </c>
      <c r="T3729" s="31">
        <f t="shared" si="2553"/>
        <v>0</v>
      </c>
      <c r="U3729" s="31">
        <f t="shared" si="2553"/>
        <v>0</v>
      </c>
      <c r="V3729" s="31">
        <f t="shared" si="2553"/>
        <v>0</v>
      </c>
      <c r="W3729" s="31">
        <f t="shared" si="2553"/>
        <v>0</v>
      </c>
      <c r="X3729" s="31">
        <f t="shared" si="2553"/>
        <v>4770</v>
      </c>
      <c r="Y3729" s="220">
        <f t="shared" si="2539"/>
        <v>97.946611909650926</v>
      </c>
    </row>
    <row r="3730" spans="1:25">
      <c r="A3730" s="23" t="s">
        <v>786</v>
      </c>
      <c r="B3730" s="23" t="s">
        <v>172</v>
      </c>
      <c r="C3730" s="23" t="s">
        <v>1406</v>
      </c>
      <c r="D3730" s="23" t="s">
        <v>1407</v>
      </c>
      <c r="E3730" s="21" t="s">
        <v>159</v>
      </c>
      <c r="F3730" s="21" t="s">
        <v>0</v>
      </c>
      <c r="G3730" s="150" t="s">
        <v>0</v>
      </c>
      <c r="H3730" s="21" t="s">
        <v>34</v>
      </c>
      <c r="I3730" s="66">
        <f t="shared" si="2546"/>
        <v>100</v>
      </c>
      <c r="J3730" s="66">
        <f t="shared" si="2553"/>
        <v>100</v>
      </c>
      <c r="K3730" s="66">
        <f t="shared" si="2548"/>
        <v>0</v>
      </c>
      <c r="L3730" s="66">
        <f t="shared" si="2553"/>
        <v>0</v>
      </c>
      <c r="M3730" s="66">
        <f t="shared" si="2553"/>
        <v>0</v>
      </c>
      <c r="N3730" s="66">
        <f t="shared" si="2553"/>
        <v>0</v>
      </c>
      <c r="O3730" s="66">
        <f t="shared" si="2553"/>
        <v>0</v>
      </c>
      <c r="P3730" s="66">
        <f t="shared" si="2553"/>
        <v>0</v>
      </c>
      <c r="Q3730" s="66">
        <f t="shared" si="2553"/>
        <v>4870</v>
      </c>
      <c r="R3730" s="66">
        <f t="shared" si="2553"/>
        <v>4870</v>
      </c>
      <c r="S3730" s="66">
        <f t="shared" si="2553"/>
        <v>4770</v>
      </c>
      <c r="T3730" s="66">
        <f t="shared" si="2553"/>
        <v>0</v>
      </c>
      <c r="U3730" s="66">
        <f t="shared" si="2553"/>
        <v>0</v>
      </c>
      <c r="V3730" s="66">
        <f t="shared" si="2553"/>
        <v>0</v>
      </c>
      <c r="W3730" s="66">
        <f t="shared" si="2553"/>
        <v>0</v>
      </c>
      <c r="X3730" s="66">
        <f t="shared" si="2553"/>
        <v>4770</v>
      </c>
      <c r="Y3730" s="208">
        <f t="shared" si="2539"/>
        <v>97.946611909650926</v>
      </c>
    </row>
    <row r="3731" spans="1:25">
      <c r="A3731" s="23" t="s">
        <v>786</v>
      </c>
      <c r="B3731" s="23" t="s">
        <v>172</v>
      </c>
      <c r="C3731" s="23" t="s">
        <v>1406</v>
      </c>
      <c r="D3731" s="23" t="s">
        <v>1407</v>
      </c>
      <c r="E3731" s="22">
        <v>6148</v>
      </c>
      <c r="F3731" s="23"/>
      <c r="G3731" s="128" t="s">
        <v>3378</v>
      </c>
      <c r="H3731" s="32" t="s">
        <v>41</v>
      </c>
      <c r="I3731" s="44">
        <f t="shared" si="2546"/>
        <v>100</v>
      </c>
      <c r="J3731" s="44">
        <v>100</v>
      </c>
      <c r="K3731" s="44">
        <f t="shared" si="2548"/>
        <v>0</v>
      </c>
      <c r="L3731" s="44">
        <v>0</v>
      </c>
      <c r="M3731" s="44">
        <v>0</v>
      </c>
      <c r="N3731" s="44">
        <v>0</v>
      </c>
      <c r="O3731" s="44">
        <v>0</v>
      </c>
      <c r="P3731" s="44">
        <v>0</v>
      </c>
      <c r="Q3731" s="44">
        <v>4870</v>
      </c>
      <c r="R3731" s="44">
        <v>4870</v>
      </c>
      <c r="S3731" s="44">
        <v>4770</v>
      </c>
      <c r="T3731" s="44">
        <f t="shared" si="2542"/>
        <v>0</v>
      </c>
      <c r="U3731" s="44"/>
      <c r="V3731" s="44"/>
      <c r="W3731" s="44"/>
      <c r="X3731" s="44">
        <f t="shared" si="2543"/>
        <v>4770</v>
      </c>
      <c r="Y3731" s="209">
        <f t="shared" si="2539"/>
        <v>97.946611909650926</v>
      </c>
    </row>
    <row r="3732" spans="1:25" ht="20.399999999999999">
      <c r="A3732" s="20" t="s">
        <v>0</v>
      </c>
      <c r="B3732" s="20" t="s">
        <v>0</v>
      </c>
      <c r="C3732" s="20" t="s">
        <v>0</v>
      </c>
      <c r="D3732" s="21" t="s">
        <v>0</v>
      </c>
      <c r="E3732" s="21" t="s">
        <v>0</v>
      </c>
      <c r="F3732" s="21" t="s">
        <v>0</v>
      </c>
      <c r="G3732" s="150" t="s">
        <v>0</v>
      </c>
      <c r="H3732" s="30" t="s">
        <v>60</v>
      </c>
      <c r="I3732" s="31">
        <f t="shared" si="2546"/>
        <v>25000</v>
      </c>
      <c r="J3732" s="31">
        <f t="shared" ref="J3732:X3732" si="2554">SUM(J3733)</f>
        <v>0</v>
      </c>
      <c r="K3732" s="31">
        <f t="shared" si="2548"/>
        <v>25000</v>
      </c>
      <c r="L3732" s="31">
        <f t="shared" si="2554"/>
        <v>25000</v>
      </c>
      <c r="M3732" s="31">
        <f t="shared" si="2554"/>
        <v>0</v>
      </c>
      <c r="N3732" s="31">
        <f t="shared" si="2554"/>
        <v>0</v>
      </c>
      <c r="O3732" s="31">
        <f t="shared" si="2554"/>
        <v>0</v>
      </c>
      <c r="P3732" s="31">
        <f t="shared" si="2554"/>
        <v>0</v>
      </c>
      <c r="Q3732" s="31">
        <f t="shared" si="2554"/>
        <v>75666</v>
      </c>
      <c r="R3732" s="31">
        <f t="shared" si="2554"/>
        <v>0</v>
      </c>
      <c r="S3732" s="31">
        <f t="shared" si="2554"/>
        <v>0</v>
      </c>
      <c r="T3732" s="31">
        <f t="shared" si="2554"/>
        <v>0</v>
      </c>
      <c r="U3732" s="31">
        <f t="shared" si="2554"/>
        <v>0</v>
      </c>
      <c r="V3732" s="31">
        <f t="shared" si="2554"/>
        <v>0</v>
      </c>
      <c r="W3732" s="31">
        <f t="shared" si="2554"/>
        <v>0</v>
      </c>
      <c r="X3732" s="31">
        <f t="shared" si="2554"/>
        <v>0</v>
      </c>
      <c r="Y3732" s="220">
        <f t="shared" si="2539"/>
        <v>0</v>
      </c>
    </row>
    <row r="3733" spans="1:25">
      <c r="A3733" s="23" t="s">
        <v>786</v>
      </c>
      <c r="B3733" s="23" t="s">
        <v>172</v>
      </c>
      <c r="C3733" s="23" t="s">
        <v>1406</v>
      </c>
      <c r="D3733" s="23" t="s">
        <v>1407</v>
      </c>
      <c r="E3733" s="21" t="s">
        <v>166</v>
      </c>
      <c r="F3733" s="21" t="s">
        <v>0</v>
      </c>
      <c r="G3733" s="150" t="s">
        <v>0</v>
      </c>
      <c r="H3733" s="21" t="s">
        <v>53</v>
      </c>
      <c r="I3733" s="66">
        <f t="shared" si="2546"/>
        <v>25000</v>
      </c>
      <c r="J3733" s="66">
        <f t="shared" ref="J3733:P3733" si="2555">SUM(J3734:J3735)</f>
        <v>0</v>
      </c>
      <c r="K3733" s="66">
        <f t="shared" si="2548"/>
        <v>25000</v>
      </c>
      <c r="L3733" s="66">
        <f t="shared" si="2555"/>
        <v>25000</v>
      </c>
      <c r="M3733" s="66">
        <f t="shared" si="2555"/>
        <v>0</v>
      </c>
      <c r="N3733" s="66">
        <f t="shared" si="2555"/>
        <v>0</v>
      </c>
      <c r="O3733" s="66">
        <f t="shared" si="2555"/>
        <v>0</v>
      </c>
      <c r="P3733" s="66">
        <f t="shared" si="2555"/>
        <v>0</v>
      </c>
      <c r="Q3733" s="66">
        <f>SUM(Q3734:Q3735)</f>
        <v>75666</v>
      </c>
      <c r="R3733" s="66">
        <f>SUM(R3734:R3735)</f>
        <v>0</v>
      </c>
      <c r="S3733" s="66">
        <f>SUM(S3734:S3735)</f>
        <v>0</v>
      </c>
      <c r="T3733" s="66">
        <f t="shared" ref="T3733:X3733" si="2556">SUM(T3734:T3735)</f>
        <v>0</v>
      </c>
      <c r="U3733" s="66">
        <f t="shared" si="2556"/>
        <v>0</v>
      </c>
      <c r="V3733" s="66">
        <f t="shared" si="2556"/>
        <v>0</v>
      </c>
      <c r="W3733" s="66">
        <f t="shared" si="2556"/>
        <v>0</v>
      </c>
      <c r="X3733" s="66">
        <f t="shared" si="2556"/>
        <v>0</v>
      </c>
      <c r="Y3733" s="208">
        <f t="shared" si="2539"/>
        <v>0</v>
      </c>
    </row>
    <row r="3734" spans="1:25">
      <c r="A3734" s="23" t="s">
        <v>786</v>
      </c>
      <c r="B3734" s="23" t="s">
        <v>172</v>
      </c>
      <c r="C3734" s="23" t="s">
        <v>1406</v>
      </c>
      <c r="D3734" s="23" t="s">
        <v>1407</v>
      </c>
      <c r="E3734" s="22">
        <v>8213</v>
      </c>
      <c r="F3734" s="23"/>
      <c r="G3734" s="128" t="s">
        <v>3378</v>
      </c>
      <c r="H3734" s="32" t="s">
        <v>56</v>
      </c>
      <c r="I3734" s="44">
        <f t="shared" si="2546"/>
        <v>15000</v>
      </c>
      <c r="J3734" s="44">
        <v>0</v>
      </c>
      <c r="K3734" s="44">
        <f t="shared" si="2548"/>
        <v>15000</v>
      </c>
      <c r="L3734" s="44">
        <v>15000</v>
      </c>
      <c r="M3734" s="44">
        <v>0</v>
      </c>
      <c r="N3734" s="44">
        <v>0</v>
      </c>
      <c r="O3734" s="44">
        <v>0</v>
      </c>
      <c r="P3734" s="44">
        <v>0</v>
      </c>
      <c r="Q3734" s="44">
        <v>65666</v>
      </c>
      <c r="R3734" s="44">
        <v>0</v>
      </c>
      <c r="S3734" s="44">
        <v>0</v>
      </c>
      <c r="T3734" s="44">
        <f t="shared" si="2542"/>
        <v>0</v>
      </c>
      <c r="U3734" s="44"/>
      <c r="V3734" s="44"/>
      <c r="W3734" s="44"/>
      <c r="X3734" s="44">
        <f t="shared" si="2543"/>
        <v>0</v>
      </c>
      <c r="Y3734" s="209">
        <f t="shared" si="2539"/>
        <v>0</v>
      </c>
    </row>
    <row r="3735" spans="1:25">
      <c r="A3735" s="23" t="s">
        <v>786</v>
      </c>
      <c r="B3735" s="23" t="s">
        <v>172</v>
      </c>
      <c r="C3735" s="23" t="s">
        <v>1406</v>
      </c>
      <c r="D3735" s="23" t="s">
        <v>1407</v>
      </c>
      <c r="E3735" s="22">
        <v>8216</v>
      </c>
      <c r="F3735" s="23"/>
      <c r="G3735" s="128" t="s">
        <v>3378</v>
      </c>
      <c r="H3735" s="32" t="s">
        <v>59</v>
      </c>
      <c r="I3735" s="44">
        <f t="shared" si="2546"/>
        <v>10000</v>
      </c>
      <c r="J3735" s="44">
        <v>0</v>
      </c>
      <c r="K3735" s="44">
        <f t="shared" si="2548"/>
        <v>10000</v>
      </c>
      <c r="L3735" s="44">
        <v>10000</v>
      </c>
      <c r="M3735" s="44">
        <v>0</v>
      </c>
      <c r="N3735" s="44">
        <v>0</v>
      </c>
      <c r="O3735" s="44">
        <v>0</v>
      </c>
      <c r="P3735" s="44">
        <v>0</v>
      </c>
      <c r="Q3735" s="44">
        <v>10000</v>
      </c>
      <c r="R3735" s="44">
        <v>0</v>
      </c>
      <c r="S3735" s="44">
        <v>0</v>
      </c>
      <c r="T3735" s="44">
        <f t="shared" si="2542"/>
        <v>0</v>
      </c>
      <c r="U3735" s="44"/>
      <c r="V3735" s="44"/>
      <c r="W3735" s="44"/>
      <c r="X3735" s="44">
        <f t="shared" si="2543"/>
        <v>0</v>
      </c>
      <c r="Y3735" s="209">
        <f t="shared" si="2539"/>
        <v>0</v>
      </c>
    </row>
    <row r="3736" spans="1:25">
      <c r="A3736" s="32" t="s">
        <v>0</v>
      </c>
      <c r="B3736" s="32" t="s">
        <v>0</v>
      </c>
      <c r="C3736" s="32" t="s">
        <v>0</v>
      </c>
      <c r="D3736" s="32" t="s">
        <v>0</v>
      </c>
      <c r="E3736" s="32" t="s">
        <v>0</v>
      </c>
      <c r="F3736" s="32" t="s">
        <v>0</v>
      </c>
      <c r="G3736" s="154" t="s">
        <v>0</v>
      </c>
      <c r="H3736" s="30" t="s">
        <v>1416</v>
      </c>
      <c r="I3736" s="31">
        <f t="shared" si="2546"/>
        <v>2399343</v>
      </c>
      <c r="J3736" s="31">
        <f t="shared" ref="J3736:P3736" si="2557">SUM(J3706,J3729,J3732)</f>
        <v>2258343</v>
      </c>
      <c r="K3736" s="31">
        <f t="shared" si="2548"/>
        <v>141000</v>
      </c>
      <c r="L3736" s="31">
        <f t="shared" si="2557"/>
        <v>141000</v>
      </c>
      <c r="M3736" s="31">
        <f t="shared" si="2557"/>
        <v>0</v>
      </c>
      <c r="N3736" s="31">
        <f t="shared" si="2557"/>
        <v>0</v>
      </c>
      <c r="O3736" s="31">
        <f t="shared" si="2557"/>
        <v>0</v>
      </c>
      <c r="P3736" s="31">
        <f t="shared" si="2557"/>
        <v>0</v>
      </c>
      <c r="Q3736" s="31">
        <f>SUM(Q3706,Q3729,Q3732)</f>
        <v>2594328</v>
      </c>
      <c r="R3736" s="31">
        <f>SUM(R3706,R3729,R3732)</f>
        <v>2385473</v>
      </c>
      <c r="S3736" s="31">
        <f>SUM(S3706,S3729,S3732)</f>
        <v>2211529</v>
      </c>
      <c r="T3736" s="31">
        <f t="shared" ref="T3736:X3736" si="2558">SUM(T3706,T3729,T3732)</f>
        <v>173844</v>
      </c>
      <c r="U3736" s="31">
        <f t="shared" si="2558"/>
        <v>123297</v>
      </c>
      <c r="V3736" s="31">
        <f t="shared" si="2558"/>
        <v>36128</v>
      </c>
      <c r="W3736" s="31">
        <f t="shared" si="2558"/>
        <v>14419</v>
      </c>
      <c r="X3736" s="31">
        <f t="shared" si="2558"/>
        <v>2385373</v>
      </c>
      <c r="Y3736" s="220">
        <f t="shared" si="2539"/>
        <v>99.995807959260077</v>
      </c>
    </row>
    <row r="3737" spans="1:25" ht="15" thickBot="1">
      <c r="A3737" s="32" t="s">
        <v>0</v>
      </c>
      <c r="B3737" s="32" t="s">
        <v>0</v>
      </c>
      <c r="C3737" s="32" t="s">
        <v>0</v>
      </c>
      <c r="D3737" s="32" t="s">
        <v>0</v>
      </c>
      <c r="E3737" s="32" t="s">
        <v>0</v>
      </c>
      <c r="F3737" s="32" t="s">
        <v>0</v>
      </c>
      <c r="G3737" s="154" t="s">
        <v>0</v>
      </c>
      <c r="H3737" s="21" t="s">
        <v>170</v>
      </c>
      <c r="I3737" s="66">
        <f t="shared" si="2546"/>
        <v>59</v>
      </c>
      <c r="J3737" s="66">
        <v>59</v>
      </c>
      <c r="K3737" s="66">
        <f t="shared" si="2548"/>
        <v>0</v>
      </c>
      <c r="L3737" s="66" t="s">
        <v>0</v>
      </c>
      <c r="M3737" s="66" t="s">
        <v>0</v>
      </c>
      <c r="N3737" s="66" t="s">
        <v>0</v>
      </c>
      <c r="O3737" s="66" t="s">
        <v>0</v>
      </c>
      <c r="P3737" s="66" t="s">
        <v>0</v>
      </c>
      <c r="Q3737" s="66">
        <v>0</v>
      </c>
      <c r="R3737" s="66"/>
      <c r="S3737" s="66"/>
      <c r="T3737" s="66"/>
      <c r="U3737" s="66"/>
      <c r="V3737" s="66"/>
      <c r="W3737" s="66"/>
      <c r="X3737" s="66"/>
      <c r="Y3737" s="208">
        <v>0</v>
      </c>
    </row>
    <row r="3738" spans="1:25" ht="41.4" thickBot="1">
      <c r="A3738" s="252" t="s">
        <v>0</v>
      </c>
      <c r="B3738" s="252" t="s">
        <v>0</v>
      </c>
      <c r="C3738" s="252" t="s">
        <v>0</v>
      </c>
      <c r="D3738" s="252" t="s">
        <v>0</v>
      </c>
      <c r="E3738" s="252" t="s">
        <v>0</v>
      </c>
      <c r="F3738" s="252" t="s">
        <v>0</v>
      </c>
      <c r="G3738" s="258" t="s">
        <v>0</v>
      </c>
      <c r="H3738" s="24" t="s">
        <v>72</v>
      </c>
      <c r="I3738" s="1" t="s">
        <v>3093</v>
      </c>
      <c r="J3738" s="1" t="s">
        <v>3130</v>
      </c>
      <c r="K3738" s="1" t="s">
        <v>3</v>
      </c>
      <c r="L3738" s="1" t="s">
        <v>4</v>
      </c>
      <c r="M3738" s="1" t="s">
        <v>5</v>
      </c>
      <c r="N3738" s="1" t="s">
        <v>6</v>
      </c>
      <c r="O3738" s="1" t="s">
        <v>7</v>
      </c>
      <c r="P3738" s="1" t="s">
        <v>8</v>
      </c>
      <c r="Q3738" s="1" t="s">
        <v>3344</v>
      </c>
      <c r="R3738" s="1" t="s">
        <v>3427</v>
      </c>
      <c r="S3738" s="1" t="s">
        <v>3447</v>
      </c>
      <c r="T3738" s="1" t="s">
        <v>3448</v>
      </c>
      <c r="U3738" s="1" t="s">
        <v>3452</v>
      </c>
      <c r="V3738" s="1" t="s">
        <v>3449</v>
      </c>
      <c r="W3738" s="1" t="s">
        <v>3450</v>
      </c>
      <c r="X3738" s="1" t="s">
        <v>3451</v>
      </c>
      <c r="Y3738" s="216" t="s">
        <v>3385</v>
      </c>
    </row>
    <row r="3739" spans="1:25">
      <c r="A3739" s="253"/>
      <c r="B3739" s="253"/>
      <c r="C3739" s="253"/>
      <c r="D3739" s="253"/>
      <c r="E3739" s="253"/>
      <c r="F3739" s="253"/>
      <c r="G3739" s="259"/>
      <c r="H3739" s="33" t="s">
        <v>0</v>
      </c>
      <c r="I3739" s="45">
        <v>1</v>
      </c>
      <c r="J3739" s="45">
        <v>3</v>
      </c>
      <c r="K3739" s="45" t="s">
        <v>9</v>
      </c>
      <c r="L3739" s="45">
        <v>5</v>
      </c>
      <c r="M3739" s="45">
        <v>6</v>
      </c>
      <c r="N3739" s="45">
        <v>7</v>
      </c>
      <c r="O3739" s="45">
        <v>8</v>
      </c>
      <c r="P3739" s="45">
        <v>9</v>
      </c>
      <c r="Q3739" s="45">
        <v>1</v>
      </c>
      <c r="R3739" s="45">
        <v>2</v>
      </c>
      <c r="S3739" s="45">
        <v>3</v>
      </c>
      <c r="T3739" s="45" t="s">
        <v>3453</v>
      </c>
      <c r="U3739" s="45">
        <v>5</v>
      </c>
      <c r="V3739" s="45">
        <v>6</v>
      </c>
      <c r="W3739" s="45">
        <v>7</v>
      </c>
      <c r="X3739" s="45" t="s">
        <v>3454</v>
      </c>
      <c r="Y3739" s="276">
        <v>9</v>
      </c>
    </row>
    <row r="3740" spans="1:25">
      <c r="A3740" s="253"/>
      <c r="B3740" s="253"/>
      <c r="C3740" s="253"/>
      <c r="D3740" s="253"/>
      <c r="E3740" s="253"/>
      <c r="F3740" s="253"/>
      <c r="G3740" s="259"/>
      <c r="H3740" s="34" t="s">
        <v>108</v>
      </c>
      <c r="I3740" s="35">
        <f t="shared" si="2546"/>
        <v>2399343</v>
      </c>
      <c r="J3740" s="35">
        <f t="shared" ref="J3740:P3740" si="2559">SUM(J3736)</f>
        <v>2258343</v>
      </c>
      <c r="K3740" s="35">
        <f t="shared" si="2548"/>
        <v>141000</v>
      </c>
      <c r="L3740" s="35">
        <f t="shared" si="2559"/>
        <v>141000</v>
      </c>
      <c r="M3740" s="35">
        <f t="shared" si="2559"/>
        <v>0</v>
      </c>
      <c r="N3740" s="35">
        <f t="shared" si="2559"/>
        <v>0</v>
      </c>
      <c r="O3740" s="35">
        <f t="shared" si="2559"/>
        <v>0</v>
      </c>
      <c r="P3740" s="35">
        <f t="shared" si="2559"/>
        <v>0</v>
      </c>
      <c r="Q3740" s="35">
        <f>SUM(Q3736)</f>
        <v>2594328</v>
      </c>
      <c r="R3740" s="35">
        <f>SUM(R3736)</f>
        <v>2385473</v>
      </c>
      <c r="S3740" s="35">
        <f>SUM(S3736)</f>
        <v>2211529</v>
      </c>
      <c r="T3740" s="35">
        <f t="shared" ref="T3740:X3740" si="2560">SUM(T3736)</f>
        <v>173844</v>
      </c>
      <c r="U3740" s="35">
        <f t="shared" si="2560"/>
        <v>123297</v>
      </c>
      <c r="V3740" s="35">
        <f t="shared" si="2560"/>
        <v>36128</v>
      </c>
      <c r="W3740" s="35">
        <f t="shared" si="2560"/>
        <v>14419</v>
      </c>
      <c r="X3740" s="35">
        <f t="shared" si="2560"/>
        <v>2385373</v>
      </c>
      <c r="Y3740" s="218">
        <f t="shared" ref="Y3740:Y3741" si="2561">IF(R3740=0,0,(X3740/R3740)*100)</f>
        <v>99.995807959260077</v>
      </c>
    </row>
    <row r="3741" spans="1:25">
      <c r="A3741" s="253"/>
      <c r="B3741" s="253"/>
      <c r="C3741" s="253"/>
      <c r="D3741" s="253"/>
      <c r="E3741" s="253"/>
      <c r="F3741" s="253"/>
      <c r="G3741" s="259"/>
      <c r="H3741" s="36" t="s">
        <v>69</v>
      </c>
      <c r="I3741" s="35">
        <f t="shared" si="2546"/>
        <v>2399343</v>
      </c>
      <c r="J3741" s="35">
        <f t="shared" ref="J3741:P3741" si="2562">SUM(J3740)</f>
        <v>2258343</v>
      </c>
      <c r="K3741" s="35">
        <f t="shared" si="2548"/>
        <v>141000</v>
      </c>
      <c r="L3741" s="35">
        <f t="shared" si="2562"/>
        <v>141000</v>
      </c>
      <c r="M3741" s="35">
        <f t="shared" si="2562"/>
        <v>0</v>
      </c>
      <c r="N3741" s="35">
        <f t="shared" si="2562"/>
        <v>0</v>
      </c>
      <c r="O3741" s="35">
        <f t="shared" si="2562"/>
        <v>0</v>
      </c>
      <c r="P3741" s="35">
        <f t="shared" si="2562"/>
        <v>0</v>
      </c>
      <c r="Q3741" s="35">
        <f>SUM(Q3740)</f>
        <v>2594328</v>
      </c>
      <c r="R3741" s="35">
        <f>SUM(R3740)</f>
        <v>2385473</v>
      </c>
      <c r="S3741" s="35">
        <f>SUM(S3740)</f>
        <v>2211529</v>
      </c>
      <c r="T3741" s="35">
        <f t="shared" ref="T3741:X3741" si="2563">SUM(T3740)</f>
        <v>173844</v>
      </c>
      <c r="U3741" s="35">
        <f t="shared" si="2563"/>
        <v>123297</v>
      </c>
      <c r="V3741" s="35">
        <f t="shared" si="2563"/>
        <v>36128</v>
      </c>
      <c r="W3741" s="35">
        <f t="shared" si="2563"/>
        <v>14419</v>
      </c>
      <c r="X3741" s="35">
        <f t="shared" si="2563"/>
        <v>2385373</v>
      </c>
      <c r="Y3741" s="218">
        <f t="shared" si="2561"/>
        <v>99.995807959260077</v>
      </c>
    </row>
    <row r="3742" spans="1:25" ht="15" thickBot="1">
      <c r="A3742" s="254"/>
      <c r="B3742" s="254"/>
      <c r="C3742" s="254"/>
      <c r="D3742" s="254"/>
      <c r="E3742" s="254"/>
      <c r="F3742" s="254"/>
      <c r="G3742" s="260"/>
    </row>
    <row r="3743" spans="1:25" ht="41.4" thickBot="1">
      <c r="A3743" s="24" t="s">
        <v>123</v>
      </c>
      <c r="B3743" s="24" t="s">
        <v>124</v>
      </c>
      <c r="C3743" s="24" t="s">
        <v>125</v>
      </c>
      <c r="D3743" s="25" t="s">
        <v>0</v>
      </c>
      <c r="E3743" s="24" t="s">
        <v>126</v>
      </c>
      <c r="F3743" s="24" t="s">
        <v>127</v>
      </c>
      <c r="G3743" s="151" t="s">
        <v>128</v>
      </c>
      <c r="H3743" s="24" t="s">
        <v>1</v>
      </c>
      <c r="I3743" s="1" t="s">
        <v>3093</v>
      </c>
      <c r="J3743" s="1" t="s">
        <v>3130</v>
      </c>
      <c r="K3743" s="1" t="s">
        <v>3</v>
      </c>
      <c r="L3743" s="1" t="s">
        <v>4</v>
      </c>
      <c r="M3743" s="1" t="s">
        <v>5</v>
      </c>
      <c r="N3743" s="1" t="s">
        <v>6</v>
      </c>
      <c r="O3743" s="1" t="s">
        <v>7</v>
      </c>
      <c r="P3743" s="1" t="s">
        <v>8</v>
      </c>
      <c r="Q3743" s="1" t="s">
        <v>3344</v>
      </c>
      <c r="R3743" s="1" t="s">
        <v>3427</v>
      </c>
      <c r="S3743" s="1" t="s">
        <v>3447</v>
      </c>
      <c r="T3743" s="1" t="s">
        <v>3448</v>
      </c>
      <c r="U3743" s="1" t="s">
        <v>3452</v>
      </c>
      <c r="V3743" s="1" t="s">
        <v>3449</v>
      </c>
      <c r="W3743" s="1" t="s">
        <v>3450</v>
      </c>
      <c r="X3743" s="1" t="s">
        <v>3451</v>
      </c>
      <c r="Y3743" s="216" t="s">
        <v>3385</v>
      </c>
    </row>
    <row r="3744" spans="1:25">
      <c r="A3744" s="26" t="s">
        <v>0</v>
      </c>
      <c r="B3744" s="26" t="s">
        <v>0</v>
      </c>
      <c r="C3744" s="26" t="s">
        <v>0</v>
      </c>
      <c r="D3744" s="27" t="s">
        <v>0</v>
      </c>
      <c r="E3744" s="27" t="s">
        <v>0</v>
      </c>
      <c r="F3744" s="28" t="s">
        <v>0</v>
      </c>
      <c r="G3744" s="152" t="s">
        <v>0</v>
      </c>
      <c r="H3744" s="29" t="s">
        <v>0</v>
      </c>
      <c r="I3744" s="45">
        <v>1</v>
      </c>
      <c r="J3744" s="45">
        <v>3</v>
      </c>
      <c r="K3744" s="45" t="s">
        <v>9</v>
      </c>
      <c r="L3744" s="45">
        <v>5</v>
      </c>
      <c r="M3744" s="45">
        <v>6</v>
      </c>
      <c r="N3744" s="45">
        <v>7</v>
      </c>
      <c r="O3744" s="45">
        <v>8</v>
      </c>
      <c r="P3744" s="45">
        <v>9</v>
      </c>
      <c r="Q3744" s="45">
        <v>1</v>
      </c>
      <c r="R3744" s="45">
        <v>2</v>
      </c>
      <c r="S3744" s="45">
        <v>3</v>
      </c>
      <c r="T3744" s="45" t="s">
        <v>3453</v>
      </c>
      <c r="U3744" s="45">
        <v>5</v>
      </c>
      <c r="V3744" s="45">
        <v>6</v>
      </c>
      <c r="W3744" s="45">
        <v>7</v>
      </c>
      <c r="X3744" s="45" t="s">
        <v>3454</v>
      </c>
      <c r="Y3744" s="276">
        <v>9</v>
      </c>
    </row>
    <row r="3745" spans="1:25">
      <c r="A3745" s="133" t="s">
        <v>786</v>
      </c>
      <c r="B3745" s="133" t="s">
        <v>172</v>
      </c>
      <c r="C3745" s="109" t="s">
        <v>1417</v>
      </c>
      <c r="D3745" s="109" t="s">
        <v>1418</v>
      </c>
      <c r="E3745" s="98" t="s">
        <v>0</v>
      </c>
      <c r="F3745" s="98" t="s">
        <v>0</v>
      </c>
      <c r="G3745" s="153" t="s">
        <v>0</v>
      </c>
      <c r="H3745" s="98" t="s">
        <v>1419</v>
      </c>
      <c r="I3745" s="110"/>
      <c r="J3745" s="110"/>
      <c r="K3745" s="110"/>
      <c r="L3745" s="110" t="s">
        <v>0</v>
      </c>
      <c r="M3745" s="110" t="s">
        <v>0</v>
      </c>
      <c r="N3745" s="110" t="s">
        <v>0</v>
      </c>
      <c r="O3745" s="110" t="s">
        <v>0</v>
      </c>
      <c r="P3745" s="110" t="s">
        <v>0</v>
      </c>
      <c r="Q3745" s="110"/>
      <c r="R3745" s="110"/>
      <c r="S3745" s="110"/>
      <c r="T3745" s="110" t="s">
        <v>0</v>
      </c>
      <c r="U3745" s="110" t="s">
        <v>0</v>
      </c>
      <c r="V3745" s="110" t="s">
        <v>0</v>
      </c>
      <c r="W3745" s="110" t="s">
        <v>0</v>
      </c>
      <c r="X3745" s="110" t="s">
        <v>0</v>
      </c>
      <c r="Y3745" s="217"/>
    </row>
    <row r="3746" spans="1:25" ht="20.399999999999999">
      <c r="A3746" s="20" t="s">
        <v>0</v>
      </c>
      <c r="B3746" s="20" t="s">
        <v>0</v>
      </c>
      <c r="C3746" s="20" t="s">
        <v>0</v>
      </c>
      <c r="D3746" s="21" t="s">
        <v>0</v>
      </c>
      <c r="E3746" s="21" t="s">
        <v>0</v>
      </c>
      <c r="F3746" s="21" t="s">
        <v>0</v>
      </c>
      <c r="G3746" s="150" t="s">
        <v>0</v>
      </c>
      <c r="H3746" s="30" t="s">
        <v>33</v>
      </c>
      <c r="I3746" s="31">
        <f t="shared" si="2546"/>
        <v>2327259</v>
      </c>
      <c r="J3746" s="31">
        <f t="shared" ref="J3746:P3746" si="2564">SUM(J3747,J3755,J3757)</f>
        <v>2301259</v>
      </c>
      <c r="K3746" s="31">
        <f t="shared" si="2548"/>
        <v>26000</v>
      </c>
      <c r="L3746" s="31">
        <f t="shared" si="2564"/>
        <v>26000</v>
      </c>
      <c r="M3746" s="31">
        <f t="shared" si="2564"/>
        <v>0</v>
      </c>
      <c r="N3746" s="31">
        <f t="shared" si="2564"/>
        <v>0</v>
      </c>
      <c r="O3746" s="31">
        <f t="shared" si="2564"/>
        <v>0</v>
      </c>
      <c r="P3746" s="31">
        <f t="shared" si="2564"/>
        <v>0</v>
      </c>
      <c r="Q3746" s="31">
        <f>SUM(Q3747,Q3755,Q3757)</f>
        <v>2456493</v>
      </c>
      <c r="R3746" s="31">
        <f>SUM(R3747,R3755,R3757)</f>
        <v>2412461</v>
      </c>
      <c r="S3746" s="31">
        <f>SUM(S3747,S3755,S3757)</f>
        <v>1988787</v>
      </c>
      <c r="T3746" s="31">
        <f t="shared" ref="T3746:X3746" si="2565">SUM(T3747,T3755,T3757)</f>
        <v>423674</v>
      </c>
      <c r="U3746" s="31">
        <f t="shared" si="2565"/>
        <v>185570</v>
      </c>
      <c r="V3746" s="31">
        <f t="shared" si="2565"/>
        <v>185084</v>
      </c>
      <c r="W3746" s="31">
        <f t="shared" si="2565"/>
        <v>53020</v>
      </c>
      <c r="X3746" s="31">
        <f t="shared" si="2565"/>
        <v>2412461</v>
      </c>
      <c r="Y3746" s="220">
        <f t="shared" ref="Y3746:Y3775" si="2566">IF(R3746=0,0,(X3746/R3746)*100)</f>
        <v>100</v>
      </c>
    </row>
    <row r="3747" spans="1:25">
      <c r="A3747" s="23" t="s">
        <v>786</v>
      </c>
      <c r="B3747" s="23" t="s">
        <v>172</v>
      </c>
      <c r="C3747" s="23" t="s">
        <v>1417</v>
      </c>
      <c r="D3747" s="23" t="s">
        <v>1418</v>
      </c>
      <c r="E3747" s="21" t="s">
        <v>132</v>
      </c>
      <c r="F3747" s="21" t="s">
        <v>0</v>
      </c>
      <c r="G3747" s="150" t="s">
        <v>0</v>
      </c>
      <c r="H3747" s="21" t="s">
        <v>11</v>
      </c>
      <c r="I3747" s="66">
        <f t="shared" si="2546"/>
        <v>2009267</v>
      </c>
      <c r="J3747" s="66">
        <f t="shared" ref="J3747:P3747" si="2567">SUM(J3748,J3749)</f>
        <v>2009267</v>
      </c>
      <c r="K3747" s="66">
        <f t="shared" si="2548"/>
        <v>0</v>
      </c>
      <c r="L3747" s="66">
        <f t="shared" si="2567"/>
        <v>0</v>
      </c>
      <c r="M3747" s="66">
        <f t="shared" si="2567"/>
        <v>0</v>
      </c>
      <c r="N3747" s="66">
        <f t="shared" si="2567"/>
        <v>0</v>
      </c>
      <c r="O3747" s="66">
        <f t="shared" si="2567"/>
        <v>0</v>
      </c>
      <c r="P3747" s="66">
        <f t="shared" si="2567"/>
        <v>0</v>
      </c>
      <c r="Q3747" s="66">
        <f>SUM(Q3748,Q3749)</f>
        <v>2104013</v>
      </c>
      <c r="R3747" s="66">
        <f>SUM(R3748,R3749)</f>
        <v>2104013</v>
      </c>
      <c r="S3747" s="66">
        <f>SUM(S3748,S3749)</f>
        <v>1731587</v>
      </c>
      <c r="T3747" s="66">
        <f t="shared" ref="T3747:X3747" si="2568">SUM(T3748,T3749)</f>
        <v>372426</v>
      </c>
      <c r="U3747" s="66">
        <f t="shared" si="2568"/>
        <v>163270</v>
      </c>
      <c r="V3747" s="66">
        <f t="shared" si="2568"/>
        <v>163000</v>
      </c>
      <c r="W3747" s="66">
        <f t="shared" si="2568"/>
        <v>46156</v>
      </c>
      <c r="X3747" s="66">
        <f t="shared" si="2568"/>
        <v>2104013</v>
      </c>
      <c r="Y3747" s="208">
        <f t="shared" si="2566"/>
        <v>100</v>
      </c>
    </row>
    <row r="3748" spans="1:25">
      <c r="A3748" s="23" t="s">
        <v>786</v>
      </c>
      <c r="B3748" s="23" t="s">
        <v>172</v>
      </c>
      <c r="C3748" s="23" t="s">
        <v>1417</v>
      </c>
      <c r="D3748" s="23" t="s">
        <v>1418</v>
      </c>
      <c r="E3748" s="22">
        <v>6111</v>
      </c>
      <c r="F3748" s="23"/>
      <c r="G3748" s="128" t="s">
        <v>3378</v>
      </c>
      <c r="H3748" s="32" t="s">
        <v>12</v>
      </c>
      <c r="I3748" s="44">
        <f t="shared" si="2546"/>
        <v>1772967</v>
      </c>
      <c r="J3748" s="44">
        <v>1772967</v>
      </c>
      <c r="K3748" s="44">
        <f t="shared" si="2548"/>
        <v>0</v>
      </c>
      <c r="L3748" s="44">
        <v>0</v>
      </c>
      <c r="M3748" s="44">
        <v>0</v>
      </c>
      <c r="N3748" s="44">
        <v>0</v>
      </c>
      <c r="O3748" s="44">
        <v>0</v>
      </c>
      <c r="P3748" s="44">
        <v>0</v>
      </c>
      <c r="Q3748" s="44">
        <v>1860357</v>
      </c>
      <c r="R3748" s="44">
        <v>1860357</v>
      </c>
      <c r="S3748" s="44">
        <v>1488201</v>
      </c>
      <c r="T3748" s="44">
        <f t="shared" ref="T3748:T3774" si="2569">U3748+V3748+W3748</f>
        <v>372156</v>
      </c>
      <c r="U3748" s="44">
        <v>163000</v>
      </c>
      <c r="V3748" s="44">
        <v>163000</v>
      </c>
      <c r="W3748" s="44">
        <v>46156</v>
      </c>
      <c r="X3748" s="44">
        <f t="shared" ref="X3748:X3774" si="2570">S3748+T3748</f>
        <v>1860357</v>
      </c>
      <c r="Y3748" s="209">
        <f t="shared" si="2566"/>
        <v>100</v>
      </c>
    </row>
    <row r="3749" spans="1:25">
      <c r="A3749" s="20" t="s">
        <v>786</v>
      </c>
      <c r="B3749" s="20" t="s">
        <v>172</v>
      </c>
      <c r="C3749" s="20" t="s">
        <v>1417</v>
      </c>
      <c r="D3749" s="20" t="s">
        <v>1418</v>
      </c>
      <c r="E3749" s="20" t="s">
        <v>134</v>
      </c>
      <c r="F3749" s="23" t="s">
        <v>0</v>
      </c>
      <c r="G3749" s="154" t="s">
        <v>0</v>
      </c>
      <c r="H3749" s="21" t="s">
        <v>13</v>
      </c>
      <c r="I3749" s="66">
        <f t="shared" si="2546"/>
        <v>236300</v>
      </c>
      <c r="J3749" s="66">
        <f t="shared" ref="J3749:P3749" si="2571">SUM(J3750:J3754)</f>
        <v>236300</v>
      </c>
      <c r="K3749" s="66">
        <f t="shared" si="2548"/>
        <v>0</v>
      </c>
      <c r="L3749" s="66">
        <f t="shared" si="2571"/>
        <v>0</v>
      </c>
      <c r="M3749" s="66">
        <f t="shared" si="2571"/>
        <v>0</v>
      </c>
      <c r="N3749" s="66">
        <f t="shared" si="2571"/>
        <v>0</v>
      </c>
      <c r="O3749" s="66">
        <f t="shared" si="2571"/>
        <v>0</v>
      </c>
      <c r="P3749" s="66">
        <f t="shared" si="2571"/>
        <v>0</v>
      </c>
      <c r="Q3749" s="66">
        <f>SUM(Q3750:Q3754)</f>
        <v>243656</v>
      </c>
      <c r="R3749" s="66">
        <f>SUM(R3750:R3754)</f>
        <v>243656</v>
      </c>
      <c r="S3749" s="66">
        <f>SUM(S3750:S3754)</f>
        <v>243386</v>
      </c>
      <c r="T3749" s="66">
        <f t="shared" ref="T3749:X3749" si="2572">SUM(T3750:T3754)</f>
        <v>270</v>
      </c>
      <c r="U3749" s="66">
        <f t="shared" si="2572"/>
        <v>270</v>
      </c>
      <c r="V3749" s="66">
        <f t="shared" si="2572"/>
        <v>0</v>
      </c>
      <c r="W3749" s="66">
        <f t="shared" si="2572"/>
        <v>0</v>
      </c>
      <c r="X3749" s="66">
        <f t="shared" si="2572"/>
        <v>243656</v>
      </c>
      <c r="Y3749" s="208">
        <f t="shared" si="2566"/>
        <v>100</v>
      </c>
    </row>
    <row r="3750" spans="1:25">
      <c r="A3750" s="23" t="s">
        <v>786</v>
      </c>
      <c r="B3750" s="23" t="s">
        <v>172</v>
      </c>
      <c r="C3750" s="23" t="s">
        <v>1417</v>
      </c>
      <c r="D3750" s="23" t="s">
        <v>1418</v>
      </c>
      <c r="E3750" s="22">
        <v>6112</v>
      </c>
      <c r="F3750" s="23" t="s">
        <v>1420</v>
      </c>
      <c r="G3750" s="128" t="s">
        <v>3378</v>
      </c>
      <c r="H3750" s="32" t="s">
        <v>16</v>
      </c>
      <c r="I3750" s="44">
        <f t="shared" si="2546"/>
        <v>38400</v>
      </c>
      <c r="J3750" s="44">
        <v>38400</v>
      </c>
      <c r="K3750" s="44">
        <f t="shared" si="2548"/>
        <v>0</v>
      </c>
      <c r="L3750" s="44">
        <v>0</v>
      </c>
      <c r="M3750" s="44">
        <v>0</v>
      </c>
      <c r="N3750" s="44">
        <v>0</v>
      </c>
      <c r="O3750" s="44">
        <v>0</v>
      </c>
      <c r="P3750" s="44">
        <v>0</v>
      </c>
      <c r="Q3750" s="44">
        <v>38400</v>
      </c>
      <c r="R3750" s="44">
        <v>38400</v>
      </c>
      <c r="S3750" s="44">
        <v>38130</v>
      </c>
      <c r="T3750" s="44">
        <f t="shared" si="2569"/>
        <v>270</v>
      </c>
      <c r="U3750" s="44">
        <v>270</v>
      </c>
      <c r="V3750" s="44"/>
      <c r="W3750" s="44"/>
      <c r="X3750" s="44">
        <f t="shared" si="2570"/>
        <v>38400</v>
      </c>
      <c r="Y3750" s="209">
        <f t="shared" si="2566"/>
        <v>100</v>
      </c>
    </row>
    <row r="3751" spans="1:25">
      <c r="A3751" s="23" t="s">
        <v>786</v>
      </c>
      <c r="B3751" s="23" t="s">
        <v>172</v>
      </c>
      <c r="C3751" s="23" t="s">
        <v>1417</v>
      </c>
      <c r="D3751" s="23" t="s">
        <v>1418</v>
      </c>
      <c r="E3751" s="22">
        <v>6112</v>
      </c>
      <c r="F3751" s="23" t="s">
        <v>1421</v>
      </c>
      <c r="G3751" s="128" t="s">
        <v>3378</v>
      </c>
      <c r="H3751" s="32" t="s">
        <v>19</v>
      </c>
      <c r="I3751" s="44">
        <f t="shared" si="2546"/>
        <v>135000</v>
      </c>
      <c r="J3751" s="44">
        <v>135000</v>
      </c>
      <c r="K3751" s="44">
        <f t="shared" si="2548"/>
        <v>0</v>
      </c>
      <c r="L3751" s="44">
        <v>0</v>
      </c>
      <c r="M3751" s="44">
        <v>0</v>
      </c>
      <c r="N3751" s="44">
        <v>0</v>
      </c>
      <c r="O3751" s="44">
        <v>0</v>
      </c>
      <c r="P3751" s="44">
        <v>0</v>
      </c>
      <c r="Q3751" s="44">
        <v>135000</v>
      </c>
      <c r="R3751" s="44">
        <v>135000</v>
      </c>
      <c r="S3751" s="44">
        <v>135000</v>
      </c>
      <c r="T3751" s="44">
        <f t="shared" si="2569"/>
        <v>0</v>
      </c>
      <c r="U3751" s="44"/>
      <c r="V3751" s="44"/>
      <c r="W3751" s="44"/>
      <c r="X3751" s="44">
        <f t="shared" si="2570"/>
        <v>135000</v>
      </c>
      <c r="Y3751" s="209">
        <f t="shared" si="2566"/>
        <v>100</v>
      </c>
    </row>
    <row r="3752" spans="1:25">
      <c r="A3752" s="23" t="s">
        <v>786</v>
      </c>
      <c r="B3752" s="23" t="s">
        <v>172</v>
      </c>
      <c r="C3752" s="23" t="s">
        <v>1417</v>
      </c>
      <c r="D3752" s="23" t="s">
        <v>1418</v>
      </c>
      <c r="E3752" s="22">
        <v>6112</v>
      </c>
      <c r="F3752" s="23" t="s">
        <v>1422</v>
      </c>
      <c r="G3752" s="128" t="s">
        <v>3378</v>
      </c>
      <c r="H3752" s="32" t="s">
        <v>17</v>
      </c>
      <c r="I3752" s="44">
        <f t="shared" si="2546"/>
        <v>33000</v>
      </c>
      <c r="J3752" s="44">
        <v>33000</v>
      </c>
      <c r="K3752" s="44">
        <f t="shared" si="2548"/>
        <v>0</v>
      </c>
      <c r="L3752" s="44">
        <v>0</v>
      </c>
      <c r="M3752" s="44">
        <v>0</v>
      </c>
      <c r="N3752" s="44">
        <v>0</v>
      </c>
      <c r="O3752" s="44">
        <v>0</v>
      </c>
      <c r="P3752" s="44">
        <v>0</v>
      </c>
      <c r="Q3752" s="44">
        <v>40356</v>
      </c>
      <c r="R3752" s="44">
        <v>40356</v>
      </c>
      <c r="S3752" s="44">
        <v>40356</v>
      </c>
      <c r="T3752" s="44">
        <f t="shared" si="2569"/>
        <v>0</v>
      </c>
      <c r="U3752" s="44"/>
      <c r="V3752" s="44"/>
      <c r="W3752" s="44"/>
      <c r="X3752" s="44">
        <f t="shared" si="2570"/>
        <v>40356</v>
      </c>
      <c r="Y3752" s="209">
        <f t="shared" si="2566"/>
        <v>100</v>
      </c>
    </row>
    <row r="3753" spans="1:25">
      <c r="A3753" s="23" t="s">
        <v>786</v>
      </c>
      <c r="B3753" s="23" t="s">
        <v>172</v>
      </c>
      <c r="C3753" s="23" t="s">
        <v>1417</v>
      </c>
      <c r="D3753" s="23" t="s">
        <v>1418</v>
      </c>
      <c r="E3753" s="22">
        <v>6112</v>
      </c>
      <c r="F3753" s="23" t="s">
        <v>1423</v>
      </c>
      <c r="G3753" s="128" t="s">
        <v>3378</v>
      </c>
      <c r="H3753" s="32" t="s">
        <v>15</v>
      </c>
      <c r="I3753" s="44">
        <f t="shared" si="2546"/>
        <v>14000</v>
      </c>
      <c r="J3753" s="44">
        <v>14000</v>
      </c>
      <c r="K3753" s="44">
        <f t="shared" si="2548"/>
        <v>0</v>
      </c>
      <c r="L3753" s="44">
        <v>0</v>
      </c>
      <c r="M3753" s="44">
        <v>0</v>
      </c>
      <c r="N3753" s="44">
        <v>0</v>
      </c>
      <c r="O3753" s="44">
        <v>0</v>
      </c>
      <c r="P3753" s="44">
        <v>0</v>
      </c>
      <c r="Q3753" s="44">
        <v>14000</v>
      </c>
      <c r="R3753" s="44">
        <v>14000</v>
      </c>
      <c r="S3753" s="44">
        <v>14000</v>
      </c>
      <c r="T3753" s="44">
        <f t="shared" si="2569"/>
        <v>0</v>
      </c>
      <c r="U3753" s="44"/>
      <c r="V3753" s="44"/>
      <c r="W3753" s="44"/>
      <c r="X3753" s="44">
        <f t="shared" si="2570"/>
        <v>14000</v>
      </c>
      <c r="Y3753" s="209">
        <f t="shared" si="2566"/>
        <v>100</v>
      </c>
    </row>
    <row r="3754" spans="1:25">
      <c r="A3754" s="23" t="s">
        <v>786</v>
      </c>
      <c r="B3754" s="23" t="s">
        <v>172</v>
      </c>
      <c r="C3754" s="23" t="s">
        <v>1417</v>
      </c>
      <c r="D3754" s="23" t="s">
        <v>1418</v>
      </c>
      <c r="E3754" s="22">
        <v>6112</v>
      </c>
      <c r="F3754" s="23" t="s">
        <v>1424</v>
      </c>
      <c r="G3754" s="128" t="s">
        <v>3378</v>
      </c>
      <c r="H3754" s="32" t="s">
        <v>18</v>
      </c>
      <c r="I3754" s="44">
        <f t="shared" si="2546"/>
        <v>15900</v>
      </c>
      <c r="J3754" s="44">
        <v>15900</v>
      </c>
      <c r="K3754" s="44">
        <f t="shared" si="2548"/>
        <v>0</v>
      </c>
      <c r="L3754" s="44">
        <v>0</v>
      </c>
      <c r="M3754" s="44">
        <v>0</v>
      </c>
      <c r="N3754" s="44">
        <v>0</v>
      </c>
      <c r="O3754" s="44">
        <v>0</v>
      </c>
      <c r="P3754" s="44">
        <v>0</v>
      </c>
      <c r="Q3754" s="44">
        <v>15900</v>
      </c>
      <c r="R3754" s="44">
        <v>15900</v>
      </c>
      <c r="S3754" s="44">
        <v>15900</v>
      </c>
      <c r="T3754" s="44">
        <f t="shared" si="2569"/>
        <v>0</v>
      </c>
      <c r="U3754" s="44"/>
      <c r="V3754" s="44"/>
      <c r="W3754" s="44"/>
      <c r="X3754" s="44">
        <f t="shared" si="2570"/>
        <v>15900</v>
      </c>
      <c r="Y3754" s="209">
        <f t="shared" si="2566"/>
        <v>100</v>
      </c>
    </row>
    <row r="3755" spans="1:25">
      <c r="A3755" s="23" t="s">
        <v>786</v>
      </c>
      <c r="B3755" s="23" t="s">
        <v>172</v>
      </c>
      <c r="C3755" s="23" t="s">
        <v>1417</v>
      </c>
      <c r="D3755" s="23" t="s">
        <v>1418</v>
      </c>
      <c r="E3755" s="21" t="s">
        <v>139</v>
      </c>
      <c r="F3755" s="21" t="s">
        <v>0</v>
      </c>
      <c r="G3755" s="150" t="s">
        <v>0</v>
      </c>
      <c r="H3755" s="21" t="s">
        <v>21</v>
      </c>
      <c r="I3755" s="66">
        <f t="shared" si="2546"/>
        <v>186192</v>
      </c>
      <c r="J3755" s="66">
        <f t="shared" ref="J3755:X3755" si="2573">SUM(J3756)</f>
        <v>186192</v>
      </c>
      <c r="K3755" s="66">
        <f t="shared" si="2548"/>
        <v>0</v>
      </c>
      <c r="L3755" s="66">
        <f t="shared" si="2573"/>
        <v>0</v>
      </c>
      <c r="M3755" s="66">
        <f t="shared" si="2573"/>
        <v>0</v>
      </c>
      <c r="N3755" s="66">
        <f t="shared" si="2573"/>
        <v>0</v>
      </c>
      <c r="O3755" s="66">
        <f t="shared" si="2573"/>
        <v>0</v>
      </c>
      <c r="P3755" s="66">
        <f t="shared" si="2573"/>
        <v>0</v>
      </c>
      <c r="Q3755" s="66">
        <f t="shared" si="2573"/>
        <v>195368</v>
      </c>
      <c r="R3755" s="66">
        <f t="shared" si="2573"/>
        <v>195368</v>
      </c>
      <c r="S3755" s="66">
        <f t="shared" si="2573"/>
        <v>157569</v>
      </c>
      <c r="T3755" s="66">
        <f t="shared" si="2573"/>
        <v>37799</v>
      </c>
      <c r="U3755" s="66">
        <f t="shared" si="2573"/>
        <v>17500</v>
      </c>
      <c r="V3755" s="66">
        <f t="shared" si="2573"/>
        <v>17500</v>
      </c>
      <c r="W3755" s="66">
        <f t="shared" si="2573"/>
        <v>2799</v>
      </c>
      <c r="X3755" s="66">
        <f t="shared" si="2573"/>
        <v>195368</v>
      </c>
      <c r="Y3755" s="208">
        <f t="shared" si="2566"/>
        <v>100</v>
      </c>
    </row>
    <row r="3756" spans="1:25">
      <c r="A3756" s="23" t="s">
        <v>786</v>
      </c>
      <c r="B3756" s="23" t="s">
        <v>172</v>
      </c>
      <c r="C3756" s="23" t="s">
        <v>1417</v>
      </c>
      <c r="D3756" s="23" t="s">
        <v>1418</v>
      </c>
      <c r="E3756" s="22">
        <v>6121</v>
      </c>
      <c r="F3756" s="23"/>
      <c r="G3756" s="128" t="s">
        <v>3378</v>
      </c>
      <c r="H3756" s="32" t="s">
        <v>22</v>
      </c>
      <c r="I3756" s="44">
        <f t="shared" si="2546"/>
        <v>186192</v>
      </c>
      <c r="J3756" s="44">
        <v>186192</v>
      </c>
      <c r="K3756" s="44">
        <f t="shared" si="2548"/>
        <v>0</v>
      </c>
      <c r="L3756" s="44">
        <v>0</v>
      </c>
      <c r="M3756" s="44">
        <v>0</v>
      </c>
      <c r="N3756" s="44">
        <v>0</v>
      </c>
      <c r="O3756" s="44">
        <v>0</v>
      </c>
      <c r="P3756" s="44">
        <v>0</v>
      </c>
      <c r="Q3756" s="44">
        <v>195368</v>
      </c>
      <c r="R3756" s="44">
        <v>195368</v>
      </c>
      <c r="S3756" s="44">
        <v>157569</v>
      </c>
      <c r="T3756" s="44">
        <f t="shared" si="2569"/>
        <v>37799</v>
      </c>
      <c r="U3756" s="44">
        <v>17500</v>
      </c>
      <c r="V3756" s="44">
        <v>17500</v>
      </c>
      <c r="W3756" s="44">
        <v>2799</v>
      </c>
      <c r="X3756" s="44">
        <f t="shared" si="2570"/>
        <v>195368</v>
      </c>
      <c r="Y3756" s="209">
        <f t="shared" si="2566"/>
        <v>100</v>
      </c>
    </row>
    <row r="3757" spans="1:25">
      <c r="A3757" s="23" t="s">
        <v>786</v>
      </c>
      <c r="B3757" s="23" t="s">
        <v>172</v>
      </c>
      <c r="C3757" s="23" t="s">
        <v>1417</v>
      </c>
      <c r="D3757" s="23" t="s">
        <v>1418</v>
      </c>
      <c r="E3757" s="21" t="s">
        <v>141</v>
      </c>
      <c r="F3757" s="21" t="s">
        <v>0</v>
      </c>
      <c r="G3757" s="150" t="s">
        <v>0</v>
      </c>
      <c r="H3757" s="21" t="s">
        <v>23</v>
      </c>
      <c r="I3757" s="66">
        <f t="shared" si="2546"/>
        <v>131800</v>
      </c>
      <c r="J3757" s="66">
        <f t="shared" ref="J3757:P3757" si="2574">SUM(J3758:J3765)</f>
        <v>105800</v>
      </c>
      <c r="K3757" s="66">
        <f t="shared" si="2548"/>
        <v>26000</v>
      </c>
      <c r="L3757" s="66">
        <f t="shared" si="2574"/>
        <v>26000</v>
      </c>
      <c r="M3757" s="66">
        <f t="shared" si="2574"/>
        <v>0</v>
      </c>
      <c r="N3757" s="66">
        <f t="shared" si="2574"/>
        <v>0</v>
      </c>
      <c r="O3757" s="66">
        <f t="shared" si="2574"/>
        <v>0</v>
      </c>
      <c r="P3757" s="66">
        <f t="shared" si="2574"/>
        <v>0</v>
      </c>
      <c r="Q3757" s="66">
        <f>SUM(Q3758:Q3765)</f>
        <v>157112</v>
      </c>
      <c r="R3757" s="66">
        <f>SUM(R3758:R3765)</f>
        <v>113080</v>
      </c>
      <c r="S3757" s="66">
        <f>SUM(S3758:S3765)</f>
        <v>99631</v>
      </c>
      <c r="T3757" s="66">
        <f t="shared" ref="T3757:X3757" si="2575">SUM(T3758:T3765)</f>
        <v>13449</v>
      </c>
      <c r="U3757" s="66">
        <f t="shared" si="2575"/>
        <v>4800</v>
      </c>
      <c r="V3757" s="66">
        <f t="shared" si="2575"/>
        <v>4584</v>
      </c>
      <c r="W3757" s="66">
        <f t="shared" si="2575"/>
        <v>4065</v>
      </c>
      <c r="X3757" s="66">
        <f t="shared" si="2575"/>
        <v>113080</v>
      </c>
      <c r="Y3757" s="208">
        <f t="shared" si="2566"/>
        <v>100</v>
      </c>
    </row>
    <row r="3758" spans="1:25">
      <c r="A3758" s="23" t="s">
        <v>786</v>
      </c>
      <c r="B3758" s="23" t="s">
        <v>172</v>
      </c>
      <c r="C3758" s="23" t="s">
        <v>1417</v>
      </c>
      <c r="D3758" s="23" t="s">
        <v>1418</v>
      </c>
      <c r="E3758" s="22">
        <v>6131</v>
      </c>
      <c r="F3758" s="23"/>
      <c r="G3758" s="128" t="s">
        <v>3378</v>
      </c>
      <c r="H3758" s="32" t="s">
        <v>24</v>
      </c>
      <c r="I3758" s="44">
        <f t="shared" si="2546"/>
        <v>1200</v>
      </c>
      <c r="J3758" s="44">
        <v>200</v>
      </c>
      <c r="K3758" s="44">
        <f t="shared" si="2548"/>
        <v>1000</v>
      </c>
      <c r="L3758" s="44">
        <v>1000</v>
      </c>
      <c r="M3758" s="44">
        <v>0</v>
      </c>
      <c r="N3758" s="44">
        <v>0</v>
      </c>
      <c r="O3758" s="44">
        <v>0</v>
      </c>
      <c r="P3758" s="44">
        <v>0</v>
      </c>
      <c r="Q3758" s="44">
        <v>1200</v>
      </c>
      <c r="R3758" s="44">
        <v>200</v>
      </c>
      <c r="S3758" s="44">
        <v>200</v>
      </c>
      <c r="T3758" s="44">
        <f t="shared" si="2569"/>
        <v>0</v>
      </c>
      <c r="U3758" s="44"/>
      <c r="V3758" s="44"/>
      <c r="W3758" s="44"/>
      <c r="X3758" s="44">
        <f t="shared" si="2570"/>
        <v>200</v>
      </c>
      <c r="Y3758" s="209">
        <f t="shared" si="2566"/>
        <v>100</v>
      </c>
    </row>
    <row r="3759" spans="1:25">
      <c r="A3759" s="23" t="s">
        <v>786</v>
      </c>
      <c r="B3759" s="23" t="s">
        <v>172</v>
      </c>
      <c r="C3759" s="23" t="s">
        <v>1417</v>
      </c>
      <c r="D3759" s="23" t="s">
        <v>1418</v>
      </c>
      <c r="E3759" s="22">
        <v>6132</v>
      </c>
      <c r="F3759" s="23"/>
      <c r="G3759" s="128" t="s">
        <v>3378</v>
      </c>
      <c r="H3759" s="32" t="s">
        <v>25</v>
      </c>
      <c r="I3759" s="44">
        <f t="shared" si="2546"/>
        <v>49000</v>
      </c>
      <c r="J3759" s="44">
        <v>37000</v>
      </c>
      <c r="K3759" s="44">
        <f t="shared" si="2548"/>
        <v>12000</v>
      </c>
      <c r="L3759" s="44">
        <v>12000</v>
      </c>
      <c r="M3759" s="44">
        <v>0</v>
      </c>
      <c r="N3759" s="44">
        <v>0</v>
      </c>
      <c r="O3759" s="44">
        <v>0</v>
      </c>
      <c r="P3759" s="44">
        <v>0</v>
      </c>
      <c r="Q3759" s="44">
        <v>49000</v>
      </c>
      <c r="R3759" s="44">
        <v>37000</v>
      </c>
      <c r="S3759" s="44">
        <v>37000</v>
      </c>
      <c r="T3759" s="44">
        <f t="shared" si="2569"/>
        <v>0</v>
      </c>
      <c r="U3759" s="44"/>
      <c r="V3759" s="44"/>
      <c r="W3759" s="44"/>
      <c r="X3759" s="44">
        <f t="shared" si="2570"/>
        <v>37000</v>
      </c>
      <c r="Y3759" s="209">
        <f t="shared" si="2566"/>
        <v>100</v>
      </c>
    </row>
    <row r="3760" spans="1:25">
      <c r="A3760" s="23" t="s">
        <v>786</v>
      </c>
      <c r="B3760" s="23" t="s">
        <v>172</v>
      </c>
      <c r="C3760" s="23" t="s">
        <v>1417</v>
      </c>
      <c r="D3760" s="23" t="s">
        <v>1418</v>
      </c>
      <c r="E3760" s="22">
        <v>6133</v>
      </c>
      <c r="F3760" s="23"/>
      <c r="G3760" s="128" t="s">
        <v>3378</v>
      </c>
      <c r="H3760" s="32" t="s">
        <v>26</v>
      </c>
      <c r="I3760" s="44">
        <f t="shared" si="2546"/>
        <v>12900</v>
      </c>
      <c r="J3760" s="44">
        <v>11900</v>
      </c>
      <c r="K3760" s="44">
        <f t="shared" si="2548"/>
        <v>1000</v>
      </c>
      <c r="L3760" s="44">
        <v>1000</v>
      </c>
      <c r="M3760" s="44">
        <v>0</v>
      </c>
      <c r="N3760" s="44">
        <v>0</v>
      </c>
      <c r="O3760" s="44">
        <v>0</v>
      </c>
      <c r="P3760" s="44">
        <v>0</v>
      </c>
      <c r="Q3760" s="44">
        <v>12900</v>
      </c>
      <c r="R3760" s="44">
        <v>11900</v>
      </c>
      <c r="S3760" s="44">
        <v>8910</v>
      </c>
      <c r="T3760" s="44">
        <f t="shared" si="2569"/>
        <v>2990</v>
      </c>
      <c r="U3760" s="44">
        <v>1000</v>
      </c>
      <c r="V3760" s="44">
        <v>1000</v>
      </c>
      <c r="W3760" s="44">
        <v>990</v>
      </c>
      <c r="X3760" s="44">
        <f t="shared" si="2570"/>
        <v>11900</v>
      </c>
      <c r="Y3760" s="209">
        <f t="shared" si="2566"/>
        <v>100</v>
      </c>
    </row>
    <row r="3761" spans="1:25">
      <c r="A3761" s="23" t="s">
        <v>786</v>
      </c>
      <c r="B3761" s="23" t="s">
        <v>172</v>
      </c>
      <c r="C3761" s="23" t="s">
        <v>1417</v>
      </c>
      <c r="D3761" s="23" t="s">
        <v>1418</v>
      </c>
      <c r="E3761" s="22">
        <v>6134</v>
      </c>
      <c r="F3761" s="23"/>
      <c r="G3761" s="128" t="s">
        <v>3378</v>
      </c>
      <c r="H3761" s="32" t="s">
        <v>27</v>
      </c>
      <c r="I3761" s="44">
        <f t="shared" si="2546"/>
        <v>14000</v>
      </c>
      <c r="J3761" s="44">
        <v>4000</v>
      </c>
      <c r="K3761" s="44">
        <f t="shared" si="2548"/>
        <v>10000</v>
      </c>
      <c r="L3761" s="44">
        <v>10000</v>
      </c>
      <c r="M3761" s="44">
        <v>0</v>
      </c>
      <c r="N3761" s="44">
        <v>0</v>
      </c>
      <c r="O3761" s="44">
        <v>0</v>
      </c>
      <c r="P3761" s="44">
        <v>0</v>
      </c>
      <c r="Q3761" s="44">
        <v>27032</v>
      </c>
      <c r="R3761" s="44">
        <v>4000</v>
      </c>
      <c r="S3761" s="44">
        <v>4000</v>
      </c>
      <c r="T3761" s="44">
        <f t="shared" si="2569"/>
        <v>0</v>
      </c>
      <c r="U3761" s="44"/>
      <c r="V3761" s="44"/>
      <c r="W3761" s="44"/>
      <c r="X3761" s="44">
        <f t="shared" si="2570"/>
        <v>4000</v>
      </c>
      <c r="Y3761" s="209">
        <f t="shared" si="2566"/>
        <v>100</v>
      </c>
    </row>
    <row r="3762" spans="1:25">
      <c r="A3762" s="23" t="s">
        <v>786</v>
      </c>
      <c r="B3762" s="23" t="s">
        <v>172</v>
      </c>
      <c r="C3762" s="23" t="s">
        <v>1417</v>
      </c>
      <c r="D3762" s="23" t="s">
        <v>1418</v>
      </c>
      <c r="E3762" s="22">
        <v>6135</v>
      </c>
      <c r="F3762" s="23"/>
      <c r="G3762" s="128" t="s">
        <v>3378</v>
      </c>
      <c r="H3762" s="32" t="s">
        <v>28</v>
      </c>
      <c r="I3762" s="44">
        <f t="shared" si="2546"/>
        <v>2000</v>
      </c>
      <c r="J3762" s="44">
        <v>1000</v>
      </c>
      <c r="K3762" s="44">
        <f t="shared" si="2548"/>
        <v>1000</v>
      </c>
      <c r="L3762" s="44">
        <v>1000</v>
      </c>
      <c r="M3762" s="44">
        <v>0</v>
      </c>
      <c r="N3762" s="44">
        <v>0</v>
      </c>
      <c r="O3762" s="44">
        <v>0</v>
      </c>
      <c r="P3762" s="44">
        <v>0</v>
      </c>
      <c r="Q3762" s="44">
        <v>2000</v>
      </c>
      <c r="R3762" s="44">
        <v>1000</v>
      </c>
      <c r="S3762" s="44">
        <v>1000</v>
      </c>
      <c r="T3762" s="44">
        <f t="shared" si="2569"/>
        <v>0</v>
      </c>
      <c r="U3762" s="44"/>
      <c r="V3762" s="44"/>
      <c r="W3762" s="44"/>
      <c r="X3762" s="44">
        <f t="shared" si="2570"/>
        <v>1000</v>
      </c>
      <c r="Y3762" s="209">
        <f t="shared" si="2566"/>
        <v>100</v>
      </c>
    </row>
    <row r="3763" spans="1:25">
      <c r="A3763" s="23" t="s">
        <v>786</v>
      </c>
      <c r="B3763" s="23" t="s">
        <v>172</v>
      </c>
      <c r="C3763" s="23" t="s">
        <v>1417</v>
      </c>
      <c r="D3763" s="23" t="s">
        <v>1418</v>
      </c>
      <c r="E3763" s="22">
        <v>6137</v>
      </c>
      <c r="F3763" s="23"/>
      <c r="G3763" s="128" t="s">
        <v>3378</v>
      </c>
      <c r="H3763" s="32" t="s">
        <v>30</v>
      </c>
      <c r="I3763" s="44">
        <f t="shared" si="2546"/>
        <v>12900</v>
      </c>
      <c r="J3763" s="44">
        <v>12900</v>
      </c>
      <c r="K3763" s="44">
        <f t="shared" si="2548"/>
        <v>0</v>
      </c>
      <c r="L3763" s="44">
        <v>0</v>
      </c>
      <c r="M3763" s="44">
        <v>0</v>
      </c>
      <c r="N3763" s="44">
        <v>0</v>
      </c>
      <c r="O3763" s="44">
        <v>0</v>
      </c>
      <c r="P3763" s="44">
        <v>0</v>
      </c>
      <c r="Q3763" s="44">
        <v>17900</v>
      </c>
      <c r="R3763" s="44">
        <v>12900</v>
      </c>
      <c r="S3763" s="44">
        <v>9675</v>
      </c>
      <c r="T3763" s="44">
        <f t="shared" si="2569"/>
        <v>3225</v>
      </c>
      <c r="U3763" s="44">
        <v>1075</v>
      </c>
      <c r="V3763" s="44">
        <v>1075</v>
      </c>
      <c r="W3763" s="44">
        <v>1075</v>
      </c>
      <c r="X3763" s="44">
        <f t="shared" si="2570"/>
        <v>12900</v>
      </c>
      <c r="Y3763" s="209">
        <f t="shared" si="2566"/>
        <v>100</v>
      </c>
    </row>
    <row r="3764" spans="1:25">
      <c r="A3764" s="23" t="s">
        <v>786</v>
      </c>
      <c r="B3764" s="23" t="s">
        <v>172</v>
      </c>
      <c r="C3764" s="23" t="s">
        <v>1417</v>
      </c>
      <c r="D3764" s="23" t="s">
        <v>1418</v>
      </c>
      <c r="E3764" s="22">
        <v>6138</v>
      </c>
      <c r="F3764" s="23"/>
      <c r="G3764" s="128" t="s">
        <v>3378</v>
      </c>
      <c r="H3764" s="32" t="s">
        <v>31</v>
      </c>
      <c r="I3764" s="44">
        <f t="shared" si="2546"/>
        <v>0</v>
      </c>
      <c r="J3764" s="44">
        <v>0</v>
      </c>
      <c r="K3764" s="44">
        <f t="shared" si="2548"/>
        <v>0</v>
      </c>
      <c r="L3764" s="44">
        <v>0</v>
      </c>
      <c r="M3764" s="44">
        <v>0</v>
      </c>
      <c r="N3764" s="44">
        <v>0</v>
      </c>
      <c r="O3764" s="44">
        <v>0</v>
      </c>
      <c r="P3764" s="44">
        <v>0</v>
      </c>
      <c r="Q3764" s="44">
        <v>0</v>
      </c>
      <c r="R3764" s="44">
        <v>0</v>
      </c>
      <c r="S3764" s="44">
        <v>0</v>
      </c>
      <c r="T3764" s="44">
        <f t="shared" si="2569"/>
        <v>0</v>
      </c>
      <c r="U3764" s="44"/>
      <c r="V3764" s="44"/>
      <c r="W3764" s="44"/>
      <c r="X3764" s="44">
        <f t="shared" si="2570"/>
        <v>0</v>
      </c>
      <c r="Y3764" s="209">
        <f t="shared" si="2566"/>
        <v>0</v>
      </c>
    </row>
    <row r="3765" spans="1:25">
      <c r="A3765" s="20" t="s">
        <v>786</v>
      </c>
      <c r="B3765" s="20" t="s">
        <v>172</v>
      </c>
      <c r="C3765" s="20" t="s">
        <v>1417</v>
      </c>
      <c r="D3765" s="20" t="s">
        <v>1418</v>
      </c>
      <c r="E3765" s="20" t="s">
        <v>144</v>
      </c>
      <c r="F3765" s="23" t="s">
        <v>0</v>
      </c>
      <c r="G3765" s="154" t="s">
        <v>0</v>
      </c>
      <c r="H3765" s="21" t="s">
        <v>32</v>
      </c>
      <c r="I3765" s="66">
        <f t="shared" si="2546"/>
        <v>39800</v>
      </c>
      <c r="J3765" s="66">
        <f t="shared" ref="J3765:P3765" si="2576">SUM(J3766:J3768)</f>
        <v>38800</v>
      </c>
      <c r="K3765" s="66">
        <f t="shared" si="2548"/>
        <v>1000</v>
      </c>
      <c r="L3765" s="66">
        <f t="shared" si="2576"/>
        <v>1000</v>
      </c>
      <c r="M3765" s="66">
        <f t="shared" si="2576"/>
        <v>0</v>
      </c>
      <c r="N3765" s="66">
        <f t="shared" si="2576"/>
        <v>0</v>
      </c>
      <c r="O3765" s="66">
        <f t="shared" si="2576"/>
        <v>0</v>
      </c>
      <c r="P3765" s="66">
        <f t="shared" si="2576"/>
        <v>0</v>
      </c>
      <c r="Q3765" s="66">
        <f>SUM(Q3766:Q3768)</f>
        <v>47080</v>
      </c>
      <c r="R3765" s="66">
        <f>SUM(R3766:R3768)</f>
        <v>46080</v>
      </c>
      <c r="S3765" s="66">
        <f>SUM(S3766:S3768)</f>
        <v>38846</v>
      </c>
      <c r="T3765" s="66">
        <f t="shared" ref="T3765:X3765" si="2577">SUM(T3766:T3768)</f>
        <v>7234</v>
      </c>
      <c r="U3765" s="66">
        <f t="shared" si="2577"/>
        <v>2725</v>
      </c>
      <c r="V3765" s="66">
        <f t="shared" si="2577"/>
        <v>2509</v>
      </c>
      <c r="W3765" s="66">
        <f t="shared" si="2577"/>
        <v>2000</v>
      </c>
      <c r="X3765" s="66">
        <f t="shared" si="2577"/>
        <v>46080</v>
      </c>
      <c r="Y3765" s="208">
        <f t="shared" si="2566"/>
        <v>100</v>
      </c>
    </row>
    <row r="3766" spans="1:25">
      <c r="A3766" s="23" t="s">
        <v>786</v>
      </c>
      <c r="B3766" s="23" t="s">
        <v>172</v>
      </c>
      <c r="C3766" s="23" t="s">
        <v>1417</v>
      </c>
      <c r="D3766" s="23" t="s">
        <v>1418</v>
      </c>
      <c r="E3766" s="22">
        <v>6139</v>
      </c>
      <c r="F3766" s="23"/>
      <c r="G3766" s="128" t="s">
        <v>3378</v>
      </c>
      <c r="H3766" s="32" t="s">
        <v>32</v>
      </c>
      <c r="I3766" s="44">
        <f t="shared" si="2546"/>
        <v>25000</v>
      </c>
      <c r="J3766" s="44">
        <v>24000</v>
      </c>
      <c r="K3766" s="44">
        <f t="shared" si="2548"/>
        <v>1000</v>
      </c>
      <c r="L3766" s="44">
        <v>1000</v>
      </c>
      <c r="M3766" s="44">
        <v>0</v>
      </c>
      <c r="N3766" s="44">
        <v>0</v>
      </c>
      <c r="O3766" s="44">
        <v>0</v>
      </c>
      <c r="P3766" s="44">
        <v>0</v>
      </c>
      <c r="Q3766" s="44">
        <v>32000</v>
      </c>
      <c r="R3766" s="44">
        <v>31000</v>
      </c>
      <c r="S3766" s="44">
        <v>24600</v>
      </c>
      <c r="T3766" s="44">
        <f t="shared" si="2569"/>
        <v>6400</v>
      </c>
      <c r="U3766" s="44">
        <v>2200</v>
      </c>
      <c r="V3766" s="44">
        <v>2200</v>
      </c>
      <c r="W3766" s="44">
        <v>2000</v>
      </c>
      <c r="X3766" s="44">
        <f t="shared" si="2570"/>
        <v>31000</v>
      </c>
      <c r="Y3766" s="209">
        <f t="shared" si="2566"/>
        <v>100</v>
      </c>
    </row>
    <row r="3767" spans="1:25">
      <c r="A3767" s="23" t="s">
        <v>786</v>
      </c>
      <c r="B3767" s="23" t="s">
        <v>172</v>
      </c>
      <c r="C3767" s="23" t="s">
        <v>1417</v>
      </c>
      <c r="D3767" s="23" t="s">
        <v>1418</v>
      </c>
      <c r="E3767" s="22">
        <v>6139</v>
      </c>
      <c r="F3767" s="23" t="s">
        <v>1425</v>
      </c>
      <c r="G3767" s="128" t="s">
        <v>3378</v>
      </c>
      <c r="H3767" s="32" t="s">
        <v>152</v>
      </c>
      <c r="I3767" s="44">
        <f t="shared" si="2546"/>
        <v>5350</v>
      </c>
      <c r="J3767" s="44">
        <v>5350</v>
      </c>
      <c r="K3767" s="44">
        <f t="shared" si="2548"/>
        <v>0</v>
      </c>
      <c r="L3767" s="44">
        <v>0</v>
      </c>
      <c r="M3767" s="44">
        <v>0</v>
      </c>
      <c r="N3767" s="44">
        <v>0</v>
      </c>
      <c r="O3767" s="44">
        <v>0</v>
      </c>
      <c r="P3767" s="44">
        <v>0</v>
      </c>
      <c r="Q3767" s="44">
        <v>5630</v>
      </c>
      <c r="R3767" s="44">
        <v>5630</v>
      </c>
      <c r="S3767" s="44">
        <v>4796</v>
      </c>
      <c r="T3767" s="44">
        <f t="shared" si="2569"/>
        <v>834</v>
      </c>
      <c r="U3767" s="44">
        <v>525</v>
      </c>
      <c r="V3767" s="44">
        <v>309</v>
      </c>
      <c r="W3767" s="44"/>
      <c r="X3767" s="44">
        <f t="shared" si="2570"/>
        <v>5630</v>
      </c>
      <c r="Y3767" s="209">
        <f t="shared" si="2566"/>
        <v>100</v>
      </c>
    </row>
    <row r="3768" spans="1:25">
      <c r="A3768" s="23" t="s">
        <v>786</v>
      </c>
      <c r="B3768" s="23" t="s">
        <v>172</v>
      </c>
      <c r="C3768" s="23" t="s">
        <v>1417</v>
      </c>
      <c r="D3768" s="23" t="s">
        <v>1418</v>
      </c>
      <c r="E3768" s="22">
        <v>6139</v>
      </c>
      <c r="F3768" s="23" t="s">
        <v>1426</v>
      </c>
      <c r="G3768" s="128" t="s">
        <v>3378</v>
      </c>
      <c r="H3768" s="32" t="s">
        <v>158</v>
      </c>
      <c r="I3768" s="44">
        <f t="shared" si="2546"/>
        <v>9450</v>
      </c>
      <c r="J3768" s="44">
        <v>9450</v>
      </c>
      <c r="K3768" s="44">
        <f t="shared" si="2548"/>
        <v>0</v>
      </c>
      <c r="L3768" s="44">
        <v>0</v>
      </c>
      <c r="M3768" s="44">
        <v>0</v>
      </c>
      <c r="N3768" s="44">
        <v>0</v>
      </c>
      <c r="O3768" s="44">
        <v>0</v>
      </c>
      <c r="P3768" s="44">
        <v>0</v>
      </c>
      <c r="Q3768" s="44">
        <v>9450</v>
      </c>
      <c r="R3768" s="44">
        <v>9450</v>
      </c>
      <c r="S3768" s="44">
        <v>9450</v>
      </c>
      <c r="T3768" s="44">
        <f t="shared" si="2569"/>
        <v>0</v>
      </c>
      <c r="U3768" s="44"/>
      <c r="V3768" s="44"/>
      <c r="W3768" s="44"/>
      <c r="X3768" s="44">
        <f t="shared" si="2570"/>
        <v>9450</v>
      </c>
      <c r="Y3768" s="209">
        <f t="shared" si="2566"/>
        <v>100</v>
      </c>
    </row>
    <row r="3769" spans="1:25" ht="20.399999999999999">
      <c r="A3769" s="20" t="s">
        <v>0</v>
      </c>
      <c r="B3769" s="20" t="s">
        <v>0</v>
      </c>
      <c r="C3769" s="20" t="s">
        <v>0</v>
      </c>
      <c r="D3769" s="21" t="s">
        <v>0</v>
      </c>
      <c r="E3769" s="21" t="s">
        <v>0</v>
      </c>
      <c r="F3769" s="21" t="s">
        <v>0</v>
      </c>
      <c r="G3769" s="150" t="s">
        <v>0</v>
      </c>
      <c r="H3769" s="30" t="s">
        <v>42</v>
      </c>
      <c r="I3769" s="31">
        <f t="shared" si="2546"/>
        <v>100</v>
      </c>
      <c r="J3769" s="31">
        <f t="shared" ref="J3769:X3770" si="2578">SUM(J3770)</f>
        <v>100</v>
      </c>
      <c r="K3769" s="31">
        <f t="shared" si="2548"/>
        <v>0</v>
      </c>
      <c r="L3769" s="31">
        <f t="shared" si="2578"/>
        <v>0</v>
      </c>
      <c r="M3769" s="31">
        <f t="shared" si="2578"/>
        <v>0</v>
      </c>
      <c r="N3769" s="31">
        <f t="shared" si="2578"/>
        <v>0</v>
      </c>
      <c r="O3769" s="31">
        <f t="shared" si="2578"/>
        <v>0</v>
      </c>
      <c r="P3769" s="31">
        <f t="shared" si="2578"/>
        <v>0</v>
      </c>
      <c r="Q3769" s="31">
        <f t="shared" si="2578"/>
        <v>100</v>
      </c>
      <c r="R3769" s="31">
        <f t="shared" si="2578"/>
        <v>100</v>
      </c>
      <c r="S3769" s="31">
        <f t="shared" si="2578"/>
        <v>0</v>
      </c>
      <c r="T3769" s="31">
        <f t="shared" si="2578"/>
        <v>0</v>
      </c>
      <c r="U3769" s="31">
        <f t="shared" si="2578"/>
        <v>0</v>
      </c>
      <c r="V3769" s="31">
        <f t="shared" si="2578"/>
        <v>0</v>
      </c>
      <c r="W3769" s="31">
        <f t="shared" si="2578"/>
        <v>0</v>
      </c>
      <c r="X3769" s="31">
        <f t="shared" si="2578"/>
        <v>0</v>
      </c>
      <c r="Y3769" s="220">
        <f t="shared" si="2566"/>
        <v>0</v>
      </c>
    </row>
    <row r="3770" spans="1:25">
      <c r="A3770" s="23" t="s">
        <v>786</v>
      </c>
      <c r="B3770" s="23" t="s">
        <v>172</v>
      </c>
      <c r="C3770" s="23" t="s">
        <v>1417</v>
      </c>
      <c r="D3770" s="23" t="s">
        <v>1418</v>
      </c>
      <c r="E3770" s="21" t="s">
        <v>159</v>
      </c>
      <c r="F3770" s="21" t="s">
        <v>0</v>
      </c>
      <c r="G3770" s="150" t="s">
        <v>0</v>
      </c>
      <c r="H3770" s="21" t="s">
        <v>34</v>
      </c>
      <c r="I3770" s="66">
        <f t="shared" si="2546"/>
        <v>100</v>
      </c>
      <c r="J3770" s="66">
        <f t="shared" si="2578"/>
        <v>100</v>
      </c>
      <c r="K3770" s="66">
        <f t="shared" si="2548"/>
        <v>0</v>
      </c>
      <c r="L3770" s="66">
        <f t="shared" si="2578"/>
        <v>0</v>
      </c>
      <c r="M3770" s="66">
        <f t="shared" si="2578"/>
        <v>0</v>
      </c>
      <c r="N3770" s="66">
        <f t="shared" si="2578"/>
        <v>0</v>
      </c>
      <c r="O3770" s="66">
        <f t="shared" si="2578"/>
        <v>0</v>
      </c>
      <c r="P3770" s="66">
        <f t="shared" si="2578"/>
        <v>0</v>
      </c>
      <c r="Q3770" s="66">
        <f t="shared" si="2578"/>
        <v>100</v>
      </c>
      <c r="R3770" s="66">
        <f t="shared" si="2578"/>
        <v>100</v>
      </c>
      <c r="S3770" s="66">
        <f t="shared" si="2578"/>
        <v>0</v>
      </c>
      <c r="T3770" s="66">
        <f t="shared" si="2578"/>
        <v>0</v>
      </c>
      <c r="U3770" s="66">
        <f t="shared" si="2578"/>
        <v>0</v>
      </c>
      <c r="V3770" s="66">
        <f t="shared" si="2578"/>
        <v>0</v>
      </c>
      <c r="W3770" s="66">
        <f t="shared" si="2578"/>
        <v>0</v>
      </c>
      <c r="X3770" s="66">
        <f t="shared" si="2578"/>
        <v>0</v>
      </c>
      <c r="Y3770" s="208">
        <f t="shared" si="2566"/>
        <v>0</v>
      </c>
    </row>
    <row r="3771" spans="1:25">
      <c r="A3771" s="23" t="s">
        <v>786</v>
      </c>
      <c r="B3771" s="23" t="s">
        <v>172</v>
      </c>
      <c r="C3771" s="23" t="s">
        <v>1417</v>
      </c>
      <c r="D3771" s="23" t="s">
        <v>1418</v>
      </c>
      <c r="E3771" s="22">
        <v>6148</v>
      </c>
      <c r="F3771" s="23"/>
      <c r="G3771" s="128" t="s">
        <v>3378</v>
      </c>
      <c r="H3771" s="32" t="s">
        <v>41</v>
      </c>
      <c r="I3771" s="44">
        <f t="shared" si="2546"/>
        <v>100</v>
      </c>
      <c r="J3771" s="44">
        <v>100</v>
      </c>
      <c r="K3771" s="44">
        <f t="shared" si="2548"/>
        <v>0</v>
      </c>
      <c r="L3771" s="44">
        <v>0</v>
      </c>
      <c r="M3771" s="44">
        <v>0</v>
      </c>
      <c r="N3771" s="44">
        <v>0</v>
      </c>
      <c r="O3771" s="44">
        <v>0</v>
      </c>
      <c r="P3771" s="44">
        <v>0</v>
      </c>
      <c r="Q3771" s="44">
        <v>100</v>
      </c>
      <c r="R3771" s="44">
        <v>100</v>
      </c>
      <c r="S3771" s="44">
        <v>0</v>
      </c>
      <c r="T3771" s="44">
        <f t="shared" si="2569"/>
        <v>0</v>
      </c>
      <c r="U3771" s="44"/>
      <c r="V3771" s="44"/>
      <c r="W3771" s="44"/>
      <c r="X3771" s="44">
        <f t="shared" si="2570"/>
        <v>0</v>
      </c>
      <c r="Y3771" s="209">
        <f t="shared" si="2566"/>
        <v>0</v>
      </c>
    </row>
    <row r="3772" spans="1:25" ht="20.399999999999999">
      <c r="A3772" s="20" t="s">
        <v>0</v>
      </c>
      <c r="B3772" s="20" t="s">
        <v>0</v>
      </c>
      <c r="C3772" s="20" t="s">
        <v>0</v>
      </c>
      <c r="D3772" s="21" t="s">
        <v>0</v>
      </c>
      <c r="E3772" s="21" t="s">
        <v>0</v>
      </c>
      <c r="F3772" s="21" t="s">
        <v>0</v>
      </c>
      <c r="G3772" s="150" t="s">
        <v>0</v>
      </c>
      <c r="H3772" s="30" t="s">
        <v>60</v>
      </c>
      <c r="I3772" s="31">
        <f t="shared" si="2546"/>
        <v>6000</v>
      </c>
      <c r="J3772" s="31">
        <f t="shared" ref="J3772:X3773" si="2579">SUM(J3773)</f>
        <v>0</v>
      </c>
      <c r="K3772" s="31">
        <f t="shared" si="2548"/>
        <v>6000</v>
      </c>
      <c r="L3772" s="31">
        <f t="shared" si="2579"/>
        <v>6000</v>
      </c>
      <c r="M3772" s="31">
        <f t="shared" si="2579"/>
        <v>0</v>
      </c>
      <c r="N3772" s="31">
        <f t="shared" si="2579"/>
        <v>0</v>
      </c>
      <c r="O3772" s="31">
        <f t="shared" si="2579"/>
        <v>0</v>
      </c>
      <c r="P3772" s="31">
        <f t="shared" si="2579"/>
        <v>0</v>
      </c>
      <c r="Q3772" s="31">
        <f t="shared" si="2579"/>
        <v>36200</v>
      </c>
      <c r="R3772" s="31">
        <f t="shared" si="2579"/>
        <v>0</v>
      </c>
      <c r="S3772" s="31">
        <f t="shared" si="2579"/>
        <v>0</v>
      </c>
      <c r="T3772" s="31">
        <f t="shared" si="2579"/>
        <v>0</v>
      </c>
      <c r="U3772" s="31">
        <f t="shared" si="2579"/>
        <v>0</v>
      </c>
      <c r="V3772" s="31">
        <f t="shared" si="2579"/>
        <v>0</v>
      </c>
      <c r="W3772" s="31">
        <f t="shared" si="2579"/>
        <v>0</v>
      </c>
      <c r="X3772" s="31">
        <f t="shared" si="2579"/>
        <v>0</v>
      </c>
      <c r="Y3772" s="220">
        <f t="shared" si="2566"/>
        <v>0</v>
      </c>
    </row>
    <row r="3773" spans="1:25">
      <c r="A3773" s="23" t="s">
        <v>786</v>
      </c>
      <c r="B3773" s="23" t="s">
        <v>172</v>
      </c>
      <c r="C3773" s="23" t="s">
        <v>1417</v>
      </c>
      <c r="D3773" s="23" t="s">
        <v>1418</v>
      </c>
      <c r="E3773" s="21" t="s">
        <v>166</v>
      </c>
      <c r="F3773" s="21" t="s">
        <v>0</v>
      </c>
      <c r="G3773" s="150" t="s">
        <v>0</v>
      </c>
      <c r="H3773" s="21" t="s">
        <v>53</v>
      </c>
      <c r="I3773" s="66">
        <f t="shared" si="2546"/>
        <v>6000</v>
      </c>
      <c r="J3773" s="66">
        <f t="shared" si="2579"/>
        <v>0</v>
      </c>
      <c r="K3773" s="66">
        <f t="shared" si="2548"/>
        <v>6000</v>
      </c>
      <c r="L3773" s="66">
        <f t="shared" si="2579"/>
        <v>6000</v>
      </c>
      <c r="M3773" s="66">
        <f t="shared" si="2579"/>
        <v>0</v>
      </c>
      <c r="N3773" s="66">
        <f t="shared" si="2579"/>
        <v>0</v>
      </c>
      <c r="O3773" s="66">
        <f t="shared" si="2579"/>
        <v>0</v>
      </c>
      <c r="P3773" s="66">
        <f t="shared" si="2579"/>
        <v>0</v>
      </c>
      <c r="Q3773" s="66">
        <f t="shared" si="2579"/>
        <v>36200</v>
      </c>
      <c r="R3773" s="66">
        <f t="shared" si="2579"/>
        <v>0</v>
      </c>
      <c r="S3773" s="66">
        <f t="shared" si="2579"/>
        <v>0</v>
      </c>
      <c r="T3773" s="66">
        <f t="shared" si="2579"/>
        <v>0</v>
      </c>
      <c r="U3773" s="66">
        <f t="shared" si="2579"/>
        <v>0</v>
      </c>
      <c r="V3773" s="66">
        <f t="shared" si="2579"/>
        <v>0</v>
      </c>
      <c r="W3773" s="66">
        <f t="shared" si="2579"/>
        <v>0</v>
      </c>
      <c r="X3773" s="66">
        <f t="shared" si="2579"/>
        <v>0</v>
      </c>
      <c r="Y3773" s="208">
        <f t="shared" si="2566"/>
        <v>0</v>
      </c>
    </row>
    <row r="3774" spans="1:25">
      <c r="A3774" s="23" t="s">
        <v>786</v>
      </c>
      <c r="B3774" s="23" t="s">
        <v>172</v>
      </c>
      <c r="C3774" s="23" t="s">
        <v>1417</v>
      </c>
      <c r="D3774" s="23" t="s">
        <v>1418</v>
      </c>
      <c r="E3774" s="22">
        <v>8213</v>
      </c>
      <c r="F3774" s="23"/>
      <c r="G3774" s="128" t="s">
        <v>3378</v>
      </c>
      <c r="H3774" s="32" t="s">
        <v>56</v>
      </c>
      <c r="I3774" s="44">
        <f t="shared" si="2546"/>
        <v>6000</v>
      </c>
      <c r="J3774" s="44">
        <v>0</v>
      </c>
      <c r="K3774" s="44">
        <f t="shared" si="2548"/>
        <v>6000</v>
      </c>
      <c r="L3774" s="44">
        <v>6000</v>
      </c>
      <c r="M3774" s="44">
        <v>0</v>
      </c>
      <c r="N3774" s="44">
        <v>0</v>
      </c>
      <c r="O3774" s="44">
        <v>0</v>
      </c>
      <c r="P3774" s="44">
        <v>0</v>
      </c>
      <c r="Q3774" s="44">
        <v>36200</v>
      </c>
      <c r="R3774" s="44">
        <v>0</v>
      </c>
      <c r="S3774" s="44">
        <v>0</v>
      </c>
      <c r="T3774" s="44">
        <f t="shared" si="2569"/>
        <v>0</v>
      </c>
      <c r="U3774" s="44"/>
      <c r="V3774" s="44"/>
      <c r="W3774" s="44"/>
      <c r="X3774" s="44">
        <f t="shared" si="2570"/>
        <v>0</v>
      </c>
      <c r="Y3774" s="209">
        <f t="shared" si="2566"/>
        <v>0</v>
      </c>
    </row>
    <row r="3775" spans="1:25">
      <c r="A3775" s="32" t="s">
        <v>0</v>
      </c>
      <c r="B3775" s="32" t="s">
        <v>0</v>
      </c>
      <c r="C3775" s="32" t="s">
        <v>0</v>
      </c>
      <c r="D3775" s="32" t="s">
        <v>0</v>
      </c>
      <c r="E3775" s="32" t="s">
        <v>0</v>
      </c>
      <c r="F3775" s="32" t="s">
        <v>0</v>
      </c>
      <c r="G3775" s="154" t="s">
        <v>0</v>
      </c>
      <c r="H3775" s="30" t="s">
        <v>1427</v>
      </c>
      <c r="I3775" s="31">
        <f t="shared" si="2546"/>
        <v>2333359</v>
      </c>
      <c r="J3775" s="31">
        <f t="shared" ref="J3775:P3775" si="2580">SUM(J3746,J3769,J3772)</f>
        <v>2301359</v>
      </c>
      <c r="K3775" s="31">
        <f t="shared" si="2548"/>
        <v>32000</v>
      </c>
      <c r="L3775" s="31">
        <f t="shared" si="2580"/>
        <v>32000</v>
      </c>
      <c r="M3775" s="31">
        <f t="shared" si="2580"/>
        <v>0</v>
      </c>
      <c r="N3775" s="31">
        <f t="shared" si="2580"/>
        <v>0</v>
      </c>
      <c r="O3775" s="31">
        <f t="shared" si="2580"/>
        <v>0</v>
      </c>
      <c r="P3775" s="31">
        <f t="shared" si="2580"/>
        <v>0</v>
      </c>
      <c r="Q3775" s="31">
        <f>SUM(Q3746,Q3769,Q3772)</f>
        <v>2492793</v>
      </c>
      <c r="R3775" s="31">
        <f>SUM(R3746,R3769,R3772)</f>
        <v>2412561</v>
      </c>
      <c r="S3775" s="31">
        <f>SUM(S3746,S3769,S3772)</f>
        <v>1988787</v>
      </c>
      <c r="T3775" s="31">
        <f t="shared" ref="T3775:X3775" si="2581">SUM(T3746,T3769,T3772)</f>
        <v>423674</v>
      </c>
      <c r="U3775" s="31">
        <f t="shared" si="2581"/>
        <v>185570</v>
      </c>
      <c r="V3775" s="31">
        <f t="shared" si="2581"/>
        <v>185084</v>
      </c>
      <c r="W3775" s="31">
        <f t="shared" si="2581"/>
        <v>53020</v>
      </c>
      <c r="X3775" s="31">
        <f t="shared" si="2581"/>
        <v>2412461</v>
      </c>
      <c r="Y3775" s="220">
        <f t="shared" si="2566"/>
        <v>99.995855027085327</v>
      </c>
    </row>
    <row r="3776" spans="1:25" ht="15" thickBot="1">
      <c r="A3776" s="32" t="s">
        <v>0</v>
      </c>
      <c r="B3776" s="32" t="s">
        <v>0</v>
      </c>
      <c r="C3776" s="32" t="s">
        <v>0</v>
      </c>
      <c r="D3776" s="32" t="s">
        <v>0</v>
      </c>
      <c r="E3776" s="32" t="s">
        <v>0</v>
      </c>
      <c r="F3776" s="32" t="s">
        <v>0</v>
      </c>
      <c r="G3776" s="154" t="s">
        <v>0</v>
      </c>
      <c r="H3776" s="21" t="s">
        <v>170</v>
      </c>
      <c r="I3776" s="66">
        <f t="shared" si="2546"/>
        <v>72</v>
      </c>
      <c r="J3776" s="66">
        <v>72</v>
      </c>
      <c r="K3776" s="66">
        <f t="shared" si="2548"/>
        <v>0</v>
      </c>
      <c r="L3776" s="66" t="s">
        <v>0</v>
      </c>
      <c r="M3776" s="66" t="s">
        <v>0</v>
      </c>
      <c r="N3776" s="66" t="s">
        <v>0</v>
      </c>
      <c r="O3776" s="66" t="s">
        <v>0</v>
      </c>
      <c r="P3776" s="66" t="s">
        <v>0</v>
      </c>
      <c r="Q3776" s="66">
        <v>0</v>
      </c>
      <c r="R3776" s="66"/>
      <c r="S3776" s="66"/>
      <c r="T3776" s="66"/>
      <c r="U3776" s="66"/>
      <c r="V3776" s="66"/>
      <c r="W3776" s="66"/>
      <c r="X3776" s="66"/>
      <c r="Y3776" s="208">
        <v>0</v>
      </c>
    </row>
    <row r="3777" spans="1:25" ht="41.4" thickBot="1">
      <c r="A3777" s="252" t="s">
        <v>0</v>
      </c>
      <c r="B3777" s="252" t="s">
        <v>0</v>
      </c>
      <c r="C3777" s="252" t="s">
        <v>0</v>
      </c>
      <c r="D3777" s="252" t="s">
        <v>0</v>
      </c>
      <c r="E3777" s="252" t="s">
        <v>0</v>
      </c>
      <c r="F3777" s="252" t="s">
        <v>0</v>
      </c>
      <c r="G3777" s="258" t="s">
        <v>0</v>
      </c>
      <c r="H3777" s="24" t="s">
        <v>72</v>
      </c>
      <c r="I3777" s="1" t="s">
        <v>3093</v>
      </c>
      <c r="J3777" s="1" t="s">
        <v>3130</v>
      </c>
      <c r="K3777" s="1" t="s">
        <v>3</v>
      </c>
      <c r="L3777" s="1" t="s">
        <v>4</v>
      </c>
      <c r="M3777" s="1" t="s">
        <v>5</v>
      </c>
      <c r="N3777" s="1" t="s">
        <v>6</v>
      </c>
      <c r="O3777" s="1" t="s">
        <v>7</v>
      </c>
      <c r="P3777" s="1" t="s">
        <v>8</v>
      </c>
      <c r="Q3777" s="1" t="s">
        <v>3344</v>
      </c>
      <c r="R3777" s="1" t="s">
        <v>3427</v>
      </c>
      <c r="S3777" s="1" t="s">
        <v>3447</v>
      </c>
      <c r="T3777" s="1" t="s">
        <v>3448</v>
      </c>
      <c r="U3777" s="1" t="s">
        <v>3452</v>
      </c>
      <c r="V3777" s="1" t="s">
        <v>3449</v>
      </c>
      <c r="W3777" s="1" t="s">
        <v>3450</v>
      </c>
      <c r="X3777" s="1" t="s">
        <v>3451</v>
      </c>
      <c r="Y3777" s="216" t="s">
        <v>3385</v>
      </c>
    </row>
    <row r="3778" spans="1:25">
      <c r="A3778" s="253"/>
      <c r="B3778" s="253"/>
      <c r="C3778" s="253"/>
      <c r="D3778" s="253"/>
      <c r="E3778" s="253"/>
      <c r="F3778" s="253"/>
      <c r="G3778" s="259"/>
      <c r="H3778" s="33" t="s">
        <v>0</v>
      </c>
      <c r="I3778" s="45">
        <v>1</v>
      </c>
      <c r="J3778" s="45">
        <v>3</v>
      </c>
      <c r="K3778" s="45" t="s">
        <v>9</v>
      </c>
      <c r="L3778" s="45">
        <v>5</v>
      </c>
      <c r="M3778" s="45">
        <v>6</v>
      </c>
      <c r="N3778" s="45">
        <v>7</v>
      </c>
      <c r="O3778" s="45">
        <v>8</v>
      </c>
      <c r="P3778" s="45">
        <v>9</v>
      </c>
      <c r="Q3778" s="45">
        <v>1</v>
      </c>
      <c r="R3778" s="45">
        <v>2</v>
      </c>
      <c r="S3778" s="45">
        <v>3</v>
      </c>
      <c r="T3778" s="45" t="s">
        <v>3453</v>
      </c>
      <c r="U3778" s="45">
        <v>5</v>
      </c>
      <c r="V3778" s="45">
        <v>6</v>
      </c>
      <c r="W3778" s="45">
        <v>7</v>
      </c>
      <c r="X3778" s="45" t="s">
        <v>3454</v>
      </c>
      <c r="Y3778" s="276">
        <v>9</v>
      </c>
    </row>
    <row r="3779" spans="1:25">
      <c r="A3779" s="253"/>
      <c r="B3779" s="253"/>
      <c r="C3779" s="253"/>
      <c r="D3779" s="253"/>
      <c r="E3779" s="253"/>
      <c r="F3779" s="253"/>
      <c r="G3779" s="259"/>
      <c r="H3779" s="34" t="s">
        <v>108</v>
      </c>
      <c r="I3779" s="35">
        <f t="shared" ref="I3779:I3842" si="2582">SUM(J3779,K3779,O3779,P3779)</f>
        <v>2333359</v>
      </c>
      <c r="J3779" s="35">
        <f t="shared" ref="J3779:P3779" si="2583">SUM(J3775)</f>
        <v>2301359</v>
      </c>
      <c r="K3779" s="35">
        <f t="shared" ref="K3779:K3842" si="2584">SUM(L3779,M3779,N3779)</f>
        <v>32000</v>
      </c>
      <c r="L3779" s="35">
        <f t="shared" si="2583"/>
        <v>32000</v>
      </c>
      <c r="M3779" s="35">
        <f t="shared" si="2583"/>
        <v>0</v>
      </c>
      <c r="N3779" s="35">
        <f t="shared" si="2583"/>
        <v>0</v>
      </c>
      <c r="O3779" s="35">
        <f t="shared" si="2583"/>
        <v>0</v>
      </c>
      <c r="P3779" s="35">
        <f t="shared" si="2583"/>
        <v>0</v>
      </c>
      <c r="Q3779" s="35">
        <f>SUM(Q3775)</f>
        <v>2492793</v>
      </c>
      <c r="R3779" s="35">
        <f>SUM(R3775)</f>
        <v>2412561</v>
      </c>
      <c r="S3779" s="35">
        <f>SUM(S3775)</f>
        <v>1988787</v>
      </c>
      <c r="T3779" s="35">
        <f t="shared" ref="T3779:X3779" si="2585">SUM(T3775)</f>
        <v>423674</v>
      </c>
      <c r="U3779" s="35">
        <f t="shared" si="2585"/>
        <v>185570</v>
      </c>
      <c r="V3779" s="35">
        <f t="shared" si="2585"/>
        <v>185084</v>
      </c>
      <c r="W3779" s="35">
        <f t="shared" si="2585"/>
        <v>53020</v>
      </c>
      <c r="X3779" s="35">
        <f t="shared" si="2585"/>
        <v>2412461</v>
      </c>
      <c r="Y3779" s="218">
        <f t="shared" ref="Y3779:Y3780" si="2586">IF(R3779=0,0,(X3779/R3779)*100)</f>
        <v>99.995855027085327</v>
      </c>
    </row>
    <row r="3780" spans="1:25">
      <c r="A3780" s="253"/>
      <c r="B3780" s="253"/>
      <c r="C3780" s="253"/>
      <c r="D3780" s="253"/>
      <c r="E3780" s="253"/>
      <c r="F3780" s="253"/>
      <c r="G3780" s="259"/>
      <c r="H3780" s="36" t="s">
        <v>69</v>
      </c>
      <c r="I3780" s="35">
        <f t="shared" si="2582"/>
        <v>2333359</v>
      </c>
      <c r="J3780" s="35">
        <f t="shared" ref="J3780:P3780" si="2587">SUM(J3779)</f>
        <v>2301359</v>
      </c>
      <c r="K3780" s="35">
        <f t="shared" si="2584"/>
        <v>32000</v>
      </c>
      <c r="L3780" s="35">
        <f t="shared" si="2587"/>
        <v>32000</v>
      </c>
      <c r="M3780" s="35">
        <f t="shared" si="2587"/>
        <v>0</v>
      </c>
      <c r="N3780" s="35">
        <f t="shared" si="2587"/>
        <v>0</v>
      </c>
      <c r="O3780" s="35">
        <f t="shared" si="2587"/>
        <v>0</v>
      </c>
      <c r="P3780" s="35">
        <f t="shared" si="2587"/>
        <v>0</v>
      </c>
      <c r="Q3780" s="35">
        <f>SUM(Q3779)</f>
        <v>2492793</v>
      </c>
      <c r="R3780" s="35">
        <f>SUM(R3779)</f>
        <v>2412561</v>
      </c>
      <c r="S3780" s="35">
        <f>SUM(S3779)</f>
        <v>1988787</v>
      </c>
      <c r="T3780" s="35">
        <f t="shared" ref="T3780:X3780" si="2588">SUM(T3779)</f>
        <v>423674</v>
      </c>
      <c r="U3780" s="35">
        <f t="shared" si="2588"/>
        <v>185570</v>
      </c>
      <c r="V3780" s="35">
        <f t="shared" si="2588"/>
        <v>185084</v>
      </c>
      <c r="W3780" s="35">
        <f t="shared" si="2588"/>
        <v>53020</v>
      </c>
      <c r="X3780" s="35">
        <f t="shared" si="2588"/>
        <v>2412461</v>
      </c>
      <c r="Y3780" s="218">
        <f t="shared" si="2586"/>
        <v>99.995855027085327</v>
      </c>
    </row>
    <row r="3781" spans="1:25">
      <c r="A3781" s="254"/>
      <c r="B3781" s="254"/>
      <c r="C3781" s="254"/>
      <c r="D3781" s="254"/>
      <c r="E3781" s="254"/>
      <c r="F3781" s="254"/>
      <c r="G3781" s="260"/>
    </row>
    <row r="3782" spans="1:25" ht="15" thickBot="1">
      <c r="A3782" s="32" t="s">
        <v>0</v>
      </c>
      <c r="B3782" s="32" t="s">
        <v>0</v>
      </c>
      <c r="C3782" s="32" t="s">
        <v>0</v>
      </c>
      <c r="D3782" s="32" t="s">
        <v>0</v>
      </c>
      <c r="E3782" s="32" t="s">
        <v>0</v>
      </c>
      <c r="F3782" s="32" t="s">
        <v>0</v>
      </c>
      <c r="G3782" s="154" t="s">
        <v>0</v>
      </c>
      <c r="H3782" s="37" t="s">
        <v>0</v>
      </c>
      <c r="I3782" s="37"/>
      <c r="J3782" s="37"/>
      <c r="K3782" s="37"/>
      <c r="L3782" s="37" t="s">
        <v>0</v>
      </c>
      <c r="M3782" s="37" t="s">
        <v>0</v>
      </c>
      <c r="N3782" s="37" t="s">
        <v>0</v>
      </c>
      <c r="O3782" s="37" t="s">
        <v>0</v>
      </c>
      <c r="P3782" s="37" t="s">
        <v>0</v>
      </c>
      <c r="Q3782" s="37"/>
      <c r="R3782" s="37"/>
      <c r="S3782" s="37"/>
      <c r="T3782" s="37" t="s">
        <v>0</v>
      </c>
      <c r="U3782" s="37" t="s">
        <v>0</v>
      </c>
      <c r="V3782" s="37" t="s">
        <v>0</v>
      </c>
      <c r="W3782" s="37" t="s">
        <v>0</v>
      </c>
      <c r="X3782" s="37" t="s">
        <v>0</v>
      </c>
      <c r="Y3782" s="219"/>
    </row>
    <row r="3783" spans="1:25" ht="41.4" thickBot="1">
      <c r="A3783" s="24" t="s">
        <v>123</v>
      </c>
      <c r="B3783" s="24" t="s">
        <v>124</v>
      </c>
      <c r="C3783" s="24" t="s">
        <v>125</v>
      </c>
      <c r="D3783" s="25" t="s">
        <v>0</v>
      </c>
      <c r="E3783" s="24" t="s">
        <v>126</v>
      </c>
      <c r="F3783" s="24" t="s">
        <v>127</v>
      </c>
      <c r="G3783" s="151" t="s">
        <v>128</v>
      </c>
      <c r="H3783" s="24" t="s">
        <v>1</v>
      </c>
      <c r="I3783" s="1" t="s">
        <v>3093</v>
      </c>
      <c r="J3783" s="1" t="s">
        <v>3130</v>
      </c>
      <c r="K3783" s="1" t="s">
        <v>3</v>
      </c>
      <c r="L3783" s="1" t="s">
        <v>4</v>
      </c>
      <c r="M3783" s="1" t="s">
        <v>5</v>
      </c>
      <c r="N3783" s="1" t="s">
        <v>6</v>
      </c>
      <c r="O3783" s="1" t="s">
        <v>7</v>
      </c>
      <c r="P3783" s="1" t="s">
        <v>8</v>
      </c>
      <c r="Q3783" s="1" t="s">
        <v>3344</v>
      </c>
      <c r="R3783" s="1" t="s">
        <v>3427</v>
      </c>
      <c r="S3783" s="1" t="s">
        <v>3447</v>
      </c>
      <c r="T3783" s="1" t="s">
        <v>3448</v>
      </c>
      <c r="U3783" s="1" t="s">
        <v>3452</v>
      </c>
      <c r="V3783" s="1" t="s">
        <v>3449</v>
      </c>
      <c r="W3783" s="1" t="s">
        <v>3450</v>
      </c>
      <c r="X3783" s="1" t="s">
        <v>3451</v>
      </c>
      <c r="Y3783" s="216" t="s">
        <v>3385</v>
      </c>
    </row>
    <row r="3784" spans="1:25">
      <c r="A3784" s="26" t="s">
        <v>0</v>
      </c>
      <c r="B3784" s="26" t="s">
        <v>0</v>
      </c>
      <c r="C3784" s="26" t="s">
        <v>0</v>
      </c>
      <c r="D3784" s="27" t="s">
        <v>0</v>
      </c>
      <c r="E3784" s="27" t="s">
        <v>0</v>
      </c>
      <c r="F3784" s="28" t="s">
        <v>0</v>
      </c>
      <c r="G3784" s="152" t="s">
        <v>0</v>
      </c>
      <c r="H3784" s="29" t="s">
        <v>0</v>
      </c>
      <c r="I3784" s="45">
        <v>1</v>
      </c>
      <c r="J3784" s="45">
        <v>3</v>
      </c>
      <c r="K3784" s="45" t="s">
        <v>9</v>
      </c>
      <c r="L3784" s="45">
        <v>5</v>
      </c>
      <c r="M3784" s="45">
        <v>6</v>
      </c>
      <c r="N3784" s="45">
        <v>7</v>
      </c>
      <c r="O3784" s="45">
        <v>8</v>
      </c>
      <c r="P3784" s="45">
        <v>9</v>
      </c>
      <c r="Q3784" s="45">
        <v>1</v>
      </c>
      <c r="R3784" s="45">
        <v>2</v>
      </c>
      <c r="S3784" s="45">
        <v>3</v>
      </c>
      <c r="T3784" s="45" t="s">
        <v>3453</v>
      </c>
      <c r="U3784" s="45">
        <v>5</v>
      </c>
      <c r="V3784" s="45">
        <v>6</v>
      </c>
      <c r="W3784" s="45">
        <v>7</v>
      </c>
      <c r="X3784" s="45" t="s">
        <v>3454</v>
      </c>
      <c r="Y3784" s="276">
        <v>9</v>
      </c>
    </row>
    <row r="3785" spans="1:25">
      <c r="A3785" s="133" t="s">
        <v>786</v>
      </c>
      <c r="B3785" s="133" t="s">
        <v>172</v>
      </c>
      <c r="C3785" s="109" t="s">
        <v>1428</v>
      </c>
      <c r="D3785" s="109" t="s">
        <v>1429</v>
      </c>
      <c r="E3785" s="98" t="s">
        <v>0</v>
      </c>
      <c r="F3785" s="98" t="s">
        <v>0</v>
      </c>
      <c r="G3785" s="153" t="s">
        <v>0</v>
      </c>
      <c r="H3785" s="98" t="s">
        <v>1430</v>
      </c>
      <c r="I3785" s="110"/>
      <c r="J3785" s="110"/>
      <c r="K3785" s="110"/>
      <c r="L3785" s="110" t="s">
        <v>0</v>
      </c>
      <c r="M3785" s="110" t="s">
        <v>0</v>
      </c>
      <c r="N3785" s="110" t="s">
        <v>0</v>
      </c>
      <c r="O3785" s="110" t="s">
        <v>0</v>
      </c>
      <c r="P3785" s="110" t="s">
        <v>0</v>
      </c>
      <c r="Q3785" s="110"/>
      <c r="R3785" s="110"/>
      <c r="S3785" s="110"/>
      <c r="T3785" s="110" t="s">
        <v>0</v>
      </c>
      <c r="U3785" s="110" t="s">
        <v>0</v>
      </c>
      <c r="V3785" s="110" t="s">
        <v>0</v>
      </c>
      <c r="W3785" s="110" t="s">
        <v>0</v>
      </c>
      <c r="X3785" s="110" t="s">
        <v>0</v>
      </c>
      <c r="Y3785" s="217"/>
    </row>
    <row r="3786" spans="1:25" ht="20.399999999999999">
      <c r="A3786" s="20" t="s">
        <v>0</v>
      </c>
      <c r="B3786" s="20" t="s">
        <v>0</v>
      </c>
      <c r="C3786" s="20" t="s">
        <v>0</v>
      </c>
      <c r="D3786" s="21" t="s">
        <v>0</v>
      </c>
      <c r="E3786" s="21" t="s">
        <v>0</v>
      </c>
      <c r="F3786" s="21" t="s">
        <v>0</v>
      </c>
      <c r="G3786" s="150" t="s">
        <v>0</v>
      </c>
      <c r="H3786" s="30" t="s">
        <v>33</v>
      </c>
      <c r="I3786" s="31">
        <f t="shared" si="2582"/>
        <v>2537364</v>
      </c>
      <c r="J3786" s="31">
        <f t="shared" ref="J3786:P3786" si="2589">SUM(J3787,J3795,J3797)</f>
        <v>2526464</v>
      </c>
      <c r="K3786" s="31">
        <f t="shared" si="2584"/>
        <v>10900</v>
      </c>
      <c r="L3786" s="31">
        <f t="shared" si="2589"/>
        <v>10900</v>
      </c>
      <c r="M3786" s="31">
        <f t="shared" si="2589"/>
        <v>0</v>
      </c>
      <c r="N3786" s="31">
        <f t="shared" si="2589"/>
        <v>0</v>
      </c>
      <c r="O3786" s="31">
        <f t="shared" si="2589"/>
        <v>0</v>
      </c>
      <c r="P3786" s="31">
        <f t="shared" si="2589"/>
        <v>0</v>
      </c>
      <c r="Q3786" s="31">
        <f>SUM(Q3787,Q3795,Q3797)</f>
        <v>2683113</v>
      </c>
      <c r="R3786" s="31">
        <f>SUM(R3787,R3795,R3797)</f>
        <v>2648986</v>
      </c>
      <c r="S3786" s="31">
        <f>SUM(S3787,S3795,S3797)</f>
        <v>2226593</v>
      </c>
      <c r="T3786" s="31">
        <f t="shared" ref="T3786:X3786" si="2590">SUM(T3787,T3795,T3797)</f>
        <v>422393</v>
      </c>
      <c r="U3786" s="31">
        <f t="shared" si="2590"/>
        <v>182100</v>
      </c>
      <c r="V3786" s="31">
        <f t="shared" si="2590"/>
        <v>172109</v>
      </c>
      <c r="W3786" s="31">
        <f t="shared" si="2590"/>
        <v>68184</v>
      </c>
      <c r="X3786" s="31">
        <f t="shared" si="2590"/>
        <v>2648986</v>
      </c>
      <c r="Y3786" s="220">
        <f t="shared" ref="Y3786:Y3816" si="2591">IF(R3786=0,0,(X3786/R3786)*100)</f>
        <v>100</v>
      </c>
    </row>
    <row r="3787" spans="1:25">
      <c r="A3787" s="23" t="s">
        <v>786</v>
      </c>
      <c r="B3787" s="23" t="s">
        <v>172</v>
      </c>
      <c r="C3787" s="23" t="s">
        <v>1428</v>
      </c>
      <c r="D3787" s="23" t="s">
        <v>1429</v>
      </c>
      <c r="E3787" s="21" t="s">
        <v>132</v>
      </c>
      <c r="F3787" s="21" t="s">
        <v>0</v>
      </c>
      <c r="G3787" s="150" t="s">
        <v>0</v>
      </c>
      <c r="H3787" s="21" t="s">
        <v>11</v>
      </c>
      <c r="I3787" s="66">
        <f t="shared" si="2582"/>
        <v>2200034</v>
      </c>
      <c r="J3787" s="66">
        <f t="shared" ref="J3787:P3787" si="2592">SUM(J3788,J3789)</f>
        <v>2200034</v>
      </c>
      <c r="K3787" s="66">
        <f t="shared" si="2584"/>
        <v>0</v>
      </c>
      <c r="L3787" s="66">
        <f t="shared" si="2592"/>
        <v>0</v>
      </c>
      <c r="M3787" s="66">
        <f t="shared" si="2592"/>
        <v>0</v>
      </c>
      <c r="N3787" s="66">
        <f t="shared" si="2592"/>
        <v>0</v>
      </c>
      <c r="O3787" s="66">
        <f t="shared" si="2592"/>
        <v>0</v>
      </c>
      <c r="P3787" s="66">
        <f t="shared" si="2592"/>
        <v>0</v>
      </c>
      <c r="Q3787" s="66">
        <f>SUM(Q3788,Q3789)</f>
        <v>2304647</v>
      </c>
      <c r="R3787" s="66">
        <f>SUM(R3788,R3789)</f>
        <v>2304647</v>
      </c>
      <c r="S3787" s="66">
        <f>SUM(S3788,S3789)</f>
        <v>1939493</v>
      </c>
      <c r="T3787" s="66">
        <f t="shared" ref="T3787:X3787" si="2593">SUM(T3788,T3789)</f>
        <v>365154</v>
      </c>
      <c r="U3787" s="66">
        <f t="shared" si="2593"/>
        <v>154170</v>
      </c>
      <c r="V3787" s="66">
        <f t="shared" si="2593"/>
        <v>150000</v>
      </c>
      <c r="W3787" s="66">
        <f t="shared" si="2593"/>
        <v>60984</v>
      </c>
      <c r="X3787" s="66">
        <f t="shared" si="2593"/>
        <v>2304647</v>
      </c>
      <c r="Y3787" s="208">
        <f t="shared" si="2591"/>
        <v>100</v>
      </c>
    </row>
    <row r="3788" spans="1:25">
      <c r="A3788" s="23" t="s">
        <v>786</v>
      </c>
      <c r="B3788" s="23" t="s">
        <v>172</v>
      </c>
      <c r="C3788" s="23" t="s">
        <v>1428</v>
      </c>
      <c r="D3788" s="23" t="s">
        <v>1429</v>
      </c>
      <c r="E3788" s="22">
        <v>6111</v>
      </c>
      <c r="F3788" s="23"/>
      <c r="G3788" s="128" t="s">
        <v>3378</v>
      </c>
      <c r="H3788" s="32" t="s">
        <v>12</v>
      </c>
      <c r="I3788" s="44">
        <f t="shared" si="2582"/>
        <v>1938034</v>
      </c>
      <c r="J3788" s="44">
        <v>1938034</v>
      </c>
      <c r="K3788" s="44">
        <f t="shared" si="2584"/>
        <v>0</v>
      </c>
      <c r="L3788" s="44">
        <v>0</v>
      </c>
      <c r="M3788" s="44">
        <v>0</v>
      </c>
      <c r="N3788" s="44">
        <v>0</v>
      </c>
      <c r="O3788" s="44">
        <v>0</v>
      </c>
      <c r="P3788" s="44">
        <v>0</v>
      </c>
      <c r="Q3788" s="44">
        <v>2038853</v>
      </c>
      <c r="R3788" s="44">
        <v>2038853</v>
      </c>
      <c r="S3788" s="44">
        <v>1677869</v>
      </c>
      <c r="T3788" s="44">
        <f t="shared" ref="T3788:T3815" si="2594">U3788+V3788+W3788</f>
        <v>360984</v>
      </c>
      <c r="U3788" s="44">
        <v>150000</v>
      </c>
      <c r="V3788" s="44">
        <v>150000</v>
      </c>
      <c r="W3788" s="44">
        <v>60984</v>
      </c>
      <c r="X3788" s="44">
        <f t="shared" ref="X3788:X3815" si="2595">S3788+T3788</f>
        <v>2038853</v>
      </c>
      <c r="Y3788" s="209">
        <f t="shared" si="2591"/>
        <v>100</v>
      </c>
    </row>
    <row r="3789" spans="1:25">
      <c r="A3789" s="20" t="s">
        <v>786</v>
      </c>
      <c r="B3789" s="20" t="s">
        <v>172</v>
      </c>
      <c r="C3789" s="20" t="s">
        <v>1428</v>
      </c>
      <c r="D3789" s="20" t="s">
        <v>1429</v>
      </c>
      <c r="E3789" s="20" t="s">
        <v>134</v>
      </c>
      <c r="F3789" s="23" t="s">
        <v>0</v>
      </c>
      <c r="G3789" s="154" t="s">
        <v>0</v>
      </c>
      <c r="H3789" s="21" t="s">
        <v>13</v>
      </c>
      <c r="I3789" s="66">
        <f t="shared" si="2582"/>
        <v>262000</v>
      </c>
      <c r="J3789" s="66">
        <f t="shared" ref="J3789:P3789" si="2596">SUM(J3790:J3794)</f>
        <v>262000</v>
      </c>
      <c r="K3789" s="66">
        <f t="shared" si="2584"/>
        <v>0</v>
      </c>
      <c r="L3789" s="66">
        <f t="shared" si="2596"/>
        <v>0</v>
      </c>
      <c r="M3789" s="66">
        <f t="shared" si="2596"/>
        <v>0</v>
      </c>
      <c r="N3789" s="66">
        <f t="shared" si="2596"/>
        <v>0</v>
      </c>
      <c r="O3789" s="66">
        <f t="shared" si="2596"/>
        <v>0</v>
      </c>
      <c r="P3789" s="66">
        <f t="shared" si="2596"/>
        <v>0</v>
      </c>
      <c r="Q3789" s="66">
        <f>SUM(Q3790:Q3794)</f>
        <v>265794</v>
      </c>
      <c r="R3789" s="66">
        <f>SUM(R3790:R3794)</f>
        <v>265794</v>
      </c>
      <c r="S3789" s="66">
        <f>SUM(S3790:S3794)</f>
        <v>261624</v>
      </c>
      <c r="T3789" s="66">
        <f t="shared" ref="T3789:X3789" si="2597">SUM(T3790:T3794)</f>
        <v>4170</v>
      </c>
      <c r="U3789" s="66">
        <f t="shared" si="2597"/>
        <v>4170</v>
      </c>
      <c r="V3789" s="66">
        <f t="shared" si="2597"/>
        <v>0</v>
      </c>
      <c r="W3789" s="66">
        <f t="shared" si="2597"/>
        <v>0</v>
      </c>
      <c r="X3789" s="66">
        <f t="shared" si="2597"/>
        <v>265794</v>
      </c>
      <c r="Y3789" s="208">
        <f t="shared" si="2591"/>
        <v>100</v>
      </c>
    </row>
    <row r="3790" spans="1:25">
      <c r="A3790" s="23" t="s">
        <v>786</v>
      </c>
      <c r="B3790" s="23" t="s">
        <v>172</v>
      </c>
      <c r="C3790" s="23" t="s">
        <v>1428</v>
      </c>
      <c r="D3790" s="23" t="s">
        <v>1429</v>
      </c>
      <c r="E3790" s="22">
        <v>6112</v>
      </c>
      <c r="F3790" s="23" t="s">
        <v>1431</v>
      </c>
      <c r="G3790" s="128" t="s">
        <v>3378</v>
      </c>
      <c r="H3790" s="32" t="s">
        <v>16</v>
      </c>
      <c r="I3790" s="44">
        <f t="shared" si="2582"/>
        <v>33600</v>
      </c>
      <c r="J3790" s="44">
        <v>33600</v>
      </c>
      <c r="K3790" s="44">
        <f t="shared" si="2584"/>
        <v>0</v>
      </c>
      <c r="L3790" s="44">
        <v>0</v>
      </c>
      <c r="M3790" s="44">
        <v>0</v>
      </c>
      <c r="N3790" s="44">
        <v>0</v>
      </c>
      <c r="O3790" s="44">
        <v>0</v>
      </c>
      <c r="P3790" s="44">
        <v>0</v>
      </c>
      <c r="Q3790" s="44">
        <v>33600</v>
      </c>
      <c r="R3790" s="44">
        <v>33600</v>
      </c>
      <c r="S3790" s="44">
        <v>29430</v>
      </c>
      <c r="T3790" s="44">
        <f t="shared" si="2594"/>
        <v>4170</v>
      </c>
      <c r="U3790" s="44">
        <v>4170</v>
      </c>
      <c r="V3790" s="44"/>
      <c r="W3790" s="44"/>
      <c r="X3790" s="44">
        <f t="shared" si="2595"/>
        <v>33600</v>
      </c>
      <c r="Y3790" s="209">
        <f t="shared" si="2591"/>
        <v>100</v>
      </c>
    </row>
    <row r="3791" spans="1:25">
      <c r="A3791" s="23" t="s">
        <v>786</v>
      </c>
      <c r="B3791" s="23" t="s">
        <v>172</v>
      </c>
      <c r="C3791" s="23" t="s">
        <v>1428</v>
      </c>
      <c r="D3791" s="23" t="s">
        <v>1429</v>
      </c>
      <c r="E3791" s="22">
        <v>6112</v>
      </c>
      <c r="F3791" s="23" t="s">
        <v>1432</v>
      </c>
      <c r="G3791" s="128" t="s">
        <v>3378</v>
      </c>
      <c r="H3791" s="32" t="s">
        <v>19</v>
      </c>
      <c r="I3791" s="44">
        <f t="shared" si="2582"/>
        <v>152000</v>
      </c>
      <c r="J3791" s="44">
        <v>152000</v>
      </c>
      <c r="K3791" s="44">
        <f t="shared" si="2584"/>
        <v>0</v>
      </c>
      <c r="L3791" s="44">
        <v>0</v>
      </c>
      <c r="M3791" s="44">
        <v>0</v>
      </c>
      <c r="N3791" s="44">
        <v>0</v>
      </c>
      <c r="O3791" s="44">
        <v>0</v>
      </c>
      <c r="P3791" s="44">
        <v>0</v>
      </c>
      <c r="Q3791" s="44">
        <v>152000</v>
      </c>
      <c r="R3791" s="44">
        <v>152000</v>
      </c>
      <c r="S3791" s="44">
        <v>152000</v>
      </c>
      <c r="T3791" s="44">
        <f t="shared" si="2594"/>
        <v>0</v>
      </c>
      <c r="U3791" s="44"/>
      <c r="V3791" s="44"/>
      <c r="W3791" s="44"/>
      <c r="X3791" s="44">
        <f t="shared" si="2595"/>
        <v>152000</v>
      </c>
      <c r="Y3791" s="209">
        <f t="shared" si="2591"/>
        <v>100</v>
      </c>
    </row>
    <row r="3792" spans="1:25">
      <c r="A3792" s="23" t="s">
        <v>786</v>
      </c>
      <c r="B3792" s="23" t="s">
        <v>172</v>
      </c>
      <c r="C3792" s="23" t="s">
        <v>1428</v>
      </c>
      <c r="D3792" s="23" t="s">
        <v>1429</v>
      </c>
      <c r="E3792" s="22">
        <v>6112</v>
      </c>
      <c r="F3792" s="23" t="s">
        <v>1433</v>
      </c>
      <c r="G3792" s="128" t="s">
        <v>3378</v>
      </c>
      <c r="H3792" s="32" t="s">
        <v>17</v>
      </c>
      <c r="I3792" s="44">
        <f t="shared" si="2582"/>
        <v>35500</v>
      </c>
      <c r="J3792" s="44">
        <v>35500</v>
      </c>
      <c r="K3792" s="44">
        <f t="shared" si="2584"/>
        <v>0</v>
      </c>
      <c r="L3792" s="44">
        <v>0</v>
      </c>
      <c r="M3792" s="44">
        <v>0</v>
      </c>
      <c r="N3792" s="44">
        <v>0</v>
      </c>
      <c r="O3792" s="44">
        <v>0</v>
      </c>
      <c r="P3792" s="44">
        <v>0</v>
      </c>
      <c r="Q3792" s="44">
        <v>39294</v>
      </c>
      <c r="R3792" s="44">
        <v>39294</v>
      </c>
      <c r="S3792" s="44">
        <v>39294</v>
      </c>
      <c r="T3792" s="44">
        <f t="shared" si="2594"/>
        <v>0</v>
      </c>
      <c r="U3792" s="44"/>
      <c r="V3792" s="44"/>
      <c r="W3792" s="44"/>
      <c r="X3792" s="44">
        <f t="shared" si="2595"/>
        <v>39294</v>
      </c>
      <c r="Y3792" s="209">
        <f t="shared" si="2591"/>
        <v>100</v>
      </c>
    </row>
    <row r="3793" spans="1:25">
      <c r="A3793" s="23" t="s">
        <v>786</v>
      </c>
      <c r="B3793" s="23" t="s">
        <v>172</v>
      </c>
      <c r="C3793" s="23" t="s">
        <v>1428</v>
      </c>
      <c r="D3793" s="23" t="s">
        <v>1429</v>
      </c>
      <c r="E3793" s="22">
        <v>6112</v>
      </c>
      <c r="F3793" s="23" t="s">
        <v>1434</v>
      </c>
      <c r="G3793" s="128" t="s">
        <v>3378</v>
      </c>
      <c r="H3793" s="32" t="s">
        <v>15</v>
      </c>
      <c r="I3793" s="44">
        <f t="shared" si="2582"/>
        <v>25000</v>
      </c>
      <c r="J3793" s="44">
        <v>25000</v>
      </c>
      <c r="K3793" s="44">
        <f t="shared" si="2584"/>
        <v>0</v>
      </c>
      <c r="L3793" s="44">
        <v>0</v>
      </c>
      <c r="M3793" s="44">
        <v>0</v>
      </c>
      <c r="N3793" s="44">
        <v>0</v>
      </c>
      <c r="O3793" s="44">
        <v>0</v>
      </c>
      <c r="P3793" s="44">
        <v>0</v>
      </c>
      <c r="Q3793" s="44">
        <v>25000</v>
      </c>
      <c r="R3793" s="44">
        <v>25000</v>
      </c>
      <c r="S3793" s="44">
        <v>25000</v>
      </c>
      <c r="T3793" s="44">
        <f t="shared" si="2594"/>
        <v>0</v>
      </c>
      <c r="U3793" s="44"/>
      <c r="V3793" s="44"/>
      <c r="W3793" s="44"/>
      <c r="X3793" s="44">
        <f t="shared" si="2595"/>
        <v>25000</v>
      </c>
      <c r="Y3793" s="209">
        <f t="shared" si="2591"/>
        <v>100</v>
      </c>
    </row>
    <row r="3794" spans="1:25">
      <c r="A3794" s="23" t="s">
        <v>786</v>
      </c>
      <c r="B3794" s="23" t="s">
        <v>172</v>
      </c>
      <c r="C3794" s="23" t="s">
        <v>1428</v>
      </c>
      <c r="D3794" s="23" t="s">
        <v>1429</v>
      </c>
      <c r="E3794" s="22">
        <v>6112</v>
      </c>
      <c r="F3794" s="23" t="s">
        <v>1435</v>
      </c>
      <c r="G3794" s="128" t="s">
        <v>3378</v>
      </c>
      <c r="H3794" s="32" t="s">
        <v>18</v>
      </c>
      <c r="I3794" s="44">
        <f t="shared" si="2582"/>
        <v>15900</v>
      </c>
      <c r="J3794" s="44">
        <v>15900</v>
      </c>
      <c r="K3794" s="44">
        <f t="shared" si="2584"/>
        <v>0</v>
      </c>
      <c r="L3794" s="44">
        <v>0</v>
      </c>
      <c r="M3794" s="44">
        <v>0</v>
      </c>
      <c r="N3794" s="44">
        <v>0</v>
      </c>
      <c r="O3794" s="44">
        <v>0</v>
      </c>
      <c r="P3794" s="44">
        <v>0</v>
      </c>
      <c r="Q3794" s="44">
        <v>15900</v>
      </c>
      <c r="R3794" s="44">
        <v>15900</v>
      </c>
      <c r="S3794" s="44">
        <v>15900</v>
      </c>
      <c r="T3794" s="44">
        <f t="shared" si="2594"/>
        <v>0</v>
      </c>
      <c r="U3794" s="44"/>
      <c r="V3794" s="44"/>
      <c r="W3794" s="44"/>
      <c r="X3794" s="44">
        <f t="shared" si="2595"/>
        <v>15900</v>
      </c>
      <c r="Y3794" s="209">
        <f t="shared" si="2591"/>
        <v>100</v>
      </c>
    </row>
    <row r="3795" spans="1:25">
      <c r="A3795" s="23" t="s">
        <v>786</v>
      </c>
      <c r="B3795" s="23" t="s">
        <v>172</v>
      </c>
      <c r="C3795" s="23" t="s">
        <v>1428</v>
      </c>
      <c r="D3795" s="23" t="s">
        <v>1429</v>
      </c>
      <c r="E3795" s="21" t="s">
        <v>139</v>
      </c>
      <c r="F3795" s="21" t="s">
        <v>0</v>
      </c>
      <c r="G3795" s="150" t="s">
        <v>0</v>
      </c>
      <c r="H3795" s="21" t="s">
        <v>21</v>
      </c>
      <c r="I3795" s="66">
        <f t="shared" si="2582"/>
        <v>200430</v>
      </c>
      <c r="J3795" s="66">
        <f t="shared" ref="J3795:X3795" si="2598">SUM(J3796)</f>
        <v>200430</v>
      </c>
      <c r="K3795" s="66">
        <f t="shared" si="2584"/>
        <v>0</v>
      </c>
      <c r="L3795" s="66">
        <f t="shared" si="2598"/>
        <v>0</v>
      </c>
      <c r="M3795" s="66">
        <f t="shared" si="2598"/>
        <v>0</v>
      </c>
      <c r="N3795" s="66">
        <f t="shared" si="2598"/>
        <v>0</v>
      </c>
      <c r="O3795" s="66">
        <f t="shared" si="2598"/>
        <v>0</v>
      </c>
      <c r="P3795" s="66">
        <f t="shared" si="2598"/>
        <v>0</v>
      </c>
      <c r="Q3795" s="66">
        <f t="shared" si="2598"/>
        <v>211016</v>
      </c>
      <c r="R3795" s="66">
        <f t="shared" si="2598"/>
        <v>211016</v>
      </c>
      <c r="S3795" s="66">
        <f t="shared" si="2598"/>
        <v>177551</v>
      </c>
      <c r="T3795" s="66">
        <f t="shared" si="2598"/>
        <v>33465</v>
      </c>
      <c r="U3795" s="66">
        <f t="shared" si="2598"/>
        <v>19500</v>
      </c>
      <c r="V3795" s="66">
        <f t="shared" si="2598"/>
        <v>13965</v>
      </c>
      <c r="W3795" s="66">
        <f t="shared" si="2598"/>
        <v>0</v>
      </c>
      <c r="X3795" s="66">
        <f t="shared" si="2598"/>
        <v>211016</v>
      </c>
      <c r="Y3795" s="208">
        <f t="shared" si="2591"/>
        <v>100</v>
      </c>
    </row>
    <row r="3796" spans="1:25">
      <c r="A3796" s="23" t="s">
        <v>786</v>
      </c>
      <c r="B3796" s="23" t="s">
        <v>172</v>
      </c>
      <c r="C3796" s="23" t="s">
        <v>1428</v>
      </c>
      <c r="D3796" s="23" t="s">
        <v>1429</v>
      </c>
      <c r="E3796" s="22">
        <v>6121</v>
      </c>
      <c r="F3796" s="23"/>
      <c r="G3796" s="128" t="s">
        <v>3378</v>
      </c>
      <c r="H3796" s="32" t="s">
        <v>22</v>
      </c>
      <c r="I3796" s="44">
        <f t="shared" si="2582"/>
        <v>200430</v>
      </c>
      <c r="J3796" s="44">
        <v>200430</v>
      </c>
      <c r="K3796" s="44">
        <f t="shared" si="2584"/>
        <v>0</v>
      </c>
      <c r="L3796" s="44">
        <v>0</v>
      </c>
      <c r="M3796" s="44">
        <v>0</v>
      </c>
      <c r="N3796" s="44">
        <v>0</v>
      </c>
      <c r="O3796" s="44">
        <v>0</v>
      </c>
      <c r="P3796" s="44">
        <v>0</v>
      </c>
      <c r="Q3796" s="44">
        <v>211016</v>
      </c>
      <c r="R3796" s="44">
        <v>211016</v>
      </c>
      <c r="S3796" s="44">
        <v>177551</v>
      </c>
      <c r="T3796" s="44">
        <f t="shared" si="2594"/>
        <v>33465</v>
      </c>
      <c r="U3796" s="44">
        <v>19500</v>
      </c>
      <c r="V3796" s="44">
        <v>13965</v>
      </c>
      <c r="W3796" s="44">
        <v>0</v>
      </c>
      <c r="X3796" s="44">
        <f t="shared" si="2595"/>
        <v>211016</v>
      </c>
      <c r="Y3796" s="209">
        <f t="shared" si="2591"/>
        <v>100</v>
      </c>
    </row>
    <row r="3797" spans="1:25">
      <c r="A3797" s="23" t="s">
        <v>786</v>
      </c>
      <c r="B3797" s="23" t="s">
        <v>172</v>
      </c>
      <c r="C3797" s="23" t="s">
        <v>1428</v>
      </c>
      <c r="D3797" s="23" t="s">
        <v>1429</v>
      </c>
      <c r="E3797" s="21" t="s">
        <v>141</v>
      </c>
      <c r="F3797" s="21" t="s">
        <v>0</v>
      </c>
      <c r="G3797" s="150" t="s">
        <v>0</v>
      </c>
      <c r="H3797" s="21" t="s">
        <v>23</v>
      </c>
      <c r="I3797" s="66">
        <f t="shared" si="2582"/>
        <v>136900</v>
      </c>
      <c r="J3797" s="66">
        <f t="shared" ref="J3797:P3797" si="2599">SUM(J3798:J3805)</f>
        <v>126000</v>
      </c>
      <c r="K3797" s="66">
        <f t="shared" si="2584"/>
        <v>10900</v>
      </c>
      <c r="L3797" s="66">
        <f t="shared" si="2599"/>
        <v>10900</v>
      </c>
      <c r="M3797" s="66">
        <f t="shared" si="2599"/>
        <v>0</v>
      </c>
      <c r="N3797" s="66">
        <f t="shared" si="2599"/>
        <v>0</v>
      </c>
      <c r="O3797" s="66">
        <f t="shared" si="2599"/>
        <v>0</v>
      </c>
      <c r="P3797" s="66">
        <f t="shared" si="2599"/>
        <v>0</v>
      </c>
      <c r="Q3797" s="66">
        <f>SUM(Q3798:Q3805)</f>
        <v>167450</v>
      </c>
      <c r="R3797" s="66">
        <f>SUM(R3798:R3805)</f>
        <v>133323</v>
      </c>
      <c r="S3797" s="66">
        <f>SUM(S3798:S3805)</f>
        <v>109549</v>
      </c>
      <c r="T3797" s="66">
        <f t="shared" ref="T3797:X3797" si="2600">SUM(T3798:T3805)</f>
        <v>23774</v>
      </c>
      <c r="U3797" s="66">
        <f t="shared" si="2600"/>
        <v>8430</v>
      </c>
      <c r="V3797" s="66">
        <f t="shared" si="2600"/>
        <v>8144</v>
      </c>
      <c r="W3797" s="66">
        <f t="shared" si="2600"/>
        <v>7200</v>
      </c>
      <c r="X3797" s="66">
        <f t="shared" si="2600"/>
        <v>133323</v>
      </c>
      <c r="Y3797" s="208">
        <f t="shared" si="2591"/>
        <v>100</v>
      </c>
    </row>
    <row r="3798" spans="1:25">
      <c r="A3798" s="23" t="s">
        <v>786</v>
      </c>
      <c r="B3798" s="23" t="s">
        <v>172</v>
      </c>
      <c r="C3798" s="23" t="s">
        <v>1428</v>
      </c>
      <c r="D3798" s="23" t="s">
        <v>1429</v>
      </c>
      <c r="E3798" s="22">
        <v>6131</v>
      </c>
      <c r="F3798" s="23"/>
      <c r="G3798" s="128" t="s">
        <v>3378</v>
      </c>
      <c r="H3798" s="32" t="s">
        <v>24</v>
      </c>
      <c r="I3798" s="44">
        <f t="shared" si="2582"/>
        <v>1100</v>
      </c>
      <c r="J3798" s="44">
        <v>200</v>
      </c>
      <c r="K3798" s="44">
        <f t="shared" si="2584"/>
        <v>900</v>
      </c>
      <c r="L3798" s="44">
        <v>900</v>
      </c>
      <c r="M3798" s="44">
        <v>0</v>
      </c>
      <c r="N3798" s="44">
        <v>0</v>
      </c>
      <c r="O3798" s="44">
        <v>0</v>
      </c>
      <c r="P3798" s="44">
        <v>0</v>
      </c>
      <c r="Q3798" s="44">
        <v>1100</v>
      </c>
      <c r="R3798" s="44">
        <v>200</v>
      </c>
      <c r="S3798" s="44">
        <v>200</v>
      </c>
      <c r="T3798" s="44">
        <f t="shared" si="2594"/>
        <v>0</v>
      </c>
      <c r="U3798" s="44"/>
      <c r="V3798" s="44"/>
      <c r="W3798" s="44"/>
      <c r="X3798" s="44">
        <f t="shared" si="2595"/>
        <v>200</v>
      </c>
      <c r="Y3798" s="209">
        <f t="shared" si="2591"/>
        <v>100</v>
      </c>
    </row>
    <row r="3799" spans="1:25">
      <c r="A3799" s="23" t="s">
        <v>786</v>
      </c>
      <c r="B3799" s="23" t="s">
        <v>172</v>
      </c>
      <c r="C3799" s="23" t="s">
        <v>1428</v>
      </c>
      <c r="D3799" s="23" t="s">
        <v>1429</v>
      </c>
      <c r="E3799" s="22">
        <v>6132</v>
      </c>
      <c r="F3799" s="23"/>
      <c r="G3799" s="128" t="s">
        <v>3378</v>
      </c>
      <c r="H3799" s="32" t="s">
        <v>25</v>
      </c>
      <c r="I3799" s="44">
        <f t="shared" si="2582"/>
        <v>46000</v>
      </c>
      <c r="J3799" s="44">
        <v>46000</v>
      </c>
      <c r="K3799" s="44">
        <f t="shared" si="2584"/>
        <v>0</v>
      </c>
      <c r="L3799" s="44">
        <v>0</v>
      </c>
      <c r="M3799" s="44">
        <v>0</v>
      </c>
      <c r="N3799" s="44">
        <v>0</v>
      </c>
      <c r="O3799" s="44">
        <v>0</v>
      </c>
      <c r="P3799" s="44">
        <v>0</v>
      </c>
      <c r="Q3799" s="44">
        <v>46000</v>
      </c>
      <c r="R3799" s="44">
        <v>46000</v>
      </c>
      <c r="S3799" s="44">
        <v>39000</v>
      </c>
      <c r="T3799" s="44">
        <f t="shared" si="2594"/>
        <v>7000</v>
      </c>
      <c r="U3799" s="44">
        <v>2000</v>
      </c>
      <c r="V3799" s="44">
        <v>2500</v>
      </c>
      <c r="W3799" s="44">
        <v>2500</v>
      </c>
      <c r="X3799" s="44">
        <f t="shared" si="2595"/>
        <v>46000</v>
      </c>
      <c r="Y3799" s="209">
        <f t="shared" si="2591"/>
        <v>100</v>
      </c>
    </row>
    <row r="3800" spans="1:25">
      <c r="A3800" s="23" t="s">
        <v>786</v>
      </c>
      <c r="B3800" s="23" t="s">
        <v>172</v>
      </c>
      <c r="C3800" s="23" t="s">
        <v>1428</v>
      </c>
      <c r="D3800" s="23" t="s">
        <v>1429</v>
      </c>
      <c r="E3800" s="22">
        <v>6133</v>
      </c>
      <c r="F3800" s="23"/>
      <c r="G3800" s="128" t="s">
        <v>3378</v>
      </c>
      <c r="H3800" s="32" t="s">
        <v>26</v>
      </c>
      <c r="I3800" s="44">
        <f t="shared" si="2582"/>
        <v>14500</v>
      </c>
      <c r="J3800" s="44">
        <v>14500</v>
      </c>
      <c r="K3800" s="44">
        <f t="shared" si="2584"/>
        <v>0</v>
      </c>
      <c r="L3800" s="44">
        <v>0</v>
      </c>
      <c r="M3800" s="44">
        <v>0</v>
      </c>
      <c r="N3800" s="44">
        <v>0</v>
      </c>
      <c r="O3800" s="44">
        <v>0</v>
      </c>
      <c r="P3800" s="44">
        <v>0</v>
      </c>
      <c r="Q3800" s="44">
        <v>14500</v>
      </c>
      <c r="R3800" s="44">
        <v>14500</v>
      </c>
      <c r="S3800" s="44">
        <v>10800</v>
      </c>
      <c r="T3800" s="44">
        <f t="shared" si="2594"/>
        <v>3700</v>
      </c>
      <c r="U3800" s="44">
        <v>1300</v>
      </c>
      <c r="V3800" s="44">
        <v>1200</v>
      </c>
      <c r="W3800" s="44">
        <v>1200</v>
      </c>
      <c r="X3800" s="44">
        <f t="shared" si="2595"/>
        <v>14500</v>
      </c>
      <c r="Y3800" s="209">
        <f t="shared" si="2591"/>
        <v>100</v>
      </c>
    </row>
    <row r="3801" spans="1:25">
      <c r="A3801" s="23" t="s">
        <v>786</v>
      </c>
      <c r="B3801" s="23" t="s">
        <v>172</v>
      </c>
      <c r="C3801" s="23" t="s">
        <v>1428</v>
      </c>
      <c r="D3801" s="23" t="s">
        <v>1429</v>
      </c>
      <c r="E3801" s="22">
        <v>6134</v>
      </c>
      <c r="F3801" s="23"/>
      <c r="G3801" s="128" t="s">
        <v>3378</v>
      </c>
      <c r="H3801" s="32" t="s">
        <v>27</v>
      </c>
      <c r="I3801" s="44">
        <f t="shared" si="2582"/>
        <v>14000</v>
      </c>
      <c r="J3801" s="44">
        <v>12000</v>
      </c>
      <c r="K3801" s="44">
        <f t="shared" si="2584"/>
        <v>2000</v>
      </c>
      <c r="L3801" s="44">
        <v>2000</v>
      </c>
      <c r="M3801" s="44">
        <v>0</v>
      </c>
      <c r="N3801" s="44">
        <v>0</v>
      </c>
      <c r="O3801" s="44">
        <v>0</v>
      </c>
      <c r="P3801" s="44">
        <v>0</v>
      </c>
      <c r="Q3801" s="44">
        <v>29627</v>
      </c>
      <c r="R3801" s="44">
        <v>12000</v>
      </c>
      <c r="S3801" s="44">
        <v>9000</v>
      </c>
      <c r="T3801" s="44">
        <f t="shared" si="2594"/>
        <v>3000</v>
      </c>
      <c r="U3801" s="44">
        <v>1000</v>
      </c>
      <c r="V3801" s="44">
        <v>1000</v>
      </c>
      <c r="W3801" s="44">
        <v>1000</v>
      </c>
      <c r="X3801" s="44">
        <f t="shared" si="2595"/>
        <v>12000</v>
      </c>
      <c r="Y3801" s="209">
        <f t="shared" si="2591"/>
        <v>100</v>
      </c>
    </row>
    <row r="3802" spans="1:25">
      <c r="A3802" s="23" t="s">
        <v>786</v>
      </c>
      <c r="B3802" s="23" t="s">
        <v>172</v>
      </c>
      <c r="C3802" s="23" t="s">
        <v>1428</v>
      </c>
      <c r="D3802" s="23" t="s">
        <v>1429</v>
      </c>
      <c r="E3802" s="22">
        <v>6135</v>
      </c>
      <c r="F3802" s="23"/>
      <c r="G3802" s="128" t="s">
        <v>3378</v>
      </c>
      <c r="H3802" s="32" t="s">
        <v>28</v>
      </c>
      <c r="I3802" s="44">
        <f t="shared" si="2582"/>
        <v>4000</v>
      </c>
      <c r="J3802" s="44">
        <v>500</v>
      </c>
      <c r="K3802" s="44">
        <f t="shared" si="2584"/>
        <v>3500</v>
      </c>
      <c r="L3802" s="44">
        <v>3500</v>
      </c>
      <c r="M3802" s="44">
        <v>0</v>
      </c>
      <c r="N3802" s="44">
        <v>0</v>
      </c>
      <c r="O3802" s="44">
        <v>0</v>
      </c>
      <c r="P3802" s="44">
        <v>0</v>
      </c>
      <c r="Q3802" s="44">
        <v>4000</v>
      </c>
      <c r="R3802" s="44">
        <v>500</v>
      </c>
      <c r="S3802" s="44">
        <v>500</v>
      </c>
      <c r="T3802" s="44">
        <f t="shared" si="2594"/>
        <v>0</v>
      </c>
      <c r="U3802" s="44"/>
      <c r="V3802" s="44"/>
      <c r="W3802" s="44"/>
      <c r="X3802" s="44">
        <f t="shared" si="2595"/>
        <v>500</v>
      </c>
      <c r="Y3802" s="209">
        <f t="shared" si="2591"/>
        <v>100</v>
      </c>
    </row>
    <row r="3803" spans="1:25">
      <c r="A3803" s="23" t="s">
        <v>786</v>
      </c>
      <c r="B3803" s="23" t="s">
        <v>172</v>
      </c>
      <c r="C3803" s="23" t="s">
        <v>1428</v>
      </c>
      <c r="D3803" s="23" t="s">
        <v>1429</v>
      </c>
      <c r="E3803" s="22">
        <v>6137</v>
      </c>
      <c r="F3803" s="23"/>
      <c r="G3803" s="128" t="s">
        <v>3378</v>
      </c>
      <c r="H3803" s="32" t="s">
        <v>30</v>
      </c>
      <c r="I3803" s="44">
        <f t="shared" si="2582"/>
        <v>11500</v>
      </c>
      <c r="J3803" s="44">
        <v>9000</v>
      </c>
      <c r="K3803" s="44">
        <f t="shared" si="2584"/>
        <v>2500</v>
      </c>
      <c r="L3803" s="44">
        <v>2500</v>
      </c>
      <c r="M3803" s="44">
        <v>0</v>
      </c>
      <c r="N3803" s="44">
        <v>0</v>
      </c>
      <c r="O3803" s="44">
        <v>0</v>
      </c>
      <c r="P3803" s="44">
        <v>0</v>
      </c>
      <c r="Q3803" s="44">
        <v>18500</v>
      </c>
      <c r="R3803" s="44">
        <v>9000</v>
      </c>
      <c r="S3803" s="44">
        <v>7650</v>
      </c>
      <c r="T3803" s="44">
        <f t="shared" si="2594"/>
        <v>1350</v>
      </c>
      <c r="U3803" s="44">
        <v>850</v>
      </c>
      <c r="V3803" s="44">
        <v>500</v>
      </c>
      <c r="W3803" s="44"/>
      <c r="X3803" s="44">
        <f t="shared" si="2595"/>
        <v>9000</v>
      </c>
      <c r="Y3803" s="209">
        <f t="shared" si="2591"/>
        <v>100</v>
      </c>
    </row>
    <row r="3804" spans="1:25">
      <c r="A3804" s="23" t="s">
        <v>786</v>
      </c>
      <c r="B3804" s="23" t="s">
        <v>172</v>
      </c>
      <c r="C3804" s="23" t="s">
        <v>1428</v>
      </c>
      <c r="D3804" s="23" t="s">
        <v>1429</v>
      </c>
      <c r="E3804" s="22">
        <v>6138</v>
      </c>
      <c r="F3804" s="23"/>
      <c r="G3804" s="128" t="s">
        <v>3378</v>
      </c>
      <c r="H3804" s="32" t="s">
        <v>31</v>
      </c>
      <c r="I3804" s="44">
        <f t="shared" si="2582"/>
        <v>0</v>
      </c>
      <c r="J3804" s="44">
        <v>0</v>
      </c>
      <c r="K3804" s="44">
        <f t="shared" si="2584"/>
        <v>0</v>
      </c>
      <c r="L3804" s="44">
        <v>0</v>
      </c>
      <c r="M3804" s="44">
        <v>0</v>
      </c>
      <c r="N3804" s="44">
        <v>0</v>
      </c>
      <c r="O3804" s="44">
        <v>0</v>
      </c>
      <c r="P3804" s="44">
        <v>0</v>
      </c>
      <c r="Q3804" s="44">
        <v>0</v>
      </c>
      <c r="R3804" s="44">
        <v>0</v>
      </c>
      <c r="S3804" s="44">
        <v>0</v>
      </c>
      <c r="T3804" s="44">
        <f t="shared" si="2594"/>
        <v>0</v>
      </c>
      <c r="U3804" s="44"/>
      <c r="V3804" s="44"/>
      <c r="W3804" s="44"/>
      <c r="X3804" s="44">
        <f t="shared" si="2595"/>
        <v>0</v>
      </c>
      <c r="Y3804" s="209">
        <f t="shared" si="2591"/>
        <v>0</v>
      </c>
    </row>
    <row r="3805" spans="1:25">
      <c r="A3805" s="20" t="s">
        <v>786</v>
      </c>
      <c r="B3805" s="20" t="s">
        <v>172</v>
      </c>
      <c r="C3805" s="20" t="s">
        <v>1428</v>
      </c>
      <c r="D3805" s="20" t="s">
        <v>1429</v>
      </c>
      <c r="E3805" s="20" t="s">
        <v>144</v>
      </c>
      <c r="F3805" s="23" t="s">
        <v>0</v>
      </c>
      <c r="G3805" s="154" t="s">
        <v>0</v>
      </c>
      <c r="H3805" s="21" t="s">
        <v>32</v>
      </c>
      <c r="I3805" s="66">
        <f t="shared" si="2582"/>
        <v>45800</v>
      </c>
      <c r="J3805" s="66">
        <f t="shared" ref="J3805:P3805" si="2601">SUM(J3806:J3808)</f>
        <v>43800</v>
      </c>
      <c r="K3805" s="66">
        <f t="shared" si="2584"/>
        <v>2000</v>
      </c>
      <c r="L3805" s="66">
        <f t="shared" si="2601"/>
        <v>2000</v>
      </c>
      <c r="M3805" s="66">
        <f t="shared" si="2601"/>
        <v>0</v>
      </c>
      <c r="N3805" s="66">
        <f t="shared" si="2601"/>
        <v>0</v>
      </c>
      <c r="O3805" s="66">
        <f t="shared" si="2601"/>
        <v>0</v>
      </c>
      <c r="P3805" s="66">
        <f t="shared" si="2601"/>
        <v>0</v>
      </c>
      <c r="Q3805" s="66">
        <f>SUM(Q3806:Q3808)</f>
        <v>53723</v>
      </c>
      <c r="R3805" s="66">
        <f>SUM(R3806:R3808)</f>
        <v>51123</v>
      </c>
      <c r="S3805" s="66">
        <f>SUM(S3806:S3808)</f>
        <v>42399</v>
      </c>
      <c r="T3805" s="66">
        <f t="shared" ref="T3805:X3805" si="2602">SUM(T3806:T3808)</f>
        <v>8724</v>
      </c>
      <c r="U3805" s="66">
        <f t="shared" si="2602"/>
        <v>3280</v>
      </c>
      <c r="V3805" s="66">
        <f t="shared" si="2602"/>
        <v>2944</v>
      </c>
      <c r="W3805" s="66">
        <f t="shared" si="2602"/>
        <v>2500</v>
      </c>
      <c r="X3805" s="66">
        <f t="shared" si="2602"/>
        <v>51123</v>
      </c>
      <c r="Y3805" s="208">
        <f t="shared" si="2591"/>
        <v>100</v>
      </c>
    </row>
    <row r="3806" spans="1:25">
      <c r="A3806" s="23" t="s">
        <v>786</v>
      </c>
      <c r="B3806" s="23" t="s">
        <v>172</v>
      </c>
      <c r="C3806" s="23" t="s">
        <v>1428</v>
      </c>
      <c r="D3806" s="23" t="s">
        <v>1429</v>
      </c>
      <c r="E3806" s="22">
        <v>6139</v>
      </c>
      <c r="F3806" s="23"/>
      <c r="G3806" s="128" t="s">
        <v>3378</v>
      </c>
      <c r="H3806" s="32" t="s">
        <v>32</v>
      </c>
      <c r="I3806" s="44">
        <f t="shared" si="2582"/>
        <v>28500</v>
      </c>
      <c r="J3806" s="44">
        <v>26500</v>
      </c>
      <c r="K3806" s="44">
        <f t="shared" si="2584"/>
        <v>2000</v>
      </c>
      <c r="L3806" s="44">
        <v>2000</v>
      </c>
      <c r="M3806" s="44">
        <v>0</v>
      </c>
      <c r="N3806" s="44">
        <v>0</v>
      </c>
      <c r="O3806" s="44">
        <v>0</v>
      </c>
      <c r="P3806" s="44">
        <v>0</v>
      </c>
      <c r="Q3806" s="44">
        <v>36100</v>
      </c>
      <c r="R3806" s="44">
        <v>33500</v>
      </c>
      <c r="S3806" s="44">
        <v>25800</v>
      </c>
      <c r="T3806" s="44">
        <f t="shared" si="2594"/>
        <v>7700</v>
      </c>
      <c r="U3806" s="44">
        <v>2700</v>
      </c>
      <c r="V3806" s="44">
        <v>2500</v>
      </c>
      <c r="W3806" s="44">
        <v>2500</v>
      </c>
      <c r="X3806" s="44">
        <f t="shared" si="2595"/>
        <v>33500</v>
      </c>
      <c r="Y3806" s="209">
        <f t="shared" si="2591"/>
        <v>100</v>
      </c>
    </row>
    <row r="3807" spans="1:25">
      <c r="A3807" s="23" t="s">
        <v>786</v>
      </c>
      <c r="B3807" s="23" t="s">
        <v>172</v>
      </c>
      <c r="C3807" s="23" t="s">
        <v>1428</v>
      </c>
      <c r="D3807" s="23" t="s">
        <v>1429</v>
      </c>
      <c r="E3807" s="22">
        <v>6139</v>
      </c>
      <c r="F3807" s="23" t="s">
        <v>1436</v>
      </c>
      <c r="G3807" s="128" t="s">
        <v>3378</v>
      </c>
      <c r="H3807" s="32" t="s">
        <v>152</v>
      </c>
      <c r="I3807" s="44">
        <f t="shared" si="2582"/>
        <v>6100</v>
      </c>
      <c r="J3807" s="44">
        <v>6100</v>
      </c>
      <c r="K3807" s="44">
        <f t="shared" si="2584"/>
        <v>0</v>
      </c>
      <c r="L3807" s="44">
        <v>0</v>
      </c>
      <c r="M3807" s="44">
        <v>0</v>
      </c>
      <c r="N3807" s="44">
        <v>0</v>
      </c>
      <c r="O3807" s="44">
        <v>0</v>
      </c>
      <c r="P3807" s="44">
        <v>0</v>
      </c>
      <c r="Q3807" s="44">
        <v>6423</v>
      </c>
      <c r="R3807" s="44">
        <v>6423</v>
      </c>
      <c r="S3807" s="44">
        <v>5399</v>
      </c>
      <c r="T3807" s="44">
        <f t="shared" si="2594"/>
        <v>1024</v>
      </c>
      <c r="U3807" s="44">
        <v>580</v>
      </c>
      <c r="V3807" s="44">
        <v>444</v>
      </c>
      <c r="W3807" s="44"/>
      <c r="X3807" s="44">
        <f t="shared" si="2595"/>
        <v>6423</v>
      </c>
      <c r="Y3807" s="209">
        <f t="shared" si="2591"/>
        <v>100</v>
      </c>
    </row>
    <row r="3808" spans="1:25">
      <c r="A3808" s="23" t="s">
        <v>786</v>
      </c>
      <c r="B3808" s="23" t="s">
        <v>172</v>
      </c>
      <c r="C3808" s="23" t="s">
        <v>1428</v>
      </c>
      <c r="D3808" s="23" t="s">
        <v>1429</v>
      </c>
      <c r="E3808" s="22">
        <v>6139</v>
      </c>
      <c r="F3808" s="23" t="s">
        <v>1437</v>
      </c>
      <c r="G3808" s="128" t="s">
        <v>3378</v>
      </c>
      <c r="H3808" s="32" t="s">
        <v>158</v>
      </c>
      <c r="I3808" s="44">
        <f t="shared" si="2582"/>
        <v>11200</v>
      </c>
      <c r="J3808" s="44">
        <v>11200</v>
      </c>
      <c r="K3808" s="44">
        <f t="shared" si="2584"/>
        <v>0</v>
      </c>
      <c r="L3808" s="44">
        <v>0</v>
      </c>
      <c r="M3808" s="44">
        <v>0</v>
      </c>
      <c r="N3808" s="44">
        <v>0</v>
      </c>
      <c r="O3808" s="44">
        <v>0</v>
      </c>
      <c r="P3808" s="44">
        <v>0</v>
      </c>
      <c r="Q3808" s="44">
        <v>11200</v>
      </c>
      <c r="R3808" s="44">
        <v>11200</v>
      </c>
      <c r="S3808" s="44">
        <v>11200</v>
      </c>
      <c r="T3808" s="44">
        <f t="shared" si="2594"/>
        <v>0</v>
      </c>
      <c r="U3808" s="44"/>
      <c r="V3808" s="44"/>
      <c r="W3808" s="44"/>
      <c r="X3808" s="44">
        <f t="shared" si="2595"/>
        <v>11200</v>
      </c>
      <c r="Y3808" s="209">
        <f t="shared" si="2591"/>
        <v>100</v>
      </c>
    </row>
    <row r="3809" spans="1:25" ht="20.399999999999999">
      <c r="A3809" s="20" t="s">
        <v>0</v>
      </c>
      <c r="B3809" s="20" t="s">
        <v>0</v>
      </c>
      <c r="C3809" s="20" t="s">
        <v>0</v>
      </c>
      <c r="D3809" s="21" t="s">
        <v>0</v>
      </c>
      <c r="E3809" s="21" t="s">
        <v>0</v>
      </c>
      <c r="F3809" s="21" t="s">
        <v>0</v>
      </c>
      <c r="G3809" s="150" t="s">
        <v>0</v>
      </c>
      <c r="H3809" s="30" t="s">
        <v>42</v>
      </c>
      <c r="I3809" s="31">
        <f t="shared" si="2582"/>
        <v>100</v>
      </c>
      <c r="J3809" s="31">
        <f t="shared" ref="J3809:X3810" si="2603">SUM(J3810)</f>
        <v>100</v>
      </c>
      <c r="K3809" s="31">
        <f t="shared" si="2584"/>
        <v>0</v>
      </c>
      <c r="L3809" s="31">
        <f t="shared" si="2603"/>
        <v>0</v>
      </c>
      <c r="M3809" s="31">
        <f t="shared" si="2603"/>
        <v>0</v>
      </c>
      <c r="N3809" s="31">
        <f t="shared" si="2603"/>
        <v>0</v>
      </c>
      <c r="O3809" s="31">
        <f t="shared" si="2603"/>
        <v>0</v>
      </c>
      <c r="P3809" s="31">
        <f t="shared" si="2603"/>
        <v>0</v>
      </c>
      <c r="Q3809" s="31">
        <f t="shared" si="2603"/>
        <v>100</v>
      </c>
      <c r="R3809" s="31">
        <f t="shared" si="2603"/>
        <v>100</v>
      </c>
      <c r="S3809" s="31">
        <f t="shared" si="2603"/>
        <v>0</v>
      </c>
      <c r="T3809" s="31">
        <f t="shared" si="2603"/>
        <v>0</v>
      </c>
      <c r="U3809" s="31">
        <f t="shared" si="2603"/>
        <v>0</v>
      </c>
      <c r="V3809" s="31">
        <f t="shared" si="2603"/>
        <v>0</v>
      </c>
      <c r="W3809" s="31">
        <f t="shared" si="2603"/>
        <v>0</v>
      </c>
      <c r="X3809" s="31">
        <f t="shared" si="2603"/>
        <v>0</v>
      </c>
      <c r="Y3809" s="220">
        <f t="shared" si="2591"/>
        <v>0</v>
      </c>
    </row>
    <row r="3810" spans="1:25">
      <c r="A3810" s="23" t="s">
        <v>786</v>
      </c>
      <c r="B3810" s="23" t="s">
        <v>172</v>
      </c>
      <c r="C3810" s="23" t="s">
        <v>1428</v>
      </c>
      <c r="D3810" s="23" t="s">
        <v>1429</v>
      </c>
      <c r="E3810" s="21" t="s">
        <v>159</v>
      </c>
      <c r="F3810" s="21" t="s">
        <v>0</v>
      </c>
      <c r="G3810" s="150" t="s">
        <v>0</v>
      </c>
      <c r="H3810" s="21" t="s">
        <v>34</v>
      </c>
      <c r="I3810" s="66">
        <f t="shared" si="2582"/>
        <v>100</v>
      </c>
      <c r="J3810" s="66">
        <f t="shared" si="2603"/>
        <v>100</v>
      </c>
      <c r="K3810" s="66">
        <f t="shared" si="2584"/>
        <v>0</v>
      </c>
      <c r="L3810" s="66">
        <f t="shared" si="2603"/>
        <v>0</v>
      </c>
      <c r="M3810" s="66">
        <f t="shared" si="2603"/>
        <v>0</v>
      </c>
      <c r="N3810" s="66">
        <f t="shared" si="2603"/>
        <v>0</v>
      </c>
      <c r="O3810" s="66">
        <f t="shared" si="2603"/>
        <v>0</v>
      </c>
      <c r="P3810" s="66">
        <f t="shared" si="2603"/>
        <v>0</v>
      </c>
      <c r="Q3810" s="66">
        <f t="shared" si="2603"/>
        <v>100</v>
      </c>
      <c r="R3810" s="66">
        <f t="shared" si="2603"/>
        <v>100</v>
      </c>
      <c r="S3810" s="66">
        <f t="shared" si="2603"/>
        <v>0</v>
      </c>
      <c r="T3810" s="66">
        <f t="shared" si="2603"/>
        <v>0</v>
      </c>
      <c r="U3810" s="66">
        <f t="shared" si="2603"/>
        <v>0</v>
      </c>
      <c r="V3810" s="66">
        <f t="shared" si="2603"/>
        <v>0</v>
      </c>
      <c r="W3810" s="66">
        <f t="shared" si="2603"/>
        <v>0</v>
      </c>
      <c r="X3810" s="66">
        <f t="shared" si="2603"/>
        <v>0</v>
      </c>
      <c r="Y3810" s="208">
        <f t="shared" si="2591"/>
        <v>0</v>
      </c>
    </row>
    <row r="3811" spans="1:25">
      <c r="A3811" s="23" t="s">
        <v>786</v>
      </c>
      <c r="B3811" s="23" t="s">
        <v>172</v>
      </c>
      <c r="C3811" s="23" t="s">
        <v>1428</v>
      </c>
      <c r="D3811" s="23" t="s">
        <v>1429</v>
      </c>
      <c r="E3811" s="22">
        <v>6148</v>
      </c>
      <c r="F3811" s="23"/>
      <c r="G3811" s="128" t="s">
        <v>3378</v>
      </c>
      <c r="H3811" s="32" t="s">
        <v>41</v>
      </c>
      <c r="I3811" s="44">
        <f t="shared" si="2582"/>
        <v>100</v>
      </c>
      <c r="J3811" s="44">
        <v>100</v>
      </c>
      <c r="K3811" s="44">
        <f t="shared" si="2584"/>
        <v>0</v>
      </c>
      <c r="L3811" s="44">
        <v>0</v>
      </c>
      <c r="M3811" s="44">
        <v>0</v>
      </c>
      <c r="N3811" s="44">
        <v>0</v>
      </c>
      <c r="O3811" s="44">
        <v>0</v>
      </c>
      <c r="P3811" s="44">
        <v>0</v>
      </c>
      <c r="Q3811" s="44">
        <v>100</v>
      </c>
      <c r="R3811" s="44">
        <v>100</v>
      </c>
      <c r="S3811" s="44">
        <v>0</v>
      </c>
      <c r="T3811" s="44">
        <f t="shared" si="2594"/>
        <v>0</v>
      </c>
      <c r="U3811" s="44"/>
      <c r="V3811" s="44"/>
      <c r="W3811" s="44"/>
      <c r="X3811" s="44">
        <f t="shared" si="2595"/>
        <v>0</v>
      </c>
      <c r="Y3811" s="209">
        <f t="shared" si="2591"/>
        <v>0</v>
      </c>
    </row>
    <row r="3812" spans="1:25" ht="20.399999999999999">
      <c r="A3812" s="20" t="s">
        <v>0</v>
      </c>
      <c r="B3812" s="20" t="s">
        <v>0</v>
      </c>
      <c r="C3812" s="20" t="s">
        <v>0</v>
      </c>
      <c r="D3812" s="21" t="s">
        <v>0</v>
      </c>
      <c r="E3812" s="21" t="s">
        <v>0</v>
      </c>
      <c r="F3812" s="21" t="s">
        <v>0</v>
      </c>
      <c r="G3812" s="150" t="s">
        <v>0</v>
      </c>
      <c r="H3812" s="30" t="s">
        <v>60</v>
      </c>
      <c r="I3812" s="31">
        <f t="shared" si="2582"/>
        <v>12000</v>
      </c>
      <c r="J3812" s="31">
        <f t="shared" ref="J3812:X3812" si="2604">SUM(J3813)</f>
        <v>0</v>
      </c>
      <c r="K3812" s="31">
        <f t="shared" si="2584"/>
        <v>12000</v>
      </c>
      <c r="L3812" s="31">
        <f t="shared" si="2604"/>
        <v>12000</v>
      </c>
      <c r="M3812" s="31">
        <f t="shared" si="2604"/>
        <v>0</v>
      </c>
      <c r="N3812" s="31">
        <f t="shared" si="2604"/>
        <v>0</v>
      </c>
      <c r="O3812" s="31">
        <f t="shared" si="2604"/>
        <v>0</v>
      </c>
      <c r="P3812" s="31">
        <f t="shared" si="2604"/>
        <v>0</v>
      </c>
      <c r="Q3812" s="31">
        <f t="shared" si="2604"/>
        <v>46560</v>
      </c>
      <c r="R3812" s="31">
        <f t="shared" si="2604"/>
        <v>0</v>
      </c>
      <c r="S3812" s="31">
        <f t="shared" si="2604"/>
        <v>0</v>
      </c>
      <c r="T3812" s="31">
        <f t="shared" si="2604"/>
        <v>0</v>
      </c>
      <c r="U3812" s="31">
        <f t="shared" si="2604"/>
        <v>0</v>
      </c>
      <c r="V3812" s="31">
        <f t="shared" si="2604"/>
        <v>0</v>
      </c>
      <c r="W3812" s="31">
        <f t="shared" si="2604"/>
        <v>0</v>
      </c>
      <c r="X3812" s="31">
        <f t="shared" si="2604"/>
        <v>0</v>
      </c>
      <c r="Y3812" s="220">
        <f t="shared" si="2591"/>
        <v>0</v>
      </c>
    </row>
    <row r="3813" spans="1:25">
      <c r="A3813" s="23" t="s">
        <v>786</v>
      </c>
      <c r="B3813" s="23" t="s">
        <v>172</v>
      </c>
      <c r="C3813" s="23" t="s">
        <v>1428</v>
      </c>
      <c r="D3813" s="23" t="s">
        <v>1429</v>
      </c>
      <c r="E3813" s="21" t="s">
        <v>166</v>
      </c>
      <c r="F3813" s="21" t="s">
        <v>0</v>
      </c>
      <c r="G3813" s="150" t="s">
        <v>0</v>
      </c>
      <c r="H3813" s="21" t="s">
        <v>53</v>
      </c>
      <c r="I3813" s="66">
        <f t="shared" si="2582"/>
        <v>12000</v>
      </c>
      <c r="J3813" s="66">
        <f t="shared" ref="J3813:P3813" si="2605">SUM(J3814:J3815)</f>
        <v>0</v>
      </c>
      <c r="K3813" s="66">
        <f t="shared" si="2584"/>
        <v>12000</v>
      </c>
      <c r="L3813" s="66">
        <f t="shared" si="2605"/>
        <v>12000</v>
      </c>
      <c r="M3813" s="66">
        <f t="shared" si="2605"/>
        <v>0</v>
      </c>
      <c r="N3813" s="66">
        <f t="shared" si="2605"/>
        <v>0</v>
      </c>
      <c r="O3813" s="66">
        <f t="shared" si="2605"/>
        <v>0</v>
      </c>
      <c r="P3813" s="66">
        <f t="shared" si="2605"/>
        <v>0</v>
      </c>
      <c r="Q3813" s="66">
        <f>SUM(Q3814:Q3815)</f>
        <v>46560</v>
      </c>
      <c r="R3813" s="66">
        <f>SUM(R3814:R3815)</f>
        <v>0</v>
      </c>
      <c r="S3813" s="66">
        <f>SUM(S3814:S3815)</f>
        <v>0</v>
      </c>
      <c r="T3813" s="66">
        <f t="shared" ref="T3813:X3813" si="2606">SUM(T3814:T3815)</f>
        <v>0</v>
      </c>
      <c r="U3813" s="66">
        <f t="shared" si="2606"/>
        <v>0</v>
      </c>
      <c r="V3813" s="66">
        <f t="shared" si="2606"/>
        <v>0</v>
      </c>
      <c r="W3813" s="66">
        <f t="shared" si="2606"/>
        <v>0</v>
      </c>
      <c r="X3813" s="66">
        <f t="shared" si="2606"/>
        <v>0</v>
      </c>
      <c r="Y3813" s="208">
        <f t="shared" si="2591"/>
        <v>0</v>
      </c>
    </row>
    <row r="3814" spans="1:25">
      <c r="A3814" s="23" t="s">
        <v>786</v>
      </c>
      <c r="B3814" s="23" t="s">
        <v>172</v>
      </c>
      <c r="C3814" s="23" t="s">
        <v>1428</v>
      </c>
      <c r="D3814" s="23" t="s">
        <v>1429</v>
      </c>
      <c r="E3814" s="22">
        <v>8213</v>
      </c>
      <c r="F3814" s="23"/>
      <c r="G3814" s="128" t="s">
        <v>3378</v>
      </c>
      <c r="H3814" s="32" t="s">
        <v>56</v>
      </c>
      <c r="I3814" s="44">
        <f t="shared" si="2582"/>
        <v>10000</v>
      </c>
      <c r="J3814" s="44">
        <v>0</v>
      </c>
      <c r="K3814" s="44">
        <f t="shared" si="2584"/>
        <v>10000</v>
      </c>
      <c r="L3814" s="44">
        <v>10000</v>
      </c>
      <c r="M3814" s="44">
        <v>0</v>
      </c>
      <c r="N3814" s="44">
        <v>0</v>
      </c>
      <c r="O3814" s="44">
        <v>0</v>
      </c>
      <c r="P3814" s="44">
        <v>0</v>
      </c>
      <c r="Q3814" s="44">
        <v>44560</v>
      </c>
      <c r="R3814" s="44">
        <v>0</v>
      </c>
      <c r="S3814" s="44">
        <v>0</v>
      </c>
      <c r="T3814" s="44">
        <f t="shared" si="2594"/>
        <v>0</v>
      </c>
      <c r="U3814" s="44"/>
      <c r="V3814" s="44"/>
      <c r="W3814" s="44"/>
      <c r="X3814" s="44">
        <f t="shared" si="2595"/>
        <v>0</v>
      </c>
      <c r="Y3814" s="209">
        <f t="shared" si="2591"/>
        <v>0</v>
      </c>
    </row>
    <row r="3815" spans="1:25">
      <c r="A3815" s="23" t="s">
        <v>786</v>
      </c>
      <c r="B3815" s="23" t="s">
        <v>172</v>
      </c>
      <c r="C3815" s="23" t="s">
        <v>1428</v>
      </c>
      <c r="D3815" s="23" t="s">
        <v>1429</v>
      </c>
      <c r="E3815" s="22">
        <v>8216</v>
      </c>
      <c r="F3815" s="23"/>
      <c r="G3815" s="128" t="s">
        <v>3378</v>
      </c>
      <c r="H3815" s="32" t="s">
        <v>59</v>
      </c>
      <c r="I3815" s="44">
        <f t="shared" si="2582"/>
        <v>2000</v>
      </c>
      <c r="J3815" s="44">
        <v>0</v>
      </c>
      <c r="K3815" s="44">
        <f t="shared" si="2584"/>
        <v>2000</v>
      </c>
      <c r="L3815" s="44">
        <v>2000</v>
      </c>
      <c r="M3815" s="44">
        <v>0</v>
      </c>
      <c r="N3815" s="44">
        <v>0</v>
      </c>
      <c r="O3815" s="44">
        <v>0</v>
      </c>
      <c r="P3815" s="44">
        <v>0</v>
      </c>
      <c r="Q3815" s="44">
        <v>2000</v>
      </c>
      <c r="R3815" s="44">
        <v>0</v>
      </c>
      <c r="S3815" s="44">
        <v>0</v>
      </c>
      <c r="T3815" s="44">
        <f t="shared" si="2594"/>
        <v>0</v>
      </c>
      <c r="U3815" s="44"/>
      <c r="V3815" s="44"/>
      <c r="W3815" s="44"/>
      <c r="X3815" s="44">
        <f t="shared" si="2595"/>
        <v>0</v>
      </c>
      <c r="Y3815" s="209">
        <f t="shared" si="2591"/>
        <v>0</v>
      </c>
    </row>
    <row r="3816" spans="1:25">
      <c r="A3816" s="32" t="s">
        <v>0</v>
      </c>
      <c r="B3816" s="32" t="s">
        <v>0</v>
      </c>
      <c r="C3816" s="32" t="s">
        <v>0</v>
      </c>
      <c r="D3816" s="32" t="s">
        <v>0</v>
      </c>
      <c r="E3816" s="32" t="s">
        <v>0</v>
      </c>
      <c r="F3816" s="32" t="s">
        <v>0</v>
      </c>
      <c r="G3816" s="154" t="s">
        <v>0</v>
      </c>
      <c r="H3816" s="30" t="s">
        <v>1438</v>
      </c>
      <c r="I3816" s="31">
        <f t="shared" si="2582"/>
        <v>2549464</v>
      </c>
      <c r="J3816" s="31">
        <f t="shared" ref="J3816:P3816" si="2607">SUM(J3786,J3809,J3812)</f>
        <v>2526564</v>
      </c>
      <c r="K3816" s="31">
        <f t="shared" si="2584"/>
        <v>22900</v>
      </c>
      <c r="L3816" s="31">
        <f t="shared" si="2607"/>
        <v>22900</v>
      </c>
      <c r="M3816" s="31">
        <f t="shared" si="2607"/>
        <v>0</v>
      </c>
      <c r="N3816" s="31">
        <f t="shared" si="2607"/>
        <v>0</v>
      </c>
      <c r="O3816" s="31">
        <f t="shared" si="2607"/>
        <v>0</v>
      </c>
      <c r="P3816" s="31">
        <f t="shared" si="2607"/>
        <v>0</v>
      </c>
      <c r="Q3816" s="31">
        <f>SUM(Q3786,Q3809,Q3812)</f>
        <v>2729773</v>
      </c>
      <c r="R3816" s="31">
        <f>SUM(R3786,R3809,R3812)</f>
        <v>2649086</v>
      </c>
      <c r="S3816" s="31">
        <f>SUM(S3786,S3809,S3812)</f>
        <v>2226593</v>
      </c>
      <c r="T3816" s="31">
        <f t="shared" ref="T3816:X3816" si="2608">SUM(T3786,T3809,T3812)</f>
        <v>422393</v>
      </c>
      <c r="U3816" s="31">
        <f t="shared" si="2608"/>
        <v>182100</v>
      </c>
      <c r="V3816" s="31">
        <f t="shared" si="2608"/>
        <v>172109</v>
      </c>
      <c r="W3816" s="31">
        <f t="shared" si="2608"/>
        <v>68184</v>
      </c>
      <c r="X3816" s="31">
        <f t="shared" si="2608"/>
        <v>2648986</v>
      </c>
      <c r="Y3816" s="220">
        <f t="shared" si="2591"/>
        <v>99.996225113114491</v>
      </c>
    </row>
    <row r="3817" spans="1:25" ht="15" thickBot="1">
      <c r="A3817" s="32" t="s">
        <v>0</v>
      </c>
      <c r="B3817" s="32" t="s">
        <v>0</v>
      </c>
      <c r="C3817" s="32" t="s">
        <v>0</v>
      </c>
      <c r="D3817" s="32" t="s">
        <v>0</v>
      </c>
      <c r="E3817" s="32" t="s">
        <v>0</v>
      </c>
      <c r="F3817" s="32" t="s">
        <v>0</v>
      </c>
      <c r="G3817" s="154" t="s">
        <v>0</v>
      </c>
      <c r="H3817" s="21" t="s">
        <v>170</v>
      </c>
      <c r="I3817" s="66">
        <f t="shared" si="2582"/>
        <v>74</v>
      </c>
      <c r="J3817" s="66">
        <v>74</v>
      </c>
      <c r="K3817" s="66">
        <f t="shared" si="2584"/>
        <v>0</v>
      </c>
      <c r="L3817" s="66" t="s">
        <v>0</v>
      </c>
      <c r="M3817" s="66" t="s">
        <v>0</v>
      </c>
      <c r="N3817" s="66" t="s">
        <v>0</v>
      </c>
      <c r="O3817" s="66" t="s">
        <v>0</v>
      </c>
      <c r="P3817" s="66" t="s">
        <v>0</v>
      </c>
      <c r="Q3817" s="66">
        <v>0</v>
      </c>
      <c r="R3817" s="66"/>
      <c r="S3817" s="66"/>
      <c r="T3817" s="66"/>
      <c r="U3817" s="66"/>
      <c r="V3817" s="66"/>
      <c r="W3817" s="66"/>
      <c r="X3817" s="66"/>
      <c r="Y3817" s="208">
        <v>0</v>
      </c>
    </row>
    <row r="3818" spans="1:25" ht="41.4" thickBot="1">
      <c r="A3818" s="252" t="s">
        <v>0</v>
      </c>
      <c r="B3818" s="252" t="s">
        <v>0</v>
      </c>
      <c r="C3818" s="252" t="s">
        <v>0</v>
      </c>
      <c r="D3818" s="252" t="s">
        <v>0</v>
      </c>
      <c r="E3818" s="252" t="s">
        <v>0</v>
      </c>
      <c r="F3818" s="252" t="s">
        <v>0</v>
      </c>
      <c r="G3818" s="258" t="s">
        <v>0</v>
      </c>
      <c r="H3818" s="24" t="s">
        <v>72</v>
      </c>
      <c r="I3818" s="1" t="s">
        <v>3093</v>
      </c>
      <c r="J3818" s="1" t="s">
        <v>3130</v>
      </c>
      <c r="K3818" s="1" t="s">
        <v>3</v>
      </c>
      <c r="L3818" s="1" t="s">
        <v>4</v>
      </c>
      <c r="M3818" s="1" t="s">
        <v>5</v>
      </c>
      <c r="N3818" s="1" t="s">
        <v>6</v>
      </c>
      <c r="O3818" s="1" t="s">
        <v>7</v>
      </c>
      <c r="P3818" s="1" t="s">
        <v>8</v>
      </c>
      <c r="Q3818" s="1" t="s">
        <v>3344</v>
      </c>
      <c r="R3818" s="1" t="s">
        <v>3427</v>
      </c>
      <c r="S3818" s="1" t="s">
        <v>3447</v>
      </c>
      <c r="T3818" s="1" t="s">
        <v>3448</v>
      </c>
      <c r="U3818" s="1" t="s">
        <v>3452</v>
      </c>
      <c r="V3818" s="1" t="s">
        <v>3449</v>
      </c>
      <c r="W3818" s="1" t="s">
        <v>3450</v>
      </c>
      <c r="X3818" s="1" t="s">
        <v>3451</v>
      </c>
      <c r="Y3818" s="216" t="s">
        <v>3385</v>
      </c>
    </row>
    <row r="3819" spans="1:25">
      <c r="A3819" s="253"/>
      <c r="B3819" s="253"/>
      <c r="C3819" s="253"/>
      <c r="D3819" s="253"/>
      <c r="E3819" s="253"/>
      <c r="F3819" s="253"/>
      <c r="G3819" s="259"/>
      <c r="H3819" s="33" t="s">
        <v>0</v>
      </c>
      <c r="I3819" s="45">
        <v>1</v>
      </c>
      <c r="J3819" s="45">
        <v>3</v>
      </c>
      <c r="K3819" s="45" t="s">
        <v>9</v>
      </c>
      <c r="L3819" s="45">
        <v>5</v>
      </c>
      <c r="M3819" s="45">
        <v>6</v>
      </c>
      <c r="N3819" s="45">
        <v>7</v>
      </c>
      <c r="O3819" s="45">
        <v>8</v>
      </c>
      <c r="P3819" s="45">
        <v>9</v>
      </c>
      <c r="Q3819" s="45">
        <v>1</v>
      </c>
      <c r="R3819" s="45">
        <v>2</v>
      </c>
      <c r="S3819" s="45">
        <v>3</v>
      </c>
      <c r="T3819" s="45" t="s">
        <v>3453</v>
      </c>
      <c r="U3819" s="45">
        <v>5</v>
      </c>
      <c r="V3819" s="45">
        <v>6</v>
      </c>
      <c r="W3819" s="45">
        <v>7</v>
      </c>
      <c r="X3819" s="45" t="s">
        <v>3454</v>
      </c>
      <c r="Y3819" s="276">
        <v>9</v>
      </c>
    </row>
    <row r="3820" spans="1:25">
      <c r="A3820" s="253"/>
      <c r="B3820" s="253"/>
      <c r="C3820" s="253"/>
      <c r="D3820" s="253"/>
      <c r="E3820" s="253"/>
      <c r="F3820" s="253"/>
      <c r="G3820" s="259"/>
      <c r="H3820" s="34" t="s">
        <v>108</v>
      </c>
      <c r="I3820" s="35">
        <f t="shared" si="2582"/>
        <v>2549464</v>
      </c>
      <c r="J3820" s="35">
        <f t="shared" ref="J3820:P3820" si="2609">SUM(J3816)</f>
        <v>2526564</v>
      </c>
      <c r="K3820" s="35">
        <f t="shared" si="2584"/>
        <v>22900</v>
      </c>
      <c r="L3820" s="35">
        <f t="shared" si="2609"/>
        <v>22900</v>
      </c>
      <c r="M3820" s="35">
        <f t="shared" si="2609"/>
        <v>0</v>
      </c>
      <c r="N3820" s="35">
        <f t="shared" si="2609"/>
        <v>0</v>
      </c>
      <c r="O3820" s="35">
        <f t="shared" si="2609"/>
        <v>0</v>
      </c>
      <c r="P3820" s="35">
        <f t="shared" si="2609"/>
        <v>0</v>
      </c>
      <c r="Q3820" s="35">
        <f>SUM(Q3816)</f>
        <v>2729773</v>
      </c>
      <c r="R3820" s="35">
        <f>SUM(R3816)</f>
        <v>2649086</v>
      </c>
      <c r="S3820" s="35">
        <f>SUM(S3816)</f>
        <v>2226593</v>
      </c>
      <c r="T3820" s="35">
        <f t="shared" ref="T3820:X3820" si="2610">SUM(T3816)</f>
        <v>422393</v>
      </c>
      <c r="U3820" s="35">
        <f t="shared" si="2610"/>
        <v>182100</v>
      </c>
      <c r="V3820" s="35">
        <f t="shared" si="2610"/>
        <v>172109</v>
      </c>
      <c r="W3820" s="35">
        <f t="shared" si="2610"/>
        <v>68184</v>
      </c>
      <c r="X3820" s="35">
        <f t="shared" si="2610"/>
        <v>2648986</v>
      </c>
      <c r="Y3820" s="218">
        <f t="shared" ref="Y3820:Y3821" si="2611">IF(R3820=0,0,(X3820/R3820)*100)</f>
        <v>99.996225113114491</v>
      </c>
    </row>
    <row r="3821" spans="1:25">
      <c r="A3821" s="253"/>
      <c r="B3821" s="253"/>
      <c r="C3821" s="253"/>
      <c r="D3821" s="253"/>
      <c r="E3821" s="253"/>
      <c r="F3821" s="253"/>
      <c r="G3821" s="259"/>
      <c r="H3821" s="36" t="s">
        <v>69</v>
      </c>
      <c r="I3821" s="35">
        <f t="shared" si="2582"/>
        <v>2549464</v>
      </c>
      <c r="J3821" s="35">
        <f t="shared" ref="J3821:P3821" si="2612">SUM(J3820)</f>
        <v>2526564</v>
      </c>
      <c r="K3821" s="35">
        <f t="shared" si="2584"/>
        <v>22900</v>
      </c>
      <c r="L3821" s="35">
        <f t="shared" si="2612"/>
        <v>22900</v>
      </c>
      <c r="M3821" s="35">
        <f t="shared" si="2612"/>
        <v>0</v>
      </c>
      <c r="N3821" s="35">
        <f t="shared" si="2612"/>
        <v>0</v>
      </c>
      <c r="O3821" s="35">
        <f t="shared" si="2612"/>
        <v>0</v>
      </c>
      <c r="P3821" s="35">
        <f t="shared" si="2612"/>
        <v>0</v>
      </c>
      <c r="Q3821" s="35">
        <f>SUM(Q3820)</f>
        <v>2729773</v>
      </c>
      <c r="R3821" s="35">
        <f>SUM(R3820)</f>
        <v>2649086</v>
      </c>
      <c r="S3821" s="35">
        <f>SUM(S3820)</f>
        <v>2226593</v>
      </c>
      <c r="T3821" s="35">
        <f t="shared" ref="T3821:X3821" si="2613">SUM(T3820)</f>
        <v>422393</v>
      </c>
      <c r="U3821" s="35">
        <f t="shared" si="2613"/>
        <v>182100</v>
      </c>
      <c r="V3821" s="35">
        <f t="shared" si="2613"/>
        <v>172109</v>
      </c>
      <c r="W3821" s="35">
        <f t="shared" si="2613"/>
        <v>68184</v>
      </c>
      <c r="X3821" s="35">
        <f t="shared" si="2613"/>
        <v>2648986</v>
      </c>
      <c r="Y3821" s="218">
        <f t="shared" si="2611"/>
        <v>99.996225113114491</v>
      </c>
    </row>
    <row r="3822" spans="1:25">
      <c r="A3822" s="254"/>
      <c r="B3822" s="254"/>
      <c r="C3822" s="254"/>
      <c r="D3822" s="254"/>
      <c r="E3822" s="254"/>
      <c r="F3822" s="254"/>
      <c r="G3822" s="260"/>
    </row>
    <row r="3823" spans="1:25" ht="15" thickBot="1">
      <c r="A3823" s="32" t="s">
        <v>0</v>
      </c>
      <c r="B3823" s="32" t="s">
        <v>0</v>
      </c>
      <c r="C3823" s="32" t="s">
        <v>0</v>
      </c>
      <c r="D3823" s="32" t="s">
        <v>0</v>
      </c>
      <c r="E3823" s="32" t="s">
        <v>0</v>
      </c>
      <c r="F3823" s="32" t="s">
        <v>0</v>
      </c>
      <c r="G3823" s="154" t="s">
        <v>0</v>
      </c>
      <c r="H3823" s="37" t="s">
        <v>0</v>
      </c>
      <c r="I3823" s="37"/>
      <c r="J3823" s="37"/>
      <c r="K3823" s="37"/>
      <c r="L3823" s="37" t="s">
        <v>0</v>
      </c>
      <c r="M3823" s="37" t="s">
        <v>0</v>
      </c>
      <c r="N3823" s="37" t="s">
        <v>0</v>
      </c>
      <c r="O3823" s="37" t="s">
        <v>0</v>
      </c>
      <c r="P3823" s="37" t="s">
        <v>0</v>
      </c>
      <c r="Q3823" s="37"/>
      <c r="R3823" s="37"/>
      <c r="S3823" s="37"/>
      <c r="T3823" s="37" t="s">
        <v>0</v>
      </c>
      <c r="U3823" s="37" t="s">
        <v>0</v>
      </c>
      <c r="V3823" s="37" t="s">
        <v>0</v>
      </c>
      <c r="W3823" s="37" t="s">
        <v>0</v>
      </c>
      <c r="X3823" s="37" t="s">
        <v>0</v>
      </c>
      <c r="Y3823" s="219"/>
    </row>
    <row r="3824" spans="1:25" ht="41.4" thickBot="1">
      <c r="A3824" s="24" t="s">
        <v>123</v>
      </c>
      <c r="B3824" s="24" t="s">
        <v>124</v>
      </c>
      <c r="C3824" s="24" t="s">
        <v>125</v>
      </c>
      <c r="D3824" s="25" t="s">
        <v>0</v>
      </c>
      <c r="E3824" s="24" t="s">
        <v>126</v>
      </c>
      <c r="F3824" s="24" t="s">
        <v>127</v>
      </c>
      <c r="G3824" s="151" t="s">
        <v>128</v>
      </c>
      <c r="H3824" s="24" t="s">
        <v>1</v>
      </c>
      <c r="I3824" s="1" t="s">
        <v>3093</v>
      </c>
      <c r="J3824" s="1" t="s">
        <v>3130</v>
      </c>
      <c r="K3824" s="1" t="s">
        <v>3</v>
      </c>
      <c r="L3824" s="1" t="s">
        <v>4</v>
      </c>
      <c r="M3824" s="1" t="s">
        <v>5</v>
      </c>
      <c r="N3824" s="1" t="s">
        <v>6</v>
      </c>
      <c r="O3824" s="1" t="s">
        <v>7</v>
      </c>
      <c r="P3824" s="1" t="s">
        <v>8</v>
      </c>
      <c r="Q3824" s="1" t="s">
        <v>3344</v>
      </c>
      <c r="R3824" s="1" t="s">
        <v>3427</v>
      </c>
      <c r="S3824" s="1" t="s">
        <v>3447</v>
      </c>
      <c r="T3824" s="1" t="s">
        <v>3448</v>
      </c>
      <c r="U3824" s="1" t="s">
        <v>3452</v>
      </c>
      <c r="V3824" s="1" t="s">
        <v>3449</v>
      </c>
      <c r="W3824" s="1" t="s">
        <v>3450</v>
      </c>
      <c r="X3824" s="1" t="s">
        <v>3451</v>
      </c>
      <c r="Y3824" s="216" t="s">
        <v>3385</v>
      </c>
    </row>
    <row r="3825" spans="1:25">
      <c r="A3825" s="26" t="s">
        <v>0</v>
      </c>
      <c r="B3825" s="26" t="s">
        <v>0</v>
      </c>
      <c r="C3825" s="26" t="s">
        <v>0</v>
      </c>
      <c r="D3825" s="27" t="s">
        <v>0</v>
      </c>
      <c r="E3825" s="27" t="s">
        <v>0</v>
      </c>
      <c r="F3825" s="28" t="s">
        <v>0</v>
      </c>
      <c r="G3825" s="152" t="s">
        <v>0</v>
      </c>
      <c r="H3825" s="29" t="s">
        <v>0</v>
      </c>
      <c r="I3825" s="45">
        <v>1</v>
      </c>
      <c r="J3825" s="45">
        <v>3</v>
      </c>
      <c r="K3825" s="45" t="s">
        <v>9</v>
      </c>
      <c r="L3825" s="45">
        <v>5</v>
      </c>
      <c r="M3825" s="45">
        <v>6</v>
      </c>
      <c r="N3825" s="45">
        <v>7</v>
      </c>
      <c r="O3825" s="45">
        <v>8</v>
      </c>
      <c r="P3825" s="45">
        <v>9</v>
      </c>
      <c r="Q3825" s="45">
        <v>1</v>
      </c>
      <c r="R3825" s="45">
        <v>2</v>
      </c>
      <c r="S3825" s="45">
        <v>3</v>
      </c>
      <c r="T3825" s="45" t="s">
        <v>3453</v>
      </c>
      <c r="U3825" s="45">
        <v>5</v>
      </c>
      <c r="V3825" s="45">
        <v>6</v>
      </c>
      <c r="W3825" s="45">
        <v>7</v>
      </c>
      <c r="X3825" s="45" t="s">
        <v>3454</v>
      </c>
      <c r="Y3825" s="276">
        <v>9</v>
      </c>
    </row>
    <row r="3826" spans="1:25">
      <c r="A3826" s="133" t="s">
        <v>786</v>
      </c>
      <c r="B3826" s="133" t="s">
        <v>172</v>
      </c>
      <c r="C3826" s="109" t="s">
        <v>1439</v>
      </c>
      <c r="D3826" s="109" t="s">
        <v>1440</v>
      </c>
      <c r="E3826" s="98" t="s">
        <v>0</v>
      </c>
      <c r="F3826" s="98" t="s">
        <v>0</v>
      </c>
      <c r="G3826" s="153" t="s">
        <v>0</v>
      </c>
      <c r="H3826" s="98" t="s">
        <v>1441</v>
      </c>
      <c r="I3826" s="110"/>
      <c r="J3826" s="110"/>
      <c r="K3826" s="110"/>
      <c r="L3826" s="110" t="s">
        <v>0</v>
      </c>
      <c r="M3826" s="110" t="s">
        <v>0</v>
      </c>
      <c r="N3826" s="110" t="s">
        <v>0</v>
      </c>
      <c r="O3826" s="110" t="s">
        <v>0</v>
      </c>
      <c r="P3826" s="110" t="s">
        <v>0</v>
      </c>
      <c r="Q3826" s="110"/>
      <c r="R3826" s="110"/>
      <c r="S3826" s="110"/>
      <c r="T3826" s="110" t="s">
        <v>0</v>
      </c>
      <c r="U3826" s="110" t="s">
        <v>0</v>
      </c>
      <c r="V3826" s="110" t="s">
        <v>0</v>
      </c>
      <c r="W3826" s="110" t="s">
        <v>0</v>
      </c>
      <c r="X3826" s="110" t="s">
        <v>0</v>
      </c>
      <c r="Y3826" s="217"/>
    </row>
    <row r="3827" spans="1:25" ht="20.399999999999999">
      <c r="A3827" s="20" t="s">
        <v>0</v>
      </c>
      <c r="B3827" s="20" t="s">
        <v>0</v>
      </c>
      <c r="C3827" s="20" t="s">
        <v>0</v>
      </c>
      <c r="D3827" s="21" t="s">
        <v>0</v>
      </c>
      <c r="E3827" s="21" t="s">
        <v>0</v>
      </c>
      <c r="F3827" s="21" t="s">
        <v>0</v>
      </c>
      <c r="G3827" s="150" t="s">
        <v>0</v>
      </c>
      <c r="H3827" s="30" t="s">
        <v>33</v>
      </c>
      <c r="I3827" s="31">
        <f t="shared" si="2582"/>
        <v>2120618</v>
      </c>
      <c r="J3827" s="31">
        <f t="shared" ref="J3827:P3827" si="2614">SUM(J3828,J3836,J3838)</f>
        <v>2075868</v>
      </c>
      <c r="K3827" s="31">
        <f t="shared" si="2584"/>
        <v>44750</v>
      </c>
      <c r="L3827" s="31">
        <f t="shared" si="2614"/>
        <v>42250</v>
      </c>
      <c r="M3827" s="31">
        <f t="shared" si="2614"/>
        <v>0</v>
      </c>
      <c r="N3827" s="31">
        <f t="shared" si="2614"/>
        <v>2500</v>
      </c>
      <c r="O3827" s="31">
        <f t="shared" si="2614"/>
        <v>0</v>
      </c>
      <c r="P3827" s="31">
        <f t="shared" si="2614"/>
        <v>0</v>
      </c>
      <c r="Q3827" s="31">
        <f>SUM(Q3828,Q3836,Q3838)</f>
        <v>2208442</v>
      </c>
      <c r="R3827" s="31">
        <f>SUM(R3828,R3836,R3838)</f>
        <v>2163692</v>
      </c>
      <c r="S3827" s="31">
        <f>SUM(S3828,S3836,S3838)</f>
        <v>1701925</v>
      </c>
      <c r="T3827" s="31">
        <f t="shared" ref="T3827:X3827" si="2615">SUM(T3828,T3836,T3838)</f>
        <v>461767</v>
      </c>
      <c r="U3827" s="31">
        <f t="shared" si="2615"/>
        <v>159456</v>
      </c>
      <c r="V3827" s="31">
        <f t="shared" si="2615"/>
        <v>162556</v>
      </c>
      <c r="W3827" s="31">
        <f t="shared" si="2615"/>
        <v>139755</v>
      </c>
      <c r="X3827" s="31">
        <f t="shared" si="2615"/>
        <v>2163692</v>
      </c>
      <c r="Y3827" s="220">
        <f t="shared" ref="Y3827:Y3855" si="2616">IF(R3827=0,0,(X3827/R3827)*100)</f>
        <v>100</v>
      </c>
    </row>
    <row r="3828" spans="1:25">
      <c r="A3828" s="23" t="s">
        <v>786</v>
      </c>
      <c r="B3828" s="23" t="s">
        <v>172</v>
      </c>
      <c r="C3828" s="23" t="s">
        <v>1439</v>
      </c>
      <c r="D3828" s="23" t="s">
        <v>1440</v>
      </c>
      <c r="E3828" s="21" t="s">
        <v>132</v>
      </c>
      <c r="F3828" s="21" t="s">
        <v>0</v>
      </c>
      <c r="G3828" s="150" t="s">
        <v>0</v>
      </c>
      <c r="H3828" s="21" t="s">
        <v>11</v>
      </c>
      <c r="I3828" s="66">
        <f t="shared" si="2582"/>
        <v>1792928</v>
      </c>
      <c r="J3828" s="66">
        <f t="shared" ref="J3828:P3828" si="2617">SUM(J3829,J3830)</f>
        <v>1768178</v>
      </c>
      <c r="K3828" s="66">
        <f t="shared" si="2584"/>
        <v>24750</v>
      </c>
      <c r="L3828" s="66">
        <f t="shared" si="2617"/>
        <v>24750</v>
      </c>
      <c r="M3828" s="66">
        <f t="shared" si="2617"/>
        <v>0</v>
      </c>
      <c r="N3828" s="66">
        <f t="shared" si="2617"/>
        <v>0</v>
      </c>
      <c r="O3828" s="66">
        <f t="shared" si="2617"/>
        <v>0</v>
      </c>
      <c r="P3828" s="66">
        <f t="shared" si="2617"/>
        <v>0</v>
      </c>
      <c r="Q3828" s="66">
        <f>SUM(Q3829,Q3830)</f>
        <v>1861502</v>
      </c>
      <c r="R3828" s="66">
        <f>SUM(R3829,R3830)</f>
        <v>1836752</v>
      </c>
      <c r="S3828" s="66">
        <f>SUM(S3829,S3830)</f>
        <v>1450076</v>
      </c>
      <c r="T3828" s="66">
        <f t="shared" ref="T3828:X3828" si="2618">SUM(T3829,T3830)</f>
        <v>386676</v>
      </c>
      <c r="U3828" s="66">
        <f t="shared" si="2618"/>
        <v>133176</v>
      </c>
      <c r="V3828" s="66">
        <f t="shared" si="2618"/>
        <v>131918</v>
      </c>
      <c r="W3828" s="66">
        <f t="shared" si="2618"/>
        <v>121582</v>
      </c>
      <c r="X3828" s="66">
        <f t="shared" si="2618"/>
        <v>1836752</v>
      </c>
      <c r="Y3828" s="208">
        <f t="shared" si="2616"/>
        <v>100</v>
      </c>
    </row>
    <row r="3829" spans="1:25">
      <c r="A3829" s="23" t="s">
        <v>786</v>
      </c>
      <c r="B3829" s="23" t="s">
        <v>172</v>
      </c>
      <c r="C3829" s="23" t="s">
        <v>1439</v>
      </c>
      <c r="D3829" s="23" t="s">
        <v>1440</v>
      </c>
      <c r="E3829" s="22">
        <v>6111</v>
      </c>
      <c r="F3829" s="23"/>
      <c r="G3829" s="128" t="s">
        <v>3378</v>
      </c>
      <c r="H3829" s="32" t="s">
        <v>12</v>
      </c>
      <c r="I3829" s="44">
        <f t="shared" si="2582"/>
        <v>1530378</v>
      </c>
      <c r="J3829" s="44">
        <v>1509128</v>
      </c>
      <c r="K3829" s="44">
        <f t="shared" si="2584"/>
        <v>21250</v>
      </c>
      <c r="L3829" s="44">
        <v>21250</v>
      </c>
      <c r="M3829" s="44">
        <v>0</v>
      </c>
      <c r="N3829" s="44">
        <v>0</v>
      </c>
      <c r="O3829" s="44">
        <v>0</v>
      </c>
      <c r="P3829" s="44">
        <v>0</v>
      </c>
      <c r="Q3829" s="44">
        <v>1603310</v>
      </c>
      <c r="R3829" s="44">
        <v>1582060</v>
      </c>
      <c r="S3829" s="44">
        <v>1240903</v>
      </c>
      <c r="T3829" s="44">
        <f t="shared" ref="T3829:T3854" si="2619">U3829+V3829+W3829</f>
        <v>341157</v>
      </c>
      <c r="U3829" s="44">
        <v>117000</v>
      </c>
      <c r="V3829" s="44">
        <v>117000</v>
      </c>
      <c r="W3829" s="44">
        <v>107157</v>
      </c>
      <c r="X3829" s="44">
        <f t="shared" ref="X3829:X3854" si="2620">S3829+T3829</f>
        <v>1582060</v>
      </c>
      <c r="Y3829" s="209">
        <f t="shared" si="2616"/>
        <v>100</v>
      </c>
    </row>
    <row r="3830" spans="1:25">
      <c r="A3830" s="20" t="s">
        <v>786</v>
      </c>
      <c r="B3830" s="20" t="s">
        <v>172</v>
      </c>
      <c r="C3830" s="20" t="s">
        <v>1439</v>
      </c>
      <c r="D3830" s="20" t="s">
        <v>1440</v>
      </c>
      <c r="E3830" s="20" t="s">
        <v>134</v>
      </c>
      <c r="F3830" s="23" t="s">
        <v>0</v>
      </c>
      <c r="G3830" s="154" t="s">
        <v>0</v>
      </c>
      <c r="H3830" s="21" t="s">
        <v>13</v>
      </c>
      <c r="I3830" s="66">
        <f t="shared" si="2582"/>
        <v>262550</v>
      </c>
      <c r="J3830" s="66">
        <f t="shared" ref="J3830:P3830" si="2621">SUM(J3831:J3835)</f>
        <v>259050</v>
      </c>
      <c r="K3830" s="66">
        <f t="shared" si="2584"/>
        <v>3500</v>
      </c>
      <c r="L3830" s="66">
        <f t="shared" si="2621"/>
        <v>3500</v>
      </c>
      <c r="M3830" s="66">
        <f t="shared" si="2621"/>
        <v>0</v>
      </c>
      <c r="N3830" s="66">
        <f t="shared" si="2621"/>
        <v>0</v>
      </c>
      <c r="O3830" s="66">
        <f t="shared" si="2621"/>
        <v>0</v>
      </c>
      <c r="P3830" s="66">
        <f t="shared" si="2621"/>
        <v>0</v>
      </c>
      <c r="Q3830" s="66">
        <f>SUM(Q3831:Q3835)</f>
        <v>258192</v>
      </c>
      <c r="R3830" s="66">
        <f>SUM(R3831:R3835)</f>
        <v>254692</v>
      </c>
      <c r="S3830" s="66">
        <f>SUM(S3831:S3835)</f>
        <v>209173</v>
      </c>
      <c r="T3830" s="66">
        <f t="shared" ref="T3830:X3830" si="2622">SUM(T3831:T3835)</f>
        <v>45519</v>
      </c>
      <c r="U3830" s="66">
        <f t="shared" si="2622"/>
        <v>16176</v>
      </c>
      <c r="V3830" s="66">
        <f t="shared" si="2622"/>
        <v>14918</v>
      </c>
      <c r="W3830" s="66">
        <f t="shared" si="2622"/>
        <v>14425</v>
      </c>
      <c r="X3830" s="66">
        <f t="shared" si="2622"/>
        <v>254692</v>
      </c>
      <c r="Y3830" s="208">
        <f t="shared" si="2616"/>
        <v>100</v>
      </c>
    </row>
    <row r="3831" spans="1:25">
      <c r="A3831" s="23" t="s">
        <v>786</v>
      </c>
      <c r="B3831" s="23" t="s">
        <v>172</v>
      </c>
      <c r="C3831" s="23" t="s">
        <v>1439</v>
      </c>
      <c r="D3831" s="23" t="s">
        <v>1440</v>
      </c>
      <c r="E3831" s="22">
        <v>6112</v>
      </c>
      <c r="F3831" s="23" t="s">
        <v>1442</v>
      </c>
      <c r="G3831" s="128" t="s">
        <v>3378</v>
      </c>
      <c r="H3831" s="32" t="s">
        <v>16</v>
      </c>
      <c r="I3831" s="44">
        <f t="shared" si="2582"/>
        <v>41600</v>
      </c>
      <c r="J3831" s="44">
        <v>41100</v>
      </c>
      <c r="K3831" s="44">
        <f t="shared" si="2584"/>
        <v>500</v>
      </c>
      <c r="L3831" s="44">
        <v>500</v>
      </c>
      <c r="M3831" s="44">
        <v>0</v>
      </c>
      <c r="N3831" s="44">
        <v>0</v>
      </c>
      <c r="O3831" s="44">
        <v>0</v>
      </c>
      <c r="P3831" s="44">
        <v>0</v>
      </c>
      <c r="Q3831" s="44">
        <v>41600</v>
      </c>
      <c r="R3831" s="44">
        <v>41100</v>
      </c>
      <c r="S3831" s="44">
        <v>30824</v>
      </c>
      <c r="T3831" s="44">
        <f t="shared" si="2619"/>
        <v>10276</v>
      </c>
      <c r="U3831" s="44">
        <v>3426</v>
      </c>
      <c r="V3831" s="44">
        <v>3425</v>
      </c>
      <c r="W3831" s="44">
        <v>3425</v>
      </c>
      <c r="X3831" s="44">
        <f t="shared" si="2620"/>
        <v>41100</v>
      </c>
      <c r="Y3831" s="209">
        <f t="shared" si="2616"/>
        <v>100</v>
      </c>
    </row>
    <row r="3832" spans="1:25">
      <c r="A3832" s="23" t="s">
        <v>786</v>
      </c>
      <c r="B3832" s="23" t="s">
        <v>172</v>
      </c>
      <c r="C3832" s="23" t="s">
        <v>1439</v>
      </c>
      <c r="D3832" s="23" t="s">
        <v>1440</v>
      </c>
      <c r="E3832" s="22">
        <v>6112</v>
      </c>
      <c r="F3832" s="23" t="s">
        <v>1443</v>
      </c>
      <c r="G3832" s="128" t="s">
        <v>3378</v>
      </c>
      <c r="H3832" s="32" t="s">
        <v>19</v>
      </c>
      <c r="I3832" s="44">
        <f t="shared" si="2582"/>
        <v>153750</v>
      </c>
      <c r="J3832" s="44">
        <v>151250</v>
      </c>
      <c r="K3832" s="44">
        <f t="shared" si="2584"/>
        <v>2500</v>
      </c>
      <c r="L3832" s="44">
        <v>2500</v>
      </c>
      <c r="M3832" s="44">
        <v>0</v>
      </c>
      <c r="N3832" s="44">
        <v>0</v>
      </c>
      <c r="O3832" s="44">
        <v>0</v>
      </c>
      <c r="P3832" s="44">
        <v>0</v>
      </c>
      <c r="Q3832" s="44">
        <v>147278</v>
      </c>
      <c r="R3832" s="44">
        <v>144778</v>
      </c>
      <c r="S3832" s="44">
        <v>109535</v>
      </c>
      <c r="T3832" s="44">
        <f t="shared" si="2619"/>
        <v>35243</v>
      </c>
      <c r="U3832" s="44">
        <v>12750</v>
      </c>
      <c r="V3832" s="44">
        <v>11493</v>
      </c>
      <c r="W3832" s="44">
        <v>11000</v>
      </c>
      <c r="X3832" s="44">
        <f t="shared" si="2620"/>
        <v>144778</v>
      </c>
      <c r="Y3832" s="209">
        <f t="shared" si="2616"/>
        <v>100</v>
      </c>
    </row>
    <row r="3833" spans="1:25">
      <c r="A3833" s="23" t="s">
        <v>786</v>
      </c>
      <c r="B3833" s="23" t="s">
        <v>172</v>
      </c>
      <c r="C3833" s="23" t="s">
        <v>1439</v>
      </c>
      <c r="D3833" s="23" t="s">
        <v>1440</v>
      </c>
      <c r="E3833" s="22">
        <v>6112</v>
      </c>
      <c r="F3833" s="23" t="s">
        <v>1444</v>
      </c>
      <c r="G3833" s="128" t="s">
        <v>3378</v>
      </c>
      <c r="H3833" s="32" t="s">
        <v>17</v>
      </c>
      <c r="I3833" s="44">
        <f t="shared" si="2582"/>
        <v>33500</v>
      </c>
      <c r="J3833" s="44">
        <v>33000</v>
      </c>
      <c r="K3833" s="44">
        <f t="shared" si="2584"/>
        <v>500</v>
      </c>
      <c r="L3833" s="44">
        <v>500</v>
      </c>
      <c r="M3833" s="44">
        <v>0</v>
      </c>
      <c r="N3833" s="44">
        <v>0</v>
      </c>
      <c r="O3833" s="44">
        <v>0</v>
      </c>
      <c r="P3833" s="44">
        <v>0</v>
      </c>
      <c r="Q3833" s="44">
        <v>33500</v>
      </c>
      <c r="R3833" s="44">
        <v>33000</v>
      </c>
      <c r="S3833" s="44">
        <v>33000</v>
      </c>
      <c r="T3833" s="44">
        <f t="shared" si="2619"/>
        <v>0</v>
      </c>
      <c r="U3833" s="44">
        <v>0</v>
      </c>
      <c r="V3833" s="44">
        <v>0</v>
      </c>
      <c r="W3833" s="44">
        <v>0</v>
      </c>
      <c r="X3833" s="44">
        <f t="shared" si="2620"/>
        <v>33000</v>
      </c>
      <c r="Y3833" s="209">
        <f t="shared" si="2616"/>
        <v>100</v>
      </c>
    </row>
    <row r="3834" spans="1:25">
      <c r="A3834" s="23" t="s">
        <v>786</v>
      </c>
      <c r="B3834" s="23" t="s">
        <v>172</v>
      </c>
      <c r="C3834" s="23" t="s">
        <v>1439</v>
      </c>
      <c r="D3834" s="23" t="s">
        <v>1440</v>
      </c>
      <c r="E3834" s="22">
        <v>6112</v>
      </c>
      <c r="F3834" s="23" t="s">
        <v>1445</v>
      </c>
      <c r="G3834" s="128" t="s">
        <v>3378</v>
      </c>
      <c r="H3834" s="32" t="s">
        <v>15</v>
      </c>
      <c r="I3834" s="44">
        <f t="shared" si="2582"/>
        <v>14200</v>
      </c>
      <c r="J3834" s="44">
        <v>14200</v>
      </c>
      <c r="K3834" s="44">
        <f t="shared" si="2584"/>
        <v>0</v>
      </c>
      <c r="L3834" s="44">
        <v>0</v>
      </c>
      <c r="M3834" s="44">
        <v>0</v>
      </c>
      <c r="N3834" s="44">
        <v>0</v>
      </c>
      <c r="O3834" s="44">
        <v>0</v>
      </c>
      <c r="P3834" s="44">
        <v>0</v>
      </c>
      <c r="Q3834" s="44">
        <v>14616</v>
      </c>
      <c r="R3834" s="44">
        <v>14616</v>
      </c>
      <c r="S3834" s="44">
        <v>14616</v>
      </c>
      <c r="T3834" s="44">
        <f t="shared" si="2619"/>
        <v>0</v>
      </c>
      <c r="U3834" s="44">
        <v>0</v>
      </c>
      <c r="V3834" s="44">
        <v>0</v>
      </c>
      <c r="W3834" s="44">
        <v>0</v>
      </c>
      <c r="X3834" s="44">
        <f t="shared" si="2620"/>
        <v>14616</v>
      </c>
      <c r="Y3834" s="209">
        <f t="shared" si="2616"/>
        <v>100</v>
      </c>
    </row>
    <row r="3835" spans="1:25">
      <c r="A3835" s="23" t="s">
        <v>786</v>
      </c>
      <c r="B3835" s="23" t="s">
        <v>172</v>
      </c>
      <c r="C3835" s="23" t="s">
        <v>1439</v>
      </c>
      <c r="D3835" s="23" t="s">
        <v>1440</v>
      </c>
      <c r="E3835" s="22">
        <v>6112</v>
      </c>
      <c r="F3835" s="23" t="s">
        <v>1446</v>
      </c>
      <c r="G3835" s="128" t="s">
        <v>3378</v>
      </c>
      <c r="H3835" s="32" t="s">
        <v>18</v>
      </c>
      <c r="I3835" s="44">
        <f t="shared" si="2582"/>
        <v>19500</v>
      </c>
      <c r="J3835" s="44">
        <v>19500</v>
      </c>
      <c r="K3835" s="44">
        <f t="shared" si="2584"/>
        <v>0</v>
      </c>
      <c r="L3835" s="44">
        <v>0</v>
      </c>
      <c r="M3835" s="44">
        <v>0</v>
      </c>
      <c r="N3835" s="44">
        <v>0</v>
      </c>
      <c r="O3835" s="44">
        <v>0</v>
      </c>
      <c r="P3835" s="44">
        <v>0</v>
      </c>
      <c r="Q3835" s="44">
        <v>21198</v>
      </c>
      <c r="R3835" s="44">
        <v>21198</v>
      </c>
      <c r="S3835" s="44">
        <v>21198</v>
      </c>
      <c r="T3835" s="44">
        <f t="shared" si="2619"/>
        <v>0</v>
      </c>
      <c r="U3835" s="44">
        <v>0</v>
      </c>
      <c r="V3835" s="44">
        <v>0</v>
      </c>
      <c r="W3835" s="44">
        <v>0</v>
      </c>
      <c r="X3835" s="44">
        <f t="shared" si="2620"/>
        <v>21198</v>
      </c>
      <c r="Y3835" s="209">
        <f t="shared" si="2616"/>
        <v>100</v>
      </c>
    </row>
    <row r="3836" spans="1:25">
      <c r="A3836" s="23" t="s">
        <v>786</v>
      </c>
      <c r="B3836" s="23" t="s">
        <v>172</v>
      </c>
      <c r="C3836" s="23" t="s">
        <v>1439</v>
      </c>
      <c r="D3836" s="23" t="s">
        <v>1440</v>
      </c>
      <c r="E3836" s="21" t="s">
        <v>139</v>
      </c>
      <c r="F3836" s="21" t="s">
        <v>0</v>
      </c>
      <c r="G3836" s="150" t="s">
        <v>0</v>
      </c>
      <c r="H3836" s="21" t="s">
        <v>21</v>
      </c>
      <c r="I3836" s="66">
        <f t="shared" si="2582"/>
        <v>158540</v>
      </c>
      <c r="J3836" s="66">
        <f t="shared" ref="J3836:X3836" si="2623">SUM(J3837)</f>
        <v>156040</v>
      </c>
      <c r="K3836" s="66">
        <f t="shared" si="2584"/>
        <v>2500</v>
      </c>
      <c r="L3836" s="66">
        <f t="shared" si="2623"/>
        <v>2500</v>
      </c>
      <c r="M3836" s="66">
        <f t="shared" si="2623"/>
        <v>0</v>
      </c>
      <c r="N3836" s="66">
        <f t="shared" si="2623"/>
        <v>0</v>
      </c>
      <c r="O3836" s="66">
        <f t="shared" si="2623"/>
        <v>0</v>
      </c>
      <c r="P3836" s="66">
        <f t="shared" si="2623"/>
        <v>0</v>
      </c>
      <c r="Q3836" s="66">
        <f t="shared" si="2623"/>
        <v>166198</v>
      </c>
      <c r="R3836" s="66">
        <f t="shared" si="2623"/>
        <v>163698</v>
      </c>
      <c r="S3836" s="66">
        <f t="shared" si="2623"/>
        <v>131153</v>
      </c>
      <c r="T3836" s="66">
        <f t="shared" si="2623"/>
        <v>32545</v>
      </c>
      <c r="U3836" s="66">
        <f t="shared" si="2623"/>
        <v>11259</v>
      </c>
      <c r="V3836" s="66">
        <f t="shared" si="2623"/>
        <v>11258</v>
      </c>
      <c r="W3836" s="66">
        <f t="shared" si="2623"/>
        <v>10028</v>
      </c>
      <c r="X3836" s="66">
        <f t="shared" si="2623"/>
        <v>163698</v>
      </c>
      <c r="Y3836" s="208">
        <f t="shared" si="2616"/>
        <v>100</v>
      </c>
    </row>
    <row r="3837" spans="1:25">
      <c r="A3837" s="23" t="s">
        <v>786</v>
      </c>
      <c r="B3837" s="23" t="s">
        <v>172</v>
      </c>
      <c r="C3837" s="23" t="s">
        <v>1439</v>
      </c>
      <c r="D3837" s="23" t="s">
        <v>1440</v>
      </c>
      <c r="E3837" s="22">
        <v>6121</v>
      </c>
      <c r="F3837" s="23"/>
      <c r="G3837" s="128" t="s">
        <v>3378</v>
      </c>
      <c r="H3837" s="32" t="s">
        <v>22</v>
      </c>
      <c r="I3837" s="44">
        <f t="shared" si="2582"/>
        <v>158540</v>
      </c>
      <c r="J3837" s="44">
        <v>156040</v>
      </c>
      <c r="K3837" s="44">
        <f t="shared" si="2584"/>
        <v>2500</v>
      </c>
      <c r="L3837" s="44">
        <v>2500</v>
      </c>
      <c r="M3837" s="44">
        <v>0</v>
      </c>
      <c r="N3837" s="44">
        <v>0</v>
      </c>
      <c r="O3837" s="44">
        <v>0</v>
      </c>
      <c r="P3837" s="44">
        <v>0</v>
      </c>
      <c r="Q3837" s="44">
        <v>166198</v>
      </c>
      <c r="R3837" s="44">
        <v>163698</v>
      </c>
      <c r="S3837" s="44">
        <v>131153</v>
      </c>
      <c r="T3837" s="44">
        <f t="shared" si="2619"/>
        <v>32545</v>
      </c>
      <c r="U3837" s="44">
        <v>11259</v>
      </c>
      <c r="V3837" s="44">
        <v>11258</v>
      </c>
      <c r="W3837" s="44">
        <v>10028</v>
      </c>
      <c r="X3837" s="44">
        <f t="shared" si="2620"/>
        <v>163698</v>
      </c>
      <c r="Y3837" s="209">
        <f t="shared" si="2616"/>
        <v>100</v>
      </c>
    </row>
    <row r="3838" spans="1:25">
      <c r="A3838" s="23" t="s">
        <v>786</v>
      </c>
      <c r="B3838" s="23" t="s">
        <v>172</v>
      </c>
      <c r="C3838" s="23" t="s">
        <v>1439</v>
      </c>
      <c r="D3838" s="23" t="s">
        <v>1440</v>
      </c>
      <c r="E3838" s="21" t="s">
        <v>141</v>
      </c>
      <c r="F3838" s="21" t="s">
        <v>0</v>
      </c>
      <c r="G3838" s="150" t="s">
        <v>0</v>
      </c>
      <c r="H3838" s="21" t="s">
        <v>23</v>
      </c>
      <c r="I3838" s="66">
        <f t="shared" si="2582"/>
        <v>169150</v>
      </c>
      <c r="J3838" s="66">
        <f t="shared" ref="J3838:P3838" si="2624">SUM(J3839:J3845)</f>
        <v>151650</v>
      </c>
      <c r="K3838" s="66">
        <f t="shared" si="2584"/>
        <v>17500</v>
      </c>
      <c r="L3838" s="66">
        <f t="shared" si="2624"/>
        <v>15000</v>
      </c>
      <c r="M3838" s="66">
        <f t="shared" si="2624"/>
        <v>0</v>
      </c>
      <c r="N3838" s="66">
        <f t="shared" si="2624"/>
        <v>2500</v>
      </c>
      <c r="O3838" s="66">
        <f t="shared" si="2624"/>
        <v>0</v>
      </c>
      <c r="P3838" s="66">
        <f t="shared" si="2624"/>
        <v>0</v>
      </c>
      <c r="Q3838" s="66">
        <f>SUM(Q3839:Q3845)</f>
        <v>180742</v>
      </c>
      <c r="R3838" s="66">
        <f>SUM(R3839:R3845)</f>
        <v>163242</v>
      </c>
      <c r="S3838" s="66">
        <f>SUM(S3839:S3845)</f>
        <v>120696</v>
      </c>
      <c r="T3838" s="66">
        <f t="shared" ref="T3838:X3838" si="2625">SUM(T3839:T3845)</f>
        <v>42546</v>
      </c>
      <c r="U3838" s="66">
        <f t="shared" si="2625"/>
        <v>15021</v>
      </c>
      <c r="V3838" s="66">
        <f t="shared" si="2625"/>
        <v>19380</v>
      </c>
      <c r="W3838" s="66">
        <f t="shared" si="2625"/>
        <v>8145</v>
      </c>
      <c r="X3838" s="66">
        <f t="shared" si="2625"/>
        <v>163242</v>
      </c>
      <c r="Y3838" s="208">
        <f t="shared" si="2616"/>
        <v>100</v>
      </c>
    </row>
    <row r="3839" spans="1:25">
      <c r="A3839" s="23" t="s">
        <v>786</v>
      </c>
      <c r="B3839" s="23" t="s">
        <v>172</v>
      </c>
      <c r="C3839" s="23" t="s">
        <v>1439</v>
      </c>
      <c r="D3839" s="23" t="s">
        <v>1440</v>
      </c>
      <c r="E3839" s="22">
        <v>6131</v>
      </c>
      <c r="F3839" s="23"/>
      <c r="G3839" s="128" t="s">
        <v>3378</v>
      </c>
      <c r="H3839" s="32" t="s">
        <v>24</v>
      </c>
      <c r="I3839" s="44">
        <f t="shared" si="2582"/>
        <v>3400</v>
      </c>
      <c r="J3839" s="44">
        <v>2900</v>
      </c>
      <c r="K3839" s="44">
        <f t="shared" si="2584"/>
        <v>500</v>
      </c>
      <c r="L3839" s="44">
        <v>500</v>
      </c>
      <c r="M3839" s="44">
        <v>0</v>
      </c>
      <c r="N3839" s="44">
        <v>0</v>
      </c>
      <c r="O3839" s="44">
        <v>0</v>
      </c>
      <c r="P3839" s="44">
        <v>0</v>
      </c>
      <c r="Q3839" s="44">
        <v>3400</v>
      </c>
      <c r="R3839" s="44">
        <v>2900</v>
      </c>
      <c r="S3839" s="44">
        <v>2150</v>
      </c>
      <c r="T3839" s="44">
        <f t="shared" si="2619"/>
        <v>750</v>
      </c>
      <c r="U3839" s="44">
        <v>750</v>
      </c>
      <c r="V3839" s="44">
        <v>0</v>
      </c>
      <c r="W3839" s="44">
        <v>0</v>
      </c>
      <c r="X3839" s="44">
        <f t="shared" si="2620"/>
        <v>2900</v>
      </c>
      <c r="Y3839" s="209">
        <f t="shared" si="2616"/>
        <v>100</v>
      </c>
    </row>
    <row r="3840" spans="1:25">
      <c r="A3840" s="23" t="s">
        <v>786</v>
      </c>
      <c r="B3840" s="23" t="s">
        <v>172</v>
      </c>
      <c r="C3840" s="23" t="s">
        <v>1439</v>
      </c>
      <c r="D3840" s="23" t="s">
        <v>1440</v>
      </c>
      <c r="E3840" s="22">
        <v>6132</v>
      </c>
      <c r="F3840" s="23"/>
      <c r="G3840" s="128" t="s">
        <v>3378</v>
      </c>
      <c r="H3840" s="32" t="s">
        <v>25</v>
      </c>
      <c r="I3840" s="44">
        <f t="shared" si="2582"/>
        <v>73200</v>
      </c>
      <c r="J3840" s="44">
        <v>73200</v>
      </c>
      <c r="K3840" s="44">
        <f t="shared" si="2584"/>
        <v>0</v>
      </c>
      <c r="L3840" s="44">
        <v>0</v>
      </c>
      <c r="M3840" s="44">
        <v>0</v>
      </c>
      <c r="N3840" s="44">
        <v>0</v>
      </c>
      <c r="O3840" s="44">
        <v>0</v>
      </c>
      <c r="P3840" s="44">
        <v>0</v>
      </c>
      <c r="Q3840" s="44">
        <v>73200</v>
      </c>
      <c r="R3840" s="44">
        <v>73200</v>
      </c>
      <c r="S3840" s="44">
        <v>51900</v>
      </c>
      <c r="T3840" s="44">
        <f t="shared" si="2619"/>
        <v>21300</v>
      </c>
      <c r="U3840" s="44">
        <v>7000</v>
      </c>
      <c r="V3840" s="44">
        <v>12150</v>
      </c>
      <c r="W3840" s="44">
        <v>2150</v>
      </c>
      <c r="X3840" s="44">
        <f t="shared" si="2620"/>
        <v>73200</v>
      </c>
      <c r="Y3840" s="209">
        <f t="shared" si="2616"/>
        <v>100</v>
      </c>
    </row>
    <row r="3841" spans="1:25">
      <c r="A3841" s="23" t="s">
        <v>786</v>
      </c>
      <c r="B3841" s="23" t="s">
        <v>172</v>
      </c>
      <c r="C3841" s="23" t="s">
        <v>1439</v>
      </c>
      <c r="D3841" s="23" t="s">
        <v>1440</v>
      </c>
      <c r="E3841" s="22">
        <v>6133</v>
      </c>
      <c r="F3841" s="23"/>
      <c r="G3841" s="128" t="s">
        <v>3378</v>
      </c>
      <c r="H3841" s="32" t="s">
        <v>26</v>
      </c>
      <c r="I3841" s="44">
        <f t="shared" si="2582"/>
        <v>17500</v>
      </c>
      <c r="J3841" s="44">
        <v>17500</v>
      </c>
      <c r="K3841" s="44">
        <f t="shared" si="2584"/>
        <v>0</v>
      </c>
      <c r="L3841" s="44">
        <v>0</v>
      </c>
      <c r="M3841" s="44">
        <v>0</v>
      </c>
      <c r="N3841" s="44">
        <v>0</v>
      </c>
      <c r="O3841" s="44">
        <v>0</v>
      </c>
      <c r="P3841" s="44">
        <v>0</v>
      </c>
      <c r="Q3841" s="44">
        <v>21858</v>
      </c>
      <c r="R3841" s="44">
        <v>21858</v>
      </c>
      <c r="S3841" s="44">
        <v>17483</v>
      </c>
      <c r="T3841" s="44">
        <f t="shared" si="2619"/>
        <v>4375</v>
      </c>
      <c r="U3841" s="44">
        <v>2200</v>
      </c>
      <c r="V3841" s="44">
        <v>2150</v>
      </c>
      <c r="W3841" s="44">
        <v>25</v>
      </c>
      <c r="X3841" s="44">
        <f t="shared" si="2620"/>
        <v>21858</v>
      </c>
      <c r="Y3841" s="209">
        <f t="shared" si="2616"/>
        <v>100</v>
      </c>
    </row>
    <row r="3842" spans="1:25">
      <c r="A3842" s="23" t="s">
        <v>786</v>
      </c>
      <c r="B3842" s="23" t="s">
        <v>172</v>
      </c>
      <c r="C3842" s="23" t="s">
        <v>1439</v>
      </c>
      <c r="D3842" s="23" t="s">
        <v>1440</v>
      </c>
      <c r="E3842" s="22">
        <v>6134</v>
      </c>
      <c r="F3842" s="23"/>
      <c r="G3842" s="128" t="s">
        <v>3378</v>
      </c>
      <c r="H3842" s="32" t="s">
        <v>27</v>
      </c>
      <c r="I3842" s="44">
        <f t="shared" si="2582"/>
        <v>29500</v>
      </c>
      <c r="J3842" s="44">
        <v>12500</v>
      </c>
      <c r="K3842" s="44">
        <f t="shared" si="2584"/>
        <v>17000</v>
      </c>
      <c r="L3842" s="44">
        <v>14500</v>
      </c>
      <c r="M3842" s="44">
        <v>0</v>
      </c>
      <c r="N3842" s="44">
        <v>2500</v>
      </c>
      <c r="O3842" s="44">
        <v>0</v>
      </c>
      <c r="P3842" s="44">
        <v>0</v>
      </c>
      <c r="Q3842" s="44">
        <v>29500</v>
      </c>
      <c r="R3842" s="44">
        <v>12500</v>
      </c>
      <c r="S3842" s="44">
        <v>9375</v>
      </c>
      <c r="T3842" s="44">
        <f t="shared" si="2619"/>
        <v>3125</v>
      </c>
      <c r="U3842" s="44">
        <v>1055</v>
      </c>
      <c r="V3842" s="44">
        <v>1050</v>
      </c>
      <c r="W3842" s="44">
        <v>1020</v>
      </c>
      <c r="X3842" s="44">
        <f t="shared" si="2620"/>
        <v>12500</v>
      </c>
      <c r="Y3842" s="209">
        <f t="shared" si="2616"/>
        <v>100</v>
      </c>
    </row>
    <row r="3843" spans="1:25">
      <c r="A3843" s="23" t="s">
        <v>786</v>
      </c>
      <c r="B3843" s="23" t="s">
        <v>172</v>
      </c>
      <c r="C3843" s="23" t="s">
        <v>1439</v>
      </c>
      <c r="D3843" s="23" t="s">
        <v>1440</v>
      </c>
      <c r="E3843" s="22">
        <v>6135</v>
      </c>
      <c r="F3843" s="23"/>
      <c r="G3843" s="128" t="s">
        <v>3378</v>
      </c>
      <c r="H3843" s="32" t="s">
        <v>28</v>
      </c>
      <c r="I3843" s="44">
        <f t="shared" ref="I3843:I3901" si="2626">SUM(J3843,K3843,O3843,P3843)</f>
        <v>800</v>
      </c>
      <c r="J3843" s="44">
        <v>800</v>
      </c>
      <c r="K3843" s="44">
        <f t="shared" ref="K3843:K3901" si="2627">SUM(L3843,M3843,N3843)</f>
        <v>0</v>
      </c>
      <c r="L3843" s="44">
        <v>0</v>
      </c>
      <c r="M3843" s="44">
        <v>0</v>
      </c>
      <c r="N3843" s="44">
        <v>0</v>
      </c>
      <c r="O3843" s="44">
        <v>0</v>
      </c>
      <c r="P3843" s="44">
        <v>0</v>
      </c>
      <c r="Q3843" s="44">
        <v>800</v>
      </c>
      <c r="R3843" s="44">
        <v>800</v>
      </c>
      <c r="S3843" s="44">
        <v>800</v>
      </c>
      <c r="T3843" s="44">
        <f t="shared" si="2619"/>
        <v>0</v>
      </c>
      <c r="U3843" s="44">
        <v>0</v>
      </c>
      <c r="V3843" s="44">
        <v>0</v>
      </c>
      <c r="W3843" s="44">
        <v>0</v>
      </c>
      <c r="X3843" s="44">
        <f t="shared" si="2620"/>
        <v>800</v>
      </c>
      <c r="Y3843" s="209">
        <f t="shared" si="2616"/>
        <v>100</v>
      </c>
    </row>
    <row r="3844" spans="1:25">
      <c r="A3844" s="23" t="s">
        <v>786</v>
      </c>
      <c r="B3844" s="23" t="s">
        <v>172</v>
      </c>
      <c r="C3844" s="23" t="s">
        <v>1439</v>
      </c>
      <c r="D3844" s="23" t="s">
        <v>1440</v>
      </c>
      <c r="E3844" s="22">
        <v>6137</v>
      </c>
      <c r="F3844" s="23"/>
      <c r="G3844" s="128" t="s">
        <v>3378</v>
      </c>
      <c r="H3844" s="32" t="s">
        <v>30</v>
      </c>
      <c r="I3844" s="44">
        <f t="shared" si="2626"/>
        <v>16500</v>
      </c>
      <c r="J3844" s="44">
        <v>16500</v>
      </c>
      <c r="K3844" s="44">
        <f t="shared" si="2627"/>
        <v>0</v>
      </c>
      <c r="L3844" s="44">
        <v>0</v>
      </c>
      <c r="M3844" s="44">
        <v>0</v>
      </c>
      <c r="N3844" s="44">
        <v>0</v>
      </c>
      <c r="O3844" s="44">
        <v>0</v>
      </c>
      <c r="P3844" s="44">
        <v>0</v>
      </c>
      <c r="Q3844" s="44">
        <v>16500</v>
      </c>
      <c r="R3844" s="44">
        <v>16500</v>
      </c>
      <c r="S3844" s="44">
        <v>12375</v>
      </c>
      <c r="T3844" s="44">
        <f t="shared" si="2619"/>
        <v>4125</v>
      </c>
      <c r="U3844" s="44">
        <v>1050</v>
      </c>
      <c r="V3844" s="44">
        <v>1075</v>
      </c>
      <c r="W3844" s="44">
        <v>2000</v>
      </c>
      <c r="X3844" s="44">
        <f t="shared" si="2620"/>
        <v>16500</v>
      </c>
      <c r="Y3844" s="209">
        <f t="shared" si="2616"/>
        <v>100</v>
      </c>
    </row>
    <row r="3845" spans="1:25">
      <c r="A3845" s="20" t="s">
        <v>786</v>
      </c>
      <c r="B3845" s="20" t="s">
        <v>172</v>
      </c>
      <c r="C3845" s="20" t="s">
        <v>1439</v>
      </c>
      <c r="D3845" s="20" t="s">
        <v>1440</v>
      </c>
      <c r="E3845" s="20" t="s">
        <v>144</v>
      </c>
      <c r="F3845" s="23" t="s">
        <v>0</v>
      </c>
      <c r="G3845" s="154" t="s">
        <v>0</v>
      </c>
      <c r="H3845" s="21" t="s">
        <v>32</v>
      </c>
      <c r="I3845" s="66">
        <f t="shared" si="2626"/>
        <v>28250</v>
      </c>
      <c r="J3845" s="66">
        <f t="shared" ref="J3845:P3845" si="2628">SUM(J3846:J3848)</f>
        <v>28250</v>
      </c>
      <c r="K3845" s="66">
        <f t="shared" si="2627"/>
        <v>0</v>
      </c>
      <c r="L3845" s="66">
        <f t="shared" si="2628"/>
        <v>0</v>
      </c>
      <c r="M3845" s="66">
        <f t="shared" si="2628"/>
        <v>0</v>
      </c>
      <c r="N3845" s="66">
        <f t="shared" si="2628"/>
        <v>0</v>
      </c>
      <c r="O3845" s="66">
        <f t="shared" si="2628"/>
        <v>0</v>
      </c>
      <c r="P3845" s="66">
        <f t="shared" si="2628"/>
        <v>0</v>
      </c>
      <c r="Q3845" s="66">
        <f>SUM(Q3846:Q3848)</f>
        <v>35484</v>
      </c>
      <c r="R3845" s="66">
        <f>SUM(R3846:R3848)</f>
        <v>35484</v>
      </c>
      <c r="S3845" s="66">
        <f>SUM(S3846:S3848)</f>
        <v>26613</v>
      </c>
      <c r="T3845" s="66">
        <f t="shared" ref="T3845:X3845" si="2629">SUM(T3846:T3848)</f>
        <v>8871</v>
      </c>
      <c r="U3845" s="66">
        <f t="shared" si="2629"/>
        <v>2966</v>
      </c>
      <c r="V3845" s="66">
        <f t="shared" si="2629"/>
        <v>2955</v>
      </c>
      <c r="W3845" s="66">
        <f t="shared" si="2629"/>
        <v>2950</v>
      </c>
      <c r="X3845" s="66">
        <f t="shared" si="2629"/>
        <v>35484</v>
      </c>
      <c r="Y3845" s="208">
        <f t="shared" si="2616"/>
        <v>100</v>
      </c>
    </row>
    <row r="3846" spans="1:25">
      <c r="A3846" s="23" t="s">
        <v>786</v>
      </c>
      <c r="B3846" s="23" t="s">
        <v>172</v>
      </c>
      <c r="C3846" s="23" t="s">
        <v>1439</v>
      </c>
      <c r="D3846" s="23" t="s">
        <v>1440</v>
      </c>
      <c r="E3846" s="22">
        <v>6139</v>
      </c>
      <c r="F3846" s="23"/>
      <c r="G3846" s="128" t="s">
        <v>3378</v>
      </c>
      <c r="H3846" s="32" t="s">
        <v>32</v>
      </c>
      <c r="I3846" s="44">
        <f t="shared" si="2626"/>
        <v>16400</v>
      </c>
      <c r="J3846" s="44">
        <v>16400</v>
      </c>
      <c r="K3846" s="44">
        <f t="shared" si="2627"/>
        <v>0</v>
      </c>
      <c r="L3846" s="44">
        <v>0</v>
      </c>
      <c r="M3846" s="44">
        <v>0</v>
      </c>
      <c r="N3846" s="44">
        <v>0</v>
      </c>
      <c r="O3846" s="44">
        <v>0</v>
      </c>
      <c r="P3846" s="44">
        <v>0</v>
      </c>
      <c r="Q3846" s="44">
        <v>23400</v>
      </c>
      <c r="R3846" s="44">
        <v>23400</v>
      </c>
      <c r="S3846" s="44">
        <v>17550</v>
      </c>
      <c r="T3846" s="44">
        <f t="shared" si="2619"/>
        <v>5850</v>
      </c>
      <c r="U3846" s="44">
        <v>1950</v>
      </c>
      <c r="V3846" s="44">
        <v>1950</v>
      </c>
      <c r="W3846" s="44">
        <v>1950</v>
      </c>
      <c r="X3846" s="44">
        <f t="shared" si="2620"/>
        <v>23400</v>
      </c>
      <c r="Y3846" s="209">
        <f t="shared" si="2616"/>
        <v>100</v>
      </c>
    </row>
    <row r="3847" spans="1:25">
      <c r="A3847" s="23" t="s">
        <v>786</v>
      </c>
      <c r="B3847" s="23" t="s">
        <v>172</v>
      </c>
      <c r="C3847" s="23" t="s">
        <v>1439</v>
      </c>
      <c r="D3847" s="23" t="s">
        <v>1440</v>
      </c>
      <c r="E3847" s="22">
        <v>6139</v>
      </c>
      <c r="F3847" s="23" t="s">
        <v>1447</v>
      </c>
      <c r="G3847" s="128" t="s">
        <v>3378</v>
      </c>
      <c r="H3847" s="32" t="s">
        <v>152</v>
      </c>
      <c r="I3847" s="44">
        <f t="shared" si="2626"/>
        <v>5350</v>
      </c>
      <c r="J3847" s="44">
        <v>5350</v>
      </c>
      <c r="K3847" s="44">
        <f t="shared" si="2627"/>
        <v>0</v>
      </c>
      <c r="L3847" s="44">
        <v>0</v>
      </c>
      <c r="M3847" s="44">
        <v>0</v>
      </c>
      <c r="N3847" s="44">
        <v>0</v>
      </c>
      <c r="O3847" s="44">
        <v>0</v>
      </c>
      <c r="P3847" s="44">
        <v>0</v>
      </c>
      <c r="Q3847" s="44">
        <v>5584</v>
      </c>
      <c r="R3847" s="44">
        <v>5584</v>
      </c>
      <c r="S3847" s="44">
        <v>4188</v>
      </c>
      <c r="T3847" s="44">
        <f t="shared" si="2619"/>
        <v>1396</v>
      </c>
      <c r="U3847" s="44">
        <v>466</v>
      </c>
      <c r="V3847" s="44">
        <v>465</v>
      </c>
      <c r="W3847" s="44">
        <v>465</v>
      </c>
      <c r="X3847" s="44">
        <f t="shared" si="2620"/>
        <v>5584</v>
      </c>
      <c r="Y3847" s="209">
        <f t="shared" si="2616"/>
        <v>100</v>
      </c>
    </row>
    <row r="3848" spans="1:25">
      <c r="A3848" s="23" t="s">
        <v>786</v>
      </c>
      <c r="B3848" s="23" t="s">
        <v>172</v>
      </c>
      <c r="C3848" s="23" t="s">
        <v>1439</v>
      </c>
      <c r="D3848" s="23" t="s">
        <v>1440</v>
      </c>
      <c r="E3848" s="22">
        <v>6139</v>
      </c>
      <c r="F3848" s="23" t="s">
        <v>1448</v>
      </c>
      <c r="G3848" s="128" t="s">
        <v>3378</v>
      </c>
      <c r="H3848" s="32" t="s">
        <v>158</v>
      </c>
      <c r="I3848" s="44">
        <f t="shared" si="2626"/>
        <v>6500</v>
      </c>
      <c r="J3848" s="44">
        <v>6500</v>
      </c>
      <c r="K3848" s="44">
        <f t="shared" si="2627"/>
        <v>0</v>
      </c>
      <c r="L3848" s="44">
        <v>0</v>
      </c>
      <c r="M3848" s="44">
        <v>0</v>
      </c>
      <c r="N3848" s="44">
        <v>0</v>
      </c>
      <c r="O3848" s="44">
        <v>0</v>
      </c>
      <c r="P3848" s="44">
        <v>0</v>
      </c>
      <c r="Q3848" s="44">
        <v>6500</v>
      </c>
      <c r="R3848" s="44">
        <v>6500</v>
      </c>
      <c r="S3848" s="44">
        <v>4875</v>
      </c>
      <c r="T3848" s="44">
        <f t="shared" si="2619"/>
        <v>1625</v>
      </c>
      <c r="U3848" s="44">
        <v>550</v>
      </c>
      <c r="V3848" s="44">
        <v>540</v>
      </c>
      <c r="W3848" s="44">
        <v>535</v>
      </c>
      <c r="X3848" s="44">
        <f t="shared" si="2620"/>
        <v>6500</v>
      </c>
      <c r="Y3848" s="209">
        <f t="shared" si="2616"/>
        <v>100</v>
      </c>
    </row>
    <row r="3849" spans="1:25" ht="20.399999999999999">
      <c r="A3849" s="20" t="s">
        <v>0</v>
      </c>
      <c r="B3849" s="20" t="s">
        <v>0</v>
      </c>
      <c r="C3849" s="20" t="s">
        <v>0</v>
      </c>
      <c r="D3849" s="21" t="s">
        <v>0</v>
      </c>
      <c r="E3849" s="21" t="s">
        <v>0</v>
      </c>
      <c r="F3849" s="21" t="s">
        <v>0</v>
      </c>
      <c r="G3849" s="150" t="s">
        <v>0</v>
      </c>
      <c r="H3849" s="30" t="s">
        <v>42</v>
      </c>
      <c r="I3849" s="31">
        <f t="shared" si="2626"/>
        <v>100</v>
      </c>
      <c r="J3849" s="31">
        <f t="shared" ref="J3849:X3850" si="2630">SUM(J3850)</f>
        <v>100</v>
      </c>
      <c r="K3849" s="31">
        <f t="shared" si="2627"/>
        <v>0</v>
      </c>
      <c r="L3849" s="31">
        <f t="shared" si="2630"/>
        <v>0</v>
      </c>
      <c r="M3849" s="31">
        <f t="shared" si="2630"/>
        <v>0</v>
      </c>
      <c r="N3849" s="31">
        <f t="shared" si="2630"/>
        <v>0</v>
      </c>
      <c r="O3849" s="31">
        <f t="shared" si="2630"/>
        <v>0</v>
      </c>
      <c r="P3849" s="31">
        <f t="shared" si="2630"/>
        <v>0</v>
      </c>
      <c r="Q3849" s="31">
        <f t="shared" si="2630"/>
        <v>100</v>
      </c>
      <c r="R3849" s="31">
        <f t="shared" si="2630"/>
        <v>100</v>
      </c>
      <c r="S3849" s="31">
        <f t="shared" si="2630"/>
        <v>0</v>
      </c>
      <c r="T3849" s="31">
        <f t="shared" si="2630"/>
        <v>100</v>
      </c>
      <c r="U3849" s="31">
        <f t="shared" si="2630"/>
        <v>0</v>
      </c>
      <c r="V3849" s="31">
        <f t="shared" si="2630"/>
        <v>0</v>
      </c>
      <c r="W3849" s="31">
        <f t="shared" si="2630"/>
        <v>100</v>
      </c>
      <c r="X3849" s="31">
        <f t="shared" si="2630"/>
        <v>100</v>
      </c>
      <c r="Y3849" s="220">
        <f t="shared" si="2616"/>
        <v>100</v>
      </c>
    </row>
    <row r="3850" spans="1:25">
      <c r="A3850" s="23" t="s">
        <v>786</v>
      </c>
      <c r="B3850" s="23" t="s">
        <v>172</v>
      </c>
      <c r="C3850" s="23" t="s">
        <v>1439</v>
      </c>
      <c r="D3850" s="23" t="s">
        <v>1440</v>
      </c>
      <c r="E3850" s="21" t="s">
        <v>159</v>
      </c>
      <c r="F3850" s="21" t="s">
        <v>0</v>
      </c>
      <c r="G3850" s="150" t="s">
        <v>0</v>
      </c>
      <c r="H3850" s="21" t="s">
        <v>34</v>
      </c>
      <c r="I3850" s="66">
        <f t="shared" si="2626"/>
        <v>100</v>
      </c>
      <c r="J3850" s="66">
        <f t="shared" si="2630"/>
        <v>100</v>
      </c>
      <c r="K3850" s="66">
        <f t="shared" si="2627"/>
        <v>0</v>
      </c>
      <c r="L3850" s="66">
        <f t="shared" si="2630"/>
        <v>0</v>
      </c>
      <c r="M3850" s="66">
        <f t="shared" si="2630"/>
        <v>0</v>
      </c>
      <c r="N3850" s="66">
        <f t="shared" si="2630"/>
        <v>0</v>
      </c>
      <c r="O3850" s="66">
        <f t="shared" si="2630"/>
        <v>0</v>
      </c>
      <c r="P3850" s="66">
        <f t="shared" si="2630"/>
        <v>0</v>
      </c>
      <c r="Q3850" s="66">
        <f t="shared" si="2630"/>
        <v>100</v>
      </c>
      <c r="R3850" s="66">
        <f t="shared" si="2630"/>
        <v>100</v>
      </c>
      <c r="S3850" s="66">
        <f t="shared" si="2630"/>
        <v>0</v>
      </c>
      <c r="T3850" s="66">
        <f t="shared" si="2630"/>
        <v>100</v>
      </c>
      <c r="U3850" s="66">
        <f t="shared" si="2630"/>
        <v>0</v>
      </c>
      <c r="V3850" s="66">
        <f t="shared" si="2630"/>
        <v>0</v>
      </c>
      <c r="W3850" s="66">
        <f t="shared" si="2630"/>
        <v>100</v>
      </c>
      <c r="X3850" s="66">
        <f t="shared" si="2630"/>
        <v>100</v>
      </c>
      <c r="Y3850" s="208">
        <f t="shared" si="2616"/>
        <v>100</v>
      </c>
    </row>
    <row r="3851" spans="1:25">
      <c r="A3851" s="23" t="s">
        <v>786</v>
      </c>
      <c r="B3851" s="23" t="s">
        <v>172</v>
      </c>
      <c r="C3851" s="23" t="s">
        <v>1439</v>
      </c>
      <c r="D3851" s="23" t="s">
        <v>1440</v>
      </c>
      <c r="E3851" s="22">
        <v>6148</v>
      </c>
      <c r="F3851" s="23"/>
      <c r="G3851" s="128" t="s">
        <v>3378</v>
      </c>
      <c r="H3851" s="32" t="s">
        <v>41</v>
      </c>
      <c r="I3851" s="44">
        <f t="shared" si="2626"/>
        <v>100</v>
      </c>
      <c r="J3851" s="44">
        <v>100</v>
      </c>
      <c r="K3851" s="44">
        <f t="shared" si="2627"/>
        <v>0</v>
      </c>
      <c r="L3851" s="44">
        <v>0</v>
      </c>
      <c r="M3851" s="44">
        <v>0</v>
      </c>
      <c r="N3851" s="44">
        <v>0</v>
      </c>
      <c r="O3851" s="44">
        <v>0</v>
      </c>
      <c r="P3851" s="44">
        <v>0</v>
      </c>
      <c r="Q3851" s="44">
        <v>100</v>
      </c>
      <c r="R3851" s="44">
        <v>100</v>
      </c>
      <c r="S3851" s="44">
        <v>0</v>
      </c>
      <c r="T3851" s="44">
        <f t="shared" si="2619"/>
        <v>100</v>
      </c>
      <c r="U3851" s="44"/>
      <c r="V3851" s="44"/>
      <c r="W3851" s="44">
        <v>100</v>
      </c>
      <c r="X3851" s="44">
        <f t="shared" si="2620"/>
        <v>100</v>
      </c>
      <c r="Y3851" s="209">
        <f t="shared" si="2616"/>
        <v>100</v>
      </c>
    </row>
    <row r="3852" spans="1:25" ht="20.399999999999999">
      <c r="A3852" s="20" t="s">
        <v>0</v>
      </c>
      <c r="B3852" s="20" t="s">
        <v>0</v>
      </c>
      <c r="C3852" s="20" t="s">
        <v>0</v>
      </c>
      <c r="D3852" s="21" t="s">
        <v>0</v>
      </c>
      <c r="E3852" s="21" t="s">
        <v>0</v>
      </c>
      <c r="F3852" s="21" t="s">
        <v>0</v>
      </c>
      <c r="G3852" s="150" t="s">
        <v>0</v>
      </c>
      <c r="H3852" s="30" t="s">
        <v>60</v>
      </c>
      <c r="I3852" s="31">
        <f t="shared" si="2626"/>
        <v>7000</v>
      </c>
      <c r="J3852" s="31">
        <f t="shared" ref="J3852:X3853" si="2631">SUM(J3853)</f>
        <v>0</v>
      </c>
      <c r="K3852" s="31">
        <f t="shared" si="2627"/>
        <v>7000</v>
      </c>
      <c r="L3852" s="31">
        <f t="shared" si="2631"/>
        <v>7000</v>
      </c>
      <c r="M3852" s="31">
        <f t="shared" si="2631"/>
        <v>0</v>
      </c>
      <c r="N3852" s="31">
        <f t="shared" si="2631"/>
        <v>0</v>
      </c>
      <c r="O3852" s="31">
        <f t="shared" si="2631"/>
        <v>0</v>
      </c>
      <c r="P3852" s="31">
        <f t="shared" si="2631"/>
        <v>0</v>
      </c>
      <c r="Q3852" s="31">
        <f t="shared" si="2631"/>
        <v>7000</v>
      </c>
      <c r="R3852" s="31">
        <f t="shared" si="2631"/>
        <v>0</v>
      </c>
      <c r="S3852" s="31">
        <f t="shared" si="2631"/>
        <v>0</v>
      </c>
      <c r="T3852" s="31">
        <f t="shared" si="2631"/>
        <v>0</v>
      </c>
      <c r="U3852" s="31">
        <f t="shared" si="2631"/>
        <v>0</v>
      </c>
      <c r="V3852" s="31">
        <f t="shared" si="2631"/>
        <v>0</v>
      </c>
      <c r="W3852" s="31">
        <f t="shared" si="2631"/>
        <v>0</v>
      </c>
      <c r="X3852" s="31">
        <f t="shared" si="2631"/>
        <v>0</v>
      </c>
      <c r="Y3852" s="220">
        <f t="shared" si="2616"/>
        <v>0</v>
      </c>
    </row>
    <row r="3853" spans="1:25">
      <c r="A3853" s="23" t="s">
        <v>786</v>
      </c>
      <c r="B3853" s="23" t="s">
        <v>172</v>
      </c>
      <c r="C3853" s="23" t="s">
        <v>1439</v>
      </c>
      <c r="D3853" s="23" t="s">
        <v>1440</v>
      </c>
      <c r="E3853" s="21" t="s">
        <v>166</v>
      </c>
      <c r="F3853" s="21" t="s">
        <v>0</v>
      </c>
      <c r="G3853" s="150" t="s">
        <v>0</v>
      </c>
      <c r="H3853" s="21" t="s">
        <v>53</v>
      </c>
      <c r="I3853" s="66">
        <f t="shared" si="2626"/>
        <v>7000</v>
      </c>
      <c r="J3853" s="66">
        <f t="shared" si="2631"/>
        <v>0</v>
      </c>
      <c r="K3853" s="66">
        <f t="shared" si="2627"/>
        <v>7000</v>
      </c>
      <c r="L3853" s="66">
        <f t="shared" si="2631"/>
        <v>7000</v>
      </c>
      <c r="M3853" s="66">
        <f t="shared" si="2631"/>
        <v>0</v>
      </c>
      <c r="N3853" s="66">
        <f t="shared" si="2631"/>
        <v>0</v>
      </c>
      <c r="O3853" s="66">
        <f t="shared" si="2631"/>
        <v>0</v>
      </c>
      <c r="P3853" s="66">
        <f t="shared" si="2631"/>
        <v>0</v>
      </c>
      <c r="Q3853" s="66">
        <f t="shared" si="2631"/>
        <v>7000</v>
      </c>
      <c r="R3853" s="66">
        <f t="shared" si="2631"/>
        <v>0</v>
      </c>
      <c r="S3853" s="66">
        <f t="shared" si="2631"/>
        <v>0</v>
      </c>
      <c r="T3853" s="66">
        <f t="shared" si="2631"/>
        <v>0</v>
      </c>
      <c r="U3853" s="66">
        <f t="shared" si="2631"/>
        <v>0</v>
      </c>
      <c r="V3853" s="66">
        <f t="shared" si="2631"/>
        <v>0</v>
      </c>
      <c r="W3853" s="66">
        <f t="shared" si="2631"/>
        <v>0</v>
      </c>
      <c r="X3853" s="66">
        <f t="shared" si="2631"/>
        <v>0</v>
      </c>
      <c r="Y3853" s="208">
        <f t="shared" si="2616"/>
        <v>0</v>
      </c>
    </row>
    <row r="3854" spans="1:25">
      <c r="A3854" s="23" t="s">
        <v>786</v>
      </c>
      <c r="B3854" s="23" t="s">
        <v>172</v>
      </c>
      <c r="C3854" s="23" t="s">
        <v>1439</v>
      </c>
      <c r="D3854" s="23" t="s">
        <v>1440</v>
      </c>
      <c r="E3854" s="22">
        <v>8213</v>
      </c>
      <c r="F3854" s="23"/>
      <c r="G3854" s="128" t="s">
        <v>3378</v>
      </c>
      <c r="H3854" s="32" t="s">
        <v>56</v>
      </c>
      <c r="I3854" s="44">
        <f t="shared" si="2626"/>
        <v>7000</v>
      </c>
      <c r="J3854" s="44">
        <v>0</v>
      </c>
      <c r="K3854" s="44">
        <f t="shared" si="2627"/>
        <v>7000</v>
      </c>
      <c r="L3854" s="44">
        <v>7000</v>
      </c>
      <c r="M3854" s="44">
        <v>0</v>
      </c>
      <c r="N3854" s="44">
        <v>0</v>
      </c>
      <c r="O3854" s="44">
        <v>0</v>
      </c>
      <c r="P3854" s="44">
        <v>0</v>
      </c>
      <c r="Q3854" s="44">
        <v>7000</v>
      </c>
      <c r="R3854" s="44">
        <v>0</v>
      </c>
      <c r="S3854" s="44">
        <v>0</v>
      </c>
      <c r="T3854" s="44">
        <f t="shared" si="2619"/>
        <v>0</v>
      </c>
      <c r="U3854" s="44"/>
      <c r="V3854" s="44"/>
      <c r="W3854" s="44"/>
      <c r="X3854" s="44">
        <f t="shared" si="2620"/>
        <v>0</v>
      </c>
      <c r="Y3854" s="209">
        <f t="shared" si="2616"/>
        <v>0</v>
      </c>
    </row>
    <row r="3855" spans="1:25">
      <c r="A3855" s="32" t="s">
        <v>0</v>
      </c>
      <c r="B3855" s="32" t="s">
        <v>0</v>
      </c>
      <c r="C3855" s="32" t="s">
        <v>0</v>
      </c>
      <c r="D3855" s="32" t="s">
        <v>0</v>
      </c>
      <c r="E3855" s="32" t="s">
        <v>0</v>
      </c>
      <c r="F3855" s="32" t="s">
        <v>0</v>
      </c>
      <c r="G3855" s="154" t="s">
        <v>0</v>
      </c>
      <c r="H3855" s="30" t="s">
        <v>1449</v>
      </c>
      <c r="I3855" s="31">
        <f t="shared" si="2626"/>
        <v>2127718</v>
      </c>
      <c r="J3855" s="31">
        <f t="shared" ref="J3855:P3855" si="2632">SUM(J3827,J3849,J3852)</f>
        <v>2075968</v>
      </c>
      <c r="K3855" s="31">
        <f t="shared" si="2627"/>
        <v>51750</v>
      </c>
      <c r="L3855" s="31">
        <f t="shared" si="2632"/>
        <v>49250</v>
      </c>
      <c r="M3855" s="31">
        <f t="shared" si="2632"/>
        <v>0</v>
      </c>
      <c r="N3855" s="31">
        <f t="shared" si="2632"/>
        <v>2500</v>
      </c>
      <c r="O3855" s="31">
        <f t="shared" si="2632"/>
        <v>0</v>
      </c>
      <c r="P3855" s="31">
        <f t="shared" si="2632"/>
        <v>0</v>
      </c>
      <c r="Q3855" s="31">
        <f>SUM(Q3827,Q3849,Q3852)</f>
        <v>2215542</v>
      </c>
      <c r="R3855" s="31">
        <f>SUM(R3827,R3849,R3852)</f>
        <v>2163792</v>
      </c>
      <c r="S3855" s="31">
        <f>SUM(S3827,S3849,S3852)</f>
        <v>1701925</v>
      </c>
      <c r="T3855" s="31">
        <f t="shared" ref="T3855:X3855" si="2633">SUM(T3827,T3849,T3852)</f>
        <v>461867</v>
      </c>
      <c r="U3855" s="31">
        <f t="shared" si="2633"/>
        <v>159456</v>
      </c>
      <c r="V3855" s="31">
        <f t="shared" si="2633"/>
        <v>162556</v>
      </c>
      <c r="W3855" s="31">
        <f t="shared" si="2633"/>
        <v>139855</v>
      </c>
      <c r="X3855" s="31">
        <f t="shared" si="2633"/>
        <v>2163792</v>
      </c>
      <c r="Y3855" s="220">
        <f t="shared" si="2616"/>
        <v>100</v>
      </c>
    </row>
    <row r="3856" spans="1:25" ht="15" thickBot="1">
      <c r="A3856" s="32" t="s">
        <v>0</v>
      </c>
      <c r="B3856" s="32" t="s">
        <v>0</v>
      </c>
      <c r="C3856" s="32" t="s">
        <v>0</v>
      </c>
      <c r="D3856" s="32" t="s">
        <v>0</v>
      </c>
      <c r="E3856" s="32" t="s">
        <v>0</v>
      </c>
      <c r="F3856" s="32" t="s">
        <v>0</v>
      </c>
      <c r="G3856" s="154" t="s">
        <v>0</v>
      </c>
      <c r="H3856" s="21" t="s">
        <v>170</v>
      </c>
      <c r="I3856" s="66">
        <f t="shared" si="2626"/>
        <v>61</v>
      </c>
      <c r="J3856" s="66">
        <v>61</v>
      </c>
      <c r="K3856" s="66">
        <f t="shared" si="2627"/>
        <v>0</v>
      </c>
      <c r="L3856" s="66" t="s">
        <v>0</v>
      </c>
      <c r="M3856" s="66" t="s">
        <v>0</v>
      </c>
      <c r="N3856" s="66" t="s">
        <v>0</v>
      </c>
      <c r="O3856" s="66" t="s">
        <v>0</v>
      </c>
      <c r="P3856" s="66" t="s">
        <v>0</v>
      </c>
      <c r="Q3856" s="66">
        <v>0</v>
      </c>
      <c r="R3856" s="66"/>
      <c r="S3856" s="66"/>
      <c r="T3856" s="66"/>
      <c r="U3856" s="66"/>
      <c r="V3856" s="66"/>
      <c r="W3856" s="66"/>
      <c r="X3856" s="66"/>
      <c r="Y3856" s="208">
        <v>0</v>
      </c>
    </row>
    <row r="3857" spans="1:25" ht="41.4" thickBot="1">
      <c r="A3857" s="252" t="s">
        <v>0</v>
      </c>
      <c r="B3857" s="252" t="s">
        <v>0</v>
      </c>
      <c r="C3857" s="252" t="s">
        <v>0</v>
      </c>
      <c r="D3857" s="252" t="s">
        <v>0</v>
      </c>
      <c r="E3857" s="252" t="s">
        <v>0</v>
      </c>
      <c r="F3857" s="252" t="s">
        <v>0</v>
      </c>
      <c r="G3857" s="258" t="s">
        <v>0</v>
      </c>
      <c r="H3857" s="24" t="s">
        <v>72</v>
      </c>
      <c r="I3857" s="1" t="s">
        <v>3093</v>
      </c>
      <c r="J3857" s="1" t="s">
        <v>3130</v>
      </c>
      <c r="K3857" s="1" t="s">
        <v>3</v>
      </c>
      <c r="L3857" s="1" t="s">
        <v>4</v>
      </c>
      <c r="M3857" s="1" t="s">
        <v>5</v>
      </c>
      <c r="N3857" s="1" t="s">
        <v>6</v>
      </c>
      <c r="O3857" s="1" t="s">
        <v>7</v>
      </c>
      <c r="P3857" s="1" t="s">
        <v>8</v>
      </c>
      <c r="Q3857" s="1" t="s">
        <v>3344</v>
      </c>
      <c r="R3857" s="1" t="s">
        <v>3427</v>
      </c>
      <c r="S3857" s="1" t="s">
        <v>3447</v>
      </c>
      <c r="T3857" s="1" t="s">
        <v>3448</v>
      </c>
      <c r="U3857" s="1" t="s">
        <v>3452</v>
      </c>
      <c r="V3857" s="1" t="s">
        <v>3449</v>
      </c>
      <c r="W3857" s="1" t="s">
        <v>3450</v>
      </c>
      <c r="X3857" s="1" t="s">
        <v>3451</v>
      </c>
      <c r="Y3857" s="216" t="s">
        <v>3385</v>
      </c>
    </row>
    <row r="3858" spans="1:25">
      <c r="A3858" s="253"/>
      <c r="B3858" s="253"/>
      <c r="C3858" s="253"/>
      <c r="D3858" s="253"/>
      <c r="E3858" s="253"/>
      <c r="F3858" s="253"/>
      <c r="G3858" s="259"/>
      <c r="H3858" s="33" t="s">
        <v>0</v>
      </c>
      <c r="I3858" s="45">
        <v>1</v>
      </c>
      <c r="J3858" s="45">
        <v>3</v>
      </c>
      <c r="K3858" s="45" t="s">
        <v>9</v>
      </c>
      <c r="L3858" s="45">
        <v>5</v>
      </c>
      <c r="M3858" s="45">
        <v>6</v>
      </c>
      <c r="N3858" s="45">
        <v>7</v>
      </c>
      <c r="O3858" s="45">
        <v>8</v>
      </c>
      <c r="P3858" s="45">
        <v>9</v>
      </c>
      <c r="Q3858" s="45">
        <v>1</v>
      </c>
      <c r="R3858" s="45">
        <v>2</v>
      </c>
      <c r="S3858" s="45">
        <v>3</v>
      </c>
      <c r="T3858" s="45" t="s">
        <v>3453</v>
      </c>
      <c r="U3858" s="45">
        <v>5</v>
      </c>
      <c r="V3858" s="45">
        <v>6</v>
      </c>
      <c r="W3858" s="45">
        <v>7</v>
      </c>
      <c r="X3858" s="45" t="s">
        <v>3454</v>
      </c>
      <c r="Y3858" s="276">
        <v>9</v>
      </c>
    </row>
    <row r="3859" spans="1:25">
      <c r="A3859" s="253"/>
      <c r="B3859" s="253"/>
      <c r="C3859" s="253"/>
      <c r="D3859" s="253"/>
      <c r="E3859" s="253"/>
      <c r="F3859" s="253"/>
      <c r="G3859" s="259"/>
      <c r="H3859" s="34" t="s">
        <v>108</v>
      </c>
      <c r="I3859" s="35">
        <f t="shared" si="2626"/>
        <v>2127718</v>
      </c>
      <c r="J3859" s="35">
        <f t="shared" ref="J3859:P3859" si="2634">SUM(J3855)</f>
        <v>2075968</v>
      </c>
      <c r="K3859" s="35">
        <f t="shared" si="2627"/>
        <v>51750</v>
      </c>
      <c r="L3859" s="35">
        <f t="shared" si="2634"/>
        <v>49250</v>
      </c>
      <c r="M3859" s="35">
        <f t="shared" si="2634"/>
        <v>0</v>
      </c>
      <c r="N3859" s="35">
        <f t="shared" si="2634"/>
        <v>2500</v>
      </c>
      <c r="O3859" s="35">
        <f t="shared" si="2634"/>
        <v>0</v>
      </c>
      <c r="P3859" s="35">
        <f t="shared" si="2634"/>
        <v>0</v>
      </c>
      <c r="Q3859" s="35">
        <f>SUM(Q3855)</f>
        <v>2215542</v>
      </c>
      <c r="R3859" s="35">
        <f>SUM(R3855)</f>
        <v>2163792</v>
      </c>
      <c r="S3859" s="35">
        <f>SUM(S3855)</f>
        <v>1701925</v>
      </c>
      <c r="T3859" s="35">
        <f t="shared" ref="T3859:X3859" si="2635">SUM(T3855)</f>
        <v>461867</v>
      </c>
      <c r="U3859" s="35">
        <f t="shared" si="2635"/>
        <v>159456</v>
      </c>
      <c r="V3859" s="35">
        <f t="shared" si="2635"/>
        <v>162556</v>
      </c>
      <c r="W3859" s="35">
        <f t="shared" si="2635"/>
        <v>139855</v>
      </c>
      <c r="X3859" s="35">
        <f t="shared" si="2635"/>
        <v>2163792</v>
      </c>
      <c r="Y3859" s="218">
        <f t="shared" ref="Y3859:Y3860" si="2636">IF(R3859=0,0,(X3859/R3859)*100)</f>
        <v>100</v>
      </c>
    </row>
    <row r="3860" spans="1:25">
      <c r="A3860" s="253"/>
      <c r="B3860" s="253"/>
      <c r="C3860" s="253"/>
      <c r="D3860" s="253"/>
      <c r="E3860" s="253"/>
      <c r="F3860" s="253"/>
      <c r="G3860" s="259"/>
      <c r="H3860" s="36" t="s">
        <v>69</v>
      </c>
      <c r="I3860" s="35">
        <f t="shared" si="2626"/>
        <v>2127718</v>
      </c>
      <c r="J3860" s="35">
        <f t="shared" ref="J3860:P3860" si="2637">SUM(J3859)</f>
        <v>2075968</v>
      </c>
      <c r="K3860" s="35">
        <f t="shared" si="2627"/>
        <v>51750</v>
      </c>
      <c r="L3860" s="35">
        <f t="shared" si="2637"/>
        <v>49250</v>
      </c>
      <c r="M3860" s="35">
        <f t="shared" si="2637"/>
        <v>0</v>
      </c>
      <c r="N3860" s="35">
        <f t="shared" si="2637"/>
        <v>2500</v>
      </c>
      <c r="O3860" s="35">
        <f t="shared" si="2637"/>
        <v>0</v>
      </c>
      <c r="P3860" s="35">
        <f t="shared" si="2637"/>
        <v>0</v>
      </c>
      <c r="Q3860" s="35">
        <f>SUM(Q3859)</f>
        <v>2215542</v>
      </c>
      <c r="R3860" s="35">
        <f>SUM(R3859)</f>
        <v>2163792</v>
      </c>
      <c r="S3860" s="35">
        <f>SUM(S3859)</f>
        <v>1701925</v>
      </c>
      <c r="T3860" s="35">
        <f t="shared" ref="T3860:X3860" si="2638">SUM(T3859)</f>
        <v>461867</v>
      </c>
      <c r="U3860" s="35">
        <f t="shared" si="2638"/>
        <v>159456</v>
      </c>
      <c r="V3860" s="35">
        <f t="shared" si="2638"/>
        <v>162556</v>
      </c>
      <c r="W3860" s="35">
        <f t="shared" si="2638"/>
        <v>139855</v>
      </c>
      <c r="X3860" s="35">
        <f t="shared" si="2638"/>
        <v>2163792</v>
      </c>
      <c r="Y3860" s="218">
        <f t="shared" si="2636"/>
        <v>100</v>
      </c>
    </row>
    <row r="3861" spans="1:25">
      <c r="A3861" s="254"/>
      <c r="B3861" s="254"/>
      <c r="C3861" s="254"/>
      <c r="D3861" s="254"/>
      <c r="E3861" s="254"/>
      <c r="F3861" s="254"/>
      <c r="G3861" s="260"/>
    </row>
    <row r="3862" spans="1:25" ht="15" thickBot="1">
      <c r="A3862" s="32" t="s">
        <v>0</v>
      </c>
      <c r="B3862" s="32" t="s">
        <v>0</v>
      </c>
      <c r="C3862" s="32" t="s">
        <v>0</v>
      </c>
      <c r="D3862" s="32" t="s">
        <v>0</v>
      </c>
      <c r="E3862" s="32" t="s">
        <v>0</v>
      </c>
      <c r="F3862" s="32" t="s">
        <v>0</v>
      </c>
      <c r="G3862" s="154" t="s">
        <v>0</v>
      </c>
      <c r="H3862" s="37" t="s">
        <v>0</v>
      </c>
      <c r="I3862" s="37"/>
      <c r="J3862" s="37"/>
      <c r="K3862" s="37"/>
      <c r="L3862" s="37" t="s">
        <v>0</v>
      </c>
      <c r="M3862" s="37" t="s">
        <v>0</v>
      </c>
      <c r="N3862" s="37" t="s">
        <v>0</v>
      </c>
      <c r="O3862" s="37" t="s">
        <v>0</v>
      </c>
      <c r="P3862" s="37" t="s">
        <v>0</v>
      </c>
      <c r="Q3862" s="37"/>
      <c r="R3862" s="37"/>
      <c r="S3862" s="37"/>
      <c r="T3862" s="37" t="s">
        <v>0</v>
      </c>
      <c r="U3862" s="37" t="s">
        <v>0</v>
      </c>
      <c r="V3862" s="37" t="s">
        <v>0</v>
      </c>
      <c r="W3862" s="37" t="s">
        <v>0</v>
      </c>
      <c r="X3862" s="37" t="s">
        <v>0</v>
      </c>
      <c r="Y3862" s="219"/>
    </row>
    <row r="3863" spans="1:25" ht="41.4" thickBot="1">
      <c r="A3863" s="24" t="s">
        <v>123</v>
      </c>
      <c r="B3863" s="24" t="s">
        <v>124</v>
      </c>
      <c r="C3863" s="24" t="s">
        <v>125</v>
      </c>
      <c r="D3863" s="25" t="s">
        <v>0</v>
      </c>
      <c r="E3863" s="24" t="s">
        <v>126</v>
      </c>
      <c r="F3863" s="24" t="s">
        <v>127</v>
      </c>
      <c r="G3863" s="151" t="s">
        <v>128</v>
      </c>
      <c r="H3863" s="24" t="s">
        <v>1</v>
      </c>
      <c r="I3863" s="1" t="s">
        <v>3093</v>
      </c>
      <c r="J3863" s="1" t="s">
        <v>3130</v>
      </c>
      <c r="K3863" s="1" t="s">
        <v>3</v>
      </c>
      <c r="L3863" s="1" t="s">
        <v>4</v>
      </c>
      <c r="M3863" s="1" t="s">
        <v>5</v>
      </c>
      <c r="N3863" s="1" t="s">
        <v>6</v>
      </c>
      <c r="O3863" s="1" t="s">
        <v>7</v>
      </c>
      <c r="P3863" s="1" t="s">
        <v>8</v>
      </c>
      <c r="Q3863" s="1" t="s">
        <v>3344</v>
      </c>
      <c r="R3863" s="1" t="s">
        <v>3427</v>
      </c>
      <c r="S3863" s="1" t="s">
        <v>3447</v>
      </c>
      <c r="T3863" s="1" t="s">
        <v>3448</v>
      </c>
      <c r="U3863" s="1" t="s">
        <v>3452</v>
      </c>
      <c r="V3863" s="1" t="s">
        <v>3449</v>
      </c>
      <c r="W3863" s="1" t="s">
        <v>3450</v>
      </c>
      <c r="X3863" s="1" t="s">
        <v>3451</v>
      </c>
      <c r="Y3863" s="216" t="s">
        <v>3385</v>
      </c>
    </row>
    <row r="3864" spans="1:25">
      <c r="A3864" s="26" t="s">
        <v>0</v>
      </c>
      <c r="B3864" s="26" t="s">
        <v>0</v>
      </c>
      <c r="C3864" s="26" t="s">
        <v>0</v>
      </c>
      <c r="D3864" s="27" t="s">
        <v>0</v>
      </c>
      <c r="E3864" s="27" t="s">
        <v>0</v>
      </c>
      <c r="F3864" s="28" t="s">
        <v>0</v>
      </c>
      <c r="G3864" s="152" t="s">
        <v>0</v>
      </c>
      <c r="H3864" s="29" t="s">
        <v>0</v>
      </c>
      <c r="I3864" s="45">
        <v>1</v>
      </c>
      <c r="J3864" s="45">
        <v>3</v>
      </c>
      <c r="K3864" s="45" t="s">
        <v>9</v>
      </c>
      <c r="L3864" s="45">
        <v>5</v>
      </c>
      <c r="M3864" s="45">
        <v>6</v>
      </c>
      <c r="N3864" s="45">
        <v>7</v>
      </c>
      <c r="O3864" s="45">
        <v>8</v>
      </c>
      <c r="P3864" s="45">
        <v>9</v>
      </c>
      <c r="Q3864" s="45">
        <v>1</v>
      </c>
      <c r="R3864" s="45">
        <v>2</v>
      </c>
      <c r="S3864" s="45">
        <v>3</v>
      </c>
      <c r="T3864" s="45" t="s">
        <v>3453</v>
      </c>
      <c r="U3864" s="45">
        <v>5</v>
      </c>
      <c r="V3864" s="45">
        <v>6</v>
      </c>
      <c r="W3864" s="45">
        <v>7</v>
      </c>
      <c r="X3864" s="45" t="s">
        <v>3454</v>
      </c>
      <c r="Y3864" s="276">
        <v>9</v>
      </c>
    </row>
    <row r="3865" spans="1:25">
      <c r="A3865" s="133" t="s">
        <v>786</v>
      </c>
      <c r="B3865" s="133" t="s">
        <v>172</v>
      </c>
      <c r="C3865" s="109" t="s">
        <v>1450</v>
      </c>
      <c r="D3865" s="109" t="s">
        <v>1451</v>
      </c>
      <c r="E3865" s="98" t="s">
        <v>0</v>
      </c>
      <c r="F3865" s="98" t="s">
        <v>0</v>
      </c>
      <c r="G3865" s="153" t="s">
        <v>0</v>
      </c>
      <c r="H3865" s="98" t="s">
        <v>1452</v>
      </c>
      <c r="I3865" s="110"/>
      <c r="J3865" s="110"/>
      <c r="K3865" s="110"/>
      <c r="L3865" s="110" t="s">
        <v>0</v>
      </c>
      <c r="M3865" s="110" t="s">
        <v>0</v>
      </c>
      <c r="N3865" s="110" t="s">
        <v>0</v>
      </c>
      <c r="O3865" s="110" t="s">
        <v>0</v>
      </c>
      <c r="P3865" s="110" t="s">
        <v>0</v>
      </c>
      <c r="Q3865" s="110"/>
      <c r="R3865" s="110"/>
      <c r="S3865" s="110"/>
      <c r="T3865" s="110" t="s">
        <v>0</v>
      </c>
      <c r="U3865" s="110" t="s">
        <v>0</v>
      </c>
      <c r="V3865" s="110" t="s">
        <v>0</v>
      </c>
      <c r="W3865" s="110" t="s">
        <v>0</v>
      </c>
      <c r="X3865" s="110" t="s">
        <v>0</v>
      </c>
      <c r="Y3865" s="217"/>
    </row>
    <row r="3866" spans="1:25" ht="20.399999999999999">
      <c r="A3866" s="20" t="s">
        <v>0</v>
      </c>
      <c r="B3866" s="20" t="s">
        <v>0</v>
      </c>
      <c r="C3866" s="20" t="s">
        <v>0</v>
      </c>
      <c r="D3866" s="21" t="s">
        <v>0</v>
      </c>
      <c r="E3866" s="21" t="s">
        <v>0</v>
      </c>
      <c r="F3866" s="21" t="s">
        <v>0</v>
      </c>
      <c r="G3866" s="150" t="s">
        <v>0</v>
      </c>
      <c r="H3866" s="30" t="s">
        <v>33</v>
      </c>
      <c r="I3866" s="31">
        <f t="shared" si="2626"/>
        <v>1549650</v>
      </c>
      <c r="J3866" s="31">
        <f t="shared" ref="J3866:P3866" si="2639">SUM(J3867,J3875,J3877)</f>
        <v>1499900</v>
      </c>
      <c r="K3866" s="31">
        <f t="shared" si="2627"/>
        <v>49750</v>
      </c>
      <c r="L3866" s="31">
        <f t="shared" si="2639"/>
        <v>42550</v>
      </c>
      <c r="M3866" s="31">
        <f t="shared" si="2639"/>
        <v>0</v>
      </c>
      <c r="N3866" s="31">
        <f t="shared" si="2639"/>
        <v>7200</v>
      </c>
      <c r="O3866" s="31">
        <f t="shared" si="2639"/>
        <v>0</v>
      </c>
      <c r="P3866" s="31">
        <f t="shared" si="2639"/>
        <v>0</v>
      </c>
      <c r="Q3866" s="31">
        <f>SUM(Q3867,Q3875,Q3877)</f>
        <v>1610231</v>
      </c>
      <c r="R3866" s="31">
        <f>SUM(R3867,R3875,R3877)</f>
        <v>1575481</v>
      </c>
      <c r="S3866" s="31">
        <f>SUM(S3867,S3875,S3877)</f>
        <v>1412118</v>
      </c>
      <c r="T3866" s="31">
        <f t="shared" ref="T3866:X3866" si="2640">SUM(T3867,T3875,T3877)</f>
        <v>163363</v>
      </c>
      <c r="U3866" s="31">
        <f t="shared" si="2640"/>
        <v>95283</v>
      </c>
      <c r="V3866" s="31">
        <f t="shared" si="2640"/>
        <v>33026</v>
      </c>
      <c r="W3866" s="31">
        <f t="shared" si="2640"/>
        <v>35054</v>
      </c>
      <c r="X3866" s="31">
        <f t="shared" si="2640"/>
        <v>1575481</v>
      </c>
      <c r="Y3866" s="220">
        <f t="shared" ref="Y3866:Y3896" si="2641">IF(R3866=0,0,(X3866/R3866)*100)</f>
        <v>100</v>
      </c>
    </row>
    <row r="3867" spans="1:25">
      <c r="A3867" s="23" t="s">
        <v>786</v>
      </c>
      <c r="B3867" s="23" t="s">
        <v>172</v>
      </c>
      <c r="C3867" s="23" t="s">
        <v>1450</v>
      </c>
      <c r="D3867" s="23" t="s">
        <v>1451</v>
      </c>
      <c r="E3867" s="21" t="s">
        <v>132</v>
      </c>
      <c r="F3867" s="21" t="s">
        <v>0</v>
      </c>
      <c r="G3867" s="150" t="s">
        <v>0</v>
      </c>
      <c r="H3867" s="21" t="s">
        <v>11</v>
      </c>
      <c r="I3867" s="66">
        <f t="shared" si="2626"/>
        <v>1247150</v>
      </c>
      <c r="J3867" s="66">
        <f t="shared" ref="J3867:P3867" si="2642">SUM(J3868,J3869)</f>
        <v>1244600</v>
      </c>
      <c r="K3867" s="66">
        <f t="shared" si="2627"/>
        <v>2550</v>
      </c>
      <c r="L3867" s="66">
        <f t="shared" si="2642"/>
        <v>2550</v>
      </c>
      <c r="M3867" s="66">
        <f t="shared" si="2642"/>
        <v>0</v>
      </c>
      <c r="N3867" s="66">
        <f t="shared" si="2642"/>
        <v>0</v>
      </c>
      <c r="O3867" s="66">
        <f t="shared" si="2642"/>
        <v>0</v>
      </c>
      <c r="P3867" s="66">
        <f t="shared" si="2642"/>
        <v>0</v>
      </c>
      <c r="Q3867" s="66">
        <f>SUM(Q3868,Q3869)</f>
        <v>1309290</v>
      </c>
      <c r="R3867" s="66">
        <f>SUM(R3868,R3869)</f>
        <v>1306740</v>
      </c>
      <c r="S3867" s="66">
        <f>SUM(S3868,S3869)</f>
        <v>1198843</v>
      </c>
      <c r="T3867" s="66">
        <f t="shared" ref="T3867:X3867" si="2643">SUM(T3868,T3869)</f>
        <v>107897</v>
      </c>
      <c r="U3867" s="66">
        <f t="shared" si="2643"/>
        <v>73361</v>
      </c>
      <c r="V3867" s="66">
        <f t="shared" si="2643"/>
        <v>12432</v>
      </c>
      <c r="W3867" s="66">
        <f t="shared" si="2643"/>
        <v>22104</v>
      </c>
      <c r="X3867" s="66">
        <f t="shared" si="2643"/>
        <v>1306740</v>
      </c>
      <c r="Y3867" s="208">
        <f t="shared" si="2641"/>
        <v>100</v>
      </c>
    </row>
    <row r="3868" spans="1:25">
      <c r="A3868" s="23" t="s">
        <v>786</v>
      </c>
      <c r="B3868" s="23" t="s">
        <v>172</v>
      </c>
      <c r="C3868" s="23" t="s">
        <v>1450</v>
      </c>
      <c r="D3868" s="23" t="s">
        <v>1451</v>
      </c>
      <c r="E3868" s="22">
        <v>6111</v>
      </c>
      <c r="F3868" s="23"/>
      <c r="G3868" s="128" t="s">
        <v>3378</v>
      </c>
      <c r="H3868" s="32" t="s">
        <v>12</v>
      </c>
      <c r="I3868" s="44">
        <f t="shared" si="2626"/>
        <v>1039195</v>
      </c>
      <c r="J3868" s="44">
        <v>1039195</v>
      </c>
      <c r="K3868" s="44">
        <f t="shared" si="2627"/>
        <v>0</v>
      </c>
      <c r="L3868" s="44">
        <v>0</v>
      </c>
      <c r="M3868" s="44">
        <v>0</v>
      </c>
      <c r="N3868" s="44">
        <v>0</v>
      </c>
      <c r="O3868" s="44">
        <v>0</v>
      </c>
      <c r="P3868" s="44">
        <v>0</v>
      </c>
      <c r="Q3868" s="44">
        <v>1098723</v>
      </c>
      <c r="R3868" s="44">
        <v>1098723</v>
      </c>
      <c r="S3868" s="44">
        <v>1038595</v>
      </c>
      <c r="T3868" s="44">
        <f t="shared" ref="T3868:T3895" si="2644">U3868+V3868+W3868</f>
        <v>60128</v>
      </c>
      <c r="U3868" s="44">
        <v>60128</v>
      </c>
      <c r="V3868" s="44">
        <v>0</v>
      </c>
      <c r="W3868" s="44">
        <v>0</v>
      </c>
      <c r="X3868" s="44">
        <f t="shared" ref="X3868:X3895" si="2645">S3868+T3868</f>
        <v>1098723</v>
      </c>
      <c r="Y3868" s="209">
        <f t="shared" si="2641"/>
        <v>100</v>
      </c>
    </row>
    <row r="3869" spans="1:25">
      <c r="A3869" s="20" t="s">
        <v>786</v>
      </c>
      <c r="B3869" s="20" t="s">
        <v>172</v>
      </c>
      <c r="C3869" s="20" t="s">
        <v>1450</v>
      </c>
      <c r="D3869" s="20" t="s">
        <v>1451</v>
      </c>
      <c r="E3869" s="20" t="s">
        <v>134</v>
      </c>
      <c r="F3869" s="23" t="s">
        <v>0</v>
      </c>
      <c r="G3869" s="154" t="s">
        <v>0</v>
      </c>
      <c r="H3869" s="21" t="s">
        <v>13</v>
      </c>
      <c r="I3869" s="66">
        <f t="shared" si="2626"/>
        <v>207955</v>
      </c>
      <c r="J3869" s="66">
        <f t="shared" ref="J3869:P3869" si="2646">SUM(J3870:J3874)</f>
        <v>205405</v>
      </c>
      <c r="K3869" s="66">
        <f t="shared" si="2627"/>
        <v>2550</v>
      </c>
      <c r="L3869" s="66">
        <f t="shared" si="2646"/>
        <v>2550</v>
      </c>
      <c r="M3869" s="66">
        <f t="shared" si="2646"/>
        <v>0</v>
      </c>
      <c r="N3869" s="66">
        <f t="shared" si="2646"/>
        <v>0</v>
      </c>
      <c r="O3869" s="66">
        <f t="shared" si="2646"/>
        <v>0</v>
      </c>
      <c r="P3869" s="66">
        <f t="shared" si="2646"/>
        <v>0</v>
      </c>
      <c r="Q3869" s="66">
        <f>SUM(Q3870:Q3874)</f>
        <v>210567</v>
      </c>
      <c r="R3869" s="66">
        <f>SUM(R3870:R3874)</f>
        <v>208017</v>
      </c>
      <c r="S3869" s="66">
        <f>SUM(S3870:S3874)</f>
        <v>160248</v>
      </c>
      <c r="T3869" s="66">
        <f t="shared" ref="T3869:X3869" si="2647">SUM(T3870:T3874)</f>
        <v>47769</v>
      </c>
      <c r="U3869" s="66">
        <f t="shared" si="2647"/>
        <v>13233</v>
      </c>
      <c r="V3869" s="66">
        <f t="shared" si="2647"/>
        <v>12432</v>
      </c>
      <c r="W3869" s="66">
        <f t="shared" si="2647"/>
        <v>22104</v>
      </c>
      <c r="X3869" s="66">
        <f t="shared" si="2647"/>
        <v>208017</v>
      </c>
      <c r="Y3869" s="208">
        <f t="shared" si="2641"/>
        <v>100</v>
      </c>
    </row>
    <row r="3870" spans="1:25">
      <c r="A3870" s="23" t="s">
        <v>786</v>
      </c>
      <c r="B3870" s="23" t="s">
        <v>172</v>
      </c>
      <c r="C3870" s="23" t="s">
        <v>1450</v>
      </c>
      <c r="D3870" s="23" t="s">
        <v>1451</v>
      </c>
      <c r="E3870" s="22">
        <v>6112</v>
      </c>
      <c r="F3870" s="23" t="s">
        <v>1453</v>
      </c>
      <c r="G3870" s="128" t="s">
        <v>3378</v>
      </c>
      <c r="H3870" s="32" t="s">
        <v>16</v>
      </c>
      <c r="I3870" s="44">
        <f t="shared" si="2626"/>
        <v>27950</v>
      </c>
      <c r="J3870" s="44">
        <v>27400</v>
      </c>
      <c r="K3870" s="44">
        <f t="shared" si="2627"/>
        <v>550</v>
      </c>
      <c r="L3870" s="44">
        <v>550</v>
      </c>
      <c r="M3870" s="44">
        <v>0</v>
      </c>
      <c r="N3870" s="44">
        <v>0</v>
      </c>
      <c r="O3870" s="44">
        <v>0</v>
      </c>
      <c r="P3870" s="44">
        <v>0</v>
      </c>
      <c r="Q3870" s="44">
        <v>27950</v>
      </c>
      <c r="R3870" s="44">
        <v>27400</v>
      </c>
      <c r="S3870" s="44">
        <v>20436</v>
      </c>
      <c r="T3870" s="44">
        <f t="shared" si="2644"/>
        <v>6964</v>
      </c>
      <c r="U3870" s="44">
        <v>2433</v>
      </c>
      <c r="V3870" s="44">
        <v>2432</v>
      </c>
      <c r="W3870" s="44">
        <v>2099</v>
      </c>
      <c r="X3870" s="44">
        <f t="shared" si="2645"/>
        <v>27400</v>
      </c>
      <c r="Y3870" s="209">
        <f t="shared" si="2641"/>
        <v>100</v>
      </c>
    </row>
    <row r="3871" spans="1:25">
      <c r="A3871" s="23" t="s">
        <v>786</v>
      </c>
      <c r="B3871" s="23" t="s">
        <v>172</v>
      </c>
      <c r="C3871" s="23" t="s">
        <v>1450</v>
      </c>
      <c r="D3871" s="23" t="s">
        <v>1451</v>
      </c>
      <c r="E3871" s="22">
        <v>6112</v>
      </c>
      <c r="F3871" s="23" t="s">
        <v>1454</v>
      </c>
      <c r="G3871" s="128" t="s">
        <v>3378</v>
      </c>
      <c r="H3871" s="32" t="s">
        <v>19</v>
      </c>
      <c r="I3871" s="44">
        <f t="shared" si="2626"/>
        <v>122000</v>
      </c>
      <c r="J3871" s="44">
        <v>120000</v>
      </c>
      <c r="K3871" s="44">
        <f t="shared" si="2627"/>
        <v>2000</v>
      </c>
      <c r="L3871" s="44">
        <v>2000</v>
      </c>
      <c r="M3871" s="44">
        <v>0</v>
      </c>
      <c r="N3871" s="44">
        <v>0</v>
      </c>
      <c r="O3871" s="44">
        <v>0</v>
      </c>
      <c r="P3871" s="44">
        <v>0</v>
      </c>
      <c r="Q3871" s="44">
        <v>122000</v>
      </c>
      <c r="R3871" s="44">
        <v>120000</v>
      </c>
      <c r="S3871" s="44">
        <v>89200</v>
      </c>
      <c r="T3871" s="44">
        <f t="shared" si="2644"/>
        <v>30800</v>
      </c>
      <c r="U3871" s="44">
        <v>10800</v>
      </c>
      <c r="V3871" s="44">
        <v>10000</v>
      </c>
      <c r="W3871" s="44">
        <v>10000</v>
      </c>
      <c r="X3871" s="44">
        <f t="shared" si="2645"/>
        <v>120000</v>
      </c>
      <c r="Y3871" s="209">
        <f t="shared" si="2641"/>
        <v>100</v>
      </c>
    </row>
    <row r="3872" spans="1:25">
      <c r="A3872" s="23" t="s">
        <v>786</v>
      </c>
      <c r="B3872" s="23" t="s">
        <v>172</v>
      </c>
      <c r="C3872" s="23" t="s">
        <v>1450</v>
      </c>
      <c r="D3872" s="23" t="s">
        <v>1451</v>
      </c>
      <c r="E3872" s="22">
        <v>6112</v>
      </c>
      <c r="F3872" s="23" t="s">
        <v>1455</v>
      </c>
      <c r="G3872" s="128" t="s">
        <v>3378</v>
      </c>
      <c r="H3872" s="32" t="s">
        <v>17</v>
      </c>
      <c r="I3872" s="44">
        <f t="shared" si="2626"/>
        <v>25000</v>
      </c>
      <c r="J3872" s="44">
        <v>25000</v>
      </c>
      <c r="K3872" s="44">
        <f t="shared" si="2627"/>
        <v>0</v>
      </c>
      <c r="L3872" s="44">
        <v>0</v>
      </c>
      <c r="M3872" s="44">
        <v>0</v>
      </c>
      <c r="N3872" s="44">
        <v>0</v>
      </c>
      <c r="O3872" s="44">
        <v>0</v>
      </c>
      <c r="P3872" s="44">
        <v>0</v>
      </c>
      <c r="Q3872" s="44">
        <v>27612</v>
      </c>
      <c r="R3872" s="44">
        <v>27612</v>
      </c>
      <c r="S3872" s="44">
        <v>27612</v>
      </c>
      <c r="T3872" s="44">
        <f t="shared" si="2644"/>
        <v>0</v>
      </c>
      <c r="U3872" s="44">
        <v>0</v>
      </c>
      <c r="V3872" s="44">
        <v>0</v>
      </c>
      <c r="W3872" s="44">
        <v>0</v>
      </c>
      <c r="X3872" s="44">
        <f t="shared" si="2645"/>
        <v>27612</v>
      </c>
      <c r="Y3872" s="209">
        <f t="shared" si="2641"/>
        <v>100</v>
      </c>
    </row>
    <row r="3873" spans="1:25">
      <c r="A3873" s="23" t="s">
        <v>786</v>
      </c>
      <c r="B3873" s="23" t="s">
        <v>172</v>
      </c>
      <c r="C3873" s="23" t="s">
        <v>1450</v>
      </c>
      <c r="D3873" s="23" t="s">
        <v>1451</v>
      </c>
      <c r="E3873" s="22">
        <v>6112</v>
      </c>
      <c r="F3873" s="23" t="s">
        <v>1456</v>
      </c>
      <c r="G3873" s="128" t="s">
        <v>3378</v>
      </c>
      <c r="H3873" s="32" t="s">
        <v>15</v>
      </c>
      <c r="I3873" s="44">
        <f t="shared" si="2626"/>
        <v>21500</v>
      </c>
      <c r="J3873" s="44">
        <v>21500</v>
      </c>
      <c r="K3873" s="44">
        <f t="shared" si="2627"/>
        <v>0</v>
      </c>
      <c r="L3873" s="44">
        <v>0</v>
      </c>
      <c r="M3873" s="44">
        <v>0</v>
      </c>
      <c r="N3873" s="44">
        <v>0</v>
      </c>
      <c r="O3873" s="44">
        <v>0</v>
      </c>
      <c r="P3873" s="44">
        <v>0</v>
      </c>
      <c r="Q3873" s="44">
        <v>21500</v>
      </c>
      <c r="R3873" s="44">
        <v>21500</v>
      </c>
      <c r="S3873" s="44">
        <v>18500</v>
      </c>
      <c r="T3873" s="44">
        <f t="shared" si="2644"/>
        <v>3000</v>
      </c>
      <c r="U3873" s="44">
        <v>0</v>
      </c>
      <c r="V3873" s="44">
        <v>0</v>
      </c>
      <c r="W3873" s="44">
        <v>3000</v>
      </c>
      <c r="X3873" s="44">
        <f t="shared" si="2645"/>
        <v>21500</v>
      </c>
      <c r="Y3873" s="209">
        <f t="shared" si="2641"/>
        <v>100</v>
      </c>
    </row>
    <row r="3874" spans="1:25">
      <c r="A3874" s="23" t="s">
        <v>786</v>
      </c>
      <c r="B3874" s="23" t="s">
        <v>172</v>
      </c>
      <c r="C3874" s="23" t="s">
        <v>1450</v>
      </c>
      <c r="D3874" s="23" t="s">
        <v>1451</v>
      </c>
      <c r="E3874" s="22">
        <v>6112</v>
      </c>
      <c r="F3874" s="23" t="s">
        <v>1457</v>
      </c>
      <c r="G3874" s="128" t="s">
        <v>3378</v>
      </c>
      <c r="H3874" s="32" t="s">
        <v>18</v>
      </c>
      <c r="I3874" s="44">
        <f t="shared" si="2626"/>
        <v>11505</v>
      </c>
      <c r="J3874" s="44">
        <v>11505</v>
      </c>
      <c r="K3874" s="44">
        <f t="shared" si="2627"/>
        <v>0</v>
      </c>
      <c r="L3874" s="44">
        <v>0</v>
      </c>
      <c r="M3874" s="44">
        <v>0</v>
      </c>
      <c r="N3874" s="44">
        <v>0</v>
      </c>
      <c r="O3874" s="44">
        <v>0</v>
      </c>
      <c r="P3874" s="44">
        <v>0</v>
      </c>
      <c r="Q3874" s="44">
        <v>11505</v>
      </c>
      <c r="R3874" s="44">
        <v>11505</v>
      </c>
      <c r="S3874" s="44">
        <v>4500</v>
      </c>
      <c r="T3874" s="44">
        <f t="shared" si="2644"/>
        <v>7005</v>
      </c>
      <c r="U3874" s="44">
        <v>0</v>
      </c>
      <c r="V3874" s="44">
        <v>0</v>
      </c>
      <c r="W3874" s="44">
        <v>7005</v>
      </c>
      <c r="X3874" s="44">
        <f t="shared" si="2645"/>
        <v>11505</v>
      </c>
      <c r="Y3874" s="209">
        <f t="shared" si="2641"/>
        <v>100</v>
      </c>
    </row>
    <row r="3875" spans="1:25">
      <c r="A3875" s="23" t="s">
        <v>786</v>
      </c>
      <c r="B3875" s="23" t="s">
        <v>172</v>
      </c>
      <c r="C3875" s="23" t="s">
        <v>1450</v>
      </c>
      <c r="D3875" s="23" t="s">
        <v>1451</v>
      </c>
      <c r="E3875" s="21" t="s">
        <v>139</v>
      </c>
      <c r="F3875" s="21" t="s">
        <v>0</v>
      </c>
      <c r="G3875" s="150" t="s">
        <v>0</v>
      </c>
      <c r="H3875" s="21" t="s">
        <v>21</v>
      </c>
      <c r="I3875" s="66">
        <f t="shared" si="2626"/>
        <v>125000</v>
      </c>
      <c r="J3875" s="66">
        <f t="shared" ref="J3875:X3875" si="2648">SUM(J3876)</f>
        <v>125000</v>
      </c>
      <c r="K3875" s="66">
        <f t="shared" si="2627"/>
        <v>0</v>
      </c>
      <c r="L3875" s="66">
        <f t="shared" si="2648"/>
        <v>0</v>
      </c>
      <c r="M3875" s="66">
        <f t="shared" si="2648"/>
        <v>0</v>
      </c>
      <c r="N3875" s="66">
        <f t="shared" si="2648"/>
        <v>0</v>
      </c>
      <c r="O3875" s="66">
        <f t="shared" si="2648"/>
        <v>0</v>
      </c>
      <c r="P3875" s="66">
        <f t="shared" si="2648"/>
        <v>0</v>
      </c>
      <c r="Q3875" s="66">
        <f t="shared" si="2648"/>
        <v>131250</v>
      </c>
      <c r="R3875" s="66">
        <f t="shared" si="2648"/>
        <v>131250</v>
      </c>
      <c r="S3875" s="66">
        <f t="shared" si="2648"/>
        <v>111878</v>
      </c>
      <c r="T3875" s="66">
        <f t="shared" si="2648"/>
        <v>19372</v>
      </c>
      <c r="U3875" s="66">
        <f t="shared" si="2648"/>
        <v>11872</v>
      </c>
      <c r="V3875" s="66">
        <f t="shared" si="2648"/>
        <v>7500</v>
      </c>
      <c r="W3875" s="66">
        <f t="shared" si="2648"/>
        <v>0</v>
      </c>
      <c r="X3875" s="66">
        <f t="shared" si="2648"/>
        <v>131250</v>
      </c>
      <c r="Y3875" s="208">
        <f t="shared" si="2641"/>
        <v>100</v>
      </c>
    </row>
    <row r="3876" spans="1:25">
      <c r="A3876" s="23" t="s">
        <v>786</v>
      </c>
      <c r="B3876" s="23" t="s">
        <v>172</v>
      </c>
      <c r="C3876" s="23" t="s">
        <v>1450</v>
      </c>
      <c r="D3876" s="23" t="s">
        <v>1451</v>
      </c>
      <c r="E3876" s="22">
        <v>6121</v>
      </c>
      <c r="F3876" s="23"/>
      <c r="G3876" s="128" t="s">
        <v>3378</v>
      </c>
      <c r="H3876" s="32" t="s">
        <v>22</v>
      </c>
      <c r="I3876" s="44">
        <f t="shared" si="2626"/>
        <v>125000</v>
      </c>
      <c r="J3876" s="44">
        <v>125000</v>
      </c>
      <c r="K3876" s="44">
        <f t="shared" si="2627"/>
        <v>0</v>
      </c>
      <c r="L3876" s="44">
        <v>0</v>
      </c>
      <c r="M3876" s="44">
        <v>0</v>
      </c>
      <c r="N3876" s="44">
        <v>0</v>
      </c>
      <c r="O3876" s="44">
        <v>0</v>
      </c>
      <c r="P3876" s="44">
        <v>0</v>
      </c>
      <c r="Q3876" s="44">
        <v>131250</v>
      </c>
      <c r="R3876" s="44">
        <v>131250</v>
      </c>
      <c r="S3876" s="44">
        <v>111878</v>
      </c>
      <c r="T3876" s="44">
        <f t="shared" si="2644"/>
        <v>19372</v>
      </c>
      <c r="U3876" s="44">
        <v>11872</v>
      </c>
      <c r="V3876" s="44">
        <v>7500</v>
      </c>
      <c r="W3876" s="44"/>
      <c r="X3876" s="44">
        <f t="shared" si="2645"/>
        <v>131250</v>
      </c>
      <c r="Y3876" s="209">
        <f t="shared" si="2641"/>
        <v>100</v>
      </c>
    </row>
    <row r="3877" spans="1:25">
      <c r="A3877" s="23" t="s">
        <v>786</v>
      </c>
      <c r="B3877" s="23" t="s">
        <v>172</v>
      </c>
      <c r="C3877" s="23" t="s">
        <v>1450</v>
      </c>
      <c r="D3877" s="23" t="s">
        <v>1451</v>
      </c>
      <c r="E3877" s="21" t="s">
        <v>141</v>
      </c>
      <c r="F3877" s="21" t="s">
        <v>0</v>
      </c>
      <c r="G3877" s="150" t="s">
        <v>0</v>
      </c>
      <c r="H3877" s="21" t="s">
        <v>23</v>
      </c>
      <c r="I3877" s="66">
        <f t="shared" si="2626"/>
        <v>177500</v>
      </c>
      <c r="J3877" s="66">
        <f t="shared" ref="J3877:P3877" si="2649">SUM(J3878:J3885)</f>
        <v>130300</v>
      </c>
      <c r="K3877" s="66">
        <f t="shared" si="2627"/>
        <v>47200</v>
      </c>
      <c r="L3877" s="66">
        <f t="shared" si="2649"/>
        <v>40000</v>
      </c>
      <c r="M3877" s="66">
        <f t="shared" si="2649"/>
        <v>0</v>
      </c>
      <c r="N3877" s="66">
        <f t="shared" si="2649"/>
        <v>7200</v>
      </c>
      <c r="O3877" s="66">
        <f t="shared" si="2649"/>
        <v>0</v>
      </c>
      <c r="P3877" s="66">
        <f t="shared" si="2649"/>
        <v>0</v>
      </c>
      <c r="Q3877" s="66">
        <f>SUM(Q3878:Q3885)</f>
        <v>169691</v>
      </c>
      <c r="R3877" s="66">
        <f>SUM(R3878:R3885)</f>
        <v>137491</v>
      </c>
      <c r="S3877" s="66">
        <f>SUM(S3878:S3885)</f>
        <v>101397</v>
      </c>
      <c r="T3877" s="66">
        <f t="shared" ref="T3877:X3877" si="2650">SUM(T3878:T3885)</f>
        <v>36094</v>
      </c>
      <c r="U3877" s="66">
        <f t="shared" si="2650"/>
        <v>10050</v>
      </c>
      <c r="V3877" s="66">
        <f t="shared" si="2650"/>
        <v>13094</v>
      </c>
      <c r="W3877" s="66">
        <f t="shared" si="2650"/>
        <v>12950</v>
      </c>
      <c r="X3877" s="66">
        <f t="shared" si="2650"/>
        <v>137491</v>
      </c>
      <c r="Y3877" s="208">
        <f t="shared" si="2641"/>
        <v>100</v>
      </c>
    </row>
    <row r="3878" spans="1:25">
      <c r="A3878" s="23" t="s">
        <v>786</v>
      </c>
      <c r="B3878" s="23" t="s">
        <v>172</v>
      </c>
      <c r="C3878" s="23" t="s">
        <v>1450</v>
      </c>
      <c r="D3878" s="23" t="s">
        <v>1451</v>
      </c>
      <c r="E3878" s="22">
        <v>6131</v>
      </c>
      <c r="F3878" s="23"/>
      <c r="G3878" s="128" t="s">
        <v>3378</v>
      </c>
      <c r="H3878" s="32" t="s">
        <v>24</v>
      </c>
      <c r="I3878" s="44">
        <f t="shared" si="2626"/>
        <v>900</v>
      </c>
      <c r="J3878" s="44">
        <v>900</v>
      </c>
      <c r="K3878" s="44">
        <f t="shared" si="2627"/>
        <v>0</v>
      </c>
      <c r="L3878" s="44">
        <v>0</v>
      </c>
      <c r="M3878" s="44">
        <v>0</v>
      </c>
      <c r="N3878" s="44">
        <v>0</v>
      </c>
      <c r="O3878" s="44">
        <v>0</v>
      </c>
      <c r="P3878" s="44">
        <v>0</v>
      </c>
      <c r="Q3878" s="44">
        <v>900</v>
      </c>
      <c r="R3878" s="44">
        <v>900</v>
      </c>
      <c r="S3878" s="44">
        <v>650</v>
      </c>
      <c r="T3878" s="44">
        <f t="shared" si="2644"/>
        <v>250</v>
      </c>
      <c r="U3878" s="44">
        <v>150</v>
      </c>
      <c r="V3878" s="44">
        <v>50</v>
      </c>
      <c r="W3878" s="44">
        <v>50</v>
      </c>
      <c r="X3878" s="44">
        <f t="shared" si="2645"/>
        <v>900</v>
      </c>
      <c r="Y3878" s="209">
        <f t="shared" si="2641"/>
        <v>100</v>
      </c>
    </row>
    <row r="3879" spans="1:25">
      <c r="A3879" s="23" t="s">
        <v>786</v>
      </c>
      <c r="B3879" s="23" t="s">
        <v>172</v>
      </c>
      <c r="C3879" s="23" t="s">
        <v>1450</v>
      </c>
      <c r="D3879" s="23" t="s">
        <v>1451</v>
      </c>
      <c r="E3879" s="22">
        <v>6132</v>
      </c>
      <c r="F3879" s="23"/>
      <c r="G3879" s="128" t="s">
        <v>3378</v>
      </c>
      <c r="H3879" s="32" t="s">
        <v>25</v>
      </c>
      <c r="I3879" s="44">
        <f t="shared" si="2626"/>
        <v>80000</v>
      </c>
      <c r="J3879" s="44">
        <v>80000</v>
      </c>
      <c r="K3879" s="44">
        <f t="shared" si="2627"/>
        <v>0</v>
      </c>
      <c r="L3879" s="44">
        <v>0</v>
      </c>
      <c r="M3879" s="44">
        <v>0</v>
      </c>
      <c r="N3879" s="44">
        <v>0</v>
      </c>
      <c r="O3879" s="44">
        <v>0</v>
      </c>
      <c r="P3879" s="44">
        <v>0</v>
      </c>
      <c r="Q3879" s="44">
        <v>80000</v>
      </c>
      <c r="R3879" s="44">
        <v>80000</v>
      </c>
      <c r="S3879" s="44">
        <v>56000</v>
      </c>
      <c r="T3879" s="44">
        <f t="shared" si="2644"/>
        <v>24000</v>
      </c>
      <c r="U3879" s="44">
        <v>5000</v>
      </c>
      <c r="V3879" s="44">
        <v>9000</v>
      </c>
      <c r="W3879" s="44">
        <v>10000</v>
      </c>
      <c r="X3879" s="44">
        <f t="shared" si="2645"/>
        <v>80000</v>
      </c>
      <c r="Y3879" s="209">
        <f t="shared" si="2641"/>
        <v>100</v>
      </c>
    </row>
    <row r="3880" spans="1:25">
      <c r="A3880" s="23" t="s">
        <v>786</v>
      </c>
      <c r="B3880" s="23" t="s">
        <v>172</v>
      </c>
      <c r="C3880" s="23" t="s">
        <v>1450</v>
      </c>
      <c r="D3880" s="23" t="s">
        <v>1451</v>
      </c>
      <c r="E3880" s="22">
        <v>6133</v>
      </c>
      <c r="F3880" s="23"/>
      <c r="G3880" s="128" t="s">
        <v>3378</v>
      </c>
      <c r="H3880" s="32" t="s">
        <v>26</v>
      </c>
      <c r="I3880" s="44">
        <f t="shared" si="2626"/>
        <v>15000</v>
      </c>
      <c r="J3880" s="44">
        <v>15000</v>
      </c>
      <c r="K3880" s="44">
        <f t="shared" si="2627"/>
        <v>0</v>
      </c>
      <c r="L3880" s="44">
        <v>0</v>
      </c>
      <c r="M3880" s="44">
        <v>0</v>
      </c>
      <c r="N3880" s="44">
        <v>0</v>
      </c>
      <c r="O3880" s="44">
        <v>0</v>
      </c>
      <c r="P3880" s="44">
        <v>0</v>
      </c>
      <c r="Q3880" s="44">
        <v>15000</v>
      </c>
      <c r="R3880" s="44">
        <v>15000</v>
      </c>
      <c r="S3880" s="44">
        <v>12500</v>
      </c>
      <c r="T3880" s="44">
        <f t="shared" si="2644"/>
        <v>2500</v>
      </c>
      <c r="U3880" s="44">
        <v>1000</v>
      </c>
      <c r="V3880" s="44">
        <v>1000</v>
      </c>
      <c r="W3880" s="44">
        <v>500</v>
      </c>
      <c r="X3880" s="44">
        <f t="shared" si="2645"/>
        <v>15000</v>
      </c>
      <c r="Y3880" s="209">
        <f t="shared" si="2641"/>
        <v>100</v>
      </c>
    </row>
    <row r="3881" spans="1:25">
      <c r="A3881" s="23" t="s">
        <v>786</v>
      </c>
      <c r="B3881" s="23" t="s">
        <v>172</v>
      </c>
      <c r="C3881" s="23" t="s">
        <v>1450</v>
      </c>
      <c r="D3881" s="23" t="s">
        <v>1451</v>
      </c>
      <c r="E3881" s="22">
        <v>6134</v>
      </c>
      <c r="F3881" s="23"/>
      <c r="G3881" s="128" t="s">
        <v>3378</v>
      </c>
      <c r="H3881" s="32" t="s">
        <v>27</v>
      </c>
      <c r="I3881" s="44">
        <f t="shared" si="2626"/>
        <v>34000</v>
      </c>
      <c r="J3881" s="44">
        <v>8000</v>
      </c>
      <c r="K3881" s="44">
        <f t="shared" si="2627"/>
        <v>26000</v>
      </c>
      <c r="L3881" s="44">
        <v>20000</v>
      </c>
      <c r="M3881" s="44">
        <v>0</v>
      </c>
      <c r="N3881" s="44">
        <v>6000</v>
      </c>
      <c r="O3881" s="44">
        <v>0</v>
      </c>
      <c r="P3881" s="44">
        <v>0</v>
      </c>
      <c r="Q3881" s="44">
        <v>24000</v>
      </c>
      <c r="R3881" s="44">
        <v>8000</v>
      </c>
      <c r="S3881" s="44">
        <v>6200</v>
      </c>
      <c r="T3881" s="44">
        <f t="shared" si="2644"/>
        <v>1800</v>
      </c>
      <c r="U3881" s="44">
        <v>700</v>
      </c>
      <c r="V3881" s="44">
        <v>600</v>
      </c>
      <c r="W3881" s="44">
        <v>500</v>
      </c>
      <c r="X3881" s="44">
        <f t="shared" si="2645"/>
        <v>8000</v>
      </c>
      <c r="Y3881" s="209">
        <f t="shared" si="2641"/>
        <v>100</v>
      </c>
    </row>
    <row r="3882" spans="1:25">
      <c r="A3882" s="23" t="s">
        <v>786</v>
      </c>
      <c r="B3882" s="23" t="s">
        <v>172</v>
      </c>
      <c r="C3882" s="23" t="s">
        <v>1450</v>
      </c>
      <c r="D3882" s="23" t="s">
        <v>1451</v>
      </c>
      <c r="E3882" s="22">
        <v>6135</v>
      </c>
      <c r="F3882" s="23"/>
      <c r="G3882" s="128" t="s">
        <v>3378</v>
      </c>
      <c r="H3882" s="32" t="s">
        <v>28</v>
      </c>
      <c r="I3882" s="44">
        <f t="shared" si="2626"/>
        <v>400</v>
      </c>
      <c r="J3882" s="44">
        <v>400</v>
      </c>
      <c r="K3882" s="44">
        <f t="shared" si="2627"/>
        <v>0</v>
      </c>
      <c r="L3882" s="44">
        <v>0</v>
      </c>
      <c r="M3882" s="44">
        <v>0</v>
      </c>
      <c r="N3882" s="44">
        <v>0</v>
      </c>
      <c r="O3882" s="44">
        <v>0</v>
      </c>
      <c r="P3882" s="44">
        <v>0</v>
      </c>
      <c r="Q3882" s="44">
        <v>400</v>
      </c>
      <c r="R3882" s="44">
        <v>400</v>
      </c>
      <c r="S3882" s="44">
        <v>200</v>
      </c>
      <c r="T3882" s="44">
        <f t="shared" si="2644"/>
        <v>200</v>
      </c>
      <c r="U3882" s="44">
        <v>100</v>
      </c>
      <c r="V3882" s="44">
        <v>100</v>
      </c>
      <c r="W3882" s="44">
        <v>0</v>
      </c>
      <c r="X3882" s="44">
        <f t="shared" si="2645"/>
        <v>400</v>
      </c>
      <c r="Y3882" s="209">
        <f t="shared" si="2641"/>
        <v>100</v>
      </c>
    </row>
    <row r="3883" spans="1:25">
      <c r="A3883" s="23" t="s">
        <v>786</v>
      </c>
      <c r="B3883" s="23" t="s">
        <v>172</v>
      </c>
      <c r="C3883" s="23" t="s">
        <v>1450</v>
      </c>
      <c r="D3883" s="23" t="s">
        <v>1451</v>
      </c>
      <c r="E3883" s="22">
        <v>6137</v>
      </c>
      <c r="F3883" s="23"/>
      <c r="G3883" s="128" t="s">
        <v>3378</v>
      </c>
      <c r="H3883" s="32" t="s">
        <v>30</v>
      </c>
      <c r="I3883" s="44">
        <f t="shared" si="2626"/>
        <v>13000</v>
      </c>
      <c r="J3883" s="44">
        <v>8000</v>
      </c>
      <c r="K3883" s="44">
        <f t="shared" si="2627"/>
        <v>5000</v>
      </c>
      <c r="L3883" s="44">
        <v>5000</v>
      </c>
      <c r="M3883" s="44">
        <v>0</v>
      </c>
      <c r="N3883" s="44">
        <v>0</v>
      </c>
      <c r="O3883" s="44">
        <v>0</v>
      </c>
      <c r="P3883" s="44">
        <v>0</v>
      </c>
      <c r="Q3883" s="44">
        <v>13000</v>
      </c>
      <c r="R3883" s="44">
        <v>8000</v>
      </c>
      <c r="S3883" s="44">
        <v>6200</v>
      </c>
      <c r="T3883" s="44">
        <f t="shared" si="2644"/>
        <v>1800</v>
      </c>
      <c r="U3883" s="44">
        <v>700</v>
      </c>
      <c r="V3883" s="44">
        <v>600</v>
      </c>
      <c r="W3883" s="44">
        <v>500</v>
      </c>
      <c r="X3883" s="44">
        <f t="shared" si="2645"/>
        <v>8000</v>
      </c>
      <c r="Y3883" s="209">
        <f t="shared" si="2641"/>
        <v>100</v>
      </c>
    </row>
    <row r="3884" spans="1:25">
      <c r="A3884" s="23" t="s">
        <v>786</v>
      </c>
      <c r="B3884" s="23" t="s">
        <v>172</v>
      </c>
      <c r="C3884" s="23" t="s">
        <v>1450</v>
      </c>
      <c r="D3884" s="23" t="s">
        <v>1451</v>
      </c>
      <c r="E3884" s="22">
        <v>6138</v>
      </c>
      <c r="F3884" s="23"/>
      <c r="G3884" s="128" t="s">
        <v>3378</v>
      </c>
      <c r="H3884" s="32" t="s">
        <v>31</v>
      </c>
      <c r="I3884" s="44">
        <f t="shared" si="2626"/>
        <v>0</v>
      </c>
      <c r="J3884" s="44">
        <v>0</v>
      </c>
      <c r="K3884" s="44">
        <f t="shared" si="2627"/>
        <v>0</v>
      </c>
      <c r="L3884" s="44">
        <v>0</v>
      </c>
      <c r="M3884" s="44">
        <v>0</v>
      </c>
      <c r="N3884" s="44">
        <v>0</v>
      </c>
      <c r="O3884" s="44">
        <v>0</v>
      </c>
      <c r="P3884" s="44">
        <v>0</v>
      </c>
      <c r="Q3884" s="44">
        <v>0</v>
      </c>
      <c r="R3884" s="44">
        <v>0</v>
      </c>
      <c r="S3884" s="44">
        <v>0</v>
      </c>
      <c r="T3884" s="44">
        <f t="shared" si="2644"/>
        <v>0</v>
      </c>
      <c r="U3884" s="44">
        <v>0</v>
      </c>
      <c r="V3884" s="44">
        <v>0</v>
      </c>
      <c r="W3884" s="44">
        <v>0</v>
      </c>
      <c r="X3884" s="44">
        <f t="shared" si="2645"/>
        <v>0</v>
      </c>
      <c r="Y3884" s="209">
        <f t="shared" si="2641"/>
        <v>0</v>
      </c>
    </row>
    <row r="3885" spans="1:25">
      <c r="A3885" s="20" t="s">
        <v>786</v>
      </c>
      <c r="B3885" s="20" t="s">
        <v>172</v>
      </c>
      <c r="C3885" s="20" t="s">
        <v>1450</v>
      </c>
      <c r="D3885" s="20" t="s">
        <v>1451</v>
      </c>
      <c r="E3885" s="20" t="s">
        <v>144</v>
      </c>
      <c r="F3885" s="23" t="s">
        <v>0</v>
      </c>
      <c r="G3885" s="154" t="s">
        <v>0</v>
      </c>
      <c r="H3885" s="21" t="s">
        <v>32</v>
      </c>
      <c r="I3885" s="66">
        <f t="shared" si="2626"/>
        <v>34200</v>
      </c>
      <c r="J3885" s="66">
        <f t="shared" ref="J3885:P3885" si="2651">SUM(J3886:J3888)</f>
        <v>18000</v>
      </c>
      <c r="K3885" s="66">
        <f t="shared" si="2627"/>
        <v>16200</v>
      </c>
      <c r="L3885" s="66">
        <f t="shared" si="2651"/>
        <v>15000</v>
      </c>
      <c r="M3885" s="66">
        <f t="shared" si="2651"/>
        <v>0</v>
      </c>
      <c r="N3885" s="66">
        <f t="shared" si="2651"/>
        <v>1200</v>
      </c>
      <c r="O3885" s="66">
        <f t="shared" si="2651"/>
        <v>0</v>
      </c>
      <c r="P3885" s="66">
        <f t="shared" si="2651"/>
        <v>0</v>
      </c>
      <c r="Q3885" s="66">
        <f>SUM(Q3886:Q3888)</f>
        <v>36391</v>
      </c>
      <c r="R3885" s="66">
        <f>SUM(R3886:R3888)</f>
        <v>25191</v>
      </c>
      <c r="S3885" s="66">
        <f>SUM(S3886:S3888)</f>
        <v>19647</v>
      </c>
      <c r="T3885" s="66">
        <f t="shared" ref="T3885:X3885" si="2652">SUM(T3886:T3888)</f>
        <v>5544</v>
      </c>
      <c r="U3885" s="66">
        <f t="shared" si="2652"/>
        <v>2400</v>
      </c>
      <c r="V3885" s="66">
        <f t="shared" si="2652"/>
        <v>1744</v>
      </c>
      <c r="W3885" s="66">
        <f t="shared" si="2652"/>
        <v>1400</v>
      </c>
      <c r="X3885" s="66">
        <f t="shared" si="2652"/>
        <v>25191</v>
      </c>
      <c r="Y3885" s="208">
        <f t="shared" si="2641"/>
        <v>100</v>
      </c>
    </row>
    <row r="3886" spans="1:25">
      <c r="A3886" s="23" t="s">
        <v>786</v>
      </c>
      <c r="B3886" s="23" t="s">
        <v>172</v>
      </c>
      <c r="C3886" s="23" t="s">
        <v>1450</v>
      </c>
      <c r="D3886" s="23" t="s">
        <v>1451</v>
      </c>
      <c r="E3886" s="22">
        <v>6139</v>
      </c>
      <c r="F3886" s="23"/>
      <c r="G3886" s="128" t="s">
        <v>3378</v>
      </c>
      <c r="H3886" s="32" t="s">
        <v>32</v>
      </c>
      <c r="I3886" s="44">
        <f t="shared" si="2626"/>
        <v>26200</v>
      </c>
      <c r="J3886" s="44">
        <v>10000</v>
      </c>
      <c r="K3886" s="44">
        <f t="shared" si="2627"/>
        <v>16200</v>
      </c>
      <c r="L3886" s="44">
        <v>15000</v>
      </c>
      <c r="M3886" s="44">
        <v>0</v>
      </c>
      <c r="N3886" s="44">
        <v>1200</v>
      </c>
      <c r="O3886" s="44">
        <v>0</v>
      </c>
      <c r="P3886" s="44">
        <v>0</v>
      </c>
      <c r="Q3886" s="44">
        <v>28200</v>
      </c>
      <c r="R3886" s="44">
        <v>17000</v>
      </c>
      <c r="S3886" s="44">
        <v>13500</v>
      </c>
      <c r="T3886" s="44">
        <f t="shared" si="2644"/>
        <v>3500</v>
      </c>
      <c r="U3886" s="44">
        <v>1500</v>
      </c>
      <c r="V3886" s="44">
        <v>1000</v>
      </c>
      <c r="W3886" s="44">
        <v>1000</v>
      </c>
      <c r="X3886" s="44">
        <f t="shared" si="2645"/>
        <v>17000</v>
      </c>
      <c r="Y3886" s="209">
        <f t="shared" si="2641"/>
        <v>100</v>
      </c>
    </row>
    <row r="3887" spans="1:25">
      <c r="A3887" s="23" t="s">
        <v>786</v>
      </c>
      <c r="B3887" s="23" t="s">
        <v>172</v>
      </c>
      <c r="C3887" s="23" t="s">
        <v>1450</v>
      </c>
      <c r="D3887" s="23" t="s">
        <v>1451</v>
      </c>
      <c r="E3887" s="22">
        <v>6139</v>
      </c>
      <c r="F3887" s="23" t="s">
        <v>1458</v>
      </c>
      <c r="G3887" s="128" t="s">
        <v>3378</v>
      </c>
      <c r="H3887" s="32" t="s">
        <v>152</v>
      </c>
      <c r="I3887" s="44">
        <f t="shared" si="2626"/>
        <v>4000</v>
      </c>
      <c r="J3887" s="44">
        <v>4000</v>
      </c>
      <c r="K3887" s="44">
        <f t="shared" si="2627"/>
        <v>0</v>
      </c>
      <c r="L3887" s="44">
        <v>0</v>
      </c>
      <c r="M3887" s="44">
        <v>0</v>
      </c>
      <c r="N3887" s="44">
        <v>0</v>
      </c>
      <c r="O3887" s="44">
        <v>0</v>
      </c>
      <c r="P3887" s="44">
        <v>0</v>
      </c>
      <c r="Q3887" s="44">
        <v>4191</v>
      </c>
      <c r="R3887" s="44">
        <v>4191</v>
      </c>
      <c r="S3887" s="44">
        <v>3447</v>
      </c>
      <c r="T3887" s="44">
        <f t="shared" si="2644"/>
        <v>744</v>
      </c>
      <c r="U3887" s="44">
        <v>400</v>
      </c>
      <c r="V3887" s="44">
        <v>344</v>
      </c>
      <c r="W3887" s="44"/>
      <c r="X3887" s="44">
        <f t="shared" si="2645"/>
        <v>4191</v>
      </c>
      <c r="Y3887" s="209">
        <f t="shared" si="2641"/>
        <v>100</v>
      </c>
    </row>
    <row r="3888" spans="1:25">
      <c r="A3888" s="23" t="s">
        <v>786</v>
      </c>
      <c r="B3888" s="23" t="s">
        <v>172</v>
      </c>
      <c r="C3888" s="23" t="s">
        <v>1450</v>
      </c>
      <c r="D3888" s="23" t="s">
        <v>1451</v>
      </c>
      <c r="E3888" s="22">
        <v>6139</v>
      </c>
      <c r="F3888" s="23" t="s">
        <v>1459</v>
      </c>
      <c r="G3888" s="128" t="s">
        <v>3378</v>
      </c>
      <c r="H3888" s="32" t="s">
        <v>158</v>
      </c>
      <c r="I3888" s="44">
        <f t="shared" si="2626"/>
        <v>4000</v>
      </c>
      <c r="J3888" s="44">
        <v>4000</v>
      </c>
      <c r="K3888" s="44">
        <f t="shared" si="2627"/>
        <v>0</v>
      </c>
      <c r="L3888" s="44">
        <v>0</v>
      </c>
      <c r="M3888" s="44">
        <v>0</v>
      </c>
      <c r="N3888" s="44">
        <v>0</v>
      </c>
      <c r="O3888" s="44">
        <v>0</v>
      </c>
      <c r="P3888" s="44">
        <v>0</v>
      </c>
      <c r="Q3888" s="44">
        <v>4000</v>
      </c>
      <c r="R3888" s="44">
        <v>4000</v>
      </c>
      <c r="S3888" s="44">
        <v>2700</v>
      </c>
      <c r="T3888" s="44">
        <f t="shared" si="2644"/>
        <v>1300</v>
      </c>
      <c r="U3888" s="44">
        <v>500</v>
      </c>
      <c r="V3888" s="44">
        <v>400</v>
      </c>
      <c r="W3888" s="44">
        <v>400</v>
      </c>
      <c r="X3888" s="44">
        <f t="shared" si="2645"/>
        <v>4000</v>
      </c>
      <c r="Y3888" s="209">
        <f t="shared" si="2641"/>
        <v>100</v>
      </c>
    </row>
    <row r="3889" spans="1:25" ht="20.399999999999999">
      <c r="A3889" s="20" t="s">
        <v>0</v>
      </c>
      <c r="B3889" s="20" t="s">
        <v>0</v>
      </c>
      <c r="C3889" s="20" t="s">
        <v>0</v>
      </c>
      <c r="D3889" s="21" t="s">
        <v>0</v>
      </c>
      <c r="E3889" s="21" t="s">
        <v>0</v>
      </c>
      <c r="F3889" s="21" t="s">
        <v>0</v>
      </c>
      <c r="G3889" s="150" t="s">
        <v>0</v>
      </c>
      <c r="H3889" s="30" t="s">
        <v>42</v>
      </c>
      <c r="I3889" s="31">
        <f t="shared" si="2626"/>
        <v>100</v>
      </c>
      <c r="J3889" s="31">
        <f t="shared" ref="J3889:X3890" si="2653">SUM(J3890)</f>
        <v>100</v>
      </c>
      <c r="K3889" s="31">
        <f t="shared" si="2627"/>
        <v>0</v>
      </c>
      <c r="L3889" s="31">
        <f t="shared" si="2653"/>
        <v>0</v>
      </c>
      <c r="M3889" s="31">
        <f t="shared" si="2653"/>
        <v>0</v>
      </c>
      <c r="N3889" s="31">
        <f t="shared" si="2653"/>
        <v>0</v>
      </c>
      <c r="O3889" s="31">
        <f t="shared" si="2653"/>
        <v>0</v>
      </c>
      <c r="P3889" s="31">
        <f t="shared" si="2653"/>
        <v>0</v>
      </c>
      <c r="Q3889" s="31">
        <f t="shared" si="2653"/>
        <v>100</v>
      </c>
      <c r="R3889" s="31">
        <f t="shared" si="2653"/>
        <v>100</v>
      </c>
      <c r="S3889" s="31">
        <f t="shared" si="2653"/>
        <v>0</v>
      </c>
      <c r="T3889" s="31">
        <f t="shared" si="2653"/>
        <v>0</v>
      </c>
      <c r="U3889" s="31">
        <f t="shared" si="2653"/>
        <v>0</v>
      </c>
      <c r="V3889" s="31">
        <f t="shared" si="2653"/>
        <v>0</v>
      </c>
      <c r="W3889" s="31">
        <f t="shared" si="2653"/>
        <v>0</v>
      </c>
      <c r="X3889" s="31">
        <f t="shared" si="2653"/>
        <v>0</v>
      </c>
      <c r="Y3889" s="220">
        <f t="shared" si="2641"/>
        <v>0</v>
      </c>
    </row>
    <row r="3890" spans="1:25">
      <c r="A3890" s="23" t="s">
        <v>786</v>
      </c>
      <c r="B3890" s="23" t="s">
        <v>172</v>
      </c>
      <c r="C3890" s="23" t="s">
        <v>1450</v>
      </c>
      <c r="D3890" s="23" t="s">
        <v>1451</v>
      </c>
      <c r="E3890" s="21" t="s">
        <v>159</v>
      </c>
      <c r="F3890" s="21" t="s">
        <v>0</v>
      </c>
      <c r="G3890" s="150" t="s">
        <v>0</v>
      </c>
      <c r="H3890" s="21" t="s">
        <v>34</v>
      </c>
      <c r="I3890" s="66">
        <f t="shared" si="2626"/>
        <v>100</v>
      </c>
      <c r="J3890" s="66">
        <f t="shared" si="2653"/>
        <v>100</v>
      </c>
      <c r="K3890" s="66">
        <f t="shared" si="2627"/>
        <v>0</v>
      </c>
      <c r="L3890" s="66">
        <f t="shared" si="2653"/>
        <v>0</v>
      </c>
      <c r="M3890" s="66">
        <f t="shared" si="2653"/>
        <v>0</v>
      </c>
      <c r="N3890" s="66">
        <f t="shared" si="2653"/>
        <v>0</v>
      </c>
      <c r="O3890" s="66">
        <f t="shared" si="2653"/>
        <v>0</v>
      </c>
      <c r="P3890" s="66">
        <f t="shared" si="2653"/>
        <v>0</v>
      </c>
      <c r="Q3890" s="66">
        <f t="shared" si="2653"/>
        <v>100</v>
      </c>
      <c r="R3890" s="66">
        <f t="shared" si="2653"/>
        <v>100</v>
      </c>
      <c r="S3890" s="66">
        <f t="shared" si="2653"/>
        <v>0</v>
      </c>
      <c r="T3890" s="66">
        <f t="shared" si="2653"/>
        <v>0</v>
      </c>
      <c r="U3890" s="66">
        <f t="shared" si="2653"/>
        <v>0</v>
      </c>
      <c r="V3890" s="66">
        <f t="shared" si="2653"/>
        <v>0</v>
      </c>
      <c r="W3890" s="66">
        <f t="shared" si="2653"/>
        <v>0</v>
      </c>
      <c r="X3890" s="66">
        <f t="shared" si="2653"/>
        <v>0</v>
      </c>
      <c r="Y3890" s="208">
        <f t="shared" si="2641"/>
        <v>0</v>
      </c>
    </row>
    <row r="3891" spans="1:25">
      <c r="A3891" s="23" t="s">
        <v>786</v>
      </c>
      <c r="B3891" s="23" t="s">
        <v>172</v>
      </c>
      <c r="C3891" s="23" t="s">
        <v>1450</v>
      </c>
      <c r="D3891" s="23" t="s">
        <v>1451</v>
      </c>
      <c r="E3891" s="22">
        <v>6148</v>
      </c>
      <c r="F3891" s="23"/>
      <c r="G3891" s="128" t="s">
        <v>3378</v>
      </c>
      <c r="H3891" s="32" t="s">
        <v>41</v>
      </c>
      <c r="I3891" s="44">
        <f t="shared" si="2626"/>
        <v>100</v>
      </c>
      <c r="J3891" s="44">
        <v>100</v>
      </c>
      <c r="K3891" s="44">
        <f t="shared" si="2627"/>
        <v>0</v>
      </c>
      <c r="L3891" s="44">
        <v>0</v>
      </c>
      <c r="M3891" s="44">
        <v>0</v>
      </c>
      <c r="N3891" s="44">
        <v>0</v>
      </c>
      <c r="O3891" s="44">
        <v>0</v>
      </c>
      <c r="P3891" s="44">
        <v>0</v>
      </c>
      <c r="Q3891" s="44">
        <v>100</v>
      </c>
      <c r="R3891" s="44">
        <v>100</v>
      </c>
      <c r="S3891" s="44">
        <v>0</v>
      </c>
      <c r="T3891" s="44">
        <f t="shared" si="2644"/>
        <v>0</v>
      </c>
      <c r="U3891" s="44"/>
      <c r="V3891" s="44"/>
      <c r="W3891" s="44"/>
      <c r="X3891" s="44">
        <f t="shared" si="2645"/>
        <v>0</v>
      </c>
      <c r="Y3891" s="209">
        <f t="shared" si="2641"/>
        <v>0</v>
      </c>
    </row>
    <row r="3892" spans="1:25" ht="20.399999999999999">
      <c r="A3892" s="20" t="s">
        <v>0</v>
      </c>
      <c r="B3892" s="20" t="s">
        <v>0</v>
      </c>
      <c r="C3892" s="20" t="s">
        <v>0</v>
      </c>
      <c r="D3892" s="21" t="s">
        <v>0</v>
      </c>
      <c r="E3892" s="21" t="s">
        <v>0</v>
      </c>
      <c r="F3892" s="21" t="s">
        <v>0</v>
      </c>
      <c r="G3892" s="150" t="s">
        <v>0</v>
      </c>
      <c r="H3892" s="30" t="s">
        <v>60</v>
      </c>
      <c r="I3892" s="31">
        <f t="shared" si="2626"/>
        <v>3000</v>
      </c>
      <c r="J3892" s="31">
        <f t="shared" ref="J3892:X3892" si="2654">SUM(J3893)</f>
        <v>0</v>
      </c>
      <c r="K3892" s="31">
        <f t="shared" si="2627"/>
        <v>3000</v>
      </c>
      <c r="L3892" s="31">
        <f t="shared" si="2654"/>
        <v>3000</v>
      </c>
      <c r="M3892" s="31">
        <f t="shared" si="2654"/>
        <v>0</v>
      </c>
      <c r="N3892" s="31">
        <f t="shared" si="2654"/>
        <v>0</v>
      </c>
      <c r="O3892" s="31">
        <f t="shared" si="2654"/>
        <v>0</v>
      </c>
      <c r="P3892" s="31">
        <f t="shared" si="2654"/>
        <v>0</v>
      </c>
      <c r="Q3892" s="31">
        <f t="shared" si="2654"/>
        <v>18000</v>
      </c>
      <c r="R3892" s="31">
        <f t="shared" si="2654"/>
        <v>0</v>
      </c>
      <c r="S3892" s="31">
        <f t="shared" si="2654"/>
        <v>0</v>
      </c>
      <c r="T3892" s="31">
        <f t="shared" si="2654"/>
        <v>0</v>
      </c>
      <c r="U3892" s="31">
        <f t="shared" si="2654"/>
        <v>0</v>
      </c>
      <c r="V3892" s="31">
        <f t="shared" si="2654"/>
        <v>0</v>
      </c>
      <c r="W3892" s="31">
        <f t="shared" si="2654"/>
        <v>0</v>
      </c>
      <c r="X3892" s="31">
        <f t="shared" si="2654"/>
        <v>0</v>
      </c>
      <c r="Y3892" s="220">
        <f t="shared" si="2641"/>
        <v>0</v>
      </c>
    </row>
    <row r="3893" spans="1:25">
      <c r="A3893" s="23" t="s">
        <v>786</v>
      </c>
      <c r="B3893" s="23" t="s">
        <v>172</v>
      </c>
      <c r="C3893" s="23" t="s">
        <v>1450</v>
      </c>
      <c r="D3893" s="23" t="s">
        <v>1451</v>
      </c>
      <c r="E3893" s="21" t="s">
        <v>166</v>
      </c>
      <c r="F3893" s="21" t="s">
        <v>0</v>
      </c>
      <c r="G3893" s="150" t="s">
        <v>0</v>
      </c>
      <c r="H3893" s="21" t="s">
        <v>53</v>
      </c>
      <c r="I3893" s="66">
        <f t="shared" si="2626"/>
        <v>3000</v>
      </c>
      <c r="J3893" s="66">
        <f t="shared" ref="J3893:P3893" si="2655">SUM(J3894:J3895)</f>
        <v>0</v>
      </c>
      <c r="K3893" s="66">
        <f t="shared" si="2627"/>
        <v>3000</v>
      </c>
      <c r="L3893" s="66">
        <f t="shared" si="2655"/>
        <v>3000</v>
      </c>
      <c r="M3893" s="66">
        <f t="shared" si="2655"/>
        <v>0</v>
      </c>
      <c r="N3893" s="66">
        <f t="shared" si="2655"/>
        <v>0</v>
      </c>
      <c r="O3893" s="66">
        <f t="shared" si="2655"/>
        <v>0</v>
      </c>
      <c r="P3893" s="66">
        <f t="shared" si="2655"/>
        <v>0</v>
      </c>
      <c r="Q3893" s="66">
        <f>SUM(Q3894:Q3895)</f>
        <v>18000</v>
      </c>
      <c r="R3893" s="66">
        <f>SUM(R3894:R3895)</f>
        <v>0</v>
      </c>
      <c r="S3893" s="66">
        <f>SUM(S3894:S3895)</f>
        <v>0</v>
      </c>
      <c r="T3893" s="66">
        <f t="shared" ref="T3893:X3893" si="2656">SUM(T3894:T3895)</f>
        <v>0</v>
      </c>
      <c r="U3893" s="66">
        <f t="shared" si="2656"/>
        <v>0</v>
      </c>
      <c r="V3893" s="66">
        <f t="shared" si="2656"/>
        <v>0</v>
      </c>
      <c r="W3893" s="66">
        <f t="shared" si="2656"/>
        <v>0</v>
      </c>
      <c r="X3893" s="66">
        <f t="shared" si="2656"/>
        <v>0</v>
      </c>
      <c r="Y3893" s="208">
        <f t="shared" si="2641"/>
        <v>0</v>
      </c>
    </row>
    <row r="3894" spans="1:25">
      <c r="A3894" s="23" t="s">
        <v>786</v>
      </c>
      <c r="B3894" s="23" t="s">
        <v>172</v>
      </c>
      <c r="C3894" s="23" t="s">
        <v>1450</v>
      </c>
      <c r="D3894" s="23" t="s">
        <v>1451</v>
      </c>
      <c r="E3894" s="22">
        <v>8213</v>
      </c>
      <c r="F3894" s="23"/>
      <c r="G3894" s="128" t="s">
        <v>3378</v>
      </c>
      <c r="H3894" s="32" t="s">
        <v>56</v>
      </c>
      <c r="I3894" s="44">
        <f t="shared" si="2626"/>
        <v>2000</v>
      </c>
      <c r="J3894" s="44">
        <v>0</v>
      </c>
      <c r="K3894" s="44">
        <f t="shared" si="2627"/>
        <v>2000</v>
      </c>
      <c r="L3894" s="44">
        <v>2000</v>
      </c>
      <c r="M3894" s="44">
        <v>0</v>
      </c>
      <c r="N3894" s="44">
        <v>0</v>
      </c>
      <c r="O3894" s="44">
        <v>0</v>
      </c>
      <c r="P3894" s="44">
        <v>0</v>
      </c>
      <c r="Q3894" s="44">
        <v>10000</v>
      </c>
      <c r="R3894" s="44">
        <v>0</v>
      </c>
      <c r="S3894" s="44">
        <v>0</v>
      </c>
      <c r="T3894" s="44">
        <f t="shared" si="2644"/>
        <v>0</v>
      </c>
      <c r="U3894" s="44"/>
      <c r="V3894" s="44"/>
      <c r="W3894" s="44"/>
      <c r="X3894" s="44">
        <f t="shared" si="2645"/>
        <v>0</v>
      </c>
      <c r="Y3894" s="209">
        <f t="shared" si="2641"/>
        <v>0</v>
      </c>
    </row>
    <row r="3895" spans="1:25">
      <c r="A3895" s="23" t="s">
        <v>786</v>
      </c>
      <c r="B3895" s="23" t="s">
        <v>172</v>
      </c>
      <c r="C3895" s="23" t="s">
        <v>1450</v>
      </c>
      <c r="D3895" s="23" t="s">
        <v>1451</v>
      </c>
      <c r="E3895" s="22">
        <v>8216</v>
      </c>
      <c r="F3895" s="23"/>
      <c r="G3895" s="128" t="s">
        <v>3378</v>
      </c>
      <c r="H3895" s="32" t="s">
        <v>59</v>
      </c>
      <c r="I3895" s="44">
        <f t="shared" si="2626"/>
        <v>1000</v>
      </c>
      <c r="J3895" s="44">
        <v>0</v>
      </c>
      <c r="K3895" s="44">
        <f t="shared" si="2627"/>
        <v>1000</v>
      </c>
      <c r="L3895" s="44">
        <v>1000</v>
      </c>
      <c r="M3895" s="44">
        <v>0</v>
      </c>
      <c r="N3895" s="44">
        <v>0</v>
      </c>
      <c r="O3895" s="44">
        <v>0</v>
      </c>
      <c r="P3895" s="44">
        <v>0</v>
      </c>
      <c r="Q3895" s="44">
        <v>8000</v>
      </c>
      <c r="R3895" s="44">
        <v>0</v>
      </c>
      <c r="S3895" s="44">
        <v>0</v>
      </c>
      <c r="T3895" s="44">
        <f t="shared" si="2644"/>
        <v>0</v>
      </c>
      <c r="U3895" s="44"/>
      <c r="V3895" s="44"/>
      <c r="W3895" s="44"/>
      <c r="X3895" s="44">
        <f t="shared" si="2645"/>
        <v>0</v>
      </c>
      <c r="Y3895" s="209">
        <f t="shared" si="2641"/>
        <v>0</v>
      </c>
    </row>
    <row r="3896" spans="1:25">
      <c r="A3896" s="32" t="s">
        <v>0</v>
      </c>
      <c r="B3896" s="32" t="s">
        <v>0</v>
      </c>
      <c r="C3896" s="32" t="s">
        <v>0</v>
      </c>
      <c r="D3896" s="32" t="s">
        <v>0</v>
      </c>
      <c r="E3896" s="32" t="s">
        <v>0</v>
      </c>
      <c r="F3896" s="32" t="s">
        <v>0</v>
      </c>
      <c r="G3896" s="154" t="s">
        <v>0</v>
      </c>
      <c r="H3896" s="30" t="s">
        <v>1460</v>
      </c>
      <c r="I3896" s="31">
        <f t="shared" si="2626"/>
        <v>1552750</v>
      </c>
      <c r="J3896" s="31">
        <f t="shared" ref="J3896:P3896" si="2657">SUM(J3866,J3889,J3892)</f>
        <v>1500000</v>
      </c>
      <c r="K3896" s="31">
        <f t="shared" si="2627"/>
        <v>52750</v>
      </c>
      <c r="L3896" s="31">
        <f t="shared" si="2657"/>
        <v>45550</v>
      </c>
      <c r="M3896" s="31">
        <f t="shared" si="2657"/>
        <v>0</v>
      </c>
      <c r="N3896" s="31">
        <f t="shared" si="2657"/>
        <v>7200</v>
      </c>
      <c r="O3896" s="31">
        <f t="shared" si="2657"/>
        <v>0</v>
      </c>
      <c r="P3896" s="31">
        <f t="shared" si="2657"/>
        <v>0</v>
      </c>
      <c r="Q3896" s="31">
        <f>SUM(Q3866,Q3889,Q3892)</f>
        <v>1628331</v>
      </c>
      <c r="R3896" s="31">
        <f>SUM(R3866,R3889,R3892)</f>
        <v>1575581</v>
      </c>
      <c r="S3896" s="31">
        <f>SUM(S3866,S3889,S3892)</f>
        <v>1412118</v>
      </c>
      <c r="T3896" s="31">
        <f t="shared" ref="T3896:X3896" si="2658">SUM(T3866,T3889,T3892)</f>
        <v>163363</v>
      </c>
      <c r="U3896" s="31">
        <f t="shared" si="2658"/>
        <v>95283</v>
      </c>
      <c r="V3896" s="31">
        <f t="shared" si="2658"/>
        <v>33026</v>
      </c>
      <c r="W3896" s="31">
        <f t="shared" si="2658"/>
        <v>35054</v>
      </c>
      <c r="X3896" s="31">
        <f t="shared" si="2658"/>
        <v>1575481</v>
      </c>
      <c r="Y3896" s="220">
        <f t="shared" si="2641"/>
        <v>99.993653134938796</v>
      </c>
    </row>
    <row r="3897" spans="1:25" ht="15" thickBot="1">
      <c r="A3897" s="32" t="s">
        <v>0</v>
      </c>
      <c r="B3897" s="32" t="s">
        <v>0</v>
      </c>
      <c r="C3897" s="32" t="s">
        <v>0</v>
      </c>
      <c r="D3897" s="32" t="s">
        <v>0</v>
      </c>
      <c r="E3897" s="32" t="s">
        <v>0</v>
      </c>
      <c r="F3897" s="32" t="s">
        <v>0</v>
      </c>
      <c r="G3897" s="154" t="s">
        <v>0</v>
      </c>
      <c r="H3897" s="21" t="s">
        <v>170</v>
      </c>
      <c r="I3897" s="66">
        <f t="shared" si="2626"/>
        <v>47</v>
      </c>
      <c r="J3897" s="66">
        <v>47</v>
      </c>
      <c r="K3897" s="66">
        <f t="shared" si="2627"/>
        <v>0</v>
      </c>
      <c r="L3897" s="66" t="s">
        <v>0</v>
      </c>
      <c r="M3897" s="66" t="s">
        <v>0</v>
      </c>
      <c r="N3897" s="66" t="s">
        <v>0</v>
      </c>
      <c r="O3897" s="66" t="s">
        <v>0</v>
      </c>
      <c r="P3897" s="66" t="s">
        <v>0</v>
      </c>
      <c r="Q3897" s="66">
        <v>0</v>
      </c>
      <c r="R3897" s="66"/>
      <c r="S3897" s="66"/>
      <c r="T3897" s="66"/>
      <c r="U3897" s="66"/>
      <c r="V3897" s="66"/>
      <c r="W3897" s="66"/>
      <c r="X3897" s="66"/>
      <c r="Y3897" s="208">
        <v>0</v>
      </c>
    </row>
    <row r="3898" spans="1:25" ht="41.4" thickBot="1">
      <c r="A3898" s="252" t="s">
        <v>0</v>
      </c>
      <c r="B3898" s="252" t="s">
        <v>0</v>
      </c>
      <c r="C3898" s="252" t="s">
        <v>0</v>
      </c>
      <c r="D3898" s="252" t="s">
        <v>0</v>
      </c>
      <c r="E3898" s="252" t="s">
        <v>0</v>
      </c>
      <c r="F3898" s="252" t="s">
        <v>0</v>
      </c>
      <c r="G3898" s="258" t="s">
        <v>0</v>
      </c>
      <c r="H3898" s="24" t="s">
        <v>72</v>
      </c>
      <c r="I3898" s="1" t="s">
        <v>3093</v>
      </c>
      <c r="J3898" s="1" t="s">
        <v>3130</v>
      </c>
      <c r="K3898" s="1" t="s">
        <v>3</v>
      </c>
      <c r="L3898" s="1" t="s">
        <v>4</v>
      </c>
      <c r="M3898" s="1" t="s">
        <v>5</v>
      </c>
      <c r="N3898" s="1" t="s">
        <v>6</v>
      </c>
      <c r="O3898" s="1" t="s">
        <v>7</v>
      </c>
      <c r="P3898" s="1" t="s">
        <v>8</v>
      </c>
      <c r="Q3898" s="1" t="s">
        <v>3344</v>
      </c>
      <c r="R3898" s="1" t="s">
        <v>3427</v>
      </c>
      <c r="S3898" s="1" t="s">
        <v>3447</v>
      </c>
      <c r="T3898" s="1" t="s">
        <v>3448</v>
      </c>
      <c r="U3898" s="1" t="s">
        <v>3452</v>
      </c>
      <c r="V3898" s="1" t="s">
        <v>3449</v>
      </c>
      <c r="W3898" s="1" t="s">
        <v>3450</v>
      </c>
      <c r="X3898" s="1" t="s">
        <v>3451</v>
      </c>
      <c r="Y3898" s="216" t="s">
        <v>3385</v>
      </c>
    </row>
    <row r="3899" spans="1:25">
      <c r="A3899" s="253"/>
      <c r="B3899" s="253"/>
      <c r="C3899" s="253"/>
      <c r="D3899" s="253"/>
      <c r="E3899" s="253"/>
      <c r="F3899" s="253"/>
      <c r="G3899" s="259"/>
      <c r="H3899" s="33" t="s">
        <v>0</v>
      </c>
      <c r="I3899" s="45">
        <v>1</v>
      </c>
      <c r="J3899" s="45">
        <v>3</v>
      </c>
      <c r="K3899" s="45" t="s">
        <v>9</v>
      </c>
      <c r="L3899" s="45">
        <v>5</v>
      </c>
      <c r="M3899" s="45">
        <v>6</v>
      </c>
      <c r="N3899" s="45">
        <v>7</v>
      </c>
      <c r="O3899" s="45">
        <v>8</v>
      </c>
      <c r="P3899" s="45">
        <v>9</v>
      </c>
      <c r="Q3899" s="45">
        <v>1</v>
      </c>
      <c r="R3899" s="45">
        <v>2</v>
      </c>
      <c r="S3899" s="45">
        <v>3</v>
      </c>
      <c r="T3899" s="45" t="s">
        <v>3453</v>
      </c>
      <c r="U3899" s="45">
        <v>5</v>
      </c>
      <c r="V3899" s="45">
        <v>6</v>
      </c>
      <c r="W3899" s="45">
        <v>7</v>
      </c>
      <c r="X3899" s="45" t="s">
        <v>3454</v>
      </c>
      <c r="Y3899" s="276">
        <v>9</v>
      </c>
    </row>
    <row r="3900" spans="1:25">
      <c r="A3900" s="253"/>
      <c r="B3900" s="253"/>
      <c r="C3900" s="253"/>
      <c r="D3900" s="253"/>
      <c r="E3900" s="253"/>
      <c r="F3900" s="253"/>
      <c r="G3900" s="259"/>
      <c r="H3900" s="34" t="s">
        <v>108</v>
      </c>
      <c r="I3900" s="35">
        <f t="shared" si="2626"/>
        <v>1552750</v>
      </c>
      <c r="J3900" s="35">
        <f t="shared" ref="J3900:P3900" si="2659">SUM(J3896)</f>
        <v>1500000</v>
      </c>
      <c r="K3900" s="35">
        <f t="shared" si="2627"/>
        <v>52750</v>
      </c>
      <c r="L3900" s="35">
        <f t="shared" si="2659"/>
        <v>45550</v>
      </c>
      <c r="M3900" s="35">
        <f t="shared" si="2659"/>
        <v>0</v>
      </c>
      <c r="N3900" s="35">
        <f t="shared" si="2659"/>
        <v>7200</v>
      </c>
      <c r="O3900" s="35">
        <f t="shared" si="2659"/>
        <v>0</v>
      </c>
      <c r="P3900" s="35">
        <f t="shared" si="2659"/>
        <v>0</v>
      </c>
      <c r="Q3900" s="35">
        <f>SUM(Q3896)</f>
        <v>1628331</v>
      </c>
      <c r="R3900" s="35">
        <f>SUM(R3896)</f>
        <v>1575581</v>
      </c>
      <c r="S3900" s="35">
        <f>SUM(S3896)</f>
        <v>1412118</v>
      </c>
      <c r="T3900" s="35">
        <f t="shared" ref="T3900:X3900" si="2660">SUM(T3896)</f>
        <v>163363</v>
      </c>
      <c r="U3900" s="35">
        <f t="shared" si="2660"/>
        <v>95283</v>
      </c>
      <c r="V3900" s="35">
        <f t="shared" si="2660"/>
        <v>33026</v>
      </c>
      <c r="W3900" s="35">
        <f t="shared" si="2660"/>
        <v>35054</v>
      </c>
      <c r="X3900" s="35">
        <f t="shared" si="2660"/>
        <v>1575481</v>
      </c>
      <c r="Y3900" s="218">
        <f t="shared" ref="Y3900:Y3901" si="2661">IF(R3900=0,0,(X3900/R3900)*100)</f>
        <v>99.993653134938796</v>
      </c>
    </row>
    <row r="3901" spans="1:25">
      <c r="A3901" s="253"/>
      <c r="B3901" s="253"/>
      <c r="C3901" s="253"/>
      <c r="D3901" s="253"/>
      <c r="E3901" s="253"/>
      <c r="F3901" s="253"/>
      <c r="G3901" s="259"/>
      <c r="H3901" s="36" t="s">
        <v>69</v>
      </c>
      <c r="I3901" s="35">
        <f t="shared" si="2626"/>
        <v>1552750</v>
      </c>
      <c r="J3901" s="35">
        <f t="shared" ref="J3901:P3901" si="2662">SUM(J3900)</f>
        <v>1500000</v>
      </c>
      <c r="K3901" s="35">
        <f t="shared" si="2627"/>
        <v>52750</v>
      </c>
      <c r="L3901" s="35">
        <f t="shared" si="2662"/>
        <v>45550</v>
      </c>
      <c r="M3901" s="35">
        <f t="shared" si="2662"/>
        <v>0</v>
      </c>
      <c r="N3901" s="35">
        <f t="shared" si="2662"/>
        <v>7200</v>
      </c>
      <c r="O3901" s="35">
        <f t="shared" si="2662"/>
        <v>0</v>
      </c>
      <c r="P3901" s="35">
        <f t="shared" si="2662"/>
        <v>0</v>
      </c>
      <c r="Q3901" s="35">
        <f>SUM(Q3900)</f>
        <v>1628331</v>
      </c>
      <c r="R3901" s="35">
        <f>SUM(R3900)</f>
        <v>1575581</v>
      </c>
      <c r="S3901" s="35">
        <f>SUM(S3900)</f>
        <v>1412118</v>
      </c>
      <c r="T3901" s="35">
        <f t="shared" ref="T3901:X3901" si="2663">SUM(T3900)</f>
        <v>163363</v>
      </c>
      <c r="U3901" s="35">
        <f t="shared" si="2663"/>
        <v>95283</v>
      </c>
      <c r="V3901" s="35">
        <f t="shared" si="2663"/>
        <v>33026</v>
      </c>
      <c r="W3901" s="35">
        <f t="shared" si="2663"/>
        <v>35054</v>
      </c>
      <c r="X3901" s="35">
        <f t="shared" si="2663"/>
        <v>1575481</v>
      </c>
      <c r="Y3901" s="218">
        <f t="shared" si="2661"/>
        <v>99.993653134938796</v>
      </c>
    </row>
    <row r="3902" spans="1:25">
      <c r="A3902" s="254"/>
      <c r="B3902" s="254"/>
      <c r="C3902" s="254"/>
      <c r="D3902" s="254"/>
      <c r="E3902" s="254"/>
      <c r="F3902" s="254"/>
      <c r="G3902" s="260"/>
    </row>
    <row r="3903" spans="1:25" ht="15" thickBot="1">
      <c r="A3903" s="32" t="s">
        <v>0</v>
      </c>
      <c r="B3903" s="32" t="s">
        <v>0</v>
      </c>
      <c r="C3903" s="32" t="s">
        <v>0</v>
      </c>
      <c r="D3903" s="32" t="s">
        <v>0</v>
      </c>
      <c r="E3903" s="32" t="s">
        <v>0</v>
      </c>
      <c r="F3903" s="32" t="s">
        <v>0</v>
      </c>
      <c r="G3903" s="154" t="s">
        <v>0</v>
      </c>
      <c r="H3903" s="37" t="s">
        <v>0</v>
      </c>
      <c r="I3903" s="37"/>
      <c r="J3903" s="37"/>
      <c r="K3903" s="37"/>
      <c r="L3903" s="37" t="s">
        <v>0</v>
      </c>
      <c r="M3903" s="37" t="s">
        <v>0</v>
      </c>
      <c r="N3903" s="37" t="s">
        <v>0</v>
      </c>
      <c r="O3903" s="37" t="s">
        <v>0</v>
      </c>
      <c r="P3903" s="37" t="s">
        <v>0</v>
      </c>
      <c r="Q3903" s="37"/>
      <c r="R3903" s="37"/>
      <c r="S3903" s="37"/>
      <c r="T3903" s="37" t="s">
        <v>0</v>
      </c>
      <c r="U3903" s="37" t="s">
        <v>0</v>
      </c>
      <c r="V3903" s="37" t="s">
        <v>0</v>
      </c>
      <c r="W3903" s="37" t="s">
        <v>0</v>
      </c>
      <c r="X3903" s="37" t="s">
        <v>0</v>
      </c>
      <c r="Y3903" s="219"/>
    </row>
    <row r="3904" spans="1:25" ht="41.4" thickBot="1">
      <c r="A3904" s="24" t="s">
        <v>123</v>
      </c>
      <c r="B3904" s="24" t="s">
        <v>124</v>
      </c>
      <c r="C3904" s="24" t="s">
        <v>125</v>
      </c>
      <c r="D3904" s="25" t="s">
        <v>0</v>
      </c>
      <c r="E3904" s="24" t="s">
        <v>126</v>
      </c>
      <c r="F3904" s="24" t="s">
        <v>127</v>
      </c>
      <c r="G3904" s="151" t="s">
        <v>128</v>
      </c>
      <c r="H3904" s="24" t="s">
        <v>1</v>
      </c>
      <c r="I3904" s="1" t="s">
        <v>3093</v>
      </c>
      <c r="J3904" s="1" t="s">
        <v>3130</v>
      </c>
      <c r="K3904" s="1" t="s">
        <v>3</v>
      </c>
      <c r="L3904" s="1" t="s">
        <v>4</v>
      </c>
      <c r="M3904" s="1" t="s">
        <v>5</v>
      </c>
      <c r="N3904" s="1" t="s">
        <v>6</v>
      </c>
      <c r="O3904" s="1" t="s">
        <v>7</v>
      </c>
      <c r="P3904" s="1" t="s">
        <v>8</v>
      </c>
      <c r="Q3904" s="1" t="s">
        <v>3344</v>
      </c>
      <c r="R3904" s="1" t="s">
        <v>3427</v>
      </c>
      <c r="S3904" s="1" t="s">
        <v>3447</v>
      </c>
      <c r="T3904" s="1" t="s">
        <v>3448</v>
      </c>
      <c r="U3904" s="1" t="s">
        <v>3452</v>
      </c>
      <c r="V3904" s="1" t="s">
        <v>3449</v>
      </c>
      <c r="W3904" s="1" t="s">
        <v>3450</v>
      </c>
      <c r="X3904" s="1" t="s">
        <v>3451</v>
      </c>
      <c r="Y3904" s="216" t="s">
        <v>3385</v>
      </c>
    </row>
    <row r="3905" spans="1:25">
      <c r="A3905" s="26" t="s">
        <v>0</v>
      </c>
      <c r="B3905" s="26" t="s">
        <v>0</v>
      </c>
      <c r="C3905" s="26" t="s">
        <v>0</v>
      </c>
      <c r="D3905" s="27" t="s">
        <v>0</v>
      </c>
      <c r="E3905" s="27" t="s">
        <v>0</v>
      </c>
      <c r="F3905" s="28" t="s">
        <v>0</v>
      </c>
      <c r="G3905" s="152" t="s">
        <v>0</v>
      </c>
      <c r="H3905" s="29" t="s">
        <v>0</v>
      </c>
      <c r="I3905" s="45">
        <v>1</v>
      </c>
      <c r="J3905" s="45">
        <v>3</v>
      </c>
      <c r="K3905" s="45" t="s">
        <v>9</v>
      </c>
      <c r="L3905" s="45">
        <v>5</v>
      </c>
      <c r="M3905" s="45">
        <v>6</v>
      </c>
      <c r="N3905" s="45">
        <v>7</v>
      </c>
      <c r="O3905" s="45">
        <v>8</v>
      </c>
      <c r="P3905" s="45">
        <v>9</v>
      </c>
      <c r="Q3905" s="45">
        <v>1</v>
      </c>
      <c r="R3905" s="45">
        <v>2</v>
      </c>
      <c r="S3905" s="45">
        <v>3</v>
      </c>
      <c r="T3905" s="45" t="s">
        <v>3453</v>
      </c>
      <c r="U3905" s="45">
        <v>5</v>
      </c>
      <c r="V3905" s="45">
        <v>6</v>
      </c>
      <c r="W3905" s="45">
        <v>7</v>
      </c>
      <c r="X3905" s="45" t="s">
        <v>3454</v>
      </c>
      <c r="Y3905" s="276">
        <v>9</v>
      </c>
    </row>
    <row r="3906" spans="1:25">
      <c r="A3906" s="133" t="s">
        <v>786</v>
      </c>
      <c r="B3906" s="133" t="s">
        <v>172</v>
      </c>
      <c r="C3906" s="109" t="s">
        <v>1461</v>
      </c>
      <c r="D3906" s="109" t="s">
        <v>1462</v>
      </c>
      <c r="E3906" s="98" t="s">
        <v>0</v>
      </c>
      <c r="F3906" s="98" t="s">
        <v>0</v>
      </c>
      <c r="G3906" s="153" t="s">
        <v>0</v>
      </c>
      <c r="H3906" s="98" t="s">
        <v>1463</v>
      </c>
      <c r="I3906" s="110"/>
      <c r="J3906" s="110"/>
      <c r="K3906" s="110"/>
      <c r="L3906" s="110" t="s">
        <v>0</v>
      </c>
      <c r="M3906" s="110" t="s">
        <v>0</v>
      </c>
      <c r="N3906" s="110" t="s">
        <v>0</v>
      </c>
      <c r="O3906" s="110" t="s">
        <v>0</v>
      </c>
      <c r="P3906" s="110" t="s">
        <v>0</v>
      </c>
      <c r="Q3906" s="110"/>
      <c r="R3906" s="110"/>
      <c r="S3906" s="110"/>
      <c r="T3906" s="110" t="s">
        <v>0</v>
      </c>
      <c r="U3906" s="110" t="s">
        <v>0</v>
      </c>
      <c r="V3906" s="110" t="s">
        <v>0</v>
      </c>
      <c r="W3906" s="110" t="s">
        <v>0</v>
      </c>
      <c r="X3906" s="110" t="s">
        <v>0</v>
      </c>
      <c r="Y3906" s="217"/>
    </row>
    <row r="3907" spans="1:25" ht="20.399999999999999">
      <c r="A3907" s="20" t="s">
        <v>0</v>
      </c>
      <c r="B3907" s="20" t="s">
        <v>0</v>
      </c>
      <c r="C3907" s="20" t="s">
        <v>0</v>
      </c>
      <c r="D3907" s="21" t="s">
        <v>0</v>
      </c>
      <c r="E3907" s="21" t="s">
        <v>0</v>
      </c>
      <c r="F3907" s="21" t="s">
        <v>0</v>
      </c>
      <c r="G3907" s="150" t="s">
        <v>0</v>
      </c>
      <c r="H3907" s="30" t="s">
        <v>33</v>
      </c>
      <c r="I3907" s="31">
        <f t="shared" ref="I3907:I3970" si="2664">SUM(J3907,K3907,O3907,P3907)</f>
        <v>871400</v>
      </c>
      <c r="J3907" s="31">
        <f t="shared" ref="J3907:P3907" si="2665">SUM(J3908,J3916,J3918)</f>
        <v>849900</v>
      </c>
      <c r="K3907" s="31">
        <f t="shared" ref="K3907:K3970" si="2666">SUM(L3907,M3907,N3907)</f>
        <v>21500</v>
      </c>
      <c r="L3907" s="31">
        <f t="shared" si="2665"/>
        <v>21500</v>
      </c>
      <c r="M3907" s="31">
        <f t="shared" si="2665"/>
        <v>0</v>
      </c>
      <c r="N3907" s="31">
        <f t="shared" si="2665"/>
        <v>0</v>
      </c>
      <c r="O3907" s="31">
        <f t="shared" si="2665"/>
        <v>0</v>
      </c>
      <c r="P3907" s="31">
        <f t="shared" si="2665"/>
        <v>0</v>
      </c>
      <c r="Q3907" s="31">
        <f>SUM(Q3908,Q3916,Q3918)</f>
        <v>913263</v>
      </c>
      <c r="R3907" s="31">
        <f>SUM(R3908,R3916,R3918)</f>
        <v>891763</v>
      </c>
      <c r="S3907" s="31">
        <f>SUM(S3908,S3916,S3918)</f>
        <v>847602</v>
      </c>
      <c r="T3907" s="31">
        <f t="shared" ref="T3907:X3907" si="2667">SUM(T3908,T3916,T3918)</f>
        <v>44161</v>
      </c>
      <c r="U3907" s="31">
        <f t="shared" si="2667"/>
        <v>40611</v>
      </c>
      <c r="V3907" s="31">
        <f t="shared" si="2667"/>
        <v>3550</v>
      </c>
      <c r="W3907" s="31">
        <f t="shared" si="2667"/>
        <v>0</v>
      </c>
      <c r="X3907" s="31">
        <f t="shared" si="2667"/>
        <v>891763</v>
      </c>
      <c r="Y3907" s="220">
        <f t="shared" ref="Y3907:Y3936" si="2668">IF(R3907=0,0,(X3907/R3907)*100)</f>
        <v>100</v>
      </c>
    </row>
    <row r="3908" spans="1:25">
      <c r="A3908" s="23" t="s">
        <v>786</v>
      </c>
      <c r="B3908" s="23" t="s">
        <v>172</v>
      </c>
      <c r="C3908" s="23" t="s">
        <v>1461</v>
      </c>
      <c r="D3908" s="23" t="s">
        <v>1462</v>
      </c>
      <c r="E3908" s="21" t="s">
        <v>132</v>
      </c>
      <c r="F3908" s="21" t="s">
        <v>0</v>
      </c>
      <c r="G3908" s="150" t="s">
        <v>0</v>
      </c>
      <c r="H3908" s="21" t="s">
        <v>11</v>
      </c>
      <c r="I3908" s="66">
        <f t="shared" si="2664"/>
        <v>699100</v>
      </c>
      <c r="J3908" s="66">
        <f t="shared" ref="J3908:P3908" si="2669">SUM(J3909,J3910)</f>
        <v>699100</v>
      </c>
      <c r="K3908" s="66">
        <f t="shared" si="2666"/>
        <v>0</v>
      </c>
      <c r="L3908" s="66">
        <f t="shared" si="2669"/>
        <v>0</v>
      </c>
      <c r="M3908" s="66">
        <f t="shared" si="2669"/>
        <v>0</v>
      </c>
      <c r="N3908" s="66">
        <f t="shared" si="2669"/>
        <v>0</v>
      </c>
      <c r="O3908" s="66">
        <f t="shared" si="2669"/>
        <v>0</v>
      </c>
      <c r="P3908" s="66">
        <f t="shared" si="2669"/>
        <v>0</v>
      </c>
      <c r="Q3908" s="66">
        <f>SUM(Q3909,Q3910)</f>
        <v>730559</v>
      </c>
      <c r="R3908" s="66">
        <f>SUM(R3909,R3910)</f>
        <v>730559</v>
      </c>
      <c r="S3908" s="66">
        <f>SUM(S3909,S3910)</f>
        <v>690320</v>
      </c>
      <c r="T3908" s="66">
        <f t="shared" ref="T3908:X3908" si="2670">SUM(T3909,T3910)</f>
        <v>40239</v>
      </c>
      <c r="U3908" s="66">
        <f t="shared" si="2670"/>
        <v>37239</v>
      </c>
      <c r="V3908" s="66">
        <f t="shared" si="2670"/>
        <v>3000</v>
      </c>
      <c r="W3908" s="66">
        <f t="shared" si="2670"/>
        <v>0</v>
      </c>
      <c r="X3908" s="66">
        <f t="shared" si="2670"/>
        <v>730559</v>
      </c>
      <c r="Y3908" s="208">
        <f t="shared" si="2668"/>
        <v>100</v>
      </c>
    </row>
    <row r="3909" spans="1:25">
      <c r="A3909" s="23" t="s">
        <v>786</v>
      </c>
      <c r="B3909" s="23" t="s">
        <v>172</v>
      </c>
      <c r="C3909" s="23" t="s">
        <v>1461</v>
      </c>
      <c r="D3909" s="23" t="s">
        <v>1462</v>
      </c>
      <c r="E3909" s="22">
        <v>6111</v>
      </c>
      <c r="F3909" s="23"/>
      <c r="G3909" s="128" t="s">
        <v>3378</v>
      </c>
      <c r="H3909" s="32" t="s">
        <v>12</v>
      </c>
      <c r="I3909" s="44">
        <f t="shared" si="2664"/>
        <v>601100</v>
      </c>
      <c r="J3909" s="44">
        <v>601100</v>
      </c>
      <c r="K3909" s="44">
        <f t="shared" si="2666"/>
        <v>0</v>
      </c>
      <c r="L3909" s="44">
        <v>0</v>
      </c>
      <c r="M3909" s="44">
        <v>0</v>
      </c>
      <c r="N3909" s="44">
        <v>0</v>
      </c>
      <c r="O3909" s="44">
        <v>0</v>
      </c>
      <c r="P3909" s="44">
        <v>0</v>
      </c>
      <c r="Q3909" s="44">
        <v>632559</v>
      </c>
      <c r="R3909" s="44">
        <v>632559</v>
      </c>
      <c r="S3909" s="44">
        <v>597656</v>
      </c>
      <c r="T3909" s="44">
        <f t="shared" ref="T3909:T3935" si="2671">U3909+V3909+W3909</f>
        <v>34903</v>
      </c>
      <c r="U3909" s="44">
        <v>34903</v>
      </c>
      <c r="V3909" s="44"/>
      <c r="W3909" s="44"/>
      <c r="X3909" s="44">
        <f t="shared" ref="X3909:X3935" si="2672">S3909+T3909</f>
        <v>632559</v>
      </c>
      <c r="Y3909" s="209">
        <f t="shared" si="2668"/>
        <v>100</v>
      </c>
    </row>
    <row r="3910" spans="1:25">
      <c r="A3910" s="20" t="s">
        <v>786</v>
      </c>
      <c r="B3910" s="20" t="s">
        <v>172</v>
      </c>
      <c r="C3910" s="20" t="s">
        <v>1461</v>
      </c>
      <c r="D3910" s="20" t="s">
        <v>1462</v>
      </c>
      <c r="E3910" s="20" t="s">
        <v>134</v>
      </c>
      <c r="F3910" s="23" t="s">
        <v>0</v>
      </c>
      <c r="G3910" s="154" t="s">
        <v>0</v>
      </c>
      <c r="H3910" s="21" t="s">
        <v>13</v>
      </c>
      <c r="I3910" s="66">
        <f t="shared" si="2664"/>
        <v>98000</v>
      </c>
      <c r="J3910" s="66">
        <f t="shared" ref="J3910:P3910" si="2673">SUM(J3911:J3915)</f>
        <v>98000</v>
      </c>
      <c r="K3910" s="66">
        <f t="shared" si="2666"/>
        <v>0</v>
      </c>
      <c r="L3910" s="66">
        <f t="shared" si="2673"/>
        <v>0</v>
      </c>
      <c r="M3910" s="66">
        <f t="shared" si="2673"/>
        <v>0</v>
      </c>
      <c r="N3910" s="66">
        <f t="shared" si="2673"/>
        <v>0</v>
      </c>
      <c r="O3910" s="66">
        <f t="shared" si="2673"/>
        <v>0</v>
      </c>
      <c r="P3910" s="66">
        <f t="shared" si="2673"/>
        <v>0</v>
      </c>
      <c r="Q3910" s="66">
        <f>SUM(Q3911:Q3915)</f>
        <v>98000</v>
      </c>
      <c r="R3910" s="66">
        <f>SUM(R3911:R3915)</f>
        <v>98000</v>
      </c>
      <c r="S3910" s="66">
        <f>SUM(S3911:S3915)</f>
        <v>92664</v>
      </c>
      <c r="T3910" s="66">
        <f t="shared" ref="T3910:X3910" si="2674">SUM(T3911:T3915)</f>
        <v>5336</v>
      </c>
      <c r="U3910" s="66">
        <f t="shared" si="2674"/>
        <v>2336</v>
      </c>
      <c r="V3910" s="66">
        <f t="shared" si="2674"/>
        <v>3000</v>
      </c>
      <c r="W3910" s="66">
        <f t="shared" si="2674"/>
        <v>0</v>
      </c>
      <c r="X3910" s="66">
        <f t="shared" si="2674"/>
        <v>98000</v>
      </c>
      <c r="Y3910" s="208">
        <f t="shared" si="2668"/>
        <v>100</v>
      </c>
    </row>
    <row r="3911" spans="1:25">
      <c r="A3911" s="23" t="s">
        <v>786</v>
      </c>
      <c r="B3911" s="23" t="s">
        <v>172</v>
      </c>
      <c r="C3911" s="23" t="s">
        <v>1461</v>
      </c>
      <c r="D3911" s="23" t="s">
        <v>1462</v>
      </c>
      <c r="E3911" s="22">
        <v>6112</v>
      </c>
      <c r="F3911" s="23" t="s">
        <v>1464</v>
      </c>
      <c r="G3911" s="128" t="s">
        <v>3378</v>
      </c>
      <c r="H3911" s="32" t="s">
        <v>16</v>
      </c>
      <c r="I3911" s="44">
        <f t="shared" si="2664"/>
        <v>17000</v>
      </c>
      <c r="J3911" s="44">
        <v>17000</v>
      </c>
      <c r="K3911" s="44">
        <f t="shared" si="2666"/>
        <v>0</v>
      </c>
      <c r="L3911" s="44">
        <v>0</v>
      </c>
      <c r="M3911" s="44">
        <v>0</v>
      </c>
      <c r="N3911" s="44">
        <v>0</v>
      </c>
      <c r="O3911" s="44">
        <v>0</v>
      </c>
      <c r="P3911" s="44">
        <v>0</v>
      </c>
      <c r="Q3911" s="44">
        <v>17000</v>
      </c>
      <c r="R3911" s="44">
        <v>17000</v>
      </c>
      <c r="S3911" s="44">
        <v>12272</v>
      </c>
      <c r="T3911" s="44">
        <f t="shared" si="2671"/>
        <v>4728</v>
      </c>
      <c r="U3911" s="44">
        <v>1728</v>
      </c>
      <c r="V3911" s="44">
        <v>3000</v>
      </c>
      <c r="W3911" s="44"/>
      <c r="X3911" s="44">
        <f t="shared" si="2672"/>
        <v>17000</v>
      </c>
      <c r="Y3911" s="209">
        <f t="shared" si="2668"/>
        <v>100</v>
      </c>
    </row>
    <row r="3912" spans="1:25">
      <c r="A3912" s="23" t="s">
        <v>786</v>
      </c>
      <c r="B3912" s="23" t="s">
        <v>172</v>
      </c>
      <c r="C3912" s="23" t="s">
        <v>1461</v>
      </c>
      <c r="D3912" s="23" t="s">
        <v>1462</v>
      </c>
      <c r="E3912" s="22">
        <v>6112</v>
      </c>
      <c r="F3912" s="23" t="s">
        <v>1465</v>
      </c>
      <c r="G3912" s="128" t="s">
        <v>3378</v>
      </c>
      <c r="H3912" s="32" t="s">
        <v>19</v>
      </c>
      <c r="I3912" s="44">
        <f t="shared" si="2664"/>
        <v>57000</v>
      </c>
      <c r="J3912" s="44">
        <v>57000</v>
      </c>
      <c r="K3912" s="44">
        <f t="shared" si="2666"/>
        <v>0</v>
      </c>
      <c r="L3912" s="44">
        <v>0</v>
      </c>
      <c r="M3912" s="44">
        <v>0</v>
      </c>
      <c r="N3912" s="44">
        <v>0</v>
      </c>
      <c r="O3912" s="44">
        <v>0</v>
      </c>
      <c r="P3912" s="44">
        <v>0</v>
      </c>
      <c r="Q3912" s="44">
        <v>57000</v>
      </c>
      <c r="R3912" s="44">
        <v>57000</v>
      </c>
      <c r="S3912" s="44">
        <v>56392</v>
      </c>
      <c r="T3912" s="44">
        <f t="shared" si="2671"/>
        <v>608</v>
      </c>
      <c r="U3912" s="44">
        <v>608</v>
      </c>
      <c r="V3912" s="44"/>
      <c r="W3912" s="44"/>
      <c r="X3912" s="44">
        <f t="shared" si="2672"/>
        <v>57000</v>
      </c>
      <c r="Y3912" s="209">
        <f t="shared" si="2668"/>
        <v>100</v>
      </c>
    </row>
    <row r="3913" spans="1:25">
      <c r="A3913" s="23" t="s">
        <v>786</v>
      </c>
      <c r="B3913" s="23" t="s">
        <v>172</v>
      </c>
      <c r="C3913" s="23" t="s">
        <v>1461</v>
      </c>
      <c r="D3913" s="23" t="s">
        <v>1462</v>
      </c>
      <c r="E3913" s="22">
        <v>6112</v>
      </c>
      <c r="F3913" s="23" t="s">
        <v>1466</v>
      </c>
      <c r="G3913" s="128" t="s">
        <v>3378</v>
      </c>
      <c r="H3913" s="32" t="s">
        <v>17</v>
      </c>
      <c r="I3913" s="44">
        <f t="shared" si="2664"/>
        <v>15000</v>
      </c>
      <c r="J3913" s="44">
        <v>15000</v>
      </c>
      <c r="K3913" s="44">
        <f t="shared" si="2666"/>
        <v>0</v>
      </c>
      <c r="L3913" s="44">
        <v>0</v>
      </c>
      <c r="M3913" s="44">
        <v>0</v>
      </c>
      <c r="N3913" s="44">
        <v>0</v>
      </c>
      <c r="O3913" s="44">
        <v>0</v>
      </c>
      <c r="P3913" s="44">
        <v>0</v>
      </c>
      <c r="Q3913" s="44">
        <v>15000</v>
      </c>
      <c r="R3913" s="44">
        <v>15000</v>
      </c>
      <c r="S3913" s="44">
        <v>15000</v>
      </c>
      <c r="T3913" s="44">
        <f t="shared" si="2671"/>
        <v>0</v>
      </c>
      <c r="U3913" s="44"/>
      <c r="V3913" s="44"/>
      <c r="W3913" s="44"/>
      <c r="X3913" s="44">
        <f t="shared" si="2672"/>
        <v>15000</v>
      </c>
      <c r="Y3913" s="209">
        <f t="shared" si="2668"/>
        <v>100</v>
      </c>
    </row>
    <row r="3914" spans="1:25">
      <c r="A3914" s="23" t="s">
        <v>786</v>
      </c>
      <c r="B3914" s="23" t="s">
        <v>172</v>
      </c>
      <c r="C3914" s="23" t="s">
        <v>1461</v>
      </c>
      <c r="D3914" s="23" t="s">
        <v>1462</v>
      </c>
      <c r="E3914" s="22">
        <v>6112</v>
      </c>
      <c r="F3914" s="23" t="s">
        <v>1467</v>
      </c>
      <c r="G3914" s="128" t="s">
        <v>3378</v>
      </c>
      <c r="H3914" s="32" t="s">
        <v>15</v>
      </c>
      <c r="I3914" s="44">
        <f t="shared" si="2664"/>
        <v>0</v>
      </c>
      <c r="J3914" s="44">
        <v>0</v>
      </c>
      <c r="K3914" s="44">
        <f t="shared" si="2666"/>
        <v>0</v>
      </c>
      <c r="L3914" s="44">
        <v>0</v>
      </c>
      <c r="M3914" s="44">
        <v>0</v>
      </c>
      <c r="N3914" s="44">
        <v>0</v>
      </c>
      <c r="O3914" s="44">
        <v>0</v>
      </c>
      <c r="P3914" s="44">
        <v>0</v>
      </c>
      <c r="Q3914" s="44">
        <v>0</v>
      </c>
      <c r="R3914" s="44">
        <v>0</v>
      </c>
      <c r="S3914" s="44">
        <v>0</v>
      </c>
      <c r="T3914" s="44">
        <f t="shared" si="2671"/>
        <v>0</v>
      </c>
      <c r="U3914" s="44"/>
      <c r="V3914" s="44"/>
      <c r="W3914" s="44"/>
      <c r="X3914" s="44">
        <f t="shared" si="2672"/>
        <v>0</v>
      </c>
      <c r="Y3914" s="209">
        <f t="shared" si="2668"/>
        <v>0</v>
      </c>
    </row>
    <row r="3915" spans="1:25">
      <c r="A3915" s="23" t="s">
        <v>786</v>
      </c>
      <c r="B3915" s="23" t="s">
        <v>172</v>
      </c>
      <c r="C3915" s="23" t="s">
        <v>1461</v>
      </c>
      <c r="D3915" s="23" t="s">
        <v>1462</v>
      </c>
      <c r="E3915" s="22">
        <v>6112</v>
      </c>
      <c r="F3915" s="23" t="s">
        <v>1468</v>
      </c>
      <c r="G3915" s="128" t="s">
        <v>3378</v>
      </c>
      <c r="H3915" s="32" t="s">
        <v>18</v>
      </c>
      <c r="I3915" s="44">
        <f t="shared" si="2664"/>
        <v>9000</v>
      </c>
      <c r="J3915" s="44">
        <v>9000</v>
      </c>
      <c r="K3915" s="44">
        <f t="shared" si="2666"/>
        <v>0</v>
      </c>
      <c r="L3915" s="44">
        <v>0</v>
      </c>
      <c r="M3915" s="44">
        <v>0</v>
      </c>
      <c r="N3915" s="44">
        <v>0</v>
      </c>
      <c r="O3915" s="44">
        <v>0</v>
      </c>
      <c r="P3915" s="44">
        <v>0</v>
      </c>
      <c r="Q3915" s="44">
        <v>9000</v>
      </c>
      <c r="R3915" s="44">
        <v>9000</v>
      </c>
      <c r="S3915" s="44">
        <v>9000</v>
      </c>
      <c r="T3915" s="44">
        <f t="shared" si="2671"/>
        <v>0</v>
      </c>
      <c r="U3915" s="44"/>
      <c r="V3915" s="44"/>
      <c r="W3915" s="44"/>
      <c r="X3915" s="44">
        <f t="shared" si="2672"/>
        <v>9000</v>
      </c>
      <c r="Y3915" s="209">
        <f t="shared" si="2668"/>
        <v>100</v>
      </c>
    </row>
    <row r="3916" spans="1:25">
      <c r="A3916" s="23" t="s">
        <v>786</v>
      </c>
      <c r="B3916" s="23" t="s">
        <v>172</v>
      </c>
      <c r="C3916" s="23" t="s">
        <v>1461</v>
      </c>
      <c r="D3916" s="23" t="s">
        <v>1462</v>
      </c>
      <c r="E3916" s="21" t="s">
        <v>139</v>
      </c>
      <c r="F3916" s="21" t="s">
        <v>0</v>
      </c>
      <c r="G3916" s="150" t="s">
        <v>0</v>
      </c>
      <c r="H3916" s="21" t="s">
        <v>21</v>
      </c>
      <c r="I3916" s="66">
        <f t="shared" si="2664"/>
        <v>65000</v>
      </c>
      <c r="J3916" s="66">
        <f t="shared" ref="J3916:X3916" si="2675">SUM(J3917)</f>
        <v>65000</v>
      </c>
      <c r="K3916" s="66">
        <f t="shared" si="2666"/>
        <v>0</v>
      </c>
      <c r="L3916" s="66">
        <f t="shared" si="2675"/>
        <v>0</v>
      </c>
      <c r="M3916" s="66">
        <f t="shared" si="2675"/>
        <v>0</v>
      </c>
      <c r="N3916" s="66">
        <f t="shared" si="2675"/>
        <v>0</v>
      </c>
      <c r="O3916" s="66">
        <f t="shared" si="2675"/>
        <v>0</v>
      </c>
      <c r="P3916" s="66">
        <f t="shared" si="2675"/>
        <v>0</v>
      </c>
      <c r="Q3916" s="66">
        <f t="shared" si="2675"/>
        <v>68303</v>
      </c>
      <c r="R3916" s="66">
        <f t="shared" si="2675"/>
        <v>68303</v>
      </c>
      <c r="S3916" s="66">
        <f t="shared" si="2675"/>
        <v>68303</v>
      </c>
      <c r="T3916" s="66">
        <f t="shared" si="2675"/>
        <v>0</v>
      </c>
      <c r="U3916" s="66">
        <f t="shared" si="2675"/>
        <v>0</v>
      </c>
      <c r="V3916" s="66">
        <f t="shared" si="2675"/>
        <v>0</v>
      </c>
      <c r="W3916" s="66">
        <f t="shared" si="2675"/>
        <v>0</v>
      </c>
      <c r="X3916" s="66">
        <f t="shared" si="2675"/>
        <v>68303</v>
      </c>
      <c r="Y3916" s="208">
        <f t="shared" si="2668"/>
        <v>100</v>
      </c>
    </row>
    <row r="3917" spans="1:25">
      <c r="A3917" s="23" t="s">
        <v>786</v>
      </c>
      <c r="B3917" s="23" t="s">
        <v>172</v>
      </c>
      <c r="C3917" s="23" t="s">
        <v>1461</v>
      </c>
      <c r="D3917" s="23" t="s">
        <v>1462</v>
      </c>
      <c r="E3917" s="22">
        <v>6121</v>
      </c>
      <c r="F3917" s="23"/>
      <c r="G3917" s="128" t="s">
        <v>3378</v>
      </c>
      <c r="H3917" s="32" t="s">
        <v>22</v>
      </c>
      <c r="I3917" s="44">
        <f t="shared" si="2664"/>
        <v>65000</v>
      </c>
      <c r="J3917" s="44">
        <v>65000</v>
      </c>
      <c r="K3917" s="44">
        <f t="shared" si="2666"/>
        <v>0</v>
      </c>
      <c r="L3917" s="44">
        <v>0</v>
      </c>
      <c r="M3917" s="44">
        <v>0</v>
      </c>
      <c r="N3917" s="44">
        <v>0</v>
      </c>
      <c r="O3917" s="44">
        <v>0</v>
      </c>
      <c r="P3917" s="44">
        <v>0</v>
      </c>
      <c r="Q3917" s="44">
        <v>68303</v>
      </c>
      <c r="R3917" s="44">
        <v>68303</v>
      </c>
      <c r="S3917" s="44">
        <v>68303</v>
      </c>
      <c r="T3917" s="44">
        <f t="shared" si="2671"/>
        <v>0</v>
      </c>
      <c r="U3917" s="44"/>
      <c r="V3917" s="44"/>
      <c r="W3917" s="44"/>
      <c r="X3917" s="44">
        <f t="shared" si="2672"/>
        <v>68303</v>
      </c>
      <c r="Y3917" s="209">
        <f t="shared" si="2668"/>
        <v>100</v>
      </c>
    </row>
    <row r="3918" spans="1:25">
      <c r="A3918" s="23" t="s">
        <v>786</v>
      </c>
      <c r="B3918" s="23" t="s">
        <v>172</v>
      </c>
      <c r="C3918" s="23" t="s">
        <v>1461</v>
      </c>
      <c r="D3918" s="23" t="s">
        <v>1462</v>
      </c>
      <c r="E3918" s="21" t="s">
        <v>141</v>
      </c>
      <c r="F3918" s="21" t="s">
        <v>0</v>
      </c>
      <c r="G3918" s="150" t="s">
        <v>0</v>
      </c>
      <c r="H3918" s="21" t="s">
        <v>23</v>
      </c>
      <c r="I3918" s="66">
        <f t="shared" si="2664"/>
        <v>107300</v>
      </c>
      <c r="J3918" s="66">
        <f t="shared" ref="J3918:P3918" si="2676">SUM(J3919:J3925)</f>
        <v>85800</v>
      </c>
      <c r="K3918" s="66">
        <f t="shared" si="2666"/>
        <v>21500</v>
      </c>
      <c r="L3918" s="66">
        <f t="shared" si="2676"/>
        <v>21500</v>
      </c>
      <c r="M3918" s="66">
        <f t="shared" si="2676"/>
        <v>0</v>
      </c>
      <c r="N3918" s="66">
        <f t="shared" si="2676"/>
        <v>0</v>
      </c>
      <c r="O3918" s="66">
        <f t="shared" si="2676"/>
        <v>0</v>
      </c>
      <c r="P3918" s="66">
        <f t="shared" si="2676"/>
        <v>0</v>
      </c>
      <c r="Q3918" s="66">
        <f>SUM(Q3919:Q3925)</f>
        <v>114401</v>
      </c>
      <c r="R3918" s="66">
        <f>SUM(R3919:R3925)</f>
        <v>92901</v>
      </c>
      <c r="S3918" s="66">
        <f>SUM(S3919:S3925)</f>
        <v>88979</v>
      </c>
      <c r="T3918" s="66">
        <f t="shared" ref="T3918:X3918" si="2677">SUM(T3919:T3925)</f>
        <v>3922</v>
      </c>
      <c r="U3918" s="66">
        <f t="shared" si="2677"/>
        <v>3372</v>
      </c>
      <c r="V3918" s="66">
        <f t="shared" si="2677"/>
        <v>550</v>
      </c>
      <c r="W3918" s="66">
        <f t="shared" si="2677"/>
        <v>0</v>
      </c>
      <c r="X3918" s="66">
        <f t="shared" si="2677"/>
        <v>92901</v>
      </c>
      <c r="Y3918" s="208">
        <f t="shared" si="2668"/>
        <v>100</v>
      </c>
    </row>
    <row r="3919" spans="1:25">
      <c r="A3919" s="23" t="s">
        <v>786</v>
      </c>
      <c r="B3919" s="23" t="s">
        <v>172</v>
      </c>
      <c r="C3919" s="23" t="s">
        <v>1461</v>
      </c>
      <c r="D3919" s="23" t="s">
        <v>1462</v>
      </c>
      <c r="E3919" s="22">
        <v>6131</v>
      </c>
      <c r="F3919" s="23"/>
      <c r="G3919" s="128" t="s">
        <v>3378</v>
      </c>
      <c r="H3919" s="32" t="s">
        <v>24</v>
      </c>
      <c r="I3919" s="44">
        <f t="shared" si="2664"/>
        <v>0</v>
      </c>
      <c r="J3919" s="44">
        <v>0</v>
      </c>
      <c r="K3919" s="44">
        <f t="shared" si="2666"/>
        <v>0</v>
      </c>
      <c r="L3919" s="44">
        <v>0</v>
      </c>
      <c r="M3919" s="44">
        <v>0</v>
      </c>
      <c r="N3919" s="44">
        <v>0</v>
      </c>
      <c r="O3919" s="44">
        <v>0</v>
      </c>
      <c r="P3919" s="44">
        <v>0</v>
      </c>
      <c r="Q3919" s="44">
        <v>300</v>
      </c>
      <c r="R3919" s="44">
        <v>300</v>
      </c>
      <c r="S3919" s="44">
        <v>300</v>
      </c>
      <c r="T3919" s="44">
        <f t="shared" si="2671"/>
        <v>0</v>
      </c>
      <c r="U3919" s="44"/>
      <c r="V3919" s="44"/>
      <c r="W3919" s="44"/>
      <c r="X3919" s="44">
        <f t="shared" si="2672"/>
        <v>300</v>
      </c>
      <c r="Y3919" s="209">
        <f t="shared" si="2668"/>
        <v>100</v>
      </c>
    </row>
    <row r="3920" spans="1:25">
      <c r="A3920" s="23" t="s">
        <v>786</v>
      </c>
      <c r="B3920" s="23" t="s">
        <v>172</v>
      </c>
      <c r="C3920" s="23" t="s">
        <v>1461</v>
      </c>
      <c r="D3920" s="23" t="s">
        <v>1462</v>
      </c>
      <c r="E3920" s="22">
        <v>6132</v>
      </c>
      <c r="F3920" s="23"/>
      <c r="G3920" s="128" t="s">
        <v>3378</v>
      </c>
      <c r="H3920" s="32" t="s">
        <v>25</v>
      </c>
      <c r="I3920" s="44">
        <f t="shared" si="2664"/>
        <v>38000</v>
      </c>
      <c r="J3920" s="44">
        <v>38000</v>
      </c>
      <c r="K3920" s="44">
        <f t="shared" si="2666"/>
        <v>0</v>
      </c>
      <c r="L3920" s="44">
        <v>0</v>
      </c>
      <c r="M3920" s="44">
        <v>0</v>
      </c>
      <c r="N3920" s="44">
        <v>0</v>
      </c>
      <c r="O3920" s="44">
        <v>0</v>
      </c>
      <c r="P3920" s="44">
        <v>0</v>
      </c>
      <c r="Q3920" s="44">
        <v>43450</v>
      </c>
      <c r="R3920" s="44">
        <v>43450</v>
      </c>
      <c r="S3920" s="44">
        <v>43450</v>
      </c>
      <c r="T3920" s="44">
        <f t="shared" si="2671"/>
        <v>0</v>
      </c>
      <c r="U3920" s="44"/>
      <c r="V3920" s="44"/>
      <c r="W3920" s="44"/>
      <c r="X3920" s="44">
        <f t="shared" si="2672"/>
        <v>43450</v>
      </c>
      <c r="Y3920" s="209">
        <f t="shared" si="2668"/>
        <v>100</v>
      </c>
    </row>
    <row r="3921" spans="1:25">
      <c r="A3921" s="23" t="s">
        <v>786</v>
      </c>
      <c r="B3921" s="23" t="s">
        <v>172</v>
      </c>
      <c r="C3921" s="23" t="s">
        <v>1461</v>
      </c>
      <c r="D3921" s="23" t="s">
        <v>1462</v>
      </c>
      <c r="E3921" s="22">
        <v>6133</v>
      </c>
      <c r="F3921" s="23"/>
      <c r="G3921" s="128" t="s">
        <v>3378</v>
      </c>
      <c r="H3921" s="32" t="s">
        <v>26</v>
      </c>
      <c r="I3921" s="44">
        <f t="shared" si="2664"/>
        <v>9000</v>
      </c>
      <c r="J3921" s="44">
        <v>9000</v>
      </c>
      <c r="K3921" s="44">
        <f t="shared" si="2666"/>
        <v>0</v>
      </c>
      <c r="L3921" s="44">
        <v>0</v>
      </c>
      <c r="M3921" s="44">
        <v>0</v>
      </c>
      <c r="N3921" s="44">
        <v>0</v>
      </c>
      <c r="O3921" s="44">
        <v>0</v>
      </c>
      <c r="P3921" s="44">
        <v>0</v>
      </c>
      <c r="Q3921" s="44">
        <v>9000</v>
      </c>
      <c r="R3921" s="44">
        <v>9000</v>
      </c>
      <c r="S3921" s="44">
        <v>7650</v>
      </c>
      <c r="T3921" s="44">
        <f t="shared" si="2671"/>
        <v>1350</v>
      </c>
      <c r="U3921" s="44">
        <v>800</v>
      </c>
      <c r="V3921" s="44">
        <v>550</v>
      </c>
      <c r="W3921" s="44"/>
      <c r="X3921" s="44">
        <f t="shared" si="2672"/>
        <v>9000</v>
      </c>
      <c r="Y3921" s="209">
        <f t="shared" si="2668"/>
        <v>100</v>
      </c>
    </row>
    <row r="3922" spans="1:25">
      <c r="A3922" s="23" t="s">
        <v>786</v>
      </c>
      <c r="B3922" s="23" t="s">
        <v>172</v>
      </c>
      <c r="C3922" s="23" t="s">
        <v>1461</v>
      </c>
      <c r="D3922" s="23" t="s">
        <v>1462</v>
      </c>
      <c r="E3922" s="22">
        <v>6134</v>
      </c>
      <c r="F3922" s="23"/>
      <c r="G3922" s="128" t="s">
        <v>3378</v>
      </c>
      <c r="H3922" s="32" t="s">
        <v>27</v>
      </c>
      <c r="I3922" s="44">
        <f t="shared" si="2664"/>
        <v>23000</v>
      </c>
      <c r="J3922" s="44">
        <v>8000</v>
      </c>
      <c r="K3922" s="44">
        <f t="shared" si="2666"/>
        <v>15000</v>
      </c>
      <c r="L3922" s="44">
        <v>15000</v>
      </c>
      <c r="M3922" s="44">
        <v>0</v>
      </c>
      <c r="N3922" s="44">
        <v>0</v>
      </c>
      <c r="O3922" s="44">
        <v>0</v>
      </c>
      <c r="P3922" s="44">
        <v>0</v>
      </c>
      <c r="Q3922" s="44">
        <v>21000</v>
      </c>
      <c r="R3922" s="44">
        <v>6000</v>
      </c>
      <c r="S3922" s="44">
        <v>6000</v>
      </c>
      <c r="T3922" s="44">
        <f t="shared" si="2671"/>
        <v>0</v>
      </c>
      <c r="U3922" s="44"/>
      <c r="V3922" s="44"/>
      <c r="W3922" s="44"/>
      <c r="X3922" s="44">
        <f t="shared" si="2672"/>
        <v>6000</v>
      </c>
      <c r="Y3922" s="209">
        <f t="shared" si="2668"/>
        <v>100</v>
      </c>
    </row>
    <row r="3923" spans="1:25">
      <c r="A3923" s="23" t="s">
        <v>786</v>
      </c>
      <c r="B3923" s="23" t="s">
        <v>172</v>
      </c>
      <c r="C3923" s="23" t="s">
        <v>1461</v>
      </c>
      <c r="D3923" s="23" t="s">
        <v>1462</v>
      </c>
      <c r="E3923" s="22">
        <v>6135</v>
      </c>
      <c r="F3923" s="23"/>
      <c r="G3923" s="128" t="s">
        <v>3378</v>
      </c>
      <c r="H3923" s="32" t="s">
        <v>28</v>
      </c>
      <c r="I3923" s="44">
        <f t="shared" si="2664"/>
        <v>1000</v>
      </c>
      <c r="J3923" s="44">
        <v>1000</v>
      </c>
      <c r="K3923" s="44">
        <f t="shared" si="2666"/>
        <v>0</v>
      </c>
      <c r="L3923" s="44">
        <v>0</v>
      </c>
      <c r="M3923" s="44">
        <v>0</v>
      </c>
      <c r="N3923" s="44">
        <v>0</v>
      </c>
      <c r="O3923" s="44">
        <v>0</v>
      </c>
      <c r="P3923" s="44">
        <v>0</v>
      </c>
      <c r="Q3923" s="44">
        <v>1000</v>
      </c>
      <c r="R3923" s="44">
        <v>1000</v>
      </c>
      <c r="S3923" s="44">
        <v>1000</v>
      </c>
      <c r="T3923" s="44">
        <f t="shared" si="2671"/>
        <v>0</v>
      </c>
      <c r="U3923" s="44"/>
      <c r="V3923" s="44"/>
      <c r="W3923" s="44"/>
      <c r="X3923" s="44">
        <f t="shared" si="2672"/>
        <v>1000</v>
      </c>
      <c r="Y3923" s="209">
        <f t="shared" si="2668"/>
        <v>100</v>
      </c>
    </row>
    <row r="3924" spans="1:25">
      <c r="A3924" s="23" t="s">
        <v>786</v>
      </c>
      <c r="B3924" s="23" t="s">
        <v>172</v>
      </c>
      <c r="C3924" s="23" t="s">
        <v>1461</v>
      </c>
      <c r="D3924" s="23" t="s">
        <v>1462</v>
      </c>
      <c r="E3924" s="22">
        <v>6137</v>
      </c>
      <c r="F3924" s="23"/>
      <c r="G3924" s="128" t="s">
        <v>3378</v>
      </c>
      <c r="H3924" s="32" t="s">
        <v>30</v>
      </c>
      <c r="I3924" s="44">
        <f t="shared" si="2664"/>
        <v>10500</v>
      </c>
      <c r="J3924" s="44">
        <v>8500</v>
      </c>
      <c r="K3924" s="44">
        <f t="shared" si="2666"/>
        <v>2000</v>
      </c>
      <c r="L3924" s="44">
        <v>2000</v>
      </c>
      <c r="M3924" s="44">
        <v>0</v>
      </c>
      <c r="N3924" s="44">
        <v>0</v>
      </c>
      <c r="O3924" s="44">
        <v>0</v>
      </c>
      <c r="P3924" s="44">
        <v>0</v>
      </c>
      <c r="Q3924" s="44">
        <v>6000</v>
      </c>
      <c r="R3924" s="44">
        <v>4000</v>
      </c>
      <c r="S3924" s="44">
        <v>4000</v>
      </c>
      <c r="T3924" s="44">
        <f t="shared" si="2671"/>
        <v>0</v>
      </c>
      <c r="U3924" s="44"/>
      <c r="V3924" s="44"/>
      <c r="W3924" s="44"/>
      <c r="X3924" s="44">
        <f t="shared" si="2672"/>
        <v>4000</v>
      </c>
      <c r="Y3924" s="209">
        <f t="shared" si="2668"/>
        <v>100</v>
      </c>
    </row>
    <row r="3925" spans="1:25">
      <c r="A3925" s="20" t="s">
        <v>786</v>
      </c>
      <c r="B3925" s="20" t="s">
        <v>172</v>
      </c>
      <c r="C3925" s="20" t="s">
        <v>1461</v>
      </c>
      <c r="D3925" s="20" t="s">
        <v>1462</v>
      </c>
      <c r="E3925" s="20" t="s">
        <v>144</v>
      </c>
      <c r="F3925" s="23" t="s">
        <v>0</v>
      </c>
      <c r="G3925" s="154" t="s">
        <v>0</v>
      </c>
      <c r="H3925" s="21" t="s">
        <v>32</v>
      </c>
      <c r="I3925" s="66">
        <f t="shared" si="2664"/>
        <v>25800</v>
      </c>
      <c r="J3925" s="66">
        <f t="shared" ref="J3925:P3925" si="2678">SUM(J3926:J3928)</f>
        <v>21300</v>
      </c>
      <c r="K3925" s="66">
        <f t="shared" si="2666"/>
        <v>4500</v>
      </c>
      <c r="L3925" s="66">
        <f t="shared" si="2678"/>
        <v>4500</v>
      </c>
      <c r="M3925" s="66">
        <f t="shared" si="2678"/>
        <v>0</v>
      </c>
      <c r="N3925" s="66">
        <f t="shared" si="2678"/>
        <v>0</v>
      </c>
      <c r="O3925" s="66">
        <f t="shared" si="2678"/>
        <v>0</v>
      </c>
      <c r="P3925" s="66">
        <f t="shared" si="2678"/>
        <v>0</v>
      </c>
      <c r="Q3925" s="66">
        <f>SUM(Q3926:Q3928)</f>
        <v>33651</v>
      </c>
      <c r="R3925" s="66">
        <f>SUM(R3926:R3928)</f>
        <v>29151</v>
      </c>
      <c r="S3925" s="66">
        <f>SUM(S3926:S3928)</f>
        <v>26579</v>
      </c>
      <c r="T3925" s="66">
        <f t="shared" ref="T3925:X3925" si="2679">SUM(T3926:T3928)</f>
        <v>2572</v>
      </c>
      <c r="U3925" s="66">
        <f t="shared" si="2679"/>
        <v>2572</v>
      </c>
      <c r="V3925" s="66">
        <f t="shared" si="2679"/>
        <v>0</v>
      </c>
      <c r="W3925" s="66">
        <f t="shared" si="2679"/>
        <v>0</v>
      </c>
      <c r="X3925" s="66">
        <f t="shared" si="2679"/>
        <v>29151</v>
      </c>
      <c r="Y3925" s="208">
        <f t="shared" si="2668"/>
        <v>100</v>
      </c>
    </row>
    <row r="3926" spans="1:25">
      <c r="A3926" s="23" t="s">
        <v>786</v>
      </c>
      <c r="B3926" s="23" t="s">
        <v>172</v>
      </c>
      <c r="C3926" s="23" t="s">
        <v>1461</v>
      </c>
      <c r="D3926" s="23" t="s">
        <v>1462</v>
      </c>
      <c r="E3926" s="22">
        <v>6139</v>
      </c>
      <c r="F3926" s="23"/>
      <c r="G3926" s="128" t="s">
        <v>3378</v>
      </c>
      <c r="H3926" s="32" t="s">
        <v>32</v>
      </c>
      <c r="I3926" s="44">
        <f t="shared" si="2664"/>
        <v>17500</v>
      </c>
      <c r="J3926" s="44">
        <v>13000</v>
      </c>
      <c r="K3926" s="44">
        <f t="shared" si="2666"/>
        <v>4500</v>
      </c>
      <c r="L3926" s="44">
        <v>4500</v>
      </c>
      <c r="M3926" s="44">
        <v>0</v>
      </c>
      <c r="N3926" s="44">
        <v>0</v>
      </c>
      <c r="O3926" s="44">
        <v>0</v>
      </c>
      <c r="P3926" s="44">
        <v>0</v>
      </c>
      <c r="Q3926" s="44">
        <v>24500</v>
      </c>
      <c r="R3926" s="44">
        <v>20000</v>
      </c>
      <c r="S3926" s="44">
        <v>17500</v>
      </c>
      <c r="T3926" s="44">
        <f t="shared" si="2671"/>
        <v>2500</v>
      </c>
      <c r="U3926" s="44">
        <v>2500</v>
      </c>
      <c r="V3926" s="44"/>
      <c r="W3926" s="44"/>
      <c r="X3926" s="44">
        <f t="shared" si="2672"/>
        <v>20000</v>
      </c>
      <c r="Y3926" s="209">
        <f t="shared" si="2668"/>
        <v>100</v>
      </c>
    </row>
    <row r="3927" spans="1:25">
      <c r="A3927" s="23" t="s">
        <v>786</v>
      </c>
      <c r="B3927" s="23" t="s">
        <v>172</v>
      </c>
      <c r="C3927" s="23" t="s">
        <v>1461</v>
      </c>
      <c r="D3927" s="23" t="s">
        <v>1462</v>
      </c>
      <c r="E3927" s="22">
        <v>6139</v>
      </c>
      <c r="F3927" s="23" t="s">
        <v>1469</v>
      </c>
      <c r="G3927" s="128" t="s">
        <v>3378</v>
      </c>
      <c r="H3927" s="32" t="s">
        <v>152</v>
      </c>
      <c r="I3927" s="44">
        <f t="shared" si="2664"/>
        <v>2300</v>
      </c>
      <c r="J3927" s="44">
        <v>2300</v>
      </c>
      <c r="K3927" s="44">
        <f t="shared" si="2666"/>
        <v>0</v>
      </c>
      <c r="L3927" s="44">
        <v>0</v>
      </c>
      <c r="M3927" s="44">
        <v>0</v>
      </c>
      <c r="N3927" s="44">
        <v>0</v>
      </c>
      <c r="O3927" s="44">
        <v>0</v>
      </c>
      <c r="P3927" s="44">
        <v>0</v>
      </c>
      <c r="Q3927" s="44">
        <v>2401</v>
      </c>
      <c r="R3927" s="44">
        <v>2401</v>
      </c>
      <c r="S3927" s="44">
        <v>2329</v>
      </c>
      <c r="T3927" s="44">
        <f t="shared" si="2671"/>
        <v>72</v>
      </c>
      <c r="U3927" s="44">
        <v>72</v>
      </c>
      <c r="V3927" s="44"/>
      <c r="W3927" s="44"/>
      <c r="X3927" s="44">
        <f t="shared" si="2672"/>
        <v>2401</v>
      </c>
      <c r="Y3927" s="209">
        <f t="shared" si="2668"/>
        <v>100</v>
      </c>
    </row>
    <row r="3928" spans="1:25">
      <c r="A3928" s="23" t="s">
        <v>786</v>
      </c>
      <c r="B3928" s="23" t="s">
        <v>172</v>
      </c>
      <c r="C3928" s="23" t="s">
        <v>1461</v>
      </c>
      <c r="D3928" s="23" t="s">
        <v>1462</v>
      </c>
      <c r="E3928" s="22">
        <v>6139</v>
      </c>
      <c r="F3928" s="23" t="s">
        <v>1470</v>
      </c>
      <c r="G3928" s="128" t="s">
        <v>3378</v>
      </c>
      <c r="H3928" s="32" t="s">
        <v>158</v>
      </c>
      <c r="I3928" s="44">
        <f t="shared" si="2664"/>
        <v>6000</v>
      </c>
      <c r="J3928" s="44">
        <v>6000</v>
      </c>
      <c r="K3928" s="44">
        <f t="shared" si="2666"/>
        <v>0</v>
      </c>
      <c r="L3928" s="44">
        <v>0</v>
      </c>
      <c r="M3928" s="44">
        <v>0</v>
      </c>
      <c r="N3928" s="44">
        <v>0</v>
      </c>
      <c r="O3928" s="44">
        <v>0</v>
      </c>
      <c r="P3928" s="44">
        <v>0</v>
      </c>
      <c r="Q3928" s="44">
        <v>6750</v>
      </c>
      <c r="R3928" s="44">
        <v>6750</v>
      </c>
      <c r="S3928" s="44">
        <v>6750</v>
      </c>
      <c r="T3928" s="44">
        <f t="shared" si="2671"/>
        <v>0</v>
      </c>
      <c r="U3928" s="44"/>
      <c r="V3928" s="44"/>
      <c r="W3928" s="44"/>
      <c r="X3928" s="44">
        <f t="shared" si="2672"/>
        <v>6750</v>
      </c>
      <c r="Y3928" s="209">
        <f t="shared" si="2668"/>
        <v>100</v>
      </c>
    </row>
    <row r="3929" spans="1:25" ht="20.399999999999999">
      <c r="A3929" s="20" t="s">
        <v>0</v>
      </c>
      <c r="B3929" s="20" t="s">
        <v>0</v>
      </c>
      <c r="C3929" s="20" t="s">
        <v>0</v>
      </c>
      <c r="D3929" s="21" t="s">
        <v>0</v>
      </c>
      <c r="E3929" s="21" t="s">
        <v>0</v>
      </c>
      <c r="F3929" s="21" t="s">
        <v>0</v>
      </c>
      <c r="G3929" s="150" t="s">
        <v>0</v>
      </c>
      <c r="H3929" s="30" t="s">
        <v>42</v>
      </c>
      <c r="I3929" s="31">
        <f t="shared" si="2664"/>
        <v>100</v>
      </c>
      <c r="J3929" s="31">
        <f t="shared" ref="J3929:X3930" si="2680">SUM(J3930)</f>
        <v>100</v>
      </c>
      <c r="K3929" s="31">
        <f t="shared" si="2666"/>
        <v>0</v>
      </c>
      <c r="L3929" s="31">
        <f t="shared" si="2680"/>
        <v>0</v>
      </c>
      <c r="M3929" s="31">
        <f t="shared" si="2680"/>
        <v>0</v>
      </c>
      <c r="N3929" s="31">
        <f t="shared" si="2680"/>
        <v>0</v>
      </c>
      <c r="O3929" s="31">
        <f t="shared" si="2680"/>
        <v>0</v>
      </c>
      <c r="P3929" s="31">
        <f t="shared" si="2680"/>
        <v>0</v>
      </c>
      <c r="Q3929" s="31">
        <f t="shared" si="2680"/>
        <v>100</v>
      </c>
      <c r="R3929" s="31">
        <f t="shared" si="2680"/>
        <v>100</v>
      </c>
      <c r="S3929" s="31">
        <f t="shared" si="2680"/>
        <v>0</v>
      </c>
      <c r="T3929" s="31">
        <f t="shared" si="2680"/>
        <v>0</v>
      </c>
      <c r="U3929" s="31">
        <f t="shared" si="2680"/>
        <v>0</v>
      </c>
      <c r="V3929" s="31">
        <f t="shared" si="2680"/>
        <v>0</v>
      </c>
      <c r="W3929" s="31">
        <f t="shared" si="2680"/>
        <v>0</v>
      </c>
      <c r="X3929" s="31">
        <f t="shared" si="2680"/>
        <v>0</v>
      </c>
      <c r="Y3929" s="220">
        <f t="shared" si="2668"/>
        <v>0</v>
      </c>
    </row>
    <row r="3930" spans="1:25">
      <c r="A3930" s="23" t="s">
        <v>786</v>
      </c>
      <c r="B3930" s="23" t="s">
        <v>172</v>
      </c>
      <c r="C3930" s="23" t="s">
        <v>1461</v>
      </c>
      <c r="D3930" s="23" t="s">
        <v>1462</v>
      </c>
      <c r="E3930" s="21" t="s">
        <v>159</v>
      </c>
      <c r="F3930" s="21" t="s">
        <v>0</v>
      </c>
      <c r="G3930" s="150" t="s">
        <v>0</v>
      </c>
      <c r="H3930" s="21" t="s">
        <v>34</v>
      </c>
      <c r="I3930" s="66">
        <f t="shared" si="2664"/>
        <v>100</v>
      </c>
      <c r="J3930" s="66">
        <f t="shared" si="2680"/>
        <v>100</v>
      </c>
      <c r="K3930" s="66">
        <f t="shared" si="2666"/>
        <v>0</v>
      </c>
      <c r="L3930" s="66">
        <f t="shared" si="2680"/>
        <v>0</v>
      </c>
      <c r="M3930" s="66">
        <f t="shared" si="2680"/>
        <v>0</v>
      </c>
      <c r="N3930" s="66">
        <f t="shared" si="2680"/>
        <v>0</v>
      </c>
      <c r="O3930" s="66">
        <f t="shared" si="2680"/>
        <v>0</v>
      </c>
      <c r="P3930" s="66">
        <f t="shared" si="2680"/>
        <v>0</v>
      </c>
      <c r="Q3930" s="66">
        <f t="shared" si="2680"/>
        <v>100</v>
      </c>
      <c r="R3930" s="66">
        <f t="shared" si="2680"/>
        <v>100</v>
      </c>
      <c r="S3930" s="66">
        <f t="shared" si="2680"/>
        <v>0</v>
      </c>
      <c r="T3930" s="66">
        <f t="shared" si="2680"/>
        <v>0</v>
      </c>
      <c r="U3930" s="66">
        <f t="shared" si="2680"/>
        <v>0</v>
      </c>
      <c r="V3930" s="66">
        <f t="shared" si="2680"/>
        <v>0</v>
      </c>
      <c r="W3930" s="66">
        <f t="shared" si="2680"/>
        <v>0</v>
      </c>
      <c r="X3930" s="66">
        <f t="shared" si="2680"/>
        <v>0</v>
      </c>
      <c r="Y3930" s="208">
        <f t="shared" si="2668"/>
        <v>0</v>
      </c>
    </row>
    <row r="3931" spans="1:25">
      <c r="A3931" s="23" t="s">
        <v>786</v>
      </c>
      <c r="B3931" s="23" t="s">
        <v>172</v>
      </c>
      <c r="C3931" s="23" t="s">
        <v>1461</v>
      </c>
      <c r="D3931" s="23" t="s">
        <v>1462</v>
      </c>
      <c r="E3931" s="22">
        <v>6148</v>
      </c>
      <c r="F3931" s="23"/>
      <c r="G3931" s="128" t="s">
        <v>3378</v>
      </c>
      <c r="H3931" s="32" t="s">
        <v>41</v>
      </c>
      <c r="I3931" s="44">
        <f t="shared" si="2664"/>
        <v>100</v>
      </c>
      <c r="J3931" s="44">
        <v>100</v>
      </c>
      <c r="K3931" s="44">
        <f t="shared" si="2666"/>
        <v>0</v>
      </c>
      <c r="L3931" s="44">
        <v>0</v>
      </c>
      <c r="M3931" s="44">
        <v>0</v>
      </c>
      <c r="N3931" s="44">
        <v>0</v>
      </c>
      <c r="O3931" s="44">
        <v>0</v>
      </c>
      <c r="P3931" s="44">
        <v>0</v>
      </c>
      <c r="Q3931" s="44">
        <v>100</v>
      </c>
      <c r="R3931" s="44">
        <v>100</v>
      </c>
      <c r="S3931" s="44">
        <v>0</v>
      </c>
      <c r="T3931" s="44">
        <f t="shared" si="2671"/>
        <v>0</v>
      </c>
      <c r="U3931" s="44"/>
      <c r="V3931" s="44"/>
      <c r="W3931" s="44"/>
      <c r="X3931" s="44">
        <f t="shared" si="2672"/>
        <v>0</v>
      </c>
      <c r="Y3931" s="209">
        <f t="shared" si="2668"/>
        <v>0</v>
      </c>
    </row>
    <row r="3932" spans="1:25" ht="20.399999999999999">
      <c r="A3932" s="20" t="s">
        <v>0</v>
      </c>
      <c r="B3932" s="20" t="s">
        <v>0</v>
      </c>
      <c r="C3932" s="20" t="s">
        <v>0</v>
      </c>
      <c r="D3932" s="21" t="s">
        <v>0</v>
      </c>
      <c r="E3932" s="21" t="s">
        <v>0</v>
      </c>
      <c r="F3932" s="21" t="s">
        <v>0</v>
      </c>
      <c r="G3932" s="150" t="s">
        <v>0</v>
      </c>
      <c r="H3932" s="30" t="s">
        <v>60</v>
      </c>
      <c r="I3932" s="31">
        <f t="shared" si="2664"/>
        <v>2000</v>
      </c>
      <c r="J3932" s="31">
        <f t="shared" ref="J3932:X3932" si="2681">SUM(J3933)</f>
        <v>0</v>
      </c>
      <c r="K3932" s="31">
        <f t="shared" si="2666"/>
        <v>2000</v>
      </c>
      <c r="L3932" s="31">
        <f t="shared" si="2681"/>
        <v>2000</v>
      </c>
      <c r="M3932" s="31">
        <f t="shared" si="2681"/>
        <v>0</v>
      </c>
      <c r="N3932" s="31">
        <f t="shared" si="2681"/>
        <v>0</v>
      </c>
      <c r="O3932" s="31">
        <f t="shared" si="2681"/>
        <v>0</v>
      </c>
      <c r="P3932" s="31">
        <f t="shared" si="2681"/>
        <v>0</v>
      </c>
      <c r="Q3932" s="31">
        <f t="shared" si="2681"/>
        <v>2000</v>
      </c>
      <c r="R3932" s="31">
        <f t="shared" si="2681"/>
        <v>0</v>
      </c>
      <c r="S3932" s="31">
        <f t="shared" si="2681"/>
        <v>0</v>
      </c>
      <c r="T3932" s="31">
        <f t="shared" si="2681"/>
        <v>0</v>
      </c>
      <c r="U3932" s="31">
        <f t="shared" si="2681"/>
        <v>0</v>
      </c>
      <c r="V3932" s="31">
        <f t="shared" si="2681"/>
        <v>0</v>
      </c>
      <c r="W3932" s="31">
        <f t="shared" si="2681"/>
        <v>0</v>
      </c>
      <c r="X3932" s="31">
        <f t="shared" si="2681"/>
        <v>0</v>
      </c>
      <c r="Y3932" s="220">
        <f t="shared" si="2668"/>
        <v>0</v>
      </c>
    </row>
    <row r="3933" spans="1:25">
      <c r="A3933" s="23" t="s">
        <v>786</v>
      </c>
      <c r="B3933" s="23" t="s">
        <v>172</v>
      </c>
      <c r="C3933" s="23" t="s">
        <v>1461</v>
      </c>
      <c r="D3933" s="23" t="s">
        <v>1462</v>
      </c>
      <c r="E3933" s="21" t="s">
        <v>166</v>
      </c>
      <c r="F3933" s="21" t="s">
        <v>0</v>
      </c>
      <c r="G3933" s="150" t="s">
        <v>0</v>
      </c>
      <c r="H3933" s="21" t="s">
        <v>53</v>
      </c>
      <c r="I3933" s="66">
        <f t="shared" si="2664"/>
        <v>2000</v>
      </c>
      <c r="J3933" s="66">
        <f t="shared" ref="J3933:P3933" si="2682">SUM(J3934:J3935)</f>
        <v>0</v>
      </c>
      <c r="K3933" s="66">
        <f t="shared" si="2666"/>
        <v>2000</v>
      </c>
      <c r="L3933" s="66">
        <f t="shared" si="2682"/>
        <v>2000</v>
      </c>
      <c r="M3933" s="66">
        <f t="shared" si="2682"/>
        <v>0</v>
      </c>
      <c r="N3933" s="66">
        <f t="shared" si="2682"/>
        <v>0</v>
      </c>
      <c r="O3933" s="66">
        <f t="shared" si="2682"/>
        <v>0</v>
      </c>
      <c r="P3933" s="66">
        <f t="shared" si="2682"/>
        <v>0</v>
      </c>
      <c r="Q3933" s="66">
        <f>SUM(Q3934:Q3935)</f>
        <v>2000</v>
      </c>
      <c r="R3933" s="66">
        <f>SUM(R3934:R3935)</f>
        <v>0</v>
      </c>
      <c r="S3933" s="66">
        <f>SUM(S3934:S3935)</f>
        <v>0</v>
      </c>
      <c r="T3933" s="66">
        <f t="shared" ref="T3933:X3933" si="2683">SUM(T3934:T3935)</f>
        <v>0</v>
      </c>
      <c r="U3933" s="66">
        <f t="shared" si="2683"/>
        <v>0</v>
      </c>
      <c r="V3933" s="66">
        <f t="shared" si="2683"/>
        <v>0</v>
      </c>
      <c r="W3933" s="66">
        <f t="shared" si="2683"/>
        <v>0</v>
      </c>
      <c r="X3933" s="66">
        <f t="shared" si="2683"/>
        <v>0</v>
      </c>
      <c r="Y3933" s="208">
        <f t="shared" si="2668"/>
        <v>0</v>
      </c>
    </row>
    <row r="3934" spans="1:25">
      <c r="A3934" s="23" t="s">
        <v>786</v>
      </c>
      <c r="B3934" s="23" t="s">
        <v>172</v>
      </c>
      <c r="C3934" s="23" t="s">
        <v>1461</v>
      </c>
      <c r="D3934" s="23" t="s">
        <v>1462</v>
      </c>
      <c r="E3934" s="22">
        <v>8213</v>
      </c>
      <c r="F3934" s="23"/>
      <c r="G3934" s="128" t="s">
        <v>3378</v>
      </c>
      <c r="H3934" s="32" t="s">
        <v>56</v>
      </c>
      <c r="I3934" s="44">
        <f t="shared" si="2664"/>
        <v>1500</v>
      </c>
      <c r="J3934" s="44">
        <v>0</v>
      </c>
      <c r="K3934" s="44">
        <f t="shared" si="2666"/>
        <v>1500</v>
      </c>
      <c r="L3934" s="44">
        <v>1500</v>
      </c>
      <c r="M3934" s="44">
        <v>0</v>
      </c>
      <c r="N3934" s="44">
        <v>0</v>
      </c>
      <c r="O3934" s="44">
        <v>0</v>
      </c>
      <c r="P3934" s="44">
        <v>0</v>
      </c>
      <c r="Q3934" s="44">
        <v>1500</v>
      </c>
      <c r="R3934" s="44">
        <v>0</v>
      </c>
      <c r="S3934" s="44">
        <v>0</v>
      </c>
      <c r="T3934" s="44">
        <f t="shared" si="2671"/>
        <v>0</v>
      </c>
      <c r="U3934" s="44"/>
      <c r="V3934" s="44"/>
      <c r="W3934" s="44"/>
      <c r="X3934" s="44">
        <f t="shared" si="2672"/>
        <v>0</v>
      </c>
      <c r="Y3934" s="209">
        <f t="shared" si="2668"/>
        <v>0</v>
      </c>
    </row>
    <row r="3935" spans="1:25">
      <c r="A3935" s="23" t="s">
        <v>786</v>
      </c>
      <c r="B3935" s="23" t="s">
        <v>172</v>
      </c>
      <c r="C3935" s="23" t="s">
        <v>1461</v>
      </c>
      <c r="D3935" s="23" t="s">
        <v>1462</v>
      </c>
      <c r="E3935" s="22">
        <v>8216</v>
      </c>
      <c r="F3935" s="23"/>
      <c r="G3935" s="128" t="s">
        <v>3378</v>
      </c>
      <c r="H3935" s="32" t="s">
        <v>59</v>
      </c>
      <c r="I3935" s="44">
        <f t="shared" si="2664"/>
        <v>500</v>
      </c>
      <c r="J3935" s="44">
        <v>0</v>
      </c>
      <c r="K3935" s="44">
        <f t="shared" si="2666"/>
        <v>500</v>
      </c>
      <c r="L3935" s="44">
        <v>500</v>
      </c>
      <c r="M3935" s="44">
        <v>0</v>
      </c>
      <c r="N3935" s="44">
        <v>0</v>
      </c>
      <c r="O3935" s="44">
        <v>0</v>
      </c>
      <c r="P3935" s="44">
        <v>0</v>
      </c>
      <c r="Q3935" s="44">
        <v>500</v>
      </c>
      <c r="R3935" s="44">
        <v>0</v>
      </c>
      <c r="S3935" s="44">
        <v>0</v>
      </c>
      <c r="T3935" s="44">
        <f t="shared" si="2671"/>
        <v>0</v>
      </c>
      <c r="U3935" s="44"/>
      <c r="V3935" s="44"/>
      <c r="W3935" s="44"/>
      <c r="X3935" s="44">
        <f t="shared" si="2672"/>
        <v>0</v>
      </c>
      <c r="Y3935" s="209">
        <f t="shared" si="2668"/>
        <v>0</v>
      </c>
    </row>
    <row r="3936" spans="1:25">
      <c r="A3936" s="32" t="s">
        <v>0</v>
      </c>
      <c r="B3936" s="32" t="s">
        <v>0</v>
      </c>
      <c r="C3936" s="32" t="s">
        <v>0</v>
      </c>
      <c r="D3936" s="32" t="s">
        <v>0</v>
      </c>
      <c r="E3936" s="32" t="s">
        <v>0</v>
      </c>
      <c r="F3936" s="32" t="s">
        <v>0</v>
      </c>
      <c r="G3936" s="154" t="s">
        <v>0</v>
      </c>
      <c r="H3936" s="30" t="s">
        <v>1471</v>
      </c>
      <c r="I3936" s="31">
        <f t="shared" si="2664"/>
        <v>873500</v>
      </c>
      <c r="J3936" s="31">
        <f t="shared" ref="J3936:P3936" si="2684">SUM(J3907,J3929,J3932)</f>
        <v>850000</v>
      </c>
      <c r="K3936" s="31">
        <f t="shared" si="2666"/>
        <v>23500</v>
      </c>
      <c r="L3936" s="31">
        <f t="shared" si="2684"/>
        <v>23500</v>
      </c>
      <c r="M3936" s="31">
        <f t="shared" si="2684"/>
        <v>0</v>
      </c>
      <c r="N3936" s="31">
        <f t="shared" si="2684"/>
        <v>0</v>
      </c>
      <c r="O3936" s="31">
        <f t="shared" si="2684"/>
        <v>0</v>
      </c>
      <c r="P3936" s="31">
        <f t="shared" si="2684"/>
        <v>0</v>
      </c>
      <c r="Q3936" s="31">
        <f>SUM(Q3907,Q3929,Q3932)</f>
        <v>915363</v>
      </c>
      <c r="R3936" s="31">
        <f>SUM(R3907,R3929,R3932)</f>
        <v>891863</v>
      </c>
      <c r="S3936" s="31">
        <f>SUM(S3907,S3929,S3932)</f>
        <v>847602</v>
      </c>
      <c r="T3936" s="31">
        <f t="shared" ref="T3936:X3936" si="2685">SUM(T3907,T3929,T3932)</f>
        <v>44161</v>
      </c>
      <c r="U3936" s="31">
        <f t="shared" si="2685"/>
        <v>40611</v>
      </c>
      <c r="V3936" s="31">
        <f t="shared" si="2685"/>
        <v>3550</v>
      </c>
      <c r="W3936" s="31">
        <f t="shared" si="2685"/>
        <v>0</v>
      </c>
      <c r="X3936" s="31">
        <f t="shared" si="2685"/>
        <v>891763</v>
      </c>
      <c r="Y3936" s="220">
        <f t="shared" si="2668"/>
        <v>99.988787515571346</v>
      </c>
    </row>
    <row r="3937" spans="1:25" ht="15" thickBot="1">
      <c r="A3937" s="32" t="s">
        <v>0</v>
      </c>
      <c r="B3937" s="32" t="s">
        <v>0</v>
      </c>
      <c r="C3937" s="32" t="s">
        <v>0</v>
      </c>
      <c r="D3937" s="32" t="s">
        <v>0</v>
      </c>
      <c r="E3937" s="32" t="s">
        <v>0</v>
      </c>
      <c r="F3937" s="32" t="s">
        <v>0</v>
      </c>
      <c r="G3937" s="154" t="s">
        <v>0</v>
      </c>
      <c r="H3937" s="21" t="s">
        <v>170</v>
      </c>
      <c r="I3937" s="66">
        <f t="shared" si="2664"/>
        <v>29</v>
      </c>
      <c r="J3937" s="66">
        <v>29</v>
      </c>
      <c r="K3937" s="66">
        <f t="shared" si="2666"/>
        <v>0</v>
      </c>
      <c r="L3937" s="66" t="s">
        <v>0</v>
      </c>
      <c r="M3937" s="66" t="s">
        <v>0</v>
      </c>
      <c r="N3937" s="66" t="s">
        <v>0</v>
      </c>
      <c r="O3937" s="66" t="s">
        <v>0</v>
      </c>
      <c r="P3937" s="66" t="s">
        <v>0</v>
      </c>
      <c r="Q3937" s="66">
        <v>0</v>
      </c>
      <c r="R3937" s="66"/>
      <c r="S3937" s="66"/>
      <c r="T3937" s="66"/>
      <c r="U3937" s="66"/>
      <c r="V3937" s="66"/>
      <c r="W3937" s="66"/>
      <c r="X3937" s="66"/>
      <c r="Y3937" s="208">
        <v>0</v>
      </c>
    </row>
    <row r="3938" spans="1:25" ht="41.4" thickBot="1">
      <c r="A3938" s="252" t="s">
        <v>0</v>
      </c>
      <c r="B3938" s="252" t="s">
        <v>0</v>
      </c>
      <c r="C3938" s="252" t="s">
        <v>0</v>
      </c>
      <c r="D3938" s="252" t="s">
        <v>0</v>
      </c>
      <c r="E3938" s="252" t="s">
        <v>0</v>
      </c>
      <c r="F3938" s="252" t="s">
        <v>0</v>
      </c>
      <c r="G3938" s="258" t="s">
        <v>0</v>
      </c>
      <c r="H3938" s="24" t="s">
        <v>72</v>
      </c>
      <c r="I3938" s="1" t="s">
        <v>3093</v>
      </c>
      <c r="J3938" s="1" t="s">
        <v>3130</v>
      </c>
      <c r="K3938" s="1" t="s">
        <v>3</v>
      </c>
      <c r="L3938" s="1" t="s">
        <v>4</v>
      </c>
      <c r="M3938" s="1" t="s">
        <v>5</v>
      </c>
      <c r="N3938" s="1" t="s">
        <v>6</v>
      </c>
      <c r="O3938" s="1" t="s">
        <v>7</v>
      </c>
      <c r="P3938" s="1" t="s">
        <v>8</v>
      </c>
      <c r="Q3938" s="1" t="s">
        <v>3344</v>
      </c>
      <c r="R3938" s="1" t="s">
        <v>3427</v>
      </c>
      <c r="S3938" s="1" t="s">
        <v>3447</v>
      </c>
      <c r="T3938" s="1" t="s">
        <v>3448</v>
      </c>
      <c r="U3938" s="1" t="s">
        <v>3452</v>
      </c>
      <c r="V3938" s="1" t="s">
        <v>3449</v>
      </c>
      <c r="W3938" s="1" t="s">
        <v>3450</v>
      </c>
      <c r="X3938" s="1" t="s">
        <v>3451</v>
      </c>
      <c r="Y3938" s="216" t="s">
        <v>3385</v>
      </c>
    </row>
    <row r="3939" spans="1:25">
      <c r="A3939" s="253"/>
      <c r="B3939" s="253"/>
      <c r="C3939" s="253"/>
      <c r="D3939" s="253"/>
      <c r="E3939" s="253"/>
      <c r="F3939" s="253"/>
      <c r="G3939" s="259"/>
      <c r="H3939" s="33" t="s">
        <v>0</v>
      </c>
      <c r="I3939" s="45">
        <v>1</v>
      </c>
      <c r="J3939" s="45">
        <v>3</v>
      </c>
      <c r="K3939" s="45" t="s">
        <v>9</v>
      </c>
      <c r="L3939" s="45">
        <v>5</v>
      </c>
      <c r="M3939" s="45">
        <v>6</v>
      </c>
      <c r="N3939" s="45">
        <v>7</v>
      </c>
      <c r="O3939" s="45">
        <v>8</v>
      </c>
      <c r="P3939" s="45">
        <v>9</v>
      </c>
      <c r="Q3939" s="45">
        <v>1</v>
      </c>
      <c r="R3939" s="45">
        <v>2</v>
      </c>
      <c r="S3939" s="45">
        <v>3</v>
      </c>
      <c r="T3939" s="45" t="s">
        <v>3453</v>
      </c>
      <c r="U3939" s="45">
        <v>5</v>
      </c>
      <c r="V3939" s="45">
        <v>6</v>
      </c>
      <c r="W3939" s="45">
        <v>7</v>
      </c>
      <c r="X3939" s="45" t="s">
        <v>3454</v>
      </c>
      <c r="Y3939" s="276">
        <v>9</v>
      </c>
    </row>
    <row r="3940" spans="1:25">
      <c r="A3940" s="253"/>
      <c r="B3940" s="253"/>
      <c r="C3940" s="253"/>
      <c r="D3940" s="253"/>
      <c r="E3940" s="253"/>
      <c r="F3940" s="253"/>
      <c r="G3940" s="259"/>
      <c r="H3940" s="34" t="s">
        <v>108</v>
      </c>
      <c r="I3940" s="35">
        <f t="shared" si="2664"/>
        <v>873500</v>
      </c>
      <c r="J3940" s="35">
        <f t="shared" ref="J3940:P3940" si="2686">SUM(J3936)</f>
        <v>850000</v>
      </c>
      <c r="K3940" s="35">
        <f t="shared" si="2666"/>
        <v>23500</v>
      </c>
      <c r="L3940" s="35">
        <f t="shared" si="2686"/>
        <v>23500</v>
      </c>
      <c r="M3940" s="35">
        <f t="shared" si="2686"/>
        <v>0</v>
      </c>
      <c r="N3940" s="35">
        <f t="shared" si="2686"/>
        <v>0</v>
      </c>
      <c r="O3940" s="35">
        <f t="shared" si="2686"/>
        <v>0</v>
      </c>
      <c r="P3940" s="35">
        <f t="shared" si="2686"/>
        <v>0</v>
      </c>
      <c r="Q3940" s="35">
        <f>SUM(Q3936)</f>
        <v>915363</v>
      </c>
      <c r="R3940" s="35">
        <f>SUM(R3936)</f>
        <v>891863</v>
      </c>
      <c r="S3940" s="35">
        <f>SUM(S3936)</f>
        <v>847602</v>
      </c>
      <c r="T3940" s="35">
        <f t="shared" ref="T3940:X3940" si="2687">SUM(T3936)</f>
        <v>44161</v>
      </c>
      <c r="U3940" s="35">
        <f t="shared" si="2687"/>
        <v>40611</v>
      </c>
      <c r="V3940" s="35">
        <f t="shared" si="2687"/>
        <v>3550</v>
      </c>
      <c r="W3940" s="35">
        <f t="shared" si="2687"/>
        <v>0</v>
      </c>
      <c r="X3940" s="35">
        <f t="shared" si="2687"/>
        <v>891763</v>
      </c>
      <c r="Y3940" s="218">
        <f t="shared" ref="Y3940:Y3941" si="2688">IF(R3940=0,0,(X3940/R3940)*100)</f>
        <v>99.988787515571346</v>
      </c>
    </row>
    <row r="3941" spans="1:25">
      <c r="A3941" s="253"/>
      <c r="B3941" s="253"/>
      <c r="C3941" s="253"/>
      <c r="D3941" s="253"/>
      <c r="E3941" s="253"/>
      <c r="F3941" s="253"/>
      <c r="G3941" s="259"/>
      <c r="H3941" s="36" t="s">
        <v>69</v>
      </c>
      <c r="I3941" s="35">
        <f t="shared" si="2664"/>
        <v>873500</v>
      </c>
      <c r="J3941" s="35">
        <f t="shared" ref="J3941:P3941" si="2689">SUM(J3940)</f>
        <v>850000</v>
      </c>
      <c r="K3941" s="35">
        <f t="shared" si="2666"/>
        <v>23500</v>
      </c>
      <c r="L3941" s="35">
        <f t="shared" si="2689"/>
        <v>23500</v>
      </c>
      <c r="M3941" s="35">
        <f t="shared" si="2689"/>
        <v>0</v>
      </c>
      <c r="N3941" s="35">
        <f t="shared" si="2689"/>
        <v>0</v>
      </c>
      <c r="O3941" s="35">
        <f t="shared" si="2689"/>
        <v>0</v>
      </c>
      <c r="P3941" s="35">
        <f t="shared" si="2689"/>
        <v>0</v>
      </c>
      <c r="Q3941" s="35">
        <f>SUM(Q3940)</f>
        <v>915363</v>
      </c>
      <c r="R3941" s="35">
        <f>SUM(R3940)</f>
        <v>891863</v>
      </c>
      <c r="S3941" s="35">
        <f>SUM(S3940)</f>
        <v>847602</v>
      </c>
      <c r="T3941" s="35">
        <f t="shared" ref="T3941:X3941" si="2690">SUM(T3940)</f>
        <v>44161</v>
      </c>
      <c r="U3941" s="35">
        <f t="shared" si="2690"/>
        <v>40611</v>
      </c>
      <c r="V3941" s="35">
        <f t="shared" si="2690"/>
        <v>3550</v>
      </c>
      <c r="W3941" s="35">
        <f t="shared" si="2690"/>
        <v>0</v>
      </c>
      <c r="X3941" s="35">
        <f t="shared" si="2690"/>
        <v>891763</v>
      </c>
      <c r="Y3941" s="218">
        <f t="shared" si="2688"/>
        <v>99.988787515571346</v>
      </c>
    </row>
    <row r="3942" spans="1:25">
      <c r="A3942" s="254"/>
      <c r="B3942" s="254"/>
      <c r="C3942" s="254"/>
      <c r="D3942" s="254"/>
      <c r="E3942" s="254"/>
      <c r="F3942" s="254"/>
      <c r="G3942" s="260"/>
    </row>
    <row r="3943" spans="1:25" ht="15" thickBot="1">
      <c r="A3943" s="32" t="s">
        <v>0</v>
      </c>
      <c r="B3943" s="32" t="s">
        <v>0</v>
      </c>
      <c r="C3943" s="32" t="s">
        <v>0</v>
      </c>
      <c r="D3943" s="32" t="s">
        <v>0</v>
      </c>
      <c r="E3943" s="32" t="s">
        <v>0</v>
      </c>
      <c r="F3943" s="32" t="s">
        <v>0</v>
      </c>
      <c r="G3943" s="154" t="s">
        <v>0</v>
      </c>
      <c r="H3943" s="37" t="s">
        <v>0</v>
      </c>
      <c r="I3943" s="37"/>
      <c r="J3943" s="37"/>
      <c r="K3943" s="37"/>
      <c r="L3943" s="37" t="s">
        <v>0</v>
      </c>
      <c r="M3943" s="37" t="s">
        <v>0</v>
      </c>
      <c r="N3943" s="37" t="s">
        <v>0</v>
      </c>
      <c r="O3943" s="37" t="s">
        <v>0</v>
      </c>
      <c r="P3943" s="37" t="s">
        <v>0</v>
      </c>
      <c r="Q3943" s="37"/>
      <c r="R3943" s="37"/>
      <c r="S3943" s="37"/>
      <c r="T3943" s="37" t="s">
        <v>0</v>
      </c>
      <c r="U3943" s="37" t="s">
        <v>0</v>
      </c>
      <c r="V3943" s="37" t="s">
        <v>0</v>
      </c>
      <c r="W3943" s="37" t="s">
        <v>0</v>
      </c>
      <c r="X3943" s="37" t="s">
        <v>0</v>
      </c>
      <c r="Y3943" s="219"/>
    </row>
    <row r="3944" spans="1:25" ht="41.4" thickBot="1">
      <c r="A3944" s="24" t="s">
        <v>123</v>
      </c>
      <c r="B3944" s="24" t="s">
        <v>124</v>
      </c>
      <c r="C3944" s="24" t="s">
        <v>125</v>
      </c>
      <c r="D3944" s="25" t="s">
        <v>0</v>
      </c>
      <c r="E3944" s="24" t="s">
        <v>126</v>
      </c>
      <c r="F3944" s="24" t="s">
        <v>127</v>
      </c>
      <c r="G3944" s="151" t="s">
        <v>128</v>
      </c>
      <c r="H3944" s="24" t="s">
        <v>1</v>
      </c>
      <c r="I3944" s="1" t="s">
        <v>3093</v>
      </c>
      <c r="J3944" s="1" t="s">
        <v>3130</v>
      </c>
      <c r="K3944" s="1" t="s">
        <v>3</v>
      </c>
      <c r="L3944" s="1" t="s">
        <v>4</v>
      </c>
      <c r="M3944" s="1" t="s">
        <v>5</v>
      </c>
      <c r="N3944" s="1" t="s">
        <v>6</v>
      </c>
      <c r="O3944" s="1" t="s">
        <v>7</v>
      </c>
      <c r="P3944" s="1" t="s">
        <v>8</v>
      </c>
      <c r="Q3944" s="1" t="s">
        <v>3344</v>
      </c>
      <c r="R3944" s="1" t="s">
        <v>3427</v>
      </c>
      <c r="S3944" s="1" t="s">
        <v>3447</v>
      </c>
      <c r="T3944" s="1" t="s">
        <v>3448</v>
      </c>
      <c r="U3944" s="1" t="s">
        <v>3452</v>
      </c>
      <c r="V3944" s="1" t="s">
        <v>3449</v>
      </c>
      <c r="W3944" s="1" t="s">
        <v>3450</v>
      </c>
      <c r="X3944" s="1" t="s">
        <v>3451</v>
      </c>
      <c r="Y3944" s="216" t="s">
        <v>3385</v>
      </c>
    </row>
    <row r="3945" spans="1:25">
      <c r="A3945" s="26" t="s">
        <v>0</v>
      </c>
      <c r="B3945" s="26" t="s">
        <v>0</v>
      </c>
      <c r="C3945" s="26" t="s">
        <v>0</v>
      </c>
      <c r="D3945" s="27" t="s">
        <v>0</v>
      </c>
      <c r="E3945" s="27" t="s">
        <v>0</v>
      </c>
      <c r="F3945" s="28" t="s">
        <v>0</v>
      </c>
      <c r="G3945" s="152" t="s">
        <v>0</v>
      </c>
      <c r="H3945" s="29" t="s">
        <v>0</v>
      </c>
      <c r="I3945" s="45">
        <v>1</v>
      </c>
      <c r="J3945" s="45">
        <v>3</v>
      </c>
      <c r="K3945" s="45" t="s">
        <v>9</v>
      </c>
      <c r="L3945" s="45">
        <v>5</v>
      </c>
      <c r="M3945" s="45">
        <v>6</v>
      </c>
      <c r="N3945" s="45">
        <v>7</v>
      </c>
      <c r="O3945" s="45">
        <v>8</v>
      </c>
      <c r="P3945" s="45">
        <v>9</v>
      </c>
      <c r="Q3945" s="45">
        <v>1</v>
      </c>
      <c r="R3945" s="45">
        <v>2</v>
      </c>
      <c r="S3945" s="45">
        <v>3</v>
      </c>
      <c r="T3945" s="45" t="s">
        <v>3453</v>
      </c>
      <c r="U3945" s="45">
        <v>5</v>
      </c>
      <c r="V3945" s="45">
        <v>6</v>
      </c>
      <c r="W3945" s="45">
        <v>7</v>
      </c>
      <c r="X3945" s="45" t="s">
        <v>3454</v>
      </c>
      <c r="Y3945" s="276">
        <v>9</v>
      </c>
    </row>
    <row r="3946" spans="1:25">
      <c r="A3946" s="133" t="s">
        <v>786</v>
      </c>
      <c r="B3946" s="133" t="s">
        <v>172</v>
      </c>
      <c r="C3946" s="109" t="s">
        <v>1472</v>
      </c>
      <c r="D3946" s="109" t="s">
        <v>1473</v>
      </c>
      <c r="E3946" s="98" t="s">
        <v>0</v>
      </c>
      <c r="F3946" s="98" t="s">
        <v>0</v>
      </c>
      <c r="G3946" s="153" t="s">
        <v>0</v>
      </c>
      <c r="H3946" s="98" t="s">
        <v>1474</v>
      </c>
      <c r="I3946" s="110"/>
      <c r="J3946" s="110"/>
      <c r="K3946" s="110"/>
      <c r="L3946" s="110" t="s">
        <v>0</v>
      </c>
      <c r="M3946" s="110" t="s">
        <v>0</v>
      </c>
      <c r="N3946" s="110" t="s">
        <v>0</v>
      </c>
      <c r="O3946" s="110" t="s">
        <v>0</v>
      </c>
      <c r="P3946" s="110" t="s">
        <v>0</v>
      </c>
      <c r="Q3946" s="110"/>
      <c r="R3946" s="110"/>
      <c r="S3946" s="110"/>
      <c r="T3946" s="110" t="s">
        <v>0</v>
      </c>
      <c r="U3946" s="110" t="s">
        <v>0</v>
      </c>
      <c r="V3946" s="110" t="s">
        <v>0</v>
      </c>
      <c r="W3946" s="110" t="s">
        <v>0</v>
      </c>
      <c r="X3946" s="110" t="s">
        <v>0</v>
      </c>
      <c r="Y3946" s="217"/>
    </row>
    <row r="3947" spans="1:25" ht="20.399999999999999">
      <c r="A3947" s="20" t="s">
        <v>0</v>
      </c>
      <c r="B3947" s="20" t="s">
        <v>0</v>
      </c>
      <c r="C3947" s="20" t="s">
        <v>0</v>
      </c>
      <c r="D3947" s="21" t="s">
        <v>0</v>
      </c>
      <c r="E3947" s="21" t="s">
        <v>0</v>
      </c>
      <c r="F3947" s="21" t="s">
        <v>0</v>
      </c>
      <c r="G3947" s="150" t="s">
        <v>0</v>
      </c>
      <c r="H3947" s="30" t="s">
        <v>33</v>
      </c>
      <c r="I3947" s="31">
        <f t="shared" si="2664"/>
        <v>964900</v>
      </c>
      <c r="J3947" s="31">
        <f t="shared" ref="J3947:P3947" si="2691">SUM(J3948,J3956,J3958)</f>
        <v>949900</v>
      </c>
      <c r="K3947" s="31">
        <f t="shared" si="2666"/>
        <v>15000</v>
      </c>
      <c r="L3947" s="31">
        <f t="shared" si="2691"/>
        <v>15000</v>
      </c>
      <c r="M3947" s="31">
        <f t="shared" si="2691"/>
        <v>0</v>
      </c>
      <c r="N3947" s="31">
        <f t="shared" si="2691"/>
        <v>0</v>
      </c>
      <c r="O3947" s="31">
        <f t="shared" si="2691"/>
        <v>0</v>
      </c>
      <c r="P3947" s="31">
        <f t="shared" si="2691"/>
        <v>0</v>
      </c>
      <c r="Q3947" s="31">
        <f>SUM(Q3948,Q3956,Q3958)</f>
        <v>1012271</v>
      </c>
      <c r="R3947" s="31">
        <f>SUM(R3948,R3956,R3958)</f>
        <v>997271</v>
      </c>
      <c r="S3947" s="31">
        <f>SUM(S3948,S3956,S3958)</f>
        <v>894286</v>
      </c>
      <c r="T3947" s="31">
        <f t="shared" ref="T3947:X3947" si="2692">SUM(T3948,T3956,T3958)</f>
        <v>102985</v>
      </c>
      <c r="U3947" s="31">
        <f t="shared" si="2692"/>
        <v>93155</v>
      </c>
      <c r="V3947" s="31">
        <f t="shared" si="2692"/>
        <v>9830</v>
      </c>
      <c r="W3947" s="31">
        <f t="shared" si="2692"/>
        <v>0</v>
      </c>
      <c r="X3947" s="31">
        <f t="shared" si="2692"/>
        <v>997271</v>
      </c>
      <c r="Y3947" s="220">
        <f t="shared" ref="Y3947:Y3976" si="2693">IF(R3947=0,0,(X3947/R3947)*100)</f>
        <v>100</v>
      </c>
    </row>
    <row r="3948" spans="1:25">
      <c r="A3948" s="23" t="s">
        <v>786</v>
      </c>
      <c r="B3948" s="23" t="s">
        <v>172</v>
      </c>
      <c r="C3948" s="23" t="s">
        <v>1472</v>
      </c>
      <c r="D3948" s="23" t="s">
        <v>1473</v>
      </c>
      <c r="E3948" s="21" t="s">
        <v>132</v>
      </c>
      <c r="F3948" s="21" t="s">
        <v>0</v>
      </c>
      <c r="G3948" s="150" t="s">
        <v>0</v>
      </c>
      <c r="H3948" s="21" t="s">
        <v>11</v>
      </c>
      <c r="I3948" s="66">
        <f t="shared" si="2664"/>
        <v>795100</v>
      </c>
      <c r="J3948" s="66">
        <f t="shared" ref="J3948:P3948" si="2694">SUM(J3949,J3950)</f>
        <v>795100</v>
      </c>
      <c r="K3948" s="66">
        <f t="shared" si="2666"/>
        <v>0</v>
      </c>
      <c r="L3948" s="66">
        <f t="shared" si="2694"/>
        <v>0</v>
      </c>
      <c r="M3948" s="66">
        <f t="shared" si="2694"/>
        <v>0</v>
      </c>
      <c r="N3948" s="66">
        <f t="shared" si="2694"/>
        <v>0</v>
      </c>
      <c r="O3948" s="66">
        <f t="shared" si="2694"/>
        <v>0</v>
      </c>
      <c r="P3948" s="66">
        <f t="shared" si="2694"/>
        <v>0</v>
      </c>
      <c r="Q3948" s="66">
        <f>SUM(Q3949,Q3950)</f>
        <v>830871</v>
      </c>
      <c r="R3948" s="66">
        <f>SUM(R3949,R3950)</f>
        <v>830871</v>
      </c>
      <c r="S3948" s="66">
        <f>SUM(S3949,S3950)</f>
        <v>753520</v>
      </c>
      <c r="T3948" s="66">
        <f t="shared" ref="T3948:X3948" si="2695">SUM(T3949,T3950)</f>
        <v>77351</v>
      </c>
      <c r="U3948" s="66">
        <f t="shared" si="2695"/>
        <v>76344</v>
      </c>
      <c r="V3948" s="66">
        <f t="shared" si="2695"/>
        <v>1007</v>
      </c>
      <c r="W3948" s="66">
        <f t="shared" si="2695"/>
        <v>0</v>
      </c>
      <c r="X3948" s="66">
        <f t="shared" si="2695"/>
        <v>830871</v>
      </c>
      <c r="Y3948" s="208">
        <f t="shared" si="2693"/>
        <v>100</v>
      </c>
    </row>
    <row r="3949" spans="1:25">
      <c r="A3949" s="23" t="s">
        <v>786</v>
      </c>
      <c r="B3949" s="23" t="s">
        <v>172</v>
      </c>
      <c r="C3949" s="23" t="s">
        <v>1472</v>
      </c>
      <c r="D3949" s="23" t="s">
        <v>1473</v>
      </c>
      <c r="E3949" s="22">
        <v>6111</v>
      </c>
      <c r="F3949" s="23"/>
      <c r="G3949" s="128" t="s">
        <v>3378</v>
      </c>
      <c r="H3949" s="32" t="s">
        <v>12</v>
      </c>
      <c r="I3949" s="44">
        <f t="shared" si="2664"/>
        <v>680720</v>
      </c>
      <c r="J3949" s="44">
        <v>680720</v>
      </c>
      <c r="K3949" s="44">
        <f t="shared" si="2666"/>
        <v>0</v>
      </c>
      <c r="L3949" s="44">
        <v>0</v>
      </c>
      <c r="M3949" s="44">
        <v>0</v>
      </c>
      <c r="N3949" s="44">
        <v>0</v>
      </c>
      <c r="O3949" s="44">
        <v>0</v>
      </c>
      <c r="P3949" s="44">
        <v>0</v>
      </c>
      <c r="Q3949" s="44">
        <v>717149</v>
      </c>
      <c r="R3949" s="44">
        <v>717149</v>
      </c>
      <c r="S3949" s="44">
        <v>645820</v>
      </c>
      <c r="T3949" s="44">
        <f t="shared" ref="T3949:T3975" si="2696">U3949+V3949+W3949</f>
        <v>71329</v>
      </c>
      <c r="U3949" s="44">
        <v>71329</v>
      </c>
      <c r="V3949" s="44"/>
      <c r="W3949" s="44"/>
      <c r="X3949" s="44">
        <f t="shared" ref="X3949:X3975" si="2697">S3949+T3949</f>
        <v>717149</v>
      </c>
      <c r="Y3949" s="209">
        <f t="shared" si="2693"/>
        <v>100</v>
      </c>
    </row>
    <row r="3950" spans="1:25">
      <c r="A3950" s="20" t="s">
        <v>786</v>
      </c>
      <c r="B3950" s="20" t="s">
        <v>172</v>
      </c>
      <c r="C3950" s="20" t="s">
        <v>1472</v>
      </c>
      <c r="D3950" s="20" t="s">
        <v>1473</v>
      </c>
      <c r="E3950" s="20" t="s">
        <v>134</v>
      </c>
      <c r="F3950" s="23" t="s">
        <v>0</v>
      </c>
      <c r="G3950" s="154" t="s">
        <v>0</v>
      </c>
      <c r="H3950" s="21" t="s">
        <v>13</v>
      </c>
      <c r="I3950" s="66">
        <f t="shared" si="2664"/>
        <v>114380</v>
      </c>
      <c r="J3950" s="66">
        <f t="shared" ref="J3950:P3950" si="2698">SUM(J3951:J3955)</f>
        <v>114380</v>
      </c>
      <c r="K3950" s="66">
        <f t="shared" si="2666"/>
        <v>0</v>
      </c>
      <c r="L3950" s="66">
        <f t="shared" si="2698"/>
        <v>0</v>
      </c>
      <c r="M3950" s="66">
        <f t="shared" si="2698"/>
        <v>0</v>
      </c>
      <c r="N3950" s="66">
        <f t="shared" si="2698"/>
        <v>0</v>
      </c>
      <c r="O3950" s="66">
        <f t="shared" si="2698"/>
        <v>0</v>
      </c>
      <c r="P3950" s="66">
        <f t="shared" si="2698"/>
        <v>0</v>
      </c>
      <c r="Q3950" s="66">
        <f>SUM(Q3951:Q3955)</f>
        <v>113722</v>
      </c>
      <c r="R3950" s="66">
        <f>SUM(R3951:R3955)</f>
        <v>113722</v>
      </c>
      <c r="S3950" s="66">
        <f>SUM(S3951:S3955)</f>
        <v>107700</v>
      </c>
      <c r="T3950" s="66">
        <f t="shared" ref="T3950:X3950" si="2699">SUM(T3951:T3955)</f>
        <v>6022</v>
      </c>
      <c r="U3950" s="66">
        <f t="shared" si="2699"/>
        <v>5015</v>
      </c>
      <c r="V3950" s="66">
        <f t="shared" si="2699"/>
        <v>1007</v>
      </c>
      <c r="W3950" s="66">
        <f t="shared" si="2699"/>
        <v>0</v>
      </c>
      <c r="X3950" s="66">
        <f t="shared" si="2699"/>
        <v>113722</v>
      </c>
      <c r="Y3950" s="208">
        <f t="shared" si="2693"/>
        <v>100</v>
      </c>
    </row>
    <row r="3951" spans="1:25">
      <c r="A3951" s="23" t="s">
        <v>786</v>
      </c>
      <c r="B3951" s="23" t="s">
        <v>172</v>
      </c>
      <c r="C3951" s="23" t="s">
        <v>1472</v>
      </c>
      <c r="D3951" s="23" t="s">
        <v>1473</v>
      </c>
      <c r="E3951" s="22">
        <v>6112</v>
      </c>
      <c r="F3951" s="23" t="s">
        <v>1475</v>
      </c>
      <c r="G3951" s="128" t="s">
        <v>3378</v>
      </c>
      <c r="H3951" s="32" t="s">
        <v>16</v>
      </c>
      <c r="I3951" s="44">
        <f t="shared" si="2664"/>
        <v>17000</v>
      </c>
      <c r="J3951" s="44">
        <v>17000</v>
      </c>
      <c r="K3951" s="44">
        <f t="shared" si="2666"/>
        <v>0</v>
      </c>
      <c r="L3951" s="44">
        <v>0</v>
      </c>
      <c r="M3951" s="44">
        <v>0</v>
      </c>
      <c r="N3951" s="44">
        <v>0</v>
      </c>
      <c r="O3951" s="44">
        <v>0</v>
      </c>
      <c r="P3951" s="44">
        <v>0</v>
      </c>
      <c r="Q3951" s="44">
        <v>17000</v>
      </c>
      <c r="R3951" s="44">
        <v>17000</v>
      </c>
      <c r="S3951" s="44">
        <v>14493</v>
      </c>
      <c r="T3951" s="44">
        <f t="shared" si="2696"/>
        <v>2507</v>
      </c>
      <c r="U3951" s="44">
        <v>1500</v>
      </c>
      <c r="V3951" s="44">
        <v>1007</v>
      </c>
      <c r="W3951" s="44"/>
      <c r="X3951" s="44">
        <f t="shared" si="2697"/>
        <v>17000</v>
      </c>
      <c r="Y3951" s="209">
        <f t="shared" si="2693"/>
        <v>100</v>
      </c>
    </row>
    <row r="3952" spans="1:25">
      <c r="A3952" s="23" t="s">
        <v>786</v>
      </c>
      <c r="B3952" s="23" t="s">
        <v>172</v>
      </c>
      <c r="C3952" s="23" t="s">
        <v>1472</v>
      </c>
      <c r="D3952" s="23" t="s">
        <v>1473</v>
      </c>
      <c r="E3952" s="22">
        <v>6112</v>
      </c>
      <c r="F3952" s="23" t="s">
        <v>1476</v>
      </c>
      <c r="G3952" s="128" t="s">
        <v>3378</v>
      </c>
      <c r="H3952" s="32" t="s">
        <v>19</v>
      </c>
      <c r="I3952" s="44">
        <f t="shared" si="2664"/>
        <v>65500</v>
      </c>
      <c r="J3952" s="44">
        <v>65500</v>
      </c>
      <c r="K3952" s="44">
        <f t="shared" si="2666"/>
        <v>0</v>
      </c>
      <c r="L3952" s="44">
        <v>0</v>
      </c>
      <c r="M3952" s="44">
        <v>0</v>
      </c>
      <c r="N3952" s="44">
        <v>0</v>
      </c>
      <c r="O3952" s="44">
        <v>0</v>
      </c>
      <c r="P3952" s="44">
        <v>0</v>
      </c>
      <c r="Q3952" s="44">
        <v>65500</v>
      </c>
      <c r="R3952" s="44">
        <v>65500</v>
      </c>
      <c r="S3952" s="44">
        <v>61985</v>
      </c>
      <c r="T3952" s="44">
        <f t="shared" si="2696"/>
        <v>3515</v>
      </c>
      <c r="U3952" s="44">
        <v>3515</v>
      </c>
      <c r="V3952" s="44"/>
      <c r="W3952" s="44"/>
      <c r="X3952" s="44">
        <f t="shared" si="2697"/>
        <v>65500</v>
      </c>
      <c r="Y3952" s="209">
        <f t="shared" si="2693"/>
        <v>100</v>
      </c>
    </row>
    <row r="3953" spans="1:25">
      <c r="A3953" s="23" t="s">
        <v>786</v>
      </c>
      <c r="B3953" s="23" t="s">
        <v>172</v>
      </c>
      <c r="C3953" s="23" t="s">
        <v>1472</v>
      </c>
      <c r="D3953" s="23" t="s">
        <v>1473</v>
      </c>
      <c r="E3953" s="22">
        <v>6112</v>
      </c>
      <c r="F3953" s="23" t="s">
        <v>1477</v>
      </c>
      <c r="G3953" s="128" t="s">
        <v>3378</v>
      </c>
      <c r="H3953" s="32" t="s">
        <v>17</v>
      </c>
      <c r="I3953" s="44">
        <f t="shared" si="2664"/>
        <v>17380</v>
      </c>
      <c r="J3953" s="44">
        <v>17380</v>
      </c>
      <c r="K3953" s="44">
        <f t="shared" si="2666"/>
        <v>0</v>
      </c>
      <c r="L3953" s="44">
        <v>0</v>
      </c>
      <c r="M3953" s="44">
        <v>0</v>
      </c>
      <c r="N3953" s="44">
        <v>0</v>
      </c>
      <c r="O3953" s="44">
        <v>0</v>
      </c>
      <c r="P3953" s="44">
        <v>0</v>
      </c>
      <c r="Q3953" s="44">
        <v>16992</v>
      </c>
      <c r="R3953" s="44">
        <v>16992</v>
      </c>
      <c r="S3953" s="44">
        <v>16992</v>
      </c>
      <c r="T3953" s="44">
        <f t="shared" si="2696"/>
        <v>0</v>
      </c>
      <c r="U3953" s="44"/>
      <c r="V3953" s="44"/>
      <c r="W3953" s="44"/>
      <c r="X3953" s="44">
        <f t="shared" si="2697"/>
        <v>16992</v>
      </c>
      <c r="Y3953" s="209">
        <f t="shared" si="2693"/>
        <v>100</v>
      </c>
    </row>
    <row r="3954" spans="1:25">
      <c r="A3954" s="23" t="s">
        <v>786</v>
      </c>
      <c r="B3954" s="23" t="s">
        <v>172</v>
      </c>
      <c r="C3954" s="23" t="s">
        <v>1472</v>
      </c>
      <c r="D3954" s="23" t="s">
        <v>1473</v>
      </c>
      <c r="E3954" s="22">
        <v>6112</v>
      </c>
      <c r="F3954" s="23" t="s">
        <v>1478</v>
      </c>
      <c r="G3954" s="128" t="s">
        <v>3378</v>
      </c>
      <c r="H3954" s="32" t="s">
        <v>15</v>
      </c>
      <c r="I3954" s="44">
        <f t="shared" si="2664"/>
        <v>5500</v>
      </c>
      <c r="J3954" s="44">
        <v>5500</v>
      </c>
      <c r="K3954" s="44">
        <f t="shared" si="2666"/>
        <v>0</v>
      </c>
      <c r="L3954" s="44">
        <v>0</v>
      </c>
      <c r="M3954" s="44">
        <v>0</v>
      </c>
      <c r="N3954" s="44">
        <v>0</v>
      </c>
      <c r="O3954" s="44">
        <v>0</v>
      </c>
      <c r="P3954" s="44">
        <v>0</v>
      </c>
      <c r="Q3954" s="44">
        <v>5230</v>
      </c>
      <c r="R3954" s="44">
        <v>5230</v>
      </c>
      <c r="S3954" s="44">
        <v>5230</v>
      </c>
      <c r="T3954" s="44">
        <f t="shared" si="2696"/>
        <v>0</v>
      </c>
      <c r="U3954" s="44"/>
      <c r="V3954" s="44"/>
      <c r="W3954" s="44"/>
      <c r="X3954" s="44">
        <f t="shared" si="2697"/>
        <v>5230</v>
      </c>
      <c r="Y3954" s="209">
        <f t="shared" si="2693"/>
        <v>100</v>
      </c>
    </row>
    <row r="3955" spans="1:25">
      <c r="A3955" s="23" t="s">
        <v>786</v>
      </c>
      <c r="B3955" s="23" t="s">
        <v>172</v>
      </c>
      <c r="C3955" s="23" t="s">
        <v>1472</v>
      </c>
      <c r="D3955" s="23" t="s">
        <v>1473</v>
      </c>
      <c r="E3955" s="22">
        <v>6112</v>
      </c>
      <c r="F3955" s="23" t="s">
        <v>1479</v>
      </c>
      <c r="G3955" s="128" t="s">
        <v>3378</v>
      </c>
      <c r="H3955" s="32" t="s">
        <v>18</v>
      </c>
      <c r="I3955" s="44">
        <f t="shared" si="2664"/>
        <v>9000</v>
      </c>
      <c r="J3955" s="44">
        <v>9000</v>
      </c>
      <c r="K3955" s="44">
        <f t="shared" si="2666"/>
        <v>0</v>
      </c>
      <c r="L3955" s="44">
        <v>0</v>
      </c>
      <c r="M3955" s="44">
        <v>0</v>
      </c>
      <c r="N3955" s="44">
        <v>0</v>
      </c>
      <c r="O3955" s="44">
        <v>0</v>
      </c>
      <c r="P3955" s="44">
        <v>0</v>
      </c>
      <c r="Q3955" s="44">
        <v>9000</v>
      </c>
      <c r="R3955" s="44">
        <v>9000</v>
      </c>
      <c r="S3955" s="44">
        <v>9000</v>
      </c>
      <c r="T3955" s="44">
        <f t="shared" si="2696"/>
        <v>0</v>
      </c>
      <c r="U3955" s="44"/>
      <c r="V3955" s="44"/>
      <c r="W3955" s="44"/>
      <c r="X3955" s="44">
        <f t="shared" si="2697"/>
        <v>9000</v>
      </c>
      <c r="Y3955" s="209">
        <f t="shared" si="2693"/>
        <v>100</v>
      </c>
    </row>
    <row r="3956" spans="1:25">
      <c r="A3956" s="23" t="s">
        <v>786</v>
      </c>
      <c r="B3956" s="23" t="s">
        <v>172</v>
      </c>
      <c r="C3956" s="23" t="s">
        <v>1472</v>
      </c>
      <c r="D3956" s="23" t="s">
        <v>1473</v>
      </c>
      <c r="E3956" s="21" t="s">
        <v>139</v>
      </c>
      <c r="F3956" s="21" t="s">
        <v>0</v>
      </c>
      <c r="G3956" s="150" t="s">
        <v>0</v>
      </c>
      <c r="H3956" s="21" t="s">
        <v>21</v>
      </c>
      <c r="I3956" s="66">
        <f t="shared" si="2664"/>
        <v>75000</v>
      </c>
      <c r="J3956" s="66">
        <f t="shared" ref="J3956:X3956" si="2700">SUM(J3957)</f>
        <v>75000</v>
      </c>
      <c r="K3956" s="66">
        <f t="shared" si="2666"/>
        <v>0</v>
      </c>
      <c r="L3956" s="66">
        <f t="shared" si="2700"/>
        <v>0</v>
      </c>
      <c r="M3956" s="66">
        <f t="shared" si="2700"/>
        <v>0</v>
      </c>
      <c r="N3956" s="66">
        <f t="shared" si="2700"/>
        <v>0</v>
      </c>
      <c r="O3956" s="66">
        <f t="shared" si="2700"/>
        <v>0</v>
      </c>
      <c r="P3956" s="66">
        <f t="shared" si="2700"/>
        <v>0</v>
      </c>
      <c r="Q3956" s="66">
        <f t="shared" si="2700"/>
        <v>78825</v>
      </c>
      <c r="R3956" s="66">
        <f t="shared" si="2700"/>
        <v>78825</v>
      </c>
      <c r="S3956" s="66">
        <f t="shared" si="2700"/>
        <v>70702</v>
      </c>
      <c r="T3956" s="66">
        <f t="shared" si="2700"/>
        <v>8123</v>
      </c>
      <c r="U3956" s="66">
        <f t="shared" si="2700"/>
        <v>8000</v>
      </c>
      <c r="V3956" s="66">
        <f t="shared" si="2700"/>
        <v>123</v>
      </c>
      <c r="W3956" s="66">
        <f t="shared" si="2700"/>
        <v>0</v>
      </c>
      <c r="X3956" s="66">
        <f t="shared" si="2700"/>
        <v>78825</v>
      </c>
      <c r="Y3956" s="208">
        <f t="shared" si="2693"/>
        <v>100</v>
      </c>
    </row>
    <row r="3957" spans="1:25">
      <c r="A3957" s="23" t="s">
        <v>786</v>
      </c>
      <c r="B3957" s="23" t="s">
        <v>172</v>
      </c>
      <c r="C3957" s="23" t="s">
        <v>1472</v>
      </c>
      <c r="D3957" s="23" t="s">
        <v>1473</v>
      </c>
      <c r="E3957" s="22">
        <v>6121</v>
      </c>
      <c r="F3957" s="23"/>
      <c r="G3957" s="128" t="s">
        <v>3378</v>
      </c>
      <c r="H3957" s="32" t="s">
        <v>22</v>
      </c>
      <c r="I3957" s="44">
        <f t="shared" si="2664"/>
        <v>75000</v>
      </c>
      <c r="J3957" s="44">
        <v>75000</v>
      </c>
      <c r="K3957" s="44">
        <f t="shared" si="2666"/>
        <v>0</v>
      </c>
      <c r="L3957" s="44">
        <v>0</v>
      </c>
      <c r="M3957" s="44">
        <v>0</v>
      </c>
      <c r="N3957" s="44">
        <v>0</v>
      </c>
      <c r="O3957" s="44">
        <v>0</v>
      </c>
      <c r="P3957" s="44">
        <v>0</v>
      </c>
      <c r="Q3957" s="44">
        <v>78825</v>
      </c>
      <c r="R3957" s="44">
        <v>78825</v>
      </c>
      <c r="S3957" s="44">
        <v>70702</v>
      </c>
      <c r="T3957" s="44">
        <f t="shared" si="2696"/>
        <v>8123</v>
      </c>
      <c r="U3957" s="44">
        <v>8000</v>
      </c>
      <c r="V3957" s="44">
        <v>123</v>
      </c>
      <c r="W3957" s="44"/>
      <c r="X3957" s="44">
        <f t="shared" si="2697"/>
        <v>78825</v>
      </c>
      <c r="Y3957" s="209">
        <f t="shared" si="2693"/>
        <v>100</v>
      </c>
    </row>
    <row r="3958" spans="1:25">
      <c r="A3958" s="23" t="s">
        <v>786</v>
      </c>
      <c r="B3958" s="23" t="s">
        <v>172</v>
      </c>
      <c r="C3958" s="23" t="s">
        <v>1472</v>
      </c>
      <c r="D3958" s="23" t="s">
        <v>1473</v>
      </c>
      <c r="E3958" s="21" t="s">
        <v>141</v>
      </c>
      <c r="F3958" s="21" t="s">
        <v>0</v>
      </c>
      <c r="G3958" s="150" t="s">
        <v>0</v>
      </c>
      <c r="H3958" s="21" t="s">
        <v>23</v>
      </c>
      <c r="I3958" s="66">
        <f t="shared" si="2664"/>
        <v>94800</v>
      </c>
      <c r="J3958" s="66">
        <f t="shared" ref="J3958:P3958" si="2701">SUM(J3959:J3965)</f>
        <v>79800</v>
      </c>
      <c r="K3958" s="66">
        <f t="shared" si="2666"/>
        <v>15000</v>
      </c>
      <c r="L3958" s="66">
        <f t="shared" si="2701"/>
        <v>15000</v>
      </c>
      <c r="M3958" s="66">
        <f t="shared" si="2701"/>
        <v>0</v>
      </c>
      <c r="N3958" s="66">
        <f t="shared" si="2701"/>
        <v>0</v>
      </c>
      <c r="O3958" s="66">
        <f t="shared" si="2701"/>
        <v>0</v>
      </c>
      <c r="P3958" s="66">
        <f t="shared" si="2701"/>
        <v>0</v>
      </c>
      <c r="Q3958" s="66">
        <f>SUM(Q3959:Q3965)</f>
        <v>102575</v>
      </c>
      <c r="R3958" s="66">
        <f>SUM(R3959:R3965)</f>
        <v>87575</v>
      </c>
      <c r="S3958" s="66">
        <f>SUM(S3959:S3965)</f>
        <v>70064</v>
      </c>
      <c r="T3958" s="66">
        <f t="shared" ref="T3958:X3958" si="2702">SUM(T3959:T3965)</f>
        <v>17511</v>
      </c>
      <c r="U3958" s="66">
        <f t="shared" si="2702"/>
        <v>8811</v>
      </c>
      <c r="V3958" s="66">
        <f t="shared" si="2702"/>
        <v>8700</v>
      </c>
      <c r="W3958" s="66">
        <f t="shared" si="2702"/>
        <v>0</v>
      </c>
      <c r="X3958" s="66">
        <f t="shared" si="2702"/>
        <v>87575</v>
      </c>
      <c r="Y3958" s="208">
        <f t="shared" si="2693"/>
        <v>100</v>
      </c>
    </row>
    <row r="3959" spans="1:25">
      <c r="A3959" s="23" t="s">
        <v>786</v>
      </c>
      <c r="B3959" s="23" t="s">
        <v>172</v>
      </c>
      <c r="C3959" s="23" t="s">
        <v>1472</v>
      </c>
      <c r="D3959" s="23" t="s">
        <v>1473</v>
      </c>
      <c r="E3959" s="22">
        <v>6131</v>
      </c>
      <c r="F3959" s="23"/>
      <c r="G3959" s="128" t="s">
        <v>3378</v>
      </c>
      <c r="H3959" s="32" t="s">
        <v>24</v>
      </c>
      <c r="I3959" s="44">
        <f t="shared" si="2664"/>
        <v>0</v>
      </c>
      <c r="J3959" s="44">
        <v>0</v>
      </c>
      <c r="K3959" s="44">
        <f t="shared" si="2666"/>
        <v>0</v>
      </c>
      <c r="L3959" s="44">
        <v>0</v>
      </c>
      <c r="M3959" s="44">
        <v>0</v>
      </c>
      <c r="N3959" s="44">
        <v>0</v>
      </c>
      <c r="O3959" s="44">
        <v>0</v>
      </c>
      <c r="P3959" s="44">
        <v>0</v>
      </c>
      <c r="Q3959" s="44">
        <v>450</v>
      </c>
      <c r="R3959" s="44">
        <v>450</v>
      </c>
      <c r="S3959" s="44">
        <v>450</v>
      </c>
      <c r="T3959" s="44">
        <f t="shared" si="2696"/>
        <v>0</v>
      </c>
      <c r="U3959" s="44">
        <v>0</v>
      </c>
      <c r="V3959" s="44">
        <v>0</v>
      </c>
      <c r="W3959" s="44">
        <v>0</v>
      </c>
      <c r="X3959" s="44">
        <f t="shared" si="2697"/>
        <v>450</v>
      </c>
      <c r="Y3959" s="209">
        <f t="shared" si="2693"/>
        <v>100</v>
      </c>
    </row>
    <row r="3960" spans="1:25">
      <c r="A3960" s="23" t="s">
        <v>786</v>
      </c>
      <c r="B3960" s="23" t="s">
        <v>172</v>
      </c>
      <c r="C3960" s="23" t="s">
        <v>1472</v>
      </c>
      <c r="D3960" s="23" t="s">
        <v>1473</v>
      </c>
      <c r="E3960" s="22">
        <v>6132</v>
      </c>
      <c r="F3960" s="23"/>
      <c r="G3960" s="128" t="s">
        <v>3378</v>
      </c>
      <c r="H3960" s="32" t="s">
        <v>25</v>
      </c>
      <c r="I3960" s="44">
        <f t="shared" si="2664"/>
        <v>35000</v>
      </c>
      <c r="J3960" s="44">
        <v>35000</v>
      </c>
      <c r="K3960" s="44">
        <f t="shared" si="2666"/>
        <v>0</v>
      </c>
      <c r="L3960" s="44">
        <v>0</v>
      </c>
      <c r="M3960" s="44">
        <v>0</v>
      </c>
      <c r="N3960" s="44">
        <v>0</v>
      </c>
      <c r="O3960" s="44">
        <v>0</v>
      </c>
      <c r="P3960" s="44">
        <v>0</v>
      </c>
      <c r="Q3960" s="44">
        <v>35000</v>
      </c>
      <c r="R3960" s="44">
        <v>35000</v>
      </c>
      <c r="S3960" s="44">
        <v>26000</v>
      </c>
      <c r="T3960" s="44">
        <f t="shared" si="2696"/>
        <v>9000</v>
      </c>
      <c r="U3960" s="44">
        <v>4500</v>
      </c>
      <c r="V3960" s="44">
        <v>4500</v>
      </c>
      <c r="W3960" s="44"/>
      <c r="X3960" s="44">
        <f t="shared" si="2697"/>
        <v>35000</v>
      </c>
      <c r="Y3960" s="209">
        <f t="shared" si="2693"/>
        <v>100</v>
      </c>
    </row>
    <row r="3961" spans="1:25">
      <c r="A3961" s="23" t="s">
        <v>786</v>
      </c>
      <c r="B3961" s="23" t="s">
        <v>172</v>
      </c>
      <c r="C3961" s="23" t="s">
        <v>1472</v>
      </c>
      <c r="D3961" s="23" t="s">
        <v>1473</v>
      </c>
      <c r="E3961" s="22">
        <v>6133</v>
      </c>
      <c r="F3961" s="23"/>
      <c r="G3961" s="128" t="s">
        <v>3378</v>
      </c>
      <c r="H3961" s="32" t="s">
        <v>26</v>
      </c>
      <c r="I3961" s="44">
        <f t="shared" si="2664"/>
        <v>9000</v>
      </c>
      <c r="J3961" s="44">
        <v>9000</v>
      </c>
      <c r="K3961" s="44">
        <f t="shared" si="2666"/>
        <v>0</v>
      </c>
      <c r="L3961" s="44">
        <v>0</v>
      </c>
      <c r="M3961" s="44">
        <v>0</v>
      </c>
      <c r="N3961" s="44">
        <v>0</v>
      </c>
      <c r="O3961" s="44">
        <v>0</v>
      </c>
      <c r="P3961" s="44">
        <v>0</v>
      </c>
      <c r="Q3961" s="44">
        <v>8000</v>
      </c>
      <c r="R3961" s="44">
        <v>8000</v>
      </c>
      <c r="S3961" s="44">
        <v>7200</v>
      </c>
      <c r="T3961" s="44">
        <f t="shared" si="2696"/>
        <v>800</v>
      </c>
      <c r="U3961" s="44">
        <v>600</v>
      </c>
      <c r="V3961" s="44">
        <v>200</v>
      </c>
      <c r="W3961" s="44"/>
      <c r="X3961" s="44">
        <f t="shared" si="2697"/>
        <v>8000</v>
      </c>
      <c r="Y3961" s="209">
        <f t="shared" si="2693"/>
        <v>100</v>
      </c>
    </row>
    <row r="3962" spans="1:25">
      <c r="A3962" s="23" t="s">
        <v>786</v>
      </c>
      <c r="B3962" s="23" t="s">
        <v>172</v>
      </c>
      <c r="C3962" s="23" t="s">
        <v>1472</v>
      </c>
      <c r="D3962" s="23" t="s">
        <v>1473</v>
      </c>
      <c r="E3962" s="22">
        <v>6134</v>
      </c>
      <c r="F3962" s="23"/>
      <c r="G3962" s="128" t="s">
        <v>3378</v>
      </c>
      <c r="H3962" s="32" t="s">
        <v>27</v>
      </c>
      <c r="I3962" s="44">
        <f t="shared" si="2664"/>
        <v>18000</v>
      </c>
      <c r="J3962" s="44">
        <v>8000</v>
      </c>
      <c r="K3962" s="44">
        <f t="shared" si="2666"/>
        <v>10000</v>
      </c>
      <c r="L3962" s="44">
        <v>10000</v>
      </c>
      <c r="M3962" s="44">
        <v>0</v>
      </c>
      <c r="N3962" s="44">
        <v>0</v>
      </c>
      <c r="O3962" s="44">
        <v>0</v>
      </c>
      <c r="P3962" s="44">
        <v>0</v>
      </c>
      <c r="Q3962" s="44">
        <v>18000</v>
      </c>
      <c r="R3962" s="44">
        <v>8000</v>
      </c>
      <c r="S3962" s="44">
        <v>7500</v>
      </c>
      <c r="T3962" s="44">
        <f t="shared" si="2696"/>
        <v>500</v>
      </c>
      <c r="U3962" s="44">
        <v>500</v>
      </c>
      <c r="V3962" s="44"/>
      <c r="W3962" s="44"/>
      <c r="X3962" s="44">
        <f t="shared" si="2697"/>
        <v>8000</v>
      </c>
      <c r="Y3962" s="209">
        <f t="shared" si="2693"/>
        <v>100</v>
      </c>
    </row>
    <row r="3963" spans="1:25">
      <c r="A3963" s="23" t="s">
        <v>786</v>
      </c>
      <c r="B3963" s="23" t="s">
        <v>172</v>
      </c>
      <c r="C3963" s="23" t="s">
        <v>1472</v>
      </c>
      <c r="D3963" s="23" t="s">
        <v>1473</v>
      </c>
      <c r="E3963" s="22">
        <v>6135</v>
      </c>
      <c r="F3963" s="23"/>
      <c r="G3963" s="128" t="s">
        <v>3378</v>
      </c>
      <c r="H3963" s="32" t="s">
        <v>28</v>
      </c>
      <c r="I3963" s="44">
        <f t="shared" si="2664"/>
        <v>500</v>
      </c>
      <c r="J3963" s="44">
        <v>500</v>
      </c>
      <c r="K3963" s="44">
        <f t="shared" si="2666"/>
        <v>0</v>
      </c>
      <c r="L3963" s="44">
        <v>0</v>
      </c>
      <c r="M3963" s="44">
        <v>0</v>
      </c>
      <c r="N3963" s="44">
        <v>0</v>
      </c>
      <c r="O3963" s="44">
        <v>0</v>
      </c>
      <c r="P3963" s="44">
        <v>0</v>
      </c>
      <c r="Q3963" s="44">
        <v>500</v>
      </c>
      <c r="R3963" s="44">
        <v>500</v>
      </c>
      <c r="S3963" s="44">
        <v>500</v>
      </c>
      <c r="T3963" s="44">
        <f t="shared" si="2696"/>
        <v>0</v>
      </c>
      <c r="U3963" s="44"/>
      <c r="V3963" s="44"/>
      <c r="W3963" s="44"/>
      <c r="X3963" s="44">
        <f t="shared" si="2697"/>
        <v>500</v>
      </c>
      <c r="Y3963" s="209">
        <f t="shared" si="2693"/>
        <v>100</v>
      </c>
    </row>
    <row r="3964" spans="1:25">
      <c r="A3964" s="23" t="s">
        <v>786</v>
      </c>
      <c r="B3964" s="23" t="s">
        <v>172</v>
      </c>
      <c r="C3964" s="23" t="s">
        <v>1472</v>
      </c>
      <c r="D3964" s="23" t="s">
        <v>1473</v>
      </c>
      <c r="E3964" s="22">
        <v>6137</v>
      </c>
      <c r="F3964" s="23"/>
      <c r="G3964" s="128" t="s">
        <v>3378</v>
      </c>
      <c r="H3964" s="32" t="s">
        <v>30</v>
      </c>
      <c r="I3964" s="44">
        <f t="shared" si="2664"/>
        <v>8500</v>
      </c>
      <c r="J3964" s="44">
        <v>8500</v>
      </c>
      <c r="K3964" s="44">
        <f t="shared" si="2666"/>
        <v>0</v>
      </c>
      <c r="L3964" s="44">
        <v>0</v>
      </c>
      <c r="M3964" s="44">
        <v>0</v>
      </c>
      <c r="N3964" s="44">
        <v>0</v>
      </c>
      <c r="O3964" s="44">
        <v>0</v>
      </c>
      <c r="P3964" s="44">
        <v>0</v>
      </c>
      <c r="Q3964" s="44">
        <v>13208</v>
      </c>
      <c r="R3964" s="44">
        <v>13208</v>
      </c>
      <c r="S3964" s="44">
        <v>9708</v>
      </c>
      <c r="T3964" s="44">
        <f t="shared" si="2696"/>
        <v>3500</v>
      </c>
      <c r="U3964" s="44">
        <v>1500</v>
      </c>
      <c r="V3964" s="44">
        <v>2000</v>
      </c>
      <c r="W3964" s="44"/>
      <c r="X3964" s="44">
        <f t="shared" si="2697"/>
        <v>13208</v>
      </c>
      <c r="Y3964" s="209">
        <f t="shared" si="2693"/>
        <v>100</v>
      </c>
    </row>
    <row r="3965" spans="1:25">
      <c r="A3965" s="20" t="s">
        <v>786</v>
      </c>
      <c r="B3965" s="20" t="s">
        <v>172</v>
      </c>
      <c r="C3965" s="20" t="s">
        <v>1472</v>
      </c>
      <c r="D3965" s="20" t="s">
        <v>1473</v>
      </c>
      <c r="E3965" s="20" t="s">
        <v>144</v>
      </c>
      <c r="F3965" s="23" t="s">
        <v>0</v>
      </c>
      <c r="G3965" s="154" t="s">
        <v>0</v>
      </c>
      <c r="H3965" s="21" t="s">
        <v>32</v>
      </c>
      <c r="I3965" s="66">
        <f t="shared" si="2664"/>
        <v>23800</v>
      </c>
      <c r="J3965" s="66">
        <f t="shared" ref="J3965:P3965" si="2703">SUM(J3966:J3968)</f>
        <v>18800</v>
      </c>
      <c r="K3965" s="66">
        <f t="shared" si="2666"/>
        <v>5000</v>
      </c>
      <c r="L3965" s="66">
        <f t="shared" si="2703"/>
        <v>5000</v>
      </c>
      <c r="M3965" s="66">
        <f t="shared" si="2703"/>
        <v>0</v>
      </c>
      <c r="N3965" s="66">
        <f t="shared" si="2703"/>
        <v>0</v>
      </c>
      <c r="O3965" s="66">
        <f t="shared" si="2703"/>
        <v>0</v>
      </c>
      <c r="P3965" s="66">
        <f t="shared" si="2703"/>
        <v>0</v>
      </c>
      <c r="Q3965" s="66">
        <f>SUM(Q3966:Q3968)</f>
        <v>27417</v>
      </c>
      <c r="R3965" s="66">
        <f>SUM(R3966:R3968)</f>
        <v>22417</v>
      </c>
      <c r="S3965" s="66">
        <f>SUM(S3966:S3968)</f>
        <v>18706</v>
      </c>
      <c r="T3965" s="66">
        <f t="shared" ref="T3965:X3965" si="2704">SUM(T3966:T3968)</f>
        <v>3711</v>
      </c>
      <c r="U3965" s="66">
        <f t="shared" si="2704"/>
        <v>1711</v>
      </c>
      <c r="V3965" s="66">
        <f t="shared" si="2704"/>
        <v>2000</v>
      </c>
      <c r="W3965" s="66">
        <f t="shared" si="2704"/>
        <v>0</v>
      </c>
      <c r="X3965" s="66">
        <f t="shared" si="2704"/>
        <v>22417</v>
      </c>
      <c r="Y3965" s="208">
        <f t="shared" si="2693"/>
        <v>100</v>
      </c>
    </row>
    <row r="3966" spans="1:25">
      <c r="A3966" s="23" t="s">
        <v>786</v>
      </c>
      <c r="B3966" s="23" t="s">
        <v>172</v>
      </c>
      <c r="C3966" s="23" t="s">
        <v>1472</v>
      </c>
      <c r="D3966" s="23" t="s">
        <v>1473</v>
      </c>
      <c r="E3966" s="22">
        <v>6139</v>
      </c>
      <c r="F3966" s="23"/>
      <c r="G3966" s="128" t="s">
        <v>3378</v>
      </c>
      <c r="H3966" s="32" t="s">
        <v>32</v>
      </c>
      <c r="I3966" s="44">
        <f t="shared" si="2664"/>
        <v>18000</v>
      </c>
      <c r="J3966" s="44">
        <v>13000</v>
      </c>
      <c r="K3966" s="44">
        <f t="shared" si="2666"/>
        <v>5000</v>
      </c>
      <c r="L3966" s="44">
        <v>5000</v>
      </c>
      <c r="M3966" s="44">
        <v>0</v>
      </c>
      <c r="N3966" s="44">
        <v>0</v>
      </c>
      <c r="O3966" s="44">
        <v>0</v>
      </c>
      <c r="P3966" s="44">
        <v>0</v>
      </c>
      <c r="Q3966" s="44">
        <v>25000</v>
      </c>
      <c r="R3966" s="44">
        <v>20000</v>
      </c>
      <c r="S3966" s="44">
        <v>16500</v>
      </c>
      <c r="T3966" s="44">
        <f t="shared" si="2696"/>
        <v>3500</v>
      </c>
      <c r="U3966" s="44">
        <v>1500</v>
      </c>
      <c r="V3966" s="44">
        <v>2000</v>
      </c>
      <c r="W3966" s="44"/>
      <c r="X3966" s="44">
        <f t="shared" si="2697"/>
        <v>20000</v>
      </c>
      <c r="Y3966" s="209">
        <f t="shared" si="2693"/>
        <v>100</v>
      </c>
    </row>
    <row r="3967" spans="1:25">
      <c r="A3967" s="23" t="s">
        <v>786</v>
      </c>
      <c r="B3967" s="23" t="s">
        <v>172</v>
      </c>
      <c r="C3967" s="23" t="s">
        <v>1472</v>
      </c>
      <c r="D3967" s="23" t="s">
        <v>1473</v>
      </c>
      <c r="E3967" s="22">
        <v>6139</v>
      </c>
      <c r="F3967" s="23" t="s">
        <v>1480</v>
      </c>
      <c r="G3967" s="128" t="s">
        <v>3378</v>
      </c>
      <c r="H3967" s="32" t="s">
        <v>152</v>
      </c>
      <c r="I3967" s="44">
        <f t="shared" si="2664"/>
        <v>2300</v>
      </c>
      <c r="J3967" s="44">
        <v>2300</v>
      </c>
      <c r="K3967" s="44">
        <f t="shared" si="2666"/>
        <v>0</v>
      </c>
      <c r="L3967" s="44">
        <v>0</v>
      </c>
      <c r="M3967" s="44">
        <v>0</v>
      </c>
      <c r="N3967" s="44">
        <v>0</v>
      </c>
      <c r="O3967" s="44">
        <v>0</v>
      </c>
      <c r="P3967" s="44">
        <v>0</v>
      </c>
      <c r="Q3967" s="44">
        <v>2417</v>
      </c>
      <c r="R3967" s="44">
        <v>2417</v>
      </c>
      <c r="S3967" s="44">
        <v>2206</v>
      </c>
      <c r="T3967" s="44">
        <f t="shared" si="2696"/>
        <v>211</v>
      </c>
      <c r="U3967" s="44">
        <v>211</v>
      </c>
      <c r="V3967" s="44"/>
      <c r="W3967" s="44"/>
      <c r="X3967" s="44">
        <f t="shared" si="2697"/>
        <v>2417</v>
      </c>
      <c r="Y3967" s="209">
        <f t="shared" si="2693"/>
        <v>100</v>
      </c>
    </row>
    <row r="3968" spans="1:25">
      <c r="A3968" s="23" t="s">
        <v>786</v>
      </c>
      <c r="B3968" s="23" t="s">
        <v>172</v>
      </c>
      <c r="C3968" s="23" t="s">
        <v>1472</v>
      </c>
      <c r="D3968" s="23" t="s">
        <v>1473</v>
      </c>
      <c r="E3968" s="22">
        <v>6139</v>
      </c>
      <c r="F3968" s="23" t="s">
        <v>1481</v>
      </c>
      <c r="G3968" s="128" t="s">
        <v>3378</v>
      </c>
      <c r="H3968" s="32" t="s">
        <v>158</v>
      </c>
      <c r="I3968" s="44">
        <f t="shared" si="2664"/>
        <v>3500</v>
      </c>
      <c r="J3968" s="44">
        <v>3500</v>
      </c>
      <c r="K3968" s="44">
        <f t="shared" si="2666"/>
        <v>0</v>
      </c>
      <c r="L3968" s="44">
        <v>0</v>
      </c>
      <c r="M3968" s="44">
        <v>0</v>
      </c>
      <c r="N3968" s="44">
        <v>0</v>
      </c>
      <c r="O3968" s="44">
        <v>0</v>
      </c>
      <c r="P3968" s="44">
        <v>0</v>
      </c>
      <c r="Q3968" s="44">
        <v>0</v>
      </c>
      <c r="R3968" s="44">
        <v>0</v>
      </c>
      <c r="S3968" s="44">
        <v>0</v>
      </c>
      <c r="T3968" s="44">
        <f t="shared" si="2696"/>
        <v>0</v>
      </c>
      <c r="U3968" s="44"/>
      <c r="V3968" s="44"/>
      <c r="W3968" s="44"/>
      <c r="X3968" s="44">
        <f t="shared" si="2697"/>
        <v>0</v>
      </c>
      <c r="Y3968" s="209">
        <f t="shared" si="2693"/>
        <v>0</v>
      </c>
    </row>
    <row r="3969" spans="1:25" ht="20.399999999999999">
      <c r="A3969" s="20" t="s">
        <v>0</v>
      </c>
      <c r="B3969" s="20" t="s">
        <v>0</v>
      </c>
      <c r="C3969" s="20" t="s">
        <v>0</v>
      </c>
      <c r="D3969" s="21" t="s">
        <v>0</v>
      </c>
      <c r="E3969" s="21" t="s">
        <v>0</v>
      </c>
      <c r="F3969" s="21" t="s">
        <v>0</v>
      </c>
      <c r="G3969" s="150" t="s">
        <v>0</v>
      </c>
      <c r="H3969" s="30" t="s">
        <v>42</v>
      </c>
      <c r="I3969" s="31">
        <f t="shared" si="2664"/>
        <v>100</v>
      </c>
      <c r="J3969" s="31">
        <f t="shared" ref="J3969:X3970" si="2705">SUM(J3970)</f>
        <v>100</v>
      </c>
      <c r="K3969" s="31">
        <f t="shared" si="2666"/>
        <v>0</v>
      </c>
      <c r="L3969" s="31">
        <f t="shared" si="2705"/>
        <v>0</v>
      </c>
      <c r="M3969" s="31">
        <f t="shared" si="2705"/>
        <v>0</v>
      </c>
      <c r="N3969" s="31">
        <f t="shared" si="2705"/>
        <v>0</v>
      </c>
      <c r="O3969" s="31">
        <f t="shared" si="2705"/>
        <v>0</v>
      </c>
      <c r="P3969" s="31">
        <f t="shared" si="2705"/>
        <v>0</v>
      </c>
      <c r="Q3969" s="31">
        <f t="shared" si="2705"/>
        <v>100</v>
      </c>
      <c r="R3969" s="31">
        <f t="shared" si="2705"/>
        <v>100</v>
      </c>
      <c r="S3969" s="31">
        <f t="shared" si="2705"/>
        <v>0</v>
      </c>
      <c r="T3969" s="31">
        <f t="shared" si="2705"/>
        <v>0</v>
      </c>
      <c r="U3969" s="31">
        <f t="shared" si="2705"/>
        <v>0</v>
      </c>
      <c r="V3969" s="31">
        <f t="shared" si="2705"/>
        <v>0</v>
      </c>
      <c r="W3969" s="31">
        <f t="shared" si="2705"/>
        <v>0</v>
      </c>
      <c r="X3969" s="31">
        <f t="shared" si="2705"/>
        <v>0</v>
      </c>
      <c r="Y3969" s="220">
        <f t="shared" si="2693"/>
        <v>0</v>
      </c>
    </row>
    <row r="3970" spans="1:25">
      <c r="A3970" s="23" t="s">
        <v>786</v>
      </c>
      <c r="B3970" s="23" t="s">
        <v>172</v>
      </c>
      <c r="C3970" s="23" t="s">
        <v>1472</v>
      </c>
      <c r="D3970" s="23" t="s">
        <v>1473</v>
      </c>
      <c r="E3970" s="21" t="s">
        <v>159</v>
      </c>
      <c r="F3970" s="21" t="s">
        <v>0</v>
      </c>
      <c r="G3970" s="150" t="s">
        <v>0</v>
      </c>
      <c r="H3970" s="21" t="s">
        <v>34</v>
      </c>
      <c r="I3970" s="66">
        <f t="shared" si="2664"/>
        <v>100</v>
      </c>
      <c r="J3970" s="66">
        <f t="shared" si="2705"/>
        <v>100</v>
      </c>
      <c r="K3970" s="66">
        <f t="shared" si="2666"/>
        <v>0</v>
      </c>
      <c r="L3970" s="66">
        <f t="shared" si="2705"/>
        <v>0</v>
      </c>
      <c r="M3970" s="66">
        <f t="shared" si="2705"/>
        <v>0</v>
      </c>
      <c r="N3970" s="66">
        <f t="shared" si="2705"/>
        <v>0</v>
      </c>
      <c r="O3970" s="66">
        <f t="shared" si="2705"/>
        <v>0</v>
      </c>
      <c r="P3970" s="66">
        <f t="shared" si="2705"/>
        <v>0</v>
      </c>
      <c r="Q3970" s="66">
        <f t="shared" si="2705"/>
        <v>100</v>
      </c>
      <c r="R3970" s="66">
        <f t="shared" si="2705"/>
        <v>100</v>
      </c>
      <c r="S3970" s="66">
        <f t="shared" si="2705"/>
        <v>0</v>
      </c>
      <c r="T3970" s="66">
        <f t="shared" si="2705"/>
        <v>0</v>
      </c>
      <c r="U3970" s="66">
        <f t="shared" si="2705"/>
        <v>0</v>
      </c>
      <c r="V3970" s="66">
        <f t="shared" si="2705"/>
        <v>0</v>
      </c>
      <c r="W3970" s="66">
        <f t="shared" si="2705"/>
        <v>0</v>
      </c>
      <c r="X3970" s="66">
        <f t="shared" si="2705"/>
        <v>0</v>
      </c>
      <c r="Y3970" s="208">
        <f t="shared" si="2693"/>
        <v>0</v>
      </c>
    </row>
    <row r="3971" spans="1:25">
      <c r="A3971" s="23" t="s">
        <v>786</v>
      </c>
      <c r="B3971" s="23" t="s">
        <v>172</v>
      </c>
      <c r="C3971" s="23" t="s">
        <v>1472</v>
      </c>
      <c r="D3971" s="23" t="s">
        <v>1473</v>
      </c>
      <c r="E3971" s="22">
        <v>6148</v>
      </c>
      <c r="F3971" s="23"/>
      <c r="G3971" s="128" t="s">
        <v>3378</v>
      </c>
      <c r="H3971" s="32" t="s">
        <v>41</v>
      </c>
      <c r="I3971" s="44">
        <f t="shared" ref="I3971:I4034" si="2706">SUM(J3971,K3971,O3971,P3971)</f>
        <v>100</v>
      </c>
      <c r="J3971" s="44">
        <v>100</v>
      </c>
      <c r="K3971" s="44">
        <f t="shared" ref="K3971:K4034" si="2707">SUM(L3971,M3971,N3971)</f>
        <v>0</v>
      </c>
      <c r="L3971" s="44">
        <v>0</v>
      </c>
      <c r="M3971" s="44">
        <v>0</v>
      </c>
      <c r="N3971" s="44">
        <v>0</v>
      </c>
      <c r="O3971" s="44">
        <v>0</v>
      </c>
      <c r="P3971" s="44">
        <v>0</v>
      </c>
      <c r="Q3971" s="44">
        <v>100</v>
      </c>
      <c r="R3971" s="44">
        <v>100</v>
      </c>
      <c r="S3971" s="44">
        <v>0</v>
      </c>
      <c r="T3971" s="44">
        <f t="shared" si="2696"/>
        <v>0</v>
      </c>
      <c r="U3971" s="44"/>
      <c r="V3971" s="44"/>
      <c r="W3971" s="44"/>
      <c r="X3971" s="44">
        <f t="shared" si="2697"/>
        <v>0</v>
      </c>
      <c r="Y3971" s="209">
        <f t="shared" si="2693"/>
        <v>0</v>
      </c>
    </row>
    <row r="3972" spans="1:25" ht="20.399999999999999">
      <c r="A3972" s="20" t="s">
        <v>0</v>
      </c>
      <c r="B3972" s="20" t="s">
        <v>0</v>
      </c>
      <c r="C3972" s="20" t="s">
        <v>0</v>
      </c>
      <c r="D3972" s="21" t="s">
        <v>0</v>
      </c>
      <c r="E3972" s="21" t="s">
        <v>0</v>
      </c>
      <c r="F3972" s="21" t="s">
        <v>0</v>
      </c>
      <c r="G3972" s="150" t="s">
        <v>0</v>
      </c>
      <c r="H3972" s="30" t="s">
        <v>60</v>
      </c>
      <c r="I3972" s="31">
        <f t="shared" si="2706"/>
        <v>3500</v>
      </c>
      <c r="J3972" s="31">
        <f t="shared" ref="J3972:X3972" si="2708">SUM(J3973)</f>
        <v>0</v>
      </c>
      <c r="K3972" s="31">
        <f t="shared" si="2707"/>
        <v>3500</v>
      </c>
      <c r="L3972" s="31">
        <f t="shared" si="2708"/>
        <v>3500</v>
      </c>
      <c r="M3972" s="31">
        <f t="shared" si="2708"/>
        <v>0</v>
      </c>
      <c r="N3972" s="31">
        <f t="shared" si="2708"/>
        <v>0</v>
      </c>
      <c r="O3972" s="31">
        <f t="shared" si="2708"/>
        <v>0</v>
      </c>
      <c r="P3972" s="31">
        <f t="shared" si="2708"/>
        <v>0</v>
      </c>
      <c r="Q3972" s="31">
        <f t="shared" si="2708"/>
        <v>3500</v>
      </c>
      <c r="R3972" s="31">
        <f t="shared" si="2708"/>
        <v>0</v>
      </c>
      <c r="S3972" s="31">
        <f t="shared" si="2708"/>
        <v>0</v>
      </c>
      <c r="T3972" s="31">
        <f t="shared" si="2708"/>
        <v>0</v>
      </c>
      <c r="U3972" s="31">
        <f t="shared" si="2708"/>
        <v>0</v>
      </c>
      <c r="V3972" s="31">
        <f t="shared" si="2708"/>
        <v>0</v>
      </c>
      <c r="W3972" s="31">
        <f t="shared" si="2708"/>
        <v>0</v>
      </c>
      <c r="X3972" s="31">
        <f t="shared" si="2708"/>
        <v>0</v>
      </c>
      <c r="Y3972" s="220">
        <f t="shared" si="2693"/>
        <v>0</v>
      </c>
    </row>
    <row r="3973" spans="1:25">
      <c r="A3973" s="23" t="s">
        <v>786</v>
      </c>
      <c r="B3973" s="23" t="s">
        <v>172</v>
      </c>
      <c r="C3973" s="23" t="s">
        <v>1472</v>
      </c>
      <c r="D3973" s="23" t="s">
        <v>1473</v>
      </c>
      <c r="E3973" s="21" t="s">
        <v>166</v>
      </c>
      <c r="F3973" s="21" t="s">
        <v>0</v>
      </c>
      <c r="G3973" s="150" t="s">
        <v>0</v>
      </c>
      <c r="H3973" s="21" t="s">
        <v>53</v>
      </c>
      <c r="I3973" s="66">
        <f t="shared" si="2706"/>
        <v>3500</v>
      </c>
      <c r="J3973" s="66">
        <f t="shared" ref="J3973:P3973" si="2709">SUM(J3974:J3975)</f>
        <v>0</v>
      </c>
      <c r="K3973" s="66">
        <f t="shared" si="2707"/>
        <v>3500</v>
      </c>
      <c r="L3973" s="66">
        <f t="shared" si="2709"/>
        <v>3500</v>
      </c>
      <c r="M3973" s="66">
        <f t="shared" si="2709"/>
        <v>0</v>
      </c>
      <c r="N3973" s="66">
        <f t="shared" si="2709"/>
        <v>0</v>
      </c>
      <c r="O3973" s="66">
        <f t="shared" si="2709"/>
        <v>0</v>
      </c>
      <c r="P3973" s="66">
        <f t="shared" si="2709"/>
        <v>0</v>
      </c>
      <c r="Q3973" s="66">
        <f>SUM(Q3974:Q3975)</f>
        <v>3500</v>
      </c>
      <c r="R3973" s="66">
        <f>SUM(R3974:R3975)</f>
        <v>0</v>
      </c>
      <c r="S3973" s="66">
        <f>SUM(S3974:S3975)</f>
        <v>0</v>
      </c>
      <c r="T3973" s="66">
        <f t="shared" ref="T3973:X3973" si="2710">SUM(T3974:T3975)</f>
        <v>0</v>
      </c>
      <c r="U3973" s="66">
        <f t="shared" si="2710"/>
        <v>0</v>
      </c>
      <c r="V3973" s="66">
        <f t="shared" si="2710"/>
        <v>0</v>
      </c>
      <c r="W3973" s="66">
        <f t="shared" si="2710"/>
        <v>0</v>
      </c>
      <c r="X3973" s="66">
        <f t="shared" si="2710"/>
        <v>0</v>
      </c>
      <c r="Y3973" s="208">
        <f t="shared" si="2693"/>
        <v>0</v>
      </c>
    </row>
    <row r="3974" spans="1:25">
      <c r="A3974" s="23" t="s">
        <v>786</v>
      </c>
      <c r="B3974" s="23" t="s">
        <v>172</v>
      </c>
      <c r="C3974" s="23" t="s">
        <v>1472</v>
      </c>
      <c r="D3974" s="23" t="s">
        <v>1473</v>
      </c>
      <c r="E3974" s="22">
        <v>8213</v>
      </c>
      <c r="F3974" s="23"/>
      <c r="G3974" s="128" t="s">
        <v>3378</v>
      </c>
      <c r="H3974" s="32" t="s">
        <v>56</v>
      </c>
      <c r="I3974" s="44">
        <f t="shared" si="2706"/>
        <v>2000</v>
      </c>
      <c r="J3974" s="44">
        <v>0</v>
      </c>
      <c r="K3974" s="44">
        <f t="shared" si="2707"/>
        <v>2000</v>
      </c>
      <c r="L3974" s="44">
        <v>2000</v>
      </c>
      <c r="M3974" s="44">
        <v>0</v>
      </c>
      <c r="N3974" s="44">
        <v>0</v>
      </c>
      <c r="O3974" s="44">
        <v>0</v>
      </c>
      <c r="P3974" s="44">
        <v>0</v>
      </c>
      <c r="Q3974" s="44">
        <v>2000</v>
      </c>
      <c r="R3974" s="44">
        <v>0</v>
      </c>
      <c r="S3974" s="44">
        <v>0</v>
      </c>
      <c r="T3974" s="44">
        <f t="shared" si="2696"/>
        <v>0</v>
      </c>
      <c r="U3974" s="44"/>
      <c r="V3974" s="44"/>
      <c r="W3974" s="44"/>
      <c r="X3974" s="44">
        <f t="shared" si="2697"/>
        <v>0</v>
      </c>
      <c r="Y3974" s="209">
        <f t="shared" si="2693"/>
        <v>0</v>
      </c>
    </row>
    <row r="3975" spans="1:25">
      <c r="A3975" s="23" t="s">
        <v>786</v>
      </c>
      <c r="B3975" s="23" t="s">
        <v>172</v>
      </c>
      <c r="C3975" s="23" t="s">
        <v>1472</v>
      </c>
      <c r="D3975" s="23" t="s">
        <v>1473</v>
      </c>
      <c r="E3975" s="22">
        <v>8216</v>
      </c>
      <c r="F3975" s="23"/>
      <c r="G3975" s="128" t="s">
        <v>3378</v>
      </c>
      <c r="H3975" s="32" t="s">
        <v>59</v>
      </c>
      <c r="I3975" s="44">
        <f t="shared" si="2706"/>
        <v>1500</v>
      </c>
      <c r="J3975" s="44">
        <v>0</v>
      </c>
      <c r="K3975" s="44">
        <f t="shared" si="2707"/>
        <v>1500</v>
      </c>
      <c r="L3975" s="44">
        <v>1500</v>
      </c>
      <c r="M3975" s="44">
        <v>0</v>
      </c>
      <c r="N3975" s="44">
        <v>0</v>
      </c>
      <c r="O3975" s="44">
        <v>0</v>
      </c>
      <c r="P3975" s="44">
        <v>0</v>
      </c>
      <c r="Q3975" s="44">
        <v>1500</v>
      </c>
      <c r="R3975" s="44">
        <v>0</v>
      </c>
      <c r="S3975" s="44">
        <v>0</v>
      </c>
      <c r="T3975" s="44">
        <f t="shared" si="2696"/>
        <v>0</v>
      </c>
      <c r="U3975" s="44"/>
      <c r="V3975" s="44"/>
      <c r="W3975" s="44"/>
      <c r="X3975" s="44">
        <f t="shared" si="2697"/>
        <v>0</v>
      </c>
      <c r="Y3975" s="209">
        <f t="shared" si="2693"/>
        <v>0</v>
      </c>
    </row>
    <row r="3976" spans="1:25">
      <c r="A3976" s="32" t="s">
        <v>0</v>
      </c>
      <c r="B3976" s="32" t="s">
        <v>0</v>
      </c>
      <c r="C3976" s="32" t="s">
        <v>0</v>
      </c>
      <c r="D3976" s="32" t="s">
        <v>0</v>
      </c>
      <c r="E3976" s="32" t="s">
        <v>0</v>
      </c>
      <c r="F3976" s="32" t="s">
        <v>0</v>
      </c>
      <c r="G3976" s="154" t="s">
        <v>0</v>
      </c>
      <c r="H3976" s="30" t="s">
        <v>1482</v>
      </c>
      <c r="I3976" s="31">
        <f t="shared" si="2706"/>
        <v>968500</v>
      </c>
      <c r="J3976" s="31">
        <f t="shared" ref="J3976:P3976" si="2711">SUM(J3947,J3969,J3972)</f>
        <v>950000</v>
      </c>
      <c r="K3976" s="31">
        <f t="shared" si="2707"/>
        <v>18500</v>
      </c>
      <c r="L3976" s="31">
        <f t="shared" si="2711"/>
        <v>18500</v>
      </c>
      <c r="M3976" s="31">
        <f t="shared" si="2711"/>
        <v>0</v>
      </c>
      <c r="N3976" s="31">
        <f t="shared" si="2711"/>
        <v>0</v>
      </c>
      <c r="O3976" s="31">
        <f t="shared" si="2711"/>
        <v>0</v>
      </c>
      <c r="P3976" s="31">
        <f t="shared" si="2711"/>
        <v>0</v>
      </c>
      <c r="Q3976" s="31">
        <f>SUM(Q3947,Q3969,Q3972)</f>
        <v>1015871</v>
      </c>
      <c r="R3976" s="31">
        <f>SUM(R3947,R3969,R3972)</f>
        <v>997371</v>
      </c>
      <c r="S3976" s="31">
        <f>SUM(S3947,S3969,S3972)</f>
        <v>894286</v>
      </c>
      <c r="T3976" s="31">
        <f t="shared" ref="T3976:X3976" si="2712">SUM(T3947,T3969,T3972)</f>
        <v>102985</v>
      </c>
      <c r="U3976" s="31">
        <f t="shared" si="2712"/>
        <v>93155</v>
      </c>
      <c r="V3976" s="31">
        <f t="shared" si="2712"/>
        <v>9830</v>
      </c>
      <c r="W3976" s="31">
        <f t="shared" si="2712"/>
        <v>0</v>
      </c>
      <c r="X3976" s="31">
        <f t="shared" si="2712"/>
        <v>997271</v>
      </c>
      <c r="Y3976" s="220">
        <f t="shared" si="2693"/>
        <v>99.989973640701407</v>
      </c>
    </row>
    <row r="3977" spans="1:25" ht="15" thickBot="1">
      <c r="A3977" s="32" t="s">
        <v>0</v>
      </c>
      <c r="B3977" s="32" t="s">
        <v>0</v>
      </c>
      <c r="C3977" s="32" t="s">
        <v>0</v>
      </c>
      <c r="D3977" s="32" t="s">
        <v>0</v>
      </c>
      <c r="E3977" s="32" t="s">
        <v>0</v>
      </c>
      <c r="F3977" s="32" t="s">
        <v>0</v>
      </c>
      <c r="G3977" s="154" t="s">
        <v>0</v>
      </c>
      <c r="H3977" s="21" t="s">
        <v>170</v>
      </c>
      <c r="I3977" s="66">
        <f t="shared" si="2706"/>
        <v>35</v>
      </c>
      <c r="J3977" s="66">
        <v>35</v>
      </c>
      <c r="K3977" s="66">
        <f t="shared" si="2707"/>
        <v>0</v>
      </c>
      <c r="L3977" s="66" t="s">
        <v>0</v>
      </c>
      <c r="M3977" s="66" t="s">
        <v>0</v>
      </c>
      <c r="N3977" s="66" t="s">
        <v>0</v>
      </c>
      <c r="O3977" s="66" t="s">
        <v>0</v>
      </c>
      <c r="P3977" s="66" t="s">
        <v>0</v>
      </c>
      <c r="Q3977" s="66">
        <v>0</v>
      </c>
      <c r="R3977" s="66"/>
      <c r="S3977" s="66"/>
      <c r="T3977" s="66"/>
      <c r="U3977" s="66"/>
      <c r="V3977" s="66"/>
      <c r="W3977" s="66"/>
      <c r="X3977" s="66"/>
      <c r="Y3977" s="208">
        <v>0</v>
      </c>
    </row>
    <row r="3978" spans="1:25" ht="41.4" thickBot="1">
      <c r="A3978" s="252" t="s">
        <v>0</v>
      </c>
      <c r="B3978" s="252" t="s">
        <v>0</v>
      </c>
      <c r="C3978" s="252" t="s">
        <v>0</v>
      </c>
      <c r="D3978" s="252" t="s">
        <v>0</v>
      </c>
      <c r="E3978" s="252" t="s">
        <v>0</v>
      </c>
      <c r="F3978" s="252" t="s">
        <v>0</v>
      </c>
      <c r="G3978" s="258" t="s">
        <v>0</v>
      </c>
      <c r="H3978" s="24" t="s">
        <v>72</v>
      </c>
      <c r="I3978" s="1" t="s">
        <v>3093</v>
      </c>
      <c r="J3978" s="1" t="s">
        <v>3130</v>
      </c>
      <c r="K3978" s="1" t="s">
        <v>3</v>
      </c>
      <c r="L3978" s="1" t="s">
        <v>4</v>
      </c>
      <c r="M3978" s="1" t="s">
        <v>5</v>
      </c>
      <c r="N3978" s="1" t="s">
        <v>6</v>
      </c>
      <c r="O3978" s="1" t="s">
        <v>7</v>
      </c>
      <c r="P3978" s="1" t="s">
        <v>8</v>
      </c>
      <c r="Q3978" s="1" t="s">
        <v>3344</v>
      </c>
      <c r="R3978" s="1" t="s">
        <v>3427</v>
      </c>
      <c r="S3978" s="1" t="s">
        <v>3447</v>
      </c>
      <c r="T3978" s="1" t="s">
        <v>3448</v>
      </c>
      <c r="U3978" s="1" t="s">
        <v>3452</v>
      </c>
      <c r="V3978" s="1" t="s">
        <v>3449</v>
      </c>
      <c r="W3978" s="1" t="s">
        <v>3450</v>
      </c>
      <c r="X3978" s="1" t="s">
        <v>3451</v>
      </c>
      <c r="Y3978" s="216" t="s">
        <v>3385</v>
      </c>
    </row>
    <row r="3979" spans="1:25">
      <c r="A3979" s="253"/>
      <c r="B3979" s="253"/>
      <c r="C3979" s="253"/>
      <c r="D3979" s="253"/>
      <c r="E3979" s="253"/>
      <c r="F3979" s="253"/>
      <c r="G3979" s="259"/>
      <c r="H3979" s="33" t="s">
        <v>0</v>
      </c>
      <c r="I3979" s="45">
        <v>1</v>
      </c>
      <c r="J3979" s="45">
        <v>3</v>
      </c>
      <c r="K3979" s="45" t="s">
        <v>9</v>
      </c>
      <c r="L3979" s="45">
        <v>5</v>
      </c>
      <c r="M3979" s="45">
        <v>6</v>
      </c>
      <c r="N3979" s="45">
        <v>7</v>
      </c>
      <c r="O3979" s="45">
        <v>8</v>
      </c>
      <c r="P3979" s="45">
        <v>9</v>
      </c>
      <c r="Q3979" s="45">
        <v>1</v>
      </c>
      <c r="R3979" s="45">
        <v>2</v>
      </c>
      <c r="S3979" s="45">
        <v>3</v>
      </c>
      <c r="T3979" s="45" t="s">
        <v>3453</v>
      </c>
      <c r="U3979" s="45">
        <v>5</v>
      </c>
      <c r="V3979" s="45">
        <v>6</v>
      </c>
      <c r="W3979" s="45">
        <v>7</v>
      </c>
      <c r="X3979" s="45" t="s">
        <v>3454</v>
      </c>
      <c r="Y3979" s="276">
        <v>9</v>
      </c>
    </row>
    <row r="3980" spans="1:25">
      <c r="A3980" s="253"/>
      <c r="B3980" s="253"/>
      <c r="C3980" s="253"/>
      <c r="D3980" s="253"/>
      <c r="E3980" s="253"/>
      <c r="F3980" s="253"/>
      <c r="G3980" s="259"/>
      <c r="H3980" s="34" t="s">
        <v>108</v>
      </c>
      <c r="I3980" s="35">
        <f t="shared" si="2706"/>
        <v>968500</v>
      </c>
      <c r="J3980" s="35">
        <f t="shared" ref="J3980:P3980" si="2713">SUM(J3976)</f>
        <v>950000</v>
      </c>
      <c r="K3980" s="35">
        <f t="shared" si="2707"/>
        <v>18500</v>
      </c>
      <c r="L3980" s="35">
        <f t="shared" si="2713"/>
        <v>18500</v>
      </c>
      <c r="M3980" s="35">
        <f t="shared" si="2713"/>
        <v>0</v>
      </c>
      <c r="N3980" s="35">
        <f t="shared" si="2713"/>
        <v>0</v>
      </c>
      <c r="O3980" s="35">
        <f t="shared" si="2713"/>
        <v>0</v>
      </c>
      <c r="P3980" s="35">
        <f t="shared" si="2713"/>
        <v>0</v>
      </c>
      <c r="Q3980" s="35">
        <f>SUM(Q3976)</f>
        <v>1015871</v>
      </c>
      <c r="R3980" s="35">
        <f>SUM(R3976)</f>
        <v>997371</v>
      </c>
      <c r="S3980" s="35">
        <f>SUM(S3976)</f>
        <v>894286</v>
      </c>
      <c r="T3980" s="35">
        <f t="shared" ref="T3980:X3980" si="2714">SUM(T3976)</f>
        <v>102985</v>
      </c>
      <c r="U3980" s="35">
        <f t="shared" si="2714"/>
        <v>93155</v>
      </c>
      <c r="V3980" s="35">
        <f t="shared" si="2714"/>
        <v>9830</v>
      </c>
      <c r="W3980" s="35">
        <f t="shared" si="2714"/>
        <v>0</v>
      </c>
      <c r="X3980" s="35">
        <f t="shared" si="2714"/>
        <v>997271</v>
      </c>
      <c r="Y3980" s="218">
        <f t="shared" ref="Y3980:Y3981" si="2715">IF(R3980=0,0,(X3980/R3980)*100)</f>
        <v>99.989973640701407</v>
      </c>
    </row>
    <row r="3981" spans="1:25">
      <c r="A3981" s="253"/>
      <c r="B3981" s="253"/>
      <c r="C3981" s="253"/>
      <c r="D3981" s="253"/>
      <c r="E3981" s="253"/>
      <c r="F3981" s="253"/>
      <c r="G3981" s="259"/>
      <c r="H3981" s="36" t="s">
        <v>69</v>
      </c>
      <c r="I3981" s="35">
        <f t="shared" si="2706"/>
        <v>968500</v>
      </c>
      <c r="J3981" s="35">
        <f t="shared" ref="J3981:P3981" si="2716">SUM(J3980)</f>
        <v>950000</v>
      </c>
      <c r="K3981" s="35">
        <f t="shared" si="2707"/>
        <v>18500</v>
      </c>
      <c r="L3981" s="35">
        <f t="shared" si="2716"/>
        <v>18500</v>
      </c>
      <c r="M3981" s="35">
        <f t="shared" si="2716"/>
        <v>0</v>
      </c>
      <c r="N3981" s="35">
        <f t="shared" si="2716"/>
        <v>0</v>
      </c>
      <c r="O3981" s="35">
        <f t="shared" si="2716"/>
        <v>0</v>
      </c>
      <c r="P3981" s="35">
        <f t="shared" si="2716"/>
        <v>0</v>
      </c>
      <c r="Q3981" s="35">
        <f>SUM(Q3980)</f>
        <v>1015871</v>
      </c>
      <c r="R3981" s="35">
        <f>SUM(R3980)</f>
        <v>997371</v>
      </c>
      <c r="S3981" s="35">
        <f>SUM(S3980)</f>
        <v>894286</v>
      </c>
      <c r="T3981" s="35">
        <f t="shared" ref="T3981:X3981" si="2717">SUM(T3980)</f>
        <v>102985</v>
      </c>
      <c r="U3981" s="35">
        <f t="shared" si="2717"/>
        <v>93155</v>
      </c>
      <c r="V3981" s="35">
        <f t="shared" si="2717"/>
        <v>9830</v>
      </c>
      <c r="W3981" s="35">
        <f t="shared" si="2717"/>
        <v>0</v>
      </c>
      <c r="X3981" s="35">
        <f t="shared" si="2717"/>
        <v>997271</v>
      </c>
      <c r="Y3981" s="218">
        <f t="shared" si="2715"/>
        <v>99.989973640701407</v>
      </c>
    </row>
    <row r="3982" spans="1:25">
      <c r="A3982" s="254"/>
      <c r="B3982" s="254"/>
      <c r="C3982" s="254"/>
      <c r="D3982" s="254"/>
      <c r="E3982" s="254"/>
      <c r="F3982" s="254"/>
      <c r="G3982" s="260"/>
    </row>
    <row r="3983" spans="1:25" ht="15" thickBot="1">
      <c r="A3983" s="32" t="s">
        <v>0</v>
      </c>
      <c r="B3983" s="32" t="s">
        <v>0</v>
      </c>
      <c r="C3983" s="32" t="s">
        <v>0</v>
      </c>
      <c r="D3983" s="32" t="s">
        <v>0</v>
      </c>
      <c r="E3983" s="32" t="s">
        <v>0</v>
      </c>
      <c r="F3983" s="32" t="s">
        <v>0</v>
      </c>
      <c r="G3983" s="154" t="s">
        <v>0</v>
      </c>
      <c r="H3983" s="37" t="s">
        <v>0</v>
      </c>
      <c r="I3983" s="37"/>
      <c r="J3983" s="37"/>
      <c r="K3983" s="37"/>
      <c r="L3983" s="37" t="s">
        <v>0</v>
      </c>
      <c r="M3983" s="37" t="s">
        <v>0</v>
      </c>
      <c r="N3983" s="37" t="s">
        <v>0</v>
      </c>
      <c r="O3983" s="37" t="s">
        <v>0</v>
      </c>
      <c r="P3983" s="37" t="s">
        <v>0</v>
      </c>
      <c r="Q3983" s="37"/>
      <c r="R3983" s="37"/>
      <c r="S3983" s="37"/>
      <c r="T3983" s="37" t="s">
        <v>0</v>
      </c>
      <c r="U3983" s="37" t="s">
        <v>0</v>
      </c>
      <c r="V3983" s="37" t="s">
        <v>0</v>
      </c>
      <c r="W3983" s="37" t="s">
        <v>0</v>
      </c>
      <c r="X3983" s="37" t="s">
        <v>0</v>
      </c>
      <c r="Y3983" s="219"/>
    </row>
    <row r="3984" spans="1:25" ht="41.4" thickBot="1">
      <c r="A3984" s="24" t="s">
        <v>123</v>
      </c>
      <c r="B3984" s="24" t="s">
        <v>124</v>
      </c>
      <c r="C3984" s="24" t="s">
        <v>125</v>
      </c>
      <c r="D3984" s="25" t="s">
        <v>0</v>
      </c>
      <c r="E3984" s="24" t="s">
        <v>126</v>
      </c>
      <c r="F3984" s="24" t="s">
        <v>127</v>
      </c>
      <c r="G3984" s="151" t="s">
        <v>128</v>
      </c>
      <c r="H3984" s="24" t="s">
        <v>1</v>
      </c>
      <c r="I3984" s="1" t="s">
        <v>3093</v>
      </c>
      <c r="J3984" s="1" t="s">
        <v>3130</v>
      </c>
      <c r="K3984" s="1" t="s">
        <v>3</v>
      </c>
      <c r="L3984" s="1" t="s">
        <v>4</v>
      </c>
      <c r="M3984" s="1" t="s">
        <v>5</v>
      </c>
      <c r="N3984" s="1" t="s">
        <v>6</v>
      </c>
      <c r="O3984" s="1" t="s">
        <v>7</v>
      </c>
      <c r="P3984" s="1" t="s">
        <v>8</v>
      </c>
      <c r="Q3984" s="1" t="s">
        <v>3344</v>
      </c>
      <c r="R3984" s="1" t="s">
        <v>3427</v>
      </c>
      <c r="S3984" s="1" t="s">
        <v>3447</v>
      </c>
      <c r="T3984" s="1" t="s">
        <v>3448</v>
      </c>
      <c r="U3984" s="1" t="s">
        <v>3452</v>
      </c>
      <c r="V3984" s="1" t="s">
        <v>3449</v>
      </c>
      <c r="W3984" s="1" t="s">
        <v>3450</v>
      </c>
      <c r="X3984" s="1" t="s">
        <v>3451</v>
      </c>
      <c r="Y3984" s="216" t="s">
        <v>3385</v>
      </c>
    </row>
    <row r="3985" spans="1:25">
      <c r="A3985" s="26" t="s">
        <v>0</v>
      </c>
      <c r="B3985" s="26" t="s">
        <v>0</v>
      </c>
      <c r="C3985" s="26" t="s">
        <v>0</v>
      </c>
      <c r="D3985" s="27" t="s">
        <v>0</v>
      </c>
      <c r="E3985" s="27" t="s">
        <v>0</v>
      </c>
      <c r="F3985" s="28" t="s">
        <v>0</v>
      </c>
      <c r="G3985" s="152" t="s">
        <v>0</v>
      </c>
      <c r="H3985" s="29" t="s">
        <v>0</v>
      </c>
      <c r="I3985" s="45">
        <v>1</v>
      </c>
      <c r="J3985" s="45">
        <v>3</v>
      </c>
      <c r="K3985" s="45" t="s">
        <v>9</v>
      </c>
      <c r="L3985" s="45">
        <v>5</v>
      </c>
      <c r="M3985" s="45">
        <v>6</v>
      </c>
      <c r="N3985" s="45">
        <v>7</v>
      </c>
      <c r="O3985" s="45">
        <v>8</v>
      </c>
      <c r="P3985" s="45">
        <v>9</v>
      </c>
      <c r="Q3985" s="45">
        <v>1</v>
      </c>
      <c r="R3985" s="45">
        <v>2</v>
      </c>
      <c r="S3985" s="45">
        <v>3</v>
      </c>
      <c r="T3985" s="45" t="s">
        <v>3453</v>
      </c>
      <c r="U3985" s="45">
        <v>5</v>
      </c>
      <c r="V3985" s="45">
        <v>6</v>
      </c>
      <c r="W3985" s="45">
        <v>7</v>
      </c>
      <c r="X3985" s="45" t="s">
        <v>3454</v>
      </c>
      <c r="Y3985" s="276">
        <v>9</v>
      </c>
    </row>
    <row r="3986" spans="1:25">
      <c r="A3986" s="133" t="s">
        <v>786</v>
      </c>
      <c r="B3986" s="133" t="s">
        <v>172</v>
      </c>
      <c r="C3986" s="109" t="s">
        <v>1483</v>
      </c>
      <c r="D3986" s="109" t="s">
        <v>1484</v>
      </c>
      <c r="E3986" s="98" t="s">
        <v>0</v>
      </c>
      <c r="F3986" s="98" t="s">
        <v>0</v>
      </c>
      <c r="G3986" s="153" t="s">
        <v>0</v>
      </c>
      <c r="H3986" s="98" t="s">
        <v>1485</v>
      </c>
      <c r="I3986" s="110"/>
      <c r="J3986" s="110"/>
      <c r="K3986" s="110"/>
      <c r="L3986" s="110" t="s">
        <v>0</v>
      </c>
      <c r="M3986" s="110" t="s">
        <v>0</v>
      </c>
      <c r="N3986" s="110" t="s">
        <v>0</v>
      </c>
      <c r="O3986" s="110" t="s">
        <v>0</v>
      </c>
      <c r="P3986" s="110" t="s">
        <v>0</v>
      </c>
      <c r="Q3986" s="110"/>
      <c r="R3986" s="110"/>
      <c r="S3986" s="110"/>
      <c r="T3986" s="110" t="s">
        <v>0</v>
      </c>
      <c r="U3986" s="110" t="s">
        <v>0</v>
      </c>
      <c r="V3986" s="110" t="s">
        <v>0</v>
      </c>
      <c r="W3986" s="110" t="s">
        <v>0</v>
      </c>
      <c r="X3986" s="110" t="s">
        <v>0</v>
      </c>
      <c r="Y3986" s="217"/>
    </row>
    <row r="3987" spans="1:25" ht="20.399999999999999">
      <c r="A3987" s="20" t="s">
        <v>0</v>
      </c>
      <c r="B3987" s="20" t="s">
        <v>0</v>
      </c>
      <c r="C3987" s="20" t="s">
        <v>0</v>
      </c>
      <c r="D3987" s="21" t="s">
        <v>0</v>
      </c>
      <c r="E3987" s="21" t="s">
        <v>0</v>
      </c>
      <c r="F3987" s="21" t="s">
        <v>0</v>
      </c>
      <c r="G3987" s="150" t="s">
        <v>0</v>
      </c>
      <c r="H3987" s="30" t="s">
        <v>33</v>
      </c>
      <c r="I3987" s="31">
        <f t="shared" si="2706"/>
        <v>1253087</v>
      </c>
      <c r="J3987" s="31">
        <f t="shared" ref="J3987:P3987" si="2718">SUM(J3988,J3996,J3998)</f>
        <v>1244587</v>
      </c>
      <c r="K3987" s="31">
        <f t="shared" si="2707"/>
        <v>8500</v>
      </c>
      <c r="L3987" s="31">
        <f t="shared" si="2718"/>
        <v>2500</v>
      </c>
      <c r="M3987" s="31">
        <f t="shared" si="2718"/>
        <v>0</v>
      </c>
      <c r="N3987" s="31">
        <f t="shared" si="2718"/>
        <v>6000</v>
      </c>
      <c r="O3987" s="31">
        <f t="shared" si="2718"/>
        <v>0</v>
      </c>
      <c r="P3987" s="31">
        <f t="shared" si="2718"/>
        <v>0</v>
      </c>
      <c r="Q3987" s="31">
        <f>SUM(Q3988,Q3996,Q3998)</f>
        <v>1313826</v>
      </c>
      <c r="R3987" s="31">
        <f>SUM(R3988,R3996,R3998)</f>
        <v>1305326</v>
      </c>
      <c r="S3987" s="31">
        <f>SUM(S3988,S3996,S3998)</f>
        <v>1253508</v>
      </c>
      <c r="T3987" s="31">
        <f t="shared" ref="T3987:X3987" si="2719">SUM(T3988,T3996,T3998)</f>
        <v>51818</v>
      </c>
      <c r="U3987" s="31">
        <f t="shared" si="2719"/>
        <v>17631</v>
      </c>
      <c r="V3987" s="31">
        <f t="shared" si="2719"/>
        <v>17631</v>
      </c>
      <c r="W3987" s="31">
        <f t="shared" si="2719"/>
        <v>16556</v>
      </c>
      <c r="X3987" s="31">
        <f t="shared" si="2719"/>
        <v>1305326</v>
      </c>
      <c r="Y3987" s="220">
        <f t="shared" ref="Y3987:Y4017" si="2720">IF(R3987=0,0,(X3987/R3987)*100)</f>
        <v>100</v>
      </c>
    </row>
    <row r="3988" spans="1:25">
      <c r="A3988" s="23" t="s">
        <v>786</v>
      </c>
      <c r="B3988" s="23" t="s">
        <v>172</v>
      </c>
      <c r="C3988" s="23" t="s">
        <v>1483</v>
      </c>
      <c r="D3988" s="23" t="s">
        <v>1484</v>
      </c>
      <c r="E3988" s="21" t="s">
        <v>132</v>
      </c>
      <c r="F3988" s="21" t="s">
        <v>0</v>
      </c>
      <c r="G3988" s="150" t="s">
        <v>0</v>
      </c>
      <c r="H3988" s="21" t="s">
        <v>11</v>
      </c>
      <c r="I3988" s="66">
        <f t="shared" si="2706"/>
        <v>1073739</v>
      </c>
      <c r="J3988" s="66">
        <f t="shared" ref="J3988:P3988" si="2721">SUM(J3989,J3990)</f>
        <v>1073739</v>
      </c>
      <c r="K3988" s="66">
        <f t="shared" si="2707"/>
        <v>0</v>
      </c>
      <c r="L3988" s="66">
        <f t="shared" si="2721"/>
        <v>0</v>
      </c>
      <c r="M3988" s="66">
        <f t="shared" si="2721"/>
        <v>0</v>
      </c>
      <c r="N3988" s="66">
        <f t="shared" si="2721"/>
        <v>0</v>
      </c>
      <c r="O3988" s="66">
        <f t="shared" si="2721"/>
        <v>0</v>
      </c>
      <c r="P3988" s="66">
        <f t="shared" si="2721"/>
        <v>0</v>
      </c>
      <c r="Q3988" s="66">
        <f>SUM(Q3989,Q3990)</f>
        <v>1122231</v>
      </c>
      <c r="R3988" s="66">
        <f>SUM(R3989,R3990)</f>
        <v>1122231</v>
      </c>
      <c r="S3988" s="66">
        <f>SUM(S3989,S3990)</f>
        <v>1102684</v>
      </c>
      <c r="T3988" s="66">
        <f t="shared" ref="T3988:X3988" si="2722">SUM(T3989,T3990)</f>
        <v>19547</v>
      </c>
      <c r="U3988" s="66">
        <f t="shared" si="2722"/>
        <v>6517</v>
      </c>
      <c r="V3988" s="66">
        <f t="shared" si="2722"/>
        <v>6517</v>
      </c>
      <c r="W3988" s="66">
        <f t="shared" si="2722"/>
        <v>6513</v>
      </c>
      <c r="X3988" s="66">
        <f t="shared" si="2722"/>
        <v>1122231</v>
      </c>
      <c r="Y3988" s="208">
        <f t="shared" si="2720"/>
        <v>100</v>
      </c>
    </row>
    <row r="3989" spans="1:25">
      <c r="A3989" s="23" t="s">
        <v>786</v>
      </c>
      <c r="B3989" s="23" t="s">
        <v>172</v>
      </c>
      <c r="C3989" s="23" t="s">
        <v>1483</v>
      </c>
      <c r="D3989" s="23" t="s">
        <v>1484</v>
      </c>
      <c r="E3989" s="22">
        <v>6111</v>
      </c>
      <c r="F3989" s="23"/>
      <c r="G3989" s="128" t="s">
        <v>3378</v>
      </c>
      <c r="H3989" s="32" t="s">
        <v>12</v>
      </c>
      <c r="I3989" s="44">
        <f t="shared" si="2706"/>
        <v>942009</v>
      </c>
      <c r="J3989" s="44">
        <v>942009</v>
      </c>
      <c r="K3989" s="44">
        <f t="shared" si="2707"/>
        <v>0</v>
      </c>
      <c r="L3989" s="44">
        <v>0</v>
      </c>
      <c r="M3989" s="44">
        <v>0</v>
      </c>
      <c r="N3989" s="44">
        <v>0</v>
      </c>
      <c r="O3989" s="44">
        <v>0</v>
      </c>
      <c r="P3989" s="44">
        <v>0</v>
      </c>
      <c r="Q3989" s="44">
        <v>978501</v>
      </c>
      <c r="R3989" s="44">
        <v>978501</v>
      </c>
      <c r="S3989" s="44">
        <v>978501</v>
      </c>
      <c r="T3989" s="44">
        <f t="shared" ref="T3989:T4016" si="2723">U3989+V3989+W3989</f>
        <v>0</v>
      </c>
      <c r="U3989" s="44"/>
      <c r="V3989" s="44"/>
      <c r="W3989" s="44"/>
      <c r="X3989" s="44">
        <f t="shared" ref="X3989:X4016" si="2724">S3989+T3989</f>
        <v>978501</v>
      </c>
      <c r="Y3989" s="209">
        <f t="shared" si="2720"/>
        <v>100</v>
      </c>
    </row>
    <row r="3990" spans="1:25">
      <c r="A3990" s="20" t="s">
        <v>786</v>
      </c>
      <c r="B3990" s="20" t="s">
        <v>172</v>
      </c>
      <c r="C3990" s="20" t="s">
        <v>1483</v>
      </c>
      <c r="D3990" s="20" t="s">
        <v>1484</v>
      </c>
      <c r="E3990" s="20" t="s">
        <v>134</v>
      </c>
      <c r="F3990" s="23" t="s">
        <v>0</v>
      </c>
      <c r="G3990" s="154" t="s">
        <v>0</v>
      </c>
      <c r="H3990" s="21" t="s">
        <v>13</v>
      </c>
      <c r="I3990" s="66">
        <f t="shared" si="2706"/>
        <v>131730</v>
      </c>
      <c r="J3990" s="66">
        <f t="shared" ref="J3990:P3990" si="2725">SUM(J3991:J3995)</f>
        <v>131730</v>
      </c>
      <c r="K3990" s="66">
        <f t="shared" si="2707"/>
        <v>0</v>
      </c>
      <c r="L3990" s="66">
        <f t="shared" si="2725"/>
        <v>0</v>
      </c>
      <c r="M3990" s="66">
        <f t="shared" si="2725"/>
        <v>0</v>
      </c>
      <c r="N3990" s="66">
        <f t="shared" si="2725"/>
        <v>0</v>
      </c>
      <c r="O3990" s="66">
        <f t="shared" si="2725"/>
        <v>0</v>
      </c>
      <c r="P3990" s="66">
        <f t="shared" si="2725"/>
        <v>0</v>
      </c>
      <c r="Q3990" s="66">
        <f>SUM(Q3991:Q3995)</f>
        <v>143730</v>
      </c>
      <c r="R3990" s="66">
        <f>SUM(R3991:R3995)</f>
        <v>143730</v>
      </c>
      <c r="S3990" s="66">
        <f>SUM(S3991:S3995)</f>
        <v>124183</v>
      </c>
      <c r="T3990" s="66">
        <f t="shared" ref="T3990:X3990" si="2726">SUM(T3991:T3995)</f>
        <v>19547</v>
      </c>
      <c r="U3990" s="66">
        <f t="shared" si="2726"/>
        <v>6517</v>
      </c>
      <c r="V3990" s="66">
        <f t="shared" si="2726"/>
        <v>6517</v>
      </c>
      <c r="W3990" s="66">
        <f t="shared" si="2726"/>
        <v>6513</v>
      </c>
      <c r="X3990" s="66">
        <f t="shared" si="2726"/>
        <v>143730</v>
      </c>
      <c r="Y3990" s="208">
        <f t="shared" si="2720"/>
        <v>100</v>
      </c>
    </row>
    <row r="3991" spans="1:25">
      <c r="A3991" s="23" t="s">
        <v>786</v>
      </c>
      <c r="B3991" s="23" t="s">
        <v>172</v>
      </c>
      <c r="C3991" s="23" t="s">
        <v>1483</v>
      </c>
      <c r="D3991" s="23" t="s">
        <v>1484</v>
      </c>
      <c r="E3991" s="22">
        <v>6112</v>
      </c>
      <c r="F3991" s="23" t="s">
        <v>1486</v>
      </c>
      <c r="G3991" s="128" t="s">
        <v>3378</v>
      </c>
      <c r="H3991" s="32" t="s">
        <v>16</v>
      </c>
      <c r="I3991" s="44">
        <f t="shared" si="2706"/>
        <v>20100</v>
      </c>
      <c r="J3991" s="44">
        <v>20100</v>
      </c>
      <c r="K3991" s="44">
        <f t="shared" si="2707"/>
        <v>0</v>
      </c>
      <c r="L3991" s="44">
        <v>0</v>
      </c>
      <c r="M3991" s="44">
        <v>0</v>
      </c>
      <c r="N3991" s="44">
        <v>0</v>
      </c>
      <c r="O3991" s="44">
        <v>0</v>
      </c>
      <c r="P3991" s="44">
        <v>0</v>
      </c>
      <c r="Q3991" s="44">
        <v>20100</v>
      </c>
      <c r="R3991" s="44">
        <v>20100</v>
      </c>
      <c r="S3991" s="44">
        <v>14049</v>
      </c>
      <c r="T3991" s="44">
        <f t="shared" si="2723"/>
        <v>6051</v>
      </c>
      <c r="U3991" s="44">
        <v>2017</v>
      </c>
      <c r="V3991" s="44">
        <v>2017</v>
      </c>
      <c r="W3991" s="44">
        <v>2017</v>
      </c>
      <c r="X3991" s="44">
        <f t="shared" si="2724"/>
        <v>20100</v>
      </c>
      <c r="Y3991" s="209">
        <f t="shared" si="2720"/>
        <v>100</v>
      </c>
    </row>
    <row r="3992" spans="1:25">
      <c r="A3992" s="23" t="s">
        <v>786</v>
      </c>
      <c r="B3992" s="23" t="s">
        <v>172</v>
      </c>
      <c r="C3992" s="23" t="s">
        <v>1483</v>
      </c>
      <c r="D3992" s="23" t="s">
        <v>1484</v>
      </c>
      <c r="E3992" s="22">
        <v>6112</v>
      </c>
      <c r="F3992" s="23" t="s">
        <v>1487</v>
      </c>
      <c r="G3992" s="128" t="s">
        <v>3378</v>
      </c>
      <c r="H3992" s="32" t="s">
        <v>19</v>
      </c>
      <c r="I3992" s="44">
        <f t="shared" si="2706"/>
        <v>80000</v>
      </c>
      <c r="J3992" s="44">
        <v>80000</v>
      </c>
      <c r="K3992" s="44">
        <f t="shared" si="2707"/>
        <v>0</v>
      </c>
      <c r="L3992" s="44">
        <v>0</v>
      </c>
      <c r="M3992" s="44">
        <v>0</v>
      </c>
      <c r="N3992" s="44">
        <v>0</v>
      </c>
      <c r="O3992" s="44">
        <v>0</v>
      </c>
      <c r="P3992" s="44">
        <v>0</v>
      </c>
      <c r="Q3992" s="44">
        <v>86000</v>
      </c>
      <c r="R3992" s="44">
        <v>86000</v>
      </c>
      <c r="S3992" s="44">
        <v>72504</v>
      </c>
      <c r="T3992" s="44">
        <f t="shared" si="2723"/>
        <v>13496</v>
      </c>
      <c r="U3992" s="44">
        <v>4500</v>
      </c>
      <c r="V3992" s="44">
        <v>4500</v>
      </c>
      <c r="W3992" s="44">
        <v>4496</v>
      </c>
      <c r="X3992" s="44">
        <f t="shared" si="2724"/>
        <v>86000</v>
      </c>
      <c r="Y3992" s="209">
        <f t="shared" si="2720"/>
        <v>100</v>
      </c>
    </row>
    <row r="3993" spans="1:25">
      <c r="A3993" s="23" t="s">
        <v>786</v>
      </c>
      <c r="B3993" s="23" t="s">
        <v>172</v>
      </c>
      <c r="C3993" s="23" t="s">
        <v>1483</v>
      </c>
      <c r="D3993" s="23" t="s">
        <v>1484</v>
      </c>
      <c r="E3993" s="22">
        <v>6112</v>
      </c>
      <c r="F3993" s="23" t="s">
        <v>1488</v>
      </c>
      <c r="G3993" s="128" t="s">
        <v>3378</v>
      </c>
      <c r="H3993" s="32" t="s">
        <v>17</v>
      </c>
      <c r="I3993" s="44">
        <f t="shared" si="2706"/>
        <v>20780</v>
      </c>
      <c r="J3993" s="44">
        <v>20780</v>
      </c>
      <c r="K3993" s="44">
        <f t="shared" si="2707"/>
        <v>0</v>
      </c>
      <c r="L3993" s="44">
        <v>0</v>
      </c>
      <c r="M3993" s="44">
        <v>0</v>
      </c>
      <c r="N3993" s="44">
        <v>0</v>
      </c>
      <c r="O3993" s="44">
        <v>0</v>
      </c>
      <c r="P3993" s="44">
        <v>0</v>
      </c>
      <c r="Q3993" s="44">
        <v>20780</v>
      </c>
      <c r="R3993" s="44">
        <v>20780</v>
      </c>
      <c r="S3993" s="44">
        <v>20780</v>
      </c>
      <c r="T3993" s="44">
        <f t="shared" si="2723"/>
        <v>0</v>
      </c>
      <c r="U3993" s="44">
        <v>0</v>
      </c>
      <c r="V3993" s="44">
        <v>0</v>
      </c>
      <c r="W3993" s="44">
        <v>0</v>
      </c>
      <c r="X3993" s="44">
        <f t="shared" si="2724"/>
        <v>20780</v>
      </c>
      <c r="Y3993" s="209">
        <f t="shared" si="2720"/>
        <v>100</v>
      </c>
    </row>
    <row r="3994" spans="1:25">
      <c r="A3994" s="23" t="s">
        <v>786</v>
      </c>
      <c r="B3994" s="23" t="s">
        <v>172</v>
      </c>
      <c r="C3994" s="23" t="s">
        <v>1483</v>
      </c>
      <c r="D3994" s="23" t="s">
        <v>1484</v>
      </c>
      <c r="E3994" s="22">
        <v>6112</v>
      </c>
      <c r="F3994" s="23" t="s">
        <v>1489</v>
      </c>
      <c r="G3994" s="128" t="s">
        <v>3378</v>
      </c>
      <c r="H3994" s="32" t="s">
        <v>15</v>
      </c>
      <c r="I3994" s="44">
        <f t="shared" si="2706"/>
        <v>0</v>
      </c>
      <c r="J3994" s="44">
        <v>0</v>
      </c>
      <c r="K3994" s="44">
        <f t="shared" si="2707"/>
        <v>0</v>
      </c>
      <c r="L3994" s="44">
        <v>0</v>
      </c>
      <c r="M3994" s="44">
        <v>0</v>
      </c>
      <c r="N3994" s="44">
        <v>0</v>
      </c>
      <c r="O3994" s="44">
        <v>0</v>
      </c>
      <c r="P3994" s="44">
        <v>0</v>
      </c>
      <c r="Q3994" s="44">
        <v>0</v>
      </c>
      <c r="R3994" s="44">
        <v>0</v>
      </c>
      <c r="S3994" s="44">
        <v>0</v>
      </c>
      <c r="T3994" s="44">
        <f t="shared" si="2723"/>
        <v>0</v>
      </c>
      <c r="U3994" s="44">
        <v>0</v>
      </c>
      <c r="V3994" s="44">
        <v>0</v>
      </c>
      <c r="W3994" s="44">
        <v>0</v>
      </c>
      <c r="X3994" s="44">
        <f t="shared" si="2724"/>
        <v>0</v>
      </c>
      <c r="Y3994" s="209">
        <f t="shared" si="2720"/>
        <v>0</v>
      </c>
    </row>
    <row r="3995" spans="1:25">
      <c r="A3995" s="23" t="s">
        <v>786</v>
      </c>
      <c r="B3995" s="23" t="s">
        <v>172</v>
      </c>
      <c r="C3995" s="23" t="s">
        <v>1483</v>
      </c>
      <c r="D3995" s="23" t="s">
        <v>1484</v>
      </c>
      <c r="E3995" s="22">
        <v>6112</v>
      </c>
      <c r="F3995" s="23" t="s">
        <v>1490</v>
      </c>
      <c r="G3995" s="128" t="s">
        <v>3378</v>
      </c>
      <c r="H3995" s="32" t="s">
        <v>18</v>
      </c>
      <c r="I3995" s="44">
        <f t="shared" si="2706"/>
        <v>10850</v>
      </c>
      <c r="J3995" s="44">
        <v>10850</v>
      </c>
      <c r="K3995" s="44">
        <f t="shared" si="2707"/>
        <v>0</v>
      </c>
      <c r="L3995" s="44">
        <v>0</v>
      </c>
      <c r="M3995" s="44">
        <v>0</v>
      </c>
      <c r="N3995" s="44">
        <v>0</v>
      </c>
      <c r="O3995" s="44">
        <v>0</v>
      </c>
      <c r="P3995" s="44">
        <v>0</v>
      </c>
      <c r="Q3995" s="44">
        <v>16850</v>
      </c>
      <c r="R3995" s="44">
        <v>16850</v>
      </c>
      <c r="S3995" s="44">
        <v>16850</v>
      </c>
      <c r="T3995" s="44">
        <f t="shared" si="2723"/>
        <v>0</v>
      </c>
      <c r="U3995" s="44">
        <v>0</v>
      </c>
      <c r="V3995" s="44">
        <v>0</v>
      </c>
      <c r="W3995" s="44">
        <v>0</v>
      </c>
      <c r="X3995" s="44">
        <f t="shared" si="2724"/>
        <v>16850</v>
      </c>
      <c r="Y3995" s="209">
        <f t="shared" si="2720"/>
        <v>100</v>
      </c>
    </row>
    <row r="3996" spans="1:25">
      <c r="A3996" s="23" t="s">
        <v>786</v>
      </c>
      <c r="B3996" s="23" t="s">
        <v>172</v>
      </c>
      <c r="C3996" s="23" t="s">
        <v>1483</v>
      </c>
      <c r="D3996" s="23" t="s">
        <v>1484</v>
      </c>
      <c r="E3996" s="21" t="s">
        <v>139</v>
      </c>
      <c r="F3996" s="21" t="s">
        <v>0</v>
      </c>
      <c r="G3996" s="150" t="s">
        <v>0</v>
      </c>
      <c r="H3996" s="21" t="s">
        <v>21</v>
      </c>
      <c r="I3996" s="66">
        <f t="shared" si="2706"/>
        <v>101598</v>
      </c>
      <c r="J3996" s="66">
        <f t="shared" ref="J3996:X3996" si="2727">SUM(J3997)</f>
        <v>101598</v>
      </c>
      <c r="K3996" s="66">
        <f t="shared" si="2707"/>
        <v>0</v>
      </c>
      <c r="L3996" s="66">
        <f t="shared" si="2727"/>
        <v>0</v>
      </c>
      <c r="M3996" s="66">
        <f t="shared" si="2727"/>
        <v>0</v>
      </c>
      <c r="N3996" s="66">
        <f t="shared" si="2727"/>
        <v>0</v>
      </c>
      <c r="O3996" s="66">
        <f t="shared" si="2727"/>
        <v>0</v>
      </c>
      <c r="P3996" s="66">
        <f t="shared" si="2727"/>
        <v>0</v>
      </c>
      <c r="Q3996" s="66">
        <f t="shared" si="2727"/>
        <v>106690</v>
      </c>
      <c r="R3996" s="66">
        <f t="shared" si="2727"/>
        <v>106690</v>
      </c>
      <c r="S3996" s="66">
        <f t="shared" si="2727"/>
        <v>82975</v>
      </c>
      <c r="T3996" s="66">
        <f t="shared" si="2727"/>
        <v>23715</v>
      </c>
      <c r="U3996" s="66">
        <f t="shared" si="2727"/>
        <v>7905</v>
      </c>
      <c r="V3996" s="66">
        <f t="shared" si="2727"/>
        <v>7905</v>
      </c>
      <c r="W3996" s="66">
        <f t="shared" si="2727"/>
        <v>7905</v>
      </c>
      <c r="X3996" s="66">
        <f t="shared" si="2727"/>
        <v>106690</v>
      </c>
      <c r="Y3996" s="208">
        <f t="shared" si="2720"/>
        <v>100</v>
      </c>
    </row>
    <row r="3997" spans="1:25">
      <c r="A3997" s="23" t="s">
        <v>786</v>
      </c>
      <c r="B3997" s="23" t="s">
        <v>172</v>
      </c>
      <c r="C3997" s="23" t="s">
        <v>1483</v>
      </c>
      <c r="D3997" s="23" t="s">
        <v>1484</v>
      </c>
      <c r="E3997" s="22">
        <v>6121</v>
      </c>
      <c r="F3997" s="23"/>
      <c r="G3997" s="128" t="s">
        <v>3378</v>
      </c>
      <c r="H3997" s="32" t="s">
        <v>22</v>
      </c>
      <c r="I3997" s="44">
        <f t="shared" si="2706"/>
        <v>101598</v>
      </c>
      <c r="J3997" s="44">
        <v>101598</v>
      </c>
      <c r="K3997" s="44">
        <f t="shared" si="2707"/>
        <v>0</v>
      </c>
      <c r="L3997" s="44">
        <v>0</v>
      </c>
      <c r="M3997" s="44">
        <v>0</v>
      </c>
      <c r="N3997" s="44">
        <v>0</v>
      </c>
      <c r="O3997" s="44">
        <v>0</v>
      </c>
      <c r="P3997" s="44">
        <v>0</v>
      </c>
      <c r="Q3997" s="44">
        <v>106690</v>
      </c>
      <c r="R3997" s="44">
        <v>106690</v>
      </c>
      <c r="S3997" s="44">
        <v>82975</v>
      </c>
      <c r="T3997" s="44">
        <f t="shared" si="2723"/>
        <v>23715</v>
      </c>
      <c r="U3997" s="44">
        <v>7905</v>
      </c>
      <c r="V3997" s="44">
        <v>7905</v>
      </c>
      <c r="W3997" s="44">
        <v>7905</v>
      </c>
      <c r="X3997" s="44">
        <f t="shared" si="2724"/>
        <v>106690</v>
      </c>
      <c r="Y3997" s="209">
        <f t="shared" si="2720"/>
        <v>100</v>
      </c>
    </row>
    <row r="3998" spans="1:25">
      <c r="A3998" s="23" t="s">
        <v>786</v>
      </c>
      <c r="B3998" s="23" t="s">
        <v>172</v>
      </c>
      <c r="C3998" s="23" t="s">
        <v>1483</v>
      </c>
      <c r="D3998" s="23" t="s">
        <v>1484</v>
      </c>
      <c r="E3998" s="21" t="s">
        <v>141</v>
      </c>
      <c r="F3998" s="21" t="s">
        <v>0</v>
      </c>
      <c r="G3998" s="150" t="s">
        <v>0</v>
      </c>
      <c r="H3998" s="21" t="s">
        <v>23</v>
      </c>
      <c r="I3998" s="66">
        <f t="shared" si="2706"/>
        <v>77750</v>
      </c>
      <c r="J3998" s="66">
        <f t="shared" ref="J3998:P3998" si="2728">SUM(J3999:J4006)</f>
        <v>69250</v>
      </c>
      <c r="K3998" s="66">
        <f t="shared" si="2707"/>
        <v>8500</v>
      </c>
      <c r="L3998" s="66">
        <f t="shared" si="2728"/>
        <v>2500</v>
      </c>
      <c r="M3998" s="66">
        <f t="shared" si="2728"/>
        <v>0</v>
      </c>
      <c r="N3998" s="66">
        <f t="shared" si="2728"/>
        <v>6000</v>
      </c>
      <c r="O3998" s="66">
        <f t="shared" si="2728"/>
        <v>0</v>
      </c>
      <c r="P3998" s="66">
        <f t="shared" si="2728"/>
        <v>0</v>
      </c>
      <c r="Q3998" s="66">
        <f>SUM(Q3999:Q4006)</f>
        <v>84905</v>
      </c>
      <c r="R3998" s="66">
        <f>SUM(R3999:R4006)</f>
        <v>76405</v>
      </c>
      <c r="S3998" s="66">
        <f>SUM(S3999:S4006)</f>
        <v>67849</v>
      </c>
      <c r="T3998" s="66">
        <f t="shared" ref="T3998:X3998" si="2729">SUM(T3999:T4006)</f>
        <v>8556</v>
      </c>
      <c r="U3998" s="66">
        <f t="shared" si="2729"/>
        <v>3209</v>
      </c>
      <c r="V3998" s="66">
        <f t="shared" si="2729"/>
        <v>3209</v>
      </c>
      <c r="W3998" s="66">
        <f t="shared" si="2729"/>
        <v>2138</v>
      </c>
      <c r="X3998" s="66">
        <f t="shared" si="2729"/>
        <v>76405</v>
      </c>
      <c r="Y3998" s="208">
        <f t="shared" si="2720"/>
        <v>100</v>
      </c>
    </row>
    <row r="3999" spans="1:25">
      <c r="A3999" s="23" t="s">
        <v>786</v>
      </c>
      <c r="B3999" s="23" t="s">
        <v>172</v>
      </c>
      <c r="C3999" s="23" t="s">
        <v>1483</v>
      </c>
      <c r="D3999" s="23" t="s">
        <v>1484</v>
      </c>
      <c r="E3999" s="22">
        <v>6131</v>
      </c>
      <c r="F3999" s="23"/>
      <c r="G3999" s="128" t="s">
        <v>3378</v>
      </c>
      <c r="H3999" s="32" t="s">
        <v>24</v>
      </c>
      <c r="I3999" s="44">
        <f t="shared" si="2706"/>
        <v>2000</v>
      </c>
      <c r="J3999" s="44">
        <v>2000</v>
      </c>
      <c r="K3999" s="44">
        <f t="shared" si="2707"/>
        <v>0</v>
      </c>
      <c r="L3999" s="44">
        <v>0</v>
      </c>
      <c r="M3999" s="44">
        <v>0</v>
      </c>
      <c r="N3999" s="44">
        <v>0</v>
      </c>
      <c r="O3999" s="44">
        <v>0</v>
      </c>
      <c r="P3999" s="44">
        <v>0</v>
      </c>
      <c r="Q3999" s="44">
        <v>2000</v>
      </c>
      <c r="R3999" s="44">
        <v>2000</v>
      </c>
      <c r="S3999" s="44">
        <v>2000</v>
      </c>
      <c r="T3999" s="44">
        <f t="shared" si="2723"/>
        <v>0</v>
      </c>
      <c r="U3999" s="44">
        <v>0</v>
      </c>
      <c r="V3999" s="44">
        <v>0</v>
      </c>
      <c r="W3999" s="44">
        <v>0</v>
      </c>
      <c r="X3999" s="44">
        <f t="shared" si="2724"/>
        <v>2000</v>
      </c>
      <c r="Y3999" s="209">
        <f t="shared" si="2720"/>
        <v>100</v>
      </c>
    </row>
    <row r="4000" spans="1:25">
      <c r="A4000" s="23" t="s">
        <v>786</v>
      </c>
      <c r="B4000" s="23" t="s">
        <v>172</v>
      </c>
      <c r="C4000" s="23" t="s">
        <v>1483</v>
      </c>
      <c r="D4000" s="23" t="s">
        <v>1484</v>
      </c>
      <c r="E4000" s="22">
        <v>6132</v>
      </c>
      <c r="F4000" s="23"/>
      <c r="G4000" s="128" t="s">
        <v>3378</v>
      </c>
      <c r="H4000" s="32" t="s">
        <v>25</v>
      </c>
      <c r="I4000" s="44">
        <f t="shared" si="2706"/>
        <v>27000</v>
      </c>
      <c r="J4000" s="44">
        <v>27000</v>
      </c>
      <c r="K4000" s="44">
        <f t="shared" si="2707"/>
        <v>0</v>
      </c>
      <c r="L4000" s="44">
        <v>0</v>
      </c>
      <c r="M4000" s="44">
        <v>0</v>
      </c>
      <c r="N4000" s="44">
        <v>0</v>
      </c>
      <c r="O4000" s="44">
        <v>0</v>
      </c>
      <c r="P4000" s="44">
        <v>0</v>
      </c>
      <c r="Q4000" s="44">
        <v>27000</v>
      </c>
      <c r="R4000" s="44">
        <v>27000</v>
      </c>
      <c r="S4000" s="44">
        <v>24500</v>
      </c>
      <c r="T4000" s="44">
        <f t="shared" si="2723"/>
        <v>2500</v>
      </c>
      <c r="U4000" s="44">
        <v>1000</v>
      </c>
      <c r="V4000" s="44">
        <v>1000</v>
      </c>
      <c r="W4000" s="44">
        <v>500</v>
      </c>
      <c r="X4000" s="44">
        <f t="shared" si="2724"/>
        <v>27000</v>
      </c>
      <c r="Y4000" s="209">
        <f t="shared" si="2720"/>
        <v>100</v>
      </c>
    </row>
    <row r="4001" spans="1:25">
      <c r="A4001" s="23" t="s">
        <v>786</v>
      </c>
      <c r="B4001" s="23" t="s">
        <v>172</v>
      </c>
      <c r="C4001" s="23" t="s">
        <v>1483</v>
      </c>
      <c r="D4001" s="23" t="s">
        <v>1484</v>
      </c>
      <c r="E4001" s="22">
        <v>6133</v>
      </c>
      <c r="F4001" s="23"/>
      <c r="G4001" s="128" t="s">
        <v>3378</v>
      </c>
      <c r="H4001" s="32" t="s">
        <v>26</v>
      </c>
      <c r="I4001" s="44">
        <f t="shared" si="2706"/>
        <v>7000</v>
      </c>
      <c r="J4001" s="44">
        <v>7000</v>
      </c>
      <c r="K4001" s="44">
        <f t="shared" si="2707"/>
        <v>0</v>
      </c>
      <c r="L4001" s="44">
        <v>0</v>
      </c>
      <c r="M4001" s="44">
        <v>0</v>
      </c>
      <c r="N4001" s="44">
        <v>0</v>
      </c>
      <c r="O4001" s="44">
        <v>0</v>
      </c>
      <c r="P4001" s="44">
        <v>0</v>
      </c>
      <c r="Q4001" s="44">
        <v>7000</v>
      </c>
      <c r="R4001" s="44">
        <v>7000</v>
      </c>
      <c r="S4001" s="44">
        <v>7000</v>
      </c>
      <c r="T4001" s="44">
        <f t="shared" si="2723"/>
        <v>0</v>
      </c>
      <c r="U4001" s="44">
        <v>0</v>
      </c>
      <c r="V4001" s="44">
        <v>0</v>
      </c>
      <c r="W4001" s="44">
        <v>0</v>
      </c>
      <c r="X4001" s="44">
        <f t="shared" si="2724"/>
        <v>7000</v>
      </c>
      <c r="Y4001" s="209">
        <f t="shared" si="2720"/>
        <v>100</v>
      </c>
    </row>
    <row r="4002" spans="1:25">
      <c r="A4002" s="23" t="s">
        <v>786</v>
      </c>
      <c r="B4002" s="23" t="s">
        <v>172</v>
      </c>
      <c r="C4002" s="23" t="s">
        <v>1483</v>
      </c>
      <c r="D4002" s="23" t="s">
        <v>1484</v>
      </c>
      <c r="E4002" s="22">
        <v>6134</v>
      </c>
      <c r="F4002" s="23"/>
      <c r="G4002" s="128" t="s">
        <v>3378</v>
      </c>
      <c r="H4002" s="32" t="s">
        <v>27</v>
      </c>
      <c r="I4002" s="44">
        <f t="shared" si="2706"/>
        <v>12500</v>
      </c>
      <c r="J4002" s="44">
        <v>7000</v>
      </c>
      <c r="K4002" s="44">
        <f t="shared" si="2707"/>
        <v>5500</v>
      </c>
      <c r="L4002" s="44">
        <v>1000</v>
      </c>
      <c r="M4002" s="44">
        <v>0</v>
      </c>
      <c r="N4002" s="44">
        <v>4500</v>
      </c>
      <c r="O4002" s="44">
        <v>0</v>
      </c>
      <c r="P4002" s="44">
        <v>0</v>
      </c>
      <c r="Q4002" s="44">
        <v>12500</v>
      </c>
      <c r="R4002" s="44">
        <v>7000</v>
      </c>
      <c r="S4002" s="44">
        <v>5510</v>
      </c>
      <c r="T4002" s="44">
        <f t="shared" si="2723"/>
        <v>1490</v>
      </c>
      <c r="U4002" s="44">
        <v>500</v>
      </c>
      <c r="V4002" s="44">
        <v>500</v>
      </c>
      <c r="W4002" s="44">
        <v>490</v>
      </c>
      <c r="X4002" s="44">
        <f t="shared" si="2724"/>
        <v>7000</v>
      </c>
      <c r="Y4002" s="209">
        <f t="shared" si="2720"/>
        <v>100</v>
      </c>
    </row>
    <row r="4003" spans="1:25">
      <c r="A4003" s="23" t="s">
        <v>786</v>
      </c>
      <c r="B4003" s="23" t="s">
        <v>172</v>
      </c>
      <c r="C4003" s="23" t="s">
        <v>1483</v>
      </c>
      <c r="D4003" s="23" t="s">
        <v>1484</v>
      </c>
      <c r="E4003" s="22">
        <v>6135</v>
      </c>
      <c r="F4003" s="23"/>
      <c r="G4003" s="128" t="s">
        <v>3378</v>
      </c>
      <c r="H4003" s="32" t="s">
        <v>28</v>
      </c>
      <c r="I4003" s="44">
        <f t="shared" si="2706"/>
        <v>100</v>
      </c>
      <c r="J4003" s="44">
        <v>100</v>
      </c>
      <c r="K4003" s="44">
        <f t="shared" si="2707"/>
        <v>0</v>
      </c>
      <c r="L4003" s="44">
        <v>0</v>
      </c>
      <c r="M4003" s="44">
        <v>0</v>
      </c>
      <c r="N4003" s="44">
        <v>0</v>
      </c>
      <c r="O4003" s="44">
        <v>0</v>
      </c>
      <c r="P4003" s="44">
        <v>0</v>
      </c>
      <c r="Q4003" s="44">
        <v>100</v>
      </c>
      <c r="R4003" s="44">
        <v>100</v>
      </c>
      <c r="S4003" s="44">
        <v>100</v>
      </c>
      <c r="T4003" s="44">
        <f t="shared" si="2723"/>
        <v>0</v>
      </c>
      <c r="U4003" s="44">
        <v>0</v>
      </c>
      <c r="V4003" s="44">
        <v>0</v>
      </c>
      <c r="W4003" s="44">
        <v>0</v>
      </c>
      <c r="X4003" s="44">
        <f t="shared" si="2724"/>
        <v>100</v>
      </c>
      <c r="Y4003" s="209">
        <f t="shared" si="2720"/>
        <v>100</v>
      </c>
    </row>
    <row r="4004" spans="1:25">
      <c r="A4004" s="23" t="s">
        <v>786</v>
      </c>
      <c r="B4004" s="23" t="s">
        <v>172</v>
      </c>
      <c r="C4004" s="23" t="s">
        <v>1483</v>
      </c>
      <c r="D4004" s="23" t="s">
        <v>1484</v>
      </c>
      <c r="E4004" s="22">
        <v>6136</v>
      </c>
      <c r="F4004" s="23"/>
      <c r="G4004" s="128" t="s">
        <v>3378</v>
      </c>
      <c r="H4004" s="32" t="s">
        <v>29</v>
      </c>
      <c r="I4004" s="44">
        <f t="shared" si="2706"/>
        <v>0</v>
      </c>
      <c r="J4004" s="44">
        <v>0</v>
      </c>
      <c r="K4004" s="44">
        <f t="shared" si="2707"/>
        <v>0</v>
      </c>
      <c r="L4004" s="44">
        <v>0</v>
      </c>
      <c r="M4004" s="44">
        <v>0</v>
      </c>
      <c r="N4004" s="44">
        <v>0</v>
      </c>
      <c r="O4004" s="44">
        <v>0</v>
      </c>
      <c r="P4004" s="44">
        <v>0</v>
      </c>
      <c r="Q4004" s="44">
        <v>0</v>
      </c>
      <c r="R4004" s="44">
        <v>0</v>
      </c>
      <c r="S4004" s="44">
        <v>0</v>
      </c>
      <c r="T4004" s="44">
        <f t="shared" si="2723"/>
        <v>0</v>
      </c>
      <c r="U4004" s="44">
        <v>0</v>
      </c>
      <c r="V4004" s="44">
        <v>0</v>
      </c>
      <c r="W4004" s="44">
        <v>0</v>
      </c>
      <c r="X4004" s="44">
        <f t="shared" si="2724"/>
        <v>0</v>
      </c>
      <c r="Y4004" s="209">
        <f t="shared" si="2720"/>
        <v>0</v>
      </c>
    </row>
    <row r="4005" spans="1:25">
      <c r="A4005" s="23" t="s">
        <v>786</v>
      </c>
      <c r="B4005" s="23" t="s">
        <v>172</v>
      </c>
      <c r="C4005" s="23" t="s">
        <v>1483</v>
      </c>
      <c r="D4005" s="23" t="s">
        <v>1484</v>
      </c>
      <c r="E4005" s="22">
        <v>6137</v>
      </c>
      <c r="F4005" s="23"/>
      <c r="G4005" s="128" t="s">
        <v>3378</v>
      </c>
      <c r="H4005" s="32" t="s">
        <v>30</v>
      </c>
      <c r="I4005" s="44">
        <f t="shared" si="2706"/>
        <v>8000</v>
      </c>
      <c r="J4005" s="44">
        <v>7500</v>
      </c>
      <c r="K4005" s="44">
        <f t="shared" si="2707"/>
        <v>500</v>
      </c>
      <c r="L4005" s="44">
        <v>500</v>
      </c>
      <c r="M4005" s="44">
        <v>0</v>
      </c>
      <c r="N4005" s="44">
        <v>0</v>
      </c>
      <c r="O4005" s="44">
        <v>0</v>
      </c>
      <c r="P4005" s="44">
        <v>0</v>
      </c>
      <c r="Q4005" s="44">
        <v>8000</v>
      </c>
      <c r="R4005" s="44">
        <v>7500</v>
      </c>
      <c r="S4005" s="44">
        <v>6570</v>
      </c>
      <c r="T4005" s="44">
        <f t="shared" si="2723"/>
        <v>930</v>
      </c>
      <c r="U4005" s="44">
        <v>310</v>
      </c>
      <c r="V4005" s="44">
        <v>310</v>
      </c>
      <c r="W4005" s="44">
        <v>310</v>
      </c>
      <c r="X4005" s="44">
        <f t="shared" si="2724"/>
        <v>7500</v>
      </c>
      <c r="Y4005" s="209">
        <f t="shared" si="2720"/>
        <v>100</v>
      </c>
    </row>
    <row r="4006" spans="1:25">
      <c r="A4006" s="20" t="s">
        <v>786</v>
      </c>
      <c r="B4006" s="20" t="s">
        <v>172</v>
      </c>
      <c r="C4006" s="20" t="s">
        <v>1483</v>
      </c>
      <c r="D4006" s="20" t="s">
        <v>1484</v>
      </c>
      <c r="E4006" s="20" t="s">
        <v>144</v>
      </c>
      <c r="F4006" s="23" t="s">
        <v>0</v>
      </c>
      <c r="G4006" s="154" t="s">
        <v>0</v>
      </c>
      <c r="H4006" s="21" t="s">
        <v>32</v>
      </c>
      <c r="I4006" s="66">
        <f t="shared" si="2706"/>
        <v>21150</v>
      </c>
      <c r="J4006" s="66">
        <f t="shared" ref="J4006:P4006" si="2730">SUM(J4007:J4009)</f>
        <v>18650</v>
      </c>
      <c r="K4006" s="66">
        <f t="shared" si="2707"/>
        <v>2500</v>
      </c>
      <c r="L4006" s="66">
        <f t="shared" si="2730"/>
        <v>1000</v>
      </c>
      <c r="M4006" s="66">
        <f t="shared" si="2730"/>
        <v>0</v>
      </c>
      <c r="N4006" s="66">
        <f t="shared" si="2730"/>
        <v>1500</v>
      </c>
      <c r="O4006" s="66">
        <f t="shared" si="2730"/>
        <v>0</v>
      </c>
      <c r="P4006" s="66">
        <f t="shared" si="2730"/>
        <v>0</v>
      </c>
      <c r="Q4006" s="66">
        <f>SUM(Q4007:Q4009)</f>
        <v>28305</v>
      </c>
      <c r="R4006" s="66">
        <f>SUM(R4007:R4009)</f>
        <v>25805</v>
      </c>
      <c r="S4006" s="66">
        <f>SUM(S4007:S4009)</f>
        <v>22169</v>
      </c>
      <c r="T4006" s="66">
        <f t="shared" ref="T4006:X4006" si="2731">SUM(T4007:T4009)</f>
        <v>3636</v>
      </c>
      <c r="U4006" s="66">
        <f t="shared" si="2731"/>
        <v>1399</v>
      </c>
      <c r="V4006" s="66">
        <f t="shared" si="2731"/>
        <v>1399</v>
      </c>
      <c r="W4006" s="66">
        <f t="shared" si="2731"/>
        <v>838</v>
      </c>
      <c r="X4006" s="66">
        <f t="shared" si="2731"/>
        <v>25805</v>
      </c>
      <c r="Y4006" s="208">
        <f t="shared" si="2720"/>
        <v>100</v>
      </c>
    </row>
    <row r="4007" spans="1:25">
      <c r="A4007" s="23" t="s">
        <v>786</v>
      </c>
      <c r="B4007" s="23" t="s">
        <v>172</v>
      </c>
      <c r="C4007" s="23" t="s">
        <v>1483</v>
      </c>
      <c r="D4007" s="23" t="s">
        <v>1484</v>
      </c>
      <c r="E4007" s="22">
        <v>6139</v>
      </c>
      <c r="F4007" s="23"/>
      <c r="G4007" s="128" t="s">
        <v>3378</v>
      </c>
      <c r="H4007" s="32" t="s">
        <v>32</v>
      </c>
      <c r="I4007" s="44">
        <f t="shared" si="2706"/>
        <v>11850</v>
      </c>
      <c r="J4007" s="44">
        <v>9350</v>
      </c>
      <c r="K4007" s="44">
        <f t="shared" si="2707"/>
        <v>2500</v>
      </c>
      <c r="L4007" s="44">
        <v>1000</v>
      </c>
      <c r="M4007" s="44">
        <v>0</v>
      </c>
      <c r="N4007" s="44">
        <v>1500</v>
      </c>
      <c r="O4007" s="44">
        <v>0</v>
      </c>
      <c r="P4007" s="44">
        <v>0</v>
      </c>
      <c r="Q4007" s="44">
        <v>18850</v>
      </c>
      <c r="R4007" s="44">
        <v>16350</v>
      </c>
      <c r="S4007" s="44">
        <v>14710</v>
      </c>
      <c r="T4007" s="44">
        <f t="shared" si="2723"/>
        <v>1640</v>
      </c>
      <c r="U4007" s="44">
        <v>547</v>
      </c>
      <c r="V4007" s="44">
        <v>547</v>
      </c>
      <c r="W4007" s="44">
        <v>546</v>
      </c>
      <c r="X4007" s="44">
        <f t="shared" si="2724"/>
        <v>16350</v>
      </c>
      <c r="Y4007" s="209">
        <f t="shared" si="2720"/>
        <v>100</v>
      </c>
    </row>
    <row r="4008" spans="1:25">
      <c r="A4008" s="23" t="s">
        <v>786</v>
      </c>
      <c r="B4008" s="23" t="s">
        <v>172</v>
      </c>
      <c r="C4008" s="23" t="s">
        <v>1483</v>
      </c>
      <c r="D4008" s="23" t="s">
        <v>1484</v>
      </c>
      <c r="E4008" s="22">
        <v>6139</v>
      </c>
      <c r="F4008" s="23" t="s">
        <v>1491</v>
      </c>
      <c r="G4008" s="128" t="s">
        <v>3378</v>
      </c>
      <c r="H4008" s="32" t="s">
        <v>152</v>
      </c>
      <c r="I4008" s="44">
        <f t="shared" si="2706"/>
        <v>3300</v>
      </c>
      <c r="J4008" s="44">
        <v>3300</v>
      </c>
      <c r="K4008" s="44">
        <f t="shared" si="2707"/>
        <v>0</v>
      </c>
      <c r="L4008" s="44">
        <v>0</v>
      </c>
      <c r="M4008" s="44">
        <v>0</v>
      </c>
      <c r="N4008" s="44">
        <v>0</v>
      </c>
      <c r="O4008" s="44">
        <v>0</v>
      </c>
      <c r="P4008" s="44">
        <v>0</v>
      </c>
      <c r="Q4008" s="44">
        <v>3455</v>
      </c>
      <c r="R4008" s="44">
        <v>3455</v>
      </c>
      <c r="S4008" s="44">
        <v>2579</v>
      </c>
      <c r="T4008" s="44">
        <f t="shared" si="2723"/>
        <v>876</v>
      </c>
      <c r="U4008" s="44">
        <v>292</v>
      </c>
      <c r="V4008" s="44">
        <v>292</v>
      </c>
      <c r="W4008" s="44">
        <v>292</v>
      </c>
      <c r="X4008" s="44">
        <f t="shared" si="2724"/>
        <v>3455</v>
      </c>
      <c r="Y4008" s="209">
        <f t="shared" si="2720"/>
        <v>100</v>
      </c>
    </row>
    <row r="4009" spans="1:25">
      <c r="A4009" s="23" t="s">
        <v>786</v>
      </c>
      <c r="B4009" s="23" t="s">
        <v>172</v>
      </c>
      <c r="C4009" s="23" t="s">
        <v>1483</v>
      </c>
      <c r="D4009" s="23" t="s">
        <v>1484</v>
      </c>
      <c r="E4009" s="22">
        <v>6139</v>
      </c>
      <c r="F4009" s="23" t="s">
        <v>1492</v>
      </c>
      <c r="G4009" s="128" t="s">
        <v>3378</v>
      </c>
      <c r="H4009" s="32" t="s">
        <v>158</v>
      </c>
      <c r="I4009" s="44">
        <f t="shared" si="2706"/>
        <v>6000</v>
      </c>
      <c r="J4009" s="44">
        <v>6000</v>
      </c>
      <c r="K4009" s="44">
        <f t="shared" si="2707"/>
        <v>0</v>
      </c>
      <c r="L4009" s="44">
        <v>0</v>
      </c>
      <c r="M4009" s="44">
        <v>0</v>
      </c>
      <c r="N4009" s="44">
        <v>0</v>
      </c>
      <c r="O4009" s="44">
        <v>0</v>
      </c>
      <c r="P4009" s="44">
        <v>0</v>
      </c>
      <c r="Q4009" s="44">
        <v>6000</v>
      </c>
      <c r="R4009" s="44">
        <v>6000</v>
      </c>
      <c r="S4009" s="44">
        <v>4880</v>
      </c>
      <c r="T4009" s="44">
        <f t="shared" si="2723"/>
        <v>1120</v>
      </c>
      <c r="U4009" s="44">
        <v>560</v>
      </c>
      <c r="V4009" s="44">
        <v>560</v>
      </c>
      <c r="W4009" s="44">
        <v>0</v>
      </c>
      <c r="X4009" s="44">
        <f t="shared" si="2724"/>
        <v>6000</v>
      </c>
      <c r="Y4009" s="209">
        <f t="shared" si="2720"/>
        <v>100</v>
      </c>
    </row>
    <row r="4010" spans="1:25" ht="20.399999999999999">
      <c r="A4010" s="20" t="s">
        <v>0</v>
      </c>
      <c r="B4010" s="20" t="s">
        <v>0</v>
      </c>
      <c r="C4010" s="20" t="s">
        <v>0</v>
      </c>
      <c r="D4010" s="21" t="s">
        <v>0</v>
      </c>
      <c r="E4010" s="21" t="s">
        <v>0</v>
      </c>
      <c r="F4010" s="21" t="s">
        <v>0</v>
      </c>
      <c r="G4010" s="150" t="s">
        <v>0</v>
      </c>
      <c r="H4010" s="30" t="s">
        <v>42</v>
      </c>
      <c r="I4010" s="31">
        <f t="shared" si="2706"/>
        <v>100</v>
      </c>
      <c r="J4010" s="31">
        <f t="shared" ref="J4010:X4011" si="2732">SUM(J4011)</f>
        <v>100</v>
      </c>
      <c r="K4010" s="31">
        <f t="shared" si="2707"/>
        <v>0</v>
      </c>
      <c r="L4010" s="31">
        <f t="shared" si="2732"/>
        <v>0</v>
      </c>
      <c r="M4010" s="31">
        <f t="shared" si="2732"/>
        <v>0</v>
      </c>
      <c r="N4010" s="31">
        <f t="shared" si="2732"/>
        <v>0</v>
      </c>
      <c r="O4010" s="31">
        <f t="shared" si="2732"/>
        <v>0</v>
      </c>
      <c r="P4010" s="31">
        <f t="shared" si="2732"/>
        <v>0</v>
      </c>
      <c r="Q4010" s="31">
        <f t="shared" si="2732"/>
        <v>2980</v>
      </c>
      <c r="R4010" s="31">
        <f t="shared" si="2732"/>
        <v>2980</v>
      </c>
      <c r="S4010" s="31">
        <f t="shared" si="2732"/>
        <v>2880</v>
      </c>
      <c r="T4010" s="31">
        <f t="shared" si="2732"/>
        <v>0</v>
      </c>
      <c r="U4010" s="31">
        <f t="shared" si="2732"/>
        <v>0</v>
      </c>
      <c r="V4010" s="31">
        <f t="shared" si="2732"/>
        <v>0</v>
      </c>
      <c r="W4010" s="31">
        <f t="shared" si="2732"/>
        <v>0</v>
      </c>
      <c r="X4010" s="31">
        <f t="shared" si="2732"/>
        <v>2880</v>
      </c>
      <c r="Y4010" s="220">
        <f t="shared" si="2720"/>
        <v>96.644295302013433</v>
      </c>
    </row>
    <row r="4011" spans="1:25">
      <c r="A4011" s="23" t="s">
        <v>786</v>
      </c>
      <c r="B4011" s="23" t="s">
        <v>172</v>
      </c>
      <c r="C4011" s="23" t="s">
        <v>1483</v>
      </c>
      <c r="D4011" s="23" t="s">
        <v>1484</v>
      </c>
      <c r="E4011" s="21" t="s">
        <v>159</v>
      </c>
      <c r="F4011" s="21" t="s">
        <v>0</v>
      </c>
      <c r="G4011" s="150" t="s">
        <v>0</v>
      </c>
      <c r="H4011" s="21" t="s">
        <v>34</v>
      </c>
      <c r="I4011" s="66">
        <f t="shared" si="2706"/>
        <v>100</v>
      </c>
      <c r="J4011" s="66">
        <f t="shared" si="2732"/>
        <v>100</v>
      </c>
      <c r="K4011" s="66">
        <f t="shared" si="2707"/>
        <v>0</v>
      </c>
      <c r="L4011" s="66">
        <f t="shared" si="2732"/>
        <v>0</v>
      </c>
      <c r="M4011" s="66">
        <f t="shared" si="2732"/>
        <v>0</v>
      </c>
      <c r="N4011" s="66">
        <f t="shared" si="2732"/>
        <v>0</v>
      </c>
      <c r="O4011" s="66">
        <f t="shared" si="2732"/>
        <v>0</v>
      </c>
      <c r="P4011" s="66">
        <f t="shared" si="2732"/>
        <v>0</v>
      </c>
      <c r="Q4011" s="66">
        <f t="shared" si="2732"/>
        <v>2980</v>
      </c>
      <c r="R4011" s="66">
        <f t="shared" si="2732"/>
        <v>2980</v>
      </c>
      <c r="S4011" s="66">
        <f t="shared" si="2732"/>
        <v>2880</v>
      </c>
      <c r="T4011" s="66">
        <f t="shared" si="2732"/>
        <v>0</v>
      </c>
      <c r="U4011" s="66">
        <f t="shared" si="2732"/>
        <v>0</v>
      </c>
      <c r="V4011" s="66">
        <f t="shared" si="2732"/>
        <v>0</v>
      </c>
      <c r="W4011" s="66">
        <f t="shared" si="2732"/>
        <v>0</v>
      </c>
      <c r="X4011" s="66">
        <f t="shared" si="2732"/>
        <v>2880</v>
      </c>
      <c r="Y4011" s="208">
        <f t="shared" si="2720"/>
        <v>96.644295302013433</v>
      </c>
    </row>
    <row r="4012" spans="1:25">
      <c r="A4012" s="23" t="s">
        <v>786</v>
      </c>
      <c r="B4012" s="23" t="s">
        <v>172</v>
      </c>
      <c r="C4012" s="23" t="s">
        <v>1483</v>
      </c>
      <c r="D4012" s="23" t="s">
        <v>1484</v>
      </c>
      <c r="E4012" s="22">
        <v>6148</v>
      </c>
      <c r="F4012" s="23"/>
      <c r="G4012" s="128" t="s">
        <v>3378</v>
      </c>
      <c r="H4012" s="32" t="s">
        <v>41</v>
      </c>
      <c r="I4012" s="44">
        <f t="shared" si="2706"/>
        <v>100</v>
      </c>
      <c r="J4012" s="44">
        <v>100</v>
      </c>
      <c r="K4012" s="44">
        <f t="shared" si="2707"/>
        <v>0</v>
      </c>
      <c r="L4012" s="44">
        <v>0</v>
      </c>
      <c r="M4012" s="44">
        <v>0</v>
      </c>
      <c r="N4012" s="44">
        <v>0</v>
      </c>
      <c r="O4012" s="44">
        <v>0</v>
      </c>
      <c r="P4012" s="44">
        <v>0</v>
      </c>
      <c r="Q4012" s="44">
        <v>2980</v>
      </c>
      <c r="R4012" s="44">
        <v>2980</v>
      </c>
      <c r="S4012" s="44">
        <v>2880</v>
      </c>
      <c r="T4012" s="44">
        <f t="shared" si="2723"/>
        <v>0</v>
      </c>
      <c r="U4012" s="44">
        <v>0</v>
      </c>
      <c r="V4012" s="44">
        <v>0</v>
      </c>
      <c r="W4012" s="44">
        <v>0</v>
      </c>
      <c r="X4012" s="44">
        <f t="shared" si="2724"/>
        <v>2880</v>
      </c>
      <c r="Y4012" s="209">
        <f t="shared" si="2720"/>
        <v>96.644295302013433</v>
      </c>
    </row>
    <row r="4013" spans="1:25" ht="20.399999999999999">
      <c r="A4013" s="20" t="s">
        <v>0</v>
      </c>
      <c r="B4013" s="20" t="s">
        <v>0</v>
      </c>
      <c r="C4013" s="20" t="s">
        <v>0</v>
      </c>
      <c r="D4013" s="21" t="s">
        <v>0</v>
      </c>
      <c r="E4013" s="21" t="s">
        <v>0</v>
      </c>
      <c r="F4013" s="21" t="s">
        <v>0</v>
      </c>
      <c r="G4013" s="150" t="s">
        <v>0</v>
      </c>
      <c r="H4013" s="30" t="s">
        <v>60</v>
      </c>
      <c r="I4013" s="31">
        <f t="shared" si="2706"/>
        <v>12500</v>
      </c>
      <c r="J4013" s="31">
        <f t="shared" ref="J4013:X4013" si="2733">SUM(J4014)</f>
        <v>10000</v>
      </c>
      <c r="K4013" s="31">
        <f t="shared" si="2707"/>
        <v>2500</v>
      </c>
      <c r="L4013" s="31">
        <f t="shared" si="2733"/>
        <v>2500</v>
      </c>
      <c r="M4013" s="31">
        <f t="shared" si="2733"/>
        <v>0</v>
      </c>
      <c r="N4013" s="31">
        <f t="shared" si="2733"/>
        <v>0</v>
      </c>
      <c r="O4013" s="31">
        <f t="shared" si="2733"/>
        <v>0</v>
      </c>
      <c r="P4013" s="31">
        <f t="shared" si="2733"/>
        <v>0</v>
      </c>
      <c r="Q4013" s="31">
        <f t="shared" si="2733"/>
        <v>46500</v>
      </c>
      <c r="R4013" s="31">
        <f t="shared" si="2733"/>
        <v>10000</v>
      </c>
      <c r="S4013" s="31">
        <f t="shared" si="2733"/>
        <v>10000</v>
      </c>
      <c r="T4013" s="31">
        <f t="shared" si="2733"/>
        <v>0</v>
      </c>
      <c r="U4013" s="31">
        <f t="shared" si="2733"/>
        <v>0</v>
      </c>
      <c r="V4013" s="31">
        <f t="shared" si="2733"/>
        <v>0</v>
      </c>
      <c r="W4013" s="31">
        <f t="shared" si="2733"/>
        <v>0</v>
      </c>
      <c r="X4013" s="31">
        <f t="shared" si="2733"/>
        <v>10000</v>
      </c>
      <c r="Y4013" s="220">
        <f t="shared" si="2720"/>
        <v>100</v>
      </c>
    </row>
    <row r="4014" spans="1:25">
      <c r="A4014" s="23" t="s">
        <v>786</v>
      </c>
      <c r="B4014" s="23" t="s">
        <v>172</v>
      </c>
      <c r="C4014" s="23" t="s">
        <v>1483</v>
      </c>
      <c r="D4014" s="23" t="s">
        <v>1484</v>
      </c>
      <c r="E4014" s="21" t="s">
        <v>166</v>
      </c>
      <c r="F4014" s="21" t="s">
        <v>0</v>
      </c>
      <c r="G4014" s="150" t="s">
        <v>0</v>
      </c>
      <c r="H4014" s="21" t="s">
        <v>53</v>
      </c>
      <c r="I4014" s="66">
        <f t="shared" si="2706"/>
        <v>12500</v>
      </c>
      <c r="J4014" s="66">
        <f t="shared" ref="J4014:P4014" si="2734">SUM(J4015:J4016)</f>
        <v>10000</v>
      </c>
      <c r="K4014" s="66">
        <f t="shared" si="2707"/>
        <v>2500</v>
      </c>
      <c r="L4014" s="66">
        <f t="shared" si="2734"/>
        <v>2500</v>
      </c>
      <c r="M4014" s="66">
        <f t="shared" si="2734"/>
        <v>0</v>
      </c>
      <c r="N4014" s="66">
        <f t="shared" si="2734"/>
        <v>0</v>
      </c>
      <c r="O4014" s="66">
        <f t="shared" si="2734"/>
        <v>0</v>
      </c>
      <c r="P4014" s="66">
        <f t="shared" si="2734"/>
        <v>0</v>
      </c>
      <c r="Q4014" s="66">
        <f>SUM(Q4015:Q4016)</f>
        <v>46500</v>
      </c>
      <c r="R4014" s="66">
        <f>SUM(R4015:R4016)</f>
        <v>10000</v>
      </c>
      <c r="S4014" s="66">
        <f>SUM(S4015:S4016)</f>
        <v>10000</v>
      </c>
      <c r="T4014" s="66">
        <f t="shared" ref="T4014:X4014" si="2735">SUM(T4015:T4016)</f>
        <v>0</v>
      </c>
      <c r="U4014" s="66">
        <f t="shared" si="2735"/>
        <v>0</v>
      </c>
      <c r="V4014" s="66">
        <f t="shared" si="2735"/>
        <v>0</v>
      </c>
      <c r="W4014" s="66">
        <f t="shared" si="2735"/>
        <v>0</v>
      </c>
      <c r="X4014" s="66">
        <f t="shared" si="2735"/>
        <v>10000</v>
      </c>
      <c r="Y4014" s="208">
        <f t="shared" si="2720"/>
        <v>100</v>
      </c>
    </row>
    <row r="4015" spans="1:25">
      <c r="A4015" s="23" t="s">
        <v>786</v>
      </c>
      <c r="B4015" s="23" t="s">
        <v>172</v>
      </c>
      <c r="C4015" s="23" t="s">
        <v>1483</v>
      </c>
      <c r="D4015" s="23" t="s">
        <v>1484</v>
      </c>
      <c r="E4015" s="22">
        <v>8213</v>
      </c>
      <c r="F4015" s="23"/>
      <c r="G4015" s="128" t="s">
        <v>3378</v>
      </c>
      <c r="H4015" s="32" t="s">
        <v>56</v>
      </c>
      <c r="I4015" s="44">
        <f t="shared" si="2706"/>
        <v>7000</v>
      </c>
      <c r="J4015" s="44">
        <v>5000</v>
      </c>
      <c r="K4015" s="44">
        <f t="shared" si="2707"/>
        <v>2000</v>
      </c>
      <c r="L4015" s="44">
        <v>2000</v>
      </c>
      <c r="M4015" s="44">
        <v>0</v>
      </c>
      <c r="N4015" s="44">
        <v>0</v>
      </c>
      <c r="O4015" s="44">
        <v>0</v>
      </c>
      <c r="P4015" s="44">
        <v>0</v>
      </c>
      <c r="Q4015" s="44">
        <v>10000</v>
      </c>
      <c r="R4015" s="44">
        <v>8000</v>
      </c>
      <c r="S4015" s="44">
        <v>8000</v>
      </c>
      <c r="T4015" s="44">
        <f t="shared" si="2723"/>
        <v>0</v>
      </c>
      <c r="U4015" s="44">
        <v>0</v>
      </c>
      <c r="V4015" s="44">
        <v>0</v>
      </c>
      <c r="W4015" s="44">
        <v>0</v>
      </c>
      <c r="X4015" s="44">
        <f t="shared" si="2724"/>
        <v>8000</v>
      </c>
      <c r="Y4015" s="209">
        <f t="shared" si="2720"/>
        <v>100</v>
      </c>
    </row>
    <row r="4016" spans="1:25">
      <c r="A4016" s="23" t="s">
        <v>786</v>
      </c>
      <c r="B4016" s="23" t="s">
        <v>172</v>
      </c>
      <c r="C4016" s="23" t="s">
        <v>1483</v>
      </c>
      <c r="D4016" s="23" t="s">
        <v>1484</v>
      </c>
      <c r="E4016" s="22">
        <v>8216</v>
      </c>
      <c r="F4016" s="23"/>
      <c r="G4016" s="128" t="s">
        <v>3378</v>
      </c>
      <c r="H4016" s="32" t="s">
        <v>59</v>
      </c>
      <c r="I4016" s="44">
        <f t="shared" si="2706"/>
        <v>5500</v>
      </c>
      <c r="J4016" s="44">
        <v>5000</v>
      </c>
      <c r="K4016" s="44">
        <f t="shared" si="2707"/>
        <v>500</v>
      </c>
      <c r="L4016" s="44">
        <v>500</v>
      </c>
      <c r="M4016" s="44">
        <v>0</v>
      </c>
      <c r="N4016" s="44">
        <v>0</v>
      </c>
      <c r="O4016" s="44">
        <v>0</v>
      </c>
      <c r="P4016" s="44">
        <v>0</v>
      </c>
      <c r="Q4016" s="44">
        <v>36500</v>
      </c>
      <c r="R4016" s="44">
        <v>2000</v>
      </c>
      <c r="S4016" s="44">
        <v>2000</v>
      </c>
      <c r="T4016" s="44">
        <f t="shared" si="2723"/>
        <v>0</v>
      </c>
      <c r="U4016" s="44">
        <v>0</v>
      </c>
      <c r="V4016" s="44">
        <v>0</v>
      </c>
      <c r="W4016" s="44">
        <v>0</v>
      </c>
      <c r="X4016" s="44">
        <f t="shared" si="2724"/>
        <v>2000</v>
      </c>
      <c r="Y4016" s="209">
        <f t="shared" si="2720"/>
        <v>100</v>
      </c>
    </row>
    <row r="4017" spans="1:25">
      <c r="A4017" s="32" t="s">
        <v>0</v>
      </c>
      <c r="B4017" s="32" t="s">
        <v>0</v>
      </c>
      <c r="C4017" s="32" t="s">
        <v>0</v>
      </c>
      <c r="D4017" s="32" t="s">
        <v>0</v>
      </c>
      <c r="E4017" s="32" t="s">
        <v>0</v>
      </c>
      <c r="F4017" s="32" t="s">
        <v>0</v>
      </c>
      <c r="G4017" s="154" t="s">
        <v>0</v>
      </c>
      <c r="H4017" s="30" t="s">
        <v>1493</v>
      </c>
      <c r="I4017" s="31">
        <f t="shared" si="2706"/>
        <v>1265687</v>
      </c>
      <c r="J4017" s="31">
        <f t="shared" ref="J4017:P4017" si="2736">SUM(J3987,J4010,J4013)</f>
        <v>1254687</v>
      </c>
      <c r="K4017" s="31">
        <f t="shared" si="2707"/>
        <v>11000</v>
      </c>
      <c r="L4017" s="31">
        <f t="shared" si="2736"/>
        <v>5000</v>
      </c>
      <c r="M4017" s="31">
        <f t="shared" si="2736"/>
        <v>0</v>
      </c>
      <c r="N4017" s="31">
        <f t="shared" si="2736"/>
        <v>6000</v>
      </c>
      <c r="O4017" s="31">
        <f t="shared" si="2736"/>
        <v>0</v>
      </c>
      <c r="P4017" s="31">
        <f t="shared" si="2736"/>
        <v>0</v>
      </c>
      <c r="Q4017" s="31">
        <f>SUM(Q3987,Q4010,Q4013)</f>
        <v>1363306</v>
      </c>
      <c r="R4017" s="31">
        <f>SUM(R3987,R4010,R4013)</f>
        <v>1318306</v>
      </c>
      <c r="S4017" s="31">
        <f>SUM(S3987,S4010,S4013)</f>
        <v>1266388</v>
      </c>
      <c r="T4017" s="31">
        <f t="shared" ref="T4017:X4017" si="2737">SUM(T3987,T4010,T4013)</f>
        <v>51818</v>
      </c>
      <c r="U4017" s="31">
        <f t="shared" si="2737"/>
        <v>17631</v>
      </c>
      <c r="V4017" s="31">
        <f t="shared" si="2737"/>
        <v>17631</v>
      </c>
      <c r="W4017" s="31">
        <f t="shared" si="2737"/>
        <v>16556</v>
      </c>
      <c r="X4017" s="31">
        <f t="shared" si="2737"/>
        <v>1318206</v>
      </c>
      <c r="Y4017" s="220">
        <f t="shared" si="2720"/>
        <v>99.992414507709142</v>
      </c>
    </row>
    <row r="4018" spans="1:25" ht="15" thickBot="1">
      <c r="A4018" s="32" t="s">
        <v>0</v>
      </c>
      <c r="B4018" s="32" t="s">
        <v>0</v>
      </c>
      <c r="C4018" s="32" t="s">
        <v>0</v>
      </c>
      <c r="D4018" s="32" t="s">
        <v>0</v>
      </c>
      <c r="E4018" s="32" t="s">
        <v>0</v>
      </c>
      <c r="F4018" s="32" t="s">
        <v>0</v>
      </c>
      <c r="G4018" s="154" t="s">
        <v>0</v>
      </c>
      <c r="H4018" s="21" t="s">
        <v>170</v>
      </c>
      <c r="I4018" s="66">
        <f t="shared" si="2706"/>
        <v>41</v>
      </c>
      <c r="J4018" s="66">
        <v>41</v>
      </c>
      <c r="K4018" s="66">
        <f t="shared" si="2707"/>
        <v>0</v>
      </c>
      <c r="L4018" s="66" t="s">
        <v>0</v>
      </c>
      <c r="M4018" s="66" t="s">
        <v>0</v>
      </c>
      <c r="N4018" s="66" t="s">
        <v>0</v>
      </c>
      <c r="O4018" s="66" t="s">
        <v>0</v>
      </c>
      <c r="P4018" s="66" t="s">
        <v>0</v>
      </c>
      <c r="Q4018" s="66">
        <v>0</v>
      </c>
      <c r="R4018" s="66"/>
      <c r="S4018" s="66"/>
      <c r="T4018" s="66"/>
      <c r="U4018" s="66"/>
      <c r="V4018" s="66"/>
      <c r="W4018" s="66"/>
      <c r="X4018" s="66"/>
      <c r="Y4018" s="208">
        <v>0</v>
      </c>
    </row>
    <row r="4019" spans="1:25" ht="41.4" thickBot="1">
      <c r="A4019" s="252" t="s">
        <v>0</v>
      </c>
      <c r="B4019" s="252" t="s">
        <v>0</v>
      </c>
      <c r="C4019" s="252" t="s">
        <v>0</v>
      </c>
      <c r="D4019" s="252" t="s">
        <v>0</v>
      </c>
      <c r="E4019" s="252" t="s">
        <v>0</v>
      </c>
      <c r="F4019" s="252" t="s">
        <v>0</v>
      </c>
      <c r="G4019" s="258" t="s">
        <v>0</v>
      </c>
      <c r="H4019" s="24" t="s">
        <v>72</v>
      </c>
      <c r="I4019" s="1" t="s">
        <v>3093</v>
      </c>
      <c r="J4019" s="1" t="s">
        <v>3130</v>
      </c>
      <c r="K4019" s="1" t="s">
        <v>3</v>
      </c>
      <c r="L4019" s="1" t="s">
        <v>4</v>
      </c>
      <c r="M4019" s="1" t="s">
        <v>5</v>
      </c>
      <c r="N4019" s="1" t="s">
        <v>6</v>
      </c>
      <c r="O4019" s="1" t="s">
        <v>7</v>
      </c>
      <c r="P4019" s="1" t="s">
        <v>8</v>
      </c>
      <c r="Q4019" s="1" t="s">
        <v>3344</v>
      </c>
      <c r="R4019" s="1" t="s">
        <v>3427</v>
      </c>
      <c r="S4019" s="1" t="s">
        <v>3447</v>
      </c>
      <c r="T4019" s="1" t="s">
        <v>3448</v>
      </c>
      <c r="U4019" s="1" t="s">
        <v>3452</v>
      </c>
      <c r="V4019" s="1" t="s">
        <v>3449</v>
      </c>
      <c r="W4019" s="1" t="s">
        <v>3450</v>
      </c>
      <c r="X4019" s="1" t="s">
        <v>3451</v>
      </c>
      <c r="Y4019" s="216" t="s">
        <v>3385</v>
      </c>
    </row>
    <row r="4020" spans="1:25">
      <c r="A4020" s="253"/>
      <c r="B4020" s="253"/>
      <c r="C4020" s="253"/>
      <c r="D4020" s="253"/>
      <c r="E4020" s="253"/>
      <c r="F4020" s="253"/>
      <c r="G4020" s="259"/>
      <c r="H4020" s="33" t="s">
        <v>0</v>
      </c>
      <c r="I4020" s="45">
        <v>1</v>
      </c>
      <c r="J4020" s="45">
        <v>3</v>
      </c>
      <c r="K4020" s="45" t="s">
        <v>9</v>
      </c>
      <c r="L4020" s="45">
        <v>5</v>
      </c>
      <c r="M4020" s="45">
        <v>6</v>
      </c>
      <c r="N4020" s="45">
        <v>7</v>
      </c>
      <c r="O4020" s="45">
        <v>8</v>
      </c>
      <c r="P4020" s="45">
        <v>9</v>
      </c>
      <c r="Q4020" s="45">
        <v>1</v>
      </c>
      <c r="R4020" s="45">
        <v>2</v>
      </c>
      <c r="S4020" s="45">
        <v>3</v>
      </c>
      <c r="T4020" s="45" t="s">
        <v>3453</v>
      </c>
      <c r="U4020" s="45">
        <v>5</v>
      </c>
      <c r="V4020" s="45">
        <v>6</v>
      </c>
      <c r="W4020" s="45">
        <v>7</v>
      </c>
      <c r="X4020" s="45" t="s">
        <v>3454</v>
      </c>
      <c r="Y4020" s="276">
        <v>9</v>
      </c>
    </row>
    <row r="4021" spans="1:25">
      <c r="A4021" s="253"/>
      <c r="B4021" s="253"/>
      <c r="C4021" s="253"/>
      <c r="D4021" s="253"/>
      <c r="E4021" s="253"/>
      <c r="F4021" s="253"/>
      <c r="G4021" s="259"/>
      <c r="H4021" s="34" t="s">
        <v>108</v>
      </c>
      <c r="I4021" s="35">
        <f t="shared" si="2706"/>
        <v>1265687</v>
      </c>
      <c r="J4021" s="35">
        <f t="shared" ref="J4021:P4021" si="2738">SUM(J4017)</f>
        <v>1254687</v>
      </c>
      <c r="K4021" s="35">
        <f t="shared" si="2707"/>
        <v>11000</v>
      </c>
      <c r="L4021" s="35">
        <f t="shared" si="2738"/>
        <v>5000</v>
      </c>
      <c r="M4021" s="35">
        <f t="shared" si="2738"/>
        <v>0</v>
      </c>
      <c r="N4021" s="35">
        <f t="shared" si="2738"/>
        <v>6000</v>
      </c>
      <c r="O4021" s="35">
        <f t="shared" si="2738"/>
        <v>0</v>
      </c>
      <c r="P4021" s="35">
        <f t="shared" si="2738"/>
        <v>0</v>
      </c>
      <c r="Q4021" s="35">
        <f>SUM(Q4017)</f>
        <v>1363306</v>
      </c>
      <c r="R4021" s="35">
        <f>SUM(R4017)</f>
        <v>1318306</v>
      </c>
      <c r="S4021" s="35">
        <f>SUM(S4017)</f>
        <v>1266388</v>
      </c>
      <c r="T4021" s="35">
        <f t="shared" ref="T4021:X4021" si="2739">SUM(T4017)</f>
        <v>51818</v>
      </c>
      <c r="U4021" s="35">
        <f t="shared" si="2739"/>
        <v>17631</v>
      </c>
      <c r="V4021" s="35">
        <f t="shared" si="2739"/>
        <v>17631</v>
      </c>
      <c r="W4021" s="35">
        <f t="shared" si="2739"/>
        <v>16556</v>
      </c>
      <c r="X4021" s="35">
        <f t="shared" si="2739"/>
        <v>1318206</v>
      </c>
      <c r="Y4021" s="218">
        <f t="shared" ref="Y4021:Y4022" si="2740">IF(R4021=0,0,(X4021/R4021)*100)</f>
        <v>99.992414507709142</v>
      </c>
    </row>
    <row r="4022" spans="1:25">
      <c r="A4022" s="253"/>
      <c r="B4022" s="253"/>
      <c r="C4022" s="253"/>
      <c r="D4022" s="253"/>
      <c r="E4022" s="253"/>
      <c r="F4022" s="253"/>
      <c r="G4022" s="259"/>
      <c r="H4022" s="36" t="s">
        <v>69</v>
      </c>
      <c r="I4022" s="35">
        <f t="shared" si="2706"/>
        <v>1265687</v>
      </c>
      <c r="J4022" s="35">
        <f t="shared" ref="J4022:P4022" si="2741">SUM(J4021)</f>
        <v>1254687</v>
      </c>
      <c r="K4022" s="35">
        <f t="shared" si="2707"/>
        <v>11000</v>
      </c>
      <c r="L4022" s="35">
        <f t="shared" si="2741"/>
        <v>5000</v>
      </c>
      <c r="M4022" s="35">
        <f t="shared" si="2741"/>
        <v>0</v>
      </c>
      <c r="N4022" s="35">
        <f t="shared" si="2741"/>
        <v>6000</v>
      </c>
      <c r="O4022" s="35">
        <f t="shared" si="2741"/>
        <v>0</v>
      </c>
      <c r="P4022" s="35">
        <f t="shared" si="2741"/>
        <v>0</v>
      </c>
      <c r="Q4022" s="35">
        <f>SUM(Q4021)</f>
        <v>1363306</v>
      </c>
      <c r="R4022" s="35">
        <f>SUM(R4021)</f>
        <v>1318306</v>
      </c>
      <c r="S4022" s="35">
        <f>SUM(S4021)</f>
        <v>1266388</v>
      </c>
      <c r="T4022" s="35">
        <f t="shared" ref="T4022:X4022" si="2742">SUM(T4021)</f>
        <v>51818</v>
      </c>
      <c r="U4022" s="35">
        <f t="shared" si="2742"/>
        <v>17631</v>
      </c>
      <c r="V4022" s="35">
        <f t="shared" si="2742"/>
        <v>17631</v>
      </c>
      <c r="W4022" s="35">
        <f t="shared" si="2742"/>
        <v>16556</v>
      </c>
      <c r="X4022" s="35">
        <f t="shared" si="2742"/>
        <v>1318206</v>
      </c>
      <c r="Y4022" s="218">
        <f t="shared" si="2740"/>
        <v>99.992414507709142</v>
      </c>
    </row>
    <row r="4023" spans="1:25">
      <c r="A4023" s="254"/>
      <c r="B4023" s="254"/>
      <c r="C4023" s="254"/>
      <c r="D4023" s="254"/>
      <c r="E4023" s="254"/>
      <c r="F4023" s="254"/>
      <c r="G4023" s="260"/>
    </row>
    <row r="4024" spans="1:25" ht="15" thickBot="1">
      <c r="A4024" s="32" t="s">
        <v>0</v>
      </c>
      <c r="B4024" s="32" t="s">
        <v>0</v>
      </c>
      <c r="C4024" s="32" t="s">
        <v>0</v>
      </c>
      <c r="D4024" s="32" t="s">
        <v>0</v>
      </c>
      <c r="E4024" s="32" t="s">
        <v>0</v>
      </c>
      <c r="F4024" s="32" t="s">
        <v>0</v>
      </c>
      <c r="G4024" s="154" t="s">
        <v>0</v>
      </c>
      <c r="H4024" s="37" t="s">
        <v>0</v>
      </c>
      <c r="I4024" s="37"/>
      <c r="J4024" s="37"/>
      <c r="K4024" s="37"/>
      <c r="L4024" s="37" t="s">
        <v>0</v>
      </c>
      <c r="M4024" s="37" t="s">
        <v>0</v>
      </c>
      <c r="N4024" s="37" t="s">
        <v>0</v>
      </c>
      <c r="O4024" s="37" t="s">
        <v>0</v>
      </c>
      <c r="P4024" s="37" t="s">
        <v>0</v>
      </c>
      <c r="Q4024" s="37"/>
      <c r="R4024" s="37"/>
      <c r="S4024" s="37"/>
      <c r="T4024" s="37" t="s">
        <v>0</v>
      </c>
      <c r="U4024" s="37" t="s">
        <v>0</v>
      </c>
      <c r="V4024" s="37" t="s">
        <v>0</v>
      </c>
      <c r="W4024" s="37" t="s">
        <v>0</v>
      </c>
      <c r="X4024" s="37" t="s">
        <v>0</v>
      </c>
      <c r="Y4024" s="219"/>
    </row>
    <row r="4025" spans="1:25" ht="41.4" thickBot="1">
      <c r="A4025" s="24" t="s">
        <v>123</v>
      </c>
      <c r="B4025" s="24" t="s">
        <v>124</v>
      </c>
      <c r="C4025" s="24" t="s">
        <v>125</v>
      </c>
      <c r="D4025" s="25" t="s">
        <v>0</v>
      </c>
      <c r="E4025" s="24" t="s">
        <v>126</v>
      </c>
      <c r="F4025" s="24" t="s">
        <v>127</v>
      </c>
      <c r="G4025" s="151" t="s">
        <v>128</v>
      </c>
      <c r="H4025" s="24" t="s">
        <v>1</v>
      </c>
      <c r="I4025" s="1" t="s">
        <v>3093</v>
      </c>
      <c r="J4025" s="1" t="s">
        <v>3130</v>
      </c>
      <c r="K4025" s="1" t="s">
        <v>3</v>
      </c>
      <c r="L4025" s="1" t="s">
        <v>4</v>
      </c>
      <c r="M4025" s="1" t="s">
        <v>5</v>
      </c>
      <c r="N4025" s="1" t="s">
        <v>6</v>
      </c>
      <c r="O4025" s="1" t="s">
        <v>7</v>
      </c>
      <c r="P4025" s="1" t="s">
        <v>8</v>
      </c>
      <c r="Q4025" s="1" t="s">
        <v>3344</v>
      </c>
      <c r="R4025" s="1" t="s">
        <v>3427</v>
      </c>
      <c r="S4025" s="1" t="s">
        <v>3447</v>
      </c>
      <c r="T4025" s="1" t="s">
        <v>3448</v>
      </c>
      <c r="U4025" s="1" t="s">
        <v>3452</v>
      </c>
      <c r="V4025" s="1" t="s">
        <v>3449</v>
      </c>
      <c r="W4025" s="1" t="s">
        <v>3450</v>
      </c>
      <c r="X4025" s="1" t="s">
        <v>3451</v>
      </c>
      <c r="Y4025" s="216" t="s">
        <v>3385</v>
      </c>
    </row>
    <row r="4026" spans="1:25">
      <c r="A4026" s="26" t="s">
        <v>0</v>
      </c>
      <c r="B4026" s="26" t="s">
        <v>0</v>
      </c>
      <c r="C4026" s="26" t="s">
        <v>0</v>
      </c>
      <c r="D4026" s="27" t="s">
        <v>0</v>
      </c>
      <c r="E4026" s="27" t="s">
        <v>0</v>
      </c>
      <c r="F4026" s="28" t="s">
        <v>0</v>
      </c>
      <c r="G4026" s="152" t="s">
        <v>0</v>
      </c>
      <c r="H4026" s="29" t="s">
        <v>0</v>
      </c>
      <c r="I4026" s="45">
        <v>1</v>
      </c>
      <c r="J4026" s="45">
        <v>3</v>
      </c>
      <c r="K4026" s="45" t="s">
        <v>9</v>
      </c>
      <c r="L4026" s="45">
        <v>5</v>
      </c>
      <c r="M4026" s="45">
        <v>6</v>
      </c>
      <c r="N4026" s="45">
        <v>7</v>
      </c>
      <c r="O4026" s="45">
        <v>8</v>
      </c>
      <c r="P4026" s="45">
        <v>9</v>
      </c>
      <c r="Q4026" s="45">
        <v>1</v>
      </c>
      <c r="R4026" s="45">
        <v>2</v>
      </c>
      <c r="S4026" s="45">
        <v>3</v>
      </c>
      <c r="T4026" s="45" t="s">
        <v>3453</v>
      </c>
      <c r="U4026" s="45">
        <v>5</v>
      </c>
      <c r="V4026" s="45">
        <v>6</v>
      </c>
      <c r="W4026" s="45">
        <v>7</v>
      </c>
      <c r="X4026" s="45" t="s">
        <v>3454</v>
      </c>
      <c r="Y4026" s="276">
        <v>9</v>
      </c>
    </row>
    <row r="4027" spans="1:25">
      <c r="A4027" s="133" t="s">
        <v>786</v>
      </c>
      <c r="B4027" s="133" t="s">
        <v>172</v>
      </c>
      <c r="C4027" s="109" t="s">
        <v>1494</v>
      </c>
      <c r="D4027" s="109" t="s">
        <v>1495</v>
      </c>
      <c r="E4027" s="98" t="s">
        <v>0</v>
      </c>
      <c r="F4027" s="98" t="s">
        <v>0</v>
      </c>
      <c r="G4027" s="153" t="s">
        <v>0</v>
      </c>
      <c r="H4027" s="98" t="s">
        <v>1496</v>
      </c>
      <c r="I4027" s="110"/>
      <c r="J4027" s="110"/>
      <c r="K4027" s="110"/>
      <c r="L4027" s="110" t="s">
        <v>0</v>
      </c>
      <c r="M4027" s="110" t="s">
        <v>0</v>
      </c>
      <c r="N4027" s="110" t="s">
        <v>0</v>
      </c>
      <c r="O4027" s="110" t="s">
        <v>0</v>
      </c>
      <c r="P4027" s="110" t="s">
        <v>0</v>
      </c>
      <c r="Q4027" s="110"/>
      <c r="R4027" s="110"/>
      <c r="S4027" s="110"/>
      <c r="T4027" s="110" t="s">
        <v>0</v>
      </c>
      <c r="U4027" s="110" t="s">
        <v>0</v>
      </c>
      <c r="V4027" s="110" t="s">
        <v>0</v>
      </c>
      <c r="W4027" s="110" t="s">
        <v>0</v>
      </c>
      <c r="X4027" s="110" t="s">
        <v>0</v>
      </c>
      <c r="Y4027" s="217"/>
    </row>
    <row r="4028" spans="1:25" ht="20.399999999999999">
      <c r="A4028" s="20" t="s">
        <v>0</v>
      </c>
      <c r="B4028" s="20" t="s">
        <v>0</v>
      </c>
      <c r="C4028" s="20" t="s">
        <v>0</v>
      </c>
      <c r="D4028" s="21" t="s">
        <v>0</v>
      </c>
      <c r="E4028" s="21" t="s">
        <v>0</v>
      </c>
      <c r="F4028" s="21" t="s">
        <v>0</v>
      </c>
      <c r="G4028" s="150" t="s">
        <v>0</v>
      </c>
      <c r="H4028" s="30" t="s">
        <v>33</v>
      </c>
      <c r="I4028" s="31">
        <f t="shared" si="2706"/>
        <v>1133200</v>
      </c>
      <c r="J4028" s="31">
        <f t="shared" ref="J4028:P4028" si="2743">SUM(J4029,J4037,J4039)</f>
        <v>1129700</v>
      </c>
      <c r="K4028" s="31">
        <f t="shared" si="2707"/>
        <v>3500</v>
      </c>
      <c r="L4028" s="31">
        <f t="shared" si="2743"/>
        <v>1000</v>
      </c>
      <c r="M4028" s="31">
        <f t="shared" si="2743"/>
        <v>0</v>
      </c>
      <c r="N4028" s="31">
        <f t="shared" si="2743"/>
        <v>2500</v>
      </c>
      <c r="O4028" s="31">
        <f t="shared" si="2743"/>
        <v>0</v>
      </c>
      <c r="P4028" s="31">
        <f t="shared" si="2743"/>
        <v>0</v>
      </c>
      <c r="Q4028" s="31">
        <f>SUM(Q4029,Q4037,Q4039)</f>
        <v>1186176</v>
      </c>
      <c r="R4028" s="31">
        <f>SUM(R4029,R4037,R4039)</f>
        <v>1182676</v>
      </c>
      <c r="S4028" s="31">
        <f>SUM(S4029,S4037,S4039)</f>
        <v>953307</v>
      </c>
      <c r="T4028" s="31">
        <f t="shared" ref="T4028:X4028" si="2744">SUM(T4029,T4037,T4039)</f>
        <v>229369</v>
      </c>
      <c r="U4028" s="31">
        <f t="shared" si="2744"/>
        <v>125961</v>
      </c>
      <c r="V4028" s="31">
        <f t="shared" si="2744"/>
        <v>91697</v>
      </c>
      <c r="W4028" s="31">
        <f t="shared" si="2744"/>
        <v>11711</v>
      </c>
      <c r="X4028" s="31">
        <f t="shared" si="2744"/>
        <v>1182676</v>
      </c>
      <c r="Y4028" s="220">
        <f t="shared" ref="Y4028:Y4057" si="2745">IF(R4028=0,0,(X4028/R4028)*100)</f>
        <v>100</v>
      </c>
    </row>
    <row r="4029" spans="1:25">
      <c r="A4029" s="23" t="s">
        <v>786</v>
      </c>
      <c r="B4029" s="23" t="s">
        <v>172</v>
      </c>
      <c r="C4029" s="23" t="s">
        <v>1494</v>
      </c>
      <c r="D4029" s="23" t="s">
        <v>1495</v>
      </c>
      <c r="E4029" s="21" t="s">
        <v>132</v>
      </c>
      <c r="F4029" s="21" t="s">
        <v>0</v>
      </c>
      <c r="G4029" s="150" t="s">
        <v>0</v>
      </c>
      <c r="H4029" s="21" t="s">
        <v>11</v>
      </c>
      <c r="I4029" s="66">
        <f t="shared" si="2706"/>
        <v>973680</v>
      </c>
      <c r="J4029" s="66">
        <f t="shared" ref="J4029:P4029" si="2746">SUM(J4030,J4031)</f>
        <v>973680</v>
      </c>
      <c r="K4029" s="66">
        <f t="shared" si="2707"/>
        <v>0</v>
      </c>
      <c r="L4029" s="66">
        <f t="shared" si="2746"/>
        <v>0</v>
      </c>
      <c r="M4029" s="66">
        <f t="shared" si="2746"/>
        <v>0</v>
      </c>
      <c r="N4029" s="66">
        <f t="shared" si="2746"/>
        <v>0</v>
      </c>
      <c r="O4029" s="66">
        <f t="shared" si="2746"/>
        <v>0</v>
      </c>
      <c r="P4029" s="66">
        <f t="shared" si="2746"/>
        <v>0</v>
      </c>
      <c r="Q4029" s="66">
        <f>SUM(Q4030,Q4031)</f>
        <v>1020396</v>
      </c>
      <c r="R4029" s="66">
        <f>SUM(R4030,R4031)</f>
        <v>1020396</v>
      </c>
      <c r="S4029" s="66">
        <f>SUM(S4030,S4031)</f>
        <v>821653</v>
      </c>
      <c r="T4029" s="66">
        <f t="shared" ref="T4029:X4029" si="2747">SUM(T4030,T4031)</f>
        <v>198743</v>
      </c>
      <c r="U4029" s="66">
        <f t="shared" si="2747"/>
        <v>108881</v>
      </c>
      <c r="V4029" s="66">
        <f t="shared" si="2747"/>
        <v>80407</v>
      </c>
      <c r="W4029" s="66">
        <f t="shared" si="2747"/>
        <v>9455</v>
      </c>
      <c r="X4029" s="66">
        <f t="shared" si="2747"/>
        <v>1020396</v>
      </c>
      <c r="Y4029" s="208">
        <f t="shared" si="2745"/>
        <v>100</v>
      </c>
    </row>
    <row r="4030" spans="1:25">
      <c r="A4030" s="23" t="s">
        <v>786</v>
      </c>
      <c r="B4030" s="23" t="s">
        <v>172</v>
      </c>
      <c r="C4030" s="23" t="s">
        <v>1494</v>
      </c>
      <c r="D4030" s="23" t="s">
        <v>1495</v>
      </c>
      <c r="E4030" s="22">
        <v>6111</v>
      </c>
      <c r="F4030" s="23"/>
      <c r="G4030" s="128" t="s">
        <v>3378</v>
      </c>
      <c r="H4030" s="32" t="s">
        <v>12</v>
      </c>
      <c r="I4030" s="44">
        <f t="shared" si="2706"/>
        <v>830200</v>
      </c>
      <c r="J4030" s="44">
        <v>830200</v>
      </c>
      <c r="K4030" s="44">
        <f t="shared" si="2707"/>
        <v>0</v>
      </c>
      <c r="L4030" s="44">
        <v>0</v>
      </c>
      <c r="M4030" s="44">
        <v>0</v>
      </c>
      <c r="N4030" s="44">
        <v>0</v>
      </c>
      <c r="O4030" s="44">
        <v>0</v>
      </c>
      <c r="P4030" s="44">
        <v>0</v>
      </c>
      <c r="Q4030" s="44">
        <v>871686</v>
      </c>
      <c r="R4030" s="44">
        <v>871686</v>
      </c>
      <c r="S4030" s="44">
        <v>720392</v>
      </c>
      <c r="T4030" s="44">
        <f t="shared" ref="T4030:T4056" si="2748">U4030+V4030+W4030</f>
        <v>151294</v>
      </c>
      <c r="U4030" s="44">
        <v>82000</v>
      </c>
      <c r="V4030" s="44">
        <v>69294</v>
      </c>
      <c r="W4030" s="44">
        <v>0</v>
      </c>
      <c r="X4030" s="44">
        <f t="shared" ref="X4030:X4056" si="2749">S4030+T4030</f>
        <v>871686</v>
      </c>
      <c r="Y4030" s="209">
        <f t="shared" si="2745"/>
        <v>100</v>
      </c>
    </row>
    <row r="4031" spans="1:25">
      <c r="A4031" s="20" t="s">
        <v>786</v>
      </c>
      <c r="B4031" s="20" t="s">
        <v>172</v>
      </c>
      <c r="C4031" s="20" t="s">
        <v>1494</v>
      </c>
      <c r="D4031" s="20" t="s">
        <v>1495</v>
      </c>
      <c r="E4031" s="20" t="s">
        <v>134</v>
      </c>
      <c r="F4031" s="23" t="s">
        <v>0</v>
      </c>
      <c r="G4031" s="154" t="s">
        <v>0</v>
      </c>
      <c r="H4031" s="21" t="s">
        <v>13</v>
      </c>
      <c r="I4031" s="66">
        <f t="shared" si="2706"/>
        <v>143480</v>
      </c>
      <c r="J4031" s="66">
        <f t="shared" ref="J4031:P4031" si="2750">SUM(J4032:J4036)</f>
        <v>143480</v>
      </c>
      <c r="K4031" s="66">
        <f t="shared" si="2707"/>
        <v>0</v>
      </c>
      <c r="L4031" s="66">
        <f t="shared" si="2750"/>
        <v>0</v>
      </c>
      <c r="M4031" s="66">
        <f t="shared" si="2750"/>
        <v>0</v>
      </c>
      <c r="N4031" s="66">
        <f t="shared" si="2750"/>
        <v>0</v>
      </c>
      <c r="O4031" s="66">
        <f t="shared" si="2750"/>
        <v>0</v>
      </c>
      <c r="P4031" s="66">
        <f t="shared" si="2750"/>
        <v>0</v>
      </c>
      <c r="Q4031" s="66">
        <f>SUM(Q4032:Q4036)</f>
        <v>148710</v>
      </c>
      <c r="R4031" s="66">
        <f>SUM(R4032:R4036)</f>
        <v>148710</v>
      </c>
      <c r="S4031" s="66">
        <f>SUM(S4032:S4036)</f>
        <v>101261</v>
      </c>
      <c r="T4031" s="66">
        <f t="shared" ref="T4031:X4031" si="2751">SUM(T4032:T4036)</f>
        <v>47449</v>
      </c>
      <c r="U4031" s="66">
        <f t="shared" si="2751"/>
        <v>26881</v>
      </c>
      <c r="V4031" s="66">
        <f t="shared" si="2751"/>
        <v>11113</v>
      </c>
      <c r="W4031" s="66">
        <f t="shared" si="2751"/>
        <v>9455</v>
      </c>
      <c r="X4031" s="66">
        <f t="shared" si="2751"/>
        <v>148710</v>
      </c>
      <c r="Y4031" s="208">
        <f t="shared" si="2745"/>
        <v>100</v>
      </c>
    </row>
    <row r="4032" spans="1:25">
      <c r="A4032" s="23" t="s">
        <v>786</v>
      </c>
      <c r="B4032" s="23" t="s">
        <v>172</v>
      </c>
      <c r="C4032" s="23" t="s">
        <v>1494</v>
      </c>
      <c r="D4032" s="23" t="s">
        <v>1495</v>
      </c>
      <c r="E4032" s="22">
        <v>6112</v>
      </c>
      <c r="F4032" s="23" t="s">
        <v>1497</v>
      </c>
      <c r="G4032" s="128" t="s">
        <v>3378</v>
      </c>
      <c r="H4032" s="32" t="s">
        <v>16</v>
      </c>
      <c r="I4032" s="44">
        <f t="shared" si="2706"/>
        <v>20880</v>
      </c>
      <c r="J4032" s="44">
        <v>20880</v>
      </c>
      <c r="K4032" s="44">
        <f t="shared" si="2707"/>
        <v>0</v>
      </c>
      <c r="L4032" s="44">
        <v>0</v>
      </c>
      <c r="M4032" s="44">
        <v>0</v>
      </c>
      <c r="N4032" s="44">
        <v>0</v>
      </c>
      <c r="O4032" s="44">
        <v>0</v>
      </c>
      <c r="P4032" s="44">
        <v>0</v>
      </c>
      <c r="Q4032" s="44">
        <v>20880</v>
      </c>
      <c r="R4032" s="44">
        <v>20880</v>
      </c>
      <c r="S4032" s="44">
        <v>16199</v>
      </c>
      <c r="T4032" s="44">
        <f t="shared" si="2748"/>
        <v>4681</v>
      </c>
      <c r="U4032" s="44">
        <v>2113</v>
      </c>
      <c r="V4032" s="44">
        <v>2113</v>
      </c>
      <c r="W4032" s="44">
        <v>455</v>
      </c>
      <c r="X4032" s="44">
        <f t="shared" si="2749"/>
        <v>20880</v>
      </c>
      <c r="Y4032" s="209">
        <f t="shared" si="2745"/>
        <v>100</v>
      </c>
    </row>
    <row r="4033" spans="1:25">
      <c r="A4033" s="23" t="s">
        <v>786</v>
      </c>
      <c r="B4033" s="23" t="s">
        <v>172</v>
      </c>
      <c r="C4033" s="23" t="s">
        <v>1494</v>
      </c>
      <c r="D4033" s="23" t="s">
        <v>1495</v>
      </c>
      <c r="E4033" s="22">
        <v>6112</v>
      </c>
      <c r="F4033" s="23" t="s">
        <v>1498</v>
      </c>
      <c r="G4033" s="128" t="s">
        <v>3378</v>
      </c>
      <c r="H4033" s="32" t="s">
        <v>19</v>
      </c>
      <c r="I4033" s="44">
        <f t="shared" si="2706"/>
        <v>87000</v>
      </c>
      <c r="J4033" s="44">
        <v>87000</v>
      </c>
      <c r="K4033" s="44">
        <f t="shared" si="2707"/>
        <v>0</v>
      </c>
      <c r="L4033" s="44">
        <v>0</v>
      </c>
      <c r="M4033" s="44">
        <v>0</v>
      </c>
      <c r="N4033" s="44">
        <v>0</v>
      </c>
      <c r="O4033" s="44">
        <v>0</v>
      </c>
      <c r="P4033" s="44">
        <v>0</v>
      </c>
      <c r="Q4033" s="44">
        <v>87000</v>
      </c>
      <c r="R4033" s="44">
        <v>87000</v>
      </c>
      <c r="S4033" s="44">
        <v>59732</v>
      </c>
      <c r="T4033" s="44">
        <f t="shared" si="2748"/>
        <v>27268</v>
      </c>
      <c r="U4033" s="44">
        <v>9268</v>
      </c>
      <c r="V4033" s="44">
        <v>9000</v>
      </c>
      <c r="W4033" s="44">
        <v>9000</v>
      </c>
      <c r="X4033" s="44">
        <f t="shared" si="2749"/>
        <v>87000</v>
      </c>
      <c r="Y4033" s="209">
        <f t="shared" si="2745"/>
        <v>100</v>
      </c>
    </row>
    <row r="4034" spans="1:25">
      <c r="A4034" s="23" t="s">
        <v>786</v>
      </c>
      <c r="B4034" s="23" t="s">
        <v>172</v>
      </c>
      <c r="C4034" s="23" t="s">
        <v>1494</v>
      </c>
      <c r="D4034" s="23" t="s">
        <v>1495</v>
      </c>
      <c r="E4034" s="22">
        <v>6112</v>
      </c>
      <c r="F4034" s="23" t="s">
        <v>1499</v>
      </c>
      <c r="G4034" s="128" t="s">
        <v>3378</v>
      </c>
      <c r="H4034" s="32" t="s">
        <v>17</v>
      </c>
      <c r="I4034" s="44">
        <f t="shared" si="2706"/>
        <v>20100</v>
      </c>
      <c r="J4034" s="44">
        <v>20100</v>
      </c>
      <c r="K4034" s="44">
        <f t="shared" si="2707"/>
        <v>0</v>
      </c>
      <c r="L4034" s="44">
        <v>0</v>
      </c>
      <c r="M4034" s="44">
        <v>0</v>
      </c>
      <c r="N4034" s="44">
        <v>0</v>
      </c>
      <c r="O4034" s="44">
        <v>0</v>
      </c>
      <c r="P4034" s="44">
        <v>0</v>
      </c>
      <c r="Q4034" s="44">
        <v>20100</v>
      </c>
      <c r="R4034" s="44">
        <v>20100</v>
      </c>
      <c r="S4034" s="44">
        <v>20100</v>
      </c>
      <c r="T4034" s="44">
        <f t="shared" si="2748"/>
        <v>0</v>
      </c>
      <c r="U4034" s="44">
        <v>0</v>
      </c>
      <c r="V4034" s="44">
        <v>0</v>
      </c>
      <c r="W4034" s="44">
        <v>0</v>
      </c>
      <c r="X4034" s="44">
        <f t="shared" si="2749"/>
        <v>20100</v>
      </c>
      <c r="Y4034" s="209">
        <f t="shared" si="2745"/>
        <v>100</v>
      </c>
    </row>
    <row r="4035" spans="1:25">
      <c r="A4035" s="23" t="s">
        <v>786</v>
      </c>
      <c r="B4035" s="23" t="s">
        <v>172</v>
      </c>
      <c r="C4035" s="23" t="s">
        <v>1494</v>
      </c>
      <c r="D4035" s="23" t="s">
        <v>1495</v>
      </c>
      <c r="E4035" s="22">
        <v>6112</v>
      </c>
      <c r="F4035" s="23" t="s">
        <v>1500</v>
      </c>
      <c r="G4035" s="128" t="s">
        <v>3378</v>
      </c>
      <c r="H4035" s="32" t="s">
        <v>15</v>
      </c>
      <c r="I4035" s="44">
        <f t="shared" ref="I4035:I4098" si="2752">SUM(J4035,K4035,O4035,P4035)</f>
        <v>0</v>
      </c>
      <c r="J4035" s="44">
        <v>0</v>
      </c>
      <c r="K4035" s="44">
        <f t="shared" ref="K4035:K4098" si="2753">SUM(L4035,M4035,N4035)</f>
        <v>0</v>
      </c>
      <c r="L4035" s="44">
        <v>0</v>
      </c>
      <c r="M4035" s="44">
        <v>0</v>
      </c>
      <c r="N4035" s="44">
        <v>0</v>
      </c>
      <c r="O4035" s="44">
        <v>0</v>
      </c>
      <c r="P4035" s="44">
        <v>0</v>
      </c>
      <c r="Q4035" s="44">
        <v>5230</v>
      </c>
      <c r="R4035" s="44">
        <v>5230</v>
      </c>
      <c r="S4035" s="44">
        <v>5230</v>
      </c>
      <c r="T4035" s="44">
        <f t="shared" si="2748"/>
        <v>0</v>
      </c>
      <c r="U4035" s="44">
        <v>0</v>
      </c>
      <c r="V4035" s="44">
        <v>0</v>
      </c>
      <c r="W4035" s="44">
        <v>0</v>
      </c>
      <c r="X4035" s="44">
        <f t="shared" si="2749"/>
        <v>5230</v>
      </c>
      <c r="Y4035" s="209">
        <f t="shared" si="2745"/>
        <v>100</v>
      </c>
    </row>
    <row r="4036" spans="1:25">
      <c r="A4036" s="23" t="s">
        <v>786</v>
      </c>
      <c r="B4036" s="23" t="s">
        <v>172</v>
      </c>
      <c r="C4036" s="23" t="s">
        <v>1494</v>
      </c>
      <c r="D4036" s="23" t="s">
        <v>1495</v>
      </c>
      <c r="E4036" s="22">
        <v>6112</v>
      </c>
      <c r="F4036" s="23" t="s">
        <v>1501</v>
      </c>
      <c r="G4036" s="128" t="s">
        <v>3378</v>
      </c>
      <c r="H4036" s="32" t="s">
        <v>18</v>
      </c>
      <c r="I4036" s="44">
        <f t="shared" si="2752"/>
        <v>15500</v>
      </c>
      <c r="J4036" s="44">
        <v>15500</v>
      </c>
      <c r="K4036" s="44">
        <f t="shared" si="2753"/>
        <v>0</v>
      </c>
      <c r="L4036" s="44">
        <v>0</v>
      </c>
      <c r="M4036" s="44">
        <v>0</v>
      </c>
      <c r="N4036" s="44">
        <v>0</v>
      </c>
      <c r="O4036" s="44">
        <v>0</v>
      </c>
      <c r="P4036" s="44">
        <v>0</v>
      </c>
      <c r="Q4036" s="44">
        <v>15500</v>
      </c>
      <c r="R4036" s="44">
        <v>15500</v>
      </c>
      <c r="S4036" s="44">
        <v>0</v>
      </c>
      <c r="T4036" s="44">
        <f t="shared" si="2748"/>
        <v>15500</v>
      </c>
      <c r="U4036" s="44">
        <v>15500</v>
      </c>
      <c r="V4036" s="44">
        <v>0</v>
      </c>
      <c r="W4036" s="44">
        <v>0</v>
      </c>
      <c r="X4036" s="44">
        <f t="shared" si="2749"/>
        <v>15500</v>
      </c>
      <c r="Y4036" s="209">
        <f t="shared" si="2745"/>
        <v>100</v>
      </c>
    </row>
    <row r="4037" spans="1:25">
      <c r="A4037" s="23" t="s">
        <v>786</v>
      </c>
      <c r="B4037" s="23" t="s">
        <v>172</v>
      </c>
      <c r="C4037" s="23" t="s">
        <v>1494</v>
      </c>
      <c r="D4037" s="23" t="s">
        <v>1495</v>
      </c>
      <c r="E4037" s="21" t="s">
        <v>139</v>
      </c>
      <c r="F4037" s="21" t="s">
        <v>0</v>
      </c>
      <c r="G4037" s="150" t="s">
        <v>0</v>
      </c>
      <c r="H4037" s="21" t="s">
        <v>21</v>
      </c>
      <c r="I4037" s="66">
        <f t="shared" si="2752"/>
        <v>85520</v>
      </c>
      <c r="J4037" s="66">
        <f t="shared" ref="J4037:X4037" si="2754">SUM(J4038)</f>
        <v>85520</v>
      </c>
      <c r="K4037" s="66">
        <f t="shared" si="2753"/>
        <v>0</v>
      </c>
      <c r="L4037" s="66">
        <f t="shared" si="2754"/>
        <v>0</v>
      </c>
      <c r="M4037" s="66">
        <f t="shared" si="2754"/>
        <v>0</v>
      </c>
      <c r="N4037" s="66">
        <f t="shared" si="2754"/>
        <v>0</v>
      </c>
      <c r="O4037" s="66">
        <f t="shared" si="2754"/>
        <v>0</v>
      </c>
      <c r="P4037" s="66">
        <f t="shared" si="2754"/>
        <v>0</v>
      </c>
      <c r="Q4037" s="66">
        <f t="shared" si="2754"/>
        <v>89876</v>
      </c>
      <c r="R4037" s="66">
        <f t="shared" si="2754"/>
        <v>89876</v>
      </c>
      <c r="S4037" s="66">
        <f t="shared" si="2754"/>
        <v>73008</v>
      </c>
      <c r="T4037" s="66">
        <f t="shared" si="2754"/>
        <v>16868</v>
      </c>
      <c r="U4037" s="66">
        <f t="shared" si="2754"/>
        <v>8190</v>
      </c>
      <c r="V4037" s="66">
        <f t="shared" si="2754"/>
        <v>8190</v>
      </c>
      <c r="W4037" s="66">
        <f t="shared" si="2754"/>
        <v>488</v>
      </c>
      <c r="X4037" s="66">
        <f t="shared" si="2754"/>
        <v>89876</v>
      </c>
      <c r="Y4037" s="208">
        <f t="shared" si="2745"/>
        <v>100</v>
      </c>
    </row>
    <row r="4038" spans="1:25">
      <c r="A4038" s="23" t="s">
        <v>786</v>
      </c>
      <c r="B4038" s="23" t="s">
        <v>172</v>
      </c>
      <c r="C4038" s="23" t="s">
        <v>1494</v>
      </c>
      <c r="D4038" s="23" t="s">
        <v>1495</v>
      </c>
      <c r="E4038" s="22">
        <v>6121</v>
      </c>
      <c r="F4038" s="23"/>
      <c r="G4038" s="128" t="s">
        <v>3378</v>
      </c>
      <c r="H4038" s="32" t="s">
        <v>22</v>
      </c>
      <c r="I4038" s="44">
        <f t="shared" si="2752"/>
        <v>85520</v>
      </c>
      <c r="J4038" s="44">
        <v>85520</v>
      </c>
      <c r="K4038" s="44">
        <f t="shared" si="2753"/>
        <v>0</v>
      </c>
      <c r="L4038" s="44">
        <v>0</v>
      </c>
      <c r="M4038" s="44">
        <v>0</v>
      </c>
      <c r="N4038" s="44">
        <v>0</v>
      </c>
      <c r="O4038" s="44">
        <v>0</v>
      </c>
      <c r="P4038" s="44">
        <v>0</v>
      </c>
      <c r="Q4038" s="44">
        <v>89876</v>
      </c>
      <c r="R4038" s="44">
        <v>89876</v>
      </c>
      <c r="S4038" s="44">
        <v>73008</v>
      </c>
      <c r="T4038" s="44">
        <f t="shared" si="2748"/>
        <v>16868</v>
      </c>
      <c r="U4038" s="44">
        <v>8190</v>
      </c>
      <c r="V4038" s="44">
        <v>8190</v>
      </c>
      <c r="W4038" s="44">
        <v>488</v>
      </c>
      <c r="X4038" s="44">
        <f t="shared" si="2749"/>
        <v>89876</v>
      </c>
      <c r="Y4038" s="209">
        <f t="shared" si="2745"/>
        <v>100</v>
      </c>
    </row>
    <row r="4039" spans="1:25">
      <c r="A4039" s="23" t="s">
        <v>786</v>
      </c>
      <c r="B4039" s="23" t="s">
        <v>172</v>
      </c>
      <c r="C4039" s="23" t="s">
        <v>1494</v>
      </c>
      <c r="D4039" s="23" t="s">
        <v>1495</v>
      </c>
      <c r="E4039" s="21" t="s">
        <v>141</v>
      </c>
      <c r="F4039" s="21" t="s">
        <v>0</v>
      </c>
      <c r="G4039" s="150" t="s">
        <v>0</v>
      </c>
      <c r="H4039" s="21" t="s">
        <v>23</v>
      </c>
      <c r="I4039" s="66">
        <f t="shared" si="2752"/>
        <v>74000</v>
      </c>
      <c r="J4039" s="66">
        <f t="shared" ref="J4039:P4039" si="2755">SUM(J4040:J4046)</f>
        <v>70500</v>
      </c>
      <c r="K4039" s="66">
        <f t="shared" si="2753"/>
        <v>3500</v>
      </c>
      <c r="L4039" s="66">
        <f t="shared" si="2755"/>
        <v>1000</v>
      </c>
      <c r="M4039" s="66">
        <f t="shared" si="2755"/>
        <v>0</v>
      </c>
      <c r="N4039" s="66">
        <f t="shared" si="2755"/>
        <v>2500</v>
      </c>
      <c r="O4039" s="66">
        <f t="shared" si="2755"/>
        <v>0</v>
      </c>
      <c r="P4039" s="66">
        <f t="shared" si="2755"/>
        <v>0</v>
      </c>
      <c r="Q4039" s="66">
        <f>SUM(Q4040:Q4046)</f>
        <v>75904</v>
      </c>
      <c r="R4039" s="66">
        <f>SUM(R4040:R4046)</f>
        <v>72404</v>
      </c>
      <c r="S4039" s="66">
        <f>SUM(S4040:S4046)</f>
        <v>58646</v>
      </c>
      <c r="T4039" s="66">
        <f t="shared" ref="T4039:X4039" si="2756">SUM(T4040:T4046)</f>
        <v>13758</v>
      </c>
      <c r="U4039" s="66">
        <f t="shared" si="2756"/>
        <v>8890</v>
      </c>
      <c r="V4039" s="66">
        <f t="shared" si="2756"/>
        <v>3100</v>
      </c>
      <c r="W4039" s="66">
        <f t="shared" si="2756"/>
        <v>1768</v>
      </c>
      <c r="X4039" s="66">
        <f t="shared" si="2756"/>
        <v>72404</v>
      </c>
      <c r="Y4039" s="208">
        <f t="shared" si="2745"/>
        <v>100</v>
      </c>
    </row>
    <row r="4040" spans="1:25">
      <c r="A4040" s="23" t="s">
        <v>786</v>
      </c>
      <c r="B4040" s="23" t="s">
        <v>172</v>
      </c>
      <c r="C4040" s="23" t="s">
        <v>1494</v>
      </c>
      <c r="D4040" s="23" t="s">
        <v>1495</v>
      </c>
      <c r="E4040" s="22">
        <v>6131</v>
      </c>
      <c r="F4040" s="23"/>
      <c r="G4040" s="128" t="s">
        <v>3378</v>
      </c>
      <c r="H4040" s="32" t="s">
        <v>24</v>
      </c>
      <c r="I4040" s="44">
        <f t="shared" si="2752"/>
        <v>400</v>
      </c>
      <c r="J4040" s="44">
        <v>400</v>
      </c>
      <c r="K4040" s="44">
        <f t="shared" si="2753"/>
        <v>0</v>
      </c>
      <c r="L4040" s="44">
        <v>0</v>
      </c>
      <c r="M4040" s="44">
        <v>0</v>
      </c>
      <c r="N4040" s="44">
        <v>0</v>
      </c>
      <c r="O4040" s="44">
        <v>0</v>
      </c>
      <c r="P4040" s="44">
        <v>0</v>
      </c>
      <c r="Q4040" s="44">
        <v>400</v>
      </c>
      <c r="R4040" s="44">
        <v>400</v>
      </c>
      <c r="S4040" s="44">
        <v>400</v>
      </c>
      <c r="T4040" s="44">
        <f t="shared" si="2748"/>
        <v>0</v>
      </c>
      <c r="U4040" s="44">
        <v>0</v>
      </c>
      <c r="V4040" s="44">
        <v>0</v>
      </c>
      <c r="W4040" s="44">
        <v>0</v>
      </c>
      <c r="X4040" s="44">
        <f t="shared" si="2749"/>
        <v>400</v>
      </c>
      <c r="Y4040" s="209">
        <f t="shared" si="2745"/>
        <v>100</v>
      </c>
    </row>
    <row r="4041" spans="1:25">
      <c r="A4041" s="23" t="s">
        <v>786</v>
      </c>
      <c r="B4041" s="23" t="s">
        <v>172</v>
      </c>
      <c r="C4041" s="23" t="s">
        <v>1494</v>
      </c>
      <c r="D4041" s="23" t="s">
        <v>1495</v>
      </c>
      <c r="E4041" s="22">
        <v>6132</v>
      </c>
      <c r="F4041" s="23"/>
      <c r="G4041" s="128" t="s">
        <v>3378</v>
      </c>
      <c r="H4041" s="32" t="s">
        <v>25</v>
      </c>
      <c r="I4041" s="44">
        <f t="shared" si="2752"/>
        <v>31000</v>
      </c>
      <c r="J4041" s="44">
        <v>31000</v>
      </c>
      <c r="K4041" s="44">
        <f t="shared" si="2753"/>
        <v>0</v>
      </c>
      <c r="L4041" s="44">
        <v>0</v>
      </c>
      <c r="M4041" s="44">
        <v>0</v>
      </c>
      <c r="N4041" s="44">
        <v>0</v>
      </c>
      <c r="O4041" s="44">
        <v>0</v>
      </c>
      <c r="P4041" s="44">
        <v>0</v>
      </c>
      <c r="Q4041" s="44">
        <v>25770</v>
      </c>
      <c r="R4041" s="44">
        <v>25770</v>
      </c>
      <c r="S4041" s="44">
        <v>22000</v>
      </c>
      <c r="T4041" s="44">
        <f t="shared" si="2748"/>
        <v>3770</v>
      </c>
      <c r="U4041" s="44">
        <v>3770</v>
      </c>
      <c r="V4041" s="44">
        <v>0</v>
      </c>
      <c r="W4041" s="44">
        <v>0</v>
      </c>
      <c r="X4041" s="44">
        <f t="shared" si="2749"/>
        <v>25770</v>
      </c>
      <c r="Y4041" s="209">
        <f t="shared" si="2745"/>
        <v>100</v>
      </c>
    </row>
    <row r="4042" spans="1:25">
      <c r="A4042" s="23" t="s">
        <v>786</v>
      </c>
      <c r="B4042" s="23" t="s">
        <v>172</v>
      </c>
      <c r="C4042" s="23" t="s">
        <v>1494</v>
      </c>
      <c r="D4042" s="23" t="s">
        <v>1495</v>
      </c>
      <c r="E4042" s="22">
        <v>6133</v>
      </c>
      <c r="F4042" s="23"/>
      <c r="G4042" s="128" t="s">
        <v>3378</v>
      </c>
      <c r="H4042" s="32" t="s">
        <v>26</v>
      </c>
      <c r="I4042" s="44">
        <f t="shared" si="2752"/>
        <v>8500</v>
      </c>
      <c r="J4042" s="44">
        <v>8500</v>
      </c>
      <c r="K4042" s="44">
        <f t="shared" si="2753"/>
        <v>0</v>
      </c>
      <c r="L4042" s="44">
        <v>0</v>
      </c>
      <c r="M4042" s="44">
        <v>0</v>
      </c>
      <c r="N4042" s="44">
        <v>0</v>
      </c>
      <c r="O4042" s="44">
        <v>0</v>
      </c>
      <c r="P4042" s="44">
        <v>0</v>
      </c>
      <c r="Q4042" s="44">
        <v>8500</v>
      </c>
      <c r="R4042" s="44">
        <v>8500</v>
      </c>
      <c r="S4042" s="44">
        <v>6850</v>
      </c>
      <c r="T4042" s="44">
        <f t="shared" si="2748"/>
        <v>1650</v>
      </c>
      <c r="U4042" s="44">
        <v>700</v>
      </c>
      <c r="V4042" s="44">
        <v>700</v>
      </c>
      <c r="W4042" s="44">
        <v>250</v>
      </c>
      <c r="X4042" s="44">
        <f t="shared" si="2749"/>
        <v>8500</v>
      </c>
      <c r="Y4042" s="209">
        <f t="shared" si="2745"/>
        <v>100</v>
      </c>
    </row>
    <row r="4043" spans="1:25">
      <c r="A4043" s="23" t="s">
        <v>786</v>
      </c>
      <c r="B4043" s="23" t="s">
        <v>172</v>
      </c>
      <c r="C4043" s="23" t="s">
        <v>1494</v>
      </c>
      <c r="D4043" s="23" t="s">
        <v>1495</v>
      </c>
      <c r="E4043" s="22">
        <v>6134</v>
      </c>
      <c r="F4043" s="23"/>
      <c r="G4043" s="128" t="s">
        <v>3378</v>
      </c>
      <c r="H4043" s="32" t="s">
        <v>27</v>
      </c>
      <c r="I4043" s="44">
        <f t="shared" si="2752"/>
        <v>10500</v>
      </c>
      <c r="J4043" s="44">
        <v>7000</v>
      </c>
      <c r="K4043" s="44">
        <f t="shared" si="2753"/>
        <v>3500</v>
      </c>
      <c r="L4043" s="44">
        <v>1000</v>
      </c>
      <c r="M4043" s="44">
        <v>0</v>
      </c>
      <c r="N4043" s="44">
        <v>2500</v>
      </c>
      <c r="O4043" s="44">
        <v>0</v>
      </c>
      <c r="P4043" s="44">
        <v>0</v>
      </c>
      <c r="Q4043" s="44">
        <v>10500</v>
      </c>
      <c r="R4043" s="44">
        <v>7000</v>
      </c>
      <c r="S4043" s="44">
        <v>5600</v>
      </c>
      <c r="T4043" s="44">
        <f t="shared" si="2748"/>
        <v>1400</v>
      </c>
      <c r="U4043" s="44">
        <v>1400</v>
      </c>
      <c r="V4043" s="44"/>
      <c r="W4043" s="44">
        <v>0</v>
      </c>
      <c r="X4043" s="44">
        <f t="shared" si="2749"/>
        <v>7000</v>
      </c>
      <c r="Y4043" s="209">
        <f t="shared" si="2745"/>
        <v>100</v>
      </c>
    </row>
    <row r="4044" spans="1:25">
      <c r="A4044" s="23" t="s">
        <v>786</v>
      </c>
      <c r="B4044" s="23" t="s">
        <v>172</v>
      </c>
      <c r="C4044" s="23" t="s">
        <v>1494</v>
      </c>
      <c r="D4044" s="23" t="s">
        <v>1495</v>
      </c>
      <c r="E4044" s="22">
        <v>6135</v>
      </c>
      <c r="F4044" s="23"/>
      <c r="G4044" s="128" t="s">
        <v>3378</v>
      </c>
      <c r="H4044" s="32" t="s">
        <v>28</v>
      </c>
      <c r="I4044" s="44">
        <f t="shared" si="2752"/>
        <v>100</v>
      </c>
      <c r="J4044" s="44">
        <v>100</v>
      </c>
      <c r="K4044" s="44">
        <f t="shared" si="2753"/>
        <v>0</v>
      </c>
      <c r="L4044" s="44">
        <v>0</v>
      </c>
      <c r="M4044" s="44">
        <v>0</v>
      </c>
      <c r="N4044" s="44">
        <v>0</v>
      </c>
      <c r="O4044" s="44">
        <v>0</v>
      </c>
      <c r="P4044" s="44">
        <v>0</v>
      </c>
      <c r="Q4044" s="44">
        <v>100</v>
      </c>
      <c r="R4044" s="44">
        <v>100</v>
      </c>
      <c r="S4044" s="44">
        <v>30</v>
      </c>
      <c r="T4044" s="44">
        <f t="shared" si="2748"/>
        <v>70</v>
      </c>
      <c r="U4044" s="44">
        <v>70</v>
      </c>
      <c r="V4044" s="44">
        <v>0</v>
      </c>
      <c r="W4044" s="44">
        <v>0</v>
      </c>
      <c r="X4044" s="44">
        <f t="shared" si="2749"/>
        <v>100</v>
      </c>
      <c r="Y4044" s="209">
        <f t="shared" si="2745"/>
        <v>100</v>
      </c>
    </row>
    <row r="4045" spans="1:25">
      <c r="A4045" s="23" t="s">
        <v>786</v>
      </c>
      <c r="B4045" s="23" t="s">
        <v>172</v>
      </c>
      <c r="C4045" s="23" t="s">
        <v>1494</v>
      </c>
      <c r="D4045" s="23" t="s">
        <v>1495</v>
      </c>
      <c r="E4045" s="22">
        <v>6137</v>
      </c>
      <c r="F4045" s="23"/>
      <c r="G4045" s="128" t="s">
        <v>3378</v>
      </c>
      <c r="H4045" s="32" t="s">
        <v>30</v>
      </c>
      <c r="I4045" s="44">
        <f t="shared" si="2752"/>
        <v>7000</v>
      </c>
      <c r="J4045" s="44">
        <v>7000</v>
      </c>
      <c r="K4045" s="44">
        <f t="shared" si="2753"/>
        <v>0</v>
      </c>
      <c r="L4045" s="44">
        <v>0</v>
      </c>
      <c r="M4045" s="44">
        <v>0</v>
      </c>
      <c r="N4045" s="44">
        <v>0</v>
      </c>
      <c r="O4045" s="44">
        <v>0</v>
      </c>
      <c r="P4045" s="44">
        <v>0</v>
      </c>
      <c r="Q4045" s="44">
        <v>7000</v>
      </c>
      <c r="R4045" s="44">
        <v>7000</v>
      </c>
      <c r="S4045" s="44">
        <v>5700</v>
      </c>
      <c r="T4045" s="44">
        <f t="shared" si="2748"/>
        <v>1300</v>
      </c>
      <c r="U4045" s="44">
        <v>1000</v>
      </c>
      <c r="V4045" s="44">
        <v>300</v>
      </c>
      <c r="W4045" s="44">
        <v>0</v>
      </c>
      <c r="X4045" s="44">
        <f t="shared" si="2749"/>
        <v>7000</v>
      </c>
      <c r="Y4045" s="209">
        <f t="shared" si="2745"/>
        <v>100</v>
      </c>
    </row>
    <row r="4046" spans="1:25">
      <c r="A4046" s="20" t="s">
        <v>786</v>
      </c>
      <c r="B4046" s="20" t="s">
        <v>172</v>
      </c>
      <c r="C4046" s="20" t="s">
        <v>1494</v>
      </c>
      <c r="D4046" s="20" t="s">
        <v>1495</v>
      </c>
      <c r="E4046" s="20" t="s">
        <v>144</v>
      </c>
      <c r="F4046" s="23" t="s">
        <v>0</v>
      </c>
      <c r="G4046" s="154" t="s">
        <v>0</v>
      </c>
      <c r="H4046" s="21" t="s">
        <v>32</v>
      </c>
      <c r="I4046" s="66">
        <f t="shared" si="2752"/>
        <v>16500</v>
      </c>
      <c r="J4046" s="66">
        <f t="shared" ref="J4046:P4046" si="2757">SUM(J4047:J4049)</f>
        <v>16500</v>
      </c>
      <c r="K4046" s="66">
        <f t="shared" si="2753"/>
        <v>0</v>
      </c>
      <c r="L4046" s="66">
        <f t="shared" si="2757"/>
        <v>0</v>
      </c>
      <c r="M4046" s="66">
        <f t="shared" si="2757"/>
        <v>0</v>
      </c>
      <c r="N4046" s="66">
        <f t="shared" si="2757"/>
        <v>0</v>
      </c>
      <c r="O4046" s="66">
        <f t="shared" si="2757"/>
        <v>0</v>
      </c>
      <c r="P4046" s="66">
        <f t="shared" si="2757"/>
        <v>0</v>
      </c>
      <c r="Q4046" s="66">
        <f>SUM(Q4047:Q4049)</f>
        <v>23634</v>
      </c>
      <c r="R4046" s="66">
        <f>SUM(R4047:R4049)</f>
        <v>23634</v>
      </c>
      <c r="S4046" s="66">
        <f>SUM(S4047:S4049)</f>
        <v>18066</v>
      </c>
      <c r="T4046" s="66">
        <f t="shared" ref="T4046:X4046" si="2758">SUM(T4047:T4049)</f>
        <v>5568</v>
      </c>
      <c r="U4046" s="66">
        <f t="shared" si="2758"/>
        <v>1950</v>
      </c>
      <c r="V4046" s="66">
        <f t="shared" si="2758"/>
        <v>2100</v>
      </c>
      <c r="W4046" s="66">
        <f t="shared" si="2758"/>
        <v>1518</v>
      </c>
      <c r="X4046" s="66">
        <f t="shared" si="2758"/>
        <v>23634</v>
      </c>
      <c r="Y4046" s="208">
        <f t="shared" si="2745"/>
        <v>100</v>
      </c>
    </row>
    <row r="4047" spans="1:25">
      <c r="A4047" s="23" t="s">
        <v>786</v>
      </c>
      <c r="B4047" s="23" t="s">
        <v>172</v>
      </c>
      <c r="C4047" s="23" t="s">
        <v>1494</v>
      </c>
      <c r="D4047" s="23" t="s">
        <v>1495</v>
      </c>
      <c r="E4047" s="22">
        <v>6139</v>
      </c>
      <c r="F4047" s="23"/>
      <c r="G4047" s="128" t="s">
        <v>3378</v>
      </c>
      <c r="H4047" s="32" t="s">
        <v>32</v>
      </c>
      <c r="I4047" s="44">
        <f t="shared" si="2752"/>
        <v>6500</v>
      </c>
      <c r="J4047" s="44">
        <v>6500</v>
      </c>
      <c r="K4047" s="44">
        <f t="shared" si="2753"/>
        <v>0</v>
      </c>
      <c r="L4047" s="44">
        <v>0</v>
      </c>
      <c r="M4047" s="44">
        <v>0</v>
      </c>
      <c r="N4047" s="44">
        <v>0</v>
      </c>
      <c r="O4047" s="44">
        <v>0</v>
      </c>
      <c r="P4047" s="44">
        <v>0</v>
      </c>
      <c r="Q4047" s="44">
        <v>13500</v>
      </c>
      <c r="R4047" s="44">
        <v>13500</v>
      </c>
      <c r="S4047" s="44">
        <v>10300</v>
      </c>
      <c r="T4047" s="44">
        <f t="shared" si="2748"/>
        <v>3200</v>
      </c>
      <c r="U4047" s="44">
        <v>1000</v>
      </c>
      <c r="V4047" s="44">
        <v>1200</v>
      </c>
      <c r="W4047" s="44">
        <v>1000</v>
      </c>
      <c r="X4047" s="44">
        <f t="shared" si="2749"/>
        <v>13500</v>
      </c>
      <c r="Y4047" s="209">
        <f t="shared" si="2745"/>
        <v>100</v>
      </c>
    </row>
    <row r="4048" spans="1:25">
      <c r="A4048" s="23" t="s">
        <v>786</v>
      </c>
      <c r="B4048" s="23" t="s">
        <v>172</v>
      </c>
      <c r="C4048" s="23" t="s">
        <v>1494</v>
      </c>
      <c r="D4048" s="23" t="s">
        <v>1495</v>
      </c>
      <c r="E4048" s="22">
        <v>6139</v>
      </c>
      <c r="F4048" s="23" t="s">
        <v>1502</v>
      </c>
      <c r="G4048" s="128" t="s">
        <v>3378</v>
      </c>
      <c r="H4048" s="32" t="s">
        <v>152</v>
      </c>
      <c r="I4048" s="44">
        <f t="shared" si="2752"/>
        <v>3500</v>
      </c>
      <c r="J4048" s="44">
        <v>3500</v>
      </c>
      <c r="K4048" s="44">
        <f t="shared" si="2753"/>
        <v>0</v>
      </c>
      <c r="L4048" s="44">
        <v>0</v>
      </c>
      <c r="M4048" s="44">
        <v>0</v>
      </c>
      <c r="N4048" s="44">
        <v>0</v>
      </c>
      <c r="O4048" s="44">
        <v>0</v>
      </c>
      <c r="P4048" s="44">
        <v>0</v>
      </c>
      <c r="Q4048" s="44">
        <v>3634</v>
      </c>
      <c r="R4048" s="44">
        <v>3634</v>
      </c>
      <c r="S4048" s="44">
        <v>2866</v>
      </c>
      <c r="T4048" s="44">
        <f t="shared" si="2748"/>
        <v>768</v>
      </c>
      <c r="U4048" s="44">
        <v>400</v>
      </c>
      <c r="V4048" s="44">
        <v>350</v>
      </c>
      <c r="W4048" s="44">
        <v>18</v>
      </c>
      <c r="X4048" s="44">
        <f t="shared" si="2749"/>
        <v>3634</v>
      </c>
      <c r="Y4048" s="209">
        <f t="shared" si="2745"/>
        <v>100</v>
      </c>
    </row>
    <row r="4049" spans="1:25">
      <c r="A4049" s="23" t="s">
        <v>786</v>
      </c>
      <c r="B4049" s="23" t="s">
        <v>172</v>
      </c>
      <c r="C4049" s="23" t="s">
        <v>1494</v>
      </c>
      <c r="D4049" s="23" t="s">
        <v>1495</v>
      </c>
      <c r="E4049" s="22">
        <v>6139</v>
      </c>
      <c r="F4049" s="23" t="s">
        <v>1503</v>
      </c>
      <c r="G4049" s="128" t="s">
        <v>3378</v>
      </c>
      <c r="H4049" s="32" t="s">
        <v>158</v>
      </c>
      <c r="I4049" s="44">
        <f t="shared" si="2752"/>
        <v>6500</v>
      </c>
      <c r="J4049" s="44">
        <v>6500</v>
      </c>
      <c r="K4049" s="44">
        <f t="shared" si="2753"/>
        <v>0</v>
      </c>
      <c r="L4049" s="44">
        <v>0</v>
      </c>
      <c r="M4049" s="44">
        <v>0</v>
      </c>
      <c r="N4049" s="44">
        <v>0</v>
      </c>
      <c r="O4049" s="44">
        <v>0</v>
      </c>
      <c r="P4049" s="44">
        <v>0</v>
      </c>
      <c r="Q4049" s="44">
        <v>6500</v>
      </c>
      <c r="R4049" s="44">
        <v>6500</v>
      </c>
      <c r="S4049" s="44">
        <v>4900</v>
      </c>
      <c r="T4049" s="44">
        <f t="shared" si="2748"/>
        <v>1600</v>
      </c>
      <c r="U4049" s="44">
        <v>550</v>
      </c>
      <c r="V4049" s="44">
        <v>550</v>
      </c>
      <c r="W4049" s="44">
        <v>500</v>
      </c>
      <c r="X4049" s="44">
        <f t="shared" si="2749"/>
        <v>6500</v>
      </c>
      <c r="Y4049" s="209">
        <f t="shared" si="2745"/>
        <v>100</v>
      </c>
    </row>
    <row r="4050" spans="1:25" ht="20.399999999999999">
      <c r="A4050" s="20" t="s">
        <v>0</v>
      </c>
      <c r="B4050" s="20" t="s">
        <v>0</v>
      </c>
      <c r="C4050" s="20" t="s">
        <v>0</v>
      </c>
      <c r="D4050" s="21" t="s">
        <v>0</v>
      </c>
      <c r="E4050" s="21" t="s">
        <v>0</v>
      </c>
      <c r="F4050" s="21" t="s">
        <v>0</v>
      </c>
      <c r="G4050" s="150" t="s">
        <v>0</v>
      </c>
      <c r="H4050" s="30" t="s">
        <v>42</v>
      </c>
      <c r="I4050" s="31">
        <f t="shared" si="2752"/>
        <v>100</v>
      </c>
      <c r="J4050" s="31">
        <f t="shared" ref="J4050:X4051" si="2759">SUM(J4051)</f>
        <v>100</v>
      </c>
      <c r="K4050" s="31">
        <f t="shared" si="2753"/>
        <v>0</v>
      </c>
      <c r="L4050" s="31">
        <f t="shared" si="2759"/>
        <v>0</v>
      </c>
      <c r="M4050" s="31">
        <f t="shared" si="2759"/>
        <v>0</v>
      </c>
      <c r="N4050" s="31">
        <f t="shared" si="2759"/>
        <v>0</v>
      </c>
      <c r="O4050" s="31">
        <f t="shared" si="2759"/>
        <v>0</v>
      </c>
      <c r="P4050" s="31">
        <f t="shared" si="2759"/>
        <v>0</v>
      </c>
      <c r="Q4050" s="31">
        <f t="shared" si="2759"/>
        <v>635</v>
      </c>
      <c r="R4050" s="31">
        <f t="shared" si="2759"/>
        <v>635</v>
      </c>
      <c r="S4050" s="31">
        <f t="shared" si="2759"/>
        <v>535</v>
      </c>
      <c r="T4050" s="31">
        <f t="shared" si="2759"/>
        <v>0</v>
      </c>
      <c r="U4050" s="31">
        <f t="shared" si="2759"/>
        <v>0</v>
      </c>
      <c r="V4050" s="31">
        <f t="shared" si="2759"/>
        <v>0</v>
      </c>
      <c r="W4050" s="31">
        <f t="shared" si="2759"/>
        <v>0</v>
      </c>
      <c r="X4050" s="31">
        <f t="shared" si="2759"/>
        <v>535</v>
      </c>
      <c r="Y4050" s="220">
        <f t="shared" si="2745"/>
        <v>84.251968503937007</v>
      </c>
    </row>
    <row r="4051" spans="1:25">
      <c r="A4051" s="23" t="s">
        <v>786</v>
      </c>
      <c r="B4051" s="23" t="s">
        <v>172</v>
      </c>
      <c r="C4051" s="23" t="s">
        <v>1494</v>
      </c>
      <c r="D4051" s="23" t="s">
        <v>1495</v>
      </c>
      <c r="E4051" s="21" t="s">
        <v>159</v>
      </c>
      <c r="F4051" s="21" t="s">
        <v>0</v>
      </c>
      <c r="G4051" s="150" t="s">
        <v>0</v>
      </c>
      <c r="H4051" s="21" t="s">
        <v>34</v>
      </c>
      <c r="I4051" s="66">
        <f t="shared" si="2752"/>
        <v>100</v>
      </c>
      <c r="J4051" s="66">
        <f t="shared" si="2759"/>
        <v>100</v>
      </c>
      <c r="K4051" s="66">
        <f t="shared" si="2753"/>
        <v>0</v>
      </c>
      <c r="L4051" s="66">
        <f t="shared" si="2759"/>
        <v>0</v>
      </c>
      <c r="M4051" s="66">
        <f t="shared" si="2759"/>
        <v>0</v>
      </c>
      <c r="N4051" s="66">
        <f t="shared" si="2759"/>
        <v>0</v>
      </c>
      <c r="O4051" s="66">
        <f t="shared" si="2759"/>
        <v>0</v>
      </c>
      <c r="P4051" s="66">
        <f t="shared" si="2759"/>
        <v>0</v>
      </c>
      <c r="Q4051" s="66">
        <f t="shared" si="2759"/>
        <v>635</v>
      </c>
      <c r="R4051" s="66">
        <f t="shared" si="2759"/>
        <v>635</v>
      </c>
      <c r="S4051" s="66">
        <f t="shared" si="2759"/>
        <v>535</v>
      </c>
      <c r="T4051" s="66">
        <f t="shared" si="2759"/>
        <v>0</v>
      </c>
      <c r="U4051" s="66">
        <f t="shared" si="2759"/>
        <v>0</v>
      </c>
      <c r="V4051" s="66">
        <f t="shared" si="2759"/>
        <v>0</v>
      </c>
      <c r="W4051" s="66">
        <f t="shared" si="2759"/>
        <v>0</v>
      </c>
      <c r="X4051" s="66">
        <f t="shared" si="2759"/>
        <v>535</v>
      </c>
      <c r="Y4051" s="208">
        <f t="shared" si="2745"/>
        <v>84.251968503937007</v>
      </c>
    </row>
    <row r="4052" spans="1:25">
      <c r="A4052" s="23" t="s">
        <v>786</v>
      </c>
      <c r="B4052" s="23" t="s">
        <v>172</v>
      </c>
      <c r="C4052" s="23" t="s">
        <v>1494</v>
      </c>
      <c r="D4052" s="23" t="s">
        <v>1495</v>
      </c>
      <c r="E4052" s="22">
        <v>6148</v>
      </c>
      <c r="F4052" s="23"/>
      <c r="G4052" s="128" t="s">
        <v>3378</v>
      </c>
      <c r="H4052" s="32" t="s">
        <v>41</v>
      </c>
      <c r="I4052" s="44">
        <f t="shared" si="2752"/>
        <v>100</v>
      </c>
      <c r="J4052" s="44">
        <v>100</v>
      </c>
      <c r="K4052" s="44">
        <f t="shared" si="2753"/>
        <v>0</v>
      </c>
      <c r="L4052" s="44">
        <v>0</v>
      </c>
      <c r="M4052" s="44">
        <v>0</v>
      </c>
      <c r="N4052" s="44">
        <v>0</v>
      </c>
      <c r="O4052" s="44">
        <v>0</v>
      </c>
      <c r="P4052" s="44">
        <v>0</v>
      </c>
      <c r="Q4052" s="44">
        <v>635</v>
      </c>
      <c r="R4052" s="44">
        <v>635</v>
      </c>
      <c r="S4052" s="44">
        <v>535</v>
      </c>
      <c r="T4052" s="44">
        <f t="shared" si="2748"/>
        <v>0</v>
      </c>
      <c r="U4052" s="44"/>
      <c r="V4052" s="44"/>
      <c r="W4052" s="44"/>
      <c r="X4052" s="44">
        <f t="shared" si="2749"/>
        <v>535</v>
      </c>
      <c r="Y4052" s="209">
        <f t="shared" si="2745"/>
        <v>84.251968503937007</v>
      </c>
    </row>
    <row r="4053" spans="1:25" ht="20.399999999999999">
      <c r="A4053" s="20" t="s">
        <v>0</v>
      </c>
      <c r="B4053" s="20" t="s">
        <v>0</v>
      </c>
      <c r="C4053" s="20" t="s">
        <v>0</v>
      </c>
      <c r="D4053" s="21" t="s">
        <v>0</v>
      </c>
      <c r="E4053" s="21" t="s">
        <v>0</v>
      </c>
      <c r="F4053" s="21" t="s">
        <v>0</v>
      </c>
      <c r="G4053" s="150" t="s">
        <v>0</v>
      </c>
      <c r="H4053" s="30" t="s">
        <v>60</v>
      </c>
      <c r="I4053" s="31">
        <f t="shared" si="2752"/>
        <v>700</v>
      </c>
      <c r="J4053" s="31">
        <f t="shared" ref="J4053:X4053" si="2760">SUM(J4054)</f>
        <v>0</v>
      </c>
      <c r="K4053" s="31">
        <f t="shared" si="2753"/>
        <v>700</v>
      </c>
      <c r="L4053" s="31">
        <f t="shared" si="2760"/>
        <v>700</v>
      </c>
      <c r="M4053" s="31">
        <f t="shared" si="2760"/>
        <v>0</v>
      </c>
      <c r="N4053" s="31">
        <f t="shared" si="2760"/>
        <v>0</v>
      </c>
      <c r="O4053" s="31">
        <f t="shared" si="2760"/>
        <v>0</v>
      </c>
      <c r="P4053" s="31">
        <f t="shared" si="2760"/>
        <v>0</v>
      </c>
      <c r="Q4053" s="31">
        <f t="shared" si="2760"/>
        <v>700</v>
      </c>
      <c r="R4053" s="31">
        <f t="shared" si="2760"/>
        <v>0</v>
      </c>
      <c r="S4053" s="31">
        <f t="shared" si="2760"/>
        <v>0</v>
      </c>
      <c r="T4053" s="31">
        <f t="shared" si="2760"/>
        <v>0</v>
      </c>
      <c r="U4053" s="31">
        <f t="shared" si="2760"/>
        <v>0</v>
      </c>
      <c r="V4053" s="31">
        <f t="shared" si="2760"/>
        <v>0</v>
      </c>
      <c r="W4053" s="31">
        <f t="shared" si="2760"/>
        <v>0</v>
      </c>
      <c r="X4053" s="31">
        <f t="shared" si="2760"/>
        <v>0</v>
      </c>
      <c r="Y4053" s="220">
        <f t="shared" si="2745"/>
        <v>0</v>
      </c>
    </row>
    <row r="4054" spans="1:25">
      <c r="A4054" s="23" t="s">
        <v>786</v>
      </c>
      <c r="B4054" s="23" t="s">
        <v>172</v>
      </c>
      <c r="C4054" s="23" t="s">
        <v>1494</v>
      </c>
      <c r="D4054" s="23" t="s">
        <v>1495</v>
      </c>
      <c r="E4054" s="21" t="s">
        <v>166</v>
      </c>
      <c r="F4054" s="21" t="s">
        <v>0</v>
      </c>
      <c r="G4054" s="150" t="s">
        <v>0</v>
      </c>
      <c r="H4054" s="21" t="s">
        <v>53</v>
      </c>
      <c r="I4054" s="66">
        <f t="shared" si="2752"/>
        <v>700</v>
      </c>
      <c r="J4054" s="66">
        <f t="shared" ref="J4054:P4054" si="2761">SUM(J4055:J4056)</f>
        <v>0</v>
      </c>
      <c r="K4054" s="66">
        <f t="shared" si="2753"/>
        <v>700</v>
      </c>
      <c r="L4054" s="66">
        <f t="shared" si="2761"/>
        <v>700</v>
      </c>
      <c r="M4054" s="66">
        <f t="shared" si="2761"/>
        <v>0</v>
      </c>
      <c r="N4054" s="66">
        <f t="shared" si="2761"/>
        <v>0</v>
      </c>
      <c r="O4054" s="66">
        <f t="shared" si="2761"/>
        <v>0</v>
      </c>
      <c r="P4054" s="66">
        <f t="shared" si="2761"/>
        <v>0</v>
      </c>
      <c r="Q4054" s="66">
        <f>SUM(Q4055:Q4056)</f>
        <v>700</v>
      </c>
      <c r="R4054" s="66">
        <f>SUM(R4055:R4056)</f>
        <v>0</v>
      </c>
      <c r="S4054" s="66">
        <f>SUM(S4055:S4056)</f>
        <v>0</v>
      </c>
      <c r="T4054" s="66">
        <f t="shared" ref="T4054:X4054" si="2762">SUM(T4055:T4056)</f>
        <v>0</v>
      </c>
      <c r="U4054" s="66">
        <f t="shared" si="2762"/>
        <v>0</v>
      </c>
      <c r="V4054" s="66">
        <f t="shared" si="2762"/>
        <v>0</v>
      </c>
      <c r="W4054" s="66">
        <f t="shared" si="2762"/>
        <v>0</v>
      </c>
      <c r="X4054" s="66">
        <f t="shared" si="2762"/>
        <v>0</v>
      </c>
      <c r="Y4054" s="208">
        <f t="shared" si="2745"/>
        <v>0</v>
      </c>
    </row>
    <row r="4055" spans="1:25">
      <c r="A4055" s="23" t="s">
        <v>786</v>
      </c>
      <c r="B4055" s="23" t="s">
        <v>172</v>
      </c>
      <c r="C4055" s="23" t="s">
        <v>1494</v>
      </c>
      <c r="D4055" s="23" t="s">
        <v>1495</v>
      </c>
      <c r="E4055" s="22">
        <v>8213</v>
      </c>
      <c r="F4055" s="23"/>
      <c r="G4055" s="128" t="s">
        <v>3378</v>
      </c>
      <c r="H4055" s="32" t="s">
        <v>56</v>
      </c>
      <c r="I4055" s="44">
        <f t="shared" si="2752"/>
        <v>500</v>
      </c>
      <c r="J4055" s="44">
        <v>0</v>
      </c>
      <c r="K4055" s="44">
        <f t="shared" si="2753"/>
        <v>500</v>
      </c>
      <c r="L4055" s="44">
        <v>500</v>
      </c>
      <c r="M4055" s="44">
        <v>0</v>
      </c>
      <c r="N4055" s="44">
        <v>0</v>
      </c>
      <c r="O4055" s="44">
        <v>0</v>
      </c>
      <c r="P4055" s="44">
        <v>0</v>
      </c>
      <c r="Q4055" s="44">
        <v>500</v>
      </c>
      <c r="R4055" s="44">
        <v>0</v>
      </c>
      <c r="S4055" s="44">
        <v>0</v>
      </c>
      <c r="T4055" s="44">
        <f t="shared" si="2748"/>
        <v>0</v>
      </c>
      <c r="U4055" s="44"/>
      <c r="V4055" s="44"/>
      <c r="W4055" s="44"/>
      <c r="X4055" s="44">
        <f t="shared" si="2749"/>
        <v>0</v>
      </c>
      <c r="Y4055" s="209">
        <f t="shared" si="2745"/>
        <v>0</v>
      </c>
    </row>
    <row r="4056" spans="1:25">
      <c r="A4056" s="23" t="s">
        <v>786</v>
      </c>
      <c r="B4056" s="23" t="s">
        <v>172</v>
      </c>
      <c r="C4056" s="23" t="s">
        <v>1494</v>
      </c>
      <c r="D4056" s="23" t="s">
        <v>1495</v>
      </c>
      <c r="E4056" s="22">
        <v>8216</v>
      </c>
      <c r="F4056" s="23"/>
      <c r="G4056" s="128" t="s">
        <v>3378</v>
      </c>
      <c r="H4056" s="32" t="s">
        <v>59</v>
      </c>
      <c r="I4056" s="44">
        <f t="shared" si="2752"/>
        <v>200</v>
      </c>
      <c r="J4056" s="44">
        <v>0</v>
      </c>
      <c r="K4056" s="44">
        <f t="shared" si="2753"/>
        <v>200</v>
      </c>
      <c r="L4056" s="44">
        <v>200</v>
      </c>
      <c r="M4056" s="44">
        <v>0</v>
      </c>
      <c r="N4056" s="44">
        <v>0</v>
      </c>
      <c r="O4056" s="44">
        <v>0</v>
      </c>
      <c r="P4056" s="44">
        <v>0</v>
      </c>
      <c r="Q4056" s="44">
        <v>200</v>
      </c>
      <c r="R4056" s="44">
        <v>0</v>
      </c>
      <c r="S4056" s="44">
        <v>0</v>
      </c>
      <c r="T4056" s="44">
        <f t="shared" si="2748"/>
        <v>0</v>
      </c>
      <c r="U4056" s="44"/>
      <c r="V4056" s="44"/>
      <c r="W4056" s="44"/>
      <c r="X4056" s="44">
        <f t="shared" si="2749"/>
        <v>0</v>
      </c>
      <c r="Y4056" s="209">
        <f t="shared" si="2745"/>
        <v>0</v>
      </c>
    </row>
    <row r="4057" spans="1:25">
      <c r="A4057" s="32" t="s">
        <v>0</v>
      </c>
      <c r="B4057" s="32" t="s">
        <v>0</v>
      </c>
      <c r="C4057" s="32" t="s">
        <v>0</v>
      </c>
      <c r="D4057" s="32" t="s">
        <v>0</v>
      </c>
      <c r="E4057" s="32" t="s">
        <v>0</v>
      </c>
      <c r="F4057" s="32" t="s">
        <v>0</v>
      </c>
      <c r="G4057" s="154" t="s">
        <v>0</v>
      </c>
      <c r="H4057" s="30" t="s">
        <v>1504</v>
      </c>
      <c r="I4057" s="31">
        <f t="shared" si="2752"/>
        <v>1134000</v>
      </c>
      <c r="J4057" s="31">
        <f t="shared" ref="J4057:P4057" si="2763">SUM(J4028,J4050,J4053)</f>
        <v>1129800</v>
      </c>
      <c r="K4057" s="31">
        <f t="shared" si="2753"/>
        <v>4200</v>
      </c>
      <c r="L4057" s="31">
        <f t="shared" si="2763"/>
        <v>1700</v>
      </c>
      <c r="M4057" s="31">
        <f t="shared" si="2763"/>
        <v>0</v>
      </c>
      <c r="N4057" s="31">
        <f t="shared" si="2763"/>
        <v>2500</v>
      </c>
      <c r="O4057" s="31">
        <f t="shared" si="2763"/>
        <v>0</v>
      </c>
      <c r="P4057" s="31">
        <f t="shared" si="2763"/>
        <v>0</v>
      </c>
      <c r="Q4057" s="31">
        <f>SUM(Q4028,Q4050,Q4053)</f>
        <v>1187511</v>
      </c>
      <c r="R4057" s="31">
        <f>SUM(R4028,R4050,R4053)</f>
        <v>1183311</v>
      </c>
      <c r="S4057" s="31">
        <f>SUM(S4028,S4050,S4053)</f>
        <v>953842</v>
      </c>
      <c r="T4057" s="31">
        <f t="shared" ref="T4057:X4057" si="2764">SUM(T4028,T4050,T4053)</f>
        <v>229369</v>
      </c>
      <c r="U4057" s="31">
        <f t="shared" si="2764"/>
        <v>125961</v>
      </c>
      <c r="V4057" s="31">
        <f t="shared" si="2764"/>
        <v>91697</v>
      </c>
      <c r="W4057" s="31">
        <f t="shared" si="2764"/>
        <v>11711</v>
      </c>
      <c r="X4057" s="31">
        <f t="shared" si="2764"/>
        <v>1183211</v>
      </c>
      <c r="Y4057" s="220">
        <f t="shared" si="2745"/>
        <v>99.991549136279474</v>
      </c>
    </row>
    <row r="4058" spans="1:25" ht="15" thickBot="1">
      <c r="A4058" s="32" t="s">
        <v>0</v>
      </c>
      <c r="B4058" s="32" t="s">
        <v>0</v>
      </c>
      <c r="C4058" s="32" t="s">
        <v>0</v>
      </c>
      <c r="D4058" s="32" t="s">
        <v>0</v>
      </c>
      <c r="E4058" s="32" t="s">
        <v>0</v>
      </c>
      <c r="F4058" s="32" t="s">
        <v>0</v>
      </c>
      <c r="G4058" s="154" t="s">
        <v>0</v>
      </c>
      <c r="H4058" s="21" t="s">
        <v>170</v>
      </c>
      <c r="I4058" s="66">
        <f t="shared" si="2752"/>
        <v>34</v>
      </c>
      <c r="J4058" s="66">
        <v>34</v>
      </c>
      <c r="K4058" s="66">
        <f t="shared" si="2753"/>
        <v>0</v>
      </c>
      <c r="L4058" s="66" t="s">
        <v>0</v>
      </c>
      <c r="M4058" s="66" t="s">
        <v>0</v>
      </c>
      <c r="N4058" s="66" t="s">
        <v>0</v>
      </c>
      <c r="O4058" s="66" t="s">
        <v>0</v>
      </c>
      <c r="P4058" s="66" t="s">
        <v>0</v>
      </c>
      <c r="Q4058" s="66">
        <v>0</v>
      </c>
      <c r="R4058" s="66"/>
      <c r="S4058" s="66"/>
      <c r="T4058" s="66"/>
      <c r="U4058" s="66"/>
      <c r="V4058" s="66"/>
      <c r="W4058" s="66"/>
      <c r="X4058" s="66"/>
      <c r="Y4058" s="208">
        <v>0</v>
      </c>
    </row>
    <row r="4059" spans="1:25" ht="41.4" thickBot="1">
      <c r="A4059" s="252" t="s">
        <v>0</v>
      </c>
      <c r="B4059" s="252" t="s">
        <v>0</v>
      </c>
      <c r="C4059" s="252" t="s">
        <v>0</v>
      </c>
      <c r="D4059" s="252" t="s">
        <v>0</v>
      </c>
      <c r="E4059" s="252" t="s">
        <v>0</v>
      </c>
      <c r="F4059" s="252" t="s">
        <v>0</v>
      </c>
      <c r="G4059" s="258" t="s">
        <v>0</v>
      </c>
      <c r="H4059" s="24" t="s">
        <v>72</v>
      </c>
      <c r="I4059" s="1" t="s">
        <v>3093</v>
      </c>
      <c r="J4059" s="1" t="s">
        <v>3130</v>
      </c>
      <c r="K4059" s="1" t="s">
        <v>3</v>
      </c>
      <c r="L4059" s="1" t="s">
        <v>4</v>
      </c>
      <c r="M4059" s="1" t="s">
        <v>5</v>
      </c>
      <c r="N4059" s="1" t="s">
        <v>6</v>
      </c>
      <c r="O4059" s="1" t="s">
        <v>7</v>
      </c>
      <c r="P4059" s="1" t="s">
        <v>8</v>
      </c>
      <c r="Q4059" s="1" t="s">
        <v>3344</v>
      </c>
      <c r="R4059" s="1" t="s">
        <v>3427</v>
      </c>
      <c r="S4059" s="1" t="s">
        <v>3447</v>
      </c>
      <c r="T4059" s="1" t="s">
        <v>3448</v>
      </c>
      <c r="U4059" s="1" t="s">
        <v>3452</v>
      </c>
      <c r="V4059" s="1" t="s">
        <v>3449</v>
      </c>
      <c r="W4059" s="1" t="s">
        <v>3450</v>
      </c>
      <c r="X4059" s="1" t="s">
        <v>3451</v>
      </c>
      <c r="Y4059" s="216" t="s">
        <v>3385</v>
      </c>
    </row>
    <row r="4060" spans="1:25">
      <c r="A4060" s="253"/>
      <c r="B4060" s="253"/>
      <c r="C4060" s="253"/>
      <c r="D4060" s="253"/>
      <c r="E4060" s="253"/>
      <c r="F4060" s="253"/>
      <c r="G4060" s="259"/>
      <c r="H4060" s="33" t="s">
        <v>0</v>
      </c>
      <c r="I4060" s="45">
        <v>1</v>
      </c>
      <c r="J4060" s="45">
        <v>3</v>
      </c>
      <c r="K4060" s="45" t="s">
        <v>9</v>
      </c>
      <c r="L4060" s="45">
        <v>5</v>
      </c>
      <c r="M4060" s="45">
        <v>6</v>
      </c>
      <c r="N4060" s="45">
        <v>7</v>
      </c>
      <c r="O4060" s="45">
        <v>8</v>
      </c>
      <c r="P4060" s="45">
        <v>9</v>
      </c>
      <c r="Q4060" s="45">
        <v>1</v>
      </c>
      <c r="R4060" s="45">
        <v>2</v>
      </c>
      <c r="S4060" s="45">
        <v>3</v>
      </c>
      <c r="T4060" s="45" t="s">
        <v>3453</v>
      </c>
      <c r="U4060" s="45">
        <v>5</v>
      </c>
      <c r="V4060" s="45">
        <v>6</v>
      </c>
      <c r="W4060" s="45">
        <v>7</v>
      </c>
      <c r="X4060" s="45" t="s">
        <v>3454</v>
      </c>
      <c r="Y4060" s="276">
        <v>9</v>
      </c>
    </row>
    <row r="4061" spans="1:25">
      <c r="A4061" s="253"/>
      <c r="B4061" s="253"/>
      <c r="C4061" s="253"/>
      <c r="D4061" s="253"/>
      <c r="E4061" s="253"/>
      <c r="F4061" s="253"/>
      <c r="G4061" s="259"/>
      <c r="H4061" s="34" t="s">
        <v>108</v>
      </c>
      <c r="I4061" s="35">
        <f t="shared" si="2752"/>
        <v>1134000</v>
      </c>
      <c r="J4061" s="35">
        <f t="shared" ref="J4061:P4061" si="2765">SUM(J4057)</f>
        <v>1129800</v>
      </c>
      <c r="K4061" s="35">
        <f t="shared" si="2753"/>
        <v>4200</v>
      </c>
      <c r="L4061" s="35">
        <f t="shared" si="2765"/>
        <v>1700</v>
      </c>
      <c r="M4061" s="35">
        <f t="shared" si="2765"/>
        <v>0</v>
      </c>
      <c r="N4061" s="35">
        <f t="shared" si="2765"/>
        <v>2500</v>
      </c>
      <c r="O4061" s="35">
        <f t="shared" si="2765"/>
        <v>0</v>
      </c>
      <c r="P4061" s="35">
        <f t="shared" si="2765"/>
        <v>0</v>
      </c>
      <c r="Q4061" s="35">
        <f>SUM(Q4057)</f>
        <v>1187511</v>
      </c>
      <c r="R4061" s="35">
        <f>SUM(R4057)</f>
        <v>1183311</v>
      </c>
      <c r="S4061" s="35">
        <f>SUM(S4057)</f>
        <v>953842</v>
      </c>
      <c r="T4061" s="35">
        <f t="shared" ref="T4061:X4061" si="2766">SUM(T4057)</f>
        <v>229369</v>
      </c>
      <c r="U4061" s="35">
        <f t="shared" si="2766"/>
        <v>125961</v>
      </c>
      <c r="V4061" s="35">
        <f t="shared" si="2766"/>
        <v>91697</v>
      </c>
      <c r="W4061" s="35">
        <f t="shared" si="2766"/>
        <v>11711</v>
      </c>
      <c r="X4061" s="35">
        <f t="shared" si="2766"/>
        <v>1183211</v>
      </c>
      <c r="Y4061" s="218">
        <f t="shared" ref="Y4061:Y4062" si="2767">IF(R4061=0,0,(X4061/R4061)*100)</f>
        <v>99.991549136279474</v>
      </c>
    </row>
    <row r="4062" spans="1:25">
      <c r="A4062" s="253"/>
      <c r="B4062" s="253"/>
      <c r="C4062" s="253"/>
      <c r="D4062" s="253"/>
      <c r="E4062" s="253"/>
      <c r="F4062" s="253"/>
      <c r="G4062" s="259"/>
      <c r="H4062" s="36" t="s">
        <v>69</v>
      </c>
      <c r="I4062" s="35">
        <f t="shared" si="2752"/>
        <v>1134000</v>
      </c>
      <c r="J4062" s="35">
        <f t="shared" ref="J4062:P4062" si="2768">SUM(J4061)</f>
        <v>1129800</v>
      </c>
      <c r="K4062" s="35">
        <f t="shared" si="2753"/>
        <v>4200</v>
      </c>
      <c r="L4062" s="35">
        <f t="shared" si="2768"/>
        <v>1700</v>
      </c>
      <c r="M4062" s="35">
        <f t="shared" si="2768"/>
        <v>0</v>
      </c>
      <c r="N4062" s="35">
        <f t="shared" si="2768"/>
        <v>2500</v>
      </c>
      <c r="O4062" s="35">
        <f t="shared" si="2768"/>
        <v>0</v>
      </c>
      <c r="P4062" s="35">
        <f t="shared" si="2768"/>
        <v>0</v>
      </c>
      <c r="Q4062" s="35">
        <f>SUM(Q4061)</f>
        <v>1187511</v>
      </c>
      <c r="R4062" s="35">
        <f>SUM(R4061)</f>
        <v>1183311</v>
      </c>
      <c r="S4062" s="35">
        <f>SUM(S4061)</f>
        <v>953842</v>
      </c>
      <c r="T4062" s="35">
        <f t="shared" ref="T4062:X4062" si="2769">SUM(T4061)</f>
        <v>229369</v>
      </c>
      <c r="U4062" s="35">
        <f t="shared" si="2769"/>
        <v>125961</v>
      </c>
      <c r="V4062" s="35">
        <f t="shared" si="2769"/>
        <v>91697</v>
      </c>
      <c r="W4062" s="35">
        <f t="shared" si="2769"/>
        <v>11711</v>
      </c>
      <c r="X4062" s="35">
        <f t="shared" si="2769"/>
        <v>1183211</v>
      </c>
      <c r="Y4062" s="218">
        <f t="shared" si="2767"/>
        <v>99.991549136279474</v>
      </c>
    </row>
    <row r="4063" spans="1:25">
      <c r="A4063" s="254"/>
      <c r="B4063" s="254"/>
      <c r="C4063" s="254"/>
      <c r="D4063" s="254"/>
      <c r="E4063" s="254"/>
      <c r="F4063" s="254"/>
      <c r="G4063" s="260"/>
    </row>
    <row r="4064" spans="1:25" ht="15" thickBot="1">
      <c r="A4064" s="32" t="s">
        <v>0</v>
      </c>
      <c r="B4064" s="32" t="s">
        <v>0</v>
      </c>
      <c r="C4064" s="32" t="s">
        <v>0</v>
      </c>
      <c r="D4064" s="32" t="s">
        <v>0</v>
      </c>
      <c r="E4064" s="32" t="s">
        <v>0</v>
      </c>
      <c r="F4064" s="32" t="s">
        <v>0</v>
      </c>
      <c r="G4064" s="154" t="s">
        <v>0</v>
      </c>
      <c r="H4064" s="37" t="s">
        <v>0</v>
      </c>
      <c r="I4064" s="37"/>
      <c r="J4064" s="37"/>
      <c r="K4064" s="37"/>
      <c r="L4064" s="37" t="s">
        <v>0</v>
      </c>
      <c r="M4064" s="37" t="s">
        <v>0</v>
      </c>
      <c r="N4064" s="37" t="s">
        <v>0</v>
      </c>
      <c r="O4064" s="37" t="s">
        <v>0</v>
      </c>
      <c r="P4064" s="37" t="s">
        <v>0</v>
      </c>
      <c r="Q4064" s="37"/>
      <c r="R4064" s="37"/>
      <c r="S4064" s="37"/>
      <c r="T4064" s="37" t="s">
        <v>0</v>
      </c>
      <c r="U4064" s="37" t="s">
        <v>0</v>
      </c>
      <c r="V4064" s="37" t="s">
        <v>0</v>
      </c>
      <c r="W4064" s="37" t="s">
        <v>0</v>
      </c>
      <c r="X4064" s="37" t="s">
        <v>0</v>
      </c>
      <c r="Y4064" s="219"/>
    </row>
    <row r="4065" spans="1:25" ht="41.4" thickBot="1">
      <c r="A4065" s="24" t="s">
        <v>123</v>
      </c>
      <c r="B4065" s="24" t="s">
        <v>124</v>
      </c>
      <c r="C4065" s="24" t="s">
        <v>125</v>
      </c>
      <c r="D4065" s="25" t="s">
        <v>0</v>
      </c>
      <c r="E4065" s="24" t="s">
        <v>126</v>
      </c>
      <c r="F4065" s="24" t="s">
        <v>127</v>
      </c>
      <c r="G4065" s="151" t="s">
        <v>128</v>
      </c>
      <c r="H4065" s="24" t="s">
        <v>1</v>
      </c>
      <c r="I4065" s="1" t="s">
        <v>3093</v>
      </c>
      <c r="J4065" s="1" t="s">
        <v>3130</v>
      </c>
      <c r="K4065" s="1" t="s">
        <v>3</v>
      </c>
      <c r="L4065" s="1" t="s">
        <v>4</v>
      </c>
      <c r="M4065" s="1" t="s">
        <v>5</v>
      </c>
      <c r="N4065" s="1" t="s">
        <v>6</v>
      </c>
      <c r="O4065" s="1" t="s">
        <v>7</v>
      </c>
      <c r="P4065" s="1" t="s">
        <v>8</v>
      </c>
      <c r="Q4065" s="1" t="s">
        <v>3344</v>
      </c>
      <c r="R4065" s="1" t="s">
        <v>3427</v>
      </c>
      <c r="S4065" s="1" t="s">
        <v>3447</v>
      </c>
      <c r="T4065" s="1" t="s">
        <v>3448</v>
      </c>
      <c r="U4065" s="1" t="s">
        <v>3452</v>
      </c>
      <c r="V4065" s="1" t="s">
        <v>3449</v>
      </c>
      <c r="W4065" s="1" t="s">
        <v>3450</v>
      </c>
      <c r="X4065" s="1" t="s">
        <v>3451</v>
      </c>
      <c r="Y4065" s="216" t="s">
        <v>3385</v>
      </c>
    </row>
    <row r="4066" spans="1:25">
      <c r="A4066" s="26" t="s">
        <v>0</v>
      </c>
      <c r="B4066" s="26" t="s">
        <v>0</v>
      </c>
      <c r="C4066" s="26" t="s">
        <v>0</v>
      </c>
      <c r="D4066" s="27" t="s">
        <v>0</v>
      </c>
      <c r="E4066" s="27" t="s">
        <v>0</v>
      </c>
      <c r="F4066" s="28" t="s">
        <v>0</v>
      </c>
      <c r="G4066" s="152" t="s">
        <v>0</v>
      </c>
      <c r="H4066" s="29" t="s">
        <v>0</v>
      </c>
      <c r="I4066" s="45">
        <v>1</v>
      </c>
      <c r="J4066" s="45">
        <v>3</v>
      </c>
      <c r="K4066" s="45" t="s">
        <v>9</v>
      </c>
      <c r="L4066" s="45">
        <v>5</v>
      </c>
      <c r="M4066" s="45">
        <v>6</v>
      </c>
      <c r="N4066" s="45">
        <v>7</v>
      </c>
      <c r="O4066" s="45">
        <v>8</v>
      </c>
      <c r="P4066" s="45">
        <v>9</v>
      </c>
      <c r="Q4066" s="45">
        <v>1</v>
      </c>
      <c r="R4066" s="45">
        <v>2</v>
      </c>
      <c r="S4066" s="45">
        <v>3</v>
      </c>
      <c r="T4066" s="45" t="s">
        <v>3453</v>
      </c>
      <c r="U4066" s="45">
        <v>5</v>
      </c>
      <c r="V4066" s="45">
        <v>6</v>
      </c>
      <c r="W4066" s="45">
        <v>7</v>
      </c>
      <c r="X4066" s="45" t="s">
        <v>3454</v>
      </c>
      <c r="Y4066" s="276">
        <v>9</v>
      </c>
    </row>
    <row r="4067" spans="1:25">
      <c r="A4067" s="133" t="s">
        <v>786</v>
      </c>
      <c r="B4067" s="133" t="s">
        <v>172</v>
      </c>
      <c r="C4067" s="109" t="s">
        <v>1505</v>
      </c>
      <c r="D4067" s="109" t="s">
        <v>1506</v>
      </c>
      <c r="E4067" s="98" t="s">
        <v>0</v>
      </c>
      <c r="F4067" s="98" t="s">
        <v>0</v>
      </c>
      <c r="G4067" s="153" t="s">
        <v>0</v>
      </c>
      <c r="H4067" s="98" t="s">
        <v>1507</v>
      </c>
      <c r="I4067" s="110"/>
      <c r="J4067" s="110"/>
      <c r="K4067" s="110"/>
      <c r="L4067" s="110" t="s">
        <v>0</v>
      </c>
      <c r="M4067" s="110" t="s">
        <v>0</v>
      </c>
      <c r="N4067" s="110" t="s">
        <v>0</v>
      </c>
      <c r="O4067" s="110" t="s">
        <v>0</v>
      </c>
      <c r="P4067" s="110" t="s">
        <v>0</v>
      </c>
      <c r="Q4067" s="110"/>
      <c r="R4067" s="110"/>
      <c r="S4067" s="110"/>
      <c r="T4067" s="110" t="s">
        <v>0</v>
      </c>
      <c r="U4067" s="110" t="s">
        <v>0</v>
      </c>
      <c r="V4067" s="110" t="s">
        <v>0</v>
      </c>
      <c r="W4067" s="110" t="s">
        <v>0</v>
      </c>
      <c r="X4067" s="110" t="s">
        <v>0</v>
      </c>
      <c r="Y4067" s="217"/>
    </row>
    <row r="4068" spans="1:25" ht="20.399999999999999">
      <c r="A4068" s="20" t="s">
        <v>0</v>
      </c>
      <c r="B4068" s="20" t="s">
        <v>0</v>
      </c>
      <c r="C4068" s="20" t="s">
        <v>0</v>
      </c>
      <c r="D4068" s="21" t="s">
        <v>0</v>
      </c>
      <c r="E4068" s="21" t="s">
        <v>0</v>
      </c>
      <c r="F4068" s="21" t="s">
        <v>0</v>
      </c>
      <c r="G4068" s="150" t="s">
        <v>0</v>
      </c>
      <c r="H4068" s="30" t="s">
        <v>33</v>
      </c>
      <c r="I4068" s="31">
        <f t="shared" si="2752"/>
        <v>1480328</v>
      </c>
      <c r="J4068" s="31">
        <f t="shared" ref="J4068:P4068" si="2770">SUM(J4069,J4077,J4079)</f>
        <v>1480328</v>
      </c>
      <c r="K4068" s="31">
        <f t="shared" si="2753"/>
        <v>0</v>
      </c>
      <c r="L4068" s="31">
        <f t="shared" si="2770"/>
        <v>0</v>
      </c>
      <c r="M4068" s="31">
        <f t="shared" si="2770"/>
        <v>0</v>
      </c>
      <c r="N4068" s="31">
        <f t="shared" si="2770"/>
        <v>0</v>
      </c>
      <c r="O4068" s="31">
        <f t="shared" si="2770"/>
        <v>0</v>
      </c>
      <c r="P4068" s="31">
        <f t="shared" si="2770"/>
        <v>0</v>
      </c>
      <c r="Q4068" s="31">
        <f>SUM(Q4069,Q4077,Q4079)</f>
        <v>1569854</v>
      </c>
      <c r="R4068" s="31">
        <f>SUM(R4069,R4077,R4079)</f>
        <v>1566854</v>
      </c>
      <c r="S4068" s="31">
        <f>SUM(S4069,S4077,S4079)</f>
        <v>1268543</v>
      </c>
      <c r="T4068" s="31">
        <f t="shared" ref="T4068:X4068" si="2771">SUM(T4069,T4077,T4079)</f>
        <v>298311</v>
      </c>
      <c r="U4068" s="31">
        <f t="shared" si="2771"/>
        <v>113058</v>
      </c>
      <c r="V4068" s="31">
        <f t="shared" si="2771"/>
        <v>105996</v>
      </c>
      <c r="W4068" s="31">
        <f t="shared" si="2771"/>
        <v>79257</v>
      </c>
      <c r="X4068" s="31">
        <f t="shared" si="2771"/>
        <v>1566854</v>
      </c>
      <c r="Y4068" s="220">
        <f t="shared" ref="Y4068:Y4097" si="2772">IF(R4068=0,0,(X4068/R4068)*100)</f>
        <v>100</v>
      </c>
    </row>
    <row r="4069" spans="1:25">
      <c r="A4069" s="23" t="s">
        <v>786</v>
      </c>
      <c r="B4069" s="23" t="s">
        <v>172</v>
      </c>
      <c r="C4069" s="23" t="s">
        <v>1505</v>
      </c>
      <c r="D4069" s="23" t="s">
        <v>1506</v>
      </c>
      <c r="E4069" s="21" t="s">
        <v>132</v>
      </c>
      <c r="F4069" s="21" t="s">
        <v>0</v>
      </c>
      <c r="G4069" s="150" t="s">
        <v>0</v>
      </c>
      <c r="H4069" s="21" t="s">
        <v>11</v>
      </c>
      <c r="I4069" s="66">
        <f t="shared" si="2752"/>
        <v>1316966</v>
      </c>
      <c r="J4069" s="66">
        <f t="shared" ref="J4069:P4069" si="2773">SUM(J4070,J4071)</f>
        <v>1316966</v>
      </c>
      <c r="K4069" s="66">
        <f t="shared" si="2753"/>
        <v>0</v>
      </c>
      <c r="L4069" s="66">
        <f t="shared" si="2773"/>
        <v>0</v>
      </c>
      <c r="M4069" s="66">
        <f t="shared" si="2773"/>
        <v>0</v>
      </c>
      <c r="N4069" s="66">
        <f t="shared" si="2773"/>
        <v>0</v>
      </c>
      <c r="O4069" s="66">
        <f t="shared" si="2773"/>
        <v>0</v>
      </c>
      <c r="P4069" s="66">
        <f t="shared" si="2773"/>
        <v>0</v>
      </c>
      <c r="Q4069" s="66">
        <f>SUM(Q4070,Q4071)</f>
        <v>1389716</v>
      </c>
      <c r="R4069" s="66">
        <f>SUM(R4070,R4071)</f>
        <v>1389716</v>
      </c>
      <c r="S4069" s="66">
        <f>SUM(S4070,S4071)</f>
        <v>1125447</v>
      </c>
      <c r="T4069" s="66">
        <f t="shared" ref="T4069:X4069" si="2774">SUM(T4070,T4071)</f>
        <v>264269</v>
      </c>
      <c r="U4069" s="66">
        <f t="shared" si="2774"/>
        <v>93418</v>
      </c>
      <c r="V4069" s="66">
        <f t="shared" si="2774"/>
        <v>92856</v>
      </c>
      <c r="W4069" s="66">
        <f t="shared" si="2774"/>
        <v>77995</v>
      </c>
      <c r="X4069" s="66">
        <f t="shared" si="2774"/>
        <v>1389716</v>
      </c>
      <c r="Y4069" s="208">
        <f t="shared" si="2772"/>
        <v>100</v>
      </c>
    </row>
    <row r="4070" spans="1:25">
      <c r="A4070" s="23" t="s">
        <v>786</v>
      </c>
      <c r="B4070" s="23" t="s">
        <v>172</v>
      </c>
      <c r="C4070" s="23" t="s">
        <v>1505</v>
      </c>
      <c r="D4070" s="23" t="s">
        <v>1506</v>
      </c>
      <c r="E4070" s="22">
        <v>6111</v>
      </c>
      <c r="F4070" s="23"/>
      <c r="G4070" s="128" t="s">
        <v>3378</v>
      </c>
      <c r="H4070" s="32" t="s">
        <v>12</v>
      </c>
      <c r="I4070" s="44">
        <f t="shared" si="2752"/>
        <v>1153600</v>
      </c>
      <c r="J4070" s="44">
        <v>1153600</v>
      </c>
      <c r="K4070" s="44">
        <f t="shared" si="2753"/>
        <v>0</v>
      </c>
      <c r="L4070" s="44">
        <v>0</v>
      </c>
      <c r="M4070" s="44">
        <v>0</v>
      </c>
      <c r="N4070" s="44">
        <v>0</v>
      </c>
      <c r="O4070" s="44">
        <v>0</v>
      </c>
      <c r="P4070" s="44">
        <v>0</v>
      </c>
      <c r="Q4070" s="44">
        <v>1216231</v>
      </c>
      <c r="R4070" s="44">
        <v>1216231</v>
      </c>
      <c r="S4070" s="44">
        <v>970026</v>
      </c>
      <c r="T4070" s="44">
        <f t="shared" ref="T4070:T4096" si="2775">U4070+V4070+W4070</f>
        <v>246205</v>
      </c>
      <c r="U4070" s="44">
        <v>86176</v>
      </c>
      <c r="V4070" s="44">
        <v>86175</v>
      </c>
      <c r="W4070" s="44">
        <v>73854</v>
      </c>
      <c r="X4070" s="44">
        <f t="shared" ref="X4070:X4096" si="2776">S4070+T4070</f>
        <v>1216231</v>
      </c>
      <c r="Y4070" s="209">
        <f t="shared" si="2772"/>
        <v>100</v>
      </c>
    </row>
    <row r="4071" spans="1:25">
      <c r="A4071" s="20" t="s">
        <v>786</v>
      </c>
      <c r="B4071" s="20" t="s">
        <v>172</v>
      </c>
      <c r="C4071" s="20" t="s">
        <v>1505</v>
      </c>
      <c r="D4071" s="20" t="s">
        <v>1506</v>
      </c>
      <c r="E4071" s="20" t="s">
        <v>134</v>
      </c>
      <c r="F4071" s="23" t="s">
        <v>0</v>
      </c>
      <c r="G4071" s="154" t="s">
        <v>0</v>
      </c>
      <c r="H4071" s="21" t="s">
        <v>13</v>
      </c>
      <c r="I4071" s="66">
        <f t="shared" si="2752"/>
        <v>163366</v>
      </c>
      <c r="J4071" s="66">
        <f t="shared" ref="J4071:P4071" si="2777">SUM(J4072:J4076)</f>
        <v>163366</v>
      </c>
      <c r="K4071" s="66">
        <f t="shared" si="2753"/>
        <v>0</v>
      </c>
      <c r="L4071" s="66">
        <f t="shared" si="2777"/>
        <v>0</v>
      </c>
      <c r="M4071" s="66">
        <f t="shared" si="2777"/>
        <v>0</v>
      </c>
      <c r="N4071" s="66">
        <f t="shared" si="2777"/>
        <v>0</v>
      </c>
      <c r="O4071" s="66">
        <f t="shared" si="2777"/>
        <v>0</v>
      </c>
      <c r="P4071" s="66">
        <f t="shared" si="2777"/>
        <v>0</v>
      </c>
      <c r="Q4071" s="66">
        <f>SUM(Q4072:Q4076)</f>
        <v>173485</v>
      </c>
      <c r="R4071" s="66">
        <f>SUM(R4072:R4076)</f>
        <v>173485</v>
      </c>
      <c r="S4071" s="66">
        <f>SUM(S4072:S4076)</f>
        <v>155421</v>
      </c>
      <c r="T4071" s="66">
        <f t="shared" ref="T4071:X4071" si="2778">SUM(T4072:T4076)</f>
        <v>18064</v>
      </c>
      <c r="U4071" s="66">
        <f t="shared" si="2778"/>
        <v>7242</v>
      </c>
      <c r="V4071" s="66">
        <f t="shared" si="2778"/>
        <v>6681</v>
      </c>
      <c r="W4071" s="66">
        <f t="shared" si="2778"/>
        <v>4141</v>
      </c>
      <c r="X4071" s="66">
        <f t="shared" si="2778"/>
        <v>173485</v>
      </c>
      <c r="Y4071" s="208">
        <f t="shared" si="2772"/>
        <v>100</v>
      </c>
    </row>
    <row r="4072" spans="1:25">
      <c r="A4072" s="23" t="s">
        <v>786</v>
      </c>
      <c r="B4072" s="23" t="s">
        <v>172</v>
      </c>
      <c r="C4072" s="23" t="s">
        <v>1505</v>
      </c>
      <c r="D4072" s="23" t="s">
        <v>1506</v>
      </c>
      <c r="E4072" s="22">
        <v>6112</v>
      </c>
      <c r="F4072" s="23" t="s">
        <v>1508</v>
      </c>
      <c r="G4072" s="128" t="s">
        <v>3378</v>
      </c>
      <c r="H4072" s="32" t="s">
        <v>16</v>
      </c>
      <c r="I4072" s="44">
        <f t="shared" si="2752"/>
        <v>24816</v>
      </c>
      <c r="J4072" s="44">
        <v>24816</v>
      </c>
      <c r="K4072" s="44">
        <f t="shared" si="2753"/>
        <v>0</v>
      </c>
      <c r="L4072" s="44">
        <v>0</v>
      </c>
      <c r="M4072" s="44">
        <v>0</v>
      </c>
      <c r="N4072" s="44">
        <v>0</v>
      </c>
      <c r="O4072" s="44">
        <v>0</v>
      </c>
      <c r="P4072" s="44">
        <v>0</v>
      </c>
      <c r="Q4072" s="44">
        <v>24816</v>
      </c>
      <c r="R4072" s="44">
        <v>24816</v>
      </c>
      <c r="S4072" s="44">
        <v>19177</v>
      </c>
      <c r="T4072" s="44">
        <f t="shared" si="2775"/>
        <v>5639</v>
      </c>
      <c r="U4072" s="44">
        <v>3100</v>
      </c>
      <c r="V4072" s="44">
        <v>2539</v>
      </c>
      <c r="W4072" s="44">
        <v>0</v>
      </c>
      <c r="X4072" s="44">
        <f t="shared" si="2776"/>
        <v>24816</v>
      </c>
      <c r="Y4072" s="209">
        <f t="shared" si="2772"/>
        <v>100</v>
      </c>
    </row>
    <row r="4073" spans="1:25">
      <c r="A4073" s="23" t="s">
        <v>786</v>
      </c>
      <c r="B4073" s="23" t="s">
        <v>172</v>
      </c>
      <c r="C4073" s="23" t="s">
        <v>1505</v>
      </c>
      <c r="D4073" s="23" t="s">
        <v>1506</v>
      </c>
      <c r="E4073" s="22">
        <v>6112</v>
      </c>
      <c r="F4073" s="23" t="s">
        <v>1509</v>
      </c>
      <c r="G4073" s="128" t="s">
        <v>3378</v>
      </c>
      <c r="H4073" s="32" t="s">
        <v>19</v>
      </c>
      <c r="I4073" s="44">
        <f t="shared" si="2752"/>
        <v>95000</v>
      </c>
      <c r="J4073" s="44">
        <v>95000</v>
      </c>
      <c r="K4073" s="44">
        <f t="shared" si="2753"/>
        <v>0</v>
      </c>
      <c r="L4073" s="44">
        <v>0</v>
      </c>
      <c r="M4073" s="44">
        <v>0</v>
      </c>
      <c r="N4073" s="44">
        <v>0</v>
      </c>
      <c r="O4073" s="44">
        <v>0</v>
      </c>
      <c r="P4073" s="44">
        <v>0</v>
      </c>
      <c r="Q4073" s="44">
        <v>95000</v>
      </c>
      <c r="R4073" s="44">
        <v>95000</v>
      </c>
      <c r="S4073" s="44">
        <v>82575</v>
      </c>
      <c r="T4073" s="44">
        <f t="shared" si="2775"/>
        <v>12425</v>
      </c>
      <c r="U4073" s="44">
        <v>4142</v>
      </c>
      <c r="V4073" s="44">
        <v>4142</v>
      </c>
      <c r="W4073" s="44">
        <v>4141</v>
      </c>
      <c r="X4073" s="44">
        <f t="shared" si="2776"/>
        <v>95000</v>
      </c>
      <c r="Y4073" s="209">
        <f t="shared" si="2772"/>
        <v>100</v>
      </c>
    </row>
    <row r="4074" spans="1:25">
      <c r="A4074" s="23" t="s">
        <v>786</v>
      </c>
      <c r="B4074" s="23" t="s">
        <v>172</v>
      </c>
      <c r="C4074" s="23" t="s">
        <v>1505</v>
      </c>
      <c r="D4074" s="23" t="s">
        <v>1506</v>
      </c>
      <c r="E4074" s="22">
        <v>6112</v>
      </c>
      <c r="F4074" s="23" t="s">
        <v>1510</v>
      </c>
      <c r="G4074" s="128" t="s">
        <v>3378</v>
      </c>
      <c r="H4074" s="32" t="s">
        <v>17</v>
      </c>
      <c r="I4074" s="44">
        <f t="shared" si="2752"/>
        <v>23450</v>
      </c>
      <c r="J4074" s="44">
        <v>23450</v>
      </c>
      <c r="K4074" s="44">
        <f t="shared" si="2753"/>
        <v>0</v>
      </c>
      <c r="L4074" s="44">
        <v>0</v>
      </c>
      <c r="M4074" s="44">
        <v>0</v>
      </c>
      <c r="N4074" s="44">
        <v>0</v>
      </c>
      <c r="O4074" s="44">
        <v>0</v>
      </c>
      <c r="P4074" s="44">
        <v>0</v>
      </c>
      <c r="Q4074" s="44">
        <v>26019</v>
      </c>
      <c r="R4074" s="44">
        <v>26019</v>
      </c>
      <c r="S4074" s="44">
        <v>26019</v>
      </c>
      <c r="T4074" s="44">
        <f t="shared" si="2775"/>
        <v>0</v>
      </c>
      <c r="U4074" s="44">
        <v>0</v>
      </c>
      <c r="V4074" s="44">
        <v>0</v>
      </c>
      <c r="W4074" s="44">
        <v>0</v>
      </c>
      <c r="X4074" s="44">
        <f t="shared" si="2776"/>
        <v>26019</v>
      </c>
      <c r="Y4074" s="209">
        <f t="shared" si="2772"/>
        <v>100</v>
      </c>
    </row>
    <row r="4075" spans="1:25">
      <c r="A4075" s="23" t="s">
        <v>786</v>
      </c>
      <c r="B4075" s="23" t="s">
        <v>172</v>
      </c>
      <c r="C4075" s="23" t="s">
        <v>1505</v>
      </c>
      <c r="D4075" s="23" t="s">
        <v>1506</v>
      </c>
      <c r="E4075" s="22">
        <v>6112</v>
      </c>
      <c r="F4075" s="23" t="s">
        <v>1511</v>
      </c>
      <c r="G4075" s="128" t="s">
        <v>3378</v>
      </c>
      <c r="H4075" s="32" t="s">
        <v>15</v>
      </c>
      <c r="I4075" s="44">
        <f t="shared" si="2752"/>
        <v>13100</v>
      </c>
      <c r="J4075" s="44">
        <v>13100</v>
      </c>
      <c r="K4075" s="44">
        <f t="shared" si="2753"/>
        <v>0</v>
      </c>
      <c r="L4075" s="44">
        <v>0</v>
      </c>
      <c r="M4075" s="44">
        <v>0</v>
      </c>
      <c r="N4075" s="44">
        <v>0</v>
      </c>
      <c r="O4075" s="44">
        <v>0</v>
      </c>
      <c r="P4075" s="44">
        <v>0</v>
      </c>
      <c r="Q4075" s="44">
        <v>20650</v>
      </c>
      <c r="R4075" s="44">
        <v>20650</v>
      </c>
      <c r="S4075" s="44">
        <v>20650</v>
      </c>
      <c r="T4075" s="44">
        <f t="shared" si="2775"/>
        <v>0</v>
      </c>
      <c r="U4075" s="44">
        <v>0</v>
      </c>
      <c r="V4075" s="44">
        <v>0</v>
      </c>
      <c r="W4075" s="44">
        <v>0</v>
      </c>
      <c r="X4075" s="44">
        <f t="shared" si="2776"/>
        <v>20650</v>
      </c>
      <c r="Y4075" s="209">
        <f t="shared" si="2772"/>
        <v>100</v>
      </c>
    </row>
    <row r="4076" spans="1:25">
      <c r="A4076" s="23" t="s">
        <v>786</v>
      </c>
      <c r="B4076" s="23" t="s">
        <v>172</v>
      </c>
      <c r="C4076" s="23" t="s">
        <v>1505</v>
      </c>
      <c r="D4076" s="23" t="s">
        <v>1506</v>
      </c>
      <c r="E4076" s="22">
        <v>6112</v>
      </c>
      <c r="F4076" s="23" t="s">
        <v>1512</v>
      </c>
      <c r="G4076" s="128" t="s">
        <v>3378</v>
      </c>
      <c r="H4076" s="32" t="s">
        <v>18</v>
      </c>
      <c r="I4076" s="44">
        <f t="shared" si="2752"/>
        <v>7000</v>
      </c>
      <c r="J4076" s="44">
        <v>7000</v>
      </c>
      <c r="K4076" s="44">
        <f t="shared" si="2753"/>
        <v>0</v>
      </c>
      <c r="L4076" s="44">
        <v>0</v>
      </c>
      <c r="M4076" s="44">
        <v>0</v>
      </c>
      <c r="N4076" s="44">
        <v>0</v>
      </c>
      <c r="O4076" s="44">
        <v>0</v>
      </c>
      <c r="P4076" s="44">
        <v>0</v>
      </c>
      <c r="Q4076" s="44">
        <v>7000</v>
      </c>
      <c r="R4076" s="44">
        <v>7000</v>
      </c>
      <c r="S4076" s="44">
        <v>7000</v>
      </c>
      <c r="T4076" s="44">
        <f t="shared" si="2775"/>
        <v>0</v>
      </c>
      <c r="U4076" s="44">
        <v>0</v>
      </c>
      <c r="V4076" s="44">
        <v>0</v>
      </c>
      <c r="W4076" s="44">
        <v>0</v>
      </c>
      <c r="X4076" s="44">
        <f t="shared" si="2776"/>
        <v>7000</v>
      </c>
      <c r="Y4076" s="209">
        <f t="shared" si="2772"/>
        <v>100</v>
      </c>
    </row>
    <row r="4077" spans="1:25">
      <c r="A4077" s="23" t="s">
        <v>786</v>
      </c>
      <c r="B4077" s="23" t="s">
        <v>172</v>
      </c>
      <c r="C4077" s="23" t="s">
        <v>1505</v>
      </c>
      <c r="D4077" s="23" t="s">
        <v>1506</v>
      </c>
      <c r="E4077" s="21" t="s">
        <v>139</v>
      </c>
      <c r="F4077" s="21" t="s">
        <v>0</v>
      </c>
      <c r="G4077" s="150" t="s">
        <v>0</v>
      </c>
      <c r="H4077" s="21" t="s">
        <v>21</v>
      </c>
      <c r="I4077" s="66">
        <f t="shared" si="2752"/>
        <v>117500</v>
      </c>
      <c r="J4077" s="66">
        <f t="shared" ref="J4077:X4077" si="2779">SUM(J4078)</f>
        <v>117500</v>
      </c>
      <c r="K4077" s="66">
        <f t="shared" si="2753"/>
        <v>0</v>
      </c>
      <c r="L4077" s="66">
        <f t="shared" si="2779"/>
        <v>0</v>
      </c>
      <c r="M4077" s="66">
        <f t="shared" si="2779"/>
        <v>0</v>
      </c>
      <c r="N4077" s="66">
        <f t="shared" si="2779"/>
        <v>0</v>
      </c>
      <c r="O4077" s="66">
        <f t="shared" si="2779"/>
        <v>0</v>
      </c>
      <c r="P4077" s="66">
        <f t="shared" si="2779"/>
        <v>0</v>
      </c>
      <c r="Q4077" s="66">
        <f t="shared" si="2779"/>
        <v>124076</v>
      </c>
      <c r="R4077" s="66">
        <f t="shared" si="2779"/>
        <v>124076</v>
      </c>
      <c r="S4077" s="66">
        <f t="shared" si="2779"/>
        <v>101940</v>
      </c>
      <c r="T4077" s="66">
        <f t="shared" si="2779"/>
        <v>22136</v>
      </c>
      <c r="U4077" s="66">
        <f t="shared" si="2779"/>
        <v>11358</v>
      </c>
      <c r="V4077" s="66">
        <f t="shared" si="2779"/>
        <v>10778</v>
      </c>
      <c r="W4077" s="66">
        <f t="shared" si="2779"/>
        <v>0</v>
      </c>
      <c r="X4077" s="66">
        <f t="shared" si="2779"/>
        <v>124076</v>
      </c>
      <c r="Y4077" s="208">
        <f t="shared" si="2772"/>
        <v>100</v>
      </c>
    </row>
    <row r="4078" spans="1:25">
      <c r="A4078" s="23" t="s">
        <v>786</v>
      </c>
      <c r="B4078" s="23" t="s">
        <v>172</v>
      </c>
      <c r="C4078" s="23" t="s">
        <v>1505</v>
      </c>
      <c r="D4078" s="23" t="s">
        <v>1506</v>
      </c>
      <c r="E4078" s="22">
        <v>6121</v>
      </c>
      <c r="F4078" s="23"/>
      <c r="G4078" s="128" t="s">
        <v>3378</v>
      </c>
      <c r="H4078" s="32" t="s">
        <v>22</v>
      </c>
      <c r="I4078" s="44">
        <f t="shared" si="2752"/>
        <v>117500</v>
      </c>
      <c r="J4078" s="44">
        <v>117500</v>
      </c>
      <c r="K4078" s="44">
        <f t="shared" si="2753"/>
        <v>0</v>
      </c>
      <c r="L4078" s="44">
        <v>0</v>
      </c>
      <c r="M4078" s="44">
        <v>0</v>
      </c>
      <c r="N4078" s="44">
        <v>0</v>
      </c>
      <c r="O4078" s="44">
        <v>0</v>
      </c>
      <c r="P4078" s="44">
        <v>0</v>
      </c>
      <c r="Q4078" s="44">
        <v>124076</v>
      </c>
      <c r="R4078" s="44">
        <v>124076</v>
      </c>
      <c r="S4078" s="44">
        <v>101940</v>
      </c>
      <c r="T4078" s="44">
        <f t="shared" si="2775"/>
        <v>22136</v>
      </c>
      <c r="U4078" s="44">
        <v>11358</v>
      </c>
      <c r="V4078" s="44">
        <v>10778</v>
      </c>
      <c r="W4078" s="44"/>
      <c r="X4078" s="44">
        <f t="shared" si="2776"/>
        <v>124076</v>
      </c>
      <c r="Y4078" s="209">
        <f t="shared" si="2772"/>
        <v>100</v>
      </c>
    </row>
    <row r="4079" spans="1:25">
      <c r="A4079" s="23" t="s">
        <v>786</v>
      </c>
      <c r="B4079" s="23" t="s">
        <v>172</v>
      </c>
      <c r="C4079" s="23" t="s">
        <v>1505</v>
      </c>
      <c r="D4079" s="23" t="s">
        <v>1506</v>
      </c>
      <c r="E4079" s="21" t="s">
        <v>141</v>
      </c>
      <c r="F4079" s="21" t="s">
        <v>0</v>
      </c>
      <c r="G4079" s="150" t="s">
        <v>0</v>
      </c>
      <c r="H4079" s="21" t="s">
        <v>23</v>
      </c>
      <c r="I4079" s="66">
        <f t="shared" si="2752"/>
        <v>45862</v>
      </c>
      <c r="J4079" s="66">
        <f t="shared" ref="J4079:P4079" si="2780">SUM(J4080:J4087)</f>
        <v>45862</v>
      </c>
      <c r="K4079" s="66">
        <f t="shared" si="2753"/>
        <v>0</v>
      </c>
      <c r="L4079" s="66">
        <f t="shared" si="2780"/>
        <v>0</v>
      </c>
      <c r="M4079" s="66">
        <f t="shared" si="2780"/>
        <v>0</v>
      </c>
      <c r="N4079" s="66">
        <f t="shared" si="2780"/>
        <v>0</v>
      </c>
      <c r="O4079" s="66">
        <f t="shared" si="2780"/>
        <v>0</v>
      </c>
      <c r="P4079" s="66">
        <f t="shared" si="2780"/>
        <v>0</v>
      </c>
      <c r="Q4079" s="66">
        <f>SUM(Q4080:Q4087)</f>
        <v>56062</v>
      </c>
      <c r="R4079" s="66">
        <f>SUM(R4080:R4087)</f>
        <v>53062</v>
      </c>
      <c r="S4079" s="66">
        <f>SUM(S4080:S4087)</f>
        <v>41156</v>
      </c>
      <c r="T4079" s="66">
        <f t="shared" ref="T4079:X4079" si="2781">SUM(T4080:T4087)</f>
        <v>11906</v>
      </c>
      <c r="U4079" s="66">
        <f t="shared" si="2781"/>
        <v>8282</v>
      </c>
      <c r="V4079" s="66">
        <f t="shared" si="2781"/>
        <v>2362</v>
      </c>
      <c r="W4079" s="66">
        <f t="shared" si="2781"/>
        <v>1262</v>
      </c>
      <c r="X4079" s="66">
        <f t="shared" si="2781"/>
        <v>53062</v>
      </c>
      <c r="Y4079" s="208">
        <f t="shared" si="2772"/>
        <v>100</v>
      </c>
    </row>
    <row r="4080" spans="1:25">
      <c r="A4080" s="23" t="s">
        <v>786</v>
      </c>
      <c r="B4080" s="23" t="s">
        <v>172</v>
      </c>
      <c r="C4080" s="23" t="s">
        <v>1505</v>
      </c>
      <c r="D4080" s="23" t="s">
        <v>1506</v>
      </c>
      <c r="E4080" s="22">
        <v>6131</v>
      </c>
      <c r="F4080" s="23"/>
      <c r="G4080" s="128" t="s">
        <v>3378</v>
      </c>
      <c r="H4080" s="32" t="s">
        <v>24</v>
      </c>
      <c r="I4080" s="44">
        <f t="shared" si="2752"/>
        <v>212</v>
      </c>
      <c r="J4080" s="44">
        <v>212</v>
      </c>
      <c r="K4080" s="44">
        <f t="shared" si="2753"/>
        <v>0</v>
      </c>
      <c r="L4080" s="44">
        <v>0</v>
      </c>
      <c r="M4080" s="44">
        <v>0</v>
      </c>
      <c r="N4080" s="44">
        <v>0</v>
      </c>
      <c r="O4080" s="44">
        <v>0</v>
      </c>
      <c r="P4080" s="44">
        <v>0</v>
      </c>
      <c r="Q4080" s="44">
        <v>212</v>
      </c>
      <c r="R4080" s="44">
        <v>212</v>
      </c>
      <c r="S4080" s="44">
        <v>212</v>
      </c>
      <c r="T4080" s="44">
        <f t="shared" si="2775"/>
        <v>0</v>
      </c>
      <c r="U4080" s="44">
        <v>0</v>
      </c>
      <c r="V4080" s="44">
        <v>0</v>
      </c>
      <c r="W4080" s="44">
        <v>0</v>
      </c>
      <c r="X4080" s="44">
        <f t="shared" si="2776"/>
        <v>212</v>
      </c>
      <c r="Y4080" s="209">
        <f t="shared" si="2772"/>
        <v>100</v>
      </c>
    </row>
    <row r="4081" spans="1:25">
      <c r="A4081" s="23" t="s">
        <v>786</v>
      </c>
      <c r="B4081" s="23" t="s">
        <v>172</v>
      </c>
      <c r="C4081" s="23" t="s">
        <v>1505</v>
      </c>
      <c r="D4081" s="23" t="s">
        <v>1506</v>
      </c>
      <c r="E4081" s="22">
        <v>6132</v>
      </c>
      <c r="F4081" s="23"/>
      <c r="G4081" s="128" t="s">
        <v>3378</v>
      </c>
      <c r="H4081" s="32" t="s">
        <v>25</v>
      </c>
      <c r="I4081" s="44">
        <f t="shared" si="2752"/>
        <v>11000</v>
      </c>
      <c r="J4081" s="44">
        <v>11000</v>
      </c>
      <c r="K4081" s="44">
        <f t="shared" si="2753"/>
        <v>0</v>
      </c>
      <c r="L4081" s="44">
        <v>0</v>
      </c>
      <c r="M4081" s="44">
        <v>0</v>
      </c>
      <c r="N4081" s="44">
        <v>0</v>
      </c>
      <c r="O4081" s="44">
        <v>0</v>
      </c>
      <c r="P4081" s="44">
        <v>0</v>
      </c>
      <c r="Q4081" s="44">
        <v>11000</v>
      </c>
      <c r="R4081" s="44">
        <v>11000</v>
      </c>
      <c r="S4081" s="44">
        <v>9717</v>
      </c>
      <c r="T4081" s="44">
        <f t="shared" si="2775"/>
        <v>1283</v>
      </c>
      <c r="U4081" s="44">
        <v>1283</v>
      </c>
      <c r="V4081" s="44">
        <v>0</v>
      </c>
      <c r="W4081" s="44">
        <v>0</v>
      </c>
      <c r="X4081" s="44">
        <f t="shared" si="2776"/>
        <v>11000</v>
      </c>
      <c r="Y4081" s="209">
        <f t="shared" si="2772"/>
        <v>100</v>
      </c>
    </row>
    <row r="4082" spans="1:25">
      <c r="A4082" s="23" t="s">
        <v>786</v>
      </c>
      <c r="B4082" s="23" t="s">
        <v>172</v>
      </c>
      <c r="C4082" s="23" t="s">
        <v>1505</v>
      </c>
      <c r="D4082" s="23" t="s">
        <v>1506</v>
      </c>
      <c r="E4082" s="22">
        <v>6133</v>
      </c>
      <c r="F4082" s="23"/>
      <c r="G4082" s="128" t="s">
        <v>3378</v>
      </c>
      <c r="H4082" s="32" t="s">
        <v>26</v>
      </c>
      <c r="I4082" s="44">
        <f t="shared" si="2752"/>
        <v>4950</v>
      </c>
      <c r="J4082" s="44">
        <v>4950</v>
      </c>
      <c r="K4082" s="44">
        <f t="shared" si="2753"/>
        <v>0</v>
      </c>
      <c r="L4082" s="44">
        <v>0</v>
      </c>
      <c r="M4082" s="44">
        <v>0</v>
      </c>
      <c r="N4082" s="44">
        <v>0</v>
      </c>
      <c r="O4082" s="44">
        <v>0</v>
      </c>
      <c r="P4082" s="44">
        <v>0</v>
      </c>
      <c r="Q4082" s="44">
        <v>4950</v>
      </c>
      <c r="R4082" s="44">
        <v>4950</v>
      </c>
      <c r="S4082" s="44">
        <v>3713</v>
      </c>
      <c r="T4082" s="44">
        <f t="shared" si="2775"/>
        <v>1237</v>
      </c>
      <c r="U4082" s="44">
        <v>413</v>
      </c>
      <c r="V4082" s="44">
        <v>412</v>
      </c>
      <c r="W4082" s="44">
        <v>412</v>
      </c>
      <c r="X4082" s="44">
        <f t="shared" si="2776"/>
        <v>4950</v>
      </c>
      <c r="Y4082" s="209">
        <f t="shared" si="2772"/>
        <v>100</v>
      </c>
    </row>
    <row r="4083" spans="1:25">
      <c r="A4083" s="23" t="s">
        <v>786</v>
      </c>
      <c r="B4083" s="23" t="s">
        <v>172</v>
      </c>
      <c r="C4083" s="23" t="s">
        <v>1505</v>
      </c>
      <c r="D4083" s="23" t="s">
        <v>1506</v>
      </c>
      <c r="E4083" s="22">
        <v>6134</v>
      </c>
      <c r="F4083" s="23"/>
      <c r="G4083" s="128" t="s">
        <v>3378</v>
      </c>
      <c r="H4083" s="32" t="s">
        <v>27</v>
      </c>
      <c r="I4083" s="44">
        <f t="shared" si="2752"/>
        <v>5850</v>
      </c>
      <c r="J4083" s="44">
        <v>5850</v>
      </c>
      <c r="K4083" s="44">
        <f t="shared" si="2753"/>
        <v>0</v>
      </c>
      <c r="L4083" s="44">
        <v>0</v>
      </c>
      <c r="M4083" s="44">
        <v>0</v>
      </c>
      <c r="N4083" s="44">
        <v>0</v>
      </c>
      <c r="O4083" s="44">
        <v>0</v>
      </c>
      <c r="P4083" s="44">
        <v>0</v>
      </c>
      <c r="Q4083" s="44">
        <v>5850</v>
      </c>
      <c r="R4083" s="44">
        <v>5850</v>
      </c>
      <c r="S4083" s="44">
        <v>4389</v>
      </c>
      <c r="T4083" s="44">
        <f t="shared" si="2775"/>
        <v>1461</v>
      </c>
      <c r="U4083" s="44">
        <v>1461</v>
      </c>
      <c r="V4083" s="44">
        <v>0</v>
      </c>
      <c r="W4083" s="44">
        <v>0</v>
      </c>
      <c r="X4083" s="44">
        <f t="shared" si="2776"/>
        <v>5850</v>
      </c>
      <c r="Y4083" s="209">
        <f t="shared" si="2772"/>
        <v>100</v>
      </c>
    </row>
    <row r="4084" spans="1:25">
      <c r="A4084" s="23" t="s">
        <v>786</v>
      </c>
      <c r="B4084" s="23" t="s">
        <v>172</v>
      </c>
      <c r="C4084" s="23" t="s">
        <v>1505</v>
      </c>
      <c r="D4084" s="23" t="s">
        <v>1506</v>
      </c>
      <c r="E4084" s="22">
        <v>6135</v>
      </c>
      <c r="F4084" s="23"/>
      <c r="G4084" s="128" t="s">
        <v>3378</v>
      </c>
      <c r="H4084" s="32" t="s">
        <v>28</v>
      </c>
      <c r="I4084" s="44">
        <f t="shared" si="2752"/>
        <v>150</v>
      </c>
      <c r="J4084" s="44">
        <v>150</v>
      </c>
      <c r="K4084" s="44">
        <f t="shared" si="2753"/>
        <v>0</v>
      </c>
      <c r="L4084" s="44">
        <v>0</v>
      </c>
      <c r="M4084" s="44">
        <v>0</v>
      </c>
      <c r="N4084" s="44">
        <v>0</v>
      </c>
      <c r="O4084" s="44">
        <v>0</v>
      </c>
      <c r="P4084" s="44">
        <v>0</v>
      </c>
      <c r="Q4084" s="44">
        <v>150</v>
      </c>
      <c r="R4084" s="44">
        <v>150</v>
      </c>
      <c r="S4084" s="44">
        <v>150</v>
      </c>
      <c r="T4084" s="44">
        <f t="shared" si="2775"/>
        <v>0</v>
      </c>
      <c r="U4084" s="44">
        <v>0</v>
      </c>
      <c r="V4084" s="44">
        <v>0</v>
      </c>
      <c r="W4084" s="44">
        <v>0</v>
      </c>
      <c r="X4084" s="44">
        <f t="shared" si="2776"/>
        <v>150</v>
      </c>
      <c r="Y4084" s="209">
        <f t="shared" si="2772"/>
        <v>100</v>
      </c>
    </row>
    <row r="4085" spans="1:25">
      <c r="A4085" s="23" t="s">
        <v>786</v>
      </c>
      <c r="B4085" s="23" t="s">
        <v>172</v>
      </c>
      <c r="C4085" s="23" t="s">
        <v>1505</v>
      </c>
      <c r="D4085" s="23" t="s">
        <v>1506</v>
      </c>
      <c r="E4085" s="22">
        <v>6136</v>
      </c>
      <c r="F4085" s="23"/>
      <c r="G4085" s="128" t="s">
        <v>3378</v>
      </c>
      <c r="H4085" s="32" t="s">
        <v>29</v>
      </c>
      <c r="I4085" s="44">
        <f t="shared" si="2752"/>
        <v>4950</v>
      </c>
      <c r="J4085" s="44">
        <v>4950</v>
      </c>
      <c r="K4085" s="44">
        <f t="shared" si="2753"/>
        <v>0</v>
      </c>
      <c r="L4085" s="44">
        <v>0</v>
      </c>
      <c r="M4085" s="44">
        <v>0</v>
      </c>
      <c r="N4085" s="44">
        <v>0</v>
      </c>
      <c r="O4085" s="44">
        <v>0</v>
      </c>
      <c r="P4085" s="44">
        <v>0</v>
      </c>
      <c r="Q4085" s="44">
        <v>4950</v>
      </c>
      <c r="R4085" s="44">
        <v>4950</v>
      </c>
      <c r="S4085" s="44">
        <v>3300</v>
      </c>
      <c r="T4085" s="44">
        <f t="shared" si="2775"/>
        <v>1650</v>
      </c>
      <c r="U4085" s="44">
        <v>550</v>
      </c>
      <c r="V4085" s="44">
        <v>550</v>
      </c>
      <c r="W4085" s="44">
        <v>550</v>
      </c>
      <c r="X4085" s="44">
        <f t="shared" si="2776"/>
        <v>4950</v>
      </c>
      <c r="Y4085" s="209">
        <f t="shared" si="2772"/>
        <v>100</v>
      </c>
    </row>
    <row r="4086" spans="1:25">
      <c r="A4086" s="23" t="s">
        <v>786</v>
      </c>
      <c r="B4086" s="23" t="s">
        <v>172</v>
      </c>
      <c r="C4086" s="23" t="s">
        <v>1505</v>
      </c>
      <c r="D4086" s="23" t="s">
        <v>1506</v>
      </c>
      <c r="E4086" s="22">
        <v>6137</v>
      </c>
      <c r="F4086" s="23"/>
      <c r="G4086" s="128" t="s">
        <v>3378</v>
      </c>
      <c r="H4086" s="32" t="s">
        <v>30</v>
      </c>
      <c r="I4086" s="44">
        <f t="shared" si="2752"/>
        <v>6750</v>
      </c>
      <c r="J4086" s="44">
        <v>6750</v>
      </c>
      <c r="K4086" s="44">
        <f t="shared" si="2753"/>
        <v>0</v>
      </c>
      <c r="L4086" s="44">
        <v>0</v>
      </c>
      <c r="M4086" s="44">
        <v>0</v>
      </c>
      <c r="N4086" s="44">
        <v>0</v>
      </c>
      <c r="O4086" s="44">
        <v>0</v>
      </c>
      <c r="P4086" s="44">
        <v>0</v>
      </c>
      <c r="Q4086" s="44">
        <v>6750</v>
      </c>
      <c r="R4086" s="44">
        <v>6750</v>
      </c>
      <c r="S4086" s="44">
        <v>3375</v>
      </c>
      <c r="T4086" s="44">
        <f t="shared" si="2775"/>
        <v>3375</v>
      </c>
      <c r="U4086" s="44">
        <v>2375</v>
      </c>
      <c r="V4086" s="44">
        <v>1000</v>
      </c>
      <c r="W4086" s="44">
        <v>0</v>
      </c>
      <c r="X4086" s="44">
        <f t="shared" si="2776"/>
        <v>6750</v>
      </c>
      <c r="Y4086" s="209">
        <f t="shared" si="2772"/>
        <v>100</v>
      </c>
    </row>
    <row r="4087" spans="1:25">
      <c r="A4087" s="20" t="s">
        <v>786</v>
      </c>
      <c r="B4087" s="20" t="s">
        <v>172</v>
      </c>
      <c r="C4087" s="20" t="s">
        <v>1505</v>
      </c>
      <c r="D4087" s="20" t="s">
        <v>1506</v>
      </c>
      <c r="E4087" s="20" t="s">
        <v>144</v>
      </c>
      <c r="F4087" s="23" t="s">
        <v>0</v>
      </c>
      <c r="G4087" s="154" t="s">
        <v>0</v>
      </c>
      <c r="H4087" s="21" t="s">
        <v>32</v>
      </c>
      <c r="I4087" s="66">
        <f t="shared" si="2752"/>
        <v>12000</v>
      </c>
      <c r="J4087" s="66">
        <f t="shared" ref="J4087:P4087" si="2782">SUM(J4088:J4090)</f>
        <v>12000</v>
      </c>
      <c r="K4087" s="66">
        <f t="shared" si="2753"/>
        <v>0</v>
      </c>
      <c r="L4087" s="66">
        <f t="shared" si="2782"/>
        <v>0</v>
      </c>
      <c r="M4087" s="66">
        <f t="shared" si="2782"/>
        <v>0</v>
      </c>
      <c r="N4087" s="66">
        <f t="shared" si="2782"/>
        <v>0</v>
      </c>
      <c r="O4087" s="66">
        <f t="shared" si="2782"/>
        <v>0</v>
      </c>
      <c r="P4087" s="66">
        <f t="shared" si="2782"/>
        <v>0</v>
      </c>
      <c r="Q4087" s="66">
        <f>SUM(Q4088:Q4090)</f>
        <v>22200</v>
      </c>
      <c r="R4087" s="66">
        <f>SUM(R4088:R4090)</f>
        <v>19200</v>
      </c>
      <c r="S4087" s="66">
        <f>SUM(S4088:S4090)</f>
        <v>16300</v>
      </c>
      <c r="T4087" s="66">
        <f t="shared" ref="T4087:X4087" si="2783">SUM(T4088:T4090)</f>
        <v>2900</v>
      </c>
      <c r="U4087" s="66">
        <f t="shared" si="2783"/>
        <v>2200</v>
      </c>
      <c r="V4087" s="66">
        <f t="shared" si="2783"/>
        <v>400</v>
      </c>
      <c r="W4087" s="66">
        <f t="shared" si="2783"/>
        <v>300</v>
      </c>
      <c r="X4087" s="66">
        <f t="shared" si="2783"/>
        <v>19200</v>
      </c>
      <c r="Y4087" s="208">
        <f t="shared" si="2772"/>
        <v>100</v>
      </c>
    </row>
    <row r="4088" spans="1:25">
      <c r="A4088" s="23" t="s">
        <v>786</v>
      </c>
      <c r="B4088" s="23" t="s">
        <v>172</v>
      </c>
      <c r="C4088" s="23" t="s">
        <v>1505</v>
      </c>
      <c r="D4088" s="23" t="s">
        <v>1506</v>
      </c>
      <c r="E4088" s="22">
        <v>6139</v>
      </c>
      <c r="F4088" s="23"/>
      <c r="G4088" s="128" t="s">
        <v>3378</v>
      </c>
      <c r="H4088" s="32" t="s">
        <v>32</v>
      </c>
      <c r="I4088" s="44">
        <f t="shared" si="2752"/>
        <v>5000</v>
      </c>
      <c r="J4088" s="44">
        <v>5000</v>
      </c>
      <c r="K4088" s="44">
        <f t="shared" si="2753"/>
        <v>0</v>
      </c>
      <c r="L4088" s="44">
        <v>0</v>
      </c>
      <c r="M4088" s="44">
        <v>0</v>
      </c>
      <c r="N4088" s="44">
        <v>0</v>
      </c>
      <c r="O4088" s="44">
        <v>0</v>
      </c>
      <c r="P4088" s="44">
        <v>0</v>
      </c>
      <c r="Q4088" s="44">
        <v>15000</v>
      </c>
      <c r="R4088" s="44">
        <v>12000</v>
      </c>
      <c r="S4088" s="44">
        <v>10500</v>
      </c>
      <c r="T4088" s="44">
        <f t="shared" si="2775"/>
        <v>1500</v>
      </c>
      <c r="U4088" s="44">
        <v>1500</v>
      </c>
      <c r="V4088" s="44">
        <v>0</v>
      </c>
      <c r="W4088" s="44">
        <v>0</v>
      </c>
      <c r="X4088" s="44">
        <f t="shared" si="2776"/>
        <v>12000</v>
      </c>
      <c r="Y4088" s="209">
        <f t="shared" si="2772"/>
        <v>100</v>
      </c>
    </row>
    <row r="4089" spans="1:25">
      <c r="A4089" s="23" t="s">
        <v>786</v>
      </c>
      <c r="B4089" s="23" t="s">
        <v>172</v>
      </c>
      <c r="C4089" s="23" t="s">
        <v>1505</v>
      </c>
      <c r="D4089" s="23" t="s">
        <v>1506</v>
      </c>
      <c r="E4089" s="22">
        <v>6139</v>
      </c>
      <c r="F4089" s="23" t="s">
        <v>1513</v>
      </c>
      <c r="G4089" s="128" t="s">
        <v>3378</v>
      </c>
      <c r="H4089" s="32" t="s">
        <v>152</v>
      </c>
      <c r="I4089" s="44">
        <f t="shared" si="2752"/>
        <v>3400</v>
      </c>
      <c r="J4089" s="44">
        <v>3400</v>
      </c>
      <c r="K4089" s="44">
        <f t="shared" si="2753"/>
        <v>0</v>
      </c>
      <c r="L4089" s="44">
        <v>0</v>
      </c>
      <c r="M4089" s="44">
        <v>0</v>
      </c>
      <c r="N4089" s="44">
        <v>0</v>
      </c>
      <c r="O4089" s="44">
        <v>0</v>
      </c>
      <c r="P4089" s="44">
        <v>0</v>
      </c>
      <c r="Q4089" s="44">
        <v>3600</v>
      </c>
      <c r="R4089" s="44">
        <v>3600</v>
      </c>
      <c r="S4089" s="44">
        <v>3100</v>
      </c>
      <c r="T4089" s="44">
        <f t="shared" si="2775"/>
        <v>500</v>
      </c>
      <c r="U4089" s="44">
        <v>400</v>
      </c>
      <c r="V4089" s="44">
        <v>100</v>
      </c>
      <c r="W4089" s="44">
        <v>0</v>
      </c>
      <c r="X4089" s="44">
        <f t="shared" si="2776"/>
        <v>3600</v>
      </c>
      <c r="Y4089" s="209">
        <f t="shared" si="2772"/>
        <v>100</v>
      </c>
    </row>
    <row r="4090" spans="1:25">
      <c r="A4090" s="23" t="s">
        <v>786</v>
      </c>
      <c r="B4090" s="23" t="s">
        <v>172</v>
      </c>
      <c r="C4090" s="23" t="s">
        <v>1505</v>
      </c>
      <c r="D4090" s="23" t="s">
        <v>1506</v>
      </c>
      <c r="E4090" s="22">
        <v>6139</v>
      </c>
      <c r="F4090" s="23" t="s">
        <v>1514</v>
      </c>
      <c r="G4090" s="128" t="s">
        <v>3378</v>
      </c>
      <c r="H4090" s="32" t="s">
        <v>158</v>
      </c>
      <c r="I4090" s="44">
        <f t="shared" si="2752"/>
        <v>3600</v>
      </c>
      <c r="J4090" s="44">
        <v>3600</v>
      </c>
      <c r="K4090" s="44">
        <f t="shared" si="2753"/>
        <v>0</v>
      </c>
      <c r="L4090" s="44">
        <v>0</v>
      </c>
      <c r="M4090" s="44">
        <v>0</v>
      </c>
      <c r="N4090" s="44">
        <v>0</v>
      </c>
      <c r="O4090" s="44">
        <v>0</v>
      </c>
      <c r="P4090" s="44">
        <v>0</v>
      </c>
      <c r="Q4090" s="44">
        <v>3600</v>
      </c>
      <c r="R4090" s="44">
        <v>3600</v>
      </c>
      <c r="S4090" s="44">
        <v>2700</v>
      </c>
      <c r="T4090" s="44">
        <f t="shared" si="2775"/>
        <v>900</v>
      </c>
      <c r="U4090" s="44">
        <v>300</v>
      </c>
      <c r="V4090" s="44">
        <v>300</v>
      </c>
      <c r="W4090" s="44">
        <v>300</v>
      </c>
      <c r="X4090" s="44">
        <f t="shared" si="2776"/>
        <v>3600</v>
      </c>
      <c r="Y4090" s="209">
        <f t="shared" si="2772"/>
        <v>100</v>
      </c>
    </row>
    <row r="4091" spans="1:25" ht="20.399999999999999">
      <c r="A4091" s="20" t="s">
        <v>0</v>
      </c>
      <c r="B4091" s="20" t="s">
        <v>0</v>
      </c>
      <c r="C4091" s="20" t="s">
        <v>0</v>
      </c>
      <c r="D4091" s="21" t="s">
        <v>0</v>
      </c>
      <c r="E4091" s="21" t="s">
        <v>0</v>
      </c>
      <c r="F4091" s="21" t="s">
        <v>0</v>
      </c>
      <c r="G4091" s="150" t="s">
        <v>0</v>
      </c>
      <c r="H4091" s="30" t="s">
        <v>42</v>
      </c>
      <c r="I4091" s="31">
        <f t="shared" si="2752"/>
        <v>100</v>
      </c>
      <c r="J4091" s="31">
        <f t="shared" ref="J4091:X4092" si="2784">SUM(J4092)</f>
        <v>100</v>
      </c>
      <c r="K4091" s="31">
        <f t="shared" si="2753"/>
        <v>0</v>
      </c>
      <c r="L4091" s="31">
        <f t="shared" si="2784"/>
        <v>0</v>
      </c>
      <c r="M4091" s="31">
        <f t="shared" si="2784"/>
        <v>0</v>
      </c>
      <c r="N4091" s="31">
        <f t="shared" si="2784"/>
        <v>0</v>
      </c>
      <c r="O4091" s="31">
        <f t="shared" si="2784"/>
        <v>0</v>
      </c>
      <c r="P4091" s="31">
        <f t="shared" si="2784"/>
        <v>0</v>
      </c>
      <c r="Q4091" s="31">
        <f t="shared" si="2784"/>
        <v>385</v>
      </c>
      <c r="R4091" s="31">
        <f t="shared" si="2784"/>
        <v>385</v>
      </c>
      <c r="S4091" s="31">
        <f t="shared" si="2784"/>
        <v>285</v>
      </c>
      <c r="T4091" s="31">
        <f t="shared" si="2784"/>
        <v>0</v>
      </c>
      <c r="U4091" s="31">
        <f t="shared" si="2784"/>
        <v>0</v>
      </c>
      <c r="V4091" s="31">
        <f t="shared" si="2784"/>
        <v>0</v>
      </c>
      <c r="W4091" s="31">
        <f t="shared" si="2784"/>
        <v>0</v>
      </c>
      <c r="X4091" s="31">
        <f t="shared" si="2784"/>
        <v>285</v>
      </c>
      <c r="Y4091" s="220">
        <f t="shared" si="2772"/>
        <v>74.025974025974023</v>
      </c>
    </row>
    <row r="4092" spans="1:25">
      <c r="A4092" s="23" t="s">
        <v>786</v>
      </c>
      <c r="B4092" s="23" t="s">
        <v>172</v>
      </c>
      <c r="C4092" s="23" t="s">
        <v>1505</v>
      </c>
      <c r="D4092" s="23" t="s">
        <v>1506</v>
      </c>
      <c r="E4092" s="21" t="s">
        <v>159</v>
      </c>
      <c r="F4092" s="21" t="s">
        <v>0</v>
      </c>
      <c r="G4092" s="150" t="s">
        <v>0</v>
      </c>
      <c r="H4092" s="21" t="s">
        <v>34</v>
      </c>
      <c r="I4092" s="66">
        <f t="shared" si="2752"/>
        <v>100</v>
      </c>
      <c r="J4092" s="66">
        <f t="shared" si="2784"/>
        <v>100</v>
      </c>
      <c r="K4092" s="66">
        <f t="shared" si="2753"/>
        <v>0</v>
      </c>
      <c r="L4092" s="66">
        <f t="shared" si="2784"/>
        <v>0</v>
      </c>
      <c r="M4092" s="66">
        <f t="shared" si="2784"/>
        <v>0</v>
      </c>
      <c r="N4092" s="66">
        <f t="shared" si="2784"/>
        <v>0</v>
      </c>
      <c r="O4092" s="66">
        <f t="shared" si="2784"/>
        <v>0</v>
      </c>
      <c r="P4092" s="66">
        <f t="shared" si="2784"/>
        <v>0</v>
      </c>
      <c r="Q4092" s="66">
        <f t="shared" si="2784"/>
        <v>385</v>
      </c>
      <c r="R4092" s="66">
        <f t="shared" si="2784"/>
        <v>385</v>
      </c>
      <c r="S4092" s="66">
        <f t="shared" si="2784"/>
        <v>285</v>
      </c>
      <c r="T4092" s="66">
        <f t="shared" si="2784"/>
        <v>0</v>
      </c>
      <c r="U4092" s="66">
        <f t="shared" si="2784"/>
        <v>0</v>
      </c>
      <c r="V4092" s="66">
        <f t="shared" si="2784"/>
        <v>0</v>
      </c>
      <c r="W4092" s="66">
        <f t="shared" si="2784"/>
        <v>0</v>
      </c>
      <c r="X4092" s="66">
        <f t="shared" si="2784"/>
        <v>285</v>
      </c>
      <c r="Y4092" s="208">
        <f t="shared" si="2772"/>
        <v>74.025974025974023</v>
      </c>
    </row>
    <row r="4093" spans="1:25">
      <c r="A4093" s="23" t="s">
        <v>786</v>
      </c>
      <c r="B4093" s="23" t="s">
        <v>172</v>
      </c>
      <c r="C4093" s="23" t="s">
        <v>1505</v>
      </c>
      <c r="D4093" s="23" t="s">
        <v>1506</v>
      </c>
      <c r="E4093" s="22">
        <v>6148</v>
      </c>
      <c r="F4093" s="23"/>
      <c r="G4093" s="128" t="s">
        <v>3378</v>
      </c>
      <c r="H4093" s="32" t="s">
        <v>41</v>
      </c>
      <c r="I4093" s="44">
        <f t="shared" si="2752"/>
        <v>100</v>
      </c>
      <c r="J4093" s="44">
        <v>100</v>
      </c>
      <c r="K4093" s="44">
        <f t="shared" si="2753"/>
        <v>0</v>
      </c>
      <c r="L4093" s="44">
        <v>0</v>
      </c>
      <c r="M4093" s="44">
        <v>0</v>
      </c>
      <c r="N4093" s="44">
        <v>0</v>
      </c>
      <c r="O4093" s="44">
        <v>0</v>
      </c>
      <c r="P4093" s="44">
        <v>0</v>
      </c>
      <c r="Q4093" s="44">
        <v>385</v>
      </c>
      <c r="R4093" s="44">
        <v>385</v>
      </c>
      <c r="S4093" s="44">
        <v>285</v>
      </c>
      <c r="T4093" s="44">
        <f t="shared" si="2775"/>
        <v>0</v>
      </c>
      <c r="U4093" s="44"/>
      <c r="V4093" s="44"/>
      <c r="W4093" s="44"/>
      <c r="X4093" s="44">
        <f t="shared" si="2776"/>
        <v>285</v>
      </c>
      <c r="Y4093" s="209">
        <f t="shared" si="2772"/>
        <v>74.025974025974023</v>
      </c>
    </row>
    <row r="4094" spans="1:25" ht="20.399999999999999">
      <c r="A4094" s="20" t="s">
        <v>0</v>
      </c>
      <c r="B4094" s="20" t="s">
        <v>0</v>
      </c>
      <c r="C4094" s="20" t="s">
        <v>0</v>
      </c>
      <c r="D4094" s="21" t="s">
        <v>0</v>
      </c>
      <c r="E4094" s="21" t="s">
        <v>0</v>
      </c>
      <c r="F4094" s="21" t="s">
        <v>0</v>
      </c>
      <c r="G4094" s="150" t="s">
        <v>0</v>
      </c>
      <c r="H4094" s="30" t="s">
        <v>60</v>
      </c>
      <c r="I4094" s="31">
        <f t="shared" si="2752"/>
        <v>2000</v>
      </c>
      <c r="J4094" s="31">
        <f t="shared" ref="J4094:X4095" si="2785">SUM(J4095)</f>
        <v>0</v>
      </c>
      <c r="K4094" s="31">
        <f t="shared" si="2753"/>
        <v>2000</v>
      </c>
      <c r="L4094" s="31">
        <f t="shared" si="2785"/>
        <v>2000</v>
      </c>
      <c r="M4094" s="31">
        <f t="shared" si="2785"/>
        <v>0</v>
      </c>
      <c r="N4094" s="31">
        <f t="shared" si="2785"/>
        <v>0</v>
      </c>
      <c r="O4094" s="31">
        <f t="shared" si="2785"/>
        <v>0</v>
      </c>
      <c r="P4094" s="31">
        <f t="shared" si="2785"/>
        <v>0</v>
      </c>
      <c r="Q4094" s="31">
        <f t="shared" si="2785"/>
        <v>2000</v>
      </c>
      <c r="R4094" s="31">
        <f t="shared" si="2785"/>
        <v>0</v>
      </c>
      <c r="S4094" s="31">
        <f t="shared" si="2785"/>
        <v>0</v>
      </c>
      <c r="T4094" s="31">
        <f t="shared" si="2785"/>
        <v>0</v>
      </c>
      <c r="U4094" s="31">
        <f t="shared" si="2785"/>
        <v>0</v>
      </c>
      <c r="V4094" s="31">
        <f t="shared" si="2785"/>
        <v>0</v>
      </c>
      <c r="W4094" s="31">
        <f t="shared" si="2785"/>
        <v>0</v>
      </c>
      <c r="X4094" s="31">
        <f t="shared" si="2785"/>
        <v>0</v>
      </c>
      <c r="Y4094" s="220">
        <f t="shared" si="2772"/>
        <v>0</v>
      </c>
    </row>
    <row r="4095" spans="1:25">
      <c r="A4095" s="23" t="s">
        <v>786</v>
      </c>
      <c r="B4095" s="23" t="s">
        <v>172</v>
      </c>
      <c r="C4095" s="23" t="s">
        <v>1505</v>
      </c>
      <c r="D4095" s="23" t="s">
        <v>1506</v>
      </c>
      <c r="E4095" s="21" t="s">
        <v>166</v>
      </c>
      <c r="F4095" s="21" t="s">
        <v>0</v>
      </c>
      <c r="G4095" s="150" t="s">
        <v>0</v>
      </c>
      <c r="H4095" s="21" t="s">
        <v>53</v>
      </c>
      <c r="I4095" s="66">
        <f t="shared" si="2752"/>
        <v>2000</v>
      </c>
      <c r="J4095" s="66">
        <f t="shared" si="2785"/>
        <v>0</v>
      </c>
      <c r="K4095" s="66">
        <f t="shared" si="2753"/>
        <v>2000</v>
      </c>
      <c r="L4095" s="66">
        <f t="shared" si="2785"/>
        <v>2000</v>
      </c>
      <c r="M4095" s="66">
        <f t="shared" si="2785"/>
        <v>0</v>
      </c>
      <c r="N4095" s="66">
        <f t="shared" si="2785"/>
        <v>0</v>
      </c>
      <c r="O4095" s="66">
        <f t="shared" si="2785"/>
        <v>0</v>
      </c>
      <c r="P4095" s="66">
        <f t="shared" si="2785"/>
        <v>0</v>
      </c>
      <c r="Q4095" s="66">
        <f t="shared" si="2785"/>
        <v>2000</v>
      </c>
      <c r="R4095" s="66">
        <f t="shared" si="2785"/>
        <v>0</v>
      </c>
      <c r="S4095" s="66">
        <f t="shared" si="2785"/>
        <v>0</v>
      </c>
      <c r="T4095" s="66">
        <f t="shared" si="2785"/>
        <v>0</v>
      </c>
      <c r="U4095" s="66">
        <f t="shared" si="2785"/>
        <v>0</v>
      </c>
      <c r="V4095" s="66">
        <f t="shared" si="2785"/>
        <v>0</v>
      </c>
      <c r="W4095" s="66">
        <f t="shared" si="2785"/>
        <v>0</v>
      </c>
      <c r="X4095" s="66">
        <f t="shared" si="2785"/>
        <v>0</v>
      </c>
      <c r="Y4095" s="208">
        <f t="shared" si="2772"/>
        <v>0</v>
      </c>
    </row>
    <row r="4096" spans="1:25">
      <c r="A4096" s="23" t="s">
        <v>786</v>
      </c>
      <c r="B4096" s="23" t="s">
        <v>172</v>
      </c>
      <c r="C4096" s="23" t="s">
        <v>1505</v>
      </c>
      <c r="D4096" s="23" t="s">
        <v>1506</v>
      </c>
      <c r="E4096" s="22">
        <v>8213</v>
      </c>
      <c r="F4096" s="23"/>
      <c r="G4096" s="128" t="s">
        <v>3378</v>
      </c>
      <c r="H4096" s="32" t="s">
        <v>56</v>
      </c>
      <c r="I4096" s="44">
        <f t="shared" si="2752"/>
        <v>2000</v>
      </c>
      <c r="J4096" s="44">
        <v>0</v>
      </c>
      <c r="K4096" s="44">
        <f t="shared" si="2753"/>
        <v>2000</v>
      </c>
      <c r="L4096" s="44">
        <v>2000</v>
      </c>
      <c r="M4096" s="44">
        <v>0</v>
      </c>
      <c r="N4096" s="44">
        <v>0</v>
      </c>
      <c r="O4096" s="44">
        <v>0</v>
      </c>
      <c r="P4096" s="44">
        <v>0</v>
      </c>
      <c r="Q4096" s="44">
        <v>2000</v>
      </c>
      <c r="R4096" s="44">
        <v>0</v>
      </c>
      <c r="S4096" s="44">
        <v>0</v>
      </c>
      <c r="T4096" s="44">
        <f t="shared" si="2775"/>
        <v>0</v>
      </c>
      <c r="U4096" s="44"/>
      <c r="V4096" s="44"/>
      <c r="W4096" s="44"/>
      <c r="X4096" s="44">
        <f t="shared" si="2776"/>
        <v>0</v>
      </c>
      <c r="Y4096" s="209">
        <f t="shared" si="2772"/>
        <v>0</v>
      </c>
    </row>
    <row r="4097" spans="1:25">
      <c r="A4097" s="32" t="s">
        <v>0</v>
      </c>
      <c r="B4097" s="32" t="s">
        <v>0</v>
      </c>
      <c r="C4097" s="32" t="s">
        <v>0</v>
      </c>
      <c r="D4097" s="32" t="s">
        <v>0</v>
      </c>
      <c r="E4097" s="32" t="s">
        <v>0</v>
      </c>
      <c r="F4097" s="32" t="s">
        <v>0</v>
      </c>
      <c r="G4097" s="154" t="s">
        <v>0</v>
      </c>
      <c r="H4097" s="30" t="s">
        <v>1515</v>
      </c>
      <c r="I4097" s="31">
        <f t="shared" si="2752"/>
        <v>1482428</v>
      </c>
      <c r="J4097" s="31">
        <f t="shared" ref="J4097:P4097" si="2786">SUM(J4068,J4091,J4094)</f>
        <v>1480428</v>
      </c>
      <c r="K4097" s="31">
        <f t="shared" si="2753"/>
        <v>2000</v>
      </c>
      <c r="L4097" s="31">
        <f t="shared" si="2786"/>
        <v>2000</v>
      </c>
      <c r="M4097" s="31">
        <f t="shared" si="2786"/>
        <v>0</v>
      </c>
      <c r="N4097" s="31">
        <f t="shared" si="2786"/>
        <v>0</v>
      </c>
      <c r="O4097" s="31">
        <f t="shared" si="2786"/>
        <v>0</v>
      </c>
      <c r="P4097" s="31">
        <f t="shared" si="2786"/>
        <v>0</v>
      </c>
      <c r="Q4097" s="31">
        <f>SUM(Q4068,Q4091,Q4094)</f>
        <v>1572239</v>
      </c>
      <c r="R4097" s="31">
        <f>SUM(R4068,R4091,R4094)</f>
        <v>1567239</v>
      </c>
      <c r="S4097" s="31">
        <f>SUM(S4068,S4091,S4094)</f>
        <v>1268828</v>
      </c>
      <c r="T4097" s="31">
        <f t="shared" ref="T4097:X4097" si="2787">SUM(T4068,T4091,T4094)</f>
        <v>298311</v>
      </c>
      <c r="U4097" s="31">
        <f t="shared" si="2787"/>
        <v>113058</v>
      </c>
      <c r="V4097" s="31">
        <f t="shared" si="2787"/>
        <v>105996</v>
      </c>
      <c r="W4097" s="31">
        <f t="shared" si="2787"/>
        <v>79257</v>
      </c>
      <c r="X4097" s="31">
        <f t="shared" si="2787"/>
        <v>1567139</v>
      </c>
      <c r="Y4097" s="220">
        <f t="shared" si="2772"/>
        <v>99.993619352249397</v>
      </c>
    </row>
    <row r="4098" spans="1:25" ht="15" thickBot="1">
      <c r="A4098" s="32" t="s">
        <v>0</v>
      </c>
      <c r="B4098" s="32" t="s">
        <v>0</v>
      </c>
      <c r="C4098" s="32" t="s">
        <v>0</v>
      </c>
      <c r="D4098" s="32" t="s">
        <v>0</v>
      </c>
      <c r="E4098" s="32" t="s">
        <v>0</v>
      </c>
      <c r="F4098" s="32" t="s">
        <v>0</v>
      </c>
      <c r="G4098" s="154" t="s">
        <v>0</v>
      </c>
      <c r="H4098" s="21" t="s">
        <v>170</v>
      </c>
      <c r="I4098" s="66">
        <f t="shared" si="2752"/>
        <v>49</v>
      </c>
      <c r="J4098" s="66">
        <v>49</v>
      </c>
      <c r="K4098" s="66">
        <f t="shared" si="2753"/>
        <v>0</v>
      </c>
      <c r="L4098" s="66" t="s">
        <v>0</v>
      </c>
      <c r="M4098" s="66" t="s">
        <v>0</v>
      </c>
      <c r="N4098" s="66" t="s">
        <v>0</v>
      </c>
      <c r="O4098" s="66" t="s">
        <v>0</v>
      </c>
      <c r="P4098" s="66" t="s">
        <v>0</v>
      </c>
      <c r="Q4098" s="66">
        <v>0</v>
      </c>
      <c r="R4098" s="66"/>
      <c r="S4098" s="66"/>
      <c r="T4098" s="66"/>
      <c r="U4098" s="66"/>
      <c r="V4098" s="66"/>
      <c r="W4098" s="66"/>
      <c r="X4098" s="66"/>
      <c r="Y4098" s="208">
        <v>0</v>
      </c>
    </row>
    <row r="4099" spans="1:25" ht="41.4" thickBot="1">
      <c r="A4099" s="252" t="s">
        <v>0</v>
      </c>
      <c r="B4099" s="252" t="s">
        <v>0</v>
      </c>
      <c r="C4099" s="252" t="s">
        <v>0</v>
      </c>
      <c r="D4099" s="252" t="s">
        <v>0</v>
      </c>
      <c r="E4099" s="252" t="s">
        <v>0</v>
      </c>
      <c r="F4099" s="252" t="s">
        <v>0</v>
      </c>
      <c r="G4099" s="258" t="s">
        <v>0</v>
      </c>
      <c r="H4099" s="24" t="s">
        <v>72</v>
      </c>
      <c r="I4099" s="1" t="s">
        <v>3093</v>
      </c>
      <c r="J4099" s="1" t="s">
        <v>3130</v>
      </c>
      <c r="K4099" s="1" t="s">
        <v>3</v>
      </c>
      <c r="L4099" s="1" t="s">
        <v>4</v>
      </c>
      <c r="M4099" s="1" t="s">
        <v>5</v>
      </c>
      <c r="N4099" s="1" t="s">
        <v>6</v>
      </c>
      <c r="O4099" s="1" t="s">
        <v>7</v>
      </c>
      <c r="P4099" s="1" t="s">
        <v>8</v>
      </c>
      <c r="Q4099" s="1" t="s">
        <v>3344</v>
      </c>
      <c r="R4099" s="1" t="s">
        <v>3427</v>
      </c>
      <c r="S4099" s="1" t="s">
        <v>3447</v>
      </c>
      <c r="T4099" s="1" t="s">
        <v>3448</v>
      </c>
      <c r="U4099" s="1" t="s">
        <v>3452</v>
      </c>
      <c r="V4099" s="1" t="s">
        <v>3449</v>
      </c>
      <c r="W4099" s="1" t="s">
        <v>3450</v>
      </c>
      <c r="X4099" s="1" t="s">
        <v>3451</v>
      </c>
      <c r="Y4099" s="216" t="s">
        <v>3385</v>
      </c>
    </row>
    <row r="4100" spans="1:25">
      <c r="A4100" s="253"/>
      <c r="B4100" s="253"/>
      <c r="C4100" s="253"/>
      <c r="D4100" s="253"/>
      <c r="E4100" s="253"/>
      <c r="F4100" s="253"/>
      <c r="G4100" s="259"/>
      <c r="H4100" s="33" t="s">
        <v>0</v>
      </c>
      <c r="I4100" s="45">
        <v>1</v>
      </c>
      <c r="J4100" s="45">
        <v>3</v>
      </c>
      <c r="K4100" s="45" t="s">
        <v>9</v>
      </c>
      <c r="L4100" s="45">
        <v>5</v>
      </c>
      <c r="M4100" s="45">
        <v>6</v>
      </c>
      <c r="N4100" s="45">
        <v>7</v>
      </c>
      <c r="O4100" s="45">
        <v>8</v>
      </c>
      <c r="P4100" s="45">
        <v>9</v>
      </c>
      <c r="Q4100" s="45">
        <v>1</v>
      </c>
      <c r="R4100" s="45">
        <v>2</v>
      </c>
      <c r="S4100" s="45">
        <v>3</v>
      </c>
      <c r="T4100" s="45" t="s">
        <v>3453</v>
      </c>
      <c r="U4100" s="45">
        <v>5</v>
      </c>
      <c r="V4100" s="45">
        <v>6</v>
      </c>
      <c r="W4100" s="45">
        <v>7</v>
      </c>
      <c r="X4100" s="45" t="s">
        <v>3454</v>
      </c>
      <c r="Y4100" s="276">
        <v>9</v>
      </c>
    </row>
    <row r="4101" spans="1:25">
      <c r="A4101" s="253"/>
      <c r="B4101" s="253"/>
      <c r="C4101" s="253"/>
      <c r="D4101" s="253"/>
      <c r="E4101" s="253"/>
      <c r="F4101" s="253"/>
      <c r="G4101" s="259"/>
      <c r="H4101" s="34" t="s">
        <v>108</v>
      </c>
      <c r="I4101" s="35">
        <f t="shared" ref="I4101:I4162" si="2788">SUM(J4101,K4101,O4101,P4101)</f>
        <v>1482428</v>
      </c>
      <c r="J4101" s="35">
        <f t="shared" ref="J4101:P4101" si="2789">SUM(J4097)</f>
        <v>1480428</v>
      </c>
      <c r="K4101" s="35">
        <f t="shared" ref="K4101:K4162" si="2790">SUM(L4101,M4101,N4101)</f>
        <v>2000</v>
      </c>
      <c r="L4101" s="35">
        <f t="shared" si="2789"/>
        <v>2000</v>
      </c>
      <c r="M4101" s="35">
        <f t="shared" si="2789"/>
        <v>0</v>
      </c>
      <c r="N4101" s="35">
        <f t="shared" si="2789"/>
        <v>0</v>
      </c>
      <c r="O4101" s="35">
        <f t="shared" si="2789"/>
        <v>0</v>
      </c>
      <c r="P4101" s="35">
        <f t="shared" si="2789"/>
        <v>0</v>
      </c>
      <c r="Q4101" s="35">
        <f>SUM(Q4097)</f>
        <v>1572239</v>
      </c>
      <c r="R4101" s="35">
        <f>SUM(R4097)</f>
        <v>1567239</v>
      </c>
      <c r="S4101" s="35">
        <f>SUM(S4097)</f>
        <v>1268828</v>
      </c>
      <c r="T4101" s="35">
        <f t="shared" ref="T4101:X4101" si="2791">SUM(T4097)</f>
        <v>298311</v>
      </c>
      <c r="U4101" s="35">
        <f t="shared" si="2791"/>
        <v>113058</v>
      </c>
      <c r="V4101" s="35">
        <f t="shared" si="2791"/>
        <v>105996</v>
      </c>
      <c r="W4101" s="35">
        <f t="shared" si="2791"/>
        <v>79257</v>
      </c>
      <c r="X4101" s="35">
        <f t="shared" si="2791"/>
        <v>1567139</v>
      </c>
      <c r="Y4101" s="218">
        <f t="shared" ref="Y4101:Y4102" si="2792">IF(R4101=0,0,(X4101/R4101)*100)</f>
        <v>99.993619352249397</v>
      </c>
    </row>
    <row r="4102" spans="1:25">
      <c r="A4102" s="253"/>
      <c r="B4102" s="253"/>
      <c r="C4102" s="253"/>
      <c r="D4102" s="253"/>
      <c r="E4102" s="253"/>
      <c r="F4102" s="253"/>
      <c r="G4102" s="259"/>
      <c r="H4102" s="36" t="s">
        <v>69</v>
      </c>
      <c r="I4102" s="35">
        <f t="shared" si="2788"/>
        <v>1482428</v>
      </c>
      <c r="J4102" s="35">
        <f t="shared" ref="J4102:P4102" si="2793">SUM(J4101)</f>
        <v>1480428</v>
      </c>
      <c r="K4102" s="35">
        <f t="shared" si="2790"/>
        <v>2000</v>
      </c>
      <c r="L4102" s="35">
        <f t="shared" si="2793"/>
        <v>2000</v>
      </c>
      <c r="M4102" s="35">
        <f t="shared" si="2793"/>
        <v>0</v>
      </c>
      <c r="N4102" s="35">
        <f t="shared" si="2793"/>
        <v>0</v>
      </c>
      <c r="O4102" s="35">
        <f t="shared" si="2793"/>
        <v>0</v>
      </c>
      <c r="P4102" s="35">
        <f t="shared" si="2793"/>
        <v>0</v>
      </c>
      <c r="Q4102" s="35">
        <f>SUM(Q4101)</f>
        <v>1572239</v>
      </c>
      <c r="R4102" s="35">
        <f>SUM(R4101)</f>
        <v>1567239</v>
      </c>
      <c r="S4102" s="35">
        <f>SUM(S4101)</f>
        <v>1268828</v>
      </c>
      <c r="T4102" s="35">
        <f t="shared" ref="T4102:X4102" si="2794">SUM(T4101)</f>
        <v>298311</v>
      </c>
      <c r="U4102" s="35">
        <f t="shared" si="2794"/>
        <v>113058</v>
      </c>
      <c r="V4102" s="35">
        <f t="shared" si="2794"/>
        <v>105996</v>
      </c>
      <c r="W4102" s="35">
        <f t="shared" si="2794"/>
        <v>79257</v>
      </c>
      <c r="X4102" s="35">
        <f t="shared" si="2794"/>
        <v>1567139</v>
      </c>
      <c r="Y4102" s="218">
        <f t="shared" si="2792"/>
        <v>99.993619352249397</v>
      </c>
    </row>
    <row r="4103" spans="1:25">
      <c r="A4103" s="254"/>
      <c r="B4103" s="254"/>
      <c r="C4103" s="254"/>
      <c r="D4103" s="254"/>
      <c r="E4103" s="254"/>
      <c r="F4103" s="254"/>
      <c r="G4103" s="260"/>
    </row>
    <row r="4104" spans="1:25" ht="15" thickBot="1">
      <c r="A4104" s="32" t="s">
        <v>0</v>
      </c>
      <c r="B4104" s="32" t="s">
        <v>0</v>
      </c>
      <c r="C4104" s="32" t="s">
        <v>0</v>
      </c>
      <c r="D4104" s="32" t="s">
        <v>0</v>
      </c>
      <c r="E4104" s="32" t="s">
        <v>0</v>
      </c>
      <c r="F4104" s="32" t="s">
        <v>0</v>
      </c>
      <c r="G4104" s="154" t="s">
        <v>0</v>
      </c>
      <c r="H4104" s="37" t="s">
        <v>0</v>
      </c>
      <c r="I4104" s="37"/>
      <c r="J4104" s="37"/>
      <c r="K4104" s="37"/>
      <c r="L4104" s="37" t="s">
        <v>0</v>
      </c>
      <c r="M4104" s="37" t="s">
        <v>0</v>
      </c>
      <c r="N4104" s="37" t="s">
        <v>0</v>
      </c>
      <c r="O4104" s="37" t="s">
        <v>0</v>
      </c>
      <c r="P4104" s="37" t="s">
        <v>0</v>
      </c>
      <c r="Q4104" s="37"/>
      <c r="R4104" s="37"/>
      <c r="S4104" s="37"/>
      <c r="T4104" s="37" t="s">
        <v>0</v>
      </c>
      <c r="U4104" s="37" t="s">
        <v>0</v>
      </c>
      <c r="V4104" s="37" t="s">
        <v>0</v>
      </c>
      <c r="W4104" s="37" t="s">
        <v>0</v>
      </c>
      <c r="X4104" s="37" t="s">
        <v>0</v>
      </c>
      <c r="Y4104" s="219"/>
    </row>
    <row r="4105" spans="1:25" ht="41.4" thickBot="1">
      <c r="A4105" s="24" t="s">
        <v>123</v>
      </c>
      <c r="B4105" s="24" t="s">
        <v>124</v>
      </c>
      <c r="C4105" s="24" t="s">
        <v>125</v>
      </c>
      <c r="D4105" s="25" t="s">
        <v>0</v>
      </c>
      <c r="E4105" s="24" t="s">
        <v>126</v>
      </c>
      <c r="F4105" s="24" t="s">
        <v>127</v>
      </c>
      <c r="G4105" s="151" t="s">
        <v>128</v>
      </c>
      <c r="H4105" s="24" t="s">
        <v>1</v>
      </c>
      <c r="I4105" s="1" t="s">
        <v>3093</v>
      </c>
      <c r="J4105" s="1" t="s">
        <v>3130</v>
      </c>
      <c r="K4105" s="1" t="s">
        <v>3</v>
      </c>
      <c r="L4105" s="1" t="s">
        <v>4</v>
      </c>
      <c r="M4105" s="1" t="s">
        <v>5</v>
      </c>
      <c r="N4105" s="1" t="s">
        <v>6</v>
      </c>
      <c r="O4105" s="1" t="s">
        <v>7</v>
      </c>
      <c r="P4105" s="1" t="s">
        <v>8</v>
      </c>
      <c r="Q4105" s="1" t="s">
        <v>3344</v>
      </c>
      <c r="R4105" s="1" t="s">
        <v>3427</v>
      </c>
      <c r="S4105" s="1" t="s">
        <v>3447</v>
      </c>
      <c r="T4105" s="1" t="s">
        <v>3448</v>
      </c>
      <c r="U4105" s="1" t="s">
        <v>3452</v>
      </c>
      <c r="V4105" s="1" t="s">
        <v>3449</v>
      </c>
      <c r="W4105" s="1" t="s">
        <v>3450</v>
      </c>
      <c r="X4105" s="1" t="s">
        <v>3451</v>
      </c>
      <c r="Y4105" s="216" t="s">
        <v>3385</v>
      </c>
    </row>
    <row r="4106" spans="1:25">
      <c r="A4106" s="26" t="s">
        <v>0</v>
      </c>
      <c r="B4106" s="26" t="s">
        <v>0</v>
      </c>
      <c r="C4106" s="26" t="s">
        <v>0</v>
      </c>
      <c r="D4106" s="27" t="s">
        <v>0</v>
      </c>
      <c r="E4106" s="27" t="s">
        <v>0</v>
      </c>
      <c r="F4106" s="28" t="s">
        <v>0</v>
      </c>
      <c r="G4106" s="152" t="s">
        <v>0</v>
      </c>
      <c r="H4106" s="29" t="s">
        <v>0</v>
      </c>
      <c r="I4106" s="45">
        <v>1</v>
      </c>
      <c r="J4106" s="45">
        <v>3</v>
      </c>
      <c r="K4106" s="45" t="s">
        <v>9</v>
      </c>
      <c r="L4106" s="45">
        <v>5</v>
      </c>
      <c r="M4106" s="45">
        <v>6</v>
      </c>
      <c r="N4106" s="45">
        <v>7</v>
      </c>
      <c r="O4106" s="45">
        <v>8</v>
      </c>
      <c r="P4106" s="45">
        <v>9</v>
      </c>
      <c r="Q4106" s="45">
        <v>1</v>
      </c>
      <c r="R4106" s="45">
        <v>2</v>
      </c>
      <c r="S4106" s="45">
        <v>3</v>
      </c>
      <c r="T4106" s="45" t="s">
        <v>3453</v>
      </c>
      <c r="U4106" s="45">
        <v>5</v>
      </c>
      <c r="V4106" s="45">
        <v>6</v>
      </c>
      <c r="W4106" s="45">
        <v>7</v>
      </c>
      <c r="X4106" s="45" t="s">
        <v>3454</v>
      </c>
      <c r="Y4106" s="276">
        <v>9</v>
      </c>
    </row>
    <row r="4107" spans="1:25">
      <c r="A4107" s="133" t="s">
        <v>786</v>
      </c>
      <c r="B4107" s="133" t="s">
        <v>172</v>
      </c>
      <c r="C4107" s="109" t="s">
        <v>1516</v>
      </c>
      <c r="D4107" s="109">
        <v>21020064</v>
      </c>
      <c r="E4107" s="98" t="s">
        <v>0</v>
      </c>
      <c r="F4107" s="98" t="s">
        <v>0</v>
      </c>
      <c r="G4107" s="153" t="s">
        <v>0</v>
      </c>
      <c r="H4107" s="98" t="s">
        <v>1518</v>
      </c>
      <c r="I4107" s="110"/>
      <c r="J4107" s="110"/>
      <c r="K4107" s="110"/>
      <c r="L4107" s="110" t="s">
        <v>0</v>
      </c>
      <c r="M4107" s="110" t="s">
        <v>0</v>
      </c>
      <c r="N4107" s="110" t="s">
        <v>0</v>
      </c>
      <c r="O4107" s="110" t="s">
        <v>0</v>
      </c>
      <c r="P4107" s="110" t="s">
        <v>0</v>
      </c>
      <c r="Q4107" s="110"/>
      <c r="R4107" s="110"/>
      <c r="S4107" s="110"/>
      <c r="T4107" s="110" t="s">
        <v>0</v>
      </c>
      <c r="U4107" s="110" t="s">
        <v>0</v>
      </c>
      <c r="V4107" s="110" t="s">
        <v>0</v>
      </c>
      <c r="W4107" s="110" t="s">
        <v>0</v>
      </c>
      <c r="X4107" s="110" t="s">
        <v>0</v>
      </c>
      <c r="Y4107" s="217"/>
    </row>
    <row r="4108" spans="1:25" ht="20.399999999999999">
      <c r="A4108" s="20" t="s">
        <v>0</v>
      </c>
      <c r="B4108" s="20" t="s">
        <v>0</v>
      </c>
      <c r="C4108" s="20" t="s">
        <v>0</v>
      </c>
      <c r="D4108" s="21" t="s">
        <v>0</v>
      </c>
      <c r="E4108" s="21" t="s">
        <v>0</v>
      </c>
      <c r="F4108" s="21" t="s">
        <v>0</v>
      </c>
      <c r="G4108" s="150" t="s">
        <v>0</v>
      </c>
      <c r="H4108" s="30" t="s">
        <v>33</v>
      </c>
      <c r="I4108" s="31">
        <f t="shared" si="2788"/>
        <v>2870360</v>
      </c>
      <c r="J4108" s="31">
        <f t="shared" ref="J4108:P4108" si="2795">SUM(J4109,J4117,J4119)</f>
        <v>2837360</v>
      </c>
      <c r="K4108" s="31">
        <f t="shared" si="2790"/>
        <v>33000</v>
      </c>
      <c r="L4108" s="31">
        <f t="shared" si="2795"/>
        <v>25000</v>
      </c>
      <c r="M4108" s="31">
        <f t="shared" si="2795"/>
        <v>3000</v>
      </c>
      <c r="N4108" s="31">
        <f t="shared" si="2795"/>
        <v>5000</v>
      </c>
      <c r="O4108" s="31">
        <f t="shared" si="2795"/>
        <v>0</v>
      </c>
      <c r="P4108" s="31">
        <f t="shared" si="2795"/>
        <v>0</v>
      </c>
      <c r="Q4108" s="57">
        <f>SUM(Q4109,Q4117,Q4119)</f>
        <v>3014517</v>
      </c>
      <c r="R4108" s="57">
        <f>SUM(R4109,R4117,R4119)</f>
        <v>2972897</v>
      </c>
      <c r="S4108" s="57">
        <f>SUM(S4109,S4117,S4119)</f>
        <v>2530442</v>
      </c>
      <c r="T4108" s="57">
        <f t="shared" ref="T4108:X4108" si="2796">SUM(T4109,T4117,T4119)</f>
        <v>442455</v>
      </c>
      <c r="U4108" s="57">
        <f t="shared" si="2796"/>
        <v>268602</v>
      </c>
      <c r="V4108" s="57">
        <f t="shared" si="2796"/>
        <v>173708</v>
      </c>
      <c r="W4108" s="57">
        <f t="shared" si="2796"/>
        <v>145</v>
      </c>
      <c r="X4108" s="57">
        <f t="shared" si="2796"/>
        <v>2972897</v>
      </c>
      <c r="Y4108" s="222">
        <f t="shared" ref="Y4108:Y4138" si="2797">IF(R4108=0,0,(X4108/R4108)*100)</f>
        <v>100</v>
      </c>
    </row>
    <row r="4109" spans="1:25">
      <c r="A4109" s="23" t="s">
        <v>786</v>
      </c>
      <c r="B4109" s="23" t="s">
        <v>172</v>
      </c>
      <c r="C4109" s="23" t="s">
        <v>1516</v>
      </c>
      <c r="D4109" s="23" t="s">
        <v>1517</v>
      </c>
      <c r="E4109" s="21" t="s">
        <v>132</v>
      </c>
      <c r="F4109" s="21" t="s">
        <v>0</v>
      </c>
      <c r="G4109" s="150" t="s">
        <v>0</v>
      </c>
      <c r="H4109" s="21" t="s">
        <v>11</v>
      </c>
      <c r="I4109" s="66">
        <f t="shared" si="2788"/>
        <v>2298410</v>
      </c>
      <c r="J4109" s="66">
        <f t="shared" ref="J4109:P4109" si="2798">SUM(J4110,J4111)</f>
        <v>2291540</v>
      </c>
      <c r="K4109" s="66">
        <f t="shared" si="2790"/>
        <v>6870</v>
      </c>
      <c r="L4109" s="66">
        <f t="shared" si="2798"/>
        <v>4870</v>
      </c>
      <c r="M4109" s="66">
        <f t="shared" si="2798"/>
        <v>0</v>
      </c>
      <c r="N4109" s="66">
        <f t="shared" si="2798"/>
        <v>2000</v>
      </c>
      <c r="O4109" s="66">
        <f t="shared" si="2798"/>
        <v>0</v>
      </c>
      <c r="P4109" s="66">
        <f t="shared" si="2798"/>
        <v>0</v>
      </c>
      <c r="Q4109" s="66">
        <f>SUM(Q4110,Q4111)</f>
        <v>2425225</v>
      </c>
      <c r="R4109" s="66">
        <f>SUM(R4110,R4111)</f>
        <v>2418302</v>
      </c>
      <c r="S4109" s="66">
        <f>SUM(S4110,S4111)</f>
        <v>2059152</v>
      </c>
      <c r="T4109" s="66">
        <f t="shared" ref="T4109:X4109" si="2799">SUM(T4110,T4111)</f>
        <v>359150</v>
      </c>
      <c r="U4109" s="66">
        <f t="shared" si="2799"/>
        <v>214100</v>
      </c>
      <c r="V4109" s="66">
        <f t="shared" si="2799"/>
        <v>145050</v>
      </c>
      <c r="W4109" s="66">
        <f t="shared" si="2799"/>
        <v>0</v>
      </c>
      <c r="X4109" s="66">
        <f t="shared" si="2799"/>
        <v>2418302</v>
      </c>
      <c r="Y4109" s="208">
        <f t="shared" si="2797"/>
        <v>100</v>
      </c>
    </row>
    <row r="4110" spans="1:25">
      <c r="A4110" s="23" t="s">
        <v>786</v>
      </c>
      <c r="B4110" s="23" t="s">
        <v>172</v>
      </c>
      <c r="C4110" s="23" t="s">
        <v>1516</v>
      </c>
      <c r="D4110" s="23" t="s">
        <v>1517</v>
      </c>
      <c r="E4110" s="22">
        <v>6111</v>
      </c>
      <c r="F4110" s="23"/>
      <c r="G4110" s="128" t="s">
        <v>3378</v>
      </c>
      <c r="H4110" s="32" t="s">
        <v>12</v>
      </c>
      <c r="I4110" s="44">
        <f t="shared" si="2788"/>
        <v>1997100</v>
      </c>
      <c r="J4110" s="44">
        <v>1992230</v>
      </c>
      <c r="K4110" s="44">
        <f t="shared" si="2790"/>
        <v>4870</v>
      </c>
      <c r="L4110" s="44">
        <v>4870</v>
      </c>
      <c r="M4110" s="44">
        <v>0</v>
      </c>
      <c r="N4110" s="44">
        <v>0</v>
      </c>
      <c r="O4110" s="44">
        <v>0</v>
      </c>
      <c r="P4110" s="44">
        <v>0</v>
      </c>
      <c r="Q4110" s="44">
        <v>2110800</v>
      </c>
      <c r="R4110" s="44">
        <v>2105930</v>
      </c>
      <c r="S4110" s="44">
        <v>1778918</v>
      </c>
      <c r="T4110" s="44">
        <f t="shared" ref="T4110:T4137" si="2800">U4110+V4110+W4110</f>
        <v>327012</v>
      </c>
      <c r="U4110" s="44">
        <v>193000</v>
      </c>
      <c r="V4110" s="44">
        <v>134012</v>
      </c>
      <c r="W4110" s="44">
        <v>0</v>
      </c>
      <c r="X4110" s="44">
        <f t="shared" ref="X4110:X4137" si="2801">S4110+T4110</f>
        <v>2105930</v>
      </c>
      <c r="Y4110" s="209">
        <f t="shared" si="2797"/>
        <v>100</v>
      </c>
    </row>
    <row r="4111" spans="1:25">
      <c r="A4111" s="20" t="s">
        <v>786</v>
      </c>
      <c r="B4111" s="20" t="s">
        <v>172</v>
      </c>
      <c r="C4111" s="20" t="s">
        <v>1516</v>
      </c>
      <c r="D4111" s="20" t="s">
        <v>1517</v>
      </c>
      <c r="E4111" s="20" t="s">
        <v>134</v>
      </c>
      <c r="F4111" s="23" t="s">
        <v>0</v>
      </c>
      <c r="G4111" s="154" t="s">
        <v>0</v>
      </c>
      <c r="H4111" s="21" t="s">
        <v>13</v>
      </c>
      <c r="I4111" s="66">
        <f t="shared" si="2788"/>
        <v>301310</v>
      </c>
      <c r="J4111" s="66">
        <f t="shared" ref="J4111:P4111" si="2802">SUM(J4112:J4116)</f>
        <v>299310</v>
      </c>
      <c r="K4111" s="66">
        <f t="shared" si="2790"/>
        <v>2000</v>
      </c>
      <c r="L4111" s="66">
        <f t="shared" si="2802"/>
        <v>0</v>
      </c>
      <c r="M4111" s="66">
        <f t="shared" si="2802"/>
        <v>0</v>
      </c>
      <c r="N4111" s="66">
        <f t="shared" si="2802"/>
        <v>2000</v>
      </c>
      <c r="O4111" s="66">
        <f t="shared" si="2802"/>
        <v>0</v>
      </c>
      <c r="P4111" s="66">
        <f t="shared" si="2802"/>
        <v>0</v>
      </c>
      <c r="Q4111" s="66">
        <f>SUM(Q4112:Q4116)</f>
        <v>314425</v>
      </c>
      <c r="R4111" s="66">
        <f>SUM(R4112:R4116)</f>
        <v>312372</v>
      </c>
      <c r="S4111" s="66">
        <f>SUM(S4112:S4116)</f>
        <v>280234</v>
      </c>
      <c r="T4111" s="66">
        <f t="shared" ref="T4111:X4111" si="2803">SUM(T4112:T4116)</f>
        <v>32138</v>
      </c>
      <c r="U4111" s="66">
        <f t="shared" si="2803"/>
        <v>21100</v>
      </c>
      <c r="V4111" s="66">
        <f t="shared" si="2803"/>
        <v>11038</v>
      </c>
      <c r="W4111" s="66">
        <f t="shared" si="2803"/>
        <v>0</v>
      </c>
      <c r="X4111" s="66">
        <f t="shared" si="2803"/>
        <v>312372</v>
      </c>
      <c r="Y4111" s="208">
        <f t="shared" si="2797"/>
        <v>100</v>
      </c>
    </row>
    <row r="4112" spans="1:25">
      <c r="A4112" s="23" t="s">
        <v>786</v>
      </c>
      <c r="B4112" s="23" t="s">
        <v>172</v>
      </c>
      <c r="C4112" s="23" t="s">
        <v>1516</v>
      </c>
      <c r="D4112" s="23" t="s">
        <v>1517</v>
      </c>
      <c r="E4112" s="22">
        <v>6112</v>
      </c>
      <c r="F4112" s="23" t="s">
        <v>1519</v>
      </c>
      <c r="G4112" s="128" t="s">
        <v>3378</v>
      </c>
      <c r="H4112" s="32" t="s">
        <v>18</v>
      </c>
      <c r="I4112" s="44">
        <f t="shared" si="2788"/>
        <v>24000</v>
      </c>
      <c r="J4112" s="44">
        <v>24000</v>
      </c>
      <c r="K4112" s="44">
        <f t="shared" si="2790"/>
        <v>0</v>
      </c>
      <c r="L4112" s="44">
        <v>0</v>
      </c>
      <c r="M4112" s="44">
        <v>0</v>
      </c>
      <c r="N4112" s="44">
        <v>0</v>
      </c>
      <c r="O4112" s="44">
        <v>0</v>
      </c>
      <c r="P4112" s="44">
        <v>0</v>
      </c>
      <c r="Q4112" s="44">
        <v>32520</v>
      </c>
      <c r="R4112" s="44">
        <v>32520</v>
      </c>
      <c r="S4112" s="44">
        <v>32520</v>
      </c>
      <c r="T4112" s="44">
        <f t="shared" si="2800"/>
        <v>0</v>
      </c>
      <c r="U4112" s="44">
        <v>0</v>
      </c>
      <c r="V4112" s="44">
        <v>0</v>
      </c>
      <c r="W4112" s="44">
        <v>0</v>
      </c>
      <c r="X4112" s="44">
        <f t="shared" si="2801"/>
        <v>32520</v>
      </c>
      <c r="Y4112" s="209">
        <f t="shared" si="2797"/>
        <v>100</v>
      </c>
    </row>
    <row r="4113" spans="1:25">
      <c r="A4113" s="23" t="s">
        <v>786</v>
      </c>
      <c r="B4113" s="23" t="s">
        <v>172</v>
      </c>
      <c r="C4113" s="23" t="s">
        <v>1516</v>
      </c>
      <c r="D4113" s="23" t="s">
        <v>1517</v>
      </c>
      <c r="E4113" s="22">
        <v>6112</v>
      </c>
      <c r="F4113" s="23" t="s">
        <v>1520</v>
      </c>
      <c r="G4113" s="128" t="s">
        <v>3378</v>
      </c>
      <c r="H4113" s="32" t="s">
        <v>16</v>
      </c>
      <c r="I4113" s="44">
        <f t="shared" si="2788"/>
        <v>52610</v>
      </c>
      <c r="J4113" s="44">
        <v>50610</v>
      </c>
      <c r="K4113" s="44">
        <f t="shared" si="2790"/>
        <v>2000</v>
      </c>
      <c r="L4113" s="44">
        <v>0</v>
      </c>
      <c r="M4113" s="44">
        <v>0</v>
      </c>
      <c r="N4113" s="44">
        <v>2000</v>
      </c>
      <c r="O4113" s="44">
        <v>0</v>
      </c>
      <c r="P4113" s="44">
        <v>0</v>
      </c>
      <c r="Q4113" s="44">
        <v>53205</v>
      </c>
      <c r="R4113" s="44">
        <v>51152</v>
      </c>
      <c r="S4113" s="44">
        <v>40204</v>
      </c>
      <c r="T4113" s="44">
        <f t="shared" si="2800"/>
        <v>10948</v>
      </c>
      <c r="U4113" s="44">
        <v>6100</v>
      </c>
      <c r="V4113" s="44">
        <v>4848</v>
      </c>
      <c r="W4113" s="44">
        <v>0</v>
      </c>
      <c r="X4113" s="44">
        <f t="shared" si="2801"/>
        <v>51152</v>
      </c>
      <c r="Y4113" s="209">
        <f t="shared" si="2797"/>
        <v>100</v>
      </c>
    </row>
    <row r="4114" spans="1:25">
      <c r="A4114" s="23" t="s">
        <v>786</v>
      </c>
      <c r="B4114" s="23" t="s">
        <v>172</v>
      </c>
      <c r="C4114" s="23" t="s">
        <v>1516</v>
      </c>
      <c r="D4114" s="23" t="s">
        <v>1517</v>
      </c>
      <c r="E4114" s="22">
        <v>6112</v>
      </c>
      <c r="F4114" s="23" t="s">
        <v>1521</v>
      </c>
      <c r="G4114" s="128" t="s">
        <v>3378</v>
      </c>
      <c r="H4114" s="32" t="s">
        <v>19</v>
      </c>
      <c r="I4114" s="44">
        <f t="shared" si="2788"/>
        <v>160700</v>
      </c>
      <c r="J4114" s="44">
        <v>160700</v>
      </c>
      <c r="K4114" s="44">
        <f t="shared" si="2790"/>
        <v>0</v>
      </c>
      <c r="L4114" s="44">
        <v>0</v>
      </c>
      <c r="M4114" s="44">
        <v>0</v>
      </c>
      <c r="N4114" s="44">
        <v>0</v>
      </c>
      <c r="O4114" s="44">
        <v>0</v>
      </c>
      <c r="P4114" s="44">
        <v>0</v>
      </c>
      <c r="Q4114" s="44">
        <v>161800</v>
      </c>
      <c r="R4114" s="44">
        <v>161800</v>
      </c>
      <c r="S4114" s="44">
        <v>140610</v>
      </c>
      <c r="T4114" s="44">
        <f t="shared" si="2800"/>
        <v>21190</v>
      </c>
      <c r="U4114" s="44">
        <v>15000</v>
      </c>
      <c r="V4114" s="44">
        <v>6190</v>
      </c>
      <c r="W4114" s="44">
        <v>0</v>
      </c>
      <c r="X4114" s="44">
        <f t="shared" si="2801"/>
        <v>161800</v>
      </c>
      <c r="Y4114" s="209">
        <f t="shared" si="2797"/>
        <v>100</v>
      </c>
    </row>
    <row r="4115" spans="1:25">
      <c r="A4115" s="23" t="s">
        <v>786</v>
      </c>
      <c r="B4115" s="23" t="s">
        <v>172</v>
      </c>
      <c r="C4115" s="23" t="s">
        <v>1516</v>
      </c>
      <c r="D4115" s="23" t="s">
        <v>1517</v>
      </c>
      <c r="E4115" s="22">
        <v>6112</v>
      </c>
      <c r="F4115" s="23" t="s">
        <v>1522</v>
      </c>
      <c r="G4115" s="128" t="s">
        <v>3378</v>
      </c>
      <c r="H4115" s="32" t="s">
        <v>17</v>
      </c>
      <c r="I4115" s="44">
        <f t="shared" si="2788"/>
        <v>42300</v>
      </c>
      <c r="J4115" s="44">
        <v>42300</v>
      </c>
      <c r="K4115" s="44">
        <f t="shared" si="2790"/>
        <v>0</v>
      </c>
      <c r="L4115" s="44">
        <v>0</v>
      </c>
      <c r="M4115" s="44">
        <v>0</v>
      </c>
      <c r="N4115" s="44">
        <v>0</v>
      </c>
      <c r="O4115" s="44">
        <v>0</v>
      </c>
      <c r="P4115" s="44">
        <v>0</v>
      </c>
      <c r="Q4115" s="44">
        <v>42300</v>
      </c>
      <c r="R4115" s="44">
        <v>42300</v>
      </c>
      <c r="S4115" s="44">
        <v>42300</v>
      </c>
      <c r="T4115" s="44">
        <f t="shared" si="2800"/>
        <v>0</v>
      </c>
      <c r="U4115" s="44">
        <v>0</v>
      </c>
      <c r="V4115" s="44">
        <v>0</v>
      </c>
      <c r="W4115" s="44">
        <v>0</v>
      </c>
      <c r="X4115" s="44">
        <f t="shared" si="2801"/>
        <v>42300</v>
      </c>
      <c r="Y4115" s="209">
        <f t="shared" si="2797"/>
        <v>100</v>
      </c>
    </row>
    <row r="4116" spans="1:25">
      <c r="A4116" s="23" t="s">
        <v>786</v>
      </c>
      <c r="B4116" s="23" t="s">
        <v>172</v>
      </c>
      <c r="C4116" s="23" t="s">
        <v>1516</v>
      </c>
      <c r="D4116" s="23" t="s">
        <v>1517</v>
      </c>
      <c r="E4116" s="22">
        <v>6112</v>
      </c>
      <c r="F4116" s="23" t="s">
        <v>1523</v>
      </c>
      <c r="G4116" s="128" t="s">
        <v>3378</v>
      </c>
      <c r="H4116" s="32" t="s">
        <v>15</v>
      </c>
      <c r="I4116" s="44">
        <f t="shared" si="2788"/>
        <v>21700</v>
      </c>
      <c r="J4116" s="44">
        <v>21700</v>
      </c>
      <c r="K4116" s="44">
        <f t="shared" si="2790"/>
        <v>0</v>
      </c>
      <c r="L4116" s="44">
        <v>0</v>
      </c>
      <c r="M4116" s="44">
        <v>0</v>
      </c>
      <c r="N4116" s="44">
        <v>0</v>
      </c>
      <c r="O4116" s="44">
        <v>0</v>
      </c>
      <c r="P4116" s="44">
        <v>0</v>
      </c>
      <c r="Q4116" s="44">
        <v>24600</v>
      </c>
      <c r="R4116" s="44">
        <v>24600</v>
      </c>
      <c r="S4116" s="44">
        <v>24600</v>
      </c>
      <c r="T4116" s="44">
        <f t="shared" si="2800"/>
        <v>0</v>
      </c>
      <c r="U4116" s="44">
        <v>0</v>
      </c>
      <c r="V4116" s="44">
        <v>0</v>
      </c>
      <c r="W4116" s="44">
        <v>0</v>
      </c>
      <c r="X4116" s="44">
        <f t="shared" si="2801"/>
        <v>24600</v>
      </c>
      <c r="Y4116" s="209">
        <f t="shared" si="2797"/>
        <v>100</v>
      </c>
    </row>
    <row r="4117" spans="1:25">
      <c r="A4117" s="23" t="s">
        <v>786</v>
      </c>
      <c r="B4117" s="23" t="s">
        <v>172</v>
      </c>
      <c r="C4117" s="23" t="s">
        <v>1516</v>
      </c>
      <c r="D4117" s="23" t="s">
        <v>1517</v>
      </c>
      <c r="E4117" s="21" t="s">
        <v>139</v>
      </c>
      <c r="F4117" s="21" t="s">
        <v>0</v>
      </c>
      <c r="G4117" s="150" t="s">
        <v>0</v>
      </c>
      <c r="H4117" s="21" t="s">
        <v>21</v>
      </c>
      <c r="I4117" s="66">
        <f t="shared" si="2788"/>
        <v>202500</v>
      </c>
      <c r="J4117" s="66">
        <f t="shared" ref="J4117:X4117" si="2804">SUM(J4118)</f>
        <v>202500</v>
      </c>
      <c r="K4117" s="66">
        <f t="shared" si="2790"/>
        <v>0</v>
      </c>
      <c r="L4117" s="66">
        <f t="shared" si="2804"/>
        <v>0</v>
      </c>
      <c r="M4117" s="66">
        <f t="shared" si="2804"/>
        <v>0</v>
      </c>
      <c r="N4117" s="66">
        <f t="shared" si="2804"/>
        <v>0</v>
      </c>
      <c r="O4117" s="66">
        <f t="shared" si="2804"/>
        <v>0</v>
      </c>
      <c r="P4117" s="66">
        <f t="shared" si="2804"/>
        <v>0</v>
      </c>
      <c r="Q4117" s="66">
        <f t="shared" si="2804"/>
        <v>214438</v>
      </c>
      <c r="R4117" s="66">
        <f t="shared" si="2804"/>
        <v>214438</v>
      </c>
      <c r="S4117" s="66">
        <f t="shared" si="2804"/>
        <v>184435</v>
      </c>
      <c r="T4117" s="66">
        <f t="shared" si="2804"/>
        <v>30003</v>
      </c>
      <c r="U4117" s="66">
        <f t="shared" si="2804"/>
        <v>19000</v>
      </c>
      <c r="V4117" s="66">
        <f t="shared" si="2804"/>
        <v>11003</v>
      </c>
      <c r="W4117" s="66">
        <f t="shared" si="2804"/>
        <v>0</v>
      </c>
      <c r="X4117" s="66">
        <f t="shared" si="2804"/>
        <v>214438</v>
      </c>
      <c r="Y4117" s="208">
        <f t="shared" si="2797"/>
        <v>100</v>
      </c>
    </row>
    <row r="4118" spans="1:25">
      <c r="A4118" s="23" t="s">
        <v>786</v>
      </c>
      <c r="B4118" s="23" t="s">
        <v>172</v>
      </c>
      <c r="C4118" s="23" t="s">
        <v>1516</v>
      </c>
      <c r="D4118" s="23" t="s">
        <v>1517</v>
      </c>
      <c r="E4118" s="22">
        <v>6121</v>
      </c>
      <c r="F4118" s="23"/>
      <c r="G4118" s="128" t="s">
        <v>3378</v>
      </c>
      <c r="H4118" s="32" t="s">
        <v>22</v>
      </c>
      <c r="I4118" s="44">
        <f t="shared" si="2788"/>
        <v>202500</v>
      </c>
      <c r="J4118" s="44">
        <v>202500</v>
      </c>
      <c r="K4118" s="44">
        <f t="shared" si="2790"/>
        <v>0</v>
      </c>
      <c r="L4118" s="44">
        <v>0</v>
      </c>
      <c r="M4118" s="44">
        <v>0</v>
      </c>
      <c r="N4118" s="44">
        <v>0</v>
      </c>
      <c r="O4118" s="44">
        <v>0</v>
      </c>
      <c r="P4118" s="44">
        <v>0</v>
      </c>
      <c r="Q4118" s="44">
        <v>214438</v>
      </c>
      <c r="R4118" s="44">
        <v>214438</v>
      </c>
      <c r="S4118" s="44">
        <v>184435</v>
      </c>
      <c r="T4118" s="44">
        <f t="shared" si="2800"/>
        <v>30003</v>
      </c>
      <c r="U4118" s="44">
        <v>19000</v>
      </c>
      <c r="V4118" s="44">
        <v>11003</v>
      </c>
      <c r="W4118" s="44">
        <v>0</v>
      </c>
      <c r="X4118" s="44">
        <f t="shared" si="2801"/>
        <v>214438</v>
      </c>
      <c r="Y4118" s="209">
        <f t="shared" si="2797"/>
        <v>100</v>
      </c>
    </row>
    <row r="4119" spans="1:25">
      <c r="A4119" s="23" t="s">
        <v>786</v>
      </c>
      <c r="B4119" s="23" t="s">
        <v>172</v>
      </c>
      <c r="C4119" s="23" t="s">
        <v>1516</v>
      </c>
      <c r="D4119" s="23" t="s">
        <v>1517</v>
      </c>
      <c r="E4119" s="21" t="s">
        <v>141</v>
      </c>
      <c r="F4119" s="21" t="s">
        <v>0</v>
      </c>
      <c r="G4119" s="150" t="s">
        <v>0</v>
      </c>
      <c r="H4119" s="21" t="s">
        <v>23</v>
      </c>
      <c r="I4119" s="66">
        <f t="shared" si="2788"/>
        <v>369450</v>
      </c>
      <c r="J4119" s="66">
        <f t="shared" ref="J4119:P4119" si="2805">SUM(J4120:J4127)</f>
        <v>343320</v>
      </c>
      <c r="K4119" s="66">
        <f t="shared" si="2790"/>
        <v>26130</v>
      </c>
      <c r="L4119" s="66">
        <f t="shared" si="2805"/>
        <v>20130</v>
      </c>
      <c r="M4119" s="66">
        <f t="shared" si="2805"/>
        <v>3000</v>
      </c>
      <c r="N4119" s="66">
        <f t="shared" si="2805"/>
        <v>3000</v>
      </c>
      <c r="O4119" s="66">
        <f t="shared" si="2805"/>
        <v>0</v>
      </c>
      <c r="P4119" s="66">
        <f t="shared" si="2805"/>
        <v>0</v>
      </c>
      <c r="Q4119" s="66">
        <f>SUM(Q4120:Q4127)</f>
        <v>374854</v>
      </c>
      <c r="R4119" s="66">
        <f>SUM(R4120:R4127)</f>
        <v>340157</v>
      </c>
      <c r="S4119" s="66">
        <f>SUM(S4120:S4127)</f>
        <v>286855</v>
      </c>
      <c r="T4119" s="66">
        <f t="shared" ref="T4119:X4119" si="2806">SUM(T4120:T4127)</f>
        <v>53302</v>
      </c>
      <c r="U4119" s="66">
        <f t="shared" si="2806"/>
        <v>35502</v>
      </c>
      <c r="V4119" s="66">
        <f t="shared" si="2806"/>
        <v>17655</v>
      </c>
      <c r="W4119" s="66">
        <f t="shared" si="2806"/>
        <v>145</v>
      </c>
      <c r="X4119" s="66">
        <f t="shared" si="2806"/>
        <v>340157</v>
      </c>
      <c r="Y4119" s="208">
        <f t="shared" si="2797"/>
        <v>100</v>
      </c>
    </row>
    <row r="4120" spans="1:25">
      <c r="A4120" s="23" t="s">
        <v>786</v>
      </c>
      <c r="B4120" s="23" t="s">
        <v>172</v>
      </c>
      <c r="C4120" s="23" t="s">
        <v>1516</v>
      </c>
      <c r="D4120" s="23" t="s">
        <v>1517</v>
      </c>
      <c r="E4120" s="22">
        <v>6131</v>
      </c>
      <c r="F4120" s="23"/>
      <c r="G4120" s="128" t="s">
        <v>3378</v>
      </c>
      <c r="H4120" s="32" t="s">
        <v>24</v>
      </c>
      <c r="I4120" s="44">
        <f t="shared" si="2788"/>
        <v>5000</v>
      </c>
      <c r="J4120" s="44">
        <v>5000</v>
      </c>
      <c r="K4120" s="44">
        <f t="shared" si="2790"/>
        <v>0</v>
      </c>
      <c r="L4120" s="44">
        <v>0</v>
      </c>
      <c r="M4120" s="44">
        <v>0</v>
      </c>
      <c r="N4120" s="44">
        <v>0</v>
      </c>
      <c r="O4120" s="44">
        <v>0</v>
      </c>
      <c r="P4120" s="44">
        <v>0</v>
      </c>
      <c r="Q4120" s="44">
        <v>5587</v>
      </c>
      <c r="R4120" s="44">
        <v>5000</v>
      </c>
      <c r="S4120" s="44">
        <v>5000</v>
      </c>
      <c r="T4120" s="44">
        <f t="shared" si="2800"/>
        <v>0</v>
      </c>
      <c r="U4120" s="44">
        <v>0</v>
      </c>
      <c r="V4120" s="44">
        <v>0</v>
      </c>
      <c r="W4120" s="44">
        <v>0</v>
      </c>
      <c r="X4120" s="44">
        <f t="shared" si="2801"/>
        <v>5000</v>
      </c>
      <c r="Y4120" s="209">
        <f t="shared" si="2797"/>
        <v>100</v>
      </c>
    </row>
    <row r="4121" spans="1:25">
      <c r="A4121" s="23" t="s">
        <v>786</v>
      </c>
      <c r="B4121" s="23" t="s">
        <v>172</v>
      </c>
      <c r="C4121" s="23" t="s">
        <v>1516</v>
      </c>
      <c r="D4121" s="23" t="s">
        <v>1517</v>
      </c>
      <c r="E4121" s="22">
        <v>6132</v>
      </c>
      <c r="F4121" s="23"/>
      <c r="G4121" s="128" t="s">
        <v>3378</v>
      </c>
      <c r="H4121" s="32" t="s">
        <v>25</v>
      </c>
      <c r="I4121" s="44">
        <f t="shared" si="2788"/>
        <v>51500</v>
      </c>
      <c r="J4121" s="44">
        <v>51500</v>
      </c>
      <c r="K4121" s="44">
        <f t="shared" si="2790"/>
        <v>0</v>
      </c>
      <c r="L4121" s="44">
        <v>0</v>
      </c>
      <c r="M4121" s="44">
        <v>0</v>
      </c>
      <c r="N4121" s="44">
        <v>0</v>
      </c>
      <c r="O4121" s="44">
        <v>0</v>
      </c>
      <c r="P4121" s="44">
        <v>0</v>
      </c>
      <c r="Q4121" s="44">
        <v>51500</v>
      </c>
      <c r="R4121" s="44">
        <v>51500</v>
      </c>
      <c r="S4121" s="44">
        <v>48300</v>
      </c>
      <c r="T4121" s="44">
        <f t="shared" si="2800"/>
        <v>3200</v>
      </c>
      <c r="U4121" s="44">
        <v>3200</v>
      </c>
      <c r="V4121" s="44">
        <v>0</v>
      </c>
      <c r="W4121" s="44">
        <v>0</v>
      </c>
      <c r="X4121" s="44">
        <f t="shared" si="2801"/>
        <v>51500</v>
      </c>
      <c r="Y4121" s="209">
        <f t="shared" si="2797"/>
        <v>100</v>
      </c>
    </row>
    <row r="4122" spans="1:25">
      <c r="A4122" s="23" t="s">
        <v>786</v>
      </c>
      <c r="B4122" s="23" t="s">
        <v>172</v>
      </c>
      <c r="C4122" s="23" t="s">
        <v>1516</v>
      </c>
      <c r="D4122" s="23" t="s">
        <v>1517</v>
      </c>
      <c r="E4122" s="22">
        <v>6133</v>
      </c>
      <c r="F4122" s="23"/>
      <c r="G4122" s="128" t="s">
        <v>3378</v>
      </c>
      <c r="H4122" s="32" t="s">
        <v>26</v>
      </c>
      <c r="I4122" s="44">
        <f t="shared" si="2788"/>
        <v>15800</v>
      </c>
      <c r="J4122" s="44">
        <v>15800</v>
      </c>
      <c r="K4122" s="44">
        <f t="shared" si="2790"/>
        <v>0</v>
      </c>
      <c r="L4122" s="44">
        <v>0</v>
      </c>
      <c r="M4122" s="44">
        <v>0</v>
      </c>
      <c r="N4122" s="44">
        <v>0</v>
      </c>
      <c r="O4122" s="44">
        <v>0</v>
      </c>
      <c r="P4122" s="44">
        <v>0</v>
      </c>
      <c r="Q4122" s="44">
        <v>15800</v>
      </c>
      <c r="R4122" s="44">
        <v>15800</v>
      </c>
      <c r="S4122" s="44">
        <v>12900</v>
      </c>
      <c r="T4122" s="44">
        <f t="shared" si="2800"/>
        <v>2900</v>
      </c>
      <c r="U4122" s="44">
        <v>2000</v>
      </c>
      <c r="V4122" s="44">
        <v>900</v>
      </c>
      <c r="W4122" s="44">
        <v>0</v>
      </c>
      <c r="X4122" s="44">
        <f t="shared" si="2801"/>
        <v>15800</v>
      </c>
      <c r="Y4122" s="209">
        <f t="shared" si="2797"/>
        <v>100</v>
      </c>
    </row>
    <row r="4123" spans="1:25">
      <c r="A4123" s="23" t="s">
        <v>786</v>
      </c>
      <c r="B4123" s="23" t="s">
        <v>172</v>
      </c>
      <c r="C4123" s="23" t="s">
        <v>1516</v>
      </c>
      <c r="D4123" s="23" t="s">
        <v>1517</v>
      </c>
      <c r="E4123" s="22">
        <v>6134</v>
      </c>
      <c r="F4123" s="23"/>
      <c r="G4123" s="128" t="s">
        <v>3378</v>
      </c>
      <c r="H4123" s="32" t="s">
        <v>27</v>
      </c>
      <c r="I4123" s="44">
        <f t="shared" si="2788"/>
        <v>172500</v>
      </c>
      <c r="J4123" s="44">
        <v>165500</v>
      </c>
      <c r="K4123" s="44">
        <f t="shared" si="2790"/>
        <v>7000</v>
      </c>
      <c r="L4123" s="44">
        <v>1000</v>
      </c>
      <c r="M4123" s="44">
        <v>3000</v>
      </c>
      <c r="N4123" s="44">
        <v>3000</v>
      </c>
      <c r="O4123" s="44">
        <v>0</v>
      </c>
      <c r="P4123" s="44">
        <v>0</v>
      </c>
      <c r="Q4123" s="44">
        <v>166627</v>
      </c>
      <c r="R4123" s="44">
        <v>157900</v>
      </c>
      <c r="S4123" s="44">
        <v>122920</v>
      </c>
      <c r="T4123" s="44">
        <f t="shared" si="2800"/>
        <v>34980</v>
      </c>
      <c r="U4123" s="44">
        <v>20000</v>
      </c>
      <c r="V4123" s="44">
        <v>14980</v>
      </c>
      <c r="W4123" s="44"/>
      <c r="X4123" s="44">
        <f t="shared" si="2801"/>
        <v>157900</v>
      </c>
      <c r="Y4123" s="209">
        <f t="shared" si="2797"/>
        <v>100</v>
      </c>
    </row>
    <row r="4124" spans="1:25">
      <c r="A4124" s="23" t="s">
        <v>786</v>
      </c>
      <c r="B4124" s="23" t="s">
        <v>172</v>
      </c>
      <c r="C4124" s="23" t="s">
        <v>1516</v>
      </c>
      <c r="D4124" s="23" t="s">
        <v>1517</v>
      </c>
      <c r="E4124" s="22">
        <v>6135</v>
      </c>
      <c r="F4124" s="23"/>
      <c r="G4124" s="128" t="s">
        <v>3378</v>
      </c>
      <c r="H4124" s="32" t="s">
        <v>28</v>
      </c>
      <c r="I4124" s="44">
        <f t="shared" si="2788"/>
        <v>4800</v>
      </c>
      <c r="J4124" s="44">
        <v>4800</v>
      </c>
      <c r="K4124" s="44">
        <f t="shared" si="2790"/>
        <v>0</v>
      </c>
      <c r="L4124" s="44">
        <v>0</v>
      </c>
      <c r="M4124" s="44">
        <v>0</v>
      </c>
      <c r="N4124" s="44">
        <v>0</v>
      </c>
      <c r="O4124" s="44">
        <v>0</v>
      </c>
      <c r="P4124" s="44">
        <v>0</v>
      </c>
      <c r="Q4124" s="44">
        <v>4800</v>
      </c>
      <c r="R4124" s="44">
        <v>4800</v>
      </c>
      <c r="S4124" s="44">
        <v>3900</v>
      </c>
      <c r="T4124" s="44">
        <f t="shared" si="2800"/>
        <v>900</v>
      </c>
      <c r="U4124" s="44">
        <v>400</v>
      </c>
      <c r="V4124" s="44">
        <v>355</v>
      </c>
      <c r="W4124" s="44">
        <v>145</v>
      </c>
      <c r="X4124" s="44">
        <f t="shared" si="2801"/>
        <v>4800</v>
      </c>
      <c r="Y4124" s="209">
        <f t="shared" si="2797"/>
        <v>100</v>
      </c>
    </row>
    <row r="4125" spans="1:25">
      <c r="A4125" s="23" t="s">
        <v>786</v>
      </c>
      <c r="B4125" s="23" t="s">
        <v>172</v>
      </c>
      <c r="C4125" s="23" t="s">
        <v>1516</v>
      </c>
      <c r="D4125" s="23" t="s">
        <v>1517</v>
      </c>
      <c r="E4125" s="22">
        <v>6137</v>
      </c>
      <c r="F4125" s="23"/>
      <c r="G4125" s="128" t="s">
        <v>3378</v>
      </c>
      <c r="H4125" s="32" t="s">
        <v>30</v>
      </c>
      <c r="I4125" s="44">
        <f t="shared" si="2788"/>
        <v>25000</v>
      </c>
      <c r="J4125" s="44">
        <v>25000</v>
      </c>
      <c r="K4125" s="44">
        <f t="shared" si="2790"/>
        <v>0</v>
      </c>
      <c r="L4125" s="44">
        <v>0</v>
      </c>
      <c r="M4125" s="44">
        <v>0</v>
      </c>
      <c r="N4125" s="44">
        <v>0</v>
      </c>
      <c r="O4125" s="44">
        <v>0</v>
      </c>
      <c r="P4125" s="44">
        <v>0</v>
      </c>
      <c r="Q4125" s="44">
        <v>25000</v>
      </c>
      <c r="R4125" s="44">
        <v>25000</v>
      </c>
      <c r="S4125" s="44">
        <v>25000</v>
      </c>
      <c r="T4125" s="44">
        <f t="shared" si="2800"/>
        <v>0</v>
      </c>
      <c r="U4125" s="44">
        <v>0</v>
      </c>
      <c r="V4125" s="44">
        <v>0</v>
      </c>
      <c r="W4125" s="44">
        <v>0</v>
      </c>
      <c r="X4125" s="44">
        <f t="shared" si="2801"/>
        <v>25000</v>
      </c>
      <c r="Y4125" s="209">
        <f t="shared" si="2797"/>
        <v>100</v>
      </c>
    </row>
    <row r="4126" spans="1:25">
      <c r="A4126" s="23" t="s">
        <v>786</v>
      </c>
      <c r="B4126" s="23" t="s">
        <v>172</v>
      </c>
      <c r="C4126" s="23" t="s">
        <v>1516</v>
      </c>
      <c r="D4126" s="23" t="s">
        <v>1517</v>
      </c>
      <c r="E4126" s="22">
        <v>6138</v>
      </c>
      <c r="F4126" s="23"/>
      <c r="G4126" s="128" t="s">
        <v>3378</v>
      </c>
      <c r="H4126" s="32" t="s">
        <v>31</v>
      </c>
      <c r="I4126" s="44">
        <f t="shared" si="2788"/>
        <v>2000</v>
      </c>
      <c r="J4126" s="44">
        <v>2000</v>
      </c>
      <c r="K4126" s="44">
        <f t="shared" si="2790"/>
        <v>0</v>
      </c>
      <c r="L4126" s="44">
        <v>0</v>
      </c>
      <c r="M4126" s="44">
        <v>0</v>
      </c>
      <c r="N4126" s="44">
        <v>0</v>
      </c>
      <c r="O4126" s="44">
        <v>0</v>
      </c>
      <c r="P4126" s="44">
        <v>0</v>
      </c>
      <c r="Q4126" s="44">
        <v>2000</v>
      </c>
      <c r="R4126" s="44">
        <v>2000</v>
      </c>
      <c r="S4126" s="44">
        <v>2000</v>
      </c>
      <c r="T4126" s="44">
        <f t="shared" si="2800"/>
        <v>0</v>
      </c>
      <c r="U4126" s="44">
        <v>0</v>
      </c>
      <c r="V4126" s="44">
        <v>0</v>
      </c>
      <c r="W4126" s="44">
        <v>0</v>
      </c>
      <c r="X4126" s="44">
        <f t="shared" si="2801"/>
        <v>2000</v>
      </c>
      <c r="Y4126" s="209">
        <f t="shared" si="2797"/>
        <v>100</v>
      </c>
    </row>
    <row r="4127" spans="1:25">
      <c r="A4127" s="20" t="s">
        <v>786</v>
      </c>
      <c r="B4127" s="20" t="s">
        <v>172</v>
      </c>
      <c r="C4127" s="20" t="s">
        <v>1516</v>
      </c>
      <c r="D4127" s="20" t="s">
        <v>1517</v>
      </c>
      <c r="E4127" s="20" t="s">
        <v>144</v>
      </c>
      <c r="F4127" s="23" t="s">
        <v>0</v>
      </c>
      <c r="G4127" s="154" t="s">
        <v>0</v>
      </c>
      <c r="H4127" s="21" t="s">
        <v>32</v>
      </c>
      <c r="I4127" s="66">
        <f t="shared" si="2788"/>
        <v>92850</v>
      </c>
      <c r="J4127" s="66">
        <f t="shared" ref="J4127:P4127" si="2807">SUM(J4128:J4130)</f>
        <v>73720</v>
      </c>
      <c r="K4127" s="66">
        <f t="shared" si="2790"/>
        <v>19130</v>
      </c>
      <c r="L4127" s="66">
        <f t="shared" si="2807"/>
        <v>19130</v>
      </c>
      <c r="M4127" s="66">
        <f t="shared" si="2807"/>
        <v>0</v>
      </c>
      <c r="N4127" s="66">
        <f t="shared" si="2807"/>
        <v>0</v>
      </c>
      <c r="O4127" s="66">
        <f t="shared" si="2807"/>
        <v>0</v>
      </c>
      <c r="P4127" s="66">
        <f t="shared" si="2807"/>
        <v>0</v>
      </c>
      <c r="Q4127" s="66">
        <f>SUM(Q4128:Q4130)</f>
        <v>103540</v>
      </c>
      <c r="R4127" s="66">
        <f>SUM(R4128:R4130)</f>
        <v>78157</v>
      </c>
      <c r="S4127" s="66">
        <f>SUM(S4128:S4130)</f>
        <v>66835</v>
      </c>
      <c r="T4127" s="66">
        <f t="shared" ref="T4127:X4127" si="2808">SUM(T4128:T4130)</f>
        <v>11322</v>
      </c>
      <c r="U4127" s="66">
        <f t="shared" si="2808"/>
        <v>9902</v>
      </c>
      <c r="V4127" s="66">
        <f t="shared" si="2808"/>
        <v>1420</v>
      </c>
      <c r="W4127" s="66">
        <f t="shared" si="2808"/>
        <v>0</v>
      </c>
      <c r="X4127" s="66">
        <f t="shared" si="2808"/>
        <v>78157</v>
      </c>
      <c r="Y4127" s="208">
        <f t="shared" si="2797"/>
        <v>100</v>
      </c>
    </row>
    <row r="4128" spans="1:25">
      <c r="A4128" s="23" t="s">
        <v>786</v>
      </c>
      <c r="B4128" s="23" t="s">
        <v>172</v>
      </c>
      <c r="C4128" s="23" t="s">
        <v>1516</v>
      </c>
      <c r="D4128" s="23" t="s">
        <v>1517</v>
      </c>
      <c r="E4128" s="22">
        <v>6139</v>
      </c>
      <c r="F4128" s="23"/>
      <c r="G4128" s="128" t="s">
        <v>3378</v>
      </c>
      <c r="H4128" s="32" t="s">
        <v>32</v>
      </c>
      <c r="I4128" s="44">
        <f t="shared" si="2788"/>
        <v>72450</v>
      </c>
      <c r="J4128" s="44">
        <v>53320</v>
      </c>
      <c r="K4128" s="44">
        <f t="shared" si="2790"/>
        <v>19130</v>
      </c>
      <c r="L4128" s="44">
        <v>19130</v>
      </c>
      <c r="M4128" s="44">
        <v>0</v>
      </c>
      <c r="N4128" s="44">
        <v>0</v>
      </c>
      <c r="O4128" s="44">
        <v>0</v>
      </c>
      <c r="P4128" s="44">
        <v>0</v>
      </c>
      <c r="Q4128" s="44">
        <v>82803</v>
      </c>
      <c r="R4128" s="44">
        <v>57420</v>
      </c>
      <c r="S4128" s="44">
        <v>49000</v>
      </c>
      <c r="T4128" s="44">
        <f t="shared" si="2800"/>
        <v>8420</v>
      </c>
      <c r="U4128" s="44">
        <v>8100</v>
      </c>
      <c r="V4128" s="44">
        <v>320</v>
      </c>
      <c r="W4128" s="44">
        <v>0</v>
      </c>
      <c r="X4128" s="44">
        <f t="shared" si="2801"/>
        <v>57420</v>
      </c>
      <c r="Y4128" s="209">
        <f t="shared" si="2797"/>
        <v>100</v>
      </c>
    </row>
    <row r="4129" spans="1:25">
      <c r="A4129" s="23" t="s">
        <v>786</v>
      </c>
      <c r="B4129" s="23" t="s">
        <v>172</v>
      </c>
      <c r="C4129" s="23" t="s">
        <v>1516</v>
      </c>
      <c r="D4129" s="23" t="s">
        <v>1517</v>
      </c>
      <c r="E4129" s="22">
        <v>6139</v>
      </c>
      <c r="F4129" s="23" t="s">
        <v>1524</v>
      </c>
      <c r="G4129" s="128" t="s">
        <v>3378</v>
      </c>
      <c r="H4129" s="32" t="s">
        <v>152</v>
      </c>
      <c r="I4129" s="44">
        <f t="shared" si="2788"/>
        <v>6500</v>
      </c>
      <c r="J4129" s="44">
        <v>6500</v>
      </c>
      <c r="K4129" s="44">
        <f t="shared" si="2790"/>
        <v>0</v>
      </c>
      <c r="L4129" s="44">
        <v>0</v>
      </c>
      <c r="M4129" s="44">
        <v>0</v>
      </c>
      <c r="N4129" s="44">
        <v>0</v>
      </c>
      <c r="O4129" s="44">
        <v>0</v>
      </c>
      <c r="P4129" s="44">
        <v>0</v>
      </c>
      <c r="Q4129" s="44">
        <v>6837</v>
      </c>
      <c r="R4129" s="44">
        <v>6837</v>
      </c>
      <c r="S4129" s="44">
        <v>6135</v>
      </c>
      <c r="T4129" s="44">
        <f t="shared" si="2800"/>
        <v>702</v>
      </c>
      <c r="U4129" s="44">
        <v>702</v>
      </c>
      <c r="V4129" s="44">
        <v>0</v>
      </c>
      <c r="W4129" s="44">
        <v>0</v>
      </c>
      <c r="X4129" s="44">
        <f t="shared" si="2801"/>
        <v>6837</v>
      </c>
      <c r="Y4129" s="209">
        <f t="shared" si="2797"/>
        <v>100</v>
      </c>
    </row>
    <row r="4130" spans="1:25">
      <c r="A4130" s="23" t="s">
        <v>786</v>
      </c>
      <c r="B4130" s="23" t="s">
        <v>172</v>
      </c>
      <c r="C4130" s="23" t="s">
        <v>1516</v>
      </c>
      <c r="D4130" s="23" t="s">
        <v>1517</v>
      </c>
      <c r="E4130" s="22">
        <v>6139</v>
      </c>
      <c r="F4130" s="23" t="s">
        <v>1525</v>
      </c>
      <c r="G4130" s="128" t="s">
        <v>3378</v>
      </c>
      <c r="H4130" s="32" t="s">
        <v>158</v>
      </c>
      <c r="I4130" s="44">
        <f t="shared" si="2788"/>
        <v>13900</v>
      </c>
      <c r="J4130" s="44">
        <v>13900</v>
      </c>
      <c r="K4130" s="44">
        <f t="shared" si="2790"/>
        <v>0</v>
      </c>
      <c r="L4130" s="44">
        <v>0</v>
      </c>
      <c r="M4130" s="44">
        <v>0</v>
      </c>
      <c r="N4130" s="44">
        <v>0</v>
      </c>
      <c r="O4130" s="44">
        <v>0</v>
      </c>
      <c r="P4130" s="44">
        <v>0</v>
      </c>
      <c r="Q4130" s="44">
        <v>13900</v>
      </c>
      <c r="R4130" s="44">
        <v>13900</v>
      </c>
      <c r="S4130" s="44">
        <v>11700</v>
      </c>
      <c r="T4130" s="44">
        <f t="shared" si="2800"/>
        <v>2200</v>
      </c>
      <c r="U4130" s="44">
        <v>1100</v>
      </c>
      <c r="V4130" s="44">
        <v>1100</v>
      </c>
      <c r="W4130" s="44">
        <v>0</v>
      </c>
      <c r="X4130" s="44">
        <f t="shared" si="2801"/>
        <v>13900</v>
      </c>
      <c r="Y4130" s="209">
        <f t="shared" si="2797"/>
        <v>100</v>
      </c>
    </row>
    <row r="4131" spans="1:25" ht="20.399999999999999">
      <c r="A4131" s="20" t="s">
        <v>0</v>
      </c>
      <c r="B4131" s="20" t="s">
        <v>0</v>
      </c>
      <c r="C4131" s="20" t="s">
        <v>0</v>
      </c>
      <c r="D4131" s="21" t="s">
        <v>0</v>
      </c>
      <c r="E4131" s="21" t="s">
        <v>0</v>
      </c>
      <c r="F4131" s="21" t="s">
        <v>0</v>
      </c>
      <c r="G4131" s="150" t="s">
        <v>0</v>
      </c>
      <c r="H4131" s="30" t="s">
        <v>42</v>
      </c>
      <c r="I4131" s="31">
        <f t="shared" si="2788"/>
        <v>100</v>
      </c>
      <c r="J4131" s="31">
        <f t="shared" ref="J4131:X4132" si="2809">SUM(J4132)</f>
        <v>100</v>
      </c>
      <c r="K4131" s="31">
        <f t="shared" si="2790"/>
        <v>0</v>
      </c>
      <c r="L4131" s="31">
        <f t="shared" si="2809"/>
        <v>0</v>
      </c>
      <c r="M4131" s="31">
        <f t="shared" si="2809"/>
        <v>0</v>
      </c>
      <c r="N4131" s="31">
        <f t="shared" si="2809"/>
        <v>0</v>
      </c>
      <c r="O4131" s="31">
        <f t="shared" si="2809"/>
        <v>0</v>
      </c>
      <c r="P4131" s="31">
        <f t="shared" si="2809"/>
        <v>0</v>
      </c>
      <c r="Q4131" s="31">
        <f t="shared" si="2809"/>
        <v>5250</v>
      </c>
      <c r="R4131" s="31">
        <f t="shared" si="2809"/>
        <v>1480</v>
      </c>
      <c r="S4131" s="31">
        <f t="shared" si="2809"/>
        <v>1380</v>
      </c>
      <c r="T4131" s="31">
        <f t="shared" si="2809"/>
        <v>100</v>
      </c>
      <c r="U4131" s="31">
        <f t="shared" si="2809"/>
        <v>0</v>
      </c>
      <c r="V4131" s="31">
        <f t="shared" si="2809"/>
        <v>100</v>
      </c>
      <c r="W4131" s="31">
        <f t="shared" si="2809"/>
        <v>0</v>
      </c>
      <c r="X4131" s="31">
        <f t="shared" si="2809"/>
        <v>1480</v>
      </c>
      <c r="Y4131" s="220">
        <f t="shared" si="2797"/>
        <v>100</v>
      </c>
    </row>
    <row r="4132" spans="1:25">
      <c r="A4132" s="23" t="s">
        <v>786</v>
      </c>
      <c r="B4132" s="23" t="s">
        <v>172</v>
      </c>
      <c r="C4132" s="23" t="s">
        <v>1516</v>
      </c>
      <c r="D4132" s="23" t="s">
        <v>1517</v>
      </c>
      <c r="E4132" s="21" t="s">
        <v>159</v>
      </c>
      <c r="F4132" s="21" t="s">
        <v>0</v>
      </c>
      <c r="G4132" s="150" t="s">
        <v>0</v>
      </c>
      <c r="H4132" s="21" t="s">
        <v>34</v>
      </c>
      <c r="I4132" s="66">
        <f t="shared" si="2788"/>
        <v>100</v>
      </c>
      <c r="J4132" s="66">
        <f t="shared" si="2809"/>
        <v>100</v>
      </c>
      <c r="K4132" s="66">
        <f t="shared" si="2790"/>
        <v>0</v>
      </c>
      <c r="L4132" s="66">
        <f t="shared" si="2809"/>
        <v>0</v>
      </c>
      <c r="M4132" s="66">
        <f t="shared" si="2809"/>
        <v>0</v>
      </c>
      <c r="N4132" s="66">
        <f t="shared" si="2809"/>
        <v>0</v>
      </c>
      <c r="O4132" s="66">
        <f t="shared" si="2809"/>
        <v>0</v>
      </c>
      <c r="P4132" s="66">
        <f t="shared" si="2809"/>
        <v>0</v>
      </c>
      <c r="Q4132" s="66">
        <f t="shared" si="2809"/>
        <v>5250</v>
      </c>
      <c r="R4132" s="66">
        <f t="shared" si="2809"/>
        <v>1480</v>
      </c>
      <c r="S4132" s="66">
        <f t="shared" si="2809"/>
        <v>1380</v>
      </c>
      <c r="T4132" s="66">
        <f t="shared" si="2809"/>
        <v>100</v>
      </c>
      <c r="U4132" s="66">
        <f t="shared" si="2809"/>
        <v>0</v>
      </c>
      <c r="V4132" s="66">
        <f t="shared" si="2809"/>
        <v>100</v>
      </c>
      <c r="W4132" s="66">
        <f t="shared" si="2809"/>
        <v>0</v>
      </c>
      <c r="X4132" s="66">
        <f t="shared" si="2809"/>
        <v>1480</v>
      </c>
      <c r="Y4132" s="208">
        <f t="shared" si="2797"/>
        <v>100</v>
      </c>
    </row>
    <row r="4133" spans="1:25">
      <c r="A4133" s="23" t="s">
        <v>786</v>
      </c>
      <c r="B4133" s="23" t="s">
        <v>172</v>
      </c>
      <c r="C4133" s="23" t="s">
        <v>1516</v>
      </c>
      <c r="D4133" s="23" t="s">
        <v>1517</v>
      </c>
      <c r="E4133" s="22">
        <v>6148</v>
      </c>
      <c r="F4133" s="23"/>
      <c r="G4133" s="128" t="s">
        <v>3378</v>
      </c>
      <c r="H4133" s="32" t="s">
        <v>41</v>
      </c>
      <c r="I4133" s="44">
        <f t="shared" si="2788"/>
        <v>100</v>
      </c>
      <c r="J4133" s="44">
        <v>100</v>
      </c>
      <c r="K4133" s="44">
        <f t="shared" si="2790"/>
        <v>0</v>
      </c>
      <c r="L4133" s="44">
        <v>0</v>
      </c>
      <c r="M4133" s="44">
        <v>0</v>
      </c>
      <c r="N4133" s="44">
        <v>0</v>
      </c>
      <c r="O4133" s="44">
        <v>0</v>
      </c>
      <c r="P4133" s="44">
        <v>0</v>
      </c>
      <c r="Q4133" s="44">
        <v>5250</v>
      </c>
      <c r="R4133" s="44">
        <v>1480</v>
      </c>
      <c r="S4133" s="44">
        <v>1380</v>
      </c>
      <c r="T4133" s="44">
        <f t="shared" si="2800"/>
        <v>100</v>
      </c>
      <c r="U4133" s="44">
        <v>0</v>
      </c>
      <c r="V4133" s="44">
        <v>100</v>
      </c>
      <c r="W4133" s="44">
        <v>0</v>
      </c>
      <c r="X4133" s="44">
        <f t="shared" si="2801"/>
        <v>1480</v>
      </c>
      <c r="Y4133" s="209">
        <f t="shared" si="2797"/>
        <v>100</v>
      </c>
    </row>
    <row r="4134" spans="1:25" ht="20.399999999999999">
      <c r="A4134" s="20" t="s">
        <v>0</v>
      </c>
      <c r="B4134" s="20" t="s">
        <v>0</v>
      </c>
      <c r="C4134" s="20" t="s">
        <v>0</v>
      </c>
      <c r="D4134" s="21" t="s">
        <v>0</v>
      </c>
      <c r="E4134" s="21" t="s">
        <v>0</v>
      </c>
      <c r="F4134" s="21"/>
      <c r="G4134" s="150" t="s">
        <v>0</v>
      </c>
      <c r="H4134" s="30" t="s">
        <v>60</v>
      </c>
      <c r="I4134" s="31">
        <f t="shared" si="2788"/>
        <v>20500</v>
      </c>
      <c r="J4134" s="31">
        <f t="shared" ref="J4134:X4134" si="2810">SUM(J4135)</f>
        <v>20000</v>
      </c>
      <c r="K4134" s="31">
        <f t="shared" si="2790"/>
        <v>500</v>
      </c>
      <c r="L4134" s="31">
        <f t="shared" si="2810"/>
        <v>0</v>
      </c>
      <c r="M4134" s="31">
        <f t="shared" si="2810"/>
        <v>0</v>
      </c>
      <c r="N4134" s="31">
        <f t="shared" si="2810"/>
        <v>500</v>
      </c>
      <c r="O4134" s="31">
        <f t="shared" si="2810"/>
        <v>0</v>
      </c>
      <c r="P4134" s="31">
        <f t="shared" si="2810"/>
        <v>0</v>
      </c>
      <c r="Q4134" s="31">
        <f t="shared" si="2810"/>
        <v>20500</v>
      </c>
      <c r="R4134" s="31">
        <f t="shared" si="2810"/>
        <v>20000</v>
      </c>
      <c r="S4134" s="31">
        <f t="shared" si="2810"/>
        <v>15000</v>
      </c>
      <c r="T4134" s="31">
        <f t="shared" si="2810"/>
        <v>5000</v>
      </c>
      <c r="U4134" s="31">
        <f t="shared" si="2810"/>
        <v>1600</v>
      </c>
      <c r="V4134" s="31">
        <f t="shared" si="2810"/>
        <v>1700</v>
      </c>
      <c r="W4134" s="31">
        <f t="shared" si="2810"/>
        <v>1700</v>
      </c>
      <c r="X4134" s="31">
        <f t="shared" si="2810"/>
        <v>20000</v>
      </c>
      <c r="Y4134" s="220">
        <f t="shared" si="2797"/>
        <v>100</v>
      </c>
    </row>
    <row r="4135" spans="1:25">
      <c r="A4135" s="23" t="s">
        <v>786</v>
      </c>
      <c r="B4135" s="23" t="s">
        <v>172</v>
      </c>
      <c r="C4135" s="23" t="s">
        <v>1516</v>
      </c>
      <c r="D4135" s="23" t="s">
        <v>1517</v>
      </c>
      <c r="E4135" s="21" t="s">
        <v>166</v>
      </c>
      <c r="F4135" s="21" t="s">
        <v>0</v>
      </c>
      <c r="G4135" s="150" t="s">
        <v>0</v>
      </c>
      <c r="H4135" s="21" t="s">
        <v>53</v>
      </c>
      <c r="I4135" s="66">
        <f t="shared" si="2788"/>
        <v>20500</v>
      </c>
      <c r="J4135" s="66">
        <f t="shared" ref="J4135:P4135" si="2811">SUM(J4136:J4137)</f>
        <v>20000</v>
      </c>
      <c r="K4135" s="66">
        <f t="shared" si="2790"/>
        <v>500</v>
      </c>
      <c r="L4135" s="66">
        <f t="shared" si="2811"/>
        <v>0</v>
      </c>
      <c r="M4135" s="66">
        <f t="shared" si="2811"/>
        <v>0</v>
      </c>
      <c r="N4135" s="66">
        <f t="shared" si="2811"/>
        <v>500</v>
      </c>
      <c r="O4135" s="66">
        <f t="shared" si="2811"/>
        <v>0</v>
      </c>
      <c r="P4135" s="66">
        <f t="shared" si="2811"/>
        <v>0</v>
      </c>
      <c r="Q4135" s="66">
        <f>SUM(Q4136:Q4137)</f>
        <v>20500</v>
      </c>
      <c r="R4135" s="66">
        <f>SUM(R4136:R4137)</f>
        <v>20000</v>
      </c>
      <c r="S4135" s="66">
        <f>SUM(S4136:S4137)</f>
        <v>15000</v>
      </c>
      <c r="T4135" s="66">
        <f t="shared" ref="T4135:X4135" si="2812">SUM(T4136:T4137)</f>
        <v>5000</v>
      </c>
      <c r="U4135" s="66">
        <f t="shared" si="2812"/>
        <v>1600</v>
      </c>
      <c r="V4135" s="66">
        <f t="shared" si="2812"/>
        <v>1700</v>
      </c>
      <c r="W4135" s="66">
        <f t="shared" si="2812"/>
        <v>1700</v>
      </c>
      <c r="X4135" s="66">
        <f t="shared" si="2812"/>
        <v>20000</v>
      </c>
      <c r="Y4135" s="208">
        <f t="shared" si="2797"/>
        <v>100</v>
      </c>
    </row>
    <row r="4136" spans="1:25">
      <c r="A4136" s="23" t="s">
        <v>786</v>
      </c>
      <c r="B4136" s="23" t="s">
        <v>172</v>
      </c>
      <c r="C4136" s="23" t="s">
        <v>1516</v>
      </c>
      <c r="D4136" s="23" t="s">
        <v>1517</v>
      </c>
      <c r="E4136" s="22">
        <v>8213</v>
      </c>
      <c r="F4136" s="23"/>
      <c r="G4136" s="128" t="s">
        <v>3378</v>
      </c>
      <c r="H4136" s="32" t="s">
        <v>56</v>
      </c>
      <c r="I4136" s="44">
        <f t="shared" si="2788"/>
        <v>20000</v>
      </c>
      <c r="J4136" s="44">
        <v>20000</v>
      </c>
      <c r="K4136" s="44">
        <f t="shared" si="2790"/>
        <v>0</v>
      </c>
      <c r="L4136" s="44">
        <v>0</v>
      </c>
      <c r="M4136" s="44">
        <v>0</v>
      </c>
      <c r="N4136" s="44">
        <v>0</v>
      </c>
      <c r="O4136" s="44">
        <v>0</v>
      </c>
      <c r="P4136" s="44">
        <v>0</v>
      </c>
      <c r="Q4136" s="44">
        <v>20000</v>
      </c>
      <c r="R4136" s="44">
        <v>20000</v>
      </c>
      <c r="S4136" s="44">
        <v>15000</v>
      </c>
      <c r="T4136" s="44">
        <f t="shared" si="2800"/>
        <v>5000</v>
      </c>
      <c r="U4136" s="44">
        <v>1600</v>
      </c>
      <c r="V4136" s="44">
        <v>1700</v>
      </c>
      <c r="W4136" s="44">
        <v>1700</v>
      </c>
      <c r="X4136" s="44">
        <f t="shared" si="2801"/>
        <v>20000</v>
      </c>
      <c r="Y4136" s="209">
        <f t="shared" si="2797"/>
        <v>100</v>
      </c>
    </row>
    <row r="4137" spans="1:25">
      <c r="A4137" s="23" t="s">
        <v>786</v>
      </c>
      <c r="B4137" s="23" t="s">
        <v>172</v>
      </c>
      <c r="C4137" s="23" t="s">
        <v>1516</v>
      </c>
      <c r="D4137" s="23" t="s">
        <v>1517</v>
      </c>
      <c r="E4137" s="22">
        <v>8216</v>
      </c>
      <c r="F4137" s="23"/>
      <c r="G4137" s="128" t="s">
        <v>3378</v>
      </c>
      <c r="H4137" s="32" t="s">
        <v>59</v>
      </c>
      <c r="I4137" s="44">
        <f t="shared" si="2788"/>
        <v>500</v>
      </c>
      <c r="J4137" s="44">
        <v>0</v>
      </c>
      <c r="K4137" s="44">
        <f t="shared" si="2790"/>
        <v>500</v>
      </c>
      <c r="L4137" s="44">
        <v>0</v>
      </c>
      <c r="M4137" s="44">
        <v>0</v>
      </c>
      <c r="N4137" s="44">
        <v>500</v>
      </c>
      <c r="O4137" s="44">
        <v>0</v>
      </c>
      <c r="P4137" s="44">
        <v>0</v>
      </c>
      <c r="Q4137" s="44">
        <v>500</v>
      </c>
      <c r="R4137" s="44">
        <v>0</v>
      </c>
      <c r="S4137" s="44">
        <v>0</v>
      </c>
      <c r="T4137" s="44">
        <f t="shared" si="2800"/>
        <v>0</v>
      </c>
      <c r="U4137" s="44"/>
      <c r="V4137" s="44"/>
      <c r="W4137" s="44"/>
      <c r="X4137" s="44">
        <f t="shared" si="2801"/>
        <v>0</v>
      </c>
      <c r="Y4137" s="209">
        <f t="shared" si="2797"/>
        <v>0</v>
      </c>
    </row>
    <row r="4138" spans="1:25">
      <c r="A4138" s="32" t="s">
        <v>0</v>
      </c>
      <c r="B4138" s="32" t="s">
        <v>0</v>
      </c>
      <c r="C4138" s="32" t="s">
        <v>0</v>
      </c>
      <c r="D4138" s="32" t="s">
        <v>0</v>
      </c>
      <c r="E4138" s="32" t="s">
        <v>0</v>
      </c>
      <c r="F4138" s="32" t="s">
        <v>0</v>
      </c>
      <c r="G4138" s="154" t="s">
        <v>0</v>
      </c>
      <c r="H4138" s="30" t="s">
        <v>1526</v>
      </c>
      <c r="I4138" s="31">
        <f t="shared" si="2788"/>
        <v>2890960</v>
      </c>
      <c r="J4138" s="31">
        <f t="shared" ref="J4138:P4138" si="2813">SUM(J4108,J4131,J4134)</f>
        <v>2857460</v>
      </c>
      <c r="K4138" s="31">
        <f t="shared" si="2790"/>
        <v>33500</v>
      </c>
      <c r="L4138" s="31">
        <f t="shared" si="2813"/>
        <v>25000</v>
      </c>
      <c r="M4138" s="31">
        <f t="shared" si="2813"/>
        <v>3000</v>
      </c>
      <c r="N4138" s="31">
        <f t="shared" si="2813"/>
        <v>5500</v>
      </c>
      <c r="O4138" s="31">
        <f t="shared" si="2813"/>
        <v>0</v>
      </c>
      <c r="P4138" s="31">
        <f t="shared" si="2813"/>
        <v>0</v>
      </c>
      <c r="Q4138" s="31">
        <f>SUM(Q4108,Q4131,Q4134)</f>
        <v>3040267</v>
      </c>
      <c r="R4138" s="31">
        <f>SUM(R4108,R4131,R4134)</f>
        <v>2994377</v>
      </c>
      <c r="S4138" s="31">
        <f>SUM(S4108,S4131,S4134)</f>
        <v>2546822</v>
      </c>
      <c r="T4138" s="31">
        <f t="shared" ref="T4138:X4138" si="2814">SUM(T4108,T4131,T4134)</f>
        <v>447555</v>
      </c>
      <c r="U4138" s="31">
        <f t="shared" si="2814"/>
        <v>270202</v>
      </c>
      <c r="V4138" s="31">
        <f t="shared" si="2814"/>
        <v>175508</v>
      </c>
      <c r="W4138" s="31">
        <f t="shared" si="2814"/>
        <v>1845</v>
      </c>
      <c r="X4138" s="31">
        <f t="shared" si="2814"/>
        <v>2994377</v>
      </c>
      <c r="Y4138" s="220">
        <f t="shared" si="2797"/>
        <v>100</v>
      </c>
    </row>
    <row r="4139" spans="1:25" ht="15" thickBot="1">
      <c r="A4139" s="32" t="s">
        <v>0</v>
      </c>
      <c r="B4139" s="32" t="s">
        <v>0</v>
      </c>
      <c r="C4139" s="32" t="s">
        <v>0</v>
      </c>
      <c r="D4139" s="32" t="s">
        <v>0</v>
      </c>
      <c r="E4139" s="32" t="s">
        <v>0</v>
      </c>
      <c r="F4139" s="32" t="s">
        <v>0</v>
      </c>
      <c r="G4139" s="154" t="s">
        <v>0</v>
      </c>
      <c r="H4139" s="21" t="s">
        <v>170</v>
      </c>
      <c r="I4139" s="66">
        <f t="shared" si="2788"/>
        <v>76</v>
      </c>
      <c r="J4139" s="66">
        <v>76</v>
      </c>
      <c r="K4139" s="66">
        <f t="shared" si="2790"/>
        <v>0</v>
      </c>
      <c r="L4139" s="66" t="s">
        <v>0</v>
      </c>
      <c r="M4139" s="66" t="s">
        <v>0</v>
      </c>
      <c r="N4139" s="66" t="s">
        <v>0</v>
      </c>
      <c r="O4139" s="66" t="s">
        <v>0</v>
      </c>
      <c r="P4139" s="66" t="s">
        <v>0</v>
      </c>
      <c r="Q4139" s="66">
        <v>0</v>
      </c>
      <c r="R4139" s="66"/>
      <c r="S4139" s="66"/>
      <c r="T4139" s="66"/>
      <c r="U4139" s="66"/>
      <c r="V4139" s="66"/>
      <c r="W4139" s="66"/>
      <c r="X4139" s="66"/>
      <c r="Y4139" s="208">
        <v>0</v>
      </c>
    </row>
    <row r="4140" spans="1:25" ht="41.4" thickBot="1">
      <c r="A4140" s="252" t="s">
        <v>0</v>
      </c>
      <c r="B4140" s="252" t="s">
        <v>0</v>
      </c>
      <c r="C4140" s="252" t="s">
        <v>0</v>
      </c>
      <c r="D4140" s="252" t="s">
        <v>0</v>
      </c>
      <c r="E4140" s="252" t="s">
        <v>0</v>
      </c>
      <c r="F4140" s="252" t="s">
        <v>0</v>
      </c>
      <c r="G4140" s="258" t="s">
        <v>0</v>
      </c>
      <c r="H4140" s="24" t="s">
        <v>72</v>
      </c>
      <c r="I4140" s="1" t="s">
        <v>3093</v>
      </c>
      <c r="J4140" s="1" t="s">
        <v>3130</v>
      </c>
      <c r="K4140" s="1" t="s">
        <v>3</v>
      </c>
      <c r="L4140" s="1" t="s">
        <v>4</v>
      </c>
      <c r="M4140" s="1" t="s">
        <v>5</v>
      </c>
      <c r="N4140" s="1" t="s">
        <v>6</v>
      </c>
      <c r="O4140" s="1" t="s">
        <v>7</v>
      </c>
      <c r="P4140" s="1" t="s">
        <v>8</v>
      </c>
      <c r="Q4140" s="1" t="s">
        <v>3344</v>
      </c>
      <c r="R4140" s="1" t="s">
        <v>3427</v>
      </c>
      <c r="S4140" s="1" t="s">
        <v>3447</v>
      </c>
      <c r="T4140" s="1" t="s">
        <v>3448</v>
      </c>
      <c r="U4140" s="1" t="s">
        <v>3452</v>
      </c>
      <c r="V4140" s="1" t="s">
        <v>3449</v>
      </c>
      <c r="W4140" s="1" t="s">
        <v>3450</v>
      </c>
      <c r="X4140" s="1" t="s">
        <v>3451</v>
      </c>
      <c r="Y4140" s="216" t="s">
        <v>3385</v>
      </c>
    </row>
    <row r="4141" spans="1:25">
      <c r="A4141" s="253"/>
      <c r="B4141" s="253"/>
      <c r="C4141" s="253"/>
      <c r="D4141" s="253"/>
      <c r="E4141" s="253"/>
      <c r="F4141" s="253"/>
      <c r="G4141" s="259"/>
      <c r="H4141" s="33" t="s">
        <v>0</v>
      </c>
      <c r="I4141" s="45">
        <v>1</v>
      </c>
      <c r="J4141" s="45">
        <v>3</v>
      </c>
      <c r="K4141" s="45" t="s">
        <v>9</v>
      </c>
      <c r="L4141" s="45">
        <v>5</v>
      </c>
      <c r="M4141" s="45">
        <v>6</v>
      </c>
      <c r="N4141" s="45">
        <v>7</v>
      </c>
      <c r="O4141" s="45">
        <v>8</v>
      </c>
      <c r="P4141" s="45">
        <v>9</v>
      </c>
      <c r="Q4141" s="45">
        <v>1</v>
      </c>
      <c r="R4141" s="45">
        <v>2</v>
      </c>
      <c r="S4141" s="45">
        <v>3</v>
      </c>
      <c r="T4141" s="45" t="s">
        <v>3453</v>
      </c>
      <c r="U4141" s="45">
        <v>5</v>
      </c>
      <c r="V4141" s="45">
        <v>6</v>
      </c>
      <c r="W4141" s="45">
        <v>7</v>
      </c>
      <c r="X4141" s="45" t="s">
        <v>3454</v>
      </c>
      <c r="Y4141" s="276">
        <v>9</v>
      </c>
    </row>
    <row r="4142" spans="1:25">
      <c r="A4142" s="253"/>
      <c r="B4142" s="253"/>
      <c r="C4142" s="253"/>
      <c r="D4142" s="253"/>
      <c r="E4142" s="253"/>
      <c r="F4142" s="253"/>
      <c r="G4142" s="259"/>
      <c r="H4142" s="34" t="s">
        <v>108</v>
      </c>
      <c r="I4142" s="35">
        <f t="shared" si="2788"/>
        <v>2890960</v>
      </c>
      <c r="J4142" s="35">
        <f t="shared" ref="J4142:P4142" si="2815">SUM(J4138)</f>
        <v>2857460</v>
      </c>
      <c r="K4142" s="35">
        <f t="shared" si="2790"/>
        <v>33500</v>
      </c>
      <c r="L4142" s="35">
        <f t="shared" si="2815"/>
        <v>25000</v>
      </c>
      <c r="M4142" s="35">
        <f t="shared" si="2815"/>
        <v>3000</v>
      </c>
      <c r="N4142" s="35">
        <f t="shared" si="2815"/>
        <v>5500</v>
      </c>
      <c r="O4142" s="35">
        <f t="shared" si="2815"/>
        <v>0</v>
      </c>
      <c r="P4142" s="35">
        <f t="shared" si="2815"/>
        <v>0</v>
      </c>
      <c r="Q4142" s="35">
        <f>SUM(Q4138)</f>
        <v>3040267</v>
      </c>
      <c r="R4142" s="35">
        <f>SUM(R4138)</f>
        <v>2994377</v>
      </c>
      <c r="S4142" s="35">
        <f>SUM(S4138)</f>
        <v>2546822</v>
      </c>
      <c r="T4142" s="35">
        <f t="shared" ref="T4142:X4142" si="2816">SUM(T4138)</f>
        <v>447555</v>
      </c>
      <c r="U4142" s="35">
        <f t="shared" si="2816"/>
        <v>270202</v>
      </c>
      <c r="V4142" s="35">
        <f t="shared" si="2816"/>
        <v>175508</v>
      </c>
      <c r="W4142" s="35">
        <f t="shared" si="2816"/>
        <v>1845</v>
      </c>
      <c r="X4142" s="35">
        <f t="shared" si="2816"/>
        <v>2994377</v>
      </c>
      <c r="Y4142" s="218">
        <f t="shared" ref="Y4142:Y4143" si="2817">IF(R4142=0,0,(X4142/R4142)*100)</f>
        <v>100</v>
      </c>
    </row>
    <row r="4143" spans="1:25">
      <c r="A4143" s="253"/>
      <c r="B4143" s="253"/>
      <c r="C4143" s="253"/>
      <c r="D4143" s="253"/>
      <c r="E4143" s="253"/>
      <c r="F4143" s="253"/>
      <c r="G4143" s="259"/>
      <c r="H4143" s="36" t="s">
        <v>69</v>
      </c>
      <c r="I4143" s="35">
        <f t="shared" si="2788"/>
        <v>2890960</v>
      </c>
      <c r="J4143" s="35">
        <f t="shared" ref="J4143:P4143" si="2818">SUM(J4142)</f>
        <v>2857460</v>
      </c>
      <c r="K4143" s="35">
        <f t="shared" si="2790"/>
        <v>33500</v>
      </c>
      <c r="L4143" s="35">
        <f t="shared" si="2818"/>
        <v>25000</v>
      </c>
      <c r="M4143" s="35">
        <f t="shared" si="2818"/>
        <v>3000</v>
      </c>
      <c r="N4143" s="35">
        <f t="shared" si="2818"/>
        <v>5500</v>
      </c>
      <c r="O4143" s="35">
        <f t="shared" si="2818"/>
        <v>0</v>
      </c>
      <c r="P4143" s="35">
        <f t="shared" si="2818"/>
        <v>0</v>
      </c>
      <c r="Q4143" s="35">
        <f>SUM(Q4142)</f>
        <v>3040267</v>
      </c>
      <c r="R4143" s="35">
        <f>SUM(R4142)</f>
        <v>2994377</v>
      </c>
      <c r="S4143" s="35">
        <f>SUM(S4142)</f>
        <v>2546822</v>
      </c>
      <c r="T4143" s="35">
        <f t="shared" ref="T4143:X4143" si="2819">SUM(T4142)</f>
        <v>447555</v>
      </c>
      <c r="U4143" s="35">
        <f t="shared" si="2819"/>
        <v>270202</v>
      </c>
      <c r="V4143" s="35">
        <f t="shared" si="2819"/>
        <v>175508</v>
      </c>
      <c r="W4143" s="35">
        <f t="shared" si="2819"/>
        <v>1845</v>
      </c>
      <c r="X4143" s="35">
        <f t="shared" si="2819"/>
        <v>2994377</v>
      </c>
      <c r="Y4143" s="218">
        <f t="shared" si="2817"/>
        <v>100</v>
      </c>
    </row>
    <row r="4144" spans="1:25">
      <c r="A4144" s="254"/>
      <c r="B4144" s="254"/>
      <c r="C4144" s="254"/>
      <c r="D4144" s="254"/>
      <c r="E4144" s="254"/>
      <c r="F4144" s="254"/>
      <c r="G4144" s="260"/>
    </row>
    <row r="4145" spans="1:25" ht="15" thickBot="1">
      <c r="A4145" s="32" t="s">
        <v>0</v>
      </c>
      <c r="B4145" s="32" t="s">
        <v>0</v>
      </c>
      <c r="C4145" s="32" t="s">
        <v>0</v>
      </c>
      <c r="D4145" s="32" t="s">
        <v>0</v>
      </c>
      <c r="E4145" s="32" t="s">
        <v>0</v>
      </c>
      <c r="F4145" s="32" t="s">
        <v>0</v>
      </c>
      <c r="G4145" s="154" t="s">
        <v>0</v>
      </c>
      <c r="H4145" s="37" t="s">
        <v>0</v>
      </c>
      <c r="I4145" s="37"/>
      <c r="J4145" s="37"/>
      <c r="K4145" s="37"/>
      <c r="L4145" s="37" t="s">
        <v>0</v>
      </c>
      <c r="M4145" s="37" t="s">
        <v>0</v>
      </c>
      <c r="N4145" s="37" t="s">
        <v>0</v>
      </c>
      <c r="O4145" s="37" t="s">
        <v>0</v>
      </c>
      <c r="P4145" s="37" t="s">
        <v>0</v>
      </c>
      <c r="Q4145" s="37"/>
      <c r="R4145" s="37"/>
      <c r="S4145" s="37"/>
      <c r="T4145" s="37" t="s">
        <v>0</v>
      </c>
      <c r="U4145" s="37" t="s">
        <v>0</v>
      </c>
      <c r="V4145" s="37" t="s">
        <v>0</v>
      </c>
      <c r="W4145" s="37" t="s">
        <v>0</v>
      </c>
      <c r="X4145" s="37" t="s">
        <v>0</v>
      </c>
      <c r="Y4145" s="219"/>
    </row>
    <row r="4146" spans="1:25" ht="41.4" thickBot="1">
      <c r="A4146" s="24" t="s">
        <v>123</v>
      </c>
      <c r="B4146" s="24" t="s">
        <v>124</v>
      </c>
      <c r="C4146" s="24" t="s">
        <v>125</v>
      </c>
      <c r="D4146" s="25" t="s">
        <v>0</v>
      </c>
      <c r="E4146" s="24" t="s">
        <v>126</v>
      </c>
      <c r="F4146" s="24" t="s">
        <v>127</v>
      </c>
      <c r="G4146" s="151" t="s">
        <v>128</v>
      </c>
      <c r="H4146" s="24" t="s">
        <v>1</v>
      </c>
      <c r="I4146" s="1" t="s">
        <v>3093</v>
      </c>
      <c r="J4146" s="1" t="s">
        <v>3130</v>
      </c>
      <c r="K4146" s="1" t="s">
        <v>3</v>
      </c>
      <c r="L4146" s="1" t="s">
        <v>4</v>
      </c>
      <c r="M4146" s="1" t="s">
        <v>5</v>
      </c>
      <c r="N4146" s="1" t="s">
        <v>6</v>
      </c>
      <c r="O4146" s="1" t="s">
        <v>7</v>
      </c>
      <c r="P4146" s="1" t="s">
        <v>8</v>
      </c>
      <c r="Q4146" s="1" t="s">
        <v>3344</v>
      </c>
      <c r="R4146" s="1" t="s">
        <v>3427</v>
      </c>
      <c r="S4146" s="1" t="s">
        <v>3447</v>
      </c>
      <c r="T4146" s="1" t="s">
        <v>3448</v>
      </c>
      <c r="U4146" s="1" t="s">
        <v>3452</v>
      </c>
      <c r="V4146" s="1" t="s">
        <v>3449</v>
      </c>
      <c r="W4146" s="1" t="s">
        <v>3450</v>
      </c>
      <c r="X4146" s="1" t="s">
        <v>3451</v>
      </c>
      <c r="Y4146" s="216" t="s">
        <v>3385</v>
      </c>
    </row>
    <row r="4147" spans="1:25">
      <c r="A4147" s="26" t="s">
        <v>0</v>
      </c>
      <c r="B4147" s="26" t="s">
        <v>0</v>
      </c>
      <c r="C4147" s="26" t="s">
        <v>0</v>
      </c>
      <c r="D4147" s="27" t="s">
        <v>0</v>
      </c>
      <c r="E4147" s="27" t="s">
        <v>0</v>
      </c>
      <c r="F4147" s="28" t="s">
        <v>0</v>
      </c>
      <c r="G4147" s="152" t="s">
        <v>0</v>
      </c>
      <c r="H4147" s="29" t="s">
        <v>0</v>
      </c>
      <c r="I4147" s="45">
        <v>1</v>
      </c>
      <c r="J4147" s="45">
        <v>3</v>
      </c>
      <c r="K4147" s="45" t="s">
        <v>9</v>
      </c>
      <c r="L4147" s="45">
        <v>5</v>
      </c>
      <c r="M4147" s="45">
        <v>6</v>
      </c>
      <c r="N4147" s="45">
        <v>7</v>
      </c>
      <c r="O4147" s="45">
        <v>8</v>
      </c>
      <c r="P4147" s="45">
        <v>9</v>
      </c>
      <c r="Q4147" s="45">
        <v>1</v>
      </c>
      <c r="R4147" s="45">
        <v>2</v>
      </c>
      <c r="S4147" s="45">
        <v>3</v>
      </c>
      <c r="T4147" s="45" t="s">
        <v>3453</v>
      </c>
      <c r="U4147" s="45">
        <v>5</v>
      </c>
      <c r="V4147" s="45">
        <v>6</v>
      </c>
      <c r="W4147" s="45">
        <v>7</v>
      </c>
      <c r="X4147" s="45" t="s">
        <v>3454</v>
      </c>
      <c r="Y4147" s="276">
        <v>9</v>
      </c>
    </row>
    <row r="4148" spans="1:25">
      <c r="A4148" s="133" t="s">
        <v>786</v>
      </c>
      <c r="B4148" s="133" t="s">
        <v>172</v>
      </c>
      <c r="C4148" s="109" t="s">
        <v>1527</v>
      </c>
      <c r="D4148" s="109" t="s">
        <v>1528</v>
      </c>
      <c r="E4148" s="98" t="s">
        <v>0</v>
      </c>
      <c r="F4148" s="98" t="s">
        <v>0</v>
      </c>
      <c r="G4148" s="153" t="s">
        <v>0</v>
      </c>
      <c r="H4148" s="98" t="s">
        <v>1529</v>
      </c>
      <c r="I4148" s="110"/>
      <c r="J4148" s="110"/>
      <c r="K4148" s="110"/>
      <c r="L4148" s="110" t="s">
        <v>0</v>
      </c>
      <c r="M4148" s="110" t="s">
        <v>0</v>
      </c>
      <c r="N4148" s="110" t="s">
        <v>0</v>
      </c>
      <c r="O4148" s="110" t="s">
        <v>0</v>
      </c>
      <c r="P4148" s="110" t="s">
        <v>0</v>
      </c>
      <c r="Q4148" s="110"/>
      <c r="R4148" s="110"/>
      <c r="S4148" s="110"/>
      <c r="T4148" s="110" t="s">
        <v>0</v>
      </c>
      <c r="U4148" s="110" t="s">
        <v>0</v>
      </c>
      <c r="V4148" s="110" t="s">
        <v>0</v>
      </c>
      <c r="W4148" s="110" t="s">
        <v>0</v>
      </c>
      <c r="X4148" s="110" t="s">
        <v>0</v>
      </c>
      <c r="Y4148" s="217"/>
    </row>
    <row r="4149" spans="1:25" ht="20.399999999999999">
      <c r="A4149" s="20" t="s">
        <v>0</v>
      </c>
      <c r="B4149" s="20" t="s">
        <v>0</v>
      </c>
      <c r="C4149" s="20" t="s">
        <v>0</v>
      </c>
      <c r="D4149" s="21" t="s">
        <v>0</v>
      </c>
      <c r="E4149" s="21" t="s">
        <v>0</v>
      </c>
      <c r="F4149" s="21" t="s">
        <v>0</v>
      </c>
      <c r="G4149" s="150" t="s">
        <v>0</v>
      </c>
      <c r="H4149" s="30" t="s">
        <v>33</v>
      </c>
      <c r="I4149" s="31">
        <f t="shared" si="2788"/>
        <v>1250829</v>
      </c>
      <c r="J4149" s="31">
        <f t="shared" ref="J4149:P4149" si="2820">SUM(J4150,J4158,J4160)</f>
        <v>1245629</v>
      </c>
      <c r="K4149" s="31">
        <f t="shared" si="2790"/>
        <v>5200</v>
      </c>
      <c r="L4149" s="31">
        <f t="shared" si="2820"/>
        <v>5200</v>
      </c>
      <c r="M4149" s="31">
        <f t="shared" si="2820"/>
        <v>0</v>
      </c>
      <c r="N4149" s="31">
        <f t="shared" si="2820"/>
        <v>0</v>
      </c>
      <c r="O4149" s="31">
        <f t="shared" si="2820"/>
        <v>0</v>
      </c>
      <c r="P4149" s="31">
        <f t="shared" si="2820"/>
        <v>0</v>
      </c>
      <c r="Q4149" s="31">
        <f>SUM(Q4150,Q4158,Q4160)</f>
        <v>1316573</v>
      </c>
      <c r="R4149" s="31">
        <f>SUM(R4150,R4158,R4160)</f>
        <v>1308151</v>
      </c>
      <c r="S4149" s="31">
        <f>SUM(S4150,S4158,S4160)</f>
        <v>1096404</v>
      </c>
      <c r="T4149" s="31">
        <f t="shared" ref="T4149:X4149" si="2821">SUM(T4150,T4158,T4160)</f>
        <v>211747</v>
      </c>
      <c r="U4149" s="31">
        <f t="shared" si="2821"/>
        <v>97473</v>
      </c>
      <c r="V4149" s="31">
        <f t="shared" si="2821"/>
        <v>91661</v>
      </c>
      <c r="W4149" s="31">
        <f t="shared" si="2821"/>
        <v>22613</v>
      </c>
      <c r="X4149" s="31">
        <f t="shared" si="2821"/>
        <v>1308151</v>
      </c>
      <c r="Y4149" s="220">
        <f t="shared" ref="Y4149:Y4178" si="2822">IF(R4149=0,0,(X4149/R4149)*100)</f>
        <v>100</v>
      </c>
    </row>
    <row r="4150" spans="1:25">
      <c r="A4150" s="23" t="s">
        <v>786</v>
      </c>
      <c r="B4150" s="23" t="s">
        <v>172</v>
      </c>
      <c r="C4150" s="23" t="s">
        <v>1527</v>
      </c>
      <c r="D4150" s="23" t="s">
        <v>1528</v>
      </c>
      <c r="E4150" s="21" t="s">
        <v>132</v>
      </c>
      <c r="F4150" s="21" t="s">
        <v>0</v>
      </c>
      <c r="G4150" s="150" t="s">
        <v>0</v>
      </c>
      <c r="H4150" s="21" t="s">
        <v>11</v>
      </c>
      <c r="I4150" s="66">
        <f t="shared" si="2788"/>
        <v>1051254</v>
      </c>
      <c r="J4150" s="66">
        <f t="shared" ref="J4150:P4150" si="2823">SUM(J4151,J4152)</f>
        <v>1051254</v>
      </c>
      <c r="K4150" s="66">
        <f t="shared" si="2790"/>
        <v>0</v>
      </c>
      <c r="L4150" s="66">
        <f t="shared" si="2823"/>
        <v>0</v>
      </c>
      <c r="M4150" s="66">
        <f t="shared" si="2823"/>
        <v>0</v>
      </c>
      <c r="N4150" s="66">
        <f t="shared" si="2823"/>
        <v>0</v>
      </c>
      <c r="O4150" s="66">
        <f t="shared" si="2823"/>
        <v>0</v>
      </c>
      <c r="P4150" s="66">
        <f t="shared" si="2823"/>
        <v>0</v>
      </c>
      <c r="Q4150" s="66">
        <f>SUM(Q4151,Q4152)</f>
        <v>1102199</v>
      </c>
      <c r="R4150" s="66">
        <f>SUM(R4151,R4152)</f>
        <v>1102199</v>
      </c>
      <c r="S4150" s="66">
        <f>SUM(S4151,S4152)</f>
        <v>923442</v>
      </c>
      <c r="T4150" s="66">
        <f t="shared" ref="T4150:X4150" si="2824">SUM(T4151,T4152)</f>
        <v>178757</v>
      </c>
      <c r="U4150" s="66">
        <f t="shared" si="2824"/>
        <v>81488</v>
      </c>
      <c r="V4150" s="66">
        <f t="shared" si="2824"/>
        <v>80000</v>
      </c>
      <c r="W4150" s="66">
        <f t="shared" si="2824"/>
        <v>17269</v>
      </c>
      <c r="X4150" s="66">
        <f t="shared" si="2824"/>
        <v>1102199</v>
      </c>
      <c r="Y4150" s="208">
        <f t="shared" si="2822"/>
        <v>100</v>
      </c>
    </row>
    <row r="4151" spans="1:25">
      <c r="A4151" s="23" t="s">
        <v>786</v>
      </c>
      <c r="B4151" s="23" t="s">
        <v>172</v>
      </c>
      <c r="C4151" s="23" t="s">
        <v>1527</v>
      </c>
      <c r="D4151" s="23" t="s">
        <v>1528</v>
      </c>
      <c r="E4151" s="22">
        <v>6111</v>
      </c>
      <c r="F4151" s="23"/>
      <c r="G4151" s="128" t="s">
        <v>3378</v>
      </c>
      <c r="H4151" s="32" t="s">
        <v>12</v>
      </c>
      <c r="I4151" s="44">
        <f t="shared" si="2788"/>
        <v>915554</v>
      </c>
      <c r="J4151" s="44">
        <v>915554</v>
      </c>
      <c r="K4151" s="44">
        <f t="shared" si="2790"/>
        <v>0</v>
      </c>
      <c r="L4151" s="44">
        <v>0</v>
      </c>
      <c r="M4151" s="44">
        <v>0</v>
      </c>
      <c r="N4151" s="44">
        <v>0</v>
      </c>
      <c r="O4151" s="44">
        <v>0</v>
      </c>
      <c r="P4151" s="44">
        <v>0</v>
      </c>
      <c r="Q4151" s="44">
        <v>962759</v>
      </c>
      <c r="R4151" s="44">
        <v>962759</v>
      </c>
      <c r="S4151" s="44">
        <v>785490</v>
      </c>
      <c r="T4151" s="44">
        <f t="shared" ref="T4151:T4177" si="2825">U4151+V4151+W4151</f>
        <v>177269</v>
      </c>
      <c r="U4151" s="44">
        <v>80000</v>
      </c>
      <c r="V4151" s="44">
        <v>80000</v>
      </c>
      <c r="W4151" s="44">
        <v>17269</v>
      </c>
      <c r="X4151" s="44">
        <f t="shared" ref="X4151:X4177" si="2826">S4151+T4151</f>
        <v>962759</v>
      </c>
      <c r="Y4151" s="209">
        <f t="shared" si="2822"/>
        <v>100</v>
      </c>
    </row>
    <row r="4152" spans="1:25">
      <c r="A4152" s="20" t="s">
        <v>786</v>
      </c>
      <c r="B4152" s="20" t="s">
        <v>172</v>
      </c>
      <c r="C4152" s="20" t="s">
        <v>1527</v>
      </c>
      <c r="D4152" s="20" t="s">
        <v>1528</v>
      </c>
      <c r="E4152" s="20" t="s">
        <v>134</v>
      </c>
      <c r="F4152" s="23" t="s">
        <v>0</v>
      </c>
      <c r="G4152" s="154" t="s">
        <v>0</v>
      </c>
      <c r="H4152" s="21" t="s">
        <v>13</v>
      </c>
      <c r="I4152" s="66">
        <f t="shared" si="2788"/>
        <v>135700</v>
      </c>
      <c r="J4152" s="66">
        <f t="shared" ref="J4152:P4152" si="2827">SUM(J4153:J4157)</f>
        <v>135700</v>
      </c>
      <c r="K4152" s="66">
        <f t="shared" si="2790"/>
        <v>0</v>
      </c>
      <c r="L4152" s="66">
        <f t="shared" si="2827"/>
        <v>0</v>
      </c>
      <c r="M4152" s="66">
        <f t="shared" si="2827"/>
        <v>0</v>
      </c>
      <c r="N4152" s="66">
        <f t="shared" si="2827"/>
        <v>0</v>
      </c>
      <c r="O4152" s="66">
        <f t="shared" si="2827"/>
        <v>0</v>
      </c>
      <c r="P4152" s="66">
        <f t="shared" si="2827"/>
        <v>0</v>
      </c>
      <c r="Q4152" s="66">
        <f>SUM(Q4153:Q4157)</f>
        <v>139440</v>
      </c>
      <c r="R4152" s="66">
        <f>SUM(R4153:R4157)</f>
        <v>139440</v>
      </c>
      <c r="S4152" s="66">
        <f>SUM(S4153:S4157)</f>
        <v>137952</v>
      </c>
      <c r="T4152" s="66">
        <f t="shared" ref="T4152:X4152" si="2828">SUM(T4153:T4157)</f>
        <v>1488</v>
      </c>
      <c r="U4152" s="66">
        <f t="shared" si="2828"/>
        <v>1488</v>
      </c>
      <c r="V4152" s="66">
        <f t="shared" si="2828"/>
        <v>0</v>
      </c>
      <c r="W4152" s="66">
        <f t="shared" si="2828"/>
        <v>0</v>
      </c>
      <c r="X4152" s="66">
        <f t="shared" si="2828"/>
        <v>139440</v>
      </c>
      <c r="Y4152" s="208">
        <f t="shared" si="2822"/>
        <v>100</v>
      </c>
    </row>
    <row r="4153" spans="1:25">
      <c r="A4153" s="23" t="s">
        <v>786</v>
      </c>
      <c r="B4153" s="23" t="s">
        <v>172</v>
      </c>
      <c r="C4153" s="23" t="s">
        <v>1527</v>
      </c>
      <c r="D4153" s="23" t="s">
        <v>1528</v>
      </c>
      <c r="E4153" s="22">
        <v>6112</v>
      </c>
      <c r="F4153" s="23" t="s">
        <v>1530</v>
      </c>
      <c r="G4153" s="128" t="s">
        <v>3378</v>
      </c>
      <c r="H4153" s="32" t="s">
        <v>16</v>
      </c>
      <c r="I4153" s="44">
        <f t="shared" si="2788"/>
        <v>25500</v>
      </c>
      <c r="J4153" s="44">
        <v>25500</v>
      </c>
      <c r="K4153" s="44">
        <f t="shared" si="2790"/>
        <v>0</v>
      </c>
      <c r="L4153" s="44">
        <v>0</v>
      </c>
      <c r="M4153" s="44">
        <v>0</v>
      </c>
      <c r="N4153" s="44">
        <v>0</v>
      </c>
      <c r="O4153" s="44">
        <v>0</v>
      </c>
      <c r="P4153" s="44">
        <v>0</v>
      </c>
      <c r="Q4153" s="44">
        <v>25500</v>
      </c>
      <c r="R4153" s="44">
        <v>25500</v>
      </c>
      <c r="S4153" s="44">
        <v>24012</v>
      </c>
      <c r="T4153" s="44">
        <f t="shared" si="2825"/>
        <v>1488</v>
      </c>
      <c r="U4153" s="44">
        <v>1488</v>
      </c>
      <c r="V4153" s="44"/>
      <c r="W4153" s="44"/>
      <c r="X4153" s="44">
        <f t="shared" si="2826"/>
        <v>25500</v>
      </c>
      <c r="Y4153" s="209">
        <f t="shared" si="2822"/>
        <v>100</v>
      </c>
    </row>
    <row r="4154" spans="1:25">
      <c r="A4154" s="23" t="s">
        <v>786</v>
      </c>
      <c r="B4154" s="23" t="s">
        <v>172</v>
      </c>
      <c r="C4154" s="23" t="s">
        <v>1527</v>
      </c>
      <c r="D4154" s="23" t="s">
        <v>1528</v>
      </c>
      <c r="E4154" s="22">
        <v>6112</v>
      </c>
      <c r="F4154" s="23" t="s">
        <v>1531</v>
      </c>
      <c r="G4154" s="128" t="s">
        <v>3378</v>
      </c>
      <c r="H4154" s="32" t="s">
        <v>19</v>
      </c>
      <c r="I4154" s="44">
        <f t="shared" si="2788"/>
        <v>75200</v>
      </c>
      <c r="J4154" s="44">
        <v>75200</v>
      </c>
      <c r="K4154" s="44">
        <f t="shared" si="2790"/>
        <v>0</v>
      </c>
      <c r="L4154" s="44">
        <v>0</v>
      </c>
      <c r="M4154" s="44">
        <v>0</v>
      </c>
      <c r="N4154" s="44">
        <v>0</v>
      </c>
      <c r="O4154" s="44">
        <v>0</v>
      </c>
      <c r="P4154" s="44">
        <v>0</v>
      </c>
      <c r="Q4154" s="44">
        <v>75200</v>
      </c>
      <c r="R4154" s="44">
        <v>75200</v>
      </c>
      <c r="S4154" s="44">
        <v>75200</v>
      </c>
      <c r="T4154" s="44">
        <f t="shared" si="2825"/>
        <v>0</v>
      </c>
      <c r="U4154" s="44"/>
      <c r="V4154" s="44"/>
      <c r="W4154" s="44"/>
      <c r="X4154" s="44">
        <f t="shared" si="2826"/>
        <v>75200</v>
      </c>
      <c r="Y4154" s="209">
        <f t="shared" si="2822"/>
        <v>100</v>
      </c>
    </row>
    <row r="4155" spans="1:25">
      <c r="A4155" s="23" t="s">
        <v>786</v>
      </c>
      <c r="B4155" s="23" t="s">
        <v>172</v>
      </c>
      <c r="C4155" s="23" t="s">
        <v>1527</v>
      </c>
      <c r="D4155" s="23" t="s">
        <v>1528</v>
      </c>
      <c r="E4155" s="22">
        <v>6112</v>
      </c>
      <c r="F4155" s="23" t="s">
        <v>1532</v>
      </c>
      <c r="G4155" s="128" t="s">
        <v>3378</v>
      </c>
      <c r="H4155" s="32" t="s">
        <v>17</v>
      </c>
      <c r="I4155" s="44">
        <f t="shared" si="2788"/>
        <v>17500</v>
      </c>
      <c r="J4155" s="44">
        <v>17500</v>
      </c>
      <c r="K4155" s="44">
        <f t="shared" si="2790"/>
        <v>0</v>
      </c>
      <c r="L4155" s="44">
        <v>0</v>
      </c>
      <c r="M4155" s="44">
        <v>0</v>
      </c>
      <c r="N4155" s="44">
        <v>0</v>
      </c>
      <c r="O4155" s="44">
        <v>0</v>
      </c>
      <c r="P4155" s="44">
        <v>0</v>
      </c>
      <c r="Q4155" s="44">
        <v>21240</v>
      </c>
      <c r="R4155" s="44">
        <v>21240</v>
      </c>
      <c r="S4155" s="44">
        <v>21240</v>
      </c>
      <c r="T4155" s="44">
        <f t="shared" si="2825"/>
        <v>0</v>
      </c>
      <c r="U4155" s="44"/>
      <c r="V4155" s="44"/>
      <c r="W4155" s="44"/>
      <c r="X4155" s="44">
        <f t="shared" si="2826"/>
        <v>21240</v>
      </c>
      <c r="Y4155" s="209">
        <f t="shared" si="2822"/>
        <v>100</v>
      </c>
    </row>
    <row r="4156" spans="1:25">
      <c r="A4156" s="23" t="s">
        <v>786</v>
      </c>
      <c r="B4156" s="23" t="s">
        <v>172</v>
      </c>
      <c r="C4156" s="23" t="s">
        <v>1527</v>
      </c>
      <c r="D4156" s="23" t="s">
        <v>1528</v>
      </c>
      <c r="E4156" s="22">
        <v>6112</v>
      </c>
      <c r="F4156" s="23" t="s">
        <v>1533</v>
      </c>
      <c r="G4156" s="128" t="s">
        <v>3378</v>
      </c>
      <c r="H4156" s="32" t="s">
        <v>15</v>
      </c>
      <c r="I4156" s="44">
        <f t="shared" si="2788"/>
        <v>0</v>
      </c>
      <c r="J4156" s="44">
        <v>0</v>
      </c>
      <c r="K4156" s="44">
        <f t="shared" si="2790"/>
        <v>0</v>
      </c>
      <c r="L4156" s="44">
        <v>0</v>
      </c>
      <c r="M4156" s="44">
        <v>0</v>
      </c>
      <c r="N4156" s="44">
        <v>0</v>
      </c>
      <c r="O4156" s="44">
        <v>0</v>
      </c>
      <c r="P4156" s="44">
        <v>0</v>
      </c>
      <c r="Q4156" s="44">
        <v>0</v>
      </c>
      <c r="R4156" s="44">
        <v>0</v>
      </c>
      <c r="S4156" s="44">
        <v>0</v>
      </c>
      <c r="T4156" s="44">
        <f t="shared" si="2825"/>
        <v>0</v>
      </c>
      <c r="U4156" s="44"/>
      <c r="V4156" s="44"/>
      <c r="W4156" s="44"/>
      <c r="X4156" s="44">
        <f t="shared" si="2826"/>
        <v>0</v>
      </c>
      <c r="Y4156" s="209">
        <f t="shared" si="2822"/>
        <v>0</v>
      </c>
    </row>
    <row r="4157" spans="1:25">
      <c r="A4157" s="23" t="s">
        <v>786</v>
      </c>
      <c r="B4157" s="23" t="s">
        <v>172</v>
      </c>
      <c r="C4157" s="23" t="s">
        <v>1527</v>
      </c>
      <c r="D4157" s="23" t="s">
        <v>1528</v>
      </c>
      <c r="E4157" s="22">
        <v>6112</v>
      </c>
      <c r="F4157" s="23" t="s">
        <v>1534</v>
      </c>
      <c r="G4157" s="128" t="s">
        <v>3378</v>
      </c>
      <c r="H4157" s="32" t="s">
        <v>18</v>
      </c>
      <c r="I4157" s="44">
        <f t="shared" si="2788"/>
        <v>17500</v>
      </c>
      <c r="J4157" s="44">
        <v>17500</v>
      </c>
      <c r="K4157" s="44">
        <f t="shared" si="2790"/>
        <v>0</v>
      </c>
      <c r="L4157" s="44">
        <v>0</v>
      </c>
      <c r="M4157" s="44">
        <v>0</v>
      </c>
      <c r="N4157" s="44">
        <v>0</v>
      </c>
      <c r="O4157" s="44">
        <v>0</v>
      </c>
      <c r="P4157" s="44">
        <v>0</v>
      </c>
      <c r="Q4157" s="44">
        <v>17500</v>
      </c>
      <c r="R4157" s="44">
        <v>17500</v>
      </c>
      <c r="S4157" s="44">
        <v>17500</v>
      </c>
      <c r="T4157" s="44">
        <f t="shared" si="2825"/>
        <v>0</v>
      </c>
      <c r="U4157" s="44"/>
      <c r="V4157" s="44"/>
      <c r="W4157" s="44"/>
      <c r="X4157" s="44">
        <f t="shared" si="2826"/>
        <v>17500</v>
      </c>
      <c r="Y4157" s="209">
        <f t="shared" si="2822"/>
        <v>100</v>
      </c>
    </row>
    <row r="4158" spans="1:25">
      <c r="A4158" s="23" t="s">
        <v>786</v>
      </c>
      <c r="B4158" s="23" t="s">
        <v>172</v>
      </c>
      <c r="C4158" s="23" t="s">
        <v>1527</v>
      </c>
      <c r="D4158" s="23" t="s">
        <v>1528</v>
      </c>
      <c r="E4158" s="21" t="s">
        <v>139</v>
      </c>
      <c r="F4158" s="21" t="s">
        <v>0</v>
      </c>
      <c r="G4158" s="150" t="s">
        <v>0</v>
      </c>
      <c r="H4158" s="21" t="s">
        <v>21</v>
      </c>
      <c r="I4158" s="66">
        <f t="shared" si="2788"/>
        <v>93375</v>
      </c>
      <c r="J4158" s="66">
        <f t="shared" ref="J4158:X4158" si="2829">SUM(J4159)</f>
        <v>93375</v>
      </c>
      <c r="K4158" s="66">
        <f t="shared" si="2790"/>
        <v>0</v>
      </c>
      <c r="L4158" s="66">
        <f t="shared" si="2829"/>
        <v>0</v>
      </c>
      <c r="M4158" s="66">
        <f t="shared" si="2829"/>
        <v>0</v>
      </c>
      <c r="N4158" s="66">
        <f t="shared" si="2829"/>
        <v>0</v>
      </c>
      <c r="O4158" s="66">
        <f t="shared" si="2829"/>
        <v>0</v>
      </c>
      <c r="P4158" s="66">
        <f t="shared" si="2829"/>
        <v>0</v>
      </c>
      <c r="Q4158" s="66">
        <f t="shared" si="2829"/>
        <v>98332</v>
      </c>
      <c r="R4158" s="66">
        <f t="shared" si="2829"/>
        <v>98332</v>
      </c>
      <c r="S4158" s="66">
        <f t="shared" si="2829"/>
        <v>84409</v>
      </c>
      <c r="T4158" s="66">
        <f t="shared" si="2829"/>
        <v>13923</v>
      </c>
      <c r="U4158" s="66">
        <f t="shared" si="2829"/>
        <v>9000</v>
      </c>
      <c r="V4158" s="66">
        <f t="shared" si="2829"/>
        <v>4923</v>
      </c>
      <c r="W4158" s="66">
        <f t="shared" si="2829"/>
        <v>0</v>
      </c>
      <c r="X4158" s="66">
        <f t="shared" si="2829"/>
        <v>98332</v>
      </c>
      <c r="Y4158" s="208">
        <f t="shared" si="2822"/>
        <v>100</v>
      </c>
    </row>
    <row r="4159" spans="1:25">
      <c r="A4159" s="23" t="s">
        <v>786</v>
      </c>
      <c r="B4159" s="23" t="s">
        <v>172</v>
      </c>
      <c r="C4159" s="23" t="s">
        <v>1527</v>
      </c>
      <c r="D4159" s="23" t="s">
        <v>1528</v>
      </c>
      <c r="E4159" s="22">
        <v>6121</v>
      </c>
      <c r="F4159" s="23"/>
      <c r="G4159" s="128" t="s">
        <v>3378</v>
      </c>
      <c r="H4159" s="32" t="s">
        <v>22</v>
      </c>
      <c r="I4159" s="44">
        <f t="shared" si="2788"/>
        <v>93375</v>
      </c>
      <c r="J4159" s="44">
        <v>93375</v>
      </c>
      <c r="K4159" s="44">
        <f t="shared" si="2790"/>
        <v>0</v>
      </c>
      <c r="L4159" s="44">
        <v>0</v>
      </c>
      <c r="M4159" s="44">
        <v>0</v>
      </c>
      <c r="N4159" s="44">
        <v>0</v>
      </c>
      <c r="O4159" s="44">
        <v>0</v>
      </c>
      <c r="P4159" s="44">
        <v>0</v>
      </c>
      <c r="Q4159" s="44">
        <v>98332</v>
      </c>
      <c r="R4159" s="44">
        <v>98332</v>
      </c>
      <c r="S4159" s="44">
        <v>84409</v>
      </c>
      <c r="T4159" s="44">
        <f t="shared" si="2825"/>
        <v>13923</v>
      </c>
      <c r="U4159" s="44">
        <v>9000</v>
      </c>
      <c r="V4159" s="44">
        <v>4923</v>
      </c>
      <c r="W4159" s="44"/>
      <c r="X4159" s="44">
        <f t="shared" si="2826"/>
        <v>98332</v>
      </c>
      <c r="Y4159" s="209">
        <f t="shared" si="2822"/>
        <v>100</v>
      </c>
    </row>
    <row r="4160" spans="1:25">
      <c r="A4160" s="23" t="s">
        <v>786</v>
      </c>
      <c r="B4160" s="23" t="s">
        <v>172</v>
      </c>
      <c r="C4160" s="23" t="s">
        <v>1527</v>
      </c>
      <c r="D4160" s="23" t="s">
        <v>1528</v>
      </c>
      <c r="E4160" s="21" t="s">
        <v>141</v>
      </c>
      <c r="F4160" s="21" t="s">
        <v>0</v>
      </c>
      <c r="G4160" s="150" t="s">
        <v>0</v>
      </c>
      <c r="H4160" s="21" t="s">
        <v>23</v>
      </c>
      <c r="I4160" s="66">
        <f t="shared" si="2788"/>
        <v>106200</v>
      </c>
      <c r="J4160" s="66">
        <f t="shared" ref="J4160:P4160" si="2830">SUM(J4161:J4168)</f>
        <v>101000</v>
      </c>
      <c r="K4160" s="66">
        <f t="shared" si="2790"/>
        <v>5200</v>
      </c>
      <c r="L4160" s="66">
        <f t="shared" si="2830"/>
        <v>5200</v>
      </c>
      <c r="M4160" s="66">
        <f t="shared" si="2830"/>
        <v>0</v>
      </c>
      <c r="N4160" s="66">
        <f t="shared" si="2830"/>
        <v>0</v>
      </c>
      <c r="O4160" s="66">
        <f t="shared" si="2830"/>
        <v>0</v>
      </c>
      <c r="P4160" s="66">
        <f t="shared" si="2830"/>
        <v>0</v>
      </c>
      <c r="Q4160" s="66">
        <f>SUM(Q4161:Q4168)</f>
        <v>116042</v>
      </c>
      <c r="R4160" s="66">
        <f>SUM(R4161:R4168)</f>
        <v>107620</v>
      </c>
      <c r="S4160" s="66">
        <f>SUM(S4161:S4168)</f>
        <v>88553</v>
      </c>
      <c r="T4160" s="66">
        <f t="shared" ref="T4160:X4160" si="2831">SUM(T4161:T4168)</f>
        <v>19067</v>
      </c>
      <c r="U4160" s="66">
        <f t="shared" si="2831"/>
        <v>6985</v>
      </c>
      <c r="V4160" s="66">
        <f t="shared" si="2831"/>
        <v>6738</v>
      </c>
      <c r="W4160" s="66">
        <f t="shared" si="2831"/>
        <v>5344</v>
      </c>
      <c r="X4160" s="66">
        <f t="shared" si="2831"/>
        <v>107620</v>
      </c>
      <c r="Y4160" s="208">
        <f t="shared" si="2822"/>
        <v>100</v>
      </c>
    </row>
    <row r="4161" spans="1:25">
      <c r="A4161" s="23" t="s">
        <v>786</v>
      </c>
      <c r="B4161" s="23" t="s">
        <v>172</v>
      </c>
      <c r="C4161" s="23" t="s">
        <v>1527</v>
      </c>
      <c r="D4161" s="23" t="s">
        <v>1528</v>
      </c>
      <c r="E4161" s="22">
        <v>6131</v>
      </c>
      <c r="F4161" s="23"/>
      <c r="G4161" s="128" t="s">
        <v>3378</v>
      </c>
      <c r="H4161" s="32" t="s">
        <v>24</v>
      </c>
      <c r="I4161" s="44">
        <f t="shared" si="2788"/>
        <v>1600</v>
      </c>
      <c r="J4161" s="44">
        <v>1100</v>
      </c>
      <c r="K4161" s="44">
        <f t="shared" si="2790"/>
        <v>500</v>
      </c>
      <c r="L4161" s="44">
        <v>500</v>
      </c>
      <c r="M4161" s="44">
        <v>0</v>
      </c>
      <c r="N4161" s="44">
        <v>0</v>
      </c>
      <c r="O4161" s="44">
        <v>0</v>
      </c>
      <c r="P4161" s="44">
        <v>0</v>
      </c>
      <c r="Q4161" s="44">
        <v>1600</v>
      </c>
      <c r="R4161" s="44">
        <v>1100</v>
      </c>
      <c r="S4161" s="44">
        <v>1000</v>
      </c>
      <c r="T4161" s="44">
        <f t="shared" si="2825"/>
        <v>100</v>
      </c>
      <c r="U4161" s="44">
        <v>100</v>
      </c>
      <c r="V4161" s="44"/>
      <c r="W4161" s="44"/>
      <c r="X4161" s="44">
        <f t="shared" si="2826"/>
        <v>1100</v>
      </c>
      <c r="Y4161" s="209">
        <f t="shared" si="2822"/>
        <v>100</v>
      </c>
    </row>
    <row r="4162" spans="1:25">
      <c r="A4162" s="23" t="s">
        <v>786</v>
      </c>
      <c r="B4162" s="23" t="s">
        <v>172</v>
      </c>
      <c r="C4162" s="23" t="s">
        <v>1527</v>
      </c>
      <c r="D4162" s="23" t="s">
        <v>1528</v>
      </c>
      <c r="E4162" s="22">
        <v>6132</v>
      </c>
      <c r="F4162" s="23"/>
      <c r="G4162" s="128" t="s">
        <v>3378</v>
      </c>
      <c r="H4162" s="32" t="s">
        <v>25</v>
      </c>
      <c r="I4162" s="44">
        <f t="shared" si="2788"/>
        <v>35100</v>
      </c>
      <c r="J4162" s="44">
        <v>35100</v>
      </c>
      <c r="K4162" s="44">
        <f t="shared" si="2790"/>
        <v>0</v>
      </c>
      <c r="L4162" s="44">
        <v>0</v>
      </c>
      <c r="M4162" s="44">
        <v>0</v>
      </c>
      <c r="N4162" s="44">
        <v>0</v>
      </c>
      <c r="O4162" s="44">
        <v>0</v>
      </c>
      <c r="P4162" s="44">
        <v>0</v>
      </c>
      <c r="Q4162" s="44">
        <v>35100</v>
      </c>
      <c r="R4162" s="44">
        <v>35100</v>
      </c>
      <c r="S4162" s="44">
        <v>31000</v>
      </c>
      <c r="T4162" s="44">
        <f t="shared" si="2825"/>
        <v>4100</v>
      </c>
      <c r="U4162" s="44">
        <v>1500</v>
      </c>
      <c r="V4162" s="44">
        <v>1500</v>
      </c>
      <c r="W4162" s="44">
        <v>1100</v>
      </c>
      <c r="X4162" s="44">
        <f t="shared" si="2826"/>
        <v>35100</v>
      </c>
      <c r="Y4162" s="209">
        <f t="shared" si="2822"/>
        <v>100</v>
      </c>
    </row>
    <row r="4163" spans="1:25">
      <c r="A4163" s="23" t="s">
        <v>786</v>
      </c>
      <c r="B4163" s="23" t="s">
        <v>172</v>
      </c>
      <c r="C4163" s="23" t="s">
        <v>1527</v>
      </c>
      <c r="D4163" s="23" t="s">
        <v>1528</v>
      </c>
      <c r="E4163" s="22">
        <v>6133</v>
      </c>
      <c r="F4163" s="23"/>
      <c r="G4163" s="128" t="s">
        <v>3378</v>
      </c>
      <c r="H4163" s="32" t="s">
        <v>26</v>
      </c>
      <c r="I4163" s="44">
        <f t="shared" ref="I4163:I4223" si="2832">SUM(J4163,K4163,O4163,P4163)</f>
        <v>8300</v>
      </c>
      <c r="J4163" s="44">
        <v>8300</v>
      </c>
      <c r="K4163" s="44">
        <f t="shared" ref="K4163:K4223" si="2833">SUM(L4163,M4163,N4163)</f>
        <v>0</v>
      </c>
      <c r="L4163" s="44">
        <v>0</v>
      </c>
      <c r="M4163" s="44">
        <v>0</v>
      </c>
      <c r="N4163" s="44">
        <v>0</v>
      </c>
      <c r="O4163" s="44">
        <v>0</v>
      </c>
      <c r="P4163" s="44">
        <v>0</v>
      </c>
      <c r="Q4163" s="44">
        <v>8300</v>
      </c>
      <c r="R4163" s="44">
        <v>8300</v>
      </c>
      <c r="S4163" s="44">
        <v>6300</v>
      </c>
      <c r="T4163" s="44">
        <f t="shared" si="2825"/>
        <v>2000</v>
      </c>
      <c r="U4163" s="44">
        <v>700</v>
      </c>
      <c r="V4163" s="44">
        <v>700</v>
      </c>
      <c r="W4163" s="44">
        <v>600</v>
      </c>
      <c r="X4163" s="44">
        <f t="shared" si="2826"/>
        <v>8300</v>
      </c>
      <c r="Y4163" s="209">
        <f t="shared" si="2822"/>
        <v>100</v>
      </c>
    </row>
    <row r="4164" spans="1:25">
      <c r="A4164" s="23" t="s">
        <v>786</v>
      </c>
      <c r="B4164" s="23" t="s">
        <v>172</v>
      </c>
      <c r="C4164" s="23" t="s">
        <v>1527</v>
      </c>
      <c r="D4164" s="23" t="s">
        <v>1528</v>
      </c>
      <c r="E4164" s="22">
        <v>6134</v>
      </c>
      <c r="F4164" s="23"/>
      <c r="G4164" s="128" t="s">
        <v>3378</v>
      </c>
      <c r="H4164" s="32" t="s">
        <v>27</v>
      </c>
      <c r="I4164" s="44">
        <f t="shared" si="2832"/>
        <v>12200</v>
      </c>
      <c r="J4164" s="44">
        <v>11700</v>
      </c>
      <c r="K4164" s="44">
        <f t="shared" si="2833"/>
        <v>500</v>
      </c>
      <c r="L4164" s="44">
        <v>500</v>
      </c>
      <c r="M4164" s="44">
        <v>0</v>
      </c>
      <c r="N4164" s="44">
        <v>0</v>
      </c>
      <c r="O4164" s="44">
        <v>0</v>
      </c>
      <c r="P4164" s="44">
        <v>0</v>
      </c>
      <c r="Q4164" s="44">
        <v>15422</v>
      </c>
      <c r="R4164" s="44">
        <v>11700</v>
      </c>
      <c r="S4164" s="44">
        <v>8775</v>
      </c>
      <c r="T4164" s="44">
        <f t="shared" si="2825"/>
        <v>2925</v>
      </c>
      <c r="U4164" s="44">
        <v>975</v>
      </c>
      <c r="V4164" s="44">
        <v>975</v>
      </c>
      <c r="W4164" s="44">
        <v>975</v>
      </c>
      <c r="X4164" s="44">
        <f t="shared" si="2826"/>
        <v>11700</v>
      </c>
      <c r="Y4164" s="209">
        <f t="shared" si="2822"/>
        <v>100</v>
      </c>
    </row>
    <row r="4165" spans="1:25">
      <c r="A4165" s="23" t="s">
        <v>786</v>
      </c>
      <c r="B4165" s="23" t="s">
        <v>172</v>
      </c>
      <c r="C4165" s="23" t="s">
        <v>1527</v>
      </c>
      <c r="D4165" s="23" t="s">
        <v>1528</v>
      </c>
      <c r="E4165" s="22">
        <v>6135</v>
      </c>
      <c r="F4165" s="23"/>
      <c r="G4165" s="128" t="s">
        <v>3378</v>
      </c>
      <c r="H4165" s="32" t="s">
        <v>28</v>
      </c>
      <c r="I4165" s="44">
        <f t="shared" si="2832"/>
        <v>700</v>
      </c>
      <c r="J4165" s="44">
        <v>500</v>
      </c>
      <c r="K4165" s="44">
        <f t="shared" si="2833"/>
        <v>200</v>
      </c>
      <c r="L4165" s="44">
        <v>200</v>
      </c>
      <c r="M4165" s="44">
        <v>0</v>
      </c>
      <c r="N4165" s="44">
        <v>0</v>
      </c>
      <c r="O4165" s="44">
        <v>0</v>
      </c>
      <c r="P4165" s="44">
        <v>0</v>
      </c>
      <c r="Q4165" s="44">
        <v>700</v>
      </c>
      <c r="R4165" s="44">
        <v>500</v>
      </c>
      <c r="S4165" s="44">
        <v>500</v>
      </c>
      <c r="T4165" s="44">
        <f t="shared" si="2825"/>
        <v>0</v>
      </c>
      <c r="U4165" s="44"/>
      <c r="V4165" s="44"/>
      <c r="W4165" s="44"/>
      <c r="X4165" s="44">
        <f t="shared" si="2826"/>
        <v>500</v>
      </c>
      <c r="Y4165" s="209">
        <f t="shared" si="2822"/>
        <v>100</v>
      </c>
    </row>
    <row r="4166" spans="1:25">
      <c r="A4166" s="23" t="s">
        <v>786</v>
      </c>
      <c r="B4166" s="23" t="s">
        <v>172</v>
      </c>
      <c r="C4166" s="23" t="s">
        <v>1527</v>
      </c>
      <c r="D4166" s="23" t="s">
        <v>1528</v>
      </c>
      <c r="E4166" s="22">
        <v>6137</v>
      </c>
      <c r="F4166" s="23"/>
      <c r="G4166" s="128" t="s">
        <v>3378</v>
      </c>
      <c r="H4166" s="32" t="s">
        <v>30</v>
      </c>
      <c r="I4166" s="44">
        <f t="shared" si="2832"/>
        <v>12900</v>
      </c>
      <c r="J4166" s="44">
        <v>10900</v>
      </c>
      <c r="K4166" s="44">
        <f t="shared" si="2833"/>
        <v>2000</v>
      </c>
      <c r="L4166" s="44">
        <v>2000</v>
      </c>
      <c r="M4166" s="44">
        <v>0</v>
      </c>
      <c r="N4166" s="44">
        <v>0</v>
      </c>
      <c r="O4166" s="44">
        <v>0</v>
      </c>
      <c r="P4166" s="44">
        <v>0</v>
      </c>
      <c r="Q4166" s="44">
        <v>12900</v>
      </c>
      <c r="R4166" s="44">
        <v>10900</v>
      </c>
      <c r="S4166" s="44">
        <v>8190</v>
      </c>
      <c r="T4166" s="44">
        <f t="shared" si="2825"/>
        <v>2710</v>
      </c>
      <c r="U4166" s="44">
        <v>910</v>
      </c>
      <c r="V4166" s="44">
        <v>900</v>
      </c>
      <c r="W4166" s="44">
        <v>900</v>
      </c>
      <c r="X4166" s="44">
        <f t="shared" si="2826"/>
        <v>10900</v>
      </c>
      <c r="Y4166" s="209">
        <f t="shared" si="2822"/>
        <v>100</v>
      </c>
    </row>
    <row r="4167" spans="1:25">
      <c r="A4167" s="23" t="s">
        <v>786</v>
      </c>
      <c r="B4167" s="23" t="s">
        <v>172</v>
      </c>
      <c r="C4167" s="23" t="s">
        <v>1527</v>
      </c>
      <c r="D4167" s="23" t="s">
        <v>1528</v>
      </c>
      <c r="E4167" s="22">
        <v>6138</v>
      </c>
      <c r="F4167" s="23"/>
      <c r="G4167" s="128" t="s">
        <v>3378</v>
      </c>
      <c r="H4167" s="32" t="s">
        <v>31</v>
      </c>
      <c r="I4167" s="44">
        <f t="shared" si="2832"/>
        <v>0</v>
      </c>
      <c r="J4167" s="44">
        <v>0</v>
      </c>
      <c r="K4167" s="44">
        <f t="shared" si="2833"/>
        <v>0</v>
      </c>
      <c r="L4167" s="44">
        <v>0</v>
      </c>
      <c r="M4167" s="44">
        <v>0</v>
      </c>
      <c r="N4167" s="44">
        <v>0</v>
      </c>
      <c r="O4167" s="44">
        <v>0</v>
      </c>
      <c r="P4167" s="44">
        <v>0</v>
      </c>
      <c r="Q4167" s="44">
        <v>0</v>
      </c>
      <c r="R4167" s="44">
        <v>0</v>
      </c>
      <c r="S4167" s="44">
        <v>0</v>
      </c>
      <c r="T4167" s="44">
        <f t="shared" si="2825"/>
        <v>0</v>
      </c>
      <c r="U4167" s="44"/>
      <c r="V4167" s="44"/>
      <c r="W4167" s="44"/>
      <c r="X4167" s="44">
        <f t="shared" si="2826"/>
        <v>0</v>
      </c>
      <c r="Y4167" s="209">
        <f t="shared" si="2822"/>
        <v>0</v>
      </c>
    </row>
    <row r="4168" spans="1:25">
      <c r="A4168" s="20" t="s">
        <v>786</v>
      </c>
      <c r="B4168" s="20" t="s">
        <v>172</v>
      </c>
      <c r="C4168" s="20" t="s">
        <v>1527</v>
      </c>
      <c r="D4168" s="20" t="s">
        <v>1528</v>
      </c>
      <c r="E4168" s="20" t="s">
        <v>144</v>
      </c>
      <c r="F4168" s="23" t="s">
        <v>0</v>
      </c>
      <c r="G4168" s="154" t="s">
        <v>0</v>
      </c>
      <c r="H4168" s="21" t="s">
        <v>32</v>
      </c>
      <c r="I4168" s="66">
        <f t="shared" si="2832"/>
        <v>35400</v>
      </c>
      <c r="J4168" s="66">
        <f t="shared" ref="J4168:P4168" si="2834">SUM(J4169:J4171)</f>
        <v>33400</v>
      </c>
      <c r="K4168" s="66">
        <f t="shared" si="2833"/>
        <v>2000</v>
      </c>
      <c r="L4168" s="66">
        <f t="shared" si="2834"/>
        <v>2000</v>
      </c>
      <c r="M4168" s="66">
        <f t="shared" si="2834"/>
        <v>0</v>
      </c>
      <c r="N4168" s="66">
        <f t="shared" si="2834"/>
        <v>0</v>
      </c>
      <c r="O4168" s="66">
        <f t="shared" si="2834"/>
        <v>0</v>
      </c>
      <c r="P4168" s="66">
        <f t="shared" si="2834"/>
        <v>0</v>
      </c>
      <c r="Q4168" s="66">
        <f>SUM(Q4169:Q4171)</f>
        <v>42020</v>
      </c>
      <c r="R4168" s="66">
        <f>SUM(R4169:R4171)</f>
        <v>40020</v>
      </c>
      <c r="S4168" s="66">
        <f>SUM(S4169:S4171)</f>
        <v>32788</v>
      </c>
      <c r="T4168" s="66">
        <f t="shared" ref="T4168:X4168" si="2835">SUM(T4169:T4171)</f>
        <v>7232</v>
      </c>
      <c r="U4168" s="66">
        <f t="shared" si="2835"/>
        <v>2800</v>
      </c>
      <c r="V4168" s="66">
        <f t="shared" si="2835"/>
        <v>2663</v>
      </c>
      <c r="W4168" s="66">
        <f t="shared" si="2835"/>
        <v>1769</v>
      </c>
      <c r="X4168" s="66">
        <f t="shared" si="2835"/>
        <v>40020</v>
      </c>
      <c r="Y4168" s="208">
        <f t="shared" si="2822"/>
        <v>100</v>
      </c>
    </row>
    <row r="4169" spans="1:25">
      <c r="A4169" s="23" t="s">
        <v>786</v>
      </c>
      <c r="B4169" s="23" t="s">
        <v>172</v>
      </c>
      <c r="C4169" s="23" t="s">
        <v>1527</v>
      </c>
      <c r="D4169" s="23" t="s">
        <v>1528</v>
      </c>
      <c r="E4169" s="22">
        <v>6139</v>
      </c>
      <c r="F4169" s="23"/>
      <c r="G4169" s="128" t="s">
        <v>3378</v>
      </c>
      <c r="H4169" s="32" t="s">
        <v>32</v>
      </c>
      <c r="I4169" s="44">
        <f t="shared" si="2832"/>
        <v>27500</v>
      </c>
      <c r="J4169" s="44">
        <v>25500</v>
      </c>
      <c r="K4169" s="44">
        <f t="shared" si="2833"/>
        <v>2000</v>
      </c>
      <c r="L4169" s="44">
        <v>2000</v>
      </c>
      <c r="M4169" s="44">
        <v>0</v>
      </c>
      <c r="N4169" s="44">
        <v>0</v>
      </c>
      <c r="O4169" s="44">
        <v>0</v>
      </c>
      <c r="P4169" s="44">
        <v>0</v>
      </c>
      <c r="Q4169" s="44">
        <v>33969</v>
      </c>
      <c r="R4169" s="44">
        <v>31969</v>
      </c>
      <c r="S4169" s="44">
        <v>25200</v>
      </c>
      <c r="T4169" s="44">
        <f t="shared" si="2825"/>
        <v>6769</v>
      </c>
      <c r="U4169" s="44">
        <v>2500</v>
      </c>
      <c r="V4169" s="44">
        <v>2500</v>
      </c>
      <c r="W4169" s="44">
        <v>1769</v>
      </c>
      <c r="X4169" s="44">
        <f t="shared" si="2826"/>
        <v>31969</v>
      </c>
      <c r="Y4169" s="209">
        <f t="shared" si="2822"/>
        <v>100</v>
      </c>
    </row>
    <row r="4170" spans="1:25">
      <c r="A4170" s="23" t="s">
        <v>786</v>
      </c>
      <c r="B4170" s="23" t="s">
        <v>172</v>
      </c>
      <c r="C4170" s="23" t="s">
        <v>1527</v>
      </c>
      <c r="D4170" s="23" t="s">
        <v>1528</v>
      </c>
      <c r="E4170" s="22">
        <v>6139</v>
      </c>
      <c r="F4170" s="23" t="s">
        <v>1535</v>
      </c>
      <c r="G4170" s="128" t="s">
        <v>3378</v>
      </c>
      <c r="H4170" s="32" t="s">
        <v>152</v>
      </c>
      <c r="I4170" s="44">
        <f t="shared" si="2832"/>
        <v>2900</v>
      </c>
      <c r="J4170" s="44">
        <v>2900</v>
      </c>
      <c r="K4170" s="44">
        <f t="shared" si="2833"/>
        <v>0</v>
      </c>
      <c r="L4170" s="44">
        <v>0</v>
      </c>
      <c r="M4170" s="44">
        <v>0</v>
      </c>
      <c r="N4170" s="44">
        <v>0</v>
      </c>
      <c r="O4170" s="44">
        <v>0</v>
      </c>
      <c r="P4170" s="44">
        <v>0</v>
      </c>
      <c r="Q4170" s="44">
        <v>3051</v>
      </c>
      <c r="R4170" s="44">
        <v>3051</v>
      </c>
      <c r="S4170" s="44">
        <v>2588</v>
      </c>
      <c r="T4170" s="44">
        <f t="shared" si="2825"/>
        <v>463</v>
      </c>
      <c r="U4170" s="44">
        <v>300</v>
      </c>
      <c r="V4170" s="44">
        <v>163</v>
      </c>
      <c r="W4170" s="44"/>
      <c r="X4170" s="44">
        <f t="shared" si="2826"/>
        <v>3051</v>
      </c>
      <c r="Y4170" s="209">
        <f t="shared" si="2822"/>
        <v>100</v>
      </c>
    </row>
    <row r="4171" spans="1:25">
      <c r="A4171" s="23" t="s">
        <v>786</v>
      </c>
      <c r="B4171" s="23" t="s">
        <v>172</v>
      </c>
      <c r="C4171" s="23" t="s">
        <v>1527</v>
      </c>
      <c r="D4171" s="23" t="s">
        <v>1528</v>
      </c>
      <c r="E4171" s="22">
        <v>6139</v>
      </c>
      <c r="F4171" s="23" t="s">
        <v>1536</v>
      </c>
      <c r="G4171" s="128" t="s">
        <v>3378</v>
      </c>
      <c r="H4171" s="32" t="s">
        <v>158</v>
      </c>
      <c r="I4171" s="44">
        <f t="shared" si="2832"/>
        <v>5000</v>
      </c>
      <c r="J4171" s="44">
        <v>5000</v>
      </c>
      <c r="K4171" s="44">
        <f t="shared" si="2833"/>
        <v>0</v>
      </c>
      <c r="L4171" s="44">
        <v>0</v>
      </c>
      <c r="M4171" s="44">
        <v>0</v>
      </c>
      <c r="N4171" s="44">
        <v>0</v>
      </c>
      <c r="O4171" s="44">
        <v>0</v>
      </c>
      <c r="P4171" s="44">
        <v>0</v>
      </c>
      <c r="Q4171" s="44">
        <v>5000</v>
      </c>
      <c r="R4171" s="44">
        <v>5000</v>
      </c>
      <c r="S4171" s="44">
        <v>5000</v>
      </c>
      <c r="T4171" s="44">
        <f t="shared" si="2825"/>
        <v>0</v>
      </c>
      <c r="U4171" s="44"/>
      <c r="V4171" s="44"/>
      <c r="W4171" s="44"/>
      <c r="X4171" s="44">
        <f t="shared" si="2826"/>
        <v>5000</v>
      </c>
      <c r="Y4171" s="209">
        <f t="shared" si="2822"/>
        <v>100</v>
      </c>
    </row>
    <row r="4172" spans="1:25" ht="20.399999999999999">
      <c r="A4172" s="20" t="s">
        <v>0</v>
      </c>
      <c r="B4172" s="20" t="s">
        <v>0</v>
      </c>
      <c r="C4172" s="20" t="s">
        <v>0</v>
      </c>
      <c r="D4172" s="21" t="s">
        <v>0</v>
      </c>
      <c r="E4172" s="21" t="s">
        <v>0</v>
      </c>
      <c r="F4172" s="21" t="s">
        <v>0</v>
      </c>
      <c r="G4172" s="150" t="s">
        <v>0</v>
      </c>
      <c r="H4172" s="30" t="s">
        <v>42</v>
      </c>
      <c r="I4172" s="31">
        <f t="shared" si="2832"/>
        <v>100</v>
      </c>
      <c r="J4172" s="31">
        <f t="shared" ref="J4172:X4173" si="2836">SUM(J4173)</f>
        <v>100</v>
      </c>
      <c r="K4172" s="31">
        <f t="shared" si="2833"/>
        <v>0</v>
      </c>
      <c r="L4172" s="31">
        <f t="shared" si="2836"/>
        <v>0</v>
      </c>
      <c r="M4172" s="31">
        <f t="shared" si="2836"/>
        <v>0</v>
      </c>
      <c r="N4172" s="31">
        <f t="shared" si="2836"/>
        <v>0</v>
      </c>
      <c r="O4172" s="31">
        <f t="shared" si="2836"/>
        <v>0</v>
      </c>
      <c r="P4172" s="31">
        <f t="shared" si="2836"/>
        <v>0</v>
      </c>
      <c r="Q4172" s="31">
        <f t="shared" si="2836"/>
        <v>100</v>
      </c>
      <c r="R4172" s="31">
        <f t="shared" si="2836"/>
        <v>100</v>
      </c>
      <c r="S4172" s="31">
        <f t="shared" si="2836"/>
        <v>0</v>
      </c>
      <c r="T4172" s="31">
        <f t="shared" si="2836"/>
        <v>0</v>
      </c>
      <c r="U4172" s="31">
        <f t="shared" si="2836"/>
        <v>0</v>
      </c>
      <c r="V4172" s="31">
        <f t="shared" si="2836"/>
        <v>0</v>
      </c>
      <c r="W4172" s="31">
        <f t="shared" si="2836"/>
        <v>0</v>
      </c>
      <c r="X4172" s="31">
        <f t="shared" si="2836"/>
        <v>0</v>
      </c>
      <c r="Y4172" s="220">
        <f t="shared" si="2822"/>
        <v>0</v>
      </c>
    </row>
    <row r="4173" spans="1:25">
      <c r="A4173" s="23" t="s">
        <v>786</v>
      </c>
      <c r="B4173" s="23" t="s">
        <v>172</v>
      </c>
      <c r="C4173" s="23" t="s">
        <v>1527</v>
      </c>
      <c r="D4173" s="23" t="s">
        <v>1528</v>
      </c>
      <c r="E4173" s="21" t="s">
        <v>159</v>
      </c>
      <c r="F4173" s="21" t="s">
        <v>0</v>
      </c>
      <c r="G4173" s="150" t="s">
        <v>0</v>
      </c>
      <c r="H4173" s="21" t="s">
        <v>34</v>
      </c>
      <c r="I4173" s="66">
        <f t="shared" si="2832"/>
        <v>100</v>
      </c>
      <c r="J4173" s="66">
        <f t="shared" si="2836"/>
        <v>100</v>
      </c>
      <c r="K4173" s="66">
        <f t="shared" si="2833"/>
        <v>0</v>
      </c>
      <c r="L4173" s="66">
        <f t="shared" si="2836"/>
        <v>0</v>
      </c>
      <c r="M4173" s="66">
        <f t="shared" si="2836"/>
        <v>0</v>
      </c>
      <c r="N4173" s="66">
        <f t="shared" si="2836"/>
        <v>0</v>
      </c>
      <c r="O4173" s="66">
        <f t="shared" si="2836"/>
        <v>0</v>
      </c>
      <c r="P4173" s="66">
        <f t="shared" si="2836"/>
        <v>0</v>
      </c>
      <c r="Q4173" s="66">
        <f t="shared" si="2836"/>
        <v>100</v>
      </c>
      <c r="R4173" s="66">
        <f t="shared" si="2836"/>
        <v>100</v>
      </c>
      <c r="S4173" s="66">
        <f t="shared" si="2836"/>
        <v>0</v>
      </c>
      <c r="T4173" s="66">
        <f t="shared" si="2836"/>
        <v>0</v>
      </c>
      <c r="U4173" s="66">
        <f t="shared" si="2836"/>
        <v>0</v>
      </c>
      <c r="V4173" s="66">
        <f t="shared" si="2836"/>
        <v>0</v>
      </c>
      <c r="W4173" s="66">
        <f t="shared" si="2836"/>
        <v>0</v>
      </c>
      <c r="X4173" s="66">
        <f t="shared" si="2836"/>
        <v>0</v>
      </c>
      <c r="Y4173" s="208">
        <f t="shared" si="2822"/>
        <v>0</v>
      </c>
    </row>
    <row r="4174" spans="1:25">
      <c r="A4174" s="23" t="s">
        <v>786</v>
      </c>
      <c r="B4174" s="23" t="s">
        <v>172</v>
      </c>
      <c r="C4174" s="23" t="s">
        <v>1527</v>
      </c>
      <c r="D4174" s="23" t="s">
        <v>1528</v>
      </c>
      <c r="E4174" s="22">
        <v>6148</v>
      </c>
      <c r="F4174" s="23"/>
      <c r="G4174" s="128" t="s">
        <v>3378</v>
      </c>
      <c r="H4174" s="32" t="s">
        <v>41</v>
      </c>
      <c r="I4174" s="44">
        <f t="shared" si="2832"/>
        <v>100</v>
      </c>
      <c r="J4174" s="44">
        <v>100</v>
      </c>
      <c r="K4174" s="44">
        <f t="shared" si="2833"/>
        <v>0</v>
      </c>
      <c r="L4174" s="44">
        <v>0</v>
      </c>
      <c r="M4174" s="44">
        <v>0</v>
      </c>
      <c r="N4174" s="44">
        <v>0</v>
      </c>
      <c r="O4174" s="44">
        <v>0</v>
      </c>
      <c r="P4174" s="44">
        <v>0</v>
      </c>
      <c r="Q4174" s="44">
        <v>100</v>
      </c>
      <c r="R4174" s="44">
        <v>100</v>
      </c>
      <c r="S4174" s="44">
        <v>0</v>
      </c>
      <c r="T4174" s="44">
        <f t="shared" si="2825"/>
        <v>0</v>
      </c>
      <c r="U4174" s="44"/>
      <c r="V4174" s="44"/>
      <c r="W4174" s="44"/>
      <c r="X4174" s="44">
        <f t="shared" si="2826"/>
        <v>0</v>
      </c>
      <c r="Y4174" s="209">
        <f t="shared" si="2822"/>
        <v>0</v>
      </c>
    </row>
    <row r="4175" spans="1:25" ht="20.399999999999999">
      <c r="A4175" s="20" t="s">
        <v>0</v>
      </c>
      <c r="B4175" s="20" t="s">
        <v>0</v>
      </c>
      <c r="C4175" s="20" t="s">
        <v>0</v>
      </c>
      <c r="D4175" s="21" t="s">
        <v>0</v>
      </c>
      <c r="E4175" s="21" t="s">
        <v>0</v>
      </c>
      <c r="F4175" s="21" t="s">
        <v>0</v>
      </c>
      <c r="G4175" s="150" t="s">
        <v>0</v>
      </c>
      <c r="H4175" s="30" t="s">
        <v>60</v>
      </c>
      <c r="I4175" s="31">
        <f t="shared" si="2832"/>
        <v>7000</v>
      </c>
      <c r="J4175" s="31">
        <f t="shared" ref="J4175:X4176" si="2837">SUM(J4176)</f>
        <v>0</v>
      </c>
      <c r="K4175" s="31">
        <f t="shared" si="2833"/>
        <v>7000</v>
      </c>
      <c r="L4175" s="31">
        <f t="shared" si="2837"/>
        <v>7000</v>
      </c>
      <c r="M4175" s="31">
        <f t="shared" si="2837"/>
        <v>0</v>
      </c>
      <c r="N4175" s="31">
        <f t="shared" si="2837"/>
        <v>0</v>
      </c>
      <c r="O4175" s="31">
        <f t="shared" si="2837"/>
        <v>0</v>
      </c>
      <c r="P4175" s="31">
        <f t="shared" si="2837"/>
        <v>0</v>
      </c>
      <c r="Q4175" s="31">
        <f t="shared" si="2837"/>
        <v>19000</v>
      </c>
      <c r="R4175" s="31">
        <f t="shared" si="2837"/>
        <v>0</v>
      </c>
      <c r="S4175" s="31">
        <f t="shared" si="2837"/>
        <v>0</v>
      </c>
      <c r="T4175" s="31">
        <f t="shared" si="2837"/>
        <v>0</v>
      </c>
      <c r="U4175" s="31">
        <f t="shared" si="2837"/>
        <v>0</v>
      </c>
      <c r="V4175" s="31">
        <f t="shared" si="2837"/>
        <v>0</v>
      </c>
      <c r="W4175" s="31">
        <f t="shared" si="2837"/>
        <v>0</v>
      </c>
      <c r="X4175" s="31">
        <f t="shared" si="2837"/>
        <v>0</v>
      </c>
      <c r="Y4175" s="220">
        <f t="shared" si="2822"/>
        <v>0</v>
      </c>
    </row>
    <row r="4176" spans="1:25">
      <c r="A4176" s="23" t="s">
        <v>786</v>
      </c>
      <c r="B4176" s="23" t="s">
        <v>172</v>
      </c>
      <c r="C4176" s="23" t="s">
        <v>1527</v>
      </c>
      <c r="D4176" s="23" t="s">
        <v>1528</v>
      </c>
      <c r="E4176" s="21" t="s">
        <v>166</v>
      </c>
      <c r="F4176" s="21" t="s">
        <v>0</v>
      </c>
      <c r="G4176" s="150" t="s">
        <v>0</v>
      </c>
      <c r="H4176" s="21" t="s">
        <v>53</v>
      </c>
      <c r="I4176" s="66">
        <f t="shared" si="2832"/>
        <v>7000</v>
      </c>
      <c r="J4176" s="66">
        <f t="shared" si="2837"/>
        <v>0</v>
      </c>
      <c r="K4176" s="66">
        <f t="shared" si="2833"/>
        <v>7000</v>
      </c>
      <c r="L4176" s="66">
        <f t="shared" si="2837"/>
        <v>7000</v>
      </c>
      <c r="M4176" s="66">
        <f t="shared" si="2837"/>
        <v>0</v>
      </c>
      <c r="N4176" s="66">
        <f t="shared" si="2837"/>
        <v>0</v>
      </c>
      <c r="O4176" s="66">
        <f t="shared" si="2837"/>
        <v>0</v>
      </c>
      <c r="P4176" s="66">
        <f t="shared" si="2837"/>
        <v>0</v>
      </c>
      <c r="Q4176" s="66">
        <f t="shared" si="2837"/>
        <v>19000</v>
      </c>
      <c r="R4176" s="66">
        <f t="shared" si="2837"/>
        <v>0</v>
      </c>
      <c r="S4176" s="66">
        <f t="shared" si="2837"/>
        <v>0</v>
      </c>
      <c r="T4176" s="66">
        <f t="shared" si="2837"/>
        <v>0</v>
      </c>
      <c r="U4176" s="66">
        <f t="shared" si="2837"/>
        <v>0</v>
      </c>
      <c r="V4176" s="66">
        <f t="shared" si="2837"/>
        <v>0</v>
      </c>
      <c r="W4176" s="66">
        <f t="shared" si="2837"/>
        <v>0</v>
      </c>
      <c r="X4176" s="66">
        <f t="shared" si="2837"/>
        <v>0</v>
      </c>
      <c r="Y4176" s="208">
        <f t="shared" si="2822"/>
        <v>0</v>
      </c>
    </row>
    <row r="4177" spans="1:25">
      <c r="A4177" s="23" t="s">
        <v>786</v>
      </c>
      <c r="B4177" s="23" t="s">
        <v>172</v>
      </c>
      <c r="C4177" s="23" t="s">
        <v>1527</v>
      </c>
      <c r="D4177" s="23" t="s">
        <v>1528</v>
      </c>
      <c r="E4177" s="22">
        <v>8213</v>
      </c>
      <c r="F4177" s="23"/>
      <c r="G4177" s="128" t="s">
        <v>3378</v>
      </c>
      <c r="H4177" s="32" t="s">
        <v>56</v>
      </c>
      <c r="I4177" s="44">
        <f t="shared" si="2832"/>
        <v>7000</v>
      </c>
      <c r="J4177" s="44">
        <v>0</v>
      </c>
      <c r="K4177" s="44">
        <f t="shared" si="2833"/>
        <v>7000</v>
      </c>
      <c r="L4177" s="44">
        <v>7000</v>
      </c>
      <c r="M4177" s="44">
        <v>0</v>
      </c>
      <c r="N4177" s="44">
        <v>0</v>
      </c>
      <c r="O4177" s="44">
        <v>0</v>
      </c>
      <c r="P4177" s="44">
        <v>0</v>
      </c>
      <c r="Q4177" s="44">
        <v>19000</v>
      </c>
      <c r="R4177" s="44">
        <v>0</v>
      </c>
      <c r="S4177" s="44">
        <v>0</v>
      </c>
      <c r="T4177" s="44">
        <f t="shared" si="2825"/>
        <v>0</v>
      </c>
      <c r="U4177" s="44"/>
      <c r="V4177" s="44"/>
      <c r="W4177" s="44"/>
      <c r="X4177" s="44">
        <f t="shared" si="2826"/>
        <v>0</v>
      </c>
      <c r="Y4177" s="209">
        <f t="shared" si="2822"/>
        <v>0</v>
      </c>
    </row>
    <row r="4178" spans="1:25">
      <c r="A4178" s="32" t="s">
        <v>0</v>
      </c>
      <c r="B4178" s="32" t="s">
        <v>0</v>
      </c>
      <c r="C4178" s="32" t="s">
        <v>0</v>
      </c>
      <c r="D4178" s="32" t="s">
        <v>0</v>
      </c>
      <c r="E4178" s="32" t="s">
        <v>0</v>
      </c>
      <c r="F4178" s="32" t="s">
        <v>0</v>
      </c>
      <c r="G4178" s="154" t="s">
        <v>0</v>
      </c>
      <c r="H4178" s="30" t="s">
        <v>1537</v>
      </c>
      <c r="I4178" s="31">
        <f t="shared" si="2832"/>
        <v>1257929</v>
      </c>
      <c r="J4178" s="31">
        <f t="shared" ref="J4178:P4178" si="2838">SUM(J4149,J4172,J4175)</f>
        <v>1245729</v>
      </c>
      <c r="K4178" s="31">
        <f t="shared" si="2833"/>
        <v>12200</v>
      </c>
      <c r="L4178" s="31">
        <f t="shared" si="2838"/>
        <v>12200</v>
      </c>
      <c r="M4178" s="31">
        <f t="shared" si="2838"/>
        <v>0</v>
      </c>
      <c r="N4178" s="31">
        <f t="shared" si="2838"/>
        <v>0</v>
      </c>
      <c r="O4178" s="31">
        <f t="shared" si="2838"/>
        <v>0</v>
      </c>
      <c r="P4178" s="31">
        <f t="shared" si="2838"/>
        <v>0</v>
      </c>
      <c r="Q4178" s="31">
        <f>SUM(Q4149,Q4172,Q4175)</f>
        <v>1335673</v>
      </c>
      <c r="R4178" s="31">
        <f>SUM(R4149,R4172,R4175)</f>
        <v>1308251</v>
      </c>
      <c r="S4178" s="31">
        <f>SUM(S4149,S4172,S4175)</f>
        <v>1096404</v>
      </c>
      <c r="T4178" s="31">
        <f t="shared" ref="T4178:X4178" si="2839">SUM(T4149,T4172,T4175)</f>
        <v>211747</v>
      </c>
      <c r="U4178" s="31">
        <f t="shared" si="2839"/>
        <v>97473</v>
      </c>
      <c r="V4178" s="31">
        <f t="shared" si="2839"/>
        <v>91661</v>
      </c>
      <c r="W4178" s="31">
        <f t="shared" si="2839"/>
        <v>22613</v>
      </c>
      <c r="X4178" s="31">
        <f t="shared" si="2839"/>
        <v>1308151</v>
      </c>
      <c r="Y4178" s="220">
        <f t="shared" si="2822"/>
        <v>99.992356206874675</v>
      </c>
    </row>
    <row r="4179" spans="1:25" ht="15" thickBot="1">
      <c r="A4179" s="32" t="s">
        <v>0</v>
      </c>
      <c r="B4179" s="32" t="s">
        <v>0</v>
      </c>
      <c r="C4179" s="32" t="s">
        <v>0</v>
      </c>
      <c r="D4179" s="32" t="s">
        <v>0</v>
      </c>
      <c r="E4179" s="32" t="s">
        <v>0</v>
      </c>
      <c r="F4179" s="32" t="s">
        <v>0</v>
      </c>
      <c r="G4179" s="154" t="s">
        <v>0</v>
      </c>
      <c r="H4179" s="21" t="s">
        <v>170</v>
      </c>
      <c r="I4179" s="66">
        <f t="shared" si="2832"/>
        <v>39</v>
      </c>
      <c r="J4179" s="66">
        <v>39</v>
      </c>
      <c r="K4179" s="66">
        <f t="shared" si="2833"/>
        <v>0</v>
      </c>
      <c r="L4179" s="66" t="s">
        <v>0</v>
      </c>
      <c r="M4179" s="66" t="s">
        <v>0</v>
      </c>
      <c r="N4179" s="66" t="s">
        <v>0</v>
      </c>
      <c r="O4179" s="66" t="s">
        <v>0</v>
      </c>
      <c r="P4179" s="66" t="s">
        <v>0</v>
      </c>
      <c r="Q4179" s="66">
        <v>0</v>
      </c>
      <c r="R4179" s="66"/>
      <c r="S4179" s="66"/>
      <c r="T4179" s="66"/>
      <c r="U4179" s="66"/>
      <c r="V4179" s="66"/>
      <c r="W4179" s="66"/>
      <c r="X4179" s="66"/>
      <c r="Y4179" s="208">
        <v>0</v>
      </c>
    </row>
    <row r="4180" spans="1:25" ht="41.4" thickBot="1">
      <c r="A4180" s="252" t="s">
        <v>0</v>
      </c>
      <c r="B4180" s="252" t="s">
        <v>0</v>
      </c>
      <c r="C4180" s="252" t="s">
        <v>0</v>
      </c>
      <c r="D4180" s="252" t="s">
        <v>0</v>
      </c>
      <c r="E4180" s="252" t="s">
        <v>0</v>
      </c>
      <c r="F4180" s="252" t="s">
        <v>0</v>
      </c>
      <c r="G4180" s="258" t="s">
        <v>0</v>
      </c>
      <c r="H4180" s="24" t="s">
        <v>72</v>
      </c>
      <c r="I4180" s="1" t="s">
        <v>3093</v>
      </c>
      <c r="J4180" s="1" t="s">
        <v>3130</v>
      </c>
      <c r="K4180" s="1" t="s">
        <v>3</v>
      </c>
      <c r="L4180" s="1" t="s">
        <v>4</v>
      </c>
      <c r="M4180" s="1" t="s">
        <v>5</v>
      </c>
      <c r="N4180" s="1" t="s">
        <v>6</v>
      </c>
      <c r="O4180" s="1" t="s">
        <v>7</v>
      </c>
      <c r="P4180" s="1" t="s">
        <v>8</v>
      </c>
      <c r="Q4180" s="1" t="s">
        <v>3344</v>
      </c>
      <c r="R4180" s="1" t="s">
        <v>3427</v>
      </c>
      <c r="S4180" s="1" t="s">
        <v>3447</v>
      </c>
      <c r="T4180" s="1" t="s">
        <v>3448</v>
      </c>
      <c r="U4180" s="1" t="s">
        <v>3452</v>
      </c>
      <c r="V4180" s="1" t="s">
        <v>3449</v>
      </c>
      <c r="W4180" s="1" t="s">
        <v>3450</v>
      </c>
      <c r="X4180" s="1" t="s">
        <v>3451</v>
      </c>
      <c r="Y4180" s="216" t="s">
        <v>3385</v>
      </c>
    </row>
    <row r="4181" spans="1:25">
      <c r="A4181" s="253"/>
      <c r="B4181" s="253"/>
      <c r="C4181" s="253"/>
      <c r="D4181" s="253"/>
      <c r="E4181" s="253"/>
      <c r="F4181" s="253"/>
      <c r="G4181" s="259"/>
      <c r="H4181" s="33" t="s">
        <v>0</v>
      </c>
      <c r="I4181" s="45">
        <v>1</v>
      </c>
      <c r="J4181" s="45">
        <v>3</v>
      </c>
      <c r="K4181" s="45" t="s">
        <v>9</v>
      </c>
      <c r="L4181" s="45">
        <v>5</v>
      </c>
      <c r="M4181" s="45">
        <v>6</v>
      </c>
      <c r="N4181" s="45">
        <v>7</v>
      </c>
      <c r="O4181" s="45">
        <v>8</v>
      </c>
      <c r="P4181" s="45">
        <v>9</v>
      </c>
      <c r="Q4181" s="45">
        <v>1</v>
      </c>
      <c r="R4181" s="45">
        <v>2</v>
      </c>
      <c r="S4181" s="45">
        <v>3</v>
      </c>
      <c r="T4181" s="45" t="s">
        <v>3453</v>
      </c>
      <c r="U4181" s="45">
        <v>5</v>
      </c>
      <c r="V4181" s="45">
        <v>6</v>
      </c>
      <c r="W4181" s="45">
        <v>7</v>
      </c>
      <c r="X4181" s="45" t="s">
        <v>3454</v>
      </c>
      <c r="Y4181" s="276">
        <v>9</v>
      </c>
    </row>
    <row r="4182" spans="1:25">
      <c r="A4182" s="253"/>
      <c r="B4182" s="253"/>
      <c r="C4182" s="253"/>
      <c r="D4182" s="253"/>
      <c r="E4182" s="253"/>
      <c r="F4182" s="253"/>
      <c r="G4182" s="259"/>
      <c r="H4182" s="34" t="s">
        <v>108</v>
      </c>
      <c r="I4182" s="35">
        <f t="shared" si="2832"/>
        <v>1257929</v>
      </c>
      <c r="J4182" s="35">
        <f t="shared" ref="J4182:P4182" si="2840">SUM(J4178)</f>
        <v>1245729</v>
      </c>
      <c r="K4182" s="35">
        <f t="shared" si="2833"/>
        <v>12200</v>
      </c>
      <c r="L4182" s="35">
        <f t="shared" si="2840"/>
        <v>12200</v>
      </c>
      <c r="M4182" s="35">
        <f t="shared" si="2840"/>
        <v>0</v>
      </c>
      <c r="N4182" s="35">
        <f t="shared" si="2840"/>
        <v>0</v>
      </c>
      <c r="O4182" s="35">
        <f t="shared" si="2840"/>
        <v>0</v>
      </c>
      <c r="P4182" s="35">
        <f t="shared" si="2840"/>
        <v>0</v>
      </c>
      <c r="Q4182" s="35">
        <f>SUM(Q4178)</f>
        <v>1335673</v>
      </c>
      <c r="R4182" s="35">
        <f>SUM(R4178)</f>
        <v>1308251</v>
      </c>
      <c r="S4182" s="35">
        <f>SUM(S4178)</f>
        <v>1096404</v>
      </c>
      <c r="T4182" s="35">
        <f t="shared" ref="T4182:X4182" si="2841">SUM(T4178)</f>
        <v>211747</v>
      </c>
      <c r="U4182" s="35">
        <f t="shared" si="2841"/>
        <v>97473</v>
      </c>
      <c r="V4182" s="35">
        <f t="shared" si="2841"/>
        <v>91661</v>
      </c>
      <c r="W4182" s="35">
        <f t="shared" si="2841"/>
        <v>22613</v>
      </c>
      <c r="X4182" s="35">
        <f t="shared" si="2841"/>
        <v>1308151</v>
      </c>
      <c r="Y4182" s="218">
        <f t="shared" ref="Y4182:Y4183" si="2842">IF(R4182=0,0,(X4182/R4182)*100)</f>
        <v>99.992356206874675</v>
      </c>
    </row>
    <row r="4183" spans="1:25">
      <c r="A4183" s="253"/>
      <c r="B4183" s="253"/>
      <c r="C4183" s="253"/>
      <c r="D4183" s="253"/>
      <c r="E4183" s="253"/>
      <c r="F4183" s="253"/>
      <c r="G4183" s="259"/>
      <c r="H4183" s="36" t="s">
        <v>69</v>
      </c>
      <c r="I4183" s="35">
        <f t="shared" si="2832"/>
        <v>1257929</v>
      </c>
      <c r="J4183" s="35">
        <f t="shared" ref="J4183:P4183" si="2843">SUM(J4182)</f>
        <v>1245729</v>
      </c>
      <c r="K4183" s="35">
        <f t="shared" si="2833"/>
        <v>12200</v>
      </c>
      <c r="L4183" s="35">
        <f t="shared" si="2843"/>
        <v>12200</v>
      </c>
      <c r="M4183" s="35">
        <f t="shared" si="2843"/>
        <v>0</v>
      </c>
      <c r="N4183" s="35">
        <f t="shared" si="2843"/>
        <v>0</v>
      </c>
      <c r="O4183" s="35">
        <f t="shared" si="2843"/>
        <v>0</v>
      </c>
      <c r="P4183" s="35">
        <f t="shared" si="2843"/>
        <v>0</v>
      </c>
      <c r="Q4183" s="35">
        <f>SUM(Q4182)</f>
        <v>1335673</v>
      </c>
      <c r="R4183" s="35">
        <f>SUM(R4182)</f>
        <v>1308251</v>
      </c>
      <c r="S4183" s="35">
        <f>SUM(S4182)</f>
        <v>1096404</v>
      </c>
      <c r="T4183" s="35">
        <f t="shared" ref="T4183:X4183" si="2844">SUM(T4182)</f>
        <v>211747</v>
      </c>
      <c r="U4183" s="35">
        <f t="shared" si="2844"/>
        <v>97473</v>
      </c>
      <c r="V4183" s="35">
        <f t="shared" si="2844"/>
        <v>91661</v>
      </c>
      <c r="W4183" s="35">
        <f t="shared" si="2844"/>
        <v>22613</v>
      </c>
      <c r="X4183" s="35">
        <f t="shared" si="2844"/>
        <v>1308151</v>
      </c>
      <c r="Y4183" s="218">
        <f t="shared" si="2842"/>
        <v>99.992356206874675</v>
      </c>
    </row>
    <row r="4184" spans="1:25">
      <c r="A4184" s="254"/>
      <c r="B4184" s="254"/>
      <c r="C4184" s="254"/>
      <c r="D4184" s="254"/>
      <c r="E4184" s="254"/>
      <c r="F4184" s="254"/>
      <c r="G4184" s="260"/>
    </row>
    <row r="4185" spans="1:25" ht="15" thickBot="1">
      <c r="A4185" s="32" t="s">
        <v>0</v>
      </c>
      <c r="B4185" s="32" t="s">
        <v>0</v>
      </c>
      <c r="C4185" s="32" t="s">
        <v>0</v>
      </c>
      <c r="D4185" s="32" t="s">
        <v>0</v>
      </c>
      <c r="E4185" s="32" t="s">
        <v>0</v>
      </c>
      <c r="F4185" s="32" t="s">
        <v>0</v>
      </c>
      <c r="G4185" s="154" t="s">
        <v>0</v>
      </c>
      <c r="H4185" s="37" t="s">
        <v>0</v>
      </c>
      <c r="I4185" s="37"/>
      <c r="J4185" s="37"/>
      <c r="K4185" s="37"/>
      <c r="L4185" s="37" t="s">
        <v>0</v>
      </c>
      <c r="M4185" s="37" t="s">
        <v>0</v>
      </c>
      <c r="N4185" s="37" t="s">
        <v>0</v>
      </c>
      <c r="O4185" s="37" t="s">
        <v>0</v>
      </c>
      <c r="P4185" s="37" t="s">
        <v>0</v>
      </c>
      <c r="Q4185" s="37"/>
      <c r="R4185" s="37"/>
      <c r="S4185" s="37"/>
      <c r="T4185" s="37" t="s">
        <v>0</v>
      </c>
      <c r="U4185" s="37" t="s">
        <v>0</v>
      </c>
      <c r="V4185" s="37" t="s">
        <v>0</v>
      </c>
      <c r="W4185" s="37" t="s">
        <v>0</v>
      </c>
      <c r="X4185" s="37" t="s">
        <v>0</v>
      </c>
      <c r="Y4185" s="219"/>
    </row>
    <row r="4186" spans="1:25" ht="41.4" thickBot="1">
      <c r="A4186" s="24" t="s">
        <v>123</v>
      </c>
      <c r="B4186" s="24" t="s">
        <v>124</v>
      </c>
      <c r="C4186" s="24" t="s">
        <v>125</v>
      </c>
      <c r="D4186" s="25" t="s">
        <v>0</v>
      </c>
      <c r="E4186" s="24" t="s">
        <v>126</v>
      </c>
      <c r="F4186" s="24" t="s">
        <v>127</v>
      </c>
      <c r="G4186" s="151" t="s">
        <v>128</v>
      </c>
      <c r="H4186" s="24" t="s">
        <v>1</v>
      </c>
      <c r="I4186" s="1" t="s">
        <v>3093</v>
      </c>
      <c r="J4186" s="1" t="s">
        <v>3130</v>
      </c>
      <c r="K4186" s="1" t="s">
        <v>3</v>
      </c>
      <c r="L4186" s="1" t="s">
        <v>4</v>
      </c>
      <c r="M4186" s="1" t="s">
        <v>5</v>
      </c>
      <c r="N4186" s="1" t="s">
        <v>6</v>
      </c>
      <c r="O4186" s="1" t="s">
        <v>7</v>
      </c>
      <c r="P4186" s="1" t="s">
        <v>8</v>
      </c>
      <c r="Q4186" s="1" t="s">
        <v>3344</v>
      </c>
      <c r="R4186" s="1" t="s">
        <v>3427</v>
      </c>
      <c r="S4186" s="1" t="s">
        <v>3447</v>
      </c>
      <c r="T4186" s="1" t="s">
        <v>3448</v>
      </c>
      <c r="U4186" s="1" t="s">
        <v>3452</v>
      </c>
      <c r="V4186" s="1" t="s">
        <v>3449</v>
      </c>
      <c r="W4186" s="1" t="s">
        <v>3450</v>
      </c>
      <c r="X4186" s="1" t="s">
        <v>3451</v>
      </c>
      <c r="Y4186" s="216" t="s">
        <v>3385</v>
      </c>
    </row>
    <row r="4187" spans="1:25">
      <c r="A4187" s="26" t="s">
        <v>0</v>
      </c>
      <c r="B4187" s="26" t="s">
        <v>0</v>
      </c>
      <c r="C4187" s="26" t="s">
        <v>0</v>
      </c>
      <c r="D4187" s="27" t="s">
        <v>0</v>
      </c>
      <c r="E4187" s="27" t="s">
        <v>0</v>
      </c>
      <c r="F4187" s="28" t="s">
        <v>0</v>
      </c>
      <c r="G4187" s="152" t="s">
        <v>0</v>
      </c>
      <c r="H4187" s="29" t="s">
        <v>0</v>
      </c>
      <c r="I4187" s="45">
        <v>1</v>
      </c>
      <c r="J4187" s="45">
        <v>3</v>
      </c>
      <c r="K4187" s="45" t="s">
        <v>9</v>
      </c>
      <c r="L4187" s="45">
        <v>5</v>
      </c>
      <c r="M4187" s="45">
        <v>6</v>
      </c>
      <c r="N4187" s="45">
        <v>7</v>
      </c>
      <c r="O4187" s="45">
        <v>8</v>
      </c>
      <c r="P4187" s="45">
        <v>9</v>
      </c>
      <c r="Q4187" s="45">
        <v>1</v>
      </c>
      <c r="R4187" s="45">
        <v>2</v>
      </c>
      <c r="S4187" s="45">
        <v>3</v>
      </c>
      <c r="T4187" s="45" t="s">
        <v>3453</v>
      </c>
      <c r="U4187" s="45">
        <v>5</v>
      </c>
      <c r="V4187" s="45">
        <v>6</v>
      </c>
      <c r="W4187" s="45">
        <v>7</v>
      </c>
      <c r="X4187" s="45" t="s">
        <v>3454</v>
      </c>
      <c r="Y4187" s="276">
        <v>9</v>
      </c>
    </row>
    <row r="4188" spans="1:25">
      <c r="A4188" s="133" t="s">
        <v>786</v>
      </c>
      <c r="B4188" s="133" t="s">
        <v>172</v>
      </c>
      <c r="C4188" s="109" t="s">
        <v>1538</v>
      </c>
      <c r="D4188" s="109" t="s">
        <v>1539</v>
      </c>
      <c r="E4188" s="98" t="s">
        <v>0</v>
      </c>
      <c r="F4188" s="98" t="s">
        <v>0</v>
      </c>
      <c r="G4188" s="153" t="s">
        <v>0</v>
      </c>
      <c r="H4188" s="98" t="s">
        <v>1540</v>
      </c>
      <c r="I4188" s="110"/>
      <c r="J4188" s="110"/>
      <c r="K4188" s="110"/>
      <c r="L4188" s="110" t="s">
        <v>0</v>
      </c>
      <c r="M4188" s="110" t="s">
        <v>0</v>
      </c>
      <c r="N4188" s="110" t="s">
        <v>0</v>
      </c>
      <c r="O4188" s="110" t="s">
        <v>0</v>
      </c>
      <c r="P4188" s="110" t="s">
        <v>0</v>
      </c>
      <c r="Q4188" s="110"/>
      <c r="R4188" s="110"/>
      <c r="S4188" s="110"/>
      <c r="T4188" s="110" t="s">
        <v>0</v>
      </c>
      <c r="U4188" s="110" t="s">
        <v>0</v>
      </c>
      <c r="V4188" s="110" t="s">
        <v>0</v>
      </c>
      <c r="W4188" s="110" t="s">
        <v>0</v>
      </c>
      <c r="X4188" s="110" t="s">
        <v>0</v>
      </c>
      <c r="Y4188" s="217"/>
    </row>
    <row r="4189" spans="1:25" ht="20.399999999999999">
      <c r="A4189" s="20" t="s">
        <v>0</v>
      </c>
      <c r="B4189" s="20" t="s">
        <v>0</v>
      </c>
      <c r="C4189" s="20" t="s">
        <v>0</v>
      </c>
      <c r="D4189" s="21" t="s">
        <v>0</v>
      </c>
      <c r="E4189" s="21" t="s">
        <v>0</v>
      </c>
      <c r="F4189" s="21" t="s">
        <v>0</v>
      </c>
      <c r="G4189" s="150" t="s">
        <v>0</v>
      </c>
      <c r="H4189" s="30" t="s">
        <v>33</v>
      </c>
      <c r="I4189" s="31">
        <f t="shared" si="2832"/>
        <v>1397067</v>
      </c>
      <c r="J4189" s="31">
        <f t="shared" ref="J4189:P4189" si="2845">SUM(J4190,J4198,J4200)</f>
        <v>1382567</v>
      </c>
      <c r="K4189" s="31">
        <f t="shared" si="2833"/>
        <v>14500</v>
      </c>
      <c r="L4189" s="31">
        <f t="shared" si="2845"/>
        <v>14500</v>
      </c>
      <c r="M4189" s="31">
        <f t="shared" si="2845"/>
        <v>0</v>
      </c>
      <c r="N4189" s="31">
        <f t="shared" si="2845"/>
        <v>0</v>
      </c>
      <c r="O4189" s="31">
        <f t="shared" si="2845"/>
        <v>0</v>
      </c>
      <c r="P4189" s="31">
        <f t="shared" si="2845"/>
        <v>0</v>
      </c>
      <c r="Q4189" s="31">
        <f>SUM(Q4190,Q4198,Q4200)</f>
        <v>1481867</v>
      </c>
      <c r="R4189" s="31">
        <f>SUM(R4190,R4198,R4200)</f>
        <v>1446546</v>
      </c>
      <c r="S4189" s="31">
        <f>SUM(S4190,S4198,S4200)</f>
        <v>1199472</v>
      </c>
      <c r="T4189" s="31">
        <f t="shared" ref="T4189:X4189" si="2846">SUM(T4190,T4198,T4200)</f>
        <v>247074</v>
      </c>
      <c r="U4189" s="31">
        <f t="shared" si="2846"/>
        <v>111870</v>
      </c>
      <c r="V4189" s="31">
        <f t="shared" si="2846"/>
        <v>108066</v>
      </c>
      <c r="W4189" s="31">
        <f t="shared" si="2846"/>
        <v>27138</v>
      </c>
      <c r="X4189" s="31">
        <f t="shared" si="2846"/>
        <v>1446546</v>
      </c>
      <c r="Y4189" s="220">
        <f t="shared" ref="Y4189:Y4218" si="2847">IF(R4189=0,0,(X4189/R4189)*100)</f>
        <v>100</v>
      </c>
    </row>
    <row r="4190" spans="1:25">
      <c r="A4190" s="23" t="s">
        <v>786</v>
      </c>
      <c r="B4190" s="23" t="s">
        <v>172</v>
      </c>
      <c r="C4190" s="23" t="s">
        <v>1538</v>
      </c>
      <c r="D4190" s="23" t="s">
        <v>1539</v>
      </c>
      <c r="E4190" s="21" t="s">
        <v>132</v>
      </c>
      <c r="F4190" s="21" t="s">
        <v>0</v>
      </c>
      <c r="G4190" s="150" t="s">
        <v>0</v>
      </c>
      <c r="H4190" s="21" t="s">
        <v>11</v>
      </c>
      <c r="I4190" s="66">
        <f t="shared" si="2832"/>
        <v>1144551</v>
      </c>
      <c r="J4190" s="66">
        <f t="shared" ref="J4190:P4190" si="2848">SUM(J4191,J4192)</f>
        <v>1144551</v>
      </c>
      <c r="K4190" s="66">
        <f t="shared" si="2833"/>
        <v>0</v>
      </c>
      <c r="L4190" s="66">
        <f t="shared" si="2848"/>
        <v>0</v>
      </c>
      <c r="M4190" s="66">
        <f t="shared" si="2848"/>
        <v>0</v>
      </c>
      <c r="N4190" s="66">
        <f t="shared" si="2848"/>
        <v>0</v>
      </c>
      <c r="O4190" s="66">
        <f t="shared" si="2848"/>
        <v>0</v>
      </c>
      <c r="P4190" s="66">
        <f t="shared" si="2848"/>
        <v>0</v>
      </c>
      <c r="Q4190" s="66">
        <f>SUM(Q4191,Q4192)</f>
        <v>1196187</v>
      </c>
      <c r="R4190" s="66">
        <f>SUM(R4191,R4192)</f>
        <v>1196187</v>
      </c>
      <c r="S4190" s="66">
        <f>SUM(S4191,S4192)</f>
        <v>994579</v>
      </c>
      <c r="T4190" s="66">
        <f t="shared" ref="T4190:X4190" si="2849">SUM(T4191,T4192)</f>
        <v>201608</v>
      </c>
      <c r="U4190" s="66">
        <f t="shared" si="2849"/>
        <v>91700</v>
      </c>
      <c r="V4190" s="66">
        <f t="shared" si="2849"/>
        <v>91000</v>
      </c>
      <c r="W4190" s="66">
        <f t="shared" si="2849"/>
        <v>18908</v>
      </c>
      <c r="X4190" s="66">
        <f t="shared" si="2849"/>
        <v>1196187</v>
      </c>
      <c r="Y4190" s="208">
        <f t="shared" si="2847"/>
        <v>100</v>
      </c>
    </row>
    <row r="4191" spans="1:25">
      <c r="A4191" s="23" t="s">
        <v>786</v>
      </c>
      <c r="B4191" s="23" t="s">
        <v>172</v>
      </c>
      <c r="C4191" s="23" t="s">
        <v>1538</v>
      </c>
      <c r="D4191" s="23" t="s">
        <v>1539</v>
      </c>
      <c r="E4191" s="22">
        <v>6111</v>
      </c>
      <c r="F4191" s="23"/>
      <c r="G4191" s="128" t="s">
        <v>3378</v>
      </c>
      <c r="H4191" s="32" t="s">
        <v>12</v>
      </c>
      <c r="I4191" s="44">
        <f t="shared" si="2832"/>
        <v>989751</v>
      </c>
      <c r="J4191" s="44">
        <v>989751</v>
      </c>
      <c r="K4191" s="44">
        <f t="shared" si="2833"/>
        <v>0</v>
      </c>
      <c r="L4191" s="44">
        <v>0</v>
      </c>
      <c r="M4191" s="44">
        <v>0</v>
      </c>
      <c r="N4191" s="44">
        <v>0</v>
      </c>
      <c r="O4191" s="44">
        <v>0</v>
      </c>
      <c r="P4191" s="44">
        <v>0</v>
      </c>
      <c r="Q4191" s="44">
        <v>1039123</v>
      </c>
      <c r="R4191" s="44">
        <v>1039123</v>
      </c>
      <c r="S4191" s="44">
        <v>846215</v>
      </c>
      <c r="T4191" s="44">
        <f t="shared" ref="T4191:T4217" si="2850">U4191+V4191+W4191</f>
        <v>192908</v>
      </c>
      <c r="U4191" s="44">
        <v>91000</v>
      </c>
      <c r="V4191" s="44">
        <v>91000</v>
      </c>
      <c r="W4191" s="44">
        <v>10908</v>
      </c>
      <c r="X4191" s="44">
        <f t="shared" ref="X4191:X4217" si="2851">S4191+T4191</f>
        <v>1039123</v>
      </c>
      <c r="Y4191" s="209">
        <f t="shared" si="2847"/>
        <v>100</v>
      </c>
    </row>
    <row r="4192" spans="1:25">
      <c r="A4192" s="20" t="s">
        <v>786</v>
      </c>
      <c r="B4192" s="20" t="s">
        <v>172</v>
      </c>
      <c r="C4192" s="20" t="s">
        <v>1538</v>
      </c>
      <c r="D4192" s="20" t="s">
        <v>1539</v>
      </c>
      <c r="E4192" s="20" t="s">
        <v>134</v>
      </c>
      <c r="F4192" s="23" t="s">
        <v>0</v>
      </c>
      <c r="G4192" s="154" t="s">
        <v>0</v>
      </c>
      <c r="H4192" s="21" t="s">
        <v>13</v>
      </c>
      <c r="I4192" s="66">
        <f t="shared" si="2832"/>
        <v>154800</v>
      </c>
      <c r="J4192" s="66">
        <f t="shared" ref="J4192:P4192" si="2852">SUM(J4193:J4197)</f>
        <v>154800</v>
      </c>
      <c r="K4192" s="66">
        <f t="shared" si="2833"/>
        <v>0</v>
      </c>
      <c r="L4192" s="66">
        <f t="shared" si="2852"/>
        <v>0</v>
      </c>
      <c r="M4192" s="66">
        <f t="shared" si="2852"/>
        <v>0</v>
      </c>
      <c r="N4192" s="66">
        <f t="shared" si="2852"/>
        <v>0</v>
      </c>
      <c r="O4192" s="66">
        <f t="shared" si="2852"/>
        <v>0</v>
      </c>
      <c r="P4192" s="66">
        <f t="shared" si="2852"/>
        <v>0</v>
      </c>
      <c r="Q4192" s="66">
        <f>SUM(Q4193:Q4197)</f>
        <v>157064</v>
      </c>
      <c r="R4192" s="66">
        <f>SUM(R4193:R4197)</f>
        <v>157064</v>
      </c>
      <c r="S4192" s="66">
        <f>SUM(S4193:S4197)</f>
        <v>148364</v>
      </c>
      <c r="T4192" s="66">
        <f t="shared" ref="T4192:X4192" si="2853">SUM(T4193:T4197)</f>
        <v>8700</v>
      </c>
      <c r="U4192" s="66">
        <f t="shared" si="2853"/>
        <v>700</v>
      </c>
      <c r="V4192" s="66">
        <f t="shared" si="2853"/>
        <v>0</v>
      </c>
      <c r="W4192" s="66">
        <f t="shared" si="2853"/>
        <v>8000</v>
      </c>
      <c r="X4192" s="66">
        <f t="shared" si="2853"/>
        <v>157064</v>
      </c>
      <c r="Y4192" s="208">
        <f t="shared" si="2847"/>
        <v>100</v>
      </c>
    </row>
    <row r="4193" spans="1:25">
      <c r="A4193" s="23" t="s">
        <v>786</v>
      </c>
      <c r="B4193" s="23" t="s">
        <v>172</v>
      </c>
      <c r="C4193" s="23" t="s">
        <v>1538</v>
      </c>
      <c r="D4193" s="23" t="s">
        <v>1539</v>
      </c>
      <c r="E4193" s="22">
        <v>6112</v>
      </c>
      <c r="F4193" s="23" t="s">
        <v>1541</v>
      </c>
      <c r="G4193" s="128" t="s">
        <v>3378</v>
      </c>
      <c r="H4193" s="32" t="s">
        <v>16</v>
      </c>
      <c r="I4193" s="44">
        <f t="shared" si="2832"/>
        <v>23800</v>
      </c>
      <c r="J4193" s="44">
        <v>23800</v>
      </c>
      <c r="K4193" s="44">
        <f t="shared" si="2833"/>
        <v>0</v>
      </c>
      <c r="L4193" s="44">
        <v>0</v>
      </c>
      <c r="M4193" s="44">
        <v>0</v>
      </c>
      <c r="N4193" s="44">
        <v>0</v>
      </c>
      <c r="O4193" s="44">
        <v>0</v>
      </c>
      <c r="P4193" s="44">
        <v>0</v>
      </c>
      <c r="Q4193" s="44">
        <v>23800</v>
      </c>
      <c r="R4193" s="44">
        <v>23800</v>
      </c>
      <c r="S4193" s="44">
        <v>23100</v>
      </c>
      <c r="T4193" s="44">
        <f t="shared" si="2850"/>
        <v>700</v>
      </c>
      <c r="U4193" s="44">
        <v>700</v>
      </c>
      <c r="V4193" s="44"/>
      <c r="W4193" s="44"/>
      <c r="X4193" s="44">
        <f t="shared" si="2851"/>
        <v>23800</v>
      </c>
      <c r="Y4193" s="209">
        <f t="shared" si="2847"/>
        <v>100</v>
      </c>
    </row>
    <row r="4194" spans="1:25">
      <c r="A4194" s="23" t="s">
        <v>786</v>
      </c>
      <c r="B4194" s="23" t="s">
        <v>172</v>
      </c>
      <c r="C4194" s="23" t="s">
        <v>1538</v>
      </c>
      <c r="D4194" s="23" t="s">
        <v>1539</v>
      </c>
      <c r="E4194" s="22">
        <v>6112</v>
      </c>
      <c r="F4194" s="23" t="s">
        <v>1542</v>
      </c>
      <c r="G4194" s="128" t="s">
        <v>3378</v>
      </c>
      <c r="H4194" s="32" t="s">
        <v>19</v>
      </c>
      <c r="I4194" s="44">
        <f t="shared" si="2832"/>
        <v>86000</v>
      </c>
      <c r="J4194" s="44">
        <v>86000</v>
      </c>
      <c r="K4194" s="44">
        <f t="shared" si="2833"/>
        <v>0</v>
      </c>
      <c r="L4194" s="44">
        <v>0</v>
      </c>
      <c r="M4194" s="44">
        <v>0</v>
      </c>
      <c r="N4194" s="44">
        <v>0</v>
      </c>
      <c r="O4194" s="44">
        <v>0</v>
      </c>
      <c r="P4194" s="44">
        <v>0</v>
      </c>
      <c r="Q4194" s="44">
        <v>86000</v>
      </c>
      <c r="R4194" s="44">
        <v>86000</v>
      </c>
      <c r="S4194" s="44">
        <v>86000</v>
      </c>
      <c r="T4194" s="44">
        <f t="shared" si="2850"/>
        <v>0</v>
      </c>
      <c r="U4194" s="44"/>
      <c r="V4194" s="44"/>
      <c r="W4194" s="44"/>
      <c r="X4194" s="44">
        <f t="shared" si="2851"/>
        <v>86000</v>
      </c>
      <c r="Y4194" s="209">
        <f t="shared" si="2847"/>
        <v>100</v>
      </c>
    </row>
    <row r="4195" spans="1:25">
      <c r="A4195" s="23" t="s">
        <v>786</v>
      </c>
      <c r="B4195" s="23" t="s">
        <v>172</v>
      </c>
      <c r="C4195" s="23" t="s">
        <v>1538</v>
      </c>
      <c r="D4195" s="23" t="s">
        <v>1539</v>
      </c>
      <c r="E4195" s="22">
        <v>6112</v>
      </c>
      <c r="F4195" s="23" t="s">
        <v>1543</v>
      </c>
      <c r="G4195" s="128" t="s">
        <v>3378</v>
      </c>
      <c r="H4195" s="32" t="s">
        <v>17</v>
      </c>
      <c r="I4195" s="44">
        <f t="shared" si="2832"/>
        <v>21100</v>
      </c>
      <c r="J4195" s="44">
        <v>21100</v>
      </c>
      <c r="K4195" s="44">
        <f t="shared" si="2833"/>
        <v>0</v>
      </c>
      <c r="L4195" s="44">
        <v>0</v>
      </c>
      <c r="M4195" s="44">
        <v>0</v>
      </c>
      <c r="N4195" s="44">
        <v>0</v>
      </c>
      <c r="O4195" s="44">
        <v>0</v>
      </c>
      <c r="P4195" s="44">
        <v>0</v>
      </c>
      <c r="Q4195" s="44">
        <v>23364</v>
      </c>
      <c r="R4195" s="44">
        <v>23364</v>
      </c>
      <c r="S4195" s="44">
        <v>23364</v>
      </c>
      <c r="T4195" s="44">
        <f t="shared" si="2850"/>
        <v>0</v>
      </c>
      <c r="U4195" s="44"/>
      <c r="V4195" s="44"/>
      <c r="W4195" s="44"/>
      <c r="X4195" s="44">
        <f t="shared" si="2851"/>
        <v>23364</v>
      </c>
      <c r="Y4195" s="209">
        <f t="shared" si="2847"/>
        <v>100</v>
      </c>
    </row>
    <row r="4196" spans="1:25">
      <c r="A4196" s="23" t="s">
        <v>786</v>
      </c>
      <c r="B4196" s="23" t="s">
        <v>172</v>
      </c>
      <c r="C4196" s="23" t="s">
        <v>1538</v>
      </c>
      <c r="D4196" s="23" t="s">
        <v>1539</v>
      </c>
      <c r="E4196" s="22">
        <v>6112</v>
      </c>
      <c r="F4196" s="23" t="s">
        <v>1544</v>
      </c>
      <c r="G4196" s="128" t="s">
        <v>3378</v>
      </c>
      <c r="H4196" s="32" t="s">
        <v>15</v>
      </c>
      <c r="I4196" s="44">
        <f t="shared" si="2832"/>
        <v>8000</v>
      </c>
      <c r="J4196" s="44">
        <v>8000</v>
      </c>
      <c r="K4196" s="44">
        <f t="shared" si="2833"/>
        <v>0</v>
      </c>
      <c r="L4196" s="44">
        <v>0</v>
      </c>
      <c r="M4196" s="44">
        <v>0</v>
      </c>
      <c r="N4196" s="44">
        <v>0</v>
      </c>
      <c r="O4196" s="44">
        <v>0</v>
      </c>
      <c r="P4196" s="44">
        <v>0</v>
      </c>
      <c r="Q4196" s="44">
        <v>8000</v>
      </c>
      <c r="R4196" s="44">
        <v>8000</v>
      </c>
      <c r="S4196" s="44">
        <v>0</v>
      </c>
      <c r="T4196" s="44">
        <f t="shared" si="2850"/>
        <v>8000</v>
      </c>
      <c r="U4196" s="44"/>
      <c r="V4196" s="44"/>
      <c r="W4196" s="44">
        <v>8000</v>
      </c>
      <c r="X4196" s="44">
        <f t="shared" si="2851"/>
        <v>8000</v>
      </c>
      <c r="Y4196" s="209">
        <f t="shared" si="2847"/>
        <v>100</v>
      </c>
    </row>
    <row r="4197" spans="1:25">
      <c r="A4197" s="23" t="s">
        <v>786</v>
      </c>
      <c r="B4197" s="23" t="s">
        <v>172</v>
      </c>
      <c r="C4197" s="23" t="s">
        <v>1538</v>
      </c>
      <c r="D4197" s="23" t="s">
        <v>1539</v>
      </c>
      <c r="E4197" s="22">
        <v>6112</v>
      </c>
      <c r="F4197" s="23" t="s">
        <v>1545</v>
      </c>
      <c r="G4197" s="128" t="s">
        <v>3378</v>
      </c>
      <c r="H4197" s="32" t="s">
        <v>18</v>
      </c>
      <c r="I4197" s="44">
        <f t="shared" si="2832"/>
        <v>15900</v>
      </c>
      <c r="J4197" s="44">
        <v>15900</v>
      </c>
      <c r="K4197" s="44">
        <f t="shared" si="2833"/>
        <v>0</v>
      </c>
      <c r="L4197" s="44">
        <v>0</v>
      </c>
      <c r="M4197" s="44">
        <v>0</v>
      </c>
      <c r="N4197" s="44">
        <v>0</v>
      </c>
      <c r="O4197" s="44">
        <v>0</v>
      </c>
      <c r="P4197" s="44">
        <v>0</v>
      </c>
      <c r="Q4197" s="44">
        <v>15900</v>
      </c>
      <c r="R4197" s="44">
        <v>15900</v>
      </c>
      <c r="S4197" s="44">
        <v>15900</v>
      </c>
      <c r="T4197" s="44">
        <f t="shared" si="2850"/>
        <v>0</v>
      </c>
      <c r="U4197" s="44"/>
      <c r="V4197" s="44"/>
      <c r="W4197" s="44"/>
      <c r="X4197" s="44">
        <f t="shared" si="2851"/>
        <v>15900</v>
      </c>
      <c r="Y4197" s="209">
        <f t="shared" si="2847"/>
        <v>100</v>
      </c>
    </row>
    <row r="4198" spans="1:25">
      <c r="A4198" s="23" t="s">
        <v>786</v>
      </c>
      <c r="B4198" s="23" t="s">
        <v>172</v>
      </c>
      <c r="C4198" s="23" t="s">
        <v>1538</v>
      </c>
      <c r="D4198" s="23" t="s">
        <v>1539</v>
      </c>
      <c r="E4198" s="21" t="s">
        <v>139</v>
      </c>
      <c r="F4198" s="21" t="s">
        <v>0</v>
      </c>
      <c r="G4198" s="150" t="s">
        <v>0</v>
      </c>
      <c r="H4198" s="21" t="s">
        <v>21</v>
      </c>
      <c r="I4198" s="66">
        <f t="shared" si="2832"/>
        <v>103716</v>
      </c>
      <c r="J4198" s="66">
        <f t="shared" ref="J4198:X4198" si="2854">SUM(J4199)</f>
        <v>103716</v>
      </c>
      <c r="K4198" s="66">
        <f t="shared" si="2833"/>
        <v>0</v>
      </c>
      <c r="L4198" s="66">
        <f t="shared" si="2854"/>
        <v>0</v>
      </c>
      <c r="M4198" s="66">
        <f t="shared" si="2854"/>
        <v>0</v>
      </c>
      <c r="N4198" s="66">
        <f t="shared" si="2854"/>
        <v>0</v>
      </c>
      <c r="O4198" s="66">
        <f t="shared" si="2854"/>
        <v>0</v>
      </c>
      <c r="P4198" s="66">
        <f t="shared" si="2854"/>
        <v>0</v>
      </c>
      <c r="Q4198" s="66">
        <f t="shared" si="2854"/>
        <v>108900</v>
      </c>
      <c r="R4198" s="66">
        <f t="shared" si="2854"/>
        <v>108900</v>
      </c>
      <c r="S4198" s="66">
        <f t="shared" si="2854"/>
        <v>90528</v>
      </c>
      <c r="T4198" s="66">
        <f t="shared" si="2854"/>
        <v>18372</v>
      </c>
      <c r="U4198" s="66">
        <f t="shared" si="2854"/>
        <v>10000</v>
      </c>
      <c r="V4198" s="66">
        <f t="shared" si="2854"/>
        <v>8372</v>
      </c>
      <c r="W4198" s="66">
        <f t="shared" si="2854"/>
        <v>0</v>
      </c>
      <c r="X4198" s="66">
        <f t="shared" si="2854"/>
        <v>108900</v>
      </c>
      <c r="Y4198" s="208">
        <f t="shared" si="2847"/>
        <v>100</v>
      </c>
    </row>
    <row r="4199" spans="1:25">
      <c r="A4199" s="23" t="s">
        <v>786</v>
      </c>
      <c r="B4199" s="23" t="s">
        <v>172</v>
      </c>
      <c r="C4199" s="23" t="s">
        <v>1538</v>
      </c>
      <c r="D4199" s="23" t="s">
        <v>1539</v>
      </c>
      <c r="E4199" s="22">
        <v>6121</v>
      </c>
      <c r="F4199" s="23"/>
      <c r="G4199" s="128" t="s">
        <v>3378</v>
      </c>
      <c r="H4199" s="32" t="s">
        <v>22</v>
      </c>
      <c r="I4199" s="44">
        <f t="shared" si="2832"/>
        <v>103716</v>
      </c>
      <c r="J4199" s="44">
        <v>103716</v>
      </c>
      <c r="K4199" s="44">
        <f t="shared" si="2833"/>
        <v>0</v>
      </c>
      <c r="L4199" s="44">
        <v>0</v>
      </c>
      <c r="M4199" s="44">
        <v>0</v>
      </c>
      <c r="N4199" s="44">
        <v>0</v>
      </c>
      <c r="O4199" s="44">
        <v>0</v>
      </c>
      <c r="P4199" s="44">
        <v>0</v>
      </c>
      <c r="Q4199" s="44">
        <v>108900</v>
      </c>
      <c r="R4199" s="44">
        <v>108900</v>
      </c>
      <c r="S4199" s="44">
        <v>90528</v>
      </c>
      <c r="T4199" s="44">
        <f t="shared" si="2850"/>
        <v>18372</v>
      </c>
      <c r="U4199" s="44">
        <v>10000</v>
      </c>
      <c r="V4199" s="44">
        <v>8372</v>
      </c>
      <c r="W4199" s="44"/>
      <c r="X4199" s="44">
        <f t="shared" si="2851"/>
        <v>108900</v>
      </c>
      <c r="Y4199" s="209">
        <f t="shared" si="2847"/>
        <v>100</v>
      </c>
    </row>
    <row r="4200" spans="1:25">
      <c r="A4200" s="23" t="s">
        <v>786</v>
      </c>
      <c r="B4200" s="23" t="s">
        <v>172</v>
      </c>
      <c r="C4200" s="23" t="s">
        <v>1538</v>
      </c>
      <c r="D4200" s="23" t="s">
        <v>1539</v>
      </c>
      <c r="E4200" s="21" t="s">
        <v>141</v>
      </c>
      <c r="F4200" s="21" t="s">
        <v>0</v>
      </c>
      <c r="G4200" s="150" t="s">
        <v>0</v>
      </c>
      <c r="H4200" s="21" t="s">
        <v>23</v>
      </c>
      <c r="I4200" s="66">
        <f t="shared" si="2832"/>
        <v>148800</v>
      </c>
      <c r="J4200" s="66">
        <f t="shared" ref="J4200:P4200" si="2855">SUM(J4201:J4208)</f>
        <v>134300</v>
      </c>
      <c r="K4200" s="66">
        <f t="shared" si="2833"/>
        <v>14500</v>
      </c>
      <c r="L4200" s="66">
        <f t="shared" si="2855"/>
        <v>14500</v>
      </c>
      <c r="M4200" s="66">
        <f t="shared" si="2855"/>
        <v>0</v>
      </c>
      <c r="N4200" s="66">
        <f t="shared" si="2855"/>
        <v>0</v>
      </c>
      <c r="O4200" s="66">
        <f t="shared" si="2855"/>
        <v>0</v>
      </c>
      <c r="P4200" s="66">
        <f t="shared" si="2855"/>
        <v>0</v>
      </c>
      <c r="Q4200" s="66">
        <f>SUM(Q4201:Q4208)</f>
        <v>176780</v>
      </c>
      <c r="R4200" s="66">
        <f>SUM(R4201:R4208)</f>
        <v>141459</v>
      </c>
      <c r="S4200" s="66">
        <f>SUM(S4201:S4208)</f>
        <v>114365</v>
      </c>
      <c r="T4200" s="66">
        <f t="shared" ref="T4200:X4200" si="2856">SUM(T4201:T4208)</f>
        <v>27094</v>
      </c>
      <c r="U4200" s="66">
        <f t="shared" si="2856"/>
        <v>10170</v>
      </c>
      <c r="V4200" s="66">
        <f t="shared" si="2856"/>
        <v>8694</v>
      </c>
      <c r="W4200" s="66">
        <f t="shared" si="2856"/>
        <v>8230</v>
      </c>
      <c r="X4200" s="66">
        <f t="shared" si="2856"/>
        <v>141459</v>
      </c>
      <c r="Y4200" s="208">
        <f t="shared" si="2847"/>
        <v>100</v>
      </c>
    </row>
    <row r="4201" spans="1:25">
      <c r="A4201" s="23" t="s">
        <v>786</v>
      </c>
      <c r="B4201" s="23" t="s">
        <v>172</v>
      </c>
      <c r="C4201" s="23" t="s">
        <v>1538</v>
      </c>
      <c r="D4201" s="23" t="s">
        <v>1539</v>
      </c>
      <c r="E4201" s="22">
        <v>6131</v>
      </c>
      <c r="F4201" s="23"/>
      <c r="G4201" s="128" t="s">
        <v>3378</v>
      </c>
      <c r="H4201" s="32" t="s">
        <v>24</v>
      </c>
      <c r="I4201" s="44">
        <f t="shared" si="2832"/>
        <v>2500</v>
      </c>
      <c r="J4201" s="44">
        <v>500</v>
      </c>
      <c r="K4201" s="44">
        <f t="shared" si="2833"/>
        <v>2000</v>
      </c>
      <c r="L4201" s="44">
        <v>2000</v>
      </c>
      <c r="M4201" s="44">
        <v>0</v>
      </c>
      <c r="N4201" s="44">
        <v>0</v>
      </c>
      <c r="O4201" s="44">
        <v>0</v>
      </c>
      <c r="P4201" s="44">
        <v>0</v>
      </c>
      <c r="Q4201" s="44">
        <v>2500</v>
      </c>
      <c r="R4201" s="44">
        <v>500</v>
      </c>
      <c r="S4201" s="44">
        <v>500</v>
      </c>
      <c r="T4201" s="44">
        <f t="shared" si="2850"/>
        <v>0</v>
      </c>
      <c r="U4201" s="44"/>
      <c r="V4201" s="44"/>
      <c r="W4201" s="44"/>
      <c r="X4201" s="44">
        <f t="shared" si="2851"/>
        <v>500</v>
      </c>
      <c r="Y4201" s="209">
        <f t="shared" si="2847"/>
        <v>100</v>
      </c>
    </row>
    <row r="4202" spans="1:25">
      <c r="A4202" s="23" t="s">
        <v>786</v>
      </c>
      <c r="B4202" s="23" t="s">
        <v>172</v>
      </c>
      <c r="C4202" s="23" t="s">
        <v>1538</v>
      </c>
      <c r="D4202" s="23" t="s">
        <v>1539</v>
      </c>
      <c r="E4202" s="22">
        <v>6132</v>
      </c>
      <c r="F4202" s="23"/>
      <c r="G4202" s="128" t="s">
        <v>3378</v>
      </c>
      <c r="H4202" s="32" t="s">
        <v>25</v>
      </c>
      <c r="I4202" s="44">
        <f t="shared" si="2832"/>
        <v>62000</v>
      </c>
      <c r="J4202" s="44">
        <v>62000</v>
      </c>
      <c r="K4202" s="44">
        <f t="shared" si="2833"/>
        <v>0</v>
      </c>
      <c r="L4202" s="44">
        <v>0</v>
      </c>
      <c r="M4202" s="44">
        <v>0</v>
      </c>
      <c r="N4202" s="44">
        <v>0</v>
      </c>
      <c r="O4202" s="44">
        <v>0</v>
      </c>
      <c r="P4202" s="44">
        <v>0</v>
      </c>
      <c r="Q4202" s="44">
        <v>62000</v>
      </c>
      <c r="R4202" s="44">
        <v>62000</v>
      </c>
      <c r="S4202" s="44">
        <v>54000</v>
      </c>
      <c r="T4202" s="44">
        <f t="shared" si="2850"/>
        <v>8000</v>
      </c>
      <c r="U4202" s="44">
        <v>2000</v>
      </c>
      <c r="V4202" s="44">
        <v>3000</v>
      </c>
      <c r="W4202" s="44">
        <v>3000</v>
      </c>
      <c r="X4202" s="44">
        <f t="shared" si="2851"/>
        <v>62000</v>
      </c>
      <c r="Y4202" s="209">
        <f t="shared" si="2847"/>
        <v>100</v>
      </c>
    </row>
    <row r="4203" spans="1:25">
      <c r="A4203" s="23" t="s">
        <v>786</v>
      </c>
      <c r="B4203" s="23" t="s">
        <v>172</v>
      </c>
      <c r="C4203" s="23" t="s">
        <v>1538</v>
      </c>
      <c r="D4203" s="23" t="s">
        <v>1539</v>
      </c>
      <c r="E4203" s="22">
        <v>6133</v>
      </c>
      <c r="F4203" s="23"/>
      <c r="G4203" s="128" t="s">
        <v>3378</v>
      </c>
      <c r="H4203" s="32" t="s">
        <v>26</v>
      </c>
      <c r="I4203" s="44">
        <f t="shared" si="2832"/>
        <v>10000</v>
      </c>
      <c r="J4203" s="44">
        <v>10000</v>
      </c>
      <c r="K4203" s="44">
        <f t="shared" si="2833"/>
        <v>0</v>
      </c>
      <c r="L4203" s="44">
        <v>0</v>
      </c>
      <c r="M4203" s="44">
        <v>0</v>
      </c>
      <c r="N4203" s="44">
        <v>0</v>
      </c>
      <c r="O4203" s="44">
        <v>0</v>
      </c>
      <c r="P4203" s="44">
        <v>0</v>
      </c>
      <c r="Q4203" s="44">
        <v>10000</v>
      </c>
      <c r="R4203" s="44">
        <v>10000</v>
      </c>
      <c r="S4203" s="44">
        <v>7470</v>
      </c>
      <c r="T4203" s="44">
        <f t="shared" si="2850"/>
        <v>2530</v>
      </c>
      <c r="U4203" s="44">
        <v>850</v>
      </c>
      <c r="V4203" s="44">
        <v>850</v>
      </c>
      <c r="W4203" s="44">
        <v>830</v>
      </c>
      <c r="X4203" s="44">
        <f t="shared" si="2851"/>
        <v>10000</v>
      </c>
      <c r="Y4203" s="209">
        <f t="shared" si="2847"/>
        <v>100</v>
      </c>
    </row>
    <row r="4204" spans="1:25">
      <c r="A4204" s="23" t="s">
        <v>786</v>
      </c>
      <c r="B4204" s="23" t="s">
        <v>172</v>
      </c>
      <c r="C4204" s="23" t="s">
        <v>1538</v>
      </c>
      <c r="D4204" s="23" t="s">
        <v>1539</v>
      </c>
      <c r="E4204" s="22">
        <v>6134</v>
      </c>
      <c r="F4204" s="23"/>
      <c r="G4204" s="128" t="s">
        <v>3378</v>
      </c>
      <c r="H4204" s="32" t="s">
        <v>27</v>
      </c>
      <c r="I4204" s="44">
        <f t="shared" si="2832"/>
        <v>14000</v>
      </c>
      <c r="J4204" s="44">
        <v>12000</v>
      </c>
      <c r="K4204" s="44">
        <f t="shared" si="2833"/>
        <v>2000</v>
      </c>
      <c r="L4204" s="44">
        <v>2000</v>
      </c>
      <c r="M4204" s="44">
        <v>0</v>
      </c>
      <c r="N4204" s="44">
        <v>0</v>
      </c>
      <c r="O4204" s="44">
        <v>0</v>
      </c>
      <c r="P4204" s="44">
        <v>0</v>
      </c>
      <c r="Q4204" s="44">
        <v>25321</v>
      </c>
      <c r="R4204" s="44">
        <v>12000</v>
      </c>
      <c r="S4204" s="44">
        <v>9000</v>
      </c>
      <c r="T4204" s="44">
        <f t="shared" si="2850"/>
        <v>3000</v>
      </c>
      <c r="U4204" s="44">
        <v>1000</v>
      </c>
      <c r="V4204" s="44">
        <v>1000</v>
      </c>
      <c r="W4204" s="44">
        <v>1000</v>
      </c>
      <c r="X4204" s="44">
        <f t="shared" si="2851"/>
        <v>12000</v>
      </c>
      <c r="Y4204" s="209">
        <f t="shared" si="2847"/>
        <v>100</v>
      </c>
    </row>
    <row r="4205" spans="1:25">
      <c r="A4205" s="23" t="s">
        <v>786</v>
      </c>
      <c r="B4205" s="23" t="s">
        <v>172</v>
      </c>
      <c r="C4205" s="23" t="s">
        <v>1538</v>
      </c>
      <c r="D4205" s="23" t="s">
        <v>1539</v>
      </c>
      <c r="E4205" s="22">
        <v>6135</v>
      </c>
      <c r="F4205" s="23"/>
      <c r="G4205" s="128" t="s">
        <v>3378</v>
      </c>
      <c r="H4205" s="32" t="s">
        <v>28</v>
      </c>
      <c r="I4205" s="44">
        <f t="shared" si="2832"/>
        <v>3000</v>
      </c>
      <c r="J4205" s="44">
        <v>1000</v>
      </c>
      <c r="K4205" s="44">
        <f t="shared" si="2833"/>
        <v>2000</v>
      </c>
      <c r="L4205" s="44">
        <v>2000</v>
      </c>
      <c r="M4205" s="44">
        <v>0</v>
      </c>
      <c r="N4205" s="44">
        <v>0</v>
      </c>
      <c r="O4205" s="44">
        <v>0</v>
      </c>
      <c r="P4205" s="44">
        <v>0</v>
      </c>
      <c r="Q4205" s="44">
        <v>3000</v>
      </c>
      <c r="R4205" s="44">
        <v>1000</v>
      </c>
      <c r="S4205" s="44">
        <v>1000</v>
      </c>
      <c r="T4205" s="44">
        <f t="shared" si="2850"/>
        <v>0</v>
      </c>
      <c r="U4205" s="44"/>
      <c r="V4205" s="44"/>
      <c r="W4205" s="44"/>
      <c r="X4205" s="44">
        <f t="shared" si="2851"/>
        <v>1000</v>
      </c>
      <c r="Y4205" s="209">
        <f t="shared" si="2847"/>
        <v>100</v>
      </c>
    </row>
    <row r="4206" spans="1:25">
      <c r="A4206" s="23" t="s">
        <v>786</v>
      </c>
      <c r="B4206" s="23" t="s">
        <v>172</v>
      </c>
      <c r="C4206" s="23" t="s">
        <v>1538</v>
      </c>
      <c r="D4206" s="23" t="s">
        <v>1539</v>
      </c>
      <c r="E4206" s="22">
        <v>6137</v>
      </c>
      <c r="F4206" s="23"/>
      <c r="G4206" s="128" t="s">
        <v>3378</v>
      </c>
      <c r="H4206" s="32" t="s">
        <v>30</v>
      </c>
      <c r="I4206" s="44">
        <f t="shared" si="2832"/>
        <v>17000</v>
      </c>
      <c r="J4206" s="44">
        <v>11000</v>
      </c>
      <c r="K4206" s="44">
        <f t="shared" si="2833"/>
        <v>6000</v>
      </c>
      <c r="L4206" s="44">
        <v>6000</v>
      </c>
      <c r="M4206" s="44">
        <v>0</v>
      </c>
      <c r="N4206" s="44">
        <v>0</v>
      </c>
      <c r="O4206" s="44">
        <v>0</v>
      </c>
      <c r="P4206" s="44">
        <v>0</v>
      </c>
      <c r="Q4206" s="44">
        <v>24000</v>
      </c>
      <c r="R4206" s="44">
        <v>11000</v>
      </c>
      <c r="S4206" s="44">
        <v>8280</v>
      </c>
      <c r="T4206" s="44">
        <f t="shared" si="2850"/>
        <v>2720</v>
      </c>
      <c r="U4206" s="44">
        <v>920</v>
      </c>
      <c r="V4206" s="44">
        <v>900</v>
      </c>
      <c r="W4206" s="44">
        <v>900</v>
      </c>
      <c r="X4206" s="44">
        <f t="shared" si="2851"/>
        <v>11000</v>
      </c>
      <c r="Y4206" s="209">
        <f t="shared" si="2847"/>
        <v>100</v>
      </c>
    </row>
    <row r="4207" spans="1:25">
      <c r="A4207" s="23" t="s">
        <v>786</v>
      </c>
      <c r="B4207" s="23" t="s">
        <v>172</v>
      </c>
      <c r="C4207" s="23" t="s">
        <v>1538</v>
      </c>
      <c r="D4207" s="23" t="s">
        <v>1539</v>
      </c>
      <c r="E4207" s="22">
        <v>6138</v>
      </c>
      <c r="F4207" s="23"/>
      <c r="G4207" s="128" t="s">
        <v>3378</v>
      </c>
      <c r="H4207" s="32" t="s">
        <v>31</v>
      </c>
      <c r="I4207" s="44">
        <f t="shared" si="2832"/>
        <v>0</v>
      </c>
      <c r="J4207" s="44">
        <v>0</v>
      </c>
      <c r="K4207" s="44">
        <f t="shared" si="2833"/>
        <v>0</v>
      </c>
      <c r="L4207" s="44">
        <v>0</v>
      </c>
      <c r="M4207" s="44">
        <v>0</v>
      </c>
      <c r="N4207" s="44">
        <v>0</v>
      </c>
      <c r="O4207" s="44">
        <v>0</v>
      </c>
      <c r="P4207" s="44">
        <v>0</v>
      </c>
      <c r="Q4207" s="44">
        <v>0</v>
      </c>
      <c r="R4207" s="44">
        <v>0</v>
      </c>
      <c r="S4207" s="44">
        <v>0</v>
      </c>
      <c r="T4207" s="44">
        <f t="shared" si="2850"/>
        <v>0</v>
      </c>
      <c r="U4207" s="44"/>
      <c r="V4207" s="44"/>
      <c r="W4207" s="44"/>
      <c r="X4207" s="44">
        <f t="shared" si="2851"/>
        <v>0</v>
      </c>
      <c r="Y4207" s="209">
        <f t="shared" si="2847"/>
        <v>0</v>
      </c>
    </row>
    <row r="4208" spans="1:25">
      <c r="A4208" s="20" t="s">
        <v>786</v>
      </c>
      <c r="B4208" s="20" t="s">
        <v>172</v>
      </c>
      <c r="C4208" s="20" t="s">
        <v>1538</v>
      </c>
      <c r="D4208" s="20" t="s">
        <v>1539</v>
      </c>
      <c r="E4208" s="20" t="s">
        <v>144</v>
      </c>
      <c r="F4208" s="23" t="s">
        <v>0</v>
      </c>
      <c r="G4208" s="154" t="s">
        <v>0</v>
      </c>
      <c r="H4208" s="21" t="s">
        <v>32</v>
      </c>
      <c r="I4208" s="66">
        <f t="shared" si="2832"/>
        <v>40300</v>
      </c>
      <c r="J4208" s="66">
        <f t="shared" ref="J4208:P4208" si="2857">SUM(J4209:J4211)</f>
        <v>37800</v>
      </c>
      <c r="K4208" s="66">
        <f t="shared" si="2833"/>
        <v>2500</v>
      </c>
      <c r="L4208" s="66">
        <f t="shared" si="2857"/>
        <v>2500</v>
      </c>
      <c r="M4208" s="66">
        <f t="shared" si="2857"/>
        <v>0</v>
      </c>
      <c r="N4208" s="66">
        <f t="shared" si="2857"/>
        <v>0</v>
      </c>
      <c r="O4208" s="66">
        <f t="shared" si="2857"/>
        <v>0</v>
      </c>
      <c r="P4208" s="66">
        <f t="shared" si="2857"/>
        <v>0</v>
      </c>
      <c r="Q4208" s="66">
        <f>SUM(Q4209:Q4211)</f>
        <v>49959</v>
      </c>
      <c r="R4208" s="66">
        <f>SUM(R4209:R4211)</f>
        <v>44959</v>
      </c>
      <c r="S4208" s="66">
        <f>SUM(S4209:S4211)</f>
        <v>34115</v>
      </c>
      <c r="T4208" s="66">
        <f t="shared" ref="T4208:X4208" si="2858">SUM(T4209:T4211)</f>
        <v>10844</v>
      </c>
      <c r="U4208" s="66">
        <f t="shared" si="2858"/>
        <v>5400</v>
      </c>
      <c r="V4208" s="66">
        <f t="shared" si="2858"/>
        <v>2944</v>
      </c>
      <c r="W4208" s="66">
        <f t="shared" si="2858"/>
        <v>2500</v>
      </c>
      <c r="X4208" s="66">
        <f t="shared" si="2858"/>
        <v>44959</v>
      </c>
      <c r="Y4208" s="208">
        <f t="shared" si="2847"/>
        <v>100</v>
      </c>
    </row>
    <row r="4209" spans="1:25">
      <c r="A4209" s="23" t="s">
        <v>786</v>
      </c>
      <c r="B4209" s="23" t="s">
        <v>172</v>
      </c>
      <c r="C4209" s="23" t="s">
        <v>1538</v>
      </c>
      <c r="D4209" s="23" t="s">
        <v>1539</v>
      </c>
      <c r="E4209" s="22">
        <v>6139</v>
      </c>
      <c r="F4209" s="23"/>
      <c r="G4209" s="128" t="s">
        <v>3378</v>
      </c>
      <c r="H4209" s="32" t="s">
        <v>32</v>
      </c>
      <c r="I4209" s="44">
        <f t="shared" si="2832"/>
        <v>31000</v>
      </c>
      <c r="J4209" s="44">
        <v>28500</v>
      </c>
      <c r="K4209" s="44">
        <f t="shared" si="2833"/>
        <v>2500</v>
      </c>
      <c r="L4209" s="44">
        <v>2500</v>
      </c>
      <c r="M4209" s="44">
        <v>0</v>
      </c>
      <c r="N4209" s="44">
        <v>0</v>
      </c>
      <c r="O4209" s="44">
        <v>0</v>
      </c>
      <c r="P4209" s="44">
        <v>0</v>
      </c>
      <c r="Q4209" s="44">
        <v>40500</v>
      </c>
      <c r="R4209" s="44">
        <v>35500</v>
      </c>
      <c r="S4209" s="44">
        <v>26400</v>
      </c>
      <c r="T4209" s="44">
        <f t="shared" si="2850"/>
        <v>9100</v>
      </c>
      <c r="U4209" s="44">
        <v>4100</v>
      </c>
      <c r="V4209" s="44">
        <v>2500</v>
      </c>
      <c r="W4209" s="44">
        <v>2500</v>
      </c>
      <c r="X4209" s="44">
        <f t="shared" si="2851"/>
        <v>35500</v>
      </c>
      <c r="Y4209" s="209">
        <f t="shared" si="2847"/>
        <v>100</v>
      </c>
    </row>
    <row r="4210" spans="1:25">
      <c r="A4210" s="23" t="s">
        <v>786</v>
      </c>
      <c r="B4210" s="23" t="s">
        <v>172</v>
      </c>
      <c r="C4210" s="23" t="s">
        <v>1538</v>
      </c>
      <c r="D4210" s="23" t="s">
        <v>1539</v>
      </c>
      <c r="E4210" s="22">
        <v>6139</v>
      </c>
      <c r="F4210" s="23" t="s">
        <v>1546</v>
      </c>
      <c r="G4210" s="128" t="s">
        <v>3378</v>
      </c>
      <c r="H4210" s="32" t="s">
        <v>152</v>
      </c>
      <c r="I4210" s="44">
        <f t="shared" si="2832"/>
        <v>3300</v>
      </c>
      <c r="J4210" s="44">
        <v>3300</v>
      </c>
      <c r="K4210" s="44">
        <f t="shared" si="2833"/>
        <v>0</v>
      </c>
      <c r="L4210" s="44">
        <v>0</v>
      </c>
      <c r="M4210" s="44">
        <v>0</v>
      </c>
      <c r="N4210" s="44">
        <v>0</v>
      </c>
      <c r="O4210" s="44">
        <v>0</v>
      </c>
      <c r="P4210" s="44">
        <v>0</v>
      </c>
      <c r="Q4210" s="44">
        <v>3459</v>
      </c>
      <c r="R4210" s="44">
        <v>3459</v>
      </c>
      <c r="S4210" s="44">
        <v>2715</v>
      </c>
      <c r="T4210" s="44">
        <f t="shared" si="2850"/>
        <v>744</v>
      </c>
      <c r="U4210" s="44">
        <v>300</v>
      </c>
      <c r="V4210" s="44">
        <v>444</v>
      </c>
      <c r="W4210" s="44"/>
      <c r="X4210" s="44">
        <f t="shared" si="2851"/>
        <v>3459</v>
      </c>
      <c r="Y4210" s="209">
        <f t="shared" si="2847"/>
        <v>100</v>
      </c>
    </row>
    <row r="4211" spans="1:25">
      <c r="A4211" s="23" t="s">
        <v>786</v>
      </c>
      <c r="B4211" s="23" t="s">
        <v>172</v>
      </c>
      <c r="C4211" s="23" t="s">
        <v>1538</v>
      </c>
      <c r="D4211" s="23" t="s">
        <v>1539</v>
      </c>
      <c r="E4211" s="22">
        <v>6139</v>
      </c>
      <c r="F4211" s="23" t="s">
        <v>1547</v>
      </c>
      <c r="G4211" s="128" t="s">
        <v>3378</v>
      </c>
      <c r="H4211" s="32" t="s">
        <v>158</v>
      </c>
      <c r="I4211" s="44">
        <f t="shared" si="2832"/>
        <v>6000</v>
      </c>
      <c r="J4211" s="44">
        <v>6000</v>
      </c>
      <c r="K4211" s="44">
        <f t="shared" si="2833"/>
        <v>0</v>
      </c>
      <c r="L4211" s="44">
        <v>0</v>
      </c>
      <c r="M4211" s="44">
        <v>0</v>
      </c>
      <c r="N4211" s="44">
        <v>0</v>
      </c>
      <c r="O4211" s="44">
        <v>0</v>
      </c>
      <c r="P4211" s="44">
        <v>0</v>
      </c>
      <c r="Q4211" s="44">
        <v>6000</v>
      </c>
      <c r="R4211" s="44">
        <v>6000</v>
      </c>
      <c r="S4211" s="44">
        <v>5000</v>
      </c>
      <c r="T4211" s="44">
        <f t="shared" si="2850"/>
        <v>1000</v>
      </c>
      <c r="U4211" s="44">
        <v>1000</v>
      </c>
      <c r="V4211" s="44"/>
      <c r="W4211" s="44"/>
      <c r="X4211" s="44">
        <f t="shared" si="2851"/>
        <v>6000</v>
      </c>
      <c r="Y4211" s="209">
        <f t="shared" si="2847"/>
        <v>100</v>
      </c>
    </row>
    <row r="4212" spans="1:25" ht="20.399999999999999">
      <c r="A4212" s="20" t="s">
        <v>0</v>
      </c>
      <c r="B4212" s="20" t="s">
        <v>0</v>
      </c>
      <c r="C4212" s="20" t="s">
        <v>0</v>
      </c>
      <c r="D4212" s="21" t="s">
        <v>0</v>
      </c>
      <c r="E4212" s="21" t="s">
        <v>0</v>
      </c>
      <c r="F4212" s="21" t="s">
        <v>0</v>
      </c>
      <c r="G4212" s="150" t="s">
        <v>0</v>
      </c>
      <c r="H4212" s="30" t="s">
        <v>42</v>
      </c>
      <c r="I4212" s="31">
        <f t="shared" si="2832"/>
        <v>100</v>
      </c>
      <c r="J4212" s="31">
        <f t="shared" ref="J4212:X4213" si="2859">SUM(J4213)</f>
        <v>100</v>
      </c>
      <c r="K4212" s="31">
        <f t="shared" si="2833"/>
        <v>0</v>
      </c>
      <c r="L4212" s="31">
        <f t="shared" si="2859"/>
        <v>0</v>
      </c>
      <c r="M4212" s="31">
        <f t="shared" si="2859"/>
        <v>0</v>
      </c>
      <c r="N4212" s="31">
        <f t="shared" si="2859"/>
        <v>0</v>
      </c>
      <c r="O4212" s="31">
        <f t="shared" si="2859"/>
        <v>0</v>
      </c>
      <c r="P4212" s="31">
        <f t="shared" si="2859"/>
        <v>0</v>
      </c>
      <c r="Q4212" s="31">
        <f t="shared" si="2859"/>
        <v>100</v>
      </c>
      <c r="R4212" s="31">
        <f t="shared" si="2859"/>
        <v>100</v>
      </c>
      <c r="S4212" s="31">
        <f t="shared" si="2859"/>
        <v>0</v>
      </c>
      <c r="T4212" s="31">
        <f t="shared" si="2859"/>
        <v>0</v>
      </c>
      <c r="U4212" s="31">
        <f t="shared" si="2859"/>
        <v>0</v>
      </c>
      <c r="V4212" s="31">
        <f t="shared" si="2859"/>
        <v>0</v>
      </c>
      <c r="W4212" s="31">
        <f t="shared" si="2859"/>
        <v>0</v>
      </c>
      <c r="X4212" s="31">
        <f t="shared" si="2859"/>
        <v>0</v>
      </c>
      <c r="Y4212" s="220">
        <f t="shared" si="2847"/>
        <v>0</v>
      </c>
    </row>
    <row r="4213" spans="1:25">
      <c r="A4213" s="23" t="s">
        <v>786</v>
      </c>
      <c r="B4213" s="23" t="s">
        <v>172</v>
      </c>
      <c r="C4213" s="23" t="s">
        <v>1538</v>
      </c>
      <c r="D4213" s="23" t="s">
        <v>1539</v>
      </c>
      <c r="E4213" s="21" t="s">
        <v>159</v>
      </c>
      <c r="F4213" s="21" t="s">
        <v>0</v>
      </c>
      <c r="G4213" s="150" t="s">
        <v>0</v>
      </c>
      <c r="H4213" s="21" t="s">
        <v>34</v>
      </c>
      <c r="I4213" s="66">
        <f t="shared" si="2832"/>
        <v>100</v>
      </c>
      <c r="J4213" s="66">
        <f t="shared" si="2859"/>
        <v>100</v>
      </c>
      <c r="K4213" s="66">
        <f t="shared" si="2833"/>
        <v>0</v>
      </c>
      <c r="L4213" s="66">
        <f t="shared" si="2859"/>
        <v>0</v>
      </c>
      <c r="M4213" s="66">
        <f t="shared" si="2859"/>
        <v>0</v>
      </c>
      <c r="N4213" s="66">
        <f t="shared" si="2859"/>
        <v>0</v>
      </c>
      <c r="O4213" s="66">
        <f t="shared" si="2859"/>
        <v>0</v>
      </c>
      <c r="P4213" s="66">
        <f t="shared" si="2859"/>
        <v>0</v>
      </c>
      <c r="Q4213" s="66">
        <f t="shared" si="2859"/>
        <v>100</v>
      </c>
      <c r="R4213" s="66">
        <f t="shared" si="2859"/>
        <v>100</v>
      </c>
      <c r="S4213" s="66">
        <f t="shared" si="2859"/>
        <v>0</v>
      </c>
      <c r="T4213" s="66">
        <f t="shared" si="2859"/>
        <v>0</v>
      </c>
      <c r="U4213" s="66">
        <f t="shared" si="2859"/>
        <v>0</v>
      </c>
      <c r="V4213" s="66">
        <f t="shared" si="2859"/>
        <v>0</v>
      </c>
      <c r="W4213" s="66">
        <f t="shared" si="2859"/>
        <v>0</v>
      </c>
      <c r="X4213" s="66">
        <f t="shared" si="2859"/>
        <v>0</v>
      </c>
      <c r="Y4213" s="208">
        <f t="shared" si="2847"/>
        <v>0</v>
      </c>
    </row>
    <row r="4214" spans="1:25">
      <c r="A4214" s="23" t="s">
        <v>786</v>
      </c>
      <c r="B4214" s="23" t="s">
        <v>172</v>
      </c>
      <c r="C4214" s="23" t="s">
        <v>1538</v>
      </c>
      <c r="D4214" s="23" t="s">
        <v>1539</v>
      </c>
      <c r="E4214" s="22">
        <v>6148</v>
      </c>
      <c r="F4214" s="23"/>
      <c r="G4214" s="128" t="s">
        <v>3378</v>
      </c>
      <c r="H4214" s="32" t="s">
        <v>41</v>
      </c>
      <c r="I4214" s="44">
        <f t="shared" si="2832"/>
        <v>100</v>
      </c>
      <c r="J4214" s="44">
        <v>100</v>
      </c>
      <c r="K4214" s="44">
        <f t="shared" si="2833"/>
        <v>0</v>
      </c>
      <c r="L4214" s="44">
        <v>0</v>
      </c>
      <c r="M4214" s="44">
        <v>0</v>
      </c>
      <c r="N4214" s="44">
        <v>0</v>
      </c>
      <c r="O4214" s="44">
        <v>0</v>
      </c>
      <c r="P4214" s="44">
        <v>0</v>
      </c>
      <c r="Q4214" s="44">
        <v>100</v>
      </c>
      <c r="R4214" s="44">
        <v>100</v>
      </c>
      <c r="S4214" s="44">
        <v>0</v>
      </c>
      <c r="T4214" s="44">
        <f t="shared" si="2850"/>
        <v>0</v>
      </c>
      <c r="U4214" s="44"/>
      <c r="V4214" s="44"/>
      <c r="W4214" s="44"/>
      <c r="X4214" s="44">
        <f t="shared" si="2851"/>
        <v>0</v>
      </c>
      <c r="Y4214" s="209">
        <f t="shared" si="2847"/>
        <v>0</v>
      </c>
    </row>
    <row r="4215" spans="1:25" ht="20.399999999999999">
      <c r="A4215" s="20" t="s">
        <v>0</v>
      </c>
      <c r="B4215" s="20" t="s">
        <v>0</v>
      </c>
      <c r="C4215" s="20" t="s">
        <v>0</v>
      </c>
      <c r="D4215" s="21" t="s">
        <v>0</v>
      </c>
      <c r="E4215" s="21" t="s">
        <v>0</v>
      </c>
      <c r="F4215" s="21" t="s">
        <v>0</v>
      </c>
      <c r="G4215" s="150" t="s">
        <v>0</v>
      </c>
      <c r="H4215" s="30" t="s">
        <v>60</v>
      </c>
      <c r="I4215" s="31">
        <f t="shared" si="2832"/>
        <v>10000</v>
      </c>
      <c r="J4215" s="31">
        <f t="shared" ref="J4215:X4216" si="2860">SUM(J4216)</f>
        <v>0</v>
      </c>
      <c r="K4215" s="31">
        <f t="shared" si="2833"/>
        <v>10000</v>
      </c>
      <c r="L4215" s="31">
        <f t="shared" si="2860"/>
        <v>10000</v>
      </c>
      <c r="M4215" s="31">
        <f t="shared" si="2860"/>
        <v>0</v>
      </c>
      <c r="N4215" s="31">
        <f t="shared" si="2860"/>
        <v>0</v>
      </c>
      <c r="O4215" s="31">
        <f t="shared" si="2860"/>
        <v>0</v>
      </c>
      <c r="P4215" s="31">
        <f t="shared" si="2860"/>
        <v>0</v>
      </c>
      <c r="Q4215" s="31">
        <f t="shared" si="2860"/>
        <v>28850</v>
      </c>
      <c r="R4215" s="31">
        <f t="shared" si="2860"/>
        <v>0</v>
      </c>
      <c r="S4215" s="31">
        <f t="shared" si="2860"/>
        <v>0</v>
      </c>
      <c r="T4215" s="31">
        <f t="shared" si="2860"/>
        <v>0</v>
      </c>
      <c r="U4215" s="31">
        <f t="shared" si="2860"/>
        <v>0</v>
      </c>
      <c r="V4215" s="31">
        <f t="shared" si="2860"/>
        <v>0</v>
      </c>
      <c r="W4215" s="31">
        <f t="shared" si="2860"/>
        <v>0</v>
      </c>
      <c r="X4215" s="31">
        <f t="shared" si="2860"/>
        <v>0</v>
      </c>
      <c r="Y4215" s="220">
        <f t="shared" si="2847"/>
        <v>0</v>
      </c>
    </row>
    <row r="4216" spans="1:25">
      <c r="A4216" s="23" t="s">
        <v>786</v>
      </c>
      <c r="B4216" s="23" t="s">
        <v>172</v>
      </c>
      <c r="C4216" s="23" t="s">
        <v>1538</v>
      </c>
      <c r="D4216" s="23" t="s">
        <v>1539</v>
      </c>
      <c r="E4216" s="21" t="s">
        <v>166</v>
      </c>
      <c r="F4216" s="21" t="s">
        <v>0</v>
      </c>
      <c r="G4216" s="150" t="s">
        <v>0</v>
      </c>
      <c r="H4216" s="21" t="s">
        <v>53</v>
      </c>
      <c r="I4216" s="66">
        <f t="shared" si="2832"/>
        <v>10000</v>
      </c>
      <c r="J4216" s="66">
        <f t="shared" si="2860"/>
        <v>0</v>
      </c>
      <c r="K4216" s="66">
        <f t="shared" si="2833"/>
        <v>10000</v>
      </c>
      <c r="L4216" s="66">
        <f t="shared" si="2860"/>
        <v>10000</v>
      </c>
      <c r="M4216" s="66">
        <f t="shared" si="2860"/>
        <v>0</v>
      </c>
      <c r="N4216" s="66">
        <f t="shared" si="2860"/>
        <v>0</v>
      </c>
      <c r="O4216" s="66">
        <f t="shared" si="2860"/>
        <v>0</v>
      </c>
      <c r="P4216" s="66">
        <f t="shared" si="2860"/>
        <v>0</v>
      </c>
      <c r="Q4216" s="66">
        <f t="shared" si="2860"/>
        <v>28850</v>
      </c>
      <c r="R4216" s="66">
        <f t="shared" si="2860"/>
        <v>0</v>
      </c>
      <c r="S4216" s="66">
        <f t="shared" si="2860"/>
        <v>0</v>
      </c>
      <c r="T4216" s="66">
        <f t="shared" si="2860"/>
        <v>0</v>
      </c>
      <c r="U4216" s="66">
        <f t="shared" si="2860"/>
        <v>0</v>
      </c>
      <c r="V4216" s="66">
        <f t="shared" si="2860"/>
        <v>0</v>
      </c>
      <c r="W4216" s="66">
        <f t="shared" si="2860"/>
        <v>0</v>
      </c>
      <c r="X4216" s="66">
        <f t="shared" si="2860"/>
        <v>0</v>
      </c>
      <c r="Y4216" s="208">
        <f t="shared" si="2847"/>
        <v>0</v>
      </c>
    </row>
    <row r="4217" spans="1:25">
      <c r="A4217" s="23" t="s">
        <v>786</v>
      </c>
      <c r="B4217" s="23" t="s">
        <v>172</v>
      </c>
      <c r="C4217" s="23" t="s">
        <v>1538</v>
      </c>
      <c r="D4217" s="23" t="s">
        <v>1539</v>
      </c>
      <c r="E4217" s="22">
        <v>8213</v>
      </c>
      <c r="F4217" s="23"/>
      <c r="G4217" s="128" t="s">
        <v>3378</v>
      </c>
      <c r="H4217" s="32" t="s">
        <v>56</v>
      </c>
      <c r="I4217" s="44">
        <f t="shared" si="2832"/>
        <v>10000</v>
      </c>
      <c r="J4217" s="44">
        <v>0</v>
      </c>
      <c r="K4217" s="44">
        <f t="shared" si="2833"/>
        <v>10000</v>
      </c>
      <c r="L4217" s="44">
        <v>10000</v>
      </c>
      <c r="M4217" s="44">
        <v>0</v>
      </c>
      <c r="N4217" s="44">
        <v>0</v>
      </c>
      <c r="O4217" s="44">
        <v>0</v>
      </c>
      <c r="P4217" s="44">
        <v>0</v>
      </c>
      <c r="Q4217" s="44">
        <v>28850</v>
      </c>
      <c r="R4217" s="44">
        <v>0</v>
      </c>
      <c r="S4217" s="44">
        <v>0</v>
      </c>
      <c r="T4217" s="44">
        <f t="shared" si="2850"/>
        <v>0</v>
      </c>
      <c r="U4217" s="44"/>
      <c r="V4217" s="44"/>
      <c r="W4217" s="44"/>
      <c r="X4217" s="44">
        <f t="shared" si="2851"/>
        <v>0</v>
      </c>
      <c r="Y4217" s="209">
        <f t="shared" si="2847"/>
        <v>0</v>
      </c>
    </row>
    <row r="4218" spans="1:25">
      <c r="A4218" s="32" t="s">
        <v>0</v>
      </c>
      <c r="B4218" s="32" t="s">
        <v>0</v>
      </c>
      <c r="C4218" s="32" t="s">
        <v>0</v>
      </c>
      <c r="D4218" s="32" t="s">
        <v>0</v>
      </c>
      <c r="E4218" s="32" t="s">
        <v>0</v>
      </c>
      <c r="F4218" s="32" t="s">
        <v>0</v>
      </c>
      <c r="G4218" s="154" t="s">
        <v>0</v>
      </c>
      <c r="H4218" s="30" t="s">
        <v>1548</v>
      </c>
      <c r="I4218" s="31">
        <f t="shared" si="2832"/>
        <v>1407167</v>
      </c>
      <c r="J4218" s="31">
        <f t="shared" ref="J4218:P4218" si="2861">SUM(J4189,J4212,J4215)</f>
        <v>1382667</v>
      </c>
      <c r="K4218" s="31">
        <f t="shared" si="2833"/>
        <v>24500</v>
      </c>
      <c r="L4218" s="31">
        <f t="shared" si="2861"/>
        <v>24500</v>
      </c>
      <c r="M4218" s="31">
        <f t="shared" si="2861"/>
        <v>0</v>
      </c>
      <c r="N4218" s="31">
        <f t="shared" si="2861"/>
        <v>0</v>
      </c>
      <c r="O4218" s="31">
        <f t="shared" si="2861"/>
        <v>0</v>
      </c>
      <c r="P4218" s="31">
        <f t="shared" si="2861"/>
        <v>0</v>
      </c>
      <c r="Q4218" s="31">
        <f>SUM(Q4189,Q4212,Q4215)</f>
        <v>1510817</v>
      </c>
      <c r="R4218" s="31">
        <f>SUM(R4189,R4212,R4215)</f>
        <v>1446646</v>
      </c>
      <c r="S4218" s="31">
        <f>SUM(S4189,S4212,S4215)</f>
        <v>1199472</v>
      </c>
      <c r="T4218" s="31">
        <f t="shared" ref="T4218:X4218" si="2862">SUM(T4189,T4212,T4215)</f>
        <v>247074</v>
      </c>
      <c r="U4218" s="31">
        <f t="shared" si="2862"/>
        <v>111870</v>
      </c>
      <c r="V4218" s="31">
        <f t="shared" si="2862"/>
        <v>108066</v>
      </c>
      <c r="W4218" s="31">
        <f t="shared" si="2862"/>
        <v>27138</v>
      </c>
      <c r="X4218" s="31">
        <f t="shared" si="2862"/>
        <v>1446546</v>
      </c>
      <c r="Y4218" s="220">
        <f t="shared" si="2847"/>
        <v>99.993087458853097</v>
      </c>
    </row>
    <row r="4219" spans="1:25" ht="15" thickBot="1">
      <c r="A4219" s="32" t="s">
        <v>0</v>
      </c>
      <c r="B4219" s="32" t="s">
        <v>0</v>
      </c>
      <c r="C4219" s="32" t="s">
        <v>0</v>
      </c>
      <c r="D4219" s="32" t="s">
        <v>0</v>
      </c>
      <c r="E4219" s="32" t="s">
        <v>0</v>
      </c>
      <c r="F4219" s="32" t="s">
        <v>0</v>
      </c>
      <c r="G4219" s="154" t="s">
        <v>0</v>
      </c>
      <c r="H4219" s="21" t="s">
        <v>170</v>
      </c>
      <c r="I4219" s="66">
        <f t="shared" si="2832"/>
        <v>45</v>
      </c>
      <c r="J4219" s="66">
        <v>45</v>
      </c>
      <c r="K4219" s="66">
        <f t="shared" si="2833"/>
        <v>0</v>
      </c>
      <c r="L4219" s="66" t="s">
        <v>0</v>
      </c>
      <c r="M4219" s="66" t="s">
        <v>0</v>
      </c>
      <c r="N4219" s="66" t="s">
        <v>0</v>
      </c>
      <c r="O4219" s="66" t="s">
        <v>0</v>
      </c>
      <c r="P4219" s="66" t="s">
        <v>0</v>
      </c>
      <c r="Q4219" s="66">
        <v>0</v>
      </c>
      <c r="R4219" s="66"/>
      <c r="S4219" s="66"/>
      <c r="T4219" s="66"/>
      <c r="U4219" s="66"/>
      <c r="V4219" s="66"/>
      <c r="W4219" s="66"/>
      <c r="X4219" s="66"/>
      <c r="Y4219" s="208">
        <v>0</v>
      </c>
    </row>
    <row r="4220" spans="1:25" ht="41.4" thickBot="1">
      <c r="A4220" s="252" t="s">
        <v>0</v>
      </c>
      <c r="B4220" s="252" t="s">
        <v>0</v>
      </c>
      <c r="C4220" s="252" t="s">
        <v>0</v>
      </c>
      <c r="D4220" s="252" t="s">
        <v>0</v>
      </c>
      <c r="E4220" s="252" t="s">
        <v>0</v>
      </c>
      <c r="F4220" s="252" t="s">
        <v>0</v>
      </c>
      <c r="G4220" s="258" t="s">
        <v>0</v>
      </c>
      <c r="H4220" s="24" t="s">
        <v>72</v>
      </c>
      <c r="I4220" s="1" t="s">
        <v>3093</v>
      </c>
      <c r="J4220" s="1" t="s">
        <v>3130</v>
      </c>
      <c r="K4220" s="1" t="s">
        <v>3</v>
      </c>
      <c r="L4220" s="1" t="s">
        <v>4</v>
      </c>
      <c r="M4220" s="1" t="s">
        <v>5</v>
      </c>
      <c r="N4220" s="1" t="s">
        <v>6</v>
      </c>
      <c r="O4220" s="1" t="s">
        <v>7</v>
      </c>
      <c r="P4220" s="1" t="s">
        <v>8</v>
      </c>
      <c r="Q4220" s="1" t="s">
        <v>3344</v>
      </c>
      <c r="R4220" s="1" t="s">
        <v>3427</v>
      </c>
      <c r="S4220" s="1" t="s">
        <v>3447</v>
      </c>
      <c r="T4220" s="1" t="s">
        <v>3448</v>
      </c>
      <c r="U4220" s="1" t="s">
        <v>3452</v>
      </c>
      <c r="V4220" s="1" t="s">
        <v>3449</v>
      </c>
      <c r="W4220" s="1" t="s">
        <v>3450</v>
      </c>
      <c r="X4220" s="1" t="s">
        <v>3451</v>
      </c>
      <c r="Y4220" s="216" t="s">
        <v>3385</v>
      </c>
    </row>
    <row r="4221" spans="1:25">
      <c r="A4221" s="253"/>
      <c r="B4221" s="253"/>
      <c r="C4221" s="253"/>
      <c r="D4221" s="253"/>
      <c r="E4221" s="253"/>
      <c r="F4221" s="253"/>
      <c r="G4221" s="259"/>
      <c r="H4221" s="33" t="s">
        <v>0</v>
      </c>
      <c r="I4221" s="45">
        <v>1</v>
      </c>
      <c r="J4221" s="45">
        <v>3</v>
      </c>
      <c r="K4221" s="45" t="s">
        <v>9</v>
      </c>
      <c r="L4221" s="45">
        <v>5</v>
      </c>
      <c r="M4221" s="45">
        <v>6</v>
      </c>
      <c r="N4221" s="45">
        <v>7</v>
      </c>
      <c r="O4221" s="45">
        <v>8</v>
      </c>
      <c r="P4221" s="45">
        <v>9</v>
      </c>
      <c r="Q4221" s="45">
        <v>1</v>
      </c>
      <c r="R4221" s="45">
        <v>2</v>
      </c>
      <c r="S4221" s="45">
        <v>3</v>
      </c>
      <c r="T4221" s="45" t="s">
        <v>3453</v>
      </c>
      <c r="U4221" s="45">
        <v>5</v>
      </c>
      <c r="V4221" s="45">
        <v>6</v>
      </c>
      <c r="W4221" s="45">
        <v>7</v>
      </c>
      <c r="X4221" s="45" t="s">
        <v>3454</v>
      </c>
      <c r="Y4221" s="276">
        <v>9</v>
      </c>
    </row>
    <row r="4222" spans="1:25">
      <c r="A4222" s="253"/>
      <c r="B4222" s="253"/>
      <c r="C4222" s="253"/>
      <c r="D4222" s="253"/>
      <c r="E4222" s="253"/>
      <c r="F4222" s="253"/>
      <c r="G4222" s="259"/>
      <c r="H4222" s="34" t="s">
        <v>108</v>
      </c>
      <c r="I4222" s="35">
        <f t="shared" si="2832"/>
        <v>1407167</v>
      </c>
      <c r="J4222" s="35">
        <f t="shared" ref="J4222:P4222" si="2863">SUM(J4218)</f>
        <v>1382667</v>
      </c>
      <c r="K4222" s="35">
        <f t="shared" si="2833"/>
        <v>24500</v>
      </c>
      <c r="L4222" s="35">
        <f t="shared" si="2863"/>
        <v>24500</v>
      </c>
      <c r="M4222" s="35">
        <f t="shared" si="2863"/>
        <v>0</v>
      </c>
      <c r="N4222" s="35">
        <f t="shared" si="2863"/>
        <v>0</v>
      </c>
      <c r="O4222" s="35">
        <f t="shared" si="2863"/>
        <v>0</v>
      </c>
      <c r="P4222" s="35">
        <f t="shared" si="2863"/>
        <v>0</v>
      </c>
      <c r="Q4222" s="35">
        <f>SUM(Q4218)</f>
        <v>1510817</v>
      </c>
      <c r="R4222" s="35">
        <f>SUM(R4218)</f>
        <v>1446646</v>
      </c>
      <c r="S4222" s="35">
        <f>SUM(S4218)</f>
        <v>1199472</v>
      </c>
      <c r="T4222" s="35">
        <f t="shared" ref="T4222:X4222" si="2864">SUM(T4218)</f>
        <v>247074</v>
      </c>
      <c r="U4222" s="35">
        <f t="shared" si="2864"/>
        <v>111870</v>
      </c>
      <c r="V4222" s="35">
        <f t="shared" si="2864"/>
        <v>108066</v>
      </c>
      <c r="W4222" s="35">
        <f t="shared" si="2864"/>
        <v>27138</v>
      </c>
      <c r="X4222" s="35">
        <f t="shared" si="2864"/>
        <v>1446546</v>
      </c>
      <c r="Y4222" s="218">
        <f t="shared" ref="Y4222:Y4223" si="2865">IF(R4222=0,0,(X4222/R4222)*100)</f>
        <v>99.993087458853097</v>
      </c>
    </row>
    <row r="4223" spans="1:25">
      <c r="A4223" s="253"/>
      <c r="B4223" s="253"/>
      <c r="C4223" s="253"/>
      <c r="D4223" s="253"/>
      <c r="E4223" s="253"/>
      <c r="F4223" s="253"/>
      <c r="G4223" s="259"/>
      <c r="H4223" s="36" t="s">
        <v>69</v>
      </c>
      <c r="I4223" s="35">
        <f t="shared" si="2832"/>
        <v>1407167</v>
      </c>
      <c r="J4223" s="35">
        <f t="shared" ref="J4223:P4223" si="2866">SUM(J4222)</f>
        <v>1382667</v>
      </c>
      <c r="K4223" s="35">
        <f t="shared" si="2833"/>
        <v>24500</v>
      </c>
      <c r="L4223" s="35">
        <f t="shared" si="2866"/>
        <v>24500</v>
      </c>
      <c r="M4223" s="35">
        <f t="shared" si="2866"/>
        <v>0</v>
      </c>
      <c r="N4223" s="35">
        <f t="shared" si="2866"/>
        <v>0</v>
      </c>
      <c r="O4223" s="35">
        <f t="shared" si="2866"/>
        <v>0</v>
      </c>
      <c r="P4223" s="35">
        <f t="shared" si="2866"/>
        <v>0</v>
      </c>
      <c r="Q4223" s="35">
        <f>SUM(Q4222)</f>
        <v>1510817</v>
      </c>
      <c r="R4223" s="35">
        <f>SUM(R4222)</f>
        <v>1446646</v>
      </c>
      <c r="S4223" s="35">
        <f>SUM(S4222)</f>
        <v>1199472</v>
      </c>
      <c r="T4223" s="35">
        <f t="shared" ref="T4223:X4223" si="2867">SUM(T4222)</f>
        <v>247074</v>
      </c>
      <c r="U4223" s="35">
        <f t="shared" si="2867"/>
        <v>111870</v>
      </c>
      <c r="V4223" s="35">
        <f t="shared" si="2867"/>
        <v>108066</v>
      </c>
      <c r="W4223" s="35">
        <f t="shared" si="2867"/>
        <v>27138</v>
      </c>
      <c r="X4223" s="35">
        <f t="shared" si="2867"/>
        <v>1446546</v>
      </c>
      <c r="Y4223" s="218">
        <f t="shared" si="2865"/>
        <v>99.993087458853097</v>
      </c>
    </row>
    <row r="4224" spans="1:25">
      <c r="A4224" s="254"/>
      <c r="B4224" s="254"/>
      <c r="C4224" s="254"/>
      <c r="D4224" s="254"/>
      <c r="E4224" s="254"/>
      <c r="F4224" s="254"/>
      <c r="G4224" s="260"/>
    </row>
    <row r="4225" spans="1:25" ht="15" thickBot="1">
      <c r="A4225" s="32" t="s">
        <v>0</v>
      </c>
      <c r="B4225" s="32" t="s">
        <v>0</v>
      </c>
      <c r="C4225" s="32" t="s">
        <v>0</v>
      </c>
      <c r="D4225" s="32" t="s">
        <v>0</v>
      </c>
      <c r="E4225" s="32" t="s">
        <v>0</v>
      </c>
      <c r="F4225" s="32" t="s">
        <v>0</v>
      </c>
      <c r="G4225" s="154" t="s">
        <v>0</v>
      </c>
      <c r="H4225" s="37" t="s">
        <v>0</v>
      </c>
      <c r="I4225" s="37"/>
      <c r="J4225" s="37"/>
      <c r="K4225" s="37"/>
      <c r="L4225" s="37" t="s">
        <v>0</v>
      </c>
      <c r="M4225" s="37" t="s">
        <v>0</v>
      </c>
      <c r="N4225" s="37" t="s">
        <v>0</v>
      </c>
      <c r="O4225" s="37" t="s">
        <v>0</v>
      </c>
      <c r="P4225" s="37" t="s">
        <v>0</v>
      </c>
      <c r="Q4225" s="37"/>
      <c r="R4225" s="37"/>
      <c r="S4225" s="37"/>
      <c r="T4225" s="37" t="s">
        <v>0</v>
      </c>
      <c r="U4225" s="37" t="s">
        <v>0</v>
      </c>
      <c r="V4225" s="37" t="s">
        <v>0</v>
      </c>
      <c r="W4225" s="37" t="s">
        <v>0</v>
      </c>
      <c r="X4225" s="37" t="s">
        <v>0</v>
      </c>
      <c r="Y4225" s="219"/>
    </row>
    <row r="4226" spans="1:25" ht="41.4" thickBot="1">
      <c r="A4226" s="24" t="s">
        <v>123</v>
      </c>
      <c r="B4226" s="24" t="s">
        <v>124</v>
      </c>
      <c r="C4226" s="24" t="s">
        <v>125</v>
      </c>
      <c r="D4226" s="25" t="s">
        <v>0</v>
      </c>
      <c r="E4226" s="24" t="s">
        <v>126</v>
      </c>
      <c r="F4226" s="24" t="s">
        <v>127</v>
      </c>
      <c r="G4226" s="151" t="s">
        <v>128</v>
      </c>
      <c r="H4226" s="24" t="s">
        <v>1</v>
      </c>
      <c r="I4226" s="1" t="s">
        <v>3093</v>
      </c>
      <c r="J4226" s="1" t="s">
        <v>3130</v>
      </c>
      <c r="K4226" s="1" t="s">
        <v>3</v>
      </c>
      <c r="L4226" s="1" t="s">
        <v>4</v>
      </c>
      <c r="M4226" s="1" t="s">
        <v>5</v>
      </c>
      <c r="N4226" s="1" t="s">
        <v>6</v>
      </c>
      <c r="O4226" s="1" t="s">
        <v>7</v>
      </c>
      <c r="P4226" s="1" t="s">
        <v>8</v>
      </c>
      <c r="Q4226" s="1" t="s">
        <v>3344</v>
      </c>
      <c r="R4226" s="1" t="s">
        <v>3427</v>
      </c>
      <c r="S4226" s="1" t="s">
        <v>3447</v>
      </c>
      <c r="T4226" s="1" t="s">
        <v>3448</v>
      </c>
      <c r="U4226" s="1" t="s">
        <v>3452</v>
      </c>
      <c r="V4226" s="1" t="s">
        <v>3449</v>
      </c>
      <c r="W4226" s="1" t="s">
        <v>3450</v>
      </c>
      <c r="X4226" s="1" t="s">
        <v>3451</v>
      </c>
      <c r="Y4226" s="216" t="s">
        <v>3385</v>
      </c>
    </row>
    <row r="4227" spans="1:25">
      <c r="A4227" s="26" t="s">
        <v>0</v>
      </c>
      <c r="B4227" s="26" t="s">
        <v>0</v>
      </c>
      <c r="C4227" s="26" t="s">
        <v>0</v>
      </c>
      <c r="D4227" s="27" t="s">
        <v>0</v>
      </c>
      <c r="E4227" s="27" t="s">
        <v>0</v>
      </c>
      <c r="F4227" s="28" t="s">
        <v>0</v>
      </c>
      <c r="G4227" s="152" t="s">
        <v>0</v>
      </c>
      <c r="H4227" s="29" t="s">
        <v>0</v>
      </c>
      <c r="I4227" s="45">
        <v>1</v>
      </c>
      <c r="J4227" s="45">
        <v>3</v>
      </c>
      <c r="K4227" s="45" t="s">
        <v>9</v>
      </c>
      <c r="L4227" s="45">
        <v>5</v>
      </c>
      <c r="M4227" s="45">
        <v>6</v>
      </c>
      <c r="N4227" s="45">
        <v>7</v>
      </c>
      <c r="O4227" s="45">
        <v>8</v>
      </c>
      <c r="P4227" s="45">
        <v>9</v>
      </c>
      <c r="Q4227" s="45">
        <v>1</v>
      </c>
      <c r="R4227" s="45">
        <v>2</v>
      </c>
      <c r="S4227" s="45">
        <v>3</v>
      </c>
      <c r="T4227" s="45" t="s">
        <v>3453</v>
      </c>
      <c r="U4227" s="45">
        <v>5</v>
      </c>
      <c r="V4227" s="45">
        <v>6</v>
      </c>
      <c r="W4227" s="45">
        <v>7</v>
      </c>
      <c r="X4227" s="45" t="s">
        <v>3454</v>
      </c>
      <c r="Y4227" s="276">
        <v>9</v>
      </c>
    </row>
    <row r="4228" spans="1:25">
      <c r="A4228" s="133" t="s">
        <v>786</v>
      </c>
      <c r="B4228" s="133" t="s">
        <v>172</v>
      </c>
      <c r="C4228" s="109" t="s">
        <v>1549</v>
      </c>
      <c r="D4228" s="109" t="s">
        <v>1550</v>
      </c>
      <c r="E4228" s="98" t="s">
        <v>0</v>
      </c>
      <c r="F4228" s="98" t="s">
        <v>0</v>
      </c>
      <c r="G4228" s="153" t="s">
        <v>0</v>
      </c>
      <c r="H4228" s="98" t="s">
        <v>1551</v>
      </c>
      <c r="I4228" s="110"/>
      <c r="J4228" s="110"/>
      <c r="K4228" s="110"/>
      <c r="L4228" s="110" t="s">
        <v>0</v>
      </c>
      <c r="M4228" s="110" t="s">
        <v>0</v>
      </c>
      <c r="N4228" s="110" t="s">
        <v>0</v>
      </c>
      <c r="O4228" s="110" t="s">
        <v>0</v>
      </c>
      <c r="P4228" s="110" t="s">
        <v>0</v>
      </c>
      <c r="Q4228" s="110"/>
      <c r="R4228" s="110"/>
      <c r="S4228" s="110"/>
      <c r="T4228" s="110" t="s">
        <v>0</v>
      </c>
      <c r="U4228" s="110" t="s">
        <v>0</v>
      </c>
      <c r="V4228" s="110" t="s">
        <v>0</v>
      </c>
      <c r="W4228" s="110" t="s">
        <v>0</v>
      </c>
      <c r="X4228" s="110" t="s">
        <v>0</v>
      </c>
      <c r="Y4228" s="217"/>
    </row>
    <row r="4229" spans="1:25" ht="20.399999999999999">
      <c r="A4229" s="20" t="s">
        <v>0</v>
      </c>
      <c r="B4229" s="20" t="s">
        <v>0</v>
      </c>
      <c r="C4229" s="20" t="s">
        <v>0</v>
      </c>
      <c r="D4229" s="21" t="s">
        <v>0</v>
      </c>
      <c r="E4229" s="21" t="s">
        <v>0</v>
      </c>
      <c r="F4229" s="21" t="s">
        <v>0</v>
      </c>
      <c r="G4229" s="150" t="s">
        <v>0</v>
      </c>
      <c r="H4229" s="30" t="s">
        <v>33</v>
      </c>
      <c r="I4229" s="31">
        <f t="shared" ref="I4229:I4290" si="2868">SUM(J4229,K4229,O4229,P4229)</f>
        <v>1886550</v>
      </c>
      <c r="J4229" s="31">
        <f t="shared" ref="J4229:P4229" si="2869">SUM(J4230,J4237,J4239)</f>
        <v>1874550</v>
      </c>
      <c r="K4229" s="31">
        <f t="shared" ref="K4229:K4290" si="2870">SUM(L4229,M4229,N4229)</f>
        <v>12000</v>
      </c>
      <c r="L4229" s="31">
        <f t="shared" si="2869"/>
        <v>9000</v>
      </c>
      <c r="M4229" s="31">
        <f t="shared" si="2869"/>
        <v>0</v>
      </c>
      <c r="N4229" s="31">
        <f t="shared" si="2869"/>
        <v>3000</v>
      </c>
      <c r="O4229" s="31">
        <f t="shared" si="2869"/>
        <v>0</v>
      </c>
      <c r="P4229" s="31">
        <f t="shared" si="2869"/>
        <v>0</v>
      </c>
      <c r="Q4229" s="31">
        <f>SUM(Q4230,Q4237,Q4239)</f>
        <v>1998160</v>
      </c>
      <c r="R4229" s="31">
        <f>SUM(R4230,R4237,R4239)</f>
        <v>1964301</v>
      </c>
      <c r="S4229" s="31">
        <f>SUM(S4230,S4237,S4239)</f>
        <v>1636654</v>
      </c>
      <c r="T4229" s="31">
        <f t="shared" ref="T4229:X4229" si="2871">SUM(T4230,T4237,T4239)</f>
        <v>327647</v>
      </c>
      <c r="U4229" s="31">
        <f t="shared" si="2871"/>
        <v>159726</v>
      </c>
      <c r="V4229" s="31">
        <f t="shared" si="2871"/>
        <v>157182</v>
      </c>
      <c r="W4229" s="31">
        <f t="shared" si="2871"/>
        <v>10739</v>
      </c>
      <c r="X4229" s="31">
        <f t="shared" si="2871"/>
        <v>1964301</v>
      </c>
      <c r="Y4229" s="220">
        <f t="shared" ref="Y4229:Y4258" si="2872">IF(R4229=0,0,(X4229/R4229)*100)</f>
        <v>100</v>
      </c>
    </row>
    <row r="4230" spans="1:25">
      <c r="A4230" s="23" t="s">
        <v>786</v>
      </c>
      <c r="B4230" s="23" t="s">
        <v>172</v>
      </c>
      <c r="C4230" s="23" t="s">
        <v>1549</v>
      </c>
      <c r="D4230" s="23" t="s">
        <v>1550</v>
      </c>
      <c r="E4230" s="21" t="s">
        <v>132</v>
      </c>
      <c r="F4230" s="21" t="s">
        <v>0</v>
      </c>
      <c r="G4230" s="150" t="s">
        <v>0</v>
      </c>
      <c r="H4230" s="21" t="s">
        <v>11</v>
      </c>
      <c r="I4230" s="66">
        <f t="shared" si="2868"/>
        <v>1609806</v>
      </c>
      <c r="J4230" s="66">
        <f t="shared" ref="J4230:P4230" si="2873">SUM(J4231,J4232)</f>
        <v>1609806</v>
      </c>
      <c r="K4230" s="66">
        <f t="shared" si="2870"/>
        <v>0</v>
      </c>
      <c r="L4230" s="66">
        <f t="shared" si="2873"/>
        <v>0</v>
      </c>
      <c r="M4230" s="66">
        <f t="shared" si="2873"/>
        <v>0</v>
      </c>
      <c r="N4230" s="66">
        <f t="shared" si="2873"/>
        <v>0</v>
      </c>
      <c r="O4230" s="66">
        <f t="shared" si="2873"/>
        <v>0</v>
      </c>
      <c r="P4230" s="66">
        <f t="shared" si="2873"/>
        <v>0</v>
      </c>
      <c r="Q4230" s="66">
        <f>SUM(Q4231,Q4232)</f>
        <v>1684954</v>
      </c>
      <c r="R4230" s="66">
        <f>SUM(R4231,R4232)</f>
        <v>1684954</v>
      </c>
      <c r="S4230" s="66">
        <f>SUM(S4231,S4232)</f>
        <v>1406394</v>
      </c>
      <c r="T4230" s="66">
        <f t="shared" ref="T4230:X4230" si="2874">SUM(T4231,T4232)</f>
        <v>278560</v>
      </c>
      <c r="U4230" s="66">
        <f t="shared" si="2874"/>
        <v>138706</v>
      </c>
      <c r="V4230" s="66">
        <f t="shared" si="2874"/>
        <v>137367</v>
      </c>
      <c r="W4230" s="66">
        <f t="shared" si="2874"/>
        <v>2487</v>
      </c>
      <c r="X4230" s="66">
        <f t="shared" si="2874"/>
        <v>1684954</v>
      </c>
      <c r="Y4230" s="208">
        <f t="shared" si="2872"/>
        <v>100</v>
      </c>
    </row>
    <row r="4231" spans="1:25">
      <c r="A4231" s="23" t="s">
        <v>786</v>
      </c>
      <c r="B4231" s="23" t="s">
        <v>172</v>
      </c>
      <c r="C4231" s="23" t="s">
        <v>1549</v>
      </c>
      <c r="D4231" s="23" t="s">
        <v>1550</v>
      </c>
      <c r="E4231" s="22">
        <v>6111</v>
      </c>
      <c r="F4231" s="23"/>
      <c r="G4231" s="128" t="s">
        <v>3378</v>
      </c>
      <c r="H4231" s="32" t="s">
        <v>12</v>
      </c>
      <c r="I4231" s="44">
        <f t="shared" si="2868"/>
        <v>1412806</v>
      </c>
      <c r="J4231" s="44">
        <v>1412806</v>
      </c>
      <c r="K4231" s="44">
        <f t="shared" si="2870"/>
        <v>0</v>
      </c>
      <c r="L4231" s="44">
        <v>0</v>
      </c>
      <c r="M4231" s="44">
        <v>0</v>
      </c>
      <c r="N4231" s="44">
        <v>0</v>
      </c>
      <c r="O4231" s="44">
        <v>0</v>
      </c>
      <c r="P4231" s="44">
        <v>0</v>
      </c>
      <c r="Q4231" s="44">
        <v>1483063</v>
      </c>
      <c r="R4231" s="44">
        <v>1483063</v>
      </c>
      <c r="S4231" s="44">
        <v>1205842</v>
      </c>
      <c r="T4231" s="44">
        <f t="shared" ref="T4231:T4257" si="2875">U4231+V4231+W4231</f>
        <v>277221</v>
      </c>
      <c r="U4231" s="44">
        <v>137367</v>
      </c>
      <c r="V4231" s="44">
        <v>137367</v>
      </c>
      <c r="W4231" s="44">
        <v>2487</v>
      </c>
      <c r="X4231" s="44">
        <f t="shared" ref="X4231:X4257" si="2876">S4231+T4231</f>
        <v>1483063</v>
      </c>
      <c r="Y4231" s="209">
        <f t="shared" si="2872"/>
        <v>100</v>
      </c>
    </row>
    <row r="4232" spans="1:25">
      <c r="A4232" s="20" t="s">
        <v>786</v>
      </c>
      <c r="B4232" s="20" t="s">
        <v>172</v>
      </c>
      <c r="C4232" s="20" t="s">
        <v>1549</v>
      </c>
      <c r="D4232" s="20" t="s">
        <v>1550</v>
      </c>
      <c r="E4232" s="20" t="s">
        <v>134</v>
      </c>
      <c r="F4232" s="23" t="s">
        <v>0</v>
      </c>
      <c r="G4232" s="154" t="s">
        <v>0</v>
      </c>
      <c r="H4232" s="21" t="s">
        <v>13</v>
      </c>
      <c r="I4232" s="66">
        <f t="shared" si="2868"/>
        <v>197000</v>
      </c>
      <c r="J4232" s="66">
        <f t="shared" ref="J4232:P4232" si="2877">SUM(J4233:J4236)</f>
        <v>197000</v>
      </c>
      <c r="K4232" s="66">
        <f t="shared" si="2870"/>
        <v>0</v>
      </c>
      <c r="L4232" s="66">
        <f t="shared" si="2877"/>
        <v>0</v>
      </c>
      <c r="M4232" s="66">
        <f t="shared" si="2877"/>
        <v>0</v>
      </c>
      <c r="N4232" s="66">
        <f t="shared" si="2877"/>
        <v>0</v>
      </c>
      <c r="O4232" s="66">
        <f t="shared" si="2877"/>
        <v>0</v>
      </c>
      <c r="P4232" s="66">
        <f t="shared" si="2877"/>
        <v>0</v>
      </c>
      <c r="Q4232" s="66">
        <f>SUM(Q4233:Q4236)</f>
        <v>201891</v>
      </c>
      <c r="R4232" s="66">
        <f>SUM(R4233:R4236)</f>
        <v>201891</v>
      </c>
      <c r="S4232" s="66">
        <f>SUM(S4233:S4236)</f>
        <v>200552</v>
      </c>
      <c r="T4232" s="66">
        <f t="shared" ref="T4232:X4232" si="2878">SUM(T4233:T4236)</f>
        <v>1339</v>
      </c>
      <c r="U4232" s="66">
        <f t="shared" si="2878"/>
        <v>1339</v>
      </c>
      <c r="V4232" s="66">
        <f t="shared" si="2878"/>
        <v>0</v>
      </c>
      <c r="W4232" s="66">
        <f t="shared" si="2878"/>
        <v>0</v>
      </c>
      <c r="X4232" s="66">
        <f t="shared" si="2878"/>
        <v>201891</v>
      </c>
      <c r="Y4232" s="208">
        <f t="shared" si="2872"/>
        <v>100</v>
      </c>
    </row>
    <row r="4233" spans="1:25">
      <c r="A4233" s="23" t="s">
        <v>786</v>
      </c>
      <c r="B4233" s="23" t="s">
        <v>172</v>
      </c>
      <c r="C4233" s="23" t="s">
        <v>1549</v>
      </c>
      <c r="D4233" s="23" t="s">
        <v>1550</v>
      </c>
      <c r="E4233" s="22">
        <v>6112</v>
      </c>
      <c r="F4233" s="23" t="s">
        <v>1552</v>
      </c>
      <c r="G4233" s="128" t="s">
        <v>3378</v>
      </c>
      <c r="H4233" s="32" t="s">
        <v>16</v>
      </c>
      <c r="I4233" s="44">
        <f t="shared" si="2868"/>
        <v>34500</v>
      </c>
      <c r="J4233" s="44">
        <v>34500</v>
      </c>
      <c r="K4233" s="44">
        <f t="shared" si="2870"/>
        <v>0</v>
      </c>
      <c r="L4233" s="44">
        <v>0</v>
      </c>
      <c r="M4233" s="44">
        <v>0</v>
      </c>
      <c r="N4233" s="44">
        <v>0</v>
      </c>
      <c r="O4233" s="44">
        <v>0</v>
      </c>
      <c r="P4233" s="44">
        <v>0</v>
      </c>
      <c r="Q4233" s="44">
        <v>34500</v>
      </c>
      <c r="R4233" s="44">
        <v>34500</v>
      </c>
      <c r="S4233" s="44">
        <v>33161</v>
      </c>
      <c r="T4233" s="44">
        <f t="shared" si="2875"/>
        <v>1339</v>
      </c>
      <c r="U4233" s="44">
        <v>1339</v>
      </c>
      <c r="V4233" s="44"/>
      <c r="W4233" s="44"/>
      <c r="X4233" s="44">
        <f t="shared" si="2876"/>
        <v>34500</v>
      </c>
      <c r="Y4233" s="209">
        <f t="shared" si="2872"/>
        <v>100</v>
      </c>
    </row>
    <row r="4234" spans="1:25">
      <c r="A4234" s="23" t="s">
        <v>786</v>
      </c>
      <c r="B4234" s="23" t="s">
        <v>172</v>
      </c>
      <c r="C4234" s="23" t="s">
        <v>1549</v>
      </c>
      <c r="D4234" s="23" t="s">
        <v>1550</v>
      </c>
      <c r="E4234" s="22">
        <v>6112</v>
      </c>
      <c r="F4234" s="23" t="s">
        <v>1553</v>
      </c>
      <c r="G4234" s="128" t="s">
        <v>3378</v>
      </c>
      <c r="H4234" s="32" t="s">
        <v>19</v>
      </c>
      <c r="I4234" s="44">
        <f t="shared" si="2868"/>
        <v>120000</v>
      </c>
      <c r="J4234" s="44">
        <v>120000</v>
      </c>
      <c r="K4234" s="44">
        <f t="shared" si="2870"/>
        <v>0</v>
      </c>
      <c r="L4234" s="44">
        <v>0</v>
      </c>
      <c r="M4234" s="44">
        <v>0</v>
      </c>
      <c r="N4234" s="44">
        <v>0</v>
      </c>
      <c r="O4234" s="44">
        <v>0</v>
      </c>
      <c r="P4234" s="44">
        <v>0</v>
      </c>
      <c r="Q4234" s="44">
        <v>120000</v>
      </c>
      <c r="R4234" s="44">
        <v>120000</v>
      </c>
      <c r="S4234" s="44">
        <v>120000</v>
      </c>
      <c r="T4234" s="44">
        <f t="shared" si="2875"/>
        <v>0</v>
      </c>
      <c r="U4234" s="44"/>
      <c r="V4234" s="44"/>
      <c r="W4234" s="44"/>
      <c r="X4234" s="44">
        <f t="shared" si="2876"/>
        <v>120000</v>
      </c>
      <c r="Y4234" s="209">
        <f t="shared" si="2872"/>
        <v>100</v>
      </c>
    </row>
    <row r="4235" spans="1:25">
      <c r="A4235" s="23" t="s">
        <v>786</v>
      </c>
      <c r="B4235" s="23" t="s">
        <v>172</v>
      </c>
      <c r="C4235" s="23" t="s">
        <v>1549</v>
      </c>
      <c r="D4235" s="23" t="s">
        <v>1550</v>
      </c>
      <c r="E4235" s="22">
        <v>6112</v>
      </c>
      <c r="F4235" s="23" t="s">
        <v>1554</v>
      </c>
      <c r="G4235" s="128" t="s">
        <v>3378</v>
      </c>
      <c r="H4235" s="32" t="s">
        <v>17</v>
      </c>
      <c r="I4235" s="44">
        <f t="shared" si="2868"/>
        <v>27500</v>
      </c>
      <c r="J4235" s="44">
        <v>27500</v>
      </c>
      <c r="K4235" s="44">
        <f t="shared" si="2870"/>
        <v>0</v>
      </c>
      <c r="L4235" s="44">
        <v>0</v>
      </c>
      <c r="M4235" s="44">
        <v>0</v>
      </c>
      <c r="N4235" s="44">
        <v>0</v>
      </c>
      <c r="O4235" s="44">
        <v>0</v>
      </c>
      <c r="P4235" s="44">
        <v>0</v>
      </c>
      <c r="Q4235" s="44">
        <v>32391</v>
      </c>
      <c r="R4235" s="44">
        <v>32391</v>
      </c>
      <c r="S4235" s="44">
        <v>32391</v>
      </c>
      <c r="T4235" s="44">
        <f t="shared" si="2875"/>
        <v>0</v>
      </c>
      <c r="U4235" s="44"/>
      <c r="V4235" s="44"/>
      <c r="W4235" s="44"/>
      <c r="X4235" s="44">
        <f t="shared" si="2876"/>
        <v>32391</v>
      </c>
      <c r="Y4235" s="209">
        <f t="shared" si="2872"/>
        <v>100</v>
      </c>
    </row>
    <row r="4236" spans="1:25">
      <c r="A4236" s="23" t="s">
        <v>786</v>
      </c>
      <c r="B4236" s="23" t="s">
        <v>172</v>
      </c>
      <c r="C4236" s="23" t="s">
        <v>1549</v>
      </c>
      <c r="D4236" s="23" t="s">
        <v>1550</v>
      </c>
      <c r="E4236" s="22">
        <v>6112</v>
      </c>
      <c r="F4236" s="23" t="s">
        <v>1555</v>
      </c>
      <c r="G4236" s="128" t="s">
        <v>3378</v>
      </c>
      <c r="H4236" s="32" t="s">
        <v>18</v>
      </c>
      <c r="I4236" s="44">
        <f t="shared" si="2868"/>
        <v>15000</v>
      </c>
      <c r="J4236" s="44">
        <v>15000</v>
      </c>
      <c r="K4236" s="44">
        <f t="shared" si="2870"/>
        <v>0</v>
      </c>
      <c r="L4236" s="44">
        <v>0</v>
      </c>
      <c r="M4236" s="44">
        <v>0</v>
      </c>
      <c r="N4236" s="44">
        <v>0</v>
      </c>
      <c r="O4236" s="44">
        <v>0</v>
      </c>
      <c r="P4236" s="44">
        <v>0</v>
      </c>
      <c r="Q4236" s="44">
        <v>15000</v>
      </c>
      <c r="R4236" s="44">
        <v>15000</v>
      </c>
      <c r="S4236" s="44">
        <v>15000</v>
      </c>
      <c r="T4236" s="44">
        <f t="shared" si="2875"/>
        <v>0</v>
      </c>
      <c r="U4236" s="44"/>
      <c r="V4236" s="44"/>
      <c r="W4236" s="44"/>
      <c r="X4236" s="44">
        <f t="shared" si="2876"/>
        <v>15000</v>
      </c>
      <c r="Y4236" s="209">
        <f t="shared" si="2872"/>
        <v>100</v>
      </c>
    </row>
    <row r="4237" spans="1:25">
      <c r="A4237" s="23" t="s">
        <v>786</v>
      </c>
      <c r="B4237" s="23" t="s">
        <v>172</v>
      </c>
      <c r="C4237" s="23" t="s">
        <v>1549</v>
      </c>
      <c r="D4237" s="23" t="s">
        <v>1550</v>
      </c>
      <c r="E4237" s="21" t="s">
        <v>139</v>
      </c>
      <c r="F4237" s="21" t="s">
        <v>0</v>
      </c>
      <c r="G4237" s="150" t="s">
        <v>0</v>
      </c>
      <c r="H4237" s="21" t="s">
        <v>21</v>
      </c>
      <c r="I4237" s="66">
        <f t="shared" si="2868"/>
        <v>147344</v>
      </c>
      <c r="J4237" s="66">
        <f t="shared" ref="J4237:X4237" si="2879">SUM(J4238)</f>
        <v>147344</v>
      </c>
      <c r="K4237" s="66">
        <f t="shared" si="2870"/>
        <v>0</v>
      </c>
      <c r="L4237" s="66">
        <f t="shared" si="2879"/>
        <v>0</v>
      </c>
      <c r="M4237" s="66">
        <f t="shared" si="2879"/>
        <v>0</v>
      </c>
      <c r="N4237" s="66">
        <f t="shared" si="2879"/>
        <v>0</v>
      </c>
      <c r="O4237" s="66">
        <f t="shared" si="2879"/>
        <v>0</v>
      </c>
      <c r="P4237" s="66">
        <f t="shared" si="2879"/>
        <v>0</v>
      </c>
      <c r="Q4237" s="66">
        <f t="shared" si="2879"/>
        <v>154721</v>
      </c>
      <c r="R4237" s="66">
        <f t="shared" si="2879"/>
        <v>154721</v>
      </c>
      <c r="S4237" s="66">
        <f t="shared" si="2879"/>
        <v>127269</v>
      </c>
      <c r="T4237" s="66">
        <f t="shared" si="2879"/>
        <v>27452</v>
      </c>
      <c r="U4237" s="66">
        <f t="shared" si="2879"/>
        <v>13000</v>
      </c>
      <c r="V4237" s="66">
        <f t="shared" si="2879"/>
        <v>13000</v>
      </c>
      <c r="W4237" s="66">
        <f t="shared" si="2879"/>
        <v>1452</v>
      </c>
      <c r="X4237" s="66">
        <f t="shared" si="2879"/>
        <v>154721</v>
      </c>
      <c r="Y4237" s="208">
        <f t="shared" si="2872"/>
        <v>100</v>
      </c>
    </row>
    <row r="4238" spans="1:25">
      <c r="A4238" s="23" t="s">
        <v>786</v>
      </c>
      <c r="B4238" s="23" t="s">
        <v>172</v>
      </c>
      <c r="C4238" s="23" t="s">
        <v>1549</v>
      </c>
      <c r="D4238" s="23" t="s">
        <v>1550</v>
      </c>
      <c r="E4238" s="22">
        <v>6121</v>
      </c>
      <c r="F4238" s="23"/>
      <c r="G4238" s="128" t="s">
        <v>3378</v>
      </c>
      <c r="H4238" s="32" t="s">
        <v>22</v>
      </c>
      <c r="I4238" s="44">
        <f t="shared" si="2868"/>
        <v>147344</v>
      </c>
      <c r="J4238" s="44">
        <v>147344</v>
      </c>
      <c r="K4238" s="44">
        <f t="shared" si="2870"/>
        <v>0</v>
      </c>
      <c r="L4238" s="44">
        <v>0</v>
      </c>
      <c r="M4238" s="44">
        <v>0</v>
      </c>
      <c r="N4238" s="44">
        <v>0</v>
      </c>
      <c r="O4238" s="44">
        <v>0</v>
      </c>
      <c r="P4238" s="44">
        <v>0</v>
      </c>
      <c r="Q4238" s="44">
        <v>154721</v>
      </c>
      <c r="R4238" s="44">
        <v>154721</v>
      </c>
      <c r="S4238" s="44">
        <v>127269</v>
      </c>
      <c r="T4238" s="44">
        <f t="shared" si="2875"/>
        <v>27452</v>
      </c>
      <c r="U4238" s="44">
        <v>13000</v>
      </c>
      <c r="V4238" s="44">
        <v>13000</v>
      </c>
      <c r="W4238" s="44">
        <v>1452</v>
      </c>
      <c r="X4238" s="44">
        <f t="shared" si="2876"/>
        <v>154721</v>
      </c>
      <c r="Y4238" s="209">
        <f t="shared" si="2872"/>
        <v>100</v>
      </c>
    </row>
    <row r="4239" spans="1:25">
      <c r="A4239" s="23" t="s">
        <v>786</v>
      </c>
      <c r="B4239" s="23" t="s">
        <v>172</v>
      </c>
      <c r="C4239" s="23" t="s">
        <v>1549</v>
      </c>
      <c r="D4239" s="23" t="s">
        <v>1550</v>
      </c>
      <c r="E4239" s="21" t="s">
        <v>141</v>
      </c>
      <c r="F4239" s="21" t="s">
        <v>0</v>
      </c>
      <c r="G4239" s="150" t="s">
        <v>0</v>
      </c>
      <c r="H4239" s="21" t="s">
        <v>23</v>
      </c>
      <c r="I4239" s="66">
        <f t="shared" si="2868"/>
        <v>129400</v>
      </c>
      <c r="J4239" s="66">
        <f t="shared" ref="J4239:P4239" si="2880">SUM(J4240:J4247)</f>
        <v>117400</v>
      </c>
      <c r="K4239" s="66">
        <f t="shared" si="2870"/>
        <v>12000</v>
      </c>
      <c r="L4239" s="66">
        <f t="shared" si="2880"/>
        <v>9000</v>
      </c>
      <c r="M4239" s="66">
        <f t="shared" si="2880"/>
        <v>0</v>
      </c>
      <c r="N4239" s="66">
        <f t="shared" si="2880"/>
        <v>3000</v>
      </c>
      <c r="O4239" s="66">
        <f t="shared" si="2880"/>
        <v>0</v>
      </c>
      <c r="P4239" s="66">
        <f t="shared" si="2880"/>
        <v>0</v>
      </c>
      <c r="Q4239" s="66">
        <f>SUM(Q4240:Q4247)</f>
        <v>158485</v>
      </c>
      <c r="R4239" s="66">
        <f>SUM(R4240:R4247)</f>
        <v>124626</v>
      </c>
      <c r="S4239" s="66">
        <f>SUM(S4240:S4247)</f>
        <v>102991</v>
      </c>
      <c r="T4239" s="66">
        <f t="shared" ref="T4239:X4239" si="2881">SUM(T4240:T4247)</f>
        <v>21635</v>
      </c>
      <c r="U4239" s="66">
        <f t="shared" si="2881"/>
        <v>8020</v>
      </c>
      <c r="V4239" s="66">
        <f t="shared" si="2881"/>
        <v>6815</v>
      </c>
      <c r="W4239" s="66">
        <f t="shared" si="2881"/>
        <v>6800</v>
      </c>
      <c r="X4239" s="66">
        <f t="shared" si="2881"/>
        <v>124626</v>
      </c>
      <c r="Y4239" s="208">
        <f t="shared" si="2872"/>
        <v>100</v>
      </c>
    </row>
    <row r="4240" spans="1:25">
      <c r="A4240" s="23" t="s">
        <v>786</v>
      </c>
      <c r="B4240" s="23" t="s">
        <v>172</v>
      </c>
      <c r="C4240" s="23" t="s">
        <v>1549</v>
      </c>
      <c r="D4240" s="23" t="s">
        <v>1550</v>
      </c>
      <c r="E4240" s="22">
        <v>6131</v>
      </c>
      <c r="F4240" s="23"/>
      <c r="G4240" s="128" t="s">
        <v>3378</v>
      </c>
      <c r="H4240" s="32" t="s">
        <v>24</v>
      </c>
      <c r="I4240" s="44">
        <f t="shared" si="2868"/>
        <v>1500</v>
      </c>
      <c r="J4240" s="44">
        <v>500</v>
      </c>
      <c r="K4240" s="44">
        <f t="shared" si="2870"/>
        <v>1000</v>
      </c>
      <c r="L4240" s="44">
        <v>1000</v>
      </c>
      <c r="M4240" s="44">
        <v>0</v>
      </c>
      <c r="N4240" s="44">
        <v>0</v>
      </c>
      <c r="O4240" s="44">
        <v>0</v>
      </c>
      <c r="P4240" s="44">
        <v>0</v>
      </c>
      <c r="Q4240" s="44">
        <v>1500</v>
      </c>
      <c r="R4240" s="44">
        <v>500</v>
      </c>
      <c r="S4240" s="44">
        <v>500</v>
      </c>
      <c r="T4240" s="44">
        <f t="shared" si="2875"/>
        <v>0</v>
      </c>
      <c r="U4240" s="44"/>
      <c r="V4240" s="44"/>
      <c r="W4240" s="44"/>
      <c r="X4240" s="44">
        <f t="shared" si="2876"/>
        <v>500</v>
      </c>
      <c r="Y4240" s="209">
        <f t="shared" si="2872"/>
        <v>100</v>
      </c>
    </row>
    <row r="4241" spans="1:25">
      <c r="A4241" s="23" t="s">
        <v>786</v>
      </c>
      <c r="B4241" s="23" t="s">
        <v>172</v>
      </c>
      <c r="C4241" s="23" t="s">
        <v>1549</v>
      </c>
      <c r="D4241" s="23" t="s">
        <v>1550</v>
      </c>
      <c r="E4241" s="22">
        <v>6132</v>
      </c>
      <c r="F4241" s="23"/>
      <c r="G4241" s="128" t="s">
        <v>3378</v>
      </c>
      <c r="H4241" s="32" t="s">
        <v>25</v>
      </c>
      <c r="I4241" s="44">
        <f t="shared" si="2868"/>
        <v>41500</v>
      </c>
      <c r="J4241" s="44">
        <v>41500</v>
      </c>
      <c r="K4241" s="44">
        <f t="shared" si="2870"/>
        <v>0</v>
      </c>
      <c r="L4241" s="44">
        <v>0</v>
      </c>
      <c r="M4241" s="44">
        <v>0</v>
      </c>
      <c r="N4241" s="44">
        <v>0</v>
      </c>
      <c r="O4241" s="44">
        <v>0</v>
      </c>
      <c r="P4241" s="44">
        <v>0</v>
      </c>
      <c r="Q4241" s="44">
        <v>41500</v>
      </c>
      <c r="R4241" s="44">
        <v>41500</v>
      </c>
      <c r="S4241" s="44">
        <v>36500</v>
      </c>
      <c r="T4241" s="44">
        <f t="shared" si="2875"/>
        <v>5000</v>
      </c>
      <c r="U4241" s="44">
        <v>1500</v>
      </c>
      <c r="V4241" s="44">
        <v>1500</v>
      </c>
      <c r="W4241" s="44">
        <v>2000</v>
      </c>
      <c r="X4241" s="44">
        <f t="shared" si="2876"/>
        <v>41500</v>
      </c>
      <c r="Y4241" s="209">
        <f t="shared" si="2872"/>
        <v>100</v>
      </c>
    </row>
    <row r="4242" spans="1:25">
      <c r="A4242" s="23" t="s">
        <v>786</v>
      </c>
      <c r="B4242" s="23" t="s">
        <v>172</v>
      </c>
      <c r="C4242" s="23" t="s">
        <v>1549</v>
      </c>
      <c r="D4242" s="23" t="s">
        <v>1550</v>
      </c>
      <c r="E4242" s="22">
        <v>6133</v>
      </c>
      <c r="F4242" s="23"/>
      <c r="G4242" s="128" t="s">
        <v>3378</v>
      </c>
      <c r="H4242" s="32" t="s">
        <v>26</v>
      </c>
      <c r="I4242" s="44">
        <f t="shared" si="2868"/>
        <v>14000</v>
      </c>
      <c r="J4242" s="44">
        <v>14000</v>
      </c>
      <c r="K4242" s="44">
        <f t="shared" si="2870"/>
        <v>0</v>
      </c>
      <c r="L4242" s="44">
        <v>0</v>
      </c>
      <c r="M4242" s="44">
        <v>0</v>
      </c>
      <c r="N4242" s="44">
        <v>0</v>
      </c>
      <c r="O4242" s="44">
        <v>0</v>
      </c>
      <c r="P4242" s="44">
        <v>0</v>
      </c>
      <c r="Q4242" s="44">
        <v>14000</v>
      </c>
      <c r="R4242" s="44">
        <v>14000</v>
      </c>
      <c r="S4242" s="44">
        <v>10800</v>
      </c>
      <c r="T4242" s="44">
        <f t="shared" si="2875"/>
        <v>3200</v>
      </c>
      <c r="U4242" s="44">
        <v>1100</v>
      </c>
      <c r="V4242" s="44">
        <v>1100</v>
      </c>
      <c r="W4242" s="44">
        <v>1000</v>
      </c>
      <c r="X4242" s="44">
        <f t="shared" si="2876"/>
        <v>14000</v>
      </c>
      <c r="Y4242" s="209">
        <f t="shared" si="2872"/>
        <v>100</v>
      </c>
    </row>
    <row r="4243" spans="1:25">
      <c r="A4243" s="23" t="s">
        <v>786</v>
      </c>
      <c r="B4243" s="23" t="s">
        <v>172</v>
      </c>
      <c r="C4243" s="23" t="s">
        <v>1549</v>
      </c>
      <c r="D4243" s="23" t="s">
        <v>1550</v>
      </c>
      <c r="E4243" s="22">
        <v>6134</v>
      </c>
      <c r="F4243" s="23"/>
      <c r="G4243" s="128" t="s">
        <v>3378</v>
      </c>
      <c r="H4243" s="32" t="s">
        <v>27</v>
      </c>
      <c r="I4243" s="44">
        <f t="shared" si="2868"/>
        <v>14000</v>
      </c>
      <c r="J4243" s="44">
        <v>9000</v>
      </c>
      <c r="K4243" s="44">
        <f t="shared" si="2870"/>
        <v>5000</v>
      </c>
      <c r="L4243" s="44">
        <v>2000</v>
      </c>
      <c r="M4243" s="44">
        <v>0</v>
      </c>
      <c r="N4243" s="44">
        <v>3000</v>
      </c>
      <c r="O4243" s="44">
        <v>0</v>
      </c>
      <c r="P4243" s="44">
        <v>0</v>
      </c>
      <c r="Q4243" s="44">
        <v>28580</v>
      </c>
      <c r="R4243" s="44">
        <v>9000</v>
      </c>
      <c r="S4243" s="44">
        <v>6750</v>
      </c>
      <c r="T4243" s="44">
        <f t="shared" si="2875"/>
        <v>2250</v>
      </c>
      <c r="U4243" s="44">
        <v>750</v>
      </c>
      <c r="V4243" s="44">
        <v>750</v>
      </c>
      <c r="W4243" s="44">
        <v>750</v>
      </c>
      <c r="X4243" s="44">
        <f t="shared" si="2876"/>
        <v>9000</v>
      </c>
      <c r="Y4243" s="209">
        <f t="shared" si="2872"/>
        <v>100</v>
      </c>
    </row>
    <row r="4244" spans="1:25">
      <c r="A4244" s="23" t="s">
        <v>786</v>
      </c>
      <c r="B4244" s="23" t="s">
        <v>172</v>
      </c>
      <c r="C4244" s="23" t="s">
        <v>1549</v>
      </c>
      <c r="D4244" s="23" t="s">
        <v>1550</v>
      </c>
      <c r="E4244" s="22">
        <v>6135</v>
      </c>
      <c r="F4244" s="23"/>
      <c r="G4244" s="128" t="s">
        <v>3378</v>
      </c>
      <c r="H4244" s="32" t="s">
        <v>28</v>
      </c>
      <c r="I4244" s="44">
        <f t="shared" si="2868"/>
        <v>2500</v>
      </c>
      <c r="J4244" s="44">
        <v>1000</v>
      </c>
      <c r="K4244" s="44">
        <f t="shared" si="2870"/>
        <v>1500</v>
      </c>
      <c r="L4244" s="44">
        <v>1500</v>
      </c>
      <c r="M4244" s="44">
        <v>0</v>
      </c>
      <c r="N4244" s="44">
        <v>0</v>
      </c>
      <c r="O4244" s="44">
        <v>0</v>
      </c>
      <c r="P4244" s="44">
        <v>0</v>
      </c>
      <c r="Q4244" s="44">
        <v>2500</v>
      </c>
      <c r="R4244" s="44">
        <v>1000</v>
      </c>
      <c r="S4244" s="44">
        <v>400</v>
      </c>
      <c r="T4244" s="44">
        <f t="shared" si="2875"/>
        <v>600</v>
      </c>
      <c r="U4244" s="44">
        <v>600</v>
      </c>
      <c r="V4244" s="44"/>
      <c r="W4244" s="44"/>
      <c r="X4244" s="44">
        <f t="shared" si="2876"/>
        <v>1000</v>
      </c>
      <c r="Y4244" s="209">
        <f t="shared" si="2872"/>
        <v>100</v>
      </c>
    </row>
    <row r="4245" spans="1:25">
      <c r="A4245" s="23" t="s">
        <v>786</v>
      </c>
      <c r="B4245" s="23" t="s">
        <v>172</v>
      </c>
      <c r="C4245" s="23" t="s">
        <v>1549</v>
      </c>
      <c r="D4245" s="23" t="s">
        <v>1550</v>
      </c>
      <c r="E4245" s="22">
        <v>6137</v>
      </c>
      <c r="F4245" s="23"/>
      <c r="G4245" s="128" t="s">
        <v>3378</v>
      </c>
      <c r="H4245" s="32" t="s">
        <v>30</v>
      </c>
      <c r="I4245" s="44">
        <f t="shared" si="2868"/>
        <v>14700</v>
      </c>
      <c r="J4245" s="44">
        <v>12700</v>
      </c>
      <c r="K4245" s="44">
        <f t="shared" si="2870"/>
        <v>2000</v>
      </c>
      <c r="L4245" s="44">
        <v>2000</v>
      </c>
      <c r="M4245" s="44">
        <v>0</v>
      </c>
      <c r="N4245" s="44">
        <v>0</v>
      </c>
      <c r="O4245" s="44">
        <v>0</v>
      </c>
      <c r="P4245" s="44">
        <v>0</v>
      </c>
      <c r="Q4245" s="44">
        <v>21979</v>
      </c>
      <c r="R4245" s="44">
        <v>12700</v>
      </c>
      <c r="S4245" s="44">
        <v>9450</v>
      </c>
      <c r="T4245" s="44">
        <f t="shared" si="2875"/>
        <v>3250</v>
      </c>
      <c r="U4245" s="44">
        <v>1150</v>
      </c>
      <c r="V4245" s="44">
        <v>1050</v>
      </c>
      <c r="W4245" s="44">
        <v>1050</v>
      </c>
      <c r="X4245" s="44">
        <f t="shared" si="2876"/>
        <v>12700</v>
      </c>
      <c r="Y4245" s="209">
        <f t="shared" si="2872"/>
        <v>100</v>
      </c>
    </row>
    <row r="4246" spans="1:25">
      <c r="A4246" s="23" t="s">
        <v>786</v>
      </c>
      <c r="B4246" s="23" t="s">
        <v>172</v>
      </c>
      <c r="C4246" s="23" t="s">
        <v>1549</v>
      </c>
      <c r="D4246" s="23" t="s">
        <v>1550</v>
      </c>
      <c r="E4246" s="22">
        <v>6138</v>
      </c>
      <c r="F4246" s="23"/>
      <c r="G4246" s="128" t="s">
        <v>3378</v>
      </c>
      <c r="H4246" s="32" t="s">
        <v>31</v>
      </c>
      <c r="I4246" s="44">
        <f t="shared" si="2868"/>
        <v>0</v>
      </c>
      <c r="J4246" s="44">
        <v>0</v>
      </c>
      <c r="K4246" s="44">
        <f t="shared" si="2870"/>
        <v>0</v>
      </c>
      <c r="L4246" s="44">
        <v>0</v>
      </c>
      <c r="M4246" s="44">
        <v>0</v>
      </c>
      <c r="N4246" s="44">
        <v>0</v>
      </c>
      <c r="O4246" s="44">
        <v>0</v>
      </c>
      <c r="P4246" s="44">
        <v>0</v>
      </c>
      <c r="Q4246" s="44">
        <v>0</v>
      </c>
      <c r="R4246" s="44">
        <v>0</v>
      </c>
      <c r="S4246" s="44">
        <v>0</v>
      </c>
      <c r="T4246" s="44">
        <f t="shared" si="2875"/>
        <v>0</v>
      </c>
      <c r="U4246" s="44"/>
      <c r="V4246" s="44"/>
      <c r="W4246" s="44"/>
      <c r="X4246" s="44">
        <f t="shared" si="2876"/>
        <v>0</v>
      </c>
      <c r="Y4246" s="209">
        <f t="shared" si="2872"/>
        <v>0</v>
      </c>
    </row>
    <row r="4247" spans="1:25">
      <c r="A4247" s="20" t="s">
        <v>786</v>
      </c>
      <c r="B4247" s="20" t="s">
        <v>172</v>
      </c>
      <c r="C4247" s="20" t="s">
        <v>1549</v>
      </c>
      <c r="D4247" s="20" t="s">
        <v>1550</v>
      </c>
      <c r="E4247" s="20" t="s">
        <v>144</v>
      </c>
      <c r="F4247" s="23" t="s">
        <v>0</v>
      </c>
      <c r="G4247" s="154" t="s">
        <v>0</v>
      </c>
      <c r="H4247" s="21" t="s">
        <v>32</v>
      </c>
      <c r="I4247" s="66">
        <f t="shared" si="2868"/>
        <v>41200</v>
      </c>
      <c r="J4247" s="66">
        <f t="shared" ref="J4247:P4247" si="2882">SUM(J4248:J4250)</f>
        <v>38700</v>
      </c>
      <c r="K4247" s="66">
        <f t="shared" si="2870"/>
        <v>2500</v>
      </c>
      <c r="L4247" s="66">
        <f t="shared" si="2882"/>
        <v>2500</v>
      </c>
      <c r="M4247" s="66">
        <f t="shared" si="2882"/>
        <v>0</v>
      </c>
      <c r="N4247" s="66">
        <f t="shared" si="2882"/>
        <v>0</v>
      </c>
      <c r="O4247" s="66">
        <f t="shared" si="2882"/>
        <v>0</v>
      </c>
      <c r="P4247" s="66">
        <f t="shared" si="2882"/>
        <v>0</v>
      </c>
      <c r="Q4247" s="66">
        <f>SUM(Q4248:Q4250)</f>
        <v>48426</v>
      </c>
      <c r="R4247" s="66">
        <f>SUM(R4248:R4250)</f>
        <v>45926</v>
      </c>
      <c r="S4247" s="66">
        <f>SUM(S4248:S4250)</f>
        <v>38591</v>
      </c>
      <c r="T4247" s="66">
        <f t="shared" ref="T4247:X4247" si="2883">SUM(T4248:T4250)</f>
        <v>7335</v>
      </c>
      <c r="U4247" s="66">
        <f t="shared" si="2883"/>
        <v>2920</v>
      </c>
      <c r="V4247" s="66">
        <f t="shared" si="2883"/>
        <v>2415</v>
      </c>
      <c r="W4247" s="66">
        <f t="shared" si="2883"/>
        <v>2000</v>
      </c>
      <c r="X4247" s="66">
        <f t="shared" si="2883"/>
        <v>45926</v>
      </c>
      <c r="Y4247" s="208">
        <f t="shared" si="2872"/>
        <v>100</v>
      </c>
    </row>
    <row r="4248" spans="1:25">
      <c r="A4248" s="23" t="s">
        <v>786</v>
      </c>
      <c r="B4248" s="23" t="s">
        <v>172</v>
      </c>
      <c r="C4248" s="23" t="s">
        <v>1549</v>
      </c>
      <c r="D4248" s="23" t="s">
        <v>1550</v>
      </c>
      <c r="E4248" s="22">
        <v>6139</v>
      </c>
      <c r="F4248" s="23"/>
      <c r="G4248" s="128" t="s">
        <v>3378</v>
      </c>
      <c r="H4248" s="32" t="s">
        <v>32</v>
      </c>
      <c r="I4248" s="44">
        <f t="shared" si="2868"/>
        <v>26000</v>
      </c>
      <c r="J4248" s="44">
        <v>23500</v>
      </c>
      <c r="K4248" s="44">
        <f t="shared" si="2870"/>
        <v>2500</v>
      </c>
      <c r="L4248" s="44">
        <v>2500</v>
      </c>
      <c r="M4248" s="44">
        <v>0</v>
      </c>
      <c r="N4248" s="44">
        <v>0</v>
      </c>
      <c r="O4248" s="44">
        <v>0</v>
      </c>
      <c r="P4248" s="44">
        <v>0</v>
      </c>
      <c r="Q4248" s="44">
        <v>33000</v>
      </c>
      <c r="R4248" s="44">
        <v>30500</v>
      </c>
      <c r="S4248" s="44">
        <v>24000</v>
      </c>
      <c r="T4248" s="44">
        <f t="shared" si="2875"/>
        <v>6500</v>
      </c>
      <c r="U4248" s="44">
        <v>2500</v>
      </c>
      <c r="V4248" s="44">
        <v>2000</v>
      </c>
      <c r="W4248" s="44">
        <v>2000</v>
      </c>
      <c r="X4248" s="44">
        <f t="shared" si="2876"/>
        <v>30500</v>
      </c>
      <c r="Y4248" s="209">
        <f t="shared" si="2872"/>
        <v>100</v>
      </c>
    </row>
    <row r="4249" spans="1:25">
      <c r="A4249" s="23" t="s">
        <v>786</v>
      </c>
      <c r="B4249" s="23" t="s">
        <v>172</v>
      </c>
      <c r="C4249" s="23" t="s">
        <v>1549</v>
      </c>
      <c r="D4249" s="23" t="s">
        <v>1550</v>
      </c>
      <c r="E4249" s="22">
        <v>6139</v>
      </c>
      <c r="F4249" s="23" t="s">
        <v>1556</v>
      </c>
      <c r="G4249" s="128" t="s">
        <v>3378</v>
      </c>
      <c r="H4249" s="32" t="s">
        <v>152</v>
      </c>
      <c r="I4249" s="44">
        <f t="shared" si="2868"/>
        <v>4500</v>
      </c>
      <c r="J4249" s="44">
        <v>4500</v>
      </c>
      <c r="K4249" s="44">
        <f t="shared" si="2870"/>
        <v>0</v>
      </c>
      <c r="L4249" s="44">
        <v>0</v>
      </c>
      <c r="M4249" s="44">
        <v>0</v>
      </c>
      <c r="N4249" s="44">
        <v>0</v>
      </c>
      <c r="O4249" s="44">
        <v>0</v>
      </c>
      <c r="P4249" s="44">
        <v>0</v>
      </c>
      <c r="Q4249" s="44">
        <v>4726</v>
      </c>
      <c r="R4249" s="44">
        <v>4726</v>
      </c>
      <c r="S4249" s="44">
        <v>3891</v>
      </c>
      <c r="T4249" s="44">
        <f t="shared" si="2875"/>
        <v>835</v>
      </c>
      <c r="U4249" s="44">
        <v>420</v>
      </c>
      <c r="V4249" s="44">
        <v>415</v>
      </c>
      <c r="W4249" s="44"/>
      <c r="X4249" s="44">
        <f t="shared" si="2876"/>
        <v>4726</v>
      </c>
      <c r="Y4249" s="209">
        <f t="shared" si="2872"/>
        <v>100</v>
      </c>
    </row>
    <row r="4250" spans="1:25">
      <c r="A4250" s="23" t="s">
        <v>786</v>
      </c>
      <c r="B4250" s="23" t="s">
        <v>172</v>
      </c>
      <c r="C4250" s="23" t="s">
        <v>1549</v>
      </c>
      <c r="D4250" s="23" t="s">
        <v>1550</v>
      </c>
      <c r="E4250" s="22">
        <v>6139</v>
      </c>
      <c r="F4250" s="23" t="s">
        <v>1557</v>
      </c>
      <c r="G4250" s="128" t="s">
        <v>3378</v>
      </c>
      <c r="H4250" s="32" t="s">
        <v>158</v>
      </c>
      <c r="I4250" s="44">
        <f t="shared" si="2868"/>
        <v>10700</v>
      </c>
      <c r="J4250" s="44">
        <v>10700</v>
      </c>
      <c r="K4250" s="44">
        <f t="shared" si="2870"/>
        <v>0</v>
      </c>
      <c r="L4250" s="44">
        <v>0</v>
      </c>
      <c r="M4250" s="44">
        <v>0</v>
      </c>
      <c r="N4250" s="44">
        <v>0</v>
      </c>
      <c r="O4250" s="44">
        <v>0</v>
      </c>
      <c r="P4250" s="44">
        <v>0</v>
      </c>
      <c r="Q4250" s="44">
        <v>10700</v>
      </c>
      <c r="R4250" s="44">
        <v>10700</v>
      </c>
      <c r="S4250" s="44">
        <v>10700</v>
      </c>
      <c r="T4250" s="44">
        <f t="shared" si="2875"/>
        <v>0</v>
      </c>
      <c r="U4250" s="44"/>
      <c r="V4250" s="44"/>
      <c r="W4250" s="44"/>
      <c r="X4250" s="44">
        <f t="shared" si="2876"/>
        <v>10700</v>
      </c>
      <c r="Y4250" s="209">
        <f t="shared" si="2872"/>
        <v>100</v>
      </c>
    </row>
    <row r="4251" spans="1:25" ht="20.399999999999999">
      <c r="A4251" s="20" t="s">
        <v>0</v>
      </c>
      <c r="B4251" s="20" t="s">
        <v>0</v>
      </c>
      <c r="C4251" s="20" t="s">
        <v>0</v>
      </c>
      <c r="D4251" s="21" t="s">
        <v>0</v>
      </c>
      <c r="E4251" s="21" t="s">
        <v>0</v>
      </c>
      <c r="F4251" s="21" t="s">
        <v>0</v>
      </c>
      <c r="G4251" s="150" t="s">
        <v>0</v>
      </c>
      <c r="H4251" s="30" t="s">
        <v>42</v>
      </c>
      <c r="I4251" s="31">
        <f t="shared" si="2868"/>
        <v>0</v>
      </c>
      <c r="J4251" s="31">
        <f t="shared" ref="J4251:X4252" si="2884">SUM(J4252)</f>
        <v>0</v>
      </c>
      <c r="K4251" s="31">
        <f t="shared" si="2870"/>
        <v>0</v>
      </c>
      <c r="L4251" s="31">
        <f t="shared" si="2884"/>
        <v>0</v>
      </c>
      <c r="M4251" s="31">
        <f t="shared" si="2884"/>
        <v>0</v>
      </c>
      <c r="N4251" s="31">
        <f t="shared" si="2884"/>
        <v>0</v>
      </c>
      <c r="O4251" s="31">
        <f t="shared" si="2884"/>
        <v>0</v>
      </c>
      <c r="P4251" s="31">
        <f t="shared" si="2884"/>
        <v>0</v>
      </c>
      <c r="Q4251" s="31">
        <f t="shared" si="2884"/>
        <v>0</v>
      </c>
      <c r="R4251" s="31">
        <f t="shared" si="2884"/>
        <v>0</v>
      </c>
      <c r="S4251" s="31">
        <f t="shared" si="2884"/>
        <v>0</v>
      </c>
      <c r="T4251" s="31">
        <f t="shared" si="2884"/>
        <v>0</v>
      </c>
      <c r="U4251" s="31">
        <f t="shared" si="2884"/>
        <v>0</v>
      </c>
      <c r="V4251" s="31">
        <f t="shared" si="2884"/>
        <v>0</v>
      </c>
      <c r="W4251" s="31">
        <f t="shared" si="2884"/>
        <v>0</v>
      </c>
      <c r="X4251" s="31">
        <f t="shared" si="2884"/>
        <v>0</v>
      </c>
      <c r="Y4251" s="220">
        <f t="shared" si="2872"/>
        <v>0</v>
      </c>
    </row>
    <row r="4252" spans="1:25">
      <c r="A4252" s="23" t="s">
        <v>786</v>
      </c>
      <c r="B4252" s="23" t="s">
        <v>172</v>
      </c>
      <c r="C4252" s="23" t="s">
        <v>1549</v>
      </c>
      <c r="D4252" s="23" t="s">
        <v>1550</v>
      </c>
      <c r="E4252" s="21" t="s">
        <v>159</v>
      </c>
      <c r="F4252" s="21" t="s">
        <v>0</v>
      </c>
      <c r="G4252" s="150" t="s">
        <v>0</v>
      </c>
      <c r="H4252" s="21" t="s">
        <v>34</v>
      </c>
      <c r="I4252" s="66">
        <f t="shared" si="2868"/>
        <v>0</v>
      </c>
      <c r="J4252" s="66">
        <f t="shared" si="2884"/>
        <v>0</v>
      </c>
      <c r="K4252" s="66">
        <f t="shared" si="2870"/>
        <v>0</v>
      </c>
      <c r="L4252" s="66">
        <f t="shared" si="2884"/>
        <v>0</v>
      </c>
      <c r="M4252" s="66">
        <f t="shared" si="2884"/>
        <v>0</v>
      </c>
      <c r="N4252" s="66">
        <f t="shared" si="2884"/>
        <v>0</v>
      </c>
      <c r="O4252" s="66">
        <f t="shared" si="2884"/>
        <v>0</v>
      </c>
      <c r="P4252" s="66">
        <f t="shared" si="2884"/>
        <v>0</v>
      </c>
      <c r="Q4252" s="66">
        <f t="shared" si="2884"/>
        <v>0</v>
      </c>
      <c r="R4252" s="66">
        <f t="shared" si="2884"/>
        <v>0</v>
      </c>
      <c r="S4252" s="66">
        <f t="shared" si="2884"/>
        <v>0</v>
      </c>
      <c r="T4252" s="66">
        <f t="shared" si="2884"/>
        <v>0</v>
      </c>
      <c r="U4252" s="66">
        <f t="shared" si="2884"/>
        <v>0</v>
      </c>
      <c r="V4252" s="66">
        <f t="shared" si="2884"/>
        <v>0</v>
      </c>
      <c r="W4252" s="66">
        <f t="shared" si="2884"/>
        <v>0</v>
      </c>
      <c r="X4252" s="66">
        <f t="shared" si="2884"/>
        <v>0</v>
      </c>
      <c r="Y4252" s="208">
        <f t="shared" si="2872"/>
        <v>0</v>
      </c>
    </row>
    <row r="4253" spans="1:25">
      <c r="A4253" s="23" t="s">
        <v>786</v>
      </c>
      <c r="B4253" s="23" t="s">
        <v>172</v>
      </c>
      <c r="C4253" s="23" t="s">
        <v>1549</v>
      </c>
      <c r="D4253" s="23" t="s">
        <v>1550</v>
      </c>
      <c r="E4253" s="22">
        <v>6148</v>
      </c>
      <c r="F4253" s="23"/>
      <c r="G4253" s="128" t="s">
        <v>3378</v>
      </c>
      <c r="H4253" s="32" t="s">
        <v>41</v>
      </c>
      <c r="I4253" s="44">
        <f t="shared" si="2868"/>
        <v>0</v>
      </c>
      <c r="J4253" s="44">
        <v>0</v>
      </c>
      <c r="K4253" s="44">
        <f t="shared" si="2870"/>
        <v>0</v>
      </c>
      <c r="L4253" s="44">
        <v>0</v>
      </c>
      <c r="M4253" s="44">
        <v>0</v>
      </c>
      <c r="N4253" s="44">
        <v>0</v>
      </c>
      <c r="O4253" s="44">
        <v>0</v>
      </c>
      <c r="P4253" s="44">
        <v>0</v>
      </c>
      <c r="Q4253" s="44">
        <v>0</v>
      </c>
      <c r="R4253" s="44">
        <v>0</v>
      </c>
      <c r="S4253" s="44">
        <v>0</v>
      </c>
      <c r="T4253" s="44">
        <f t="shared" si="2875"/>
        <v>0</v>
      </c>
      <c r="U4253" s="44"/>
      <c r="V4253" s="44"/>
      <c r="W4253" s="44"/>
      <c r="X4253" s="44">
        <f t="shared" si="2876"/>
        <v>0</v>
      </c>
      <c r="Y4253" s="209">
        <f t="shared" si="2872"/>
        <v>0</v>
      </c>
    </row>
    <row r="4254" spans="1:25" ht="20.399999999999999">
      <c r="A4254" s="20" t="s">
        <v>0</v>
      </c>
      <c r="B4254" s="20" t="s">
        <v>0</v>
      </c>
      <c r="C4254" s="20" t="s">
        <v>0</v>
      </c>
      <c r="D4254" s="21" t="s">
        <v>0</v>
      </c>
      <c r="E4254" s="21" t="s">
        <v>0</v>
      </c>
      <c r="F4254" s="21" t="s">
        <v>0</v>
      </c>
      <c r="G4254" s="150" t="s">
        <v>0</v>
      </c>
      <c r="H4254" s="30" t="s">
        <v>60</v>
      </c>
      <c r="I4254" s="31">
        <f t="shared" si="2868"/>
        <v>7000</v>
      </c>
      <c r="J4254" s="31">
        <f t="shared" ref="J4254:X4254" si="2885">SUM(J4255)</f>
        <v>0</v>
      </c>
      <c r="K4254" s="31">
        <f t="shared" si="2870"/>
        <v>7000</v>
      </c>
      <c r="L4254" s="31">
        <f t="shared" si="2885"/>
        <v>7000</v>
      </c>
      <c r="M4254" s="31">
        <f t="shared" si="2885"/>
        <v>0</v>
      </c>
      <c r="N4254" s="31">
        <f t="shared" si="2885"/>
        <v>0</v>
      </c>
      <c r="O4254" s="31">
        <f t="shared" si="2885"/>
        <v>0</v>
      </c>
      <c r="P4254" s="31">
        <f t="shared" si="2885"/>
        <v>0</v>
      </c>
      <c r="Q4254" s="31">
        <f t="shared" si="2885"/>
        <v>33900</v>
      </c>
      <c r="R4254" s="31">
        <f t="shared" si="2885"/>
        <v>0</v>
      </c>
      <c r="S4254" s="31">
        <f t="shared" si="2885"/>
        <v>0</v>
      </c>
      <c r="T4254" s="31">
        <f t="shared" si="2885"/>
        <v>0</v>
      </c>
      <c r="U4254" s="31">
        <f t="shared" si="2885"/>
        <v>0</v>
      </c>
      <c r="V4254" s="31">
        <f t="shared" si="2885"/>
        <v>0</v>
      </c>
      <c r="W4254" s="31">
        <f t="shared" si="2885"/>
        <v>0</v>
      </c>
      <c r="X4254" s="31">
        <f t="shared" si="2885"/>
        <v>0</v>
      </c>
      <c r="Y4254" s="220">
        <f t="shared" si="2872"/>
        <v>0</v>
      </c>
    </row>
    <row r="4255" spans="1:25">
      <c r="A4255" s="23" t="s">
        <v>786</v>
      </c>
      <c r="B4255" s="23" t="s">
        <v>172</v>
      </c>
      <c r="C4255" s="23" t="s">
        <v>1549</v>
      </c>
      <c r="D4255" s="23" t="s">
        <v>1550</v>
      </c>
      <c r="E4255" s="21" t="s">
        <v>166</v>
      </c>
      <c r="F4255" s="21" t="s">
        <v>0</v>
      </c>
      <c r="G4255" s="150" t="s">
        <v>0</v>
      </c>
      <c r="H4255" s="21" t="s">
        <v>53</v>
      </c>
      <c r="I4255" s="66">
        <f t="shared" si="2868"/>
        <v>7000</v>
      </c>
      <c r="J4255" s="66">
        <f t="shared" ref="J4255:P4255" si="2886">SUM(J4256:J4257)</f>
        <v>0</v>
      </c>
      <c r="K4255" s="66">
        <f t="shared" si="2870"/>
        <v>7000</v>
      </c>
      <c r="L4255" s="66">
        <f t="shared" si="2886"/>
        <v>7000</v>
      </c>
      <c r="M4255" s="66">
        <f t="shared" si="2886"/>
        <v>0</v>
      </c>
      <c r="N4255" s="66">
        <f t="shared" si="2886"/>
        <v>0</v>
      </c>
      <c r="O4255" s="66">
        <f t="shared" si="2886"/>
        <v>0</v>
      </c>
      <c r="P4255" s="66">
        <f t="shared" si="2886"/>
        <v>0</v>
      </c>
      <c r="Q4255" s="66">
        <f>SUM(Q4256:Q4257)</f>
        <v>33900</v>
      </c>
      <c r="R4255" s="66">
        <f>SUM(R4256:R4257)</f>
        <v>0</v>
      </c>
      <c r="S4255" s="66">
        <f>SUM(S4256:S4257)</f>
        <v>0</v>
      </c>
      <c r="T4255" s="66">
        <f t="shared" ref="T4255:X4255" si="2887">SUM(T4256:T4257)</f>
        <v>0</v>
      </c>
      <c r="U4255" s="66">
        <f t="shared" si="2887"/>
        <v>0</v>
      </c>
      <c r="V4255" s="66">
        <f t="shared" si="2887"/>
        <v>0</v>
      </c>
      <c r="W4255" s="66">
        <f t="shared" si="2887"/>
        <v>0</v>
      </c>
      <c r="X4255" s="66">
        <f t="shared" si="2887"/>
        <v>0</v>
      </c>
      <c r="Y4255" s="208">
        <f t="shared" si="2872"/>
        <v>0</v>
      </c>
    </row>
    <row r="4256" spans="1:25">
      <c r="A4256" s="23" t="s">
        <v>786</v>
      </c>
      <c r="B4256" s="23" t="s">
        <v>172</v>
      </c>
      <c r="C4256" s="23" t="s">
        <v>1549</v>
      </c>
      <c r="D4256" s="23" t="s">
        <v>1550</v>
      </c>
      <c r="E4256" s="22">
        <v>8213</v>
      </c>
      <c r="F4256" s="23"/>
      <c r="G4256" s="128" t="s">
        <v>3378</v>
      </c>
      <c r="H4256" s="32" t="s">
        <v>56</v>
      </c>
      <c r="I4256" s="44">
        <f t="shared" si="2868"/>
        <v>7000</v>
      </c>
      <c r="J4256" s="44">
        <v>0</v>
      </c>
      <c r="K4256" s="44">
        <f t="shared" si="2870"/>
        <v>7000</v>
      </c>
      <c r="L4256" s="44">
        <v>7000</v>
      </c>
      <c r="M4256" s="44">
        <v>0</v>
      </c>
      <c r="N4256" s="44">
        <v>0</v>
      </c>
      <c r="O4256" s="44">
        <v>0</v>
      </c>
      <c r="P4256" s="44">
        <v>0</v>
      </c>
      <c r="Q4256" s="44">
        <v>33900</v>
      </c>
      <c r="R4256" s="44">
        <v>0</v>
      </c>
      <c r="S4256" s="44">
        <v>0</v>
      </c>
      <c r="T4256" s="44">
        <f t="shared" si="2875"/>
        <v>0</v>
      </c>
      <c r="U4256" s="44"/>
      <c r="V4256" s="44"/>
      <c r="W4256" s="44"/>
      <c r="X4256" s="44">
        <f t="shared" si="2876"/>
        <v>0</v>
      </c>
      <c r="Y4256" s="209">
        <f t="shared" si="2872"/>
        <v>0</v>
      </c>
    </row>
    <row r="4257" spans="1:25">
      <c r="A4257" s="23" t="s">
        <v>786</v>
      </c>
      <c r="B4257" s="23" t="s">
        <v>172</v>
      </c>
      <c r="C4257" s="23" t="s">
        <v>1549</v>
      </c>
      <c r="D4257" s="23" t="s">
        <v>1550</v>
      </c>
      <c r="E4257" s="22">
        <v>8216</v>
      </c>
      <c r="F4257" s="23"/>
      <c r="G4257" s="128" t="s">
        <v>3378</v>
      </c>
      <c r="H4257" s="32" t="s">
        <v>59</v>
      </c>
      <c r="I4257" s="44">
        <f t="shared" si="2868"/>
        <v>0</v>
      </c>
      <c r="J4257" s="44">
        <v>0</v>
      </c>
      <c r="K4257" s="44">
        <f t="shared" si="2870"/>
        <v>0</v>
      </c>
      <c r="L4257" s="44">
        <v>0</v>
      </c>
      <c r="M4257" s="44">
        <v>0</v>
      </c>
      <c r="N4257" s="44">
        <v>0</v>
      </c>
      <c r="O4257" s="44">
        <v>0</v>
      </c>
      <c r="P4257" s="44">
        <v>0</v>
      </c>
      <c r="Q4257" s="44">
        <v>0</v>
      </c>
      <c r="R4257" s="44">
        <v>0</v>
      </c>
      <c r="S4257" s="44">
        <v>0</v>
      </c>
      <c r="T4257" s="44">
        <f t="shared" si="2875"/>
        <v>0</v>
      </c>
      <c r="U4257" s="44"/>
      <c r="V4257" s="44"/>
      <c r="W4257" s="44"/>
      <c r="X4257" s="44">
        <f t="shared" si="2876"/>
        <v>0</v>
      </c>
      <c r="Y4257" s="209">
        <f t="shared" si="2872"/>
        <v>0</v>
      </c>
    </row>
    <row r="4258" spans="1:25">
      <c r="A4258" s="32" t="s">
        <v>0</v>
      </c>
      <c r="B4258" s="32" t="s">
        <v>0</v>
      </c>
      <c r="C4258" s="32" t="s">
        <v>0</v>
      </c>
      <c r="D4258" s="32" t="s">
        <v>0</v>
      </c>
      <c r="E4258" s="32" t="s">
        <v>0</v>
      </c>
      <c r="F4258" s="32" t="s">
        <v>0</v>
      </c>
      <c r="G4258" s="154" t="s">
        <v>0</v>
      </c>
      <c r="H4258" s="30" t="s">
        <v>1558</v>
      </c>
      <c r="I4258" s="31">
        <f t="shared" si="2868"/>
        <v>1893550</v>
      </c>
      <c r="J4258" s="31">
        <f t="shared" ref="J4258:P4258" si="2888">SUM(J4229,J4251,J4254)</f>
        <v>1874550</v>
      </c>
      <c r="K4258" s="31">
        <f t="shared" si="2870"/>
        <v>19000</v>
      </c>
      <c r="L4258" s="31">
        <f t="shared" si="2888"/>
        <v>16000</v>
      </c>
      <c r="M4258" s="31">
        <f t="shared" si="2888"/>
        <v>0</v>
      </c>
      <c r="N4258" s="31">
        <f t="shared" si="2888"/>
        <v>3000</v>
      </c>
      <c r="O4258" s="31">
        <f t="shared" si="2888"/>
        <v>0</v>
      </c>
      <c r="P4258" s="31">
        <f t="shared" si="2888"/>
        <v>0</v>
      </c>
      <c r="Q4258" s="31">
        <f>SUM(Q4229,Q4251,Q4254)</f>
        <v>2032060</v>
      </c>
      <c r="R4258" s="31">
        <f>SUM(R4229,R4251,R4254)</f>
        <v>1964301</v>
      </c>
      <c r="S4258" s="31">
        <f>SUM(S4229,S4251,S4254)</f>
        <v>1636654</v>
      </c>
      <c r="T4258" s="31">
        <f t="shared" ref="T4258:X4258" si="2889">SUM(T4229,T4251,T4254)</f>
        <v>327647</v>
      </c>
      <c r="U4258" s="31">
        <f t="shared" si="2889"/>
        <v>159726</v>
      </c>
      <c r="V4258" s="31">
        <f t="shared" si="2889"/>
        <v>157182</v>
      </c>
      <c r="W4258" s="31">
        <f t="shared" si="2889"/>
        <v>10739</v>
      </c>
      <c r="X4258" s="31">
        <f t="shared" si="2889"/>
        <v>1964301</v>
      </c>
      <c r="Y4258" s="220">
        <f t="shared" si="2872"/>
        <v>100</v>
      </c>
    </row>
    <row r="4259" spans="1:25" ht="15" thickBot="1">
      <c r="A4259" s="32" t="s">
        <v>0</v>
      </c>
      <c r="B4259" s="32" t="s">
        <v>0</v>
      </c>
      <c r="C4259" s="32" t="s">
        <v>0</v>
      </c>
      <c r="D4259" s="32" t="s">
        <v>0</v>
      </c>
      <c r="E4259" s="32" t="s">
        <v>0</v>
      </c>
      <c r="F4259" s="32" t="s">
        <v>0</v>
      </c>
      <c r="G4259" s="154" t="s">
        <v>0</v>
      </c>
      <c r="H4259" s="21" t="s">
        <v>170</v>
      </c>
      <c r="I4259" s="66">
        <f t="shared" si="2868"/>
        <v>57</v>
      </c>
      <c r="J4259" s="66">
        <v>57</v>
      </c>
      <c r="K4259" s="66">
        <f t="shared" si="2870"/>
        <v>0</v>
      </c>
      <c r="L4259" s="66" t="s">
        <v>0</v>
      </c>
      <c r="M4259" s="66" t="s">
        <v>0</v>
      </c>
      <c r="N4259" s="66" t="s">
        <v>0</v>
      </c>
      <c r="O4259" s="66" t="s">
        <v>0</v>
      </c>
      <c r="P4259" s="66" t="s">
        <v>0</v>
      </c>
      <c r="Q4259" s="66">
        <v>0</v>
      </c>
      <c r="R4259" s="66"/>
      <c r="S4259" s="66"/>
      <c r="T4259" s="66"/>
      <c r="U4259" s="66"/>
      <c r="V4259" s="66"/>
      <c r="W4259" s="66"/>
      <c r="X4259" s="66"/>
      <c r="Y4259" s="208">
        <v>0</v>
      </c>
    </row>
    <row r="4260" spans="1:25" ht="41.4" thickBot="1">
      <c r="A4260" s="252" t="s">
        <v>0</v>
      </c>
      <c r="B4260" s="252" t="s">
        <v>0</v>
      </c>
      <c r="C4260" s="252" t="s">
        <v>0</v>
      </c>
      <c r="D4260" s="252" t="s">
        <v>0</v>
      </c>
      <c r="E4260" s="252" t="s">
        <v>0</v>
      </c>
      <c r="F4260" s="252" t="s">
        <v>0</v>
      </c>
      <c r="G4260" s="258" t="s">
        <v>0</v>
      </c>
      <c r="H4260" s="24" t="s">
        <v>72</v>
      </c>
      <c r="I4260" s="1" t="s">
        <v>3093</v>
      </c>
      <c r="J4260" s="1" t="s">
        <v>3130</v>
      </c>
      <c r="K4260" s="1" t="s">
        <v>3</v>
      </c>
      <c r="L4260" s="1" t="s">
        <v>4</v>
      </c>
      <c r="M4260" s="1" t="s">
        <v>5</v>
      </c>
      <c r="N4260" s="1" t="s">
        <v>6</v>
      </c>
      <c r="O4260" s="1" t="s">
        <v>7</v>
      </c>
      <c r="P4260" s="1" t="s">
        <v>8</v>
      </c>
      <c r="Q4260" s="1" t="s">
        <v>3344</v>
      </c>
      <c r="R4260" s="1" t="s">
        <v>3427</v>
      </c>
      <c r="S4260" s="1" t="s">
        <v>3447</v>
      </c>
      <c r="T4260" s="1" t="s">
        <v>3448</v>
      </c>
      <c r="U4260" s="1" t="s">
        <v>3452</v>
      </c>
      <c r="V4260" s="1" t="s">
        <v>3449</v>
      </c>
      <c r="W4260" s="1" t="s">
        <v>3450</v>
      </c>
      <c r="X4260" s="1" t="s">
        <v>3451</v>
      </c>
      <c r="Y4260" s="216" t="s">
        <v>3385</v>
      </c>
    </row>
    <row r="4261" spans="1:25">
      <c r="A4261" s="253"/>
      <c r="B4261" s="253"/>
      <c r="C4261" s="253"/>
      <c r="D4261" s="253"/>
      <c r="E4261" s="253"/>
      <c r="F4261" s="253"/>
      <c r="G4261" s="259"/>
      <c r="H4261" s="33" t="s">
        <v>0</v>
      </c>
      <c r="I4261" s="45">
        <v>1</v>
      </c>
      <c r="J4261" s="45">
        <v>3</v>
      </c>
      <c r="K4261" s="45" t="s">
        <v>9</v>
      </c>
      <c r="L4261" s="45">
        <v>5</v>
      </c>
      <c r="M4261" s="45">
        <v>6</v>
      </c>
      <c r="N4261" s="45">
        <v>7</v>
      </c>
      <c r="O4261" s="45">
        <v>8</v>
      </c>
      <c r="P4261" s="45">
        <v>9</v>
      </c>
      <c r="Q4261" s="45">
        <v>1</v>
      </c>
      <c r="R4261" s="45">
        <v>2</v>
      </c>
      <c r="S4261" s="45">
        <v>3</v>
      </c>
      <c r="T4261" s="45" t="s">
        <v>3453</v>
      </c>
      <c r="U4261" s="45">
        <v>5</v>
      </c>
      <c r="V4261" s="45">
        <v>6</v>
      </c>
      <c r="W4261" s="45">
        <v>7</v>
      </c>
      <c r="X4261" s="45" t="s">
        <v>3454</v>
      </c>
      <c r="Y4261" s="276">
        <v>9</v>
      </c>
    </row>
    <row r="4262" spans="1:25">
      <c r="A4262" s="253"/>
      <c r="B4262" s="253"/>
      <c r="C4262" s="253"/>
      <c r="D4262" s="253"/>
      <c r="E4262" s="253"/>
      <c r="F4262" s="253"/>
      <c r="G4262" s="259"/>
      <c r="H4262" s="34" t="s">
        <v>108</v>
      </c>
      <c r="I4262" s="35">
        <f t="shared" si="2868"/>
        <v>1893550</v>
      </c>
      <c r="J4262" s="35">
        <f t="shared" ref="J4262:P4262" si="2890">SUM(J4258)</f>
        <v>1874550</v>
      </c>
      <c r="K4262" s="35">
        <f t="shared" si="2870"/>
        <v>19000</v>
      </c>
      <c r="L4262" s="35">
        <f t="shared" si="2890"/>
        <v>16000</v>
      </c>
      <c r="M4262" s="35">
        <f t="shared" si="2890"/>
        <v>0</v>
      </c>
      <c r="N4262" s="35">
        <f t="shared" si="2890"/>
        <v>3000</v>
      </c>
      <c r="O4262" s="35">
        <f t="shared" si="2890"/>
        <v>0</v>
      </c>
      <c r="P4262" s="35">
        <f t="shared" si="2890"/>
        <v>0</v>
      </c>
      <c r="Q4262" s="35">
        <f>SUM(Q4258)</f>
        <v>2032060</v>
      </c>
      <c r="R4262" s="35">
        <f>SUM(R4258)</f>
        <v>1964301</v>
      </c>
      <c r="S4262" s="35">
        <f>SUM(S4258)</f>
        <v>1636654</v>
      </c>
      <c r="T4262" s="35">
        <f t="shared" ref="T4262:X4262" si="2891">SUM(T4258)</f>
        <v>327647</v>
      </c>
      <c r="U4262" s="35">
        <f t="shared" si="2891"/>
        <v>159726</v>
      </c>
      <c r="V4262" s="35">
        <f t="shared" si="2891"/>
        <v>157182</v>
      </c>
      <c r="W4262" s="35">
        <f t="shared" si="2891"/>
        <v>10739</v>
      </c>
      <c r="X4262" s="35">
        <f t="shared" si="2891"/>
        <v>1964301</v>
      </c>
      <c r="Y4262" s="218">
        <f t="shared" ref="Y4262:Y4263" si="2892">IF(R4262=0,0,(X4262/R4262)*100)</f>
        <v>100</v>
      </c>
    </row>
    <row r="4263" spans="1:25">
      <c r="A4263" s="253"/>
      <c r="B4263" s="253"/>
      <c r="C4263" s="253"/>
      <c r="D4263" s="253"/>
      <c r="E4263" s="253"/>
      <c r="F4263" s="253"/>
      <c r="G4263" s="259"/>
      <c r="H4263" s="36" t="s">
        <v>69</v>
      </c>
      <c r="I4263" s="35">
        <f t="shared" si="2868"/>
        <v>1893550</v>
      </c>
      <c r="J4263" s="35">
        <f t="shared" ref="J4263:P4263" si="2893">SUM(J4262)</f>
        <v>1874550</v>
      </c>
      <c r="K4263" s="35">
        <f t="shared" si="2870"/>
        <v>19000</v>
      </c>
      <c r="L4263" s="35">
        <f t="shared" si="2893"/>
        <v>16000</v>
      </c>
      <c r="M4263" s="35">
        <f t="shared" si="2893"/>
        <v>0</v>
      </c>
      <c r="N4263" s="35">
        <f t="shared" si="2893"/>
        <v>3000</v>
      </c>
      <c r="O4263" s="35">
        <f t="shared" si="2893"/>
        <v>0</v>
      </c>
      <c r="P4263" s="35">
        <f t="shared" si="2893"/>
        <v>0</v>
      </c>
      <c r="Q4263" s="35">
        <f>SUM(Q4262)</f>
        <v>2032060</v>
      </c>
      <c r="R4263" s="35">
        <f>SUM(R4262)</f>
        <v>1964301</v>
      </c>
      <c r="S4263" s="35">
        <f>SUM(S4262)</f>
        <v>1636654</v>
      </c>
      <c r="T4263" s="35">
        <f t="shared" ref="T4263:X4263" si="2894">SUM(T4262)</f>
        <v>327647</v>
      </c>
      <c r="U4263" s="35">
        <f t="shared" si="2894"/>
        <v>159726</v>
      </c>
      <c r="V4263" s="35">
        <f t="shared" si="2894"/>
        <v>157182</v>
      </c>
      <c r="W4263" s="35">
        <f t="shared" si="2894"/>
        <v>10739</v>
      </c>
      <c r="X4263" s="35">
        <f t="shared" si="2894"/>
        <v>1964301</v>
      </c>
      <c r="Y4263" s="218">
        <f t="shared" si="2892"/>
        <v>100</v>
      </c>
    </row>
    <row r="4264" spans="1:25">
      <c r="A4264" s="254"/>
      <c r="B4264" s="254"/>
      <c r="C4264" s="254"/>
      <c r="D4264" s="254"/>
      <c r="E4264" s="254"/>
      <c r="F4264" s="254"/>
      <c r="G4264" s="260"/>
    </row>
    <row r="4265" spans="1:25" ht="15" thickBot="1">
      <c r="A4265" s="32" t="s">
        <v>0</v>
      </c>
      <c r="B4265" s="32" t="s">
        <v>0</v>
      </c>
      <c r="C4265" s="32" t="s">
        <v>0</v>
      </c>
      <c r="D4265" s="32" t="s">
        <v>0</v>
      </c>
      <c r="E4265" s="32" t="s">
        <v>0</v>
      </c>
      <c r="F4265" s="32" t="s">
        <v>0</v>
      </c>
      <c r="G4265" s="154" t="s">
        <v>0</v>
      </c>
      <c r="H4265" s="37" t="s">
        <v>0</v>
      </c>
      <c r="I4265" s="37"/>
      <c r="J4265" s="37"/>
      <c r="K4265" s="37"/>
      <c r="L4265" s="37" t="s">
        <v>0</v>
      </c>
      <c r="M4265" s="37" t="s">
        <v>0</v>
      </c>
      <c r="N4265" s="37" t="s">
        <v>0</v>
      </c>
      <c r="O4265" s="37" t="s">
        <v>0</v>
      </c>
      <c r="P4265" s="37" t="s">
        <v>0</v>
      </c>
      <c r="Q4265" s="37"/>
      <c r="R4265" s="37"/>
      <c r="S4265" s="37"/>
      <c r="T4265" s="37" t="s">
        <v>0</v>
      </c>
      <c r="U4265" s="37" t="s">
        <v>0</v>
      </c>
      <c r="V4265" s="37" t="s">
        <v>0</v>
      </c>
      <c r="W4265" s="37" t="s">
        <v>0</v>
      </c>
      <c r="X4265" s="37" t="s">
        <v>0</v>
      </c>
      <c r="Y4265" s="219"/>
    </row>
    <row r="4266" spans="1:25" ht="41.4" thickBot="1">
      <c r="A4266" s="24" t="s">
        <v>123</v>
      </c>
      <c r="B4266" s="24" t="s">
        <v>124</v>
      </c>
      <c r="C4266" s="24" t="s">
        <v>125</v>
      </c>
      <c r="D4266" s="25" t="s">
        <v>0</v>
      </c>
      <c r="E4266" s="24" t="s">
        <v>126</v>
      </c>
      <c r="F4266" s="24" t="s">
        <v>127</v>
      </c>
      <c r="G4266" s="151" t="s">
        <v>128</v>
      </c>
      <c r="H4266" s="24" t="s">
        <v>1</v>
      </c>
      <c r="I4266" s="1" t="s">
        <v>3093</v>
      </c>
      <c r="J4266" s="1" t="s">
        <v>3130</v>
      </c>
      <c r="K4266" s="1" t="s">
        <v>3</v>
      </c>
      <c r="L4266" s="1" t="s">
        <v>4</v>
      </c>
      <c r="M4266" s="1" t="s">
        <v>5</v>
      </c>
      <c r="N4266" s="1" t="s">
        <v>6</v>
      </c>
      <c r="O4266" s="1" t="s">
        <v>7</v>
      </c>
      <c r="P4266" s="1" t="s">
        <v>8</v>
      </c>
      <c r="Q4266" s="1" t="s">
        <v>3344</v>
      </c>
      <c r="R4266" s="1" t="s">
        <v>3427</v>
      </c>
      <c r="S4266" s="1" t="s">
        <v>3447</v>
      </c>
      <c r="T4266" s="1" t="s">
        <v>3448</v>
      </c>
      <c r="U4266" s="1" t="s">
        <v>3452</v>
      </c>
      <c r="V4266" s="1" t="s">
        <v>3449</v>
      </c>
      <c r="W4266" s="1" t="s">
        <v>3450</v>
      </c>
      <c r="X4266" s="1" t="s">
        <v>3451</v>
      </c>
      <c r="Y4266" s="216" t="s">
        <v>3385</v>
      </c>
    </row>
    <row r="4267" spans="1:25">
      <c r="A4267" s="26" t="s">
        <v>0</v>
      </c>
      <c r="B4267" s="26" t="s">
        <v>0</v>
      </c>
      <c r="C4267" s="26" t="s">
        <v>0</v>
      </c>
      <c r="D4267" s="27" t="s">
        <v>0</v>
      </c>
      <c r="E4267" s="27" t="s">
        <v>0</v>
      </c>
      <c r="F4267" s="28" t="s">
        <v>0</v>
      </c>
      <c r="G4267" s="152" t="s">
        <v>0</v>
      </c>
      <c r="H4267" s="29" t="s">
        <v>0</v>
      </c>
      <c r="I4267" s="45">
        <v>1</v>
      </c>
      <c r="J4267" s="45">
        <v>3</v>
      </c>
      <c r="K4267" s="45" t="s">
        <v>9</v>
      </c>
      <c r="L4267" s="45">
        <v>5</v>
      </c>
      <c r="M4267" s="45">
        <v>6</v>
      </c>
      <c r="N4267" s="45">
        <v>7</v>
      </c>
      <c r="O4267" s="45">
        <v>8</v>
      </c>
      <c r="P4267" s="45">
        <v>9</v>
      </c>
      <c r="Q4267" s="45">
        <v>1</v>
      </c>
      <c r="R4267" s="45">
        <v>2</v>
      </c>
      <c r="S4267" s="45">
        <v>3</v>
      </c>
      <c r="T4267" s="45" t="s">
        <v>3453</v>
      </c>
      <c r="U4267" s="45">
        <v>5</v>
      </c>
      <c r="V4267" s="45">
        <v>6</v>
      </c>
      <c r="W4267" s="45">
        <v>7</v>
      </c>
      <c r="X4267" s="45" t="s">
        <v>3454</v>
      </c>
      <c r="Y4267" s="276">
        <v>9</v>
      </c>
    </row>
    <row r="4268" spans="1:25">
      <c r="A4268" s="133" t="s">
        <v>786</v>
      </c>
      <c r="B4268" s="133" t="s">
        <v>172</v>
      </c>
      <c r="C4268" s="109" t="s">
        <v>1559</v>
      </c>
      <c r="D4268" s="109" t="s">
        <v>1560</v>
      </c>
      <c r="E4268" s="98" t="s">
        <v>0</v>
      </c>
      <c r="F4268" s="98" t="s">
        <v>0</v>
      </c>
      <c r="G4268" s="153" t="s">
        <v>0</v>
      </c>
      <c r="H4268" s="98" t="s">
        <v>1561</v>
      </c>
      <c r="I4268" s="110"/>
      <c r="J4268" s="110"/>
      <c r="K4268" s="110"/>
      <c r="L4268" s="110" t="s">
        <v>0</v>
      </c>
      <c r="M4268" s="110" t="s">
        <v>0</v>
      </c>
      <c r="N4268" s="110" t="s">
        <v>0</v>
      </c>
      <c r="O4268" s="110" t="s">
        <v>0</v>
      </c>
      <c r="P4268" s="110" t="s">
        <v>0</v>
      </c>
      <c r="Q4268" s="110"/>
      <c r="R4268" s="110"/>
      <c r="S4268" s="110"/>
      <c r="T4268" s="110" t="s">
        <v>0</v>
      </c>
      <c r="U4268" s="110" t="s">
        <v>0</v>
      </c>
      <c r="V4268" s="110" t="s">
        <v>0</v>
      </c>
      <c r="W4268" s="110" t="s">
        <v>0</v>
      </c>
      <c r="X4268" s="110" t="s">
        <v>0</v>
      </c>
      <c r="Y4268" s="217"/>
    </row>
    <row r="4269" spans="1:25" ht="20.399999999999999">
      <c r="A4269" s="20" t="s">
        <v>0</v>
      </c>
      <c r="B4269" s="20" t="s">
        <v>0</v>
      </c>
      <c r="C4269" s="20" t="s">
        <v>0</v>
      </c>
      <c r="D4269" s="21" t="s">
        <v>0</v>
      </c>
      <c r="E4269" s="21" t="s">
        <v>0</v>
      </c>
      <c r="F4269" s="21" t="s">
        <v>0</v>
      </c>
      <c r="G4269" s="150" t="s">
        <v>0</v>
      </c>
      <c r="H4269" s="30" t="s">
        <v>33</v>
      </c>
      <c r="I4269" s="31">
        <f t="shared" si="2868"/>
        <v>1619500</v>
      </c>
      <c r="J4269" s="31">
        <f t="shared" ref="J4269:P4269" si="2895">SUM(J4270,J4278,J4280)</f>
        <v>1606300</v>
      </c>
      <c r="K4269" s="31">
        <f t="shared" si="2870"/>
        <v>13200</v>
      </c>
      <c r="L4269" s="31">
        <f t="shared" si="2895"/>
        <v>6700</v>
      </c>
      <c r="M4269" s="31">
        <f t="shared" si="2895"/>
        <v>0</v>
      </c>
      <c r="N4269" s="31">
        <f t="shared" si="2895"/>
        <v>6500</v>
      </c>
      <c r="O4269" s="31">
        <f t="shared" si="2895"/>
        <v>0</v>
      </c>
      <c r="P4269" s="31">
        <f t="shared" si="2895"/>
        <v>0</v>
      </c>
      <c r="Q4269" s="31">
        <f>SUM(Q4270,Q4278,Q4280)</f>
        <v>1732546</v>
      </c>
      <c r="R4269" s="31">
        <f>SUM(R4270,R4278,R4280)</f>
        <v>1693842</v>
      </c>
      <c r="S4269" s="31">
        <f>SUM(S4270,S4278,S4280)</f>
        <v>1511043</v>
      </c>
      <c r="T4269" s="31">
        <f t="shared" ref="T4269:X4269" si="2896">SUM(T4270,T4278,T4280)</f>
        <v>182799</v>
      </c>
      <c r="U4269" s="31">
        <f t="shared" si="2896"/>
        <v>121492</v>
      </c>
      <c r="V4269" s="31">
        <f t="shared" si="2896"/>
        <v>58643</v>
      </c>
      <c r="W4269" s="31">
        <f t="shared" si="2896"/>
        <v>2664</v>
      </c>
      <c r="X4269" s="31">
        <f t="shared" si="2896"/>
        <v>1693842</v>
      </c>
      <c r="Y4269" s="220">
        <f t="shared" ref="Y4269:Y4298" si="2897">IF(R4269=0,0,(X4269/R4269)*100)</f>
        <v>100</v>
      </c>
    </row>
    <row r="4270" spans="1:25">
      <c r="A4270" s="23" t="s">
        <v>786</v>
      </c>
      <c r="B4270" s="23" t="s">
        <v>172</v>
      </c>
      <c r="C4270" s="23" t="s">
        <v>1559</v>
      </c>
      <c r="D4270" s="23" t="s">
        <v>1560</v>
      </c>
      <c r="E4270" s="21" t="s">
        <v>132</v>
      </c>
      <c r="F4270" s="21" t="s">
        <v>0</v>
      </c>
      <c r="G4270" s="150" t="s">
        <v>0</v>
      </c>
      <c r="H4270" s="21" t="s">
        <v>11</v>
      </c>
      <c r="I4270" s="66">
        <f t="shared" si="2868"/>
        <v>1409287</v>
      </c>
      <c r="J4270" s="66">
        <f t="shared" ref="J4270:P4270" si="2898">SUM(J4271,J4272)</f>
        <v>1409287</v>
      </c>
      <c r="K4270" s="66">
        <f t="shared" si="2870"/>
        <v>0</v>
      </c>
      <c r="L4270" s="66">
        <f t="shared" si="2898"/>
        <v>0</v>
      </c>
      <c r="M4270" s="66">
        <f t="shared" si="2898"/>
        <v>0</v>
      </c>
      <c r="N4270" s="66">
        <f t="shared" si="2898"/>
        <v>0</v>
      </c>
      <c r="O4270" s="66">
        <f t="shared" si="2898"/>
        <v>0</v>
      </c>
      <c r="P4270" s="66">
        <f t="shared" si="2898"/>
        <v>0</v>
      </c>
      <c r="Q4270" s="66">
        <f>SUM(Q4271,Q4272)</f>
        <v>1474359</v>
      </c>
      <c r="R4270" s="66">
        <f>SUM(R4271,R4272)</f>
        <v>1474359</v>
      </c>
      <c r="S4270" s="66">
        <f>SUM(S4271,S4272)</f>
        <v>1317188</v>
      </c>
      <c r="T4270" s="66">
        <f t="shared" ref="T4270:X4270" si="2899">SUM(T4271,T4272)</f>
        <v>157171</v>
      </c>
      <c r="U4270" s="66">
        <f t="shared" si="2899"/>
        <v>108742</v>
      </c>
      <c r="V4270" s="66">
        <f t="shared" si="2899"/>
        <v>45765</v>
      </c>
      <c r="W4270" s="66">
        <f t="shared" si="2899"/>
        <v>2664</v>
      </c>
      <c r="X4270" s="66">
        <f t="shared" si="2899"/>
        <v>1474359</v>
      </c>
      <c r="Y4270" s="208">
        <f t="shared" si="2897"/>
        <v>100</v>
      </c>
    </row>
    <row r="4271" spans="1:25">
      <c r="A4271" s="23" t="s">
        <v>786</v>
      </c>
      <c r="B4271" s="23" t="s">
        <v>172</v>
      </c>
      <c r="C4271" s="23" t="s">
        <v>1559</v>
      </c>
      <c r="D4271" s="23" t="s">
        <v>1560</v>
      </c>
      <c r="E4271" s="22">
        <v>6111</v>
      </c>
      <c r="F4271" s="23"/>
      <c r="G4271" s="128" t="s">
        <v>3378</v>
      </c>
      <c r="H4271" s="32" t="s">
        <v>12</v>
      </c>
      <c r="I4271" s="44">
        <f t="shared" si="2868"/>
        <v>1226917</v>
      </c>
      <c r="J4271" s="44">
        <v>1226917</v>
      </c>
      <c r="K4271" s="44">
        <f t="shared" si="2870"/>
        <v>0</v>
      </c>
      <c r="L4271" s="44">
        <v>0</v>
      </c>
      <c r="M4271" s="44">
        <v>0</v>
      </c>
      <c r="N4271" s="44">
        <v>0</v>
      </c>
      <c r="O4271" s="44">
        <v>0</v>
      </c>
      <c r="P4271" s="44">
        <v>0</v>
      </c>
      <c r="Q4271" s="44">
        <v>1291830</v>
      </c>
      <c r="R4271" s="44">
        <v>1291830</v>
      </c>
      <c r="S4271" s="44">
        <v>1156817</v>
      </c>
      <c r="T4271" s="44">
        <f t="shared" ref="T4271:T4297" si="2900">U4271+V4271+W4271</f>
        <v>135013</v>
      </c>
      <c r="U4271" s="44">
        <v>100000</v>
      </c>
      <c r="V4271" s="44">
        <v>35013</v>
      </c>
      <c r="W4271" s="44">
        <v>0</v>
      </c>
      <c r="X4271" s="44">
        <f t="shared" ref="X4271:X4297" si="2901">S4271+T4271</f>
        <v>1291830</v>
      </c>
      <c r="Y4271" s="209">
        <f t="shared" si="2897"/>
        <v>100</v>
      </c>
    </row>
    <row r="4272" spans="1:25">
      <c r="A4272" s="20" t="s">
        <v>786</v>
      </c>
      <c r="B4272" s="20" t="s">
        <v>172</v>
      </c>
      <c r="C4272" s="20" t="s">
        <v>1559</v>
      </c>
      <c r="D4272" s="20" t="s">
        <v>1560</v>
      </c>
      <c r="E4272" s="20" t="s">
        <v>134</v>
      </c>
      <c r="F4272" s="23" t="s">
        <v>0</v>
      </c>
      <c r="G4272" s="154" t="s">
        <v>0</v>
      </c>
      <c r="H4272" s="21" t="s">
        <v>13</v>
      </c>
      <c r="I4272" s="66">
        <f t="shared" si="2868"/>
        <v>182370</v>
      </c>
      <c r="J4272" s="66">
        <f t="shared" ref="J4272:P4272" si="2902">SUM(J4273:J4277)</f>
        <v>182370</v>
      </c>
      <c r="K4272" s="66">
        <f t="shared" si="2870"/>
        <v>0</v>
      </c>
      <c r="L4272" s="66">
        <f t="shared" si="2902"/>
        <v>0</v>
      </c>
      <c r="M4272" s="66">
        <f t="shared" si="2902"/>
        <v>0</v>
      </c>
      <c r="N4272" s="66">
        <f t="shared" si="2902"/>
        <v>0</v>
      </c>
      <c r="O4272" s="66">
        <f t="shared" si="2902"/>
        <v>0</v>
      </c>
      <c r="P4272" s="66">
        <f t="shared" si="2902"/>
        <v>0</v>
      </c>
      <c r="Q4272" s="66">
        <f>SUM(Q4273:Q4277)</f>
        <v>182529</v>
      </c>
      <c r="R4272" s="66">
        <f>SUM(R4273:R4277)</f>
        <v>182529</v>
      </c>
      <c r="S4272" s="66">
        <f>SUM(S4273:S4277)</f>
        <v>160371</v>
      </c>
      <c r="T4272" s="66">
        <f t="shared" ref="T4272:X4272" si="2903">SUM(T4273:T4277)</f>
        <v>22158</v>
      </c>
      <c r="U4272" s="66">
        <f t="shared" si="2903"/>
        <v>8742</v>
      </c>
      <c r="V4272" s="66">
        <f t="shared" si="2903"/>
        <v>10752</v>
      </c>
      <c r="W4272" s="66">
        <f t="shared" si="2903"/>
        <v>2664</v>
      </c>
      <c r="X4272" s="66">
        <f t="shared" si="2903"/>
        <v>182529</v>
      </c>
      <c r="Y4272" s="208">
        <f t="shared" si="2897"/>
        <v>100</v>
      </c>
    </row>
    <row r="4273" spans="1:25">
      <c r="A4273" s="23" t="s">
        <v>786</v>
      </c>
      <c r="B4273" s="23" t="s">
        <v>172</v>
      </c>
      <c r="C4273" s="23" t="s">
        <v>1559</v>
      </c>
      <c r="D4273" s="23" t="s">
        <v>1560</v>
      </c>
      <c r="E4273" s="22">
        <v>6112</v>
      </c>
      <c r="F4273" s="23" t="s">
        <v>1562</v>
      </c>
      <c r="G4273" s="128" t="s">
        <v>3378</v>
      </c>
      <c r="H4273" s="32" t="s">
        <v>18</v>
      </c>
      <c r="I4273" s="44">
        <f t="shared" si="2868"/>
        <v>10000</v>
      </c>
      <c r="J4273" s="44">
        <v>10000</v>
      </c>
      <c r="K4273" s="44">
        <f t="shared" si="2870"/>
        <v>0</v>
      </c>
      <c r="L4273" s="44">
        <v>0</v>
      </c>
      <c r="M4273" s="44">
        <v>0</v>
      </c>
      <c r="N4273" s="44">
        <v>0</v>
      </c>
      <c r="O4273" s="44">
        <v>0</v>
      </c>
      <c r="P4273" s="44">
        <v>0</v>
      </c>
      <c r="Q4273" s="44">
        <v>10000</v>
      </c>
      <c r="R4273" s="44">
        <v>10000</v>
      </c>
      <c r="S4273" s="44">
        <v>9758</v>
      </c>
      <c r="T4273" s="44">
        <f t="shared" si="2900"/>
        <v>242</v>
      </c>
      <c r="U4273" s="44">
        <v>242</v>
      </c>
      <c r="V4273" s="44">
        <v>0</v>
      </c>
      <c r="W4273" s="44">
        <v>0</v>
      </c>
      <c r="X4273" s="44">
        <f t="shared" si="2901"/>
        <v>10000</v>
      </c>
      <c r="Y4273" s="209">
        <f t="shared" si="2897"/>
        <v>100</v>
      </c>
    </row>
    <row r="4274" spans="1:25">
      <c r="A4274" s="23" t="s">
        <v>786</v>
      </c>
      <c r="B4274" s="23" t="s">
        <v>172</v>
      </c>
      <c r="C4274" s="23" t="s">
        <v>1559</v>
      </c>
      <c r="D4274" s="23" t="s">
        <v>1560</v>
      </c>
      <c r="E4274" s="22">
        <v>6112</v>
      </c>
      <c r="F4274" s="23" t="s">
        <v>1563</v>
      </c>
      <c r="G4274" s="128" t="s">
        <v>3378</v>
      </c>
      <c r="H4274" s="32" t="s">
        <v>16</v>
      </c>
      <c r="I4274" s="44">
        <f t="shared" si="2868"/>
        <v>30000</v>
      </c>
      <c r="J4274" s="44">
        <v>30000</v>
      </c>
      <c r="K4274" s="44">
        <f t="shared" si="2870"/>
        <v>0</v>
      </c>
      <c r="L4274" s="44">
        <v>0</v>
      </c>
      <c r="M4274" s="44">
        <v>0</v>
      </c>
      <c r="N4274" s="44">
        <v>0</v>
      </c>
      <c r="O4274" s="44">
        <v>0</v>
      </c>
      <c r="P4274" s="44">
        <v>0</v>
      </c>
      <c r="Q4274" s="44">
        <v>29000</v>
      </c>
      <c r="R4274" s="44">
        <v>29000</v>
      </c>
      <c r="S4274" s="44">
        <v>21336</v>
      </c>
      <c r="T4274" s="44">
        <f t="shared" si="2900"/>
        <v>7664</v>
      </c>
      <c r="U4274" s="44">
        <v>2500</v>
      </c>
      <c r="V4274" s="44">
        <v>2500</v>
      </c>
      <c r="W4274" s="44">
        <v>2664</v>
      </c>
      <c r="X4274" s="44">
        <f t="shared" si="2901"/>
        <v>29000</v>
      </c>
      <c r="Y4274" s="209">
        <f t="shared" si="2897"/>
        <v>100</v>
      </c>
    </row>
    <row r="4275" spans="1:25">
      <c r="A4275" s="23" t="s">
        <v>786</v>
      </c>
      <c r="B4275" s="23" t="s">
        <v>172</v>
      </c>
      <c r="C4275" s="23" t="s">
        <v>1559</v>
      </c>
      <c r="D4275" s="23" t="s">
        <v>1560</v>
      </c>
      <c r="E4275" s="22">
        <v>6112</v>
      </c>
      <c r="F4275" s="23" t="s">
        <v>1564</v>
      </c>
      <c r="G4275" s="128" t="s">
        <v>3378</v>
      </c>
      <c r="H4275" s="32" t="s">
        <v>19</v>
      </c>
      <c r="I4275" s="44">
        <f t="shared" si="2868"/>
        <v>115386</v>
      </c>
      <c r="J4275" s="44">
        <v>115386</v>
      </c>
      <c r="K4275" s="44">
        <f t="shared" si="2870"/>
        <v>0</v>
      </c>
      <c r="L4275" s="44">
        <v>0</v>
      </c>
      <c r="M4275" s="44">
        <v>0</v>
      </c>
      <c r="N4275" s="44">
        <v>0</v>
      </c>
      <c r="O4275" s="44">
        <v>0</v>
      </c>
      <c r="P4275" s="44">
        <v>0</v>
      </c>
      <c r="Q4275" s="44">
        <v>115386</v>
      </c>
      <c r="R4275" s="44">
        <v>115386</v>
      </c>
      <c r="S4275" s="44">
        <v>101134</v>
      </c>
      <c r="T4275" s="44">
        <f t="shared" si="2900"/>
        <v>14252</v>
      </c>
      <c r="U4275" s="44">
        <v>6000</v>
      </c>
      <c r="V4275" s="44">
        <v>8252</v>
      </c>
      <c r="W4275" s="44">
        <v>0</v>
      </c>
      <c r="X4275" s="44">
        <f t="shared" si="2901"/>
        <v>115386</v>
      </c>
      <c r="Y4275" s="209">
        <f t="shared" si="2897"/>
        <v>100</v>
      </c>
    </row>
    <row r="4276" spans="1:25">
      <c r="A4276" s="23" t="s">
        <v>786</v>
      </c>
      <c r="B4276" s="23" t="s">
        <v>172</v>
      </c>
      <c r="C4276" s="23" t="s">
        <v>1559</v>
      </c>
      <c r="D4276" s="23" t="s">
        <v>1560</v>
      </c>
      <c r="E4276" s="22">
        <v>6112</v>
      </c>
      <c r="F4276" s="23" t="s">
        <v>1565</v>
      </c>
      <c r="G4276" s="128" t="s">
        <v>3378</v>
      </c>
      <c r="H4276" s="32" t="s">
        <v>17</v>
      </c>
      <c r="I4276" s="44">
        <f t="shared" si="2868"/>
        <v>26984</v>
      </c>
      <c r="J4276" s="44">
        <v>26984</v>
      </c>
      <c r="K4276" s="44">
        <f t="shared" si="2870"/>
        <v>0</v>
      </c>
      <c r="L4276" s="44">
        <v>0</v>
      </c>
      <c r="M4276" s="44">
        <v>0</v>
      </c>
      <c r="N4276" s="44">
        <v>0</v>
      </c>
      <c r="O4276" s="44">
        <v>0</v>
      </c>
      <c r="P4276" s="44">
        <v>0</v>
      </c>
      <c r="Q4276" s="44">
        <v>28143</v>
      </c>
      <c r="R4276" s="44">
        <v>28143</v>
      </c>
      <c r="S4276" s="44">
        <v>28143</v>
      </c>
      <c r="T4276" s="44">
        <f t="shared" si="2900"/>
        <v>0</v>
      </c>
      <c r="U4276" s="44">
        <v>0</v>
      </c>
      <c r="V4276" s="44">
        <v>0</v>
      </c>
      <c r="W4276" s="44">
        <v>0</v>
      </c>
      <c r="X4276" s="44">
        <f t="shared" si="2901"/>
        <v>28143</v>
      </c>
      <c r="Y4276" s="209">
        <f t="shared" si="2897"/>
        <v>100</v>
      </c>
    </row>
    <row r="4277" spans="1:25">
      <c r="A4277" s="23" t="s">
        <v>786</v>
      </c>
      <c r="B4277" s="23" t="s">
        <v>172</v>
      </c>
      <c r="C4277" s="23" t="s">
        <v>1559</v>
      </c>
      <c r="D4277" s="23" t="s">
        <v>1560</v>
      </c>
      <c r="E4277" s="22">
        <v>6112</v>
      </c>
      <c r="F4277" s="23" t="s">
        <v>1566</v>
      </c>
      <c r="G4277" s="128" t="s">
        <v>3378</v>
      </c>
      <c r="H4277" s="32" t="s">
        <v>15</v>
      </c>
      <c r="I4277" s="44">
        <f t="shared" si="2868"/>
        <v>0</v>
      </c>
      <c r="J4277" s="44">
        <v>0</v>
      </c>
      <c r="K4277" s="44">
        <f t="shared" si="2870"/>
        <v>0</v>
      </c>
      <c r="L4277" s="44">
        <v>0</v>
      </c>
      <c r="M4277" s="44">
        <v>0</v>
      </c>
      <c r="N4277" s="44">
        <v>0</v>
      </c>
      <c r="O4277" s="44">
        <v>0</v>
      </c>
      <c r="P4277" s="44">
        <v>0</v>
      </c>
      <c r="Q4277" s="44">
        <v>0</v>
      </c>
      <c r="R4277" s="44">
        <v>0</v>
      </c>
      <c r="S4277" s="44">
        <v>0</v>
      </c>
      <c r="T4277" s="44">
        <f t="shared" si="2900"/>
        <v>0</v>
      </c>
      <c r="U4277" s="44">
        <v>0</v>
      </c>
      <c r="V4277" s="44">
        <v>0</v>
      </c>
      <c r="W4277" s="44">
        <v>0</v>
      </c>
      <c r="X4277" s="44">
        <f t="shared" si="2901"/>
        <v>0</v>
      </c>
      <c r="Y4277" s="209">
        <f t="shared" si="2897"/>
        <v>0</v>
      </c>
    </row>
    <row r="4278" spans="1:25">
      <c r="A4278" s="23" t="s">
        <v>786</v>
      </c>
      <c r="B4278" s="23" t="s">
        <v>172</v>
      </c>
      <c r="C4278" s="23" t="s">
        <v>1559</v>
      </c>
      <c r="D4278" s="23" t="s">
        <v>1560</v>
      </c>
      <c r="E4278" s="21" t="s">
        <v>139</v>
      </c>
      <c r="F4278" s="21" t="s">
        <v>0</v>
      </c>
      <c r="G4278" s="150" t="s">
        <v>0</v>
      </c>
      <c r="H4278" s="21" t="s">
        <v>21</v>
      </c>
      <c r="I4278" s="66">
        <f t="shared" si="2868"/>
        <v>129203</v>
      </c>
      <c r="J4278" s="66">
        <f t="shared" ref="J4278:X4278" si="2904">SUM(J4279)</f>
        <v>129203</v>
      </c>
      <c r="K4278" s="66">
        <f t="shared" si="2870"/>
        <v>0</v>
      </c>
      <c r="L4278" s="66">
        <f t="shared" si="2904"/>
        <v>0</v>
      </c>
      <c r="M4278" s="66">
        <f t="shared" si="2904"/>
        <v>0</v>
      </c>
      <c r="N4278" s="66">
        <f t="shared" si="2904"/>
        <v>0</v>
      </c>
      <c r="O4278" s="66">
        <f t="shared" si="2904"/>
        <v>0</v>
      </c>
      <c r="P4278" s="66">
        <f t="shared" si="2904"/>
        <v>0</v>
      </c>
      <c r="Q4278" s="66">
        <f t="shared" si="2904"/>
        <v>136019</v>
      </c>
      <c r="R4278" s="66">
        <f t="shared" si="2904"/>
        <v>136019</v>
      </c>
      <c r="S4278" s="66">
        <f t="shared" si="2904"/>
        <v>117741</v>
      </c>
      <c r="T4278" s="66">
        <f t="shared" si="2904"/>
        <v>18278</v>
      </c>
      <c r="U4278" s="66">
        <f t="shared" si="2904"/>
        <v>10000</v>
      </c>
      <c r="V4278" s="66">
        <f t="shared" si="2904"/>
        <v>8278</v>
      </c>
      <c r="W4278" s="66">
        <f t="shared" si="2904"/>
        <v>0</v>
      </c>
      <c r="X4278" s="66">
        <f t="shared" si="2904"/>
        <v>136019</v>
      </c>
      <c r="Y4278" s="208">
        <f t="shared" si="2897"/>
        <v>100</v>
      </c>
    </row>
    <row r="4279" spans="1:25">
      <c r="A4279" s="23" t="s">
        <v>786</v>
      </c>
      <c r="B4279" s="23" t="s">
        <v>172</v>
      </c>
      <c r="C4279" s="23" t="s">
        <v>1559</v>
      </c>
      <c r="D4279" s="23" t="s">
        <v>1560</v>
      </c>
      <c r="E4279" s="22">
        <v>6121</v>
      </c>
      <c r="F4279" s="23"/>
      <c r="G4279" s="128" t="s">
        <v>3378</v>
      </c>
      <c r="H4279" s="32" t="s">
        <v>22</v>
      </c>
      <c r="I4279" s="44">
        <f t="shared" si="2868"/>
        <v>129203</v>
      </c>
      <c r="J4279" s="44">
        <v>129203</v>
      </c>
      <c r="K4279" s="44">
        <f t="shared" si="2870"/>
        <v>0</v>
      </c>
      <c r="L4279" s="44">
        <v>0</v>
      </c>
      <c r="M4279" s="44">
        <v>0</v>
      </c>
      <c r="N4279" s="44">
        <v>0</v>
      </c>
      <c r="O4279" s="44">
        <v>0</v>
      </c>
      <c r="P4279" s="44">
        <v>0</v>
      </c>
      <c r="Q4279" s="44">
        <v>136019</v>
      </c>
      <c r="R4279" s="44">
        <v>136019</v>
      </c>
      <c r="S4279" s="44">
        <v>117741</v>
      </c>
      <c r="T4279" s="44">
        <f t="shared" si="2900"/>
        <v>18278</v>
      </c>
      <c r="U4279" s="44">
        <v>10000</v>
      </c>
      <c r="V4279" s="44">
        <v>8278</v>
      </c>
      <c r="W4279" s="44"/>
      <c r="X4279" s="44">
        <f t="shared" si="2901"/>
        <v>136019</v>
      </c>
      <c r="Y4279" s="209">
        <f t="shared" si="2897"/>
        <v>100</v>
      </c>
    </row>
    <row r="4280" spans="1:25">
      <c r="A4280" s="23" t="s">
        <v>786</v>
      </c>
      <c r="B4280" s="23" t="s">
        <v>172</v>
      </c>
      <c r="C4280" s="23" t="s">
        <v>1559</v>
      </c>
      <c r="D4280" s="23" t="s">
        <v>1560</v>
      </c>
      <c r="E4280" s="21" t="s">
        <v>141</v>
      </c>
      <c r="F4280" s="21" t="s">
        <v>0</v>
      </c>
      <c r="G4280" s="150" t="s">
        <v>0</v>
      </c>
      <c r="H4280" s="21" t="s">
        <v>23</v>
      </c>
      <c r="I4280" s="66">
        <f t="shared" si="2868"/>
        <v>81010</v>
      </c>
      <c r="J4280" s="66">
        <f t="shared" ref="J4280:P4280" si="2905">SUM(J4281:J4288)</f>
        <v>67810</v>
      </c>
      <c r="K4280" s="66">
        <f t="shared" si="2870"/>
        <v>13200</v>
      </c>
      <c r="L4280" s="66">
        <f t="shared" si="2905"/>
        <v>6700</v>
      </c>
      <c r="M4280" s="66">
        <f t="shared" si="2905"/>
        <v>0</v>
      </c>
      <c r="N4280" s="66">
        <f t="shared" si="2905"/>
        <v>6500</v>
      </c>
      <c r="O4280" s="66">
        <f t="shared" si="2905"/>
        <v>0</v>
      </c>
      <c r="P4280" s="66">
        <f t="shared" si="2905"/>
        <v>0</v>
      </c>
      <c r="Q4280" s="66">
        <f>SUM(Q4281:Q4288)</f>
        <v>122168</v>
      </c>
      <c r="R4280" s="66">
        <f>SUM(R4281:R4288)</f>
        <v>83464</v>
      </c>
      <c r="S4280" s="66">
        <f>SUM(S4281:S4288)</f>
        <v>76114</v>
      </c>
      <c r="T4280" s="66">
        <f t="shared" ref="T4280:X4280" si="2906">SUM(T4281:T4288)</f>
        <v>7350</v>
      </c>
      <c r="U4280" s="66">
        <f t="shared" si="2906"/>
        <v>2750</v>
      </c>
      <c r="V4280" s="66">
        <f t="shared" si="2906"/>
        <v>4600</v>
      </c>
      <c r="W4280" s="66">
        <f t="shared" si="2906"/>
        <v>0</v>
      </c>
      <c r="X4280" s="66">
        <f t="shared" si="2906"/>
        <v>83464</v>
      </c>
      <c r="Y4280" s="208">
        <f t="shared" si="2897"/>
        <v>100</v>
      </c>
    </row>
    <row r="4281" spans="1:25">
      <c r="A4281" s="23" t="s">
        <v>786</v>
      </c>
      <c r="B4281" s="23" t="s">
        <v>172</v>
      </c>
      <c r="C4281" s="23" t="s">
        <v>1559</v>
      </c>
      <c r="D4281" s="23" t="s">
        <v>1560</v>
      </c>
      <c r="E4281" s="22">
        <v>6131</v>
      </c>
      <c r="F4281" s="23"/>
      <c r="G4281" s="128" t="s">
        <v>3378</v>
      </c>
      <c r="H4281" s="32" t="s">
        <v>24</v>
      </c>
      <c r="I4281" s="44">
        <f t="shared" si="2868"/>
        <v>585</v>
      </c>
      <c r="J4281" s="44">
        <v>585</v>
      </c>
      <c r="K4281" s="44">
        <f t="shared" si="2870"/>
        <v>0</v>
      </c>
      <c r="L4281" s="44">
        <v>0</v>
      </c>
      <c r="M4281" s="44">
        <v>0</v>
      </c>
      <c r="N4281" s="44">
        <v>0</v>
      </c>
      <c r="O4281" s="44">
        <v>0</v>
      </c>
      <c r="P4281" s="44">
        <v>0</v>
      </c>
      <c r="Q4281" s="44">
        <v>585</v>
      </c>
      <c r="R4281" s="44">
        <v>585</v>
      </c>
      <c r="S4281" s="44">
        <v>585</v>
      </c>
      <c r="T4281" s="44">
        <f t="shared" si="2900"/>
        <v>0</v>
      </c>
      <c r="U4281" s="44">
        <v>0</v>
      </c>
      <c r="V4281" s="44">
        <v>0</v>
      </c>
      <c r="W4281" s="44">
        <v>0</v>
      </c>
      <c r="X4281" s="44">
        <f t="shared" si="2901"/>
        <v>585</v>
      </c>
      <c r="Y4281" s="209">
        <f t="shared" si="2897"/>
        <v>100</v>
      </c>
    </row>
    <row r="4282" spans="1:25">
      <c r="A4282" s="23" t="s">
        <v>786</v>
      </c>
      <c r="B4282" s="23" t="s">
        <v>172</v>
      </c>
      <c r="C4282" s="23" t="s">
        <v>1559</v>
      </c>
      <c r="D4282" s="23" t="s">
        <v>1560</v>
      </c>
      <c r="E4282" s="22">
        <v>6132</v>
      </c>
      <c r="F4282" s="23"/>
      <c r="G4282" s="128" t="s">
        <v>3378</v>
      </c>
      <c r="H4282" s="32" t="s">
        <v>25</v>
      </c>
      <c r="I4282" s="44">
        <f t="shared" si="2868"/>
        <v>29000</v>
      </c>
      <c r="J4282" s="44">
        <v>29000</v>
      </c>
      <c r="K4282" s="44">
        <f t="shared" si="2870"/>
        <v>0</v>
      </c>
      <c r="L4282" s="44">
        <v>0</v>
      </c>
      <c r="M4282" s="44">
        <v>0</v>
      </c>
      <c r="N4282" s="44">
        <v>0</v>
      </c>
      <c r="O4282" s="44">
        <v>0</v>
      </c>
      <c r="P4282" s="44">
        <v>0</v>
      </c>
      <c r="Q4282" s="44">
        <v>29000</v>
      </c>
      <c r="R4282" s="44">
        <v>29000</v>
      </c>
      <c r="S4282" s="44">
        <v>25500</v>
      </c>
      <c r="T4282" s="44">
        <f t="shared" si="2900"/>
        <v>3500</v>
      </c>
      <c r="U4282" s="44">
        <v>0</v>
      </c>
      <c r="V4282" s="44">
        <v>3500</v>
      </c>
      <c r="W4282" s="44">
        <v>0</v>
      </c>
      <c r="X4282" s="44">
        <f t="shared" si="2901"/>
        <v>29000</v>
      </c>
      <c r="Y4282" s="209">
        <f t="shared" si="2897"/>
        <v>100</v>
      </c>
    </row>
    <row r="4283" spans="1:25">
      <c r="A4283" s="23" t="s">
        <v>786</v>
      </c>
      <c r="B4283" s="23" t="s">
        <v>172</v>
      </c>
      <c r="C4283" s="23" t="s">
        <v>1559</v>
      </c>
      <c r="D4283" s="23" t="s">
        <v>1560</v>
      </c>
      <c r="E4283" s="22">
        <v>6133</v>
      </c>
      <c r="F4283" s="23"/>
      <c r="G4283" s="128" t="s">
        <v>3378</v>
      </c>
      <c r="H4283" s="32" t="s">
        <v>26</v>
      </c>
      <c r="I4283" s="44">
        <f t="shared" si="2868"/>
        <v>10000</v>
      </c>
      <c r="J4283" s="44">
        <v>10000</v>
      </c>
      <c r="K4283" s="44">
        <f t="shared" si="2870"/>
        <v>0</v>
      </c>
      <c r="L4283" s="44">
        <v>0</v>
      </c>
      <c r="M4283" s="44">
        <v>0</v>
      </c>
      <c r="N4283" s="44">
        <v>0</v>
      </c>
      <c r="O4283" s="44">
        <v>0</v>
      </c>
      <c r="P4283" s="44">
        <v>0</v>
      </c>
      <c r="Q4283" s="44">
        <v>11000</v>
      </c>
      <c r="R4283" s="44">
        <v>11000</v>
      </c>
      <c r="S4283" s="44">
        <v>9500</v>
      </c>
      <c r="T4283" s="44">
        <f t="shared" si="2900"/>
        <v>1500</v>
      </c>
      <c r="U4283" s="44">
        <v>1500</v>
      </c>
      <c r="V4283" s="44">
        <v>0</v>
      </c>
      <c r="W4283" s="44">
        <v>0</v>
      </c>
      <c r="X4283" s="44">
        <f t="shared" si="2901"/>
        <v>11000</v>
      </c>
      <c r="Y4283" s="209">
        <f t="shared" si="2897"/>
        <v>100</v>
      </c>
    </row>
    <row r="4284" spans="1:25">
      <c r="A4284" s="23" t="s">
        <v>786</v>
      </c>
      <c r="B4284" s="23" t="s">
        <v>172</v>
      </c>
      <c r="C4284" s="23" t="s">
        <v>1559</v>
      </c>
      <c r="D4284" s="23" t="s">
        <v>1560</v>
      </c>
      <c r="E4284" s="22">
        <v>6134</v>
      </c>
      <c r="F4284" s="23"/>
      <c r="G4284" s="128" t="s">
        <v>3378</v>
      </c>
      <c r="H4284" s="32" t="s">
        <v>27</v>
      </c>
      <c r="I4284" s="44">
        <f t="shared" si="2868"/>
        <v>11174</v>
      </c>
      <c r="J4284" s="44">
        <v>5174</v>
      </c>
      <c r="K4284" s="44">
        <f t="shared" si="2870"/>
        <v>6000</v>
      </c>
      <c r="L4284" s="44">
        <v>1000</v>
      </c>
      <c r="M4284" s="44">
        <v>0</v>
      </c>
      <c r="N4284" s="44">
        <v>5000</v>
      </c>
      <c r="O4284" s="44">
        <v>0</v>
      </c>
      <c r="P4284" s="44">
        <v>0</v>
      </c>
      <c r="Q4284" s="44">
        <v>39873</v>
      </c>
      <c r="R4284" s="44">
        <v>8069</v>
      </c>
      <c r="S4284" s="44">
        <v>8069</v>
      </c>
      <c r="T4284" s="44">
        <f t="shared" si="2900"/>
        <v>0</v>
      </c>
      <c r="U4284" s="44">
        <v>0</v>
      </c>
      <c r="V4284" s="44">
        <v>0</v>
      </c>
      <c r="W4284" s="44">
        <v>0</v>
      </c>
      <c r="X4284" s="44">
        <f t="shared" si="2901"/>
        <v>8069</v>
      </c>
      <c r="Y4284" s="209">
        <f t="shared" si="2897"/>
        <v>100</v>
      </c>
    </row>
    <row r="4285" spans="1:25">
      <c r="A4285" s="23" t="s">
        <v>786</v>
      </c>
      <c r="B4285" s="23" t="s">
        <v>172</v>
      </c>
      <c r="C4285" s="23" t="s">
        <v>1559</v>
      </c>
      <c r="D4285" s="23" t="s">
        <v>1560</v>
      </c>
      <c r="E4285" s="22">
        <v>6135</v>
      </c>
      <c r="F4285" s="23"/>
      <c r="G4285" s="128" t="s">
        <v>3378</v>
      </c>
      <c r="H4285" s="32" t="s">
        <v>28</v>
      </c>
      <c r="I4285" s="44">
        <f t="shared" si="2868"/>
        <v>500</v>
      </c>
      <c r="J4285" s="44">
        <v>200</v>
      </c>
      <c r="K4285" s="44">
        <f t="shared" si="2870"/>
        <v>300</v>
      </c>
      <c r="L4285" s="44">
        <v>300</v>
      </c>
      <c r="M4285" s="44">
        <v>0</v>
      </c>
      <c r="N4285" s="44">
        <v>0</v>
      </c>
      <c r="O4285" s="44">
        <v>0</v>
      </c>
      <c r="P4285" s="44">
        <v>0</v>
      </c>
      <c r="Q4285" s="44">
        <v>350</v>
      </c>
      <c r="R4285" s="44">
        <v>350</v>
      </c>
      <c r="S4285" s="44">
        <v>300</v>
      </c>
      <c r="T4285" s="44">
        <f t="shared" si="2900"/>
        <v>50</v>
      </c>
      <c r="U4285" s="44">
        <v>50</v>
      </c>
      <c r="V4285" s="44">
        <v>0</v>
      </c>
      <c r="W4285" s="44">
        <v>0</v>
      </c>
      <c r="X4285" s="44">
        <f t="shared" si="2901"/>
        <v>350</v>
      </c>
      <c r="Y4285" s="209">
        <f t="shared" si="2897"/>
        <v>100</v>
      </c>
    </row>
    <row r="4286" spans="1:25">
      <c r="A4286" s="23" t="s">
        <v>786</v>
      </c>
      <c r="B4286" s="23" t="s">
        <v>172</v>
      </c>
      <c r="C4286" s="23" t="s">
        <v>1559</v>
      </c>
      <c r="D4286" s="23" t="s">
        <v>1560</v>
      </c>
      <c r="E4286" s="22">
        <v>6137</v>
      </c>
      <c r="F4286" s="23"/>
      <c r="G4286" s="128" t="s">
        <v>3378</v>
      </c>
      <c r="H4286" s="32" t="s">
        <v>30</v>
      </c>
      <c r="I4286" s="44">
        <f t="shared" si="2868"/>
        <v>6000</v>
      </c>
      <c r="J4286" s="44">
        <v>5000</v>
      </c>
      <c r="K4286" s="44">
        <f t="shared" si="2870"/>
        <v>1000</v>
      </c>
      <c r="L4286" s="44">
        <v>1000</v>
      </c>
      <c r="M4286" s="44">
        <v>0</v>
      </c>
      <c r="N4286" s="44">
        <v>0</v>
      </c>
      <c r="O4286" s="44">
        <v>0</v>
      </c>
      <c r="P4286" s="44">
        <v>0</v>
      </c>
      <c r="Q4286" s="44">
        <v>6000</v>
      </c>
      <c r="R4286" s="44">
        <v>5000</v>
      </c>
      <c r="S4286" s="44">
        <v>5000</v>
      </c>
      <c r="T4286" s="44">
        <f t="shared" si="2900"/>
        <v>0</v>
      </c>
      <c r="U4286" s="44">
        <v>0</v>
      </c>
      <c r="V4286" s="44">
        <v>0</v>
      </c>
      <c r="W4286" s="44">
        <v>0</v>
      </c>
      <c r="X4286" s="44">
        <f t="shared" si="2901"/>
        <v>5000</v>
      </c>
      <c r="Y4286" s="209">
        <f t="shared" si="2897"/>
        <v>100</v>
      </c>
    </row>
    <row r="4287" spans="1:25">
      <c r="A4287" s="23" t="s">
        <v>786</v>
      </c>
      <c r="B4287" s="23" t="s">
        <v>172</v>
      </c>
      <c r="C4287" s="23" t="s">
        <v>1559</v>
      </c>
      <c r="D4287" s="23" t="s">
        <v>1560</v>
      </c>
      <c r="E4287" s="22">
        <v>6138</v>
      </c>
      <c r="F4287" s="23"/>
      <c r="G4287" s="128" t="s">
        <v>3378</v>
      </c>
      <c r="H4287" s="32" t="s">
        <v>31</v>
      </c>
      <c r="I4287" s="44">
        <f t="shared" si="2868"/>
        <v>2400</v>
      </c>
      <c r="J4287" s="44">
        <v>0</v>
      </c>
      <c r="K4287" s="44">
        <f t="shared" si="2870"/>
        <v>2400</v>
      </c>
      <c r="L4287" s="44">
        <v>2400</v>
      </c>
      <c r="M4287" s="44">
        <v>0</v>
      </c>
      <c r="N4287" s="44">
        <v>0</v>
      </c>
      <c r="O4287" s="44">
        <v>0</v>
      </c>
      <c r="P4287" s="44">
        <v>0</v>
      </c>
      <c r="Q4287" s="44">
        <v>2400</v>
      </c>
      <c r="R4287" s="44">
        <v>0</v>
      </c>
      <c r="S4287" s="44">
        <v>0</v>
      </c>
      <c r="T4287" s="44">
        <f t="shared" si="2900"/>
        <v>0</v>
      </c>
      <c r="U4287" s="44">
        <v>0</v>
      </c>
      <c r="V4287" s="44">
        <v>0</v>
      </c>
      <c r="W4287" s="44">
        <v>0</v>
      </c>
      <c r="X4287" s="44">
        <f t="shared" si="2901"/>
        <v>0</v>
      </c>
      <c r="Y4287" s="209">
        <f t="shared" si="2897"/>
        <v>0</v>
      </c>
    </row>
    <row r="4288" spans="1:25">
      <c r="A4288" s="20" t="s">
        <v>786</v>
      </c>
      <c r="B4288" s="20" t="s">
        <v>172</v>
      </c>
      <c r="C4288" s="20" t="s">
        <v>1559</v>
      </c>
      <c r="D4288" s="20" t="s">
        <v>1560</v>
      </c>
      <c r="E4288" s="20" t="s">
        <v>144</v>
      </c>
      <c r="F4288" s="23" t="s">
        <v>0</v>
      </c>
      <c r="G4288" s="154" t="s">
        <v>0</v>
      </c>
      <c r="H4288" s="21" t="s">
        <v>32</v>
      </c>
      <c r="I4288" s="66">
        <f t="shared" si="2868"/>
        <v>21351</v>
      </c>
      <c r="J4288" s="66">
        <f t="shared" ref="J4288:P4288" si="2907">SUM(J4289:J4291)</f>
        <v>17851</v>
      </c>
      <c r="K4288" s="66">
        <f t="shared" si="2870"/>
        <v>3500</v>
      </c>
      <c r="L4288" s="66">
        <f t="shared" si="2907"/>
        <v>2000</v>
      </c>
      <c r="M4288" s="66">
        <f t="shared" si="2907"/>
        <v>0</v>
      </c>
      <c r="N4288" s="66">
        <f t="shared" si="2907"/>
        <v>1500</v>
      </c>
      <c r="O4288" s="66">
        <f t="shared" si="2907"/>
        <v>0</v>
      </c>
      <c r="P4288" s="66">
        <f t="shared" si="2907"/>
        <v>0</v>
      </c>
      <c r="Q4288" s="66">
        <f>SUM(Q4289:Q4291)</f>
        <v>32960</v>
      </c>
      <c r="R4288" s="66">
        <f>SUM(R4289:R4291)</f>
        <v>29460</v>
      </c>
      <c r="S4288" s="66">
        <f>SUM(S4289:S4291)</f>
        <v>27160</v>
      </c>
      <c r="T4288" s="66">
        <f t="shared" ref="T4288:X4288" si="2908">SUM(T4289:T4291)</f>
        <v>2300</v>
      </c>
      <c r="U4288" s="66">
        <f t="shared" si="2908"/>
        <v>1200</v>
      </c>
      <c r="V4288" s="66">
        <f t="shared" si="2908"/>
        <v>1100</v>
      </c>
      <c r="W4288" s="66">
        <f t="shared" si="2908"/>
        <v>0</v>
      </c>
      <c r="X4288" s="66">
        <f t="shared" si="2908"/>
        <v>29460</v>
      </c>
      <c r="Y4288" s="208">
        <f t="shared" si="2897"/>
        <v>100</v>
      </c>
    </row>
    <row r="4289" spans="1:25">
      <c r="A4289" s="23" t="s">
        <v>786</v>
      </c>
      <c r="B4289" s="23" t="s">
        <v>172</v>
      </c>
      <c r="C4289" s="23" t="s">
        <v>1559</v>
      </c>
      <c r="D4289" s="23" t="s">
        <v>1560</v>
      </c>
      <c r="E4289" s="22">
        <v>6139</v>
      </c>
      <c r="F4289" s="23"/>
      <c r="G4289" s="128" t="s">
        <v>3378</v>
      </c>
      <c r="H4289" s="32" t="s">
        <v>32</v>
      </c>
      <c r="I4289" s="44">
        <f t="shared" si="2868"/>
        <v>8500</v>
      </c>
      <c r="J4289" s="44">
        <v>5000</v>
      </c>
      <c r="K4289" s="44">
        <f t="shared" si="2870"/>
        <v>3500</v>
      </c>
      <c r="L4289" s="44">
        <v>2000</v>
      </c>
      <c r="M4289" s="44">
        <v>0</v>
      </c>
      <c r="N4289" s="44">
        <v>1500</v>
      </c>
      <c r="O4289" s="44">
        <v>0</v>
      </c>
      <c r="P4289" s="44">
        <v>0</v>
      </c>
      <c r="Q4289" s="44">
        <v>19900</v>
      </c>
      <c r="R4289" s="44">
        <v>16400</v>
      </c>
      <c r="S4289" s="44">
        <v>16400</v>
      </c>
      <c r="T4289" s="44">
        <f t="shared" si="2900"/>
        <v>0</v>
      </c>
      <c r="U4289" s="44">
        <v>0</v>
      </c>
      <c r="V4289" s="44">
        <v>0</v>
      </c>
      <c r="W4289" s="44">
        <v>0</v>
      </c>
      <c r="X4289" s="44">
        <f t="shared" si="2901"/>
        <v>16400</v>
      </c>
      <c r="Y4289" s="209">
        <f t="shared" si="2897"/>
        <v>100</v>
      </c>
    </row>
    <row r="4290" spans="1:25">
      <c r="A4290" s="23" t="s">
        <v>786</v>
      </c>
      <c r="B4290" s="23" t="s">
        <v>172</v>
      </c>
      <c r="C4290" s="23" t="s">
        <v>1559</v>
      </c>
      <c r="D4290" s="23" t="s">
        <v>1560</v>
      </c>
      <c r="E4290" s="22">
        <v>6139</v>
      </c>
      <c r="F4290" s="23" t="s">
        <v>1567</v>
      </c>
      <c r="G4290" s="128" t="s">
        <v>3378</v>
      </c>
      <c r="H4290" s="32" t="s">
        <v>152</v>
      </c>
      <c r="I4290" s="44">
        <f t="shared" si="2868"/>
        <v>3351</v>
      </c>
      <c r="J4290" s="44">
        <v>3351</v>
      </c>
      <c r="K4290" s="44">
        <f t="shared" si="2870"/>
        <v>0</v>
      </c>
      <c r="L4290" s="44">
        <v>0</v>
      </c>
      <c r="M4290" s="44">
        <v>0</v>
      </c>
      <c r="N4290" s="44">
        <v>0</v>
      </c>
      <c r="O4290" s="44">
        <v>0</v>
      </c>
      <c r="P4290" s="44">
        <v>0</v>
      </c>
      <c r="Q4290" s="44">
        <v>3560</v>
      </c>
      <c r="R4290" s="44">
        <v>3560</v>
      </c>
      <c r="S4290" s="44">
        <v>3560</v>
      </c>
      <c r="T4290" s="44">
        <f t="shared" si="2900"/>
        <v>0</v>
      </c>
      <c r="U4290" s="44">
        <v>0</v>
      </c>
      <c r="V4290" s="44">
        <v>0</v>
      </c>
      <c r="W4290" s="44">
        <v>0</v>
      </c>
      <c r="X4290" s="44">
        <f t="shared" si="2901"/>
        <v>3560</v>
      </c>
      <c r="Y4290" s="209">
        <f t="shared" si="2897"/>
        <v>100</v>
      </c>
    </row>
    <row r="4291" spans="1:25">
      <c r="A4291" s="23" t="s">
        <v>786</v>
      </c>
      <c r="B4291" s="23" t="s">
        <v>172</v>
      </c>
      <c r="C4291" s="23" t="s">
        <v>1559</v>
      </c>
      <c r="D4291" s="23" t="s">
        <v>1560</v>
      </c>
      <c r="E4291" s="22">
        <v>6139</v>
      </c>
      <c r="F4291" s="23" t="s">
        <v>1568</v>
      </c>
      <c r="G4291" s="128" t="s">
        <v>3378</v>
      </c>
      <c r="H4291" s="32" t="s">
        <v>158</v>
      </c>
      <c r="I4291" s="44">
        <f t="shared" ref="I4291:I4354" si="2909">SUM(J4291,K4291,O4291,P4291)</f>
        <v>9500</v>
      </c>
      <c r="J4291" s="44">
        <v>9500</v>
      </c>
      <c r="K4291" s="44">
        <f t="shared" ref="K4291:K4354" si="2910">SUM(L4291,M4291,N4291)</f>
        <v>0</v>
      </c>
      <c r="L4291" s="44">
        <v>0</v>
      </c>
      <c r="M4291" s="44">
        <v>0</v>
      </c>
      <c r="N4291" s="44">
        <v>0</v>
      </c>
      <c r="O4291" s="44">
        <v>0</v>
      </c>
      <c r="P4291" s="44">
        <v>0</v>
      </c>
      <c r="Q4291" s="44">
        <v>9500</v>
      </c>
      <c r="R4291" s="44">
        <v>9500</v>
      </c>
      <c r="S4291" s="44">
        <v>7200</v>
      </c>
      <c r="T4291" s="44">
        <f t="shared" si="2900"/>
        <v>2300</v>
      </c>
      <c r="U4291" s="44">
        <v>1200</v>
      </c>
      <c r="V4291" s="44">
        <v>1100</v>
      </c>
      <c r="W4291" s="44">
        <v>0</v>
      </c>
      <c r="X4291" s="44">
        <f t="shared" si="2901"/>
        <v>9500</v>
      </c>
      <c r="Y4291" s="209">
        <f t="shared" si="2897"/>
        <v>100</v>
      </c>
    </row>
    <row r="4292" spans="1:25" ht="20.399999999999999">
      <c r="A4292" s="20" t="s">
        <v>0</v>
      </c>
      <c r="B4292" s="20" t="s">
        <v>0</v>
      </c>
      <c r="C4292" s="20" t="s">
        <v>0</v>
      </c>
      <c r="D4292" s="21" t="s">
        <v>0</v>
      </c>
      <c r="E4292" s="21" t="s">
        <v>0</v>
      </c>
      <c r="F4292" s="21" t="s">
        <v>0</v>
      </c>
      <c r="G4292" s="150" t="s">
        <v>0</v>
      </c>
      <c r="H4292" s="30" t="s">
        <v>42</v>
      </c>
      <c r="I4292" s="31">
        <f t="shared" si="2909"/>
        <v>100</v>
      </c>
      <c r="J4292" s="31">
        <f t="shared" ref="J4292:X4293" si="2911">SUM(J4293)</f>
        <v>100</v>
      </c>
      <c r="K4292" s="31">
        <f t="shared" si="2910"/>
        <v>0</v>
      </c>
      <c r="L4292" s="31">
        <f t="shared" si="2911"/>
        <v>0</v>
      </c>
      <c r="M4292" s="31">
        <f t="shared" si="2911"/>
        <v>0</v>
      </c>
      <c r="N4292" s="31">
        <f t="shared" si="2911"/>
        <v>0</v>
      </c>
      <c r="O4292" s="31">
        <f t="shared" si="2911"/>
        <v>0</v>
      </c>
      <c r="P4292" s="31">
        <f t="shared" si="2911"/>
        <v>0</v>
      </c>
      <c r="Q4292" s="31">
        <f t="shared" si="2911"/>
        <v>100</v>
      </c>
      <c r="R4292" s="31">
        <f t="shared" si="2911"/>
        <v>100</v>
      </c>
      <c r="S4292" s="31">
        <f t="shared" si="2911"/>
        <v>0</v>
      </c>
      <c r="T4292" s="31">
        <f t="shared" si="2911"/>
        <v>0</v>
      </c>
      <c r="U4292" s="31">
        <f t="shared" si="2911"/>
        <v>0</v>
      </c>
      <c r="V4292" s="31">
        <f t="shared" si="2911"/>
        <v>0</v>
      </c>
      <c r="W4292" s="31">
        <f t="shared" si="2911"/>
        <v>0</v>
      </c>
      <c r="X4292" s="31">
        <f t="shared" si="2911"/>
        <v>0</v>
      </c>
      <c r="Y4292" s="220">
        <f t="shared" si="2897"/>
        <v>0</v>
      </c>
    </row>
    <row r="4293" spans="1:25">
      <c r="A4293" s="23" t="s">
        <v>786</v>
      </c>
      <c r="B4293" s="23" t="s">
        <v>172</v>
      </c>
      <c r="C4293" s="23" t="s">
        <v>1559</v>
      </c>
      <c r="D4293" s="23" t="s">
        <v>1560</v>
      </c>
      <c r="E4293" s="21" t="s">
        <v>159</v>
      </c>
      <c r="F4293" s="21" t="s">
        <v>0</v>
      </c>
      <c r="G4293" s="150" t="s">
        <v>0</v>
      </c>
      <c r="H4293" s="21" t="s">
        <v>34</v>
      </c>
      <c r="I4293" s="66">
        <f t="shared" si="2909"/>
        <v>100</v>
      </c>
      <c r="J4293" s="66">
        <f t="shared" si="2911"/>
        <v>100</v>
      </c>
      <c r="K4293" s="66">
        <f t="shared" si="2910"/>
        <v>0</v>
      </c>
      <c r="L4293" s="66">
        <f t="shared" si="2911"/>
        <v>0</v>
      </c>
      <c r="M4293" s="66">
        <f t="shared" si="2911"/>
        <v>0</v>
      </c>
      <c r="N4293" s="66">
        <f t="shared" si="2911"/>
        <v>0</v>
      </c>
      <c r="O4293" s="66">
        <f t="shared" si="2911"/>
        <v>0</v>
      </c>
      <c r="P4293" s="66">
        <f t="shared" si="2911"/>
        <v>0</v>
      </c>
      <c r="Q4293" s="66">
        <f t="shared" si="2911"/>
        <v>100</v>
      </c>
      <c r="R4293" s="66">
        <f t="shared" si="2911"/>
        <v>100</v>
      </c>
      <c r="S4293" s="66">
        <f t="shared" si="2911"/>
        <v>0</v>
      </c>
      <c r="T4293" s="66">
        <f t="shared" si="2911"/>
        <v>0</v>
      </c>
      <c r="U4293" s="66">
        <f t="shared" si="2911"/>
        <v>0</v>
      </c>
      <c r="V4293" s="66">
        <f t="shared" si="2911"/>
        <v>0</v>
      </c>
      <c r="W4293" s="66">
        <f t="shared" si="2911"/>
        <v>0</v>
      </c>
      <c r="X4293" s="66">
        <f t="shared" si="2911"/>
        <v>0</v>
      </c>
      <c r="Y4293" s="208">
        <f t="shared" si="2897"/>
        <v>0</v>
      </c>
    </row>
    <row r="4294" spans="1:25">
      <c r="A4294" s="23" t="s">
        <v>786</v>
      </c>
      <c r="B4294" s="23" t="s">
        <v>172</v>
      </c>
      <c r="C4294" s="23" t="s">
        <v>1559</v>
      </c>
      <c r="D4294" s="23" t="s">
        <v>1560</v>
      </c>
      <c r="E4294" s="22">
        <v>6148</v>
      </c>
      <c r="F4294" s="23"/>
      <c r="G4294" s="128" t="s">
        <v>3378</v>
      </c>
      <c r="H4294" s="32" t="s">
        <v>41</v>
      </c>
      <c r="I4294" s="44">
        <f t="shared" si="2909"/>
        <v>100</v>
      </c>
      <c r="J4294" s="44">
        <v>100</v>
      </c>
      <c r="K4294" s="44">
        <f t="shared" si="2910"/>
        <v>0</v>
      </c>
      <c r="L4294" s="44">
        <v>0</v>
      </c>
      <c r="M4294" s="44">
        <v>0</v>
      </c>
      <c r="N4294" s="44">
        <v>0</v>
      </c>
      <c r="O4294" s="44">
        <v>0</v>
      </c>
      <c r="P4294" s="44">
        <v>0</v>
      </c>
      <c r="Q4294" s="44">
        <v>100</v>
      </c>
      <c r="R4294" s="44">
        <v>100</v>
      </c>
      <c r="S4294" s="44">
        <v>0</v>
      </c>
      <c r="T4294" s="44">
        <f t="shared" si="2900"/>
        <v>0</v>
      </c>
      <c r="U4294" s="44"/>
      <c r="V4294" s="44"/>
      <c r="W4294" s="44"/>
      <c r="X4294" s="44">
        <f t="shared" si="2901"/>
        <v>0</v>
      </c>
      <c r="Y4294" s="209">
        <f t="shared" si="2897"/>
        <v>0</v>
      </c>
    </row>
    <row r="4295" spans="1:25" ht="20.399999999999999">
      <c r="A4295" s="20" t="s">
        <v>0</v>
      </c>
      <c r="B4295" s="20" t="s">
        <v>0</v>
      </c>
      <c r="C4295" s="20" t="s">
        <v>0</v>
      </c>
      <c r="D4295" s="21" t="s">
        <v>0</v>
      </c>
      <c r="E4295" s="21" t="s">
        <v>0</v>
      </c>
      <c r="F4295" s="21" t="s">
        <v>0</v>
      </c>
      <c r="G4295" s="150" t="s">
        <v>0</v>
      </c>
      <c r="H4295" s="30" t="s">
        <v>60</v>
      </c>
      <c r="I4295" s="31">
        <f t="shared" si="2909"/>
        <v>5000</v>
      </c>
      <c r="J4295" s="31">
        <f t="shared" ref="J4295:X4296" si="2912">SUM(J4296)</f>
        <v>0</v>
      </c>
      <c r="K4295" s="31">
        <f t="shared" si="2910"/>
        <v>5000</v>
      </c>
      <c r="L4295" s="31">
        <f t="shared" si="2912"/>
        <v>5000</v>
      </c>
      <c r="M4295" s="31">
        <f t="shared" si="2912"/>
        <v>0</v>
      </c>
      <c r="N4295" s="31">
        <f t="shared" si="2912"/>
        <v>0</v>
      </c>
      <c r="O4295" s="31">
        <f t="shared" si="2912"/>
        <v>0</v>
      </c>
      <c r="P4295" s="31">
        <f t="shared" si="2912"/>
        <v>0</v>
      </c>
      <c r="Q4295" s="31">
        <f t="shared" si="2912"/>
        <v>15810</v>
      </c>
      <c r="R4295" s="31">
        <f t="shared" si="2912"/>
        <v>11810</v>
      </c>
      <c r="S4295" s="31">
        <f t="shared" si="2912"/>
        <v>11810</v>
      </c>
      <c r="T4295" s="31">
        <f t="shared" si="2912"/>
        <v>0</v>
      </c>
      <c r="U4295" s="31">
        <f t="shared" si="2912"/>
        <v>0</v>
      </c>
      <c r="V4295" s="31">
        <f t="shared" si="2912"/>
        <v>0</v>
      </c>
      <c r="W4295" s="31">
        <f t="shared" si="2912"/>
        <v>0</v>
      </c>
      <c r="X4295" s="31">
        <f t="shared" si="2912"/>
        <v>11810</v>
      </c>
      <c r="Y4295" s="220">
        <f t="shared" si="2897"/>
        <v>100</v>
      </c>
    </row>
    <row r="4296" spans="1:25">
      <c r="A4296" s="23" t="s">
        <v>786</v>
      </c>
      <c r="B4296" s="23" t="s">
        <v>172</v>
      </c>
      <c r="C4296" s="23" t="s">
        <v>1559</v>
      </c>
      <c r="D4296" s="23" t="s">
        <v>1560</v>
      </c>
      <c r="E4296" s="21" t="s">
        <v>166</v>
      </c>
      <c r="F4296" s="21" t="s">
        <v>0</v>
      </c>
      <c r="G4296" s="150" t="s">
        <v>0</v>
      </c>
      <c r="H4296" s="21" t="s">
        <v>53</v>
      </c>
      <c r="I4296" s="66">
        <f t="shared" si="2909"/>
        <v>5000</v>
      </c>
      <c r="J4296" s="66">
        <f t="shared" si="2912"/>
        <v>0</v>
      </c>
      <c r="K4296" s="66">
        <f t="shared" si="2910"/>
        <v>5000</v>
      </c>
      <c r="L4296" s="66">
        <f t="shared" si="2912"/>
        <v>5000</v>
      </c>
      <c r="M4296" s="66">
        <f t="shared" si="2912"/>
        <v>0</v>
      </c>
      <c r="N4296" s="66">
        <f t="shared" si="2912"/>
        <v>0</v>
      </c>
      <c r="O4296" s="66">
        <f t="shared" si="2912"/>
        <v>0</v>
      </c>
      <c r="P4296" s="66">
        <f t="shared" si="2912"/>
        <v>0</v>
      </c>
      <c r="Q4296" s="66">
        <f t="shared" si="2912"/>
        <v>15810</v>
      </c>
      <c r="R4296" s="66">
        <f t="shared" si="2912"/>
        <v>11810</v>
      </c>
      <c r="S4296" s="66">
        <f t="shared" si="2912"/>
        <v>11810</v>
      </c>
      <c r="T4296" s="66">
        <f t="shared" si="2912"/>
        <v>0</v>
      </c>
      <c r="U4296" s="66">
        <f t="shared" si="2912"/>
        <v>0</v>
      </c>
      <c r="V4296" s="66">
        <f t="shared" si="2912"/>
        <v>0</v>
      </c>
      <c r="W4296" s="66">
        <f t="shared" si="2912"/>
        <v>0</v>
      </c>
      <c r="X4296" s="66">
        <f t="shared" si="2912"/>
        <v>11810</v>
      </c>
      <c r="Y4296" s="208">
        <f t="shared" si="2897"/>
        <v>100</v>
      </c>
    </row>
    <row r="4297" spans="1:25">
      <c r="A4297" s="23" t="s">
        <v>786</v>
      </c>
      <c r="B4297" s="23" t="s">
        <v>172</v>
      </c>
      <c r="C4297" s="23" t="s">
        <v>1559</v>
      </c>
      <c r="D4297" s="23" t="s">
        <v>1560</v>
      </c>
      <c r="E4297" s="22">
        <v>8213</v>
      </c>
      <c r="F4297" s="23"/>
      <c r="G4297" s="128" t="s">
        <v>3378</v>
      </c>
      <c r="H4297" s="32" t="s">
        <v>56</v>
      </c>
      <c r="I4297" s="44">
        <f t="shared" si="2909"/>
        <v>5000</v>
      </c>
      <c r="J4297" s="44">
        <v>0</v>
      </c>
      <c r="K4297" s="44">
        <f t="shared" si="2910"/>
        <v>5000</v>
      </c>
      <c r="L4297" s="44">
        <v>5000</v>
      </c>
      <c r="M4297" s="44">
        <v>0</v>
      </c>
      <c r="N4297" s="44">
        <v>0</v>
      </c>
      <c r="O4297" s="44">
        <v>0</v>
      </c>
      <c r="P4297" s="44">
        <v>0</v>
      </c>
      <c r="Q4297" s="44">
        <v>15810</v>
      </c>
      <c r="R4297" s="44">
        <v>11810</v>
      </c>
      <c r="S4297" s="44">
        <v>11810</v>
      </c>
      <c r="T4297" s="44">
        <f t="shared" si="2900"/>
        <v>0</v>
      </c>
      <c r="U4297" s="44"/>
      <c r="V4297" s="44"/>
      <c r="W4297" s="44"/>
      <c r="X4297" s="44">
        <f t="shared" si="2901"/>
        <v>11810</v>
      </c>
      <c r="Y4297" s="209">
        <f t="shared" si="2897"/>
        <v>100</v>
      </c>
    </row>
    <row r="4298" spans="1:25">
      <c r="A4298" s="32" t="s">
        <v>0</v>
      </c>
      <c r="B4298" s="32" t="s">
        <v>0</v>
      </c>
      <c r="C4298" s="32" t="s">
        <v>0</v>
      </c>
      <c r="D4298" s="32" t="s">
        <v>0</v>
      </c>
      <c r="E4298" s="32" t="s">
        <v>0</v>
      </c>
      <c r="F4298" s="32" t="s">
        <v>0</v>
      </c>
      <c r="G4298" s="154" t="s">
        <v>0</v>
      </c>
      <c r="H4298" s="30" t="s">
        <v>1569</v>
      </c>
      <c r="I4298" s="31">
        <f t="shared" si="2909"/>
        <v>1624600</v>
      </c>
      <c r="J4298" s="31">
        <f t="shared" ref="J4298:P4298" si="2913">SUM(J4269,J4292,J4295)</f>
        <v>1606400</v>
      </c>
      <c r="K4298" s="31">
        <f t="shared" si="2910"/>
        <v>18200</v>
      </c>
      <c r="L4298" s="31">
        <f t="shared" si="2913"/>
        <v>11700</v>
      </c>
      <c r="M4298" s="31">
        <f t="shared" si="2913"/>
        <v>0</v>
      </c>
      <c r="N4298" s="31">
        <f t="shared" si="2913"/>
        <v>6500</v>
      </c>
      <c r="O4298" s="31">
        <f t="shared" si="2913"/>
        <v>0</v>
      </c>
      <c r="P4298" s="31">
        <f t="shared" si="2913"/>
        <v>0</v>
      </c>
      <c r="Q4298" s="31">
        <f>SUM(Q4269,Q4292,Q4295)</f>
        <v>1748456</v>
      </c>
      <c r="R4298" s="31">
        <f>SUM(R4269,R4292,R4295)</f>
        <v>1705752</v>
      </c>
      <c r="S4298" s="31">
        <f>SUM(S4269,S4292,S4295)</f>
        <v>1522853</v>
      </c>
      <c r="T4298" s="31">
        <f t="shared" ref="T4298:X4298" si="2914">SUM(T4269,T4292,T4295)</f>
        <v>182799</v>
      </c>
      <c r="U4298" s="31">
        <f t="shared" si="2914"/>
        <v>121492</v>
      </c>
      <c r="V4298" s="31">
        <f t="shared" si="2914"/>
        <v>58643</v>
      </c>
      <c r="W4298" s="31">
        <f t="shared" si="2914"/>
        <v>2664</v>
      </c>
      <c r="X4298" s="31">
        <f t="shared" si="2914"/>
        <v>1705652</v>
      </c>
      <c r="Y4298" s="220">
        <f t="shared" si="2897"/>
        <v>99.994137483057315</v>
      </c>
    </row>
    <row r="4299" spans="1:25" ht="15" thickBot="1">
      <c r="A4299" s="32" t="s">
        <v>0</v>
      </c>
      <c r="B4299" s="32" t="s">
        <v>0</v>
      </c>
      <c r="C4299" s="32" t="s">
        <v>0</v>
      </c>
      <c r="D4299" s="32" t="s">
        <v>0</v>
      </c>
      <c r="E4299" s="32" t="s">
        <v>0</v>
      </c>
      <c r="F4299" s="32" t="s">
        <v>0</v>
      </c>
      <c r="G4299" s="154" t="s">
        <v>0</v>
      </c>
      <c r="H4299" s="21" t="s">
        <v>170</v>
      </c>
      <c r="I4299" s="66">
        <f t="shared" si="2909"/>
        <v>49</v>
      </c>
      <c r="J4299" s="66">
        <v>49</v>
      </c>
      <c r="K4299" s="66">
        <f t="shared" si="2910"/>
        <v>0</v>
      </c>
      <c r="L4299" s="66" t="s">
        <v>0</v>
      </c>
      <c r="M4299" s="66" t="s">
        <v>0</v>
      </c>
      <c r="N4299" s="66" t="s">
        <v>0</v>
      </c>
      <c r="O4299" s="66" t="s">
        <v>0</v>
      </c>
      <c r="P4299" s="66" t="s">
        <v>0</v>
      </c>
      <c r="Q4299" s="66">
        <v>0</v>
      </c>
      <c r="R4299" s="66"/>
      <c r="S4299" s="66"/>
      <c r="T4299" s="66"/>
      <c r="U4299" s="66"/>
      <c r="V4299" s="66"/>
      <c r="W4299" s="66"/>
      <c r="X4299" s="66"/>
      <c r="Y4299" s="208">
        <v>0</v>
      </c>
    </row>
    <row r="4300" spans="1:25" ht="41.4" thickBot="1">
      <c r="A4300" s="252" t="s">
        <v>0</v>
      </c>
      <c r="B4300" s="252" t="s">
        <v>0</v>
      </c>
      <c r="C4300" s="252" t="s">
        <v>0</v>
      </c>
      <c r="D4300" s="252" t="s">
        <v>0</v>
      </c>
      <c r="E4300" s="252" t="s">
        <v>0</v>
      </c>
      <c r="F4300" s="252" t="s">
        <v>0</v>
      </c>
      <c r="G4300" s="258" t="s">
        <v>0</v>
      </c>
      <c r="H4300" s="24" t="s">
        <v>72</v>
      </c>
      <c r="I4300" s="1" t="s">
        <v>3093</v>
      </c>
      <c r="J4300" s="1" t="s">
        <v>3130</v>
      </c>
      <c r="K4300" s="1" t="s">
        <v>3</v>
      </c>
      <c r="L4300" s="1" t="s">
        <v>4</v>
      </c>
      <c r="M4300" s="1" t="s">
        <v>5</v>
      </c>
      <c r="N4300" s="1" t="s">
        <v>6</v>
      </c>
      <c r="O4300" s="1" t="s">
        <v>7</v>
      </c>
      <c r="P4300" s="1" t="s">
        <v>8</v>
      </c>
      <c r="Q4300" s="1" t="s">
        <v>3344</v>
      </c>
      <c r="R4300" s="1" t="s">
        <v>3427</v>
      </c>
      <c r="S4300" s="1" t="s">
        <v>3447</v>
      </c>
      <c r="T4300" s="1" t="s">
        <v>3448</v>
      </c>
      <c r="U4300" s="1" t="s">
        <v>3452</v>
      </c>
      <c r="V4300" s="1" t="s">
        <v>3449</v>
      </c>
      <c r="W4300" s="1" t="s">
        <v>3450</v>
      </c>
      <c r="X4300" s="1" t="s">
        <v>3451</v>
      </c>
      <c r="Y4300" s="216" t="s">
        <v>3385</v>
      </c>
    </row>
    <row r="4301" spans="1:25">
      <c r="A4301" s="253"/>
      <c r="B4301" s="253"/>
      <c r="C4301" s="253"/>
      <c r="D4301" s="253"/>
      <c r="E4301" s="253"/>
      <c r="F4301" s="253"/>
      <c r="G4301" s="259"/>
      <c r="H4301" s="33" t="s">
        <v>0</v>
      </c>
      <c r="I4301" s="45">
        <v>1</v>
      </c>
      <c r="J4301" s="45">
        <v>3</v>
      </c>
      <c r="K4301" s="45" t="s">
        <v>9</v>
      </c>
      <c r="L4301" s="45">
        <v>5</v>
      </c>
      <c r="M4301" s="45">
        <v>6</v>
      </c>
      <c r="N4301" s="45">
        <v>7</v>
      </c>
      <c r="O4301" s="45">
        <v>8</v>
      </c>
      <c r="P4301" s="45">
        <v>9</v>
      </c>
      <c r="Q4301" s="45">
        <v>1</v>
      </c>
      <c r="R4301" s="45">
        <v>2</v>
      </c>
      <c r="S4301" s="45">
        <v>3</v>
      </c>
      <c r="T4301" s="45" t="s">
        <v>3453</v>
      </c>
      <c r="U4301" s="45">
        <v>5</v>
      </c>
      <c r="V4301" s="45">
        <v>6</v>
      </c>
      <c r="W4301" s="45">
        <v>7</v>
      </c>
      <c r="X4301" s="45" t="s">
        <v>3454</v>
      </c>
      <c r="Y4301" s="276">
        <v>9</v>
      </c>
    </row>
    <row r="4302" spans="1:25">
      <c r="A4302" s="253"/>
      <c r="B4302" s="253"/>
      <c r="C4302" s="253"/>
      <c r="D4302" s="253"/>
      <c r="E4302" s="253"/>
      <c r="F4302" s="253"/>
      <c r="G4302" s="259"/>
      <c r="H4302" s="34" t="s">
        <v>108</v>
      </c>
      <c r="I4302" s="35">
        <f t="shared" si="2909"/>
        <v>1624600</v>
      </c>
      <c r="J4302" s="35">
        <f t="shared" ref="J4302:P4302" si="2915">SUM(J4298)</f>
        <v>1606400</v>
      </c>
      <c r="K4302" s="35">
        <f t="shared" si="2910"/>
        <v>18200</v>
      </c>
      <c r="L4302" s="35">
        <f t="shared" si="2915"/>
        <v>11700</v>
      </c>
      <c r="M4302" s="35">
        <f t="shared" si="2915"/>
        <v>0</v>
      </c>
      <c r="N4302" s="35">
        <f t="shared" si="2915"/>
        <v>6500</v>
      </c>
      <c r="O4302" s="35">
        <f t="shared" si="2915"/>
        <v>0</v>
      </c>
      <c r="P4302" s="35">
        <f t="shared" si="2915"/>
        <v>0</v>
      </c>
      <c r="Q4302" s="35">
        <f>SUM(Q4298)</f>
        <v>1748456</v>
      </c>
      <c r="R4302" s="35">
        <f>SUM(R4298)</f>
        <v>1705752</v>
      </c>
      <c r="S4302" s="35">
        <f>SUM(S4298)</f>
        <v>1522853</v>
      </c>
      <c r="T4302" s="35">
        <f t="shared" ref="T4302:X4302" si="2916">SUM(T4298)</f>
        <v>182799</v>
      </c>
      <c r="U4302" s="35">
        <f t="shared" si="2916"/>
        <v>121492</v>
      </c>
      <c r="V4302" s="35">
        <f t="shared" si="2916"/>
        <v>58643</v>
      </c>
      <c r="W4302" s="35">
        <f t="shared" si="2916"/>
        <v>2664</v>
      </c>
      <c r="X4302" s="35">
        <f t="shared" si="2916"/>
        <v>1705652</v>
      </c>
      <c r="Y4302" s="218">
        <f t="shared" ref="Y4302:Y4303" si="2917">IF(R4302=0,0,(X4302/R4302)*100)</f>
        <v>99.994137483057315</v>
      </c>
    </row>
    <row r="4303" spans="1:25">
      <c r="A4303" s="253"/>
      <c r="B4303" s="253"/>
      <c r="C4303" s="253"/>
      <c r="D4303" s="253"/>
      <c r="E4303" s="253"/>
      <c r="F4303" s="253"/>
      <c r="G4303" s="259"/>
      <c r="H4303" s="36" t="s">
        <v>69</v>
      </c>
      <c r="I4303" s="35">
        <f t="shared" si="2909"/>
        <v>1624600</v>
      </c>
      <c r="J4303" s="35">
        <f t="shared" ref="J4303:P4303" si="2918">SUM(J4302)</f>
        <v>1606400</v>
      </c>
      <c r="K4303" s="35">
        <f t="shared" si="2910"/>
        <v>18200</v>
      </c>
      <c r="L4303" s="35">
        <f t="shared" si="2918"/>
        <v>11700</v>
      </c>
      <c r="M4303" s="35">
        <f t="shared" si="2918"/>
        <v>0</v>
      </c>
      <c r="N4303" s="35">
        <f t="shared" si="2918"/>
        <v>6500</v>
      </c>
      <c r="O4303" s="35">
        <f t="shared" si="2918"/>
        <v>0</v>
      </c>
      <c r="P4303" s="35">
        <f t="shared" si="2918"/>
        <v>0</v>
      </c>
      <c r="Q4303" s="35">
        <f>SUM(Q4302)</f>
        <v>1748456</v>
      </c>
      <c r="R4303" s="35">
        <f>SUM(R4302)</f>
        <v>1705752</v>
      </c>
      <c r="S4303" s="35">
        <f>SUM(S4302)</f>
        <v>1522853</v>
      </c>
      <c r="T4303" s="35">
        <f t="shared" ref="T4303:X4303" si="2919">SUM(T4302)</f>
        <v>182799</v>
      </c>
      <c r="U4303" s="35">
        <f t="shared" si="2919"/>
        <v>121492</v>
      </c>
      <c r="V4303" s="35">
        <f t="shared" si="2919"/>
        <v>58643</v>
      </c>
      <c r="W4303" s="35">
        <f t="shared" si="2919"/>
        <v>2664</v>
      </c>
      <c r="X4303" s="35">
        <f t="shared" si="2919"/>
        <v>1705652</v>
      </c>
      <c r="Y4303" s="218">
        <f t="shared" si="2917"/>
        <v>99.994137483057315</v>
      </c>
    </row>
    <row r="4304" spans="1:25">
      <c r="A4304" s="254"/>
      <c r="B4304" s="254"/>
      <c r="C4304" s="254"/>
      <c r="D4304" s="254"/>
      <c r="E4304" s="254"/>
      <c r="F4304" s="254"/>
      <c r="G4304" s="260"/>
    </row>
    <row r="4305" spans="1:25" ht="15" thickBot="1">
      <c r="A4305" s="32" t="s">
        <v>0</v>
      </c>
      <c r="B4305" s="32" t="s">
        <v>0</v>
      </c>
      <c r="C4305" s="32" t="s">
        <v>0</v>
      </c>
      <c r="D4305" s="32" t="s">
        <v>0</v>
      </c>
      <c r="E4305" s="32" t="s">
        <v>0</v>
      </c>
      <c r="F4305" s="32" t="s">
        <v>0</v>
      </c>
      <c r="G4305" s="154" t="s">
        <v>0</v>
      </c>
      <c r="H4305" s="37" t="s">
        <v>0</v>
      </c>
      <c r="I4305" s="37"/>
      <c r="J4305" s="37"/>
      <c r="K4305" s="37"/>
      <c r="L4305" s="37" t="s">
        <v>0</v>
      </c>
      <c r="M4305" s="37" t="s">
        <v>0</v>
      </c>
      <c r="N4305" s="37" t="s">
        <v>0</v>
      </c>
      <c r="O4305" s="37" t="s">
        <v>0</v>
      </c>
      <c r="P4305" s="37" t="s">
        <v>0</v>
      </c>
      <c r="Q4305" s="37"/>
      <c r="R4305" s="37"/>
      <c r="S4305" s="37"/>
      <c r="T4305" s="37" t="s">
        <v>0</v>
      </c>
      <c r="U4305" s="37" t="s">
        <v>0</v>
      </c>
      <c r="V4305" s="37" t="s">
        <v>0</v>
      </c>
      <c r="W4305" s="37" t="s">
        <v>0</v>
      </c>
      <c r="X4305" s="37" t="s">
        <v>0</v>
      </c>
      <c r="Y4305" s="219"/>
    </row>
    <row r="4306" spans="1:25" ht="41.4" thickBot="1">
      <c r="A4306" s="24" t="s">
        <v>123</v>
      </c>
      <c r="B4306" s="24" t="s">
        <v>124</v>
      </c>
      <c r="C4306" s="24" t="s">
        <v>125</v>
      </c>
      <c r="D4306" s="25" t="s">
        <v>0</v>
      </c>
      <c r="E4306" s="24" t="s">
        <v>126</v>
      </c>
      <c r="F4306" s="24" t="s">
        <v>127</v>
      </c>
      <c r="G4306" s="151" t="s">
        <v>128</v>
      </c>
      <c r="H4306" s="24" t="s">
        <v>1</v>
      </c>
      <c r="I4306" s="1" t="s">
        <v>3093</v>
      </c>
      <c r="J4306" s="1" t="s">
        <v>3130</v>
      </c>
      <c r="K4306" s="1" t="s">
        <v>3</v>
      </c>
      <c r="L4306" s="1" t="s">
        <v>4</v>
      </c>
      <c r="M4306" s="1" t="s">
        <v>5</v>
      </c>
      <c r="N4306" s="1" t="s">
        <v>6</v>
      </c>
      <c r="O4306" s="1" t="s">
        <v>7</v>
      </c>
      <c r="P4306" s="1" t="s">
        <v>8</v>
      </c>
      <c r="Q4306" s="1" t="s">
        <v>3344</v>
      </c>
      <c r="R4306" s="1" t="s">
        <v>3427</v>
      </c>
      <c r="S4306" s="1" t="s">
        <v>3447</v>
      </c>
      <c r="T4306" s="1" t="s">
        <v>3448</v>
      </c>
      <c r="U4306" s="1" t="s">
        <v>3452</v>
      </c>
      <c r="V4306" s="1" t="s">
        <v>3449</v>
      </c>
      <c r="W4306" s="1" t="s">
        <v>3450</v>
      </c>
      <c r="X4306" s="1" t="s">
        <v>3451</v>
      </c>
      <c r="Y4306" s="216" t="s">
        <v>3385</v>
      </c>
    </row>
    <row r="4307" spans="1:25">
      <c r="A4307" s="26" t="s">
        <v>0</v>
      </c>
      <c r="B4307" s="26" t="s">
        <v>0</v>
      </c>
      <c r="C4307" s="26" t="s">
        <v>0</v>
      </c>
      <c r="D4307" s="27" t="s">
        <v>0</v>
      </c>
      <c r="E4307" s="27" t="s">
        <v>0</v>
      </c>
      <c r="F4307" s="28" t="s">
        <v>0</v>
      </c>
      <c r="G4307" s="152" t="s">
        <v>0</v>
      </c>
      <c r="H4307" s="29" t="s">
        <v>0</v>
      </c>
      <c r="I4307" s="45">
        <v>1</v>
      </c>
      <c r="J4307" s="45">
        <v>3</v>
      </c>
      <c r="K4307" s="45" t="s">
        <v>9</v>
      </c>
      <c r="L4307" s="45">
        <v>5</v>
      </c>
      <c r="M4307" s="45">
        <v>6</v>
      </c>
      <c r="N4307" s="45">
        <v>7</v>
      </c>
      <c r="O4307" s="45">
        <v>8</v>
      </c>
      <c r="P4307" s="45">
        <v>9</v>
      </c>
      <c r="Q4307" s="45">
        <v>1</v>
      </c>
      <c r="R4307" s="45">
        <v>2</v>
      </c>
      <c r="S4307" s="45">
        <v>3</v>
      </c>
      <c r="T4307" s="45" t="s">
        <v>3453</v>
      </c>
      <c r="U4307" s="45">
        <v>5</v>
      </c>
      <c r="V4307" s="45">
        <v>6</v>
      </c>
      <c r="W4307" s="45">
        <v>7</v>
      </c>
      <c r="X4307" s="45" t="s">
        <v>3454</v>
      </c>
      <c r="Y4307" s="276">
        <v>9</v>
      </c>
    </row>
    <row r="4308" spans="1:25">
      <c r="A4308" s="133" t="s">
        <v>786</v>
      </c>
      <c r="B4308" s="133" t="s">
        <v>172</v>
      </c>
      <c r="C4308" s="109" t="s">
        <v>1570</v>
      </c>
      <c r="D4308" s="109">
        <v>21020069</v>
      </c>
      <c r="E4308" s="98" t="s">
        <v>0</v>
      </c>
      <c r="F4308" s="98" t="s">
        <v>0</v>
      </c>
      <c r="G4308" s="153" t="s">
        <v>0</v>
      </c>
      <c r="H4308" s="98" t="s">
        <v>1572</v>
      </c>
      <c r="I4308" s="110"/>
      <c r="J4308" s="110"/>
      <c r="K4308" s="110"/>
      <c r="L4308" s="110" t="s">
        <v>0</v>
      </c>
      <c r="M4308" s="110" t="s">
        <v>0</v>
      </c>
      <c r="N4308" s="110" t="s">
        <v>0</v>
      </c>
      <c r="O4308" s="110" t="s">
        <v>0</v>
      </c>
      <c r="P4308" s="110" t="s">
        <v>0</v>
      </c>
      <c r="Q4308" s="110"/>
      <c r="R4308" s="110"/>
      <c r="S4308" s="110"/>
      <c r="T4308" s="110" t="s">
        <v>0</v>
      </c>
      <c r="U4308" s="110" t="s">
        <v>0</v>
      </c>
      <c r="V4308" s="110" t="s">
        <v>0</v>
      </c>
      <c r="W4308" s="110" t="s">
        <v>0</v>
      </c>
      <c r="X4308" s="110" t="s">
        <v>0</v>
      </c>
      <c r="Y4308" s="217"/>
    </row>
    <row r="4309" spans="1:25" ht="20.399999999999999">
      <c r="A4309" s="20" t="s">
        <v>0</v>
      </c>
      <c r="B4309" s="20" t="s">
        <v>0</v>
      </c>
      <c r="C4309" s="20" t="s">
        <v>0</v>
      </c>
      <c r="D4309" s="21" t="s">
        <v>0</v>
      </c>
      <c r="E4309" s="21" t="s">
        <v>0</v>
      </c>
      <c r="F4309" s="21" t="s">
        <v>0</v>
      </c>
      <c r="G4309" s="150" t="s">
        <v>0</v>
      </c>
      <c r="H4309" s="30" t="s">
        <v>33</v>
      </c>
      <c r="I4309" s="31">
        <f t="shared" si="2909"/>
        <v>1904696</v>
      </c>
      <c r="J4309" s="31">
        <f t="shared" ref="J4309:P4309" si="2920">SUM(J4310,J4318,J4320)</f>
        <v>1840996</v>
      </c>
      <c r="K4309" s="31">
        <f t="shared" si="2910"/>
        <v>63700</v>
      </c>
      <c r="L4309" s="31">
        <f t="shared" si="2920"/>
        <v>45700</v>
      </c>
      <c r="M4309" s="31">
        <f t="shared" si="2920"/>
        <v>0</v>
      </c>
      <c r="N4309" s="31">
        <f t="shared" si="2920"/>
        <v>18000</v>
      </c>
      <c r="O4309" s="31">
        <f t="shared" si="2920"/>
        <v>0</v>
      </c>
      <c r="P4309" s="31">
        <f t="shared" si="2920"/>
        <v>0</v>
      </c>
      <c r="Q4309" s="31">
        <f>SUM(Q4310,Q4318,Q4320)</f>
        <v>2038328</v>
      </c>
      <c r="R4309" s="31">
        <f>SUM(R4310,R4318,R4320)</f>
        <v>1969576</v>
      </c>
      <c r="S4309" s="31">
        <f>SUM(S4310,S4318,S4320)</f>
        <v>1880855</v>
      </c>
      <c r="T4309" s="31">
        <f t="shared" ref="T4309:X4309" si="2921">SUM(T4310,T4318,T4320)</f>
        <v>93610</v>
      </c>
      <c r="U4309" s="31">
        <f t="shared" si="2921"/>
        <v>93210</v>
      </c>
      <c r="V4309" s="31">
        <f t="shared" si="2921"/>
        <v>400</v>
      </c>
      <c r="W4309" s="31">
        <f t="shared" si="2921"/>
        <v>0</v>
      </c>
      <c r="X4309" s="31">
        <f t="shared" si="2921"/>
        <v>1974465</v>
      </c>
      <c r="Y4309" s="220">
        <f t="shared" ref="Y4309:Y4340" si="2922">IF(R4309=0,0,(X4309/R4309)*100)</f>
        <v>100.24822601412691</v>
      </c>
    </row>
    <row r="4310" spans="1:25">
      <c r="A4310" s="23" t="s">
        <v>786</v>
      </c>
      <c r="B4310" s="23" t="s">
        <v>172</v>
      </c>
      <c r="C4310" s="23" t="s">
        <v>1570</v>
      </c>
      <c r="D4310" s="23" t="s">
        <v>1571</v>
      </c>
      <c r="E4310" s="21" t="s">
        <v>132</v>
      </c>
      <c r="F4310" s="21" t="s">
        <v>0</v>
      </c>
      <c r="G4310" s="150" t="s">
        <v>0</v>
      </c>
      <c r="H4310" s="21" t="s">
        <v>11</v>
      </c>
      <c r="I4310" s="66">
        <f t="shared" si="2909"/>
        <v>1587946</v>
      </c>
      <c r="J4310" s="66">
        <f t="shared" ref="J4310:P4310" si="2923">SUM(J4311,J4312)</f>
        <v>1564246</v>
      </c>
      <c r="K4310" s="66">
        <f t="shared" si="2910"/>
        <v>23700</v>
      </c>
      <c r="L4310" s="66">
        <f t="shared" si="2923"/>
        <v>23700</v>
      </c>
      <c r="M4310" s="66">
        <f t="shared" si="2923"/>
        <v>0</v>
      </c>
      <c r="N4310" s="66">
        <f t="shared" si="2923"/>
        <v>0</v>
      </c>
      <c r="O4310" s="66">
        <f t="shared" si="2923"/>
        <v>0</v>
      </c>
      <c r="P4310" s="66">
        <f t="shared" si="2923"/>
        <v>0</v>
      </c>
      <c r="Q4310" s="66">
        <f>SUM(Q4311,Q4312)</f>
        <v>1690869</v>
      </c>
      <c r="R4310" s="66">
        <f>SUM(R4311,R4312)</f>
        <v>1677169</v>
      </c>
      <c r="S4310" s="66">
        <f>SUM(S4311,S4312)</f>
        <v>1606905</v>
      </c>
      <c r="T4310" s="66">
        <f t="shared" ref="T4310:X4310" si="2924">SUM(T4311,T4312)</f>
        <v>75153</v>
      </c>
      <c r="U4310" s="66">
        <f t="shared" si="2924"/>
        <v>75153</v>
      </c>
      <c r="V4310" s="66">
        <f t="shared" si="2924"/>
        <v>0</v>
      </c>
      <c r="W4310" s="66">
        <f t="shared" si="2924"/>
        <v>0</v>
      </c>
      <c r="X4310" s="66">
        <f t="shared" si="2924"/>
        <v>1682058</v>
      </c>
      <c r="Y4310" s="208">
        <f t="shared" si="2922"/>
        <v>100.29150312222561</v>
      </c>
    </row>
    <row r="4311" spans="1:25">
      <c r="A4311" s="23" t="s">
        <v>786</v>
      </c>
      <c r="B4311" s="23" t="s">
        <v>172</v>
      </c>
      <c r="C4311" s="23" t="s">
        <v>1570</v>
      </c>
      <c r="D4311" s="23" t="s">
        <v>1571</v>
      </c>
      <c r="E4311" s="22">
        <v>6111</v>
      </c>
      <c r="F4311" s="23"/>
      <c r="G4311" s="128" t="s">
        <v>3378</v>
      </c>
      <c r="H4311" s="32" t="s">
        <v>12</v>
      </c>
      <c r="I4311" s="44">
        <f t="shared" si="2909"/>
        <v>1386846</v>
      </c>
      <c r="J4311" s="44">
        <v>1366846</v>
      </c>
      <c r="K4311" s="44">
        <f t="shared" si="2910"/>
        <v>20000</v>
      </c>
      <c r="L4311" s="44">
        <v>20000</v>
      </c>
      <c r="M4311" s="44">
        <v>0</v>
      </c>
      <c r="N4311" s="44">
        <v>0</v>
      </c>
      <c r="O4311" s="44">
        <v>0</v>
      </c>
      <c r="P4311" s="44">
        <v>0</v>
      </c>
      <c r="Q4311" s="44">
        <v>1454847</v>
      </c>
      <c r="R4311" s="44">
        <v>1446847</v>
      </c>
      <c r="S4311" s="44">
        <v>1376978</v>
      </c>
      <c r="T4311" s="44">
        <f t="shared" ref="T4311:T4339" si="2925">U4311+V4311+W4311</f>
        <v>69869</v>
      </c>
      <c r="U4311" s="44">
        <v>69869</v>
      </c>
      <c r="V4311" s="44">
        <v>0</v>
      </c>
      <c r="W4311" s="44">
        <v>0</v>
      </c>
      <c r="X4311" s="44">
        <f t="shared" ref="X4311:X4339" si="2926">S4311+T4311</f>
        <v>1446847</v>
      </c>
      <c r="Y4311" s="209">
        <f t="shared" si="2922"/>
        <v>100</v>
      </c>
    </row>
    <row r="4312" spans="1:25">
      <c r="A4312" s="20" t="s">
        <v>786</v>
      </c>
      <c r="B4312" s="20" t="s">
        <v>172</v>
      </c>
      <c r="C4312" s="20" t="s">
        <v>1570</v>
      </c>
      <c r="D4312" s="20" t="s">
        <v>1571</v>
      </c>
      <c r="E4312" s="20" t="s">
        <v>134</v>
      </c>
      <c r="F4312" s="23" t="s">
        <v>0</v>
      </c>
      <c r="G4312" s="154" t="s">
        <v>0</v>
      </c>
      <c r="H4312" s="21" t="s">
        <v>13</v>
      </c>
      <c r="I4312" s="66">
        <f t="shared" si="2909"/>
        <v>201100</v>
      </c>
      <c r="J4312" s="66">
        <f t="shared" ref="J4312:P4312" si="2927">SUM(J4313:J4317)</f>
        <v>197400</v>
      </c>
      <c r="K4312" s="66">
        <f t="shared" si="2910"/>
        <v>3700</v>
      </c>
      <c r="L4312" s="66">
        <f t="shared" si="2927"/>
        <v>3700</v>
      </c>
      <c r="M4312" s="66">
        <f t="shared" si="2927"/>
        <v>0</v>
      </c>
      <c r="N4312" s="66">
        <f t="shared" si="2927"/>
        <v>0</v>
      </c>
      <c r="O4312" s="66">
        <f t="shared" si="2927"/>
        <v>0</v>
      </c>
      <c r="P4312" s="66">
        <f t="shared" si="2927"/>
        <v>0</v>
      </c>
      <c r="Q4312" s="66">
        <f>SUM(Q4313:Q4317)</f>
        <v>236022</v>
      </c>
      <c r="R4312" s="66">
        <f>SUM(R4313:R4317)</f>
        <v>230322</v>
      </c>
      <c r="S4312" s="66">
        <f>SUM(S4313:S4317)</f>
        <v>229927</v>
      </c>
      <c r="T4312" s="66">
        <f t="shared" ref="T4312:X4312" si="2928">SUM(T4313:T4317)</f>
        <v>5284</v>
      </c>
      <c r="U4312" s="66">
        <f t="shared" si="2928"/>
        <v>5284</v>
      </c>
      <c r="V4312" s="66">
        <f t="shared" si="2928"/>
        <v>0</v>
      </c>
      <c r="W4312" s="66">
        <f t="shared" si="2928"/>
        <v>0</v>
      </c>
      <c r="X4312" s="66">
        <f t="shared" si="2928"/>
        <v>235211</v>
      </c>
      <c r="Y4312" s="208">
        <f t="shared" si="2922"/>
        <v>102.1226804213232</v>
      </c>
    </row>
    <row r="4313" spans="1:25">
      <c r="A4313" s="23" t="s">
        <v>786</v>
      </c>
      <c r="B4313" s="23" t="s">
        <v>172</v>
      </c>
      <c r="C4313" s="23" t="s">
        <v>1570</v>
      </c>
      <c r="D4313" s="23" t="s">
        <v>1571</v>
      </c>
      <c r="E4313" s="22">
        <v>6112</v>
      </c>
      <c r="F4313" s="23" t="s">
        <v>1573</v>
      </c>
      <c r="G4313" s="128" t="s">
        <v>3378</v>
      </c>
      <c r="H4313" s="32" t="s">
        <v>16</v>
      </c>
      <c r="I4313" s="44">
        <f t="shared" si="2909"/>
        <v>48800</v>
      </c>
      <c r="J4313" s="44">
        <v>48000</v>
      </c>
      <c r="K4313" s="44">
        <f t="shared" si="2910"/>
        <v>800</v>
      </c>
      <c r="L4313" s="44">
        <v>800</v>
      </c>
      <c r="M4313" s="44">
        <v>0</v>
      </c>
      <c r="N4313" s="44">
        <v>0</v>
      </c>
      <c r="O4313" s="44">
        <v>0</v>
      </c>
      <c r="P4313" s="44">
        <v>0</v>
      </c>
      <c r="Q4313" s="44">
        <v>49100</v>
      </c>
      <c r="R4313" s="44">
        <v>48000</v>
      </c>
      <c r="S4313" s="44">
        <v>43963</v>
      </c>
      <c r="T4313" s="44">
        <f t="shared" si="2925"/>
        <v>4037</v>
      </c>
      <c r="U4313" s="44">
        <v>4037</v>
      </c>
      <c r="V4313" s="44">
        <v>0</v>
      </c>
      <c r="W4313" s="44">
        <v>0</v>
      </c>
      <c r="X4313" s="44">
        <f t="shared" si="2926"/>
        <v>48000</v>
      </c>
      <c r="Y4313" s="209">
        <f t="shared" si="2922"/>
        <v>100</v>
      </c>
    </row>
    <row r="4314" spans="1:25">
      <c r="A4314" s="23" t="s">
        <v>786</v>
      </c>
      <c r="B4314" s="23" t="s">
        <v>172</v>
      </c>
      <c r="C4314" s="23" t="s">
        <v>1570</v>
      </c>
      <c r="D4314" s="23" t="s">
        <v>1571</v>
      </c>
      <c r="E4314" s="22">
        <v>6112</v>
      </c>
      <c r="F4314" s="23" t="s">
        <v>1574</v>
      </c>
      <c r="G4314" s="128" t="s">
        <v>3378</v>
      </c>
      <c r="H4314" s="32" t="s">
        <v>19</v>
      </c>
      <c r="I4314" s="44">
        <f t="shared" si="2909"/>
        <v>106400</v>
      </c>
      <c r="J4314" s="44">
        <v>104400</v>
      </c>
      <c r="K4314" s="44">
        <f t="shared" si="2910"/>
        <v>2000</v>
      </c>
      <c r="L4314" s="44">
        <v>2000</v>
      </c>
      <c r="M4314" s="44">
        <v>0</v>
      </c>
      <c r="N4314" s="44">
        <v>0</v>
      </c>
      <c r="O4314" s="44">
        <v>0</v>
      </c>
      <c r="P4314" s="44">
        <v>0</v>
      </c>
      <c r="Q4314" s="44">
        <v>108100</v>
      </c>
      <c r="R4314" s="44">
        <v>104400</v>
      </c>
      <c r="S4314" s="44">
        <v>109289</v>
      </c>
      <c r="T4314" s="44">
        <f t="shared" si="2925"/>
        <v>0</v>
      </c>
      <c r="U4314" s="44">
        <v>0</v>
      </c>
      <c r="V4314" s="44">
        <v>0</v>
      </c>
      <c r="W4314" s="44">
        <v>0</v>
      </c>
      <c r="X4314" s="44">
        <f t="shared" si="2926"/>
        <v>109289</v>
      </c>
      <c r="Y4314" s="209">
        <f t="shared" si="2922"/>
        <v>104.68295019157088</v>
      </c>
    </row>
    <row r="4315" spans="1:25">
      <c r="A4315" s="23" t="s">
        <v>786</v>
      </c>
      <c r="B4315" s="23" t="s">
        <v>172</v>
      </c>
      <c r="C4315" s="23" t="s">
        <v>1570</v>
      </c>
      <c r="D4315" s="23" t="s">
        <v>1571</v>
      </c>
      <c r="E4315" s="22">
        <v>6112</v>
      </c>
      <c r="F4315" s="23" t="s">
        <v>1575</v>
      </c>
      <c r="G4315" s="128" t="s">
        <v>3378</v>
      </c>
      <c r="H4315" s="32" t="s">
        <v>17</v>
      </c>
      <c r="I4315" s="44">
        <f t="shared" si="2909"/>
        <v>30900</v>
      </c>
      <c r="J4315" s="44">
        <v>30000</v>
      </c>
      <c r="K4315" s="44">
        <f t="shared" si="2910"/>
        <v>900</v>
      </c>
      <c r="L4315" s="44">
        <v>900</v>
      </c>
      <c r="M4315" s="44">
        <v>0</v>
      </c>
      <c r="N4315" s="44">
        <v>0</v>
      </c>
      <c r="O4315" s="44">
        <v>0</v>
      </c>
      <c r="P4315" s="44">
        <v>0</v>
      </c>
      <c r="Q4315" s="44">
        <v>63822</v>
      </c>
      <c r="R4315" s="44">
        <v>62922</v>
      </c>
      <c r="S4315" s="44">
        <v>62922</v>
      </c>
      <c r="T4315" s="44">
        <f t="shared" si="2925"/>
        <v>0</v>
      </c>
      <c r="U4315" s="44">
        <v>0</v>
      </c>
      <c r="V4315" s="44">
        <v>0</v>
      </c>
      <c r="W4315" s="44">
        <v>0</v>
      </c>
      <c r="X4315" s="44">
        <f t="shared" si="2926"/>
        <v>62922</v>
      </c>
      <c r="Y4315" s="209">
        <f t="shared" si="2922"/>
        <v>100</v>
      </c>
    </row>
    <row r="4316" spans="1:25">
      <c r="A4316" s="23" t="s">
        <v>786</v>
      </c>
      <c r="B4316" s="23" t="s">
        <v>172</v>
      </c>
      <c r="C4316" s="23" t="s">
        <v>1570</v>
      </c>
      <c r="D4316" s="23" t="s">
        <v>1571</v>
      </c>
      <c r="E4316" s="22">
        <v>6112</v>
      </c>
      <c r="F4316" s="23" t="s">
        <v>1576</v>
      </c>
      <c r="G4316" s="128" t="s">
        <v>3378</v>
      </c>
      <c r="H4316" s="32" t="s">
        <v>15</v>
      </c>
      <c r="I4316" s="44">
        <f t="shared" si="2909"/>
        <v>0</v>
      </c>
      <c r="J4316" s="44">
        <v>0</v>
      </c>
      <c r="K4316" s="44">
        <f t="shared" si="2910"/>
        <v>0</v>
      </c>
      <c r="L4316" s="44">
        <v>0</v>
      </c>
      <c r="M4316" s="44">
        <v>0</v>
      </c>
      <c r="N4316" s="44">
        <v>0</v>
      </c>
      <c r="O4316" s="44">
        <v>0</v>
      </c>
      <c r="P4316" s="44">
        <v>0</v>
      </c>
      <c r="Q4316" s="44">
        <v>0</v>
      </c>
      <c r="R4316" s="44">
        <v>0</v>
      </c>
      <c r="S4316" s="44">
        <v>0</v>
      </c>
      <c r="T4316" s="44">
        <f t="shared" si="2925"/>
        <v>0</v>
      </c>
      <c r="U4316" s="44">
        <v>0</v>
      </c>
      <c r="V4316" s="44">
        <v>0</v>
      </c>
      <c r="W4316" s="44">
        <v>0</v>
      </c>
      <c r="X4316" s="44">
        <f t="shared" si="2926"/>
        <v>0</v>
      </c>
      <c r="Y4316" s="209">
        <f t="shared" si="2922"/>
        <v>0</v>
      </c>
    </row>
    <row r="4317" spans="1:25">
      <c r="A4317" s="23" t="s">
        <v>786</v>
      </c>
      <c r="B4317" s="23" t="s">
        <v>172</v>
      </c>
      <c r="C4317" s="23" t="s">
        <v>1570</v>
      </c>
      <c r="D4317" s="23" t="s">
        <v>1571</v>
      </c>
      <c r="E4317" s="22">
        <v>6112</v>
      </c>
      <c r="F4317" s="23" t="s">
        <v>1577</v>
      </c>
      <c r="G4317" s="128" t="s">
        <v>3378</v>
      </c>
      <c r="H4317" s="32" t="s">
        <v>18</v>
      </c>
      <c r="I4317" s="44">
        <f t="shared" si="2909"/>
        <v>15000</v>
      </c>
      <c r="J4317" s="44">
        <v>15000</v>
      </c>
      <c r="K4317" s="44">
        <f t="shared" si="2910"/>
        <v>0</v>
      </c>
      <c r="L4317" s="44">
        <v>0</v>
      </c>
      <c r="M4317" s="44">
        <v>0</v>
      </c>
      <c r="N4317" s="44">
        <v>0</v>
      </c>
      <c r="O4317" s="44">
        <v>0</v>
      </c>
      <c r="P4317" s="44">
        <v>0</v>
      </c>
      <c r="Q4317" s="44">
        <v>15000</v>
      </c>
      <c r="R4317" s="44">
        <v>15000</v>
      </c>
      <c r="S4317" s="44">
        <v>13753</v>
      </c>
      <c r="T4317" s="44">
        <f t="shared" si="2925"/>
        <v>1247</v>
      </c>
      <c r="U4317" s="44">
        <v>1247</v>
      </c>
      <c r="V4317" s="44">
        <v>0</v>
      </c>
      <c r="W4317" s="44">
        <v>0</v>
      </c>
      <c r="X4317" s="44">
        <f t="shared" si="2926"/>
        <v>15000</v>
      </c>
      <c r="Y4317" s="209">
        <f t="shared" si="2922"/>
        <v>100</v>
      </c>
    </row>
    <row r="4318" spans="1:25">
      <c r="A4318" s="23" t="s">
        <v>786</v>
      </c>
      <c r="B4318" s="23" t="s">
        <v>172</v>
      </c>
      <c r="C4318" s="23" t="s">
        <v>1570</v>
      </c>
      <c r="D4318" s="23" t="s">
        <v>1571</v>
      </c>
      <c r="E4318" s="21" t="s">
        <v>139</v>
      </c>
      <c r="F4318" s="21" t="s">
        <v>0</v>
      </c>
      <c r="G4318" s="150" t="s">
        <v>0</v>
      </c>
      <c r="H4318" s="21" t="s">
        <v>21</v>
      </c>
      <c r="I4318" s="66">
        <f t="shared" si="2909"/>
        <v>159000</v>
      </c>
      <c r="J4318" s="66">
        <f t="shared" ref="J4318:X4318" si="2929">SUM(J4319)</f>
        <v>157000</v>
      </c>
      <c r="K4318" s="66">
        <f t="shared" si="2910"/>
        <v>2000</v>
      </c>
      <c r="L4318" s="66">
        <f t="shared" si="2929"/>
        <v>2000</v>
      </c>
      <c r="M4318" s="66">
        <f t="shared" si="2929"/>
        <v>0</v>
      </c>
      <c r="N4318" s="66">
        <f t="shared" si="2929"/>
        <v>0</v>
      </c>
      <c r="O4318" s="66">
        <f t="shared" si="2929"/>
        <v>0</v>
      </c>
      <c r="P4318" s="66">
        <f t="shared" si="2929"/>
        <v>0</v>
      </c>
      <c r="Q4318" s="66">
        <f t="shared" si="2929"/>
        <v>167400</v>
      </c>
      <c r="R4318" s="66">
        <f t="shared" si="2929"/>
        <v>165400</v>
      </c>
      <c r="S4318" s="66">
        <f t="shared" si="2929"/>
        <v>149843</v>
      </c>
      <c r="T4318" s="66">
        <f t="shared" si="2929"/>
        <v>15557</v>
      </c>
      <c r="U4318" s="66">
        <f t="shared" si="2929"/>
        <v>15557</v>
      </c>
      <c r="V4318" s="66">
        <f t="shared" si="2929"/>
        <v>0</v>
      </c>
      <c r="W4318" s="66">
        <f t="shared" si="2929"/>
        <v>0</v>
      </c>
      <c r="X4318" s="66">
        <f t="shared" si="2929"/>
        <v>165400</v>
      </c>
      <c r="Y4318" s="208">
        <f t="shared" si="2922"/>
        <v>100</v>
      </c>
    </row>
    <row r="4319" spans="1:25">
      <c r="A4319" s="23" t="s">
        <v>786</v>
      </c>
      <c r="B4319" s="23" t="s">
        <v>172</v>
      </c>
      <c r="C4319" s="23" t="s">
        <v>1570</v>
      </c>
      <c r="D4319" s="23" t="s">
        <v>1571</v>
      </c>
      <c r="E4319" s="22">
        <v>6121</v>
      </c>
      <c r="F4319" s="23"/>
      <c r="G4319" s="128" t="s">
        <v>3378</v>
      </c>
      <c r="H4319" s="32" t="s">
        <v>22</v>
      </c>
      <c r="I4319" s="44">
        <f t="shared" si="2909"/>
        <v>159000</v>
      </c>
      <c r="J4319" s="44">
        <v>157000</v>
      </c>
      <c r="K4319" s="44">
        <f t="shared" si="2910"/>
        <v>2000</v>
      </c>
      <c r="L4319" s="44">
        <v>2000</v>
      </c>
      <c r="M4319" s="44">
        <v>0</v>
      </c>
      <c r="N4319" s="44">
        <v>0</v>
      </c>
      <c r="O4319" s="44">
        <v>0</v>
      </c>
      <c r="P4319" s="44">
        <v>0</v>
      </c>
      <c r="Q4319" s="44">
        <v>167400</v>
      </c>
      <c r="R4319" s="44">
        <v>165400</v>
      </c>
      <c r="S4319" s="44">
        <v>149843</v>
      </c>
      <c r="T4319" s="44">
        <f t="shared" si="2925"/>
        <v>15557</v>
      </c>
      <c r="U4319" s="44">
        <v>15557</v>
      </c>
      <c r="V4319" s="44">
        <v>0</v>
      </c>
      <c r="W4319" s="44">
        <v>0</v>
      </c>
      <c r="X4319" s="44">
        <f t="shared" si="2926"/>
        <v>165400</v>
      </c>
      <c r="Y4319" s="209">
        <f t="shared" si="2922"/>
        <v>100</v>
      </c>
    </row>
    <row r="4320" spans="1:25">
      <c r="A4320" s="23" t="s">
        <v>786</v>
      </c>
      <c r="B4320" s="23" t="s">
        <v>172</v>
      </c>
      <c r="C4320" s="23" t="s">
        <v>1570</v>
      </c>
      <c r="D4320" s="23" t="s">
        <v>1571</v>
      </c>
      <c r="E4320" s="21" t="s">
        <v>141</v>
      </c>
      <c r="F4320" s="21" t="s">
        <v>0</v>
      </c>
      <c r="G4320" s="150" t="s">
        <v>0</v>
      </c>
      <c r="H4320" s="21" t="s">
        <v>23</v>
      </c>
      <c r="I4320" s="66">
        <f t="shared" si="2909"/>
        <v>157750</v>
      </c>
      <c r="J4320" s="66">
        <f t="shared" ref="J4320:P4320" si="2930">SUM(J4321:J4329)</f>
        <v>119750</v>
      </c>
      <c r="K4320" s="66">
        <f t="shared" si="2910"/>
        <v>38000</v>
      </c>
      <c r="L4320" s="66">
        <f t="shared" si="2930"/>
        <v>20000</v>
      </c>
      <c r="M4320" s="66">
        <f t="shared" si="2930"/>
        <v>0</v>
      </c>
      <c r="N4320" s="66">
        <f t="shared" si="2930"/>
        <v>18000</v>
      </c>
      <c r="O4320" s="66">
        <f t="shared" si="2930"/>
        <v>0</v>
      </c>
      <c r="P4320" s="66">
        <f t="shared" si="2930"/>
        <v>0</v>
      </c>
      <c r="Q4320" s="66">
        <f>SUM(Q4321:Q4329)</f>
        <v>180059</v>
      </c>
      <c r="R4320" s="66">
        <f>SUM(R4321:R4329)</f>
        <v>127007</v>
      </c>
      <c r="S4320" s="66">
        <f>SUM(S4321:S4329)</f>
        <v>124107</v>
      </c>
      <c r="T4320" s="66">
        <f t="shared" ref="T4320:X4320" si="2931">SUM(T4321:T4329)</f>
        <v>2900</v>
      </c>
      <c r="U4320" s="66">
        <f t="shared" si="2931"/>
        <v>2500</v>
      </c>
      <c r="V4320" s="66">
        <f t="shared" si="2931"/>
        <v>400</v>
      </c>
      <c r="W4320" s="66">
        <f t="shared" si="2931"/>
        <v>0</v>
      </c>
      <c r="X4320" s="66">
        <f t="shared" si="2931"/>
        <v>127007</v>
      </c>
      <c r="Y4320" s="208">
        <f t="shared" si="2922"/>
        <v>100</v>
      </c>
    </row>
    <row r="4321" spans="1:25">
      <c r="A4321" s="23" t="s">
        <v>786</v>
      </c>
      <c r="B4321" s="23" t="s">
        <v>172</v>
      </c>
      <c r="C4321" s="23" t="s">
        <v>1570</v>
      </c>
      <c r="D4321" s="23" t="s">
        <v>1571</v>
      </c>
      <c r="E4321" s="22">
        <v>6131</v>
      </c>
      <c r="F4321" s="23"/>
      <c r="G4321" s="128" t="s">
        <v>3378</v>
      </c>
      <c r="H4321" s="32" t="s">
        <v>24</v>
      </c>
      <c r="I4321" s="44">
        <f t="shared" si="2909"/>
        <v>6050</v>
      </c>
      <c r="J4321" s="44">
        <v>1050</v>
      </c>
      <c r="K4321" s="44">
        <f t="shared" si="2910"/>
        <v>5000</v>
      </c>
      <c r="L4321" s="44">
        <v>0</v>
      </c>
      <c r="M4321" s="44">
        <v>0</v>
      </c>
      <c r="N4321" s="44">
        <v>5000</v>
      </c>
      <c r="O4321" s="44">
        <v>0</v>
      </c>
      <c r="P4321" s="44">
        <v>0</v>
      </c>
      <c r="Q4321" s="44">
        <v>7490</v>
      </c>
      <c r="R4321" s="44">
        <v>1050</v>
      </c>
      <c r="S4321" s="44">
        <v>1050</v>
      </c>
      <c r="T4321" s="44">
        <f t="shared" si="2925"/>
        <v>0</v>
      </c>
      <c r="U4321" s="44">
        <v>0</v>
      </c>
      <c r="V4321" s="44">
        <v>0</v>
      </c>
      <c r="W4321" s="44">
        <v>0</v>
      </c>
      <c r="X4321" s="44">
        <f t="shared" si="2926"/>
        <v>1050</v>
      </c>
      <c r="Y4321" s="209">
        <f t="shared" si="2922"/>
        <v>100</v>
      </c>
    </row>
    <row r="4322" spans="1:25">
      <c r="A4322" s="23" t="s">
        <v>786</v>
      </c>
      <c r="B4322" s="23" t="s">
        <v>172</v>
      </c>
      <c r="C4322" s="23" t="s">
        <v>1570</v>
      </c>
      <c r="D4322" s="23" t="s">
        <v>1571</v>
      </c>
      <c r="E4322" s="22">
        <v>6132</v>
      </c>
      <c r="F4322" s="23"/>
      <c r="G4322" s="128" t="s">
        <v>3378</v>
      </c>
      <c r="H4322" s="32" t="s">
        <v>25</v>
      </c>
      <c r="I4322" s="44">
        <f t="shared" si="2909"/>
        <v>69000</v>
      </c>
      <c r="J4322" s="44">
        <v>69000</v>
      </c>
      <c r="K4322" s="44">
        <f t="shared" si="2910"/>
        <v>0</v>
      </c>
      <c r="L4322" s="44">
        <v>0</v>
      </c>
      <c r="M4322" s="44">
        <v>0</v>
      </c>
      <c r="N4322" s="44">
        <v>0</v>
      </c>
      <c r="O4322" s="44">
        <v>0</v>
      </c>
      <c r="P4322" s="44">
        <v>0</v>
      </c>
      <c r="Q4322" s="44">
        <v>69000</v>
      </c>
      <c r="R4322" s="44">
        <v>69000</v>
      </c>
      <c r="S4322" s="44">
        <v>69000</v>
      </c>
      <c r="T4322" s="44">
        <f t="shared" si="2925"/>
        <v>0</v>
      </c>
      <c r="U4322" s="44">
        <v>0</v>
      </c>
      <c r="V4322" s="44">
        <v>0</v>
      </c>
      <c r="W4322" s="44">
        <v>0</v>
      </c>
      <c r="X4322" s="44">
        <f t="shared" si="2926"/>
        <v>69000</v>
      </c>
      <c r="Y4322" s="209">
        <f t="shared" si="2922"/>
        <v>100</v>
      </c>
    </row>
    <row r="4323" spans="1:25">
      <c r="A4323" s="23" t="s">
        <v>786</v>
      </c>
      <c r="B4323" s="23" t="s">
        <v>172</v>
      </c>
      <c r="C4323" s="23" t="s">
        <v>1570</v>
      </c>
      <c r="D4323" s="23" t="s">
        <v>1571</v>
      </c>
      <c r="E4323" s="22">
        <v>6133</v>
      </c>
      <c r="F4323" s="23"/>
      <c r="G4323" s="128" t="s">
        <v>3378</v>
      </c>
      <c r="H4323" s="32" t="s">
        <v>26</v>
      </c>
      <c r="I4323" s="44">
        <f t="shared" si="2909"/>
        <v>11000</v>
      </c>
      <c r="J4323" s="44">
        <v>11000</v>
      </c>
      <c r="K4323" s="44">
        <f t="shared" si="2910"/>
        <v>0</v>
      </c>
      <c r="L4323" s="44">
        <v>0</v>
      </c>
      <c r="M4323" s="44">
        <v>0</v>
      </c>
      <c r="N4323" s="44">
        <v>0</v>
      </c>
      <c r="O4323" s="44">
        <v>0</v>
      </c>
      <c r="P4323" s="44">
        <v>0</v>
      </c>
      <c r="Q4323" s="44">
        <v>11020</v>
      </c>
      <c r="R4323" s="44">
        <v>11000</v>
      </c>
      <c r="S4323" s="44">
        <v>9600</v>
      </c>
      <c r="T4323" s="44">
        <f t="shared" si="2925"/>
        <v>1400</v>
      </c>
      <c r="U4323" s="44">
        <v>1000</v>
      </c>
      <c r="V4323" s="44">
        <v>400</v>
      </c>
      <c r="W4323" s="44">
        <v>0</v>
      </c>
      <c r="X4323" s="44">
        <f t="shared" si="2926"/>
        <v>11000</v>
      </c>
      <c r="Y4323" s="209">
        <f t="shared" si="2922"/>
        <v>100</v>
      </c>
    </row>
    <row r="4324" spans="1:25">
      <c r="A4324" s="23" t="s">
        <v>786</v>
      </c>
      <c r="B4324" s="23" t="s">
        <v>172</v>
      </c>
      <c r="C4324" s="23" t="s">
        <v>1570</v>
      </c>
      <c r="D4324" s="23" t="s">
        <v>1571</v>
      </c>
      <c r="E4324" s="22">
        <v>6134</v>
      </c>
      <c r="F4324" s="23"/>
      <c r="G4324" s="128" t="s">
        <v>3378</v>
      </c>
      <c r="H4324" s="32" t="s">
        <v>27</v>
      </c>
      <c r="I4324" s="44">
        <f t="shared" si="2909"/>
        <v>29000</v>
      </c>
      <c r="J4324" s="44">
        <v>9000</v>
      </c>
      <c r="K4324" s="44">
        <f t="shared" si="2910"/>
        <v>20000</v>
      </c>
      <c r="L4324" s="44">
        <v>20000</v>
      </c>
      <c r="M4324" s="44">
        <v>0</v>
      </c>
      <c r="N4324" s="44">
        <v>0</v>
      </c>
      <c r="O4324" s="44">
        <v>0</v>
      </c>
      <c r="P4324" s="44">
        <v>0</v>
      </c>
      <c r="Q4324" s="44">
        <v>29400</v>
      </c>
      <c r="R4324" s="44">
        <v>9000</v>
      </c>
      <c r="S4324" s="44">
        <v>9000</v>
      </c>
      <c r="T4324" s="44">
        <f t="shared" si="2925"/>
        <v>0</v>
      </c>
      <c r="U4324" s="44">
        <v>0</v>
      </c>
      <c r="V4324" s="44">
        <v>0</v>
      </c>
      <c r="W4324" s="44">
        <v>0</v>
      </c>
      <c r="X4324" s="44">
        <f t="shared" si="2926"/>
        <v>9000</v>
      </c>
      <c r="Y4324" s="209">
        <f t="shared" si="2922"/>
        <v>100</v>
      </c>
    </row>
    <row r="4325" spans="1:25">
      <c r="A4325" s="23" t="s">
        <v>786</v>
      </c>
      <c r="B4325" s="23" t="s">
        <v>172</v>
      </c>
      <c r="C4325" s="23" t="s">
        <v>1570</v>
      </c>
      <c r="D4325" s="23" t="s">
        <v>1571</v>
      </c>
      <c r="E4325" s="22">
        <v>6135</v>
      </c>
      <c r="F4325" s="23"/>
      <c r="G4325" s="128" t="s">
        <v>3378</v>
      </c>
      <c r="H4325" s="32" t="s">
        <v>28</v>
      </c>
      <c r="I4325" s="44">
        <f t="shared" si="2909"/>
        <v>2200</v>
      </c>
      <c r="J4325" s="44">
        <v>1200</v>
      </c>
      <c r="K4325" s="44">
        <f t="shared" si="2910"/>
        <v>1000</v>
      </c>
      <c r="L4325" s="44">
        <v>0</v>
      </c>
      <c r="M4325" s="44">
        <v>0</v>
      </c>
      <c r="N4325" s="44">
        <v>1000</v>
      </c>
      <c r="O4325" s="44">
        <v>0</v>
      </c>
      <c r="P4325" s="44">
        <v>0</v>
      </c>
      <c r="Q4325" s="44">
        <v>7803</v>
      </c>
      <c r="R4325" s="44">
        <v>1200</v>
      </c>
      <c r="S4325" s="44">
        <v>1200</v>
      </c>
      <c r="T4325" s="44">
        <f t="shared" si="2925"/>
        <v>0</v>
      </c>
      <c r="U4325" s="44">
        <v>0</v>
      </c>
      <c r="V4325" s="44">
        <v>0</v>
      </c>
      <c r="W4325" s="44">
        <v>0</v>
      </c>
      <c r="X4325" s="44">
        <f t="shared" si="2926"/>
        <v>1200</v>
      </c>
      <c r="Y4325" s="209">
        <f t="shared" si="2922"/>
        <v>100</v>
      </c>
    </row>
    <row r="4326" spans="1:25">
      <c r="A4326" s="23" t="s">
        <v>786</v>
      </c>
      <c r="B4326" s="23" t="s">
        <v>172</v>
      </c>
      <c r="C4326" s="23" t="s">
        <v>1570</v>
      </c>
      <c r="D4326" s="23" t="s">
        <v>1571</v>
      </c>
      <c r="E4326" s="22">
        <v>6136</v>
      </c>
      <c r="F4326" s="23"/>
      <c r="G4326" s="128" t="s">
        <v>3378</v>
      </c>
      <c r="H4326" s="32" t="s">
        <v>29</v>
      </c>
      <c r="I4326" s="44">
        <f t="shared" si="2909"/>
        <v>500</v>
      </c>
      <c r="J4326" s="44">
        <v>500</v>
      </c>
      <c r="K4326" s="44">
        <f t="shared" si="2910"/>
        <v>0</v>
      </c>
      <c r="L4326" s="44">
        <v>0</v>
      </c>
      <c r="M4326" s="44">
        <v>0</v>
      </c>
      <c r="N4326" s="44">
        <v>0</v>
      </c>
      <c r="O4326" s="44">
        <v>0</v>
      </c>
      <c r="P4326" s="44">
        <v>0</v>
      </c>
      <c r="Q4326" s="44">
        <v>500</v>
      </c>
      <c r="R4326" s="44">
        <v>500</v>
      </c>
      <c r="S4326" s="44">
        <v>0</v>
      </c>
      <c r="T4326" s="44">
        <f t="shared" si="2925"/>
        <v>500</v>
      </c>
      <c r="U4326" s="44">
        <v>500</v>
      </c>
      <c r="V4326" s="44">
        <v>0</v>
      </c>
      <c r="W4326" s="44">
        <v>0</v>
      </c>
      <c r="X4326" s="44">
        <f t="shared" si="2926"/>
        <v>500</v>
      </c>
      <c r="Y4326" s="209">
        <f t="shared" si="2922"/>
        <v>100</v>
      </c>
    </row>
    <row r="4327" spans="1:25">
      <c r="A4327" s="23" t="s">
        <v>786</v>
      </c>
      <c r="B4327" s="23" t="s">
        <v>172</v>
      </c>
      <c r="C4327" s="23" t="s">
        <v>1570</v>
      </c>
      <c r="D4327" s="23" t="s">
        <v>1571</v>
      </c>
      <c r="E4327" s="22">
        <v>6137</v>
      </c>
      <c r="F4327" s="23"/>
      <c r="G4327" s="128" t="s">
        <v>3378</v>
      </c>
      <c r="H4327" s="32" t="s">
        <v>30</v>
      </c>
      <c r="I4327" s="44">
        <f t="shared" si="2909"/>
        <v>6000</v>
      </c>
      <c r="J4327" s="44">
        <v>6000</v>
      </c>
      <c r="K4327" s="44">
        <f t="shared" si="2910"/>
        <v>0</v>
      </c>
      <c r="L4327" s="44">
        <v>0</v>
      </c>
      <c r="M4327" s="44">
        <v>0</v>
      </c>
      <c r="N4327" s="44">
        <v>0</v>
      </c>
      <c r="O4327" s="44">
        <v>0</v>
      </c>
      <c r="P4327" s="44">
        <v>0</v>
      </c>
      <c r="Q4327" s="44">
        <v>6000</v>
      </c>
      <c r="R4327" s="44">
        <v>6000</v>
      </c>
      <c r="S4327" s="44">
        <v>6000</v>
      </c>
      <c r="T4327" s="44">
        <f t="shared" si="2925"/>
        <v>0</v>
      </c>
      <c r="U4327" s="44">
        <v>0</v>
      </c>
      <c r="V4327" s="44">
        <v>0</v>
      </c>
      <c r="W4327" s="44">
        <v>0</v>
      </c>
      <c r="X4327" s="44">
        <f t="shared" si="2926"/>
        <v>6000</v>
      </c>
      <c r="Y4327" s="209">
        <f t="shared" si="2922"/>
        <v>100</v>
      </c>
    </row>
    <row r="4328" spans="1:25">
      <c r="A4328" s="23" t="s">
        <v>786</v>
      </c>
      <c r="B4328" s="23" t="s">
        <v>172</v>
      </c>
      <c r="C4328" s="23" t="s">
        <v>1570</v>
      </c>
      <c r="D4328" s="23" t="s">
        <v>1571</v>
      </c>
      <c r="E4328" s="22">
        <v>6138</v>
      </c>
      <c r="F4328" s="23"/>
      <c r="G4328" s="128" t="s">
        <v>3378</v>
      </c>
      <c r="H4328" s="32" t="s">
        <v>31</v>
      </c>
      <c r="I4328" s="44">
        <f t="shared" si="2909"/>
        <v>0</v>
      </c>
      <c r="J4328" s="44">
        <v>0</v>
      </c>
      <c r="K4328" s="44">
        <f t="shared" si="2910"/>
        <v>0</v>
      </c>
      <c r="L4328" s="44">
        <v>0</v>
      </c>
      <c r="M4328" s="44">
        <v>0</v>
      </c>
      <c r="N4328" s="44">
        <v>0</v>
      </c>
      <c r="O4328" s="44">
        <v>0</v>
      </c>
      <c r="P4328" s="44">
        <v>0</v>
      </c>
      <c r="Q4328" s="44">
        <v>0</v>
      </c>
      <c r="R4328" s="44">
        <v>0</v>
      </c>
      <c r="S4328" s="44">
        <v>0</v>
      </c>
      <c r="T4328" s="44">
        <f t="shared" si="2925"/>
        <v>0</v>
      </c>
      <c r="U4328" s="44">
        <v>0</v>
      </c>
      <c r="V4328" s="44">
        <v>0</v>
      </c>
      <c r="W4328" s="44">
        <v>0</v>
      </c>
      <c r="X4328" s="44">
        <f t="shared" si="2926"/>
        <v>0</v>
      </c>
      <c r="Y4328" s="209">
        <f t="shared" si="2922"/>
        <v>0</v>
      </c>
    </row>
    <row r="4329" spans="1:25">
      <c r="A4329" s="20" t="s">
        <v>786</v>
      </c>
      <c r="B4329" s="20" t="s">
        <v>172</v>
      </c>
      <c r="C4329" s="20" t="s">
        <v>1570</v>
      </c>
      <c r="D4329" s="20" t="s">
        <v>1571</v>
      </c>
      <c r="E4329" s="20" t="s">
        <v>144</v>
      </c>
      <c r="F4329" s="23" t="s">
        <v>0</v>
      </c>
      <c r="G4329" s="154" t="s">
        <v>0</v>
      </c>
      <c r="H4329" s="21" t="s">
        <v>32</v>
      </c>
      <c r="I4329" s="66">
        <f t="shared" si="2909"/>
        <v>34000</v>
      </c>
      <c r="J4329" s="66">
        <f t="shared" ref="J4329:P4329" si="2932">SUM(J4330:J4332)</f>
        <v>22000</v>
      </c>
      <c r="K4329" s="66">
        <f t="shared" si="2910"/>
        <v>12000</v>
      </c>
      <c r="L4329" s="66">
        <f t="shared" si="2932"/>
        <v>0</v>
      </c>
      <c r="M4329" s="66">
        <f t="shared" si="2932"/>
        <v>0</v>
      </c>
      <c r="N4329" s="66">
        <f t="shared" si="2932"/>
        <v>12000</v>
      </c>
      <c r="O4329" s="66">
        <f t="shared" si="2932"/>
        <v>0</v>
      </c>
      <c r="P4329" s="66">
        <f t="shared" si="2932"/>
        <v>0</v>
      </c>
      <c r="Q4329" s="66">
        <f>SUM(Q4330:Q4332)</f>
        <v>48846</v>
      </c>
      <c r="R4329" s="66">
        <f>SUM(R4330:R4332)</f>
        <v>29257</v>
      </c>
      <c r="S4329" s="66">
        <f>SUM(S4330:S4332)</f>
        <v>28257</v>
      </c>
      <c r="T4329" s="66">
        <f t="shared" ref="T4329:X4329" si="2933">SUM(T4330:T4332)</f>
        <v>1000</v>
      </c>
      <c r="U4329" s="66">
        <f t="shared" si="2933"/>
        <v>1000</v>
      </c>
      <c r="V4329" s="66">
        <f t="shared" si="2933"/>
        <v>0</v>
      </c>
      <c r="W4329" s="66">
        <f t="shared" si="2933"/>
        <v>0</v>
      </c>
      <c r="X4329" s="66">
        <f t="shared" si="2933"/>
        <v>29257</v>
      </c>
      <c r="Y4329" s="208">
        <f t="shared" si="2922"/>
        <v>100</v>
      </c>
    </row>
    <row r="4330" spans="1:25">
      <c r="A4330" s="23" t="s">
        <v>786</v>
      </c>
      <c r="B4330" s="23" t="s">
        <v>172</v>
      </c>
      <c r="C4330" s="23" t="s">
        <v>1570</v>
      </c>
      <c r="D4330" s="23" t="s">
        <v>1571</v>
      </c>
      <c r="E4330" s="22">
        <v>6139</v>
      </c>
      <c r="F4330" s="23"/>
      <c r="G4330" s="128" t="s">
        <v>3378</v>
      </c>
      <c r="H4330" s="32" t="s">
        <v>32</v>
      </c>
      <c r="I4330" s="44">
        <f t="shared" si="2909"/>
        <v>19000</v>
      </c>
      <c r="J4330" s="44">
        <v>7000</v>
      </c>
      <c r="K4330" s="44">
        <f t="shared" si="2910"/>
        <v>12000</v>
      </c>
      <c r="L4330" s="44">
        <v>0</v>
      </c>
      <c r="M4330" s="44">
        <v>0</v>
      </c>
      <c r="N4330" s="44">
        <v>12000</v>
      </c>
      <c r="O4330" s="44">
        <v>0</v>
      </c>
      <c r="P4330" s="44">
        <v>0</v>
      </c>
      <c r="Q4330" s="44">
        <v>33589</v>
      </c>
      <c r="R4330" s="44">
        <v>14000</v>
      </c>
      <c r="S4330" s="44">
        <v>14000</v>
      </c>
      <c r="T4330" s="44">
        <f t="shared" si="2925"/>
        <v>0</v>
      </c>
      <c r="U4330" s="44">
        <v>0</v>
      </c>
      <c r="V4330" s="44">
        <v>0</v>
      </c>
      <c r="W4330" s="44">
        <v>0</v>
      </c>
      <c r="X4330" s="44">
        <f t="shared" si="2926"/>
        <v>14000</v>
      </c>
      <c r="Y4330" s="209">
        <f t="shared" si="2922"/>
        <v>100</v>
      </c>
    </row>
    <row r="4331" spans="1:25">
      <c r="A4331" s="23" t="s">
        <v>786</v>
      </c>
      <c r="B4331" s="23" t="s">
        <v>172</v>
      </c>
      <c r="C4331" s="23" t="s">
        <v>1570</v>
      </c>
      <c r="D4331" s="23" t="s">
        <v>1571</v>
      </c>
      <c r="E4331" s="22">
        <v>6139</v>
      </c>
      <c r="F4331" s="23" t="s">
        <v>1578</v>
      </c>
      <c r="G4331" s="128" t="s">
        <v>3378</v>
      </c>
      <c r="H4331" s="32" t="s">
        <v>152</v>
      </c>
      <c r="I4331" s="44">
        <f t="shared" si="2909"/>
        <v>5000</v>
      </c>
      <c r="J4331" s="44">
        <v>5000</v>
      </c>
      <c r="K4331" s="44">
        <f t="shared" si="2910"/>
        <v>0</v>
      </c>
      <c r="L4331" s="44">
        <v>0</v>
      </c>
      <c r="M4331" s="44">
        <v>0</v>
      </c>
      <c r="N4331" s="44">
        <v>0</v>
      </c>
      <c r="O4331" s="44">
        <v>0</v>
      </c>
      <c r="P4331" s="44">
        <v>0</v>
      </c>
      <c r="Q4331" s="44">
        <v>5257</v>
      </c>
      <c r="R4331" s="44">
        <v>5257</v>
      </c>
      <c r="S4331" s="44">
        <v>5257</v>
      </c>
      <c r="T4331" s="44">
        <f t="shared" si="2925"/>
        <v>0</v>
      </c>
      <c r="U4331" s="44">
        <v>0</v>
      </c>
      <c r="V4331" s="44">
        <v>0</v>
      </c>
      <c r="W4331" s="44">
        <v>0</v>
      </c>
      <c r="X4331" s="44">
        <f t="shared" si="2926"/>
        <v>5257</v>
      </c>
      <c r="Y4331" s="209">
        <f t="shared" si="2922"/>
        <v>100</v>
      </c>
    </row>
    <row r="4332" spans="1:25">
      <c r="A4332" s="23" t="s">
        <v>786</v>
      </c>
      <c r="B4332" s="23" t="s">
        <v>172</v>
      </c>
      <c r="C4332" s="23" t="s">
        <v>1570</v>
      </c>
      <c r="D4332" s="23" t="s">
        <v>1571</v>
      </c>
      <c r="E4332" s="22">
        <v>6139</v>
      </c>
      <c r="F4332" s="23" t="s">
        <v>1579</v>
      </c>
      <c r="G4332" s="128" t="s">
        <v>3378</v>
      </c>
      <c r="H4332" s="32" t="s">
        <v>158</v>
      </c>
      <c r="I4332" s="44">
        <f t="shared" si="2909"/>
        <v>10000</v>
      </c>
      <c r="J4332" s="44">
        <v>10000</v>
      </c>
      <c r="K4332" s="44">
        <f t="shared" si="2910"/>
        <v>0</v>
      </c>
      <c r="L4332" s="44">
        <v>0</v>
      </c>
      <c r="M4332" s="44">
        <v>0</v>
      </c>
      <c r="N4332" s="44">
        <v>0</v>
      </c>
      <c r="O4332" s="44">
        <v>0</v>
      </c>
      <c r="P4332" s="44">
        <v>0</v>
      </c>
      <c r="Q4332" s="44">
        <v>10000</v>
      </c>
      <c r="R4332" s="44">
        <v>10000</v>
      </c>
      <c r="S4332" s="44">
        <v>9000</v>
      </c>
      <c r="T4332" s="44">
        <f t="shared" si="2925"/>
        <v>1000</v>
      </c>
      <c r="U4332" s="44">
        <v>1000</v>
      </c>
      <c r="V4332" s="44">
        <v>0</v>
      </c>
      <c r="W4332" s="44">
        <v>0</v>
      </c>
      <c r="X4332" s="44">
        <f t="shared" si="2926"/>
        <v>10000</v>
      </c>
      <c r="Y4332" s="209">
        <f t="shared" si="2922"/>
        <v>100</v>
      </c>
    </row>
    <row r="4333" spans="1:25" ht="20.399999999999999">
      <c r="A4333" s="20" t="s">
        <v>0</v>
      </c>
      <c r="B4333" s="20" t="s">
        <v>0</v>
      </c>
      <c r="C4333" s="20" t="s">
        <v>0</v>
      </c>
      <c r="D4333" s="21" t="s">
        <v>0</v>
      </c>
      <c r="E4333" s="21" t="s">
        <v>0</v>
      </c>
      <c r="F4333" s="21" t="s">
        <v>0</v>
      </c>
      <c r="G4333" s="150" t="s">
        <v>0</v>
      </c>
      <c r="H4333" s="30" t="s">
        <v>42</v>
      </c>
      <c r="I4333" s="31">
        <f t="shared" si="2909"/>
        <v>100</v>
      </c>
      <c r="J4333" s="31">
        <f t="shared" ref="J4333:X4334" si="2934">SUM(J4334)</f>
        <v>100</v>
      </c>
      <c r="K4333" s="31">
        <f t="shared" si="2910"/>
        <v>0</v>
      </c>
      <c r="L4333" s="31">
        <f t="shared" si="2934"/>
        <v>0</v>
      </c>
      <c r="M4333" s="31">
        <f t="shared" si="2934"/>
        <v>0</v>
      </c>
      <c r="N4333" s="31">
        <f t="shared" si="2934"/>
        <v>0</v>
      </c>
      <c r="O4333" s="31">
        <f t="shared" si="2934"/>
        <v>0</v>
      </c>
      <c r="P4333" s="31">
        <f t="shared" si="2934"/>
        <v>0</v>
      </c>
      <c r="Q4333" s="31">
        <f t="shared" si="2934"/>
        <v>100</v>
      </c>
      <c r="R4333" s="31">
        <f t="shared" si="2934"/>
        <v>100</v>
      </c>
      <c r="S4333" s="31">
        <f t="shared" si="2934"/>
        <v>0</v>
      </c>
      <c r="T4333" s="31">
        <f t="shared" si="2934"/>
        <v>0</v>
      </c>
      <c r="U4333" s="31">
        <f t="shared" si="2934"/>
        <v>0</v>
      </c>
      <c r="V4333" s="31">
        <f t="shared" si="2934"/>
        <v>0</v>
      </c>
      <c r="W4333" s="31">
        <f t="shared" si="2934"/>
        <v>0</v>
      </c>
      <c r="X4333" s="31">
        <f t="shared" si="2934"/>
        <v>0</v>
      </c>
      <c r="Y4333" s="220">
        <f t="shared" si="2922"/>
        <v>0</v>
      </c>
    </row>
    <row r="4334" spans="1:25">
      <c r="A4334" s="23" t="s">
        <v>786</v>
      </c>
      <c r="B4334" s="23" t="s">
        <v>172</v>
      </c>
      <c r="C4334" s="23" t="s">
        <v>1570</v>
      </c>
      <c r="D4334" s="23" t="s">
        <v>1571</v>
      </c>
      <c r="E4334" s="21" t="s">
        <v>159</v>
      </c>
      <c r="F4334" s="21" t="s">
        <v>0</v>
      </c>
      <c r="G4334" s="150" t="s">
        <v>0</v>
      </c>
      <c r="H4334" s="21" t="s">
        <v>34</v>
      </c>
      <c r="I4334" s="66">
        <f t="shared" si="2909"/>
        <v>100</v>
      </c>
      <c r="J4334" s="66">
        <f t="shared" si="2934"/>
        <v>100</v>
      </c>
      <c r="K4334" s="66">
        <f t="shared" si="2910"/>
        <v>0</v>
      </c>
      <c r="L4334" s="66">
        <f t="shared" si="2934"/>
        <v>0</v>
      </c>
      <c r="M4334" s="66">
        <f t="shared" si="2934"/>
        <v>0</v>
      </c>
      <c r="N4334" s="66">
        <f t="shared" si="2934"/>
        <v>0</v>
      </c>
      <c r="O4334" s="66">
        <f t="shared" si="2934"/>
        <v>0</v>
      </c>
      <c r="P4334" s="66">
        <f t="shared" si="2934"/>
        <v>0</v>
      </c>
      <c r="Q4334" s="66">
        <f t="shared" si="2934"/>
        <v>100</v>
      </c>
      <c r="R4334" s="66">
        <f t="shared" si="2934"/>
        <v>100</v>
      </c>
      <c r="S4334" s="66">
        <f t="shared" si="2934"/>
        <v>0</v>
      </c>
      <c r="T4334" s="66">
        <f t="shared" si="2934"/>
        <v>0</v>
      </c>
      <c r="U4334" s="66">
        <f t="shared" si="2934"/>
        <v>0</v>
      </c>
      <c r="V4334" s="66">
        <f t="shared" si="2934"/>
        <v>0</v>
      </c>
      <c r="W4334" s="66">
        <f t="shared" si="2934"/>
        <v>0</v>
      </c>
      <c r="X4334" s="66">
        <f t="shared" si="2934"/>
        <v>0</v>
      </c>
      <c r="Y4334" s="208">
        <f t="shared" si="2922"/>
        <v>0</v>
      </c>
    </row>
    <row r="4335" spans="1:25">
      <c r="A4335" s="23" t="s">
        <v>786</v>
      </c>
      <c r="B4335" s="23" t="s">
        <v>172</v>
      </c>
      <c r="C4335" s="23" t="s">
        <v>1570</v>
      </c>
      <c r="D4335" s="23" t="s">
        <v>1571</v>
      </c>
      <c r="E4335" s="22">
        <v>6148</v>
      </c>
      <c r="F4335" s="23"/>
      <c r="G4335" s="128" t="s">
        <v>3378</v>
      </c>
      <c r="H4335" s="32" t="s">
        <v>41</v>
      </c>
      <c r="I4335" s="44">
        <f t="shared" si="2909"/>
        <v>100</v>
      </c>
      <c r="J4335" s="44">
        <v>100</v>
      </c>
      <c r="K4335" s="44">
        <f t="shared" si="2910"/>
        <v>0</v>
      </c>
      <c r="L4335" s="44">
        <v>0</v>
      </c>
      <c r="M4335" s="44">
        <v>0</v>
      </c>
      <c r="N4335" s="44">
        <v>0</v>
      </c>
      <c r="O4335" s="44">
        <v>0</v>
      </c>
      <c r="P4335" s="44">
        <v>0</v>
      </c>
      <c r="Q4335" s="44">
        <v>100</v>
      </c>
      <c r="R4335" s="44">
        <v>100</v>
      </c>
      <c r="S4335" s="44">
        <v>0</v>
      </c>
      <c r="T4335" s="44">
        <f t="shared" si="2925"/>
        <v>0</v>
      </c>
      <c r="U4335" s="44">
        <v>0</v>
      </c>
      <c r="V4335" s="44">
        <v>0</v>
      </c>
      <c r="W4335" s="44">
        <v>0</v>
      </c>
      <c r="X4335" s="44">
        <f t="shared" si="2926"/>
        <v>0</v>
      </c>
      <c r="Y4335" s="209">
        <f t="shared" si="2922"/>
        <v>0</v>
      </c>
    </row>
    <row r="4336" spans="1:25" ht="20.399999999999999">
      <c r="A4336" s="20" t="s">
        <v>0</v>
      </c>
      <c r="B4336" s="20" t="s">
        <v>0</v>
      </c>
      <c r="C4336" s="20" t="s">
        <v>0</v>
      </c>
      <c r="D4336" s="21" t="s">
        <v>0</v>
      </c>
      <c r="E4336" s="21" t="s">
        <v>0</v>
      </c>
      <c r="F4336" s="21" t="s">
        <v>0</v>
      </c>
      <c r="G4336" s="150" t="s">
        <v>0</v>
      </c>
      <c r="H4336" s="30" t="s">
        <v>60</v>
      </c>
      <c r="I4336" s="31">
        <f t="shared" si="2909"/>
        <v>3500</v>
      </c>
      <c r="J4336" s="31">
        <f t="shared" ref="J4336:X4336" si="2935">SUM(J4337)</f>
        <v>0</v>
      </c>
      <c r="K4336" s="31">
        <f t="shared" si="2910"/>
        <v>3500</v>
      </c>
      <c r="L4336" s="31">
        <f t="shared" si="2935"/>
        <v>3500</v>
      </c>
      <c r="M4336" s="31">
        <f t="shared" si="2935"/>
        <v>0</v>
      </c>
      <c r="N4336" s="31">
        <f t="shared" si="2935"/>
        <v>0</v>
      </c>
      <c r="O4336" s="31">
        <f t="shared" si="2935"/>
        <v>0</v>
      </c>
      <c r="P4336" s="31">
        <f t="shared" si="2935"/>
        <v>0</v>
      </c>
      <c r="Q4336" s="31">
        <f t="shared" si="2935"/>
        <v>27621</v>
      </c>
      <c r="R4336" s="31">
        <f t="shared" si="2935"/>
        <v>0</v>
      </c>
      <c r="S4336" s="31">
        <f t="shared" si="2935"/>
        <v>0</v>
      </c>
      <c r="T4336" s="31">
        <f t="shared" si="2935"/>
        <v>0</v>
      </c>
      <c r="U4336" s="31">
        <f t="shared" si="2935"/>
        <v>0</v>
      </c>
      <c r="V4336" s="31">
        <f t="shared" si="2935"/>
        <v>0</v>
      </c>
      <c r="W4336" s="31">
        <f t="shared" si="2935"/>
        <v>0</v>
      </c>
      <c r="X4336" s="31">
        <f t="shared" si="2935"/>
        <v>0</v>
      </c>
      <c r="Y4336" s="220">
        <f t="shared" si="2922"/>
        <v>0</v>
      </c>
    </row>
    <row r="4337" spans="1:25">
      <c r="A4337" s="23" t="s">
        <v>786</v>
      </c>
      <c r="B4337" s="23" t="s">
        <v>172</v>
      </c>
      <c r="C4337" s="23" t="s">
        <v>1570</v>
      </c>
      <c r="D4337" s="23" t="s">
        <v>1571</v>
      </c>
      <c r="E4337" s="21" t="s">
        <v>166</v>
      </c>
      <c r="F4337" s="21" t="s">
        <v>0</v>
      </c>
      <c r="G4337" s="150" t="s">
        <v>0</v>
      </c>
      <c r="H4337" s="21" t="s">
        <v>53</v>
      </c>
      <c r="I4337" s="66">
        <f t="shared" si="2909"/>
        <v>3500</v>
      </c>
      <c r="J4337" s="66">
        <f t="shared" ref="J4337:P4337" si="2936">SUM(J4338:J4339)</f>
        <v>0</v>
      </c>
      <c r="K4337" s="66">
        <f t="shared" si="2910"/>
        <v>3500</v>
      </c>
      <c r="L4337" s="66">
        <f t="shared" si="2936"/>
        <v>3500</v>
      </c>
      <c r="M4337" s="66">
        <f t="shared" si="2936"/>
        <v>0</v>
      </c>
      <c r="N4337" s="66">
        <f t="shared" si="2936"/>
        <v>0</v>
      </c>
      <c r="O4337" s="66">
        <f t="shared" si="2936"/>
        <v>0</v>
      </c>
      <c r="P4337" s="66">
        <f t="shared" si="2936"/>
        <v>0</v>
      </c>
      <c r="Q4337" s="66">
        <f>SUM(Q4338:Q4339)</f>
        <v>27621</v>
      </c>
      <c r="R4337" s="66">
        <f>SUM(R4338:R4339)</f>
        <v>0</v>
      </c>
      <c r="S4337" s="66">
        <f>SUM(S4338:S4339)</f>
        <v>0</v>
      </c>
      <c r="T4337" s="66">
        <f t="shared" ref="T4337:X4337" si="2937">SUM(T4338:T4339)</f>
        <v>0</v>
      </c>
      <c r="U4337" s="66">
        <f t="shared" si="2937"/>
        <v>0</v>
      </c>
      <c r="V4337" s="66">
        <f t="shared" si="2937"/>
        <v>0</v>
      </c>
      <c r="W4337" s="66">
        <f t="shared" si="2937"/>
        <v>0</v>
      </c>
      <c r="X4337" s="66">
        <f t="shared" si="2937"/>
        <v>0</v>
      </c>
      <c r="Y4337" s="208">
        <f t="shared" si="2922"/>
        <v>0</v>
      </c>
    </row>
    <row r="4338" spans="1:25">
      <c r="A4338" s="23" t="s">
        <v>786</v>
      </c>
      <c r="B4338" s="23" t="s">
        <v>172</v>
      </c>
      <c r="C4338" s="23" t="s">
        <v>1570</v>
      </c>
      <c r="D4338" s="23" t="s">
        <v>1571</v>
      </c>
      <c r="E4338" s="22">
        <v>8213</v>
      </c>
      <c r="F4338" s="23"/>
      <c r="G4338" s="128" t="s">
        <v>3378</v>
      </c>
      <c r="H4338" s="32" t="s">
        <v>56</v>
      </c>
      <c r="I4338" s="44">
        <f t="shared" si="2909"/>
        <v>3000</v>
      </c>
      <c r="J4338" s="44">
        <v>0</v>
      </c>
      <c r="K4338" s="44">
        <f t="shared" si="2910"/>
        <v>3000</v>
      </c>
      <c r="L4338" s="44">
        <v>3000</v>
      </c>
      <c r="M4338" s="44">
        <v>0</v>
      </c>
      <c r="N4338" s="44">
        <v>0</v>
      </c>
      <c r="O4338" s="44">
        <v>0</v>
      </c>
      <c r="P4338" s="44">
        <v>0</v>
      </c>
      <c r="Q4338" s="44">
        <v>20350</v>
      </c>
      <c r="R4338" s="44">
        <v>0</v>
      </c>
      <c r="S4338" s="44">
        <v>0</v>
      </c>
      <c r="T4338" s="44">
        <f t="shared" si="2925"/>
        <v>0</v>
      </c>
      <c r="U4338" s="44">
        <v>0</v>
      </c>
      <c r="V4338" s="44">
        <v>0</v>
      </c>
      <c r="W4338" s="44">
        <v>0</v>
      </c>
      <c r="X4338" s="44">
        <f t="shared" si="2926"/>
        <v>0</v>
      </c>
      <c r="Y4338" s="209">
        <f t="shared" si="2922"/>
        <v>0</v>
      </c>
    </row>
    <row r="4339" spans="1:25">
      <c r="A4339" s="23" t="s">
        <v>786</v>
      </c>
      <c r="B4339" s="23" t="s">
        <v>172</v>
      </c>
      <c r="C4339" s="23" t="s">
        <v>1570</v>
      </c>
      <c r="D4339" s="23" t="s">
        <v>1571</v>
      </c>
      <c r="E4339" s="22">
        <v>8216</v>
      </c>
      <c r="F4339" s="23"/>
      <c r="G4339" s="128" t="s">
        <v>3378</v>
      </c>
      <c r="H4339" s="32" t="s">
        <v>59</v>
      </c>
      <c r="I4339" s="44">
        <f t="shared" si="2909"/>
        <v>500</v>
      </c>
      <c r="J4339" s="44">
        <v>0</v>
      </c>
      <c r="K4339" s="44">
        <f t="shared" si="2910"/>
        <v>500</v>
      </c>
      <c r="L4339" s="44">
        <v>500</v>
      </c>
      <c r="M4339" s="44">
        <v>0</v>
      </c>
      <c r="N4339" s="44">
        <v>0</v>
      </c>
      <c r="O4339" s="44">
        <v>0</v>
      </c>
      <c r="P4339" s="44">
        <v>0</v>
      </c>
      <c r="Q4339" s="44">
        <v>7271</v>
      </c>
      <c r="R4339" s="44">
        <v>0</v>
      </c>
      <c r="S4339" s="44">
        <v>0</v>
      </c>
      <c r="T4339" s="44">
        <f t="shared" si="2925"/>
        <v>0</v>
      </c>
      <c r="U4339" s="44">
        <v>0</v>
      </c>
      <c r="V4339" s="44">
        <v>0</v>
      </c>
      <c r="W4339" s="44">
        <v>0</v>
      </c>
      <c r="X4339" s="44">
        <f t="shared" si="2926"/>
        <v>0</v>
      </c>
      <c r="Y4339" s="209">
        <f t="shared" si="2922"/>
        <v>0</v>
      </c>
    </row>
    <row r="4340" spans="1:25">
      <c r="A4340" s="32" t="s">
        <v>0</v>
      </c>
      <c r="B4340" s="32" t="s">
        <v>0</v>
      </c>
      <c r="C4340" s="32" t="s">
        <v>0</v>
      </c>
      <c r="D4340" s="32" t="s">
        <v>0</v>
      </c>
      <c r="E4340" s="32" t="s">
        <v>0</v>
      </c>
      <c r="F4340" s="32" t="s">
        <v>0</v>
      </c>
      <c r="G4340" s="154" t="s">
        <v>0</v>
      </c>
      <c r="H4340" s="30" t="s">
        <v>1580</v>
      </c>
      <c r="I4340" s="31">
        <f t="shared" si="2909"/>
        <v>1908296</v>
      </c>
      <c r="J4340" s="31">
        <f t="shared" ref="J4340:P4340" si="2938">SUM(J4336,J4333,J4309)</f>
        <v>1841096</v>
      </c>
      <c r="K4340" s="31">
        <f t="shared" si="2910"/>
        <v>67200</v>
      </c>
      <c r="L4340" s="31">
        <f t="shared" si="2938"/>
        <v>49200</v>
      </c>
      <c r="M4340" s="31">
        <f t="shared" si="2938"/>
        <v>0</v>
      </c>
      <c r="N4340" s="31">
        <f t="shared" si="2938"/>
        <v>18000</v>
      </c>
      <c r="O4340" s="31">
        <f t="shared" si="2938"/>
        <v>0</v>
      </c>
      <c r="P4340" s="31">
        <f t="shared" si="2938"/>
        <v>0</v>
      </c>
      <c r="Q4340" s="31">
        <f>SUM(Q4336,Q4333,Q4309)</f>
        <v>2066049</v>
      </c>
      <c r="R4340" s="31">
        <f>SUM(R4336,R4333,R4309)</f>
        <v>1969676</v>
      </c>
      <c r="S4340" s="31">
        <f>SUM(S4336,S4333,S4309)</f>
        <v>1880855</v>
      </c>
      <c r="T4340" s="31">
        <f t="shared" ref="T4340:X4340" si="2939">SUM(T4336,T4333,T4309)</f>
        <v>93610</v>
      </c>
      <c r="U4340" s="31">
        <f t="shared" si="2939"/>
        <v>93210</v>
      </c>
      <c r="V4340" s="31">
        <f t="shared" si="2939"/>
        <v>400</v>
      </c>
      <c r="W4340" s="31">
        <f t="shared" si="2939"/>
        <v>0</v>
      </c>
      <c r="X4340" s="31">
        <f t="shared" si="2939"/>
        <v>1974465</v>
      </c>
      <c r="Y4340" s="220">
        <f t="shared" si="2922"/>
        <v>100.24313643462173</v>
      </c>
    </row>
    <row r="4341" spans="1:25" ht="15" thickBot="1">
      <c r="A4341" s="32" t="s">
        <v>0</v>
      </c>
      <c r="B4341" s="32" t="s">
        <v>0</v>
      </c>
      <c r="C4341" s="32" t="s">
        <v>0</v>
      </c>
      <c r="D4341" s="32" t="s">
        <v>0</v>
      </c>
      <c r="E4341" s="32" t="s">
        <v>0</v>
      </c>
      <c r="F4341" s="32" t="s">
        <v>0</v>
      </c>
      <c r="G4341" s="154" t="s">
        <v>0</v>
      </c>
      <c r="H4341" s="21" t="s">
        <v>170</v>
      </c>
      <c r="I4341" s="66">
        <f t="shared" si="2909"/>
        <v>57</v>
      </c>
      <c r="J4341" s="66">
        <v>57</v>
      </c>
      <c r="K4341" s="66">
        <f t="shared" si="2910"/>
        <v>0</v>
      </c>
      <c r="L4341" s="66" t="s">
        <v>0</v>
      </c>
      <c r="M4341" s="66" t="s">
        <v>0</v>
      </c>
      <c r="N4341" s="66" t="s">
        <v>0</v>
      </c>
      <c r="O4341" s="66" t="s">
        <v>0</v>
      </c>
      <c r="P4341" s="66" t="s">
        <v>0</v>
      </c>
      <c r="Q4341" s="66">
        <v>0</v>
      </c>
      <c r="R4341" s="66"/>
      <c r="S4341" s="66"/>
      <c r="T4341" s="66"/>
      <c r="U4341" s="66"/>
      <c r="V4341" s="66"/>
      <c r="W4341" s="66"/>
      <c r="X4341" s="66"/>
      <c r="Y4341" s="208">
        <v>0</v>
      </c>
    </row>
    <row r="4342" spans="1:25" ht="41.4" thickBot="1">
      <c r="A4342" s="252" t="s">
        <v>0</v>
      </c>
      <c r="B4342" s="252" t="s">
        <v>0</v>
      </c>
      <c r="C4342" s="252" t="s">
        <v>0</v>
      </c>
      <c r="D4342" s="252" t="s">
        <v>0</v>
      </c>
      <c r="E4342" s="252" t="s">
        <v>0</v>
      </c>
      <c r="F4342" s="252" t="s">
        <v>0</v>
      </c>
      <c r="G4342" s="258" t="s">
        <v>0</v>
      </c>
      <c r="H4342" s="24" t="s">
        <v>72</v>
      </c>
      <c r="I4342" s="1" t="s">
        <v>3093</v>
      </c>
      <c r="J4342" s="1" t="s">
        <v>3130</v>
      </c>
      <c r="K4342" s="1" t="s">
        <v>3</v>
      </c>
      <c r="L4342" s="1" t="s">
        <v>4</v>
      </c>
      <c r="M4342" s="1" t="s">
        <v>5</v>
      </c>
      <c r="N4342" s="1" t="s">
        <v>6</v>
      </c>
      <c r="O4342" s="1" t="s">
        <v>7</v>
      </c>
      <c r="P4342" s="1" t="s">
        <v>8</v>
      </c>
      <c r="Q4342" s="1" t="s">
        <v>3344</v>
      </c>
      <c r="R4342" s="1" t="s">
        <v>3427</v>
      </c>
      <c r="S4342" s="1" t="s">
        <v>3447</v>
      </c>
      <c r="T4342" s="1" t="s">
        <v>3448</v>
      </c>
      <c r="U4342" s="1" t="s">
        <v>3452</v>
      </c>
      <c r="V4342" s="1" t="s">
        <v>3449</v>
      </c>
      <c r="W4342" s="1" t="s">
        <v>3450</v>
      </c>
      <c r="X4342" s="1" t="s">
        <v>3451</v>
      </c>
      <c r="Y4342" s="216" t="s">
        <v>3385</v>
      </c>
    </row>
    <row r="4343" spans="1:25">
      <c r="A4343" s="253"/>
      <c r="B4343" s="253"/>
      <c r="C4343" s="253"/>
      <c r="D4343" s="253"/>
      <c r="E4343" s="253"/>
      <c r="F4343" s="253"/>
      <c r="G4343" s="259"/>
      <c r="H4343" s="33" t="s">
        <v>0</v>
      </c>
      <c r="I4343" s="45">
        <v>1</v>
      </c>
      <c r="J4343" s="45">
        <v>3</v>
      </c>
      <c r="K4343" s="45" t="s">
        <v>9</v>
      </c>
      <c r="L4343" s="45">
        <v>5</v>
      </c>
      <c r="M4343" s="45">
        <v>6</v>
      </c>
      <c r="N4343" s="45">
        <v>7</v>
      </c>
      <c r="O4343" s="45">
        <v>8</v>
      </c>
      <c r="P4343" s="45">
        <v>9</v>
      </c>
      <c r="Q4343" s="45">
        <v>1</v>
      </c>
      <c r="R4343" s="45">
        <v>2</v>
      </c>
      <c r="S4343" s="45">
        <v>3</v>
      </c>
      <c r="T4343" s="45" t="s">
        <v>3453</v>
      </c>
      <c r="U4343" s="45">
        <v>5</v>
      </c>
      <c r="V4343" s="45">
        <v>6</v>
      </c>
      <c r="W4343" s="45">
        <v>7</v>
      </c>
      <c r="X4343" s="45" t="s">
        <v>3454</v>
      </c>
      <c r="Y4343" s="276">
        <v>9</v>
      </c>
    </row>
    <row r="4344" spans="1:25">
      <c r="A4344" s="253"/>
      <c r="B4344" s="253"/>
      <c r="C4344" s="253"/>
      <c r="D4344" s="253"/>
      <c r="E4344" s="253"/>
      <c r="F4344" s="253"/>
      <c r="G4344" s="259"/>
      <c r="H4344" s="34" t="s">
        <v>108</v>
      </c>
      <c r="I4344" s="35">
        <f t="shared" si="2909"/>
        <v>1908296</v>
      </c>
      <c r="J4344" s="35">
        <f t="shared" ref="J4344:P4344" si="2940">SUM(J4340)</f>
        <v>1841096</v>
      </c>
      <c r="K4344" s="35">
        <f t="shared" si="2910"/>
        <v>67200</v>
      </c>
      <c r="L4344" s="35">
        <f t="shared" si="2940"/>
        <v>49200</v>
      </c>
      <c r="M4344" s="35">
        <f t="shared" si="2940"/>
        <v>0</v>
      </c>
      <c r="N4344" s="35">
        <f t="shared" si="2940"/>
        <v>18000</v>
      </c>
      <c r="O4344" s="35">
        <f t="shared" si="2940"/>
        <v>0</v>
      </c>
      <c r="P4344" s="35">
        <f t="shared" si="2940"/>
        <v>0</v>
      </c>
      <c r="Q4344" s="35">
        <f>SUM(Q4340)</f>
        <v>2066049</v>
      </c>
      <c r="R4344" s="35">
        <f>SUM(R4340)</f>
        <v>1969676</v>
      </c>
      <c r="S4344" s="35">
        <f>SUM(S4340)</f>
        <v>1880855</v>
      </c>
      <c r="T4344" s="35">
        <f t="shared" ref="T4344:X4344" si="2941">SUM(T4340)</f>
        <v>93610</v>
      </c>
      <c r="U4344" s="35">
        <f t="shared" si="2941"/>
        <v>93210</v>
      </c>
      <c r="V4344" s="35">
        <f t="shared" si="2941"/>
        <v>400</v>
      </c>
      <c r="W4344" s="35">
        <f t="shared" si="2941"/>
        <v>0</v>
      </c>
      <c r="X4344" s="35">
        <f t="shared" si="2941"/>
        <v>1974465</v>
      </c>
      <c r="Y4344" s="218">
        <f t="shared" ref="Y4344:Y4345" si="2942">IF(R4344=0,0,(X4344/R4344)*100)</f>
        <v>100.24313643462173</v>
      </c>
    </row>
    <row r="4345" spans="1:25">
      <c r="A4345" s="253"/>
      <c r="B4345" s="253"/>
      <c r="C4345" s="253"/>
      <c r="D4345" s="253"/>
      <c r="E4345" s="253"/>
      <c r="F4345" s="253"/>
      <c r="G4345" s="259"/>
      <c r="H4345" s="36" t="s">
        <v>69</v>
      </c>
      <c r="I4345" s="35">
        <f t="shared" si="2909"/>
        <v>1908296</v>
      </c>
      <c r="J4345" s="35">
        <f t="shared" ref="J4345:P4345" si="2943">SUM(J4344)</f>
        <v>1841096</v>
      </c>
      <c r="K4345" s="35">
        <f t="shared" si="2910"/>
        <v>67200</v>
      </c>
      <c r="L4345" s="35">
        <f t="shared" si="2943"/>
        <v>49200</v>
      </c>
      <c r="M4345" s="35">
        <f t="shared" si="2943"/>
        <v>0</v>
      </c>
      <c r="N4345" s="35">
        <f t="shared" si="2943"/>
        <v>18000</v>
      </c>
      <c r="O4345" s="35">
        <f t="shared" si="2943"/>
        <v>0</v>
      </c>
      <c r="P4345" s="35">
        <f t="shared" si="2943"/>
        <v>0</v>
      </c>
      <c r="Q4345" s="35">
        <f>SUM(Q4344)</f>
        <v>2066049</v>
      </c>
      <c r="R4345" s="35">
        <f>SUM(R4344)</f>
        <v>1969676</v>
      </c>
      <c r="S4345" s="35">
        <f>SUM(S4344)</f>
        <v>1880855</v>
      </c>
      <c r="T4345" s="35">
        <f t="shared" ref="T4345:X4345" si="2944">SUM(T4344)</f>
        <v>93610</v>
      </c>
      <c r="U4345" s="35">
        <f t="shared" si="2944"/>
        <v>93210</v>
      </c>
      <c r="V4345" s="35">
        <f t="shared" si="2944"/>
        <v>400</v>
      </c>
      <c r="W4345" s="35">
        <f t="shared" si="2944"/>
        <v>0</v>
      </c>
      <c r="X4345" s="35">
        <f t="shared" si="2944"/>
        <v>1974465</v>
      </c>
      <c r="Y4345" s="218">
        <f t="shared" si="2942"/>
        <v>100.24313643462173</v>
      </c>
    </row>
    <row r="4346" spans="1:25">
      <c r="A4346" s="254"/>
      <c r="B4346" s="254"/>
      <c r="C4346" s="254"/>
      <c r="D4346" s="254"/>
      <c r="E4346" s="254"/>
      <c r="F4346" s="254"/>
      <c r="G4346" s="260"/>
    </row>
    <row r="4347" spans="1:25" ht="15" thickBot="1">
      <c r="A4347" s="32" t="s">
        <v>0</v>
      </c>
      <c r="B4347" s="32" t="s">
        <v>0</v>
      </c>
      <c r="C4347" s="32" t="s">
        <v>0</v>
      </c>
      <c r="D4347" s="32" t="s">
        <v>0</v>
      </c>
      <c r="E4347" s="32" t="s">
        <v>0</v>
      </c>
      <c r="F4347" s="32" t="s">
        <v>0</v>
      </c>
      <c r="G4347" s="154" t="s">
        <v>0</v>
      </c>
      <c r="H4347" s="37" t="s">
        <v>0</v>
      </c>
      <c r="I4347" s="37"/>
      <c r="J4347" s="37"/>
      <c r="K4347" s="37"/>
      <c r="L4347" s="37" t="s">
        <v>0</v>
      </c>
      <c r="M4347" s="37" t="s">
        <v>0</v>
      </c>
      <c r="N4347" s="37" t="s">
        <v>0</v>
      </c>
      <c r="O4347" s="37" t="s">
        <v>0</v>
      </c>
      <c r="P4347" s="37" t="s">
        <v>0</v>
      </c>
      <c r="Q4347" s="37"/>
      <c r="R4347" s="37"/>
      <c r="S4347" s="37"/>
      <c r="T4347" s="37" t="s">
        <v>0</v>
      </c>
      <c r="U4347" s="37" t="s">
        <v>0</v>
      </c>
      <c r="V4347" s="37" t="s">
        <v>0</v>
      </c>
      <c r="W4347" s="37" t="s">
        <v>0</v>
      </c>
      <c r="X4347" s="37" t="s">
        <v>0</v>
      </c>
      <c r="Y4347" s="219"/>
    </row>
    <row r="4348" spans="1:25" ht="41.4" thickBot="1">
      <c r="A4348" s="24" t="s">
        <v>123</v>
      </c>
      <c r="B4348" s="24" t="s">
        <v>124</v>
      </c>
      <c r="C4348" s="24" t="s">
        <v>125</v>
      </c>
      <c r="D4348" s="25" t="s">
        <v>0</v>
      </c>
      <c r="E4348" s="24" t="s">
        <v>126</v>
      </c>
      <c r="F4348" s="24" t="s">
        <v>127</v>
      </c>
      <c r="G4348" s="151" t="s">
        <v>128</v>
      </c>
      <c r="H4348" s="24" t="s">
        <v>1</v>
      </c>
      <c r="I4348" s="1" t="s">
        <v>3093</v>
      </c>
      <c r="J4348" s="1" t="s">
        <v>3130</v>
      </c>
      <c r="K4348" s="1" t="s">
        <v>3</v>
      </c>
      <c r="L4348" s="1" t="s">
        <v>4</v>
      </c>
      <c r="M4348" s="1" t="s">
        <v>5</v>
      </c>
      <c r="N4348" s="1" t="s">
        <v>6</v>
      </c>
      <c r="O4348" s="1" t="s">
        <v>7</v>
      </c>
      <c r="P4348" s="1" t="s">
        <v>8</v>
      </c>
      <c r="Q4348" s="1" t="s">
        <v>3344</v>
      </c>
      <c r="R4348" s="1" t="s">
        <v>3427</v>
      </c>
      <c r="S4348" s="1" t="s">
        <v>3447</v>
      </c>
      <c r="T4348" s="1" t="s">
        <v>3448</v>
      </c>
      <c r="U4348" s="1" t="s">
        <v>3452</v>
      </c>
      <c r="V4348" s="1" t="s">
        <v>3449</v>
      </c>
      <c r="W4348" s="1" t="s">
        <v>3450</v>
      </c>
      <c r="X4348" s="1" t="s">
        <v>3451</v>
      </c>
      <c r="Y4348" s="216" t="s">
        <v>3385</v>
      </c>
    </row>
    <row r="4349" spans="1:25">
      <c r="A4349" s="26" t="s">
        <v>0</v>
      </c>
      <c r="B4349" s="26" t="s">
        <v>0</v>
      </c>
      <c r="C4349" s="26" t="s">
        <v>0</v>
      </c>
      <c r="D4349" s="27" t="s">
        <v>0</v>
      </c>
      <c r="E4349" s="27" t="s">
        <v>0</v>
      </c>
      <c r="F4349" s="28" t="s">
        <v>0</v>
      </c>
      <c r="G4349" s="152" t="s">
        <v>0</v>
      </c>
      <c r="H4349" s="29" t="s">
        <v>0</v>
      </c>
      <c r="I4349" s="45">
        <v>1</v>
      </c>
      <c r="J4349" s="45">
        <v>3</v>
      </c>
      <c r="K4349" s="45" t="s">
        <v>9</v>
      </c>
      <c r="L4349" s="45">
        <v>5</v>
      </c>
      <c r="M4349" s="45">
        <v>6</v>
      </c>
      <c r="N4349" s="45">
        <v>7</v>
      </c>
      <c r="O4349" s="45">
        <v>8</v>
      </c>
      <c r="P4349" s="45">
        <v>9</v>
      </c>
      <c r="Q4349" s="45">
        <v>1</v>
      </c>
      <c r="R4349" s="45">
        <v>2</v>
      </c>
      <c r="S4349" s="45">
        <v>3</v>
      </c>
      <c r="T4349" s="45" t="s">
        <v>3453</v>
      </c>
      <c r="U4349" s="45">
        <v>5</v>
      </c>
      <c r="V4349" s="45">
        <v>6</v>
      </c>
      <c r="W4349" s="45">
        <v>7</v>
      </c>
      <c r="X4349" s="45" t="s">
        <v>3454</v>
      </c>
      <c r="Y4349" s="276">
        <v>9</v>
      </c>
    </row>
    <row r="4350" spans="1:25">
      <c r="A4350" s="133" t="s">
        <v>786</v>
      </c>
      <c r="B4350" s="133" t="s">
        <v>172</v>
      </c>
      <c r="C4350" s="109" t="s">
        <v>1581</v>
      </c>
      <c r="D4350" s="109" t="s">
        <v>1582</v>
      </c>
      <c r="E4350" s="98" t="s">
        <v>0</v>
      </c>
      <c r="F4350" s="98" t="s">
        <v>0</v>
      </c>
      <c r="G4350" s="153" t="s">
        <v>0</v>
      </c>
      <c r="H4350" s="98" t="s">
        <v>1583</v>
      </c>
      <c r="I4350" s="110"/>
      <c r="J4350" s="110"/>
      <c r="K4350" s="110"/>
      <c r="L4350" s="110" t="s">
        <v>0</v>
      </c>
      <c r="M4350" s="110" t="s">
        <v>0</v>
      </c>
      <c r="N4350" s="110" t="s">
        <v>0</v>
      </c>
      <c r="O4350" s="110" t="s">
        <v>0</v>
      </c>
      <c r="P4350" s="110" t="s">
        <v>0</v>
      </c>
      <c r="Q4350" s="110"/>
      <c r="R4350" s="110"/>
      <c r="S4350" s="110"/>
      <c r="T4350" s="110" t="s">
        <v>0</v>
      </c>
      <c r="U4350" s="110" t="s">
        <v>0</v>
      </c>
      <c r="V4350" s="110" t="s">
        <v>0</v>
      </c>
      <c r="W4350" s="110" t="s">
        <v>0</v>
      </c>
      <c r="X4350" s="110" t="s">
        <v>0</v>
      </c>
      <c r="Y4350" s="217"/>
    </row>
    <row r="4351" spans="1:25" ht="20.399999999999999">
      <c r="A4351" s="20" t="s">
        <v>0</v>
      </c>
      <c r="B4351" s="20" t="s">
        <v>0</v>
      </c>
      <c r="C4351" s="20" t="s">
        <v>0</v>
      </c>
      <c r="D4351" s="21" t="s">
        <v>0</v>
      </c>
      <c r="E4351" s="21" t="s">
        <v>0</v>
      </c>
      <c r="F4351" s="21" t="s">
        <v>0</v>
      </c>
      <c r="G4351" s="150" t="s">
        <v>0</v>
      </c>
      <c r="H4351" s="30" t="s">
        <v>33</v>
      </c>
      <c r="I4351" s="31">
        <f t="shared" si="2909"/>
        <v>1718299</v>
      </c>
      <c r="J4351" s="31">
        <f t="shared" ref="J4351:P4351" si="2945">SUM(J4352,J4360,J4362)</f>
        <v>1718299</v>
      </c>
      <c r="K4351" s="31">
        <f t="shared" si="2910"/>
        <v>0</v>
      </c>
      <c r="L4351" s="31">
        <f t="shared" si="2945"/>
        <v>0</v>
      </c>
      <c r="M4351" s="31">
        <f t="shared" si="2945"/>
        <v>0</v>
      </c>
      <c r="N4351" s="31">
        <f t="shared" si="2945"/>
        <v>0</v>
      </c>
      <c r="O4351" s="31">
        <f t="shared" si="2945"/>
        <v>0</v>
      </c>
      <c r="P4351" s="31">
        <f t="shared" si="2945"/>
        <v>0</v>
      </c>
      <c r="Q4351" s="31">
        <f>SUM(Q4352,Q4360,Q4362)</f>
        <v>1803528</v>
      </c>
      <c r="R4351" s="31">
        <f>SUM(R4352,R4360,R4362)</f>
        <v>1803528</v>
      </c>
      <c r="S4351" s="31">
        <f>SUM(S4352,S4360,S4362)</f>
        <v>1574890</v>
      </c>
      <c r="T4351" s="31">
        <f t="shared" ref="T4351:X4351" si="2946">SUM(T4352,T4360,T4362)</f>
        <v>228638</v>
      </c>
      <c r="U4351" s="31">
        <f t="shared" si="2946"/>
        <v>185318</v>
      </c>
      <c r="V4351" s="31">
        <f t="shared" si="2946"/>
        <v>39691</v>
      </c>
      <c r="W4351" s="31">
        <f t="shared" si="2946"/>
        <v>3629</v>
      </c>
      <c r="X4351" s="31">
        <f t="shared" si="2946"/>
        <v>1803528</v>
      </c>
      <c r="Y4351" s="220">
        <f t="shared" ref="Y4351:Y4380" si="2947">IF(R4351=0,0,(X4351/R4351)*100)</f>
        <v>100</v>
      </c>
    </row>
    <row r="4352" spans="1:25">
      <c r="A4352" s="23" t="s">
        <v>786</v>
      </c>
      <c r="B4352" s="23" t="s">
        <v>172</v>
      </c>
      <c r="C4352" s="23" t="s">
        <v>1581</v>
      </c>
      <c r="D4352" s="23" t="s">
        <v>1582</v>
      </c>
      <c r="E4352" s="21" t="s">
        <v>132</v>
      </c>
      <c r="F4352" s="21" t="s">
        <v>0</v>
      </c>
      <c r="G4352" s="150" t="s">
        <v>0</v>
      </c>
      <c r="H4352" s="21" t="s">
        <v>11</v>
      </c>
      <c r="I4352" s="66">
        <f t="shared" si="2909"/>
        <v>1487615</v>
      </c>
      <c r="J4352" s="66">
        <f t="shared" ref="J4352:P4352" si="2948">SUM(J4353,J4354)</f>
        <v>1487615</v>
      </c>
      <c r="K4352" s="66">
        <f t="shared" si="2910"/>
        <v>0</v>
      </c>
      <c r="L4352" s="66">
        <f t="shared" si="2948"/>
        <v>0</v>
      </c>
      <c r="M4352" s="66">
        <f t="shared" si="2948"/>
        <v>0</v>
      </c>
      <c r="N4352" s="66">
        <f t="shared" si="2948"/>
        <v>0</v>
      </c>
      <c r="O4352" s="66">
        <f t="shared" si="2948"/>
        <v>0</v>
      </c>
      <c r="P4352" s="66">
        <f t="shared" si="2948"/>
        <v>0</v>
      </c>
      <c r="Q4352" s="66">
        <f>SUM(Q4353,Q4354)</f>
        <v>1558469</v>
      </c>
      <c r="R4352" s="66">
        <f>SUM(R4353,R4354)</f>
        <v>1558469</v>
      </c>
      <c r="S4352" s="66">
        <f>SUM(S4353,S4354)</f>
        <v>1368366</v>
      </c>
      <c r="T4352" s="66">
        <f t="shared" ref="T4352:X4352" si="2949">SUM(T4353,T4354)</f>
        <v>190103</v>
      </c>
      <c r="U4352" s="66">
        <f t="shared" si="2949"/>
        <v>160450</v>
      </c>
      <c r="V4352" s="66">
        <f t="shared" si="2949"/>
        <v>28619</v>
      </c>
      <c r="W4352" s="66">
        <f t="shared" si="2949"/>
        <v>1034</v>
      </c>
      <c r="X4352" s="66">
        <f t="shared" si="2949"/>
        <v>1558469</v>
      </c>
      <c r="Y4352" s="208">
        <f t="shared" si="2947"/>
        <v>100</v>
      </c>
    </row>
    <row r="4353" spans="1:25">
      <c r="A4353" s="23" t="s">
        <v>786</v>
      </c>
      <c r="B4353" s="23" t="s">
        <v>172</v>
      </c>
      <c r="C4353" s="23" t="s">
        <v>1581</v>
      </c>
      <c r="D4353" s="23" t="s">
        <v>1582</v>
      </c>
      <c r="E4353" s="22">
        <v>6111</v>
      </c>
      <c r="F4353" s="23"/>
      <c r="G4353" s="128" t="s">
        <v>3378</v>
      </c>
      <c r="H4353" s="32" t="s">
        <v>12</v>
      </c>
      <c r="I4353" s="44">
        <f t="shared" si="2909"/>
        <v>1304140</v>
      </c>
      <c r="J4353" s="44">
        <v>1304140</v>
      </c>
      <c r="K4353" s="44">
        <f t="shared" si="2910"/>
        <v>0</v>
      </c>
      <c r="L4353" s="44">
        <v>0</v>
      </c>
      <c r="M4353" s="44">
        <v>0</v>
      </c>
      <c r="N4353" s="44">
        <v>0</v>
      </c>
      <c r="O4353" s="44">
        <v>0</v>
      </c>
      <c r="P4353" s="44">
        <v>0</v>
      </c>
      <c r="Q4353" s="44">
        <v>1372289</v>
      </c>
      <c r="R4353" s="44">
        <v>1372289</v>
      </c>
      <c r="S4353" s="44">
        <v>1207050</v>
      </c>
      <c r="T4353" s="44">
        <f t="shared" ref="T4353:T4379" si="2950">U4353+V4353+W4353</f>
        <v>165239</v>
      </c>
      <c r="U4353" s="44">
        <v>150000</v>
      </c>
      <c r="V4353" s="44">
        <v>15239</v>
      </c>
      <c r="W4353" s="44">
        <v>0</v>
      </c>
      <c r="X4353" s="44">
        <f t="shared" ref="X4353:X4379" si="2951">S4353+T4353</f>
        <v>1372289</v>
      </c>
      <c r="Y4353" s="209">
        <f t="shared" si="2947"/>
        <v>100</v>
      </c>
    </row>
    <row r="4354" spans="1:25">
      <c r="A4354" s="20" t="s">
        <v>786</v>
      </c>
      <c r="B4354" s="20" t="s">
        <v>172</v>
      </c>
      <c r="C4354" s="20" t="s">
        <v>1581</v>
      </c>
      <c r="D4354" s="20" t="s">
        <v>1582</v>
      </c>
      <c r="E4354" s="20" t="s">
        <v>134</v>
      </c>
      <c r="F4354" s="23" t="s">
        <v>0</v>
      </c>
      <c r="G4354" s="154" t="s">
        <v>0</v>
      </c>
      <c r="H4354" s="21" t="s">
        <v>13</v>
      </c>
      <c r="I4354" s="66">
        <f t="shared" si="2909"/>
        <v>183475</v>
      </c>
      <c r="J4354" s="66">
        <f t="shared" ref="J4354:P4354" si="2952">SUM(J4355:J4359)</f>
        <v>183475</v>
      </c>
      <c r="K4354" s="66">
        <f t="shared" si="2910"/>
        <v>0</v>
      </c>
      <c r="L4354" s="66">
        <f t="shared" si="2952"/>
        <v>0</v>
      </c>
      <c r="M4354" s="66">
        <f t="shared" si="2952"/>
        <v>0</v>
      </c>
      <c r="N4354" s="66">
        <f t="shared" si="2952"/>
        <v>0</v>
      </c>
      <c r="O4354" s="66">
        <f t="shared" si="2952"/>
        <v>0</v>
      </c>
      <c r="P4354" s="66">
        <f t="shared" si="2952"/>
        <v>0</v>
      </c>
      <c r="Q4354" s="66">
        <f>SUM(Q4355:Q4359)</f>
        <v>186180</v>
      </c>
      <c r="R4354" s="66">
        <f>SUM(R4355:R4359)</f>
        <v>186180</v>
      </c>
      <c r="S4354" s="66">
        <f>SUM(S4355:S4359)</f>
        <v>161316</v>
      </c>
      <c r="T4354" s="66">
        <f t="shared" ref="T4354:X4354" si="2953">SUM(T4355:T4359)</f>
        <v>24864</v>
      </c>
      <c r="U4354" s="66">
        <f t="shared" si="2953"/>
        <v>10450</v>
      </c>
      <c r="V4354" s="66">
        <f t="shared" si="2953"/>
        <v>13380</v>
      </c>
      <c r="W4354" s="66">
        <f t="shared" si="2953"/>
        <v>1034</v>
      </c>
      <c r="X4354" s="66">
        <f t="shared" si="2953"/>
        <v>186180</v>
      </c>
      <c r="Y4354" s="208">
        <f t="shared" si="2947"/>
        <v>100</v>
      </c>
    </row>
    <row r="4355" spans="1:25">
      <c r="A4355" s="23" t="s">
        <v>786</v>
      </c>
      <c r="B4355" s="23" t="s">
        <v>172</v>
      </c>
      <c r="C4355" s="23" t="s">
        <v>1581</v>
      </c>
      <c r="D4355" s="23" t="s">
        <v>1582</v>
      </c>
      <c r="E4355" s="22">
        <v>6112</v>
      </c>
      <c r="F4355" s="23" t="s">
        <v>1584</v>
      </c>
      <c r="G4355" s="128" t="s">
        <v>3378</v>
      </c>
      <c r="H4355" s="32" t="s">
        <v>18</v>
      </c>
      <c r="I4355" s="44">
        <f t="shared" ref="I4355:I4418" si="2954">SUM(J4355,K4355,O4355,P4355)</f>
        <v>13500</v>
      </c>
      <c r="J4355" s="44">
        <v>13500</v>
      </c>
      <c r="K4355" s="44">
        <f t="shared" ref="K4355:K4418" si="2955">SUM(L4355,M4355,N4355)</f>
        <v>0</v>
      </c>
      <c r="L4355" s="44">
        <v>0</v>
      </c>
      <c r="M4355" s="44">
        <v>0</v>
      </c>
      <c r="N4355" s="44">
        <v>0</v>
      </c>
      <c r="O4355" s="44">
        <v>0</v>
      </c>
      <c r="P4355" s="44">
        <v>0</v>
      </c>
      <c r="Q4355" s="44">
        <v>13500</v>
      </c>
      <c r="R4355" s="44">
        <v>13500</v>
      </c>
      <c r="S4355" s="44">
        <v>13500</v>
      </c>
      <c r="T4355" s="44">
        <f t="shared" si="2950"/>
        <v>0</v>
      </c>
      <c r="U4355" s="44">
        <v>0</v>
      </c>
      <c r="V4355" s="44">
        <v>0</v>
      </c>
      <c r="W4355" s="44">
        <v>0</v>
      </c>
      <c r="X4355" s="44">
        <f t="shared" si="2951"/>
        <v>13500</v>
      </c>
      <c r="Y4355" s="209">
        <f t="shared" si="2947"/>
        <v>100</v>
      </c>
    </row>
    <row r="4356" spans="1:25">
      <c r="A4356" s="23" t="s">
        <v>786</v>
      </c>
      <c r="B4356" s="23" t="s">
        <v>172</v>
      </c>
      <c r="C4356" s="23" t="s">
        <v>1581</v>
      </c>
      <c r="D4356" s="23" t="s">
        <v>1582</v>
      </c>
      <c r="E4356" s="22">
        <v>6112</v>
      </c>
      <c r="F4356" s="23" t="s">
        <v>1585</v>
      </c>
      <c r="G4356" s="128" t="s">
        <v>3378</v>
      </c>
      <c r="H4356" s="32" t="s">
        <v>16</v>
      </c>
      <c r="I4356" s="44">
        <f t="shared" si="2954"/>
        <v>25475</v>
      </c>
      <c r="J4356" s="44">
        <v>25475</v>
      </c>
      <c r="K4356" s="44">
        <f t="shared" si="2955"/>
        <v>0</v>
      </c>
      <c r="L4356" s="44">
        <v>0</v>
      </c>
      <c r="M4356" s="44">
        <v>0</v>
      </c>
      <c r="N4356" s="44">
        <v>0</v>
      </c>
      <c r="O4356" s="44">
        <v>0</v>
      </c>
      <c r="P4356" s="44">
        <v>0</v>
      </c>
      <c r="Q4356" s="44">
        <v>25475</v>
      </c>
      <c r="R4356" s="44">
        <v>25475</v>
      </c>
      <c r="S4356" s="44">
        <v>20541</v>
      </c>
      <c r="T4356" s="44">
        <f t="shared" si="2950"/>
        <v>4934</v>
      </c>
      <c r="U4356" s="44">
        <v>1450</v>
      </c>
      <c r="V4356" s="44">
        <v>2450</v>
      </c>
      <c r="W4356" s="44">
        <v>1034</v>
      </c>
      <c r="X4356" s="44">
        <f t="shared" si="2951"/>
        <v>25475</v>
      </c>
      <c r="Y4356" s="209">
        <f t="shared" si="2947"/>
        <v>100</v>
      </c>
    </row>
    <row r="4357" spans="1:25">
      <c r="A4357" s="23" t="s">
        <v>786</v>
      </c>
      <c r="B4357" s="23" t="s">
        <v>172</v>
      </c>
      <c r="C4357" s="23" t="s">
        <v>1581</v>
      </c>
      <c r="D4357" s="23" t="s">
        <v>1582</v>
      </c>
      <c r="E4357" s="22">
        <v>6112</v>
      </c>
      <c r="F4357" s="23" t="s">
        <v>1586</v>
      </c>
      <c r="G4357" s="128" t="s">
        <v>3378</v>
      </c>
      <c r="H4357" s="32" t="s">
        <v>19</v>
      </c>
      <c r="I4357" s="44">
        <f t="shared" si="2954"/>
        <v>118000</v>
      </c>
      <c r="J4357" s="44">
        <v>118000</v>
      </c>
      <c r="K4357" s="44">
        <f t="shared" si="2955"/>
        <v>0</v>
      </c>
      <c r="L4357" s="44">
        <v>0</v>
      </c>
      <c r="M4357" s="44">
        <v>0</v>
      </c>
      <c r="N4357" s="44">
        <v>0</v>
      </c>
      <c r="O4357" s="44">
        <v>0</v>
      </c>
      <c r="P4357" s="44">
        <v>0</v>
      </c>
      <c r="Q4357" s="44">
        <v>118000</v>
      </c>
      <c r="R4357" s="44">
        <v>118000</v>
      </c>
      <c r="S4357" s="44">
        <v>98070</v>
      </c>
      <c r="T4357" s="44">
        <f t="shared" si="2950"/>
        <v>19930</v>
      </c>
      <c r="U4357" s="44">
        <v>9000</v>
      </c>
      <c r="V4357" s="44">
        <v>10930</v>
      </c>
      <c r="W4357" s="44">
        <v>0</v>
      </c>
      <c r="X4357" s="44">
        <f t="shared" si="2951"/>
        <v>118000</v>
      </c>
      <c r="Y4357" s="209">
        <f t="shared" si="2947"/>
        <v>100</v>
      </c>
    </row>
    <row r="4358" spans="1:25">
      <c r="A4358" s="23" t="s">
        <v>786</v>
      </c>
      <c r="B4358" s="23" t="s">
        <v>172</v>
      </c>
      <c r="C4358" s="23" t="s">
        <v>1581</v>
      </c>
      <c r="D4358" s="23" t="s">
        <v>1582</v>
      </c>
      <c r="E4358" s="22">
        <v>6112</v>
      </c>
      <c r="F4358" s="23" t="s">
        <v>1587</v>
      </c>
      <c r="G4358" s="128" t="s">
        <v>3378</v>
      </c>
      <c r="H4358" s="32" t="s">
        <v>17</v>
      </c>
      <c r="I4358" s="44">
        <f t="shared" si="2954"/>
        <v>26500</v>
      </c>
      <c r="J4358" s="44">
        <v>26500</v>
      </c>
      <c r="K4358" s="44">
        <f t="shared" si="2955"/>
        <v>0</v>
      </c>
      <c r="L4358" s="44">
        <v>0</v>
      </c>
      <c r="M4358" s="44">
        <v>0</v>
      </c>
      <c r="N4358" s="44">
        <v>0</v>
      </c>
      <c r="O4358" s="44">
        <v>0</v>
      </c>
      <c r="P4358" s="44">
        <v>0</v>
      </c>
      <c r="Q4358" s="44">
        <v>29205</v>
      </c>
      <c r="R4358" s="44">
        <v>29205</v>
      </c>
      <c r="S4358" s="44">
        <v>29205</v>
      </c>
      <c r="T4358" s="44">
        <f t="shared" si="2950"/>
        <v>0</v>
      </c>
      <c r="U4358" s="44"/>
      <c r="V4358" s="44"/>
      <c r="W4358" s="44"/>
      <c r="X4358" s="44">
        <f t="shared" si="2951"/>
        <v>29205</v>
      </c>
      <c r="Y4358" s="209">
        <f t="shared" si="2947"/>
        <v>100</v>
      </c>
    </row>
    <row r="4359" spans="1:25">
      <c r="A4359" s="23" t="s">
        <v>786</v>
      </c>
      <c r="B4359" s="23" t="s">
        <v>172</v>
      </c>
      <c r="C4359" s="23" t="s">
        <v>1581</v>
      </c>
      <c r="D4359" s="23" t="s">
        <v>1582</v>
      </c>
      <c r="E4359" s="22">
        <v>6112</v>
      </c>
      <c r="F4359" s="23" t="s">
        <v>1588</v>
      </c>
      <c r="G4359" s="128" t="s">
        <v>3378</v>
      </c>
      <c r="H4359" s="32" t="s">
        <v>15</v>
      </c>
      <c r="I4359" s="44">
        <f t="shared" si="2954"/>
        <v>0</v>
      </c>
      <c r="J4359" s="44">
        <v>0</v>
      </c>
      <c r="K4359" s="44">
        <f t="shared" si="2955"/>
        <v>0</v>
      </c>
      <c r="L4359" s="44">
        <v>0</v>
      </c>
      <c r="M4359" s="44">
        <v>0</v>
      </c>
      <c r="N4359" s="44">
        <v>0</v>
      </c>
      <c r="O4359" s="44">
        <v>0</v>
      </c>
      <c r="P4359" s="44">
        <v>0</v>
      </c>
      <c r="Q4359" s="44">
        <v>0</v>
      </c>
      <c r="R4359" s="44">
        <v>0</v>
      </c>
      <c r="S4359" s="44">
        <v>0</v>
      </c>
      <c r="T4359" s="44">
        <f t="shared" si="2950"/>
        <v>0</v>
      </c>
      <c r="U4359" s="44"/>
      <c r="V4359" s="44"/>
      <c r="W4359" s="44"/>
      <c r="X4359" s="44">
        <f t="shared" si="2951"/>
        <v>0</v>
      </c>
      <c r="Y4359" s="209">
        <f t="shared" si="2947"/>
        <v>0</v>
      </c>
    </row>
    <row r="4360" spans="1:25">
      <c r="A4360" s="23" t="s">
        <v>786</v>
      </c>
      <c r="B4360" s="23" t="s">
        <v>172</v>
      </c>
      <c r="C4360" s="23" t="s">
        <v>1581</v>
      </c>
      <c r="D4360" s="23" t="s">
        <v>1582</v>
      </c>
      <c r="E4360" s="21" t="s">
        <v>139</v>
      </c>
      <c r="F4360" s="21" t="s">
        <v>0</v>
      </c>
      <c r="G4360" s="150" t="s">
        <v>0</v>
      </c>
      <c r="H4360" s="21" t="s">
        <v>21</v>
      </c>
      <c r="I4360" s="66">
        <f t="shared" si="2954"/>
        <v>136934</v>
      </c>
      <c r="J4360" s="66">
        <f t="shared" ref="J4360:X4360" si="2956">SUM(J4361)</f>
        <v>136934</v>
      </c>
      <c r="K4360" s="66">
        <f t="shared" si="2955"/>
        <v>0</v>
      </c>
      <c r="L4360" s="66">
        <f t="shared" si="2956"/>
        <v>0</v>
      </c>
      <c r="M4360" s="66">
        <f t="shared" si="2956"/>
        <v>0</v>
      </c>
      <c r="N4360" s="66">
        <f t="shared" si="2956"/>
        <v>0</v>
      </c>
      <c r="O4360" s="66">
        <f t="shared" si="2956"/>
        <v>0</v>
      </c>
      <c r="P4360" s="66">
        <f t="shared" si="2956"/>
        <v>0</v>
      </c>
      <c r="Q4360" s="66">
        <f t="shared" si="2956"/>
        <v>144090</v>
      </c>
      <c r="R4360" s="66">
        <f t="shared" si="2956"/>
        <v>144090</v>
      </c>
      <c r="S4360" s="66">
        <f t="shared" si="2956"/>
        <v>127064</v>
      </c>
      <c r="T4360" s="66">
        <f t="shared" si="2956"/>
        <v>17026</v>
      </c>
      <c r="U4360" s="66">
        <f t="shared" si="2956"/>
        <v>15750</v>
      </c>
      <c r="V4360" s="66">
        <f t="shared" si="2956"/>
        <v>1276</v>
      </c>
      <c r="W4360" s="66">
        <f t="shared" si="2956"/>
        <v>0</v>
      </c>
      <c r="X4360" s="66">
        <f t="shared" si="2956"/>
        <v>144090</v>
      </c>
      <c r="Y4360" s="208">
        <f t="shared" si="2947"/>
        <v>100</v>
      </c>
    </row>
    <row r="4361" spans="1:25">
      <c r="A4361" s="23" t="s">
        <v>786</v>
      </c>
      <c r="B4361" s="23" t="s">
        <v>172</v>
      </c>
      <c r="C4361" s="23" t="s">
        <v>1581</v>
      </c>
      <c r="D4361" s="23" t="s">
        <v>1582</v>
      </c>
      <c r="E4361" s="22">
        <v>6121</v>
      </c>
      <c r="F4361" s="23"/>
      <c r="G4361" s="128" t="s">
        <v>3378</v>
      </c>
      <c r="H4361" s="32" t="s">
        <v>22</v>
      </c>
      <c r="I4361" s="44">
        <f t="shared" si="2954"/>
        <v>136934</v>
      </c>
      <c r="J4361" s="44">
        <v>136934</v>
      </c>
      <c r="K4361" s="44">
        <f t="shared" si="2955"/>
        <v>0</v>
      </c>
      <c r="L4361" s="44">
        <v>0</v>
      </c>
      <c r="M4361" s="44">
        <v>0</v>
      </c>
      <c r="N4361" s="44">
        <v>0</v>
      </c>
      <c r="O4361" s="44">
        <v>0</v>
      </c>
      <c r="P4361" s="44">
        <v>0</v>
      </c>
      <c r="Q4361" s="44">
        <v>144090</v>
      </c>
      <c r="R4361" s="44">
        <v>144090</v>
      </c>
      <c r="S4361" s="44">
        <v>127064</v>
      </c>
      <c r="T4361" s="44">
        <f t="shared" si="2950"/>
        <v>17026</v>
      </c>
      <c r="U4361" s="44">
        <v>15750</v>
      </c>
      <c r="V4361" s="44">
        <v>1276</v>
      </c>
      <c r="W4361" s="44">
        <v>0</v>
      </c>
      <c r="X4361" s="44">
        <f t="shared" si="2951"/>
        <v>144090</v>
      </c>
      <c r="Y4361" s="209">
        <f t="shared" si="2947"/>
        <v>100</v>
      </c>
    </row>
    <row r="4362" spans="1:25">
      <c r="A4362" s="23" t="s">
        <v>786</v>
      </c>
      <c r="B4362" s="23" t="s">
        <v>172</v>
      </c>
      <c r="C4362" s="23" t="s">
        <v>1581</v>
      </c>
      <c r="D4362" s="23" t="s">
        <v>1582</v>
      </c>
      <c r="E4362" s="21" t="s">
        <v>141</v>
      </c>
      <c r="F4362" s="21" t="s">
        <v>0</v>
      </c>
      <c r="G4362" s="150" t="s">
        <v>0</v>
      </c>
      <c r="H4362" s="21" t="s">
        <v>23</v>
      </c>
      <c r="I4362" s="66">
        <f t="shared" si="2954"/>
        <v>93750</v>
      </c>
      <c r="J4362" s="66">
        <f t="shared" ref="J4362:P4362" si="2957">SUM(J4363:J4370)</f>
        <v>93750</v>
      </c>
      <c r="K4362" s="66">
        <f t="shared" si="2955"/>
        <v>0</v>
      </c>
      <c r="L4362" s="66">
        <f t="shared" si="2957"/>
        <v>0</v>
      </c>
      <c r="M4362" s="66">
        <f t="shared" si="2957"/>
        <v>0</v>
      </c>
      <c r="N4362" s="66">
        <f t="shared" si="2957"/>
        <v>0</v>
      </c>
      <c r="O4362" s="66">
        <f t="shared" si="2957"/>
        <v>0</v>
      </c>
      <c r="P4362" s="66">
        <f t="shared" si="2957"/>
        <v>0</v>
      </c>
      <c r="Q4362" s="66">
        <f>SUM(Q4363:Q4370)</f>
        <v>100969</v>
      </c>
      <c r="R4362" s="66">
        <f>SUM(R4363:R4370)</f>
        <v>100969</v>
      </c>
      <c r="S4362" s="66">
        <f>SUM(S4363:S4370)</f>
        <v>79460</v>
      </c>
      <c r="T4362" s="66">
        <f t="shared" ref="T4362:X4362" si="2958">SUM(T4363:T4370)</f>
        <v>21509</v>
      </c>
      <c r="U4362" s="66">
        <f t="shared" si="2958"/>
        <v>9118</v>
      </c>
      <c r="V4362" s="66">
        <f t="shared" si="2958"/>
        <v>9796</v>
      </c>
      <c r="W4362" s="66">
        <f t="shared" si="2958"/>
        <v>2595</v>
      </c>
      <c r="X4362" s="66">
        <f t="shared" si="2958"/>
        <v>100969</v>
      </c>
      <c r="Y4362" s="208">
        <f t="shared" si="2947"/>
        <v>100</v>
      </c>
    </row>
    <row r="4363" spans="1:25">
      <c r="A4363" s="23" t="s">
        <v>786</v>
      </c>
      <c r="B4363" s="23" t="s">
        <v>172</v>
      </c>
      <c r="C4363" s="23" t="s">
        <v>1581</v>
      </c>
      <c r="D4363" s="23" t="s">
        <v>1582</v>
      </c>
      <c r="E4363" s="22">
        <v>6131</v>
      </c>
      <c r="F4363" s="23"/>
      <c r="G4363" s="128" t="s">
        <v>3378</v>
      </c>
      <c r="H4363" s="32" t="s">
        <v>24</v>
      </c>
      <c r="I4363" s="44">
        <f t="shared" si="2954"/>
        <v>1000</v>
      </c>
      <c r="J4363" s="44">
        <v>1000</v>
      </c>
      <c r="K4363" s="44">
        <f t="shared" si="2955"/>
        <v>0</v>
      </c>
      <c r="L4363" s="44">
        <v>0</v>
      </c>
      <c r="M4363" s="44">
        <v>0</v>
      </c>
      <c r="N4363" s="44">
        <v>0</v>
      </c>
      <c r="O4363" s="44">
        <v>0</v>
      </c>
      <c r="P4363" s="44">
        <v>0</v>
      </c>
      <c r="Q4363" s="44">
        <v>1000</v>
      </c>
      <c r="R4363" s="44">
        <v>1000</v>
      </c>
      <c r="S4363" s="44">
        <v>750</v>
      </c>
      <c r="T4363" s="44">
        <f t="shared" si="2950"/>
        <v>250</v>
      </c>
      <c r="U4363" s="44">
        <v>84</v>
      </c>
      <c r="V4363" s="44">
        <v>83</v>
      </c>
      <c r="W4363" s="44">
        <v>83</v>
      </c>
      <c r="X4363" s="44">
        <f t="shared" si="2951"/>
        <v>1000</v>
      </c>
      <c r="Y4363" s="209">
        <f t="shared" si="2947"/>
        <v>100</v>
      </c>
    </row>
    <row r="4364" spans="1:25">
      <c r="A4364" s="23" t="s">
        <v>786</v>
      </c>
      <c r="B4364" s="23" t="s">
        <v>172</v>
      </c>
      <c r="C4364" s="23" t="s">
        <v>1581</v>
      </c>
      <c r="D4364" s="23" t="s">
        <v>1582</v>
      </c>
      <c r="E4364" s="22">
        <v>6132</v>
      </c>
      <c r="F4364" s="23"/>
      <c r="G4364" s="128" t="s">
        <v>3378</v>
      </c>
      <c r="H4364" s="32" t="s">
        <v>25</v>
      </c>
      <c r="I4364" s="44">
        <f t="shared" si="2954"/>
        <v>40000</v>
      </c>
      <c r="J4364" s="44">
        <v>40000</v>
      </c>
      <c r="K4364" s="44">
        <f t="shared" si="2955"/>
        <v>0</v>
      </c>
      <c r="L4364" s="44">
        <v>0</v>
      </c>
      <c r="M4364" s="44">
        <v>0</v>
      </c>
      <c r="N4364" s="44">
        <v>0</v>
      </c>
      <c r="O4364" s="44">
        <v>0</v>
      </c>
      <c r="P4364" s="44">
        <v>0</v>
      </c>
      <c r="Q4364" s="44">
        <v>40000</v>
      </c>
      <c r="R4364" s="44">
        <v>40000</v>
      </c>
      <c r="S4364" s="44">
        <v>32000</v>
      </c>
      <c r="T4364" s="44">
        <f t="shared" si="2950"/>
        <v>8000</v>
      </c>
      <c r="U4364" s="44">
        <v>3000</v>
      </c>
      <c r="V4364" s="44">
        <v>5000</v>
      </c>
      <c r="W4364" s="44">
        <v>0</v>
      </c>
      <c r="X4364" s="44">
        <f t="shared" si="2951"/>
        <v>40000</v>
      </c>
      <c r="Y4364" s="209">
        <f t="shared" si="2947"/>
        <v>100</v>
      </c>
    </row>
    <row r="4365" spans="1:25">
      <c r="A4365" s="23" t="s">
        <v>786</v>
      </c>
      <c r="B4365" s="23" t="s">
        <v>172</v>
      </c>
      <c r="C4365" s="23" t="s">
        <v>1581</v>
      </c>
      <c r="D4365" s="23" t="s">
        <v>1582</v>
      </c>
      <c r="E4365" s="22">
        <v>6133</v>
      </c>
      <c r="F4365" s="23"/>
      <c r="G4365" s="128" t="s">
        <v>3378</v>
      </c>
      <c r="H4365" s="32" t="s">
        <v>26</v>
      </c>
      <c r="I4365" s="44">
        <f t="shared" si="2954"/>
        <v>14500</v>
      </c>
      <c r="J4365" s="44">
        <v>14500</v>
      </c>
      <c r="K4365" s="44">
        <f t="shared" si="2955"/>
        <v>0</v>
      </c>
      <c r="L4365" s="44">
        <v>0</v>
      </c>
      <c r="M4365" s="44">
        <v>0</v>
      </c>
      <c r="N4365" s="44">
        <v>0</v>
      </c>
      <c r="O4365" s="44">
        <v>0</v>
      </c>
      <c r="P4365" s="44">
        <v>0</v>
      </c>
      <c r="Q4365" s="44">
        <v>14500</v>
      </c>
      <c r="R4365" s="44">
        <v>14500</v>
      </c>
      <c r="S4365" s="44">
        <v>11450</v>
      </c>
      <c r="T4365" s="44">
        <f t="shared" si="2950"/>
        <v>3050</v>
      </c>
      <c r="U4365" s="44">
        <v>1300</v>
      </c>
      <c r="V4365" s="44">
        <v>1300</v>
      </c>
      <c r="W4365" s="44">
        <v>450</v>
      </c>
      <c r="X4365" s="44">
        <f t="shared" si="2951"/>
        <v>14500</v>
      </c>
      <c r="Y4365" s="209">
        <f t="shared" si="2947"/>
        <v>100</v>
      </c>
    </row>
    <row r="4366" spans="1:25">
      <c r="A4366" s="23" t="s">
        <v>786</v>
      </c>
      <c r="B4366" s="23" t="s">
        <v>172</v>
      </c>
      <c r="C4366" s="23" t="s">
        <v>1581</v>
      </c>
      <c r="D4366" s="23" t="s">
        <v>1582</v>
      </c>
      <c r="E4366" s="22">
        <v>6134</v>
      </c>
      <c r="F4366" s="23"/>
      <c r="G4366" s="128" t="s">
        <v>3378</v>
      </c>
      <c r="H4366" s="32" t="s">
        <v>27</v>
      </c>
      <c r="I4366" s="44">
        <f t="shared" si="2954"/>
        <v>8600</v>
      </c>
      <c r="J4366" s="44">
        <v>8600</v>
      </c>
      <c r="K4366" s="44">
        <f t="shared" si="2955"/>
        <v>0</v>
      </c>
      <c r="L4366" s="44">
        <v>0</v>
      </c>
      <c r="M4366" s="44">
        <v>0</v>
      </c>
      <c r="N4366" s="44">
        <v>0</v>
      </c>
      <c r="O4366" s="44">
        <v>0</v>
      </c>
      <c r="P4366" s="44">
        <v>0</v>
      </c>
      <c r="Q4366" s="44">
        <v>8600</v>
      </c>
      <c r="R4366" s="44">
        <v>8600</v>
      </c>
      <c r="S4366" s="44">
        <v>6449</v>
      </c>
      <c r="T4366" s="44">
        <f t="shared" si="2950"/>
        <v>2151</v>
      </c>
      <c r="U4366" s="44">
        <v>717</v>
      </c>
      <c r="V4366" s="44">
        <v>717</v>
      </c>
      <c r="W4366" s="44">
        <v>717</v>
      </c>
      <c r="X4366" s="44">
        <f t="shared" si="2951"/>
        <v>8600</v>
      </c>
      <c r="Y4366" s="209">
        <f t="shared" si="2947"/>
        <v>100</v>
      </c>
    </row>
    <row r="4367" spans="1:25">
      <c r="A4367" s="23" t="s">
        <v>786</v>
      </c>
      <c r="B4367" s="23" t="s">
        <v>172</v>
      </c>
      <c r="C4367" s="23" t="s">
        <v>1581</v>
      </c>
      <c r="D4367" s="23" t="s">
        <v>1582</v>
      </c>
      <c r="E4367" s="22">
        <v>6135</v>
      </c>
      <c r="F4367" s="23"/>
      <c r="G4367" s="128" t="s">
        <v>3378</v>
      </c>
      <c r="H4367" s="32" t="s">
        <v>28</v>
      </c>
      <c r="I4367" s="44">
        <f t="shared" si="2954"/>
        <v>1050</v>
      </c>
      <c r="J4367" s="44">
        <v>1050</v>
      </c>
      <c r="K4367" s="44">
        <f t="shared" si="2955"/>
        <v>0</v>
      </c>
      <c r="L4367" s="44">
        <v>0</v>
      </c>
      <c r="M4367" s="44">
        <v>0</v>
      </c>
      <c r="N4367" s="44">
        <v>0</v>
      </c>
      <c r="O4367" s="44">
        <v>0</v>
      </c>
      <c r="P4367" s="44">
        <v>0</v>
      </c>
      <c r="Q4367" s="44">
        <v>1050</v>
      </c>
      <c r="R4367" s="44">
        <v>1050</v>
      </c>
      <c r="S4367" s="44">
        <v>787</v>
      </c>
      <c r="T4367" s="44">
        <f t="shared" si="2950"/>
        <v>263</v>
      </c>
      <c r="U4367" s="44">
        <v>100</v>
      </c>
      <c r="V4367" s="44">
        <v>100</v>
      </c>
      <c r="W4367" s="44">
        <v>63</v>
      </c>
      <c r="X4367" s="44">
        <f t="shared" si="2951"/>
        <v>1050</v>
      </c>
      <c r="Y4367" s="209">
        <f t="shared" si="2947"/>
        <v>100</v>
      </c>
    </row>
    <row r="4368" spans="1:25">
      <c r="A4368" s="23" t="s">
        <v>786</v>
      </c>
      <c r="B4368" s="23" t="s">
        <v>172</v>
      </c>
      <c r="C4368" s="23" t="s">
        <v>1581</v>
      </c>
      <c r="D4368" s="23" t="s">
        <v>1582</v>
      </c>
      <c r="E4368" s="22">
        <v>6137</v>
      </c>
      <c r="F4368" s="23"/>
      <c r="G4368" s="128" t="s">
        <v>3378</v>
      </c>
      <c r="H4368" s="32" t="s">
        <v>30</v>
      </c>
      <c r="I4368" s="44">
        <f t="shared" si="2954"/>
        <v>8200</v>
      </c>
      <c r="J4368" s="44">
        <v>8200</v>
      </c>
      <c r="K4368" s="44">
        <f t="shared" si="2955"/>
        <v>0</v>
      </c>
      <c r="L4368" s="44">
        <v>0</v>
      </c>
      <c r="M4368" s="44">
        <v>0</v>
      </c>
      <c r="N4368" s="44">
        <v>0</v>
      </c>
      <c r="O4368" s="44">
        <v>0</v>
      </c>
      <c r="P4368" s="44">
        <v>0</v>
      </c>
      <c r="Q4368" s="44">
        <v>8200</v>
      </c>
      <c r="R4368" s="44">
        <v>8200</v>
      </c>
      <c r="S4368" s="44">
        <v>6218</v>
      </c>
      <c r="T4368" s="44">
        <f t="shared" si="2950"/>
        <v>1982</v>
      </c>
      <c r="U4368" s="44">
        <v>1000</v>
      </c>
      <c r="V4368" s="44">
        <v>700</v>
      </c>
      <c r="W4368" s="44">
        <v>282</v>
      </c>
      <c r="X4368" s="44">
        <f t="shared" si="2951"/>
        <v>8200</v>
      </c>
      <c r="Y4368" s="209">
        <f t="shared" si="2947"/>
        <v>100</v>
      </c>
    </row>
    <row r="4369" spans="1:25">
      <c r="A4369" s="23" t="s">
        <v>786</v>
      </c>
      <c r="B4369" s="23" t="s">
        <v>172</v>
      </c>
      <c r="C4369" s="23" t="s">
        <v>1581</v>
      </c>
      <c r="D4369" s="23" t="s">
        <v>1582</v>
      </c>
      <c r="E4369" s="22">
        <v>6138</v>
      </c>
      <c r="F4369" s="23"/>
      <c r="G4369" s="128" t="s">
        <v>3378</v>
      </c>
      <c r="H4369" s="32" t="s">
        <v>31</v>
      </c>
      <c r="I4369" s="44">
        <f t="shared" si="2954"/>
        <v>0</v>
      </c>
      <c r="J4369" s="44">
        <v>0</v>
      </c>
      <c r="K4369" s="44">
        <f t="shared" si="2955"/>
        <v>0</v>
      </c>
      <c r="L4369" s="44">
        <v>0</v>
      </c>
      <c r="M4369" s="44">
        <v>0</v>
      </c>
      <c r="N4369" s="44">
        <v>0</v>
      </c>
      <c r="O4369" s="44">
        <v>0</v>
      </c>
      <c r="P4369" s="44">
        <v>0</v>
      </c>
      <c r="Q4369" s="44">
        <v>0</v>
      </c>
      <c r="R4369" s="44">
        <v>0</v>
      </c>
      <c r="S4369" s="44">
        <v>0</v>
      </c>
      <c r="T4369" s="44">
        <f t="shared" si="2950"/>
        <v>0</v>
      </c>
      <c r="U4369" s="44"/>
      <c r="V4369" s="44"/>
      <c r="W4369" s="44"/>
      <c r="X4369" s="44">
        <f t="shared" si="2951"/>
        <v>0</v>
      </c>
      <c r="Y4369" s="209">
        <f t="shared" si="2947"/>
        <v>0</v>
      </c>
    </row>
    <row r="4370" spans="1:25">
      <c r="A4370" s="20" t="s">
        <v>786</v>
      </c>
      <c r="B4370" s="20" t="s">
        <v>172</v>
      </c>
      <c r="C4370" s="20" t="s">
        <v>1581</v>
      </c>
      <c r="D4370" s="20" t="s">
        <v>1582</v>
      </c>
      <c r="E4370" s="20" t="s">
        <v>144</v>
      </c>
      <c r="F4370" s="23" t="s">
        <v>0</v>
      </c>
      <c r="G4370" s="154" t="s">
        <v>0</v>
      </c>
      <c r="H4370" s="21" t="s">
        <v>32</v>
      </c>
      <c r="I4370" s="66">
        <f t="shared" si="2954"/>
        <v>20400</v>
      </c>
      <c r="J4370" s="66">
        <f t="shared" ref="J4370:P4370" si="2959">SUM(J4371:J4373)</f>
        <v>20400</v>
      </c>
      <c r="K4370" s="66">
        <f t="shared" si="2955"/>
        <v>0</v>
      </c>
      <c r="L4370" s="66">
        <f t="shared" si="2959"/>
        <v>0</v>
      </c>
      <c r="M4370" s="66">
        <f t="shared" si="2959"/>
        <v>0</v>
      </c>
      <c r="N4370" s="66">
        <f t="shared" si="2959"/>
        <v>0</v>
      </c>
      <c r="O4370" s="66">
        <f t="shared" si="2959"/>
        <v>0</v>
      </c>
      <c r="P4370" s="66">
        <f t="shared" si="2959"/>
        <v>0</v>
      </c>
      <c r="Q4370" s="66">
        <f>SUM(Q4371:Q4373)</f>
        <v>27619</v>
      </c>
      <c r="R4370" s="66">
        <f>SUM(R4371:R4373)</f>
        <v>27619</v>
      </c>
      <c r="S4370" s="66">
        <f>SUM(S4371:S4373)</f>
        <v>21806</v>
      </c>
      <c r="T4370" s="66">
        <f t="shared" ref="T4370:X4370" si="2960">SUM(T4371:T4373)</f>
        <v>5813</v>
      </c>
      <c r="U4370" s="66">
        <f t="shared" si="2960"/>
        <v>2917</v>
      </c>
      <c r="V4370" s="66">
        <f t="shared" si="2960"/>
        <v>1896</v>
      </c>
      <c r="W4370" s="66">
        <f t="shared" si="2960"/>
        <v>1000</v>
      </c>
      <c r="X4370" s="66">
        <f t="shared" si="2960"/>
        <v>27619</v>
      </c>
      <c r="Y4370" s="208">
        <f t="shared" si="2947"/>
        <v>100</v>
      </c>
    </row>
    <row r="4371" spans="1:25">
      <c r="A4371" s="23" t="s">
        <v>786</v>
      </c>
      <c r="B4371" s="23" t="s">
        <v>172</v>
      </c>
      <c r="C4371" s="23" t="s">
        <v>1581</v>
      </c>
      <c r="D4371" s="23" t="s">
        <v>1582</v>
      </c>
      <c r="E4371" s="22">
        <v>6139</v>
      </c>
      <c r="F4371" s="23"/>
      <c r="G4371" s="128" t="s">
        <v>3378</v>
      </c>
      <c r="H4371" s="32" t="s">
        <v>32</v>
      </c>
      <c r="I4371" s="44">
        <f t="shared" si="2954"/>
        <v>10000</v>
      </c>
      <c r="J4371" s="44">
        <v>10000</v>
      </c>
      <c r="K4371" s="44">
        <f t="shared" si="2955"/>
        <v>0</v>
      </c>
      <c r="L4371" s="44">
        <v>0</v>
      </c>
      <c r="M4371" s="44">
        <v>0</v>
      </c>
      <c r="N4371" s="44">
        <v>0</v>
      </c>
      <c r="O4371" s="44">
        <v>0</v>
      </c>
      <c r="P4371" s="44">
        <v>0</v>
      </c>
      <c r="Q4371" s="44">
        <v>17000</v>
      </c>
      <c r="R4371" s="44">
        <v>17000</v>
      </c>
      <c r="S4371" s="44">
        <v>13166</v>
      </c>
      <c r="T4371" s="44">
        <f t="shared" si="2950"/>
        <v>3834</v>
      </c>
      <c r="U4371" s="44">
        <v>1834</v>
      </c>
      <c r="V4371" s="44">
        <v>1000</v>
      </c>
      <c r="W4371" s="44">
        <v>1000</v>
      </c>
      <c r="X4371" s="44">
        <f t="shared" si="2951"/>
        <v>17000</v>
      </c>
      <c r="Y4371" s="209">
        <f t="shared" si="2947"/>
        <v>100</v>
      </c>
    </row>
    <row r="4372" spans="1:25">
      <c r="A4372" s="23" t="s">
        <v>786</v>
      </c>
      <c r="B4372" s="23" t="s">
        <v>172</v>
      </c>
      <c r="C4372" s="23" t="s">
        <v>1581</v>
      </c>
      <c r="D4372" s="23" t="s">
        <v>1582</v>
      </c>
      <c r="E4372" s="22">
        <v>6139</v>
      </c>
      <c r="F4372" s="23" t="s">
        <v>1589</v>
      </c>
      <c r="G4372" s="128" t="s">
        <v>3378</v>
      </c>
      <c r="H4372" s="32" t="s">
        <v>152</v>
      </c>
      <c r="I4372" s="44">
        <f t="shared" si="2954"/>
        <v>4400</v>
      </c>
      <c r="J4372" s="44">
        <v>4400</v>
      </c>
      <c r="K4372" s="44">
        <f t="shared" si="2955"/>
        <v>0</v>
      </c>
      <c r="L4372" s="44">
        <v>0</v>
      </c>
      <c r="M4372" s="44">
        <v>0</v>
      </c>
      <c r="N4372" s="44">
        <v>0</v>
      </c>
      <c r="O4372" s="44">
        <v>0</v>
      </c>
      <c r="P4372" s="44">
        <v>0</v>
      </c>
      <c r="Q4372" s="44">
        <v>4619</v>
      </c>
      <c r="R4372" s="44">
        <v>4619</v>
      </c>
      <c r="S4372" s="44">
        <v>3740</v>
      </c>
      <c r="T4372" s="44">
        <f t="shared" si="2950"/>
        <v>879</v>
      </c>
      <c r="U4372" s="44">
        <v>483</v>
      </c>
      <c r="V4372" s="44">
        <v>396</v>
      </c>
      <c r="W4372" s="44">
        <v>0</v>
      </c>
      <c r="X4372" s="44">
        <f t="shared" si="2951"/>
        <v>4619</v>
      </c>
      <c r="Y4372" s="209">
        <f t="shared" si="2947"/>
        <v>100</v>
      </c>
    </row>
    <row r="4373" spans="1:25">
      <c r="A4373" s="23" t="s">
        <v>786</v>
      </c>
      <c r="B4373" s="23" t="s">
        <v>172</v>
      </c>
      <c r="C4373" s="23" t="s">
        <v>1581</v>
      </c>
      <c r="D4373" s="23" t="s">
        <v>1582</v>
      </c>
      <c r="E4373" s="22">
        <v>6139</v>
      </c>
      <c r="F4373" s="23" t="s">
        <v>1590</v>
      </c>
      <c r="G4373" s="128" t="s">
        <v>3378</v>
      </c>
      <c r="H4373" s="32" t="s">
        <v>158</v>
      </c>
      <c r="I4373" s="44">
        <f t="shared" si="2954"/>
        <v>6000</v>
      </c>
      <c r="J4373" s="44">
        <v>6000</v>
      </c>
      <c r="K4373" s="44">
        <f t="shared" si="2955"/>
        <v>0</v>
      </c>
      <c r="L4373" s="44">
        <v>0</v>
      </c>
      <c r="M4373" s="44">
        <v>0</v>
      </c>
      <c r="N4373" s="44">
        <v>0</v>
      </c>
      <c r="O4373" s="44">
        <v>0</v>
      </c>
      <c r="P4373" s="44">
        <v>0</v>
      </c>
      <c r="Q4373" s="44">
        <v>6000</v>
      </c>
      <c r="R4373" s="44">
        <v>6000</v>
      </c>
      <c r="S4373" s="44">
        <v>4900</v>
      </c>
      <c r="T4373" s="44">
        <f t="shared" si="2950"/>
        <v>1100</v>
      </c>
      <c r="U4373" s="44">
        <v>600</v>
      </c>
      <c r="V4373" s="44">
        <v>500</v>
      </c>
      <c r="W4373" s="44">
        <v>0</v>
      </c>
      <c r="X4373" s="44">
        <f t="shared" si="2951"/>
        <v>6000</v>
      </c>
      <c r="Y4373" s="209">
        <f t="shared" si="2947"/>
        <v>100</v>
      </c>
    </row>
    <row r="4374" spans="1:25" ht="20.399999999999999">
      <c r="A4374" s="20" t="s">
        <v>0</v>
      </c>
      <c r="B4374" s="20" t="s">
        <v>0</v>
      </c>
      <c r="C4374" s="20" t="s">
        <v>0</v>
      </c>
      <c r="D4374" s="21" t="s">
        <v>0</v>
      </c>
      <c r="E4374" s="21" t="s">
        <v>0</v>
      </c>
      <c r="F4374" s="21" t="s">
        <v>0</v>
      </c>
      <c r="G4374" s="150" t="s">
        <v>0</v>
      </c>
      <c r="H4374" s="30" t="s">
        <v>42</v>
      </c>
      <c r="I4374" s="31">
        <f t="shared" si="2954"/>
        <v>100</v>
      </c>
      <c r="J4374" s="31">
        <f t="shared" ref="J4374:X4375" si="2961">SUM(J4375)</f>
        <v>100</v>
      </c>
      <c r="K4374" s="31">
        <f t="shared" si="2955"/>
        <v>0</v>
      </c>
      <c r="L4374" s="31">
        <f t="shared" si="2961"/>
        <v>0</v>
      </c>
      <c r="M4374" s="31">
        <f t="shared" si="2961"/>
        <v>0</v>
      </c>
      <c r="N4374" s="31">
        <f t="shared" si="2961"/>
        <v>0</v>
      </c>
      <c r="O4374" s="31">
        <f t="shared" si="2961"/>
        <v>0</v>
      </c>
      <c r="P4374" s="31">
        <f t="shared" si="2961"/>
        <v>0</v>
      </c>
      <c r="Q4374" s="31">
        <f t="shared" si="2961"/>
        <v>100</v>
      </c>
      <c r="R4374" s="31">
        <f t="shared" si="2961"/>
        <v>100</v>
      </c>
      <c r="S4374" s="31">
        <f t="shared" si="2961"/>
        <v>0</v>
      </c>
      <c r="T4374" s="31">
        <f t="shared" si="2961"/>
        <v>0</v>
      </c>
      <c r="U4374" s="31">
        <f t="shared" si="2961"/>
        <v>0</v>
      </c>
      <c r="V4374" s="31">
        <f t="shared" si="2961"/>
        <v>0</v>
      </c>
      <c r="W4374" s="31">
        <f t="shared" si="2961"/>
        <v>0</v>
      </c>
      <c r="X4374" s="31">
        <f t="shared" si="2961"/>
        <v>0</v>
      </c>
      <c r="Y4374" s="220">
        <f t="shared" si="2947"/>
        <v>0</v>
      </c>
    </row>
    <row r="4375" spans="1:25">
      <c r="A4375" s="23" t="s">
        <v>786</v>
      </c>
      <c r="B4375" s="23" t="s">
        <v>172</v>
      </c>
      <c r="C4375" s="23" t="s">
        <v>1581</v>
      </c>
      <c r="D4375" s="23" t="s">
        <v>1582</v>
      </c>
      <c r="E4375" s="21" t="s">
        <v>159</v>
      </c>
      <c r="F4375" s="21" t="s">
        <v>0</v>
      </c>
      <c r="G4375" s="150" t="s">
        <v>0</v>
      </c>
      <c r="H4375" s="21" t="s">
        <v>34</v>
      </c>
      <c r="I4375" s="66">
        <f t="shared" si="2954"/>
        <v>100</v>
      </c>
      <c r="J4375" s="66">
        <f t="shared" si="2961"/>
        <v>100</v>
      </c>
      <c r="K4375" s="66">
        <f t="shared" si="2955"/>
        <v>0</v>
      </c>
      <c r="L4375" s="66">
        <f t="shared" si="2961"/>
        <v>0</v>
      </c>
      <c r="M4375" s="66">
        <f t="shared" si="2961"/>
        <v>0</v>
      </c>
      <c r="N4375" s="66">
        <f t="shared" si="2961"/>
        <v>0</v>
      </c>
      <c r="O4375" s="66">
        <f t="shared" si="2961"/>
        <v>0</v>
      </c>
      <c r="P4375" s="66">
        <f t="shared" si="2961"/>
        <v>0</v>
      </c>
      <c r="Q4375" s="66">
        <f t="shared" si="2961"/>
        <v>100</v>
      </c>
      <c r="R4375" s="66">
        <f t="shared" si="2961"/>
        <v>100</v>
      </c>
      <c r="S4375" s="66">
        <f t="shared" si="2961"/>
        <v>0</v>
      </c>
      <c r="T4375" s="66">
        <f t="shared" si="2961"/>
        <v>0</v>
      </c>
      <c r="U4375" s="66">
        <f t="shared" si="2961"/>
        <v>0</v>
      </c>
      <c r="V4375" s="66">
        <f t="shared" si="2961"/>
        <v>0</v>
      </c>
      <c r="W4375" s="66">
        <f t="shared" si="2961"/>
        <v>0</v>
      </c>
      <c r="X4375" s="66">
        <f t="shared" si="2961"/>
        <v>0</v>
      </c>
      <c r="Y4375" s="208">
        <f t="shared" si="2947"/>
        <v>0</v>
      </c>
    </row>
    <row r="4376" spans="1:25">
      <c r="A4376" s="23" t="s">
        <v>786</v>
      </c>
      <c r="B4376" s="23" t="s">
        <v>172</v>
      </c>
      <c r="C4376" s="23" t="s">
        <v>1581</v>
      </c>
      <c r="D4376" s="23" t="s">
        <v>1582</v>
      </c>
      <c r="E4376" s="22">
        <v>6148</v>
      </c>
      <c r="F4376" s="23"/>
      <c r="G4376" s="128" t="s">
        <v>3378</v>
      </c>
      <c r="H4376" s="32" t="s">
        <v>41</v>
      </c>
      <c r="I4376" s="44">
        <f t="shared" si="2954"/>
        <v>100</v>
      </c>
      <c r="J4376" s="44">
        <v>100</v>
      </c>
      <c r="K4376" s="44">
        <f t="shared" si="2955"/>
        <v>0</v>
      </c>
      <c r="L4376" s="44">
        <v>0</v>
      </c>
      <c r="M4376" s="44">
        <v>0</v>
      </c>
      <c r="N4376" s="44">
        <v>0</v>
      </c>
      <c r="O4376" s="44">
        <v>0</v>
      </c>
      <c r="P4376" s="44">
        <v>0</v>
      </c>
      <c r="Q4376" s="44">
        <v>100</v>
      </c>
      <c r="R4376" s="44">
        <v>100</v>
      </c>
      <c r="S4376" s="44">
        <v>0</v>
      </c>
      <c r="T4376" s="44">
        <f t="shared" si="2950"/>
        <v>0</v>
      </c>
      <c r="U4376" s="44"/>
      <c r="V4376" s="44"/>
      <c r="W4376" s="44"/>
      <c r="X4376" s="44">
        <f t="shared" si="2951"/>
        <v>0</v>
      </c>
      <c r="Y4376" s="209">
        <f t="shared" si="2947"/>
        <v>0</v>
      </c>
    </row>
    <row r="4377" spans="1:25" ht="20.399999999999999">
      <c r="A4377" s="20" t="s">
        <v>0</v>
      </c>
      <c r="B4377" s="20" t="s">
        <v>0</v>
      </c>
      <c r="C4377" s="20" t="s">
        <v>0</v>
      </c>
      <c r="D4377" s="21" t="s">
        <v>0</v>
      </c>
      <c r="E4377" s="21" t="s">
        <v>0</v>
      </c>
      <c r="F4377" s="21" t="s">
        <v>0</v>
      </c>
      <c r="G4377" s="150" t="s">
        <v>0</v>
      </c>
      <c r="H4377" s="30" t="s">
        <v>60</v>
      </c>
      <c r="I4377" s="31">
        <f t="shared" si="2954"/>
        <v>6000</v>
      </c>
      <c r="J4377" s="31">
        <f t="shared" ref="J4377:X4378" si="2962">SUM(J4378)</f>
        <v>0</v>
      </c>
      <c r="K4377" s="31">
        <f t="shared" si="2955"/>
        <v>6000</v>
      </c>
      <c r="L4377" s="31">
        <f t="shared" si="2962"/>
        <v>6000</v>
      </c>
      <c r="M4377" s="31">
        <f t="shared" si="2962"/>
        <v>0</v>
      </c>
      <c r="N4377" s="31">
        <f t="shared" si="2962"/>
        <v>0</v>
      </c>
      <c r="O4377" s="31">
        <f t="shared" si="2962"/>
        <v>0</v>
      </c>
      <c r="P4377" s="31">
        <f t="shared" si="2962"/>
        <v>0</v>
      </c>
      <c r="Q4377" s="31">
        <f t="shared" si="2962"/>
        <v>6000</v>
      </c>
      <c r="R4377" s="31">
        <f t="shared" si="2962"/>
        <v>0</v>
      </c>
      <c r="S4377" s="31">
        <f t="shared" si="2962"/>
        <v>0</v>
      </c>
      <c r="T4377" s="31">
        <f t="shared" si="2962"/>
        <v>0</v>
      </c>
      <c r="U4377" s="31">
        <f t="shared" si="2962"/>
        <v>0</v>
      </c>
      <c r="V4377" s="31">
        <f t="shared" si="2962"/>
        <v>0</v>
      </c>
      <c r="W4377" s="31">
        <f t="shared" si="2962"/>
        <v>0</v>
      </c>
      <c r="X4377" s="31">
        <f t="shared" si="2962"/>
        <v>0</v>
      </c>
      <c r="Y4377" s="220">
        <f t="shared" si="2947"/>
        <v>0</v>
      </c>
    </row>
    <row r="4378" spans="1:25">
      <c r="A4378" s="23" t="s">
        <v>786</v>
      </c>
      <c r="B4378" s="23" t="s">
        <v>172</v>
      </c>
      <c r="C4378" s="23" t="s">
        <v>1581</v>
      </c>
      <c r="D4378" s="23" t="s">
        <v>1582</v>
      </c>
      <c r="E4378" s="21" t="s">
        <v>166</v>
      </c>
      <c r="F4378" s="21" t="s">
        <v>0</v>
      </c>
      <c r="G4378" s="150" t="s">
        <v>0</v>
      </c>
      <c r="H4378" s="21" t="s">
        <v>53</v>
      </c>
      <c r="I4378" s="66">
        <f t="shared" si="2954"/>
        <v>6000</v>
      </c>
      <c r="J4378" s="66">
        <f t="shared" si="2962"/>
        <v>0</v>
      </c>
      <c r="K4378" s="66">
        <f t="shared" si="2955"/>
        <v>6000</v>
      </c>
      <c r="L4378" s="66">
        <f t="shared" si="2962"/>
        <v>6000</v>
      </c>
      <c r="M4378" s="66">
        <f t="shared" si="2962"/>
        <v>0</v>
      </c>
      <c r="N4378" s="66">
        <f t="shared" si="2962"/>
        <v>0</v>
      </c>
      <c r="O4378" s="66">
        <f t="shared" si="2962"/>
        <v>0</v>
      </c>
      <c r="P4378" s="66">
        <f t="shared" si="2962"/>
        <v>0</v>
      </c>
      <c r="Q4378" s="66">
        <f t="shared" si="2962"/>
        <v>6000</v>
      </c>
      <c r="R4378" s="66">
        <f t="shared" si="2962"/>
        <v>0</v>
      </c>
      <c r="S4378" s="66">
        <f t="shared" si="2962"/>
        <v>0</v>
      </c>
      <c r="T4378" s="66">
        <f t="shared" si="2962"/>
        <v>0</v>
      </c>
      <c r="U4378" s="66">
        <f t="shared" si="2962"/>
        <v>0</v>
      </c>
      <c r="V4378" s="66">
        <f t="shared" si="2962"/>
        <v>0</v>
      </c>
      <c r="W4378" s="66">
        <f t="shared" si="2962"/>
        <v>0</v>
      </c>
      <c r="X4378" s="66">
        <f t="shared" si="2962"/>
        <v>0</v>
      </c>
      <c r="Y4378" s="208">
        <f t="shared" si="2947"/>
        <v>0</v>
      </c>
    </row>
    <row r="4379" spans="1:25">
      <c r="A4379" s="23" t="s">
        <v>786</v>
      </c>
      <c r="B4379" s="23" t="s">
        <v>172</v>
      </c>
      <c r="C4379" s="23" t="s">
        <v>1581</v>
      </c>
      <c r="D4379" s="23" t="s">
        <v>1582</v>
      </c>
      <c r="E4379" s="22">
        <v>8213</v>
      </c>
      <c r="F4379" s="23"/>
      <c r="G4379" s="128" t="s">
        <v>3378</v>
      </c>
      <c r="H4379" s="32" t="s">
        <v>56</v>
      </c>
      <c r="I4379" s="44">
        <f t="shared" si="2954"/>
        <v>6000</v>
      </c>
      <c r="J4379" s="44">
        <v>0</v>
      </c>
      <c r="K4379" s="44">
        <f t="shared" si="2955"/>
        <v>6000</v>
      </c>
      <c r="L4379" s="44">
        <v>6000</v>
      </c>
      <c r="M4379" s="44">
        <v>0</v>
      </c>
      <c r="N4379" s="44">
        <v>0</v>
      </c>
      <c r="O4379" s="44">
        <v>0</v>
      </c>
      <c r="P4379" s="44">
        <v>0</v>
      </c>
      <c r="Q4379" s="44">
        <v>6000</v>
      </c>
      <c r="R4379" s="44">
        <v>0</v>
      </c>
      <c r="S4379" s="44">
        <v>0</v>
      </c>
      <c r="T4379" s="44">
        <f t="shared" si="2950"/>
        <v>0</v>
      </c>
      <c r="U4379" s="44"/>
      <c r="V4379" s="44"/>
      <c r="W4379" s="44"/>
      <c r="X4379" s="44">
        <f t="shared" si="2951"/>
        <v>0</v>
      </c>
      <c r="Y4379" s="209">
        <f t="shared" si="2947"/>
        <v>0</v>
      </c>
    </row>
    <row r="4380" spans="1:25">
      <c r="A4380" s="32" t="s">
        <v>0</v>
      </c>
      <c r="B4380" s="32" t="s">
        <v>0</v>
      </c>
      <c r="C4380" s="32" t="s">
        <v>0</v>
      </c>
      <c r="D4380" s="32" t="s">
        <v>0</v>
      </c>
      <c r="E4380" s="32" t="s">
        <v>0</v>
      </c>
      <c r="F4380" s="32" t="s">
        <v>0</v>
      </c>
      <c r="G4380" s="154" t="s">
        <v>0</v>
      </c>
      <c r="H4380" s="30" t="s">
        <v>1591</v>
      </c>
      <c r="I4380" s="31">
        <f t="shared" si="2954"/>
        <v>1724399</v>
      </c>
      <c r="J4380" s="31">
        <f t="shared" ref="J4380:P4380" si="2963">SUM(J4351,J4374,J4377)</f>
        <v>1718399</v>
      </c>
      <c r="K4380" s="31">
        <f t="shared" si="2955"/>
        <v>6000</v>
      </c>
      <c r="L4380" s="31">
        <f t="shared" si="2963"/>
        <v>6000</v>
      </c>
      <c r="M4380" s="31">
        <f t="shared" si="2963"/>
        <v>0</v>
      </c>
      <c r="N4380" s="31">
        <f t="shared" si="2963"/>
        <v>0</v>
      </c>
      <c r="O4380" s="31">
        <f t="shared" si="2963"/>
        <v>0</v>
      </c>
      <c r="P4380" s="31">
        <f t="shared" si="2963"/>
        <v>0</v>
      </c>
      <c r="Q4380" s="31">
        <f>SUM(Q4351,Q4374,Q4377)</f>
        <v>1809628</v>
      </c>
      <c r="R4380" s="31">
        <f>SUM(R4351,R4374,R4377)</f>
        <v>1803628</v>
      </c>
      <c r="S4380" s="31">
        <f>SUM(S4351,S4374,S4377)</f>
        <v>1574890</v>
      </c>
      <c r="T4380" s="31">
        <f t="shared" ref="T4380:X4380" si="2964">SUM(T4351,T4374,T4377)</f>
        <v>228638</v>
      </c>
      <c r="U4380" s="31">
        <f t="shared" si="2964"/>
        <v>185318</v>
      </c>
      <c r="V4380" s="31">
        <f t="shared" si="2964"/>
        <v>39691</v>
      </c>
      <c r="W4380" s="31">
        <f t="shared" si="2964"/>
        <v>3629</v>
      </c>
      <c r="X4380" s="31">
        <f t="shared" si="2964"/>
        <v>1803528</v>
      </c>
      <c r="Y4380" s="220">
        <f t="shared" si="2947"/>
        <v>99.994455619451458</v>
      </c>
    </row>
    <row r="4381" spans="1:25" ht="15" thickBot="1">
      <c r="A4381" s="32" t="s">
        <v>0</v>
      </c>
      <c r="B4381" s="32" t="s">
        <v>0</v>
      </c>
      <c r="C4381" s="32" t="s">
        <v>0</v>
      </c>
      <c r="D4381" s="32" t="s">
        <v>0</v>
      </c>
      <c r="E4381" s="32" t="s">
        <v>0</v>
      </c>
      <c r="F4381" s="32" t="s">
        <v>0</v>
      </c>
      <c r="G4381" s="154" t="s">
        <v>0</v>
      </c>
      <c r="H4381" s="21" t="s">
        <v>170</v>
      </c>
      <c r="I4381" s="66">
        <f t="shared" si="2954"/>
        <v>52</v>
      </c>
      <c r="J4381" s="66">
        <v>52</v>
      </c>
      <c r="K4381" s="66">
        <f t="shared" si="2955"/>
        <v>0</v>
      </c>
      <c r="L4381" s="66" t="s">
        <v>0</v>
      </c>
      <c r="M4381" s="66" t="s">
        <v>0</v>
      </c>
      <c r="N4381" s="66" t="s">
        <v>0</v>
      </c>
      <c r="O4381" s="66" t="s">
        <v>0</v>
      </c>
      <c r="P4381" s="66" t="s">
        <v>0</v>
      </c>
      <c r="Q4381" s="66">
        <v>0</v>
      </c>
      <c r="R4381" s="66"/>
      <c r="S4381" s="66"/>
      <c r="T4381" s="66"/>
      <c r="U4381" s="66"/>
      <c r="V4381" s="66"/>
      <c r="W4381" s="66"/>
      <c r="X4381" s="66"/>
      <c r="Y4381" s="208">
        <v>0</v>
      </c>
    </row>
    <row r="4382" spans="1:25" ht="41.4" thickBot="1">
      <c r="A4382" s="252" t="s">
        <v>0</v>
      </c>
      <c r="B4382" s="252" t="s">
        <v>0</v>
      </c>
      <c r="C4382" s="252" t="s">
        <v>0</v>
      </c>
      <c r="D4382" s="252" t="s">
        <v>0</v>
      </c>
      <c r="E4382" s="252" t="s">
        <v>0</v>
      </c>
      <c r="F4382" s="252" t="s">
        <v>0</v>
      </c>
      <c r="G4382" s="258" t="s">
        <v>0</v>
      </c>
      <c r="H4382" s="24" t="s">
        <v>72</v>
      </c>
      <c r="I4382" s="1" t="s">
        <v>3093</v>
      </c>
      <c r="J4382" s="1" t="s">
        <v>3130</v>
      </c>
      <c r="K4382" s="1" t="s">
        <v>3</v>
      </c>
      <c r="L4382" s="1" t="s">
        <v>4</v>
      </c>
      <c r="M4382" s="1" t="s">
        <v>5</v>
      </c>
      <c r="N4382" s="1" t="s">
        <v>6</v>
      </c>
      <c r="O4382" s="1" t="s">
        <v>7</v>
      </c>
      <c r="P4382" s="1" t="s">
        <v>8</v>
      </c>
      <c r="Q4382" s="1" t="s">
        <v>3344</v>
      </c>
      <c r="R4382" s="1" t="s">
        <v>3427</v>
      </c>
      <c r="S4382" s="1" t="s">
        <v>3447</v>
      </c>
      <c r="T4382" s="1" t="s">
        <v>3448</v>
      </c>
      <c r="U4382" s="1" t="s">
        <v>3452</v>
      </c>
      <c r="V4382" s="1" t="s">
        <v>3449</v>
      </c>
      <c r="W4382" s="1" t="s">
        <v>3450</v>
      </c>
      <c r="X4382" s="1" t="s">
        <v>3451</v>
      </c>
      <c r="Y4382" s="216" t="s">
        <v>3385</v>
      </c>
    </row>
    <row r="4383" spans="1:25">
      <c r="A4383" s="253"/>
      <c r="B4383" s="253"/>
      <c r="C4383" s="253"/>
      <c r="D4383" s="253"/>
      <c r="E4383" s="253"/>
      <c r="F4383" s="253"/>
      <c r="G4383" s="259"/>
      <c r="H4383" s="33" t="s">
        <v>0</v>
      </c>
      <c r="I4383" s="45">
        <v>1</v>
      </c>
      <c r="J4383" s="45">
        <v>3</v>
      </c>
      <c r="K4383" s="45" t="s">
        <v>9</v>
      </c>
      <c r="L4383" s="45">
        <v>5</v>
      </c>
      <c r="M4383" s="45">
        <v>6</v>
      </c>
      <c r="N4383" s="45">
        <v>7</v>
      </c>
      <c r="O4383" s="45">
        <v>8</v>
      </c>
      <c r="P4383" s="45">
        <v>9</v>
      </c>
      <c r="Q4383" s="45">
        <v>1</v>
      </c>
      <c r="R4383" s="45">
        <v>2</v>
      </c>
      <c r="S4383" s="45">
        <v>3</v>
      </c>
      <c r="T4383" s="45" t="s">
        <v>3453</v>
      </c>
      <c r="U4383" s="45">
        <v>5</v>
      </c>
      <c r="V4383" s="45">
        <v>6</v>
      </c>
      <c r="W4383" s="45">
        <v>7</v>
      </c>
      <c r="X4383" s="45" t="s">
        <v>3454</v>
      </c>
      <c r="Y4383" s="276">
        <v>9</v>
      </c>
    </row>
    <row r="4384" spans="1:25">
      <c r="A4384" s="253"/>
      <c r="B4384" s="253"/>
      <c r="C4384" s="253"/>
      <c r="D4384" s="253"/>
      <c r="E4384" s="253"/>
      <c r="F4384" s="253"/>
      <c r="G4384" s="259"/>
      <c r="H4384" s="34" t="s">
        <v>108</v>
      </c>
      <c r="I4384" s="35">
        <f t="shared" si="2954"/>
        <v>1724399</v>
      </c>
      <c r="J4384" s="35">
        <f t="shared" ref="J4384:P4384" si="2965">SUM(J4380)</f>
        <v>1718399</v>
      </c>
      <c r="K4384" s="35">
        <f t="shared" si="2955"/>
        <v>6000</v>
      </c>
      <c r="L4384" s="35">
        <f t="shared" si="2965"/>
        <v>6000</v>
      </c>
      <c r="M4384" s="35">
        <f t="shared" si="2965"/>
        <v>0</v>
      </c>
      <c r="N4384" s="35">
        <f t="shared" si="2965"/>
        <v>0</v>
      </c>
      <c r="O4384" s="35">
        <f t="shared" si="2965"/>
        <v>0</v>
      </c>
      <c r="P4384" s="35">
        <f t="shared" si="2965"/>
        <v>0</v>
      </c>
      <c r="Q4384" s="35">
        <f>SUM(Q4380)</f>
        <v>1809628</v>
      </c>
      <c r="R4384" s="35">
        <f>SUM(R4380)</f>
        <v>1803628</v>
      </c>
      <c r="S4384" s="35">
        <f>SUM(S4380)</f>
        <v>1574890</v>
      </c>
      <c r="T4384" s="35">
        <f t="shared" ref="T4384:X4384" si="2966">SUM(T4380)</f>
        <v>228638</v>
      </c>
      <c r="U4384" s="35">
        <f t="shared" si="2966"/>
        <v>185318</v>
      </c>
      <c r="V4384" s="35">
        <f t="shared" si="2966"/>
        <v>39691</v>
      </c>
      <c r="W4384" s="35">
        <f t="shared" si="2966"/>
        <v>3629</v>
      </c>
      <c r="X4384" s="35">
        <f t="shared" si="2966"/>
        <v>1803528</v>
      </c>
      <c r="Y4384" s="218">
        <f t="shared" ref="Y4384:Y4385" si="2967">IF(R4384=0,0,(X4384/R4384)*100)</f>
        <v>99.994455619451458</v>
      </c>
    </row>
    <row r="4385" spans="1:25">
      <c r="A4385" s="253"/>
      <c r="B4385" s="253"/>
      <c r="C4385" s="253"/>
      <c r="D4385" s="253"/>
      <c r="E4385" s="253"/>
      <c r="F4385" s="253"/>
      <c r="G4385" s="259"/>
      <c r="H4385" s="36" t="s">
        <v>69</v>
      </c>
      <c r="I4385" s="35">
        <f t="shared" si="2954"/>
        <v>1724399</v>
      </c>
      <c r="J4385" s="35">
        <f t="shared" ref="J4385:P4385" si="2968">SUM(J4384)</f>
        <v>1718399</v>
      </c>
      <c r="K4385" s="35">
        <f t="shared" si="2955"/>
        <v>6000</v>
      </c>
      <c r="L4385" s="35">
        <f t="shared" si="2968"/>
        <v>6000</v>
      </c>
      <c r="M4385" s="35">
        <f t="shared" si="2968"/>
        <v>0</v>
      </c>
      <c r="N4385" s="35">
        <f t="shared" si="2968"/>
        <v>0</v>
      </c>
      <c r="O4385" s="35">
        <f t="shared" si="2968"/>
        <v>0</v>
      </c>
      <c r="P4385" s="35">
        <f t="shared" si="2968"/>
        <v>0</v>
      </c>
      <c r="Q4385" s="35">
        <f>SUM(Q4384)</f>
        <v>1809628</v>
      </c>
      <c r="R4385" s="35">
        <f>SUM(R4384)</f>
        <v>1803628</v>
      </c>
      <c r="S4385" s="35">
        <f>SUM(S4384)</f>
        <v>1574890</v>
      </c>
      <c r="T4385" s="35">
        <f t="shared" ref="T4385:X4385" si="2969">SUM(T4384)</f>
        <v>228638</v>
      </c>
      <c r="U4385" s="35">
        <f t="shared" si="2969"/>
        <v>185318</v>
      </c>
      <c r="V4385" s="35">
        <f t="shared" si="2969"/>
        <v>39691</v>
      </c>
      <c r="W4385" s="35">
        <f t="shared" si="2969"/>
        <v>3629</v>
      </c>
      <c r="X4385" s="35">
        <f t="shared" si="2969"/>
        <v>1803528</v>
      </c>
      <c r="Y4385" s="218">
        <f t="shared" si="2967"/>
        <v>99.994455619451458</v>
      </c>
    </row>
    <row r="4386" spans="1:25">
      <c r="A4386" s="254"/>
      <c r="B4386" s="254"/>
      <c r="C4386" s="254"/>
      <c r="D4386" s="254"/>
      <c r="E4386" s="254"/>
      <c r="F4386" s="254"/>
      <c r="G4386" s="260"/>
    </row>
    <row r="4387" spans="1:25" ht="15" thickBot="1">
      <c r="A4387" s="32" t="s">
        <v>0</v>
      </c>
      <c r="B4387" s="32" t="s">
        <v>0</v>
      </c>
      <c r="C4387" s="32" t="s">
        <v>0</v>
      </c>
      <c r="D4387" s="32" t="s">
        <v>0</v>
      </c>
      <c r="E4387" s="32" t="s">
        <v>0</v>
      </c>
      <c r="F4387" s="32" t="s">
        <v>0</v>
      </c>
      <c r="G4387" s="154" t="s">
        <v>0</v>
      </c>
      <c r="H4387" s="37" t="s">
        <v>0</v>
      </c>
      <c r="I4387" s="37"/>
      <c r="J4387" s="37"/>
      <c r="K4387" s="37"/>
      <c r="L4387" s="37" t="s">
        <v>0</v>
      </c>
      <c r="M4387" s="37" t="s">
        <v>0</v>
      </c>
      <c r="N4387" s="37" t="s">
        <v>0</v>
      </c>
      <c r="O4387" s="37" t="s">
        <v>0</v>
      </c>
      <c r="P4387" s="37" t="s">
        <v>0</v>
      </c>
      <c r="Q4387" s="37"/>
      <c r="R4387" s="37"/>
      <c r="S4387" s="37"/>
      <c r="T4387" s="37" t="s">
        <v>0</v>
      </c>
      <c r="U4387" s="37" t="s">
        <v>0</v>
      </c>
      <c r="V4387" s="37" t="s">
        <v>0</v>
      </c>
      <c r="W4387" s="37" t="s">
        <v>0</v>
      </c>
      <c r="X4387" s="37" t="s">
        <v>0</v>
      </c>
      <c r="Y4387" s="219"/>
    </row>
    <row r="4388" spans="1:25" ht="41.4" thickBot="1">
      <c r="A4388" s="24" t="s">
        <v>123</v>
      </c>
      <c r="B4388" s="24" t="s">
        <v>124</v>
      </c>
      <c r="C4388" s="24" t="s">
        <v>125</v>
      </c>
      <c r="D4388" s="25" t="s">
        <v>0</v>
      </c>
      <c r="E4388" s="24" t="s">
        <v>126</v>
      </c>
      <c r="F4388" s="24" t="s">
        <v>127</v>
      </c>
      <c r="G4388" s="151" t="s">
        <v>128</v>
      </c>
      <c r="H4388" s="24" t="s">
        <v>1</v>
      </c>
      <c r="I4388" s="1" t="s">
        <v>3093</v>
      </c>
      <c r="J4388" s="1" t="s">
        <v>3130</v>
      </c>
      <c r="K4388" s="1" t="s">
        <v>3</v>
      </c>
      <c r="L4388" s="1" t="s">
        <v>4</v>
      </c>
      <c r="M4388" s="1" t="s">
        <v>5</v>
      </c>
      <c r="N4388" s="1" t="s">
        <v>6</v>
      </c>
      <c r="O4388" s="1" t="s">
        <v>7</v>
      </c>
      <c r="P4388" s="1" t="s">
        <v>8</v>
      </c>
      <c r="Q4388" s="1" t="s">
        <v>3344</v>
      </c>
      <c r="R4388" s="1" t="s">
        <v>3427</v>
      </c>
      <c r="S4388" s="1" t="s">
        <v>3447</v>
      </c>
      <c r="T4388" s="1" t="s">
        <v>3448</v>
      </c>
      <c r="U4388" s="1" t="s">
        <v>3452</v>
      </c>
      <c r="V4388" s="1" t="s">
        <v>3449</v>
      </c>
      <c r="W4388" s="1" t="s">
        <v>3450</v>
      </c>
      <c r="X4388" s="1" t="s">
        <v>3451</v>
      </c>
      <c r="Y4388" s="216" t="s">
        <v>3385</v>
      </c>
    </row>
    <row r="4389" spans="1:25">
      <c r="A4389" s="26" t="s">
        <v>0</v>
      </c>
      <c r="B4389" s="26" t="s">
        <v>0</v>
      </c>
      <c r="C4389" s="26" t="s">
        <v>0</v>
      </c>
      <c r="D4389" s="27" t="s">
        <v>0</v>
      </c>
      <c r="E4389" s="27" t="s">
        <v>0</v>
      </c>
      <c r="F4389" s="28" t="s">
        <v>0</v>
      </c>
      <c r="G4389" s="152" t="s">
        <v>0</v>
      </c>
      <c r="H4389" s="29" t="s">
        <v>0</v>
      </c>
      <c r="I4389" s="45">
        <v>1</v>
      </c>
      <c r="J4389" s="45">
        <v>3</v>
      </c>
      <c r="K4389" s="45" t="s">
        <v>9</v>
      </c>
      <c r="L4389" s="45">
        <v>5</v>
      </c>
      <c r="M4389" s="45">
        <v>6</v>
      </c>
      <c r="N4389" s="45">
        <v>7</v>
      </c>
      <c r="O4389" s="45">
        <v>8</v>
      </c>
      <c r="P4389" s="45">
        <v>9</v>
      </c>
      <c r="Q4389" s="45">
        <v>1</v>
      </c>
      <c r="R4389" s="45">
        <v>2</v>
      </c>
      <c r="S4389" s="45">
        <v>3</v>
      </c>
      <c r="T4389" s="45" t="s">
        <v>3453</v>
      </c>
      <c r="U4389" s="45">
        <v>5</v>
      </c>
      <c r="V4389" s="45">
        <v>6</v>
      </c>
      <c r="W4389" s="45">
        <v>7</v>
      </c>
      <c r="X4389" s="45" t="s">
        <v>3454</v>
      </c>
      <c r="Y4389" s="276">
        <v>9</v>
      </c>
    </row>
    <row r="4390" spans="1:25">
      <c r="A4390" s="133" t="s">
        <v>786</v>
      </c>
      <c r="B4390" s="133" t="s">
        <v>172</v>
      </c>
      <c r="C4390" s="109" t="s">
        <v>1592</v>
      </c>
      <c r="D4390" s="109" t="s">
        <v>1593</v>
      </c>
      <c r="E4390" s="98" t="s">
        <v>0</v>
      </c>
      <c r="F4390" s="98" t="s">
        <v>0</v>
      </c>
      <c r="G4390" s="153" t="s">
        <v>0</v>
      </c>
      <c r="H4390" s="98" t="s">
        <v>1594</v>
      </c>
      <c r="I4390" s="110"/>
      <c r="J4390" s="110"/>
      <c r="K4390" s="110"/>
      <c r="L4390" s="110" t="s">
        <v>0</v>
      </c>
      <c r="M4390" s="110" t="s">
        <v>0</v>
      </c>
      <c r="N4390" s="110" t="s">
        <v>0</v>
      </c>
      <c r="O4390" s="110" t="s">
        <v>0</v>
      </c>
      <c r="P4390" s="110" t="s">
        <v>0</v>
      </c>
      <c r="Q4390" s="110"/>
      <c r="R4390" s="110"/>
      <c r="S4390" s="110"/>
      <c r="T4390" s="110" t="s">
        <v>0</v>
      </c>
      <c r="U4390" s="110" t="s">
        <v>0</v>
      </c>
      <c r="V4390" s="110" t="s">
        <v>0</v>
      </c>
      <c r="W4390" s="110" t="s">
        <v>0</v>
      </c>
      <c r="X4390" s="110" t="s">
        <v>0</v>
      </c>
      <c r="Y4390" s="217"/>
    </row>
    <row r="4391" spans="1:25" ht="20.399999999999999">
      <c r="A4391" s="20" t="s">
        <v>0</v>
      </c>
      <c r="B4391" s="20" t="s">
        <v>0</v>
      </c>
      <c r="C4391" s="20" t="s">
        <v>0</v>
      </c>
      <c r="D4391" s="21" t="s">
        <v>0</v>
      </c>
      <c r="E4391" s="21" t="s">
        <v>0</v>
      </c>
      <c r="F4391" s="21" t="s">
        <v>0</v>
      </c>
      <c r="G4391" s="150" t="s">
        <v>0</v>
      </c>
      <c r="H4391" s="30" t="s">
        <v>33</v>
      </c>
      <c r="I4391" s="31">
        <f t="shared" si="2954"/>
        <v>1192871</v>
      </c>
      <c r="J4391" s="31">
        <f t="shared" ref="J4391:P4391" si="2970">SUM(J4392,J4400,J4402)</f>
        <v>1147371</v>
      </c>
      <c r="K4391" s="31">
        <f t="shared" si="2955"/>
        <v>45500</v>
      </c>
      <c r="L4391" s="31">
        <f t="shared" si="2970"/>
        <v>45500</v>
      </c>
      <c r="M4391" s="31">
        <f t="shared" si="2970"/>
        <v>0</v>
      </c>
      <c r="N4391" s="31">
        <f t="shared" si="2970"/>
        <v>0</v>
      </c>
      <c r="O4391" s="31">
        <f t="shared" si="2970"/>
        <v>0</v>
      </c>
      <c r="P4391" s="31">
        <f t="shared" si="2970"/>
        <v>0</v>
      </c>
      <c r="Q4391" s="31">
        <f>SUM(Q4392,Q4400,Q4402)</f>
        <v>1276094</v>
      </c>
      <c r="R4391" s="31">
        <f>SUM(R4392,R4400,R4402)</f>
        <v>1212980</v>
      </c>
      <c r="S4391" s="31">
        <f>SUM(S4392,S4400,S4402)</f>
        <v>1044566</v>
      </c>
      <c r="T4391" s="31">
        <f t="shared" ref="T4391:X4391" si="2971">SUM(T4392,T4400,T4402)</f>
        <v>173318</v>
      </c>
      <c r="U4391" s="31">
        <f t="shared" si="2971"/>
        <v>116000</v>
      </c>
      <c r="V4391" s="31">
        <f t="shared" si="2971"/>
        <v>52118</v>
      </c>
      <c r="W4391" s="31">
        <f t="shared" si="2971"/>
        <v>5200</v>
      </c>
      <c r="X4391" s="31">
        <f t="shared" si="2971"/>
        <v>1217884</v>
      </c>
      <c r="Y4391" s="220">
        <f t="shared" ref="Y4391:Y4420" si="2972">IF(R4391=0,0,(X4391/R4391)*100)</f>
        <v>100.40429355801415</v>
      </c>
    </row>
    <row r="4392" spans="1:25">
      <c r="A4392" s="23" t="s">
        <v>786</v>
      </c>
      <c r="B4392" s="23" t="s">
        <v>172</v>
      </c>
      <c r="C4392" s="23" t="s">
        <v>1592</v>
      </c>
      <c r="D4392" s="23" t="s">
        <v>1593</v>
      </c>
      <c r="E4392" s="21" t="s">
        <v>132</v>
      </c>
      <c r="F4392" s="21" t="s">
        <v>0</v>
      </c>
      <c r="G4392" s="150" t="s">
        <v>0</v>
      </c>
      <c r="H4392" s="21" t="s">
        <v>11</v>
      </c>
      <c r="I4392" s="66">
        <f t="shared" si="2954"/>
        <v>968811</v>
      </c>
      <c r="J4392" s="66">
        <f t="shared" ref="J4392:P4392" si="2973">SUM(J4393,J4394)</f>
        <v>950811</v>
      </c>
      <c r="K4392" s="66">
        <f t="shared" si="2955"/>
        <v>18000</v>
      </c>
      <c r="L4392" s="66">
        <f t="shared" si="2973"/>
        <v>18000</v>
      </c>
      <c r="M4392" s="66">
        <f t="shared" si="2973"/>
        <v>0</v>
      </c>
      <c r="N4392" s="66">
        <f t="shared" si="2973"/>
        <v>0</v>
      </c>
      <c r="O4392" s="66">
        <f t="shared" si="2973"/>
        <v>0</v>
      </c>
      <c r="P4392" s="66">
        <f t="shared" si="2973"/>
        <v>0</v>
      </c>
      <c r="Q4392" s="66">
        <f>SUM(Q4393,Q4394)</f>
        <v>1022411</v>
      </c>
      <c r="R4392" s="66">
        <f>SUM(R4393,R4394)</f>
        <v>1004411</v>
      </c>
      <c r="S4392" s="66">
        <f>SUM(S4393,S4394)</f>
        <v>866254</v>
      </c>
      <c r="T4392" s="66">
        <f t="shared" ref="T4392:X4392" si="2974">SUM(T4393,T4394)</f>
        <v>142986</v>
      </c>
      <c r="U4392" s="66">
        <f t="shared" si="2974"/>
        <v>99700</v>
      </c>
      <c r="V4392" s="66">
        <f t="shared" si="2974"/>
        <v>43286</v>
      </c>
      <c r="W4392" s="66">
        <f t="shared" si="2974"/>
        <v>0</v>
      </c>
      <c r="X4392" s="66">
        <f t="shared" si="2974"/>
        <v>1009240</v>
      </c>
      <c r="Y4392" s="208">
        <f t="shared" si="2972"/>
        <v>100.48077928258452</v>
      </c>
    </row>
    <row r="4393" spans="1:25">
      <c r="A4393" s="23" t="s">
        <v>786</v>
      </c>
      <c r="B4393" s="23" t="s">
        <v>172</v>
      </c>
      <c r="C4393" s="23" t="s">
        <v>1592</v>
      </c>
      <c r="D4393" s="23" t="s">
        <v>1593</v>
      </c>
      <c r="E4393" s="22">
        <v>6111</v>
      </c>
      <c r="F4393" s="23"/>
      <c r="G4393" s="128" t="s">
        <v>3378</v>
      </c>
      <c r="H4393" s="32" t="s">
        <v>12</v>
      </c>
      <c r="I4393" s="44">
        <f t="shared" si="2954"/>
        <v>855811</v>
      </c>
      <c r="J4393" s="44">
        <v>839811</v>
      </c>
      <c r="K4393" s="44">
        <f t="shared" si="2955"/>
        <v>16000</v>
      </c>
      <c r="L4393" s="44">
        <v>16000</v>
      </c>
      <c r="M4393" s="44">
        <v>0</v>
      </c>
      <c r="N4393" s="44">
        <v>0</v>
      </c>
      <c r="O4393" s="44">
        <v>0</v>
      </c>
      <c r="P4393" s="44">
        <v>0</v>
      </c>
      <c r="Q4393" s="44">
        <v>902109</v>
      </c>
      <c r="R4393" s="44">
        <v>886109</v>
      </c>
      <c r="S4393" s="44">
        <v>758823</v>
      </c>
      <c r="T4393" s="44">
        <f t="shared" ref="T4393:T4419" si="2975">U4393+V4393+W4393</f>
        <v>127286</v>
      </c>
      <c r="U4393" s="44">
        <v>84000</v>
      </c>
      <c r="V4393" s="44">
        <v>43286</v>
      </c>
      <c r="W4393" s="44"/>
      <c r="X4393" s="44">
        <f t="shared" ref="X4393:X4419" si="2976">S4393+T4393</f>
        <v>886109</v>
      </c>
      <c r="Y4393" s="209">
        <f t="shared" si="2972"/>
        <v>100</v>
      </c>
    </row>
    <row r="4394" spans="1:25">
      <c r="A4394" s="20" t="s">
        <v>786</v>
      </c>
      <c r="B4394" s="20" t="s">
        <v>172</v>
      </c>
      <c r="C4394" s="20" t="s">
        <v>1592</v>
      </c>
      <c r="D4394" s="20" t="s">
        <v>1593</v>
      </c>
      <c r="E4394" s="20" t="s">
        <v>134</v>
      </c>
      <c r="F4394" s="23" t="s">
        <v>0</v>
      </c>
      <c r="G4394" s="154" t="s">
        <v>0</v>
      </c>
      <c r="H4394" s="21" t="s">
        <v>13</v>
      </c>
      <c r="I4394" s="66">
        <f t="shared" si="2954"/>
        <v>113000</v>
      </c>
      <c r="J4394" s="66">
        <f t="shared" ref="J4394:P4394" si="2977">SUM(J4395:J4399)</f>
        <v>111000</v>
      </c>
      <c r="K4394" s="66">
        <f t="shared" si="2955"/>
        <v>2000</v>
      </c>
      <c r="L4394" s="66">
        <f t="shared" si="2977"/>
        <v>2000</v>
      </c>
      <c r="M4394" s="66">
        <f t="shared" si="2977"/>
        <v>0</v>
      </c>
      <c r="N4394" s="66">
        <f t="shared" si="2977"/>
        <v>0</v>
      </c>
      <c r="O4394" s="66">
        <f t="shared" si="2977"/>
        <v>0</v>
      </c>
      <c r="P4394" s="66">
        <f t="shared" si="2977"/>
        <v>0</v>
      </c>
      <c r="Q4394" s="66">
        <f>SUM(Q4395:Q4399)</f>
        <v>120302</v>
      </c>
      <c r="R4394" s="66">
        <f>SUM(R4395:R4399)</f>
        <v>118302</v>
      </c>
      <c r="S4394" s="66">
        <f>SUM(S4395:S4399)</f>
        <v>107431</v>
      </c>
      <c r="T4394" s="66">
        <f t="shared" ref="T4394:X4394" si="2978">SUM(T4395:T4399)</f>
        <v>15700</v>
      </c>
      <c r="U4394" s="66">
        <f t="shared" si="2978"/>
        <v>15700</v>
      </c>
      <c r="V4394" s="66">
        <f t="shared" si="2978"/>
        <v>0</v>
      </c>
      <c r="W4394" s="66">
        <f t="shared" si="2978"/>
        <v>0</v>
      </c>
      <c r="X4394" s="66">
        <f t="shared" si="2978"/>
        <v>123131</v>
      </c>
      <c r="Y4394" s="208">
        <f t="shared" si="2972"/>
        <v>104.08192591841221</v>
      </c>
    </row>
    <row r="4395" spans="1:25">
      <c r="A4395" s="23" t="s">
        <v>786</v>
      </c>
      <c r="B4395" s="23" t="s">
        <v>172</v>
      </c>
      <c r="C4395" s="23" t="s">
        <v>1592</v>
      </c>
      <c r="D4395" s="23" t="s">
        <v>1593</v>
      </c>
      <c r="E4395" s="22">
        <v>6112</v>
      </c>
      <c r="F4395" s="23" t="s">
        <v>1595</v>
      </c>
      <c r="G4395" s="128" t="s">
        <v>3378</v>
      </c>
      <c r="H4395" s="32" t="s">
        <v>16</v>
      </c>
      <c r="I4395" s="44">
        <f t="shared" si="2954"/>
        <v>18500</v>
      </c>
      <c r="J4395" s="44">
        <v>18000</v>
      </c>
      <c r="K4395" s="44">
        <f t="shared" si="2955"/>
        <v>500</v>
      </c>
      <c r="L4395" s="44">
        <v>500</v>
      </c>
      <c r="M4395" s="44">
        <v>0</v>
      </c>
      <c r="N4395" s="44">
        <v>0</v>
      </c>
      <c r="O4395" s="44">
        <v>0</v>
      </c>
      <c r="P4395" s="44">
        <v>0</v>
      </c>
      <c r="Q4395" s="44">
        <v>18500</v>
      </c>
      <c r="R4395" s="44">
        <v>18000</v>
      </c>
      <c r="S4395" s="44">
        <v>18000</v>
      </c>
      <c r="T4395" s="44">
        <f t="shared" si="2975"/>
        <v>0</v>
      </c>
      <c r="U4395" s="44"/>
      <c r="V4395" s="44"/>
      <c r="W4395" s="44"/>
      <c r="X4395" s="44">
        <f t="shared" si="2976"/>
        <v>18000</v>
      </c>
      <c r="Y4395" s="209">
        <f t="shared" si="2972"/>
        <v>100</v>
      </c>
    </row>
    <row r="4396" spans="1:25">
      <c r="A4396" s="23" t="s">
        <v>786</v>
      </c>
      <c r="B4396" s="23" t="s">
        <v>172</v>
      </c>
      <c r="C4396" s="23" t="s">
        <v>1592</v>
      </c>
      <c r="D4396" s="23" t="s">
        <v>1593</v>
      </c>
      <c r="E4396" s="22">
        <v>6112</v>
      </c>
      <c r="F4396" s="23" t="s">
        <v>1596</v>
      </c>
      <c r="G4396" s="128" t="s">
        <v>3378</v>
      </c>
      <c r="H4396" s="32" t="s">
        <v>19</v>
      </c>
      <c r="I4396" s="44">
        <f t="shared" si="2954"/>
        <v>63800</v>
      </c>
      <c r="J4396" s="44">
        <v>62300</v>
      </c>
      <c r="K4396" s="44">
        <f t="shared" si="2955"/>
        <v>1500</v>
      </c>
      <c r="L4396" s="44">
        <v>1500</v>
      </c>
      <c r="M4396" s="44">
        <v>0</v>
      </c>
      <c r="N4396" s="44">
        <v>0</v>
      </c>
      <c r="O4396" s="44">
        <v>0</v>
      </c>
      <c r="P4396" s="44">
        <v>0</v>
      </c>
      <c r="Q4396" s="44">
        <v>63800</v>
      </c>
      <c r="R4396" s="44">
        <v>62300</v>
      </c>
      <c r="S4396" s="44">
        <v>67129</v>
      </c>
      <c r="T4396" s="44">
        <f t="shared" si="2975"/>
        <v>0</v>
      </c>
      <c r="U4396" s="44"/>
      <c r="V4396" s="44"/>
      <c r="W4396" s="44"/>
      <c r="X4396" s="44">
        <f t="shared" si="2976"/>
        <v>67129</v>
      </c>
      <c r="Y4396" s="209">
        <f t="shared" si="2972"/>
        <v>107.75120385232744</v>
      </c>
    </row>
    <row r="4397" spans="1:25">
      <c r="A4397" s="23" t="s">
        <v>786</v>
      </c>
      <c r="B4397" s="23" t="s">
        <v>172</v>
      </c>
      <c r="C4397" s="23" t="s">
        <v>1592</v>
      </c>
      <c r="D4397" s="23" t="s">
        <v>1593</v>
      </c>
      <c r="E4397" s="22">
        <v>6112</v>
      </c>
      <c r="F4397" s="23" t="s">
        <v>1597</v>
      </c>
      <c r="G4397" s="128" t="s">
        <v>3378</v>
      </c>
      <c r="H4397" s="32" t="s">
        <v>17</v>
      </c>
      <c r="I4397" s="44">
        <f t="shared" si="2954"/>
        <v>15000</v>
      </c>
      <c r="J4397" s="44">
        <v>15000</v>
      </c>
      <c r="K4397" s="44">
        <f t="shared" si="2955"/>
        <v>0</v>
      </c>
      <c r="L4397" s="44">
        <v>0</v>
      </c>
      <c r="M4397" s="44">
        <v>0</v>
      </c>
      <c r="N4397" s="44">
        <v>0</v>
      </c>
      <c r="O4397" s="44">
        <v>0</v>
      </c>
      <c r="P4397" s="44">
        <v>0</v>
      </c>
      <c r="Q4397" s="44">
        <v>22302</v>
      </c>
      <c r="R4397" s="44">
        <v>22302</v>
      </c>
      <c r="S4397" s="44">
        <v>22302</v>
      </c>
      <c r="T4397" s="44">
        <f t="shared" si="2975"/>
        <v>0</v>
      </c>
      <c r="U4397" s="44"/>
      <c r="V4397" s="44"/>
      <c r="W4397" s="44"/>
      <c r="X4397" s="44">
        <f t="shared" si="2976"/>
        <v>22302</v>
      </c>
      <c r="Y4397" s="209">
        <f t="shared" si="2972"/>
        <v>100</v>
      </c>
    </row>
    <row r="4398" spans="1:25">
      <c r="A4398" s="23" t="s">
        <v>786</v>
      </c>
      <c r="B4398" s="23" t="s">
        <v>172</v>
      </c>
      <c r="C4398" s="23" t="s">
        <v>1592</v>
      </c>
      <c r="D4398" s="23" t="s">
        <v>1593</v>
      </c>
      <c r="E4398" s="22">
        <v>6112</v>
      </c>
      <c r="F4398" s="23" t="s">
        <v>3085</v>
      </c>
      <c r="G4398" s="128" t="s">
        <v>3378</v>
      </c>
      <c r="H4398" s="32" t="s">
        <v>15</v>
      </c>
      <c r="I4398" s="44">
        <f t="shared" si="2954"/>
        <v>0</v>
      </c>
      <c r="J4398" s="44">
        <v>0</v>
      </c>
      <c r="K4398" s="44">
        <f t="shared" si="2955"/>
        <v>0</v>
      </c>
      <c r="L4398" s="44">
        <v>0</v>
      </c>
      <c r="M4398" s="44">
        <v>0</v>
      </c>
      <c r="N4398" s="44">
        <v>0</v>
      </c>
      <c r="O4398" s="44">
        <v>0</v>
      </c>
      <c r="P4398" s="44">
        <v>0</v>
      </c>
      <c r="Q4398" s="44">
        <v>0</v>
      </c>
      <c r="R4398" s="44">
        <v>0</v>
      </c>
      <c r="S4398" s="44">
        <v>0</v>
      </c>
      <c r="T4398" s="44">
        <f t="shared" si="2975"/>
        <v>0</v>
      </c>
      <c r="U4398" s="44"/>
      <c r="V4398" s="44"/>
      <c r="W4398" s="44"/>
      <c r="X4398" s="44">
        <f t="shared" si="2976"/>
        <v>0</v>
      </c>
      <c r="Y4398" s="209">
        <f t="shared" si="2972"/>
        <v>0</v>
      </c>
    </row>
    <row r="4399" spans="1:25">
      <c r="A4399" s="23" t="s">
        <v>786</v>
      </c>
      <c r="B4399" s="23" t="s">
        <v>172</v>
      </c>
      <c r="C4399" s="23" t="s">
        <v>1592</v>
      </c>
      <c r="D4399" s="23" t="s">
        <v>1593</v>
      </c>
      <c r="E4399" s="22">
        <v>6112</v>
      </c>
      <c r="F4399" s="23" t="s">
        <v>1598</v>
      </c>
      <c r="G4399" s="128" t="s">
        <v>3378</v>
      </c>
      <c r="H4399" s="32" t="s">
        <v>18</v>
      </c>
      <c r="I4399" s="44">
        <f t="shared" si="2954"/>
        <v>15700</v>
      </c>
      <c r="J4399" s="44">
        <v>15700</v>
      </c>
      <c r="K4399" s="44">
        <f t="shared" si="2955"/>
        <v>0</v>
      </c>
      <c r="L4399" s="44">
        <v>0</v>
      </c>
      <c r="M4399" s="44">
        <v>0</v>
      </c>
      <c r="N4399" s="44">
        <v>0</v>
      </c>
      <c r="O4399" s="44">
        <v>0</v>
      </c>
      <c r="P4399" s="44">
        <v>0</v>
      </c>
      <c r="Q4399" s="44">
        <v>15700</v>
      </c>
      <c r="R4399" s="44">
        <v>15700</v>
      </c>
      <c r="S4399" s="44">
        <v>0</v>
      </c>
      <c r="T4399" s="44">
        <f t="shared" si="2975"/>
        <v>15700</v>
      </c>
      <c r="U4399" s="44">
        <v>15700</v>
      </c>
      <c r="V4399" s="44"/>
      <c r="W4399" s="44"/>
      <c r="X4399" s="44">
        <f t="shared" si="2976"/>
        <v>15700</v>
      </c>
      <c r="Y4399" s="209">
        <f t="shared" si="2972"/>
        <v>100</v>
      </c>
    </row>
    <row r="4400" spans="1:25">
      <c r="A4400" s="23" t="s">
        <v>786</v>
      </c>
      <c r="B4400" s="23" t="s">
        <v>172</v>
      </c>
      <c r="C4400" s="23" t="s">
        <v>1592</v>
      </c>
      <c r="D4400" s="23" t="s">
        <v>1593</v>
      </c>
      <c r="E4400" s="21" t="s">
        <v>139</v>
      </c>
      <c r="F4400" s="21" t="s">
        <v>0</v>
      </c>
      <c r="G4400" s="150" t="s">
        <v>0</v>
      </c>
      <c r="H4400" s="21" t="s">
        <v>21</v>
      </c>
      <c r="I4400" s="66">
        <f t="shared" si="2954"/>
        <v>89860</v>
      </c>
      <c r="J4400" s="66">
        <f t="shared" ref="J4400:X4400" si="2979">SUM(J4401)</f>
        <v>88860</v>
      </c>
      <c r="K4400" s="66">
        <f t="shared" si="2955"/>
        <v>1000</v>
      </c>
      <c r="L4400" s="66">
        <f t="shared" si="2979"/>
        <v>1000</v>
      </c>
      <c r="M4400" s="66">
        <f t="shared" si="2979"/>
        <v>0</v>
      </c>
      <c r="N4400" s="66">
        <f t="shared" si="2979"/>
        <v>0</v>
      </c>
      <c r="O4400" s="66">
        <f t="shared" si="2979"/>
        <v>0</v>
      </c>
      <c r="P4400" s="66">
        <f t="shared" si="2979"/>
        <v>0</v>
      </c>
      <c r="Q4400" s="66">
        <f t="shared" si="2979"/>
        <v>94721</v>
      </c>
      <c r="R4400" s="66">
        <f t="shared" si="2979"/>
        <v>93721</v>
      </c>
      <c r="S4400" s="66">
        <f t="shared" si="2979"/>
        <v>82089</v>
      </c>
      <c r="T4400" s="66">
        <f t="shared" si="2979"/>
        <v>11632</v>
      </c>
      <c r="U4400" s="66">
        <f t="shared" si="2979"/>
        <v>9000</v>
      </c>
      <c r="V4400" s="66">
        <f t="shared" si="2979"/>
        <v>2632</v>
      </c>
      <c r="W4400" s="66">
        <f t="shared" si="2979"/>
        <v>0</v>
      </c>
      <c r="X4400" s="66">
        <f t="shared" si="2979"/>
        <v>93721</v>
      </c>
      <c r="Y4400" s="208">
        <f t="shared" si="2972"/>
        <v>100</v>
      </c>
    </row>
    <row r="4401" spans="1:25">
      <c r="A4401" s="23" t="s">
        <v>786</v>
      </c>
      <c r="B4401" s="23" t="s">
        <v>172</v>
      </c>
      <c r="C4401" s="23" t="s">
        <v>1592</v>
      </c>
      <c r="D4401" s="23" t="s">
        <v>1593</v>
      </c>
      <c r="E4401" s="22">
        <v>6121</v>
      </c>
      <c r="F4401" s="23"/>
      <c r="G4401" s="128" t="s">
        <v>3378</v>
      </c>
      <c r="H4401" s="32" t="s">
        <v>22</v>
      </c>
      <c r="I4401" s="44">
        <f t="shared" si="2954"/>
        <v>89860</v>
      </c>
      <c r="J4401" s="44">
        <v>88860</v>
      </c>
      <c r="K4401" s="44">
        <f t="shared" si="2955"/>
        <v>1000</v>
      </c>
      <c r="L4401" s="44">
        <v>1000</v>
      </c>
      <c r="M4401" s="44">
        <v>0</v>
      </c>
      <c r="N4401" s="44">
        <v>0</v>
      </c>
      <c r="O4401" s="44">
        <v>0</v>
      </c>
      <c r="P4401" s="44">
        <v>0</v>
      </c>
      <c r="Q4401" s="44">
        <v>94721</v>
      </c>
      <c r="R4401" s="44">
        <v>93721</v>
      </c>
      <c r="S4401" s="44">
        <v>82089</v>
      </c>
      <c r="T4401" s="44">
        <f t="shared" si="2975"/>
        <v>11632</v>
      </c>
      <c r="U4401" s="44">
        <v>9000</v>
      </c>
      <c r="V4401" s="44">
        <v>2632</v>
      </c>
      <c r="W4401" s="44"/>
      <c r="X4401" s="44">
        <f t="shared" si="2976"/>
        <v>93721</v>
      </c>
      <c r="Y4401" s="209">
        <f t="shared" si="2972"/>
        <v>100</v>
      </c>
    </row>
    <row r="4402" spans="1:25">
      <c r="A4402" s="23" t="s">
        <v>786</v>
      </c>
      <c r="B4402" s="23" t="s">
        <v>172</v>
      </c>
      <c r="C4402" s="23" t="s">
        <v>1592</v>
      </c>
      <c r="D4402" s="23" t="s">
        <v>1593</v>
      </c>
      <c r="E4402" s="21" t="s">
        <v>141</v>
      </c>
      <c r="F4402" s="21" t="s">
        <v>0</v>
      </c>
      <c r="G4402" s="150" t="s">
        <v>0</v>
      </c>
      <c r="H4402" s="21" t="s">
        <v>23</v>
      </c>
      <c r="I4402" s="66">
        <f t="shared" si="2954"/>
        <v>134200</v>
      </c>
      <c r="J4402" s="66">
        <f t="shared" ref="J4402:P4402" si="2980">SUM(J4403:J4410)</f>
        <v>107700</v>
      </c>
      <c r="K4402" s="66">
        <f t="shared" si="2955"/>
        <v>26500</v>
      </c>
      <c r="L4402" s="66">
        <f t="shared" si="2980"/>
        <v>26500</v>
      </c>
      <c r="M4402" s="66">
        <f t="shared" si="2980"/>
        <v>0</v>
      </c>
      <c r="N4402" s="66">
        <f t="shared" si="2980"/>
        <v>0</v>
      </c>
      <c r="O4402" s="66">
        <f t="shared" si="2980"/>
        <v>0</v>
      </c>
      <c r="P4402" s="66">
        <f t="shared" si="2980"/>
        <v>0</v>
      </c>
      <c r="Q4402" s="66">
        <f>SUM(Q4403:Q4410)</f>
        <v>158962</v>
      </c>
      <c r="R4402" s="66">
        <f>SUM(R4403:R4410)</f>
        <v>114848</v>
      </c>
      <c r="S4402" s="66">
        <f>SUM(S4403:S4410)</f>
        <v>96223</v>
      </c>
      <c r="T4402" s="66">
        <f t="shared" ref="T4402:X4402" si="2981">SUM(T4403:T4410)</f>
        <v>18700</v>
      </c>
      <c r="U4402" s="66">
        <f t="shared" si="2981"/>
        <v>7300</v>
      </c>
      <c r="V4402" s="66">
        <f t="shared" si="2981"/>
        <v>6200</v>
      </c>
      <c r="W4402" s="66">
        <f t="shared" si="2981"/>
        <v>5200</v>
      </c>
      <c r="X4402" s="66">
        <f t="shared" si="2981"/>
        <v>114923</v>
      </c>
      <c r="Y4402" s="208">
        <f t="shared" si="2972"/>
        <v>100.06530370576763</v>
      </c>
    </row>
    <row r="4403" spans="1:25">
      <c r="A4403" s="23" t="s">
        <v>786</v>
      </c>
      <c r="B4403" s="23" t="s">
        <v>172</v>
      </c>
      <c r="C4403" s="23" t="s">
        <v>1592</v>
      </c>
      <c r="D4403" s="23" t="s">
        <v>1593</v>
      </c>
      <c r="E4403" s="22">
        <v>6131</v>
      </c>
      <c r="F4403" s="23"/>
      <c r="G4403" s="128" t="s">
        <v>3378</v>
      </c>
      <c r="H4403" s="32" t="s">
        <v>24</v>
      </c>
      <c r="I4403" s="44">
        <f t="shared" si="2954"/>
        <v>2000</v>
      </c>
      <c r="J4403" s="44">
        <v>1000</v>
      </c>
      <c r="K4403" s="44">
        <f t="shared" si="2955"/>
        <v>1000</v>
      </c>
      <c r="L4403" s="44">
        <v>1000</v>
      </c>
      <c r="M4403" s="44">
        <v>0</v>
      </c>
      <c r="N4403" s="44">
        <v>0</v>
      </c>
      <c r="O4403" s="44">
        <v>0</v>
      </c>
      <c r="P4403" s="44">
        <v>0</v>
      </c>
      <c r="Q4403" s="44">
        <v>2000</v>
      </c>
      <c r="R4403" s="44">
        <v>1000</v>
      </c>
      <c r="S4403" s="44">
        <v>1000</v>
      </c>
      <c r="T4403" s="44">
        <f t="shared" si="2975"/>
        <v>0</v>
      </c>
      <c r="U4403" s="44"/>
      <c r="V4403" s="44"/>
      <c r="W4403" s="44"/>
      <c r="X4403" s="44">
        <f t="shared" si="2976"/>
        <v>1000</v>
      </c>
      <c r="Y4403" s="209">
        <f t="shared" si="2972"/>
        <v>100</v>
      </c>
    </row>
    <row r="4404" spans="1:25">
      <c r="A4404" s="23" t="s">
        <v>786</v>
      </c>
      <c r="B4404" s="23" t="s">
        <v>172</v>
      </c>
      <c r="C4404" s="23" t="s">
        <v>1592</v>
      </c>
      <c r="D4404" s="23" t="s">
        <v>1593</v>
      </c>
      <c r="E4404" s="22">
        <v>6132</v>
      </c>
      <c r="F4404" s="23"/>
      <c r="G4404" s="128" t="s">
        <v>3378</v>
      </c>
      <c r="H4404" s="32" t="s">
        <v>25</v>
      </c>
      <c r="I4404" s="44">
        <f t="shared" si="2954"/>
        <v>35000</v>
      </c>
      <c r="J4404" s="44">
        <v>35000</v>
      </c>
      <c r="K4404" s="44">
        <f t="shared" si="2955"/>
        <v>0</v>
      </c>
      <c r="L4404" s="44">
        <v>0</v>
      </c>
      <c r="M4404" s="44">
        <v>0</v>
      </c>
      <c r="N4404" s="44">
        <v>0</v>
      </c>
      <c r="O4404" s="44">
        <v>0</v>
      </c>
      <c r="P4404" s="44">
        <v>0</v>
      </c>
      <c r="Q4404" s="44">
        <v>35000</v>
      </c>
      <c r="R4404" s="44">
        <v>35000</v>
      </c>
      <c r="S4404" s="44">
        <v>32000</v>
      </c>
      <c r="T4404" s="44">
        <f t="shared" si="2975"/>
        <v>3000</v>
      </c>
      <c r="U4404" s="44">
        <v>2000</v>
      </c>
      <c r="V4404" s="44">
        <v>1000</v>
      </c>
      <c r="W4404" s="44"/>
      <c r="X4404" s="44">
        <f t="shared" si="2976"/>
        <v>35000</v>
      </c>
      <c r="Y4404" s="209">
        <f t="shared" si="2972"/>
        <v>100</v>
      </c>
    </row>
    <row r="4405" spans="1:25">
      <c r="A4405" s="23" t="s">
        <v>786</v>
      </c>
      <c r="B4405" s="23" t="s">
        <v>172</v>
      </c>
      <c r="C4405" s="23" t="s">
        <v>1592</v>
      </c>
      <c r="D4405" s="23" t="s">
        <v>1593</v>
      </c>
      <c r="E4405" s="22">
        <v>6133</v>
      </c>
      <c r="F4405" s="23"/>
      <c r="G4405" s="128" t="s">
        <v>3378</v>
      </c>
      <c r="H4405" s="32" t="s">
        <v>26</v>
      </c>
      <c r="I4405" s="44">
        <f t="shared" si="2954"/>
        <v>13500</v>
      </c>
      <c r="J4405" s="44">
        <v>13500</v>
      </c>
      <c r="K4405" s="44">
        <f t="shared" si="2955"/>
        <v>0</v>
      </c>
      <c r="L4405" s="44">
        <v>0</v>
      </c>
      <c r="M4405" s="44">
        <v>0</v>
      </c>
      <c r="N4405" s="44">
        <v>0</v>
      </c>
      <c r="O4405" s="44">
        <v>0</v>
      </c>
      <c r="P4405" s="44">
        <v>0</v>
      </c>
      <c r="Q4405" s="44">
        <v>13500</v>
      </c>
      <c r="R4405" s="44">
        <v>13500</v>
      </c>
      <c r="S4405" s="44">
        <v>10125</v>
      </c>
      <c r="T4405" s="44">
        <f t="shared" si="2975"/>
        <v>3375</v>
      </c>
      <c r="U4405" s="44">
        <v>1125</v>
      </c>
      <c r="V4405" s="44">
        <v>1125</v>
      </c>
      <c r="W4405" s="44">
        <v>1125</v>
      </c>
      <c r="X4405" s="44">
        <f t="shared" si="2976"/>
        <v>13500</v>
      </c>
      <c r="Y4405" s="209">
        <f t="shared" si="2972"/>
        <v>100</v>
      </c>
    </row>
    <row r="4406" spans="1:25">
      <c r="A4406" s="23" t="s">
        <v>786</v>
      </c>
      <c r="B4406" s="23" t="s">
        <v>172</v>
      </c>
      <c r="C4406" s="23" t="s">
        <v>1592</v>
      </c>
      <c r="D4406" s="23" t="s">
        <v>1593</v>
      </c>
      <c r="E4406" s="22">
        <v>6134</v>
      </c>
      <c r="F4406" s="23"/>
      <c r="G4406" s="128" t="s">
        <v>3378</v>
      </c>
      <c r="H4406" s="32" t="s">
        <v>27</v>
      </c>
      <c r="I4406" s="44">
        <f t="shared" si="2954"/>
        <v>31900</v>
      </c>
      <c r="J4406" s="44">
        <v>9900</v>
      </c>
      <c r="K4406" s="44">
        <f t="shared" si="2955"/>
        <v>22000</v>
      </c>
      <c r="L4406" s="44">
        <v>22000</v>
      </c>
      <c r="M4406" s="44">
        <v>0</v>
      </c>
      <c r="N4406" s="44">
        <v>0</v>
      </c>
      <c r="O4406" s="44">
        <v>0</v>
      </c>
      <c r="P4406" s="44">
        <v>0</v>
      </c>
      <c r="Q4406" s="44">
        <v>45514</v>
      </c>
      <c r="R4406" s="44">
        <v>9900</v>
      </c>
      <c r="S4406" s="44">
        <v>7425</v>
      </c>
      <c r="T4406" s="44">
        <f t="shared" si="2975"/>
        <v>2475</v>
      </c>
      <c r="U4406" s="44">
        <v>825</v>
      </c>
      <c r="V4406" s="44">
        <v>825</v>
      </c>
      <c r="W4406" s="44">
        <v>825</v>
      </c>
      <c r="X4406" s="44">
        <f t="shared" si="2976"/>
        <v>9900</v>
      </c>
      <c r="Y4406" s="209">
        <f t="shared" si="2972"/>
        <v>100</v>
      </c>
    </row>
    <row r="4407" spans="1:25">
      <c r="A4407" s="23" t="s">
        <v>786</v>
      </c>
      <c r="B4407" s="23" t="s">
        <v>172</v>
      </c>
      <c r="C4407" s="23" t="s">
        <v>1592</v>
      </c>
      <c r="D4407" s="23" t="s">
        <v>1593</v>
      </c>
      <c r="E4407" s="22">
        <v>6135</v>
      </c>
      <c r="F4407" s="23"/>
      <c r="G4407" s="128" t="s">
        <v>3378</v>
      </c>
      <c r="H4407" s="32" t="s">
        <v>28</v>
      </c>
      <c r="I4407" s="44">
        <f t="shared" si="2954"/>
        <v>2200</v>
      </c>
      <c r="J4407" s="44">
        <v>1200</v>
      </c>
      <c r="K4407" s="44">
        <f t="shared" si="2955"/>
        <v>1000</v>
      </c>
      <c r="L4407" s="44">
        <v>1000</v>
      </c>
      <c r="M4407" s="44">
        <v>0</v>
      </c>
      <c r="N4407" s="44">
        <v>0</v>
      </c>
      <c r="O4407" s="44">
        <v>0</v>
      </c>
      <c r="P4407" s="44">
        <v>0</v>
      </c>
      <c r="Q4407" s="44">
        <v>2200</v>
      </c>
      <c r="R4407" s="44">
        <v>1200</v>
      </c>
      <c r="S4407" s="44">
        <v>1200</v>
      </c>
      <c r="T4407" s="44">
        <f t="shared" si="2975"/>
        <v>0</v>
      </c>
      <c r="U4407" s="44"/>
      <c r="V4407" s="44"/>
      <c r="W4407" s="44"/>
      <c r="X4407" s="44">
        <f t="shared" si="2976"/>
        <v>1200</v>
      </c>
      <c r="Y4407" s="209">
        <f t="shared" si="2972"/>
        <v>100</v>
      </c>
    </row>
    <row r="4408" spans="1:25">
      <c r="A4408" s="23" t="s">
        <v>786</v>
      </c>
      <c r="B4408" s="23" t="s">
        <v>172</v>
      </c>
      <c r="C4408" s="23" t="s">
        <v>1592</v>
      </c>
      <c r="D4408" s="23" t="s">
        <v>1593</v>
      </c>
      <c r="E4408" s="22">
        <v>6137</v>
      </c>
      <c r="F4408" s="23"/>
      <c r="G4408" s="128" t="s">
        <v>3378</v>
      </c>
      <c r="H4408" s="32" t="s">
        <v>30</v>
      </c>
      <c r="I4408" s="44">
        <f t="shared" si="2954"/>
        <v>9500</v>
      </c>
      <c r="J4408" s="44">
        <v>9000</v>
      </c>
      <c r="K4408" s="44">
        <f t="shared" si="2955"/>
        <v>500</v>
      </c>
      <c r="L4408" s="44">
        <v>500</v>
      </c>
      <c r="M4408" s="44">
        <v>0</v>
      </c>
      <c r="N4408" s="44">
        <v>0</v>
      </c>
      <c r="O4408" s="44">
        <v>0</v>
      </c>
      <c r="P4408" s="44">
        <v>0</v>
      </c>
      <c r="Q4408" s="44">
        <v>13500</v>
      </c>
      <c r="R4408" s="44">
        <v>9000</v>
      </c>
      <c r="S4408" s="44">
        <v>6750</v>
      </c>
      <c r="T4408" s="44">
        <f t="shared" si="2975"/>
        <v>2250</v>
      </c>
      <c r="U4408" s="44">
        <v>750</v>
      </c>
      <c r="V4408" s="44">
        <v>750</v>
      </c>
      <c r="W4408" s="44">
        <v>750</v>
      </c>
      <c r="X4408" s="44">
        <f t="shared" si="2976"/>
        <v>9000</v>
      </c>
      <c r="Y4408" s="209">
        <f t="shared" si="2972"/>
        <v>100</v>
      </c>
    </row>
    <row r="4409" spans="1:25">
      <c r="A4409" s="23" t="s">
        <v>786</v>
      </c>
      <c r="B4409" s="23" t="s">
        <v>172</v>
      </c>
      <c r="C4409" s="23" t="s">
        <v>1592</v>
      </c>
      <c r="D4409" s="23" t="s">
        <v>1593</v>
      </c>
      <c r="E4409" s="22">
        <v>6138</v>
      </c>
      <c r="F4409" s="23"/>
      <c r="G4409" s="128" t="s">
        <v>3378</v>
      </c>
      <c r="H4409" s="32" t="s">
        <v>31</v>
      </c>
      <c r="I4409" s="44">
        <f t="shared" si="2954"/>
        <v>0</v>
      </c>
      <c r="J4409" s="44">
        <v>0</v>
      </c>
      <c r="K4409" s="44">
        <f t="shared" si="2955"/>
        <v>0</v>
      </c>
      <c r="L4409" s="44">
        <v>0</v>
      </c>
      <c r="M4409" s="44">
        <v>0</v>
      </c>
      <c r="N4409" s="44">
        <v>0</v>
      </c>
      <c r="O4409" s="44">
        <v>0</v>
      </c>
      <c r="P4409" s="44">
        <v>0</v>
      </c>
      <c r="Q4409" s="44">
        <v>0</v>
      </c>
      <c r="R4409" s="44">
        <v>0</v>
      </c>
      <c r="S4409" s="44">
        <v>0</v>
      </c>
      <c r="T4409" s="44">
        <f t="shared" si="2975"/>
        <v>0</v>
      </c>
      <c r="U4409" s="44"/>
      <c r="V4409" s="44"/>
      <c r="W4409" s="44"/>
      <c r="X4409" s="44">
        <f t="shared" si="2976"/>
        <v>0</v>
      </c>
      <c r="Y4409" s="209">
        <f t="shared" si="2972"/>
        <v>0</v>
      </c>
    </row>
    <row r="4410" spans="1:25">
      <c r="A4410" s="20" t="s">
        <v>786</v>
      </c>
      <c r="B4410" s="20" t="s">
        <v>172</v>
      </c>
      <c r="C4410" s="20" t="s">
        <v>1592</v>
      </c>
      <c r="D4410" s="20" t="s">
        <v>1593</v>
      </c>
      <c r="E4410" s="20" t="s">
        <v>144</v>
      </c>
      <c r="F4410" s="23" t="s">
        <v>0</v>
      </c>
      <c r="G4410" s="154" t="s">
        <v>0</v>
      </c>
      <c r="H4410" s="21" t="s">
        <v>32</v>
      </c>
      <c r="I4410" s="66">
        <f t="shared" si="2954"/>
        <v>40100</v>
      </c>
      <c r="J4410" s="66">
        <f t="shared" ref="J4410:P4410" si="2982">SUM(J4411:J4413)</f>
        <v>38100</v>
      </c>
      <c r="K4410" s="66">
        <f t="shared" si="2955"/>
        <v>2000</v>
      </c>
      <c r="L4410" s="66">
        <f t="shared" si="2982"/>
        <v>2000</v>
      </c>
      <c r="M4410" s="66">
        <f t="shared" si="2982"/>
        <v>0</v>
      </c>
      <c r="N4410" s="66">
        <f t="shared" si="2982"/>
        <v>0</v>
      </c>
      <c r="O4410" s="66">
        <f t="shared" si="2982"/>
        <v>0</v>
      </c>
      <c r="P4410" s="66">
        <f t="shared" si="2982"/>
        <v>0</v>
      </c>
      <c r="Q4410" s="66">
        <f>SUM(Q4411:Q4413)</f>
        <v>47248</v>
      </c>
      <c r="R4410" s="66">
        <f>SUM(R4411:R4413)</f>
        <v>45248</v>
      </c>
      <c r="S4410" s="66">
        <f>SUM(S4411:S4413)</f>
        <v>37723</v>
      </c>
      <c r="T4410" s="66">
        <f t="shared" ref="T4410:X4410" si="2983">SUM(T4411:T4413)</f>
        <v>7600</v>
      </c>
      <c r="U4410" s="66">
        <f t="shared" si="2983"/>
        <v>2600</v>
      </c>
      <c r="V4410" s="66">
        <f t="shared" si="2983"/>
        <v>2500</v>
      </c>
      <c r="W4410" s="66">
        <f t="shared" si="2983"/>
        <v>2500</v>
      </c>
      <c r="X4410" s="66">
        <f t="shared" si="2983"/>
        <v>45323</v>
      </c>
      <c r="Y4410" s="208">
        <f t="shared" si="2972"/>
        <v>100.1657531824611</v>
      </c>
    </row>
    <row r="4411" spans="1:25">
      <c r="A4411" s="23" t="s">
        <v>786</v>
      </c>
      <c r="B4411" s="23" t="s">
        <v>172</v>
      </c>
      <c r="C4411" s="23" t="s">
        <v>1592</v>
      </c>
      <c r="D4411" s="23" t="s">
        <v>1593</v>
      </c>
      <c r="E4411" s="22">
        <v>6139</v>
      </c>
      <c r="F4411" s="23"/>
      <c r="G4411" s="128" t="s">
        <v>3378</v>
      </c>
      <c r="H4411" s="32" t="s">
        <v>32</v>
      </c>
      <c r="I4411" s="44">
        <f t="shared" si="2954"/>
        <v>28400</v>
      </c>
      <c r="J4411" s="44">
        <v>26400</v>
      </c>
      <c r="K4411" s="44">
        <f t="shared" si="2955"/>
        <v>2000</v>
      </c>
      <c r="L4411" s="44">
        <v>2000</v>
      </c>
      <c r="M4411" s="44">
        <v>0</v>
      </c>
      <c r="N4411" s="44">
        <v>0</v>
      </c>
      <c r="O4411" s="44">
        <v>0</v>
      </c>
      <c r="P4411" s="44">
        <v>0</v>
      </c>
      <c r="Q4411" s="44">
        <v>35400</v>
      </c>
      <c r="R4411" s="44">
        <v>33400</v>
      </c>
      <c r="S4411" s="44">
        <v>25800</v>
      </c>
      <c r="T4411" s="44">
        <f t="shared" si="2975"/>
        <v>7600</v>
      </c>
      <c r="U4411" s="44">
        <v>2600</v>
      </c>
      <c r="V4411" s="44">
        <v>2500</v>
      </c>
      <c r="W4411" s="44">
        <v>2500</v>
      </c>
      <c r="X4411" s="44">
        <f t="shared" si="2976"/>
        <v>33400</v>
      </c>
      <c r="Y4411" s="209">
        <f t="shared" si="2972"/>
        <v>100</v>
      </c>
    </row>
    <row r="4412" spans="1:25">
      <c r="A4412" s="23" t="s">
        <v>786</v>
      </c>
      <c r="B4412" s="23" t="s">
        <v>172</v>
      </c>
      <c r="C4412" s="23" t="s">
        <v>1592</v>
      </c>
      <c r="D4412" s="23" t="s">
        <v>1593</v>
      </c>
      <c r="E4412" s="22">
        <v>6139</v>
      </c>
      <c r="F4412" s="23" t="s">
        <v>1599</v>
      </c>
      <c r="G4412" s="128" t="s">
        <v>3378</v>
      </c>
      <c r="H4412" s="32" t="s">
        <v>152</v>
      </c>
      <c r="I4412" s="44">
        <f t="shared" si="2954"/>
        <v>2200</v>
      </c>
      <c r="J4412" s="44">
        <v>2200</v>
      </c>
      <c r="K4412" s="44">
        <f t="shared" si="2955"/>
        <v>0</v>
      </c>
      <c r="L4412" s="44">
        <v>0</v>
      </c>
      <c r="M4412" s="44">
        <v>0</v>
      </c>
      <c r="N4412" s="44">
        <v>0</v>
      </c>
      <c r="O4412" s="44">
        <v>0</v>
      </c>
      <c r="P4412" s="44">
        <v>0</v>
      </c>
      <c r="Q4412" s="44">
        <v>2348</v>
      </c>
      <c r="R4412" s="44">
        <v>2348</v>
      </c>
      <c r="S4412" s="44">
        <v>2423</v>
      </c>
      <c r="T4412" s="44">
        <f t="shared" si="2975"/>
        <v>0</v>
      </c>
      <c r="U4412" s="44"/>
      <c r="V4412" s="44"/>
      <c r="W4412" s="44"/>
      <c r="X4412" s="44">
        <f t="shared" si="2976"/>
        <v>2423</v>
      </c>
      <c r="Y4412" s="209">
        <f t="shared" si="2972"/>
        <v>103.19420783645657</v>
      </c>
    </row>
    <row r="4413" spans="1:25">
      <c r="A4413" s="23" t="s">
        <v>786</v>
      </c>
      <c r="B4413" s="23" t="s">
        <v>172</v>
      </c>
      <c r="C4413" s="23" t="s">
        <v>1592</v>
      </c>
      <c r="D4413" s="23" t="s">
        <v>1593</v>
      </c>
      <c r="E4413" s="22">
        <v>6139</v>
      </c>
      <c r="F4413" s="23" t="s">
        <v>1600</v>
      </c>
      <c r="G4413" s="128" t="s">
        <v>3378</v>
      </c>
      <c r="H4413" s="32" t="s">
        <v>158</v>
      </c>
      <c r="I4413" s="44">
        <f t="shared" si="2954"/>
        <v>9500</v>
      </c>
      <c r="J4413" s="44">
        <v>9500</v>
      </c>
      <c r="K4413" s="44">
        <f t="shared" si="2955"/>
        <v>0</v>
      </c>
      <c r="L4413" s="44">
        <v>0</v>
      </c>
      <c r="M4413" s="44">
        <v>0</v>
      </c>
      <c r="N4413" s="44">
        <v>0</v>
      </c>
      <c r="O4413" s="44">
        <v>0</v>
      </c>
      <c r="P4413" s="44">
        <v>0</v>
      </c>
      <c r="Q4413" s="44">
        <v>9500</v>
      </c>
      <c r="R4413" s="44">
        <v>9500</v>
      </c>
      <c r="S4413" s="44">
        <v>9500</v>
      </c>
      <c r="T4413" s="44">
        <f t="shared" si="2975"/>
        <v>0</v>
      </c>
      <c r="U4413" s="44"/>
      <c r="V4413" s="44"/>
      <c r="W4413" s="44"/>
      <c r="X4413" s="44">
        <f t="shared" si="2976"/>
        <v>9500</v>
      </c>
      <c r="Y4413" s="209">
        <f t="shared" si="2972"/>
        <v>100</v>
      </c>
    </row>
    <row r="4414" spans="1:25" ht="20.399999999999999">
      <c r="A4414" s="20" t="s">
        <v>0</v>
      </c>
      <c r="B4414" s="20" t="s">
        <v>0</v>
      </c>
      <c r="C4414" s="20" t="s">
        <v>0</v>
      </c>
      <c r="D4414" s="21" t="s">
        <v>0</v>
      </c>
      <c r="E4414" s="21" t="s">
        <v>0</v>
      </c>
      <c r="F4414" s="21" t="s">
        <v>0</v>
      </c>
      <c r="G4414" s="150" t="s">
        <v>0</v>
      </c>
      <c r="H4414" s="30" t="s">
        <v>42</v>
      </c>
      <c r="I4414" s="31">
        <f t="shared" si="2954"/>
        <v>100</v>
      </c>
      <c r="J4414" s="31">
        <f t="shared" ref="J4414:X4415" si="2984">SUM(J4415)</f>
        <v>100</v>
      </c>
      <c r="K4414" s="31">
        <f t="shared" si="2955"/>
        <v>0</v>
      </c>
      <c r="L4414" s="31">
        <f t="shared" si="2984"/>
        <v>0</v>
      </c>
      <c r="M4414" s="31">
        <f t="shared" si="2984"/>
        <v>0</v>
      </c>
      <c r="N4414" s="31">
        <f t="shared" si="2984"/>
        <v>0</v>
      </c>
      <c r="O4414" s="31">
        <f t="shared" si="2984"/>
        <v>0</v>
      </c>
      <c r="P4414" s="31">
        <f t="shared" si="2984"/>
        <v>0</v>
      </c>
      <c r="Q4414" s="31">
        <f t="shared" si="2984"/>
        <v>100</v>
      </c>
      <c r="R4414" s="31">
        <f t="shared" si="2984"/>
        <v>100</v>
      </c>
      <c r="S4414" s="31">
        <f t="shared" si="2984"/>
        <v>0</v>
      </c>
      <c r="T4414" s="31">
        <f t="shared" si="2984"/>
        <v>0</v>
      </c>
      <c r="U4414" s="31">
        <f t="shared" si="2984"/>
        <v>0</v>
      </c>
      <c r="V4414" s="31">
        <f t="shared" si="2984"/>
        <v>0</v>
      </c>
      <c r="W4414" s="31">
        <f t="shared" si="2984"/>
        <v>0</v>
      </c>
      <c r="X4414" s="31">
        <f t="shared" si="2984"/>
        <v>0</v>
      </c>
      <c r="Y4414" s="220">
        <f t="shared" si="2972"/>
        <v>0</v>
      </c>
    </row>
    <row r="4415" spans="1:25">
      <c r="A4415" s="23" t="s">
        <v>786</v>
      </c>
      <c r="B4415" s="23" t="s">
        <v>172</v>
      </c>
      <c r="C4415" s="23" t="s">
        <v>1592</v>
      </c>
      <c r="D4415" s="23" t="s">
        <v>1593</v>
      </c>
      <c r="E4415" s="21" t="s">
        <v>159</v>
      </c>
      <c r="F4415" s="21" t="s">
        <v>0</v>
      </c>
      <c r="G4415" s="150" t="s">
        <v>0</v>
      </c>
      <c r="H4415" s="21" t="s">
        <v>34</v>
      </c>
      <c r="I4415" s="66">
        <f t="shared" si="2954"/>
        <v>100</v>
      </c>
      <c r="J4415" s="66">
        <f t="shared" si="2984"/>
        <v>100</v>
      </c>
      <c r="K4415" s="66">
        <f t="shared" si="2955"/>
        <v>0</v>
      </c>
      <c r="L4415" s="66">
        <f t="shared" si="2984"/>
        <v>0</v>
      </c>
      <c r="M4415" s="66">
        <f t="shared" si="2984"/>
        <v>0</v>
      </c>
      <c r="N4415" s="66">
        <f t="shared" si="2984"/>
        <v>0</v>
      </c>
      <c r="O4415" s="66">
        <f t="shared" si="2984"/>
        <v>0</v>
      </c>
      <c r="P4415" s="66">
        <f t="shared" si="2984"/>
        <v>0</v>
      </c>
      <c r="Q4415" s="66">
        <f t="shared" si="2984"/>
        <v>100</v>
      </c>
      <c r="R4415" s="66">
        <f t="shared" si="2984"/>
        <v>100</v>
      </c>
      <c r="S4415" s="66">
        <f t="shared" si="2984"/>
        <v>0</v>
      </c>
      <c r="T4415" s="66">
        <f t="shared" si="2984"/>
        <v>0</v>
      </c>
      <c r="U4415" s="66">
        <f t="shared" si="2984"/>
        <v>0</v>
      </c>
      <c r="V4415" s="66">
        <f t="shared" si="2984"/>
        <v>0</v>
      </c>
      <c r="W4415" s="66">
        <f t="shared" si="2984"/>
        <v>0</v>
      </c>
      <c r="X4415" s="66">
        <f t="shared" si="2984"/>
        <v>0</v>
      </c>
      <c r="Y4415" s="208">
        <f t="shared" si="2972"/>
        <v>0</v>
      </c>
    </row>
    <row r="4416" spans="1:25">
      <c r="A4416" s="23" t="s">
        <v>786</v>
      </c>
      <c r="B4416" s="23" t="s">
        <v>172</v>
      </c>
      <c r="C4416" s="23" t="s">
        <v>1592</v>
      </c>
      <c r="D4416" s="23" t="s">
        <v>1593</v>
      </c>
      <c r="E4416" s="22">
        <v>6148</v>
      </c>
      <c r="F4416" s="23"/>
      <c r="G4416" s="128" t="s">
        <v>3378</v>
      </c>
      <c r="H4416" s="32" t="s">
        <v>41</v>
      </c>
      <c r="I4416" s="44">
        <f t="shared" si="2954"/>
        <v>100</v>
      </c>
      <c r="J4416" s="44">
        <v>100</v>
      </c>
      <c r="K4416" s="44">
        <f t="shared" si="2955"/>
        <v>0</v>
      </c>
      <c r="L4416" s="44">
        <v>0</v>
      </c>
      <c r="M4416" s="44">
        <v>0</v>
      </c>
      <c r="N4416" s="44">
        <v>0</v>
      </c>
      <c r="O4416" s="44">
        <v>0</v>
      </c>
      <c r="P4416" s="44">
        <v>0</v>
      </c>
      <c r="Q4416" s="44">
        <v>100</v>
      </c>
      <c r="R4416" s="44">
        <v>100</v>
      </c>
      <c r="S4416" s="44">
        <v>0</v>
      </c>
      <c r="T4416" s="44">
        <f t="shared" si="2975"/>
        <v>0</v>
      </c>
      <c r="U4416" s="44"/>
      <c r="V4416" s="44"/>
      <c r="W4416" s="44"/>
      <c r="X4416" s="44">
        <f t="shared" si="2976"/>
        <v>0</v>
      </c>
      <c r="Y4416" s="209">
        <f t="shared" si="2972"/>
        <v>0</v>
      </c>
    </row>
    <row r="4417" spans="1:25" ht="20.399999999999999">
      <c r="A4417" s="20" t="s">
        <v>0</v>
      </c>
      <c r="B4417" s="20" t="s">
        <v>0</v>
      </c>
      <c r="C4417" s="20" t="s">
        <v>0</v>
      </c>
      <c r="D4417" s="21" t="s">
        <v>0</v>
      </c>
      <c r="E4417" s="21" t="s">
        <v>0</v>
      </c>
      <c r="F4417" s="21" t="s">
        <v>0</v>
      </c>
      <c r="G4417" s="150" t="s">
        <v>0</v>
      </c>
      <c r="H4417" s="30" t="s">
        <v>60</v>
      </c>
      <c r="I4417" s="31">
        <f t="shared" si="2954"/>
        <v>10000</v>
      </c>
      <c r="J4417" s="31">
        <f t="shared" ref="J4417:X4418" si="2985">SUM(J4418)</f>
        <v>0</v>
      </c>
      <c r="K4417" s="31">
        <f t="shared" si="2955"/>
        <v>10000</v>
      </c>
      <c r="L4417" s="31">
        <f t="shared" si="2985"/>
        <v>10000</v>
      </c>
      <c r="M4417" s="31">
        <f t="shared" si="2985"/>
        <v>0</v>
      </c>
      <c r="N4417" s="31">
        <f t="shared" si="2985"/>
        <v>0</v>
      </c>
      <c r="O4417" s="31">
        <f t="shared" si="2985"/>
        <v>0</v>
      </c>
      <c r="P4417" s="31">
        <f t="shared" si="2985"/>
        <v>0</v>
      </c>
      <c r="Q4417" s="31">
        <f t="shared" si="2985"/>
        <v>28880</v>
      </c>
      <c r="R4417" s="31">
        <f t="shared" si="2985"/>
        <v>0</v>
      </c>
      <c r="S4417" s="31">
        <f t="shared" si="2985"/>
        <v>0</v>
      </c>
      <c r="T4417" s="31">
        <f t="shared" si="2985"/>
        <v>0</v>
      </c>
      <c r="U4417" s="31">
        <f t="shared" si="2985"/>
        <v>0</v>
      </c>
      <c r="V4417" s="31">
        <f t="shared" si="2985"/>
        <v>0</v>
      </c>
      <c r="W4417" s="31">
        <f t="shared" si="2985"/>
        <v>0</v>
      </c>
      <c r="X4417" s="31">
        <f t="shared" si="2985"/>
        <v>0</v>
      </c>
      <c r="Y4417" s="220">
        <f t="shared" si="2972"/>
        <v>0</v>
      </c>
    </row>
    <row r="4418" spans="1:25">
      <c r="A4418" s="23" t="s">
        <v>786</v>
      </c>
      <c r="B4418" s="23" t="s">
        <v>172</v>
      </c>
      <c r="C4418" s="23" t="s">
        <v>1592</v>
      </c>
      <c r="D4418" s="23" t="s">
        <v>1593</v>
      </c>
      <c r="E4418" s="21" t="s">
        <v>166</v>
      </c>
      <c r="F4418" s="21" t="s">
        <v>0</v>
      </c>
      <c r="G4418" s="150" t="s">
        <v>0</v>
      </c>
      <c r="H4418" s="21" t="s">
        <v>53</v>
      </c>
      <c r="I4418" s="66">
        <f t="shared" si="2954"/>
        <v>10000</v>
      </c>
      <c r="J4418" s="66">
        <f t="shared" si="2985"/>
        <v>0</v>
      </c>
      <c r="K4418" s="66">
        <f t="shared" si="2955"/>
        <v>10000</v>
      </c>
      <c r="L4418" s="66">
        <f t="shared" si="2985"/>
        <v>10000</v>
      </c>
      <c r="M4418" s="66">
        <f t="shared" si="2985"/>
        <v>0</v>
      </c>
      <c r="N4418" s="66">
        <f t="shared" si="2985"/>
        <v>0</v>
      </c>
      <c r="O4418" s="66">
        <f t="shared" si="2985"/>
        <v>0</v>
      </c>
      <c r="P4418" s="66">
        <f t="shared" si="2985"/>
        <v>0</v>
      </c>
      <c r="Q4418" s="66">
        <f t="shared" si="2985"/>
        <v>28880</v>
      </c>
      <c r="R4418" s="66">
        <f t="shared" si="2985"/>
        <v>0</v>
      </c>
      <c r="S4418" s="66">
        <f t="shared" si="2985"/>
        <v>0</v>
      </c>
      <c r="T4418" s="66">
        <f t="shared" si="2985"/>
        <v>0</v>
      </c>
      <c r="U4418" s="66">
        <f t="shared" si="2985"/>
        <v>0</v>
      </c>
      <c r="V4418" s="66">
        <f t="shared" si="2985"/>
        <v>0</v>
      </c>
      <c r="W4418" s="66">
        <f t="shared" si="2985"/>
        <v>0</v>
      </c>
      <c r="X4418" s="66">
        <f t="shared" si="2985"/>
        <v>0</v>
      </c>
      <c r="Y4418" s="208">
        <f t="shared" si="2972"/>
        <v>0</v>
      </c>
    </row>
    <row r="4419" spans="1:25">
      <c r="A4419" s="23" t="s">
        <v>786</v>
      </c>
      <c r="B4419" s="23" t="s">
        <v>172</v>
      </c>
      <c r="C4419" s="23" t="s">
        <v>1592</v>
      </c>
      <c r="D4419" s="23" t="s">
        <v>1593</v>
      </c>
      <c r="E4419" s="22">
        <v>8213</v>
      </c>
      <c r="F4419" s="23"/>
      <c r="G4419" s="128" t="s">
        <v>3378</v>
      </c>
      <c r="H4419" s="32" t="s">
        <v>56</v>
      </c>
      <c r="I4419" s="44">
        <f>SUM(J4419,K4419,O4419,P4419)</f>
        <v>10000</v>
      </c>
      <c r="J4419" s="44">
        <v>0</v>
      </c>
      <c r="K4419" s="44">
        <f>SUM(L4419,M4419,N4419)</f>
        <v>10000</v>
      </c>
      <c r="L4419" s="44">
        <v>10000</v>
      </c>
      <c r="M4419" s="44">
        <v>0</v>
      </c>
      <c r="N4419" s="44">
        <v>0</v>
      </c>
      <c r="O4419" s="44">
        <v>0</v>
      </c>
      <c r="P4419" s="44">
        <v>0</v>
      </c>
      <c r="Q4419" s="44">
        <v>28880</v>
      </c>
      <c r="R4419" s="44">
        <v>0</v>
      </c>
      <c r="S4419" s="44">
        <v>0</v>
      </c>
      <c r="T4419" s="44">
        <f t="shared" si="2975"/>
        <v>0</v>
      </c>
      <c r="U4419" s="44"/>
      <c r="V4419" s="44"/>
      <c r="W4419" s="44"/>
      <c r="X4419" s="44">
        <f t="shared" si="2976"/>
        <v>0</v>
      </c>
      <c r="Y4419" s="209">
        <f t="shared" si="2972"/>
        <v>0</v>
      </c>
    </row>
    <row r="4420" spans="1:25">
      <c r="A4420" s="32" t="s">
        <v>0</v>
      </c>
      <c r="B4420" s="32" t="s">
        <v>0</v>
      </c>
      <c r="C4420" s="32" t="s">
        <v>0</v>
      </c>
      <c r="D4420" s="32" t="s">
        <v>0</v>
      </c>
      <c r="E4420" s="32" t="s">
        <v>0</v>
      </c>
      <c r="F4420" s="32" t="s">
        <v>0</v>
      </c>
      <c r="G4420" s="154" t="s">
        <v>0</v>
      </c>
      <c r="H4420" s="30" t="s">
        <v>1601</v>
      </c>
      <c r="I4420" s="31">
        <f>SUM(J4420,K4420,O4420,P4420)</f>
        <v>1202971</v>
      </c>
      <c r="J4420" s="31">
        <f t="shared" ref="J4420:P4420" si="2986">SUM(J4391,J4414,J4417)</f>
        <v>1147471</v>
      </c>
      <c r="K4420" s="31">
        <f>SUM(L4420,M4420,N4420)</f>
        <v>55500</v>
      </c>
      <c r="L4420" s="31">
        <f t="shared" si="2986"/>
        <v>55500</v>
      </c>
      <c r="M4420" s="31">
        <f t="shared" si="2986"/>
        <v>0</v>
      </c>
      <c r="N4420" s="31">
        <f t="shared" si="2986"/>
        <v>0</v>
      </c>
      <c r="O4420" s="31">
        <f t="shared" si="2986"/>
        <v>0</v>
      </c>
      <c r="P4420" s="31">
        <f t="shared" si="2986"/>
        <v>0</v>
      </c>
      <c r="Q4420" s="31">
        <f>SUM(Q4391,Q4414,Q4417)</f>
        <v>1305074</v>
      </c>
      <c r="R4420" s="31">
        <f>SUM(R4391,R4414,R4417)</f>
        <v>1213080</v>
      </c>
      <c r="S4420" s="31">
        <f>SUM(S4391,S4414,S4417)</f>
        <v>1044566</v>
      </c>
      <c r="T4420" s="31">
        <f t="shared" ref="T4420:X4420" si="2987">SUM(T4391,T4414,T4417)</f>
        <v>173318</v>
      </c>
      <c r="U4420" s="31">
        <f t="shared" si="2987"/>
        <v>116000</v>
      </c>
      <c r="V4420" s="31">
        <f t="shared" si="2987"/>
        <v>52118</v>
      </c>
      <c r="W4420" s="31">
        <f t="shared" si="2987"/>
        <v>5200</v>
      </c>
      <c r="X4420" s="31">
        <f t="shared" si="2987"/>
        <v>1217884</v>
      </c>
      <c r="Y4420" s="220">
        <f t="shared" si="2972"/>
        <v>100.39601675075016</v>
      </c>
    </row>
    <row r="4421" spans="1:25" ht="15" thickBot="1">
      <c r="A4421" s="32" t="s">
        <v>0</v>
      </c>
      <c r="B4421" s="32" t="s">
        <v>0</v>
      </c>
      <c r="C4421" s="32" t="s">
        <v>0</v>
      </c>
      <c r="D4421" s="32" t="s">
        <v>0</v>
      </c>
      <c r="E4421" s="32" t="s">
        <v>0</v>
      </c>
      <c r="F4421" s="32" t="s">
        <v>0</v>
      </c>
      <c r="G4421" s="154" t="s">
        <v>0</v>
      </c>
      <c r="H4421" s="21" t="s">
        <v>170</v>
      </c>
      <c r="I4421" s="66">
        <f>SUM(J4421,K4421,O4421,P4421)</f>
        <v>40</v>
      </c>
      <c r="J4421" s="66">
        <v>40</v>
      </c>
      <c r="K4421" s="66">
        <f>SUM(L4421,M4421,N4421)</f>
        <v>0</v>
      </c>
      <c r="L4421" s="66" t="s">
        <v>0</v>
      </c>
      <c r="M4421" s="66" t="s">
        <v>0</v>
      </c>
      <c r="N4421" s="66" t="s">
        <v>0</v>
      </c>
      <c r="O4421" s="66" t="s">
        <v>0</v>
      </c>
      <c r="P4421" s="66" t="s">
        <v>0</v>
      </c>
      <c r="Q4421" s="66">
        <v>0</v>
      </c>
      <c r="R4421" s="66"/>
      <c r="S4421" s="66"/>
      <c r="T4421" s="66"/>
      <c r="U4421" s="66"/>
      <c r="V4421" s="66"/>
      <c r="W4421" s="66"/>
      <c r="X4421" s="66"/>
      <c r="Y4421" s="208">
        <v>0</v>
      </c>
    </row>
    <row r="4422" spans="1:25" ht="41.4" thickBot="1">
      <c r="A4422" s="252" t="s">
        <v>0</v>
      </c>
      <c r="B4422" s="252" t="s">
        <v>0</v>
      </c>
      <c r="C4422" s="252" t="s">
        <v>0</v>
      </c>
      <c r="D4422" s="252" t="s">
        <v>0</v>
      </c>
      <c r="E4422" s="252" t="s">
        <v>0</v>
      </c>
      <c r="F4422" s="252" t="s">
        <v>0</v>
      </c>
      <c r="G4422" s="258" t="s">
        <v>0</v>
      </c>
      <c r="H4422" s="24" t="s">
        <v>72</v>
      </c>
      <c r="I4422" s="1" t="s">
        <v>3093</v>
      </c>
      <c r="J4422" s="1" t="s">
        <v>3130</v>
      </c>
      <c r="K4422" s="1" t="s">
        <v>3</v>
      </c>
      <c r="L4422" s="1" t="s">
        <v>4</v>
      </c>
      <c r="M4422" s="1" t="s">
        <v>5</v>
      </c>
      <c r="N4422" s="1" t="s">
        <v>6</v>
      </c>
      <c r="O4422" s="1" t="s">
        <v>7</v>
      </c>
      <c r="P4422" s="1" t="s">
        <v>8</v>
      </c>
      <c r="Q4422" s="1" t="s">
        <v>3344</v>
      </c>
      <c r="R4422" s="1" t="s">
        <v>3427</v>
      </c>
      <c r="S4422" s="1" t="s">
        <v>3447</v>
      </c>
      <c r="T4422" s="1" t="s">
        <v>3448</v>
      </c>
      <c r="U4422" s="1" t="s">
        <v>3452</v>
      </c>
      <c r="V4422" s="1" t="s">
        <v>3449</v>
      </c>
      <c r="W4422" s="1" t="s">
        <v>3450</v>
      </c>
      <c r="X4422" s="1" t="s">
        <v>3451</v>
      </c>
      <c r="Y4422" s="216" t="s">
        <v>3385</v>
      </c>
    </row>
    <row r="4423" spans="1:25">
      <c r="A4423" s="253"/>
      <c r="B4423" s="253"/>
      <c r="C4423" s="253"/>
      <c r="D4423" s="253"/>
      <c r="E4423" s="253"/>
      <c r="F4423" s="253"/>
      <c r="G4423" s="259"/>
      <c r="H4423" s="33" t="s">
        <v>0</v>
      </c>
      <c r="I4423" s="45">
        <v>1</v>
      </c>
      <c r="J4423" s="45">
        <v>3</v>
      </c>
      <c r="K4423" s="45" t="s">
        <v>9</v>
      </c>
      <c r="L4423" s="45">
        <v>5</v>
      </c>
      <c r="M4423" s="45">
        <v>6</v>
      </c>
      <c r="N4423" s="45">
        <v>7</v>
      </c>
      <c r="O4423" s="45">
        <v>8</v>
      </c>
      <c r="P4423" s="45">
        <v>9</v>
      </c>
      <c r="Q4423" s="45">
        <v>1</v>
      </c>
      <c r="R4423" s="45">
        <v>2</v>
      </c>
      <c r="S4423" s="45">
        <v>3</v>
      </c>
      <c r="T4423" s="45" t="s">
        <v>3453</v>
      </c>
      <c r="U4423" s="45">
        <v>5</v>
      </c>
      <c r="V4423" s="45">
        <v>6</v>
      </c>
      <c r="W4423" s="45">
        <v>7</v>
      </c>
      <c r="X4423" s="45" t="s">
        <v>3454</v>
      </c>
      <c r="Y4423" s="276">
        <v>9</v>
      </c>
    </row>
    <row r="4424" spans="1:25">
      <c r="A4424" s="253"/>
      <c r="B4424" s="253"/>
      <c r="C4424" s="253"/>
      <c r="D4424" s="253"/>
      <c r="E4424" s="253"/>
      <c r="F4424" s="253"/>
      <c r="G4424" s="259"/>
      <c r="H4424" s="34" t="s">
        <v>108</v>
      </c>
      <c r="I4424" s="35">
        <f>SUM(J4424,K4424,O4424,P4424)</f>
        <v>1202971</v>
      </c>
      <c r="J4424" s="35">
        <f t="shared" ref="J4424:P4424" si="2988">SUM(J4420)</f>
        <v>1147471</v>
      </c>
      <c r="K4424" s="35">
        <f>SUM(L4424,M4424,N4424)</f>
        <v>55500</v>
      </c>
      <c r="L4424" s="35">
        <f t="shared" si="2988"/>
        <v>55500</v>
      </c>
      <c r="M4424" s="35">
        <f t="shared" si="2988"/>
        <v>0</v>
      </c>
      <c r="N4424" s="35">
        <f t="shared" si="2988"/>
        <v>0</v>
      </c>
      <c r="O4424" s="35">
        <f t="shared" si="2988"/>
        <v>0</v>
      </c>
      <c r="P4424" s="35">
        <f t="shared" si="2988"/>
        <v>0</v>
      </c>
      <c r="Q4424" s="35">
        <f>SUM(Q4420)</f>
        <v>1305074</v>
      </c>
      <c r="R4424" s="35">
        <f>SUM(R4420)</f>
        <v>1213080</v>
      </c>
      <c r="S4424" s="35">
        <f>SUM(S4420)</f>
        <v>1044566</v>
      </c>
      <c r="T4424" s="35">
        <f t="shared" ref="T4424:X4424" si="2989">SUM(T4420)</f>
        <v>173318</v>
      </c>
      <c r="U4424" s="35">
        <f t="shared" si="2989"/>
        <v>116000</v>
      </c>
      <c r="V4424" s="35">
        <f t="shared" si="2989"/>
        <v>52118</v>
      </c>
      <c r="W4424" s="35">
        <f t="shared" si="2989"/>
        <v>5200</v>
      </c>
      <c r="X4424" s="35">
        <f t="shared" si="2989"/>
        <v>1217884</v>
      </c>
      <c r="Y4424" s="218">
        <f t="shared" ref="Y4424:Y4425" si="2990">IF(R4424=0,0,(X4424/R4424)*100)</f>
        <v>100.39601675075016</v>
      </c>
    </row>
    <row r="4425" spans="1:25">
      <c r="A4425" s="253"/>
      <c r="B4425" s="253"/>
      <c r="C4425" s="253"/>
      <c r="D4425" s="253"/>
      <c r="E4425" s="253"/>
      <c r="F4425" s="253"/>
      <c r="G4425" s="259"/>
      <c r="H4425" s="36" t="s">
        <v>69</v>
      </c>
      <c r="I4425" s="35">
        <f>SUM(J4425,K4425,O4425,P4425)</f>
        <v>1202971</v>
      </c>
      <c r="J4425" s="35">
        <f t="shared" ref="J4425:P4425" si="2991">SUM(J4424)</f>
        <v>1147471</v>
      </c>
      <c r="K4425" s="35">
        <f>SUM(L4425,M4425,N4425)</f>
        <v>55500</v>
      </c>
      <c r="L4425" s="35">
        <f t="shared" si="2991"/>
        <v>55500</v>
      </c>
      <c r="M4425" s="35">
        <f t="shared" si="2991"/>
        <v>0</v>
      </c>
      <c r="N4425" s="35">
        <f t="shared" si="2991"/>
        <v>0</v>
      </c>
      <c r="O4425" s="35">
        <f t="shared" si="2991"/>
        <v>0</v>
      </c>
      <c r="P4425" s="35">
        <f t="shared" si="2991"/>
        <v>0</v>
      </c>
      <c r="Q4425" s="35">
        <f>SUM(Q4424)</f>
        <v>1305074</v>
      </c>
      <c r="R4425" s="35">
        <f>SUM(R4424)</f>
        <v>1213080</v>
      </c>
      <c r="S4425" s="35">
        <f>SUM(S4424)</f>
        <v>1044566</v>
      </c>
      <c r="T4425" s="35">
        <f t="shared" ref="T4425:X4425" si="2992">SUM(T4424)</f>
        <v>173318</v>
      </c>
      <c r="U4425" s="35">
        <f t="shared" si="2992"/>
        <v>116000</v>
      </c>
      <c r="V4425" s="35">
        <f t="shared" si="2992"/>
        <v>52118</v>
      </c>
      <c r="W4425" s="35">
        <f t="shared" si="2992"/>
        <v>5200</v>
      </c>
      <c r="X4425" s="35">
        <f t="shared" si="2992"/>
        <v>1217884</v>
      </c>
      <c r="Y4425" s="218">
        <f t="shared" si="2990"/>
        <v>100.39601675075016</v>
      </c>
    </row>
    <row r="4426" spans="1:25" ht="15" thickBot="1">
      <c r="A4426" s="254"/>
      <c r="B4426" s="254"/>
      <c r="C4426" s="254"/>
      <c r="D4426" s="254"/>
      <c r="E4426" s="254"/>
      <c r="F4426" s="254"/>
      <c r="G4426" s="260"/>
    </row>
    <row r="4427" spans="1:25" ht="41.4" thickBot="1">
      <c r="A4427" s="24" t="s">
        <v>123</v>
      </c>
      <c r="B4427" s="24" t="s">
        <v>124</v>
      </c>
      <c r="C4427" s="24" t="s">
        <v>125</v>
      </c>
      <c r="D4427" s="25" t="s">
        <v>0</v>
      </c>
      <c r="E4427" s="24" t="s">
        <v>126</v>
      </c>
      <c r="F4427" s="24" t="s">
        <v>127</v>
      </c>
      <c r="G4427" s="151" t="s">
        <v>128</v>
      </c>
      <c r="H4427" s="24" t="s">
        <v>1</v>
      </c>
      <c r="I4427" s="1" t="s">
        <v>3093</v>
      </c>
      <c r="J4427" s="1" t="s">
        <v>3130</v>
      </c>
      <c r="K4427" s="1" t="s">
        <v>3</v>
      </c>
      <c r="L4427" s="1" t="s">
        <v>4</v>
      </c>
      <c r="M4427" s="1" t="s">
        <v>5</v>
      </c>
      <c r="N4427" s="1" t="s">
        <v>6</v>
      </c>
      <c r="O4427" s="1" t="s">
        <v>7</v>
      </c>
      <c r="P4427" s="1" t="s">
        <v>8</v>
      </c>
      <c r="Q4427" s="1" t="s">
        <v>3344</v>
      </c>
      <c r="R4427" s="1" t="s">
        <v>3427</v>
      </c>
      <c r="S4427" s="1" t="s">
        <v>3447</v>
      </c>
      <c r="T4427" s="1" t="s">
        <v>3448</v>
      </c>
      <c r="U4427" s="1" t="s">
        <v>3452</v>
      </c>
      <c r="V4427" s="1" t="s">
        <v>3449</v>
      </c>
      <c r="W4427" s="1" t="s">
        <v>3450</v>
      </c>
      <c r="X4427" s="1" t="s">
        <v>3451</v>
      </c>
      <c r="Y4427" s="216" t="s">
        <v>3385</v>
      </c>
    </row>
    <row r="4428" spans="1:25">
      <c r="A4428" s="26" t="s">
        <v>0</v>
      </c>
      <c r="B4428" s="26" t="s">
        <v>0</v>
      </c>
      <c r="C4428" s="26" t="s">
        <v>0</v>
      </c>
      <c r="D4428" s="27" t="s">
        <v>0</v>
      </c>
      <c r="E4428" s="27" t="s">
        <v>0</v>
      </c>
      <c r="F4428" s="28" t="s">
        <v>0</v>
      </c>
      <c r="G4428" s="152" t="s">
        <v>0</v>
      </c>
      <c r="H4428" s="29" t="s">
        <v>0</v>
      </c>
      <c r="I4428" s="45">
        <v>1</v>
      </c>
      <c r="J4428" s="45">
        <v>3</v>
      </c>
      <c r="K4428" s="45" t="s">
        <v>9</v>
      </c>
      <c r="L4428" s="45">
        <v>5</v>
      </c>
      <c r="M4428" s="45">
        <v>6</v>
      </c>
      <c r="N4428" s="45">
        <v>7</v>
      </c>
      <c r="O4428" s="45">
        <v>8</v>
      </c>
      <c r="P4428" s="45">
        <v>9</v>
      </c>
      <c r="Q4428" s="45">
        <v>1</v>
      </c>
      <c r="R4428" s="45">
        <v>2</v>
      </c>
      <c r="S4428" s="45">
        <v>3</v>
      </c>
      <c r="T4428" s="45" t="s">
        <v>3453</v>
      </c>
      <c r="U4428" s="45">
        <v>5</v>
      </c>
      <c r="V4428" s="45">
        <v>6</v>
      </c>
      <c r="W4428" s="45">
        <v>7</v>
      </c>
      <c r="X4428" s="45" t="s">
        <v>3454</v>
      </c>
      <c r="Y4428" s="276">
        <v>9</v>
      </c>
    </row>
    <row r="4429" spans="1:25" s="112" customFormat="1">
      <c r="A4429" s="133" t="s">
        <v>786</v>
      </c>
      <c r="B4429" s="133" t="s">
        <v>172</v>
      </c>
      <c r="C4429" s="117" t="s">
        <v>3094</v>
      </c>
      <c r="D4429" s="109">
        <v>21020072</v>
      </c>
      <c r="E4429" s="98" t="s">
        <v>0</v>
      </c>
      <c r="F4429" s="98" t="s">
        <v>0</v>
      </c>
      <c r="G4429" s="153" t="s">
        <v>0</v>
      </c>
      <c r="H4429" s="98" t="s">
        <v>3095</v>
      </c>
      <c r="I4429" s="110"/>
      <c r="J4429" s="110"/>
      <c r="K4429" s="110"/>
      <c r="L4429" s="110" t="s">
        <v>0</v>
      </c>
      <c r="M4429" s="110" t="s">
        <v>0</v>
      </c>
      <c r="N4429" s="110" t="s">
        <v>0</v>
      </c>
      <c r="O4429" s="110" t="s">
        <v>0</v>
      </c>
      <c r="P4429" s="110" t="s">
        <v>0</v>
      </c>
      <c r="Q4429" s="110"/>
      <c r="R4429" s="110"/>
      <c r="S4429" s="110"/>
      <c r="T4429" s="110" t="s">
        <v>0</v>
      </c>
      <c r="U4429" s="110" t="s">
        <v>0</v>
      </c>
      <c r="V4429" s="110" t="s">
        <v>0</v>
      </c>
      <c r="W4429" s="110" t="s">
        <v>0</v>
      </c>
      <c r="X4429" s="110" t="s">
        <v>0</v>
      </c>
      <c r="Y4429" s="217"/>
    </row>
    <row r="4430" spans="1:25" ht="20.399999999999999">
      <c r="A4430" s="20" t="s">
        <v>0</v>
      </c>
      <c r="B4430" s="20" t="s">
        <v>0</v>
      </c>
      <c r="C4430" s="20" t="s">
        <v>0</v>
      </c>
      <c r="D4430" s="21" t="s">
        <v>0</v>
      </c>
      <c r="E4430" s="21" t="s">
        <v>0</v>
      </c>
      <c r="F4430" s="21" t="s">
        <v>0</v>
      </c>
      <c r="G4430" s="150" t="s">
        <v>0</v>
      </c>
      <c r="H4430" s="30" t="s">
        <v>33</v>
      </c>
      <c r="I4430" s="31">
        <f t="shared" ref="I4430:I4461" si="2993">SUM(J4430,K4430,O4430,P4430)</f>
        <v>907000</v>
      </c>
      <c r="J4430" s="31">
        <f>SUM(J4431,J4439,J4441)</f>
        <v>907000</v>
      </c>
      <c r="K4430" s="31">
        <f t="shared" ref="K4430:K4462" si="2994">SUM(L4430,M4430,N4430)</f>
        <v>0</v>
      </c>
      <c r="L4430" s="31">
        <f t="shared" ref="L4430:P4430" si="2995">SUM(L4431,L4439,L4441)</f>
        <v>0</v>
      </c>
      <c r="M4430" s="31">
        <f t="shared" si="2995"/>
        <v>0</v>
      </c>
      <c r="N4430" s="31">
        <f t="shared" si="2995"/>
        <v>0</v>
      </c>
      <c r="O4430" s="31">
        <f t="shared" si="2995"/>
        <v>0</v>
      </c>
      <c r="P4430" s="31">
        <f t="shared" si="2995"/>
        <v>0</v>
      </c>
      <c r="Q4430" s="31">
        <f t="shared" ref="Q4430:R4430" si="2996">SUM(Q4431,Q4439,Q4441)</f>
        <v>936310</v>
      </c>
      <c r="R4430" s="31">
        <f t="shared" si="2996"/>
        <v>929673</v>
      </c>
      <c r="S4430" s="31">
        <f t="shared" ref="S4430" si="2997">SUM(S4431,S4439,S4441)</f>
        <v>736980</v>
      </c>
      <c r="T4430" s="31">
        <f t="shared" ref="T4430:X4430" si="2998">SUM(T4431,T4439,T4441)</f>
        <v>192693</v>
      </c>
      <c r="U4430" s="31">
        <f t="shared" si="2998"/>
        <v>68491</v>
      </c>
      <c r="V4430" s="31">
        <f t="shared" si="2998"/>
        <v>62443</v>
      </c>
      <c r="W4430" s="31">
        <f t="shared" si="2998"/>
        <v>61759</v>
      </c>
      <c r="X4430" s="31">
        <f t="shared" si="2998"/>
        <v>929673</v>
      </c>
      <c r="Y4430" s="220">
        <f t="shared" ref="Y4430:Y4461" si="2999">IF(R4430=0,0,(X4430/R4430)*100)</f>
        <v>100</v>
      </c>
    </row>
    <row r="4431" spans="1:25">
      <c r="A4431" s="23" t="s">
        <v>786</v>
      </c>
      <c r="B4431" s="23" t="s">
        <v>172</v>
      </c>
      <c r="C4431" s="117" t="s">
        <v>3094</v>
      </c>
      <c r="D4431" s="109">
        <v>21020072</v>
      </c>
      <c r="E4431" s="21" t="s">
        <v>132</v>
      </c>
      <c r="F4431" s="21" t="s">
        <v>0</v>
      </c>
      <c r="G4431" s="150" t="s">
        <v>0</v>
      </c>
      <c r="H4431" s="21" t="s">
        <v>11</v>
      </c>
      <c r="I4431" s="66">
        <f t="shared" si="2993"/>
        <v>694600</v>
      </c>
      <c r="J4431" s="66">
        <f>SUM(J4432,J4433)</f>
        <v>694600</v>
      </c>
      <c r="K4431" s="66">
        <f t="shared" si="2994"/>
        <v>0</v>
      </c>
      <c r="L4431" s="66">
        <f t="shared" ref="L4431:P4431" si="3000">SUM(L4432,L4433)</f>
        <v>0</v>
      </c>
      <c r="M4431" s="66">
        <f t="shared" si="3000"/>
        <v>0</v>
      </c>
      <c r="N4431" s="66">
        <f t="shared" si="3000"/>
        <v>0</v>
      </c>
      <c r="O4431" s="66">
        <f t="shared" si="3000"/>
        <v>0</v>
      </c>
      <c r="P4431" s="66">
        <f t="shared" si="3000"/>
        <v>0</v>
      </c>
      <c r="Q4431" s="66">
        <f t="shared" ref="Q4431:R4431" si="3001">SUM(Q4432,Q4433)</f>
        <v>708833</v>
      </c>
      <c r="R4431" s="66">
        <f t="shared" si="3001"/>
        <v>708833</v>
      </c>
      <c r="S4431" s="66">
        <f t="shared" ref="S4431" si="3002">SUM(S4432,S4433)</f>
        <v>549332</v>
      </c>
      <c r="T4431" s="66">
        <f t="shared" ref="T4431:X4431" si="3003">SUM(T4432,T4433)</f>
        <v>159501</v>
      </c>
      <c r="U4431" s="66">
        <f t="shared" si="3003"/>
        <v>57291</v>
      </c>
      <c r="V4431" s="66">
        <f t="shared" si="3003"/>
        <v>51291</v>
      </c>
      <c r="W4431" s="66">
        <f t="shared" si="3003"/>
        <v>50919</v>
      </c>
      <c r="X4431" s="66">
        <f t="shared" si="3003"/>
        <v>708833</v>
      </c>
      <c r="Y4431" s="208">
        <f t="shared" si="2999"/>
        <v>100</v>
      </c>
    </row>
    <row r="4432" spans="1:25">
      <c r="A4432" s="23" t="s">
        <v>786</v>
      </c>
      <c r="B4432" s="23" t="s">
        <v>172</v>
      </c>
      <c r="C4432" s="117" t="s">
        <v>3094</v>
      </c>
      <c r="D4432" s="109">
        <v>21020072</v>
      </c>
      <c r="E4432" s="22">
        <v>6111</v>
      </c>
      <c r="F4432" s="23"/>
      <c r="G4432" s="128" t="s">
        <v>3378</v>
      </c>
      <c r="H4432" s="32" t="s">
        <v>12</v>
      </c>
      <c r="I4432" s="44">
        <f t="shared" si="2993"/>
        <v>597600</v>
      </c>
      <c r="J4432" s="44">
        <v>597600</v>
      </c>
      <c r="K4432" s="44">
        <f t="shared" si="2994"/>
        <v>0</v>
      </c>
      <c r="L4432" s="44">
        <v>0</v>
      </c>
      <c r="M4432" s="44">
        <v>0</v>
      </c>
      <c r="N4432" s="44">
        <v>0</v>
      </c>
      <c r="O4432" s="44">
        <v>0</v>
      </c>
      <c r="P4432" s="44">
        <v>0</v>
      </c>
      <c r="Q4432" s="44">
        <v>611833</v>
      </c>
      <c r="R4432" s="44">
        <v>611833</v>
      </c>
      <c r="S4432" s="44">
        <v>467163</v>
      </c>
      <c r="T4432" s="44">
        <f t="shared" ref="T4432:T4460" si="3004">U4432+V4432+W4432</f>
        <v>144670</v>
      </c>
      <c r="U4432" s="44">
        <v>48291</v>
      </c>
      <c r="V4432" s="44">
        <v>48291</v>
      </c>
      <c r="W4432" s="44">
        <v>48088</v>
      </c>
      <c r="X4432" s="44">
        <f t="shared" ref="X4432:X4460" si="3005">S4432+T4432</f>
        <v>611833</v>
      </c>
      <c r="Y4432" s="209">
        <f t="shared" si="2999"/>
        <v>100</v>
      </c>
    </row>
    <row r="4433" spans="1:25">
      <c r="A4433" s="20" t="s">
        <v>786</v>
      </c>
      <c r="B4433" s="20" t="s">
        <v>172</v>
      </c>
      <c r="C4433" s="118" t="s">
        <v>3094</v>
      </c>
      <c r="D4433" s="20">
        <v>21020072</v>
      </c>
      <c r="E4433" s="20" t="s">
        <v>134</v>
      </c>
      <c r="F4433" s="23" t="s">
        <v>0</v>
      </c>
      <c r="G4433" s="154" t="s">
        <v>0</v>
      </c>
      <c r="H4433" s="21" t="s">
        <v>13</v>
      </c>
      <c r="I4433" s="66">
        <f t="shared" si="2993"/>
        <v>97000</v>
      </c>
      <c r="J4433" s="66">
        <f>SUM(J4434:J4438)</f>
        <v>97000</v>
      </c>
      <c r="K4433" s="66">
        <f t="shared" si="2994"/>
        <v>0</v>
      </c>
      <c r="L4433" s="66">
        <f t="shared" ref="L4433:X4433" si="3006">SUM(L4434:L4438)</f>
        <v>0</v>
      </c>
      <c r="M4433" s="66">
        <f t="shared" si="3006"/>
        <v>0</v>
      </c>
      <c r="N4433" s="66">
        <f t="shared" si="3006"/>
        <v>0</v>
      </c>
      <c r="O4433" s="66">
        <f t="shared" si="3006"/>
        <v>0</v>
      </c>
      <c r="P4433" s="66">
        <f t="shared" si="3006"/>
        <v>0</v>
      </c>
      <c r="Q4433" s="66">
        <f t="shared" si="3006"/>
        <v>97000</v>
      </c>
      <c r="R4433" s="66">
        <f t="shared" si="3006"/>
        <v>97000</v>
      </c>
      <c r="S4433" s="66">
        <f t="shared" si="3006"/>
        <v>82169</v>
      </c>
      <c r="T4433" s="66">
        <f t="shared" si="3006"/>
        <v>14831</v>
      </c>
      <c r="U4433" s="66">
        <f t="shared" si="3006"/>
        <v>9000</v>
      </c>
      <c r="V4433" s="66">
        <f t="shared" si="3006"/>
        <v>3000</v>
      </c>
      <c r="W4433" s="66">
        <f t="shared" si="3006"/>
        <v>2831</v>
      </c>
      <c r="X4433" s="66">
        <f t="shared" si="3006"/>
        <v>97000</v>
      </c>
      <c r="Y4433" s="208">
        <f t="shared" si="2999"/>
        <v>100</v>
      </c>
    </row>
    <row r="4434" spans="1:25">
      <c r="A4434" s="23" t="s">
        <v>786</v>
      </c>
      <c r="B4434" s="23" t="s">
        <v>172</v>
      </c>
      <c r="C4434" s="117" t="s">
        <v>3094</v>
      </c>
      <c r="D4434" s="109">
        <v>21020072</v>
      </c>
      <c r="E4434" s="22">
        <v>6112</v>
      </c>
      <c r="F4434" s="23" t="s">
        <v>3213</v>
      </c>
      <c r="G4434" s="128" t="s">
        <v>3378</v>
      </c>
      <c r="H4434" s="32" t="s">
        <v>16</v>
      </c>
      <c r="I4434" s="44">
        <f t="shared" si="2993"/>
        <v>16500</v>
      </c>
      <c r="J4434" s="44">
        <v>16500</v>
      </c>
      <c r="K4434" s="44">
        <f t="shared" si="2994"/>
        <v>0</v>
      </c>
      <c r="L4434" s="44">
        <v>0</v>
      </c>
      <c r="M4434" s="44">
        <v>0</v>
      </c>
      <c r="N4434" s="44">
        <v>0</v>
      </c>
      <c r="O4434" s="44">
        <v>0</v>
      </c>
      <c r="P4434" s="44">
        <v>0</v>
      </c>
      <c r="Q4434" s="44">
        <v>16500</v>
      </c>
      <c r="R4434" s="44">
        <v>16500</v>
      </c>
      <c r="S4434" s="44">
        <v>16500</v>
      </c>
      <c r="T4434" s="44">
        <f t="shared" si="3004"/>
        <v>0</v>
      </c>
      <c r="U4434" s="44"/>
      <c r="V4434" s="44"/>
      <c r="W4434" s="44"/>
      <c r="X4434" s="44">
        <f t="shared" si="3005"/>
        <v>16500</v>
      </c>
      <c r="Y4434" s="209">
        <f t="shared" si="2999"/>
        <v>100</v>
      </c>
    </row>
    <row r="4435" spans="1:25">
      <c r="A4435" s="23" t="s">
        <v>786</v>
      </c>
      <c r="B4435" s="23" t="s">
        <v>172</v>
      </c>
      <c r="C4435" s="117" t="s">
        <v>3094</v>
      </c>
      <c r="D4435" s="109">
        <v>21020072</v>
      </c>
      <c r="E4435" s="22">
        <v>6112</v>
      </c>
      <c r="F4435" s="23" t="s">
        <v>3214</v>
      </c>
      <c r="G4435" s="128" t="s">
        <v>3378</v>
      </c>
      <c r="H4435" s="32" t="s">
        <v>19</v>
      </c>
      <c r="I4435" s="44">
        <f t="shared" si="2993"/>
        <v>60500</v>
      </c>
      <c r="J4435" s="44">
        <v>60500</v>
      </c>
      <c r="K4435" s="44">
        <f t="shared" si="2994"/>
        <v>0</v>
      </c>
      <c r="L4435" s="44">
        <v>0</v>
      </c>
      <c r="M4435" s="44">
        <v>0</v>
      </c>
      <c r="N4435" s="44">
        <v>0</v>
      </c>
      <c r="O4435" s="44">
        <v>0</v>
      </c>
      <c r="P4435" s="44">
        <v>0</v>
      </c>
      <c r="Q4435" s="44">
        <v>60500</v>
      </c>
      <c r="R4435" s="44">
        <v>60500</v>
      </c>
      <c r="S4435" s="44">
        <v>51669</v>
      </c>
      <c r="T4435" s="44">
        <f t="shared" si="3004"/>
        <v>8831</v>
      </c>
      <c r="U4435" s="44">
        <v>3000</v>
      </c>
      <c r="V4435" s="44">
        <v>3000</v>
      </c>
      <c r="W4435" s="44">
        <v>2831</v>
      </c>
      <c r="X4435" s="44">
        <f t="shared" si="3005"/>
        <v>60500</v>
      </c>
      <c r="Y4435" s="209">
        <f t="shared" si="2999"/>
        <v>100</v>
      </c>
    </row>
    <row r="4436" spans="1:25">
      <c r="A4436" s="23" t="s">
        <v>786</v>
      </c>
      <c r="B4436" s="23" t="s">
        <v>172</v>
      </c>
      <c r="C4436" s="117" t="s">
        <v>3094</v>
      </c>
      <c r="D4436" s="109">
        <v>21020072</v>
      </c>
      <c r="E4436" s="22">
        <v>6112</v>
      </c>
      <c r="F4436" s="23" t="s">
        <v>3215</v>
      </c>
      <c r="G4436" s="128" t="s">
        <v>3378</v>
      </c>
      <c r="H4436" s="32" t="s">
        <v>17</v>
      </c>
      <c r="I4436" s="44">
        <f t="shared" si="2993"/>
        <v>14000</v>
      </c>
      <c r="J4436" s="44">
        <v>14000</v>
      </c>
      <c r="K4436" s="44">
        <f t="shared" si="2994"/>
        <v>0</v>
      </c>
      <c r="L4436" s="44">
        <v>0</v>
      </c>
      <c r="M4436" s="44">
        <v>0</v>
      </c>
      <c r="N4436" s="44">
        <v>0</v>
      </c>
      <c r="O4436" s="44">
        <v>0</v>
      </c>
      <c r="P4436" s="44">
        <v>0</v>
      </c>
      <c r="Q4436" s="44">
        <v>14000</v>
      </c>
      <c r="R4436" s="44">
        <v>14000</v>
      </c>
      <c r="S4436" s="44">
        <v>14000</v>
      </c>
      <c r="T4436" s="44">
        <f t="shared" si="3004"/>
        <v>0</v>
      </c>
      <c r="U4436" s="44"/>
      <c r="V4436" s="44"/>
      <c r="W4436" s="44"/>
      <c r="X4436" s="44">
        <f t="shared" si="3005"/>
        <v>14000</v>
      </c>
      <c r="Y4436" s="209">
        <f t="shared" si="2999"/>
        <v>100</v>
      </c>
    </row>
    <row r="4437" spans="1:25">
      <c r="A4437" s="23" t="s">
        <v>786</v>
      </c>
      <c r="B4437" s="23" t="s">
        <v>172</v>
      </c>
      <c r="C4437" s="117" t="s">
        <v>3094</v>
      </c>
      <c r="D4437" s="109">
        <v>21020072</v>
      </c>
      <c r="E4437" s="22">
        <v>6112</v>
      </c>
      <c r="F4437" s="23" t="s">
        <v>3332</v>
      </c>
      <c r="G4437" s="128" t="s">
        <v>3378</v>
      </c>
      <c r="H4437" s="32" t="s">
        <v>15</v>
      </c>
      <c r="I4437" s="44">
        <f t="shared" si="2993"/>
        <v>0</v>
      </c>
      <c r="J4437" s="44">
        <v>0</v>
      </c>
      <c r="K4437" s="44">
        <f t="shared" si="2994"/>
        <v>0</v>
      </c>
      <c r="L4437" s="44">
        <v>0</v>
      </c>
      <c r="M4437" s="44">
        <v>0</v>
      </c>
      <c r="N4437" s="44">
        <v>0</v>
      </c>
      <c r="O4437" s="44">
        <v>0</v>
      </c>
      <c r="P4437" s="44">
        <v>0</v>
      </c>
      <c r="Q4437" s="44">
        <v>0</v>
      </c>
      <c r="R4437" s="44">
        <v>0</v>
      </c>
      <c r="S4437" s="44">
        <v>0</v>
      </c>
      <c r="T4437" s="44">
        <f t="shared" si="3004"/>
        <v>0</v>
      </c>
      <c r="U4437" s="44"/>
      <c r="V4437" s="44"/>
      <c r="W4437" s="44"/>
      <c r="X4437" s="44">
        <f t="shared" si="3005"/>
        <v>0</v>
      </c>
      <c r="Y4437" s="209">
        <f t="shared" si="2999"/>
        <v>0</v>
      </c>
    </row>
    <row r="4438" spans="1:25">
      <c r="A4438" s="23" t="s">
        <v>786</v>
      </c>
      <c r="B4438" s="23" t="s">
        <v>172</v>
      </c>
      <c r="C4438" s="117" t="s">
        <v>3094</v>
      </c>
      <c r="D4438" s="109">
        <v>21020072</v>
      </c>
      <c r="E4438" s="22">
        <v>6112</v>
      </c>
      <c r="F4438" s="23" t="s">
        <v>3216</v>
      </c>
      <c r="G4438" s="128" t="s">
        <v>3378</v>
      </c>
      <c r="H4438" s="32" t="s">
        <v>18</v>
      </c>
      <c r="I4438" s="44">
        <f t="shared" si="2993"/>
        <v>6000</v>
      </c>
      <c r="J4438" s="44">
        <v>6000</v>
      </c>
      <c r="K4438" s="44">
        <f t="shared" si="2994"/>
        <v>0</v>
      </c>
      <c r="L4438" s="44">
        <v>0</v>
      </c>
      <c r="M4438" s="44">
        <v>0</v>
      </c>
      <c r="N4438" s="44">
        <v>0</v>
      </c>
      <c r="O4438" s="44">
        <v>0</v>
      </c>
      <c r="P4438" s="44">
        <v>0</v>
      </c>
      <c r="Q4438" s="44">
        <v>6000</v>
      </c>
      <c r="R4438" s="44">
        <v>6000</v>
      </c>
      <c r="S4438" s="44">
        <v>0</v>
      </c>
      <c r="T4438" s="44">
        <f t="shared" si="3004"/>
        <v>6000</v>
      </c>
      <c r="U4438" s="44">
        <v>6000</v>
      </c>
      <c r="V4438" s="44"/>
      <c r="W4438" s="44"/>
      <c r="X4438" s="44">
        <f t="shared" si="3005"/>
        <v>6000</v>
      </c>
      <c r="Y4438" s="209">
        <f t="shared" si="2999"/>
        <v>100</v>
      </c>
    </row>
    <row r="4439" spans="1:25">
      <c r="A4439" s="23" t="s">
        <v>786</v>
      </c>
      <c r="B4439" s="23" t="s">
        <v>172</v>
      </c>
      <c r="C4439" s="117" t="s">
        <v>3094</v>
      </c>
      <c r="D4439" s="109">
        <v>21020072</v>
      </c>
      <c r="E4439" s="21" t="s">
        <v>139</v>
      </c>
      <c r="F4439" s="21" t="s">
        <v>0</v>
      </c>
      <c r="G4439" s="150" t="s">
        <v>0</v>
      </c>
      <c r="H4439" s="21" t="s">
        <v>21</v>
      </c>
      <c r="I4439" s="66">
        <f t="shared" si="2993"/>
        <v>66400</v>
      </c>
      <c r="J4439" s="66">
        <f t="shared" ref="J4439:X4439" si="3007">SUM(J4440)</f>
        <v>66400</v>
      </c>
      <c r="K4439" s="66">
        <f t="shared" si="2994"/>
        <v>0</v>
      </c>
      <c r="L4439" s="66">
        <f t="shared" si="3007"/>
        <v>0</v>
      </c>
      <c r="M4439" s="66">
        <f t="shared" si="3007"/>
        <v>0</v>
      </c>
      <c r="N4439" s="66">
        <f t="shared" si="3007"/>
        <v>0</v>
      </c>
      <c r="O4439" s="66">
        <f t="shared" si="3007"/>
        <v>0</v>
      </c>
      <c r="P4439" s="66">
        <f t="shared" si="3007"/>
        <v>0</v>
      </c>
      <c r="Q4439" s="66">
        <f t="shared" si="3007"/>
        <v>67894</v>
      </c>
      <c r="R4439" s="66">
        <f t="shared" si="3007"/>
        <v>67894</v>
      </c>
      <c r="S4439" s="66">
        <f t="shared" si="3007"/>
        <v>67894</v>
      </c>
      <c r="T4439" s="66">
        <f t="shared" si="3007"/>
        <v>0</v>
      </c>
      <c r="U4439" s="66">
        <f t="shared" si="3007"/>
        <v>0</v>
      </c>
      <c r="V4439" s="66">
        <f t="shared" si="3007"/>
        <v>0</v>
      </c>
      <c r="W4439" s="66">
        <f t="shared" si="3007"/>
        <v>0</v>
      </c>
      <c r="X4439" s="66">
        <f t="shared" si="3007"/>
        <v>67894</v>
      </c>
      <c r="Y4439" s="208">
        <f t="shared" si="2999"/>
        <v>100</v>
      </c>
    </row>
    <row r="4440" spans="1:25">
      <c r="A4440" s="23" t="s">
        <v>786</v>
      </c>
      <c r="B4440" s="23" t="s">
        <v>172</v>
      </c>
      <c r="C4440" s="117" t="s">
        <v>3094</v>
      </c>
      <c r="D4440" s="109">
        <v>21020072</v>
      </c>
      <c r="E4440" s="22">
        <v>6121</v>
      </c>
      <c r="F4440" s="23"/>
      <c r="G4440" s="128" t="s">
        <v>3378</v>
      </c>
      <c r="H4440" s="32" t="s">
        <v>22</v>
      </c>
      <c r="I4440" s="44">
        <f t="shared" si="2993"/>
        <v>66400</v>
      </c>
      <c r="J4440" s="44">
        <v>66400</v>
      </c>
      <c r="K4440" s="44">
        <f t="shared" si="2994"/>
        <v>0</v>
      </c>
      <c r="L4440" s="44">
        <v>0</v>
      </c>
      <c r="M4440" s="44">
        <v>0</v>
      </c>
      <c r="N4440" s="44">
        <v>0</v>
      </c>
      <c r="O4440" s="44">
        <v>0</v>
      </c>
      <c r="P4440" s="44">
        <v>0</v>
      </c>
      <c r="Q4440" s="44">
        <v>67894</v>
      </c>
      <c r="R4440" s="44">
        <v>67894</v>
      </c>
      <c r="S4440" s="44">
        <v>67894</v>
      </c>
      <c r="T4440" s="44">
        <f t="shared" si="3004"/>
        <v>0</v>
      </c>
      <c r="U4440" s="44"/>
      <c r="V4440" s="44"/>
      <c r="W4440" s="44"/>
      <c r="X4440" s="44">
        <f t="shared" si="3005"/>
        <v>67894</v>
      </c>
      <c r="Y4440" s="209">
        <f t="shared" si="2999"/>
        <v>100</v>
      </c>
    </row>
    <row r="4441" spans="1:25">
      <c r="A4441" s="23" t="s">
        <v>786</v>
      </c>
      <c r="B4441" s="23" t="s">
        <v>172</v>
      </c>
      <c r="C4441" s="117" t="s">
        <v>3094</v>
      </c>
      <c r="D4441" s="109">
        <v>21020072</v>
      </c>
      <c r="E4441" s="21" t="s">
        <v>141</v>
      </c>
      <c r="F4441" s="21" t="s">
        <v>0</v>
      </c>
      <c r="G4441" s="150" t="s">
        <v>0</v>
      </c>
      <c r="H4441" s="21" t="s">
        <v>23</v>
      </c>
      <c r="I4441" s="66">
        <f t="shared" si="2993"/>
        <v>146000</v>
      </c>
      <c r="J4441" s="66">
        <f>SUM(J4442:J4449)</f>
        <v>146000</v>
      </c>
      <c r="K4441" s="66">
        <f t="shared" si="2994"/>
        <v>0</v>
      </c>
      <c r="L4441" s="66">
        <f t="shared" ref="L4441:X4441" si="3008">SUM(L4442:L4449)</f>
        <v>0</v>
      </c>
      <c r="M4441" s="66">
        <f t="shared" si="3008"/>
        <v>0</v>
      </c>
      <c r="N4441" s="66">
        <f t="shared" si="3008"/>
        <v>0</v>
      </c>
      <c r="O4441" s="66">
        <f t="shared" si="3008"/>
        <v>0</v>
      </c>
      <c r="P4441" s="66">
        <f t="shared" si="3008"/>
        <v>0</v>
      </c>
      <c r="Q4441" s="66">
        <f t="shared" si="3008"/>
        <v>159583</v>
      </c>
      <c r="R4441" s="66">
        <f t="shared" si="3008"/>
        <v>152946</v>
      </c>
      <c r="S4441" s="66">
        <f t="shared" si="3008"/>
        <v>119754</v>
      </c>
      <c r="T4441" s="66">
        <f t="shared" si="3008"/>
        <v>33192</v>
      </c>
      <c r="U4441" s="66">
        <f t="shared" si="3008"/>
        <v>11200</v>
      </c>
      <c r="V4441" s="66">
        <f t="shared" si="3008"/>
        <v>11152</v>
      </c>
      <c r="W4441" s="66">
        <f t="shared" si="3008"/>
        <v>10840</v>
      </c>
      <c r="X4441" s="66">
        <f t="shared" si="3008"/>
        <v>152946</v>
      </c>
      <c r="Y4441" s="208">
        <f t="shared" si="2999"/>
        <v>100</v>
      </c>
    </row>
    <row r="4442" spans="1:25">
      <c r="A4442" s="23" t="s">
        <v>786</v>
      </c>
      <c r="B4442" s="23" t="s">
        <v>172</v>
      </c>
      <c r="C4442" s="117" t="s">
        <v>3094</v>
      </c>
      <c r="D4442" s="109">
        <v>21020072</v>
      </c>
      <c r="E4442" s="22">
        <v>6131</v>
      </c>
      <c r="F4442" s="23"/>
      <c r="G4442" s="128" t="s">
        <v>3378</v>
      </c>
      <c r="H4442" s="32" t="s">
        <v>24</v>
      </c>
      <c r="I4442" s="44">
        <f t="shared" si="2993"/>
        <v>1000</v>
      </c>
      <c r="J4442" s="44">
        <v>1000</v>
      </c>
      <c r="K4442" s="44">
        <f t="shared" si="2994"/>
        <v>0</v>
      </c>
      <c r="L4442" s="44">
        <v>0</v>
      </c>
      <c r="M4442" s="44">
        <v>0</v>
      </c>
      <c r="N4442" s="44">
        <v>0</v>
      </c>
      <c r="O4442" s="44">
        <v>0</v>
      </c>
      <c r="P4442" s="44">
        <v>0</v>
      </c>
      <c r="Q4442" s="44">
        <v>1000</v>
      </c>
      <c r="R4442" s="44">
        <v>1000</v>
      </c>
      <c r="S4442" s="44">
        <v>1000</v>
      </c>
      <c r="T4442" s="44">
        <f t="shared" si="3004"/>
        <v>0</v>
      </c>
      <c r="U4442" s="44"/>
      <c r="V4442" s="44"/>
      <c r="W4442" s="44"/>
      <c r="X4442" s="44">
        <f t="shared" si="3005"/>
        <v>1000</v>
      </c>
      <c r="Y4442" s="209">
        <f t="shared" si="2999"/>
        <v>100</v>
      </c>
    </row>
    <row r="4443" spans="1:25">
      <c r="A4443" s="23" t="s">
        <v>786</v>
      </c>
      <c r="B4443" s="23" t="s">
        <v>172</v>
      </c>
      <c r="C4443" s="117" t="s">
        <v>3094</v>
      </c>
      <c r="D4443" s="109">
        <v>21020072</v>
      </c>
      <c r="E4443" s="22">
        <v>6132</v>
      </c>
      <c r="F4443" s="23"/>
      <c r="G4443" s="128" t="s">
        <v>3378</v>
      </c>
      <c r="H4443" s="32" t="s">
        <v>25</v>
      </c>
      <c r="I4443" s="44">
        <f t="shared" si="2993"/>
        <v>80000</v>
      </c>
      <c r="J4443" s="44">
        <v>80000</v>
      </c>
      <c r="K4443" s="44">
        <f t="shared" si="2994"/>
        <v>0</v>
      </c>
      <c r="L4443" s="44">
        <v>0</v>
      </c>
      <c r="M4443" s="44">
        <v>0</v>
      </c>
      <c r="N4443" s="44">
        <v>0</v>
      </c>
      <c r="O4443" s="44">
        <v>0</v>
      </c>
      <c r="P4443" s="44">
        <v>0</v>
      </c>
      <c r="Q4443" s="44">
        <v>80000</v>
      </c>
      <c r="R4443" s="44">
        <v>80000</v>
      </c>
      <c r="S4443" s="44">
        <v>59400</v>
      </c>
      <c r="T4443" s="44">
        <f t="shared" si="3004"/>
        <v>20600</v>
      </c>
      <c r="U4443" s="44">
        <v>7000</v>
      </c>
      <c r="V4443" s="44">
        <v>6800</v>
      </c>
      <c r="W4443" s="44">
        <v>6800</v>
      </c>
      <c r="X4443" s="44">
        <f t="shared" si="3005"/>
        <v>80000</v>
      </c>
      <c r="Y4443" s="209">
        <f t="shared" si="2999"/>
        <v>100</v>
      </c>
    </row>
    <row r="4444" spans="1:25">
      <c r="A4444" s="23" t="s">
        <v>786</v>
      </c>
      <c r="B4444" s="23" t="s">
        <v>172</v>
      </c>
      <c r="C4444" s="117" t="s">
        <v>3094</v>
      </c>
      <c r="D4444" s="109">
        <v>21020072</v>
      </c>
      <c r="E4444" s="22">
        <v>6133</v>
      </c>
      <c r="F4444" s="23"/>
      <c r="G4444" s="128" t="s">
        <v>3378</v>
      </c>
      <c r="H4444" s="32" t="s">
        <v>26</v>
      </c>
      <c r="I4444" s="44">
        <f t="shared" si="2993"/>
        <v>15000</v>
      </c>
      <c r="J4444" s="44">
        <v>15000</v>
      </c>
      <c r="K4444" s="44">
        <f t="shared" si="2994"/>
        <v>0</v>
      </c>
      <c r="L4444" s="44">
        <v>0</v>
      </c>
      <c r="M4444" s="44">
        <v>0</v>
      </c>
      <c r="N4444" s="44">
        <v>0</v>
      </c>
      <c r="O4444" s="44">
        <v>0</v>
      </c>
      <c r="P4444" s="44">
        <v>0</v>
      </c>
      <c r="Q4444" s="44">
        <v>15000</v>
      </c>
      <c r="R4444" s="44">
        <v>15000</v>
      </c>
      <c r="S4444" s="44">
        <v>12210</v>
      </c>
      <c r="T4444" s="44">
        <f t="shared" si="3004"/>
        <v>2790</v>
      </c>
      <c r="U4444" s="44">
        <v>900</v>
      </c>
      <c r="V4444" s="44">
        <v>950</v>
      </c>
      <c r="W4444" s="44">
        <v>940</v>
      </c>
      <c r="X4444" s="44">
        <f t="shared" si="3005"/>
        <v>15000</v>
      </c>
      <c r="Y4444" s="209">
        <f t="shared" si="2999"/>
        <v>100</v>
      </c>
    </row>
    <row r="4445" spans="1:25">
      <c r="A4445" s="23" t="s">
        <v>786</v>
      </c>
      <c r="B4445" s="23" t="s">
        <v>172</v>
      </c>
      <c r="C4445" s="117" t="s">
        <v>3094</v>
      </c>
      <c r="D4445" s="109">
        <v>21020072</v>
      </c>
      <c r="E4445" s="22">
        <v>6134</v>
      </c>
      <c r="F4445" s="23"/>
      <c r="G4445" s="128" t="s">
        <v>3378</v>
      </c>
      <c r="H4445" s="32" t="s">
        <v>27</v>
      </c>
      <c r="I4445" s="44">
        <f t="shared" si="2993"/>
        <v>20000</v>
      </c>
      <c r="J4445" s="44">
        <v>20000</v>
      </c>
      <c r="K4445" s="44">
        <f t="shared" si="2994"/>
        <v>0</v>
      </c>
      <c r="L4445" s="44">
        <v>0</v>
      </c>
      <c r="M4445" s="44">
        <v>0</v>
      </c>
      <c r="N4445" s="44">
        <v>0</v>
      </c>
      <c r="O4445" s="44">
        <v>0</v>
      </c>
      <c r="P4445" s="44">
        <v>0</v>
      </c>
      <c r="Q4445" s="44">
        <v>26637</v>
      </c>
      <c r="R4445" s="44">
        <v>20000</v>
      </c>
      <c r="S4445" s="44">
        <v>15100</v>
      </c>
      <c r="T4445" s="44">
        <f t="shared" si="3004"/>
        <v>4900</v>
      </c>
      <c r="U4445" s="44">
        <v>1500</v>
      </c>
      <c r="V4445" s="44">
        <v>1700</v>
      </c>
      <c r="W4445" s="44">
        <v>1700</v>
      </c>
      <c r="X4445" s="44">
        <f t="shared" si="3005"/>
        <v>20000</v>
      </c>
      <c r="Y4445" s="209">
        <f t="shared" si="2999"/>
        <v>100</v>
      </c>
    </row>
    <row r="4446" spans="1:25">
      <c r="A4446" s="23" t="s">
        <v>786</v>
      </c>
      <c r="B4446" s="23" t="s">
        <v>172</v>
      </c>
      <c r="C4446" s="117" t="s">
        <v>3094</v>
      </c>
      <c r="D4446" s="109">
        <v>21020072</v>
      </c>
      <c r="E4446" s="22">
        <v>6135</v>
      </c>
      <c r="F4446" s="23"/>
      <c r="G4446" s="128" t="s">
        <v>3378</v>
      </c>
      <c r="H4446" s="32" t="s">
        <v>28</v>
      </c>
      <c r="I4446" s="44">
        <f t="shared" si="2993"/>
        <v>500</v>
      </c>
      <c r="J4446" s="44">
        <v>500</v>
      </c>
      <c r="K4446" s="44">
        <f t="shared" si="2994"/>
        <v>0</v>
      </c>
      <c r="L4446" s="44">
        <v>0</v>
      </c>
      <c r="M4446" s="44">
        <v>0</v>
      </c>
      <c r="N4446" s="44">
        <v>0</v>
      </c>
      <c r="O4446" s="44">
        <v>0</v>
      </c>
      <c r="P4446" s="44">
        <v>0</v>
      </c>
      <c r="Q4446" s="44">
        <v>500</v>
      </c>
      <c r="R4446" s="44">
        <v>500</v>
      </c>
      <c r="S4446" s="44">
        <v>500</v>
      </c>
      <c r="T4446" s="44">
        <f t="shared" si="3004"/>
        <v>0</v>
      </c>
      <c r="U4446" s="44"/>
      <c r="V4446" s="44"/>
      <c r="W4446" s="44"/>
      <c r="X4446" s="44">
        <f t="shared" si="3005"/>
        <v>500</v>
      </c>
      <c r="Y4446" s="209">
        <f t="shared" si="2999"/>
        <v>100</v>
      </c>
    </row>
    <row r="4447" spans="1:25">
      <c r="A4447" s="23" t="s">
        <v>786</v>
      </c>
      <c r="B4447" s="23" t="s">
        <v>172</v>
      </c>
      <c r="C4447" s="117" t="s">
        <v>3094</v>
      </c>
      <c r="D4447" s="109">
        <v>21020072</v>
      </c>
      <c r="E4447" s="22">
        <v>6137</v>
      </c>
      <c r="F4447" s="23"/>
      <c r="G4447" s="128" t="s">
        <v>3378</v>
      </c>
      <c r="H4447" s="32" t="s">
        <v>30</v>
      </c>
      <c r="I4447" s="44">
        <f t="shared" si="2993"/>
        <v>5000</v>
      </c>
      <c r="J4447" s="44">
        <v>5000</v>
      </c>
      <c r="K4447" s="44">
        <f t="shared" si="2994"/>
        <v>0</v>
      </c>
      <c r="L4447" s="44">
        <v>0</v>
      </c>
      <c r="M4447" s="44">
        <v>0</v>
      </c>
      <c r="N4447" s="44">
        <v>0</v>
      </c>
      <c r="O4447" s="44">
        <v>0</v>
      </c>
      <c r="P4447" s="44">
        <v>0</v>
      </c>
      <c r="Q4447" s="44">
        <v>5000</v>
      </c>
      <c r="R4447" s="44">
        <v>5000</v>
      </c>
      <c r="S4447" s="44">
        <v>5000</v>
      </c>
      <c r="T4447" s="44">
        <f t="shared" si="3004"/>
        <v>0</v>
      </c>
      <c r="U4447" s="44"/>
      <c r="V4447" s="44"/>
      <c r="W4447" s="44"/>
      <c r="X4447" s="44">
        <f t="shared" si="3005"/>
        <v>5000</v>
      </c>
      <c r="Y4447" s="209">
        <f t="shared" si="2999"/>
        <v>100</v>
      </c>
    </row>
    <row r="4448" spans="1:25">
      <c r="A4448" s="23" t="s">
        <v>786</v>
      </c>
      <c r="B4448" s="23" t="s">
        <v>172</v>
      </c>
      <c r="C4448" s="117" t="s">
        <v>3094</v>
      </c>
      <c r="D4448" s="109">
        <v>21020072</v>
      </c>
      <c r="E4448" s="22">
        <v>6138</v>
      </c>
      <c r="F4448" s="23"/>
      <c r="G4448" s="128" t="s">
        <v>3378</v>
      </c>
      <c r="H4448" s="32" t="s">
        <v>31</v>
      </c>
      <c r="I4448" s="44">
        <f t="shared" si="2993"/>
        <v>0</v>
      </c>
      <c r="J4448" s="44">
        <v>0</v>
      </c>
      <c r="K4448" s="44">
        <f t="shared" si="2994"/>
        <v>0</v>
      </c>
      <c r="L4448" s="44">
        <v>0</v>
      </c>
      <c r="M4448" s="44">
        <v>0</v>
      </c>
      <c r="N4448" s="44">
        <v>0</v>
      </c>
      <c r="O4448" s="44">
        <v>0</v>
      </c>
      <c r="P4448" s="44">
        <v>0</v>
      </c>
      <c r="Q4448" s="44">
        <v>0</v>
      </c>
      <c r="R4448" s="44">
        <v>0</v>
      </c>
      <c r="S4448" s="44">
        <v>0</v>
      </c>
      <c r="T4448" s="44">
        <f t="shared" si="3004"/>
        <v>0</v>
      </c>
      <c r="U4448" s="44"/>
      <c r="V4448" s="44"/>
      <c r="W4448" s="44"/>
      <c r="X4448" s="44">
        <f t="shared" si="3005"/>
        <v>0</v>
      </c>
      <c r="Y4448" s="209">
        <f t="shared" si="2999"/>
        <v>0</v>
      </c>
    </row>
    <row r="4449" spans="1:25">
      <c r="A4449" s="20" t="s">
        <v>786</v>
      </c>
      <c r="B4449" s="20" t="s">
        <v>172</v>
      </c>
      <c r="C4449" s="118" t="s">
        <v>3094</v>
      </c>
      <c r="D4449" s="20">
        <v>21020072</v>
      </c>
      <c r="E4449" s="20" t="s">
        <v>144</v>
      </c>
      <c r="F4449" s="23" t="s">
        <v>0</v>
      </c>
      <c r="G4449" s="154" t="s">
        <v>0</v>
      </c>
      <c r="H4449" s="21" t="s">
        <v>32</v>
      </c>
      <c r="I4449" s="66">
        <f t="shared" si="2993"/>
        <v>24500</v>
      </c>
      <c r="J4449" s="66">
        <f>SUM(J4450:J4452)</f>
        <v>24500</v>
      </c>
      <c r="K4449" s="66">
        <f t="shared" si="2994"/>
        <v>0</v>
      </c>
      <c r="L4449" s="66">
        <f t="shared" ref="L4449:X4449" si="3009">SUM(L4450:L4452)</f>
        <v>0</v>
      </c>
      <c r="M4449" s="66">
        <f t="shared" si="3009"/>
        <v>0</v>
      </c>
      <c r="N4449" s="66">
        <f t="shared" si="3009"/>
        <v>0</v>
      </c>
      <c r="O4449" s="66">
        <f t="shared" si="3009"/>
        <v>0</v>
      </c>
      <c r="P4449" s="66">
        <f t="shared" si="3009"/>
        <v>0</v>
      </c>
      <c r="Q4449" s="66">
        <f t="shared" si="3009"/>
        <v>31446</v>
      </c>
      <c r="R4449" s="66">
        <f t="shared" si="3009"/>
        <v>31446</v>
      </c>
      <c r="S4449" s="66">
        <f t="shared" si="3009"/>
        <v>26544</v>
      </c>
      <c r="T4449" s="66">
        <f t="shared" si="3009"/>
        <v>4902</v>
      </c>
      <c r="U4449" s="66">
        <f t="shared" si="3009"/>
        <v>1800</v>
      </c>
      <c r="V4449" s="66">
        <f t="shared" si="3009"/>
        <v>1702</v>
      </c>
      <c r="W4449" s="66">
        <f t="shared" si="3009"/>
        <v>1400</v>
      </c>
      <c r="X4449" s="66">
        <f t="shared" si="3009"/>
        <v>31446</v>
      </c>
      <c r="Y4449" s="208">
        <f t="shared" si="2999"/>
        <v>100</v>
      </c>
    </row>
    <row r="4450" spans="1:25">
      <c r="A4450" s="23" t="s">
        <v>786</v>
      </c>
      <c r="B4450" s="23" t="s">
        <v>172</v>
      </c>
      <c r="C4450" s="117" t="s">
        <v>3094</v>
      </c>
      <c r="D4450" s="109">
        <v>21020072</v>
      </c>
      <c r="E4450" s="22">
        <v>6139</v>
      </c>
      <c r="F4450" s="23"/>
      <c r="G4450" s="128" t="s">
        <v>3378</v>
      </c>
      <c r="H4450" s="32" t="s">
        <v>32</v>
      </c>
      <c r="I4450" s="44">
        <f t="shared" si="2993"/>
        <v>20500</v>
      </c>
      <c r="J4450" s="44">
        <v>20500</v>
      </c>
      <c r="K4450" s="44">
        <f t="shared" si="2994"/>
        <v>0</v>
      </c>
      <c r="L4450" s="44">
        <v>0</v>
      </c>
      <c r="M4450" s="44">
        <v>0</v>
      </c>
      <c r="N4450" s="44">
        <v>0</v>
      </c>
      <c r="O4450" s="44">
        <v>0</v>
      </c>
      <c r="P4450" s="44">
        <v>0</v>
      </c>
      <c r="Q4450" s="44">
        <v>27400</v>
      </c>
      <c r="R4450" s="44">
        <v>27400</v>
      </c>
      <c r="S4450" s="44">
        <v>23000</v>
      </c>
      <c r="T4450" s="44">
        <f t="shared" si="3004"/>
        <v>4400</v>
      </c>
      <c r="U4450" s="44">
        <v>1500</v>
      </c>
      <c r="V4450" s="44">
        <v>1500</v>
      </c>
      <c r="W4450" s="44">
        <v>1400</v>
      </c>
      <c r="X4450" s="44">
        <f t="shared" si="3005"/>
        <v>27400</v>
      </c>
      <c r="Y4450" s="209">
        <f t="shared" si="2999"/>
        <v>100</v>
      </c>
    </row>
    <row r="4451" spans="1:25">
      <c r="A4451" s="23" t="s">
        <v>786</v>
      </c>
      <c r="B4451" s="23" t="s">
        <v>172</v>
      </c>
      <c r="C4451" s="117" t="s">
        <v>3094</v>
      </c>
      <c r="D4451" s="109">
        <v>21020072</v>
      </c>
      <c r="E4451" s="22">
        <v>6139</v>
      </c>
      <c r="F4451" s="23" t="s">
        <v>3217</v>
      </c>
      <c r="G4451" s="128" t="s">
        <v>3378</v>
      </c>
      <c r="H4451" s="32" t="s">
        <v>152</v>
      </c>
      <c r="I4451" s="44">
        <f t="shared" si="2993"/>
        <v>2000</v>
      </c>
      <c r="J4451" s="44">
        <v>2000</v>
      </c>
      <c r="K4451" s="44">
        <f t="shared" si="2994"/>
        <v>0</v>
      </c>
      <c r="L4451" s="44">
        <v>0</v>
      </c>
      <c r="M4451" s="44">
        <v>0</v>
      </c>
      <c r="N4451" s="44">
        <v>0</v>
      </c>
      <c r="O4451" s="44">
        <v>0</v>
      </c>
      <c r="P4451" s="44">
        <v>0</v>
      </c>
      <c r="Q4451" s="44">
        <v>2046</v>
      </c>
      <c r="R4451" s="44">
        <v>2046</v>
      </c>
      <c r="S4451" s="44">
        <v>1544</v>
      </c>
      <c r="T4451" s="44">
        <f t="shared" si="3004"/>
        <v>502</v>
      </c>
      <c r="U4451" s="44">
        <v>300</v>
      </c>
      <c r="V4451" s="44">
        <v>202</v>
      </c>
      <c r="W4451" s="44"/>
      <c r="X4451" s="44">
        <f t="shared" si="3005"/>
        <v>2046</v>
      </c>
      <c r="Y4451" s="209">
        <f t="shared" si="2999"/>
        <v>100</v>
      </c>
    </row>
    <row r="4452" spans="1:25">
      <c r="A4452" s="23" t="s">
        <v>786</v>
      </c>
      <c r="B4452" s="23" t="s">
        <v>172</v>
      </c>
      <c r="C4452" s="117" t="s">
        <v>3094</v>
      </c>
      <c r="D4452" s="109">
        <v>21020072</v>
      </c>
      <c r="E4452" s="22">
        <v>6139</v>
      </c>
      <c r="F4452" s="23" t="s">
        <v>3218</v>
      </c>
      <c r="G4452" s="128" t="s">
        <v>3378</v>
      </c>
      <c r="H4452" s="32" t="s">
        <v>158</v>
      </c>
      <c r="I4452" s="44">
        <f t="shared" si="2993"/>
        <v>2000</v>
      </c>
      <c r="J4452" s="44">
        <v>2000</v>
      </c>
      <c r="K4452" s="44">
        <f t="shared" si="2994"/>
        <v>0</v>
      </c>
      <c r="L4452" s="44">
        <v>0</v>
      </c>
      <c r="M4452" s="44">
        <v>0</v>
      </c>
      <c r="N4452" s="44">
        <v>0</v>
      </c>
      <c r="O4452" s="44">
        <v>0</v>
      </c>
      <c r="P4452" s="44">
        <v>0</v>
      </c>
      <c r="Q4452" s="44">
        <v>2000</v>
      </c>
      <c r="R4452" s="44">
        <v>2000</v>
      </c>
      <c r="S4452" s="44">
        <v>2000</v>
      </c>
      <c r="T4452" s="44">
        <f t="shared" si="3004"/>
        <v>0</v>
      </c>
      <c r="U4452" s="44"/>
      <c r="V4452" s="44"/>
      <c r="W4452" s="44"/>
      <c r="X4452" s="44">
        <f t="shared" si="3005"/>
        <v>2000</v>
      </c>
      <c r="Y4452" s="209">
        <f t="shared" si="2999"/>
        <v>100</v>
      </c>
    </row>
    <row r="4453" spans="1:25" ht="20.399999999999999">
      <c r="A4453" s="20" t="s">
        <v>0</v>
      </c>
      <c r="B4453" s="20" t="s">
        <v>0</v>
      </c>
      <c r="C4453" s="20" t="s">
        <v>0</v>
      </c>
      <c r="D4453" s="21" t="s">
        <v>0</v>
      </c>
      <c r="E4453" s="21" t="s">
        <v>0</v>
      </c>
      <c r="F4453" s="21" t="s">
        <v>0</v>
      </c>
      <c r="G4453" s="150" t="s">
        <v>0</v>
      </c>
      <c r="H4453" s="30" t="s">
        <v>42</v>
      </c>
      <c r="I4453" s="31">
        <f t="shared" si="2993"/>
        <v>0</v>
      </c>
      <c r="J4453" s="31">
        <f t="shared" ref="J4453:X4454" si="3010">SUM(J4454)</f>
        <v>0</v>
      </c>
      <c r="K4453" s="31">
        <f t="shared" si="2994"/>
        <v>0</v>
      </c>
      <c r="L4453" s="31">
        <f t="shared" si="3010"/>
        <v>0</v>
      </c>
      <c r="M4453" s="31">
        <f t="shared" si="3010"/>
        <v>0</v>
      </c>
      <c r="N4453" s="31">
        <f t="shared" si="3010"/>
        <v>0</v>
      </c>
      <c r="O4453" s="31">
        <f t="shared" si="3010"/>
        <v>0</v>
      </c>
      <c r="P4453" s="31">
        <f t="shared" si="3010"/>
        <v>0</v>
      </c>
      <c r="Q4453" s="31">
        <f t="shared" si="3010"/>
        <v>0</v>
      </c>
      <c r="R4453" s="31">
        <f t="shared" si="3010"/>
        <v>0</v>
      </c>
      <c r="S4453" s="31">
        <f t="shared" si="3010"/>
        <v>0</v>
      </c>
      <c r="T4453" s="31">
        <f t="shared" si="3010"/>
        <v>0</v>
      </c>
      <c r="U4453" s="31">
        <f t="shared" si="3010"/>
        <v>0</v>
      </c>
      <c r="V4453" s="31">
        <f t="shared" si="3010"/>
        <v>0</v>
      </c>
      <c r="W4453" s="31">
        <f t="shared" si="3010"/>
        <v>0</v>
      </c>
      <c r="X4453" s="31">
        <f t="shared" si="3010"/>
        <v>0</v>
      </c>
      <c r="Y4453" s="220">
        <f t="shared" si="2999"/>
        <v>0</v>
      </c>
    </row>
    <row r="4454" spans="1:25">
      <c r="A4454" s="23" t="s">
        <v>786</v>
      </c>
      <c r="B4454" s="23" t="s">
        <v>172</v>
      </c>
      <c r="C4454" s="117" t="s">
        <v>3094</v>
      </c>
      <c r="D4454" s="109">
        <v>21020072</v>
      </c>
      <c r="E4454" s="21" t="s">
        <v>159</v>
      </c>
      <c r="F4454" s="21" t="s">
        <v>0</v>
      </c>
      <c r="G4454" s="150" t="s">
        <v>0</v>
      </c>
      <c r="H4454" s="21" t="s">
        <v>34</v>
      </c>
      <c r="I4454" s="66">
        <f t="shared" si="2993"/>
        <v>0</v>
      </c>
      <c r="J4454" s="66">
        <f t="shared" si="3010"/>
        <v>0</v>
      </c>
      <c r="K4454" s="66">
        <f t="shared" si="2994"/>
        <v>0</v>
      </c>
      <c r="L4454" s="66">
        <f t="shared" si="3010"/>
        <v>0</v>
      </c>
      <c r="M4454" s="66">
        <f t="shared" si="3010"/>
        <v>0</v>
      </c>
      <c r="N4454" s="66">
        <f t="shared" si="3010"/>
        <v>0</v>
      </c>
      <c r="O4454" s="66">
        <f t="shared" si="3010"/>
        <v>0</v>
      </c>
      <c r="P4454" s="66">
        <f t="shared" si="3010"/>
        <v>0</v>
      </c>
      <c r="Q4454" s="66">
        <f t="shared" si="3010"/>
        <v>0</v>
      </c>
      <c r="R4454" s="66">
        <f t="shared" si="3010"/>
        <v>0</v>
      </c>
      <c r="S4454" s="66">
        <f t="shared" si="3010"/>
        <v>0</v>
      </c>
      <c r="T4454" s="66">
        <f t="shared" si="3010"/>
        <v>0</v>
      </c>
      <c r="U4454" s="66">
        <f t="shared" si="3010"/>
        <v>0</v>
      </c>
      <c r="V4454" s="66">
        <f t="shared" si="3010"/>
        <v>0</v>
      </c>
      <c r="W4454" s="66">
        <f t="shared" si="3010"/>
        <v>0</v>
      </c>
      <c r="X4454" s="66">
        <f t="shared" si="3010"/>
        <v>0</v>
      </c>
      <c r="Y4454" s="208">
        <f t="shared" si="2999"/>
        <v>0</v>
      </c>
    </row>
    <row r="4455" spans="1:25">
      <c r="A4455" s="23" t="s">
        <v>786</v>
      </c>
      <c r="B4455" s="23" t="s">
        <v>172</v>
      </c>
      <c r="C4455" s="117" t="s">
        <v>3094</v>
      </c>
      <c r="D4455" s="109">
        <v>21020072</v>
      </c>
      <c r="E4455" s="22">
        <v>6148</v>
      </c>
      <c r="F4455" s="23"/>
      <c r="G4455" s="128" t="s">
        <v>3378</v>
      </c>
      <c r="H4455" s="32" t="s">
        <v>41</v>
      </c>
      <c r="I4455" s="44">
        <f t="shared" si="2993"/>
        <v>0</v>
      </c>
      <c r="J4455" s="44">
        <v>0</v>
      </c>
      <c r="K4455" s="44">
        <f t="shared" si="2994"/>
        <v>0</v>
      </c>
      <c r="L4455" s="44">
        <v>0</v>
      </c>
      <c r="M4455" s="44">
        <v>0</v>
      </c>
      <c r="N4455" s="44">
        <v>0</v>
      </c>
      <c r="O4455" s="44">
        <v>0</v>
      </c>
      <c r="P4455" s="44">
        <v>0</v>
      </c>
      <c r="Q4455" s="44">
        <v>0</v>
      </c>
      <c r="R4455" s="44">
        <v>0</v>
      </c>
      <c r="S4455" s="44">
        <v>0</v>
      </c>
      <c r="T4455" s="44">
        <f t="shared" si="3004"/>
        <v>0</v>
      </c>
      <c r="U4455" s="44"/>
      <c r="V4455" s="44"/>
      <c r="W4455" s="44"/>
      <c r="X4455" s="44">
        <f t="shared" si="3005"/>
        <v>0</v>
      </c>
      <c r="Y4455" s="209">
        <f t="shared" si="2999"/>
        <v>0</v>
      </c>
    </row>
    <row r="4456" spans="1:25" ht="20.399999999999999">
      <c r="A4456" s="20" t="s">
        <v>0</v>
      </c>
      <c r="B4456" s="20" t="s">
        <v>0</v>
      </c>
      <c r="C4456" s="20" t="s">
        <v>0</v>
      </c>
      <c r="D4456" s="21" t="s">
        <v>0</v>
      </c>
      <c r="E4456" s="21" t="s">
        <v>0</v>
      </c>
      <c r="F4456" s="21" t="s">
        <v>0</v>
      </c>
      <c r="G4456" s="150" t="s">
        <v>0</v>
      </c>
      <c r="H4456" s="30" t="s">
        <v>60</v>
      </c>
      <c r="I4456" s="31">
        <f t="shared" si="2993"/>
        <v>2000</v>
      </c>
      <c r="J4456" s="31">
        <f>SUM(J4457)</f>
        <v>0</v>
      </c>
      <c r="K4456" s="31">
        <f t="shared" si="2994"/>
        <v>2000</v>
      </c>
      <c r="L4456" s="31">
        <f t="shared" ref="L4456:X4456" si="3011">SUM(L4457)</f>
        <v>2000</v>
      </c>
      <c r="M4456" s="31">
        <f t="shared" si="3011"/>
        <v>0</v>
      </c>
      <c r="N4456" s="31">
        <f t="shared" si="3011"/>
        <v>0</v>
      </c>
      <c r="O4456" s="31">
        <f t="shared" si="3011"/>
        <v>0</v>
      </c>
      <c r="P4456" s="31">
        <f t="shared" si="3011"/>
        <v>0</v>
      </c>
      <c r="Q4456" s="31">
        <f t="shared" si="3011"/>
        <v>2100</v>
      </c>
      <c r="R4456" s="31">
        <f t="shared" si="3011"/>
        <v>100</v>
      </c>
      <c r="S4456" s="31">
        <f t="shared" si="3011"/>
        <v>0</v>
      </c>
      <c r="T4456" s="31">
        <f t="shared" si="3011"/>
        <v>1100</v>
      </c>
      <c r="U4456" s="31">
        <f t="shared" si="3011"/>
        <v>1100</v>
      </c>
      <c r="V4456" s="31">
        <f t="shared" si="3011"/>
        <v>0</v>
      </c>
      <c r="W4456" s="31">
        <f t="shared" si="3011"/>
        <v>0</v>
      </c>
      <c r="X4456" s="31">
        <f t="shared" si="3011"/>
        <v>1100</v>
      </c>
      <c r="Y4456" s="220">
        <f t="shared" si="2999"/>
        <v>1100</v>
      </c>
    </row>
    <row r="4457" spans="1:25">
      <c r="A4457" s="23" t="s">
        <v>786</v>
      </c>
      <c r="B4457" s="23" t="s">
        <v>172</v>
      </c>
      <c r="C4457" s="117" t="s">
        <v>3094</v>
      </c>
      <c r="D4457" s="109">
        <v>21020072</v>
      </c>
      <c r="E4457" s="21" t="s">
        <v>166</v>
      </c>
      <c r="F4457" s="21" t="s">
        <v>0</v>
      </c>
      <c r="G4457" s="150" t="s">
        <v>0</v>
      </c>
      <c r="H4457" s="21" t="s">
        <v>53</v>
      </c>
      <c r="I4457" s="66">
        <f t="shared" si="2993"/>
        <v>2000</v>
      </c>
      <c r="J4457" s="66">
        <f>SUM(J4458)</f>
        <v>0</v>
      </c>
      <c r="K4457" s="66">
        <f t="shared" si="2994"/>
        <v>2000</v>
      </c>
      <c r="L4457" s="66">
        <f t="shared" ref="L4457:P4457" si="3012">SUM(L4458:L4460)</f>
        <v>2000</v>
      </c>
      <c r="M4457" s="66">
        <f t="shared" si="3012"/>
        <v>0</v>
      </c>
      <c r="N4457" s="66">
        <f t="shared" si="3012"/>
        <v>0</v>
      </c>
      <c r="O4457" s="66">
        <f t="shared" si="3012"/>
        <v>0</v>
      </c>
      <c r="P4457" s="66">
        <f t="shared" si="3012"/>
        <v>0</v>
      </c>
      <c r="Q4457" s="66">
        <f t="shared" ref="Q4457:R4457" si="3013">SUM(Q4458:Q4460)</f>
        <v>2100</v>
      </c>
      <c r="R4457" s="66">
        <f t="shared" si="3013"/>
        <v>100</v>
      </c>
      <c r="S4457" s="66">
        <f t="shared" ref="S4457" si="3014">SUM(S4458:S4460)</f>
        <v>0</v>
      </c>
      <c r="T4457" s="66">
        <f t="shared" ref="T4457:X4457" si="3015">SUM(T4458:T4460)</f>
        <v>1100</v>
      </c>
      <c r="U4457" s="66">
        <f t="shared" si="3015"/>
        <v>1100</v>
      </c>
      <c r="V4457" s="66">
        <f t="shared" si="3015"/>
        <v>0</v>
      </c>
      <c r="W4457" s="66">
        <f t="shared" si="3015"/>
        <v>0</v>
      </c>
      <c r="X4457" s="66">
        <f t="shared" si="3015"/>
        <v>1100</v>
      </c>
      <c r="Y4457" s="208">
        <f t="shared" si="2999"/>
        <v>1100</v>
      </c>
    </row>
    <row r="4458" spans="1:25">
      <c r="A4458" s="23" t="s">
        <v>786</v>
      </c>
      <c r="B4458" s="23" t="s">
        <v>172</v>
      </c>
      <c r="C4458" s="117" t="s">
        <v>3094</v>
      </c>
      <c r="D4458" s="109">
        <v>21020072</v>
      </c>
      <c r="E4458" s="22">
        <v>8213</v>
      </c>
      <c r="F4458" s="23"/>
      <c r="G4458" s="128" t="s">
        <v>3378</v>
      </c>
      <c r="H4458" s="32" t="s">
        <v>56</v>
      </c>
      <c r="I4458" s="44">
        <f t="shared" si="2993"/>
        <v>1000</v>
      </c>
      <c r="J4458" s="44">
        <v>0</v>
      </c>
      <c r="K4458" s="44">
        <f t="shared" si="2994"/>
        <v>1000</v>
      </c>
      <c r="L4458" s="44">
        <v>1000</v>
      </c>
      <c r="M4458" s="44">
        <v>0</v>
      </c>
      <c r="N4458" s="44">
        <v>0</v>
      </c>
      <c r="O4458" s="44">
        <v>0</v>
      </c>
      <c r="P4458" s="44">
        <v>0</v>
      </c>
      <c r="Q4458" s="44">
        <v>1000</v>
      </c>
      <c r="R4458" s="44">
        <v>0</v>
      </c>
      <c r="S4458" s="44">
        <v>0</v>
      </c>
      <c r="T4458" s="44">
        <f t="shared" si="3004"/>
        <v>0</v>
      </c>
      <c r="U4458" s="44"/>
      <c r="V4458" s="44"/>
      <c r="W4458" s="44"/>
      <c r="X4458" s="44">
        <f t="shared" si="3005"/>
        <v>0</v>
      </c>
      <c r="Y4458" s="209">
        <f t="shared" si="2999"/>
        <v>0</v>
      </c>
    </row>
    <row r="4459" spans="1:25">
      <c r="A4459" s="23" t="s">
        <v>786</v>
      </c>
      <c r="B4459" s="23" t="s">
        <v>172</v>
      </c>
      <c r="C4459" s="117" t="s">
        <v>3094</v>
      </c>
      <c r="D4459" s="109">
        <v>21020072</v>
      </c>
      <c r="E4459" s="22">
        <v>8215</v>
      </c>
      <c r="F4459" s="23"/>
      <c r="G4459" s="128" t="s">
        <v>3378</v>
      </c>
      <c r="H4459" s="32" t="s">
        <v>538</v>
      </c>
      <c r="I4459" s="44"/>
      <c r="J4459" s="44"/>
      <c r="K4459" s="44"/>
      <c r="L4459" s="44"/>
      <c r="M4459" s="44"/>
      <c r="N4459" s="44"/>
      <c r="O4459" s="44"/>
      <c r="P4459" s="44"/>
      <c r="Q4459" s="44">
        <v>100</v>
      </c>
      <c r="R4459" s="44">
        <v>100</v>
      </c>
      <c r="S4459" s="44">
        <v>0</v>
      </c>
      <c r="T4459" s="44">
        <f t="shared" si="3004"/>
        <v>100</v>
      </c>
      <c r="U4459" s="44">
        <v>100</v>
      </c>
      <c r="V4459" s="44"/>
      <c r="W4459" s="44"/>
      <c r="X4459" s="44">
        <f t="shared" si="3005"/>
        <v>100</v>
      </c>
      <c r="Y4459" s="209">
        <f t="shared" si="2999"/>
        <v>100</v>
      </c>
    </row>
    <row r="4460" spans="1:25">
      <c r="A4460" s="23" t="s">
        <v>786</v>
      </c>
      <c r="B4460" s="23" t="s">
        <v>172</v>
      </c>
      <c r="C4460" s="117" t="s">
        <v>3094</v>
      </c>
      <c r="D4460" s="109">
        <v>21020072</v>
      </c>
      <c r="E4460" s="22">
        <v>8216</v>
      </c>
      <c r="F4460" s="23"/>
      <c r="G4460" s="128" t="s">
        <v>3378</v>
      </c>
      <c r="H4460" s="32" t="s">
        <v>59</v>
      </c>
      <c r="I4460" s="44">
        <f t="shared" si="2993"/>
        <v>1000</v>
      </c>
      <c r="J4460" s="44">
        <v>0</v>
      </c>
      <c r="K4460" s="44">
        <f t="shared" si="2994"/>
        <v>1000</v>
      </c>
      <c r="L4460" s="44">
        <v>1000</v>
      </c>
      <c r="M4460" s="44">
        <v>0</v>
      </c>
      <c r="N4460" s="44">
        <v>0</v>
      </c>
      <c r="O4460" s="44">
        <v>0</v>
      </c>
      <c r="P4460" s="44">
        <v>0</v>
      </c>
      <c r="Q4460" s="44">
        <v>1000</v>
      </c>
      <c r="R4460" s="44">
        <v>0</v>
      </c>
      <c r="S4460" s="44">
        <v>0</v>
      </c>
      <c r="T4460" s="44">
        <f t="shared" si="3004"/>
        <v>1000</v>
      </c>
      <c r="U4460" s="44">
        <v>1000</v>
      </c>
      <c r="V4460" s="44"/>
      <c r="W4460" s="44"/>
      <c r="X4460" s="44">
        <f t="shared" si="3005"/>
        <v>1000</v>
      </c>
      <c r="Y4460" s="209">
        <f t="shared" si="2999"/>
        <v>0</v>
      </c>
    </row>
    <row r="4461" spans="1:25">
      <c r="A4461" s="32" t="s">
        <v>0</v>
      </c>
      <c r="B4461" s="32" t="s">
        <v>0</v>
      </c>
      <c r="C4461" s="32" t="s">
        <v>0</v>
      </c>
      <c r="D4461" s="32" t="s">
        <v>0</v>
      </c>
      <c r="E4461" s="32" t="s">
        <v>0</v>
      </c>
      <c r="F4461" s="32" t="s">
        <v>0</v>
      </c>
      <c r="G4461" s="154" t="s">
        <v>0</v>
      </c>
      <c r="H4461" s="30" t="s">
        <v>3096</v>
      </c>
      <c r="I4461" s="31">
        <f t="shared" si="2993"/>
        <v>909000</v>
      </c>
      <c r="J4461" s="31">
        <f>SUM(J4430,J4453,J4456)</f>
        <v>907000</v>
      </c>
      <c r="K4461" s="31">
        <f t="shared" si="2994"/>
        <v>2000</v>
      </c>
      <c r="L4461" s="31">
        <f t="shared" ref="L4461:X4461" si="3016">SUM(L4430,L4453,L4456)</f>
        <v>2000</v>
      </c>
      <c r="M4461" s="31">
        <f t="shared" si="3016"/>
        <v>0</v>
      </c>
      <c r="N4461" s="31">
        <f t="shared" si="3016"/>
        <v>0</v>
      </c>
      <c r="O4461" s="31">
        <f t="shared" si="3016"/>
        <v>0</v>
      </c>
      <c r="P4461" s="31">
        <f t="shared" si="3016"/>
        <v>0</v>
      </c>
      <c r="Q4461" s="31">
        <f t="shared" si="3016"/>
        <v>938410</v>
      </c>
      <c r="R4461" s="31">
        <f t="shared" si="3016"/>
        <v>929773</v>
      </c>
      <c r="S4461" s="31">
        <f t="shared" si="3016"/>
        <v>736980</v>
      </c>
      <c r="T4461" s="31">
        <f t="shared" si="3016"/>
        <v>193793</v>
      </c>
      <c r="U4461" s="31">
        <f t="shared" si="3016"/>
        <v>69591</v>
      </c>
      <c r="V4461" s="31">
        <f t="shared" si="3016"/>
        <v>62443</v>
      </c>
      <c r="W4461" s="31">
        <f t="shared" si="3016"/>
        <v>61759</v>
      </c>
      <c r="X4461" s="31">
        <f t="shared" si="3016"/>
        <v>930773</v>
      </c>
      <c r="Y4461" s="220">
        <f t="shared" si="2999"/>
        <v>100.107553133937</v>
      </c>
    </row>
    <row r="4462" spans="1:25" ht="15" thickBot="1">
      <c r="A4462" s="32" t="s">
        <v>0</v>
      </c>
      <c r="B4462" s="32" t="s">
        <v>0</v>
      </c>
      <c r="C4462" s="32" t="s">
        <v>0</v>
      </c>
      <c r="D4462" s="32" t="s">
        <v>0</v>
      </c>
      <c r="E4462" s="32" t="s">
        <v>0</v>
      </c>
      <c r="F4462" s="32" t="s">
        <v>0</v>
      </c>
      <c r="G4462" s="154" t="s">
        <v>0</v>
      </c>
      <c r="H4462" s="21" t="s">
        <v>170</v>
      </c>
      <c r="I4462" s="66">
        <f>SUM(J4462,K4462,O4462,P4462)</f>
        <v>28</v>
      </c>
      <c r="J4462" s="66">
        <v>28</v>
      </c>
      <c r="K4462" s="66">
        <f t="shared" si="2994"/>
        <v>0</v>
      </c>
      <c r="L4462" s="66" t="s">
        <v>0</v>
      </c>
      <c r="M4462" s="66" t="s">
        <v>0</v>
      </c>
      <c r="N4462" s="66" t="s">
        <v>0</v>
      </c>
      <c r="O4462" s="66" t="s">
        <v>0</v>
      </c>
      <c r="P4462" s="66" t="s">
        <v>0</v>
      </c>
      <c r="Q4462" s="66">
        <v>0</v>
      </c>
      <c r="R4462" s="66"/>
      <c r="S4462" s="66"/>
      <c r="T4462" s="66"/>
      <c r="U4462" s="66"/>
      <c r="V4462" s="66"/>
      <c r="W4462" s="66"/>
      <c r="X4462" s="66"/>
      <c r="Y4462" s="208">
        <v>0</v>
      </c>
    </row>
    <row r="4463" spans="1:25" ht="41.4" thickBot="1">
      <c r="A4463" s="252" t="s">
        <v>0</v>
      </c>
      <c r="B4463" s="252" t="s">
        <v>0</v>
      </c>
      <c r="C4463" s="252" t="s">
        <v>0</v>
      </c>
      <c r="D4463" s="252" t="s">
        <v>0</v>
      </c>
      <c r="E4463" s="252" t="s">
        <v>0</v>
      </c>
      <c r="F4463" s="252" t="s">
        <v>0</v>
      </c>
      <c r="G4463" s="258" t="s">
        <v>0</v>
      </c>
      <c r="H4463" s="24" t="s">
        <v>72</v>
      </c>
      <c r="I4463" s="1" t="s">
        <v>3093</v>
      </c>
      <c r="J4463" s="1" t="s">
        <v>3130</v>
      </c>
      <c r="K4463" s="1" t="s">
        <v>3</v>
      </c>
      <c r="L4463" s="1" t="s">
        <v>4</v>
      </c>
      <c r="M4463" s="1" t="s">
        <v>5</v>
      </c>
      <c r="N4463" s="1" t="s">
        <v>6</v>
      </c>
      <c r="O4463" s="1" t="s">
        <v>7</v>
      </c>
      <c r="P4463" s="1" t="s">
        <v>8</v>
      </c>
      <c r="Q4463" s="1" t="s">
        <v>3344</v>
      </c>
      <c r="R4463" s="1" t="s">
        <v>3427</v>
      </c>
      <c r="S4463" s="1" t="s">
        <v>3447</v>
      </c>
      <c r="T4463" s="1" t="s">
        <v>3448</v>
      </c>
      <c r="U4463" s="1" t="s">
        <v>3452</v>
      </c>
      <c r="V4463" s="1" t="s">
        <v>3449</v>
      </c>
      <c r="W4463" s="1" t="s">
        <v>3450</v>
      </c>
      <c r="X4463" s="1" t="s">
        <v>3451</v>
      </c>
      <c r="Y4463" s="216" t="s">
        <v>3385</v>
      </c>
    </row>
    <row r="4464" spans="1:25">
      <c r="A4464" s="253"/>
      <c r="B4464" s="253"/>
      <c r="C4464" s="253"/>
      <c r="D4464" s="253"/>
      <c r="E4464" s="253"/>
      <c r="F4464" s="253"/>
      <c r="G4464" s="259"/>
      <c r="H4464" s="33" t="s">
        <v>0</v>
      </c>
      <c r="I4464" s="45">
        <v>1</v>
      </c>
      <c r="J4464" s="45">
        <v>3</v>
      </c>
      <c r="K4464" s="45" t="s">
        <v>9</v>
      </c>
      <c r="L4464" s="45">
        <v>5</v>
      </c>
      <c r="M4464" s="45">
        <v>6</v>
      </c>
      <c r="N4464" s="45">
        <v>7</v>
      </c>
      <c r="O4464" s="45">
        <v>8</v>
      </c>
      <c r="P4464" s="45">
        <v>9</v>
      </c>
      <c r="Q4464" s="45">
        <v>1</v>
      </c>
      <c r="R4464" s="45">
        <v>2</v>
      </c>
      <c r="S4464" s="45">
        <v>3</v>
      </c>
      <c r="T4464" s="45" t="s">
        <v>3453</v>
      </c>
      <c r="U4464" s="45">
        <v>5</v>
      </c>
      <c r="V4464" s="45">
        <v>6</v>
      </c>
      <c r="W4464" s="45">
        <v>7</v>
      </c>
      <c r="X4464" s="45" t="s">
        <v>3454</v>
      </c>
      <c r="Y4464" s="276">
        <v>9</v>
      </c>
    </row>
    <row r="4465" spans="1:25">
      <c r="A4465" s="253"/>
      <c r="B4465" s="253"/>
      <c r="C4465" s="253"/>
      <c r="D4465" s="253"/>
      <c r="E4465" s="253"/>
      <c r="F4465" s="253"/>
      <c r="G4465" s="259"/>
      <c r="H4465" s="34" t="s">
        <v>108</v>
      </c>
      <c r="I4465" s="35">
        <f>SUM(J4465,K4465,O4465,P4465)</f>
        <v>909000</v>
      </c>
      <c r="J4465" s="35">
        <f>SUM(J4461)</f>
        <v>907000</v>
      </c>
      <c r="K4465" s="35">
        <f>SUM(L4465,M4465,N4465)</f>
        <v>2000</v>
      </c>
      <c r="L4465" s="35">
        <f t="shared" ref="L4465:P4465" si="3017">SUM(L4461)</f>
        <v>2000</v>
      </c>
      <c r="M4465" s="35">
        <f t="shared" si="3017"/>
        <v>0</v>
      </c>
      <c r="N4465" s="35">
        <f t="shared" si="3017"/>
        <v>0</v>
      </c>
      <c r="O4465" s="35">
        <f t="shared" si="3017"/>
        <v>0</v>
      </c>
      <c r="P4465" s="35">
        <f t="shared" si="3017"/>
        <v>0</v>
      </c>
      <c r="Q4465" s="35">
        <f t="shared" ref="Q4465:R4465" si="3018">SUM(Q4461)</f>
        <v>938410</v>
      </c>
      <c r="R4465" s="35">
        <f t="shared" si="3018"/>
        <v>929773</v>
      </c>
      <c r="S4465" s="35">
        <f t="shared" ref="S4465" si="3019">SUM(S4461)</f>
        <v>736980</v>
      </c>
      <c r="T4465" s="35">
        <f t="shared" ref="T4465:X4465" si="3020">SUM(T4461)</f>
        <v>193793</v>
      </c>
      <c r="U4465" s="35">
        <f t="shared" si="3020"/>
        <v>69591</v>
      </c>
      <c r="V4465" s="35">
        <f t="shared" si="3020"/>
        <v>62443</v>
      </c>
      <c r="W4465" s="35">
        <f t="shared" si="3020"/>
        <v>61759</v>
      </c>
      <c r="X4465" s="35">
        <f t="shared" si="3020"/>
        <v>930773</v>
      </c>
      <c r="Y4465" s="218">
        <f t="shared" ref="Y4465:Y4466" si="3021">IF(R4465=0,0,(X4465/R4465)*100)</f>
        <v>100.107553133937</v>
      </c>
    </row>
    <row r="4466" spans="1:25">
      <c r="A4466" s="253"/>
      <c r="B4466" s="253"/>
      <c r="C4466" s="253"/>
      <c r="D4466" s="253"/>
      <c r="E4466" s="253"/>
      <c r="F4466" s="253"/>
      <c r="G4466" s="259"/>
      <c r="H4466" s="36" t="s">
        <v>69</v>
      </c>
      <c r="I4466" s="35">
        <f>SUM(J4466,K4466,O4466,P4466)</f>
        <v>909000</v>
      </c>
      <c r="J4466" s="35">
        <f>SUM(J4465)</f>
        <v>907000</v>
      </c>
      <c r="K4466" s="35">
        <f>SUM(L4466,M4466,N4466)</f>
        <v>2000</v>
      </c>
      <c r="L4466" s="35">
        <f t="shared" ref="L4466:P4466" si="3022">SUM(L4465)</f>
        <v>2000</v>
      </c>
      <c r="M4466" s="35">
        <f t="shared" si="3022"/>
        <v>0</v>
      </c>
      <c r="N4466" s="35">
        <f t="shared" si="3022"/>
        <v>0</v>
      </c>
      <c r="O4466" s="35">
        <f t="shared" si="3022"/>
        <v>0</v>
      </c>
      <c r="P4466" s="35">
        <f t="shared" si="3022"/>
        <v>0</v>
      </c>
      <c r="Q4466" s="35">
        <f t="shared" ref="Q4466:R4466" si="3023">SUM(Q4465)</f>
        <v>938410</v>
      </c>
      <c r="R4466" s="35">
        <f t="shared" si="3023"/>
        <v>929773</v>
      </c>
      <c r="S4466" s="35">
        <f t="shared" ref="S4466" si="3024">SUM(S4465)</f>
        <v>736980</v>
      </c>
      <c r="T4466" s="35">
        <f t="shared" ref="T4466:X4466" si="3025">SUM(T4465)</f>
        <v>193793</v>
      </c>
      <c r="U4466" s="35">
        <f t="shared" si="3025"/>
        <v>69591</v>
      </c>
      <c r="V4466" s="35">
        <f t="shared" si="3025"/>
        <v>62443</v>
      </c>
      <c r="W4466" s="35">
        <f t="shared" si="3025"/>
        <v>61759</v>
      </c>
      <c r="X4466" s="35">
        <f t="shared" si="3025"/>
        <v>930773</v>
      </c>
      <c r="Y4466" s="218">
        <f t="shared" si="3021"/>
        <v>100.107553133937</v>
      </c>
    </row>
    <row r="4467" spans="1:25">
      <c r="A4467" s="254"/>
      <c r="B4467" s="254"/>
      <c r="C4467" s="254"/>
      <c r="D4467" s="254"/>
      <c r="E4467" s="254"/>
      <c r="F4467" s="254"/>
      <c r="G4467" s="260"/>
    </row>
    <row r="4468" spans="1:25">
      <c r="A4468" s="32" t="s">
        <v>0</v>
      </c>
      <c r="B4468" s="32" t="s">
        <v>0</v>
      </c>
      <c r="C4468" s="32" t="s">
        <v>0</v>
      </c>
      <c r="D4468" s="32" t="s">
        <v>0</v>
      </c>
      <c r="E4468" s="32" t="s">
        <v>0</v>
      </c>
      <c r="F4468" s="32" t="s">
        <v>0</v>
      </c>
      <c r="G4468" s="154" t="s">
        <v>0</v>
      </c>
      <c r="H4468" s="37" t="s">
        <v>0</v>
      </c>
      <c r="I4468" s="37"/>
      <c r="J4468" s="37"/>
      <c r="K4468" s="37"/>
      <c r="L4468" s="37" t="s">
        <v>0</v>
      </c>
      <c r="M4468" s="37" t="s">
        <v>0</v>
      </c>
      <c r="N4468" s="37" t="s">
        <v>0</v>
      </c>
      <c r="O4468" s="37" t="s">
        <v>0</v>
      </c>
      <c r="P4468" s="37" t="s">
        <v>0</v>
      </c>
      <c r="Q4468" s="37"/>
      <c r="R4468" s="37"/>
      <c r="S4468" s="37"/>
      <c r="T4468" s="37" t="s">
        <v>0</v>
      </c>
      <c r="U4468" s="37" t="s">
        <v>0</v>
      </c>
      <c r="V4468" s="37" t="s">
        <v>0</v>
      </c>
      <c r="W4468" s="37" t="s">
        <v>0</v>
      </c>
      <c r="X4468" s="37" t="s">
        <v>0</v>
      </c>
      <c r="Y4468" s="219"/>
    </row>
    <row r="4469" spans="1:25">
      <c r="A4469" s="32" t="s">
        <v>0</v>
      </c>
      <c r="B4469" s="32" t="s">
        <v>0</v>
      </c>
      <c r="C4469" s="32" t="s">
        <v>0</v>
      </c>
      <c r="D4469" s="32" t="s">
        <v>0</v>
      </c>
      <c r="E4469" s="32" t="s">
        <v>0</v>
      </c>
      <c r="F4469" s="32" t="s">
        <v>0</v>
      </c>
      <c r="G4469" s="154" t="s">
        <v>0</v>
      </c>
      <c r="H4469" s="30" t="s">
        <v>1602</v>
      </c>
      <c r="I4469" s="31">
        <f>SUM(J4469,K4469,O4469,P4469)</f>
        <v>124700471</v>
      </c>
      <c r="J4469" s="31">
        <f>SUM(J1600)</f>
        <v>120117214</v>
      </c>
      <c r="K4469" s="31">
        <f>SUM(L4469,M4469,N4469)</f>
        <v>4583257</v>
      </c>
      <c r="L4469" s="31">
        <f t="shared" ref="L4469:P4469" si="3026">SUM(L1600)</f>
        <v>4064203</v>
      </c>
      <c r="M4469" s="31">
        <f t="shared" si="3026"/>
        <v>15350</v>
      </c>
      <c r="N4469" s="31">
        <f t="shared" si="3026"/>
        <v>503704</v>
      </c>
      <c r="O4469" s="31">
        <f t="shared" si="3026"/>
        <v>0</v>
      </c>
      <c r="P4469" s="31">
        <f t="shared" si="3026"/>
        <v>0</v>
      </c>
      <c r="Q4469" s="31">
        <f t="shared" ref="Q4469:R4469" si="3027">SUM(Q1600)</f>
        <v>132979890</v>
      </c>
      <c r="R4469" s="31">
        <f t="shared" si="3027"/>
        <v>126247545</v>
      </c>
      <c r="S4469" s="31">
        <f t="shared" ref="S4469" si="3028">SUM(S1600)</f>
        <v>107826961</v>
      </c>
      <c r="T4469" s="31">
        <f t="shared" ref="T4469:X4469" si="3029">SUM(T1600)</f>
        <v>18446723.5</v>
      </c>
      <c r="U4469" s="31">
        <f t="shared" si="3029"/>
        <v>9663411.5</v>
      </c>
      <c r="V4469" s="31">
        <f t="shared" si="3029"/>
        <v>6849645</v>
      </c>
      <c r="W4469" s="31">
        <f t="shared" si="3029"/>
        <v>1933667</v>
      </c>
      <c r="X4469" s="31">
        <f t="shared" si="3029"/>
        <v>126273684.5</v>
      </c>
      <c r="Y4469" s="220">
        <f>IF(R4469=0,0,(X4469/R4469)*100)</f>
        <v>100.0207049570746</v>
      </c>
    </row>
    <row r="4470" spans="1:25">
      <c r="A4470" s="32" t="s">
        <v>0</v>
      </c>
      <c r="B4470" s="32" t="s">
        <v>0</v>
      </c>
      <c r="C4470" s="32" t="s">
        <v>0</v>
      </c>
      <c r="D4470" s="32" t="s">
        <v>0</v>
      </c>
      <c r="E4470" s="32" t="s">
        <v>0</v>
      </c>
      <c r="F4470" s="32" t="s">
        <v>0</v>
      </c>
      <c r="G4470" s="154" t="s">
        <v>0</v>
      </c>
      <c r="H4470" s="21" t="s">
        <v>170</v>
      </c>
      <c r="I4470" s="66">
        <f>SUM(J4470,K4470,O4470,P4470)</f>
        <v>3561</v>
      </c>
      <c r="J4470" s="66">
        <f>J4421+J4381+J4341+J4299+J4259+J4219+J4179+J4139+J4098+J4058+J4018+J3977+J3937+J3897+J3856+J3817+J3776+J3737+J3697+J3657+J3617+J3577+J3536+J3495+J3456+J3416+J3376+J3335+J3294+J3254+J3213+J3173+J3130+J3091+J3051+J3011+J2971+J2931+J2891+J2851+J2810+J2770+J2730+J2689+J2648+J2606+J2566+J2526+J2486+J2447+J2409+J2369+J2328+J2287+J2246+J2206+J2166+J2125+J2084+J2042+J2002+J1962+J1921+J1879+J1839+J1799+J1758+J1717+J1677+J1636+J4462</f>
        <v>3561</v>
      </c>
      <c r="K4470" s="66">
        <f>SUM(L4470,M4470,N4470)</f>
        <v>0</v>
      </c>
      <c r="L4470" s="66"/>
      <c r="M4470" s="66"/>
      <c r="N4470" s="66"/>
      <c r="O4470" s="66"/>
      <c r="P4470" s="66"/>
      <c r="Q4470" s="66">
        <f>Q4421+Q4381+Q4341+Q4299+Q4259+Q4219+Q4179+Q4139+Q4098+Q4058+Q4018+Q3977+Q3937+Q3897+Q3856+Q3817+Q3776+Q3737+Q3697+Q3657+Q3617+Q3577+Q3536+Q3495+Q3456+Q3416+Q3376+Q3335+Q3294+Q3254+Q3213+Q3173+Q3130+Q3091+Q3051+Q3011+Q2971+Q2931+Q2891+Q2851+Q2810+Q2770+Q2730+Q2689+Q2648+Q2606+Q2566+Q2526+Q2486+Q2447+Q2409+Q2369+Q2328+Q2287+Q2246+Q2206+Q2166+Q2125+Q2084+Q2042+Q2002+Q1962+Q1921+Q1879+Q1839+Q1799+Q1758+Q1717+Q1677+Q1636+Q4462</f>
        <v>0</v>
      </c>
      <c r="R4470" s="66">
        <f>R4421+R4381+R4341+R4299+R4259+R4219+R4179+R4139+R4098+R4058+R4018+R3977+R3937+R3897+R3856+R3817+R3776+R3737+R3697+R3657+R3617+R3577+R3536+R3495+R3456+R3416+R3376+R3335+R3294+R3254+R3213+R3173+R3130+R3091+R3051+R3011+R2971+R2931+R2891+R2851+R2810+R2770+R2730+R2689+R2648+R2606+R2566+R2526+R2486+R2447+R2409+R2369+R2328+R2287+R2246+R2206+R2166+R2125+R2084+R2042+R2002+R1962+R1921+R1879+R1839+R1799+R1758+R1717+R1677+R1636+R4462</f>
        <v>0</v>
      </c>
      <c r="S4470" s="66">
        <f>S4421+S4381+S4341+S4299+S4259+S4219+S4179+S4139+S4098+S4058+S4018+S3977+S3937+S3897+S3856+S3817+S3776+S3737+S3697+S3657+S3617+S3577+S3536+S3495+S3456+S3416+S3376+S3335+S3294+S3254+S3213+S3173+S3130+S3091+S3051+S3011+S2971+S2931+S2891+S2851+S2810+S2770+S2730+S2689+S2648+S2606+S2566+S2526+S2486+S2447+S2409+S2369+S2328+S2287+S2246+S2206+S2166+S2125+S2084+S2042+S2002+S1962+S1921+S1879+S1839+S1799+S1758+S1717+S1677+S1636+S4462</f>
        <v>0</v>
      </c>
      <c r="T4470" s="66">
        <f t="shared" ref="T4470:X4470" si="3030">T4421+T4381+T4341+T4299+T4259+T4219+T4179+T4139+T4098+T4058+T4018+T3977+T3937+T3897+T3856+T3817+T3776+T3737+T3697+T3657+T3617+T3577+T3536+T3495+T3456+T3416+T3376+T3335+T3294+T3254+T3213+T3173+T3130+T3091+T3051+T3011+T2971+T2931+T2891+T2851+T2810+T2770+T2730+T2689+T2648+T2606+T2566+T2526+T2486+T2447+T2409+T2369+T2328+T2287+T2246+T2206+T2166+T2125+T2084+T2042+T2002+T1962+T1921+T1879+T1839+T1799+T1758+T1717+T1677+T1636+T4462</f>
        <v>0</v>
      </c>
      <c r="U4470" s="66">
        <f t="shared" si="3030"/>
        <v>0</v>
      </c>
      <c r="V4470" s="66">
        <f t="shared" si="3030"/>
        <v>0</v>
      </c>
      <c r="W4470" s="66">
        <f t="shared" si="3030"/>
        <v>0</v>
      </c>
      <c r="X4470" s="66">
        <f t="shared" si="3030"/>
        <v>0</v>
      </c>
      <c r="Y4470" s="208">
        <v>0</v>
      </c>
    </row>
    <row r="4471" spans="1:25" customFormat="1">
      <c r="A4471" s="46" t="s">
        <v>786</v>
      </c>
      <c r="B4471" s="3" t="s">
        <v>0</v>
      </c>
      <c r="C4471" s="3" t="s">
        <v>0</v>
      </c>
      <c r="D4471" s="3" t="s">
        <v>0</v>
      </c>
      <c r="E4471" s="3" t="s">
        <v>0</v>
      </c>
      <c r="F4471" s="3" t="s">
        <v>0</v>
      </c>
      <c r="G4471" s="158" t="s">
        <v>0</v>
      </c>
      <c r="H4471" s="3" t="s">
        <v>0</v>
      </c>
      <c r="I4471" s="47"/>
      <c r="J4471" s="47"/>
      <c r="K4471" s="47"/>
      <c r="L4471" s="47" t="s">
        <v>0</v>
      </c>
      <c r="M4471" s="47" t="s">
        <v>0</v>
      </c>
      <c r="N4471" s="47" t="s">
        <v>0</v>
      </c>
      <c r="O4471" s="47" t="s">
        <v>0</v>
      </c>
      <c r="P4471" s="47" t="s">
        <v>0</v>
      </c>
      <c r="Q4471" s="47"/>
      <c r="R4471" s="47"/>
      <c r="S4471" s="47"/>
      <c r="T4471" s="47" t="s">
        <v>0</v>
      </c>
      <c r="U4471" s="47" t="s">
        <v>0</v>
      </c>
      <c r="V4471" s="47" t="s">
        <v>0</v>
      </c>
      <c r="W4471" s="47" t="s">
        <v>0</v>
      </c>
      <c r="X4471" s="47" t="s">
        <v>0</v>
      </c>
      <c r="Y4471" s="211"/>
    </row>
    <row r="4472" spans="1:25" customFormat="1" ht="15" thickBot="1">
      <c r="A4472" s="46" t="s">
        <v>786</v>
      </c>
      <c r="B4472" s="46" t="s">
        <v>184</v>
      </c>
      <c r="C4472" s="4" t="s">
        <v>0</v>
      </c>
      <c r="D4472" s="4" t="s">
        <v>0</v>
      </c>
      <c r="E4472" s="3" t="s">
        <v>0</v>
      </c>
      <c r="F4472" s="3" t="s">
        <v>0</v>
      </c>
      <c r="G4472" s="158" t="s">
        <v>0</v>
      </c>
      <c r="H4472" s="3" t="s">
        <v>0</v>
      </c>
      <c r="I4472" s="47"/>
      <c r="J4472" s="47"/>
      <c r="K4472" s="47"/>
      <c r="L4472" s="47" t="s">
        <v>0</v>
      </c>
      <c r="M4472" s="47" t="s">
        <v>0</v>
      </c>
      <c r="N4472" s="47" t="s">
        <v>0</v>
      </c>
      <c r="O4472" s="47" t="s">
        <v>0</v>
      </c>
      <c r="P4472" s="47" t="s">
        <v>0</v>
      </c>
      <c r="Q4472" s="47"/>
      <c r="R4472" s="47"/>
      <c r="S4472" s="47"/>
      <c r="T4472" s="47" t="s">
        <v>0</v>
      </c>
      <c r="U4472" s="47" t="s">
        <v>0</v>
      </c>
      <c r="V4472" s="47" t="s">
        <v>0</v>
      </c>
      <c r="W4472" s="47" t="s">
        <v>0</v>
      </c>
      <c r="X4472" s="47" t="s">
        <v>0</v>
      </c>
      <c r="Y4472" s="211"/>
    </row>
    <row r="4473" spans="1:25" customFormat="1" ht="41.4" thickBot="1">
      <c r="A4473" s="1" t="s">
        <v>123</v>
      </c>
      <c r="B4473" s="1" t="s">
        <v>124</v>
      </c>
      <c r="C4473" s="1" t="s">
        <v>125</v>
      </c>
      <c r="D4473" s="48" t="s">
        <v>0</v>
      </c>
      <c r="E4473" s="1" t="s">
        <v>126</v>
      </c>
      <c r="F4473" s="1" t="s">
        <v>127</v>
      </c>
      <c r="G4473" s="151" t="s">
        <v>128</v>
      </c>
      <c r="H4473" s="1" t="s">
        <v>1</v>
      </c>
      <c r="I4473" s="1" t="s">
        <v>3093</v>
      </c>
      <c r="J4473" s="1" t="s">
        <v>3130</v>
      </c>
      <c r="K4473" s="1" t="s">
        <v>3</v>
      </c>
      <c r="L4473" s="1" t="s">
        <v>4</v>
      </c>
      <c r="M4473" s="1" t="s">
        <v>5</v>
      </c>
      <c r="N4473" s="1" t="s">
        <v>6</v>
      </c>
      <c r="O4473" s="1" t="s">
        <v>7</v>
      </c>
      <c r="P4473" s="1" t="s">
        <v>8</v>
      </c>
      <c r="Q4473" s="1" t="s">
        <v>3344</v>
      </c>
      <c r="R4473" s="1" t="s">
        <v>3427</v>
      </c>
      <c r="S4473" s="1" t="s">
        <v>3447</v>
      </c>
      <c r="T4473" s="1" t="s">
        <v>3448</v>
      </c>
      <c r="U4473" s="1" t="s">
        <v>3452</v>
      </c>
      <c r="V4473" s="1" t="s">
        <v>3449</v>
      </c>
      <c r="W4473" s="1" t="s">
        <v>3450</v>
      </c>
      <c r="X4473" s="1" t="s">
        <v>3451</v>
      </c>
      <c r="Y4473" s="216" t="s">
        <v>3385</v>
      </c>
    </row>
    <row r="4474" spans="1:25" customFormat="1">
      <c r="A4474" s="49" t="s">
        <v>0</v>
      </c>
      <c r="B4474" s="49" t="s">
        <v>0</v>
      </c>
      <c r="C4474" s="49" t="s">
        <v>0</v>
      </c>
      <c r="D4474" s="50" t="s">
        <v>0</v>
      </c>
      <c r="E4474" s="50" t="s">
        <v>0</v>
      </c>
      <c r="F4474" s="51" t="s">
        <v>0</v>
      </c>
      <c r="G4474" s="160" t="s">
        <v>0</v>
      </c>
      <c r="H4474" s="52" t="s">
        <v>0</v>
      </c>
      <c r="I4474" s="45">
        <v>1</v>
      </c>
      <c r="J4474" s="45">
        <v>3</v>
      </c>
      <c r="K4474" s="45" t="s">
        <v>9</v>
      </c>
      <c r="L4474" s="45">
        <v>5</v>
      </c>
      <c r="M4474" s="45">
        <v>6</v>
      </c>
      <c r="N4474" s="45">
        <v>7</v>
      </c>
      <c r="O4474" s="45">
        <v>8</v>
      </c>
      <c r="P4474" s="45">
        <v>9</v>
      </c>
      <c r="Q4474" s="45">
        <v>1</v>
      </c>
      <c r="R4474" s="45">
        <v>2</v>
      </c>
      <c r="S4474" s="45">
        <v>3</v>
      </c>
      <c r="T4474" s="45" t="s">
        <v>3453</v>
      </c>
      <c r="U4474" s="45">
        <v>5</v>
      </c>
      <c r="V4474" s="45">
        <v>6</v>
      </c>
      <c r="W4474" s="45">
        <v>7</v>
      </c>
      <c r="X4474" s="45" t="s">
        <v>3454</v>
      </c>
      <c r="Y4474" s="276">
        <v>9</v>
      </c>
    </row>
    <row r="4475" spans="1:25" customFormat="1">
      <c r="A4475" s="46" t="s">
        <v>786</v>
      </c>
      <c r="B4475" s="46" t="s">
        <v>184</v>
      </c>
      <c r="C4475" s="4" t="s">
        <v>2666</v>
      </c>
      <c r="D4475" s="4" t="s">
        <v>2678</v>
      </c>
      <c r="E4475" s="3" t="s">
        <v>0</v>
      </c>
      <c r="F4475" s="3" t="s">
        <v>0</v>
      </c>
      <c r="G4475" s="158" t="s">
        <v>0</v>
      </c>
      <c r="H4475" s="3" t="s">
        <v>2679</v>
      </c>
      <c r="I4475" s="47"/>
      <c r="J4475" s="47"/>
      <c r="K4475" s="47"/>
      <c r="L4475" s="47" t="s">
        <v>0</v>
      </c>
      <c r="M4475" s="47" t="s">
        <v>0</v>
      </c>
      <c r="N4475" s="47" t="s">
        <v>0</v>
      </c>
      <c r="O4475" s="47" t="s">
        <v>0</v>
      </c>
      <c r="P4475" s="47" t="s">
        <v>0</v>
      </c>
      <c r="Q4475" s="47"/>
      <c r="R4475" s="47"/>
      <c r="S4475" s="47"/>
      <c r="T4475" s="47" t="s">
        <v>0</v>
      </c>
      <c r="U4475" s="47" t="s">
        <v>0</v>
      </c>
      <c r="V4475" s="47" t="s">
        <v>0</v>
      </c>
      <c r="W4475" s="47" t="s">
        <v>0</v>
      </c>
      <c r="X4475" s="47" t="s">
        <v>0</v>
      </c>
      <c r="Y4475" s="211"/>
    </row>
    <row r="4476" spans="1:25" customFormat="1" ht="20.399999999999999">
      <c r="A4476" s="46" t="s">
        <v>0</v>
      </c>
      <c r="B4476" s="46" t="s">
        <v>0</v>
      </c>
      <c r="C4476" s="46" t="s">
        <v>0</v>
      </c>
      <c r="D4476" s="3" t="s">
        <v>0</v>
      </c>
      <c r="E4476" s="3" t="s">
        <v>0</v>
      </c>
      <c r="F4476" s="3" t="s">
        <v>0</v>
      </c>
      <c r="G4476" s="158" t="s">
        <v>0</v>
      </c>
      <c r="H4476" s="53" t="s">
        <v>33</v>
      </c>
      <c r="I4476" s="60">
        <f t="shared" ref="I4476:I4506" si="3031">SUM(J4476,K4476,O4476,P4476)</f>
        <v>63852963</v>
      </c>
      <c r="J4476" s="60">
        <f t="shared" ref="J4476:P4476" si="3032">SUM(J4477,J4485,J4487)</f>
        <v>61535783</v>
      </c>
      <c r="K4476" s="60">
        <f t="shared" ref="K4476:K4506" si="3033">SUM(L4476,M4476,N4476)</f>
        <v>2317180</v>
      </c>
      <c r="L4476" s="60">
        <f t="shared" si="3032"/>
        <v>2297362</v>
      </c>
      <c r="M4476" s="60">
        <f t="shared" si="3032"/>
        <v>17000</v>
      </c>
      <c r="N4476" s="60">
        <f t="shared" si="3032"/>
        <v>2818</v>
      </c>
      <c r="O4476" s="60">
        <f t="shared" si="3032"/>
        <v>0</v>
      </c>
      <c r="P4476" s="60">
        <f t="shared" si="3032"/>
        <v>0</v>
      </c>
      <c r="Q4476" s="60">
        <f>SUM(Q4477,Q4485,Q4487)</f>
        <v>66860521</v>
      </c>
      <c r="R4476" s="60">
        <f>SUM(R4477,R4485,R4487)</f>
        <v>64322375</v>
      </c>
      <c r="S4476" s="60">
        <f>SUM(S4477,S4485,S4487)</f>
        <v>52598117.299999997</v>
      </c>
      <c r="T4476" s="60">
        <f t="shared" ref="T4476:X4476" si="3034">SUM(T4477,T4485,T4487)</f>
        <v>11727458</v>
      </c>
      <c r="U4476" s="60">
        <f t="shared" si="3034"/>
        <v>5751592</v>
      </c>
      <c r="V4476" s="60">
        <f t="shared" si="3034"/>
        <v>4329058</v>
      </c>
      <c r="W4476" s="60">
        <f t="shared" si="3034"/>
        <v>1646808</v>
      </c>
      <c r="X4476" s="60">
        <f t="shared" si="3034"/>
        <v>64325575.299999997</v>
      </c>
      <c r="Y4476" s="226">
        <f t="shared" ref="Y4476:Y4505" si="3035">IF(R4476=0,0,(X4476/R4476)*100)</f>
        <v>100.00497540708035</v>
      </c>
    </row>
    <row r="4477" spans="1:25" customFormat="1">
      <c r="A4477" s="4" t="s">
        <v>786</v>
      </c>
      <c r="B4477" s="4" t="s">
        <v>184</v>
      </c>
      <c r="C4477" s="4" t="s">
        <v>2666</v>
      </c>
      <c r="D4477" s="4" t="s">
        <v>2678</v>
      </c>
      <c r="E4477" s="3" t="s">
        <v>2669</v>
      </c>
      <c r="F4477" s="3" t="s">
        <v>0</v>
      </c>
      <c r="G4477" s="158" t="s">
        <v>0</v>
      </c>
      <c r="H4477" s="3" t="s">
        <v>11</v>
      </c>
      <c r="I4477" s="66">
        <f t="shared" si="3031"/>
        <v>52420111</v>
      </c>
      <c r="J4477" s="66">
        <f t="shared" ref="J4477:P4477" si="3036">SUM(J4478,J4479)</f>
        <v>52249961</v>
      </c>
      <c r="K4477" s="66">
        <f t="shared" si="3033"/>
        <v>170150</v>
      </c>
      <c r="L4477" s="66">
        <f t="shared" si="3036"/>
        <v>170150</v>
      </c>
      <c r="M4477" s="66">
        <f t="shared" si="3036"/>
        <v>0</v>
      </c>
      <c r="N4477" s="66">
        <f t="shared" si="3036"/>
        <v>0</v>
      </c>
      <c r="O4477" s="66">
        <f t="shared" si="3036"/>
        <v>0</v>
      </c>
      <c r="P4477" s="66">
        <f t="shared" si="3036"/>
        <v>0</v>
      </c>
      <c r="Q4477" s="66">
        <f>SUM(Q4478,Q4479)</f>
        <v>54752592</v>
      </c>
      <c r="R4477" s="66">
        <f>SUM(R4478,R4479)</f>
        <v>54579059</v>
      </c>
      <c r="S4477" s="66">
        <f>SUM(S4478,S4479)</f>
        <v>44420281.299999997</v>
      </c>
      <c r="T4477" s="66">
        <f>SUM(T4478,T4479)</f>
        <v>10162051</v>
      </c>
      <c r="U4477" s="66">
        <f>SUM(U4478,U4479)</f>
        <v>4943230</v>
      </c>
      <c r="V4477" s="66">
        <f t="shared" ref="V4477:X4477" si="3037">SUM(V4478,V4479)</f>
        <v>3808182</v>
      </c>
      <c r="W4477" s="66">
        <f t="shared" si="3037"/>
        <v>1410639</v>
      </c>
      <c r="X4477" s="66">
        <f t="shared" si="3037"/>
        <v>54582332.299999997</v>
      </c>
      <c r="Y4477" s="208">
        <f t="shared" si="3035"/>
        <v>100.00599735513944</v>
      </c>
    </row>
    <row r="4478" spans="1:25" s="145" customFormat="1">
      <c r="A4478" s="134" t="s">
        <v>786</v>
      </c>
      <c r="B4478" s="134" t="s">
        <v>184</v>
      </c>
      <c r="C4478" s="134" t="s">
        <v>2666</v>
      </c>
      <c r="D4478" s="134" t="s">
        <v>2678</v>
      </c>
      <c r="E4478" s="136">
        <v>6111</v>
      </c>
      <c r="F4478" s="134" t="s">
        <v>0</v>
      </c>
      <c r="G4478" s="128" t="s">
        <v>3379</v>
      </c>
      <c r="H4478" s="132" t="s">
        <v>12</v>
      </c>
      <c r="I4478" s="146">
        <f t="shared" si="3031"/>
        <v>45257528</v>
      </c>
      <c r="J4478" s="59">
        <f>SUM(J4522,J4562,J4603,J4643,J4683,J4724,J4764,J4806,J4847,J4889,J4929,J4972,J5012,J5053,J5093,J5133,J5172,J5213,J5252,J5293,J5334,J5374,J5415,J5455,J5497,J5537,J5577,J5616,J5657,J5697,J5737,J5779,J5820,J5860,J5901)</f>
        <v>45110778</v>
      </c>
      <c r="K4478" s="59">
        <f t="shared" si="3033"/>
        <v>146750</v>
      </c>
      <c r="L4478" s="59">
        <f t="shared" ref="L4478:P4478" si="3038">SUM(L4522,L4562,L4603,L4643,L4683,L4724,L4764,L4806,L4847,L4889,L4929,L4972,L5012,L5053,L5093,L5133,L5172,L5213,L5252,L5293,L5334,L5374,L5415,L5455,L5497,L5537,L5577,L5616,L5657,L5697,L5737,L5779,L5820,L5860,L5901)</f>
        <v>146750</v>
      </c>
      <c r="M4478" s="59">
        <f t="shared" si="3038"/>
        <v>0</v>
      </c>
      <c r="N4478" s="59">
        <f t="shared" si="3038"/>
        <v>0</v>
      </c>
      <c r="O4478" s="59">
        <f t="shared" si="3038"/>
        <v>0</v>
      </c>
      <c r="P4478" s="59">
        <f t="shared" si="3038"/>
        <v>0</v>
      </c>
      <c r="Q4478" s="59">
        <f t="shared" ref="Q4478:R4478" si="3039">SUM(Q4522,Q4562,Q4603,Q4643,Q4683,Q4724,Q4764,Q4806,Q4847,Q4889,Q4929,Q4972,Q5012,Q5053,Q5093,Q5133,Q5172,Q5213,Q5252,Q5293,Q5334,Q5374,Q5415,Q5455,Q5497,Q5537,Q5577,Q5616,Q5657,Q5697,Q5737,Q5779,Q5820,Q5860,Q5901)</f>
        <v>47388187</v>
      </c>
      <c r="R4478" s="59">
        <f t="shared" si="3039"/>
        <v>47235054</v>
      </c>
      <c r="S4478" s="59">
        <f t="shared" ref="S4478" si="3040">SUM(S4522,S4562,S4603,S4643,S4683,S4724,S4764,S4806,S4847,S4889,S4929,S4972,S5012,S5053,S5093,S5133,S5172,S5213,S5252,S5293,S5334,S5374,S5415,S5455,S5497,S5537,S5577,S5616,S5657,S5697,S5737,S5779,S5820,S5860,S5901)</f>
        <v>38037465</v>
      </c>
      <c r="T4478" s="59">
        <f t="shared" ref="T4478:X4478" si="3041">SUM(T4522,T4562,T4603,T4643,T4683,T4724,T4764,T4806,T4847,T4889,T4929,T4972,T5012,T5053,T5093,T5133,T5172,T5213,T5252,T5293,T5334,T5374,T5415,T5455,T5497,T5537,T5577,T5616,T5657,T5697,T5737,T5779,T5820,T5860,T5901)</f>
        <v>9197526</v>
      </c>
      <c r="U4478" s="59">
        <f t="shared" si="3041"/>
        <v>4380947</v>
      </c>
      <c r="V4478" s="59">
        <f t="shared" si="3041"/>
        <v>3535121</v>
      </c>
      <c r="W4478" s="59">
        <f t="shared" si="3041"/>
        <v>1281458</v>
      </c>
      <c r="X4478" s="59">
        <f t="shared" si="3041"/>
        <v>47234991</v>
      </c>
      <c r="Y4478" s="211">
        <f t="shared" si="3035"/>
        <v>99.999866624477662</v>
      </c>
    </row>
    <row r="4479" spans="1:25" customFormat="1">
      <c r="A4479" s="46" t="s">
        <v>786</v>
      </c>
      <c r="B4479" s="46" t="s">
        <v>184</v>
      </c>
      <c r="C4479" s="46" t="s">
        <v>2666</v>
      </c>
      <c r="D4479" s="46" t="s">
        <v>2678</v>
      </c>
      <c r="E4479" s="46" t="s">
        <v>2670</v>
      </c>
      <c r="F4479" s="4" t="s">
        <v>0</v>
      </c>
      <c r="G4479" s="159" t="s">
        <v>0</v>
      </c>
      <c r="H4479" s="3" t="s">
        <v>13</v>
      </c>
      <c r="I4479" s="58">
        <f t="shared" si="3031"/>
        <v>7162583</v>
      </c>
      <c r="J4479" s="58">
        <f t="shared" ref="J4479:P4479" si="3042">SUM(J4480:J4484)</f>
        <v>7139183</v>
      </c>
      <c r="K4479" s="58">
        <f t="shared" si="3033"/>
        <v>23400</v>
      </c>
      <c r="L4479" s="58">
        <f t="shared" si="3042"/>
        <v>23400</v>
      </c>
      <c r="M4479" s="58">
        <f t="shared" si="3042"/>
        <v>0</v>
      </c>
      <c r="N4479" s="58">
        <f t="shared" si="3042"/>
        <v>0</v>
      </c>
      <c r="O4479" s="58">
        <f t="shared" si="3042"/>
        <v>0</v>
      </c>
      <c r="P4479" s="58">
        <f t="shared" si="3042"/>
        <v>0</v>
      </c>
      <c r="Q4479" s="58">
        <f>SUM(Q4480:Q4484)</f>
        <v>7364405</v>
      </c>
      <c r="R4479" s="58">
        <f>SUM(R4480:R4484)</f>
        <v>7344005</v>
      </c>
      <c r="S4479" s="58">
        <f>SUM(S4480:S4484)</f>
        <v>6382816.2999999998</v>
      </c>
      <c r="T4479" s="58">
        <f t="shared" ref="T4479:X4479" si="3043">SUM(T4480:T4484)</f>
        <v>964525</v>
      </c>
      <c r="U4479" s="58">
        <f t="shared" si="3043"/>
        <v>562283</v>
      </c>
      <c r="V4479" s="58">
        <f t="shared" si="3043"/>
        <v>273061</v>
      </c>
      <c r="W4479" s="58">
        <f t="shared" si="3043"/>
        <v>129181</v>
      </c>
      <c r="X4479" s="58">
        <f t="shared" si="3043"/>
        <v>7347341.2999999998</v>
      </c>
      <c r="Y4479" s="210">
        <f t="shared" si="3035"/>
        <v>100.04542889063937</v>
      </c>
    </row>
    <row r="4480" spans="1:25" customFormat="1">
      <c r="A4480" s="4" t="s">
        <v>786</v>
      </c>
      <c r="B4480" s="4" t="s">
        <v>184</v>
      </c>
      <c r="C4480" s="4" t="s">
        <v>2666</v>
      </c>
      <c r="D4480" s="4" t="s">
        <v>2678</v>
      </c>
      <c r="E4480" s="47">
        <v>6112</v>
      </c>
      <c r="F4480" s="4" t="s">
        <v>0</v>
      </c>
      <c r="G4480" s="128" t="s">
        <v>3379</v>
      </c>
      <c r="H4480" s="5" t="s">
        <v>16</v>
      </c>
      <c r="I4480" s="59">
        <f t="shared" si="3031"/>
        <v>1163467</v>
      </c>
      <c r="J4480" s="59">
        <f>SUM(J4524,J4564,J4605,J4645,J4685,J4726,J4766,J4808,J4849,J4891,J4931,J4974,J5014,J5055,J5095,J5135,J5174,J5215,J5254,J5295,J5336,J5376,J5417,J5457,J5499,J5539,J5579,J5618,J5659,J5699,J5739,J5781,J5822,J5862,J5903)</f>
        <v>1157667</v>
      </c>
      <c r="K4480" s="59">
        <f t="shared" si="3033"/>
        <v>5800</v>
      </c>
      <c r="L4480" s="59">
        <f t="shared" ref="L4480:P4480" si="3044">SUM(L4524,L4564,L4605,L4645,L4685,L4726,L4766,L4808,L4849,L4891,L4931,L4974,L5014,L5055,L5095,L5135,L5174,L5215,L5254,L5295,L5336,L5376,L5417,L5457,L5499,L5539,L5579,L5618,L5659,L5699,L5739,L5781,L5822,L5862,L5903)</f>
        <v>5800</v>
      </c>
      <c r="M4480" s="59">
        <f t="shared" si="3044"/>
        <v>0</v>
      </c>
      <c r="N4480" s="59">
        <f t="shared" si="3044"/>
        <v>0</v>
      </c>
      <c r="O4480" s="59">
        <f t="shared" si="3044"/>
        <v>0</v>
      </c>
      <c r="P4480" s="59">
        <f t="shared" si="3044"/>
        <v>0</v>
      </c>
      <c r="Q4480" s="59">
        <f t="shared" ref="Q4480:R4480" si="3045">SUM(Q4524,Q4564,Q4605,Q4645,Q4685,Q4726,Q4766,Q4808,Q4849,Q4891,Q4931,Q4974,Q5014,Q5055,Q5095,Q5135,Q5174,Q5215,Q5254,Q5295,Q5336,Q5376,Q5417,Q5457,Q5499,Q5539,Q5579,Q5618,Q5659,Q5699,Q5739,Q5781,Q5822,Q5862,Q5903)</f>
        <v>1160567</v>
      </c>
      <c r="R4480" s="59">
        <f t="shared" si="3045"/>
        <v>1154767</v>
      </c>
      <c r="S4480" s="59">
        <f t="shared" ref="S4480" si="3046">SUM(S4524,S4564,S4605,S4645,S4685,S4726,S4766,S4808,S4849,S4891,S4931,S4974,S5014,S5055,S5095,S5135,S5174,S5215,S5254,S5295,S5336,S5376,S5417,S5457,S5499,S5539,S5579,S5618,S5659,S5699,S5739,S5781,S5822,S5862,S5903)</f>
        <v>918515.3</v>
      </c>
      <c r="T4480" s="59">
        <f t="shared" ref="T4480:X4480" si="3047">SUM(T4524,T4564,T4605,T4645,T4685,T4726,T4766,T4808,T4849,T4891,T4931,T4974,T5014,T5055,T5095,T5135,T5174,T5215,T5254,T5295,T5336,T5376,T5417,T5457,T5499,T5539,T5579,T5618,T5659,T5699,T5739,T5781,T5822,T5862,T5903)</f>
        <v>236252</v>
      </c>
      <c r="U4480" s="59">
        <f t="shared" si="3047"/>
        <v>104151</v>
      </c>
      <c r="V4480" s="59">
        <f t="shared" si="3047"/>
        <v>85208</v>
      </c>
      <c r="W4480" s="59">
        <f t="shared" si="3047"/>
        <v>46893</v>
      </c>
      <c r="X4480" s="59">
        <f t="shared" si="3047"/>
        <v>1154767.3</v>
      </c>
      <c r="Y4480" s="211">
        <f t="shared" si="3035"/>
        <v>100.00002597926682</v>
      </c>
    </row>
    <row r="4481" spans="1:25" customFormat="1">
      <c r="A4481" s="4" t="s">
        <v>786</v>
      </c>
      <c r="B4481" s="4" t="s">
        <v>184</v>
      </c>
      <c r="C4481" s="4" t="s">
        <v>2666</v>
      </c>
      <c r="D4481" s="4" t="s">
        <v>2678</v>
      </c>
      <c r="E4481" s="47">
        <v>6112</v>
      </c>
      <c r="F4481" s="4" t="s">
        <v>0</v>
      </c>
      <c r="G4481" s="128" t="s">
        <v>3379</v>
      </c>
      <c r="H4481" s="5" t="s">
        <v>18</v>
      </c>
      <c r="I4481" s="59">
        <f t="shared" si="3031"/>
        <v>530611</v>
      </c>
      <c r="J4481" s="59">
        <f>SUM(J4528,J4568,J4609,J4649,J4689,J4730,J4770,J4812,J4853,J4895,J4935,J4978,J5018,J5059,J5099,J5139,J5178,J5219,J5258,J5299,J5340,J5380,J5421,J5461,J5503,J5543,J5583,J5622,J5663,J5703,J5743,J5785,J5826,J5866,J5907)</f>
        <v>530611</v>
      </c>
      <c r="K4481" s="59">
        <f t="shared" si="3033"/>
        <v>0</v>
      </c>
      <c r="L4481" s="59">
        <f t="shared" ref="L4481:P4481" si="3048">SUM(L4528,L4568,L4609,L4649,L4689,L4730,L4770,L4812,L4853,L4895,L4935,L4978,L5018,L5059,L5099,L5139,L5178,L5219,L5258,L5299,L5340,L5380,L5421,L5461,L5503,L5543,L5583,L5622,L5663,L5703,L5743,L5785,L5826,L5866,L5907)</f>
        <v>0</v>
      </c>
      <c r="M4481" s="59">
        <f t="shared" si="3048"/>
        <v>0</v>
      </c>
      <c r="N4481" s="59">
        <f t="shared" si="3048"/>
        <v>0</v>
      </c>
      <c r="O4481" s="59">
        <f t="shared" si="3048"/>
        <v>0</v>
      </c>
      <c r="P4481" s="59">
        <f t="shared" si="3048"/>
        <v>0</v>
      </c>
      <c r="Q4481" s="59">
        <f t="shared" ref="Q4481:R4481" si="3049">SUM(Q4528,Q4568,Q4609,Q4649,Q4689,Q4730,Q4770,Q4812,Q4853,Q4895,Q4935,Q4978,Q5018,Q5059,Q5099,Q5139,Q5178,Q5219,Q5258,Q5299,Q5340,Q5380,Q5421,Q5461,Q5503,Q5543,Q5583,Q5622,Q5663,Q5703,Q5743,Q5785,Q5826,Q5866,Q5907)</f>
        <v>628709</v>
      </c>
      <c r="R4481" s="59">
        <f t="shared" si="3049"/>
        <v>628709</v>
      </c>
      <c r="S4481" s="59">
        <f t="shared" ref="S4481" si="3050">SUM(S4528,S4568,S4609,S4649,S4689,S4730,S4770,S4812,S4853,S4895,S4935,S4978,S5018,S5059,S5099,S5139,S5178,S5219,S5258,S5299,S5340,S5380,S5421,S5461,S5503,S5543,S5583,S5622,S5663,S5703,S5743,S5785,S5826,S5866,S5907)</f>
        <v>535296</v>
      </c>
      <c r="T4481" s="59">
        <f t="shared" ref="T4481:X4481" si="3051">SUM(T4528,T4568,T4609,T4649,T4689,T4730,T4770,T4812,T4853,T4895,T4935,T4978,T5018,T5059,T5099,T5139,T5178,T5219,T5258,T5299,T5340,T5380,T5421,T5461,T5503,T5543,T5583,T5622,T5663,T5703,T5743,T5785,T5826,T5866,T5907)</f>
        <v>93413</v>
      </c>
      <c r="U4481" s="59">
        <f t="shared" si="3051"/>
        <v>89526</v>
      </c>
      <c r="V4481" s="59">
        <f t="shared" si="3051"/>
        <v>3887</v>
      </c>
      <c r="W4481" s="59">
        <f t="shared" si="3051"/>
        <v>0</v>
      </c>
      <c r="X4481" s="59">
        <f t="shared" si="3051"/>
        <v>628709</v>
      </c>
      <c r="Y4481" s="211">
        <f t="shared" si="3035"/>
        <v>100</v>
      </c>
    </row>
    <row r="4482" spans="1:25" customFormat="1">
      <c r="A4482" s="4" t="s">
        <v>786</v>
      </c>
      <c r="B4482" s="4" t="s">
        <v>184</v>
      </c>
      <c r="C4482" s="4" t="s">
        <v>2666</v>
      </c>
      <c r="D4482" s="4" t="s">
        <v>2678</v>
      </c>
      <c r="E4482" s="47">
        <v>6112</v>
      </c>
      <c r="F4482" s="4" t="s">
        <v>0</v>
      </c>
      <c r="G4482" s="128" t="s">
        <v>3379</v>
      </c>
      <c r="H4482" s="5" t="s">
        <v>17</v>
      </c>
      <c r="I4482" s="59">
        <f t="shared" si="3031"/>
        <v>985202</v>
      </c>
      <c r="J4482" s="59">
        <f>SUM(J4526,J4566,J4607,J4647,J4687,J4728,J4768,J4810,J4851,J4893,J4933,J4976,J5016,J5057,J5097,J5137,J5176,J5217,J5256,J5297,J5338,J5378,J5419,J5459,J5501,J5541,J5581,J5620,J5661,J5701,J5741,J5783,J5824,J5864,J5905)</f>
        <v>981202</v>
      </c>
      <c r="K4482" s="59">
        <f t="shared" si="3033"/>
        <v>4000</v>
      </c>
      <c r="L4482" s="59">
        <f t="shared" ref="L4482:P4482" si="3052">SUM(L4526,L4566,L4607,L4647,L4687,L4728,L4768,L4810,L4851,L4893,L4933,L4976,L5016,L5057,L5097,L5137,L5176,L5217,L5256,L5297,L5338,L5378,L5419,L5459,L5501,L5541,L5581,L5620,L5661,L5701,L5741,L5783,L5824,L5864,L5905)</f>
        <v>4000</v>
      </c>
      <c r="M4482" s="59">
        <f t="shared" si="3052"/>
        <v>0</v>
      </c>
      <c r="N4482" s="59">
        <f t="shared" si="3052"/>
        <v>0</v>
      </c>
      <c r="O4482" s="59">
        <f t="shared" si="3052"/>
        <v>0</v>
      </c>
      <c r="P4482" s="59">
        <f t="shared" si="3052"/>
        <v>0</v>
      </c>
      <c r="Q4482" s="59">
        <f t="shared" ref="Q4482:R4482" si="3053">SUM(Q4526,Q4566,Q4607,Q4647,Q4687,Q4728,Q4768,Q4810,Q4851,Q4893,Q4933,Q4976,Q5016,Q5057,Q5097,Q5137,Q5176,Q5217,Q5256,Q5297,Q5338,Q5378,Q5419,Q5459,Q5501,Q5541,Q5581,Q5620,Q5661,Q5701,Q5741,Q5783,Q5824,Q5864,Q5905)</f>
        <v>1066376</v>
      </c>
      <c r="R4482" s="59">
        <f t="shared" si="3053"/>
        <v>1065376</v>
      </c>
      <c r="S4482" s="59">
        <f t="shared" ref="S4482" si="3054">SUM(S4526,S4566,S4607,S4647,S4687,S4728,S4768,S4810,S4851,S4893,S4933,S4976,S5016,S5057,S5097,S5137,S5176,S5217,S5256,S5297,S5338,S5378,S5419,S5459,S5501,S5541,S5581,S5620,S5661,S5701,S5741,S5783,S5824,S5864,S5905)</f>
        <v>1065907</v>
      </c>
      <c r="T4482" s="59">
        <f t="shared" ref="T4482:X4482" si="3055">SUM(T4526,T4566,T4607,T4647,T4687,T4728,T4768,T4810,T4851,T4893,T4933,T4976,T5016,T5057,T5097,T5137,T5176,T5217,T5256,T5297,T5338,T5378,T5419,T5459,T5501,T5541,T5581,T5620,T5661,T5701,T5741,T5783,T5824,T5864,T5905)</f>
        <v>0</v>
      </c>
      <c r="U4482" s="59">
        <f t="shared" si="3055"/>
        <v>0</v>
      </c>
      <c r="V4482" s="59">
        <f t="shared" si="3055"/>
        <v>0</v>
      </c>
      <c r="W4482" s="59">
        <f t="shared" si="3055"/>
        <v>0</v>
      </c>
      <c r="X4482" s="59">
        <f t="shared" si="3055"/>
        <v>1065907</v>
      </c>
      <c r="Y4482" s="211">
        <f t="shared" si="3035"/>
        <v>100.04984155828554</v>
      </c>
    </row>
    <row r="4483" spans="1:25" customFormat="1">
      <c r="A4483" s="4" t="s">
        <v>786</v>
      </c>
      <c r="B4483" s="4" t="s">
        <v>184</v>
      </c>
      <c r="C4483" s="4" t="s">
        <v>2666</v>
      </c>
      <c r="D4483" s="4" t="s">
        <v>2678</v>
      </c>
      <c r="E4483" s="47">
        <v>6112</v>
      </c>
      <c r="F4483" s="4" t="s">
        <v>0</v>
      </c>
      <c r="G4483" s="128" t="s">
        <v>3379</v>
      </c>
      <c r="H4483" s="5" t="s">
        <v>19</v>
      </c>
      <c r="I4483" s="59">
        <f t="shared" si="3031"/>
        <v>3966455</v>
      </c>
      <c r="J4483" s="59">
        <f>SUM(J4525,J4565,J4606,J4646,J4686,J4727,J4767,J4809,J4850,J4892,J4932,J4975,J5015,J5056,J5096,J5136,J5175,J5216,J5255,J5296,J5337,J5377,J5418,J5458,J5500,J5540,J5580,J5619,J5660,J5700,J5740,J5782,J5823,J5863,J5904)</f>
        <v>3952855</v>
      </c>
      <c r="K4483" s="59">
        <f t="shared" si="3033"/>
        <v>13600</v>
      </c>
      <c r="L4483" s="59">
        <f t="shared" ref="L4483:P4483" si="3056">SUM(L4525,L4565,L4606,L4646,L4686,L4727,L4767,L4809,L4850,L4892,L4932,L4975,L5015,L5056,L5096,L5136,L5175,L5216,L5255,L5296,L5337,L5377,L5418,L5458,L5500,L5540,L5580,L5619,L5660,L5700,L5740,L5782,L5823,L5863,L5904)</f>
        <v>13600</v>
      </c>
      <c r="M4483" s="59">
        <f t="shared" si="3056"/>
        <v>0</v>
      </c>
      <c r="N4483" s="59">
        <f t="shared" si="3056"/>
        <v>0</v>
      </c>
      <c r="O4483" s="59">
        <f t="shared" si="3056"/>
        <v>0</v>
      </c>
      <c r="P4483" s="59">
        <f t="shared" si="3056"/>
        <v>0</v>
      </c>
      <c r="Q4483" s="59">
        <f t="shared" ref="Q4483:R4483" si="3057">SUM(Q4525,Q4565,Q4606,Q4646,Q4686,Q4727,Q4767,Q4809,Q4850,Q4892,Q4932,Q4975,Q5015,Q5056,Q5096,Q5136,Q5175,Q5216,Q5255,Q5296,Q5337,Q5377,Q5418,Q5458,Q5500,Q5540,Q5580,Q5619,Q5660,Q5700,Q5740,Q5782,Q5823,Q5863,Q5904)</f>
        <v>3970203</v>
      </c>
      <c r="R4483" s="59">
        <f t="shared" si="3057"/>
        <v>3956603</v>
      </c>
      <c r="S4483" s="59">
        <f t="shared" ref="S4483" si="3058">SUM(S4525,S4565,S4606,S4646,S4686,S4727,S4767,S4809,S4850,S4892,S4932,S4975,S5015,S5056,S5096,S5136,S5175,S5216,S5255,S5296,S5337,S5377,S5418,S5458,S5500,S5540,S5580,S5619,S5660,S5700,S5740,S5782,S5823,S5863,S5904)</f>
        <v>3412010</v>
      </c>
      <c r="T4483" s="59">
        <f>SUM(T4525,T4565,T4606,T4646,T4686,T4727,T4767,T4809,T4850,T4892,T4932,T4975,T5015,T5056,T5096,T5136,T5175,T5216,T5255,T5296,T5337,T5377,T5418,T5458,T5500,T5540,T5580,T5619,T5660,T5700,T5740,T5782,T5823,T5863,T5904)</f>
        <v>547398</v>
      </c>
      <c r="U4483" s="59">
        <f t="shared" ref="U4483:X4483" si="3059">SUM(U4525,U4565,U4606,U4646,U4686,U4727,U4767,U4809,U4850,U4892,U4932,U4975,U5015,U5056,U5096,U5136,U5175,U5216,U5255,U5296,U5337,U5377,U5418,U5458,U5500,U5540,U5580,U5619,U5660,U5700,U5740,U5782,U5823,U5863,U5904)</f>
        <v>327025</v>
      </c>
      <c r="V4483" s="59">
        <f t="shared" si="3059"/>
        <v>163366</v>
      </c>
      <c r="W4483" s="59">
        <f t="shared" si="3059"/>
        <v>57007</v>
      </c>
      <c r="X4483" s="59">
        <f t="shared" si="3059"/>
        <v>3959408</v>
      </c>
      <c r="Y4483" s="211">
        <f t="shared" si="3035"/>
        <v>100.07089414833888</v>
      </c>
    </row>
    <row r="4484" spans="1:25" customFormat="1">
      <c r="A4484" s="4" t="s">
        <v>786</v>
      </c>
      <c r="B4484" s="4" t="s">
        <v>184</v>
      </c>
      <c r="C4484" s="4" t="s">
        <v>2666</v>
      </c>
      <c r="D4484" s="4" t="s">
        <v>2678</v>
      </c>
      <c r="E4484" s="47">
        <v>6112</v>
      </c>
      <c r="F4484" s="4" t="s">
        <v>0</v>
      </c>
      <c r="G4484" s="128" t="s">
        <v>3379</v>
      </c>
      <c r="H4484" s="5" t="s">
        <v>15</v>
      </c>
      <c r="I4484" s="59">
        <f t="shared" si="3031"/>
        <v>516848</v>
      </c>
      <c r="J4484" s="59">
        <f>SUM(J4527,J4567,J4608,J4648,J4688,J4729,J4769,J4811,J4852,J4894,J4934,J4977,J5017,J5058,J5098,J5138,J5177,J5218,J5257,J5298,J5339,J5379,J5420,J5460,J5502,J5542,J5582,J5621,J5662,J5702,J5742,J5784,J5825,J5865,J5906)</f>
        <v>516848</v>
      </c>
      <c r="K4484" s="59">
        <f t="shared" si="3033"/>
        <v>0</v>
      </c>
      <c r="L4484" s="59">
        <f t="shared" ref="L4484:P4484" si="3060">SUM(L4527,L4567,L4608,L4648,L4688,L4729,L4769,L4811,L4852,L4894,L4934,L4977,L5017,L5058,L5098,L5138,L5177,L5218,L5257,L5298,L5339,L5379,L5420,L5460,L5502,L5542,L5582,L5621,L5662,L5702,L5742,L5784,L5825,L5865,L5906)</f>
        <v>0</v>
      </c>
      <c r="M4484" s="59">
        <f t="shared" si="3060"/>
        <v>0</v>
      </c>
      <c r="N4484" s="59">
        <f t="shared" si="3060"/>
        <v>0</v>
      </c>
      <c r="O4484" s="59">
        <f t="shared" si="3060"/>
        <v>0</v>
      </c>
      <c r="P4484" s="59">
        <f t="shared" si="3060"/>
        <v>0</v>
      </c>
      <c r="Q4484" s="59">
        <f t="shared" ref="Q4484:R4484" si="3061">SUM(Q4527,Q4567,Q4608,Q4648,Q4688,Q4729,Q4769,Q4811,Q4852,Q4894,Q4934,Q4977,Q5017,Q5058,Q5098,Q5138,Q5177,Q5218,Q5257,Q5298,Q5339,Q5379,Q5420,Q5460,Q5502,Q5542,Q5582,Q5621,Q5662,Q5702,Q5742,Q5784,Q5825,Q5865,Q5906)</f>
        <v>538550</v>
      </c>
      <c r="R4484" s="59">
        <f t="shared" si="3061"/>
        <v>538550</v>
      </c>
      <c r="S4484" s="59">
        <f t="shared" ref="S4484" si="3062">SUM(S4527,S4567,S4608,S4648,S4688,S4729,S4769,S4811,S4852,S4894,S4934,S4977,S5017,S5058,S5098,S5138,S5177,S5218,S5257,S5298,S5339,S5379,S5420,S5460,S5502,S5542,S5582,S5621,S5662,S5702,S5742,S5784,S5825,S5865,S5906)</f>
        <v>451088</v>
      </c>
      <c r="T4484" s="59">
        <f t="shared" ref="T4484:X4484" si="3063">SUM(T4527,T4567,T4608,T4648,T4688,T4729,T4769,T4811,T4852,T4894,T4934,T4977,T5017,T5058,T5098,T5138,T5177,T5218,T5257,T5298,T5339,T5379,T5420,T5460,T5502,T5542,T5582,T5621,T5662,T5702,T5742,T5784,T5825,T5865,T5906)</f>
        <v>87462</v>
      </c>
      <c r="U4484" s="59">
        <f t="shared" si="3063"/>
        <v>41581</v>
      </c>
      <c r="V4484" s="59">
        <f t="shared" si="3063"/>
        <v>20600</v>
      </c>
      <c r="W4484" s="59">
        <f t="shared" si="3063"/>
        <v>25281</v>
      </c>
      <c r="X4484" s="59">
        <f t="shared" si="3063"/>
        <v>538550</v>
      </c>
      <c r="Y4484" s="211">
        <f t="shared" si="3035"/>
        <v>100</v>
      </c>
    </row>
    <row r="4485" spans="1:25" customFormat="1">
      <c r="A4485" s="4" t="s">
        <v>786</v>
      </c>
      <c r="B4485" s="4" t="s">
        <v>184</v>
      </c>
      <c r="C4485" s="4" t="s">
        <v>2666</v>
      </c>
      <c r="D4485" s="4" t="s">
        <v>2678</v>
      </c>
      <c r="E4485" s="3" t="s">
        <v>2671</v>
      </c>
      <c r="F4485" s="3" t="s">
        <v>0</v>
      </c>
      <c r="G4485" s="158" t="s">
        <v>0</v>
      </c>
      <c r="H4485" s="3" t="s">
        <v>21</v>
      </c>
      <c r="I4485" s="66">
        <f t="shared" si="3031"/>
        <v>4743851</v>
      </c>
      <c r="J4485" s="66">
        <f t="shared" ref="J4485:X4485" si="3064">SUM(J4486)</f>
        <v>4727251</v>
      </c>
      <c r="K4485" s="66">
        <f t="shared" si="3033"/>
        <v>16600</v>
      </c>
      <c r="L4485" s="66">
        <f t="shared" si="3064"/>
        <v>16600</v>
      </c>
      <c r="M4485" s="66">
        <f t="shared" si="3064"/>
        <v>0</v>
      </c>
      <c r="N4485" s="66">
        <f t="shared" si="3064"/>
        <v>0</v>
      </c>
      <c r="O4485" s="66">
        <f t="shared" si="3064"/>
        <v>0</v>
      </c>
      <c r="P4485" s="66">
        <f t="shared" si="3064"/>
        <v>0</v>
      </c>
      <c r="Q4485" s="66">
        <f t="shared" si="3064"/>
        <v>4971025</v>
      </c>
      <c r="R4485" s="66">
        <f t="shared" si="3064"/>
        <v>4953735</v>
      </c>
      <c r="S4485" s="66">
        <f t="shared" si="3064"/>
        <v>4070700</v>
      </c>
      <c r="T4485" s="66">
        <f t="shared" si="3064"/>
        <v>883035</v>
      </c>
      <c r="U4485" s="66">
        <f t="shared" si="3064"/>
        <v>452678</v>
      </c>
      <c r="V4485" s="66">
        <f t="shared" si="3064"/>
        <v>320405</v>
      </c>
      <c r="W4485" s="66">
        <f t="shared" si="3064"/>
        <v>109952</v>
      </c>
      <c r="X4485" s="66">
        <f t="shared" si="3064"/>
        <v>4953735</v>
      </c>
      <c r="Y4485" s="208">
        <f t="shared" si="3035"/>
        <v>100</v>
      </c>
    </row>
    <row r="4486" spans="1:25" s="145" customFormat="1">
      <c r="A4486" s="134" t="s">
        <v>786</v>
      </c>
      <c r="B4486" s="134" t="s">
        <v>184</v>
      </c>
      <c r="C4486" s="134" t="s">
        <v>2666</v>
      </c>
      <c r="D4486" s="134" t="s">
        <v>2678</v>
      </c>
      <c r="E4486" s="136">
        <v>6121</v>
      </c>
      <c r="F4486" s="134" t="s">
        <v>0</v>
      </c>
      <c r="G4486" s="128" t="s">
        <v>3379</v>
      </c>
      <c r="H4486" s="132" t="s">
        <v>22</v>
      </c>
      <c r="I4486" s="146">
        <f t="shared" si="3031"/>
        <v>4743851</v>
      </c>
      <c r="J4486" s="59">
        <f>SUM(J4530,J4570,J4611,J4651,J4691,J4732,J4772,J4814,J4855,J4897,J4937,J4980,J5020,J5061,J5101,J5141,J5180,J5221,J5260,J5301,J5342,J5382,J5423,J5463,J5505,J5545,J5585,J5624,J5665,J5705,J5745,J5787,J5828,J5868,J5909)</f>
        <v>4727251</v>
      </c>
      <c r="K4486" s="59">
        <f t="shared" si="3033"/>
        <v>16600</v>
      </c>
      <c r="L4486" s="59">
        <f t="shared" ref="L4486:P4486" si="3065">SUM(L4530,L4570,L4611,L4651,L4691,L4732,L4772,L4814,L4855,L4897,L4937,L4980,L5020,L5061,L5101,L5141,L5180,L5221,L5260,L5301,L5342,L5382,L5423,L5463,L5505,L5545,L5585,L5624,L5665,L5705,L5745,L5787,L5828,L5868,L5909)</f>
        <v>16600</v>
      </c>
      <c r="M4486" s="59">
        <f t="shared" si="3065"/>
        <v>0</v>
      </c>
      <c r="N4486" s="59">
        <f t="shared" si="3065"/>
        <v>0</v>
      </c>
      <c r="O4486" s="59">
        <f t="shared" si="3065"/>
        <v>0</v>
      </c>
      <c r="P4486" s="59">
        <f t="shared" si="3065"/>
        <v>0</v>
      </c>
      <c r="Q4486" s="59">
        <f t="shared" ref="Q4486:R4486" si="3066">SUM(Q4530,Q4570,Q4611,Q4651,Q4691,Q4732,Q4772,Q4814,Q4855,Q4897,Q4937,Q4980,Q5020,Q5061,Q5101,Q5141,Q5180,Q5221,Q5260,Q5301,Q5342,Q5382,Q5423,Q5463,Q5505,Q5545,Q5585,Q5624,Q5665,Q5705,Q5745,Q5787,Q5828,Q5868,Q5909)</f>
        <v>4971025</v>
      </c>
      <c r="R4486" s="59">
        <f t="shared" si="3066"/>
        <v>4953735</v>
      </c>
      <c r="S4486" s="59">
        <f t="shared" ref="S4486" si="3067">SUM(S4530,S4570,S4611,S4651,S4691,S4732,S4772,S4814,S4855,S4897,S4937,S4980,S5020,S5061,S5101,S5141,S5180,S5221,S5260,S5301,S5342,S5382,S5423,S5463,S5505,S5545,S5585,S5624,S5665,S5705,S5745,S5787,S5828,S5868,S5909)</f>
        <v>4070700</v>
      </c>
      <c r="T4486" s="59">
        <f t="shared" ref="T4486:X4486" si="3068">SUM(T4530,T4570,T4611,T4651,T4691,T4732,T4772,T4814,T4855,T4897,T4937,T4980,T5020,T5061,T5101,T5141,T5180,T5221,T5260,T5301,T5342,T5382,T5423,T5463,T5505,T5545,T5585,T5624,T5665,T5705,T5745,T5787,T5828,T5868,T5909)</f>
        <v>883035</v>
      </c>
      <c r="U4486" s="59">
        <f t="shared" si="3068"/>
        <v>452678</v>
      </c>
      <c r="V4486" s="59">
        <f t="shared" si="3068"/>
        <v>320405</v>
      </c>
      <c r="W4486" s="59">
        <f t="shared" si="3068"/>
        <v>109952</v>
      </c>
      <c r="X4486" s="59">
        <f t="shared" si="3068"/>
        <v>4953735</v>
      </c>
      <c r="Y4486" s="211">
        <f t="shared" si="3035"/>
        <v>100</v>
      </c>
    </row>
    <row r="4487" spans="1:25" customFormat="1">
      <c r="A4487" s="4" t="s">
        <v>786</v>
      </c>
      <c r="B4487" s="4" t="s">
        <v>184</v>
      </c>
      <c r="C4487" s="4" t="s">
        <v>2666</v>
      </c>
      <c r="D4487" s="4" t="s">
        <v>2678</v>
      </c>
      <c r="E4487" s="3" t="s">
        <v>2672</v>
      </c>
      <c r="F4487" s="3" t="s">
        <v>0</v>
      </c>
      <c r="G4487" s="158" t="s">
        <v>0</v>
      </c>
      <c r="H4487" s="3" t="s">
        <v>23</v>
      </c>
      <c r="I4487" s="58">
        <f t="shared" si="3031"/>
        <v>6689001</v>
      </c>
      <c r="J4487" s="58">
        <f t="shared" ref="J4487:P4487" si="3069">SUM(J4488:J4496)</f>
        <v>4558571</v>
      </c>
      <c r="K4487" s="58">
        <f t="shared" si="3033"/>
        <v>2130430</v>
      </c>
      <c r="L4487" s="58">
        <f t="shared" si="3069"/>
        <v>2110612</v>
      </c>
      <c r="M4487" s="58">
        <f t="shared" si="3069"/>
        <v>17000</v>
      </c>
      <c r="N4487" s="58">
        <f t="shared" si="3069"/>
        <v>2818</v>
      </c>
      <c r="O4487" s="58">
        <f t="shared" si="3069"/>
        <v>0</v>
      </c>
      <c r="P4487" s="58">
        <f t="shared" si="3069"/>
        <v>0</v>
      </c>
      <c r="Q4487" s="58">
        <f>SUM(Q4488:Q4496)</f>
        <v>7136904</v>
      </c>
      <c r="R4487" s="58">
        <f>SUM(R4488:R4496)</f>
        <v>4789581</v>
      </c>
      <c r="S4487" s="58">
        <f>SUM(S4488:S4496)</f>
        <v>4107136</v>
      </c>
      <c r="T4487" s="58">
        <f t="shared" ref="T4487:X4487" si="3070">SUM(T4488:T4496)</f>
        <v>682372</v>
      </c>
      <c r="U4487" s="58">
        <f t="shared" si="3070"/>
        <v>355684</v>
      </c>
      <c r="V4487" s="58">
        <f t="shared" si="3070"/>
        <v>200471</v>
      </c>
      <c r="W4487" s="58">
        <f t="shared" si="3070"/>
        <v>126217</v>
      </c>
      <c r="X4487" s="58">
        <f t="shared" si="3070"/>
        <v>4789508</v>
      </c>
      <c r="Y4487" s="210">
        <f t="shared" si="3035"/>
        <v>99.998475858326657</v>
      </c>
    </row>
    <row r="4488" spans="1:25" customFormat="1">
      <c r="A4488" s="4" t="s">
        <v>786</v>
      </c>
      <c r="B4488" s="4" t="s">
        <v>184</v>
      </c>
      <c r="C4488" s="4" t="s">
        <v>2666</v>
      </c>
      <c r="D4488" s="4" t="s">
        <v>2678</v>
      </c>
      <c r="E4488" s="47">
        <v>6131</v>
      </c>
      <c r="F4488" s="4" t="s">
        <v>0</v>
      </c>
      <c r="G4488" s="128" t="s">
        <v>3379</v>
      </c>
      <c r="H4488" s="5" t="s">
        <v>24</v>
      </c>
      <c r="I4488" s="59">
        <f t="shared" si="3031"/>
        <v>206995</v>
      </c>
      <c r="J4488" s="59">
        <f>SUM(J4532,J4572,J4613,J4653,J4693,J4734,J4774,J4816,J4857,J4899,J4939,J4982,J5022,J5063,J5103,J5143,J5182,J5223,J5262,J5303,J5344,J5384,J5425,J5465,J5507,J5547,J5587,J5626,J5667,J5707,J5747,J5789,J5830,J5870,J5911)</f>
        <v>42550</v>
      </c>
      <c r="K4488" s="59">
        <f t="shared" si="3033"/>
        <v>164445</v>
      </c>
      <c r="L4488" s="59">
        <f t="shared" ref="L4488:P4491" si="3071">SUM(L4532,L4572,L4613,L4653,L4693,L4734,L4774,L4816,L4857,L4899,L4939,L4982,L5022,L5063,L5103,L5143,L5182,L5223,L5262,L5303,L5344,L5384,L5425,L5465,L5507,L5547,L5587,L5626,L5667,L5707,L5747,L5789,L5830,L5870,L5911)</f>
        <v>164445</v>
      </c>
      <c r="M4488" s="59">
        <f t="shared" si="3071"/>
        <v>0</v>
      </c>
      <c r="N4488" s="59">
        <f t="shared" si="3071"/>
        <v>0</v>
      </c>
      <c r="O4488" s="59">
        <f t="shared" si="3071"/>
        <v>0</v>
      </c>
      <c r="P4488" s="59">
        <f t="shared" si="3071"/>
        <v>0</v>
      </c>
      <c r="Q4488" s="59">
        <f t="shared" ref="Q4488:R4488" si="3072">SUM(Q4532,Q4572,Q4613,Q4653,Q4693,Q4734,Q4774,Q4816,Q4857,Q4899,Q4939,Q4982,Q5022,Q5063,Q5103,Q5143,Q5182,Q5223,Q5262,Q5303,Q5344,Q5384,Q5425,Q5465,Q5507,Q5547,Q5587,Q5626,Q5667,Q5707,Q5747,Q5789,Q5830,Q5870,Q5911)</f>
        <v>240004</v>
      </c>
      <c r="R4488" s="59">
        <f t="shared" si="3072"/>
        <v>57545</v>
      </c>
      <c r="S4488" s="59">
        <f t="shared" ref="S4488" si="3073">SUM(S4532,S4572,S4613,S4653,S4693,S4734,S4774,S4816,S4857,S4899,S4939,S4982,S5022,S5063,S5103,S5143,S5182,S5223,S5262,S5303,S5344,S5384,S5425,S5465,S5507,S5547,S5587,S5626,S5667,S5707,S5747,S5789,S5830,S5870,S5911)</f>
        <v>36259</v>
      </c>
      <c r="T4488" s="59">
        <f t="shared" ref="T4488:X4488" si="3074">SUM(T4532,T4572,T4613,T4653,T4693,T4734,T4774,T4816,T4857,T4899,T4939,T4982,T5022,T5063,T5103,T5143,T5182,T5223,T5262,T5303,T5344,T5384,T5425,T5465,T5507,T5547,T5587,T5626,T5667,T5707,T5747,T5789,T5830,T5870,T5911)</f>
        <v>21286</v>
      </c>
      <c r="U4488" s="59">
        <f t="shared" si="3074"/>
        <v>14707</v>
      </c>
      <c r="V4488" s="59">
        <f t="shared" si="3074"/>
        <v>5495</v>
      </c>
      <c r="W4488" s="59">
        <f t="shared" si="3074"/>
        <v>1084</v>
      </c>
      <c r="X4488" s="59">
        <f t="shared" si="3074"/>
        <v>57545</v>
      </c>
      <c r="Y4488" s="211">
        <f t="shared" si="3035"/>
        <v>100</v>
      </c>
    </row>
    <row r="4489" spans="1:25" customFormat="1">
      <c r="A4489" s="4" t="s">
        <v>786</v>
      </c>
      <c r="B4489" s="4" t="s">
        <v>184</v>
      </c>
      <c r="C4489" s="4" t="s">
        <v>2666</v>
      </c>
      <c r="D4489" s="4" t="s">
        <v>2678</v>
      </c>
      <c r="E4489" s="47">
        <v>6132</v>
      </c>
      <c r="F4489" s="4" t="s">
        <v>0</v>
      </c>
      <c r="G4489" s="128" t="s">
        <v>3379</v>
      </c>
      <c r="H4489" s="5" t="s">
        <v>25</v>
      </c>
      <c r="I4489" s="59">
        <f t="shared" si="3031"/>
        <v>2309666</v>
      </c>
      <c r="J4489" s="59">
        <f>SUM(J4533,J4573,J4614,J4654,J4694,J4735,J4775,J4817,J4858,J4900,J4940,J4983,J5023,J5064,J5104,J5144,J5183,J5224,J5263,J5304,J5345,J5385,J5426,J5466,J5508,J5548,J5588,J5627,J5668,J5708,J5748,J5790,J5831,J5871,J5912)</f>
        <v>2280666</v>
      </c>
      <c r="K4489" s="59">
        <f t="shared" si="3033"/>
        <v>29000</v>
      </c>
      <c r="L4489" s="59">
        <f t="shared" si="3071"/>
        <v>29000</v>
      </c>
      <c r="M4489" s="59">
        <f t="shared" si="3071"/>
        <v>0</v>
      </c>
      <c r="N4489" s="59">
        <f t="shared" si="3071"/>
        <v>0</v>
      </c>
      <c r="O4489" s="59">
        <f t="shared" si="3071"/>
        <v>0</v>
      </c>
      <c r="P4489" s="59">
        <f t="shared" si="3071"/>
        <v>0</v>
      </c>
      <c r="Q4489" s="59">
        <f t="shared" ref="Q4489:R4489" si="3075">SUM(Q4533,Q4573,Q4614,Q4654,Q4694,Q4735,Q4775,Q4817,Q4858,Q4900,Q4940,Q4983,Q5023,Q5064,Q5104,Q5144,Q5183,Q5224,Q5263,Q5304,Q5345,Q5385,Q5426,Q5466,Q5508,Q5548,Q5588,Q5627,Q5668,Q5708,Q5748,Q5790,Q5831,Q5871,Q5912)</f>
        <v>2282835</v>
      </c>
      <c r="R4489" s="59">
        <f t="shared" si="3075"/>
        <v>2246835</v>
      </c>
      <c r="S4489" s="59">
        <f t="shared" ref="S4489" si="3076">SUM(S4533,S4573,S4614,S4654,S4694,S4735,S4775,S4817,S4858,S4900,S4940,S4983,S5023,S5064,S5104,S5144,S5183,S5224,S5263,S5304,S5345,S5385,S5426,S5466,S5508,S5548,S5588,S5627,S5668,S5708,S5748,S5790,S5831,S5871,S5912)</f>
        <v>1966527</v>
      </c>
      <c r="T4489" s="59">
        <f t="shared" ref="T4489:X4489" si="3077">SUM(T4533,T4573,T4614,T4654,T4694,T4735,T4775,T4817,T4858,T4900,T4940,T4983,T5023,T5064,T5104,T5144,T5183,T5224,T5263,T5304,T5345,T5385,T5426,T5466,T5508,T5548,T5588,T5627,T5668,T5708,T5748,T5790,T5831,T5871,T5912)</f>
        <v>280308</v>
      </c>
      <c r="U4489" s="59">
        <f t="shared" si="3077"/>
        <v>144180</v>
      </c>
      <c r="V4489" s="59">
        <f t="shared" si="3077"/>
        <v>101317</v>
      </c>
      <c r="W4489" s="59">
        <f t="shared" si="3077"/>
        <v>34811</v>
      </c>
      <c r="X4489" s="59">
        <f t="shared" si="3077"/>
        <v>2246835</v>
      </c>
      <c r="Y4489" s="211">
        <f t="shared" si="3035"/>
        <v>100</v>
      </c>
    </row>
    <row r="4490" spans="1:25" customFormat="1">
      <c r="A4490" s="4" t="s">
        <v>786</v>
      </c>
      <c r="B4490" s="4" t="s">
        <v>184</v>
      </c>
      <c r="C4490" s="4" t="s">
        <v>2666</v>
      </c>
      <c r="D4490" s="4" t="s">
        <v>2678</v>
      </c>
      <c r="E4490" s="47">
        <v>6133</v>
      </c>
      <c r="F4490" s="4" t="s">
        <v>0</v>
      </c>
      <c r="G4490" s="128" t="s">
        <v>3379</v>
      </c>
      <c r="H4490" s="5" t="s">
        <v>26</v>
      </c>
      <c r="I4490" s="59">
        <f t="shared" si="3031"/>
        <v>504120</v>
      </c>
      <c r="J4490" s="59">
        <f>SUM(J4534,J4574,J4615,J4655,J4695,J4736,J4776,J4818,J4859,J4901,J4941,J4984,J5024,J5065,J5105,J5145,J5184,J5225,J5264,J5305,J5346,J5386,J5427,J5467,J5509,J5549,J5589,J5628,J5669,J5709,J5749,J5791,J5832,J5872,J5913)</f>
        <v>461620</v>
      </c>
      <c r="K4490" s="59">
        <f t="shared" si="3033"/>
        <v>42500</v>
      </c>
      <c r="L4490" s="59">
        <f t="shared" si="3071"/>
        <v>42500</v>
      </c>
      <c r="M4490" s="59">
        <f t="shared" si="3071"/>
        <v>0</v>
      </c>
      <c r="N4490" s="59">
        <f t="shared" si="3071"/>
        <v>0</v>
      </c>
      <c r="O4490" s="59">
        <f t="shared" si="3071"/>
        <v>0</v>
      </c>
      <c r="P4490" s="59">
        <f t="shared" si="3071"/>
        <v>0</v>
      </c>
      <c r="Q4490" s="59">
        <f t="shared" ref="Q4490:R4490" si="3078">SUM(Q4534,Q4574,Q4615,Q4655,Q4695,Q4736,Q4776,Q4818,Q4859,Q4901,Q4941,Q4984,Q5024,Q5065,Q5105,Q5145,Q5184,Q5225,Q5264,Q5305,Q5346,Q5386,Q5427,Q5467,Q5509,Q5549,Q5589,Q5628,Q5669,Q5709,Q5749,Q5791,Q5832,Q5872,Q5913)</f>
        <v>504339</v>
      </c>
      <c r="R4490" s="59">
        <f t="shared" si="3078"/>
        <v>459170</v>
      </c>
      <c r="S4490" s="59">
        <f t="shared" ref="S4490" si="3079">SUM(S4534,S4574,S4615,S4655,S4695,S4736,S4776,S4818,S4859,S4901,S4941,S4984,S5024,S5065,S5105,S5145,S5184,S5225,S5264,S5305,S5346,S5386,S5427,S5467,S5509,S5549,S5589,S5628,S5669,S5709,S5749,S5791,S5832,S5872,S5913)</f>
        <v>382717</v>
      </c>
      <c r="T4490" s="59">
        <f t="shared" ref="T4490:X4490" si="3080">SUM(T4534,T4574,T4615,T4655,T4695,T4736,T4776,T4818,T4859,T4901,T4941,T4984,T5024,T5065,T5105,T5145,T5184,T5225,T5264,T5305,T5346,T5386,T5427,T5467,T5509,T5549,T5589,T5628,T5669,T5709,T5749,T5791,T5832,T5872,T5913)</f>
        <v>76453</v>
      </c>
      <c r="U4490" s="59">
        <f t="shared" si="3080"/>
        <v>32825</v>
      </c>
      <c r="V4490" s="59">
        <f t="shared" si="3080"/>
        <v>22955</v>
      </c>
      <c r="W4490" s="59">
        <f t="shared" si="3080"/>
        <v>20673</v>
      </c>
      <c r="X4490" s="59">
        <f t="shared" si="3080"/>
        <v>459170</v>
      </c>
      <c r="Y4490" s="211">
        <f t="shared" si="3035"/>
        <v>100</v>
      </c>
    </row>
    <row r="4491" spans="1:25" customFormat="1">
      <c r="A4491" s="4" t="s">
        <v>786</v>
      </c>
      <c r="B4491" s="4" t="s">
        <v>184</v>
      </c>
      <c r="C4491" s="4" t="s">
        <v>2666</v>
      </c>
      <c r="D4491" s="4" t="s">
        <v>2678</v>
      </c>
      <c r="E4491" s="47">
        <v>6134</v>
      </c>
      <c r="F4491" s="4" t="s">
        <v>0</v>
      </c>
      <c r="G4491" s="128" t="s">
        <v>3379</v>
      </c>
      <c r="H4491" s="5" t="s">
        <v>27</v>
      </c>
      <c r="I4491" s="59">
        <f t="shared" si="3031"/>
        <v>737184</v>
      </c>
      <c r="J4491" s="59">
        <f>SUM(J4535,J4575,J4616,J4656,J4696,J4737,J4777,J4819,J4860,J4902,J4942,J4985,J5025,J5066,J5106,J5146,J5185,J5226,J5265,J5306,J5347,J5387,J5428,J5468,J5510,J5550,J5590,J5629,J5670,J5710,J5750,J5792,J5833,J5873,J5914)</f>
        <v>359264</v>
      </c>
      <c r="K4491" s="59">
        <f t="shared" si="3033"/>
        <v>377920</v>
      </c>
      <c r="L4491" s="59">
        <f t="shared" si="3071"/>
        <v>374420</v>
      </c>
      <c r="M4491" s="59">
        <f t="shared" si="3071"/>
        <v>1000</v>
      </c>
      <c r="N4491" s="59">
        <f t="shared" si="3071"/>
        <v>2500</v>
      </c>
      <c r="O4491" s="59">
        <f t="shared" si="3071"/>
        <v>0</v>
      </c>
      <c r="P4491" s="59">
        <f t="shared" si="3071"/>
        <v>0</v>
      </c>
      <c r="Q4491" s="59">
        <f t="shared" ref="Q4491:R4491" si="3081">SUM(Q4535,Q4575,Q4616,Q4656,Q4696,Q4737,Q4777,Q4819,Q4860,Q4902,Q4942,Q4985,Q5025,Q5066,Q5106,Q5146,Q5185,Q5226,Q5265,Q5306,Q5347,Q5387,Q5428,Q5468,Q5510,Q5550,Q5590,Q5629,Q5670,Q5710,Q5750,Q5792,Q5833,Q5873,Q5914)</f>
        <v>741127</v>
      </c>
      <c r="R4491" s="59">
        <f t="shared" si="3081"/>
        <v>354484</v>
      </c>
      <c r="S4491" s="59">
        <f t="shared" ref="S4491" si="3082">SUM(S4535,S4575,S4616,S4656,S4696,S4737,S4777,S4819,S4860,S4902,S4942,S4985,S5025,S5066,S5106,S5146,S5185,S5226,S5265,S5306,S5347,S5387,S5428,S5468,S5510,S5550,S5590,S5629,S5670,S5710,S5750,S5792,S5833,S5873,S5914)</f>
        <v>310386</v>
      </c>
      <c r="T4491" s="59">
        <f t="shared" ref="T4491:X4491" si="3083">SUM(T4535,T4575,T4616,T4656,T4696,T4737,T4777,T4819,T4860,T4902,T4942,T4985,T5025,T5066,T5106,T5146,T5185,T5226,T5265,T5306,T5347,T5387,T5428,T5468,T5510,T5550,T5590,T5629,T5670,T5710,T5750,T5792,T5833,T5873,T5914)</f>
        <v>44098</v>
      </c>
      <c r="U4491" s="59">
        <f t="shared" si="3083"/>
        <v>23041</v>
      </c>
      <c r="V4491" s="59">
        <f t="shared" si="3083"/>
        <v>11035</v>
      </c>
      <c r="W4491" s="59">
        <f t="shared" si="3083"/>
        <v>10022</v>
      </c>
      <c r="X4491" s="59">
        <f t="shared" si="3083"/>
        <v>354484</v>
      </c>
      <c r="Y4491" s="211">
        <f t="shared" si="3035"/>
        <v>100</v>
      </c>
    </row>
    <row r="4492" spans="1:25" customFormat="1">
      <c r="A4492" s="4" t="s">
        <v>786</v>
      </c>
      <c r="B4492" s="4" t="s">
        <v>184</v>
      </c>
      <c r="C4492" s="4" t="s">
        <v>2666</v>
      </c>
      <c r="D4492" s="4" t="s">
        <v>2678</v>
      </c>
      <c r="E4492" s="47">
        <v>6135</v>
      </c>
      <c r="F4492" s="4" t="s">
        <v>0</v>
      </c>
      <c r="G4492" s="128" t="s">
        <v>3379</v>
      </c>
      <c r="H4492" s="5" t="s">
        <v>28</v>
      </c>
      <c r="I4492" s="59">
        <f t="shared" si="3031"/>
        <v>55586</v>
      </c>
      <c r="J4492" s="59">
        <f>SUM(J4536,J4576,J4617,J4697,J4738,J4820,J4861,J4943,J4986,J5026,J5067,J5107,J5147,J5186,J5266,J5307,J5348,J5388,J5429,J5469,J5511,J5551,J5591,J5630,J5671,J5711,J5751,J5793,J5834,J5874,J5915)</f>
        <v>17168</v>
      </c>
      <c r="K4492" s="59">
        <f t="shared" si="3033"/>
        <v>38418</v>
      </c>
      <c r="L4492" s="59">
        <f t="shared" ref="L4492:P4492" si="3084">SUM(L4536,L4576,L4617,L4697,L4738,L4820,L4861,L4943,L4986,L5026,L5067,L5107,L5147,L5186,L5266,L5307,L5348,L5388,L5429,L5469,L5511,L5551,L5591,L5630,L5671,L5711,L5751,L5793,L5834,L5874,L5915)</f>
        <v>38100</v>
      </c>
      <c r="M4492" s="59">
        <f t="shared" si="3084"/>
        <v>0</v>
      </c>
      <c r="N4492" s="59">
        <f t="shared" si="3084"/>
        <v>318</v>
      </c>
      <c r="O4492" s="59">
        <f t="shared" si="3084"/>
        <v>0</v>
      </c>
      <c r="P4492" s="59">
        <f t="shared" si="3084"/>
        <v>0</v>
      </c>
      <c r="Q4492" s="59">
        <f t="shared" ref="Q4492:R4492" si="3085">SUM(Q4536,Q4576,Q4617,Q4697,Q4738,Q4820,Q4861,Q4943,Q4986,Q5026,Q5067,Q5107,Q5147,Q5186,Q5266,Q5307,Q5348,Q5388,Q5429,Q5469,Q5511,Q5551,Q5591,Q5630,Q5671,Q5711,Q5751,Q5793,Q5834,Q5874,Q5915)</f>
        <v>68617</v>
      </c>
      <c r="R4492" s="59">
        <f t="shared" si="3085"/>
        <v>20268</v>
      </c>
      <c r="S4492" s="59">
        <f t="shared" ref="S4492" si="3086">SUM(S4536,S4576,S4617,S4697,S4738,S4820,S4861,S4943,S4986,S5026,S5067,S5107,S5147,S5186,S5266,S5307,S5348,S5388,S5429,S5469,S5511,S5551,S5591,S5630,S5671,S5711,S5751,S5793,S5834,S5874,S5915)</f>
        <v>17894</v>
      </c>
      <c r="T4492" s="59">
        <f t="shared" ref="T4492:X4492" si="3087">SUM(T4536,T4576,T4617,T4697,T4738,T4820,T4861,T4943,T4986,T5026,T5067,T5107,T5147,T5186,T5266,T5307,T5348,T5388,T5429,T5469,T5511,T5551,T5591,T5630,T5671,T5711,T5751,T5793,T5834,T5874,T5915)</f>
        <v>2374</v>
      </c>
      <c r="U4492" s="59">
        <f t="shared" si="3087"/>
        <v>1431</v>
      </c>
      <c r="V4492" s="59">
        <f t="shared" si="3087"/>
        <v>543</v>
      </c>
      <c r="W4492" s="59">
        <f t="shared" si="3087"/>
        <v>400</v>
      </c>
      <c r="X4492" s="59">
        <f t="shared" si="3087"/>
        <v>20268</v>
      </c>
      <c r="Y4492" s="211">
        <f t="shared" si="3035"/>
        <v>100</v>
      </c>
    </row>
    <row r="4493" spans="1:25" customFormat="1">
      <c r="A4493" s="4" t="s">
        <v>786</v>
      </c>
      <c r="B4493" s="4" t="s">
        <v>184</v>
      </c>
      <c r="C4493" s="4" t="s">
        <v>2666</v>
      </c>
      <c r="D4493" s="4" t="s">
        <v>2678</v>
      </c>
      <c r="E4493" s="47">
        <v>6136</v>
      </c>
      <c r="F4493" s="4" t="s">
        <v>0</v>
      </c>
      <c r="G4493" s="128" t="s">
        <v>3379</v>
      </c>
      <c r="H4493" s="5" t="s">
        <v>29</v>
      </c>
      <c r="I4493" s="59">
        <f t="shared" si="3031"/>
        <v>138085</v>
      </c>
      <c r="J4493" s="59">
        <f>SUM(J4657,J4698,J4778,J4821,J4862,J4903,J4944,J5068,J5470,J5631,J5752,J5794,J5916,J4577)</f>
        <v>122485</v>
      </c>
      <c r="K4493" s="59">
        <f t="shared" si="3033"/>
        <v>15600</v>
      </c>
      <c r="L4493" s="59">
        <f t="shared" ref="L4493:P4493" si="3088">SUM(L4657,L4698,L4778,L4821,L4862,L4903,L4944,L5068,L5470,L5631,L5752,L5794,L5916,L4577)</f>
        <v>15600</v>
      </c>
      <c r="M4493" s="59">
        <f t="shared" si="3088"/>
        <v>0</v>
      </c>
      <c r="N4493" s="59">
        <f t="shared" si="3088"/>
        <v>0</v>
      </c>
      <c r="O4493" s="59">
        <f t="shared" si="3088"/>
        <v>0</v>
      </c>
      <c r="P4493" s="59">
        <f t="shared" si="3088"/>
        <v>0</v>
      </c>
      <c r="Q4493" s="59">
        <f t="shared" ref="Q4493:R4493" si="3089">SUM(Q4657,Q4698,Q4778,Q4821,Q4862,Q4903,Q4944,Q5068,Q5470,Q5631,Q5752,Q5794,Q5916,Q4577)</f>
        <v>140685</v>
      </c>
      <c r="R4493" s="59">
        <f t="shared" si="3089"/>
        <v>122485</v>
      </c>
      <c r="S4493" s="59">
        <f t="shared" ref="S4493" si="3090">SUM(S4657,S4698,S4778,S4821,S4862,S4903,S4944,S5068,S5470,S5631,S5752,S5794,S5916,S4577)</f>
        <v>94779</v>
      </c>
      <c r="T4493" s="59">
        <f t="shared" ref="T4493:X4493" si="3091">SUM(T4657,T4698,T4778,T4821,T4862,T4903,T4944,T5068,T5470,T5631,T5752,T5794,T5916,T4577)</f>
        <v>27706</v>
      </c>
      <c r="U4493" s="59">
        <f t="shared" si="3091"/>
        <v>8654</v>
      </c>
      <c r="V4493" s="59">
        <f t="shared" si="3091"/>
        <v>6850</v>
      </c>
      <c r="W4493" s="59">
        <f t="shared" si="3091"/>
        <v>12202</v>
      </c>
      <c r="X4493" s="59">
        <f t="shared" si="3091"/>
        <v>122485</v>
      </c>
      <c r="Y4493" s="211">
        <f t="shared" si="3035"/>
        <v>100</v>
      </c>
    </row>
    <row r="4494" spans="1:25" customFormat="1">
      <c r="A4494" s="4" t="s">
        <v>786</v>
      </c>
      <c r="B4494" s="4" t="s">
        <v>184</v>
      </c>
      <c r="C4494" s="4" t="s">
        <v>2666</v>
      </c>
      <c r="D4494" s="4" t="s">
        <v>2678</v>
      </c>
      <c r="E4494" s="47">
        <v>6137</v>
      </c>
      <c r="F4494" s="4" t="s">
        <v>0</v>
      </c>
      <c r="G4494" s="128" t="s">
        <v>3379</v>
      </c>
      <c r="H4494" s="5" t="s">
        <v>30</v>
      </c>
      <c r="I4494" s="59">
        <f t="shared" si="3031"/>
        <v>509107</v>
      </c>
      <c r="J4494" s="59">
        <f>SUM(J4537,J4578,J4618,J4658,J4699,J4739,J4779,J4822,J4863,J4904,J4945,J4987,J5027,J5069,J5108,J5148,J5187,J5227,J5267,J5308,J5349,J5389,J5430,J5471,J5512,J5552,J5592,J5632,J5672,J5712,J5753,J5795,J5835,J5875,J5917)</f>
        <v>303262</v>
      </c>
      <c r="K4494" s="59">
        <f t="shared" si="3033"/>
        <v>205845</v>
      </c>
      <c r="L4494" s="59">
        <f t="shared" ref="L4494:P4494" si="3092">SUM(L4537,L4578,L4618,L4658,L4699,L4739,L4779,L4822,L4863,L4904,L4945,L4987,L5027,L5069,L5108,L5148,L5187,L5227,L5267,L5308,L5349,L5389,L5430,L5471,L5512,L5552,L5592,L5632,L5672,L5712,L5753,L5795,L5835,L5875,L5917)</f>
        <v>205845</v>
      </c>
      <c r="M4494" s="59">
        <f t="shared" si="3092"/>
        <v>0</v>
      </c>
      <c r="N4494" s="59">
        <f t="shared" si="3092"/>
        <v>0</v>
      </c>
      <c r="O4494" s="59">
        <f t="shared" si="3092"/>
        <v>0</v>
      </c>
      <c r="P4494" s="59">
        <f t="shared" si="3092"/>
        <v>0</v>
      </c>
      <c r="Q4494" s="59">
        <f t="shared" ref="Q4494:R4494" si="3093">SUM(Q4537,Q4578,Q4618,Q4658,Q4699,Q4739,Q4779,Q4822,Q4863,Q4904,Q4945,Q4987,Q5027,Q5069,Q5108,Q5148,Q5187,Q5227,Q5267,Q5308,Q5349,Q5389,Q5430,Q5471,Q5512,Q5552,Q5592,Q5632,Q5672,Q5712,Q5753,Q5795,Q5835,Q5875,Q5917)</f>
        <v>588335</v>
      </c>
      <c r="R4494" s="59">
        <f t="shared" si="3093"/>
        <v>304262</v>
      </c>
      <c r="S4494" s="59">
        <f t="shared" ref="S4494" si="3094">SUM(S4537,S4578,S4618,S4658,S4699,S4739,S4779,S4822,S4863,S4904,S4945,S4987,S5027,S5069,S5108,S5148,S5187,S5227,S5267,S5308,S5349,S5389,S5430,S5471,S5512,S5552,S5592,S5632,S5672,S5712,S5753,S5795,S5835,S5875,S5917)</f>
        <v>262144</v>
      </c>
      <c r="T4494" s="59">
        <f t="shared" ref="T4494:X4494" si="3095">SUM(T4537,T4578,T4618,T4658,T4699,T4739,T4779,T4822,T4863,T4904,T4945,T4987,T5027,T5069,T5108,T5148,T5187,T5227,T5267,T5308,T5349,T5389,T5430,T5471,T5512,T5552,T5592,T5632,T5672,T5712,T5753,T5795,T5835,T5875,T5917)</f>
        <v>42118</v>
      </c>
      <c r="U4494" s="59">
        <f t="shared" si="3095"/>
        <v>21570</v>
      </c>
      <c r="V4494" s="59">
        <f t="shared" si="3095"/>
        <v>12272</v>
      </c>
      <c r="W4494" s="59">
        <f t="shared" si="3095"/>
        <v>8276</v>
      </c>
      <c r="X4494" s="59">
        <f t="shared" si="3095"/>
        <v>304262</v>
      </c>
      <c r="Y4494" s="211">
        <f t="shared" si="3035"/>
        <v>100</v>
      </c>
    </row>
    <row r="4495" spans="1:25" customFormat="1">
      <c r="A4495" s="4" t="s">
        <v>786</v>
      </c>
      <c r="B4495" s="4" t="s">
        <v>184</v>
      </c>
      <c r="C4495" s="4" t="s">
        <v>2666</v>
      </c>
      <c r="D4495" s="4" t="s">
        <v>2678</v>
      </c>
      <c r="E4495" s="47">
        <v>6138</v>
      </c>
      <c r="F4495" s="4" t="s">
        <v>0</v>
      </c>
      <c r="G4495" s="128" t="s">
        <v>3379</v>
      </c>
      <c r="H4495" s="5" t="s">
        <v>31</v>
      </c>
      <c r="I4495" s="59">
        <f t="shared" si="3031"/>
        <v>89873</v>
      </c>
      <c r="J4495" s="59">
        <f>SUM(J4538,J4579,J4619,J4659,J4700,J4740,J4780,J4823,J4864,J4905,J4946,J4988,J5028,J5070,J5109,J5188,J5228,J5268,J5309,J5350,J5390,J5431,J5472,J5513,J5553,J5593,J5633,J5673,J5713,J5754,J5796,J5836,J5876,J5918)</f>
        <v>32423</v>
      </c>
      <c r="K4495" s="59">
        <f t="shared" si="3033"/>
        <v>57450</v>
      </c>
      <c r="L4495" s="59">
        <f t="shared" ref="L4495:P4495" si="3096">SUM(L4538,L4579,L4619,L4659,L4700,L4740,L4780,L4823,L4864,L4905,L4946,L4988,L5028,L5070,L5109,L5188,L5228,L5268,L5309,L5350,L5390,L5431,L5472,L5513,L5553,L5593,L5633,L5673,L5713,L5754,L5796,L5836,L5876,L5918)</f>
        <v>57450</v>
      </c>
      <c r="M4495" s="59">
        <f t="shared" si="3096"/>
        <v>0</v>
      </c>
      <c r="N4495" s="59">
        <f t="shared" si="3096"/>
        <v>0</v>
      </c>
      <c r="O4495" s="59">
        <f t="shared" si="3096"/>
        <v>0</v>
      </c>
      <c r="P4495" s="59">
        <f t="shared" si="3096"/>
        <v>0</v>
      </c>
      <c r="Q4495" s="59">
        <f t="shared" ref="Q4495:R4495" si="3097">SUM(Q4538,Q4579,Q4619,Q4659,Q4700,Q4740,Q4780,Q4823,Q4864,Q4905,Q4946,Q4988,Q5028,Q5070,Q5109,Q5188,Q5228,Q5268,Q5309,Q5350,Q5390,Q5431,Q5472,Q5513,Q5553,Q5593,Q5633,Q5673,Q5713,Q5754,Q5796,Q5836,Q5876,Q5918)</f>
        <v>80873</v>
      </c>
      <c r="R4495" s="59">
        <f t="shared" si="3097"/>
        <v>22923</v>
      </c>
      <c r="S4495" s="59">
        <f t="shared" ref="S4495" si="3098">SUM(S4538,S4579,S4619,S4659,S4700,S4740,S4780,S4823,S4864,S4905,S4946,S4988,S5028,S5070,S5109,S5188,S5228,S5268,S5309,S5350,S5390,S5431,S5472,S5513,S5553,S5593,S5633,S5673,S5713,S5754,S5796,S5836,S5876,S5918)</f>
        <v>21875</v>
      </c>
      <c r="T4495" s="59">
        <f t="shared" ref="T4495:X4495" si="3099">SUM(T4538,T4579,T4619,T4659,T4700,T4740,T4780,T4823,T4864,T4905,T4946,T4988,T5028,T5070,T5109,T5188,T5228,T5268,T5309,T5350,T5390,T5431,T5472,T5513,T5553,T5593,T5633,T5673,T5713,T5754,T5796,T5836,T5876,T5918)</f>
        <v>948</v>
      </c>
      <c r="U4495" s="59">
        <f t="shared" si="3099"/>
        <v>848</v>
      </c>
      <c r="V4495" s="59">
        <f t="shared" si="3099"/>
        <v>100</v>
      </c>
      <c r="W4495" s="59">
        <f t="shared" si="3099"/>
        <v>0</v>
      </c>
      <c r="X4495" s="59">
        <f t="shared" si="3099"/>
        <v>22823</v>
      </c>
      <c r="Y4495" s="211">
        <f t="shared" si="3035"/>
        <v>99.563756925358817</v>
      </c>
    </row>
    <row r="4496" spans="1:25" customFormat="1">
      <c r="A4496" s="4" t="s">
        <v>786</v>
      </c>
      <c r="B4496" s="4" t="s">
        <v>184</v>
      </c>
      <c r="C4496" s="4" t="s">
        <v>2666</v>
      </c>
      <c r="D4496" s="4" t="s">
        <v>2678</v>
      </c>
      <c r="E4496" s="22">
        <v>6139</v>
      </c>
      <c r="F4496" s="4" t="s">
        <v>0</v>
      </c>
      <c r="G4496" s="128" t="s">
        <v>3379</v>
      </c>
      <c r="H4496" s="5" t="s">
        <v>32</v>
      </c>
      <c r="I4496" s="59">
        <f t="shared" si="3031"/>
        <v>2138385</v>
      </c>
      <c r="J4496" s="59">
        <f>SUM(J4539,J4580,J4620,J4660,J4701,J4741,J4781,J4824,J4865,J4906,J4947,J4989,J5029,J5071,J5110,J5149,J5189,J5229,J5269,J5310,J5351,J5391,J5432,J5473,J5514,J5554,J5594,J5634,J5674,J5714,J5755,J5797,J5837,J5877,J5919)</f>
        <v>939133</v>
      </c>
      <c r="K4496" s="59">
        <f t="shared" si="3033"/>
        <v>1199252</v>
      </c>
      <c r="L4496" s="59">
        <f t="shared" ref="L4496:P4496" si="3100">SUM(L4539,L4580,L4620,L4660,L4701,L4741,L4781,L4824,L4865,L4906,L4947,L4989,L5029,L5071,L5110,L5149,L5189,L5229,L5269,L5310,L5351,L5391,L5432,L5473,L5514,L5554,L5594,L5634,L5674,L5714,L5755,L5797,L5837,L5877,L5919)</f>
        <v>1183252</v>
      </c>
      <c r="M4496" s="59">
        <f t="shared" si="3100"/>
        <v>16000</v>
      </c>
      <c r="N4496" s="59">
        <f t="shared" si="3100"/>
        <v>0</v>
      </c>
      <c r="O4496" s="59">
        <f t="shared" si="3100"/>
        <v>0</v>
      </c>
      <c r="P4496" s="59">
        <f t="shared" si="3100"/>
        <v>0</v>
      </c>
      <c r="Q4496" s="59">
        <f t="shared" ref="Q4496:R4496" si="3101">SUM(Q4539,Q4580,Q4620,Q4660,Q4701,Q4741,Q4781,Q4824,Q4865,Q4906,Q4947,Q4989,Q5029,Q5071,Q5110,Q5149,Q5189,Q5229,Q5269,Q5310,Q5351,Q5391,Q5432,Q5473,Q5514,Q5554,Q5594,Q5634,Q5674,Q5714,Q5755,Q5797,Q5837,Q5877,Q5919)</f>
        <v>2490089</v>
      </c>
      <c r="R4496" s="59">
        <f t="shared" si="3101"/>
        <v>1201609</v>
      </c>
      <c r="S4496" s="59">
        <f t="shared" ref="S4496" si="3102">SUM(S4539,S4580,S4620,S4660,S4701,S4741,S4781,S4824,S4865,S4906,S4947,S4989,S5029,S5071,S5110,S5149,S5189,S5229,S5269,S5310,S5351,S5391,S5432,S5473,S5514,S5554,S5594,S5634,S5674,S5714,S5755,S5797,S5837,S5877,S5919)</f>
        <v>1014555</v>
      </c>
      <c r="T4496" s="59">
        <f t="shared" ref="T4496:X4496" si="3103">SUM(T4539,T4580,T4620,T4660,T4701,T4741,T4781,T4824,T4865,T4906,T4947,T4989,T5029,T5071,T5110,T5149,T5189,T5229,T5269,T5310,T5351,T5391,T5432,T5473,T5514,T5554,T5594,T5634,T5674,T5714,T5755,T5797,T5837,T5877,T5919)</f>
        <v>187081</v>
      </c>
      <c r="U4496" s="59">
        <f t="shared" si="3103"/>
        <v>108428</v>
      </c>
      <c r="V4496" s="59">
        <f t="shared" si="3103"/>
        <v>39904</v>
      </c>
      <c r="W4496" s="59">
        <f t="shared" si="3103"/>
        <v>38749</v>
      </c>
      <c r="X4496" s="59">
        <f t="shared" si="3103"/>
        <v>1201636</v>
      </c>
      <c r="Y4496" s="211">
        <f t="shared" si="3035"/>
        <v>100.00224698716471</v>
      </c>
    </row>
    <row r="4497" spans="1:25" customFormat="1" ht="20.399999999999999">
      <c r="A4497" s="46" t="s">
        <v>0</v>
      </c>
      <c r="B4497" s="46" t="s">
        <v>0</v>
      </c>
      <c r="C4497" s="46" t="s">
        <v>0</v>
      </c>
      <c r="D4497" s="3" t="s">
        <v>0</v>
      </c>
      <c r="E4497" s="3" t="s">
        <v>0</v>
      </c>
      <c r="F4497" s="3" t="s">
        <v>0</v>
      </c>
      <c r="G4497" s="158" t="s">
        <v>0</v>
      </c>
      <c r="H4497" s="53" t="s">
        <v>42</v>
      </c>
      <c r="I4497" s="31">
        <f t="shared" si="3031"/>
        <v>119200</v>
      </c>
      <c r="J4497" s="31">
        <f t="shared" ref="J4497:X4497" si="3104">SUM(J4498)</f>
        <v>110200</v>
      </c>
      <c r="K4497" s="31">
        <f t="shared" si="3033"/>
        <v>9000</v>
      </c>
      <c r="L4497" s="31">
        <f t="shared" si="3104"/>
        <v>9000</v>
      </c>
      <c r="M4497" s="31">
        <f t="shared" si="3104"/>
        <v>0</v>
      </c>
      <c r="N4497" s="31">
        <f t="shared" si="3104"/>
        <v>0</v>
      </c>
      <c r="O4497" s="31">
        <f t="shared" si="3104"/>
        <v>0</v>
      </c>
      <c r="P4497" s="31">
        <f t="shared" si="3104"/>
        <v>0</v>
      </c>
      <c r="Q4497" s="31">
        <f t="shared" si="3104"/>
        <v>2308433</v>
      </c>
      <c r="R4497" s="31">
        <f t="shared" si="3104"/>
        <v>553540</v>
      </c>
      <c r="S4497" s="31">
        <f t="shared" si="3104"/>
        <v>456399.72</v>
      </c>
      <c r="T4497" s="31">
        <f t="shared" si="3104"/>
        <v>95140.479999999996</v>
      </c>
      <c r="U4497" s="31">
        <f t="shared" si="3104"/>
        <v>35694</v>
      </c>
      <c r="V4497" s="31">
        <f t="shared" si="3104"/>
        <v>58143.24</v>
      </c>
      <c r="W4497" s="31">
        <f t="shared" si="3104"/>
        <v>1303.24</v>
      </c>
      <c r="X4497" s="31">
        <f t="shared" si="3104"/>
        <v>551540.19999999995</v>
      </c>
      <c r="Y4497" s="220">
        <f t="shared" si="3035"/>
        <v>99.6387252953716</v>
      </c>
    </row>
    <row r="4498" spans="1:25" customFormat="1">
      <c r="A4498" s="4" t="s">
        <v>786</v>
      </c>
      <c r="B4498" s="4" t="s">
        <v>184</v>
      </c>
      <c r="C4498" s="4" t="s">
        <v>2666</v>
      </c>
      <c r="D4498" s="4" t="s">
        <v>2678</v>
      </c>
      <c r="E4498" s="3" t="s">
        <v>2674</v>
      </c>
      <c r="F4498" s="3" t="s">
        <v>0</v>
      </c>
      <c r="G4498" s="158" t="s">
        <v>0</v>
      </c>
      <c r="H4498" s="3" t="s">
        <v>34</v>
      </c>
      <c r="I4498" s="66">
        <f t="shared" si="3031"/>
        <v>119200</v>
      </c>
      <c r="J4498" s="66">
        <f t="shared" ref="J4498:P4498" si="3105">SUM(J4499:J4500)</f>
        <v>110200</v>
      </c>
      <c r="K4498" s="66">
        <f t="shared" si="3033"/>
        <v>9000</v>
      </c>
      <c r="L4498" s="66">
        <f t="shared" si="3105"/>
        <v>9000</v>
      </c>
      <c r="M4498" s="66">
        <f t="shared" si="3105"/>
        <v>0</v>
      </c>
      <c r="N4498" s="66">
        <f t="shared" si="3105"/>
        <v>0</v>
      </c>
      <c r="O4498" s="66">
        <f t="shared" si="3105"/>
        <v>0</v>
      </c>
      <c r="P4498" s="66">
        <f t="shared" si="3105"/>
        <v>0</v>
      </c>
      <c r="Q4498" s="66">
        <f>SUM(Q4499:Q4500)</f>
        <v>2308433</v>
      </c>
      <c r="R4498" s="66">
        <f>SUM(R4499:R4500)</f>
        <v>553540</v>
      </c>
      <c r="S4498" s="66">
        <f>SUM(S4499:S4500)</f>
        <v>456399.72</v>
      </c>
      <c r="T4498" s="66">
        <f t="shared" ref="T4498:X4498" si="3106">SUM(T4499:T4500)</f>
        <v>95140.479999999996</v>
      </c>
      <c r="U4498" s="66">
        <f t="shared" si="3106"/>
        <v>35694</v>
      </c>
      <c r="V4498" s="66">
        <f t="shared" si="3106"/>
        <v>58143.24</v>
      </c>
      <c r="W4498" s="66">
        <f t="shared" si="3106"/>
        <v>1303.24</v>
      </c>
      <c r="X4498" s="66">
        <f t="shared" si="3106"/>
        <v>551540.19999999995</v>
      </c>
      <c r="Y4498" s="208">
        <f t="shared" si="3035"/>
        <v>99.6387252953716</v>
      </c>
    </row>
    <row r="4499" spans="1:25" customFormat="1">
      <c r="A4499" s="4" t="s">
        <v>786</v>
      </c>
      <c r="B4499" s="4" t="s">
        <v>184</v>
      </c>
      <c r="C4499" s="4" t="s">
        <v>2666</v>
      </c>
      <c r="D4499" s="4" t="s">
        <v>2678</v>
      </c>
      <c r="E4499" s="47">
        <v>6142</v>
      </c>
      <c r="F4499" s="4" t="s">
        <v>0</v>
      </c>
      <c r="G4499" s="128" t="s">
        <v>3379</v>
      </c>
      <c r="H4499" s="5" t="s">
        <v>36</v>
      </c>
      <c r="I4499" s="59">
        <f t="shared" si="3031"/>
        <v>22500</v>
      </c>
      <c r="J4499" s="59">
        <f>SUM(J4787,J5275)</f>
        <v>13500</v>
      </c>
      <c r="K4499" s="59">
        <f t="shared" si="3033"/>
        <v>9000</v>
      </c>
      <c r="L4499" s="59">
        <f>SUM(L4787,L5275)</f>
        <v>9000</v>
      </c>
      <c r="M4499" s="59">
        <f>SUM(M4787,M5275)</f>
        <v>0</v>
      </c>
      <c r="N4499" s="59">
        <f>SUM(N4787,N5275)</f>
        <v>0</v>
      </c>
      <c r="O4499" s="59">
        <f>SUM(O4787,O5275)</f>
        <v>0</v>
      </c>
      <c r="P4499" s="59">
        <f>SUM(P4787,P5275)</f>
        <v>0</v>
      </c>
      <c r="Q4499" s="59">
        <f>SUM(Q4787,Q4953,Q5275)</f>
        <v>23100</v>
      </c>
      <c r="R4499" s="59">
        <f>SUM(R4787,R4953,R5275)</f>
        <v>13500</v>
      </c>
      <c r="S4499" s="59">
        <f>SUM(S4787,S4953,S5275)</f>
        <v>10059.719999999999</v>
      </c>
      <c r="T4499" s="59">
        <f t="shared" ref="T4499:X4499" si="3107">SUM(T4787,T4953,T5275)</f>
        <v>3440.4799999999996</v>
      </c>
      <c r="U4499" s="59">
        <f t="shared" si="3107"/>
        <v>1234</v>
      </c>
      <c r="V4499" s="59">
        <f t="shared" si="3107"/>
        <v>1103.24</v>
      </c>
      <c r="W4499" s="59">
        <f t="shared" si="3107"/>
        <v>1103.24</v>
      </c>
      <c r="X4499" s="59">
        <f t="shared" si="3107"/>
        <v>13500.199999999999</v>
      </c>
      <c r="Y4499" s="211">
        <f t="shared" si="3035"/>
        <v>100.00148148148146</v>
      </c>
    </row>
    <row r="4500" spans="1:25" customFormat="1">
      <c r="A4500" s="4" t="s">
        <v>786</v>
      </c>
      <c r="B4500" s="4" t="s">
        <v>184</v>
      </c>
      <c r="C4500" s="4" t="s">
        <v>2666</v>
      </c>
      <c r="D4500" s="4" t="s">
        <v>2678</v>
      </c>
      <c r="E4500" s="22">
        <v>6148</v>
      </c>
      <c r="F4500" s="4" t="s">
        <v>0</v>
      </c>
      <c r="G4500" s="128" t="s">
        <v>3379</v>
      </c>
      <c r="H4500" s="5" t="s">
        <v>41</v>
      </c>
      <c r="I4500" s="59">
        <f>SUM(J4500,K4500,O4500,P4500)</f>
        <v>96700</v>
      </c>
      <c r="J4500" s="59">
        <f>SUM(J4545,J4586,J4626,J4666,J4747,J4788,J4830,J4954,J4995,J5035,J5077,J5116,J5155,J5195,J5235,J5276,J5357,J5438,J5479,J5520,J5560,J5600,J5640,J5680,J5720,J5761,J5803,J5843,J5883,J5925)</f>
        <v>96700</v>
      </c>
      <c r="K4500" s="59">
        <f t="shared" si="3033"/>
        <v>0</v>
      </c>
      <c r="L4500" s="59">
        <f>SUM(L4545,L4586,L4626,L4666,L4747,L4788,L4830,L4954,L4995,L5035,L5077,L5116,L5155,L5195,L5235,L5276,L5357,L5438,L5479,L5520,L5560,L5600,L5640,L5680,L5720,L5761,L5803,L5843,L5883,L5925)</f>
        <v>0</v>
      </c>
      <c r="M4500" s="59">
        <f>SUM(M4545,M4586,M4626,M4666,M4747,M4788,M4830,M4954,M4995,M5035,M5077,M5116,M5155,M5195,M5235,M5276,M5357,M5438,M5479,M5520,M5560,M5600,M5640,M5680,M5720,M5761,M5803,M5843,M5883,M5925)</f>
        <v>0</v>
      </c>
      <c r="N4500" s="59">
        <f>SUM(N4545,N4586,N4626,N4666,N4747,N4788,N4830,N4954,N4995,N5035,N5077,N5116,N5155,N5195,N5235,N5276,N5357,N5438,N5479,N5520,N5560,N5600,N5640,N5680,N5720,N5761,N5803,N5843,N5883,N5925)</f>
        <v>0</v>
      </c>
      <c r="O4500" s="59">
        <f>SUM(O4545,O4586,O4626,O4666,O4747,O4788,O4830,O4954,O4995,O5035,O5077,O5116,O5155,O5195,O5235,O5276,O5357,O5438,O5479,O5520,O5560,O5600,O5640,O5680,O5720,O5761,O5803,O5843,O5883,O5925)</f>
        <v>0</v>
      </c>
      <c r="P4500" s="59">
        <f>SUM(P4545,P4586,P4626,P4666,P4747,P4788,P4830,P4954,P4995,P5035,P5077,P5116,P5155,P5195,P5235,P5276,P5357,P5438,P5479,P5520,P5560,P5600,P5640,P5680,P5720,P5761,P5803,P5843,P5883,P5925)</f>
        <v>0</v>
      </c>
      <c r="Q4500" s="59">
        <f>SUM(Q4545,Q4586,Q4626,Q4666,Q4747,Q4788,Q4830,Q4954,Q4995,Q5035,Q5077,Q5116,Q5155,Q5195,Q5235,Q5276,Q5357,Q5438,Q5479,Q5520,Q5560,Q5600,Q5640,Q5680,Q5720,Q5761,Q5803,Q5843,Q5883,Q5925,Q4871,Q4912,Q5316,Q5397)</f>
        <v>2285333</v>
      </c>
      <c r="R4500" s="59">
        <f>SUM(R4545,R4586,R4626,R4666,R4747,R4788,R4830,R4954,R4995,R5035,R5077,R5116,R5155,R5195,R5235,R5276,R5357,R5438,R5479,R5520,R5560,R5600,R5640,R5680,R5720,R5761,R5803,R5843,R5883,R5925,R4871,R4912,R5316,R5397)</f>
        <v>540040</v>
      </c>
      <c r="S4500" s="59">
        <f>SUM(S4545,S4586,S4626,S4666,S4747,S4788,S4830,S4954,S4995,S5035,S5077,S5116,S5155,S5195,S5235,S5276,S5357,S5438,S5479,S5520,S5560,S5600,S5640,S5680,S5720,S5761,S5803,S5843,S5883,S5925,S4871,S4912,S5316,S5397)</f>
        <v>446340</v>
      </c>
      <c r="T4500" s="59">
        <f>SUM(T4545,T4586,T4626,T4666,T4747,T4788,T4830,T4954,T4995,T5035,T5077,T5116,T5155,T5195,T5235,T5276,T5357,T5438,T5479,T5520,T5560,T5600,T5640,T5680,T5720,T5761,T5803,T5843,T5883,T5925,T4871,T4912,T5316,T5397)</f>
        <v>91700</v>
      </c>
      <c r="U4500" s="59">
        <f t="shared" ref="U4500:X4500" si="3108">SUM(U4545,U4586,U4626,U4666,U4747,U4788,U4830,U4954,U4995,U5035,U5077,U5116,U5155,U5195,U5235,U5276,U5357,U5438,U5479,U5520,U5560,U5600,U5640,U5680,U5720,U5761,U5803,U5843,U5883,U5925,U4871,U4912,U5316,U5397)</f>
        <v>34460</v>
      </c>
      <c r="V4500" s="59">
        <f t="shared" si="3108"/>
        <v>57040</v>
      </c>
      <c r="W4500" s="59">
        <f t="shared" si="3108"/>
        <v>200</v>
      </c>
      <c r="X4500" s="59">
        <f t="shared" si="3108"/>
        <v>538040</v>
      </c>
      <c r="Y4500" s="211">
        <f t="shared" si="3035"/>
        <v>99.629657062439819</v>
      </c>
    </row>
    <row r="4501" spans="1:25" customFormat="1" ht="20.399999999999999">
      <c r="A4501" s="46" t="s">
        <v>0</v>
      </c>
      <c r="B4501" s="46" t="s">
        <v>0</v>
      </c>
      <c r="C4501" s="46" t="s">
        <v>0</v>
      </c>
      <c r="D4501" s="3" t="s">
        <v>0</v>
      </c>
      <c r="E4501" s="3" t="s">
        <v>0</v>
      </c>
      <c r="F4501" s="3" t="s">
        <v>0</v>
      </c>
      <c r="G4501" s="158" t="s">
        <v>0</v>
      </c>
      <c r="H4501" s="53" t="s">
        <v>60</v>
      </c>
      <c r="I4501" s="31">
        <f t="shared" si="3031"/>
        <v>831861</v>
      </c>
      <c r="J4501" s="31">
        <f t="shared" ref="J4501:X4501" si="3109">SUM(J4502)</f>
        <v>90000</v>
      </c>
      <c r="K4501" s="31">
        <f t="shared" si="3033"/>
        <v>741861</v>
      </c>
      <c r="L4501" s="31">
        <f t="shared" si="3109"/>
        <v>703861</v>
      </c>
      <c r="M4501" s="31">
        <f t="shared" si="3109"/>
        <v>10000</v>
      </c>
      <c r="N4501" s="31">
        <f t="shared" si="3109"/>
        <v>28000</v>
      </c>
      <c r="O4501" s="31">
        <f t="shared" si="3109"/>
        <v>0</v>
      </c>
      <c r="P4501" s="31">
        <f t="shared" si="3109"/>
        <v>0</v>
      </c>
      <c r="Q4501" s="31">
        <f t="shared" si="3109"/>
        <v>878919</v>
      </c>
      <c r="R4501" s="31">
        <f t="shared" si="3109"/>
        <v>91000</v>
      </c>
      <c r="S4501" s="31">
        <f t="shared" si="3109"/>
        <v>90000</v>
      </c>
      <c r="T4501" s="31">
        <f t="shared" si="3109"/>
        <v>1000</v>
      </c>
      <c r="U4501" s="31">
        <f t="shared" si="3109"/>
        <v>1000</v>
      </c>
      <c r="V4501" s="31">
        <f t="shared" si="3109"/>
        <v>0</v>
      </c>
      <c r="W4501" s="31">
        <f t="shared" si="3109"/>
        <v>0</v>
      </c>
      <c r="X4501" s="31">
        <f t="shared" si="3109"/>
        <v>91000</v>
      </c>
      <c r="Y4501" s="220">
        <f t="shared" si="3035"/>
        <v>100</v>
      </c>
    </row>
    <row r="4502" spans="1:25" customFormat="1">
      <c r="A4502" s="4" t="s">
        <v>786</v>
      </c>
      <c r="B4502" s="4" t="s">
        <v>184</v>
      </c>
      <c r="C4502" s="4" t="s">
        <v>2666</v>
      </c>
      <c r="D4502" s="4" t="s">
        <v>2678</v>
      </c>
      <c r="E4502" s="3" t="s">
        <v>2676</v>
      </c>
      <c r="F4502" s="3" t="s">
        <v>0</v>
      </c>
      <c r="G4502" s="158" t="s">
        <v>0</v>
      </c>
      <c r="H4502" s="3" t="s">
        <v>53</v>
      </c>
      <c r="I4502" s="66">
        <f t="shared" si="3031"/>
        <v>831861</v>
      </c>
      <c r="J4502" s="66">
        <f t="shared" ref="J4502:P4502" si="3110">SUM(J4503:J4504)</f>
        <v>90000</v>
      </c>
      <c r="K4502" s="66">
        <f t="shared" si="3033"/>
        <v>741861</v>
      </c>
      <c r="L4502" s="66">
        <f t="shared" si="3110"/>
        <v>703861</v>
      </c>
      <c r="M4502" s="66">
        <f t="shared" si="3110"/>
        <v>10000</v>
      </c>
      <c r="N4502" s="66">
        <f t="shared" si="3110"/>
        <v>28000</v>
      </c>
      <c r="O4502" s="66">
        <f t="shared" si="3110"/>
        <v>0</v>
      </c>
      <c r="P4502" s="66">
        <f t="shared" si="3110"/>
        <v>0</v>
      </c>
      <c r="Q4502" s="66">
        <f>SUM(Q4503:Q4504)</f>
        <v>878919</v>
      </c>
      <c r="R4502" s="66">
        <f>SUM(R4503:R4504)</f>
        <v>91000</v>
      </c>
      <c r="S4502" s="66">
        <f>SUM(S4503:S4504)</f>
        <v>90000</v>
      </c>
      <c r="T4502" s="66">
        <f t="shared" ref="T4502:X4502" si="3111">SUM(T4503:T4504)</f>
        <v>1000</v>
      </c>
      <c r="U4502" s="66">
        <f t="shared" si="3111"/>
        <v>1000</v>
      </c>
      <c r="V4502" s="66">
        <f t="shared" si="3111"/>
        <v>0</v>
      </c>
      <c r="W4502" s="66">
        <f t="shared" si="3111"/>
        <v>0</v>
      </c>
      <c r="X4502" s="66">
        <f t="shared" si="3111"/>
        <v>91000</v>
      </c>
      <c r="Y4502" s="208">
        <f t="shared" si="3035"/>
        <v>100</v>
      </c>
    </row>
    <row r="4503" spans="1:25" customFormat="1">
      <c r="A4503" s="4" t="s">
        <v>786</v>
      </c>
      <c r="B4503" s="4" t="s">
        <v>184</v>
      </c>
      <c r="C4503" s="4" t="s">
        <v>2666</v>
      </c>
      <c r="D4503" s="4" t="s">
        <v>2678</v>
      </c>
      <c r="E4503" s="47">
        <v>8213</v>
      </c>
      <c r="F4503" s="4" t="s">
        <v>0</v>
      </c>
      <c r="G4503" s="128" t="s">
        <v>3379</v>
      </c>
      <c r="H4503" s="5" t="s">
        <v>56</v>
      </c>
      <c r="I4503" s="59">
        <f t="shared" si="3031"/>
        <v>617600</v>
      </c>
      <c r="J4503" s="59">
        <f>SUM(J4548,J4589,J4629,J4669,J4710,J4750,J4791,J4833,J4874,J4915,J4959,J4998,J5038,J5080,J5119,J5158,J5198,J5238,J5279,J5319,J5360,J5400,J5441,J5482,J5523,J5563,J5603,J5643,J5683,J5723,J5764,J5806,J5846,J5886)</f>
        <v>76000</v>
      </c>
      <c r="K4503" s="59">
        <f t="shared" si="3033"/>
        <v>541600</v>
      </c>
      <c r="L4503" s="59">
        <f t="shared" ref="L4503:P4503" si="3112">SUM(L4548,L4589,L4629,L4669,L4710,L4750,L4791,L4833,L4874,L4915,L4959,L4998,L5038,L5080,L5119,L5158,L5198,L5238,L5279,L5319,L5360,L5400,L5441,L5482,L5523,L5563,L5603,L5643,L5683,L5723,L5764,L5806,L5846,L5886)</f>
        <v>514600</v>
      </c>
      <c r="M4503" s="59">
        <f t="shared" si="3112"/>
        <v>10000</v>
      </c>
      <c r="N4503" s="59">
        <f t="shared" si="3112"/>
        <v>17000</v>
      </c>
      <c r="O4503" s="59">
        <f t="shared" si="3112"/>
        <v>0</v>
      </c>
      <c r="P4503" s="59">
        <f t="shared" si="3112"/>
        <v>0</v>
      </c>
      <c r="Q4503" s="59">
        <f t="shared" ref="Q4503:R4503" si="3113">SUM(Q4548,Q4589,Q4629,Q4669,Q4710,Q4750,Q4791,Q4833,Q4874,Q4915,Q4959,Q4998,Q5038,Q5080,Q5119,Q5158,Q5198,Q5238,Q5279,Q5319,Q5360,Q5400,Q5441,Q5482,Q5523,Q5563,Q5603,Q5643,Q5683,Q5723,Q5764,Q5806,Q5846,Q5886)</f>
        <v>607416</v>
      </c>
      <c r="R4503" s="59">
        <f t="shared" si="3113"/>
        <v>77000</v>
      </c>
      <c r="S4503" s="59">
        <f t="shared" ref="S4503" si="3114">SUM(S4548,S4589,S4629,S4669,S4710,S4750,S4791,S4833,S4874,S4915,S4959,S4998,S5038,S5080,S5119,S5158,S5198,S5238,S5279,S5319,S5360,S5400,S5441,S5482,S5523,S5563,S5603,S5643,S5683,S5723,S5764,S5806,S5846,S5886)</f>
        <v>76000</v>
      </c>
      <c r="T4503" s="59">
        <f t="shared" ref="T4503:X4503" si="3115">SUM(T4548,T4589,T4629,T4669,T4710,T4750,T4791,T4833,T4874,T4915,T4959,T4998,T5038,T5080,T5119,T5158,T5198,T5238,T5279,T5319,T5360,T5400,T5441,T5482,T5523,T5563,T5603,T5643,T5683,T5723,T5764,T5806,T5846,T5886)</f>
        <v>1000</v>
      </c>
      <c r="U4503" s="59">
        <f t="shared" si="3115"/>
        <v>1000</v>
      </c>
      <c r="V4503" s="59">
        <f t="shared" si="3115"/>
        <v>0</v>
      </c>
      <c r="W4503" s="59">
        <f t="shared" si="3115"/>
        <v>0</v>
      </c>
      <c r="X4503" s="59">
        <f t="shared" si="3115"/>
        <v>77000</v>
      </c>
      <c r="Y4503" s="211">
        <f t="shared" si="3035"/>
        <v>100</v>
      </c>
    </row>
    <row r="4504" spans="1:25" customFormat="1">
      <c r="A4504" s="4" t="s">
        <v>786</v>
      </c>
      <c r="B4504" s="4" t="s">
        <v>184</v>
      </c>
      <c r="C4504" s="4" t="s">
        <v>2666</v>
      </c>
      <c r="D4504" s="4" t="s">
        <v>2678</v>
      </c>
      <c r="E4504" s="47">
        <v>8216</v>
      </c>
      <c r="F4504" s="4" t="s">
        <v>0</v>
      </c>
      <c r="G4504" s="128" t="s">
        <v>3379</v>
      </c>
      <c r="H4504" s="5" t="s">
        <v>59</v>
      </c>
      <c r="I4504" s="59">
        <f t="shared" si="3031"/>
        <v>214261</v>
      </c>
      <c r="J4504" s="59">
        <f>SUM(J4590,J4630,J4670,J4792,J4875,J5039,J5199,J5320,J5401,J5483,J5524,J5564,J5604,J5644,J5684,J5724,J5765,J5807,J5887)</f>
        <v>14000</v>
      </c>
      <c r="K4504" s="59">
        <f t="shared" si="3033"/>
        <v>200261</v>
      </c>
      <c r="L4504" s="59">
        <f t="shared" ref="L4504:P4504" si="3116">SUM(L4590,L4630,L4670,L4792,L4875,L5039,L5199,L5320,L5401,L5483,L5524,L5564,L5604,L5644,L5684,L5724,L5765,L5807,L5887)</f>
        <v>189261</v>
      </c>
      <c r="M4504" s="59">
        <f t="shared" si="3116"/>
        <v>0</v>
      </c>
      <c r="N4504" s="59">
        <f t="shared" si="3116"/>
        <v>11000</v>
      </c>
      <c r="O4504" s="59">
        <f t="shared" si="3116"/>
        <v>0</v>
      </c>
      <c r="P4504" s="59">
        <f t="shared" si="3116"/>
        <v>0</v>
      </c>
      <c r="Q4504" s="59">
        <f t="shared" ref="Q4504:R4504" si="3117">SUM(Q4590,Q4630,Q4670,Q4792,Q4875,Q5039,Q5199,Q5320,Q5401,Q5483,Q5524,Q5564,Q5604,Q5644,Q5684,Q5724,Q5765,Q5807,Q5887)</f>
        <v>271503</v>
      </c>
      <c r="R4504" s="59">
        <f t="shared" si="3117"/>
        <v>14000</v>
      </c>
      <c r="S4504" s="59">
        <f t="shared" ref="S4504" si="3118">SUM(S4590,S4630,S4670,S4792,S4875,S5039,S5199,S5320,S5401,S5483,S5524,S5564,S5604,S5644,S5684,S5724,S5765,S5807,S5887)</f>
        <v>14000</v>
      </c>
      <c r="T4504" s="59">
        <f t="shared" ref="T4504:X4504" si="3119">SUM(T4590,T4630,T4670,T4792,T4875,T5039,T5199,T5320,T5401,T5483,T5524,T5564,T5604,T5644,T5684,T5724,T5765,T5807,T5887)</f>
        <v>0</v>
      </c>
      <c r="U4504" s="59">
        <f t="shared" si="3119"/>
        <v>0</v>
      </c>
      <c r="V4504" s="59">
        <f t="shared" si="3119"/>
        <v>0</v>
      </c>
      <c r="W4504" s="59">
        <f t="shared" si="3119"/>
        <v>0</v>
      </c>
      <c r="X4504" s="59">
        <f t="shared" si="3119"/>
        <v>14000</v>
      </c>
      <c r="Y4504" s="211">
        <f t="shared" si="3035"/>
        <v>100</v>
      </c>
    </row>
    <row r="4505" spans="1:25" customFormat="1">
      <c r="A4505" s="5" t="s">
        <v>0</v>
      </c>
      <c r="B4505" s="5" t="s">
        <v>0</v>
      </c>
      <c r="C4505" s="5" t="s">
        <v>0</v>
      </c>
      <c r="D4505" s="5" t="s">
        <v>0</v>
      </c>
      <c r="E4505" s="5" t="s">
        <v>0</v>
      </c>
      <c r="F4505" s="5" t="s">
        <v>0</v>
      </c>
      <c r="G4505" s="159" t="s">
        <v>0</v>
      </c>
      <c r="H4505" s="53" t="s">
        <v>2677</v>
      </c>
      <c r="I4505" s="60">
        <f t="shared" si="3031"/>
        <v>64804024</v>
      </c>
      <c r="J4505" s="60">
        <f t="shared" ref="J4505:P4505" si="3120">SUM(J4476,J4497,J4501)</f>
        <v>61735983</v>
      </c>
      <c r="K4505" s="60">
        <f t="shared" si="3033"/>
        <v>3068041</v>
      </c>
      <c r="L4505" s="60">
        <f t="shared" si="3120"/>
        <v>3010223</v>
      </c>
      <c r="M4505" s="60">
        <f t="shared" si="3120"/>
        <v>27000</v>
      </c>
      <c r="N4505" s="60">
        <f t="shared" si="3120"/>
        <v>30818</v>
      </c>
      <c r="O4505" s="60">
        <f t="shared" si="3120"/>
        <v>0</v>
      </c>
      <c r="P4505" s="60">
        <f t="shared" si="3120"/>
        <v>0</v>
      </c>
      <c r="Q4505" s="60">
        <f>SUM(Q4476,Q4497,Q4501)</f>
        <v>70047873</v>
      </c>
      <c r="R4505" s="60">
        <f>SUM(R4476,R4497,R4501)</f>
        <v>64966915</v>
      </c>
      <c r="S4505" s="60">
        <f>SUM(S4476,S4497,S4501)</f>
        <v>53144517.019999996</v>
      </c>
      <c r="T4505" s="60">
        <f t="shared" ref="T4505:X4505" si="3121">SUM(T4476,T4497,T4501)</f>
        <v>11823598.48</v>
      </c>
      <c r="U4505" s="60">
        <f t="shared" si="3121"/>
        <v>5788286</v>
      </c>
      <c r="V4505" s="60">
        <f t="shared" si="3121"/>
        <v>4387201.24</v>
      </c>
      <c r="W4505" s="60">
        <f t="shared" si="3121"/>
        <v>1648111.24</v>
      </c>
      <c r="X4505" s="60">
        <f t="shared" si="3121"/>
        <v>64968115.5</v>
      </c>
      <c r="Y4505" s="226">
        <f t="shared" si="3035"/>
        <v>100.00184786363953</v>
      </c>
    </row>
    <row r="4506" spans="1:25" customFormat="1" ht="15" thickBot="1">
      <c r="A4506" s="5" t="s">
        <v>0</v>
      </c>
      <c r="B4506" s="5" t="s">
        <v>0</v>
      </c>
      <c r="C4506" s="5" t="s">
        <v>0</v>
      </c>
      <c r="D4506" s="5" t="s">
        <v>0</v>
      </c>
      <c r="E4506" s="5" t="s">
        <v>0</v>
      </c>
      <c r="F4506" s="5" t="s">
        <v>0</v>
      </c>
      <c r="G4506" s="159" t="s">
        <v>0</v>
      </c>
      <c r="H4506" s="3" t="s">
        <v>170</v>
      </c>
      <c r="I4506" s="58">
        <f t="shared" si="3031"/>
        <v>1992</v>
      </c>
      <c r="J4506" s="58">
        <f>J5935</f>
        <v>1992</v>
      </c>
      <c r="K4506" s="58">
        <f t="shared" si="3033"/>
        <v>0</v>
      </c>
      <c r="L4506" s="58"/>
      <c r="M4506" s="58"/>
      <c r="N4506" s="58"/>
      <c r="O4506" s="58"/>
      <c r="P4506" s="58"/>
      <c r="Q4506" s="58">
        <f>Q5935</f>
        <v>0</v>
      </c>
      <c r="R4506" s="58">
        <f>R5935</f>
        <v>0</v>
      </c>
      <c r="S4506" s="58">
        <f>S5935</f>
        <v>0</v>
      </c>
      <c r="T4506" s="58">
        <f t="shared" ref="T4506:X4506" si="3122">T5935</f>
        <v>0</v>
      </c>
      <c r="U4506" s="58">
        <f t="shared" si="3122"/>
        <v>0</v>
      </c>
      <c r="V4506" s="58">
        <f t="shared" si="3122"/>
        <v>0</v>
      </c>
      <c r="W4506" s="58">
        <f t="shared" si="3122"/>
        <v>0</v>
      </c>
      <c r="X4506" s="58">
        <f t="shared" si="3122"/>
        <v>0</v>
      </c>
      <c r="Y4506" s="210">
        <v>0</v>
      </c>
    </row>
    <row r="4507" spans="1:25" customFormat="1" ht="41.4" thickBot="1">
      <c r="A4507" s="261" t="s">
        <v>0</v>
      </c>
      <c r="B4507" s="261" t="s">
        <v>0</v>
      </c>
      <c r="C4507" s="261" t="s">
        <v>0</v>
      </c>
      <c r="D4507" s="261" t="s">
        <v>0</v>
      </c>
      <c r="E4507" s="261" t="s">
        <v>0</v>
      </c>
      <c r="F4507" s="261" t="s">
        <v>0</v>
      </c>
      <c r="G4507" s="267" t="s">
        <v>0</v>
      </c>
      <c r="H4507" s="1" t="s">
        <v>72</v>
      </c>
      <c r="I4507" s="1" t="s">
        <v>3093</v>
      </c>
      <c r="J4507" s="1" t="s">
        <v>3130</v>
      </c>
      <c r="K4507" s="1" t="s">
        <v>3</v>
      </c>
      <c r="L4507" s="1" t="s">
        <v>4</v>
      </c>
      <c r="M4507" s="1" t="s">
        <v>5</v>
      </c>
      <c r="N4507" s="1" t="s">
        <v>6</v>
      </c>
      <c r="O4507" s="1" t="s">
        <v>7</v>
      </c>
      <c r="P4507" s="1" t="s">
        <v>8</v>
      </c>
      <c r="Q4507" s="1" t="s">
        <v>3344</v>
      </c>
      <c r="R4507" s="1" t="s">
        <v>3427</v>
      </c>
      <c r="S4507" s="1" t="s">
        <v>3447</v>
      </c>
      <c r="T4507" s="1" t="s">
        <v>3448</v>
      </c>
      <c r="U4507" s="1" t="s">
        <v>3452</v>
      </c>
      <c r="V4507" s="1" t="s">
        <v>3449</v>
      </c>
      <c r="W4507" s="1" t="s">
        <v>3450</v>
      </c>
      <c r="X4507" s="1" t="s">
        <v>3451</v>
      </c>
      <c r="Y4507" s="216" t="s">
        <v>3385</v>
      </c>
    </row>
    <row r="4508" spans="1:25" customFormat="1">
      <c r="A4508" s="262"/>
      <c r="B4508" s="262"/>
      <c r="C4508" s="262"/>
      <c r="D4508" s="262"/>
      <c r="E4508" s="262"/>
      <c r="F4508" s="262"/>
      <c r="G4508" s="268"/>
      <c r="H4508" s="54" t="s">
        <v>0</v>
      </c>
      <c r="I4508" s="45">
        <v>1</v>
      </c>
      <c r="J4508" s="45">
        <v>3</v>
      </c>
      <c r="K4508" s="45" t="s">
        <v>9</v>
      </c>
      <c r="L4508" s="45">
        <v>5</v>
      </c>
      <c r="M4508" s="45">
        <v>6</v>
      </c>
      <c r="N4508" s="45">
        <v>7</v>
      </c>
      <c r="O4508" s="45">
        <v>8</v>
      </c>
      <c r="P4508" s="45">
        <v>9</v>
      </c>
      <c r="Q4508" s="45">
        <v>1</v>
      </c>
      <c r="R4508" s="45">
        <v>2</v>
      </c>
      <c r="S4508" s="45">
        <v>3</v>
      </c>
      <c r="T4508" s="45" t="s">
        <v>3453</v>
      </c>
      <c r="U4508" s="45">
        <v>5</v>
      </c>
      <c r="V4508" s="45">
        <v>6</v>
      </c>
      <c r="W4508" s="45">
        <v>7</v>
      </c>
      <c r="X4508" s="45" t="s">
        <v>3454</v>
      </c>
      <c r="Y4508" s="276">
        <v>9</v>
      </c>
    </row>
    <row r="4509" spans="1:25" customFormat="1">
      <c r="A4509" s="262"/>
      <c r="B4509" s="262"/>
      <c r="C4509" s="262"/>
      <c r="D4509" s="262"/>
      <c r="E4509" s="262"/>
      <c r="F4509" s="262"/>
      <c r="G4509" s="268"/>
      <c r="H4509" s="13" t="s">
        <v>109</v>
      </c>
      <c r="I4509" s="56">
        <f>SUM(J4509,K4509,O4509,P4509)</f>
        <v>64804024</v>
      </c>
      <c r="J4509" s="56">
        <f t="shared" ref="J4509:P4509" si="3123">SUM(J4505)</f>
        <v>61735983</v>
      </c>
      <c r="K4509" s="56">
        <f>SUM(L4509,M4509,N4509)</f>
        <v>3068041</v>
      </c>
      <c r="L4509" s="56">
        <f t="shared" si="3123"/>
        <v>3010223</v>
      </c>
      <c r="M4509" s="56">
        <f t="shared" si="3123"/>
        <v>27000</v>
      </c>
      <c r="N4509" s="56">
        <f t="shared" si="3123"/>
        <v>30818</v>
      </c>
      <c r="O4509" s="56">
        <f t="shared" si="3123"/>
        <v>0</v>
      </c>
      <c r="P4509" s="56">
        <f t="shared" si="3123"/>
        <v>0</v>
      </c>
      <c r="Q4509" s="56">
        <f>SUM(Q4505)</f>
        <v>70047873</v>
      </c>
      <c r="R4509" s="56">
        <f>SUM(R4505)</f>
        <v>64966915</v>
      </c>
      <c r="S4509" s="56">
        <f>SUM(S4505)</f>
        <v>53144517.019999996</v>
      </c>
      <c r="T4509" s="56">
        <f t="shared" ref="T4509:X4509" si="3124">SUM(T4505)</f>
        <v>11823598.48</v>
      </c>
      <c r="U4509" s="56">
        <f t="shared" si="3124"/>
        <v>5788286</v>
      </c>
      <c r="V4509" s="56">
        <f t="shared" si="3124"/>
        <v>4387201.24</v>
      </c>
      <c r="W4509" s="56">
        <f t="shared" si="3124"/>
        <v>1648111.24</v>
      </c>
      <c r="X4509" s="56">
        <f t="shared" si="3124"/>
        <v>64968115.5</v>
      </c>
      <c r="Y4509" s="227">
        <f t="shared" ref="Y4509:Y4510" si="3125">IF(R4509=0,0,(X4509/R4509)*100)</f>
        <v>100.00184786363953</v>
      </c>
    </row>
    <row r="4510" spans="1:25" customFormat="1">
      <c r="A4510" s="262"/>
      <c r="B4510" s="262"/>
      <c r="C4510" s="262"/>
      <c r="D4510" s="262"/>
      <c r="E4510" s="262"/>
      <c r="F4510" s="262"/>
      <c r="G4510" s="268"/>
      <c r="H4510" s="15" t="s">
        <v>69</v>
      </c>
      <c r="I4510" s="35">
        <f>SUM(J4510,K4510,O4510,P4510)</f>
        <v>64804024</v>
      </c>
      <c r="J4510" s="35">
        <f t="shared" ref="J4510:P4510" si="3126">SUM(J4509)</f>
        <v>61735983</v>
      </c>
      <c r="K4510" s="35">
        <f>SUM(L4510,M4510,N4510)</f>
        <v>3068041</v>
      </c>
      <c r="L4510" s="35">
        <f t="shared" si="3126"/>
        <v>3010223</v>
      </c>
      <c r="M4510" s="35">
        <f t="shared" si="3126"/>
        <v>27000</v>
      </c>
      <c r="N4510" s="35">
        <f t="shared" si="3126"/>
        <v>30818</v>
      </c>
      <c r="O4510" s="35">
        <f t="shared" si="3126"/>
        <v>0</v>
      </c>
      <c r="P4510" s="35">
        <f t="shared" si="3126"/>
        <v>0</v>
      </c>
      <c r="Q4510" s="35">
        <f>SUM(Q4509)</f>
        <v>70047873</v>
      </c>
      <c r="R4510" s="35">
        <f>SUM(R4509)</f>
        <v>64966915</v>
      </c>
      <c r="S4510" s="35">
        <f>SUM(S4509)</f>
        <v>53144517.019999996</v>
      </c>
      <c r="T4510" s="35">
        <f t="shared" ref="T4510:X4510" si="3127">SUM(T4509)</f>
        <v>11823598.48</v>
      </c>
      <c r="U4510" s="35">
        <f t="shared" si="3127"/>
        <v>5788286</v>
      </c>
      <c r="V4510" s="35">
        <f t="shared" si="3127"/>
        <v>4387201.24</v>
      </c>
      <c r="W4510" s="35">
        <f t="shared" si="3127"/>
        <v>1648111.24</v>
      </c>
      <c r="X4510" s="35">
        <f t="shared" si="3127"/>
        <v>64968115.5</v>
      </c>
      <c r="Y4510" s="218">
        <f t="shared" si="3125"/>
        <v>100.00184786363953</v>
      </c>
    </row>
    <row r="4511" spans="1:25" customFormat="1">
      <c r="A4511" s="263"/>
      <c r="B4511" s="263"/>
      <c r="C4511" s="263"/>
      <c r="D4511" s="263"/>
      <c r="E4511" s="263"/>
      <c r="F4511" s="263"/>
      <c r="G4511" s="269"/>
      <c r="Y4511" s="229"/>
    </row>
    <row r="4512" spans="1:25" customFormat="1">
      <c r="A4512" s="5" t="s">
        <v>0</v>
      </c>
      <c r="B4512" s="5" t="s">
        <v>0</v>
      </c>
      <c r="C4512" s="5" t="s">
        <v>0</v>
      </c>
      <c r="D4512" s="5" t="s">
        <v>0</v>
      </c>
      <c r="E4512" s="5" t="s">
        <v>0</v>
      </c>
      <c r="F4512" s="5" t="s">
        <v>0</v>
      </c>
      <c r="G4512" s="159" t="s">
        <v>0</v>
      </c>
      <c r="H4512" s="55" t="s">
        <v>0</v>
      </c>
      <c r="I4512" s="115"/>
      <c r="J4512" s="115"/>
      <c r="K4512" s="115"/>
      <c r="L4512" s="115"/>
      <c r="M4512" s="115"/>
      <c r="N4512" s="115"/>
      <c r="O4512" s="115"/>
      <c r="P4512" s="115"/>
      <c r="Q4512" s="115"/>
      <c r="R4512" s="115"/>
      <c r="S4512" s="115"/>
      <c r="T4512" s="115"/>
      <c r="U4512" s="115"/>
      <c r="V4512" s="115"/>
      <c r="W4512" s="115"/>
      <c r="X4512" s="115"/>
      <c r="Y4512" s="228"/>
    </row>
    <row r="4513" spans="1:25" customFormat="1">
      <c r="A4513" s="5" t="s">
        <v>0</v>
      </c>
      <c r="B4513" s="5" t="s">
        <v>0</v>
      </c>
      <c r="C4513" s="5" t="s">
        <v>0</v>
      </c>
      <c r="D4513" s="5" t="s">
        <v>0</v>
      </c>
      <c r="E4513" s="5" t="s">
        <v>0</v>
      </c>
      <c r="F4513" s="5" t="s">
        <v>0</v>
      </c>
      <c r="G4513" s="159" t="s">
        <v>0</v>
      </c>
      <c r="H4513" s="53" t="s">
        <v>1954</v>
      </c>
      <c r="I4513" s="60">
        <f>SUM(J4513,K4513,O4513,P4513)</f>
        <v>64804024</v>
      </c>
      <c r="J4513" s="60">
        <f>SUM(J4505)</f>
        <v>61735983</v>
      </c>
      <c r="K4513" s="60">
        <f>SUM(L4513,M4513,N4513)</f>
        <v>3068041</v>
      </c>
      <c r="L4513" s="60">
        <f t="shared" ref="L4513:P4513" si="3128">SUM(L4505)</f>
        <v>3010223</v>
      </c>
      <c r="M4513" s="60">
        <f t="shared" si="3128"/>
        <v>27000</v>
      </c>
      <c r="N4513" s="60">
        <f t="shared" si="3128"/>
        <v>30818</v>
      </c>
      <c r="O4513" s="60">
        <f t="shared" si="3128"/>
        <v>0</v>
      </c>
      <c r="P4513" s="60">
        <f t="shared" si="3128"/>
        <v>0</v>
      </c>
      <c r="Q4513" s="60">
        <f t="shared" ref="Q4513:R4513" si="3129">SUM(Q4505)</f>
        <v>70047873</v>
      </c>
      <c r="R4513" s="60">
        <f t="shared" si="3129"/>
        <v>64966915</v>
      </c>
      <c r="S4513" s="60">
        <f t="shared" ref="S4513" si="3130">SUM(S4505)</f>
        <v>53144517.019999996</v>
      </c>
      <c r="T4513" s="60">
        <f t="shared" ref="T4513:X4513" si="3131">SUM(T4505)</f>
        <v>11823598.48</v>
      </c>
      <c r="U4513" s="60">
        <f t="shared" si="3131"/>
        <v>5788286</v>
      </c>
      <c r="V4513" s="60">
        <f t="shared" si="3131"/>
        <v>4387201.24</v>
      </c>
      <c r="W4513" s="60">
        <f t="shared" si="3131"/>
        <v>1648111.24</v>
      </c>
      <c r="X4513" s="60">
        <f t="shared" si="3131"/>
        <v>64968115.5</v>
      </c>
      <c r="Y4513" s="226">
        <f>IF(R4513=0,0,(X4513/R4513)*100)</f>
        <v>100.00184786363953</v>
      </c>
    </row>
    <row r="4514" spans="1:25" customFormat="1">
      <c r="A4514" s="5" t="s">
        <v>0</v>
      </c>
      <c r="B4514" s="5" t="s">
        <v>0</v>
      </c>
      <c r="C4514" s="5" t="s">
        <v>0</v>
      </c>
      <c r="D4514" s="5" t="s">
        <v>0</v>
      </c>
      <c r="E4514" s="5" t="s">
        <v>0</v>
      </c>
      <c r="F4514" s="5" t="s">
        <v>0</v>
      </c>
      <c r="G4514" s="159" t="s">
        <v>0</v>
      </c>
      <c r="H4514" s="3" t="s">
        <v>170</v>
      </c>
      <c r="I4514" s="58">
        <f>SUM(J4514,K4514,O4514,P4514)</f>
        <v>1992</v>
      </c>
      <c r="J4514" s="58">
        <f>J4506</f>
        <v>1992</v>
      </c>
      <c r="K4514" s="58">
        <f>SUM(L4514,M4514,N4514)</f>
        <v>0</v>
      </c>
      <c r="L4514" s="58"/>
      <c r="M4514" s="58"/>
      <c r="N4514" s="58"/>
      <c r="O4514" s="58"/>
      <c r="P4514" s="58"/>
      <c r="Q4514" s="58">
        <f>Q4506</f>
        <v>0</v>
      </c>
      <c r="R4514" s="58">
        <f>R4506</f>
        <v>0</v>
      </c>
      <c r="S4514" s="58">
        <f>S4506</f>
        <v>0</v>
      </c>
      <c r="T4514" s="58">
        <f t="shared" ref="T4514:X4514" si="3132">T4506</f>
        <v>0</v>
      </c>
      <c r="U4514" s="58">
        <f t="shared" si="3132"/>
        <v>0</v>
      </c>
      <c r="V4514" s="58">
        <f t="shared" si="3132"/>
        <v>0</v>
      </c>
      <c r="W4514" s="58">
        <f t="shared" si="3132"/>
        <v>0</v>
      </c>
      <c r="X4514" s="58">
        <f t="shared" si="3132"/>
        <v>0</v>
      </c>
      <c r="Y4514" s="210">
        <v>0</v>
      </c>
    </row>
    <row r="4515" spans="1:25">
      <c r="A4515" s="32" t="s">
        <v>0</v>
      </c>
      <c r="B4515" s="32" t="s">
        <v>0</v>
      </c>
      <c r="C4515" s="32" t="s">
        <v>0</v>
      </c>
      <c r="D4515" s="32" t="s">
        <v>0</v>
      </c>
      <c r="E4515" s="32" t="s">
        <v>0</v>
      </c>
      <c r="F4515" s="32" t="s">
        <v>0</v>
      </c>
      <c r="G4515" s="154" t="s">
        <v>0</v>
      </c>
      <c r="H4515" s="38" t="s">
        <v>0</v>
      </c>
      <c r="I4515" s="39"/>
      <c r="J4515" s="39"/>
      <c r="K4515" s="39"/>
      <c r="L4515" s="39" t="s">
        <v>0</v>
      </c>
      <c r="M4515" s="39" t="s">
        <v>0</v>
      </c>
      <c r="N4515" s="39" t="s">
        <v>0</v>
      </c>
      <c r="O4515" s="39" t="s">
        <v>0</v>
      </c>
      <c r="P4515" s="39" t="s">
        <v>0</v>
      </c>
      <c r="Q4515" s="39"/>
      <c r="R4515" s="39"/>
      <c r="S4515" s="39"/>
      <c r="T4515" s="39" t="s">
        <v>0</v>
      </c>
      <c r="U4515" s="39" t="s">
        <v>0</v>
      </c>
      <c r="V4515" s="39" t="s">
        <v>0</v>
      </c>
      <c r="W4515" s="39" t="s">
        <v>0</v>
      </c>
      <c r="X4515" s="39" t="s">
        <v>0</v>
      </c>
      <c r="Y4515" s="221"/>
    </row>
    <row r="4516" spans="1:25" ht="15" thickBot="1">
      <c r="A4516" s="20" t="s">
        <v>786</v>
      </c>
      <c r="B4516" s="20" t="s">
        <v>184</v>
      </c>
      <c r="C4516" s="23" t="s">
        <v>0</v>
      </c>
      <c r="D4516" s="23" t="s">
        <v>0</v>
      </c>
      <c r="E4516" s="21" t="s">
        <v>0</v>
      </c>
      <c r="F4516" s="21" t="s">
        <v>0</v>
      </c>
      <c r="G4516" s="150" t="s">
        <v>0</v>
      </c>
      <c r="H4516" s="21" t="s">
        <v>0</v>
      </c>
      <c r="I4516" s="22"/>
      <c r="J4516" s="22"/>
      <c r="K4516" s="22"/>
      <c r="L4516" s="22" t="s">
        <v>0</v>
      </c>
      <c r="M4516" s="22" t="s">
        <v>0</v>
      </c>
      <c r="N4516" s="22" t="s">
        <v>0</v>
      </c>
      <c r="O4516" s="22" t="s">
        <v>0</v>
      </c>
      <c r="P4516" s="22" t="s">
        <v>0</v>
      </c>
      <c r="Q4516" s="22"/>
      <c r="R4516" s="22"/>
      <c r="S4516" s="22"/>
      <c r="T4516" s="22" t="s">
        <v>0</v>
      </c>
      <c r="U4516" s="22" t="s">
        <v>0</v>
      </c>
      <c r="V4516" s="22" t="s">
        <v>0</v>
      </c>
      <c r="W4516" s="22" t="s">
        <v>0</v>
      </c>
      <c r="X4516" s="22" t="s">
        <v>0</v>
      </c>
      <c r="Y4516" s="209"/>
    </row>
    <row r="4517" spans="1:25" ht="41.4" thickBot="1">
      <c r="A4517" s="24" t="s">
        <v>123</v>
      </c>
      <c r="B4517" s="24" t="s">
        <v>124</v>
      </c>
      <c r="C4517" s="24" t="s">
        <v>125</v>
      </c>
      <c r="D4517" s="25" t="s">
        <v>0</v>
      </c>
      <c r="E4517" s="24" t="s">
        <v>126</v>
      </c>
      <c r="F4517" s="24" t="s">
        <v>127</v>
      </c>
      <c r="G4517" s="151" t="s">
        <v>128</v>
      </c>
      <c r="H4517" s="24" t="s">
        <v>1</v>
      </c>
      <c r="I4517" s="1" t="s">
        <v>3093</v>
      </c>
      <c r="J4517" s="1" t="s">
        <v>3130</v>
      </c>
      <c r="K4517" s="1" t="s">
        <v>3</v>
      </c>
      <c r="L4517" s="1" t="s">
        <v>4</v>
      </c>
      <c r="M4517" s="1" t="s">
        <v>5</v>
      </c>
      <c r="N4517" s="1" t="s">
        <v>6</v>
      </c>
      <c r="O4517" s="1" t="s">
        <v>7</v>
      </c>
      <c r="P4517" s="1" t="s">
        <v>8</v>
      </c>
      <c r="Q4517" s="1" t="s">
        <v>3344</v>
      </c>
      <c r="R4517" s="1" t="s">
        <v>3427</v>
      </c>
      <c r="S4517" s="1" t="s">
        <v>3447</v>
      </c>
      <c r="T4517" s="1" t="s">
        <v>3448</v>
      </c>
      <c r="U4517" s="1" t="s">
        <v>3452</v>
      </c>
      <c r="V4517" s="1" t="s">
        <v>3449</v>
      </c>
      <c r="W4517" s="1" t="s">
        <v>3450</v>
      </c>
      <c r="X4517" s="1" t="s">
        <v>3451</v>
      </c>
      <c r="Y4517" s="216" t="s">
        <v>3385</v>
      </c>
    </row>
    <row r="4518" spans="1:25">
      <c r="A4518" s="26" t="s">
        <v>0</v>
      </c>
      <c r="B4518" s="26" t="s">
        <v>0</v>
      </c>
      <c r="C4518" s="26" t="s">
        <v>0</v>
      </c>
      <c r="D4518" s="27" t="s">
        <v>0</v>
      </c>
      <c r="E4518" s="27" t="s">
        <v>0</v>
      </c>
      <c r="F4518" s="28" t="s">
        <v>0</v>
      </c>
      <c r="G4518" s="152" t="s">
        <v>0</v>
      </c>
      <c r="H4518" s="29" t="s">
        <v>0</v>
      </c>
      <c r="I4518" s="45">
        <v>1</v>
      </c>
      <c r="J4518" s="45">
        <v>3</v>
      </c>
      <c r="K4518" s="45" t="s">
        <v>9</v>
      </c>
      <c r="L4518" s="45">
        <v>5</v>
      </c>
      <c r="M4518" s="45">
        <v>6</v>
      </c>
      <c r="N4518" s="45">
        <v>7</v>
      </c>
      <c r="O4518" s="45">
        <v>8</v>
      </c>
      <c r="P4518" s="45">
        <v>9</v>
      </c>
      <c r="Q4518" s="45">
        <v>1</v>
      </c>
      <c r="R4518" s="45">
        <v>2</v>
      </c>
      <c r="S4518" s="45">
        <v>3</v>
      </c>
      <c r="T4518" s="45" t="s">
        <v>3453</v>
      </c>
      <c r="U4518" s="45">
        <v>5</v>
      </c>
      <c r="V4518" s="45">
        <v>6</v>
      </c>
      <c r="W4518" s="45">
        <v>7</v>
      </c>
      <c r="X4518" s="45" t="s">
        <v>3454</v>
      </c>
      <c r="Y4518" s="276">
        <v>9</v>
      </c>
    </row>
    <row r="4519" spans="1:25">
      <c r="A4519" s="133" t="s">
        <v>786</v>
      </c>
      <c r="B4519" s="133" t="s">
        <v>184</v>
      </c>
      <c r="C4519" s="109" t="s">
        <v>130</v>
      </c>
      <c r="D4519" s="109" t="s">
        <v>1603</v>
      </c>
      <c r="E4519" s="98" t="s">
        <v>0</v>
      </c>
      <c r="F4519" s="98" t="s">
        <v>0</v>
      </c>
      <c r="G4519" s="153" t="s">
        <v>0</v>
      </c>
      <c r="H4519" s="98" t="s">
        <v>1604</v>
      </c>
      <c r="I4519" s="110"/>
      <c r="J4519" s="110"/>
      <c r="K4519" s="110"/>
      <c r="L4519" s="110" t="s">
        <v>0</v>
      </c>
      <c r="M4519" s="110" t="s">
        <v>0</v>
      </c>
      <c r="N4519" s="110" t="s">
        <v>0</v>
      </c>
      <c r="O4519" s="110" t="s">
        <v>0</v>
      </c>
      <c r="P4519" s="110" t="s">
        <v>0</v>
      </c>
      <c r="Q4519" s="110"/>
      <c r="R4519" s="110"/>
      <c r="S4519" s="110"/>
      <c r="T4519" s="110" t="s">
        <v>0</v>
      </c>
      <c r="U4519" s="110" t="s">
        <v>0</v>
      </c>
      <c r="V4519" s="110" t="s">
        <v>0</v>
      </c>
      <c r="W4519" s="110" t="s">
        <v>0</v>
      </c>
      <c r="X4519" s="110" t="s">
        <v>0</v>
      </c>
      <c r="Y4519" s="217"/>
    </row>
    <row r="4520" spans="1:25" ht="20.399999999999999">
      <c r="A4520" s="20" t="s">
        <v>0</v>
      </c>
      <c r="B4520" s="20" t="s">
        <v>0</v>
      </c>
      <c r="C4520" s="20" t="s">
        <v>0</v>
      </c>
      <c r="D4520" s="21" t="s">
        <v>0</v>
      </c>
      <c r="E4520" s="21" t="s">
        <v>0</v>
      </c>
      <c r="F4520" s="21" t="s">
        <v>0</v>
      </c>
      <c r="G4520" s="150" t="s">
        <v>0</v>
      </c>
      <c r="H4520" s="30" t="s">
        <v>33</v>
      </c>
      <c r="I4520" s="31">
        <f>SUM(J4520,K4520,O4520,P4520)</f>
        <v>1766911</v>
      </c>
      <c r="J4520" s="31">
        <f t="shared" ref="J4520:P4520" si="3133">SUM(J4521,J4529,J4531)</f>
        <v>1755066</v>
      </c>
      <c r="K4520" s="31">
        <f>SUM(L4520,M4520,N4520)</f>
        <v>11845</v>
      </c>
      <c r="L4520" s="31">
        <f t="shared" si="3133"/>
        <v>11845</v>
      </c>
      <c r="M4520" s="31">
        <f t="shared" si="3133"/>
        <v>0</v>
      </c>
      <c r="N4520" s="31">
        <f t="shared" si="3133"/>
        <v>0</v>
      </c>
      <c r="O4520" s="31">
        <f t="shared" si="3133"/>
        <v>0</v>
      </c>
      <c r="P4520" s="31">
        <f t="shared" si="3133"/>
        <v>0</v>
      </c>
      <c r="Q4520" s="31">
        <f>SUM(Q4521,Q4529,Q4531)</f>
        <v>1864817</v>
      </c>
      <c r="R4520" s="31">
        <f>SUM(R4521,R4529,R4531)</f>
        <v>1843855</v>
      </c>
      <c r="S4520" s="31">
        <f>SUM(S4521,S4529,S4531)</f>
        <v>1537998</v>
      </c>
      <c r="T4520" s="31">
        <f t="shared" ref="T4520:X4520" si="3134">SUM(T4521,T4529,T4531)</f>
        <v>306615</v>
      </c>
      <c r="U4520" s="31">
        <f t="shared" si="3134"/>
        <v>125125</v>
      </c>
      <c r="V4520" s="31">
        <f t="shared" si="3134"/>
        <v>110520</v>
      </c>
      <c r="W4520" s="31">
        <f t="shared" si="3134"/>
        <v>70970</v>
      </c>
      <c r="X4520" s="31">
        <f t="shared" si="3134"/>
        <v>1844613</v>
      </c>
      <c r="Y4520" s="220">
        <f t="shared" ref="Y4520:Y4549" si="3135">IF(R4520=0,0,(X4520/R4520)*100)</f>
        <v>100.04110952325426</v>
      </c>
    </row>
    <row r="4521" spans="1:25">
      <c r="A4521" s="23" t="s">
        <v>786</v>
      </c>
      <c r="B4521" s="23" t="s">
        <v>184</v>
      </c>
      <c r="C4521" s="23" t="s">
        <v>130</v>
      </c>
      <c r="D4521" s="23" t="s">
        <v>1603</v>
      </c>
      <c r="E4521" s="21" t="s">
        <v>132</v>
      </c>
      <c r="F4521" s="21" t="s">
        <v>0</v>
      </c>
      <c r="G4521" s="150" t="s">
        <v>0</v>
      </c>
      <c r="H4521" s="21" t="s">
        <v>11</v>
      </c>
      <c r="I4521" s="66">
        <f>SUM(J4521,K4521,O4521,P4521)</f>
        <v>1492367</v>
      </c>
      <c r="J4521" s="66">
        <f t="shared" ref="J4521:P4521" si="3136">SUM(J4522,J4523)</f>
        <v>1492367</v>
      </c>
      <c r="K4521" s="66">
        <f>SUM(L4521,M4521,N4521)</f>
        <v>0</v>
      </c>
      <c r="L4521" s="66">
        <f t="shared" si="3136"/>
        <v>0</v>
      </c>
      <c r="M4521" s="66">
        <f t="shared" si="3136"/>
        <v>0</v>
      </c>
      <c r="N4521" s="66">
        <f t="shared" si="3136"/>
        <v>0</v>
      </c>
      <c r="O4521" s="66">
        <f t="shared" si="3136"/>
        <v>0</v>
      </c>
      <c r="P4521" s="66">
        <f t="shared" si="3136"/>
        <v>0</v>
      </c>
      <c r="Q4521" s="66">
        <f>SUM(Q4522,Q4523)</f>
        <v>1566726</v>
      </c>
      <c r="R4521" s="66">
        <f>SUM(R4522,R4523)</f>
        <v>1566726</v>
      </c>
      <c r="S4521" s="66">
        <f>SUM(S4522,S4523)</f>
        <v>1305112</v>
      </c>
      <c r="T4521" s="66">
        <f t="shared" ref="T4521:X4521" si="3137">SUM(T4522,T4523)</f>
        <v>262145</v>
      </c>
      <c r="U4521" s="66">
        <f t="shared" si="3137"/>
        <v>109605</v>
      </c>
      <c r="V4521" s="66">
        <f t="shared" si="3137"/>
        <v>96000</v>
      </c>
      <c r="W4521" s="66">
        <f t="shared" si="3137"/>
        <v>56540</v>
      </c>
      <c r="X4521" s="66">
        <f t="shared" si="3137"/>
        <v>1567257</v>
      </c>
      <c r="Y4521" s="208">
        <f t="shared" si="3135"/>
        <v>100.03389233343928</v>
      </c>
    </row>
    <row r="4522" spans="1:25">
      <c r="A4522" s="23" t="s">
        <v>786</v>
      </c>
      <c r="B4522" s="23" t="s">
        <v>184</v>
      </c>
      <c r="C4522" s="23" t="s">
        <v>130</v>
      </c>
      <c r="D4522" s="23" t="s">
        <v>1603</v>
      </c>
      <c r="E4522" s="22">
        <v>6111</v>
      </c>
      <c r="F4522" s="23"/>
      <c r="G4522" s="128" t="s">
        <v>3379</v>
      </c>
      <c r="H4522" s="32" t="s">
        <v>12</v>
      </c>
      <c r="I4522" s="44">
        <f>SUM(J4522,K4522,O4522,P4522)</f>
        <v>1318567</v>
      </c>
      <c r="J4522" s="44">
        <v>1318567</v>
      </c>
      <c r="K4522" s="44">
        <f>SUM(L4522,M4522,N4522)</f>
        <v>0</v>
      </c>
      <c r="L4522" s="44">
        <v>0</v>
      </c>
      <c r="M4522" s="44">
        <v>0</v>
      </c>
      <c r="N4522" s="44">
        <v>0</v>
      </c>
      <c r="O4522" s="44">
        <v>0</v>
      </c>
      <c r="P4522" s="44">
        <v>0</v>
      </c>
      <c r="Q4522" s="44">
        <v>1387235</v>
      </c>
      <c r="R4522" s="44">
        <v>1387235</v>
      </c>
      <c r="S4522" s="44">
        <v>1138590</v>
      </c>
      <c r="T4522" s="44">
        <f t="shared" ref="T4522:T4548" si="3138">U4522+V4522+W4522</f>
        <v>248645</v>
      </c>
      <c r="U4522" s="44">
        <v>96105</v>
      </c>
      <c r="V4522" s="44">
        <v>96000</v>
      </c>
      <c r="W4522" s="44">
        <v>56540</v>
      </c>
      <c r="X4522" s="44">
        <f t="shared" ref="X4522:X4548" si="3139">S4522+T4522</f>
        <v>1387235</v>
      </c>
      <c r="Y4522" s="209">
        <f t="shared" si="3135"/>
        <v>100</v>
      </c>
    </row>
    <row r="4523" spans="1:25">
      <c r="A4523" s="20" t="s">
        <v>786</v>
      </c>
      <c r="B4523" s="20" t="s">
        <v>184</v>
      </c>
      <c r="C4523" s="20" t="s">
        <v>130</v>
      </c>
      <c r="D4523" s="20" t="s">
        <v>1603</v>
      </c>
      <c r="E4523" s="20" t="s">
        <v>134</v>
      </c>
      <c r="F4523" s="23" t="s">
        <v>0</v>
      </c>
      <c r="G4523" s="154" t="s">
        <v>0</v>
      </c>
      <c r="H4523" s="21" t="s">
        <v>13</v>
      </c>
      <c r="I4523" s="66">
        <f>SUM(J4523,K4523,O4523,P4523)</f>
        <v>173800</v>
      </c>
      <c r="J4523" s="66">
        <f t="shared" ref="J4523:P4523" si="3140">SUM(J4524:J4528)</f>
        <v>173800</v>
      </c>
      <c r="K4523" s="66">
        <f>SUM(L4523,M4523,N4523)</f>
        <v>0</v>
      </c>
      <c r="L4523" s="66">
        <f t="shared" si="3140"/>
        <v>0</v>
      </c>
      <c r="M4523" s="66">
        <f t="shared" si="3140"/>
        <v>0</v>
      </c>
      <c r="N4523" s="66">
        <f t="shared" si="3140"/>
        <v>0</v>
      </c>
      <c r="O4523" s="66">
        <f t="shared" si="3140"/>
        <v>0</v>
      </c>
      <c r="P4523" s="66">
        <f t="shared" si="3140"/>
        <v>0</v>
      </c>
      <c r="Q4523" s="66">
        <f>SUM(Q4524:Q4528)</f>
        <v>179491</v>
      </c>
      <c r="R4523" s="66">
        <f>SUM(R4524:R4528)</f>
        <v>179491</v>
      </c>
      <c r="S4523" s="66">
        <f>SUM(S4524:S4528)</f>
        <v>166522</v>
      </c>
      <c r="T4523" s="66">
        <f t="shared" ref="T4523:X4523" si="3141">SUM(T4524:T4528)</f>
        <v>13500</v>
      </c>
      <c r="U4523" s="66">
        <f t="shared" si="3141"/>
        <v>13500</v>
      </c>
      <c r="V4523" s="66">
        <f t="shared" si="3141"/>
        <v>0</v>
      </c>
      <c r="W4523" s="66">
        <f t="shared" si="3141"/>
        <v>0</v>
      </c>
      <c r="X4523" s="66">
        <f t="shared" si="3141"/>
        <v>180022</v>
      </c>
      <c r="Y4523" s="208">
        <f t="shared" si="3135"/>
        <v>100.29583656005036</v>
      </c>
    </row>
    <row r="4524" spans="1:25">
      <c r="A4524" s="23" t="s">
        <v>786</v>
      </c>
      <c r="B4524" s="23" t="s">
        <v>184</v>
      </c>
      <c r="C4524" s="23" t="s">
        <v>130</v>
      </c>
      <c r="D4524" s="23" t="s">
        <v>1603</v>
      </c>
      <c r="E4524" s="22">
        <v>6112</v>
      </c>
      <c r="F4524" s="23" t="s">
        <v>1605</v>
      </c>
      <c r="G4524" s="128" t="s">
        <v>3379</v>
      </c>
      <c r="H4524" s="32" t="s">
        <v>16</v>
      </c>
      <c r="I4524" s="44">
        <f t="shared" ref="I4524:I4587" si="3142">SUM(J4524,K4524,O4524,P4524)</f>
        <v>30700</v>
      </c>
      <c r="J4524" s="44">
        <v>30700</v>
      </c>
      <c r="K4524" s="44">
        <f t="shared" ref="K4524:K4587" si="3143">SUM(L4524,M4524,N4524)</f>
        <v>0</v>
      </c>
      <c r="L4524" s="44">
        <v>0</v>
      </c>
      <c r="M4524" s="44">
        <v>0</v>
      </c>
      <c r="N4524" s="44">
        <v>0</v>
      </c>
      <c r="O4524" s="44">
        <v>0</v>
      </c>
      <c r="P4524" s="44">
        <v>0</v>
      </c>
      <c r="Q4524" s="44">
        <v>30700</v>
      </c>
      <c r="R4524" s="44">
        <v>30700</v>
      </c>
      <c r="S4524" s="44">
        <v>30700</v>
      </c>
      <c r="T4524" s="44">
        <f t="shared" si="3138"/>
        <v>0</v>
      </c>
      <c r="U4524" s="44"/>
      <c r="V4524" s="44"/>
      <c r="W4524" s="44"/>
      <c r="X4524" s="44">
        <f t="shared" si="3139"/>
        <v>30700</v>
      </c>
      <c r="Y4524" s="209">
        <f t="shared" si="3135"/>
        <v>100</v>
      </c>
    </row>
    <row r="4525" spans="1:25">
      <c r="A4525" s="23" t="s">
        <v>786</v>
      </c>
      <c r="B4525" s="23" t="s">
        <v>184</v>
      </c>
      <c r="C4525" s="23" t="s">
        <v>130</v>
      </c>
      <c r="D4525" s="23" t="s">
        <v>1603</v>
      </c>
      <c r="E4525" s="22">
        <v>6112</v>
      </c>
      <c r="F4525" s="23" t="s">
        <v>1606</v>
      </c>
      <c r="G4525" s="128" t="s">
        <v>3379</v>
      </c>
      <c r="H4525" s="32" t="s">
        <v>19</v>
      </c>
      <c r="I4525" s="44">
        <f t="shared" si="3142"/>
        <v>102900</v>
      </c>
      <c r="J4525" s="44">
        <v>102900</v>
      </c>
      <c r="K4525" s="44">
        <f t="shared" si="3143"/>
        <v>0</v>
      </c>
      <c r="L4525" s="44">
        <v>0</v>
      </c>
      <c r="M4525" s="44">
        <v>0</v>
      </c>
      <c r="N4525" s="44">
        <v>0</v>
      </c>
      <c r="O4525" s="44">
        <v>0</v>
      </c>
      <c r="P4525" s="44">
        <v>0</v>
      </c>
      <c r="Q4525" s="44">
        <v>102900</v>
      </c>
      <c r="R4525" s="44">
        <v>102900</v>
      </c>
      <c r="S4525" s="44">
        <v>102900</v>
      </c>
      <c r="T4525" s="44">
        <f t="shared" si="3138"/>
        <v>0</v>
      </c>
      <c r="U4525" s="44"/>
      <c r="V4525" s="44"/>
      <c r="W4525" s="44"/>
      <c r="X4525" s="44">
        <f t="shared" si="3139"/>
        <v>102900</v>
      </c>
      <c r="Y4525" s="209">
        <f t="shared" si="3135"/>
        <v>100</v>
      </c>
    </row>
    <row r="4526" spans="1:25">
      <c r="A4526" s="23" t="s">
        <v>786</v>
      </c>
      <c r="B4526" s="23" t="s">
        <v>184</v>
      </c>
      <c r="C4526" s="23" t="s">
        <v>130</v>
      </c>
      <c r="D4526" s="23" t="s">
        <v>1603</v>
      </c>
      <c r="E4526" s="22">
        <v>6112</v>
      </c>
      <c r="F4526" s="23" t="s">
        <v>1607</v>
      </c>
      <c r="G4526" s="128" t="s">
        <v>3379</v>
      </c>
      <c r="H4526" s="32" t="s">
        <v>17</v>
      </c>
      <c r="I4526" s="44">
        <f t="shared" si="3142"/>
        <v>26700</v>
      </c>
      <c r="J4526" s="44">
        <v>26700</v>
      </c>
      <c r="K4526" s="44">
        <f t="shared" si="3143"/>
        <v>0</v>
      </c>
      <c r="L4526" s="44">
        <v>0</v>
      </c>
      <c r="M4526" s="44">
        <v>0</v>
      </c>
      <c r="N4526" s="44">
        <v>0</v>
      </c>
      <c r="O4526" s="44">
        <v>0</v>
      </c>
      <c r="P4526" s="44">
        <v>0</v>
      </c>
      <c r="Q4526" s="44">
        <v>32391</v>
      </c>
      <c r="R4526" s="44">
        <v>32391</v>
      </c>
      <c r="S4526" s="44">
        <v>32922</v>
      </c>
      <c r="T4526" s="44">
        <f t="shared" si="3138"/>
        <v>0</v>
      </c>
      <c r="U4526" s="44"/>
      <c r="V4526" s="44"/>
      <c r="W4526" s="44"/>
      <c r="X4526" s="44">
        <f t="shared" si="3139"/>
        <v>32922</v>
      </c>
      <c r="Y4526" s="209">
        <f t="shared" si="3135"/>
        <v>101.63934426229508</v>
      </c>
    </row>
    <row r="4527" spans="1:25">
      <c r="A4527" s="23" t="s">
        <v>786</v>
      </c>
      <c r="B4527" s="23" t="s">
        <v>184</v>
      </c>
      <c r="C4527" s="23" t="s">
        <v>130</v>
      </c>
      <c r="D4527" s="23" t="s">
        <v>1603</v>
      </c>
      <c r="E4527" s="22">
        <v>6112</v>
      </c>
      <c r="F4527" s="23" t="s">
        <v>1608</v>
      </c>
      <c r="G4527" s="128" t="s">
        <v>3379</v>
      </c>
      <c r="H4527" s="32" t="s">
        <v>15</v>
      </c>
      <c r="I4527" s="44">
        <f t="shared" si="3142"/>
        <v>0</v>
      </c>
      <c r="J4527" s="44">
        <v>0</v>
      </c>
      <c r="K4527" s="44">
        <f t="shared" si="3143"/>
        <v>0</v>
      </c>
      <c r="L4527" s="44">
        <v>0</v>
      </c>
      <c r="M4527" s="44">
        <v>0</v>
      </c>
      <c r="N4527" s="44">
        <v>0</v>
      </c>
      <c r="O4527" s="44">
        <v>0</v>
      </c>
      <c r="P4527" s="44">
        <v>0</v>
      </c>
      <c r="Q4527" s="44">
        <v>0</v>
      </c>
      <c r="R4527" s="44">
        <v>0</v>
      </c>
      <c r="S4527" s="44">
        <v>0</v>
      </c>
      <c r="T4527" s="44">
        <f t="shared" si="3138"/>
        <v>0</v>
      </c>
      <c r="U4527" s="44"/>
      <c r="V4527" s="44"/>
      <c r="W4527" s="44"/>
      <c r="X4527" s="44">
        <f t="shared" si="3139"/>
        <v>0</v>
      </c>
      <c r="Y4527" s="209">
        <f t="shared" si="3135"/>
        <v>0</v>
      </c>
    </row>
    <row r="4528" spans="1:25">
      <c r="A4528" s="23" t="s">
        <v>786</v>
      </c>
      <c r="B4528" s="23" t="s">
        <v>184</v>
      </c>
      <c r="C4528" s="23" t="s">
        <v>130</v>
      </c>
      <c r="D4528" s="23" t="s">
        <v>1603</v>
      </c>
      <c r="E4528" s="22">
        <v>6112</v>
      </c>
      <c r="F4528" s="23" t="s">
        <v>1609</v>
      </c>
      <c r="G4528" s="128" t="s">
        <v>3379</v>
      </c>
      <c r="H4528" s="32" t="s">
        <v>18</v>
      </c>
      <c r="I4528" s="44">
        <f t="shared" si="3142"/>
        <v>13500</v>
      </c>
      <c r="J4528" s="44">
        <v>13500</v>
      </c>
      <c r="K4528" s="44">
        <f t="shared" si="3143"/>
        <v>0</v>
      </c>
      <c r="L4528" s="44">
        <v>0</v>
      </c>
      <c r="M4528" s="44">
        <v>0</v>
      </c>
      <c r="N4528" s="44">
        <v>0</v>
      </c>
      <c r="O4528" s="44">
        <v>0</v>
      </c>
      <c r="P4528" s="44">
        <v>0</v>
      </c>
      <c r="Q4528" s="44">
        <v>13500</v>
      </c>
      <c r="R4528" s="44">
        <v>13500</v>
      </c>
      <c r="S4528" s="44">
        <v>0</v>
      </c>
      <c r="T4528" s="44">
        <f t="shared" si="3138"/>
        <v>13500</v>
      </c>
      <c r="U4528" s="44">
        <v>13500</v>
      </c>
      <c r="V4528" s="44"/>
      <c r="W4528" s="44"/>
      <c r="X4528" s="44">
        <f t="shared" si="3139"/>
        <v>13500</v>
      </c>
      <c r="Y4528" s="209">
        <f t="shared" si="3135"/>
        <v>100</v>
      </c>
    </row>
    <row r="4529" spans="1:25">
      <c r="A4529" s="23" t="s">
        <v>786</v>
      </c>
      <c r="B4529" s="23" t="s">
        <v>184</v>
      </c>
      <c r="C4529" s="23" t="s">
        <v>130</v>
      </c>
      <c r="D4529" s="23" t="s">
        <v>1603</v>
      </c>
      <c r="E4529" s="21" t="s">
        <v>139</v>
      </c>
      <c r="F4529" s="21" t="s">
        <v>0</v>
      </c>
      <c r="G4529" s="150" t="s">
        <v>0</v>
      </c>
      <c r="H4529" s="21" t="s">
        <v>21</v>
      </c>
      <c r="I4529" s="66">
        <f t="shared" si="3142"/>
        <v>138450</v>
      </c>
      <c r="J4529" s="66">
        <f t="shared" ref="J4529:X4529" si="3144">SUM(J4530)</f>
        <v>138450</v>
      </c>
      <c r="K4529" s="66">
        <f t="shared" si="3143"/>
        <v>0</v>
      </c>
      <c r="L4529" s="66">
        <f t="shared" si="3144"/>
        <v>0</v>
      </c>
      <c r="M4529" s="66">
        <f t="shared" si="3144"/>
        <v>0</v>
      </c>
      <c r="N4529" s="66">
        <f t="shared" si="3144"/>
        <v>0</v>
      </c>
      <c r="O4529" s="66">
        <f t="shared" si="3144"/>
        <v>0</v>
      </c>
      <c r="P4529" s="66">
        <f t="shared" si="3144"/>
        <v>0</v>
      </c>
      <c r="Q4529" s="66">
        <f t="shared" si="3144"/>
        <v>145660</v>
      </c>
      <c r="R4529" s="66">
        <f t="shared" si="3144"/>
        <v>145660</v>
      </c>
      <c r="S4529" s="66">
        <f t="shared" si="3144"/>
        <v>121439</v>
      </c>
      <c r="T4529" s="66">
        <f t="shared" si="3144"/>
        <v>24221</v>
      </c>
      <c r="U4529" s="66">
        <f t="shared" si="3144"/>
        <v>8100</v>
      </c>
      <c r="V4529" s="66">
        <f t="shared" si="3144"/>
        <v>8100</v>
      </c>
      <c r="W4529" s="66">
        <f t="shared" si="3144"/>
        <v>8021</v>
      </c>
      <c r="X4529" s="66">
        <f t="shared" si="3144"/>
        <v>145660</v>
      </c>
      <c r="Y4529" s="208">
        <f t="shared" si="3135"/>
        <v>100</v>
      </c>
    </row>
    <row r="4530" spans="1:25">
      <c r="A4530" s="23" t="s">
        <v>786</v>
      </c>
      <c r="B4530" s="23" t="s">
        <v>184</v>
      </c>
      <c r="C4530" s="23" t="s">
        <v>130</v>
      </c>
      <c r="D4530" s="23" t="s">
        <v>1603</v>
      </c>
      <c r="E4530" s="22">
        <v>6121</v>
      </c>
      <c r="F4530" s="23"/>
      <c r="G4530" s="128" t="s">
        <v>3379</v>
      </c>
      <c r="H4530" s="32" t="s">
        <v>22</v>
      </c>
      <c r="I4530" s="44">
        <f t="shared" si="3142"/>
        <v>138450</v>
      </c>
      <c r="J4530" s="44">
        <v>138450</v>
      </c>
      <c r="K4530" s="44">
        <f t="shared" si="3143"/>
        <v>0</v>
      </c>
      <c r="L4530" s="44">
        <v>0</v>
      </c>
      <c r="M4530" s="44">
        <v>0</v>
      </c>
      <c r="N4530" s="44">
        <v>0</v>
      </c>
      <c r="O4530" s="44">
        <v>0</v>
      </c>
      <c r="P4530" s="44">
        <v>0</v>
      </c>
      <c r="Q4530" s="44">
        <v>145660</v>
      </c>
      <c r="R4530" s="44">
        <v>145660</v>
      </c>
      <c r="S4530" s="44">
        <v>121439</v>
      </c>
      <c r="T4530" s="44">
        <f t="shared" si="3138"/>
        <v>24221</v>
      </c>
      <c r="U4530" s="44">
        <v>8100</v>
      </c>
      <c r="V4530" s="44">
        <v>8100</v>
      </c>
      <c r="W4530" s="44">
        <v>8021</v>
      </c>
      <c r="X4530" s="44">
        <f t="shared" si="3139"/>
        <v>145660</v>
      </c>
      <c r="Y4530" s="209">
        <f t="shared" si="3135"/>
        <v>100</v>
      </c>
    </row>
    <row r="4531" spans="1:25">
      <c r="A4531" s="23" t="s">
        <v>786</v>
      </c>
      <c r="B4531" s="23" t="s">
        <v>184</v>
      </c>
      <c r="C4531" s="23" t="s">
        <v>130</v>
      </c>
      <c r="D4531" s="23" t="s">
        <v>1603</v>
      </c>
      <c r="E4531" s="21" t="s">
        <v>141</v>
      </c>
      <c r="F4531" s="21" t="s">
        <v>0</v>
      </c>
      <c r="G4531" s="150" t="s">
        <v>0</v>
      </c>
      <c r="H4531" s="21" t="s">
        <v>23</v>
      </c>
      <c r="I4531" s="66">
        <f t="shared" si="3142"/>
        <v>136094</v>
      </c>
      <c r="J4531" s="66">
        <f t="shared" ref="J4531:P4531" si="3145">SUM(J4532:J4539)</f>
        <v>124249</v>
      </c>
      <c r="K4531" s="66">
        <f t="shared" si="3143"/>
        <v>11845</v>
      </c>
      <c r="L4531" s="66">
        <f t="shared" si="3145"/>
        <v>11845</v>
      </c>
      <c r="M4531" s="66">
        <f t="shared" si="3145"/>
        <v>0</v>
      </c>
      <c r="N4531" s="66">
        <f t="shared" si="3145"/>
        <v>0</v>
      </c>
      <c r="O4531" s="66">
        <f t="shared" si="3145"/>
        <v>0</v>
      </c>
      <c r="P4531" s="66">
        <f t="shared" si="3145"/>
        <v>0</v>
      </c>
      <c r="Q4531" s="66">
        <f>SUM(Q4532:Q4539)</f>
        <v>152431</v>
      </c>
      <c r="R4531" s="66">
        <f>SUM(R4532:R4539)</f>
        <v>131469</v>
      </c>
      <c r="S4531" s="66">
        <f>SUM(S4532:S4539)</f>
        <v>111447</v>
      </c>
      <c r="T4531" s="66">
        <f t="shared" ref="T4531:X4531" si="3146">SUM(T4532:T4539)</f>
        <v>20249</v>
      </c>
      <c r="U4531" s="66">
        <f t="shared" si="3146"/>
        <v>7420</v>
      </c>
      <c r="V4531" s="66">
        <f t="shared" si="3146"/>
        <v>6420</v>
      </c>
      <c r="W4531" s="66">
        <f t="shared" si="3146"/>
        <v>6409</v>
      </c>
      <c r="X4531" s="66">
        <f t="shared" si="3146"/>
        <v>131696</v>
      </c>
      <c r="Y4531" s="208">
        <f t="shared" si="3135"/>
        <v>100.17266427827091</v>
      </c>
    </row>
    <row r="4532" spans="1:25">
      <c r="A4532" s="23" t="s">
        <v>786</v>
      </c>
      <c r="B4532" s="23" t="s">
        <v>184</v>
      </c>
      <c r="C4532" s="23" t="s">
        <v>130</v>
      </c>
      <c r="D4532" s="23" t="s">
        <v>1603</v>
      </c>
      <c r="E4532" s="22">
        <v>6131</v>
      </c>
      <c r="F4532" s="23"/>
      <c r="G4532" s="128" t="s">
        <v>3379</v>
      </c>
      <c r="H4532" s="32" t="s">
        <v>24</v>
      </c>
      <c r="I4532" s="44">
        <f t="shared" si="3142"/>
        <v>1495</v>
      </c>
      <c r="J4532" s="44">
        <v>250</v>
      </c>
      <c r="K4532" s="44">
        <f t="shared" si="3143"/>
        <v>1245</v>
      </c>
      <c r="L4532" s="44">
        <v>1245</v>
      </c>
      <c r="M4532" s="44">
        <v>0</v>
      </c>
      <c r="N4532" s="44">
        <v>0</v>
      </c>
      <c r="O4532" s="44">
        <v>0</v>
      </c>
      <c r="P4532" s="44">
        <v>0</v>
      </c>
      <c r="Q4532" s="44">
        <v>1495</v>
      </c>
      <c r="R4532" s="44">
        <v>250</v>
      </c>
      <c r="S4532" s="44">
        <v>250</v>
      </c>
      <c r="T4532" s="44">
        <f t="shared" si="3138"/>
        <v>0</v>
      </c>
      <c r="U4532" s="44"/>
      <c r="V4532" s="44"/>
      <c r="W4532" s="44"/>
      <c r="X4532" s="44">
        <f t="shared" si="3139"/>
        <v>250</v>
      </c>
      <c r="Y4532" s="209">
        <f t="shared" si="3135"/>
        <v>100</v>
      </c>
    </row>
    <row r="4533" spans="1:25">
      <c r="A4533" s="23" t="s">
        <v>786</v>
      </c>
      <c r="B4533" s="23" t="s">
        <v>184</v>
      </c>
      <c r="C4533" s="23" t="s">
        <v>130</v>
      </c>
      <c r="D4533" s="23" t="s">
        <v>1603</v>
      </c>
      <c r="E4533" s="22">
        <v>6132</v>
      </c>
      <c r="F4533" s="23"/>
      <c r="G4533" s="128" t="s">
        <v>3379</v>
      </c>
      <c r="H4533" s="32" t="s">
        <v>25</v>
      </c>
      <c r="I4533" s="44">
        <f t="shared" si="3142"/>
        <v>42500</v>
      </c>
      <c r="J4533" s="44">
        <v>42500</v>
      </c>
      <c r="K4533" s="44">
        <f t="shared" si="3143"/>
        <v>0</v>
      </c>
      <c r="L4533" s="44">
        <v>0</v>
      </c>
      <c r="M4533" s="44">
        <v>0</v>
      </c>
      <c r="N4533" s="44">
        <v>0</v>
      </c>
      <c r="O4533" s="44">
        <v>0</v>
      </c>
      <c r="P4533" s="44">
        <v>0</v>
      </c>
      <c r="Q4533" s="44">
        <v>42500</v>
      </c>
      <c r="R4533" s="44">
        <v>42500</v>
      </c>
      <c r="S4533" s="44">
        <v>41500</v>
      </c>
      <c r="T4533" s="44">
        <f t="shared" si="3138"/>
        <v>1000</v>
      </c>
      <c r="U4533" s="44">
        <v>1000</v>
      </c>
      <c r="V4533" s="44"/>
      <c r="W4533" s="44"/>
      <c r="X4533" s="44">
        <f t="shared" si="3139"/>
        <v>42500</v>
      </c>
      <c r="Y4533" s="209">
        <f t="shared" si="3135"/>
        <v>100</v>
      </c>
    </row>
    <row r="4534" spans="1:25">
      <c r="A4534" s="23" t="s">
        <v>786</v>
      </c>
      <c r="B4534" s="23" t="s">
        <v>184</v>
      </c>
      <c r="C4534" s="23" t="s">
        <v>130</v>
      </c>
      <c r="D4534" s="23" t="s">
        <v>1603</v>
      </c>
      <c r="E4534" s="22">
        <v>6133</v>
      </c>
      <c r="F4534" s="23"/>
      <c r="G4534" s="128" t="s">
        <v>3379</v>
      </c>
      <c r="H4534" s="32" t="s">
        <v>26</v>
      </c>
      <c r="I4534" s="44">
        <f t="shared" si="3142"/>
        <v>12375</v>
      </c>
      <c r="J4534" s="44">
        <v>12375</v>
      </c>
      <c r="K4534" s="44">
        <f t="shared" si="3143"/>
        <v>0</v>
      </c>
      <c r="L4534" s="44">
        <v>0</v>
      </c>
      <c r="M4534" s="44">
        <v>0</v>
      </c>
      <c r="N4534" s="44">
        <v>0</v>
      </c>
      <c r="O4534" s="44">
        <v>0</v>
      </c>
      <c r="P4534" s="44">
        <v>0</v>
      </c>
      <c r="Q4534" s="44">
        <v>12375</v>
      </c>
      <c r="R4534" s="44">
        <v>12375</v>
      </c>
      <c r="S4534" s="44">
        <v>9900</v>
      </c>
      <c r="T4534" s="44">
        <f t="shared" si="3138"/>
        <v>2475</v>
      </c>
      <c r="U4534" s="44">
        <v>825</v>
      </c>
      <c r="V4534" s="44">
        <v>825</v>
      </c>
      <c r="W4534" s="44">
        <v>825</v>
      </c>
      <c r="X4534" s="44">
        <f t="shared" si="3139"/>
        <v>12375</v>
      </c>
      <c r="Y4534" s="209">
        <f t="shared" si="3135"/>
        <v>100</v>
      </c>
    </row>
    <row r="4535" spans="1:25">
      <c r="A4535" s="23" t="s">
        <v>786</v>
      </c>
      <c r="B4535" s="23" t="s">
        <v>184</v>
      </c>
      <c r="C4535" s="23" t="s">
        <v>130</v>
      </c>
      <c r="D4535" s="23" t="s">
        <v>1603</v>
      </c>
      <c r="E4535" s="22">
        <v>6134</v>
      </c>
      <c r="F4535" s="23"/>
      <c r="G4535" s="128" t="s">
        <v>3379</v>
      </c>
      <c r="H4535" s="32" t="s">
        <v>27</v>
      </c>
      <c r="I4535" s="44">
        <f t="shared" si="3142"/>
        <v>14699</v>
      </c>
      <c r="J4535" s="44">
        <v>13199</v>
      </c>
      <c r="K4535" s="44">
        <f t="shared" si="3143"/>
        <v>1500</v>
      </c>
      <c r="L4535" s="44">
        <v>1500</v>
      </c>
      <c r="M4535" s="44">
        <v>0</v>
      </c>
      <c r="N4535" s="44">
        <v>0</v>
      </c>
      <c r="O4535" s="44">
        <v>0</v>
      </c>
      <c r="P4535" s="44">
        <v>0</v>
      </c>
      <c r="Q4535" s="44">
        <v>14699</v>
      </c>
      <c r="R4535" s="44">
        <v>13199</v>
      </c>
      <c r="S4535" s="44">
        <v>9900</v>
      </c>
      <c r="T4535" s="44">
        <f t="shared" si="3138"/>
        <v>3299</v>
      </c>
      <c r="U4535" s="44">
        <v>1100</v>
      </c>
      <c r="V4535" s="44">
        <v>1100</v>
      </c>
      <c r="W4535" s="44">
        <v>1099</v>
      </c>
      <c r="X4535" s="44">
        <f t="shared" si="3139"/>
        <v>13199</v>
      </c>
      <c r="Y4535" s="209">
        <f t="shared" si="3135"/>
        <v>100</v>
      </c>
    </row>
    <row r="4536" spans="1:25">
      <c r="A4536" s="23" t="s">
        <v>786</v>
      </c>
      <c r="B4536" s="23" t="s">
        <v>184</v>
      </c>
      <c r="C4536" s="23" t="s">
        <v>130</v>
      </c>
      <c r="D4536" s="23" t="s">
        <v>1603</v>
      </c>
      <c r="E4536" s="22">
        <v>6135</v>
      </c>
      <c r="F4536" s="23"/>
      <c r="G4536" s="128" t="s">
        <v>3379</v>
      </c>
      <c r="H4536" s="32" t="s">
        <v>28</v>
      </c>
      <c r="I4536" s="44">
        <f t="shared" si="3142"/>
        <v>1750</v>
      </c>
      <c r="J4536" s="44">
        <v>750</v>
      </c>
      <c r="K4536" s="44">
        <f t="shared" si="3143"/>
        <v>1000</v>
      </c>
      <c r="L4536" s="44">
        <v>1000</v>
      </c>
      <c r="M4536" s="44">
        <v>0</v>
      </c>
      <c r="N4536" s="44">
        <v>0</v>
      </c>
      <c r="O4536" s="44">
        <v>0</v>
      </c>
      <c r="P4536" s="44">
        <v>0</v>
      </c>
      <c r="Q4536" s="44">
        <v>7835</v>
      </c>
      <c r="R4536" s="44">
        <v>750</v>
      </c>
      <c r="S4536" s="44">
        <v>750</v>
      </c>
      <c r="T4536" s="44">
        <f t="shared" si="3138"/>
        <v>0</v>
      </c>
      <c r="U4536" s="44"/>
      <c r="V4536" s="44"/>
      <c r="W4536" s="44"/>
      <c r="X4536" s="44">
        <f t="shared" si="3139"/>
        <v>750</v>
      </c>
      <c r="Y4536" s="209">
        <f t="shared" si="3135"/>
        <v>100</v>
      </c>
    </row>
    <row r="4537" spans="1:25">
      <c r="A4537" s="23" t="s">
        <v>786</v>
      </c>
      <c r="B4537" s="23" t="s">
        <v>184</v>
      </c>
      <c r="C4537" s="23" t="s">
        <v>130</v>
      </c>
      <c r="D4537" s="23" t="s">
        <v>1603</v>
      </c>
      <c r="E4537" s="22">
        <v>6137</v>
      </c>
      <c r="F4537" s="23"/>
      <c r="G4537" s="128" t="s">
        <v>3379</v>
      </c>
      <c r="H4537" s="32" t="s">
        <v>30</v>
      </c>
      <c r="I4537" s="44">
        <f t="shared" si="3142"/>
        <v>15925</v>
      </c>
      <c r="J4537" s="44">
        <v>13425</v>
      </c>
      <c r="K4537" s="44">
        <f t="shared" si="3143"/>
        <v>2500</v>
      </c>
      <c r="L4537" s="44">
        <v>2500</v>
      </c>
      <c r="M4537" s="44">
        <v>0</v>
      </c>
      <c r="N4537" s="44">
        <v>0</v>
      </c>
      <c r="O4537" s="44">
        <v>0</v>
      </c>
      <c r="P4537" s="44">
        <v>0</v>
      </c>
      <c r="Q4537" s="44">
        <v>15925</v>
      </c>
      <c r="R4537" s="44">
        <v>13425</v>
      </c>
      <c r="S4537" s="44">
        <v>9900</v>
      </c>
      <c r="T4537" s="44">
        <f t="shared" si="3138"/>
        <v>3525</v>
      </c>
      <c r="U4537" s="44">
        <v>1175</v>
      </c>
      <c r="V4537" s="44">
        <v>1175</v>
      </c>
      <c r="W4537" s="44">
        <v>1175</v>
      </c>
      <c r="X4537" s="44">
        <f t="shared" si="3139"/>
        <v>13425</v>
      </c>
      <c r="Y4537" s="209">
        <f t="shared" si="3135"/>
        <v>100</v>
      </c>
    </row>
    <row r="4538" spans="1:25">
      <c r="A4538" s="23" t="s">
        <v>786</v>
      </c>
      <c r="B4538" s="23" t="s">
        <v>184</v>
      </c>
      <c r="C4538" s="23" t="s">
        <v>130</v>
      </c>
      <c r="D4538" s="23" t="s">
        <v>1603</v>
      </c>
      <c r="E4538" s="22">
        <v>6138</v>
      </c>
      <c r="F4538" s="23"/>
      <c r="G4538" s="128" t="s">
        <v>3379</v>
      </c>
      <c r="H4538" s="32" t="s">
        <v>31</v>
      </c>
      <c r="I4538" s="44">
        <f t="shared" si="3142"/>
        <v>2900</v>
      </c>
      <c r="J4538" s="44">
        <v>0</v>
      </c>
      <c r="K4538" s="44">
        <f t="shared" si="3143"/>
        <v>2900</v>
      </c>
      <c r="L4538" s="44">
        <v>2900</v>
      </c>
      <c r="M4538" s="44">
        <v>0</v>
      </c>
      <c r="N4538" s="44">
        <v>0</v>
      </c>
      <c r="O4538" s="44">
        <v>0</v>
      </c>
      <c r="P4538" s="44">
        <v>0</v>
      </c>
      <c r="Q4538" s="44">
        <v>2900</v>
      </c>
      <c r="R4538" s="44">
        <v>0</v>
      </c>
      <c r="S4538" s="44">
        <v>0</v>
      </c>
      <c r="T4538" s="44">
        <f t="shared" si="3138"/>
        <v>0</v>
      </c>
      <c r="U4538" s="44"/>
      <c r="V4538" s="44"/>
      <c r="W4538" s="44"/>
      <c r="X4538" s="44">
        <f t="shared" si="3139"/>
        <v>0</v>
      </c>
      <c r="Y4538" s="209">
        <f t="shared" si="3135"/>
        <v>0</v>
      </c>
    </row>
    <row r="4539" spans="1:25">
      <c r="A4539" s="20" t="s">
        <v>786</v>
      </c>
      <c r="B4539" s="20" t="s">
        <v>184</v>
      </c>
      <c r="C4539" s="20" t="s">
        <v>130</v>
      </c>
      <c r="D4539" s="20" t="s">
        <v>1603</v>
      </c>
      <c r="E4539" s="20" t="s">
        <v>144</v>
      </c>
      <c r="F4539" s="23" t="s">
        <v>0</v>
      </c>
      <c r="G4539" s="154" t="s">
        <v>0</v>
      </c>
      <c r="H4539" s="21" t="s">
        <v>32</v>
      </c>
      <c r="I4539" s="66">
        <f t="shared" si="3142"/>
        <v>44450</v>
      </c>
      <c r="J4539" s="66">
        <f t="shared" ref="J4539:P4539" si="3147">SUM(J4540:J4542)</f>
        <v>41750</v>
      </c>
      <c r="K4539" s="66">
        <f t="shared" si="3143"/>
        <v>2700</v>
      </c>
      <c r="L4539" s="66">
        <f t="shared" si="3147"/>
        <v>2700</v>
      </c>
      <c r="M4539" s="66">
        <f t="shared" si="3147"/>
        <v>0</v>
      </c>
      <c r="N4539" s="66">
        <f t="shared" si="3147"/>
        <v>0</v>
      </c>
      <c r="O4539" s="66">
        <f t="shared" si="3147"/>
        <v>0</v>
      </c>
      <c r="P4539" s="66">
        <f t="shared" si="3147"/>
        <v>0</v>
      </c>
      <c r="Q4539" s="66">
        <f>SUM(Q4540:Q4542)</f>
        <v>54702</v>
      </c>
      <c r="R4539" s="66">
        <f>SUM(R4540:R4542)</f>
        <v>48970</v>
      </c>
      <c r="S4539" s="66">
        <f>SUM(S4540:S4542)</f>
        <v>39247</v>
      </c>
      <c r="T4539" s="66">
        <f t="shared" ref="T4539:X4539" si="3148">SUM(T4540:T4542)</f>
        <v>9950</v>
      </c>
      <c r="U4539" s="66">
        <f t="shared" si="3148"/>
        <v>3320</v>
      </c>
      <c r="V4539" s="66">
        <f t="shared" si="3148"/>
        <v>3320</v>
      </c>
      <c r="W4539" s="66">
        <f t="shared" si="3148"/>
        <v>3310</v>
      </c>
      <c r="X4539" s="66">
        <f t="shared" si="3148"/>
        <v>49197</v>
      </c>
      <c r="Y4539" s="208">
        <f t="shared" si="3135"/>
        <v>100.46354911170103</v>
      </c>
    </row>
    <row r="4540" spans="1:25">
      <c r="A4540" s="23" t="s">
        <v>786</v>
      </c>
      <c r="B4540" s="23" t="s">
        <v>184</v>
      </c>
      <c r="C4540" s="23" t="s">
        <v>130</v>
      </c>
      <c r="D4540" s="23" t="s">
        <v>1603</v>
      </c>
      <c r="E4540" s="22">
        <v>6139</v>
      </c>
      <c r="F4540" s="23"/>
      <c r="G4540" s="128" t="s">
        <v>3379</v>
      </c>
      <c r="H4540" s="32" t="s">
        <v>32</v>
      </c>
      <c r="I4540" s="44">
        <f t="shared" si="3142"/>
        <v>33550</v>
      </c>
      <c r="J4540" s="44">
        <v>30850</v>
      </c>
      <c r="K4540" s="44">
        <f t="shared" si="3143"/>
        <v>2700</v>
      </c>
      <c r="L4540" s="44">
        <v>2700</v>
      </c>
      <c r="M4540" s="44">
        <v>0</v>
      </c>
      <c r="N4540" s="44">
        <v>0</v>
      </c>
      <c r="O4540" s="44">
        <v>0</v>
      </c>
      <c r="P4540" s="44">
        <v>0</v>
      </c>
      <c r="Q4540" s="44">
        <v>43582</v>
      </c>
      <c r="R4540" s="44">
        <v>37850</v>
      </c>
      <c r="S4540" s="44">
        <v>27900</v>
      </c>
      <c r="T4540" s="44">
        <f t="shared" si="3138"/>
        <v>9950</v>
      </c>
      <c r="U4540" s="44">
        <v>3320</v>
      </c>
      <c r="V4540" s="44">
        <v>3320</v>
      </c>
      <c r="W4540" s="44">
        <v>3310</v>
      </c>
      <c r="X4540" s="44">
        <f t="shared" si="3139"/>
        <v>37850</v>
      </c>
      <c r="Y4540" s="209">
        <f t="shared" si="3135"/>
        <v>100</v>
      </c>
    </row>
    <row r="4541" spans="1:25">
      <c r="A4541" s="23" t="s">
        <v>786</v>
      </c>
      <c r="B4541" s="23" t="s">
        <v>184</v>
      </c>
      <c r="C4541" s="23" t="s">
        <v>130</v>
      </c>
      <c r="D4541" s="23" t="s">
        <v>1603</v>
      </c>
      <c r="E4541" s="22">
        <v>6139</v>
      </c>
      <c r="F4541" s="23" t="s">
        <v>1610</v>
      </c>
      <c r="G4541" s="128" t="s">
        <v>3379</v>
      </c>
      <c r="H4541" s="32" t="s">
        <v>152</v>
      </c>
      <c r="I4541" s="44">
        <f t="shared" si="3142"/>
        <v>3200</v>
      </c>
      <c r="J4541" s="44">
        <v>3200</v>
      </c>
      <c r="K4541" s="44">
        <f t="shared" si="3143"/>
        <v>0</v>
      </c>
      <c r="L4541" s="44">
        <v>0</v>
      </c>
      <c r="M4541" s="44">
        <v>0</v>
      </c>
      <c r="N4541" s="44">
        <v>0</v>
      </c>
      <c r="O4541" s="44">
        <v>0</v>
      </c>
      <c r="P4541" s="44">
        <v>0</v>
      </c>
      <c r="Q4541" s="44">
        <v>3420</v>
      </c>
      <c r="R4541" s="44">
        <v>3420</v>
      </c>
      <c r="S4541" s="44">
        <v>3647</v>
      </c>
      <c r="T4541" s="44">
        <f t="shared" si="3138"/>
        <v>0</v>
      </c>
      <c r="U4541" s="44"/>
      <c r="V4541" s="44"/>
      <c r="W4541" s="44"/>
      <c r="X4541" s="44">
        <f t="shared" si="3139"/>
        <v>3647</v>
      </c>
      <c r="Y4541" s="209">
        <f t="shared" si="3135"/>
        <v>106.6374269005848</v>
      </c>
    </row>
    <row r="4542" spans="1:25">
      <c r="A4542" s="23" t="s">
        <v>786</v>
      </c>
      <c r="B4542" s="23" t="s">
        <v>184</v>
      </c>
      <c r="C4542" s="23" t="s">
        <v>130</v>
      </c>
      <c r="D4542" s="23" t="s">
        <v>1603</v>
      </c>
      <c r="E4542" s="22">
        <v>6139</v>
      </c>
      <c r="F4542" s="23" t="s">
        <v>1611</v>
      </c>
      <c r="G4542" s="128" t="s">
        <v>3379</v>
      </c>
      <c r="H4542" s="32" t="s">
        <v>158</v>
      </c>
      <c r="I4542" s="44">
        <f t="shared" si="3142"/>
        <v>7700</v>
      </c>
      <c r="J4542" s="44">
        <v>7700</v>
      </c>
      <c r="K4542" s="44">
        <f t="shared" si="3143"/>
        <v>0</v>
      </c>
      <c r="L4542" s="44">
        <v>0</v>
      </c>
      <c r="M4542" s="44">
        <v>0</v>
      </c>
      <c r="N4542" s="44">
        <v>0</v>
      </c>
      <c r="O4542" s="44">
        <v>0</v>
      </c>
      <c r="P4542" s="44">
        <v>0</v>
      </c>
      <c r="Q4542" s="44">
        <v>7700</v>
      </c>
      <c r="R4542" s="44">
        <v>7700</v>
      </c>
      <c r="S4542" s="44">
        <v>7700</v>
      </c>
      <c r="T4542" s="44">
        <f t="shared" si="3138"/>
        <v>0</v>
      </c>
      <c r="U4542" s="44"/>
      <c r="V4542" s="44"/>
      <c r="W4542" s="44"/>
      <c r="X4542" s="44">
        <f t="shared" si="3139"/>
        <v>7700</v>
      </c>
      <c r="Y4542" s="209">
        <f t="shared" si="3135"/>
        <v>100</v>
      </c>
    </row>
    <row r="4543" spans="1:25" ht="20.399999999999999">
      <c r="A4543" s="20" t="s">
        <v>0</v>
      </c>
      <c r="B4543" s="20" t="s">
        <v>0</v>
      </c>
      <c r="C4543" s="20" t="s">
        <v>0</v>
      </c>
      <c r="D4543" s="21" t="s">
        <v>0</v>
      </c>
      <c r="E4543" s="21" t="s">
        <v>0</v>
      </c>
      <c r="F4543" s="21" t="s">
        <v>0</v>
      </c>
      <c r="G4543" s="150" t="s">
        <v>0</v>
      </c>
      <c r="H4543" s="30" t="s">
        <v>42</v>
      </c>
      <c r="I4543" s="31">
        <f t="shared" si="3142"/>
        <v>100</v>
      </c>
      <c r="J4543" s="31">
        <f t="shared" ref="J4543:X4544" si="3149">SUM(J4544)</f>
        <v>100</v>
      </c>
      <c r="K4543" s="31">
        <f t="shared" si="3143"/>
        <v>0</v>
      </c>
      <c r="L4543" s="31">
        <f t="shared" si="3149"/>
        <v>0</v>
      </c>
      <c r="M4543" s="31">
        <f t="shared" si="3149"/>
        <v>0</v>
      </c>
      <c r="N4543" s="31">
        <f t="shared" si="3149"/>
        <v>0</v>
      </c>
      <c r="O4543" s="31">
        <f t="shared" si="3149"/>
        <v>0</v>
      </c>
      <c r="P4543" s="31">
        <f t="shared" si="3149"/>
        <v>0</v>
      </c>
      <c r="Q4543" s="31">
        <f t="shared" si="3149"/>
        <v>43952</v>
      </c>
      <c r="R4543" s="31">
        <f t="shared" si="3149"/>
        <v>2350</v>
      </c>
      <c r="S4543" s="31">
        <f t="shared" si="3149"/>
        <v>2250</v>
      </c>
      <c r="T4543" s="31">
        <f t="shared" si="3149"/>
        <v>0</v>
      </c>
      <c r="U4543" s="31">
        <f t="shared" si="3149"/>
        <v>0</v>
      </c>
      <c r="V4543" s="31">
        <f t="shared" si="3149"/>
        <v>0</v>
      </c>
      <c r="W4543" s="31">
        <f t="shared" si="3149"/>
        <v>0</v>
      </c>
      <c r="X4543" s="31">
        <f t="shared" si="3149"/>
        <v>2250</v>
      </c>
      <c r="Y4543" s="220">
        <f t="shared" si="3135"/>
        <v>95.744680851063833</v>
      </c>
    </row>
    <row r="4544" spans="1:25">
      <c r="A4544" s="23" t="s">
        <v>786</v>
      </c>
      <c r="B4544" s="23" t="s">
        <v>184</v>
      </c>
      <c r="C4544" s="23" t="s">
        <v>130</v>
      </c>
      <c r="D4544" s="23" t="s">
        <v>1603</v>
      </c>
      <c r="E4544" s="21" t="s">
        <v>159</v>
      </c>
      <c r="F4544" s="21" t="s">
        <v>0</v>
      </c>
      <c r="G4544" s="150" t="s">
        <v>0</v>
      </c>
      <c r="H4544" s="21" t="s">
        <v>34</v>
      </c>
      <c r="I4544" s="66">
        <f t="shared" si="3142"/>
        <v>100</v>
      </c>
      <c r="J4544" s="66">
        <f t="shared" si="3149"/>
        <v>100</v>
      </c>
      <c r="K4544" s="66">
        <f t="shared" si="3143"/>
        <v>0</v>
      </c>
      <c r="L4544" s="66">
        <f t="shared" si="3149"/>
        <v>0</v>
      </c>
      <c r="M4544" s="66">
        <f t="shared" si="3149"/>
        <v>0</v>
      </c>
      <c r="N4544" s="66">
        <f t="shared" si="3149"/>
        <v>0</v>
      </c>
      <c r="O4544" s="66">
        <f t="shared" si="3149"/>
        <v>0</v>
      </c>
      <c r="P4544" s="66">
        <f t="shared" si="3149"/>
        <v>0</v>
      </c>
      <c r="Q4544" s="66">
        <f t="shared" si="3149"/>
        <v>43952</v>
      </c>
      <c r="R4544" s="66">
        <f t="shared" si="3149"/>
        <v>2350</v>
      </c>
      <c r="S4544" s="66">
        <f t="shared" si="3149"/>
        <v>2250</v>
      </c>
      <c r="T4544" s="66">
        <f t="shared" si="3149"/>
        <v>0</v>
      </c>
      <c r="U4544" s="66">
        <f t="shared" si="3149"/>
        <v>0</v>
      </c>
      <c r="V4544" s="66">
        <f t="shared" si="3149"/>
        <v>0</v>
      </c>
      <c r="W4544" s="66">
        <f t="shared" si="3149"/>
        <v>0</v>
      </c>
      <c r="X4544" s="66">
        <f t="shared" si="3149"/>
        <v>2250</v>
      </c>
      <c r="Y4544" s="208">
        <f t="shared" si="3135"/>
        <v>95.744680851063833</v>
      </c>
    </row>
    <row r="4545" spans="1:25">
      <c r="A4545" s="23" t="s">
        <v>786</v>
      </c>
      <c r="B4545" s="23" t="s">
        <v>184</v>
      </c>
      <c r="C4545" s="23" t="s">
        <v>130</v>
      </c>
      <c r="D4545" s="23" t="s">
        <v>1603</v>
      </c>
      <c r="E4545" s="22">
        <v>6148</v>
      </c>
      <c r="F4545" s="23"/>
      <c r="G4545" s="128" t="s">
        <v>3379</v>
      </c>
      <c r="H4545" s="32" t="s">
        <v>41</v>
      </c>
      <c r="I4545" s="44">
        <f t="shared" si="3142"/>
        <v>100</v>
      </c>
      <c r="J4545" s="44">
        <v>100</v>
      </c>
      <c r="K4545" s="44">
        <f t="shared" si="3143"/>
        <v>0</v>
      </c>
      <c r="L4545" s="44">
        <v>0</v>
      </c>
      <c r="M4545" s="44">
        <v>0</v>
      </c>
      <c r="N4545" s="44">
        <v>0</v>
      </c>
      <c r="O4545" s="44">
        <v>0</v>
      </c>
      <c r="P4545" s="44">
        <v>0</v>
      </c>
      <c r="Q4545" s="44">
        <v>43952</v>
      </c>
      <c r="R4545" s="44">
        <v>2350</v>
      </c>
      <c r="S4545" s="44">
        <v>2250</v>
      </c>
      <c r="T4545" s="44">
        <f t="shared" si="3138"/>
        <v>0</v>
      </c>
      <c r="U4545" s="44"/>
      <c r="V4545" s="44"/>
      <c r="W4545" s="44"/>
      <c r="X4545" s="44">
        <f t="shared" si="3139"/>
        <v>2250</v>
      </c>
      <c r="Y4545" s="209">
        <f t="shared" si="3135"/>
        <v>95.744680851063833</v>
      </c>
    </row>
    <row r="4546" spans="1:25" ht="20.399999999999999">
      <c r="A4546" s="20" t="s">
        <v>0</v>
      </c>
      <c r="B4546" s="20" t="s">
        <v>0</v>
      </c>
      <c r="C4546" s="20" t="s">
        <v>0</v>
      </c>
      <c r="D4546" s="21" t="s">
        <v>0</v>
      </c>
      <c r="E4546" s="21" t="s">
        <v>0</v>
      </c>
      <c r="F4546" s="21" t="s">
        <v>0</v>
      </c>
      <c r="G4546" s="150" t="s">
        <v>0</v>
      </c>
      <c r="H4546" s="30" t="s">
        <v>60</v>
      </c>
      <c r="I4546" s="31">
        <f t="shared" si="3142"/>
        <v>4000</v>
      </c>
      <c r="J4546" s="31">
        <f t="shared" ref="J4546:X4547" si="3150">SUM(J4547)</f>
        <v>0</v>
      </c>
      <c r="K4546" s="31">
        <f t="shared" si="3143"/>
        <v>4000</v>
      </c>
      <c r="L4546" s="31">
        <f t="shared" si="3150"/>
        <v>4000</v>
      </c>
      <c r="M4546" s="31">
        <f t="shared" si="3150"/>
        <v>0</v>
      </c>
      <c r="N4546" s="31">
        <f t="shared" si="3150"/>
        <v>0</v>
      </c>
      <c r="O4546" s="31">
        <f t="shared" si="3150"/>
        <v>0</v>
      </c>
      <c r="P4546" s="31">
        <f t="shared" si="3150"/>
        <v>0</v>
      </c>
      <c r="Q4546" s="31">
        <f t="shared" si="3150"/>
        <v>4000</v>
      </c>
      <c r="R4546" s="31">
        <f t="shared" si="3150"/>
        <v>0</v>
      </c>
      <c r="S4546" s="31">
        <f t="shared" si="3150"/>
        <v>0</v>
      </c>
      <c r="T4546" s="31">
        <f t="shared" si="3150"/>
        <v>0</v>
      </c>
      <c r="U4546" s="31">
        <f t="shared" si="3150"/>
        <v>0</v>
      </c>
      <c r="V4546" s="31">
        <f t="shared" si="3150"/>
        <v>0</v>
      </c>
      <c r="W4546" s="31">
        <f t="shared" si="3150"/>
        <v>0</v>
      </c>
      <c r="X4546" s="31">
        <f t="shared" si="3150"/>
        <v>0</v>
      </c>
      <c r="Y4546" s="220">
        <f t="shared" si="3135"/>
        <v>0</v>
      </c>
    </row>
    <row r="4547" spans="1:25">
      <c r="A4547" s="23" t="s">
        <v>786</v>
      </c>
      <c r="B4547" s="23" t="s">
        <v>184</v>
      </c>
      <c r="C4547" s="23" t="s">
        <v>130</v>
      </c>
      <c r="D4547" s="23" t="s">
        <v>1603</v>
      </c>
      <c r="E4547" s="21" t="s">
        <v>166</v>
      </c>
      <c r="F4547" s="21" t="s">
        <v>0</v>
      </c>
      <c r="G4547" s="150" t="s">
        <v>0</v>
      </c>
      <c r="H4547" s="21" t="s">
        <v>53</v>
      </c>
      <c r="I4547" s="66">
        <f t="shared" si="3142"/>
        <v>4000</v>
      </c>
      <c r="J4547" s="66">
        <f t="shared" si="3150"/>
        <v>0</v>
      </c>
      <c r="K4547" s="66">
        <f t="shared" si="3143"/>
        <v>4000</v>
      </c>
      <c r="L4547" s="66">
        <f t="shared" si="3150"/>
        <v>4000</v>
      </c>
      <c r="M4547" s="66">
        <f t="shared" si="3150"/>
        <v>0</v>
      </c>
      <c r="N4547" s="66">
        <f t="shared" si="3150"/>
        <v>0</v>
      </c>
      <c r="O4547" s="66">
        <f t="shared" si="3150"/>
        <v>0</v>
      </c>
      <c r="P4547" s="66">
        <f t="shared" si="3150"/>
        <v>0</v>
      </c>
      <c r="Q4547" s="66">
        <f t="shared" si="3150"/>
        <v>4000</v>
      </c>
      <c r="R4547" s="66">
        <f t="shared" si="3150"/>
        <v>0</v>
      </c>
      <c r="S4547" s="66">
        <f t="shared" si="3150"/>
        <v>0</v>
      </c>
      <c r="T4547" s="66">
        <f t="shared" si="3150"/>
        <v>0</v>
      </c>
      <c r="U4547" s="66">
        <f t="shared" si="3150"/>
        <v>0</v>
      </c>
      <c r="V4547" s="66">
        <f t="shared" si="3150"/>
        <v>0</v>
      </c>
      <c r="W4547" s="66">
        <f t="shared" si="3150"/>
        <v>0</v>
      </c>
      <c r="X4547" s="66">
        <f t="shared" si="3150"/>
        <v>0</v>
      </c>
      <c r="Y4547" s="208">
        <f t="shared" si="3135"/>
        <v>0</v>
      </c>
    </row>
    <row r="4548" spans="1:25">
      <c r="A4548" s="23" t="s">
        <v>786</v>
      </c>
      <c r="B4548" s="23" t="s">
        <v>184</v>
      </c>
      <c r="C4548" s="23" t="s">
        <v>130</v>
      </c>
      <c r="D4548" s="23" t="s">
        <v>1603</v>
      </c>
      <c r="E4548" s="22">
        <v>8213</v>
      </c>
      <c r="F4548" s="23"/>
      <c r="G4548" s="128" t="s">
        <v>3379</v>
      </c>
      <c r="H4548" s="32" t="s">
        <v>56</v>
      </c>
      <c r="I4548" s="44">
        <f t="shared" si="3142"/>
        <v>4000</v>
      </c>
      <c r="J4548" s="44">
        <v>0</v>
      </c>
      <c r="K4548" s="44">
        <f t="shared" si="3143"/>
        <v>4000</v>
      </c>
      <c r="L4548" s="44">
        <v>4000</v>
      </c>
      <c r="M4548" s="44">
        <v>0</v>
      </c>
      <c r="N4548" s="44">
        <v>0</v>
      </c>
      <c r="O4548" s="44">
        <v>0</v>
      </c>
      <c r="P4548" s="44">
        <v>0</v>
      </c>
      <c r="Q4548" s="44">
        <v>4000</v>
      </c>
      <c r="R4548" s="44">
        <v>0</v>
      </c>
      <c r="S4548" s="44">
        <v>0</v>
      </c>
      <c r="T4548" s="44">
        <f t="shared" si="3138"/>
        <v>0</v>
      </c>
      <c r="U4548" s="44"/>
      <c r="V4548" s="44"/>
      <c r="W4548" s="44"/>
      <c r="X4548" s="44">
        <f t="shared" si="3139"/>
        <v>0</v>
      </c>
      <c r="Y4548" s="209">
        <f t="shared" si="3135"/>
        <v>0</v>
      </c>
    </row>
    <row r="4549" spans="1:25">
      <c r="A4549" s="32" t="s">
        <v>0</v>
      </c>
      <c r="B4549" s="32" t="s">
        <v>0</v>
      </c>
      <c r="C4549" s="32" t="s">
        <v>0</v>
      </c>
      <c r="D4549" s="32" t="s">
        <v>0</v>
      </c>
      <c r="E4549" s="32" t="s">
        <v>0</v>
      </c>
      <c r="F4549" s="32" t="s">
        <v>0</v>
      </c>
      <c r="G4549" s="154" t="s">
        <v>0</v>
      </c>
      <c r="H4549" s="30" t="s">
        <v>1612</v>
      </c>
      <c r="I4549" s="31">
        <f t="shared" si="3142"/>
        <v>1771011</v>
      </c>
      <c r="J4549" s="31">
        <f t="shared" ref="J4549:P4549" si="3151">SUM(J4520,J4543,J4546)</f>
        <v>1755166</v>
      </c>
      <c r="K4549" s="31">
        <f t="shared" si="3143"/>
        <v>15845</v>
      </c>
      <c r="L4549" s="31">
        <f t="shared" si="3151"/>
        <v>15845</v>
      </c>
      <c r="M4549" s="31">
        <f t="shared" si="3151"/>
        <v>0</v>
      </c>
      <c r="N4549" s="31">
        <f t="shared" si="3151"/>
        <v>0</v>
      </c>
      <c r="O4549" s="31">
        <f t="shared" si="3151"/>
        <v>0</v>
      </c>
      <c r="P4549" s="31">
        <f t="shared" si="3151"/>
        <v>0</v>
      </c>
      <c r="Q4549" s="31">
        <f>SUM(Q4520,Q4543,Q4546)</f>
        <v>1912769</v>
      </c>
      <c r="R4549" s="31">
        <f>SUM(R4520,R4543,R4546)</f>
        <v>1846205</v>
      </c>
      <c r="S4549" s="31">
        <f>SUM(S4520,S4543,S4546)</f>
        <v>1540248</v>
      </c>
      <c r="T4549" s="31">
        <f t="shared" ref="T4549:X4549" si="3152">SUM(T4520,T4543,T4546)</f>
        <v>306615</v>
      </c>
      <c r="U4549" s="31">
        <f t="shared" si="3152"/>
        <v>125125</v>
      </c>
      <c r="V4549" s="31">
        <f t="shared" si="3152"/>
        <v>110520</v>
      </c>
      <c r="W4549" s="31">
        <f t="shared" si="3152"/>
        <v>70970</v>
      </c>
      <c r="X4549" s="31">
        <f t="shared" si="3152"/>
        <v>1846863</v>
      </c>
      <c r="Y4549" s="220">
        <f t="shared" si="3135"/>
        <v>100.03564067912285</v>
      </c>
    </row>
    <row r="4550" spans="1:25" ht="15" thickBot="1">
      <c r="A4550" s="32" t="s">
        <v>0</v>
      </c>
      <c r="B4550" s="32" t="s">
        <v>0</v>
      </c>
      <c r="C4550" s="32" t="s">
        <v>0</v>
      </c>
      <c r="D4550" s="32" t="s">
        <v>0</v>
      </c>
      <c r="E4550" s="32" t="s">
        <v>0</v>
      </c>
      <c r="F4550" s="32" t="s">
        <v>0</v>
      </c>
      <c r="G4550" s="154" t="s">
        <v>0</v>
      </c>
      <c r="H4550" s="21" t="s">
        <v>170</v>
      </c>
      <c r="I4550" s="66">
        <f t="shared" si="3142"/>
        <v>58</v>
      </c>
      <c r="J4550" s="66">
        <v>58</v>
      </c>
      <c r="K4550" s="66">
        <f t="shared" si="3143"/>
        <v>0</v>
      </c>
      <c r="L4550" s="66" t="s">
        <v>0</v>
      </c>
      <c r="M4550" s="66" t="s">
        <v>0</v>
      </c>
      <c r="N4550" s="66" t="s">
        <v>0</v>
      </c>
      <c r="O4550" s="66" t="s">
        <v>0</v>
      </c>
      <c r="P4550" s="66" t="s">
        <v>0</v>
      </c>
      <c r="Q4550" s="66">
        <v>0</v>
      </c>
      <c r="R4550" s="66"/>
      <c r="S4550" s="66"/>
      <c r="T4550" s="66"/>
      <c r="U4550" s="66"/>
      <c r="V4550" s="66"/>
      <c r="W4550" s="66"/>
      <c r="X4550" s="66"/>
      <c r="Y4550" s="208">
        <v>0</v>
      </c>
    </row>
    <row r="4551" spans="1:25" ht="41.4" thickBot="1">
      <c r="A4551" s="252" t="s">
        <v>0</v>
      </c>
      <c r="B4551" s="252" t="s">
        <v>0</v>
      </c>
      <c r="C4551" s="252" t="s">
        <v>0</v>
      </c>
      <c r="D4551" s="252" t="s">
        <v>0</v>
      </c>
      <c r="E4551" s="252" t="s">
        <v>0</v>
      </c>
      <c r="F4551" s="252" t="s">
        <v>0</v>
      </c>
      <c r="G4551" s="258" t="s">
        <v>0</v>
      </c>
      <c r="H4551" s="24" t="s">
        <v>72</v>
      </c>
      <c r="I4551" s="1" t="s">
        <v>3093</v>
      </c>
      <c r="J4551" s="1" t="s">
        <v>3130</v>
      </c>
      <c r="K4551" s="1" t="s">
        <v>3</v>
      </c>
      <c r="L4551" s="1" t="s">
        <v>4</v>
      </c>
      <c r="M4551" s="1" t="s">
        <v>5</v>
      </c>
      <c r="N4551" s="1" t="s">
        <v>6</v>
      </c>
      <c r="O4551" s="1" t="s">
        <v>7</v>
      </c>
      <c r="P4551" s="1" t="s">
        <v>8</v>
      </c>
      <c r="Q4551" s="1" t="s">
        <v>3344</v>
      </c>
      <c r="R4551" s="1" t="s">
        <v>3427</v>
      </c>
      <c r="S4551" s="1" t="s">
        <v>3447</v>
      </c>
      <c r="T4551" s="1" t="s">
        <v>3448</v>
      </c>
      <c r="U4551" s="1" t="s">
        <v>3452</v>
      </c>
      <c r="V4551" s="1" t="s">
        <v>3449</v>
      </c>
      <c r="W4551" s="1" t="s">
        <v>3450</v>
      </c>
      <c r="X4551" s="1" t="s">
        <v>3451</v>
      </c>
      <c r="Y4551" s="216" t="s">
        <v>3385</v>
      </c>
    </row>
    <row r="4552" spans="1:25">
      <c r="A4552" s="253"/>
      <c r="B4552" s="253"/>
      <c r="C4552" s="253"/>
      <c r="D4552" s="253"/>
      <c r="E4552" s="253"/>
      <c r="F4552" s="253"/>
      <c r="G4552" s="259"/>
      <c r="H4552" s="33" t="s">
        <v>0</v>
      </c>
      <c r="I4552" s="45">
        <v>1</v>
      </c>
      <c r="J4552" s="45">
        <v>3</v>
      </c>
      <c r="K4552" s="45" t="s">
        <v>9</v>
      </c>
      <c r="L4552" s="45">
        <v>5</v>
      </c>
      <c r="M4552" s="45">
        <v>6</v>
      </c>
      <c r="N4552" s="45">
        <v>7</v>
      </c>
      <c r="O4552" s="45">
        <v>8</v>
      </c>
      <c r="P4552" s="45">
        <v>9</v>
      </c>
      <c r="Q4552" s="45">
        <v>1</v>
      </c>
      <c r="R4552" s="45">
        <v>2</v>
      </c>
      <c r="S4552" s="45">
        <v>3</v>
      </c>
      <c r="T4552" s="45" t="s">
        <v>3453</v>
      </c>
      <c r="U4552" s="45">
        <v>5</v>
      </c>
      <c r="V4552" s="45">
        <v>6</v>
      </c>
      <c r="W4552" s="45">
        <v>7</v>
      </c>
      <c r="X4552" s="45" t="s">
        <v>3454</v>
      </c>
      <c r="Y4552" s="276">
        <v>9</v>
      </c>
    </row>
    <row r="4553" spans="1:25">
      <c r="A4553" s="253"/>
      <c r="B4553" s="253"/>
      <c r="C4553" s="253"/>
      <c r="D4553" s="253"/>
      <c r="E4553" s="253"/>
      <c r="F4553" s="253"/>
      <c r="G4553" s="259"/>
      <c r="H4553" s="34" t="s">
        <v>109</v>
      </c>
      <c r="I4553" s="35">
        <f t="shared" si="3142"/>
        <v>1771011</v>
      </c>
      <c r="J4553" s="35">
        <f t="shared" ref="J4553:P4553" si="3153">SUM(J4549)</f>
        <v>1755166</v>
      </c>
      <c r="K4553" s="35">
        <f t="shared" si="3143"/>
        <v>15845</v>
      </c>
      <c r="L4553" s="35">
        <f t="shared" si="3153"/>
        <v>15845</v>
      </c>
      <c r="M4553" s="35">
        <f t="shared" si="3153"/>
        <v>0</v>
      </c>
      <c r="N4553" s="35">
        <f t="shared" si="3153"/>
        <v>0</v>
      </c>
      <c r="O4553" s="35">
        <f t="shared" si="3153"/>
        <v>0</v>
      </c>
      <c r="P4553" s="35">
        <f t="shared" si="3153"/>
        <v>0</v>
      </c>
      <c r="Q4553" s="35">
        <f>SUM(Q4549)</f>
        <v>1912769</v>
      </c>
      <c r="R4553" s="35">
        <f>SUM(R4549)</f>
        <v>1846205</v>
      </c>
      <c r="S4553" s="35">
        <f>SUM(S4549)</f>
        <v>1540248</v>
      </c>
      <c r="T4553" s="35">
        <f t="shared" ref="T4553:X4553" si="3154">SUM(T4549)</f>
        <v>306615</v>
      </c>
      <c r="U4553" s="35">
        <f t="shared" si="3154"/>
        <v>125125</v>
      </c>
      <c r="V4553" s="35">
        <f t="shared" si="3154"/>
        <v>110520</v>
      </c>
      <c r="W4553" s="35">
        <f t="shared" si="3154"/>
        <v>70970</v>
      </c>
      <c r="X4553" s="35">
        <f t="shared" si="3154"/>
        <v>1846863</v>
      </c>
      <c r="Y4553" s="218">
        <f t="shared" ref="Y4553:Y4554" si="3155">IF(R4553=0,0,(X4553/R4553)*100)</f>
        <v>100.03564067912285</v>
      </c>
    </row>
    <row r="4554" spans="1:25">
      <c r="A4554" s="253"/>
      <c r="B4554" s="253"/>
      <c r="C4554" s="253"/>
      <c r="D4554" s="253"/>
      <c r="E4554" s="253"/>
      <c r="F4554" s="253"/>
      <c r="G4554" s="259"/>
      <c r="H4554" s="36" t="s">
        <v>69</v>
      </c>
      <c r="I4554" s="35">
        <f t="shared" si="3142"/>
        <v>1771011</v>
      </c>
      <c r="J4554" s="35">
        <f t="shared" ref="J4554:P4554" si="3156">SUM(J4553)</f>
        <v>1755166</v>
      </c>
      <c r="K4554" s="35">
        <f t="shared" si="3143"/>
        <v>15845</v>
      </c>
      <c r="L4554" s="35">
        <f t="shared" si="3156"/>
        <v>15845</v>
      </c>
      <c r="M4554" s="35">
        <f t="shared" si="3156"/>
        <v>0</v>
      </c>
      <c r="N4554" s="35">
        <f t="shared" si="3156"/>
        <v>0</v>
      </c>
      <c r="O4554" s="35">
        <f t="shared" si="3156"/>
        <v>0</v>
      </c>
      <c r="P4554" s="35">
        <f t="shared" si="3156"/>
        <v>0</v>
      </c>
      <c r="Q4554" s="35">
        <f>SUM(Q4553)</f>
        <v>1912769</v>
      </c>
      <c r="R4554" s="35">
        <f>SUM(R4553)</f>
        <v>1846205</v>
      </c>
      <c r="S4554" s="35">
        <f>SUM(S4553)</f>
        <v>1540248</v>
      </c>
      <c r="T4554" s="35">
        <f t="shared" ref="T4554:X4554" si="3157">SUM(T4553)</f>
        <v>306615</v>
      </c>
      <c r="U4554" s="35">
        <f t="shared" si="3157"/>
        <v>125125</v>
      </c>
      <c r="V4554" s="35">
        <f t="shared" si="3157"/>
        <v>110520</v>
      </c>
      <c r="W4554" s="35">
        <f t="shared" si="3157"/>
        <v>70970</v>
      </c>
      <c r="X4554" s="35">
        <f t="shared" si="3157"/>
        <v>1846863</v>
      </c>
      <c r="Y4554" s="218">
        <f t="shared" si="3155"/>
        <v>100.03564067912285</v>
      </c>
    </row>
    <row r="4555" spans="1:25">
      <c r="A4555" s="254"/>
      <c r="B4555" s="254"/>
      <c r="C4555" s="254"/>
      <c r="D4555" s="254"/>
      <c r="E4555" s="254"/>
      <c r="F4555" s="254"/>
      <c r="G4555" s="260"/>
    </row>
    <row r="4556" spans="1:25" ht="15" thickBot="1">
      <c r="A4556" s="32" t="s">
        <v>0</v>
      </c>
      <c r="B4556" s="32" t="s">
        <v>0</v>
      </c>
      <c r="C4556" s="32" t="s">
        <v>0</v>
      </c>
      <c r="D4556" s="32" t="s">
        <v>0</v>
      </c>
      <c r="E4556" s="32" t="s">
        <v>0</v>
      </c>
      <c r="F4556" s="32" t="s">
        <v>0</v>
      </c>
      <c r="G4556" s="154" t="s">
        <v>0</v>
      </c>
      <c r="H4556" s="37" t="s">
        <v>0</v>
      </c>
      <c r="I4556" s="37"/>
      <c r="J4556" s="37"/>
      <c r="K4556" s="37"/>
      <c r="L4556" s="37" t="s">
        <v>0</v>
      </c>
      <c r="M4556" s="37" t="s">
        <v>0</v>
      </c>
      <c r="N4556" s="37" t="s">
        <v>0</v>
      </c>
      <c r="O4556" s="37" t="s">
        <v>0</v>
      </c>
      <c r="P4556" s="37" t="s">
        <v>0</v>
      </c>
      <c r="Q4556" s="37"/>
      <c r="R4556" s="37"/>
      <c r="S4556" s="37"/>
      <c r="T4556" s="37" t="s">
        <v>0</v>
      </c>
      <c r="U4556" s="37" t="s">
        <v>0</v>
      </c>
      <c r="V4556" s="37" t="s">
        <v>0</v>
      </c>
      <c r="W4556" s="37" t="s">
        <v>0</v>
      </c>
      <c r="X4556" s="37" t="s">
        <v>0</v>
      </c>
      <c r="Y4556" s="219"/>
    </row>
    <row r="4557" spans="1:25" ht="41.4" thickBot="1">
      <c r="A4557" s="24" t="s">
        <v>123</v>
      </c>
      <c r="B4557" s="24" t="s">
        <v>124</v>
      </c>
      <c r="C4557" s="24" t="s">
        <v>125</v>
      </c>
      <c r="D4557" s="25" t="s">
        <v>0</v>
      </c>
      <c r="E4557" s="24" t="s">
        <v>126</v>
      </c>
      <c r="F4557" s="24" t="s">
        <v>127</v>
      </c>
      <c r="G4557" s="151" t="s">
        <v>128</v>
      </c>
      <c r="H4557" s="24" t="s">
        <v>1</v>
      </c>
      <c r="I4557" s="1" t="s">
        <v>3093</v>
      </c>
      <c r="J4557" s="1" t="s">
        <v>3130</v>
      </c>
      <c r="K4557" s="1" t="s">
        <v>3</v>
      </c>
      <c r="L4557" s="1" t="s">
        <v>4</v>
      </c>
      <c r="M4557" s="1" t="s">
        <v>5</v>
      </c>
      <c r="N4557" s="1" t="s">
        <v>6</v>
      </c>
      <c r="O4557" s="1" t="s">
        <v>7</v>
      </c>
      <c r="P4557" s="1" t="s">
        <v>8</v>
      </c>
      <c r="Q4557" s="1" t="s">
        <v>3344</v>
      </c>
      <c r="R4557" s="1" t="s">
        <v>3427</v>
      </c>
      <c r="S4557" s="1" t="s">
        <v>3447</v>
      </c>
      <c r="T4557" s="1" t="s">
        <v>3448</v>
      </c>
      <c r="U4557" s="1" t="s">
        <v>3452</v>
      </c>
      <c r="V4557" s="1" t="s">
        <v>3449</v>
      </c>
      <c r="W4557" s="1" t="s">
        <v>3450</v>
      </c>
      <c r="X4557" s="1" t="s">
        <v>3451</v>
      </c>
      <c r="Y4557" s="216" t="s">
        <v>3385</v>
      </c>
    </row>
    <row r="4558" spans="1:25">
      <c r="A4558" s="26" t="s">
        <v>0</v>
      </c>
      <c r="B4558" s="26" t="s">
        <v>0</v>
      </c>
      <c r="C4558" s="26" t="s">
        <v>0</v>
      </c>
      <c r="D4558" s="27" t="s">
        <v>0</v>
      </c>
      <c r="E4558" s="27" t="s">
        <v>0</v>
      </c>
      <c r="F4558" s="28" t="s">
        <v>0</v>
      </c>
      <c r="G4558" s="152" t="s">
        <v>0</v>
      </c>
      <c r="H4558" s="29" t="s">
        <v>0</v>
      </c>
      <c r="I4558" s="45">
        <v>1</v>
      </c>
      <c r="J4558" s="45">
        <v>3</v>
      </c>
      <c r="K4558" s="45" t="s">
        <v>9</v>
      </c>
      <c r="L4558" s="45">
        <v>5</v>
      </c>
      <c r="M4558" s="45">
        <v>6</v>
      </c>
      <c r="N4558" s="45">
        <v>7</v>
      </c>
      <c r="O4558" s="45">
        <v>8</v>
      </c>
      <c r="P4558" s="45">
        <v>9</v>
      </c>
      <c r="Q4558" s="45">
        <v>1</v>
      </c>
      <c r="R4558" s="45">
        <v>2</v>
      </c>
      <c r="S4558" s="45">
        <v>3</v>
      </c>
      <c r="T4558" s="45" t="s">
        <v>3453</v>
      </c>
      <c r="U4558" s="45">
        <v>5</v>
      </c>
      <c r="V4558" s="45">
        <v>6</v>
      </c>
      <c r="W4558" s="45">
        <v>7</v>
      </c>
      <c r="X4558" s="45" t="s">
        <v>3454</v>
      </c>
      <c r="Y4558" s="276">
        <v>9</v>
      </c>
    </row>
    <row r="4559" spans="1:25">
      <c r="A4559" s="133" t="s">
        <v>786</v>
      </c>
      <c r="B4559" s="133" t="s">
        <v>184</v>
      </c>
      <c r="C4559" s="109" t="s">
        <v>848</v>
      </c>
      <c r="D4559" s="109" t="s">
        <v>1613</v>
      </c>
      <c r="E4559" s="98" t="s">
        <v>0</v>
      </c>
      <c r="F4559" s="98" t="s">
        <v>0</v>
      </c>
      <c r="G4559" s="153" t="s">
        <v>0</v>
      </c>
      <c r="H4559" s="98" t="s">
        <v>1614</v>
      </c>
      <c r="I4559" s="110"/>
      <c r="J4559" s="110"/>
      <c r="K4559" s="110"/>
      <c r="L4559" s="110" t="s">
        <v>0</v>
      </c>
      <c r="M4559" s="110" t="s">
        <v>0</v>
      </c>
      <c r="N4559" s="110" t="s">
        <v>0</v>
      </c>
      <c r="O4559" s="110" t="s">
        <v>0</v>
      </c>
      <c r="P4559" s="110" t="s">
        <v>0</v>
      </c>
      <c r="Q4559" s="110"/>
      <c r="R4559" s="110"/>
      <c r="S4559" s="110"/>
      <c r="T4559" s="110" t="s">
        <v>0</v>
      </c>
      <c r="U4559" s="110" t="s">
        <v>0</v>
      </c>
      <c r="V4559" s="110" t="s">
        <v>0</v>
      </c>
      <c r="W4559" s="110" t="s">
        <v>0</v>
      </c>
      <c r="X4559" s="110" t="s">
        <v>0</v>
      </c>
      <c r="Y4559" s="217"/>
    </row>
    <row r="4560" spans="1:25" ht="20.399999999999999">
      <c r="A4560" s="20" t="s">
        <v>0</v>
      </c>
      <c r="B4560" s="20" t="s">
        <v>0</v>
      </c>
      <c r="C4560" s="20" t="s">
        <v>0</v>
      </c>
      <c r="D4560" s="21" t="s">
        <v>0</v>
      </c>
      <c r="E4560" s="21" t="s">
        <v>0</v>
      </c>
      <c r="F4560" s="21" t="s">
        <v>0</v>
      </c>
      <c r="G4560" s="150" t="s">
        <v>0</v>
      </c>
      <c r="H4560" s="30" t="s">
        <v>33</v>
      </c>
      <c r="I4560" s="31">
        <f t="shared" si="3142"/>
        <v>3618754</v>
      </c>
      <c r="J4560" s="31">
        <f t="shared" ref="J4560:P4560" si="3158">SUM(J4561,J4569,J4571)</f>
        <v>3166691</v>
      </c>
      <c r="K4560" s="31">
        <f t="shared" si="3143"/>
        <v>452063</v>
      </c>
      <c r="L4560" s="31">
        <f t="shared" si="3158"/>
        <v>451745</v>
      </c>
      <c r="M4560" s="31">
        <f t="shared" si="3158"/>
        <v>0</v>
      </c>
      <c r="N4560" s="31">
        <f t="shared" si="3158"/>
        <v>318</v>
      </c>
      <c r="O4560" s="31">
        <f t="shared" si="3158"/>
        <v>0</v>
      </c>
      <c r="P4560" s="31">
        <f t="shared" si="3158"/>
        <v>0</v>
      </c>
      <c r="Q4560" s="31">
        <f>SUM(Q4561,Q4569,Q4571)</f>
        <v>3850366</v>
      </c>
      <c r="R4560" s="31">
        <f>SUM(R4561,R4569,R4571)</f>
        <v>3311996</v>
      </c>
      <c r="S4560" s="31">
        <f>SUM(S4561,S4569,S4571)</f>
        <v>2855350</v>
      </c>
      <c r="T4560" s="31">
        <f t="shared" ref="T4560:X4560" si="3159">SUM(T4561,T4569,T4571)</f>
        <v>456646</v>
      </c>
      <c r="U4560" s="31">
        <f t="shared" si="3159"/>
        <v>413912</v>
      </c>
      <c r="V4560" s="31">
        <f t="shared" si="3159"/>
        <v>40934</v>
      </c>
      <c r="W4560" s="31">
        <f t="shared" si="3159"/>
        <v>1800</v>
      </c>
      <c r="X4560" s="31">
        <f t="shared" si="3159"/>
        <v>3311996</v>
      </c>
      <c r="Y4560" s="220">
        <f t="shared" ref="Y4560:Y4591" si="3160">IF(R4560=0,0,(X4560/R4560)*100)</f>
        <v>100</v>
      </c>
    </row>
    <row r="4561" spans="1:25">
      <c r="A4561" s="23" t="s">
        <v>786</v>
      </c>
      <c r="B4561" s="23" t="s">
        <v>184</v>
      </c>
      <c r="C4561" s="23" t="s">
        <v>848</v>
      </c>
      <c r="D4561" s="23" t="s">
        <v>1613</v>
      </c>
      <c r="E4561" s="21" t="s">
        <v>132</v>
      </c>
      <c r="F4561" s="21" t="s">
        <v>0</v>
      </c>
      <c r="G4561" s="150" t="s">
        <v>0</v>
      </c>
      <c r="H4561" s="21" t="s">
        <v>11</v>
      </c>
      <c r="I4561" s="66">
        <f t="shared" si="3142"/>
        <v>2718897</v>
      </c>
      <c r="J4561" s="66">
        <f t="shared" ref="J4561:P4561" si="3161">SUM(J4562,J4563)</f>
        <v>2718897</v>
      </c>
      <c r="K4561" s="66">
        <f t="shared" si="3143"/>
        <v>0</v>
      </c>
      <c r="L4561" s="66">
        <f t="shared" si="3161"/>
        <v>0</v>
      </c>
      <c r="M4561" s="66">
        <f t="shared" si="3161"/>
        <v>0</v>
      </c>
      <c r="N4561" s="66">
        <f t="shared" si="3161"/>
        <v>0</v>
      </c>
      <c r="O4561" s="66">
        <f t="shared" si="3161"/>
        <v>0</v>
      </c>
      <c r="P4561" s="66">
        <f t="shared" si="3161"/>
        <v>0</v>
      </c>
      <c r="Q4561" s="66">
        <f>SUM(Q4562,Q4563)</f>
        <v>2844333</v>
      </c>
      <c r="R4561" s="66">
        <f>SUM(R4562,R4563)</f>
        <v>2844333</v>
      </c>
      <c r="S4561" s="66">
        <f>SUM(S4562,S4563)</f>
        <v>2440137</v>
      </c>
      <c r="T4561" s="66">
        <f t="shared" ref="T4561:X4561" si="3162">SUM(T4562,T4563)</f>
        <v>404196</v>
      </c>
      <c r="U4561" s="66">
        <f t="shared" si="3162"/>
        <v>366972</v>
      </c>
      <c r="V4561" s="66">
        <f t="shared" si="3162"/>
        <v>37224</v>
      </c>
      <c r="W4561" s="66">
        <f t="shared" si="3162"/>
        <v>0</v>
      </c>
      <c r="X4561" s="66">
        <f t="shared" si="3162"/>
        <v>2844333</v>
      </c>
      <c r="Y4561" s="208">
        <f t="shared" si="3160"/>
        <v>100</v>
      </c>
    </row>
    <row r="4562" spans="1:25">
      <c r="A4562" s="23" t="s">
        <v>786</v>
      </c>
      <c r="B4562" s="23" t="s">
        <v>184</v>
      </c>
      <c r="C4562" s="23" t="s">
        <v>848</v>
      </c>
      <c r="D4562" s="23" t="s">
        <v>1613</v>
      </c>
      <c r="E4562" s="22">
        <v>6111</v>
      </c>
      <c r="F4562" s="23"/>
      <c r="G4562" s="128" t="s">
        <v>3379</v>
      </c>
      <c r="H4562" s="32" t="s">
        <v>12</v>
      </c>
      <c r="I4562" s="44">
        <f t="shared" si="3142"/>
        <v>2329897</v>
      </c>
      <c r="J4562" s="44">
        <v>2329897</v>
      </c>
      <c r="K4562" s="44">
        <f t="shared" si="3143"/>
        <v>0</v>
      </c>
      <c r="L4562" s="44">
        <v>0</v>
      </c>
      <c r="M4562" s="44">
        <v>0</v>
      </c>
      <c r="N4562" s="44">
        <v>0</v>
      </c>
      <c r="O4562" s="44">
        <v>0</v>
      </c>
      <c r="P4562" s="44">
        <v>0</v>
      </c>
      <c r="Q4562" s="44">
        <v>2448826</v>
      </c>
      <c r="R4562" s="44">
        <v>2448826</v>
      </c>
      <c r="S4562" s="44">
        <v>2111310</v>
      </c>
      <c r="T4562" s="44">
        <f t="shared" ref="T4562:T4590" si="3163">U4562+V4562+W4562</f>
        <v>337516</v>
      </c>
      <c r="U4562" s="44">
        <v>322505</v>
      </c>
      <c r="V4562" s="44">
        <v>15011</v>
      </c>
      <c r="W4562" s="44"/>
      <c r="X4562" s="44">
        <f t="shared" ref="X4562:X4590" si="3164">S4562+T4562</f>
        <v>2448826</v>
      </c>
      <c r="Y4562" s="209">
        <f t="shared" si="3160"/>
        <v>100</v>
      </c>
    </row>
    <row r="4563" spans="1:25">
      <c r="A4563" s="20" t="s">
        <v>786</v>
      </c>
      <c r="B4563" s="20" t="s">
        <v>184</v>
      </c>
      <c r="C4563" s="20" t="s">
        <v>848</v>
      </c>
      <c r="D4563" s="20" t="s">
        <v>1613</v>
      </c>
      <c r="E4563" s="20" t="s">
        <v>134</v>
      </c>
      <c r="F4563" s="23" t="s">
        <v>0</v>
      </c>
      <c r="G4563" s="154" t="s">
        <v>0</v>
      </c>
      <c r="H4563" s="21" t="s">
        <v>13</v>
      </c>
      <c r="I4563" s="66">
        <f t="shared" si="3142"/>
        <v>389000</v>
      </c>
      <c r="J4563" s="66">
        <f t="shared" ref="J4563:P4563" si="3165">SUM(J4564:J4568)</f>
        <v>389000</v>
      </c>
      <c r="K4563" s="66">
        <f t="shared" si="3143"/>
        <v>0</v>
      </c>
      <c r="L4563" s="66">
        <f t="shared" si="3165"/>
        <v>0</v>
      </c>
      <c r="M4563" s="66">
        <f t="shared" si="3165"/>
        <v>0</v>
      </c>
      <c r="N4563" s="66">
        <f t="shared" si="3165"/>
        <v>0</v>
      </c>
      <c r="O4563" s="66">
        <f t="shared" si="3165"/>
        <v>0</v>
      </c>
      <c r="P4563" s="66">
        <f t="shared" si="3165"/>
        <v>0</v>
      </c>
      <c r="Q4563" s="66">
        <f>SUM(Q4564:Q4568)</f>
        <v>395507</v>
      </c>
      <c r="R4563" s="66">
        <f>SUM(R4564:R4568)</f>
        <v>395507</v>
      </c>
      <c r="S4563" s="66">
        <f>SUM(S4564:S4568)</f>
        <v>328827</v>
      </c>
      <c r="T4563" s="66">
        <f t="shared" ref="T4563:X4563" si="3166">SUM(T4564:T4568)</f>
        <v>66680</v>
      </c>
      <c r="U4563" s="66">
        <f t="shared" si="3166"/>
        <v>44467</v>
      </c>
      <c r="V4563" s="66">
        <f t="shared" si="3166"/>
        <v>22213</v>
      </c>
      <c r="W4563" s="66">
        <f t="shared" si="3166"/>
        <v>0</v>
      </c>
      <c r="X4563" s="66">
        <f t="shared" si="3166"/>
        <v>395507</v>
      </c>
      <c r="Y4563" s="208">
        <f t="shared" si="3160"/>
        <v>100</v>
      </c>
    </row>
    <row r="4564" spans="1:25">
      <c r="A4564" s="23" t="s">
        <v>786</v>
      </c>
      <c r="B4564" s="23" t="s">
        <v>184</v>
      </c>
      <c r="C4564" s="23" t="s">
        <v>848</v>
      </c>
      <c r="D4564" s="23" t="s">
        <v>1613</v>
      </c>
      <c r="E4564" s="22">
        <v>6112</v>
      </c>
      <c r="F4564" s="23" t="s">
        <v>1615</v>
      </c>
      <c r="G4564" s="128" t="s">
        <v>3379</v>
      </c>
      <c r="H4564" s="32" t="s">
        <v>16</v>
      </c>
      <c r="I4564" s="44">
        <f t="shared" si="3142"/>
        <v>65000</v>
      </c>
      <c r="J4564" s="44">
        <v>65000</v>
      </c>
      <c r="K4564" s="44">
        <f t="shared" si="3143"/>
        <v>0</v>
      </c>
      <c r="L4564" s="44">
        <v>0</v>
      </c>
      <c r="M4564" s="44">
        <v>0</v>
      </c>
      <c r="N4564" s="44">
        <v>0</v>
      </c>
      <c r="O4564" s="44">
        <v>0</v>
      </c>
      <c r="P4564" s="44">
        <v>0</v>
      </c>
      <c r="Q4564" s="44">
        <v>65000</v>
      </c>
      <c r="R4564" s="44">
        <v>65000</v>
      </c>
      <c r="S4564" s="44">
        <v>47590</v>
      </c>
      <c r="T4564" s="44">
        <f t="shared" si="3163"/>
        <v>17410</v>
      </c>
      <c r="U4564" s="44">
        <v>10637</v>
      </c>
      <c r="V4564" s="44">
        <v>6773</v>
      </c>
      <c r="W4564" s="44"/>
      <c r="X4564" s="44">
        <f t="shared" si="3164"/>
        <v>65000</v>
      </c>
      <c r="Y4564" s="209">
        <f t="shared" si="3160"/>
        <v>100</v>
      </c>
    </row>
    <row r="4565" spans="1:25">
      <c r="A4565" s="23" t="s">
        <v>786</v>
      </c>
      <c r="B4565" s="23" t="s">
        <v>184</v>
      </c>
      <c r="C4565" s="23" t="s">
        <v>848</v>
      </c>
      <c r="D4565" s="23" t="s">
        <v>1613</v>
      </c>
      <c r="E4565" s="22">
        <v>6112</v>
      </c>
      <c r="F4565" s="23" t="s">
        <v>1616</v>
      </c>
      <c r="G4565" s="128" t="s">
        <v>3379</v>
      </c>
      <c r="H4565" s="32" t="s">
        <v>19</v>
      </c>
      <c r="I4565" s="44">
        <f t="shared" si="3142"/>
        <v>230000</v>
      </c>
      <c r="J4565" s="44">
        <v>230000</v>
      </c>
      <c r="K4565" s="44">
        <f t="shared" si="3143"/>
        <v>0</v>
      </c>
      <c r="L4565" s="44">
        <v>0</v>
      </c>
      <c r="M4565" s="44">
        <v>0</v>
      </c>
      <c r="N4565" s="44">
        <v>0</v>
      </c>
      <c r="O4565" s="44">
        <v>0</v>
      </c>
      <c r="P4565" s="44">
        <v>0</v>
      </c>
      <c r="Q4565" s="44">
        <v>230000</v>
      </c>
      <c r="R4565" s="44">
        <v>230000</v>
      </c>
      <c r="S4565" s="44">
        <v>183060</v>
      </c>
      <c r="T4565" s="44">
        <f t="shared" si="3163"/>
        <v>46940</v>
      </c>
      <c r="U4565" s="44">
        <v>32000</v>
      </c>
      <c r="V4565" s="44">
        <v>14940</v>
      </c>
      <c r="W4565" s="44"/>
      <c r="X4565" s="44">
        <f t="shared" si="3164"/>
        <v>230000</v>
      </c>
      <c r="Y4565" s="209">
        <f t="shared" si="3160"/>
        <v>100</v>
      </c>
    </row>
    <row r="4566" spans="1:25">
      <c r="A4566" s="23" t="s">
        <v>786</v>
      </c>
      <c r="B4566" s="23" t="s">
        <v>184</v>
      </c>
      <c r="C4566" s="23" t="s">
        <v>848</v>
      </c>
      <c r="D4566" s="23" t="s">
        <v>1613</v>
      </c>
      <c r="E4566" s="22">
        <v>6112</v>
      </c>
      <c r="F4566" s="23" t="s">
        <v>1617</v>
      </c>
      <c r="G4566" s="128" t="s">
        <v>3379</v>
      </c>
      <c r="H4566" s="32" t="s">
        <v>17</v>
      </c>
      <c r="I4566" s="44">
        <f t="shared" si="3142"/>
        <v>50000</v>
      </c>
      <c r="J4566" s="44">
        <v>50000</v>
      </c>
      <c r="K4566" s="44">
        <f t="shared" si="3143"/>
        <v>0</v>
      </c>
      <c r="L4566" s="44">
        <v>0</v>
      </c>
      <c r="M4566" s="44">
        <v>0</v>
      </c>
      <c r="N4566" s="44">
        <v>0</v>
      </c>
      <c r="O4566" s="44">
        <v>0</v>
      </c>
      <c r="P4566" s="44">
        <v>0</v>
      </c>
      <c r="Q4566" s="44">
        <v>51507</v>
      </c>
      <c r="R4566" s="44">
        <v>51507</v>
      </c>
      <c r="S4566" s="44">
        <v>51507</v>
      </c>
      <c r="T4566" s="44">
        <f t="shared" si="3163"/>
        <v>0</v>
      </c>
      <c r="U4566" s="44">
        <v>0</v>
      </c>
      <c r="V4566" s="44">
        <v>0</v>
      </c>
      <c r="W4566" s="44">
        <v>0</v>
      </c>
      <c r="X4566" s="44">
        <f t="shared" si="3164"/>
        <v>51507</v>
      </c>
      <c r="Y4566" s="209">
        <f t="shared" si="3160"/>
        <v>100</v>
      </c>
    </row>
    <row r="4567" spans="1:25">
      <c r="A4567" s="23" t="s">
        <v>786</v>
      </c>
      <c r="B4567" s="23" t="s">
        <v>184</v>
      </c>
      <c r="C4567" s="23" t="s">
        <v>848</v>
      </c>
      <c r="D4567" s="23" t="s">
        <v>1613</v>
      </c>
      <c r="E4567" s="22">
        <v>6112</v>
      </c>
      <c r="F4567" s="23" t="s">
        <v>1618</v>
      </c>
      <c r="G4567" s="128" t="s">
        <v>3379</v>
      </c>
      <c r="H4567" s="32" t="s">
        <v>15</v>
      </c>
      <c r="I4567" s="44">
        <f t="shared" si="3142"/>
        <v>19000</v>
      </c>
      <c r="J4567" s="44">
        <v>19000</v>
      </c>
      <c r="K4567" s="44">
        <f t="shared" si="3143"/>
        <v>0</v>
      </c>
      <c r="L4567" s="44">
        <v>0</v>
      </c>
      <c r="M4567" s="44">
        <v>0</v>
      </c>
      <c r="N4567" s="44">
        <v>0</v>
      </c>
      <c r="O4567" s="44">
        <v>0</v>
      </c>
      <c r="P4567" s="44">
        <v>0</v>
      </c>
      <c r="Q4567" s="44">
        <v>24000</v>
      </c>
      <c r="R4567" s="44">
        <v>24000</v>
      </c>
      <c r="S4567" s="44">
        <v>23500</v>
      </c>
      <c r="T4567" s="44">
        <f t="shared" si="3163"/>
        <v>500</v>
      </c>
      <c r="U4567" s="44">
        <v>0</v>
      </c>
      <c r="V4567" s="44">
        <v>500</v>
      </c>
      <c r="W4567" s="44">
        <v>0</v>
      </c>
      <c r="X4567" s="44">
        <f t="shared" si="3164"/>
        <v>24000</v>
      </c>
      <c r="Y4567" s="209">
        <f t="shared" si="3160"/>
        <v>100</v>
      </c>
    </row>
    <row r="4568" spans="1:25">
      <c r="A4568" s="23" t="s">
        <v>786</v>
      </c>
      <c r="B4568" s="23" t="s">
        <v>184</v>
      </c>
      <c r="C4568" s="23" t="s">
        <v>848</v>
      </c>
      <c r="D4568" s="23" t="s">
        <v>1613</v>
      </c>
      <c r="E4568" s="22">
        <v>6112</v>
      </c>
      <c r="F4568" s="23" t="s">
        <v>1619</v>
      </c>
      <c r="G4568" s="128" t="s">
        <v>3379</v>
      </c>
      <c r="H4568" s="32" t="s">
        <v>18</v>
      </c>
      <c r="I4568" s="44">
        <f t="shared" si="3142"/>
        <v>25000</v>
      </c>
      <c r="J4568" s="44">
        <v>25000</v>
      </c>
      <c r="K4568" s="44">
        <f t="shared" si="3143"/>
        <v>0</v>
      </c>
      <c r="L4568" s="44">
        <v>0</v>
      </c>
      <c r="M4568" s="44">
        <v>0</v>
      </c>
      <c r="N4568" s="44">
        <v>0</v>
      </c>
      <c r="O4568" s="44">
        <v>0</v>
      </c>
      <c r="P4568" s="44">
        <v>0</v>
      </c>
      <c r="Q4568" s="44">
        <v>25000</v>
      </c>
      <c r="R4568" s="44">
        <v>25000</v>
      </c>
      <c r="S4568" s="44">
        <v>23170</v>
      </c>
      <c r="T4568" s="44">
        <f t="shared" si="3163"/>
        <v>1830</v>
      </c>
      <c r="U4568" s="44">
        <v>1830</v>
      </c>
      <c r="V4568" s="44">
        <v>0</v>
      </c>
      <c r="W4568" s="44">
        <v>0</v>
      </c>
      <c r="X4568" s="44">
        <f t="shared" si="3164"/>
        <v>25000</v>
      </c>
      <c r="Y4568" s="209">
        <f t="shared" si="3160"/>
        <v>100</v>
      </c>
    </row>
    <row r="4569" spans="1:25">
      <c r="A4569" s="23" t="s">
        <v>786</v>
      </c>
      <c r="B4569" s="23" t="s">
        <v>184</v>
      </c>
      <c r="C4569" s="23" t="s">
        <v>848</v>
      </c>
      <c r="D4569" s="23" t="s">
        <v>1613</v>
      </c>
      <c r="E4569" s="21" t="s">
        <v>139</v>
      </c>
      <c r="F4569" s="21" t="s">
        <v>0</v>
      </c>
      <c r="G4569" s="150" t="s">
        <v>0</v>
      </c>
      <c r="H4569" s="21" t="s">
        <v>21</v>
      </c>
      <c r="I4569" s="66">
        <f t="shared" si="3142"/>
        <v>247219</v>
      </c>
      <c r="J4569" s="66">
        <f t="shared" ref="J4569:X4569" si="3167">SUM(J4570)</f>
        <v>247219</v>
      </c>
      <c r="K4569" s="66">
        <f t="shared" si="3143"/>
        <v>0</v>
      </c>
      <c r="L4569" s="66">
        <f t="shared" si="3167"/>
        <v>0</v>
      </c>
      <c r="M4569" s="66">
        <f t="shared" si="3167"/>
        <v>0</v>
      </c>
      <c r="N4569" s="66">
        <f t="shared" si="3167"/>
        <v>0</v>
      </c>
      <c r="O4569" s="66">
        <f t="shared" si="3167"/>
        <v>0</v>
      </c>
      <c r="P4569" s="66">
        <f t="shared" si="3167"/>
        <v>0</v>
      </c>
      <c r="Q4569" s="66">
        <f t="shared" si="3167"/>
        <v>259707</v>
      </c>
      <c r="R4569" s="66">
        <f t="shared" si="3167"/>
        <v>259707</v>
      </c>
      <c r="S4569" s="66">
        <f t="shared" si="3167"/>
        <v>226788</v>
      </c>
      <c r="T4569" s="66">
        <f t="shared" si="3167"/>
        <v>32919</v>
      </c>
      <c r="U4569" s="66">
        <f t="shared" si="3167"/>
        <v>32919</v>
      </c>
      <c r="V4569" s="66">
        <f t="shared" si="3167"/>
        <v>0</v>
      </c>
      <c r="W4569" s="66">
        <f t="shared" si="3167"/>
        <v>0</v>
      </c>
      <c r="X4569" s="66">
        <f t="shared" si="3167"/>
        <v>259707</v>
      </c>
      <c r="Y4569" s="208">
        <f t="shared" si="3160"/>
        <v>100</v>
      </c>
    </row>
    <row r="4570" spans="1:25">
      <c r="A4570" s="23" t="s">
        <v>786</v>
      </c>
      <c r="B4570" s="23" t="s">
        <v>184</v>
      </c>
      <c r="C4570" s="23" t="s">
        <v>848</v>
      </c>
      <c r="D4570" s="23" t="s">
        <v>1613</v>
      </c>
      <c r="E4570" s="22">
        <v>6121</v>
      </c>
      <c r="F4570" s="23"/>
      <c r="G4570" s="128" t="s">
        <v>3379</v>
      </c>
      <c r="H4570" s="32" t="s">
        <v>22</v>
      </c>
      <c r="I4570" s="44">
        <f t="shared" si="3142"/>
        <v>247219</v>
      </c>
      <c r="J4570" s="44">
        <v>247219</v>
      </c>
      <c r="K4570" s="44">
        <f t="shared" si="3143"/>
        <v>0</v>
      </c>
      <c r="L4570" s="44">
        <v>0</v>
      </c>
      <c r="M4570" s="44">
        <v>0</v>
      </c>
      <c r="N4570" s="44">
        <v>0</v>
      </c>
      <c r="O4570" s="44">
        <v>0</v>
      </c>
      <c r="P4570" s="44">
        <v>0</v>
      </c>
      <c r="Q4570" s="44">
        <v>259707</v>
      </c>
      <c r="R4570" s="44">
        <v>259707</v>
      </c>
      <c r="S4570" s="44">
        <v>226788</v>
      </c>
      <c r="T4570" s="44">
        <f t="shared" si="3163"/>
        <v>32919</v>
      </c>
      <c r="U4570" s="44">
        <v>32919</v>
      </c>
      <c r="V4570" s="44"/>
      <c r="W4570" s="44"/>
      <c r="X4570" s="44">
        <f t="shared" si="3164"/>
        <v>259707</v>
      </c>
      <c r="Y4570" s="209">
        <f t="shared" si="3160"/>
        <v>100</v>
      </c>
    </row>
    <row r="4571" spans="1:25">
      <c r="A4571" s="23" t="s">
        <v>786</v>
      </c>
      <c r="B4571" s="23" t="s">
        <v>184</v>
      </c>
      <c r="C4571" s="23" t="s">
        <v>848</v>
      </c>
      <c r="D4571" s="23" t="s">
        <v>1613</v>
      </c>
      <c r="E4571" s="21" t="s">
        <v>141</v>
      </c>
      <c r="F4571" s="21" t="s">
        <v>0</v>
      </c>
      <c r="G4571" s="150" t="s">
        <v>0</v>
      </c>
      <c r="H4571" s="21" t="s">
        <v>23</v>
      </c>
      <c r="I4571" s="66">
        <f t="shared" si="3142"/>
        <v>652638</v>
      </c>
      <c r="J4571" s="66">
        <f>SUM(J4572:J4580)</f>
        <v>200575</v>
      </c>
      <c r="K4571" s="66">
        <f t="shared" si="3143"/>
        <v>452063</v>
      </c>
      <c r="L4571" s="66">
        <f t="shared" ref="L4571:X4571" si="3168">SUM(L4572:L4580)</f>
        <v>451745</v>
      </c>
      <c r="M4571" s="66">
        <f t="shared" si="3168"/>
        <v>0</v>
      </c>
      <c r="N4571" s="66">
        <f t="shared" si="3168"/>
        <v>318</v>
      </c>
      <c r="O4571" s="66">
        <f t="shared" si="3168"/>
        <v>0</v>
      </c>
      <c r="P4571" s="66">
        <f t="shared" si="3168"/>
        <v>0</v>
      </c>
      <c r="Q4571" s="66">
        <f t="shared" si="3168"/>
        <v>746326</v>
      </c>
      <c r="R4571" s="66">
        <f t="shared" si="3168"/>
        <v>207956</v>
      </c>
      <c r="S4571" s="66">
        <f t="shared" si="3168"/>
        <v>188425</v>
      </c>
      <c r="T4571" s="66">
        <f t="shared" si="3168"/>
        <v>19531</v>
      </c>
      <c r="U4571" s="66">
        <f t="shared" si="3168"/>
        <v>14021</v>
      </c>
      <c r="V4571" s="66">
        <f t="shared" si="3168"/>
        <v>3710</v>
      </c>
      <c r="W4571" s="66">
        <f t="shared" si="3168"/>
        <v>1800</v>
      </c>
      <c r="X4571" s="66">
        <f t="shared" si="3168"/>
        <v>207956</v>
      </c>
      <c r="Y4571" s="208">
        <f t="shared" si="3160"/>
        <v>100</v>
      </c>
    </row>
    <row r="4572" spans="1:25">
      <c r="A4572" s="23" t="s">
        <v>786</v>
      </c>
      <c r="B4572" s="23" t="s">
        <v>184</v>
      </c>
      <c r="C4572" s="23" t="s">
        <v>848</v>
      </c>
      <c r="D4572" s="23" t="s">
        <v>1613</v>
      </c>
      <c r="E4572" s="22">
        <v>6131</v>
      </c>
      <c r="F4572" s="23"/>
      <c r="G4572" s="128" t="s">
        <v>3379</v>
      </c>
      <c r="H4572" s="32" t="s">
        <v>24</v>
      </c>
      <c r="I4572" s="44">
        <f t="shared" si="3142"/>
        <v>70100</v>
      </c>
      <c r="J4572" s="44">
        <v>100</v>
      </c>
      <c r="K4572" s="44">
        <f t="shared" si="3143"/>
        <v>70000</v>
      </c>
      <c r="L4572" s="44">
        <v>70000</v>
      </c>
      <c r="M4572" s="44">
        <v>0</v>
      </c>
      <c r="N4572" s="44">
        <v>0</v>
      </c>
      <c r="O4572" s="44">
        <v>0</v>
      </c>
      <c r="P4572" s="44">
        <v>0</v>
      </c>
      <c r="Q4572" s="44">
        <v>71900</v>
      </c>
      <c r="R4572" s="44">
        <v>100</v>
      </c>
      <c r="S4572" s="44">
        <v>100</v>
      </c>
      <c r="T4572" s="44">
        <f t="shared" si="3163"/>
        <v>0</v>
      </c>
      <c r="U4572" s="44">
        <v>0</v>
      </c>
      <c r="V4572" s="44">
        <v>0</v>
      </c>
      <c r="W4572" s="44">
        <v>0</v>
      </c>
      <c r="X4572" s="44">
        <f t="shared" si="3164"/>
        <v>100</v>
      </c>
      <c r="Y4572" s="209">
        <f t="shared" si="3160"/>
        <v>100</v>
      </c>
    </row>
    <row r="4573" spans="1:25">
      <c r="A4573" s="23" t="s">
        <v>786</v>
      </c>
      <c r="B4573" s="23" t="s">
        <v>184</v>
      </c>
      <c r="C4573" s="23" t="s">
        <v>848</v>
      </c>
      <c r="D4573" s="23" t="s">
        <v>1613</v>
      </c>
      <c r="E4573" s="22">
        <v>6132</v>
      </c>
      <c r="F4573" s="23"/>
      <c r="G4573" s="128" t="s">
        <v>3379</v>
      </c>
      <c r="H4573" s="32" t="s">
        <v>25</v>
      </c>
      <c r="I4573" s="44">
        <f t="shared" si="3142"/>
        <v>150000</v>
      </c>
      <c r="J4573" s="44">
        <v>150000</v>
      </c>
      <c r="K4573" s="44">
        <f t="shared" si="3143"/>
        <v>0</v>
      </c>
      <c r="L4573" s="44">
        <v>0</v>
      </c>
      <c r="M4573" s="44">
        <v>0</v>
      </c>
      <c r="N4573" s="44">
        <v>0</v>
      </c>
      <c r="O4573" s="44">
        <v>0</v>
      </c>
      <c r="P4573" s="44">
        <v>0</v>
      </c>
      <c r="Q4573" s="44">
        <v>150000</v>
      </c>
      <c r="R4573" s="44">
        <v>150000</v>
      </c>
      <c r="S4573" s="44">
        <v>143000</v>
      </c>
      <c r="T4573" s="44">
        <f t="shared" si="3163"/>
        <v>7000</v>
      </c>
      <c r="U4573" s="44">
        <v>7000</v>
      </c>
      <c r="V4573" s="44"/>
      <c r="W4573" s="44"/>
      <c r="X4573" s="44">
        <f t="shared" si="3164"/>
        <v>150000</v>
      </c>
      <c r="Y4573" s="209">
        <f t="shared" si="3160"/>
        <v>100</v>
      </c>
    </row>
    <row r="4574" spans="1:25">
      <c r="A4574" s="23" t="s">
        <v>786</v>
      </c>
      <c r="B4574" s="23" t="s">
        <v>184</v>
      </c>
      <c r="C4574" s="23" t="s">
        <v>848</v>
      </c>
      <c r="D4574" s="23" t="s">
        <v>1613</v>
      </c>
      <c r="E4574" s="22">
        <v>6133</v>
      </c>
      <c r="F4574" s="23"/>
      <c r="G4574" s="128" t="s">
        <v>3379</v>
      </c>
      <c r="H4574" s="32" t="s">
        <v>26</v>
      </c>
      <c r="I4574" s="44">
        <f t="shared" si="3142"/>
        <v>34000</v>
      </c>
      <c r="J4574" s="44">
        <v>4000</v>
      </c>
      <c r="K4574" s="44">
        <f t="shared" si="3143"/>
        <v>30000</v>
      </c>
      <c r="L4574" s="44">
        <v>30000</v>
      </c>
      <c r="M4574" s="44">
        <v>0</v>
      </c>
      <c r="N4574" s="44">
        <v>0</v>
      </c>
      <c r="O4574" s="44">
        <v>0</v>
      </c>
      <c r="P4574" s="44">
        <v>0</v>
      </c>
      <c r="Q4574" s="44">
        <v>34000</v>
      </c>
      <c r="R4574" s="44">
        <v>4000</v>
      </c>
      <c r="S4574" s="44">
        <v>2970</v>
      </c>
      <c r="T4574" s="44">
        <f t="shared" si="3163"/>
        <v>1030</v>
      </c>
      <c r="U4574" s="44">
        <v>1020</v>
      </c>
      <c r="V4574" s="44">
        <v>10</v>
      </c>
      <c r="W4574" s="44"/>
      <c r="X4574" s="44">
        <f t="shared" si="3164"/>
        <v>4000</v>
      </c>
      <c r="Y4574" s="209">
        <f t="shared" si="3160"/>
        <v>100</v>
      </c>
    </row>
    <row r="4575" spans="1:25">
      <c r="A4575" s="23" t="s">
        <v>786</v>
      </c>
      <c r="B4575" s="23" t="s">
        <v>184</v>
      </c>
      <c r="C4575" s="23" t="s">
        <v>848</v>
      </c>
      <c r="D4575" s="23" t="s">
        <v>1613</v>
      </c>
      <c r="E4575" s="22">
        <v>6134</v>
      </c>
      <c r="F4575" s="23"/>
      <c r="G4575" s="128" t="s">
        <v>3379</v>
      </c>
      <c r="H4575" s="32" t="s">
        <v>27</v>
      </c>
      <c r="I4575" s="44">
        <f t="shared" si="3142"/>
        <v>52000</v>
      </c>
      <c r="J4575" s="44">
        <v>8000</v>
      </c>
      <c r="K4575" s="44">
        <f t="shared" si="3143"/>
        <v>44000</v>
      </c>
      <c r="L4575" s="44">
        <v>44000</v>
      </c>
      <c r="M4575" s="44">
        <v>0</v>
      </c>
      <c r="N4575" s="44">
        <v>0</v>
      </c>
      <c r="O4575" s="44">
        <v>0</v>
      </c>
      <c r="P4575" s="44">
        <v>0</v>
      </c>
      <c r="Q4575" s="44">
        <v>48567</v>
      </c>
      <c r="R4575" s="44">
        <v>4000</v>
      </c>
      <c r="S4575" s="44">
        <v>3930</v>
      </c>
      <c r="T4575" s="44">
        <f t="shared" si="3163"/>
        <v>70</v>
      </c>
      <c r="U4575" s="44">
        <v>70</v>
      </c>
      <c r="V4575" s="44"/>
      <c r="W4575" s="44"/>
      <c r="X4575" s="44">
        <f t="shared" si="3164"/>
        <v>4000</v>
      </c>
      <c r="Y4575" s="209">
        <f t="shared" si="3160"/>
        <v>100</v>
      </c>
    </row>
    <row r="4576" spans="1:25">
      <c r="A4576" s="23" t="s">
        <v>786</v>
      </c>
      <c r="B4576" s="23" t="s">
        <v>184</v>
      </c>
      <c r="C4576" s="23" t="s">
        <v>848</v>
      </c>
      <c r="D4576" s="23" t="s">
        <v>1613</v>
      </c>
      <c r="E4576" s="22">
        <v>6135</v>
      </c>
      <c r="F4576" s="23"/>
      <c r="G4576" s="128" t="s">
        <v>3379</v>
      </c>
      <c r="H4576" s="32" t="s">
        <v>28</v>
      </c>
      <c r="I4576" s="44">
        <f t="shared" si="3142"/>
        <v>1368</v>
      </c>
      <c r="J4576" s="44">
        <v>150</v>
      </c>
      <c r="K4576" s="44">
        <f t="shared" si="3143"/>
        <v>1218</v>
      </c>
      <c r="L4576" s="44">
        <v>900</v>
      </c>
      <c r="M4576" s="44">
        <v>0</v>
      </c>
      <c r="N4576" s="44">
        <v>318</v>
      </c>
      <c r="O4576" s="44">
        <v>0</v>
      </c>
      <c r="P4576" s="44">
        <v>0</v>
      </c>
      <c r="Q4576" s="44">
        <v>1368</v>
      </c>
      <c r="R4576" s="44">
        <v>150</v>
      </c>
      <c r="S4576" s="44">
        <v>150</v>
      </c>
      <c r="T4576" s="44">
        <f t="shared" si="3163"/>
        <v>0</v>
      </c>
      <c r="U4576" s="44">
        <v>0</v>
      </c>
      <c r="V4576" s="44">
        <v>0</v>
      </c>
      <c r="W4576" s="44">
        <v>0</v>
      </c>
      <c r="X4576" s="44">
        <f t="shared" si="3164"/>
        <v>150</v>
      </c>
      <c r="Y4576" s="209">
        <f t="shared" si="3160"/>
        <v>100</v>
      </c>
    </row>
    <row r="4577" spans="1:25">
      <c r="A4577" s="109" t="s">
        <v>786</v>
      </c>
      <c r="B4577" s="109" t="s">
        <v>184</v>
      </c>
      <c r="C4577" s="109" t="s">
        <v>848</v>
      </c>
      <c r="D4577" s="109" t="s">
        <v>1613</v>
      </c>
      <c r="E4577" s="110">
        <v>6136</v>
      </c>
      <c r="F4577" s="109"/>
      <c r="G4577" s="128" t="s">
        <v>3379</v>
      </c>
      <c r="H4577" s="97" t="s">
        <v>29</v>
      </c>
      <c r="I4577" s="44">
        <f t="shared" si="3142"/>
        <v>6600</v>
      </c>
      <c r="J4577" s="44">
        <v>0</v>
      </c>
      <c r="K4577" s="44">
        <f t="shared" si="3143"/>
        <v>6600</v>
      </c>
      <c r="L4577" s="44">
        <v>6600</v>
      </c>
      <c r="M4577" s="44">
        <v>0</v>
      </c>
      <c r="N4577" s="44">
        <v>0</v>
      </c>
      <c r="O4577" s="44">
        <v>0</v>
      </c>
      <c r="P4577" s="44">
        <v>0</v>
      </c>
      <c r="Q4577" s="44">
        <v>6600</v>
      </c>
      <c r="R4577" s="44">
        <v>0</v>
      </c>
      <c r="S4577" s="44">
        <v>0</v>
      </c>
      <c r="T4577" s="44">
        <f t="shared" si="3163"/>
        <v>0</v>
      </c>
      <c r="U4577" s="44"/>
      <c r="V4577" s="44">
        <v>0</v>
      </c>
      <c r="W4577" s="44">
        <v>0</v>
      </c>
      <c r="X4577" s="44">
        <f t="shared" si="3164"/>
        <v>0</v>
      </c>
      <c r="Y4577" s="209">
        <f t="shared" si="3160"/>
        <v>0</v>
      </c>
    </row>
    <row r="4578" spans="1:25">
      <c r="A4578" s="23" t="s">
        <v>786</v>
      </c>
      <c r="B4578" s="23" t="s">
        <v>184</v>
      </c>
      <c r="C4578" s="23" t="s">
        <v>848</v>
      </c>
      <c r="D4578" s="23" t="s">
        <v>1613</v>
      </c>
      <c r="E4578" s="22">
        <v>6137</v>
      </c>
      <c r="F4578" s="23"/>
      <c r="G4578" s="128" t="s">
        <v>3379</v>
      </c>
      <c r="H4578" s="32" t="s">
        <v>30</v>
      </c>
      <c r="I4578" s="44">
        <f t="shared" si="3142"/>
        <v>57895</v>
      </c>
      <c r="J4578" s="44">
        <v>3750</v>
      </c>
      <c r="K4578" s="44">
        <f t="shared" si="3143"/>
        <v>54145</v>
      </c>
      <c r="L4578" s="44">
        <v>54145</v>
      </c>
      <c r="M4578" s="44">
        <v>0</v>
      </c>
      <c r="N4578" s="44">
        <v>0</v>
      </c>
      <c r="O4578" s="44">
        <v>0</v>
      </c>
      <c r="P4578" s="44">
        <v>0</v>
      </c>
      <c r="Q4578" s="44">
        <v>116895</v>
      </c>
      <c r="R4578" s="44">
        <v>2750</v>
      </c>
      <c r="S4578" s="44">
        <v>1860</v>
      </c>
      <c r="T4578" s="44">
        <f t="shared" si="3163"/>
        <v>890</v>
      </c>
      <c r="U4578" s="44">
        <v>630</v>
      </c>
      <c r="V4578" s="44">
        <v>260</v>
      </c>
      <c r="W4578" s="44"/>
      <c r="X4578" s="44">
        <f t="shared" si="3164"/>
        <v>2750</v>
      </c>
      <c r="Y4578" s="209">
        <f t="shared" si="3160"/>
        <v>100</v>
      </c>
    </row>
    <row r="4579" spans="1:25">
      <c r="A4579" s="23" t="s">
        <v>786</v>
      </c>
      <c r="B4579" s="23" t="s">
        <v>184</v>
      </c>
      <c r="C4579" s="23" t="s">
        <v>848</v>
      </c>
      <c r="D4579" s="23" t="s">
        <v>1613</v>
      </c>
      <c r="E4579" s="22">
        <v>6138</v>
      </c>
      <c r="F4579" s="23"/>
      <c r="G4579" s="128" t="s">
        <v>3379</v>
      </c>
      <c r="H4579" s="32" t="s">
        <v>31</v>
      </c>
      <c r="I4579" s="44">
        <f t="shared" si="3142"/>
        <v>6175</v>
      </c>
      <c r="J4579" s="44">
        <v>75</v>
      </c>
      <c r="K4579" s="44">
        <f t="shared" si="3143"/>
        <v>6100</v>
      </c>
      <c r="L4579" s="44">
        <v>6100</v>
      </c>
      <c r="M4579" s="44">
        <v>0</v>
      </c>
      <c r="N4579" s="44">
        <v>0</v>
      </c>
      <c r="O4579" s="44">
        <v>0</v>
      </c>
      <c r="P4579" s="44">
        <v>0</v>
      </c>
      <c r="Q4579" s="44">
        <v>6175</v>
      </c>
      <c r="R4579" s="44">
        <v>75</v>
      </c>
      <c r="S4579" s="44">
        <v>75</v>
      </c>
      <c r="T4579" s="44">
        <f t="shared" si="3163"/>
        <v>0</v>
      </c>
      <c r="U4579" s="44"/>
      <c r="V4579" s="44">
        <v>0</v>
      </c>
      <c r="W4579" s="44">
        <v>0</v>
      </c>
      <c r="X4579" s="44">
        <f t="shared" si="3164"/>
        <v>75</v>
      </c>
      <c r="Y4579" s="209">
        <f t="shared" si="3160"/>
        <v>100</v>
      </c>
    </row>
    <row r="4580" spans="1:25">
      <c r="A4580" s="20" t="s">
        <v>786</v>
      </c>
      <c r="B4580" s="20" t="s">
        <v>184</v>
      </c>
      <c r="C4580" s="20" t="s">
        <v>848</v>
      </c>
      <c r="D4580" s="20" t="s">
        <v>1613</v>
      </c>
      <c r="E4580" s="20" t="s">
        <v>144</v>
      </c>
      <c r="F4580" s="23" t="s">
        <v>0</v>
      </c>
      <c r="G4580" s="154" t="s">
        <v>0</v>
      </c>
      <c r="H4580" s="21" t="s">
        <v>32</v>
      </c>
      <c r="I4580" s="66">
        <f t="shared" si="3142"/>
        <v>274500</v>
      </c>
      <c r="J4580" s="66">
        <f t="shared" ref="J4580:P4580" si="3169">SUM(J4581:J4583)</f>
        <v>34500</v>
      </c>
      <c r="K4580" s="66">
        <f t="shared" si="3143"/>
        <v>240000</v>
      </c>
      <c r="L4580" s="66">
        <f t="shared" si="3169"/>
        <v>240000</v>
      </c>
      <c r="M4580" s="66">
        <f t="shared" si="3169"/>
        <v>0</v>
      </c>
      <c r="N4580" s="66">
        <f t="shared" si="3169"/>
        <v>0</v>
      </c>
      <c r="O4580" s="66">
        <f t="shared" si="3169"/>
        <v>0</v>
      </c>
      <c r="P4580" s="66">
        <f t="shared" si="3169"/>
        <v>0</v>
      </c>
      <c r="Q4580" s="66">
        <f>SUM(Q4581:Q4583)</f>
        <v>310821</v>
      </c>
      <c r="R4580" s="66">
        <f>SUM(R4581:R4583)</f>
        <v>46881</v>
      </c>
      <c r="S4580" s="66">
        <f>SUM(S4581:S4583)</f>
        <v>36340</v>
      </c>
      <c r="T4580" s="66">
        <f t="shared" ref="T4580:X4580" si="3170">SUM(T4581:T4583)</f>
        <v>10541</v>
      </c>
      <c r="U4580" s="66">
        <f t="shared" si="3170"/>
        <v>5301</v>
      </c>
      <c r="V4580" s="66">
        <f t="shared" si="3170"/>
        <v>3440</v>
      </c>
      <c r="W4580" s="66">
        <f t="shared" si="3170"/>
        <v>1800</v>
      </c>
      <c r="X4580" s="66">
        <f t="shared" si="3170"/>
        <v>46881</v>
      </c>
      <c r="Y4580" s="208">
        <f t="shared" si="3160"/>
        <v>100</v>
      </c>
    </row>
    <row r="4581" spans="1:25">
      <c r="A4581" s="23" t="s">
        <v>786</v>
      </c>
      <c r="B4581" s="23" t="s">
        <v>184</v>
      </c>
      <c r="C4581" s="23" t="s">
        <v>848</v>
      </c>
      <c r="D4581" s="23" t="s">
        <v>1613</v>
      </c>
      <c r="E4581" s="22">
        <v>6139</v>
      </c>
      <c r="F4581" s="23"/>
      <c r="G4581" s="128" t="s">
        <v>3379</v>
      </c>
      <c r="H4581" s="32" t="s">
        <v>32</v>
      </c>
      <c r="I4581" s="44">
        <f t="shared" si="3142"/>
        <v>247500</v>
      </c>
      <c r="J4581" s="44">
        <v>7500</v>
      </c>
      <c r="K4581" s="44">
        <f t="shared" si="3143"/>
        <v>240000</v>
      </c>
      <c r="L4581" s="44">
        <v>240000</v>
      </c>
      <c r="M4581" s="44">
        <v>0</v>
      </c>
      <c r="N4581" s="44">
        <v>0</v>
      </c>
      <c r="O4581" s="44">
        <v>0</v>
      </c>
      <c r="P4581" s="44">
        <v>0</v>
      </c>
      <c r="Q4581" s="44">
        <v>283440</v>
      </c>
      <c r="R4581" s="44">
        <v>19500</v>
      </c>
      <c r="S4581" s="44">
        <v>15860</v>
      </c>
      <c r="T4581" s="44">
        <f t="shared" si="3163"/>
        <v>3640</v>
      </c>
      <c r="U4581" s="44">
        <v>3000</v>
      </c>
      <c r="V4581" s="44">
        <v>640</v>
      </c>
      <c r="W4581" s="44"/>
      <c r="X4581" s="44">
        <f t="shared" si="3164"/>
        <v>19500</v>
      </c>
      <c r="Y4581" s="209">
        <f t="shared" si="3160"/>
        <v>100</v>
      </c>
    </row>
    <row r="4582" spans="1:25">
      <c r="A4582" s="23" t="s">
        <v>786</v>
      </c>
      <c r="B4582" s="23" t="s">
        <v>184</v>
      </c>
      <c r="C4582" s="23" t="s">
        <v>848</v>
      </c>
      <c r="D4582" s="23" t="s">
        <v>1613</v>
      </c>
      <c r="E4582" s="22">
        <v>6139</v>
      </c>
      <c r="F4582" s="23" t="s">
        <v>1620</v>
      </c>
      <c r="G4582" s="128" t="s">
        <v>3379</v>
      </c>
      <c r="H4582" s="32" t="s">
        <v>152</v>
      </c>
      <c r="I4582" s="44">
        <f t="shared" si="3142"/>
        <v>9000</v>
      </c>
      <c r="J4582" s="44">
        <v>9000</v>
      </c>
      <c r="K4582" s="44">
        <f t="shared" si="3143"/>
        <v>0</v>
      </c>
      <c r="L4582" s="44">
        <v>0</v>
      </c>
      <c r="M4582" s="44">
        <v>0</v>
      </c>
      <c r="N4582" s="44">
        <v>0</v>
      </c>
      <c r="O4582" s="44">
        <v>0</v>
      </c>
      <c r="P4582" s="44">
        <v>0</v>
      </c>
      <c r="Q4582" s="44">
        <v>9381</v>
      </c>
      <c r="R4582" s="44">
        <v>9381</v>
      </c>
      <c r="S4582" s="44">
        <v>6980</v>
      </c>
      <c r="T4582" s="44">
        <f t="shared" si="3163"/>
        <v>2401</v>
      </c>
      <c r="U4582" s="44">
        <v>801</v>
      </c>
      <c r="V4582" s="44">
        <v>800</v>
      </c>
      <c r="W4582" s="44">
        <v>800</v>
      </c>
      <c r="X4582" s="44">
        <f t="shared" si="3164"/>
        <v>9381</v>
      </c>
      <c r="Y4582" s="209">
        <f t="shared" si="3160"/>
        <v>100</v>
      </c>
    </row>
    <row r="4583" spans="1:25">
      <c r="A4583" s="23" t="s">
        <v>786</v>
      </c>
      <c r="B4583" s="23" t="s">
        <v>184</v>
      </c>
      <c r="C4583" s="23" t="s">
        <v>848</v>
      </c>
      <c r="D4583" s="23" t="s">
        <v>1613</v>
      </c>
      <c r="E4583" s="22">
        <v>6139</v>
      </c>
      <c r="F4583" s="23" t="s">
        <v>1621</v>
      </c>
      <c r="G4583" s="128" t="s">
        <v>3379</v>
      </c>
      <c r="H4583" s="32" t="s">
        <v>158</v>
      </c>
      <c r="I4583" s="44">
        <f t="shared" si="3142"/>
        <v>18000</v>
      </c>
      <c r="J4583" s="44">
        <v>18000</v>
      </c>
      <c r="K4583" s="44">
        <f t="shared" si="3143"/>
        <v>0</v>
      </c>
      <c r="L4583" s="44">
        <v>0</v>
      </c>
      <c r="M4583" s="44">
        <v>0</v>
      </c>
      <c r="N4583" s="44">
        <v>0</v>
      </c>
      <c r="O4583" s="44">
        <v>0</v>
      </c>
      <c r="P4583" s="44">
        <v>0</v>
      </c>
      <c r="Q4583" s="44">
        <v>18000</v>
      </c>
      <c r="R4583" s="44">
        <v>18000</v>
      </c>
      <c r="S4583" s="44">
        <v>13500</v>
      </c>
      <c r="T4583" s="44">
        <f t="shared" si="3163"/>
        <v>4500</v>
      </c>
      <c r="U4583" s="44">
        <v>1500</v>
      </c>
      <c r="V4583" s="44">
        <v>2000</v>
      </c>
      <c r="W4583" s="44">
        <v>1000</v>
      </c>
      <c r="X4583" s="44">
        <f t="shared" si="3164"/>
        <v>18000</v>
      </c>
      <c r="Y4583" s="209">
        <f t="shared" si="3160"/>
        <v>100</v>
      </c>
    </row>
    <row r="4584" spans="1:25" ht="20.399999999999999">
      <c r="A4584" s="20" t="s">
        <v>0</v>
      </c>
      <c r="B4584" s="20" t="s">
        <v>0</v>
      </c>
      <c r="C4584" s="20" t="s">
        <v>0</v>
      </c>
      <c r="D4584" s="21" t="s">
        <v>0</v>
      </c>
      <c r="E4584" s="21" t="s">
        <v>0</v>
      </c>
      <c r="F4584" s="21" t="s">
        <v>0</v>
      </c>
      <c r="G4584" s="150" t="s">
        <v>0</v>
      </c>
      <c r="H4584" s="30" t="s">
        <v>42</v>
      </c>
      <c r="I4584" s="31">
        <f t="shared" si="3142"/>
        <v>100</v>
      </c>
      <c r="J4584" s="31">
        <f t="shared" ref="J4584:X4585" si="3171">SUM(J4585)</f>
        <v>100</v>
      </c>
      <c r="K4584" s="31">
        <f t="shared" si="3143"/>
        <v>0</v>
      </c>
      <c r="L4584" s="31">
        <f t="shared" si="3171"/>
        <v>0</v>
      </c>
      <c r="M4584" s="31">
        <f t="shared" si="3171"/>
        <v>0</v>
      </c>
      <c r="N4584" s="31">
        <f t="shared" si="3171"/>
        <v>0</v>
      </c>
      <c r="O4584" s="31">
        <f t="shared" si="3171"/>
        <v>0</v>
      </c>
      <c r="P4584" s="31">
        <f t="shared" si="3171"/>
        <v>0</v>
      </c>
      <c r="Q4584" s="31">
        <f t="shared" si="3171"/>
        <v>222594</v>
      </c>
      <c r="R4584" s="31">
        <f t="shared" si="3171"/>
        <v>13035</v>
      </c>
      <c r="S4584" s="31">
        <f t="shared" si="3171"/>
        <v>12935</v>
      </c>
      <c r="T4584" s="31">
        <f t="shared" si="3171"/>
        <v>100</v>
      </c>
      <c r="U4584" s="31">
        <f t="shared" si="3171"/>
        <v>100</v>
      </c>
      <c r="V4584" s="31">
        <f t="shared" si="3171"/>
        <v>0</v>
      </c>
      <c r="W4584" s="31">
        <f t="shared" si="3171"/>
        <v>0</v>
      </c>
      <c r="X4584" s="31">
        <f t="shared" si="3171"/>
        <v>13035</v>
      </c>
      <c r="Y4584" s="220">
        <f t="shared" si="3160"/>
        <v>100</v>
      </c>
    </row>
    <row r="4585" spans="1:25">
      <c r="A4585" s="23" t="s">
        <v>786</v>
      </c>
      <c r="B4585" s="23" t="s">
        <v>184</v>
      </c>
      <c r="C4585" s="23" t="s">
        <v>848</v>
      </c>
      <c r="D4585" s="23" t="s">
        <v>1613</v>
      </c>
      <c r="E4585" s="21" t="s">
        <v>159</v>
      </c>
      <c r="F4585" s="21" t="s">
        <v>0</v>
      </c>
      <c r="G4585" s="150" t="s">
        <v>0</v>
      </c>
      <c r="H4585" s="21" t="s">
        <v>34</v>
      </c>
      <c r="I4585" s="66">
        <f t="shared" si="3142"/>
        <v>100</v>
      </c>
      <c r="J4585" s="66">
        <f t="shared" si="3171"/>
        <v>100</v>
      </c>
      <c r="K4585" s="66">
        <f t="shared" si="3143"/>
        <v>0</v>
      </c>
      <c r="L4585" s="66">
        <f t="shared" si="3171"/>
        <v>0</v>
      </c>
      <c r="M4585" s="66">
        <f t="shared" si="3171"/>
        <v>0</v>
      </c>
      <c r="N4585" s="66">
        <f t="shared" si="3171"/>
        <v>0</v>
      </c>
      <c r="O4585" s="66">
        <f t="shared" si="3171"/>
        <v>0</v>
      </c>
      <c r="P4585" s="66">
        <f t="shared" si="3171"/>
        <v>0</v>
      </c>
      <c r="Q4585" s="66">
        <f t="shared" si="3171"/>
        <v>222594</v>
      </c>
      <c r="R4585" s="66">
        <f t="shared" si="3171"/>
        <v>13035</v>
      </c>
      <c r="S4585" s="66">
        <f t="shared" si="3171"/>
        <v>12935</v>
      </c>
      <c r="T4585" s="66">
        <f t="shared" si="3171"/>
        <v>100</v>
      </c>
      <c r="U4585" s="66">
        <f t="shared" si="3171"/>
        <v>100</v>
      </c>
      <c r="V4585" s="66">
        <f t="shared" si="3171"/>
        <v>0</v>
      </c>
      <c r="W4585" s="66">
        <f t="shared" si="3171"/>
        <v>0</v>
      </c>
      <c r="X4585" s="66">
        <f t="shared" si="3171"/>
        <v>13035</v>
      </c>
      <c r="Y4585" s="208">
        <f t="shared" si="3160"/>
        <v>100</v>
      </c>
    </row>
    <row r="4586" spans="1:25">
      <c r="A4586" s="23" t="s">
        <v>786</v>
      </c>
      <c r="B4586" s="23" t="s">
        <v>184</v>
      </c>
      <c r="C4586" s="23" t="s">
        <v>848</v>
      </c>
      <c r="D4586" s="23" t="s">
        <v>1613</v>
      </c>
      <c r="E4586" s="22">
        <v>6148</v>
      </c>
      <c r="F4586" s="23"/>
      <c r="G4586" s="128" t="s">
        <v>3379</v>
      </c>
      <c r="H4586" s="32" t="s">
        <v>41</v>
      </c>
      <c r="I4586" s="44">
        <f t="shared" si="3142"/>
        <v>100</v>
      </c>
      <c r="J4586" s="44">
        <v>100</v>
      </c>
      <c r="K4586" s="44">
        <f t="shared" si="3143"/>
        <v>0</v>
      </c>
      <c r="L4586" s="44">
        <v>0</v>
      </c>
      <c r="M4586" s="44">
        <v>0</v>
      </c>
      <c r="N4586" s="44">
        <v>0</v>
      </c>
      <c r="O4586" s="44">
        <v>0</v>
      </c>
      <c r="P4586" s="44">
        <v>0</v>
      </c>
      <c r="Q4586" s="44">
        <v>222594</v>
      </c>
      <c r="R4586" s="44">
        <v>13035</v>
      </c>
      <c r="S4586" s="44">
        <v>12935</v>
      </c>
      <c r="T4586" s="44">
        <f t="shared" si="3163"/>
        <v>100</v>
      </c>
      <c r="U4586" s="44">
        <v>100</v>
      </c>
      <c r="V4586" s="44">
        <v>0</v>
      </c>
      <c r="W4586" s="44">
        <v>0</v>
      </c>
      <c r="X4586" s="44">
        <f t="shared" si="3164"/>
        <v>13035</v>
      </c>
      <c r="Y4586" s="209">
        <f t="shared" si="3160"/>
        <v>100</v>
      </c>
    </row>
    <row r="4587" spans="1:25" ht="20.399999999999999">
      <c r="A4587" s="20" t="s">
        <v>0</v>
      </c>
      <c r="B4587" s="20" t="s">
        <v>0</v>
      </c>
      <c r="C4587" s="20" t="s">
        <v>0</v>
      </c>
      <c r="D4587" s="21" t="s">
        <v>0</v>
      </c>
      <c r="E4587" s="21" t="s">
        <v>0</v>
      </c>
      <c r="F4587" s="21" t="s">
        <v>0</v>
      </c>
      <c r="G4587" s="150" t="s">
        <v>0</v>
      </c>
      <c r="H4587" s="30" t="s">
        <v>60</v>
      </c>
      <c r="I4587" s="31">
        <f t="shared" si="3142"/>
        <v>180400</v>
      </c>
      <c r="J4587" s="31">
        <f t="shared" ref="J4587:X4587" si="3172">SUM(J4588)</f>
        <v>0</v>
      </c>
      <c r="K4587" s="31">
        <f t="shared" si="3143"/>
        <v>180400</v>
      </c>
      <c r="L4587" s="31">
        <f t="shared" si="3172"/>
        <v>180400</v>
      </c>
      <c r="M4587" s="31">
        <f t="shared" si="3172"/>
        <v>0</v>
      </c>
      <c r="N4587" s="31">
        <f t="shared" si="3172"/>
        <v>0</v>
      </c>
      <c r="O4587" s="31">
        <f t="shared" si="3172"/>
        <v>0</v>
      </c>
      <c r="P4587" s="31">
        <f t="shared" si="3172"/>
        <v>0</v>
      </c>
      <c r="Q4587" s="31">
        <f t="shared" si="3172"/>
        <v>134492</v>
      </c>
      <c r="R4587" s="31">
        <f t="shared" si="3172"/>
        <v>0</v>
      </c>
      <c r="S4587" s="31">
        <f t="shared" si="3172"/>
        <v>0</v>
      </c>
      <c r="T4587" s="31">
        <f t="shared" si="3172"/>
        <v>0</v>
      </c>
      <c r="U4587" s="31">
        <f t="shared" si="3172"/>
        <v>0</v>
      </c>
      <c r="V4587" s="31">
        <f t="shared" si="3172"/>
        <v>0</v>
      </c>
      <c r="W4587" s="31">
        <f t="shared" si="3172"/>
        <v>0</v>
      </c>
      <c r="X4587" s="31">
        <f t="shared" si="3172"/>
        <v>0</v>
      </c>
      <c r="Y4587" s="220">
        <f t="shared" si="3160"/>
        <v>0</v>
      </c>
    </row>
    <row r="4588" spans="1:25">
      <c r="A4588" s="23" t="s">
        <v>786</v>
      </c>
      <c r="B4588" s="23" t="s">
        <v>184</v>
      </c>
      <c r="C4588" s="23" t="s">
        <v>848</v>
      </c>
      <c r="D4588" s="23" t="s">
        <v>1613</v>
      </c>
      <c r="E4588" s="21" t="s">
        <v>166</v>
      </c>
      <c r="F4588" s="21" t="s">
        <v>0</v>
      </c>
      <c r="G4588" s="150" t="s">
        <v>0</v>
      </c>
      <c r="H4588" s="21" t="s">
        <v>53</v>
      </c>
      <c r="I4588" s="66">
        <f t="shared" ref="I4588:I4651" si="3173">SUM(J4588,K4588,O4588,P4588)</f>
        <v>180400</v>
      </c>
      <c r="J4588" s="66">
        <f t="shared" ref="J4588:P4588" si="3174">SUM(J4589:J4590)</f>
        <v>0</v>
      </c>
      <c r="K4588" s="66">
        <f t="shared" ref="K4588:K4651" si="3175">SUM(L4588,M4588,N4588)</f>
        <v>180400</v>
      </c>
      <c r="L4588" s="66">
        <f t="shared" si="3174"/>
        <v>180400</v>
      </c>
      <c r="M4588" s="66">
        <f t="shared" si="3174"/>
        <v>0</v>
      </c>
      <c r="N4588" s="66">
        <f t="shared" si="3174"/>
        <v>0</v>
      </c>
      <c r="O4588" s="66">
        <f t="shared" si="3174"/>
        <v>0</v>
      </c>
      <c r="P4588" s="66">
        <f t="shared" si="3174"/>
        <v>0</v>
      </c>
      <c r="Q4588" s="66">
        <f>SUM(Q4589:Q4590)</f>
        <v>134492</v>
      </c>
      <c r="R4588" s="66">
        <f>SUM(R4589:R4590)</f>
        <v>0</v>
      </c>
      <c r="S4588" s="66">
        <f>SUM(S4589:S4590)</f>
        <v>0</v>
      </c>
      <c r="T4588" s="66">
        <f t="shared" ref="T4588:X4588" si="3176">SUM(T4589:T4590)</f>
        <v>0</v>
      </c>
      <c r="U4588" s="66">
        <f t="shared" si="3176"/>
        <v>0</v>
      </c>
      <c r="V4588" s="66">
        <f t="shared" si="3176"/>
        <v>0</v>
      </c>
      <c r="W4588" s="66">
        <f t="shared" si="3176"/>
        <v>0</v>
      </c>
      <c r="X4588" s="66">
        <f t="shared" si="3176"/>
        <v>0</v>
      </c>
      <c r="Y4588" s="208">
        <f t="shared" si="3160"/>
        <v>0</v>
      </c>
    </row>
    <row r="4589" spans="1:25">
      <c r="A4589" s="23" t="s">
        <v>786</v>
      </c>
      <c r="B4589" s="23" t="s">
        <v>184</v>
      </c>
      <c r="C4589" s="23" t="s">
        <v>848</v>
      </c>
      <c r="D4589" s="23" t="s">
        <v>1613</v>
      </c>
      <c r="E4589" s="22">
        <v>8213</v>
      </c>
      <c r="F4589" s="23"/>
      <c r="G4589" s="128" t="s">
        <v>3379</v>
      </c>
      <c r="H4589" s="32" t="s">
        <v>56</v>
      </c>
      <c r="I4589" s="44">
        <f t="shared" si="3173"/>
        <v>160000</v>
      </c>
      <c r="J4589" s="44">
        <v>0</v>
      </c>
      <c r="K4589" s="44">
        <f t="shared" si="3175"/>
        <v>160000</v>
      </c>
      <c r="L4589" s="44">
        <v>160000</v>
      </c>
      <c r="M4589" s="44">
        <v>0</v>
      </c>
      <c r="N4589" s="44">
        <v>0</v>
      </c>
      <c r="O4589" s="44">
        <v>0</v>
      </c>
      <c r="P4589" s="44">
        <v>0</v>
      </c>
      <c r="Q4589" s="44">
        <v>81850</v>
      </c>
      <c r="R4589" s="44">
        <v>0</v>
      </c>
      <c r="S4589" s="44">
        <v>0</v>
      </c>
      <c r="T4589" s="44">
        <f t="shared" si="3163"/>
        <v>0</v>
      </c>
      <c r="U4589" s="44">
        <v>0</v>
      </c>
      <c r="V4589" s="44">
        <v>0</v>
      </c>
      <c r="W4589" s="44">
        <v>0</v>
      </c>
      <c r="X4589" s="44">
        <f t="shared" si="3164"/>
        <v>0</v>
      </c>
      <c r="Y4589" s="209">
        <f t="shared" si="3160"/>
        <v>0</v>
      </c>
    </row>
    <row r="4590" spans="1:25">
      <c r="A4590" s="23" t="s">
        <v>786</v>
      </c>
      <c r="B4590" s="23" t="s">
        <v>184</v>
      </c>
      <c r="C4590" s="23" t="s">
        <v>848</v>
      </c>
      <c r="D4590" s="23" t="s">
        <v>1613</v>
      </c>
      <c r="E4590" s="22">
        <v>8216</v>
      </c>
      <c r="F4590" s="23"/>
      <c r="G4590" s="128" t="s">
        <v>3379</v>
      </c>
      <c r="H4590" s="32" t="s">
        <v>59</v>
      </c>
      <c r="I4590" s="44">
        <f t="shared" si="3173"/>
        <v>20400</v>
      </c>
      <c r="J4590" s="44">
        <v>0</v>
      </c>
      <c r="K4590" s="44">
        <f t="shared" si="3175"/>
        <v>20400</v>
      </c>
      <c r="L4590" s="44">
        <v>20400</v>
      </c>
      <c r="M4590" s="44">
        <v>0</v>
      </c>
      <c r="N4590" s="44">
        <v>0</v>
      </c>
      <c r="O4590" s="44">
        <v>0</v>
      </c>
      <c r="P4590" s="44">
        <v>0</v>
      </c>
      <c r="Q4590" s="44">
        <v>52642</v>
      </c>
      <c r="R4590" s="44">
        <v>0</v>
      </c>
      <c r="S4590" s="44">
        <v>0</v>
      </c>
      <c r="T4590" s="44">
        <f t="shared" si="3163"/>
        <v>0</v>
      </c>
      <c r="U4590" s="44">
        <v>0</v>
      </c>
      <c r="V4590" s="44">
        <v>0</v>
      </c>
      <c r="W4590" s="44">
        <v>0</v>
      </c>
      <c r="X4590" s="44">
        <f t="shared" si="3164"/>
        <v>0</v>
      </c>
      <c r="Y4590" s="209">
        <f t="shared" si="3160"/>
        <v>0</v>
      </c>
    </row>
    <row r="4591" spans="1:25">
      <c r="A4591" s="32" t="s">
        <v>0</v>
      </c>
      <c r="B4591" s="32" t="s">
        <v>0</v>
      </c>
      <c r="C4591" s="32" t="s">
        <v>0</v>
      </c>
      <c r="D4591" s="32" t="s">
        <v>0</v>
      </c>
      <c r="E4591" s="32" t="s">
        <v>0</v>
      </c>
      <c r="F4591" s="32" t="s">
        <v>0</v>
      </c>
      <c r="G4591" s="154" t="s">
        <v>0</v>
      </c>
      <c r="H4591" s="30" t="s">
        <v>1622</v>
      </c>
      <c r="I4591" s="31">
        <f t="shared" si="3173"/>
        <v>3799254</v>
      </c>
      <c r="J4591" s="31">
        <f t="shared" ref="J4591:P4591" si="3177">SUM(J4560,J4584,J4587)</f>
        <v>3166791</v>
      </c>
      <c r="K4591" s="31">
        <f t="shared" si="3175"/>
        <v>632463</v>
      </c>
      <c r="L4591" s="31">
        <f t="shared" si="3177"/>
        <v>632145</v>
      </c>
      <c r="M4591" s="31">
        <f t="shared" si="3177"/>
        <v>0</v>
      </c>
      <c r="N4591" s="31">
        <f t="shared" si="3177"/>
        <v>318</v>
      </c>
      <c r="O4591" s="31">
        <f t="shared" si="3177"/>
        <v>0</v>
      </c>
      <c r="P4591" s="31">
        <f t="shared" si="3177"/>
        <v>0</v>
      </c>
      <c r="Q4591" s="31">
        <f>SUM(Q4560,Q4584,Q4587)</f>
        <v>4207452</v>
      </c>
      <c r="R4591" s="31">
        <f>SUM(R4560,R4584,R4587)</f>
        <v>3325031</v>
      </c>
      <c r="S4591" s="31">
        <f>SUM(S4560,S4584,S4587)</f>
        <v>2868285</v>
      </c>
      <c r="T4591" s="31">
        <f t="shared" ref="T4591:X4591" si="3178">SUM(T4560,T4584,T4587)</f>
        <v>456746</v>
      </c>
      <c r="U4591" s="31">
        <f t="shared" si="3178"/>
        <v>414012</v>
      </c>
      <c r="V4591" s="31">
        <f t="shared" si="3178"/>
        <v>40934</v>
      </c>
      <c r="W4591" s="31">
        <f t="shared" si="3178"/>
        <v>1800</v>
      </c>
      <c r="X4591" s="31">
        <f t="shared" si="3178"/>
        <v>3325031</v>
      </c>
      <c r="Y4591" s="220">
        <f t="shared" si="3160"/>
        <v>100</v>
      </c>
    </row>
    <row r="4592" spans="1:25" ht="15" thickBot="1">
      <c r="A4592" s="32" t="s">
        <v>0</v>
      </c>
      <c r="B4592" s="32" t="s">
        <v>0</v>
      </c>
      <c r="C4592" s="32" t="s">
        <v>0</v>
      </c>
      <c r="D4592" s="32" t="s">
        <v>0</v>
      </c>
      <c r="E4592" s="32" t="s">
        <v>0</v>
      </c>
      <c r="F4592" s="32" t="s">
        <v>0</v>
      </c>
      <c r="G4592" s="154" t="s">
        <v>0</v>
      </c>
      <c r="H4592" s="21" t="s">
        <v>170</v>
      </c>
      <c r="I4592" s="66">
        <f t="shared" si="3173"/>
        <v>92</v>
      </c>
      <c r="J4592" s="66">
        <v>92</v>
      </c>
      <c r="K4592" s="66">
        <f t="shared" si="3175"/>
        <v>0</v>
      </c>
      <c r="L4592" s="66" t="s">
        <v>0</v>
      </c>
      <c r="M4592" s="66" t="s">
        <v>0</v>
      </c>
      <c r="N4592" s="66" t="s">
        <v>0</v>
      </c>
      <c r="O4592" s="66" t="s">
        <v>0</v>
      </c>
      <c r="P4592" s="66" t="s">
        <v>0</v>
      </c>
      <c r="Q4592" s="66">
        <v>0</v>
      </c>
      <c r="R4592" s="66"/>
      <c r="S4592" s="66"/>
      <c r="T4592" s="66"/>
      <c r="U4592" s="66"/>
      <c r="V4592" s="66"/>
      <c r="W4592" s="66"/>
      <c r="X4592" s="66"/>
      <c r="Y4592" s="208">
        <v>0</v>
      </c>
    </row>
    <row r="4593" spans="1:25" ht="41.4" thickBot="1">
      <c r="A4593" s="252" t="s">
        <v>0</v>
      </c>
      <c r="B4593" s="252" t="s">
        <v>0</v>
      </c>
      <c r="C4593" s="252" t="s">
        <v>0</v>
      </c>
      <c r="D4593" s="252" t="s">
        <v>0</v>
      </c>
      <c r="E4593" s="252" t="s">
        <v>0</v>
      </c>
      <c r="F4593" s="252" t="s">
        <v>0</v>
      </c>
      <c r="G4593" s="258" t="s">
        <v>0</v>
      </c>
      <c r="H4593" s="24" t="s">
        <v>72</v>
      </c>
      <c r="I4593" s="1" t="s">
        <v>3093</v>
      </c>
      <c r="J4593" s="1" t="s">
        <v>3130</v>
      </c>
      <c r="K4593" s="1" t="s">
        <v>3</v>
      </c>
      <c r="L4593" s="1" t="s">
        <v>4</v>
      </c>
      <c r="M4593" s="1" t="s">
        <v>5</v>
      </c>
      <c r="N4593" s="1" t="s">
        <v>6</v>
      </c>
      <c r="O4593" s="1" t="s">
        <v>7</v>
      </c>
      <c r="P4593" s="1" t="s">
        <v>8</v>
      </c>
      <c r="Q4593" s="1" t="s">
        <v>3344</v>
      </c>
      <c r="R4593" s="1" t="s">
        <v>3427</v>
      </c>
      <c r="S4593" s="1" t="s">
        <v>3447</v>
      </c>
      <c r="T4593" s="1" t="s">
        <v>3448</v>
      </c>
      <c r="U4593" s="1" t="s">
        <v>3452</v>
      </c>
      <c r="V4593" s="1" t="s">
        <v>3449</v>
      </c>
      <c r="W4593" s="1" t="s">
        <v>3450</v>
      </c>
      <c r="X4593" s="1" t="s">
        <v>3451</v>
      </c>
      <c r="Y4593" s="216" t="s">
        <v>3385</v>
      </c>
    </row>
    <row r="4594" spans="1:25">
      <c r="A4594" s="253"/>
      <c r="B4594" s="253"/>
      <c r="C4594" s="253"/>
      <c r="D4594" s="253"/>
      <c r="E4594" s="253"/>
      <c r="F4594" s="253"/>
      <c r="G4594" s="259"/>
      <c r="H4594" s="33" t="s">
        <v>0</v>
      </c>
      <c r="I4594" s="45">
        <v>1</v>
      </c>
      <c r="J4594" s="45">
        <v>3</v>
      </c>
      <c r="K4594" s="45" t="s">
        <v>9</v>
      </c>
      <c r="L4594" s="45">
        <v>5</v>
      </c>
      <c r="M4594" s="45">
        <v>6</v>
      </c>
      <c r="N4594" s="45">
        <v>7</v>
      </c>
      <c r="O4594" s="45">
        <v>8</v>
      </c>
      <c r="P4594" s="45">
        <v>9</v>
      </c>
      <c r="Q4594" s="45">
        <v>1</v>
      </c>
      <c r="R4594" s="45">
        <v>2</v>
      </c>
      <c r="S4594" s="45">
        <v>3</v>
      </c>
      <c r="T4594" s="45" t="s">
        <v>3453</v>
      </c>
      <c r="U4594" s="45">
        <v>5</v>
      </c>
      <c r="V4594" s="45">
        <v>6</v>
      </c>
      <c r="W4594" s="45">
        <v>7</v>
      </c>
      <c r="X4594" s="45" t="s">
        <v>3454</v>
      </c>
      <c r="Y4594" s="276">
        <v>9</v>
      </c>
    </row>
    <row r="4595" spans="1:25">
      <c r="A4595" s="253"/>
      <c r="B4595" s="253"/>
      <c r="C4595" s="253"/>
      <c r="D4595" s="253"/>
      <c r="E4595" s="253"/>
      <c r="F4595" s="253"/>
      <c r="G4595" s="259"/>
      <c r="H4595" s="34" t="s">
        <v>109</v>
      </c>
      <c r="I4595" s="35">
        <f t="shared" si="3173"/>
        <v>3799254</v>
      </c>
      <c r="J4595" s="35">
        <f t="shared" ref="J4595:P4595" si="3179">SUM(J4591)</f>
        <v>3166791</v>
      </c>
      <c r="K4595" s="35">
        <f t="shared" si="3175"/>
        <v>632463</v>
      </c>
      <c r="L4595" s="35">
        <f t="shared" si="3179"/>
        <v>632145</v>
      </c>
      <c r="M4595" s="35">
        <f t="shared" si="3179"/>
        <v>0</v>
      </c>
      <c r="N4595" s="35">
        <f t="shared" si="3179"/>
        <v>318</v>
      </c>
      <c r="O4595" s="35">
        <f t="shared" si="3179"/>
        <v>0</v>
      </c>
      <c r="P4595" s="35">
        <f t="shared" si="3179"/>
        <v>0</v>
      </c>
      <c r="Q4595" s="35">
        <f>SUM(Q4591)</f>
        <v>4207452</v>
      </c>
      <c r="R4595" s="35">
        <f>SUM(R4591)</f>
        <v>3325031</v>
      </c>
      <c r="S4595" s="35">
        <f>SUM(S4591)</f>
        <v>2868285</v>
      </c>
      <c r="T4595" s="35">
        <f t="shared" ref="T4595:X4595" si="3180">SUM(T4591)</f>
        <v>456746</v>
      </c>
      <c r="U4595" s="35">
        <f t="shared" si="3180"/>
        <v>414012</v>
      </c>
      <c r="V4595" s="35">
        <f t="shared" si="3180"/>
        <v>40934</v>
      </c>
      <c r="W4595" s="35">
        <f t="shared" si="3180"/>
        <v>1800</v>
      </c>
      <c r="X4595" s="35">
        <f t="shared" si="3180"/>
        <v>3325031</v>
      </c>
      <c r="Y4595" s="218">
        <f t="shared" ref="Y4595:Y4596" si="3181">IF(R4595=0,0,(X4595/R4595)*100)</f>
        <v>100</v>
      </c>
    </row>
    <row r="4596" spans="1:25">
      <c r="A4596" s="253"/>
      <c r="B4596" s="253"/>
      <c r="C4596" s="253"/>
      <c r="D4596" s="253"/>
      <c r="E4596" s="253"/>
      <c r="F4596" s="253"/>
      <c r="G4596" s="259"/>
      <c r="H4596" s="36" t="s">
        <v>69</v>
      </c>
      <c r="I4596" s="35">
        <f t="shared" si="3173"/>
        <v>3799254</v>
      </c>
      <c r="J4596" s="35">
        <f t="shared" ref="J4596:P4596" si="3182">SUM(J4595)</f>
        <v>3166791</v>
      </c>
      <c r="K4596" s="35">
        <f t="shared" si="3175"/>
        <v>632463</v>
      </c>
      <c r="L4596" s="35">
        <f t="shared" si="3182"/>
        <v>632145</v>
      </c>
      <c r="M4596" s="35">
        <f t="shared" si="3182"/>
        <v>0</v>
      </c>
      <c r="N4596" s="35">
        <f t="shared" si="3182"/>
        <v>318</v>
      </c>
      <c r="O4596" s="35">
        <f t="shared" si="3182"/>
        <v>0</v>
      </c>
      <c r="P4596" s="35">
        <f t="shared" si="3182"/>
        <v>0</v>
      </c>
      <c r="Q4596" s="35">
        <f>SUM(Q4595)</f>
        <v>4207452</v>
      </c>
      <c r="R4596" s="35">
        <f>SUM(R4595)</f>
        <v>3325031</v>
      </c>
      <c r="S4596" s="35">
        <f>SUM(S4595)</f>
        <v>2868285</v>
      </c>
      <c r="T4596" s="35">
        <f t="shared" ref="T4596:X4596" si="3183">SUM(T4595)</f>
        <v>456746</v>
      </c>
      <c r="U4596" s="35">
        <f t="shared" si="3183"/>
        <v>414012</v>
      </c>
      <c r="V4596" s="35">
        <f t="shared" si="3183"/>
        <v>40934</v>
      </c>
      <c r="W4596" s="35">
        <f t="shared" si="3183"/>
        <v>1800</v>
      </c>
      <c r="X4596" s="35">
        <f t="shared" si="3183"/>
        <v>3325031</v>
      </c>
      <c r="Y4596" s="218">
        <f t="shared" si="3181"/>
        <v>100</v>
      </c>
    </row>
    <row r="4597" spans="1:25" ht="15" thickBot="1">
      <c r="A4597" s="254"/>
      <c r="B4597" s="254"/>
      <c r="C4597" s="254"/>
      <c r="D4597" s="254"/>
      <c r="E4597" s="254"/>
      <c r="F4597" s="254"/>
      <c r="G4597" s="260"/>
    </row>
    <row r="4598" spans="1:25" ht="41.4" thickBot="1">
      <c r="A4598" s="24" t="s">
        <v>123</v>
      </c>
      <c r="B4598" s="24" t="s">
        <v>124</v>
      </c>
      <c r="C4598" s="24" t="s">
        <v>125</v>
      </c>
      <c r="D4598" s="25" t="s">
        <v>0</v>
      </c>
      <c r="E4598" s="24" t="s">
        <v>126</v>
      </c>
      <c r="F4598" s="24" t="s">
        <v>127</v>
      </c>
      <c r="G4598" s="151" t="s">
        <v>128</v>
      </c>
      <c r="H4598" s="24" t="s">
        <v>1</v>
      </c>
      <c r="I4598" s="1" t="s">
        <v>3093</v>
      </c>
      <c r="J4598" s="1" t="s">
        <v>3130</v>
      </c>
      <c r="K4598" s="1" t="s">
        <v>3</v>
      </c>
      <c r="L4598" s="1" t="s">
        <v>4</v>
      </c>
      <c r="M4598" s="1" t="s">
        <v>5</v>
      </c>
      <c r="N4598" s="1" t="s">
        <v>6</v>
      </c>
      <c r="O4598" s="1" t="s">
        <v>7</v>
      </c>
      <c r="P4598" s="1" t="s">
        <v>8</v>
      </c>
      <c r="Q4598" s="1" t="s">
        <v>3344</v>
      </c>
      <c r="R4598" s="1" t="s">
        <v>3427</v>
      </c>
      <c r="S4598" s="1" t="s">
        <v>3447</v>
      </c>
      <c r="T4598" s="1" t="s">
        <v>3448</v>
      </c>
      <c r="U4598" s="1" t="s">
        <v>3452</v>
      </c>
      <c r="V4598" s="1" t="s">
        <v>3449</v>
      </c>
      <c r="W4598" s="1" t="s">
        <v>3450</v>
      </c>
      <c r="X4598" s="1" t="s">
        <v>3451</v>
      </c>
      <c r="Y4598" s="216" t="s">
        <v>3385</v>
      </c>
    </row>
    <row r="4599" spans="1:25">
      <c r="A4599" s="26" t="s">
        <v>0</v>
      </c>
      <c r="B4599" s="26" t="s">
        <v>0</v>
      </c>
      <c r="C4599" s="26" t="s">
        <v>0</v>
      </c>
      <c r="D4599" s="27" t="s">
        <v>0</v>
      </c>
      <c r="E4599" s="27" t="s">
        <v>0</v>
      </c>
      <c r="F4599" s="28" t="s">
        <v>0</v>
      </c>
      <c r="G4599" s="152" t="s">
        <v>0</v>
      </c>
      <c r="H4599" s="29" t="s">
        <v>0</v>
      </c>
      <c r="I4599" s="45">
        <v>1</v>
      </c>
      <c r="J4599" s="45">
        <v>3</v>
      </c>
      <c r="K4599" s="45" t="s">
        <v>9</v>
      </c>
      <c r="L4599" s="45">
        <v>5</v>
      </c>
      <c r="M4599" s="45">
        <v>6</v>
      </c>
      <c r="N4599" s="45">
        <v>7</v>
      </c>
      <c r="O4599" s="45">
        <v>8</v>
      </c>
      <c r="P4599" s="45">
        <v>9</v>
      </c>
      <c r="Q4599" s="45">
        <v>1</v>
      </c>
      <c r="R4599" s="45">
        <v>2</v>
      </c>
      <c r="S4599" s="45">
        <v>3</v>
      </c>
      <c r="T4599" s="45" t="s">
        <v>3453</v>
      </c>
      <c r="U4599" s="45">
        <v>5</v>
      </c>
      <c r="V4599" s="45">
        <v>6</v>
      </c>
      <c r="W4599" s="45">
        <v>7</v>
      </c>
      <c r="X4599" s="45" t="s">
        <v>3454</v>
      </c>
      <c r="Y4599" s="276">
        <v>9</v>
      </c>
    </row>
    <row r="4600" spans="1:25">
      <c r="A4600" s="133" t="s">
        <v>786</v>
      </c>
      <c r="B4600" s="133" t="s">
        <v>184</v>
      </c>
      <c r="C4600" s="109" t="s">
        <v>859</v>
      </c>
      <c r="D4600" s="109" t="s">
        <v>1623</v>
      </c>
      <c r="E4600" s="98" t="s">
        <v>0</v>
      </c>
      <c r="F4600" s="98" t="s">
        <v>0</v>
      </c>
      <c r="G4600" s="153" t="s">
        <v>0</v>
      </c>
      <c r="H4600" s="98" t="s">
        <v>1624</v>
      </c>
      <c r="I4600" s="110"/>
      <c r="J4600" s="110"/>
      <c r="K4600" s="110"/>
      <c r="L4600" s="110" t="s">
        <v>0</v>
      </c>
      <c r="M4600" s="110" t="s">
        <v>0</v>
      </c>
      <c r="N4600" s="110" t="s">
        <v>0</v>
      </c>
      <c r="O4600" s="110" t="s">
        <v>0</v>
      </c>
      <c r="P4600" s="110" t="s">
        <v>0</v>
      </c>
      <c r="Q4600" s="110"/>
      <c r="R4600" s="110"/>
      <c r="S4600" s="110"/>
      <c r="T4600" s="110" t="s">
        <v>0</v>
      </c>
      <c r="U4600" s="110" t="s">
        <v>0</v>
      </c>
      <c r="V4600" s="110" t="s">
        <v>0</v>
      </c>
      <c r="W4600" s="110" t="s">
        <v>0</v>
      </c>
      <c r="X4600" s="110" t="s">
        <v>0</v>
      </c>
      <c r="Y4600" s="217"/>
    </row>
    <row r="4601" spans="1:25" ht="20.399999999999999">
      <c r="A4601" s="20" t="s">
        <v>0</v>
      </c>
      <c r="B4601" s="20" t="s">
        <v>0</v>
      </c>
      <c r="C4601" s="20" t="s">
        <v>0</v>
      </c>
      <c r="D4601" s="21" t="s">
        <v>0</v>
      </c>
      <c r="E4601" s="21" t="s">
        <v>0</v>
      </c>
      <c r="F4601" s="21" t="s">
        <v>0</v>
      </c>
      <c r="G4601" s="150" t="s">
        <v>0</v>
      </c>
      <c r="H4601" s="30" t="s">
        <v>33</v>
      </c>
      <c r="I4601" s="31">
        <f t="shared" si="3173"/>
        <v>2089585</v>
      </c>
      <c r="J4601" s="31">
        <f t="shared" ref="J4601:P4601" si="3184">SUM(J4602,J4610,J4612)</f>
        <v>2064585</v>
      </c>
      <c r="K4601" s="31">
        <f t="shared" si="3175"/>
        <v>25000</v>
      </c>
      <c r="L4601" s="31">
        <f t="shared" si="3184"/>
        <v>25000</v>
      </c>
      <c r="M4601" s="31">
        <f t="shared" si="3184"/>
        <v>0</v>
      </c>
      <c r="N4601" s="31">
        <f t="shared" si="3184"/>
        <v>0</v>
      </c>
      <c r="O4601" s="31">
        <f t="shared" si="3184"/>
        <v>0</v>
      </c>
      <c r="P4601" s="31">
        <f t="shared" si="3184"/>
        <v>0</v>
      </c>
      <c r="Q4601" s="31">
        <f>SUM(Q4602,Q4610,Q4612)</f>
        <v>2188946</v>
      </c>
      <c r="R4601" s="31">
        <f>SUM(R4602,R4610,R4612)</f>
        <v>2163522</v>
      </c>
      <c r="S4601" s="31">
        <f>SUM(S4602,S4610,S4612)</f>
        <v>1669679</v>
      </c>
      <c r="T4601" s="31">
        <f t="shared" ref="T4601:X4601" si="3185">SUM(T4602,T4610,T4612)</f>
        <v>493843</v>
      </c>
      <c r="U4601" s="31">
        <f t="shared" si="3185"/>
        <v>176305</v>
      </c>
      <c r="V4601" s="31">
        <f t="shared" si="3185"/>
        <v>172313</v>
      </c>
      <c r="W4601" s="31">
        <f t="shared" si="3185"/>
        <v>145225</v>
      </c>
      <c r="X4601" s="31">
        <f t="shared" si="3185"/>
        <v>2163522</v>
      </c>
      <c r="Y4601" s="220">
        <f t="shared" ref="Y4601:Y4631" si="3186">IF(R4601=0,0,(X4601/R4601)*100)</f>
        <v>100</v>
      </c>
    </row>
    <row r="4602" spans="1:25">
      <c r="A4602" s="23" t="s">
        <v>786</v>
      </c>
      <c r="B4602" s="23" t="s">
        <v>184</v>
      </c>
      <c r="C4602" s="23" t="s">
        <v>859</v>
      </c>
      <c r="D4602" s="23" t="s">
        <v>1623</v>
      </c>
      <c r="E4602" s="21" t="s">
        <v>132</v>
      </c>
      <c r="F4602" s="21" t="s">
        <v>0</v>
      </c>
      <c r="G4602" s="150" t="s">
        <v>0</v>
      </c>
      <c r="H4602" s="21" t="s">
        <v>11</v>
      </c>
      <c r="I4602" s="66">
        <f t="shared" si="3173"/>
        <v>1755003</v>
      </c>
      <c r="J4602" s="66">
        <f t="shared" ref="J4602:P4602" si="3187">SUM(J4603,J4604)</f>
        <v>1755003</v>
      </c>
      <c r="K4602" s="66">
        <f t="shared" si="3175"/>
        <v>0</v>
      </c>
      <c r="L4602" s="66">
        <f t="shared" si="3187"/>
        <v>0</v>
      </c>
      <c r="M4602" s="66">
        <f t="shared" si="3187"/>
        <v>0</v>
      </c>
      <c r="N4602" s="66">
        <f t="shared" si="3187"/>
        <v>0</v>
      </c>
      <c r="O4602" s="66">
        <f t="shared" si="3187"/>
        <v>0</v>
      </c>
      <c r="P4602" s="66">
        <f t="shared" si="3187"/>
        <v>0</v>
      </c>
      <c r="Q4602" s="66">
        <f>SUM(Q4603,Q4604)</f>
        <v>1834125</v>
      </c>
      <c r="R4602" s="66">
        <f>SUM(R4603,R4604)</f>
        <v>1834125</v>
      </c>
      <c r="S4602" s="66">
        <f>SUM(S4603,S4604)</f>
        <v>1401689</v>
      </c>
      <c r="T4602" s="66">
        <f t="shared" ref="T4602:X4602" si="3188">SUM(T4603,T4604)</f>
        <v>432436</v>
      </c>
      <c r="U4602" s="66">
        <f t="shared" si="3188"/>
        <v>155543</v>
      </c>
      <c r="V4602" s="66">
        <f t="shared" si="3188"/>
        <v>151978</v>
      </c>
      <c r="W4602" s="66">
        <f t="shared" si="3188"/>
        <v>124915</v>
      </c>
      <c r="X4602" s="66">
        <f t="shared" si="3188"/>
        <v>1834125</v>
      </c>
      <c r="Y4602" s="208">
        <f t="shared" si="3186"/>
        <v>100</v>
      </c>
    </row>
    <row r="4603" spans="1:25">
      <c r="A4603" s="23" t="s">
        <v>786</v>
      </c>
      <c r="B4603" s="23" t="s">
        <v>184</v>
      </c>
      <c r="C4603" s="23" t="s">
        <v>859</v>
      </c>
      <c r="D4603" s="23" t="s">
        <v>1623</v>
      </c>
      <c r="E4603" s="22">
        <v>6111</v>
      </c>
      <c r="F4603" s="23"/>
      <c r="G4603" s="128" t="s">
        <v>3379</v>
      </c>
      <c r="H4603" s="32" t="s">
        <v>12</v>
      </c>
      <c r="I4603" s="44">
        <f t="shared" si="3173"/>
        <v>1548193</v>
      </c>
      <c r="J4603" s="44">
        <v>1548193</v>
      </c>
      <c r="K4603" s="44">
        <f t="shared" si="3175"/>
        <v>0</v>
      </c>
      <c r="L4603" s="44">
        <v>0</v>
      </c>
      <c r="M4603" s="44">
        <v>0</v>
      </c>
      <c r="N4603" s="44">
        <v>0</v>
      </c>
      <c r="O4603" s="44">
        <v>0</v>
      </c>
      <c r="P4603" s="44">
        <v>0</v>
      </c>
      <c r="Q4603" s="44">
        <v>1622269</v>
      </c>
      <c r="R4603" s="44">
        <v>1622269</v>
      </c>
      <c r="S4603" s="44">
        <v>1201898</v>
      </c>
      <c r="T4603" s="44">
        <f t="shared" ref="T4603:T4630" si="3189">U4603+V4603+W4603</f>
        <v>420371</v>
      </c>
      <c r="U4603" s="44">
        <v>151978</v>
      </c>
      <c r="V4603" s="44">
        <v>151978</v>
      </c>
      <c r="W4603" s="44">
        <v>116415</v>
      </c>
      <c r="X4603" s="44">
        <f t="shared" ref="X4603:X4630" si="3190">S4603+T4603</f>
        <v>1622269</v>
      </c>
      <c r="Y4603" s="209">
        <f t="shared" si="3186"/>
        <v>100</v>
      </c>
    </row>
    <row r="4604" spans="1:25">
      <c r="A4604" s="20" t="s">
        <v>786</v>
      </c>
      <c r="B4604" s="20" t="s">
        <v>184</v>
      </c>
      <c r="C4604" s="20" t="s">
        <v>859</v>
      </c>
      <c r="D4604" s="20" t="s">
        <v>1623</v>
      </c>
      <c r="E4604" s="20" t="s">
        <v>134</v>
      </c>
      <c r="F4604" s="23" t="s">
        <v>0</v>
      </c>
      <c r="G4604" s="154" t="s">
        <v>0</v>
      </c>
      <c r="H4604" s="21" t="s">
        <v>13</v>
      </c>
      <c r="I4604" s="66">
        <f t="shared" si="3173"/>
        <v>206810</v>
      </c>
      <c r="J4604" s="66">
        <f t="shared" ref="J4604:P4604" si="3191">SUM(J4605:J4609)</f>
        <v>206810</v>
      </c>
      <c r="K4604" s="66">
        <f t="shared" si="3175"/>
        <v>0</v>
      </c>
      <c r="L4604" s="66">
        <f t="shared" si="3191"/>
        <v>0</v>
      </c>
      <c r="M4604" s="66">
        <f t="shared" si="3191"/>
        <v>0</v>
      </c>
      <c r="N4604" s="66">
        <f t="shared" si="3191"/>
        <v>0</v>
      </c>
      <c r="O4604" s="66">
        <f t="shared" si="3191"/>
        <v>0</v>
      </c>
      <c r="P4604" s="66">
        <f t="shared" si="3191"/>
        <v>0</v>
      </c>
      <c r="Q4604" s="66">
        <f>SUM(Q4605:Q4609)</f>
        <v>211856</v>
      </c>
      <c r="R4604" s="66">
        <f>SUM(R4605:R4609)</f>
        <v>211856</v>
      </c>
      <c r="S4604" s="66">
        <f>SUM(S4605:S4609)</f>
        <v>199791</v>
      </c>
      <c r="T4604" s="66">
        <f t="shared" ref="T4604:X4604" si="3192">SUM(T4605:T4609)</f>
        <v>12065</v>
      </c>
      <c r="U4604" s="66">
        <f t="shared" si="3192"/>
        <v>3565</v>
      </c>
      <c r="V4604" s="66">
        <f t="shared" si="3192"/>
        <v>0</v>
      </c>
      <c r="W4604" s="66">
        <f t="shared" si="3192"/>
        <v>8500</v>
      </c>
      <c r="X4604" s="66">
        <f t="shared" si="3192"/>
        <v>211856</v>
      </c>
      <c r="Y4604" s="208">
        <f t="shared" si="3186"/>
        <v>100</v>
      </c>
    </row>
    <row r="4605" spans="1:25">
      <c r="A4605" s="23" t="s">
        <v>786</v>
      </c>
      <c r="B4605" s="23" t="s">
        <v>184</v>
      </c>
      <c r="C4605" s="23" t="s">
        <v>859</v>
      </c>
      <c r="D4605" s="23" t="s">
        <v>1623</v>
      </c>
      <c r="E4605" s="22">
        <v>6112</v>
      </c>
      <c r="F4605" s="23" t="s">
        <v>1625</v>
      </c>
      <c r="G4605" s="128" t="s">
        <v>3379</v>
      </c>
      <c r="H4605" s="32" t="s">
        <v>16</v>
      </c>
      <c r="I4605" s="44">
        <f t="shared" si="3173"/>
        <v>35000</v>
      </c>
      <c r="J4605" s="44">
        <v>35000</v>
      </c>
      <c r="K4605" s="44">
        <f t="shared" si="3175"/>
        <v>0</v>
      </c>
      <c r="L4605" s="44">
        <v>0</v>
      </c>
      <c r="M4605" s="44">
        <v>0</v>
      </c>
      <c r="N4605" s="44">
        <v>0</v>
      </c>
      <c r="O4605" s="44">
        <v>0</v>
      </c>
      <c r="P4605" s="44">
        <v>0</v>
      </c>
      <c r="Q4605" s="44">
        <v>35000</v>
      </c>
      <c r="R4605" s="44">
        <v>35000</v>
      </c>
      <c r="S4605" s="44">
        <v>32645</v>
      </c>
      <c r="T4605" s="44">
        <f t="shared" si="3189"/>
        <v>2355</v>
      </c>
      <c r="U4605" s="44">
        <v>2355</v>
      </c>
      <c r="V4605" s="44"/>
      <c r="W4605" s="44"/>
      <c r="X4605" s="44">
        <f t="shared" si="3190"/>
        <v>35000</v>
      </c>
      <c r="Y4605" s="209">
        <f t="shared" si="3186"/>
        <v>100</v>
      </c>
    </row>
    <row r="4606" spans="1:25">
      <c r="A4606" s="23" t="s">
        <v>786</v>
      </c>
      <c r="B4606" s="23" t="s">
        <v>184</v>
      </c>
      <c r="C4606" s="23" t="s">
        <v>859</v>
      </c>
      <c r="D4606" s="23" t="s">
        <v>1623</v>
      </c>
      <c r="E4606" s="22">
        <v>6112</v>
      </c>
      <c r="F4606" s="23" t="s">
        <v>1626</v>
      </c>
      <c r="G4606" s="128" t="s">
        <v>3379</v>
      </c>
      <c r="H4606" s="32" t="s">
        <v>19</v>
      </c>
      <c r="I4606" s="44">
        <f t="shared" si="3173"/>
        <v>119000</v>
      </c>
      <c r="J4606" s="44">
        <v>119000</v>
      </c>
      <c r="K4606" s="44">
        <f t="shared" si="3175"/>
        <v>0</v>
      </c>
      <c r="L4606" s="44">
        <v>0</v>
      </c>
      <c r="M4606" s="44">
        <v>0</v>
      </c>
      <c r="N4606" s="44">
        <v>0</v>
      </c>
      <c r="O4606" s="44">
        <v>0</v>
      </c>
      <c r="P4606" s="44">
        <v>0</v>
      </c>
      <c r="Q4606" s="44">
        <v>119000</v>
      </c>
      <c r="R4606" s="44">
        <v>119000</v>
      </c>
      <c r="S4606" s="44">
        <v>119000</v>
      </c>
      <c r="T4606" s="44">
        <f t="shared" si="3189"/>
        <v>0</v>
      </c>
      <c r="U4606" s="44"/>
      <c r="V4606" s="44"/>
      <c r="W4606" s="44"/>
      <c r="X4606" s="44">
        <f t="shared" si="3190"/>
        <v>119000</v>
      </c>
      <c r="Y4606" s="209">
        <f t="shared" si="3186"/>
        <v>100</v>
      </c>
    </row>
    <row r="4607" spans="1:25">
      <c r="A4607" s="23" t="s">
        <v>786</v>
      </c>
      <c r="B4607" s="23" t="s">
        <v>184</v>
      </c>
      <c r="C4607" s="23" t="s">
        <v>859</v>
      </c>
      <c r="D4607" s="23" t="s">
        <v>1623</v>
      </c>
      <c r="E4607" s="22">
        <v>6112</v>
      </c>
      <c r="F4607" s="23" t="s">
        <v>1627</v>
      </c>
      <c r="G4607" s="128" t="s">
        <v>3379</v>
      </c>
      <c r="H4607" s="32" t="s">
        <v>17</v>
      </c>
      <c r="I4607" s="44">
        <f t="shared" si="3173"/>
        <v>30000</v>
      </c>
      <c r="J4607" s="44">
        <v>30000</v>
      </c>
      <c r="K4607" s="44">
        <f t="shared" si="3175"/>
        <v>0</v>
      </c>
      <c r="L4607" s="44">
        <v>0</v>
      </c>
      <c r="M4607" s="44">
        <v>0</v>
      </c>
      <c r="N4607" s="44">
        <v>0</v>
      </c>
      <c r="O4607" s="44">
        <v>0</v>
      </c>
      <c r="P4607" s="44">
        <v>0</v>
      </c>
      <c r="Q4607" s="44">
        <v>35046</v>
      </c>
      <c r="R4607" s="44">
        <v>35046</v>
      </c>
      <c r="S4607" s="44">
        <v>35046</v>
      </c>
      <c r="T4607" s="44">
        <f t="shared" si="3189"/>
        <v>0</v>
      </c>
      <c r="U4607" s="44"/>
      <c r="V4607" s="44"/>
      <c r="W4607" s="44"/>
      <c r="X4607" s="44">
        <f t="shared" si="3190"/>
        <v>35046</v>
      </c>
      <c r="Y4607" s="209">
        <f t="shared" si="3186"/>
        <v>100</v>
      </c>
    </row>
    <row r="4608" spans="1:25">
      <c r="A4608" s="23" t="s">
        <v>786</v>
      </c>
      <c r="B4608" s="23" t="s">
        <v>184</v>
      </c>
      <c r="C4608" s="23" t="s">
        <v>859</v>
      </c>
      <c r="D4608" s="23" t="s">
        <v>1623</v>
      </c>
      <c r="E4608" s="22">
        <v>6112</v>
      </c>
      <c r="F4608" s="23" t="s">
        <v>1628</v>
      </c>
      <c r="G4608" s="128" t="s">
        <v>3379</v>
      </c>
      <c r="H4608" s="32" t="s">
        <v>15</v>
      </c>
      <c r="I4608" s="44">
        <f t="shared" si="3173"/>
        <v>8500</v>
      </c>
      <c r="J4608" s="44">
        <v>8500</v>
      </c>
      <c r="K4608" s="44">
        <f t="shared" si="3175"/>
        <v>0</v>
      </c>
      <c r="L4608" s="44">
        <v>0</v>
      </c>
      <c r="M4608" s="44">
        <v>0</v>
      </c>
      <c r="N4608" s="44">
        <v>0</v>
      </c>
      <c r="O4608" s="44">
        <v>0</v>
      </c>
      <c r="P4608" s="44">
        <v>0</v>
      </c>
      <c r="Q4608" s="44">
        <v>8500</v>
      </c>
      <c r="R4608" s="44">
        <v>8500</v>
      </c>
      <c r="S4608" s="44">
        <v>0</v>
      </c>
      <c r="T4608" s="44">
        <f t="shared" si="3189"/>
        <v>8500</v>
      </c>
      <c r="U4608" s="44"/>
      <c r="V4608" s="44"/>
      <c r="W4608" s="44">
        <v>8500</v>
      </c>
      <c r="X4608" s="44">
        <f t="shared" si="3190"/>
        <v>8500</v>
      </c>
      <c r="Y4608" s="209">
        <f t="shared" si="3186"/>
        <v>100</v>
      </c>
    </row>
    <row r="4609" spans="1:25">
      <c r="A4609" s="23" t="s">
        <v>786</v>
      </c>
      <c r="B4609" s="23" t="s">
        <v>184</v>
      </c>
      <c r="C4609" s="23" t="s">
        <v>859</v>
      </c>
      <c r="D4609" s="23" t="s">
        <v>1623</v>
      </c>
      <c r="E4609" s="22">
        <v>6112</v>
      </c>
      <c r="F4609" s="23" t="s">
        <v>1629</v>
      </c>
      <c r="G4609" s="128" t="s">
        <v>3379</v>
      </c>
      <c r="H4609" s="32" t="s">
        <v>18</v>
      </c>
      <c r="I4609" s="44">
        <f t="shared" si="3173"/>
        <v>14310</v>
      </c>
      <c r="J4609" s="44">
        <v>14310</v>
      </c>
      <c r="K4609" s="44">
        <f t="shared" si="3175"/>
        <v>0</v>
      </c>
      <c r="L4609" s="44">
        <v>0</v>
      </c>
      <c r="M4609" s="44">
        <v>0</v>
      </c>
      <c r="N4609" s="44">
        <v>0</v>
      </c>
      <c r="O4609" s="44">
        <v>0</v>
      </c>
      <c r="P4609" s="44">
        <v>0</v>
      </c>
      <c r="Q4609" s="44">
        <v>14310</v>
      </c>
      <c r="R4609" s="44">
        <v>14310</v>
      </c>
      <c r="S4609" s="44">
        <v>13100</v>
      </c>
      <c r="T4609" s="44">
        <f t="shared" si="3189"/>
        <v>1210</v>
      </c>
      <c r="U4609" s="44">
        <v>1210</v>
      </c>
      <c r="V4609" s="44"/>
      <c r="W4609" s="44"/>
      <c r="X4609" s="44">
        <f t="shared" si="3190"/>
        <v>14310</v>
      </c>
      <c r="Y4609" s="209">
        <f t="shared" si="3186"/>
        <v>100</v>
      </c>
    </row>
    <row r="4610" spans="1:25">
      <c r="A4610" s="23" t="s">
        <v>786</v>
      </c>
      <c r="B4610" s="23" t="s">
        <v>184</v>
      </c>
      <c r="C4610" s="23" t="s">
        <v>859</v>
      </c>
      <c r="D4610" s="23" t="s">
        <v>1623</v>
      </c>
      <c r="E4610" s="21" t="s">
        <v>139</v>
      </c>
      <c r="F4610" s="21" t="s">
        <v>0</v>
      </c>
      <c r="G4610" s="150" t="s">
        <v>0</v>
      </c>
      <c r="H4610" s="21" t="s">
        <v>21</v>
      </c>
      <c r="I4610" s="66">
        <f t="shared" si="3173"/>
        <v>156882</v>
      </c>
      <c r="J4610" s="66">
        <f t="shared" ref="J4610:X4610" si="3193">SUM(J4611)</f>
        <v>156882</v>
      </c>
      <c r="K4610" s="66">
        <f t="shared" si="3175"/>
        <v>0</v>
      </c>
      <c r="L4610" s="66">
        <f t="shared" si="3193"/>
        <v>0</v>
      </c>
      <c r="M4610" s="66">
        <f t="shared" si="3193"/>
        <v>0</v>
      </c>
      <c r="N4610" s="66">
        <f t="shared" si="3193"/>
        <v>0</v>
      </c>
      <c r="O4610" s="66">
        <f t="shared" si="3193"/>
        <v>0</v>
      </c>
      <c r="P4610" s="66">
        <f t="shared" si="3193"/>
        <v>0</v>
      </c>
      <c r="Q4610" s="66">
        <f t="shared" si="3193"/>
        <v>164660</v>
      </c>
      <c r="R4610" s="66">
        <f t="shared" si="3193"/>
        <v>164660</v>
      </c>
      <c r="S4610" s="66">
        <f t="shared" si="3193"/>
        <v>130579</v>
      </c>
      <c r="T4610" s="66">
        <f t="shared" si="3193"/>
        <v>34081</v>
      </c>
      <c r="U4610" s="66">
        <f t="shared" si="3193"/>
        <v>11361</v>
      </c>
      <c r="V4610" s="66">
        <f t="shared" si="3193"/>
        <v>11360</v>
      </c>
      <c r="W4610" s="66">
        <f t="shared" si="3193"/>
        <v>11360</v>
      </c>
      <c r="X4610" s="66">
        <f t="shared" si="3193"/>
        <v>164660</v>
      </c>
      <c r="Y4610" s="208">
        <f t="shared" si="3186"/>
        <v>100</v>
      </c>
    </row>
    <row r="4611" spans="1:25">
      <c r="A4611" s="23" t="s">
        <v>786</v>
      </c>
      <c r="B4611" s="23" t="s">
        <v>184</v>
      </c>
      <c r="C4611" s="23" t="s">
        <v>859</v>
      </c>
      <c r="D4611" s="23" t="s">
        <v>1623</v>
      </c>
      <c r="E4611" s="22">
        <v>6121</v>
      </c>
      <c r="F4611" s="23"/>
      <c r="G4611" s="128" t="s">
        <v>3379</v>
      </c>
      <c r="H4611" s="32" t="s">
        <v>22</v>
      </c>
      <c r="I4611" s="44">
        <f t="shared" si="3173"/>
        <v>156882</v>
      </c>
      <c r="J4611" s="44">
        <v>156882</v>
      </c>
      <c r="K4611" s="44">
        <f t="shared" si="3175"/>
        <v>0</v>
      </c>
      <c r="L4611" s="44">
        <v>0</v>
      </c>
      <c r="M4611" s="44">
        <v>0</v>
      </c>
      <c r="N4611" s="44">
        <v>0</v>
      </c>
      <c r="O4611" s="44">
        <v>0</v>
      </c>
      <c r="P4611" s="44">
        <v>0</v>
      </c>
      <c r="Q4611" s="44">
        <v>164660</v>
      </c>
      <c r="R4611" s="44">
        <v>164660</v>
      </c>
      <c r="S4611" s="44">
        <v>130579</v>
      </c>
      <c r="T4611" s="44">
        <f t="shared" si="3189"/>
        <v>34081</v>
      </c>
      <c r="U4611" s="44">
        <v>11361</v>
      </c>
      <c r="V4611" s="44">
        <v>11360</v>
      </c>
      <c r="W4611" s="44">
        <v>11360</v>
      </c>
      <c r="X4611" s="44">
        <f t="shared" si="3190"/>
        <v>164660</v>
      </c>
      <c r="Y4611" s="209">
        <f t="shared" si="3186"/>
        <v>100</v>
      </c>
    </row>
    <row r="4612" spans="1:25">
      <c r="A4612" s="23" t="s">
        <v>786</v>
      </c>
      <c r="B4612" s="23" t="s">
        <v>184</v>
      </c>
      <c r="C4612" s="23" t="s">
        <v>859</v>
      </c>
      <c r="D4612" s="23" t="s">
        <v>1623</v>
      </c>
      <c r="E4612" s="21" t="s">
        <v>141</v>
      </c>
      <c r="F4612" s="21" t="s">
        <v>0</v>
      </c>
      <c r="G4612" s="150" t="s">
        <v>0</v>
      </c>
      <c r="H4612" s="21" t="s">
        <v>23</v>
      </c>
      <c r="I4612" s="66">
        <f t="shared" si="3173"/>
        <v>177700</v>
      </c>
      <c r="J4612" s="66">
        <f t="shared" ref="J4612:P4612" si="3194">SUM(J4613:J4620)</f>
        <v>152700</v>
      </c>
      <c r="K4612" s="66">
        <f t="shared" si="3175"/>
        <v>25000</v>
      </c>
      <c r="L4612" s="66">
        <f t="shared" si="3194"/>
        <v>25000</v>
      </c>
      <c r="M4612" s="66">
        <f t="shared" si="3194"/>
        <v>0</v>
      </c>
      <c r="N4612" s="66">
        <f t="shared" si="3194"/>
        <v>0</v>
      </c>
      <c r="O4612" s="66">
        <f t="shared" si="3194"/>
        <v>0</v>
      </c>
      <c r="P4612" s="66">
        <f t="shared" si="3194"/>
        <v>0</v>
      </c>
      <c r="Q4612" s="66">
        <f>SUM(Q4613:Q4620)</f>
        <v>190161</v>
      </c>
      <c r="R4612" s="66">
        <f>SUM(R4613:R4620)</f>
        <v>164737</v>
      </c>
      <c r="S4612" s="66">
        <f>SUM(S4613:S4620)</f>
        <v>137411</v>
      </c>
      <c r="T4612" s="66">
        <f t="shared" ref="T4612:X4612" si="3195">SUM(T4613:T4620)</f>
        <v>27326</v>
      </c>
      <c r="U4612" s="66">
        <f t="shared" si="3195"/>
        <v>9401</v>
      </c>
      <c r="V4612" s="66">
        <f t="shared" si="3195"/>
        <v>8975</v>
      </c>
      <c r="W4612" s="66">
        <f t="shared" si="3195"/>
        <v>8950</v>
      </c>
      <c r="X4612" s="66">
        <f t="shared" si="3195"/>
        <v>164737</v>
      </c>
      <c r="Y4612" s="208">
        <f t="shared" si="3186"/>
        <v>100</v>
      </c>
    </row>
    <row r="4613" spans="1:25">
      <c r="A4613" s="23" t="s">
        <v>786</v>
      </c>
      <c r="B4613" s="23" t="s">
        <v>184</v>
      </c>
      <c r="C4613" s="23" t="s">
        <v>859</v>
      </c>
      <c r="D4613" s="23" t="s">
        <v>1623</v>
      </c>
      <c r="E4613" s="22">
        <v>6131</v>
      </c>
      <c r="F4613" s="23"/>
      <c r="G4613" s="128" t="s">
        <v>3379</v>
      </c>
      <c r="H4613" s="32" t="s">
        <v>24</v>
      </c>
      <c r="I4613" s="44">
        <f t="shared" si="3173"/>
        <v>9000</v>
      </c>
      <c r="J4613" s="44">
        <v>1000</v>
      </c>
      <c r="K4613" s="44">
        <f t="shared" si="3175"/>
        <v>8000</v>
      </c>
      <c r="L4613" s="44">
        <v>8000</v>
      </c>
      <c r="M4613" s="44">
        <v>0</v>
      </c>
      <c r="N4613" s="44">
        <v>0</v>
      </c>
      <c r="O4613" s="44">
        <v>0</v>
      </c>
      <c r="P4613" s="44">
        <v>0</v>
      </c>
      <c r="Q4613" s="44">
        <v>16500</v>
      </c>
      <c r="R4613" s="44">
        <v>6500</v>
      </c>
      <c r="S4613" s="44">
        <v>6500</v>
      </c>
      <c r="T4613" s="44">
        <f t="shared" si="3189"/>
        <v>0</v>
      </c>
      <c r="U4613" s="44"/>
      <c r="V4613" s="44"/>
      <c r="W4613" s="44"/>
      <c r="X4613" s="44">
        <f t="shared" si="3190"/>
        <v>6500</v>
      </c>
      <c r="Y4613" s="209">
        <f t="shared" si="3186"/>
        <v>100</v>
      </c>
    </row>
    <row r="4614" spans="1:25">
      <c r="A4614" s="23" t="s">
        <v>786</v>
      </c>
      <c r="B4614" s="23" t="s">
        <v>184</v>
      </c>
      <c r="C4614" s="23" t="s">
        <v>859</v>
      </c>
      <c r="D4614" s="23" t="s">
        <v>1623</v>
      </c>
      <c r="E4614" s="22">
        <v>6132</v>
      </c>
      <c r="F4614" s="23"/>
      <c r="G4614" s="128" t="s">
        <v>3379</v>
      </c>
      <c r="H4614" s="32" t="s">
        <v>25</v>
      </c>
      <c r="I4614" s="44">
        <f t="shared" si="3173"/>
        <v>68000</v>
      </c>
      <c r="J4614" s="44">
        <v>68000</v>
      </c>
      <c r="K4614" s="44">
        <f t="shared" si="3175"/>
        <v>0</v>
      </c>
      <c r="L4614" s="44">
        <v>0</v>
      </c>
      <c r="M4614" s="44">
        <v>0</v>
      </c>
      <c r="N4614" s="44">
        <v>0</v>
      </c>
      <c r="O4614" s="44">
        <v>0</v>
      </c>
      <c r="P4614" s="44">
        <v>0</v>
      </c>
      <c r="Q4614" s="44">
        <v>68000</v>
      </c>
      <c r="R4614" s="44">
        <v>68000</v>
      </c>
      <c r="S4614" s="44">
        <v>59000</v>
      </c>
      <c r="T4614" s="44">
        <f t="shared" si="3189"/>
        <v>9000</v>
      </c>
      <c r="U4614" s="44">
        <v>3000</v>
      </c>
      <c r="V4614" s="44">
        <v>3000</v>
      </c>
      <c r="W4614" s="44">
        <v>3000</v>
      </c>
      <c r="X4614" s="44">
        <f t="shared" si="3190"/>
        <v>68000</v>
      </c>
      <c r="Y4614" s="209">
        <f t="shared" si="3186"/>
        <v>100</v>
      </c>
    </row>
    <row r="4615" spans="1:25">
      <c r="A4615" s="23" t="s">
        <v>786</v>
      </c>
      <c r="B4615" s="23" t="s">
        <v>184</v>
      </c>
      <c r="C4615" s="23" t="s">
        <v>859</v>
      </c>
      <c r="D4615" s="23" t="s">
        <v>1623</v>
      </c>
      <c r="E4615" s="22">
        <v>6133</v>
      </c>
      <c r="F4615" s="23"/>
      <c r="G4615" s="128" t="s">
        <v>3379</v>
      </c>
      <c r="H4615" s="32" t="s">
        <v>26</v>
      </c>
      <c r="I4615" s="44">
        <f t="shared" si="3173"/>
        <v>15900</v>
      </c>
      <c r="J4615" s="44">
        <v>15900</v>
      </c>
      <c r="K4615" s="44">
        <f t="shared" si="3175"/>
        <v>0</v>
      </c>
      <c r="L4615" s="44">
        <v>0</v>
      </c>
      <c r="M4615" s="44">
        <v>0</v>
      </c>
      <c r="N4615" s="44">
        <v>0</v>
      </c>
      <c r="O4615" s="44">
        <v>0</v>
      </c>
      <c r="P4615" s="44">
        <v>0</v>
      </c>
      <c r="Q4615" s="44">
        <v>15900</v>
      </c>
      <c r="R4615" s="44">
        <v>15900</v>
      </c>
      <c r="S4615" s="44">
        <v>11925</v>
      </c>
      <c r="T4615" s="44">
        <f t="shared" si="3189"/>
        <v>3975</v>
      </c>
      <c r="U4615" s="44">
        <v>1325</v>
      </c>
      <c r="V4615" s="44">
        <v>1325</v>
      </c>
      <c r="W4615" s="44">
        <v>1325</v>
      </c>
      <c r="X4615" s="44">
        <f t="shared" si="3190"/>
        <v>15900</v>
      </c>
      <c r="Y4615" s="209">
        <f t="shared" si="3186"/>
        <v>100</v>
      </c>
    </row>
    <row r="4616" spans="1:25">
      <c r="A4616" s="23" t="s">
        <v>786</v>
      </c>
      <c r="B4616" s="23" t="s">
        <v>184</v>
      </c>
      <c r="C4616" s="23" t="s">
        <v>859</v>
      </c>
      <c r="D4616" s="23" t="s">
        <v>1623</v>
      </c>
      <c r="E4616" s="22">
        <v>6134</v>
      </c>
      <c r="F4616" s="23"/>
      <c r="G4616" s="128" t="s">
        <v>3379</v>
      </c>
      <c r="H4616" s="32" t="s">
        <v>27</v>
      </c>
      <c r="I4616" s="44">
        <f t="shared" si="3173"/>
        <v>20000</v>
      </c>
      <c r="J4616" s="44">
        <v>12000</v>
      </c>
      <c r="K4616" s="44">
        <f t="shared" si="3175"/>
        <v>8000</v>
      </c>
      <c r="L4616" s="44">
        <v>8000</v>
      </c>
      <c r="M4616" s="44">
        <v>0</v>
      </c>
      <c r="N4616" s="44">
        <v>0</v>
      </c>
      <c r="O4616" s="44">
        <v>0</v>
      </c>
      <c r="P4616" s="44">
        <v>0</v>
      </c>
      <c r="Q4616" s="44">
        <v>14424</v>
      </c>
      <c r="R4616" s="44">
        <v>8000</v>
      </c>
      <c r="S4616" s="44">
        <v>8000</v>
      </c>
      <c r="T4616" s="44">
        <f t="shared" si="3189"/>
        <v>0</v>
      </c>
      <c r="U4616" s="44"/>
      <c r="V4616" s="44"/>
      <c r="W4616" s="44"/>
      <c r="X4616" s="44">
        <f t="shared" si="3190"/>
        <v>8000</v>
      </c>
      <c r="Y4616" s="209">
        <f t="shared" si="3186"/>
        <v>100</v>
      </c>
    </row>
    <row r="4617" spans="1:25">
      <c r="A4617" s="23" t="s">
        <v>786</v>
      </c>
      <c r="B4617" s="23" t="s">
        <v>184</v>
      </c>
      <c r="C4617" s="23" t="s">
        <v>859</v>
      </c>
      <c r="D4617" s="23" t="s">
        <v>1623</v>
      </c>
      <c r="E4617" s="22">
        <v>6135</v>
      </c>
      <c r="F4617" s="23"/>
      <c r="G4617" s="128" t="s">
        <v>3379</v>
      </c>
      <c r="H4617" s="32" t="s">
        <v>28</v>
      </c>
      <c r="I4617" s="44">
        <f t="shared" si="3173"/>
        <v>2500</v>
      </c>
      <c r="J4617" s="44">
        <v>1000</v>
      </c>
      <c r="K4617" s="44">
        <f t="shared" si="3175"/>
        <v>1500</v>
      </c>
      <c r="L4617" s="44">
        <v>1500</v>
      </c>
      <c r="M4617" s="44">
        <v>0</v>
      </c>
      <c r="N4617" s="44">
        <v>0</v>
      </c>
      <c r="O4617" s="44">
        <v>0</v>
      </c>
      <c r="P4617" s="44">
        <v>0</v>
      </c>
      <c r="Q4617" s="44">
        <v>5800</v>
      </c>
      <c r="R4617" s="44">
        <v>4300</v>
      </c>
      <c r="S4617" s="44">
        <v>4300</v>
      </c>
      <c r="T4617" s="44">
        <f t="shared" si="3189"/>
        <v>0</v>
      </c>
      <c r="U4617" s="44"/>
      <c r="V4617" s="44"/>
      <c r="W4617" s="44"/>
      <c r="X4617" s="44">
        <f t="shared" si="3190"/>
        <v>4300</v>
      </c>
      <c r="Y4617" s="209">
        <f t="shared" si="3186"/>
        <v>100</v>
      </c>
    </row>
    <row r="4618" spans="1:25">
      <c r="A4618" s="23" t="s">
        <v>786</v>
      </c>
      <c r="B4618" s="23" t="s">
        <v>184</v>
      </c>
      <c r="C4618" s="23" t="s">
        <v>859</v>
      </c>
      <c r="D4618" s="23" t="s">
        <v>1623</v>
      </c>
      <c r="E4618" s="22">
        <v>6137</v>
      </c>
      <c r="F4618" s="23"/>
      <c r="G4618" s="128" t="s">
        <v>3379</v>
      </c>
      <c r="H4618" s="32" t="s">
        <v>30</v>
      </c>
      <c r="I4618" s="44">
        <f t="shared" si="3173"/>
        <v>13500</v>
      </c>
      <c r="J4618" s="44">
        <v>12000</v>
      </c>
      <c r="K4618" s="44">
        <f t="shared" si="3175"/>
        <v>1500</v>
      </c>
      <c r="L4618" s="44">
        <v>1500</v>
      </c>
      <c r="M4618" s="44">
        <v>0</v>
      </c>
      <c r="N4618" s="44">
        <v>0</v>
      </c>
      <c r="O4618" s="44">
        <v>0</v>
      </c>
      <c r="P4618" s="44">
        <v>0</v>
      </c>
      <c r="Q4618" s="44">
        <v>13500</v>
      </c>
      <c r="R4618" s="44">
        <v>12000</v>
      </c>
      <c r="S4618" s="44">
        <v>9000</v>
      </c>
      <c r="T4618" s="44">
        <f t="shared" si="3189"/>
        <v>3000</v>
      </c>
      <c r="U4618" s="44">
        <v>1000</v>
      </c>
      <c r="V4618" s="44">
        <v>1000</v>
      </c>
      <c r="W4618" s="44">
        <v>1000</v>
      </c>
      <c r="X4618" s="44">
        <f t="shared" si="3190"/>
        <v>12000</v>
      </c>
      <c r="Y4618" s="209">
        <f t="shared" si="3186"/>
        <v>100</v>
      </c>
    </row>
    <row r="4619" spans="1:25">
      <c r="A4619" s="23" t="s">
        <v>786</v>
      </c>
      <c r="B4619" s="23" t="s">
        <v>184</v>
      </c>
      <c r="C4619" s="23" t="s">
        <v>859</v>
      </c>
      <c r="D4619" s="23" t="s">
        <v>1623</v>
      </c>
      <c r="E4619" s="22">
        <v>6138</v>
      </c>
      <c r="F4619" s="23"/>
      <c r="G4619" s="128" t="s">
        <v>3379</v>
      </c>
      <c r="H4619" s="32" t="s">
        <v>31</v>
      </c>
      <c r="I4619" s="44">
        <f t="shared" si="3173"/>
        <v>0</v>
      </c>
      <c r="J4619" s="44">
        <v>0</v>
      </c>
      <c r="K4619" s="44">
        <f t="shared" si="3175"/>
        <v>0</v>
      </c>
      <c r="L4619" s="44">
        <v>0</v>
      </c>
      <c r="M4619" s="44">
        <v>0</v>
      </c>
      <c r="N4619" s="44">
        <v>0</v>
      </c>
      <c r="O4619" s="44">
        <v>0</v>
      </c>
      <c r="P4619" s="44">
        <v>0</v>
      </c>
      <c r="Q4619" s="44">
        <v>0</v>
      </c>
      <c r="R4619" s="44">
        <v>0</v>
      </c>
      <c r="S4619" s="44">
        <v>0</v>
      </c>
      <c r="T4619" s="44">
        <f t="shared" si="3189"/>
        <v>0</v>
      </c>
      <c r="U4619" s="44"/>
      <c r="V4619" s="44"/>
      <c r="W4619" s="44"/>
      <c r="X4619" s="44">
        <f t="shared" si="3190"/>
        <v>0</v>
      </c>
      <c r="Y4619" s="209">
        <f t="shared" si="3186"/>
        <v>0</v>
      </c>
    </row>
    <row r="4620" spans="1:25">
      <c r="A4620" s="20" t="s">
        <v>786</v>
      </c>
      <c r="B4620" s="20" t="s">
        <v>184</v>
      </c>
      <c r="C4620" s="20" t="s">
        <v>859</v>
      </c>
      <c r="D4620" s="20" t="s">
        <v>1623</v>
      </c>
      <c r="E4620" s="20" t="s">
        <v>144</v>
      </c>
      <c r="F4620" s="23" t="s">
        <v>0</v>
      </c>
      <c r="G4620" s="154" t="s">
        <v>0</v>
      </c>
      <c r="H4620" s="21" t="s">
        <v>32</v>
      </c>
      <c r="I4620" s="66">
        <f t="shared" si="3173"/>
        <v>48800</v>
      </c>
      <c r="J4620" s="66">
        <f t="shared" ref="J4620:P4620" si="3196">SUM(J4621:J4623)</f>
        <v>42800</v>
      </c>
      <c r="K4620" s="66">
        <f t="shared" si="3175"/>
        <v>6000</v>
      </c>
      <c r="L4620" s="66">
        <f t="shared" si="3196"/>
        <v>6000</v>
      </c>
      <c r="M4620" s="66">
        <f t="shared" si="3196"/>
        <v>0</v>
      </c>
      <c r="N4620" s="66">
        <f t="shared" si="3196"/>
        <v>0</v>
      </c>
      <c r="O4620" s="66">
        <f t="shared" si="3196"/>
        <v>0</v>
      </c>
      <c r="P4620" s="66">
        <f t="shared" si="3196"/>
        <v>0</v>
      </c>
      <c r="Q4620" s="66">
        <f>SUM(Q4621:Q4623)</f>
        <v>56037</v>
      </c>
      <c r="R4620" s="66">
        <f>SUM(R4621:R4623)</f>
        <v>50037</v>
      </c>
      <c r="S4620" s="66">
        <f>SUM(S4621:S4623)</f>
        <v>38686</v>
      </c>
      <c r="T4620" s="66">
        <f t="shared" ref="T4620:X4620" si="3197">SUM(T4621:T4623)</f>
        <v>11351</v>
      </c>
      <c r="U4620" s="66">
        <f t="shared" si="3197"/>
        <v>4076</v>
      </c>
      <c r="V4620" s="66">
        <f t="shared" si="3197"/>
        <v>3650</v>
      </c>
      <c r="W4620" s="66">
        <f t="shared" si="3197"/>
        <v>3625</v>
      </c>
      <c r="X4620" s="66">
        <f t="shared" si="3197"/>
        <v>50037</v>
      </c>
      <c r="Y4620" s="208">
        <f t="shared" si="3186"/>
        <v>100</v>
      </c>
    </row>
    <row r="4621" spans="1:25">
      <c r="A4621" s="23" t="s">
        <v>786</v>
      </c>
      <c r="B4621" s="23" t="s">
        <v>184</v>
      </c>
      <c r="C4621" s="23" t="s">
        <v>859</v>
      </c>
      <c r="D4621" s="23" t="s">
        <v>1623</v>
      </c>
      <c r="E4621" s="22">
        <v>6139</v>
      </c>
      <c r="F4621" s="23"/>
      <c r="G4621" s="128" t="s">
        <v>3379</v>
      </c>
      <c r="H4621" s="32" t="s">
        <v>32</v>
      </c>
      <c r="I4621" s="44">
        <f t="shared" si="3173"/>
        <v>33900</v>
      </c>
      <c r="J4621" s="44">
        <v>27900</v>
      </c>
      <c r="K4621" s="44">
        <f t="shared" si="3175"/>
        <v>6000</v>
      </c>
      <c r="L4621" s="44">
        <v>6000</v>
      </c>
      <c r="M4621" s="44">
        <v>0</v>
      </c>
      <c r="N4621" s="44">
        <v>0</v>
      </c>
      <c r="O4621" s="44">
        <v>0</v>
      </c>
      <c r="P4621" s="44">
        <v>0</v>
      </c>
      <c r="Q4621" s="44">
        <v>40900</v>
      </c>
      <c r="R4621" s="44">
        <v>34900</v>
      </c>
      <c r="S4621" s="44">
        <v>26400</v>
      </c>
      <c r="T4621" s="44">
        <f t="shared" si="3189"/>
        <v>8500</v>
      </c>
      <c r="U4621" s="44">
        <v>2900</v>
      </c>
      <c r="V4621" s="44">
        <v>2800</v>
      </c>
      <c r="W4621" s="44">
        <v>2800</v>
      </c>
      <c r="X4621" s="44">
        <f t="shared" si="3190"/>
        <v>34900</v>
      </c>
      <c r="Y4621" s="209">
        <f t="shared" si="3186"/>
        <v>100</v>
      </c>
    </row>
    <row r="4622" spans="1:25">
      <c r="A4622" s="23" t="s">
        <v>786</v>
      </c>
      <c r="B4622" s="23" t="s">
        <v>184</v>
      </c>
      <c r="C4622" s="23" t="s">
        <v>859</v>
      </c>
      <c r="D4622" s="23" t="s">
        <v>1623</v>
      </c>
      <c r="E4622" s="22">
        <v>6139</v>
      </c>
      <c r="F4622" s="23" t="s">
        <v>1630</v>
      </c>
      <c r="G4622" s="128" t="s">
        <v>3379</v>
      </c>
      <c r="H4622" s="32" t="s">
        <v>152</v>
      </c>
      <c r="I4622" s="44">
        <f t="shared" si="3173"/>
        <v>4800</v>
      </c>
      <c r="J4622" s="44">
        <v>4800</v>
      </c>
      <c r="K4622" s="44">
        <f t="shared" si="3175"/>
        <v>0</v>
      </c>
      <c r="L4622" s="44">
        <v>0</v>
      </c>
      <c r="M4622" s="44">
        <v>0</v>
      </c>
      <c r="N4622" s="44">
        <v>0</v>
      </c>
      <c r="O4622" s="44">
        <v>0</v>
      </c>
      <c r="P4622" s="44">
        <v>0</v>
      </c>
      <c r="Q4622" s="44">
        <v>5037</v>
      </c>
      <c r="R4622" s="44">
        <v>5037</v>
      </c>
      <c r="S4622" s="44">
        <v>4711</v>
      </c>
      <c r="T4622" s="44">
        <f t="shared" si="3189"/>
        <v>326</v>
      </c>
      <c r="U4622" s="44">
        <v>326</v>
      </c>
      <c r="V4622" s="44"/>
      <c r="W4622" s="44"/>
      <c r="X4622" s="44">
        <f t="shared" si="3190"/>
        <v>5037</v>
      </c>
      <c r="Y4622" s="209">
        <f t="shared" si="3186"/>
        <v>100</v>
      </c>
    </row>
    <row r="4623" spans="1:25">
      <c r="A4623" s="23" t="s">
        <v>786</v>
      </c>
      <c r="B4623" s="23" t="s">
        <v>184</v>
      </c>
      <c r="C4623" s="23" t="s">
        <v>859</v>
      </c>
      <c r="D4623" s="23" t="s">
        <v>1623</v>
      </c>
      <c r="E4623" s="22">
        <v>6139</v>
      </c>
      <c r="F4623" s="23" t="s">
        <v>1631</v>
      </c>
      <c r="G4623" s="128" t="s">
        <v>3379</v>
      </c>
      <c r="H4623" s="32" t="s">
        <v>158</v>
      </c>
      <c r="I4623" s="44">
        <f t="shared" si="3173"/>
        <v>10100</v>
      </c>
      <c r="J4623" s="44">
        <v>10100</v>
      </c>
      <c r="K4623" s="44">
        <f t="shared" si="3175"/>
        <v>0</v>
      </c>
      <c r="L4623" s="44">
        <v>0</v>
      </c>
      <c r="M4623" s="44">
        <v>0</v>
      </c>
      <c r="N4623" s="44">
        <v>0</v>
      </c>
      <c r="O4623" s="44">
        <v>0</v>
      </c>
      <c r="P4623" s="44">
        <v>0</v>
      </c>
      <c r="Q4623" s="44">
        <v>10100</v>
      </c>
      <c r="R4623" s="44">
        <v>10100</v>
      </c>
      <c r="S4623" s="44">
        <v>7575</v>
      </c>
      <c r="T4623" s="44">
        <f t="shared" si="3189"/>
        <v>2525</v>
      </c>
      <c r="U4623" s="44">
        <v>850</v>
      </c>
      <c r="V4623" s="44">
        <v>850</v>
      </c>
      <c r="W4623" s="44">
        <v>825</v>
      </c>
      <c r="X4623" s="44">
        <f t="shared" si="3190"/>
        <v>10100</v>
      </c>
      <c r="Y4623" s="209">
        <f t="shared" si="3186"/>
        <v>100</v>
      </c>
    </row>
    <row r="4624" spans="1:25" ht="20.399999999999999">
      <c r="A4624" s="20" t="s">
        <v>0</v>
      </c>
      <c r="B4624" s="20" t="s">
        <v>0</v>
      </c>
      <c r="C4624" s="20" t="s">
        <v>0</v>
      </c>
      <c r="D4624" s="21" t="s">
        <v>0</v>
      </c>
      <c r="E4624" s="21" t="s">
        <v>0</v>
      </c>
      <c r="F4624" s="21" t="s">
        <v>0</v>
      </c>
      <c r="G4624" s="150" t="s">
        <v>0</v>
      </c>
      <c r="H4624" s="30" t="s">
        <v>42</v>
      </c>
      <c r="I4624" s="31">
        <f t="shared" si="3173"/>
        <v>100</v>
      </c>
      <c r="J4624" s="31">
        <f t="shared" ref="J4624:X4625" si="3198">SUM(J4625)</f>
        <v>100</v>
      </c>
      <c r="K4624" s="31">
        <f t="shared" si="3175"/>
        <v>0</v>
      </c>
      <c r="L4624" s="31">
        <f t="shared" si="3198"/>
        <v>0</v>
      </c>
      <c r="M4624" s="31">
        <f t="shared" si="3198"/>
        <v>0</v>
      </c>
      <c r="N4624" s="31">
        <f t="shared" si="3198"/>
        <v>0</v>
      </c>
      <c r="O4624" s="31">
        <f t="shared" si="3198"/>
        <v>0</v>
      </c>
      <c r="P4624" s="31">
        <f t="shared" si="3198"/>
        <v>0</v>
      </c>
      <c r="Q4624" s="31">
        <f t="shared" si="3198"/>
        <v>75404</v>
      </c>
      <c r="R4624" s="31">
        <f t="shared" si="3198"/>
        <v>100</v>
      </c>
      <c r="S4624" s="31">
        <f t="shared" si="3198"/>
        <v>0</v>
      </c>
      <c r="T4624" s="31">
        <f t="shared" si="3198"/>
        <v>0</v>
      </c>
      <c r="U4624" s="31">
        <f t="shared" si="3198"/>
        <v>0</v>
      </c>
      <c r="V4624" s="31">
        <f t="shared" si="3198"/>
        <v>0</v>
      </c>
      <c r="W4624" s="31">
        <f t="shared" si="3198"/>
        <v>0</v>
      </c>
      <c r="X4624" s="31">
        <f t="shared" si="3198"/>
        <v>0</v>
      </c>
      <c r="Y4624" s="220">
        <f t="shared" si="3186"/>
        <v>0</v>
      </c>
    </row>
    <row r="4625" spans="1:25">
      <c r="A4625" s="23" t="s">
        <v>786</v>
      </c>
      <c r="B4625" s="23" t="s">
        <v>184</v>
      </c>
      <c r="C4625" s="23" t="s">
        <v>859</v>
      </c>
      <c r="D4625" s="23" t="s">
        <v>1623</v>
      </c>
      <c r="E4625" s="21" t="s">
        <v>159</v>
      </c>
      <c r="F4625" s="21" t="s">
        <v>0</v>
      </c>
      <c r="G4625" s="150" t="s">
        <v>0</v>
      </c>
      <c r="H4625" s="21" t="s">
        <v>34</v>
      </c>
      <c r="I4625" s="66">
        <f t="shared" si="3173"/>
        <v>100</v>
      </c>
      <c r="J4625" s="66">
        <f t="shared" si="3198"/>
        <v>100</v>
      </c>
      <c r="K4625" s="66">
        <f t="shared" si="3175"/>
        <v>0</v>
      </c>
      <c r="L4625" s="66">
        <f t="shared" si="3198"/>
        <v>0</v>
      </c>
      <c r="M4625" s="66">
        <f t="shared" si="3198"/>
        <v>0</v>
      </c>
      <c r="N4625" s="66">
        <f t="shared" si="3198"/>
        <v>0</v>
      </c>
      <c r="O4625" s="66">
        <f t="shared" si="3198"/>
        <v>0</v>
      </c>
      <c r="P4625" s="66">
        <f t="shared" si="3198"/>
        <v>0</v>
      </c>
      <c r="Q4625" s="66">
        <f t="shared" si="3198"/>
        <v>75404</v>
      </c>
      <c r="R4625" s="66">
        <f t="shared" si="3198"/>
        <v>100</v>
      </c>
      <c r="S4625" s="66">
        <f t="shared" si="3198"/>
        <v>0</v>
      </c>
      <c r="T4625" s="66">
        <f t="shared" si="3198"/>
        <v>0</v>
      </c>
      <c r="U4625" s="66">
        <f t="shared" si="3198"/>
        <v>0</v>
      </c>
      <c r="V4625" s="66">
        <f t="shared" si="3198"/>
        <v>0</v>
      </c>
      <c r="W4625" s="66">
        <f t="shared" si="3198"/>
        <v>0</v>
      </c>
      <c r="X4625" s="66">
        <f t="shared" si="3198"/>
        <v>0</v>
      </c>
      <c r="Y4625" s="208">
        <f t="shared" si="3186"/>
        <v>0</v>
      </c>
    </row>
    <row r="4626" spans="1:25">
      <c r="A4626" s="23" t="s">
        <v>786</v>
      </c>
      <c r="B4626" s="23" t="s">
        <v>184</v>
      </c>
      <c r="C4626" s="23" t="s">
        <v>859</v>
      </c>
      <c r="D4626" s="23" t="s">
        <v>1623</v>
      </c>
      <c r="E4626" s="22">
        <v>6148</v>
      </c>
      <c r="F4626" s="23"/>
      <c r="G4626" s="128" t="s">
        <v>3379</v>
      </c>
      <c r="H4626" s="32" t="s">
        <v>41</v>
      </c>
      <c r="I4626" s="44">
        <f t="shared" si="3173"/>
        <v>100</v>
      </c>
      <c r="J4626" s="44">
        <v>100</v>
      </c>
      <c r="K4626" s="44">
        <f t="shared" si="3175"/>
        <v>0</v>
      </c>
      <c r="L4626" s="44">
        <v>0</v>
      </c>
      <c r="M4626" s="44">
        <v>0</v>
      </c>
      <c r="N4626" s="44">
        <v>0</v>
      </c>
      <c r="O4626" s="44">
        <v>0</v>
      </c>
      <c r="P4626" s="44">
        <v>0</v>
      </c>
      <c r="Q4626" s="44">
        <v>75404</v>
      </c>
      <c r="R4626" s="44">
        <v>100</v>
      </c>
      <c r="S4626" s="44">
        <v>0</v>
      </c>
      <c r="T4626" s="44">
        <f t="shared" si="3189"/>
        <v>0</v>
      </c>
      <c r="U4626" s="44"/>
      <c r="V4626" s="44"/>
      <c r="W4626" s="44"/>
      <c r="X4626" s="44">
        <f t="shared" si="3190"/>
        <v>0</v>
      </c>
      <c r="Y4626" s="209">
        <f t="shared" si="3186"/>
        <v>0</v>
      </c>
    </row>
    <row r="4627" spans="1:25" ht="20.399999999999999">
      <c r="A4627" s="20" t="s">
        <v>0</v>
      </c>
      <c r="B4627" s="20" t="s">
        <v>0</v>
      </c>
      <c r="C4627" s="20" t="s">
        <v>0</v>
      </c>
      <c r="D4627" s="21" t="s">
        <v>0</v>
      </c>
      <c r="E4627" s="21" t="s">
        <v>0</v>
      </c>
      <c r="F4627" s="21" t="s">
        <v>0</v>
      </c>
      <c r="G4627" s="150" t="s">
        <v>0</v>
      </c>
      <c r="H4627" s="30" t="s">
        <v>60</v>
      </c>
      <c r="I4627" s="31">
        <f t="shared" si="3173"/>
        <v>19000</v>
      </c>
      <c r="J4627" s="31">
        <f t="shared" ref="J4627:X4627" si="3199">SUM(J4628)</f>
        <v>0</v>
      </c>
      <c r="K4627" s="31">
        <f t="shared" si="3175"/>
        <v>19000</v>
      </c>
      <c r="L4627" s="31">
        <f t="shared" si="3199"/>
        <v>19000</v>
      </c>
      <c r="M4627" s="31">
        <f t="shared" si="3199"/>
        <v>0</v>
      </c>
      <c r="N4627" s="31">
        <f t="shared" si="3199"/>
        <v>0</v>
      </c>
      <c r="O4627" s="31">
        <f t="shared" si="3199"/>
        <v>0</v>
      </c>
      <c r="P4627" s="31">
        <f t="shared" si="3199"/>
        <v>0</v>
      </c>
      <c r="Q4627" s="31">
        <f t="shared" si="3199"/>
        <v>19000</v>
      </c>
      <c r="R4627" s="31">
        <f t="shared" si="3199"/>
        <v>0</v>
      </c>
      <c r="S4627" s="31">
        <f t="shared" si="3199"/>
        <v>0</v>
      </c>
      <c r="T4627" s="31">
        <f t="shared" si="3199"/>
        <v>0</v>
      </c>
      <c r="U4627" s="31">
        <f t="shared" si="3199"/>
        <v>0</v>
      </c>
      <c r="V4627" s="31">
        <f t="shared" si="3199"/>
        <v>0</v>
      </c>
      <c r="W4627" s="31">
        <f t="shared" si="3199"/>
        <v>0</v>
      </c>
      <c r="X4627" s="31">
        <f t="shared" si="3199"/>
        <v>0</v>
      </c>
      <c r="Y4627" s="220">
        <f t="shared" si="3186"/>
        <v>0</v>
      </c>
    </row>
    <row r="4628" spans="1:25">
      <c r="A4628" s="23" t="s">
        <v>786</v>
      </c>
      <c r="B4628" s="23" t="s">
        <v>184</v>
      </c>
      <c r="C4628" s="23" t="s">
        <v>859</v>
      </c>
      <c r="D4628" s="23" t="s">
        <v>1623</v>
      </c>
      <c r="E4628" s="21" t="s">
        <v>166</v>
      </c>
      <c r="F4628" s="21" t="s">
        <v>0</v>
      </c>
      <c r="G4628" s="150" t="s">
        <v>0</v>
      </c>
      <c r="H4628" s="21" t="s">
        <v>53</v>
      </c>
      <c r="I4628" s="66">
        <f t="shared" si="3173"/>
        <v>19000</v>
      </c>
      <c r="J4628" s="66">
        <f t="shared" ref="J4628:P4628" si="3200">SUM(J4629:J4630)</f>
        <v>0</v>
      </c>
      <c r="K4628" s="66">
        <f t="shared" si="3175"/>
        <v>19000</v>
      </c>
      <c r="L4628" s="66">
        <f t="shared" si="3200"/>
        <v>19000</v>
      </c>
      <c r="M4628" s="66">
        <f t="shared" si="3200"/>
        <v>0</v>
      </c>
      <c r="N4628" s="66">
        <f t="shared" si="3200"/>
        <v>0</v>
      </c>
      <c r="O4628" s="66">
        <f t="shared" si="3200"/>
        <v>0</v>
      </c>
      <c r="P4628" s="66">
        <f t="shared" si="3200"/>
        <v>0</v>
      </c>
      <c r="Q4628" s="66">
        <f>SUM(Q4629:Q4630)</f>
        <v>19000</v>
      </c>
      <c r="R4628" s="66">
        <f>SUM(R4629:R4630)</f>
        <v>0</v>
      </c>
      <c r="S4628" s="66">
        <f>SUM(S4629:S4630)</f>
        <v>0</v>
      </c>
      <c r="T4628" s="66">
        <f t="shared" ref="T4628:X4628" si="3201">SUM(T4629:T4630)</f>
        <v>0</v>
      </c>
      <c r="U4628" s="66">
        <f t="shared" si="3201"/>
        <v>0</v>
      </c>
      <c r="V4628" s="66">
        <f t="shared" si="3201"/>
        <v>0</v>
      </c>
      <c r="W4628" s="66">
        <f t="shared" si="3201"/>
        <v>0</v>
      </c>
      <c r="X4628" s="66">
        <f t="shared" si="3201"/>
        <v>0</v>
      </c>
      <c r="Y4628" s="208">
        <f t="shared" si="3186"/>
        <v>0</v>
      </c>
    </row>
    <row r="4629" spans="1:25">
      <c r="A4629" s="23" t="s">
        <v>786</v>
      </c>
      <c r="B4629" s="23" t="s">
        <v>184</v>
      </c>
      <c r="C4629" s="23" t="s">
        <v>859</v>
      </c>
      <c r="D4629" s="23" t="s">
        <v>1623</v>
      </c>
      <c r="E4629" s="22">
        <v>8213</v>
      </c>
      <c r="F4629" s="23"/>
      <c r="G4629" s="128" t="s">
        <v>3379</v>
      </c>
      <c r="H4629" s="32" t="s">
        <v>56</v>
      </c>
      <c r="I4629" s="44">
        <f t="shared" si="3173"/>
        <v>18000</v>
      </c>
      <c r="J4629" s="44">
        <v>0</v>
      </c>
      <c r="K4629" s="44">
        <f t="shared" si="3175"/>
        <v>18000</v>
      </c>
      <c r="L4629" s="44">
        <v>18000</v>
      </c>
      <c r="M4629" s="44">
        <v>0</v>
      </c>
      <c r="N4629" s="44">
        <v>0</v>
      </c>
      <c r="O4629" s="44">
        <v>0</v>
      </c>
      <c r="P4629" s="44">
        <v>0</v>
      </c>
      <c r="Q4629" s="44">
        <v>5000</v>
      </c>
      <c r="R4629" s="44">
        <v>0</v>
      </c>
      <c r="S4629" s="44">
        <v>0</v>
      </c>
      <c r="T4629" s="44">
        <f t="shared" si="3189"/>
        <v>0</v>
      </c>
      <c r="U4629" s="44"/>
      <c r="V4629" s="44"/>
      <c r="W4629" s="44"/>
      <c r="X4629" s="44">
        <f t="shared" si="3190"/>
        <v>0</v>
      </c>
      <c r="Y4629" s="209">
        <f t="shared" si="3186"/>
        <v>0</v>
      </c>
    </row>
    <row r="4630" spans="1:25">
      <c r="A4630" s="23" t="s">
        <v>786</v>
      </c>
      <c r="B4630" s="23" t="s">
        <v>184</v>
      </c>
      <c r="C4630" s="23" t="s">
        <v>859</v>
      </c>
      <c r="D4630" s="23" t="s">
        <v>1623</v>
      </c>
      <c r="E4630" s="22">
        <v>8216</v>
      </c>
      <c r="F4630" s="23"/>
      <c r="G4630" s="128" t="s">
        <v>3379</v>
      </c>
      <c r="H4630" s="32" t="s">
        <v>59</v>
      </c>
      <c r="I4630" s="44">
        <f t="shared" si="3173"/>
        <v>1000</v>
      </c>
      <c r="J4630" s="44">
        <v>0</v>
      </c>
      <c r="K4630" s="44">
        <f t="shared" si="3175"/>
        <v>1000</v>
      </c>
      <c r="L4630" s="44">
        <v>1000</v>
      </c>
      <c r="M4630" s="44">
        <v>0</v>
      </c>
      <c r="N4630" s="44">
        <v>0</v>
      </c>
      <c r="O4630" s="44">
        <v>0</v>
      </c>
      <c r="P4630" s="44">
        <v>0</v>
      </c>
      <c r="Q4630" s="44">
        <v>14000</v>
      </c>
      <c r="R4630" s="44">
        <v>0</v>
      </c>
      <c r="S4630" s="44">
        <v>0</v>
      </c>
      <c r="T4630" s="44">
        <f t="shared" si="3189"/>
        <v>0</v>
      </c>
      <c r="U4630" s="44"/>
      <c r="V4630" s="44"/>
      <c r="W4630" s="44"/>
      <c r="X4630" s="44">
        <f t="shared" si="3190"/>
        <v>0</v>
      </c>
      <c r="Y4630" s="209">
        <f t="shared" si="3186"/>
        <v>0</v>
      </c>
    </row>
    <row r="4631" spans="1:25">
      <c r="A4631" s="32" t="s">
        <v>0</v>
      </c>
      <c r="B4631" s="32" t="s">
        <v>0</v>
      </c>
      <c r="C4631" s="32" t="s">
        <v>0</v>
      </c>
      <c r="D4631" s="32" t="s">
        <v>0</v>
      </c>
      <c r="E4631" s="32" t="s">
        <v>0</v>
      </c>
      <c r="F4631" s="32" t="s">
        <v>0</v>
      </c>
      <c r="G4631" s="154" t="s">
        <v>0</v>
      </c>
      <c r="H4631" s="30" t="s">
        <v>1632</v>
      </c>
      <c r="I4631" s="31">
        <f t="shared" si="3173"/>
        <v>2108685</v>
      </c>
      <c r="J4631" s="31">
        <f t="shared" ref="J4631:P4631" si="3202">SUM(J4601,J4624,J4627)</f>
        <v>2064685</v>
      </c>
      <c r="K4631" s="31">
        <f t="shared" si="3175"/>
        <v>44000</v>
      </c>
      <c r="L4631" s="31">
        <f t="shared" si="3202"/>
        <v>44000</v>
      </c>
      <c r="M4631" s="31">
        <f t="shared" si="3202"/>
        <v>0</v>
      </c>
      <c r="N4631" s="31">
        <f t="shared" si="3202"/>
        <v>0</v>
      </c>
      <c r="O4631" s="31">
        <f t="shared" si="3202"/>
        <v>0</v>
      </c>
      <c r="P4631" s="31">
        <f t="shared" si="3202"/>
        <v>0</v>
      </c>
      <c r="Q4631" s="31">
        <f>SUM(Q4601,Q4624,Q4627)</f>
        <v>2283350</v>
      </c>
      <c r="R4631" s="31">
        <f>SUM(R4601,R4624,R4627)</f>
        <v>2163622</v>
      </c>
      <c r="S4631" s="31">
        <f>SUM(S4601,S4624,S4627)</f>
        <v>1669679</v>
      </c>
      <c r="T4631" s="31">
        <f t="shared" ref="T4631:X4631" si="3203">SUM(T4601,T4624,T4627)</f>
        <v>493843</v>
      </c>
      <c r="U4631" s="31">
        <f t="shared" si="3203"/>
        <v>176305</v>
      </c>
      <c r="V4631" s="31">
        <f t="shared" si="3203"/>
        <v>172313</v>
      </c>
      <c r="W4631" s="31">
        <f t="shared" si="3203"/>
        <v>145225</v>
      </c>
      <c r="X4631" s="31">
        <f t="shared" si="3203"/>
        <v>2163522</v>
      </c>
      <c r="Y4631" s="220">
        <f t="shared" si="3186"/>
        <v>99.995378120577442</v>
      </c>
    </row>
    <row r="4632" spans="1:25" ht="15" thickBot="1">
      <c r="A4632" s="32" t="s">
        <v>0</v>
      </c>
      <c r="B4632" s="32" t="s">
        <v>0</v>
      </c>
      <c r="C4632" s="32" t="s">
        <v>0</v>
      </c>
      <c r="D4632" s="32" t="s">
        <v>0</v>
      </c>
      <c r="E4632" s="32" t="s">
        <v>0</v>
      </c>
      <c r="F4632" s="32" t="s">
        <v>0</v>
      </c>
      <c r="G4632" s="154" t="s">
        <v>0</v>
      </c>
      <c r="H4632" s="21" t="s">
        <v>170</v>
      </c>
      <c r="I4632" s="66">
        <f t="shared" si="3173"/>
        <v>61</v>
      </c>
      <c r="J4632" s="66">
        <v>61</v>
      </c>
      <c r="K4632" s="66">
        <f t="shared" si="3175"/>
        <v>0</v>
      </c>
      <c r="L4632" s="66" t="s">
        <v>0</v>
      </c>
      <c r="M4632" s="66" t="s">
        <v>0</v>
      </c>
      <c r="N4632" s="66" t="s">
        <v>0</v>
      </c>
      <c r="O4632" s="66" t="s">
        <v>0</v>
      </c>
      <c r="P4632" s="66" t="s">
        <v>0</v>
      </c>
      <c r="Q4632" s="66">
        <v>0</v>
      </c>
      <c r="R4632" s="66"/>
      <c r="S4632" s="66"/>
      <c r="T4632" s="66"/>
      <c r="U4632" s="66"/>
      <c r="V4632" s="66"/>
      <c r="W4632" s="66"/>
      <c r="X4632" s="66"/>
      <c r="Y4632" s="208">
        <v>0</v>
      </c>
    </row>
    <row r="4633" spans="1:25" ht="41.4" thickBot="1">
      <c r="A4633" s="252" t="s">
        <v>0</v>
      </c>
      <c r="B4633" s="252" t="s">
        <v>0</v>
      </c>
      <c r="C4633" s="252" t="s">
        <v>0</v>
      </c>
      <c r="D4633" s="252" t="s">
        <v>0</v>
      </c>
      <c r="E4633" s="252" t="s">
        <v>0</v>
      </c>
      <c r="F4633" s="252" t="s">
        <v>0</v>
      </c>
      <c r="G4633" s="258" t="s">
        <v>0</v>
      </c>
      <c r="H4633" s="24" t="s">
        <v>72</v>
      </c>
      <c r="I4633" s="1" t="s">
        <v>3093</v>
      </c>
      <c r="J4633" s="1" t="s">
        <v>3130</v>
      </c>
      <c r="K4633" s="1" t="s">
        <v>3</v>
      </c>
      <c r="L4633" s="1" t="s">
        <v>4</v>
      </c>
      <c r="M4633" s="1" t="s">
        <v>5</v>
      </c>
      <c r="N4633" s="1" t="s">
        <v>6</v>
      </c>
      <c r="O4633" s="1" t="s">
        <v>7</v>
      </c>
      <c r="P4633" s="1" t="s">
        <v>8</v>
      </c>
      <c r="Q4633" s="1" t="s">
        <v>3344</v>
      </c>
      <c r="R4633" s="1" t="s">
        <v>3427</v>
      </c>
      <c r="S4633" s="1" t="s">
        <v>3447</v>
      </c>
      <c r="T4633" s="1" t="s">
        <v>3448</v>
      </c>
      <c r="U4633" s="1" t="s">
        <v>3452</v>
      </c>
      <c r="V4633" s="1" t="s">
        <v>3449</v>
      </c>
      <c r="W4633" s="1" t="s">
        <v>3450</v>
      </c>
      <c r="X4633" s="1" t="s">
        <v>3451</v>
      </c>
      <c r="Y4633" s="216" t="s">
        <v>3385</v>
      </c>
    </row>
    <row r="4634" spans="1:25">
      <c r="A4634" s="253"/>
      <c r="B4634" s="253"/>
      <c r="C4634" s="253"/>
      <c r="D4634" s="253"/>
      <c r="E4634" s="253"/>
      <c r="F4634" s="253"/>
      <c r="G4634" s="259"/>
      <c r="H4634" s="33" t="s">
        <v>0</v>
      </c>
      <c r="I4634" s="45">
        <v>1</v>
      </c>
      <c r="J4634" s="45">
        <v>3</v>
      </c>
      <c r="K4634" s="45" t="s">
        <v>9</v>
      </c>
      <c r="L4634" s="45">
        <v>5</v>
      </c>
      <c r="M4634" s="45">
        <v>6</v>
      </c>
      <c r="N4634" s="45">
        <v>7</v>
      </c>
      <c r="O4634" s="45">
        <v>8</v>
      </c>
      <c r="P4634" s="45">
        <v>9</v>
      </c>
      <c r="Q4634" s="45">
        <v>1</v>
      </c>
      <c r="R4634" s="45">
        <v>2</v>
      </c>
      <c r="S4634" s="45">
        <v>3</v>
      </c>
      <c r="T4634" s="45" t="s">
        <v>3453</v>
      </c>
      <c r="U4634" s="45">
        <v>5</v>
      </c>
      <c r="V4634" s="45">
        <v>6</v>
      </c>
      <c r="W4634" s="45">
        <v>7</v>
      </c>
      <c r="X4634" s="45" t="s">
        <v>3454</v>
      </c>
      <c r="Y4634" s="276">
        <v>9</v>
      </c>
    </row>
    <row r="4635" spans="1:25">
      <c r="A4635" s="253"/>
      <c r="B4635" s="253"/>
      <c r="C4635" s="253"/>
      <c r="D4635" s="253"/>
      <c r="E4635" s="253"/>
      <c r="F4635" s="253"/>
      <c r="G4635" s="259"/>
      <c r="H4635" s="34" t="s">
        <v>109</v>
      </c>
      <c r="I4635" s="35">
        <f t="shared" si="3173"/>
        <v>2108685</v>
      </c>
      <c r="J4635" s="35">
        <f t="shared" ref="J4635:P4635" si="3204">SUM(J4631)</f>
        <v>2064685</v>
      </c>
      <c r="K4635" s="35">
        <f t="shared" si="3175"/>
        <v>44000</v>
      </c>
      <c r="L4635" s="35">
        <f t="shared" si="3204"/>
        <v>44000</v>
      </c>
      <c r="M4635" s="35">
        <f t="shared" si="3204"/>
        <v>0</v>
      </c>
      <c r="N4635" s="35">
        <f t="shared" si="3204"/>
        <v>0</v>
      </c>
      <c r="O4635" s="35">
        <f t="shared" si="3204"/>
        <v>0</v>
      </c>
      <c r="P4635" s="35">
        <f t="shared" si="3204"/>
        <v>0</v>
      </c>
      <c r="Q4635" s="35">
        <f>SUM(Q4631)</f>
        <v>2283350</v>
      </c>
      <c r="R4635" s="35">
        <f>SUM(R4631)</f>
        <v>2163622</v>
      </c>
      <c r="S4635" s="35">
        <f>SUM(S4631)</f>
        <v>1669679</v>
      </c>
      <c r="T4635" s="35">
        <f t="shared" ref="T4635:X4635" si="3205">SUM(T4631)</f>
        <v>493843</v>
      </c>
      <c r="U4635" s="35">
        <f t="shared" si="3205"/>
        <v>176305</v>
      </c>
      <c r="V4635" s="35">
        <f t="shared" si="3205"/>
        <v>172313</v>
      </c>
      <c r="W4635" s="35">
        <f t="shared" si="3205"/>
        <v>145225</v>
      </c>
      <c r="X4635" s="35">
        <f t="shared" si="3205"/>
        <v>2163522</v>
      </c>
      <c r="Y4635" s="218">
        <f t="shared" ref="Y4635:Y4636" si="3206">IF(R4635=0,0,(X4635/R4635)*100)</f>
        <v>99.995378120577442</v>
      </c>
    </row>
    <row r="4636" spans="1:25">
      <c r="A4636" s="253"/>
      <c r="B4636" s="253"/>
      <c r="C4636" s="253"/>
      <c r="D4636" s="253"/>
      <c r="E4636" s="253"/>
      <c r="F4636" s="253"/>
      <c r="G4636" s="259"/>
      <c r="H4636" s="36" t="s">
        <v>69</v>
      </c>
      <c r="I4636" s="35">
        <f t="shared" si="3173"/>
        <v>2108685</v>
      </c>
      <c r="J4636" s="35">
        <f t="shared" ref="J4636:P4636" si="3207">SUM(J4635)</f>
        <v>2064685</v>
      </c>
      <c r="K4636" s="35">
        <f t="shared" si="3175"/>
        <v>44000</v>
      </c>
      <c r="L4636" s="35">
        <f t="shared" si="3207"/>
        <v>44000</v>
      </c>
      <c r="M4636" s="35">
        <f t="shared" si="3207"/>
        <v>0</v>
      </c>
      <c r="N4636" s="35">
        <f t="shared" si="3207"/>
        <v>0</v>
      </c>
      <c r="O4636" s="35">
        <f t="shared" si="3207"/>
        <v>0</v>
      </c>
      <c r="P4636" s="35">
        <f t="shared" si="3207"/>
        <v>0</v>
      </c>
      <c r="Q4636" s="35">
        <f>SUM(Q4635)</f>
        <v>2283350</v>
      </c>
      <c r="R4636" s="35">
        <f>SUM(R4635)</f>
        <v>2163622</v>
      </c>
      <c r="S4636" s="35">
        <f>SUM(S4635)</f>
        <v>1669679</v>
      </c>
      <c r="T4636" s="35">
        <f t="shared" ref="T4636:X4636" si="3208">SUM(T4635)</f>
        <v>493843</v>
      </c>
      <c r="U4636" s="35">
        <f t="shared" si="3208"/>
        <v>176305</v>
      </c>
      <c r="V4636" s="35">
        <f t="shared" si="3208"/>
        <v>172313</v>
      </c>
      <c r="W4636" s="35">
        <f t="shared" si="3208"/>
        <v>145225</v>
      </c>
      <c r="X4636" s="35">
        <f t="shared" si="3208"/>
        <v>2163522</v>
      </c>
      <c r="Y4636" s="218">
        <f t="shared" si="3206"/>
        <v>99.995378120577442</v>
      </c>
    </row>
    <row r="4637" spans="1:25" ht="15" thickBot="1">
      <c r="A4637" s="254"/>
      <c r="B4637" s="254"/>
      <c r="C4637" s="254"/>
      <c r="D4637" s="254"/>
      <c r="E4637" s="254"/>
      <c r="F4637" s="254"/>
      <c r="G4637" s="260"/>
    </row>
    <row r="4638" spans="1:25" ht="41.4" thickBot="1">
      <c r="A4638" s="24" t="s">
        <v>123</v>
      </c>
      <c r="B4638" s="24" t="s">
        <v>124</v>
      </c>
      <c r="C4638" s="24" t="s">
        <v>125</v>
      </c>
      <c r="D4638" s="25" t="s">
        <v>0</v>
      </c>
      <c r="E4638" s="24" t="s">
        <v>126</v>
      </c>
      <c r="F4638" s="24" t="s">
        <v>127</v>
      </c>
      <c r="G4638" s="151" t="s">
        <v>128</v>
      </c>
      <c r="H4638" s="24" t="s">
        <v>1</v>
      </c>
      <c r="I4638" s="1" t="s">
        <v>3093</v>
      </c>
      <c r="J4638" s="1" t="s">
        <v>3130</v>
      </c>
      <c r="K4638" s="1" t="s">
        <v>3</v>
      </c>
      <c r="L4638" s="1" t="s">
        <v>4</v>
      </c>
      <c r="M4638" s="1" t="s">
        <v>5</v>
      </c>
      <c r="N4638" s="1" t="s">
        <v>6</v>
      </c>
      <c r="O4638" s="1" t="s">
        <v>7</v>
      </c>
      <c r="P4638" s="1" t="s">
        <v>8</v>
      </c>
      <c r="Q4638" s="1" t="s">
        <v>3344</v>
      </c>
      <c r="R4638" s="1" t="s">
        <v>3427</v>
      </c>
      <c r="S4638" s="1" t="s">
        <v>3447</v>
      </c>
      <c r="T4638" s="1" t="s">
        <v>3448</v>
      </c>
      <c r="U4638" s="1" t="s">
        <v>3452</v>
      </c>
      <c r="V4638" s="1" t="s">
        <v>3449</v>
      </c>
      <c r="W4638" s="1" t="s">
        <v>3450</v>
      </c>
      <c r="X4638" s="1" t="s">
        <v>3451</v>
      </c>
      <c r="Y4638" s="216" t="s">
        <v>3385</v>
      </c>
    </row>
    <row r="4639" spans="1:25">
      <c r="A4639" s="26" t="s">
        <v>0</v>
      </c>
      <c r="B4639" s="26" t="s">
        <v>0</v>
      </c>
      <c r="C4639" s="26" t="s">
        <v>0</v>
      </c>
      <c r="D4639" s="27" t="s">
        <v>0</v>
      </c>
      <c r="E4639" s="27" t="s">
        <v>0</v>
      </c>
      <c r="F4639" s="28" t="s">
        <v>0</v>
      </c>
      <c r="G4639" s="152" t="s">
        <v>0</v>
      </c>
      <c r="H4639" s="29" t="s">
        <v>0</v>
      </c>
      <c r="I4639" s="45">
        <v>1</v>
      </c>
      <c r="J4639" s="45">
        <v>3</v>
      </c>
      <c r="K4639" s="45" t="s">
        <v>9</v>
      </c>
      <c r="L4639" s="45">
        <v>5</v>
      </c>
      <c r="M4639" s="45">
        <v>6</v>
      </c>
      <c r="N4639" s="45">
        <v>7</v>
      </c>
      <c r="O4639" s="45">
        <v>8</v>
      </c>
      <c r="P4639" s="45">
        <v>9</v>
      </c>
      <c r="Q4639" s="45">
        <v>1</v>
      </c>
      <c r="R4639" s="45">
        <v>2</v>
      </c>
      <c r="S4639" s="45">
        <v>3</v>
      </c>
      <c r="T4639" s="45" t="s">
        <v>3453</v>
      </c>
      <c r="U4639" s="45">
        <v>5</v>
      </c>
      <c r="V4639" s="45">
        <v>6</v>
      </c>
      <c r="W4639" s="45">
        <v>7</v>
      </c>
      <c r="X4639" s="45" t="s">
        <v>3454</v>
      </c>
      <c r="Y4639" s="276">
        <v>9</v>
      </c>
    </row>
    <row r="4640" spans="1:25">
      <c r="A4640" s="133" t="s">
        <v>786</v>
      </c>
      <c r="B4640" s="133" t="s">
        <v>184</v>
      </c>
      <c r="C4640" s="109" t="s">
        <v>354</v>
      </c>
      <c r="D4640" s="109" t="s">
        <v>1633</v>
      </c>
      <c r="E4640" s="98" t="s">
        <v>0</v>
      </c>
      <c r="F4640" s="98" t="s">
        <v>0</v>
      </c>
      <c r="G4640" s="153" t="s">
        <v>0</v>
      </c>
      <c r="H4640" s="98" t="s">
        <v>1634</v>
      </c>
      <c r="I4640" s="110"/>
      <c r="J4640" s="110"/>
      <c r="K4640" s="110"/>
      <c r="L4640" s="110" t="s">
        <v>0</v>
      </c>
      <c r="M4640" s="110" t="s">
        <v>0</v>
      </c>
      <c r="N4640" s="110" t="s">
        <v>0</v>
      </c>
      <c r="O4640" s="110" t="s">
        <v>0</v>
      </c>
      <c r="P4640" s="110" t="s">
        <v>0</v>
      </c>
      <c r="Q4640" s="110"/>
      <c r="R4640" s="110"/>
      <c r="S4640" s="110"/>
      <c r="T4640" s="110" t="s">
        <v>0</v>
      </c>
      <c r="U4640" s="110" t="s">
        <v>0</v>
      </c>
      <c r="V4640" s="110" t="s">
        <v>0</v>
      </c>
      <c r="W4640" s="110" t="s">
        <v>0</v>
      </c>
      <c r="X4640" s="110" t="s">
        <v>0</v>
      </c>
      <c r="Y4640" s="217"/>
    </row>
    <row r="4641" spans="1:25" ht="20.399999999999999">
      <c r="A4641" s="20" t="s">
        <v>0</v>
      </c>
      <c r="B4641" s="20" t="s">
        <v>0</v>
      </c>
      <c r="C4641" s="20" t="s">
        <v>0</v>
      </c>
      <c r="D4641" s="21" t="s">
        <v>0</v>
      </c>
      <c r="E4641" s="21" t="s">
        <v>0</v>
      </c>
      <c r="F4641" s="21" t="s">
        <v>0</v>
      </c>
      <c r="G4641" s="150" t="s">
        <v>0</v>
      </c>
      <c r="H4641" s="30" t="s">
        <v>33</v>
      </c>
      <c r="I4641" s="31">
        <f t="shared" si="3173"/>
        <v>1497925</v>
      </c>
      <c r="J4641" s="31">
        <f t="shared" ref="J4641:P4641" si="3209">SUM(J4642,J4650,J4652)</f>
        <v>1488905</v>
      </c>
      <c r="K4641" s="31">
        <f t="shared" si="3175"/>
        <v>9020</v>
      </c>
      <c r="L4641" s="31">
        <f t="shared" si="3209"/>
        <v>7020</v>
      </c>
      <c r="M4641" s="31">
        <f t="shared" si="3209"/>
        <v>1000</v>
      </c>
      <c r="N4641" s="31">
        <f t="shared" si="3209"/>
        <v>1000</v>
      </c>
      <c r="O4641" s="31">
        <f t="shared" si="3209"/>
        <v>0</v>
      </c>
      <c r="P4641" s="31">
        <f t="shared" si="3209"/>
        <v>0</v>
      </c>
      <c r="Q4641" s="31">
        <f>SUM(Q4642,Q4650,Q4652)</f>
        <v>1558801</v>
      </c>
      <c r="R4641" s="31">
        <f>SUM(R4642,R4650,R4652)</f>
        <v>1547781</v>
      </c>
      <c r="S4641" s="31">
        <f>SUM(S4642,S4650,S4652)</f>
        <v>1218022.3</v>
      </c>
      <c r="T4641" s="31">
        <f t="shared" ref="T4641:X4641" si="3210">SUM(T4642,T4650,T4652)</f>
        <v>329759</v>
      </c>
      <c r="U4641" s="31">
        <f t="shared" si="3210"/>
        <v>137809</v>
      </c>
      <c r="V4641" s="31">
        <f t="shared" si="3210"/>
        <v>132896</v>
      </c>
      <c r="W4641" s="31">
        <f t="shared" si="3210"/>
        <v>59054</v>
      </c>
      <c r="X4641" s="31">
        <f t="shared" si="3210"/>
        <v>1547781.3</v>
      </c>
      <c r="Y4641" s="220">
        <f t="shared" ref="Y4641:Y4671" si="3211">IF(R4641=0,0,(X4641/R4641)*100)</f>
        <v>100.00001938258707</v>
      </c>
    </row>
    <row r="4642" spans="1:25">
      <c r="A4642" s="23" t="s">
        <v>786</v>
      </c>
      <c r="B4642" s="23" t="s">
        <v>184</v>
      </c>
      <c r="C4642" s="23" t="s">
        <v>354</v>
      </c>
      <c r="D4642" s="23" t="s">
        <v>1633</v>
      </c>
      <c r="E4642" s="21" t="s">
        <v>132</v>
      </c>
      <c r="F4642" s="21" t="s">
        <v>0</v>
      </c>
      <c r="G4642" s="150" t="s">
        <v>0</v>
      </c>
      <c r="H4642" s="21" t="s">
        <v>11</v>
      </c>
      <c r="I4642" s="66">
        <f t="shared" si="3173"/>
        <v>1222913</v>
      </c>
      <c r="J4642" s="66">
        <f t="shared" ref="J4642:P4642" si="3212">SUM(J4643,J4644)</f>
        <v>1222913</v>
      </c>
      <c r="K4642" s="66">
        <f t="shared" si="3175"/>
        <v>0</v>
      </c>
      <c r="L4642" s="66">
        <f t="shared" si="3212"/>
        <v>0</v>
      </c>
      <c r="M4642" s="66">
        <f t="shared" si="3212"/>
        <v>0</v>
      </c>
      <c r="N4642" s="66">
        <f t="shared" si="3212"/>
        <v>0</v>
      </c>
      <c r="O4642" s="66">
        <f t="shared" si="3212"/>
        <v>0</v>
      </c>
      <c r="P4642" s="66">
        <f t="shared" si="3212"/>
        <v>0</v>
      </c>
      <c r="Q4642" s="66">
        <f>SUM(Q4643,Q4644)</f>
        <v>1271323</v>
      </c>
      <c r="R4642" s="66">
        <f>SUM(R4643,R4644)</f>
        <v>1271323</v>
      </c>
      <c r="S4642" s="66">
        <f>SUM(S4643,S4644)</f>
        <v>997422.3</v>
      </c>
      <c r="T4642" s="66">
        <f t="shared" ref="T4642:X4642" si="3213">SUM(T4643,T4644)</f>
        <v>273901</v>
      </c>
      <c r="U4642" s="66">
        <f t="shared" si="3213"/>
        <v>113431</v>
      </c>
      <c r="V4642" s="66">
        <f t="shared" si="3213"/>
        <v>110500</v>
      </c>
      <c r="W4642" s="66">
        <f t="shared" si="3213"/>
        <v>49970</v>
      </c>
      <c r="X4642" s="66">
        <f t="shared" si="3213"/>
        <v>1271323.3</v>
      </c>
      <c r="Y4642" s="208">
        <f t="shared" si="3211"/>
        <v>100.000023597465</v>
      </c>
    </row>
    <row r="4643" spans="1:25">
      <c r="A4643" s="23" t="s">
        <v>786</v>
      </c>
      <c r="B4643" s="23" t="s">
        <v>184</v>
      </c>
      <c r="C4643" s="23" t="s">
        <v>354</v>
      </c>
      <c r="D4643" s="23" t="s">
        <v>1633</v>
      </c>
      <c r="E4643" s="22">
        <v>6111</v>
      </c>
      <c r="F4643" s="23"/>
      <c r="G4643" s="128" t="s">
        <v>3379</v>
      </c>
      <c r="H4643" s="32" t="s">
        <v>12</v>
      </c>
      <c r="I4643" s="44">
        <f t="shared" si="3173"/>
        <v>1039928</v>
      </c>
      <c r="J4643" s="44">
        <v>1039928</v>
      </c>
      <c r="K4643" s="44">
        <f t="shared" si="3175"/>
        <v>0</v>
      </c>
      <c r="L4643" s="44">
        <v>0</v>
      </c>
      <c r="M4643" s="44">
        <v>0</v>
      </c>
      <c r="N4643" s="44">
        <v>0</v>
      </c>
      <c r="O4643" s="44">
        <v>0</v>
      </c>
      <c r="P4643" s="44">
        <v>0</v>
      </c>
      <c r="Q4643" s="44">
        <v>1071738</v>
      </c>
      <c r="R4643" s="44">
        <v>1071738</v>
      </c>
      <c r="S4643" s="44">
        <v>835319</v>
      </c>
      <c r="T4643" s="44">
        <f t="shared" ref="T4643:T4670" si="3214">U4643+V4643+W4643</f>
        <v>236419</v>
      </c>
      <c r="U4643" s="44">
        <v>97000</v>
      </c>
      <c r="V4643" s="44">
        <v>97000</v>
      </c>
      <c r="W4643" s="44">
        <v>42419</v>
      </c>
      <c r="X4643" s="44">
        <f t="shared" ref="X4643:X4670" si="3215">S4643+T4643</f>
        <v>1071738</v>
      </c>
      <c r="Y4643" s="209">
        <f t="shared" si="3211"/>
        <v>100</v>
      </c>
    </row>
    <row r="4644" spans="1:25">
      <c r="A4644" s="20" t="s">
        <v>786</v>
      </c>
      <c r="B4644" s="20" t="s">
        <v>184</v>
      </c>
      <c r="C4644" s="20" t="s">
        <v>354</v>
      </c>
      <c r="D4644" s="20" t="s">
        <v>1633</v>
      </c>
      <c r="E4644" s="20" t="s">
        <v>134</v>
      </c>
      <c r="F4644" s="23" t="s">
        <v>0</v>
      </c>
      <c r="G4644" s="154" t="s">
        <v>0</v>
      </c>
      <c r="H4644" s="21" t="s">
        <v>13</v>
      </c>
      <c r="I4644" s="66">
        <f t="shared" si="3173"/>
        <v>182985</v>
      </c>
      <c r="J4644" s="66">
        <f t="shared" ref="J4644:P4644" si="3216">SUM(J4645:J4649)</f>
        <v>182985</v>
      </c>
      <c r="K4644" s="66">
        <f t="shared" si="3175"/>
        <v>0</v>
      </c>
      <c r="L4644" s="66">
        <f t="shared" si="3216"/>
        <v>0</v>
      </c>
      <c r="M4644" s="66">
        <f t="shared" si="3216"/>
        <v>0</v>
      </c>
      <c r="N4644" s="66">
        <f t="shared" si="3216"/>
        <v>0</v>
      </c>
      <c r="O4644" s="66">
        <f t="shared" si="3216"/>
        <v>0</v>
      </c>
      <c r="P4644" s="66">
        <f t="shared" si="3216"/>
        <v>0</v>
      </c>
      <c r="Q4644" s="66">
        <f>SUM(Q4645:Q4649)</f>
        <v>199585</v>
      </c>
      <c r="R4644" s="66">
        <f>SUM(R4645:R4649)</f>
        <v>199585</v>
      </c>
      <c r="S4644" s="66">
        <f>SUM(S4645:S4649)</f>
        <v>162103.29999999999</v>
      </c>
      <c r="T4644" s="66">
        <f t="shared" ref="T4644:X4644" si="3217">SUM(T4645:T4649)</f>
        <v>37482</v>
      </c>
      <c r="U4644" s="66">
        <f t="shared" si="3217"/>
        <v>16431</v>
      </c>
      <c r="V4644" s="66">
        <f t="shared" si="3217"/>
        <v>13500</v>
      </c>
      <c r="W4644" s="66">
        <f t="shared" si="3217"/>
        <v>7551</v>
      </c>
      <c r="X4644" s="66">
        <f t="shared" si="3217"/>
        <v>199585.3</v>
      </c>
      <c r="Y4644" s="208">
        <f t="shared" si="3211"/>
        <v>100.00015031189717</v>
      </c>
    </row>
    <row r="4645" spans="1:25">
      <c r="A4645" s="23" t="s">
        <v>786</v>
      </c>
      <c r="B4645" s="23" t="s">
        <v>184</v>
      </c>
      <c r="C4645" s="23" t="s">
        <v>354</v>
      </c>
      <c r="D4645" s="23" t="s">
        <v>1633</v>
      </c>
      <c r="E4645" s="22">
        <v>6112</v>
      </c>
      <c r="F4645" s="23" t="s">
        <v>1635</v>
      </c>
      <c r="G4645" s="128" t="s">
        <v>3379</v>
      </c>
      <c r="H4645" s="32" t="s">
        <v>16</v>
      </c>
      <c r="I4645" s="44">
        <f t="shared" si="3173"/>
        <v>26235</v>
      </c>
      <c r="J4645" s="44">
        <v>26235</v>
      </c>
      <c r="K4645" s="44">
        <f t="shared" si="3175"/>
        <v>0</v>
      </c>
      <c r="L4645" s="44">
        <v>0</v>
      </c>
      <c r="M4645" s="44">
        <v>0</v>
      </c>
      <c r="N4645" s="44">
        <v>0</v>
      </c>
      <c r="O4645" s="44">
        <v>0</v>
      </c>
      <c r="P4645" s="44">
        <v>0</v>
      </c>
      <c r="Q4645" s="44">
        <v>26235</v>
      </c>
      <c r="R4645" s="44">
        <v>26235</v>
      </c>
      <c r="S4645" s="44">
        <v>16501.3</v>
      </c>
      <c r="T4645" s="44">
        <f t="shared" si="3214"/>
        <v>9734</v>
      </c>
      <c r="U4645" s="44">
        <v>3500</v>
      </c>
      <c r="V4645" s="44">
        <v>3000</v>
      </c>
      <c r="W4645" s="44">
        <v>3234</v>
      </c>
      <c r="X4645" s="44">
        <f t="shared" si="3215"/>
        <v>26235.3</v>
      </c>
      <c r="Y4645" s="209">
        <f t="shared" si="3211"/>
        <v>100.00114351057748</v>
      </c>
    </row>
    <row r="4646" spans="1:25">
      <c r="A4646" s="23" t="s">
        <v>786</v>
      </c>
      <c r="B4646" s="23" t="s">
        <v>184</v>
      </c>
      <c r="C4646" s="23" t="s">
        <v>354</v>
      </c>
      <c r="D4646" s="23" t="s">
        <v>1633</v>
      </c>
      <c r="E4646" s="22">
        <v>6112</v>
      </c>
      <c r="F4646" s="23" t="s">
        <v>1636</v>
      </c>
      <c r="G4646" s="128" t="s">
        <v>3379</v>
      </c>
      <c r="H4646" s="32" t="s">
        <v>19</v>
      </c>
      <c r="I4646" s="44">
        <f t="shared" si="3173"/>
        <v>99300</v>
      </c>
      <c r="J4646" s="44">
        <v>99300</v>
      </c>
      <c r="K4646" s="44">
        <f t="shared" si="3175"/>
        <v>0</v>
      </c>
      <c r="L4646" s="44">
        <v>0</v>
      </c>
      <c r="M4646" s="44">
        <v>0</v>
      </c>
      <c r="N4646" s="44">
        <v>0</v>
      </c>
      <c r="O4646" s="44">
        <v>0</v>
      </c>
      <c r="P4646" s="44">
        <v>0</v>
      </c>
      <c r="Q4646" s="44">
        <v>99300</v>
      </c>
      <c r="R4646" s="44">
        <v>99300</v>
      </c>
      <c r="S4646" s="44">
        <v>73983</v>
      </c>
      <c r="T4646" s="44">
        <f t="shared" si="3214"/>
        <v>25317</v>
      </c>
      <c r="U4646" s="44">
        <v>10500</v>
      </c>
      <c r="V4646" s="44">
        <v>10500</v>
      </c>
      <c r="W4646" s="44">
        <v>4317</v>
      </c>
      <c r="X4646" s="44">
        <f t="shared" si="3215"/>
        <v>99300</v>
      </c>
      <c r="Y4646" s="209">
        <f t="shared" si="3211"/>
        <v>100</v>
      </c>
    </row>
    <row r="4647" spans="1:25">
      <c r="A4647" s="23" t="s">
        <v>786</v>
      </c>
      <c r="B4647" s="23" t="s">
        <v>184</v>
      </c>
      <c r="C4647" s="23" t="s">
        <v>354</v>
      </c>
      <c r="D4647" s="23" t="s">
        <v>1633</v>
      </c>
      <c r="E4647" s="22">
        <v>6112</v>
      </c>
      <c r="F4647" s="23" t="s">
        <v>1637</v>
      </c>
      <c r="G4647" s="128" t="s">
        <v>3379</v>
      </c>
      <c r="H4647" s="32" t="s">
        <v>17</v>
      </c>
      <c r="I4647" s="44">
        <f t="shared" si="3173"/>
        <v>23000</v>
      </c>
      <c r="J4647" s="44">
        <v>23000</v>
      </c>
      <c r="K4647" s="44">
        <f t="shared" si="3175"/>
        <v>0</v>
      </c>
      <c r="L4647" s="44">
        <v>0</v>
      </c>
      <c r="M4647" s="44">
        <v>0</v>
      </c>
      <c r="N4647" s="44">
        <v>0</v>
      </c>
      <c r="O4647" s="44">
        <v>0</v>
      </c>
      <c r="P4647" s="44">
        <v>0</v>
      </c>
      <c r="Q4647" s="44">
        <v>23000</v>
      </c>
      <c r="R4647" s="44">
        <v>23000</v>
      </c>
      <c r="S4647" s="44">
        <v>23000</v>
      </c>
      <c r="T4647" s="44">
        <f t="shared" si="3214"/>
        <v>0</v>
      </c>
      <c r="U4647" s="44">
        <v>0</v>
      </c>
      <c r="V4647" s="44">
        <v>0</v>
      </c>
      <c r="W4647" s="44">
        <v>0</v>
      </c>
      <c r="X4647" s="44">
        <f t="shared" si="3215"/>
        <v>23000</v>
      </c>
      <c r="Y4647" s="209">
        <f t="shared" si="3211"/>
        <v>100</v>
      </c>
    </row>
    <row r="4648" spans="1:25">
      <c r="A4648" s="23" t="s">
        <v>786</v>
      </c>
      <c r="B4648" s="23" t="s">
        <v>184</v>
      </c>
      <c r="C4648" s="23" t="s">
        <v>354</v>
      </c>
      <c r="D4648" s="23" t="s">
        <v>1633</v>
      </c>
      <c r="E4648" s="22">
        <v>6112</v>
      </c>
      <c r="F4648" s="23" t="s">
        <v>1638</v>
      </c>
      <c r="G4648" s="128" t="s">
        <v>3379</v>
      </c>
      <c r="H4648" s="32" t="s">
        <v>15</v>
      </c>
      <c r="I4648" s="44">
        <f t="shared" si="3173"/>
        <v>19450</v>
      </c>
      <c r="J4648" s="44">
        <v>19450</v>
      </c>
      <c r="K4648" s="44">
        <f t="shared" si="3175"/>
        <v>0</v>
      </c>
      <c r="L4648" s="44">
        <v>0</v>
      </c>
      <c r="M4648" s="44">
        <v>0</v>
      </c>
      <c r="N4648" s="44">
        <v>0</v>
      </c>
      <c r="O4648" s="44">
        <v>0</v>
      </c>
      <c r="P4648" s="44">
        <v>0</v>
      </c>
      <c r="Q4648" s="44">
        <v>19450</v>
      </c>
      <c r="R4648" s="44">
        <v>19450</v>
      </c>
      <c r="S4648" s="44">
        <v>17019</v>
      </c>
      <c r="T4648" s="44">
        <f t="shared" si="3214"/>
        <v>2431</v>
      </c>
      <c r="U4648" s="44">
        <v>2431</v>
      </c>
      <c r="V4648" s="44">
        <v>0</v>
      </c>
      <c r="W4648" s="44">
        <v>0</v>
      </c>
      <c r="X4648" s="44">
        <f t="shared" si="3215"/>
        <v>19450</v>
      </c>
      <c r="Y4648" s="209">
        <f t="shared" si="3211"/>
        <v>100</v>
      </c>
    </row>
    <row r="4649" spans="1:25">
      <c r="A4649" s="23" t="s">
        <v>786</v>
      </c>
      <c r="B4649" s="23" t="s">
        <v>184</v>
      </c>
      <c r="C4649" s="23" t="s">
        <v>354</v>
      </c>
      <c r="D4649" s="23" t="s">
        <v>1633</v>
      </c>
      <c r="E4649" s="22">
        <v>6112</v>
      </c>
      <c r="F4649" s="23" t="s">
        <v>1639</v>
      </c>
      <c r="G4649" s="128" t="s">
        <v>3379</v>
      </c>
      <c r="H4649" s="32" t="s">
        <v>18</v>
      </c>
      <c r="I4649" s="44">
        <f t="shared" si="3173"/>
        <v>15000</v>
      </c>
      <c r="J4649" s="44">
        <v>15000</v>
      </c>
      <c r="K4649" s="44">
        <f t="shared" si="3175"/>
        <v>0</v>
      </c>
      <c r="L4649" s="44">
        <v>0</v>
      </c>
      <c r="M4649" s="44">
        <v>0</v>
      </c>
      <c r="N4649" s="44">
        <v>0</v>
      </c>
      <c r="O4649" s="44">
        <v>0</v>
      </c>
      <c r="P4649" s="44">
        <v>0</v>
      </c>
      <c r="Q4649" s="44">
        <v>31600</v>
      </c>
      <c r="R4649" s="44">
        <v>31600</v>
      </c>
      <c r="S4649" s="44">
        <v>31600</v>
      </c>
      <c r="T4649" s="44">
        <f t="shared" si="3214"/>
        <v>0</v>
      </c>
      <c r="U4649" s="44">
        <v>0</v>
      </c>
      <c r="V4649" s="44">
        <v>0</v>
      </c>
      <c r="W4649" s="44">
        <v>0</v>
      </c>
      <c r="X4649" s="44">
        <f t="shared" si="3215"/>
        <v>31600</v>
      </c>
      <c r="Y4649" s="209">
        <f t="shared" si="3211"/>
        <v>100</v>
      </c>
    </row>
    <row r="4650" spans="1:25">
      <c r="A4650" s="23" t="s">
        <v>786</v>
      </c>
      <c r="B4650" s="23" t="s">
        <v>184</v>
      </c>
      <c r="C4650" s="23" t="s">
        <v>354</v>
      </c>
      <c r="D4650" s="23" t="s">
        <v>1633</v>
      </c>
      <c r="E4650" s="21" t="s">
        <v>139</v>
      </c>
      <c r="F4650" s="21" t="s">
        <v>0</v>
      </c>
      <c r="G4650" s="150" t="s">
        <v>0</v>
      </c>
      <c r="H4650" s="21" t="s">
        <v>21</v>
      </c>
      <c r="I4650" s="66">
        <f t="shared" si="3173"/>
        <v>109192</v>
      </c>
      <c r="J4650" s="66">
        <f t="shared" ref="J4650:X4650" si="3218">SUM(J4651)</f>
        <v>109192</v>
      </c>
      <c r="K4650" s="66">
        <f t="shared" si="3175"/>
        <v>0</v>
      </c>
      <c r="L4650" s="66">
        <f t="shared" si="3218"/>
        <v>0</v>
      </c>
      <c r="M4650" s="66">
        <f t="shared" si="3218"/>
        <v>0</v>
      </c>
      <c r="N4650" s="66">
        <f t="shared" si="3218"/>
        <v>0</v>
      </c>
      <c r="O4650" s="66">
        <f t="shared" si="3218"/>
        <v>0</v>
      </c>
      <c r="P4650" s="66">
        <f t="shared" si="3218"/>
        <v>0</v>
      </c>
      <c r="Q4650" s="66">
        <f t="shared" si="3218"/>
        <v>112507</v>
      </c>
      <c r="R4650" s="66">
        <f t="shared" si="3218"/>
        <v>112507</v>
      </c>
      <c r="S4650" s="66">
        <f t="shared" si="3218"/>
        <v>88209</v>
      </c>
      <c r="T4650" s="66">
        <f t="shared" si="3218"/>
        <v>24298</v>
      </c>
      <c r="U4650" s="66">
        <f t="shared" si="3218"/>
        <v>10000</v>
      </c>
      <c r="V4650" s="66">
        <f t="shared" si="3218"/>
        <v>10000</v>
      </c>
      <c r="W4650" s="66">
        <f t="shared" si="3218"/>
        <v>4298</v>
      </c>
      <c r="X4650" s="66">
        <f t="shared" si="3218"/>
        <v>112507</v>
      </c>
      <c r="Y4650" s="208">
        <f t="shared" si="3211"/>
        <v>100</v>
      </c>
    </row>
    <row r="4651" spans="1:25">
      <c r="A4651" s="23" t="s">
        <v>786</v>
      </c>
      <c r="B4651" s="23" t="s">
        <v>184</v>
      </c>
      <c r="C4651" s="23" t="s">
        <v>354</v>
      </c>
      <c r="D4651" s="23" t="s">
        <v>1633</v>
      </c>
      <c r="E4651" s="22">
        <v>6121</v>
      </c>
      <c r="F4651" s="23"/>
      <c r="G4651" s="128" t="s">
        <v>3379</v>
      </c>
      <c r="H4651" s="32" t="s">
        <v>22</v>
      </c>
      <c r="I4651" s="44">
        <f t="shared" si="3173"/>
        <v>109192</v>
      </c>
      <c r="J4651" s="44">
        <v>109192</v>
      </c>
      <c r="K4651" s="44">
        <f t="shared" si="3175"/>
        <v>0</v>
      </c>
      <c r="L4651" s="44">
        <v>0</v>
      </c>
      <c r="M4651" s="44">
        <v>0</v>
      </c>
      <c r="N4651" s="44">
        <v>0</v>
      </c>
      <c r="O4651" s="44">
        <v>0</v>
      </c>
      <c r="P4651" s="44">
        <v>0</v>
      </c>
      <c r="Q4651" s="44">
        <v>112507</v>
      </c>
      <c r="R4651" s="44">
        <v>112507</v>
      </c>
      <c r="S4651" s="44">
        <v>88209</v>
      </c>
      <c r="T4651" s="44">
        <f t="shared" si="3214"/>
        <v>24298</v>
      </c>
      <c r="U4651" s="44">
        <v>10000</v>
      </c>
      <c r="V4651" s="44">
        <v>10000</v>
      </c>
      <c r="W4651" s="44">
        <v>4298</v>
      </c>
      <c r="X4651" s="44">
        <f t="shared" si="3215"/>
        <v>112507</v>
      </c>
      <c r="Y4651" s="209">
        <f t="shared" si="3211"/>
        <v>100</v>
      </c>
    </row>
    <row r="4652" spans="1:25">
      <c r="A4652" s="23" t="s">
        <v>786</v>
      </c>
      <c r="B4652" s="23" t="s">
        <v>184</v>
      </c>
      <c r="C4652" s="23" t="s">
        <v>354</v>
      </c>
      <c r="D4652" s="23" t="s">
        <v>1633</v>
      </c>
      <c r="E4652" s="21" t="s">
        <v>141</v>
      </c>
      <c r="F4652" s="21" t="s">
        <v>0</v>
      </c>
      <c r="G4652" s="150" t="s">
        <v>0</v>
      </c>
      <c r="H4652" s="21" t="s">
        <v>23</v>
      </c>
      <c r="I4652" s="66">
        <f t="shared" ref="I4652:I4716" si="3219">SUM(J4652,K4652,O4652,P4652)</f>
        <v>165820</v>
      </c>
      <c r="J4652" s="66">
        <f t="shared" ref="J4652:P4652" si="3220">SUM(J4653:J4660)</f>
        <v>156800</v>
      </c>
      <c r="K4652" s="66">
        <f t="shared" ref="K4652:K4716" si="3221">SUM(L4652,M4652,N4652)</f>
        <v>9020</v>
      </c>
      <c r="L4652" s="66">
        <f t="shared" si="3220"/>
        <v>7020</v>
      </c>
      <c r="M4652" s="66">
        <f t="shared" si="3220"/>
        <v>1000</v>
      </c>
      <c r="N4652" s="66">
        <f t="shared" si="3220"/>
        <v>1000</v>
      </c>
      <c r="O4652" s="66">
        <f t="shared" si="3220"/>
        <v>0</v>
      </c>
      <c r="P4652" s="66">
        <f t="shared" si="3220"/>
        <v>0</v>
      </c>
      <c r="Q4652" s="66">
        <f>SUM(Q4653:Q4660)</f>
        <v>174971</v>
      </c>
      <c r="R4652" s="66">
        <f>SUM(R4653:R4660)</f>
        <v>163951</v>
      </c>
      <c r="S4652" s="66">
        <f>SUM(S4653:S4660)</f>
        <v>132391</v>
      </c>
      <c r="T4652" s="66">
        <f t="shared" ref="T4652:X4652" si="3222">SUM(T4653:T4660)</f>
        <v>31560</v>
      </c>
      <c r="U4652" s="66">
        <f t="shared" si="3222"/>
        <v>14378</v>
      </c>
      <c r="V4652" s="66">
        <f t="shared" si="3222"/>
        <v>12396</v>
      </c>
      <c r="W4652" s="66">
        <f t="shared" si="3222"/>
        <v>4786</v>
      </c>
      <c r="X4652" s="66">
        <f t="shared" si="3222"/>
        <v>163951</v>
      </c>
      <c r="Y4652" s="208">
        <f t="shared" si="3211"/>
        <v>100</v>
      </c>
    </row>
    <row r="4653" spans="1:25">
      <c r="A4653" s="23" t="s">
        <v>786</v>
      </c>
      <c r="B4653" s="23" t="s">
        <v>184</v>
      </c>
      <c r="C4653" s="23" t="s">
        <v>354</v>
      </c>
      <c r="D4653" s="23" t="s">
        <v>1633</v>
      </c>
      <c r="E4653" s="22">
        <v>6131</v>
      </c>
      <c r="F4653" s="23"/>
      <c r="G4653" s="128" t="s">
        <v>3379</v>
      </c>
      <c r="H4653" s="32" t="s">
        <v>24</v>
      </c>
      <c r="I4653" s="44">
        <f t="shared" si="3219"/>
        <v>3500</v>
      </c>
      <c r="J4653" s="44">
        <v>3500</v>
      </c>
      <c r="K4653" s="44">
        <f t="shared" si="3221"/>
        <v>0</v>
      </c>
      <c r="L4653" s="44">
        <v>0</v>
      </c>
      <c r="M4653" s="44">
        <v>0</v>
      </c>
      <c r="N4653" s="44">
        <v>0</v>
      </c>
      <c r="O4653" s="44">
        <v>0</v>
      </c>
      <c r="P4653" s="44">
        <v>0</v>
      </c>
      <c r="Q4653" s="44">
        <v>4500</v>
      </c>
      <c r="R4653" s="44">
        <v>3500</v>
      </c>
      <c r="S4653" s="44">
        <v>2618</v>
      </c>
      <c r="T4653" s="44">
        <f t="shared" si="3214"/>
        <v>882</v>
      </c>
      <c r="U4653" s="44">
        <v>882</v>
      </c>
      <c r="V4653" s="44">
        <v>0</v>
      </c>
      <c r="W4653" s="44">
        <v>0</v>
      </c>
      <c r="X4653" s="44">
        <f t="shared" si="3215"/>
        <v>3500</v>
      </c>
      <c r="Y4653" s="209">
        <f t="shared" si="3211"/>
        <v>100</v>
      </c>
    </row>
    <row r="4654" spans="1:25">
      <c r="A4654" s="23" t="s">
        <v>786</v>
      </c>
      <c r="B4654" s="23" t="s">
        <v>184</v>
      </c>
      <c r="C4654" s="23" t="s">
        <v>354</v>
      </c>
      <c r="D4654" s="23" t="s">
        <v>1633</v>
      </c>
      <c r="E4654" s="22">
        <v>6132</v>
      </c>
      <c r="F4654" s="23"/>
      <c r="G4654" s="128" t="s">
        <v>3379</v>
      </c>
      <c r="H4654" s="32" t="s">
        <v>25</v>
      </c>
      <c r="I4654" s="44">
        <f t="shared" si="3219"/>
        <v>98000</v>
      </c>
      <c r="J4654" s="44">
        <v>98000</v>
      </c>
      <c r="K4654" s="44">
        <f t="shared" si="3221"/>
        <v>0</v>
      </c>
      <c r="L4654" s="44">
        <v>0</v>
      </c>
      <c r="M4654" s="44">
        <v>0</v>
      </c>
      <c r="N4654" s="44">
        <v>0</v>
      </c>
      <c r="O4654" s="44">
        <v>0</v>
      </c>
      <c r="P4654" s="44">
        <v>0</v>
      </c>
      <c r="Q4654" s="44">
        <v>98000</v>
      </c>
      <c r="R4654" s="44">
        <v>98000</v>
      </c>
      <c r="S4654" s="44">
        <v>85000</v>
      </c>
      <c r="T4654" s="44">
        <f t="shared" si="3214"/>
        <v>13000</v>
      </c>
      <c r="U4654" s="44">
        <v>6000</v>
      </c>
      <c r="V4654" s="44">
        <v>6000</v>
      </c>
      <c r="W4654" s="44">
        <v>1000</v>
      </c>
      <c r="X4654" s="44">
        <f t="shared" si="3215"/>
        <v>98000</v>
      </c>
      <c r="Y4654" s="209">
        <f t="shared" si="3211"/>
        <v>100</v>
      </c>
    </row>
    <row r="4655" spans="1:25">
      <c r="A4655" s="23" t="s">
        <v>786</v>
      </c>
      <c r="B4655" s="23" t="s">
        <v>184</v>
      </c>
      <c r="C4655" s="23" t="s">
        <v>354</v>
      </c>
      <c r="D4655" s="23" t="s">
        <v>1633</v>
      </c>
      <c r="E4655" s="22">
        <v>6133</v>
      </c>
      <c r="F4655" s="23"/>
      <c r="G4655" s="128" t="s">
        <v>3379</v>
      </c>
      <c r="H4655" s="32" t="s">
        <v>26</v>
      </c>
      <c r="I4655" s="44">
        <f t="shared" si="3219"/>
        <v>8500</v>
      </c>
      <c r="J4655" s="44">
        <v>8500</v>
      </c>
      <c r="K4655" s="44">
        <f t="shared" si="3221"/>
        <v>0</v>
      </c>
      <c r="L4655" s="44">
        <v>0</v>
      </c>
      <c r="M4655" s="44">
        <v>0</v>
      </c>
      <c r="N4655" s="44">
        <v>0</v>
      </c>
      <c r="O4655" s="44">
        <v>0</v>
      </c>
      <c r="P4655" s="44">
        <v>0</v>
      </c>
      <c r="Q4655" s="44">
        <v>8500</v>
      </c>
      <c r="R4655" s="44">
        <v>8500</v>
      </c>
      <c r="S4655" s="44">
        <v>6372</v>
      </c>
      <c r="T4655" s="44">
        <f t="shared" si="3214"/>
        <v>2128</v>
      </c>
      <c r="U4655" s="44">
        <v>800</v>
      </c>
      <c r="V4655" s="44">
        <v>800</v>
      </c>
      <c r="W4655" s="44">
        <v>528</v>
      </c>
      <c r="X4655" s="44">
        <f t="shared" si="3215"/>
        <v>8500</v>
      </c>
      <c r="Y4655" s="209">
        <f t="shared" si="3211"/>
        <v>100</v>
      </c>
    </row>
    <row r="4656" spans="1:25">
      <c r="A4656" s="23" t="s">
        <v>786</v>
      </c>
      <c r="B4656" s="23" t="s">
        <v>184</v>
      </c>
      <c r="C4656" s="23" t="s">
        <v>354</v>
      </c>
      <c r="D4656" s="23" t="s">
        <v>1633</v>
      </c>
      <c r="E4656" s="22">
        <v>6134</v>
      </c>
      <c r="F4656" s="23"/>
      <c r="G4656" s="128" t="s">
        <v>3379</v>
      </c>
      <c r="H4656" s="32" t="s">
        <v>27</v>
      </c>
      <c r="I4656" s="44">
        <f t="shared" si="3219"/>
        <v>15020</v>
      </c>
      <c r="J4656" s="44">
        <v>7000</v>
      </c>
      <c r="K4656" s="44">
        <f t="shared" si="3221"/>
        <v>8020</v>
      </c>
      <c r="L4656" s="44">
        <v>7020</v>
      </c>
      <c r="M4656" s="44">
        <v>0</v>
      </c>
      <c r="N4656" s="44">
        <v>1000</v>
      </c>
      <c r="O4656" s="44">
        <v>0</v>
      </c>
      <c r="P4656" s="44">
        <v>0</v>
      </c>
      <c r="Q4656" s="44">
        <v>15020</v>
      </c>
      <c r="R4656" s="44">
        <v>7000</v>
      </c>
      <c r="S4656" s="44">
        <v>4081</v>
      </c>
      <c r="T4656" s="44">
        <f t="shared" si="3214"/>
        <v>2919</v>
      </c>
      <c r="U4656" s="44">
        <v>1500</v>
      </c>
      <c r="V4656" s="44">
        <v>1200</v>
      </c>
      <c r="W4656" s="44">
        <v>219</v>
      </c>
      <c r="X4656" s="44">
        <f t="shared" si="3215"/>
        <v>7000</v>
      </c>
      <c r="Y4656" s="209">
        <f t="shared" si="3211"/>
        <v>100</v>
      </c>
    </row>
    <row r="4657" spans="1:25">
      <c r="A4657" s="23" t="s">
        <v>786</v>
      </c>
      <c r="B4657" s="23" t="s">
        <v>184</v>
      </c>
      <c r="C4657" s="23" t="s">
        <v>354</v>
      </c>
      <c r="D4657" s="23" t="s">
        <v>1633</v>
      </c>
      <c r="E4657" s="22">
        <v>6136</v>
      </c>
      <c r="F4657" s="23"/>
      <c r="G4657" s="128" t="s">
        <v>3379</v>
      </c>
      <c r="H4657" s="32" t="s">
        <v>29</v>
      </c>
      <c r="I4657" s="44">
        <f t="shared" si="3219"/>
        <v>17100</v>
      </c>
      <c r="J4657" s="44">
        <v>17100</v>
      </c>
      <c r="K4657" s="44">
        <f t="shared" si="3221"/>
        <v>0</v>
      </c>
      <c r="L4657" s="44">
        <v>0</v>
      </c>
      <c r="M4657" s="44">
        <v>0</v>
      </c>
      <c r="N4657" s="44">
        <v>0</v>
      </c>
      <c r="O4657" s="44">
        <v>0</v>
      </c>
      <c r="P4657" s="44">
        <v>0</v>
      </c>
      <c r="Q4657" s="44">
        <v>17100</v>
      </c>
      <c r="R4657" s="44">
        <v>17100</v>
      </c>
      <c r="S4657" s="44">
        <v>11374</v>
      </c>
      <c r="T4657" s="44">
        <f t="shared" si="3214"/>
        <v>5726</v>
      </c>
      <c r="U4657" s="44">
        <v>1896</v>
      </c>
      <c r="V4657" s="44">
        <v>1896</v>
      </c>
      <c r="W4657" s="44">
        <v>1934</v>
      </c>
      <c r="X4657" s="44">
        <f t="shared" si="3215"/>
        <v>17100</v>
      </c>
      <c r="Y4657" s="209">
        <f t="shared" si="3211"/>
        <v>100</v>
      </c>
    </row>
    <row r="4658" spans="1:25">
      <c r="A4658" s="23" t="s">
        <v>786</v>
      </c>
      <c r="B4658" s="23" t="s">
        <v>184</v>
      </c>
      <c r="C4658" s="23" t="s">
        <v>354</v>
      </c>
      <c r="D4658" s="23" t="s">
        <v>1633</v>
      </c>
      <c r="E4658" s="22">
        <v>6137</v>
      </c>
      <c r="F4658" s="23"/>
      <c r="G4658" s="128" t="s">
        <v>3379</v>
      </c>
      <c r="H4658" s="32" t="s">
        <v>30</v>
      </c>
      <c r="I4658" s="44">
        <f t="shared" si="3219"/>
        <v>6000</v>
      </c>
      <c r="J4658" s="44">
        <v>6000</v>
      </c>
      <c r="K4658" s="44">
        <f t="shared" si="3221"/>
        <v>0</v>
      </c>
      <c r="L4658" s="44">
        <v>0</v>
      </c>
      <c r="M4658" s="44">
        <v>0</v>
      </c>
      <c r="N4658" s="44">
        <v>0</v>
      </c>
      <c r="O4658" s="44">
        <v>0</v>
      </c>
      <c r="P4658" s="44">
        <v>0</v>
      </c>
      <c r="Q4658" s="44">
        <v>6000</v>
      </c>
      <c r="R4658" s="44">
        <v>6000</v>
      </c>
      <c r="S4658" s="44">
        <v>4800</v>
      </c>
      <c r="T4658" s="44">
        <f t="shared" si="3214"/>
        <v>1200</v>
      </c>
      <c r="U4658" s="44">
        <v>600</v>
      </c>
      <c r="V4658" s="44">
        <v>400</v>
      </c>
      <c r="W4658" s="44">
        <v>200</v>
      </c>
      <c r="X4658" s="44">
        <f t="shared" si="3215"/>
        <v>6000</v>
      </c>
      <c r="Y4658" s="209">
        <f t="shared" si="3211"/>
        <v>100</v>
      </c>
    </row>
    <row r="4659" spans="1:25">
      <c r="A4659" s="23" t="s">
        <v>786</v>
      </c>
      <c r="B4659" s="23" t="s">
        <v>184</v>
      </c>
      <c r="C4659" s="23" t="s">
        <v>354</v>
      </c>
      <c r="D4659" s="23" t="s">
        <v>1633</v>
      </c>
      <c r="E4659" s="22">
        <v>6138</v>
      </c>
      <c r="F4659" s="23"/>
      <c r="G4659" s="128" t="s">
        <v>3379</v>
      </c>
      <c r="H4659" s="32" t="s">
        <v>31</v>
      </c>
      <c r="I4659" s="44">
        <f t="shared" si="3219"/>
        <v>0</v>
      </c>
      <c r="J4659" s="44">
        <v>0</v>
      </c>
      <c r="K4659" s="44">
        <f t="shared" si="3221"/>
        <v>0</v>
      </c>
      <c r="L4659" s="44">
        <v>0</v>
      </c>
      <c r="M4659" s="44">
        <v>0</v>
      </c>
      <c r="N4659" s="44">
        <v>0</v>
      </c>
      <c r="O4659" s="44">
        <v>0</v>
      </c>
      <c r="P4659" s="44">
        <v>0</v>
      </c>
      <c r="Q4659" s="44">
        <v>0</v>
      </c>
      <c r="R4659" s="44">
        <v>0</v>
      </c>
      <c r="S4659" s="44">
        <v>0</v>
      </c>
      <c r="T4659" s="44">
        <f t="shared" si="3214"/>
        <v>0</v>
      </c>
      <c r="U4659" s="44">
        <v>0</v>
      </c>
      <c r="V4659" s="44">
        <v>0</v>
      </c>
      <c r="W4659" s="44">
        <v>0</v>
      </c>
      <c r="X4659" s="44">
        <f t="shared" si="3215"/>
        <v>0</v>
      </c>
      <c r="Y4659" s="209">
        <f t="shared" si="3211"/>
        <v>0</v>
      </c>
    </row>
    <row r="4660" spans="1:25">
      <c r="A4660" s="20" t="s">
        <v>786</v>
      </c>
      <c r="B4660" s="20" t="s">
        <v>184</v>
      </c>
      <c r="C4660" s="20" t="s">
        <v>354</v>
      </c>
      <c r="D4660" s="20" t="s">
        <v>1633</v>
      </c>
      <c r="E4660" s="20" t="s">
        <v>144</v>
      </c>
      <c r="F4660" s="23" t="s">
        <v>0</v>
      </c>
      <c r="G4660" s="154" t="s">
        <v>0</v>
      </c>
      <c r="H4660" s="21" t="s">
        <v>32</v>
      </c>
      <c r="I4660" s="66">
        <f t="shared" si="3219"/>
        <v>17700</v>
      </c>
      <c r="J4660" s="66">
        <f t="shared" ref="J4660:P4660" si="3223">SUM(J4661:J4663)</f>
        <v>16700</v>
      </c>
      <c r="K4660" s="66">
        <f t="shared" si="3221"/>
        <v>1000</v>
      </c>
      <c r="L4660" s="66">
        <f t="shared" si="3223"/>
        <v>0</v>
      </c>
      <c r="M4660" s="66">
        <f t="shared" si="3223"/>
        <v>1000</v>
      </c>
      <c r="N4660" s="66">
        <f t="shared" si="3223"/>
        <v>0</v>
      </c>
      <c r="O4660" s="66">
        <f t="shared" si="3223"/>
        <v>0</v>
      </c>
      <c r="P4660" s="66">
        <f t="shared" si="3223"/>
        <v>0</v>
      </c>
      <c r="Q4660" s="66">
        <f>SUM(Q4661:Q4663)</f>
        <v>25851</v>
      </c>
      <c r="R4660" s="66">
        <f>SUM(R4661:R4663)</f>
        <v>23851</v>
      </c>
      <c r="S4660" s="66">
        <f>SUM(S4661:S4663)</f>
        <v>18146</v>
      </c>
      <c r="T4660" s="66">
        <f t="shared" ref="T4660:X4660" si="3224">SUM(T4661:T4663)</f>
        <v>5705</v>
      </c>
      <c r="U4660" s="66">
        <f t="shared" si="3224"/>
        <v>2700</v>
      </c>
      <c r="V4660" s="66">
        <f t="shared" si="3224"/>
        <v>2100</v>
      </c>
      <c r="W4660" s="66">
        <f t="shared" si="3224"/>
        <v>905</v>
      </c>
      <c r="X4660" s="66">
        <f t="shared" si="3224"/>
        <v>23851</v>
      </c>
      <c r="Y4660" s="208">
        <f t="shared" si="3211"/>
        <v>100</v>
      </c>
    </row>
    <row r="4661" spans="1:25">
      <c r="A4661" s="23" t="s">
        <v>786</v>
      </c>
      <c r="B4661" s="23" t="s">
        <v>184</v>
      </c>
      <c r="C4661" s="23" t="s">
        <v>354</v>
      </c>
      <c r="D4661" s="23" t="s">
        <v>1633</v>
      </c>
      <c r="E4661" s="22">
        <v>6139</v>
      </c>
      <c r="F4661" s="23"/>
      <c r="G4661" s="128" t="s">
        <v>3379</v>
      </c>
      <c r="H4661" s="32" t="s">
        <v>32</v>
      </c>
      <c r="I4661" s="44">
        <f t="shared" si="3219"/>
        <v>10600</v>
      </c>
      <c r="J4661" s="44">
        <v>9600</v>
      </c>
      <c r="K4661" s="44">
        <f t="shared" si="3221"/>
        <v>1000</v>
      </c>
      <c r="L4661" s="44">
        <v>0</v>
      </c>
      <c r="M4661" s="44">
        <v>1000</v>
      </c>
      <c r="N4661" s="44">
        <v>0</v>
      </c>
      <c r="O4661" s="44">
        <v>0</v>
      </c>
      <c r="P4661" s="44">
        <v>0</v>
      </c>
      <c r="Q4661" s="44">
        <v>18600</v>
      </c>
      <c r="R4661" s="44">
        <v>16600</v>
      </c>
      <c r="S4661" s="44">
        <v>12750</v>
      </c>
      <c r="T4661" s="44">
        <f t="shared" si="3214"/>
        <v>3850</v>
      </c>
      <c r="U4661" s="44">
        <v>2000</v>
      </c>
      <c r="V4661" s="44">
        <v>1500</v>
      </c>
      <c r="W4661" s="44">
        <v>350</v>
      </c>
      <c r="X4661" s="44">
        <f t="shared" si="3215"/>
        <v>16600</v>
      </c>
      <c r="Y4661" s="209">
        <f t="shared" si="3211"/>
        <v>100</v>
      </c>
    </row>
    <row r="4662" spans="1:25">
      <c r="A4662" s="23" t="s">
        <v>786</v>
      </c>
      <c r="B4662" s="23" t="s">
        <v>184</v>
      </c>
      <c r="C4662" s="23" t="s">
        <v>354</v>
      </c>
      <c r="D4662" s="23" t="s">
        <v>1633</v>
      </c>
      <c r="E4662" s="22">
        <v>6139</v>
      </c>
      <c r="F4662" s="23" t="s">
        <v>1640</v>
      </c>
      <c r="G4662" s="128" t="s">
        <v>3379</v>
      </c>
      <c r="H4662" s="32" t="s">
        <v>152</v>
      </c>
      <c r="I4662" s="44">
        <f t="shared" si="3219"/>
        <v>3500</v>
      </c>
      <c r="J4662" s="44">
        <v>3500</v>
      </c>
      <c r="K4662" s="44">
        <f t="shared" si="3221"/>
        <v>0</v>
      </c>
      <c r="L4662" s="44">
        <v>0</v>
      </c>
      <c r="M4662" s="44">
        <v>0</v>
      </c>
      <c r="N4662" s="44">
        <v>0</v>
      </c>
      <c r="O4662" s="44">
        <v>0</v>
      </c>
      <c r="P4662" s="44">
        <v>0</v>
      </c>
      <c r="Q4662" s="44">
        <v>3651</v>
      </c>
      <c r="R4662" s="44">
        <v>3651</v>
      </c>
      <c r="S4662" s="44">
        <v>2696</v>
      </c>
      <c r="T4662" s="44">
        <f t="shared" si="3214"/>
        <v>955</v>
      </c>
      <c r="U4662" s="44">
        <v>400</v>
      </c>
      <c r="V4662" s="44">
        <v>300</v>
      </c>
      <c r="W4662" s="44">
        <v>255</v>
      </c>
      <c r="X4662" s="44">
        <f t="shared" si="3215"/>
        <v>3651</v>
      </c>
      <c r="Y4662" s="209">
        <f t="shared" si="3211"/>
        <v>100</v>
      </c>
    </row>
    <row r="4663" spans="1:25">
      <c r="A4663" s="23" t="s">
        <v>786</v>
      </c>
      <c r="B4663" s="23" t="s">
        <v>184</v>
      </c>
      <c r="C4663" s="23" t="s">
        <v>354</v>
      </c>
      <c r="D4663" s="23" t="s">
        <v>1633</v>
      </c>
      <c r="E4663" s="22">
        <v>6139</v>
      </c>
      <c r="F4663" s="23" t="s">
        <v>1641</v>
      </c>
      <c r="G4663" s="128" t="s">
        <v>3379</v>
      </c>
      <c r="H4663" s="32" t="s">
        <v>158</v>
      </c>
      <c r="I4663" s="44">
        <f t="shared" si="3219"/>
        <v>3600</v>
      </c>
      <c r="J4663" s="44">
        <v>3600</v>
      </c>
      <c r="K4663" s="44">
        <f t="shared" si="3221"/>
        <v>0</v>
      </c>
      <c r="L4663" s="44">
        <v>0</v>
      </c>
      <c r="M4663" s="44">
        <v>0</v>
      </c>
      <c r="N4663" s="44">
        <v>0</v>
      </c>
      <c r="O4663" s="44">
        <v>0</v>
      </c>
      <c r="P4663" s="44">
        <v>0</v>
      </c>
      <c r="Q4663" s="44">
        <v>3600</v>
      </c>
      <c r="R4663" s="44">
        <v>3600</v>
      </c>
      <c r="S4663" s="44">
        <v>2700</v>
      </c>
      <c r="T4663" s="44">
        <f t="shared" si="3214"/>
        <v>900</v>
      </c>
      <c r="U4663" s="44">
        <v>300</v>
      </c>
      <c r="V4663" s="44">
        <v>300</v>
      </c>
      <c r="W4663" s="44">
        <v>300</v>
      </c>
      <c r="X4663" s="44">
        <f t="shared" si="3215"/>
        <v>3600</v>
      </c>
      <c r="Y4663" s="209">
        <f t="shared" si="3211"/>
        <v>100</v>
      </c>
    </row>
    <row r="4664" spans="1:25" ht="20.399999999999999">
      <c r="A4664" s="20" t="s">
        <v>0</v>
      </c>
      <c r="B4664" s="20" t="s">
        <v>0</v>
      </c>
      <c r="C4664" s="20" t="s">
        <v>0</v>
      </c>
      <c r="D4664" s="21" t="s">
        <v>0</v>
      </c>
      <c r="E4664" s="21" t="s">
        <v>0</v>
      </c>
      <c r="F4664" s="21" t="s">
        <v>0</v>
      </c>
      <c r="G4664" s="150" t="s">
        <v>0</v>
      </c>
      <c r="H4664" s="30" t="s">
        <v>42</v>
      </c>
      <c r="I4664" s="31">
        <f t="shared" si="3219"/>
        <v>100</v>
      </c>
      <c r="J4664" s="31">
        <f t="shared" ref="J4664:X4665" si="3225">SUM(J4665)</f>
        <v>100</v>
      </c>
      <c r="K4664" s="31">
        <f t="shared" si="3221"/>
        <v>0</v>
      </c>
      <c r="L4664" s="31">
        <f t="shared" si="3225"/>
        <v>0</v>
      </c>
      <c r="M4664" s="31">
        <f t="shared" si="3225"/>
        <v>0</v>
      </c>
      <c r="N4664" s="31">
        <f t="shared" si="3225"/>
        <v>0</v>
      </c>
      <c r="O4664" s="31">
        <f t="shared" si="3225"/>
        <v>0</v>
      </c>
      <c r="P4664" s="31">
        <f t="shared" si="3225"/>
        <v>0</v>
      </c>
      <c r="Q4664" s="31">
        <f t="shared" si="3225"/>
        <v>11349</v>
      </c>
      <c r="R4664" s="31">
        <f t="shared" si="3225"/>
        <v>8350</v>
      </c>
      <c r="S4664" s="31">
        <f t="shared" si="3225"/>
        <v>8250</v>
      </c>
      <c r="T4664" s="31">
        <f t="shared" si="3225"/>
        <v>100</v>
      </c>
      <c r="U4664" s="31">
        <f t="shared" si="3225"/>
        <v>100</v>
      </c>
      <c r="V4664" s="31">
        <f t="shared" si="3225"/>
        <v>0</v>
      </c>
      <c r="W4664" s="31">
        <f t="shared" si="3225"/>
        <v>0</v>
      </c>
      <c r="X4664" s="31">
        <f t="shared" si="3225"/>
        <v>8350</v>
      </c>
      <c r="Y4664" s="220">
        <f t="shared" si="3211"/>
        <v>100</v>
      </c>
    </row>
    <row r="4665" spans="1:25">
      <c r="A4665" s="23" t="s">
        <v>786</v>
      </c>
      <c r="B4665" s="23" t="s">
        <v>184</v>
      </c>
      <c r="C4665" s="23" t="s">
        <v>354</v>
      </c>
      <c r="D4665" s="23" t="s">
        <v>1633</v>
      </c>
      <c r="E4665" s="21" t="s">
        <v>159</v>
      </c>
      <c r="F4665" s="21" t="s">
        <v>0</v>
      </c>
      <c r="G4665" s="150" t="s">
        <v>0</v>
      </c>
      <c r="H4665" s="21" t="s">
        <v>34</v>
      </c>
      <c r="I4665" s="66">
        <f t="shared" si="3219"/>
        <v>100</v>
      </c>
      <c r="J4665" s="66">
        <f t="shared" si="3225"/>
        <v>100</v>
      </c>
      <c r="K4665" s="66">
        <f t="shared" si="3221"/>
        <v>0</v>
      </c>
      <c r="L4665" s="66">
        <f t="shared" si="3225"/>
        <v>0</v>
      </c>
      <c r="M4665" s="66">
        <f t="shared" si="3225"/>
        <v>0</v>
      </c>
      <c r="N4665" s="66">
        <f t="shared" si="3225"/>
        <v>0</v>
      </c>
      <c r="O4665" s="66">
        <f t="shared" si="3225"/>
        <v>0</v>
      </c>
      <c r="P4665" s="66">
        <f t="shared" si="3225"/>
        <v>0</v>
      </c>
      <c r="Q4665" s="66">
        <f t="shared" si="3225"/>
        <v>11349</v>
      </c>
      <c r="R4665" s="66">
        <f t="shared" si="3225"/>
        <v>8350</v>
      </c>
      <c r="S4665" s="66">
        <f t="shared" si="3225"/>
        <v>8250</v>
      </c>
      <c r="T4665" s="66">
        <f t="shared" si="3225"/>
        <v>100</v>
      </c>
      <c r="U4665" s="66">
        <f t="shared" si="3225"/>
        <v>100</v>
      </c>
      <c r="V4665" s="66">
        <f t="shared" si="3225"/>
        <v>0</v>
      </c>
      <c r="W4665" s="66">
        <f t="shared" si="3225"/>
        <v>0</v>
      </c>
      <c r="X4665" s="66">
        <f t="shared" si="3225"/>
        <v>8350</v>
      </c>
      <c r="Y4665" s="208">
        <f t="shared" si="3211"/>
        <v>100</v>
      </c>
    </row>
    <row r="4666" spans="1:25">
      <c r="A4666" s="23" t="s">
        <v>786</v>
      </c>
      <c r="B4666" s="23" t="s">
        <v>184</v>
      </c>
      <c r="C4666" s="23" t="s">
        <v>354</v>
      </c>
      <c r="D4666" s="23" t="s">
        <v>1633</v>
      </c>
      <c r="E4666" s="22">
        <v>6148</v>
      </c>
      <c r="F4666" s="23"/>
      <c r="G4666" s="128" t="s">
        <v>3379</v>
      </c>
      <c r="H4666" s="32" t="s">
        <v>41</v>
      </c>
      <c r="I4666" s="44">
        <f t="shared" si="3219"/>
        <v>100</v>
      </c>
      <c r="J4666" s="44">
        <v>100</v>
      </c>
      <c r="K4666" s="44">
        <f t="shared" si="3221"/>
        <v>0</v>
      </c>
      <c r="L4666" s="44">
        <v>0</v>
      </c>
      <c r="M4666" s="44">
        <v>0</v>
      </c>
      <c r="N4666" s="44">
        <v>0</v>
      </c>
      <c r="O4666" s="44">
        <v>0</v>
      </c>
      <c r="P4666" s="44">
        <v>0</v>
      </c>
      <c r="Q4666" s="44">
        <v>11349</v>
      </c>
      <c r="R4666" s="44">
        <v>8350</v>
      </c>
      <c r="S4666" s="44">
        <v>8250</v>
      </c>
      <c r="T4666" s="44">
        <f t="shared" si="3214"/>
        <v>100</v>
      </c>
      <c r="U4666" s="44">
        <v>100</v>
      </c>
      <c r="V4666" s="44">
        <v>0</v>
      </c>
      <c r="W4666" s="44">
        <v>0</v>
      </c>
      <c r="X4666" s="44">
        <f t="shared" si="3215"/>
        <v>8350</v>
      </c>
      <c r="Y4666" s="209">
        <f t="shared" si="3211"/>
        <v>100</v>
      </c>
    </row>
    <row r="4667" spans="1:25" ht="20.399999999999999">
      <c r="A4667" s="20" t="s">
        <v>0</v>
      </c>
      <c r="B4667" s="20" t="s">
        <v>0</v>
      </c>
      <c r="C4667" s="20" t="s">
        <v>0</v>
      </c>
      <c r="D4667" s="21" t="s">
        <v>0</v>
      </c>
      <c r="E4667" s="21" t="s">
        <v>0</v>
      </c>
      <c r="F4667" s="21" t="s">
        <v>0</v>
      </c>
      <c r="G4667" s="150" t="s">
        <v>0</v>
      </c>
      <c r="H4667" s="30" t="s">
        <v>60</v>
      </c>
      <c r="I4667" s="31">
        <f t="shared" si="3219"/>
        <v>48361</v>
      </c>
      <c r="J4667" s="31">
        <f t="shared" ref="J4667:X4667" si="3226">SUM(J4668)</f>
        <v>0</v>
      </c>
      <c r="K4667" s="31">
        <f t="shared" si="3221"/>
        <v>48361</v>
      </c>
      <c r="L4667" s="31">
        <f t="shared" si="3226"/>
        <v>48361</v>
      </c>
      <c r="M4667" s="31">
        <f t="shared" si="3226"/>
        <v>0</v>
      </c>
      <c r="N4667" s="31">
        <f t="shared" si="3226"/>
        <v>0</v>
      </c>
      <c r="O4667" s="31">
        <f t="shared" si="3226"/>
        <v>0</v>
      </c>
      <c r="P4667" s="31">
        <f t="shared" si="3226"/>
        <v>0</v>
      </c>
      <c r="Q4667" s="31">
        <f t="shared" si="3226"/>
        <v>48361</v>
      </c>
      <c r="R4667" s="31">
        <f t="shared" si="3226"/>
        <v>0</v>
      </c>
      <c r="S4667" s="31">
        <f t="shared" si="3226"/>
        <v>0</v>
      </c>
      <c r="T4667" s="31">
        <f t="shared" si="3226"/>
        <v>0</v>
      </c>
      <c r="U4667" s="31">
        <f t="shared" si="3226"/>
        <v>0</v>
      </c>
      <c r="V4667" s="31">
        <f t="shared" si="3226"/>
        <v>0</v>
      </c>
      <c r="W4667" s="31">
        <f t="shared" si="3226"/>
        <v>0</v>
      </c>
      <c r="X4667" s="31">
        <f t="shared" si="3226"/>
        <v>0</v>
      </c>
      <c r="Y4667" s="220">
        <f t="shared" si="3211"/>
        <v>0</v>
      </c>
    </row>
    <row r="4668" spans="1:25">
      <c r="A4668" s="23" t="s">
        <v>786</v>
      </c>
      <c r="B4668" s="23" t="s">
        <v>184</v>
      </c>
      <c r="C4668" s="23" t="s">
        <v>354</v>
      </c>
      <c r="D4668" s="23" t="s">
        <v>1633</v>
      </c>
      <c r="E4668" s="21" t="s">
        <v>166</v>
      </c>
      <c r="F4668" s="21" t="s">
        <v>0</v>
      </c>
      <c r="G4668" s="150" t="s">
        <v>0</v>
      </c>
      <c r="H4668" s="21" t="s">
        <v>53</v>
      </c>
      <c r="I4668" s="66">
        <f t="shared" si="3219"/>
        <v>48361</v>
      </c>
      <c r="J4668" s="66">
        <f t="shared" ref="J4668:P4668" si="3227">SUM(J4669:J4670)</f>
        <v>0</v>
      </c>
      <c r="K4668" s="66">
        <f t="shared" si="3221"/>
        <v>48361</v>
      </c>
      <c r="L4668" s="66">
        <f t="shared" si="3227"/>
        <v>48361</v>
      </c>
      <c r="M4668" s="66">
        <f t="shared" si="3227"/>
        <v>0</v>
      </c>
      <c r="N4668" s="66">
        <f t="shared" si="3227"/>
        <v>0</v>
      </c>
      <c r="O4668" s="66">
        <f t="shared" si="3227"/>
        <v>0</v>
      </c>
      <c r="P4668" s="66">
        <f t="shared" si="3227"/>
        <v>0</v>
      </c>
      <c r="Q4668" s="66">
        <f>SUM(Q4669:Q4670)</f>
        <v>48361</v>
      </c>
      <c r="R4668" s="66">
        <f>SUM(R4669:R4670)</f>
        <v>0</v>
      </c>
      <c r="S4668" s="66">
        <f>SUM(S4669:S4670)</f>
        <v>0</v>
      </c>
      <c r="T4668" s="66">
        <f t="shared" ref="T4668:X4668" si="3228">SUM(T4669:T4670)</f>
        <v>0</v>
      </c>
      <c r="U4668" s="66">
        <f t="shared" si="3228"/>
        <v>0</v>
      </c>
      <c r="V4668" s="66">
        <f t="shared" si="3228"/>
        <v>0</v>
      </c>
      <c r="W4668" s="66">
        <f t="shared" si="3228"/>
        <v>0</v>
      </c>
      <c r="X4668" s="66">
        <f t="shared" si="3228"/>
        <v>0</v>
      </c>
      <c r="Y4668" s="208">
        <f t="shared" si="3211"/>
        <v>0</v>
      </c>
    </row>
    <row r="4669" spans="1:25">
      <c r="A4669" s="23" t="s">
        <v>786</v>
      </c>
      <c r="B4669" s="23" t="s">
        <v>184</v>
      </c>
      <c r="C4669" s="23" t="s">
        <v>354</v>
      </c>
      <c r="D4669" s="23" t="s">
        <v>1633</v>
      </c>
      <c r="E4669" s="22">
        <v>8213</v>
      </c>
      <c r="F4669" s="23"/>
      <c r="G4669" s="128" t="s">
        <v>3379</v>
      </c>
      <c r="H4669" s="32" t="s">
        <v>56</v>
      </c>
      <c r="I4669" s="44">
        <f t="shared" si="3219"/>
        <v>25000</v>
      </c>
      <c r="J4669" s="44">
        <v>0</v>
      </c>
      <c r="K4669" s="44">
        <f t="shared" si="3221"/>
        <v>25000</v>
      </c>
      <c r="L4669" s="44">
        <v>25000</v>
      </c>
      <c r="M4669" s="44">
        <v>0</v>
      </c>
      <c r="N4669" s="44">
        <v>0</v>
      </c>
      <c r="O4669" s="44">
        <v>0</v>
      </c>
      <c r="P4669" s="44">
        <v>0</v>
      </c>
      <c r="Q4669" s="44">
        <v>25000</v>
      </c>
      <c r="R4669" s="44">
        <v>0</v>
      </c>
      <c r="S4669" s="44">
        <v>0</v>
      </c>
      <c r="T4669" s="44">
        <f t="shared" si="3214"/>
        <v>0</v>
      </c>
      <c r="U4669" s="44">
        <v>0</v>
      </c>
      <c r="V4669" s="44">
        <v>0</v>
      </c>
      <c r="W4669" s="44">
        <v>0</v>
      </c>
      <c r="X4669" s="44">
        <f t="shared" si="3215"/>
        <v>0</v>
      </c>
      <c r="Y4669" s="209">
        <f t="shared" si="3211"/>
        <v>0</v>
      </c>
    </row>
    <row r="4670" spans="1:25">
      <c r="A4670" s="23" t="s">
        <v>786</v>
      </c>
      <c r="B4670" s="23" t="s">
        <v>184</v>
      </c>
      <c r="C4670" s="23" t="s">
        <v>354</v>
      </c>
      <c r="D4670" s="23" t="s">
        <v>1633</v>
      </c>
      <c r="E4670" s="22">
        <v>8216</v>
      </c>
      <c r="F4670" s="23"/>
      <c r="G4670" s="128" t="s">
        <v>3379</v>
      </c>
      <c r="H4670" s="32" t="s">
        <v>59</v>
      </c>
      <c r="I4670" s="44">
        <f t="shared" si="3219"/>
        <v>23361</v>
      </c>
      <c r="J4670" s="44">
        <v>0</v>
      </c>
      <c r="K4670" s="44">
        <f t="shared" si="3221"/>
        <v>23361</v>
      </c>
      <c r="L4670" s="44">
        <v>23361</v>
      </c>
      <c r="M4670" s="44">
        <v>0</v>
      </c>
      <c r="N4670" s="44">
        <v>0</v>
      </c>
      <c r="O4670" s="44">
        <v>0</v>
      </c>
      <c r="P4670" s="44">
        <v>0</v>
      </c>
      <c r="Q4670" s="44">
        <v>23361</v>
      </c>
      <c r="R4670" s="44">
        <v>0</v>
      </c>
      <c r="S4670" s="44">
        <v>0</v>
      </c>
      <c r="T4670" s="44">
        <f t="shared" si="3214"/>
        <v>0</v>
      </c>
      <c r="U4670" s="44">
        <v>0</v>
      </c>
      <c r="V4670" s="44">
        <v>0</v>
      </c>
      <c r="W4670" s="44">
        <v>0</v>
      </c>
      <c r="X4670" s="44">
        <f t="shared" si="3215"/>
        <v>0</v>
      </c>
      <c r="Y4670" s="209">
        <f t="shared" si="3211"/>
        <v>0</v>
      </c>
    </row>
    <row r="4671" spans="1:25">
      <c r="A4671" s="32" t="s">
        <v>0</v>
      </c>
      <c r="B4671" s="32" t="s">
        <v>0</v>
      </c>
      <c r="C4671" s="32" t="s">
        <v>0</v>
      </c>
      <c r="D4671" s="32" t="s">
        <v>0</v>
      </c>
      <c r="E4671" s="32" t="s">
        <v>0</v>
      </c>
      <c r="F4671" s="32" t="s">
        <v>0</v>
      </c>
      <c r="G4671" s="154" t="s">
        <v>0</v>
      </c>
      <c r="H4671" s="30" t="s">
        <v>1642</v>
      </c>
      <c r="I4671" s="31">
        <f t="shared" si="3219"/>
        <v>1546386</v>
      </c>
      <c r="J4671" s="31">
        <f t="shared" ref="J4671:P4671" si="3229">SUM(J4641,J4664,J4667)</f>
        <v>1489005</v>
      </c>
      <c r="K4671" s="31">
        <f t="shared" si="3221"/>
        <v>57381</v>
      </c>
      <c r="L4671" s="31">
        <f t="shared" si="3229"/>
        <v>55381</v>
      </c>
      <c r="M4671" s="31">
        <f t="shared" si="3229"/>
        <v>1000</v>
      </c>
      <c r="N4671" s="31">
        <f t="shared" si="3229"/>
        <v>1000</v>
      </c>
      <c r="O4671" s="31">
        <f t="shared" si="3229"/>
        <v>0</v>
      </c>
      <c r="P4671" s="31">
        <f t="shared" si="3229"/>
        <v>0</v>
      </c>
      <c r="Q4671" s="31">
        <f>SUM(Q4641,Q4664,Q4667)</f>
        <v>1618511</v>
      </c>
      <c r="R4671" s="31">
        <f>SUM(R4641,R4664,R4667)</f>
        <v>1556131</v>
      </c>
      <c r="S4671" s="31">
        <f>SUM(S4641,S4664,S4667)</f>
        <v>1226272.3</v>
      </c>
      <c r="T4671" s="31">
        <f t="shared" ref="T4671:X4671" si="3230">SUM(T4641,T4664,T4667)</f>
        <v>329859</v>
      </c>
      <c r="U4671" s="31">
        <f t="shared" si="3230"/>
        <v>137909</v>
      </c>
      <c r="V4671" s="31">
        <f t="shared" si="3230"/>
        <v>132896</v>
      </c>
      <c r="W4671" s="31">
        <f t="shared" si="3230"/>
        <v>59054</v>
      </c>
      <c r="X4671" s="31">
        <f t="shared" si="3230"/>
        <v>1556131.3</v>
      </c>
      <c r="Y4671" s="220">
        <f t="shared" si="3211"/>
        <v>100.0000192785826</v>
      </c>
    </row>
    <row r="4672" spans="1:25" ht="15" thickBot="1">
      <c r="A4672" s="32" t="s">
        <v>0</v>
      </c>
      <c r="B4672" s="32" t="s">
        <v>0</v>
      </c>
      <c r="C4672" s="32" t="s">
        <v>0</v>
      </c>
      <c r="D4672" s="32" t="s">
        <v>0</v>
      </c>
      <c r="E4672" s="32" t="s">
        <v>0</v>
      </c>
      <c r="F4672" s="32" t="s">
        <v>0</v>
      </c>
      <c r="G4672" s="154" t="s">
        <v>0</v>
      </c>
      <c r="H4672" s="21" t="s">
        <v>170</v>
      </c>
      <c r="I4672" s="66">
        <f t="shared" si="3219"/>
        <v>46</v>
      </c>
      <c r="J4672" s="66">
        <v>46</v>
      </c>
      <c r="K4672" s="66">
        <f t="shared" si="3221"/>
        <v>0</v>
      </c>
      <c r="L4672" s="66" t="s">
        <v>0</v>
      </c>
      <c r="M4672" s="66" t="s">
        <v>0</v>
      </c>
      <c r="N4672" s="66" t="s">
        <v>0</v>
      </c>
      <c r="O4672" s="66" t="s">
        <v>0</v>
      </c>
      <c r="P4672" s="66" t="s">
        <v>0</v>
      </c>
      <c r="Q4672" s="66">
        <v>0</v>
      </c>
      <c r="R4672" s="66"/>
      <c r="S4672" s="66"/>
      <c r="T4672" s="66"/>
      <c r="U4672" s="66"/>
      <c r="V4672" s="66"/>
      <c r="W4672" s="66"/>
      <c r="X4672" s="66"/>
      <c r="Y4672" s="208">
        <v>0</v>
      </c>
    </row>
    <row r="4673" spans="1:25" ht="41.4" thickBot="1">
      <c r="A4673" s="252" t="s">
        <v>0</v>
      </c>
      <c r="B4673" s="252" t="s">
        <v>0</v>
      </c>
      <c r="C4673" s="252" t="s">
        <v>0</v>
      </c>
      <c r="D4673" s="252" t="s">
        <v>0</v>
      </c>
      <c r="E4673" s="252" t="s">
        <v>0</v>
      </c>
      <c r="F4673" s="252" t="s">
        <v>0</v>
      </c>
      <c r="G4673" s="258" t="s">
        <v>0</v>
      </c>
      <c r="H4673" s="24" t="s">
        <v>72</v>
      </c>
      <c r="I4673" s="1" t="s">
        <v>3093</v>
      </c>
      <c r="J4673" s="1" t="s">
        <v>3130</v>
      </c>
      <c r="K4673" s="1" t="s">
        <v>3</v>
      </c>
      <c r="L4673" s="1" t="s">
        <v>4</v>
      </c>
      <c r="M4673" s="1" t="s">
        <v>5</v>
      </c>
      <c r="N4673" s="1" t="s">
        <v>6</v>
      </c>
      <c r="O4673" s="1" t="s">
        <v>7</v>
      </c>
      <c r="P4673" s="1" t="s">
        <v>8</v>
      </c>
      <c r="Q4673" s="1" t="s">
        <v>3344</v>
      </c>
      <c r="R4673" s="1" t="s">
        <v>3427</v>
      </c>
      <c r="S4673" s="1" t="s">
        <v>3447</v>
      </c>
      <c r="T4673" s="1" t="s">
        <v>3448</v>
      </c>
      <c r="U4673" s="1" t="s">
        <v>3452</v>
      </c>
      <c r="V4673" s="1" t="s">
        <v>3449</v>
      </c>
      <c r="W4673" s="1" t="s">
        <v>3450</v>
      </c>
      <c r="X4673" s="1" t="s">
        <v>3451</v>
      </c>
      <c r="Y4673" s="216" t="s">
        <v>3385</v>
      </c>
    </row>
    <row r="4674" spans="1:25">
      <c r="A4674" s="253"/>
      <c r="B4674" s="253"/>
      <c r="C4674" s="253"/>
      <c r="D4674" s="253"/>
      <c r="E4674" s="253"/>
      <c r="F4674" s="253"/>
      <c r="G4674" s="259"/>
      <c r="H4674" s="33" t="s">
        <v>0</v>
      </c>
      <c r="I4674" s="45">
        <v>1</v>
      </c>
      <c r="J4674" s="45">
        <v>3</v>
      </c>
      <c r="K4674" s="45" t="s">
        <v>9</v>
      </c>
      <c r="L4674" s="45">
        <v>5</v>
      </c>
      <c r="M4674" s="45">
        <v>6</v>
      </c>
      <c r="N4674" s="45">
        <v>7</v>
      </c>
      <c r="O4674" s="45">
        <v>8</v>
      </c>
      <c r="P4674" s="45">
        <v>9</v>
      </c>
      <c r="Q4674" s="45">
        <v>1</v>
      </c>
      <c r="R4674" s="45">
        <v>2</v>
      </c>
      <c r="S4674" s="45">
        <v>3</v>
      </c>
      <c r="T4674" s="45" t="s">
        <v>3453</v>
      </c>
      <c r="U4674" s="45">
        <v>5</v>
      </c>
      <c r="V4674" s="45">
        <v>6</v>
      </c>
      <c r="W4674" s="45">
        <v>7</v>
      </c>
      <c r="X4674" s="45" t="s">
        <v>3454</v>
      </c>
      <c r="Y4674" s="276">
        <v>9</v>
      </c>
    </row>
    <row r="4675" spans="1:25">
      <c r="A4675" s="253"/>
      <c r="B4675" s="253"/>
      <c r="C4675" s="253"/>
      <c r="D4675" s="253"/>
      <c r="E4675" s="253"/>
      <c r="F4675" s="253"/>
      <c r="G4675" s="259"/>
      <c r="H4675" s="34" t="s">
        <v>109</v>
      </c>
      <c r="I4675" s="35">
        <f t="shared" si="3219"/>
        <v>1546386</v>
      </c>
      <c r="J4675" s="35">
        <f t="shared" ref="J4675:P4675" si="3231">SUM(J4671)</f>
        <v>1489005</v>
      </c>
      <c r="K4675" s="35">
        <f t="shared" si="3221"/>
        <v>57381</v>
      </c>
      <c r="L4675" s="35">
        <f t="shared" si="3231"/>
        <v>55381</v>
      </c>
      <c r="M4675" s="35">
        <f t="shared" si="3231"/>
        <v>1000</v>
      </c>
      <c r="N4675" s="35">
        <f t="shared" si="3231"/>
        <v>1000</v>
      </c>
      <c r="O4675" s="35">
        <f t="shared" si="3231"/>
        <v>0</v>
      </c>
      <c r="P4675" s="35">
        <f t="shared" si="3231"/>
        <v>0</v>
      </c>
      <c r="Q4675" s="35">
        <f>SUM(Q4671)</f>
        <v>1618511</v>
      </c>
      <c r="R4675" s="35">
        <f>SUM(R4671)</f>
        <v>1556131</v>
      </c>
      <c r="S4675" s="35">
        <f>SUM(S4671)</f>
        <v>1226272.3</v>
      </c>
      <c r="T4675" s="35">
        <f t="shared" ref="T4675:X4675" si="3232">SUM(T4671)</f>
        <v>329859</v>
      </c>
      <c r="U4675" s="35">
        <f t="shared" si="3232"/>
        <v>137909</v>
      </c>
      <c r="V4675" s="35">
        <f t="shared" si="3232"/>
        <v>132896</v>
      </c>
      <c r="W4675" s="35">
        <f t="shared" si="3232"/>
        <v>59054</v>
      </c>
      <c r="X4675" s="35">
        <f t="shared" si="3232"/>
        <v>1556131.3</v>
      </c>
      <c r="Y4675" s="218">
        <f t="shared" ref="Y4675:Y4676" si="3233">IF(R4675=0,0,(X4675/R4675)*100)</f>
        <v>100.0000192785826</v>
      </c>
    </row>
    <row r="4676" spans="1:25">
      <c r="A4676" s="253"/>
      <c r="B4676" s="253"/>
      <c r="C4676" s="253"/>
      <c r="D4676" s="253"/>
      <c r="E4676" s="253"/>
      <c r="F4676" s="253"/>
      <c r="G4676" s="259"/>
      <c r="H4676" s="36" t="s">
        <v>69</v>
      </c>
      <c r="I4676" s="35">
        <f t="shared" si="3219"/>
        <v>1546386</v>
      </c>
      <c r="J4676" s="35">
        <f t="shared" ref="J4676:P4676" si="3234">SUM(J4675)</f>
        <v>1489005</v>
      </c>
      <c r="K4676" s="35">
        <f t="shared" si="3221"/>
        <v>57381</v>
      </c>
      <c r="L4676" s="35">
        <f t="shared" si="3234"/>
        <v>55381</v>
      </c>
      <c r="M4676" s="35">
        <f t="shared" si="3234"/>
        <v>1000</v>
      </c>
      <c r="N4676" s="35">
        <f t="shared" si="3234"/>
        <v>1000</v>
      </c>
      <c r="O4676" s="35">
        <f t="shared" si="3234"/>
        <v>0</v>
      </c>
      <c r="P4676" s="35">
        <f t="shared" si="3234"/>
        <v>0</v>
      </c>
      <c r="Q4676" s="35">
        <f>SUM(Q4675)</f>
        <v>1618511</v>
      </c>
      <c r="R4676" s="35">
        <f>SUM(R4675)</f>
        <v>1556131</v>
      </c>
      <c r="S4676" s="35">
        <f>SUM(S4675)</f>
        <v>1226272.3</v>
      </c>
      <c r="T4676" s="35">
        <f t="shared" ref="T4676:X4676" si="3235">SUM(T4675)</f>
        <v>329859</v>
      </c>
      <c r="U4676" s="35">
        <f t="shared" si="3235"/>
        <v>137909</v>
      </c>
      <c r="V4676" s="35">
        <f t="shared" si="3235"/>
        <v>132896</v>
      </c>
      <c r="W4676" s="35">
        <f t="shared" si="3235"/>
        <v>59054</v>
      </c>
      <c r="X4676" s="35">
        <f t="shared" si="3235"/>
        <v>1556131.3</v>
      </c>
      <c r="Y4676" s="218">
        <f t="shared" si="3233"/>
        <v>100.0000192785826</v>
      </c>
    </row>
    <row r="4677" spans="1:25" ht="15" thickBot="1">
      <c r="A4677" s="254"/>
      <c r="B4677" s="254"/>
      <c r="C4677" s="254"/>
      <c r="D4677" s="254"/>
      <c r="E4677" s="254"/>
      <c r="F4677" s="254"/>
      <c r="G4677" s="260"/>
    </row>
    <row r="4678" spans="1:25" ht="41.4" thickBot="1">
      <c r="A4678" s="24" t="s">
        <v>123</v>
      </c>
      <c r="B4678" s="24" t="s">
        <v>124</v>
      </c>
      <c r="C4678" s="24" t="s">
        <v>125</v>
      </c>
      <c r="D4678" s="25" t="s">
        <v>0</v>
      </c>
      <c r="E4678" s="24" t="s">
        <v>126</v>
      </c>
      <c r="F4678" s="24" t="s">
        <v>127</v>
      </c>
      <c r="G4678" s="151" t="s">
        <v>128</v>
      </c>
      <c r="H4678" s="24" t="s">
        <v>1</v>
      </c>
      <c r="I4678" s="1" t="s">
        <v>3093</v>
      </c>
      <c r="J4678" s="1" t="s">
        <v>3130</v>
      </c>
      <c r="K4678" s="1" t="s">
        <v>3</v>
      </c>
      <c r="L4678" s="1" t="s">
        <v>4</v>
      </c>
      <c r="M4678" s="1" t="s">
        <v>5</v>
      </c>
      <c r="N4678" s="1" t="s">
        <v>6</v>
      </c>
      <c r="O4678" s="1" t="s">
        <v>7</v>
      </c>
      <c r="P4678" s="1" t="s">
        <v>8</v>
      </c>
      <c r="Q4678" s="1" t="s">
        <v>3344</v>
      </c>
      <c r="R4678" s="1" t="s">
        <v>3427</v>
      </c>
      <c r="S4678" s="1" t="s">
        <v>3447</v>
      </c>
      <c r="T4678" s="1" t="s">
        <v>3448</v>
      </c>
      <c r="U4678" s="1" t="s">
        <v>3452</v>
      </c>
      <c r="V4678" s="1" t="s">
        <v>3449</v>
      </c>
      <c r="W4678" s="1" t="s">
        <v>3450</v>
      </c>
      <c r="X4678" s="1" t="s">
        <v>3451</v>
      </c>
      <c r="Y4678" s="216" t="s">
        <v>3385</v>
      </c>
    </row>
    <row r="4679" spans="1:25">
      <c r="A4679" s="26" t="s">
        <v>0</v>
      </c>
      <c r="B4679" s="26" t="s">
        <v>0</v>
      </c>
      <c r="C4679" s="26" t="s">
        <v>0</v>
      </c>
      <c r="D4679" s="27" t="s">
        <v>0</v>
      </c>
      <c r="E4679" s="27" t="s">
        <v>0</v>
      </c>
      <c r="F4679" s="28" t="s">
        <v>0</v>
      </c>
      <c r="G4679" s="152" t="s">
        <v>0</v>
      </c>
      <c r="H4679" s="29" t="s">
        <v>0</v>
      </c>
      <c r="I4679" s="45">
        <v>1</v>
      </c>
      <c r="J4679" s="45">
        <v>3</v>
      </c>
      <c r="K4679" s="45" t="s">
        <v>9</v>
      </c>
      <c r="L4679" s="45">
        <v>5</v>
      </c>
      <c r="M4679" s="45">
        <v>6</v>
      </c>
      <c r="N4679" s="45">
        <v>7</v>
      </c>
      <c r="O4679" s="45">
        <v>8</v>
      </c>
      <c r="P4679" s="45">
        <v>9</v>
      </c>
      <c r="Q4679" s="45">
        <v>1</v>
      </c>
      <c r="R4679" s="45">
        <v>2</v>
      </c>
      <c r="S4679" s="45">
        <v>3</v>
      </c>
      <c r="T4679" s="45" t="s">
        <v>3453</v>
      </c>
      <c r="U4679" s="45">
        <v>5</v>
      </c>
      <c r="V4679" s="45">
        <v>6</v>
      </c>
      <c r="W4679" s="45">
        <v>7</v>
      </c>
      <c r="X4679" s="45" t="s">
        <v>3454</v>
      </c>
      <c r="Y4679" s="276">
        <v>9</v>
      </c>
    </row>
    <row r="4680" spans="1:25">
      <c r="A4680" s="133" t="s">
        <v>786</v>
      </c>
      <c r="B4680" s="133" t="s">
        <v>184</v>
      </c>
      <c r="C4680" s="109" t="s">
        <v>880</v>
      </c>
      <c r="D4680" s="109" t="s">
        <v>1643</v>
      </c>
      <c r="E4680" s="98" t="s">
        <v>0</v>
      </c>
      <c r="F4680" s="98" t="s">
        <v>0</v>
      </c>
      <c r="G4680" s="153" t="s">
        <v>0</v>
      </c>
      <c r="H4680" s="98" t="s">
        <v>1644</v>
      </c>
      <c r="I4680" s="110"/>
      <c r="J4680" s="110"/>
      <c r="K4680" s="110"/>
      <c r="L4680" s="110" t="s">
        <v>0</v>
      </c>
      <c r="M4680" s="110" t="s">
        <v>0</v>
      </c>
      <c r="N4680" s="110" t="s">
        <v>0</v>
      </c>
      <c r="O4680" s="110" t="s">
        <v>0</v>
      </c>
      <c r="P4680" s="110" t="s">
        <v>0</v>
      </c>
      <c r="Q4680" s="110"/>
      <c r="R4680" s="110"/>
      <c r="S4680" s="110"/>
      <c r="T4680" s="110" t="s">
        <v>0</v>
      </c>
      <c r="U4680" s="110" t="s">
        <v>0</v>
      </c>
      <c r="V4680" s="110" t="s">
        <v>0</v>
      </c>
      <c r="W4680" s="110" t="s">
        <v>0</v>
      </c>
      <c r="X4680" s="110" t="s">
        <v>0</v>
      </c>
      <c r="Y4680" s="217"/>
    </row>
    <row r="4681" spans="1:25" ht="20.399999999999999">
      <c r="A4681" s="20" t="s">
        <v>0</v>
      </c>
      <c r="B4681" s="20" t="s">
        <v>0</v>
      </c>
      <c r="C4681" s="20" t="s">
        <v>0</v>
      </c>
      <c r="D4681" s="21" t="s">
        <v>0</v>
      </c>
      <c r="E4681" s="21" t="s">
        <v>0</v>
      </c>
      <c r="F4681" s="21" t="s">
        <v>0</v>
      </c>
      <c r="G4681" s="150" t="s">
        <v>0</v>
      </c>
      <c r="H4681" s="30" t="s">
        <v>33</v>
      </c>
      <c r="I4681" s="31">
        <f t="shared" si="3219"/>
        <v>1850428</v>
      </c>
      <c r="J4681" s="31">
        <f t="shared" ref="J4681:P4681" si="3236">SUM(J4682,J4690,J4692)</f>
        <v>1806428</v>
      </c>
      <c r="K4681" s="31">
        <f t="shared" si="3221"/>
        <v>44000</v>
      </c>
      <c r="L4681" s="31">
        <f t="shared" si="3236"/>
        <v>44000</v>
      </c>
      <c r="M4681" s="31">
        <f t="shared" si="3236"/>
        <v>0</v>
      </c>
      <c r="N4681" s="31">
        <f t="shared" si="3236"/>
        <v>0</v>
      </c>
      <c r="O4681" s="31">
        <f t="shared" si="3236"/>
        <v>0</v>
      </c>
      <c r="P4681" s="31">
        <f t="shared" si="3236"/>
        <v>0</v>
      </c>
      <c r="Q4681" s="31">
        <f>SUM(Q4682,Q4690,Q4692)</f>
        <v>1926412</v>
      </c>
      <c r="R4681" s="31">
        <f>SUM(R4682,R4690,R4692)</f>
        <v>1882412</v>
      </c>
      <c r="S4681" s="31">
        <f>SUM(S4682,S4690,S4692)</f>
        <v>1533096</v>
      </c>
      <c r="T4681" s="31">
        <f t="shared" ref="T4681:X4681" si="3237">SUM(T4682,T4690,T4692)</f>
        <v>349316</v>
      </c>
      <c r="U4681" s="31">
        <f t="shared" si="3237"/>
        <v>170605</v>
      </c>
      <c r="V4681" s="31">
        <f t="shared" si="3237"/>
        <v>124233</v>
      </c>
      <c r="W4681" s="31">
        <f t="shared" si="3237"/>
        <v>54478</v>
      </c>
      <c r="X4681" s="31">
        <f t="shared" si="3237"/>
        <v>1882412</v>
      </c>
      <c r="Y4681" s="220">
        <f t="shared" ref="Y4681:Y4711" si="3238">IF(R4681=0,0,(X4681/R4681)*100)</f>
        <v>100</v>
      </c>
    </row>
    <row r="4682" spans="1:25">
      <c r="A4682" s="23" t="s">
        <v>786</v>
      </c>
      <c r="B4682" s="23" t="s">
        <v>184</v>
      </c>
      <c r="C4682" s="23" t="s">
        <v>880</v>
      </c>
      <c r="D4682" s="23" t="s">
        <v>1643</v>
      </c>
      <c r="E4682" s="21" t="s">
        <v>132</v>
      </c>
      <c r="F4682" s="21" t="s">
        <v>0</v>
      </c>
      <c r="G4682" s="150" t="s">
        <v>0</v>
      </c>
      <c r="H4682" s="21" t="s">
        <v>11</v>
      </c>
      <c r="I4682" s="66">
        <f t="shared" si="3219"/>
        <v>1504085</v>
      </c>
      <c r="J4682" s="66">
        <f t="shared" ref="J4682:P4682" si="3239">SUM(J4683,J4684)</f>
        <v>1504085</v>
      </c>
      <c r="K4682" s="66">
        <f t="shared" si="3221"/>
        <v>0</v>
      </c>
      <c r="L4682" s="66">
        <f t="shared" si="3239"/>
        <v>0</v>
      </c>
      <c r="M4682" s="66">
        <f t="shared" si="3239"/>
        <v>0</v>
      </c>
      <c r="N4682" s="66">
        <f t="shared" si="3239"/>
        <v>0</v>
      </c>
      <c r="O4682" s="66">
        <f t="shared" si="3239"/>
        <v>0</v>
      </c>
      <c r="P4682" s="66">
        <f t="shared" si="3239"/>
        <v>0</v>
      </c>
      <c r="Q4682" s="66">
        <f>SUM(Q4683,Q4684)</f>
        <v>1566524</v>
      </c>
      <c r="R4682" s="66">
        <f>SUM(R4683,R4684)</f>
        <v>1566524</v>
      </c>
      <c r="S4682" s="66">
        <f>SUM(S4683,S4684)</f>
        <v>1247513</v>
      </c>
      <c r="T4682" s="66">
        <f t="shared" ref="T4682:X4682" si="3240">SUM(T4683,T4684)</f>
        <v>319011</v>
      </c>
      <c r="U4682" s="66">
        <f t="shared" si="3240"/>
        <v>140300</v>
      </c>
      <c r="V4682" s="66">
        <f t="shared" si="3240"/>
        <v>124233</v>
      </c>
      <c r="W4682" s="66">
        <f t="shared" si="3240"/>
        <v>54478</v>
      </c>
      <c r="X4682" s="66">
        <f t="shared" si="3240"/>
        <v>1566524</v>
      </c>
      <c r="Y4682" s="208">
        <f t="shared" si="3238"/>
        <v>100</v>
      </c>
    </row>
    <row r="4683" spans="1:25">
      <c r="A4683" s="23" t="s">
        <v>786</v>
      </c>
      <c r="B4683" s="23" t="s">
        <v>184</v>
      </c>
      <c r="C4683" s="23" t="s">
        <v>880</v>
      </c>
      <c r="D4683" s="23" t="s">
        <v>1643</v>
      </c>
      <c r="E4683" s="22">
        <v>6111</v>
      </c>
      <c r="F4683" s="23"/>
      <c r="G4683" s="128" t="s">
        <v>3379</v>
      </c>
      <c r="H4683" s="32" t="s">
        <v>12</v>
      </c>
      <c r="I4683" s="44">
        <f t="shared" si="3219"/>
        <v>1287885</v>
      </c>
      <c r="J4683" s="44">
        <v>1287885</v>
      </c>
      <c r="K4683" s="44">
        <f t="shared" si="3221"/>
        <v>0</v>
      </c>
      <c r="L4683" s="44">
        <v>0</v>
      </c>
      <c r="M4683" s="44">
        <v>0</v>
      </c>
      <c r="N4683" s="44">
        <v>0</v>
      </c>
      <c r="O4683" s="44">
        <v>0</v>
      </c>
      <c r="P4683" s="44">
        <v>0</v>
      </c>
      <c r="Q4683" s="44">
        <v>1348381</v>
      </c>
      <c r="R4683" s="44">
        <v>1348381</v>
      </c>
      <c r="S4683" s="44">
        <v>1053903</v>
      </c>
      <c r="T4683" s="44">
        <f t="shared" ref="T4683:T4710" si="3241">U4683+V4683+W4683</f>
        <v>294478</v>
      </c>
      <c r="U4683" s="44">
        <v>120000</v>
      </c>
      <c r="V4683" s="44">
        <v>120000</v>
      </c>
      <c r="W4683" s="44">
        <v>54478</v>
      </c>
      <c r="X4683" s="44">
        <f t="shared" ref="X4683:X4710" si="3242">S4683+T4683</f>
        <v>1348381</v>
      </c>
      <c r="Y4683" s="209">
        <f t="shared" si="3238"/>
        <v>100</v>
      </c>
    </row>
    <row r="4684" spans="1:25">
      <c r="A4684" s="20" t="s">
        <v>786</v>
      </c>
      <c r="B4684" s="20" t="s">
        <v>184</v>
      </c>
      <c r="C4684" s="20" t="s">
        <v>880</v>
      </c>
      <c r="D4684" s="20" t="s">
        <v>1643</v>
      </c>
      <c r="E4684" s="20" t="s">
        <v>134</v>
      </c>
      <c r="F4684" s="23" t="s">
        <v>0</v>
      </c>
      <c r="G4684" s="154" t="s">
        <v>0</v>
      </c>
      <c r="H4684" s="21" t="s">
        <v>13</v>
      </c>
      <c r="I4684" s="66">
        <f t="shared" si="3219"/>
        <v>216200</v>
      </c>
      <c r="J4684" s="66">
        <f t="shared" ref="J4684:P4684" si="3243">SUM(J4685:J4689)</f>
        <v>216200</v>
      </c>
      <c r="K4684" s="66">
        <f t="shared" si="3221"/>
        <v>0</v>
      </c>
      <c r="L4684" s="66">
        <f t="shared" si="3243"/>
        <v>0</v>
      </c>
      <c r="M4684" s="66">
        <f t="shared" si="3243"/>
        <v>0</v>
      </c>
      <c r="N4684" s="66">
        <f t="shared" si="3243"/>
        <v>0</v>
      </c>
      <c r="O4684" s="66">
        <f t="shared" si="3243"/>
        <v>0</v>
      </c>
      <c r="P4684" s="66">
        <f t="shared" si="3243"/>
        <v>0</v>
      </c>
      <c r="Q4684" s="66">
        <f>SUM(Q4685:Q4689)</f>
        <v>218143</v>
      </c>
      <c r="R4684" s="66">
        <f>SUM(R4685:R4689)</f>
        <v>218143</v>
      </c>
      <c r="S4684" s="66">
        <f>SUM(S4685:S4689)</f>
        <v>193610</v>
      </c>
      <c r="T4684" s="66">
        <f t="shared" ref="T4684:X4684" si="3244">SUM(T4685:T4689)</f>
        <v>24533</v>
      </c>
      <c r="U4684" s="66">
        <f t="shared" si="3244"/>
        <v>20300</v>
      </c>
      <c r="V4684" s="66">
        <f t="shared" si="3244"/>
        <v>4233</v>
      </c>
      <c r="W4684" s="66">
        <f t="shared" si="3244"/>
        <v>0</v>
      </c>
      <c r="X4684" s="66">
        <f t="shared" si="3244"/>
        <v>218143</v>
      </c>
      <c r="Y4684" s="208">
        <f t="shared" si="3238"/>
        <v>100</v>
      </c>
    </row>
    <row r="4685" spans="1:25">
      <c r="A4685" s="23" t="s">
        <v>786</v>
      </c>
      <c r="B4685" s="23" t="s">
        <v>184</v>
      </c>
      <c r="C4685" s="23" t="s">
        <v>880</v>
      </c>
      <c r="D4685" s="23" t="s">
        <v>1643</v>
      </c>
      <c r="E4685" s="22">
        <v>6112</v>
      </c>
      <c r="F4685" s="23" t="s">
        <v>1645</v>
      </c>
      <c r="G4685" s="128" t="s">
        <v>3379</v>
      </c>
      <c r="H4685" s="32" t="s">
        <v>16</v>
      </c>
      <c r="I4685" s="44">
        <f t="shared" si="3219"/>
        <v>37500</v>
      </c>
      <c r="J4685" s="44">
        <v>37500</v>
      </c>
      <c r="K4685" s="44">
        <f t="shared" si="3221"/>
        <v>0</v>
      </c>
      <c r="L4685" s="44">
        <v>0</v>
      </c>
      <c r="M4685" s="44">
        <v>0</v>
      </c>
      <c r="N4685" s="44">
        <v>0</v>
      </c>
      <c r="O4685" s="44">
        <v>0</v>
      </c>
      <c r="P4685" s="44">
        <v>0</v>
      </c>
      <c r="Q4685" s="44">
        <v>37500</v>
      </c>
      <c r="R4685" s="44">
        <v>37500</v>
      </c>
      <c r="S4685" s="44">
        <v>31394</v>
      </c>
      <c r="T4685" s="44">
        <f t="shared" si="3241"/>
        <v>6106</v>
      </c>
      <c r="U4685" s="44">
        <v>3500</v>
      </c>
      <c r="V4685" s="44">
        <v>2606</v>
      </c>
      <c r="W4685" s="44"/>
      <c r="X4685" s="44">
        <f t="shared" si="3242"/>
        <v>37500</v>
      </c>
      <c r="Y4685" s="209">
        <f t="shared" si="3238"/>
        <v>100</v>
      </c>
    </row>
    <row r="4686" spans="1:25">
      <c r="A4686" s="23" t="s">
        <v>786</v>
      </c>
      <c r="B4686" s="23" t="s">
        <v>184</v>
      </c>
      <c r="C4686" s="23" t="s">
        <v>880</v>
      </c>
      <c r="D4686" s="23" t="s">
        <v>1643</v>
      </c>
      <c r="E4686" s="22">
        <v>6112</v>
      </c>
      <c r="F4686" s="23" t="s">
        <v>1646</v>
      </c>
      <c r="G4686" s="128" t="s">
        <v>3379</v>
      </c>
      <c r="H4686" s="32" t="s">
        <v>19</v>
      </c>
      <c r="I4686" s="44">
        <f t="shared" si="3219"/>
        <v>122000</v>
      </c>
      <c r="J4686" s="44">
        <v>122000</v>
      </c>
      <c r="K4686" s="44">
        <f t="shared" si="3221"/>
        <v>0</v>
      </c>
      <c r="L4686" s="44">
        <v>0</v>
      </c>
      <c r="M4686" s="44">
        <v>0</v>
      </c>
      <c r="N4686" s="44">
        <v>0</v>
      </c>
      <c r="O4686" s="44">
        <v>0</v>
      </c>
      <c r="P4686" s="44">
        <v>0</v>
      </c>
      <c r="Q4686" s="44">
        <v>122000</v>
      </c>
      <c r="R4686" s="44">
        <v>122000</v>
      </c>
      <c r="S4686" s="44">
        <v>108373</v>
      </c>
      <c r="T4686" s="44">
        <f t="shared" si="3241"/>
        <v>13627</v>
      </c>
      <c r="U4686" s="44">
        <v>12000</v>
      </c>
      <c r="V4686" s="44">
        <v>1627</v>
      </c>
      <c r="W4686" s="44"/>
      <c r="X4686" s="44">
        <f t="shared" si="3242"/>
        <v>122000</v>
      </c>
      <c r="Y4686" s="209">
        <f t="shared" si="3238"/>
        <v>100</v>
      </c>
    </row>
    <row r="4687" spans="1:25">
      <c r="A4687" s="23" t="s">
        <v>786</v>
      </c>
      <c r="B4687" s="23" t="s">
        <v>184</v>
      </c>
      <c r="C4687" s="23" t="s">
        <v>880</v>
      </c>
      <c r="D4687" s="23" t="s">
        <v>1643</v>
      </c>
      <c r="E4687" s="22">
        <v>6112</v>
      </c>
      <c r="F4687" s="23" t="s">
        <v>1647</v>
      </c>
      <c r="G4687" s="128" t="s">
        <v>3379</v>
      </c>
      <c r="H4687" s="32" t="s">
        <v>17</v>
      </c>
      <c r="I4687" s="44">
        <f t="shared" si="3219"/>
        <v>26200</v>
      </c>
      <c r="J4687" s="44">
        <v>26200</v>
      </c>
      <c r="K4687" s="44">
        <f t="shared" si="3221"/>
        <v>0</v>
      </c>
      <c r="L4687" s="44">
        <v>0</v>
      </c>
      <c r="M4687" s="44">
        <v>0</v>
      </c>
      <c r="N4687" s="44">
        <v>0</v>
      </c>
      <c r="O4687" s="44">
        <v>0</v>
      </c>
      <c r="P4687" s="44">
        <v>0</v>
      </c>
      <c r="Q4687" s="44">
        <v>28143</v>
      </c>
      <c r="R4687" s="44">
        <v>28143</v>
      </c>
      <c r="S4687" s="44">
        <v>28143</v>
      </c>
      <c r="T4687" s="44">
        <f t="shared" si="3241"/>
        <v>0</v>
      </c>
      <c r="U4687" s="44"/>
      <c r="V4687" s="44"/>
      <c r="W4687" s="44"/>
      <c r="X4687" s="44">
        <f t="shared" si="3242"/>
        <v>28143</v>
      </c>
      <c r="Y4687" s="209">
        <f t="shared" si="3238"/>
        <v>100</v>
      </c>
    </row>
    <row r="4688" spans="1:25">
      <c r="A4688" s="23" t="s">
        <v>786</v>
      </c>
      <c r="B4688" s="23" t="s">
        <v>184</v>
      </c>
      <c r="C4688" s="23" t="s">
        <v>880</v>
      </c>
      <c r="D4688" s="23" t="s">
        <v>1643</v>
      </c>
      <c r="E4688" s="22">
        <v>6112</v>
      </c>
      <c r="F4688" s="23" t="s">
        <v>1648</v>
      </c>
      <c r="G4688" s="128" t="s">
        <v>3379</v>
      </c>
      <c r="H4688" s="32" t="s">
        <v>15</v>
      </c>
      <c r="I4688" s="44">
        <f t="shared" si="3219"/>
        <v>13000</v>
      </c>
      <c r="J4688" s="44">
        <v>13000</v>
      </c>
      <c r="K4688" s="44">
        <f t="shared" si="3221"/>
        <v>0</v>
      </c>
      <c r="L4688" s="44">
        <v>0</v>
      </c>
      <c r="M4688" s="44">
        <v>0</v>
      </c>
      <c r="N4688" s="44">
        <v>0</v>
      </c>
      <c r="O4688" s="44">
        <v>0</v>
      </c>
      <c r="P4688" s="44">
        <v>0</v>
      </c>
      <c r="Q4688" s="44">
        <v>13000</v>
      </c>
      <c r="R4688" s="44">
        <v>13000</v>
      </c>
      <c r="S4688" s="44">
        <v>8200</v>
      </c>
      <c r="T4688" s="44">
        <f t="shared" si="3241"/>
        <v>4800</v>
      </c>
      <c r="U4688" s="44">
        <v>4800</v>
      </c>
      <c r="V4688" s="44"/>
      <c r="W4688" s="44"/>
      <c r="X4688" s="44">
        <f t="shared" si="3242"/>
        <v>13000</v>
      </c>
      <c r="Y4688" s="209">
        <f t="shared" si="3238"/>
        <v>100</v>
      </c>
    </row>
    <row r="4689" spans="1:25">
      <c r="A4689" s="23" t="s">
        <v>786</v>
      </c>
      <c r="B4689" s="23" t="s">
        <v>184</v>
      </c>
      <c r="C4689" s="23" t="s">
        <v>880</v>
      </c>
      <c r="D4689" s="23" t="s">
        <v>1643</v>
      </c>
      <c r="E4689" s="22">
        <v>6112</v>
      </c>
      <c r="F4689" s="23" t="s">
        <v>1649</v>
      </c>
      <c r="G4689" s="128" t="s">
        <v>3379</v>
      </c>
      <c r="H4689" s="32" t="s">
        <v>18</v>
      </c>
      <c r="I4689" s="44">
        <f t="shared" si="3219"/>
        <v>17500</v>
      </c>
      <c r="J4689" s="44">
        <v>17500</v>
      </c>
      <c r="K4689" s="44">
        <f t="shared" si="3221"/>
        <v>0</v>
      </c>
      <c r="L4689" s="44">
        <v>0</v>
      </c>
      <c r="M4689" s="44">
        <v>0</v>
      </c>
      <c r="N4689" s="44">
        <v>0</v>
      </c>
      <c r="O4689" s="44">
        <v>0</v>
      </c>
      <c r="P4689" s="44">
        <v>0</v>
      </c>
      <c r="Q4689" s="44">
        <v>17500</v>
      </c>
      <c r="R4689" s="44">
        <v>17500</v>
      </c>
      <c r="S4689" s="44">
        <v>17500</v>
      </c>
      <c r="T4689" s="44">
        <f t="shared" si="3241"/>
        <v>0</v>
      </c>
      <c r="U4689" s="44"/>
      <c r="V4689" s="44"/>
      <c r="W4689" s="44"/>
      <c r="X4689" s="44">
        <f t="shared" si="3242"/>
        <v>17500</v>
      </c>
      <c r="Y4689" s="209">
        <f t="shared" si="3238"/>
        <v>100</v>
      </c>
    </row>
    <row r="4690" spans="1:25">
      <c r="A4690" s="23" t="s">
        <v>786</v>
      </c>
      <c r="B4690" s="23" t="s">
        <v>184</v>
      </c>
      <c r="C4690" s="23" t="s">
        <v>880</v>
      </c>
      <c r="D4690" s="23" t="s">
        <v>1643</v>
      </c>
      <c r="E4690" s="21" t="s">
        <v>139</v>
      </c>
      <c r="F4690" s="21" t="s">
        <v>0</v>
      </c>
      <c r="G4690" s="150" t="s">
        <v>0</v>
      </c>
      <c r="H4690" s="21" t="s">
        <v>21</v>
      </c>
      <c r="I4690" s="66">
        <f t="shared" si="3219"/>
        <v>139705</v>
      </c>
      <c r="J4690" s="66">
        <f t="shared" ref="J4690:X4690" si="3245">SUM(J4691)</f>
        <v>139705</v>
      </c>
      <c r="K4690" s="66">
        <f t="shared" si="3221"/>
        <v>0</v>
      </c>
      <c r="L4690" s="66">
        <f t="shared" si="3245"/>
        <v>0</v>
      </c>
      <c r="M4690" s="66">
        <f t="shared" si="3245"/>
        <v>0</v>
      </c>
      <c r="N4690" s="66">
        <f t="shared" si="3245"/>
        <v>0</v>
      </c>
      <c r="O4690" s="66">
        <f t="shared" si="3245"/>
        <v>0</v>
      </c>
      <c r="P4690" s="66">
        <f t="shared" si="3245"/>
        <v>0</v>
      </c>
      <c r="Q4690" s="66">
        <f t="shared" si="3245"/>
        <v>146057</v>
      </c>
      <c r="R4690" s="66">
        <f t="shared" si="3245"/>
        <v>146057</v>
      </c>
      <c r="S4690" s="66">
        <f t="shared" si="3245"/>
        <v>132435</v>
      </c>
      <c r="T4690" s="66">
        <f t="shared" si="3245"/>
        <v>13622</v>
      </c>
      <c r="U4690" s="66">
        <f t="shared" si="3245"/>
        <v>13622</v>
      </c>
      <c r="V4690" s="66">
        <f t="shared" si="3245"/>
        <v>0</v>
      </c>
      <c r="W4690" s="66">
        <f t="shared" si="3245"/>
        <v>0</v>
      </c>
      <c r="X4690" s="66">
        <f t="shared" si="3245"/>
        <v>146057</v>
      </c>
      <c r="Y4690" s="208">
        <f t="shared" si="3238"/>
        <v>100</v>
      </c>
    </row>
    <row r="4691" spans="1:25">
      <c r="A4691" s="23" t="s">
        <v>786</v>
      </c>
      <c r="B4691" s="23" t="s">
        <v>184</v>
      </c>
      <c r="C4691" s="23" t="s">
        <v>880</v>
      </c>
      <c r="D4691" s="23" t="s">
        <v>1643</v>
      </c>
      <c r="E4691" s="22">
        <v>6121</v>
      </c>
      <c r="F4691" s="23"/>
      <c r="G4691" s="128" t="s">
        <v>3379</v>
      </c>
      <c r="H4691" s="32" t="s">
        <v>22</v>
      </c>
      <c r="I4691" s="44">
        <f t="shared" si="3219"/>
        <v>139705</v>
      </c>
      <c r="J4691" s="44">
        <v>139705</v>
      </c>
      <c r="K4691" s="44">
        <f t="shared" si="3221"/>
        <v>0</v>
      </c>
      <c r="L4691" s="44">
        <v>0</v>
      </c>
      <c r="M4691" s="44">
        <v>0</v>
      </c>
      <c r="N4691" s="44">
        <v>0</v>
      </c>
      <c r="O4691" s="44">
        <v>0</v>
      </c>
      <c r="P4691" s="44">
        <v>0</v>
      </c>
      <c r="Q4691" s="44">
        <v>146057</v>
      </c>
      <c r="R4691" s="44">
        <v>146057</v>
      </c>
      <c r="S4691" s="44">
        <v>132435</v>
      </c>
      <c r="T4691" s="44">
        <f t="shared" si="3241"/>
        <v>13622</v>
      </c>
      <c r="U4691" s="44">
        <v>13622</v>
      </c>
      <c r="V4691" s="44"/>
      <c r="W4691" s="44"/>
      <c r="X4691" s="44">
        <f t="shared" si="3242"/>
        <v>146057</v>
      </c>
      <c r="Y4691" s="209">
        <f t="shared" si="3238"/>
        <v>100</v>
      </c>
    </row>
    <row r="4692" spans="1:25">
      <c r="A4692" s="23" t="s">
        <v>786</v>
      </c>
      <c r="B4692" s="23" t="s">
        <v>184</v>
      </c>
      <c r="C4692" s="23" t="s">
        <v>880</v>
      </c>
      <c r="D4692" s="23" t="s">
        <v>1643</v>
      </c>
      <c r="E4692" s="21" t="s">
        <v>141</v>
      </c>
      <c r="F4692" s="21" t="s">
        <v>0</v>
      </c>
      <c r="G4692" s="150" t="s">
        <v>0</v>
      </c>
      <c r="H4692" s="21" t="s">
        <v>23</v>
      </c>
      <c r="I4692" s="66">
        <f t="shared" si="3219"/>
        <v>206638</v>
      </c>
      <c r="J4692" s="66">
        <f t="shared" ref="J4692:P4692" si="3246">SUM(J4693:J4701)</f>
        <v>162638</v>
      </c>
      <c r="K4692" s="66">
        <f t="shared" si="3221"/>
        <v>44000</v>
      </c>
      <c r="L4692" s="66">
        <f t="shared" si="3246"/>
        <v>44000</v>
      </c>
      <c r="M4692" s="66">
        <f t="shared" si="3246"/>
        <v>0</v>
      </c>
      <c r="N4692" s="66">
        <f t="shared" si="3246"/>
        <v>0</v>
      </c>
      <c r="O4692" s="66">
        <f t="shared" si="3246"/>
        <v>0</v>
      </c>
      <c r="P4692" s="66">
        <f t="shared" si="3246"/>
        <v>0</v>
      </c>
      <c r="Q4692" s="66">
        <f>SUM(Q4693:Q4701)</f>
        <v>213831</v>
      </c>
      <c r="R4692" s="66">
        <f>SUM(R4693:R4701)</f>
        <v>169831</v>
      </c>
      <c r="S4692" s="66">
        <f>SUM(S4693:S4701)</f>
        <v>153148</v>
      </c>
      <c r="T4692" s="66">
        <f t="shared" ref="T4692:X4692" si="3247">SUM(T4693:T4701)</f>
        <v>16683</v>
      </c>
      <c r="U4692" s="66">
        <f t="shared" si="3247"/>
        <v>16683</v>
      </c>
      <c r="V4692" s="66">
        <f t="shared" si="3247"/>
        <v>0</v>
      </c>
      <c r="W4692" s="66">
        <f t="shared" si="3247"/>
        <v>0</v>
      </c>
      <c r="X4692" s="66">
        <f t="shared" si="3247"/>
        <v>169831</v>
      </c>
      <c r="Y4692" s="208">
        <f t="shared" si="3238"/>
        <v>100</v>
      </c>
    </row>
    <row r="4693" spans="1:25">
      <c r="A4693" s="23" t="s">
        <v>786</v>
      </c>
      <c r="B4693" s="23" t="s">
        <v>184</v>
      </c>
      <c r="C4693" s="23" t="s">
        <v>880</v>
      </c>
      <c r="D4693" s="23" t="s">
        <v>1643</v>
      </c>
      <c r="E4693" s="22">
        <v>6131</v>
      </c>
      <c r="F4693" s="23"/>
      <c r="G4693" s="128" t="s">
        <v>3379</v>
      </c>
      <c r="H4693" s="32" t="s">
        <v>24</v>
      </c>
      <c r="I4693" s="44">
        <f t="shared" si="3219"/>
        <v>5000</v>
      </c>
      <c r="J4693" s="44">
        <v>5000</v>
      </c>
      <c r="K4693" s="44">
        <f t="shared" si="3221"/>
        <v>0</v>
      </c>
      <c r="L4693" s="44">
        <v>0</v>
      </c>
      <c r="M4693" s="44">
        <v>0</v>
      </c>
      <c r="N4693" s="44">
        <v>0</v>
      </c>
      <c r="O4693" s="44">
        <v>0</v>
      </c>
      <c r="P4693" s="44">
        <v>0</v>
      </c>
      <c r="Q4693" s="44">
        <v>5000</v>
      </c>
      <c r="R4693" s="44">
        <v>5000</v>
      </c>
      <c r="S4693" s="44">
        <v>0</v>
      </c>
      <c r="T4693" s="44">
        <f t="shared" si="3241"/>
        <v>5000</v>
      </c>
      <c r="U4693" s="44">
        <v>5000</v>
      </c>
      <c r="V4693" s="44"/>
      <c r="W4693" s="44"/>
      <c r="X4693" s="44">
        <f t="shared" si="3242"/>
        <v>5000</v>
      </c>
      <c r="Y4693" s="209">
        <f t="shared" si="3238"/>
        <v>100</v>
      </c>
    </row>
    <row r="4694" spans="1:25">
      <c r="A4694" s="23" t="s">
        <v>786</v>
      </c>
      <c r="B4694" s="23" t="s">
        <v>184</v>
      </c>
      <c r="C4694" s="23" t="s">
        <v>880</v>
      </c>
      <c r="D4694" s="23" t="s">
        <v>1643</v>
      </c>
      <c r="E4694" s="22">
        <v>6132</v>
      </c>
      <c r="F4694" s="23"/>
      <c r="G4694" s="128" t="s">
        <v>3379</v>
      </c>
      <c r="H4694" s="32" t="s">
        <v>25</v>
      </c>
      <c r="I4694" s="44">
        <f t="shared" si="3219"/>
        <v>92788</v>
      </c>
      <c r="J4694" s="44">
        <v>92788</v>
      </c>
      <c r="K4694" s="44">
        <f t="shared" si="3221"/>
        <v>0</v>
      </c>
      <c r="L4694" s="44">
        <v>0</v>
      </c>
      <c r="M4694" s="44">
        <v>0</v>
      </c>
      <c r="N4694" s="44">
        <v>0</v>
      </c>
      <c r="O4694" s="44">
        <v>0</v>
      </c>
      <c r="P4694" s="44">
        <v>0</v>
      </c>
      <c r="Q4694" s="44">
        <v>92788</v>
      </c>
      <c r="R4694" s="44">
        <v>92788</v>
      </c>
      <c r="S4694" s="44">
        <v>86000</v>
      </c>
      <c r="T4694" s="44">
        <f t="shared" si="3241"/>
        <v>6788</v>
      </c>
      <c r="U4694" s="44">
        <v>6788</v>
      </c>
      <c r="V4694" s="44"/>
      <c r="W4694" s="44"/>
      <c r="X4694" s="44">
        <f t="shared" si="3242"/>
        <v>92788</v>
      </c>
      <c r="Y4694" s="209">
        <f t="shared" si="3238"/>
        <v>100</v>
      </c>
    </row>
    <row r="4695" spans="1:25">
      <c r="A4695" s="23" t="s">
        <v>786</v>
      </c>
      <c r="B4695" s="23" t="s">
        <v>184</v>
      </c>
      <c r="C4695" s="23" t="s">
        <v>880</v>
      </c>
      <c r="D4695" s="23" t="s">
        <v>1643</v>
      </c>
      <c r="E4695" s="22">
        <v>6133</v>
      </c>
      <c r="F4695" s="23"/>
      <c r="G4695" s="128" t="s">
        <v>3379</v>
      </c>
      <c r="H4695" s="32" t="s">
        <v>26</v>
      </c>
      <c r="I4695" s="44">
        <f t="shared" si="3219"/>
        <v>30500</v>
      </c>
      <c r="J4695" s="44">
        <v>30500</v>
      </c>
      <c r="K4695" s="44">
        <f t="shared" si="3221"/>
        <v>0</v>
      </c>
      <c r="L4695" s="44">
        <v>0</v>
      </c>
      <c r="M4695" s="44">
        <v>0</v>
      </c>
      <c r="N4695" s="44">
        <v>0</v>
      </c>
      <c r="O4695" s="44">
        <v>0</v>
      </c>
      <c r="P4695" s="44">
        <v>0</v>
      </c>
      <c r="Q4695" s="44">
        <v>30500</v>
      </c>
      <c r="R4695" s="44">
        <v>30500</v>
      </c>
      <c r="S4695" s="44">
        <v>30000</v>
      </c>
      <c r="T4695" s="44">
        <f t="shared" si="3241"/>
        <v>500</v>
      </c>
      <c r="U4695" s="44">
        <v>500</v>
      </c>
      <c r="V4695" s="44"/>
      <c r="W4695" s="44"/>
      <c r="X4695" s="44">
        <f t="shared" si="3242"/>
        <v>30500</v>
      </c>
      <c r="Y4695" s="209">
        <f t="shared" si="3238"/>
        <v>100</v>
      </c>
    </row>
    <row r="4696" spans="1:25">
      <c r="A4696" s="23" t="s">
        <v>786</v>
      </c>
      <c r="B4696" s="23" t="s">
        <v>184</v>
      </c>
      <c r="C4696" s="23" t="s">
        <v>880</v>
      </c>
      <c r="D4696" s="23" t="s">
        <v>1643</v>
      </c>
      <c r="E4696" s="22">
        <v>6134</v>
      </c>
      <c r="F4696" s="23"/>
      <c r="G4696" s="128" t="s">
        <v>3379</v>
      </c>
      <c r="H4696" s="32" t="s">
        <v>27</v>
      </c>
      <c r="I4696" s="44">
        <f t="shared" si="3219"/>
        <v>20000</v>
      </c>
      <c r="J4696" s="44">
        <v>8000</v>
      </c>
      <c r="K4696" s="44">
        <f t="shared" si="3221"/>
        <v>12000</v>
      </c>
      <c r="L4696" s="44">
        <v>12000</v>
      </c>
      <c r="M4696" s="44">
        <v>0</v>
      </c>
      <c r="N4696" s="44">
        <v>0</v>
      </c>
      <c r="O4696" s="44">
        <v>0</v>
      </c>
      <c r="P4696" s="44">
        <v>0</v>
      </c>
      <c r="Q4696" s="44">
        <v>20000</v>
      </c>
      <c r="R4696" s="44">
        <v>8000</v>
      </c>
      <c r="S4696" s="44">
        <v>8000</v>
      </c>
      <c r="T4696" s="44">
        <f t="shared" si="3241"/>
        <v>0</v>
      </c>
      <c r="U4696" s="44"/>
      <c r="V4696" s="44"/>
      <c r="W4696" s="44">
        <v>0</v>
      </c>
      <c r="X4696" s="44">
        <f t="shared" si="3242"/>
        <v>8000</v>
      </c>
      <c r="Y4696" s="209">
        <f t="shared" si="3238"/>
        <v>100</v>
      </c>
    </row>
    <row r="4697" spans="1:25">
      <c r="A4697" s="23" t="s">
        <v>786</v>
      </c>
      <c r="B4697" s="23" t="s">
        <v>184</v>
      </c>
      <c r="C4697" s="23" t="s">
        <v>880</v>
      </c>
      <c r="D4697" s="23" t="s">
        <v>1643</v>
      </c>
      <c r="E4697" s="22">
        <v>6135</v>
      </c>
      <c r="F4697" s="23"/>
      <c r="G4697" s="128" t="s">
        <v>3379</v>
      </c>
      <c r="H4697" s="32" t="s">
        <v>28</v>
      </c>
      <c r="I4697" s="44">
        <f t="shared" si="3219"/>
        <v>4500</v>
      </c>
      <c r="J4697" s="44">
        <v>1000</v>
      </c>
      <c r="K4697" s="44">
        <f t="shared" si="3221"/>
        <v>3500</v>
      </c>
      <c r="L4697" s="44">
        <v>3500</v>
      </c>
      <c r="M4697" s="44">
        <v>0</v>
      </c>
      <c r="N4697" s="44">
        <v>0</v>
      </c>
      <c r="O4697" s="44">
        <v>0</v>
      </c>
      <c r="P4697" s="44">
        <v>0</v>
      </c>
      <c r="Q4697" s="44">
        <v>4500</v>
      </c>
      <c r="R4697" s="44">
        <v>1000</v>
      </c>
      <c r="S4697" s="44">
        <v>1000</v>
      </c>
      <c r="T4697" s="44">
        <f t="shared" si="3241"/>
        <v>0</v>
      </c>
      <c r="U4697" s="44"/>
      <c r="V4697" s="44"/>
      <c r="W4697" s="44"/>
      <c r="X4697" s="44">
        <f t="shared" si="3242"/>
        <v>1000</v>
      </c>
      <c r="Y4697" s="209">
        <f t="shared" si="3238"/>
        <v>100</v>
      </c>
    </row>
    <row r="4698" spans="1:25">
      <c r="A4698" s="23" t="s">
        <v>786</v>
      </c>
      <c r="B4698" s="23" t="s">
        <v>184</v>
      </c>
      <c r="C4698" s="23" t="s">
        <v>880</v>
      </c>
      <c r="D4698" s="23" t="s">
        <v>1643</v>
      </c>
      <c r="E4698" s="22">
        <v>6136</v>
      </c>
      <c r="F4698" s="23"/>
      <c r="G4698" s="128" t="s">
        <v>3379</v>
      </c>
      <c r="H4698" s="32" t="s">
        <v>29</v>
      </c>
      <c r="I4698" s="44">
        <f t="shared" si="3219"/>
        <v>2000</v>
      </c>
      <c r="J4698" s="44">
        <v>1000</v>
      </c>
      <c r="K4698" s="44">
        <f t="shared" si="3221"/>
        <v>1000</v>
      </c>
      <c r="L4698" s="44">
        <v>1000</v>
      </c>
      <c r="M4698" s="44">
        <v>0</v>
      </c>
      <c r="N4698" s="44">
        <v>0</v>
      </c>
      <c r="O4698" s="44">
        <v>0</v>
      </c>
      <c r="P4698" s="44">
        <v>0</v>
      </c>
      <c r="Q4698" s="44">
        <v>2000</v>
      </c>
      <c r="R4698" s="44">
        <v>1000</v>
      </c>
      <c r="S4698" s="44">
        <v>0</v>
      </c>
      <c r="T4698" s="44">
        <f t="shared" si="3241"/>
        <v>1000</v>
      </c>
      <c r="U4698" s="44">
        <v>1000</v>
      </c>
      <c r="V4698" s="44"/>
      <c r="W4698" s="44"/>
      <c r="X4698" s="44">
        <f t="shared" si="3242"/>
        <v>1000</v>
      </c>
      <c r="Y4698" s="209">
        <f t="shared" si="3238"/>
        <v>100</v>
      </c>
    </row>
    <row r="4699" spans="1:25">
      <c r="A4699" s="23" t="s">
        <v>786</v>
      </c>
      <c r="B4699" s="23" t="s">
        <v>184</v>
      </c>
      <c r="C4699" s="23" t="s">
        <v>880</v>
      </c>
      <c r="D4699" s="23" t="s">
        <v>1643</v>
      </c>
      <c r="E4699" s="22">
        <v>6137</v>
      </c>
      <c r="F4699" s="23"/>
      <c r="G4699" s="128" t="s">
        <v>3379</v>
      </c>
      <c r="H4699" s="32" t="s">
        <v>30</v>
      </c>
      <c r="I4699" s="44">
        <f t="shared" si="3219"/>
        <v>12500</v>
      </c>
      <c r="J4699" s="44">
        <v>6000</v>
      </c>
      <c r="K4699" s="44">
        <f t="shared" si="3221"/>
        <v>6500</v>
      </c>
      <c r="L4699" s="44">
        <v>6500</v>
      </c>
      <c r="M4699" s="44">
        <v>0</v>
      </c>
      <c r="N4699" s="44">
        <v>0</v>
      </c>
      <c r="O4699" s="44">
        <v>0</v>
      </c>
      <c r="P4699" s="44">
        <v>0</v>
      </c>
      <c r="Q4699" s="44">
        <v>12500</v>
      </c>
      <c r="R4699" s="44">
        <v>6000</v>
      </c>
      <c r="S4699" s="44">
        <v>6000</v>
      </c>
      <c r="T4699" s="44">
        <f t="shared" si="3241"/>
        <v>0</v>
      </c>
      <c r="U4699" s="44"/>
      <c r="V4699" s="44"/>
      <c r="W4699" s="44"/>
      <c r="X4699" s="44">
        <f t="shared" si="3242"/>
        <v>6000</v>
      </c>
      <c r="Y4699" s="209">
        <f t="shared" si="3238"/>
        <v>100</v>
      </c>
    </row>
    <row r="4700" spans="1:25">
      <c r="A4700" s="23" t="s">
        <v>786</v>
      </c>
      <c r="B4700" s="23" t="s">
        <v>184</v>
      </c>
      <c r="C4700" s="23" t="s">
        <v>880</v>
      </c>
      <c r="D4700" s="23" t="s">
        <v>1643</v>
      </c>
      <c r="E4700" s="22">
        <v>6138</v>
      </c>
      <c r="F4700" s="23"/>
      <c r="G4700" s="128" t="s">
        <v>3379</v>
      </c>
      <c r="H4700" s="32" t="s">
        <v>31</v>
      </c>
      <c r="I4700" s="44">
        <f t="shared" si="3219"/>
        <v>5000</v>
      </c>
      <c r="J4700" s="44">
        <v>0</v>
      </c>
      <c r="K4700" s="44">
        <f t="shared" si="3221"/>
        <v>5000</v>
      </c>
      <c r="L4700" s="44">
        <v>5000</v>
      </c>
      <c r="M4700" s="44">
        <v>0</v>
      </c>
      <c r="N4700" s="44">
        <v>0</v>
      </c>
      <c r="O4700" s="44">
        <v>0</v>
      </c>
      <c r="P4700" s="44">
        <v>0</v>
      </c>
      <c r="Q4700" s="44">
        <v>5000</v>
      </c>
      <c r="R4700" s="44">
        <v>0</v>
      </c>
      <c r="S4700" s="44">
        <v>0</v>
      </c>
      <c r="T4700" s="44">
        <f t="shared" si="3241"/>
        <v>0</v>
      </c>
      <c r="U4700" s="44"/>
      <c r="V4700" s="44"/>
      <c r="W4700" s="44"/>
      <c r="X4700" s="44">
        <f t="shared" si="3242"/>
        <v>0</v>
      </c>
      <c r="Y4700" s="209">
        <f t="shared" si="3238"/>
        <v>0</v>
      </c>
    </row>
    <row r="4701" spans="1:25">
      <c r="A4701" s="20" t="s">
        <v>786</v>
      </c>
      <c r="B4701" s="20" t="s">
        <v>184</v>
      </c>
      <c r="C4701" s="20" t="s">
        <v>880</v>
      </c>
      <c r="D4701" s="20" t="s">
        <v>1643</v>
      </c>
      <c r="E4701" s="20" t="s">
        <v>144</v>
      </c>
      <c r="F4701" s="23" t="s">
        <v>0</v>
      </c>
      <c r="G4701" s="154" t="s">
        <v>0</v>
      </c>
      <c r="H4701" s="21" t="s">
        <v>32</v>
      </c>
      <c r="I4701" s="66">
        <f t="shared" si="3219"/>
        <v>34350</v>
      </c>
      <c r="J4701" s="66">
        <f t="shared" ref="J4701:P4701" si="3248">SUM(J4702:J4704)</f>
        <v>18350</v>
      </c>
      <c r="K4701" s="66">
        <f t="shared" si="3221"/>
        <v>16000</v>
      </c>
      <c r="L4701" s="66">
        <f t="shared" si="3248"/>
        <v>16000</v>
      </c>
      <c r="M4701" s="66">
        <f t="shared" si="3248"/>
        <v>0</v>
      </c>
      <c r="N4701" s="66">
        <f t="shared" si="3248"/>
        <v>0</v>
      </c>
      <c r="O4701" s="66">
        <f t="shared" si="3248"/>
        <v>0</v>
      </c>
      <c r="P4701" s="66">
        <f t="shared" si="3248"/>
        <v>0</v>
      </c>
      <c r="Q4701" s="66">
        <f>SUM(Q4702:Q4704)</f>
        <v>41543</v>
      </c>
      <c r="R4701" s="66">
        <f>SUM(R4702:R4704)</f>
        <v>25543</v>
      </c>
      <c r="S4701" s="66">
        <f>SUM(S4702:S4704)</f>
        <v>22148</v>
      </c>
      <c r="T4701" s="66">
        <f t="shared" ref="T4701:X4701" si="3249">SUM(T4702:T4704)</f>
        <v>3395</v>
      </c>
      <c r="U4701" s="66">
        <f t="shared" si="3249"/>
        <v>3395</v>
      </c>
      <c r="V4701" s="66">
        <f t="shared" si="3249"/>
        <v>0</v>
      </c>
      <c r="W4701" s="66">
        <f t="shared" si="3249"/>
        <v>0</v>
      </c>
      <c r="X4701" s="66">
        <f t="shared" si="3249"/>
        <v>25543</v>
      </c>
      <c r="Y4701" s="208">
        <f t="shared" si="3238"/>
        <v>100</v>
      </c>
    </row>
    <row r="4702" spans="1:25">
      <c r="A4702" s="23" t="s">
        <v>786</v>
      </c>
      <c r="B4702" s="23" t="s">
        <v>184</v>
      </c>
      <c r="C4702" s="23" t="s">
        <v>880</v>
      </c>
      <c r="D4702" s="23" t="s">
        <v>1643</v>
      </c>
      <c r="E4702" s="22">
        <v>6139</v>
      </c>
      <c r="F4702" s="23"/>
      <c r="G4702" s="128" t="s">
        <v>3379</v>
      </c>
      <c r="H4702" s="32" t="s">
        <v>32</v>
      </c>
      <c r="I4702" s="44">
        <f t="shared" si="3219"/>
        <v>26000</v>
      </c>
      <c r="J4702" s="44">
        <v>10000</v>
      </c>
      <c r="K4702" s="44">
        <f t="shared" si="3221"/>
        <v>16000</v>
      </c>
      <c r="L4702" s="44">
        <v>16000</v>
      </c>
      <c r="M4702" s="44">
        <v>0</v>
      </c>
      <c r="N4702" s="44">
        <v>0</v>
      </c>
      <c r="O4702" s="44">
        <v>0</v>
      </c>
      <c r="P4702" s="44">
        <v>0</v>
      </c>
      <c r="Q4702" s="44">
        <v>33000</v>
      </c>
      <c r="R4702" s="44">
        <v>17000</v>
      </c>
      <c r="S4702" s="44">
        <v>17000</v>
      </c>
      <c r="T4702" s="44">
        <f t="shared" si="3241"/>
        <v>0</v>
      </c>
      <c r="U4702" s="44"/>
      <c r="V4702" s="44"/>
      <c r="W4702" s="44"/>
      <c r="X4702" s="44">
        <f t="shared" si="3242"/>
        <v>17000</v>
      </c>
      <c r="Y4702" s="209">
        <f t="shared" si="3238"/>
        <v>100</v>
      </c>
    </row>
    <row r="4703" spans="1:25">
      <c r="A4703" s="23" t="s">
        <v>786</v>
      </c>
      <c r="B4703" s="23" t="s">
        <v>184</v>
      </c>
      <c r="C4703" s="23" t="s">
        <v>880</v>
      </c>
      <c r="D4703" s="23" t="s">
        <v>1643</v>
      </c>
      <c r="E4703" s="22">
        <v>6139</v>
      </c>
      <c r="F4703" s="23" t="s">
        <v>1650</v>
      </c>
      <c r="G4703" s="128" t="s">
        <v>3379</v>
      </c>
      <c r="H4703" s="32" t="s">
        <v>152</v>
      </c>
      <c r="I4703" s="44">
        <f t="shared" si="3219"/>
        <v>5500</v>
      </c>
      <c r="J4703" s="44">
        <v>5500</v>
      </c>
      <c r="K4703" s="44">
        <f t="shared" si="3221"/>
        <v>0</v>
      </c>
      <c r="L4703" s="44">
        <v>0</v>
      </c>
      <c r="M4703" s="44">
        <v>0</v>
      </c>
      <c r="N4703" s="44">
        <v>0</v>
      </c>
      <c r="O4703" s="44">
        <v>0</v>
      </c>
      <c r="P4703" s="44">
        <v>0</v>
      </c>
      <c r="Q4703" s="44">
        <v>5693</v>
      </c>
      <c r="R4703" s="44">
        <v>5693</v>
      </c>
      <c r="S4703" s="44">
        <v>5148</v>
      </c>
      <c r="T4703" s="44">
        <f t="shared" si="3241"/>
        <v>545</v>
      </c>
      <c r="U4703" s="44">
        <v>545</v>
      </c>
      <c r="V4703" s="44"/>
      <c r="W4703" s="44"/>
      <c r="X4703" s="44">
        <f t="shared" si="3242"/>
        <v>5693</v>
      </c>
      <c r="Y4703" s="209">
        <f t="shared" si="3238"/>
        <v>100</v>
      </c>
    </row>
    <row r="4704" spans="1:25">
      <c r="A4704" s="23" t="s">
        <v>786</v>
      </c>
      <c r="B4704" s="23" t="s">
        <v>184</v>
      </c>
      <c r="C4704" s="23" t="s">
        <v>880</v>
      </c>
      <c r="D4704" s="23" t="s">
        <v>1643</v>
      </c>
      <c r="E4704" s="22">
        <v>6139</v>
      </c>
      <c r="F4704" s="23" t="s">
        <v>1651</v>
      </c>
      <c r="G4704" s="128" t="s">
        <v>3379</v>
      </c>
      <c r="H4704" s="32" t="s">
        <v>158</v>
      </c>
      <c r="I4704" s="44">
        <f t="shared" si="3219"/>
        <v>2850</v>
      </c>
      <c r="J4704" s="44">
        <v>2850</v>
      </c>
      <c r="K4704" s="44">
        <f t="shared" si="3221"/>
        <v>0</v>
      </c>
      <c r="L4704" s="44">
        <v>0</v>
      </c>
      <c r="M4704" s="44">
        <v>0</v>
      </c>
      <c r="N4704" s="44">
        <v>0</v>
      </c>
      <c r="O4704" s="44">
        <v>0</v>
      </c>
      <c r="P4704" s="44">
        <v>0</v>
      </c>
      <c r="Q4704" s="44">
        <v>2850</v>
      </c>
      <c r="R4704" s="44">
        <v>2850</v>
      </c>
      <c r="S4704" s="44">
        <v>0</v>
      </c>
      <c r="T4704" s="44">
        <f t="shared" si="3241"/>
        <v>2850</v>
      </c>
      <c r="U4704" s="44">
        <v>2850</v>
      </c>
      <c r="V4704" s="44"/>
      <c r="W4704" s="44"/>
      <c r="X4704" s="44">
        <f t="shared" si="3242"/>
        <v>2850</v>
      </c>
      <c r="Y4704" s="209">
        <f t="shared" si="3238"/>
        <v>100</v>
      </c>
    </row>
    <row r="4705" spans="1:25" ht="20.399999999999999">
      <c r="A4705" s="23" t="s">
        <v>786</v>
      </c>
      <c r="B4705" s="23" t="s">
        <v>184</v>
      </c>
      <c r="C4705" s="23" t="s">
        <v>880</v>
      </c>
      <c r="D4705" s="23" t="s">
        <v>1643</v>
      </c>
      <c r="E4705" s="22"/>
      <c r="F4705" s="23"/>
      <c r="G4705" s="128"/>
      <c r="H4705" s="30" t="s">
        <v>42</v>
      </c>
      <c r="I4705" s="44"/>
      <c r="J4705" s="44"/>
      <c r="K4705" s="44"/>
      <c r="L4705" s="44"/>
      <c r="M4705" s="44"/>
      <c r="N4705" s="44"/>
      <c r="O4705" s="44"/>
      <c r="P4705" s="44"/>
      <c r="Q4705" s="30">
        <f t="shared" ref="Q4705:X4706" si="3250">SUM(Q4706)</f>
        <v>100239</v>
      </c>
      <c r="R4705" s="30">
        <f t="shared" si="3250"/>
        <v>0</v>
      </c>
      <c r="S4705" s="30">
        <f t="shared" si="3250"/>
        <v>0</v>
      </c>
      <c r="T4705" s="30">
        <f t="shared" si="3250"/>
        <v>0</v>
      </c>
      <c r="U4705" s="30">
        <f t="shared" si="3250"/>
        <v>0</v>
      </c>
      <c r="V4705" s="30">
        <f t="shared" si="3250"/>
        <v>0</v>
      </c>
      <c r="W4705" s="30">
        <f t="shared" si="3250"/>
        <v>0</v>
      </c>
      <c r="X4705" s="30">
        <f t="shared" si="3250"/>
        <v>0</v>
      </c>
      <c r="Y4705" s="233">
        <f t="shared" si="3238"/>
        <v>0</v>
      </c>
    </row>
    <row r="4706" spans="1:25">
      <c r="A4706" s="23" t="s">
        <v>786</v>
      </c>
      <c r="B4706" s="23" t="s">
        <v>184</v>
      </c>
      <c r="C4706" s="23" t="s">
        <v>880</v>
      </c>
      <c r="D4706" s="23" t="s">
        <v>1643</v>
      </c>
      <c r="E4706" s="21" t="s">
        <v>159</v>
      </c>
      <c r="F4706" s="21" t="s">
        <v>0</v>
      </c>
      <c r="G4706" s="150" t="s">
        <v>0</v>
      </c>
      <c r="H4706" s="21" t="s">
        <v>34</v>
      </c>
      <c r="I4706" s="44"/>
      <c r="J4706" s="44"/>
      <c r="K4706" s="44"/>
      <c r="L4706" s="44"/>
      <c r="M4706" s="44"/>
      <c r="N4706" s="44"/>
      <c r="O4706" s="44"/>
      <c r="P4706" s="44"/>
      <c r="Q4706" s="21">
        <f t="shared" si="3250"/>
        <v>100239</v>
      </c>
      <c r="R4706" s="21">
        <f t="shared" si="3250"/>
        <v>0</v>
      </c>
      <c r="S4706" s="21">
        <f t="shared" si="3250"/>
        <v>0</v>
      </c>
      <c r="T4706" s="21">
        <f t="shared" si="3250"/>
        <v>0</v>
      </c>
      <c r="U4706" s="21">
        <f t="shared" si="3250"/>
        <v>0</v>
      </c>
      <c r="V4706" s="21">
        <f t="shared" si="3250"/>
        <v>0</v>
      </c>
      <c r="W4706" s="21">
        <f t="shared" si="3250"/>
        <v>0</v>
      </c>
      <c r="X4706" s="21">
        <f t="shared" si="3250"/>
        <v>0</v>
      </c>
      <c r="Y4706" s="234">
        <f t="shared" si="3238"/>
        <v>0</v>
      </c>
    </row>
    <row r="4707" spans="1:25">
      <c r="A4707" s="23" t="s">
        <v>786</v>
      </c>
      <c r="B4707" s="23" t="s">
        <v>184</v>
      </c>
      <c r="C4707" s="23" t="s">
        <v>880</v>
      </c>
      <c r="D4707" s="23" t="s">
        <v>1643</v>
      </c>
      <c r="E4707" s="22">
        <v>6148</v>
      </c>
      <c r="F4707" s="23"/>
      <c r="G4707" s="128" t="s">
        <v>3379</v>
      </c>
      <c r="H4707" s="32" t="s">
        <v>41</v>
      </c>
      <c r="I4707" s="44"/>
      <c r="J4707" s="44"/>
      <c r="K4707" s="44"/>
      <c r="L4707" s="44"/>
      <c r="M4707" s="44"/>
      <c r="N4707" s="44"/>
      <c r="O4707" s="44"/>
      <c r="P4707" s="44"/>
      <c r="Q4707" s="44">
        <v>100239</v>
      </c>
      <c r="R4707" s="44">
        <v>0</v>
      </c>
      <c r="S4707" s="44">
        <v>0</v>
      </c>
      <c r="T4707" s="44">
        <f t="shared" si="3241"/>
        <v>0</v>
      </c>
      <c r="U4707" s="44"/>
      <c r="V4707" s="44"/>
      <c r="W4707" s="44"/>
      <c r="X4707" s="44">
        <f t="shared" si="3242"/>
        <v>0</v>
      </c>
      <c r="Y4707" s="209">
        <f t="shared" si="3238"/>
        <v>0</v>
      </c>
    </row>
    <row r="4708" spans="1:25" ht="20.399999999999999">
      <c r="A4708" s="20" t="s">
        <v>0</v>
      </c>
      <c r="B4708" s="20" t="s">
        <v>0</v>
      </c>
      <c r="C4708" s="20" t="s">
        <v>0</v>
      </c>
      <c r="D4708" s="21" t="s">
        <v>0</v>
      </c>
      <c r="E4708" s="21" t="s">
        <v>0</v>
      </c>
      <c r="F4708" s="21" t="s">
        <v>0</v>
      </c>
      <c r="G4708" s="150" t="s">
        <v>0</v>
      </c>
      <c r="H4708" s="30" t="s">
        <v>60</v>
      </c>
      <c r="I4708" s="31">
        <f t="shared" si="3219"/>
        <v>13000</v>
      </c>
      <c r="J4708" s="31">
        <f t="shared" ref="J4708:X4709" si="3251">SUM(J4709)</f>
        <v>5000</v>
      </c>
      <c r="K4708" s="31">
        <f t="shared" si="3221"/>
        <v>8000</v>
      </c>
      <c r="L4708" s="31">
        <f t="shared" si="3251"/>
        <v>8000</v>
      </c>
      <c r="M4708" s="31">
        <f t="shared" si="3251"/>
        <v>0</v>
      </c>
      <c r="N4708" s="31">
        <f t="shared" si="3251"/>
        <v>0</v>
      </c>
      <c r="O4708" s="31">
        <f t="shared" si="3251"/>
        <v>0</v>
      </c>
      <c r="P4708" s="31">
        <f t="shared" si="3251"/>
        <v>0</v>
      </c>
      <c r="Q4708" s="31">
        <f t="shared" si="3251"/>
        <v>13000</v>
      </c>
      <c r="R4708" s="31">
        <f t="shared" si="3251"/>
        <v>5000</v>
      </c>
      <c r="S4708" s="31">
        <f t="shared" si="3251"/>
        <v>5000</v>
      </c>
      <c r="T4708" s="31">
        <f t="shared" si="3251"/>
        <v>0</v>
      </c>
      <c r="U4708" s="31">
        <f t="shared" si="3251"/>
        <v>0</v>
      </c>
      <c r="V4708" s="31">
        <f t="shared" si="3251"/>
        <v>0</v>
      </c>
      <c r="W4708" s="31">
        <f t="shared" si="3251"/>
        <v>0</v>
      </c>
      <c r="X4708" s="31">
        <f t="shared" si="3251"/>
        <v>5000</v>
      </c>
      <c r="Y4708" s="220">
        <f t="shared" si="3238"/>
        <v>100</v>
      </c>
    </row>
    <row r="4709" spans="1:25">
      <c r="A4709" s="23" t="s">
        <v>786</v>
      </c>
      <c r="B4709" s="23" t="s">
        <v>184</v>
      </c>
      <c r="C4709" s="23" t="s">
        <v>880</v>
      </c>
      <c r="D4709" s="23" t="s">
        <v>1643</v>
      </c>
      <c r="E4709" s="21" t="s">
        <v>166</v>
      </c>
      <c r="F4709" s="21" t="s">
        <v>0</v>
      </c>
      <c r="G4709" s="150" t="s">
        <v>0</v>
      </c>
      <c r="H4709" s="21" t="s">
        <v>53</v>
      </c>
      <c r="I4709" s="66">
        <f t="shared" si="3219"/>
        <v>13000</v>
      </c>
      <c r="J4709" s="66">
        <f t="shared" si="3251"/>
        <v>5000</v>
      </c>
      <c r="K4709" s="66">
        <f t="shared" si="3221"/>
        <v>8000</v>
      </c>
      <c r="L4709" s="66">
        <f t="shared" si="3251"/>
        <v>8000</v>
      </c>
      <c r="M4709" s="66">
        <f t="shared" si="3251"/>
        <v>0</v>
      </c>
      <c r="N4709" s="66">
        <f t="shared" si="3251"/>
        <v>0</v>
      </c>
      <c r="O4709" s="66">
        <f t="shared" si="3251"/>
        <v>0</v>
      </c>
      <c r="P4709" s="66">
        <f t="shared" si="3251"/>
        <v>0</v>
      </c>
      <c r="Q4709" s="66">
        <f t="shared" si="3251"/>
        <v>13000</v>
      </c>
      <c r="R4709" s="66">
        <f t="shared" si="3251"/>
        <v>5000</v>
      </c>
      <c r="S4709" s="66">
        <f t="shared" si="3251"/>
        <v>5000</v>
      </c>
      <c r="T4709" s="66">
        <f t="shared" si="3251"/>
        <v>0</v>
      </c>
      <c r="U4709" s="66">
        <f t="shared" si="3251"/>
        <v>0</v>
      </c>
      <c r="V4709" s="66">
        <f t="shared" si="3251"/>
        <v>0</v>
      </c>
      <c r="W4709" s="66">
        <f t="shared" si="3251"/>
        <v>0</v>
      </c>
      <c r="X4709" s="66">
        <f t="shared" si="3251"/>
        <v>5000</v>
      </c>
      <c r="Y4709" s="208">
        <f t="shared" si="3238"/>
        <v>100</v>
      </c>
    </row>
    <row r="4710" spans="1:25">
      <c r="A4710" s="23" t="s">
        <v>786</v>
      </c>
      <c r="B4710" s="23" t="s">
        <v>184</v>
      </c>
      <c r="C4710" s="23" t="s">
        <v>880</v>
      </c>
      <c r="D4710" s="23" t="s">
        <v>1643</v>
      </c>
      <c r="E4710" s="22">
        <v>8213</v>
      </c>
      <c r="F4710" s="23"/>
      <c r="G4710" s="128" t="s">
        <v>3379</v>
      </c>
      <c r="H4710" s="32" t="s">
        <v>56</v>
      </c>
      <c r="I4710" s="44">
        <f t="shared" si="3219"/>
        <v>13000</v>
      </c>
      <c r="J4710" s="44">
        <v>5000</v>
      </c>
      <c r="K4710" s="44">
        <f t="shared" si="3221"/>
        <v>8000</v>
      </c>
      <c r="L4710" s="44">
        <v>8000</v>
      </c>
      <c r="M4710" s="44">
        <v>0</v>
      </c>
      <c r="N4710" s="44">
        <v>0</v>
      </c>
      <c r="O4710" s="44">
        <v>0</v>
      </c>
      <c r="P4710" s="44">
        <v>0</v>
      </c>
      <c r="Q4710" s="44">
        <v>13000</v>
      </c>
      <c r="R4710" s="44">
        <v>5000</v>
      </c>
      <c r="S4710" s="44">
        <v>5000</v>
      </c>
      <c r="T4710" s="44">
        <f t="shared" si="3241"/>
        <v>0</v>
      </c>
      <c r="U4710" s="44"/>
      <c r="V4710" s="44"/>
      <c r="W4710" s="44"/>
      <c r="X4710" s="44">
        <f t="shared" si="3242"/>
        <v>5000</v>
      </c>
      <c r="Y4710" s="209">
        <f t="shared" si="3238"/>
        <v>100</v>
      </c>
    </row>
    <row r="4711" spans="1:25">
      <c r="A4711" s="32" t="s">
        <v>0</v>
      </c>
      <c r="B4711" s="32" t="s">
        <v>0</v>
      </c>
      <c r="C4711" s="32" t="s">
        <v>0</v>
      </c>
      <c r="D4711" s="32" t="s">
        <v>0</v>
      </c>
      <c r="E4711" s="32" t="s">
        <v>0</v>
      </c>
      <c r="F4711" s="32" t="s">
        <v>0</v>
      </c>
      <c r="G4711" s="154" t="s">
        <v>0</v>
      </c>
      <c r="H4711" s="30" t="s">
        <v>1652</v>
      </c>
      <c r="I4711" s="31">
        <f t="shared" si="3219"/>
        <v>1863428</v>
      </c>
      <c r="J4711" s="31">
        <f t="shared" ref="J4711:P4711" si="3252">SUM(J4681,J4708)</f>
        <v>1811428</v>
      </c>
      <c r="K4711" s="31">
        <f t="shared" si="3221"/>
        <v>52000</v>
      </c>
      <c r="L4711" s="31">
        <f t="shared" si="3252"/>
        <v>52000</v>
      </c>
      <c r="M4711" s="31">
        <f t="shared" si="3252"/>
        <v>0</v>
      </c>
      <c r="N4711" s="31">
        <f t="shared" si="3252"/>
        <v>0</v>
      </c>
      <c r="O4711" s="31">
        <f t="shared" si="3252"/>
        <v>0</v>
      </c>
      <c r="P4711" s="31">
        <f t="shared" si="3252"/>
        <v>0</v>
      </c>
      <c r="Q4711" s="57">
        <f>SUM(Q4681,Q4708,Q4705)</f>
        <v>2039651</v>
      </c>
      <c r="R4711" s="57">
        <f>SUM(R4681,R4708,R4705)</f>
        <v>1887412</v>
      </c>
      <c r="S4711" s="57">
        <f>SUM(S4681,S4708,S4705)</f>
        <v>1538096</v>
      </c>
      <c r="T4711" s="57">
        <f t="shared" ref="T4711:X4711" si="3253">SUM(T4681,T4708,T4705)</f>
        <v>349316</v>
      </c>
      <c r="U4711" s="57">
        <f t="shared" si="3253"/>
        <v>170605</v>
      </c>
      <c r="V4711" s="57">
        <f t="shared" si="3253"/>
        <v>124233</v>
      </c>
      <c r="W4711" s="57">
        <f t="shared" si="3253"/>
        <v>54478</v>
      </c>
      <c r="X4711" s="57">
        <f t="shared" si="3253"/>
        <v>1887412</v>
      </c>
      <c r="Y4711" s="222">
        <f t="shared" si="3238"/>
        <v>100</v>
      </c>
    </row>
    <row r="4712" spans="1:25" ht="15" thickBot="1">
      <c r="A4712" s="32" t="s">
        <v>0</v>
      </c>
      <c r="B4712" s="32" t="s">
        <v>0</v>
      </c>
      <c r="C4712" s="32" t="s">
        <v>0</v>
      </c>
      <c r="D4712" s="32" t="s">
        <v>0</v>
      </c>
      <c r="E4712" s="32" t="s">
        <v>0</v>
      </c>
      <c r="F4712" s="32" t="s">
        <v>0</v>
      </c>
      <c r="G4712" s="154" t="s">
        <v>0</v>
      </c>
      <c r="H4712" s="21" t="s">
        <v>170</v>
      </c>
      <c r="I4712" s="66">
        <f t="shared" si="3219"/>
        <v>58</v>
      </c>
      <c r="J4712" s="66">
        <v>58</v>
      </c>
      <c r="K4712" s="66">
        <f t="shared" si="3221"/>
        <v>0</v>
      </c>
      <c r="L4712" s="66" t="s">
        <v>0</v>
      </c>
      <c r="M4712" s="66" t="s">
        <v>0</v>
      </c>
      <c r="N4712" s="66" t="s">
        <v>0</v>
      </c>
      <c r="O4712" s="66" t="s">
        <v>0</v>
      </c>
      <c r="P4712" s="66" t="s">
        <v>0</v>
      </c>
      <c r="Q4712" s="66">
        <v>0</v>
      </c>
      <c r="R4712" s="66"/>
      <c r="S4712" s="66"/>
      <c r="T4712" s="66"/>
      <c r="U4712" s="66"/>
      <c r="V4712" s="66"/>
      <c r="W4712" s="66"/>
      <c r="X4712" s="66"/>
      <c r="Y4712" s="208">
        <v>0</v>
      </c>
    </row>
    <row r="4713" spans="1:25" ht="41.4" thickBot="1">
      <c r="A4713" s="252" t="s">
        <v>0</v>
      </c>
      <c r="B4713" s="252" t="s">
        <v>0</v>
      </c>
      <c r="C4713" s="252" t="s">
        <v>0</v>
      </c>
      <c r="D4713" s="252" t="s">
        <v>0</v>
      </c>
      <c r="E4713" s="252" t="s">
        <v>0</v>
      </c>
      <c r="F4713" s="252" t="s">
        <v>0</v>
      </c>
      <c r="G4713" s="258" t="s">
        <v>0</v>
      </c>
      <c r="H4713" s="24" t="s">
        <v>72</v>
      </c>
      <c r="I4713" s="1" t="s">
        <v>3093</v>
      </c>
      <c r="J4713" s="1" t="s">
        <v>3130</v>
      </c>
      <c r="K4713" s="1" t="s">
        <v>3</v>
      </c>
      <c r="L4713" s="1" t="s">
        <v>4</v>
      </c>
      <c r="M4713" s="1" t="s">
        <v>5</v>
      </c>
      <c r="N4713" s="1" t="s">
        <v>6</v>
      </c>
      <c r="O4713" s="1" t="s">
        <v>7</v>
      </c>
      <c r="P4713" s="1" t="s">
        <v>8</v>
      </c>
      <c r="Q4713" s="1" t="s">
        <v>3344</v>
      </c>
      <c r="R4713" s="1" t="s">
        <v>3427</v>
      </c>
      <c r="S4713" s="1" t="s">
        <v>3447</v>
      </c>
      <c r="T4713" s="1" t="s">
        <v>3448</v>
      </c>
      <c r="U4713" s="1" t="s">
        <v>3452</v>
      </c>
      <c r="V4713" s="1" t="s">
        <v>3449</v>
      </c>
      <c r="W4713" s="1" t="s">
        <v>3450</v>
      </c>
      <c r="X4713" s="1" t="s">
        <v>3451</v>
      </c>
      <c r="Y4713" s="216" t="s">
        <v>3385</v>
      </c>
    </row>
    <row r="4714" spans="1:25">
      <c r="A4714" s="253"/>
      <c r="B4714" s="253"/>
      <c r="C4714" s="253"/>
      <c r="D4714" s="253"/>
      <c r="E4714" s="253"/>
      <c r="F4714" s="253"/>
      <c r="G4714" s="259"/>
      <c r="H4714" s="33" t="s">
        <v>0</v>
      </c>
      <c r="I4714" s="45">
        <v>1</v>
      </c>
      <c r="J4714" s="45">
        <v>3</v>
      </c>
      <c r="K4714" s="45" t="s">
        <v>9</v>
      </c>
      <c r="L4714" s="45">
        <v>5</v>
      </c>
      <c r="M4714" s="45">
        <v>6</v>
      </c>
      <c r="N4714" s="45">
        <v>7</v>
      </c>
      <c r="O4714" s="45">
        <v>8</v>
      </c>
      <c r="P4714" s="45">
        <v>9</v>
      </c>
      <c r="Q4714" s="45">
        <v>1</v>
      </c>
      <c r="R4714" s="45">
        <v>2</v>
      </c>
      <c r="S4714" s="45">
        <v>3</v>
      </c>
      <c r="T4714" s="45" t="s">
        <v>3453</v>
      </c>
      <c r="U4714" s="45">
        <v>5</v>
      </c>
      <c r="V4714" s="45">
        <v>6</v>
      </c>
      <c r="W4714" s="45">
        <v>7</v>
      </c>
      <c r="X4714" s="45" t="s">
        <v>3454</v>
      </c>
      <c r="Y4714" s="276">
        <v>9</v>
      </c>
    </row>
    <row r="4715" spans="1:25">
      <c r="A4715" s="253"/>
      <c r="B4715" s="253"/>
      <c r="C4715" s="253"/>
      <c r="D4715" s="253"/>
      <c r="E4715" s="253"/>
      <c r="F4715" s="253"/>
      <c r="G4715" s="259"/>
      <c r="H4715" s="34" t="s">
        <v>109</v>
      </c>
      <c r="I4715" s="35">
        <f t="shared" si="3219"/>
        <v>1863428</v>
      </c>
      <c r="J4715" s="35">
        <f t="shared" ref="J4715:P4715" si="3254">SUM(J4711)</f>
        <v>1811428</v>
      </c>
      <c r="K4715" s="35">
        <f t="shared" si="3221"/>
        <v>52000</v>
      </c>
      <c r="L4715" s="35">
        <f t="shared" si="3254"/>
        <v>52000</v>
      </c>
      <c r="M4715" s="35">
        <f t="shared" si="3254"/>
        <v>0</v>
      </c>
      <c r="N4715" s="35">
        <f t="shared" si="3254"/>
        <v>0</v>
      </c>
      <c r="O4715" s="35">
        <f t="shared" si="3254"/>
        <v>0</v>
      </c>
      <c r="P4715" s="35">
        <f t="shared" si="3254"/>
        <v>0</v>
      </c>
      <c r="Q4715" s="35">
        <f>SUM(Q4711)</f>
        <v>2039651</v>
      </c>
      <c r="R4715" s="35">
        <f>SUM(R4711)</f>
        <v>1887412</v>
      </c>
      <c r="S4715" s="35">
        <f>SUM(S4711)</f>
        <v>1538096</v>
      </c>
      <c r="T4715" s="35">
        <f t="shared" ref="T4715:X4715" si="3255">SUM(T4711)</f>
        <v>349316</v>
      </c>
      <c r="U4715" s="35">
        <f t="shared" si="3255"/>
        <v>170605</v>
      </c>
      <c r="V4715" s="35">
        <f t="shared" si="3255"/>
        <v>124233</v>
      </c>
      <c r="W4715" s="35">
        <f t="shared" si="3255"/>
        <v>54478</v>
      </c>
      <c r="X4715" s="35">
        <f t="shared" si="3255"/>
        <v>1887412</v>
      </c>
      <c r="Y4715" s="218">
        <f t="shared" ref="Y4715:Y4716" si="3256">IF(R4715=0,0,(X4715/R4715)*100)</f>
        <v>100</v>
      </c>
    </row>
    <row r="4716" spans="1:25">
      <c r="A4716" s="253"/>
      <c r="B4716" s="253"/>
      <c r="C4716" s="253"/>
      <c r="D4716" s="253"/>
      <c r="E4716" s="253"/>
      <c r="F4716" s="253"/>
      <c r="G4716" s="259"/>
      <c r="H4716" s="36" t="s">
        <v>69</v>
      </c>
      <c r="I4716" s="35">
        <f t="shared" si="3219"/>
        <v>1863428</v>
      </c>
      <c r="J4716" s="35">
        <f t="shared" ref="J4716:P4716" si="3257">SUM(J4715)</f>
        <v>1811428</v>
      </c>
      <c r="K4716" s="35">
        <f t="shared" si="3221"/>
        <v>52000</v>
      </c>
      <c r="L4716" s="35">
        <f t="shared" si="3257"/>
        <v>52000</v>
      </c>
      <c r="M4716" s="35">
        <f t="shared" si="3257"/>
        <v>0</v>
      </c>
      <c r="N4716" s="35">
        <f t="shared" si="3257"/>
        <v>0</v>
      </c>
      <c r="O4716" s="35">
        <f t="shared" si="3257"/>
        <v>0</v>
      </c>
      <c r="P4716" s="35">
        <f t="shared" si="3257"/>
        <v>0</v>
      </c>
      <c r="Q4716" s="35">
        <f>SUM(Q4715)</f>
        <v>2039651</v>
      </c>
      <c r="R4716" s="35">
        <f>SUM(R4715)</f>
        <v>1887412</v>
      </c>
      <c r="S4716" s="35">
        <f>SUM(S4715)</f>
        <v>1538096</v>
      </c>
      <c r="T4716" s="35">
        <f t="shared" ref="T4716:X4716" si="3258">SUM(T4715)</f>
        <v>349316</v>
      </c>
      <c r="U4716" s="35">
        <f t="shared" si="3258"/>
        <v>170605</v>
      </c>
      <c r="V4716" s="35">
        <f t="shared" si="3258"/>
        <v>124233</v>
      </c>
      <c r="W4716" s="35">
        <f t="shared" si="3258"/>
        <v>54478</v>
      </c>
      <c r="X4716" s="35">
        <f t="shared" si="3258"/>
        <v>1887412</v>
      </c>
      <c r="Y4716" s="218">
        <f t="shared" si="3256"/>
        <v>100</v>
      </c>
    </row>
    <row r="4717" spans="1:25">
      <c r="A4717" s="254"/>
      <c r="B4717" s="254"/>
      <c r="C4717" s="254"/>
      <c r="D4717" s="254"/>
      <c r="E4717" s="254"/>
      <c r="F4717" s="254"/>
      <c r="G4717" s="260"/>
    </row>
    <row r="4718" spans="1:25" ht="15" thickBot="1">
      <c r="A4718" s="32" t="s">
        <v>0</v>
      </c>
      <c r="B4718" s="32" t="s">
        <v>0</v>
      </c>
      <c r="C4718" s="32" t="s">
        <v>0</v>
      </c>
      <c r="D4718" s="32" t="s">
        <v>0</v>
      </c>
      <c r="E4718" s="32" t="s">
        <v>0</v>
      </c>
      <c r="F4718" s="32" t="s">
        <v>0</v>
      </c>
      <c r="G4718" s="154" t="s">
        <v>0</v>
      </c>
      <c r="H4718" s="37" t="s">
        <v>0</v>
      </c>
      <c r="I4718" s="37"/>
      <c r="J4718" s="37"/>
      <c r="K4718" s="37"/>
      <c r="L4718" s="37" t="s">
        <v>0</v>
      </c>
      <c r="M4718" s="37" t="s">
        <v>0</v>
      </c>
      <c r="N4718" s="37" t="s">
        <v>0</v>
      </c>
      <c r="O4718" s="37" t="s">
        <v>0</v>
      </c>
      <c r="P4718" s="37" t="s">
        <v>0</v>
      </c>
      <c r="Q4718" s="37"/>
      <c r="R4718" s="37"/>
      <c r="S4718" s="37"/>
      <c r="T4718" s="37" t="s">
        <v>0</v>
      </c>
      <c r="U4718" s="37" t="s">
        <v>0</v>
      </c>
      <c r="V4718" s="37" t="s">
        <v>0</v>
      </c>
      <c r="W4718" s="37" t="s">
        <v>0</v>
      </c>
      <c r="X4718" s="37" t="s">
        <v>0</v>
      </c>
      <c r="Y4718" s="219"/>
    </row>
    <row r="4719" spans="1:25" ht="41.4" thickBot="1">
      <c r="A4719" s="24" t="s">
        <v>123</v>
      </c>
      <c r="B4719" s="24" t="s">
        <v>124</v>
      </c>
      <c r="C4719" s="24" t="s">
        <v>125</v>
      </c>
      <c r="D4719" s="25" t="s">
        <v>0</v>
      </c>
      <c r="E4719" s="24" t="s">
        <v>126</v>
      </c>
      <c r="F4719" s="24" t="s">
        <v>127</v>
      </c>
      <c r="G4719" s="151" t="s">
        <v>128</v>
      </c>
      <c r="H4719" s="24" t="s">
        <v>1</v>
      </c>
      <c r="I4719" s="1" t="s">
        <v>3093</v>
      </c>
      <c r="J4719" s="1" t="s">
        <v>3130</v>
      </c>
      <c r="K4719" s="1" t="s">
        <v>3</v>
      </c>
      <c r="L4719" s="1" t="s">
        <v>4</v>
      </c>
      <c r="M4719" s="1" t="s">
        <v>5</v>
      </c>
      <c r="N4719" s="1" t="s">
        <v>6</v>
      </c>
      <c r="O4719" s="1" t="s">
        <v>7</v>
      </c>
      <c r="P4719" s="1" t="s">
        <v>8</v>
      </c>
      <c r="Q4719" s="1" t="s">
        <v>3344</v>
      </c>
      <c r="R4719" s="1" t="s">
        <v>3427</v>
      </c>
      <c r="S4719" s="1" t="s">
        <v>3447</v>
      </c>
      <c r="T4719" s="1" t="s">
        <v>3448</v>
      </c>
      <c r="U4719" s="1" t="s">
        <v>3452</v>
      </c>
      <c r="V4719" s="1" t="s">
        <v>3449</v>
      </c>
      <c r="W4719" s="1" t="s">
        <v>3450</v>
      </c>
      <c r="X4719" s="1" t="s">
        <v>3451</v>
      </c>
      <c r="Y4719" s="216" t="s">
        <v>3385</v>
      </c>
    </row>
    <row r="4720" spans="1:25">
      <c r="A4720" s="26" t="s">
        <v>0</v>
      </c>
      <c r="B4720" s="26" t="s">
        <v>0</v>
      </c>
      <c r="C4720" s="26" t="s">
        <v>0</v>
      </c>
      <c r="D4720" s="27" t="s">
        <v>0</v>
      </c>
      <c r="E4720" s="27" t="s">
        <v>0</v>
      </c>
      <c r="F4720" s="28" t="s">
        <v>0</v>
      </c>
      <c r="G4720" s="152" t="s">
        <v>0</v>
      </c>
      <c r="H4720" s="29" t="s">
        <v>0</v>
      </c>
      <c r="I4720" s="45">
        <v>1</v>
      </c>
      <c r="J4720" s="45">
        <v>3</v>
      </c>
      <c r="K4720" s="45" t="s">
        <v>9</v>
      </c>
      <c r="L4720" s="45">
        <v>5</v>
      </c>
      <c r="M4720" s="45">
        <v>6</v>
      </c>
      <c r="N4720" s="45">
        <v>7</v>
      </c>
      <c r="O4720" s="45">
        <v>8</v>
      </c>
      <c r="P4720" s="45">
        <v>9</v>
      </c>
      <c r="Q4720" s="45">
        <v>1</v>
      </c>
      <c r="R4720" s="45">
        <v>2</v>
      </c>
      <c r="S4720" s="45">
        <v>3</v>
      </c>
      <c r="T4720" s="45" t="s">
        <v>3453</v>
      </c>
      <c r="U4720" s="45">
        <v>5</v>
      </c>
      <c r="V4720" s="45">
        <v>6</v>
      </c>
      <c r="W4720" s="45">
        <v>7</v>
      </c>
      <c r="X4720" s="45" t="s">
        <v>3454</v>
      </c>
      <c r="Y4720" s="276">
        <v>9</v>
      </c>
    </row>
    <row r="4721" spans="1:25" s="113" customFormat="1">
      <c r="A4721" s="133" t="s">
        <v>786</v>
      </c>
      <c r="B4721" s="133" t="s">
        <v>184</v>
      </c>
      <c r="C4721" s="109" t="s">
        <v>891</v>
      </c>
      <c r="D4721" s="109" t="s">
        <v>1653</v>
      </c>
      <c r="E4721" s="98" t="s">
        <v>0</v>
      </c>
      <c r="F4721" s="98" t="s">
        <v>0</v>
      </c>
      <c r="G4721" s="153" t="s">
        <v>0</v>
      </c>
      <c r="H4721" s="98" t="s">
        <v>1654</v>
      </c>
      <c r="I4721" s="110"/>
      <c r="J4721" s="110"/>
      <c r="K4721" s="110"/>
      <c r="L4721" s="110" t="s">
        <v>0</v>
      </c>
      <c r="M4721" s="110" t="s">
        <v>0</v>
      </c>
      <c r="N4721" s="110" t="s">
        <v>0</v>
      </c>
      <c r="O4721" s="110" t="s">
        <v>0</v>
      </c>
      <c r="P4721" s="110" t="s">
        <v>0</v>
      </c>
      <c r="Q4721" s="110"/>
      <c r="R4721" s="110"/>
      <c r="S4721" s="110"/>
      <c r="T4721" s="110" t="s">
        <v>0</v>
      </c>
      <c r="U4721" s="110" t="s">
        <v>0</v>
      </c>
      <c r="V4721" s="110" t="s">
        <v>0</v>
      </c>
      <c r="W4721" s="110" t="s">
        <v>0</v>
      </c>
      <c r="X4721" s="110" t="s">
        <v>0</v>
      </c>
      <c r="Y4721" s="217"/>
    </row>
    <row r="4722" spans="1:25" ht="20.399999999999999">
      <c r="A4722" s="20" t="s">
        <v>0</v>
      </c>
      <c r="B4722" s="20" t="s">
        <v>0</v>
      </c>
      <c r="C4722" s="20" t="s">
        <v>0</v>
      </c>
      <c r="D4722" s="21" t="s">
        <v>0</v>
      </c>
      <c r="E4722" s="21" t="s">
        <v>0</v>
      </c>
      <c r="F4722" s="21" t="s">
        <v>0</v>
      </c>
      <c r="G4722" s="150" t="s">
        <v>0</v>
      </c>
      <c r="H4722" s="30" t="s">
        <v>33</v>
      </c>
      <c r="I4722" s="31">
        <f t="shared" ref="I4722:I4782" si="3259">SUM(J4722,K4722,O4722,P4722)</f>
        <v>1349900</v>
      </c>
      <c r="J4722" s="31">
        <f t="shared" ref="J4722:P4722" si="3260">SUM(J4723,J4731,J4733)</f>
        <v>1309900</v>
      </c>
      <c r="K4722" s="31">
        <f t="shared" ref="K4722:K4782" si="3261">SUM(L4722,M4722,N4722)</f>
        <v>40000</v>
      </c>
      <c r="L4722" s="31">
        <f t="shared" si="3260"/>
        <v>40000</v>
      </c>
      <c r="M4722" s="31">
        <f t="shared" si="3260"/>
        <v>0</v>
      </c>
      <c r="N4722" s="31">
        <f t="shared" si="3260"/>
        <v>0</v>
      </c>
      <c r="O4722" s="31">
        <f t="shared" si="3260"/>
        <v>0</v>
      </c>
      <c r="P4722" s="31">
        <f t="shared" si="3260"/>
        <v>0</v>
      </c>
      <c r="Q4722" s="31">
        <f>SUM(Q4723,Q4731,Q4733)</f>
        <v>1401313</v>
      </c>
      <c r="R4722" s="31">
        <f>SUM(R4723,R4731,R4733)</f>
        <v>1361313</v>
      </c>
      <c r="S4722" s="31">
        <f>SUM(S4723,S4731,S4733)</f>
        <v>1031603</v>
      </c>
      <c r="T4722" s="31">
        <f t="shared" ref="T4722:X4722" si="3262">SUM(T4723,T4731,T4733)</f>
        <v>329710</v>
      </c>
      <c r="U4722" s="31">
        <f t="shared" si="3262"/>
        <v>125354</v>
      </c>
      <c r="V4722" s="31">
        <f t="shared" si="3262"/>
        <v>106744</v>
      </c>
      <c r="W4722" s="31">
        <f t="shared" si="3262"/>
        <v>97612</v>
      </c>
      <c r="X4722" s="31">
        <f t="shared" si="3262"/>
        <v>1361313</v>
      </c>
      <c r="Y4722" s="220">
        <f t="shared" ref="Y4722:Y4751" si="3263">IF(R4722=0,0,(X4722/R4722)*100)</f>
        <v>100</v>
      </c>
    </row>
    <row r="4723" spans="1:25">
      <c r="A4723" s="23" t="s">
        <v>786</v>
      </c>
      <c r="B4723" s="23" t="s">
        <v>184</v>
      </c>
      <c r="C4723" s="23" t="s">
        <v>891</v>
      </c>
      <c r="D4723" s="23" t="s">
        <v>1653</v>
      </c>
      <c r="E4723" s="21" t="s">
        <v>132</v>
      </c>
      <c r="F4723" s="21" t="s">
        <v>0</v>
      </c>
      <c r="G4723" s="150" t="s">
        <v>0</v>
      </c>
      <c r="H4723" s="21" t="s">
        <v>11</v>
      </c>
      <c r="I4723" s="66">
        <f t="shared" si="3259"/>
        <v>1072500</v>
      </c>
      <c r="J4723" s="66">
        <f t="shared" ref="J4723:P4723" si="3264">SUM(J4724,J4725)</f>
        <v>1072500</v>
      </c>
      <c r="K4723" s="66">
        <f t="shared" si="3261"/>
        <v>0</v>
      </c>
      <c r="L4723" s="66">
        <f t="shared" si="3264"/>
        <v>0</v>
      </c>
      <c r="M4723" s="66">
        <f t="shared" si="3264"/>
        <v>0</v>
      </c>
      <c r="N4723" s="66">
        <f t="shared" si="3264"/>
        <v>0</v>
      </c>
      <c r="O4723" s="66">
        <f t="shared" si="3264"/>
        <v>0</v>
      </c>
      <c r="P4723" s="66">
        <f t="shared" si="3264"/>
        <v>0</v>
      </c>
      <c r="Q4723" s="66">
        <f>SUM(Q4724,Q4725)</f>
        <v>1112576</v>
      </c>
      <c r="R4723" s="66">
        <f>SUM(R4724,R4725)</f>
        <v>1112576</v>
      </c>
      <c r="S4723" s="66">
        <f>SUM(S4724,S4725)</f>
        <v>836486</v>
      </c>
      <c r="T4723" s="66">
        <f t="shared" ref="T4723:X4723" si="3265">SUM(T4724,T4725)</f>
        <v>276090</v>
      </c>
      <c r="U4723" s="66">
        <f t="shared" si="3265"/>
        <v>102800</v>
      </c>
      <c r="V4723" s="66">
        <f t="shared" si="3265"/>
        <v>89004</v>
      </c>
      <c r="W4723" s="66">
        <f t="shared" si="3265"/>
        <v>84286</v>
      </c>
      <c r="X4723" s="66">
        <f t="shared" si="3265"/>
        <v>1112576</v>
      </c>
      <c r="Y4723" s="208">
        <f t="shared" si="3263"/>
        <v>100</v>
      </c>
    </row>
    <row r="4724" spans="1:25">
      <c r="A4724" s="23" t="s">
        <v>786</v>
      </c>
      <c r="B4724" s="23" t="s">
        <v>184</v>
      </c>
      <c r="C4724" s="23" t="s">
        <v>891</v>
      </c>
      <c r="D4724" s="23" t="s">
        <v>1653</v>
      </c>
      <c r="E4724" s="22">
        <v>6111</v>
      </c>
      <c r="F4724" s="23"/>
      <c r="G4724" s="128" t="s">
        <v>3379</v>
      </c>
      <c r="H4724" s="32" t="s">
        <v>12</v>
      </c>
      <c r="I4724" s="44">
        <f t="shared" si="3259"/>
        <v>896000</v>
      </c>
      <c r="J4724" s="44">
        <v>896000</v>
      </c>
      <c r="K4724" s="44">
        <f t="shared" si="3261"/>
        <v>0</v>
      </c>
      <c r="L4724" s="44">
        <v>0</v>
      </c>
      <c r="M4724" s="44">
        <v>0</v>
      </c>
      <c r="N4724" s="44">
        <v>0</v>
      </c>
      <c r="O4724" s="44">
        <v>0</v>
      </c>
      <c r="P4724" s="44">
        <v>0</v>
      </c>
      <c r="Q4724" s="44">
        <v>936076</v>
      </c>
      <c r="R4724" s="44">
        <v>936076</v>
      </c>
      <c r="S4724" s="44">
        <v>704828</v>
      </c>
      <c r="T4724" s="44">
        <f t="shared" ref="T4724:T4750" si="3266">U4724+V4724+W4724</f>
        <v>231248</v>
      </c>
      <c r="U4724" s="44">
        <v>78500</v>
      </c>
      <c r="V4724" s="44">
        <v>78500</v>
      </c>
      <c r="W4724" s="44">
        <v>74248</v>
      </c>
      <c r="X4724" s="44">
        <f t="shared" ref="X4724:X4750" si="3267">S4724+T4724</f>
        <v>936076</v>
      </c>
      <c r="Y4724" s="209">
        <f t="shared" si="3263"/>
        <v>100</v>
      </c>
    </row>
    <row r="4725" spans="1:25">
      <c r="A4725" s="20" t="s">
        <v>786</v>
      </c>
      <c r="B4725" s="20" t="s">
        <v>184</v>
      </c>
      <c r="C4725" s="20" t="s">
        <v>891</v>
      </c>
      <c r="D4725" s="20" t="s">
        <v>1653</v>
      </c>
      <c r="E4725" s="20" t="s">
        <v>134</v>
      </c>
      <c r="F4725" s="23" t="s">
        <v>0</v>
      </c>
      <c r="G4725" s="154" t="s">
        <v>0</v>
      </c>
      <c r="H4725" s="21" t="s">
        <v>13</v>
      </c>
      <c r="I4725" s="66">
        <f t="shared" si="3259"/>
        <v>176500</v>
      </c>
      <c r="J4725" s="66">
        <f t="shared" ref="J4725:P4725" si="3268">SUM(J4726:J4730)</f>
        <v>176500</v>
      </c>
      <c r="K4725" s="66">
        <f t="shared" si="3261"/>
        <v>0</v>
      </c>
      <c r="L4725" s="66">
        <f t="shared" si="3268"/>
        <v>0</v>
      </c>
      <c r="M4725" s="66">
        <f t="shared" si="3268"/>
        <v>0</v>
      </c>
      <c r="N4725" s="66">
        <f t="shared" si="3268"/>
        <v>0</v>
      </c>
      <c r="O4725" s="66">
        <f t="shared" si="3268"/>
        <v>0</v>
      </c>
      <c r="P4725" s="66">
        <f t="shared" si="3268"/>
        <v>0</v>
      </c>
      <c r="Q4725" s="66">
        <f>SUM(Q4726:Q4730)</f>
        <v>176500</v>
      </c>
      <c r="R4725" s="66">
        <f>SUM(R4726:R4730)</f>
        <v>176500</v>
      </c>
      <c r="S4725" s="66">
        <f>SUM(S4726:S4730)</f>
        <v>131658</v>
      </c>
      <c r="T4725" s="66">
        <f t="shared" ref="T4725:X4725" si="3269">SUM(T4726:T4730)</f>
        <v>44842</v>
      </c>
      <c r="U4725" s="66">
        <f t="shared" si="3269"/>
        <v>24300</v>
      </c>
      <c r="V4725" s="66">
        <f t="shared" si="3269"/>
        <v>10504</v>
      </c>
      <c r="W4725" s="66">
        <f t="shared" si="3269"/>
        <v>10038</v>
      </c>
      <c r="X4725" s="66">
        <f t="shared" si="3269"/>
        <v>176500</v>
      </c>
      <c r="Y4725" s="208">
        <f t="shared" si="3263"/>
        <v>100</v>
      </c>
    </row>
    <row r="4726" spans="1:25">
      <c r="A4726" s="23" t="s">
        <v>786</v>
      </c>
      <c r="B4726" s="23" t="s">
        <v>184</v>
      </c>
      <c r="C4726" s="23" t="s">
        <v>891</v>
      </c>
      <c r="D4726" s="23" t="s">
        <v>1653</v>
      </c>
      <c r="E4726" s="22">
        <v>6112</v>
      </c>
      <c r="F4726" s="23" t="s">
        <v>1655</v>
      </c>
      <c r="G4726" s="128" t="s">
        <v>3379</v>
      </c>
      <c r="H4726" s="32" t="s">
        <v>16</v>
      </c>
      <c r="I4726" s="44">
        <f t="shared" si="3259"/>
        <v>20000</v>
      </c>
      <c r="J4726" s="44">
        <v>20000</v>
      </c>
      <c r="K4726" s="44">
        <f t="shared" si="3261"/>
        <v>0</v>
      </c>
      <c r="L4726" s="44">
        <v>0</v>
      </c>
      <c r="M4726" s="44">
        <v>0</v>
      </c>
      <c r="N4726" s="44">
        <v>0</v>
      </c>
      <c r="O4726" s="44">
        <v>0</v>
      </c>
      <c r="P4726" s="44">
        <v>0</v>
      </c>
      <c r="Q4726" s="44">
        <v>20000</v>
      </c>
      <c r="R4726" s="44">
        <v>20000</v>
      </c>
      <c r="S4726" s="44">
        <v>13362</v>
      </c>
      <c r="T4726" s="44">
        <f t="shared" si="3266"/>
        <v>6638</v>
      </c>
      <c r="U4726" s="44">
        <v>2000</v>
      </c>
      <c r="V4726" s="44">
        <v>2000</v>
      </c>
      <c r="W4726" s="44">
        <v>2638</v>
      </c>
      <c r="X4726" s="44">
        <f t="shared" si="3267"/>
        <v>20000</v>
      </c>
      <c r="Y4726" s="209">
        <f t="shared" si="3263"/>
        <v>100</v>
      </c>
    </row>
    <row r="4727" spans="1:25">
      <c r="A4727" s="23" t="s">
        <v>786</v>
      </c>
      <c r="B4727" s="23" t="s">
        <v>184</v>
      </c>
      <c r="C4727" s="23" t="s">
        <v>891</v>
      </c>
      <c r="D4727" s="23" t="s">
        <v>1653</v>
      </c>
      <c r="E4727" s="22">
        <v>6112</v>
      </c>
      <c r="F4727" s="23" t="s">
        <v>1656</v>
      </c>
      <c r="G4727" s="128" t="s">
        <v>3379</v>
      </c>
      <c r="H4727" s="32" t="s">
        <v>19</v>
      </c>
      <c r="I4727" s="44">
        <f t="shared" si="3259"/>
        <v>85000</v>
      </c>
      <c r="J4727" s="44">
        <v>85000</v>
      </c>
      <c r="K4727" s="44">
        <f t="shared" si="3261"/>
        <v>0</v>
      </c>
      <c r="L4727" s="44">
        <v>0</v>
      </c>
      <c r="M4727" s="44">
        <v>0</v>
      </c>
      <c r="N4727" s="44">
        <v>0</v>
      </c>
      <c r="O4727" s="44">
        <v>0</v>
      </c>
      <c r="P4727" s="44">
        <v>0</v>
      </c>
      <c r="Q4727" s="44">
        <v>85000</v>
      </c>
      <c r="R4727" s="44">
        <v>85000</v>
      </c>
      <c r="S4727" s="44">
        <v>60996</v>
      </c>
      <c r="T4727" s="44">
        <f t="shared" si="3266"/>
        <v>24004</v>
      </c>
      <c r="U4727" s="44">
        <v>8500</v>
      </c>
      <c r="V4727" s="44">
        <v>8504</v>
      </c>
      <c r="W4727" s="44">
        <v>7000</v>
      </c>
      <c r="X4727" s="44">
        <f t="shared" si="3267"/>
        <v>85000</v>
      </c>
      <c r="Y4727" s="209">
        <f t="shared" si="3263"/>
        <v>100</v>
      </c>
    </row>
    <row r="4728" spans="1:25">
      <c r="A4728" s="23" t="s">
        <v>786</v>
      </c>
      <c r="B4728" s="23" t="s">
        <v>184</v>
      </c>
      <c r="C4728" s="23" t="s">
        <v>891</v>
      </c>
      <c r="D4728" s="23" t="s">
        <v>1653</v>
      </c>
      <c r="E4728" s="22">
        <v>6112</v>
      </c>
      <c r="F4728" s="23" t="s">
        <v>1657</v>
      </c>
      <c r="G4728" s="128" t="s">
        <v>3379</v>
      </c>
      <c r="H4728" s="32" t="s">
        <v>17</v>
      </c>
      <c r="I4728" s="44">
        <f t="shared" si="3259"/>
        <v>27000</v>
      </c>
      <c r="J4728" s="44">
        <v>27000</v>
      </c>
      <c r="K4728" s="44">
        <f t="shared" si="3261"/>
        <v>0</v>
      </c>
      <c r="L4728" s="44">
        <v>0</v>
      </c>
      <c r="M4728" s="44">
        <v>0</v>
      </c>
      <c r="N4728" s="44">
        <v>0</v>
      </c>
      <c r="O4728" s="44">
        <v>0</v>
      </c>
      <c r="P4728" s="44">
        <v>0</v>
      </c>
      <c r="Q4728" s="44">
        <v>27000</v>
      </c>
      <c r="R4728" s="44">
        <v>27000</v>
      </c>
      <c r="S4728" s="44">
        <v>27000</v>
      </c>
      <c r="T4728" s="44">
        <f t="shared" si="3266"/>
        <v>0</v>
      </c>
      <c r="U4728" s="44">
        <v>0</v>
      </c>
      <c r="V4728" s="44">
        <v>0</v>
      </c>
      <c r="W4728" s="44">
        <v>0</v>
      </c>
      <c r="X4728" s="44">
        <f t="shared" si="3267"/>
        <v>27000</v>
      </c>
      <c r="Y4728" s="209">
        <f t="shared" si="3263"/>
        <v>100</v>
      </c>
    </row>
    <row r="4729" spans="1:25">
      <c r="A4729" s="23" t="s">
        <v>786</v>
      </c>
      <c r="B4729" s="23" t="s">
        <v>184</v>
      </c>
      <c r="C4729" s="23" t="s">
        <v>891</v>
      </c>
      <c r="D4729" s="23" t="s">
        <v>1653</v>
      </c>
      <c r="E4729" s="22">
        <v>6112</v>
      </c>
      <c r="F4729" s="23" t="s">
        <v>1658</v>
      </c>
      <c r="G4729" s="128" t="s">
        <v>3379</v>
      </c>
      <c r="H4729" s="32" t="s">
        <v>15</v>
      </c>
      <c r="I4729" s="44">
        <f t="shared" si="3259"/>
        <v>14500</v>
      </c>
      <c r="J4729" s="44">
        <v>14500</v>
      </c>
      <c r="K4729" s="44">
        <f t="shared" si="3261"/>
        <v>0</v>
      </c>
      <c r="L4729" s="44">
        <v>0</v>
      </c>
      <c r="M4729" s="44">
        <v>0</v>
      </c>
      <c r="N4729" s="44">
        <v>0</v>
      </c>
      <c r="O4729" s="44">
        <v>0</v>
      </c>
      <c r="P4729" s="44">
        <v>0</v>
      </c>
      <c r="Q4729" s="44">
        <v>14500</v>
      </c>
      <c r="R4729" s="44">
        <v>14500</v>
      </c>
      <c r="S4729" s="44">
        <v>14100</v>
      </c>
      <c r="T4729" s="44">
        <f t="shared" si="3266"/>
        <v>400</v>
      </c>
      <c r="U4729" s="44">
        <v>0</v>
      </c>
      <c r="V4729" s="44">
        <v>0</v>
      </c>
      <c r="W4729" s="44">
        <v>400</v>
      </c>
      <c r="X4729" s="44">
        <f t="shared" si="3267"/>
        <v>14500</v>
      </c>
      <c r="Y4729" s="209">
        <f t="shared" si="3263"/>
        <v>100</v>
      </c>
    </row>
    <row r="4730" spans="1:25">
      <c r="A4730" s="23" t="s">
        <v>786</v>
      </c>
      <c r="B4730" s="23" t="s">
        <v>184</v>
      </c>
      <c r="C4730" s="23" t="s">
        <v>891</v>
      </c>
      <c r="D4730" s="23" t="s">
        <v>1653</v>
      </c>
      <c r="E4730" s="22">
        <v>6112</v>
      </c>
      <c r="F4730" s="23" t="s">
        <v>1659</v>
      </c>
      <c r="G4730" s="128" t="s">
        <v>3379</v>
      </c>
      <c r="H4730" s="32" t="s">
        <v>18</v>
      </c>
      <c r="I4730" s="44">
        <f t="shared" si="3259"/>
        <v>30000</v>
      </c>
      <c r="J4730" s="44">
        <v>30000</v>
      </c>
      <c r="K4730" s="44">
        <f t="shared" si="3261"/>
        <v>0</v>
      </c>
      <c r="L4730" s="44">
        <v>0</v>
      </c>
      <c r="M4730" s="44">
        <v>0</v>
      </c>
      <c r="N4730" s="44">
        <v>0</v>
      </c>
      <c r="O4730" s="44">
        <v>0</v>
      </c>
      <c r="P4730" s="44">
        <v>0</v>
      </c>
      <c r="Q4730" s="44">
        <v>30000</v>
      </c>
      <c r="R4730" s="44">
        <v>30000</v>
      </c>
      <c r="S4730" s="44">
        <v>16200</v>
      </c>
      <c r="T4730" s="44">
        <f t="shared" si="3266"/>
        <v>13800</v>
      </c>
      <c r="U4730" s="44">
        <v>13800</v>
      </c>
      <c r="V4730" s="44">
        <v>0</v>
      </c>
      <c r="W4730" s="44">
        <v>0</v>
      </c>
      <c r="X4730" s="44">
        <f t="shared" si="3267"/>
        <v>30000</v>
      </c>
      <c r="Y4730" s="209">
        <f t="shared" si="3263"/>
        <v>100</v>
      </c>
    </row>
    <row r="4731" spans="1:25">
      <c r="A4731" s="23" t="s">
        <v>786</v>
      </c>
      <c r="B4731" s="23" t="s">
        <v>184</v>
      </c>
      <c r="C4731" s="23" t="s">
        <v>891</v>
      </c>
      <c r="D4731" s="23" t="s">
        <v>1653</v>
      </c>
      <c r="E4731" s="21" t="s">
        <v>139</v>
      </c>
      <c r="F4731" s="21" t="s">
        <v>0</v>
      </c>
      <c r="G4731" s="150" t="s">
        <v>0</v>
      </c>
      <c r="H4731" s="21" t="s">
        <v>21</v>
      </c>
      <c r="I4731" s="66">
        <f t="shared" si="3259"/>
        <v>94000</v>
      </c>
      <c r="J4731" s="66">
        <f t="shared" ref="J4731:X4731" si="3270">SUM(J4732)</f>
        <v>94000</v>
      </c>
      <c r="K4731" s="66">
        <f t="shared" si="3261"/>
        <v>0</v>
      </c>
      <c r="L4731" s="66">
        <f t="shared" si="3270"/>
        <v>0</v>
      </c>
      <c r="M4731" s="66">
        <f t="shared" si="3270"/>
        <v>0</v>
      </c>
      <c r="N4731" s="66">
        <f t="shared" si="3270"/>
        <v>0</v>
      </c>
      <c r="O4731" s="66">
        <f t="shared" si="3270"/>
        <v>0</v>
      </c>
      <c r="P4731" s="66">
        <f t="shared" si="3270"/>
        <v>0</v>
      </c>
      <c r="Q4731" s="66">
        <f t="shared" si="3270"/>
        <v>98208</v>
      </c>
      <c r="R4731" s="66">
        <f t="shared" si="3270"/>
        <v>98208</v>
      </c>
      <c r="S4731" s="66">
        <f t="shared" si="3270"/>
        <v>74007</v>
      </c>
      <c r="T4731" s="66">
        <f t="shared" si="3270"/>
        <v>24201</v>
      </c>
      <c r="U4731" s="66">
        <f t="shared" si="3270"/>
        <v>8314</v>
      </c>
      <c r="V4731" s="66">
        <f t="shared" si="3270"/>
        <v>8000</v>
      </c>
      <c r="W4731" s="66">
        <f t="shared" si="3270"/>
        <v>7887</v>
      </c>
      <c r="X4731" s="66">
        <f t="shared" si="3270"/>
        <v>98208</v>
      </c>
      <c r="Y4731" s="208">
        <f t="shared" si="3263"/>
        <v>100</v>
      </c>
    </row>
    <row r="4732" spans="1:25">
      <c r="A4732" s="23" t="s">
        <v>786</v>
      </c>
      <c r="B4732" s="23" t="s">
        <v>184</v>
      </c>
      <c r="C4732" s="23" t="s">
        <v>891</v>
      </c>
      <c r="D4732" s="23" t="s">
        <v>1653</v>
      </c>
      <c r="E4732" s="22">
        <v>6121</v>
      </c>
      <c r="F4732" s="23"/>
      <c r="G4732" s="128" t="s">
        <v>3379</v>
      </c>
      <c r="H4732" s="32" t="s">
        <v>22</v>
      </c>
      <c r="I4732" s="44">
        <f t="shared" si="3259"/>
        <v>94000</v>
      </c>
      <c r="J4732" s="44">
        <v>94000</v>
      </c>
      <c r="K4732" s="44">
        <f t="shared" si="3261"/>
        <v>0</v>
      </c>
      <c r="L4732" s="44">
        <v>0</v>
      </c>
      <c r="M4732" s="44">
        <v>0</v>
      </c>
      <c r="N4732" s="44">
        <v>0</v>
      </c>
      <c r="O4732" s="44">
        <v>0</v>
      </c>
      <c r="P4732" s="44">
        <v>0</v>
      </c>
      <c r="Q4732" s="44">
        <v>98208</v>
      </c>
      <c r="R4732" s="44">
        <v>98208</v>
      </c>
      <c r="S4732" s="44">
        <v>74007</v>
      </c>
      <c r="T4732" s="44">
        <f t="shared" si="3266"/>
        <v>24201</v>
      </c>
      <c r="U4732" s="44">
        <v>8314</v>
      </c>
      <c r="V4732" s="44">
        <v>8000</v>
      </c>
      <c r="W4732" s="44">
        <v>7887</v>
      </c>
      <c r="X4732" s="44">
        <f t="shared" si="3267"/>
        <v>98208</v>
      </c>
      <c r="Y4732" s="209">
        <f t="shared" si="3263"/>
        <v>100</v>
      </c>
    </row>
    <row r="4733" spans="1:25">
      <c r="A4733" s="23" t="s">
        <v>786</v>
      </c>
      <c r="B4733" s="23" t="s">
        <v>184</v>
      </c>
      <c r="C4733" s="23" t="s">
        <v>891</v>
      </c>
      <c r="D4733" s="23" t="s">
        <v>1653</v>
      </c>
      <c r="E4733" s="21" t="s">
        <v>141</v>
      </c>
      <c r="F4733" s="21" t="s">
        <v>0</v>
      </c>
      <c r="G4733" s="150" t="s">
        <v>0</v>
      </c>
      <c r="H4733" s="21" t="s">
        <v>23</v>
      </c>
      <c r="I4733" s="66">
        <f t="shared" si="3259"/>
        <v>183400</v>
      </c>
      <c r="J4733" s="66">
        <f t="shared" ref="J4733:P4733" si="3271">SUM(J4734:J4741)</f>
        <v>143400</v>
      </c>
      <c r="K4733" s="66">
        <f t="shared" si="3261"/>
        <v>40000</v>
      </c>
      <c r="L4733" s="66">
        <f t="shared" si="3271"/>
        <v>40000</v>
      </c>
      <c r="M4733" s="66">
        <f t="shared" si="3271"/>
        <v>0</v>
      </c>
      <c r="N4733" s="66">
        <f t="shared" si="3271"/>
        <v>0</v>
      </c>
      <c r="O4733" s="66">
        <f t="shared" si="3271"/>
        <v>0</v>
      </c>
      <c r="P4733" s="66">
        <f t="shared" si="3271"/>
        <v>0</v>
      </c>
      <c r="Q4733" s="66">
        <f>SUM(Q4734:Q4741)</f>
        <v>190529</v>
      </c>
      <c r="R4733" s="66">
        <f>SUM(R4734:R4741)</f>
        <v>150529</v>
      </c>
      <c r="S4733" s="66">
        <f>SUM(S4734:S4741)</f>
        <v>121110</v>
      </c>
      <c r="T4733" s="66">
        <f t="shared" ref="T4733:X4733" si="3272">SUM(T4734:T4741)</f>
        <v>29419</v>
      </c>
      <c r="U4733" s="66">
        <f t="shared" si="3272"/>
        <v>14240</v>
      </c>
      <c r="V4733" s="66">
        <f t="shared" si="3272"/>
        <v>9740</v>
      </c>
      <c r="W4733" s="66">
        <f t="shared" si="3272"/>
        <v>5439</v>
      </c>
      <c r="X4733" s="66">
        <f t="shared" si="3272"/>
        <v>150529</v>
      </c>
      <c r="Y4733" s="208">
        <f t="shared" si="3263"/>
        <v>100</v>
      </c>
    </row>
    <row r="4734" spans="1:25">
      <c r="A4734" s="23" t="s">
        <v>786</v>
      </c>
      <c r="B4734" s="23" t="s">
        <v>184</v>
      </c>
      <c r="C4734" s="23" t="s">
        <v>891</v>
      </c>
      <c r="D4734" s="23" t="s">
        <v>1653</v>
      </c>
      <c r="E4734" s="22">
        <v>6131</v>
      </c>
      <c r="F4734" s="23"/>
      <c r="G4734" s="128" t="s">
        <v>3379</v>
      </c>
      <c r="H4734" s="32" t="s">
        <v>24</v>
      </c>
      <c r="I4734" s="44">
        <f t="shared" si="3259"/>
        <v>4400</v>
      </c>
      <c r="J4734" s="44">
        <v>4400</v>
      </c>
      <c r="K4734" s="44">
        <f t="shared" si="3261"/>
        <v>0</v>
      </c>
      <c r="L4734" s="44">
        <v>0</v>
      </c>
      <c r="M4734" s="44">
        <v>0</v>
      </c>
      <c r="N4734" s="44">
        <v>0</v>
      </c>
      <c r="O4734" s="44">
        <v>0</v>
      </c>
      <c r="P4734" s="44">
        <v>0</v>
      </c>
      <c r="Q4734" s="44">
        <v>7600</v>
      </c>
      <c r="R4734" s="44">
        <v>7600</v>
      </c>
      <c r="S4734" s="44">
        <v>3200</v>
      </c>
      <c r="T4734" s="44">
        <f t="shared" si="3266"/>
        <v>4400</v>
      </c>
      <c r="U4734" s="44">
        <v>4400</v>
      </c>
      <c r="V4734" s="44">
        <v>0</v>
      </c>
      <c r="W4734" s="44">
        <v>0</v>
      </c>
      <c r="X4734" s="44">
        <f t="shared" si="3267"/>
        <v>7600</v>
      </c>
      <c r="Y4734" s="209">
        <f t="shared" si="3263"/>
        <v>100</v>
      </c>
    </row>
    <row r="4735" spans="1:25">
      <c r="A4735" s="23" t="s">
        <v>786</v>
      </c>
      <c r="B4735" s="23" t="s">
        <v>184</v>
      </c>
      <c r="C4735" s="23" t="s">
        <v>891</v>
      </c>
      <c r="D4735" s="23" t="s">
        <v>1653</v>
      </c>
      <c r="E4735" s="22">
        <v>6132</v>
      </c>
      <c r="F4735" s="23"/>
      <c r="G4735" s="128" t="s">
        <v>3379</v>
      </c>
      <c r="H4735" s="32" t="s">
        <v>25</v>
      </c>
      <c r="I4735" s="44">
        <f t="shared" si="3259"/>
        <v>90000</v>
      </c>
      <c r="J4735" s="44">
        <v>90000</v>
      </c>
      <c r="K4735" s="44">
        <f t="shared" si="3261"/>
        <v>0</v>
      </c>
      <c r="L4735" s="44">
        <v>0</v>
      </c>
      <c r="M4735" s="44">
        <v>0</v>
      </c>
      <c r="N4735" s="44">
        <v>0</v>
      </c>
      <c r="O4735" s="44">
        <v>0</v>
      </c>
      <c r="P4735" s="44">
        <v>0</v>
      </c>
      <c r="Q4735" s="44">
        <v>90000</v>
      </c>
      <c r="R4735" s="44">
        <v>90000</v>
      </c>
      <c r="S4735" s="44">
        <v>79000</v>
      </c>
      <c r="T4735" s="44">
        <f t="shared" si="3266"/>
        <v>11000</v>
      </c>
      <c r="U4735" s="44">
        <v>5000</v>
      </c>
      <c r="V4735" s="44">
        <v>5000</v>
      </c>
      <c r="W4735" s="44">
        <v>1000</v>
      </c>
      <c r="X4735" s="44">
        <f t="shared" si="3267"/>
        <v>90000</v>
      </c>
      <c r="Y4735" s="209">
        <f t="shared" si="3263"/>
        <v>100</v>
      </c>
    </row>
    <row r="4736" spans="1:25">
      <c r="A4736" s="23" t="s">
        <v>786</v>
      </c>
      <c r="B4736" s="23" t="s">
        <v>184</v>
      </c>
      <c r="C4736" s="23" t="s">
        <v>891</v>
      </c>
      <c r="D4736" s="23" t="s">
        <v>1653</v>
      </c>
      <c r="E4736" s="22">
        <v>6133</v>
      </c>
      <c r="F4736" s="23"/>
      <c r="G4736" s="128" t="s">
        <v>3379</v>
      </c>
      <c r="H4736" s="32" t="s">
        <v>26</v>
      </c>
      <c r="I4736" s="44">
        <f t="shared" si="3259"/>
        <v>28000</v>
      </c>
      <c r="J4736" s="44">
        <v>28000</v>
      </c>
      <c r="K4736" s="44">
        <f t="shared" si="3261"/>
        <v>0</v>
      </c>
      <c r="L4736" s="44">
        <v>0</v>
      </c>
      <c r="M4736" s="44">
        <v>0</v>
      </c>
      <c r="N4736" s="44">
        <v>0</v>
      </c>
      <c r="O4736" s="44">
        <v>0</v>
      </c>
      <c r="P4736" s="44">
        <v>0</v>
      </c>
      <c r="Q4736" s="44">
        <v>24800</v>
      </c>
      <c r="R4736" s="44">
        <v>24800</v>
      </c>
      <c r="S4736" s="44">
        <v>16400</v>
      </c>
      <c r="T4736" s="44">
        <f t="shared" si="3266"/>
        <v>8400</v>
      </c>
      <c r="U4736" s="44">
        <v>2800</v>
      </c>
      <c r="V4736" s="44">
        <v>2800</v>
      </c>
      <c r="W4736" s="44">
        <v>2800</v>
      </c>
      <c r="X4736" s="44">
        <f t="shared" si="3267"/>
        <v>24800</v>
      </c>
      <c r="Y4736" s="209">
        <f t="shared" si="3263"/>
        <v>100</v>
      </c>
    </row>
    <row r="4737" spans="1:25">
      <c r="A4737" s="23" t="s">
        <v>786</v>
      </c>
      <c r="B4737" s="23" t="s">
        <v>184</v>
      </c>
      <c r="C4737" s="23" t="s">
        <v>891</v>
      </c>
      <c r="D4737" s="23" t="s">
        <v>1653</v>
      </c>
      <c r="E4737" s="22">
        <v>6134</v>
      </c>
      <c r="F4737" s="23"/>
      <c r="G4737" s="128" t="s">
        <v>3379</v>
      </c>
      <c r="H4737" s="32" t="s">
        <v>27</v>
      </c>
      <c r="I4737" s="44">
        <f t="shared" si="3259"/>
        <v>14800</v>
      </c>
      <c r="J4737" s="44">
        <v>2000</v>
      </c>
      <c r="K4737" s="44">
        <f t="shared" si="3261"/>
        <v>12800</v>
      </c>
      <c r="L4737" s="44">
        <v>12800</v>
      </c>
      <c r="M4737" s="44">
        <v>0</v>
      </c>
      <c r="N4737" s="44">
        <v>0</v>
      </c>
      <c r="O4737" s="44">
        <v>0</v>
      </c>
      <c r="P4737" s="44">
        <v>0</v>
      </c>
      <c r="Q4737" s="44">
        <v>14800</v>
      </c>
      <c r="R4737" s="44">
        <v>2000</v>
      </c>
      <c r="S4737" s="44">
        <v>1700</v>
      </c>
      <c r="T4737" s="44">
        <f t="shared" si="3266"/>
        <v>300</v>
      </c>
      <c r="U4737" s="44">
        <v>200</v>
      </c>
      <c r="V4737" s="44">
        <v>100</v>
      </c>
      <c r="W4737" s="44">
        <v>0</v>
      </c>
      <c r="X4737" s="44">
        <f t="shared" si="3267"/>
        <v>2000</v>
      </c>
      <c r="Y4737" s="209">
        <f t="shared" si="3263"/>
        <v>100</v>
      </c>
    </row>
    <row r="4738" spans="1:25">
      <c r="A4738" s="23" t="s">
        <v>786</v>
      </c>
      <c r="B4738" s="23" t="s">
        <v>184</v>
      </c>
      <c r="C4738" s="23" t="s">
        <v>891</v>
      </c>
      <c r="D4738" s="23" t="s">
        <v>1653</v>
      </c>
      <c r="E4738" s="22">
        <v>6135</v>
      </c>
      <c r="F4738" s="23"/>
      <c r="G4738" s="128" t="s">
        <v>3379</v>
      </c>
      <c r="H4738" s="32" t="s">
        <v>28</v>
      </c>
      <c r="I4738" s="44">
        <f t="shared" si="3259"/>
        <v>2000</v>
      </c>
      <c r="J4738" s="44">
        <v>0</v>
      </c>
      <c r="K4738" s="44">
        <f t="shared" si="3261"/>
        <v>2000</v>
      </c>
      <c r="L4738" s="44">
        <v>2000</v>
      </c>
      <c r="M4738" s="44">
        <v>0</v>
      </c>
      <c r="N4738" s="44">
        <v>0</v>
      </c>
      <c r="O4738" s="44">
        <v>0</v>
      </c>
      <c r="P4738" s="44">
        <v>0</v>
      </c>
      <c r="Q4738" s="44">
        <v>2000</v>
      </c>
      <c r="R4738" s="44">
        <v>0</v>
      </c>
      <c r="S4738" s="44">
        <v>0</v>
      </c>
      <c r="T4738" s="44">
        <f t="shared" si="3266"/>
        <v>0</v>
      </c>
      <c r="U4738" s="44">
        <v>0</v>
      </c>
      <c r="V4738" s="44">
        <v>0</v>
      </c>
      <c r="W4738" s="44">
        <v>0</v>
      </c>
      <c r="X4738" s="44">
        <f t="shared" si="3267"/>
        <v>0</v>
      </c>
      <c r="Y4738" s="209">
        <f t="shared" si="3263"/>
        <v>0</v>
      </c>
    </row>
    <row r="4739" spans="1:25">
      <c r="A4739" s="23" t="s">
        <v>786</v>
      </c>
      <c r="B4739" s="23" t="s">
        <v>184</v>
      </c>
      <c r="C4739" s="23" t="s">
        <v>891</v>
      </c>
      <c r="D4739" s="23" t="s">
        <v>1653</v>
      </c>
      <c r="E4739" s="22">
        <v>6137</v>
      </c>
      <c r="F4739" s="23"/>
      <c r="G4739" s="128" t="s">
        <v>3379</v>
      </c>
      <c r="H4739" s="32" t="s">
        <v>30</v>
      </c>
      <c r="I4739" s="44">
        <f t="shared" si="3259"/>
        <v>22000</v>
      </c>
      <c r="J4739" s="44">
        <v>10000</v>
      </c>
      <c r="K4739" s="44">
        <f t="shared" si="3261"/>
        <v>12000</v>
      </c>
      <c r="L4739" s="44">
        <v>12000</v>
      </c>
      <c r="M4739" s="44">
        <v>0</v>
      </c>
      <c r="N4739" s="44">
        <v>0</v>
      </c>
      <c r="O4739" s="44">
        <v>0</v>
      </c>
      <c r="P4739" s="44">
        <v>0</v>
      </c>
      <c r="Q4739" s="44">
        <v>22000</v>
      </c>
      <c r="R4739" s="44">
        <v>10000</v>
      </c>
      <c r="S4739" s="44">
        <v>8400</v>
      </c>
      <c r="T4739" s="44">
        <f t="shared" si="3266"/>
        <v>1600</v>
      </c>
      <c r="U4739" s="44">
        <v>600</v>
      </c>
      <c r="V4739" s="44">
        <v>600</v>
      </c>
      <c r="W4739" s="44">
        <v>400</v>
      </c>
      <c r="X4739" s="44">
        <f t="shared" si="3267"/>
        <v>10000</v>
      </c>
      <c r="Y4739" s="209">
        <f t="shared" si="3263"/>
        <v>100</v>
      </c>
    </row>
    <row r="4740" spans="1:25">
      <c r="A4740" s="23" t="s">
        <v>786</v>
      </c>
      <c r="B4740" s="23" t="s">
        <v>184</v>
      </c>
      <c r="C4740" s="23" t="s">
        <v>891</v>
      </c>
      <c r="D4740" s="23" t="s">
        <v>1653</v>
      </c>
      <c r="E4740" s="22">
        <v>6138</v>
      </c>
      <c r="F4740" s="23"/>
      <c r="G4740" s="128" t="s">
        <v>3379</v>
      </c>
      <c r="H4740" s="32" t="s">
        <v>31</v>
      </c>
      <c r="I4740" s="44">
        <f t="shared" si="3259"/>
        <v>1200</v>
      </c>
      <c r="J4740" s="44">
        <v>0</v>
      </c>
      <c r="K4740" s="44">
        <f t="shared" si="3261"/>
        <v>1200</v>
      </c>
      <c r="L4740" s="44">
        <v>1200</v>
      </c>
      <c r="M4740" s="44">
        <v>0</v>
      </c>
      <c r="N4740" s="44">
        <v>0</v>
      </c>
      <c r="O4740" s="44">
        <v>0</v>
      </c>
      <c r="P4740" s="44">
        <v>0</v>
      </c>
      <c r="Q4740" s="44">
        <v>1200</v>
      </c>
      <c r="R4740" s="44">
        <v>0</v>
      </c>
      <c r="S4740" s="44">
        <v>0</v>
      </c>
      <c r="T4740" s="44">
        <f t="shared" si="3266"/>
        <v>0</v>
      </c>
      <c r="U4740" s="44">
        <v>0</v>
      </c>
      <c r="V4740" s="44">
        <v>0</v>
      </c>
      <c r="W4740" s="44">
        <v>0</v>
      </c>
      <c r="X4740" s="44">
        <f t="shared" si="3267"/>
        <v>0</v>
      </c>
      <c r="Y4740" s="209">
        <f t="shared" si="3263"/>
        <v>0</v>
      </c>
    </row>
    <row r="4741" spans="1:25">
      <c r="A4741" s="20" t="s">
        <v>786</v>
      </c>
      <c r="B4741" s="20" t="s">
        <v>184</v>
      </c>
      <c r="C4741" s="20" t="s">
        <v>891</v>
      </c>
      <c r="D4741" s="20" t="s">
        <v>1653</v>
      </c>
      <c r="E4741" s="20" t="s">
        <v>144</v>
      </c>
      <c r="F4741" s="23" t="s">
        <v>0</v>
      </c>
      <c r="G4741" s="154" t="s">
        <v>0</v>
      </c>
      <c r="H4741" s="21" t="s">
        <v>32</v>
      </c>
      <c r="I4741" s="66">
        <f t="shared" si="3259"/>
        <v>21000</v>
      </c>
      <c r="J4741" s="66">
        <f t="shared" ref="J4741:P4741" si="3273">SUM(J4742:J4744)</f>
        <v>9000</v>
      </c>
      <c r="K4741" s="66">
        <f t="shared" si="3261"/>
        <v>12000</v>
      </c>
      <c r="L4741" s="66">
        <f t="shared" si="3273"/>
        <v>12000</v>
      </c>
      <c r="M4741" s="66">
        <f t="shared" si="3273"/>
        <v>0</v>
      </c>
      <c r="N4741" s="66">
        <f t="shared" si="3273"/>
        <v>0</v>
      </c>
      <c r="O4741" s="66">
        <f t="shared" si="3273"/>
        <v>0</v>
      </c>
      <c r="P4741" s="66">
        <f t="shared" si="3273"/>
        <v>0</v>
      </c>
      <c r="Q4741" s="66">
        <f>SUM(Q4742:Q4744)</f>
        <v>28129</v>
      </c>
      <c r="R4741" s="66">
        <f>SUM(R4742:R4744)</f>
        <v>16129</v>
      </c>
      <c r="S4741" s="66">
        <f>SUM(S4742:S4744)</f>
        <v>12410</v>
      </c>
      <c r="T4741" s="66">
        <f t="shared" ref="T4741:X4741" si="3274">SUM(T4742:T4744)</f>
        <v>3719</v>
      </c>
      <c r="U4741" s="66">
        <f t="shared" si="3274"/>
        <v>1240</v>
      </c>
      <c r="V4741" s="66">
        <f t="shared" si="3274"/>
        <v>1240</v>
      </c>
      <c r="W4741" s="66">
        <f t="shared" si="3274"/>
        <v>1239</v>
      </c>
      <c r="X4741" s="66">
        <f t="shared" si="3274"/>
        <v>16129</v>
      </c>
      <c r="Y4741" s="208">
        <f t="shared" si="3263"/>
        <v>100</v>
      </c>
    </row>
    <row r="4742" spans="1:25">
      <c r="A4742" s="23" t="s">
        <v>786</v>
      </c>
      <c r="B4742" s="23" t="s">
        <v>184</v>
      </c>
      <c r="C4742" s="23" t="s">
        <v>891</v>
      </c>
      <c r="D4742" s="23" t="s">
        <v>1653</v>
      </c>
      <c r="E4742" s="22">
        <v>6139</v>
      </c>
      <c r="F4742" s="23"/>
      <c r="G4742" s="128" t="s">
        <v>3379</v>
      </c>
      <c r="H4742" s="32" t="s">
        <v>32</v>
      </c>
      <c r="I4742" s="44">
        <f t="shared" si="3259"/>
        <v>18000</v>
      </c>
      <c r="J4742" s="44">
        <v>6000</v>
      </c>
      <c r="K4742" s="44">
        <f t="shared" si="3261"/>
        <v>12000</v>
      </c>
      <c r="L4742" s="44">
        <v>12000</v>
      </c>
      <c r="M4742" s="44">
        <v>0</v>
      </c>
      <c r="N4742" s="44">
        <v>0</v>
      </c>
      <c r="O4742" s="44">
        <v>0</v>
      </c>
      <c r="P4742" s="44">
        <v>0</v>
      </c>
      <c r="Q4742" s="44">
        <v>25000</v>
      </c>
      <c r="R4742" s="44">
        <v>13000</v>
      </c>
      <c r="S4742" s="44">
        <v>10000</v>
      </c>
      <c r="T4742" s="44">
        <f t="shared" si="3266"/>
        <v>3000</v>
      </c>
      <c r="U4742" s="44">
        <v>1000</v>
      </c>
      <c r="V4742" s="44">
        <v>1000</v>
      </c>
      <c r="W4742" s="44">
        <v>1000</v>
      </c>
      <c r="X4742" s="44">
        <f t="shared" si="3267"/>
        <v>13000</v>
      </c>
      <c r="Y4742" s="209">
        <f t="shared" si="3263"/>
        <v>100</v>
      </c>
    </row>
    <row r="4743" spans="1:25">
      <c r="A4743" s="23" t="s">
        <v>786</v>
      </c>
      <c r="B4743" s="23" t="s">
        <v>184</v>
      </c>
      <c r="C4743" s="23" t="s">
        <v>891</v>
      </c>
      <c r="D4743" s="23" t="s">
        <v>1653</v>
      </c>
      <c r="E4743" s="22">
        <v>6139</v>
      </c>
      <c r="F4743" s="23" t="s">
        <v>1660</v>
      </c>
      <c r="G4743" s="128" t="s">
        <v>3379</v>
      </c>
      <c r="H4743" s="32" t="s">
        <v>152</v>
      </c>
      <c r="I4743" s="44">
        <f t="shared" si="3259"/>
        <v>3000</v>
      </c>
      <c r="J4743" s="44">
        <v>3000</v>
      </c>
      <c r="K4743" s="44">
        <f t="shared" si="3261"/>
        <v>0</v>
      </c>
      <c r="L4743" s="44">
        <v>0</v>
      </c>
      <c r="M4743" s="44">
        <v>0</v>
      </c>
      <c r="N4743" s="44">
        <v>0</v>
      </c>
      <c r="O4743" s="44">
        <v>0</v>
      </c>
      <c r="P4743" s="44">
        <v>0</v>
      </c>
      <c r="Q4743" s="44">
        <v>3129</v>
      </c>
      <c r="R4743" s="44">
        <v>3129</v>
      </c>
      <c r="S4743" s="44">
        <v>2410</v>
      </c>
      <c r="T4743" s="44">
        <f t="shared" si="3266"/>
        <v>719</v>
      </c>
      <c r="U4743" s="44">
        <v>240</v>
      </c>
      <c r="V4743" s="44">
        <v>240</v>
      </c>
      <c r="W4743" s="44">
        <v>239</v>
      </c>
      <c r="X4743" s="44">
        <f t="shared" si="3267"/>
        <v>3129</v>
      </c>
      <c r="Y4743" s="209">
        <f t="shared" si="3263"/>
        <v>100</v>
      </c>
    </row>
    <row r="4744" spans="1:25">
      <c r="A4744" s="23" t="s">
        <v>786</v>
      </c>
      <c r="B4744" s="23" t="s">
        <v>184</v>
      </c>
      <c r="C4744" s="23" t="s">
        <v>891</v>
      </c>
      <c r="D4744" s="23" t="s">
        <v>1653</v>
      </c>
      <c r="E4744" s="22">
        <v>6139</v>
      </c>
      <c r="F4744" s="23" t="s">
        <v>1661</v>
      </c>
      <c r="G4744" s="128" t="s">
        <v>3379</v>
      </c>
      <c r="H4744" s="32" t="s">
        <v>158</v>
      </c>
      <c r="I4744" s="44">
        <f t="shared" si="3259"/>
        <v>0</v>
      </c>
      <c r="J4744" s="44">
        <v>0</v>
      </c>
      <c r="K4744" s="44">
        <f t="shared" si="3261"/>
        <v>0</v>
      </c>
      <c r="L4744" s="44">
        <v>0</v>
      </c>
      <c r="M4744" s="44">
        <v>0</v>
      </c>
      <c r="N4744" s="44">
        <v>0</v>
      </c>
      <c r="O4744" s="44">
        <v>0</v>
      </c>
      <c r="P4744" s="44">
        <v>0</v>
      </c>
      <c r="Q4744" s="44">
        <v>0</v>
      </c>
      <c r="R4744" s="44">
        <v>0</v>
      </c>
      <c r="S4744" s="44">
        <v>0</v>
      </c>
      <c r="T4744" s="44">
        <f t="shared" si="3266"/>
        <v>0</v>
      </c>
      <c r="U4744" s="44"/>
      <c r="V4744" s="44"/>
      <c r="W4744" s="44"/>
      <c r="X4744" s="44">
        <f t="shared" si="3267"/>
        <v>0</v>
      </c>
      <c r="Y4744" s="209">
        <f t="shared" si="3263"/>
        <v>0</v>
      </c>
    </row>
    <row r="4745" spans="1:25" ht="20.399999999999999">
      <c r="A4745" s="20" t="s">
        <v>0</v>
      </c>
      <c r="B4745" s="20" t="s">
        <v>0</v>
      </c>
      <c r="C4745" s="20" t="s">
        <v>0</v>
      </c>
      <c r="D4745" s="21" t="s">
        <v>0</v>
      </c>
      <c r="E4745" s="21" t="s">
        <v>0</v>
      </c>
      <c r="F4745" s="21" t="s">
        <v>0</v>
      </c>
      <c r="G4745" s="150" t="s">
        <v>0</v>
      </c>
      <c r="H4745" s="30" t="s">
        <v>42</v>
      </c>
      <c r="I4745" s="31">
        <f t="shared" si="3259"/>
        <v>100</v>
      </c>
      <c r="J4745" s="31">
        <f t="shared" ref="J4745:X4746" si="3275">SUM(J4746)</f>
        <v>100</v>
      </c>
      <c r="K4745" s="31">
        <f t="shared" si="3261"/>
        <v>0</v>
      </c>
      <c r="L4745" s="31">
        <f t="shared" si="3275"/>
        <v>0</v>
      </c>
      <c r="M4745" s="31">
        <f t="shared" si="3275"/>
        <v>0</v>
      </c>
      <c r="N4745" s="31">
        <f t="shared" si="3275"/>
        <v>0</v>
      </c>
      <c r="O4745" s="31">
        <f t="shared" si="3275"/>
        <v>0</v>
      </c>
      <c r="P4745" s="31">
        <f t="shared" si="3275"/>
        <v>0</v>
      </c>
      <c r="Q4745" s="31">
        <f t="shared" si="3275"/>
        <v>39653</v>
      </c>
      <c r="R4745" s="31">
        <f t="shared" si="3275"/>
        <v>4685</v>
      </c>
      <c r="S4745" s="31">
        <f t="shared" si="3275"/>
        <v>4585</v>
      </c>
      <c r="T4745" s="31">
        <f t="shared" si="3275"/>
        <v>0</v>
      </c>
      <c r="U4745" s="31">
        <f t="shared" si="3275"/>
        <v>0</v>
      </c>
      <c r="V4745" s="31">
        <f t="shared" si="3275"/>
        <v>0</v>
      </c>
      <c r="W4745" s="31">
        <f t="shared" si="3275"/>
        <v>0</v>
      </c>
      <c r="X4745" s="31">
        <f t="shared" si="3275"/>
        <v>4585</v>
      </c>
      <c r="Y4745" s="220">
        <f t="shared" si="3263"/>
        <v>97.865528281750272</v>
      </c>
    </row>
    <row r="4746" spans="1:25">
      <c r="A4746" s="23" t="s">
        <v>786</v>
      </c>
      <c r="B4746" s="23" t="s">
        <v>184</v>
      </c>
      <c r="C4746" s="23" t="s">
        <v>891</v>
      </c>
      <c r="D4746" s="23" t="s">
        <v>1653</v>
      </c>
      <c r="E4746" s="21" t="s">
        <v>159</v>
      </c>
      <c r="F4746" s="21" t="s">
        <v>0</v>
      </c>
      <c r="G4746" s="150" t="s">
        <v>0</v>
      </c>
      <c r="H4746" s="21" t="s">
        <v>34</v>
      </c>
      <c r="I4746" s="66">
        <f t="shared" si="3259"/>
        <v>100</v>
      </c>
      <c r="J4746" s="66">
        <f t="shared" si="3275"/>
        <v>100</v>
      </c>
      <c r="K4746" s="66">
        <f t="shared" si="3261"/>
        <v>0</v>
      </c>
      <c r="L4746" s="66">
        <f t="shared" si="3275"/>
        <v>0</v>
      </c>
      <c r="M4746" s="66">
        <f t="shared" si="3275"/>
        <v>0</v>
      </c>
      <c r="N4746" s="66">
        <f t="shared" si="3275"/>
        <v>0</v>
      </c>
      <c r="O4746" s="66">
        <f t="shared" si="3275"/>
        <v>0</v>
      </c>
      <c r="P4746" s="66">
        <f t="shared" si="3275"/>
        <v>0</v>
      </c>
      <c r="Q4746" s="66">
        <f t="shared" si="3275"/>
        <v>39653</v>
      </c>
      <c r="R4746" s="66">
        <f t="shared" si="3275"/>
        <v>4685</v>
      </c>
      <c r="S4746" s="66">
        <f t="shared" si="3275"/>
        <v>4585</v>
      </c>
      <c r="T4746" s="66">
        <f t="shared" si="3275"/>
        <v>0</v>
      </c>
      <c r="U4746" s="66">
        <f t="shared" si="3275"/>
        <v>0</v>
      </c>
      <c r="V4746" s="66">
        <f t="shared" si="3275"/>
        <v>0</v>
      </c>
      <c r="W4746" s="66">
        <f t="shared" si="3275"/>
        <v>0</v>
      </c>
      <c r="X4746" s="66">
        <f t="shared" si="3275"/>
        <v>4585</v>
      </c>
      <c r="Y4746" s="208">
        <f t="shared" si="3263"/>
        <v>97.865528281750272</v>
      </c>
    </row>
    <row r="4747" spans="1:25">
      <c r="A4747" s="23" t="s">
        <v>786</v>
      </c>
      <c r="B4747" s="23" t="s">
        <v>184</v>
      </c>
      <c r="C4747" s="23" t="s">
        <v>891</v>
      </c>
      <c r="D4747" s="23" t="s">
        <v>1653</v>
      </c>
      <c r="E4747" s="22">
        <v>6148</v>
      </c>
      <c r="F4747" s="23"/>
      <c r="G4747" s="128" t="s">
        <v>3379</v>
      </c>
      <c r="H4747" s="32" t="s">
        <v>41</v>
      </c>
      <c r="I4747" s="44">
        <f t="shared" si="3259"/>
        <v>100</v>
      </c>
      <c r="J4747" s="44">
        <v>100</v>
      </c>
      <c r="K4747" s="44">
        <f t="shared" si="3261"/>
        <v>0</v>
      </c>
      <c r="L4747" s="44">
        <v>0</v>
      </c>
      <c r="M4747" s="44">
        <v>0</v>
      </c>
      <c r="N4747" s="44">
        <v>0</v>
      </c>
      <c r="O4747" s="44">
        <v>0</v>
      </c>
      <c r="P4747" s="44">
        <v>0</v>
      </c>
      <c r="Q4747" s="44">
        <v>39653</v>
      </c>
      <c r="R4747" s="44">
        <v>4685</v>
      </c>
      <c r="S4747" s="44">
        <v>4585</v>
      </c>
      <c r="T4747" s="44">
        <f t="shared" si="3266"/>
        <v>0</v>
      </c>
      <c r="U4747" s="44"/>
      <c r="V4747" s="44"/>
      <c r="W4747" s="44"/>
      <c r="X4747" s="44">
        <f t="shared" si="3267"/>
        <v>4585</v>
      </c>
      <c r="Y4747" s="209">
        <f t="shared" si="3263"/>
        <v>97.865528281750272</v>
      </c>
    </row>
    <row r="4748" spans="1:25" ht="20.399999999999999">
      <c r="A4748" s="20" t="s">
        <v>0</v>
      </c>
      <c r="B4748" s="20" t="s">
        <v>0</v>
      </c>
      <c r="C4748" s="20" t="s">
        <v>0</v>
      </c>
      <c r="D4748" s="21" t="s">
        <v>0</v>
      </c>
      <c r="E4748" s="21" t="s">
        <v>0</v>
      </c>
      <c r="F4748" s="21" t="s">
        <v>0</v>
      </c>
      <c r="G4748" s="150" t="s">
        <v>0</v>
      </c>
      <c r="H4748" s="30" t="s">
        <v>60</v>
      </c>
      <c r="I4748" s="31">
        <f t="shared" si="3259"/>
        <v>8000</v>
      </c>
      <c r="J4748" s="31">
        <f t="shared" ref="J4748:X4749" si="3276">SUM(J4749)</f>
        <v>0</v>
      </c>
      <c r="K4748" s="31">
        <f t="shared" si="3261"/>
        <v>8000</v>
      </c>
      <c r="L4748" s="31">
        <f t="shared" si="3276"/>
        <v>8000</v>
      </c>
      <c r="M4748" s="31">
        <f t="shared" si="3276"/>
        <v>0</v>
      </c>
      <c r="N4748" s="31">
        <f t="shared" si="3276"/>
        <v>0</v>
      </c>
      <c r="O4748" s="31">
        <f t="shared" si="3276"/>
        <v>0</v>
      </c>
      <c r="P4748" s="31">
        <f t="shared" si="3276"/>
        <v>0</v>
      </c>
      <c r="Q4748" s="31">
        <f t="shared" si="3276"/>
        <v>8000</v>
      </c>
      <c r="R4748" s="31">
        <f t="shared" si="3276"/>
        <v>0</v>
      </c>
      <c r="S4748" s="31">
        <f t="shared" si="3276"/>
        <v>0</v>
      </c>
      <c r="T4748" s="31">
        <f t="shared" si="3276"/>
        <v>0</v>
      </c>
      <c r="U4748" s="31">
        <f t="shared" si="3276"/>
        <v>0</v>
      </c>
      <c r="V4748" s="31">
        <f t="shared" si="3276"/>
        <v>0</v>
      </c>
      <c r="W4748" s="31">
        <f t="shared" si="3276"/>
        <v>0</v>
      </c>
      <c r="X4748" s="31">
        <f t="shared" si="3276"/>
        <v>0</v>
      </c>
      <c r="Y4748" s="220">
        <f t="shared" si="3263"/>
        <v>0</v>
      </c>
    </row>
    <row r="4749" spans="1:25">
      <c r="A4749" s="23" t="s">
        <v>786</v>
      </c>
      <c r="B4749" s="23" t="s">
        <v>184</v>
      </c>
      <c r="C4749" s="23" t="s">
        <v>891</v>
      </c>
      <c r="D4749" s="23" t="s">
        <v>1653</v>
      </c>
      <c r="E4749" s="21" t="s">
        <v>166</v>
      </c>
      <c r="F4749" s="21" t="s">
        <v>0</v>
      </c>
      <c r="G4749" s="150" t="s">
        <v>0</v>
      </c>
      <c r="H4749" s="21" t="s">
        <v>53</v>
      </c>
      <c r="I4749" s="66">
        <f t="shared" si="3259"/>
        <v>8000</v>
      </c>
      <c r="J4749" s="66">
        <f t="shared" si="3276"/>
        <v>0</v>
      </c>
      <c r="K4749" s="66">
        <f t="shared" si="3261"/>
        <v>8000</v>
      </c>
      <c r="L4749" s="66">
        <f t="shared" si="3276"/>
        <v>8000</v>
      </c>
      <c r="M4749" s="66">
        <f t="shared" si="3276"/>
        <v>0</v>
      </c>
      <c r="N4749" s="66">
        <f t="shared" si="3276"/>
        <v>0</v>
      </c>
      <c r="O4749" s="66">
        <f t="shared" si="3276"/>
        <v>0</v>
      </c>
      <c r="P4749" s="66">
        <f t="shared" si="3276"/>
        <v>0</v>
      </c>
      <c r="Q4749" s="66">
        <f t="shared" si="3276"/>
        <v>8000</v>
      </c>
      <c r="R4749" s="66">
        <f t="shared" si="3276"/>
        <v>0</v>
      </c>
      <c r="S4749" s="66">
        <f t="shared" si="3276"/>
        <v>0</v>
      </c>
      <c r="T4749" s="66">
        <f t="shared" si="3276"/>
        <v>0</v>
      </c>
      <c r="U4749" s="66">
        <f t="shared" si="3276"/>
        <v>0</v>
      </c>
      <c r="V4749" s="66">
        <f t="shared" si="3276"/>
        <v>0</v>
      </c>
      <c r="W4749" s="66">
        <f t="shared" si="3276"/>
        <v>0</v>
      </c>
      <c r="X4749" s="66">
        <f t="shared" si="3276"/>
        <v>0</v>
      </c>
      <c r="Y4749" s="208">
        <f t="shared" si="3263"/>
        <v>0</v>
      </c>
    </row>
    <row r="4750" spans="1:25">
      <c r="A4750" s="23" t="s">
        <v>786</v>
      </c>
      <c r="B4750" s="23" t="s">
        <v>184</v>
      </c>
      <c r="C4750" s="23" t="s">
        <v>891</v>
      </c>
      <c r="D4750" s="23" t="s">
        <v>1653</v>
      </c>
      <c r="E4750" s="22">
        <v>8213</v>
      </c>
      <c r="F4750" s="23"/>
      <c r="G4750" s="128" t="s">
        <v>3379</v>
      </c>
      <c r="H4750" s="32" t="s">
        <v>56</v>
      </c>
      <c r="I4750" s="44">
        <f t="shared" si="3259"/>
        <v>8000</v>
      </c>
      <c r="J4750" s="44">
        <v>0</v>
      </c>
      <c r="K4750" s="44">
        <f t="shared" si="3261"/>
        <v>8000</v>
      </c>
      <c r="L4750" s="44">
        <v>8000</v>
      </c>
      <c r="M4750" s="44">
        <v>0</v>
      </c>
      <c r="N4750" s="44">
        <v>0</v>
      </c>
      <c r="O4750" s="44">
        <v>0</v>
      </c>
      <c r="P4750" s="44">
        <v>0</v>
      </c>
      <c r="Q4750" s="44">
        <v>8000</v>
      </c>
      <c r="R4750" s="44">
        <v>0</v>
      </c>
      <c r="S4750" s="44">
        <v>0</v>
      </c>
      <c r="T4750" s="44">
        <f t="shared" si="3266"/>
        <v>0</v>
      </c>
      <c r="U4750" s="44"/>
      <c r="V4750" s="44"/>
      <c r="W4750" s="44"/>
      <c r="X4750" s="44">
        <f t="shared" si="3267"/>
        <v>0</v>
      </c>
      <c r="Y4750" s="209">
        <f t="shared" si="3263"/>
        <v>0</v>
      </c>
    </row>
    <row r="4751" spans="1:25">
      <c r="A4751" s="32" t="s">
        <v>0</v>
      </c>
      <c r="B4751" s="32" t="s">
        <v>0</v>
      </c>
      <c r="C4751" s="32" t="s">
        <v>0</v>
      </c>
      <c r="D4751" s="32" t="s">
        <v>0</v>
      </c>
      <c r="E4751" s="32" t="s">
        <v>0</v>
      </c>
      <c r="F4751" s="32" t="s">
        <v>0</v>
      </c>
      <c r="G4751" s="154" t="s">
        <v>0</v>
      </c>
      <c r="H4751" s="30" t="s">
        <v>1662</v>
      </c>
      <c r="I4751" s="31">
        <f t="shared" si="3259"/>
        <v>1358000</v>
      </c>
      <c r="J4751" s="31">
        <f t="shared" ref="J4751:P4751" si="3277">SUM(J4722,J4745,J4748)</f>
        <v>1310000</v>
      </c>
      <c r="K4751" s="31">
        <f t="shared" si="3261"/>
        <v>48000</v>
      </c>
      <c r="L4751" s="31">
        <f t="shared" si="3277"/>
        <v>48000</v>
      </c>
      <c r="M4751" s="31">
        <f t="shared" si="3277"/>
        <v>0</v>
      </c>
      <c r="N4751" s="31">
        <f t="shared" si="3277"/>
        <v>0</v>
      </c>
      <c r="O4751" s="31">
        <f t="shared" si="3277"/>
        <v>0</v>
      </c>
      <c r="P4751" s="31">
        <f t="shared" si="3277"/>
        <v>0</v>
      </c>
      <c r="Q4751" s="31">
        <f>SUM(Q4722,Q4745,Q4748)</f>
        <v>1448966</v>
      </c>
      <c r="R4751" s="31">
        <f>SUM(R4722,R4745,R4748)</f>
        <v>1365998</v>
      </c>
      <c r="S4751" s="31">
        <f>SUM(S4722,S4745,S4748)</f>
        <v>1036188</v>
      </c>
      <c r="T4751" s="31">
        <f t="shared" ref="T4751:X4751" si="3278">SUM(T4722,T4745,T4748)</f>
        <v>329710</v>
      </c>
      <c r="U4751" s="31">
        <f t="shared" si="3278"/>
        <v>125354</v>
      </c>
      <c r="V4751" s="31">
        <f t="shared" si="3278"/>
        <v>106744</v>
      </c>
      <c r="W4751" s="31">
        <f t="shared" si="3278"/>
        <v>97612</v>
      </c>
      <c r="X4751" s="31">
        <f t="shared" si="3278"/>
        <v>1365898</v>
      </c>
      <c r="Y4751" s="220">
        <f t="shared" si="3263"/>
        <v>99.992679345064928</v>
      </c>
    </row>
    <row r="4752" spans="1:25" ht="15" thickBot="1">
      <c r="A4752" s="32" t="s">
        <v>0</v>
      </c>
      <c r="B4752" s="32" t="s">
        <v>0</v>
      </c>
      <c r="C4752" s="32" t="s">
        <v>0</v>
      </c>
      <c r="D4752" s="32" t="s">
        <v>0</v>
      </c>
      <c r="E4752" s="32" t="s">
        <v>0</v>
      </c>
      <c r="F4752" s="32" t="s">
        <v>0</v>
      </c>
      <c r="G4752" s="154" t="s">
        <v>0</v>
      </c>
      <c r="H4752" s="21" t="s">
        <v>170</v>
      </c>
      <c r="I4752" s="66">
        <f t="shared" si="3259"/>
        <v>47</v>
      </c>
      <c r="J4752" s="66">
        <v>47</v>
      </c>
      <c r="K4752" s="66">
        <f t="shared" si="3261"/>
        <v>0</v>
      </c>
      <c r="L4752" s="66" t="s">
        <v>0</v>
      </c>
      <c r="M4752" s="66" t="s">
        <v>0</v>
      </c>
      <c r="N4752" s="66" t="s">
        <v>0</v>
      </c>
      <c r="O4752" s="66" t="s">
        <v>0</v>
      </c>
      <c r="P4752" s="66" t="s">
        <v>0</v>
      </c>
      <c r="Q4752" s="66">
        <v>0</v>
      </c>
      <c r="R4752" s="66"/>
      <c r="S4752" s="66"/>
      <c r="T4752" s="66"/>
      <c r="U4752" s="66"/>
      <c r="V4752" s="66"/>
      <c r="W4752" s="66"/>
      <c r="X4752" s="66"/>
      <c r="Y4752" s="208">
        <v>0</v>
      </c>
    </row>
    <row r="4753" spans="1:25" ht="41.4" thickBot="1">
      <c r="A4753" s="252" t="s">
        <v>0</v>
      </c>
      <c r="B4753" s="252" t="s">
        <v>0</v>
      </c>
      <c r="C4753" s="252" t="s">
        <v>0</v>
      </c>
      <c r="D4753" s="252" t="s">
        <v>0</v>
      </c>
      <c r="E4753" s="252" t="s">
        <v>0</v>
      </c>
      <c r="F4753" s="252" t="s">
        <v>0</v>
      </c>
      <c r="G4753" s="258" t="s">
        <v>0</v>
      </c>
      <c r="H4753" s="24" t="s">
        <v>72</v>
      </c>
      <c r="I4753" s="1" t="s">
        <v>3093</v>
      </c>
      <c r="J4753" s="1" t="s">
        <v>3130</v>
      </c>
      <c r="K4753" s="1" t="s">
        <v>3</v>
      </c>
      <c r="L4753" s="1" t="s">
        <v>4</v>
      </c>
      <c r="M4753" s="1" t="s">
        <v>5</v>
      </c>
      <c r="N4753" s="1" t="s">
        <v>6</v>
      </c>
      <c r="O4753" s="1" t="s">
        <v>7</v>
      </c>
      <c r="P4753" s="1" t="s">
        <v>8</v>
      </c>
      <c r="Q4753" s="1" t="s">
        <v>3344</v>
      </c>
      <c r="R4753" s="1" t="s">
        <v>3427</v>
      </c>
      <c r="S4753" s="1" t="s">
        <v>3447</v>
      </c>
      <c r="T4753" s="1" t="s">
        <v>3448</v>
      </c>
      <c r="U4753" s="1" t="s">
        <v>3452</v>
      </c>
      <c r="V4753" s="1" t="s">
        <v>3449</v>
      </c>
      <c r="W4753" s="1" t="s">
        <v>3450</v>
      </c>
      <c r="X4753" s="1" t="s">
        <v>3451</v>
      </c>
      <c r="Y4753" s="216" t="s">
        <v>3385</v>
      </c>
    </row>
    <row r="4754" spans="1:25">
      <c r="A4754" s="253"/>
      <c r="B4754" s="253"/>
      <c r="C4754" s="253"/>
      <c r="D4754" s="253"/>
      <c r="E4754" s="253"/>
      <c r="F4754" s="253"/>
      <c r="G4754" s="259"/>
      <c r="H4754" s="33" t="s">
        <v>0</v>
      </c>
      <c r="I4754" s="45">
        <v>1</v>
      </c>
      <c r="J4754" s="45">
        <v>3</v>
      </c>
      <c r="K4754" s="45" t="s">
        <v>9</v>
      </c>
      <c r="L4754" s="45">
        <v>5</v>
      </c>
      <c r="M4754" s="45">
        <v>6</v>
      </c>
      <c r="N4754" s="45">
        <v>7</v>
      </c>
      <c r="O4754" s="45">
        <v>8</v>
      </c>
      <c r="P4754" s="45">
        <v>9</v>
      </c>
      <c r="Q4754" s="45">
        <v>1</v>
      </c>
      <c r="R4754" s="45">
        <v>2</v>
      </c>
      <c r="S4754" s="45">
        <v>3</v>
      </c>
      <c r="T4754" s="45" t="s">
        <v>3453</v>
      </c>
      <c r="U4754" s="45">
        <v>5</v>
      </c>
      <c r="V4754" s="45">
        <v>6</v>
      </c>
      <c r="W4754" s="45">
        <v>7</v>
      </c>
      <c r="X4754" s="45" t="s">
        <v>3454</v>
      </c>
      <c r="Y4754" s="276">
        <v>9</v>
      </c>
    </row>
    <row r="4755" spans="1:25">
      <c r="A4755" s="253"/>
      <c r="B4755" s="253"/>
      <c r="C4755" s="253"/>
      <c r="D4755" s="253"/>
      <c r="E4755" s="253"/>
      <c r="F4755" s="253"/>
      <c r="G4755" s="259"/>
      <c r="H4755" s="34" t="s">
        <v>109</v>
      </c>
      <c r="I4755" s="35">
        <f t="shared" si="3259"/>
        <v>1358000</v>
      </c>
      <c r="J4755" s="35">
        <f t="shared" ref="J4755:P4755" si="3279">SUM(J4751)</f>
        <v>1310000</v>
      </c>
      <c r="K4755" s="35">
        <f t="shared" si="3261"/>
        <v>48000</v>
      </c>
      <c r="L4755" s="35">
        <f t="shared" si="3279"/>
        <v>48000</v>
      </c>
      <c r="M4755" s="35">
        <f t="shared" si="3279"/>
        <v>0</v>
      </c>
      <c r="N4755" s="35">
        <f t="shared" si="3279"/>
        <v>0</v>
      </c>
      <c r="O4755" s="35">
        <f t="shared" si="3279"/>
        <v>0</v>
      </c>
      <c r="P4755" s="35">
        <f t="shared" si="3279"/>
        <v>0</v>
      </c>
      <c r="Q4755" s="35">
        <f>SUM(Q4751)</f>
        <v>1448966</v>
      </c>
      <c r="R4755" s="35">
        <f>SUM(R4751)</f>
        <v>1365998</v>
      </c>
      <c r="S4755" s="35">
        <f>SUM(S4751)</f>
        <v>1036188</v>
      </c>
      <c r="T4755" s="35">
        <f t="shared" ref="T4755:X4755" si="3280">SUM(T4751)</f>
        <v>329710</v>
      </c>
      <c r="U4755" s="35">
        <f t="shared" si="3280"/>
        <v>125354</v>
      </c>
      <c r="V4755" s="35">
        <f t="shared" si="3280"/>
        <v>106744</v>
      </c>
      <c r="W4755" s="35">
        <f t="shared" si="3280"/>
        <v>97612</v>
      </c>
      <c r="X4755" s="35">
        <f t="shared" si="3280"/>
        <v>1365898</v>
      </c>
      <c r="Y4755" s="218">
        <f t="shared" ref="Y4755:Y4756" si="3281">IF(R4755=0,0,(X4755/R4755)*100)</f>
        <v>99.992679345064928</v>
      </c>
    </row>
    <row r="4756" spans="1:25">
      <c r="A4756" s="253"/>
      <c r="B4756" s="253"/>
      <c r="C4756" s="253"/>
      <c r="D4756" s="253"/>
      <c r="E4756" s="253"/>
      <c r="F4756" s="253"/>
      <c r="G4756" s="259"/>
      <c r="H4756" s="36" t="s">
        <v>69</v>
      </c>
      <c r="I4756" s="35">
        <f t="shared" si="3259"/>
        <v>1358000</v>
      </c>
      <c r="J4756" s="35">
        <f t="shared" ref="J4756:P4756" si="3282">SUM(J4755)</f>
        <v>1310000</v>
      </c>
      <c r="K4756" s="35">
        <f t="shared" si="3261"/>
        <v>48000</v>
      </c>
      <c r="L4756" s="35">
        <f t="shared" si="3282"/>
        <v>48000</v>
      </c>
      <c r="M4756" s="35">
        <f t="shared" si="3282"/>
        <v>0</v>
      </c>
      <c r="N4756" s="35">
        <f t="shared" si="3282"/>
        <v>0</v>
      </c>
      <c r="O4756" s="35">
        <f t="shared" si="3282"/>
        <v>0</v>
      </c>
      <c r="P4756" s="35">
        <f t="shared" si="3282"/>
        <v>0</v>
      </c>
      <c r="Q4756" s="35">
        <f>SUM(Q4755)</f>
        <v>1448966</v>
      </c>
      <c r="R4756" s="35">
        <f>SUM(R4755)</f>
        <v>1365998</v>
      </c>
      <c r="S4756" s="35">
        <f>SUM(S4755)</f>
        <v>1036188</v>
      </c>
      <c r="T4756" s="35">
        <f t="shared" ref="T4756:X4756" si="3283">SUM(T4755)</f>
        <v>329710</v>
      </c>
      <c r="U4756" s="35">
        <f t="shared" si="3283"/>
        <v>125354</v>
      </c>
      <c r="V4756" s="35">
        <f t="shared" si="3283"/>
        <v>106744</v>
      </c>
      <c r="W4756" s="35">
        <f t="shared" si="3283"/>
        <v>97612</v>
      </c>
      <c r="X4756" s="35">
        <f t="shared" si="3283"/>
        <v>1365898</v>
      </c>
      <c r="Y4756" s="218">
        <f t="shared" si="3281"/>
        <v>99.992679345064928</v>
      </c>
    </row>
    <row r="4757" spans="1:25">
      <c r="A4757" s="254"/>
      <c r="B4757" s="254"/>
      <c r="C4757" s="254"/>
      <c r="D4757" s="254"/>
      <c r="E4757" s="254"/>
      <c r="F4757" s="254"/>
      <c r="G4757" s="260"/>
    </row>
    <row r="4758" spans="1:25" ht="15" thickBot="1">
      <c r="A4758" s="32" t="s">
        <v>0</v>
      </c>
      <c r="B4758" s="32" t="s">
        <v>0</v>
      </c>
      <c r="C4758" s="32" t="s">
        <v>0</v>
      </c>
      <c r="D4758" s="32" t="s">
        <v>0</v>
      </c>
      <c r="E4758" s="32" t="s">
        <v>0</v>
      </c>
      <c r="F4758" s="32" t="s">
        <v>0</v>
      </c>
      <c r="G4758" s="154" t="s">
        <v>0</v>
      </c>
      <c r="H4758" s="37" t="s">
        <v>0</v>
      </c>
      <c r="I4758" s="37"/>
      <c r="J4758" s="37"/>
      <c r="K4758" s="37"/>
      <c r="L4758" s="37" t="s">
        <v>0</v>
      </c>
      <c r="M4758" s="37" t="s">
        <v>0</v>
      </c>
      <c r="N4758" s="37" t="s">
        <v>0</v>
      </c>
      <c r="O4758" s="37" t="s">
        <v>0</v>
      </c>
      <c r="P4758" s="37" t="s">
        <v>0</v>
      </c>
      <c r="Q4758" s="37"/>
      <c r="R4758" s="37"/>
      <c r="S4758" s="37"/>
      <c r="T4758" s="37" t="s">
        <v>0</v>
      </c>
      <c r="U4758" s="37" t="s">
        <v>0</v>
      </c>
      <c r="V4758" s="37" t="s">
        <v>0</v>
      </c>
      <c r="W4758" s="37" t="s">
        <v>0</v>
      </c>
      <c r="X4758" s="37" t="s">
        <v>0</v>
      </c>
      <c r="Y4758" s="219"/>
    </row>
    <row r="4759" spans="1:25" ht="41.4" thickBot="1">
      <c r="A4759" s="24" t="s">
        <v>123</v>
      </c>
      <c r="B4759" s="24" t="s">
        <v>124</v>
      </c>
      <c r="C4759" s="24" t="s">
        <v>125</v>
      </c>
      <c r="D4759" s="25" t="s">
        <v>0</v>
      </c>
      <c r="E4759" s="24" t="s">
        <v>126</v>
      </c>
      <c r="F4759" s="24" t="s">
        <v>127</v>
      </c>
      <c r="G4759" s="151" t="s">
        <v>128</v>
      </c>
      <c r="H4759" s="24" t="s">
        <v>1</v>
      </c>
      <c r="I4759" s="1" t="s">
        <v>3093</v>
      </c>
      <c r="J4759" s="1" t="s">
        <v>3130</v>
      </c>
      <c r="K4759" s="1" t="s">
        <v>3</v>
      </c>
      <c r="L4759" s="1" t="s">
        <v>4</v>
      </c>
      <c r="M4759" s="1" t="s">
        <v>5</v>
      </c>
      <c r="N4759" s="1" t="s">
        <v>6</v>
      </c>
      <c r="O4759" s="1" t="s">
        <v>7</v>
      </c>
      <c r="P4759" s="1" t="s">
        <v>8</v>
      </c>
      <c r="Q4759" s="1" t="s">
        <v>3344</v>
      </c>
      <c r="R4759" s="1" t="s">
        <v>3427</v>
      </c>
      <c r="S4759" s="1" t="s">
        <v>3447</v>
      </c>
      <c r="T4759" s="1" t="s">
        <v>3448</v>
      </c>
      <c r="U4759" s="1" t="s">
        <v>3452</v>
      </c>
      <c r="V4759" s="1" t="s">
        <v>3449</v>
      </c>
      <c r="W4759" s="1" t="s">
        <v>3450</v>
      </c>
      <c r="X4759" s="1" t="s">
        <v>3451</v>
      </c>
      <c r="Y4759" s="216" t="s">
        <v>3385</v>
      </c>
    </row>
    <row r="4760" spans="1:25">
      <c r="A4760" s="26" t="s">
        <v>0</v>
      </c>
      <c r="B4760" s="26" t="s">
        <v>0</v>
      </c>
      <c r="C4760" s="26" t="s">
        <v>0</v>
      </c>
      <c r="D4760" s="27" t="s">
        <v>0</v>
      </c>
      <c r="E4760" s="27" t="s">
        <v>0</v>
      </c>
      <c r="F4760" s="28" t="s">
        <v>0</v>
      </c>
      <c r="G4760" s="152" t="s">
        <v>0</v>
      </c>
      <c r="H4760" s="29" t="s">
        <v>0</v>
      </c>
      <c r="I4760" s="45">
        <v>1</v>
      </c>
      <c r="J4760" s="45">
        <v>3</v>
      </c>
      <c r="K4760" s="45" t="s">
        <v>9</v>
      </c>
      <c r="L4760" s="45">
        <v>5</v>
      </c>
      <c r="M4760" s="45">
        <v>6</v>
      </c>
      <c r="N4760" s="45">
        <v>7</v>
      </c>
      <c r="O4760" s="45">
        <v>8</v>
      </c>
      <c r="P4760" s="45">
        <v>9</v>
      </c>
      <c r="Q4760" s="45">
        <v>1</v>
      </c>
      <c r="R4760" s="45">
        <v>2</v>
      </c>
      <c r="S4760" s="45">
        <v>3</v>
      </c>
      <c r="T4760" s="45" t="s">
        <v>3453</v>
      </c>
      <c r="U4760" s="45">
        <v>5</v>
      </c>
      <c r="V4760" s="45">
        <v>6</v>
      </c>
      <c r="W4760" s="45">
        <v>7</v>
      </c>
      <c r="X4760" s="45" t="s">
        <v>3454</v>
      </c>
      <c r="Y4760" s="276">
        <v>9</v>
      </c>
    </row>
    <row r="4761" spans="1:25">
      <c r="A4761" s="133" t="s">
        <v>786</v>
      </c>
      <c r="B4761" s="133" t="s">
        <v>184</v>
      </c>
      <c r="C4761" s="109" t="s">
        <v>901</v>
      </c>
      <c r="D4761" s="109" t="s">
        <v>1663</v>
      </c>
      <c r="E4761" s="98" t="s">
        <v>0</v>
      </c>
      <c r="F4761" s="98" t="s">
        <v>0</v>
      </c>
      <c r="G4761" s="153" t="s">
        <v>0</v>
      </c>
      <c r="H4761" s="98" t="s">
        <v>1664</v>
      </c>
      <c r="I4761" s="110"/>
      <c r="J4761" s="110"/>
      <c r="K4761" s="110"/>
      <c r="L4761" s="110" t="s">
        <v>0</v>
      </c>
      <c r="M4761" s="110" t="s">
        <v>0</v>
      </c>
      <c r="N4761" s="110" t="s">
        <v>0</v>
      </c>
      <c r="O4761" s="110" t="s">
        <v>0</v>
      </c>
      <c r="P4761" s="110" t="s">
        <v>0</v>
      </c>
      <c r="Q4761" s="110"/>
      <c r="R4761" s="110"/>
      <c r="S4761" s="110"/>
      <c r="T4761" s="110" t="s">
        <v>0</v>
      </c>
      <c r="U4761" s="110" t="s">
        <v>0</v>
      </c>
      <c r="V4761" s="110" t="s">
        <v>0</v>
      </c>
      <c r="W4761" s="110" t="s">
        <v>0</v>
      </c>
      <c r="X4761" s="110" t="s">
        <v>0</v>
      </c>
      <c r="Y4761" s="217"/>
    </row>
    <row r="4762" spans="1:25" ht="20.399999999999999">
      <c r="A4762" s="20" t="s">
        <v>0</v>
      </c>
      <c r="B4762" s="20" t="s">
        <v>0</v>
      </c>
      <c r="C4762" s="20" t="s">
        <v>0</v>
      </c>
      <c r="D4762" s="21" t="s">
        <v>0</v>
      </c>
      <c r="E4762" s="21" t="s">
        <v>0</v>
      </c>
      <c r="F4762" s="21" t="s">
        <v>0</v>
      </c>
      <c r="G4762" s="150" t="s">
        <v>0</v>
      </c>
      <c r="H4762" s="30" t="s">
        <v>33</v>
      </c>
      <c r="I4762" s="31">
        <f t="shared" si="3259"/>
        <v>2180472</v>
      </c>
      <c r="J4762" s="31">
        <f t="shared" ref="J4762:P4762" si="3284">SUM(J4763,J4771,J4773)</f>
        <v>1708472</v>
      </c>
      <c r="K4762" s="31">
        <f t="shared" si="3261"/>
        <v>472000</v>
      </c>
      <c r="L4762" s="31">
        <f t="shared" si="3284"/>
        <v>457000</v>
      </c>
      <c r="M4762" s="31">
        <f t="shared" si="3284"/>
        <v>15000</v>
      </c>
      <c r="N4762" s="31">
        <f t="shared" si="3284"/>
        <v>0</v>
      </c>
      <c r="O4762" s="31">
        <f t="shared" si="3284"/>
        <v>0</v>
      </c>
      <c r="P4762" s="31">
        <f t="shared" si="3284"/>
        <v>0</v>
      </c>
      <c r="Q4762" s="31">
        <f>SUM(Q4763,Q4771,Q4773)</f>
        <v>2294053</v>
      </c>
      <c r="R4762" s="31">
        <f>SUM(R4763,R4771,R4773)</f>
        <v>1808053</v>
      </c>
      <c r="S4762" s="31">
        <f>SUM(S4763,S4771,S4773)</f>
        <v>1605934</v>
      </c>
      <c r="T4762" s="31">
        <f t="shared" ref="T4762:X4762" si="3285">SUM(T4763,T4771,T4773)</f>
        <v>202119</v>
      </c>
      <c r="U4762" s="31">
        <f t="shared" si="3285"/>
        <v>139559</v>
      </c>
      <c r="V4762" s="31">
        <f t="shared" si="3285"/>
        <v>60346</v>
      </c>
      <c r="W4762" s="31">
        <f t="shared" si="3285"/>
        <v>2214</v>
      </c>
      <c r="X4762" s="31">
        <f t="shared" si="3285"/>
        <v>1808053</v>
      </c>
      <c r="Y4762" s="220">
        <f t="shared" ref="Y4762:Y4793" si="3286">IF(R4762=0,0,(X4762/R4762)*100)</f>
        <v>100</v>
      </c>
    </row>
    <row r="4763" spans="1:25">
      <c r="A4763" s="23" t="s">
        <v>786</v>
      </c>
      <c r="B4763" s="23" t="s">
        <v>184</v>
      </c>
      <c r="C4763" s="23" t="s">
        <v>901</v>
      </c>
      <c r="D4763" s="23" t="s">
        <v>1663</v>
      </c>
      <c r="E4763" s="21" t="s">
        <v>132</v>
      </c>
      <c r="F4763" s="21" t="s">
        <v>0</v>
      </c>
      <c r="G4763" s="150" t="s">
        <v>0</v>
      </c>
      <c r="H4763" s="21" t="s">
        <v>11</v>
      </c>
      <c r="I4763" s="66">
        <f t="shared" si="3259"/>
        <v>1657860</v>
      </c>
      <c r="J4763" s="66">
        <f t="shared" ref="J4763:P4763" si="3287">SUM(J4764,J4765)</f>
        <v>1510860</v>
      </c>
      <c r="K4763" s="66">
        <f t="shared" si="3261"/>
        <v>147000</v>
      </c>
      <c r="L4763" s="66">
        <f t="shared" si="3287"/>
        <v>147000</v>
      </c>
      <c r="M4763" s="66">
        <f t="shared" si="3287"/>
        <v>0</v>
      </c>
      <c r="N4763" s="66">
        <f t="shared" si="3287"/>
        <v>0</v>
      </c>
      <c r="O4763" s="66">
        <f t="shared" si="3287"/>
        <v>0</v>
      </c>
      <c r="P4763" s="66">
        <f t="shared" si="3287"/>
        <v>0</v>
      </c>
      <c r="Q4763" s="66">
        <f>SUM(Q4764,Q4765)</f>
        <v>1743181</v>
      </c>
      <c r="R4763" s="66">
        <f>SUM(R4764,R4765)</f>
        <v>1599181</v>
      </c>
      <c r="S4763" s="66">
        <f>SUM(S4764,S4765)</f>
        <v>1418740</v>
      </c>
      <c r="T4763" s="66">
        <f t="shared" ref="T4763:X4763" si="3288">SUM(T4764,T4765)</f>
        <v>180441</v>
      </c>
      <c r="U4763" s="66">
        <f t="shared" si="3288"/>
        <v>127000</v>
      </c>
      <c r="V4763" s="66">
        <f t="shared" si="3288"/>
        <v>51227</v>
      </c>
      <c r="W4763" s="66">
        <f t="shared" si="3288"/>
        <v>2214</v>
      </c>
      <c r="X4763" s="66">
        <f t="shared" si="3288"/>
        <v>1599181</v>
      </c>
      <c r="Y4763" s="208">
        <f t="shared" si="3286"/>
        <v>100</v>
      </c>
    </row>
    <row r="4764" spans="1:25">
      <c r="A4764" s="23" t="s">
        <v>786</v>
      </c>
      <c r="B4764" s="23" t="s">
        <v>184</v>
      </c>
      <c r="C4764" s="23" t="s">
        <v>901</v>
      </c>
      <c r="D4764" s="23" t="s">
        <v>1663</v>
      </c>
      <c r="E4764" s="22">
        <v>6111</v>
      </c>
      <c r="F4764" s="23"/>
      <c r="G4764" s="128" t="s">
        <v>3379</v>
      </c>
      <c r="H4764" s="32" t="s">
        <v>12</v>
      </c>
      <c r="I4764" s="44">
        <f t="shared" si="3259"/>
        <v>1480660</v>
      </c>
      <c r="J4764" s="44">
        <v>1350660</v>
      </c>
      <c r="K4764" s="44">
        <f t="shared" si="3261"/>
        <v>130000</v>
      </c>
      <c r="L4764" s="44">
        <v>130000</v>
      </c>
      <c r="M4764" s="44">
        <v>0</v>
      </c>
      <c r="N4764" s="44">
        <v>0</v>
      </c>
      <c r="O4764" s="44">
        <v>0</v>
      </c>
      <c r="P4764" s="44">
        <v>0</v>
      </c>
      <c r="Q4764" s="44">
        <v>1554656</v>
      </c>
      <c r="R4764" s="44">
        <v>1424656</v>
      </c>
      <c r="S4764" s="44">
        <v>1250429</v>
      </c>
      <c r="T4764" s="44">
        <f t="shared" ref="T4764:T4792" si="3289">U4764+V4764+W4764</f>
        <v>174227</v>
      </c>
      <c r="U4764" s="44">
        <v>125000</v>
      </c>
      <c r="V4764" s="44">
        <v>49227</v>
      </c>
      <c r="W4764" s="44">
        <v>0</v>
      </c>
      <c r="X4764" s="44">
        <f t="shared" ref="X4764:X4792" si="3290">S4764+T4764</f>
        <v>1424656</v>
      </c>
      <c r="Y4764" s="209">
        <f t="shared" si="3286"/>
        <v>100</v>
      </c>
    </row>
    <row r="4765" spans="1:25">
      <c r="A4765" s="20" t="s">
        <v>786</v>
      </c>
      <c r="B4765" s="20" t="s">
        <v>184</v>
      </c>
      <c r="C4765" s="20" t="s">
        <v>901</v>
      </c>
      <c r="D4765" s="20" t="s">
        <v>1663</v>
      </c>
      <c r="E4765" s="20" t="s">
        <v>134</v>
      </c>
      <c r="F4765" s="23" t="s">
        <v>0</v>
      </c>
      <c r="G4765" s="154" t="s">
        <v>0</v>
      </c>
      <c r="H4765" s="21" t="s">
        <v>13</v>
      </c>
      <c r="I4765" s="66">
        <f t="shared" si="3259"/>
        <v>177200</v>
      </c>
      <c r="J4765" s="66">
        <f t="shared" ref="J4765:P4765" si="3291">SUM(J4766:J4770)</f>
        <v>160200</v>
      </c>
      <c r="K4765" s="66">
        <f t="shared" si="3261"/>
        <v>17000</v>
      </c>
      <c r="L4765" s="66">
        <f t="shared" si="3291"/>
        <v>17000</v>
      </c>
      <c r="M4765" s="66">
        <f t="shared" si="3291"/>
        <v>0</v>
      </c>
      <c r="N4765" s="66">
        <f t="shared" si="3291"/>
        <v>0</v>
      </c>
      <c r="O4765" s="66">
        <f t="shared" si="3291"/>
        <v>0</v>
      </c>
      <c r="P4765" s="66">
        <f t="shared" si="3291"/>
        <v>0</v>
      </c>
      <c r="Q4765" s="66">
        <f>SUM(Q4766:Q4770)</f>
        <v>188525</v>
      </c>
      <c r="R4765" s="66">
        <f>SUM(R4766:R4770)</f>
        <v>174525</v>
      </c>
      <c r="S4765" s="66">
        <f>SUM(S4766:S4770)</f>
        <v>168311</v>
      </c>
      <c r="T4765" s="66">
        <f t="shared" ref="T4765:X4765" si="3292">SUM(T4766:T4770)</f>
        <v>6214</v>
      </c>
      <c r="U4765" s="66">
        <f t="shared" si="3292"/>
        <v>2000</v>
      </c>
      <c r="V4765" s="66">
        <f t="shared" si="3292"/>
        <v>2000</v>
      </c>
      <c r="W4765" s="66">
        <f t="shared" si="3292"/>
        <v>2214</v>
      </c>
      <c r="X4765" s="66">
        <f t="shared" si="3292"/>
        <v>174525</v>
      </c>
      <c r="Y4765" s="208">
        <f t="shared" si="3286"/>
        <v>100</v>
      </c>
    </row>
    <row r="4766" spans="1:25">
      <c r="A4766" s="23" t="s">
        <v>786</v>
      </c>
      <c r="B4766" s="23" t="s">
        <v>184</v>
      </c>
      <c r="C4766" s="23" t="s">
        <v>901</v>
      </c>
      <c r="D4766" s="23" t="s">
        <v>1663</v>
      </c>
      <c r="E4766" s="22">
        <v>6112</v>
      </c>
      <c r="F4766" s="23" t="s">
        <v>1665</v>
      </c>
      <c r="G4766" s="128" t="s">
        <v>3379</v>
      </c>
      <c r="H4766" s="32" t="s">
        <v>16</v>
      </c>
      <c r="I4766" s="44">
        <f t="shared" si="3259"/>
        <v>36500</v>
      </c>
      <c r="J4766" s="44">
        <v>32500</v>
      </c>
      <c r="K4766" s="44">
        <f t="shared" si="3261"/>
        <v>4000</v>
      </c>
      <c r="L4766" s="44">
        <v>4000</v>
      </c>
      <c r="M4766" s="44">
        <v>0</v>
      </c>
      <c r="N4766" s="44">
        <v>0</v>
      </c>
      <c r="O4766" s="44">
        <v>0</v>
      </c>
      <c r="P4766" s="44">
        <v>0</v>
      </c>
      <c r="Q4766" s="44">
        <v>36500</v>
      </c>
      <c r="R4766" s="44">
        <v>32500</v>
      </c>
      <c r="S4766" s="44">
        <v>26286</v>
      </c>
      <c r="T4766" s="44">
        <f t="shared" si="3289"/>
        <v>6214</v>
      </c>
      <c r="U4766" s="44">
        <v>2000</v>
      </c>
      <c r="V4766" s="44">
        <v>2000</v>
      </c>
      <c r="W4766" s="44">
        <v>2214</v>
      </c>
      <c r="X4766" s="44">
        <f t="shared" si="3290"/>
        <v>32500</v>
      </c>
      <c r="Y4766" s="209">
        <f t="shared" si="3286"/>
        <v>100</v>
      </c>
    </row>
    <row r="4767" spans="1:25">
      <c r="A4767" s="23" t="s">
        <v>786</v>
      </c>
      <c r="B4767" s="23" t="s">
        <v>184</v>
      </c>
      <c r="C4767" s="23" t="s">
        <v>901</v>
      </c>
      <c r="D4767" s="23" t="s">
        <v>1663</v>
      </c>
      <c r="E4767" s="22">
        <v>6112</v>
      </c>
      <c r="F4767" s="23" t="s">
        <v>1666</v>
      </c>
      <c r="G4767" s="128" t="s">
        <v>3379</v>
      </c>
      <c r="H4767" s="32" t="s">
        <v>19</v>
      </c>
      <c r="I4767" s="44">
        <f t="shared" si="3259"/>
        <v>100000</v>
      </c>
      <c r="J4767" s="44">
        <v>90000</v>
      </c>
      <c r="K4767" s="44">
        <f t="shared" si="3261"/>
        <v>10000</v>
      </c>
      <c r="L4767" s="44">
        <v>10000</v>
      </c>
      <c r="M4767" s="44">
        <v>0</v>
      </c>
      <c r="N4767" s="44">
        <v>0</v>
      </c>
      <c r="O4767" s="44">
        <v>0</v>
      </c>
      <c r="P4767" s="44">
        <v>0</v>
      </c>
      <c r="Q4767" s="44">
        <v>103748</v>
      </c>
      <c r="R4767" s="44">
        <v>93748</v>
      </c>
      <c r="S4767" s="44">
        <v>93748</v>
      </c>
      <c r="T4767" s="44">
        <f t="shared" si="3289"/>
        <v>0</v>
      </c>
      <c r="U4767" s="44">
        <v>0</v>
      </c>
      <c r="V4767" s="44">
        <v>0</v>
      </c>
      <c r="W4767" s="44">
        <v>0</v>
      </c>
      <c r="X4767" s="44">
        <f t="shared" si="3290"/>
        <v>93748</v>
      </c>
      <c r="Y4767" s="209">
        <f t="shared" si="3286"/>
        <v>100</v>
      </c>
    </row>
    <row r="4768" spans="1:25">
      <c r="A4768" s="23" t="s">
        <v>786</v>
      </c>
      <c r="B4768" s="23" t="s">
        <v>184</v>
      </c>
      <c r="C4768" s="23" t="s">
        <v>901</v>
      </c>
      <c r="D4768" s="23" t="s">
        <v>1663</v>
      </c>
      <c r="E4768" s="22">
        <v>6112</v>
      </c>
      <c r="F4768" s="23" t="s">
        <v>1667</v>
      </c>
      <c r="G4768" s="128" t="s">
        <v>3379</v>
      </c>
      <c r="H4768" s="32" t="s">
        <v>17</v>
      </c>
      <c r="I4768" s="44">
        <f t="shared" si="3259"/>
        <v>28000</v>
      </c>
      <c r="J4768" s="44">
        <v>25000</v>
      </c>
      <c r="K4768" s="44">
        <f t="shared" si="3261"/>
        <v>3000</v>
      </c>
      <c r="L4768" s="44">
        <v>3000</v>
      </c>
      <c r="M4768" s="44">
        <v>0</v>
      </c>
      <c r="N4768" s="44">
        <v>0</v>
      </c>
      <c r="O4768" s="44">
        <v>0</v>
      </c>
      <c r="P4768" s="44">
        <v>0</v>
      </c>
      <c r="Q4768" s="44">
        <v>35577</v>
      </c>
      <c r="R4768" s="44">
        <v>35577</v>
      </c>
      <c r="S4768" s="44">
        <v>35577</v>
      </c>
      <c r="T4768" s="44">
        <f t="shared" si="3289"/>
        <v>0</v>
      </c>
      <c r="U4768" s="44">
        <v>0</v>
      </c>
      <c r="V4768" s="44">
        <v>0</v>
      </c>
      <c r="W4768" s="44">
        <v>0</v>
      </c>
      <c r="X4768" s="44">
        <f t="shared" si="3290"/>
        <v>35577</v>
      </c>
      <c r="Y4768" s="209">
        <f t="shared" si="3286"/>
        <v>100</v>
      </c>
    </row>
    <row r="4769" spans="1:25">
      <c r="A4769" s="23" t="s">
        <v>786</v>
      </c>
      <c r="B4769" s="23" t="s">
        <v>184</v>
      </c>
      <c r="C4769" s="23" t="s">
        <v>901</v>
      </c>
      <c r="D4769" s="23" t="s">
        <v>1663</v>
      </c>
      <c r="E4769" s="22">
        <v>6112</v>
      </c>
      <c r="F4769" s="23" t="s">
        <v>1668</v>
      </c>
      <c r="G4769" s="128" t="s">
        <v>3379</v>
      </c>
      <c r="H4769" s="32" t="s">
        <v>15</v>
      </c>
      <c r="I4769" s="44">
        <f t="shared" si="3259"/>
        <v>10000</v>
      </c>
      <c r="J4769" s="44">
        <v>10000</v>
      </c>
      <c r="K4769" s="44">
        <f t="shared" si="3261"/>
        <v>0</v>
      </c>
      <c r="L4769" s="44">
        <v>0</v>
      </c>
      <c r="M4769" s="44">
        <v>0</v>
      </c>
      <c r="N4769" s="44">
        <v>0</v>
      </c>
      <c r="O4769" s="44">
        <v>0</v>
      </c>
      <c r="P4769" s="44">
        <v>0</v>
      </c>
      <c r="Q4769" s="44">
        <v>0</v>
      </c>
      <c r="R4769" s="44">
        <v>0</v>
      </c>
      <c r="S4769" s="44">
        <v>0</v>
      </c>
      <c r="T4769" s="44">
        <f t="shared" si="3289"/>
        <v>0</v>
      </c>
      <c r="U4769" s="44">
        <v>0</v>
      </c>
      <c r="V4769" s="44">
        <v>0</v>
      </c>
      <c r="W4769" s="44">
        <v>0</v>
      </c>
      <c r="X4769" s="44">
        <f t="shared" si="3290"/>
        <v>0</v>
      </c>
      <c r="Y4769" s="209">
        <f t="shared" si="3286"/>
        <v>0</v>
      </c>
    </row>
    <row r="4770" spans="1:25">
      <c r="A4770" s="23" t="s">
        <v>786</v>
      </c>
      <c r="B4770" s="23" t="s">
        <v>184</v>
      </c>
      <c r="C4770" s="23" t="s">
        <v>901</v>
      </c>
      <c r="D4770" s="23" t="s">
        <v>1663</v>
      </c>
      <c r="E4770" s="22">
        <v>6112</v>
      </c>
      <c r="F4770" s="23" t="s">
        <v>1669</v>
      </c>
      <c r="G4770" s="128" t="s">
        <v>3379</v>
      </c>
      <c r="H4770" s="32" t="s">
        <v>18</v>
      </c>
      <c r="I4770" s="44">
        <f t="shared" si="3259"/>
        <v>2700</v>
      </c>
      <c r="J4770" s="44">
        <v>2700</v>
      </c>
      <c r="K4770" s="44">
        <f t="shared" si="3261"/>
        <v>0</v>
      </c>
      <c r="L4770" s="44">
        <v>0</v>
      </c>
      <c r="M4770" s="44">
        <v>0</v>
      </c>
      <c r="N4770" s="44">
        <v>0</v>
      </c>
      <c r="O4770" s="44">
        <v>0</v>
      </c>
      <c r="P4770" s="44">
        <v>0</v>
      </c>
      <c r="Q4770" s="44">
        <v>12700</v>
      </c>
      <c r="R4770" s="44">
        <v>12700</v>
      </c>
      <c r="S4770" s="44">
        <v>12700</v>
      </c>
      <c r="T4770" s="44">
        <f t="shared" si="3289"/>
        <v>0</v>
      </c>
      <c r="U4770" s="44">
        <v>0</v>
      </c>
      <c r="V4770" s="44">
        <v>0</v>
      </c>
      <c r="W4770" s="44">
        <v>0</v>
      </c>
      <c r="X4770" s="44">
        <f t="shared" si="3290"/>
        <v>12700</v>
      </c>
      <c r="Y4770" s="209">
        <f t="shared" si="3286"/>
        <v>100</v>
      </c>
    </row>
    <row r="4771" spans="1:25">
      <c r="A4771" s="23" t="s">
        <v>786</v>
      </c>
      <c r="B4771" s="23" t="s">
        <v>184</v>
      </c>
      <c r="C4771" s="23" t="s">
        <v>901</v>
      </c>
      <c r="D4771" s="23" t="s">
        <v>1663</v>
      </c>
      <c r="E4771" s="21" t="s">
        <v>139</v>
      </c>
      <c r="F4771" s="21" t="s">
        <v>0</v>
      </c>
      <c r="G4771" s="150" t="s">
        <v>0</v>
      </c>
      <c r="H4771" s="21" t="s">
        <v>21</v>
      </c>
      <c r="I4771" s="66">
        <f t="shared" si="3259"/>
        <v>155494</v>
      </c>
      <c r="J4771" s="66">
        <f t="shared" ref="J4771:X4771" si="3293">SUM(J4772)</f>
        <v>140494</v>
      </c>
      <c r="K4771" s="66">
        <f t="shared" si="3261"/>
        <v>15000</v>
      </c>
      <c r="L4771" s="66">
        <f t="shared" si="3293"/>
        <v>15000</v>
      </c>
      <c r="M4771" s="66">
        <f t="shared" si="3293"/>
        <v>0</v>
      </c>
      <c r="N4771" s="66">
        <f t="shared" si="3293"/>
        <v>0</v>
      </c>
      <c r="O4771" s="66">
        <f t="shared" si="3293"/>
        <v>0</v>
      </c>
      <c r="P4771" s="66">
        <f t="shared" si="3293"/>
        <v>0</v>
      </c>
      <c r="Q4771" s="66">
        <f t="shared" si="3293"/>
        <v>163264</v>
      </c>
      <c r="R4771" s="66">
        <f t="shared" si="3293"/>
        <v>148264</v>
      </c>
      <c r="S4771" s="66">
        <f t="shared" si="3293"/>
        <v>129445</v>
      </c>
      <c r="T4771" s="66">
        <f t="shared" si="3293"/>
        <v>18819</v>
      </c>
      <c r="U4771" s="66">
        <f t="shared" si="3293"/>
        <v>10000</v>
      </c>
      <c r="V4771" s="66">
        <f t="shared" si="3293"/>
        <v>8819</v>
      </c>
      <c r="W4771" s="66">
        <f t="shared" si="3293"/>
        <v>0</v>
      </c>
      <c r="X4771" s="66">
        <f t="shared" si="3293"/>
        <v>148264</v>
      </c>
      <c r="Y4771" s="208">
        <f t="shared" si="3286"/>
        <v>100</v>
      </c>
    </row>
    <row r="4772" spans="1:25">
      <c r="A4772" s="23" t="s">
        <v>786</v>
      </c>
      <c r="B4772" s="23" t="s">
        <v>184</v>
      </c>
      <c r="C4772" s="23" t="s">
        <v>901</v>
      </c>
      <c r="D4772" s="23" t="s">
        <v>1663</v>
      </c>
      <c r="E4772" s="22">
        <v>6121</v>
      </c>
      <c r="F4772" s="23"/>
      <c r="G4772" s="128" t="s">
        <v>3379</v>
      </c>
      <c r="H4772" s="32" t="s">
        <v>22</v>
      </c>
      <c r="I4772" s="44">
        <f t="shared" si="3259"/>
        <v>155494</v>
      </c>
      <c r="J4772" s="44">
        <v>140494</v>
      </c>
      <c r="K4772" s="44">
        <f t="shared" si="3261"/>
        <v>15000</v>
      </c>
      <c r="L4772" s="44">
        <v>15000</v>
      </c>
      <c r="M4772" s="44">
        <v>0</v>
      </c>
      <c r="N4772" s="44">
        <v>0</v>
      </c>
      <c r="O4772" s="44">
        <v>0</v>
      </c>
      <c r="P4772" s="44">
        <v>0</v>
      </c>
      <c r="Q4772" s="44">
        <v>163264</v>
      </c>
      <c r="R4772" s="44">
        <v>148264</v>
      </c>
      <c r="S4772" s="44">
        <v>129445</v>
      </c>
      <c r="T4772" s="44">
        <f t="shared" si="3289"/>
        <v>18819</v>
      </c>
      <c r="U4772" s="44">
        <v>10000</v>
      </c>
      <c r="V4772" s="44">
        <v>8819</v>
      </c>
      <c r="W4772" s="44"/>
      <c r="X4772" s="44">
        <f t="shared" si="3290"/>
        <v>148264</v>
      </c>
      <c r="Y4772" s="209">
        <f t="shared" si="3286"/>
        <v>100</v>
      </c>
    </row>
    <row r="4773" spans="1:25">
      <c r="A4773" s="23" t="s">
        <v>786</v>
      </c>
      <c r="B4773" s="23" t="s">
        <v>184</v>
      </c>
      <c r="C4773" s="23" t="s">
        <v>901</v>
      </c>
      <c r="D4773" s="23" t="s">
        <v>1663</v>
      </c>
      <c r="E4773" s="21" t="s">
        <v>141</v>
      </c>
      <c r="F4773" s="21" t="s">
        <v>0</v>
      </c>
      <c r="G4773" s="150" t="s">
        <v>0</v>
      </c>
      <c r="H4773" s="21" t="s">
        <v>23</v>
      </c>
      <c r="I4773" s="66">
        <f t="shared" si="3259"/>
        <v>367118</v>
      </c>
      <c r="J4773" s="66">
        <f t="shared" ref="J4773:P4773" si="3294">SUM(J4774:J4781)</f>
        <v>57118</v>
      </c>
      <c r="K4773" s="66">
        <f t="shared" si="3261"/>
        <v>310000</v>
      </c>
      <c r="L4773" s="66">
        <f t="shared" si="3294"/>
        <v>295000</v>
      </c>
      <c r="M4773" s="66">
        <f t="shared" si="3294"/>
        <v>15000</v>
      </c>
      <c r="N4773" s="66">
        <f t="shared" si="3294"/>
        <v>0</v>
      </c>
      <c r="O4773" s="66">
        <f t="shared" si="3294"/>
        <v>0</v>
      </c>
      <c r="P4773" s="66">
        <f t="shared" si="3294"/>
        <v>0</v>
      </c>
      <c r="Q4773" s="66">
        <f>SUM(Q4774:Q4781)</f>
        <v>387608</v>
      </c>
      <c r="R4773" s="66">
        <f>SUM(R4774:R4781)</f>
        <v>60608</v>
      </c>
      <c r="S4773" s="66">
        <f>SUM(S4774:S4781)</f>
        <v>57749</v>
      </c>
      <c r="T4773" s="66">
        <f t="shared" ref="T4773:X4773" si="3295">SUM(T4774:T4781)</f>
        <v>2859</v>
      </c>
      <c r="U4773" s="66">
        <f t="shared" si="3295"/>
        <v>2559</v>
      </c>
      <c r="V4773" s="66">
        <f t="shared" si="3295"/>
        <v>300</v>
      </c>
      <c r="W4773" s="66">
        <f t="shared" si="3295"/>
        <v>0</v>
      </c>
      <c r="X4773" s="66">
        <f t="shared" si="3295"/>
        <v>60608</v>
      </c>
      <c r="Y4773" s="208">
        <f t="shared" si="3286"/>
        <v>100</v>
      </c>
    </row>
    <row r="4774" spans="1:25">
      <c r="A4774" s="23" t="s">
        <v>786</v>
      </c>
      <c r="B4774" s="23" t="s">
        <v>184</v>
      </c>
      <c r="C4774" s="23" t="s">
        <v>901</v>
      </c>
      <c r="D4774" s="23" t="s">
        <v>1663</v>
      </c>
      <c r="E4774" s="22">
        <v>6131</v>
      </c>
      <c r="F4774" s="23"/>
      <c r="G4774" s="128" t="s">
        <v>3379</v>
      </c>
      <c r="H4774" s="32" t="s">
        <v>24</v>
      </c>
      <c r="I4774" s="44">
        <f t="shared" si="3259"/>
        <v>15000</v>
      </c>
      <c r="J4774" s="44">
        <v>0</v>
      </c>
      <c r="K4774" s="44">
        <f t="shared" si="3261"/>
        <v>15000</v>
      </c>
      <c r="L4774" s="44">
        <v>15000</v>
      </c>
      <c r="M4774" s="44">
        <v>0</v>
      </c>
      <c r="N4774" s="44">
        <v>0</v>
      </c>
      <c r="O4774" s="44">
        <v>0</v>
      </c>
      <c r="P4774" s="44">
        <v>0</v>
      </c>
      <c r="Q4774" s="44">
        <v>5000</v>
      </c>
      <c r="R4774" s="44">
        <v>0</v>
      </c>
      <c r="S4774" s="44">
        <v>0</v>
      </c>
      <c r="T4774" s="44">
        <f t="shared" si="3289"/>
        <v>0</v>
      </c>
      <c r="U4774" s="44">
        <v>0</v>
      </c>
      <c r="V4774" s="44">
        <v>0</v>
      </c>
      <c r="W4774" s="44">
        <v>0</v>
      </c>
      <c r="X4774" s="44">
        <f t="shared" si="3290"/>
        <v>0</v>
      </c>
      <c r="Y4774" s="209">
        <f t="shared" si="3286"/>
        <v>0</v>
      </c>
    </row>
    <row r="4775" spans="1:25">
      <c r="A4775" s="23" t="s">
        <v>786</v>
      </c>
      <c r="B4775" s="23" t="s">
        <v>184</v>
      </c>
      <c r="C4775" s="23" t="s">
        <v>901</v>
      </c>
      <c r="D4775" s="23" t="s">
        <v>1663</v>
      </c>
      <c r="E4775" s="22">
        <v>6132</v>
      </c>
      <c r="F4775" s="23"/>
      <c r="G4775" s="128" t="s">
        <v>3379</v>
      </c>
      <c r="H4775" s="32" t="s">
        <v>25</v>
      </c>
      <c r="I4775" s="44">
        <f t="shared" si="3259"/>
        <v>35000</v>
      </c>
      <c r="J4775" s="44">
        <v>30000</v>
      </c>
      <c r="K4775" s="44">
        <f t="shared" si="3261"/>
        <v>5000</v>
      </c>
      <c r="L4775" s="44">
        <v>5000</v>
      </c>
      <c r="M4775" s="44">
        <v>0</v>
      </c>
      <c r="N4775" s="44">
        <v>0</v>
      </c>
      <c r="O4775" s="44">
        <v>0</v>
      </c>
      <c r="P4775" s="44">
        <v>0</v>
      </c>
      <c r="Q4775" s="44">
        <v>41000</v>
      </c>
      <c r="R4775" s="44">
        <v>30000</v>
      </c>
      <c r="S4775" s="44">
        <v>30000</v>
      </c>
      <c r="T4775" s="44">
        <f t="shared" si="3289"/>
        <v>0</v>
      </c>
      <c r="U4775" s="44">
        <v>0</v>
      </c>
      <c r="V4775" s="44">
        <v>0</v>
      </c>
      <c r="W4775" s="44">
        <v>0</v>
      </c>
      <c r="X4775" s="44">
        <f t="shared" si="3290"/>
        <v>30000</v>
      </c>
      <c r="Y4775" s="209">
        <f t="shared" si="3286"/>
        <v>100</v>
      </c>
    </row>
    <row r="4776" spans="1:25">
      <c r="A4776" s="23" t="s">
        <v>786</v>
      </c>
      <c r="B4776" s="23" t="s">
        <v>184</v>
      </c>
      <c r="C4776" s="23" t="s">
        <v>901</v>
      </c>
      <c r="D4776" s="23" t="s">
        <v>1663</v>
      </c>
      <c r="E4776" s="22">
        <v>6133</v>
      </c>
      <c r="F4776" s="23"/>
      <c r="G4776" s="128" t="s">
        <v>3379</v>
      </c>
      <c r="H4776" s="32" t="s">
        <v>26</v>
      </c>
      <c r="I4776" s="44">
        <f t="shared" si="3259"/>
        <v>10500</v>
      </c>
      <c r="J4776" s="44">
        <v>7500</v>
      </c>
      <c r="K4776" s="44">
        <f t="shared" si="3261"/>
        <v>3000</v>
      </c>
      <c r="L4776" s="44">
        <v>3000</v>
      </c>
      <c r="M4776" s="44">
        <v>0</v>
      </c>
      <c r="N4776" s="44">
        <v>0</v>
      </c>
      <c r="O4776" s="44">
        <v>0</v>
      </c>
      <c r="P4776" s="44">
        <v>0</v>
      </c>
      <c r="Q4776" s="44">
        <v>10500</v>
      </c>
      <c r="R4776" s="44">
        <v>7500</v>
      </c>
      <c r="S4776" s="44">
        <v>7500</v>
      </c>
      <c r="T4776" s="44">
        <f t="shared" si="3289"/>
        <v>0</v>
      </c>
      <c r="U4776" s="44">
        <v>0</v>
      </c>
      <c r="V4776" s="44">
        <v>0</v>
      </c>
      <c r="W4776" s="44">
        <v>0</v>
      </c>
      <c r="X4776" s="44">
        <f t="shared" si="3290"/>
        <v>7500</v>
      </c>
      <c r="Y4776" s="209">
        <f t="shared" si="3286"/>
        <v>100</v>
      </c>
    </row>
    <row r="4777" spans="1:25">
      <c r="A4777" s="23" t="s">
        <v>786</v>
      </c>
      <c r="B4777" s="23" t="s">
        <v>184</v>
      </c>
      <c r="C4777" s="23" t="s">
        <v>901</v>
      </c>
      <c r="D4777" s="23" t="s">
        <v>1663</v>
      </c>
      <c r="E4777" s="22">
        <v>6134</v>
      </c>
      <c r="F4777" s="23"/>
      <c r="G4777" s="128" t="s">
        <v>3379</v>
      </c>
      <c r="H4777" s="32" t="s">
        <v>27</v>
      </c>
      <c r="I4777" s="44">
        <f t="shared" si="3259"/>
        <v>14000</v>
      </c>
      <c r="J4777" s="44">
        <v>4000</v>
      </c>
      <c r="K4777" s="44">
        <f t="shared" si="3261"/>
        <v>10000</v>
      </c>
      <c r="L4777" s="44">
        <v>10000</v>
      </c>
      <c r="M4777" s="44">
        <v>0</v>
      </c>
      <c r="N4777" s="44">
        <v>0</v>
      </c>
      <c r="O4777" s="44">
        <v>0</v>
      </c>
      <c r="P4777" s="44">
        <v>0</v>
      </c>
      <c r="Q4777" s="44">
        <v>20000</v>
      </c>
      <c r="R4777" s="44">
        <v>4000</v>
      </c>
      <c r="S4777" s="44">
        <v>4000</v>
      </c>
      <c r="T4777" s="44">
        <f t="shared" si="3289"/>
        <v>0</v>
      </c>
      <c r="U4777" s="44">
        <v>0</v>
      </c>
      <c r="V4777" s="44">
        <v>0</v>
      </c>
      <c r="W4777" s="44">
        <v>0</v>
      </c>
      <c r="X4777" s="44">
        <f t="shared" si="3290"/>
        <v>4000</v>
      </c>
      <c r="Y4777" s="209">
        <f t="shared" si="3286"/>
        <v>100</v>
      </c>
    </row>
    <row r="4778" spans="1:25">
      <c r="A4778" s="23" t="s">
        <v>786</v>
      </c>
      <c r="B4778" s="23" t="s">
        <v>184</v>
      </c>
      <c r="C4778" s="23" t="s">
        <v>901</v>
      </c>
      <c r="D4778" s="23" t="s">
        <v>1663</v>
      </c>
      <c r="E4778" s="22">
        <v>6136</v>
      </c>
      <c r="F4778" s="23"/>
      <c r="G4778" s="128" t="s">
        <v>3379</v>
      </c>
      <c r="H4778" s="32" t="s">
        <v>29</v>
      </c>
      <c r="I4778" s="44">
        <f t="shared" si="3259"/>
        <v>2000</v>
      </c>
      <c r="J4778" s="44">
        <v>0</v>
      </c>
      <c r="K4778" s="44">
        <f t="shared" si="3261"/>
        <v>2000</v>
      </c>
      <c r="L4778" s="44">
        <v>2000</v>
      </c>
      <c r="M4778" s="44">
        <v>0</v>
      </c>
      <c r="N4778" s="44">
        <v>0</v>
      </c>
      <c r="O4778" s="44">
        <v>0</v>
      </c>
      <c r="P4778" s="44">
        <v>0</v>
      </c>
      <c r="Q4778" s="44">
        <v>2000</v>
      </c>
      <c r="R4778" s="44">
        <v>0</v>
      </c>
      <c r="S4778" s="44">
        <v>0</v>
      </c>
      <c r="T4778" s="44">
        <f t="shared" si="3289"/>
        <v>0</v>
      </c>
      <c r="U4778" s="44">
        <v>0</v>
      </c>
      <c r="V4778" s="44">
        <v>0</v>
      </c>
      <c r="W4778" s="44">
        <v>0</v>
      </c>
      <c r="X4778" s="44">
        <f t="shared" si="3290"/>
        <v>0</v>
      </c>
      <c r="Y4778" s="209">
        <f t="shared" si="3286"/>
        <v>0</v>
      </c>
    </row>
    <row r="4779" spans="1:25">
      <c r="A4779" s="23" t="s">
        <v>786</v>
      </c>
      <c r="B4779" s="23" t="s">
        <v>184</v>
      </c>
      <c r="C4779" s="23" t="s">
        <v>901</v>
      </c>
      <c r="D4779" s="23" t="s">
        <v>1663</v>
      </c>
      <c r="E4779" s="22">
        <v>6137</v>
      </c>
      <c r="F4779" s="23"/>
      <c r="G4779" s="128" t="s">
        <v>3379</v>
      </c>
      <c r="H4779" s="32" t="s">
        <v>30</v>
      </c>
      <c r="I4779" s="44">
        <f t="shared" si="3259"/>
        <v>12750</v>
      </c>
      <c r="J4779" s="44">
        <v>4750</v>
      </c>
      <c r="K4779" s="44">
        <f t="shared" si="3261"/>
        <v>8000</v>
      </c>
      <c r="L4779" s="44">
        <v>8000</v>
      </c>
      <c r="M4779" s="44">
        <v>0</v>
      </c>
      <c r="N4779" s="44">
        <v>0</v>
      </c>
      <c r="O4779" s="44">
        <v>0</v>
      </c>
      <c r="P4779" s="44">
        <v>0</v>
      </c>
      <c r="Q4779" s="44">
        <v>21750</v>
      </c>
      <c r="R4779" s="44">
        <v>4750</v>
      </c>
      <c r="S4779" s="44">
        <v>4750</v>
      </c>
      <c r="T4779" s="44">
        <f t="shared" si="3289"/>
        <v>0</v>
      </c>
      <c r="U4779" s="44">
        <v>0</v>
      </c>
      <c r="V4779" s="44">
        <v>0</v>
      </c>
      <c r="W4779" s="44">
        <v>0</v>
      </c>
      <c r="X4779" s="44">
        <f t="shared" si="3290"/>
        <v>4750</v>
      </c>
      <c r="Y4779" s="209">
        <f t="shared" si="3286"/>
        <v>100</v>
      </c>
    </row>
    <row r="4780" spans="1:25">
      <c r="A4780" s="23" t="s">
        <v>786</v>
      </c>
      <c r="B4780" s="23" t="s">
        <v>184</v>
      </c>
      <c r="C4780" s="23" t="s">
        <v>901</v>
      </c>
      <c r="D4780" s="23" t="s">
        <v>1663</v>
      </c>
      <c r="E4780" s="22">
        <v>6138</v>
      </c>
      <c r="F4780" s="23"/>
      <c r="G4780" s="128" t="s">
        <v>3379</v>
      </c>
      <c r="H4780" s="32" t="s">
        <v>31</v>
      </c>
      <c r="I4780" s="44">
        <f t="shared" si="3259"/>
        <v>1368</v>
      </c>
      <c r="J4780" s="44">
        <v>368</v>
      </c>
      <c r="K4780" s="44">
        <f t="shared" si="3261"/>
        <v>1000</v>
      </c>
      <c r="L4780" s="44">
        <v>1000</v>
      </c>
      <c r="M4780" s="44">
        <v>0</v>
      </c>
      <c r="N4780" s="44">
        <v>0</v>
      </c>
      <c r="O4780" s="44">
        <v>0</v>
      </c>
      <c r="P4780" s="44">
        <v>0</v>
      </c>
      <c r="Q4780" s="44">
        <v>1368</v>
      </c>
      <c r="R4780" s="44">
        <v>368</v>
      </c>
      <c r="S4780" s="44">
        <v>0</v>
      </c>
      <c r="T4780" s="44">
        <f t="shared" si="3289"/>
        <v>368</v>
      </c>
      <c r="U4780" s="44">
        <v>368</v>
      </c>
      <c r="V4780" s="44">
        <v>0</v>
      </c>
      <c r="W4780" s="44">
        <v>0</v>
      </c>
      <c r="X4780" s="44">
        <f t="shared" si="3290"/>
        <v>368</v>
      </c>
      <c r="Y4780" s="209">
        <f t="shared" si="3286"/>
        <v>100</v>
      </c>
    </row>
    <row r="4781" spans="1:25">
      <c r="A4781" s="20" t="s">
        <v>786</v>
      </c>
      <c r="B4781" s="20" t="s">
        <v>184</v>
      </c>
      <c r="C4781" s="20" t="s">
        <v>901</v>
      </c>
      <c r="D4781" s="20" t="s">
        <v>1663</v>
      </c>
      <c r="E4781" s="20" t="s">
        <v>144</v>
      </c>
      <c r="F4781" s="23" t="s">
        <v>0</v>
      </c>
      <c r="G4781" s="154" t="s">
        <v>0</v>
      </c>
      <c r="H4781" s="21" t="s">
        <v>32</v>
      </c>
      <c r="I4781" s="66">
        <f t="shared" si="3259"/>
        <v>276500</v>
      </c>
      <c r="J4781" s="66">
        <f t="shared" ref="J4781:P4781" si="3296">SUM(J4782:J4784)</f>
        <v>10500</v>
      </c>
      <c r="K4781" s="66">
        <f t="shared" si="3261"/>
        <v>266000</v>
      </c>
      <c r="L4781" s="66">
        <f t="shared" si="3296"/>
        <v>251000</v>
      </c>
      <c r="M4781" s="66">
        <f t="shared" si="3296"/>
        <v>15000</v>
      </c>
      <c r="N4781" s="66">
        <f t="shared" si="3296"/>
        <v>0</v>
      </c>
      <c r="O4781" s="66">
        <f t="shared" si="3296"/>
        <v>0</v>
      </c>
      <c r="P4781" s="66">
        <f t="shared" si="3296"/>
        <v>0</v>
      </c>
      <c r="Q4781" s="66">
        <f>SUM(Q4782:Q4784)</f>
        <v>285990</v>
      </c>
      <c r="R4781" s="66">
        <f>SUM(R4782:R4784)</f>
        <v>13990</v>
      </c>
      <c r="S4781" s="66">
        <f>SUM(S4782:S4784)</f>
        <v>11499</v>
      </c>
      <c r="T4781" s="66">
        <f t="shared" ref="T4781:X4781" si="3297">SUM(T4782:T4784)</f>
        <v>2491</v>
      </c>
      <c r="U4781" s="66">
        <f t="shared" si="3297"/>
        <v>2191</v>
      </c>
      <c r="V4781" s="66">
        <f t="shared" si="3297"/>
        <v>300</v>
      </c>
      <c r="W4781" s="66">
        <f t="shared" si="3297"/>
        <v>0</v>
      </c>
      <c r="X4781" s="66">
        <f t="shared" si="3297"/>
        <v>13990</v>
      </c>
      <c r="Y4781" s="208">
        <f t="shared" si="3286"/>
        <v>100</v>
      </c>
    </row>
    <row r="4782" spans="1:25">
      <c r="A4782" s="23" t="s">
        <v>786</v>
      </c>
      <c r="B4782" s="23" t="s">
        <v>184</v>
      </c>
      <c r="C4782" s="23" t="s">
        <v>901</v>
      </c>
      <c r="D4782" s="23" t="s">
        <v>1663</v>
      </c>
      <c r="E4782" s="22">
        <v>6139</v>
      </c>
      <c r="F4782" s="23"/>
      <c r="G4782" s="128" t="s">
        <v>3379</v>
      </c>
      <c r="H4782" s="32" t="s">
        <v>32</v>
      </c>
      <c r="I4782" s="44">
        <f t="shared" si="3259"/>
        <v>270000</v>
      </c>
      <c r="J4782" s="44">
        <v>4000</v>
      </c>
      <c r="K4782" s="44">
        <f t="shared" si="3261"/>
        <v>266000</v>
      </c>
      <c r="L4782" s="44">
        <v>251000</v>
      </c>
      <c r="M4782" s="44">
        <v>15000</v>
      </c>
      <c r="N4782" s="44">
        <v>0</v>
      </c>
      <c r="O4782" s="44">
        <v>0</v>
      </c>
      <c r="P4782" s="44">
        <v>0</v>
      </c>
      <c r="Q4782" s="44">
        <v>278891</v>
      </c>
      <c r="R4782" s="44">
        <v>6891</v>
      </c>
      <c r="S4782" s="44">
        <v>5000</v>
      </c>
      <c r="T4782" s="44">
        <f t="shared" si="3289"/>
        <v>1891</v>
      </c>
      <c r="U4782" s="44">
        <v>1891</v>
      </c>
      <c r="V4782" s="44">
        <v>0</v>
      </c>
      <c r="W4782" s="44">
        <v>0</v>
      </c>
      <c r="X4782" s="44">
        <f t="shared" si="3290"/>
        <v>6891</v>
      </c>
      <c r="Y4782" s="209">
        <f t="shared" si="3286"/>
        <v>100</v>
      </c>
    </row>
    <row r="4783" spans="1:25">
      <c r="A4783" s="23" t="s">
        <v>786</v>
      </c>
      <c r="B4783" s="23" t="s">
        <v>184</v>
      </c>
      <c r="C4783" s="23" t="s">
        <v>901</v>
      </c>
      <c r="D4783" s="23" t="s">
        <v>1663</v>
      </c>
      <c r="E4783" s="22">
        <v>6139</v>
      </c>
      <c r="F4783" s="23" t="s">
        <v>1670</v>
      </c>
      <c r="G4783" s="128" t="s">
        <v>3379</v>
      </c>
      <c r="H4783" s="32" t="s">
        <v>152</v>
      </c>
      <c r="I4783" s="44">
        <f t="shared" ref="I4783:I4846" si="3298">SUM(J4783,K4783,O4783,P4783)</f>
        <v>3500</v>
      </c>
      <c r="J4783" s="44">
        <v>3500</v>
      </c>
      <c r="K4783" s="44">
        <f t="shared" ref="K4783:K4846" si="3299">SUM(L4783,M4783,N4783)</f>
        <v>0</v>
      </c>
      <c r="L4783" s="44">
        <v>0</v>
      </c>
      <c r="M4783" s="44">
        <v>0</v>
      </c>
      <c r="N4783" s="44">
        <v>0</v>
      </c>
      <c r="O4783" s="44">
        <v>0</v>
      </c>
      <c r="P4783" s="44">
        <v>0</v>
      </c>
      <c r="Q4783" s="44">
        <v>4099</v>
      </c>
      <c r="R4783" s="44">
        <v>4099</v>
      </c>
      <c r="S4783" s="44">
        <v>4099</v>
      </c>
      <c r="T4783" s="44">
        <f t="shared" si="3289"/>
        <v>0</v>
      </c>
      <c r="U4783" s="44">
        <v>0</v>
      </c>
      <c r="V4783" s="44">
        <v>0</v>
      </c>
      <c r="W4783" s="44">
        <v>0</v>
      </c>
      <c r="X4783" s="44">
        <f t="shared" si="3290"/>
        <v>4099</v>
      </c>
      <c r="Y4783" s="209">
        <f t="shared" si="3286"/>
        <v>100</v>
      </c>
    </row>
    <row r="4784" spans="1:25">
      <c r="A4784" s="23" t="s">
        <v>786</v>
      </c>
      <c r="B4784" s="23" t="s">
        <v>184</v>
      </c>
      <c r="C4784" s="23" t="s">
        <v>901</v>
      </c>
      <c r="D4784" s="23" t="s">
        <v>1663</v>
      </c>
      <c r="E4784" s="22">
        <v>6139</v>
      </c>
      <c r="F4784" s="23" t="s">
        <v>1671</v>
      </c>
      <c r="G4784" s="128" t="s">
        <v>3379</v>
      </c>
      <c r="H4784" s="32" t="s">
        <v>158</v>
      </c>
      <c r="I4784" s="44">
        <f t="shared" si="3298"/>
        <v>3000</v>
      </c>
      <c r="J4784" s="44">
        <v>3000</v>
      </c>
      <c r="K4784" s="44">
        <f t="shared" si="3299"/>
        <v>0</v>
      </c>
      <c r="L4784" s="44">
        <v>0</v>
      </c>
      <c r="M4784" s="44">
        <v>0</v>
      </c>
      <c r="N4784" s="44">
        <v>0</v>
      </c>
      <c r="O4784" s="44">
        <v>0</v>
      </c>
      <c r="P4784" s="44">
        <v>0</v>
      </c>
      <c r="Q4784" s="44">
        <v>3000</v>
      </c>
      <c r="R4784" s="44">
        <v>3000</v>
      </c>
      <c r="S4784" s="44">
        <v>2400</v>
      </c>
      <c r="T4784" s="44">
        <f t="shared" si="3289"/>
        <v>600</v>
      </c>
      <c r="U4784" s="44">
        <v>300</v>
      </c>
      <c r="V4784" s="44">
        <v>300</v>
      </c>
      <c r="W4784" s="44">
        <v>0</v>
      </c>
      <c r="X4784" s="44">
        <f t="shared" si="3290"/>
        <v>3000</v>
      </c>
      <c r="Y4784" s="209">
        <f t="shared" si="3286"/>
        <v>100</v>
      </c>
    </row>
    <row r="4785" spans="1:25" ht="20.399999999999999">
      <c r="A4785" s="20" t="s">
        <v>0</v>
      </c>
      <c r="B4785" s="20" t="s">
        <v>0</v>
      </c>
      <c r="C4785" s="20" t="s">
        <v>0</v>
      </c>
      <c r="D4785" s="21" t="s">
        <v>0</v>
      </c>
      <c r="E4785" s="21" t="s">
        <v>0</v>
      </c>
      <c r="F4785" s="21" t="s">
        <v>0</v>
      </c>
      <c r="G4785" s="150" t="s">
        <v>0</v>
      </c>
      <c r="H4785" s="30" t="s">
        <v>42</v>
      </c>
      <c r="I4785" s="31">
        <f t="shared" si="3298"/>
        <v>9100</v>
      </c>
      <c r="J4785" s="31">
        <f t="shared" ref="J4785:X4785" si="3300">SUM(J4786)</f>
        <v>100</v>
      </c>
      <c r="K4785" s="31">
        <f t="shared" si="3299"/>
        <v>9000</v>
      </c>
      <c r="L4785" s="31">
        <f t="shared" si="3300"/>
        <v>9000</v>
      </c>
      <c r="M4785" s="31">
        <f t="shared" si="3300"/>
        <v>0</v>
      </c>
      <c r="N4785" s="31">
        <f t="shared" si="3300"/>
        <v>0</v>
      </c>
      <c r="O4785" s="31">
        <f t="shared" si="3300"/>
        <v>0</v>
      </c>
      <c r="P4785" s="31">
        <f t="shared" si="3300"/>
        <v>0</v>
      </c>
      <c r="Q4785" s="31">
        <f t="shared" si="3300"/>
        <v>36320</v>
      </c>
      <c r="R4785" s="31">
        <f t="shared" si="3300"/>
        <v>2915</v>
      </c>
      <c r="S4785" s="31">
        <f t="shared" si="3300"/>
        <v>2815</v>
      </c>
      <c r="T4785" s="31">
        <f t="shared" si="3300"/>
        <v>100</v>
      </c>
      <c r="U4785" s="31">
        <f t="shared" si="3300"/>
        <v>100</v>
      </c>
      <c r="V4785" s="31">
        <f t="shared" si="3300"/>
        <v>0</v>
      </c>
      <c r="W4785" s="31">
        <f t="shared" si="3300"/>
        <v>0</v>
      </c>
      <c r="X4785" s="31">
        <f t="shared" si="3300"/>
        <v>2915</v>
      </c>
      <c r="Y4785" s="220">
        <f t="shared" si="3286"/>
        <v>100</v>
      </c>
    </row>
    <row r="4786" spans="1:25">
      <c r="A4786" s="23" t="s">
        <v>786</v>
      </c>
      <c r="B4786" s="23" t="s">
        <v>184</v>
      </c>
      <c r="C4786" s="23" t="s">
        <v>901</v>
      </c>
      <c r="D4786" s="23" t="s">
        <v>1663</v>
      </c>
      <c r="E4786" s="21" t="s">
        <v>159</v>
      </c>
      <c r="F4786" s="21" t="s">
        <v>0</v>
      </c>
      <c r="G4786" s="150" t="s">
        <v>0</v>
      </c>
      <c r="H4786" s="21" t="s">
        <v>34</v>
      </c>
      <c r="I4786" s="66">
        <f t="shared" si="3298"/>
        <v>9100</v>
      </c>
      <c r="J4786" s="66">
        <f t="shared" ref="J4786:P4786" si="3301">SUM(J4787:J4788)</f>
        <v>100</v>
      </c>
      <c r="K4786" s="66">
        <f t="shared" si="3299"/>
        <v>9000</v>
      </c>
      <c r="L4786" s="66">
        <f t="shared" si="3301"/>
        <v>9000</v>
      </c>
      <c r="M4786" s="66">
        <f t="shared" si="3301"/>
        <v>0</v>
      </c>
      <c r="N4786" s="66">
        <f t="shared" si="3301"/>
        <v>0</v>
      </c>
      <c r="O4786" s="66">
        <f t="shared" si="3301"/>
        <v>0</v>
      </c>
      <c r="P4786" s="66">
        <f t="shared" si="3301"/>
        <v>0</v>
      </c>
      <c r="Q4786" s="66">
        <f>SUM(Q4787:Q4788)</f>
        <v>36320</v>
      </c>
      <c r="R4786" s="66">
        <f>SUM(R4787:R4788)</f>
        <v>2915</v>
      </c>
      <c r="S4786" s="66">
        <f>SUM(S4787:S4788)</f>
        <v>2815</v>
      </c>
      <c r="T4786" s="66">
        <f t="shared" ref="T4786:X4786" si="3302">SUM(T4787:T4788)</f>
        <v>100</v>
      </c>
      <c r="U4786" s="66">
        <f t="shared" si="3302"/>
        <v>100</v>
      </c>
      <c r="V4786" s="66">
        <f t="shared" si="3302"/>
        <v>0</v>
      </c>
      <c r="W4786" s="66">
        <f t="shared" si="3302"/>
        <v>0</v>
      </c>
      <c r="X4786" s="66">
        <f t="shared" si="3302"/>
        <v>2915</v>
      </c>
      <c r="Y4786" s="208">
        <f t="shared" si="3286"/>
        <v>100</v>
      </c>
    </row>
    <row r="4787" spans="1:25">
      <c r="A4787" s="23" t="s">
        <v>786</v>
      </c>
      <c r="B4787" s="23" t="s">
        <v>184</v>
      </c>
      <c r="C4787" s="23" t="s">
        <v>901</v>
      </c>
      <c r="D4787" s="23" t="s">
        <v>1663</v>
      </c>
      <c r="E4787" s="22">
        <v>6142</v>
      </c>
      <c r="F4787" s="23"/>
      <c r="G4787" s="128" t="s">
        <v>3379</v>
      </c>
      <c r="H4787" s="32" t="s">
        <v>36</v>
      </c>
      <c r="I4787" s="44">
        <f t="shared" si="3298"/>
        <v>9000</v>
      </c>
      <c r="J4787" s="44">
        <v>0</v>
      </c>
      <c r="K4787" s="44">
        <f t="shared" si="3299"/>
        <v>9000</v>
      </c>
      <c r="L4787" s="44">
        <v>9000</v>
      </c>
      <c r="M4787" s="44">
        <v>0</v>
      </c>
      <c r="N4787" s="44">
        <v>0</v>
      </c>
      <c r="O4787" s="44">
        <v>0</v>
      </c>
      <c r="P4787" s="44">
        <v>0</v>
      </c>
      <c r="Q4787" s="44">
        <v>9000</v>
      </c>
      <c r="R4787" s="44">
        <v>0</v>
      </c>
      <c r="S4787" s="44">
        <v>0</v>
      </c>
      <c r="T4787" s="44">
        <f t="shared" si="3289"/>
        <v>0</v>
      </c>
      <c r="U4787" s="44"/>
      <c r="V4787" s="44"/>
      <c r="W4787" s="44"/>
      <c r="X4787" s="44">
        <f t="shared" si="3290"/>
        <v>0</v>
      </c>
      <c r="Y4787" s="209">
        <f t="shared" si="3286"/>
        <v>0</v>
      </c>
    </row>
    <row r="4788" spans="1:25">
      <c r="A4788" s="23" t="s">
        <v>786</v>
      </c>
      <c r="B4788" s="23" t="s">
        <v>184</v>
      </c>
      <c r="C4788" s="23" t="s">
        <v>901</v>
      </c>
      <c r="D4788" s="23" t="s">
        <v>1663</v>
      </c>
      <c r="E4788" s="22">
        <v>6148</v>
      </c>
      <c r="F4788" s="23"/>
      <c r="G4788" s="128" t="s">
        <v>3379</v>
      </c>
      <c r="H4788" s="32" t="s">
        <v>41</v>
      </c>
      <c r="I4788" s="44">
        <f t="shared" si="3298"/>
        <v>100</v>
      </c>
      <c r="J4788" s="44">
        <v>100</v>
      </c>
      <c r="K4788" s="44">
        <f t="shared" si="3299"/>
        <v>0</v>
      </c>
      <c r="L4788" s="44">
        <v>0</v>
      </c>
      <c r="M4788" s="44">
        <v>0</v>
      </c>
      <c r="N4788" s="44">
        <v>0</v>
      </c>
      <c r="O4788" s="44">
        <v>0</v>
      </c>
      <c r="P4788" s="44">
        <v>0</v>
      </c>
      <c r="Q4788" s="44">
        <v>27320</v>
      </c>
      <c r="R4788" s="44">
        <v>2915</v>
      </c>
      <c r="S4788" s="44">
        <v>2815</v>
      </c>
      <c r="T4788" s="44">
        <f t="shared" si="3289"/>
        <v>100</v>
      </c>
      <c r="U4788" s="44">
        <v>100</v>
      </c>
      <c r="V4788" s="44"/>
      <c r="W4788" s="44"/>
      <c r="X4788" s="44">
        <f t="shared" si="3290"/>
        <v>2915</v>
      </c>
      <c r="Y4788" s="209">
        <f t="shared" si="3286"/>
        <v>100</v>
      </c>
    </row>
    <row r="4789" spans="1:25" ht="20.399999999999999">
      <c r="A4789" s="20" t="s">
        <v>0</v>
      </c>
      <c r="B4789" s="20" t="s">
        <v>0</v>
      </c>
      <c r="C4789" s="20" t="s">
        <v>0</v>
      </c>
      <c r="D4789" s="21" t="s">
        <v>0</v>
      </c>
      <c r="E4789" s="21" t="s">
        <v>0</v>
      </c>
      <c r="F4789" s="21" t="s">
        <v>0</v>
      </c>
      <c r="G4789" s="150" t="s">
        <v>0</v>
      </c>
      <c r="H4789" s="30" t="s">
        <v>60</v>
      </c>
      <c r="I4789" s="31">
        <f t="shared" si="3298"/>
        <v>50000</v>
      </c>
      <c r="J4789" s="31">
        <f t="shared" ref="J4789:X4789" si="3303">SUM(J4790)</f>
        <v>0</v>
      </c>
      <c r="K4789" s="31">
        <f t="shared" si="3299"/>
        <v>50000</v>
      </c>
      <c r="L4789" s="31">
        <f t="shared" si="3303"/>
        <v>44000</v>
      </c>
      <c r="M4789" s="31">
        <f t="shared" si="3303"/>
        <v>0</v>
      </c>
      <c r="N4789" s="31">
        <f t="shared" si="3303"/>
        <v>6000</v>
      </c>
      <c r="O4789" s="31">
        <f t="shared" si="3303"/>
        <v>0</v>
      </c>
      <c r="P4789" s="31">
        <f t="shared" si="3303"/>
        <v>0</v>
      </c>
      <c r="Q4789" s="31">
        <f t="shared" si="3303"/>
        <v>36000</v>
      </c>
      <c r="R4789" s="31">
        <f t="shared" si="3303"/>
        <v>0</v>
      </c>
      <c r="S4789" s="31">
        <f t="shared" si="3303"/>
        <v>0</v>
      </c>
      <c r="T4789" s="31">
        <f t="shared" si="3303"/>
        <v>0</v>
      </c>
      <c r="U4789" s="31">
        <f t="shared" si="3303"/>
        <v>0</v>
      </c>
      <c r="V4789" s="31">
        <f t="shared" si="3303"/>
        <v>0</v>
      </c>
      <c r="W4789" s="31">
        <f t="shared" si="3303"/>
        <v>0</v>
      </c>
      <c r="X4789" s="31">
        <f t="shared" si="3303"/>
        <v>0</v>
      </c>
      <c r="Y4789" s="220">
        <f t="shared" si="3286"/>
        <v>0</v>
      </c>
    </row>
    <row r="4790" spans="1:25">
      <c r="A4790" s="23" t="s">
        <v>786</v>
      </c>
      <c r="B4790" s="23" t="s">
        <v>184</v>
      </c>
      <c r="C4790" s="23" t="s">
        <v>901</v>
      </c>
      <c r="D4790" s="23" t="s">
        <v>1663</v>
      </c>
      <c r="E4790" s="21" t="s">
        <v>166</v>
      </c>
      <c r="F4790" s="21" t="s">
        <v>0</v>
      </c>
      <c r="G4790" s="150" t="s">
        <v>0</v>
      </c>
      <c r="H4790" s="21" t="s">
        <v>53</v>
      </c>
      <c r="I4790" s="66">
        <f t="shared" si="3298"/>
        <v>50000</v>
      </c>
      <c r="J4790" s="66">
        <f t="shared" ref="J4790:P4790" si="3304">SUM(J4791:J4792)</f>
        <v>0</v>
      </c>
      <c r="K4790" s="66">
        <f t="shared" si="3299"/>
        <v>50000</v>
      </c>
      <c r="L4790" s="66">
        <f t="shared" si="3304"/>
        <v>44000</v>
      </c>
      <c r="M4790" s="66">
        <f t="shared" si="3304"/>
        <v>0</v>
      </c>
      <c r="N4790" s="66">
        <f t="shared" si="3304"/>
        <v>6000</v>
      </c>
      <c r="O4790" s="66">
        <f t="shared" si="3304"/>
        <v>0</v>
      </c>
      <c r="P4790" s="66">
        <f t="shared" si="3304"/>
        <v>0</v>
      </c>
      <c r="Q4790" s="66">
        <f>SUM(Q4791:Q4792)</f>
        <v>36000</v>
      </c>
      <c r="R4790" s="66">
        <f>SUM(R4791:R4792)</f>
        <v>0</v>
      </c>
      <c r="S4790" s="66">
        <f>SUM(S4791:S4792)</f>
        <v>0</v>
      </c>
      <c r="T4790" s="66">
        <f t="shared" ref="T4790:X4790" si="3305">SUM(T4791:T4792)</f>
        <v>0</v>
      </c>
      <c r="U4790" s="66">
        <f t="shared" si="3305"/>
        <v>0</v>
      </c>
      <c r="V4790" s="66">
        <f t="shared" si="3305"/>
        <v>0</v>
      </c>
      <c r="W4790" s="66">
        <f t="shared" si="3305"/>
        <v>0</v>
      </c>
      <c r="X4790" s="66">
        <f t="shared" si="3305"/>
        <v>0</v>
      </c>
      <c r="Y4790" s="208">
        <f t="shared" si="3286"/>
        <v>0</v>
      </c>
    </row>
    <row r="4791" spans="1:25">
      <c r="A4791" s="23" t="s">
        <v>786</v>
      </c>
      <c r="B4791" s="23" t="s">
        <v>184</v>
      </c>
      <c r="C4791" s="23" t="s">
        <v>901</v>
      </c>
      <c r="D4791" s="23" t="s">
        <v>1663</v>
      </c>
      <c r="E4791" s="22">
        <v>8213</v>
      </c>
      <c r="F4791" s="23"/>
      <c r="G4791" s="128" t="s">
        <v>3379</v>
      </c>
      <c r="H4791" s="32" t="s">
        <v>56</v>
      </c>
      <c r="I4791" s="44">
        <f t="shared" si="3298"/>
        <v>24000</v>
      </c>
      <c r="J4791" s="44">
        <v>0</v>
      </c>
      <c r="K4791" s="44">
        <f t="shared" si="3299"/>
        <v>24000</v>
      </c>
      <c r="L4791" s="44">
        <v>24000</v>
      </c>
      <c r="M4791" s="44">
        <v>0</v>
      </c>
      <c r="N4791" s="44">
        <v>0</v>
      </c>
      <c r="O4791" s="44">
        <v>0</v>
      </c>
      <c r="P4791" s="44">
        <v>0</v>
      </c>
      <c r="Q4791" s="44">
        <v>28000</v>
      </c>
      <c r="R4791" s="44">
        <v>0</v>
      </c>
      <c r="S4791" s="44">
        <v>0</v>
      </c>
      <c r="T4791" s="44">
        <f t="shared" si="3289"/>
        <v>0</v>
      </c>
      <c r="U4791" s="44"/>
      <c r="V4791" s="44"/>
      <c r="W4791" s="44"/>
      <c r="X4791" s="44">
        <f t="shared" si="3290"/>
        <v>0</v>
      </c>
      <c r="Y4791" s="209">
        <f t="shared" si="3286"/>
        <v>0</v>
      </c>
    </row>
    <row r="4792" spans="1:25">
      <c r="A4792" s="23" t="s">
        <v>786</v>
      </c>
      <c r="B4792" s="23" t="s">
        <v>184</v>
      </c>
      <c r="C4792" s="23" t="s">
        <v>901</v>
      </c>
      <c r="D4792" s="23" t="s">
        <v>1663</v>
      </c>
      <c r="E4792" s="22">
        <v>8216</v>
      </c>
      <c r="F4792" s="23"/>
      <c r="G4792" s="128" t="s">
        <v>3379</v>
      </c>
      <c r="H4792" s="32" t="s">
        <v>59</v>
      </c>
      <c r="I4792" s="44">
        <f t="shared" si="3298"/>
        <v>26000</v>
      </c>
      <c r="J4792" s="44">
        <v>0</v>
      </c>
      <c r="K4792" s="44">
        <f t="shared" si="3299"/>
        <v>26000</v>
      </c>
      <c r="L4792" s="44">
        <v>20000</v>
      </c>
      <c r="M4792" s="44">
        <v>0</v>
      </c>
      <c r="N4792" s="44">
        <v>6000</v>
      </c>
      <c r="O4792" s="44">
        <v>0</v>
      </c>
      <c r="P4792" s="44">
        <v>0</v>
      </c>
      <c r="Q4792" s="44">
        <v>8000</v>
      </c>
      <c r="R4792" s="44">
        <v>0</v>
      </c>
      <c r="S4792" s="44">
        <v>0</v>
      </c>
      <c r="T4792" s="44">
        <f t="shared" si="3289"/>
        <v>0</v>
      </c>
      <c r="U4792" s="44"/>
      <c r="V4792" s="44"/>
      <c r="W4792" s="44"/>
      <c r="X4792" s="44">
        <f t="shared" si="3290"/>
        <v>0</v>
      </c>
      <c r="Y4792" s="209">
        <f t="shared" si="3286"/>
        <v>0</v>
      </c>
    </row>
    <row r="4793" spans="1:25">
      <c r="A4793" s="32" t="s">
        <v>0</v>
      </c>
      <c r="B4793" s="32" t="s">
        <v>0</v>
      </c>
      <c r="C4793" s="32" t="s">
        <v>0</v>
      </c>
      <c r="D4793" s="32" t="s">
        <v>0</v>
      </c>
      <c r="E4793" s="32" t="s">
        <v>0</v>
      </c>
      <c r="F4793" s="32" t="s">
        <v>0</v>
      </c>
      <c r="G4793" s="154" t="s">
        <v>0</v>
      </c>
      <c r="H4793" s="30" t="s">
        <v>1672</v>
      </c>
      <c r="I4793" s="31">
        <f t="shared" si="3298"/>
        <v>2239572</v>
      </c>
      <c r="J4793" s="31">
        <f t="shared" ref="J4793:P4793" si="3306">SUM(J4762,J4785,J4789)</f>
        <v>1708572</v>
      </c>
      <c r="K4793" s="31">
        <f t="shared" si="3299"/>
        <v>531000</v>
      </c>
      <c r="L4793" s="31">
        <f t="shared" si="3306"/>
        <v>510000</v>
      </c>
      <c r="M4793" s="31">
        <f t="shared" si="3306"/>
        <v>15000</v>
      </c>
      <c r="N4793" s="31">
        <f t="shared" si="3306"/>
        <v>6000</v>
      </c>
      <c r="O4793" s="31">
        <f t="shared" si="3306"/>
        <v>0</v>
      </c>
      <c r="P4793" s="31">
        <f t="shared" si="3306"/>
        <v>0</v>
      </c>
      <c r="Q4793" s="31">
        <f>SUM(Q4762,Q4785,Q4789)</f>
        <v>2366373</v>
      </c>
      <c r="R4793" s="31">
        <f>SUM(R4762,R4785,R4789)</f>
        <v>1810968</v>
      </c>
      <c r="S4793" s="31">
        <f>SUM(S4762,S4785,S4789)</f>
        <v>1608749</v>
      </c>
      <c r="T4793" s="31">
        <f t="shared" ref="T4793:X4793" si="3307">SUM(T4762,T4785,T4789)</f>
        <v>202219</v>
      </c>
      <c r="U4793" s="31">
        <f t="shared" si="3307"/>
        <v>139659</v>
      </c>
      <c r="V4793" s="31">
        <f t="shared" si="3307"/>
        <v>60346</v>
      </c>
      <c r="W4793" s="31">
        <f t="shared" si="3307"/>
        <v>2214</v>
      </c>
      <c r="X4793" s="31">
        <f t="shared" si="3307"/>
        <v>1810968</v>
      </c>
      <c r="Y4793" s="220">
        <f t="shared" si="3286"/>
        <v>100</v>
      </c>
    </row>
    <row r="4794" spans="1:25" ht="15" thickBot="1">
      <c r="A4794" s="32" t="s">
        <v>0</v>
      </c>
      <c r="B4794" s="32" t="s">
        <v>0</v>
      </c>
      <c r="C4794" s="32" t="s">
        <v>0</v>
      </c>
      <c r="D4794" s="32" t="s">
        <v>0</v>
      </c>
      <c r="E4794" s="32" t="s">
        <v>0</v>
      </c>
      <c r="F4794" s="32" t="s">
        <v>0</v>
      </c>
      <c r="G4794" s="154" t="s">
        <v>0</v>
      </c>
      <c r="H4794" s="21" t="s">
        <v>170</v>
      </c>
      <c r="I4794" s="66">
        <f t="shared" si="3298"/>
        <v>59</v>
      </c>
      <c r="J4794" s="66">
        <v>59</v>
      </c>
      <c r="K4794" s="66">
        <f t="shared" si="3299"/>
        <v>0</v>
      </c>
      <c r="L4794" s="66" t="s">
        <v>0</v>
      </c>
      <c r="M4794" s="66" t="s">
        <v>0</v>
      </c>
      <c r="N4794" s="66" t="s">
        <v>0</v>
      </c>
      <c r="O4794" s="66" t="s">
        <v>0</v>
      </c>
      <c r="P4794" s="66" t="s">
        <v>0</v>
      </c>
      <c r="Q4794" s="66">
        <v>0</v>
      </c>
      <c r="R4794" s="66"/>
      <c r="S4794" s="66"/>
      <c r="T4794" s="66"/>
      <c r="U4794" s="66"/>
      <c r="V4794" s="66"/>
      <c r="W4794" s="66"/>
      <c r="X4794" s="66"/>
      <c r="Y4794" s="208">
        <v>0</v>
      </c>
    </row>
    <row r="4795" spans="1:25" ht="41.4" thickBot="1">
      <c r="A4795" s="252" t="s">
        <v>0</v>
      </c>
      <c r="B4795" s="252" t="s">
        <v>0</v>
      </c>
      <c r="C4795" s="252" t="s">
        <v>0</v>
      </c>
      <c r="D4795" s="252" t="s">
        <v>0</v>
      </c>
      <c r="E4795" s="252" t="s">
        <v>0</v>
      </c>
      <c r="F4795" s="252" t="s">
        <v>0</v>
      </c>
      <c r="G4795" s="258" t="s">
        <v>0</v>
      </c>
      <c r="H4795" s="24" t="s">
        <v>72</v>
      </c>
      <c r="I4795" s="1" t="s">
        <v>3093</v>
      </c>
      <c r="J4795" s="1" t="s">
        <v>3130</v>
      </c>
      <c r="K4795" s="1" t="s">
        <v>3</v>
      </c>
      <c r="L4795" s="1" t="s">
        <v>4</v>
      </c>
      <c r="M4795" s="1" t="s">
        <v>5</v>
      </c>
      <c r="N4795" s="1" t="s">
        <v>6</v>
      </c>
      <c r="O4795" s="1" t="s">
        <v>7</v>
      </c>
      <c r="P4795" s="1" t="s">
        <v>8</v>
      </c>
      <c r="Q4795" s="1" t="s">
        <v>3344</v>
      </c>
      <c r="R4795" s="1" t="s">
        <v>3427</v>
      </c>
      <c r="S4795" s="1" t="s">
        <v>3447</v>
      </c>
      <c r="T4795" s="1" t="s">
        <v>3448</v>
      </c>
      <c r="U4795" s="1" t="s">
        <v>3452</v>
      </c>
      <c r="V4795" s="1" t="s">
        <v>3449</v>
      </c>
      <c r="W4795" s="1" t="s">
        <v>3450</v>
      </c>
      <c r="X4795" s="1" t="s">
        <v>3451</v>
      </c>
      <c r="Y4795" s="216" t="s">
        <v>3385</v>
      </c>
    </row>
    <row r="4796" spans="1:25">
      <c r="A4796" s="253"/>
      <c r="B4796" s="253"/>
      <c r="C4796" s="253"/>
      <c r="D4796" s="253"/>
      <c r="E4796" s="253"/>
      <c r="F4796" s="253"/>
      <c r="G4796" s="259"/>
      <c r="H4796" s="33" t="s">
        <v>0</v>
      </c>
      <c r="I4796" s="45">
        <v>1</v>
      </c>
      <c r="J4796" s="45">
        <v>3</v>
      </c>
      <c r="K4796" s="45" t="s">
        <v>9</v>
      </c>
      <c r="L4796" s="45">
        <v>5</v>
      </c>
      <c r="M4796" s="45">
        <v>6</v>
      </c>
      <c r="N4796" s="45">
        <v>7</v>
      </c>
      <c r="O4796" s="45">
        <v>8</v>
      </c>
      <c r="P4796" s="45">
        <v>9</v>
      </c>
      <c r="Q4796" s="45">
        <v>1</v>
      </c>
      <c r="R4796" s="45">
        <v>2</v>
      </c>
      <c r="S4796" s="45">
        <v>3</v>
      </c>
      <c r="T4796" s="45" t="s">
        <v>3453</v>
      </c>
      <c r="U4796" s="45">
        <v>5</v>
      </c>
      <c r="V4796" s="45">
        <v>6</v>
      </c>
      <c r="W4796" s="45">
        <v>7</v>
      </c>
      <c r="X4796" s="45" t="s">
        <v>3454</v>
      </c>
      <c r="Y4796" s="276">
        <v>9</v>
      </c>
    </row>
    <row r="4797" spans="1:25">
      <c r="A4797" s="253"/>
      <c r="B4797" s="253"/>
      <c r="C4797" s="253"/>
      <c r="D4797" s="253"/>
      <c r="E4797" s="253"/>
      <c r="F4797" s="253"/>
      <c r="G4797" s="259"/>
      <c r="H4797" s="34" t="s">
        <v>109</v>
      </c>
      <c r="I4797" s="35">
        <f t="shared" si="3298"/>
        <v>2239572</v>
      </c>
      <c r="J4797" s="35">
        <f t="shared" ref="J4797:P4797" si="3308">SUM(J4793)</f>
        <v>1708572</v>
      </c>
      <c r="K4797" s="35">
        <f t="shared" si="3299"/>
        <v>531000</v>
      </c>
      <c r="L4797" s="35">
        <f t="shared" si="3308"/>
        <v>510000</v>
      </c>
      <c r="M4797" s="35">
        <f t="shared" si="3308"/>
        <v>15000</v>
      </c>
      <c r="N4797" s="35">
        <f t="shared" si="3308"/>
        <v>6000</v>
      </c>
      <c r="O4797" s="35">
        <f t="shared" si="3308"/>
        <v>0</v>
      </c>
      <c r="P4797" s="35">
        <f t="shared" si="3308"/>
        <v>0</v>
      </c>
      <c r="Q4797" s="35">
        <f>SUM(Q4793)</f>
        <v>2366373</v>
      </c>
      <c r="R4797" s="35">
        <f>SUM(R4793)</f>
        <v>1810968</v>
      </c>
      <c r="S4797" s="35">
        <f>SUM(S4793)</f>
        <v>1608749</v>
      </c>
      <c r="T4797" s="35">
        <f t="shared" ref="T4797:X4797" si="3309">SUM(T4793)</f>
        <v>202219</v>
      </c>
      <c r="U4797" s="35">
        <f t="shared" si="3309"/>
        <v>139659</v>
      </c>
      <c r="V4797" s="35">
        <f t="shared" si="3309"/>
        <v>60346</v>
      </c>
      <c r="W4797" s="35">
        <f t="shared" si="3309"/>
        <v>2214</v>
      </c>
      <c r="X4797" s="35">
        <f t="shared" si="3309"/>
        <v>1810968</v>
      </c>
      <c r="Y4797" s="218">
        <f t="shared" ref="Y4797:Y4798" si="3310">IF(R4797=0,0,(X4797/R4797)*100)</f>
        <v>100</v>
      </c>
    </row>
    <row r="4798" spans="1:25">
      <c r="A4798" s="253"/>
      <c r="B4798" s="253"/>
      <c r="C4798" s="253"/>
      <c r="D4798" s="253"/>
      <c r="E4798" s="253"/>
      <c r="F4798" s="253"/>
      <c r="G4798" s="259"/>
      <c r="H4798" s="36" t="s">
        <v>69</v>
      </c>
      <c r="I4798" s="35">
        <f t="shared" si="3298"/>
        <v>2239572</v>
      </c>
      <c r="J4798" s="35">
        <f t="shared" ref="J4798:P4798" si="3311">SUM(J4797)</f>
        <v>1708572</v>
      </c>
      <c r="K4798" s="35">
        <f t="shared" si="3299"/>
        <v>531000</v>
      </c>
      <c r="L4798" s="35">
        <f t="shared" si="3311"/>
        <v>510000</v>
      </c>
      <c r="M4798" s="35">
        <f t="shared" si="3311"/>
        <v>15000</v>
      </c>
      <c r="N4798" s="35">
        <f t="shared" si="3311"/>
        <v>6000</v>
      </c>
      <c r="O4798" s="35">
        <f t="shared" si="3311"/>
        <v>0</v>
      </c>
      <c r="P4798" s="35">
        <f t="shared" si="3311"/>
        <v>0</v>
      </c>
      <c r="Q4798" s="35">
        <f>SUM(Q4797)</f>
        <v>2366373</v>
      </c>
      <c r="R4798" s="35">
        <f>SUM(R4797)</f>
        <v>1810968</v>
      </c>
      <c r="S4798" s="35">
        <f>SUM(S4797)</f>
        <v>1608749</v>
      </c>
      <c r="T4798" s="35">
        <f t="shared" ref="T4798:X4798" si="3312">SUM(T4797)</f>
        <v>202219</v>
      </c>
      <c r="U4798" s="35">
        <f t="shared" si="3312"/>
        <v>139659</v>
      </c>
      <c r="V4798" s="35">
        <f t="shared" si="3312"/>
        <v>60346</v>
      </c>
      <c r="W4798" s="35">
        <f t="shared" si="3312"/>
        <v>2214</v>
      </c>
      <c r="X4798" s="35">
        <f t="shared" si="3312"/>
        <v>1810968</v>
      </c>
      <c r="Y4798" s="218">
        <f t="shared" si="3310"/>
        <v>100</v>
      </c>
    </row>
    <row r="4799" spans="1:25">
      <c r="A4799" s="254"/>
      <c r="B4799" s="254"/>
      <c r="C4799" s="254"/>
      <c r="D4799" s="254"/>
      <c r="E4799" s="254"/>
      <c r="F4799" s="254"/>
      <c r="G4799" s="260"/>
    </row>
    <row r="4800" spans="1:25" ht="15" thickBot="1">
      <c r="A4800" s="32" t="s">
        <v>0</v>
      </c>
      <c r="B4800" s="32" t="s">
        <v>0</v>
      </c>
      <c r="C4800" s="32" t="s">
        <v>0</v>
      </c>
      <c r="D4800" s="32" t="s">
        <v>0</v>
      </c>
      <c r="E4800" s="32" t="s">
        <v>0</v>
      </c>
      <c r="F4800" s="32" t="s">
        <v>0</v>
      </c>
      <c r="G4800" s="154" t="s">
        <v>0</v>
      </c>
      <c r="H4800" s="37" t="s">
        <v>0</v>
      </c>
      <c r="I4800" s="37"/>
      <c r="J4800" s="37"/>
      <c r="K4800" s="37"/>
      <c r="L4800" s="37" t="s">
        <v>0</v>
      </c>
      <c r="M4800" s="37" t="s">
        <v>0</v>
      </c>
      <c r="N4800" s="37" t="s">
        <v>0</v>
      </c>
      <c r="O4800" s="37" t="s">
        <v>0</v>
      </c>
      <c r="P4800" s="37" t="s">
        <v>0</v>
      </c>
      <c r="Q4800" s="37"/>
      <c r="R4800" s="37"/>
      <c r="S4800" s="37"/>
      <c r="T4800" s="37" t="s">
        <v>0</v>
      </c>
      <c r="U4800" s="37" t="s">
        <v>0</v>
      </c>
      <c r="V4800" s="37" t="s">
        <v>0</v>
      </c>
      <c r="W4800" s="37" t="s">
        <v>0</v>
      </c>
      <c r="X4800" s="37" t="s">
        <v>0</v>
      </c>
      <c r="Y4800" s="219"/>
    </row>
    <row r="4801" spans="1:25" ht="41.4" thickBot="1">
      <c r="A4801" s="24" t="s">
        <v>123</v>
      </c>
      <c r="B4801" s="24" t="s">
        <v>124</v>
      </c>
      <c r="C4801" s="24" t="s">
        <v>125</v>
      </c>
      <c r="D4801" s="25" t="s">
        <v>0</v>
      </c>
      <c r="E4801" s="24" t="s">
        <v>126</v>
      </c>
      <c r="F4801" s="24" t="s">
        <v>127</v>
      </c>
      <c r="G4801" s="151" t="s">
        <v>128</v>
      </c>
      <c r="H4801" s="24" t="s">
        <v>1</v>
      </c>
      <c r="I4801" s="1" t="s">
        <v>3093</v>
      </c>
      <c r="J4801" s="1" t="s">
        <v>3130</v>
      </c>
      <c r="K4801" s="1" t="s">
        <v>3</v>
      </c>
      <c r="L4801" s="1" t="s">
        <v>4</v>
      </c>
      <c r="M4801" s="1" t="s">
        <v>5</v>
      </c>
      <c r="N4801" s="1" t="s">
        <v>6</v>
      </c>
      <c r="O4801" s="1" t="s">
        <v>7</v>
      </c>
      <c r="P4801" s="1" t="s">
        <v>8</v>
      </c>
      <c r="Q4801" s="1" t="s">
        <v>3344</v>
      </c>
      <c r="R4801" s="1" t="s">
        <v>3427</v>
      </c>
      <c r="S4801" s="1" t="s">
        <v>3447</v>
      </c>
      <c r="T4801" s="1" t="s">
        <v>3448</v>
      </c>
      <c r="U4801" s="1" t="s">
        <v>3452</v>
      </c>
      <c r="V4801" s="1" t="s">
        <v>3449</v>
      </c>
      <c r="W4801" s="1" t="s">
        <v>3450</v>
      </c>
      <c r="X4801" s="1" t="s">
        <v>3451</v>
      </c>
      <c r="Y4801" s="216" t="s">
        <v>3385</v>
      </c>
    </row>
    <row r="4802" spans="1:25">
      <c r="A4802" s="26" t="s">
        <v>0</v>
      </c>
      <c r="B4802" s="26" t="s">
        <v>0</v>
      </c>
      <c r="C4802" s="26" t="s">
        <v>0</v>
      </c>
      <c r="D4802" s="27" t="s">
        <v>0</v>
      </c>
      <c r="E4802" s="27" t="s">
        <v>0</v>
      </c>
      <c r="F4802" s="28" t="s">
        <v>0</v>
      </c>
      <c r="G4802" s="152" t="s">
        <v>0</v>
      </c>
      <c r="H4802" s="29" t="s">
        <v>0</v>
      </c>
      <c r="I4802" s="45">
        <v>1</v>
      </c>
      <c r="J4802" s="45">
        <v>3</v>
      </c>
      <c r="K4802" s="45" t="s">
        <v>9</v>
      </c>
      <c r="L4802" s="45">
        <v>5</v>
      </c>
      <c r="M4802" s="45">
        <v>6</v>
      </c>
      <c r="N4802" s="45">
        <v>7</v>
      </c>
      <c r="O4802" s="45">
        <v>8</v>
      </c>
      <c r="P4802" s="45">
        <v>9</v>
      </c>
      <c r="Q4802" s="45">
        <v>1</v>
      </c>
      <c r="R4802" s="45">
        <v>2</v>
      </c>
      <c r="S4802" s="45">
        <v>3</v>
      </c>
      <c r="T4802" s="45" t="s">
        <v>3453</v>
      </c>
      <c r="U4802" s="45">
        <v>5</v>
      </c>
      <c r="V4802" s="45">
        <v>6</v>
      </c>
      <c r="W4802" s="45">
        <v>7</v>
      </c>
      <c r="X4802" s="45" t="s">
        <v>3454</v>
      </c>
      <c r="Y4802" s="276">
        <v>9</v>
      </c>
    </row>
    <row r="4803" spans="1:25">
      <c r="A4803" s="133" t="s">
        <v>786</v>
      </c>
      <c r="B4803" s="133" t="s">
        <v>184</v>
      </c>
      <c r="C4803" s="109" t="s">
        <v>912</v>
      </c>
      <c r="D4803" s="109" t="s">
        <v>1673</v>
      </c>
      <c r="E4803" s="98" t="s">
        <v>0</v>
      </c>
      <c r="F4803" s="98" t="s">
        <v>0</v>
      </c>
      <c r="G4803" s="153" t="s">
        <v>0</v>
      </c>
      <c r="H4803" s="98" t="s">
        <v>1674</v>
      </c>
      <c r="I4803" s="110"/>
      <c r="J4803" s="110"/>
      <c r="K4803" s="110"/>
      <c r="L4803" s="110" t="s">
        <v>0</v>
      </c>
      <c r="M4803" s="110" t="s">
        <v>0</v>
      </c>
      <c r="N4803" s="110" t="s">
        <v>0</v>
      </c>
      <c r="O4803" s="110" t="s">
        <v>0</v>
      </c>
      <c r="P4803" s="110" t="s">
        <v>0</v>
      </c>
      <c r="Q4803" s="110"/>
      <c r="R4803" s="110"/>
      <c r="S4803" s="110"/>
      <c r="T4803" s="110" t="s">
        <v>0</v>
      </c>
      <c r="U4803" s="110" t="s">
        <v>0</v>
      </c>
      <c r="V4803" s="110" t="s">
        <v>0</v>
      </c>
      <c r="W4803" s="110" t="s">
        <v>0</v>
      </c>
      <c r="X4803" s="110" t="s">
        <v>0</v>
      </c>
      <c r="Y4803" s="217"/>
    </row>
    <row r="4804" spans="1:25" ht="20.399999999999999">
      <c r="A4804" s="20" t="s">
        <v>0</v>
      </c>
      <c r="B4804" s="20" t="s">
        <v>0</v>
      </c>
      <c r="C4804" s="20" t="s">
        <v>0</v>
      </c>
      <c r="D4804" s="21" t="s">
        <v>0</v>
      </c>
      <c r="E4804" s="21" t="s">
        <v>0</v>
      </c>
      <c r="F4804" s="21" t="s">
        <v>0</v>
      </c>
      <c r="G4804" s="150" t="s">
        <v>0</v>
      </c>
      <c r="H4804" s="30" t="s">
        <v>33</v>
      </c>
      <c r="I4804" s="31">
        <f t="shared" si="3298"/>
        <v>888500</v>
      </c>
      <c r="J4804" s="31">
        <f t="shared" ref="J4804:P4804" si="3313">SUM(J4805,J4813,J4815)</f>
        <v>888500</v>
      </c>
      <c r="K4804" s="31">
        <f t="shared" si="3299"/>
        <v>0</v>
      </c>
      <c r="L4804" s="31">
        <f t="shared" si="3313"/>
        <v>0</v>
      </c>
      <c r="M4804" s="31">
        <f t="shared" si="3313"/>
        <v>0</v>
      </c>
      <c r="N4804" s="31">
        <f t="shared" si="3313"/>
        <v>0</v>
      </c>
      <c r="O4804" s="31">
        <f t="shared" si="3313"/>
        <v>0</v>
      </c>
      <c r="P4804" s="31">
        <f t="shared" si="3313"/>
        <v>0</v>
      </c>
      <c r="Q4804" s="31">
        <f>SUM(Q4805,Q4813,Q4815)</f>
        <v>930791</v>
      </c>
      <c r="R4804" s="31">
        <f>SUM(R4805,R4813,R4815)</f>
        <v>930791</v>
      </c>
      <c r="S4804" s="31">
        <f>SUM(S4805,S4813,S4815)</f>
        <v>739995</v>
      </c>
      <c r="T4804" s="31">
        <f t="shared" ref="T4804:X4804" si="3314">SUM(T4805,T4813,T4815)</f>
        <v>190796</v>
      </c>
      <c r="U4804" s="31">
        <f t="shared" si="3314"/>
        <v>82858</v>
      </c>
      <c r="V4804" s="31">
        <f t="shared" si="3314"/>
        <v>76487</v>
      </c>
      <c r="W4804" s="31">
        <f t="shared" si="3314"/>
        <v>31451</v>
      </c>
      <c r="X4804" s="31">
        <f t="shared" si="3314"/>
        <v>930791</v>
      </c>
      <c r="Y4804" s="220">
        <f t="shared" ref="Y4804:Y4834" si="3315">IF(R4804=0,0,(X4804/R4804)*100)</f>
        <v>100</v>
      </c>
    </row>
    <row r="4805" spans="1:25">
      <c r="A4805" s="23" t="s">
        <v>786</v>
      </c>
      <c r="B4805" s="23" t="s">
        <v>184</v>
      </c>
      <c r="C4805" s="23" t="s">
        <v>912</v>
      </c>
      <c r="D4805" s="23" t="s">
        <v>1673</v>
      </c>
      <c r="E4805" s="21" t="s">
        <v>132</v>
      </c>
      <c r="F4805" s="21" t="s">
        <v>0</v>
      </c>
      <c r="G4805" s="150" t="s">
        <v>0</v>
      </c>
      <c r="H4805" s="21" t="s">
        <v>11</v>
      </c>
      <c r="I4805" s="66">
        <f t="shared" si="3298"/>
        <v>764600</v>
      </c>
      <c r="J4805" s="66">
        <f t="shared" ref="J4805:P4805" si="3316">SUM(J4806,J4807)</f>
        <v>764600</v>
      </c>
      <c r="K4805" s="66">
        <f t="shared" si="3299"/>
        <v>0</v>
      </c>
      <c r="L4805" s="66">
        <f t="shared" si="3316"/>
        <v>0</v>
      </c>
      <c r="M4805" s="66">
        <f t="shared" si="3316"/>
        <v>0</v>
      </c>
      <c r="N4805" s="66">
        <f t="shared" si="3316"/>
        <v>0</v>
      </c>
      <c r="O4805" s="66">
        <f t="shared" si="3316"/>
        <v>0</v>
      </c>
      <c r="P4805" s="66">
        <f t="shared" si="3316"/>
        <v>0</v>
      </c>
      <c r="Q4805" s="66">
        <f>SUM(Q4806,Q4807)</f>
        <v>796441</v>
      </c>
      <c r="R4805" s="66">
        <f>SUM(R4806,R4807)</f>
        <v>796441</v>
      </c>
      <c r="S4805" s="66">
        <f>SUM(S4806,S4807)</f>
        <v>624807</v>
      </c>
      <c r="T4805" s="66">
        <f t="shared" ref="T4805:X4805" si="3317">SUM(T4806,T4807)</f>
        <v>171634</v>
      </c>
      <c r="U4805" s="66">
        <f t="shared" si="3317"/>
        <v>72858</v>
      </c>
      <c r="V4805" s="66">
        <f t="shared" si="3317"/>
        <v>68887</v>
      </c>
      <c r="W4805" s="66">
        <f t="shared" si="3317"/>
        <v>29889</v>
      </c>
      <c r="X4805" s="66">
        <f t="shared" si="3317"/>
        <v>796441</v>
      </c>
      <c r="Y4805" s="208">
        <f t="shared" si="3315"/>
        <v>100</v>
      </c>
    </row>
    <row r="4806" spans="1:25">
      <c r="A4806" s="23" t="s">
        <v>786</v>
      </c>
      <c r="B4806" s="23" t="s">
        <v>184</v>
      </c>
      <c r="C4806" s="23" t="s">
        <v>912</v>
      </c>
      <c r="D4806" s="23" t="s">
        <v>1673</v>
      </c>
      <c r="E4806" s="22">
        <v>6111</v>
      </c>
      <c r="F4806" s="23"/>
      <c r="G4806" s="128" t="s">
        <v>3379</v>
      </c>
      <c r="H4806" s="32" t="s">
        <v>12</v>
      </c>
      <c r="I4806" s="44">
        <f t="shared" si="3298"/>
        <v>660300</v>
      </c>
      <c r="J4806" s="44">
        <v>660300</v>
      </c>
      <c r="K4806" s="44">
        <f t="shared" si="3299"/>
        <v>0</v>
      </c>
      <c r="L4806" s="44">
        <v>0</v>
      </c>
      <c r="M4806" s="44">
        <v>0</v>
      </c>
      <c r="N4806" s="44">
        <v>0</v>
      </c>
      <c r="O4806" s="44">
        <v>0</v>
      </c>
      <c r="P4806" s="44">
        <v>0</v>
      </c>
      <c r="Q4806" s="44">
        <v>692141</v>
      </c>
      <c r="R4806" s="44">
        <v>692141</v>
      </c>
      <c r="S4806" s="44">
        <v>532252</v>
      </c>
      <c r="T4806" s="44">
        <f t="shared" ref="T4806:T4833" si="3318">U4806+V4806+W4806</f>
        <v>159889</v>
      </c>
      <c r="U4806" s="44">
        <v>65000</v>
      </c>
      <c r="V4806" s="44">
        <v>65000</v>
      </c>
      <c r="W4806" s="44">
        <v>29889</v>
      </c>
      <c r="X4806" s="44">
        <f t="shared" ref="X4806:X4833" si="3319">S4806+T4806</f>
        <v>692141</v>
      </c>
      <c r="Y4806" s="209">
        <f t="shared" si="3315"/>
        <v>100</v>
      </c>
    </row>
    <row r="4807" spans="1:25">
      <c r="A4807" s="20" t="s">
        <v>786</v>
      </c>
      <c r="B4807" s="20" t="s">
        <v>184</v>
      </c>
      <c r="C4807" s="20" t="s">
        <v>912</v>
      </c>
      <c r="D4807" s="20" t="s">
        <v>1673</v>
      </c>
      <c r="E4807" s="20" t="s">
        <v>134</v>
      </c>
      <c r="F4807" s="23" t="s">
        <v>0</v>
      </c>
      <c r="G4807" s="154" t="s">
        <v>0</v>
      </c>
      <c r="H4807" s="21" t="s">
        <v>13</v>
      </c>
      <c r="I4807" s="66">
        <f t="shared" si="3298"/>
        <v>104300</v>
      </c>
      <c r="J4807" s="66">
        <f t="shared" ref="J4807:P4807" si="3320">SUM(J4808:J4812)</f>
        <v>104300</v>
      </c>
      <c r="K4807" s="66">
        <f t="shared" si="3299"/>
        <v>0</v>
      </c>
      <c r="L4807" s="66">
        <f t="shared" si="3320"/>
        <v>0</v>
      </c>
      <c r="M4807" s="66">
        <f t="shared" si="3320"/>
        <v>0</v>
      </c>
      <c r="N4807" s="66">
        <f t="shared" si="3320"/>
        <v>0</v>
      </c>
      <c r="O4807" s="66">
        <f t="shared" si="3320"/>
        <v>0</v>
      </c>
      <c r="P4807" s="66">
        <f t="shared" si="3320"/>
        <v>0</v>
      </c>
      <c r="Q4807" s="66">
        <f>SUM(Q4808:Q4812)</f>
        <v>104300</v>
      </c>
      <c r="R4807" s="66">
        <f>SUM(R4808:R4812)</f>
        <v>104300</v>
      </c>
      <c r="S4807" s="66">
        <f>SUM(S4808:S4812)</f>
        <v>92555</v>
      </c>
      <c r="T4807" s="66">
        <f t="shared" ref="T4807:X4807" si="3321">SUM(T4808:T4812)</f>
        <v>11745</v>
      </c>
      <c r="U4807" s="66">
        <f t="shared" si="3321"/>
        <v>7858</v>
      </c>
      <c r="V4807" s="66">
        <f t="shared" si="3321"/>
        <v>3887</v>
      </c>
      <c r="W4807" s="66">
        <f t="shared" si="3321"/>
        <v>0</v>
      </c>
      <c r="X4807" s="66">
        <f t="shared" si="3321"/>
        <v>104300</v>
      </c>
      <c r="Y4807" s="208">
        <f t="shared" si="3315"/>
        <v>100</v>
      </c>
    </row>
    <row r="4808" spans="1:25">
      <c r="A4808" s="23" t="s">
        <v>786</v>
      </c>
      <c r="B4808" s="23" t="s">
        <v>184</v>
      </c>
      <c r="C4808" s="23" t="s">
        <v>912</v>
      </c>
      <c r="D4808" s="23" t="s">
        <v>1673</v>
      </c>
      <c r="E4808" s="22">
        <v>6112</v>
      </c>
      <c r="F4808" s="23" t="s">
        <v>1675</v>
      </c>
      <c r="G4808" s="128" t="s">
        <v>3379</v>
      </c>
      <c r="H4808" s="32" t="s">
        <v>16</v>
      </c>
      <c r="I4808" s="44">
        <f t="shared" si="3298"/>
        <v>13600</v>
      </c>
      <c r="J4808" s="44">
        <v>13600</v>
      </c>
      <c r="K4808" s="44">
        <f t="shared" si="3299"/>
        <v>0</v>
      </c>
      <c r="L4808" s="44">
        <v>0</v>
      </c>
      <c r="M4808" s="44">
        <v>0</v>
      </c>
      <c r="N4808" s="44">
        <v>0</v>
      </c>
      <c r="O4808" s="44">
        <v>0</v>
      </c>
      <c r="P4808" s="44">
        <v>0</v>
      </c>
      <c r="Q4808" s="44">
        <v>13600</v>
      </c>
      <c r="R4808" s="44">
        <v>13600</v>
      </c>
      <c r="S4808" s="44">
        <v>12419</v>
      </c>
      <c r="T4808" s="44">
        <f t="shared" si="3318"/>
        <v>1181</v>
      </c>
      <c r="U4808" s="44">
        <v>1181</v>
      </c>
      <c r="V4808" s="44">
        <v>0</v>
      </c>
      <c r="W4808" s="44">
        <v>0</v>
      </c>
      <c r="X4808" s="44">
        <f t="shared" si="3319"/>
        <v>13600</v>
      </c>
      <c r="Y4808" s="209">
        <f t="shared" si="3315"/>
        <v>100</v>
      </c>
    </row>
    <row r="4809" spans="1:25">
      <c r="A4809" s="23" t="s">
        <v>786</v>
      </c>
      <c r="B4809" s="23" t="s">
        <v>184</v>
      </c>
      <c r="C4809" s="23" t="s">
        <v>912</v>
      </c>
      <c r="D4809" s="23" t="s">
        <v>1673</v>
      </c>
      <c r="E4809" s="22">
        <v>6112</v>
      </c>
      <c r="F4809" s="23" t="s">
        <v>1676</v>
      </c>
      <c r="G4809" s="128" t="s">
        <v>3379</v>
      </c>
      <c r="H4809" s="32" t="s">
        <v>19</v>
      </c>
      <c r="I4809" s="44">
        <f t="shared" si="3298"/>
        <v>63000</v>
      </c>
      <c r="J4809" s="44">
        <v>63000</v>
      </c>
      <c r="K4809" s="44">
        <f t="shared" si="3299"/>
        <v>0</v>
      </c>
      <c r="L4809" s="44">
        <v>0</v>
      </c>
      <c r="M4809" s="44">
        <v>0</v>
      </c>
      <c r="N4809" s="44">
        <v>0</v>
      </c>
      <c r="O4809" s="44">
        <v>0</v>
      </c>
      <c r="P4809" s="44">
        <v>0</v>
      </c>
      <c r="Q4809" s="44">
        <v>63000</v>
      </c>
      <c r="R4809" s="44">
        <v>63000</v>
      </c>
      <c r="S4809" s="44">
        <v>56323</v>
      </c>
      <c r="T4809" s="44">
        <f t="shared" si="3318"/>
        <v>6677</v>
      </c>
      <c r="U4809" s="44">
        <v>6677</v>
      </c>
      <c r="V4809" s="44">
        <v>0</v>
      </c>
      <c r="W4809" s="44">
        <v>0</v>
      </c>
      <c r="X4809" s="44">
        <f t="shared" si="3319"/>
        <v>63000</v>
      </c>
      <c r="Y4809" s="209">
        <f t="shared" si="3315"/>
        <v>100</v>
      </c>
    </row>
    <row r="4810" spans="1:25">
      <c r="A4810" s="23" t="s">
        <v>786</v>
      </c>
      <c r="B4810" s="23" t="s">
        <v>184</v>
      </c>
      <c r="C4810" s="23" t="s">
        <v>912</v>
      </c>
      <c r="D4810" s="23" t="s">
        <v>1673</v>
      </c>
      <c r="E4810" s="22">
        <v>6112</v>
      </c>
      <c r="F4810" s="23" t="s">
        <v>1677</v>
      </c>
      <c r="G4810" s="128" t="s">
        <v>3379</v>
      </c>
      <c r="H4810" s="32" t="s">
        <v>17</v>
      </c>
      <c r="I4810" s="44">
        <f t="shared" si="3298"/>
        <v>17000</v>
      </c>
      <c r="J4810" s="44">
        <v>17000</v>
      </c>
      <c r="K4810" s="44">
        <f t="shared" si="3299"/>
        <v>0</v>
      </c>
      <c r="L4810" s="44">
        <v>0</v>
      </c>
      <c r="M4810" s="44">
        <v>0</v>
      </c>
      <c r="N4810" s="44">
        <v>0</v>
      </c>
      <c r="O4810" s="44">
        <v>0</v>
      </c>
      <c r="P4810" s="44">
        <v>0</v>
      </c>
      <c r="Q4810" s="44">
        <v>17000</v>
      </c>
      <c r="R4810" s="44">
        <v>17000</v>
      </c>
      <c r="S4810" s="44">
        <v>17000</v>
      </c>
      <c r="T4810" s="44">
        <f t="shared" si="3318"/>
        <v>0</v>
      </c>
      <c r="U4810" s="44">
        <v>0</v>
      </c>
      <c r="V4810" s="44">
        <v>0</v>
      </c>
      <c r="W4810" s="44">
        <v>0</v>
      </c>
      <c r="X4810" s="44">
        <f t="shared" si="3319"/>
        <v>17000</v>
      </c>
      <c r="Y4810" s="209">
        <f t="shared" si="3315"/>
        <v>100</v>
      </c>
    </row>
    <row r="4811" spans="1:25">
      <c r="A4811" s="23" t="s">
        <v>786</v>
      </c>
      <c r="B4811" s="23" t="s">
        <v>184</v>
      </c>
      <c r="C4811" s="23" t="s">
        <v>912</v>
      </c>
      <c r="D4811" s="23" t="s">
        <v>1673</v>
      </c>
      <c r="E4811" s="22">
        <v>6112</v>
      </c>
      <c r="F4811" s="23" t="s">
        <v>1678</v>
      </c>
      <c r="G4811" s="128" t="s">
        <v>3379</v>
      </c>
      <c r="H4811" s="32" t="s">
        <v>15</v>
      </c>
      <c r="I4811" s="44">
        <f t="shared" si="3298"/>
        <v>3700</v>
      </c>
      <c r="J4811" s="44">
        <v>3700</v>
      </c>
      <c r="K4811" s="44">
        <f t="shared" si="3299"/>
        <v>0</v>
      </c>
      <c r="L4811" s="44">
        <v>0</v>
      </c>
      <c r="M4811" s="44">
        <v>0</v>
      </c>
      <c r="N4811" s="44">
        <v>0</v>
      </c>
      <c r="O4811" s="44">
        <v>0</v>
      </c>
      <c r="P4811" s="44">
        <v>0</v>
      </c>
      <c r="Q4811" s="44">
        <v>3700</v>
      </c>
      <c r="R4811" s="44">
        <v>3700</v>
      </c>
      <c r="S4811" s="44">
        <v>3700</v>
      </c>
      <c r="T4811" s="44">
        <f t="shared" si="3318"/>
        <v>0</v>
      </c>
      <c r="U4811" s="44">
        <v>0</v>
      </c>
      <c r="V4811" s="44">
        <v>0</v>
      </c>
      <c r="W4811" s="44">
        <v>0</v>
      </c>
      <c r="X4811" s="44">
        <f t="shared" si="3319"/>
        <v>3700</v>
      </c>
      <c r="Y4811" s="209">
        <f t="shared" si="3315"/>
        <v>100</v>
      </c>
    </row>
    <row r="4812" spans="1:25">
      <c r="A4812" s="23" t="s">
        <v>786</v>
      </c>
      <c r="B4812" s="23" t="s">
        <v>184</v>
      </c>
      <c r="C4812" s="23" t="s">
        <v>912</v>
      </c>
      <c r="D4812" s="23" t="s">
        <v>1673</v>
      </c>
      <c r="E4812" s="22">
        <v>6112</v>
      </c>
      <c r="F4812" s="23" t="s">
        <v>1679</v>
      </c>
      <c r="G4812" s="128" t="s">
        <v>3379</v>
      </c>
      <c r="H4812" s="32" t="s">
        <v>18</v>
      </c>
      <c r="I4812" s="44">
        <f t="shared" si="3298"/>
        <v>7000</v>
      </c>
      <c r="J4812" s="44">
        <v>7000</v>
      </c>
      <c r="K4812" s="44">
        <f t="shared" si="3299"/>
        <v>0</v>
      </c>
      <c r="L4812" s="44">
        <v>0</v>
      </c>
      <c r="M4812" s="44">
        <v>0</v>
      </c>
      <c r="N4812" s="44">
        <v>0</v>
      </c>
      <c r="O4812" s="44">
        <v>0</v>
      </c>
      <c r="P4812" s="44">
        <v>0</v>
      </c>
      <c r="Q4812" s="44">
        <v>7000</v>
      </c>
      <c r="R4812" s="44">
        <v>7000</v>
      </c>
      <c r="S4812" s="44">
        <v>3113</v>
      </c>
      <c r="T4812" s="44">
        <f t="shared" si="3318"/>
        <v>3887</v>
      </c>
      <c r="U4812" s="44">
        <v>0</v>
      </c>
      <c r="V4812" s="44">
        <v>3887</v>
      </c>
      <c r="W4812" s="44">
        <v>0</v>
      </c>
      <c r="X4812" s="44">
        <f t="shared" si="3319"/>
        <v>7000</v>
      </c>
      <c r="Y4812" s="209">
        <f t="shared" si="3315"/>
        <v>100</v>
      </c>
    </row>
    <row r="4813" spans="1:25">
      <c r="A4813" s="23" t="s">
        <v>786</v>
      </c>
      <c r="B4813" s="23" t="s">
        <v>184</v>
      </c>
      <c r="C4813" s="23" t="s">
        <v>912</v>
      </c>
      <c r="D4813" s="23" t="s">
        <v>1673</v>
      </c>
      <c r="E4813" s="21" t="s">
        <v>139</v>
      </c>
      <c r="F4813" s="21" t="s">
        <v>0</v>
      </c>
      <c r="G4813" s="150" t="s">
        <v>0</v>
      </c>
      <c r="H4813" s="21" t="s">
        <v>21</v>
      </c>
      <c r="I4813" s="66">
        <f t="shared" si="3298"/>
        <v>69400</v>
      </c>
      <c r="J4813" s="66">
        <f t="shared" ref="J4813:X4813" si="3322">SUM(J4814)</f>
        <v>69400</v>
      </c>
      <c r="K4813" s="66">
        <f t="shared" si="3299"/>
        <v>0</v>
      </c>
      <c r="L4813" s="66">
        <f t="shared" si="3322"/>
        <v>0</v>
      </c>
      <c r="M4813" s="66">
        <f t="shared" si="3322"/>
        <v>0</v>
      </c>
      <c r="N4813" s="66">
        <f t="shared" si="3322"/>
        <v>0</v>
      </c>
      <c r="O4813" s="66">
        <f t="shared" si="3322"/>
        <v>0</v>
      </c>
      <c r="P4813" s="66">
        <f t="shared" si="3322"/>
        <v>0</v>
      </c>
      <c r="Q4813" s="66">
        <f t="shared" si="3322"/>
        <v>72748</v>
      </c>
      <c r="R4813" s="66">
        <f t="shared" si="3322"/>
        <v>72748</v>
      </c>
      <c r="S4813" s="66">
        <f t="shared" si="3322"/>
        <v>57307</v>
      </c>
      <c r="T4813" s="66">
        <f t="shared" si="3322"/>
        <v>15441</v>
      </c>
      <c r="U4813" s="66">
        <f t="shared" si="3322"/>
        <v>7000</v>
      </c>
      <c r="V4813" s="66">
        <f t="shared" si="3322"/>
        <v>7000</v>
      </c>
      <c r="W4813" s="66">
        <f t="shared" si="3322"/>
        <v>1441</v>
      </c>
      <c r="X4813" s="66">
        <f t="shared" si="3322"/>
        <v>72748</v>
      </c>
      <c r="Y4813" s="208">
        <f t="shared" si="3315"/>
        <v>100</v>
      </c>
    </row>
    <row r="4814" spans="1:25">
      <c r="A4814" s="23" t="s">
        <v>786</v>
      </c>
      <c r="B4814" s="23" t="s">
        <v>184</v>
      </c>
      <c r="C4814" s="23" t="s">
        <v>912</v>
      </c>
      <c r="D4814" s="23" t="s">
        <v>1673</v>
      </c>
      <c r="E4814" s="22">
        <v>6121</v>
      </c>
      <c r="F4814" s="23"/>
      <c r="G4814" s="128" t="s">
        <v>3379</v>
      </c>
      <c r="H4814" s="32" t="s">
        <v>22</v>
      </c>
      <c r="I4814" s="44">
        <f t="shared" si="3298"/>
        <v>69400</v>
      </c>
      <c r="J4814" s="44">
        <v>69400</v>
      </c>
      <c r="K4814" s="44">
        <f t="shared" si="3299"/>
        <v>0</v>
      </c>
      <c r="L4814" s="44">
        <v>0</v>
      </c>
      <c r="M4814" s="44">
        <v>0</v>
      </c>
      <c r="N4814" s="44">
        <v>0</v>
      </c>
      <c r="O4814" s="44">
        <v>0</v>
      </c>
      <c r="P4814" s="44">
        <v>0</v>
      </c>
      <c r="Q4814" s="44">
        <v>72748</v>
      </c>
      <c r="R4814" s="44">
        <v>72748</v>
      </c>
      <c r="S4814" s="44">
        <v>57307</v>
      </c>
      <c r="T4814" s="44">
        <f t="shared" si="3318"/>
        <v>15441</v>
      </c>
      <c r="U4814" s="44">
        <v>7000</v>
      </c>
      <c r="V4814" s="44">
        <v>7000</v>
      </c>
      <c r="W4814" s="44">
        <v>1441</v>
      </c>
      <c r="X4814" s="44">
        <f t="shared" si="3319"/>
        <v>72748</v>
      </c>
      <c r="Y4814" s="209">
        <f t="shared" si="3315"/>
        <v>100</v>
      </c>
    </row>
    <row r="4815" spans="1:25">
      <c r="A4815" s="23" t="s">
        <v>786</v>
      </c>
      <c r="B4815" s="23" t="s">
        <v>184</v>
      </c>
      <c r="C4815" s="23" t="s">
        <v>912</v>
      </c>
      <c r="D4815" s="23" t="s">
        <v>1673</v>
      </c>
      <c r="E4815" s="21" t="s">
        <v>141</v>
      </c>
      <c r="F4815" s="21" t="s">
        <v>0</v>
      </c>
      <c r="G4815" s="150" t="s">
        <v>0</v>
      </c>
      <c r="H4815" s="21" t="s">
        <v>23</v>
      </c>
      <c r="I4815" s="66">
        <f t="shared" si="3298"/>
        <v>54500</v>
      </c>
      <c r="J4815" s="66">
        <f t="shared" ref="J4815:P4815" si="3323">SUM(J4816:J4824)</f>
        <v>54500</v>
      </c>
      <c r="K4815" s="66">
        <f t="shared" si="3299"/>
        <v>0</v>
      </c>
      <c r="L4815" s="66">
        <f t="shared" si="3323"/>
        <v>0</v>
      </c>
      <c r="M4815" s="66">
        <f t="shared" si="3323"/>
        <v>0</v>
      </c>
      <c r="N4815" s="66">
        <f t="shared" si="3323"/>
        <v>0</v>
      </c>
      <c r="O4815" s="66">
        <f t="shared" si="3323"/>
        <v>0</v>
      </c>
      <c r="P4815" s="66">
        <f t="shared" si="3323"/>
        <v>0</v>
      </c>
      <c r="Q4815" s="66">
        <f>SUM(Q4816:Q4824)</f>
        <v>61602</v>
      </c>
      <c r="R4815" s="66">
        <f>SUM(R4816:R4824)</f>
        <v>61602</v>
      </c>
      <c r="S4815" s="66">
        <f>SUM(S4816:S4824)</f>
        <v>57881</v>
      </c>
      <c r="T4815" s="66">
        <f t="shared" ref="T4815:X4815" si="3324">SUM(T4816:T4824)</f>
        <v>3721</v>
      </c>
      <c r="U4815" s="66">
        <f t="shared" si="3324"/>
        <v>3000</v>
      </c>
      <c r="V4815" s="66">
        <f t="shared" si="3324"/>
        <v>600</v>
      </c>
      <c r="W4815" s="66">
        <f t="shared" si="3324"/>
        <v>121</v>
      </c>
      <c r="X4815" s="66">
        <f t="shared" si="3324"/>
        <v>61602</v>
      </c>
      <c r="Y4815" s="208">
        <f t="shared" si="3315"/>
        <v>100</v>
      </c>
    </row>
    <row r="4816" spans="1:25">
      <c r="A4816" s="23" t="s">
        <v>786</v>
      </c>
      <c r="B4816" s="23" t="s">
        <v>184</v>
      </c>
      <c r="C4816" s="23" t="s">
        <v>912</v>
      </c>
      <c r="D4816" s="23" t="s">
        <v>1673</v>
      </c>
      <c r="E4816" s="22">
        <v>6131</v>
      </c>
      <c r="F4816" s="23"/>
      <c r="G4816" s="128" t="s">
        <v>3379</v>
      </c>
      <c r="H4816" s="32" t="s">
        <v>24</v>
      </c>
      <c r="I4816" s="44">
        <f t="shared" si="3298"/>
        <v>600</v>
      </c>
      <c r="J4816" s="44">
        <v>600</v>
      </c>
      <c r="K4816" s="44">
        <f t="shared" si="3299"/>
        <v>0</v>
      </c>
      <c r="L4816" s="44">
        <v>0</v>
      </c>
      <c r="M4816" s="44">
        <v>0</v>
      </c>
      <c r="N4816" s="44">
        <v>0</v>
      </c>
      <c r="O4816" s="44">
        <v>0</v>
      </c>
      <c r="P4816" s="44">
        <v>0</v>
      </c>
      <c r="Q4816" s="44">
        <v>600</v>
      </c>
      <c r="R4816" s="44">
        <v>600</v>
      </c>
      <c r="S4816" s="44">
        <v>600</v>
      </c>
      <c r="T4816" s="44">
        <f t="shared" si="3318"/>
        <v>0</v>
      </c>
      <c r="U4816" s="44">
        <v>0</v>
      </c>
      <c r="V4816" s="44">
        <v>0</v>
      </c>
      <c r="W4816" s="44">
        <v>0</v>
      </c>
      <c r="X4816" s="44">
        <f t="shared" si="3319"/>
        <v>600</v>
      </c>
      <c r="Y4816" s="209">
        <f t="shared" si="3315"/>
        <v>100</v>
      </c>
    </row>
    <row r="4817" spans="1:25">
      <c r="A4817" s="23" t="s">
        <v>786</v>
      </c>
      <c r="B4817" s="23" t="s">
        <v>184</v>
      </c>
      <c r="C4817" s="23" t="s">
        <v>912</v>
      </c>
      <c r="D4817" s="23" t="s">
        <v>1673</v>
      </c>
      <c r="E4817" s="22">
        <v>6132</v>
      </c>
      <c r="F4817" s="23"/>
      <c r="G4817" s="128" t="s">
        <v>3379</v>
      </c>
      <c r="H4817" s="32" t="s">
        <v>25</v>
      </c>
      <c r="I4817" s="44">
        <f t="shared" si="3298"/>
        <v>28500</v>
      </c>
      <c r="J4817" s="44">
        <v>28500</v>
      </c>
      <c r="K4817" s="44">
        <f t="shared" si="3299"/>
        <v>0</v>
      </c>
      <c r="L4817" s="44">
        <v>0</v>
      </c>
      <c r="M4817" s="44">
        <v>0</v>
      </c>
      <c r="N4817" s="44">
        <v>0</v>
      </c>
      <c r="O4817" s="44">
        <v>0</v>
      </c>
      <c r="P4817" s="44">
        <v>0</v>
      </c>
      <c r="Q4817" s="44">
        <v>28500</v>
      </c>
      <c r="R4817" s="44">
        <v>28500</v>
      </c>
      <c r="S4817" s="44">
        <v>28500</v>
      </c>
      <c r="T4817" s="44">
        <f t="shared" si="3318"/>
        <v>0</v>
      </c>
      <c r="U4817" s="44">
        <v>0</v>
      </c>
      <c r="V4817" s="44">
        <v>0</v>
      </c>
      <c r="W4817" s="44">
        <v>0</v>
      </c>
      <c r="X4817" s="44">
        <f t="shared" si="3319"/>
        <v>28500</v>
      </c>
      <c r="Y4817" s="209">
        <f t="shared" si="3315"/>
        <v>100</v>
      </c>
    </row>
    <row r="4818" spans="1:25">
      <c r="A4818" s="23" t="s">
        <v>786</v>
      </c>
      <c r="B4818" s="23" t="s">
        <v>184</v>
      </c>
      <c r="C4818" s="23" t="s">
        <v>912</v>
      </c>
      <c r="D4818" s="23" t="s">
        <v>1673</v>
      </c>
      <c r="E4818" s="22">
        <v>6133</v>
      </c>
      <c r="F4818" s="23"/>
      <c r="G4818" s="128" t="s">
        <v>3379</v>
      </c>
      <c r="H4818" s="32" t="s">
        <v>26</v>
      </c>
      <c r="I4818" s="44">
        <f t="shared" si="3298"/>
        <v>4500</v>
      </c>
      <c r="J4818" s="44">
        <v>4500</v>
      </c>
      <c r="K4818" s="44">
        <f t="shared" si="3299"/>
        <v>0</v>
      </c>
      <c r="L4818" s="44">
        <v>0</v>
      </c>
      <c r="M4818" s="44">
        <v>0</v>
      </c>
      <c r="N4818" s="44">
        <v>0</v>
      </c>
      <c r="O4818" s="44">
        <v>0</v>
      </c>
      <c r="P4818" s="44">
        <v>0</v>
      </c>
      <c r="Q4818" s="44">
        <v>4500</v>
      </c>
      <c r="R4818" s="44">
        <v>4500</v>
      </c>
      <c r="S4818" s="44">
        <v>4100</v>
      </c>
      <c r="T4818" s="44">
        <f t="shared" si="3318"/>
        <v>400</v>
      </c>
      <c r="U4818" s="44">
        <v>400</v>
      </c>
      <c r="V4818" s="44">
        <v>0</v>
      </c>
      <c r="W4818" s="44">
        <v>0</v>
      </c>
      <c r="X4818" s="44">
        <f t="shared" si="3319"/>
        <v>4500</v>
      </c>
      <c r="Y4818" s="209">
        <f t="shared" si="3315"/>
        <v>100</v>
      </c>
    </row>
    <row r="4819" spans="1:25">
      <c r="A4819" s="23" t="s">
        <v>786</v>
      </c>
      <c r="B4819" s="23" t="s">
        <v>184</v>
      </c>
      <c r="C4819" s="23" t="s">
        <v>912</v>
      </c>
      <c r="D4819" s="23" t="s">
        <v>1673</v>
      </c>
      <c r="E4819" s="22">
        <v>6134</v>
      </c>
      <c r="F4819" s="23"/>
      <c r="G4819" s="128" t="s">
        <v>3379</v>
      </c>
      <c r="H4819" s="32" t="s">
        <v>27</v>
      </c>
      <c r="I4819" s="44">
        <f t="shared" si="3298"/>
        <v>3800</v>
      </c>
      <c r="J4819" s="44">
        <v>3800</v>
      </c>
      <c r="K4819" s="44">
        <f t="shared" si="3299"/>
        <v>0</v>
      </c>
      <c r="L4819" s="44">
        <v>0</v>
      </c>
      <c r="M4819" s="44">
        <v>0</v>
      </c>
      <c r="N4819" s="44">
        <v>0</v>
      </c>
      <c r="O4819" s="44">
        <v>0</v>
      </c>
      <c r="P4819" s="44">
        <v>0</v>
      </c>
      <c r="Q4819" s="44">
        <v>3800</v>
      </c>
      <c r="R4819" s="44">
        <v>3800</v>
      </c>
      <c r="S4819" s="44">
        <v>3200</v>
      </c>
      <c r="T4819" s="44">
        <f t="shared" si="3318"/>
        <v>600</v>
      </c>
      <c r="U4819" s="44">
        <v>600</v>
      </c>
      <c r="V4819" s="44">
        <v>0</v>
      </c>
      <c r="W4819" s="44">
        <v>0</v>
      </c>
      <c r="X4819" s="44">
        <f t="shared" si="3319"/>
        <v>3800</v>
      </c>
      <c r="Y4819" s="209">
        <f t="shared" si="3315"/>
        <v>100</v>
      </c>
    </row>
    <row r="4820" spans="1:25">
      <c r="A4820" s="23" t="s">
        <v>786</v>
      </c>
      <c r="B4820" s="23" t="s">
        <v>184</v>
      </c>
      <c r="C4820" s="23" t="s">
        <v>912</v>
      </c>
      <c r="D4820" s="23" t="s">
        <v>1673</v>
      </c>
      <c r="E4820" s="22">
        <v>6135</v>
      </c>
      <c r="F4820" s="23"/>
      <c r="G4820" s="128" t="s">
        <v>3379</v>
      </c>
      <c r="H4820" s="32" t="s">
        <v>28</v>
      </c>
      <c r="I4820" s="44">
        <f t="shared" si="3298"/>
        <v>300</v>
      </c>
      <c r="J4820" s="44">
        <v>300</v>
      </c>
      <c r="K4820" s="44">
        <f t="shared" si="3299"/>
        <v>0</v>
      </c>
      <c r="L4820" s="44">
        <v>0</v>
      </c>
      <c r="M4820" s="44">
        <v>0</v>
      </c>
      <c r="N4820" s="44">
        <v>0</v>
      </c>
      <c r="O4820" s="44">
        <v>0</v>
      </c>
      <c r="P4820" s="44">
        <v>0</v>
      </c>
      <c r="Q4820" s="44">
        <v>300</v>
      </c>
      <c r="R4820" s="44">
        <v>300</v>
      </c>
      <c r="S4820" s="44">
        <v>300</v>
      </c>
      <c r="T4820" s="44">
        <f t="shared" si="3318"/>
        <v>0</v>
      </c>
      <c r="U4820" s="44">
        <v>0</v>
      </c>
      <c r="V4820" s="44">
        <v>0</v>
      </c>
      <c r="W4820" s="44">
        <v>0</v>
      </c>
      <c r="X4820" s="44">
        <f t="shared" si="3319"/>
        <v>300</v>
      </c>
      <c r="Y4820" s="209">
        <f t="shared" si="3315"/>
        <v>100</v>
      </c>
    </row>
    <row r="4821" spans="1:25">
      <c r="A4821" s="23" t="s">
        <v>786</v>
      </c>
      <c r="B4821" s="23" t="s">
        <v>184</v>
      </c>
      <c r="C4821" s="23" t="s">
        <v>912</v>
      </c>
      <c r="D4821" s="23" t="s">
        <v>1673</v>
      </c>
      <c r="E4821" s="22">
        <v>6136</v>
      </c>
      <c r="F4821" s="23"/>
      <c r="G4821" s="128" t="s">
        <v>3379</v>
      </c>
      <c r="H4821" s="32" t="s">
        <v>29</v>
      </c>
      <c r="I4821" s="44">
        <f t="shared" si="3298"/>
        <v>4400</v>
      </c>
      <c r="J4821" s="44">
        <v>4400</v>
      </c>
      <c r="K4821" s="44">
        <f t="shared" si="3299"/>
        <v>0</v>
      </c>
      <c r="L4821" s="44">
        <v>0</v>
      </c>
      <c r="M4821" s="44">
        <v>0</v>
      </c>
      <c r="N4821" s="44">
        <v>0</v>
      </c>
      <c r="O4821" s="44">
        <v>0</v>
      </c>
      <c r="P4821" s="44">
        <v>0</v>
      </c>
      <c r="Q4821" s="44">
        <v>4400</v>
      </c>
      <c r="R4821" s="44">
        <v>4400</v>
      </c>
      <c r="S4821" s="44">
        <v>3600</v>
      </c>
      <c r="T4821" s="44">
        <f t="shared" si="3318"/>
        <v>800</v>
      </c>
      <c r="U4821" s="44">
        <v>400</v>
      </c>
      <c r="V4821" s="44">
        <v>400</v>
      </c>
      <c r="W4821" s="44">
        <v>0</v>
      </c>
      <c r="X4821" s="44">
        <f t="shared" si="3319"/>
        <v>4400</v>
      </c>
      <c r="Y4821" s="209">
        <f t="shared" si="3315"/>
        <v>100</v>
      </c>
    </row>
    <row r="4822" spans="1:25">
      <c r="A4822" s="23" t="s">
        <v>786</v>
      </c>
      <c r="B4822" s="23" t="s">
        <v>184</v>
      </c>
      <c r="C4822" s="23" t="s">
        <v>912</v>
      </c>
      <c r="D4822" s="23" t="s">
        <v>1673</v>
      </c>
      <c r="E4822" s="22">
        <v>6137</v>
      </c>
      <c r="F4822" s="23"/>
      <c r="G4822" s="128" t="s">
        <v>3379</v>
      </c>
      <c r="H4822" s="32" t="s">
        <v>30</v>
      </c>
      <c r="I4822" s="44">
        <f t="shared" si="3298"/>
        <v>3000</v>
      </c>
      <c r="J4822" s="44">
        <v>3000</v>
      </c>
      <c r="K4822" s="44">
        <f t="shared" si="3299"/>
        <v>0</v>
      </c>
      <c r="L4822" s="44">
        <v>0</v>
      </c>
      <c r="M4822" s="44">
        <v>0</v>
      </c>
      <c r="N4822" s="44">
        <v>0</v>
      </c>
      <c r="O4822" s="44">
        <v>0</v>
      </c>
      <c r="P4822" s="44">
        <v>0</v>
      </c>
      <c r="Q4822" s="44">
        <v>3000</v>
      </c>
      <c r="R4822" s="44">
        <v>3000</v>
      </c>
      <c r="S4822" s="44">
        <v>2700</v>
      </c>
      <c r="T4822" s="44">
        <f t="shared" si="3318"/>
        <v>300</v>
      </c>
      <c r="U4822" s="44">
        <v>300</v>
      </c>
      <c r="V4822" s="44">
        <v>0</v>
      </c>
      <c r="W4822" s="44">
        <v>0</v>
      </c>
      <c r="X4822" s="44">
        <f t="shared" si="3319"/>
        <v>3000</v>
      </c>
      <c r="Y4822" s="209">
        <f t="shared" si="3315"/>
        <v>100</v>
      </c>
    </row>
    <row r="4823" spans="1:25">
      <c r="A4823" s="23" t="s">
        <v>786</v>
      </c>
      <c r="B4823" s="23" t="s">
        <v>184</v>
      </c>
      <c r="C4823" s="23" t="s">
        <v>912</v>
      </c>
      <c r="D4823" s="23" t="s">
        <v>1673</v>
      </c>
      <c r="E4823" s="22">
        <v>6138</v>
      </c>
      <c r="F4823" s="23"/>
      <c r="G4823" s="128" t="s">
        <v>3379</v>
      </c>
      <c r="H4823" s="32" t="s">
        <v>31</v>
      </c>
      <c r="I4823" s="44">
        <f t="shared" si="3298"/>
        <v>0</v>
      </c>
      <c r="J4823" s="44">
        <v>0</v>
      </c>
      <c r="K4823" s="44">
        <f t="shared" si="3299"/>
        <v>0</v>
      </c>
      <c r="L4823" s="44">
        <v>0</v>
      </c>
      <c r="M4823" s="44">
        <v>0</v>
      </c>
      <c r="N4823" s="44">
        <v>0</v>
      </c>
      <c r="O4823" s="44">
        <v>0</v>
      </c>
      <c r="P4823" s="44">
        <v>0</v>
      </c>
      <c r="Q4823" s="44">
        <v>0</v>
      </c>
      <c r="R4823" s="44">
        <v>0</v>
      </c>
      <c r="S4823" s="44">
        <v>0</v>
      </c>
      <c r="T4823" s="44">
        <f t="shared" si="3318"/>
        <v>0</v>
      </c>
      <c r="U4823" s="44"/>
      <c r="V4823" s="44"/>
      <c r="W4823" s="44"/>
      <c r="X4823" s="44">
        <f t="shared" si="3319"/>
        <v>0</v>
      </c>
      <c r="Y4823" s="209">
        <f t="shared" si="3315"/>
        <v>0</v>
      </c>
    </row>
    <row r="4824" spans="1:25">
      <c r="A4824" s="20" t="s">
        <v>786</v>
      </c>
      <c r="B4824" s="20" t="s">
        <v>184</v>
      </c>
      <c r="C4824" s="20" t="s">
        <v>912</v>
      </c>
      <c r="D4824" s="20" t="s">
        <v>1673</v>
      </c>
      <c r="E4824" s="20" t="s">
        <v>144</v>
      </c>
      <c r="F4824" s="23" t="s">
        <v>0</v>
      </c>
      <c r="G4824" s="154" t="s">
        <v>0</v>
      </c>
      <c r="H4824" s="21" t="s">
        <v>32</v>
      </c>
      <c r="I4824" s="66">
        <f t="shared" si="3298"/>
        <v>9400</v>
      </c>
      <c r="J4824" s="66">
        <f t="shared" ref="J4824:P4824" si="3325">SUM(J4825:J4827)</f>
        <v>9400</v>
      </c>
      <c r="K4824" s="66">
        <f t="shared" si="3299"/>
        <v>0</v>
      </c>
      <c r="L4824" s="66">
        <f t="shared" si="3325"/>
        <v>0</v>
      </c>
      <c r="M4824" s="66">
        <f t="shared" si="3325"/>
        <v>0</v>
      </c>
      <c r="N4824" s="66">
        <f t="shared" si="3325"/>
        <v>0</v>
      </c>
      <c r="O4824" s="66">
        <f t="shared" si="3325"/>
        <v>0</v>
      </c>
      <c r="P4824" s="66">
        <f t="shared" si="3325"/>
        <v>0</v>
      </c>
      <c r="Q4824" s="66">
        <f>SUM(Q4825:Q4827)</f>
        <v>16502</v>
      </c>
      <c r="R4824" s="66">
        <f>SUM(R4825:R4827)</f>
        <v>16502</v>
      </c>
      <c r="S4824" s="66">
        <f>SUM(S4825:S4827)</f>
        <v>14881</v>
      </c>
      <c r="T4824" s="66">
        <f t="shared" ref="T4824:X4824" si="3326">SUM(T4825:T4827)</f>
        <v>1621</v>
      </c>
      <c r="U4824" s="66">
        <f t="shared" si="3326"/>
        <v>1300</v>
      </c>
      <c r="V4824" s="66">
        <f t="shared" si="3326"/>
        <v>200</v>
      </c>
      <c r="W4824" s="66">
        <f t="shared" si="3326"/>
        <v>121</v>
      </c>
      <c r="X4824" s="66">
        <f t="shared" si="3326"/>
        <v>16502</v>
      </c>
      <c r="Y4824" s="208">
        <f t="shared" si="3315"/>
        <v>100</v>
      </c>
    </row>
    <row r="4825" spans="1:25">
      <c r="A4825" s="23" t="s">
        <v>786</v>
      </c>
      <c r="B4825" s="23" t="s">
        <v>184</v>
      </c>
      <c r="C4825" s="23" t="s">
        <v>912</v>
      </c>
      <c r="D4825" s="23" t="s">
        <v>1673</v>
      </c>
      <c r="E4825" s="22">
        <v>6139</v>
      </c>
      <c r="F4825" s="23"/>
      <c r="G4825" s="128" t="s">
        <v>3379</v>
      </c>
      <c r="H4825" s="32" t="s">
        <v>32</v>
      </c>
      <c r="I4825" s="44">
        <f t="shared" si="3298"/>
        <v>4200</v>
      </c>
      <c r="J4825" s="44">
        <v>4200</v>
      </c>
      <c r="K4825" s="44">
        <f t="shared" si="3299"/>
        <v>0</v>
      </c>
      <c r="L4825" s="44">
        <v>0</v>
      </c>
      <c r="M4825" s="44">
        <v>0</v>
      </c>
      <c r="N4825" s="44">
        <v>0</v>
      </c>
      <c r="O4825" s="44">
        <v>0</v>
      </c>
      <c r="P4825" s="44">
        <v>0</v>
      </c>
      <c r="Q4825" s="44">
        <v>11200</v>
      </c>
      <c r="R4825" s="44">
        <v>11200</v>
      </c>
      <c r="S4825" s="44">
        <v>10400</v>
      </c>
      <c r="T4825" s="44">
        <f t="shared" si="3318"/>
        <v>800</v>
      </c>
      <c r="U4825" s="44">
        <v>800</v>
      </c>
      <c r="V4825" s="44">
        <v>0</v>
      </c>
      <c r="W4825" s="44">
        <v>0</v>
      </c>
      <c r="X4825" s="44">
        <f t="shared" si="3319"/>
        <v>11200</v>
      </c>
      <c r="Y4825" s="209">
        <f t="shared" si="3315"/>
        <v>100</v>
      </c>
    </row>
    <row r="4826" spans="1:25">
      <c r="A4826" s="23" t="s">
        <v>786</v>
      </c>
      <c r="B4826" s="23" t="s">
        <v>184</v>
      </c>
      <c r="C4826" s="23" t="s">
        <v>912</v>
      </c>
      <c r="D4826" s="23" t="s">
        <v>1673</v>
      </c>
      <c r="E4826" s="22">
        <v>6139</v>
      </c>
      <c r="F4826" s="23" t="s">
        <v>1680</v>
      </c>
      <c r="G4826" s="128" t="s">
        <v>3379</v>
      </c>
      <c r="H4826" s="32" t="s">
        <v>152</v>
      </c>
      <c r="I4826" s="44">
        <f t="shared" si="3298"/>
        <v>2200</v>
      </c>
      <c r="J4826" s="44">
        <v>2200</v>
      </c>
      <c r="K4826" s="44">
        <f t="shared" si="3299"/>
        <v>0</v>
      </c>
      <c r="L4826" s="44">
        <v>0</v>
      </c>
      <c r="M4826" s="44">
        <v>0</v>
      </c>
      <c r="N4826" s="44">
        <v>0</v>
      </c>
      <c r="O4826" s="44">
        <v>0</v>
      </c>
      <c r="P4826" s="44">
        <v>0</v>
      </c>
      <c r="Q4826" s="44">
        <v>2302</v>
      </c>
      <c r="R4826" s="44">
        <v>2302</v>
      </c>
      <c r="S4826" s="44">
        <v>1781</v>
      </c>
      <c r="T4826" s="44">
        <f t="shared" si="3318"/>
        <v>521</v>
      </c>
      <c r="U4826" s="44">
        <v>200</v>
      </c>
      <c r="V4826" s="44">
        <v>200</v>
      </c>
      <c r="W4826" s="44">
        <v>121</v>
      </c>
      <c r="X4826" s="44">
        <f t="shared" si="3319"/>
        <v>2302</v>
      </c>
      <c r="Y4826" s="209">
        <f t="shared" si="3315"/>
        <v>100</v>
      </c>
    </row>
    <row r="4827" spans="1:25">
      <c r="A4827" s="23" t="s">
        <v>786</v>
      </c>
      <c r="B4827" s="23" t="s">
        <v>184</v>
      </c>
      <c r="C4827" s="23" t="s">
        <v>912</v>
      </c>
      <c r="D4827" s="23" t="s">
        <v>1673</v>
      </c>
      <c r="E4827" s="22">
        <v>6139</v>
      </c>
      <c r="F4827" s="23" t="s">
        <v>1681</v>
      </c>
      <c r="G4827" s="128" t="s">
        <v>3379</v>
      </c>
      <c r="H4827" s="32" t="s">
        <v>158</v>
      </c>
      <c r="I4827" s="44">
        <f t="shared" si="3298"/>
        <v>3000</v>
      </c>
      <c r="J4827" s="44">
        <v>3000</v>
      </c>
      <c r="K4827" s="44">
        <f t="shared" si="3299"/>
        <v>0</v>
      </c>
      <c r="L4827" s="44">
        <v>0</v>
      </c>
      <c r="M4827" s="44">
        <v>0</v>
      </c>
      <c r="N4827" s="44">
        <v>0</v>
      </c>
      <c r="O4827" s="44">
        <v>0</v>
      </c>
      <c r="P4827" s="44">
        <v>0</v>
      </c>
      <c r="Q4827" s="44">
        <v>3000</v>
      </c>
      <c r="R4827" s="44">
        <v>3000</v>
      </c>
      <c r="S4827" s="44">
        <v>2700</v>
      </c>
      <c r="T4827" s="44">
        <f t="shared" si="3318"/>
        <v>300</v>
      </c>
      <c r="U4827" s="44">
        <v>300</v>
      </c>
      <c r="V4827" s="44">
        <v>0</v>
      </c>
      <c r="W4827" s="44">
        <v>0</v>
      </c>
      <c r="X4827" s="44">
        <f t="shared" si="3319"/>
        <v>3000</v>
      </c>
      <c r="Y4827" s="209">
        <f t="shared" si="3315"/>
        <v>100</v>
      </c>
    </row>
    <row r="4828" spans="1:25" ht="20.399999999999999">
      <c r="A4828" s="20" t="s">
        <v>0</v>
      </c>
      <c r="B4828" s="20" t="s">
        <v>0</v>
      </c>
      <c r="C4828" s="20" t="s">
        <v>0</v>
      </c>
      <c r="D4828" s="21" t="s">
        <v>0</v>
      </c>
      <c r="E4828" s="21" t="s">
        <v>0</v>
      </c>
      <c r="F4828" s="21" t="s">
        <v>0</v>
      </c>
      <c r="G4828" s="150" t="s">
        <v>0</v>
      </c>
      <c r="H4828" s="30" t="s">
        <v>42</v>
      </c>
      <c r="I4828" s="31">
        <f t="shared" si="3298"/>
        <v>100</v>
      </c>
      <c r="J4828" s="31">
        <f t="shared" ref="J4828:X4829" si="3327">SUM(J4829)</f>
        <v>100</v>
      </c>
      <c r="K4828" s="31">
        <f t="shared" si="3299"/>
        <v>0</v>
      </c>
      <c r="L4828" s="31">
        <f t="shared" si="3327"/>
        <v>0</v>
      </c>
      <c r="M4828" s="31">
        <f t="shared" si="3327"/>
        <v>0</v>
      </c>
      <c r="N4828" s="31">
        <f t="shared" si="3327"/>
        <v>0</v>
      </c>
      <c r="O4828" s="31">
        <f t="shared" si="3327"/>
        <v>0</v>
      </c>
      <c r="P4828" s="31">
        <f t="shared" si="3327"/>
        <v>0</v>
      </c>
      <c r="Q4828" s="31">
        <f t="shared" si="3327"/>
        <v>100</v>
      </c>
      <c r="R4828" s="31">
        <f t="shared" si="3327"/>
        <v>100</v>
      </c>
      <c r="S4828" s="31">
        <f t="shared" si="3327"/>
        <v>0</v>
      </c>
      <c r="T4828" s="31">
        <f t="shared" si="3327"/>
        <v>100</v>
      </c>
      <c r="U4828" s="31">
        <f t="shared" si="3327"/>
        <v>100</v>
      </c>
      <c r="V4828" s="31">
        <f t="shared" si="3327"/>
        <v>0</v>
      </c>
      <c r="W4828" s="31">
        <f t="shared" si="3327"/>
        <v>0</v>
      </c>
      <c r="X4828" s="31">
        <f t="shared" si="3327"/>
        <v>100</v>
      </c>
      <c r="Y4828" s="220">
        <f t="shared" si="3315"/>
        <v>100</v>
      </c>
    </row>
    <row r="4829" spans="1:25">
      <c r="A4829" s="23" t="s">
        <v>786</v>
      </c>
      <c r="B4829" s="23" t="s">
        <v>184</v>
      </c>
      <c r="C4829" s="23" t="s">
        <v>912</v>
      </c>
      <c r="D4829" s="23" t="s">
        <v>1673</v>
      </c>
      <c r="E4829" s="21" t="s">
        <v>159</v>
      </c>
      <c r="F4829" s="21" t="s">
        <v>0</v>
      </c>
      <c r="G4829" s="150" t="s">
        <v>0</v>
      </c>
      <c r="H4829" s="21" t="s">
        <v>34</v>
      </c>
      <c r="I4829" s="66">
        <f t="shared" si="3298"/>
        <v>100</v>
      </c>
      <c r="J4829" s="66">
        <f t="shared" si="3327"/>
        <v>100</v>
      </c>
      <c r="K4829" s="66">
        <f t="shared" si="3299"/>
        <v>0</v>
      </c>
      <c r="L4829" s="66">
        <f t="shared" si="3327"/>
        <v>0</v>
      </c>
      <c r="M4829" s="66">
        <f t="shared" si="3327"/>
        <v>0</v>
      </c>
      <c r="N4829" s="66">
        <f t="shared" si="3327"/>
        <v>0</v>
      </c>
      <c r="O4829" s="66">
        <f t="shared" si="3327"/>
        <v>0</v>
      </c>
      <c r="P4829" s="66">
        <f t="shared" si="3327"/>
        <v>0</v>
      </c>
      <c r="Q4829" s="66">
        <f t="shared" si="3327"/>
        <v>100</v>
      </c>
      <c r="R4829" s="66">
        <f t="shared" si="3327"/>
        <v>100</v>
      </c>
      <c r="S4829" s="66">
        <f t="shared" si="3327"/>
        <v>0</v>
      </c>
      <c r="T4829" s="66">
        <f t="shared" si="3327"/>
        <v>100</v>
      </c>
      <c r="U4829" s="66">
        <f t="shared" si="3327"/>
        <v>100</v>
      </c>
      <c r="V4829" s="66">
        <f t="shared" si="3327"/>
        <v>0</v>
      </c>
      <c r="W4829" s="66">
        <f t="shared" si="3327"/>
        <v>0</v>
      </c>
      <c r="X4829" s="66">
        <f t="shared" si="3327"/>
        <v>100</v>
      </c>
      <c r="Y4829" s="208">
        <f t="shared" si="3315"/>
        <v>100</v>
      </c>
    </row>
    <row r="4830" spans="1:25">
      <c r="A4830" s="23" t="s">
        <v>786</v>
      </c>
      <c r="B4830" s="23" t="s">
        <v>184</v>
      </c>
      <c r="C4830" s="23" t="s">
        <v>912</v>
      </c>
      <c r="D4830" s="23" t="s">
        <v>1673</v>
      </c>
      <c r="E4830" s="22">
        <v>6148</v>
      </c>
      <c r="F4830" s="23"/>
      <c r="G4830" s="128" t="s">
        <v>3379</v>
      </c>
      <c r="H4830" s="32" t="s">
        <v>41</v>
      </c>
      <c r="I4830" s="44">
        <f t="shared" si="3298"/>
        <v>100</v>
      </c>
      <c r="J4830" s="44">
        <v>100</v>
      </c>
      <c r="K4830" s="44">
        <f t="shared" si="3299"/>
        <v>0</v>
      </c>
      <c r="L4830" s="44">
        <v>0</v>
      </c>
      <c r="M4830" s="44">
        <v>0</v>
      </c>
      <c r="N4830" s="44">
        <v>0</v>
      </c>
      <c r="O4830" s="44">
        <v>0</v>
      </c>
      <c r="P4830" s="44">
        <v>0</v>
      </c>
      <c r="Q4830" s="44">
        <v>100</v>
      </c>
      <c r="R4830" s="44">
        <v>100</v>
      </c>
      <c r="S4830" s="44">
        <v>0</v>
      </c>
      <c r="T4830" s="44">
        <f t="shared" si="3318"/>
        <v>100</v>
      </c>
      <c r="U4830" s="44">
        <v>100</v>
      </c>
      <c r="V4830" s="44"/>
      <c r="W4830" s="44"/>
      <c r="X4830" s="44">
        <f t="shared" si="3319"/>
        <v>100</v>
      </c>
      <c r="Y4830" s="209">
        <f t="shared" si="3315"/>
        <v>100</v>
      </c>
    </row>
    <row r="4831" spans="1:25" ht="20.399999999999999">
      <c r="A4831" s="20" t="s">
        <v>0</v>
      </c>
      <c r="B4831" s="20" t="s">
        <v>0</v>
      </c>
      <c r="C4831" s="20" t="s">
        <v>0</v>
      </c>
      <c r="D4831" s="21" t="s">
        <v>0</v>
      </c>
      <c r="E4831" s="21" t="s">
        <v>0</v>
      </c>
      <c r="F4831" s="21" t="s">
        <v>0</v>
      </c>
      <c r="G4831" s="150" t="s">
        <v>0</v>
      </c>
      <c r="H4831" s="30" t="s">
        <v>60</v>
      </c>
      <c r="I4831" s="31">
        <f t="shared" si="3298"/>
        <v>1000</v>
      </c>
      <c r="J4831" s="31">
        <f t="shared" ref="J4831:X4832" si="3328">SUM(J4832)</f>
        <v>0</v>
      </c>
      <c r="K4831" s="31">
        <f t="shared" si="3299"/>
        <v>1000</v>
      </c>
      <c r="L4831" s="31">
        <f t="shared" si="3328"/>
        <v>0</v>
      </c>
      <c r="M4831" s="31">
        <f t="shared" si="3328"/>
        <v>0</v>
      </c>
      <c r="N4831" s="31">
        <f t="shared" si="3328"/>
        <v>1000</v>
      </c>
      <c r="O4831" s="31">
        <f t="shared" si="3328"/>
        <v>0</v>
      </c>
      <c r="P4831" s="31">
        <f t="shared" si="3328"/>
        <v>0</v>
      </c>
      <c r="Q4831" s="31">
        <f t="shared" si="3328"/>
        <v>1000</v>
      </c>
      <c r="R4831" s="31">
        <f t="shared" si="3328"/>
        <v>0</v>
      </c>
      <c r="S4831" s="31">
        <f t="shared" si="3328"/>
        <v>0</v>
      </c>
      <c r="T4831" s="31">
        <f t="shared" si="3328"/>
        <v>0</v>
      </c>
      <c r="U4831" s="31">
        <f t="shared" si="3328"/>
        <v>0</v>
      </c>
      <c r="V4831" s="31">
        <f t="shared" si="3328"/>
        <v>0</v>
      </c>
      <c r="W4831" s="31">
        <f t="shared" si="3328"/>
        <v>0</v>
      </c>
      <c r="X4831" s="31">
        <f t="shared" si="3328"/>
        <v>0</v>
      </c>
      <c r="Y4831" s="220">
        <f t="shared" si="3315"/>
        <v>0</v>
      </c>
    </row>
    <row r="4832" spans="1:25">
      <c r="A4832" s="23" t="s">
        <v>786</v>
      </c>
      <c r="B4832" s="23" t="s">
        <v>184</v>
      </c>
      <c r="C4832" s="23" t="s">
        <v>912</v>
      </c>
      <c r="D4832" s="23" t="s">
        <v>1673</v>
      </c>
      <c r="E4832" s="21" t="s">
        <v>166</v>
      </c>
      <c r="F4832" s="21" t="s">
        <v>0</v>
      </c>
      <c r="G4832" s="150" t="s">
        <v>0</v>
      </c>
      <c r="H4832" s="21" t="s">
        <v>53</v>
      </c>
      <c r="I4832" s="66">
        <f t="shared" si="3298"/>
        <v>1000</v>
      </c>
      <c r="J4832" s="66">
        <f t="shared" si="3328"/>
        <v>0</v>
      </c>
      <c r="K4832" s="66">
        <f t="shared" si="3299"/>
        <v>1000</v>
      </c>
      <c r="L4832" s="66">
        <f t="shared" si="3328"/>
        <v>0</v>
      </c>
      <c r="M4832" s="66">
        <f t="shared" si="3328"/>
        <v>0</v>
      </c>
      <c r="N4832" s="66">
        <f t="shared" si="3328"/>
        <v>1000</v>
      </c>
      <c r="O4832" s="66">
        <f t="shared" si="3328"/>
        <v>0</v>
      </c>
      <c r="P4832" s="66">
        <f t="shared" si="3328"/>
        <v>0</v>
      </c>
      <c r="Q4832" s="66">
        <f t="shared" si="3328"/>
        <v>1000</v>
      </c>
      <c r="R4832" s="66">
        <f t="shared" si="3328"/>
        <v>0</v>
      </c>
      <c r="S4832" s="66">
        <f t="shared" si="3328"/>
        <v>0</v>
      </c>
      <c r="T4832" s="66">
        <f t="shared" si="3328"/>
        <v>0</v>
      </c>
      <c r="U4832" s="66">
        <f t="shared" si="3328"/>
        <v>0</v>
      </c>
      <c r="V4832" s="66">
        <f t="shared" si="3328"/>
        <v>0</v>
      </c>
      <c r="W4832" s="66">
        <f t="shared" si="3328"/>
        <v>0</v>
      </c>
      <c r="X4832" s="66">
        <f t="shared" si="3328"/>
        <v>0</v>
      </c>
      <c r="Y4832" s="208">
        <f t="shared" si="3315"/>
        <v>0</v>
      </c>
    </row>
    <row r="4833" spans="1:25">
      <c r="A4833" s="23" t="s">
        <v>786</v>
      </c>
      <c r="B4833" s="23" t="s">
        <v>184</v>
      </c>
      <c r="C4833" s="23" t="s">
        <v>912</v>
      </c>
      <c r="D4833" s="23" t="s">
        <v>1673</v>
      </c>
      <c r="E4833" s="22">
        <v>8213</v>
      </c>
      <c r="F4833" s="23"/>
      <c r="G4833" s="128" t="s">
        <v>3379</v>
      </c>
      <c r="H4833" s="32" t="s">
        <v>56</v>
      </c>
      <c r="I4833" s="44">
        <f t="shared" si="3298"/>
        <v>1000</v>
      </c>
      <c r="J4833" s="44">
        <v>0</v>
      </c>
      <c r="K4833" s="44">
        <f t="shared" si="3299"/>
        <v>1000</v>
      </c>
      <c r="L4833" s="44">
        <v>0</v>
      </c>
      <c r="M4833" s="44">
        <v>0</v>
      </c>
      <c r="N4833" s="44">
        <v>1000</v>
      </c>
      <c r="O4833" s="44">
        <v>0</v>
      </c>
      <c r="P4833" s="44">
        <v>0</v>
      </c>
      <c r="Q4833" s="44">
        <v>1000</v>
      </c>
      <c r="R4833" s="44">
        <v>0</v>
      </c>
      <c r="S4833" s="44">
        <v>0</v>
      </c>
      <c r="T4833" s="44">
        <f t="shared" si="3318"/>
        <v>0</v>
      </c>
      <c r="U4833" s="44"/>
      <c r="V4833" s="44"/>
      <c r="W4833" s="44"/>
      <c r="X4833" s="44">
        <f t="shared" si="3319"/>
        <v>0</v>
      </c>
      <c r="Y4833" s="209">
        <f t="shared" si="3315"/>
        <v>0</v>
      </c>
    </row>
    <row r="4834" spans="1:25">
      <c r="A4834" s="32" t="s">
        <v>0</v>
      </c>
      <c r="B4834" s="32" t="s">
        <v>0</v>
      </c>
      <c r="C4834" s="32" t="s">
        <v>0</v>
      </c>
      <c r="D4834" s="32" t="s">
        <v>0</v>
      </c>
      <c r="E4834" s="32" t="s">
        <v>0</v>
      </c>
      <c r="F4834" s="32" t="s">
        <v>0</v>
      </c>
      <c r="G4834" s="154" t="s">
        <v>0</v>
      </c>
      <c r="H4834" s="30" t="s">
        <v>1682</v>
      </c>
      <c r="I4834" s="31">
        <f t="shared" si="3298"/>
        <v>889600</v>
      </c>
      <c r="J4834" s="31">
        <f t="shared" ref="J4834:P4834" si="3329">SUM(J4804,J4828,J4831)</f>
        <v>888600</v>
      </c>
      <c r="K4834" s="31">
        <f t="shared" si="3299"/>
        <v>1000</v>
      </c>
      <c r="L4834" s="31">
        <f t="shared" si="3329"/>
        <v>0</v>
      </c>
      <c r="M4834" s="31">
        <f t="shared" si="3329"/>
        <v>0</v>
      </c>
      <c r="N4834" s="31">
        <f t="shared" si="3329"/>
        <v>1000</v>
      </c>
      <c r="O4834" s="31">
        <f t="shared" si="3329"/>
        <v>0</v>
      </c>
      <c r="P4834" s="31">
        <f t="shared" si="3329"/>
        <v>0</v>
      </c>
      <c r="Q4834" s="31">
        <f>SUM(Q4804,Q4828,Q4831)</f>
        <v>931891</v>
      </c>
      <c r="R4834" s="31">
        <f>SUM(R4804,R4828,R4831)</f>
        <v>930891</v>
      </c>
      <c r="S4834" s="31">
        <f>SUM(S4804,S4828,S4831)</f>
        <v>739995</v>
      </c>
      <c r="T4834" s="31">
        <f t="shared" ref="T4834:X4834" si="3330">SUM(T4804,T4828,T4831)</f>
        <v>190896</v>
      </c>
      <c r="U4834" s="31">
        <f t="shared" si="3330"/>
        <v>82958</v>
      </c>
      <c r="V4834" s="31">
        <f t="shared" si="3330"/>
        <v>76487</v>
      </c>
      <c r="W4834" s="31">
        <f t="shared" si="3330"/>
        <v>31451</v>
      </c>
      <c r="X4834" s="31">
        <f t="shared" si="3330"/>
        <v>930891</v>
      </c>
      <c r="Y4834" s="220">
        <f t="shared" si="3315"/>
        <v>100</v>
      </c>
    </row>
    <row r="4835" spans="1:25" ht="15" thickBot="1">
      <c r="A4835" s="32" t="s">
        <v>0</v>
      </c>
      <c r="B4835" s="32" t="s">
        <v>0</v>
      </c>
      <c r="C4835" s="32" t="s">
        <v>0</v>
      </c>
      <c r="D4835" s="32" t="s">
        <v>0</v>
      </c>
      <c r="E4835" s="32" t="s">
        <v>0</v>
      </c>
      <c r="F4835" s="32" t="s">
        <v>0</v>
      </c>
      <c r="G4835" s="154" t="s">
        <v>0</v>
      </c>
      <c r="H4835" s="21" t="s">
        <v>170</v>
      </c>
      <c r="I4835" s="66">
        <f t="shared" si="3298"/>
        <v>33</v>
      </c>
      <c r="J4835" s="66">
        <v>33</v>
      </c>
      <c r="K4835" s="66">
        <f t="shared" si="3299"/>
        <v>0</v>
      </c>
      <c r="L4835" s="66" t="s">
        <v>0</v>
      </c>
      <c r="M4835" s="66" t="s">
        <v>0</v>
      </c>
      <c r="N4835" s="66" t="s">
        <v>0</v>
      </c>
      <c r="O4835" s="66" t="s">
        <v>0</v>
      </c>
      <c r="P4835" s="66" t="s">
        <v>0</v>
      </c>
      <c r="Q4835" s="66">
        <v>0</v>
      </c>
      <c r="R4835" s="66"/>
      <c r="S4835" s="66"/>
      <c r="T4835" s="66"/>
      <c r="U4835" s="66"/>
      <c r="V4835" s="66"/>
      <c r="W4835" s="66"/>
      <c r="X4835" s="66"/>
      <c r="Y4835" s="208">
        <v>0</v>
      </c>
    </row>
    <row r="4836" spans="1:25" ht="41.4" thickBot="1">
      <c r="A4836" s="252" t="s">
        <v>0</v>
      </c>
      <c r="B4836" s="252" t="s">
        <v>0</v>
      </c>
      <c r="C4836" s="252" t="s">
        <v>0</v>
      </c>
      <c r="D4836" s="252" t="s">
        <v>0</v>
      </c>
      <c r="E4836" s="252" t="s">
        <v>0</v>
      </c>
      <c r="F4836" s="252" t="s">
        <v>0</v>
      </c>
      <c r="G4836" s="258" t="s">
        <v>0</v>
      </c>
      <c r="H4836" s="24" t="s">
        <v>72</v>
      </c>
      <c r="I4836" s="1" t="s">
        <v>3093</v>
      </c>
      <c r="J4836" s="1" t="s">
        <v>3130</v>
      </c>
      <c r="K4836" s="1" t="s">
        <v>3</v>
      </c>
      <c r="L4836" s="1" t="s">
        <v>4</v>
      </c>
      <c r="M4836" s="1" t="s">
        <v>5</v>
      </c>
      <c r="N4836" s="1" t="s">
        <v>6</v>
      </c>
      <c r="O4836" s="1" t="s">
        <v>7</v>
      </c>
      <c r="P4836" s="1" t="s">
        <v>8</v>
      </c>
      <c r="Q4836" s="1" t="s">
        <v>3344</v>
      </c>
      <c r="R4836" s="1" t="s">
        <v>3427</v>
      </c>
      <c r="S4836" s="1" t="s">
        <v>3447</v>
      </c>
      <c r="T4836" s="1" t="s">
        <v>3448</v>
      </c>
      <c r="U4836" s="1" t="s">
        <v>3452</v>
      </c>
      <c r="V4836" s="1" t="s">
        <v>3449</v>
      </c>
      <c r="W4836" s="1" t="s">
        <v>3450</v>
      </c>
      <c r="X4836" s="1" t="s">
        <v>3451</v>
      </c>
      <c r="Y4836" s="216" t="s">
        <v>3385</v>
      </c>
    </row>
    <row r="4837" spans="1:25">
      <c r="A4837" s="253"/>
      <c r="B4837" s="253"/>
      <c r="C4837" s="253"/>
      <c r="D4837" s="253"/>
      <c r="E4837" s="253"/>
      <c r="F4837" s="253"/>
      <c r="G4837" s="259"/>
      <c r="H4837" s="33" t="s">
        <v>0</v>
      </c>
      <c r="I4837" s="45">
        <v>1</v>
      </c>
      <c r="J4837" s="45">
        <v>3</v>
      </c>
      <c r="K4837" s="45" t="s">
        <v>9</v>
      </c>
      <c r="L4837" s="45">
        <v>5</v>
      </c>
      <c r="M4837" s="45">
        <v>6</v>
      </c>
      <c r="N4837" s="45">
        <v>7</v>
      </c>
      <c r="O4837" s="45">
        <v>8</v>
      </c>
      <c r="P4837" s="45">
        <v>9</v>
      </c>
      <c r="Q4837" s="45">
        <v>1</v>
      </c>
      <c r="R4837" s="45">
        <v>2</v>
      </c>
      <c r="S4837" s="45">
        <v>3</v>
      </c>
      <c r="T4837" s="45" t="s">
        <v>3453</v>
      </c>
      <c r="U4837" s="45">
        <v>5</v>
      </c>
      <c r="V4837" s="45">
        <v>6</v>
      </c>
      <c r="W4837" s="45">
        <v>7</v>
      </c>
      <c r="X4837" s="45" t="s">
        <v>3454</v>
      </c>
      <c r="Y4837" s="276">
        <v>9</v>
      </c>
    </row>
    <row r="4838" spans="1:25">
      <c r="A4838" s="253"/>
      <c r="B4838" s="253"/>
      <c r="C4838" s="253"/>
      <c r="D4838" s="253"/>
      <c r="E4838" s="253"/>
      <c r="F4838" s="253"/>
      <c r="G4838" s="259"/>
      <c r="H4838" s="34" t="s">
        <v>109</v>
      </c>
      <c r="I4838" s="35">
        <f t="shared" si="3298"/>
        <v>889600</v>
      </c>
      <c r="J4838" s="35">
        <f t="shared" ref="J4838:P4838" si="3331">SUM(J4834)</f>
        <v>888600</v>
      </c>
      <c r="K4838" s="35">
        <f t="shared" si="3299"/>
        <v>1000</v>
      </c>
      <c r="L4838" s="35">
        <f t="shared" si="3331"/>
        <v>0</v>
      </c>
      <c r="M4838" s="35">
        <f t="shared" si="3331"/>
        <v>0</v>
      </c>
      <c r="N4838" s="35">
        <f t="shared" si="3331"/>
        <v>1000</v>
      </c>
      <c r="O4838" s="35">
        <f t="shared" si="3331"/>
        <v>0</v>
      </c>
      <c r="P4838" s="35">
        <f t="shared" si="3331"/>
        <v>0</v>
      </c>
      <c r="Q4838" s="35">
        <f>SUM(Q4834)</f>
        <v>931891</v>
      </c>
      <c r="R4838" s="35">
        <f>SUM(R4834)</f>
        <v>930891</v>
      </c>
      <c r="S4838" s="35">
        <f>SUM(S4834)</f>
        <v>739995</v>
      </c>
      <c r="T4838" s="35">
        <f t="shared" ref="T4838:X4838" si="3332">SUM(T4834)</f>
        <v>190896</v>
      </c>
      <c r="U4838" s="35">
        <f t="shared" si="3332"/>
        <v>82958</v>
      </c>
      <c r="V4838" s="35">
        <f t="shared" si="3332"/>
        <v>76487</v>
      </c>
      <c r="W4838" s="35">
        <f t="shared" si="3332"/>
        <v>31451</v>
      </c>
      <c r="X4838" s="35">
        <f t="shared" si="3332"/>
        <v>930891</v>
      </c>
      <c r="Y4838" s="218">
        <f t="shared" ref="Y4838:Y4839" si="3333">IF(R4838=0,0,(X4838/R4838)*100)</f>
        <v>100</v>
      </c>
    </row>
    <row r="4839" spans="1:25">
      <c r="A4839" s="253"/>
      <c r="B4839" s="253"/>
      <c r="C4839" s="253"/>
      <c r="D4839" s="253"/>
      <c r="E4839" s="253"/>
      <c r="F4839" s="253"/>
      <c r="G4839" s="259"/>
      <c r="H4839" s="36" t="s">
        <v>69</v>
      </c>
      <c r="I4839" s="35">
        <f t="shared" si="3298"/>
        <v>889600</v>
      </c>
      <c r="J4839" s="35">
        <f t="shared" ref="J4839:P4839" si="3334">SUM(J4838)</f>
        <v>888600</v>
      </c>
      <c r="K4839" s="35">
        <f t="shared" si="3299"/>
        <v>1000</v>
      </c>
      <c r="L4839" s="35">
        <f t="shared" si="3334"/>
        <v>0</v>
      </c>
      <c r="M4839" s="35">
        <f t="shared" si="3334"/>
        <v>0</v>
      </c>
      <c r="N4839" s="35">
        <f t="shared" si="3334"/>
        <v>1000</v>
      </c>
      <c r="O4839" s="35">
        <f t="shared" si="3334"/>
        <v>0</v>
      </c>
      <c r="P4839" s="35">
        <f t="shared" si="3334"/>
        <v>0</v>
      </c>
      <c r="Q4839" s="35">
        <f>SUM(Q4838)</f>
        <v>931891</v>
      </c>
      <c r="R4839" s="35">
        <f>SUM(R4838)</f>
        <v>930891</v>
      </c>
      <c r="S4839" s="35">
        <f>SUM(S4838)</f>
        <v>739995</v>
      </c>
      <c r="T4839" s="35">
        <f t="shared" ref="T4839:X4839" si="3335">SUM(T4838)</f>
        <v>190896</v>
      </c>
      <c r="U4839" s="35">
        <f t="shared" si="3335"/>
        <v>82958</v>
      </c>
      <c r="V4839" s="35">
        <f t="shared" si="3335"/>
        <v>76487</v>
      </c>
      <c r="W4839" s="35">
        <f t="shared" si="3335"/>
        <v>31451</v>
      </c>
      <c r="X4839" s="35">
        <f t="shared" si="3335"/>
        <v>930891</v>
      </c>
      <c r="Y4839" s="218">
        <f t="shared" si="3333"/>
        <v>100</v>
      </c>
    </row>
    <row r="4840" spans="1:25">
      <c r="A4840" s="254"/>
      <c r="B4840" s="254"/>
      <c r="C4840" s="254"/>
      <c r="D4840" s="254"/>
      <c r="E4840" s="254"/>
      <c r="F4840" s="254"/>
      <c r="G4840" s="260"/>
    </row>
    <row r="4841" spans="1:25" ht="15" thickBot="1">
      <c r="A4841" s="32" t="s">
        <v>0</v>
      </c>
      <c r="B4841" s="32" t="s">
        <v>0</v>
      </c>
      <c r="C4841" s="32" t="s">
        <v>0</v>
      </c>
      <c r="D4841" s="32" t="s">
        <v>0</v>
      </c>
      <c r="E4841" s="32" t="s">
        <v>0</v>
      </c>
      <c r="F4841" s="32" t="s">
        <v>0</v>
      </c>
      <c r="G4841" s="154" t="s">
        <v>0</v>
      </c>
      <c r="H4841" s="37" t="s">
        <v>0</v>
      </c>
      <c r="I4841" s="37"/>
      <c r="J4841" s="37"/>
      <c r="K4841" s="37"/>
      <c r="L4841" s="37" t="s">
        <v>0</v>
      </c>
      <c r="M4841" s="37" t="s">
        <v>0</v>
      </c>
      <c r="N4841" s="37" t="s">
        <v>0</v>
      </c>
      <c r="O4841" s="37" t="s">
        <v>0</v>
      </c>
      <c r="P4841" s="37" t="s">
        <v>0</v>
      </c>
      <c r="Q4841" s="37"/>
      <c r="R4841" s="37"/>
      <c r="S4841" s="37"/>
      <c r="T4841" s="37" t="s">
        <v>0</v>
      </c>
      <c r="U4841" s="37" t="s">
        <v>0</v>
      </c>
      <c r="V4841" s="37" t="s">
        <v>0</v>
      </c>
      <c r="W4841" s="37" t="s">
        <v>0</v>
      </c>
      <c r="X4841" s="37" t="s">
        <v>0</v>
      </c>
      <c r="Y4841" s="219"/>
    </row>
    <row r="4842" spans="1:25" ht="41.4" thickBot="1">
      <c r="A4842" s="24" t="s">
        <v>123</v>
      </c>
      <c r="B4842" s="24" t="s">
        <v>124</v>
      </c>
      <c r="C4842" s="24" t="s">
        <v>125</v>
      </c>
      <c r="D4842" s="25" t="s">
        <v>0</v>
      </c>
      <c r="E4842" s="24" t="s">
        <v>126</v>
      </c>
      <c r="F4842" s="24" t="s">
        <v>127</v>
      </c>
      <c r="G4842" s="151" t="s">
        <v>128</v>
      </c>
      <c r="H4842" s="24" t="s">
        <v>1</v>
      </c>
      <c r="I4842" s="1" t="s">
        <v>3093</v>
      </c>
      <c r="J4842" s="1" t="s">
        <v>3130</v>
      </c>
      <c r="K4842" s="1" t="s">
        <v>3</v>
      </c>
      <c r="L4842" s="1" t="s">
        <v>4</v>
      </c>
      <c r="M4842" s="1" t="s">
        <v>5</v>
      </c>
      <c r="N4842" s="1" t="s">
        <v>6</v>
      </c>
      <c r="O4842" s="1" t="s">
        <v>7</v>
      </c>
      <c r="P4842" s="1" t="s">
        <v>8</v>
      </c>
      <c r="Q4842" s="1" t="s">
        <v>3344</v>
      </c>
      <c r="R4842" s="1" t="s">
        <v>3427</v>
      </c>
      <c r="S4842" s="1" t="s">
        <v>3447</v>
      </c>
      <c r="T4842" s="1" t="s">
        <v>3448</v>
      </c>
      <c r="U4842" s="1" t="s">
        <v>3452</v>
      </c>
      <c r="V4842" s="1" t="s">
        <v>3449</v>
      </c>
      <c r="W4842" s="1" t="s">
        <v>3450</v>
      </c>
      <c r="X4842" s="1" t="s">
        <v>3451</v>
      </c>
      <c r="Y4842" s="216" t="s">
        <v>3385</v>
      </c>
    </row>
    <row r="4843" spans="1:25">
      <c r="A4843" s="26" t="s">
        <v>0</v>
      </c>
      <c r="B4843" s="26" t="s">
        <v>0</v>
      </c>
      <c r="C4843" s="26" t="s">
        <v>0</v>
      </c>
      <c r="D4843" s="27" t="s">
        <v>0</v>
      </c>
      <c r="E4843" s="27" t="s">
        <v>0</v>
      </c>
      <c r="F4843" s="28" t="s">
        <v>0</v>
      </c>
      <c r="G4843" s="152" t="s">
        <v>0</v>
      </c>
      <c r="H4843" s="29" t="s">
        <v>0</v>
      </c>
      <c r="I4843" s="45">
        <v>1</v>
      </c>
      <c r="J4843" s="45">
        <v>3</v>
      </c>
      <c r="K4843" s="45" t="s">
        <v>9</v>
      </c>
      <c r="L4843" s="45">
        <v>5</v>
      </c>
      <c r="M4843" s="45">
        <v>6</v>
      </c>
      <c r="N4843" s="45">
        <v>7</v>
      </c>
      <c r="O4843" s="45">
        <v>8</v>
      </c>
      <c r="P4843" s="45">
        <v>9</v>
      </c>
      <c r="Q4843" s="45">
        <v>1</v>
      </c>
      <c r="R4843" s="45">
        <v>2</v>
      </c>
      <c r="S4843" s="45">
        <v>3</v>
      </c>
      <c r="T4843" s="45" t="s">
        <v>3453</v>
      </c>
      <c r="U4843" s="45">
        <v>5</v>
      </c>
      <c r="V4843" s="45">
        <v>6</v>
      </c>
      <c r="W4843" s="45">
        <v>7</v>
      </c>
      <c r="X4843" s="45" t="s">
        <v>3454</v>
      </c>
      <c r="Y4843" s="276">
        <v>9</v>
      </c>
    </row>
    <row r="4844" spans="1:25">
      <c r="A4844" s="133" t="s">
        <v>786</v>
      </c>
      <c r="B4844" s="133" t="s">
        <v>184</v>
      </c>
      <c r="C4844" s="109" t="s">
        <v>923</v>
      </c>
      <c r="D4844" s="109" t="s">
        <v>1683</v>
      </c>
      <c r="E4844" s="98" t="s">
        <v>0</v>
      </c>
      <c r="F4844" s="98" t="s">
        <v>0</v>
      </c>
      <c r="G4844" s="153" t="s">
        <v>0</v>
      </c>
      <c r="H4844" s="98" t="s">
        <v>1684</v>
      </c>
      <c r="I4844" s="110"/>
      <c r="J4844" s="110"/>
      <c r="K4844" s="110"/>
      <c r="L4844" s="110" t="s">
        <v>0</v>
      </c>
      <c r="M4844" s="110" t="s">
        <v>0</v>
      </c>
      <c r="N4844" s="110" t="s">
        <v>0</v>
      </c>
      <c r="O4844" s="110" t="s">
        <v>0</v>
      </c>
      <c r="P4844" s="110" t="s">
        <v>0</v>
      </c>
      <c r="Q4844" s="110"/>
      <c r="R4844" s="110"/>
      <c r="S4844" s="110"/>
      <c r="T4844" s="110" t="s">
        <v>0</v>
      </c>
      <c r="U4844" s="110" t="s">
        <v>0</v>
      </c>
      <c r="V4844" s="110" t="s">
        <v>0</v>
      </c>
      <c r="W4844" s="110" t="s">
        <v>0</v>
      </c>
      <c r="X4844" s="110" t="s">
        <v>0</v>
      </c>
      <c r="Y4844" s="217"/>
    </row>
    <row r="4845" spans="1:25" ht="20.399999999999999">
      <c r="A4845" s="20" t="s">
        <v>0</v>
      </c>
      <c r="B4845" s="20" t="s">
        <v>0</v>
      </c>
      <c r="C4845" s="20" t="s">
        <v>0</v>
      </c>
      <c r="D4845" s="21" t="s">
        <v>0</v>
      </c>
      <c r="E4845" s="21" t="s">
        <v>0</v>
      </c>
      <c r="F4845" s="21" t="s">
        <v>0</v>
      </c>
      <c r="G4845" s="150" t="s">
        <v>0</v>
      </c>
      <c r="H4845" s="30" t="s">
        <v>33</v>
      </c>
      <c r="I4845" s="31">
        <f t="shared" si="3298"/>
        <v>2026890</v>
      </c>
      <c r="J4845" s="31">
        <f t="shared" ref="J4845:P4845" si="3336">SUM(J4846,J4854,J4856)</f>
        <v>1951890</v>
      </c>
      <c r="K4845" s="31">
        <f t="shared" si="3299"/>
        <v>75000</v>
      </c>
      <c r="L4845" s="31">
        <f t="shared" si="3336"/>
        <v>75000</v>
      </c>
      <c r="M4845" s="31">
        <f t="shared" si="3336"/>
        <v>0</v>
      </c>
      <c r="N4845" s="31">
        <f t="shared" si="3336"/>
        <v>0</v>
      </c>
      <c r="O4845" s="31">
        <f t="shared" si="3336"/>
        <v>0</v>
      </c>
      <c r="P4845" s="31">
        <f t="shared" si="3336"/>
        <v>0</v>
      </c>
      <c r="Q4845" s="31">
        <f>SUM(Q4846,Q4854,Q4856)</f>
        <v>2142160</v>
      </c>
      <c r="R4845" s="31">
        <f>SUM(R4846,R4854,R4856)</f>
        <v>2044538</v>
      </c>
      <c r="S4845" s="31">
        <f>SUM(S4846,S4854,S4856)</f>
        <v>1675918</v>
      </c>
      <c r="T4845" s="31">
        <f t="shared" ref="T4845:X4845" si="3337">SUM(T4846,T4854,T4856)</f>
        <v>368620</v>
      </c>
      <c r="U4845" s="31">
        <f t="shared" si="3337"/>
        <v>187613</v>
      </c>
      <c r="V4845" s="31">
        <f t="shared" si="3337"/>
        <v>161901</v>
      </c>
      <c r="W4845" s="31">
        <f t="shared" si="3337"/>
        <v>19106</v>
      </c>
      <c r="X4845" s="31">
        <f t="shared" si="3337"/>
        <v>2044538</v>
      </c>
      <c r="Y4845" s="220">
        <f t="shared" ref="Y4845:Y4876" si="3338">IF(R4845=0,0,(X4845/R4845)*100)</f>
        <v>100</v>
      </c>
    </row>
    <row r="4846" spans="1:25">
      <c r="A4846" s="23" t="s">
        <v>786</v>
      </c>
      <c r="B4846" s="23" t="s">
        <v>184</v>
      </c>
      <c r="C4846" s="23" t="s">
        <v>923</v>
      </c>
      <c r="D4846" s="23" t="s">
        <v>1683</v>
      </c>
      <c r="E4846" s="21" t="s">
        <v>132</v>
      </c>
      <c r="F4846" s="21" t="s">
        <v>0</v>
      </c>
      <c r="G4846" s="150" t="s">
        <v>0</v>
      </c>
      <c r="H4846" s="21" t="s">
        <v>11</v>
      </c>
      <c r="I4846" s="66">
        <f t="shared" si="3298"/>
        <v>1689390</v>
      </c>
      <c r="J4846" s="66">
        <f t="shared" ref="J4846:P4846" si="3339">SUM(J4847,J4848)</f>
        <v>1689390</v>
      </c>
      <c r="K4846" s="66">
        <f t="shared" si="3299"/>
        <v>0</v>
      </c>
      <c r="L4846" s="66">
        <f t="shared" si="3339"/>
        <v>0</v>
      </c>
      <c r="M4846" s="66">
        <f t="shared" si="3339"/>
        <v>0</v>
      </c>
      <c r="N4846" s="66">
        <f t="shared" si="3339"/>
        <v>0</v>
      </c>
      <c r="O4846" s="66">
        <f t="shared" si="3339"/>
        <v>0</v>
      </c>
      <c r="P4846" s="66">
        <f t="shared" si="3339"/>
        <v>0</v>
      </c>
      <c r="Q4846" s="66">
        <f>SUM(Q4847,Q4848)</f>
        <v>1767225</v>
      </c>
      <c r="R4846" s="66">
        <f>SUM(R4847,R4848)</f>
        <v>1767225</v>
      </c>
      <c r="S4846" s="66">
        <f>SUM(S4847,S4848)</f>
        <v>1451667</v>
      </c>
      <c r="T4846" s="66">
        <f t="shared" ref="T4846:X4846" si="3340">SUM(T4847,T4848)</f>
        <v>315558</v>
      </c>
      <c r="U4846" s="66">
        <f t="shared" si="3340"/>
        <v>153696</v>
      </c>
      <c r="V4846" s="66">
        <f t="shared" si="3340"/>
        <v>144461</v>
      </c>
      <c r="W4846" s="66">
        <f t="shared" si="3340"/>
        <v>17401</v>
      </c>
      <c r="X4846" s="66">
        <f t="shared" si="3340"/>
        <v>1767225</v>
      </c>
      <c r="Y4846" s="208">
        <f t="shared" si="3338"/>
        <v>100</v>
      </c>
    </row>
    <row r="4847" spans="1:25">
      <c r="A4847" s="23" t="s">
        <v>786</v>
      </c>
      <c r="B4847" s="23" t="s">
        <v>184</v>
      </c>
      <c r="C4847" s="23" t="s">
        <v>923</v>
      </c>
      <c r="D4847" s="23" t="s">
        <v>1683</v>
      </c>
      <c r="E4847" s="22">
        <v>6111</v>
      </c>
      <c r="F4847" s="23"/>
      <c r="G4847" s="128" t="s">
        <v>3379</v>
      </c>
      <c r="H4847" s="32" t="s">
        <v>12</v>
      </c>
      <c r="I4847" s="44">
        <f t="shared" ref="I4847:I4916" si="3341">SUM(J4847,K4847,O4847,P4847)</f>
        <v>1470250</v>
      </c>
      <c r="J4847" s="44">
        <v>1470250</v>
      </c>
      <c r="K4847" s="44">
        <f t="shared" ref="K4847:K4916" si="3342">SUM(L4847,M4847,N4847)</f>
        <v>0</v>
      </c>
      <c r="L4847" s="44">
        <v>0</v>
      </c>
      <c r="M4847" s="44">
        <v>0</v>
      </c>
      <c r="N4847" s="44">
        <v>0</v>
      </c>
      <c r="O4847" s="44">
        <v>0</v>
      </c>
      <c r="P4847" s="44">
        <v>0</v>
      </c>
      <c r="Q4847" s="44">
        <v>1532233</v>
      </c>
      <c r="R4847" s="44">
        <v>1532233</v>
      </c>
      <c r="S4847" s="44">
        <v>1246724</v>
      </c>
      <c r="T4847" s="44">
        <f t="shared" ref="T4847:T4875" si="3343">U4847+V4847+W4847</f>
        <v>285509</v>
      </c>
      <c r="U4847" s="44">
        <v>135000</v>
      </c>
      <c r="V4847" s="44">
        <v>135000</v>
      </c>
      <c r="W4847" s="44">
        <v>15509</v>
      </c>
      <c r="X4847" s="44">
        <f t="shared" ref="X4847:X4875" si="3344">S4847+T4847</f>
        <v>1532233</v>
      </c>
      <c r="Y4847" s="209">
        <f t="shared" si="3338"/>
        <v>100</v>
      </c>
    </row>
    <row r="4848" spans="1:25">
      <c r="A4848" s="20" t="s">
        <v>786</v>
      </c>
      <c r="B4848" s="20" t="s">
        <v>184</v>
      </c>
      <c r="C4848" s="20" t="s">
        <v>923</v>
      </c>
      <c r="D4848" s="20" t="s">
        <v>1683</v>
      </c>
      <c r="E4848" s="20" t="s">
        <v>134</v>
      </c>
      <c r="F4848" s="23" t="s">
        <v>0</v>
      </c>
      <c r="G4848" s="154" t="s">
        <v>0</v>
      </c>
      <c r="H4848" s="21" t="s">
        <v>13</v>
      </c>
      <c r="I4848" s="66">
        <f t="shared" si="3341"/>
        <v>219140</v>
      </c>
      <c r="J4848" s="66">
        <f t="shared" ref="J4848:P4848" si="3345">SUM(J4849:J4853)</f>
        <v>219140</v>
      </c>
      <c r="K4848" s="66">
        <f t="shared" si="3342"/>
        <v>0</v>
      </c>
      <c r="L4848" s="66">
        <f t="shared" si="3345"/>
        <v>0</v>
      </c>
      <c r="M4848" s="66">
        <f t="shared" si="3345"/>
        <v>0</v>
      </c>
      <c r="N4848" s="66">
        <f t="shared" si="3345"/>
        <v>0</v>
      </c>
      <c r="O4848" s="66">
        <f t="shared" si="3345"/>
        <v>0</v>
      </c>
      <c r="P4848" s="66">
        <f t="shared" si="3345"/>
        <v>0</v>
      </c>
      <c r="Q4848" s="66">
        <f>SUM(Q4849:Q4853)</f>
        <v>234992</v>
      </c>
      <c r="R4848" s="66">
        <f>SUM(R4849:R4853)</f>
        <v>234992</v>
      </c>
      <c r="S4848" s="66">
        <f>SUM(S4849:S4853)</f>
        <v>204943</v>
      </c>
      <c r="T4848" s="66">
        <f t="shared" ref="T4848:X4848" si="3346">SUM(T4849:T4853)</f>
        <v>30049</v>
      </c>
      <c r="U4848" s="66">
        <f t="shared" si="3346"/>
        <v>18696</v>
      </c>
      <c r="V4848" s="66">
        <f t="shared" si="3346"/>
        <v>9461</v>
      </c>
      <c r="W4848" s="66">
        <f t="shared" si="3346"/>
        <v>1892</v>
      </c>
      <c r="X4848" s="66">
        <f t="shared" si="3346"/>
        <v>234992</v>
      </c>
      <c r="Y4848" s="208">
        <f t="shared" si="3338"/>
        <v>100</v>
      </c>
    </row>
    <row r="4849" spans="1:25">
      <c r="A4849" s="23" t="s">
        <v>786</v>
      </c>
      <c r="B4849" s="23" t="s">
        <v>184</v>
      </c>
      <c r="C4849" s="23" t="s">
        <v>923</v>
      </c>
      <c r="D4849" s="23" t="s">
        <v>1683</v>
      </c>
      <c r="E4849" s="22">
        <v>6112</v>
      </c>
      <c r="F4849" s="23" t="s">
        <v>1685</v>
      </c>
      <c r="G4849" s="128" t="s">
        <v>3379</v>
      </c>
      <c r="H4849" s="32" t="s">
        <v>16</v>
      </c>
      <c r="I4849" s="44">
        <f t="shared" si="3341"/>
        <v>38640</v>
      </c>
      <c r="J4849" s="44">
        <v>38640</v>
      </c>
      <c r="K4849" s="44">
        <f t="shared" si="3342"/>
        <v>0</v>
      </c>
      <c r="L4849" s="44">
        <v>0</v>
      </c>
      <c r="M4849" s="44">
        <v>0</v>
      </c>
      <c r="N4849" s="44">
        <v>0</v>
      </c>
      <c r="O4849" s="44">
        <v>0</v>
      </c>
      <c r="P4849" s="44">
        <v>0</v>
      </c>
      <c r="Q4849" s="44">
        <v>38640</v>
      </c>
      <c r="R4849" s="44">
        <v>38640</v>
      </c>
      <c r="S4849" s="44">
        <v>29356</v>
      </c>
      <c r="T4849" s="44">
        <f t="shared" si="3343"/>
        <v>9284</v>
      </c>
      <c r="U4849" s="44">
        <v>3696</v>
      </c>
      <c r="V4849" s="44">
        <v>3696</v>
      </c>
      <c r="W4849" s="44">
        <v>1892</v>
      </c>
      <c r="X4849" s="44">
        <f t="shared" si="3344"/>
        <v>38640</v>
      </c>
      <c r="Y4849" s="209">
        <f t="shared" si="3338"/>
        <v>100</v>
      </c>
    </row>
    <row r="4850" spans="1:25">
      <c r="A4850" s="23" t="s">
        <v>786</v>
      </c>
      <c r="B4850" s="23" t="s">
        <v>184</v>
      </c>
      <c r="C4850" s="23" t="s">
        <v>923</v>
      </c>
      <c r="D4850" s="23" t="s">
        <v>1683</v>
      </c>
      <c r="E4850" s="22">
        <v>6112</v>
      </c>
      <c r="F4850" s="23" t="s">
        <v>1686</v>
      </c>
      <c r="G4850" s="128" t="s">
        <v>3379</v>
      </c>
      <c r="H4850" s="32" t="s">
        <v>19</v>
      </c>
      <c r="I4850" s="44">
        <f t="shared" si="3341"/>
        <v>129000</v>
      </c>
      <c r="J4850" s="44">
        <v>129000</v>
      </c>
      <c r="K4850" s="44">
        <f t="shared" si="3342"/>
        <v>0</v>
      </c>
      <c r="L4850" s="44">
        <v>0</v>
      </c>
      <c r="M4850" s="44">
        <v>0</v>
      </c>
      <c r="N4850" s="44">
        <v>0</v>
      </c>
      <c r="O4850" s="44">
        <v>0</v>
      </c>
      <c r="P4850" s="44">
        <v>0</v>
      </c>
      <c r="Q4850" s="44">
        <v>129000</v>
      </c>
      <c r="R4850" s="44">
        <v>129000</v>
      </c>
      <c r="S4850" s="44">
        <v>108235</v>
      </c>
      <c r="T4850" s="44">
        <f t="shared" si="3343"/>
        <v>20765</v>
      </c>
      <c r="U4850" s="44">
        <v>15000</v>
      </c>
      <c r="V4850" s="44">
        <v>5765</v>
      </c>
      <c r="W4850" s="44">
        <v>0</v>
      </c>
      <c r="X4850" s="44">
        <f t="shared" si="3344"/>
        <v>129000</v>
      </c>
      <c r="Y4850" s="209">
        <f t="shared" si="3338"/>
        <v>100</v>
      </c>
    </row>
    <row r="4851" spans="1:25">
      <c r="A4851" s="23" t="s">
        <v>786</v>
      </c>
      <c r="B4851" s="23" t="s">
        <v>184</v>
      </c>
      <c r="C4851" s="23" t="s">
        <v>923</v>
      </c>
      <c r="D4851" s="23" t="s">
        <v>1683</v>
      </c>
      <c r="E4851" s="22">
        <v>6112</v>
      </c>
      <c r="F4851" s="23" t="s">
        <v>1687</v>
      </c>
      <c r="G4851" s="128" t="s">
        <v>3379</v>
      </c>
      <c r="H4851" s="32" t="s">
        <v>17</v>
      </c>
      <c r="I4851" s="44">
        <f t="shared" si="3341"/>
        <v>31500</v>
      </c>
      <c r="J4851" s="44">
        <v>31500</v>
      </c>
      <c r="K4851" s="44">
        <f t="shared" si="3342"/>
        <v>0</v>
      </c>
      <c r="L4851" s="44">
        <v>0</v>
      </c>
      <c r="M4851" s="44">
        <v>0</v>
      </c>
      <c r="N4851" s="44">
        <v>0</v>
      </c>
      <c r="O4851" s="44">
        <v>0</v>
      </c>
      <c r="P4851" s="44">
        <v>0</v>
      </c>
      <c r="Q4851" s="44">
        <v>37134</v>
      </c>
      <c r="R4851" s="44">
        <v>37134</v>
      </c>
      <c r="S4851" s="44">
        <v>37134</v>
      </c>
      <c r="T4851" s="44">
        <f t="shared" si="3343"/>
        <v>0</v>
      </c>
      <c r="U4851" s="44">
        <v>0</v>
      </c>
      <c r="V4851" s="44">
        <v>0</v>
      </c>
      <c r="W4851" s="44">
        <v>0</v>
      </c>
      <c r="X4851" s="44">
        <f t="shared" si="3344"/>
        <v>37134</v>
      </c>
      <c r="Y4851" s="209">
        <f t="shared" si="3338"/>
        <v>100</v>
      </c>
    </row>
    <row r="4852" spans="1:25">
      <c r="A4852" s="23" t="s">
        <v>786</v>
      </c>
      <c r="B4852" s="23" t="s">
        <v>184</v>
      </c>
      <c r="C4852" s="23" t="s">
        <v>923</v>
      </c>
      <c r="D4852" s="23" t="s">
        <v>1683</v>
      </c>
      <c r="E4852" s="22">
        <v>6112</v>
      </c>
      <c r="F4852" s="23" t="s">
        <v>1688</v>
      </c>
      <c r="G4852" s="128" t="s">
        <v>3379</v>
      </c>
      <c r="H4852" s="32" t="s">
        <v>15</v>
      </c>
      <c r="I4852" s="44">
        <f t="shared" si="3341"/>
        <v>6500</v>
      </c>
      <c r="J4852" s="44">
        <v>6500</v>
      </c>
      <c r="K4852" s="44">
        <f t="shared" si="3342"/>
        <v>0</v>
      </c>
      <c r="L4852" s="44">
        <v>0</v>
      </c>
      <c r="M4852" s="44">
        <v>0</v>
      </c>
      <c r="N4852" s="44">
        <v>0</v>
      </c>
      <c r="O4852" s="44">
        <v>0</v>
      </c>
      <c r="P4852" s="44">
        <v>0</v>
      </c>
      <c r="Q4852" s="44">
        <v>0</v>
      </c>
      <c r="R4852" s="44">
        <v>0</v>
      </c>
      <c r="S4852" s="44">
        <v>0</v>
      </c>
      <c r="T4852" s="44">
        <f t="shared" si="3343"/>
        <v>0</v>
      </c>
      <c r="U4852" s="44">
        <v>0</v>
      </c>
      <c r="V4852" s="44">
        <v>0</v>
      </c>
      <c r="W4852" s="44">
        <v>0</v>
      </c>
      <c r="X4852" s="44">
        <f t="shared" si="3344"/>
        <v>0</v>
      </c>
      <c r="Y4852" s="209">
        <f t="shared" si="3338"/>
        <v>0</v>
      </c>
    </row>
    <row r="4853" spans="1:25">
      <c r="A4853" s="23" t="s">
        <v>786</v>
      </c>
      <c r="B4853" s="23" t="s">
        <v>184</v>
      </c>
      <c r="C4853" s="23" t="s">
        <v>923</v>
      </c>
      <c r="D4853" s="23" t="s">
        <v>1683</v>
      </c>
      <c r="E4853" s="22">
        <v>6112</v>
      </c>
      <c r="F4853" s="23" t="s">
        <v>1689</v>
      </c>
      <c r="G4853" s="128" t="s">
        <v>3379</v>
      </c>
      <c r="H4853" s="32" t="s">
        <v>18</v>
      </c>
      <c r="I4853" s="44">
        <f t="shared" si="3341"/>
        <v>13500</v>
      </c>
      <c r="J4853" s="44">
        <v>13500</v>
      </c>
      <c r="K4853" s="44">
        <f t="shared" si="3342"/>
        <v>0</v>
      </c>
      <c r="L4853" s="44">
        <v>0</v>
      </c>
      <c r="M4853" s="44">
        <v>0</v>
      </c>
      <c r="N4853" s="44">
        <v>0</v>
      </c>
      <c r="O4853" s="44">
        <v>0</v>
      </c>
      <c r="P4853" s="44">
        <v>0</v>
      </c>
      <c r="Q4853" s="44">
        <v>30218</v>
      </c>
      <c r="R4853" s="44">
        <v>30218</v>
      </c>
      <c r="S4853" s="44">
        <v>30218</v>
      </c>
      <c r="T4853" s="44">
        <f t="shared" si="3343"/>
        <v>0</v>
      </c>
      <c r="U4853" s="44">
        <v>0</v>
      </c>
      <c r="V4853" s="44">
        <v>0</v>
      </c>
      <c r="W4853" s="44">
        <v>0</v>
      </c>
      <c r="X4853" s="44">
        <f t="shared" si="3344"/>
        <v>30218</v>
      </c>
      <c r="Y4853" s="209">
        <f t="shared" si="3338"/>
        <v>100</v>
      </c>
    </row>
    <row r="4854" spans="1:25">
      <c r="A4854" s="23" t="s">
        <v>786</v>
      </c>
      <c r="B4854" s="23" t="s">
        <v>184</v>
      </c>
      <c r="C4854" s="23" t="s">
        <v>923</v>
      </c>
      <c r="D4854" s="23" t="s">
        <v>1683</v>
      </c>
      <c r="E4854" s="21" t="s">
        <v>139</v>
      </c>
      <c r="F4854" s="21" t="s">
        <v>0</v>
      </c>
      <c r="G4854" s="150" t="s">
        <v>0</v>
      </c>
      <c r="H4854" s="21" t="s">
        <v>21</v>
      </c>
      <c r="I4854" s="66">
        <f t="shared" si="3341"/>
        <v>154300</v>
      </c>
      <c r="J4854" s="66">
        <f t="shared" ref="J4854:X4854" si="3347">SUM(J4855)</f>
        <v>154300</v>
      </c>
      <c r="K4854" s="66">
        <f t="shared" si="3342"/>
        <v>0</v>
      </c>
      <c r="L4854" s="66">
        <f t="shared" si="3347"/>
        <v>0</v>
      </c>
      <c r="M4854" s="66">
        <f t="shared" si="3347"/>
        <v>0</v>
      </c>
      <c r="N4854" s="66">
        <f t="shared" si="3347"/>
        <v>0</v>
      </c>
      <c r="O4854" s="66">
        <f t="shared" si="3347"/>
        <v>0</v>
      </c>
      <c r="P4854" s="66">
        <f t="shared" si="3347"/>
        <v>0</v>
      </c>
      <c r="Q4854" s="66">
        <f t="shared" si="3347"/>
        <v>161881</v>
      </c>
      <c r="R4854" s="66">
        <f t="shared" si="3347"/>
        <v>161881</v>
      </c>
      <c r="S4854" s="66">
        <f t="shared" si="3347"/>
        <v>131401</v>
      </c>
      <c r="T4854" s="66">
        <f t="shared" si="3347"/>
        <v>30480</v>
      </c>
      <c r="U4854" s="66">
        <f t="shared" si="3347"/>
        <v>15500</v>
      </c>
      <c r="V4854" s="66">
        <f t="shared" si="3347"/>
        <v>14500</v>
      </c>
      <c r="W4854" s="66">
        <f t="shared" si="3347"/>
        <v>480</v>
      </c>
      <c r="X4854" s="66">
        <f t="shared" si="3347"/>
        <v>161881</v>
      </c>
      <c r="Y4854" s="208">
        <f t="shared" si="3338"/>
        <v>100</v>
      </c>
    </row>
    <row r="4855" spans="1:25">
      <c r="A4855" s="23" t="s">
        <v>786</v>
      </c>
      <c r="B4855" s="23" t="s">
        <v>184</v>
      </c>
      <c r="C4855" s="23" t="s">
        <v>923</v>
      </c>
      <c r="D4855" s="23" t="s">
        <v>1683</v>
      </c>
      <c r="E4855" s="22">
        <v>6121</v>
      </c>
      <c r="F4855" s="23"/>
      <c r="G4855" s="128" t="s">
        <v>3379</v>
      </c>
      <c r="H4855" s="32" t="s">
        <v>22</v>
      </c>
      <c r="I4855" s="44">
        <f t="shared" si="3341"/>
        <v>154300</v>
      </c>
      <c r="J4855" s="44">
        <v>154300</v>
      </c>
      <c r="K4855" s="44">
        <f t="shared" si="3342"/>
        <v>0</v>
      </c>
      <c r="L4855" s="44">
        <v>0</v>
      </c>
      <c r="M4855" s="44">
        <v>0</v>
      </c>
      <c r="N4855" s="44">
        <v>0</v>
      </c>
      <c r="O4855" s="44">
        <v>0</v>
      </c>
      <c r="P4855" s="44">
        <v>0</v>
      </c>
      <c r="Q4855" s="44">
        <v>161881</v>
      </c>
      <c r="R4855" s="44">
        <v>161881</v>
      </c>
      <c r="S4855" s="44">
        <v>131401</v>
      </c>
      <c r="T4855" s="44">
        <f t="shared" si="3343"/>
        <v>30480</v>
      </c>
      <c r="U4855" s="44">
        <v>15500</v>
      </c>
      <c r="V4855" s="44">
        <v>14500</v>
      </c>
      <c r="W4855" s="44">
        <v>480</v>
      </c>
      <c r="X4855" s="44">
        <f t="shared" si="3344"/>
        <v>161881</v>
      </c>
      <c r="Y4855" s="209">
        <f t="shared" si="3338"/>
        <v>100</v>
      </c>
    </row>
    <row r="4856" spans="1:25">
      <c r="A4856" s="23" t="s">
        <v>786</v>
      </c>
      <c r="B4856" s="23" t="s">
        <v>184</v>
      </c>
      <c r="C4856" s="23" t="s">
        <v>923</v>
      </c>
      <c r="D4856" s="23" t="s">
        <v>1683</v>
      </c>
      <c r="E4856" s="21" t="s">
        <v>141</v>
      </c>
      <c r="F4856" s="21" t="s">
        <v>0</v>
      </c>
      <c r="G4856" s="150" t="s">
        <v>0</v>
      </c>
      <c r="H4856" s="21" t="s">
        <v>23</v>
      </c>
      <c r="I4856" s="66">
        <f t="shared" si="3341"/>
        <v>183200</v>
      </c>
      <c r="J4856" s="66">
        <f t="shared" ref="J4856:P4856" si="3348">SUM(J4857:J4865)</f>
        <v>108200</v>
      </c>
      <c r="K4856" s="66">
        <f t="shared" si="3342"/>
        <v>75000</v>
      </c>
      <c r="L4856" s="66">
        <f t="shared" si="3348"/>
        <v>75000</v>
      </c>
      <c r="M4856" s="66">
        <f t="shared" si="3348"/>
        <v>0</v>
      </c>
      <c r="N4856" s="66">
        <f t="shared" si="3348"/>
        <v>0</v>
      </c>
      <c r="O4856" s="66">
        <f t="shared" si="3348"/>
        <v>0</v>
      </c>
      <c r="P4856" s="66">
        <f t="shared" si="3348"/>
        <v>0</v>
      </c>
      <c r="Q4856" s="66">
        <f>SUM(Q4857:Q4865)</f>
        <v>213054</v>
      </c>
      <c r="R4856" s="66">
        <f>SUM(R4857:R4865)</f>
        <v>115432</v>
      </c>
      <c r="S4856" s="66">
        <f>SUM(S4857:S4865)</f>
        <v>92850</v>
      </c>
      <c r="T4856" s="66">
        <f t="shared" ref="T4856:X4856" si="3349">SUM(T4857:T4865)</f>
        <v>22582</v>
      </c>
      <c r="U4856" s="66">
        <f t="shared" si="3349"/>
        <v>18417</v>
      </c>
      <c r="V4856" s="66">
        <f t="shared" si="3349"/>
        <v>2940</v>
      </c>
      <c r="W4856" s="66">
        <f t="shared" si="3349"/>
        <v>1225</v>
      </c>
      <c r="X4856" s="66">
        <f t="shared" si="3349"/>
        <v>115432</v>
      </c>
      <c r="Y4856" s="208">
        <f t="shared" si="3338"/>
        <v>100</v>
      </c>
    </row>
    <row r="4857" spans="1:25">
      <c r="A4857" s="23" t="s">
        <v>786</v>
      </c>
      <c r="B4857" s="23" t="s">
        <v>184</v>
      </c>
      <c r="C4857" s="23" t="s">
        <v>923</v>
      </c>
      <c r="D4857" s="23" t="s">
        <v>1683</v>
      </c>
      <c r="E4857" s="22">
        <v>6131</v>
      </c>
      <c r="F4857" s="23"/>
      <c r="G4857" s="128" t="s">
        <v>3379</v>
      </c>
      <c r="H4857" s="32" t="s">
        <v>24</v>
      </c>
      <c r="I4857" s="44">
        <f t="shared" si="3341"/>
        <v>5000</v>
      </c>
      <c r="J4857" s="44">
        <v>0</v>
      </c>
      <c r="K4857" s="44">
        <f t="shared" si="3342"/>
        <v>5000</v>
      </c>
      <c r="L4857" s="44">
        <v>5000</v>
      </c>
      <c r="M4857" s="44">
        <v>0</v>
      </c>
      <c r="N4857" s="44">
        <v>0</v>
      </c>
      <c r="O4857" s="44">
        <v>0</v>
      </c>
      <c r="P4857" s="44">
        <v>0</v>
      </c>
      <c r="Q4857" s="44">
        <v>8000</v>
      </c>
      <c r="R4857" s="44">
        <v>0</v>
      </c>
      <c r="S4857" s="44">
        <v>0</v>
      </c>
      <c r="T4857" s="44">
        <f t="shared" si="3343"/>
        <v>0</v>
      </c>
      <c r="U4857" s="44">
        <v>0</v>
      </c>
      <c r="V4857" s="44">
        <v>0</v>
      </c>
      <c r="W4857" s="44">
        <v>0</v>
      </c>
      <c r="X4857" s="44">
        <f t="shared" si="3344"/>
        <v>0</v>
      </c>
      <c r="Y4857" s="209">
        <f t="shared" si="3338"/>
        <v>0</v>
      </c>
    </row>
    <row r="4858" spans="1:25">
      <c r="A4858" s="23" t="s">
        <v>786</v>
      </c>
      <c r="B4858" s="23" t="s">
        <v>184</v>
      </c>
      <c r="C4858" s="23" t="s">
        <v>923</v>
      </c>
      <c r="D4858" s="23" t="s">
        <v>1683</v>
      </c>
      <c r="E4858" s="22">
        <v>6132</v>
      </c>
      <c r="F4858" s="23"/>
      <c r="G4858" s="128" t="s">
        <v>3379</v>
      </c>
      <c r="H4858" s="32" t="s">
        <v>25</v>
      </c>
      <c r="I4858" s="44">
        <f t="shared" si="3341"/>
        <v>65000</v>
      </c>
      <c r="J4858" s="44">
        <v>65000</v>
      </c>
      <c r="K4858" s="44">
        <f t="shared" si="3342"/>
        <v>0</v>
      </c>
      <c r="L4858" s="44">
        <v>0</v>
      </c>
      <c r="M4858" s="44">
        <v>0</v>
      </c>
      <c r="N4858" s="44">
        <v>0</v>
      </c>
      <c r="O4858" s="44">
        <v>0</v>
      </c>
      <c r="P4858" s="44">
        <v>0</v>
      </c>
      <c r="Q4858" s="44">
        <v>65000</v>
      </c>
      <c r="R4858" s="44">
        <v>65000</v>
      </c>
      <c r="S4858" s="44">
        <v>52000</v>
      </c>
      <c r="T4858" s="44">
        <f t="shared" si="3343"/>
        <v>13000</v>
      </c>
      <c r="U4858" s="44">
        <v>13000</v>
      </c>
      <c r="V4858" s="44">
        <v>0</v>
      </c>
      <c r="W4858" s="44">
        <v>0</v>
      </c>
      <c r="X4858" s="44">
        <f t="shared" si="3344"/>
        <v>65000</v>
      </c>
      <c r="Y4858" s="209">
        <f t="shared" si="3338"/>
        <v>100</v>
      </c>
    </row>
    <row r="4859" spans="1:25">
      <c r="A4859" s="23" t="s">
        <v>786</v>
      </c>
      <c r="B4859" s="23" t="s">
        <v>184</v>
      </c>
      <c r="C4859" s="23" t="s">
        <v>923</v>
      </c>
      <c r="D4859" s="23" t="s">
        <v>1683</v>
      </c>
      <c r="E4859" s="22">
        <v>6133</v>
      </c>
      <c r="F4859" s="23"/>
      <c r="G4859" s="128" t="s">
        <v>3379</v>
      </c>
      <c r="H4859" s="32" t="s">
        <v>26</v>
      </c>
      <c r="I4859" s="44">
        <f t="shared" si="3341"/>
        <v>20900</v>
      </c>
      <c r="J4859" s="44">
        <v>20900</v>
      </c>
      <c r="K4859" s="44">
        <f t="shared" si="3342"/>
        <v>0</v>
      </c>
      <c r="L4859" s="44">
        <v>0</v>
      </c>
      <c r="M4859" s="44">
        <v>0</v>
      </c>
      <c r="N4859" s="44">
        <v>0</v>
      </c>
      <c r="O4859" s="44">
        <v>0</v>
      </c>
      <c r="P4859" s="44">
        <v>0</v>
      </c>
      <c r="Q4859" s="44">
        <v>20900</v>
      </c>
      <c r="R4859" s="44">
        <v>20900</v>
      </c>
      <c r="S4859" s="44">
        <v>15975</v>
      </c>
      <c r="T4859" s="44">
        <f t="shared" si="3343"/>
        <v>4925</v>
      </c>
      <c r="U4859" s="44">
        <v>1950</v>
      </c>
      <c r="V4859" s="44">
        <v>1950</v>
      </c>
      <c r="W4859" s="44">
        <v>1025</v>
      </c>
      <c r="X4859" s="44">
        <f t="shared" si="3344"/>
        <v>20900</v>
      </c>
      <c r="Y4859" s="209">
        <f t="shared" si="3338"/>
        <v>100</v>
      </c>
    </row>
    <row r="4860" spans="1:25">
      <c r="A4860" s="23" t="s">
        <v>786</v>
      </c>
      <c r="B4860" s="23" t="s">
        <v>184</v>
      </c>
      <c r="C4860" s="23" t="s">
        <v>923</v>
      </c>
      <c r="D4860" s="23" t="s">
        <v>1683</v>
      </c>
      <c r="E4860" s="22">
        <v>6134</v>
      </c>
      <c r="F4860" s="23"/>
      <c r="G4860" s="128" t="s">
        <v>3379</v>
      </c>
      <c r="H4860" s="32" t="s">
        <v>27</v>
      </c>
      <c r="I4860" s="44">
        <f t="shared" si="3341"/>
        <v>23000</v>
      </c>
      <c r="J4860" s="44">
        <v>5000</v>
      </c>
      <c r="K4860" s="44">
        <f t="shared" si="3342"/>
        <v>18000</v>
      </c>
      <c r="L4860" s="44">
        <v>18000</v>
      </c>
      <c r="M4860" s="44">
        <v>0</v>
      </c>
      <c r="N4860" s="44">
        <v>0</v>
      </c>
      <c r="O4860" s="44">
        <v>0</v>
      </c>
      <c r="P4860" s="44">
        <v>0</v>
      </c>
      <c r="Q4860" s="44">
        <v>22500</v>
      </c>
      <c r="R4860" s="44">
        <v>5000</v>
      </c>
      <c r="S4860" s="44">
        <v>3750</v>
      </c>
      <c r="T4860" s="44">
        <f t="shared" si="3343"/>
        <v>1250</v>
      </c>
      <c r="U4860" s="44">
        <v>550</v>
      </c>
      <c r="V4860" s="44">
        <v>500</v>
      </c>
      <c r="W4860" s="44">
        <v>200</v>
      </c>
      <c r="X4860" s="44">
        <f t="shared" si="3344"/>
        <v>5000</v>
      </c>
      <c r="Y4860" s="209">
        <f t="shared" si="3338"/>
        <v>100</v>
      </c>
    </row>
    <row r="4861" spans="1:25">
      <c r="A4861" s="23" t="s">
        <v>786</v>
      </c>
      <c r="B4861" s="23" t="s">
        <v>184</v>
      </c>
      <c r="C4861" s="23" t="s">
        <v>923</v>
      </c>
      <c r="D4861" s="23" t="s">
        <v>1683</v>
      </c>
      <c r="E4861" s="22">
        <v>6135</v>
      </c>
      <c r="F4861" s="23"/>
      <c r="G4861" s="128" t="s">
        <v>3379</v>
      </c>
      <c r="H4861" s="32" t="s">
        <v>28</v>
      </c>
      <c r="I4861" s="44">
        <f t="shared" si="3341"/>
        <v>2000</v>
      </c>
      <c r="J4861" s="44">
        <v>100</v>
      </c>
      <c r="K4861" s="44">
        <f t="shared" si="3342"/>
        <v>1900</v>
      </c>
      <c r="L4861" s="44">
        <v>1900</v>
      </c>
      <c r="M4861" s="44">
        <v>0</v>
      </c>
      <c r="N4861" s="44">
        <v>0</v>
      </c>
      <c r="O4861" s="44">
        <v>0</v>
      </c>
      <c r="P4861" s="44">
        <v>0</v>
      </c>
      <c r="Q4861" s="44">
        <v>2000</v>
      </c>
      <c r="R4861" s="44">
        <v>100</v>
      </c>
      <c r="S4861" s="44">
        <v>100</v>
      </c>
      <c r="T4861" s="44">
        <f t="shared" si="3343"/>
        <v>0</v>
      </c>
      <c r="U4861" s="44">
        <v>0</v>
      </c>
      <c r="V4861" s="44">
        <v>0</v>
      </c>
      <c r="W4861" s="44">
        <v>0</v>
      </c>
      <c r="X4861" s="44">
        <f t="shared" si="3344"/>
        <v>100</v>
      </c>
      <c r="Y4861" s="209">
        <f t="shared" si="3338"/>
        <v>100</v>
      </c>
    </row>
    <row r="4862" spans="1:25">
      <c r="A4862" s="23" t="s">
        <v>786</v>
      </c>
      <c r="B4862" s="23" t="s">
        <v>184</v>
      </c>
      <c r="C4862" s="23" t="s">
        <v>923</v>
      </c>
      <c r="D4862" s="23" t="s">
        <v>1683</v>
      </c>
      <c r="E4862" s="22">
        <v>6136</v>
      </c>
      <c r="F4862" s="23"/>
      <c r="G4862" s="128" t="s">
        <v>3379</v>
      </c>
      <c r="H4862" s="32" t="s">
        <v>29</v>
      </c>
      <c r="I4862" s="44">
        <f t="shared" si="3341"/>
        <v>4900</v>
      </c>
      <c r="J4862" s="44">
        <v>900</v>
      </c>
      <c r="K4862" s="44">
        <f t="shared" si="3342"/>
        <v>4000</v>
      </c>
      <c r="L4862" s="44">
        <v>4000</v>
      </c>
      <c r="M4862" s="44">
        <v>0</v>
      </c>
      <c r="N4862" s="44">
        <v>0</v>
      </c>
      <c r="O4862" s="44">
        <v>0</v>
      </c>
      <c r="P4862" s="44">
        <v>0</v>
      </c>
      <c r="Q4862" s="44">
        <v>7500</v>
      </c>
      <c r="R4862" s="44">
        <v>900</v>
      </c>
      <c r="S4862" s="44">
        <v>900</v>
      </c>
      <c r="T4862" s="44">
        <f t="shared" si="3343"/>
        <v>0</v>
      </c>
      <c r="U4862" s="44">
        <v>0</v>
      </c>
      <c r="V4862" s="44">
        <v>0</v>
      </c>
      <c r="W4862" s="44">
        <v>0</v>
      </c>
      <c r="X4862" s="44">
        <f t="shared" si="3344"/>
        <v>900</v>
      </c>
      <c r="Y4862" s="209">
        <f t="shared" si="3338"/>
        <v>100</v>
      </c>
    </row>
    <row r="4863" spans="1:25">
      <c r="A4863" s="23" t="s">
        <v>786</v>
      </c>
      <c r="B4863" s="23" t="s">
        <v>184</v>
      </c>
      <c r="C4863" s="23" t="s">
        <v>923</v>
      </c>
      <c r="D4863" s="23" t="s">
        <v>1683</v>
      </c>
      <c r="E4863" s="22">
        <v>6137</v>
      </c>
      <c r="F4863" s="23"/>
      <c r="G4863" s="128" t="s">
        <v>3379</v>
      </c>
      <c r="H4863" s="32" t="s">
        <v>30</v>
      </c>
      <c r="I4863" s="44">
        <f t="shared" si="3341"/>
        <v>15000</v>
      </c>
      <c r="J4863" s="44">
        <v>1000</v>
      </c>
      <c r="K4863" s="44">
        <f t="shared" si="3342"/>
        <v>14000</v>
      </c>
      <c r="L4863" s="44">
        <v>14000</v>
      </c>
      <c r="M4863" s="44">
        <v>0</v>
      </c>
      <c r="N4863" s="44">
        <v>0</v>
      </c>
      <c r="O4863" s="44">
        <v>0</v>
      </c>
      <c r="P4863" s="44">
        <v>0</v>
      </c>
      <c r="Q4863" s="44">
        <v>19500</v>
      </c>
      <c r="R4863" s="44">
        <v>1000</v>
      </c>
      <c r="S4863" s="44">
        <v>750</v>
      </c>
      <c r="T4863" s="44">
        <f t="shared" si="3343"/>
        <v>250</v>
      </c>
      <c r="U4863" s="44">
        <v>250</v>
      </c>
      <c r="V4863" s="44">
        <v>0</v>
      </c>
      <c r="W4863" s="44">
        <v>0</v>
      </c>
      <c r="X4863" s="44">
        <f t="shared" si="3344"/>
        <v>1000</v>
      </c>
      <c r="Y4863" s="209">
        <f t="shared" si="3338"/>
        <v>100</v>
      </c>
    </row>
    <row r="4864" spans="1:25">
      <c r="A4864" s="23" t="s">
        <v>786</v>
      </c>
      <c r="B4864" s="23" t="s">
        <v>184</v>
      </c>
      <c r="C4864" s="23" t="s">
        <v>923</v>
      </c>
      <c r="D4864" s="23" t="s">
        <v>1683</v>
      </c>
      <c r="E4864" s="22">
        <v>6138</v>
      </c>
      <c r="F4864" s="23"/>
      <c r="G4864" s="128" t="s">
        <v>3379</v>
      </c>
      <c r="H4864" s="32" t="s">
        <v>31</v>
      </c>
      <c r="I4864" s="44">
        <f t="shared" si="3341"/>
        <v>2500</v>
      </c>
      <c r="J4864" s="44">
        <v>0</v>
      </c>
      <c r="K4864" s="44">
        <f t="shared" si="3342"/>
        <v>2500</v>
      </c>
      <c r="L4864" s="44">
        <v>2500</v>
      </c>
      <c r="M4864" s="44">
        <v>0</v>
      </c>
      <c r="N4864" s="44">
        <v>0</v>
      </c>
      <c r="O4864" s="44">
        <v>0</v>
      </c>
      <c r="P4864" s="44">
        <v>0</v>
      </c>
      <c r="Q4864" s="44">
        <v>3000</v>
      </c>
      <c r="R4864" s="44">
        <v>0</v>
      </c>
      <c r="S4864" s="44">
        <v>0</v>
      </c>
      <c r="T4864" s="44">
        <f t="shared" si="3343"/>
        <v>0</v>
      </c>
      <c r="U4864" s="44">
        <v>0</v>
      </c>
      <c r="V4864" s="44">
        <v>0</v>
      </c>
      <c r="W4864" s="44">
        <v>0</v>
      </c>
      <c r="X4864" s="44">
        <f t="shared" si="3344"/>
        <v>0</v>
      </c>
      <c r="Y4864" s="209">
        <f t="shared" si="3338"/>
        <v>0</v>
      </c>
    </row>
    <row r="4865" spans="1:25">
      <c r="A4865" s="20" t="s">
        <v>786</v>
      </c>
      <c r="B4865" s="20" t="s">
        <v>184</v>
      </c>
      <c r="C4865" s="20" t="s">
        <v>923</v>
      </c>
      <c r="D4865" s="20" t="s">
        <v>1683</v>
      </c>
      <c r="E4865" s="20" t="s">
        <v>144</v>
      </c>
      <c r="F4865" s="23" t="s">
        <v>0</v>
      </c>
      <c r="G4865" s="154" t="s">
        <v>0</v>
      </c>
      <c r="H4865" s="21" t="s">
        <v>32</v>
      </c>
      <c r="I4865" s="66">
        <f t="shared" si="3341"/>
        <v>44900</v>
      </c>
      <c r="J4865" s="66">
        <f t="shared" ref="J4865:P4865" si="3350">SUM(J4866:J4868)</f>
        <v>15300</v>
      </c>
      <c r="K4865" s="66">
        <f t="shared" si="3342"/>
        <v>29600</v>
      </c>
      <c r="L4865" s="66">
        <f t="shared" si="3350"/>
        <v>29600</v>
      </c>
      <c r="M4865" s="66">
        <f t="shared" si="3350"/>
        <v>0</v>
      </c>
      <c r="N4865" s="66">
        <f t="shared" si="3350"/>
        <v>0</v>
      </c>
      <c r="O4865" s="66">
        <f t="shared" si="3350"/>
        <v>0</v>
      </c>
      <c r="P4865" s="66">
        <f t="shared" si="3350"/>
        <v>0</v>
      </c>
      <c r="Q4865" s="66">
        <f>SUM(Q4866:Q4868)</f>
        <v>64654</v>
      </c>
      <c r="R4865" s="66">
        <f>SUM(R4866:R4868)</f>
        <v>22532</v>
      </c>
      <c r="S4865" s="66">
        <f>SUM(S4866:S4868)</f>
        <v>19375</v>
      </c>
      <c r="T4865" s="66">
        <f t="shared" ref="T4865:X4865" si="3351">SUM(T4866:T4868)</f>
        <v>3157</v>
      </c>
      <c r="U4865" s="66">
        <f t="shared" si="3351"/>
        <v>2667</v>
      </c>
      <c r="V4865" s="66">
        <f t="shared" si="3351"/>
        <v>490</v>
      </c>
      <c r="W4865" s="66">
        <f t="shared" si="3351"/>
        <v>0</v>
      </c>
      <c r="X4865" s="66">
        <f t="shared" si="3351"/>
        <v>22532</v>
      </c>
      <c r="Y4865" s="208">
        <f t="shared" si="3338"/>
        <v>100</v>
      </c>
    </row>
    <row r="4866" spans="1:25">
      <c r="A4866" s="23" t="s">
        <v>786</v>
      </c>
      <c r="B4866" s="23" t="s">
        <v>184</v>
      </c>
      <c r="C4866" s="23" t="s">
        <v>923</v>
      </c>
      <c r="D4866" s="23" t="s">
        <v>1683</v>
      </c>
      <c r="E4866" s="22">
        <v>6139</v>
      </c>
      <c r="F4866" s="23"/>
      <c r="G4866" s="128" t="s">
        <v>3379</v>
      </c>
      <c r="H4866" s="32" t="s">
        <v>32</v>
      </c>
      <c r="I4866" s="44">
        <f t="shared" si="3341"/>
        <v>34100</v>
      </c>
      <c r="J4866" s="44">
        <v>4500</v>
      </c>
      <c r="K4866" s="44">
        <f t="shared" si="3342"/>
        <v>29600</v>
      </c>
      <c r="L4866" s="44">
        <v>29600</v>
      </c>
      <c r="M4866" s="44">
        <v>0</v>
      </c>
      <c r="N4866" s="44">
        <v>0</v>
      </c>
      <c r="O4866" s="44">
        <v>0</v>
      </c>
      <c r="P4866" s="44">
        <v>0</v>
      </c>
      <c r="Q4866" s="44">
        <v>53622</v>
      </c>
      <c r="R4866" s="44">
        <v>11500</v>
      </c>
      <c r="S4866" s="44">
        <v>10500</v>
      </c>
      <c r="T4866" s="44">
        <f t="shared" si="3343"/>
        <v>1000</v>
      </c>
      <c r="U4866" s="44">
        <v>1000</v>
      </c>
      <c r="V4866" s="44">
        <v>0</v>
      </c>
      <c r="W4866" s="44">
        <v>0</v>
      </c>
      <c r="X4866" s="44">
        <f t="shared" si="3344"/>
        <v>11500</v>
      </c>
      <c r="Y4866" s="209">
        <f t="shared" si="3338"/>
        <v>100</v>
      </c>
    </row>
    <row r="4867" spans="1:25">
      <c r="A4867" s="23" t="s">
        <v>786</v>
      </c>
      <c r="B4867" s="23" t="s">
        <v>184</v>
      </c>
      <c r="C4867" s="23" t="s">
        <v>923</v>
      </c>
      <c r="D4867" s="23" t="s">
        <v>1683</v>
      </c>
      <c r="E4867" s="22">
        <v>6139</v>
      </c>
      <c r="F4867" s="23" t="s">
        <v>1690</v>
      </c>
      <c r="G4867" s="128" t="s">
        <v>3379</v>
      </c>
      <c r="H4867" s="32" t="s">
        <v>152</v>
      </c>
      <c r="I4867" s="44">
        <f t="shared" si="3341"/>
        <v>4800</v>
      </c>
      <c r="J4867" s="44">
        <v>4800</v>
      </c>
      <c r="K4867" s="44">
        <f t="shared" si="3342"/>
        <v>0</v>
      </c>
      <c r="L4867" s="44">
        <v>0</v>
      </c>
      <c r="M4867" s="44">
        <v>0</v>
      </c>
      <c r="N4867" s="44">
        <v>0</v>
      </c>
      <c r="O4867" s="44">
        <v>0</v>
      </c>
      <c r="P4867" s="44">
        <v>0</v>
      </c>
      <c r="Q4867" s="44">
        <v>5032</v>
      </c>
      <c r="R4867" s="44">
        <v>5032</v>
      </c>
      <c r="S4867" s="44">
        <v>4025</v>
      </c>
      <c r="T4867" s="44">
        <f t="shared" si="3343"/>
        <v>1007</v>
      </c>
      <c r="U4867" s="44">
        <v>517</v>
      </c>
      <c r="V4867" s="44">
        <v>490</v>
      </c>
      <c r="W4867" s="44">
        <v>0</v>
      </c>
      <c r="X4867" s="44">
        <f t="shared" si="3344"/>
        <v>5032</v>
      </c>
      <c r="Y4867" s="209">
        <f t="shared" si="3338"/>
        <v>100</v>
      </c>
    </row>
    <row r="4868" spans="1:25">
      <c r="A4868" s="23" t="s">
        <v>786</v>
      </c>
      <c r="B4868" s="23" t="s">
        <v>184</v>
      </c>
      <c r="C4868" s="23" t="s">
        <v>923</v>
      </c>
      <c r="D4868" s="23" t="s">
        <v>1683</v>
      </c>
      <c r="E4868" s="22">
        <v>6139</v>
      </c>
      <c r="F4868" s="23" t="s">
        <v>1691</v>
      </c>
      <c r="G4868" s="128" t="s">
        <v>3379</v>
      </c>
      <c r="H4868" s="32" t="s">
        <v>158</v>
      </c>
      <c r="I4868" s="44">
        <f t="shared" si="3341"/>
        <v>6000</v>
      </c>
      <c r="J4868" s="44">
        <v>6000</v>
      </c>
      <c r="K4868" s="44">
        <f t="shared" si="3342"/>
        <v>0</v>
      </c>
      <c r="L4868" s="44">
        <v>0</v>
      </c>
      <c r="M4868" s="44">
        <v>0</v>
      </c>
      <c r="N4868" s="44">
        <v>0</v>
      </c>
      <c r="O4868" s="44">
        <v>0</v>
      </c>
      <c r="P4868" s="44">
        <v>0</v>
      </c>
      <c r="Q4868" s="44">
        <v>6000</v>
      </c>
      <c r="R4868" s="44">
        <v>6000</v>
      </c>
      <c r="S4868" s="44">
        <v>4850</v>
      </c>
      <c r="T4868" s="44">
        <f t="shared" si="3343"/>
        <v>1150</v>
      </c>
      <c r="U4868" s="44">
        <v>1150</v>
      </c>
      <c r="V4868" s="44">
        <v>0</v>
      </c>
      <c r="W4868" s="44">
        <v>0</v>
      </c>
      <c r="X4868" s="44">
        <f t="shared" si="3344"/>
        <v>6000</v>
      </c>
      <c r="Y4868" s="209">
        <f t="shared" si="3338"/>
        <v>100</v>
      </c>
    </row>
    <row r="4869" spans="1:25" s="68" customFormat="1" ht="20.399999999999999">
      <c r="A4869" s="46"/>
      <c r="B4869" s="46"/>
      <c r="C4869" s="46"/>
      <c r="D4869" s="46"/>
      <c r="E4869" s="194"/>
      <c r="F4869" s="46"/>
      <c r="G4869" s="204"/>
      <c r="H4869" s="53" t="s">
        <v>42</v>
      </c>
      <c r="I4869" s="205">
        <f>SUM(I4870)</f>
        <v>0</v>
      </c>
      <c r="J4869" s="205">
        <f t="shared" ref="J4869:X4870" si="3352">SUM(J4870)</f>
        <v>0</v>
      </c>
      <c r="K4869" s="205">
        <f t="shared" si="3352"/>
        <v>0</v>
      </c>
      <c r="L4869" s="205">
        <f t="shared" si="3352"/>
        <v>0</v>
      </c>
      <c r="M4869" s="205">
        <f t="shared" si="3352"/>
        <v>0</v>
      </c>
      <c r="N4869" s="205">
        <f t="shared" si="3352"/>
        <v>0</v>
      </c>
      <c r="O4869" s="205">
        <f t="shared" si="3352"/>
        <v>0</v>
      </c>
      <c r="P4869" s="205">
        <f t="shared" si="3352"/>
        <v>0</v>
      </c>
      <c r="Q4869" s="205">
        <f t="shared" si="3352"/>
        <v>5388</v>
      </c>
      <c r="R4869" s="205">
        <f t="shared" si="3352"/>
        <v>2885</v>
      </c>
      <c r="S4869" s="205">
        <f t="shared" si="3352"/>
        <v>2885</v>
      </c>
      <c r="T4869" s="205">
        <f t="shared" si="3352"/>
        <v>0</v>
      </c>
      <c r="U4869" s="205">
        <f t="shared" si="3352"/>
        <v>0</v>
      </c>
      <c r="V4869" s="205">
        <f t="shared" si="3352"/>
        <v>0</v>
      </c>
      <c r="W4869" s="205">
        <f t="shared" si="3352"/>
        <v>0</v>
      </c>
      <c r="X4869" s="205">
        <f t="shared" si="3352"/>
        <v>2885</v>
      </c>
      <c r="Y4869" s="232">
        <f t="shared" si="3338"/>
        <v>100</v>
      </c>
    </row>
    <row r="4870" spans="1:25" s="68" customFormat="1">
      <c r="A4870" s="46" t="s">
        <v>786</v>
      </c>
      <c r="B4870" s="46" t="s">
        <v>184</v>
      </c>
      <c r="C4870" s="46" t="s">
        <v>923</v>
      </c>
      <c r="D4870" s="46" t="s">
        <v>1683</v>
      </c>
      <c r="E4870" s="194">
        <v>6148</v>
      </c>
      <c r="F4870" s="46"/>
      <c r="G4870" s="204"/>
      <c r="H4870" s="3" t="s">
        <v>34</v>
      </c>
      <c r="I4870" s="62">
        <f>SUM(I4871)</f>
        <v>0</v>
      </c>
      <c r="J4870" s="62">
        <f t="shared" si="3352"/>
        <v>0</v>
      </c>
      <c r="K4870" s="62">
        <f t="shared" si="3352"/>
        <v>0</v>
      </c>
      <c r="L4870" s="62">
        <f t="shared" si="3352"/>
        <v>0</v>
      </c>
      <c r="M4870" s="62">
        <f t="shared" si="3352"/>
        <v>0</v>
      </c>
      <c r="N4870" s="62">
        <f t="shared" si="3352"/>
        <v>0</v>
      </c>
      <c r="O4870" s="62">
        <f t="shared" si="3352"/>
        <v>0</v>
      </c>
      <c r="P4870" s="62">
        <f t="shared" si="3352"/>
        <v>0</v>
      </c>
      <c r="Q4870" s="62">
        <f t="shared" si="3352"/>
        <v>5388</v>
      </c>
      <c r="R4870" s="62">
        <f t="shared" si="3352"/>
        <v>2885</v>
      </c>
      <c r="S4870" s="62">
        <f t="shared" si="3352"/>
        <v>2885</v>
      </c>
      <c r="T4870" s="62">
        <f t="shared" si="3352"/>
        <v>0</v>
      </c>
      <c r="U4870" s="62">
        <f t="shared" si="3352"/>
        <v>0</v>
      </c>
      <c r="V4870" s="62">
        <f t="shared" si="3352"/>
        <v>0</v>
      </c>
      <c r="W4870" s="62">
        <f t="shared" si="3352"/>
        <v>0</v>
      </c>
      <c r="X4870" s="62">
        <f t="shared" si="3352"/>
        <v>2885</v>
      </c>
      <c r="Y4870" s="210">
        <f t="shared" si="3338"/>
        <v>100</v>
      </c>
    </row>
    <row r="4871" spans="1:25">
      <c r="A4871" s="23" t="s">
        <v>786</v>
      </c>
      <c r="B4871" s="23" t="s">
        <v>184</v>
      </c>
      <c r="C4871" s="23" t="s">
        <v>923</v>
      </c>
      <c r="D4871" s="23" t="s">
        <v>1683</v>
      </c>
      <c r="E4871" s="22">
        <v>6148</v>
      </c>
      <c r="F4871" s="23"/>
      <c r="G4871" s="128" t="s">
        <v>3379</v>
      </c>
      <c r="H4871" s="32" t="s">
        <v>41</v>
      </c>
      <c r="I4871" s="44"/>
      <c r="J4871" s="44"/>
      <c r="K4871" s="44"/>
      <c r="L4871" s="44"/>
      <c r="M4871" s="44"/>
      <c r="N4871" s="44"/>
      <c r="O4871" s="44"/>
      <c r="P4871" s="44"/>
      <c r="Q4871" s="44">
        <v>5388</v>
      </c>
      <c r="R4871" s="44">
        <v>2885</v>
      </c>
      <c r="S4871" s="44">
        <v>2885</v>
      </c>
      <c r="T4871" s="44">
        <f t="shared" si="3343"/>
        <v>0</v>
      </c>
      <c r="U4871" s="44"/>
      <c r="V4871" s="44"/>
      <c r="W4871" s="44"/>
      <c r="X4871" s="44">
        <f t="shared" si="3344"/>
        <v>2885</v>
      </c>
      <c r="Y4871" s="209">
        <f t="shared" si="3338"/>
        <v>100</v>
      </c>
    </row>
    <row r="4872" spans="1:25" ht="20.399999999999999">
      <c r="A4872" s="20" t="s">
        <v>0</v>
      </c>
      <c r="B4872" s="20" t="s">
        <v>0</v>
      </c>
      <c r="C4872" s="20" t="s">
        <v>0</v>
      </c>
      <c r="D4872" s="21" t="s">
        <v>0</v>
      </c>
      <c r="E4872" s="21" t="s">
        <v>0</v>
      </c>
      <c r="F4872" s="21"/>
      <c r="G4872" s="150" t="s">
        <v>0</v>
      </c>
      <c r="H4872" s="30" t="s">
        <v>60</v>
      </c>
      <c r="I4872" s="31">
        <f t="shared" si="3341"/>
        <v>23000</v>
      </c>
      <c r="J4872" s="31">
        <f t="shared" ref="J4872:X4872" si="3353">SUM(J4873)</f>
        <v>0</v>
      </c>
      <c r="K4872" s="31">
        <f t="shared" si="3342"/>
        <v>23000</v>
      </c>
      <c r="L4872" s="31">
        <f t="shared" si="3353"/>
        <v>23000</v>
      </c>
      <c r="M4872" s="31">
        <f t="shared" si="3353"/>
        <v>0</v>
      </c>
      <c r="N4872" s="31">
        <f t="shared" si="3353"/>
        <v>0</v>
      </c>
      <c r="O4872" s="31">
        <f t="shared" si="3353"/>
        <v>0</v>
      </c>
      <c r="P4872" s="31">
        <f t="shared" si="3353"/>
        <v>0</v>
      </c>
      <c r="Q4872" s="31">
        <f t="shared" si="3353"/>
        <v>25000</v>
      </c>
      <c r="R4872" s="31">
        <f t="shared" si="3353"/>
        <v>0</v>
      </c>
      <c r="S4872" s="31">
        <f t="shared" si="3353"/>
        <v>0</v>
      </c>
      <c r="T4872" s="31">
        <f t="shared" si="3353"/>
        <v>0</v>
      </c>
      <c r="U4872" s="31">
        <f t="shared" si="3353"/>
        <v>0</v>
      </c>
      <c r="V4872" s="31">
        <f t="shared" si="3353"/>
        <v>0</v>
      </c>
      <c r="W4872" s="31">
        <f t="shared" si="3353"/>
        <v>0</v>
      </c>
      <c r="X4872" s="31">
        <f t="shared" si="3353"/>
        <v>0</v>
      </c>
      <c r="Y4872" s="220">
        <f t="shared" si="3338"/>
        <v>0</v>
      </c>
    </row>
    <row r="4873" spans="1:25">
      <c r="A4873" s="23" t="s">
        <v>786</v>
      </c>
      <c r="B4873" s="23" t="s">
        <v>184</v>
      </c>
      <c r="C4873" s="23" t="s">
        <v>923</v>
      </c>
      <c r="D4873" s="23" t="s">
        <v>1683</v>
      </c>
      <c r="E4873" s="21" t="s">
        <v>166</v>
      </c>
      <c r="F4873" s="21" t="s">
        <v>0</v>
      </c>
      <c r="G4873" s="150" t="s">
        <v>0</v>
      </c>
      <c r="H4873" s="21" t="s">
        <v>53</v>
      </c>
      <c r="I4873" s="66">
        <f t="shared" si="3341"/>
        <v>23000</v>
      </c>
      <c r="J4873" s="66">
        <f t="shared" ref="J4873:P4873" si="3354">SUM(J4874:J4875)</f>
        <v>0</v>
      </c>
      <c r="K4873" s="66">
        <f t="shared" si="3342"/>
        <v>23000</v>
      </c>
      <c r="L4873" s="66">
        <f t="shared" si="3354"/>
        <v>23000</v>
      </c>
      <c r="M4873" s="66">
        <f t="shared" si="3354"/>
        <v>0</v>
      </c>
      <c r="N4873" s="66">
        <f t="shared" si="3354"/>
        <v>0</v>
      </c>
      <c r="O4873" s="66">
        <f t="shared" si="3354"/>
        <v>0</v>
      </c>
      <c r="P4873" s="66">
        <f t="shared" si="3354"/>
        <v>0</v>
      </c>
      <c r="Q4873" s="66">
        <f>SUM(Q4874:Q4875)</f>
        <v>25000</v>
      </c>
      <c r="R4873" s="66">
        <f>SUM(R4874:R4875)</f>
        <v>0</v>
      </c>
      <c r="S4873" s="66">
        <f>SUM(S4874:S4875)</f>
        <v>0</v>
      </c>
      <c r="T4873" s="66">
        <f t="shared" ref="T4873:X4873" si="3355">SUM(T4874:T4875)</f>
        <v>0</v>
      </c>
      <c r="U4873" s="66">
        <f t="shared" si="3355"/>
        <v>0</v>
      </c>
      <c r="V4873" s="66">
        <f t="shared" si="3355"/>
        <v>0</v>
      </c>
      <c r="W4873" s="66">
        <f t="shared" si="3355"/>
        <v>0</v>
      </c>
      <c r="X4873" s="66">
        <f t="shared" si="3355"/>
        <v>0</v>
      </c>
      <c r="Y4873" s="208">
        <f t="shared" si="3338"/>
        <v>0</v>
      </c>
    </row>
    <row r="4874" spans="1:25">
      <c r="A4874" s="23" t="s">
        <v>786</v>
      </c>
      <c r="B4874" s="23" t="s">
        <v>184</v>
      </c>
      <c r="C4874" s="23" t="s">
        <v>923</v>
      </c>
      <c r="D4874" s="23" t="s">
        <v>1683</v>
      </c>
      <c r="E4874" s="22">
        <v>8213</v>
      </c>
      <c r="F4874" s="23"/>
      <c r="G4874" s="128" t="s">
        <v>3379</v>
      </c>
      <c r="H4874" s="32" t="s">
        <v>56</v>
      </c>
      <c r="I4874" s="44">
        <f t="shared" si="3341"/>
        <v>16000</v>
      </c>
      <c r="J4874" s="44">
        <v>0</v>
      </c>
      <c r="K4874" s="44">
        <f t="shared" si="3342"/>
        <v>16000</v>
      </c>
      <c r="L4874" s="44">
        <v>16000</v>
      </c>
      <c r="M4874" s="44">
        <v>0</v>
      </c>
      <c r="N4874" s="44">
        <v>0</v>
      </c>
      <c r="O4874" s="44">
        <v>0</v>
      </c>
      <c r="P4874" s="44">
        <v>0</v>
      </c>
      <c r="Q4874" s="44">
        <v>18000</v>
      </c>
      <c r="R4874" s="44">
        <v>0</v>
      </c>
      <c r="S4874" s="44">
        <v>0</v>
      </c>
      <c r="T4874" s="44">
        <f t="shared" si="3343"/>
        <v>0</v>
      </c>
      <c r="U4874" s="44"/>
      <c r="V4874" s="44"/>
      <c r="W4874" s="44">
        <v>0</v>
      </c>
      <c r="X4874" s="44">
        <f t="shared" si="3344"/>
        <v>0</v>
      </c>
      <c r="Y4874" s="209">
        <f t="shared" si="3338"/>
        <v>0</v>
      </c>
    </row>
    <row r="4875" spans="1:25">
      <c r="A4875" s="23" t="s">
        <v>786</v>
      </c>
      <c r="B4875" s="23" t="s">
        <v>184</v>
      </c>
      <c r="C4875" s="23" t="s">
        <v>923</v>
      </c>
      <c r="D4875" s="23" t="s">
        <v>1683</v>
      </c>
      <c r="E4875" s="22">
        <v>8216</v>
      </c>
      <c r="F4875" s="23"/>
      <c r="G4875" s="128" t="s">
        <v>3379</v>
      </c>
      <c r="H4875" s="32" t="s">
        <v>59</v>
      </c>
      <c r="I4875" s="44">
        <f t="shared" si="3341"/>
        <v>7000</v>
      </c>
      <c r="J4875" s="44">
        <v>0</v>
      </c>
      <c r="K4875" s="44">
        <f t="shared" si="3342"/>
        <v>7000</v>
      </c>
      <c r="L4875" s="44">
        <v>7000</v>
      </c>
      <c r="M4875" s="44">
        <v>0</v>
      </c>
      <c r="N4875" s="44">
        <v>0</v>
      </c>
      <c r="O4875" s="44">
        <v>0</v>
      </c>
      <c r="P4875" s="44">
        <v>0</v>
      </c>
      <c r="Q4875" s="44">
        <v>7000</v>
      </c>
      <c r="R4875" s="44">
        <v>0</v>
      </c>
      <c r="S4875" s="44">
        <v>0</v>
      </c>
      <c r="T4875" s="44">
        <f t="shared" si="3343"/>
        <v>0</v>
      </c>
      <c r="U4875" s="44">
        <v>0</v>
      </c>
      <c r="V4875" s="44">
        <v>0</v>
      </c>
      <c r="W4875" s="44">
        <v>0</v>
      </c>
      <c r="X4875" s="44">
        <f t="shared" si="3344"/>
        <v>0</v>
      </c>
      <c r="Y4875" s="209">
        <f t="shared" si="3338"/>
        <v>0</v>
      </c>
    </row>
    <row r="4876" spans="1:25" s="68" customFormat="1">
      <c r="A4876" s="3" t="s">
        <v>0</v>
      </c>
      <c r="B4876" s="3" t="s">
        <v>0</v>
      </c>
      <c r="C4876" s="3" t="s">
        <v>0</v>
      </c>
      <c r="D4876" s="3" t="s">
        <v>0</v>
      </c>
      <c r="E4876" s="3" t="s">
        <v>0</v>
      </c>
      <c r="F4876" s="3" t="s">
        <v>0</v>
      </c>
      <c r="G4876" s="158" t="s">
        <v>0</v>
      </c>
      <c r="H4876" s="53" t="s">
        <v>1692</v>
      </c>
      <c r="I4876" s="57">
        <f>SUM(J4876,K4876,O4876,P4876)</f>
        <v>2049890</v>
      </c>
      <c r="J4876" s="57">
        <f t="shared" ref="J4876:P4876" si="3356">SUM(J4845,J4872)</f>
        <v>1951890</v>
      </c>
      <c r="K4876" s="57">
        <f t="shared" si="3342"/>
        <v>98000</v>
      </c>
      <c r="L4876" s="57">
        <f t="shared" si="3356"/>
        <v>98000</v>
      </c>
      <c r="M4876" s="57">
        <f t="shared" si="3356"/>
        <v>0</v>
      </c>
      <c r="N4876" s="57">
        <f t="shared" si="3356"/>
        <v>0</v>
      </c>
      <c r="O4876" s="57">
        <f t="shared" si="3356"/>
        <v>0</v>
      </c>
      <c r="P4876" s="57">
        <f t="shared" si="3356"/>
        <v>0</v>
      </c>
      <c r="Q4876" s="57">
        <f>SUM(Q4845,Q4872,Q4869)</f>
        <v>2172548</v>
      </c>
      <c r="R4876" s="57">
        <f>SUM(R4845,R4872,R4869)</f>
        <v>2047423</v>
      </c>
      <c r="S4876" s="57">
        <f>SUM(S4845,S4872,S4869)</f>
        <v>1678803</v>
      </c>
      <c r="T4876" s="57">
        <f t="shared" ref="T4876:X4876" si="3357">SUM(T4845,T4872,T4869)</f>
        <v>368620</v>
      </c>
      <c r="U4876" s="57">
        <f t="shared" si="3357"/>
        <v>187613</v>
      </c>
      <c r="V4876" s="57">
        <f t="shared" si="3357"/>
        <v>161901</v>
      </c>
      <c r="W4876" s="57">
        <f t="shared" si="3357"/>
        <v>19106</v>
      </c>
      <c r="X4876" s="57">
        <f t="shared" si="3357"/>
        <v>2047423</v>
      </c>
      <c r="Y4876" s="222">
        <f t="shared" si="3338"/>
        <v>100</v>
      </c>
    </row>
    <row r="4877" spans="1:25" ht="15" thickBot="1">
      <c r="A4877" s="32" t="s">
        <v>0</v>
      </c>
      <c r="B4877" s="32" t="s">
        <v>0</v>
      </c>
      <c r="C4877" s="32" t="s">
        <v>0</v>
      </c>
      <c r="D4877" s="32" t="s">
        <v>0</v>
      </c>
      <c r="E4877" s="32" t="s">
        <v>0</v>
      </c>
      <c r="F4877" s="32" t="s">
        <v>0</v>
      </c>
      <c r="G4877" s="154" t="s">
        <v>0</v>
      </c>
      <c r="H4877" s="21" t="s">
        <v>170</v>
      </c>
      <c r="I4877" s="66">
        <f t="shared" si="3341"/>
        <v>58</v>
      </c>
      <c r="J4877" s="66">
        <v>58</v>
      </c>
      <c r="K4877" s="66">
        <f t="shared" si="3342"/>
        <v>0</v>
      </c>
      <c r="L4877" s="66" t="s">
        <v>0</v>
      </c>
      <c r="M4877" s="66" t="s">
        <v>0</v>
      </c>
      <c r="N4877" s="66" t="s">
        <v>0</v>
      </c>
      <c r="O4877" s="66" t="s">
        <v>0</v>
      </c>
      <c r="P4877" s="66" t="s">
        <v>0</v>
      </c>
      <c r="Q4877" s="66">
        <v>0</v>
      </c>
      <c r="R4877" s="66"/>
      <c r="S4877" s="66"/>
      <c r="T4877" s="66"/>
      <c r="U4877" s="66"/>
      <c r="V4877" s="66"/>
      <c r="W4877" s="66"/>
      <c r="X4877" s="66"/>
      <c r="Y4877" s="208">
        <v>0</v>
      </c>
    </row>
    <row r="4878" spans="1:25" ht="41.4" thickBot="1">
      <c r="A4878" s="252" t="s">
        <v>0</v>
      </c>
      <c r="B4878" s="252" t="s">
        <v>0</v>
      </c>
      <c r="C4878" s="252" t="s">
        <v>0</v>
      </c>
      <c r="D4878" s="252" t="s">
        <v>0</v>
      </c>
      <c r="E4878" s="252" t="s">
        <v>0</v>
      </c>
      <c r="F4878" s="252" t="s">
        <v>0</v>
      </c>
      <c r="G4878" s="258" t="s">
        <v>0</v>
      </c>
      <c r="H4878" s="24" t="s">
        <v>72</v>
      </c>
      <c r="I4878" s="1" t="s">
        <v>3093</v>
      </c>
      <c r="J4878" s="1" t="s">
        <v>3130</v>
      </c>
      <c r="K4878" s="1" t="s">
        <v>3</v>
      </c>
      <c r="L4878" s="1" t="s">
        <v>4</v>
      </c>
      <c r="M4878" s="1" t="s">
        <v>5</v>
      </c>
      <c r="N4878" s="1" t="s">
        <v>6</v>
      </c>
      <c r="O4878" s="1" t="s">
        <v>7</v>
      </c>
      <c r="P4878" s="1" t="s">
        <v>8</v>
      </c>
      <c r="Q4878" s="1" t="s">
        <v>3344</v>
      </c>
      <c r="R4878" s="1" t="s">
        <v>3427</v>
      </c>
      <c r="S4878" s="1" t="s">
        <v>3447</v>
      </c>
      <c r="T4878" s="1" t="s">
        <v>3448</v>
      </c>
      <c r="U4878" s="1" t="s">
        <v>3452</v>
      </c>
      <c r="V4878" s="1" t="s">
        <v>3449</v>
      </c>
      <c r="W4878" s="1" t="s">
        <v>3450</v>
      </c>
      <c r="X4878" s="1" t="s">
        <v>3451</v>
      </c>
      <c r="Y4878" s="216" t="s">
        <v>3385</v>
      </c>
    </row>
    <row r="4879" spans="1:25">
      <c r="A4879" s="253"/>
      <c r="B4879" s="253"/>
      <c r="C4879" s="253"/>
      <c r="D4879" s="253"/>
      <c r="E4879" s="253"/>
      <c r="F4879" s="253"/>
      <c r="G4879" s="259"/>
      <c r="H4879" s="33" t="s">
        <v>0</v>
      </c>
      <c r="I4879" s="45">
        <v>1</v>
      </c>
      <c r="J4879" s="45">
        <v>3</v>
      </c>
      <c r="K4879" s="45" t="s">
        <v>9</v>
      </c>
      <c r="L4879" s="45">
        <v>5</v>
      </c>
      <c r="M4879" s="45">
        <v>6</v>
      </c>
      <c r="N4879" s="45">
        <v>7</v>
      </c>
      <c r="O4879" s="45">
        <v>8</v>
      </c>
      <c r="P4879" s="45">
        <v>9</v>
      </c>
      <c r="Q4879" s="45">
        <v>1</v>
      </c>
      <c r="R4879" s="45">
        <v>2</v>
      </c>
      <c r="S4879" s="45">
        <v>3</v>
      </c>
      <c r="T4879" s="45" t="s">
        <v>3453</v>
      </c>
      <c r="U4879" s="45">
        <v>5</v>
      </c>
      <c r="V4879" s="45">
        <v>6</v>
      </c>
      <c r="W4879" s="45">
        <v>7</v>
      </c>
      <c r="X4879" s="45" t="s">
        <v>3454</v>
      </c>
      <c r="Y4879" s="276">
        <v>9</v>
      </c>
    </row>
    <row r="4880" spans="1:25">
      <c r="A4880" s="253"/>
      <c r="B4880" s="253"/>
      <c r="C4880" s="253"/>
      <c r="D4880" s="253"/>
      <c r="E4880" s="253"/>
      <c r="F4880" s="253"/>
      <c r="G4880" s="259"/>
      <c r="H4880" s="34" t="s">
        <v>109</v>
      </c>
      <c r="I4880" s="35">
        <f t="shared" si="3341"/>
        <v>2049890</v>
      </c>
      <c r="J4880" s="35">
        <f t="shared" ref="J4880:P4880" si="3358">SUM(J4876)</f>
        <v>1951890</v>
      </c>
      <c r="K4880" s="35">
        <f t="shared" si="3342"/>
        <v>98000</v>
      </c>
      <c r="L4880" s="35">
        <f t="shared" si="3358"/>
        <v>98000</v>
      </c>
      <c r="M4880" s="35">
        <f t="shared" si="3358"/>
        <v>0</v>
      </c>
      <c r="N4880" s="35">
        <f t="shared" si="3358"/>
        <v>0</v>
      </c>
      <c r="O4880" s="35">
        <f t="shared" si="3358"/>
        <v>0</v>
      </c>
      <c r="P4880" s="35">
        <f t="shared" si="3358"/>
        <v>0</v>
      </c>
      <c r="Q4880" s="35">
        <f>SUM(Q4876)</f>
        <v>2172548</v>
      </c>
      <c r="R4880" s="35">
        <f>SUM(R4876)</f>
        <v>2047423</v>
      </c>
      <c r="S4880" s="35">
        <f>SUM(S4876)</f>
        <v>1678803</v>
      </c>
      <c r="T4880" s="35">
        <f t="shared" ref="T4880:X4880" si="3359">SUM(T4876)</f>
        <v>368620</v>
      </c>
      <c r="U4880" s="35">
        <f t="shared" si="3359"/>
        <v>187613</v>
      </c>
      <c r="V4880" s="35">
        <f t="shared" si="3359"/>
        <v>161901</v>
      </c>
      <c r="W4880" s="35">
        <f t="shared" si="3359"/>
        <v>19106</v>
      </c>
      <c r="X4880" s="35">
        <f t="shared" si="3359"/>
        <v>2047423</v>
      </c>
      <c r="Y4880" s="218">
        <f t="shared" ref="Y4880:Y4881" si="3360">IF(R4880=0,0,(X4880/R4880)*100)</f>
        <v>100</v>
      </c>
    </row>
    <row r="4881" spans="1:25">
      <c r="A4881" s="253"/>
      <c r="B4881" s="253"/>
      <c r="C4881" s="253"/>
      <c r="D4881" s="253"/>
      <c r="E4881" s="253"/>
      <c r="F4881" s="253"/>
      <c r="G4881" s="259"/>
      <c r="H4881" s="36" t="s">
        <v>69</v>
      </c>
      <c r="I4881" s="35">
        <f t="shared" si="3341"/>
        <v>2049890</v>
      </c>
      <c r="J4881" s="35">
        <f t="shared" ref="J4881:P4881" si="3361">SUM(J4880)</f>
        <v>1951890</v>
      </c>
      <c r="K4881" s="35">
        <f t="shared" si="3342"/>
        <v>98000</v>
      </c>
      <c r="L4881" s="35">
        <f t="shared" si="3361"/>
        <v>98000</v>
      </c>
      <c r="M4881" s="35">
        <f t="shared" si="3361"/>
        <v>0</v>
      </c>
      <c r="N4881" s="35">
        <f t="shared" si="3361"/>
        <v>0</v>
      </c>
      <c r="O4881" s="35">
        <f t="shared" si="3361"/>
        <v>0</v>
      </c>
      <c r="P4881" s="35">
        <f t="shared" si="3361"/>
        <v>0</v>
      </c>
      <c r="Q4881" s="35">
        <f>SUM(Q4880)</f>
        <v>2172548</v>
      </c>
      <c r="R4881" s="35">
        <f>SUM(R4880)</f>
        <v>2047423</v>
      </c>
      <c r="S4881" s="35">
        <f>SUM(S4880)</f>
        <v>1678803</v>
      </c>
      <c r="T4881" s="35">
        <f t="shared" ref="T4881:X4881" si="3362">SUM(T4880)</f>
        <v>368620</v>
      </c>
      <c r="U4881" s="35">
        <f t="shared" si="3362"/>
        <v>187613</v>
      </c>
      <c r="V4881" s="35">
        <f t="shared" si="3362"/>
        <v>161901</v>
      </c>
      <c r="W4881" s="35">
        <f t="shared" si="3362"/>
        <v>19106</v>
      </c>
      <c r="X4881" s="35">
        <f t="shared" si="3362"/>
        <v>2047423</v>
      </c>
      <c r="Y4881" s="218">
        <f t="shared" si="3360"/>
        <v>100</v>
      </c>
    </row>
    <row r="4882" spans="1:25">
      <c r="A4882" s="254"/>
      <c r="B4882" s="254"/>
      <c r="C4882" s="254"/>
      <c r="D4882" s="254"/>
      <c r="E4882" s="254"/>
      <c r="F4882" s="254"/>
      <c r="G4882" s="260"/>
    </row>
    <row r="4883" spans="1:25" ht="15" thickBot="1">
      <c r="A4883" s="32" t="s">
        <v>0</v>
      </c>
      <c r="B4883" s="32" t="s">
        <v>0</v>
      </c>
      <c r="C4883" s="32" t="s">
        <v>0</v>
      </c>
      <c r="D4883" s="32" t="s">
        <v>0</v>
      </c>
      <c r="E4883" s="32" t="s">
        <v>0</v>
      </c>
      <c r="F4883" s="32" t="s">
        <v>0</v>
      </c>
      <c r="G4883" s="154" t="s">
        <v>0</v>
      </c>
      <c r="H4883" s="37" t="s">
        <v>0</v>
      </c>
      <c r="I4883" s="37"/>
      <c r="J4883" s="37"/>
      <c r="K4883" s="37"/>
      <c r="L4883" s="37" t="s">
        <v>0</v>
      </c>
      <c r="M4883" s="37" t="s">
        <v>0</v>
      </c>
      <c r="N4883" s="37" t="s">
        <v>0</v>
      </c>
      <c r="O4883" s="37" t="s">
        <v>0</v>
      </c>
      <c r="P4883" s="37" t="s">
        <v>0</v>
      </c>
      <c r="Q4883" s="37"/>
      <c r="R4883" s="37"/>
      <c r="S4883" s="37"/>
      <c r="T4883" s="37" t="s">
        <v>0</v>
      </c>
      <c r="U4883" s="37" t="s">
        <v>0</v>
      </c>
      <c r="V4883" s="37" t="s">
        <v>0</v>
      </c>
      <c r="W4883" s="37" t="s">
        <v>0</v>
      </c>
      <c r="X4883" s="37" t="s">
        <v>0</v>
      </c>
      <c r="Y4883" s="219"/>
    </row>
    <row r="4884" spans="1:25" ht="41.4" thickBot="1">
      <c r="A4884" s="24" t="s">
        <v>123</v>
      </c>
      <c r="B4884" s="24" t="s">
        <v>124</v>
      </c>
      <c r="C4884" s="24" t="s">
        <v>125</v>
      </c>
      <c r="D4884" s="25" t="s">
        <v>0</v>
      </c>
      <c r="E4884" s="24" t="s">
        <v>126</v>
      </c>
      <c r="F4884" s="24" t="s">
        <v>127</v>
      </c>
      <c r="G4884" s="151" t="s">
        <v>128</v>
      </c>
      <c r="H4884" s="24" t="s">
        <v>1</v>
      </c>
      <c r="I4884" s="1" t="s">
        <v>3093</v>
      </c>
      <c r="J4884" s="1" t="s">
        <v>3130</v>
      </c>
      <c r="K4884" s="1" t="s">
        <v>3</v>
      </c>
      <c r="L4884" s="1" t="s">
        <v>4</v>
      </c>
      <c r="M4884" s="1" t="s">
        <v>5</v>
      </c>
      <c r="N4884" s="1" t="s">
        <v>6</v>
      </c>
      <c r="O4884" s="1" t="s">
        <v>7</v>
      </c>
      <c r="P4884" s="1" t="s">
        <v>8</v>
      </c>
      <c r="Q4884" s="1" t="s">
        <v>3344</v>
      </c>
      <c r="R4884" s="1" t="s">
        <v>3427</v>
      </c>
      <c r="S4884" s="1" t="s">
        <v>3447</v>
      </c>
      <c r="T4884" s="1" t="s">
        <v>3448</v>
      </c>
      <c r="U4884" s="1" t="s">
        <v>3452</v>
      </c>
      <c r="V4884" s="1" t="s">
        <v>3449</v>
      </c>
      <c r="W4884" s="1" t="s">
        <v>3450</v>
      </c>
      <c r="X4884" s="1" t="s">
        <v>3451</v>
      </c>
      <c r="Y4884" s="216" t="s">
        <v>3385</v>
      </c>
    </row>
    <row r="4885" spans="1:25">
      <c r="A4885" s="26" t="s">
        <v>0</v>
      </c>
      <c r="B4885" s="26" t="s">
        <v>0</v>
      </c>
      <c r="C4885" s="26" t="s">
        <v>0</v>
      </c>
      <c r="D4885" s="27" t="s">
        <v>0</v>
      </c>
      <c r="E4885" s="27" t="s">
        <v>0</v>
      </c>
      <c r="F4885" s="28" t="s">
        <v>0</v>
      </c>
      <c r="G4885" s="152" t="s">
        <v>0</v>
      </c>
      <c r="H4885" s="29" t="s">
        <v>0</v>
      </c>
      <c r="I4885" s="45">
        <v>1</v>
      </c>
      <c r="J4885" s="45">
        <v>3</v>
      </c>
      <c r="K4885" s="45" t="s">
        <v>9</v>
      </c>
      <c r="L4885" s="45">
        <v>5</v>
      </c>
      <c r="M4885" s="45">
        <v>6</v>
      </c>
      <c r="N4885" s="45">
        <v>7</v>
      </c>
      <c r="O4885" s="45">
        <v>8</v>
      </c>
      <c r="P4885" s="45">
        <v>9</v>
      </c>
      <c r="Q4885" s="45">
        <v>1</v>
      </c>
      <c r="R4885" s="45">
        <v>2</v>
      </c>
      <c r="S4885" s="45">
        <v>3</v>
      </c>
      <c r="T4885" s="45" t="s">
        <v>3453</v>
      </c>
      <c r="U4885" s="45">
        <v>5</v>
      </c>
      <c r="V4885" s="45">
        <v>6</v>
      </c>
      <c r="W4885" s="45">
        <v>7</v>
      </c>
      <c r="X4885" s="45" t="s">
        <v>3454</v>
      </c>
      <c r="Y4885" s="276">
        <v>9</v>
      </c>
    </row>
    <row r="4886" spans="1:25">
      <c r="A4886" s="133" t="s">
        <v>786</v>
      </c>
      <c r="B4886" s="133" t="s">
        <v>184</v>
      </c>
      <c r="C4886" s="109" t="s">
        <v>933</v>
      </c>
      <c r="D4886" s="109" t="s">
        <v>1693</v>
      </c>
      <c r="E4886" s="98" t="s">
        <v>0</v>
      </c>
      <c r="F4886" s="98" t="s">
        <v>0</v>
      </c>
      <c r="G4886" s="153" t="s">
        <v>0</v>
      </c>
      <c r="H4886" s="98" t="s">
        <v>1694</v>
      </c>
      <c r="I4886" s="110"/>
      <c r="J4886" s="110"/>
      <c r="K4886" s="110"/>
      <c r="L4886" s="110" t="s">
        <v>0</v>
      </c>
      <c r="M4886" s="110" t="s">
        <v>0</v>
      </c>
      <c r="N4886" s="110" t="s">
        <v>0</v>
      </c>
      <c r="O4886" s="110" t="s">
        <v>0</v>
      </c>
      <c r="P4886" s="110" t="s">
        <v>0</v>
      </c>
      <c r="Q4886" s="110"/>
      <c r="R4886" s="110"/>
      <c r="S4886" s="110"/>
      <c r="T4886" s="110" t="s">
        <v>0</v>
      </c>
      <c r="U4886" s="110" t="s">
        <v>0</v>
      </c>
      <c r="V4886" s="110" t="s">
        <v>0</v>
      </c>
      <c r="W4886" s="110" t="s">
        <v>0</v>
      </c>
      <c r="X4886" s="110" t="s">
        <v>0</v>
      </c>
      <c r="Y4886" s="217"/>
    </row>
    <row r="4887" spans="1:25" ht="20.399999999999999">
      <c r="A4887" s="20" t="s">
        <v>0</v>
      </c>
      <c r="B4887" s="20" t="s">
        <v>0</v>
      </c>
      <c r="C4887" s="20" t="s">
        <v>0</v>
      </c>
      <c r="D4887" s="21" t="s">
        <v>0</v>
      </c>
      <c r="E4887" s="21" t="s">
        <v>0</v>
      </c>
      <c r="F4887" s="21" t="s">
        <v>0</v>
      </c>
      <c r="G4887" s="150" t="s">
        <v>0</v>
      </c>
      <c r="H4887" s="30" t="s">
        <v>33</v>
      </c>
      <c r="I4887" s="31">
        <f t="shared" si="3341"/>
        <v>1708286</v>
      </c>
      <c r="J4887" s="31">
        <f t="shared" ref="J4887:P4887" si="3363">SUM(J4888,J4896,J4898)</f>
        <v>1702786</v>
      </c>
      <c r="K4887" s="31">
        <f t="shared" si="3342"/>
        <v>5500</v>
      </c>
      <c r="L4887" s="31">
        <f t="shared" si="3363"/>
        <v>5500</v>
      </c>
      <c r="M4887" s="31">
        <f t="shared" si="3363"/>
        <v>0</v>
      </c>
      <c r="N4887" s="31">
        <f t="shared" si="3363"/>
        <v>0</v>
      </c>
      <c r="O4887" s="31">
        <f t="shared" si="3363"/>
        <v>0</v>
      </c>
      <c r="P4887" s="31">
        <f t="shared" si="3363"/>
        <v>0</v>
      </c>
      <c r="Q4887" s="31">
        <f>SUM(Q4888,Q4896,Q4898)</f>
        <v>1778235</v>
      </c>
      <c r="R4887" s="31">
        <f>SUM(R4888,R4896,R4898)</f>
        <v>1772735</v>
      </c>
      <c r="S4887" s="31">
        <f>SUM(S4888,S4896,S4898)</f>
        <v>1536119</v>
      </c>
      <c r="T4887" s="31">
        <f t="shared" ref="T4887:X4887" si="3364">SUM(T4888,T4896,T4898)</f>
        <v>236616</v>
      </c>
      <c r="U4887" s="31">
        <f t="shared" si="3364"/>
        <v>202966</v>
      </c>
      <c r="V4887" s="31">
        <f t="shared" si="3364"/>
        <v>12946</v>
      </c>
      <c r="W4887" s="31">
        <f t="shared" si="3364"/>
        <v>20704</v>
      </c>
      <c r="X4887" s="31">
        <f t="shared" si="3364"/>
        <v>1772735</v>
      </c>
      <c r="Y4887" s="220">
        <f t="shared" ref="Y4887:Y4916" si="3365">IF(R4887=0,0,(X4887/R4887)*100)</f>
        <v>100</v>
      </c>
    </row>
    <row r="4888" spans="1:25">
      <c r="A4888" s="23" t="s">
        <v>786</v>
      </c>
      <c r="B4888" s="23" t="s">
        <v>184</v>
      </c>
      <c r="C4888" s="23" t="s">
        <v>933</v>
      </c>
      <c r="D4888" s="23" t="s">
        <v>1693</v>
      </c>
      <c r="E4888" s="21" t="s">
        <v>132</v>
      </c>
      <c r="F4888" s="21" t="s">
        <v>0</v>
      </c>
      <c r="G4888" s="150" t="s">
        <v>0</v>
      </c>
      <c r="H4888" s="21" t="s">
        <v>11</v>
      </c>
      <c r="I4888" s="66">
        <f t="shared" si="3341"/>
        <v>1454653</v>
      </c>
      <c r="J4888" s="66">
        <f t="shared" ref="J4888:P4888" si="3366">SUM(J4889,J4890)</f>
        <v>1454653</v>
      </c>
      <c r="K4888" s="66">
        <f t="shared" si="3342"/>
        <v>0</v>
      </c>
      <c r="L4888" s="66">
        <f t="shared" si="3366"/>
        <v>0</v>
      </c>
      <c r="M4888" s="66">
        <f t="shared" si="3366"/>
        <v>0</v>
      </c>
      <c r="N4888" s="66">
        <f t="shared" si="3366"/>
        <v>0</v>
      </c>
      <c r="O4888" s="66">
        <f t="shared" si="3366"/>
        <v>0</v>
      </c>
      <c r="P4888" s="66">
        <f t="shared" si="3366"/>
        <v>0</v>
      </c>
      <c r="Q4888" s="66">
        <f>SUM(Q4889,Q4890)</f>
        <v>1511510</v>
      </c>
      <c r="R4888" s="66">
        <f>SUM(R4889,R4890)</f>
        <v>1511510</v>
      </c>
      <c r="S4888" s="66">
        <f>SUM(S4889,S4890)</f>
        <v>1319433</v>
      </c>
      <c r="T4888" s="66">
        <f t="shared" ref="T4888:X4888" si="3367">SUM(T4889,T4890)</f>
        <v>192077</v>
      </c>
      <c r="U4888" s="66">
        <f t="shared" si="3367"/>
        <v>171448</v>
      </c>
      <c r="V4888" s="66">
        <f t="shared" si="3367"/>
        <v>12500</v>
      </c>
      <c r="W4888" s="66">
        <f t="shared" si="3367"/>
        <v>8129</v>
      </c>
      <c r="X4888" s="66">
        <f t="shared" si="3367"/>
        <v>1511510</v>
      </c>
      <c r="Y4888" s="208">
        <f t="shared" si="3365"/>
        <v>100</v>
      </c>
    </row>
    <row r="4889" spans="1:25">
      <c r="A4889" s="23" t="s">
        <v>786</v>
      </c>
      <c r="B4889" s="23" t="s">
        <v>184</v>
      </c>
      <c r="C4889" s="23" t="s">
        <v>933</v>
      </c>
      <c r="D4889" s="23" t="s">
        <v>1693</v>
      </c>
      <c r="E4889" s="22">
        <v>6111</v>
      </c>
      <c r="F4889" s="23"/>
      <c r="G4889" s="128" t="s">
        <v>3379</v>
      </c>
      <c r="H4889" s="32" t="s">
        <v>12</v>
      </c>
      <c r="I4889" s="44">
        <f t="shared" si="3341"/>
        <v>1256574</v>
      </c>
      <c r="J4889" s="44">
        <v>1256574</v>
      </c>
      <c r="K4889" s="44">
        <f t="shared" si="3342"/>
        <v>0</v>
      </c>
      <c r="L4889" s="44">
        <v>0</v>
      </c>
      <c r="M4889" s="44">
        <v>0</v>
      </c>
      <c r="N4889" s="44">
        <v>0</v>
      </c>
      <c r="O4889" s="44">
        <v>0</v>
      </c>
      <c r="P4889" s="44">
        <v>0</v>
      </c>
      <c r="Q4889" s="44">
        <v>1312881</v>
      </c>
      <c r="R4889" s="44">
        <v>1312881</v>
      </c>
      <c r="S4889" s="44">
        <v>1167167</v>
      </c>
      <c r="T4889" s="44">
        <f t="shared" ref="T4889:T4915" si="3368">U4889+V4889+W4889</f>
        <v>145714</v>
      </c>
      <c r="U4889" s="44">
        <v>145714</v>
      </c>
      <c r="V4889" s="44"/>
      <c r="W4889" s="44"/>
      <c r="X4889" s="44">
        <f t="shared" ref="X4889:X4915" si="3369">S4889+T4889</f>
        <v>1312881</v>
      </c>
      <c r="Y4889" s="209">
        <f t="shared" si="3365"/>
        <v>100</v>
      </c>
    </row>
    <row r="4890" spans="1:25">
      <c r="A4890" s="20" t="s">
        <v>786</v>
      </c>
      <c r="B4890" s="20" t="s">
        <v>184</v>
      </c>
      <c r="C4890" s="20" t="s">
        <v>933</v>
      </c>
      <c r="D4890" s="20" t="s">
        <v>1693</v>
      </c>
      <c r="E4890" s="20" t="s">
        <v>134</v>
      </c>
      <c r="F4890" s="23" t="s">
        <v>0</v>
      </c>
      <c r="G4890" s="154" t="s">
        <v>0</v>
      </c>
      <c r="H4890" s="21" t="s">
        <v>13</v>
      </c>
      <c r="I4890" s="66">
        <f t="shared" si="3341"/>
        <v>198079</v>
      </c>
      <c r="J4890" s="66">
        <f t="shared" ref="J4890:P4890" si="3370">SUM(J4891:J4895)</f>
        <v>198079</v>
      </c>
      <c r="K4890" s="66">
        <f t="shared" si="3342"/>
        <v>0</v>
      </c>
      <c r="L4890" s="66">
        <f t="shared" si="3370"/>
        <v>0</v>
      </c>
      <c r="M4890" s="66">
        <f t="shared" si="3370"/>
        <v>0</v>
      </c>
      <c r="N4890" s="66">
        <f t="shared" si="3370"/>
        <v>0</v>
      </c>
      <c r="O4890" s="66">
        <f t="shared" si="3370"/>
        <v>0</v>
      </c>
      <c r="P4890" s="66">
        <f t="shared" si="3370"/>
        <v>0</v>
      </c>
      <c r="Q4890" s="66">
        <f>SUM(Q4891:Q4895)</f>
        <v>198629</v>
      </c>
      <c r="R4890" s="66">
        <f>SUM(R4891:R4895)</f>
        <v>198629</v>
      </c>
      <c r="S4890" s="66">
        <f>SUM(S4891:S4895)</f>
        <v>152266</v>
      </c>
      <c r="T4890" s="66">
        <f t="shared" ref="T4890:X4890" si="3371">SUM(T4891:T4895)</f>
        <v>46363</v>
      </c>
      <c r="U4890" s="66">
        <f t="shared" si="3371"/>
        <v>25734</v>
      </c>
      <c r="V4890" s="66">
        <f t="shared" si="3371"/>
        <v>12500</v>
      </c>
      <c r="W4890" s="66">
        <f t="shared" si="3371"/>
        <v>8129</v>
      </c>
      <c r="X4890" s="66">
        <f t="shared" si="3371"/>
        <v>198629</v>
      </c>
      <c r="Y4890" s="208">
        <f t="shared" si="3365"/>
        <v>100</v>
      </c>
    </row>
    <row r="4891" spans="1:25">
      <c r="A4891" s="23" t="s">
        <v>786</v>
      </c>
      <c r="B4891" s="23" t="s">
        <v>184</v>
      </c>
      <c r="C4891" s="23" t="s">
        <v>933</v>
      </c>
      <c r="D4891" s="23" t="s">
        <v>1693</v>
      </c>
      <c r="E4891" s="22">
        <v>6112</v>
      </c>
      <c r="F4891" s="23" t="s">
        <v>1695</v>
      </c>
      <c r="G4891" s="128" t="s">
        <v>3379</v>
      </c>
      <c r="H4891" s="32" t="s">
        <v>16</v>
      </c>
      <c r="I4891" s="44">
        <f t="shared" si="3341"/>
        <v>31889</v>
      </c>
      <c r="J4891" s="44">
        <v>31889</v>
      </c>
      <c r="K4891" s="44">
        <f t="shared" si="3342"/>
        <v>0</v>
      </c>
      <c r="L4891" s="44">
        <v>0</v>
      </c>
      <c r="M4891" s="44">
        <v>0</v>
      </c>
      <c r="N4891" s="44">
        <v>0</v>
      </c>
      <c r="O4891" s="44">
        <v>0</v>
      </c>
      <c r="P4891" s="44">
        <v>0</v>
      </c>
      <c r="Q4891" s="44">
        <v>31889</v>
      </c>
      <c r="R4891" s="44">
        <v>31889</v>
      </c>
      <c r="S4891" s="44">
        <v>19260</v>
      </c>
      <c r="T4891" s="44">
        <f t="shared" si="3368"/>
        <v>12629</v>
      </c>
      <c r="U4891" s="44">
        <v>1500</v>
      </c>
      <c r="V4891" s="44">
        <v>3000</v>
      </c>
      <c r="W4891" s="44">
        <v>8129</v>
      </c>
      <c r="X4891" s="44">
        <f t="shared" si="3369"/>
        <v>31889</v>
      </c>
      <c r="Y4891" s="209">
        <f t="shared" si="3365"/>
        <v>100</v>
      </c>
    </row>
    <row r="4892" spans="1:25">
      <c r="A4892" s="23" t="s">
        <v>786</v>
      </c>
      <c r="B4892" s="23" t="s">
        <v>184</v>
      </c>
      <c r="C4892" s="23" t="s">
        <v>933</v>
      </c>
      <c r="D4892" s="23" t="s">
        <v>1693</v>
      </c>
      <c r="E4892" s="22">
        <v>6112</v>
      </c>
      <c r="F4892" s="23" t="s">
        <v>1696</v>
      </c>
      <c r="G4892" s="128" t="s">
        <v>3379</v>
      </c>
      <c r="H4892" s="32" t="s">
        <v>19</v>
      </c>
      <c r="I4892" s="44">
        <f t="shared" si="3341"/>
        <v>118690</v>
      </c>
      <c r="J4892" s="44">
        <v>118690</v>
      </c>
      <c r="K4892" s="44">
        <f t="shared" si="3342"/>
        <v>0</v>
      </c>
      <c r="L4892" s="44">
        <v>0</v>
      </c>
      <c r="M4892" s="44">
        <v>0</v>
      </c>
      <c r="N4892" s="44">
        <v>0</v>
      </c>
      <c r="O4892" s="44">
        <v>0</v>
      </c>
      <c r="P4892" s="44">
        <v>0</v>
      </c>
      <c r="Q4892" s="44">
        <v>118690</v>
      </c>
      <c r="R4892" s="44">
        <v>118690</v>
      </c>
      <c r="S4892" s="44">
        <v>99106</v>
      </c>
      <c r="T4892" s="44">
        <f t="shared" si="3368"/>
        <v>19584</v>
      </c>
      <c r="U4892" s="44">
        <v>19584</v>
      </c>
      <c r="V4892" s="44"/>
      <c r="W4892" s="44"/>
      <c r="X4892" s="44">
        <f t="shared" si="3369"/>
        <v>118690</v>
      </c>
      <c r="Y4892" s="209">
        <f t="shared" si="3365"/>
        <v>100</v>
      </c>
    </row>
    <row r="4893" spans="1:25">
      <c r="A4893" s="23" t="s">
        <v>786</v>
      </c>
      <c r="B4893" s="23" t="s">
        <v>184</v>
      </c>
      <c r="C4893" s="23" t="s">
        <v>933</v>
      </c>
      <c r="D4893" s="23" t="s">
        <v>1693</v>
      </c>
      <c r="E4893" s="22">
        <v>6112</v>
      </c>
      <c r="F4893" s="23" t="s">
        <v>1697</v>
      </c>
      <c r="G4893" s="128" t="s">
        <v>3379</v>
      </c>
      <c r="H4893" s="32" t="s">
        <v>17</v>
      </c>
      <c r="I4893" s="44">
        <f t="shared" si="3341"/>
        <v>26000</v>
      </c>
      <c r="J4893" s="44">
        <v>26000</v>
      </c>
      <c r="K4893" s="44">
        <f t="shared" si="3342"/>
        <v>0</v>
      </c>
      <c r="L4893" s="44">
        <v>0</v>
      </c>
      <c r="M4893" s="44">
        <v>0</v>
      </c>
      <c r="N4893" s="44">
        <v>0</v>
      </c>
      <c r="O4893" s="44">
        <v>0</v>
      </c>
      <c r="P4893" s="44">
        <v>0</v>
      </c>
      <c r="Q4893" s="44">
        <v>26550</v>
      </c>
      <c r="R4893" s="44">
        <v>26550</v>
      </c>
      <c r="S4893" s="44">
        <v>26550</v>
      </c>
      <c r="T4893" s="44">
        <f t="shared" si="3368"/>
        <v>0</v>
      </c>
      <c r="U4893" s="44"/>
      <c r="V4893" s="44"/>
      <c r="W4893" s="44"/>
      <c r="X4893" s="44">
        <f t="shared" si="3369"/>
        <v>26550</v>
      </c>
      <c r="Y4893" s="209">
        <f t="shared" si="3365"/>
        <v>100</v>
      </c>
    </row>
    <row r="4894" spans="1:25">
      <c r="A4894" s="23" t="s">
        <v>786</v>
      </c>
      <c r="B4894" s="23" t="s">
        <v>184</v>
      </c>
      <c r="C4894" s="23" t="s">
        <v>933</v>
      </c>
      <c r="D4894" s="23" t="s">
        <v>1693</v>
      </c>
      <c r="E4894" s="22">
        <v>6112</v>
      </c>
      <c r="F4894" s="23" t="s">
        <v>1698</v>
      </c>
      <c r="G4894" s="128" t="s">
        <v>3379</v>
      </c>
      <c r="H4894" s="32" t="s">
        <v>15</v>
      </c>
      <c r="I4894" s="44">
        <f t="shared" si="3341"/>
        <v>9500</v>
      </c>
      <c r="J4894" s="44">
        <v>9500</v>
      </c>
      <c r="K4894" s="44">
        <f t="shared" si="3342"/>
        <v>0</v>
      </c>
      <c r="L4894" s="44">
        <v>0</v>
      </c>
      <c r="M4894" s="44">
        <v>0</v>
      </c>
      <c r="N4894" s="44">
        <v>0</v>
      </c>
      <c r="O4894" s="44">
        <v>0</v>
      </c>
      <c r="P4894" s="44">
        <v>0</v>
      </c>
      <c r="Q4894" s="44">
        <v>9500</v>
      </c>
      <c r="R4894" s="44">
        <v>9500</v>
      </c>
      <c r="S4894" s="44">
        <v>0</v>
      </c>
      <c r="T4894" s="44">
        <f t="shared" si="3368"/>
        <v>9500</v>
      </c>
      <c r="U4894" s="44"/>
      <c r="V4894" s="44">
        <v>9500</v>
      </c>
      <c r="W4894" s="44"/>
      <c r="X4894" s="44">
        <f t="shared" si="3369"/>
        <v>9500</v>
      </c>
      <c r="Y4894" s="209">
        <f t="shared" si="3365"/>
        <v>100</v>
      </c>
    </row>
    <row r="4895" spans="1:25">
      <c r="A4895" s="23" t="s">
        <v>786</v>
      </c>
      <c r="B4895" s="23" t="s">
        <v>184</v>
      </c>
      <c r="C4895" s="23" t="s">
        <v>933</v>
      </c>
      <c r="D4895" s="23" t="s">
        <v>1693</v>
      </c>
      <c r="E4895" s="22">
        <v>6112</v>
      </c>
      <c r="F4895" s="23" t="s">
        <v>1699</v>
      </c>
      <c r="G4895" s="128" t="s">
        <v>3379</v>
      </c>
      <c r="H4895" s="32" t="s">
        <v>18</v>
      </c>
      <c r="I4895" s="44">
        <f t="shared" si="3341"/>
        <v>12000</v>
      </c>
      <c r="J4895" s="44">
        <v>12000</v>
      </c>
      <c r="K4895" s="44">
        <f t="shared" si="3342"/>
        <v>0</v>
      </c>
      <c r="L4895" s="44">
        <v>0</v>
      </c>
      <c r="M4895" s="44">
        <v>0</v>
      </c>
      <c r="N4895" s="44">
        <v>0</v>
      </c>
      <c r="O4895" s="44">
        <v>0</v>
      </c>
      <c r="P4895" s="44">
        <v>0</v>
      </c>
      <c r="Q4895" s="44">
        <v>12000</v>
      </c>
      <c r="R4895" s="44">
        <v>12000</v>
      </c>
      <c r="S4895" s="44">
        <v>7350</v>
      </c>
      <c r="T4895" s="44">
        <f t="shared" si="3368"/>
        <v>4650</v>
      </c>
      <c r="U4895" s="44">
        <v>4650</v>
      </c>
      <c r="V4895" s="44"/>
      <c r="W4895" s="44"/>
      <c r="X4895" s="44">
        <f t="shared" si="3369"/>
        <v>12000</v>
      </c>
      <c r="Y4895" s="209">
        <f t="shared" si="3365"/>
        <v>100</v>
      </c>
    </row>
    <row r="4896" spans="1:25">
      <c r="A4896" s="23" t="s">
        <v>786</v>
      </c>
      <c r="B4896" s="23" t="s">
        <v>184</v>
      </c>
      <c r="C4896" s="23" t="s">
        <v>933</v>
      </c>
      <c r="D4896" s="23" t="s">
        <v>1693</v>
      </c>
      <c r="E4896" s="21" t="s">
        <v>139</v>
      </c>
      <c r="F4896" s="21" t="s">
        <v>0</v>
      </c>
      <c r="G4896" s="150" t="s">
        <v>0</v>
      </c>
      <c r="H4896" s="21" t="s">
        <v>21</v>
      </c>
      <c r="I4896" s="66">
        <f t="shared" si="3341"/>
        <v>131950</v>
      </c>
      <c r="J4896" s="66">
        <f t="shared" ref="J4896:X4896" si="3372">SUM(J4897)</f>
        <v>131950</v>
      </c>
      <c r="K4896" s="66">
        <f t="shared" si="3342"/>
        <v>0</v>
      </c>
      <c r="L4896" s="66">
        <f t="shared" si="3372"/>
        <v>0</v>
      </c>
      <c r="M4896" s="66">
        <f t="shared" si="3372"/>
        <v>0</v>
      </c>
      <c r="N4896" s="66">
        <f t="shared" si="3372"/>
        <v>0</v>
      </c>
      <c r="O4896" s="66">
        <f t="shared" si="3372"/>
        <v>0</v>
      </c>
      <c r="P4896" s="66">
        <f t="shared" si="3372"/>
        <v>0</v>
      </c>
      <c r="Q4896" s="66">
        <f t="shared" si="3372"/>
        <v>137862</v>
      </c>
      <c r="R4896" s="66">
        <f t="shared" si="3372"/>
        <v>137862</v>
      </c>
      <c r="S4896" s="66">
        <f t="shared" si="3372"/>
        <v>112827</v>
      </c>
      <c r="T4896" s="66">
        <f t="shared" si="3372"/>
        <v>25035</v>
      </c>
      <c r="U4896" s="66">
        <f t="shared" si="3372"/>
        <v>25035</v>
      </c>
      <c r="V4896" s="66">
        <f t="shared" si="3372"/>
        <v>0</v>
      </c>
      <c r="W4896" s="66">
        <f t="shared" si="3372"/>
        <v>0</v>
      </c>
      <c r="X4896" s="66">
        <f t="shared" si="3372"/>
        <v>137862</v>
      </c>
      <c r="Y4896" s="208">
        <f t="shared" si="3365"/>
        <v>100</v>
      </c>
    </row>
    <row r="4897" spans="1:25">
      <c r="A4897" s="23" t="s">
        <v>786</v>
      </c>
      <c r="B4897" s="23" t="s">
        <v>184</v>
      </c>
      <c r="C4897" s="23" t="s">
        <v>933</v>
      </c>
      <c r="D4897" s="23" t="s">
        <v>1693</v>
      </c>
      <c r="E4897" s="22">
        <v>6121</v>
      </c>
      <c r="F4897" s="23"/>
      <c r="G4897" s="128" t="s">
        <v>3379</v>
      </c>
      <c r="H4897" s="32" t="s">
        <v>22</v>
      </c>
      <c r="I4897" s="44">
        <f t="shared" si="3341"/>
        <v>131950</v>
      </c>
      <c r="J4897" s="44">
        <v>131950</v>
      </c>
      <c r="K4897" s="44">
        <f t="shared" si="3342"/>
        <v>0</v>
      </c>
      <c r="L4897" s="44">
        <v>0</v>
      </c>
      <c r="M4897" s="44">
        <v>0</v>
      </c>
      <c r="N4897" s="44">
        <v>0</v>
      </c>
      <c r="O4897" s="44">
        <v>0</v>
      </c>
      <c r="P4897" s="44">
        <v>0</v>
      </c>
      <c r="Q4897" s="44">
        <v>137862</v>
      </c>
      <c r="R4897" s="44">
        <v>137862</v>
      </c>
      <c r="S4897" s="44">
        <v>112827</v>
      </c>
      <c r="T4897" s="44">
        <f t="shared" si="3368"/>
        <v>25035</v>
      </c>
      <c r="U4897" s="44">
        <v>25035</v>
      </c>
      <c r="V4897" s="44"/>
      <c r="W4897" s="44"/>
      <c r="X4897" s="44">
        <f t="shared" si="3369"/>
        <v>137862</v>
      </c>
      <c r="Y4897" s="209">
        <f t="shared" si="3365"/>
        <v>100</v>
      </c>
    </row>
    <row r="4898" spans="1:25">
      <c r="A4898" s="23" t="s">
        <v>786</v>
      </c>
      <c r="B4898" s="23" t="s">
        <v>184</v>
      </c>
      <c r="C4898" s="23" t="s">
        <v>933</v>
      </c>
      <c r="D4898" s="23" t="s">
        <v>1693</v>
      </c>
      <c r="E4898" s="21" t="s">
        <v>141</v>
      </c>
      <c r="F4898" s="21" t="s">
        <v>0</v>
      </c>
      <c r="G4898" s="150" t="s">
        <v>0</v>
      </c>
      <c r="H4898" s="21" t="s">
        <v>23</v>
      </c>
      <c r="I4898" s="66">
        <f t="shared" si="3341"/>
        <v>121683</v>
      </c>
      <c r="J4898" s="66">
        <f t="shared" ref="J4898:P4898" si="3373">SUM(J4899:J4906)</f>
        <v>116183</v>
      </c>
      <c r="K4898" s="66">
        <f t="shared" si="3342"/>
        <v>5500</v>
      </c>
      <c r="L4898" s="66">
        <f t="shared" si="3373"/>
        <v>5500</v>
      </c>
      <c r="M4898" s="66">
        <f t="shared" si="3373"/>
        <v>0</v>
      </c>
      <c r="N4898" s="66">
        <f t="shared" si="3373"/>
        <v>0</v>
      </c>
      <c r="O4898" s="66">
        <f t="shared" si="3373"/>
        <v>0</v>
      </c>
      <c r="P4898" s="66">
        <f t="shared" si="3373"/>
        <v>0</v>
      </c>
      <c r="Q4898" s="66">
        <f>SUM(Q4899:Q4906)</f>
        <v>128863</v>
      </c>
      <c r="R4898" s="66">
        <f>SUM(R4899:R4906)</f>
        <v>123363</v>
      </c>
      <c r="S4898" s="66">
        <f>SUM(S4899:S4906)</f>
        <v>103859</v>
      </c>
      <c r="T4898" s="66">
        <f t="shared" ref="T4898:X4898" si="3374">SUM(T4899:T4906)</f>
        <v>19504</v>
      </c>
      <c r="U4898" s="66">
        <f t="shared" si="3374"/>
        <v>6483</v>
      </c>
      <c r="V4898" s="66">
        <f t="shared" si="3374"/>
        <v>446</v>
      </c>
      <c r="W4898" s="66">
        <f t="shared" si="3374"/>
        <v>12575</v>
      </c>
      <c r="X4898" s="66">
        <f t="shared" si="3374"/>
        <v>123363</v>
      </c>
      <c r="Y4898" s="208">
        <f t="shared" si="3365"/>
        <v>100</v>
      </c>
    </row>
    <row r="4899" spans="1:25">
      <c r="A4899" s="23" t="s">
        <v>786</v>
      </c>
      <c r="B4899" s="23" t="s">
        <v>184</v>
      </c>
      <c r="C4899" s="23" t="s">
        <v>933</v>
      </c>
      <c r="D4899" s="23" t="s">
        <v>1693</v>
      </c>
      <c r="E4899" s="22">
        <v>6131</v>
      </c>
      <c r="F4899" s="23"/>
      <c r="G4899" s="128" t="s">
        <v>3379</v>
      </c>
      <c r="H4899" s="32" t="s">
        <v>24</v>
      </c>
      <c r="I4899" s="44">
        <f t="shared" si="3341"/>
        <v>5000</v>
      </c>
      <c r="J4899" s="44">
        <v>5000</v>
      </c>
      <c r="K4899" s="44">
        <f t="shared" si="3342"/>
        <v>0</v>
      </c>
      <c r="L4899" s="44">
        <v>0</v>
      </c>
      <c r="M4899" s="44">
        <v>0</v>
      </c>
      <c r="N4899" s="44">
        <v>0</v>
      </c>
      <c r="O4899" s="44">
        <v>0</v>
      </c>
      <c r="P4899" s="44">
        <v>0</v>
      </c>
      <c r="Q4899" s="44">
        <v>5000</v>
      </c>
      <c r="R4899" s="44">
        <v>5000</v>
      </c>
      <c r="S4899" s="44">
        <v>5000</v>
      </c>
      <c r="T4899" s="44">
        <f t="shared" si="3368"/>
        <v>0</v>
      </c>
      <c r="U4899" s="44"/>
      <c r="V4899" s="44"/>
      <c r="W4899" s="44"/>
      <c r="X4899" s="44">
        <f t="shared" si="3369"/>
        <v>5000</v>
      </c>
      <c r="Y4899" s="209">
        <f t="shared" si="3365"/>
        <v>100</v>
      </c>
    </row>
    <row r="4900" spans="1:25">
      <c r="A4900" s="23" t="s">
        <v>786</v>
      </c>
      <c r="B4900" s="23" t="s">
        <v>184</v>
      </c>
      <c r="C4900" s="23" t="s">
        <v>933</v>
      </c>
      <c r="D4900" s="23" t="s">
        <v>1693</v>
      </c>
      <c r="E4900" s="22">
        <v>6132</v>
      </c>
      <c r="F4900" s="23"/>
      <c r="G4900" s="128" t="s">
        <v>3379</v>
      </c>
      <c r="H4900" s="32" t="s">
        <v>25</v>
      </c>
      <c r="I4900" s="44">
        <f t="shared" si="3341"/>
        <v>17000</v>
      </c>
      <c r="J4900" s="44">
        <v>17000</v>
      </c>
      <c r="K4900" s="44">
        <f t="shared" si="3342"/>
        <v>0</v>
      </c>
      <c r="L4900" s="44">
        <v>0</v>
      </c>
      <c r="M4900" s="44">
        <v>0</v>
      </c>
      <c r="N4900" s="44">
        <v>0</v>
      </c>
      <c r="O4900" s="44">
        <v>0</v>
      </c>
      <c r="P4900" s="44">
        <v>0</v>
      </c>
      <c r="Q4900" s="44">
        <v>17000</v>
      </c>
      <c r="R4900" s="44">
        <v>17000</v>
      </c>
      <c r="S4900" s="44">
        <v>17000</v>
      </c>
      <c r="T4900" s="44">
        <f t="shared" si="3368"/>
        <v>0</v>
      </c>
      <c r="U4900" s="44"/>
      <c r="V4900" s="44"/>
      <c r="W4900" s="44"/>
      <c r="X4900" s="44">
        <f t="shared" si="3369"/>
        <v>17000</v>
      </c>
      <c r="Y4900" s="209">
        <f t="shared" si="3365"/>
        <v>100</v>
      </c>
    </row>
    <row r="4901" spans="1:25">
      <c r="A4901" s="23" t="s">
        <v>786</v>
      </c>
      <c r="B4901" s="23" t="s">
        <v>184</v>
      </c>
      <c r="C4901" s="23" t="s">
        <v>933</v>
      </c>
      <c r="D4901" s="23" t="s">
        <v>1693</v>
      </c>
      <c r="E4901" s="22">
        <v>6133</v>
      </c>
      <c r="F4901" s="23"/>
      <c r="G4901" s="128" t="s">
        <v>3379</v>
      </c>
      <c r="H4901" s="32" t="s">
        <v>26</v>
      </c>
      <c r="I4901" s="44">
        <f t="shared" si="3341"/>
        <v>7883</v>
      </c>
      <c r="J4901" s="44">
        <v>7883</v>
      </c>
      <c r="K4901" s="44">
        <f t="shared" si="3342"/>
        <v>0</v>
      </c>
      <c r="L4901" s="44">
        <v>0</v>
      </c>
      <c r="M4901" s="44">
        <v>0</v>
      </c>
      <c r="N4901" s="44">
        <v>0</v>
      </c>
      <c r="O4901" s="44">
        <v>0</v>
      </c>
      <c r="P4901" s="44">
        <v>0</v>
      </c>
      <c r="Q4901" s="44">
        <v>7883</v>
      </c>
      <c r="R4901" s="44">
        <v>7883</v>
      </c>
      <c r="S4901" s="44">
        <v>6300</v>
      </c>
      <c r="T4901" s="44">
        <f t="shared" si="3368"/>
        <v>1583</v>
      </c>
      <c r="U4901" s="44">
        <v>1583</v>
      </c>
      <c r="V4901" s="44"/>
      <c r="W4901" s="44"/>
      <c r="X4901" s="44">
        <f t="shared" si="3369"/>
        <v>7883</v>
      </c>
      <c r="Y4901" s="209">
        <f t="shared" si="3365"/>
        <v>100</v>
      </c>
    </row>
    <row r="4902" spans="1:25">
      <c r="A4902" s="23" t="s">
        <v>786</v>
      </c>
      <c r="B4902" s="23" t="s">
        <v>184</v>
      </c>
      <c r="C4902" s="23" t="s">
        <v>933</v>
      </c>
      <c r="D4902" s="23" t="s">
        <v>1693</v>
      </c>
      <c r="E4902" s="22">
        <v>6134</v>
      </c>
      <c r="F4902" s="23"/>
      <c r="G4902" s="128" t="s">
        <v>3379</v>
      </c>
      <c r="H4902" s="32" t="s">
        <v>27</v>
      </c>
      <c r="I4902" s="44">
        <f t="shared" si="3341"/>
        <v>6500</v>
      </c>
      <c r="J4902" s="44">
        <v>6500</v>
      </c>
      <c r="K4902" s="44">
        <f t="shared" si="3342"/>
        <v>0</v>
      </c>
      <c r="L4902" s="44">
        <v>0</v>
      </c>
      <c r="M4902" s="44">
        <v>0</v>
      </c>
      <c r="N4902" s="44">
        <v>0</v>
      </c>
      <c r="O4902" s="44">
        <v>0</v>
      </c>
      <c r="P4902" s="44">
        <v>0</v>
      </c>
      <c r="Q4902" s="44">
        <v>6500</v>
      </c>
      <c r="R4902" s="44">
        <v>6500</v>
      </c>
      <c r="S4902" s="44">
        <v>6500</v>
      </c>
      <c r="T4902" s="44">
        <f t="shared" si="3368"/>
        <v>0</v>
      </c>
      <c r="U4902" s="44"/>
      <c r="V4902" s="44"/>
      <c r="W4902" s="44"/>
      <c r="X4902" s="44">
        <f t="shared" si="3369"/>
        <v>6500</v>
      </c>
      <c r="Y4902" s="209">
        <f t="shared" si="3365"/>
        <v>100</v>
      </c>
    </row>
    <row r="4903" spans="1:25">
      <c r="A4903" s="23" t="s">
        <v>786</v>
      </c>
      <c r="B4903" s="23" t="s">
        <v>184</v>
      </c>
      <c r="C4903" s="23" t="s">
        <v>933</v>
      </c>
      <c r="D4903" s="23" t="s">
        <v>1693</v>
      </c>
      <c r="E4903" s="22">
        <v>6136</v>
      </c>
      <c r="F4903" s="23"/>
      <c r="G4903" s="128" t="s">
        <v>3379</v>
      </c>
      <c r="H4903" s="32" t="s">
        <v>29</v>
      </c>
      <c r="I4903" s="44">
        <f t="shared" si="3341"/>
        <v>7700</v>
      </c>
      <c r="J4903" s="44">
        <v>7700</v>
      </c>
      <c r="K4903" s="44">
        <f t="shared" si="3342"/>
        <v>0</v>
      </c>
      <c r="L4903" s="44">
        <v>0</v>
      </c>
      <c r="M4903" s="44">
        <v>0</v>
      </c>
      <c r="N4903" s="44">
        <v>0</v>
      </c>
      <c r="O4903" s="44">
        <v>0</v>
      </c>
      <c r="P4903" s="44">
        <v>0</v>
      </c>
      <c r="Q4903" s="44">
        <v>7700</v>
      </c>
      <c r="R4903" s="44">
        <v>7700</v>
      </c>
      <c r="S4903" s="44">
        <v>0</v>
      </c>
      <c r="T4903" s="44">
        <f t="shared" si="3368"/>
        <v>7700</v>
      </c>
      <c r="U4903" s="44"/>
      <c r="V4903" s="44"/>
      <c r="W4903" s="44">
        <v>7700</v>
      </c>
      <c r="X4903" s="44">
        <f t="shared" si="3369"/>
        <v>7700</v>
      </c>
      <c r="Y4903" s="209">
        <f t="shared" si="3365"/>
        <v>100</v>
      </c>
    </row>
    <row r="4904" spans="1:25">
      <c r="A4904" s="23" t="s">
        <v>786</v>
      </c>
      <c r="B4904" s="23" t="s">
        <v>184</v>
      </c>
      <c r="C4904" s="23" t="s">
        <v>933</v>
      </c>
      <c r="D4904" s="23" t="s">
        <v>1693</v>
      </c>
      <c r="E4904" s="22">
        <v>6137</v>
      </c>
      <c r="F4904" s="23"/>
      <c r="G4904" s="128" t="s">
        <v>3379</v>
      </c>
      <c r="H4904" s="32" t="s">
        <v>30</v>
      </c>
      <c r="I4904" s="44">
        <f t="shared" si="3341"/>
        <v>13400</v>
      </c>
      <c r="J4904" s="44">
        <v>13400</v>
      </c>
      <c r="K4904" s="44">
        <f t="shared" si="3342"/>
        <v>0</v>
      </c>
      <c r="L4904" s="44">
        <v>0</v>
      </c>
      <c r="M4904" s="44">
        <v>0</v>
      </c>
      <c r="N4904" s="44">
        <v>0</v>
      </c>
      <c r="O4904" s="44">
        <v>0</v>
      </c>
      <c r="P4904" s="44">
        <v>0</v>
      </c>
      <c r="Q4904" s="44">
        <v>13400</v>
      </c>
      <c r="R4904" s="44">
        <v>13400</v>
      </c>
      <c r="S4904" s="44">
        <v>13400</v>
      </c>
      <c r="T4904" s="44">
        <f t="shared" si="3368"/>
        <v>0</v>
      </c>
      <c r="U4904" s="44"/>
      <c r="V4904" s="44"/>
      <c r="W4904" s="44"/>
      <c r="X4904" s="44">
        <f t="shared" si="3369"/>
        <v>13400</v>
      </c>
      <c r="Y4904" s="209">
        <f t="shared" si="3365"/>
        <v>100</v>
      </c>
    </row>
    <row r="4905" spans="1:25">
      <c r="A4905" s="23" t="s">
        <v>786</v>
      </c>
      <c r="B4905" s="23" t="s">
        <v>184</v>
      </c>
      <c r="C4905" s="23" t="s">
        <v>933</v>
      </c>
      <c r="D4905" s="23" t="s">
        <v>1693</v>
      </c>
      <c r="E4905" s="22">
        <v>6138</v>
      </c>
      <c r="F4905" s="23"/>
      <c r="G4905" s="128" t="s">
        <v>3379</v>
      </c>
      <c r="H4905" s="32" t="s">
        <v>31</v>
      </c>
      <c r="I4905" s="44">
        <f t="shared" si="3341"/>
        <v>900</v>
      </c>
      <c r="J4905" s="44">
        <v>0</v>
      </c>
      <c r="K4905" s="44">
        <f t="shared" si="3342"/>
        <v>900</v>
      </c>
      <c r="L4905" s="44">
        <v>900</v>
      </c>
      <c r="M4905" s="44">
        <v>0</v>
      </c>
      <c r="N4905" s="44">
        <v>0</v>
      </c>
      <c r="O4905" s="44">
        <v>0</v>
      </c>
      <c r="P4905" s="44">
        <v>0</v>
      </c>
      <c r="Q4905" s="44">
        <v>900</v>
      </c>
      <c r="R4905" s="44">
        <v>0</v>
      </c>
      <c r="S4905" s="44">
        <v>0</v>
      </c>
      <c r="T4905" s="44">
        <f t="shared" si="3368"/>
        <v>0</v>
      </c>
      <c r="U4905" s="44"/>
      <c r="V4905" s="44"/>
      <c r="W4905" s="44"/>
      <c r="X4905" s="44">
        <f t="shared" si="3369"/>
        <v>0</v>
      </c>
      <c r="Y4905" s="209">
        <f t="shared" si="3365"/>
        <v>0</v>
      </c>
    </row>
    <row r="4906" spans="1:25">
      <c r="A4906" s="20" t="s">
        <v>786</v>
      </c>
      <c r="B4906" s="20" t="s">
        <v>184</v>
      </c>
      <c r="C4906" s="20" t="s">
        <v>933</v>
      </c>
      <c r="D4906" s="20" t="s">
        <v>1693</v>
      </c>
      <c r="E4906" s="20" t="s">
        <v>144</v>
      </c>
      <c r="F4906" s="23" t="s">
        <v>0</v>
      </c>
      <c r="G4906" s="154" t="s">
        <v>0</v>
      </c>
      <c r="H4906" s="21" t="s">
        <v>32</v>
      </c>
      <c r="I4906" s="66">
        <f t="shared" si="3341"/>
        <v>63300</v>
      </c>
      <c r="J4906" s="66">
        <f t="shared" ref="J4906:P4906" si="3375">SUM(J4907:J4909)</f>
        <v>58700</v>
      </c>
      <c r="K4906" s="66">
        <f t="shared" si="3342"/>
        <v>4600</v>
      </c>
      <c r="L4906" s="66">
        <f t="shared" si="3375"/>
        <v>4600</v>
      </c>
      <c r="M4906" s="66">
        <f t="shared" si="3375"/>
        <v>0</v>
      </c>
      <c r="N4906" s="66">
        <f t="shared" si="3375"/>
        <v>0</v>
      </c>
      <c r="O4906" s="66">
        <f t="shared" si="3375"/>
        <v>0</v>
      </c>
      <c r="P4906" s="66">
        <f t="shared" si="3375"/>
        <v>0</v>
      </c>
      <c r="Q4906" s="66">
        <f>SUM(Q4907:Q4909)</f>
        <v>70480</v>
      </c>
      <c r="R4906" s="66">
        <f>SUM(R4907:R4909)</f>
        <v>65880</v>
      </c>
      <c r="S4906" s="66">
        <f>SUM(S4907:S4909)</f>
        <v>55659</v>
      </c>
      <c r="T4906" s="66">
        <f t="shared" ref="T4906:X4906" si="3376">SUM(T4907:T4909)</f>
        <v>10221</v>
      </c>
      <c r="U4906" s="66">
        <f t="shared" si="3376"/>
        <v>4900</v>
      </c>
      <c r="V4906" s="66">
        <f t="shared" si="3376"/>
        <v>446</v>
      </c>
      <c r="W4906" s="66">
        <f t="shared" si="3376"/>
        <v>4875</v>
      </c>
      <c r="X4906" s="66">
        <f t="shared" si="3376"/>
        <v>65880</v>
      </c>
      <c r="Y4906" s="208">
        <f t="shared" si="3365"/>
        <v>100</v>
      </c>
    </row>
    <row r="4907" spans="1:25">
      <c r="A4907" s="23" t="s">
        <v>786</v>
      </c>
      <c r="B4907" s="23" t="s">
        <v>184</v>
      </c>
      <c r="C4907" s="23" t="s">
        <v>933</v>
      </c>
      <c r="D4907" s="23" t="s">
        <v>1693</v>
      </c>
      <c r="E4907" s="22">
        <v>6139</v>
      </c>
      <c r="F4907" s="23"/>
      <c r="G4907" s="128" t="s">
        <v>3379</v>
      </c>
      <c r="H4907" s="32" t="s">
        <v>32</v>
      </c>
      <c r="I4907" s="44">
        <f t="shared" si="3341"/>
        <v>50100</v>
      </c>
      <c r="J4907" s="44">
        <v>45500</v>
      </c>
      <c r="K4907" s="44">
        <f t="shared" si="3342"/>
        <v>4600</v>
      </c>
      <c r="L4907" s="44">
        <v>4600</v>
      </c>
      <c r="M4907" s="44">
        <v>0</v>
      </c>
      <c r="N4907" s="44">
        <v>0</v>
      </c>
      <c r="O4907" s="44">
        <v>0</v>
      </c>
      <c r="P4907" s="44">
        <v>0</v>
      </c>
      <c r="Q4907" s="44">
        <v>57100</v>
      </c>
      <c r="R4907" s="44">
        <v>52500</v>
      </c>
      <c r="S4907" s="44">
        <v>48200</v>
      </c>
      <c r="T4907" s="44">
        <f t="shared" si="3368"/>
        <v>4300</v>
      </c>
      <c r="U4907" s="44">
        <v>4300</v>
      </c>
      <c r="V4907" s="44"/>
      <c r="W4907" s="44"/>
      <c r="X4907" s="44">
        <f t="shared" si="3369"/>
        <v>52500</v>
      </c>
      <c r="Y4907" s="209">
        <f t="shared" si="3365"/>
        <v>100</v>
      </c>
    </row>
    <row r="4908" spans="1:25">
      <c r="A4908" s="23" t="s">
        <v>786</v>
      </c>
      <c r="B4908" s="23" t="s">
        <v>184</v>
      </c>
      <c r="C4908" s="23" t="s">
        <v>933</v>
      </c>
      <c r="D4908" s="23" t="s">
        <v>1693</v>
      </c>
      <c r="E4908" s="22">
        <v>6139</v>
      </c>
      <c r="F4908" s="23" t="s">
        <v>1700</v>
      </c>
      <c r="G4908" s="128" t="s">
        <v>3379</v>
      </c>
      <c r="H4908" s="32" t="s">
        <v>152</v>
      </c>
      <c r="I4908" s="44">
        <f t="shared" si="3341"/>
        <v>4200</v>
      </c>
      <c r="J4908" s="44">
        <v>4200</v>
      </c>
      <c r="K4908" s="44">
        <f t="shared" si="3342"/>
        <v>0</v>
      </c>
      <c r="L4908" s="44">
        <v>0</v>
      </c>
      <c r="M4908" s="44">
        <v>0</v>
      </c>
      <c r="N4908" s="44">
        <v>0</v>
      </c>
      <c r="O4908" s="44">
        <v>0</v>
      </c>
      <c r="P4908" s="44">
        <v>0</v>
      </c>
      <c r="Q4908" s="44">
        <v>4380</v>
      </c>
      <c r="R4908" s="44">
        <v>4380</v>
      </c>
      <c r="S4908" s="44">
        <v>3334</v>
      </c>
      <c r="T4908" s="44">
        <f t="shared" si="3368"/>
        <v>1046</v>
      </c>
      <c r="U4908" s="44">
        <v>600</v>
      </c>
      <c r="V4908" s="44">
        <v>446</v>
      </c>
      <c r="W4908" s="44"/>
      <c r="X4908" s="44">
        <f t="shared" si="3369"/>
        <v>4380</v>
      </c>
      <c r="Y4908" s="209">
        <f t="shared" si="3365"/>
        <v>100</v>
      </c>
    </row>
    <row r="4909" spans="1:25">
      <c r="A4909" s="23" t="s">
        <v>786</v>
      </c>
      <c r="B4909" s="23" t="s">
        <v>184</v>
      </c>
      <c r="C4909" s="23" t="s">
        <v>933</v>
      </c>
      <c r="D4909" s="23" t="s">
        <v>1693</v>
      </c>
      <c r="E4909" s="22">
        <v>6139</v>
      </c>
      <c r="F4909" s="23" t="s">
        <v>1701</v>
      </c>
      <c r="G4909" s="128" t="s">
        <v>3379</v>
      </c>
      <c r="H4909" s="32" t="s">
        <v>158</v>
      </c>
      <c r="I4909" s="44">
        <f>SUM(J4909,K4909,O4909,P4909)</f>
        <v>9000</v>
      </c>
      <c r="J4909" s="44">
        <v>9000</v>
      </c>
      <c r="K4909" s="44">
        <f t="shared" si="3342"/>
        <v>0</v>
      </c>
      <c r="L4909" s="44">
        <v>0</v>
      </c>
      <c r="M4909" s="44">
        <v>0</v>
      </c>
      <c r="N4909" s="44">
        <v>0</v>
      </c>
      <c r="O4909" s="44">
        <v>0</v>
      </c>
      <c r="P4909" s="44">
        <v>0</v>
      </c>
      <c r="Q4909" s="44">
        <v>9000</v>
      </c>
      <c r="R4909" s="44">
        <v>9000</v>
      </c>
      <c r="S4909" s="44">
        <v>4125</v>
      </c>
      <c r="T4909" s="44">
        <f t="shared" si="3368"/>
        <v>4875</v>
      </c>
      <c r="U4909" s="44"/>
      <c r="V4909" s="44"/>
      <c r="W4909" s="44">
        <v>4875</v>
      </c>
      <c r="X4909" s="44">
        <f t="shared" si="3369"/>
        <v>9000</v>
      </c>
      <c r="Y4909" s="209">
        <f t="shared" si="3365"/>
        <v>100</v>
      </c>
    </row>
    <row r="4910" spans="1:25" s="68" customFormat="1" ht="20.399999999999999">
      <c r="A4910" s="46"/>
      <c r="B4910" s="46"/>
      <c r="C4910" s="46"/>
      <c r="D4910" s="46"/>
      <c r="E4910" s="194"/>
      <c r="F4910" s="46"/>
      <c r="G4910" s="204"/>
      <c r="H4910" s="53" t="s">
        <v>42</v>
      </c>
      <c r="I4910" s="205">
        <f>SUM(I4911)</f>
        <v>0</v>
      </c>
      <c r="J4910" s="205">
        <f t="shared" ref="J4910:X4911" si="3377">SUM(J4911)</f>
        <v>0</v>
      </c>
      <c r="K4910" s="205">
        <f t="shared" si="3377"/>
        <v>0</v>
      </c>
      <c r="L4910" s="205">
        <f t="shared" si="3377"/>
        <v>0</v>
      </c>
      <c r="M4910" s="205">
        <f t="shared" si="3377"/>
        <v>0</v>
      </c>
      <c r="N4910" s="205">
        <f t="shared" si="3377"/>
        <v>0</v>
      </c>
      <c r="O4910" s="205">
        <f t="shared" si="3377"/>
        <v>0</v>
      </c>
      <c r="P4910" s="205">
        <f t="shared" si="3377"/>
        <v>0</v>
      </c>
      <c r="Q4910" s="205">
        <f t="shared" si="3377"/>
        <v>46106</v>
      </c>
      <c r="R4910" s="205">
        <f t="shared" si="3377"/>
        <v>3690</v>
      </c>
      <c r="S4910" s="205">
        <f t="shared" si="3377"/>
        <v>3690</v>
      </c>
      <c r="T4910" s="205">
        <f t="shared" si="3377"/>
        <v>0</v>
      </c>
      <c r="U4910" s="205">
        <f t="shared" si="3377"/>
        <v>0</v>
      </c>
      <c r="V4910" s="205">
        <f t="shared" si="3377"/>
        <v>0</v>
      </c>
      <c r="W4910" s="205">
        <f t="shared" si="3377"/>
        <v>0</v>
      </c>
      <c r="X4910" s="205">
        <f t="shared" si="3377"/>
        <v>3690</v>
      </c>
      <c r="Y4910" s="232">
        <f t="shared" si="3365"/>
        <v>100</v>
      </c>
    </row>
    <row r="4911" spans="1:25" s="68" customFormat="1">
      <c r="A4911" s="46" t="s">
        <v>786</v>
      </c>
      <c r="B4911" s="46" t="s">
        <v>184</v>
      </c>
      <c r="C4911" s="46" t="s">
        <v>933</v>
      </c>
      <c r="D4911" s="46" t="s">
        <v>1693</v>
      </c>
      <c r="E4911" s="194">
        <v>6148</v>
      </c>
      <c r="F4911" s="46"/>
      <c r="G4911" s="204"/>
      <c r="H4911" s="3" t="s">
        <v>34</v>
      </c>
      <c r="I4911" s="62">
        <f>SUM(I4912)</f>
        <v>0</v>
      </c>
      <c r="J4911" s="62">
        <f t="shared" si="3377"/>
        <v>0</v>
      </c>
      <c r="K4911" s="62">
        <f t="shared" si="3377"/>
        <v>0</v>
      </c>
      <c r="L4911" s="62">
        <f t="shared" si="3377"/>
        <v>0</v>
      </c>
      <c r="M4911" s="62">
        <f t="shared" si="3377"/>
        <v>0</v>
      </c>
      <c r="N4911" s="62">
        <f t="shared" si="3377"/>
        <v>0</v>
      </c>
      <c r="O4911" s="62">
        <f t="shared" si="3377"/>
        <v>0</v>
      </c>
      <c r="P4911" s="62">
        <f t="shared" si="3377"/>
        <v>0</v>
      </c>
      <c r="Q4911" s="62">
        <f t="shared" si="3377"/>
        <v>46106</v>
      </c>
      <c r="R4911" s="62">
        <f t="shared" si="3377"/>
        <v>3690</v>
      </c>
      <c r="S4911" s="62">
        <f t="shared" si="3377"/>
        <v>3690</v>
      </c>
      <c r="T4911" s="62">
        <f t="shared" si="3377"/>
        <v>0</v>
      </c>
      <c r="U4911" s="62">
        <f t="shared" si="3377"/>
        <v>0</v>
      </c>
      <c r="V4911" s="62">
        <f t="shared" si="3377"/>
        <v>0</v>
      </c>
      <c r="W4911" s="62">
        <f t="shared" si="3377"/>
        <v>0</v>
      </c>
      <c r="X4911" s="62">
        <f t="shared" si="3377"/>
        <v>3690</v>
      </c>
      <c r="Y4911" s="210">
        <f t="shared" si="3365"/>
        <v>100</v>
      </c>
    </row>
    <row r="4912" spans="1:25">
      <c r="A4912" s="23" t="s">
        <v>786</v>
      </c>
      <c r="B4912" s="23" t="s">
        <v>184</v>
      </c>
      <c r="C4912" s="23" t="s">
        <v>933</v>
      </c>
      <c r="D4912" s="23" t="s">
        <v>1693</v>
      </c>
      <c r="E4912" s="22">
        <v>6148</v>
      </c>
      <c r="F4912" s="23"/>
      <c r="G4912" s="128" t="s">
        <v>3379</v>
      </c>
      <c r="H4912" s="32" t="s">
        <v>41</v>
      </c>
      <c r="I4912" s="44"/>
      <c r="J4912" s="44"/>
      <c r="K4912" s="44"/>
      <c r="L4912" s="44"/>
      <c r="M4912" s="44"/>
      <c r="N4912" s="44"/>
      <c r="O4912" s="44"/>
      <c r="P4912" s="44"/>
      <c r="Q4912" s="44">
        <v>46106</v>
      </c>
      <c r="R4912" s="44">
        <v>3690</v>
      </c>
      <c r="S4912" s="44">
        <v>3690</v>
      </c>
      <c r="T4912" s="44">
        <f t="shared" si="3368"/>
        <v>0</v>
      </c>
      <c r="U4912" s="44"/>
      <c r="V4912" s="44"/>
      <c r="W4912" s="44"/>
      <c r="X4912" s="44">
        <f t="shared" si="3369"/>
        <v>3690</v>
      </c>
      <c r="Y4912" s="209">
        <f t="shared" si="3365"/>
        <v>100</v>
      </c>
    </row>
    <row r="4913" spans="1:25" ht="20.399999999999999">
      <c r="A4913" s="20" t="s">
        <v>0</v>
      </c>
      <c r="B4913" s="20" t="s">
        <v>0</v>
      </c>
      <c r="C4913" s="20" t="s">
        <v>0</v>
      </c>
      <c r="D4913" s="21" t="s">
        <v>0</v>
      </c>
      <c r="E4913" s="21" t="s">
        <v>0</v>
      </c>
      <c r="F4913" s="21" t="s">
        <v>0</v>
      </c>
      <c r="G4913" s="150" t="s">
        <v>0</v>
      </c>
      <c r="H4913" s="30" t="s">
        <v>60</v>
      </c>
      <c r="I4913" s="31">
        <f t="shared" si="3341"/>
        <v>61900</v>
      </c>
      <c r="J4913" s="31">
        <f t="shared" ref="J4913:X4914" si="3378">SUM(J4914)</f>
        <v>50000</v>
      </c>
      <c r="K4913" s="31">
        <f t="shared" si="3342"/>
        <v>11900</v>
      </c>
      <c r="L4913" s="31">
        <f t="shared" si="3378"/>
        <v>11900</v>
      </c>
      <c r="M4913" s="31">
        <f t="shared" si="3378"/>
        <v>0</v>
      </c>
      <c r="N4913" s="31">
        <f t="shared" si="3378"/>
        <v>0</v>
      </c>
      <c r="O4913" s="31">
        <f t="shared" si="3378"/>
        <v>0</v>
      </c>
      <c r="P4913" s="31">
        <f t="shared" si="3378"/>
        <v>0</v>
      </c>
      <c r="Q4913" s="31">
        <f t="shared" si="3378"/>
        <v>61900</v>
      </c>
      <c r="R4913" s="31">
        <f t="shared" si="3378"/>
        <v>50000</v>
      </c>
      <c r="S4913" s="31">
        <f t="shared" si="3378"/>
        <v>50000</v>
      </c>
      <c r="T4913" s="31">
        <f t="shared" si="3378"/>
        <v>0</v>
      </c>
      <c r="U4913" s="31">
        <f t="shared" si="3378"/>
        <v>0</v>
      </c>
      <c r="V4913" s="31">
        <f t="shared" si="3378"/>
        <v>0</v>
      </c>
      <c r="W4913" s="31">
        <f t="shared" si="3378"/>
        <v>0</v>
      </c>
      <c r="X4913" s="31">
        <f t="shared" si="3378"/>
        <v>50000</v>
      </c>
      <c r="Y4913" s="220">
        <f t="shared" si="3365"/>
        <v>100</v>
      </c>
    </row>
    <row r="4914" spans="1:25">
      <c r="A4914" s="23" t="s">
        <v>786</v>
      </c>
      <c r="B4914" s="23" t="s">
        <v>184</v>
      </c>
      <c r="C4914" s="23" t="s">
        <v>933</v>
      </c>
      <c r="D4914" s="23" t="s">
        <v>1693</v>
      </c>
      <c r="E4914" s="21" t="s">
        <v>166</v>
      </c>
      <c r="F4914" s="21" t="s">
        <v>0</v>
      </c>
      <c r="G4914" s="150" t="s">
        <v>0</v>
      </c>
      <c r="H4914" s="21" t="s">
        <v>53</v>
      </c>
      <c r="I4914" s="66">
        <f t="shared" si="3341"/>
        <v>61900</v>
      </c>
      <c r="J4914" s="66">
        <f t="shared" si="3378"/>
        <v>50000</v>
      </c>
      <c r="K4914" s="66">
        <f t="shared" si="3342"/>
        <v>11900</v>
      </c>
      <c r="L4914" s="66">
        <f t="shared" si="3378"/>
        <v>11900</v>
      </c>
      <c r="M4914" s="66">
        <f t="shared" si="3378"/>
        <v>0</v>
      </c>
      <c r="N4914" s="66">
        <f t="shared" si="3378"/>
        <v>0</v>
      </c>
      <c r="O4914" s="66">
        <f t="shared" si="3378"/>
        <v>0</v>
      </c>
      <c r="P4914" s="66">
        <f t="shared" si="3378"/>
        <v>0</v>
      </c>
      <c r="Q4914" s="66">
        <f t="shared" si="3378"/>
        <v>61900</v>
      </c>
      <c r="R4914" s="66">
        <f t="shared" si="3378"/>
        <v>50000</v>
      </c>
      <c r="S4914" s="66">
        <f t="shared" si="3378"/>
        <v>50000</v>
      </c>
      <c r="T4914" s="66">
        <f t="shared" si="3378"/>
        <v>0</v>
      </c>
      <c r="U4914" s="66">
        <f t="shared" si="3378"/>
        <v>0</v>
      </c>
      <c r="V4914" s="66">
        <f t="shared" si="3378"/>
        <v>0</v>
      </c>
      <c r="W4914" s="66">
        <f t="shared" si="3378"/>
        <v>0</v>
      </c>
      <c r="X4914" s="66">
        <f t="shared" si="3378"/>
        <v>50000</v>
      </c>
      <c r="Y4914" s="208">
        <f t="shared" si="3365"/>
        <v>100</v>
      </c>
    </row>
    <row r="4915" spans="1:25">
      <c r="A4915" s="23" t="s">
        <v>786</v>
      </c>
      <c r="B4915" s="23" t="s">
        <v>184</v>
      </c>
      <c r="C4915" s="23" t="s">
        <v>933</v>
      </c>
      <c r="D4915" s="23" t="s">
        <v>1693</v>
      </c>
      <c r="E4915" s="22">
        <v>8213</v>
      </c>
      <c r="F4915" s="23"/>
      <c r="G4915" s="128" t="s">
        <v>3379</v>
      </c>
      <c r="H4915" s="32" t="s">
        <v>56</v>
      </c>
      <c r="I4915" s="44">
        <f t="shared" si="3341"/>
        <v>61900</v>
      </c>
      <c r="J4915" s="44">
        <v>50000</v>
      </c>
      <c r="K4915" s="44">
        <f t="shared" si="3342"/>
        <v>11900</v>
      </c>
      <c r="L4915" s="44">
        <v>11900</v>
      </c>
      <c r="M4915" s="44">
        <v>0</v>
      </c>
      <c r="N4915" s="44">
        <v>0</v>
      </c>
      <c r="O4915" s="44">
        <v>0</v>
      </c>
      <c r="P4915" s="44">
        <v>0</v>
      </c>
      <c r="Q4915" s="44">
        <v>61900</v>
      </c>
      <c r="R4915" s="44">
        <v>50000</v>
      </c>
      <c r="S4915" s="44">
        <v>50000</v>
      </c>
      <c r="T4915" s="44">
        <f t="shared" si="3368"/>
        <v>0</v>
      </c>
      <c r="U4915" s="44"/>
      <c r="V4915" s="44"/>
      <c r="W4915" s="44"/>
      <c r="X4915" s="44">
        <f t="shared" si="3369"/>
        <v>50000</v>
      </c>
      <c r="Y4915" s="209">
        <f t="shared" si="3365"/>
        <v>100</v>
      </c>
    </row>
    <row r="4916" spans="1:25" s="68" customFormat="1">
      <c r="A4916" s="3" t="s">
        <v>0</v>
      </c>
      <c r="B4916" s="3" t="s">
        <v>0</v>
      </c>
      <c r="C4916" s="3" t="s">
        <v>0</v>
      </c>
      <c r="D4916" s="3" t="s">
        <v>0</v>
      </c>
      <c r="E4916" s="3" t="s">
        <v>0</v>
      </c>
      <c r="F4916" s="3" t="s">
        <v>0</v>
      </c>
      <c r="G4916" s="158" t="s">
        <v>0</v>
      </c>
      <c r="H4916" s="53" t="s">
        <v>1702</v>
      </c>
      <c r="I4916" s="57">
        <f t="shared" si="3341"/>
        <v>1770186</v>
      </c>
      <c r="J4916" s="57">
        <f t="shared" ref="J4916:P4916" si="3379">SUM(J4887,J4913)</f>
        <v>1752786</v>
      </c>
      <c r="K4916" s="57">
        <f t="shared" si="3342"/>
        <v>17400</v>
      </c>
      <c r="L4916" s="57">
        <f t="shared" si="3379"/>
        <v>17400</v>
      </c>
      <c r="M4916" s="57">
        <f t="shared" si="3379"/>
        <v>0</v>
      </c>
      <c r="N4916" s="57">
        <f t="shared" si="3379"/>
        <v>0</v>
      </c>
      <c r="O4916" s="57">
        <f t="shared" si="3379"/>
        <v>0</v>
      </c>
      <c r="P4916" s="57">
        <f t="shared" si="3379"/>
        <v>0</v>
      </c>
      <c r="Q4916" s="57">
        <f>SUM(Q4887,Q4913,Q4910)</f>
        <v>1886241</v>
      </c>
      <c r="R4916" s="57">
        <f>SUM(R4887,R4913,R4910)</f>
        <v>1826425</v>
      </c>
      <c r="S4916" s="57">
        <f>SUM(S4887,S4913,S4910)</f>
        <v>1589809</v>
      </c>
      <c r="T4916" s="57">
        <f t="shared" ref="T4916:X4916" si="3380">SUM(T4887,T4913,T4910)</f>
        <v>236616</v>
      </c>
      <c r="U4916" s="57">
        <f t="shared" si="3380"/>
        <v>202966</v>
      </c>
      <c r="V4916" s="57">
        <f t="shared" si="3380"/>
        <v>12946</v>
      </c>
      <c r="W4916" s="57">
        <f t="shared" si="3380"/>
        <v>20704</v>
      </c>
      <c r="X4916" s="57">
        <f t="shared" si="3380"/>
        <v>1826425</v>
      </c>
      <c r="Y4916" s="222">
        <f t="shared" si="3365"/>
        <v>100</v>
      </c>
    </row>
    <row r="4917" spans="1:25" ht="15" thickBot="1">
      <c r="A4917" s="32" t="s">
        <v>0</v>
      </c>
      <c r="B4917" s="32" t="s">
        <v>0</v>
      </c>
      <c r="C4917" s="32" t="s">
        <v>0</v>
      </c>
      <c r="D4917" s="32" t="s">
        <v>0</v>
      </c>
      <c r="E4917" s="32" t="s">
        <v>0</v>
      </c>
      <c r="F4917" s="32" t="s">
        <v>0</v>
      </c>
      <c r="G4917" s="154" t="s">
        <v>0</v>
      </c>
      <c r="H4917" s="21" t="s">
        <v>170</v>
      </c>
      <c r="I4917" s="66">
        <f t="shared" ref="I4917:I4981" si="3381">SUM(J4917,K4917,O4917,P4917)</f>
        <v>52</v>
      </c>
      <c r="J4917" s="66">
        <v>52</v>
      </c>
      <c r="K4917" s="66">
        <f t="shared" ref="K4917:K4981" si="3382">SUM(L4917,M4917,N4917)</f>
        <v>0</v>
      </c>
      <c r="L4917" s="66" t="s">
        <v>0</v>
      </c>
      <c r="M4917" s="66" t="s">
        <v>0</v>
      </c>
      <c r="N4917" s="66" t="s">
        <v>0</v>
      </c>
      <c r="O4917" s="66" t="s">
        <v>0</v>
      </c>
      <c r="P4917" s="66" t="s">
        <v>0</v>
      </c>
      <c r="Q4917" s="66">
        <v>0</v>
      </c>
      <c r="R4917" s="66"/>
      <c r="S4917" s="66"/>
      <c r="T4917" s="66"/>
      <c r="U4917" s="66"/>
      <c r="V4917" s="66"/>
      <c r="W4917" s="66"/>
      <c r="X4917" s="66"/>
      <c r="Y4917" s="208">
        <v>0</v>
      </c>
    </row>
    <row r="4918" spans="1:25" ht="41.4" thickBot="1">
      <c r="A4918" s="252" t="s">
        <v>0</v>
      </c>
      <c r="B4918" s="252" t="s">
        <v>0</v>
      </c>
      <c r="C4918" s="252" t="s">
        <v>0</v>
      </c>
      <c r="D4918" s="252" t="s">
        <v>0</v>
      </c>
      <c r="E4918" s="252" t="s">
        <v>0</v>
      </c>
      <c r="F4918" s="252" t="s">
        <v>0</v>
      </c>
      <c r="G4918" s="258" t="s">
        <v>0</v>
      </c>
      <c r="H4918" s="24" t="s">
        <v>72</v>
      </c>
      <c r="I4918" s="1" t="s">
        <v>3093</v>
      </c>
      <c r="J4918" s="1" t="s">
        <v>3130</v>
      </c>
      <c r="K4918" s="1" t="s">
        <v>3</v>
      </c>
      <c r="L4918" s="1" t="s">
        <v>4</v>
      </c>
      <c r="M4918" s="1" t="s">
        <v>5</v>
      </c>
      <c r="N4918" s="1" t="s">
        <v>6</v>
      </c>
      <c r="O4918" s="1" t="s">
        <v>7</v>
      </c>
      <c r="P4918" s="1" t="s">
        <v>8</v>
      </c>
      <c r="Q4918" s="1" t="s">
        <v>3344</v>
      </c>
      <c r="R4918" s="1" t="s">
        <v>3427</v>
      </c>
      <c r="S4918" s="1" t="s">
        <v>3447</v>
      </c>
      <c r="T4918" s="1" t="s">
        <v>3448</v>
      </c>
      <c r="U4918" s="1" t="s">
        <v>3452</v>
      </c>
      <c r="V4918" s="1" t="s">
        <v>3449</v>
      </c>
      <c r="W4918" s="1" t="s">
        <v>3450</v>
      </c>
      <c r="X4918" s="1" t="s">
        <v>3451</v>
      </c>
      <c r="Y4918" s="216" t="s">
        <v>3385</v>
      </c>
    </row>
    <row r="4919" spans="1:25">
      <c r="A4919" s="253"/>
      <c r="B4919" s="253"/>
      <c r="C4919" s="253"/>
      <c r="D4919" s="253"/>
      <c r="E4919" s="253"/>
      <c r="F4919" s="253"/>
      <c r="G4919" s="259"/>
      <c r="H4919" s="33" t="s">
        <v>0</v>
      </c>
      <c r="I4919" s="45">
        <v>1</v>
      </c>
      <c r="J4919" s="45">
        <v>3</v>
      </c>
      <c r="K4919" s="45" t="s">
        <v>9</v>
      </c>
      <c r="L4919" s="45">
        <v>5</v>
      </c>
      <c r="M4919" s="45">
        <v>6</v>
      </c>
      <c r="N4919" s="45">
        <v>7</v>
      </c>
      <c r="O4919" s="45">
        <v>8</v>
      </c>
      <c r="P4919" s="45">
        <v>9</v>
      </c>
      <c r="Q4919" s="45">
        <v>1</v>
      </c>
      <c r="R4919" s="45">
        <v>2</v>
      </c>
      <c r="S4919" s="45">
        <v>3</v>
      </c>
      <c r="T4919" s="45" t="s">
        <v>3453</v>
      </c>
      <c r="U4919" s="45">
        <v>5</v>
      </c>
      <c r="V4919" s="45">
        <v>6</v>
      </c>
      <c r="W4919" s="45">
        <v>7</v>
      </c>
      <c r="X4919" s="45" t="s">
        <v>3454</v>
      </c>
      <c r="Y4919" s="276">
        <v>9</v>
      </c>
    </row>
    <row r="4920" spans="1:25">
      <c r="A4920" s="253"/>
      <c r="B4920" s="253"/>
      <c r="C4920" s="253"/>
      <c r="D4920" s="253"/>
      <c r="E4920" s="253"/>
      <c r="F4920" s="253"/>
      <c r="G4920" s="259"/>
      <c r="H4920" s="34" t="s">
        <v>109</v>
      </c>
      <c r="I4920" s="35">
        <f t="shared" si="3381"/>
        <v>1770186</v>
      </c>
      <c r="J4920" s="35">
        <f t="shared" ref="J4920:P4920" si="3383">SUM(J4916)</f>
        <v>1752786</v>
      </c>
      <c r="K4920" s="35">
        <f t="shared" si="3382"/>
        <v>17400</v>
      </c>
      <c r="L4920" s="35">
        <f t="shared" si="3383"/>
        <v>17400</v>
      </c>
      <c r="M4920" s="35">
        <f t="shared" si="3383"/>
        <v>0</v>
      </c>
      <c r="N4920" s="35">
        <f t="shared" si="3383"/>
        <v>0</v>
      </c>
      <c r="O4920" s="35">
        <f t="shared" si="3383"/>
        <v>0</v>
      </c>
      <c r="P4920" s="35">
        <f t="shared" si="3383"/>
        <v>0</v>
      </c>
      <c r="Q4920" s="35">
        <f>SUM(Q4916)</f>
        <v>1886241</v>
      </c>
      <c r="R4920" s="35">
        <f>SUM(R4916)</f>
        <v>1826425</v>
      </c>
      <c r="S4920" s="35">
        <f>SUM(S4916)</f>
        <v>1589809</v>
      </c>
      <c r="T4920" s="35">
        <f t="shared" ref="T4920:X4920" si="3384">SUM(T4916)</f>
        <v>236616</v>
      </c>
      <c r="U4920" s="35">
        <f t="shared" si="3384"/>
        <v>202966</v>
      </c>
      <c r="V4920" s="35">
        <f t="shared" si="3384"/>
        <v>12946</v>
      </c>
      <c r="W4920" s="35">
        <f t="shared" si="3384"/>
        <v>20704</v>
      </c>
      <c r="X4920" s="35">
        <f t="shared" si="3384"/>
        <v>1826425</v>
      </c>
      <c r="Y4920" s="218">
        <f t="shared" ref="Y4920:Y4921" si="3385">IF(R4920=0,0,(X4920/R4920)*100)</f>
        <v>100</v>
      </c>
    </row>
    <row r="4921" spans="1:25">
      <c r="A4921" s="253"/>
      <c r="B4921" s="253"/>
      <c r="C4921" s="253"/>
      <c r="D4921" s="253"/>
      <c r="E4921" s="253"/>
      <c r="F4921" s="253"/>
      <c r="G4921" s="259"/>
      <c r="H4921" s="36" t="s">
        <v>69</v>
      </c>
      <c r="I4921" s="35">
        <f t="shared" si="3381"/>
        <v>1770186</v>
      </c>
      <c r="J4921" s="35">
        <f t="shared" ref="J4921:P4921" si="3386">SUM(J4920)</f>
        <v>1752786</v>
      </c>
      <c r="K4921" s="35">
        <f t="shared" si="3382"/>
        <v>17400</v>
      </c>
      <c r="L4921" s="35">
        <f t="shared" si="3386"/>
        <v>17400</v>
      </c>
      <c r="M4921" s="35">
        <f t="shared" si="3386"/>
        <v>0</v>
      </c>
      <c r="N4921" s="35">
        <f t="shared" si="3386"/>
        <v>0</v>
      </c>
      <c r="O4921" s="35">
        <f t="shared" si="3386"/>
        <v>0</v>
      </c>
      <c r="P4921" s="35">
        <f t="shared" si="3386"/>
        <v>0</v>
      </c>
      <c r="Q4921" s="35">
        <f>SUM(Q4920)</f>
        <v>1886241</v>
      </c>
      <c r="R4921" s="35">
        <f>SUM(R4920)</f>
        <v>1826425</v>
      </c>
      <c r="S4921" s="35">
        <f>SUM(S4920)</f>
        <v>1589809</v>
      </c>
      <c r="T4921" s="35">
        <f t="shared" ref="T4921:X4921" si="3387">SUM(T4920)</f>
        <v>236616</v>
      </c>
      <c r="U4921" s="35">
        <f t="shared" si="3387"/>
        <v>202966</v>
      </c>
      <c r="V4921" s="35">
        <f t="shared" si="3387"/>
        <v>12946</v>
      </c>
      <c r="W4921" s="35">
        <f t="shared" si="3387"/>
        <v>20704</v>
      </c>
      <c r="X4921" s="35">
        <f t="shared" si="3387"/>
        <v>1826425</v>
      </c>
      <c r="Y4921" s="218">
        <f t="shared" si="3385"/>
        <v>100</v>
      </c>
    </row>
    <row r="4922" spans="1:25">
      <c r="A4922" s="254"/>
      <c r="B4922" s="254"/>
      <c r="C4922" s="254"/>
      <c r="D4922" s="254"/>
      <c r="E4922" s="254"/>
      <c r="F4922" s="254"/>
      <c r="G4922" s="260"/>
    </row>
    <row r="4923" spans="1:25" ht="15" thickBot="1">
      <c r="A4923" s="32" t="s">
        <v>0</v>
      </c>
      <c r="B4923" s="32" t="s">
        <v>0</v>
      </c>
      <c r="C4923" s="32" t="s">
        <v>0</v>
      </c>
      <c r="D4923" s="32" t="s">
        <v>0</v>
      </c>
      <c r="E4923" s="32" t="s">
        <v>0</v>
      </c>
      <c r="F4923" s="32" t="s">
        <v>0</v>
      </c>
      <c r="G4923" s="154" t="s">
        <v>0</v>
      </c>
      <c r="H4923" s="37" t="s">
        <v>0</v>
      </c>
      <c r="I4923" s="37"/>
      <c r="J4923" s="37"/>
      <c r="K4923" s="37"/>
      <c r="L4923" s="37" t="s">
        <v>0</v>
      </c>
      <c r="M4923" s="37" t="s">
        <v>0</v>
      </c>
      <c r="N4923" s="37" t="s">
        <v>0</v>
      </c>
      <c r="O4923" s="37" t="s">
        <v>0</v>
      </c>
      <c r="P4923" s="37" t="s">
        <v>0</v>
      </c>
      <c r="Q4923" s="37"/>
      <c r="R4923" s="37"/>
      <c r="S4923" s="37"/>
      <c r="T4923" s="37" t="s">
        <v>0</v>
      </c>
      <c r="U4923" s="37" t="s">
        <v>0</v>
      </c>
      <c r="V4923" s="37" t="s">
        <v>0</v>
      </c>
      <c r="W4923" s="37" t="s">
        <v>0</v>
      </c>
      <c r="X4923" s="37" t="s">
        <v>0</v>
      </c>
      <c r="Y4923" s="219"/>
    </row>
    <row r="4924" spans="1:25" ht="41.4" thickBot="1">
      <c r="A4924" s="24" t="s">
        <v>123</v>
      </c>
      <c r="B4924" s="24" t="s">
        <v>124</v>
      </c>
      <c r="C4924" s="24" t="s">
        <v>125</v>
      </c>
      <c r="D4924" s="25" t="s">
        <v>0</v>
      </c>
      <c r="E4924" s="24" t="s">
        <v>126</v>
      </c>
      <c r="F4924" s="24" t="s">
        <v>127</v>
      </c>
      <c r="G4924" s="151" t="s">
        <v>128</v>
      </c>
      <c r="H4924" s="24" t="s">
        <v>1</v>
      </c>
      <c r="I4924" s="1" t="s">
        <v>3093</v>
      </c>
      <c r="J4924" s="1" t="s">
        <v>3130</v>
      </c>
      <c r="K4924" s="1" t="s">
        <v>3</v>
      </c>
      <c r="L4924" s="1" t="s">
        <v>4</v>
      </c>
      <c r="M4924" s="1" t="s">
        <v>5</v>
      </c>
      <c r="N4924" s="1" t="s">
        <v>6</v>
      </c>
      <c r="O4924" s="1" t="s">
        <v>7</v>
      </c>
      <c r="P4924" s="1" t="s">
        <v>8</v>
      </c>
      <c r="Q4924" s="1" t="s">
        <v>3344</v>
      </c>
      <c r="R4924" s="1" t="s">
        <v>3427</v>
      </c>
      <c r="S4924" s="1" t="s">
        <v>3447</v>
      </c>
      <c r="T4924" s="1" t="s">
        <v>3448</v>
      </c>
      <c r="U4924" s="1" t="s">
        <v>3452</v>
      </c>
      <c r="V4924" s="1" t="s">
        <v>3449</v>
      </c>
      <c r="W4924" s="1" t="s">
        <v>3450</v>
      </c>
      <c r="X4924" s="1" t="s">
        <v>3451</v>
      </c>
      <c r="Y4924" s="216" t="s">
        <v>3385</v>
      </c>
    </row>
    <row r="4925" spans="1:25">
      <c r="A4925" s="26" t="s">
        <v>0</v>
      </c>
      <c r="B4925" s="26" t="s">
        <v>0</v>
      </c>
      <c r="C4925" s="26" t="s">
        <v>0</v>
      </c>
      <c r="D4925" s="27" t="s">
        <v>0</v>
      </c>
      <c r="E4925" s="27" t="s">
        <v>0</v>
      </c>
      <c r="F4925" s="28" t="s">
        <v>0</v>
      </c>
      <c r="G4925" s="152" t="s">
        <v>0</v>
      </c>
      <c r="H4925" s="29" t="s">
        <v>0</v>
      </c>
      <c r="I4925" s="45">
        <v>1</v>
      </c>
      <c r="J4925" s="45">
        <v>3</v>
      </c>
      <c r="K4925" s="45" t="s">
        <v>9</v>
      </c>
      <c r="L4925" s="45">
        <v>5</v>
      </c>
      <c r="M4925" s="45">
        <v>6</v>
      </c>
      <c r="N4925" s="45">
        <v>7</v>
      </c>
      <c r="O4925" s="45">
        <v>8</v>
      </c>
      <c r="P4925" s="45">
        <v>9</v>
      </c>
      <c r="Q4925" s="45">
        <v>1</v>
      </c>
      <c r="R4925" s="45">
        <v>2</v>
      </c>
      <c r="S4925" s="45">
        <v>3</v>
      </c>
      <c r="T4925" s="45" t="s">
        <v>3453</v>
      </c>
      <c r="U4925" s="45">
        <v>5</v>
      </c>
      <c r="V4925" s="45">
        <v>6</v>
      </c>
      <c r="W4925" s="45">
        <v>7</v>
      </c>
      <c r="X4925" s="45" t="s">
        <v>3454</v>
      </c>
      <c r="Y4925" s="276">
        <v>9</v>
      </c>
    </row>
    <row r="4926" spans="1:25">
      <c r="A4926" s="133" t="s">
        <v>786</v>
      </c>
      <c r="B4926" s="133" t="s">
        <v>184</v>
      </c>
      <c r="C4926" s="109" t="s">
        <v>944</v>
      </c>
      <c r="D4926" s="109" t="s">
        <v>1703</v>
      </c>
      <c r="E4926" s="98" t="s">
        <v>0</v>
      </c>
      <c r="F4926" s="98" t="s">
        <v>0</v>
      </c>
      <c r="G4926" s="153" t="s">
        <v>0</v>
      </c>
      <c r="H4926" s="98" t="s">
        <v>1704</v>
      </c>
      <c r="I4926" s="110"/>
      <c r="J4926" s="110"/>
      <c r="K4926" s="110"/>
      <c r="L4926" s="110" t="s">
        <v>0</v>
      </c>
      <c r="M4926" s="110" t="s">
        <v>0</v>
      </c>
      <c r="N4926" s="110" t="s">
        <v>0</v>
      </c>
      <c r="O4926" s="110" t="s">
        <v>0</v>
      </c>
      <c r="P4926" s="110" t="s">
        <v>0</v>
      </c>
      <c r="Q4926" s="110"/>
      <c r="R4926" s="110"/>
      <c r="S4926" s="110"/>
      <c r="T4926" s="110" t="s">
        <v>0</v>
      </c>
      <c r="U4926" s="110" t="s">
        <v>0</v>
      </c>
      <c r="V4926" s="110" t="s">
        <v>0</v>
      </c>
      <c r="W4926" s="110" t="s">
        <v>0</v>
      </c>
      <c r="X4926" s="110" t="s">
        <v>0</v>
      </c>
      <c r="Y4926" s="217"/>
    </row>
    <row r="4927" spans="1:25" ht="20.399999999999999">
      <c r="A4927" s="20" t="s">
        <v>0</v>
      </c>
      <c r="B4927" s="20" t="s">
        <v>0</v>
      </c>
      <c r="C4927" s="20" t="s">
        <v>0</v>
      </c>
      <c r="D4927" s="21" t="s">
        <v>0</v>
      </c>
      <c r="E4927" s="21" t="s">
        <v>0</v>
      </c>
      <c r="F4927" s="21" t="s">
        <v>0</v>
      </c>
      <c r="G4927" s="150" t="s">
        <v>0</v>
      </c>
      <c r="H4927" s="30" t="s">
        <v>33</v>
      </c>
      <c r="I4927" s="31">
        <f t="shared" si="3381"/>
        <v>1232616</v>
      </c>
      <c r="J4927" s="31">
        <f t="shared" ref="J4927:P4927" si="3388">SUM(J4928,J4936,J4938)</f>
        <v>1225416</v>
      </c>
      <c r="K4927" s="31">
        <f t="shared" si="3382"/>
        <v>7200</v>
      </c>
      <c r="L4927" s="31">
        <f t="shared" si="3388"/>
        <v>7200</v>
      </c>
      <c r="M4927" s="31">
        <f t="shared" si="3388"/>
        <v>0</v>
      </c>
      <c r="N4927" s="31">
        <f t="shared" si="3388"/>
        <v>0</v>
      </c>
      <c r="O4927" s="31">
        <f t="shared" si="3388"/>
        <v>0</v>
      </c>
      <c r="P4927" s="31">
        <f t="shared" si="3388"/>
        <v>0</v>
      </c>
      <c r="Q4927" s="31">
        <f>SUM(Q4928,Q4936,Q4938)</f>
        <v>1302016</v>
      </c>
      <c r="R4927" s="31">
        <f>SUM(R4928,R4936,R4938)</f>
        <v>1286098</v>
      </c>
      <c r="S4927" s="31">
        <f>SUM(S4928,S4936,S4938)</f>
        <v>1133898</v>
      </c>
      <c r="T4927" s="31">
        <f t="shared" ref="T4927:X4927" si="3389">SUM(T4928,T4936,T4938)</f>
        <v>152200</v>
      </c>
      <c r="U4927" s="31">
        <f t="shared" si="3389"/>
        <v>118970</v>
      </c>
      <c r="V4927" s="31">
        <f t="shared" si="3389"/>
        <v>32630</v>
      </c>
      <c r="W4927" s="31">
        <f t="shared" si="3389"/>
        <v>600</v>
      </c>
      <c r="X4927" s="31">
        <f t="shared" si="3389"/>
        <v>1286098</v>
      </c>
      <c r="Y4927" s="220">
        <f t="shared" ref="Y4927:Y4960" si="3390">IF(R4927=0,0,(X4927/R4927)*100)</f>
        <v>100</v>
      </c>
    </row>
    <row r="4928" spans="1:25">
      <c r="A4928" s="23" t="s">
        <v>786</v>
      </c>
      <c r="B4928" s="23" t="s">
        <v>184</v>
      </c>
      <c r="C4928" s="23" t="s">
        <v>944</v>
      </c>
      <c r="D4928" s="23" t="s">
        <v>1703</v>
      </c>
      <c r="E4928" s="21" t="s">
        <v>132</v>
      </c>
      <c r="F4928" s="21" t="s">
        <v>0</v>
      </c>
      <c r="G4928" s="150" t="s">
        <v>0</v>
      </c>
      <c r="H4928" s="21" t="s">
        <v>11</v>
      </c>
      <c r="I4928" s="66">
        <f t="shared" si="3381"/>
        <v>1050194</v>
      </c>
      <c r="J4928" s="66">
        <f t="shared" ref="J4928:P4928" si="3391">SUM(J4929,J4930)</f>
        <v>1050194</v>
      </c>
      <c r="K4928" s="66">
        <f t="shared" si="3382"/>
        <v>0</v>
      </c>
      <c r="L4928" s="66">
        <f t="shared" si="3391"/>
        <v>0</v>
      </c>
      <c r="M4928" s="66">
        <f t="shared" si="3391"/>
        <v>0</v>
      </c>
      <c r="N4928" s="66">
        <f t="shared" si="3391"/>
        <v>0</v>
      </c>
      <c r="O4928" s="66">
        <f t="shared" si="3391"/>
        <v>0</v>
      </c>
      <c r="P4928" s="66">
        <f t="shared" si="3391"/>
        <v>0</v>
      </c>
      <c r="Q4928" s="66">
        <f>SUM(Q4929,Q4930)</f>
        <v>1098905</v>
      </c>
      <c r="R4928" s="66">
        <f>SUM(R4929,R4930)</f>
        <v>1098905</v>
      </c>
      <c r="S4928" s="66">
        <f>SUM(S4929,S4930)</f>
        <v>972620</v>
      </c>
      <c r="T4928" s="66">
        <f t="shared" ref="T4928:X4928" si="3392">SUM(T4929,T4930)</f>
        <v>126285</v>
      </c>
      <c r="U4928" s="66">
        <f t="shared" si="3392"/>
        <v>97680</v>
      </c>
      <c r="V4928" s="66">
        <f t="shared" si="3392"/>
        <v>28605</v>
      </c>
      <c r="W4928" s="66">
        <f t="shared" si="3392"/>
        <v>0</v>
      </c>
      <c r="X4928" s="66">
        <f t="shared" si="3392"/>
        <v>1098905</v>
      </c>
      <c r="Y4928" s="208">
        <f t="shared" si="3390"/>
        <v>100</v>
      </c>
    </row>
    <row r="4929" spans="1:25">
      <c r="A4929" s="23" t="s">
        <v>786</v>
      </c>
      <c r="B4929" s="23" t="s">
        <v>184</v>
      </c>
      <c r="C4929" s="23" t="s">
        <v>944</v>
      </c>
      <c r="D4929" s="23" t="s">
        <v>1703</v>
      </c>
      <c r="E4929" s="22">
        <v>6111</v>
      </c>
      <c r="F4929" s="23"/>
      <c r="G4929" s="128" t="s">
        <v>3379</v>
      </c>
      <c r="H4929" s="32" t="s">
        <v>12</v>
      </c>
      <c r="I4929" s="44">
        <f t="shared" si="3381"/>
        <v>915144</v>
      </c>
      <c r="J4929" s="44">
        <v>915144</v>
      </c>
      <c r="K4929" s="44">
        <f t="shared" si="3382"/>
        <v>0</v>
      </c>
      <c r="L4929" s="44">
        <v>0</v>
      </c>
      <c r="M4929" s="44">
        <v>0</v>
      </c>
      <c r="N4929" s="44">
        <v>0</v>
      </c>
      <c r="O4929" s="44">
        <v>0</v>
      </c>
      <c r="P4929" s="44">
        <v>0</v>
      </c>
      <c r="Q4929" s="44">
        <v>961091</v>
      </c>
      <c r="R4929" s="44">
        <v>961091</v>
      </c>
      <c r="S4929" s="44">
        <v>848013</v>
      </c>
      <c r="T4929" s="44">
        <f t="shared" ref="T4929:T4959" si="3393">U4929+V4929+W4929</f>
        <v>113078</v>
      </c>
      <c r="U4929" s="44">
        <v>95000</v>
      </c>
      <c r="V4929" s="44">
        <v>18078</v>
      </c>
      <c r="W4929" s="44">
        <v>0</v>
      </c>
      <c r="X4929" s="44">
        <f t="shared" ref="X4929:X4959" si="3394">S4929+T4929</f>
        <v>961091</v>
      </c>
      <c r="Y4929" s="209">
        <f t="shared" si="3390"/>
        <v>100</v>
      </c>
    </row>
    <row r="4930" spans="1:25">
      <c r="A4930" s="20" t="s">
        <v>786</v>
      </c>
      <c r="B4930" s="20" t="s">
        <v>184</v>
      </c>
      <c r="C4930" s="20" t="s">
        <v>944</v>
      </c>
      <c r="D4930" s="20" t="s">
        <v>1703</v>
      </c>
      <c r="E4930" s="20" t="s">
        <v>134</v>
      </c>
      <c r="F4930" s="23" t="s">
        <v>0</v>
      </c>
      <c r="G4930" s="154" t="s">
        <v>0</v>
      </c>
      <c r="H4930" s="21" t="s">
        <v>13</v>
      </c>
      <c r="I4930" s="66">
        <f t="shared" si="3381"/>
        <v>135050</v>
      </c>
      <c r="J4930" s="66">
        <f t="shared" ref="J4930:P4930" si="3395">SUM(J4931:J4935)</f>
        <v>135050</v>
      </c>
      <c r="K4930" s="66">
        <f t="shared" si="3382"/>
        <v>0</v>
      </c>
      <c r="L4930" s="66">
        <f t="shared" si="3395"/>
        <v>0</v>
      </c>
      <c r="M4930" s="66">
        <f t="shared" si="3395"/>
        <v>0</v>
      </c>
      <c r="N4930" s="66">
        <f t="shared" si="3395"/>
        <v>0</v>
      </c>
      <c r="O4930" s="66">
        <f t="shared" si="3395"/>
        <v>0</v>
      </c>
      <c r="P4930" s="66">
        <f t="shared" si="3395"/>
        <v>0</v>
      </c>
      <c r="Q4930" s="66">
        <f>SUM(Q4931:Q4935)</f>
        <v>137814</v>
      </c>
      <c r="R4930" s="66">
        <f>SUM(R4931:R4935)</f>
        <v>137814</v>
      </c>
      <c r="S4930" s="66">
        <f>SUM(S4931:S4935)</f>
        <v>124607</v>
      </c>
      <c r="T4930" s="66">
        <f t="shared" ref="T4930:X4930" si="3396">SUM(T4931:T4935)</f>
        <v>13207</v>
      </c>
      <c r="U4930" s="66">
        <f t="shared" si="3396"/>
        <v>2680</v>
      </c>
      <c r="V4930" s="66">
        <f t="shared" si="3396"/>
        <v>10527</v>
      </c>
      <c r="W4930" s="66">
        <f t="shared" si="3396"/>
        <v>0</v>
      </c>
      <c r="X4930" s="66">
        <f t="shared" si="3396"/>
        <v>137814</v>
      </c>
      <c r="Y4930" s="208">
        <f t="shared" si="3390"/>
        <v>100</v>
      </c>
    </row>
    <row r="4931" spans="1:25">
      <c r="A4931" s="23" t="s">
        <v>786</v>
      </c>
      <c r="B4931" s="23" t="s">
        <v>184</v>
      </c>
      <c r="C4931" s="23" t="s">
        <v>944</v>
      </c>
      <c r="D4931" s="23" t="s">
        <v>1703</v>
      </c>
      <c r="E4931" s="22">
        <v>6112</v>
      </c>
      <c r="F4931" s="23" t="s">
        <v>1705</v>
      </c>
      <c r="G4931" s="128" t="s">
        <v>3379</v>
      </c>
      <c r="H4931" s="32" t="s">
        <v>16</v>
      </c>
      <c r="I4931" s="44">
        <f t="shared" si="3381"/>
        <v>18850</v>
      </c>
      <c r="J4931" s="44">
        <v>18850</v>
      </c>
      <c r="K4931" s="44">
        <f t="shared" si="3382"/>
        <v>0</v>
      </c>
      <c r="L4931" s="44">
        <v>0</v>
      </c>
      <c r="M4931" s="44">
        <v>0</v>
      </c>
      <c r="N4931" s="44">
        <v>0</v>
      </c>
      <c r="O4931" s="44">
        <v>0</v>
      </c>
      <c r="P4931" s="44">
        <v>0</v>
      </c>
      <c r="Q4931" s="44">
        <v>18850</v>
      </c>
      <c r="R4931" s="44">
        <v>18850</v>
      </c>
      <c r="S4931" s="44">
        <v>14643</v>
      </c>
      <c r="T4931" s="44">
        <f t="shared" si="3393"/>
        <v>4207</v>
      </c>
      <c r="U4931" s="44">
        <v>2680</v>
      </c>
      <c r="V4931" s="44">
        <v>1527</v>
      </c>
      <c r="W4931" s="44">
        <v>0</v>
      </c>
      <c r="X4931" s="44">
        <f t="shared" si="3394"/>
        <v>18850</v>
      </c>
      <c r="Y4931" s="209">
        <f t="shared" si="3390"/>
        <v>100</v>
      </c>
    </row>
    <row r="4932" spans="1:25">
      <c r="A4932" s="23" t="s">
        <v>786</v>
      </c>
      <c r="B4932" s="23" t="s">
        <v>184</v>
      </c>
      <c r="C4932" s="23" t="s">
        <v>944</v>
      </c>
      <c r="D4932" s="23" t="s">
        <v>1703</v>
      </c>
      <c r="E4932" s="22">
        <v>6112</v>
      </c>
      <c r="F4932" s="23" t="s">
        <v>1706</v>
      </c>
      <c r="G4932" s="128" t="s">
        <v>3379</v>
      </c>
      <c r="H4932" s="32" t="s">
        <v>19</v>
      </c>
      <c r="I4932" s="44">
        <f t="shared" si="3381"/>
        <v>80600</v>
      </c>
      <c r="J4932" s="44">
        <v>80600</v>
      </c>
      <c r="K4932" s="44">
        <f t="shared" si="3382"/>
        <v>0</v>
      </c>
      <c r="L4932" s="44">
        <v>0</v>
      </c>
      <c r="M4932" s="44">
        <v>0</v>
      </c>
      <c r="N4932" s="44">
        <v>0</v>
      </c>
      <c r="O4932" s="44">
        <v>0</v>
      </c>
      <c r="P4932" s="44">
        <v>0</v>
      </c>
      <c r="Q4932" s="44">
        <v>80600</v>
      </c>
      <c r="R4932" s="44">
        <v>80600</v>
      </c>
      <c r="S4932" s="44">
        <v>80600</v>
      </c>
      <c r="T4932" s="44">
        <f t="shared" si="3393"/>
        <v>0</v>
      </c>
      <c r="U4932" s="44">
        <v>0</v>
      </c>
      <c r="V4932" s="44">
        <v>0</v>
      </c>
      <c r="W4932" s="44">
        <v>0</v>
      </c>
      <c r="X4932" s="44">
        <f t="shared" si="3394"/>
        <v>80600</v>
      </c>
      <c r="Y4932" s="209">
        <f t="shared" si="3390"/>
        <v>100</v>
      </c>
    </row>
    <row r="4933" spans="1:25">
      <c r="A4933" s="23" t="s">
        <v>786</v>
      </c>
      <c r="B4933" s="23" t="s">
        <v>184</v>
      </c>
      <c r="C4933" s="23" t="s">
        <v>944</v>
      </c>
      <c r="D4933" s="23" t="s">
        <v>1703</v>
      </c>
      <c r="E4933" s="22">
        <v>6112</v>
      </c>
      <c r="F4933" s="23" t="s">
        <v>1707</v>
      </c>
      <c r="G4933" s="128" t="s">
        <v>3379</v>
      </c>
      <c r="H4933" s="32" t="s">
        <v>17</v>
      </c>
      <c r="I4933" s="44">
        <f t="shared" si="3381"/>
        <v>20600</v>
      </c>
      <c r="J4933" s="44">
        <v>20600</v>
      </c>
      <c r="K4933" s="44">
        <f t="shared" si="3382"/>
        <v>0</v>
      </c>
      <c r="L4933" s="44">
        <v>0</v>
      </c>
      <c r="M4933" s="44">
        <v>0</v>
      </c>
      <c r="N4933" s="44">
        <v>0</v>
      </c>
      <c r="O4933" s="44">
        <v>0</v>
      </c>
      <c r="P4933" s="44">
        <v>0</v>
      </c>
      <c r="Q4933" s="44">
        <v>23364</v>
      </c>
      <c r="R4933" s="44">
        <v>23364</v>
      </c>
      <c r="S4933" s="44">
        <v>23364</v>
      </c>
      <c r="T4933" s="44">
        <f t="shared" si="3393"/>
        <v>0</v>
      </c>
      <c r="U4933" s="44">
        <v>0</v>
      </c>
      <c r="V4933" s="44">
        <v>0</v>
      </c>
      <c r="W4933" s="44">
        <v>0</v>
      </c>
      <c r="X4933" s="44">
        <f t="shared" si="3394"/>
        <v>23364</v>
      </c>
      <c r="Y4933" s="209">
        <f t="shared" si="3390"/>
        <v>100</v>
      </c>
    </row>
    <row r="4934" spans="1:25">
      <c r="A4934" s="23" t="s">
        <v>786</v>
      </c>
      <c r="B4934" s="23" t="s">
        <v>184</v>
      </c>
      <c r="C4934" s="23" t="s">
        <v>944</v>
      </c>
      <c r="D4934" s="23" t="s">
        <v>1703</v>
      </c>
      <c r="E4934" s="22">
        <v>6112</v>
      </c>
      <c r="F4934" s="23" t="s">
        <v>1708</v>
      </c>
      <c r="G4934" s="128" t="s">
        <v>3379</v>
      </c>
      <c r="H4934" s="32" t="s">
        <v>15</v>
      </c>
      <c r="I4934" s="44">
        <f t="shared" si="3381"/>
        <v>9000</v>
      </c>
      <c r="J4934" s="44">
        <v>9000</v>
      </c>
      <c r="K4934" s="44">
        <f t="shared" si="3382"/>
        <v>0</v>
      </c>
      <c r="L4934" s="44">
        <v>0</v>
      </c>
      <c r="M4934" s="44">
        <v>0</v>
      </c>
      <c r="N4934" s="44">
        <v>0</v>
      </c>
      <c r="O4934" s="44">
        <v>0</v>
      </c>
      <c r="P4934" s="44">
        <v>0</v>
      </c>
      <c r="Q4934" s="44">
        <v>9000</v>
      </c>
      <c r="R4934" s="44">
        <v>9000</v>
      </c>
      <c r="S4934" s="44">
        <v>0</v>
      </c>
      <c r="T4934" s="44">
        <f t="shared" si="3393"/>
        <v>9000</v>
      </c>
      <c r="U4934" s="44">
        <v>0</v>
      </c>
      <c r="V4934" s="44">
        <v>9000</v>
      </c>
      <c r="W4934" s="44">
        <v>0</v>
      </c>
      <c r="X4934" s="44">
        <f t="shared" si="3394"/>
        <v>9000</v>
      </c>
      <c r="Y4934" s="209">
        <f t="shared" si="3390"/>
        <v>100</v>
      </c>
    </row>
    <row r="4935" spans="1:25">
      <c r="A4935" s="23" t="s">
        <v>786</v>
      </c>
      <c r="B4935" s="23" t="s">
        <v>184</v>
      </c>
      <c r="C4935" s="23" t="s">
        <v>944</v>
      </c>
      <c r="D4935" s="23" t="s">
        <v>1703</v>
      </c>
      <c r="E4935" s="22">
        <v>6112</v>
      </c>
      <c r="F4935" s="23" t="s">
        <v>1709</v>
      </c>
      <c r="G4935" s="128" t="s">
        <v>3379</v>
      </c>
      <c r="H4935" s="32" t="s">
        <v>18</v>
      </c>
      <c r="I4935" s="44">
        <f t="shared" si="3381"/>
        <v>6000</v>
      </c>
      <c r="J4935" s="44">
        <v>6000</v>
      </c>
      <c r="K4935" s="44">
        <f t="shared" si="3382"/>
        <v>0</v>
      </c>
      <c r="L4935" s="44">
        <v>0</v>
      </c>
      <c r="M4935" s="44">
        <v>0</v>
      </c>
      <c r="N4935" s="44">
        <v>0</v>
      </c>
      <c r="O4935" s="44">
        <v>0</v>
      </c>
      <c r="P4935" s="44">
        <v>0</v>
      </c>
      <c r="Q4935" s="44">
        <v>6000</v>
      </c>
      <c r="R4935" s="44">
        <v>6000</v>
      </c>
      <c r="S4935" s="44">
        <v>6000</v>
      </c>
      <c r="T4935" s="44">
        <f t="shared" si="3393"/>
        <v>0</v>
      </c>
      <c r="U4935" s="44">
        <v>0</v>
      </c>
      <c r="V4935" s="44">
        <v>0</v>
      </c>
      <c r="W4935" s="44">
        <v>0</v>
      </c>
      <c r="X4935" s="44">
        <f t="shared" si="3394"/>
        <v>6000</v>
      </c>
      <c r="Y4935" s="209">
        <f t="shared" si="3390"/>
        <v>100</v>
      </c>
    </row>
    <row r="4936" spans="1:25">
      <c r="A4936" s="23" t="s">
        <v>786</v>
      </c>
      <c r="B4936" s="23" t="s">
        <v>184</v>
      </c>
      <c r="C4936" s="23" t="s">
        <v>944</v>
      </c>
      <c r="D4936" s="23" t="s">
        <v>1703</v>
      </c>
      <c r="E4936" s="21" t="s">
        <v>139</v>
      </c>
      <c r="F4936" s="21" t="s">
        <v>0</v>
      </c>
      <c r="G4936" s="150" t="s">
        <v>0</v>
      </c>
      <c r="H4936" s="21" t="s">
        <v>21</v>
      </c>
      <c r="I4936" s="66">
        <f t="shared" si="3381"/>
        <v>96322</v>
      </c>
      <c r="J4936" s="66">
        <f t="shared" ref="J4936:X4936" si="3397">SUM(J4937)</f>
        <v>96322</v>
      </c>
      <c r="K4936" s="66">
        <f t="shared" si="3382"/>
        <v>0</v>
      </c>
      <c r="L4936" s="66">
        <f t="shared" si="3397"/>
        <v>0</v>
      </c>
      <c r="M4936" s="66">
        <f t="shared" si="3397"/>
        <v>0</v>
      </c>
      <c r="N4936" s="66">
        <f t="shared" si="3397"/>
        <v>0</v>
      </c>
      <c r="O4936" s="66">
        <f t="shared" si="3397"/>
        <v>0</v>
      </c>
      <c r="P4936" s="66">
        <f t="shared" si="3397"/>
        <v>0</v>
      </c>
      <c r="Q4936" s="66">
        <f t="shared" si="3397"/>
        <v>101146</v>
      </c>
      <c r="R4936" s="66">
        <f t="shared" si="3397"/>
        <v>101146</v>
      </c>
      <c r="S4936" s="66">
        <f t="shared" si="3397"/>
        <v>85721</v>
      </c>
      <c r="T4936" s="66">
        <f t="shared" si="3397"/>
        <v>15425</v>
      </c>
      <c r="U4936" s="66">
        <f t="shared" si="3397"/>
        <v>12000</v>
      </c>
      <c r="V4936" s="66">
        <f t="shared" si="3397"/>
        <v>3425</v>
      </c>
      <c r="W4936" s="66">
        <f t="shared" si="3397"/>
        <v>0</v>
      </c>
      <c r="X4936" s="66">
        <f t="shared" si="3397"/>
        <v>101146</v>
      </c>
      <c r="Y4936" s="208">
        <f t="shared" si="3390"/>
        <v>100</v>
      </c>
    </row>
    <row r="4937" spans="1:25">
      <c r="A4937" s="23" t="s">
        <v>786</v>
      </c>
      <c r="B4937" s="23" t="s">
        <v>184</v>
      </c>
      <c r="C4937" s="23" t="s">
        <v>944</v>
      </c>
      <c r="D4937" s="23" t="s">
        <v>1703</v>
      </c>
      <c r="E4937" s="22">
        <v>6121</v>
      </c>
      <c r="F4937" s="23"/>
      <c r="G4937" s="128" t="s">
        <v>3379</v>
      </c>
      <c r="H4937" s="32" t="s">
        <v>22</v>
      </c>
      <c r="I4937" s="44">
        <f t="shared" si="3381"/>
        <v>96322</v>
      </c>
      <c r="J4937" s="44">
        <v>96322</v>
      </c>
      <c r="K4937" s="44">
        <f t="shared" si="3382"/>
        <v>0</v>
      </c>
      <c r="L4937" s="44">
        <v>0</v>
      </c>
      <c r="M4937" s="44">
        <v>0</v>
      </c>
      <c r="N4937" s="44">
        <v>0</v>
      </c>
      <c r="O4937" s="44">
        <v>0</v>
      </c>
      <c r="P4937" s="44">
        <v>0</v>
      </c>
      <c r="Q4937" s="44">
        <v>101146</v>
      </c>
      <c r="R4937" s="44">
        <v>101146</v>
      </c>
      <c r="S4937" s="44">
        <v>85721</v>
      </c>
      <c r="T4937" s="44">
        <f t="shared" si="3393"/>
        <v>15425</v>
      </c>
      <c r="U4937" s="44">
        <v>12000</v>
      </c>
      <c r="V4937" s="44">
        <v>3425</v>
      </c>
      <c r="W4937" s="44">
        <v>0</v>
      </c>
      <c r="X4937" s="44">
        <f t="shared" si="3394"/>
        <v>101146</v>
      </c>
      <c r="Y4937" s="209">
        <f t="shared" si="3390"/>
        <v>100</v>
      </c>
    </row>
    <row r="4938" spans="1:25">
      <c r="A4938" s="23" t="s">
        <v>786</v>
      </c>
      <c r="B4938" s="23" t="s">
        <v>184</v>
      </c>
      <c r="C4938" s="23" t="s">
        <v>944</v>
      </c>
      <c r="D4938" s="23" t="s">
        <v>1703</v>
      </c>
      <c r="E4938" s="21" t="s">
        <v>141</v>
      </c>
      <c r="F4938" s="21" t="s">
        <v>0</v>
      </c>
      <c r="G4938" s="150" t="s">
        <v>0</v>
      </c>
      <c r="H4938" s="21" t="s">
        <v>23</v>
      </c>
      <c r="I4938" s="66">
        <f t="shared" si="3381"/>
        <v>86100</v>
      </c>
      <c r="J4938" s="66">
        <f t="shared" ref="J4938:P4938" si="3398">SUM(J4939:J4947)</f>
        <v>78900</v>
      </c>
      <c r="K4938" s="66">
        <f t="shared" si="3382"/>
        <v>7200</v>
      </c>
      <c r="L4938" s="66">
        <f t="shared" si="3398"/>
        <v>7200</v>
      </c>
      <c r="M4938" s="66">
        <f t="shared" si="3398"/>
        <v>0</v>
      </c>
      <c r="N4938" s="66">
        <f t="shared" si="3398"/>
        <v>0</v>
      </c>
      <c r="O4938" s="66">
        <f t="shared" si="3398"/>
        <v>0</v>
      </c>
      <c r="P4938" s="66">
        <f t="shared" si="3398"/>
        <v>0</v>
      </c>
      <c r="Q4938" s="66">
        <f>SUM(Q4939:Q4947)</f>
        <v>101965</v>
      </c>
      <c r="R4938" s="66">
        <f>SUM(R4939:R4947)</f>
        <v>86047</v>
      </c>
      <c r="S4938" s="66">
        <f>SUM(S4939:S4947)</f>
        <v>75557</v>
      </c>
      <c r="T4938" s="66">
        <f t="shared" ref="T4938:X4938" si="3399">SUM(T4939:T4947)</f>
        <v>10490</v>
      </c>
      <c r="U4938" s="66">
        <f t="shared" si="3399"/>
        <v>9290</v>
      </c>
      <c r="V4938" s="66">
        <f t="shared" si="3399"/>
        <v>600</v>
      </c>
      <c r="W4938" s="66">
        <f t="shared" si="3399"/>
        <v>600</v>
      </c>
      <c r="X4938" s="66">
        <f t="shared" si="3399"/>
        <v>86047</v>
      </c>
      <c r="Y4938" s="208">
        <f t="shared" si="3390"/>
        <v>100</v>
      </c>
    </row>
    <row r="4939" spans="1:25">
      <c r="A4939" s="23" t="s">
        <v>786</v>
      </c>
      <c r="B4939" s="23" t="s">
        <v>184</v>
      </c>
      <c r="C4939" s="23" t="s">
        <v>944</v>
      </c>
      <c r="D4939" s="23" t="s">
        <v>1703</v>
      </c>
      <c r="E4939" s="22">
        <v>6131</v>
      </c>
      <c r="F4939" s="23"/>
      <c r="G4939" s="128" t="s">
        <v>3379</v>
      </c>
      <c r="H4939" s="32" t="s">
        <v>24</v>
      </c>
      <c r="I4939" s="44">
        <f t="shared" si="3381"/>
        <v>500</v>
      </c>
      <c r="J4939" s="44">
        <v>500</v>
      </c>
      <c r="K4939" s="44">
        <f t="shared" si="3382"/>
        <v>0</v>
      </c>
      <c r="L4939" s="44">
        <v>0</v>
      </c>
      <c r="M4939" s="44">
        <v>0</v>
      </c>
      <c r="N4939" s="44">
        <v>0</v>
      </c>
      <c r="O4939" s="44">
        <v>0</v>
      </c>
      <c r="P4939" s="44">
        <v>0</v>
      </c>
      <c r="Q4939" s="44">
        <v>1573</v>
      </c>
      <c r="R4939" s="44">
        <v>500</v>
      </c>
      <c r="S4939" s="44">
        <v>500</v>
      </c>
      <c r="T4939" s="44">
        <f t="shared" si="3393"/>
        <v>0</v>
      </c>
      <c r="U4939" s="44">
        <v>0</v>
      </c>
      <c r="V4939" s="44">
        <v>0</v>
      </c>
      <c r="W4939" s="44">
        <v>0</v>
      </c>
      <c r="X4939" s="44">
        <f t="shared" si="3394"/>
        <v>500</v>
      </c>
      <c r="Y4939" s="209">
        <f t="shared" si="3390"/>
        <v>100</v>
      </c>
    </row>
    <row r="4940" spans="1:25">
      <c r="A4940" s="23" t="s">
        <v>786</v>
      </c>
      <c r="B4940" s="23" t="s">
        <v>184</v>
      </c>
      <c r="C4940" s="23" t="s">
        <v>944</v>
      </c>
      <c r="D4940" s="23" t="s">
        <v>1703</v>
      </c>
      <c r="E4940" s="22">
        <v>6132</v>
      </c>
      <c r="F4940" s="23"/>
      <c r="G4940" s="128" t="s">
        <v>3379</v>
      </c>
      <c r="H4940" s="32" t="s">
        <v>25</v>
      </c>
      <c r="I4940" s="44">
        <f t="shared" si="3381"/>
        <v>32000</v>
      </c>
      <c r="J4940" s="44">
        <v>32000</v>
      </c>
      <c r="K4940" s="44">
        <f t="shared" si="3382"/>
        <v>0</v>
      </c>
      <c r="L4940" s="44">
        <v>0</v>
      </c>
      <c r="M4940" s="44">
        <v>0</v>
      </c>
      <c r="N4940" s="44">
        <v>0</v>
      </c>
      <c r="O4940" s="44">
        <v>0</v>
      </c>
      <c r="P4940" s="44">
        <v>0</v>
      </c>
      <c r="Q4940" s="44">
        <v>32000</v>
      </c>
      <c r="R4940" s="44">
        <v>32000</v>
      </c>
      <c r="S4940" s="44">
        <v>32000</v>
      </c>
      <c r="T4940" s="44">
        <f t="shared" si="3393"/>
        <v>0</v>
      </c>
      <c r="U4940" s="44">
        <v>0</v>
      </c>
      <c r="V4940" s="44">
        <v>0</v>
      </c>
      <c r="W4940" s="44">
        <v>0</v>
      </c>
      <c r="X4940" s="44">
        <f t="shared" si="3394"/>
        <v>32000</v>
      </c>
      <c r="Y4940" s="209">
        <f t="shared" si="3390"/>
        <v>100</v>
      </c>
    </row>
    <row r="4941" spans="1:25">
      <c r="A4941" s="23" t="s">
        <v>786</v>
      </c>
      <c r="B4941" s="23" t="s">
        <v>184</v>
      </c>
      <c r="C4941" s="23" t="s">
        <v>944</v>
      </c>
      <c r="D4941" s="23" t="s">
        <v>1703</v>
      </c>
      <c r="E4941" s="22">
        <v>6133</v>
      </c>
      <c r="F4941" s="23"/>
      <c r="G4941" s="128" t="s">
        <v>3379</v>
      </c>
      <c r="H4941" s="32" t="s">
        <v>26</v>
      </c>
      <c r="I4941" s="44">
        <f t="shared" si="3381"/>
        <v>9500</v>
      </c>
      <c r="J4941" s="44">
        <v>9500</v>
      </c>
      <c r="K4941" s="44">
        <f t="shared" si="3382"/>
        <v>0</v>
      </c>
      <c r="L4941" s="44">
        <v>0</v>
      </c>
      <c r="M4941" s="44">
        <v>0</v>
      </c>
      <c r="N4941" s="44">
        <v>0</v>
      </c>
      <c r="O4941" s="44">
        <v>0</v>
      </c>
      <c r="P4941" s="44">
        <v>0</v>
      </c>
      <c r="Q4941" s="44">
        <v>9500</v>
      </c>
      <c r="R4941" s="44">
        <v>9500</v>
      </c>
      <c r="S4941" s="44">
        <v>9000</v>
      </c>
      <c r="T4941" s="44">
        <f t="shared" si="3393"/>
        <v>500</v>
      </c>
      <c r="U4941" s="44">
        <v>500</v>
      </c>
      <c r="V4941" s="44">
        <v>0</v>
      </c>
      <c r="W4941" s="44">
        <v>0</v>
      </c>
      <c r="X4941" s="44">
        <f t="shared" si="3394"/>
        <v>9500</v>
      </c>
      <c r="Y4941" s="209">
        <f t="shared" si="3390"/>
        <v>100</v>
      </c>
    </row>
    <row r="4942" spans="1:25">
      <c r="A4942" s="23" t="s">
        <v>786</v>
      </c>
      <c r="B4942" s="23" t="s">
        <v>184</v>
      </c>
      <c r="C4942" s="23" t="s">
        <v>944</v>
      </c>
      <c r="D4942" s="23" t="s">
        <v>1703</v>
      </c>
      <c r="E4942" s="22">
        <v>6134</v>
      </c>
      <c r="F4942" s="23"/>
      <c r="G4942" s="128" t="s">
        <v>3379</v>
      </c>
      <c r="H4942" s="32" t="s">
        <v>27</v>
      </c>
      <c r="I4942" s="44">
        <f t="shared" si="3381"/>
        <v>11300</v>
      </c>
      <c r="J4942" s="44">
        <v>9000</v>
      </c>
      <c r="K4942" s="44">
        <f t="shared" si="3382"/>
        <v>2300</v>
      </c>
      <c r="L4942" s="44">
        <v>2300</v>
      </c>
      <c r="M4942" s="44">
        <v>0</v>
      </c>
      <c r="N4942" s="44">
        <v>0</v>
      </c>
      <c r="O4942" s="44">
        <v>0</v>
      </c>
      <c r="P4942" s="44">
        <v>0</v>
      </c>
      <c r="Q4942" s="44">
        <v>11945</v>
      </c>
      <c r="R4942" s="44">
        <v>9000</v>
      </c>
      <c r="S4942" s="44">
        <v>9000</v>
      </c>
      <c r="T4942" s="44">
        <f t="shared" si="3393"/>
        <v>0</v>
      </c>
      <c r="U4942" s="44">
        <v>0</v>
      </c>
      <c r="V4942" s="44">
        <v>0</v>
      </c>
      <c r="W4942" s="44">
        <v>0</v>
      </c>
      <c r="X4942" s="44">
        <f t="shared" si="3394"/>
        <v>9000</v>
      </c>
      <c r="Y4942" s="209">
        <f t="shared" si="3390"/>
        <v>100</v>
      </c>
    </row>
    <row r="4943" spans="1:25">
      <c r="A4943" s="23" t="s">
        <v>786</v>
      </c>
      <c r="B4943" s="23" t="s">
        <v>184</v>
      </c>
      <c r="C4943" s="23" t="s">
        <v>944</v>
      </c>
      <c r="D4943" s="23" t="s">
        <v>1703</v>
      </c>
      <c r="E4943" s="22">
        <v>6135</v>
      </c>
      <c r="F4943" s="23"/>
      <c r="G4943" s="128" t="s">
        <v>3379</v>
      </c>
      <c r="H4943" s="32" t="s">
        <v>28</v>
      </c>
      <c r="I4943" s="44">
        <f t="shared" si="3381"/>
        <v>1100</v>
      </c>
      <c r="J4943" s="44">
        <v>100</v>
      </c>
      <c r="K4943" s="44">
        <f t="shared" si="3382"/>
        <v>1000</v>
      </c>
      <c r="L4943" s="44">
        <v>1000</v>
      </c>
      <c r="M4943" s="44">
        <v>0</v>
      </c>
      <c r="N4943" s="44">
        <v>0</v>
      </c>
      <c r="O4943" s="44">
        <v>0</v>
      </c>
      <c r="P4943" s="44">
        <v>0</v>
      </c>
      <c r="Q4943" s="44">
        <v>1180</v>
      </c>
      <c r="R4943" s="44">
        <v>100</v>
      </c>
      <c r="S4943" s="44">
        <v>100</v>
      </c>
      <c r="T4943" s="44">
        <f t="shared" si="3393"/>
        <v>0</v>
      </c>
      <c r="U4943" s="44">
        <v>0</v>
      </c>
      <c r="V4943" s="44">
        <v>0</v>
      </c>
      <c r="W4943" s="44">
        <v>0</v>
      </c>
      <c r="X4943" s="44">
        <f t="shared" si="3394"/>
        <v>100</v>
      </c>
      <c r="Y4943" s="209">
        <f t="shared" si="3390"/>
        <v>100</v>
      </c>
    </row>
    <row r="4944" spans="1:25">
      <c r="A4944" s="23" t="s">
        <v>786</v>
      </c>
      <c r="B4944" s="23" t="s">
        <v>184</v>
      </c>
      <c r="C4944" s="23" t="s">
        <v>944</v>
      </c>
      <c r="D4944" s="23" t="s">
        <v>1703</v>
      </c>
      <c r="E4944" s="22">
        <v>6136</v>
      </c>
      <c r="F4944" s="23"/>
      <c r="G4944" s="128" t="s">
        <v>3379</v>
      </c>
      <c r="H4944" s="32" t="s">
        <v>29</v>
      </c>
      <c r="I4944" s="44">
        <f t="shared" si="3381"/>
        <v>6000</v>
      </c>
      <c r="J4944" s="44">
        <v>6000</v>
      </c>
      <c r="K4944" s="44">
        <f t="shared" si="3382"/>
        <v>0</v>
      </c>
      <c r="L4944" s="44">
        <v>0</v>
      </c>
      <c r="M4944" s="44">
        <v>0</v>
      </c>
      <c r="N4944" s="44">
        <v>0</v>
      </c>
      <c r="O4944" s="44">
        <v>0</v>
      </c>
      <c r="P4944" s="44">
        <v>0</v>
      </c>
      <c r="Q4944" s="44">
        <v>6000</v>
      </c>
      <c r="R4944" s="44">
        <v>6000</v>
      </c>
      <c r="S4944" s="44">
        <v>3600</v>
      </c>
      <c r="T4944" s="44">
        <f t="shared" si="3393"/>
        <v>2400</v>
      </c>
      <c r="U4944" s="44">
        <v>1200</v>
      </c>
      <c r="V4944" s="44">
        <v>600</v>
      </c>
      <c r="W4944" s="44">
        <v>600</v>
      </c>
      <c r="X4944" s="44">
        <f t="shared" si="3394"/>
        <v>6000</v>
      </c>
      <c r="Y4944" s="209">
        <f t="shared" si="3390"/>
        <v>100</v>
      </c>
    </row>
    <row r="4945" spans="1:25">
      <c r="A4945" s="23" t="s">
        <v>786</v>
      </c>
      <c r="B4945" s="23" t="s">
        <v>184</v>
      </c>
      <c r="C4945" s="23" t="s">
        <v>944</v>
      </c>
      <c r="D4945" s="23" t="s">
        <v>1703</v>
      </c>
      <c r="E4945" s="22">
        <v>6137</v>
      </c>
      <c r="F4945" s="23"/>
      <c r="G4945" s="128" t="s">
        <v>3379</v>
      </c>
      <c r="H4945" s="32" t="s">
        <v>30</v>
      </c>
      <c r="I4945" s="44">
        <f t="shared" si="3381"/>
        <v>9700</v>
      </c>
      <c r="J4945" s="44">
        <v>8700</v>
      </c>
      <c r="K4945" s="44">
        <f t="shared" si="3382"/>
        <v>1000</v>
      </c>
      <c r="L4945" s="44">
        <v>1000</v>
      </c>
      <c r="M4945" s="44">
        <v>0</v>
      </c>
      <c r="N4945" s="44">
        <v>0</v>
      </c>
      <c r="O4945" s="44">
        <v>0</v>
      </c>
      <c r="P4945" s="44">
        <v>0</v>
      </c>
      <c r="Q4945" s="44">
        <v>9700</v>
      </c>
      <c r="R4945" s="44">
        <v>8700</v>
      </c>
      <c r="S4945" s="44">
        <v>8700</v>
      </c>
      <c r="T4945" s="44">
        <f t="shared" si="3393"/>
        <v>0</v>
      </c>
      <c r="U4945" s="44">
        <v>0</v>
      </c>
      <c r="V4945" s="44">
        <v>0</v>
      </c>
      <c r="W4945" s="44">
        <v>0</v>
      </c>
      <c r="X4945" s="44">
        <f t="shared" si="3394"/>
        <v>8700</v>
      </c>
      <c r="Y4945" s="209">
        <f t="shared" si="3390"/>
        <v>100</v>
      </c>
    </row>
    <row r="4946" spans="1:25">
      <c r="A4946" s="23" t="s">
        <v>786</v>
      </c>
      <c r="B4946" s="23" t="s">
        <v>184</v>
      </c>
      <c r="C4946" s="23" t="s">
        <v>944</v>
      </c>
      <c r="D4946" s="23" t="s">
        <v>1703</v>
      </c>
      <c r="E4946" s="22">
        <v>6138</v>
      </c>
      <c r="F4946" s="23"/>
      <c r="G4946" s="128" t="s">
        <v>3379</v>
      </c>
      <c r="H4946" s="32" t="s">
        <v>31</v>
      </c>
      <c r="I4946" s="44">
        <f t="shared" si="3381"/>
        <v>900</v>
      </c>
      <c r="J4946" s="44">
        <v>0</v>
      </c>
      <c r="K4946" s="44">
        <f t="shared" si="3382"/>
        <v>900</v>
      </c>
      <c r="L4946" s="44">
        <v>900</v>
      </c>
      <c r="M4946" s="44">
        <v>0</v>
      </c>
      <c r="N4946" s="44">
        <v>0</v>
      </c>
      <c r="O4946" s="44">
        <v>0</v>
      </c>
      <c r="P4946" s="44">
        <v>0</v>
      </c>
      <c r="Q4946" s="44">
        <v>900</v>
      </c>
      <c r="R4946" s="44">
        <v>0</v>
      </c>
      <c r="S4946" s="44">
        <v>0</v>
      </c>
      <c r="T4946" s="44">
        <f t="shared" si="3393"/>
        <v>0</v>
      </c>
      <c r="U4946" s="44">
        <v>0</v>
      </c>
      <c r="V4946" s="44">
        <v>0</v>
      </c>
      <c r="W4946" s="44">
        <v>0</v>
      </c>
      <c r="X4946" s="44">
        <f t="shared" si="3394"/>
        <v>0</v>
      </c>
      <c r="Y4946" s="209">
        <f t="shared" si="3390"/>
        <v>0</v>
      </c>
    </row>
    <row r="4947" spans="1:25">
      <c r="A4947" s="20" t="s">
        <v>786</v>
      </c>
      <c r="B4947" s="20" t="s">
        <v>184</v>
      </c>
      <c r="C4947" s="20" t="s">
        <v>944</v>
      </c>
      <c r="D4947" s="20" t="s">
        <v>1703</v>
      </c>
      <c r="E4947" s="20" t="s">
        <v>144</v>
      </c>
      <c r="F4947" s="23" t="s">
        <v>0</v>
      </c>
      <c r="G4947" s="154" t="s">
        <v>0</v>
      </c>
      <c r="H4947" s="21" t="s">
        <v>32</v>
      </c>
      <c r="I4947" s="66">
        <f t="shared" si="3381"/>
        <v>15100</v>
      </c>
      <c r="J4947" s="66">
        <f t="shared" ref="J4947:P4947" si="3400">SUM(J4948:J4950)</f>
        <v>13100</v>
      </c>
      <c r="K4947" s="66">
        <f t="shared" si="3382"/>
        <v>2000</v>
      </c>
      <c r="L4947" s="66">
        <f t="shared" si="3400"/>
        <v>2000</v>
      </c>
      <c r="M4947" s="66">
        <f t="shared" si="3400"/>
        <v>0</v>
      </c>
      <c r="N4947" s="66">
        <f t="shared" si="3400"/>
        <v>0</v>
      </c>
      <c r="O4947" s="66">
        <f t="shared" si="3400"/>
        <v>0</v>
      </c>
      <c r="P4947" s="66">
        <f t="shared" si="3400"/>
        <v>0</v>
      </c>
      <c r="Q4947" s="66">
        <f>SUM(Q4948:Q4950)</f>
        <v>29167</v>
      </c>
      <c r="R4947" s="66">
        <f>SUM(R4948:R4950)</f>
        <v>20247</v>
      </c>
      <c r="S4947" s="66">
        <f>SUM(S4948:S4950)</f>
        <v>12657</v>
      </c>
      <c r="T4947" s="66">
        <f t="shared" ref="T4947:X4947" si="3401">SUM(T4948:T4950)</f>
        <v>7590</v>
      </c>
      <c r="U4947" s="66">
        <f t="shared" si="3401"/>
        <v>7590</v>
      </c>
      <c r="V4947" s="66">
        <f t="shared" si="3401"/>
        <v>0</v>
      </c>
      <c r="W4947" s="66">
        <f t="shared" si="3401"/>
        <v>0</v>
      </c>
      <c r="X4947" s="66">
        <f t="shared" si="3401"/>
        <v>20247</v>
      </c>
      <c r="Y4947" s="208">
        <f t="shared" si="3390"/>
        <v>100</v>
      </c>
    </row>
    <row r="4948" spans="1:25">
      <c r="A4948" s="23" t="s">
        <v>786</v>
      </c>
      <c r="B4948" s="23" t="s">
        <v>184</v>
      </c>
      <c r="C4948" s="23" t="s">
        <v>944</v>
      </c>
      <c r="D4948" s="23" t="s">
        <v>1703</v>
      </c>
      <c r="E4948" s="22">
        <v>6139</v>
      </c>
      <c r="F4948" s="23"/>
      <c r="G4948" s="128" t="s">
        <v>3379</v>
      </c>
      <c r="H4948" s="32" t="s">
        <v>32</v>
      </c>
      <c r="I4948" s="44">
        <f t="shared" si="3381"/>
        <v>7000</v>
      </c>
      <c r="J4948" s="44">
        <v>5000</v>
      </c>
      <c r="K4948" s="44">
        <f t="shared" si="3382"/>
        <v>2000</v>
      </c>
      <c r="L4948" s="44">
        <v>2000</v>
      </c>
      <c r="M4948" s="44">
        <v>0</v>
      </c>
      <c r="N4948" s="44">
        <v>0</v>
      </c>
      <c r="O4948" s="44">
        <v>0</v>
      </c>
      <c r="P4948" s="44">
        <v>0</v>
      </c>
      <c r="Q4948" s="44">
        <v>20920</v>
      </c>
      <c r="R4948" s="44">
        <v>12000</v>
      </c>
      <c r="S4948" s="44">
        <v>5000</v>
      </c>
      <c r="T4948" s="44">
        <f t="shared" si="3393"/>
        <v>7000</v>
      </c>
      <c r="U4948" s="44">
        <v>7000</v>
      </c>
      <c r="V4948" s="44">
        <v>0</v>
      </c>
      <c r="W4948" s="44">
        <v>0</v>
      </c>
      <c r="X4948" s="44">
        <f t="shared" si="3394"/>
        <v>12000</v>
      </c>
      <c r="Y4948" s="209">
        <f t="shared" si="3390"/>
        <v>100</v>
      </c>
    </row>
    <row r="4949" spans="1:25">
      <c r="A4949" s="23" t="s">
        <v>786</v>
      </c>
      <c r="B4949" s="23" t="s">
        <v>184</v>
      </c>
      <c r="C4949" s="23" t="s">
        <v>944</v>
      </c>
      <c r="D4949" s="23" t="s">
        <v>1703</v>
      </c>
      <c r="E4949" s="22">
        <v>6139</v>
      </c>
      <c r="F4949" s="23" t="s">
        <v>1710</v>
      </c>
      <c r="G4949" s="128" t="s">
        <v>3379</v>
      </c>
      <c r="H4949" s="32" t="s">
        <v>152</v>
      </c>
      <c r="I4949" s="44">
        <f t="shared" si="3381"/>
        <v>2800</v>
      </c>
      <c r="J4949" s="44">
        <v>2800</v>
      </c>
      <c r="K4949" s="44">
        <f t="shared" si="3382"/>
        <v>0</v>
      </c>
      <c r="L4949" s="44">
        <v>0</v>
      </c>
      <c r="M4949" s="44">
        <v>0</v>
      </c>
      <c r="N4949" s="44">
        <v>0</v>
      </c>
      <c r="O4949" s="44">
        <v>0</v>
      </c>
      <c r="P4949" s="44">
        <v>0</v>
      </c>
      <c r="Q4949" s="44">
        <v>2947</v>
      </c>
      <c r="R4949" s="44">
        <v>2947</v>
      </c>
      <c r="S4949" s="44">
        <v>2947</v>
      </c>
      <c r="T4949" s="44">
        <f t="shared" si="3393"/>
        <v>0</v>
      </c>
      <c r="U4949" s="44">
        <v>0</v>
      </c>
      <c r="V4949" s="44">
        <v>0</v>
      </c>
      <c r="W4949" s="44">
        <v>0</v>
      </c>
      <c r="X4949" s="44">
        <f t="shared" si="3394"/>
        <v>2947</v>
      </c>
      <c r="Y4949" s="209">
        <f t="shared" si="3390"/>
        <v>100</v>
      </c>
    </row>
    <row r="4950" spans="1:25">
      <c r="A4950" s="23" t="s">
        <v>786</v>
      </c>
      <c r="B4950" s="23" t="s">
        <v>184</v>
      </c>
      <c r="C4950" s="23" t="s">
        <v>944</v>
      </c>
      <c r="D4950" s="23" t="s">
        <v>1703</v>
      </c>
      <c r="E4950" s="22">
        <v>6139</v>
      </c>
      <c r="F4950" s="23" t="s">
        <v>1711</v>
      </c>
      <c r="G4950" s="128" t="s">
        <v>3379</v>
      </c>
      <c r="H4950" s="32" t="s">
        <v>158</v>
      </c>
      <c r="I4950" s="44">
        <f t="shared" si="3381"/>
        <v>5300</v>
      </c>
      <c r="J4950" s="44">
        <v>5300</v>
      </c>
      <c r="K4950" s="44">
        <f t="shared" si="3382"/>
        <v>0</v>
      </c>
      <c r="L4950" s="44">
        <v>0</v>
      </c>
      <c r="M4950" s="44">
        <v>0</v>
      </c>
      <c r="N4950" s="44">
        <v>0</v>
      </c>
      <c r="O4950" s="44">
        <v>0</v>
      </c>
      <c r="P4950" s="44">
        <v>0</v>
      </c>
      <c r="Q4950" s="44">
        <v>5300</v>
      </c>
      <c r="R4950" s="44">
        <v>5300</v>
      </c>
      <c r="S4950" s="44">
        <v>4710</v>
      </c>
      <c r="T4950" s="44">
        <f t="shared" si="3393"/>
        <v>590</v>
      </c>
      <c r="U4950" s="44">
        <v>590</v>
      </c>
      <c r="V4950" s="44">
        <v>0</v>
      </c>
      <c r="W4950" s="44">
        <v>0</v>
      </c>
      <c r="X4950" s="44">
        <f t="shared" si="3394"/>
        <v>5300</v>
      </c>
      <c r="Y4950" s="209">
        <f t="shared" si="3390"/>
        <v>100</v>
      </c>
    </row>
    <row r="4951" spans="1:25" ht="20.399999999999999">
      <c r="A4951" s="20" t="s">
        <v>0</v>
      </c>
      <c r="B4951" s="20" t="s">
        <v>0</v>
      </c>
      <c r="C4951" s="20" t="s">
        <v>0</v>
      </c>
      <c r="D4951" s="21" t="s">
        <v>0</v>
      </c>
      <c r="E4951" s="21" t="s">
        <v>0</v>
      </c>
      <c r="F4951" s="21" t="s">
        <v>0</v>
      </c>
      <c r="G4951" s="150" t="s">
        <v>0</v>
      </c>
      <c r="H4951" s="30" t="s">
        <v>42</v>
      </c>
      <c r="I4951" s="31">
        <f t="shared" si="3381"/>
        <v>20100</v>
      </c>
      <c r="J4951" s="31">
        <f t="shared" ref="J4951:X4951" si="3402">SUM(J4952)</f>
        <v>20100</v>
      </c>
      <c r="K4951" s="31">
        <f t="shared" si="3382"/>
        <v>0</v>
      </c>
      <c r="L4951" s="31">
        <f t="shared" si="3402"/>
        <v>0</v>
      </c>
      <c r="M4951" s="31">
        <f t="shared" si="3402"/>
        <v>0</v>
      </c>
      <c r="N4951" s="31">
        <f t="shared" si="3402"/>
        <v>0</v>
      </c>
      <c r="O4951" s="31">
        <f t="shared" si="3402"/>
        <v>0</v>
      </c>
      <c r="P4951" s="31">
        <f t="shared" si="3402"/>
        <v>0</v>
      </c>
      <c r="Q4951" s="31">
        <f t="shared" si="3402"/>
        <v>55702</v>
      </c>
      <c r="R4951" s="31">
        <f t="shared" si="3402"/>
        <v>33650</v>
      </c>
      <c r="S4951" s="31">
        <f t="shared" si="3402"/>
        <v>14550</v>
      </c>
      <c r="T4951" s="31">
        <f t="shared" si="3402"/>
        <v>19000</v>
      </c>
      <c r="U4951" s="31">
        <f t="shared" si="3402"/>
        <v>0</v>
      </c>
      <c r="V4951" s="31">
        <f t="shared" si="3402"/>
        <v>19000</v>
      </c>
      <c r="W4951" s="31">
        <f t="shared" si="3402"/>
        <v>0</v>
      </c>
      <c r="X4951" s="31">
        <f t="shared" si="3402"/>
        <v>33550</v>
      </c>
      <c r="Y4951" s="220">
        <f t="shared" si="3390"/>
        <v>99.702823179791977</v>
      </c>
    </row>
    <row r="4952" spans="1:25">
      <c r="A4952" s="23" t="s">
        <v>786</v>
      </c>
      <c r="B4952" s="23" t="s">
        <v>184</v>
      </c>
      <c r="C4952" s="23" t="s">
        <v>944</v>
      </c>
      <c r="D4952" s="23" t="s">
        <v>1703</v>
      </c>
      <c r="E4952" s="21" t="s">
        <v>159</v>
      </c>
      <c r="F4952" s="21" t="s">
        <v>0</v>
      </c>
      <c r="G4952" s="150" t="s">
        <v>0</v>
      </c>
      <c r="H4952" s="21" t="s">
        <v>34</v>
      </c>
      <c r="I4952" s="66">
        <f t="shared" si="3381"/>
        <v>20100</v>
      </c>
      <c r="J4952" s="66">
        <f>SUM(J4954)</f>
        <v>20100</v>
      </c>
      <c r="K4952" s="66">
        <f t="shared" si="3382"/>
        <v>0</v>
      </c>
      <c r="L4952" s="66">
        <f t="shared" ref="L4952:P4952" si="3403">SUM(L4954)</f>
        <v>0</v>
      </c>
      <c r="M4952" s="66">
        <f t="shared" si="3403"/>
        <v>0</v>
      </c>
      <c r="N4952" s="66">
        <f t="shared" si="3403"/>
        <v>0</v>
      </c>
      <c r="O4952" s="66">
        <f t="shared" si="3403"/>
        <v>0</v>
      </c>
      <c r="P4952" s="66">
        <f t="shared" si="3403"/>
        <v>0</v>
      </c>
      <c r="Q4952" s="66">
        <f t="shared" ref="Q4952:R4952" si="3404">SUM(Q4954)</f>
        <v>55702</v>
      </c>
      <c r="R4952" s="66">
        <f t="shared" si="3404"/>
        <v>33650</v>
      </c>
      <c r="S4952" s="66">
        <f t="shared" ref="S4952" si="3405">SUM(S4954)</f>
        <v>14550</v>
      </c>
      <c r="T4952" s="66">
        <f t="shared" ref="T4952:X4952" si="3406">SUM(T4954)</f>
        <v>19000</v>
      </c>
      <c r="U4952" s="66">
        <f t="shared" si="3406"/>
        <v>0</v>
      </c>
      <c r="V4952" s="66">
        <f t="shared" si="3406"/>
        <v>19000</v>
      </c>
      <c r="W4952" s="66">
        <f t="shared" si="3406"/>
        <v>0</v>
      </c>
      <c r="X4952" s="66">
        <f t="shared" si="3406"/>
        <v>33550</v>
      </c>
      <c r="Y4952" s="208">
        <f t="shared" si="3390"/>
        <v>99.702823179791977</v>
      </c>
    </row>
    <row r="4953" spans="1:25" customFormat="1">
      <c r="A4953" s="131" t="s">
        <v>786</v>
      </c>
      <c r="B4953" s="131" t="s">
        <v>184</v>
      </c>
      <c r="C4953" s="131" t="s">
        <v>944</v>
      </c>
      <c r="D4953" s="131" t="s">
        <v>1703</v>
      </c>
      <c r="E4953" s="138">
        <v>6142</v>
      </c>
      <c r="F4953" s="131"/>
      <c r="G4953" s="190" t="s">
        <v>3379</v>
      </c>
      <c r="H4953" s="132" t="s">
        <v>765</v>
      </c>
      <c r="I4953" s="61"/>
      <c r="J4953" s="61"/>
      <c r="K4953" s="61"/>
      <c r="L4953" s="61"/>
      <c r="M4953" s="61"/>
      <c r="N4953" s="61"/>
      <c r="O4953" s="61"/>
      <c r="P4953" s="61"/>
      <c r="Q4953" s="61">
        <v>600</v>
      </c>
      <c r="R4953" s="61">
        <v>0</v>
      </c>
      <c r="S4953" s="61">
        <v>0</v>
      </c>
      <c r="T4953" s="61">
        <f t="shared" si="3393"/>
        <v>0</v>
      </c>
      <c r="U4953" s="61"/>
      <c r="V4953" s="61"/>
      <c r="W4953" s="61"/>
      <c r="X4953" s="61">
        <f t="shared" si="3394"/>
        <v>0</v>
      </c>
      <c r="Y4953" s="211">
        <f t="shared" si="3390"/>
        <v>0</v>
      </c>
    </row>
    <row r="4954" spans="1:25">
      <c r="A4954" s="20" t="s">
        <v>786</v>
      </c>
      <c r="B4954" s="20" t="s">
        <v>184</v>
      </c>
      <c r="C4954" s="20" t="s">
        <v>944</v>
      </c>
      <c r="D4954" s="20" t="s">
        <v>1703</v>
      </c>
      <c r="E4954" s="20" t="s">
        <v>165</v>
      </c>
      <c r="F4954" s="23" t="s">
        <v>0</v>
      </c>
      <c r="G4954" s="154" t="s">
        <v>0</v>
      </c>
      <c r="H4954" s="21" t="s">
        <v>41</v>
      </c>
      <c r="I4954" s="66">
        <f t="shared" si="3381"/>
        <v>20100</v>
      </c>
      <c r="J4954" s="66">
        <f t="shared" ref="J4954:P4954" si="3407">SUM(J4955:J4956)</f>
        <v>20100</v>
      </c>
      <c r="K4954" s="66">
        <f t="shared" si="3382"/>
        <v>0</v>
      </c>
      <c r="L4954" s="66">
        <f t="shared" si="3407"/>
        <v>0</v>
      </c>
      <c r="M4954" s="66">
        <f t="shared" si="3407"/>
        <v>0</v>
      </c>
      <c r="N4954" s="66">
        <f t="shared" si="3407"/>
        <v>0</v>
      </c>
      <c r="O4954" s="66">
        <f t="shared" si="3407"/>
        <v>0</v>
      </c>
      <c r="P4954" s="66">
        <f t="shared" si="3407"/>
        <v>0</v>
      </c>
      <c r="Q4954" s="66">
        <f>SUM(Q4955:Q4956)</f>
        <v>55702</v>
      </c>
      <c r="R4954" s="66">
        <f>SUM(R4955:R4956)</f>
        <v>33650</v>
      </c>
      <c r="S4954" s="66">
        <f>SUM(S4955:S4956)</f>
        <v>14550</v>
      </c>
      <c r="T4954" s="66">
        <f t="shared" ref="T4954:X4954" si="3408">SUM(T4955:T4956)</f>
        <v>19000</v>
      </c>
      <c r="U4954" s="66">
        <f t="shared" si="3408"/>
        <v>0</v>
      </c>
      <c r="V4954" s="66">
        <f t="shared" si="3408"/>
        <v>19000</v>
      </c>
      <c r="W4954" s="66">
        <f t="shared" si="3408"/>
        <v>0</v>
      </c>
      <c r="X4954" s="66">
        <f t="shared" si="3408"/>
        <v>33550</v>
      </c>
      <c r="Y4954" s="208">
        <f t="shared" si="3390"/>
        <v>99.702823179791977</v>
      </c>
    </row>
    <row r="4955" spans="1:25">
      <c r="A4955" s="23" t="s">
        <v>786</v>
      </c>
      <c r="B4955" s="23" t="s">
        <v>184</v>
      </c>
      <c r="C4955" s="23" t="s">
        <v>944</v>
      </c>
      <c r="D4955" s="23" t="s">
        <v>1703</v>
      </c>
      <c r="E4955" s="22">
        <v>6148</v>
      </c>
      <c r="F4955" s="23"/>
      <c r="G4955" s="128" t="s">
        <v>3379</v>
      </c>
      <c r="H4955" s="32" t="s">
        <v>41</v>
      </c>
      <c r="I4955" s="44">
        <f t="shared" si="3381"/>
        <v>20000</v>
      </c>
      <c r="J4955" s="44">
        <v>20000</v>
      </c>
      <c r="K4955" s="44">
        <f t="shared" si="3382"/>
        <v>0</v>
      </c>
      <c r="L4955" s="44">
        <v>0</v>
      </c>
      <c r="M4955" s="44">
        <v>0</v>
      </c>
      <c r="N4955" s="44">
        <v>0</v>
      </c>
      <c r="O4955" s="44">
        <v>0</v>
      </c>
      <c r="P4955" s="44">
        <v>0</v>
      </c>
      <c r="Q4955" s="44">
        <v>20000</v>
      </c>
      <c r="R4955" s="44">
        <v>20000</v>
      </c>
      <c r="S4955" s="44">
        <v>1000</v>
      </c>
      <c r="T4955" s="44">
        <f t="shared" si="3393"/>
        <v>19000</v>
      </c>
      <c r="U4955" s="44">
        <v>0</v>
      </c>
      <c r="V4955" s="44">
        <v>19000</v>
      </c>
      <c r="W4955" s="44">
        <v>0</v>
      </c>
      <c r="X4955" s="44">
        <f t="shared" si="3394"/>
        <v>20000</v>
      </c>
      <c r="Y4955" s="209">
        <f t="shared" si="3390"/>
        <v>100</v>
      </c>
    </row>
    <row r="4956" spans="1:25">
      <c r="A4956" s="23" t="s">
        <v>786</v>
      </c>
      <c r="B4956" s="23" t="s">
        <v>184</v>
      </c>
      <c r="C4956" s="23" t="s">
        <v>944</v>
      </c>
      <c r="D4956" s="23" t="s">
        <v>1703</v>
      </c>
      <c r="E4956" s="22">
        <v>6148</v>
      </c>
      <c r="F4956" s="23" t="s">
        <v>1712</v>
      </c>
      <c r="G4956" s="128" t="s">
        <v>3379</v>
      </c>
      <c r="H4956" s="32" t="s">
        <v>425</v>
      </c>
      <c r="I4956" s="44">
        <f t="shared" si="3381"/>
        <v>100</v>
      </c>
      <c r="J4956" s="44">
        <v>100</v>
      </c>
      <c r="K4956" s="44">
        <f t="shared" si="3382"/>
        <v>0</v>
      </c>
      <c r="L4956" s="44">
        <v>0</v>
      </c>
      <c r="M4956" s="44">
        <v>0</v>
      </c>
      <c r="N4956" s="44">
        <v>0</v>
      </c>
      <c r="O4956" s="44">
        <v>0</v>
      </c>
      <c r="P4956" s="44">
        <v>0</v>
      </c>
      <c r="Q4956" s="44">
        <v>35702</v>
      </c>
      <c r="R4956" s="44">
        <v>13650</v>
      </c>
      <c r="S4956" s="44">
        <v>13550</v>
      </c>
      <c r="T4956" s="44">
        <f t="shared" si="3393"/>
        <v>0</v>
      </c>
      <c r="U4956" s="44">
        <v>0</v>
      </c>
      <c r="V4956" s="44">
        <v>0</v>
      </c>
      <c r="W4956" s="44">
        <v>0</v>
      </c>
      <c r="X4956" s="44">
        <f t="shared" si="3394"/>
        <v>13550</v>
      </c>
      <c r="Y4956" s="209">
        <f t="shared" si="3390"/>
        <v>99.26739926739927</v>
      </c>
    </row>
    <row r="4957" spans="1:25" ht="20.399999999999999">
      <c r="A4957" s="20" t="s">
        <v>0</v>
      </c>
      <c r="B4957" s="20" t="s">
        <v>0</v>
      </c>
      <c r="C4957" s="20" t="s">
        <v>0</v>
      </c>
      <c r="D4957" s="21" t="s">
        <v>0</v>
      </c>
      <c r="E4957" s="21" t="s">
        <v>0</v>
      </c>
      <c r="F4957" s="21" t="s">
        <v>0</v>
      </c>
      <c r="G4957" s="150" t="s">
        <v>0</v>
      </c>
      <c r="H4957" s="30" t="s">
        <v>60</v>
      </c>
      <c r="I4957" s="31">
        <f t="shared" si="3381"/>
        <v>5000</v>
      </c>
      <c r="J4957" s="31">
        <f t="shared" ref="J4957:X4958" si="3409">SUM(J4958)</f>
        <v>0</v>
      </c>
      <c r="K4957" s="31">
        <f t="shared" si="3382"/>
        <v>5000</v>
      </c>
      <c r="L4957" s="31">
        <f t="shared" si="3409"/>
        <v>0</v>
      </c>
      <c r="M4957" s="31">
        <f t="shared" si="3409"/>
        <v>0</v>
      </c>
      <c r="N4957" s="31">
        <f t="shared" si="3409"/>
        <v>5000</v>
      </c>
      <c r="O4957" s="31">
        <f t="shared" si="3409"/>
        <v>0</v>
      </c>
      <c r="P4957" s="31">
        <f t="shared" si="3409"/>
        <v>0</v>
      </c>
      <c r="Q4957" s="31">
        <f t="shared" si="3409"/>
        <v>5000</v>
      </c>
      <c r="R4957" s="31">
        <f t="shared" si="3409"/>
        <v>0</v>
      </c>
      <c r="S4957" s="31">
        <f t="shared" si="3409"/>
        <v>0</v>
      </c>
      <c r="T4957" s="31">
        <f t="shared" si="3409"/>
        <v>0</v>
      </c>
      <c r="U4957" s="31">
        <f t="shared" si="3409"/>
        <v>0</v>
      </c>
      <c r="V4957" s="31">
        <f t="shared" si="3409"/>
        <v>0</v>
      </c>
      <c r="W4957" s="31">
        <f t="shared" si="3409"/>
        <v>0</v>
      </c>
      <c r="X4957" s="31">
        <f t="shared" si="3409"/>
        <v>0</v>
      </c>
      <c r="Y4957" s="220">
        <f t="shared" si="3390"/>
        <v>0</v>
      </c>
    </row>
    <row r="4958" spans="1:25">
      <c r="A4958" s="23" t="s">
        <v>786</v>
      </c>
      <c r="B4958" s="23" t="s">
        <v>184</v>
      </c>
      <c r="C4958" s="23" t="s">
        <v>944</v>
      </c>
      <c r="D4958" s="23" t="s">
        <v>1703</v>
      </c>
      <c r="E4958" s="21" t="s">
        <v>166</v>
      </c>
      <c r="F4958" s="21" t="s">
        <v>0</v>
      </c>
      <c r="G4958" s="150" t="s">
        <v>0</v>
      </c>
      <c r="H4958" s="21" t="s">
        <v>53</v>
      </c>
      <c r="I4958" s="66">
        <f t="shared" si="3381"/>
        <v>5000</v>
      </c>
      <c r="J4958" s="66">
        <f t="shared" si="3409"/>
        <v>0</v>
      </c>
      <c r="K4958" s="66">
        <f t="shared" si="3382"/>
        <v>5000</v>
      </c>
      <c r="L4958" s="66">
        <f t="shared" si="3409"/>
        <v>0</v>
      </c>
      <c r="M4958" s="66">
        <f t="shared" si="3409"/>
        <v>0</v>
      </c>
      <c r="N4958" s="66">
        <f t="shared" si="3409"/>
        <v>5000</v>
      </c>
      <c r="O4958" s="66">
        <f t="shared" si="3409"/>
        <v>0</v>
      </c>
      <c r="P4958" s="66">
        <f t="shared" si="3409"/>
        <v>0</v>
      </c>
      <c r="Q4958" s="66">
        <f t="shared" si="3409"/>
        <v>5000</v>
      </c>
      <c r="R4958" s="66">
        <f t="shared" si="3409"/>
        <v>0</v>
      </c>
      <c r="S4958" s="66">
        <f t="shared" si="3409"/>
        <v>0</v>
      </c>
      <c r="T4958" s="66">
        <f t="shared" si="3409"/>
        <v>0</v>
      </c>
      <c r="U4958" s="66">
        <f t="shared" si="3409"/>
        <v>0</v>
      </c>
      <c r="V4958" s="66">
        <f t="shared" si="3409"/>
        <v>0</v>
      </c>
      <c r="W4958" s="66">
        <f t="shared" si="3409"/>
        <v>0</v>
      </c>
      <c r="X4958" s="66">
        <f t="shared" si="3409"/>
        <v>0</v>
      </c>
      <c r="Y4958" s="208">
        <f t="shared" si="3390"/>
        <v>0</v>
      </c>
    </row>
    <row r="4959" spans="1:25">
      <c r="A4959" s="23" t="s">
        <v>786</v>
      </c>
      <c r="B4959" s="23" t="s">
        <v>184</v>
      </c>
      <c r="C4959" s="23" t="s">
        <v>944</v>
      </c>
      <c r="D4959" s="23" t="s">
        <v>1703</v>
      </c>
      <c r="E4959" s="22">
        <v>8213</v>
      </c>
      <c r="F4959" s="23"/>
      <c r="G4959" s="128" t="s">
        <v>3379</v>
      </c>
      <c r="H4959" s="32" t="s">
        <v>56</v>
      </c>
      <c r="I4959" s="44">
        <f t="shared" si="3381"/>
        <v>5000</v>
      </c>
      <c r="J4959" s="44">
        <v>0</v>
      </c>
      <c r="K4959" s="44">
        <f t="shared" si="3382"/>
        <v>5000</v>
      </c>
      <c r="L4959" s="44">
        <v>0</v>
      </c>
      <c r="M4959" s="44">
        <v>0</v>
      </c>
      <c r="N4959" s="44">
        <v>5000</v>
      </c>
      <c r="O4959" s="44">
        <v>0</v>
      </c>
      <c r="P4959" s="44">
        <v>0</v>
      </c>
      <c r="Q4959" s="44">
        <v>5000</v>
      </c>
      <c r="R4959" s="44">
        <v>0</v>
      </c>
      <c r="S4959" s="44">
        <v>0</v>
      </c>
      <c r="T4959" s="44">
        <f t="shared" si="3393"/>
        <v>0</v>
      </c>
      <c r="U4959" s="44">
        <v>0</v>
      </c>
      <c r="V4959" s="44">
        <v>0</v>
      </c>
      <c r="W4959" s="44">
        <v>0</v>
      </c>
      <c r="X4959" s="44">
        <f t="shared" si="3394"/>
        <v>0</v>
      </c>
      <c r="Y4959" s="209">
        <f t="shared" si="3390"/>
        <v>0</v>
      </c>
    </row>
    <row r="4960" spans="1:25">
      <c r="A4960" s="32" t="s">
        <v>0</v>
      </c>
      <c r="B4960" s="32" t="s">
        <v>0</v>
      </c>
      <c r="C4960" s="32" t="s">
        <v>0</v>
      </c>
      <c r="D4960" s="32" t="s">
        <v>0</v>
      </c>
      <c r="E4960" s="32" t="s">
        <v>0</v>
      </c>
      <c r="F4960" s="32" t="s">
        <v>0</v>
      </c>
      <c r="G4960" s="154" t="s">
        <v>0</v>
      </c>
      <c r="H4960" s="30" t="s">
        <v>1713</v>
      </c>
      <c r="I4960" s="31">
        <f t="shared" si="3381"/>
        <v>1257716</v>
      </c>
      <c r="J4960" s="31">
        <f>SUM(J4927,J4951,J4957)</f>
        <v>1245516</v>
      </c>
      <c r="K4960" s="31">
        <f t="shared" si="3382"/>
        <v>12200</v>
      </c>
      <c r="L4960" s="31">
        <f t="shared" ref="L4960:X4960" si="3410">SUM(L4927,L4951,L4957)</f>
        <v>7200</v>
      </c>
      <c r="M4960" s="31">
        <f t="shared" si="3410"/>
        <v>0</v>
      </c>
      <c r="N4960" s="31">
        <f t="shared" si="3410"/>
        <v>5000</v>
      </c>
      <c r="O4960" s="31">
        <f t="shared" si="3410"/>
        <v>0</v>
      </c>
      <c r="P4960" s="31">
        <f t="shared" si="3410"/>
        <v>0</v>
      </c>
      <c r="Q4960" s="31">
        <f t="shared" si="3410"/>
        <v>1362718</v>
      </c>
      <c r="R4960" s="31">
        <f t="shared" si="3410"/>
        <v>1319748</v>
      </c>
      <c r="S4960" s="31">
        <f t="shared" si="3410"/>
        <v>1148448</v>
      </c>
      <c r="T4960" s="31">
        <f t="shared" si="3410"/>
        <v>171200</v>
      </c>
      <c r="U4960" s="31">
        <f t="shared" si="3410"/>
        <v>118970</v>
      </c>
      <c r="V4960" s="31">
        <f t="shared" si="3410"/>
        <v>51630</v>
      </c>
      <c r="W4960" s="31">
        <f t="shared" si="3410"/>
        <v>600</v>
      </c>
      <c r="X4960" s="31">
        <f t="shared" si="3410"/>
        <v>1319648</v>
      </c>
      <c r="Y4960" s="220">
        <f t="shared" si="3390"/>
        <v>99.992422795867085</v>
      </c>
    </row>
    <row r="4961" spans="1:25" ht="15" thickBot="1">
      <c r="A4961" s="32" t="s">
        <v>0</v>
      </c>
      <c r="B4961" s="32" t="s">
        <v>0</v>
      </c>
      <c r="C4961" s="32" t="s">
        <v>0</v>
      </c>
      <c r="D4961" s="32" t="s">
        <v>0</v>
      </c>
      <c r="E4961" s="32" t="s">
        <v>0</v>
      </c>
      <c r="F4961" s="32" t="s">
        <v>0</v>
      </c>
      <c r="G4961" s="154" t="s">
        <v>0</v>
      </c>
      <c r="H4961" s="21" t="s">
        <v>170</v>
      </c>
      <c r="I4961" s="66">
        <f t="shared" si="3381"/>
        <v>41</v>
      </c>
      <c r="J4961" s="66">
        <v>41</v>
      </c>
      <c r="K4961" s="66">
        <f t="shared" si="3382"/>
        <v>0</v>
      </c>
      <c r="L4961" s="66" t="s">
        <v>0</v>
      </c>
      <c r="M4961" s="66" t="s">
        <v>0</v>
      </c>
      <c r="N4961" s="66" t="s">
        <v>0</v>
      </c>
      <c r="O4961" s="66" t="s">
        <v>0</v>
      </c>
      <c r="P4961" s="66" t="s">
        <v>0</v>
      </c>
      <c r="Q4961" s="66">
        <v>0</v>
      </c>
      <c r="R4961" s="66"/>
      <c r="S4961" s="66"/>
      <c r="T4961" s="66"/>
      <c r="U4961" s="66"/>
      <c r="V4961" s="66"/>
      <c r="W4961" s="66"/>
      <c r="X4961" s="66"/>
      <c r="Y4961" s="208">
        <v>0</v>
      </c>
    </row>
    <row r="4962" spans="1:25" ht="41.4" thickBot="1">
      <c r="A4962" s="252" t="s">
        <v>0</v>
      </c>
      <c r="B4962" s="252" t="s">
        <v>0</v>
      </c>
      <c r="C4962" s="252" t="s">
        <v>0</v>
      </c>
      <c r="D4962" s="252" t="s">
        <v>0</v>
      </c>
      <c r="E4962" s="252" t="s">
        <v>0</v>
      </c>
      <c r="F4962" s="252" t="s">
        <v>0</v>
      </c>
      <c r="G4962" s="258" t="s">
        <v>0</v>
      </c>
      <c r="H4962" s="24" t="s">
        <v>72</v>
      </c>
      <c r="I4962" s="1" t="s">
        <v>3093</v>
      </c>
      <c r="J4962" s="1" t="s">
        <v>3130</v>
      </c>
      <c r="K4962" s="1" t="s">
        <v>3</v>
      </c>
      <c r="L4962" s="1" t="s">
        <v>4</v>
      </c>
      <c r="M4962" s="1" t="s">
        <v>5</v>
      </c>
      <c r="N4962" s="1" t="s">
        <v>6</v>
      </c>
      <c r="O4962" s="1" t="s">
        <v>7</v>
      </c>
      <c r="P4962" s="1" t="s">
        <v>8</v>
      </c>
      <c r="Q4962" s="1" t="s">
        <v>3344</v>
      </c>
      <c r="R4962" s="1" t="s">
        <v>3427</v>
      </c>
      <c r="S4962" s="1" t="s">
        <v>3447</v>
      </c>
      <c r="T4962" s="1" t="s">
        <v>3448</v>
      </c>
      <c r="U4962" s="1" t="s">
        <v>3452</v>
      </c>
      <c r="V4962" s="1" t="s">
        <v>3449</v>
      </c>
      <c r="W4962" s="1" t="s">
        <v>3450</v>
      </c>
      <c r="X4962" s="1" t="s">
        <v>3451</v>
      </c>
      <c r="Y4962" s="216" t="s">
        <v>3385</v>
      </c>
    </row>
    <row r="4963" spans="1:25">
      <c r="A4963" s="253"/>
      <c r="B4963" s="253"/>
      <c r="C4963" s="253"/>
      <c r="D4963" s="253"/>
      <c r="E4963" s="253"/>
      <c r="F4963" s="253"/>
      <c r="G4963" s="259"/>
      <c r="H4963" s="33" t="s">
        <v>0</v>
      </c>
      <c r="I4963" s="45">
        <v>1</v>
      </c>
      <c r="J4963" s="45">
        <v>3</v>
      </c>
      <c r="K4963" s="45" t="s">
        <v>9</v>
      </c>
      <c r="L4963" s="45">
        <v>5</v>
      </c>
      <c r="M4963" s="45">
        <v>6</v>
      </c>
      <c r="N4963" s="45">
        <v>7</v>
      </c>
      <c r="O4963" s="45">
        <v>8</v>
      </c>
      <c r="P4963" s="45">
        <v>9</v>
      </c>
      <c r="Q4963" s="45">
        <v>1</v>
      </c>
      <c r="R4963" s="45">
        <v>2</v>
      </c>
      <c r="S4963" s="45">
        <v>3</v>
      </c>
      <c r="T4963" s="45" t="s">
        <v>3453</v>
      </c>
      <c r="U4963" s="45">
        <v>5</v>
      </c>
      <c r="V4963" s="45">
        <v>6</v>
      </c>
      <c r="W4963" s="45">
        <v>7</v>
      </c>
      <c r="X4963" s="45" t="s">
        <v>3454</v>
      </c>
      <c r="Y4963" s="276">
        <v>9</v>
      </c>
    </row>
    <row r="4964" spans="1:25">
      <c r="A4964" s="253"/>
      <c r="B4964" s="253"/>
      <c r="C4964" s="253"/>
      <c r="D4964" s="253"/>
      <c r="E4964" s="253"/>
      <c r="F4964" s="253"/>
      <c r="G4964" s="259"/>
      <c r="H4964" s="34" t="s">
        <v>109</v>
      </c>
      <c r="I4964" s="35">
        <f t="shared" si="3381"/>
        <v>1257716</v>
      </c>
      <c r="J4964" s="35">
        <f t="shared" ref="J4964:P4964" si="3411">SUM(J4960)</f>
        <v>1245516</v>
      </c>
      <c r="K4964" s="35">
        <f t="shared" si="3382"/>
        <v>12200</v>
      </c>
      <c r="L4964" s="35">
        <f t="shared" si="3411"/>
        <v>7200</v>
      </c>
      <c r="M4964" s="35">
        <f t="shared" si="3411"/>
        <v>0</v>
      </c>
      <c r="N4964" s="35">
        <f t="shared" si="3411"/>
        <v>5000</v>
      </c>
      <c r="O4964" s="35">
        <f t="shared" si="3411"/>
        <v>0</v>
      </c>
      <c r="P4964" s="35">
        <f t="shared" si="3411"/>
        <v>0</v>
      </c>
      <c r="Q4964" s="35">
        <f>SUM(Q4960)</f>
        <v>1362718</v>
      </c>
      <c r="R4964" s="35">
        <f>SUM(R4960)</f>
        <v>1319748</v>
      </c>
      <c r="S4964" s="35">
        <f>SUM(S4960)</f>
        <v>1148448</v>
      </c>
      <c r="T4964" s="35">
        <f t="shared" ref="T4964:X4964" si="3412">SUM(T4960)</f>
        <v>171200</v>
      </c>
      <c r="U4964" s="35">
        <f t="shared" si="3412"/>
        <v>118970</v>
      </c>
      <c r="V4964" s="35">
        <f t="shared" si="3412"/>
        <v>51630</v>
      </c>
      <c r="W4964" s="35">
        <f t="shared" si="3412"/>
        <v>600</v>
      </c>
      <c r="X4964" s="35">
        <f t="shared" si="3412"/>
        <v>1319648</v>
      </c>
      <c r="Y4964" s="218">
        <f t="shared" ref="Y4964:Y4965" si="3413">IF(R4964=0,0,(X4964/R4964)*100)</f>
        <v>99.992422795867085</v>
      </c>
    </row>
    <row r="4965" spans="1:25">
      <c r="A4965" s="253"/>
      <c r="B4965" s="253"/>
      <c r="C4965" s="253"/>
      <c r="D4965" s="253"/>
      <c r="E4965" s="253"/>
      <c r="F4965" s="253"/>
      <c r="G4965" s="259"/>
      <c r="H4965" s="36" t="s">
        <v>69</v>
      </c>
      <c r="I4965" s="35">
        <f t="shared" si="3381"/>
        <v>1257716</v>
      </c>
      <c r="J4965" s="35">
        <f t="shared" ref="J4965:P4965" si="3414">SUM(J4964)</f>
        <v>1245516</v>
      </c>
      <c r="K4965" s="35">
        <f t="shared" si="3382"/>
        <v>12200</v>
      </c>
      <c r="L4965" s="35">
        <f t="shared" si="3414"/>
        <v>7200</v>
      </c>
      <c r="M4965" s="35">
        <f t="shared" si="3414"/>
        <v>0</v>
      </c>
      <c r="N4965" s="35">
        <f t="shared" si="3414"/>
        <v>5000</v>
      </c>
      <c r="O4965" s="35">
        <f t="shared" si="3414"/>
        <v>0</v>
      </c>
      <c r="P4965" s="35">
        <f t="shared" si="3414"/>
        <v>0</v>
      </c>
      <c r="Q4965" s="35">
        <f>SUM(Q4964)</f>
        <v>1362718</v>
      </c>
      <c r="R4965" s="35">
        <f>SUM(R4964)</f>
        <v>1319748</v>
      </c>
      <c r="S4965" s="35">
        <f>SUM(S4964)</f>
        <v>1148448</v>
      </c>
      <c r="T4965" s="35">
        <f t="shared" ref="T4965:X4965" si="3415">SUM(T4964)</f>
        <v>171200</v>
      </c>
      <c r="U4965" s="35">
        <f t="shared" si="3415"/>
        <v>118970</v>
      </c>
      <c r="V4965" s="35">
        <f t="shared" si="3415"/>
        <v>51630</v>
      </c>
      <c r="W4965" s="35">
        <f t="shared" si="3415"/>
        <v>600</v>
      </c>
      <c r="X4965" s="35">
        <f t="shared" si="3415"/>
        <v>1319648</v>
      </c>
      <c r="Y4965" s="218">
        <f t="shared" si="3413"/>
        <v>99.992422795867085</v>
      </c>
    </row>
    <row r="4966" spans="1:25" ht="15" thickBot="1">
      <c r="A4966" s="254"/>
      <c r="B4966" s="254"/>
      <c r="C4966" s="254"/>
      <c r="D4966" s="254"/>
      <c r="E4966" s="254"/>
      <c r="F4966" s="254"/>
      <c r="G4966" s="260"/>
    </row>
    <row r="4967" spans="1:25" ht="41.4" thickBot="1">
      <c r="A4967" s="24" t="s">
        <v>123</v>
      </c>
      <c r="B4967" s="24" t="s">
        <v>124</v>
      </c>
      <c r="C4967" s="24" t="s">
        <v>125</v>
      </c>
      <c r="D4967" s="25" t="s">
        <v>0</v>
      </c>
      <c r="E4967" s="24" t="s">
        <v>126</v>
      </c>
      <c r="F4967" s="24" t="s">
        <v>127</v>
      </c>
      <c r="G4967" s="151" t="s">
        <v>128</v>
      </c>
      <c r="H4967" s="24" t="s">
        <v>1</v>
      </c>
      <c r="I4967" s="1" t="s">
        <v>3093</v>
      </c>
      <c r="J4967" s="1" t="s">
        <v>3130</v>
      </c>
      <c r="K4967" s="1" t="s">
        <v>3</v>
      </c>
      <c r="L4967" s="1" t="s">
        <v>4</v>
      </c>
      <c r="M4967" s="1" t="s">
        <v>5</v>
      </c>
      <c r="N4967" s="1" t="s">
        <v>6</v>
      </c>
      <c r="O4967" s="1" t="s">
        <v>7</v>
      </c>
      <c r="P4967" s="1" t="s">
        <v>8</v>
      </c>
      <c r="Q4967" s="1" t="s">
        <v>3344</v>
      </c>
      <c r="R4967" s="1" t="s">
        <v>3427</v>
      </c>
      <c r="S4967" s="1" t="s">
        <v>3447</v>
      </c>
      <c r="T4967" s="1" t="s">
        <v>3448</v>
      </c>
      <c r="U4967" s="1" t="s">
        <v>3452</v>
      </c>
      <c r="V4967" s="1" t="s">
        <v>3449</v>
      </c>
      <c r="W4967" s="1" t="s">
        <v>3450</v>
      </c>
      <c r="X4967" s="1" t="s">
        <v>3451</v>
      </c>
      <c r="Y4967" s="216" t="s">
        <v>3385</v>
      </c>
    </row>
    <row r="4968" spans="1:25">
      <c r="A4968" s="26" t="s">
        <v>0</v>
      </c>
      <c r="B4968" s="26" t="s">
        <v>0</v>
      </c>
      <c r="C4968" s="26" t="s">
        <v>0</v>
      </c>
      <c r="D4968" s="27" t="s">
        <v>0</v>
      </c>
      <c r="E4968" s="27" t="s">
        <v>0</v>
      </c>
      <c r="F4968" s="28" t="s">
        <v>0</v>
      </c>
      <c r="G4968" s="152" t="s">
        <v>0</v>
      </c>
      <c r="H4968" s="29" t="s">
        <v>0</v>
      </c>
      <c r="I4968" s="45">
        <v>1</v>
      </c>
      <c r="J4968" s="45">
        <v>3</v>
      </c>
      <c r="K4968" s="45" t="s">
        <v>9</v>
      </c>
      <c r="L4968" s="45">
        <v>5</v>
      </c>
      <c r="M4968" s="45">
        <v>6</v>
      </c>
      <c r="N4968" s="45">
        <v>7</v>
      </c>
      <c r="O4968" s="45">
        <v>8</v>
      </c>
      <c r="P4968" s="45">
        <v>9</v>
      </c>
      <c r="Q4968" s="45">
        <v>1</v>
      </c>
      <c r="R4968" s="45">
        <v>2</v>
      </c>
      <c r="S4968" s="45">
        <v>3</v>
      </c>
      <c r="T4968" s="45" t="s">
        <v>3453</v>
      </c>
      <c r="U4968" s="45">
        <v>5</v>
      </c>
      <c r="V4968" s="45">
        <v>6</v>
      </c>
      <c r="W4968" s="45">
        <v>7</v>
      </c>
      <c r="X4968" s="45" t="s">
        <v>3454</v>
      </c>
      <c r="Y4968" s="276">
        <v>9</v>
      </c>
    </row>
    <row r="4969" spans="1:25">
      <c r="A4969" s="133" t="s">
        <v>786</v>
      </c>
      <c r="B4969" s="133" t="s">
        <v>184</v>
      </c>
      <c r="C4969" s="109" t="s">
        <v>955</v>
      </c>
      <c r="D4969" s="109" t="s">
        <v>1714</v>
      </c>
      <c r="E4969" s="98" t="s">
        <v>0</v>
      </c>
      <c r="F4969" s="98" t="s">
        <v>0</v>
      </c>
      <c r="G4969" s="153" t="s">
        <v>0</v>
      </c>
      <c r="H4969" s="98" t="s">
        <v>1715</v>
      </c>
      <c r="I4969" s="110"/>
      <c r="J4969" s="110"/>
      <c r="K4969" s="110"/>
      <c r="L4969" s="110" t="s">
        <v>0</v>
      </c>
      <c r="M4969" s="110" t="s">
        <v>0</v>
      </c>
      <c r="N4969" s="110" t="s">
        <v>0</v>
      </c>
      <c r="O4969" s="110" t="s">
        <v>0</v>
      </c>
      <c r="P4969" s="110" t="s">
        <v>0</v>
      </c>
      <c r="Q4969" s="110"/>
      <c r="R4969" s="110"/>
      <c r="S4969" s="110"/>
      <c r="T4969" s="110" t="s">
        <v>0</v>
      </c>
      <c r="U4969" s="110" t="s">
        <v>0</v>
      </c>
      <c r="V4969" s="110" t="s">
        <v>0</v>
      </c>
      <c r="W4969" s="110" t="s">
        <v>0</v>
      </c>
      <c r="X4969" s="110" t="s">
        <v>0</v>
      </c>
      <c r="Y4969" s="217"/>
    </row>
    <row r="4970" spans="1:25" ht="20.399999999999999">
      <c r="A4970" s="20" t="s">
        <v>0</v>
      </c>
      <c r="B4970" s="20" t="s">
        <v>0</v>
      </c>
      <c r="C4970" s="20" t="s">
        <v>0</v>
      </c>
      <c r="D4970" s="21" t="s">
        <v>0</v>
      </c>
      <c r="E4970" s="21" t="s">
        <v>0</v>
      </c>
      <c r="F4970" s="21" t="s">
        <v>0</v>
      </c>
      <c r="G4970" s="150" t="s">
        <v>0</v>
      </c>
      <c r="H4970" s="30" t="s">
        <v>33</v>
      </c>
      <c r="I4970" s="31">
        <f t="shared" si="3381"/>
        <v>2304719</v>
      </c>
      <c r="J4970" s="31">
        <f t="shared" ref="J4970:P4970" si="3416">SUM(J4971,J4979,J4981)</f>
        <v>2233919</v>
      </c>
      <c r="K4970" s="31">
        <f t="shared" si="3382"/>
        <v>70800</v>
      </c>
      <c r="L4970" s="31">
        <f t="shared" si="3416"/>
        <v>70800</v>
      </c>
      <c r="M4970" s="31">
        <f t="shared" si="3416"/>
        <v>0</v>
      </c>
      <c r="N4970" s="31">
        <f t="shared" si="3416"/>
        <v>0</v>
      </c>
      <c r="O4970" s="31">
        <f t="shared" si="3416"/>
        <v>0</v>
      </c>
      <c r="P4970" s="31">
        <f t="shared" si="3416"/>
        <v>0</v>
      </c>
      <c r="Q4970" s="31">
        <f>SUM(Q4971,Q4979,Q4981)</f>
        <v>2402171</v>
      </c>
      <c r="R4970" s="31">
        <f>SUM(R4971,R4979,R4981)</f>
        <v>2331371</v>
      </c>
      <c r="S4970" s="31">
        <f>SUM(S4971,S4979,S4981)</f>
        <v>1853009</v>
      </c>
      <c r="T4970" s="31">
        <f t="shared" ref="T4970:X4970" si="3417">SUM(T4971,T4979,T4981)</f>
        <v>478362</v>
      </c>
      <c r="U4970" s="31">
        <f t="shared" si="3417"/>
        <v>169706</v>
      </c>
      <c r="V4970" s="31">
        <f t="shared" si="3417"/>
        <v>165656</v>
      </c>
      <c r="W4970" s="31">
        <f t="shared" si="3417"/>
        <v>143000</v>
      </c>
      <c r="X4970" s="31">
        <f t="shared" si="3417"/>
        <v>2331371</v>
      </c>
      <c r="Y4970" s="220">
        <f t="shared" ref="Y4970:Y4999" si="3418">IF(R4970=0,0,(X4970/R4970)*100)</f>
        <v>100</v>
      </c>
    </row>
    <row r="4971" spans="1:25">
      <c r="A4971" s="23" t="s">
        <v>786</v>
      </c>
      <c r="B4971" s="23" t="s">
        <v>184</v>
      </c>
      <c r="C4971" s="23" t="s">
        <v>955</v>
      </c>
      <c r="D4971" s="23" t="s">
        <v>1714</v>
      </c>
      <c r="E4971" s="21" t="s">
        <v>132</v>
      </c>
      <c r="F4971" s="21" t="s">
        <v>0</v>
      </c>
      <c r="G4971" s="150" t="s">
        <v>0</v>
      </c>
      <c r="H4971" s="21" t="s">
        <v>11</v>
      </c>
      <c r="I4971" s="66">
        <f t="shared" si="3381"/>
        <v>1929021</v>
      </c>
      <c r="J4971" s="66">
        <f t="shared" ref="J4971:P4971" si="3419">SUM(J4972,J4973)</f>
        <v>1929021</v>
      </c>
      <c r="K4971" s="66">
        <f t="shared" si="3382"/>
        <v>0</v>
      </c>
      <c r="L4971" s="66">
        <f t="shared" si="3419"/>
        <v>0</v>
      </c>
      <c r="M4971" s="66">
        <f t="shared" si="3419"/>
        <v>0</v>
      </c>
      <c r="N4971" s="66">
        <f t="shared" si="3419"/>
        <v>0</v>
      </c>
      <c r="O4971" s="66">
        <f t="shared" si="3419"/>
        <v>0</v>
      </c>
      <c r="P4971" s="66">
        <f t="shared" si="3419"/>
        <v>0</v>
      </c>
      <c r="Q4971" s="66">
        <f>SUM(Q4972,Q4973)</f>
        <v>2020607</v>
      </c>
      <c r="R4971" s="66">
        <f>SUM(R4972,R4973)</f>
        <v>2020607</v>
      </c>
      <c r="S4971" s="66">
        <f>SUM(S4972,S4973)</f>
        <v>1607810</v>
      </c>
      <c r="T4971" s="66">
        <f t="shared" ref="T4971:X4971" si="3420">SUM(T4972,T4973)</f>
        <v>412797</v>
      </c>
      <c r="U4971" s="66">
        <f t="shared" si="3420"/>
        <v>145166</v>
      </c>
      <c r="V4971" s="66">
        <f t="shared" si="3420"/>
        <v>145266</v>
      </c>
      <c r="W4971" s="66">
        <f t="shared" si="3420"/>
        <v>122365</v>
      </c>
      <c r="X4971" s="66">
        <f t="shared" si="3420"/>
        <v>2020607</v>
      </c>
      <c r="Y4971" s="208">
        <f t="shared" si="3418"/>
        <v>100</v>
      </c>
    </row>
    <row r="4972" spans="1:25">
      <c r="A4972" s="23" t="s">
        <v>786</v>
      </c>
      <c r="B4972" s="23" t="s">
        <v>184</v>
      </c>
      <c r="C4972" s="23" t="s">
        <v>955</v>
      </c>
      <c r="D4972" s="23" t="s">
        <v>1714</v>
      </c>
      <c r="E4972" s="22">
        <v>6111</v>
      </c>
      <c r="F4972" s="23"/>
      <c r="G4972" s="128" t="s">
        <v>3379</v>
      </c>
      <c r="H4972" s="32" t="s">
        <v>12</v>
      </c>
      <c r="I4972" s="44">
        <f t="shared" si="3381"/>
        <v>1655873</v>
      </c>
      <c r="J4972" s="44">
        <v>1655873</v>
      </c>
      <c r="K4972" s="44">
        <f t="shared" si="3382"/>
        <v>0</v>
      </c>
      <c r="L4972" s="44">
        <v>0</v>
      </c>
      <c r="M4972" s="44">
        <v>0</v>
      </c>
      <c r="N4972" s="44">
        <v>0</v>
      </c>
      <c r="O4972" s="44">
        <v>0</v>
      </c>
      <c r="P4972" s="44">
        <v>0</v>
      </c>
      <c r="Q4972" s="44">
        <v>1733189</v>
      </c>
      <c r="R4972" s="44">
        <v>1733189</v>
      </c>
      <c r="S4972" s="44">
        <v>1361546</v>
      </c>
      <c r="T4972" s="44">
        <f t="shared" ref="T4972:T4998" si="3421">U4972+V4972+W4972</f>
        <v>371643</v>
      </c>
      <c r="U4972" s="44">
        <v>128500</v>
      </c>
      <c r="V4972" s="44">
        <v>128600</v>
      </c>
      <c r="W4972" s="44">
        <v>114543</v>
      </c>
      <c r="X4972" s="44">
        <f t="shared" ref="X4972:X4998" si="3422">S4972+T4972</f>
        <v>1733189</v>
      </c>
      <c r="Y4972" s="209">
        <f t="shared" si="3418"/>
        <v>100</v>
      </c>
    </row>
    <row r="4973" spans="1:25">
      <c r="A4973" s="20" t="s">
        <v>786</v>
      </c>
      <c r="B4973" s="20" t="s">
        <v>184</v>
      </c>
      <c r="C4973" s="20" t="s">
        <v>955</v>
      </c>
      <c r="D4973" s="20" t="s">
        <v>1714</v>
      </c>
      <c r="E4973" s="20" t="s">
        <v>134</v>
      </c>
      <c r="F4973" s="23" t="s">
        <v>0</v>
      </c>
      <c r="G4973" s="154" t="s">
        <v>0</v>
      </c>
      <c r="H4973" s="21" t="s">
        <v>13</v>
      </c>
      <c r="I4973" s="66">
        <f t="shared" si="3381"/>
        <v>273148</v>
      </c>
      <c r="J4973" s="66">
        <f t="shared" ref="J4973:P4973" si="3423">SUM(J4974:J4978)</f>
        <v>273148</v>
      </c>
      <c r="K4973" s="66">
        <f t="shared" si="3382"/>
        <v>0</v>
      </c>
      <c r="L4973" s="66">
        <f t="shared" si="3423"/>
        <v>0</v>
      </c>
      <c r="M4973" s="66">
        <f t="shared" si="3423"/>
        <v>0</v>
      </c>
      <c r="N4973" s="66">
        <f t="shared" si="3423"/>
        <v>0</v>
      </c>
      <c r="O4973" s="66">
        <f t="shared" si="3423"/>
        <v>0</v>
      </c>
      <c r="P4973" s="66">
        <f t="shared" si="3423"/>
        <v>0</v>
      </c>
      <c r="Q4973" s="66">
        <f>SUM(Q4974:Q4978)</f>
        <v>287418</v>
      </c>
      <c r="R4973" s="66">
        <f>SUM(R4974:R4978)</f>
        <v>287418</v>
      </c>
      <c r="S4973" s="66">
        <f>SUM(S4974:S4978)</f>
        <v>246264</v>
      </c>
      <c r="T4973" s="66">
        <f t="shared" ref="T4973:X4973" si="3424">SUM(T4974:T4978)</f>
        <v>41154</v>
      </c>
      <c r="U4973" s="66">
        <f t="shared" si="3424"/>
        <v>16666</v>
      </c>
      <c r="V4973" s="66">
        <f t="shared" si="3424"/>
        <v>16666</v>
      </c>
      <c r="W4973" s="66">
        <f t="shared" si="3424"/>
        <v>7822</v>
      </c>
      <c r="X4973" s="66">
        <f t="shared" si="3424"/>
        <v>287418</v>
      </c>
      <c r="Y4973" s="208">
        <f t="shared" si="3418"/>
        <v>100</v>
      </c>
    </row>
    <row r="4974" spans="1:25">
      <c r="A4974" s="23" t="s">
        <v>786</v>
      </c>
      <c r="B4974" s="23" t="s">
        <v>184</v>
      </c>
      <c r="C4974" s="23" t="s">
        <v>955</v>
      </c>
      <c r="D4974" s="23" t="s">
        <v>1714</v>
      </c>
      <c r="E4974" s="22">
        <v>6112</v>
      </c>
      <c r="F4974" s="23" t="s">
        <v>1716</v>
      </c>
      <c r="G4974" s="128" t="s">
        <v>3379</v>
      </c>
      <c r="H4974" s="32" t="s">
        <v>16</v>
      </c>
      <c r="I4974" s="44">
        <f t="shared" si="3381"/>
        <v>38000</v>
      </c>
      <c r="J4974" s="44">
        <v>38000</v>
      </c>
      <c r="K4974" s="44">
        <f t="shared" si="3382"/>
        <v>0</v>
      </c>
      <c r="L4974" s="44">
        <v>0</v>
      </c>
      <c r="M4974" s="44">
        <v>0</v>
      </c>
      <c r="N4974" s="44">
        <v>0</v>
      </c>
      <c r="O4974" s="44">
        <v>0</v>
      </c>
      <c r="P4974" s="44">
        <v>0</v>
      </c>
      <c r="Q4974" s="44">
        <v>38000</v>
      </c>
      <c r="R4974" s="44">
        <v>38000</v>
      </c>
      <c r="S4974" s="44">
        <v>30756</v>
      </c>
      <c r="T4974" s="44">
        <f t="shared" si="3421"/>
        <v>7244</v>
      </c>
      <c r="U4974" s="44">
        <v>3166</v>
      </c>
      <c r="V4974" s="44">
        <v>3166</v>
      </c>
      <c r="W4974" s="44">
        <v>912</v>
      </c>
      <c r="X4974" s="44">
        <f t="shared" si="3422"/>
        <v>38000</v>
      </c>
      <c r="Y4974" s="209">
        <f t="shared" si="3418"/>
        <v>100</v>
      </c>
    </row>
    <row r="4975" spans="1:25">
      <c r="A4975" s="23" t="s">
        <v>786</v>
      </c>
      <c r="B4975" s="23" t="s">
        <v>184</v>
      </c>
      <c r="C4975" s="23" t="s">
        <v>955</v>
      </c>
      <c r="D4975" s="23" t="s">
        <v>1714</v>
      </c>
      <c r="E4975" s="22">
        <v>6112</v>
      </c>
      <c r="F4975" s="23" t="s">
        <v>1717</v>
      </c>
      <c r="G4975" s="128" t="s">
        <v>3379</v>
      </c>
      <c r="H4975" s="32" t="s">
        <v>19</v>
      </c>
      <c r="I4975" s="44">
        <f t="shared" si="3381"/>
        <v>162000</v>
      </c>
      <c r="J4975" s="44">
        <v>162000</v>
      </c>
      <c r="K4975" s="44">
        <f t="shared" si="3382"/>
        <v>0</v>
      </c>
      <c r="L4975" s="44">
        <v>0</v>
      </c>
      <c r="M4975" s="44">
        <v>0</v>
      </c>
      <c r="N4975" s="44">
        <v>0</v>
      </c>
      <c r="O4975" s="44">
        <v>0</v>
      </c>
      <c r="P4975" s="44">
        <v>0</v>
      </c>
      <c r="Q4975" s="44">
        <v>162000</v>
      </c>
      <c r="R4975" s="44">
        <v>162000</v>
      </c>
      <c r="S4975" s="44">
        <v>128090</v>
      </c>
      <c r="T4975" s="44">
        <f t="shared" si="3421"/>
        <v>33910</v>
      </c>
      <c r="U4975" s="44">
        <v>13500</v>
      </c>
      <c r="V4975" s="44">
        <v>13500</v>
      </c>
      <c r="W4975" s="44">
        <v>6910</v>
      </c>
      <c r="X4975" s="44">
        <f t="shared" si="3422"/>
        <v>162000</v>
      </c>
      <c r="Y4975" s="209">
        <f t="shared" si="3418"/>
        <v>100</v>
      </c>
    </row>
    <row r="4976" spans="1:25">
      <c r="A4976" s="23" t="s">
        <v>786</v>
      </c>
      <c r="B4976" s="23" t="s">
        <v>184</v>
      </c>
      <c r="C4976" s="23" t="s">
        <v>955</v>
      </c>
      <c r="D4976" s="23" t="s">
        <v>1714</v>
      </c>
      <c r="E4976" s="22">
        <v>6112</v>
      </c>
      <c r="F4976" s="23" t="s">
        <v>1718</v>
      </c>
      <c r="G4976" s="128" t="s">
        <v>3379</v>
      </c>
      <c r="H4976" s="32" t="s">
        <v>17</v>
      </c>
      <c r="I4976" s="44">
        <f t="shared" si="3381"/>
        <v>32400</v>
      </c>
      <c r="J4976" s="44">
        <v>32400</v>
      </c>
      <c r="K4976" s="44">
        <f t="shared" si="3382"/>
        <v>0</v>
      </c>
      <c r="L4976" s="44">
        <v>0</v>
      </c>
      <c r="M4976" s="44">
        <v>0</v>
      </c>
      <c r="N4976" s="44">
        <v>0</v>
      </c>
      <c r="O4976" s="44">
        <v>0</v>
      </c>
      <c r="P4976" s="44">
        <v>0</v>
      </c>
      <c r="Q4976" s="44">
        <v>37170</v>
      </c>
      <c r="R4976" s="44">
        <v>37170</v>
      </c>
      <c r="S4976" s="44">
        <v>37170</v>
      </c>
      <c r="T4976" s="44">
        <f t="shared" si="3421"/>
        <v>0</v>
      </c>
      <c r="U4976" s="44">
        <v>0</v>
      </c>
      <c r="V4976" s="44">
        <v>0</v>
      </c>
      <c r="W4976" s="44">
        <v>0</v>
      </c>
      <c r="X4976" s="44">
        <f t="shared" si="3422"/>
        <v>37170</v>
      </c>
      <c r="Y4976" s="209">
        <f t="shared" si="3418"/>
        <v>100</v>
      </c>
    </row>
    <row r="4977" spans="1:25">
      <c r="A4977" s="23" t="s">
        <v>786</v>
      </c>
      <c r="B4977" s="23" t="s">
        <v>184</v>
      </c>
      <c r="C4977" s="23" t="s">
        <v>955</v>
      </c>
      <c r="D4977" s="23" t="s">
        <v>1714</v>
      </c>
      <c r="E4977" s="22">
        <v>6112</v>
      </c>
      <c r="F4977" s="23" t="s">
        <v>1719</v>
      </c>
      <c r="G4977" s="128" t="s">
        <v>3379</v>
      </c>
      <c r="H4977" s="32" t="s">
        <v>15</v>
      </c>
      <c r="I4977" s="44">
        <f t="shared" si="3381"/>
        <v>30448</v>
      </c>
      <c r="J4977" s="44">
        <v>30448</v>
      </c>
      <c r="K4977" s="44">
        <f t="shared" si="3382"/>
        <v>0</v>
      </c>
      <c r="L4977" s="44">
        <v>0</v>
      </c>
      <c r="M4977" s="44">
        <v>0</v>
      </c>
      <c r="N4977" s="44">
        <v>0</v>
      </c>
      <c r="O4977" s="44">
        <v>0</v>
      </c>
      <c r="P4977" s="44">
        <v>0</v>
      </c>
      <c r="Q4977" s="44">
        <v>30448</v>
      </c>
      <c r="R4977" s="44">
        <v>30448</v>
      </c>
      <c r="S4977" s="44">
        <v>30448</v>
      </c>
      <c r="T4977" s="44">
        <f t="shared" si="3421"/>
        <v>0</v>
      </c>
      <c r="U4977" s="44">
        <v>0</v>
      </c>
      <c r="V4977" s="44">
        <v>0</v>
      </c>
      <c r="W4977" s="44">
        <v>0</v>
      </c>
      <c r="X4977" s="44">
        <f t="shared" si="3422"/>
        <v>30448</v>
      </c>
      <c r="Y4977" s="209">
        <f t="shared" si="3418"/>
        <v>100</v>
      </c>
    </row>
    <row r="4978" spans="1:25">
      <c r="A4978" s="23" t="s">
        <v>786</v>
      </c>
      <c r="B4978" s="23" t="s">
        <v>184</v>
      </c>
      <c r="C4978" s="23" t="s">
        <v>955</v>
      </c>
      <c r="D4978" s="23" t="s">
        <v>1714</v>
      </c>
      <c r="E4978" s="22">
        <v>6112</v>
      </c>
      <c r="F4978" s="23" t="s">
        <v>1720</v>
      </c>
      <c r="G4978" s="128" t="s">
        <v>3379</v>
      </c>
      <c r="H4978" s="32" t="s">
        <v>18</v>
      </c>
      <c r="I4978" s="44">
        <f t="shared" si="3381"/>
        <v>10300</v>
      </c>
      <c r="J4978" s="44">
        <v>10300</v>
      </c>
      <c r="K4978" s="44">
        <f t="shared" si="3382"/>
        <v>0</v>
      </c>
      <c r="L4978" s="44">
        <v>0</v>
      </c>
      <c r="M4978" s="44">
        <v>0</v>
      </c>
      <c r="N4978" s="44">
        <v>0</v>
      </c>
      <c r="O4978" s="44">
        <v>0</v>
      </c>
      <c r="P4978" s="44">
        <v>0</v>
      </c>
      <c r="Q4978" s="44">
        <v>19800</v>
      </c>
      <c r="R4978" s="44">
        <v>19800</v>
      </c>
      <c r="S4978" s="44">
        <v>19800</v>
      </c>
      <c r="T4978" s="44">
        <f t="shared" si="3421"/>
        <v>0</v>
      </c>
      <c r="U4978" s="44">
        <v>0</v>
      </c>
      <c r="V4978" s="44">
        <v>0</v>
      </c>
      <c r="W4978" s="44">
        <v>0</v>
      </c>
      <c r="X4978" s="44">
        <f t="shared" si="3422"/>
        <v>19800</v>
      </c>
      <c r="Y4978" s="209">
        <f t="shared" si="3418"/>
        <v>100</v>
      </c>
    </row>
    <row r="4979" spans="1:25">
      <c r="A4979" s="23" t="s">
        <v>786</v>
      </c>
      <c r="B4979" s="23" t="s">
        <v>184</v>
      </c>
      <c r="C4979" s="23" t="s">
        <v>955</v>
      </c>
      <c r="D4979" s="23" t="s">
        <v>1714</v>
      </c>
      <c r="E4979" s="21" t="s">
        <v>139</v>
      </c>
      <c r="F4979" s="21" t="s">
        <v>0</v>
      </c>
      <c r="G4979" s="150" t="s">
        <v>0</v>
      </c>
      <c r="H4979" s="21" t="s">
        <v>21</v>
      </c>
      <c r="I4979" s="66">
        <f t="shared" si="3381"/>
        <v>173864</v>
      </c>
      <c r="J4979" s="66">
        <f t="shared" ref="J4979:X4979" si="3425">SUM(J4980)</f>
        <v>173864</v>
      </c>
      <c r="K4979" s="66">
        <f t="shared" si="3382"/>
        <v>0</v>
      </c>
      <c r="L4979" s="66">
        <f t="shared" si="3425"/>
        <v>0</v>
      </c>
      <c r="M4979" s="66">
        <f t="shared" si="3425"/>
        <v>0</v>
      </c>
      <c r="N4979" s="66">
        <f t="shared" si="3425"/>
        <v>0</v>
      </c>
      <c r="O4979" s="66">
        <f t="shared" si="3425"/>
        <v>0</v>
      </c>
      <c r="P4979" s="66">
        <f t="shared" si="3425"/>
        <v>0</v>
      </c>
      <c r="Q4979" s="66">
        <f t="shared" si="3425"/>
        <v>181982</v>
      </c>
      <c r="R4979" s="66">
        <f t="shared" si="3425"/>
        <v>181982</v>
      </c>
      <c r="S4979" s="66">
        <f t="shared" si="3425"/>
        <v>142705</v>
      </c>
      <c r="T4979" s="66">
        <f t="shared" si="3425"/>
        <v>39277</v>
      </c>
      <c r="U4979" s="66">
        <f t="shared" si="3425"/>
        <v>13300</v>
      </c>
      <c r="V4979" s="66">
        <f t="shared" si="3425"/>
        <v>13500</v>
      </c>
      <c r="W4979" s="66">
        <f t="shared" si="3425"/>
        <v>12477</v>
      </c>
      <c r="X4979" s="66">
        <f t="shared" si="3425"/>
        <v>181982</v>
      </c>
      <c r="Y4979" s="208">
        <f t="shared" si="3418"/>
        <v>100</v>
      </c>
    </row>
    <row r="4980" spans="1:25">
      <c r="A4980" s="23" t="s">
        <v>786</v>
      </c>
      <c r="B4980" s="23" t="s">
        <v>184</v>
      </c>
      <c r="C4980" s="23" t="s">
        <v>955</v>
      </c>
      <c r="D4980" s="23" t="s">
        <v>1714</v>
      </c>
      <c r="E4980" s="22">
        <v>6121</v>
      </c>
      <c r="F4980" s="23"/>
      <c r="G4980" s="128" t="s">
        <v>3379</v>
      </c>
      <c r="H4980" s="32" t="s">
        <v>22</v>
      </c>
      <c r="I4980" s="44">
        <f t="shared" si="3381"/>
        <v>173864</v>
      </c>
      <c r="J4980" s="44">
        <v>173864</v>
      </c>
      <c r="K4980" s="44">
        <f t="shared" si="3382"/>
        <v>0</v>
      </c>
      <c r="L4980" s="44">
        <v>0</v>
      </c>
      <c r="M4980" s="44">
        <v>0</v>
      </c>
      <c r="N4980" s="44">
        <v>0</v>
      </c>
      <c r="O4980" s="44">
        <v>0</v>
      </c>
      <c r="P4980" s="44">
        <v>0</v>
      </c>
      <c r="Q4980" s="44">
        <v>181982</v>
      </c>
      <c r="R4980" s="44">
        <v>181982</v>
      </c>
      <c r="S4980" s="44">
        <v>142705</v>
      </c>
      <c r="T4980" s="44">
        <f t="shared" si="3421"/>
        <v>39277</v>
      </c>
      <c r="U4980" s="44">
        <v>13300</v>
      </c>
      <c r="V4980" s="44">
        <v>13500</v>
      </c>
      <c r="W4980" s="44">
        <v>12477</v>
      </c>
      <c r="X4980" s="44">
        <f t="shared" si="3422"/>
        <v>181982</v>
      </c>
      <c r="Y4980" s="209">
        <f t="shared" si="3418"/>
        <v>100</v>
      </c>
    </row>
    <row r="4981" spans="1:25">
      <c r="A4981" s="23" t="s">
        <v>786</v>
      </c>
      <c r="B4981" s="23" t="s">
        <v>184</v>
      </c>
      <c r="C4981" s="23" t="s">
        <v>955</v>
      </c>
      <c r="D4981" s="23" t="s">
        <v>1714</v>
      </c>
      <c r="E4981" s="21" t="s">
        <v>141</v>
      </c>
      <c r="F4981" s="21" t="s">
        <v>0</v>
      </c>
      <c r="G4981" s="150" t="s">
        <v>0</v>
      </c>
      <c r="H4981" s="21" t="s">
        <v>23</v>
      </c>
      <c r="I4981" s="66">
        <f t="shared" si="3381"/>
        <v>201834</v>
      </c>
      <c r="J4981" s="66">
        <f t="shared" ref="J4981:P4981" si="3426">SUM(J4982:J4989)</f>
        <v>131034</v>
      </c>
      <c r="K4981" s="66">
        <f t="shared" si="3382"/>
        <v>70800</v>
      </c>
      <c r="L4981" s="66">
        <f t="shared" si="3426"/>
        <v>70800</v>
      </c>
      <c r="M4981" s="66">
        <f t="shared" si="3426"/>
        <v>0</v>
      </c>
      <c r="N4981" s="66">
        <f t="shared" si="3426"/>
        <v>0</v>
      </c>
      <c r="O4981" s="66">
        <f t="shared" si="3426"/>
        <v>0</v>
      </c>
      <c r="P4981" s="66">
        <f t="shared" si="3426"/>
        <v>0</v>
      </c>
      <c r="Q4981" s="66">
        <f>SUM(Q4982:Q4989)</f>
        <v>199582</v>
      </c>
      <c r="R4981" s="66">
        <f>SUM(R4982:R4989)</f>
        <v>128782</v>
      </c>
      <c r="S4981" s="66">
        <f>SUM(S4982:S4989)</f>
        <v>102494</v>
      </c>
      <c r="T4981" s="66">
        <f t="shared" ref="T4981:X4981" si="3427">SUM(T4982:T4989)</f>
        <v>26288</v>
      </c>
      <c r="U4981" s="66">
        <f t="shared" si="3427"/>
        <v>11240</v>
      </c>
      <c r="V4981" s="66">
        <f t="shared" si="3427"/>
        <v>6890</v>
      </c>
      <c r="W4981" s="66">
        <f t="shared" si="3427"/>
        <v>8158</v>
      </c>
      <c r="X4981" s="66">
        <f t="shared" si="3427"/>
        <v>128782</v>
      </c>
      <c r="Y4981" s="208">
        <f t="shared" si="3418"/>
        <v>100</v>
      </c>
    </row>
    <row r="4982" spans="1:25">
      <c r="A4982" s="23" t="s">
        <v>786</v>
      </c>
      <c r="B4982" s="23" t="s">
        <v>184</v>
      </c>
      <c r="C4982" s="23" t="s">
        <v>955</v>
      </c>
      <c r="D4982" s="23" t="s">
        <v>1714</v>
      </c>
      <c r="E4982" s="22">
        <v>6131</v>
      </c>
      <c r="F4982" s="23"/>
      <c r="G4982" s="128" t="s">
        <v>3379</v>
      </c>
      <c r="H4982" s="32" t="s">
        <v>24</v>
      </c>
      <c r="I4982" s="44">
        <f t="shared" ref="I4982:I5045" si="3428">SUM(J4982,K4982,O4982,P4982)</f>
        <v>3600</v>
      </c>
      <c r="J4982" s="44">
        <v>3600</v>
      </c>
      <c r="K4982" s="44">
        <f t="shared" ref="K4982:K5045" si="3429">SUM(L4982,M4982,N4982)</f>
        <v>0</v>
      </c>
      <c r="L4982" s="44">
        <v>0</v>
      </c>
      <c r="M4982" s="44">
        <v>0</v>
      </c>
      <c r="N4982" s="44">
        <v>0</v>
      </c>
      <c r="O4982" s="44">
        <v>0</v>
      </c>
      <c r="P4982" s="44">
        <v>0</v>
      </c>
      <c r="Q4982" s="44">
        <v>3600</v>
      </c>
      <c r="R4982" s="44">
        <v>3600</v>
      </c>
      <c r="S4982" s="44">
        <v>0</v>
      </c>
      <c r="T4982" s="44">
        <f t="shared" si="3421"/>
        <v>3600</v>
      </c>
      <c r="U4982" s="44">
        <v>3600</v>
      </c>
      <c r="V4982" s="44">
        <v>0</v>
      </c>
      <c r="W4982" s="44">
        <v>0</v>
      </c>
      <c r="X4982" s="44">
        <f t="shared" si="3422"/>
        <v>3600</v>
      </c>
      <c r="Y4982" s="209">
        <f t="shared" si="3418"/>
        <v>100</v>
      </c>
    </row>
    <row r="4983" spans="1:25">
      <c r="A4983" s="23" t="s">
        <v>786</v>
      </c>
      <c r="B4983" s="23" t="s">
        <v>184</v>
      </c>
      <c r="C4983" s="23" t="s">
        <v>955</v>
      </c>
      <c r="D4983" s="23" t="s">
        <v>1714</v>
      </c>
      <c r="E4983" s="22">
        <v>6132</v>
      </c>
      <c r="F4983" s="23"/>
      <c r="G4983" s="128" t="s">
        <v>3379</v>
      </c>
      <c r="H4983" s="32" t="s">
        <v>25</v>
      </c>
      <c r="I4983" s="44">
        <f t="shared" si="3428"/>
        <v>32228</v>
      </c>
      <c r="J4983" s="44">
        <v>32228</v>
      </c>
      <c r="K4983" s="44">
        <f t="shared" si="3429"/>
        <v>0</v>
      </c>
      <c r="L4983" s="44">
        <v>0</v>
      </c>
      <c r="M4983" s="44">
        <v>0</v>
      </c>
      <c r="N4983" s="44">
        <v>0</v>
      </c>
      <c r="O4983" s="44">
        <v>0</v>
      </c>
      <c r="P4983" s="44">
        <v>0</v>
      </c>
      <c r="Q4983" s="44">
        <v>32228</v>
      </c>
      <c r="R4983" s="44">
        <v>32228</v>
      </c>
      <c r="S4983" s="44">
        <v>24000</v>
      </c>
      <c r="T4983" s="44">
        <f t="shared" si="3421"/>
        <v>8228</v>
      </c>
      <c r="U4983" s="44">
        <v>2500</v>
      </c>
      <c r="V4983" s="44">
        <v>2750</v>
      </c>
      <c r="W4983" s="44">
        <v>2978</v>
      </c>
      <c r="X4983" s="44">
        <f t="shared" si="3422"/>
        <v>32228</v>
      </c>
      <c r="Y4983" s="209">
        <f t="shared" si="3418"/>
        <v>100</v>
      </c>
    </row>
    <row r="4984" spans="1:25">
      <c r="A4984" s="23" t="s">
        <v>786</v>
      </c>
      <c r="B4984" s="23" t="s">
        <v>184</v>
      </c>
      <c r="C4984" s="23" t="s">
        <v>955</v>
      </c>
      <c r="D4984" s="23" t="s">
        <v>1714</v>
      </c>
      <c r="E4984" s="22">
        <v>6133</v>
      </c>
      <c r="F4984" s="23"/>
      <c r="G4984" s="128" t="s">
        <v>3379</v>
      </c>
      <c r="H4984" s="32" t="s">
        <v>26</v>
      </c>
      <c r="I4984" s="44">
        <f t="shared" si="3428"/>
        <v>13600</v>
      </c>
      <c r="J4984" s="44">
        <v>13600</v>
      </c>
      <c r="K4984" s="44">
        <f t="shared" si="3429"/>
        <v>0</v>
      </c>
      <c r="L4984" s="44">
        <v>0</v>
      </c>
      <c r="M4984" s="44">
        <v>0</v>
      </c>
      <c r="N4984" s="44">
        <v>0</v>
      </c>
      <c r="O4984" s="44">
        <v>0</v>
      </c>
      <c r="P4984" s="44">
        <v>0</v>
      </c>
      <c r="Q4984" s="44">
        <v>13600</v>
      </c>
      <c r="R4984" s="44">
        <v>13600</v>
      </c>
      <c r="S4984" s="44">
        <v>10200</v>
      </c>
      <c r="T4984" s="44">
        <f t="shared" si="3421"/>
        <v>3400</v>
      </c>
      <c r="U4984" s="44">
        <v>1300</v>
      </c>
      <c r="V4984" s="44">
        <v>800</v>
      </c>
      <c r="W4984" s="44">
        <v>1300</v>
      </c>
      <c r="X4984" s="44">
        <f t="shared" si="3422"/>
        <v>13600</v>
      </c>
      <c r="Y4984" s="209">
        <f t="shared" si="3418"/>
        <v>100</v>
      </c>
    </row>
    <row r="4985" spans="1:25">
      <c r="A4985" s="23" t="s">
        <v>786</v>
      </c>
      <c r="B4985" s="23" t="s">
        <v>184</v>
      </c>
      <c r="C4985" s="23" t="s">
        <v>955</v>
      </c>
      <c r="D4985" s="23" t="s">
        <v>1714</v>
      </c>
      <c r="E4985" s="22">
        <v>6134</v>
      </c>
      <c r="F4985" s="23"/>
      <c r="G4985" s="128" t="s">
        <v>3379</v>
      </c>
      <c r="H4985" s="32" t="s">
        <v>27</v>
      </c>
      <c r="I4985" s="44">
        <f t="shared" si="3428"/>
        <v>21000</v>
      </c>
      <c r="J4985" s="44">
        <v>18000</v>
      </c>
      <c r="K4985" s="44">
        <f t="shared" si="3429"/>
        <v>3000</v>
      </c>
      <c r="L4985" s="44">
        <v>3000</v>
      </c>
      <c r="M4985" s="44">
        <v>0</v>
      </c>
      <c r="N4985" s="44">
        <v>0</v>
      </c>
      <c r="O4985" s="44">
        <v>0</v>
      </c>
      <c r="P4985" s="44">
        <v>0</v>
      </c>
      <c r="Q4985" s="44">
        <v>21000</v>
      </c>
      <c r="R4985" s="44">
        <v>18000</v>
      </c>
      <c r="S4985" s="44">
        <v>13500</v>
      </c>
      <c r="T4985" s="44">
        <f t="shared" si="3421"/>
        <v>4500</v>
      </c>
      <c r="U4985" s="44">
        <v>1750</v>
      </c>
      <c r="V4985" s="44">
        <v>1000</v>
      </c>
      <c r="W4985" s="44">
        <v>1750</v>
      </c>
      <c r="X4985" s="44">
        <f t="shared" si="3422"/>
        <v>18000</v>
      </c>
      <c r="Y4985" s="209">
        <f t="shared" si="3418"/>
        <v>100</v>
      </c>
    </row>
    <row r="4986" spans="1:25">
      <c r="A4986" s="23" t="s">
        <v>786</v>
      </c>
      <c r="B4986" s="23" t="s">
        <v>184</v>
      </c>
      <c r="C4986" s="23" t="s">
        <v>955</v>
      </c>
      <c r="D4986" s="23" t="s">
        <v>1714</v>
      </c>
      <c r="E4986" s="22">
        <v>6135</v>
      </c>
      <c r="F4986" s="23"/>
      <c r="G4986" s="128" t="s">
        <v>3379</v>
      </c>
      <c r="H4986" s="32" t="s">
        <v>28</v>
      </c>
      <c r="I4986" s="44">
        <f t="shared" si="3428"/>
        <v>0</v>
      </c>
      <c r="J4986" s="44">
        <v>0</v>
      </c>
      <c r="K4986" s="44">
        <f t="shared" si="3429"/>
        <v>0</v>
      </c>
      <c r="L4986" s="44">
        <v>0</v>
      </c>
      <c r="M4986" s="44">
        <v>0</v>
      </c>
      <c r="N4986" s="44">
        <v>0</v>
      </c>
      <c r="O4986" s="44">
        <v>0</v>
      </c>
      <c r="P4986" s="44">
        <v>0</v>
      </c>
      <c r="Q4986" s="44">
        <v>0</v>
      </c>
      <c r="R4986" s="44">
        <v>0</v>
      </c>
      <c r="S4986" s="44">
        <v>0</v>
      </c>
      <c r="T4986" s="44">
        <f t="shared" si="3421"/>
        <v>0</v>
      </c>
      <c r="U4986" s="44">
        <v>0</v>
      </c>
      <c r="V4986" s="44">
        <v>0</v>
      </c>
      <c r="W4986" s="44">
        <v>0</v>
      </c>
      <c r="X4986" s="44">
        <f t="shared" si="3422"/>
        <v>0</v>
      </c>
      <c r="Y4986" s="209">
        <f t="shared" si="3418"/>
        <v>0</v>
      </c>
    </row>
    <row r="4987" spans="1:25">
      <c r="A4987" s="23" t="s">
        <v>786</v>
      </c>
      <c r="B4987" s="23" t="s">
        <v>184</v>
      </c>
      <c r="C4987" s="23" t="s">
        <v>955</v>
      </c>
      <c r="D4987" s="23" t="s">
        <v>1714</v>
      </c>
      <c r="E4987" s="22">
        <v>6137</v>
      </c>
      <c r="F4987" s="23"/>
      <c r="G4987" s="128" t="s">
        <v>3379</v>
      </c>
      <c r="H4987" s="32" t="s">
        <v>30</v>
      </c>
      <c r="I4987" s="44">
        <f t="shared" si="3428"/>
        <v>5500</v>
      </c>
      <c r="J4987" s="44">
        <v>5500</v>
      </c>
      <c r="K4987" s="44">
        <f t="shared" si="3429"/>
        <v>0</v>
      </c>
      <c r="L4987" s="44">
        <v>0</v>
      </c>
      <c r="M4987" s="44">
        <v>0</v>
      </c>
      <c r="N4987" s="44">
        <v>0</v>
      </c>
      <c r="O4987" s="44">
        <v>0</v>
      </c>
      <c r="P4987" s="44">
        <v>0</v>
      </c>
      <c r="Q4987" s="44">
        <v>5500</v>
      </c>
      <c r="R4987" s="44">
        <v>5500</v>
      </c>
      <c r="S4987" s="44">
        <v>4100</v>
      </c>
      <c r="T4987" s="44">
        <f t="shared" si="3421"/>
        <v>1400</v>
      </c>
      <c r="U4987" s="44">
        <v>400</v>
      </c>
      <c r="V4987" s="44">
        <v>500</v>
      </c>
      <c r="W4987" s="44">
        <v>500</v>
      </c>
      <c r="X4987" s="44">
        <f t="shared" si="3422"/>
        <v>5500</v>
      </c>
      <c r="Y4987" s="209">
        <f t="shared" si="3418"/>
        <v>100</v>
      </c>
    </row>
    <row r="4988" spans="1:25">
      <c r="A4988" s="23" t="s">
        <v>786</v>
      </c>
      <c r="B4988" s="23" t="s">
        <v>184</v>
      </c>
      <c r="C4988" s="23" t="s">
        <v>955</v>
      </c>
      <c r="D4988" s="23" t="s">
        <v>1714</v>
      </c>
      <c r="E4988" s="22">
        <v>6138</v>
      </c>
      <c r="F4988" s="23"/>
      <c r="G4988" s="128" t="s">
        <v>3379</v>
      </c>
      <c r="H4988" s="32" t="s">
        <v>31</v>
      </c>
      <c r="I4988" s="44">
        <f t="shared" si="3428"/>
        <v>33300</v>
      </c>
      <c r="J4988" s="44">
        <v>30000</v>
      </c>
      <c r="K4988" s="44">
        <f t="shared" si="3429"/>
        <v>3300</v>
      </c>
      <c r="L4988" s="44">
        <v>3300</v>
      </c>
      <c r="M4988" s="44">
        <v>0</v>
      </c>
      <c r="N4988" s="44">
        <v>0</v>
      </c>
      <c r="O4988" s="44">
        <v>0</v>
      </c>
      <c r="P4988" s="44">
        <v>0</v>
      </c>
      <c r="Q4988" s="44">
        <v>23800</v>
      </c>
      <c r="R4988" s="44">
        <v>20500</v>
      </c>
      <c r="S4988" s="44">
        <v>20500</v>
      </c>
      <c r="T4988" s="44">
        <f t="shared" si="3421"/>
        <v>0</v>
      </c>
      <c r="U4988" s="44"/>
      <c r="V4988" s="44"/>
      <c r="W4988" s="44"/>
      <c r="X4988" s="44">
        <f t="shared" si="3422"/>
        <v>20500</v>
      </c>
      <c r="Y4988" s="209">
        <f t="shared" si="3418"/>
        <v>100</v>
      </c>
    </row>
    <row r="4989" spans="1:25">
      <c r="A4989" s="20" t="s">
        <v>786</v>
      </c>
      <c r="B4989" s="20" t="s">
        <v>184</v>
      </c>
      <c r="C4989" s="20" t="s">
        <v>955</v>
      </c>
      <c r="D4989" s="20" t="s">
        <v>1714</v>
      </c>
      <c r="E4989" s="20" t="s">
        <v>144</v>
      </c>
      <c r="F4989" s="23" t="s">
        <v>0</v>
      </c>
      <c r="G4989" s="154" t="s">
        <v>0</v>
      </c>
      <c r="H4989" s="21" t="s">
        <v>32</v>
      </c>
      <c r="I4989" s="66">
        <f t="shared" si="3428"/>
        <v>92606</v>
      </c>
      <c r="J4989" s="66">
        <f t="shared" ref="J4989:P4989" si="3430">SUM(J4990:J4992)</f>
        <v>28106</v>
      </c>
      <c r="K4989" s="66">
        <f t="shared" si="3429"/>
        <v>64500</v>
      </c>
      <c r="L4989" s="66">
        <f t="shared" si="3430"/>
        <v>64500</v>
      </c>
      <c r="M4989" s="66">
        <f t="shared" si="3430"/>
        <v>0</v>
      </c>
      <c r="N4989" s="66">
        <f t="shared" si="3430"/>
        <v>0</v>
      </c>
      <c r="O4989" s="66">
        <f t="shared" si="3430"/>
        <v>0</v>
      </c>
      <c r="P4989" s="66">
        <f t="shared" si="3430"/>
        <v>0</v>
      </c>
      <c r="Q4989" s="66">
        <f>SUM(Q4990:Q4992)</f>
        <v>99854</v>
      </c>
      <c r="R4989" s="66">
        <f>SUM(R4990:R4992)</f>
        <v>35354</v>
      </c>
      <c r="S4989" s="66">
        <f>SUM(S4990:S4992)</f>
        <v>30194</v>
      </c>
      <c r="T4989" s="66">
        <f t="shared" ref="T4989:X4989" si="3431">SUM(T4990:T4992)</f>
        <v>5160</v>
      </c>
      <c r="U4989" s="66">
        <f t="shared" si="3431"/>
        <v>1690</v>
      </c>
      <c r="V4989" s="66">
        <f t="shared" si="3431"/>
        <v>1840</v>
      </c>
      <c r="W4989" s="66">
        <f t="shared" si="3431"/>
        <v>1630</v>
      </c>
      <c r="X4989" s="66">
        <f t="shared" si="3431"/>
        <v>35354</v>
      </c>
      <c r="Y4989" s="208">
        <f t="shared" si="3418"/>
        <v>100</v>
      </c>
    </row>
    <row r="4990" spans="1:25">
      <c r="A4990" s="23" t="s">
        <v>786</v>
      </c>
      <c r="B4990" s="23" t="s">
        <v>184</v>
      </c>
      <c r="C4990" s="23" t="s">
        <v>955</v>
      </c>
      <c r="D4990" s="4" t="s">
        <v>1714</v>
      </c>
      <c r="E4990" s="22">
        <v>6139</v>
      </c>
      <c r="F4990" s="23" t="s">
        <v>0</v>
      </c>
      <c r="G4990" s="128" t="s">
        <v>3379</v>
      </c>
      <c r="H4990" s="32" t="s">
        <v>32</v>
      </c>
      <c r="I4990" s="44">
        <f t="shared" si="3428"/>
        <v>84592</v>
      </c>
      <c r="J4990" s="44">
        <v>20092</v>
      </c>
      <c r="K4990" s="44">
        <f t="shared" si="3429"/>
        <v>64500</v>
      </c>
      <c r="L4990" s="44">
        <v>64500</v>
      </c>
      <c r="M4990" s="44">
        <v>0</v>
      </c>
      <c r="N4990" s="44">
        <v>0</v>
      </c>
      <c r="O4990" s="44">
        <v>0</v>
      </c>
      <c r="P4990" s="44">
        <v>0</v>
      </c>
      <c r="Q4990" s="44">
        <v>91592</v>
      </c>
      <c r="R4990" s="44">
        <v>27092</v>
      </c>
      <c r="S4990" s="44">
        <v>23750</v>
      </c>
      <c r="T4990" s="44">
        <f t="shared" si="3421"/>
        <v>3342</v>
      </c>
      <c r="U4990" s="44">
        <v>1000</v>
      </c>
      <c r="V4990" s="44">
        <v>1150</v>
      </c>
      <c r="W4990" s="44">
        <v>1192</v>
      </c>
      <c r="X4990" s="44">
        <f t="shared" si="3422"/>
        <v>27092</v>
      </c>
      <c r="Y4990" s="209">
        <f t="shared" si="3418"/>
        <v>100</v>
      </c>
    </row>
    <row r="4991" spans="1:25">
      <c r="A4991" s="23" t="s">
        <v>786</v>
      </c>
      <c r="B4991" s="23" t="s">
        <v>184</v>
      </c>
      <c r="C4991" s="23" t="s">
        <v>955</v>
      </c>
      <c r="D4991" s="23" t="s">
        <v>1714</v>
      </c>
      <c r="E4991" s="22">
        <v>6139</v>
      </c>
      <c r="F4991" s="23" t="s">
        <v>1721</v>
      </c>
      <c r="G4991" s="128" t="s">
        <v>3379</v>
      </c>
      <c r="H4991" s="32" t="s">
        <v>152</v>
      </c>
      <c r="I4991" s="44">
        <f t="shared" si="3428"/>
        <v>5014</v>
      </c>
      <c r="J4991" s="44">
        <v>5014</v>
      </c>
      <c r="K4991" s="44">
        <f t="shared" si="3429"/>
        <v>0</v>
      </c>
      <c r="L4991" s="44">
        <v>0</v>
      </c>
      <c r="M4991" s="44">
        <v>0</v>
      </c>
      <c r="N4991" s="44">
        <v>0</v>
      </c>
      <c r="O4991" s="44">
        <v>0</v>
      </c>
      <c r="P4991" s="44">
        <v>0</v>
      </c>
      <c r="Q4991" s="44">
        <v>5262</v>
      </c>
      <c r="R4991" s="44">
        <v>5262</v>
      </c>
      <c r="S4991" s="44">
        <v>4194</v>
      </c>
      <c r="T4991" s="44">
        <f t="shared" si="3421"/>
        <v>1068</v>
      </c>
      <c r="U4991" s="44">
        <v>440</v>
      </c>
      <c r="V4991" s="44">
        <v>440</v>
      </c>
      <c r="W4991" s="44">
        <v>188</v>
      </c>
      <c r="X4991" s="44">
        <f t="shared" si="3422"/>
        <v>5262</v>
      </c>
      <c r="Y4991" s="209">
        <f t="shared" si="3418"/>
        <v>100</v>
      </c>
    </row>
    <row r="4992" spans="1:25">
      <c r="A4992" s="23" t="s">
        <v>786</v>
      </c>
      <c r="B4992" s="23" t="s">
        <v>184</v>
      </c>
      <c r="C4992" s="23" t="s">
        <v>955</v>
      </c>
      <c r="D4992" s="23" t="s">
        <v>1714</v>
      </c>
      <c r="E4992" s="22">
        <v>6139</v>
      </c>
      <c r="F4992" s="23" t="s">
        <v>1722</v>
      </c>
      <c r="G4992" s="128" t="s">
        <v>3379</v>
      </c>
      <c r="H4992" s="32" t="s">
        <v>158</v>
      </c>
      <c r="I4992" s="44">
        <f t="shared" si="3428"/>
        <v>3000</v>
      </c>
      <c r="J4992" s="44">
        <v>3000</v>
      </c>
      <c r="K4992" s="44">
        <f t="shared" si="3429"/>
        <v>0</v>
      </c>
      <c r="L4992" s="44">
        <v>0</v>
      </c>
      <c r="M4992" s="44">
        <v>0</v>
      </c>
      <c r="N4992" s="44">
        <v>0</v>
      </c>
      <c r="O4992" s="44">
        <v>0</v>
      </c>
      <c r="P4992" s="44">
        <v>0</v>
      </c>
      <c r="Q4992" s="44">
        <v>3000</v>
      </c>
      <c r="R4992" s="44">
        <v>3000</v>
      </c>
      <c r="S4992" s="44">
        <v>2250</v>
      </c>
      <c r="T4992" s="44">
        <f t="shared" si="3421"/>
        <v>750</v>
      </c>
      <c r="U4992" s="44">
        <v>250</v>
      </c>
      <c r="V4992" s="44">
        <v>250</v>
      </c>
      <c r="W4992" s="44">
        <v>250</v>
      </c>
      <c r="X4992" s="44">
        <f t="shared" si="3422"/>
        <v>3000</v>
      </c>
      <c r="Y4992" s="209">
        <f t="shared" si="3418"/>
        <v>100</v>
      </c>
    </row>
    <row r="4993" spans="1:25" ht="20.399999999999999">
      <c r="A4993" s="20" t="s">
        <v>0</v>
      </c>
      <c r="B4993" s="20" t="s">
        <v>0</v>
      </c>
      <c r="C4993" s="20" t="s">
        <v>0</v>
      </c>
      <c r="D4993" s="21" t="s">
        <v>0</v>
      </c>
      <c r="E4993" s="21" t="s">
        <v>0</v>
      </c>
      <c r="F4993" s="21" t="s">
        <v>0</v>
      </c>
      <c r="G4993" s="150" t="s">
        <v>0</v>
      </c>
      <c r="H4993" s="30" t="s">
        <v>42</v>
      </c>
      <c r="I4993" s="31">
        <f t="shared" si="3428"/>
        <v>0</v>
      </c>
      <c r="J4993" s="31">
        <f t="shared" ref="J4993:P4994" si="3432">SUM(J4994)</f>
        <v>0</v>
      </c>
      <c r="K4993" s="31">
        <f t="shared" si="3429"/>
        <v>0</v>
      </c>
      <c r="L4993" s="31">
        <f t="shared" si="3432"/>
        <v>0</v>
      </c>
      <c r="M4993" s="31">
        <f t="shared" si="3432"/>
        <v>0</v>
      </c>
      <c r="N4993" s="31">
        <f t="shared" si="3432"/>
        <v>0</v>
      </c>
      <c r="O4993" s="31">
        <f t="shared" si="3432"/>
        <v>0</v>
      </c>
      <c r="P4993" s="31">
        <f t="shared" si="3432"/>
        <v>0</v>
      </c>
      <c r="Q4993" s="31">
        <f t="shared" ref="Q4993:S4994" si="3433">SUM(Q4994)</f>
        <v>140654</v>
      </c>
      <c r="R4993" s="31">
        <f t="shared" si="3433"/>
        <v>25985</v>
      </c>
      <c r="S4993" s="31">
        <f t="shared" si="3433"/>
        <v>25985</v>
      </c>
      <c r="T4993" s="31">
        <f t="shared" ref="T4993:X4994" si="3434">SUM(T4994)</f>
        <v>0</v>
      </c>
      <c r="U4993" s="31">
        <f t="shared" si="3434"/>
        <v>0</v>
      </c>
      <c r="V4993" s="31">
        <f t="shared" si="3434"/>
        <v>0</v>
      </c>
      <c r="W4993" s="31">
        <f t="shared" si="3434"/>
        <v>0</v>
      </c>
      <c r="X4993" s="31">
        <f t="shared" si="3434"/>
        <v>25985</v>
      </c>
      <c r="Y4993" s="220">
        <f t="shared" si="3418"/>
        <v>100</v>
      </c>
    </row>
    <row r="4994" spans="1:25">
      <c r="A4994" s="23" t="s">
        <v>786</v>
      </c>
      <c r="B4994" s="23" t="s">
        <v>184</v>
      </c>
      <c r="C4994" s="23" t="s">
        <v>955</v>
      </c>
      <c r="D4994" s="23" t="s">
        <v>1714</v>
      </c>
      <c r="E4994" s="21" t="s">
        <v>159</v>
      </c>
      <c r="F4994" s="21" t="s">
        <v>0</v>
      </c>
      <c r="G4994" s="150" t="s">
        <v>0</v>
      </c>
      <c r="H4994" s="21" t="s">
        <v>34</v>
      </c>
      <c r="I4994" s="66">
        <f t="shared" si="3428"/>
        <v>0</v>
      </c>
      <c r="J4994" s="66">
        <f t="shared" si="3432"/>
        <v>0</v>
      </c>
      <c r="K4994" s="66">
        <f t="shared" si="3429"/>
        <v>0</v>
      </c>
      <c r="L4994" s="66">
        <f t="shared" si="3432"/>
        <v>0</v>
      </c>
      <c r="M4994" s="66">
        <f t="shared" si="3432"/>
        <v>0</v>
      </c>
      <c r="N4994" s="66">
        <f t="shared" si="3432"/>
        <v>0</v>
      </c>
      <c r="O4994" s="66">
        <f t="shared" si="3432"/>
        <v>0</v>
      </c>
      <c r="P4994" s="66">
        <f t="shared" si="3432"/>
        <v>0</v>
      </c>
      <c r="Q4994" s="66">
        <f t="shared" si="3433"/>
        <v>140654</v>
      </c>
      <c r="R4994" s="66">
        <f t="shared" si="3433"/>
        <v>25985</v>
      </c>
      <c r="S4994" s="66">
        <f t="shared" si="3433"/>
        <v>25985</v>
      </c>
      <c r="T4994" s="66">
        <f t="shared" si="3434"/>
        <v>0</v>
      </c>
      <c r="U4994" s="66">
        <f t="shared" si="3434"/>
        <v>0</v>
      </c>
      <c r="V4994" s="66">
        <f t="shared" si="3434"/>
        <v>0</v>
      </c>
      <c r="W4994" s="66">
        <f t="shared" si="3434"/>
        <v>0</v>
      </c>
      <c r="X4994" s="66">
        <f t="shared" si="3434"/>
        <v>25985</v>
      </c>
      <c r="Y4994" s="208">
        <f t="shared" si="3418"/>
        <v>100</v>
      </c>
    </row>
    <row r="4995" spans="1:25">
      <c r="A4995" s="23" t="s">
        <v>786</v>
      </c>
      <c r="B4995" s="23" t="s">
        <v>184</v>
      </c>
      <c r="C4995" s="23" t="s">
        <v>955</v>
      </c>
      <c r="D4995" s="23" t="s">
        <v>1714</v>
      </c>
      <c r="E4995" s="22">
        <v>6148</v>
      </c>
      <c r="F4995" s="23"/>
      <c r="G4995" s="128" t="s">
        <v>3379</v>
      </c>
      <c r="H4995" s="32" t="s">
        <v>41</v>
      </c>
      <c r="I4995" s="44">
        <f t="shared" si="3428"/>
        <v>0</v>
      </c>
      <c r="J4995" s="44">
        <v>0</v>
      </c>
      <c r="K4995" s="44">
        <f t="shared" si="3429"/>
        <v>0</v>
      </c>
      <c r="L4995" s="44">
        <v>0</v>
      </c>
      <c r="M4995" s="44">
        <v>0</v>
      </c>
      <c r="N4995" s="44">
        <v>0</v>
      </c>
      <c r="O4995" s="44">
        <v>0</v>
      </c>
      <c r="P4995" s="44">
        <v>0</v>
      </c>
      <c r="Q4995" s="44">
        <v>140654</v>
      </c>
      <c r="R4995" s="44">
        <v>25985</v>
      </c>
      <c r="S4995" s="44">
        <v>25985</v>
      </c>
      <c r="T4995" s="44">
        <f t="shared" si="3421"/>
        <v>0</v>
      </c>
      <c r="U4995" s="44"/>
      <c r="V4995" s="44"/>
      <c r="W4995" s="44"/>
      <c r="X4995" s="44">
        <f t="shared" si="3422"/>
        <v>25985</v>
      </c>
      <c r="Y4995" s="209">
        <f t="shared" si="3418"/>
        <v>100</v>
      </c>
    </row>
    <row r="4996" spans="1:25" ht="20.399999999999999">
      <c r="A4996" s="20" t="s">
        <v>0</v>
      </c>
      <c r="B4996" s="20" t="s">
        <v>0</v>
      </c>
      <c r="C4996" s="20" t="s">
        <v>0</v>
      </c>
      <c r="D4996" s="21" t="s">
        <v>0</v>
      </c>
      <c r="E4996" s="21" t="s">
        <v>0</v>
      </c>
      <c r="F4996" s="21" t="s">
        <v>0</v>
      </c>
      <c r="G4996" s="150" t="s">
        <v>0</v>
      </c>
      <c r="H4996" s="30" t="s">
        <v>60</v>
      </c>
      <c r="I4996" s="31">
        <f t="shared" si="3428"/>
        <v>20000</v>
      </c>
      <c r="J4996" s="31">
        <f t="shared" ref="J4996:X4997" si="3435">SUM(J4997)</f>
        <v>0</v>
      </c>
      <c r="K4996" s="31">
        <f t="shared" si="3429"/>
        <v>20000</v>
      </c>
      <c r="L4996" s="31">
        <f t="shared" si="3435"/>
        <v>0</v>
      </c>
      <c r="M4996" s="31">
        <f t="shared" si="3435"/>
        <v>10000</v>
      </c>
      <c r="N4996" s="31">
        <f t="shared" si="3435"/>
        <v>10000</v>
      </c>
      <c r="O4996" s="31">
        <f t="shared" si="3435"/>
        <v>0</v>
      </c>
      <c r="P4996" s="31">
        <f t="shared" si="3435"/>
        <v>0</v>
      </c>
      <c r="Q4996" s="31">
        <f t="shared" si="3435"/>
        <v>20000</v>
      </c>
      <c r="R4996" s="31">
        <f t="shared" si="3435"/>
        <v>0</v>
      </c>
      <c r="S4996" s="31">
        <f t="shared" si="3435"/>
        <v>0</v>
      </c>
      <c r="T4996" s="31">
        <f t="shared" si="3435"/>
        <v>0</v>
      </c>
      <c r="U4996" s="31">
        <f t="shared" si="3435"/>
        <v>0</v>
      </c>
      <c r="V4996" s="31">
        <f t="shared" si="3435"/>
        <v>0</v>
      </c>
      <c r="W4996" s="31">
        <f t="shared" si="3435"/>
        <v>0</v>
      </c>
      <c r="X4996" s="31">
        <f t="shared" si="3435"/>
        <v>0</v>
      </c>
      <c r="Y4996" s="220">
        <f t="shared" si="3418"/>
        <v>0</v>
      </c>
    </row>
    <row r="4997" spans="1:25">
      <c r="A4997" s="23" t="s">
        <v>786</v>
      </c>
      <c r="B4997" s="23" t="s">
        <v>184</v>
      </c>
      <c r="C4997" s="23" t="s">
        <v>955</v>
      </c>
      <c r="D4997" s="23" t="s">
        <v>1714</v>
      </c>
      <c r="E4997" s="21" t="s">
        <v>166</v>
      </c>
      <c r="F4997" s="21" t="s">
        <v>0</v>
      </c>
      <c r="G4997" s="150" t="s">
        <v>0</v>
      </c>
      <c r="H4997" s="21" t="s">
        <v>53</v>
      </c>
      <c r="I4997" s="66">
        <f t="shared" si="3428"/>
        <v>20000</v>
      </c>
      <c r="J4997" s="66">
        <f t="shared" si="3435"/>
        <v>0</v>
      </c>
      <c r="K4997" s="66">
        <f t="shared" si="3429"/>
        <v>20000</v>
      </c>
      <c r="L4997" s="66">
        <f t="shared" si="3435"/>
        <v>0</v>
      </c>
      <c r="M4997" s="66">
        <f t="shared" si="3435"/>
        <v>10000</v>
      </c>
      <c r="N4997" s="66">
        <f t="shared" si="3435"/>
        <v>10000</v>
      </c>
      <c r="O4997" s="66">
        <f t="shared" si="3435"/>
        <v>0</v>
      </c>
      <c r="P4997" s="66">
        <f t="shared" si="3435"/>
        <v>0</v>
      </c>
      <c r="Q4997" s="66">
        <f t="shared" si="3435"/>
        <v>20000</v>
      </c>
      <c r="R4997" s="66">
        <f t="shared" si="3435"/>
        <v>0</v>
      </c>
      <c r="S4997" s="66">
        <f t="shared" si="3435"/>
        <v>0</v>
      </c>
      <c r="T4997" s="66">
        <f t="shared" si="3435"/>
        <v>0</v>
      </c>
      <c r="U4997" s="66">
        <f t="shared" si="3435"/>
        <v>0</v>
      </c>
      <c r="V4997" s="66">
        <f t="shared" si="3435"/>
        <v>0</v>
      </c>
      <c r="W4997" s="66">
        <f t="shared" si="3435"/>
        <v>0</v>
      </c>
      <c r="X4997" s="66">
        <f t="shared" si="3435"/>
        <v>0</v>
      </c>
      <c r="Y4997" s="208">
        <f t="shared" si="3418"/>
        <v>0</v>
      </c>
    </row>
    <row r="4998" spans="1:25">
      <c r="A4998" s="23" t="s">
        <v>786</v>
      </c>
      <c r="B4998" s="23" t="s">
        <v>184</v>
      </c>
      <c r="C4998" s="23" t="s">
        <v>955</v>
      </c>
      <c r="D4998" s="23" t="s">
        <v>1714</v>
      </c>
      <c r="E4998" s="22">
        <v>8213</v>
      </c>
      <c r="F4998" s="23"/>
      <c r="G4998" s="128" t="s">
        <v>3379</v>
      </c>
      <c r="H4998" s="32" t="s">
        <v>56</v>
      </c>
      <c r="I4998" s="44">
        <f t="shared" si="3428"/>
        <v>20000</v>
      </c>
      <c r="J4998" s="44">
        <v>0</v>
      </c>
      <c r="K4998" s="44">
        <f t="shared" si="3429"/>
        <v>20000</v>
      </c>
      <c r="L4998" s="44">
        <v>0</v>
      </c>
      <c r="M4998" s="44">
        <v>10000</v>
      </c>
      <c r="N4998" s="44">
        <v>10000</v>
      </c>
      <c r="O4998" s="44">
        <v>0</v>
      </c>
      <c r="P4998" s="44">
        <v>0</v>
      </c>
      <c r="Q4998" s="44">
        <v>20000</v>
      </c>
      <c r="R4998" s="44">
        <v>0</v>
      </c>
      <c r="S4998" s="44">
        <v>0</v>
      </c>
      <c r="T4998" s="44">
        <f t="shared" si="3421"/>
        <v>0</v>
      </c>
      <c r="U4998" s="44"/>
      <c r="V4998" s="44"/>
      <c r="W4998" s="44"/>
      <c r="X4998" s="44">
        <f t="shared" si="3422"/>
        <v>0</v>
      </c>
      <c r="Y4998" s="209">
        <f t="shared" si="3418"/>
        <v>0</v>
      </c>
    </row>
    <row r="4999" spans="1:25">
      <c r="A4999" s="32" t="s">
        <v>0</v>
      </c>
      <c r="B4999" s="32" t="s">
        <v>0</v>
      </c>
      <c r="C4999" s="32" t="s">
        <v>0</v>
      </c>
      <c r="D4999" s="32" t="s">
        <v>0</v>
      </c>
      <c r="E4999" s="32" t="s">
        <v>0</v>
      </c>
      <c r="F4999" s="32" t="s">
        <v>0</v>
      </c>
      <c r="G4999" s="154" t="s">
        <v>0</v>
      </c>
      <c r="H4999" s="30" t="s">
        <v>1723</v>
      </c>
      <c r="I4999" s="31">
        <f t="shared" si="3428"/>
        <v>2324719</v>
      </c>
      <c r="J4999" s="31">
        <f t="shared" ref="J4999:P4999" si="3436">SUM(J4970,J4993,J4996)</f>
        <v>2233919</v>
      </c>
      <c r="K4999" s="31">
        <f t="shared" si="3429"/>
        <v>90800</v>
      </c>
      <c r="L4999" s="31">
        <f t="shared" si="3436"/>
        <v>70800</v>
      </c>
      <c r="M4999" s="31">
        <f t="shared" si="3436"/>
        <v>10000</v>
      </c>
      <c r="N4999" s="31">
        <f t="shared" si="3436"/>
        <v>10000</v>
      </c>
      <c r="O4999" s="31">
        <f t="shared" si="3436"/>
        <v>0</v>
      </c>
      <c r="P4999" s="31">
        <f t="shared" si="3436"/>
        <v>0</v>
      </c>
      <c r="Q4999" s="31">
        <f>SUM(Q4970,Q4993,Q4996)</f>
        <v>2562825</v>
      </c>
      <c r="R4999" s="31">
        <f>SUM(R4970,R4993,R4996)</f>
        <v>2357356</v>
      </c>
      <c r="S4999" s="31">
        <f>SUM(S4970,S4993,S4996)</f>
        <v>1878994</v>
      </c>
      <c r="T4999" s="31">
        <f t="shared" ref="T4999:X4999" si="3437">SUM(T4970,T4993,T4996)</f>
        <v>478362</v>
      </c>
      <c r="U4999" s="31">
        <f t="shared" si="3437"/>
        <v>169706</v>
      </c>
      <c r="V4999" s="31">
        <f t="shared" si="3437"/>
        <v>165656</v>
      </c>
      <c r="W4999" s="31">
        <f t="shared" si="3437"/>
        <v>143000</v>
      </c>
      <c r="X4999" s="31">
        <f t="shared" si="3437"/>
        <v>2357356</v>
      </c>
      <c r="Y4999" s="220">
        <f t="shared" si="3418"/>
        <v>100</v>
      </c>
    </row>
    <row r="5000" spans="1:25" ht="15" thickBot="1">
      <c r="A5000" s="32" t="s">
        <v>0</v>
      </c>
      <c r="B5000" s="32" t="s">
        <v>0</v>
      </c>
      <c r="C5000" s="32" t="s">
        <v>0</v>
      </c>
      <c r="D5000" s="32" t="s">
        <v>0</v>
      </c>
      <c r="E5000" s="32" t="s">
        <v>0</v>
      </c>
      <c r="F5000" s="32" t="s">
        <v>0</v>
      </c>
      <c r="G5000" s="154" t="s">
        <v>0</v>
      </c>
      <c r="H5000" s="21" t="s">
        <v>170</v>
      </c>
      <c r="I5000" s="66">
        <f t="shared" si="3428"/>
        <v>84</v>
      </c>
      <c r="J5000" s="66">
        <v>84</v>
      </c>
      <c r="K5000" s="66">
        <f t="shared" si="3429"/>
        <v>0</v>
      </c>
      <c r="L5000" s="66" t="s">
        <v>0</v>
      </c>
      <c r="M5000" s="66" t="s">
        <v>0</v>
      </c>
      <c r="N5000" s="66" t="s">
        <v>0</v>
      </c>
      <c r="O5000" s="66" t="s">
        <v>0</v>
      </c>
      <c r="P5000" s="66" t="s">
        <v>0</v>
      </c>
      <c r="Q5000" s="66">
        <v>0</v>
      </c>
      <c r="R5000" s="66"/>
      <c r="S5000" s="66"/>
      <c r="T5000" s="66"/>
      <c r="U5000" s="66"/>
      <c r="V5000" s="66"/>
      <c r="W5000" s="66"/>
      <c r="X5000" s="66"/>
      <c r="Y5000" s="208">
        <v>0</v>
      </c>
    </row>
    <row r="5001" spans="1:25" ht="41.4" thickBot="1">
      <c r="A5001" s="252" t="s">
        <v>0</v>
      </c>
      <c r="B5001" s="252" t="s">
        <v>0</v>
      </c>
      <c r="C5001" s="252" t="s">
        <v>0</v>
      </c>
      <c r="D5001" s="252" t="s">
        <v>0</v>
      </c>
      <c r="E5001" s="252" t="s">
        <v>0</v>
      </c>
      <c r="F5001" s="252" t="s">
        <v>0</v>
      </c>
      <c r="G5001" s="258" t="s">
        <v>0</v>
      </c>
      <c r="H5001" s="24" t="s">
        <v>72</v>
      </c>
      <c r="I5001" s="1" t="s">
        <v>3093</v>
      </c>
      <c r="J5001" s="1" t="s">
        <v>3130</v>
      </c>
      <c r="K5001" s="1" t="s">
        <v>3</v>
      </c>
      <c r="L5001" s="1" t="s">
        <v>4</v>
      </c>
      <c r="M5001" s="1" t="s">
        <v>5</v>
      </c>
      <c r="N5001" s="1" t="s">
        <v>6</v>
      </c>
      <c r="O5001" s="1" t="s">
        <v>7</v>
      </c>
      <c r="P5001" s="1" t="s">
        <v>8</v>
      </c>
      <c r="Q5001" s="1" t="s">
        <v>3344</v>
      </c>
      <c r="R5001" s="1" t="s">
        <v>3427</v>
      </c>
      <c r="S5001" s="1" t="s">
        <v>3447</v>
      </c>
      <c r="T5001" s="1" t="s">
        <v>3448</v>
      </c>
      <c r="U5001" s="1" t="s">
        <v>3452</v>
      </c>
      <c r="V5001" s="1" t="s">
        <v>3449</v>
      </c>
      <c r="W5001" s="1" t="s">
        <v>3450</v>
      </c>
      <c r="X5001" s="1" t="s">
        <v>3451</v>
      </c>
      <c r="Y5001" s="216" t="s">
        <v>3385</v>
      </c>
    </row>
    <row r="5002" spans="1:25">
      <c r="A5002" s="253"/>
      <c r="B5002" s="253"/>
      <c r="C5002" s="253"/>
      <c r="D5002" s="253"/>
      <c r="E5002" s="253"/>
      <c r="F5002" s="253"/>
      <c r="G5002" s="259"/>
      <c r="H5002" s="33" t="s">
        <v>0</v>
      </c>
      <c r="I5002" s="45">
        <v>1</v>
      </c>
      <c r="J5002" s="45">
        <v>3</v>
      </c>
      <c r="K5002" s="45" t="s">
        <v>9</v>
      </c>
      <c r="L5002" s="45">
        <v>5</v>
      </c>
      <c r="M5002" s="45">
        <v>6</v>
      </c>
      <c r="N5002" s="45">
        <v>7</v>
      </c>
      <c r="O5002" s="45">
        <v>8</v>
      </c>
      <c r="P5002" s="45">
        <v>9</v>
      </c>
      <c r="Q5002" s="45">
        <v>1</v>
      </c>
      <c r="R5002" s="45">
        <v>2</v>
      </c>
      <c r="S5002" s="45">
        <v>3</v>
      </c>
      <c r="T5002" s="45" t="s">
        <v>3453</v>
      </c>
      <c r="U5002" s="45">
        <v>5</v>
      </c>
      <c r="V5002" s="45">
        <v>6</v>
      </c>
      <c r="W5002" s="45">
        <v>7</v>
      </c>
      <c r="X5002" s="45" t="s">
        <v>3454</v>
      </c>
      <c r="Y5002" s="276">
        <v>9</v>
      </c>
    </row>
    <row r="5003" spans="1:25">
      <c r="A5003" s="253"/>
      <c r="B5003" s="253"/>
      <c r="C5003" s="253"/>
      <c r="D5003" s="253"/>
      <c r="E5003" s="253"/>
      <c r="F5003" s="253"/>
      <c r="G5003" s="259"/>
      <c r="H5003" s="34" t="s">
        <v>109</v>
      </c>
      <c r="I5003" s="35">
        <f t="shared" si="3428"/>
        <v>2324719</v>
      </c>
      <c r="J5003" s="35">
        <f t="shared" ref="J5003:P5003" si="3438">SUM(J4999)</f>
        <v>2233919</v>
      </c>
      <c r="K5003" s="35">
        <f t="shared" si="3429"/>
        <v>90800</v>
      </c>
      <c r="L5003" s="35">
        <f t="shared" si="3438"/>
        <v>70800</v>
      </c>
      <c r="M5003" s="35">
        <f t="shared" si="3438"/>
        <v>10000</v>
      </c>
      <c r="N5003" s="35">
        <f t="shared" si="3438"/>
        <v>10000</v>
      </c>
      <c r="O5003" s="35">
        <f t="shared" si="3438"/>
        <v>0</v>
      </c>
      <c r="P5003" s="35">
        <f t="shared" si="3438"/>
        <v>0</v>
      </c>
      <c r="Q5003" s="35">
        <f>SUM(Q4999)</f>
        <v>2562825</v>
      </c>
      <c r="R5003" s="35">
        <f>SUM(R4999)</f>
        <v>2357356</v>
      </c>
      <c r="S5003" s="35">
        <f>SUM(S4999)</f>
        <v>1878994</v>
      </c>
      <c r="T5003" s="35">
        <f t="shared" ref="T5003:X5003" si="3439">SUM(T4999)</f>
        <v>478362</v>
      </c>
      <c r="U5003" s="35">
        <f t="shared" si="3439"/>
        <v>169706</v>
      </c>
      <c r="V5003" s="35">
        <f t="shared" si="3439"/>
        <v>165656</v>
      </c>
      <c r="W5003" s="35">
        <f t="shared" si="3439"/>
        <v>143000</v>
      </c>
      <c r="X5003" s="35">
        <f t="shared" si="3439"/>
        <v>2357356</v>
      </c>
      <c r="Y5003" s="218">
        <f t="shared" ref="Y5003:Y5004" si="3440">IF(R5003=0,0,(X5003/R5003)*100)</f>
        <v>100</v>
      </c>
    </row>
    <row r="5004" spans="1:25">
      <c r="A5004" s="253"/>
      <c r="B5004" s="253"/>
      <c r="C5004" s="253"/>
      <c r="D5004" s="253"/>
      <c r="E5004" s="253"/>
      <c r="F5004" s="253"/>
      <c r="G5004" s="259"/>
      <c r="H5004" s="36" t="s">
        <v>69</v>
      </c>
      <c r="I5004" s="35">
        <f t="shared" si="3428"/>
        <v>2324719</v>
      </c>
      <c r="J5004" s="35">
        <f t="shared" ref="J5004:P5004" si="3441">SUM(J5003)</f>
        <v>2233919</v>
      </c>
      <c r="K5004" s="35">
        <f t="shared" si="3429"/>
        <v>90800</v>
      </c>
      <c r="L5004" s="35">
        <f t="shared" si="3441"/>
        <v>70800</v>
      </c>
      <c r="M5004" s="35">
        <f t="shared" si="3441"/>
        <v>10000</v>
      </c>
      <c r="N5004" s="35">
        <f t="shared" si="3441"/>
        <v>10000</v>
      </c>
      <c r="O5004" s="35">
        <f t="shared" si="3441"/>
        <v>0</v>
      </c>
      <c r="P5004" s="35">
        <f t="shared" si="3441"/>
        <v>0</v>
      </c>
      <c r="Q5004" s="35">
        <f>SUM(Q5003)</f>
        <v>2562825</v>
      </c>
      <c r="R5004" s="35">
        <f>SUM(R5003)</f>
        <v>2357356</v>
      </c>
      <c r="S5004" s="35">
        <f>SUM(S5003)</f>
        <v>1878994</v>
      </c>
      <c r="T5004" s="35">
        <f t="shared" ref="T5004:X5004" si="3442">SUM(T5003)</f>
        <v>478362</v>
      </c>
      <c r="U5004" s="35">
        <f t="shared" si="3442"/>
        <v>169706</v>
      </c>
      <c r="V5004" s="35">
        <f t="shared" si="3442"/>
        <v>165656</v>
      </c>
      <c r="W5004" s="35">
        <f t="shared" si="3442"/>
        <v>143000</v>
      </c>
      <c r="X5004" s="35">
        <f t="shared" si="3442"/>
        <v>2357356</v>
      </c>
      <c r="Y5004" s="218">
        <f t="shared" si="3440"/>
        <v>100</v>
      </c>
    </row>
    <row r="5005" spans="1:25">
      <c r="A5005" s="254"/>
      <c r="B5005" s="254"/>
      <c r="C5005" s="254"/>
      <c r="D5005" s="254"/>
      <c r="E5005" s="254"/>
      <c r="F5005" s="254"/>
      <c r="G5005" s="260"/>
    </row>
    <row r="5006" spans="1:25" ht="15" thickBot="1">
      <c r="A5006" s="32" t="s">
        <v>0</v>
      </c>
      <c r="B5006" s="32" t="s">
        <v>0</v>
      </c>
      <c r="C5006" s="32" t="s">
        <v>0</v>
      </c>
      <c r="D5006" s="32" t="s">
        <v>0</v>
      </c>
      <c r="E5006" s="32" t="s">
        <v>0</v>
      </c>
      <c r="F5006" s="32" t="s">
        <v>0</v>
      </c>
      <c r="G5006" s="154" t="s">
        <v>0</v>
      </c>
      <c r="H5006" s="37" t="s">
        <v>0</v>
      </c>
      <c r="I5006" s="37"/>
      <c r="J5006" s="37"/>
      <c r="K5006" s="37"/>
      <c r="L5006" s="37" t="s">
        <v>0</v>
      </c>
      <c r="M5006" s="37" t="s">
        <v>0</v>
      </c>
      <c r="N5006" s="37" t="s">
        <v>0</v>
      </c>
      <c r="O5006" s="37" t="s">
        <v>0</v>
      </c>
      <c r="P5006" s="37" t="s">
        <v>0</v>
      </c>
      <c r="Q5006" s="37"/>
      <c r="R5006" s="37"/>
      <c r="S5006" s="37"/>
      <c r="T5006" s="37" t="s">
        <v>0</v>
      </c>
      <c r="U5006" s="37" t="s">
        <v>0</v>
      </c>
      <c r="V5006" s="37" t="s">
        <v>0</v>
      </c>
      <c r="W5006" s="37" t="s">
        <v>0</v>
      </c>
      <c r="X5006" s="37" t="s">
        <v>0</v>
      </c>
      <c r="Y5006" s="219"/>
    </row>
    <row r="5007" spans="1:25" ht="41.4" thickBot="1">
      <c r="A5007" s="24" t="s">
        <v>123</v>
      </c>
      <c r="B5007" s="24" t="s">
        <v>124</v>
      </c>
      <c r="C5007" s="24" t="s">
        <v>125</v>
      </c>
      <c r="D5007" s="25" t="s">
        <v>0</v>
      </c>
      <c r="E5007" s="24" t="s">
        <v>126</v>
      </c>
      <c r="F5007" s="24" t="s">
        <v>127</v>
      </c>
      <c r="G5007" s="151" t="s">
        <v>128</v>
      </c>
      <c r="H5007" s="24" t="s">
        <v>1</v>
      </c>
      <c r="I5007" s="1" t="s">
        <v>3093</v>
      </c>
      <c r="J5007" s="1" t="s">
        <v>3130</v>
      </c>
      <c r="K5007" s="1" t="s">
        <v>3</v>
      </c>
      <c r="L5007" s="1" t="s">
        <v>4</v>
      </c>
      <c r="M5007" s="1" t="s">
        <v>5</v>
      </c>
      <c r="N5007" s="1" t="s">
        <v>6</v>
      </c>
      <c r="O5007" s="1" t="s">
        <v>7</v>
      </c>
      <c r="P5007" s="1" t="s">
        <v>8</v>
      </c>
      <c r="Q5007" s="1" t="s">
        <v>3344</v>
      </c>
      <c r="R5007" s="1" t="s">
        <v>3427</v>
      </c>
      <c r="S5007" s="1" t="s">
        <v>3447</v>
      </c>
      <c r="T5007" s="1" t="s">
        <v>3448</v>
      </c>
      <c r="U5007" s="1" t="s">
        <v>3452</v>
      </c>
      <c r="V5007" s="1" t="s">
        <v>3449</v>
      </c>
      <c r="W5007" s="1" t="s">
        <v>3450</v>
      </c>
      <c r="X5007" s="1" t="s">
        <v>3451</v>
      </c>
      <c r="Y5007" s="216" t="s">
        <v>3385</v>
      </c>
    </row>
    <row r="5008" spans="1:25">
      <c r="A5008" s="26" t="s">
        <v>0</v>
      </c>
      <c r="B5008" s="26" t="s">
        <v>0</v>
      </c>
      <c r="C5008" s="26" t="s">
        <v>0</v>
      </c>
      <c r="D5008" s="27" t="s">
        <v>0</v>
      </c>
      <c r="E5008" s="27" t="s">
        <v>0</v>
      </c>
      <c r="F5008" s="28" t="s">
        <v>0</v>
      </c>
      <c r="G5008" s="152" t="s">
        <v>0</v>
      </c>
      <c r="H5008" s="29" t="s">
        <v>0</v>
      </c>
      <c r="I5008" s="45">
        <v>1</v>
      </c>
      <c r="J5008" s="45">
        <v>3</v>
      </c>
      <c r="K5008" s="45" t="s">
        <v>9</v>
      </c>
      <c r="L5008" s="45">
        <v>5</v>
      </c>
      <c r="M5008" s="45">
        <v>6</v>
      </c>
      <c r="N5008" s="45">
        <v>7</v>
      </c>
      <c r="O5008" s="45">
        <v>8</v>
      </c>
      <c r="P5008" s="45">
        <v>9</v>
      </c>
      <c r="Q5008" s="45">
        <v>1</v>
      </c>
      <c r="R5008" s="45">
        <v>2</v>
      </c>
      <c r="S5008" s="45">
        <v>3</v>
      </c>
      <c r="T5008" s="45" t="s">
        <v>3453</v>
      </c>
      <c r="U5008" s="45">
        <v>5</v>
      </c>
      <c r="V5008" s="45">
        <v>6</v>
      </c>
      <c r="W5008" s="45">
        <v>7</v>
      </c>
      <c r="X5008" s="45" t="s">
        <v>3454</v>
      </c>
      <c r="Y5008" s="276">
        <v>9</v>
      </c>
    </row>
    <row r="5009" spans="1:25">
      <c r="A5009" s="133" t="s">
        <v>786</v>
      </c>
      <c r="B5009" s="133" t="s">
        <v>184</v>
      </c>
      <c r="C5009" s="109" t="s">
        <v>966</v>
      </c>
      <c r="D5009" s="109" t="s">
        <v>1724</v>
      </c>
      <c r="E5009" s="98" t="s">
        <v>0</v>
      </c>
      <c r="F5009" s="98" t="s">
        <v>0</v>
      </c>
      <c r="G5009" s="153" t="s">
        <v>0</v>
      </c>
      <c r="H5009" s="98" t="s">
        <v>1725</v>
      </c>
      <c r="I5009" s="110"/>
      <c r="J5009" s="110"/>
      <c r="K5009" s="110"/>
      <c r="L5009" s="110" t="s">
        <v>0</v>
      </c>
      <c r="M5009" s="110" t="s">
        <v>0</v>
      </c>
      <c r="N5009" s="110" t="s">
        <v>0</v>
      </c>
      <c r="O5009" s="110" t="s">
        <v>0</v>
      </c>
      <c r="P5009" s="110" t="s">
        <v>0</v>
      </c>
      <c r="Q5009" s="110"/>
      <c r="R5009" s="110"/>
      <c r="S5009" s="110"/>
      <c r="T5009" s="110" t="s">
        <v>0</v>
      </c>
      <c r="U5009" s="110" t="s">
        <v>0</v>
      </c>
      <c r="V5009" s="110" t="s">
        <v>0</v>
      </c>
      <c r="W5009" s="110" t="s">
        <v>0</v>
      </c>
      <c r="X5009" s="110" t="s">
        <v>0</v>
      </c>
      <c r="Y5009" s="217"/>
    </row>
    <row r="5010" spans="1:25" ht="20.399999999999999">
      <c r="A5010" s="20" t="s">
        <v>0</v>
      </c>
      <c r="B5010" s="20" t="s">
        <v>0</v>
      </c>
      <c r="C5010" s="20" t="s">
        <v>0</v>
      </c>
      <c r="D5010" s="21" t="s">
        <v>0</v>
      </c>
      <c r="E5010" s="21" t="s">
        <v>0</v>
      </c>
      <c r="F5010" s="21" t="s">
        <v>0</v>
      </c>
      <c r="G5010" s="150" t="s">
        <v>0</v>
      </c>
      <c r="H5010" s="30" t="s">
        <v>33</v>
      </c>
      <c r="I5010" s="31">
        <f t="shared" si="3428"/>
        <v>2329432</v>
      </c>
      <c r="J5010" s="31">
        <f t="shared" ref="J5010:P5010" si="3443">SUM(J5011,J5019,J5021)</f>
        <v>2275832</v>
      </c>
      <c r="K5010" s="31">
        <f t="shared" si="3429"/>
        <v>53600</v>
      </c>
      <c r="L5010" s="31">
        <f t="shared" si="3443"/>
        <v>53600</v>
      </c>
      <c r="M5010" s="31">
        <f t="shared" si="3443"/>
        <v>0</v>
      </c>
      <c r="N5010" s="31">
        <f t="shared" si="3443"/>
        <v>0</v>
      </c>
      <c r="O5010" s="31">
        <f t="shared" si="3443"/>
        <v>0</v>
      </c>
      <c r="P5010" s="31">
        <f t="shared" si="3443"/>
        <v>0</v>
      </c>
      <c r="Q5010" s="31">
        <f>SUM(Q5011,Q5019,Q5021)</f>
        <v>2429792</v>
      </c>
      <c r="R5010" s="31">
        <f>SUM(R5011,R5019,R5021)</f>
        <v>2376192</v>
      </c>
      <c r="S5010" s="31">
        <f>SUM(S5011,S5019,S5021)</f>
        <v>1858707</v>
      </c>
      <c r="T5010" s="31">
        <f t="shared" ref="T5010:X5010" si="3444">SUM(T5011,T5019,T5021)</f>
        <v>517485</v>
      </c>
      <c r="U5010" s="31">
        <f t="shared" si="3444"/>
        <v>222950</v>
      </c>
      <c r="V5010" s="31">
        <f t="shared" si="3444"/>
        <v>224014</v>
      </c>
      <c r="W5010" s="31">
        <f t="shared" si="3444"/>
        <v>70521</v>
      </c>
      <c r="X5010" s="31">
        <f t="shared" si="3444"/>
        <v>2376192</v>
      </c>
      <c r="Y5010" s="220">
        <f t="shared" ref="Y5010:Y5040" si="3445">IF(R5010=0,0,(X5010/R5010)*100)</f>
        <v>100</v>
      </c>
    </row>
    <row r="5011" spans="1:25">
      <c r="A5011" s="23" t="s">
        <v>786</v>
      </c>
      <c r="B5011" s="23" t="s">
        <v>184</v>
      </c>
      <c r="C5011" s="23" t="s">
        <v>966</v>
      </c>
      <c r="D5011" s="23" t="s">
        <v>1724</v>
      </c>
      <c r="E5011" s="21" t="s">
        <v>132</v>
      </c>
      <c r="F5011" s="21" t="s">
        <v>0</v>
      </c>
      <c r="G5011" s="150" t="s">
        <v>0</v>
      </c>
      <c r="H5011" s="21" t="s">
        <v>11</v>
      </c>
      <c r="I5011" s="66">
        <f t="shared" si="3428"/>
        <v>1986437</v>
      </c>
      <c r="J5011" s="66">
        <f t="shared" ref="J5011:P5011" si="3446">SUM(J5012,J5013)</f>
        <v>1986437</v>
      </c>
      <c r="K5011" s="66">
        <f t="shared" si="3429"/>
        <v>0</v>
      </c>
      <c r="L5011" s="66">
        <f t="shared" si="3446"/>
        <v>0</v>
      </c>
      <c r="M5011" s="66">
        <f t="shared" si="3446"/>
        <v>0</v>
      </c>
      <c r="N5011" s="66">
        <f t="shared" si="3446"/>
        <v>0</v>
      </c>
      <c r="O5011" s="66">
        <f t="shared" si="3446"/>
        <v>0</v>
      </c>
      <c r="P5011" s="66">
        <f t="shared" si="3446"/>
        <v>0</v>
      </c>
      <c r="Q5011" s="66">
        <f>SUM(Q5012,Q5013)</f>
        <v>2071392</v>
      </c>
      <c r="R5011" s="66">
        <f>SUM(R5012,R5013)</f>
        <v>2071392</v>
      </c>
      <c r="S5011" s="66">
        <f>SUM(S5012,S5013)</f>
        <v>1635612</v>
      </c>
      <c r="T5011" s="66">
        <f t="shared" ref="T5011:X5011" si="3447">SUM(T5012,T5013)</f>
        <v>435780</v>
      </c>
      <c r="U5011" s="66">
        <f t="shared" si="3447"/>
        <v>192350</v>
      </c>
      <c r="V5011" s="66">
        <f t="shared" si="3447"/>
        <v>189892</v>
      </c>
      <c r="W5011" s="66">
        <f t="shared" si="3447"/>
        <v>53538</v>
      </c>
      <c r="X5011" s="66">
        <f t="shared" si="3447"/>
        <v>2071392</v>
      </c>
      <c r="Y5011" s="208">
        <f t="shared" si="3445"/>
        <v>100</v>
      </c>
    </row>
    <row r="5012" spans="1:25">
      <c r="A5012" s="23" t="s">
        <v>786</v>
      </c>
      <c r="B5012" s="23" t="s">
        <v>184</v>
      </c>
      <c r="C5012" s="23" t="s">
        <v>966</v>
      </c>
      <c r="D5012" s="23" t="s">
        <v>1724</v>
      </c>
      <c r="E5012" s="22">
        <v>6111</v>
      </c>
      <c r="F5012" s="23"/>
      <c r="G5012" s="128" t="s">
        <v>3379</v>
      </c>
      <c r="H5012" s="32" t="s">
        <v>12</v>
      </c>
      <c r="I5012" s="44">
        <f t="shared" si="3428"/>
        <v>1700467</v>
      </c>
      <c r="J5012" s="44">
        <v>1700467</v>
      </c>
      <c r="K5012" s="44">
        <f t="shared" si="3429"/>
        <v>0</v>
      </c>
      <c r="L5012" s="44">
        <v>0</v>
      </c>
      <c r="M5012" s="44">
        <v>0</v>
      </c>
      <c r="N5012" s="44">
        <v>0</v>
      </c>
      <c r="O5012" s="44">
        <v>0</v>
      </c>
      <c r="P5012" s="44">
        <v>0</v>
      </c>
      <c r="Q5012" s="44">
        <v>1783035</v>
      </c>
      <c r="R5012" s="44">
        <v>1783035</v>
      </c>
      <c r="S5012" s="44">
        <v>1393847</v>
      </c>
      <c r="T5012" s="44">
        <f t="shared" ref="T5012:T5039" si="3448">U5012+V5012+W5012</f>
        <v>389188</v>
      </c>
      <c r="U5012" s="44">
        <v>170000</v>
      </c>
      <c r="V5012" s="44">
        <v>170000</v>
      </c>
      <c r="W5012" s="44">
        <v>49188</v>
      </c>
      <c r="X5012" s="44">
        <f t="shared" ref="X5012:X5039" si="3449">S5012+T5012</f>
        <v>1783035</v>
      </c>
      <c r="Y5012" s="209">
        <f t="shared" si="3445"/>
        <v>100</v>
      </c>
    </row>
    <row r="5013" spans="1:25">
      <c r="A5013" s="20" t="s">
        <v>786</v>
      </c>
      <c r="B5013" s="20" t="s">
        <v>184</v>
      </c>
      <c r="C5013" s="20" t="s">
        <v>966</v>
      </c>
      <c r="D5013" s="20" t="s">
        <v>1724</v>
      </c>
      <c r="E5013" s="20" t="s">
        <v>134</v>
      </c>
      <c r="F5013" s="23" t="s">
        <v>0</v>
      </c>
      <c r="G5013" s="154" t="s">
        <v>0</v>
      </c>
      <c r="H5013" s="21" t="s">
        <v>13</v>
      </c>
      <c r="I5013" s="66">
        <f t="shared" si="3428"/>
        <v>285970</v>
      </c>
      <c r="J5013" s="66">
        <f t="shared" ref="J5013:P5013" si="3450">SUM(J5014:J5018)</f>
        <v>285970</v>
      </c>
      <c r="K5013" s="66">
        <f t="shared" si="3429"/>
        <v>0</v>
      </c>
      <c r="L5013" s="66">
        <f t="shared" si="3450"/>
        <v>0</v>
      </c>
      <c r="M5013" s="66">
        <f t="shared" si="3450"/>
        <v>0</v>
      </c>
      <c r="N5013" s="66">
        <f t="shared" si="3450"/>
        <v>0</v>
      </c>
      <c r="O5013" s="66">
        <f t="shared" si="3450"/>
        <v>0</v>
      </c>
      <c r="P5013" s="66">
        <f t="shared" si="3450"/>
        <v>0</v>
      </c>
      <c r="Q5013" s="66">
        <f>SUM(Q5014:Q5018)</f>
        <v>288357</v>
      </c>
      <c r="R5013" s="66">
        <f>SUM(R5014:R5018)</f>
        <v>288357</v>
      </c>
      <c r="S5013" s="66">
        <f>SUM(S5014:S5018)</f>
        <v>241765</v>
      </c>
      <c r="T5013" s="66">
        <f t="shared" ref="T5013:X5013" si="3451">SUM(T5014:T5018)</f>
        <v>46592</v>
      </c>
      <c r="U5013" s="66">
        <f t="shared" si="3451"/>
        <v>22350</v>
      </c>
      <c r="V5013" s="66">
        <f t="shared" si="3451"/>
        <v>19892</v>
      </c>
      <c r="W5013" s="66">
        <f t="shared" si="3451"/>
        <v>4350</v>
      </c>
      <c r="X5013" s="66">
        <f t="shared" si="3451"/>
        <v>288357</v>
      </c>
      <c r="Y5013" s="208">
        <f t="shared" si="3445"/>
        <v>100</v>
      </c>
    </row>
    <row r="5014" spans="1:25">
      <c r="A5014" s="23" t="s">
        <v>786</v>
      </c>
      <c r="B5014" s="23" t="s">
        <v>184</v>
      </c>
      <c r="C5014" s="23" t="s">
        <v>966</v>
      </c>
      <c r="D5014" s="23" t="s">
        <v>1724</v>
      </c>
      <c r="E5014" s="22">
        <v>6112</v>
      </c>
      <c r="F5014" s="23" t="s">
        <v>1726</v>
      </c>
      <c r="G5014" s="128" t="s">
        <v>3379</v>
      </c>
      <c r="H5014" s="32" t="s">
        <v>16</v>
      </c>
      <c r="I5014" s="44">
        <f t="shared" si="3428"/>
        <v>48000</v>
      </c>
      <c r="J5014" s="44">
        <v>48000</v>
      </c>
      <c r="K5014" s="44">
        <f t="shared" si="3429"/>
        <v>0</v>
      </c>
      <c r="L5014" s="44">
        <v>0</v>
      </c>
      <c r="M5014" s="44">
        <v>0</v>
      </c>
      <c r="N5014" s="44">
        <v>0</v>
      </c>
      <c r="O5014" s="44">
        <v>0</v>
      </c>
      <c r="P5014" s="44">
        <v>0</v>
      </c>
      <c r="Q5014" s="44">
        <v>48000</v>
      </c>
      <c r="R5014" s="44">
        <v>48000</v>
      </c>
      <c r="S5014" s="44">
        <v>34764</v>
      </c>
      <c r="T5014" s="44">
        <f t="shared" si="3448"/>
        <v>13236</v>
      </c>
      <c r="U5014" s="44">
        <v>4350</v>
      </c>
      <c r="V5014" s="44">
        <v>4536</v>
      </c>
      <c r="W5014" s="44">
        <v>4350</v>
      </c>
      <c r="X5014" s="44">
        <f t="shared" si="3449"/>
        <v>48000</v>
      </c>
      <c r="Y5014" s="209">
        <f t="shared" si="3445"/>
        <v>100</v>
      </c>
    </row>
    <row r="5015" spans="1:25">
      <c r="A5015" s="23" t="s">
        <v>786</v>
      </c>
      <c r="B5015" s="23" t="s">
        <v>184</v>
      </c>
      <c r="C5015" s="23" t="s">
        <v>966</v>
      </c>
      <c r="D5015" s="23" t="s">
        <v>1724</v>
      </c>
      <c r="E5015" s="22">
        <v>6112</v>
      </c>
      <c r="F5015" s="23" t="s">
        <v>1727</v>
      </c>
      <c r="G5015" s="128" t="s">
        <v>3379</v>
      </c>
      <c r="H5015" s="32" t="s">
        <v>19</v>
      </c>
      <c r="I5015" s="44">
        <f t="shared" si="3428"/>
        <v>150000</v>
      </c>
      <c r="J5015" s="44">
        <v>150000</v>
      </c>
      <c r="K5015" s="44">
        <f t="shared" si="3429"/>
        <v>0</v>
      </c>
      <c r="L5015" s="44">
        <v>0</v>
      </c>
      <c r="M5015" s="44">
        <v>0</v>
      </c>
      <c r="N5015" s="44">
        <v>0</v>
      </c>
      <c r="O5015" s="44">
        <v>0</v>
      </c>
      <c r="P5015" s="44">
        <v>0</v>
      </c>
      <c r="Q5015" s="44">
        <v>150000</v>
      </c>
      <c r="R5015" s="44">
        <v>150000</v>
      </c>
      <c r="S5015" s="44">
        <v>118644</v>
      </c>
      <c r="T5015" s="44">
        <f>U5015+V5015+W5015</f>
        <v>31356</v>
      </c>
      <c r="U5015" s="44">
        <v>16000</v>
      </c>
      <c r="V5015" s="44">
        <v>15356</v>
      </c>
      <c r="W5015" s="44"/>
      <c r="X5015" s="44">
        <f t="shared" si="3449"/>
        <v>150000</v>
      </c>
      <c r="Y5015" s="209">
        <f t="shared" si="3445"/>
        <v>100</v>
      </c>
    </row>
    <row r="5016" spans="1:25">
      <c r="A5016" s="23" t="s">
        <v>786</v>
      </c>
      <c r="B5016" s="23" t="s">
        <v>184</v>
      </c>
      <c r="C5016" s="23" t="s">
        <v>966</v>
      </c>
      <c r="D5016" s="23" t="s">
        <v>1724</v>
      </c>
      <c r="E5016" s="22">
        <v>6112</v>
      </c>
      <c r="F5016" s="23" t="s">
        <v>1728</v>
      </c>
      <c r="G5016" s="128" t="s">
        <v>3379</v>
      </c>
      <c r="H5016" s="32" t="s">
        <v>17</v>
      </c>
      <c r="I5016" s="44">
        <f t="shared" si="3428"/>
        <v>38500</v>
      </c>
      <c r="J5016" s="44">
        <v>38500</v>
      </c>
      <c r="K5016" s="44">
        <f t="shared" si="3429"/>
        <v>0</v>
      </c>
      <c r="L5016" s="44">
        <v>0</v>
      </c>
      <c r="M5016" s="44">
        <v>0</v>
      </c>
      <c r="N5016" s="44">
        <v>0</v>
      </c>
      <c r="O5016" s="44">
        <v>0</v>
      </c>
      <c r="P5016" s="44">
        <v>0</v>
      </c>
      <c r="Q5016" s="44">
        <v>40887</v>
      </c>
      <c r="R5016" s="44">
        <v>40887</v>
      </c>
      <c r="S5016" s="44">
        <v>40887</v>
      </c>
      <c r="T5016" s="44">
        <f t="shared" si="3448"/>
        <v>0</v>
      </c>
      <c r="U5016" s="44">
        <v>0</v>
      </c>
      <c r="V5016" s="44">
        <v>0</v>
      </c>
      <c r="W5016" s="44">
        <v>0</v>
      </c>
      <c r="X5016" s="44">
        <f t="shared" si="3449"/>
        <v>40887</v>
      </c>
      <c r="Y5016" s="209">
        <f t="shared" si="3445"/>
        <v>100</v>
      </c>
    </row>
    <row r="5017" spans="1:25">
      <c r="A5017" s="23" t="s">
        <v>786</v>
      </c>
      <c r="B5017" s="23" t="s">
        <v>184</v>
      </c>
      <c r="C5017" s="23" t="s">
        <v>966</v>
      </c>
      <c r="D5017" s="23" t="s">
        <v>1724</v>
      </c>
      <c r="E5017" s="22">
        <v>6112</v>
      </c>
      <c r="F5017" s="23" t="s">
        <v>1729</v>
      </c>
      <c r="G5017" s="128" t="s">
        <v>3379</v>
      </c>
      <c r="H5017" s="32" t="s">
        <v>15</v>
      </c>
      <c r="I5017" s="44">
        <f t="shared" si="3428"/>
        <v>34470</v>
      </c>
      <c r="J5017" s="44">
        <v>34470</v>
      </c>
      <c r="K5017" s="44">
        <f t="shared" si="3429"/>
        <v>0</v>
      </c>
      <c r="L5017" s="44">
        <v>0</v>
      </c>
      <c r="M5017" s="44">
        <v>0</v>
      </c>
      <c r="N5017" s="44">
        <v>0</v>
      </c>
      <c r="O5017" s="44">
        <v>0</v>
      </c>
      <c r="P5017" s="44">
        <v>0</v>
      </c>
      <c r="Q5017" s="44">
        <v>34470</v>
      </c>
      <c r="R5017" s="44">
        <v>34470</v>
      </c>
      <c r="S5017" s="44">
        <v>34470</v>
      </c>
      <c r="T5017" s="44">
        <f t="shared" si="3448"/>
        <v>0</v>
      </c>
      <c r="U5017" s="44">
        <v>0</v>
      </c>
      <c r="V5017" s="44">
        <v>0</v>
      </c>
      <c r="W5017" s="44">
        <v>0</v>
      </c>
      <c r="X5017" s="44">
        <f t="shared" si="3449"/>
        <v>34470</v>
      </c>
      <c r="Y5017" s="209">
        <f t="shared" si="3445"/>
        <v>100</v>
      </c>
    </row>
    <row r="5018" spans="1:25">
      <c r="A5018" s="23" t="s">
        <v>786</v>
      </c>
      <c r="B5018" s="23" t="s">
        <v>184</v>
      </c>
      <c r="C5018" s="23" t="s">
        <v>966</v>
      </c>
      <c r="D5018" s="23" t="s">
        <v>1724</v>
      </c>
      <c r="E5018" s="22">
        <v>6112</v>
      </c>
      <c r="F5018" s="23" t="s">
        <v>1730</v>
      </c>
      <c r="G5018" s="128" t="s">
        <v>3379</v>
      </c>
      <c r="H5018" s="32" t="s">
        <v>18</v>
      </c>
      <c r="I5018" s="44">
        <f t="shared" si="3428"/>
        <v>15000</v>
      </c>
      <c r="J5018" s="44">
        <v>15000</v>
      </c>
      <c r="K5018" s="44">
        <f t="shared" si="3429"/>
        <v>0</v>
      </c>
      <c r="L5018" s="44">
        <v>0</v>
      </c>
      <c r="M5018" s="44">
        <v>0</v>
      </c>
      <c r="N5018" s="44">
        <v>0</v>
      </c>
      <c r="O5018" s="44">
        <v>0</v>
      </c>
      <c r="P5018" s="44">
        <v>0</v>
      </c>
      <c r="Q5018" s="44">
        <v>15000</v>
      </c>
      <c r="R5018" s="44">
        <v>15000</v>
      </c>
      <c r="S5018" s="44">
        <v>13000</v>
      </c>
      <c r="T5018" s="44">
        <f t="shared" si="3448"/>
        <v>2000</v>
      </c>
      <c r="U5018" s="44">
        <v>2000</v>
      </c>
      <c r="V5018" s="44">
        <v>0</v>
      </c>
      <c r="W5018" s="44">
        <v>0</v>
      </c>
      <c r="X5018" s="44">
        <f t="shared" si="3449"/>
        <v>15000</v>
      </c>
      <c r="Y5018" s="209">
        <f t="shared" si="3445"/>
        <v>100</v>
      </c>
    </row>
    <row r="5019" spans="1:25">
      <c r="A5019" s="23" t="s">
        <v>786</v>
      </c>
      <c r="B5019" s="23" t="s">
        <v>184</v>
      </c>
      <c r="C5019" s="23" t="s">
        <v>966</v>
      </c>
      <c r="D5019" s="23" t="s">
        <v>1724</v>
      </c>
      <c r="E5019" s="21" t="s">
        <v>139</v>
      </c>
      <c r="F5019" s="21" t="s">
        <v>0</v>
      </c>
      <c r="G5019" s="150" t="s">
        <v>0</v>
      </c>
      <c r="H5019" s="21" t="s">
        <v>21</v>
      </c>
      <c r="I5019" s="66">
        <f t="shared" si="3428"/>
        <v>177395</v>
      </c>
      <c r="J5019" s="66">
        <f t="shared" ref="J5019:X5019" si="3452">SUM(J5020)</f>
        <v>177395</v>
      </c>
      <c r="K5019" s="66">
        <f t="shared" si="3429"/>
        <v>0</v>
      </c>
      <c r="L5019" s="66">
        <f t="shared" si="3452"/>
        <v>0</v>
      </c>
      <c r="M5019" s="66">
        <f t="shared" si="3452"/>
        <v>0</v>
      </c>
      <c r="N5019" s="66">
        <f t="shared" si="3452"/>
        <v>0</v>
      </c>
      <c r="O5019" s="66">
        <f t="shared" si="3452"/>
        <v>0</v>
      </c>
      <c r="P5019" s="66">
        <f t="shared" si="3452"/>
        <v>0</v>
      </c>
      <c r="Q5019" s="66">
        <f t="shared" si="3452"/>
        <v>186065</v>
      </c>
      <c r="R5019" s="66">
        <f t="shared" si="3452"/>
        <v>186065</v>
      </c>
      <c r="S5019" s="66">
        <f t="shared" si="3452"/>
        <v>146541</v>
      </c>
      <c r="T5019" s="66">
        <f t="shared" si="3452"/>
        <v>39524</v>
      </c>
      <c r="U5019" s="66">
        <f t="shared" si="3452"/>
        <v>16000</v>
      </c>
      <c r="V5019" s="66">
        <f t="shared" si="3452"/>
        <v>16000</v>
      </c>
      <c r="W5019" s="66">
        <f t="shared" si="3452"/>
        <v>7524</v>
      </c>
      <c r="X5019" s="66">
        <f t="shared" si="3452"/>
        <v>186065</v>
      </c>
      <c r="Y5019" s="208">
        <f t="shared" si="3445"/>
        <v>100</v>
      </c>
    </row>
    <row r="5020" spans="1:25">
      <c r="A5020" s="23" t="s">
        <v>786</v>
      </c>
      <c r="B5020" s="23" t="s">
        <v>184</v>
      </c>
      <c r="C5020" s="23" t="s">
        <v>966</v>
      </c>
      <c r="D5020" s="23" t="s">
        <v>1724</v>
      </c>
      <c r="E5020" s="22">
        <v>6121</v>
      </c>
      <c r="F5020" s="23"/>
      <c r="G5020" s="128" t="s">
        <v>3379</v>
      </c>
      <c r="H5020" s="32" t="s">
        <v>22</v>
      </c>
      <c r="I5020" s="44">
        <f t="shared" si="3428"/>
        <v>177395</v>
      </c>
      <c r="J5020" s="44">
        <v>177395</v>
      </c>
      <c r="K5020" s="44">
        <f t="shared" si="3429"/>
        <v>0</v>
      </c>
      <c r="L5020" s="44">
        <v>0</v>
      </c>
      <c r="M5020" s="44">
        <v>0</v>
      </c>
      <c r="N5020" s="44">
        <v>0</v>
      </c>
      <c r="O5020" s="44">
        <v>0</v>
      </c>
      <c r="P5020" s="44">
        <v>0</v>
      </c>
      <c r="Q5020" s="44">
        <v>186065</v>
      </c>
      <c r="R5020" s="44">
        <v>186065</v>
      </c>
      <c r="S5020" s="44">
        <v>146541</v>
      </c>
      <c r="T5020" s="44">
        <f t="shared" si="3448"/>
        <v>39524</v>
      </c>
      <c r="U5020" s="44">
        <v>16000</v>
      </c>
      <c r="V5020" s="44">
        <v>16000</v>
      </c>
      <c r="W5020" s="44">
        <v>7524</v>
      </c>
      <c r="X5020" s="44">
        <f t="shared" si="3449"/>
        <v>186065</v>
      </c>
      <c r="Y5020" s="209">
        <f t="shared" si="3445"/>
        <v>100</v>
      </c>
    </row>
    <row r="5021" spans="1:25">
      <c r="A5021" s="23" t="s">
        <v>786</v>
      </c>
      <c r="B5021" s="23" t="s">
        <v>184</v>
      </c>
      <c r="C5021" s="23" t="s">
        <v>966</v>
      </c>
      <c r="D5021" s="23" t="s">
        <v>1724</v>
      </c>
      <c r="E5021" s="21" t="s">
        <v>141</v>
      </c>
      <c r="F5021" s="21" t="s">
        <v>0</v>
      </c>
      <c r="G5021" s="150" t="s">
        <v>0</v>
      </c>
      <c r="H5021" s="21" t="s">
        <v>23</v>
      </c>
      <c r="I5021" s="66">
        <f t="shared" si="3428"/>
        <v>165600</v>
      </c>
      <c r="J5021" s="66">
        <f>SUM(J5022:J5029)</f>
        <v>112000</v>
      </c>
      <c r="K5021" s="66">
        <f t="shared" si="3429"/>
        <v>53600</v>
      </c>
      <c r="L5021" s="66">
        <f t="shared" ref="L5021:X5021" si="3453">SUM(L5022:L5029)</f>
        <v>53600</v>
      </c>
      <c r="M5021" s="66">
        <f t="shared" si="3453"/>
        <v>0</v>
      </c>
      <c r="N5021" s="66">
        <f t="shared" si="3453"/>
        <v>0</v>
      </c>
      <c r="O5021" s="66">
        <f t="shared" si="3453"/>
        <v>0</v>
      </c>
      <c r="P5021" s="66">
        <f t="shared" si="3453"/>
        <v>0</v>
      </c>
      <c r="Q5021" s="66">
        <f t="shared" si="3453"/>
        <v>172335</v>
      </c>
      <c r="R5021" s="66">
        <f t="shared" si="3453"/>
        <v>118735</v>
      </c>
      <c r="S5021" s="66">
        <f t="shared" si="3453"/>
        <v>76554</v>
      </c>
      <c r="T5021" s="66">
        <f t="shared" si="3453"/>
        <v>42181</v>
      </c>
      <c r="U5021" s="66">
        <f t="shared" si="3453"/>
        <v>14600</v>
      </c>
      <c r="V5021" s="66">
        <f t="shared" si="3453"/>
        <v>18122</v>
      </c>
      <c r="W5021" s="66">
        <f t="shared" si="3453"/>
        <v>9459</v>
      </c>
      <c r="X5021" s="66">
        <f t="shared" si="3453"/>
        <v>118735</v>
      </c>
      <c r="Y5021" s="208">
        <f t="shared" si="3445"/>
        <v>100</v>
      </c>
    </row>
    <row r="5022" spans="1:25">
      <c r="A5022" s="23" t="s">
        <v>786</v>
      </c>
      <c r="B5022" s="23" t="s">
        <v>184</v>
      </c>
      <c r="C5022" s="23" t="s">
        <v>966</v>
      </c>
      <c r="D5022" s="23" t="s">
        <v>1724</v>
      </c>
      <c r="E5022" s="22">
        <v>6131</v>
      </c>
      <c r="F5022" s="23"/>
      <c r="G5022" s="128" t="s">
        <v>3379</v>
      </c>
      <c r="H5022" s="32" t="s">
        <v>24</v>
      </c>
      <c r="I5022" s="44">
        <f t="shared" si="3428"/>
        <v>6100</v>
      </c>
      <c r="J5022" s="44">
        <v>6000</v>
      </c>
      <c r="K5022" s="44">
        <f t="shared" si="3429"/>
        <v>100</v>
      </c>
      <c r="L5022" s="44">
        <v>100</v>
      </c>
      <c r="M5022" s="44">
        <v>0</v>
      </c>
      <c r="N5022" s="44">
        <v>0</v>
      </c>
      <c r="O5022" s="44">
        <v>0</v>
      </c>
      <c r="P5022" s="44">
        <v>0</v>
      </c>
      <c r="Q5022" s="44">
        <v>6100</v>
      </c>
      <c r="R5022" s="44">
        <v>6000</v>
      </c>
      <c r="S5022" s="44">
        <v>588</v>
      </c>
      <c r="T5022" s="44">
        <f t="shared" si="3448"/>
        <v>5412</v>
      </c>
      <c r="U5022" s="44">
        <v>0</v>
      </c>
      <c r="V5022" s="44">
        <v>5412</v>
      </c>
      <c r="W5022" s="44">
        <v>0</v>
      </c>
      <c r="X5022" s="44">
        <f t="shared" si="3449"/>
        <v>6000</v>
      </c>
      <c r="Y5022" s="209">
        <f t="shared" si="3445"/>
        <v>100</v>
      </c>
    </row>
    <row r="5023" spans="1:25">
      <c r="A5023" s="23" t="s">
        <v>786</v>
      </c>
      <c r="B5023" s="23" t="s">
        <v>184</v>
      </c>
      <c r="C5023" s="23" t="s">
        <v>966</v>
      </c>
      <c r="D5023" s="23" t="s">
        <v>1724</v>
      </c>
      <c r="E5023" s="22">
        <v>6132</v>
      </c>
      <c r="F5023" s="23"/>
      <c r="G5023" s="128" t="s">
        <v>3379</v>
      </c>
      <c r="H5023" s="32" t="s">
        <v>25</v>
      </c>
      <c r="I5023" s="44">
        <f t="shared" si="3428"/>
        <v>38000</v>
      </c>
      <c r="J5023" s="44">
        <v>36000</v>
      </c>
      <c r="K5023" s="44">
        <f t="shared" si="3429"/>
        <v>2000</v>
      </c>
      <c r="L5023" s="44">
        <v>2000</v>
      </c>
      <c r="M5023" s="44">
        <v>0</v>
      </c>
      <c r="N5023" s="44">
        <v>0</v>
      </c>
      <c r="O5023" s="44">
        <v>0</v>
      </c>
      <c r="P5023" s="44">
        <v>0</v>
      </c>
      <c r="Q5023" s="44">
        <v>37469</v>
      </c>
      <c r="R5023" s="44">
        <v>35469</v>
      </c>
      <c r="S5023" s="44">
        <v>21000</v>
      </c>
      <c r="T5023" s="44">
        <f t="shared" si="3448"/>
        <v>14469</v>
      </c>
      <c r="U5023" s="44">
        <v>5000</v>
      </c>
      <c r="V5023" s="44">
        <v>5000</v>
      </c>
      <c r="W5023" s="44">
        <v>4469</v>
      </c>
      <c r="X5023" s="44">
        <f t="shared" si="3449"/>
        <v>35469</v>
      </c>
      <c r="Y5023" s="209">
        <f t="shared" si="3445"/>
        <v>100</v>
      </c>
    </row>
    <row r="5024" spans="1:25">
      <c r="A5024" s="23" t="s">
        <v>786</v>
      </c>
      <c r="B5024" s="23" t="s">
        <v>184</v>
      </c>
      <c r="C5024" s="23" t="s">
        <v>966</v>
      </c>
      <c r="D5024" s="23" t="s">
        <v>1724</v>
      </c>
      <c r="E5024" s="22">
        <v>6133</v>
      </c>
      <c r="F5024" s="23"/>
      <c r="G5024" s="128" t="s">
        <v>3379</v>
      </c>
      <c r="H5024" s="32" t="s">
        <v>26</v>
      </c>
      <c r="I5024" s="44">
        <f t="shared" si="3428"/>
        <v>19000</v>
      </c>
      <c r="J5024" s="44">
        <v>17000</v>
      </c>
      <c r="K5024" s="44">
        <f t="shared" si="3429"/>
        <v>2000</v>
      </c>
      <c r="L5024" s="44">
        <v>2000</v>
      </c>
      <c r="M5024" s="44">
        <v>0</v>
      </c>
      <c r="N5024" s="44">
        <v>0</v>
      </c>
      <c r="O5024" s="44">
        <v>0</v>
      </c>
      <c r="P5024" s="44">
        <v>0</v>
      </c>
      <c r="Q5024" s="44">
        <v>19000</v>
      </c>
      <c r="R5024" s="44">
        <v>17000</v>
      </c>
      <c r="S5024" s="44">
        <v>11400</v>
      </c>
      <c r="T5024" s="44">
        <f t="shared" si="3448"/>
        <v>5600</v>
      </c>
      <c r="U5024" s="44">
        <v>1600</v>
      </c>
      <c r="V5024" s="44">
        <v>1600</v>
      </c>
      <c r="W5024" s="44">
        <v>2400</v>
      </c>
      <c r="X5024" s="44">
        <f t="shared" si="3449"/>
        <v>17000</v>
      </c>
      <c r="Y5024" s="209">
        <f t="shared" si="3445"/>
        <v>100</v>
      </c>
    </row>
    <row r="5025" spans="1:25">
      <c r="A5025" s="23" t="s">
        <v>786</v>
      </c>
      <c r="B5025" s="23" t="s">
        <v>184</v>
      </c>
      <c r="C5025" s="23" t="s">
        <v>966</v>
      </c>
      <c r="D5025" s="23" t="s">
        <v>1724</v>
      </c>
      <c r="E5025" s="22">
        <v>6134</v>
      </c>
      <c r="F5025" s="23"/>
      <c r="G5025" s="128" t="s">
        <v>3379</v>
      </c>
      <c r="H5025" s="32" t="s">
        <v>27</v>
      </c>
      <c r="I5025" s="44">
        <f t="shared" si="3428"/>
        <v>20000</v>
      </c>
      <c r="J5025" s="44">
        <v>10000</v>
      </c>
      <c r="K5025" s="44">
        <f t="shared" si="3429"/>
        <v>10000</v>
      </c>
      <c r="L5025" s="44">
        <v>10000</v>
      </c>
      <c r="M5025" s="44">
        <v>0</v>
      </c>
      <c r="N5025" s="44">
        <v>0</v>
      </c>
      <c r="O5025" s="44">
        <v>0</v>
      </c>
      <c r="P5025" s="44">
        <v>0</v>
      </c>
      <c r="Q5025" s="44">
        <v>20000</v>
      </c>
      <c r="R5025" s="44">
        <v>10000</v>
      </c>
      <c r="S5025" s="44">
        <v>7500</v>
      </c>
      <c r="T5025" s="44">
        <f t="shared" si="3448"/>
        <v>2500</v>
      </c>
      <c r="U5025" s="44">
        <v>1000</v>
      </c>
      <c r="V5025" s="44">
        <v>1000</v>
      </c>
      <c r="W5025" s="44">
        <v>500</v>
      </c>
      <c r="X5025" s="44">
        <f t="shared" si="3449"/>
        <v>10000</v>
      </c>
      <c r="Y5025" s="209">
        <f t="shared" si="3445"/>
        <v>100</v>
      </c>
    </row>
    <row r="5026" spans="1:25">
      <c r="A5026" s="23" t="s">
        <v>786</v>
      </c>
      <c r="B5026" s="23" t="s">
        <v>184</v>
      </c>
      <c r="C5026" s="23" t="s">
        <v>966</v>
      </c>
      <c r="D5026" s="23" t="s">
        <v>1724</v>
      </c>
      <c r="E5026" s="22">
        <v>6135</v>
      </c>
      <c r="F5026" s="23"/>
      <c r="G5026" s="128" t="s">
        <v>3379</v>
      </c>
      <c r="H5026" s="32" t="s">
        <v>28</v>
      </c>
      <c r="I5026" s="44">
        <f t="shared" si="3428"/>
        <v>2000</v>
      </c>
      <c r="J5026" s="44">
        <v>1000</v>
      </c>
      <c r="K5026" s="44">
        <f t="shared" si="3429"/>
        <v>1000</v>
      </c>
      <c r="L5026" s="44">
        <v>1000</v>
      </c>
      <c r="M5026" s="44">
        <v>0</v>
      </c>
      <c r="N5026" s="44">
        <v>0</v>
      </c>
      <c r="O5026" s="44">
        <v>0</v>
      </c>
      <c r="P5026" s="44">
        <v>0</v>
      </c>
      <c r="Q5026" s="44">
        <v>2000</v>
      </c>
      <c r="R5026" s="44">
        <v>1000</v>
      </c>
      <c r="S5026" s="44">
        <v>1000</v>
      </c>
      <c r="T5026" s="44">
        <f t="shared" si="3448"/>
        <v>0</v>
      </c>
      <c r="U5026" s="44">
        <v>0</v>
      </c>
      <c r="V5026" s="44">
        <v>0</v>
      </c>
      <c r="W5026" s="44">
        <v>0</v>
      </c>
      <c r="X5026" s="44">
        <f t="shared" si="3449"/>
        <v>1000</v>
      </c>
      <c r="Y5026" s="209">
        <f t="shared" si="3445"/>
        <v>100</v>
      </c>
    </row>
    <row r="5027" spans="1:25">
      <c r="A5027" s="23" t="s">
        <v>786</v>
      </c>
      <c r="B5027" s="23" t="s">
        <v>184</v>
      </c>
      <c r="C5027" s="23" t="s">
        <v>966</v>
      </c>
      <c r="D5027" s="23" t="s">
        <v>1724</v>
      </c>
      <c r="E5027" s="22">
        <v>6137</v>
      </c>
      <c r="F5027" s="23"/>
      <c r="G5027" s="128" t="s">
        <v>3379</v>
      </c>
      <c r="H5027" s="32" t="s">
        <v>30</v>
      </c>
      <c r="I5027" s="44">
        <f t="shared" si="3428"/>
        <v>25000</v>
      </c>
      <c r="J5027" s="44">
        <v>10000</v>
      </c>
      <c r="K5027" s="44">
        <f t="shared" si="3429"/>
        <v>15000</v>
      </c>
      <c r="L5027" s="44">
        <v>15000</v>
      </c>
      <c r="M5027" s="44">
        <v>0</v>
      </c>
      <c r="N5027" s="44">
        <v>0</v>
      </c>
      <c r="O5027" s="44">
        <v>0</v>
      </c>
      <c r="P5027" s="44">
        <v>0</v>
      </c>
      <c r="Q5027" s="44">
        <v>25000</v>
      </c>
      <c r="R5027" s="44">
        <v>10000</v>
      </c>
      <c r="S5027" s="44">
        <v>7500</v>
      </c>
      <c r="T5027" s="44">
        <f t="shared" si="3448"/>
        <v>2500</v>
      </c>
      <c r="U5027" s="44">
        <v>1000</v>
      </c>
      <c r="V5027" s="44">
        <v>1000</v>
      </c>
      <c r="W5027" s="44">
        <v>500</v>
      </c>
      <c r="X5027" s="44">
        <f t="shared" si="3449"/>
        <v>10000</v>
      </c>
      <c r="Y5027" s="209">
        <f t="shared" si="3445"/>
        <v>100</v>
      </c>
    </row>
    <row r="5028" spans="1:25">
      <c r="A5028" s="23" t="s">
        <v>786</v>
      </c>
      <c r="B5028" s="23" t="s">
        <v>184</v>
      </c>
      <c r="C5028" s="23" t="s">
        <v>966</v>
      </c>
      <c r="D5028" s="23" t="s">
        <v>1724</v>
      </c>
      <c r="E5028" s="22">
        <v>6138</v>
      </c>
      <c r="F5028" s="23"/>
      <c r="G5028" s="128" t="s">
        <v>3379</v>
      </c>
      <c r="H5028" s="32" t="s">
        <v>31</v>
      </c>
      <c r="I5028" s="44">
        <f t="shared" si="3428"/>
        <v>3500</v>
      </c>
      <c r="J5028" s="44">
        <v>0</v>
      </c>
      <c r="K5028" s="44">
        <f t="shared" si="3429"/>
        <v>3500</v>
      </c>
      <c r="L5028" s="44">
        <v>3500</v>
      </c>
      <c r="M5028" s="44">
        <v>0</v>
      </c>
      <c r="N5028" s="44">
        <v>0</v>
      </c>
      <c r="O5028" s="44">
        <v>0</v>
      </c>
      <c r="P5028" s="44">
        <v>0</v>
      </c>
      <c r="Q5028" s="44">
        <v>3500</v>
      </c>
      <c r="R5028" s="44">
        <v>0</v>
      </c>
      <c r="S5028" s="44">
        <v>0</v>
      </c>
      <c r="T5028" s="44">
        <f t="shared" si="3448"/>
        <v>0</v>
      </c>
      <c r="U5028" s="44">
        <v>0</v>
      </c>
      <c r="V5028" s="44">
        <v>0</v>
      </c>
      <c r="W5028" s="44">
        <v>0</v>
      </c>
      <c r="X5028" s="44">
        <f t="shared" si="3449"/>
        <v>0</v>
      </c>
      <c r="Y5028" s="209">
        <f t="shared" si="3445"/>
        <v>0</v>
      </c>
    </row>
    <row r="5029" spans="1:25">
      <c r="A5029" s="20" t="s">
        <v>786</v>
      </c>
      <c r="B5029" s="20" t="s">
        <v>184</v>
      </c>
      <c r="C5029" s="20" t="s">
        <v>966</v>
      </c>
      <c r="D5029" s="20" t="s">
        <v>1724</v>
      </c>
      <c r="E5029" s="20" t="s">
        <v>144</v>
      </c>
      <c r="F5029" s="23" t="s">
        <v>0</v>
      </c>
      <c r="G5029" s="154" t="s">
        <v>0</v>
      </c>
      <c r="H5029" s="21" t="s">
        <v>32</v>
      </c>
      <c r="I5029" s="66">
        <f t="shared" si="3428"/>
        <v>52000</v>
      </c>
      <c r="J5029" s="66">
        <f t="shared" ref="J5029:P5029" si="3454">SUM(J5030:J5032)</f>
        <v>32000</v>
      </c>
      <c r="K5029" s="66">
        <f t="shared" si="3429"/>
        <v>20000</v>
      </c>
      <c r="L5029" s="66">
        <f t="shared" si="3454"/>
        <v>20000</v>
      </c>
      <c r="M5029" s="66">
        <f t="shared" si="3454"/>
        <v>0</v>
      </c>
      <c r="N5029" s="66">
        <f t="shared" si="3454"/>
        <v>0</v>
      </c>
      <c r="O5029" s="66">
        <f t="shared" si="3454"/>
        <v>0</v>
      </c>
      <c r="P5029" s="66">
        <f t="shared" si="3454"/>
        <v>0</v>
      </c>
      <c r="Q5029" s="66">
        <f>SUM(Q5030:Q5032)</f>
        <v>59266</v>
      </c>
      <c r="R5029" s="66">
        <f>SUM(R5030:R5032)</f>
        <v>39266</v>
      </c>
      <c r="S5029" s="66">
        <f>SUM(S5030:S5032)</f>
        <v>27566</v>
      </c>
      <c r="T5029" s="66">
        <f t="shared" ref="T5029:X5029" si="3455">SUM(T5030:T5032)</f>
        <v>11700</v>
      </c>
      <c r="U5029" s="66">
        <f t="shared" si="3455"/>
        <v>6000</v>
      </c>
      <c r="V5029" s="66">
        <f t="shared" si="3455"/>
        <v>4110</v>
      </c>
      <c r="W5029" s="66">
        <f t="shared" si="3455"/>
        <v>1590</v>
      </c>
      <c r="X5029" s="66">
        <f t="shared" si="3455"/>
        <v>39266</v>
      </c>
      <c r="Y5029" s="208">
        <f t="shared" si="3445"/>
        <v>100</v>
      </c>
    </row>
    <row r="5030" spans="1:25">
      <c r="A5030" s="23" t="s">
        <v>786</v>
      </c>
      <c r="B5030" s="23" t="s">
        <v>184</v>
      </c>
      <c r="C5030" s="23" t="s">
        <v>966</v>
      </c>
      <c r="D5030" s="23" t="s">
        <v>1724</v>
      </c>
      <c r="E5030" s="22">
        <v>6139</v>
      </c>
      <c r="F5030" s="23"/>
      <c r="G5030" s="128" t="s">
        <v>3379</v>
      </c>
      <c r="H5030" s="32" t="s">
        <v>32</v>
      </c>
      <c r="I5030" s="44">
        <f t="shared" si="3428"/>
        <v>32400</v>
      </c>
      <c r="J5030" s="44">
        <v>12400</v>
      </c>
      <c r="K5030" s="44">
        <f t="shared" si="3429"/>
        <v>20000</v>
      </c>
      <c r="L5030" s="44">
        <v>20000</v>
      </c>
      <c r="M5030" s="44">
        <v>0</v>
      </c>
      <c r="N5030" s="44">
        <v>0</v>
      </c>
      <c r="O5030" s="44">
        <v>0</v>
      </c>
      <c r="P5030" s="44">
        <v>0</v>
      </c>
      <c r="Q5030" s="44">
        <v>39400</v>
      </c>
      <c r="R5030" s="44">
        <v>19400</v>
      </c>
      <c r="S5030" s="44">
        <v>11000</v>
      </c>
      <c r="T5030" s="44">
        <f t="shared" si="3448"/>
        <v>8400</v>
      </c>
      <c r="U5030" s="44">
        <v>4000</v>
      </c>
      <c r="V5030" s="44">
        <v>3000</v>
      </c>
      <c r="W5030" s="44">
        <v>1400</v>
      </c>
      <c r="X5030" s="44">
        <f t="shared" si="3449"/>
        <v>19400</v>
      </c>
      <c r="Y5030" s="209">
        <f t="shared" si="3445"/>
        <v>100</v>
      </c>
    </row>
    <row r="5031" spans="1:25">
      <c r="A5031" s="23" t="s">
        <v>786</v>
      </c>
      <c r="B5031" s="23" t="s">
        <v>184</v>
      </c>
      <c r="C5031" s="23" t="s">
        <v>966</v>
      </c>
      <c r="D5031" s="23" t="s">
        <v>1724</v>
      </c>
      <c r="E5031" s="22">
        <v>6139</v>
      </c>
      <c r="F5031" s="23" t="s">
        <v>1731</v>
      </c>
      <c r="G5031" s="128" t="s">
        <v>3379</v>
      </c>
      <c r="H5031" s="32" t="s">
        <v>152</v>
      </c>
      <c r="I5031" s="44">
        <f t="shared" si="3428"/>
        <v>5600</v>
      </c>
      <c r="J5031" s="44">
        <v>5600</v>
      </c>
      <c r="K5031" s="44">
        <f t="shared" si="3429"/>
        <v>0</v>
      </c>
      <c r="L5031" s="44">
        <v>0</v>
      </c>
      <c r="M5031" s="44">
        <v>0</v>
      </c>
      <c r="N5031" s="44">
        <v>0</v>
      </c>
      <c r="O5031" s="44">
        <v>0</v>
      </c>
      <c r="P5031" s="44">
        <v>0</v>
      </c>
      <c r="Q5031" s="44">
        <v>5866</v>
      </c>
      <c r="R5031" s="44">
        <v>5866</v>
      </c>
      <c r="S5031" s="44">
        <v>4476</v>
      </c>
      <c r="T5031" s="44">
        <f t="shared" si="3448"/>
        <v>1390</v>
      </c>
      <c r="U5031" s="44">
        <v>600</v>
      </c>
      <c r="V5031" s="44">
        <v>600</v>
      </c>
      <c r="W5031" s="44">
        <v>190</v>
      </c>
      <c r="X5031" s="44">
        <f t="shared" si="3449"/>
        <v>5866</v>
      </c>
      <c r="Y5031" s="209">
        <f t="shared" si="3445"/>
        <v>100</v>
      </c>
    </row>
    <row r="5032" spans="1:25">
      <c r="A5032" s="23" t="s">
        <v>786</v>
      </c>
      <c r="B5032" s="23" t="s">
        <v>184</v>
      </c>
      <c r="C5032" s="23" t="s">
        <v>966</v>
      </c>
      <c r="D5032" s="23" t="s">
        <v>1724</v>
      </c>
      <c r="E5032" s="22">
        <v>6139</v>
      </c>
      <c r="F5032" s="23" t="s">
        <v>1732</v>
      </c>
      <c r="G5032" s="128" t="s">
        <v>3379</v>
      </c>
      <c r="H5032" s="32" t="s">
        <v>158</v>
      </c>
      <c r="I5032" s="44">
        <f t="shared" si="3428"/>
        <v>14000</v>
      </c>
      <c r="J5032" s="44">
        <v>14000</v>
      </c>
      <c r="K5032" s="44">
        <f t="shared" si="3429"/>
        <v>0</v>
      </c>
      <c r="L5032" s="44">
        <v>0</v>
      </c>
      <c r="M5032" s="44">
        <v>0</v>
      </c>
      <c r="N5032" s="44">
        <v>0</v>
      </c>
      <c r="O5032" s="44">
        <v>0</v>
      </c>
      <c r="P5032" s="44">
        <v>0</v>
      </c>
      <c r="Q5032" s="44">
        <v>14000</v>
      </c>
      <c r="R5032" s="44">
        <v>14000</v>
      </c>
      <c r="S5032" s="44">
        <v>12090</v>
      </c>
      <c r="T5032" s="44">
        <f t="shared" si="3448"/>
        <v>1910</v>
      </c>
      <c r="U5032" s="44">
        <v>1400</v>
      </c>
      <c r="V5032" s="44">
        <v>510</v>
      </c>
      <c r="W5032" s="44">
        <v>0</v>
      </c>
      <c r="X5032" s="44">
        <f t="shared" si="3449"/>
        <v>14000</v>
      </c>
      <c r="Y5032" s="209">
        <f t="shared" si="3445"/>
        <v>100</v>
      </c>
    </row>
    <row r="5033" spans="1:25" ht="20.399999999999999">
      <c r="A5033" s="20" t="s">
        <v>0</v>
      </c>
      <c r="B5033" s="20" t="s">
        <v>0</v>
      </c>
      <c r="C5033" s="20" t="s">
        <v>0</v>
      </c>
      <c r="D5033" s="21" t="s">
        <v>0</v>
      </c>
      <c r="E5033" s="21" t="s">
        <v>0</v>
      </c>
      <c r="F5033" s="21" t="s">
        <v>0</v>
      </c>
      <c r="G5033" s="150" t="s">
        <v>0</v>
      </c>
      <c r="H5033" s="30" t="s">
        <v>42</v>
      </c>
      <c r="I5033" s="31">
        <f t="shared" si="3428"/>
        <v>70000</v>
      </c>
      <c r="J5033" s="31">
        <f t="shared" ref="J5033:X5034" si="3456">SUM(J5034)</f>
        <v>70000</v>
      </c>
      <c r="K5033" s="31">
        <f t="shared" si="3429"/>
        <v>0</v>
      </c>
      <c r="L5033" s="31">
        <f t="shared" si="3456"/>
        <v>0</v>
      </c>
      <c r="M5033" s="31">
        <f t="shared" si="3456"/>
        <v>0</v>
      </c>
      <c r="N5033" s="31">
        <f t="shared" si="3456"/>
        <v>0</v>
      </c>
      <c r="O5033" s="31">
        <f t="shared" si="3456"/>
        <v>0</v>
      </c>
      <c r="P5033" s="31">
        <f t="shared" si="3456"/>
        <v>0</v>
      </c>
      <c r="Q5033" s="31">
        <f t="shared" si="3456"/>
        <v>108040</v>
      </c>
      <c r="R5033" s="31">
        <f t="shared" si="3456"/>
        <v>108040</v>
      </c>
      <c r="S5033" s="31">
        <f t="shared" si="3456"/>
        <v>38040</v>
      </c>
      <c r="T5033" s="31">
        <f t="shared" si="3456"/>
        <v>70000</v>
      </c>
      <c r="U5033" s="31">
        <f t="shared" si="3456"/>
        <v>31960</v>
      </c>
      <c r="V5033" s="31">
        <f t="shared" si="3456"/>
        <v>38040</v>
      </c>
      <c r="W5033" s="31">
        <f t="shared" si="3456"/>
        <v>0</v>
      </c>
      <c r="X5033" s="31">
        <f t="shared" si="3456"/>
        <v>108040</v>
      </c>
      <c r="Y5033" s="220">
        <f t="shared" si="3445"/>
        <v>100</v>
      </c>
    </row>
    <row r="5034" spans="1:25">
      <c r="A5034" s="23" t="s">
        <v>786</v>
      </c>
      <c r="B5034" s="23" t="s">
        <v>184</v>
      </c>
      <c r="C5034" s="23" t="s">
        <v>966</v>
      </c>
      <c r="D5034" s="23" t="s">
        <v>1724</v>
      </c>
      <c r="E5034" s="21" t="s">
        <v>159</v>
      </c>
      <c r="F5034" s="21" t="s">
        <v>0</v>
      </c>
      <c r="G5034" s="150" t="s">
        <v>0</v>
      </c>
      <c r="H5034" s="21" t="s">
        <v>34</v>
      </c>
      <c r="I5034" s="66">
        <f t="shared" si="3428"/>
        <v>70000</v>
      </c>
      <c r="J5034" s="66">
        <f t="shared" si="3456"/>
        <v>70000</v>
      </c>
      <c r="K5034" s="66">
        <f t="shared" si="3429"/>
        <v>0</v>
      </c>
      <c r="L5034" s="66">
        <f t="shared" si="3456"/>
        <v>0</v>
      </c>
      <c r="M5034" s="66">
        <f t="shared" si="3456"/>
        <v>0</v>
      </c>
      <c r="N5034" s="66">
        <f t="shared" si="3456"/>
        <v>0</v>
      </c>
      <c r="O5034" s="66">
        <f t="shared" si="3456"/>
        <v>0</v>
      </c>
      <c r="P5034" s="66">
        <f t="shared" si="3456"/>
        <v>0</v>
      </c>
      <c r="Q5034" s="66">
        <f t="shared" si="3456"/>
        <v>108040</v>
      </c>
      <c r="R5034" s="66">
        <f t="shared" si="3456"/>
        <v>108040</v>
      </c>
      <c r="S5034" s="66">
        <f t="shared" si="3456"/>
        <v>38040</v>
      </c>
      <c r="T5034" s="66">
        <f t="shared" si="3456"/>
        <v>70000</v>
      </c>
      <c r="U5034" s="66">
        <f t="shared" si="3456"/>
        <v>31960</v>
      </c>
      <c r="V5034" s="66">
        <f t="shared" si="3456"/>
        <v>38040</v>
      </c>
      <c r="W5034" s="66">
        <f t="shared" si="3456"/>
        <v>0</v>
      </c>
      <c r="X5034" s="66">
        <f t="shared" si="3456"/>
        <v>108040</v>
      </c>
      <c r="Y5034" s="208">
        <f t="shared" si="3445"/>
        <v>100</v>
      </c>
    </row>
    <row r="5035" spans="1:25">
      <c r="A5035" s="23" t="s">
        <v>786</v>
      </c>
      <c r="B5035" s="23" t="s">
        <v>184</v>
      </c>
      <c r="C5035" s="23" t="s">
        <v>966</v>
      </c>
      <c r="D5035" s="23" t="s">
        <v>1724</v>
      </c>
      <c r="E5035" s="22">
        <v>6148</v>
      </c>
      <c r="F5035" s="23"/>
      <c r="G5035" s="128" t="s">
        <v>3379</v>
      </c>
      <c r="H5035" s="32" t="s">
        <v>41</v>
      </c>
      <c r="I5035" s="44">
        <f t="shared" si="3428"/>
        <v>70000</v>
      </c>
      <c r="J5035" s="44">
        <v>70000</v>
      </c>
      <c r="K5035" s="44">
        <f t="shared" si="3429"/>
        <v>0</v>
      </c>
      <c r="L5035" s="44">
        <v>0</v>
      </c>
      <c r="M5035" s="44">
        <v>0</v>
      </c>
      <c r="N5035" s="44">
        <v>0</v>
      </c>
      <c r="O5035" s="44">
        <v>0</v>
      </c>
      <c r="P5035" s="44">
        <v>0</v>
      </c>
      <c r="Q5035" s="44">
        <v>108040</v>
      </c>
      <c r="R5035" s="44">
        <v>108040</v>
      </c>
      <c r="S5035" s="44">
        <v>38040</v>
      </c>
      <c r="T5035" s="44">
        <f t="shared" si="3448"/>
        <v>70000</v>
      </c>
      <c r="U5035" s="44">
        <v>31960</v>
      </c>
      <c r="V5035" s="44">
        <v>38040</v>
      </c>
      <c r="W5035" s="44">
        <v>0</v>
      </c>
      <c r="X5035" s="44">
        <f t="shared" si="3449"/>
        <v>108040</v>
      </c>
      <c r="Y5035" s="209">
        <f t="shared" si="3445"/>
        <v>100</v>
      </c>
    </row>
    <row r="5036" spans="1:25" ht="20.399999999999999">
      <c r="A5036" s="20" t="s">
        <v>0</v>
      </c>
      <c r="B5036" s="20" t="s">
        <v>0</v>
      </c>
      <c r="C5036" s="20" t="s">
        <v>0</v>
      </c>
      <c r="D5036" s="21" t="s">
        <v>0</v>
      </c>
      <c r="E5036" s="21" t="s">
        <v>0</v>
      </c>
      <c r="F5036" s="21" t="s">
        <v>0</v>
      </c>
      <c r="G5036" s="150" t="s">
        <v>0</v>
      </c>
      <c r="H5036" s="30" t="s">
        <v>60</v>
      </c>
      <c r="I5036" s="31">
        <f t="shared" si="3428"/>
        <v>18400</v>
      </c>
      <c r="J5036" s="31">
        <f t="shared" ref="J5036:X5036" si="3457">SUM(J5037)</f>
        <v>0</v>
      </c>
      <c r="K5036" s="31">
        <f t="shared" si="3429"/>
        <v>18400</v>
      </c>
      <c r="L5036" s="31">
        <f t="shared" si="3457"/>
        <v>18400</v>
      </c>
      <c r="M5036" s="31">
        <f t="shared" si="3457"/>
        <v>0</v>
      </c>
      <c r="N5036" s="31">
        <f t="shared" si="3457"/>
        <v>0</v>
      </c>
      <c r="O5036" s="31">
        <f t="shared" si="3457"/>
        <v>0</v>
      </c>
      <c r="P5036" s="31">
        <f t="shared" si="3457"/>
        <v>0</v>
      </c>
      <c r="Q5036" s="31">
        <f t="shared" si="3457"/>
        <v>18400</v>
      </c>
      <c r="R5036" s="31">
        <f t="shared" si="3457"/>
        <v>0</v>
      </c>
      <c r="S5036" s="31">
        <f t="shared" si="3457"/>
        <v>0</v>
      </c>
      <c r="T5036" s="31">
        <f t="shared" si="3457"/>
        <v>0</v>
      </c>
      <c r="U5036" s="31">
        <f t="shared" si="3457"/>
        <v>0</v>
      </c>
      <c r="V5036" s="31">
        <f t="shared" si="3457"/>
        <v>0</v>
      </c>
      <c r="W5036" s="31">
        <f t="shared" si="3457"/>
        <v>0</v>
      </c>
      <c r="X5036" s="31">
        <f t="shared" si="3457"/>
        <v>0</v>
      </c>
      <c r="Y5036" s="220">
        <f t="shared" si="3445"/>
        <v>0</v>
      </c>
    </row>
    <row r="5037" spans="1:25">
      <c r="A5037" s="23" t="s">
        <v>786</v>
      </c>
      <c r="B5037" s="23" t="s">
        <v>184</v>
      </c>
      <c r="C5037" s="23" t="s">
        <v>966</v>
      </c>
      <c r="D5037" s="23" t="s">
        <v>1724</v>
      </c>
      <c r="E5037" s="21" t="s">
        <v>166</v>
      </c>
      <c r="F5037" s="21" t="s">
        <v>0</v>
      </c>
      <c r="G5037" s="150" t="s">
        <v>0</v>
      </c>
      <c r="H5037" s="21" t="s">
        <v>53</v>
      </c>
      <c r="I5037" s="66">
        <f t="shared" si="3428"/>
        <v>18400</v>
      </c>
      <c r="J5037" s="66">
        <f t="shared" ref="J5037:P5037" si="3458">SUM(J5038:J5039)</f>
        <v>0</v>
      </c>
      <c r="K5037" s="66">
        <f t="shared" si="3429"/>
        <v>18400</v>
      </c>
      <c r="L5037" s="66">
        <f t="shared" si="3458"/>
        <v>18400</v>
      </c>
      <c r="M5037" s="66">
        <f t="shared" si="3458"/>
        <v>0</v>
      </c>
      <c r="N5037" s="66">
        <f t="shared" si="3458"/>
        <v>0</v>
      </c>
      <c r="O5037" s="66">
        <f t="shared" si="3458"/>
        <v>0</v>
      </c>
      <c r="P5037" s="66">
        <f t="shared" si="3458"/>
        <v>0</v>
      </c>
      <c r="Q5037" s="66">
        <f>SUM(Q5038:Q5039)</f>
        <v>18400</v>
      </c>
      <c r="R5037" s="66">
        <f>SUM(R5038:R5039)</f>
        <v>0</v>
      </c>
      <c r="S5037" s="66">
        <f>SUM(S5038:S5039)</f>
        <v>0</v>
      </c>
      <c r="T5037" s="66">
        <f t="shared" ref="T5037:X5037" si="3459">SUM(T5038:T5039)</f>
        <v>0</v>
      </c>
      <c r="U5037" s="66">
        <f t="shared" si="3459"/>
        <v>0</v>
      </c>
      <c r="V5037" s="66">
        <f t="shared" si="3459"/>
        <v>0</v>
      </c>
      <c r="W5037" s="66">
        <f t="shared" si="3459"/>
        <v>0</v>
      </c>
      <c r="X5037" s="66">
        <f t="shared" si="3459"/>
        <v>0</v>
      </c>
      <c r="Y5037" s="208">
        <f t="shared" si="3445"/>
        <v>0</v>
      </c>
    </row>
    <row r="5038" spans="1:25">
      <c r="A5038" s="23" t="s">
        <v>786</v>
      </c>
      <c r="B5038" s="23" t="s">
        <v>184</v>
      </c>
      <c r="C5038" s="23" t="s">
        <v>966</v>
      </c>
      <c r="D5038" s="23" t="s">
        <v>1724</v>
      </c>
      <c r="E5038" s="22">
        <v>8213</v>
      </c>
      <c r="F5038" s="23"/>
      <c r="G5038" s="128" t="s">
        <v>3379</v>
      </c>
      <c r="H5038" s="32" t="s">
        <v>56</v>
      </c>
      <c r="I5038" s="44">
        <f t="shared" si="3428"/>
        <v>13400</v>
      </c>
      <c r="J5038" s="44">
        <v>0</v>
      </c>
      <c r="K5038" s="44">
        <f t="shared" si="3429"/>
        <v>13400</v>
      </c>
      <c r="L5038" s="44">
        <v>13400</v>
      </c>
      <c r="M5038" s="44">
        <v>0</v>
      </c>
      <c r="N5038" s="44">
        <v>0</v>
      </c>
      <c r="O5038" s="44">
        <v>0</v>
      </c>
      <c r="P5038" s="44">
        <v>0</v>
      </c>
      <c r="Q5038" s="44">
        <v>13400</v>
      </c>
      <c r="R5038" s="44">
        <v>0</v>
      </c>
      <c r="S5038" s="44">
        <v>0</v>
      </c>
      <c r="T5038" s="44">
        <f t="shared" si="3448"/>
        <v>0</v>
      </c>
      <c r="U5038" s="44">
        <v>0</v>
      </c>
      <c r="V5038" s="44">
        <v>0</v>
      </c>
      <c r="W5038" s="44">
        <v>0</v>
      </c>
      <c r="X5038" s="44">
        <f t="shared" si="3449"/>
        <v>0</v>
      </c>
      <c r="Y5038" s="209">
        <f t="shared" si="3445"/>
        <v>0</v>
      </c>
    </row>
    <row r="5039" spans="1:25">
      <c r="A5039" s="23" t="s">
        <v>786</v>
      </c>
      <c r="B5039" s="23" t="s">
        <v>184</v>
      </c>
      <c r="C5039" s="23" t="s">
        <v>966</v>
      </c>
      <c r="D5039" s="23" t="s">
        <v>1724</v>
      </c>
      <c r="E5039" s="22">
        <v>8216</v>
      </c>
      <c r="F5039" s="23"/>
      <c r="G5039" s="128" t="s">
        <v>3379</v>
      </c>
      <c r="H5039" s="32" t="s">
        <v>59</v>
      </c>
      <c r="I5039" s="44">
        <f t="shared" si="3428"/>
        <v>5000</v>
      </c>
      <c r="J5039" s="44">
        <v>0</v>
      </c>
      <c r="K5039" s="44">
        <f t="shared" si="3429"/>
        <v>5000</v>
      </c>
      <c r="L5039" s="44">
        <v>5000</v>
      </c>
      <c r="M5039" s="44">
        <v>0</v>
      </c>
      <c r="N5039" s="44">
        <v>0</v>
      </c>
      <c r="O5039" s="44">
        <v>0</v>
      </c>
      <c r="P5039" s="44">
        <v>0</v>
      </c>
      <c r="Q5039" s="44">
        <v>5000</v>
      </c>
      <c r="R5039" s="44">
        <v>0</v>
      </c>
      <c r="S5039" s="44">
        <v>0</v>
      </c>
      <c r="T5039" s="44">
        <f t="shared" si="3448"/>
        <v>0</v>
      </c>
      <c r="U5039" s="44">
        <v>0</v>
      </c>
      <c r="V5039" s="44">
        <v>0</v>
      </c>
      <c r="W5039" s="44">
        <v>0</v>
      </c>
      <c r="X5039" s="44">
        <f t="shared" si="3449"/>
        <v>0</v>
      </c>
      <c r="Y5039" s="209">
        <f t="shared" si="3445"/>
        <v>0</v>
      </c>
    </row>
    <row r="5040" spans="1:25">
      <c r="A5040" s="32" t="s">
        <v>0</v>
      </c>
      <c r="B5040" s="32" t="s">
        <v>0</v>
      </c>
      <c r="C5040" s="32" t="s">
        <v>0</v>
      </c>
      <c r="D5040" s="32" t="s">
        <v>0</v>
      </c>
      <c r="E5040" s="32" t="s">
        <v>0</v>
      </c>
      <c r="F5040" s="32" t="s">
        <v>0</v>
      </c>
      <c r="G5040" s="154" t="s">
        <v>0</v>
      </c>
      <c r="H5040" s="30" t="s">
        <v>1733</v>
      </c>
      <c r="I5040" s="31">
        <f t="shared" si="3428"/>
        <v>2417832</v>
      </c>
      <c r="J5040" s="31">
        <f t="shared" ref="J5040:P5040" si="3460">SUM(J5010,J5033,J5036)</f>
        <v>2345832</v>
      </c>
      <c r="K5040" s="31">
        <f t="shared" si="3429"/>
        <v>72000</v>
      </c>
      <c r="L5040" s="31">
        <f t="shared" si="3460"/>
        <v>72000</v>
      </c>
      <c r="M5040" s="31">
        <f t="shared" si="3460"/>
        <v>0</v>
      </c>
      <c r="N5040" s="31">
        <f t="shared" si="3460"/>
        <v>0</v>
      </c>
      <c r="O5040" s="31">
        <f t="shared" si="3460"/>
        <v>0</v>
      </c>
      <c r="P5040" s="31">
        <f t="shared" si="3460"/>
        <v>0</v>
      </c>
      <c r="Q5040" s="31">
        <f>SUM(Q5010,Q5033,Q5036)</f>
        <v>2556232</v>
      </c>
      <c r="R5040" s="31">
        <f>SUM(R5010,R5033,R5036)</f>
        <v>2484232</v>
      </c>
      <c r="S5040" s="31">
        <f>SUM(S5010,S5033,S5036)</f>
        <v>1896747</v>
      </c>
      <c r="T5040" s="31">
        <f t="shared" ref="T5040:X5040" si="3461">SUM(T5010,T5033,T5036)</f>
        <v>587485</v>
      </c>
      <c r="U5040" s="31">
        <f t="shared" si="3461"/>
        <v>254910</v>
      </c>
      <c r="V5040" s="31">
        <f t="shared" si="3461"/>
        <v>262054</v>
      </c>
      <c r="W5040" s="31">
        <f t="shared" si="3461"/>
        <v>70521</v>
      </c>
      <c r="X5040" s="31">
        <f t="shared" si="3461"/>
        <v>2484232</v>
      </c>
      <c r="Y5040" s="220">
        <f t="shared" si="3445"/>
        <v>100</v>
      </c>
    </row>
    <row r="5041" spans="1:25" ht="15" thickBot="1">
      <c r="A5041" s="32" t="s">
        <v>0</v>
      </c>
      <c r="B5041" s="32" t="s">
        <v>0</v>
      </c>
      <c r="C5041" s="32" t="s">
        <v>0</v>
      </c>
      <c r="D5041" s="32" t="s">
        <v>0</v>
      </c>
      <c r="E5041" s="32" t="s">
        <v>0</v>
      </c>
      <c r="F5041" s="32" t="s">
        <v>0</v>
      </c>
      <c r="G5041" s="154" t="s">
        <v>0</v>
      </c>
      <c r="H5041" s="21" t="s">
        <v>170</v>
      </c>
      <c r="I5041" s="66">
        <f t="shared" si="3428"/>
        <v>77</v>
      </c>
      <c r="J5041" s="66">
        <v>77</v>
      </c>
      <c r="K5041" s="66">
        <f t="shared" si="3429"/>
        <v>0</v>
      </c>
      <c r="L5041" s="66" t="s">
        <v>0</v>
      </c>
      <c r="M5041" s="66" t="s">
        <v>0</v>
      </c>
      <c r="N5041" s="66" t="s">
        <v>0</v>
      </c>
      <c r="O5041" s="66" t="s">
        <v>0</v>
      </c>
      <c r="P5041" s="66" t="s">
        <v>0</v>
      </c>
      <c r="Q5041" s="66">
        <v>0</v>
      </c>
      <c r="R5041" s="66"/>
      <c r="S5041" s="66"/>
      <c r="T5041" s="66"/>
      <c r="U5041" s="66"/>
      <c r="V5041" s="66"/>
      <c r="W5041" s="66"/>
      <c r="X5041" s="66"/>
      <c r="Y5041" s="208">
        <v>0</v>
      </c>
    </row>
    <row r="5042" spans="1:25" ht="41.4" thickBot="1">
      <c r="A5042" s="252" t="s">
        <v>0</v>
      </c>
      <c r="B5042" s="252" t="s">
        <v>0</v>
      </c>
      <c r="C5042" s="252" t="s">
        <v>0</v>
      </c>
      <c r="D5042" s="252" t="s">
        <v>0</v>
      </c>
      <c r="E5042" s="252" t="s">
        <v>0</v>
      </c>
      <c r="F5042" s="252" t="s">
        <v>0</v>
      </c>
      <c r="G5042" s="258" t="s">
        <v>0</v>
      </c>
      <c r="H5042" s="24" t="s">
        <v>72</v>
      </c>
      <c r="I5042" s="1" t="s">
        <v>3093</v>
      </c>
      <c r="J5042" s="1" t="s">
        <v>3130</v>
      </c>
      <c r="K5042" s="1" t="s">
        <v>3</v>
      </c>
      <c r="L5042" s="1" t="s">
        <v>4</v>
      </c>
      <c r="M5042" s="1" t="s">
        <v>5</v>
      </c>
      <c r="N5042" s="1" t="s">
        <v>6</v>
      </c>
      <c r="O5042" s="1" t="s">
        <v>7</v>
      </c>
      <c r="P5042" s="1" t="s">
        <v>8</v>
      </c>
      <c r="Q5042" s="1" t="s">
        <v>3344</v>
      </c>
      <c r="R5042" s="1" t="s">
        <v>3427</v>
      </c>
      <c r="S5042" s="1" t="s">
        <v>3447</v>
      </c>
      <c r="T5042" s="1" t="s">
        <v>3448</v>
      </c>
      <c r="U5042" s="1" t="s">
        <v>3452</v>
      </c>
      <c r="V5042" s="1" t="s">
        <v>3449</v>
      </c>
      <c r="W5042" s="1" t="s">
        <v>3450</v>
      </c>
      <c r="X5042" s="1" t="s">
        <v>3451</v>
      </c>
      <c r="Y5042" s="216" t="s">
        <v>3385</v>
      </c>
    </row>
    <row r="5043" spans="1:25">
      <c r="A5043" s="253"/>
      <c r="B5043" s="253"/>
      <c r="C5043" s="253"/>
      <c r="D5043" s="253"/>
      <c r="E5043" s="253"/>
      <c r="F5043" s="253"/>
      <c r="G5043" s="259"/>
      <c r="H5043" s="33" t="s">
        <v>0</v>
      </c>
      <c r="I5043" s="45">
        <v>1</v>
      </c>
      <c r="J5043" s="45">
        <v>3</v>
      </c>
      <c r="K5043" s="45" t="s">
        <v>9</v>
      </c>
      <c r="L5043" s="45">
        <v>5</v>
      </c>
      <c r="M5043" s="45">
        <v>6</v>
      </c>
      <c r="N5043" s="45">
        <v>7</v>
      </c>
      <c r="O5043" s="45">
        <v>8</v>
      </c>
      <c r="P5043" s="45">
        <v>9</v>
      </c>
      <c r="Q5043" s="45">
        <v>1</v>
      </c>
      <c r="R5043" s="45">
        <v>2</v>
      </c>
      <c r="S5043" s="45">
        <v>3</v>
      </c>
      <c r="T5043" s="45" t="s">
        <v>3453</v>
      </c>
      <c r="U5043" s="45">
        <v>5</v>
      </c>
      <c r="V5043" s="45">
        <v>6</v>
      </c>
      <c r="W5043" s="45">
        <v>7</v>
      </c>
      <c r="X5043" s="45" t="s">
        <v>3454</v>
      </c>
      <c r="Y5043" s="276">
        <v>9</v>
      </c>
    </row>
    <row r="5044" spans="1:25">
      <c r="A5044" s="253"/>
      <c r="B5044" s="253"/>
      <c r="C5044" s="253"/>
      <c r="D5044" s="253"/>
      <c r="E5044" s="253"/>
      <c r="F5044" s="253"/>
      <c r="G5044" s="259"/>
      <c r="H5044" s="34" t="s">
        <v>109</v>
      </c>
      <c r="I5044" s="35">
        <f t="shared" si="3428"/>
        <v>2417832</v>
      </c>
      <c r="J5044" s="35">
        <f t="shared" ref="J5044:P5044" si="3462">SUM(J5040)</f>
        <v>2345832</v>
      </c>
      <c r="K5044" s="35">
        <f t="shared" si="3429"/>
        <v>72000</v>
      </c>
      <c r="L5044" s="35">
        <f t="shared" si="3462"/>
        <v>72000</v>
      </c>
      <c r="M5044" s="35">
        <f t="shared" si="3462"/>
        <v>0</v>
      </c>
      <c r="N5044" s="35">
        <f t="shared" si="3462"/>
        <v>0</v>
      </c>
      <c r="O5044" s="35">
        <f t="shared" si="3462"/>
        <v>0</v>
      </c>
      <c r="P5044" s="35">
        <f t="shared" si="3462"/>
        <v>0</v>
      </c>
      <c r="Q5044" s="35">
        <f>SUM(Q5040)</f>
        <v>2556232</v>
      </c>
      <c r="R5044" s="35">
        <f>SUM(R5040)</f>
        <v>2484232</v>
      </c>
      <c r="S5044" s="35">
        <f>SUM(S5040)</f>
        <v>1896747</v>
      </c>
      <c r="T5044" s="35">
        <f t="shared" ref="T5044:X5044" si="3463">SUM(T5040)</f>
        <v>587485</v>
      </c>
      <c r="U5044" s="35">
        <f t="shared" si="3463"/>
        <v>254910</v>
      </c>
      <c r="V5044" s="35">
        <f t="shared" si="3463"/>
        <v>262054</v>
      </c>
      <c r="W5044" s="35">
        <f t="shared" si="3463"/>
        <v>70521</v>
      </c>
      <c r="X5044" s="35">
        <f t="shared" si="3463"/>
        <v>2484232</v>
      </c>
      <c r="Y5044" s="218">
        <f t="shared" ref="Y5044:Y5045" si="3464">IF(R5044=0,0,(X5044/R5044)*100)</f>
        <v>100</v>
      </c>
    </row>
    <row r="5045" spans="1:25">
      <c r="A5045" s="253"/>
      <c r="B5045" s="253"/>
      <c r="C5045" s="253"/>
      <c r="D5045" s="253"/>
      <c r="E5045" s="253"/>
      <c r="F5045" s="253"/>
      <c r="G5045" s="259"/>
      <c r="H5045" s="36" t="s">
        <v>69</v>
      </c>
      <c r="I5045" s="35">
        <f t="shared" si="3428"/>
        <v>2417832</v>
      </c>
      <c r="J5045" s="35">
        <f t="shared" ref="J5045:P5045" si="3465">SUM(J5044)</f>
        <v>2345832</v>
      </c>
      <c r="K5045" s="35">
        <f t="shared" si="3429"/>
        <v>72000</v>
      </c>
      <c r="L5045" s="35">
        <f t="shared" si="3465"/>
        <v>72000</v>
      </c>
      <c r="M5045" s="35">
        <f t="shared" si="3465"/>
        <v>0</v>
      </c>
      <c r="N5045" s="35">
        <f t="shared" si="3465"/>
        <v>0</v>
      </c>
      <c r="O5045" s="35">
        <f t="shared" si="3465"/>
        <v>0</v>
      </c>
      <c r="P5045" s="35">
        <f t="shared" si="3465"/>
        <v>0</v>
      </c>
      <c r="Q5045" s="35">
        <f>SUM(Q5044)</f>
        <v>2556232</v>
      </c>
      <c r="R5045" s="35">
        <f>SUM(R5044)</f>
        <v>2484232</v>
      </c>
      <c r="S5045" s="35">
        <f>SUM(S5044)</f>
        <v>1896747</v>
      </c>
      <c r="T5045" s="35">
        <f t="shared" ref="T5045:X5045" si="3466">SUM(T5044)</f>
        <v>587485</v>
      </c>
      <c r="U5045" s="35">
        <f t="shared" si="3466"/>
        <v>254910</v>
      </c>
      <c r="V5045" s="35">
        <f t="shared" si="3466"/>
        <v>262054</v>
      </c>
      <c r="W5045" s="35">
        <f t="shared" si="3466"/>
        <v>70521</v>
      </c>
      <c r="X5045" s="35">
        <f t="shared" si="3466"/>
        <v>2484232</v>
      </c>
      <c r="Y5045" s="218">
        <f t="shared" si="3464"/>
        <v>100</v>
      </c>
    </row>
    <row r="5046" spans="1:25">
      <c r="A5046" s="254"/>
      <c r="B5046" s="254"/>
      <c r="C5046" s="254"/>
      <c r="D5046" s="254"/>
      <c r="E5046" s="254"/>
      <c r="F5046" s="254"/>
      <c r="G5046" s="260"/>
    </row>
    <row r="5047" spans="1:25" ht="15" thickBot="1">
      <c r="A5047" s="32" t="s">
        <v>0</v>
      </c>
      <c r="B5047" s="32" t="s">
        <v>0</v>
      </c>
      <c r="C5047" s="32" t="s">
        <v>0</v>
      </c>
      <c r="D5047" s="32" t="s">
        <v>0</v>
      </c>
      <c r="E5047" s="32" t="s">
        <v>0</v>
      </c>
      <c r="F5047" s="32" t="s">
        <v>0</v>
      </c>
      <c r="G5047" s="154" t="s">
        <v>0</v>
      </c>
      <c r="H5047" s="37" t="s">
        <v>0</v>
      </c>
      <c r="I5047" s="37"/>
      <c r="J5047" s="37"/>
      <c r="K5047" s="37"/>
      <c r="L5047" s="37" t="s">
        <v>0</v>
      </c>
      <c r="M5047" s="37" t="s">
        <v>0</v>
      </c>
      <c r="N5047" s="37" t="s">
        <v>0</v>
      </c>
      <c r="O5047" s="37" t="s">
        <v>0</v>
      </c>
      <c r="P5047" s="37" t="s">
        <v>0</v>
      </c>
      <c r="Q5047" s="37"/>
      <c r="R5047" s="37"/>
      <c r="S5047" s="37"/>
      <c r="T5047" s="37" t="s">
        <v>0</v>
      </c>
      <c r="U5047" s="37" t="s">
        <v>0</v>
      </c>
      <c r="V5047" s="37" t="s">
        <v>0</v>
      </c>
      <c r="W5047" s="37" t="s">
        <v>0</v>
      </c>
      <c r="X5047" s="37" t="s">
        <v>0</v>
      </c>
      <c r="Y5047" s="219"/>
    </row>
    <row r="5048" spans="1:25" ht="41.4" thickBot="1">
      <c r="A5048" s="24" t="s">
        <v>123</v>
      </c>
      <c r="B5048" s="24" t="s">
        <v>124</v>
      </c>
      <c r="C5048" s="24" t="s">
        <v>125</v>
      </c>
      <c r="D5048" s="25" t="s">
        <v>0</v>
      </c>
      <c r="E5048" s="24" t="s">
        <v>126</v>
      </c>
      <c r="F5048" s="24" t="s">
        <v>127</v>
      </c>
      <c r="G5048" s="151" t="s">
        <v>128</v>
      </c>
      <c r="H5048" s="24" t="s">
        <v>1</v>
      </c>
      <c r="I5048" s="1" t="s">
        <v>3093</v>
      </c>
      <c r="J5048" s="1" t="s">
        <v>3130</v>
      </c>
      <c r="K5048" s="1" t="s">
        <v>3</v>
      </c>
      <c r="L5048" s="1" t="s">
        <v>4</v>
      </c>
      <c r="M5048" s="1" t="s">
        <v>5</v>
      </c>
      <c r="N5048" s="1" t="s">
        <v>6</v>
      </c>
      <c r="O5048" s="1" t="s">
        <v>7</v>
      </c>
      <c r="P5048" s="1" t="s">
        <v>8</v>
      </c>
      <c r="Q5048" s="1" t="s">
        <v>3344</v>
      </c>
      <c r="R5048" s="1" t="s">
        <v>3427</v>
      </c>
      <c r="S5048" s="1" t="s">
        <v>3447</v>
      </c>
      <c r="T5048" s="1" t="s">
        <v>3448</v>
      </c>
      <c r="U5048" s="1" t="s">
        <v>3452</v>
      </c>
      <c r="V5048" s="1" t="s">
        <v>3449</v>
      </c>
      <c r="W5048" s="1" t="s">
        <v>3450</v>
      </c>
      <c r="X5048" s="1" t="s">
        <v>3451</v>
      </c>
      <c r="Y5048" s="216" t="s">
        <v>3385</v>
      </c>
    </row>
    <row r="5049" spans="1:25">
      <c r="A5049" s="26" t="s">
        <v>0</v>
      </c>
      <c r="B5049" s="26" t="s">
        <v>0</v>
      </c>
      <c r="C5049" s="26" t="s">
        <v>0</v>
      </c>
      <c r="D5049" s="27" t="s">
        <v>0</v>
      </c>
      <c r="E5049" s="27" t="s">
        <v>0</v>
      </c>
      <c r="F5049" s="28" t="s">
        <v>0</v>
      </c>
      <c r="G5049" s="152" t="s">
        <v>0</v>
      </c>
      <c r="H5049" s="29" t="s">
        <v>0</v>
      </c>
      <c r="I5049" s="45">
        <v>1</v>
      </c>
      <c r="J5049" s="45">
        <v>3</v>
      </c>
      <c r="K5049" s="45" t="s">
        <v>9</v>
      </c>
      <c r="L5049" s="45">
        <v>5</v>
      </c>
      <c r="M5049" s="45">
        <v>6</v>
      </c>
      <c r="N5049" s="45">
        <v>7</v>
      </c>
      <c r="O5049" s="45">
        <v>8</v>
      </c>
      <c r="P5049" s="45">
        <v>9</v>
      </c>
      <c r="Q5049" s="45">
        <v>1</v>
      </c>
      <c r="R5049" s="45">
        <v>2</v>
      </c>
      <c r="S5049" s="45">
        <v>3</v>
      </c>
      <c r="T5049" s="45" t="s">
        <v>3453</v>
      </c>
      <c r="U5049" s="45">
        <v>5</v>
      </c>
      <c r="V5049" s="45">
        <v>6</v>
      </c>
      <c r="W5049" s="45">
        <v>7</v>
      </c>
      <c r="X5049" s="45" t="s">
        <v>3454</v>
      </c>
      <c r="Y5049" s="276">
        <v>9</v>
      </c>
    </row>
    <row r="5050" spans="1:25">
      <c r="A5050" s="133" t="s">
        <v>786</v>
      </c>
      <c r="B5050" s="133" t="s">
        <v>184</v>
      </c>
      <c r="C5050" s="109" t="s">
        <v>977</v>
      </c>
      <c r="D5050" s="109" t="s">
        <v>1734</v>
      </c>
      <c r="E5050" s="98" t="s">
        <v>0</v>
      </c>
      <c r="F5050" s="98" t="s">
        <v>0</v>
      </c>
      <c r="G5050" s="153" t="s">
        <v>0</v>
      </c>
      <c r="H5050" s="98" t="s">
        <v>1735</v>
      </c>
      <c r="I5050" s="110"/>
      <c r="J5050" s="110"/>
      <c r="K5050" s="110"/>
      <c r="L5050" s="110" t="s">
        <v>0</v>
      </c>
      <c r="M5050" s="110" t="s">
        <v>0</v>
      </c>
      <c r="N5050" s="110" t="s">
        <v>0</v>
      </c>
      <c r="O5050" s="110" t="s">
        <v>0</v>
      </c>
      <c r="P5050" s="110" t="s">
        <v>0</v>
      </c>
      <c r="Q5050" s="110"/>
      <c r="R5050" s="110"/>
      <c r="S5050" s="110"/>
      <c r="T5050" s="110" t="s">
        <v>0</v>
      </c>
      <c r="U5050" s="110" t="s">
        <v>0</v>
      </c>
      <c r="V5050" s="110" t="s">
        <v>0</v>
      </c>
      <c r="W5050" s="110" t="s">
        <v>0</v>
      </c>
      <c r="X5050" s="110" t="s">
        <v>0</v>
      </c>
      <c r="Y5050" s="217"/>
    </row>
    <row r="5051" spans="1:25" ht="20.399999999999999">
      <c r="A5051" s="20" t="s">
        <v>0</v>
      </c>
      <c r="B5051" s="20" t="s">
        <v>0</v>
      </c>
      <c r="C5051" s="20" t="s">
        <v>0</v>
      </c>
      <c r="D5051" s="21" t="s">
        <v>0</v>
      </c>
      <c r="E5051" s="21" t="s">
        <v>0</v>
      </c>
      <c r="F5051" s="21" t="s">
        <v>0</v>
      </c>
      <c r="G5051" s="150" t="s">
        <v>0</v>
      </c>
      <c r="H5051" s="30" t="s">
        <v>33</v>
      </c>
      <c r="I5051" s="31">
        <f t="shared" ref="I5051:I5109" si="3467">SUM(J5051,K5051,O5051,P5051)</f>
        <v>1836449</v>
      </c>
      <c r="J5051" s="31">
        <f t="shared" ref="J5051:P5051" si="3468">SUM(J5052,J5060,J5062)</f>
        <v>1754949</v>
      </c>
      <c r="K5051" s="31">
        <f t="shared" ref="K5051:K5109" si="3469">SUM(L5051,M5051,N5051)</f>
        <v>81500</v>
      </c>
      <c r="L5051" s="31">
        <f t="shared" si="3468"/>
        <v>81500</v>
      </c>
      <c r="M5051" s="31">
        <f t="shared" si="3468"/>
        <v>0</v>
      </c>
      <c r="N5051" s="31">
        <f t="shared" si="3468"/>
        <v>0</v>
      </c>
      <c r="O5051" s="31">
        <f t="shared" si="3468"/>
        <v>0</v>
      </c>
      <c r="P5051" s="31">
        <f t="shared" si="3468"/>
        <v>0</v>
      </c>
      <c r="Q5051" s="31">
        <f>SUM(Q5052,Q5060,Q5062)</f>
        <v>1912207</v>
      </c>
      <c r="R5051" s="31">
        <f>SUM(R5052,R5060,R5062)</f>
        <v>1830707</v>
      </c>
      <c r="S5051" s="31">
        <f>SUM(S5052,S5060,S5062)</f>
        <v>1467270</v>
      </c>
      <c r="T5051" s="31">
        <f t="shared" ref="T5051:X5051" si="3470">SUM(T5052,T5060,T5062)</f>
        <v>363437</v>
      </c>
      <c r="U5051" s="31">
        <f t="shared" si="3470"/>
        <v>156412</v>
      </c>
      <c r="V5051" s="31">
        <f t="shared" si="3470"/>
        <v>131913</v>
      </c>
      <c r="W5051" s="31">
        <f t="shared" si="3470"/>
        <v>75112</v>
      </c>
      <c r="X5051" s="31">
        <f t="shared" si="3470"/>
        <v>1830707</v>
      </c>
      <c r="Y5051" s="220">
        <f t="shared" ref="Y5051:Y5081" si="3471">IF(R5051=0,0,(X5051/R5051)*100)</f>
        <v>100</v>
      </c>
    </row>
    <row r="5052" spans="1:25">
      <c r="A5052" s="23" t="s">
        <v>786</v>
      </c>
      <c r="B5052" s="23" t="s">
        <v>184</v>
      </c>
      <c r="C5052" s="23" t="s">
        <v>977</v>
      </c>
      <c r="D5052" s="23" t="s">
        <v>1734</v>
      </c>
      <c r="E5052" s="21" t="s">
        <v>132</v>
      </c>
      <c r="F5052" s="21" t="s">
        <v>0</v>
      </c>
      <c r="G5052" s="150" t="s">
        <v>0</v>
      </c>
      <c r="H5052" s="21" t="s">
        <v>11</v>
      </c>
      <c r="I5052" s="66">
        <f t="shared" si="3467"/>
        <v>1494535</v>
      </c>
      <c r="J5052" s="66">
        <f t="shared" ref="J5052:P5052" si="3472">SUM(J5053,J5054)</f>
        <v>1494535</v>
      </c>
      <c r="K5052" s="66">
        <f t="shared" si="3469"/>
        <v>0</v>
      </c>
      <c r="L5052" s="66">
        <f t="shared" si="3472"/>
        <v>0</v>
      </c>
      <c r="M5052" s="66">
        <f t="shared" si="3472"/>
        <v>0</v>
      </c>
      <c r="N5052" s="66">
        <f t="shared" si="3472"/>
        <v>0</v>
      </c>
      <c r="O5052" s="66">
        <f t="shared" si="3472"/>
        <v>0</v>
      </c>
      <c r="P5052" s="66">
        <f t="shared" si="3472"/>
        <v>0</v>
      </c>
      <c r="Q5052" s="66">
        <f>SUM(Q5053,Q5054)</f>
        <v>1556675</v>
      </c>
      <c r="R5052" s="66">
        <f>SUM(R5053,R5054)</f>
        <v>1556675</v>
      </c>
      <c r="S5052" s="66">
        <f>SUM(S5053,S5054)</f>
        <v>1222167</v>
      </c>
      <c r="T5052" s="66">
        <f t="shared" ref="T5052:X5052" si="3473">SUM(T5053,T5054)</f>
        <v>334508</v>
      </c>
      <c r="U5052" s="66">
        <f t="shared" si="3473"/>
        <v>142229</v>
      </c>
      <c r="V5052" s="66">
        <f t="shared" si="3473"/>
        <v>117783</v>
      </c>
      <c r="W5052" s="66">
        <f t="shared" si="3473"/>
        <v>74496</v>
      </c>
      <c r="X5052" s="66">
        <f t="shared" si="3473"/>
        <v>1556675</v>
      </c>
      <c r="Y5052" s="208">
        <f t="shared" si="3471"/>
        <v>100</v>
      </c>
    </row>
    <row r="5053" spans="1:25">
      <c r="A5053" s="23" t="s">
        <v>786</v>
      </c>
      <c r="B5053" s="23" t="s">
        <v>184</v>
      </c>
      <c r="C5053" s="23" t="s">
        <v>977</v>
      </c>
      <c r="D5053" s="23" t="s">
        <v>1734</v>
      </c>
      <c r="E5053" s="22">
        <v>6111</v>
      </c>
      <c r="F5053" s="23"/>
      <c r="G5053" s="128" t="s">
        <v>3379</v>
      </c>
      <c r="H5053" s="32" t="s">
        <v>12</v>
      </c>
      <c r="I5053" s="44">
        <f t="shared" si="3467"/>
        <v>1288837</v>
      </c>
      <c r="J5053" s="44">
        <v>1288837</v>
      </c>
      <c r="K5053" s="44">
        <f t="shared" si="3469"/>
        <v>0</v>
      </c>
      <c r="L5053" s="44">
        <v>0</v>
      </c>
      <c r="M5053" s="44">
        <v>0</v>
      </c>
      <c r="N5053" s="44">
        <v>0</v>
      </c>
      <c r="O5053" s="44">
        <v>0</v>
      </c>
      <c r="P5053" s="44">
        <v>0</v>
      </c>
      <c r="Q5053" s="44">
        <v>1349987</v>
      </c>
      <c r="R5053" s="44">
        <v>1349987</v>
      </c>
      <c r="S5053" s="44">
        <v>1047271</v>
      </c>
      <c r="T5053" s="44">
        <f t="shared" ref="T5053:T5080" si="3474">U5053+V5053+W5053</f>
        <v>302716</v>
      </c>
      <c r="U5053" s="44">
        <v>116729</v>
      </c>
      <c r="V5053" s="44">
        <v>115000</v>
      </c>
      <c r="W5053" s="44">
        <v>70987</v>
      </c>
      <c r="X5053" s="44">
        <f t="shared" ref="X5053:X5080" si="3475">S5053+T5053</f>
        <v>1349987</v>
      </c>
      <c r="Y5053" s="209">
        <f t="shared" si="3471"/>
        <v>100</v>
      </c>
    </row>
    <row r="5054" spans="1:25">
      <c r="A5054" s="20" t="s">
        <v>786</v>
      </c>
      <c r="B5054" s="20" t="s">
        <v>184</v>
      </c>
      <c r="C5054" s="20" t="s">
        <v>977</v>
      </c>
      <c r="D5054" s="20" t="s">
        <v>1734</v>
      </c>
      <c r="E5054" s="20" t="s">
        <v>134</v>
      </c>
      <c r="F5054" s="23" t="s">
        <v>0</v>
      </c>
      <c r="G5054" s="154" t="s">
        <v>0</v>
      </c>
      <c r="H5054" s="21" t="s">
        <v>13</v>
      </c>
      <c r="I5054" s="66">
        <f t="shared" si="3467"/>
        <v>205698</v>
      </c>
      <c r="J5054" s="66">
        <f t="shared" ref="J5054:P5054" si="3476">SUM(J5055:J5059)</f>
        <v>205698</v>
      </c>
      <c r="K5054" s="66">
        <f t="shared" si="3469"/>
        <v>0</v>
      </c>
      <c r="L5054" s="66">
        <f t="shared" si="3476"/>
        <v>0</v>
      </c>
      <c r="M5054" s="66">
        <f t="shared" si="3476"/>
        <v>0</v>
      </c>
      <c r="N5054" s="66">
        <f t="shared" si="3476"/>
        <v>0</v>
      </c>
      <c r="O5054" s="66">
        <f t="shared" si="3476"/>
        <v>0</v>
      </c>
      <c r="P5054" s="66">
        <f t="shared" si="3476"/>
        <v>0</v>
      </c>
      <c r="Q5054" s="66">
        <f>SUM(Q5055:Q5059)</f>
        <v>206688</v>
      </c>
      <c r="R5054" s="66">
        <f>SUM(R5055:R5059)</f>
        <v>206688</v>
      </c>
      <c r="S5054" s="66">
        <f>SUM(S5055:S5059)</f>
        <v>174896</v>
      </c>
      <c r="T5054" s="66">
        <f t="shared" ref="T5054:X5054" si="3477">SUM(T5055:T5059)</f>
        <v>31792</v>
      </c>
      <c r="U5054" s="66">
        <f t="shared" si="3477"/>
        <v>25500</v>
      </c>
      <c r="V5054" s="66">
        <f t="shared" si="3477"/>
        <v>2783</v>
      </c>
      <c r="W5054" s="66">
        <f t="shared" si="3477"/>
        <v>3509</v>
      </c>
      <c r="X5054" s="66">
        <f t="shared" si="3477"/>
        <v>206688</v>
      </c>
      <c r="Y5054" s="208">
        <f t="shared" si="3471"/>
        <v>100</v>
      </c>
    </row>
    <row r="5055" spans="1:25">
      <c r="A5055" s="23" t="s">
        <v>786</v>
      </c>
      <c r="B5055" s="23" t="s">
        <v>184</v>
      </c>
      <c r="C5055" s="23" t="s">
        <v>977</v>
      </c>
      <c r="D5055" s="23" t="s">
        <v>1734</v>
      </c>
      <c r="E5055" s="22">
        <v>6112</v>
      </c>
      <c r="F5055" s="23" t="s">
        <v>1736</v>
      </c>
      <c r="G5055" s="128" t="s">
        <v>3379</v>
      </c>
      <c r="H5055" s="32" t="s">
        <v>16</v>
      </c>
      <c r="I5055" s="44">
        <f t="shared" si="3467"/>
        <v>32483</v>
      </c>
      <c r="J5055" s="44">
        <v>32483</v>
      </c>
      <c r="K5055" s="44">
        <f t="shared" si="3469"/>
        <v>0</v>
      </c>
      <c r="L5055" s="44">
        <v>0</v>
      </c>
      <c r="M5055" s="44">
        <v>0</v>
      </c>
      <c r="N5055" s="44">
        <v>0</v>
      </c>
      <c r="O5055" s="44">
        <v>0</v>
      </c>
      <c r="P5055" s="44">
        <v>0</v>
      </c>
      <c r="Q5055" s="44">
        <v>32483</v>
      </c>
      <c r="R5055" s="44">
        <v>32483</v>
      </c>
      <c r="S5055" s="44">
        <v>26495</v>
      </c>
      <c r="T5055" s="44">
        <f t="shared" si="3474"/>
        <v>5988</v>
      </c>
      <c r="U5055" s="44">
        <v>3000</v>
      </c>
      <c r="V5055" s="44">
        <v>2783</v>
      </c>
      <c r="W5055" s="44">
        <v>205</v>
      </c>
      <c r="X5055" s="44">
        <f t="shared" si="3475"/>
        <v>32483</v>
      </c>
      <c r="Y5055" s="209">
        <f t="shared" si="3471"/>
        <v>100</v>
      </c>
    </row>
    <row r="5056" spans="1:25">
      <c r="A5056" s="23" t="s">
        <v>786</v>
      </c>
      <c r="B5056" s="23" t="s">
        <v>184</v>
      </c>
      <c r="C5056" s="23" t="s">
        <v>977</v>
      </c>
      <c r="D5056" s="23" t="s">
        <v>1734</v>
      </c>
      <c r="E5056" s="22">
        <v>6112</v>
      </c>
      <c r="F5056" s="23" t="s">
        <v>1737</v>
      </c>
      <c r="G5056" s="128" t="s">
        <v>3379</v>
      </c>
      <c r="H5056" s="32" t="s">
        <v>19</v>
      </c>
      <c r="I5056" s="44">
        <f t="shared" si="3467"/>
        <v>122000</v>
      </c>
      <c r="J5056" s="44">
        <v>122000</v>
      </c>
      <c r="K5056" s="44">
        <f t="shared" si="3469"/>
        <v>0</v>
      </c>
      <c r="L5056" s="44">
        <v>0</v>
      </c>
      <c r="M5056" s="44">
        <v>0</v>
      </c>
      <c r="N5056" s="44">
        <v>0</v>
      </c>
      <c r="O5056" s="44">
        <v>0</v>
      </c>
      <c r="P5056" s="44">
        <v>0</v>
      </c>
      <c r="Q5056" s="44">
        <v>122000</v>
      </c>
      <c r="R5056" s="44">
        <v>122000</v>
      </c>
      <c r="S5056" s="44">
        <v>105196</v>
      </c>
      <c r="T5056" s="44">
        <f t="shared" si="3474"/>
        <v>16804</v>
      </c>
      <c r="U5056" s="44">
        <v>13500</v>
      </c>
      <c r="V5056" s="44">
        <v>0</v>
      </c>
      <c r="W5056" s="44">
        <v>3304</v>
      </c>
      <c r="X5056" s="44">
        <f t="shared" si="3475"/>
        <v>122000</v>
      </c>
      <c r="Y5056" s="209">
        <f t="shared" si="3471"/>
        <v>100</v>
      </c>
    </row>
    <row r="5057" spans="1:25">
      <c r="A5057" s="23" t="s">
        <v>786</v>
      </c>
      <c r="B5057" s="23" t="s">
        <v>184</v>
      </c>
      <c r="C5057" s="23" t="s">
        <v>977</v>
      </c>
      <c r="D5057" s="23" t="s">
        <v>1734</v>
      </c>
      <c r="E5057" s="22">
        <v>6112</v>
      </c>
      <c r="F5057" s="23" t="s">
        <v>1738</v>
      </c>
      <c r="G5057" s="128" t="s">
        <v>3379</v>
      </c>
      <c r="H5057" s="32" t="s">
        <v>17</v>
      </c>
      <c r="I5057" s="44">
        <f t="shared" si="3467"/>
        <v>28215</v>
      </c>
      <c r="J5057" s="44">
        <v>28215</v>
      </c>
      <c r="K5057" s="44">
        <f t="shared" si="3469"/>
        <v>0</v>
      </c>
      <c r="L5057" s="44">
        <v>0</v>
      </c>
      <c r="M5057" s="44">
        <v>0</v>
      </c>
      <c r="N5057" s="44">
        <v>0</v>
      </c>
      <c r="O5057" s="44">
        <v>0</v>
      </c>
      <c r="P5057" s="44">
        <v>0</v>
      </c>
      <c r="Q5057" s="44">
        <v>29205</v>
      </c>
      <c r="R5057" s="44">
        <v>29205</v>
      </c>
      <c r="S5057" s="44">
        <v>29205</v>
      </c>
      <c r="T5057" s="44">
        <f t="shared" si="3474"/>
        <v>0</v>
      </c>
      <c r="U5057" s="44">
        <v>0</v>
      </c>
      <c r="V5057" s="44">
        <v>0</v>
      </c>
      <c r="W5057" s="44">
        <v>0</v>
      </c>
      <c r="X5057" s="44">
        <f t="shared" si="3475"/>
        <v>29205</v>
      </c>
      <c r="Y5057" s="209">
        <f t="shared" si="3471"/>
        <v>100</v>
      </c>
    </row>
    <row r="5058" spans="1:25">
      <c r="A5058" s="23" t="s">
        <v>786</v>
      </c>
      <c r="B5058" s="23" t="s">
        <v>184</v>
      </c>
      <c r="C5058" s="23" t="s">
        <v>977</v>
      </c>
      <c r="D5058" s="23" t="s">
        <v>1734</v>
      </c>
      <c r="E5058" s="22">
        <v>6112</v>
      </c>
      <c r="F5058" s="23" t="s">
        <v>1739</v>
      </c>
      <c r="G5058" s="128" t="s">
        <v>3379</v>
      </c>
      <c r="H5058" s="32" t="s">
        <v>15</v>
      </c>
      <c r="I5058" s="44">
        <f t="shared" si="3467"/>
        <v>9000</v>
      </c>
      <c r="J5058" s="44">
        <v>9000</v>
      </c>
      <c r="K5058" s="44">
        <f t="shared" si="3469"/>
        <v>0</v>
      </c>
      <c r="L5058" s="44">
        <v>0</v>
      </c>
      <c r="M5058" s="44">
        <v>0</v>
      </c>
      <c r="N5058" s="44">
        <v>0</v>
      </c>
      <c r="O5058" s="44">
        <v>0</v>
      </c>
      <c r="P5058" s="44">
        <v>0</v>
      </c>
      <c r="Q5058" s="44">
        <v>9000</v>
      </c>
      <c r="R5058" s="44">
        <v>9000</v>
      </c>
      <c r="S5058" s="44">
        <v>0</v>
      </c>
      <c r="T5058" s="44">
        <f t="shared" si="3474"/>
        <v>9000</v>
      </c>
      <c r="U5058" s="44">
        <v>9000</v>
      </c>
      <c r="V5058" s="44">
        <v>0</v>
      </c>
      <c r="W5058" s="44">
        <v>0</v>
      </c>
      <c r="X5058" s="44">
        <f t="shared" si="3475"/>
        <v>9000</v>
      </c>
      <c r="Y5058" s="209">
        <f t="shared" si="3471"/>
        <v>100</v>
      </c>
    </row>
    <row r="5059" spans="1:25">
      <c r="A5059" s="23" t="s">
        <v>786</v>
      </c>
      <c r="B5059" s="23" t="s">
        <v>184</v>
      </c>
      <c r="C5059" s="23" t="s">
        <v>977</v>
      </c>
      <c r="D5059" s="23" t="s">
        <v>1734</v>
      </c>
      <c r="E5059" s="22">
        <v>6112</v>
      </c>
      <c r="F5059" s="23" t="s">
        <v>1740</v>
      </c>
      <c r="G5059" s="128" t="s">
        <v>3379</v>
      </c>
      <c r="H5059" s="32" t="s">
        <v>18</v>
      </c>
      <c r="I5059" s="44">
        <f t="shared" si="3467"/>
        <v>14000</v>
      </c>
      <c r="J5059" s="44">
        <v>14000</v>
      </c>
      <c r="K5059" s="44">
        <f t="shared" si="3469"/>
        <v>0</v>
      </c>
      <c r="L5059" s="44">
        <v>0</v>
      </c>
      <c r="M5059" s="44">
        <v>0</v>
      </c>
      <c r="N5059" s="44">
        <v>0</v>
      </c>
      <c r="O5059" s="44">
        <v>0</v>
      </c>
      <c r="P5059" s="44">
        <v>0</v>
      </c>
      <c r="Q5059" s="44">
        <v>14000</v>
      </c>
      <c r="R5059" s="44">
        <v>14000</v>
      </c>
      <c r="S5059" s="44">
        <v>14000</v>
      </c>
      <c r="T5059" s="44">
        <f t="shared" si="3474"/>
        <v>0</v>
      </c>
      <c r="U5059" s="44">
        <v>0</v>
      </c>
      <c r="V5059" s="44">
        <v>0</v>
      </c>
      <c r="W5059" s="44">
        <v>0</v>
      </c>
      <c r="X5059" s="44">
        <f t="shared" si="3475"/>
        <v>14000</v>
      </c>
      <c r="Y5059" s="209">
        <f t="shared" si="3471"/>
        <v>100</v>
      </c>
    </row>
    <row r="5060" spans="1:25">
      <c r="A5060" s="23" t="s">
        <v>786</v>
      </c>
      <c r="B5060" s="23" t="s">
        <v>184</v>
      </c>
      <c r="C5060" s="23" t="s">
        <v>977</v>
      </c>
      <c r="D5060" s="23" t="s">
        <v>1734</v>
      </c>
      <c r="E5060" s="21" t="s">
        <v>139</v>
      </c>
      <c r="F5060" s="21" t="s">
        <v>0</v>
      </c>
      <c r="G5060" s="150" t="s">
        <v>0</v>
      </c>
      <c r="H5060" s="21" t="s">
        <v>21</v>
      </c>
      <c r="I5060" s="66">
        <f t="shared" si="3467"/>
        <v>135600</v>
      </c>
      <c r="J5060" s="66">
        <f t="shared" ref="J5060:X5060" si="3478">SUM(J5061)</f>
        <v>135600</v>
      </c>
      <c r="K5060" s="66">
        <f t="shared" si="3469"/>
        <v>0</v>
      </c>
      <c r="L5060" s="66">
        <f t="shared" si="3478"/>
        <v>0</v>
      </c>
      <c r="M5060" s="66">
        <f t="shared" si="3478"/>
        <v>0</v>
      </c>
      <c r="N5060" s="66">
        <f t="shared" si="3478"/>
        <v>0</v>
      </c>
      <c r="O5060" s="66">
        <f t="shared" si="3478"/>
        <v>0</v>
      </c>
      <c r="P5060" s="66">
        <f t="shared" si="3478"/>
        <v>0</v>
      </c>
      <c r="Q5060" s="66">
        <f t="shared" si="3478"/>
        <v>142021</v>
      </c>
      <c r="R5060" s="66">
        <f t="shared" si="3478"/>
        <v>142021</v>
      </c>
      <c r="S5060" s="66">
        <f t="shared" si="3478"/>
        <v>114284</v>
      </c>
      <c r="T5060" s="66">
        <f t="shared" si="3478"/>
        <v>27737</v>
      </c>
      <c r="U5060" s="66">
        <f t="shared" si="3478"/>
        <v>13561</v>
      </c>
      <c r="V5060" s="66">
        <f t="shared" si="3478"/>
        <v>13560</v>
      </c>
      <c r="W5060" s="66">
        <f t="shared" si="3478"/>
        <v>616</v>
      </c>
      <c r="X5060" s="66">
        <f t="shared" si="3478"/>
        <v>142021</v>
      </c>
      <c r="Y5060" s="208">
        <f t="shared" si="3471"/>
        <v>100</v>
      </c>
    </row>
    <row r="5061" spans="1:25">
      <c r="A5061" s="23" t="s">
        <v>786</v>
      </c>
      <c r="B5061" s="23" t="s">
        <v>184</v>
      </c>
      <c r="C5061" s="23" t="s">
        <v>977</v>
      </c>
      <c r="D5061" s="23" t="s">
        <v>1734</v>
      </c>
      <c r="E5061" s="22">
        <v>6121</v>
      </c>
      <c r="F5061" s="23"/>
      <c r="G5061" s="128" t="s">
        <v>3379</v>
      </c>
      <c r="H5061" s="32" t="s">
        <v>22</v>
      </c>
      <c r="I5061" s="44">
        <f t="shared" si="3467"/>
        <v>135600</v>
      </c>
      <c r="J5061" s="44">
        <v>135600</v>
      </c>
      <c r="K5061" s="44">
        <f t="shared" si="3469"/>
        <v>0</v>
      </c>
      <c r="L5061" s="44">
        <v>0</v>
      </c>
      <c r="M5061" s="44">
        <v>0</v>
      </c>
      <c r="N5061" s="44">
        <v>0</v>
      </c>
      <c r="O5061" s="44">
        <v>0</v>
      </c>
      <c r="P5061" s="44">
        <v>0</v>
      </c>
      <c r="Q5061" s="44">
        <v>142021</v>
      </c>
      <c r="R5061" s="44">
        <v>142021</v>
      </c>
      <c r="S5061" s="44">
        <v>114284</v>
      </c>
      <c r="T5061" s="44">
        <f t="shared" si="3474"/>
        <v>27737</v>
      </c>
      <c r="U5061" s="44">
        <v>13561</v>
      </c>
      <c r="V5061" s="44">
        <v>13560</v>
      </c>
      <c r="W5061" s="44">
        <v>616</v>
      </c>
      <c r="X5061" s="44">
        <f t="shared" si="3475"/>
        <v>142021</v>
      </c>
      <c r="Y5061" s="209">
        <f t="shared" si="3471"/>
        <v>100</v>
      </c>
    </row>
    <row r="5062" spans="1:25">
      <c r="A5062" s="23" t="s">
        <v>786</v>
      </c>
      <c r="B5062" s="23" t="s">
        <v>184</v>
      </c>
      <c r="C5062" s="23" t="s">
        <v>977</v>
      </c>
      <c r="D5062" s="23" t="s">
        <v>1734</v>
      </c>
      <c r="E5062" s="21" t="s">
        <v>141</v>
      </c>
      <c r="F5062" s="21" t="s">
        <v>0</v>
      </c>
      <c r="G5062" s="150" t="s">
        <v>0</v>
      </c>
      <c r="H5062" s="21" t="s">
        <v>23</v>
      </c>
      <c r="I5062" s="66">
        <f t="shared" si="3467"/>
        <v>206314</v>
      </c>
      <c r="J5062" s="66">
        <f t="shared" ref="J5062:P5062" si="3479">SUM(J5063:J5071)</f>
        <v>124814</v>
      </c>
      <c r="K5062" s="66">
        <f t="shared" si="3469"/>
        <v>81500</v>
      </c>
      <c r="L5062" s="66">
        <f t="shared" si="3479"/>
        <v>81500</v>
      </c>
      <c r="M5062" s="66">
        <f t="shared" si="3479"/>
        <v>0</v>
      </c>
      <c r="N5062" s="66">
        <f t="shared" si="3479"/>
        <v>0</v>
      </c>
      <c r="O5062" s="66">
        <f t="shared" si="3479"/>
        <v>0</v>
      </c>
      <c r="P5062" s="66">
        <f t="shared" si="3479"/>
        <v>0</v>
      </c>
      <c r="Q5062" s="66">
        <f>SUM(Q5063:Q5071)</f>
        <v>213511</v>
      </c>
      <c r="R5062" s="66">
        <f>SUM(R5063:R5071)</f>
        <v>132011</v>
      </c>
      <c r="S5062" s="66">
        <f>SUM(S5063:S5071)</f>
        <v>130819</v>
      </c>
      <c r="T5062" s="66">
        <f t="shared" ref="T5062:X5062" si="3480">SUM(T5063:T5071)</f>
        <v>1192</v>
      </c>
      <c r="U5062" s="66">
        <f t="shared" si="3480"/>
        <v>622</v>
      </c>
      <c r="V5062" s="66">
        <f t="shared" si="3480"/>
        <v>570</v>
      </c>
      <c r="W5062" s="66">
        <f t="shared" si="3480"/>
        <v>0</v>
      </c>
      <c r="X5062" s="66">
        <f t="shared" si="3480"/>
        <v>132011</v>
      </c>
      <c r="Y5062" s="208">
        <f t="shared" si="3471"/>
        <v>100</v>
      </c>
    </row>
    <row r="5063" spans="1:25">
      <c r="A5063" s="23" t="s">
        <v>786</v>
      </c>
      <c r="B5063" s="23" t="s">
        <v>184</v>
      </c>
      <c r="C5063" s="23" t="s">
        <v>977</v>
      </c>
      <c r="D5063" s="23" t="s">
        <v>1734</v>
      </c>
      <c r="E5063" s="22">
        <v>6131</v>
      </c>
      <c r="F5063" s="23"/>
      <c r="G5063" s="128" t="s">
        <v>3379</v>
      </c>
      <c r="H5063" s="32" t="s">
        <v>24</v>
      </c>
      <c r="I5063" s="44">
        <f t="shared" si="3467"/>
        <v>6100</v>
      </c>
      <c r="J5063" s="44">
        <v>100</v>
      </c>
      <c r="K5063" s="44">
        <f t="shared" si="3469"/>
        <v>6000</v>
      </c>
      <c r="L5063" s="44">
        <v>6000</v>
      </c>
      <c r="M5063" s="44">
        <v>0</v>
      </c>
      <c r="N5063" s="44">
        <v>0</v>
      </c>
      <c r="O5063" s="44">
        <v>0</v>
      </c>
      <c r="P5063" s="44">
        <v>0</v>
      </c>
      <c r="Q5063" s="44">
        <v>6100</v>
      </c>
      <c r="R5063" s="44">
        <v>100</v>
      </c>
      <c r="S5063" s="44">
        <v>100</v>
      </c>
      <c r="T5063" s="44">
        <f t="shared" si="3474"/>
        <v>0</v>
      </c>
      <c r="U5063" s="44">
        <v>0</v>
      </c>
      <c r="V5063" s="44">
        <v>0</v>
      </c>
      <c r="W5063" s="44">
        <v>0</v>
      </c>
      <c r="X5063" s="44">
        <f t="shared" si="3475"/>
        <v>100</v>
      </c>
      <c r="Y5063" s="209">
        <f t="shared" si="3471"/>
        <v>100</v>
      </c>
    </row>
    <row r="5064" spans="1:25">
      <c r="A5064" s="23" t="s">
        <v>786</v>
      </c>
      <c r="B5064" s="23" t="s">
        <v>184</v>
      </c>
      <c r="C5064" s="23" t="s">
        <v>977</v>
      </c>
      <c r="D5064" s="23" t="s">
        <v>1734</v>
      </c>
      <c r="E5064" s="22">
        <v>6132</v>
      </c>
      <c r="F5064" s="23"/>
      <c r="G5064" s="128" t="s">
        <v>3379</v>
      </c>
      <c r="H5064" s="32" t="s">
        <v>25</v>
      </c>
      <c r="I5064" s="44">
        <f t="shared" si="3467"/>
        <v>73000</v>
      </c>
      <c r="J5064" s="44">
        <v>55000</v>
      </c>
      <c r="K5064" s="44">
        <f t="shared" si="3469"/>
        <v>18000</v>
      </c>
      <c r="L5064" s="44">
        <v>18000</v>
      </c>
      <c r="M5064" s="44">
        <v>0</v>
      </c>
      <c r="N5064" s="44">
        <v>0</v>
      </c>
      <c r="O5064" s="44">
        <v>0</v>
      </c>
      <c r="P5064" s="44">
        <v>0</v>
      </c>
      <c r="Q5064" s="44">
        <v>73000</v>
      </c>
      <c r="R5064" s="44">
        <v>55000</v>
      </c>
      <c r="S5064" s="44">
        <v>55000</v>
      </c>
      <c r="T5064" s="44">
        <f t="shared" si="3474"/>
        <v>0</v>
      </c>
      <c r="U5064" s="44">
        <v>0</v>
      </c>
      <c r="V5064" s="44">
        <v>0</v>
      </c>
      <c r="W5064" s="44">
        <v>0</v>
      </c>
      <c r="X5064" s="44">
        <f t="shared" si="3475"/>
        <v>55000</v>
      </c>
      <c r="Y5064" s="209">
        <f t="shared" si="3471"/>
        <v>100</v>
      </c>
    </row>
    <row r="5065" spans="1:25">
      <c r="A5065" s="23" t="s">
        <v>786</v>
      </c>
      <c r="B5065" s="23" t="s">
        <v>184</v>
      </c>
      <c r="C5065" s="23" t="s">
        <v>977</v>
      </c>
      <c r="D5065" s="23" t="s">
        <v>1734</v>
      </c>
      <c r="E5065" s="22">
        <v>6133</v>
      </c>
      <c r="F5065" s="23"/>
      <c r="G5065" s="128" t="s">
        <v>3379</v>
      </c>
      <c r="H5065" s="32" t="s">
        <v>26</v>
      </c>
      <c r="I5065" s="44">
        <f t="shared" si="3467"/>
        <v>8500</v>
      </c>
      <c r="J5065" s="44">
        <v>7000</v>
      </c>
      <c r="K5065" s="44">
        <f t="shared" si="3469"/>
        <v>1500</v>
      </c>
      <c r="L5065" s="44">
        <v>1500</v>
      </c>
      <c r="M5065" s="44">
        <v>0</v>
      </c>
      <c r="N5065" s="44">
        <v>0</v>
      </c>
      <c r="O5065" s="44">
        <v>0</v>
      </c>
      <c r="P5065" s="44">
        <v>0</v>
      </c>
      <c r="Q5065" s="44">
        <v>8500</v>
      </c>
      <c r="R5065" s="44">
        <v>7000</v>
      </c>
      <c r="S5065" s="44">
        <v>5850</v>
      </c>
      <c r="T5065" s="44">
        <f t="shared" si="3474"/>
        <v>1150</v>
      </c>
      <c r="U5065" s="44">
        <v>580</v>
      </c>
      <c r="V5065" s="44">
        <v>570</v>
      </c>
      <c r="W5065" s="44">
        <v>0</v>
      </c>
      <c r="X5065" s="44">
        <f t="shared" si="3475"/>
        <v>7000</v>
      </c>
      <c r="Y5065" s="209">
        <f t="shared" si="3471"/>
        <v>100</v>
      </c>
    </row>
    <row r="5066" spans="1:25">
      <c r="A5066" s="23" t="s">
        <v>786</v>
      </c>
      <c r="B5066" s="23" t="s">
        <v>184</v>
      </c>
      <c r="C5066" s="23" t="s">
        <v>977</v>
      </c>
      <c r="D5066" s="23" t="s">
        <v>1734</v>
      </c>
      <c r="E5066" s="22">
        <v>6134</v>
      </c>
      <c r="F5066" s="23"/>
      <c r="G5066" s="128" t="s">
        <v>3379</v>
      </c>
      <c r="H5066" s="32" t="s">
        <v>27</v>
      </c>
      <c r="I5066" s="44">
        <f t="shared" si="3467"/>
        <v>23000</v>
      </c>
      <c r="J5066" s="44">
        <v>20000</v>
      </c>
      <c r="K5066" s="44">
        <f t="shared" si="3469"/>
        <v>3000</v>
      </c>
      <c r="L5066" s="44">
        <v>3000</v>
      </c>
      <c r="M5066" s="44">
        <v>0</v>
      </c>
      <c r="N5066" s="44">
        <v>0</v>
      </c>
      <c r="O5066" s="44">
        <v>0</v>
      </c>
      <c r="P5066" s="44">
        <v>0</v>
      </c>
      <c r="Q5066" s="44">
        <v>23000</v>
      </c>
      <c r="R5066" s="44">
        <v>20000</v>
      </c>
      <c r="S5066" s="44">
        <v>20000</v>
      </c>
      <c r="T5066" s="44">
        <f t="shared" si="3474"/>
        <v>0</v>
      </c>
      <c r="U5066" s="44">
        <v>0</v>
      </c>
      <c r="V5066" s="44">
        <v>0</v>
      </c>
      <c r="W5066" s="44">
        <v>0</v>
      </c>
      <c r="X5066" s="44">
        <f t="shared" si="3475"/>
        <v>20000</v>
      </c>
      <c r="Y5066" s="209">
        <f t="shared" si="3471"/>
        <v>100</v>
      </c>
    </row>
    <row r="5067" spans="1:25">
      <c r="A5067" s="23" t="s">
        <v>786</v>
      </c>
      <c r="B5067" s="23" t="s">
        <v>184</v>
      </c>
      <c r="C5067" s="23" t="s">
        <v>977</v>
      </c>
      <c r="D5067" s="23" t="s">
        <v>1734</v>
      </c>
      <c r="E5067" s="22">
        <v>6135</v>
      </c>
      <c r="F5067" s="23"/>
      <c r="G5067" s="128" t="s">
        <v>3379</v>
      </c>
      <c r="H5067" s="32" t="s">
        <v>28</v>
      </c>
      <c r="I5067" s="44">
        <f t="shared" si="3467"/>
        <v>3100</v>
      </c>
      <c r="J5067" s="44">
        <v>100</v>
      </c>
      <c r="K5067" s="44">
        <f t="shared" si="3469"/>
        <v>3000</v>
      </c>
      <c r="L5067" s="44">
        <v>3000</v>
      </c>
      <c r="M5067" s="44">
        <v>0</v>
      </c>
      <c r="N5067" s="44">
        <v>0</v>
      </c>
      <c r="O5067" s="44">
        <v>0</v>
      </c>
      <c r="P5067" s="44">
        <v>0</v>
      </c>
      <c r="Q5067" s="44">
        <v>3100</v>
      </c>
      <c r="R5067" s="44">
        <v>100</v>
      </c>
      <c r="S5067" s="44">
        <v>100</v>
      </c>
      <c r="T5067" s="44">
        <f t="shared" si="3474"/>
        <v>0</v>
      </c>
      <c r="U5067" s="44">
        <v>0</v>
      </c>
      <c r="V5067" s="44">
        <v>0</v>
      </c>
      <c r="W5067" s="44">
        <v>0</v>
      </c>
      <c r="X5067" s="44">
        <f t="shared" si="3475"/>
        <v>100</v>
      </c>
      <c r="Y5067" s="209">
        <f t="shared" si="3471"/>
        <v>100</v>
      </c>
    </row>
    <row r="5068" spans="1:25">
      <c r="A5068" s="23" t="s">
        <v>786</v>
      </c>
      <c r="B5068" s="23" t="s">
        <v>184</v>
      </c>
      <c r="C5068" s="23" t="s">
        <v>977</v>
      </c>
      <c r="D5068" s="23" t="s">
        <v>1734</v>
      </c>
      <c r="E5068" s="22">
        <v>6136</v>
      </c>
      <c r="F5068" s="23"/>
      <c r="G5068" s="128" t="s">
        <v>3379</v>
      </c>
      <c r="H5068" s="32" t="s">
        <v>29</v>
      </c>
      <c r="I5068" s="44">
        <f t="shared" si="3467"/>
        <v>23510</v>
      </c>
      <c r="J5068" s="44">
        <v>21510</v>
      </c>
      <c r="K5068" s="44">
        <f t="shared" si="3469"/>
        <v>2000</v>
      </c>
      <c r="L5068" s="44">
        <v>2000</v>
      </c>
      <c r="M5068" s="44">
        <v>0</v>
      </c>
      <c r="N5068" s="44">
        <v>0</v>
      </c>
      <c r="O5068" s="44">
        <v>0</v>
      </c>
      <c r="P5068" s="44">
        <v>0</v>
      </c>
      <c r="Q5068" s="44">
        <v>23510</v>
      </c>
      <c r="R5068" s="44">
        <v>21510</v>
      </c>
      <c r="S5068" s="44">
        <v>21510</v>
      </c>
      <c r="T5068" s="44">
        <f t="shared" si="3474"/>
        <v>0</v>
      </c>
      <c r="U5068" s="44">
        <v>0</v>
      </c>
      <c r="V5068" s="44">
        <v>0</v>
      </c>
      <c r="W5068" s="44">
        <v>0</v>
      </c>
      <c r="X5068" s="44">
        <f t="shared" si="3475"/>
        <v>21510</v>
      </c>
      <c r="Y5068" s="209">
        <f t="shared" si="3471"/>
        <v>100</v>
      </c>
    </row>
    <row r="5069" spans="1:25">
      <c r="A5069" s="23" t="s">
        <v>786</v>
      </c>
      <c r="B5069" s="23" t="s">
        <v>184</v>
      </c>
      <c r="C5069" s="23" t="s">
        <v>977</v>
      </c>
      <c r="D5069" s="23" t="s">
        <v>1734</v>
      </c>
      <c r="E5069" s="22">
        <v>6137</v>
      </c>
      <c r="F5069" s="23"/>
      <c r="G5069" s="128" t="s">
        <v>3379</v>
      </c>
      <c r="H5069" s="32" t="s">
        <v>30</v>
      </c>
      <c r="I5069" s="44">
        <f t="shared" si="3467"/>
        <v>15104</v>
      </c>
      <c r="J5069" s="44">
        <v>8104</v>
      </c>
      <c r="K5069" s="44">
        <f t="shared" si="3469"/>
        <v>7000</v>
      </c>
      <c r="L5069" s="44">
        <v>7000</v>
      </c>
      <c r="M5069" s="44">
        <v>0</v>
      </c>
      <c r="N5069" s="44">
        <v>0</v>
      </c>
      <c r="O5069" s="44">
        <v>0</v>
      </c>
      <c r="P5069" s="44">
        <v>0</v>
      </c>
      <c r="Q5069" s="44">
        <v>15104</v>
      </c>
      <c r="R5069" s="44">
        <v>8104</v>
      </c>
      <c r="S5069" s="44">
        <v>8104</v>
      </c>
      <c r="T5069" s="44">
        <f t="shared" si="3474"/>
        <v>0</v>
      </c>
      <c r="U5069" s="44">
        <v>0</v>
      </c>
      <c r="V5069" s="44">
        <v>0</v>
      </c>
      <c r="W5069" s="44">
        <v>0</v>
      </c>
      <c r="X5069" s="44">
        <f t="shared" si="3475"/>
        <v>8104</v>
      </c>
      <c r="Y5069" s="209">
        <f t="shared" si="3471"/>
        <v>100</v>
      </c>
    </row>
    <row r="5070" spans="1:25">
      <c r="A5070" s="23" t="s">
        <v>786</v>
      </c>
      <c r="B5070" s="23" t="s">
        <v>184</v>
      </c>
      <c r="C5070" s="23" t="s">
        <v>977</v>
      </c>
      <c r="D5070" s="23" t="s">
        <v>1734</v>
      </c>
      <c r="E5070" s="22">
        <v>6138</v>
      </c>
      <c r="F5070" s="23"/>
      <c r="G5070" s="128" t="s">
        <v>3379</v>
      </c>
      <c r="H5070" s="32" t="s">
        <v>31</v>
      </c>
      <c r="I5070" s="44">
        <f t="shared" si="3467"/>
        <v>3000</v>
      </c>
      <c r="J5070" s="44">
        <v>0</v>
      </c>
      <c r="K5070" s="44">
        <f t="shared" si="3469"/>
        <v>3000</v>
      </c>
      <c r="L5070" s="44">
        <v>3000</v>
      </c>
      <c r="M5070" s="44">
        <v>0</v>
      </c>
      <c r="N5070" s="44">
        <v>0</v>
      </c>
      <c r="O5070" s="44">
        <v>0</v>
      </c>
      <c r="P5070" s="44">
        <v>0</v>
      </c>
      <c r="Q5070" s="44">
        <v>3000</v>
      </c>
      <c r="R5070" s="44">
        <v>0</v>
      </c>
      <c r="S5070" s="44">
        <v>0</v>
      </c>
      <c r="T5070" s="44">
        <f t="shared" si="3474"/>
        <v>0</v>
      </c>
      <c r="U5070" s="44">
        <v>0</v>
      </c>
      <c r="V5070" s="44">
        <v>0</v>
      </c>
      <c r="W5070" s="44">
        <v>0</v>
      </c>
      <c r="X5070" s="44">
        <f t="shared" si="3475"/>
        <v>0</v>
      </c>
      <c r="Y5070" s="209">
        <f t="shared" si="3471"/>
        <v>0</v>
      </c>
    </row>
    <row r="5071" spans="1:25">
      <c r="A5071" s="20" t="s">
        <v>786</v>
      </c>
      <c r="B5071" s="20" t="s">
        <v>184</v>
      </c>
      <c r="C5071" s="20" t="s">
        <v>977</v>
      </c>
      <c r="D5071" s="20" t="s">
        <v>1734</v>
      </c>
      <c r="E5071" s="20" t="s">
        <v>144</v>
      </c>
      <c r="F5071" s="23" t="s">
        <v>0</v>
      </c>
      <c r="G5071" s="154" t="s">
        <v>0</v>
      </c>
      <c r="H5071" s="21" t="s">
        <v>32</v>
      </c>
      <c r="I5071" s="66">
        <f t="shared" si="3467"/>
        <v>51000</v>
      </c>
      <c r="J5071" s="66">
        <f t="shared" ref="J5071:P5071" si="3481">SUM(J5072:J5074)</f>
        <v>13000</v>
      </c>
      <c r="K5071" s="66">
        <f t="shared" si="3469"/>
        <v>38000</v>
      </c>
      <c r="L5071" s="66">
        <f t="shared" si="3481"/>
        <v>38000</v>
      </c>
      <c r="M5071" s="66">
        <f t="shared" si="3481"/>
        <v>0</v>
      </c>
      <c r="N5071" s="66">
        <f t="shared" si="3481"/>
        <v>0</v>
      </c>
      <c r="O5071" s="66">
        <f t="shared" si="3481"/>
        <v>0</v>
      </c>
      <c r="P5071" s="66">
        <f t="shared" si="3481"/>
        <v>0</v>
      </c>
      <c r="Q5071" s="66">
        <f>SUM(Q5072:Q5074)</f>
        <v>58197</v>
      </c>
      <c r="R5071" s="66">
        <f>SUM(R5072:R5074)</f>
        <v>20197</v>
      </c>
      <c r="S5071" s="66">
        <f>SUM(S5072:S5074)</f>
        <v>20155</v>
      </c>
      <c r="T5071" s="66">
        <f t="shared" ref="T5071:X5071" si="3482">SUM(T5072:T5074)</f>
        <v>42</v>
      </c>
      <c r="U5071" s="66">
        <f t="shared" si="3482"/>
        <v>42</v>
      </c>
      <c r="V5071" s="66">
        <f t="shared" si="3482"/>
        <v>0</v>
      </c>
      <c r="W5071" s="66">
        <f t="shared" si="3482"/>
        <v>0</v>
      </c>
      <c r="X5071" s="66">
        <f t="shared" si="3482"/>
        <v>20197</v>
      </c>
      <c r="Y5071" s="208">
        <f t="shared" si="3471"/>
        <v>100</v>
      </c>
    </row>
    <row r="5072" spans="1:25">
      <c r="A5072" s="23" t="s">
        <v>786</v>
      </c>
      <c r="B5072" s="23" t="s">
        <v>184</v>
      </c>
      <c r="C5072" s="23" t="s">
        <v>977</v>
      </c>
      <c r="D5072" s="23" t="s">
        <v>1734</v>
      </c>
      <c r="E5072" s="22">
        <v>6139</v>
      </c>
      <c r="F5072" s="23"/>
      <c r="G5072" s="128" t="s">
        <v>3379</v>
      </c>
      <c r="H5072" s="32" t="s">
        <v>32</v>
      </c>
      <c r="I5072" s="44">
        <f t="shared" si="3467"/>
        <v>42000</v>
      </c>
      <c r="J5072" s="44">
        <v>4000</v>
      </c>
      <c r="K5072" s="44">
        <f t="shared" si="3469"/>
        <v>38000</v>
      </c>
      <c r="L5072" s="44">
        <v>38000</v>
      </c>
      <c r="M5072" s="44">
        <v>0</v>
      </c>
      <c r="N5072" s="44">
        <v>0</v>
      </c>
      <c r="O5072" s="44">
        <v>0</v>
      </c>
      <c r="P5072" s="44">
        <v>0</v>
      </c>
      <c r="Q5072" s="44">
        <v>49000</v>
      </c>
      <c r="R5072" s="44">
        <v>11000</v>
      </c>
      <c r="S5072" s="44">
        <v>11000</v>
      </c>
      <c r="T5072" s="44">
        <f t="shared" si="3474"/>
        <v>0</v>
      </c>
      <c r="U5072" s="44">
        <v>0</v>
      </c>
      <c r="V5072" s="44">
        <v>0</v>
      </c>
      <c r="W5072" s="44">
        <v>0</v>
      </c>
      <c r="X5072" s="44">
        <f t="shared" si="3475"/>
        <v>11000</v>
      </c>
      <c r="Y5072" s="209">
        <f t="shared" si="3471"/>
        <v>100</v>
      </c>
    </row>
    <row r="5073" spans="1:25">
      <c r="A5073" s="23" t="s">
        <v>786</v>
      </c>
      <c r="B5073" s="23" t="s">
        <v>184</v>
      </c>
      <c r="C5073" s="23" t="s">
        <v>977</v>
      </c>
      <c r="D5073" s="23" t="s">
        <v>1734</v>
      </c>
      <c r="E5073" s="22">
        <v>6139</v>
      </c>
      <c r="F5073" s="23" t="s">
        <v>1741</v>
      </c>
      <c r="G5073" s="128" t="s">
        <v>3379</v>
      </c>
      <c r="H5073" s="32" t="s">
        <v>152</v>
      </c>
      <c r="I5073" s="44">
        <f t="shared" si="3467"/>
        <v>4000</v>
      </c>
      <c r="J5073" s="44">
        <v>4000</v>
      </c>
      <c r="K5073" s="44">
        <f t="shared" si="3469"/>
        <v>0</v>
      </c>
      <c r="L5073" s="44">
        <v>0</v>
      </c>
      <c r="M5073" s="44">
        <v>0</v>
      </c>
      <c r="N5073" s="44">
        <v>0</v>
      </c>
      <c r="O5073" s="44">
        <v>0</v>
      </c>
      <c r="P5073" s="44">
        <v>0</v>
      </c>
      <c r="Q5073" s="44">
        <v>4197</v>
      </c>
      <c r="R5073" s="44">
        <v>4197</v>
      </c>
      <c r="S5073" s="44">
        <v>4155</v>
      </c>
      <c r="T5073" s="44">
        <f t="shared" si="3474"/>
        <v>42</v>
      </c>
      <c r="U5073" s="44">
        <v>42</v>
      </c>
      <c r="V5073" s="44">
        <v>0</v>
      </c>
      <c r="W5073" s="44">
        <v>0</v>
      </c>
      <c r="X5073" s="44">
        <f t="shared" si="3475"/>
        <v>4197</v>
      </c>
      <c r="Y5073" s="209">
        <f t="shared" si="3471"/>
        <v>100</v>
      </c>
    </row>
    <row r="5074" spans="1:25">
      <c r="A5074" s="23" t="s">
        <v>786</v>
      </c>
      <c r="B5074" s="23" t="s">
        <v>184</v>
      </c>
      <c r="C5074" s="23" t="s">
        <v>977</v>
      </c>
      <c r="D5074" s="23" t="s">
        <v>1734</v>
      </c>
      <c r="E5074" s="22">
        <v>6139</v>
      </c>
      <c r="F5074" s="23" t="s">
        <v>1742</v>
      </c>
      <c r="G5074" s="128" t="s">
        <v>3379</v>
      </c>
      <c r="H5074" s="32" t="s">
        <v>158</v>
      </c>
      <c r="I5074" s="44">
        <f t="shared" si="3467"/>
        <v>5000</v>
      </c>
      <c r="J5074" s="44">
        <v>5000</v>
      </c>
      <c r="K5074" s="44">
        <f t="shared" si="3469"/>
        <v>0</v>
      </c>
      <c r="L5074" s="44">
        <v>0</v>
      </c>
      <c r="M5074" s="44">
        <v>0</v>
      </c>
      <c r="N5074" s="44">
        <v>0</v>
      </c>
      <c r="O5074" s="44">
        <v>0</v>
      </c>
      <c r="P5074" s="44">
        <v>0</v>
      </c>
      <c r="Q5074" s="44">
        <v>5000</v>
      </c>
      <c r="R5074" s="44">
        <v>5000</v>
      </c>
      <c r="S5074" s="44">
        <v>5000</v>
      </c>
      <c r="T5074" s="44">
        <f t="shared" si="3474"/>
        <v>0</v>
      </c>
      <c r="U5074" s="44">
        <v>0</v>
      </c>
      <c r="V5074" s="44">
        <v>0</v>
      </c>
      <c r="W5074" s="44">
        <v>0</v>
      </c>
      <c r="X5074" s="44">
        <f t="shared" si="3475"/>
        <v>5000</v>
      </c>
      <c r="Y5074" s="209">
        <f t="shared" si="3471"/>
        <v>100</v>
      </c>
    </row>
    <row r="5075" spans="1:25" ht="20.399999999999999">
      <c r="A5075" s="20" t="s">
        <v>0</v>
      </c>
      <c r="B5075" s="20" t="s">
        <v>0</v>
      </c>
      <c r="C5075" s="20" t="s">
        <v>0</v>
      </c>
      <c r="D5075" s="21" t="s">
        <v>0</v>
      </c>
      <c r="E5075" s="21" t="s">
        <v>0</v>
      </c>
      <c r="F5075" s="21" t="s">
        <v>0</v>
      </c>
      <c r="G5075" s="150" t="s">
        <v>0</v>
      </c>
      <c r="H5075" s="30" t="s">
        <v>42</v>
      </c>
      <c r="I5075" s="31">
        <f t="shared" si="3467"/>
        <v>100</v>
      </c>
      <c r="J5075" s="31">
        <f t="shared" ref="J5075:X5076" si="3483">SUM(J5076)</f>
        <v>100</v>
      </c>
      <c r="K5075" s="31">
        <f t="shared" si="3469"/>
        <v>0</v>
      </c>
      <c r="L5075" s="31">
        <f t="shared" si="3483"/>
        <v>0</v>
      </c>
      <c r="M5075" s="31">
        <f t="shared" si="3483"/>
        <v>0</v>
      </c>
      <c r="N5075" s="31">
        <f t="shared" si="3483"/>
        <v>0</v>
      </c>
      <c r="O5075" s="31">
        <f t="shared" si="3483"/>
        <v>0</v>
      </c>
      <c r="P5075" s="31">
        <f t="shared" si="3483"/>
        <v>0</v>
      </c>
      <c r="Q5075" s="31">
        <f t="shared" si="3483"/>
        <v>31450</v>
      </c>
      <c r="R5075" s="31">
        <f t="shared" si="3483"/>
        <v>31450</v>
      </c>
      <c r="S5075" s="31">
        <f t="shared" si="3483"/>
        <v>31350</v>
      </c>
      <c r="T5075" s="31">
        <f t="shared" si="3483"/>
        <v>100</v>
      </c>
      <c r="U5075" s="31">
        <f t="shared" si="3483"/>
        <v>100</v>
      </c>
      <c r="V5075" s="31">
        <f t="shared" si="3483"/>
        <v>0</v>
      </c>
      <c r="W5075" s="31">
        <f t="shared" si="3483"/>
        <v>0</v>
      </c>
      <c r="X5075" s="31">
        <f t="shared" si="3483"/>
        <v>31450</v>
      </c>
      <c r="Y5075" s="220">
        <f t="shared" si="3471"/>
        <v>100</v>
      </c>
    </row>
    <row r="5076" spans="1:25">
      <c r="A5076" s="23" t="s">
        <v>786</v>
      </c>
      <c r="B5076" s="23" t="s">
        <v>184</v>
      </c>
      <c r="C5076" s="23" t="s">
        <v>977</v>
      </c>
      <c r="D5076" s="23" t="s">
        <v>1734</v>
      </c>
      <c r="E5076" s="21" t="s">
        <v>159</v>
      </c>
      <c r="F5076" s="21" t="s">
        <v>0</v>
      </c>
      <c r="G5076" s="150" t="s">
        <v>0</v>
      </c>
      <c r="H5076" s="21" t="s">
        <v>34</v>
      </c>
      <c r="I5076" s="66">
        <f t="shared" si="3467"/>
        <v>100</v>
      </c>
      <c r="J5076" s="66">
        <f t="shared" si="3483"/>
        <v>100</v>
      </c>
      <c r="K5076" s="66">
        <f t="shared" si="3469"/>
        <v>0</v>
      </c>
      <c r="L5076" s="66">
        <f t="shared" si="3483"/>
        <v>0</v>
      </c>
      <c r="M5076" s="66">
        <f t="shared" si="3483"/>
        <v>0</v>
      </c>
      <c r="N5076" s="66">
        <f t="shared" si="3483"/>
        <v>0</v>
      </c>
      <c r="O5076" s="66">
        <f t="shared" si="3483"/>
        <v>0</v>
      </c>
      <c r="P5076" s="66">
        <f t="shared" si="3483"/>
        <v>0</v>
      </c>
      <c r="Q5076" s="66">
        <f t="shared" si="3483"/>
        <v>31450</v>
      </c>
      <c r="R5076" s="66">
        <f t="shared" si="3483"/>
        <v>31450</v>
      </c>
      <c r="S5076" s="66">
        <f t="shared" si="3483"/>
        <v>31350</v>
      </c>
      <c r="T5076" s="66">
        <f t="shared" si="3483"/>
        <v>100</v>
      </c>
      <c r="U5076" s="66">
        <f t="shared" si="3483"/>
        <v>100</v>
      </c>
      <c r="V5076" s="66">
        <f t="shared" si="3483"/>
        <v>0</v>
      </c>
      <c r="W5076" s="66">
        <f t="shared" si="3483"/>
        <v>0</v>
      </c>
      <c r="X5076" s="66">
        <f t="shared" si="3483"/>
        <v>31450</v>
      </c>
      <c r="Y5076" s="208">
        <f t="shared" si="3471"/>
        <v>100</v>
      </c>
    </row>
    <row r="5077" spans="1:25">
      <c r="A5077" s="23" t="s">
        <v>786</v>
      </c>
      <c r="B5077" s="23" t="s">
        <v>184</v>
      </c>
      <c r="C5077" s="23" t="s">
        <v>977</v>
      </c>
      <c r="D5077" s="23" t="s">
        <v>1734</v>
      </c>
      <c r="E5077" s="22">
        <v>6148</v>
      </c>
      <c r="F5077" s="23"/>
      <c r="G5077" s="128" t="s">
        <v>3379</v>
      </c>
      <c r="H5077" s="32" t="s">
        <v>41</v>
      </c>
      <c r="I5077" s="44">
        <f t="shared" si="3467"/>
        <v>100</v>
      </c>
      <c r="J5077" s="44">
        <v>100</v>
      </c>
      <c r="K5077" s="44">
        <f t="shared" si="3469"/>
        <v>0</v>
      </c>
      <c r="L5077" s="44">
        <v>0</v>
      </c>
      <c r="M5077" s="44">
        <v>0</v>
      </c>
      <c r="N5077" s="44">
        <v>0</v>
      </c>
      <c r="O5077" s="44">
        <v>0</v>
      </c>
      <c r="P5077" s="44">
        <v>0</v>
      </c>
      <c r="Q5077" s="44">
        <v>31450</v>
      </c>
      <c r="R5077" s="44">
        <v>31450</v>
      </c>
      <c r="S5077" s="44">
        <v>31350</v>
      </c>
      <c r="T5077" s="44">
        <f t="shared" si="3474"/>
        <v>100</v>
      </c>
      <c r="U5077" s="44">
        <v>100</v>
      </c>
      <c r="V5077" s="44">
        <v>0</v>
      </c>
      <c r="W5077" s="44">
        <v>0</v>
      </c>
      <c r="X5077" s="44">
        <f t="shared" si="3475"/>
        <v>31450</v>
      </c>
      <c r="Y5077" s="209">
        <f t="shared" si="3471"/>
        <v>100</v>
      </c>
    </row>
    <row r="5078" spans="1:25" ht="20.399999999999999">
      <c r="A5078" s="20" t="s">
        <v>0</v>
      </c>
      <c r="B5078" s="20" t="s">
        <v>0</v>
      </c>
      <c r="C5078" s="20" t="s">
        <v>0</v>
      </c>
      <c r="D5078" s="21" t="s">
        <v>0</v>
      </c>
      <c r="E5078" s="21" t="s">
        <v>0</v>
      </c>
      <c r="F5078" s="21" t="s">
        <v>0</v>
      </c>
      <c r="G5078" s="150" t="s">
        <v>0</v>
      </c>
      <c r="H5078" s="30" t="s">
        <v>60</v>
      </c>
      <c r="I5078" s="31">
        <f t="shared" si="3467"/>
        <v>15000</v>
      </c>
      <c r="J5078" s="31">
        <f t="shared" ref="J5078:X5079" si="3484">SUM(J5079)</f>
        <v>0</v>
      </c>
      <c r="K5078" s="31">
        <f t="shared" si="3469"/>
        <v>15000</v>
      </c>
      <c r="L5078" s="31">
        <f t="shared" si="3484"/>
        <v>15000</v>
      </c>
      <c r="M5078" s="31">
        <f t="shared" si="3484"/>
        <v>0</v>
      </c>
      <c r="N5078" s="31">
        <f t="shared" si="3484"/>
        <v>0</v>
      </c>
      <c r="O5078" s="31">
        <f t="shared" si="3484"/>
        <v>0</v>
      </c>
      <c r="P5078" s="31">
        <f t="shared" si="3484"/>
        <v>0</v>
      </c>
      <c r="Q5078" s="31">
        <f t="shared" si="3484"/>
        <v>15210</v>
      </c>
      <c r="R5078" s="31">
        <f t="shared" si="3484"/>
        <v>0</v>
      </c>
      <c r="S5078" s="31">
        <f t="shared" si="3484"/>
        <v>0</v>
      </c>
      <c r="T5078" s="31">
        <f t="shared" si="3484"/>
        <v>0</v>
      </c>
      <c r="U5078" s="31">
        <f t="shared" si="3484"/>
        <v>0</v>
      </c>
      <c r="V5078" s="31">
        <f t="shared" si="3484"/>
        <v>0</v>
      </c>
      <c r="W5078" s="31">
        <f t="shared" si="3484"/>
        <v>0</v>
      </c>
      <c r="X5078" s="31">
        <f t="shared" si="3484"/>
        <v>0</v>
      </c>
      <c r="Y5078" s="220">
        <f t="shared" si="3471"/>
        <v>0</v>
      </c>
    </row>
    <row r="5079" spans="1:25">
      <c r="A5079" s="23" t="s">
        <v>786</v>
      </c>
      <c r="B5079" s="23" t="s">
        <v>184</v>
      </c>
      <c r="C5079" s="23" t="s">
        <v>977</v>
      </c>
      <c r="D5079" s="23" t="s">
        <v>1734</v>
      </c>
      <c r="E5079" s="21" t="s">
        <v>166</v>
      </c>
      <c r="F5079" s="21" t="s">
        <v>0</v>
      </c>
      <c r="G5079" s="150" t="s">
        <v>0</v>
      </c>
      <c r="H5079" s="21" t="s">
        <v>53</v>
      </c>
      <c r="I5079" s="66">
        <f t="shared" si="3467"/>
        <v>15000</v>
      </c>
      <c r="J5079" s="66">
        <f t="shared" si="3484"/>
        <v>0</v>
      </c>
      <c r="K5079" s="66">
        <f t="shared" si="3469"/>
        <v>15000</v>
      </c>
      <c r="L5079" s="66">
        <f t="shared" si="3484"/>
        <v>15000</v>
      </c>
      <c r="M5079" s="66">
        <f t="shared" si="3484"/>
        <v>0</v>
      </c>
      <c r="N5079" s="66">
        <f t="shared" si="3484"/>
        <v>0</v>
      </c>
      <c r="O5079" s="66">
        <f t="shared" si="3484"/>
        <v>0</v>
      </c>
      <c r="P5079" s="66">
        <f t="shared" si="3484"/>
        <v>0</v>
      </c>
      <c r="Q5079" s="66">
        <f t="shared" si="3484"/>
        <v>15210</v>
      </c>
      <c r="R5079" s="66">
        <f t="shared" si="3484"/>
        <v>0</v>
      </c>
      <c r="S5079" s="66">
        <f t="shared" si="3484"/>
        <v>0</v>
      </c>
      <c r="T5079" s="66">
        <f t="shared" si="3484"/>
        <v>0</v>
      </c>
      <c r="U5079" s="66">
        <f t="shared" si="3484"/>
        <v>0</v>
      </c>
      <c r="V5079" s="66">
        <f t="shared" si="3484"/>
        <v>0</v>
      </c>
      <c r="W5079" s="66">
        <f t="shared" si="3484"/>
        <v>0</v>
      </c>
      <c r="X5079" s="66">
        <f t="shared" si="3484"/>
        <v>0</v>
      </c>
      <c r="Y5079" s="208">
        <f t="shared" si="3471"/>
        <v>0</v>
      </c>
    </row>
    <row r="5080" spans="1:25">
      <c r="A5080" s="23" t="s">
        <v>786</v>
      </c>
      <c r="B5080" s="23" t="s">
        <v>184</v>
      </c>
      <c r="C5080" s="23" t="s">
        <v>977</v>
      </c>
      <c r="D5080" s="23" t="s">
        <v>1734</v>
      </c>
      <c r="E5080" s="22">
        <v>8213</v>
      </c>
      <c r="F5080" s="23"/>
      <c r="G5080" s="128" t="s">
        <v>3379</v>
      </c>
      <c r="H5080" s="32" t="s">
        <v>56</v>
      </c>
      <c r="I5080" s="44">
        <f t="shared" si="3467"/>
        <v>15000</v>
      </c>
      <c r="J5080" s="44">
        <v>0</v>
      </c>
      <c r="K5080" s="44">
        <f t="shared" si="3469"/>
        <v>15000</v>
      </c>
      <c r="L5080" s="44">
        <v>15000</v>
      </c>
      <c r="M5080" s="44">
        <v>0</v>
      </c>
      <c r="N5080" s="44">
        <v>0</v>
      </c>
      <c r="O5080" s="44">
        <v>0</v>
      </c>
      <c r="P5080" s="44">
        <v>0</v>
      </c>
      <c r="Q5080" s="44">
        <v>15210</v>
      </c>
      <c r="R5080" s="44">
        <v>0</v>
      </c>
      <c r="S5080" s="44">
        <v>0</v>
      </c>
      <c r="T5080" s="44">
        <f t="shared" si="3474"/>
        <v>0</v>
      </c>
      <c r="U5080" s="44"/>
      <c r="V5080" s="44"/>
      <c r="W5080" s="44"/>
      <c r="X5080" s="44">
        <f t="shared" si="3475"/>
        <v>0</v>
      </c>
      <c r="Y5080" s="209">
        <f t="shared" si="3471"/>
        <v>0</v>
      </c>
    </row>
    <row r="5081" spans="1:25">
      <c r="A5081" s="32" t="s">
        <v>0</v>
      </c>
      <c r="B5081" s="32" t="s">
        <v>0</v>
      </c>
      <c r="C5081" s="32" t="s">
        <v>0</v>
      </c>
      <c r="D5081" s="32" t="s">
        <v>0</v>
      </c>
      <c r="E5081" s="32" t="s">
        <v>0</v>
      </c>
      <c r="F5081" s="32" t="s">
        <v>0</v>
      </c>
      <c r="G5081" s="154" t="s">
        <v>0</v>
      </c>
      <c r="H5081" s="30" t="s">
        <v>1743</v>
      </c>
      <c r="I5081" s="31">
        <f t="shared" si="3467"/>
        <v>1851549</v>
      </c>
      <c r="J5081" s="31">
        <f t="shared" ref="J5081:P5081" si="3485">SUM(J5051,J5075,J5078)</f>
        <v>1755049</v>
      </c>
      <c r="K5081" s="31">
        <f t="shared" si="3469"/>
        <v>96500</v>
      </c>
      <c r="L5081" s="31">
        <f t="shared" si="3485"/>
        <v>96500</v>
      </c>
      <c r="M5081" s="31">
        <f t="shared" si="3485"/>
        <v>0</v>
      </c>
      <c r="N5081" s="31">
        <f t="shared" si="3485"/>
        <v>0</v>
      </c>
      <c r="O5081" s="31">
        <f t="shared" si="3485"/>
        <v>0</v>
      </c>
      <c r="P5081" s="31">
        <f t="shared" si="3485"/>
        <v>0</v>
      </c>
      <c r="Q5081" s="31">
        <f>SUM(Q5051,Q5075,Q5078)</f>
        <v>1958867</v>
      </c>
      <c r="R5081" s="31">
        <f>SUM(R5051,R5075,R5078)</f>
        <v>1862157</v>
      </c>
      <c r="S5081" s="31">
        <f>SUM(S5051,S5075,S5078)</f>
        <v>1498620</v>
      </c>
      <c r="T5081" s="31">
        <f t="shared" ref="T5081:X5081" si="3486">SUM(T5051,T5075,T5078)</f>
        <v>363537</v>
      </c>
      <c r="U5081" s="31">
        <f t="shared" si="3486"/>
        <v>156512</v>
      </c>
      <c r="V5081" s="31">
        <f t="shared" si="3486"/>
        <v>131913</v>
      </c>
      <c r="W5081" s="31">
        <f t="shared" si="3486"/>
        <v>75112</v>
      </c>
      <c r="X5081" s="31">
        <f t="shared" si="3486"/>
        <v>1862157</v>
      </c>
      <c r="Y5081" s="220">
        <f t="shared" si="3471"/>
        <v>100</v>
      </c>
    </row>
    <row r="5082" spans="1:25" ht="15" thickBot="1">
      <c r="A5082" s="32" t="s">
        <v>0</v>
      </c>
      <c r="B5082" s="32" t="s">
        <v>0</v>
      </c>
      <c r="C5082" s="32" t="s">
        <v>0</v>
      </c>
      <c r="D5082" s="32" t="s">
        <v>0</v>
      </c>
      <c r="E5082" s="32" t="s">
        <v>0</v>
      </c>
      <c r="F5082" s="32" t="s">
        <v>0</v>
      </c>
      <c r="G5082" s="154" t="s">
        <v>0</v>
      </c>
      <c r="H5082" s="21" t="s">
        <v>170</v>
      </c>
      <c r="I5082" s="66">
        <f t="shared" si="3467"/>
        <v>54</v>
      </c>
      <c r="J5082" s="66">
        <v>54</v>
      </c>
      <c r="K5082" s="66">
        <f t="shared" si="3469"/>
        <v>0</v>
      </c>
      <c r="L5082" s="66" t="s">
        <v>0</v>
      </c>
      <c r="M5082" s="66" t="s">
        <v>0</v>
      </c>
      <c r="N5082" s="66" t="s">
        <v>0</v>
      </c>
      <c r="O5082" s="66" t="s">
        <v>0</v>
      </c>
      <c r="P5082" s="66" t="s">
        <v>0</v>
      </c>
      <c r="Q5082" s="66">
        <v>0</v>
      </c>
      <c r="R5082" s="66"/>
      <c r="S5082" s="66"/>
      <c r="T5082" s="66"/>
      <c r="U5082" s="66"/>
      <c r="V5082" s="66"/>
      <c r="W5082" s="66"/>
      <c r="X5082" s="66"/>
      <c r="Y5082" s="208">
        <v>0</v>
      </c>
    </row>
    <row r="5083" spans="1:25" ht="41.4" thickBot="1">
      <c r="A5083" s="252" t="s">
        <v>0</v>
      </c>
      <c r="B5083" s="252" t="s">
        <v>0</v>
      </c>
      <c r="C5083" s="252" t="s">
        <v>0</v>
      </c>
      <c r="D5083" s="252" t="s">
        <v>0</v>
      </c>
      <c r="E5083" s="252" t="s">
        <v>0</v>
      </c>
      <c r="F5083" s="252" t="s">
        <v>0</v>
      </c>
      <c r="G5083" s="258" t="s">
        <v>0</v>
      </c>
      <c r="H5083" s="24" t="s">
        <v>72</v>
      </c>
      <c r="I5083" s="1" t="s">
        <v>3093</v>
      </c>
      <c r="J5083" s="1" t="s">
        <v>3130</v>
      </c>
      <c r="K5083" s="1" t="s">
        <v>3</v>
      </c>
      <c r="L5083" s="1" t="s">
        <v>4</v>
      </c>
      <c r="M5083" s="1" t="s">
        <v>5</v>
      </c>
      <c r="N5083" s="1" t="s">
        <v>6</v>
      </c>
      <c r="O5083" s="1" t="s">
        <v>7</v>
      </c>
      <c r="P5083" s="1" t="s">
        <v>8</v>
      </c>
      <c r="Q5083" s="1" t="s">
        <v>3344</v>
      </c>
      <c r="R5083" s="1" t="s">
        <v>3427</v>
      </c>
      <c r="S5083" s="1" t="s">
        <v>3447</v>
      </c>
      <c r="T5083" s="1" t="s">
        <v>3448</v>
      </c>
      <c r="U5083" s="1" t="s">
        <v>3452</v>
      </c>
      <c r="V5083" s="1" t="s">
        <v>3449</v>
      </c>
      <c r="W5083" s="1" t="s">
        <v>3450</v>
      </c>
      <c r="X5083" s="1" t="s">
        <v>3451</v>
      </c>
      <c r="Y5083" s="216" t="s">
        <v>3385</v>
      </c>
    </row>
    <row r="5084" spans="1:25">
      <c r="A5084" s="253"/>
      <c r="B5084" s="253"/>
      <c r="C5084" s="253"/>
      <c r="D5084" s="253"/>
      <c r="E5084" s="253"/>
      <c r="F5084" s="253"/>
      <c r="G5084" s="259"/>
      <c r="H5084" s="33" t="s">
        <v>0</v>
      </c>
      <c r="I5084" s="45">
        <v>1</v>
      </c>
      <c r="J5084" s="45">
        <v>3</v>
      </c>
      <c r="K5084" s="45" t="s">
        <v>9</v>
      </c>
      <c r="L5084" s="45">
        <v>5</v>
      </c>
      <c r="M5084" s="45">
        <v>6</v>
      </c>
      <c r="N5084" s="45">
        <v>7</v>
      </c>
      <c r="O5084" s="45">
        <v>8</v>
      </c>
      <c r="P5084" s="45">
        <v>9</v>
      </c>
      <c r="Q5084" s="45">
        <v>1</v>
      </c>
      <c r="R5084" s="45">
        <v>2</v>
      </c>
      <c r="S5084" s="45">
        <v>3</v>
      </c>
      <c r="T5084" s="45" t="s">
        <v>3453</v>
      </c>
      <c r="U5084" s="45">
        <v>5</v>
      </c>
      <c r="V5084" s="45">
        <v>6</v>
      </c>
      <c r="W5084" s="45">
        <v>7</v>
      </c>
      <c r="X5084" s="45" t="s">
        <v>3454</v>
      </c>
      <c r="Y5084" s="276">
        <v>9</v>
      </c>
    </row>
    <row r="5085" spans="1:25">
      <c r="A5085" s="253"/>
      <c r="B5085" s="253"/>
      <c r="C5085" s="253"/>
      <c r="D5085" s="253"/>
      <c r="E5085" s="253"/>
      <c r="F5085" s="253"/>
      <c r="G5085" s="259"/>
      <c r="H5085" s="34" t="s">
        <v>109</v>
      </c>
      <c r="I5085" s="35">
        <f t="shared" si="3467"/>
        <v>1851549</v>
      </c>
      <c r="J5085" s="35">
        <f t="shared" ref="J5085:P5085" si="3487">SUM(J5081)</f>
        <v>1755049</v>
      </c>
      <c r="K5085" s="35">
        <f t="shared" si="3469"/>
        <v>96500</v>
      </c>
      <c r="L5085" s="35">
        <f t="shared" si="3487"/>
        <v>96500</v>
      </c>
      <c r="M5085" s="35">
        <f t="shared" si="3487"/>
        <v>0</v>
      </c>
      <c r="N5085" s="35">
        <f t="shared" si="3487"/>
        <v>0</v>
      </c>
      <c r="O5085" s="35">
        <f t="shared" si="3487"/>
        <v>0</v>
      </c>
      <c r="P5085" s="35">
        <f t="shared" si="3487"/>
        <v>0</v>
      </c>
      <c r="Q5085" s="35">
        <f>SUM(Q5081)</f>
        <v>1958867</v>
      </c>
      <c r="R5085" s="35">
        <f>SUM(R5081)</f>
        <v>1862157</v>
      </c>
      <c r="S5085" s="35">
        <f>SUM(S5081)</f>
        <v>1498620</v>
      </c>
      <c r="T5085" s="35">
        <f t="shared" ref="T5085:X5085" si="3488">SUM(T5081)</f>
        <v>363537</v>
      </c>
      <c r="U5085" s="35">
        <f t="shared" si="3488"/>
        <v>156512</v>
      </c>
      <c r="V5085" s="35">
        <f t="shared" si="3488"/>
        <v>131913</v>
      </c>
      <c r="W5085" s="35">
        <f t="shared" si="3488"/>
        <v>75112</v>
      </c>
      <c r="X5085" s="35">
        <f t="shared" si="3488"/>
        <v>1862157</v>
      </c>
      <c r="Y5085" s="218">
        <f t="shared" ref="Y5085:Y5086" si="3489">IF(R5085=0,0,(X5085/R5085)*100)</f>
        <v>100</v>
      </c>
    </row>
    <row r="5086" spans="1:25">
      <c r="A5086" s="253"/>
      <c r="B5086" s="253"/>
      <c r="C5086" s="253"/>
      <c r="D5086" s="253"/>
      <c r="E5086" s="253"/>
      <c r="F5086" s="253"/>
      <c r="G5086" s="259"/>
      <c r="H5086" s="36" t="s">
        <v>69</v>
      </c>
      <c r="I5086" s="35">
        <f t="shared" si="3467"/>
        <v>1851549</v>
      </c>
      <c r="J5086" s="35">
        <f t="shared" ref="J5086:P5086" si="3490">SUM(J5085)</f>
        <v>1755049</v>
      </c>
      <c r="K5086" s="35">
        <f t="shared" si="3469"/>
        <v>96500</v>
      </c>
      <c r="L5086" s="35">
        <f t="shared" si="3490"/>
        <v>96500</v>
      </c>
      <c r="M5086" s="35">
        <f t="shared" si="3490"/>
        <v>0</v>
      </c>
      <c r="N5086" s="35">
        <f t="shared" si="3490"/>
        <v>0</v>
      </c>
      <c r="O5086" s="35">
        <f t="shared" si="3490"/>
        <v>0</v>
      </c>
      <c r="P5086" s="35">
        <f t="shared" si="3490"/>
        <v>0</v>
      </c>
      <c r="Q5086" s="35">
        <f>SUM(Q5085)</f>
        <v>1958867</v>
      </c>
      <c r="R5086" s="35">
        <f>SUM(R5085)</f>
        <v>1862157</v>
      </c>
      <c r="S5086" s="35">
        <f>SUM(S5085)</f>
        <v>1498620</v>
      </c>
      <c r="T5086" s="35">
        <f t="shared" ref="T5086:X5086" si="3491">SUM(T5085)</f>
        <v>363537</v>
      </c>
      <c r="U5086" s="35">
        <f t="shared" si="3491"/>
        <v>156512</v>
      </c>
      <c r="V5086" s="35">
        <f t="shared" si="3491"/>
        <v>131913</v>
      </c>
      <c r="W5086" s="35">
        <f t="shared" si="3491"/>
        <v>75112</v>
      </c>
      <c r="X5086" s="35">
        <f t="shared" si="3491"/>
        <v>1862157</v>
      </c>
      <c r="Y5086" s="218">
        <f t="shared" si="3489"/>
        <v>100</v>
      </c>
    </row>
    <row r="5087" spans="1:25" ht="15" thickBot="1">
      <c r="A5087" s="254"/>
      <c r="B5087" s="254"/>
      <c r="C5087" s="254"/>
      <c r="D5087" s="254"/>
      <c r="E5087" s="254"/>
      <c r="F5087" s="254"/>
      <c r="G5087" s="260"/>
    </row>
    <row r="5088" spans="1:25" ht="41.4" thickBot="1">
      <c r="A5088" s="24" t="s">
        <v>123</v>
      </c>
      <c r="B5088" s="24" t="s">
        <v>124</v>
      </c>
      <c r="C5088" s="24" t="s">
        <v>125</v>
      </c>
      <c r="D5088" s="25" t="s">
        <v>0</v>
      </c>
      <c r="E5088" s="24" t="s">
        <v>126</v>
      </c>
      <c r="F5088" s="24" t="s">
        <v>127</v>
      </c>
      <c r="G5088" s="151" t="s">
        <v>128</v>
      </c>
      <c r="H5088" s="24" t="s">
        <v>1</v>
      </c>
      <c r="I5088" s="1" t="s">
        <v>3093</v>
      </c>
      <c r="J5088" s="1" t="s">
        <v>3130</v>
      </c>
      <c r="K5088" s="1" t="s">
        <v>3</v>
      </c>
      <c r="L5088" s="1" t="s">
        <v>4</v>
      </c>
      <c r="M5088" s="1" t="s">
        <v>5</v>
      </c>
      <c r="N5088" s="1" t="s">
        <v>6</v>
      </c>
      <c r="O5088" s="1" t="s">
        <v>7</v>
      </c>
      <c r="P5088" s="1" t="s">
        <v>8</v>
      </c>
      <c r="Q5088" s="1" t="s">
        <v>3344</v>
      </c>
      <c r="R5088" s="1" t="s">
        <v>3427</v>
      </c>
      <c r="S5088" s="1" t="s">
        <v>3447</v>
      </c>
      <c r="T5088" s="1" t="s">
        <v>3448</v>
      </c>
      <c r="U5088" s="1" t="s">
        <v>3452</v>
      </c>
      <c r="V5088" s="1" t="s">
        <v>3449</v>
      </c>
      <c r="W5088" s="1" t="s">
        <v>3450</v>
      </c>
      <c r="X5088" s="1" t="s">
        <v>3451</v>
      </c>
      <c r="Y5088" s="216" t="s">
        <v>3385</v>
      </c>
    </row>
    <row r="5089" spans="1:25">
      <c r="A5089" s="26" t="s">
        <v>0</v>
      </c>
      <c r="B5089" s="26" t="s">
        <v>0</v>
      </c>
      <c r="C5089" s="26" t="s">
        <v>0</v>
      </c>
      <c r="D5089" s="27" t="s">
        <v>0</v>
      </c>
      <c r="E5089" s="27" t="s">
        <v>0</v>
      </c>
      <c r="F5089" s="28" t="s">
        <v>0</v>
      </c>
      <c r="G5089" s="152" t="s">
        <v>0</v>
      </c>
      <c r="H5089" s="29" t="s">
        <v>0</v>
      </c>
      <c r="I5089" s="45">
        <v>1</v>
      </c>
      <c r="J5089" s="45">
        <v>3</v>
      </c>
      <c r="K5089" s="45" t="s">
        <v>9</v>
      </c>
      <c r="L5089" s="45">
        <v>5</v>
      </c>
      <c r="M5089" s="45">
        <v>6</v>
      </c>
      <c r="N5089" s="45">
        <v>7</v>
      </c>
      <c r="O5089" s="45">
        <v>8</v>
      </c>
      <c r="P5089" s="45">
        <v>9</v>
      </c>
      <c r="Q5089" s="45">
        <v>1</v>
      </c>
      <c r="R5089" s="45">
        <v>2</v>
      </c>
      <c r="S5089" s="45">
        <v>3</v>
      </c>
      <c r="T5089" s="45" t="s">
        <v>3453</v>
      </c>
      <c r="U5089" s="45">
        <v>5</v>
      </c>
      <c r="V5089" s="45">
        <v>6</v>
      </c>
      <c r="W5089" s="45">
        <v>7</v>
      </c>
      <c r="X5089" s="45" t="s">
        <v>3454</v>
      </c>
      <c r="Y5089" s="276">
        <v>9</v>
      </c>
    </row>
    <row r="5090" spans="1:25">
      <c r="A5090" s="133" t="s">
        <v>786</v>
      </c>
      <c r="B5090" s="133" t="s">
        <v>184</v>
      </c>
      <c r="C5090" s="109" t="s">
        <v>988</v>
      </c>
      <c r="D5090" s="109" t="s">
        <v>1744</v>
      </c>
      <c r="E5090" s="98" t="s">
        <v>0</v>
      </c>
      <c r="F5090" s="98" t="s">
        <v>0</v>
      </c>
      <c r="G5090" s="153" t="s">
        <v>0</v>
      </c>
      <c r="H5090" s="98" t="s">
        <v>1745</v>
      </c>
      <c r="I5090" s="110"/>
      <c r="J5090" s="110"/>
      <c r="K5090" s="110"/>
      <c r="L5090" s="110" t="s">
        <v>0</v>
      </c>
      <c r="M5090" s="110" t="s">
        <v>0</v>
      </c>
      <c r="N5090" s="110" t="s">
        <v>0</v>
      </c>
      <c r="O5090" s="110" t="s">
        <v>0</v>
      </c>
      <c r="P5090" s="110" t="s">
        <v>0</v>
      </c>
      <c r="Q5090" s="110"/>
      <c r="R5090" s="110"/>
      <c r="S5090" s="110"/>
      <c r="T5090" s="110" t="s">
        <v>0</v>
      </c>
      <c r="U5090" s="110" t="s">
        <v>0</v>
      </c>
      <c r="V5090" s="110" t="s">
        <v>0</v>
      </c>
      <c r="W5090" s="110" t="s">
        <v>0</v>
      </c>
      <c r="X5090" s="110" t="s">
        <v>0</v>
      </c>
      <c r="Y5090" s="217"/>
    </row>
    <row r="5091" spans="1:25" ht="20.399999999999999">
      <c r="A5091" s="20" t="s">
        <v>0</v>
      </c>
      <c r="B5091" s="20" t="s">
        <v>0</v>
      </c>
      <c r="C5091" s="20" t="s">
        <v>0</v>
      </c>
      <c r="D5091" s="21" t="s">
        <v>0</v>
      </c>
      <c r="E5091" s="21" t="s">
        <v>0</v>
      </c>
      <c r="F5091" s="21" t="s">
        <v>0</v>
      </c>
      <c r="G5091" s="150" t="s">
        <v>0</v>
      </c>
      <c r="H5091" s="30" t="s">
        <v>33</v>
      </c>
      <c r="I5091" s="31">
        <f t="shared" si="3467"/>
        <v>865200</v>
      </c>
      <c r="J5091" s="31">
        <f t="shared" ref="J5091:P5091" si="3492">SUM(J5092,J5100,J5102)</f>
        <v>865200</v>
      </c>
      <c r="K5091" s="31">
        <f t="shared" si="3469"/>
        <v>0</v>
      </c>
      <c r="L5091" s="31">
        <f t="shared" si="3492"/>
        <v>0</v>
      </c>
      <c r="M5091" s="31">
        <f t="shared" si="3492"/>
        <v>0</v>
      </c>
      <c r="N5091" s="31">
        <f t="shared" si="3492"/>
        <v>0</v>
      </c>
      <c r="O5091" s="31">
        <f t="shared" si="3492"/>
        <v>0</v>
      </c>
      <c r="P5091" s="31">
        <f t="shared" si="3492"/>
        <v>0</v>
      </c>
      <c r="Q5091" s="31">
        <f>SUM(Q5092,Q5100,Q5102)</f>
        <v>907131</v>
      </c>
      <c r="R5091" s="31">
        <f>SUM(R5092,R5100,R5102)</f>
        <v>907131</v>
      </c>
      <c r="S5091" s="31">
        <f>SUM(S5092,S5100,S5102)</f>
        <v>740585</v>
      </c>
      <c r="T5091" s="31">
        <f t="shared" ref="T5091:X5091" si="3493">SUM(T5092,T5100,T5102)</f>
        <v>166546</v>
      </c>
      <c r="U5091" s="31">
        <f t="shared" si="3493"/>
        <v>79736</v>
      </c>
      <c r="V5091" s="31">
        <f t="shared" si="3493"/>
        <v>71358</v>
      </c>
      <c r="W5091" s="31">
        <f t="shared" si="3493"/>
        <v>15452</v>
      </c>
      <c r="X5091" s="31">
        <f t="shared" si="3493"/>
        <v>907131</v>
      </c>
      <c r="Y5091" s="220">
        <f t="shared" ref="Y5091:Y5120" si="3494">IF(R5091=0,0,(X5091/R5091)*100)</f>
        <v>100</v>
      </c>
    </row>
    <row r="5092" spans="1:25">
      <c r="A5092" s="23" t="s">
        <v>786</v>
      </c>
      <c r="B5092" s="23" t="s">
        <v>184</v>
      </c>
      <c r="C5092" s="23" t="s">
        <v>988</v>
      </c>
      <c r="D5092" s="23" t="s">
        <v>1744</v>
      </c>
      <c r="E5092" s="21" t="s">
        <v>132</v>
      </c>
      <c r="F5092" s="21" t="s">
        <v>0</v>
      </c>
      <c r="G5092" s="150" t="s">
        <v>0</v>
      </c>
      <c r="H5092" s="21" t="s">
        <v>11</v>
      </c>
      <c r="I5092" s="66">
        <f t="shared" si="3467"/>
        <v>747400</v>
      </c>
      <c r="J5092" s="66">
        <f t="shared" ref="J5092:P5092" si="3495">SUM(J5093,J5094)</f>
        <v>747400</v>
      </c>
      <c r="K5092" s="66">
        <f t="shared" si="3469"/>
        <v>0</v>
      </c>
      <c r="L5092" s="66">
        <f t="shared" si="3495"/>
        <v>0</v>
      </c>
      <c r="M5092" s="66">
        <f t="shared" si="3495"/>
        <v>0</v>
      </c>
      <c r="N5092" s="66">
        <f t="shared" si="3495"/>
        <v>0</v>
      </c>
      <c r="O5092" s="66">
        <f t="shared" si="3495"/>
        <v>0</v>
      </c>
      <c r="P5092" s="66">
        <f t="shared" si="3495"/>
        <v>0</v>
      </c>
      <c r="Q5092" s="66">
        <f>SUM(Q5093,Q5094)</f>
        <v>778920</v>
      </c>
      <c r="R5092" s="66">
        <f>SUM(R5093,R5094)</f>
        <v>778920</v>
      </c>
      <c r="S5092" s="66">
        <f>SUM(S5093,S5094)</f>
        <v>630636</v>
      </c>
      <c r="T5092" s="66">
        <f t="shared" ref="T5092:X5092" si="3496">SUM(T5093,T5094)</f>
        <v>148284</v>
      </c>
      <c r="U5092" s="66">
        <f t="shared" si="3496"/>
        <v>69805</v>
      </c>
      <c r="V5092" s="66">
        <f t="shared" si="3496"/>
        <v>63548</v>
      </c>
      <c r="W5092" s="66">
        <f t="shared" si="3496"/>
        <v>14931</v>
      </c>
      <c r="X5092" s="66">
        <f t="shared" si="3496"/>
        <v>778920</v>
      </c>
      <c r="Y5092" s="208">
        <f t="shared" si="3494"/>
        <v>100</v>
      </c>
    </row>
    <row r="5093" spans="1:25">
      <c r="A5093" s="23" t="s">
        <v>786</v>
      </c>
      <c r="B5093" s="23" t="s">
        <v>184</v>
      </c>
      <c r="C5093" s="23" t="s">
        <v>988</v>
      </c>
      <c r="D5093" s="23" t="s">
        <v>1744</v>
      </c>
      <c r="E5093" s="22">
        <v>6111</v>
      </c>
      <c r="F5093" s="23"/>
      <c r="G5093" s="128" t="s">
        <v>3379</v>
      </c>
      <c r="H5093" s="32" t="s">
        <v>12</v>
      </c>
      <c r="I5093" s="44">
        <f t="shared" si="3467"/>
        <v>645300</v>
      </c>
      <c r="J5093" s="44">
        <v>645300</v>
      </c>
      <c r="K5093" s="44">
        <f t="shared" si="3469"/>
        <v>0</v>
      </c>
      <c r="L5093" s="44">
        <v>0</v>
      </c>
      <c r="M5093" s="44">
        <v>0</v>
      </c>
      <c r="N5093" s="44">
        <v>0</v>
      </c>
      <c r="O5093" s="44">
        <v>0</v>
      </c>
      <c r="P5093" s="44">
        <v>0</v>
      </c>
      <c r="Q5093" s="44">
        <v>676820</v>
      </c>
      <c r="R5093" s="44">
        <v>676820</v>
      </c>
      <c r="S5093" s="44">
        <v>537889</v>
      </c>
      <c r="T5093" s="44">
        <f t="shared" ref="T5093:T5119" si="3497">U5093+V5093+W5093</f>
        <v>138931</v>
      </c>
      <c r="U5093" s="44">
        <v>62000</v>
      </c>
      <c r="V5093" s="44">
        <v>62000</v>
      </c>
      <c r="W5093" s="44">
        <v>14931</v>
      </c>
      <c r="X5093" s="44">
        <f t="shared" ref="X5093:X5119" si="3498">S5093+T5093</f>
        <v>676820</v>
      </c>
      <c r="Y5093" s="209">
        <f t="shared" si="3494"/>
        <v>100</v>
      </c>
    </row>
    <row r="5094" spans="1:25">
      <c r="A5094" s="20" t="s">
        <v>786</v>
      </c>
      <c r="B5094" s="20" t="s">
        <v>184</v>
      </c>
      <c r="C5094" s="20" t="s">
        <v>988</v>
      </c>
      <c r="D5094" s="20" t="s">
        <v>1744</v>
      </c>
      <c r="E5094" s="20" t="s">
        <v>134</v>
      </c>
      <c r="F5094" s="23" t="s">
        <v>0</v>
      </c>
      <c r="G5094" s="154" t="s">
        <v>0</v>
      </c>
      <c r="H5094" s="21" t="s">
        <v>13</v>
      </c>
      <c r="I5094" s="66">
        <f t="shared" si="3467"/>
        <v>102100</v>
      </c>
      <c r="J5094" s="66">
        <f t="shared" ref="J5094:P5094" si="3499">SUM(J5095:J5099)</f>
        <v>102100</v>
      </c>
      <c r="K5094" s="66">
        <f t="shared" si="3469"/>
        <v>0</v>
      </c>
      <c r="L5094" s="66">
        <f t="shared" si="3499"/>
        <v>0</v>
      </c>
      <c r="M5094" s="66">
        <f t="shared" si="3499"/>
        <v>0</v>
      </c>
      <c r="N5094" s="66">
        <f t="shared" si="3499"/>
        <v>0</v>
      </c>
      <c r="O5094" s="66">
        <f t="shared" si="3499"/>
        <v>0</v>
      </c>
      <c r="P5094" s="66">
        <f t="shared" si="3499"/>
        <v>0</v>
      </c>
      <c r="Q5094" s="66">
        <f>SUM(Q5095:Q5099)</f>
        <v>102100</v>
      </c>
      <c r="R5094" s="66">
        <f>SUM(R5095:R5099)</f>
        <v>102100</v>
      </c>
      <c r="S5094" s="66">
        <f>SUM(S5095:S5099)</f>
        <v>92747</v>
      </c>
      <c r="T5094" s="66">
        <f t="shared" ref="T5094:X5094" si="3500">SUM(T5095:T5099)</f>
        <v>9353</v>
      </c>
      <c r="U5094" s="66">
        <f t="shared" si="3500"/>
        <v>7805</v>
      </c>
      <c r="V5094" s="66">
        <f t="shared" si="3500"/>
        <v>1548</v>
      </c>
      <c r="W5094" s="66">
        <f t="shared" si="3500"/>
        <v>0</v>
      </c>
      <c r="X5094" s="66">
        <f t="shared" si="3500"/>
        <v>102100</v>
      </c>
      <c r="Y5094" s="208">
        <f t="shared" si="3494"/>
        <v>100</v>
      </c>
    </row>
    <row r="5095" spans="1:25">
      <c r="A5095" s="23" t="s">
        <v>786</v>
      </c>
      <c r="B5095" s="23" t="s">
        <v>184</v>
      </c>
      <c r="C5095" s="23" t="s">
        <v>988</v>
      </c>
      <c r="D5095" s="23" t="s">
        <v>1744</v>
      </c>
      <c r="E5095" s="22">
        <v>6112</v>
      </c>
      <c r="F5095" s="23" t="s">
        <v>1746</v>
      </c>
      <c r="G5095" s="128" t="s">
        <v>3379</v>
      </c>
      <c r="H5095" s="32" t="s">
        <v>16</v>
      </c>
      <c r="I5095" s="44">
        <f t="shared" si="3467"/>
        <v>15000</v>
      </c>
      <c r="J5095" s="44">
        <v>15000</v>
      </c>
      <c r="K5095" s="44">
        <f t="shared" si="3469"/>
        <v>0</v>
      </c>
      <c r="L5095" s="44">
        <v>0</v>
      </c>
      <c r="M5095" s="44">
        <v>0</v>
      </c>
      <c r="N5095" s="44">
        <v>0</v>
      </c>
      <c r="O5095" s="44">
        <v>0</v>
      </c>
      <c r="P5095" s="44">
        <v>0</v>
      </c>
      <c r="Q5095" s="44">
        <v>15000</v>
      </c>
      <c r="R5095" s="44">
        <v>15000</v>
      </c>
      <c r="S5095" s="44">
        <v>12395</v>
      </c>
      <c r="T5095" s="44">
        <f t="shared" si="3497"/>
        <v>2605</v>
      </c>
      <c r="U5095" s="44">
        <v>1305</v>
      </c>
      <c r="V5095" s="44">
        <v>1300</v>
      </c>
      <c r="W5095" s="44">
        <v>0</v>
      </c>
      <c r="X5095" s="44">
        <f t="shared" si="3498"/>
        <v>15000</v>
      </c>
      <c r="Y5095" s="209">
        <f t="shared" si="3494"/>
        <v>100</v>
      </c>
    </row>
    <row r="5096" spans="1:25">
      <c r="A5096" s="23" t="s">
        <v>786</v>
      </c>
      <c r="B5096" s="23" t="s">
        <v>184</v>
      </c>
      <c r="C5096" s="23" t="s">
        <v>988</v>
      </c>
      <c r="D5096" s="23" t="s">
        <v>1744</v>
      </c>
      <c r="E5096" s="22">
        <v>6112</v>
      </c>
      <c r="F5096" s="23" t="s">
        <v>1747</v>
      </c>
      <c r="G5096" s="128" t="s">
        <v>3379</v>
      </c>
      <c r="H5096" s="32" t="s">
        <v>19</v>
      </c>
      <c r="I5096" s="44">
        <f t="shared" si="3467"/>
        <v>61000</v>
      </c>
      <c r="J5096" s="44">
        <v>61000</v>
      </c>
      <c r="K5096" s="44">
        <f t="shared" si="3469"/>
        <v>0</v>
      </c>
      <c r="L5096" s="44">
        <v>0</v>
      </c>
      <c r="M5096" s="44">
        <v>0</v>
      </c>
      <c r="N5096" s="44">
        <v>0</v>
      </c>
      <c r="O5096" s="44">
        <v>0</v>
      </c>
      <c r="P5096" s="44">
        <v>0</v>
      </c>
      <c r="Q5096" s="44">
        <v>61000</v>
      </c>
      <c r="R5096" s="44">
        <v>61000</v>
      </c>
      <c r="S5096" s="44">
        <v>54252</v>
      </c>
      <c r="T5096" s="44">
        <f t="shared" si="3497"/>
        <v>6748</v>
      </c>
      <c r="U5096" s="44">
        <v>6500</v>
      </c>
      <c r="V5096" s="44">
        <v>248</v>
      </c>
      <c r="W5096" s="44">
        <v>0</v>
      </c>
      <c r="X5096" s="44">
        <f t="shared" si="3498"/>
        <v>61000</v>
      </c>
      <c r="Y5096" s="209">
        <f t="shared" si="3494"/>
        <v>100</v>
      </c>
    </row>
    <row r="5097" spans="1:25">
      <c r="A5097" s="23" t="s">
        <v>786</v>
      </c>
      <c r="B5097" s="23" t="s">
        <v>184</v>
      </c>
      <c r="C5097" s="23" t="s">
        <v>988</v>
      </c>
      <c r="D5097" s="23" t="s">
        <v>1744</v>
      </c>
      <c r="E5097" s="22">
        <v>6112</v>
      </c>
      <c r="F5097" s="23" t="s">
        <v>1748</v>
      </c>
      <c r="G5097" s="128" t="s">
        <v>3379</v>
      </c>
      <c r="H5097" s="32" t="s">
        <v>17</v>
      </c>
      <c r="I5097" s="44">
        <f t="shared" si="3467"/>
        <v>15700</v>
      </c>
      <c r="J5097" s="44">
        <v>15700</v>
      </c>
      <c r="K5097" s="44">
        <f t="shared" si="3469"/>
        <v>0</v>
      </c>
      <c r="L5097" s="44">
        <v>0</v>
      </c>
      <c r="M5097" s="44">
        <v>0</v>
      </c>
      <c r="N5097" s="44">
        <v>0</v>
      </c>
      <c r="O5097" s="44">
        <v>0</v>
      </c>
      <c r="P5097" s="44">
        <v>0</v>
      </c>
      <c r="Q5097" s="44">
        <v>15700</v>
      </c>
      <c r="R5097" s="44">
        <v>15700</v>
      </c>
      <c r="S5097" s="44">
        <v>15700</v>
      </c>
      <c r="T5097" s="44">
        <f t="shared" si="3497"/>
        <v>0</v>
      </c>
      <c r="U5097" s="44">
        <v>0</v>
      </c>
      <c r="V5097" s="44">
        <v>0</v>
      </c>
      <c r="W5097" s="44">
        <v>0</v>
      </c>
      <c r="X5097" s="44">
        <f t="shared" si="3498"/>
        <v>15700</v>
      </c>
      <c r="Y5097" s="209">
        <f t="shared" si="3494"/>
        <v>100</v>
      </c>
    </row>
    <row r="5098" spans="1:25">
      <c r="A5098" s="23" t="s">
        <v>786</v>
      </c>
      <c r="B5098" s="23" t="s">
        <v>184</v>
      </c>
      <c r="C5098" s="23" t="s">
        <v>988</v>
      </c>
      <c r="D5098" s="23" t="s">
        <v>1744</v>
      </c>
      <c r="E5098" s="22">
        <v>6112</v>
      </c>
      <c r="F5098" s="23" t="s">
        <v>1749</v>
      </c>
      <c r="G5098" s="128" t="s">
        <v>3379</v>
      </c>
      <c r="H5098" s="32" t="s">
        <v>15</v>
      </c>
      <c r="I5098" s="44">
        <f t="shared" si="3467"/>
        <v>3400</v>
      </c>
      <c r="J5098" s="44">
        <v>3400</v>
      </c>
      <c r="K5098" s="44">
        <f t="shared" si="3469"/>
        <v>0</v>
      </c>
      <c r="L5098" s="44">
        <v>0</v>
      </c>
      <c r="M5098" s="44">
        <v>0</v>
      </c>
      <c r="N5098" s="44">
        <v>0</v>
      </c>
      <c r="O5098" s="44">
        <v>0</v>
      </c>
      <c r="P5098" s="44">
        <v>0</v>
      </c>
      <c r="Q5098" s="44">
        <v>3400</v>
      </c>
      <c r="R5098" s="44">
        <v>3400</v>
      </c>
      <c r="S5098" s="44">
        <v>3400</v>
      </c>
      <c r="T5098" s="44">
        <f t="shared" si="3497"/>
        <v>0</v>
      </c>
      <c r="U5098" s="44">
        <v>0</v>
      </c>
      <c r="V5098" s="44">
        <v>0</v>
      </c>
      <c r="W5098" s="44">
        <v>0</v>
      </c>
      <c r="X5098" s="44">
        <f t="shared" si="3498"/>
        <v>3400</v>
      </c>
      <c r="Y5098" s="209">
        <f t="shared" si="3494"/>
        <v>100</v>
      </c>
    </row>
    <row r="5099" spans="1:25">
      <c r="A5099" s="23" t="s">
        <v>786</v>
      </c>
      <c r="B5099" s="23" t="s">
        <v>184</v>
      </c>
      <c r="C5099" s="23" t="s">
        <v>988</v>
      </c>
      <c r="D5099" s="23" t="s">
        <v>1744</v>
      </c>
      <c r="E5099" s="22">
        <v>6112</v>
      </c>
      <c r="F5099" s="23" t="s">
        <v>1750</v>
      </c>
      <c r="G5099" s="128" t="s">
        <v>3379</v>
      </c>
      <c r="H5099" s="32" t="s">
        <v>18</v>
      </c>
      <c r="I5099" s="44">
        <f t="shared" si="3467"/>
        <v>7000</v>
      </c>
      <c r="J5099" s="44">
        <v>7000</v>
      </c>
      <c r="K5099" s="44">
        <f t="shared" si="3469"/>
        <v>0</v>
      </c>
      <c r="L5099" s="44">
        <v>0</v>
      </c>
      <c r="M5099" s="44">
        <v>0</v>
      </c>
      <c r="N5099" s="44">
        <v>0</v>
      </c>
      <c r="O5099" s="44">
        <v>0</v>
      </c>
      <c r="P5099" s="44">
        <v>0</v>
      </c>
      <c r="Q5099" s="44">
        <v>7000</v>
      </c>
      <c r="R5099" s="44">
        <v>7000</v>
      </c>
      <c r="S5099" s="44">
        <v>7000</v>
      </c>
      <c r="T5099" s="44">
        <f t="shared" si="3497"/>
        <v>0</v>
      </c>
      <c r="U5099" s="44"/>
      <c r="V5099" s="44"/>
      <c r="W5099" s="44"/>
      <c r="X5099" s="44">
        <f t="shared" si="3498"/>
        <v>7000</v>
      </c>
      <c r="Y5099" s="209">
        <f t="shared" si="3494"/>
        <v>100</v>
      </c>
    </row>
    <row r="5100" spans="1:25">
      <c r="A5100" s="23" t="s">
        <v>786</v>
      </c>
      <c r="B5100" s="23" t="s">
        <v>184</v>
      </c>
      <c r="C5100" s="23" t="s">
        <v>988</v>
      </c>
      <c r="D5100" s="23" t="s">
        <v>1744</v>
      </c>
      <c r="E5100" s="21" t="s">
        <v>139</v>
      </c>
      <c r="F5100" s="21" t="s">
        <v>0</v>
      </c>
      <c r="G5100" s="150" t="s">
        <v>0</v>
      </c>
      <c r="H5100" s="21" t="s">
        <v>21</v>
      </c>
      <c r="I5100" s="66">
        <f t="shared" si="3467"/>
        <v>67800</v>
      </c>
      <c r="J5100" s="66">
        <f t="shared" ref="J5100:X5100" si="3501">SUM(J5101)</f>
        <v>67800</v>
      </c>
      <c r="K5100" s="66">
        <f t="shared" si="3469"/>
        <v>0</v>
      </c>
      <c r="L5100" s="66">
        <f t="shared" si="3501"/>
        <v>0</v>
      </c>
      <c r="M5100" s="66">
        <f t="shared" si="3501"/>
        <v>0</v>
      </c>
      <c r="N5100" s="66">
        <f t="shared" si="3501"/>
        <v>0</v>
      </c>
      <c r="O5100" s="66">
        <f t="shared" si="3501"/>
        <v>0</v>
      </c>
      <c r="P5100" s="66">
        <f t="shared" si="3501"/>
        <v>0</v>
      </c>
      <c r="Q5100" s="66">
        <f t="shared" si="3501"/>
        <v>71110</v>
      </c>
      <c r="R5100" s="66">
        <f t="shared" si="3501"/>
        <v>71110</v>
      </c>
      <c r="S5100" s="66">
        <f t="shared" si="3501"/>
        <v>57569</v>
      </c>
      <c r="T5100" s="66">
        <f t="shared" si="3501"/>
        <v>13541</v>
      </c>
      <c r="U5100" s="66">
        <f t="shared" si="3501"/>
        <v>6510</v>
      </c>
      <c r="V5100" s="66">
        <f t="shared" si="3501"/>
        <v>6510</v>
      </c>
      <c r="W5100" s="66">
        <f t="shared" si="3501"/>
        <v>521</v>
      </c>
      <c r="X5100" s="66">
        <f t="shared" si="3501"/>
        <v>71110</v>
      </c>
      <c r="Y5100" s="208">
        <f t="shared" si="3494"/>
        <v>100</v>
      </c>
    </row>
    <row r="5101" spans="1:25">
      <c r="A5101" s="23" t="s">
        <v>786</v>
      </c>
      <c r="B5101" s="23" t="s">
        <v>184</v>
      </c>
      <c r="C5101" s="23" t="s">
        <v>988</v>
      </c>
      <c r="D5101" s="23" t="s">
        <v>1744</v>
      </c>
      <c r="E5101" s="22">
        <v>6121</v>
      </c>
      <c r="F5101" s="23"/>
      <c r="G5101" s="128" t="s">
        <v>3379</v>
      </c>
      <c r="H5101" s="32" t="s">
        <v>22</v>
      </c>
      <c r="I5101" s="44">
        <f t="shared" si="3467"/>
        <v>67800</v>
      </c>
      <c r="J5101" s="44">
        <v>67800</v>
      </c>
      <c r="K5101" s="44">
        <f t="shared" si="3469"/>
        <v>0</v>
      </c>
      <c r="L5101" s="44">
        <v>0</v>
      </c>
      <c r="M5101" s="44">
        <v>0</v>
      </c>
      <c r="N5101" s="44">
        <v>0</v>
      </c>
      <c r="O5101" s="44">
        <v>0</v>
      </c>
      <c r="P5101" s="44">
        <v>0</v>
      </c>
      <c r="Q5101" s="44">
        <v>71110</v>
      </c>
      <c r="R5101" s="44">
        <v>71110</v>
      </c>
      <c r="S5101" s="44">
        <v>57569</v>
      </c>
      <c r="T5101" s="44">
        <f t="shared" si="3497"/>
        <v>13541</v>
      </c>
      <c r="U5101" s="44">
        <v>6510</v>
      </c>
      <c r="V5101" s="44">
        <v>6510</v>
      </c>
      <c r="W5101" s="44">
        <v>521</v>
      </c>
      <c r="X5101" s="44">
        <f t="shared" si="3498"/>
        <v>71110</v>
      </c>
      <c r="Y5101" s="209">
        <f t="shared" si="3494"/>
        <v>100</v>
      </c>
    </row>
    <row r="5102" spans="1:25">
      <c r="A5102" s="23" t="s">
        <v>786</v>
      </c>
      <c r="B5102" s="23" t="s">
        <v>184</v>
      </c>
      <c r="C5102" s="23" t="s">
        <v>988</v>
      </c>
      <c r="D5102" s="23" t="s">
        <v>1744</v>
      </c>
      <c r="E5102" s="21" t="s">
        <v>141</v>
      </c>
      <c r="F5102" s="21" t="s">
        <v>0</v>
      </c>
      <c r="G5102" s="150" t="s">
        <v>0</v>
      </c>
      <c r="H5102" s="21" t="s">
        <v>23</v>
      </c>
      <c r="I5102" s="66">
        <f t="shared" si="3467"/>
        <v>50000</v>
      </c>
      <c r="J5102" s="66">
        <f t="shared" ref="J5102:P5102" si="3502">SUM(J5103:J5110)</f>
        <v>50000</v>
      </c>
      <c r="K5102" s="66">
        <f t="shared" si="3469"/>
        <v>0</v>
      </c>
      <c r="L5102" s="66">
        <f t="shared" si="3502"/>
        <v>0</v>
      </c>
      <c r="M5102" s="66">
        <f t="shared" si="3502"/>
        <v>0</v>
      </c>
      <c r="N5102" s="66">
        <f t="shared" si="3502"/>
        <v>0</v>
      </c>
      <c r="O5102" s="66">
        <f t="shared" si="3502"/>
        <v>0</v>
      </c>
      <c r="P5102" s="66">
        <f t="shared" si="3502"/>
        <v>0</v>
      </c>
      <c r="Q5102" s="66">
        <f>SUM(Q5103:Q5110)</f>
        <v>57101</v>
      </c>
      <c r="R5102" s="66">
        <f>SUM(R5103:R5110)</f>
        <v>57101</v>
      </c>
      <c r="S5102" s="66">
        <f>SUM(S5103:S5110)</f>
        <v>52380</v>
      </c>
      <c r="T5102" s="66">
        <f t="shared" ref="T5102:X5102" si="3503">SUM(T5103:T5110)</f>
        <v>4721</v>
      </c>
      <c r="U5102" s="66">
        <f t="shared" si="3503"/>
        <v>3421</v>
      </c>
      <c r="V5102" s="66">
        <f t="shared" si="3503"/>
        <v>1300</v>
      </c>
      <c r="W5102" s="66">
        <f t="shared" si="3503"/>
        <v>0</v>
      </c>
      <c r="X5102" s="66">
        <f t="shared" si="3503"/>
        <v>57101</v>
      </c>
      <c r="Y5102" s="208">
        <f t="shared" si="3494"/>
        <v>100</v>
      </c>
    </row>
    <row r="5103" spans="1:25">
      <c r="A5103" s="23" t="s">
        <v>786</v>
      </c>
      <c r="B5103" s="23" t="s">
        <v>184</v>
      </c>
      <c r="C5103" s="23" t="s">
        <v>988</v>
      </c>
      <c r="D5103" s="23" t="s">
        <v>1744</v>
      </c>
      <c r="E5103" s="22">
        <v>6131</v>
      </c>
      <c r="F5103" s="23"/>
      <c r="G5103" s="128" t="s">
        <v>3379</v>
      </c>
      <c r="H5103" s="32" t="s">
        <v>24</v>
      </c>
      <c r="I5103" s="44">
        <f t="shared" si="3467"/>
        <v>200</v>
      </c>
      <c r="J5103" s="44">
        <v>200</v>
      </c>
      <c r="K5103" s="44">
        <f t="shared" si="3469"/>
        <v>0</v>
      </c>
      <c r="L5103" s="44">
        <v>0</v>
      </c>
      <c r="M5103" s="44">
        <v>0</v>
      </c>
      <c r="N5103" s="44">
        <v>0</v>
      </c>
      <c r="O5103" s="44">
        <v>0</v>
      </c>
      <c r="P5103" s="44">
        <v>0</v>
      </c>
      <c r="Q5103" s="44">
        <v>200</v>
      </c>
      <c r="R5103" s="44">
        <v>200</v>
      </c>
      <c r="S5103" s="44">
        <v>200</v>
      </c>
      <c r="T5103" s="44">
        <f t="shared" si="3497"/>
        <v>0</v>
      </c>
      <c r="U5103" s="44">
        <v>0</v>
      </c>
      <c r="V5103" s="44">
        <v>0</v>
      </c>
      <c r="W5103" s="44">
        <v>0</v>
      </c>
      <c r="X5103" s="44">
        <f t="shared" si="3498"/>
        <v>200</v>
      </c>
      <c r="Y5103" s="209">
        <f t="shared" si="3494"/>
        <v>100</v>
      </c>
    </row>
    <row r="5104" spans="1:25">
      <c r="A5104" s="23" t="s">
        <v>786</v>
      </c>
      <c r="B5104" s="23" t="s">
        <v>184</v>
      </c>
      <c r="C5104" s="23" t="s">
        <v>988</v>
      </c>
      <c r="D5104" s="23" t="s">
        <v>1744</v>
      </c>
      <c r="E5104" s="22">
        <v>6132</v>
      </c>
      <c r="F5104" s="23"/>
      <c r="G5104" s="128" t="s">
        <v>3379</v>
      </c>
      <c r="H5104" s="32" t="s">
        <v>25</v>
      </c>
      <c r="I5104" s="44">
        <f t="shared" si="3467"/>
        <v>27800</v>
      </c>
      <c r="J5104" s="44">
        <v>27800</v>
      </c>
      <c r="K5104" s="44">
        <f t="shared" si="3469"/>
        <v>0</v>
      </c>
      <c r="L5104" s="44">
        <v>0</v>
      </c>
      <c r="M5104" s="44">
        <v>0</v>
      </c>
      <c r="N5104" s="44">
        <v>0</v>
      </c>
      <c r="O5104" s="44">
        <v>0</v>
      </c>
      <c r="P5104" s="44">
        <v>0</v>
      </c>
      <c r="Q5104" s="44">
        <v>27800</v>
      </c>
      <c r="R5104" s="44">
        <v>27800</v>
      </c>
      <c r="S5104" s="44">
        <v>26400</v>
      </c>
      <c r="T5104" s="44">
        <f t="shared" si="3497"/>
        <v>1400</v>
      </c>
      <c r="U5104" s="44">
        <v>700</v>
      </c>
      <c r="V5104" s="44">
        <v>700</v>
      </c>
      <c r="W5104" s="44">
        <v>0</v>
      </c>
      <c r="X5104" s="44">
        <f t="shared" si="3498"/>
        <v>27800</v>
      </c>
      <c r="Y5104" s="209">
        <f t="shared" si="3494"/>
        <v>100</v>
      </c>
    </row>
    <row r="5105" spans="1:25">
      <c r="A5105" s="23" t="s">
        <v>786</v>
      </c>
      <c r="B5105" s="23" t="s">
        <v>184</v>
      </c>
      <c r="C5105" s="23" t="s">
        <v>988</v>
      </c>
      <c r="D5105" s="23" t="s">
        <v>1744</v>
      </c>
      <c r="E5105" s="22">
        <v>6133</v>
      </c>
      <c r="F5105" s="23"/>
      <c r="G5105" s="128" t="s">
        <v>3379</v>
      </c>
      <c r="H5105" s="32" t="s">
        <v>26</v>
      </c>
      <c r="I5105" s="44">
        <f t="shared" si="3467"/>
        <v>4000</v>
      </c>
      <c r="J5105" s="44">
        <v>4000</v>
      </c>
      <c r="K5105" s="44">
        <f t="shared" si="3469"/>
        <v>0</v>
      </c>
      <c r="L5105" s="44">
        <v>0</v>
      </c>
      <c r="M5105" s="44">
        <v>0</v>
      </c>
      <c r="N5105" s="44">
        <v>0</v>
      </c>
      <c r="O5105" s="44">
        <v>0</v>
      </c>
      <c r="P5105" s="44">
        <v>0</v>
      </c>
      <c r="Q5105" s="44">
        <v>4000</v>
      </c>
      <c r="R5105" s="44">
        <v>4000</v>
      </c>
      <c r="S5105" s="44">
        <v>3600</v>
      </c>
      <c r="T5105" s="44">
        <f t="shared" si="3497"/>
        <v>400</v>
      </c>
      <c r="U5105" s="44">
        <v>400</v>
      </c>
      <c r="V5105" s="44">
        <v>0</v>
      </c>
      <c r="W5105" s="44">
        <v>0</v>
      </c>
      <c r="X5105" s="44">
        <f t="shared" si="3498"/>
        <v>4000</v>
      </c>
      <c r="Y5105" s="209">
        <f t="shared" si="3494"/>
        <v>100</v>
      </c>
    </row>
    <row r="5106" spans="1:25">
      <c r="A5106" s="23" t="s">
        <v>786</v>
      </c>
      <c r="B5106" s="23" t="s">
        <v>184</v>
      </c>
      <c r="C5106" s="23" t="s">
        <v>988</v>
      </c>
      <c r="D5106" s="23" t="s">
        <v>1744</v>
      </c>
      <c r="E5106" s="22">
        <v>6134</v>
      </c>
      <c r="F5106" s="23"/>
      <c r="G5106" s="128" t="s">
        <v>3379</v>
      </c>
      <c r="H5106" s="32" t="s">
        <v>27</v>
      </c>
      <c r="I5106" s="44">
        <f t="shared" si="3467"/>
        <v>3800</v>
      </c>
      <c r="J5106" s="44">
        <v>3800</v>
      </c>
      <c r="K5106" s="44">
        <f t="shared" si="3469"/>
        <v>0</v>
      </c>
      <c r="L5106" s="44">
        <v>0</v>
      </c>
      <c r="M5106" s="44">
        <v>0</v>
      </c>
      <c r="N5106" s="44">
        <v>0</v>
      </c>
      <c r="O5106" s="44">
        <v>0</v>
      </c>
      <c r="P5106" s="44">
        <v>0</v>
      </c>
      <c r="Q5106" s="44">
        <v>3800</v>
      </c>
      <c r="R5106" s="44">
        <v>3800</v>
      </c>
      <c r="S5106" s="44">
        <v>3700</v>
      </c>
      <c r="T5106" s="44">
        <f t="shared" si="3497"/>
        <v>100</v>
      </c>
      <c r="U5106" s="44">
        <v>100</v>
      </c>
      <c r="V5106" s="44">
        <v>0</v>
      </c>
      <c r="W5106" s="44">
        <v>0</v>
      </c>
      <c r="X5106" s="44">
        <f t="shared" si="3498"/>
        <v>3800</v>
      </c>
      <c r="Y5106" s="209">
        <f t="shared" si="3494"/>
        <v>100</v>
      </c>
    </row>
    <row r="5107" spans="1:25">
      <c r="A5107" s="23" t="s">
        <v>786</v>
      </c>
      <c r="B5107" s="23" t="s">
        <v>184</v>
      </c>
      <c r="C5107" s="23" t="s">
        <v>988</v>
      </c>
      <c r="D5107" s="23" t="s">
        <v>1744</v>
      </c>
      <c r="E5107" s="22">
        <v>6135</v>
      </c>
      <c r="F5107" s="23"/>
      <c r="G5107" s="128" t="s">
        <v>3379</v>
      </c>
      <c r="H5107" s="32" t="s">
        <v>28</v>
      </c>
      <c r="I5107" s="44">
        <f t="shared" si="3467"/>
        <v>100</v>
      </c>
      <c r="J5107" s="44">
        <v>100</v>
      </c>
      <c r="K5107" s="44">
        <f t="shared" si="3469"/>
        <v>0</v>
      </c>
      <c r="L5107" s="44">
        <v>0</v>
      </c>
      <c r="M5107" s="44">
        <v>0</v>
      </c>
      <c r="N5107" s="44">
        <v>0</v>
      </c>
      <c r="O5107" s="44">
        <v>0</v>
      </c>
      <c r="P5107" s="44">
        <v>0</v>
      </c>
      <c r="Q5107" s="44">
        <v>100</v>
      </c>
      <c r="R5107" s="44">
        <v>100</v>
      </c>
      <c r="S5107" s="44">
        <v>100</v>
      </c>
      <c r="T5107" s="44">
        <f t="shared" si="3497"/>
        <v>0</v>
      </c>
      <c r="U5107" s="44">
        <v>0</v>
      </c>
      <c r="V5107" s="44">
        <v>0</v>
      </c>
      <c r="W5107" s="44">
        <v>0</v>
      </c>
      <c r="X5107" s="44">
        <f t="shared" si="3498"/>
        <v>100</v>
      </c>
      <c r="Y5107" s="209">
        <f t="shared" si="3494"/>
        <v>100</v>
      </c>
    </row>
    <row r="5108" spans="1:25">
      <c r="A5108" s="23" t="s">
        <v>786</v>
      </c>
      <c r="B5108" s="23" t="s">
        <v>184</v>
      </c>
      <c r="C5108" s="23" t="s">
        <v>988</v>
      </c>
      <c r="D5108" s="23" t="s">
        <v>1744</v>
      </c>
      <c r="E5108" s="22">
        <v>6137</v>
      </c>
      <c r="F5108" s="23"/>
      <c r="G5108" s="128" t="s">
        <v>3379</v>
      </c>
      <c r="H5108" s="32" t="s">
        <v>30</v>
      </c>
      <c r="I5108" s="44">
        <f t="shared" si="3467"/>
        <v>3000</v>
      </c>
      <c r="J5108" s="44">
        <v>3000</v>
      </c>
      <c r="K5108" s="44">
        <f t="shared" si="3469"/>
        <v>0</v>
      </c>
      <c r="L5108" s="44">
        <v>0</v>
      </c>
      <c r="M5108" s="44">
        <v>0</v>
      </c>
      <c r="N5108" s="44">
        <v>0</v>
      </c>
      <c r="O5108" s="44">
        <v>0</v>
      </c>
      <c r="P5108" s="44">
        <v>0</v>
      </c>
      <c r="Q5108" s="44">
        <v>3000</v>
      </c>
      <c r="R5108" s="44">
        <v>3000</v>
      </c>
      <c r="S5108" s="44">
        <v>3000</v>
      </c>
      <c r="T5108" s="44">
        <f t="shared" si="3497"/>
        <v>0</v>
      </c>
      <c r="U5108" s="44">
        <v>0</v>
      </c>
      <c r="V5108" s="44">
        <v>0</v>
      </c>
      <c r="W5108" s="44">
        <v>0</v>
      </c>
      <c r="X5108" s="44">
        <f t="shared" si="3498"/>
        <v>3000</v>
      </c>
      <c r="Y5108" s="209">
        <f t="shared" si="3494"/>
        <v>100</v>
      </c>
    </row>
    <row r="5109" spans="1:25">
      <c r="A5109" s="23" t="s">
        <v>786</v>
      </c>
      <c r="B5109" s="23" t="s">
        <v>184</v>
      </c>
      <c r="C5109" s="23" t="s">
        <v>988</v>
      </c>
      <c r="D5109" s="23" t="s">
        <v>1744</v>
      </c>
      <c r="E5109" s="22">
        <v>6138</v>
      </c>
      <c r="F5109" s="23"/>
      <c r="G5109" s="128" t="s">
        <v>3379</v>
      </c>
      <c r="H5109" s="32" t="s">
        <v>31</v>
      </c>
      <c r="I5109" s="44">
        <f t="shared" si="3467"/>
        <v>0</v>
      </c>
      <c r="J5109" s="44">
        <v>0</v>
      </c>
      <c r="K5109" s="44">
        <f t="shared" si="3469"/>
        <v>0</v>
      </c>
      <c r="L5109" s="44">
        <v>0</v>
      </c>
      <c r="M5109" s="44">
        <v>0</v>
      </c>
      <c r="N5109" s="44">
        <v>0</v>
      </c>
      <c r="O5109" s="44">
        <v>0</v>
      </c>
      <c r="P5109" s="44">
        <v>0</v>
      </c>
      <c r="Q5109" s="44">
        <v>0</v>
      </c>
      <c r="R5109" s="44">
        <v>0</v>
      </c>
      <c r="S5109" s="44">
        <v>0</v>
      </c>
      <c r="T5109" s="44">
        <f t="shared" si="3497"/>
        <v>0</v>
      </c>
      <c r="U5109" s="44">
        <v>0</v>
      </c>
      <c r="V5109" s="44">
        <v>0</v>
      </c>
      <c r="W5109" s="44"/>
      <c r="X5109" s="44">
        <f t="shared" si="3498"/>
        <v>0</v>
      </c>
      <c r="Y5109" s="209">
        <f t="shared" si="3494"/>
        <v>0</v>
      </c>
    </row>
    <row r="5110" spans="1:25">
      <c r="A5110" s="20" t="s">
        <v>786</v>
      </c>
      <c r="B5110" s="20" t="s">
        <v>184</v>
      </c>
      <c r="C5110" s="20" t="s">
        <v>988</v>
      </c>
      <c r="D5110" s="20" t="s">
        <v>1744</v>
      </c>
      <c r="E5110" s="20" t="s">
        <v>144</v>
      </c>
      <c r="F5110" s="23" t="s">
        <v>0</v>
      </c>
      <c r="G5110" s="154" t="s">
        <v>0</v>
      </c>
      <c r="H5110" s="21" t="s">
        <v>32</v>
      </c>
      <c r="I5110" s="66">
        <f t="shared" ref="I5110:I5173" si="3504">SUM(J5110,K5110,O5110,P5110)</f>
        <v>11100</v>
      </c>
      <c r="J5110" s="66">
        <f t="shared" ref="J5110:P5110" si="3505">SUM(J5111:J5113)</f>
        <v>11100</v>
      </c>
      <c r="K5110" s="66">
        <f t="shared" ref="K5110:K5173" si="3506">SUM(L5110,M5110,N5110)</f>
        <v>0</v>
      </c>
      <c r="L5110" s="66">
        <f t="shared" si="3505"/>
        <v>0</v>
      </c>
      <c r="M5110" s="66">
        <f t="shared" si="3505"/>
        <v>0</v>
      </c>
      <c r="N5110" s="66">
        <f t="shared" si="3505"/>
        <v>0</v>
      </c>
      <c r="O5110" s="66">
        <f t="shared" si="3505"/>
        <v>0</v>
      </c>
      <c r="P5110" s="66">
        <f t="shared" si="3505"/>
        <v>0</v>
      </c>
      <c r="Q5110" s="66">
        <f>SUM(Q5111:Q5113)</f>
        <v>18201</v>
      </c>
      <c r="R5110" s="66">
        <f>SUM(R5111:R5113)</f>
        <v>18201</v>
      </c>
      <c r="S5110" s="66">
        <f>SUM(S5111:S5113)</f>
        <v>15380</v>
      </c>
      <c r="T5110" s="66">
        <f t="shared" ref="T5110:X5110" si="3507">SUM(T5111:T5113)</f>
        <v>2821</v>
      </c>
      <c r="U5110" s="66">
        <f t="shared" si="3507"/>
        <v>2221</v>
      </c>
      <c r="V5110" s="66">
        <f t="shared" si="3507"/>
        <v>600</v>
      </c>
      <c r="W5110" s="66">
        <f t="shared" si="3507"/>
        <v>0</v>
      </c>
      <c r="X5110" s="66">
        <f t="shared" si="3507"/>
        <v>18201</v>
      </c>
      <c r="Y5110" s="208">
        <f t="shared" si="3494"/>
        <v>100</v>
      </c>
    </row>
    <row r="5111" spans="1:25">
      <c r="A5111" s="23" t="s">
        <v>786</v>
      </c>
      <c r="B5111" s="23" t="s">
        <v>184</v>
      </c>
      <c r="C5111" s="23" t="s">
        <v>988</v>
      </c>
      <c r="D5111" s="23" t="s">
        <v>1744</v>
      </c>
      <c r="E5111" s="22">
        <v>6139</v>
      </c>
      <c r="F5111" s="23"/>
      <c r="G5111" s="128" t="s">
        <v>3379</v>
      </c>
      <c r="H5111" s="32" t="s">
        <v>32</v>
      </c>
      <c r="I5111" s="44">
        <f t="shared" si="3504"/>
        <v>6000</v>
      </c>
      <c r="J5111" s="44">
        <v>6000</v>
      </c>
      <c r="K5111" s="44">
        <f t="shared" si="3506"/>
        <v>0</v>
      </c>
      <c r="L5111" s="44">
        <v>0</v>
      </c>
      <c r="M5111" s="44">
        <v>0</v>
      </c>
      <c r="N5111" s="44">
        <v>0</v>
      </c>
      <c r="O5111" s="44">
        <v>0</v>
      </c>
      <c r="P5111" s="44">
        <v>0</v>
      </c>
      <c r="Q5111" s="44">
        <v>13000</v>
      </c>
      <c r="R5111" s="44">
        <v>13000</v>
      </c>
      <c r="S5111" s="44">
        <v>10900</v>
      </c>
      <c r="T5111" s="44">
        <f t="shared" si="3497"/>
        <v>2100</v>
      </c>
      <c r="U5111" s="44">
        <v>1500</v>
      </c>
      <c r="V5111" s="44">
        <v>600</v>
      </c>
      <c r="W5111" s="44">
        <v>0</v>
      </c>
      <c r="X5111" s="44">
        <f t="shared" si="3498"/>
        <v>13000</v>
      </c>
      <c r="Y5111" s="209">
        <f t="shared" si="3494"/>
        <v>100</v>
      </c>
    </row>
    <row r="5112" spans="1:25">
      <c r="A5112" s="23" t="s">
        <v>786</v>
      </c>
      <c r="B5112" s="23" t="s">
        <v>184</v>
      </c>
      <c r="C5112" s="23" t="s">
        <v>988</v>
      </c>
      <c r="D5112" s="23" t="s">
        <v>1744</v>
      </c>
      <c r="E5112" s="22">
        <v>6139</v>
      </c>
      <c r="F5112" s="23" t="s">
        <v>1751</v>
      </c>
      <c r="G5112" s="128" t="s">
        <v>3379</v>
      </c>
      <c r="H5112" s="32" t="s">
        <v>152</v>
      </c>
      <c r="I5112" s="44">
        <f t="shared" si="3504"/>
        <v>1900</v>
      </c>
      <c r="J5112" s="44">
        <v>1900</v>
      </c>
      <c r="K5112" s="44">
        <f t="shared" si="3506"/>
        <v>0</v>
      </c>
      <c r="L5112" s="44">
        <v>0</v>
      </c>
      <c r="M5112" s="44">
        <v>0</v>
      </c>
      <c r="N5112" s="44">
        <v>0</v>
      </c>
      <c r="O5112" s="44">
        <v>0</v>
      </c>
      <c r="P5112" s="44">
        <v>0</v>
      </c>
      <c r="Q5112" s="44">
        <v>2001</v>
      </c>
      <c r="R5112" s="44">
        <v>2001</v>
      </c>
      <c r="S5112" s="44">
        <v>1780</v>
      </c>
      <c r="T5112" s="44">
        <f t="shared" si="3497"/>
        <v>221</v>
      </c>
      <c r="U5112" s="44">
        <v>221</v>
      </c>
      <c r="V5112" s="44">
        <v>0</v>
      </c>
      <c r="W5112" s="44">
        <v>0</v>
      </c>
      <c r="X5112" s="44">
        <f t="shared" si="3498"/>
        <v>2001</v>
      </c>
      <c r="Y5112" s="209">
        <f t="shared" si="3494"/>
        <v>100</v>
      </c>
    </row>
    <row r="5113" spans="1:25">
      <c r="A5113" s="23" t="s">
        <v>786</v>
      </c>
      <c r="B5113" s="23" t="s">
        <v>184</v>
      </c>
      <c r="C5113" s="23" t="s">
        <v>988</v>
      </c>
      <c r="D5113" s="23" t="s">
        <v>1744</v>
      </c>
      <c r="E5113" s="22">
        <v>6139</v>
      </c>
      <c r="F5113" s="23" t="s">
        <v>1752</v>
      </c>
      <c r="G5113" s="128" t="s">
        <v>3379</v>
      </c>
      <c r="H5113" s="32" t="s">
        <v>158</v>
      </c>
      <c r="I5113" s="44">
        <f t="shared" si="3504"/>
        <v>3200</v>
      </c>
      <c r="J5113" s="44">
        <v>3200</v>
      </c>
      <c r="K5113" s="44">
        <f t="shared" si="3506"/>
        <v>0</v>
      </c>
      <c r="L5113" s="44">
        <v>0</v>
      </c>
      <c r="M5113" s="44">
        <v>0</v>
      </c>
      <c r="N5113" s="44">
        <v>0</v>
      </c>
      <c r="O5113" s="44">
        <v>0</v>
      </c>
      <c r="P5113" s="44">
        <v>0</v>
      </c>
      <c r="Q5113" s="44">
        <v>3200</v>
      </c>
      <c r="R5113" s="44">
        <v>3200</v>
      </c>
      <c r="S5113" s="44">
        <v>2700</v>
      </c>
      <c r="T5113" s="44">
        <f t="shared" si="3497"/>
        <v>500</v>
      </c>
      <c r="U5113" s="44">
        <v>500</v>
      </c>
      <c r="V5113" s="44">
        <v>0</v>
      </c>
      <c r="W5113" s="44">
        <v>0</v>
      </c>
      <c r="X5113" s="44">
        <f t="shared" si="3498"/>
        <v>3200</v>
      </c>
      <c r="Y5113" s="209">
        <f t="shared" si="3494"/>
        <v>100</v>
      </c>
    </row>
    <row r="5114" spans="1:25" ht="20.399999999999999">
      <c r="A5114" s="20" t="s">
        <v>0</v>
      </c>
      <c r="B5114" s="20" t="s">
        <v>0</v>
      </c>
      <c r="C5114" s="20" t="s">
        <v>0</v>
      </c>
      <c r="D5114" s="21" t="s">
        <v>0</v>
      </c>
      <c r="E5114" s="21" t="s">
        <v>0</v>
      </c>
      <c r="F5114" s="21" t="s">
        <v>0</v>
      </c>
      <c r="G5114" s="150" t="s">
        <v>0</v>
      </c>
      <c r="H5114" s="30" t="s">
        <v>42</v>
      </c>
      <c r="I5114" s="31">
        <f t="shared" si="3504"/>
        <v>100</v>
      </c>
      <c r="J5114" s="31">
        <f t="shared" ref="J5114:X5115" si="3508">SUM(J5115)</f>
        <v>100</v>
      </c>
      <c r="K5114" s="31">
        <f t="shared" si="3506"/>
        <v>0</v>
      </c>
      <c r="L5114" s="31">
        <f t="shared" si="3508"/>
        <v>0</v>
      </c>
      <c r="M5114" s="31">
        <f t="shared" si="3508"/>
        <v>0</v>
      </c>
      <c r="N5114" s="31">
        <f t="shared" si="3508"/>
        <v>0</v>
      </c>
      <c r="O5114" s="31">
        <f t="shared" si="3508"/>
        <v>0</v>
      </c>
      <c r="P5114" s="31">
        <f t="shared" si="3508"/>
        <v>0</v>
      </c>
      <c r="Q5114" s="31">
        <f t="shared" si="3508"/>
        <v>100</v>
      </c>
      <c r="R5114" s="31">
        <f t="shared" si="3508"/>
        <v>100</v>
      </c>
      <c r="S5114" s="31">
        <f t="shared" si="3508"/>
        <v>0</v>
      </c>
      <c r="T5114" s="31">
        <f t="shared" si="3508"/>
        <v>0</v>
      </c>
      <c r="U5114" s="31">
        <f t="shared" si="3508"/>
        <v>0</v>
      </c>
      <c r="V5114" s="31">
        <f t="shared" si="3508"/>
        <v>0</v>
      </c>
      <c r="W5114" s="31">
        <f t="shared" si="3508"/>
        <v>0</v>
      </c>
      <c r="X5114" s="31">
        <f t="shared" si="3508"/>
        <v>0</v>
      </c>
      <c r="Y5114" s="220">
        <f t="shared" si="3494"/>
        <v>0</v>
      </c>
    </row>
    <row r="5115" spans="1:25">
      <c r="A5115" s="23" t="s">
        <v>786</v>
      </c>
      <c r="B5115" s="23" t="s">
        <v>184</v>
      </c>
      <c r="C5115" s="23" t="s">
        <v>988</v>
      </c>
      <c r="D5115" s="23" t="s">
        <v>1744</v>
      </c>
      <c r="E5115" s="21" t="s">
        <v>159</v>
      </c>
      <c r="F5115" s="21" t="s">
        <v>0</v>
      </c>
      <c r="G5115" s="150" t="s">
        <v>0</v>
      </c>
      <c r="H5115" s="21" t="s">
        <v>34</v>
      </c>
      <c r="I5115" s="66">
        <f t="shared" si="3504"/>
        <v>100</v>
      </c>
      <c r="J5115" s="66">
        <f t="shared" si="3508"/>
        <v>100</v>
      </c>
      <c r="K5115" s="66">
        <f t="shared" si="3506"/>
        <v>0</v>
      </c>
      <c r="L5115" s="66">
        <f t="shared" si="3508"/>
        <v>0</v>
      </c>
      <c r="M5115" s="66">
        <f t="shared" si="3508"/>
        <v>0</v>
      </c>
      <c r="N5115" s="66">
        <f t="shared" si="3508"/>
        <v>0</v>
      </c>
      <c r="O5115" s="66">
        <f t="shared" si="3508"/>
        <v>0</v>
      </c>
      <c r="P5115" s="66">
        <f t="shared" si="3508"/>
        <v>0</v>
      </c>
      <c r="Q5115" s="66">
        <f t="shared" si="3508"/>
        <v>100</v>
      </c>
      <c r="R5115" s="66">
        <f t="shared" si="3508"/>
        <v>100</v>
      </c>
      <c r="S5115" s="66">
        <f t="shared" si="3508"/>
        <v>0</v>
      </c>
      <c r="T5115" s="66">
        <f t="shared" si="3508"/>
        <v>0</v>
      </c>
      <c r="U5115" s="66">
        <f t="shared" si="3508"/>
        <v>0</v>
      </c>
      <c r="V5115" s="66">
        <f t="shared" si="3508"/>
        <v>0</v>
      </c>
      <c r="W5115" s="66">
        <f t="shared" si="3508"/>
        <v>0</v>
      </c>
      <c r="X5115" s="66">
        <f t="shared" si="3508"/>
        <v>0</v>
      </c>
      <c r="Y5115" s="208">
        <f t="shared" si="3494"/>
        <v>0</v>
      </c>
    </row>
    <row r="5116" spans="1:25">
      <c r="A5116" s="23" t="s">
        <v>786</v>
      </c>
      <c r="B5116" s="23" t="s">
        <v>184</v>
      </c>
      <c r="C5116" s="23" t="s">
        <v>988</v>
      </c>
      <c r="D5116" s="23" t="s">
        <v>1744</v>
      </c>
      <c r="E5116" s="22">
        <v>6148</v>
      </c>
      <c r="F5116" s="23"/>
      <c r="G5116" s="128" t="s">
        <v>3379</v>
      </c>
      <c r="H5116" s="32" t="s">
        <v>41</v>
      </c>
      <c r="I5116" s="44">
        <f t="shared" si="3504"/>
        <v>100</v>
      </c>
      <c r="J5116" s="44">
        <v>100</v>
      </c>
      <c r="K5116" s="44">
        <f t="shared" si="3506"/>
        <v>0</v>
      </c>
      <c r="L5116" s="44">
        <v>0</v>
      </c>
      <c r="M5116" s="44">
        <v>0</v>
      </c>
      <c r="N5116" s="44">
        <v>0</v>
      </c>
      <c r="O5116" s="44">
        <v>0</v>
      </c>
      <c r="P5116" s="44">
        <v>0</v>
      </c>
      <c r="Q5116" s="44">
        <v>100</v>
      </c>
      <c r="R5116" s="44">
        <v>100</v>
      </c>
      <c r="S5116" s="44">
        <v>0</v>
      </c>
      <c r="T5116" s="44">
        <f t="shared" si="3497"/>
        <v>0</v>
      </c>
      <c r="U5116" s="44"/>
      <c r="V5116" s="44"/>
      <c r="W5116" s="44"/>
      <c r="X5116" s="44">
        <f t="shared" si="3498"/>
        <v>0</v>
      </c>
      <c r="Y5116" s="209">
        <f t="shared" si="3494"/>
        <v>0</v>
      </c>
    </row>
    <row r="5117" spans="1:25" ht="20.399999999999999">
      <c r="A5117" s="20" t="s">
        <v>0</v>
      </c>
      <c r="B5117" s="20" t="s">
        <v>0</v>
      </c>
      <c r="C5117" s="20" t="s">
        <v>0</v>
      </c>
      <c r="D5117" s="21" t="s">
        <v>0</v>
      </c>
      <c r="E5117" s="21" t="s">
        <v>0</v>
      </c>
      <c r="F5117" s="21" t="s">
        <v>0</v>
      </c>
      <c r="G5117" s="150" t="s">
        <v>0</v>
      </c>
      <c r="H5117" s="30" t="s">
        <v>60</v>
      </c>
      <c r="I5117" s="31">
        <f t="shared" si="3504"/>
        <v>1000</v>
      </c>
      <c r="J5117" s="31">
        <f t="shared" ref="J5117:X5118" si="3509">SUM(J5118)</f>
        <v>0</v>
      </c>
      <c r="K5117" s="31">
        <f t="shared" si="3506"/>
        <v>1000</v>
      </c>
      <c r="L5117" s="31">
        <f t="shared" si="3509"/>
        <v>0</v>
      </c>
      <c r="M5117" s="31">
        <f t="shared" si="3509"/>
        <v>0</v>
      </c>
      <c r="N5117" s="31">
        <f t="shared" si="3509"/>
        <v>1000</v>
      </c>
      <c r="O5117" s="31">
        <f t="shared" si="3509"/>
        <v>0</v>
      </c>
      <c r="P5117" s="31">
        <f t="shared" si="3509"/>
        <v>0</v>
      </c>
      <c r="Q5117" s="31">
        <f t="shared" si="3509"/>
        <v>1000</v>
      </c>
      <c r="R5117" s="31">
        <f t="shared" si="3509"/>
        <v>0</v>
      </c>
      <c r="S5117" s="31">
        <f t="shared" si="3509"/>
        <v>0</v>
      </c>
      <c r="T5117" s="31">
        <f t="shared" si="3509"/>
        <v>0</v>
      </c>
      <c r="U5117" s="31">
        <f t="shared" si="3509"/>
        <v>0</v>
      </c>
      <c r="V5117" s="31">
        <f t="shared" si="3509"/>
        <v>0</v>
      </c>
      <c r="W5117" s="31">
        <f t="shared" si="3509"/>
        <v>0</v>
      </c>
      <c r="X5117" s="31">
        <f t="shared" si="3509"/>
        <v>0</v>
      </c>
      <c r="Y5117" s="220">
        <f t="shared" si="3494"/>
        <v>0</v>
      </c>
    </row>
    <row r="5118" spans="1:25">
      <c r="A5118" s="23" t="s">
        <v>786</v>
      </c>
      <c r="B5118" s="23" t="s">
        <v>184</v>
      </c>
      <c r="C5118" s="23" t="s">
        <v>988</v>
      </c>
      <c r="D5118" s="23" t="s">
        <v>1744</v>
      </c>
      <c r="E5118" s="21" t="s">
        <v>166</v>
      </c>
      <c r="F5118" s="21" t="s">
        <v>0</v>
      </c>
      <c r="G5118" s="150" t="s">
        <v>0</v>
      </c>
      <c r="H5118" s="21" t="s">
        <v>53</v>
      </c>
      <c r="I5118" s="66">
        <f t="shared" si="3504"/>
        <v>1000</v>
      </c>
      <c r="J5118" s="66">
        <f t="shared" si="3509"/>
        <v>0</v>
      </c>
      <c r="K5118" s="66">
        <f t="shared" si="3506"/>
        <v>1000</v>
      </c>
      <c r="L5118" s="66">
        <f t="shared" si="3509"/>
        <v>0</v>
      </c>
      <c r="M5118" s="66">
        <f t="shared" si="3509"/>
        <v>0</v>
      </c>
      <c r="N5118" s="66">
        <f t="shared" si="3509"/>
        <v>1000</v>
      </c>
      <c r="O5118" s="66">
        <f t="shared" si="3509"/>
        <v>0</v>
      </c>
      <c r="P5118" s="66">
        <f t="shared" si="3509"/>
        <v>0</v>
      </c>
      <c r="Q5118" s="66">
        <f t="shared" si="3509"/>
        <v>1000</v>
      </c>
      <c r="R5118" s="66">
        <f t="shared" si="3509"/>
        <v>0</v>
      </c>
      <c r="S5118" s="66">
        <f t="shared" si="3509"/>
        <v>0</v>
      </c>
      <c r="T5118" s="66">
        <f t="shared" si="3509"/>
        <v>0</v>
      </c>
      <c r="U5118" s="66">
        <f t="shared" si="3509"/>
        <v>0</v>
      </c>
      <c r="V5118" s="66">
        <f t="shared" si="3509"/>
        <v>0</v>
      </c>
      <c r="W5118" s="66">
        <f t="shared" si="3509"/>
        <v>0</v>
      </c>
      <c r="X5118" s="66">
        <f t="shared" si="3509"/>
        <v>0</v>
      </c>
      <c r="Y5118" s="208">
        <f t="shared" si="3494"/>
        <v>0</v>
      </c>
    </row>
    <row r="5119" spans="1:25">
      <c r="A5119" s="23" t="s">
        <v>786</v>
      </c>
      <c r="B5119" s="23" t="s">
        <v>184</v>
      </c>
      <c r="C5119" s="23" t="s">
        <v>988</v>
      </c>
      <c r="D5119" s="23" t="s">
        <v>1744</v>
      </c>
      <c r="E5119" s="22">
        <v>8213</v>
      </c>
      <c r="F5119" s="23"/>
      <c r="G5119" s="128" t="s">
        <v>3379</v>
      </c>
      <c r="H5119" s="32" t="s">
        <v>56</v>
      </c>
      <c r="I5119" s="44">
        <f t="shared" si="3504"/>
        <v>1000</v>
      </c>
      <c r="J5119" s="44">
        <v>0</v>
      </c>
      <c r="K5119" s="44">
        <f t="shared" si="3506"/>
        <v>1000</v>
      </c>
      <c r="L5119" s="44">
        <v>0</v>
      </c>
      <c r="M5119" s="44">
        <v>0</v>
      </c>
      <c r="N5119" s="44">
        <v>1000</v>
      </c>
      <c r="O5119" s="44">
        <v>0</v>
      </c>
      <c r="P5119" s="44">
        <v>0</v>
      </c>
      <c r="Q5119" s="44">
        <v>1000</v>
      </c>
      <c r="R5119" s="44">
        <v>0</v>
      </c>
      <c r="S5119" s="44">
        <v>0</v>
      </c>
      <c r="T5119" s="44">
        <f t="shared" si="3497"/>
        <v>0</v>
      </c>
      <c r="U5119" s="44"/>
      <c r="V5119" s="44"/>
      <c r="W5119" s="44"/>
      <c r="X5119" s="44">
        <f t="shared" si="3498"/>
        <v>0</v>
      </c>
      <c r="Y5119" s="209">
        <f t="shared" si="3494"/>
        <v>0</v>
      </c>
    </row>
    <row r="5120" spans="1:25">
      <c r="A5120" s="32" t="s">
        <v>0</v>
      </c>
      <c r="B5120" s="32" t="s">
        <v>0</v>
      </c>
      <c r="C5120" s="32" t="s">
        <v>0</v>
      </c>
      <c r="D5120" s="32" t="s">
        <v>0</v>
      </c>
      <c r="E5120" s="32" t="s">
        <v>0</v>
      </c>
      <c r="F5120" s="32" t="s">
        <v>0</v>
      </c>
      <c r="G5120" s="154" t="s">
        <v>0</v>
      </c>
      <c r="H5120" s="30" t="s">
        <v>1753</v>
      </c>
      <c r="I5120" s="31">
        <f t="shared" si="3504"/>
        <v>866300</v>
      </c>
      <c r="J5120" s="31">
        <f t="shared" ref="J5120:P5120" si="3510">SUM(J5091,J5114,J5117)</f>
        <v>865300</v>
      </c>
      <c r="K5120" s="31">
        <f t="shared" si="3506"/>
        <v>1000</v>
      </c>
      <c r="L5120" s="31">
        <f t="shared" si="3510"/>
        <v>0</v>
      </c>
      <c r="M5120" s="31">
        <f t="shared" si="3510"/>
        <v>0</v>
      </c>
      <c r="N5120" s="31">
        <f t="shared" si="3510"/>
        <v>1000</v>
      </c>
      <c r="O5120" s="31">
        <f t="shared" si="3510"/>
        <v>0</v>
      </c>
      <c r="P5120" s="31">
        <f t="shared" si="3510"/>
        <v>0</v>
      </c>
      <c r="Q5120" s="31">
        <f>SUM(Q5091,Q5114,Q5117)</f>
        <v>908231</v>
      </c>
      <c r="R5120" s="31">
        <f>SUM(R5091,R5114,R5117)</f>
        <v>907231</v>
      </c>
      <c r="S5120" s="31">
        <f>SUM(S5091,S5114,S5117)</f>
        <v>740585</v>
      </c>
      <c r="T5120" s="31">
        <f t="shared" ref="T5120:X5120" si="3511">SUM(T5091,T5114,T5117)</f>
        <v>166546</v>
      </c>
      <c r="U5120" s="31">
        <f t="shared" si="3511"/>
        <v>79736</v>
      </c>
      <c r="V5120" s="31">
        <f t="shared" si="3511"/>
        <v>71358</v>
      </c>
      <c r="W5120" s="31">
        <f t="shared" si="3511"/>
        <v>15452</v>
      </c>
      <c r="X5120" s="31">
        <f t="shared" si="3511"/>
        <v>907131</v>
      </c>
      <c r="Y5120" s="220">
        <f t="shared" si="3494"/>
        <v>99.988977448962828</v>
      </c>
    </row>
    <row r="5121" spans="1:25" ht="15" thickBot="1">
      <c r="A5121" s="32" t="s">
        <v>0</v>
      </c>
      <c r="B5121" s="32" t="s">
        <v>0</v>
      </c>
      <c r="C5121" s="32" t="s">
        <v>0</v>
      </c>
      <c r="D5121" s="32" t="s">
        <v>0</v>
      </c>
      <c r="E5121" s="32" t="s">
        <v>0</v>
      </c>
      <c r="F5121" s="32" t="s">
        <v>0</v>
      </c>
      <c r="G5121" s="154" t="s">
        <v>0</v>
      </c>
      <c r="H5121" s="21" t="s">
        <v>170</v>
      </c>
      <c r="I5121" s="66">
        <f t="shared" si="3504"/>
        <v>31</v>
      </c>
      <c r="J5121" s="66">
        <v>31</v>
      </c>
      <c r="K5121" s="66">
        <f t="shared" si="3506"/>
        <v>0</v>
      </c>
      <c r="L5121" s="66" t="s">
        <v>0</v>
      </c>
      <c r="M5121" s="66" t="s">
        <v>0</v>
      </c>
      <c r="N5121" s="66" t="s">
        <v>0</v>
      </c>
      <c r="O5121" s="66" t="s">
        <v>0</v>
      </c>
      <c r="P5121" s="66" t="s">
        <v>0</v>
      </c>
      <c r="Q5121" s="66">
        <v>0</v>
      </c>
      <c r="R5121" s="66"/>
      <c r="S5121" s="66"/>
      <c r="T5121" s="66"/>
      <c r="U5121" s="66"/>
      <c r="V5121" s="66"/>
      <c r="W5121" s="66"/>
      <c r="X5121" s="66"/>
      <c r="Y5121" s="208">
        <v>0</v>
      </c>
    </row>
    <row r="5122" spans="1:25" ht="41.4" thickBot="1">
      <c r="A5122" s="252" t="s">
        <v>0</v>
      </c>
      <c r="B5122" s="252" t="s">
        <v>0</v>
      </c>
      <c r="C5122" s="252" t="s">
        <v>0</v>
      </c>
      <c r="D5122" s="252" t="s">
        <v>0</v>
      </c>
      <c r="E5122" s="252" t="s">
        <v>0</v>
      </c>
      <c r="F5122" s="252" t="s">
        <v>0</v>
      </c>
      <c r="G5122" s="258" t="s">
        <v>0</v>
      </c>
      <c r="H5122" s="24" t="s">
        <v>72</v>
      </c>
      <c r="I5122" s="1" t="s">
        <v>3093</v>
      </c>
      <c r="J5122" s="1" t="s">
        <v>3130</v>
      </c>
      <c r="K5122" s="1" t="s">
        <v>3</v>
      </c>
      <c r="L5122" s="1" t="s">
        <v>4</v>
      </c>
      <c r="M5122" s="1" t="s">
        <v>5</v>
      </c>
      <c r="N5122" s="1" t="s">
        <v>6</v>
      </c>
      <c r="O5122" s="1" t="s">
        <v>7</v>
      </c>
      <c r="P5122" s="1" t="s">
        <v>8</v>
      </c>
      <c r="Q5122" s="1" t="s">
        <v>3344</v>
      </c>
      <c r="R5122" s="1" t="s">
        <v>3427</v>
      </c>
      <c r="S5122" s="1" t="s">
        <v>3447</v>
      </c>
      <c r="T5122" s="1" t="s">
        <v>3448</v>
      </c>
      <c r="U5122" s="1" t="s">
        <v>3452</v>
      </c>
      <c r="V5122" s="1" t="s">
        <v>3449</v>
      </c>
      <c r="W5122" s="1" t="s">
        <v>3450</v>
      </c>
      <c r="X5122" s="1" t="s">
        <v>3451</v>
      </c>
      <c r="Y5122" s="216" t="s">
        <v>3385</v>
      </c>
    </row>
    <row r="5123" spans="1:25">
      <c r="A5123" s="253"/>
      <c r="B5123" s="253"/>
      <c r="C5123" s="253"/>
      <c r="D5123" s="253"/>
      <c r="E5123" s="253"/>
      <c r="F5123" s="253"/>
      <c r="G5123" s="259"/>
      <c r="H5123" s="33" t="s">
        <v>0</v>
      </c>
      <c r="I5123" s="45">
        <v>1</v>
      </c>
      <c r="J5123" s="45">
        <v>3</v>
      </c>
      <c r="K5123" s="45" t="s">
        <v>9</v>
      </c>
      <c r="L5123" s="45">
        <v>5</v>
      </c>
      <c r="M5123" s="45">
        <v>6</v>
      </c>
      <c r="N5123" s="45">
        <v>7</v>
      </c>
      <c r="O5123" s="45">
        <v>8</v>
      </c>
      <c r="P5123" s="45">
        <v>9</v>
      </c>
      <c r="Q5123" s="45">
        <v>1</v>
      </c>
      <c r="R5123" s="45">
        <v>2</v>
      </c>
      <c r="S5123" s="45">
        <v>3</v>
      </c>
      <c r="T5123" s="45" t="s">
        <v>3453</v>
      </c>
      <c r="U5123" s="45">
        <v>5</v>
      </c>
      <c r="V5123" s="45">
        <v>6</v>
      </c>
      <c r="W5123" s="45">
        <v>7</v>
      </c>
      <c r="X5123" s="45" t="s">
        <v>3454</v>
      </c>
      <c r="Y5123" s="276">
        <v>9</v>
      </c>
    </row>
    <row r="5124" spans="1:25">
      <c r="A5124" s="253"/>
      <c r="B5124" s="253"/>
      <c r="C5124" s="253"/>
      <c r="D5124" s="253"/>
      <c r="E5124" s="253"/>
      <c r="F5124" s="253"/>
      <c r="G5124" s="259"/>
      <c r="H5124" s="34" t="s">
        <v>109</v>
      </c>
      <c r="I5124" s="35">
        <f t="shared" si="3504"/>
        <v>866300</v>
      </c>
      <c r="J5124" s="35">
        <f t="shared" ref="J5124:P5124" si="3512">SUM(J5120)</f>
        <v>865300</v>
      </c>
      <c r="K5124" s="35">
        <f t="shared" si="3506"/>
        <v>1000</v>
      </c>
      <c r="L5124" s="35">
        <f t="shared" si="3512"/>
        <v>0</v>
      </c>
      <c r="M5124" s="35">
        <f t="shared" si="3512"/>
        <v>0</v>
      </c>
      <c r="N5124" s="35">
        <f t="shared" si="3512"/>
        <v>1000</v>
      </c>
      <c r="O5124" s="35">
        <f t="shared" si="3512"/>
        <v>0</v>
      </c>
      <c r="P5124" s="35">
        <f t="shared" si="3512"/>
        <v>0</v>
      </c>
      <c r="Q5124" s="35">
        <f>SUM(Q5120)</f>
        <v>908231</v>
      </c>
      <c r="R5124" s="35">
        <f>SUM(R5120)</f>
        <v>907231</v>
      </c>
      <c r="S5124" s="35">
        <f>SUM(S5120)</f>
        <v>740585</v>
      </c>
      <c r="T5124" s="35">
        <f t="shared" ref="T5124:X5124" si="3513">SUM(T5120)</f>
        <v>166546</v>
      </c>
      <c r="U5124" s="35">
        <f t="shared" si="3513"/>
        <v>79736</v>
      </c>
      <c r="V5124" s="35">
        <f t="shared" si="3513"/>
        <v>71358</v>
      </c>
      <c r="W5124" s="35">
        <f t="shared" si="3513"/>
        <v>15452</v>
      </c>
      <c r="X5124" s="35">
        <f t="shared" si="3513"/>
        <v>907131</v>
      </c>
      <c r="Y5124" s="218">
        <f t="shared" ref="Y5124:Y5125" si="3514">IF(R5124=0,0,(X5124/R5124)*100)</f>
        <v>99.988977448962828</v>
      </c>
    </row>
    <row r="5125" spans="1:25">
      <c r="A5125" s="253"/>
      <c r="B5125" s="253"/>
      <c r="C5125" s="253"/>
      <c r="D5125" s="253"/>
      <c r="E5125" s="253"/>
      <c r="F5125" s="253"/>
      <c r="G5125" s="259"/>
      <c r="H5125" s="36" t="s">
        <v>69</v>
      </c>
      <c r="I5125" s="35">
        <f t="shared" si="3504"/>
        <v>866300</v>
      </c>
      <c r="J5125" s="35">
        <f t="shared" ref="J5125:P5125" si="3515">SUM(J5124)</f>
        <v>865300</v>
      </c>
      <c r="K5125" s="35">
        <f t="shared" si="3506"/>
        <v>1000</v>
      </c>
      <c r="L5125" s="35">
        <f t="shared" si="3515"/>
        <v>0</v>
      </c>
      <c r="M5125" s="35">
        <f t="shared" si="3515"/>
        <v>0</v>
      </c>
      <c r="N5125" s="35">
        <f t="shared" si="3515"/>
        <v>1000</v>
      </c>
      <c r="O5125" s="35">
        <f t="shared" si="3515"/>
        <v>0</v>
      </c>
      <c r="P5125" s="35">
        <f t="shared" si="3515"/>
        <v>0</v>
      </c>
      <c r="Q5125" s="35">
        <f>SUM(Q5124)</f>
        <v>908231</v>
      </c>
      <c r="R5125" s="35">
        <f>SUM(R5124)</f>
        <v>907231</v>
      </c>
      <c r="S5125" s="35">
        <f>SUM(S5124)</f>
        <v>740585</v>
      </c>
      <c r="T5125" s="35">
        <f t="shared" ref="T5125:X5125" si="3516">SUM(T5124)</f>
        <v>166546</v>
      </c>
      <c r="U5125" s="35">
        <f t="shared" si="3516"/>
        <v>79736</v>
      </c>
      <c r="V5125" s="35">
        <f t="shared" si="3516"/>
        <v>71358</v>
      </c>
      <c r="W5125" s="35">
        <f t="shared" si="3516"/>
        <v>15452</v>
      </c>
      <c r="X5125" s="35">
        <f t="shared" si="3516"/>
        <v>907131</v>
      </c>
      <c r="Y5125" s="218">
        <f t="shared" si="3514"/>
        <v>99.988977448962828</v>
      </c>
    </row>
    <row r="5126" spans="1:25">
      <c r="A5126" s="254"/>
      <c r="B5126" s="254"/>
      <c r="C5126" s="254"/>
      <c r="D5126" s="254"/>
      <c r="E5126" s="254"/>
      <c r="F5126" s="254"/>
      <c r="G5126" s="260"/>
    </row>
    <row r="5127" spans="1:25" ht="15" thickBot="1">
      <c r="A5127" s="32" t="s">
        <v>0</v>
      </c>
      <c r="B5127" s="32" t="s">
        <v>0</v>
      </c>
      <c r="C5127" s="32" t="s">
        <v>0</v>
      </c>
      <c r="D5127" s="32" t="s">
        <v>0</v>
      </c>
      <c r="E5127" s="32" t="s">
        <v>0</v>
      </c>
      <c r="F5127" s="32" t="s">
        <v>0</v>
      </c>
      <c r="G5127" s="154" t="s">
        <v>0</v>
      </c>
      <c r="H5127" s="37" t="s">
        <v>0</v>
      </c>
      <c r="I5127" s="37"/>
      <c r="J5127" s="37"/>
      <c r="K5127" s="37"/>
      <c r="L5127" s="37" t="s">
        <v>0</v>
      </c>
      <c r="M5127" s="37" t="s">
        <v>0</v>
      </c>
      <c r="N5127" s="37" t="s">
        <v>0</v>
      </c>
      <c r="O5127" s="37" t="s">
        <v>0</v>
      </c>
      <c r="P5127" s="37" t="s">
        <v>0</v>
      </c>
      <c r="Q5127" s="37"/>
      <c r="R5127" s="37"/>
      <c r="S5127" s="37"/>
      <c r="T5127" s="37" t="s">
        <v>0</v>
      </c>
      <c r="U5127" s="37" t="s">
        <v>0</v>
      </c>
      <c r="V5127" s="37" t="s">
        <v>0</v>
      </c>
      <c r="W5127" s="37" t="s">
        <v>0</v>
      </c>
      <c r="X5127" s="37" t="s">
        <v>0</v>
      </c>
      <c r="Y5127" s="219"/>
    </row>
    <row r="5128" spans="1:25" ht="41.4" thickBot="1">
      <c r="A5128" s="24" t="s">
        <v>123</v>
      </c>
      <c r="B5128" s="24" t="s">
        <v>124</v>
      </c>
      <c r="C5128" s="24" t="s">
        <v>125</v>
      </c>
      <c r="D5128" s="25" t="s">
        <v>0</v>
      </c>
      <c r="E5128" s="24" t="s">
        <v>126</v>
      </c>
      <c r="F5128" s="24" t="s">
        <v>127</v>
      </c>
      <c r="G5128" s="151" t="s">
        <v>128</v>
      </c>
      <c r="H5128" s="24" t="s">
        <v>1</v>
      </c>
      <c r="I5128" s="1" t="s">
        <v>3093</v>
      </c>
      <c r="J5128" s="1" t="s">
        <v>3130</v>
      </c>
      <c r="K5128" s="1" t="s">
        <v>3</v>
      </c>
      <c r="L5128" s="1" t="s">
        <v>4</v>
      </c>
      <c r="M5128" s="1" t="s">
        <v>5</v>
      </c>
      <c r="N5128" s="1" t="s">
        <v>6</v>
      </c>
      <c r="O5128" s="1" t="s">
        <v>7</v>
      </c>
      <c r="P5128" s="1" t="s">
        <v>8</v>
      </c>
      <c r="Q5128" s="1" t="s">
        <v>3344</v>
      </c>
      <c r="R5128" s="1" t="s">
        <v>3427</v>
      </c>
      <c r="S5128" s="1" t="s">
        <v>3447</v>
      </c>
      <c r="T5128" s="1" t="s">
        <v>3448</v>
      </c>
      <c r="U5128" s="1" t="s">
        <v>3452</v>
      </c>
      <c r="V5128" s="1" t="s">
        <v>3449</v>
      </c>
      <c r="W5128" s="1" t="s">
        <v>3450</v>
      </c>
      <c r="X5128" s="1" t="s">
        <v>3451</v>
      </c>
      <c r="Y5128" s="216" t="s">
        <v>3385</v>
      </c>
    </row>
    <row r="5129" spans="1:25">
      <c r="A5129" s="26" t="s">
        <v>0</v>
      </c>
      <c r="B5129" s="26" t="s">
        <v>0</v>
      </c>
      <c r="C5129" s="26" t="s">
        <v>0</v>
      </c>
      <c r="D5129" s="27" t="s">
        <v>0</v>
      </c>
      <c r="E5129" s="27" t="s">
        <v>0</v>
      </c>
      <c r="F5129" s="28" t="s">
        <v>0</v>
      </c>
      <c r="G5129" s="152" t="s">
        <v>0</v>
      </c>
      <c r="H5129" s="29" t="s">
        <v>0</v>
      </c>
      <c r="I5129" s="45">
        <v>1</v>
      </c>
      <c r="J5129" s="45">
        <v>3</v>
      </c>
      <c r="K5129" s="45" t="s">
        <v>9</v>
      </c>
      <c r="L5129" s="45">
        <v>5</v>
      </c>
      <c r="M5129" s="45">
        <v>6</v>
      </c>
      <c r="N5129" s="45">
        <v>7</v>
      </c>
      <c r="O5129" s="45">
        <v>8</v>
      </c>
      <c r="P5129" s="45">
        <v>9</v>
      </c>
      <c r="Q5129" s="45">
        <v>1</v>
      </c>
      <c r="R5129" s="45">
        <v>2</v>
      </c>
      <c r="S5129" s="45">
        <v>3</v>
      </c>
      <c r="T5129" s="45" t="s">
        <v>3453</v>
      </c>
      <c r="U5129" s="45">
        <v>5</v>
      </c>
      <c r="V5129" s="45">
        <v>6</v>
      </c>
      <c r="W5129" s="45">
        <v>7</v>
      </c>
      <c r="X5129" s="45" t="s">
        <v>3454</v>
      </c>
      <c r="Y5129" s="276">
        <v>9</v>
      </c>
    </row>
    <row r="5130" spans="1:25">
      <c r="A5130" s="133" t="s">
        <v>786</v>
      </c>
      <c r="B5130" s="133" t="s">
        <v>184</v>
      </c>
      <c r="C5130" s="109" t="s">
        <v>999</v>
      </c>
      <c r="D5130" s="109" t="s">
        <v>1754</v>
      </c>
      <c r="E5130" s="98" t="s">
        <v>0</v>
      </c>
      <c r="F5130" s="98" t="s">
        <v>0</v>
      </c>
      <c r="G5130" s="153" t="s">
        <v>0</v>
      </c>
      <c r="H5130" s="98" t="s">
        <v>1755</v>
      </c>
      <c r="I5130" s="110"/>
      <c r="J5130" s="110"/>
      <c r="K5130" s="110"/>
      <c r="L5130" s="110" t="s">
        <v>0</v>
      </c>
      <c r="M5130" s="110" t="s">
        <v>0</v>
      </c>
      <c r="N5130" s="110" t="s">
        <v>0</v>
      </c>
      <c r="O5130" s="110" t="s">
        <v>0</v>
      </c>
      <c r="P5130" s="110" t="s">
        <v>0</v>
      </c>
      <c r="Q5130" s="110"/>
      <c r="R5130" s="110"/>
      <c r="S5130" s="110"/>
      <c r="T5130" s="110" t="s">
        <v>0</v>
      </c>
      <c r="U5130" s="110" t="s">
        <v>0</v>
      </c>
      <c r="V5130" s="110" t="s">
        <v>0</v>
      </c>
      <c r="W5130" s="110" t="s">
        <v>0</v>
      </c>
      <c r="X5130" s="110" t="s">
        <v>0</v>
      </c>
      <c r="Y5130" s="217"/>
    </row>
    <row r="5131" spans="1:25" ht="20.399999999999999">
      <c r="A5131" s="20" t="s">
        <v>0</v>
      </c>
      <c r="B5131" s="20" t="s">
        <v>0</v>
      </c>
      <c r="C5131" s="20" t="s">
        <v>0</v>
      </c>
      <c r="D5131" s="21" t="s">
        <v>0</v>
      </c>
      <c r="E5131" s="21" t="s">
        <v>0</v>
      </c>
      <c r="F5131" s="21" t="s">
        <v>0</v>
      </c>
      <c r="G5131" s="150" t="s">
        <v>0</v>
      </c>
      <c r="H5131" s="30" t="s">
        <v>33</v>
      </c>
      <c r="I5131" s="31">
        <f t="shared" si="3504"/>
        <v>1969900</v>
      </c>
      <c r="J5131" s="31">
        <f t="shared" ref="J5131:P5131" si="3517">SUM(J5132,J5140,J5142)</f>
        <v>1939900</v>
      </c>
      <c r="K5131" s="31">
        <f t="shared" si="3506"/>
        <v>30000</v>
      </c>
      <c r="L5131" s="31">
        <f t="shared" si="3517"/>
        <v>30000</v>
      </c>
      <c r="M5131" s="31">
        <f t="shared" si="3517"/>
        <v>0</v>
      </c>
      <c r="N5131" s="31">
        <f t="shared" si="3517"/>
        <v>0</v>
      </c>
      <c r="O5131" s="31">
        <f t="shared" si="3517"/>
        <v>0</v>
      </c>
      <c r="P5131" s="31">
        <f t="shared" si="3517"/>
        <v>0</v>
      </c>
      <c r="Q5131" s="31">
        <f>SUM(Q5132,Q5140,Q5142)</f>
        <v>2061531</v>
      </c>
      <c r="R5131" s="31">
        <f>SUM(R5132,R5140,R5142)</f>
        <v>2031531</v>
      </c>
      <c r="S5131" s="31">
        <f>SUM(S5132,S5140,S5142)</f>
        <v>1682298</v>
      </c>
      <c r="T5131" s="31">
        <f t="shared" ref="T5131:X5131" si="3518">SUM(T5132,T5140,T5142)</f>
        <v>349233</v>
      </c>
      <c r="U5131" s="31">
        <f t="shared" si="3518"/>
        <v>170000</v>
      </c>
      <c r="V5131" s="31">
        <f t="shared" si="3518"/>
        <v>159146</v>
      </c>
      <c r="W5131" s="31">
        <f t="shared" si="3518"/>
        <v>20087</v>
      </c>
      <c r="X5131" s="31">
        <f t="shared" si="3518"/>
        <v>2031531</v>
      </c>
      <c r="Y5131" s="220">
        <f t="shared" ref="Y5131:Y5159" si="3519">IF(R5131=0,0,(X5131/R5131)*100)</f>
        <v>100</v>
      </c>
    </row>
    <row r="5132" spans="1:25">
      <c r="A5132" s="23" t="s">
        <v>786</v>
      </c>
      <c r="B5132" s="23" t="s">
        <v>184</v>
      </c>
      <c r="C5132" s="23" t="s">
        <v>999</v>
      </c>
      <c r="D5132" s="23" t="s">
        <v>1754</v>
      </c>
      <c r="E5132" s="21" t="s">
        <v>132</v>
      </c>
      <c r="F5132" s="21" t="s">
        <v>0</v>
      </c>
      <c r="G5132" s="150" t="s">
        <v>0</v>
      </c>
      <c r="H5132" s="21" t="s">
        <v>11</v>
      </c>
      <c r="I5132" s="66">
        <f t="shared" si="3504"/>
        <v>1669800</v>
      </c>
      <c r="J5132" s="66">
        <f t="shared" ref="J5132:P5132" si="3520">SUM(J5133,J5134)</f>
        <v>1669800</v>
      </c>
      <c r="K5132" s="66">
        <f t="shared" si="3506"/>
        <v>0</v>
      </c>
      <c r="L5132" s="66">
        <f t="shared" si="3520"/>
        <v>0</v>
      </c>
      <c r="M5132" s="66">
        <f t="shared" si="3520"/>
        <v>0</v>
      </c>
      <c r="N5132" s="66">
        <f t="shared" si="3520"/>
        <v>0</v>
      </c>
      <c r="O5132" s="66">
        <f t="shared" si="3520"/>
        <v>0</v>
      </c>
      <c r="P5132" s="66">
        <f t="shared" si="3520"/>
        <v>0</v>
      </c>
      <c r="Q5132" s="66">
        <f>SUM(Q5133,Q5134)</f>
        <v>1746613</v>
      </c>
      <c r="R5132" s="66">
        <f>SUM(R5133,R5134)</f>
        <v>1746613</v>
      </c>
      <c r="S5132" s="66">
        <f>SUM(S5133,S5134)</f>
        <v>1428540</v>
      </c>
      <c r="T5132" s="66">
        <f t="shared" ref="T5132:X5132" si="3521">SUM(T5133,T5134)</f>
        <v>318073</v>
      </c>
      <c r="U5132" s="66">
        <f t="shared" si="3521"/>
        <v>152000</v>
      </c>
      <c r="V5132" s="66">
        <f t="shared" si="3521"/>
        <v>145986</v>
      </c>
      <c r="W5132" s="66">
        <f t="shared" si="3521"/>
        <v>20087</v>
      </c>
      <c r="X5132" s="66">
        <f t="shared" si="3521"/>
        <v>1746613</v>
      </c>
      <c r="Y5132" s="208">
        <f t="shared" si="3519"/>
        <v>100</v>
      </c>
    </row>
    <row r="5133" spans="1:25">
      <c r="A5133" s="23" t="s">
        <v>786</v>
      </c>
      <c r="B5133" s="23" t="s">
        <v>184</v>
      </c>
      <c r="C5133" s="23" t="s">
        <v>999</v>
      </c>
      <c r="D5133" s="23" t="s">
        <v>1754</v>
      </c>
      <c r="E5133" s="22">
        <v>6111</v>
      </c>
      <c r="F5133" s="23"/>
      <c r="G5133" s="128" t="s">
        <v>3379</v>
      </c>
      <c r="H5133" s="32" t="s">
        <v>12</v>
      </c>
      <c r="I5133" s="44">
        <f t="shared" si="3504"/>
        <v>1450700</v>
      </c>
      <c r="J5133" s="44">
        <v>1450700</v>
      </c>
      <c r="K5133" s="44">
        <f t="shared" si="3506"/>
        <v>0</v>
      </c>
      <c r="L5133" s="44">
        <v>0</v>
      </c>
      <c r="M5133" s="44">
        <v>0</v>
      </c>
      <c r="N5133" s="44">
        <v>0</v>
      </c>
      <c r="O5133" s="44">
        <v>0</v>
      </c>
      <c r="P5133" s="44">
        <v>0</v>
      </c>
      <c r="Q5133" s="44">
        <v>1522936</v>
      </c>
      <c r="R5133" s="44">
        <v>1522936</v>
      </c>
      <c r="S5133" s="44">
        <v>1232849</v>
      </c>
      <c r="T5133" s="44">
        <f t="shared" ref="T5133:T5158" si="3522">U5133+V5133+W5133</f>
        <v>290087</v>
      </c>
      <c r="U5133" s="44">
        <v>135000</v>
      </c>
      <c r="V5133" s="44">
        <v>135000</v>
      </c>
      <c r="W5133" s="44">
        <v>20087</v>
      </c>
      <c r="X5133" s="44">
        <f t="shared" ref="X5133:X5158" si="3523">S5133+T5133</f>
        <v>1522936</v>
      </c>
      <c r="Y5133" s="209">
        <f t="shared" si="3519"/>
        <v>100</v>
      </c>
    </row>
    <row r="5134" spans="1:25">
      <c r="A5134" s="20" t="s">
        <v>786</v>
      </c>
      <c r="B5134" s="20" t="s">
        <v>184</v>
      </c>
      <c r="C5134" s="20" t="s">
        <v>999</v>
      </c>
      <c r="D5134" s="20" t="s">
        <v>1754</v>
      </c>
      <c r="E5134" s="20" t="s">
        <v>134</v>
      </c>
      <c r="F5134" s="23" t="s">
        <v>0</v>
      </c>
      <c r="G5134" s="154" t="s">
        <v>0</v>
      </c>
      <c r="H5134" s="21" t="s">
        <v>13</v>
      </c>
      <c r="I5134" s="66">
        <f t="shared" si="3504"/>
        <v>219100</v>
      </c>
      <c r="J5134" s="66">
        <f>SUM(J5135:J5139)</f>
        <v>219100</v>
      </c>
      <c r="K5134" s="66">
        <f t="shared" si="3506"/>
        <v>0</v>
      </c>
      <c r="L5134" s="66">
        <f t="shared" ref="L5134:X5134" si="3524">SUM(L5135:L5139)</f>
        <v>0</v>
      </c>
      <c r="M5134" s="66">
        <f t="shared" si="3524"/>
        <v>0</v>
      </c>
      <c r="N5134" s="66">
        <f t="shared" si="3524"/>
        <v>0</v>
      </c>
      <c r="O5134" s="66">
        <f t="shared" si="3524"/>
        <v>0</v>
      </c>
      <c r="P5134" s="66">
        <f t="shared" si="3524"/>
        <v>0</v>
      </c>
      <c r="Q5134" s="66">
        <f t="shared" si="3524"/>
        <v>223677</v>
      </c>
      <c r="R5134" s="66">
        <f t="shared" si="3524"/>
        <v>223677</v>
      </c>
      <c r="S5134" s="66">
        <f t="shared" si="3524"/>
        <v>195691</v>
      </c>
      <c r="T5134" s="66">
        <f t="shared" si="3524"/>
        <v>27986</v>
      </c>
      <c r="U5134" s="66">
        <f t="shared" si="3524"/>
        <v>17000</v>
      </c>
      <c r="V5134" s="66">
        <f t="shared" si="3524"/>
        <v>10986</v>
      </c>
      <c r="W5134" s="66">
        <f t="shared" si="3524"/>
        <v>0</v>
      </c>
      <c r="X5134" s="66">
        <f t="shared" si="3524"/>
        <v>223677</v>
      </c>
      <c r="Y5134" s="208">
        <f t="shared" si="3519"/>
        <v>100</v>
      </c>
    </row>
    <row r="5135" spans="1:25">
      <c r="A5135" s="23" t="s">
        <v>786</v>
      </c>
      <c r="B5135" s="23" t="s">
        <v>184</v>
      </c>
      <c r="C5135" s="23" t="s">
        <v>999</v>
      </c>
      <c r="D5135" s="23" t="s">
        <v>1754</v>
      </c>
      <c r="E5135" s="22">
        <v>6112</v>
      </c>
      <c r="F5135" s="23" t="s">
        <v>1756</v>
      </c>
      <c r="G5135" s="128" t="s">
        <v>3379</v>
      </c>
      <c r="H5135" s="32" t="s">
        <v>16</v>
      </c>
      <c r="I5135" s="44">
        <f t="shared" si="3504"/>
        <v>38000</v>
      </c>
      <c r="J5135" s="44">
        <v>38000</v>
      </c>
      <c r="K5135" s="44">
        <f t="shared" si="3506"/>
        <v>0</v>
      </c>
      <c r="L5135" s="44">
        <v>0</v>
      </c>
      <c r="M5135" s="44">
        <v>0</v>
      </c>
      <c r="N5135" s="44">
        <v>0</v>
      </c>
      <c r="O5135" s="44">
        <v>0</v>
      </c>
      <c r="P5135" s="44">
        <v>0</v>
      </c>
      <c r="Q5135" s="44">
        <v>38000</v>
      </c>
      <c r="R5135" s="44">
        <v>38000</v>
      </c>
      <c r="S5135" s="44">
        <v>32504</v>
      </c>
      <c r="T5135" s="44">
        <f t="shared" si="3522"/>
        <v>5496</v>
      </c>
      <c r="U5135" s="44">
        <v>3000</v>
      </c>
      <c r="V5135" s="44">
        <v>2496</v>
      </c>
      <c r="W5135" s="44"/>
      <c r="X5135" s="44">
        <f t="shared" si="3523"/>
        <v>38000</v>
      </c>
      <c r="Y5135" s="209">
        <f t="shared" si="3519"/>
        <v>100</v>
      </c>
    </row>
    <row r="5136" spans="1:25">
      <c r="A5136" s="23" t="s">
        <v>786</v>
      </c>
      <c r="B5136" s="23" t="s">
        <v>184</v>
      </c>
      <c r="C5136" s="23" t="s">
        <v>999</v>
      </c>
      <c r="D5136" s="23" t="s">
        <v>1754</v>
      </c>
      <c r="E5136" s="22">
        <v>6112</v>
      </c>
      <c r="F5136" s="23" t="s">
        <v>1757</v>
      </c>
      <c r="G5136" s="128" t="s">
        <v>3379</v>
      </c>
      <c r="H5136" s="32" t="s">
        <v>19</v>
      </c>
      <c r="I5136" s="44">
        <f t="shared" si="3504"/>
        <v>135000</v>
      </c>
      <c r="J5136" s="44">
        <v>135000</v>
      </c>
      <c r="K5136" s="44">
        <f t="shared" si="3506"/>
        <v>0</v>
      </c>
      <c r="L5136" s="44">
        <v>0</v>
      </c>
      <c r="M5136" s="44">
        <v>0</v>
      </c>
      <c r="N5136" s="44">
        <v>0</v>
      </c>
      <c r="O5136" s="44">
        <v>0</v>
      </c>
      <c r="P5136" s="44">
        <v>0</v>
      </c>
      <c r="Q5136" s="44">
        <v>135000</v>
      </c>
      <c r="R5136" s="44">
        <v>135000</v>
      </c>
      <c r="S5136" s="44">
        <v>112510</v>
      </c>
      <c r="T5136" s="44">
        <f t="shared" si="3522"/>
        <v>22490</v>
      </c>
      <c r="U5136" s="44">
        <v>14000</v>
      </c>
      <c r="V5136" s="44">
        <v>8490</v>
      </c>
      <c r="W5136" s="44"/>
      <c r="X5136" s="44">
        <f t="shared" si="3523"/>
        <v>135000</v>
      </c>
      <c r="Y5136" s="209">
        <f t="shared" si="3519"/>
        <v>100</v>
      </c>
    </row>
    <row r="5137" spans="1:25">
      <c r="A5137" s="23" t="s">
        <v>786</v>
      </c>
      <c r="B5137" s="23" t="s">
        <v>184</v>
      </c>
      <c r="C5137" s="23" t="s">
        <v>999</v>
      </c>
      <c r="D5137" s="23" t="s">
        <v>1754</v>
      </c>
      <c r="E5137" s="22">
        <v>6112</v>
      </c>
      <c r="F5137" s="23" t="s">
        <v>1758</v>
      </c>
      <c r="G5137" s="128" t="s">
        <v>3379</v>
      </c>
      <c r="H5137" s="32" t="s">
        <v>17</v>
      </c>
      <c r="I5137" s="44">
        <f t="shared" si="3504"/>
        <v>31000</v>
      </c>
      <c r="J5137" s="44">
        <v>31000</v>
      </c>
      <c r="K5137" s="44">
        <f t="shared" si="3506"/>
        <v>0</v>
      </c>
      <c r="L5137" s="44">
        <v>0</v>
      </c>
      <c r="M5137" s="44">
        <v>0</v>
      </c>
      <c r="N5137" s="44">
        <v>0</v>
      </c>
      <c r="O5137" s="44">
        <v>0</v>
      </c>
      <c r="P5137" s="44">
        <v>0</v>
      </c>
      <c r="Q5137" s="44">
        <v>35577</v>
      </c>
      <c r="R5137" s="44">
        <v>35577</v>
      </c>
      <c r="S5137" s="44">
        <v>35577</v>
      </c>
      <c r="T5137" s="44">
        <f t="shared" si="3522"/>
        <v>0</v>
      </c>
      <c r="U5137" s="44"/>
      <c r="V5137" s="44"/>
      <c r="W5137" s="44"/>
      <c r="X5137" s="44">
        <f t="shared" si="3523"/>
        <v>35577</v>
      </c>
      <c r="Y5137" s="209">
        <f t="shared" si="3519"/>
        <v>100</v>
      </c>
    </row>
    <row r="5138" spans="1:25">
      <c r="A5138" s="23" t="s">
        <v>786</v>
      </c>
      <c r="B5138" s="23" t="s">
        <v>184</v>
      </c>
      <c r="C5138" s="23" t="s">
        <v>999</v>
      </c>
      <c r="D5138" s="23" t="s">
        <v>1754</v>
      </c>
      <c r="E5138" s="22">
        <v>6112</v>
      </c>
      <c r="F5138" s="23" t="s">
        <v>1759</v>
      </c>
      <c r="G5138" s="128" t="s">
        <v>3379</v>
      </c>
      <c r="H5138" s="32" t="s">
        <v>15</v>
      </c>
      <c r="I5138" s="44">
        <f t="shared" si="3504"/>
        <v>5100</v>
      </c>
      <c r="J5138" s="44">
        <v>5100</v>
      </c>
      <c r="K5138" s="44">
        <f t="shared" si="3506"/>
        <v>0</v>
      </c>
      <c r="L5138" s="44">
        <v>0</v>
      </c>
      <c r="M5138" s="44">
        <v>0</v>
      </c>
      <c r="N5138" s="44">
        <v>0</v>
      </c>
      <c r="O5138" s="44">
        <v>0</v>
      </c>
      <c r="P5138" s="44">
        <v>0</v>
      </c>
      <c r="Q5138" s="44">
        <v>5100</v>
      </c>
      <c r="R5138" s="44">
        <v>5100</v>
      </c>
      <c r="S5138" s="44">
        <v>5100</v>
      </c>
      <c r="T5138" s="44">
        <f t="shared" si="3522"/>
        <v>0</v>
      </c>
      <c r="U5138" s="44"/>
      <c r="V5138" s="44"/>
      <c r="W5138" s="44"/>
      <c r="X5138" s="44">
        <f t="shared" si="3523"/>
        <v>5100</v>
      </c>
      <c r="Y5138" s="209">
        <f t="shared" si="3519"/>
        <v>100</v>
      </c>
    </row>
    <row r="5139" spans="1:25">
      <c r="A5139" s="23" t="s">
        <v>786</v>
      </c>
      <c r="B5139" s="23" t="s">
        <v>184</v>
      </c>
      <c r="C5139" s="23" t="s">
        <v>999</v>
      </c>
      <c r="D5139" s="23" t="s">
        <v>1754</v>
      </c>
      <c r="E5139" s="22">
        <v>6112</v>
      </c>
      <c r="F5139" s="23" t="s">
        <v>1760</v>
      </c>
      <c r="G5139" s="128" t="s">
        <v>3379</v>
      </c>
      <c r="H5139" s="32" t="s">
        <v>18</v>
      </c>
      <c r="I5139" s="44">
        <f t="shared" si="3504"/>
        <v>10000</v>
      </c>
      <c r="J5139" s="44">
        <v>10000</v>
      </c>
      <c r="K5139" s="44">
        <f t="shared" si="3506"/>
        <v>0</v>
      </c>
      <c r="L5139" s="44">
        <v>0</v>
      </c>
      <c r="M5139" s="44">
        <v>0</v>
      </c>
      <c r="N5139" s="44">
        <v>0</v>
      </c>
      <c r="O5139" s="44">
        <v>0</v>
      </c>
      <c r="P5139" s="44">
        <v>0</v>
      </c>
      <c r="Q5139" s="44">
        <v>10000</v>
      </c>
      <c r="R5139" s="44">
        <v>10000</v>
      </c>
      <c r="S5139" s="44">
        <v>10000</v>
      </c>
      <c r="T5139" s="44">
        <f t="shared" si="3522"/>
        <v>0</v>
      </c>
      <c r="U5139" s="44"/>
      <c r="V5139" s="44"/>
      <c r="W5139" s="44"/>
      <c r="X5139" s="44">
        <f t="shared" si="3523"/>
        <v>10000</v>
      </c>
      <c r="Y5139" s="209">
        <f t="shared" si="3519"/>
        <v>100</v>
      </c>
    </row>
    <row r="5140" spans="1:25">
      <c r="A5140" s="23" t="s">
        <v>786</v>
      </c>
      <c r="B5140" s="23" t="s">
        <v>184</v>
      </c>
      <c r="C5140" s="23" t="s">
        <v>999</v>
      </c>
      <c r="D5140" s="23" t="s">
        <v>1754</v>
      </c>
      <c r="E5140" s="21" t="s">
        <v>139</v>
      </c>
      <c r="F5140" s="21" t="s">
        <v>0</v>
      </c>
      <c r="G5140" s="150" t="s">
        <v>0</v>
      </c>
      <c r="H5140" s="21" t="s">
        <v>21</v>
      </c>
      <c r="I5140" s="66">
        <f t="shared" si="3504"/>
        <v>153100</v>
      </c>
      <c r="J5140" s="66">
        <f t="shared" ref="J5140:X5140" si="3525">SUM(J5141)</f>
        <v>153100</v>
      </c>
      <c r="K5140" s="66">
        <f t="shared" si="3506"/>
        <v>0</v>
      </c>
      <c r="L5140" s="66">
        <f t="shared" si="3525"/>
        <v>0</v>
      </c>
      <c r="M5140" s="66">
        <f t="shared" si="3525"/>
        <v>0</v>
      </c>
      <c r="N5140" s="66">
        <f t="shared" si="3525"/>
        <v>0</v>
      </c>
      <c r="O5140" s="66">
        <f t="shared" si="3525"/>
        <v>0</v>
      </c>
      <c r="P5140" s="66">
        <f t="shared" si="3525"/>
        <v>0</v>
      </c>
      <c r="Q5140" s="66">
        <f t="shared" si="3525"/>
        <v>160685</v>
      </c>
      <c r="R5140" s="66">
        <f t="shared" si="3525"/>
        <v>160685</v>
      </c>
      <c r="S5140" s="66">
        <f t="shared" si="3525"/>
        <v>133525</v>
      </c>
      <c r="T5140" s="66">
        <f t="shared" si="3525"/>
        <v>27160</v>
      </c>
      <c r="U5140" s="66">
        <f t="shared" si="3525"/>
        <v>14000</v>
      </c>
      <c r="V5140" s="66">
        <f t="shared" si="3525"/>
        <v>13160</v>
      </c>
      <c r="W5140" s="66">
        <f t="shared" si="3525"/>
        <v>0</v>
      </c>
      <c r="X5140" s="66">
        <f t="shared" si="3525"/>
        <v>160685</v>
      </c>
      <c r="Y5140" s="208">
        <f t="shared" si="3519"/>
        <v>100</v>
      </c>
    </row>
    <row r="5141" spans="1:25">
      <c r="A5141" s="23" t="s">
        <v>786</v>
      </c>
      <c r="B5141" s="23" t="s">
        <v>184</v>
      </c>
      <c r="C5141" s="23" t="s">
        <v>999</v>
      </c>
      <c r="D5141" s="23" t="s">
        <v>1754</v>
      </c>
      <c r="E5141" s="22">
        <v>6121</v>
      </c>
      <c r="F5141" s="23"/>
      <c r="G5141" s="128" t="s">
        <v>3379</v>
      </c>
      <c r="H5141" s="32" t="s">
        <v>22</v>
      </c>
      <c r="I5141" s="44">
        <f t="shared" si="3504"/>
        <v>153100</v>
      </c>
      <c r="J5141" s="44">
        <v>153100</v>
      </c>
      <c r="K5141" s="44">
        <f t="shared" si="3506"/>
        <v>0</v>
      </c>
      <c r="L5141" s="44">
        <v>0</v>
      </c>
      <c r="M5141" s="44">
        <v>0</v>
      </c>
      <c r="N5141" s="44">
        <v>0</v>
      </c>
      <c r="O5141" s="44">
        <v>0</v>
      </c>
      <c r="P5141" s="44">
        <v>0</v>
      </c>
      <c r="Q5141" s="44">
        <v>160685</v>
      </c>
      <c r="R5141" s="44">
        <v>160685</v>
      </c>
      <c r="S5141" s="44">
        <v>133525</v>
      </c>
      <c r="T5141" s="44">
        <f t="shared" si="3522"/>
        <v>27160</v>
      </c>
      <c r="U5141" s="44">
        <v>14000</v>
      </c>
      <c r="V5141" s="44">
        <v>13160</v>
      </c>
      <c r="W5141" s="44"/>
      <c r="X5141" s="44">
        <f t="shared" si="3523"/>
        <v>160685</v>
      </c>
      <c r="Y5141" s="209">
        <f t="shared" si="3519"/>
        <v>100</v>
      </c>
    </row>
    <row r="5142" spans="1:25">
      <c r="A5142" s="23" t="s">
        <v>786</v>
      </c>
      <c r="B5142" s="23" t="s">
        <v>184</v>
      </c>
      <c r="C5142" s="23" t="s">
        <v>999</v>
      </c>
      <c r="D5142" s="23" t="s">
        <v>1754</v>
      </c>
      <c r="E5142" s="21" t="s">
        <v>141</v>
      </c>
      <c r="F5142" s="21" t="s">
        <v>0</v>
      </c>
      <c r="G5142" s="150" t="s">
        <v>0</v>
      </c>
      <c r="H5142" s="21" t="s">
        <v>23</v>
      </c>
      <c r="I5142" s="66">
        <f t="shared" si="3504"/>
        <v>147000</v>
      </c>
      <c r="J5142" s="66">
        <f t="shared" ref="J5142:P5142" si="3526">SUM(J5143:J5149)</f>
        <v>117000</v>
      </c>
      <c r="K5142" s="66">
        <f t="shared" si="3506"/>
        <v>30000</v>
      </c>
      <c r="L5142" s="66">
        <f t="shared" si="3526"/>
        <v>30000</v>
      </c>
      <c r="M5142" s="66">
        <f t="shared" si="3526"/>
        <v>0</v>
      </c>
      <c r="N5142" s="66">
        <f t="shared" si="3526"/>
        <v>0</v>
      </c>
      <c r="O5142" s="66">
        <f t="shared" si="3526"/>
        <v>0</v>
      </c>
      <c r="P5142" s="66">
        <f t="shared" si="3526"/>
        <v>0</v>
      </c>
      <c r="Q5142" s="66">
        <f>SUM(Q5143:Q5149)</f>
        <v>154233</v>
      </c>
      <c r="R5142" s="66">
        <f>SUM(R5143:R5149)</f>
        <v>124233</v>
      </c>
      <c r="S5142" s="66">
        <f>SUM(S5143:S5149)</f>
        <v>120233</v>
      </c>
      <c r="T5142" s="66">
        <f t="shared" ref="T5142:X5142" si="3527">SUM(T5143:T5149)</f>
        <v>4000</v>
      </c>
      <c r="U5142" s="66">
        <f t="shared" si="3527"/>
        <v>4000</v>
      </c>
      <c r="V5142" s="66">
        <f t="shared" si="3527"/>
        <v>0</v>
      </c>
      <c r="W5142" s="66">
        <f t="shared" si="3527"/>
        <v>0</v>
      </c>
      <c r="X5142" s="66">
        <f t="shared" si="3527"/>
        <v>124233</v>
      </c>
      <c r="Y5142" s="208">
        <f t="shared" si="3519"/>
        <v>100</v>
      </c>
    </row>
    <row r="5143" spans="1:25">
      <c r="A5143" s="23" t="s">
        <v>786</v>
      </c>
      <c r="B5143" s="23" t="s">
        <v>184</v>
      </c>
      <c r="C5143" s="23" t="s">
        <v>999</v>
      </c>
      <c r="D5143" s="23" t="s">
        <v>1754</v>
      </c>
      <c r="E5143" s="22">
        <v>6131</v>
      </c>
      <c r="F5143" s="23"/>
      <c r="G5143" s="128" t="s">
        <v>3379</v>
      </c>
      <c r="H5143" s="32" t="s">
        <v>24</v>
      </c>
      <c r="I5143" s="44">
        <f t="shared" si="3504"/>
        <v>7000</v>
      </c>
      <c r="J5143" s="44">
        <v>3000</v>
      </c>
      <c r="K5143" s="44">
        <f t="shared" si="3506"/>
        <v>4000</v>
      </c>
      <c r="L5143" s="44">
        <v>4000</v>
      </c>
      <c r="M5143" s="44">
        <v>0</v>
      </c>
      <c r="N5143" s="44">
        <v>0</v>
      </c>
      <c r="O5143" s="44">
        <v>0</v>
      </c>
      <c r="P5143" s="44">
        <v>0</v>
      </c>
      <c r="Q5143" s="44">
        <v>7000</v>
      </c>
      <c r="R5143" s="44">
        <v>3000</v>
      </c>
      <c r="S5143" s="44">
        <v>3000</v>
      </c>
      <c r="T5143" s="44">
        <f t="shared" si="3522"/>
        <v>0</v>
      </c>
      <c r="U5143" s="44"/>
      <c r="V5143" s="44"/>
      <c r="W5143" s="44"/>
      <c r="X5143" s="44">
        <f t="shared" si="3523"/>
        <v>3000</v>
      </c>
      <c r="Y5143" s="209">
        <f t="shared" si="3519"/>
        <v>100</v>
      </c>
    </row>
    <row r="5144" spans="1:25">
      <c r="A5144" s="23" t="s">
        <v>786</v>
      </c>
      <c r="B5144" s="23" t="s">
        <v>184</v>
      </c>
      <c r="C5144" s="23" t="s">
        <v>999</v>
      </c>
      <c r="D5144" s="23" t="s">
        <v>1754</v>
      </c>
      <c r="E5144" s="22">
        <v>6132</v>
      </c>
      <c r="F5144" s="23"/>
      <c r="G5144" s="128" t="s">
        <v>3379</v>
      </c>
      <c r="H5144" s="32" t="s">
        <v>25</v>
      </c>
      <c r="I5144" s="44">
        <f t="shared" si="3504"/>
        <v>68000</v>
      </c>
      <c r="J5144" s="44">
        <v>68000</v>
      </c>
      <c r="K5144" s="44">
        <f t="shared" si="3506"/>
        <v>0</v>
      </c>
      <c r="L5144" s="44">
        <v>0</v>
      </c>
      <c r="M5144" s="44">
        <v>0</v>
      </c>
      <c r="N5144" s="44">
        <v>0</v>
      </c>
      <c r="O5144" s="44">
        <v>0</v>
      </c>
      <c r="P5144" s="44">
        <v>0</v>
      </c>
      <c r="Q5144" s="44">
        <v>68000</v>
      </c>
      <c r="R5144" s="44">
        <v>68000</v>
      </c>
      <c r="S5144" s="44">
        <v>68000</v>
      </c>
      <c r="T5144" s="44">
        <f t="shared" si="3522"/>
        <v>0</v>
      </c>
      <c r="U5144" s="44"/>
      <c r="V5144" s="44"/>
      <c r="W5144" s="44"/>
      <c r="X5144" s="44">
        <f t="shared" si="3523"/>
        <v>68000</v>
      </c>
      <c r="Y5144" s="209">
        <f t="shared" si="3519"/>
        <v>100</v>
      </c>
    </row>
    <row r="5145" spans="1:25">
      <c r="A5145" s="23" t="s">
        <v>786</v>
      </c>
      <c r="B5145" s="23" t="s">
        <v>184</v>
      </c>
      <c r="C5145" s="23" t="s">
        <v>999</v>
      </c>
      <c r="D5145" s="23" t="s">
        <v>1754</v>
      </c>
      <c r="E5145" s="22">
        <v>6133</v>
      </c>
      <c r="F5145" s="23"/>
      <c r="G5145" s="128" t="s">
        <v>3379</v>
      </c>
      <c r="H5145" s="32" t="s">
        <v>26</v>
      </c>
      <c r="I5145" s="44">
        <f t="shared" si="3504"/>
        <v>14000</v>
      </c>
      <c r="J5145" s="44">
        <v>14000</v>
      </c>
      <c r="K5145" s="44">
        <f t="shared" si="3506"/>
        <v>0</v>
      </c>
      <c r="L5145" s="44">
        <v>0</v>
      </c>
      <c r="M5145" s="44">
        <v>0</v>
      </c>
      <c r="N5145" s="44">
        <v>0</v>
      </c>
      <c r="O5145" s="44">
        <v>0</v>
      </c>
      <c r="P5145" s="44">
        <v>0</v>
      </c>
      <c r="Q5145" s="44">
        <v>14000</v>
      </c>
      <c r="R5145" s="44">
        <v>14000</v>
      </c>
      <c r="S5145" s="44">
        <v>12000</v>
      </c>
      <c r="T5145" s="44">
        <f t="shared" si="3522"/>
        <v>2000</v>
      </c>
      <c r="U5145" s="44">
        <v>2000</v>
      </c>
      <c r="V5145" s="44"/>
      <c r="W5145" s="44"/>
      <c r="X5145" s="44">
        <f t="shared" si="3523"/>
        <v>14000</v>
      </c>
      <c r="Y5145" s="209">
        <f t="shared" si="3519"/>
        <v>100</v>
      </c>
    </row>
    <row r="5146" spans="1:25">
      <c r="A5146" s="23" t="s">
        <v>786</v>
      </c>
      <c r="B5146" s="23" t="s">
        <v>184</v>
      </c>
      <c r="C5146" s="23" t="s">
        <v>999</v>
      </c>
      <c r="D5146" s="23" t="s">
        <v>1754</v>
      </c>
      <c r="E5146" s="22">
        <v>6134</v>
      </c>
      <c r="F5146" s="23"/>
      <c r="G5146" s="128" t="s">
        <v>3379</v>
      </c>
      <c r="H5146" s="32" t="s">
        <v>27</v>
      </c>
      <c r="I5146" s="44">
        <f t="shared" si="3504"/>
        <v>8000</v>
      </c>
      <c r="J5146" s="44">
        <v>5000</v>
      </c>
      <c r="K5146" s="44">
        <f t="shared" si="3506"/>
        <v>3000</v>
      </c>
      <c r="L5146" s="44">
        <v>3000</v>
      </c>
      <c r="M5146" s="44">
        <v>0</v>
      </c>
      <c r="N5146" s="44">
        <v>0</v>
      </c>
      <c r="O5146" s="44">
        <v>0</v>
      </c>
      <c r="P5146" s="44">
        <v>0</v>
      </c>
      <c r="Q5146" s="44">
        <v>8000</v>
      </c>
      <c r="R5146" s="44">
        <v>5000</v>
      </c>
      <c r="S5146" s="44">
        <v>5000</v>
      </c>
      <c r="T5146" s="44">
        <f t="shared" si="3522"/>
        <v>0</v>
      </c>
      <c r="U5146" s="44"/>
      <c r="V5146" s="44"/>
      <c r="W5146" s="44"/>
      <c r="X5146" s="44">
        <f t="shared" si="3523"/>
        <v>5000</v>
      </c>
      <c r="Y5146" s="209">
        <f t="shared" si="3519"/>
        <v>100</v>
      </c>
    </row>
    <row r="5147" spans="1:25">
      <c r="A5147" s="23" t="s">
        <v>786</v>
      </c>
      <c r="B5147" s="23" t="s">
        <v>184</v>
      </c>
      <c r="C5147" s="23" t="s">
        <v>999</v>
      </c>
      <c r="D5147" s="23" t="s">
        <v>1754</v>
      </c>
      <c r="E5147" s="22">
        <v>6135</v>
      </c>
      <c r="F5147" s="23"/>
      <c r="G5147" s="128" t="s">
        <v>3379</v>
      </c>
      <c r="H5147" s="32" t="s">
        <v>28</v>
      </c>
      <c r="I5147" s="44">
        <f t="shared" si="3504"/>
        <v>200</v>
      </c>
      <c r="J5147" s="44">
        <v>200</v>
      </c>
      <c r="K5147" s="44">
        <f t="shared" si="3506"/>
        <v>0</v>
      </c>
      <c r="L5147" s="44">
        <v>0</v>
      </c>
      <c r="M5147" s="44">
        <v>0</v>
      </c>
      <c r="N5147" s="44">
        <v>0</v>
      </c>
      <c r="O5147" s="44">
        <v>0</v>
      </c>
      <c r="P5147" s="44">
        <v>0</v>
      </c>
      <c r="Q5147" s="44">
        <v>200</v>
      </c>
      <c r="R5147" s="44">
        <v>200</v>
      </c>
      <c r="S5147" s="44">
        <v>200</v>
      </c>
      <c r="T5147" s="44">
        <f t="shared" si="3522"/>
        <v>0</v>
      </c>
      <c r="U5147" s="44"/>
      <c r="V5147" s="44"/>
      <c r="W5147" s="44"/>
      <c r="X5147" s="44">
        <f t="shared" si="3523"/>
        <v>200</v>
      </c>
      <c r="Y5147" s="209">
        <f t="shared" si="3519"/>
        <v>100</v>
      </c>
    </row>
    <row r="5148" spans="1:25">
      <c r="A5148" s="23" t="s">
        <v>786</v>
      </c>
      <c r="B5148" s="23" t="s">
        <v>184</v>
      </c>
      <c r="C5148" s="23" t="s">
        <v>999</v>
      </c>
      <c r="D5148" s="23" t="s">
        <v>1754</v>
      </c>
      <c r="E5148" s="22">
        <v>6137</v>
      </c>
      <c r="F5148" s="23"/>
      <c r="G5148" s="128" t="s">
        <v>3379</v>
      </c>
      <c r="H5148" s="32" t="s">
        <v>30</v>
      </c>
      <c r="I5148" s="44">
        <f t="shared" si="3504"/>
        <v>8000</v>
      </c>
      <c r="J5148" s="44">
        <v>5000</v>
      </c>
      <c r="K5148" s="44">
        <f t="shared" si="3506"/>
        <v>3000</v>
      </c>
      <c r="L5148" s="44">
        <v>3000</v>
      </c>
      <c r="M5148" s="44">
        <v>0</v>
      </c>
      <c r="N5148" s="44">
        <v>0</v>
      </c>
      <c r="O5148" s="44">
        <v>0</v>
      </c>
      <c r="P5148" s="44">
        <v>0</v>
      </c>
      <c r="Q5148" s="44">
        <v>8000</v>
      </c>
      <c r="R5148" s="44">
        <v>5000</v>
      </c>
      <c r="S5148" s="44">
        <v>5000</v>
      </c>
      <c r="T5148" s="44">
        <f t="shared" si="3522"/>
        <v>0</v>
      </c>
      <c r="U5148" s="44"/>
      <c r="V5148" s="44"/>
      <c r="W5148" s="44"/>
      <c r="X5148" s="44">
        <f t="shared" si="3523"/>
        <v>5000</v>
      </c>
      <c r="Y5148" s="209">
        <f t="shared" si="3519"/>
        <v>100</v>
      </c>
    </row>
    <row r="5149" spans="1:25">
      <c r="A5149" s="20" t="s">
        <v>786</v>
      </c>
      <c r="B5149" s="20" t="s">
        <v>184</v>
      </c>
      <c r="C5149" s="20" t="s">
        <v>999</v>
      </c>
      <c r="D5149" s="20" t="s">
        <v>1754</v>
      </c>
      <c r="E5149" s="20" t="s">
        <v>144</v>
      </c>
      <c r="F5149" s="23" t="s">
        <v>0</v>
      </c>
      <c r="G5149" s="154" t="s">
        <v>0</v>
      </c>
      <c r="H5149" s="21" t="s">
        <v>32</v>
      </c>
      <c r="I5149" s="66">
        <f t="shared" si="3504"/>
        <v>41800</v>
      </c>
      <c r="J5149" s="66">
        <f t="shared" ref="J5149:P5149" si="3528">SUM(J5150:J5152)</f>
        <v>21800</v>
      </c>
      <c r="K5149" s="66">
        <f t="shared" si="3506"/>
        <v>20000</v>
      </c>
      <c r="L5149" s="66">
        <f t="shared" si="3528"/>
        <v>20000</v>
      </c>
      <c r="M5149" s="66">
        <f t="shared" si="3528"/>
        <v>0</v>
      </c>
      <c r="N5149" s="66">
        <f t="shared" si="3528"/>
        <v>0</v>
      </c>
      <c r="O5149" s="66">
        <f t="shared" si="3528"/>
        <v>0</v>
      </c>
      <c r="P5149" s="66">
        <f t="shared" si="3528"/>
        <v>0</v>
      </c>
      <c r="Q5149" s="66">
        <f>SUM(Q5150:Q5152)</f>
        <v>49033</v>
      </c>
      <c r="R5149" s="66">
        <f>SUM(R5150:R5152)</f>
        <v>29033</v>
      </c>
      <c r="S5149" s="66">
        <f>SUM(S5150:S5152)</f>
        <v>27033</v>
      </c>
      <c r="T5149" s="66">
        <f t="shared" ref="T5149:X5149" si="3529">SUM(T5150:T5152)</f>
        <v>2000</v>
      </c>
      <c r="U5149" s="66">
        <f t="shared" si="3529"/>
        <v>2000</v>
      </c>
      <c r="V5149" s="66">
        <f t="shared" si="3529"/>
        <v>0</v>
      </c>
      <c r="W5149" s="66">
        <f t="shared" si="3529"/>
        <v>0</v>
      </c>
      <c r="X5149" s="66">
        <f t="shared" si="3529"/>
        <v>29033</v>
      </c>
      <c r="Y5149" s="208">
        <f t="shared" si="3519"/>
        <v>100</v>
      </c>
    </row>
    <row r="5150" spans="1:25">
      <c r="A5150" s="23" t="s">
        <v>786</v>
      </c>
      <c r="B5150" s="23" t="s">
        <v>184</v>
      </c>
      <c r="C5150" s="23" t="s">
        <v>999</v>
      </c>
      <c r="D5150" s="23" t="s">
        <v>1754</v>
      </c>
      <c r="E5150" s="22">
        <v>6139</v>
      </c>
      <c r="F5150" s="23"/>
      <c r="G5150" s="128" t="s">
        <v>3379</v>
      </c>
      <c r="H5150" s="32" t="s">
        <v>32</v>
      </c>
      <c r="I5150" s="44">
        <f t="shared" si="3504"/>
        <v>35000</v>
      </c>
      <c r="J5150" s="44">
        <v>15000</v>
      </c>
      <c r="K5150" s="44">
        <f t="shared" si="3506"/>
        <v>20000</v>
      </c>
      <c r="L5150" s="44">
        <v>20000</v>
      </c>
      <c r="M5150" s="44">
        <v>0</v>
      </c>
      <c r="N5150" s="44">
        <v>0</v>
      </c>
      <c r="O5150" s="44">
        <v>0</v>
      </c>
      <c r="P5150" s="44">
        <v>0</v>
      </c>
      <c r="Q5150" s="44">
        <v>42000</v>
      </c>
      <c r="R5150" s="44">
        <v>22000</v>
      </c>
      <c r="S5150" s="44">
        <v>22000</v>
      </c>
      <c r="T5150" s="44">
        <f t="shared" si="3522"/>
        <v>0</v>
      </c>
      <c r="U5150" s="44"/>
      <c r="V5150" s="44"/>
      <c r="W5150" s="44"/>
      <c r="X5150" s="44">
        <f t="shared" si="3523"/>
        <v>22000</v>
      </c>
      <c r="Y5150" s="209">
        <f t="shared" si="3519"/>
        <v>100</v>
      </c>
    </row>
    <row r="5151" spans="1:25">
      <c r="A5151" s="23" t="s">
        <v>786</v>
      </c>
      <c r="B5151" s="23" t="s">
        <v>184</v>
      </c>
      <c r="C5151" s="23" t="s">
        <v>999</v>
      </c>
      <c r="D5151" s="23" t="s">
        <v>1754</v>
      </c>
      <c r="E5151" s="22">
        <v>6139</v>
      </c>
      <c r="F5151" s="23" t="s">
        <v>1761</v>
      </c>
      <c r="G5151" s="128" t="s">
        <v>3379</v>
      </c>
      <c r="H5151" s="32" t="s">
        <v>152</v>
      </c>
      <c r="I5151" s="44">
        <f t="shared" si="3504"/>
        <v>4800</v>
      </c>
      <c r="J5151" s="44">
        <v>4800</v>
      </c>
      <c r="K5151" s="44">
        <f t="shared" si="3506"/>
        <v>0</v>
      </c>
      <c r="L5151" s="44">
        <v>0</v>
      </c>
      <c r="M5151" s="44">
        <v>0</v>
      </c>
      <c r="N5151" s="44">
        <v>0</v>
      </c>
      <c r="O5151" s="44">
        <v>0</v>
      </c>
      <c r="P5151" s="44">
        <v>0</v>
      </c>
      <c r="Q5151" s="44">
        <v>5033</v>
      </c>
      <c r="R5151" s="44">
        <v>5033</v>
      </c>
      <c r="S5151" s="44">
        <v>5033</v>
      </c>
      <c r="T5151" s="44">
        <f t="shared" si="3522"/>
        <v>0</v>
      </c>
      <c r="U5151" s="44"/>
      <c r="V5151" s="44"/>
      <c r="W5151" s="44"/>
      <c r="X5151" s="44">
        <f t="shared" si="3523"/>
        <v>5033</v>
      </c>
      <c r="Y5151" s="209">
        <f t="shared" si="3519"/>
        <v>100</v>
      </c>
    </row>
    <row r="5152" spans="1:25">
      <c r="A5152" s="23" t="s">
        <v>786</v>
      </c>
      <c r="B5152" s="23" t="s">
        <v>184</v>
      </c>
      <c r="C5152" s="23" t="s">
        <v>999</v>
      </c>
      <c r="D5152" s="23" t="s">
        <v>1754</v>
      </c>
      <c r="E5152" s="22">
        <v>6139</v>
      </c>
      <c r="F5152" s="23" t="s">
        <v>1762</v>
      </c>
      <c r="G5152" s="128" t="s">
        <v>3379</v>
      </c>
      <c r="H5152" s="32" t="s">
        <v>158</v>
      </c>
      <c r="I5152" s="44">
        <f t="shared" si="3504"/>
        <v>2000</v>
      </c>
      <c r="J5152" s="44">
        <v>2000</v>
      </c>
      <c r="K5152" s="44">
        <f t="shared" si="3506"/>
        <v>0</v>
      </c>
      <c r="L5152" s="44">
        <v>0</v>
      </c>
      <c r="M5152" s="44">
        <v>0</v>
      </c>
      <c r="N5152" s="44">
        <v>0</v>
      </c>
      <c r="O5152" s="44">
        <v>0</v>
      </c>
      <c r="P5152" s="44">
        <v>0</v>
      </c>
      <c r="Q5152" s="44">
        <v>2000</v>
      </c>
      <c r="R5152" s="44">
        <v>2000</v>
      </c>
      <c r="S5152" s="44">
        <v>0</v>
      </c>
      <c r="T5152" s="44">
        <f t="shared" si="3522"/>
        <v>2000</v>
      </c>
      <c r="U5152" s="44">
        <v>2000</v>
      </c>
      <c r="V5152" s="44"/>
      <c r="W5152" s="44"/>
      <c r="X5152" s="44">
        <f t="shared" si="3523"/>
        <v>2000</v>
      </c>
      <c r="Y5152" s="209">
        <f t="shared" si="3519"/>
        <v>100</v>
      </c>
    </row>
    <row r="5153" spans="1:25" ht="20.399999999999999">
      <c r="A5153" s="20" t="s">
        <v>0</v>
      </c>
      <c r="B5153" s="20" t="s">
        <v>0</v>
      </c>
      <c r="C5153" s="20" t="s">
        <v>0</v>
      </c>
      <c r="D5153" s="21" t="s">
        <v>0</v>
      </c>
      <c r="E5153" s="21" t="s">
        <v>0</v>
      </c>
      <c r="F5153" s="21" t="s">
        <v>0</v>
      </c>
      <c r="G5153" s="150" t="s">
        <v>0</v>
      </c>
      <c r="H5153" s="30" t="s">
        <v>42</v>
      </c>
      <c r="I5153" s="31">
        <f t="shared" si="3504"/>
        <v>100</v>
      </c>
      <c r="J5153" s="31">
        <f t="shared" ref="J5153:X5154" si="3530">SUM(J5154)</f>
        <v>100</v>
      </c>
      <c r="K5153" s="31">
        <f t="shared" si="3506"/>
        <v>0</v>
      </c>
      <c r="L5153" s="31">
        <f t="shared" si="3530"/>
        <v>0</v>
      </c>
      <c r="M5153" s="31">
        <f t="shared" si="3530"/>
        <v>0</v>
      </c>
      <c r="N5153" s="31">
        <f t="shared" si="3530"/>
        <v>0</v>
      </c>
      <c r="O5153" s="31">
        <f t="shared" si="3530"/>
        <v>0</v>
      </c>
      <c r="P5153" s="31">
        <f t="shared" si="3530"/>
        <v>0</v>
      </c>
      <c r="Q5153" s="31">
        <f t="shared" si="3530"/>
        <v>90664</v>
      </c>
      <c r="R5153" s="31">
        <f t="shared" si="3530"/>
        <v>6890</v>
      </c>
      <c r="S5153" s="31">
        <f t="shared" si="3530"/>
        <v>6790</v>
      </c>
      <c r="T5153" s="31">
        <f t="shared" si="3530"/>
        <v>0</v>
      </c>
      <c r="U5153" s="31">
        <f t="shared" si="3530"/>
        <v>0</v>
      </c>
      <c r="V5153" s="31">
        <f t="shared" si="3530"/>
        <v>0</v>
      </c>
      <c r="W5153" s="31">
        <f t="shared" si="3530"/>
        <v>0</v>
      </c>
      <c r="X5153" s="31">
        <f t="shared" si="3530"/>
        <v>6790</v>
      </c>
      <c r="Y5153" s="220">
        <f t="shared" si="3519"/>
        <v>98.548621190130632</v>
      </c>
    </row>
    <row r="5154" spans="1:25">
      <c r="A5154" s="23" t="s">
        <v>786</v>
      </c>
      <c r="B5154" s="23" t="s">
        <v>184</v>
      </c>
      <c r="C5154" s="23" t="s">
        <v>999</v>
      </c>
      <c r="D5154" s="23" t="s">
        <v>1754</v>
      </c>
      <c r="E5154" s="21" t="s">
        <v>159</v>
      </c>
      <c r="F5154" s="21" t="s">
        <v>0</v>
      </c>
      <c r="G5154" s="150" t="s">
        <v>0</v>
      </c>
      <c r="H5154" s="21" t="s">
        <v>34</v>
      </c>
      <c r="I5154" s="66">
        <f t="shared" si="3504"/>
        <v>100</v>
      </c>
      <c r="J5154" s="66">
        <f t="shared" si="3530"/>
        <v>100</v>
      </c>
      <c r="K5154" s="66">
        <f t="shared" si="3506"/>
        <v>0</v>
      </c>
      <c r="L5154" s="66">
        <f t="shared" si="3530"/>
        <v>0</v>
      </c>
      <c r="M5154" s="66">
        <f t="shared" si="3530"/>
        <v>0</v>
      </c>
      <c r="N5154" s="66">
        <f t="shared" si="3530"/>
        <v>0</v>
      </c>
      <c r="O5154" s="66">
        <f t="shared" si="3530"/>
        <v>0</v>
      </c>
      <c r="P5154" s="66">
        <f t="shared" si="3530"/>
        <v>0</v>
      </c>
      <c r="Q5154" s="66">
        <f t="shared" si="3530"/>
        <v>90664</v>
      </c>
      <c r="R5154" s="66">
        <f t="shared" si="3530"/>
        <v>6890</v>
      </c>
      <c r="S5154" s="66">
        <f t="shared" si="3530"/>
        <v>6790</v>
      </c>
      <c r="T5154" s="66">
        <f t="shared" si="3530"/>
        <v>0</v>
      </c>
      <c r="U5154" s="66">
        <f t="shared" si="3530"/>
        <v>0</v>
      </c>
      <c r="V5154" s="66">
        <f t="shared" si="3530"/>
        <v>0</v>
      </c>
      <c r="W5154" s="66">
        <f t="shared" si="3530"/>
        <v>0</v>
      </c>
      <c r="X5154" s="66">
        <f t="shared" si="3530"/>
        <v>6790</v>
      </c>
      <c r="Y5154" s="208">
        <f t="shared" si="3519"/>
        <v>98.548621190130632</v>
      </c>
    </row>
    <row r="5155" spans="1:25">
      <c r="A5155" s="23" t="s">
        <v>786</v>
      </c>
      <c r="B5155" s="23" t="s">
        <v>184</v>
      </c>
      <c r="C5155" s="23" t="s">
        <v>999</v>
      </c>
      <c r="D5155" s="23" t="s">
        <v>1754</v>
      </c>
      <c r="E5155" s="22">
        <v>6148</v>
      </c>
      <c r="F5155" s="23"/>
      <c r="G5155" s="128" t="s">
        <v>3379</v>
      </c>
      <c r="H5155" s="32" t="s">
        <v>41</v>
      </c>
      <c r="I5155" s="44">
        <f t="shared" si="3504"/>
        <v>100</v>
      </c>
      <c r="J5155" s="44">
        <v>100</v>
      </c>
      <c r="K5155" s="44">
        <f t="shared" si="3506"/>
        <v>0</v>
      </c>
      <c r="L5155" s="44">
        <v>0</v>
      </c>
      <c r="M5155" s="44">
        <v>0</v>
      </c>
      <c r="N5155" s="44">
        <v>0</v>
      </c>
      <c r="O5155" s="44">
        <v>0</v>
      </c>
      <c r="P5155" s="44">
        <v>0</v>
      </c>
      <c r="Q5155" s="44">
        <v>90664</v>
      </c>
      <c r="R5155" s="44">
        <v>6890</v>
      </c>
      <c r="S5155" s="44">
        <v>6790</v>
      </c>
      <c r="T5155" s="44">
        <f t="shared" si="3522"/>
        <v>0</v>
      </c>
      <c r="U5155" s="44"/>
      <c r="V5155" s="44"/>
      <c r="W5155" s="44"/>
      <c r="X5155" s="44">
        <f t="shared" si="3523"/>
        <v>6790</v>
      </c>
      <c r="Y5155" s="209">
        <f t="shared" si="3519"/>
        <v>98.548621190130632</v>
      </c>
    </row>
    <row r="5156" spans="1:25" ht="20.399999999999999">
      <c r="A5156" s="20" t="s">
        <v>0</v>
      </c>
      <c r="B5156" s="20" t="s">
        <v>0</v>
      </c>
      <c r="C5156" s="20" t="s">
        <v>0</v>
      </c>
      <c r="D5156" s="21" t="s">
        <v>0</v>
      </c>
      <c r="E5156" s="21" t="s">
        <v>0</v>
      </c>
      <c r="F5156" s="21" t="s">
        <v>0</v>
      </c>
      <c r="G5156" s="150" t="s">
        <v>0</v>
      </c>
      <c r="H5156" s="30" t="s">
        <v>60</v>
      </c>
      <c r="I5156" s="31">
        <f t="shared" si="3504"/>
        <v>10000</v>
      </c>
      <c r="J5156" s="31">
        <f t="shared" ref="J5156:X5157" si="3531">SUM(J5157)</f>
        <v>0</v>
      </c>
      <c r="K5156" s="31">
        <f t="shared" si="3506"/>
        <v>10000</v>
      </c>
      <c r="L5156" s="31">
        <f t="shared" si="3531"/>
        <v>10000</v>
      </c>
      <c r="M5156" s="31">
        <f t="shared" si="3531"/>
        <v>0</v>
      </c>
      <c r="N5156" s="31">
        <f t="shared" si="3531"/>
        <v>0</v>
      </c>
      <c r="O5156" s="31">
        <f t="shared" si="3531"/>
        <v>0</v>
      </c>
      <c r="P5156" s="31">
        <f t="shared" si="3531"/>
        <v>0</v>
      </c>
      <c r="Q5156" s="31">
        <f t="shared" si="3531"/>
        <v>10000</v>
      </c>
      <c r="R5156" s="31">
        <f t="shared" si="3531"/>
        <v>0</v>
      </c>
      <c r="S5156" s="31">
        <f t="shared" si="3531"/>
        <v>0</v>
      </c>
      <c r="T5156" s="31">
        <f t="shared" si="3531"/>
        <v>0</v>
      </c>
      <c r="U5156" s="31">
        <f t="shared" si="3531"/>
        <v>0</v>
      </c>
      <c r="V5156" s="31">
        <f t="shared" si="3531"/>
        <v>0</v>
      </c>
      <c r="W5156" s="31">
        <f t="shared" si="3531"/>
        <v>0</v>
      </c>
      <c r="X5156" s="31">
        <f t="shared" si="3531"/>
        <v>0</v>
      </c>
      <c r="Y5156" s="220">
        <f t="shared" si="3519"/>
        <v>0</v>
      </c>
    </row>
    <row r="5157" spans="1:25">
      <c r="A5157" s="23" t="s">
        <v>786</v>
      </c>
      <c r="B5157" s="23" t="s">
        <v>184</v>
      </c>
      <c r="C5157" s="23" t="s">
        <v>999</v>
      </c>
      <c r="D5157" s="23" t="s">
        <v>1754</v>
      </c>
      <c r="E5157" s="21" t="s">
        <v>166</v>
      </c>
      <c r="F5157" s="21" t="s">
        <v>0</v>
      </c>
      <c r="G5157" s="150" t="s">
        <v>0</v>
      </c>
      <c r="H5157" s="21" t="s">
        <v>53</v>
      </c>
      <c r="I5157" s="66">
        <f t="shared" si="3504"/>
        <v>10000</v>
      </c>
      <c r="J5157" s="66">
        <f t="shared" si="3531"/>
        <v>0</v>
      </c>
      <c r="K5157" s="66">
        <f t="shared" si="3506"/>
        <v>10000</v>
      </c>
      <c r="L5157" s="66">
        <f t="shared" si="3531"/>
        <v>10000</v>
      </c>
      <c r="M5157" s="66">
        <f t="shared" si="3531"/>
        <v>0</v>
      </c>
      <c r="N5157" s="66">
        <f t="shared" si="3531"/>
        <v>0</v>
      </c>
      <c r="O5157" s="66">
        <f t="shared" si="3531"/>
        <v>0</v>
      </c>
      <c r="P5157" s="66">
        <f t="shared" si="3531"/>
        <v>0</v>
      </c>
      <c r="Q5157" s="66">
        <f t="shared" si="3531"/>
        <v>10000</v>
      </c>
      <c r="R5157" s="66">
        <f t="shared" si="3531"/>
        <v>0</v>
      </c>
      <c r="S5157" s="66">
        <f t="shared" si="3531"/>
        <v>0</v>
      </c>
      <c r="T5157" s="66">
        <f t="shared" si="3531"/>
        <v>0</v>
      </c>
      <c r="U5157" s="66">
        <f t="shared" si="3531"/>
        <v>0</v>
      </c>
      <c r="V5157" s="66">
        <f t="shared" si="3531"/>
        <v>0</v>
      </c>
      <c r="W5157" s="66">
        <f t="shared" si="3531"/>
        <v>0</v>
      </c>
      <c r="X5157" s="66">
        <f t="shared" si="3531"/>
        <v>0</v>
      </c>
      <c r="Y5157" s="208">
        <f t="shared" si="3519"/>
        <v>0</v>
      </c>
    </row>
    <row r="5158" spans="1:25">
      <c r="A5158" s="23" t="s">
        <v>786</v>
      </c>
      <c r="B5158" s="23" t="s">
        <v>184</v>
      </c>
      <c r="C5158" s="23" t="s">
        <v>999</v>
      </c>
      <c r="D5158" s="23" t="s">
        <v>1754</v>
      </c>
      <c r="E5158" s="22">
        <v>8213</v>
      </c>
      <c r="F5158" s="23"/>
      <c r="G5158" s="128" t="s">
        <v>3379</v>
      </c>
      <c r="H5158" s="32" t="s">
        <v>56</v>
      </c>
      <c r="I5158" s="44">
        <f t="shared" si="3504"/>
        <v>10000</v>
      </c>
      <c r="J5158" s="44">
        <v>0</v>
      </c>
      <c r="K5158" s="44">
        <f t="shared" si="3506"/>
        <v>10000</v>
      </c>
      <c r="L5158" s="44">
        <v>10000</v>
      </c>
      <c r="M5158" s="44">
        <v>0</v>
      </c>
      <c r="N5158" s="44">
        <v>0</v>
      </c>
      <c r="O5158" s="44">
        <v>0</v>
      </c>
      <c r="P5158" s="44">
        <v>0</v>
      </c>
      <c r="Q5158" s="44">
        <v>10000</v>
      </c>
      <c r="R5158" s="44">
        <v>0</v>
      </c>
      <c r="S5158" s="44">
        <v>0</v>
      </c>
      <c r="T5158" s="44">
        <f t="shared" si="3522"/>
        <v>0</v>
      </c>
      <c r="U5158" s="44"/>
      <c r="V5158" s="44"/>
      <c r="W5158" s="44"/>
      <c r="X5158" s="44">
        <f t="shared" si="3523"/>
        <v>0</v>
      </c>
      <c r="Y5158" s="209">
        <f t="shared" si="3519"/>
        <v>0</v>
      </c>
    </row>
    <row r="5159" spans="1:25">
      <c r="A5159" s="32" t="s">
        <v>0</v>
      </c>
      <c r="B5159" s="32" t="s">
        <v>0</v>
      </c>
      <c r="C5159" s="32" t="s">
        <v>0</v>
      </c>
      <c r="D5159" s="32" t="s">
        <v>0</v>
      </c>
      <c r="E5159" s="32" t="s">
        <v>0</v>
      </c>
      <c r="F5159" s="32" t="s">
        <v>0</v>
      </c>
      <c r="G5159" s="154" t="s">
        <v>0</v>
      </c>
      <c r="H5159" s="30" t="s">
        <v>1763</v>
      </c>
      <c r="I5159" s="31">
        <f t="shared" si="3504"/>
        <v>1980000</v>
      </c>
      <c r="J5159" s="31">
        <f t="shared" ref="J5159:P5159" si="3532">SUM(J5131,J5153,J5156)</f>
        <v>1940000</v>
      </c>
      <c r="K5159" s="31">
        <f t="shared" si="3506"/>
        <v>40000</v>
      </c>
      <c r="L5159" s="31">
        <f t="shared" si="3532"/>
        <v>40000</v>
      </c>
      <c r="M5159" s="31">
        <f t="shared" si="3532"/>
        <v>0</v>
      </c>
      <c r="N5159" s="31">
        <f t="shared" si="3532"/>
        <v>0</v>
      </c>
      <c r="O5159" s="31">
        <f t="shared" si="3532"/>
        <v>0</v>
      </c>
      <c r="P5159" s="31">
        <f t="shared" si="3532"/>
        <v>0</v>
      </c>
      <c r="Q5159" s="31">
        <f>SUM(Q5131,Q5153,Q5156)</f>
        <v>2162195</v>
      </c>
      <c r="R5159" s="31">
        <f>SUM(R5131,R5153,R5156)</f>
        <v>2038421</v>
      </c>
      <c r="S5159" s="31">
        <f>SUM(S5131,S5153,S5156)</f>
        <v>1689088</v>
      </c>
      <c r="T5159" s="31">
        <f t="shared" ref="T5159:X5159" si="3533">SUM(T5131,T5153,T5156)</f>
        <v>349233</v>
      </c>
      <c r="U5159" s="31">
        <f t="shared" si="3533"/>
        <v>170000</v>
      </c>
      <c r="V5159" s="31">
        <f t="shared" si="3533"/>
        <v>159146</v>
      </c>
      <c r="W5159" s="31">
        <f t="shared" si="3533"/>
        <v>20087</v>
      </c>
      <c r="X5159" s="31">
        <f t="shared" si="3533"/>
        <v>2038321</v>
      </c>
      <c r="Y5159" s="220">
        <f t="shared" si="3519"/>
        <v>99.995094242062848</v>
      </c>
    </row>
    <row r="5160" spans="1:25" ht="15" thickBot="1">
      <c r="A5160" s="32" t="s">
        <v>0</v>
      </c>
      <c r="B5160" s="32" t="s">
        <v>0</v>
      </c>
      <c r="C5160" s="32" t="s">
        <v>0</v>
      </c>
      <c r="D5160" s="32" t="s">
        <v>0</v>
      </c>
      <c r="E5160" s="32" t="s">
        <v>0</v>
      </c>
      <c r="F5160" s="32" t="s">
        <v>0</v>
      </c>
      <c r="G5160" s="154" t="s">
        <v>0</v>
      </c>
      <c r="H5160" s="21" t="s">
        <v>170</v>
      </c>
      <c r="I5160" s="66">
        <f t="shared" si="3504"/>
        <v>60</v>
      </c>
      <c r="J5160" s="66">
        <v>60</v>
      </c>
      <c r="K5160" s="66">
        <f t="shared" si="3506"/>
        <v>0</v>
      </c>
      <c r="L5160" s="66" t="s">
        <v>0</v>
      </c>
      <c r="M5160" s="66" t="s">
        <v>0</v>
      </c>
      <c r="N5160" s="66" t="s">
        <v>0</v>
      </c>
      <c r="O5160" s="66" t="s">
        <v>0</v>
      </c>
      <c r="P5160" s="66" t="s">
        <v>0</v>
      </c>
      <c r="Q5160" s="66">
        <v>0</v>
      </c>
      <c r="R5160" s="66"/>
      <c r="S5160" s="66"/>
      <c r="T5160" s="66"/>
      <c r="U5160" s="66"/>
      <c r="V5160" s="66"/>
      <c r="W5160" s="66"/>
      <c r="X5160" s="66"/>
      <c r="Y5160" s="208">
        <v>0</v>
      </c>
    </row>
    <row r="5161" spans="1:25" ht="41.4" thickBot="1">
      <c r="A5161" s="252" t="s">
        <v>0</v>
      </c>
      <c r="B5161" s="252" t="s">
        <v>0</v>
      </c>
      <c r="C5161" s="252" t="s">
        <v>0</v>
      </c>
      <c r="D5161" s="252" t="s">
        <v>0</v>
      </c>
      <c r="E5161" s="252" t="s">
        <v>0</v>
      </c>
      <c r="F5161" s="252" t="s">
        <v>0</v>
      </c>
      <c r="G5161" s="258" t="s">
        <v>0</v>
      </c>
      <c r="H5161" s="24" t="s">
        <v>72</v>
      </c>
      <c r="I5161" s="1" t="s">
        <v>3093</v>
      </c>
      <c r="J5161" s="1" t="s">
        <v>3130</v>
      </c>
      <c r="K5161" s="1" t="s">
        <v>3</v>
      </c>
      <c r="L5161" s="1" t="s">
        <v>4</v>
      </c>
      <c r="M5161" s="1" t="s">
        <v>5</v>
      </c>
      <c r="N5161" s="1" t="s">
        <v>6</v>
      </c>
      <c r="O5161" s="1" t="s">
        <v>7</v>
      </c>
      <c r="P5161" s="1" t="s">
        <v>8</v>
      </c>
      <c r="Q5161" s="1" t="s">
        <v>3344</v>
      </c>
      <c r="R5161" s="1" t="s">
        <v>3427</v>
      </c>
      <c r="S5161" s="1" t="s">
        <v>3447</v>
      </c>
      <c r="T5161" s="1" t="s">
        <v>3448</v>
      </c>
      <c r="U5161" s="1" t="s">
        <v>3452</v>
      </c>
      <c r="V5161" s="1" t="s">
        <v>3449</v>
      </c>
      <c r="W5161" s="1" t="s">
        <v>3450</v>
      </c>
      <c r="X5161" s="1" t="s">
        <v>3451</v>
      </c>
      <c r="Y5161" s="216" t="s">
        <v>3385</v>
      </c>
    </row>
    <row r="5162" spans="1:25">
      <c r="A5162" s="253"/>
      <c r="B5162" s="253"/>
      <c r="C5162" s="253"/>
      <c r="D5162" s="253"/>
      <c r="E5162" s="253"/>
      <c r="F5162" s="253"/>
      <c r="G5162" s="259"/>
      <c r="H5162" s="33" t="s">
        <v>0</v>
      </c>
      <c r="I5162" s="45">
        <v>1</v>
      </c>
      <c r="J5162" s="45">
        <v>3</v>
      </c>
      <c r="K5162" s="45" t="s">
        <v>9</v>
      </c>
      <c r="L5162" s="45">
        <v>5</v>
      </c>
      <c r="M5162" s="45">
        <v>6</v>
      </c>
      <c r="N5162" s="45">
        <v>7</v>
      </c>
      <c r="O5162" s="45">
        <v>8</v>
      </c>
      <c r="P5162" s="45">
        <v>9</v>
      </c>
      <c r="Q5162" s="45">
        <v>1</v>
      </c>
      <c r="R5162" s="45">
        <v>2</v>
      </c>
      <c r="S5162" s="45">
        <v>3</v>
      </c>
      <c r="T5162" s="45" t="s">
        <v>3453</v>
      </c>
      <c r="U5162" s="45">
        <v>5</v>
      </c>
      <c r="V5162" s="45">
        <v>6</v>
      </c>
      <c r="W5162" s="45">
        <v>7</v>
      </c>
      <c r="X5162" s="45" t="s">
        <v>3454</v>
      </c>
      <c r="Y5162" s="276">
        <v>9</v>
      </c>
    </row>
    <row r="5163" spans="1:25">
      <c r="A5163" s="253"/>
      <c r="B5163" s="253"/>
      <c r="C5163" s="253"/>
      <c r="D5163" s="253"/>
      <c r="E5163" s="253"/>
      <c r="F5163" s="253"/>
      <c r="G5163" s="259"/>
      <c r="H5163" s="34" t="s">
        <v>109</v>
      </c>
      <c r="I5163" s="35">
        <f t="shared" si="3504"/>
        <v>1980000</v>
      </c>
      <c r="J5163" s="35">
        <f t="shared" ref="J5163:P5163" si="3534">SUM(J5159)</f>
        <v>1940000</v>
      </c>
      <c r="K5163" s="35">
        <f t="shared" si="3506"/>
        <v>40000</v>
      </c>
      <c r="L5163" s="35">
        <f t="shared" si="3534"/>
        <v>40000</v>
      </c>
      <c r="M5163" s="35">
        <f t="shared" si="3534"/>
        <v>0</v>
      </c>
      <c r="N5163" s="35">
        <f t="shared" si="3534"/>
        <v>0</v>
      </c>
      <c r="O5163" s="35">
        <f t="shared" si="3534"/>
        <v>0</v>
      </c>
      <c r="P5163" s="35">
        <f t="shared" si="3534"/>
        <v>0</v>
      </c>
      <c r="Q5163" s="35">
        <f>SUM(Q5159)</f>
        <v>2162195</v>
      </c>
      <c r="R5163" s="35">
        <f>SUM(R5159)</f>
        <v>2038421</v>
      </c>
      <c r="S5163" s="35">
        <f>SUM(S5159)</f>
        <v>1689088</v>
      </c>
      <c r="T5163" s="35">
        <f t="shared" ref="T5163:X5163" si="3535">SUM(T5159)</f>
        <v>349233</v>
      </c>
      <c r="U5163" s="35">
        <f t="shared" si="3535"/>
        <v>170000</v>
      </c>
      <c r="V5163" s="35">
        <f t="shared" si="3535"/>
        <v>159146</v>
      </c>
      <c r="W5163" s="35">
        <f t="shared" si="3535"/>
        <v>20087</v>
      </c>
      <c r="X5163" s="35">
        <f t="shared" si="3535"/>
        <v>2038321</v>
      </c>
      <c r="Y5163" s="218">
        <f t="shared" ref="Y5163:Y5164" si="3536">IF(R5163=0,0,(X5163/R5163)*100)</f>
        <v>99.995094242062848</v>
      </c>
    </row>
    <row r="5164" spans="1:25">
      <c r="A5164" s="253"/>
      <c r="B5164" s="253"/>
      <c r="C5164" s="253"/>
      <c r="D5164" s="253"/>
      <c r="E5164" s="253"/>
      <c r="F5164" s="253"/>
      <c r="G5164" s="259"/>
      <c r="H5164" s="36" t="s">
        <v>69</v>
      </c>
      <c r="I5164" s="35">
        <f t="shared" si="3504"/>
        <v>1980000</v>
      </c>
      <c r="J5164" s="35">
        <f t="shared" ref="J5164:P5164" si="3537">SUM(J5163)</f>
        <v>1940000</v>
      </c>
      <c r="K5164" s="35">
        <f t="shared" si="3506"/>
        <v>40000</v>
      </c>
      <c r="L5164" s="35">
        <f t="shared" si="3537"/>
        <v>40000</v>
      </c>
      <c r="M5164" s="35">
        <f t="shared" si="3537"/>
        <v>0</v>
      </c>
      <c r="N5164" s="35">
        <f t="shared" si="3537"/>
        <v>0</v>
      </c>
      <c r="O5164" s="35">
        <f t="shared" si="3537"/>
        <v>0</v>
      </c>
      <c r="P5164" s="35">
        <f t="shared" si="3537"/>
        <v>0</v>
      </c>
      <c r="Q5164" s="35">
        <f>SUM(Q5163)</f>
        <v>2162195</v>
      </c>
      <c r="R5164" s="35">
        <f>SUM(R5163)</f>
        <v>2038421</v>
      </c>
      <c r="S5164" s="35">
        <f>SUM(S5163)</f>
        <v>1689088</v>
      </c>
      <c r="T5164" s="35">
        <f t="shared" ref="T5164:X5164" si="3538">SUM(T5163)</f>
        <v>349233</v>
      </c>
      <c r="U5164" s="35">
        <f t="shared" si="3538"/>
        <v>170000</v>
      </c>
      <c r="V5164" s="35">
        <f t="shared" si="3538"/>
        <v>159146</v>
      </c>
      <c r="W5164" s="35">
        <f t="shared" si="3538"/>
        <v>20087</v>
      </c>
      <c r="X5164" s="35">
        <f t="shared" si="3538"/>
        <v>2038321</v>
      </c>
      <c r="Y5164" s="218">
        <f t="shared" si="3536"/>
        <v>99.995094242062848</v>
      </c>
    </row>
    <row r="5165" spans="1:25">
      <c r="A5165" s="254"/>
      <c r="B5165" s="254"/>
      <c r="C5165" s="254"/>
      <c r="D5165" s="254"/>
      <c r="E5165" s="254"/>
      <c r="F5165" s="254"/>
      <c r="G5165" s="260"/>
    </row>
    <row r="5166" spans="1:25" ht="15" thickBot="1">
      <c r="A5166" s="32" t="s">
        <v>0</v>
      </c>
      <c r="B5166" s="32" t="s">
        <v>0</v>
      </c>
      <c r="C5166" s="32" t="s">
        <v>0</v>
      </c>
      <c r="D5166" s="32" t="s">
        <v>0</v>
      </c>
      <c r="E5166" s="32" t="s">
        <v>0</v>
      </c>
      <c r="F5166" s="32" t="s">
        <v>0</v>
      </c>
      <c r="G5166" s="154" t="s">
        <v>0</v>
      </c>
      <c r="H5166" s="37" t="s">
        <v>0</v>
      </c>
      <c r="I5166" s="37"/>
      <c r="J5166" s="37"/>
      <c r="K5166" s="37"/>
      <c r="L5166" s="37" t="s">
        <v>0</v>
      </c>
      <c r="M5166" s="37" t="s">
        <v>0</v>
      </c>
      <c r="N5166" s="37" t="s">
        <v>0</v>
      </c>
      <c r="O5166" s="37" t="s">
        <v>0</v>
      </c>
      <c r="P5166" s="37" t="s">
        <v>0</v>
      </c>
      <c r="Q5166" s="37"/>
      <c r="R5166" s="37"/>
      <c r="S5166" s="37"/>
      <c r="T5166" s="37" t="s">
        <v>0</v>
      </c>
      <c r="U5166" s="37" t="s">
        <v>0</v>
      </c>
      <c r="V5166" s="37" t="s">
        <v>0</v>
      </c>
      <c r="W5166" s="37" t="s">
        <v>0</v>
      </c>
      <c r="X5166" s="37" t="s">
        <v>0</v>
      </c>
      <c r="Y5166" s="219"/>
    </row>
    <row r="5167" spans="1:25" ht="41.4" thickBot="1">
      <c r="A5167" s="24" t="s">
        <v>123</v>
      </c>
      <c r="B5167" s="24" t="s">
        <v>124</v>
      </c>
      <c r="C5167" s="24" t="s">
        <v>125</v>
      </c>
      <c r="D5167" s="25" t="s">
        <v>0</v>
      </c>
      <c r="E5167" s="24" t="s">
        <v>126</v>
      </c>
      <c r="F5167" s="24" t="s">
        <v>127</v>
      </c>
      <c r="G5167" s="151" t="s">
        <v>128</v>
      </c>
      <c r="H5167" s="24" t="s">
        <v>1</v>
      </c>
      <c r="I5167" s="1" t="s">
        <v>3093</v>
      </c>
      <c r="J5167" s="1" t="s">
        <v>3130</v>
      </c>
      <c r="K5167" s="1" t="s">
        <v>3</v>
      </c>
      <c r="L5167" s="1" t="s">
        <v>4</v>
      </c>
      <c r="M5167" s="1" t="s">
        <v>5</v>
      </c>
      <c r="N5167" s="1" t="s">
        <v>6</v>
      </c>
      <c r="O5167" s="1" t="s">
        <v>7</v>
      </c>
      <c r="P5167" s="1" t="s">
        <v>8</v>
      </c>
      <c r="Q5167" s="1" t="s">
        <v>3344</v>
      </c>
      <c r="R5167" s="1" t="s">
        <v>3427</v>
      </c>
      <c r="S5167" s="1" t="s">
        <v>3447</v>
      </c>
      <c r="T5167" s="1" t="s">
        <v>3448</v>
      </c>
      <c r="U5167" s="1" t="s">
        <v>3452</v>
      </c>
      <c r="V5167" s="1" t="s">
        <v>3449</v>
      </c>
      <c r="W5167" s="1" t="s">
        <v>3450</v>
      </c>
      <c r="X5167" s="1" t="s">
        <v>3451</v>
      </c>
      <c r="Y5167" s="216" t="s">
        <v>3385</v>
      </c>
    </row>
    <row r="5168" spans="1:25">
      <c r="A5168" s="26" t="s">
        <v>0</v>
      </c>
      <c r="B5168" s="26" t="s">
        <v>0</v>
      </c>
      <c r="C5168" s="26" t="s">
        <v>0</v>
      </c>
      <c r="D5168" s="27" t="s">
        <v>0</v>
      </c>
      <c r="E5168" s="27" t="s">
        <v>0</v>
      </c>
      <c r="F5168" s="28" t="s">
        <v>0</v>
      </c>
      <c r="G5168" s="152" t="s">
        <v>0</v>
      </c>
      <c r="H5168" s="29" t="s">
        <v>0</v>
      </c>
      <c r="I5168" s="45">
        <v>1</v>
      </c>
      <c r="J5168" s="45">
        <v>3</v>
      </c>
      <c r="K5168" s="45" t="s">
        <v>9</v>
      </c>
      <c r="L5168" s="45">
        <v>5</v>
      </c>
      <c r="M5168" s="45">
        <v>6</v>
      </c>
      <c r="N5168" s="45">
        <v>7</v>
      </c>
      <c r="O5168" s="45">
        <v>8</v>
      </c>
      <c r="P5168" s="45">
        <v>9</v>
      </c>
      <c r="Q5168" s="45">
        <v>1</v>
      </c>
      <c r="R5168" s="45">
        <v>2</v>
      </c>
      <c r="S5168" s="45">
        <v>3</v>
      </c>
      <c r="T5168" s="45" t="s">
        <v>3453</v>
      </c>
      <c r="U5168" s="45">
        <v>5</v>
      </c>
      <c r="V5168" s="45">
        <v>6</v>
      </c>
      <c r="W5168" s="45">
        <v>7</v>
      </c>
      <c r="X5168" s="45" t="s">
        <v>3454</v>
      </c>
      <c r="Y5168" s="276">
        <v>9</v>
      </c>
    </row>
    <row r="5169" spans="1:25">
      <c r="A5169" s="133" t="s">
        <v>786</v>
      </c>
      <c r="B5169" s="133" t="s">
        <v>184</v>
      </c>
      <c r="C5169" s="109" t="s">
        <v>1010</v>
      </c>
      <c r="D5169" s="109" t="s">
        <v>1764</v>
      </c>
      <c r="E5169" s="98" t="s">
        <v>0</v>
      </c>
      <c r="F5169" s="98" t="s">
        <v>0</v>
      </c>
      <c r="G5169" s="153" t="s">
        <v>0</v>
      </c>
      <c r="H5169" s="98" t="s">
        <v>1765</v>
      </c>
      <c r="I5169" s="110"/>
      <c r="J5169" s="110"/>
      <c r="K5169" s="110"/>
      <c r="L5169" s="110" t="s">
        <v>0</v>
      </c>
      <c r="M5169" s="110" t="s">
        <v>0</v>
      </c>
      <c r="N5169" s="110" t="s">
        <v>0</v>
      </c>
      <c r="O5169" s="110" t="s">
        <v>0</v>
      </c>
      <c r="P5169" s="110" t="s">
        <v>0</v>
      </c>
      <c r="Q5169" s="110"/>
      <c r="R5169" s="110"/>
      <c r="S5169" s="110"/>
      <c r="T5169" s="110" t="s">
        <v>0</v>
      </c>
      <c r="U5169" s="110" t="s">
        <v>0</v>
      </c>
      <c r="V5169" s="110" t="s">
        <v>0</v>
      </c>
      <c r="W5169" s="110" t="s">
        <v>0</v>
      </c>
      <c r="X5169" s="110" t="s">
        <v>0</v>
      </c>
      <c r="Y5169" s="217"/>
    </row>
    <row r="5170" spans="1:25" ht="20.399999999999999">
      <c r="A5170" s="20" t="s">
        <v>0</v>
      </c>
      <c r="B5170" s="20" t="s">
        <v>0</v>
      </c>
      <c r="C5170" s="20" t="s">
        <v>0</v>
      </c>
      <c r="D5170" s="21" t="s">
        <v>0</v>
      </c>
      <c r="E5170" s="21" t="s">
        <v>0</v>
      </c>
      <c r="F5170" s="21" t="s">
        <v>0</v>
      </c>
      <c r="G5170" s="150" t="s">
        <v>0</v>
      </c>
      <c r="H5170" s="30" t="s">
        <v>33</v>
      </c>
      <c r="I5170" s="31">
        <f t="shared" si="3504"/>
        <v>2001245</v>
      </c>
      <c r="J5170" s="31">
        <f t="shared" ref="J5170:P5170" si="3539">SUM(J5171,J5179,J5181)</f>
        <v>1941745</v>
      </c>
      <c r="K5170" s="31">
        <f t="shared" si="3506"/>
        <v>59500</v>
      </c>
      <c r="L5170" s="31">
        <f t="shared" si="3539"/>
        <v>59500</v>
      </c>
      <c r="M5170" s="31">
        <f t="shared" si="3539"/>
        <v>0</v>
      </c>
      <c r="N5170" s="31">
        <f t="shared" si="3539"/>
        <v>0</v>
      </c>
      <c r="O5170" s="31">
        <f t="shared" si="3539"/>
        <v>0</v>
      </c>
      <c r="P5170" s="31">
        <f t="shared" si="3539"/>
        <v>0</v>
      </c>
      <c r="Q5170" s="31">
        <f>SUM(Q5171,Q5179,Q5181)</f>
        <v>2085593</v>
      </c>
      <c r="R5170" s="31">
        <f>SUM(R5171,R5179,R5181)</f>
        <v>2026093</v>
      </c>
      <c r="S5170" s="31">
        <f>SUM(S5171,S5179,S5181)</f>
        <v>1675007</v>
      </c>
      <c r="T5170" s="31">
        <f t="shared" ref="T5170:X5170" si="3540">SUM(T5171,T5179,T5181)</f>
        <v>351086</v>
      </c>
      <c r="U5170" s="31">
        <f t="shared" si="3540"/>
        <v>173200</v>
      </c>
      <c r="V5170" s="31">
        <f t="shared" si="3540"/>
        <v>164711</v>
      </c>
      <c r="W5170" s="31">
        <f t="shared" si="3540"/>
        <v>13175</v>
      </c>
      <c r="X5170" s="31">
        <f t="shared" si="3540"/>
        <v>2026093</v>
      </c>
      <c r="Y5170" s="220">
        <f t="shared" ref="Y5170:Y5200" si="3541">IF(R5170=0,0,(X5170/R5170)*100)</f>
        <v>100</v>
      </c>
    </row>
    <row r="5171" spans="1:25">
      <c r="A5171" s="23" t="s">
        <v>786</v>
      </c>
      <c r="B5171" s="23" t="s">
        <v>184</v>
      </c>
      <c r="C5171" s="23" t="s">
        <v>1010</v>
      </c>
      <c r="D5171" s="23" t="s">
        <v>1764</v>
      </c>
      <c r="E5171" s="21" t="s">
        <v>132</v>
      </c>
      <c r="F5171" s="21" t="s">
        <v>0</v>
      </c>
      <c r="G5171" s="150" t="s">
        <v>0</v>
      </c>
      <c r="H5171" s="21" t="s">
        <v>11</v>
      </c>
      <c r="I5171" s="66">
        <f t="shared" si="3504"/>
        <v>1662245</v>
      </c>
      <c r="J5171" s="66">
        <f t="shared" ref="J5171:P5171" si="3542">SUM(J5172,J5173)</f>
        <v>1662245</v>
      </c>
      <c r="K5171" s="66">
        <f t="shared" si="3506"/>
        <v>0</v>
      </c>
      <c r="L5171" s="66">
        <f t="shared" si="3542"/>
        <v>0</v>
      </c>
      <c r="M5171" s="66">
        <f t="shared" si="3542"/>
        <v>0</v>
      </c>
      <c r="N5171" s="66">
        <f t="shared" si="3542"/>
        <v>0</v>
      </c>
      <c r="O5171" s="66">
        <f t="shared" si="3542"/>
        <v>0</v>
      </c>
      <c r="P5171" s="66">
        <f t="shared" si="3542"/>
        <v>0</v>
      </c>
      <c r="Q5171" s="66">
        <f>SUM(Q5172,Q5173)</f>
        <v>1734755</v>
      </c>
      <c r="R5171" s="66">
        <f>SUM(R5172,R5173)</f>
        <v>1734755</v>
      </c>
      <c r="S5171" s="66">
        <f>SUM(S5172,S5173)</f>
        <v>1441471</v>
      </c>
      <c r="T5171" s="66">
        <f t="shared" ref="T5171:X5171" si="3543">SUM(T5172,T5173)</f>
        <v>293284</v>
      </c>
      <c r="U5171" s="66">
        <f t="shared" si="3543"/>
        <v>143000</v>
      </c>
      <c r="V5171" s="66">
        <f t="shared" si="3543"/>
        <v>146917</v>
      </c>
      <c r="W5171" s="66">
        <f t="shared" si="3543"/>
        <v>3367</v>
      </c>
      <c r="X5171" s="66">
        <f t="shared" si="3543"/>
        <v>1734755</v>
      </c>
      <c r="Y5171" s="208">
        <f t="shared" si="3541"/>
        <v>100</v>
      </c>
    </row>
    <row r="5172" spans="1:25">
      <c r="A5172" s="23" t="s">
        <v>786</v>
      </c>
      <c r="B5172" s="23" t="s">
        <v>184</v>
      </c>
      <c r="C5172" s="23" t="s">
        <v>1010</v>
      </c>
      <c r="D5172" s="23" t="s">
        <v>1764</v>
      </c>
      <c r="E5172" s="22">
        <v>6111</v>
      </c>
      <c r="F5172" s="23"/>
      <c r="G5172" s="128" t="s">
        <v>3379</v>
      </c>
      <c r="H5172" s="32" t="s">
        <v>12</v>
      </c>
      <c r="I5172" s="44">
        <f t="shared" si="3504"/>
        <v>1437750</v>
      </c>
      <c r="J5172" s="44">
        <v>1437750</v>
      </c>
      <c r="K5172" s="44">
        <f t="shared" si="3506"/>
        <v>0</v>
      </c>
      <c r="L5172" s="44">
        <v>0</v>
      </c>
      <c r="M5172" s="44">
        <v>0</v>
      </c>
      <c r="N5172" s="44">
        <v>0</v>
      </c>
      <c r="O5172" s="44">
        <v>0</v>
      </c>
      <c r="P5172" s="44">
        <v>0</v>
      </c>
      <c r="Q5172" s="44">
        <v>1505564</v>
      </c>
      <c r="R5172" s="44">
        <v>1505564</v>
      </c>
      <c r="S5172" s="44">
        <v>1245349</v>
      </c>
      <c r="T5172" s="44">
        <f t="shared" ref="T5172:T5199" si="3544">U5172+V5172+W5172</f>
        <v>260215</v>
      </c>
      <c r="U5172" s="44">
        <v>130000</v>
      </c>
      <c r="V5172" s="44">
        <v>130000</v>
      </c>
      <c r="W5172" s="44">
        <v>215</v>
      </c>
      <c r="X5172" s="44">
        <f t="shared" ref="X5172:X5199" si="3545">S5172+T5172</f>
        <v>1505564</v>
      </c>
      <c r="Y5172" s="209">
        <f t="shared" si="3541"/>
        <v>100</v>
      </c>
    </row>
    <row r="5173" spans="1:25">
      <c r="A5173" s="20" t="s">
        <v>786</v>
      </c>
      <c r="B5173" s="20" t="s">
        <v>184</v>
      </c>
      <c r="C5173" s="20" t="s">
        <v>1010</v>
      </c>
      <c r="D5173" s="20" t="s">
        <v>1764</v>
      </c>
      <c r="E5173" s="20" t="s">
        <v>134</v>
      </c>
      <c r="F5173" s="23" t="s">
        <v>0</v>
      </c>
      <c r="G5173" s="154" t="s">
        <v>0</v>
      </c>
      <c r="H5173" s="21" t="s">
        <v>13</v>
      </c>
      <c r="I5173" s="66">
        <f t="shared" si="3504"/>
        <v>224495</v>
      </c>
      <c r="J5173" s="66">
        <f t="shared" ref="J5173:P5173" si="3546">SUM(J5174:J5178)</f>
        <v>224495</v>
      </c>
      <c r="K5173" s="66">
        <f t="shared" si="3506"/>
        <v>0</v>
      </c>
      <c r="L5173" s="66">
        <f t="shared" si="3546"/>
        <v>0</v>
      </c>
      <c r="M5173" s="66">
        <f t="shared" si="3546"/>
        <v>0</v>
      </c>
      <c r="N5173" s="66">
        <f t="shared" si="3546"/>
        <v>0</v>
      </c>
      <c r="O5173" s="66">
        <f t="shared" si="3546"/>
        <v>0</v>
      </c>
      <c r="P5173" s="66">
        <f t="shared" si="3546"/>
        <v>0</v>
      </c>
      <c r="Q5173" s="66">
        <f>SUM(Q5174:Q5178)</f>
        <v>229191</v>
      </c>
      <c r="R5173" s="66">
        <f>SUM(R5174:R5178)</f>
        <v>229191</v>
      </c>
      <c r="S5173" s="66">
        <f>SUM(S5174:S5178)</f>
        <v>196122</v>
      </c>
      <c r="T5173" s="66">
        <f t="shared" ref="T5173:X5173" si="3547">SUM(T5174:T5178)</f>
        <v>33069</v>
      </c>
      <c r="U5173" s="66">
        <f t="shared" si="3547"/>
        <v>13000</v>
      </c>
      <c r="V5173" s="66">
        <f t="shared" si="3547"/>
        <v>16917</v>
      </c>
      <c r="W5173" s="66">
        <f t="shared" si="3547"/>
        <v>3152</v>
      </c>
      <c r="X5173" s="66">
        <f t="shared" si="3547"/>
        <v>229191</v>
      </c>
      <c r="Y5173" s="208">
        <f t="shared" si="3541"/>
        <v>100</v>
      </c>
    </row>
    <row r="5174" spans="1:25">
      <c r="A5174" s="23" t="s">
        <v>786</v>
      </c>
      <c r="B5174" s="23" t="s">
        <v>184</v>
      </c>
      <c r="C5174" s="23" t="s">
        <v>1010</v>
      </c>
      <c r="D5174" s="23" t="s">
        <v>1764</v>
      </c>
      <c r="E5174" s="22">
        <v>6112</v>
      </c>
      <c r="F5174" s="23" t="s">
        <v>1766</v>
      </c>
      <c r="G5174" s="128" t="s">
        <v>3379</v>
      </c>
      <c r="H5174" s="32" t="s">
        <v>16</v>
      </c>
      <c r="I5174" s="44">
        <f t="shared" ref="I5174:I5237" si="3548">SUM(J5174,K5174,O5174,P5174)</f>
        <v>34000</v>
      </c>
      <c r="J5174" s="44">
        <v>34000</v>
      </c>
      <c r="K5174" s="44">
        <f t="shared" ref="K5174:K5237" si="3549">SUM(L5174,M5174,N5174)</f>
        <v>0</v>
      </c>
      <c r="L5174" s="44">
        <v>0</v>
      </c>
      <c r="M5174" s="44">
        <v>0</v>
      </c>
      <c r="N5174" s="44">
        <v>0</v>
      </c>
      <c r="O5174" s="44">
        <v>0</v>
      </c>
      <c r="P5174" s="44">
        <v>0</v>
      </c>
      <c r="Q5174" s="44">
        <v>34000</v>
      </c>
      <c r="R5174" s="44">
        <v>34000</v>
      </c>
      <c r="S5174" s="44">
        <v>28083</v>
      </c>
      <c r="T5174" s="44">
        <f t="shared" si="3544"/>
        <v>5917</v>
      </c>
      <c r="U5174" s="44">
        <v>3000</v>
      </c>
      <c r="V5174" s="44">
        <v>2917</v>
      </c>
      <c r="W5174" s="44">
        <v>0</v>
      </c>
      <c r="X5174" s="44">
        <f t="shared" si="3545"/>
        <v>34000</v>
      </c>
      <c r="Y5174" s="209">
        <f t="shared" si="3541"/>
        <v>100</v>
      </c>
    </row>
    <row r="5175" spans="1:25">
      <c r="A5175" s="23" t="s">
        <v>786</v>
      </c>
      <c r="B5175" s="23" t="s">
        <v>184</v>
      </c>
      <c r="C5175" s="23" t="s">
        <v>1010</v>
      </c>
      <c r="D5175" s="23" t="s">
        <v>1764</v>
      </c>
      <c r="E5175" s="22">
        <v>6112</v>
      </c>
      <c r="F5175" s="23" t="s">
        <v>1767</v>
      </c>
      <c r="G5175" s="128" t="s">
        <v>3379</v>
      </c>
      <c r="H5175" s="32" t="s">
        <v>19</v>
      </c>
      <c r="I5175" s="44">
        <f t="shared" si="3548"/>
        <v>132300</v>
      </c>
      <c r="J5175" s="44">
        <v>132300</v>
      </c>
      <c r="K5175" s="44">
        <f t="shared" si="3549"/>
        <v>0</v>
      </c>
      <c r="L5175" s="44">
        <v>0</v>
      </c>
      <c r="M5175" s="44">
        <v>0</v>
      </c>
      <c r="N5175" s="44">
        <v>0</v>
      </c>
      <c r="O5175" s="44">
        <v>0</v>
      </c>
      <c r="P5175" s="44">
        <v>0</v>
      </c>
      <c r="Q5175" s="44">
        <v>132300</v>
      </c>
      <c r="R5175" s="44">
        <v>132300</v>
      </c>
      <c r="S5175" s="44">
        <v>105148</v>
      </c>
      <c r="T5175" s="44">
        <f t="shared" si="3544"/>
        <v>27152</v>
      </c>
      <c r="U5175" s="44">
        <v>10000</v>
      </c>
      <c r="V5175" s="44">
        <v>14000</v>
      </c>
      <c r="W5175" s="44">
        <v>3152</v>
      </c>
      <c r="X5175" s="44">
        <f t="shared" si="3545"/>
        <v>132300</v>
      </c>
      <c r="Y5175" s="209">
        <f t="shared" si="3541"/>
        <v>100</v>
      </c>
    </row>
    <row r="5176" spans="1:25">
      <c r="A5176" s="23" t="s">
        <v>786</v>
      </c>
      <c r="B5176" s="23" t="s">
        <v>184</v>
      </c>
      <c r="C5176" s="23" t="s">
        <v>1010</v>
      </c>
      <c r="D5176" s="23" t="s">
        <v>1764</v>
      </c>
      <c r="E5176" s="22">
        <v>6112</v>
      </c>
      <c r="F5176" s="23" t="s">
        <v>1768</v>
      </c>
      <c r="G5176" s="128" t="s">
        <v>3379</v>
      </c>
      <c r="H5176" s="32" t="s">
        <v>17</v>
      </c>
      <c r="I5176" s="44">
        <f t="shared" si="3548"/>
        <v>30195</v>
      </c>
      <c r="J5176" s="44">
        <v>30195</v>
      </c>
      <c r="K5176" s="44">
        <f t="shared" si="3549"/>
        <v>0</v>
      </c>
      <c r="L5176" s="44">
        <v>0</v>
      </c>
      <c r="M5176" s="44">
        <v>0</v>
      </c>
      <c r="N5176" s="44">
        <v>0</v>
      </c>
      <c r="O5176" s="44">
        <v>0</v>
      </c>
      <c r="P5176" s="44">
        <v>0</v>
      </c>
      <c r="Q5176" s="44">
        <v>32391</v>
      </c>
      <c r="R5176" s="44">
        <v>32391</v>
      </c>
      <c r="S5176" s="44">
        <v>32391</v>
      </c>
      <c r="T5176" s="44">
        <f t="shared" si="3544"/>
        <v>0</v>
      </c>
      <c r="U5176" s="44">
        <v>0</v>
      </c>
      <c r="V5176" s="44">
        <v>0</v>
      </c>
      <c r="W5176" s="44">
        <v>0</v>
      </c>
      <c r="X5176" s="44">
        <f t="shared" si="3545"/>
        <v>32391</v>
      </c>
      <c r="Y5176" s="209">
        <f t="shared" si="3541"/>
        <v>100</v>
      </c>
    </row>
    <row r="5177" spans="1:25">
      <c r="A5177" s="23" t="s">
        <v>786</v>
      </c>
      <c r="B5177" s="23" t="s">
        <v>184</v>
      </c>
      <c r="C5177" s="23" t="s">
        <v>1010</v>
      </c>
      <c r="D5177" s="23" t="s">
        <v>1764</v>
      </c>
      <c r="E5177" s="22">
        <v>6112</v>
      </c>
      <c r="F5177" s="23" t="s">
        <v>1769</v>
      </c>
      <c r="G5177" s="128" t="s">
        <v>3379</v>
      </c>
      <c r="H5177" s="32" t="s">
        <v>15</v>
      </c>
      <c r="I5177" s="44">
        <f t="shared" si="3548"/>
        <v>0</v>
      </c>
      <c r="J5177" s="44">
        <v>0</v>
      </c>
      <c r="K5177" s="44">
        <f t="shared" si="3549"/>
        <v>0</v>
      </c>
      <c r="L5177" s="44">
        <v>0</v>
      </c>
      <c r="M5177" s="44">
        <v>0</v>
      </c>
      <c r="N5177" s="44">
        <v>0</v>
      </c>
      <c r="O5177" s="44">
        <v>0</v>
      </c>
      <c r="P5177" s="44">
        <v>0</v>
      </c>
      <c r="Q5177" s="44">
        <v>0</v>
      </c>
      <c r="R5177" s="44">
        <v>0</v>
      </c>
      <c r="S5177" s="44">
        <v>0</v>
      </c>
      <c r="T5177" s="44">
        <f t="shared" si="3544"/>
        <v>0</v>
      </c>
      <c r="U5177" s="44">
        <v>0</v>
      </c>
      <c r="V5177" s="44">
        <v>0</v>
      </c>
      <c r="W5177" s="44">
        <v>0</v>
      </c>
      <c r="X5177" s="44">
        <f t="shared" si="3545"/>
        <v>0</v>
      </c>
      <c r="Y5177" s="209">
        <f t="shared" si="3541"/>
        <v>0</v>
      </c>
    </row>
    <row r="5178" spans="1:25">
      <c r="A5178" s="23" t="s">
        <v>786</v>
      </c>
      <c r="B5178" s="23" t="s">
        <v>184</v>
      </c>
      <c r="C5178" s="23" t="s">
        <v>1010</v>
      </c>
      <c r="D5178" s="23" t="s">
        <v>1764</v>
      </c>
      <c r="E5178" s="22">
        <v>6112</v>
      </c>
      <c r="F5178" s="23" t="s">
        <v>1770</v>
      </c>
      <c r="G5178" s="128" t="s">
        <v>3379</v>
      </c>
      <c r="H5178" s="32" t="s">
        <v>18</v>
      </c>
      <c r="I5178" s="44">
        <f t="shared" si="3548"/>
        <v>28000</v>
      </c>
      <c r="J5178" s="44">
        <v>28000</v>
      </c>
      <c r="K5178" s="44">
        <f t="shared" si="3549"/>
        <v>0</v>
      </c>
      <c r="L5178" s="44">
        <v>0</v>
      </c>
      <c r="M5178" s="44">
        <v>0</v>
      </c>
      <c r="N5178" s="44">
        <v>0</v>
      </c>
      <c r="O5178" s="44">
        <v>0</v>
      </c>
      <c r="P5178" s="44">
        <v>0</v>
      </c>
      <c r="Q5178" s="44">
        <v>30500</v>
      </c>
      <c r="R5178" s="44">
        <v>30500</v>
      </c>
      <c r="S5178" s="44">
        <v>30500</v>
      </c>
      <c r="T5178" s="44">
        <f t="shared" si="3544"/>
        <v>0</v>
      </c>
      <c r="U5178" s="44">
        <v>0</v>
      </c>
      <c r="V5178" s="44">
        <v>0</v>
      </c>
      <c r="W5178" s="44">
        <v>0</v>
      </c>
      <c r="X5178" s="44">
        <f t="shared" si="3545"/>
        <v>30500</v>
      </c>
      <c r="Y5178" s="209">
        <f t="shared" si="3541"/>
        <v>100</v>
      </c>
    </row>
    <row r="5179" spans="1:25">
      <c r="A5179" s="23" t="s">
        <v>786</v>
      </c>
      <c r="B5179" s="23" t="s">
        <v>184</v>
      </c>
      <c r="C5179" s="23" t="s">
        <v>1010</v>
      </c>
      <c r="D5179" s="23" t="s">
        <v>1764</v>
      </c>
      <c r="E5179" s="21" t="s">
        <v>139</v>
      </c>
      <c r="F5179" s="21" t="s">
        <v>0</v>
      </c>
      <c r="G5179" s="150" t="s">
        <v>0</v>
      </c>
      <c r="H5179" s="21" t="s">
        <v>21</v>
      </c>
      <c r="I5179" s="66">
        <f t="shared" si="3548"/>
        <v>151000</v>
      </c>
      <c r="J5179" s="66">
        <f t="shared" ref="J5179:X5179" si="3550">SUM(J5180)</f>
        <v>151000</v>
      </c>
      <c r="K5179" s="66">
        <f t="shared" si="3549"/>
        <v>0</v>
      </c>
      <c r="L5179" s="66">
        <f t="shared" si="3550"/>
        <v>0</v>
      </c>
      <c r="M5179" s="66">
        <f t="shared" si="3550"/>
        <v>0</v>
      </c>
      <c r="N5179" s="66">
        <f t="shared" si="3550"/>
        <v>0</v>
      </c>
      <c r="O5179" s="66">
        <f t="shared" si="3550"/>
        <v>0</v>
      </c>
      <c r="P5179" s="66">
        <f t="shared" si="3550"/>
        <v>0</v>
      </c>
      <c r="Q5179" s="66">
        <f t="shared" si="3550"/>
        <v>158120</v>
      </c>
      <c r="R5179" s="66">
        <f t="shared" si="3550"/>
        <v>158120</v>
      </c>
      <c r="S5179" s="66">
        <f t="shared" si="3550"/>
        <v>122712</v>
      </c>
      <c r="T5179" s="66">
        <f t="shared" si="3550"/>
        <v>35408</v>
      </c>
      <c r="U5179" s="66">
        <f t="shared" si="3550"/>
        <v>13000</v>
      </c>
      <c r="V5179" s="66">
        <f t="shared" si="3550"/>
        <v>13000</v>
      </c>
      <c r="W5179" s="66">
        <f t="shared" si="3550"/>
        <v>9408</v>
      </c>
      <c r="X5179" s="66">
        <f t="shared" si="3550"/>
        <v>158120</v>
      </c>
      <c r="Y5179" s="208">
        <f t="shared" si="3541"/>
        <v>100</v>
      </c>
    </row>
    <row r="5180" spans="1:25">
      <c r="A5180" s="23" t="s">
        <v>786</v>
      </c>
      <c r="B5180" s="23" t="s">
        <v>184</v>
      </c>
      <c r="C5180" s="23" t="s">
        <v>1010</v>
      </c>
      <c r="D5180" s="23" t="s">
        <v>1764</v>
      </c>
      <c r="E5180" s="22">
        <v>6121</v>
      </c>
      <c r="F5180" s="23"/>
      <c r="G5180" s="128" t="s">
        <v>3379</v>
      </c>
      <c r="H5180" s="32" t="s">
        <v>22</v>
      </c>
      <c r="I5180" s="44">
        <f t="shared" si="3548"/>
        <v>151000</v>
      </c>
      <c r="J5180" s="44">
        <v>151000</v>
      </c>
      <c r="K5180" s="44">
        <f t="shared" si="3549"/>
        <v>0</v>
      </c>
      <c r="L5180" s="44">
        <v>0</v>
      </c>
      <c r="M5180" s="44">
        <v>0</v>
      </c>
      <c r="N5180" s="44">
        <v>0</v>
      </c>
      <c r="O5180" s="44">
        <v>0</v>
      </c>
      <c r="P5180" s="44">
        <v>0</v>
      </c>
      <c r="Q5180" s="44">
        <v>158120</v>
      </c>
      <c r="R5180" s="44">
        <v>158120</v>
      </c>
      <c r="S5180" s="44">
        <v>122712</v>
      </c>
      <c r="T5180" s="44">
        <f t="shared" si="3544"/>
        <v>35408</v>
      </c>
      <c r="U5180" s="44">
        <v>13000</v>
      </c>
      <c r="V5180" s="44">
        <v>13000</v>
      </c>
      <c r="W5180" s="44">
        <v>9408</v>
      </c>
      <c r="X5180" s="44">
        <f t="shared" si="3545"/>
        <v>158120</v>
      </c>
      <c r="Y5180" s="209">
        <f t="shared" si="3541"/>
        <v>100</v>
      </c>
    </row>
    <row r="5181" spans="1:25">
      <c r="A5181" s="23" t="s">
        <v>786</v>
      </c>
      <c r="B5181" s="23" t="s">
        <v>184</v>
      </c>
      <c r="C5181" s="23" t="s">
        <v>1010</v>
      </c>
      <c r="D5181" s="23" t="s">
        <v>1764</v>
      </c>
      <c r="E5181" s="21" t="s">
        <v>141</v>
      </c>
      <c r="F5181" s="21" t="s">
        <v>0</v>
      </c>
      <c r="G5181" s="150" t="s">
        <v>0</v>
      </c>
      <c r="H5181" s="21" t="s">
        <v>23</v>
      </c>
      <c r="I5181" s="66">
        <f t="shared" si="3548"/>
        <v>188000</v>
      </c>
      <c r="J5181" s="66">
        <f t="shared" ref="J5181:P5181" si="3551">SUM(J5182:J5189)</f>
        <v>128500</v>
      </c>
      <c r="K5181" s="66">
        <f t="shared" si="3549"/>
        <v>59500</v>
      </c>
      <c r="L5181" s="66">
        <f t="shared" si="3551"/>
        <v>59500</v>
      </c>
      <c r="M5181" s="66">
        <f t="shared" si="3551"/>
        <v>0</v>
      </c>
      <c r="N5181" s="66">
        <f t="shared" si="3551"/>
        <v>0</v>
      </c>
      <c r="O5181" s="66">
        <f t="shared" si="3551"/>
        <v>0</v>
      </c>
      <c r="P5181" s="66">
        <f t="shared" si="3551"/>
        <v>0</v>
      </c>
      <c r="Q5181" s="66">
        <f>SUM(Q5182:Q5189)</f>
        <v>192718</v>
      </c>
      <c r="R5181" s="66">
        <f>SUM(R5182:R5189)</f>
        <v>133218</v>
      </c>
      <c r="S5181" s="66">
        <f>SUM(S5182:S5189)</f>
        <v>110824</v>
      </c>
      <c r="T5181" s="66">
        <f t="shared" ref="T5181:X5181" si="3552">SUM(T5182:T5189)</f>
        <v>22394</v>
      </c>
      <c r="U5181" s="66">
        <f t="shared" si="3552"/>
        <v>17200</v>
      </c>
      <c r="V5181" s="66">
        <f t="shared" si="3552"/>
        <v>4794</v>
      </c>
      <c r="W5181" s="66">
        <f t="shared" si="3552"/>
        <v>400</v>
      </c>
      <c r="X5181" s="66">
        <f t="shared" si="3552"/>
        <v>133218</v>
      </c>
      <c r="Y5181" s="208">
        <f t="shared" si="3541"/>
        <v>100</v>
      </c>
    </row>
    <row r="5182" spans="1:25">
      <c r="A5182" s="23" t="s">
        <v>786</v>
      </c>
      <c r="B5182" s="23" t="s">
        <v>184</v>
      </c>
      <c r="C5182" s="23" t="s">
        <v>1010</v>
      </c>
      <c r="D5182" s="23" t="s">
        <v>1764</v>
      </c>
      <c r="E5182" s="22">
        <v>6131</v>
      </c>
      <c r="F5182" s="23"/>
      <c r="G5182" s="128" t="s">
        <v>3379</v>
      </c>
      <c r="H5182" s="32" t="s">
        <v>24</v>
      </c>
      <c r="I5182" s="44">
        <f t="shared" si="3548"/>
        <v>2100</v>
      </c>
      <c r="J5182" s="44">
        <v>100</v>
      </c>
      <c r="K5182" s="44">
        <f t="shared" si="3549"/>
        <v>2000</v>
      </c>
      <c r="L5182" s="44">
        <v>2000</v>
      </c>
      <c r="M5182" s="44">
        <v>0</v>
      </c>
      <c r="N5182" s="44">
        <v>0</v>
      </c>
      <c r="O5182" s="44">
        <v>0</v>
      </c>
      <c r="P5182" s="44">
        <v>0</v>
      </c>
      <c r="Q5182" s="44">
        <v>2100</v>
      </c>
      <c r="R5182" s="44">
        <v>100</v>
      </c>
      <c r="S5182" s="44">
        <v>100</v>
      </c>
      <c r="T5182" s="44">
        <f t="shared" si="3544"/>
        <v>0</v>
      </c>
      <c r="U5182" s="44">
        <v>0</v>
      </c>
      <c r="V5182" s="44">
        <v>0</v>
      </c>
      <c r="W5182" s="44">
        <v>0</v>
      </c>
      <c r="X5182" s="44">
        <f t="shared" si="3545"/>
        <v>100</v>
      </c>
      <c r="Y5182" s="209">
        <f t="shared" si="3541"/>
        <v>100</v>
      </c>
    </row>
    <row r="5183" spans="1:25">
      <c r="A5183" s="23" t="s">
        <v>786</v>
      </c>
      <c r="B5183" s="23" t="s">
        <v>184</v>
      </c>
      <c r="C5183" s="23" t="s">
        <v>1010</v>
      </c>
      <c r="D5183" s="23" t="s">
        <v>1764</v>
      </c>
      <c r="E5183" s="22">
        <v>6132</v>
      </c>
      <c r="F5183" s="23"/>
      <c r="G5183" s="128" t="s">
        <v>3379</v>
      </c>
      <c r="H5183" s="32" t="s">
        <v>25</v>
      </c>
      <c r="I5183" s="44">
        <f t="shared" si="3548"/>
        <v>60200</v>
      </c>
      <c r="J5183" s="44">
        <v>60200</v>
      </c>
      <c r="K5183" s="44">
        <f t="shared" si="3549"/>
        <v>0</v>
      </c>
      <c r="L5183" s="44">
        <v>0</v>
      </c>
      <c r="M5183" s="44">
        <v>0</v>
      </c>
      <c r="N5183" s="44">
        <v>0</v>
      </c>
      <c r="O5183" s="44">
        <v>0</v>
      </c>
      <c r="P5183" s="44">
        <v>0</v>
      </c>
      <c r="Q5183" s="44">
        <v>57700</v>
      </c>
      <c r="R5183" s="44">
        <v>57700</v>
      </c>
      <c r="S5183" s="44">
        <v>47000</v>
      </c>
      <c r="T5183" s="44">
        <f t="shared" si="3544"/>
        <v>10700</v>
      </c>
      <c r="U5183" s="44">
        <v>10000</v>
      </c>
      <c r="V5183" s="44">
        <v>700</v>
      </c>
      <c r="W5183" s="44">
        <v>0</v>
      </c>
      <c r="X5183" s="44">
        <f t="shared" si="3545"/>
        <v>57700</v>
      </c>
      <c r="Y5183" s="209">
        <f t="shared" si="3541"/>
        <v>100</v>
      </c>
    </row>
    <row r="5184" spans="1:25">
      <c r="A5184" s="23" t="s">
        <v>786</v>
      </c>
      <c r="B5184" s="23" t="s">
        <v>184</v>
      </c>
      <c r="C5184" s="23" t="s">
        <v>1010</v>
      </c>
      <c r="D5184" s="23" t="s">
        <v>1764</v>
      </c>
      <c r="E5184" s="22">
        <v>6133</v>
      </c>
      <c r="F5184" s="23"/>
      <c r="G5184" s="128" t="s">
        <v>3379</v>
      </c>
      <c r="H5184" s="32" t="s">
        <v>26</v>
      </c>
      <c r="I5184" s="44">
        <f t="shared" si="3548"/>
        <v>15000</v>
      </c>
      <c r="J5184" s="44">
        <v>15000</v>
      </c>
      <c r="K5184" s="44">
        <f t="shared" si="3549"/>
        <v>0</v>
      </c>
      <c r="L5184" s="44">
        <v>0</v>
      </c>
      <c r="M5184" s="44">
        <v>0</v>
      </c>
      <c r="N5184" s="44">
        <v>0</v>
      </c>
      <c r="O5184" s="44">
        <v>0</v>
      </c>
      <c r="P5184" s="44">
        <v>0</v>
      </c>
      <c r="Q5184" s="44">
        <v>15000</v>
      </c>
      <c r="R5184" s="44">
        <v>15000</v>
      </c>
      <c r="S5184" s="44">
        <v>13500</v>
      </c>
      <c r="T5184" s="44">
        <f t="shared" si="3544"/>
        <v>1500</v>
      </c>
      <c r="U5184" s="44">
        <v>1000</v>
      </c>
      <c r="V5184" s="44">
        <v>500</v>
      </c>
      <c r="W5184" s="44">
        <v>0</v>
      </c>
      <c r="X5184" s="44">
        <f t="shared" si="3545"/>
        <v>15000</v>
      </c>
      <c r="Y5184" s="209">
        <f t="shared" si="3541"/>
        <v>100</v>
      </c>
    </row>
    <row r="5185" spans="1:25">
      <c r="A5185" s="23" t="s">
        <v>786</v>
      </c>
      <c r="B5185" s="23" t="s">
        <v>184</v>
      </c>
      <c r="C5185" s="23" t="s">
        <v>1010</v>
      </c>
      <c r="D5185" s="23" t="s">
        <v>1764</v>
      </c>
      <c r="E5185" s="22">
        <v>6134</v>
      </c>
      <c r="F5185" s="23"/>
      <c r="G5185" s="128" t="s">
        <v>3379</v>
      </c>
      <c r="H5185" s="32" t="s">
        <v>27</v>
      </c>
      <c r="I5185" s="44">
        <f t="shared" si="3548"/>
        <v>21000</v>
      </c>
      <c r="J5185" s="44">
        <v>11000</v>
      </c>
      <c r="K5185" s="44">
        <f t="shared" si="3549"/>
        <v>10000</v>
      </c>
      <c r="L5185" s="44">
        <v>10000</v>
      </c>
      <c r="M5185" s="44">
        <v>0</v>
      </c>
      <c r="N5185" s="44">
        <v>0</v>
      </c>
      <c r="O5185" s="44">
        <v>0</v>
      </c>
      <c r="P5185" s="44">
        <v>0</v>
      </c>
      <c r="Q5185" s="44">
        <v>21000</v>
      </c>
      <c r="R5185" s="44">
        <v>11000</v>
      </c>
      <c r="S5185" s="44">
        <v>9200</v>
      </c>
      <c r="T5185" s="44">
        <f t="shared" si="3544"/>
        <v>1800</v>
      </c>
      <c r="U5185" s="44">
        <v>1000</v>
      </c>
      <c r="V5185" s="44">
        <v>800</v>
      </c>
      <c r="W5185" s="44">
        <v>0</v>
      </c>
      <c r="X5185" s="44">
        <f t="shared" si="3545"/>
        <v>11000</v>
      </c>
      <c r="Y5185" s="209">
        <f t="shared" si="3541"/>
        <v>100</v>
      </c>
    </row>
    <row r="5186" spans="1:25">
      <c r="A5186" s="23" t="s">
        <v>786</v>
      </c>
      <c r="B5186" s="23" t="s">
        <v>184</v>
      </c>
      <c r="C5186" s="23" t="s">
        <v>1010</v>
      </c>
      <c r="D5186" s="23" t="s">
        <v>1764</v>
      </c>
      <c r="E5186" s="22">
        <v>6135</v>
      </c>
      <c r="F5186" s="23"/>
      <c r="G5186" s="128" t="s">
        <v>3379</v>
      </c>
      <c r="H5186" s="32" t="s">
        <v>28</v>
      </c>
      <c r="I5186" s="44">
        <f t="shared" si="3548"/>
        <v>100</v>
      </c>
      <c r="J5186" s="44">
        <v>100</v>
      </c>
      <c r="K5186" s="44">
        <f t="shared" si="3549"/>
        <v>0</v>
      </c>
      <c r="L5186" s="44">
        <v>0</v>
      </c>
      <c r="M5186" s="44">
        <v>0</v>
      </c>
      <c r="N5186" s="44">
        <v>0</v>
      </c>
      <c r="O5186" s="44">
        <v>0</v>
      </c>
      <c r="P5186" s="44">
        <v>0</v>
      </c>
      <c r="Q5186" s="44">
        <v>100</v>
      </c>
      <c r="R5186" s="44">
        <v>100</v>
      </c>
      <c r="S5186" s="44">
        <v>100</v>
      </c>
      <c r="T5186" s="44">
        <f t="shared" si="3544"/>
        <v>0</v>
      </c>
      <c r="U5186" s="44">
        <v>0</v>
      </c>
      <c r="V5186" s="44"/>
      <c r="W5186" s="44"/>
      <c r="X5186" s="44">
        <f t="shared" si="3545"/>
        <v>100</v>
      </c>
      <c r="Y5186" s="209">
        <f t="shared" si="3541"/>
        <v>100</v>
      </c>
    </row>
    <row r="5187" spans="1:25">
      <c r="A5187" s="23" t="s">
        <v>786</v>
      </c>
      <c r="B5187" s="23" t="s">
        <v>184</v>
      </c>
      <c r="C5187" s="23" t="s">
        <v>1010</v>
      </c>
      <c r="D5187" s="23" t="s">
        <v>1764</v>
      </c>
      <c r="E5187" s="22">
        <v>6137</v>
      </c>
      <c r="F5187" s="23"/>
      <c r="G5187" s="128" t="s">
        <v>3379</v>
      </c>
      <c r="H5187" s="32" t="s">
        <v>30</v>
      </c>
      <c r="I5187" s="44">
        <f t="shared" si="3548"/>
        <v>12000</v>
      </c>
      <c r="J5187" s="44">
        <v>7000</v>
      </c>
      <c r="K5187" s="44">
        <f t="shared" si="3549"/>
        <v>5000</v>
      </c>
      <c r="L5187" s="44">
        <v>5000</v>
      </c>
      <c r="M5187" s="44">
        <v>0</v>
      </c>
      <c r="N5187" s="44">
        <v>0</v>
      </c>
      <c r="O5187" s="44">
        <v>0</v>
      </c>
      <c r="P5187" s="44">
        <v>0</v>
      </c>
      <c r="Q5187" s="44">
        <v>12000</v>
      </c>
      <c r="R5187" s="44">
        <v>7000</v>
      </c>
      <c r="S5187" s="44">
        <v>5300</v>
      </c>
      <c r="T5187" s="44">
        <f t="shared" si="3544"/>
        <v>1700</v>
      </c>
      <c r="U5187" s="44">
        <v>700</v>
      </c>
      <c r="V5187" s="44">
        <v>700</v>
      </c>
      <c r="W5187" s="44">
        <v>300</v>
      </c>
      <c r="X5187" s="44">
        <f t="shared" si="3545"/>
        <v>7000</v>
      </c>
      <c r="Y5187" s="209">
        <f t="shared" si="3541"/>
        <v>100</v>
      </c>
    </row>
    <row r="5188" spans="1:25">
      <c r="A5188" s="23" t="s">
        <v>786</v>
      </c>
      <c r="B5188" s="23" t="s">
        <v>184</v>
      </c>
      <c r="C5188" s="23" t="s">
        <v>1010</v>
      </c>
      <c r="D5188" s="23" t="s">
        <v>1764</v>
      </c>
      <c r="E5188" s="22">
        <v>6138</v>
      </c>
      <c r="F5188" s="23"/>
      <c r="G5188" s="128" t="s">
        <v>3379</v>
      </c>
      <c r="H5188" s="32" t="s">
        <v>31</v>
      </c>
      <c r="I5188" s="44">
        <f t="shared" si="3548"/>
        <v>2500</v>
      </c>
      <c r="J5188" s="44">
        <v>0</v>
      </c>
      <c r="K5188" s="44">
        <f t="shared" si="3549"/>
        <v>2500</v>
      </c>
      <c r="L5188" s="44">
        <v>2500</v>
      </c>
      <c r="M5188" s="44">
        <v>0</v>
      </c>
      <c r="N5188" s="44">
        <v>0</v>
      </c>
      <c r="O5188" s="44">
        <v>0</v>
      </c>
      <c r="P5188" s="44">
        <v>0</v>
      </c>
      <c r="Q5188" s="44">
        <v>2500</v>
      </c>
      <c r="R5188" s="44">
        <v>0</v>
      </c>
      <c r="S5188" s="44">
        <v>0</v>
      </c>
      <c r="T5188" s="44">
        <f t="shared" si="3544"/>
        <v>0</v>
      </c>
      <c r="U5188" s="44">
        <v>0</v>
      </c>
      <c r="V5188" s="44">
        <v>0</v>
      </c>
      <c r="W5188" s="44">
        <v>0</v>
      </c>
      <c r="X5188" s="44">
        <f t="shared" si="3545"/>
        <v>0</v>
      </c>
      <c r="Y5188" s="209">
        <f t="shared" si="3541"/>
        <v>0</v>
      </c>
    </row>
    <row r="5189" spans="1:25">
      <c r="A5189" s="20" t="s">
        <v>786</v>
      </c>
      <c r="B5189" s="20" t="s">
        <v>184</v>
      </c>
      <c r="C5189" s="20" t="s">
        <v>1010</v>
      </c>
      <c r="D5189" s="20" t="s">
        <v>1764</v>
      </c>
      <c r="E5189" s="20" t="s">
        <v>144</v>
      </c>
      <c r="F5189" s="23" t="s">
        <v>0</v>
      </c>
      <c r="G5189" s="154" t="s">
        <v>0</v>
      </c>
      <c r="H5189" s="21" t="s">
        <v>32</v>
      </c>
      <c r="I5189" s="66">
        <f t="shared" si="3548"/>
        <v>75100</v>
      </c>
      <c r="J5189" s="66">
        <f t="shared" ref="J5189:P5189" si="3553">SUM(J5190:J5192)</f>
        <v>35100</v>
      </c>
      <c r="K5189" s="66">
        <f t="shared" si="3549"/>
        <v>40000</v>
      </c>
      <c r="L5189" s="66">
        <f t="shared" si="3553"/>
        <v>40000</v>
      </c>
      <c r="M5189" s="66">
        <f t="shared" si="3553"/>
        <v>0</v>
      </c>
      <c r="N5189" s="66">
        <f t="shared" si="3553"/>
        <v>0</v>
      </c>
      <c r="O5189" s="66">
        <f t="shared" si="3553"/>
        <v>0</v>
      </c>
      <c r="P5189" s="66">
        <f t="shared" si="3553"/>
        <v>0</v>
      </c>
      <c r="Q5189" s="66">
        <f>SUM(Q5190:Q5192)</f>
        <v>82318</v>
      </c>
      <c r="R5189" s="66">
        <f>SUM(R5190:R5192)</f>
        <v>42318</v>
      </c>
      <c r="S5189" s="66">
        <f>SUM(S5190:S5192)</f>
        <v>35624</v>
      </c>
      <c r="T5189" s="66">
        <f t="shared" ref="T5189:X5189" si="3554">SUM(T5190:T5192)</f>
        <v>6694</v>
      </c>
      <c r="U5189" s="66">
        <f t="shared" si="3554"/>
        <v>4500</v>
      </c>
      <c r="V5189" s="66">
        <f t="shared" si="3554"/>
        <v>2094</v>
      </c>
      <c r="W5189" s="66">
        <f t="shared" si="3554"/>
        <v>100</v>
      </c>
      <c r="X5189" s="66">
        <f t="shared" si="3554"/>
        <v>42318</v>
      </c>
      <c r="Y5189" s="208">
        <f t="shared" si="3541"/>
        <v>100</v>
      </c>
    </row>
    <row r="5190" spans="1:25">
      <c r="A5190" s="23" t="s">
        <v>786</v>
      </c>
      <c r="B5190" s="23" t="s">
        <v>184</v>
      </c>
      <c r="C5190" s="23" t="s">
        <v>1010</v>
      </c>
      <c r="D5190" s="23" t="s">
        <v>1764</v>
      </c>
      <c r="E5190" s="22">
        <v>6139</v>
      </c>
      <c r="F5190" s="23"/>
      <c r="G5190" s="128" t="s">
        <v>3379</v>
      </c>
      <c r="H5190" s="32" t="s">
        <v>32</v>
      </c>
      <c r="I5190" s="44">
        <f t="shared" si="3548"/>
        <v>71000</v>
      </c>
      <c r="J5190" s="44">
        <v>31000</v>
      </c>
      <c r="K5190" s="44">
        <f t="shared" si="3549"/>
        <v>40000</v>
      </c>
      <c r="L5190" s="44">
        <v>40000</v>
      </c>
      <c r="M5190" s="44">
        <v>0</v>
      </c>
      <c r="N5190" s="44">
        <v>0</v>
      </c>
      <c r="O5190" s="44">
        <v>0</v>
      </c>
      <c r="P5190" s="44">
        <v>0</v>
      </c>
      <c r="Q5190" s="44">
        <v>78000</v>
      </c>
      <c r="R5190" s="44">
        <v>38000</v>
      </c>
      <c r="S5190" s="44">
        <v>32000</v>
      </c>
      <c r="T5190" s="44">
        <f t="shared" si="3544"/>
        <v>6000</v>
      </c>
      <c r="U5190" s="44">
        <v>4000</v>
      </c>
      <c r="V5190" s="44">
        <v>2000</v>
      </c>
      <c r="W5190" s="44">
        <v>0</v>
      </c>
      <c r="X5190" s="44">
        <f t="shared" si="3545"/>
        <v>38000</v>
      </c>
      <c r="Y5190" s="209">
        <f t="shared" si="3541"/>
        <v>100</v>
      </c>
    </row>
    <row r="5191" spans="1:25">
      <c r="A5191" s="23" t="s">
        <v>786</v>
      </c>
      <c r="B5191" s="23" t="s">
        <v>184</v>
      </c>
      <c r="C5191" s="23" t="s">
        <v>1010</v>
      </c>
      <c r="D5191" s="23" t="s">
        <v>1764</v>
      </c>
      <c r="E5191" s="22">
        <v>6139</v>
      </c>
      <c r="F5191" s="23" t="s">
        <v>1771</v>
      </c>
      <c r="G5191" s="128" t="s">
        <v>3379</v>
      </c>
      <c r="H5191" s="32" t="s">
        <v>152</v>
      </c>
      <c r="I5191" s="44">
        <f t="shared" si="3548"/>
        <v>4000</v>
      </c>
      <c r="J5191" s="44">
        <v>4000</v>
      </c>
      <c r="K5191" s="44">
        <f t="shared" si="3549"/>
        <v>0</v>
      </c>
      <c r="L5191" s="44">
        <v>0</v>
      </c>
      <c r="M5191" s="44">
        <v>0</v>
      </c>
      <c r="N5191" s="44">
        <v>0</v>
      </c>
      <c r="O5191" s="44">
        <v>0</v>
      </c>
      <c r="P5191" s="44">
        <v>0</v>
      </c>
      <c r="Q5191" s="44">
        <v>4218</v>
      </c>
      <c r="R5191" s="44">
        <v>4218</v>
      </c>
      <c r="S5191" s="44">
        <v>3624</v>
      </c>
      <c r="T5191" s="44">
        <f t="shared" si="3544"/>
        <v>594</v>
      </c>
      <c r="U5191" s="44">
        <v>500</v>
      </c>
      <c r="V5191" s="44">
        <v>94</v>
      </c>
      <c r="W5191" s="44">
        <v>0</v>
      </c>
      <c r="X5191" s="44">
        <f t="shared" si="3545"/>
        <v>4218</v>
      </c>
      <c r="Y5191" s="209">
        <f t="shared" si="3541"/>
        <v>100</v>
      </c>
    </row>
    <row r="5192" spans="1:25">
      <c r="A5192" s="23" t="s">
        <v>786</v>
      </c>
      <c r="B5192" s="23" t="s">
        <v>184</v>
      </c>
      <c r="C5192" s="23" t="s">
        <v>1010</v>
      </c>
      <c r="D5192" s="23" t="s">
        <v>1764</v>
      </c>
      <c r="E5192" s="22">
        <v>6139</v>
      </c>
      <c r="F5192" s="23" t="s">
        <v>1772</v>
      </c>
      <c r="G5192" s="128" t="s">
        <v>3379</v>
      </c>
      <c r="H5192" s="32" t="s">
        <v>158</v>
      </c>
      <c r="I5192" s="44">
        <f t="shared" si="3548"/>
        <v>100</v>
      </c>
      <c r="J5192" s="44">
        <v>100</v>
      </c>
      <c r="K5192" s="44">
        <f t="shared" si="3549"/>
        <v>0</v>
      </c>
      <c r="L5192" s="44">
        <v>0</v>
      </c>
      <c r="M5192" s="44">
        <v>0</v>
      </c>
      <c r="N5192" s="44">
        <v>0</v>
      </c>
      <c r="O5192" s="44">
        <v>0</v>
      </c>
      <c r="P5192" s="44">
        <v>0</v>
      </c>
      <c r="Q5192" s="44">
        <v>100</v>
      </c>
      <c r="R5192" s="44">
        <v>100</v>
      </c>
      <c r="S5192" s="44">
        <v>0</v>
      </c>
      <c r="T5192" s="44">
        <f t="shared" si="3544"/>
        <v>100</v>
      </c>
      <c r="U5192" s="44"/>
      <c r="V5192" s="44">
        <v>0</v>
      </c>
      <c r="W5192" s="44">
        <v>100</v>
      </c>
      <c r="X5192" s="44">
        <f t="shared" si="3545"/>
        <v>100</v>
      </c>
      <c r="Y5192" s="209">
        <f t="shared" si="3541"/>
        <v>100</v>
      </c>
    </row>
    <row r="5193" spans="1:25" ht="20.399999999999999">
      <c r="A5193" s="20" t="s">
        <v>0</v>
      </c>
      <c r="B5193" s="20" t="s">
        <v>0</v>
      </c>
      <c r="C5193" s="20" t="s">
        <v>0</v>
      </c>
      <c r="D5193" s="21" t="s">
        <v>0</v>
      </c>
      <c r="E5193" s="21" t="s">
        <v>0</v>
      </c>
      <c r="F5193" s="21" t="s">
        <v>0</v>
      </c>
      <c r="G5193" s="150" t="s">
        <v>0</v>
      </c>
      <c r="H5193" s="30" t="s">
        <v>42</v>
      </c>
      <c r="I5193" s="31">
        <f t="shared" si="3548"/>
        <v>100</v>
      </c>
      <c r="J5193" s="31">
        <f t="shared" ref="J5193:X5194" si="3555">SUM(J5194)</f>
        <v>100</v>
      </c>
      <c r="K5193" s="31">
        <f t="shared" si="3549"/>
        <v>0</v>
      </c>
      <c r="L5193" s="31">
        <f t="shared" si="3555"/>
        <v>0</v>
      </c>
      <c r="M5193" s="31">
        <f t="shared" si="3555"/>
        <v>0</v>
      </c>
      <c r="N5193" s="31">
        <f t="shared" si="3555"/>
        <v>0</v>
      </c>
      <c r="O5193" s="31">
        <f t="shared" si="3555"/>
        <v>0</v>
      </c>
      <c r="P5193" s="31">
        <f t="shared" si="3555"/>
        <v>0</v>
      </c>
      <c r="Q5193" s="31">
        <f t="shared" si="3555"/>
        <v>190238</v>
      </c>
      <c r="R5193" s="31">
        <f t="shared" si="3555"/>
        <v>100</v>
      </c>
      <c r="S5193" s="31">
        <f t="shared" si="3555"/>
        <v>0</v>
      </c>
      <c r="T5193" s="31">
        <f t="shared" si="3555"/>
        <v>100</v>
      </c>
      <c r="U5193" s="31">
        <f t="shared" si="3555"/>
        <v>0</v>
      </c>
      <c r="V5193" s="31">
        <f t="shared" si="3555"/>
        <v>0</v>
      </c>
      <c r="W5193" s="31">
        <f t="shared" si="3555"/>
        <v>100</v>
      </c>
      <c r="X5193" s="31">
        <f t="shared" si="3555"/>
        <v>100</v>
      </c>
      <c r="Y5193" s="220">
        <f t="shared" si="3541"/>
        <v>100</v>
      </c>
    </row>
    <row r="5194" spans="1:25">
      <c r="A5194" s="23" t="s">
        <v>786</v>
      </c>
      <c r="B5194" s="23" t="s">
        <v>184</v>
      </c>
      <c r="C5194" s="23" t="s">
        <v>1010</v>
      </c>
      <c r="D5194" s="23" t="s">
        <v>1764</v>
      </c>
      <c r="E5194" s="21" t="s">
        <v>159</v>
      </c>
      <c r="F5194" s="21" t="s">
        <v>0</v>
      </c>
      <c r="G5194" s="150" t="s">
        <v>0</v>
      </c>
      <c r="H5194" s="21" t="s">
        <v>34</v>
      </c>
      <c r="I5194" s="66">
        <f t="shared" si="3548"/>
        <v>100</v>
      </c>
      <c r="J5194" s="66">
        <f t="shared" si="3555"/>
        <v>100</v>
      </c>
      <c r="K5194" s="66">
        <f t="shared" si="3549"/>
        <v>0</v>
      </c>
      <c r="L5194" s="66">
        <f t="shared" si="3555"/>
        <v>0</v>
      </c>
      <c r="M5194" s="66">
        <f t="shared" si="3555"/>
        <v>0</v>
      </c>
      <c r="N5194" s="66">
        <f t="shared" si="3555"/>
        <v>0</v>
      </c>
      <c r="O5194" s="66">
        <f t="shared" si="3555"/>
        <v>0</v>
      </c>
      <c r="P5194" s="66">
        <f t="shared" si="3555"/>
        <v>0</v>
      </c>
      <c r="Q5194" s="66">
        <f t="shared" si="3555"/>
        <v>190238</v>
      </c>
      <c r="R5194" s="66">
        <f t="shared" si="3555"/>
        <v>100</v>
      </c>
      <c r="S5194" s="66">
        <f t="shared" si="3555"/>
        <v>0</v>
      </c>
      <c r="T5194" s="66">
        <f t="shared" si="3555"/>
        <v>100</v>
      </c>
      <c r="U5194" s="66">
        <f t="shared" si="3555"/>
        <v>0</v>
      </c>
      <c r="V5194" s="66">
        <f t="shared" si="3555"/>
        <v>0</v>
      </c>
      <c r="W5194" s="66">
        <f t="shared" si="3555"/>
        <v>100</v>
      </c>
      <c r="X5194" s="66">
        <f t="shared" si="3555"/>
        <v>100</v>
      </c>
      <c r="Y5194" s="208">
        <f t="shared" si="3541"/>
        <v>100</v>
      </c>
    </row>
    <row r="5195" spans="1:25">
      <c r="A5195" s="23" t="s">
        <v>786</v>
      </c>
      <c r="B5195" s="23" t="s">
        <v>184</v>
      </c>
      <c r="C5195" s="23" t="s">
        <v>1010</v>
      </c>
      <c r="D5195" s="23" t="s">
        <v>1764</v>
      </c>
      <c r="E5195" s="22">
        <v>6148</v>
      </c>
      <c r="F5195" s="23"/>
      <c r="G5195" s="128" t="s">
        <v>3379</v>
      </c>
      <c r="H5195" s="32" t="s">
        <v>41</v>
      </c>
      <c r="I5195" s="44">
        <f t="shared" si="3548"/>
        <v>100</v>
      </c>
      <c r="J5195" s="44">
        <v>100</v>
      </c>
      <c r="K5195" s="44">
        <f t="shared" si="3549"/>
        <v>0</v>
      </c>
      <c r="L5195" s="44">
        <v>0</v>
      </c>
      <c r="M5195" s="44">
        <v>0</v>
      </c>
      <c r="N5195" s="44">
        <v>0</v>
      </c>
      <c r="O5195" s="44">
        <v>0</v>
      </c>
      <c r="P5195" s="44">
        <v>0</v>
      </c>
      <c r="Q5195" s="44">
        <v>190238</v>
      </c>
      <c r="R5195" s="44">
        <v>100</v>
      </c>
      <c r="S5195" s="44">
        <v>0</v>
      </c>
      <c r="T5195" s="44">
        <f t="shared" si="3544"/>
        <v>100</v>
      </c>
      <c r="U5195" s="44">
        <v>0</v>
      </c>
      <c r="V5195" s="44">
        <v>0</v>
      </c>
      <c r="W5195" s="44">
        <v>100</v>
      </c>
      <c r="X5195" s="44">
        <f t="shared" si="3545"/>
        <v>100</v>
      </c>
      <c r="Y5195" s="209">
        <f t="shared" si="3541"/>
        <v>100</v>
      </c>
    </row>
    <row r="5196" spans="1:25" ht="20.399999999999999">
      <c r="A5196" s="20" t="s">
        <v>0</v>
      </c>
      <c r="B5196" s="20" t="s">
        <v>0</v>
      </c>
      <c r="C5196" s="20" t="s">
        <v>0</v>
      </c>
      <c r="D5196" s="21" t="s">
        <v>0</v>
      </c>
      <c r="E5196" s="21" t="s">
        <v>0</v>
      </c>
      <c r="F5196" s="21" t="s">
        <v>0</v>
      </c>
      <c r="G5196" s="150" t="s">
        <v>0</v>
      </c>
      <c r="H5196" s="30" t="s">
        <v>60</v>
      </c>
      <c r="I5196" s="31">
        <f t="shared" si="3548"/>
        <v>50500</v>
      </c>
      <c r="J5196" s="31">
        <f t="shared" ref="J5196:X5196" si="3556">SUM(J5197)</f>
        <v>0</v>
      </c>
      <c r="K5196" s="31">
        <f t="shared" si="3549"/>
        <v>50500</v>
      </c>
      <c r="L5196" s="31">
        <f t="shared" si="3556"/>
        <v>50500</v>
      </c>
      <c r="M5196" s="31">
        <f t="shared" si="3556"/>
        <v>0</v>
      </c>
      <c r="N5196" s="31">
        <f t="shared" si="3556"/>
        <v>0</v>
      </c>
      <c r="O5196" s="31">
        <f t="shared" si="3556"/>
        <v>0</v>
      </c>
      <c r="P5196" s="31">
        <f t="shared" si="3556"/>
        <v>0</v>
      </c>
      <c r="Q5196" s="31">
        <f t="shared" si="3556"/>
        <v>50500</v>
      </c>
      <c r="R5196" s="31">
        <f t="shared" si="3556"/>
        <v>0</v>
      </c>
      <c r="S5196" s="31">
        <f t="shared" si="3556"/>
        <v>0</v>
      </c>
      <c r="T5196" s="31">
        <f t="shared" si="3556"/>
        <v>0</v>
      </c>
      <c r="U5196" s="31">
        <f t="shared" si="3556"/>
        <v>0</v>
      </c>
      <c r="V5196" s="31">
        <f t="shared" si="3556"/>
        <v>0</v>
      </c>
      <c r="W5196" s="31">
        <f t="shared" si="3556"/>
        <v>0</v>
      </c>
      <c r="X5196" s="31">
        <f t="shared" si="3556"/>
        <v>0</v>
      </c>
      <c r="Y5196" s="220">
        <f t="shared" si="3541"/>
        <v>0</v>
      </c>
    </row>
    <row r="5197" spans="1:25">
      <c r="A5197" s="23" t="s">
        <v>786</v>
      </c>
      <c r="B5197" s="23" t="s">
        <v>184</v>
      </c>
      <c r="C5197" s="23" t="s">
        <v>1010</v>
      </c>
      <c r="D5197" s="23" t="s">
        <v>1764</v>
      </c>
      <c r="E5197" s="21" t="s">
        <v>166</v>
      </c>
      <c r="F5197" s="21" t="s">
        <v>0</v>
      </c>
      <c r="G5197" s="150" t="s">
        <v>0</v>
      </c>
      <c r="H5197" s="21" t="s">
        <v>53</v>
      </c>
      <c r="I5197" s="66">
        <f t="shared" si="3548"/>
        <v>50500</v>
      </c>
      <c r="J5197" s="66">
        <f t="shared" ref="J5197:P5197" si="3557">SUM(J5198:J5199)</f>
        <v>0</v>
      </c>
      <c r="K5197" s="66">
        <f t="shared" si="3549"/>
        <v>50500</v>
      </c>
      <c r="L5197" s="66">
        <f t="shared" si="3557"/>
        <v>50500</v>
      </c>
      <c r="M5197" s="66">
        <f t="shared" si="3557"/>
        <v>0</v>
      </c>
      <c r="N5197" s="66">
        <f t="shared" si="3557"/>
        <v>0</v>
      </c>
      <c r="O5197" s="66">
        <f t="shared" si="3557"/>
        <v>0</v>
      </c>
      <c r="P5197" s="66">
        <f t="shared" si="3557"/>
        <v>0</v>
      </c>
      <c r="Q5197" s="66">
        <f>SUM(Q5198:Q5199)</f>
        <v>50500</v>
      </c>
      <c r="R5197" s="66">
        <f>SUM(R5198:R5199)</f>
        <v>0</v>
      </c>
      <c r="S5197" s="66">
        <f>SUM(S5198:S5199)</f>
        <v>0</v>
      </c>
      <c r="T5197" s="66">
        <f t="shared" ref="T5197:X5197" si="3558">SUM(T5198:T5199)</f>
        <v>0</v>
      </c>
      <c r="U5197" s="66">
        <f t="shared" si="3558"/>
        <v>0</v>
      </c>
      <c r="V5197" s="66">
        <f t="shared" si="3558"/>
        <v>0</v>
      </c>
      <c r="W5197" s="66">
        <f t="shared" si="3558"/>
        <v>0</v>
      </c>
      <c r="X5197" s="66">
        <f t="shared" si="3558"/>
        <v>0</v>
      </c>
      <c r="Y5197" s="208">
        <f t="shared" si="3541"/>
        <v>0</v>
      </c>
    </row>
    <row r="5198" spans="1:25">
      <c r="A5198" s="23" t="s">
        <v>786</v>
      </c>
      <c r="B5198" s="23" t="s">
        <v>184</v>
      </c>
      <c r="C5198" s="23" t="s">
        <v>1010</v>
      </c>
      <c r="D5198" s="23" t="s">
        <v>1764</v>
      </c>
      <c r="E5198" s="22">
        <v>8213</v>
      </c>
      <c r="F5198" s="23"/>
      <c r="G5198" s="128" t="s">
        <v>3379</v>
      </c>
      <c r="H5198" s="32" t="s">
        <v>56</v>
      </c>
      <c r="I5198" s="44">
        <f t="shared" si="3548"/>
        <v>20500</v>
      </c>
      <c r="J5198" s="44">
        <v>0</v>
      </c>
      <c r="K5198" s="44">
        <f t="shared" si="3549"/>
        <v>20500</v>
      </c>
      <c r="L5198" s="44">
        <v>20500</v>
      </c>
      <c r="M5198" s="44">
        <v>0</v>
      </c>
      <c r="N5198" s="44">
        <v>0</v>
      </c>
      <c r="O5198" s="44">
        <v>0</v>
      </c>
      <c r="P5198" s="44">
        <v>0</v>
      </c>
      <c r="Q5198" s="44">
        <v>20500</v>
      </c>
      <c r="R5198" s="44">
        <v>0</v>
      </c>
      <c r="S5198" s="44">
        <v>0</v>
      </c>
      <c r="T5198" s="44">
        <f t="shared" si="3544"/>
        <v>0</v>
      </c>
      <c r="U5198" s="44">
        <v>0</v>
      </c>
      <c r="V5198" s="44">
        <v>0</v>
      </c>
      <c r="W5198" s="44">
        <v>0</v>
      </c>
      <c r="X5198" s="44">
        <f t="shared" si="3545"/>
        <v>0</v>
      </c>
      <c r="Y5198" s="209">
        <f t="shared" si="3541"/>
        <v>0</v>
      </c>
    </row>
    <row r="5199" spans="1:25">
      <c r="A5199" s="23" t="s">
        <v>786</v>
      </c>
      <c r="B5199" s="23" t="s">
        <v>184</v>
      </c>
      <c r="C5199" s="23" t="s">
        <v>1010</v>
      </c>
      <c r="D5199" s="23" t="s">
        <v>1764</v>
      </c>
      <c r="E5199" s="22">
        <v>8216</v>
      </c>
      <c r="F5199" s="23"/>
      <c r="G5199" s="128" t="s">
        <v>3379</v>
      </c>
      <c r="H5199" s="32" t="s">
        <v>59</v>
      </c>
      <c r="I5199" s="44">
        <f t="shared" si="3548"/>
        <v>30000</v>
      </c>
      <c r="J5199" s="44">
        <v>0</v>
      </c>
      <c r="K5199" s="44">
        <f t="shared" si="3549"/>
        <v>30000</v>
      </c>
      <c r="L5199" s="44">
        <v>30000</v>
      </c>
      <c r="M5199" s="44">
        <v>0</v>
      </c>
      <c r="N5199" s="44">
        <v>0</v>
      </c>
      <c r="O5199" s="44">
        <v>0</v>
      </c>
      <c r="P5199" s="44">
        <v>0</v>
      </c>
      <c r="Q5199" s="44">
        <v>30000</v>
      </c>
      <c r="R5199" s="44">
        <v>0</v>
      </c>
      <c r="S5199" s="44">
        <v>0</v>
      </c>
      <c r="T5199" s="44">
        <f t="shared" si="3544"/>
        <v>0</v>
      </c>
      <c r="U5199" s="44">
        <v>0</v>
      </c>
      <c r="V5199" s="44">
        <v>0</v>
      </c>
      <c r="W5199" s="44">
        <v>0</v>
      </c>
      <c r="X5199" s="44">
        <f t="shared" si="3545"/>
        <v>0</v>
      </c>
      <c r="Y5199" s="209">
        <f t="shared" si="3541"/>
        <v>0</v>
      </c>
    </row>
    <row r="5200" spans="1:25">
      <c r="A5200" s="32" t="s">
        <v>0</v>
      </c>
      <c r="B5200" s="32" t="s">
        <v>0</v>
      </c>
      <c r="C5200" s="32" t="s">
        <v>0</v>
      </c>
      <c r="D5200" s="32" t="s">
        <v>0</v>
      </c>
      <c r="E5200" s="32" t="s">
        <v>0</v>
      </c>
      <c r="F5200" s="32" t="s">
        <v>0</v>
      </c>
      <c r="G5200" s="154" t="s">
        <v>0</v>
      </c>
      <c r="H5200" s="30" t="s">
        <v>1773</v>
      </c>
      <c r="I5200" s="31">
        <f t="shared" si="3548"/>
        <v>2051845</v>
      </c>
      <c r="J5200" s="31">
        <f t="shared" ref="J5200:P5200" si="3559">SUM(J5170,J5193,J5196)</f>
        <v>1941845</v>
      </c>
      <c r="K5200" s="31">
        <f t="shared" si="3549"/>
        <v>110000</v>
      </c>
      <c r="L5200" s="31">
        <f t="shared" si="3559"/>
        <v>110000</v>
      </c>
      <c r="M5200" s="31">
        <f t="shared" si="3559"/>
        <v>0</v>
      </c>
      <c r="N5200" s="31">
        <f t="shared" si="3559"/>
        <v>0</v>
      </c>
      <c r="O5200" s="31">
        <f t="shared" si="3559"/>
        <v>0</v>
      </c>
      <c r="P5200" s="31">
        <f t="shared" si="3559"/>
        <v>0</v>
      </c>
      <c r="Q5200" s="31">
        <f>SUM(Q5170,Q5193,Q5196)</f>
        <v>2326331</v>
      </c>
      <c r="R5200" s="31">
        <f>SUM(R5170,R5193,R5196)</f>
        <v>2026193</v>
      </c>
      <c r="S5200" s="31">
        <f>SUM(S5170,S5193,S5196)</f>
        <v>1675007</v>
      </c>
      <c r="T5200" s="31">
        <f t="shared" ref="T5200:X5200" si="3560">SUM(T5170,T5193,T5196)</f>
        <v>351186</v>
      </c>
      <c r="U5200" s="31">
        <f t="shared" si="3560"/>
        <v>173200</v>
      </c>
      <c r="V5200" s="31">
        <f t="shared" si="3560"/>
        <v>164711</v>
      </c>
      <c r="W5200" s="31">
        <f t="shared" si="3560"/>
        <v>13275</v>
      </c>
      <c r="X5200" s="31">
        <f t="shared" si="3560"/>
        <v>2026193</v>
      </c>
      <c r="Y5200" s="220">
        <f t="shared" si="3541"/>
        <v>100</v>
      </c>
    </row>
    <row r="5201" spans="1:25" ht="15" thickBot="1">
      <c r="A5201" s="32" t="s">
        <v>0</v>
      </c>
      <c r="B5201" s="32" t="s">
        <v>0</v>
      </c>
      <c r="C5201" s="32" t="s">
        <v>0</v>
      </c>
      <c r="D5201" s="32" t="s">
        <v>0</v>
      </c>
      <c r="E5201" s="32" t="s">
        <v>0</v>
      </c>
      <c r="F5201" s="32" t="s">
        <v>0</v>
      </c>
      <c r="G5201" s="154" t="s">
        <v>0</v>
      </c>
      <c r="H5201" s="21" t="s">
        <v>170</v>
      </c>
      <c r="I5201" s="66">
        <f t="shared" si="3548"/>
        <v>59</v>
      </c>
      <c r="J5201" s="66">
        <v>59</v>
      </c>
      <c r="K5201" s="66">
        <f t="shared" si="3549"/>
        <v>0</v>
      </c>
      <c r="L5201" s="66" t="s">
        <v>0</v>
      </c>
      <c r="M5201" s="66" t="s">
        <v>0</v>
      </c>
      <c r="N5201" s="66" t="s">
        <v>0</v>
      </c>
      <c r="O5201" s="66" t="s">
        <v>0</v>
      </c>
      <c r="P5201" s="66" t="s">
        <v>0</v>
      </c>
      <c r="Q5201" s="66">
        <v>0</v>
      </c>
      <c r="R5201" s="66"/>
      <c r="S5201" s="66"/>
      <c r="T5201" s="66"/>
      <c r="U5201" s="66"/>
      <c r="V5201" s="66"/>
      <c r="W5201" s="66"/>
      <c r="X5201" s="66"/>
      <c r="Y5201" s="208">
        <v>0</v>
      </c>
    </row>
    <row r="5202" spans="1:25" ht="41.4" thickBot="1">
      <c r="A5202" s="252" t="s">
        <v>0</v>
      </c>
      <c r="B5202" s="252" t="s">
        <v>0</v>
      </c>
      <c r="C5202" s="252" t="s">
        <v>0</v>
      </c>
      <c r="D5202" s="252" t="s">
        <v>0</v>
      </c>
      <c r="E5202" s="252" t="s">
        <v>0</v>
      </c>
      <c r="F5202" s="252" t="s">
        <v>0</v>
      </c>
      <c r="G5202" s="258" t="s">
        <v>0</v>
      </c>
      <c r="H5202" s="24" t="s">
        <v>72</v>
      </c>
      <c r="I5202" s="1" t="s">
        <v>3093</v>
      </c>
      <c r="J5202" s="1" t="s">
        <v>3130</v>
      </c>
      <c r="K5202" s="1" t="s">
        <v>3</v>
      </c>
      <c r="L5202" s="1" t="s">
        <v>4</v>
      </c>
      <c r="M5202" s="1" t="s">
        <v>5</v>
      </c>
      <c r="N5202" s="1" t="s">
        <v>6</v>
      </c>
      <c r="O5202" s="1" t="s">
        <v>7</v>
      </c>
      <c r="P5202" s="1" t="s">
        <v>8</v>
      </c>
      <c r="Q5202" s="1" t="s">
        <v>3344</v>
      </c>
      <c r="R5202" s="1" t="s">
        <v>3427</v>
      </c>
      <c r="S5202" s="1" t="s">
        <v>3447</v>
      </c>
      <c r="T5202" s="1" t="s">
        <v>3448</v>
      </c>
      <c r="U5202" s="1" t="s">
        <v>3452</v>
      </c>
      <c r="V5202" s="1" t="s">
        <v>3449</v>
      </c>
      <c r="W5202" s="1" t="s">
        <v>3450</v>
      </c>
      <c r="X5202" s="1" t="s">
        <v>3451</v>
      </c>
      <c r="Y5202" s="216" t="s">
        <v>3385</v>
      </c>
    </row>
    <row r="5203" spans="1:25">
      <c r="A5203" s="253"/>
      <c r="B5203" s="253"/>
      <c r="C5203" s="253"/>
      <c r="D5203" s="253"/>
      <c r="E5203" s="253"/>
      <c r="F5203" s="253"/>
      <c r="G5203" s="259"/>
      <c r="H5203" s="33" t="s">
        <v>0</v>
      </c>
      <c r="I5203" s="45">
        <v>1</v>
      </c>
      <c r="J5203" s="45">
        <v>3</v>
      </c>
      <c r="K5203" s="45" t="s">
        <v>9</v>
      </c>
      <c r="L5203" s="45">
        <v>5</v>
      </c>
      <c r="M5203" s="45">
        <v>6</v>
      </c>
      <c r="N5203" s="45">
        <v>7</v>
      </c>
      <c r="O5203" s="45">
        <v>8</v>
      </c>
      <c r="P5203" s="45">
        <v>9</v>
      </c>
      <c r="Q5203" s="45">
        <v>1</v>
      </c>
      <c r="R5203" s="45">
        <v>2</v>
      </c>
      <c r="S5203" s="45">
        <v>3</v>
      </c>
      <c r="T5203" s="45" t="s">
        <v>3453</v>
      </c>
      <c r="U5203" s="45">
        <v>5</v>
      </c>
      <c r="V5203" s="45">
        <v>6</v>
      </c>
      <c r="W5203" s="45">
        <v>7</v>
      </c>
      <c r="X5203" s="45" t="s">
        <v>3454</v>
      </c>
      <c r="Y5203" s="276">
        <v>9</v>
      </c>
    </row>
    <row r="5204" spans="1:25">
      <c r="A5204" s="253"/>
      <c r="B5204" s="253"/>
      <c r="C5204" s="253"/>
      <c r="D5204" s="253"/>
      <c r="E5204" s="253"/>
      <c r="F5204" s="253"/>
      <c r="G5204" s="259"/>
      <c r="H5204" s="34" t="s">
        <v>109</v>
      </c>
      <c r="I5204" s="35">
        <f t="shared" si="3548"/>
        <v>2051845</v>
      </c>
      <c r="J5204" s="35">
        <f t="shared" ref="J5204:P5204" si="3561">SUM(J5200)</f>
        <v>1941845</v>
      </c>
      <c r="K5204" s="35">
        <f t="shared" si="3549"/>
        <v>110000</v>
      </c>
      <c r="L5204" s="35">
        <f t="shared" si="3561"/>
        <v>110000</v>
      </c>
      <c r="M5204" s="35">
        <f t="shared" si="3561"/>
        <v>0</v>
      </c>
      <c r="N5204" s="35">
        <f t="shared" si="3561"/>
        <v>0</v>
      </c>
      <c r="O5204" s="35">
        <f t="shared" si="3561"/>
        <v>0</v>
      </c>
      <c r="P5204" s="35">
        <f t="shared" si="3561"/>
        <v>0</v>
      </c>
      <c r="Q5204" s="35">
        <f>SUM(Q5200)</f>
        <v>2326331</v>
      </c>
      <c r="R5204" s="35">
        <f>SUM(R5200)</f>
        <v>2026193</v>
      </c>
      <c r="S5204" s="35">
        <f>SUM(S5200)</f>
        <v>1675007</v>
      </c>
      <c r="T5204" s="35">
        <f t="shared" ref="T5204:X5204" si="3562">SUM(T5200)</f>
        <v>351186</v>
      </c>
      <c r="U5204" s="35">
        <f t="shared" si="3562"/>
        <v>173200</v>
      </c>
      <c r="V5204" s="35">
        <f t="shared" si="3562"/>
        <v>164711</v>
      </c>
      <c r="W5204" s="35">
        <f t="shared" si="3562"/>
        <v>13275</v>
      </c>
      <c r="X5204" s="35">
        <f t="shared" si="3562"/>
        <v>2026193</v>
      </c>
      <c r="Y5204" s="218">
        <f t="shared" ref="Y5204:Y5205" si="3563">IF(R5204=0,0,(X5204/R5204)*100)</f>
        <v>100</v>
      </c>
    </row>
    <row r="5205" spans="1:25">
      <c r="A5205" s="253"/>
      <c r="B5205" s="253"/>
      <c r="C5205" s="253"/>
      <c r="D5205" s="253"/>
      <c r="E5205" s="253"/>
      <c r="F5205" s="253"/>
      <c r="G5205" s="259"/>
      <c r="H5205" s="36" t="s">
        <v>69</v>
      </c>
      <c r="I5205" s="35">
        <f t="shared" si="3548"/>
        <v>2051845</v>
      </c>
      <c r="J5205" s="35">
        <f t="shared" ref="J5205:P5205" si="3564">SUM(J5204)</f>
        <v>1941845</v>
      </c>
      <c r="K5205" s="35">
        <f t="shared" si="3549"/>
        <v>110000</v>
      </c>
      <c r="L5205" s="35">
        <f t="shared" si="3564"/>
        <v>110000</v>
      </c>
      <c r="M5205" s="35">
        <f t="shared" si="3564"/>
        <v>0</v>
      </c>
      <c r="N5205" s="35">
        <f t="shared" si="3564"/>
        <v>0</v>
      </c>
      <c r="O5205" s="35">
        <f t="shared" si="3564"/>
        <v>0</v>
      </c>
      <c r="P5205" s="35">
        <f t="shared" si="3564"/>
        <v>0</v>
      </c>
      <c r="Q5205" s="35">
        <f>SUM(Q5204)</f>
        <v>2326331</v>
      </c>
      <c r="R5205" s="35">
        <f>SUM(R5204)</f>
        <v>2026193</v>
      </c>
      <c r="S5205" s="35">
        <f>SUM(S5204)</f>
        <v>1675007</v>
      </c>
      <c r="T5205" s="35">
        <f t="shared" ref="T5205:X5205" si="3565">SUM(T5204)</f>
        <v>351186</v>
      </c>
      <c r="U5205" s="35">
        <f t="shared" si="3565"/>
        <v>173200</v>
      </c>
      <c r="V5205" s="35">
        <f t="shared" si="3565"/>
        <v>164711</v>
      </c>
      <c r="W5205" s="35">
        <f t="shared" si="3565"/>
        <v>13275</v>
      </c>
      <c r="X5205" s="35">
        <f t="shared" si="3565"/>
        <v>2026193</v>
      </c>
      <c r="Y5205" s="218">
        <f t="shared" si="3563"/>
        <v>100</v>
      </c>
    </row>
    <row r="5206" spans="1:25">
      <c r="A5206" s="254"/>
      <c r="B5206" s="254"/>
      <c r="C5206" s="254"/>
      <c r="D5206" s="254"/>
      <c r="E5206" s="254"/>
      <c r="F5206" s="254"/>
      <c r="G5206" s="260"/>
    </row>
    <row r="5207" spans="1:25" ht="15" thickBot="1">
      <c r="A5207" s="32" t="s">
        <v>0</v>
      </c>
      <c r="B5207" s="32" t="s">
        <v>0</v>
      </c>
      <c r="C5207" s="32" t="s">
        <v>0</v>
      </c>
      <c r="D5207" s="32" t="s">
        <v>0</v>
      </c>
      <c r="E5207" s="32" t="s">
        <v>0</v>
      </c>
      <c r="F5207" s="32" t="s">
        <v>0</v>
      </c>
      <c r="G5207" s="154" t="s">
        <v>0</v>
      </c>
      <c r="H5207" s="37" t="s">
        <v>0</v>
      </c>
      <c r="I5207" s="37"/>
      <c r="J5207" s="37"/>
      <c r="K5207" s="37"/>
      <c r="L5207" s="37" t="s">
        <v>0</v>
      </c>
      <c r="M5207" s="37" t="s">
        <v>0</v>
      </c>
      <c r="N5207" s="37" t="s">
        <v>0</v>
      </c>
      <c r="O5207" s="37" t="s">
        <v>0</v>
      </c>
      <c r="P5207" s="37" t="s">
        <v>0</v>
      </c>
      <c r="Q5207" s="37"/>
      <c r="R5207" s="37"/>
      <c r="S5207" s="37"/>
      <c r="T5207" s="37" t="s">
        <v>0</v>
      </c>
      <c r="U5207" s="37" t="s">
        <v>0</v>
      </c>
      <c r="V5207" s="37" t="s">
        <v>0</v>
      </c>
      <c r="W5207" s="37" t="s">
        <v>0</v>
      </c>
      <c r="X5207" s="37" t="s">
        <v>0</v>
      </c>
      <c r="Y5207" s="219"/>
    </row>
    <row r="5208" spans="1:25" ht="41.4" thickBot="1">
      <c r="A5208" s="24" t="s">
        <v>123</v>
      </c>
      <c r="B5208" s="24" t="s">
        <v>124</v>
      </c>
      <c r="C5208" s="24" t="s">
        <v>125</v>
      </c>
      <c r="D5208" s="25" t="s">
        <v>0</v>
      </c>
      <c r="E5208" s="24" t="s">
        <v>126</v>
      </c>
      <c r="F5208" s="24" t="s">
        <v>127</v>
      </c>
      <c r="G5208" s="151" t="s">
        <v>128</v>
      </c>
      <c r="H5208" s="24" t="s">
        <v>1</v>
      </c>
      <c r="I5208" s="1" t="s">
        <v>3093</v>
      </c>
      <c r="J5208" s="1" t="s">
        <v>3130</v>
      </c>
      <c r="K5208" s="1" t="s">
        <v>3</v>
      </c>
      <c r="L5208" s="1" t="s">
        <v>4</v>
      </c>
      <c r="M5208" s="1" t="s">
        <v>5</v>
      </c>
      <c r="N5208" s="1" t="s">
        <v>6</v>
      </c>
      <c r="O5208" s="1" t="s">
        <v>7</v>
      </c>
      <c r="P5208" s="1" t="s">
        <v>8</v>
      </c>
      <c r="Q5208" s="1" t="s">
        <v>3344</v>
      </c>
      <c r="R5208" s="1" t="s">
        <v>3427</v>
      </c>
      <c r="S5208" s="1" t="s">
        <v>3447</v>
      </c>
      <c r="T5208" s="1" t="s">
        <v>3448</v>
      </c>
      <c r="U5208" s="1" t="s">
        <v>3452</v>
      </c>
      <c r="V5208" s="1" t="s">
        <v>3449</v>
      </c>
      <c r="W5208" s="1" t="s">
        <v>3450</v>
      </c>
      <c r="X5208" s="1" t="s">
        <v>3451</v>
      </c>
      <c r="Y5208" s="216" t="s">
        <v>3385</v>
      </c>
    </row>
    <row r="5209" spans="1:25">
      <c r="A5209" s="26" t="s">
        <v>0</v>
      </c>
      <c r="B5209" s="26" t="s">
        <v>0</v>
      </c>
      <c r="C5209" s="26" t="s">
        <v>0</v>
      </c>
      <c r="D5209" s="27" t="s">
        <v>0</v>
      </c>
      <c r="E5209" s="27" t="s">
        <v>0</v>
      </c>
      <c r="F5209" s="28" t="s">
        <v>0</v>
      </c>
      <c r="G5209" s="152" t="s">
        <v>0</v>
      </c>
      <c r="H5209" s="29" t="s">
        <v>0</v>
      </c>
      <c r="I5209" s="45">
        <v>1</v>
      </c>
      <c r="J5209" s="45">
        <v>3</v>
      </c>
      <c r="K5209" s="45" t="s">
        <v>9</v>
      </c>
      <c r="L5209" s="45">
        <v>5</v>
      </c>
      <c r="M5209" s="45">
        <v>6</v>
      </c>
      <c r="N5209" s="45">
        <v>7</v>
      </c>
      <c r="O5209" s="45">
        <v>8</v>
      </c>
      <c r="P5209" s="45">
        <v>9</v>
      </c>
      <c r="Q5209" s="45">
        <v>1</v>
      </c>
      <c r="R5209" s="45">
        <v>2</v>
      </c>
      <c r="S5209" s="45">
        <v>3</v>
      </c>
      <c r="T5209" s="45" t="s">
        <v>3453</v>
      </c>
      <c r="U5209" s="45">
        <v>5</v>
      </c>
      <c r="V5209" s="45">
        <v>6</v>
      </c>
      <c r="W5209" s="45">
        <v>7</v>
      </c>
      <c r="X5209" s="45" t="s">
        <v>3454</v>
      </c>
      <c r="Y5209" s="276">
        <v>9</v>
      </c>
    </row>
    <row r="5210" spans="1:25">
      <c r="A5210" s="133" t="s">
        <v>786</v>
      </c>
      <c r="B5210" s="133" t="s">
        <v>184</v>
      </c>
      <c r="C5210" s="109" t="s">
        <v>1021</v>
      </c>
      <c r="D5210" s="109" t="s">
        <v>1774</v>
      </c>
      <c r="E5210" s="98" t="s">
        <v>0</v>
      </c>
      <c r="F5210" s="98" t="s">
        <v>0</v>
      </c>
      <c r="G5210" s="153" t="s">
        <v>0</v>
      </c>
      <c r="H5210" s="98" t="s">
        <v>1775</v>
      </c>
      <c r="I5210" s="110"/>
      <c r="J5210" s="110"/>
      <c r="K5210" s="110"/>
      <c r="L5210" s="110" t="s">
        <v>0</v>
      </c>
      <c r="M5210" s="110" t="s">
        <v>0</v>
      </c>
      <c r="N5210" s="110" t="s">
        <v>0</v>
      </c>
      <c r="O5210" s="110" t="s">
        <v>0</v>
      </c>
      <c r="P5210" s="110" t="s">
        <v>0</v>
      </c>
      <c r="Q5210" s="110"/>
      <c r="R5210" s="110"/>
      <c r="S5210" s="110"/>
      <c r="T5210" s="110" t="s">
        <v>0</v>
      </c>
      <c r="U5210" s="110" t="s">
        <v>0</v>
      </c>
      <c r="V5210" s="110" t="s">
        <v>0</v>
      </c>
      <c r="W5210" s="110" t="s">
        <v>0</v>
      </c>
      <c r="X5210" s="110" t="s">
        <v>0</v>
      </c>
      <c r="Y5210" s="217"/>
    </row>
    <row r="5211" spans="1:25" ht="20.399999999999999">
      <c r="A5211" s="20" t="s">
        <v>0</v>
      </c>
      <c r="B5211" s="20" t="s">
        <v>0</v>
      </c>
      <c r="C5211" s="20" t="s">
        <v>0</v>
      </c>
      <c r="D5211" s="21" t="s">
        <v>0</v>
      </c>
      <c r="E5211" s="21" t="s">
        <v>0</v>
      </c>
      <c r="F5211" s="21" t="s">
        <v>0</v>
      </c>
      <c r="G5211" s="150" t="s">
        <v>0</v>
      </c>
      <c r="H5211" s="30" t="s">
        <v>33</v>
      </c>
      <c r="I5211" s="31">
        <f t="shared" si="3548"/>
        <v>1917400</v>
      </c>
      <c r="J5211" s="31">
        <f>SUM(J5212,J5220,J5222)</f>
        <v>1869900</v>
      </c>
      <c r="K5211" s="31">
        <f t="shared" si="3549"/>
        <v>47500</v>
      </c>
      <c r="L5211" s="31">
        <f t="shared" ref="L5211:P5211" si="3566">SUM(L5212,L5220,L5222)</f>
        <v>47500</v>
      </c>
      <c r="M5211" s="31">
        <f t="shared" si="3566"/>
        <v>0</v>
      </c>
      <c r="N5211" s="31">
        <f t="shared" si="3566"/>
        <v>0</v>
      </c>
      <c r="O5211" s="31">
        <f t="shared" si="3566"/>
        <v>0</v>
      </c>
      <c r="P5211" s="31">
        <f t="shared" si="3566"/>
        <v>0</v>
      </c>
      <c r="Q5211" s="31">
        <f t="shared" ref="Q5211:R5211" si="3567">SUM(Q5212,Q5220,Q5222)</f>
        <v>2000349</v>
      </c>
      <c r="R5211" s="31">
        <f t="shared" si="3567"/>
        <v>1952849</v>
      </c>
      <c r="S5211" s="31">
        <f t="shared" ref="S5211" si="3568">SUM(S5212,S5220,S5222)</f>
        <v>1604796</v>
      </c>
      <c r="T5211" s="31">
        <f t="shared" ref="T5211:X5211" si="3569">SUM(T5212,T5220,T5222)</f>
        <v>348053</v>
      </c>
      <c r="U5211" s="31">
        <f t="shared" si="3569"/>
        <v>140859</v>
      </c>
      <c r="V5211" s="31">
        <f t="shared" si="3569"/>
        <v>132434</v>
      </c>
      <c r="W5211" s="31">
        <f t="shared" si="3569"/>
        <v>74760</v>
      </c>
      <c r="X5211" s="31">
        <f t="shared" si="3569"/>
        <v>1952849</v>
      </c>
      <c r="Y5211" s="220">
        <f t="shared" ref="Y5211:Y5239" si="3570">IF(R5211=0,0,(X5211/R5211)*100)</f>
        <v>100</v>
      </c>
    </row>
    <row r="5212" spans="1:25">
      <c r="A5212" s="23" t="s">
        <v>786</v>
      </c>
      <c r="B5212" s="23" t="s">
        <v>184</v>
      </c>
      <c r="C5212" s="23" t="s">
        <v>1021</v>
      </c>
      <c r="D5212" s="23" t="s">
        <v>1774</v>
      </c>
      <c r="E5212" s="21" t="s">
        <v>132</v>
      </c>
      <c r="F5212" s="21" t="s">
        <v>0</v>
      </c>
      <c r="G5212" s="150" t="s">
        <v>0</v>
      </c>
      <c r="H5212" s="21" t="s">
        <v>11</v>
      </c>
      <c r="I5212" s="66">
        <f t="shared" si="3548"/>
        <v>1589100</v>
      </c>
      <c r="J5212" s="66">
        <f t="shared" ref="J5212:P5212" si="3571">SUM(J5213,J5214)</f>
        <v>1589100</v>
      </c>
      <c r="K5212" s="66">
        <f t="shared" si="3549"/>
        <v>0</v>
      </c>
      <c r="L5212" s="66">
        <f t="shared" si="3571"/>
        <v>0</v>
      </c>
      <c r="M5212" s="66">
        <f t="shared" si="3571"/>
        <v>0</v>
      </c>
      <c r="N5212" s="66">
        <f t="shared" si="3571"/>
        <v>0</v>
      </c>
      <c r="O5212" s="66">
        <f t="shared" si="3571"/>
        <v>0</v>
      </c>
      <c r="P5212" s="66">
        <f t="shared" si="3571"/>
        <v>0</v>
      </c>
      <c r="Q5212" s="66">
        <f>SUM(Q5213,Q5214)</f>
        <v>1663867</v>
      </c>
      <c r="R5212" s="66">
        <f>SUM(R5213,R5214)</f>
        <v>1663867</v>
      </c>
      <c r="S5212" s="66">
        <f>SUM(S5213,S5214)</f>
        <v>1346298</v>
      </c>
      <c r="T5212" s="66">
        <f t="shared" ref="T5212:X5212" si="3572">SUM(T5213,T5214)</f>
        <v>317569</v>
      </c>
      <c r="U5212" s="66">
        <f t="shared" si="3572"/>
        <v>124584</v>
      </c>
      <c r="V5212" s="66">
        <f t="shared" si="3572"/>
        <v>123000</v>
      </c>
      <c r="W5212" s="66">
        <f t="shared" si="3572"/>
        <v>69985</v>
      </c>
      <c r="X5212" s="66">
        <f t="shared" si="3572"/>
        <v>1663867</v>
      </c>
      <c r="Y5212" s="208">
        <f t="shared" si="3570"/>
        <v>100</v>
      </c>
    </row>
    <row r="5213" spans="1:25">
      <c r="A5213" s="23" t="s">
        <v>786</v>
      </c>
      <c r="B5213" s="23" t="s">
        <v>184</v>
      </c>
      <c r="C5213" s="23" t="s">
        <v>1021</v>
      </c>
      <c r="D5213" s="23" t="s">
        <v>1774</v>
      </c>
      <c r="E5213" s="22">
        <v>6111</v>
      </c>
      <c r="F5213" s="23"/>
      <c r="G5213" s="128" t="s">
        <v>3379</v>
      </c>
      <c r="H5213" s="32" t="s">
        <v>12</v>
      </c>
      <c r="I5213" s="44">
        <f t="shared" si="3548"/>
        <v>1372600</v>
      </c>
      <c r="J5213" s="44">
        <v>1372600</v>
      </c>
      <c r="K5213" s="44">
        <f t="shared" si="3549"/>
        <v>0</v>
      </c>
      <c r="L5213" s="44">
        <v>0</v>
      </c>
      <c r="M5213" s="44">
        <v>0</v>
      </c>
      <c r="N5213" s="44">
        <v>0</v>
      </c>
      <c r="O5213" s="44">
        <v>0</v>
      </c>
      <c r="P5213" s="44">
        <v>0</v>
      </c>
      <c r="Q5213" s="44">
        <v>1438976</v>
      </c>
      <c r="R5213" s="44">
        <v>1438976</v>
      </c>
      <c r="S5213" s="44">
        <v>1137231</v>
      </c>
      <c r="T5213" s="44">
        <f t="shared" ref="T5213:T5238" si="3573">U5213+V5213+W5213</f>
        <v>301745</v>
      </c>
      <c r="U5213" s="44">
        <v>120000</v>
      </c>
      <c r="V5213" s="44">
        <v>120000</v>
      </c>
      <c r="W5213" s="44">
        <v>61745</v>
      </c>
      <c r="X5213" s="44">
        <f t="shared" ref="X5213:X5238" si="3574">S5213+T5213</f>
        <v>1438976</v>
      </c>
      <c r="Y5213" s="209">
        <f t="shared" si="3570"/>
        <v>100</v>
      </c>
    </row>
    <row r="5214" spans="1:25">
      <c r="A5214" s="20" t="s">
        <v>786</v>
      </c>
      <c r="B5214" s="20" t="s">
        <v>184</v>
      </c>
      <c r="C5214" s="20" t="s">
        <v>1021</v>
      </c>
      <c r="D5214" s="20" t="s">
        <v>1774</v>
      </c>
      <c r="E5214" s="20" t="s">
        <v>134</v>
      </c>
      <c r="F5214" s="23" t="s">
        <v>0</v>
      </c>
      <c r="G5214" s="154" t="s">
        <v>0</v>
      </c>
      <c r="H5214" s="21" t="s">
        <v>13</v>
      </c>
      <c r="I5214" s="66">
        <f t="shared" si="3548"/>
        <v>216500</v>
      </c>
      <c r="J5214" s="66">
        <f>SUM(J5215:J5219)</f>
        <v>216500</v>
      </c>
      <c r="K5214" s="66">
        <f t="shared" si="3549"/>
        <v>0</v>
      </c>
      <c r="L5214" s="66">
        <f t="shared" ref="L5214:X5214" si="3575">SUM(L5215:L5219)</f>
        <v>0</v>
      </c>
      <c r="M5214" s="66">
        <f t="shared" si="3575"/>
        <v>0</v>
      </c>
      <c r="N5214" s="66">
        <f t="shared" si="3575"/>
        <v>0</v>
      </c>
      <c r="O5214" s="66">
        <f t="shared" si="3575"/>
        <v>0</v>
      </c>
      <c r="P5214" s="66">
        <f t="shared" si="3575"/>
        <v>0</v>
      </c>
      <c r="Q5214" s="66">
        <f t="shared" si="3575"/>
        <v>224891</v>
      </c>
      <c r="R5214" s="66">
        <f t="shared" si="3575"/>
        <v>224891</v>
      </c>
      <c r="S5214" s="66">
        <f t="shared" si="3575"/>
        <v>209067</v>
      </c>
      <c r="T5214" s="66">
        <f t="shared" si="3575"/>
        <v>15824</v>
      </c>
      <c r="U5214" s="66">
        <f t="shared" si="3575"/>
        <v>4584</v>
      </c>
      <c r="V5214" s="66">
        <f t="shared" si="3575"/>
        <v>3000</v>
      </c>
      <c r="W5214" s="66">
        <f t="shared" si="3575"/>
        <v>8240</v>
      </c>
      <c r="X5214" s="66">
        <f t="shared" si="3575"/>
        <v>224891</v>
      </c>
      <c r="Y5214" s="208">
        <f t="shared" si="3570"/>
        <v>100</v>
      </c>
    </row>
    <row r="5215" spans="1:25">
      <c r="A5215" s="23" t="s">
        <v>786</v>
      </c>
      <c r="B5215" s="23" t="s">
        <v>184</v>
      </c>
      <c r="C5215" s="23" t="s">
        <v>1021</v>
      </c>
      <c r="D5215" s="23" t="s">
        <v>1774</v>
      </c>
      <c r="E5215" s="22">
        <v>6112</v>
      </c>
      <c r="F5215" s="23" t="s">
        <v>1776</v>
      </c>
      <c r="G5215" s="128" t="s">
        <v>3379</v>
      </c>
      <c r="H5215" s="32" t="s">
        <v>16</v>
      </c>
      <c r="I5215" s="44">
        <f t="shared" si="3548"/>
        <v>37000</v>
      </c>
      <c r="J5215" s="44">
        <v>37000</v>
      </c>
      <c r="K5215" s="44">
        <f t="shared" si="3549"/>
        <v>0</v>
      </c>
      <c r="L5215" s="44">
        <v>0</v>
      </c>
      <c r="M5215" s="44">
        <v>0</v>
      </c>
      <c r="N5215" s="44">
        <v>0</v>
      </c>
      <c r="O5215" s="44">
        <v>0</v>
      </c>
      <c r="P5215" s="44">
        <v>0</v>
      </c>
      <c r="Q5215" s="44">
        <v>37000</v>
      </c>
      <c r="R5215" s="44">
        <v>37000</v>
      </c>
      <c r="S5215" s="44">
        <v>30460</v>
      </c>
      <c r="T5215" s="44">
        <f t="shared" si="3573"/>
        <v>6540</v>
      </c>
      <c r="U5215" s="44">
        <v>3000</v>
      </c>
      <c r="V5215" s="44">
        <v>3000</v>
      </c>
      <c r="W5215" s="44">
        <v>540</v>
      </c>
      <c r="X5215" s="44">
        <f t="shared" si="3574"/>
        <v>37000</v>
      </c>
      <c r="Y5215" s="209">
        <f t="shared" si="3570"/>
        <v>100</v>
      </c>
    </row>
    <row r="5216" spans="1:25">
      <c r="A5216" s="23" t="s">
        <v>786</v>
      </c>
      <c r="B5216" s="23" t="s">
        <v>184</v>
      </c>
      <c r="C5216" s="23" t="s">
        <v>1021</v>
      </c>
      <c r="D5216" s="23" t="s">
        <v>1774</v>
      </c>
      <c r="E5216" s="22">
        <v>6112</v>
      </c>
      <c r="F5216" s="23" t="s">
        <v>1777</v>
      </c>
      <c r="G5216" s="128" t="s">
        <v>3379</v>
      </c>
      <c r="H5216" s="32" t="s">
        <v>19</v>
      </c>
      <c r="I5216" s="44">
        <f t="shared" si="3548"/>
        <v>121000</v>
      </c>
      <c r="J5216" s="44">
        <v>121000</v>
      </c>
      <c r="K5216" s="44">
        <f t="shared" si="3549"/>
        <v>0</v>
      </c>
      <c r="L5216" s="44">
        <v>0</v>
      </c>
      <c r="M5216" s="44">
        <v>0</v>
      </c>
      <c r="N5216" s="44">
        <v>0</v>
      </c>
      <c r="O5216" s="44">
        <v>0</v>
      </c>
      <c r="P5216" s="44">
        <v>0</v>
      </c>
      <c r="Q5216" s="44">
        <v>121000</v>
      </c>
      <c r="R5216" s="44">
        <v>121000</v>
      </c>
      <c r="S5216" s="44">
        <v>119416</v>
      </c>
      <c r="T5216" s="44">
        <f t="shared" si="3573"/>
        <v>1584</v>
      </c>
      <c r="U5216" s="44">
        <v>1584</v>
      </c>
      <c r="V5216" s="44">
        <v>0</v>
      </c>
      <c r="W5216" s="44">
        <v>0</v>
      </c>
      <c r="X5216" s="44">
        <f t="shared" si="3574"/>
        <v>121000</v>
      </c>
      <c r="Y5216" s="209">
        <f t="shared" si="3570"/>
        <v>100</v>
      </c>
    </row>
    <row r="5217" spans="1:25">
      <c r="A5217" s="23" t="s">
        <v>786</v>
      </c>
      <c r="B5217" s="23" t="s">
        <v>184</v>
      </c>
      <c r="C5217" s="23" t="s">
        <v>1021</v>
      </c>
      <c r="D5217" s="23" t="s">
        <v>1774</v>
      </c>
      <c r="E5217" s="22">
        <v>6112</v>
      </c>
      <c r="F5217" s="23" t="s">
        <v>1778</v>
      </c>
      <c r="G5217" s="128" t="s">
        <v>3379</v>
      </c>
      <c r="H5217" s="32" t="s">
        <v>17</v>
      </c>
      <c r="I5217" s="44">
        <f t="shared" si="3548"/>
        <v>30000</v>
      </c>
      <c r="J5217" s="44">
        <v>30000</v>
      </c>
      <c r="K5217" s="44">
        <f t="shared" si="3549"/>
        <v>0</v>
      </c>
      <c r="L5217" s="44">
        <v>0</v>
      </c>
      <c r="M5217" s="44">
        <v>0</v>
      </c>
      <c r="N5217" s="44">
        <v>0</v>
      </c>
      <c r="O5217" s="44">
        <v>0</v>
      </c>
      <c r="P5217" s="44">
        <v>0</v>
      </c>
      <c r="Q5217" s="44">
        <v>32391</v>
      </c>
      <c r="R5217" s="44">
        <v>32391</v>
      </c>
      <c r="S5217" s="44">
        <v>32391</v>
      </c>
      <c r="T5217" s="44">
        <f t="shared" si="3573"/>
        <v>0</v>
      </c>
      <c r="U5217" s="44"/>
      <c r="V5217" s="44"/>
      <c r="W5217" s="44"/>
      <c r="X5217" s="44">
        <f t="shared" si="3574"/>
        <v>32391</v>
      </c>
      <c r="Y5217" s="209">
        <f t="shared" si="3570"/>
        <v>100</v>
      </c>
    </row>
    <row r="5218" spans="1:25">
      <c r="A5218" s="23" t="s">
        <v>786</v>
      </c>
      <c r="B5218" s="23" t="s">
        <v>184</v>
      </c>
      <c r="C5218" s="23" t="s">
        <v>1021</v>
      </c>
      <c r="D5218" s="23" t="s">
        <v>1774</v>
      </c>
      <c r="E5218" s="22">
        <v>6112</v>
      </c>
      <c r="F5218" s="23" t="s">
        <v>1779</v>
      </c>
      <c r="G5218" s="128" t="s">
        <v>3379</v>
      </c>
      <c r="H5218" s="32" t="s">
        <v>15</v>
      </c>
      <c r="I5218" s="44">
        <f t="shared" si="3548"/>
        <v>15500</v>
      </c>
      <c r="J5218" s="44">
        <v>15500</v>
      </c>
      <c r="K5218" s="44">
        <f t="shared" si="3549"/>
        <v>0</v>
      </c>
      <c r="L5218" s="44">
        <v>0</v>
      </c>
      <c r="M5218" s="44">
        <v>0</v>
      </c>
      <c r="N5218" s="44">
        <v>0</v>
      </c>
      <c r="O5218" s="44">
        <v>0</v>
      </c>
      <c r="P5218" s="44">
        <v>0</v>
      </c>
      <c r="Q5218" s="44">
        <v>15500</v>
      </c>
      <c r="R5218" s="44">
        <v>15500</v>
      </c>
      <c r="S5218" s="44">
        <v>7800</v>
      </c>
      <c r="T5218" s="44">
        <f t="shared" si="3573"/>
        <v>7700</v>
      </c>
      <c r="U5218" s="44"/>
      <c r="V5218" s="44"/>
      <c r="W5218" s="44">
        <v>7700</v>
      </c>
      <c r="X5218" s="44">
        <f t="shared" si="3574"/>
        <v>15500</v>
      </c>
      <c r="Y5218" s="209">
        <f t="shared" si="3570"/>
        <v>100</v>
      </c>
    </row>
    <row r="5219" spans="1:25">
      <c r="A5219" s="23" t="s">
        <v>786</v>
      </c>
      <c r="B5219" s="23" t="s">
        <v>184</v>
      </c>
      <c r="C5219" s="23" t="s">
        <v>1021</v>
      </c>
      <c r="D5219" s="23" t="s">
        <v>1774</v>
      </c>
      <c r="E5219" s="22">
        <v>6112</v>
      </c>
      <c r="F5219" s="23" t="s">
        <v>1780</v>
      </c>
      <c r="G5219" s="128" t="s">
        <v>3379</v>
      </c>
      <c r="H5219" s="32" t="s">
        <v>18</v>
      </c>
      <c r="I5219" s="44">
        <f t="shared" si="3548"/>
        <v>13000</v>
      </c>
      <c r="J5219" s="44">
        <v>13000</v>
      </c>
      <c r="K5219" s="44">
        <f t="shared" si="3549"/>
        <v>0</v>
      </c>
      <c r="L5219" s="44">
        <v>0</v>
      </c>
      <c r="M5219" s="44">
        <v>0</v>
      </c>
      <c r="N5219" s="44">
        <v>0</v>
      </c>
      <c r="O5219" s="44">
        <v>0</v>
      </c>
      <c r="P5219" s="44">
        <v>0</v>
      </c>
      <c r="Q5219" s="44">
        <v>19000</v>
      </c>
      <c r="R5219" s="44">
        <v>19000</v>
      </c>
      <c r="S5219" s="44">
        <v>19000</v>
      </c>
      <c r="T5219" s="44">
        <f t="shared" si="3573"/>
        <v>0</v>
      </c>
      <c r="U5219" s="44"/>
      <c r="V5219" s="44"/>
      <c r="W5219" s="44"/>
      <c r="X5219" s="44">
        <f t="shared" si="3574"/>
        <v>19000</v>
      </c>
      <c r="Y5219" s="209">
        <f t="shared" si="3570"/>
        <v>100</v>
      </c>
    </row>
    <row r="5220" spans="1:25">
      <c r="A5220" s="23" t="s">
        <v>786</v>
      </c>
      <c r="B5220" s="23" t="s">
        <v>184</v>
      </c>
      <c r="C5220" s="23" t="s">
        <v>1021</v>
      </c>
      <c r="D5220" s="23" t="s">
        <v>1774</v>
      </c>
      <c r="E5220" s="21" t="s">
        <v>139</v>
      </c>
      <c r="F5220" s="21" t="s">
        <v>0</v>
      </c>
      <c r="G5220" s="150" t="s">
        <v>0</v>
      </c>
      <c r="H5220" s="21" t="s">
        <v>21</v>
      </c>
      <c r="I5220" s="66">
        <f t="shared" si="3548"/>
        <v>142000</v>
      </c>
      <c r="J5220" s="66">
        <f t="shared" ref="J5220:X5220" si="3576">SUM(J5221)</f>
        <v>142000</v>
      </c>
      <c r="K5220" s="66">
        <f t="shared" si="3549"/>
        <v>0</v>
      </c>
      <c r="L5220" s="66">
        <f t="shared" si="3576"/>
        <v>0</v>
      </c>
      <c r="M5220" s="66">
        <f t="shared" si="3576"/>
        <v>0</v>
      </c>
      <c r="N5220" s="66">
        <f t="shared" si="3576"/>
        <v>0</v>
      </c>
      <c r="O5220" s="66">
        <f t="shared" si="3576"/>
        <v>0</v>
      </c>
      <c r="P5220" s="66">
        <f t="shared" si="3576"/>
        <v>0</v>
      </c>
      <c r="Q5220" s="66">
        <f t="shared" si="3576"/>
        <v>148969</v>
      </c>
      <c r="R5220" s="66">
        <f t="shared" si="3576"/>
        <v>148969</v>
      </c>
      <c r="S5220" s="66">
        <f t="shared" si="3576"/>
        <v>134310</v>
      </c>
      <c r="T5220" s="66">
        <f t="shared" si="3576"/>
        <v>14659</v>
      </c>
      <c r="U5220" s="66">
        <f t="shared" si="3576"/>
        <v>10000</v>
      </c>
      <c r="V5220" s="66">
        <f t="shared" si="3576"/>
        <v>4659</v>
      </c>
      <c r="W5220" s="66">
        <f t="shared" si="3576"/>
        <v>0</v>
      </c>
      <c r="X5220" s="66">
        <f t="shared" si="3576"/>
        <v>148969</v>
      </c>
      <c r="Y5220" s="208">
        <f t="shared" si="3570"/>
        <v>100</v>
      </c>
    </row>
    <row r="5221" spans="1:25">
      <c r="A5221" s="23" t="s">
        <v>786</v>
      </c>
      <c r="B5221" s="23" t="s">
        <v>184</v>
      </c>
      <c r="C5221" s="23" t="s">
        <v>1021</v>
      </c>
      <c r="D5221" s="23" t="s">
        <v>1774</v>
      </c>
      <c r="E5221" s="22">
        <v>6121</v>
      </c>
      <c r="F5221" s="23"/>
      <c r="G5221" s="128" t="s">
        <v>3379</v>
      </c>
      <c r="H5221" s="32" t="s">
        <v>22</v>
      </c>
      <c r="I5221" s="44">
        <f t="shared" si="3548"/>
        <v>142000</v>
      </c>
      <c r="J5221" s="44">
        <v>142000</v>
      </c>
      <c r="K5221" s="44">
        <f t="shared" si="3549"/>
        <v>0</v>
      </c>
      <c r="L5221" s="44">
        <v>0</v>
      </c>
      <c r="M5221" s="44">
        <v>0</v>
      </c>
      <c r="N5221" s="44">
        <v>0</v>
      </c>
      <c r="O5221" s="44">
        <v>0</v>
      </c>
      <c r="P5221" s="44">
        <v>0</v>
      </c>
      <c r="Q5221" s="44">
        <v>148969</v>
      </c>
      <c r="R5221" s="44">
        <v>148969</v>
      </c>
      <c r="S5221" s="44">
        <v>134310</v>
      </c>
      <c r="T5221" s="44">
        <f t="shared" si="3573"/>
        <v>14659</v>
      </c>
      <c r="U5221" s="44">
        <v>10000</v>
      </c>
      <c r="V5221" s="44">
        <v>4659</v>
      </c>
      <c r="W5221" s="44">
        <v>0</v>
      </c>
      <c r="X5221" s="44">
        <f t="shared" si="3574"/>
        <v>148969</v>
      </c>
      <c r="Y5221" s="209">
        <f t="shared" si="3570"/>
        <v>100</v>
      </c>
    </row>
    <row r="5222" spans="1:25">
      <c r="A5222" s="23" t="s">
        <v>786</v>
      </c>
      <c r="B5222" s="23" t="s">
        <v>184</v>
      </c>
      <c r="C5222" s="23" t="s">
        <v>1021</v>
      </c>
      <c r="D5222" s="23" t="s">
        <v>1774</v>
      </c>
      <c r="E5222" s="21" t="s">
        <v>141</v>
      </c>
      <c r="F5222" s="21" t="s">
        <v>0</v>
      </c>
      <c r="G5222" s="150" t="s">
        <v>0</v>
      </c>
      <c r="H5222" s="21" t="s">
        <v>23</v>
      </c>
      <c r="I5222" s="66">
        <f t="shared" si="3548"/>
        <v>186300</v>
      </c>
      <c r="J5222" s="66">
        <f t="shared" ref="J5222:P5222" si="3577">SUM(J5223:J5229)</f>
        <v>138800</v>
      </c>
      <c r="K5222" s="66">
        <f t="shared" si="3549"/>
        <v>47500</v>
      </c>
      <c r="L5222" s="66">
        <f t="shared" si="3577"/>
        <v>47500</v>
      </c>
      <c r="M5222" s="66">
        <f t="shared" si="3577"/>
        <v>0</v>
      </c>
      <c r="N5222" s="66">
        <f t="shared" si="3577"/>
        <v>0</v>
      </c>
      <c r="O5222" s="66">
        <f t="shared" si="3577"/>
        <v>0</v>
      </c>
      <c r="P5222" s="66">
        <f t="shared" si="3577"/>
        <v>0</v>
      </c>
      <c r="Q5222" s="66">
        <f>SUM(Q5223:Q5229)</f>
        <v>187513</v>
      </c>
      <c r="R5222" s="66">
        <f>SUM(R5223:R5229)</f>
        <v>140013</v>
      </c>
      <c r="S5222" s="66">
        <f>SUM(S5223:S5229)</f>
        <v>124188</v>
      </c>
      <c r="T5222" s="66">
        <f t="shared" ref="T5222:X5222" si="3578">SUM(T5223:T5229)</f>
        <v>15825</v>
      </c>
      <c r="U5222" s="66">
        <f t="shared" si="3578"/>
        <v>6275</v>
      </c>
      <c r="V5222" s="66">
        <f t="shared" si="3578"/>
        <v>4775</v>
      </c>
      <c r="W5222" s="66">
        <f t="shared" si="3578"/>
        <v>4775</v>
      </c>
      <c r="X5222" s="66">
        <f t="shared" si="3578"/>
        <v>140013</v>
      </c>
      <c r="Y5222" s="208">
        <f t="shared" si="3570"/>
        <v>100</v>
      </c>
    </row>
    <row r="5223" spans="1:25">
      <c r="A5223" s="23" t="s">
        <v>786</v>
      </c>
      <c r="B5223" s="23" t="s">
        <v>184</v>
      </c>
      <c r="C5223" s="23" t="s">
        <v>1021</v>
      </c>
      <c r="D5223" s="23" t="s">
        <v>1774</v>
      </c>
      <c r="E5223" s="22">
        <v>6131</v>
      </c>
      <c r="F5223" s="23"/>
      <c r="G5223" s="128" t="s">
        <v>3379</v>
      </c>
      <c r="H5223" s="32" t="s">
        <v>24</v>
      </c>
      <c r="I5223" s="44">
        <f t="shared" si="3548"/>
        <v>8500</v>
      </c>
      <c r="J5223" s="44">
        <v>1000</v>
      </c>
      <c r="K5223" s="44">
        <f t="shared" si="3549"/>
        <v>7500</v>
      </c>
      <c r="L5223" s="44">
        <v>7500</v>
      </c>
      <c r="M5223" s="44">
        <v>0</v>
      </c>
      <c r="N5223" s="44">
        <v>0</v>
      </c>
      <c r="O5223" s="44">
        <v>0</v>
      </c>
      <c r="P5223" s="44">
        <v>0</v>
      </c>
      <c r="Q5223" s="44">
        <v>8500</v>
      </c>
      <c r="R5223" s="44">
        <v>1000</v>
      </c>
      <c r="S5223" s="44">
        <v>750</v>
      </c>
      <c r="T5223" s="44">
        <f t="shared" si="3573"/>
        <v>250</v>
      </c>
      <c r="U5223" s="44">
        <v>83</v>
      </c>
      <c r="V5223" s="44">
        <v>83</v>
      </c>
      <c r="W5223" s="44">
        <v>84</v>
      </c>
      <c r="X5223" s="44">
        <f t="shared" si="3574"/>
        <v>1000</v>
      </c>
      <c r="Y5223" s="209">
        <f t="shared" si="3570"/>
        <v>100</v>
      </c>
    </row>
    <row r="5224" spans="1:25">
      <c r="A5224" s="23" t="s">
        <v>786</v>
      </c>
      <c r="B5224" s="23" t="s">
        <v>184</v>
      </c>
      <c r="C5224" s="23" t="s">
        <v>1021</v>
      </c>
      <c r="D5224" s="23" t="s">
        <v>1774</v>
      </c>
      <c r="E5224" s="22">
        <v>6132</v>
      </c>
      <c r="F5224" s="23"/>
      <c r="G5224" s="128" t="s">
        <v>3379</v>
      </c>
      <c r="H5224" s="32" t="s">
        <v>25</v>
      </c>
      <c r="I5224" s="44">
        <f t="shared" si="3548"/>
        <v>67400</v>
      </c>
      <c r="J5224" s="44">
        <v>67400</v>
      </c>
      <c r="K5224" s="44">
        <f t="shared" si="3549"/>
        <v>0</v>
      </c>
      <c r="L5224" s="44">
        <v>0</v>
      </c>
      <c r="M5224" s="44">
        <v>0</v>
      </c>
      <c r="N5224" s="44">
        <v>0</v>
      </c>
      <c r="O5224" s="44">
        <v>0</v>
      </c>
      <c r="P5224" s="44">
        <v>0</v>
      </c>
      <c r="Q5224" s="44">
        <v>61400</v>
      </c>
      <c r="R5224" s="44">
        <v>61400</v>
      </c>
      <c r="S5224" s="44">
        <v>61400</v>
      </c>
      <c r="T5224" s="44">
        <f t="shared" si="3573"/>
        <v>0</v>
      </c>
      <c r="U5224" s="44">
        <v>0</v>
      </c>
      <c r="V5224" s="44">
        <v>0</v>
      </c>
      <c r="W5224" s="44">
        <v>0</v>
      </c>
      <c r="X5224" s="44">
        <f t="shared" si="3574"/>
        <v>61400</v>
      </c>
      <c r="Y5224" s="209">
        <f t="shared" si="3570"/>
        <v>100</v>
      </c>
    </row>
    <row r="5225" spans="1:25">
      <c r="A5225" s="23" t="s">
        <v>786</v>
      </c>
      <c r="B5225" s="23" t="s">
        <v>184</v>
      </c>
      <c r="C5225" s="23" t="s">
        <v>1021</v>
      </c>
      <c r="D5225" s="23" t="s">
        <v>1774</v>
      </c>
      <c r="E5225" s="22">
        <v>6133</v>
      </c>
      <c r="F5225" s="23"/>
      <c r="G5225" s="128" t="s">
        <v>3379</v>
      </c>
      <c r="H5225" s="32" t="s">
        <v>26</v>
      </c>
      <c r="I5225" s="44">
        <f t="shared" si="3548"/>
        <v>16300</v>
      </c>
      <c r="J5225" s="44">
        <v>15300</v>
      </c>
      <c r="K5225" s="44">
        <f t="shared" si="3549"/>
        <v>1000</v>
      </c>
      <c r="L5225" s="44">
        <v>1000</v>
      </c>
      <c r="M5225" s="44">
        <v>0</v>
      </c>
      <c r="N5225" s="44">
        <v>0</v>
      </c>
      <c r="O5225" s="44">
        <v>0</v>
      </c>
      <c r="P5225" s="44">
        <v>0</v>
      </c>
      <c r="Q5225" s="44">
        <v>16300</v>
      </c>
      <c r="R5225" s="44">
        <v>15300</v>
      </c>
      <c r="S5225" s="44">
        <v>11475</v>
      </c>
      <c r="T5225" s="44">
        <f t="shared" si="3573"/>
        <v>3825</v>
      </c>
      <c r="U5225" s="44">
        <v>1275</v>
      </c>
      <c r="V5225" s="44">
        <v>1275</v>
      </c>
      <c r="W5225" s="44">
        <v>1275</v>
      </c>
      <c r="X5225" s="44">
        <f t="shared" si="3574"/>
        <v>15300</v>
      </c>
      <c r="Y5225" s="209">
        <f t="shared" si="3570"/>
        <v>100</v>
      </c>
    </row>
    <row r="5226" spans="1:25">
      <c r="A5226" s="23" t="s">
        <v>786</v>
      </c>
      <c r="B5226" s="23" t="s">
        <v>184</v>
      </c>
      <c r="C5226" s="23" t="s">
        <v>1021</v>
      </c>
      <c r="D5226" s="23" t="s">
        <v>1774</v>
      </c>
      <c r="E5226" s="22">
        <v>6134</v>
      </c>
      <c r="F5226" s="23"/>
      <c r="G5226" s="128" t="s">
        <v>3379</v>
      </c>
      <c r="H5226" s="32" t="s">
        <v>27</v>
      </c>
      <c r="I5226" s="44">
        <f t="shared" si="3548"/>
        <v>26000</v>
      </c>
      <c r="J5226" s="44">
        <v>20000</v>
      </c>
      <c r="K5226" s="44">
        <f t="shared" si="3549"/>
        <v>6000</v>
      </c>
      <c r="L5226" s="44">
        <v>6000</v>
      </c>
      <c r="M5226" s="44">
        <v>0</v>
      </c>
      <c r="N5226" s="44">
        <v>0</v>
      </c>
      <c r="O5226" s="44">
        <v>0</v>
      </c>
      <c r="P5226" s="44">
        <v>0</v>
      </c>
      <c r="Q5226" s="44">
        <v>26000</v>
      </c>
      <c r="R5226" s="44">
        <v>20000</v>
      </c>
      <c r="S5226" s="44">
        <v>15000</v>
      </c>
      <c r="T5226" s="44">
        <f t="shared" si="3573"/>
        <v>5000</v>
      </c>
      <c r="U5226" s="44">
        <v>1667</v>
      </c>
      <c r="V5226" s="44">
        <v>1667</v>
      </c>
      <c r="W5226" s="44">
        <v>1666</v>
      </c>
      <c r="X5226" s="44">
        <f t="shared" si="3574"/>
        <v>20000</v>
      </c>
      <c r="Y5226" s="209">
        <f t="shared" si="3570"/>
        <v>100</v>
      </c>
    </row>
    <row r="5227" spans="1:25">
      <c r="A5227" s="23" t="s">
        <v>786</v>
      </c>
      <c r="B5227" s="23" t="s">
        <v>184</v>
      </c>
      <c r="C5227" s="23" t="s">
        <v>1021</v>
      </c>
      <c r="D5227" s="23" t="s">
        <v>1774</v>
      </c>
      <c r="E5227" s="22">
        <v>6137</v>
      </c>
      <c r="F5227" s="23"/>
      <c r="G5227" s="128" t="s">
        <v>3379</v>
      </c>
      <c r="H5227" s="32" t="s">
        <v>30</v>
      </c>
      <c r="I5227" s="44">
        <f t="shared" si="3548"/>
        <v>21000</v>
      </c>
      <c r="J5227" s="44">
        <v>11000</v>
      </c>
      <c r="K5227" s="44">
        <f t="shared" si="3549"/>
        <v>10000</v>
      </c>
      <c r="L5227" s="44">
        <v>10000</v>
      </c>
      <c r="M5227" s="44">
        <v>0</v>
      </c>
      <c r="N5227" s="44">
        <v>0</v>
      </c>
      <c r="O5227" s="44">
        <v>0</v>
      </c>
      <c r="P5227" s="44">
        <v>0</v>
      </c>
      <c r="Q5227" s="44">
        <v>21000</v>
      </c>
      <c r="R5227" s="44">
        <v>11000</v>
      </c>
      <c r="S5227" s="44">
        <v>8250</v>
      </c>
      <c r="T5227" s="44">
        <f t="shared" si="3573"/>
        <v>2750</v>
      </c>
      <c r="U5227" s="44">
        <v>917</v>
      </c>
      <c r="V5227" s="44">
        <v>917</v>
      </c>
      <c r="W5227" s="44">
        <v>916</v>
      </c>
      <c r="X5227" s="44">
        <f t="shared" si="3574"/>
        <v>11000</v>
      </c>
      <c r="Y5227" s="209">
        <f t="shared" si="3570"/>
        <v>100</v>
      </c>
    </row>
    <row r="5228" spans="1:25">
      <c r="A5228" s="23" t="s">
        <v>786</v>
      </c>
      <c r="B5228" s="23" t="s">
        <v>184</v>
      </c>
      <c r="C5228" s="23" t="s">
        <v>1021</v>
      </c>
      <c r="D5228" s="23" t="s">
        <v>1774</v>
      </c>
      <c r="E5228" s="22">
        <v>6138</v>
      </c>
      <c r="F5228" s="23"/>
      <c r="G5228" s="128" t="s">
        <v>3379</v>
      </c>
      <c r="H5228" s="32" t="s">
        <v>31</v>
      </c>
      <c r="I5228" s="44">
        <f t="shared" si="3548"/>
        <v>3000</v>
      </c>
      <c r="J5228" s="44">
        <v>0</v>
      </c>
      <c r="K5228" s="44">
        <f t="shared" si="3549"/>
        <v>3000</v>
      </c>
      <c r="L5228" s="44">
        <v>3000</v>
      </c>
      <c r="M5228" s="44">
        <v>0</v>
      </c>
      <c r="N5228" s="44">
        <v>0</v>
      </c>
      <c r="O5228" s="44">
        <v>0</v>
      </c>
      <c r="P5228" s="44">
        <v>0</v>
      </c>
      <c r="Q5228" s="44">
        <v>3000</v>
      </c>
      <c r="R5228" s="44">
        <v>0</v>
      </c>
      <c r="S5228" s="44">
        <v>0</v>
      </c>
      <c r="T5228" s="44">
        <f t="shared" si="3573"/>
        <v>0</v>
      </c>
      <c r="U5228" s="44"/>
      <c r="V5228" s="44"/>
      <c r="W5228" s="44"/>
      <c r="X5228" s="44">
        <f t="shared" si="3574"/>
        <v>0</v>
      </c>
      <c r="Y5228" s="209">
        <f t="shared" si="3570"/>
        <v>0</v>
      </c>
    </row>
    <row r="5229" spans="1:25">
      <c r="A5229" s="20" t="s">
        <v>786</v>
      </c>
      <c r="B5229" s="20" t="s">
        <v>184</v>
      </c>
      <c r="C5229" s="20" t="s">
        <v>1021</v>
      </c>
      <c r="D5229" s="20" t="s">
        <v>1774</v>
      </c>
      <c r="E5229" s="20" t="s">
        <v>144</v>
      </c>
      <c r="F5229" s="23" t="s">
        <v>0</v>
      </c>
      <c r="G5229" s="154" t="s">
        <v>0</v>
      </c>
      <c r="H5229" s="21" t="s">
        <v>32</v>
      </c>
      <c r="I5229" s="66">
        <f t="shared" si="3548"/>
        <v>44100</v>
      </c>
      <c r="J5229" s="66">
        <f t="shared" ref="J5229:P5229" si="3579">SUM(J5230:J5232)</f>
        <v>24100</v>
      </c>
      <c r="K5229" s="66">
        <f t="shared" si="3549"/>
        <v>20000</v>
      </c>
      <c r="L5229" s="66">
        <f t="shared" si="3579"/>
        <v>20000</v>
      </c>
      <c r="M5229" s="66">
        <f t="shared" si="3579"/>
        <v>0</v>
      </c>
      <c r="N5229" s="66">
        <f t="shared" si="3579"/>
        <v>0</v>
      </c>
      <c r="O5229" s="66">
        <f t="shared" si="3579"/>
        <v>0</v>
      </c>
      <c r="P5229" s="66">
        <f t="shared" si="3579"/>
        <v>0</v>
      </c>
      <c r="Q5229" s="66">
        <f>SUM(Q5230:Q5232)</f>
        <v>51313</v>
      </c>
      <c r="R5229" s="66">
        <f>SUM(R5230:R5232)</f>
        <v>31313</v>
      </c>
      <c r="S5229" s="66">
        <f>SUM(S5230:S5232)</f>
        <v>27313</v>
      </c>
      <c r="T5229" s="66">
        <f t="shared" ref="T5229:X5229" si="3580">SUM(T5230:T5232)</f>
        <v>4000</v>
      </c>
      <c r="U5229" s="66">
        <f t="shared" si="3580"/>
        <v>2333</v>
      </c>
      <c r="V5229" s="66">
        <f t="shared" si="3580"/>
        <v>833</v>
      </c>
      <c r="W5229" s="66">
        <f t="shared" si="3580"/>
        <v>834</v>
      </c>
      <c r="X5229" s="66">
        <f t="shared" si="3580"/>
        <v>31313</v>
      </c>
      <c r="Y5229" s="208">
        <f t="shared" si="3570"/>
        <v>100</v>
      </c>
    </row>
    <row r="5230" spans="1:25">
      <c r="A5230" s="23" t="s">
        <v>786</v>
      </c>
      <c r="B5230" s="23" t="s">
        <v>184</v>
      </c>
      <c r="C5230" s="23" t="s">
        <v>1021</v>
      </c>
      <c r="D5230" s="23" t="s">
        <v>1774</v>
      </c>
      <c r="E5230" s="22">
        <v>6139</v>
      </c>
      <c r="F5230" s="23"/>
      <c r="G5230" s="128" t="s">
        <v>3379</v>
      </c>
      <c r="H5230" s="32" t="s">
        <v>32</v>
      </c>
      <c r="I5230" s="44">
        <f t="shared" si="3548"/>
        <v>30000</v>
      </c>
      <c r="J5230" s="44">
        <v>10000</v>
      </c>
      <c r="K5230" s="44">
        <f t="shared" si="3549"/>
        <v>20000</v>
      </c>
      <c r="L5230" s="44">
        <v>20000</v>
      </c>
      <c r="M5230" s="44">
        <v>0</v>
      </c>
      <c r="N5230" s="44">
        <v>0</v>
      </c>
      <c r="O5230" s="44">
        <v>0</v>
      </c>
      <c r="P5230" s="44">
        <v>0</v>
      </c>
      <c r="Q5230" s="44">
        <v>37000</v>
      </c>
      <c r="R5230" s="44">
        <v>17000</v>
      </c>
      <c r="S5230" s="44">
        <v>15500</v>
      </c>
      <c r="T5230" s="44">
        <f t="shared" si="3573"/>
        <v>1500</v>
      </c>
      <c r="U5230" s="44">
        <v>1500</v>
      </c>
      <c r="V5230" s="44"/>
      <c r="W5230" s="44"/>
      <c r="X5230" s="44">
        <f t="shared" si="3574"/>
        <v>17000</v>
      </c>
      <c r="Y5230" s="209">
        <f t="shared" si="3570"/>
        <v>100</v>
      </c>
    </row>
    <row r="5231" spans="1:25">
      <c r="A5231" s="23" t="s">
        <v>786</v>
      </c>
      <c r="B5231" s="23" t="s">
        <v>184</v>
      </c>
      <c r="C5231" s="23" t="s">
        <v>1021</v>
      </c>
      <c r="D5231" s="23" t="s">
        <v>1774</v>
      </c>
      <c r="E5231" s="22">
        <v>6139</v>
      </c>
      <c r="F5231" s="23" t="s">
        <v>1781</v>
      </c>
      <c r="G5231" s="128" t="s">
        <v>3379</v>
      </c>
      <c r="H5231" s="32" t="s">
        <v>152</v>
      </c>
      <c r="I5231" s="44">
        <f t="shared" si="3548"/>
        <v>4100</v>
      </c>
      <c r="J5231" s="44">
        <v>4100</v>
      </c>
      <c r="K5231" s="44">
        <f t="shared" si="3549"/>
        <v>0</v>
      </c>
      <c r="L5231" s="44">
        <v>0</v>
      </c>
      <c r="M5231" s="44">
        <v>0</v>
      </c>
      <c r="N5231" s="44">
        <v>0</v>
      </c>
      <c r="O5231" s="44">
        <v>0</v>
      </c>
      <c r="P5231" s="44">
        <v>0</v>
      </c>
      <c r="Q5231" s="44">
        <v>4313</v>
      </c>
      <c r="R5231" s="44">
        <v>4313</v>
      </c>
      <c r="S5231" s="44">
        <v>4313</v>
      </c>
      <c r="T5231" s="44">
        <f t="shared" si="3573"/>
        <v>0</v>
      </c>
      <c r="U5231" s="44"/>
      <c r="V5231" s="44"/>
      <c r="W5231" s="44"/>
      <c r="X5231" s="44">
        <f t="shared" si="3574"/>
        <v>4313</v>
      </c>
      <c r="Y5231" s="209">
        <f t="shared" si="3570"/>
        <v>100</v>
      </c>
    </row>
    <row r="5232" spans="1:25">
      <c r="A5232" s="23" t="s">
        <v>786</v>
      </c>
      <c r="B5232" s="23" t="s">
        <v>184</v>
      </c>
      <c r="C5232" s="23" t="s">
        <v>1021</v>
      </c>
      <c r="D5232" s="23" t="s">
        <v>1774</v>
      </c>
      <c r="E5232" s="22">
        <v>6139</v>
      </c>
      <c r="F5232" s="23" t="s">
        <v>1782</v>
      </c>
      <c r="G5232" s="128" t="s">
        <v>3379</v>
      </c>
      <c r="H5232" s="32" t="s">
        <v>158</v>
      </c>
      <c r="I5232" s="44">
        <f t="shared" si="3548"/>
        <v>10000</v>
      </c>
      <c r="J5232" s="44">
        <v>10000</v>
      </c>
      <c r="K5232" s="44">
        <f t="shared" si="3549"/>
        <v>0</v>
      </c>
      <c r="L5232" s="44">
        <v>0</v>
      </c>
      <c r="M5232" s="44">
        <v>0</v>
      </c>
      <c r="N5232" s="44">
        <v>0</v>
      </c>
      <c r="O5232" s="44">
        <v>0</v>
      </c>
      <c r="P5232" s="44">
        <v>0</v>
      </c>
      <c r="Q5232" s="44">
        <v>10000</v>
      </c>
      <c r="R5232" s="44">
        <v>10000</v>
      </c>
      <c r="S5232" s="44">
        <v>7500</v>
      </c>
      <c r="T5232" s="44">
        <f t="shared" si="3573"/>
        <v>2500</v>
      </c>
      <c r="U5232" s="44">
        <v>833</v>
      </c>
      <c r="V5232" s="44">
        <v>833</v>
      </c>
      <c r="W5232" s="44">
        <v>834</v>
      </c>
      <c r="X5232" s="44">
        <f t="shared" si="3574"/>
        <v>10000</v>
      </c>
      <c r="Y5232" s="209">
        <f t="shared" si="3570"/>
        <v>100</v>
      </c>
    </row>
    <row r="5233" spans="1:25" s="68" customFormat="1" ht="20.399999999999999">
      <c r="A5233" s="46" t="s">
        <v>0</v>
      </c>
      <c r="B5233" s="46" t="s">
        <v>0</v>
      </c>
      <c r="C5233" s="46" t="s">
        <v>0</v>
      </c>
      <c r="D5233" s="3" t="s">
        <v>0</v>
      </c>
      <c r="E5233" s="3" t="s">
        <v>0</v>
      </c>
      <c r="F5233" s="3" t="s">
        <v>0</v>
      </c>
      <c r="G5233" s="158" t="s">
        <v>0</v>
      </c>
      <c r="H5233" s="53" t="s">
        <v>42</v>
      </c>
      <c r="I5233" s="57">
        <f t="shared" si="3548"/>
        <v>100</v>
      </c>
      <c r="J5233" s="57">
        <f t="shared" ref="J5233:X5234" si="3581">SUM(J5234)</f>
        <v>100</v>
      </c>
      <c r="K5233" s="57">
        <f t="shared" si="3549"/>
        <v>0</v>
      </c>
      <c r="L5233" s="57">
        <f t="shared" si="3581"/>
        <v>0</v>
      </c>
      <c r="M5233" s="57">
        <f t="shared" si="3581"/>
        <v>0</v>
      </c>
      <c r="N5233" s="57">
        <f t="shared" si="3581"/>
        <v>0</v>
      </c>
      <c r="O5233" s="57">
        <f t="shared" si="3581"/>
        <v>0</v>
      </c>
      <c r="P5233" s="57">
        <f t="shared" si="3581"/>
        <v>0</v>
      </c>
      <c r="Q5233" s="57">
        <f t="shared" si="3581"/>
        <v>89326</v>
      </c>
      <c r="R5233" s="57">
        <f t="shared" si="3581"/>
        <v>34290</v>
      </c>
      <c r="S5233" s="57">
        <f t="shared" si="3581"/>
        <v>34190</v>
      </c>
      <c r="T5233" s="57">
        <f t="shared" si="3581"/>
        <v>0</v>
      </c>
      <c r="U5233" s="57">
        <f t="shared" si="3581"/>
        <v>0</v>
      </c>
      <c r="V5233" s="57">
        <f t="shared" si="3581"/>
        <v>0</v>
      </c>
      <c r="W5233" s="57">
        <f t="shared" si="3581"/>
        <v>0</v>
      </c>
      <c r="X5233" s="57">
        <f t="shared" si="3581"/>
        <v>34190</v>
      </c>
      <c r="Y5233" s="222">
        <f t="shared" si="3570"/>
        <v>99.708369787109945</v>
      </c>
    </row>
    <row r="5234" spans="1:25">
      <c r="A5234" s="23" t="s">
        <v>786</v>
      </c>
      <c r="B5234" s="23" t="s">
        <v>184</v>
      </c>
      <c r="C5234" s="23" t="s">
        <v>1021</v>
      </c>
      <c r="D5234" s="23" t="s">
        <v>1774</v>
      </c>
      <c r="E5234" s="21" t="s">
        <v>159</v>
      </c>
      <c r="F5234" s="21" t="s">
        <v>0</v>
      </c>
      <c r="G5234" s="150" t="s">
        <v>0</v>
      </c>
      <c r="H5234" s="21" t="s">
        <v>34</v>
      </c>
      <c r="I5234" s="66">
        <f t="shared" si="3548"/>
        <v>100</v>
      </c>
      <c r="J5234" s="66">
        <f t="shared" si="3581"/>
        <v>100</v>
      </c>
      <c r="K5234" s="66">
        <f t="shared" si="3549"/>
        <v>0</v>
      </c>
      <c r="L5234" s="66">
        <f t="shared" si="3581"/>
        <v>0</v>
      </c>
      <c r="M5234" s="66">
        <f t="shared" si="3581"/>
        <v>0</v>
      </c>
      <c r="N5234" s="66">
        <f t="shared" si="3581"/>
        <v>0</v>
      </c>
      <c r="O5234" s="66">
        <f t="shared" si="3581"/>
        <v>0</v>
      </c>
      <c r="P5234" s="66">
        <f t="shared" si="3581"/>
        <v>0</v>
      </c>
      <c r="Q5234" s="66">
        <f t="shared" si="3581"/>
        <v>89326</v>
      </c>
      <c r="R5234" s="66">
        <f t="shared" si="3581"/>
        <v>34290</v>
      </c>
      <c r="S5234" s="66">
        <f t="shared" si="3581"/>
        <v>34190</v>
      </c>
      <c r="T5234" s="66">
        <f t="shared" si="3581"/>
        <v>0</v>
      </c>
      <c r="U5234" s="66">
        <f t="shared" si="3581"/>
        <v>0</v>
      </c>
      <c r="V5234" s="66">
        <f t="shared" si="3581"/>
        <v>0</v>
      </c>
      <c r="W5234" s="66">
        <f t="shared" si="3581"/>
        <v>0</v>
      </c>
      <c r="X5234" s="66">
        <f t="shared" si="3581"/>
        <v>34190</v>
      </c>
      <c r="Y5234" s="208">
        <f t="shared" si="3570"/>
        <v>99.708369787109945</v>
      </c>
    </row>
    <row r="5235" spans="1:25">
      <c r="A5235" s="23" t="s">
        <v>786</v>
      </c>
      <c r="B5235" s="23" t="s">
        <v>184</v>
      </c>
      <c r="C5235" s="23" t="s">
        <v>1021</v>
      </c>
      <c r="D5235" s="23" t="s">
        <v>1774</v>
      </c>
      <c r="E5235" s="22">
        <v>6148</v>
      </c>
      <c r="F5235" s="23"/>
      <c r="G5235" s="128" t="s">
        <v>3379</v>
      </c>
      <c r="H5235" s="32" t="s">
        <v>41</v>
      </c>
      <c r="I5235" s="44">
        <f t="shared" si="3548"/>
        <v>100</v>
      </c>
      <c r="J5235" s="44">
        <v>100</v>
      </c>
      <c r="K5235" s="44">
        <f t="shared" si="3549"/>
        <v>0</v>
      </c>
      <c r="L5235" s="44">
        <v>0</v>
      </c>
      <c r="M5235" s="44">
        <v>0</v>
      </c>
      <c r="N5235" s="44">
        <v>0</v>
      </c>
      <c r="O5235" s="44">
        <v>0</v>
      </c>
      <c r="P5235" s="44">
        <v>0</v>
      </c>
      <c r="Q5235" s="44">
        <v>89326</v>
      </c>
      <c r="R5235" s="44">
        <v>34290</v>
      </c>
      <c r="S5235" s="44">
        <v>34190</v>
      </c>
      <c r="T5235" s="44">
        <f t="shared" si="3573"/>
        <v>0</v>
      </c>
      <c r="U5235" s="44"/>
      <c r="V5235" s="44"/>
      <c r="W5235" s="44"/>
      <c r="X5235" s="44">
        <f t="shared" si="3574"/>
        <v>34190</v>
      </c>
      <c r="Y5235" s="209">
        <f t="shared" si="3570"/>
        <v>99.708369787109945</v>
      </c>
    </row>
    <row r="5236" spans="1:25" s="68" customFormat="1" ht="20.399999999999999">
      <c r="A5236" s="46" t="s">
        <v>0</v>
      </c>
      <c r="B5236" s="46" t="s">
        <v>0</v>
      </c>
      <c r="C5236" s="46" t="s">
        <v>0</v>
      </c>
      <c r="D5236" s="3" t="s">
        <v>0</v>
      </c>
      <c r="E5236" s="3" t="s">
        <v>0</v>
      </c>
      <c r="F5236" s="3" t="s">
        <v>0</v>
      </c>
      <c r="G5236" s="158" t="s">
        <v>0</v>
      </c>
      <c r="H5236" s="53" t="s">
        <v>60</v>
      </c>
      <c r="I5236" s="57">
        <f t="shared" si="3548"/>
        <v>22500</v>
      </c>
      <c r="J5236" s="57">
        <f t="shared" ref="J5236:X5237" si="3582">SUM(J5237)</f>
        <v>0</v>
      </c>
      <c r="K5236" s="57">
        <f t="shared" si="3549"/>
        <v>22500</v>
      </c>
      <c r="L5236" s="57">
        <f t="shared" si="3582"/>
        <v>22500</v>
      </c>
      <c r="M5236" s="57">
        <f t="shared" si="3582"/>
        <v>0</v>
      </c>
      <c r="N5236" s="57">
        <f t="shared" si="3582"/>
        <v>0</v>
      </c>
      <c r="O5236" s="57">
        <f t="shared" si="3582"/>
        <v>0</v>
      </c>
      <c r="P5236" s="57">
        <f t="shared" si="3582"/>
        <v>0</v>
      </c>
      <c r="Q5236" s="57">
        <f t="shared" si="3582"/>
        <v>22500</v>
      </c>
      <c r="R5236" s="57">
        <f t="shared" si="3582"/>
        <v>0</v>
      </c>
      <c r="S5236" s="57">
        <f t="shared" si="3582"/>
        <v>0</v>
      </c>
      <c r="T5236" s="57">
        <f t="shared" si="3582"/>
        <v>0</v>
      </c>
      <c r="U5236" s="57">
        <f t="shared" si="3582"/>
        <v>0</v>
      </c>
      <c r="V5236" s="57">
        <f t="shared" si="3582"/>
        <v>0</v>
      </c>
      <c r="W5236" s="57">
        <f t="shared" si="3582"/>
        <v>0</v>
      </c>
      <c r="X5236" s="57">
        <f t="shared" si="3582"/>
        <v>0</v>
      </c>
      <c r="Y5236" s="222">
        <f t="shared" si="3570"/>
        <v>0</v>
      </c>
    </row>
    <row r="5237" spans="1:25">
      <c r="A5237" s="23" t="s">
        <v>786</v>
      </c>
      <c r="B5237" s="23" t="s">
        <v>184</v>
      </c>
      <c r="C5237" s="23" t="s">
        <v>1021</v>
      </c>
      <c r="D5237" s="23" t="s">
        <v>1774</v>
      </c>
      <c r="E5237" s="21" t="s">
        <v>166</v>
      </c>
      <c r="F5237" s="21" t="s">
        <v>0</v>
      </c>
      <c r="G5237" s="150" t="s">
        <v>0</v>
      </c>
      <c r="H5237" s="21" t="s">
        <v>53</v>
      </c>
      <c r="I5237" s="66">
        <f t="shared" si="3548"/>
        <v>22500</v>
      </c>
      <c r="J5237" s="66">
        <f t="shared" si="3582"/>
        <v>0</v>
      </c>
      <c r="K5237" s="66">
        <f t="shared" si="3549"/>
        <v>22500</v>
      </c>
      <c r="L5237" s="66">
        <f t="shared" si="3582"/>
        <v>22500</v>
      </c>
      <c r="M5237" s="66">
        <f t="shared" si="3582"/>
        <v>0</v>
      </c>
      <c r="N5237" s="66">
        <f t="shared" si="3582"/>
        <v>0</v>
      </c>
      <c r="O5237" s="66">
        <f t="shared" si="3582"/>
        <v>0</v>
      </c>
      <c r="P5237" s="66">
        <f t="shared" si="3582"/>
        <v>0</v>
      </c>
      <c r="Q5237" s="66">
        <f t="shared" si="3582"/>
        <v>22500</v>
      </c>
      <c r="R5237" s="66">
        <f t="shared" si="3582"/>
        <v>0</v>
      </c>
      <c r="S5237" s="66">
        <f t="shared" si="3582"/>
        <v>0</v>
      </c>
      <c r="T5237" s="66">
        <f t="shared" si="3582"/>
        <v>0</v>
      </c>
      <c r="U5237" s="66">
        <f t="shared" si="3582"/>
        <v>0</v>
      </c>
      <c r="V5237" s="66">
        <f t="shared" si="3582"/>
        <v>0</v>
      </c>
      <c r="W5237" s="66">
        <f t="shared" si="3582"/>
        <v>0</v>
      </c>
      <c r="X5237" s="66">
        <f t="shared" si="3582"/>
        <v>0</v>
      </c>
      <c r="Y5237" s="208">
        <f t="shared" si="3570"/>
        <v>0</v>
      </c>
    </row>
    <row r="5238" spans="1:25">
      <c r="A5238" s="23" t="s">
        <v>786</v>
      </c>
      <c r="B5238" s="23" t="s">
        <v>184</v>
      </c>
      <c r="C5238" s="23" t="s">
        <v>1021</v>
      </c>
      <c r="D5238" s="23" t="s">
        <v>1774</v>
      </c>
      <c r="E5238" s="22">
        <v>8213</v>
      </c>
      <c r="F5238" s="23"/>
      <c r="G5238" s="128" t="s">
        <v>3379</v>
      </c>
      <c r="H5238" s="32" t="s">
        <v>56</v>
      </c>
      <c r="I5238" s="44">
        <f t="shared" ref="I5238:I5301" si="3583">SUM(J5238,K5238,O5238,P5238)</f>
        <v>22500</v>
      </c>
      <c r="J5238" s="44">
        <v>0</v>
      </c>
      <c r="K5238" s="44">
        <f t="shared" ref="K5238:K5301" si="3584">SUM(L5238,M5238,N5238)</f>
        <v>22500</v>
      </c>
      <c r="L5238" s="44">
        <v>22500</v>
      </c>
      <c r="M5238" s="44">
        <v>0</v>
      </c>
      <c r="N5238" s="44">
        <v>0</v>
      </c>
      <c r="O5238" s="44">
        <v>0</v>
      </c>
      <c r="P5238" s="44">
        <v>0</v>
      </c>
      <c r="Q5238" s="44">
        <v>22500</v>
      </c>
      <c r="R5238" s="44">
        <v>0</v>
      </c>
      <c r="S5238" s="44">
        <v>0</v>
      </c>
      <c r="T5238" s="44">
        <f t="shared" si="3573"/>
        <v>0</v>
      </c>
      <c r="U5238" s="44"/>
      <c r="V5238" s="44"/>
      <c r="W5238" s="44"/>
      <c r="X5238" s="44">
        <f t="shared" si="3574"/>
        <v>0</v>
      </c>
      <c r="Y5238" s="209">
        <f t="shared" si="3570"/>
        <v>0</v>
      </c>
    </row>
    <row r="5239" spans="1:25">
      <c r="A5239" s="32" t="s">
        <v>0</v>
      </c>
      <c r="B5239" s="32" t="s">
        <v>0</v>
      </c>
      <c r="C5239" s="32" t="s">
        <v>0</v>
      </c>
      <c r="D5239" s="32" t="s">
        <v>0</v>
      </c>
      <c r="E5239" s="32" t="s">
        <v>0</v>
      </c>
      <c r="F5239" s="32" t="s">
        <v>0</v>
      </c>
      <c r="G5239" s="154" t="s">
        <v>0</v>
      </c>
      <c r="H5239" s="30" t="s">
        <v>1783</v>
      </c>
      <c r="I5239" s="31">
        <f t="shared" si="3583"/>
        <v>1940000</v>
      </c>
      <c r="J5239" s="31">
        <f>SUM(J5211,J5233,J5236)</f>
        <v>1870000</v>
      </c>
      <c r="K5239" s="31">
        <f t="shared" si="3584"/>
        <v>70000</v>
      </c>
      <c r="L5239" s="31">
        <f t="shared" ref="L5239:X5239" si="3585">SUM(L5211,L5233,L5236)</f>
        <v>70000</v>
      </c>
      <c r="M5239" s="31">
        <f t="shared" si="3585"/>
        <v>0</v>
      </c>
      <c r="N5239" s="31">
        <f t="shared" si="3585"/>
        <v>0</v>
      </c>
      <c r="O5239" s="31">
        <f t="shared" si="3585"/>
        <v>0</v>
      </c>
      <c r="P5239" s="31">
        <f t="shared" si="3585"/>
        <v>0</v>
      </c>
      <c r="Q5239" s="31">
        <f t="shared" si="3585"/>
        <v>2112175</v>
      </c>
      <c r="R5239" s="31">
        <f t="shared" si="3585"/>
        <v>1987139</v>
      </c>
      <c r="S5239" s="31">
        <f t="shared" si="3585"/>
        <v>1638986</v>
      </c>
      <c r="T5239" s="31">
        <f t="shared" si="3585"/>
        <v>348053</v>
      </c>
      <c r="U5239" s="31">
        <f t="shared" si="3585"/>
        <v>140859</v>
      </c>
      <c r="V5239" s="31">
        <f t="shared" si="3585"/>
        <v>132434</v>
      </c>
      <c r="W5239" s="31">
        <f t="shared" si="3585"/>
        <v>74760</v>
      </c>
      <c r="X5239" s="31">
        <f t="shared" si="3585"/>
        <v>1987039</v>
      </c>
      <c r="Y5239" s="220">
        <f t="shared" si="3570"/>
        <v>99.994967639405203</v>
      </c>
    </row>
    <row r="5240" spans="1:25" ht="15" thickBot="1">
      <c r="A5240" s="32" t="s">
        <v>0</v>
      </c>
      <c r="B5240" s="32" t="s">
        <v>0</v>
      </c>
      <c r="C5240" s="32" t="s">
        <v>0</v>
      </c>
      <c r="D5240" s="32" t="s">
        <v>0</v>
      </c>
      <c r="E5240" s="32" t="s">
        <v>0</v>
      </c>
      <c r="F5240" s="32" t="s">
        <v>0</v>
      </c>
      <c r="G5240" s="154" t="s">
        <v>0</v>
      </c>
      <c r="H5240" s="21" t="s">
        <v>170</v>
      </c>
      <c r="I5240" s="66">
        <f t="shared" si="3583"/>
        <v>61</v>
      </c>
      <c r="J5240" s="66">
        <v>61</v>
      </c>
      <c r="K5240" s="66">
        <f t="shared" si="3584"/>
        <v>0</v>
      </c>
      <c r="L5240" s="66" t="s">
        <v>0</v>
      </c>
      <c r="M5240" s="66" t="s">
        <v>0</v>
      </c>
      <c r="N5240" s="66" t="s">
        <v>0</v>
      </c>
      <c r="O5240" s="66" t="s">
        <v>0</v>
      </c>
      <c r="P5240" s="66" t="s">
        <v>0</v>
      </c>
      <c r="Q5240" s="66">
        <v>0</v>
      </c>
      <c r="R5240" s="66"/>
      <c r="S5240" s="66"/>
      <c r="T5240" s="66"/>
      <c r="U5240" s="66"/>
      <c r="V5240" s="66"/>
      <c r="W5240" s="66"/>
      <c r="X5240" s="66"/>
      <c r="Y5240" s="208">
        <v>0</v>
      </c>
    </row>
    <row r="5241" spans="1:25" ht="41.4" thickBot="1">
      <c r="A5241" s="252" t="s">
        <v>0</v>
      </c>
      <c r="B5241" s="252" t="s">
        <v>0</v>
      </c>
      <c r="C5241" s="252" t="s">
        <v>0</v>
      </c>
      <c r="D5241" s="252" t="s">
        <v>0</v>
      </c>
      <c r="E5241" s="252" t="s">
        <v>0</v>
      </c>
      <c r="F5241" s="252" t="s">
        <v>0</v>
      </c>
      <c r="G5241" s="258" t="s">
        <v>0</v>
      </c>
      <c r="H5241" s="24" t="s">
        <v>72</v>
      </c>
      <c r="I5241" s="1" t="s">
        <v>3093</v>
      </c>
      <c r="J5241" s="1" t="s">
        <v>3130</v>
      </c>
      <c r="K5241" s="1" t="s">
        <v>3</v>
      </c>
      <c r="L5241" s="1" t="s">
        <v>4</v>
      </c>
      <c r="M5241" s="1" t="s">
        <v>5</v>
      </c>
      <c r="N5241" s="1" t="s">
        <v>6</v>
      </c>
      <c r="O5241" s="1" t="s">
        <v>7</v>
      </c>
      <c r="P5241" s="1" t="s">
        <v>8</v>
      </c>
      <c r="Q5241" s="1" t="s">
        <v>3344</v>
      </c>
      <c r="R5241" s="1" t="s">
        <v>3427</v>
      </c>
      <c r="S5241" s="1" t="s">
        <v>3447</v>
      </c>
      <c r="T5241" s="1" t="s">
        <v>3448</v>
      </c>
      <c r="U5241" s="1" t="s">
        <v>3452</v>
      </c>
      <c r="V5241" s="1" t="s">
        <v>3449</v>
      </c>
      <c r="W5241" s="1" t="s">
        <v>3450</v>
      </c>
      <c r="X5241" s="1" t="s">
        <v>3451</v>
      </c>
      <c r="Y5241" s="216" t="s">
        <v>3385</v>
      </c>
    </row>
    <row r="5242" spans="1:25">
      <c r="A5242" s="253"/>
      <c r="B5242" s="253"/>
      <c r="C5242" s="253"/>
      <c r="D5242" s="253"/>
      <c r="E5242" s="253"/>
      <c r="F5242" s="253"/>
      <c r="G5242" s="259"/>
      <c r="H5242" s="33" t="s">
        <v>0</v>
      </c>
      <c r="I5242" s="45">
        <v>1</v>
      </c>
      <c r="J5242" s="45">
        <v>3</v>
      </c>
      <c r="K5242" s="45" t="s">
        <v>9</v>
      </c>
      <c r="L5242" s="45">
        <v>5</v>
      </c>
      <c r="M5242" s="45">
        <v>6</v>
      </c>
      <c r="N5242" s="45">
        <v>7</v>
      </c>
      <c r="O5242" s="45">
        <v>8</v>
      </c>
      <c r="P5242" s="45">
        <v>9</v>
      </c>
      <c r="Q5242" s="45">
        <v>1</v>
      </c>
      <c r="R5242" s="45">
        <v>2</v>
      </c>
      <c r="S5242" s="45">
        <v>3</v>
      </c>
      <c r="T5242" s="45" t="s">
        <v>3453</v>
      </c>
      <c r="U5242" s="45">
        <v>5</v>
      </c>
      <c r="V5242" s="45">
        <v>6</v>
      </c>
      <c r="W5242" s="45">
        <v>7</v>
      </c>
      <c r="X5242" s="45" t="s">
        <v>3454</v>
      </c>
      <c r="Y5242" s="276">
        <v>9</v>
      </c>
    </row>
    <row r="5243" spans="1:25">
      <c r="A5243" s="253"/>
      <c r="B5243" s="253"/>
      <c r="C5243" s="253"/>
      <c r="D5243" s="253"/>
      <c r="E5243" s="253"/>
      <c r="F5243" s="253"/>
      <c r="G5243" s="259"/>
      <c r="H5243" s="34" t="s">
        <v>109</v>
      </c>
      <c r="I5243" s="35">
        <f t="shared" si="3583"/>
        <v>1940000</v>
      </c>
      <c r="J5243" s="35">
        <f t="shared" ref="J5243:P5243" si="3586">SUM(J5239)</f>
        <v>1870000</v>
      </c>
      <c r="K5243" s="35">
        <f t="shared" si="3584"/>
        <v>70000</v>
      </c>
      <c r="L5243" s="35">
        <f t="shared" si="3586"/>
        <v>70000</v>
      </c>
      <c r="M5243" s="35">
        <f t="shared" si="3586"/>
        <v>0</v>
      </c>
      <c r="N5243" s="35">
        <f t="shared" si="3586"/>
        <v>0</v>
      </c>
      <c r="O5243" s="35">
        <f t="shared" si="3586"/>
        <v>0</v>
      </c>
      <c r="P5243" s="35">
        <f t="shared" si="3586"/>
        <v>0</v>
      </c>
      <c r="Q5243" s="35">
        <f>SUM(Q5239)</f>
        <v>2112175</v>
      </c>
      <c r="R5243" s="35">
        <f>SUM(R5239)</f>
        <v>1987139</v>
      </c>
      <c r="S5243" s="35">
        <f>SUM(S5239)</f>
        <v>1638986</v>
      </c>
      <c r="T5243" s="35">
        <f t="shared" ref="T5243:X5243" si="3587">SUM(T5239)</f>
        <v>348053</v>
      </c>
      <c r="U5243" s="35">
        <f t="shared" si="3587"/>
        <v>140859</v>
      </c>
      <c r="V5243" s="35">
        <f t="shared" si="3587"/>
        <v>132434</v>
      </c>
      <c r="W5243" s="35">
        <f t="shared" si="3587"/>
        <v>74760</v>
      </c>
      <c r="X5243" s="35">
        <f t="shared" si="3587"/>
        <v>1987039</v>
      </c>
      <c r="Y5243" s="218">
        <f t="shared" ref="Y5243:Y5244" si="3588">IF(R5243=0,0,(X5243/R5243)*100)</f>
        <v>99.994967639405203</v>
      </c>
    </row>
    <row r="5244" spans="1:25">
      <c r="A5244" s="253"/>
      <c r="B5244" s="253"/>
      <c r="C5244" s="253"/>
      <c r="D5244" s="253"/>
      <c r="E5244" s="253"/>
      <c r="F5244" s="253"/>
      <c r="G5244" s="259"/>
      <c r="H5244" s="36" t="s">
        <v>69</v>
      </c>
      <c r="I5244" s="35">
        <f t="shared" si="3583"/>
        <v>1940000</v>
      </c>
      <c r="J5244" s="35">
        <f t="shared" ref="J5244:P5244" si="3589">SUM(J5243)</f>
        <v>1870000</v>
      </c>
      <c r="K5244" s="35">
        <f t="shared" si="3584"/>
        <v>70000</v>
      </c>
      <c r="L5244" s="35">
        <f t="shared" si="3589"/>
        <v>70000</v>
      </c>
      <c r="M5244" s="35">
        <f t="shared" si="3589"/>
        <v>0</v>
      </c>
      <c r="N5244" s="35">
        <f t="shared" si="3589"/>
        <v>0</v>
      </c>
      <c r="O5244" s="35">
        <f t="shared" si="3589"/>
        <v>0</v>
      </c>
      <c r="P5244" s="35">
        <f t="shared" si="3589"/>
        <v>0</v>
      </c>
      <c r="Q5244" s="35">
        <f>SUM(Q5243)</f>
        <v>2112175</v>
      </c>
      <c r="R5244" s="35">
        <f>SUM(R5243)</f>
        <v>1987139</v>
      </c>
      <c r="S5244" s="35">
        <f>SUM(S5243)</f>
        <v>1638986</v>
      </c>
      <c r="T5244" s="35">
        <f t="shared" ref="T5244:X5244" si="3590">SUM(T5243)</f>
        <v>348053</v>
      </c>
      <c r="U5244" s="35">
        <f t="shared" si="3590"/>
        <v>140859</v>
      </c>
      <c r="V5244" s="35">
        <f t="shared" si="3590"/>
        <v>132434</v>
      </c>
      <c r="W5244" s="35">
        <f t="shared" si="3590"/>
        <v>74760</v>
      </c>
      <c r="X5244" s="35">
        <f t="shared" si="3590"/>
        <v>1987039</v>
      </c>
      <c r="Y5244" s="218">
        <f t="shared" si="3588"/>
        <v>99.994967639405203</v>
      </c>
    </row>
    <row r="5245" spans="1:25">
      <c r="A5245" s="254"/>
      <c r="B5245" s="254"/>
      <c r="C5245" s="254"/>
      <c r="D5245" s="254"/>
      <c r="E5245" s="254"/>
      <c r="F5245" s="254"/>
      <c r="G5245" s="260"/>
    </row>
    <row r="5246" spans="1:25" ht="15" thickBot="1">
      <c r="A5246" s="32" t="s">
        <v>0</v>
      </c>
      <c r="B5246" s="32" t="s">
        <v>0</v>
      </c>
      <c r="C5246" s="32" t="s">
        <v>0</v>
      </c>
      <c r="D5246" s="32" t="s">
        <v>0</v>
      </c>
      <c r="E5246" s="32" t="s">
        <v>0</v>
      </c>
      <c r="F5246" s="32" t="s">
        <v>0</v>
      </c>
      <c r="G5246" s="154" t="s">
        <v>0</v>
      </c>
      <c r="H5246" s="37" t="s">
        <v>0</v>
      </c>
      <c r="I5246" s="37"/>
      <c r="J5246" s="37"/>
      <c r="K5246" s="37"/>
      <c r="L5246" s="37" t="s">
        <v>0</v>
      </c>
      <c r="M5246" s="37" t="s">
        <v>0</v>
      </c>
      <c r="N5246" s="37" t="s">
        <v>0</v>
      </c>
      <c r="O5246" s="37" t="s">
        <v>0</v>
      </c>
      <c r="P5246" s="37" t="s">
        <v>0</v>
      </c>
      <c r="Q5246" s="37"/>
      <c r="R5246" s="37"/>
      <c r="S5246" s="37"/>
      <c r="T5246" s="37" t="s">
        <v>0</v>
      </c>
      <c r="U5246" s="37" t="s">
        <v>0</v>
      </c>
      <c r="V5246" s="37" t="s">
        <v>0</v>
      </c>
      <c r="W5246" s="37" t="s">
        <v>0</v>
      </c>
      <c r="X5246" s="37" t="s">
        <v>0</v>
      </c>
      <c r="Y5246" s="219"/>
    </row>
    <row r="5247" spans="1:25" ht="41.4" thickBot="1">
      <c r="A5247" s="24" t="s">
        <v>123</v>
      </c>
      <c r="B5247" s="24" t="s">
        <v>124</v>
      </c>
      <c r="C5247" s="24" t="s">
        <v>125</v>
      </c>
      <c r="D5247" s="25" t="s">
        <v>0</v>
      </c>
      <c r="E5247" s="24" t="s">
        <v>126</v>
      </c>
      <c r="F5247" s="24" t="s">
        <v>127</v>
      </c>
      <c r="G5247" s="151" t="s">
        <v>128</v>
      </c>
      <c r="H5247" s="24" t="s">
        <v>1</v>
      </c>
      <c r="I5247" s="1" t="s">
        <v>3093</v>
      </c>
      <c r="J5247" s="1" t="s">
        <v>3130</v>
      </c>
      <c r="K5247" s="1" t="s">
        <v>3</v>
      </c>
      <c r="L5247" s="1" t="s">
        <v>4</v>
      </c>
      <c r="M5247" s="1" t="s">
        <v>5</v>
      </c>
      <c r="N5247" s="1" t="s">
        <v>6</v>
      </c>
      <c r="O5247" s="1" t="s">
        <v>7</v>
      </c>
      <c r="P5247" s="1" t="s">
        <v>8</v>
      </c>
      <c r="Q5247" s="1" t="s">
        <v>3344</v>
      </c>
      <c r="R5247" s="1" t="s">
        <v>3427</v>
      </c>
      <c r="S5247" s="1" t="s">
        <v>3447</v>
      </c>
      <c r="T5247" s="1" t="s">
        <v>3448</v>
      </c>
      <c r="U5247" s="1" t="s">
        <v>3452</v>
      </c>
      <c r="V5247" s="1" t="s">
        <v>3449</v>
      </c>
      <c r="W5247" s="1" t="s">
        <v>3450</v>
      </c>
      <c r="X5247" s="1" t="s">
        <v>3451</v>
      </c>
      <c r="Y5247" s="216" t="s">
        <v>3385</v>
      </c>
    </row>
    <row r="5248" spans="1:25">
      <c r="A5248" s="26" t="s">
        <v>0</v>
      </c>
      <c r="B5248" s="26" t="s">
        <v>0</v>
      </c>
      <c r="C5248" s="26" t="s">
        <v>0</v>
      </c>
      <c r="D5248" s="27" t="s">
        <v>0</v>
      </c>
      <c r="E5248" s="27" t="s">
        <v>0</v>
      </c>
      <c r="F5248" s="28" t="s">
        <v>0</v>
      </c>
      <c r="G5248" s="152" t="s">
        <v>0</v>
      </c>
      <c r="H5248" s="29" t="s">
        <v>0</v>
      </c>
      <c r="I5248" s="45">
        <v>1</v>
      </c>
      <c r="J5248" s="45">
        <v>3</v>
      </c>
      <c r="K5248" s="45" t="s">
        <v>9</v>
      </c>
      <c r="L5248" s="45">
        <v>5</v>
      </c>
      <c r="M5248" s="45">
        <v>6</v>
      </c>
      <c r="N5248" s="45">
        <v>7</v>
      </c>
      <c r="O5248" s="45">
        <v>8</v>
      </c>
      <c r="P5248" s="45">
        <v>9</v>
      </c>
      <c r="Q5248" s="45">
        <v>1</v>
      </c>
      <c r="R5248" s="45">
        <v>2</v>
      </c>
      <c r="S5248" s="45">
        <v>3</v>
      </c>
      <c r="T5248" s="45" t="s">
        <v>3453</v>
      </c>
      <c r="U5248" s="45">
        <v>5</v>
      </c>
      <c r="V5248" s="45">
        <v>6</v>
      </c>
      <c r="W5248" s="45">
        <v>7</v>
      </c>
      <c r="X5248" s="45" t="s">
        <v>3454</v>
      </c>
      <c r="Y5248" s="276">
        <v>9</v>
      </c>
    </row>
    <row r="5249" spans="1:25">
      <c r="A5249" s="133" t="s">
        <v>786</v>
      </c>
      <c r="B5249" s="133" t="s">
        <v>184</v>
      </c>
      <c r="C5249" s="109" t="s">
        <v>1032</v>
      </c>
      <c r="D5249" s="109" t="s">
        <v>1784</v>
      </c>
      <c r="E5249" s="98" t="s">
        <v>0</v>
      </c>
      <c r="F5249" s="98" t="s">
        <v>0</v>
      </c>
      <c r="G5249" s="153" t="s">
        <v>0</v>
      </c>
      <c r="H5249" s="98" t="s">
        <v>1785</v>
      </c>
      <c r="I5249" s="110"/>
      <c r="J5249" s="110"/>
      <c r="K5249" s="110"/>
      <c r="L5249" s="110" t="s">
        <v>0</v>
      </c>
      <c r="M5249" s="110" t="s">
        <v>0</v>
      </c>
      <c r="N5249" s="110" t="s">
        <v>0</v>
      </c>
      <c r="O5249" s="110" t="s">
        <v>0</v>
      </c>
      <c r="P5249" s="110" t="s">
        <v>0</v>
      </c>
      <c r="Q5249" s="110"/>
      <c r="R5249" s="110"/>
      <c r="S5249" s="110"/>
      <c r="T5249" s="110" t="s">
        <v>0</v>
      </c>
      <c r="U5249" s="110" t="s">
        <v>0</v>
      </c>
      <c r="V5249" s="110" t="s">
        <v>0</v>
      </c>
      <c r="W5249" s="110" t="s">
        <v>0</v>
      </c>
      <c r="X5249" s="110" t="s">
        <v>0</v>
      </c>
      <c r="Y5249" s="217"/>
    </row>
    <row r="5250" spans="1:25" ht="20.399999999999999">
      <c r="A5250" s="20" t="s">
        <v>0</v>
      </c>
      <c r="B5250" s="20" t="s">
        <v>0</v>
      </c>
      <c r="C5250" s="20" t="s">
        <v>0</v>
      </c>
      <c r="D5250" s="21" t="s">
        <v>0</v>
      </c>
      <c r="E5250" s="21" t="s">
        <v>0</v>
      </c>
      <c r="F5250" s="21" t="s">
        <v>0</v>
      </c>
      <c r="G5250" s="150" t="s">
        <v>0</v>
      </c>
      <c r="H5250" s="30" t="s">
        <v>33</v>
      </c>
      <c r="I5250" s="31">
        <f t="shared" si="3583"/>
        <v>1273530</v>
      </c>
      <c r="J5250" s="31">
        <f t="shared" ref="J5250:P5250" si="3591">SUM(J5251,J5259,J5261)</f>
        <v>1253330</v>
      </c>
      <c r="K5250" s="31">
        <f t="shared" si="3584"/>
        <v>20200</v>
      </c>
      <c r="L5250" s="31">
        <f t="shared" si="3591"/>
        <v>20200</v>
      </c>
      <c r="M5250" s="31">
        <f t="shared" si="3591"/>
        <v>0</v>
      </c>
      <c r="N5250" s="31">
        <f t="shared" si="3591"/>
        <v>0</v>
      </c>
      <c r="O5250" s="31">
        <f t="shared" si="3591"/>
        <v>0</v>
      </c>
      <c r="P5250" s="31">
        <f t="shared" si="3591"/>
        <v>0</v>
      </c>
      <c r="Q5250" s="31">
        <f>SUM(Q5251,Q5259,Q5261)</f>
        <v>1333427</v>
      </c>
      <c r="R5250" s="31">
        <f>SUM(R5251,R5259,R5261)</f>
        <v>1313227</v>
      </c>
      <c r="S5250" s="31">
        <f>SUM(S5251,S5259,S5261)</f>
        <v>1054134</v>
      </c>
      <c r="T5250" s="31">
        <f t="shared" ref="T5250:X5250" si="3592">SUM(T5251,T5259,T5261)</f>
        <v>259046</v>
      </c>
      <c r="U5250" s="31">
        <f t="shared" si="3592"/>
        <v>121785</v>
      </c>
      <c r="V5250" s="31">
        <f t="shared" si="3592"/>
        <v>121172</v>
      </c>
      <c r="W5250" s="31">
        <f t="shared" si="3592"/>
        <v>16089</v>
      </c>
      <c r="X5250" s="31">
        <f t="shared" si="3592"/>
        <v>1313180</v>
      </c>
      <c r="Y5250" s="220">
        <f t="shared" ref="Y5250:Y5280" si="3593">IF(R5250=0,0,(X5250/R5250)*100)</f>
        <v>99.996421030027562</v>
      </c>
    </row>
    <row r="5251" spans="1:25">
      <c r="A5251" s="23" t="s">
        <v>786</v>
      </c>
      <c r="B5251" s="23" t="s">
        <v>184</v>
      </c>
      <c r="C5251" s="23" t="s">
        <v>1032</v>
      </c>
      <c r="D5251" s="23" t="s">
        <v>1784</v>
      </c>
      <c r="E5251" s="21" t="s">
        <v>132</v>
      </c>
      <c r="F5251" s="21" t="s">
        <v>0</v>
      </c>
      <c r="G5251" s="150" t="s">
        <v>0</v>
      </c>
      <c r="H5251" s="21" t="s">
        <v>11</v>
      </c>
      <c r="I5251" s="66">
        <f t="shared" si="3583"/>
        <v>1067730</v>
      </c>
      <c r="J5251" s="66">
        <f t="shared" ref="J5251:P5251" si="3594">SUM(J5252,J5253)</f>
        <v>1067730</v>
      </c>
      <c r="K5251" s="66">
        <f t="shared" si="3584"/>
        <v>0</v>
      </c>
      <c r="L5251" s="66">
        <f t="shared" si="3594"/>
        <v>0</v>
      </c>
      <c r="M5251" s="66">
        <f t="shared" si="3594"/>
        <v>0</v>
      </c>
      <c r="N5251" s="66">
        <f t="shared" si="3594"/>
        <v>0</v>
      </c>
      <c r="O5251" s="66">
        <f t="shared" si="3594"/>
        <v>0</v>
      </c>
      <c r="P5251" s="66">
        <f t="shared" si="3594"/>
        <v>0</v>
      </c>
      <c r="Q5251" s="66">
        <f>SUM(Q5252,Q5253)</f>
        <v>1115462</v>
      </c>
      <c r="R5251" s="66">
        <f>SUM(R5252,R5253)</f>
        <v>1115462</v>
      </c>
      <c r="S5251" s="66">
        <f>SUM(S5252,S5253)</f>
        <v>900137</v>
      </c>
      <c r="T5251" s="66">
        <f t="shared" ref="T5251:X5251" si="3595">SUM(T5252,T5253)</f>
        <v>215278</v>
      </c>
      <c r="U5251" s="66">
        <f t="shared" si="3595"/>
        <v>102048</v>
      </c>
      <c r="V5251" s="66">
        <f t="shared" si="3595"/>
        <v>100449</v>
      </c>
      <c r="W5251" s="66">
        <f t="shared" si="3595"/>
        <v>12781</v>
      </c>
      <c r="X5251" s="66">
        <f t="shared" si="3595"/>
        <v>1115415</v>
      </c>
      <c r="Y5251" s="208">
        <f t="shared" si="3593"/>
        <v>99.995786499226327</v>
      </c>
    </row>
    <row r="5252" spans="1:25">
      <c r="A5252" s="23" t="s">
        <v>786</v>
      </c>
      <c r="B5252" s="23" t="s">
        <v>184</v>
      </c>
      <c r="C5252" s="23" t="s">
        <v>1032</v>
      </c>
      <c r="D5252" s="23" t="s">
        <v>1784</v>
      </c>
      <c r="E5252" s="22">
        <v>6111</v>
      </c>
      <c r="F5252" s="23"/>
      <c r="G5252" s="128" t="s">
        <v>3379</v>
      </c>
      <c r="H5252" s="32" t="s">
        <v>12</v>
      </c>
      <c r="I5252" s="44">
        <f t="shared" si="3583"/>
        <v>916800</v>
      </c>
      <c r="J5252" s="44">
        <v>916800</v>
      </c>
      <c r="K5252" s="44">
        <f t="shared" si="3584"/>
        <v>0</v>
      </c>
      <c r="L5252" s="44">
        <v>0</v>
      </c>
      <c r="M5252" s="44">
        <v>0</v>
      </c>
      <c r="N5252" s="44">
        <v>0</v>
      </c>
      <c r="O5252" s="44">
        <v>0</v>
      </c>
      <c r="P5252" s="44">
        <v>0</v>
      </c>
      <c r="Q5252" s="44">
        <v>964532</v>
      </c>
      <c r="R5252" s="44">
        <v>964532</v>
      </c>
      <c r="S5252" s="44">
        <v>762385</v>
      </c>
      <c r="T5252" s="44">
        <f t="shared" ref="T5252:T5279" si="3596">U5252+V5252+W5252</f>
        <v>202100</v>
      </c>
      <c r="U5252" s="44">
        <v>99000</v>
      </c>
      <c r="V5252" s="44">
        <v>99000</v>
      </c>
      <c r="W5252" s="44">
        <v>4100</v>
      </c>
      <c r="X5252" s="44">
        <f t="shared" ref="X5252:X5279" si="3597">S5252+T5252</f>
        <v>964485</v>
      </c>
      <c r="Y5252" s="209">
        <f t="shared" si="3593"/>
        <v>99.995127170482675</v>
      </c>
    </row>
    <row r="5253" spans="1:25">
      <c r="A5253" s="20" t="s">
        <v>786</v>
      </c>
      <c r="B5253" s="20" t="s">
        <v>184</v>
      </c>
      <c r="C5253" s="20" t="s">
        <v>1032</v>
      </c>
      <c r="D5253" s="20" t="s">
        <v>1784</v>
      </c>
      <c r="E5253" s="20" t="s">
        <v>134</v>
      </c>
      <c r="F5253" s="23" t="s">
        <v>0</v>
      </c>
      <c r="G5253" s="154" t="s">
        <v>0</v>
      </c>
      <c r="H5253" s="21" t="s">
        <v>13</v>
      </c>
      <c r="I5253" s="66">
        <f t="shared" si="3583"/>
        <v>150930</v>
      </c>
      <c r="J5253" s="66">
        <f t="shared" ref="J5253:P5253" si="3598">SUM(J5254:J5258)</f>
        <v>150930</v>
      </c>
      <c r="K5253" s="66">
        <f t="shared" si="3584"/>
        <v>0</v>
      </c>
      <c r="L5253" s="66">
        <f t="shared" si="3598"/>
        <v>0</v>
      </c>
      <c r="M5253" s="66">
        <f t="shared" si="3598"/>
        <v>0</v>
      </c>
      <c r="N5253" s="66">
        <f t="shared" si="3598"/>
        <v>0</v>
      </c>
      <c r="O5253" s="66">
        <f t="shared" si="3598"/>
        <v>0</v>
      </c>
      <c r="P5253" s="66">
        <f t="shared" si="3598"/>
        <v>0</v>
      </c>
      <c r="Q5253" s="66">
        <f>SUM(Q5254:Q5258)</f>
        <v>150930</v>
      </c>
      <c r="R5253" s="66">
        <f>SUM(R5254:R5258)</f>
        <v>150930</v>
      </c>
      <c r="S5253" s="66">
        <f>SUM(S5254:S5258)</f>
        <v>137752</v>
      </c>
      <c r="T5253" s="66">
        <f t="shared" ref="T5253:X5253" si="3599">SUM(T5254:T5258)</f>
        <v>13178</v>
      </c>
      <c r="U5253" s="66">
        <f t="shared" si="3599"/>
        <v>3048</v>
      </c>
      <c r="V5253" s="66">
        <f t="shared" si="3599"/>
        <v>1449</v>
      </c>
      <c r="W5253" s="66">
        <f t="shared" si="3599"/>
        <v>8681</v>
      </c>
      <c r="X5253" s="66">
        <f t="shared" si="3599"/>
        <v>150930</v>
      </c>
      <c r="Y5253" s="208">
        <f t="shared" si="3593"/>
        <v>100</v>
      </c>
    </row>
    <row r="5254" spans="1:25">
      <c r="A5254" s="23" t="s">
        <v>786</v>
      </c>
      <c r="B5254" s="23" t="s">
        <v>184</v>
      </c>
      <c r="C5254" s="23" t="s">
        <v>1032</v>
      </c>
      <c r="D5254" s="23" t="s">
        <v>1784</v>
      </c>
      <c r="E5254" s="22">
        <v>6112</v>
      </c>
      <c r="F5254" s="23" t="s">
        <v>1786</v>
      </c>
      <c r="G5254" s="128" t="s">
        <v>3379</v>
      </c>
      <c r="H5254" s="32" t="s">
        <v>16</v>
      </c>
      <c r="I5254" s="44">
        <f t="shared" si="3583"/>
        <v>23000</v>
      </c>
      <c r="J5254" s="44">
        <v>23000</v>
      </c>
      <c r="K5254" s="44">
        <f t="shared" si="3584"/>
        <v>0</v>
      </c>
      <c r="L5254" s="44">
        <v>0</v>
      </c>
      <c r="M5254" s="44">
        <v>0</v>
      </c>
      <c r="N5254" s="44">
        <v>0</v>
      </c>
      <c r="O5254" s="44">
        <v>0</v>
      </c>
      <c r="P5254" s="44">
        <v>0</v>
      </c>
      <c r="Q5254" s="44">
        <v>23000</v>
      </c>
      <c r="R5254" s="44">
        <v>23000</v>
      </c>
      <c r="S5254" s="44">
        <v>19051</v>
      </c>
      <c r="T5254" s="44">
        <f t="shared" si="3596"/>
        <v>3949</v>
      </c>
      <c r="U5254" s="44">
        <v>2600</v>
      </c>
      <c r="V5254" s="44">
        <v>1349</v>
      </c>
      <c r="W5254" s="44">
        <v>0</v>
      </c>
      <c r="X5254" s="44">
        <f t="shared" si="3597"/>
        <v>23000</v>
      </c>
      <c r="Y5254" s="209">
        <f t="shared" si="3593"/>
        <v>100</v>
      </c>
    </row>
    <row r="5255" spans="1:25">
      <c r="A5255" s="23" t="s">
        <v>786</v>
      </c>
      <c r="B5255" s="23" t="s">
        <v>184</v>
      </c>
      <c r="C5255" s="23" t="s">
        <v>1032</v>
      </c>
      <c r="D5255" s="23" t="s">
        <v>1784</v>
      </c>
      <c r="E5255" s="22">
        <v>6112</v>
      </c>
      <c r="F5255" s="23" t="s">
        <v>1787</v>
      </c>
      <c r="G5255" s="128" t="s">
        <v>3379</v>
      </c>
      <c r="H5255" s="32" t="s">
        <v>19</v>
      </c>
      <c r="I5255" s="44">
        <f t="shared" si="3583"/>
        <v>64000</v>
      </c>
      <c r="J5255" s="44">
        <v>64000</v>
      </c>
      <c r="K5255" s="44">
        <f t="shared" si="3584"/>
        <v>0</v>
      </c>
      <c r="L5255" s="44">
        <v>0</v>
      </c>
      <c r="M5255" s="44">
        <v>0</v>
      </c>
      <c r="N5255" s="44">
        <v>0</v>
      </c>
      <c r="O5255" s="44">
        <v>0</v>
      </c>
      <c r="P5255" s="44">
        <v>0</v>
      </c>
      <c r="Q5255" s="44">
        <v>64000</v>
      </c>
      <c r="R5255" s="44">
        <v>64000</v>
      </c>
      <c r="S5255" s="44">
        <v>63452</v>
      </c>
      <c r="T5255" s="44">
        <f t="shared" si="3596"/>
        <v>548</v>
      </c>
      <c r="U5255" s="44">
        <v>448</v>
      </c>
      <c r="V5255" s="44">
        <v>100</v>
      </c>
      <c r="W5255" s="44">
        <v>0</v>
      </c>
      <c r="X5255" s="44">
        <f t="shared" si="3597"/>
        <v>64000</v>
      </c>
      <c r="Y5255" s="209">
        <f t="shared" si="3593"/>
        <v>100</v>
      </c>
    </row>
    <row r="5256" spans="1:25">
      <c r="A5256" s="23" t="s">
        <v>786</v>
      </c>
      <c r="B5256" s="23" t="s">
        <v>184</v>
      </c>
      <c r="C5256" s="23" t="s">
        <v>1032</v>
      </c>
      <c r="D5256" s="23" t="s">
        <v>1784</v>
      </c>
      <c r="E5256" s="22">
        <v>6112</v>
      </c>
      <c r="F5256" s="23" t="s">
        <v>1788</v>
      </c>
      <c r="G5256" s="128" t="s">
        <v>3379</v>
      </c>
      <c r="H5256" s="32" t="s">
        <v>17</v>
      </c>
      <c r="I5256" s="44">
        <f t="shared" si="3583"/>
        <v>21000</v>
      </c>
      <c r="J5256" s="44">
        <v>21000</v>
      </c>
      <c r="K5256" s="44">
        <f t="shared" si="3584"/>
        <v>0</v>
      </c>
      <c r="L5256" s="44">
        <v>0</v>
      </c>
      <c r="M5256" s="44">
        <v>0</v>
      </c>
      <c r="N5256" s="44">
        <v>0</v>
      </c>
      <c r="O5256" s="44">
        <v>0</v>
      </c>
      <c r="P5256" s="44">
        <v>0</v>
      </c>
      <c r="Q5256" s="44">
        <v>21000</v>
      </c>
      <c r="R5256" s="44">
        <v>21000</v>
      </c>
      <c r="S5256" s="44">
        <v>21000</v>
      </c>
      <c r="T5256" s="44">
        <f t="shared" si="3596"/>
        <v>0</v>
      </c>
      <c r="U5256" s="44">
        <v>0</v>
      </c>
      <c r="V5256" s="44">
        <v>0</v>
      </c>
      <c r="W5256" s="44"/>
      <c r="X5256" s="44">
        <f t="shared" si="3597"/>
        <v>21000</v>
      </c>
      <c r="Y5256" s="209">
        <f t="shared" si="3593"/>
        <v>100</v>
      </c>
    </row>
    <row r="5257" spans="1:25">
      <c r="A5257" s="23" t="s">
        <v>786</v>
      </c>
      <c r="B5257" s="23" t="s">
        <v>184</v>
      </c>
      <c r="C5257" s="23" t="s">
        <v>1032</v>
      </c>
      <c r="D5257" s="23" t="s">
        <v>1784</v>
      </c>
      <c r="E5257" s="22">
        <v>6112</v>
      </c>
      <c r="F5257" s="23" t="s">
        <v>1789</v>
      </c>
      <c r="G5257" s="128" t="s">
        <v>3379</v>
      </c>
      <c r="H5257" s="32" t="s">
        <v>15</v>
      </c>
      <c r="I5257" s="44">
        <f t="shared" si="3583"/>
        <v>29930</v>
      </c>
      <c r="J5257" s="44">
        <v>29930</v>
      </c>
      <c r="K5257" s="44">
        <f t="shared" si="3584"/>
        <v>0</v>
      </c>
      <c r="L5257" s="44">
        <v>0</v>
      </c>
      <c r="M5257" s="44">
        <v>0</v>
      </c>
      <c r="N5257" s="44">
        <v>0</v>
      </c>
      <c r="O5257" s="44">
        <v>0</v>
      </c>
      <c r="P5257" s="44">
        <v>0</v>
      </c>
      <c r="Q5257" s="44">
        <v>29930</v>
      </c>
      <c r="R5257" s="44">
        <v>29930</v>
      </c>
      <c r="S5257" s="44">
        <v>21249</v>
      </c>
      <c r="T5257" s="44">
        <f t="shared" si="3596"/>
        <v>8681</v>
      </c>
      <c r="U5257" s="44">
        <v>0</v>
      </c>
      <c r="V5257" s="44">
        <v>0</v>
      </c>
      <c r="W5257" s="44">
        <v>8681</v>
      </c>
      <c r="X5257" s="44">
        <f t="shared" si="3597"/>
        <v>29930</v>
      </c>
      <c r="Y5257" s="209">
        <f t="shared" si="3593"/>
        <v>100</v>
      </c>
    </row>
    <row r="5258" spans="1:25">
      <c r="A5258" s="23" t="s">
        <v>786</v>
      </c>
      <c r="B5258" s="23" t="s">
        <v>184</v>
      </c>
      <c r="C5258" s="23" t="s">
        <v>1032</v>
      </c>
      <c r="D5258" s="23" t="s">
        <v>1784</v>
      </c>
      <c r="E5258" s="22">
        <v>6112</v>
      </c>
      <c r="F5258" s="23" t="s">
        <v>1790</v>
      </c>
      <c r="G5258" s="128" t="s">
        <v>3379</v>
      </c>
      <c r="H5258" s="32" t="s">
        <v>18</v>
      </c>
      <c r="I5258" s="44">
        <f t="shared" si="3583"/>
        <v>13000</v>
      </c>
      <c r="J5258" s="44">
        <v>13000</v>
      </c>
      <c r="K5258" s="44">
        <f t="shared" si="3584"/>
        <v>0</v>
      </c>
      <c r="L5258" s="44">
        <v>0</v>
      </c>
      <c r="M5258" s="44">
        <v>0</v>
      </c>
      <c r="N5258" s="44">
        <v>0</v>
      </c>
      <c r="O5258" s="44">
        <v>0</v>
      </c>
      <c r="P5258" s="44">
        <v>0</v>
      </c>
      <c r="Q5258" s="44">
        <v>13000</v>
      </c>
      <c r="R5258" s="44">
        <v>13000</v>
      </c>
      <c r="S5258" s="44">
        <v>13000</v>
      </c>
      <c r="T5258" s="44">
        <f t="shared" si="3596"/>
        <v>0</v>
      </c>
      <c r="U5258" s="44">
        <v>0</v>
      </c>
      <c r="V5258" s="44">
        <v>0</v>
      </c>
      <c r="W5258" s="44">
        <v>0</v>
      </c>
      <c r="X5258" s="44">
        <f t="shared" si="3597"/>
        <v>13000</v>
      </c>
      <c r="Y5258" s="209">
        <f t="shared" si="3593"/>
        <v>100</v>
      </c>
    </row>
    <row r="5259" spans="1:25">
      <c r="A5259" s="23" t="s">
        <v>786</v>
      </c>
      <c r="B5259" s="23" t="s">
        <v>184</v>
      </c>
      <c r="C5259" s="23" t="s">
        <v>1032</v>
      </c>
      <c r="D5259" s="23" t="s">
        <v>1784</v>
      </c>
      <c r="E5259" s="21" t="s">
        <v>139</v>
      </c>
      <c r="F5259" s="21" t="s">
        <v>0</v>
      </c>
      <c r="G5259" s="150" t="s">
        <v>0</v>
      </c>
      <c r="H5259" s="21" t="s">
        <v>21</v>
      </c>
      <c r="I5259" s="66">
        <f t="shared" si="3583"/>
        <v>96300</v>
      </c>
      <c r="J5259" s="66">
        <f t="shared" ref="J5259:X5259" si="3600">SUM(J5260)</f>
        <v>96300</v>
      </c>
      <c r="K5259" s="66">
        <f t="shared" si="3584"/>
        <v>0</v>
      </c>
      <c r="L5259" s="66">
        <f t="shared" si="3600"/>
        <v>0</v>
      </c>
      <c r="M5259" s="66">
        <f t="shared" si="3600"/>
        <v>0</v>
      </c>
      <c r="N5259" s="66">
        <f t="shared" si="3600"/>
        <v>0</v>
      </c>
      <c r="O5259" s="66">
        <f t="shared" si="3600"/>
        <v>0</v>
      </c>
      <c r="P5259" s="66">
        <f t="shared" si="3600"/>
        <v>0</v>
      </c>
      <c r="Q5259" s="66">
        <f t="shared" si="3600"/>
        <v>101312</v>
      </c>
      <c r="R5259" s="66">
        <f t="shared" si="3600"/>
        <v>101312</v>
      </c>
      <c r="S5259" s="66">
        <f t="shared" si="3600"/>
        <v>80368</v>
      </c>
      <c r="T5259" s="66">
        <f t="shared" si="3600"/>
        <v>20944</v>
      </c>
      <c r="U5259" s="66">
        <f t="shared" si="3600"/>
        <v>10395</v>
      </c>
      <c r="V5259" s="66">
        <f t="shared" si="3600"/>
        <v>10391</v>
      </c>
      <c r="W5259" s="66">
        <f t="shared" si="3600"/>
        <v>158</v>
      </c>
      <c r="X5259" s="66">
        <f t="shared" si="3600"/>
        <v>101312</v>
      </c>
      <c r="Y5259" s="208">
        <f t="shared" si="3593"/>
        <v>100</v>
      </c>
    </row>
    <row r="5260" spans="1:25">
      <c r="A5260" s="23" t="s">
        <v>786</v>
      </c>
      <c r="B5260" s="23" t="s">
        <v>184</v>
      </c>
      <c r="C5260" s="23" t="s">
        <v>1032</v>
      </c>
      <c r="D5260" s="23" t="s">
        <v>1784</v>
      </c>
      <c r="E5260" s="22">
        <v>6121</v>
      </c>
      <c r="F5260" s="23"/>
      <c r="G5260" s="128" t="s">
        <v>3379</v>
      </c>
      <c r="H5260" s="32" t="s">
        <v>22</v>
      </c>
      <c r="I5260" s="44">
        <f t="shared" si="3583"/>
        <v>96300</v>
      </c>
      <c r="J5260" s="44">
        <v>96300</v>
      </c>
      <c r="K5260" s="44">
        <f t="shared" si="3584"/>
        <v>0</v>
      </c>
      <c r="L5260" s="44">
        <v>0</v>
      </c>
      <c r="M5260" s="44">
        <v>0</v>
      </c>
      <c r="N5260" s="44">
        <v>0</v>
      </c>
      <c r="O5260" s="44">
        <v>0</v>
      </c>
      <c r="P5260" s="44">
        <v>0</v>
      </c>
      <c r="Q5260" s="44">
        <v>101312</v>
      </c>
      <c r="R5260" s="44">
        <v>101312</v>
      </c>
      <c r="S5260" s="44">
        <v>80368</v>
      </c>
      <c r="T5260" s="44">
        <f t="shared" si="3596"/>
        <v>20944</v>
      </c>
      <c r="U5260" s="44">
        <v>10395</v>
      </c>
      <c r="V5260" s="44">
        <v>10391</v>
      </c>
      <c r="W5260" s="44">
        <v>158</v>
      </c>
      <c r="X5260" s="44">
        <f t="shared" si="3597"/>
        <v>101312</v>
      </c>
      <c r="Y5260" s="209">
        <f t="shared" si="3593"/>
        <v>100</v>
      </c>
    </row>
    <row r="5261" spans="1:25">
      <c r="A5261" s="23" t="s">
        <v>786</v>
      </c>
      <c r="B5261" s="23" t="s">
        <v>184</v>
      </c>
      <c r="C5261" s="23" t="s">
        <v>1032</v>
      </c>
      <c r="D5261" s="23" t="s">
        <v>1784</v>
      </c>
      <c r="E5261" s="21" t="s">
        <v>141</v>
      </c>
      <c r="F5261" s="21" t="s">
        <v>0</v>
      </c>
      <c r="G5261" s="150" t="s">
        <v>0</v>
      </c>
      <c r="H5261" s="21" t="s">
        <v>23</v>
      </c>
      <c r="I5261" s="66">
        <f t="shared" si="3583"/>
        <v>109500</v>
      </c>
      <c r="J5261" s="66">
        <f t="shared" ref="J5261:P5261" si="3601">SUM(J5262:J5269)</f>
        <v>89300</v>
      </c>
      <c r="K5261" s="66">
        <f t="shared" si="3584"/>
        <v>20200</v>
      </c>
      <c r="L5261" s="66">
        <f t="shared" si="3601"/>
        <v>20200</v>
      </c>
      <c r="M5261" s="66">
        <f t="shared" si="3601"/>
        <v>0</v>
      </c>
      <c r="N5261" s="66">
        <f t="shared" si="3601"/>
        <v>0</v>
      </c>
      <c r="O5261" s="66">
        <f t="shared" si="3601"/>
        <v>0</v>
      </c>
      <c r="P5261" s="66">
        <f t="shared" si="3601"/>
        <v>0</v>
      </c>
      <c r="Q5261" s="66">
        <f>SUM(Q5262:Q5269)</f>
        <v>116653</v>
      </c>
      <c r="R5261" s="66">
        <f>SUM(R5262:R5269)</f>
        <v>96453</v>
      </c>
      <c r="S5261" s="66">
        <f>SUM(S5262:S5269)</f>
        <v>73629</v>
      </c>
      <c r="T5261" s="66">
        <f t="shared" ref="T5261:X5261" si="3602">SUM(T5262:T5269)</f>
        <v>22824</v>
      </c>
      <c r="U5261" s="66">
        <f t="shared" si="3602"/>
        <v>9342</v>
      </c>
      <c r="V5261" s="66">
        <f t="shared" si="3602"/>
        <v>10332</v>
      </c>
      <c r="W5261" s="66">
        <f t="shared" si="3602"/>
        <v>3150</v>
      </c>
      <c r="X5261" s="66">
        <f t="shared" si="3602"/>
        <v>96453</v>
      </c>
      <c r="Y5261" s="208">
        <f t="shared" si="3593"/>
        <v>100</v>
      </c>
    </row>
    <row r="5262" spans="1:25">
      <c r="A5262" s="23" t="s">
        <v>786</v>
      </c>
      <c r="B5262" s="23" t="s">
        <v>184</v>
      </c>
      <c r="C5262" s="23" t="s">
        <v>1032</v>
      </c>
      <c r="D5262" s="23" t="s">
        <v>1784</v>
      </c>
      <c r="E5262" s="22">
        <v>6131</v>
      </c>
      <c r="F5262" s="23"/>
      <c r="G5262" s="128" t="s">
        <v>3379</v>
      </c>
      <c r="H5262" s="32" t="s">
        <v>24</v>
      </c>
      <c r="I5262" s="44">
        <f t="shared" si="3583"/>
        <v>1700</v>
      </c>
      <c r="J5262" s="44">
        <v>500</v>
      </c>
      <c r="K5262" s="44">
        <f t="shared" si="3584"/>
        <v>1200</v>
      </c>
      <c r="L5262" s="44">
        <v>1200</v>
      </c>
      <c r="M5262" s="44">
        <v>0</v>
      </c>
      <c r="N5262" s="44">
        <v>0</v>
      </c>
      <c r="O5262" s="44">
        <v>0</v>
      </c>
      <c r="P5262" s="44">
        <v>0</v>
      </c>
      <c r="Q5262" s="44">
        <v>1700</v>
      </c>
      <c r="R5262" s="44">
        <v>500</v>
      </c>
      <c r="S5262" s="44">
        <v>258</v>
      </c>
      <c r="T5262" s="44">
        <f t="shared" si="3596"/>
        <v>242</v>
      </c>
      <c r="U5262" s="44">
        <v>242</v>
      </c>
      <c r="V5262" s="44"/>
      <c r="W5262" s="44"/>
      <c r="X5262" s="44">
        <f t="shared" si="3597"/>
        <v>500</v>
      </c>
      <c r="Y5262" s="209">
        <f t="shared" si="3593"/>
        <v>100</v>
      </c>
    </row>
    <row r="5263" spans="1:25">
      <c r="A5263" s="23" t="s">
        <v>786</v>
      </c>
      <c r="B5263" s="23" t="s">
        <v>184</v>
      </c>
      <c r="C5263" s="23" t="s">
        <v>1032</v>
      </c>
      <c r="D5263" s="23" t="s">
        <v>1784</v>
      </c>
      <c r="E5263" s="22">
        <v>6132</v>
      </c>
      <c r="F5263" s="23"/>
      <c r="G5263" s="128" t="s">
        <v>3379</v>
      </c>
      <c r="H5263" s="32" t="s">
        <v>25</v>
      </c>
      <c r="I5263" s="44">
        <f t="shared" si="3583"/>
        <v>55000</v>
      </c>
      <c r="J5263" s="44">
        <v>55000</v>
      </c>
      <c r="K5263" s="44">
        <f t="shared" si="3584"/>
        <v>0</v>
      </c>
      <c r="L5263" s="44">
        <v>0</v>
      </c>
      <c r="M5263" s="44">
        <v>0</v>
      </c>
      <c r="N5263" s="44">
        <v>0</v>
      </c>
      <c r="O5263" s="44">
        <v>0</v>
      </c>
      <c r="P5263" s="44">
        <v>0</v>
      </c>
      <c r="Q5263" s="44">
        <v>55000</v>
      </c>
      <c r="R5263" s="44">
        <v>55000</v>
      </c>
      <c r="S5263" s="44">
        <v>39300</v>
      </c>
      <c r="T5263" s="44">
        <f t="shared" si="3596"/>
        <v>15700</v>
      </c>
      <c r="U5263" s="44">
        <v>5500</v>
      </c>
      <c r="V5263" s="44">
        <v>8500</v>
      </c>
      <c r="W5263" s="44">
        <v>1700</v>
      </c>
      <c r="X5263" s="44">
        <f t="shared" si="3597"/>
        <v>55000</v>
      </c>
      <c r="Y5263" s="209">
        <f t="shared" si="3593"/>
        <v>100</v>
      </c>
    </row>
    <row r="5264" spans="1:25">
      <c r="A5264" s="23" t="s">
        <v>786</v>
      </c>
      <c r="B5264" s="23" t="s">
        <v>184</v>
      </c>
      <c r="C5264" s="23" t="s">
        <v>1032</v>
      </c>
      <c r="D5264" s="23" t="s">
        <v>1784</v>
      </c>
      <c r="E5264" s="22">
        <v>6133</v>
      </c>
      <c r="F5264" s="23"/>
      <c r="G5264" s="128" t="s">
        <v>3379</v>
      </c>
      <c r="H5264" s="32" t="s">
        <v>26</v>
      </c>
      <c r="I5264" s="44">
        <f t="shared" si="3583"/>
        <v>7000</v>
      </c>
      <c r="J5264" s="44">
        <v>7000</v>
      </c>
      <c r="K5264" s="44">
        <f t="shared" si="3584"/>
        <v>0</v>
      </c>
      <c r="L5264" s="44">
        <v>0</v>
      </c>
      <c r="M5264" s="44">
        <v>0</v>
      </c>
      <c r="N5264" s="44">
        <v>0</v>
      </c>
      <c r="O5264" s="44">
        <v>0</v>
      </c>
      <c r="P5264" s="44">
        <v>0</v>
      </c>
      <c r="Q5264" s="44">
        <v>7000</v>
      </c>
      <c r="R5264" s="44">
        <v>7000</v>
      </c>
      <c r="S5264" s="44">
        <v>6150</v>
      </c>
      <c r="T5264" s="44">
        <f t="shared" si="3596"/>
        <v>850</v>
      </c>
      <c r="U5264" s="44">
        <v>750</v>
      </c>
      <c r="V5264" s="44">
        <v>100</v>
      </c>
      <c r="W5264" s="44">
        <v>0</v>
      </c>
      <c r="X5264" s="44">
        <f t="shared" si="3597"/>
        <v>7000</v>
      </c>
      <c r="Y5264" s="209">
        <f t="shared" si="3593"/>
        <v>100</v>
      </c>
    </row>
    <row r="5265" spans="1:25">
      <c r="A5265" s="23" t="s">
        <v>786</v>
      </c>
      <c r="B5265" s="23" t="s">
        <v>184</v>
      </c>
      <c r="C5265" s="23" t="s">
        <v>1032</v>
      </c>
      <c r="D5265" s="23" t="s">
        <v>1784</v>
      </c>
      <c r="E5265" s="22">
        <v>6134</v>
      </c>
      <c r="F5265" s="23"/>
      <c r="G5265" s="128" t="s">
        <v>3379</v>
      </c>
      <c r="H5265" s="32" t="s">
        <v>27</v>
      </c>
      <c r="I5265" s="44">
        <f t="shared" si="3583"/>
        <v>9000</v>
      </c>
      <c r="J5265" s="44">
        <v>6500</v>
      </c>
      <c r="K5265" s="44">
        <f t="shared" si="3584"/>
        <v>2500</v>
      </c>
      <c r="L5265" s="44">
        <v>2500</v>
      </c>
      <c r="M5265" s="44">
        <v>0</v>
      </c>
      <c r="N5265" s="44">
        <v>0</v>
      </c>
      <c r="O5265" s="44">
        <v>0</v>
      </c>
      <c r="P5265" s="44">
        <v>0</v>
      </c>
      <c r="Q5265" s="44">
        <v>9000</v>
      </c>
      <c r="R5265" s="44">
        <v>6500</v>
      </c>
      <c r="S5265" s="44">
        <v>4820</v>
      </c>
      <c r="T5265" s="44">
        <f t="shared" si="3596"/>
        <v>1680</v>
      </c>
      <c r="U5265" s="44">
        <v>1200</v>
      </c>
      <c r="V5265" s="44">
        <v>280</v>
      </c>
      <c r="W5265" s="44">
        <v>200</v>
      </c>
      <c r="X5265" s="44">
        <f t="shared" si="3597"/>
        <v>6500</v>
      </c>
      <c r="Y5265" s="209">
        <f t="shared" si="3593"/>
        <v>100</v>
      </c>
    </row>
    <row r="5266" spans="1:25">
      <c r="A5266" s="23" t="s">
        <v>786</v>
      </c>
      <c r="B5266" s="23" t="s">
        <v>184</v>
      </c>
      <c r="C5266" s="23" t="s">
        <v>1032</v>
      </c>
      <c r="D5266" s="23" t="s">
        <v>1784</v>
      </c>
      <c r="E5266" s="22">
        <v>6135</v>
      </c>
      <c r="F5266" s="23"/>
      <c r="G5266" s="128" t="s">
        <v>3379</v>
      </c>
      <c r="H5266" s="32" t="s">
        <v>28</v>
      </c>
      <c r="I5266" s="44">
        <f t="shared" si="3583"/>
        <v>2300</v>
      </c>
      <c r="J5266" s="44">
        <v>800</v>
      </c>
      <c r="K5266" s="44">
        <f t="shared" si="3584"/>
        <v>1500</v>
      </c>
      <c r="L5266" s="44">
        <v>1500</v>
      </c>
      <c r="M5266" s="44">
        <v>0</v>
      </c>
      <c r="N5266" s="44">
        <v>0</v>
      </c>
      <c r="O5266" s="44">
        <v>0</v>
      </c>
      <c r="P5266" s="44">
        <v>0</v>
      </c>
      <c r="Q5266" s="44">
        <v>2300</v>
      </c>
      <c r="R5266" s="44">
        <v>800</v>
      </c>
      <c r="S5266" s="44">
        <v>0</v>
      </c>
      <c r="T5266" s="44">
        <f t="shared" si="3596"/>
        <v>800</v>
      </c>
      <c r="U5266" s="44">
        <v>400</v>
      </c>
      <c r="V5266" s="44">
        <v>400</v>
      </c>
      <c r="W5266" s="44">
        <v>0</v>
      </c>
      <c r="X5266" s="44">
        <f t="shared" si="3597"/>
        <v>800</v>
      </c>
      <c r="Y5266" s="209">
        <f t="shared" si="3593"/>
        <v>100</v>
      </c>
    </row>
    <row r="5267" spans="1:25">
      <c r="A5267" s="23" t="s">
        <v>786</v>
      </c>
      <c r="B5267" s="23" t="s">
        <v>184</v>
      </c>
      <c r="C5267" s="23" t="s">
        <v>1032</v>
      </c>
      <c r="D5267" s="23" t="s">
        <v>1784</v>
      </c>
      <c r="E5267" s="22">
        <v>6137</v>
      </c>
      <c r="F5267" s="23"/>
      <c r="G5267" s="128" t="s">
        <v>3379</v>
      </c>
      <c r="H5267" s="32" t="s">
        <v>30</v>
      </c>
      <c r="I5267" s="44">
        <f t="shared" si="3583"/>
        <v>8500</v>
      </c>
      <c r="J5267" s="44">
        <v>6500</v>
      </c>
      <c r="K5267" s="44">
        <f t="shared" si="3584"/>
        <v>2000</v>
      </c>
      <c r="L5267" s="44">
        <v>2000</v>
      </c>
      <c r="M5267" s="44">
        <v>0</v>
      </c>
      <c r="N5267" s="44">
        <v>0</v>
      </c>
      <c r="O5267" s="44">
        <v>0</v>
      </c>
      <c r="P5267" s="44">
        <v>0</v>
      </c>
      <c r="Q5267" s="44">
        <v>8500</v>
      </c>
      <c r="R5267" s="44">
        <v>6500</v>
      </c>
      <c r="S5267" s="44">
        <v>5680</v>
      </c>
      <c r="T5267" s="44">
        <f t="shared" si="3596"/>
        <v>820</v>
      </c>
      <c r="U5267" s="44">
        <v>0</v>
      </c>
      <c r="V5267" s="44">
        <v>320</v>
      </c>
      <c r="W5267" s="44">
        <v>500</v>
      </c>
      <c r="X5267" s="44">
        <f t="shared" si="3597"/>
        <v>6500</v>
      </c>
      <c r="Y5267" s="209">
        <f t="shared" si="3593"/>
        <v>100</v>
      </c>
    </row>
    <row r="5268" spans="1:25">
      <c r="A5268" s="23" t="s">
        <v>786</v>
      </c>
      <c r="B5268" s="23" t="s">
        <v>184</v>
      </c>
      <c r="C5268" s="23" t="s">
        <v>1032</v>
      </c>
      <c r="D5268" s="23" t="s">
        <v>1784</v>
      </c>
      <c r="E5268" s="22">
        <v>6138</v>
      </c>
      <c r="F5268" s="23"/>
      <c r="G5268" s="128" t="s">
        <v>3379</v>
      </c>
      <c r="H5268" s="32" t="s">
        <v>31</v>
      </c>
      <c r="I5268" s="44">
        <f t="shared" si="3583"/>
        <v>1600</v>
      </c>
      <c r="J5268" s="44">
        <v>0</v>
      </c>
      <c r="K5268" s="44">
        <f t="shared" si="3584"/>
        <v>1600</v>
      </c>
      <c r="L5268" s="44">
        <v>1600</v>
      </c>
      <c r="M5268" s="44">
        <v>0</v>
      </c>
      <c r="N5268" s="44">
        <v>0</v>
      </c>
      <c r="O5268" s="44">
        <v>0</v>
      </c>
      <c r="P5268" s="44">
        <v>0</v>
      </c>
      <c r="Q5268" s="44">
        <v>1600</v>
      </c>
      <c r="R5268" s="44">
        <v>0</v>
      </c>
      <c r="S5268" s="44">
        <v>0</v>
      </c>
      <c r="T5268" s="44">
        <f t="shared" si="3596"/>
        <v>0</v>
      </c>
      <c r="U5268" s="44"/>
      <c r="V5268" s="44"/>
      <c r="W5268" s="44"/>
      <c r="X5268" s="44">
        <f t="shared" si="3597"/>
        <v>0</v>
      </c>
      <c r="Y5268" s="209">
        <f t="shared" si="3593"/>
        <v>0</v>
      </c>
    </row>
    <row r="5269" spans="1:25">
      <c r="A5269" s="20" t="s">
        <v>786</v>
      </c>
      <c r="B5269" s="20" t="s">
        <v>184</v>
      </c>
      <c r="C5269" s="20" t="s">
        <v>1032</v>
      </c>
      <c r="D5269" s="20" t="s">
        <v>1784</v>
      </c>
      <c r="E5269" s="20" t="s">
        <v>144</v>
      </c>
      <c r="F5269" s="23" t="s">
        <v>0</v>
      </c>
      <c r="G5269" s="154" t="s">
        <v>0</v>
      </c>
      <c r="H5269" s="21" t="s">
        <v>32</v>
      </c>
      <c r="I5269" s="66">
        <f t="shared" si="3583"/>
        <v>24400</v>
      </c>
      <c r="J5269" s="66">
        <f t="shared" ref="J5269:P5269" si="3603">SUM(J5270:J5272)</f>
        <v>13000</v>
      </c>
      <c r="K5269" s="66">
        <f t="shared" si="3584"/>
        <v>11400</v>
      </c>
      <c r="L5269" s="66">
        <f t="shared" si="3603"/>
        <v>11400</v>
      </c>
      <c r="M5269" s="66">
        <f t="shared" si="3603"/>
        <v>0</v>
      </c>
      <c r="N5269" s="66">
        <f t="shared" si="3603"/>
        <v>0</v>
      </c>
      <c r="O5269" s="66">
        <f t="shared" si="3603"/>
        <v>0</v>
      </c>
      <c r="P5269" s="66">
        <f t="shared" si="3603"/>
        <v>0</v>
      </c>
      <c r="Q5269" s="66">
        <f>SUM(Q5270:Q5272)</f>
        <v>31553</v>
      </c>
      <c r="R5269" s="66">
        <f>SUM(R5270:R5272)</f>
        <v>20153</v>
      </c>
      <c r="S5269" s="66">
        <f>SUM(S5270:S5272)</f>
        <v>17421</v>
      </c>
      <c r="T5269" s="66">
        <f t="shared" ref="T5269:X5269" si="3604">SUM(T5270:T5272)</f>
        <v>2732</v>
      </c>
      <c r="U5269" s="66">
        <f t="shared" si="3604"/>
        <v>1250</v>
      </c>
      <c r="V5269" s="66">
        <f t="shared" si="3604"/>
        <v>732</v>
      </c>
      <c r="W5269" s="66">
        <f t="shared" si="3604"/>
        <v>750</v>
      </c>
      <c r="X5269" s="66">
        <f t="shared" si="3604"/>
        <v>20153</v>
      </c>
      <c r="Y5269" s="208">
        <f t="shared" si="3593"/>
        <v>100</v>
      </c>
    </row>
    <row r="5270" spans="1:25">
      <c r="A5270" s="23" t="s">
        <v>786</v>
      </c>
      <c r="B5270" s="23" t="s">
        <v>184</v>
      </c>
      <c r="C5270" s="23" t="s">
        <v>1032</v>
      </c>
      <c r="D5270" s="23" t="s">
        <v>1784</v>
      </c>
      <c r="E5270" s="22">
        <v>6139</v>
      </c>
      <c r="F5270" s="23"/>
      <c r="G5270" s="128" t="s">
        <v>3379</v>
      </c>
      <c r="H5270" s="32" t="s">
        <v>32</v>
      </c>
      <c r="I5270" s="44">
        <f t="shared" si="3583"/>
        <v>18400</v>
      </c>
      <c r="J5270" s="44">
        <v>7000</v>
      </c>
      <c r="K5270" s="44">
        <f t="shared" si="3584"/>
        <v>11400</v>
      </c>
      <c r="L5270" s="44">
        <v>11400</v>
      </c>
      <c r="M5270" s="44">
        <v>0</v>
      </c>
      <c r="N5270" s="44">
        <v>0</v>
      </c>
      <c r="O5270" s="44">
        <v>0</v>
      </c>
      <c r="P5270" s="44">
        <v>0</v>
      </c>
      <c r="Q5270" s="44">
        <v>25400</v>
      </c>
      <c r="R5270" s="44">
        <v>14000</v>
      </c>
      <c r="S5270" s="44">
        <v>12600</v>
      </c>
      <c r="T5270" s="44">
        <f t="shared" si="3596"/>
        <v>1400</v>
      </c>
      <c r="U5270" s="44">
        <v>800</v>
      </c>
      <c r="V5270" s="44">
        <v>300</v>
      </c>
      <c r="W5270" s="44">
        <v>300</v>
      </c>
      <c r="X5270" s="44">
        <f t="shared" si="3597"/>
        <v>14000</v>
      </c>
      <c r="Y5270" s="209">
        <f t="shared" si="3593"/>
        <v>100</v>
      </c>
    </row>
    <row r="5271" spans="1:25">
      <c r="A5271" s="23" t="s">
        <v>786</v>
      </c>
      <c r="B5271" s="23" t="s">
        <v>184</v>
      </c>
      <c r="C5271" s="23" t="s">
        <v>1032</v>
      </c>
      <c r="D5271" s="23" t="s">
        <v>1784</v>
      </c>
      <c r="E5271" s="22">
        <v>6139</v>
      </c>
      <c r="F5271" s="23" t="s">
        <v>1791</v>
      </c>
      <c r="G5271" s="128" t="s">
        <v>3379</v>
      </c>
      <c r="H5271" s="32" t="s">
        <v>152</v>
      </c>
      <c r="I5271" s="44">
        <f t="shared" si="3583"/>
        <v>3000</v>
      </c>
      <c r="J5271" s="44">
        <v>3000</v>
      </c>
      <c r="K5271" s="44">
        <f t="shared" si="3584"/>
        <v>0</v>
      </c>
      <c r="L5271" s="44">
        <v>0</v>
      </c>
      <c r="M5271" s="44">
        <v>0</v>
      </c>
      <c r="N5271" s="44">
        <v>0</v>
      </c>
      <c r="O5271" s="44">
        <v>0</v>
      </c>
      <c r="P5271" s="44">
        <v>0</v>
      </c>
      <c r="Q5271" s="44">
        <v>3153</v>
      </c>
      <c r="R5271" s="44">
        <v>3153</v>
      </c>
      <c r="S5271" s="44">
        <v>2571</v>
      </c>
      <c r="T5271" s="44">
        <f t="shared" si="3596"/>
        <v>582</v>
      </c>
      <c r="U5271" s="44">
        <v>200</v>
      </c>
      <c r="V5271" s="44">
        <v>182</v>
      </c>
      <c r="W5271" s="44">
        <v>200</v>
      </c>
      <c r="X5271" s="44">
        <f t="shared" si="3597"/>
        <v>3153</v>
      </c>
      <c r="Y5271" s="209">
        <f t="shared" si="3593"/>
        <v>100</v>
      </c>
    </row>
    <row r="5272" spans="1:25">
      <c r="A5272" s="23" t="s">
        <v>786</v>
      </c>
      <c r="B5272" s="23" t="s">
        <v>184</v>
      </c>
      <c r="C5272" s="23" t="s">
        <v>1032</v>
      </c>
      <c r="D5272" s="23" t="s">
        <v>1784</v>
      </c>
      <c r="E5272" s="22">
        <v>6139</v>
      </c>
      <c r="F5272" s="23" t="s">
        <v>1792</v>
      </c>
      <c r="G5272" s="128" t="s">
        <v>3379</v>
      </c>
      <c r="H5272" s="32" t="s">
        <v>158</v>
      </c>
      <c r="I5272" s="44">
        <f t="shared" si="3583"/>
        <v>3000</v>
      </c>
      <c r="J5272" s="44">
        <v>3000</v>
      </c>
      <c r="K5272" s="44">
        <f t="shared" si="3584"/>
        <v>0</v>
      </c>
      <c r="L5272" s="44">
        <v>0</v>
      </c>
      <c r="M5272" s="44">
        <v>0</v>
      </c>
      <c r="N5272" s="44">
        <v>0</v>
      </c>
      <c r="O5272" s="44">
        <v>0</v>
      </c>
      <c r="P5272" s="44">
        <v>0</v>
      </c>
      <c r="Q5272" s="44">
        <v>3000</v>
      </c>
      <c r="R5272" s="44">
        <v>3000</v>
      </c>
      <c r="S5272" s="44">
        <v>2250</v>
      </c>
      <c r="T5272" s="44">
        <f t="shared" si="3596"/>
        <v>750</v>
      </c>
      <c r="U5272" s="44">
        <v>250</v>
      </c>
      <c r="V5272" s="44">
        <v>250</v>
      </c>
      <c r="W5272" s="44">
        <v>250</v>
      </c>
      <c r="X5272" s="44">
        <f t="shared" si="3597"/>
        <v>3000</v>
      </c>
      <c r="Y5272" s="209">
        <f t="shared" si="3593"/>
        <v>100</v>
      </c>
    </row>
    <row r="5273" spans="1:25" ht="20.399999999999999">
      <c r="A5273" s="20" t="s">
        <v>0</v>
      </c>
      <c r="B5273" s="20" t="s">
        <v>0</v>
      </c>
      <c r="C5273" s="20" t="s">
        <v>0</v>
      </c>
      <c r="D5273" s="21" t="s">
        <v>0</v>
      </c>
      <c r="E5273" s="21" t="s">
        <v>0</v>
      </c>
      <c r="F5273" s="21" t="s">
        <v>0</v>
      </c>
      <c r="G5273" s="150" t="s">
        <v>0</v>
      </c>
      <c r="H5273" s="30" t="s">
        <v>42</v>
      </c>
      <c r="I5273" s="31">
        <f t="shared" si="3583"/>
        <v>13600</v>
      </c>
      <c r="J5273" s="31">
        <f t="shared" ref="J5273:X5273" si="3605">SUM(J5274)</f>
        <v>13600</v>
      </c>
      <c r="K5273" s="31">
        <f t="shared" si="3584"/>
        <v>0</v>
      </c>
      <c r="L5273" s="31">
        <f t="shared" si="3605"/>
        <v>0</v>
      </c>
      <c r="M5273" s="31">
        <f t="shared" si="3605"/>
        <v>0</v>
      </c>
      <c r="N5273" s="31">
        <f t="shared" si="3605"/>
        <v>0</v>
      </c>
      <c r="O5273" s="31">
        <f t="shared" si="3605"/>
        <v>0</v>
      </c>
      <c r="P5273" s="31">
        <f t="shared" si="3605"/>
        <v>0</v>
      </c>
      <c r="Q5273" s="31">
        <f t="shared" si="3605"/>
        <v>92603</v>
      </c>
      <c r="R5273" s="31">
        <f t="shared" si="3605"/>
        <v>37160</v>
      </c>
      <c r="S5273" s="31">
        <f t="shared" si="3605"/>
        <v>33619.72</v>
      </c>
      <c r="T5273" s="31">
        <f t="shared" si="3605"/>
        <v>3440.4799999999996</v>
      </c>
      <c r="U5273" s="31">
        <f t="shared" si="3605"/>
        <v>1234</v>
      </c>
      <c r="V5273" s="31">
        <f t="shared" si="3605"/>
        <v>1103.24</v>
      </c>
      <c r="W5273" s="31">
        <f t="shared" si="3605"/>
        <v>1103.24</v>
      </c>
      <c r="X5273" s="31">
        <f t="shared" si="3605"/>
        <v>37060.199999999997</v>
      </c>
      <c r="Y5273" s="220">
        <f t="shared" si="3593"/>
        <v>99.73143164693218</v>
      </c>
    </row>
    <row r="5274" spans="1:25">
      <c r="A5274" s="23" t="s">
        <v>786</v>
      </c>
      <c r="B5274" s="23" t="s">
        <v>184</v>
      </c>
      <c r="C5274" s="23" t="s">
        <v>1032</v>
      </c>
      <c r="D5274" s="23" t="s">
        <v>1784</v>
      </c>
      <c r="E5274" s="21" t="s">
        <v>159</v>
      </c>
      <c r="F5274" s="21" t="s">
        <v>0</v>
      </c>
      <c r="G5274" s="150" t="s">
        <v>0</v>
      </c>
      <c r="H5274" s="21" t="s">
        <v>34</v>
      </c>
      <c r="I5274" s="66">
        <f t="shared" si="3583"/>
        <v>13600</v>
      </c>
      <c r="J5274" s="66">
        <f t="shared" ref="J5274:P5274" si="3606">SUM(J5275:J5276)</f>
        <v>13600</v>
      </c>
      <c r="K5274" s="66">
        <f t="shared" si="3584"/>
        <v>0</v>
      </c>
      <c r="L5274" s="66">
        <f t="shared" si="3606"/>
        <v>0</v>
      </c>
      <c r="M5274" s="66">
        <f t="shared" si="3606"/>
        <v>0</v>
      </c>
      <c r="N5274" s="66">
        <f t="shared" si="3606"/>
        <v>0</v>
      </c>
      <c r="O5274" s="66">
        <f t="shared" si="3606"/>
        <v>0</v>
      </c>
      <c r="P5274" s="66">
        <f t="shared" si="3606"/>
        <v>0</v>
      </c>
      <c r="Q5274" s="66">
        <f>SUM(Q5275:Q5276)</f>
        <v>92603</v>
      </c>
      <c r="R5274" s="66">
        <f>SUM(R5275:R5276)</f>
        <v>37160</v>
      </c>
      <c r="S5274" s="66">
        <f>SUM(S5275:S5276)</f>
        <v>33619.72</v>
      </c>
      <c r="T5274" s="66">
        <f t="shared" ref="T5274:X5274" si="3607">SUM(T5275:T5276)</f>
        <v>3440.4799999999996</v>
      </c>
      <c r="U5274" s="66">
        <f t="shared" si="3607"/>
        <v>1234</v>
      </c>
      <c r="V5274" s="66">
        <f t="shared" si="3607"/>
        <v>1103.24</v>
      </c>
      <c r="W5274" s="66">
        <f t="shared" si="3607"/>
        <v>1103.24</v>
      </c>
      <c r="X5274" s="66">
        <f t="shared" si="3607"/>
        <v>37060.199999999997</v>
      </c>
      <c r="Y5274" s="208">
        <f t="shared" si="3593"/>
        <v>99.73143164693218</v>
      </c>
    </row>
    <row r="5275" spans="1:25">
      <c r="A5275" s="23" t="s">
        <v>786</v>
      </c>
      <c r="B5275" s="23" t="s">
        <v>184</v>
      </c>
      <c r="C5275" s="23" t="s">
        <v>1032</v>
      </c>
      <c r="D5275" s="23" t="s">
        <v>1784</v>
      </c>
      <c r="E5275" s="22">
        <v>6142</v>
      </c>
      <c r="F5275" s="23"/>
      <c r="G5275" s="128" t="s">
        <v>3379</v>
      </c>
      <c r="H5275" s="32" t="s">
        <v>36</v>
      </c>
      <c r="I5275" s="44">
        <f t="shared" si="3583"/>
        <v>13500</v>
      </c>
      <c r="J5275" s="44">
        <v>13500</v>
      </c>
      <c r="K5275" s="44">
        <f t="shared" si="3584"/>
        <v>0</v>
      </c>
      <c r="L5275" s="44">
        <v>0</v>
      </c>
      <c r="M5275" s="44">
        <v>0</v>
      </c>
      <c r="N5275" s="44">
        <v>0</v>
      </c>
      <c r="O5275" s="44">
        <v>0</v>
      </c>
      <c r="P5275" s="44">
        <v>0</v>
      </c>
      <c r="Q5275" s="44">
        <v>13500</v>
      </c>
      <c r="R5275" s="44">
        <v>13500</v>
      </c>
      <c r="S5275" s="44">
        <v>10059.719999999999</v>
      </c>
      <c r="T5275" s="44">
        <f t="shared" si="3596"/>
        <v>3440.4799999999996</v>
      </c>
      <c r="U5275" s="44">
        <v>1234</v>
      </c>
      <c r="V5275" s="44">
        <v>1103.24</v>
      </c>
      <c r="W5275" s="44">
        <v>1103.24</v>
      </c>
      <c r="X5275" s="44">
        <f>S5275+T5275</f>
        <v>13500.199999999999</v>
      </c>
      <c r="Y5275" s="209">
        <f t="shared" si="3593"/>
        <v>100.00148148148146</v>
      </c>
    </row>
    <row r="5276" spans="1:25">
      <c r="A5276" s="23" t="s">
        <v>786</v>
      </c>
      <c r="B5276" s="23" t="s">
        <v>184</v>
      </c>
      <c r="C5276" s="23" t="s">
        <v>1032</v>
      </c>
      <c r="D5276" s="23" t="s">
        <v>1784</v>
      </c>
      <c r="E5276" s="22">
        <v>6148</v>
      </c>
      <c r="F5276" s="23"/>
      <c r="G5276" s="128" t="s">
        <v>3379</v>
      </c>
      <c r="H5276" s="32" t="s">
        <v>41</v>
      </c>
      <c r="I5276" s="44">
        <f t="shared" si="3583"/>
        <v>100</v>
      </c>
      <c r="J5276" s="44">
        <v>100</v>
      </c>
      <c r="K5276" s="44">
        <f t="shared" si="3584"/>
        <v>0</v>
      </c>
      <c r="L5276" s="44">
        <v>0</v>
      </c>
      <c r="M5276" s="44">
        <v>0</v>
      </c>
      <c r="N5276" s="44">
        <v>0</v>
      </c>
      <c r="O5276" s="44">
        <v>0</v>
      </c>
      <c r="P5276" s="44">
        <v>0</v>
      </c>
      <c r="Q5276" s="44">
        <v>79103</v>
      </c>
      <c r="R5276" s="44">
        <v>23660</v>
      </c>
      <c r="S5276" s="44">
        <v>23560</v>
      </c>
      <c r="T5276" s="44">
        <f>U5276+V5276+W5276</f>
        <v>0</v>
      </c>
      <c r="U5276" s="44">
        <v>0</v>
      </c>
      <c r="V5276" s="44">
        <v>0</v>
      </c>
      <c r="W5276" s="44">
        <v>0</v>
      </c>
      <c r="X5276" s="44">
        <f t="shared" si="3597"/>
        <v>23560</v>
      </c>
      <c r="Y5276" s="209">
        <f t="shared" si="3593"/>
        <v>99.577345731191883</v>
      </c>
    </row>
    <row r="5277" spans="1:25" ht="20.399999999999999">
      <c r="A5277" s="20" t="s">
        <v>0</v>
      </c>
      <c r="B5277" s="20" t="s">
        <v>0</v>
      </c>
      <c r="C5277" s="20" t="s">
        <v>0</v>
      </c>
      <c r="D5277" s="21" t="s">
        <v>0</v>
      </c>
      <c r="E5277" s="21" t="s">
        <v>0</v>
      </c>
      <c r="F5277" s="21" t="s">
        <v>0</v>
      </c>
      <c r="G5277" s="150" t="s">
        <v>0</v>
      </c>
      <c r="H5277" s="30" t="s">
        <v>60</v>
      </c>
      <c r="I5277" s="31">
        <f t="shared" si="3583"/>
        <v>3600</v>
      </c>
      <c r="J5277" s="31">
        <f t="shared" ref="J5277:X5278" si="3608">SUM(J5278)</f>
        <v>2000</v>
      </c>
      <c r="K5277" s="31">
        <f t="shared" si="3584"/>
        <v>1600</v>
      </c>
      <c r="L5277" s="31">
        <f t="shared" si="3608"/>
        <v>1600</v>
      </c>
      <c r="M5277" s="31">
        <f t="shared" si="3608"/>
        <v>0</v>
      </c>
      <c r="N5277" s="31">
        <f t="shared" si="3608"/>
        <v>0</v>
      </c>
      <c r="O5277" s="31">
        <f t="shared" si="3608"/>
        <v>0</v>
      </c>
      <c r="P5277" s="31">
        <f t="shared" si="3608"/>
        <v>0</v>
      </c>
      <c r="Q5277" s="31">
        <f t="shared" si="3608"/>
        <v>3600</v>
      </c>
      <c r="R5277" s="31">
        <f t="shared" si="3608"/>
        <v>2000</v>
      </c>
      <c r="S5277" s="31">
        <f t="shared" si="3608"/>
        <v>2000</v>
      </c>
      <c r="T5277" s="31">
        <f t="shared" si="3608"/>
        <v>0</v>
      </c>
      <c r="U5277" s="31">
        <f t="shared" si="3608"/>
        <v>0</v>
      </c>
      <c r="V5277" s="31">
        <f t="shared" si="3608"/>
        <v>0</v>
      </c>
      <c r="W5277" s="31">
        <f t="shared" si="3608"/>
        <v>0</v>
      </c>
      <c r="X5277" s="31">
        <f t="shared" si="3608"/>
        <v>2000</v>
      </c>
      <c r="Y5277" s="220">
        <f t="shared" si="3593"/>
        <v>100</v>
      </c>
    </row>
    <row r="5278" spans="1:25">
      <c r="A5278" s="23" t="s">
        <v>786</v>
      </c>
      <c r="B5278" s="23" t="s">
        <v>184</v>
      </c>
      <c r="C5278" s="23" t="s">
        <v>1032</v>
      </c>
      <c r="D5278" s="23" t="s">
        <v>1784</v>
      </c>
      <c r="E5278" s="21" t="s">
        <v>166</v>
      </c>
      <c r="F5278" s="21" t="s">
        <v>0</v>
      </c>
      <c r="G5278" s="150" t="s">
        <v>0</v>
      </c>
      <c r="H5278" s="21" t="s">
        <v>53</v>
      </c>
      <c r="I5278" s="66">
        <f t="shared" si="3583"/>
        <v>3600</v>
      </c>
      <c r="J5278" s="66">
        <f t="shared" si="3608"/>
        <v>2000</v>
      </c>
      <c r="K5278" s="66">
        <f t="shared" si="3584"/>
        <v>1600</v>
      </c>
      <c r="L5278" s="66">
        <f t="shared" si="3608"/>
        <v>1600</v>
      </c>
      <c r="M5278" s="66">
        <f t="shared" si="3608"/>
        <v>0</v>
      </c>
      <c r="N5278" s="66">
        <f t="shared" si="3608"/>
        <v>0</v>
      </c>
      <c r="O5278" s="66">
        <f t="shared" si="3608"/>
        <v>0</v>
      </c>
      <c r="P5278" s="66">
        <f t="shared" si="3608"/>
        <v>0</v>
      </c>
      <c r="Q5278" s="66">
        <f t="shared" si="3608"/>
        <v>3600</v>
      </c>
      <c r="R5278" s="66">
        <f t="shared" si="3608"/>
        <v>2000</v>
      </c>
      <c r="S5278" s="66">
        <f t="shared" si="3608"/>
        <v>2000</v>
      </c>
      <c r="T5278" s="66">
        <f t="shared" si="3608"/>
        <v>0</v>
      </c>
      <c r="U5278" s="66">
        <f t="shared" si="3608"/>
        <v>0</v>
      </c>
      <c r="V5278" s="66">
        <f t="shared" si="3608"/>
        <v>0</v>
      </c>
      <c r="W5278" s="66">
        <f t="shared" si="3608"/>
        <v>0</v>
      </c>
      <c r="X5278" s="66">
        <f t="shared" si="3608"/>
        <v>2000</v>
      </c>
      <c r="Y5278" s="208">
        <f t="shared" si="3593"/>
        <v>100</v>
      </c>
    </row>
    <row r="5279" spans="1:25">
      <c r="A5279" s="23" t="s">
        <v>786</v>
      </c>
      <c r="B5279" s="23" t="s">
        <v>184</v>
      </c>
      <c r="C5279" s="23" t="s">
        <v>1032</v>
      </c>
      <c r="D5279" s="23" t="s">
        <v>1784</v>
      </c>
      <c r="E5279" s="22">
        <v>8213</v>
      </c>
      <c r="F5279" s="23"/>
      <c r="G5279" s="128" t="s">
        <v>3379</v>
      </c>
      <c r="H5279" s="32" t="s">
        <v>56</v>
      </c>
      <c r="I5279" s="44">
        <f t="shared" si="3583"/>
        <v>3600</v>
      </c>
      <c r="J5279" s="44">
        <v>2000</v>
      </c>
      <c r="K5279" s="44">
        <f t="shared" si="3584"/>
        <v>1600</v>
      </c>
      <c r="L5279" s="44">
        <v>1600</v>
      </c>
      <c r="M5279" s="44">
        <v>0</v>
      </c>
      <c r="N5279" s="44">
        <v>0</v>
      </c>
      <c r="O5279" s="44">
        <v>0</v>
      </c>
      <c r="P5279" s="44">
        <v>0</v>
      </c>
      <c r="Q5279" s="44">
        <v>3600</v>
      </c>
      <c r="R5279" s="44">
        <v>2000</v>
      </c>
      <c r="S5279" s="44">
        <v>2000</v>
      </c>
      <c r="T5279" s="44">
        <f t="shared" si="3596"/>
        <v>0</v>
      </c>
      <c r="U5279" s="44"/>
      <c r="V5279" s="44"/>
      <c r="W5279" s="44"/>
      <c r="X5279" s="44">
        <f t="shared" si="3597"/>
        <v>2000</v>
      </c>
      <c r="Y5279" s="209">
        <f t="shared" si="3593"/>
        <v>100</v>
      </c>
    </row>
    <row r="5280" spans="1:25">
      <c r="A5280" s="32" t="s">
        <v>0</v>
      </c>
      <c r="B5280" s="32" t="s">
        <v>0</v>
      </c>
      <c r="C5280" s="32" t="s">
        <v>0</v>
      </c>
      <c r="D5280" s="32" t="s">
        <v>0</v>
      </c>
      <c r="E5280" s="32" t="s">
        <v>0</v>
      </c>
      <c r="F5280" s="32" t="s">
        <v>0</v>
      </c>
      <c r="G5280" s="154" t="s">
        <v>0</v>
      </c>
      <c r="H5280" s="30" t="s">
        <v>1793</v>
      </c>
      <c r="I5280" s="31">
        <f t="shared" si="3583"/>
        <v>1290730</v>
      </c>
      <c r="J5280" s="31">
        <f t="shared" ref="J5280:P5280" si="3609">SUM(J5250,J5273,J5277)</f>
        <v>1268930</v>
      </c>
      <c r="K5280" s="31">
        <f t="shared" si="3584"/>
        <v>21800</v>
      </c>
      <c r="L5280" s="31">
        <f t="shared" si="3609"/>
        <v>21800</v>
      </c>
      <c r="M5280" s="31">
        <f t="shared" si="3609"/>
        <v>0</v>
      </c>
      <c r="N5280" s="31">
        <f t="shared" si="3609"/>
        <v>0</v>
      </c>
      <c r="O5280" s="31">
        <f t="shared" si="3609"/>
        <v>0</v>
      </c>
      <c r="P5280" s="31">
        <f t="shared" si="3609"/>
        <v>0</v>
      </c>
      <c r="Q5280" s="31">
        <f>SUM(Q5250,Q5273,Q5277)</f>
        <v>1429630</v>
      </c>
      <c r="R5280" s="31">
        <f>SUM(R5250,R5273,R5277)</f>
        <v>1352387</v>
      </c>
      <c r="S5280" s="31">
        <f>SUM(S5250,S5273,S5277)</f>
        <v>1089753.72</v>
      </c>
      <c r="T5280" s="31">
        <f t="shared" ref="T5280:X5280" si="3610">SUM(T5250,T5273,T5277)</f>
        <v>262486.48</v>
      </c>
      <c r="U5280" s="31">
        <f t="shared" si="3610"/>
        <v>123019</v>
      </c>
      <c r="V5280" s="31">
        <f t="shared" si="3610"/>
        <v>122275.24</v>
      </c>
      <c r="W5280" s="31">
        <f t="shared" si="3610"/>
        <v>17192.240000000002</v>
      </c>
      <c r="X5280" s="31">
        <f t="shared" si="3610"/>
        <v>1352240.2</v>
      </c>
      <c r="Y5280" s="220">
        <f t="shared" si="3593"/>
        <v>99.989145118963734</v>
      </c>
    </row>
    <row r="5281" spans="1:25" ht="15" thickBot="1">
      <c r="A5281" s="32" t="s">
        <v>0</v>
      </c>
      <c r="B5281" s="32" t="s">
        <v>0</v>
      </c>
      <c r="C5281" s="32" t="s">
        <v>0</v>
      </c>
      <c r="D5281" s="32" t="s">
        <v>0</v>
      </c>
      <c r="E5281" s="32" t="s">
        <v>0</v>
      </c>
      <c r="F5281" s="32" t="s">
        <v>0</v>
      </c>
      <c r="G5281" s="154" t="s">
        <v>0</v>
      </c>
      <c r="H5281" s="21" t="s">
        <v>170</v>
      </c>
      <c r="I5281" s="66">
        <f t="shared" si="3583"/>
        <v>43</v>
      </c>
      <c r="J5281" s="66">
        <v>43</v>
      </c>
      <c r="K5281" s="66">
        <f t="shared" si="3584"/>
        <v>0</v>
      </c>
      <c r="L5281" s="66" t="s">
        <v>0</v>
      </c>
      <c r="M5281" s="66" t="s">
        <v>0</v>
      </c>
      <c r="N5281" s="66" t="s">
        <v>0</v>
      </c>
      <c r="O5281" s="66" t="s">
        <v>0</v>
      </c>
      <c r="P5281" s="66" t="s">
        <v>0</v>
      </c>
      <c r="Q5281" s="66">
        <v>0</v>
      </c>
      <c r="R5281" s="66"/>
      <c r="S5281" s="66"/>
      <c r="T5281" s="66"/>
      <c r="U5281" s="66"/>
      <c r="V5281" s="66"/>
      <c r="W5281" s="66"/>
      <c r="X5281" s="66"/>
      <c r="Y5281" s="208">
        <v>0</v>
      </c>
    </row>
    <row r="5282" spans="1:25" ht="41.4" thickBot="1">
      <c r="A5282" s="252" t="s">
        <v>0</v>
      </c>
      <c r="B5282" s="252" t="s">
        <v>0</v>
      </c>
      <c r="C5282" s="252" t="s">
        <v>0</v>
      </c>
      <c r="D5282" s="252" t="s">
        <v>0</v>
      </c>
      <c r="E5282" s="252" t="s">
        <v>0</v>
      </c>
      <c r="F5282" s="252" t="s">
        <v>0</v>
      </c>
      <c r="G5282" s="258" t="s">
        <v>0</v>
      </c>
      <c r="H5282" s="24" t="s">
        <v>72</v>
      </c>
      <c r="I5282" s="1" t="s">
        <v>3093</v>
      </c>
      <c r="J5282" s="1" t="s">
        <v>3130</v>
      </c>
      <c r="K5282" s="1" t="s">
        <v>3</v>
      </c>
      <c r="L5282" s="1" t="s">
        <v>4</v>
      </c>
      <c r="M5282" s="1" t="s">
        <v>5</v>
      </c>
      <c r="N5282" s="1" t="s">
        <v>6</v>
      </c>
      <c r="O5282" s="1" t="s">
        <v>7</v>
      </c>
      <c r="P5282" s="1" t="s">
        <v>8</v>
      </c>
      <c r="Q5282" s="1" t="s">
        <v>3344</v>
      </c>
      <c r="R5282" s="1" t="s">
        <v>3427</v>
      </c>
      <c r="S5282" s="1" t="s">
        <v>3447</v>
      </c>
      <c r="T5282" s="1" t="s">
        <v>3448</v>
      </c>
      <c r="U5282" s="1" t="s">
        <v>3452</v>
      </c>
      <c r="V5282" s="1" t="s">
        <v>3449</v>
      </c>
      <c r="W5282" s="1" t="s">
        <v>3450</v>
      </c>
      <c r="X5282" s="1" t="s">
        <v>3451</v>
      </c>
      <c r="Y5282" s="216" t="s">
        <v>3385</v>
      </c>
    </row>
    <row r="5283" spans="1:25">
      <c r="A5283" s="253"/>
      <c r="B5283" s="253"/>
      <c r="C5283" s="253"/>
      <c r="D5283" s="253"/>
      <c r="E5283" s="253"/>
      <c r="F5283" s="253"/>
      <c r="G5283" s="259"/>
      <c r="H5283" s="33" t="s">
        <v>0</v>
      </c>
      <c r="I5283" s="45">
        <v>1</v>
      </c>
      <c r="J5283" s="45">
        <v>3</v>
      </c>
      <c r="K5283" s="45" t="s">
        <v>9</v>
      </c>
      <c r="L5283" s="45">
        <v>5</v>
      </c>
      <c r="M5283" s="45">
        <v>6</v>
      </c>
      <c r="N5283" s="45">
        <v>7</v>
      </c>
      <c r="O5283" s="45">
        <v>8</v>
      </c>
      <c r="P5283" s="45">
        <v>9</v>
      </c>
      <c r="Q5283" s="45">
        <v>1</v>
      </c>
      <c r="R5283" s="45">
        <v>2</v>
      </c>
      <c r="S5283" s="45">
        <v>3</v>
      </c>
      <c r="T5283" s="45" t="s">
        <v>3453</v>
      </c>
      <c r="U5283" s="45">
        <v>5</v>
      </c>
      <c r="V5283" s="45">
        <v>6</v>
      </c>
      <c r="W5283" s="45">
        <v>7</v>
      </c>
      <c r="X5283" s="45" t="s">
        <v>3454</v>
      </c>
      <c r="Y5283" s="276">
        <v>9</v>
      </c>
    </row>
    <row r="5284" spans="1:25">
      <c r="A5284" s="253"/>
      <c r="B5284" s="253"/>
      <c r="C5284" s="253"/>
      <c r="D5284" s="253"/>
      <c r="E5284" s="253"/>
      <c r="F5284" s="253"/>
      <c r="G5284" s="259"/>
      <c r="H5284" s="34" t="s">
        <v>109</v>
      </c>
      <c r="I5284" s="35">
        <f t="shared" si="3583"/>
        <v>1290730</v>
      </c>
      <c r="J5284" s="35">
        <f t="shared" ref="J5284:P5284" si="3611">SUM(J5280)</f>
        <v>1268930</v>
      </c>
      <c r="K5284" s="35">
        <f t="shared" si="3584"/>
        <v>21800</v>
      </c>
      <c r="L5284" s="35">
        <f t="shared" si="3611"/>
        <v>21800</v>
      </c>
      <c r="M5284" s="35">
        <f t="shared" si="3611"/>
        <v>0</v>
      </c>
      <c r="N5284" s="35">
        <f t="shared" si="3611"/>
        <v>0</v>
      </c>
      <c r="O5284" s="35">
        <f t="shared" si="3611"/>
        <v>0</v>
      </c>
      <c r="P5284" s="35">
        <f t="shared" si="3611"/>
        <v>0</v>
      </c>
      <c r="Q5284" s="35">
        <f>SUM(Q5280)</f>
        <v>1429630</v>
      </c>
      <c r="R5284" s="35">
        <f>SUM(R5280)</f>
        <v>1352387</v>
      </c>
      <c r="S5284" s="35">
        <f>SUM(S5280)</f>
        <v>1089753.72</v>
      </c>
      <c r="T5284" s="35">
        <f t="shared" ref="T5284:X5284" si="3612">SUM(T5280)</f>
        <v>262486.48</v>
      </c>
      <c r="U5284" s="35">
        <f t="shared" si="3612"/>
        <v>123019</v>
      </c>
      <c r="V5284" s="35">
        <f t="shared" si="3612"/>
        <v>122275.24</v>
      </c>
      <c r="W5284" s="35">
        <f t="shared" si="3612"/>
        <v>17192.240000000002</v>
      </c>
      <c r="X5284" s="35">
        <f t="shared" si="3612"/>
        <v>1352240.2</v>
      </c>
      <c r="Y5284" s="218">
        <f t="shared" ref="Y5284:Y5285" si="3613">IF(R5284=0,0,(X5284/R5284)*100)</f>
        <v>99.989145118963734</v>
      </c>
    </row>
    <row r="5285" spans="1:25">
      <c r="A5285" s="253"/>
      <c r="B5285" s="253"/>
      <c r="C5285" s="253"/>
      <c r="D5285" s="253"/>
      <c r="E5285" s="253"/>
      <c r="F5285" s="253"/>
      <c r="G5285" s="259"/>
      <c r="H5285" s="36" t="s">
        <v>69</v>
      </c>
      <c r="I5285" s="35">
        <f t="shared" si="3583"/>
        <v>1290730</v>
      </c>
      <c r="J5285" s="35">
        <f t="shared" ref="J5285:P5285" si="3614">SUM(J5284)</f>
        <v>1268930</v>
      </c>
      <c r="K5285" s="35">
        <f t="shared" si="3584"/>
        <v>21800</v>
      </c>
      <c r="L5285" s="35">
        <f t="shared" si="3614"/>
        <v>21800</v>
      </c>
      <c r="M5285" s="35">
        <f t="shared" si="3614"/>
        <v>0</v>
      </c>
      <c r="N5285" s="35">
        <f t="shared" si="3614"/>
        <v>0</v>
      </c>
      <c r="O5285" s="35">
        <f t="shared" si="3614"/>
        <v>0</v>
      </c>
      <c r="P5285" s="35">
        <f t="shared" si="3614"/>
        <v>0</v>
      </c>
      <c r="Q5285" s="35">
        <f>SUM(Q5284)</f>
        <v>1429630</v>
      </c>
      <c r="R5285" s="35">
        <f>SUM(R5284)</f>
        <v>1352387</v>
      </c>
      <c r="S5285" s="35">
        <f>SUM(S5284)</f>
        <v>1089753.72</v>
      </c>
      <c r="T5285" s="35">
        <f t="shared" ref="T5285:X5285" si="3615">SUM(T5284)</f>
        <v>262486.48</v>
      </c>
      <c r="U5285" s="35">
        <f t="shared" si="3615"/>
        <v>123019</v>
      </c>
      <c r="V5285" s="35">
        <f t="shared" si="3615"/>
        <v>122275.24</v>
      </c>
      <c r="W5285" s="35">
        <f t="shared" si="3615"/>
        <v>17192.240000000002</v>
      </c>
      <c r="X5285" s="35">
        <f t="shared" si="3615"/>
        <v>1352240.2</v>
      </c>
      <c r="Y5285" s="218">
        <f t="shared" si="3613"/>
        <v>99.989145118963734</v>
      </c>
    </row>
    <row r="5286" spans="1:25">
      <c r="A5286" s="254"/>
      <c r="B5286" s="254"/>
      <c r="C5286" s="254"/>
      <c r="D5286" s="254"/>
      <c r="E5286" s="254"/>
      <c r="F5286" s="254"/>
      <c r="G5286" s="260"/>
    </row>
    <row r="5287" spans="1:25" ht="15" thickBot="1">
      <c r="A5287" s="32" t="s">
        <v>0</v>
      </c>
      <c r="B5287" s="32" t="s">
        <v>0</v>
      </c>
      <c r="C5287" s="32" t="s">
        <v>0</v>
      </c>
      <c r="D5287" s="32" t="s">
        <v>0</v>
      </c>
      <c r="E5287" s="32" t="s">
        <v>0</v>
      </c>
      <c r="F5287" s="32" t="s">
        <v>0</v>
      </c>
      <c r="G5287" s="154" t="s">
        <v>0</v>
      </c>
      <c r="H5287" s="37" t="s">
        <v>0</v>
      </c>
      <c r="I5287" s="37"/>
      <c r="J5287" s="37"/>
      <c r="K5287" s="37"/>
      <c r="L5287" s="37" t="s">
        <v>0</v>
      </c>
      <c r="M5287" s="37" t="s">
        <v>0</v>
      </c>
      <c r="N5287" s="37" t="s">
        <v>0</v>
      </c>
      <c r="O5287" s="37" t="s">
        <v>0</v>
      </c>
      <c r="P5287" s="37" t="s">
        <v>0</v>
      </c>
      <c r="Q5287" s="37"/>
      <c r="R5287" s="37"/>
      <c r="S5287" s="37"/>
      <c r="T5287" s="37" t="s">
        <v>0</v>
      </c>
      <c r="U5287" s="37" t="s">
        <v>0</v>
      </c>
      <c r="V5287" s="37" t="s">
        <v>0</v>
      </c>
      <c r="W5287" s="37" t="s">
        <v>0</v>
      </c>
      <c r="X5287" s="37" t="s">
        <v>0</v>
      </c>
      <c r="Y5287" s="219"/>
    </row>
    <row r="5288" spans="1:25" ht="41.4" thickBot="1">
      <c r="A5288" s="24" t="s">
        <v>123</v>
      </c>
      <c r="B5288" s="24" t="s">
        <v>124</v>
      </c>
      <c r="C5288" s="24" t="s">
        <v>125</v>
      </c>
      <c r="D5288" s="25" t="s">
        <v>0</v>
      </c>
      <c r="E5288" s="24" t="s">
        <v>126</v>
      </c>
      <c r="F5288" s="24" t="s">
        <v>127</v>
      </c>
      <c r="G5288" s="151" t="s">
        <v>128</v>
      </c>
      <c r="H5288" s="24" t="s">
        <v>1</v>
      </c>
      <c r="I5288" s="1" t="s">
        <v>3093</v>
      </c>
      <c r="J5288" s="1" t="s">
        <v>3130</v>
      </c>
      <c r="K5288" s="1" t="s">
        <v>3</v>
      </c>
      <c r="L5288" s="1" t="s">
        <v>4</v>
      </c>
      <c r="M5288" s="1" t="s">
        <v>5</v>
      </c>
      <c r="N5288" s="1" t="s">
        <v>6</v>
      </c>
      <c r="O5288" s="1" t="s">
        <v>7</v>
      </c>
      <c r="P5288" s="1" t="s">
        <v>8</v>
      </c>
      <c r="Q5288" s="1" t="s">
        <v>3344</v>
      </c>
      <c r="R5288" s="1" t="s">
        <v>3427</v>
      </c>
      <c r="S5288" s="1" t="s">
        <v>3447</v>
      </c>
      <c r="T5288" s="1" t="s">
        <v>3448</v>
      </c>
      <c r="U5288" s="1" t="s">
        <v>3452</v>
      </c>
      <c r="V5288" s="1" t="s">
        <v>3449</v>
      </c>
      <c r="W5288" s="1" t="s">
        <v>3450</v>
      </c>
      <c r="X5288" s="1" t="s">
        <v>3451</v>
      </c>
      <c r="Y5288" s="216" t="s">
        <v>3385</v>
      </c>
    </row>
    <row r="5289" spans="1:25">
      <c r="A5289" s="26" t="s">
        <v>0</v>
      </c>
      <c r="B5289" s="26" t="s">
        <v>0</v>
      </c>
      <c r="C5289" s="26" t="s">
        <v>0</v>
      </c>
      <c r="D5289" s="27" t="s">
        <v>0</v>
      </c>
      <c r="E5289" s="27" t="s">
        <v>0</v>
      </c>
      <c r="F5289" s="28" t="s">
        <v>0</v>
      </c>
      <c r="G5289" s="152" t="s">
        <v>0</v>
      </c>
      <c r="H5289" s="29" t="s">
        <v>0</v>
      </c>
      <c r="I5289" s="45">
        <v>1</v>
      </c>
      <c r="J5289" s="45">
        <v>3</v>
      </c>
      <c r="K5289" s="45" t="s">
        <v>9</v>
      </c>
      <c r="L5289" s="45">
        <v>5</v>
      </c>
      <c r="M5289" s="45">
        <v>6</v>
      </c>
      <c r="N5289" s="45">
        <v>7</v>
      </c>
      <c r="O5289" s="45">
        <v>8</v>
      </c>
      <c r="P5289" s="45">
        <v>9</v>
      </c>
      <c r="Q5289" s="45">
        <v>1</v>
      </c>
      <c r="R5289" s="45">
        <v>2</v>
      </c>
      <c r="S5289" s="45">
        <v>3</v>
      </c>
      <c r="T5289" s="45" t="s">
        <v>3453</v>
      </c>
      <c r="U5289" s="45">
        <v>5</v>
      </c>
      <c r="V5289" s="45">
        <v>6</v>
      </c>
      <c r="W5289" s="45">
        <v>7</v>
      </c>
      <c r="X5289" s="45" t="s">
        <v>3454</v>
      </c>
      <c r="Y5289" s="276">
        <v>9</v>
      </c>
    </row>
    <row r="5290" spans="1:25">
      <c r="A5290" s="133" t="s">
        <v>786</v>
      </c>
      <c r="B5290" s="133" t="s">
        <v>184</v>
      </c>
      <c r="C5290" s="109" t="s">
        <v>1043</v>
      </c>
      <c r="D5290" s="109" t="s">
        <v>1794</v>
      </c>
      <c r="E5290" s="98" t="s">
        <v>0</v>
      </c>
      <c r="F5290" s="98" t="s">
        <v>0</v>
      </c>
      <c r="G5290" s="153" t="s">
        <v>0</v>
      </c>
      <c r="H5290" s="98" t="s">
        <v>1795</v>
      </c>
      <c r="I5290" s="110"/>
      <c r="J5290" s="110"/>
      <c r="K5290" s="110"/>
      <c r="L5290" s="110" t="s">
        <v>0</v>
      </c>
      <c r="M5290" s="110" t="s">
        <v>0</v>
      </c>
      <c r="N5290" s="110" t="s">
        <v>0</v>
      </c>
      <c r="O5290" s="110" t="s">
        <v>0</v>
      </c>
      <c r="P5290" s="110" t="s">
        <v>0</v>
      </c>
      <c r="Q5290" s="110"/>
      <c r="R5290" s="110"/>
      <c r="S5290" s="110"/>
      <c r="T5290" s="110" t="s">
        <v>0</v>
      </c>
      <c r="U5290" s="110" t="s">
        <v>0</v>
      </c>
      <c r="V5290" s="110" t="s">
        <v>0</v>
      </c>
      <c r="W5290" s="110" t="s">
        <v>0</v>
      </c>
      <c r="X5290" s="110" t="s">
        <v>0</v>
      </c>
      <c r="Y5290" s="217"/>
    </row>
    <row r="5291" spans="1:25" ht="20.399999999999999">
      <c r="A5291" s="20" t="s">
        <v>0</v>
      </c>
      <c r="B5291" s="20" t="s">
        <v>0</v>
      </c>
      <c r="C5291" s="20" t="s">
        <v>0</v>
      </c>
      <c r="D5291" s="21" t="s">
        <v>0</v>
      </c>
      <c r="E5291" s="21" t="s">
        <v>0</v>
      </c>
      <c r="F5291" s="21" t="s">
        <v>0</v>
      </c>
      <c r="G5291" s="150" t="s">
        <v>0</v>
      </c>
      <c r="H5291" s="30" t="s">
        <v>33</v>
      </c>
      <c r="I5291" s="31">
        <f t="shared" si="3583"/>
        <v>2293500</v>
      </c>
      <c r="J5291" s="31">
        <f t="shared" ref="J5291:P5291" si="3616">SUM(J5292,J5300,J5302)</f>
        <v>2186000</v>
      </c>
      <c r="K5291" s="31">
        <f t="shared" si="3584"/>
        <v>107500</v>
      </c>
      <c r="L5291" s="31">
        <f t="shared" si="3616"/>
        <v>107500</v>
      </c>
      <c r="M5291" s="31">
        <f t="shared" si="3616"/>
        <v>0</v>
      </c>
      <c r="N5291" s="31">
        <f t="shared" si="3616"/>
        <v>0</v>
      </c>
      <c r="O5291" s="31">
        <f t="shared" si="3616"/>
        <v>0</v>
      </c>
      <c r="P5291" s="31">
        <f t="shared" si="3616"/>
        <v>0</v>
      </c>
      <c r="Q5291" s="31">
        <f>SUM(Q5292,Q5300,Q5302)</f>
        <v>2423042</v>
      </c>
      <c r="R5291" s="31">
        <f>SUM(R5292,R5300,R5302)</f>
        <v>2283963</v>
      </c>
      <c r="S5291" s="31">
        <f>SUM(S5292,S5300,S5302)</f>
        <v>1883616</v>
      </c>
      <c r="T5291" s="31">
        <f t="shared" ref="T5291:X5291" si="3617">SUM(T5292,T5300,T5302)</f>
        <v>400347</v>
      </c>
      <c r="U5291" s="31">
        <f t="shared" si="3617"/>
        <v>210155</v>
      </c>
      <c r="V5291" s="31">
        <f t="shared" si="3617"/>
        <v>137494</v>
      </c>
      <c r="W5291" s="31">
        <f t="shared" si="3617"/>
        <v>52698</v>
      </c>
      <c r="X5291" s="31">
        <f t="shared" si="3617"/>
        <v>2283963</v>
      </c>
      <c r="Y5291" s="220">
        <f t="shared" ref="Y5291:Y5321" si="3618">IF(R5291=0,0,(X5291/R5291)*100)</f>
        <v>100</v>
      </c>
    </row>
    <row r="5292" spans="1:25">
      <c r="A5292" s="23" t="s">
        <v>786</v>
      </c>
      <c r="B5292" s="23" t="s">
        <v>184</v>
      </c>
      <c r="C5292" s="23" t="s">
        <v>1043</v>
      </c>
      <c r="D5292" s="23" t="s">
        <v>1794</v>
      </c>
      <c r="E5292" s="21" t="s">
        <v>132</v>
      </c>
      <c r="F5292" s="21" t="s">
        <v>0</v>
      </c>
      <c r="G5292" s="150" t="s">
        <v>0</v>
      </c>
      <c r="H5292" s="21" t="s">
        <v>11</v>
      </c>
      <c r="I5292" s="66">
        <f t="shared" si="3583"/>
        <v>1880705</v>
      </c>
      <c r="J5292" s="66">
        <f t="shared" ref="J5292:P5292" si="3619">SUM(J5293,J5294)</f>
        <v>1880705</v>
      </c>
      <c r="K5292" s="66">
        <f t="shared" si="3584"/>
        <v>0</v>
      </c>
      <c r="L5292" s="66">
        <f t="shared" si="3619"/>
        <v>0</v>
      </c>
      <c r="M5292" s="66">
        <f t="shared" si="3619"/>
        <v>0</v>
      </c>
      <c r="N5292" s="66">
        <f t="shared" si="3619"/>
        <v>0</v>
      </c>
      <c r="O5292" s="66">
        <f t="shared" si="3619"/>
        <v>0</v>
      </c>
      <c r="P5292" s="66">
        <f t="shared" si="3619"/>
        <v>0</v>
      </c>
      <c r="Q5292" s="66">
        <f>SUM(Q5293,Q5294)</f>
        <v>1964666</v>
      </c>
      <c r="R5292" s="66">
        <f>SUM(R5293,R5294)</f>
        <v>1964666</v>
      </c>
      <c r="S5292" s="66">
        <f>SUM(S5293,S5294)</f>
        <v>1605219</v>
      </c>
      <c r="T5292" s="66">
        <f t="shared" ref="T5292:X5292" si="3620">SUM(T5293,T5294)</f>
        <v>359447</v>
      </c>
      <c r="U5292" s="66">
        <f t="shared" si="3620"/>
        <v>189342</v>
      </c>
      <c r="V5292" s="66">
        <f t="shared" si="3620"/>
        <v>122291</v>
      </c>
      <c r="W5292" s="66">
        <f t="shared" si="3620"/>
        <v>47814</v>
      </c>
      <c r="X5292" s="66">
        <f t="shared" si="3620"/>
        <v>1964666</v>
      </c>
      <c r="Y5292" s="208">
        <f t="shared" si="3618"/>
        <v>100</v>
      </c>
    </row>
    <row r="5293" spans="1:25">
      <c r="A5293" s="23" t="s">
        <v>786</v>
      </c>
      <c r="B5293" s="23" t="s">
        <v>184</v>
      </c>
      <c r="C5293" s="23" t="s">
        <v>1043</v>
      </c>
      <c r="D5293" s="23" t="s">
        <v>1794</v>
      </c>
      <c r="E5293" s="22">
        <v>6111</v>
      </c>
      <c r="F5293" s="23"/>
      <c r="G5293" s="128" t="s">
        <v>3379</v>
      </c>
      <c r="H5293" s="32" t="s">
        <v>12</v>
      </c>
      <c r="I5293" s="44">
        <f t="shared" si="3583"/>
        <v>1620313</v>
      </c>
      <c r="J5293" s="44">
        <v>1620313</v>
      </c>
      <c r="K5293" s="44">
        <f t="shared" si="3584"/>
        <v>0</v>
      </c>
      <c r="L5293" s="44">
        <v>0</v>
      </c>
      <c r="M5293" s="44">
        <v>0</v>
      </c>
      <c r="N5293" s="44">
        <v>0</v>
      </c>
      <c r="O5293" s="44">
        <v>0</v>
      </c>
      <c r="P5293" s="44">
        <v>0</v>
      </c>
      <c r="Q5293" s="44">
        <v>1697041</v>
      </c>
      <c r="R5293" s="44">
        <v>1697041</v>
      </c>
      <c r="S5293" s="44">
        <v>1363736</v>
      </c>
      <c r="T5293" s="44">
        <f t="shared" ref="T5293:T5320" si="3621">U5293+V5293+W5293</f>
        <v>333305</v>
      </c>
      <c r="U5293" s="44">
        <v>170500</v>
      </c>
      <c r="V5293" s="44">
        <v>118541</v>
      </c>
      <c r="W5293" s="44">
        <v>44264</v>
      </c>
      <c r="X5293" s="44">
        <f t="shared" ref="X5293:X5320" si="3622">S5293+T5293</f>
        <v>1697041</v>
      </c>
      <c r="Y5293" s="209">
        <f t="shared" si="3618"/>
        <v>100</v>
      </c>
    </row>
    <row r="5294" spans="1:25">
      <c r="A5294" s="20" t="s">
        <v>786</v>
      </c>
      <c r="B5294" s="20" t="s">
        <v>184</v>
      </c>
      <c r="C5294" s="20" t="s">
        <v>1043</v>
      </c>
      <c r="D5294" s="20" t="s">
        <v>1794</v>
      </c>
      <c r="E5294" s="20" t="s">
        <v>134</v>
      </c>
      <c r="F5294" s="23" t="s">
        <v>0</v>
      </c>
      <c r="G5294" s="154" t="s">
        <v>0</v>
      </c>
      <c r="H5294" s="21" t="s">
        <v>13</v>
      </c>
      <c r="I5294" s="66">
        <f t="shared" si="3583"/>
        <v>260392</v>
      </c>
      <c r="J5294" s="66">
        <f t="shared" ref="J5294:P5294" si="3623">SUM(J5295:J5299)</f>
        <v>260392</v>
      </c>
      <c r="K5294" s="66">
        <f t="shared" si="3584"/>
        <v>0</v>
      </c>
      <c r="L5294" s="66">
        <f t="shared" si="3623"/>
        <v>0</v>
      </c>
      <c r="M5294" s="66">
        <f t="shared" si="3623"/>
        <v>0</v>
      </c>
      <c r="N5294" s="66">
        <f t="shared" si="3623"/>
        <v>0</v>
      </c>
      <c r="O5294" s="66">
        <f t="shared" si="3623"/>
        <v>0</v>
      </c>
      <c r="P5294" s="66">
        <f t="shared" si="3623"/>
        <v>0</v>
      </c>
      <c r="Q5294" s="66">
        <f>SUM(Q5295:Q5299)</f>
        <v>267625</v>
      </c>
      <c r="R5294" s="66">
        <f>SUM(R5295:R5299)</f>
        <v>267625</v>
      </c>
      <c r="S5294" s="66">
        <f>SUM(S5295:S5299)</f>
        <v>241483</v>
      </c>
      <c r="T5294" s="66">
        <f t="shared" ref="T5294:X5294" si="3624">SUM(T5295:T5299)</f>
        <v>26142</v>
      </c>
      <c r="U5294" s="66">
        <f t="shared" si="3624"/>
        <v>18842</v>
      </c>
      <c r="V5294" s="66">
        <f t="shared" si="3624"/>
        <v>3750</v>
      </c>
      <c r="W5294" s="66">
        <f t="shared" si="3624"/>
        <v>3550</v>
      </c>
      <c r="X5294" s="66">
        <f t="shared" si="3624"/>
        <v>267625</v>
      </c>
      <c r="Y5294" s="208">
        <f t="shared" si="3618"/>
        <v>100</v>
      </c>
    </row>
    <row r="5295" spans="1:25">
      <c r="A5295" s="23" t="s">
        <v>786</v>
      </c>
      <c r="B5295" s="23" t="s">
        <v>184</v>
      </c>
      <c r="C5295" s="23" t="s">
        <v>1043</v>
      </c>
      <c r="D5295" s="23" t="s">
        <v>1794</v>
      </c>
      <c r="E5295" s="22">
        <v>6112</v>
      </c>
      <c r="F5295" s="23" t="s">
        <v>1796</v>
      </c>
      <c r="G5295" s="128" t="s">
        <v>3379</v>
      </c>
      <c r="H5295" s="32" t="s">
        <v>16</v>
      </c>
      <c r="I5295" s="44">
        <f t="shared" si="3583"/>
        <v>42500</v>
      </c>
      <c r="J5295" s="44">
        <v>42500</v>
      </c>
      <c r="K5295" s="44">
        <f t="shared" si="3584"/>
        <v>0</v>
      </c>
      <c r="L5295" s="44">
        <v>0</v>
      </c>
      <c r="M5295" s="44">
        <v>0</v>
      </c>
      <c r="N5295" s="44">
        <v>0</v>
      </c>
      <c r="O5295" s="44">
        <v>0</v>
      </c>
      <c r="P5295" s="44">
        <v>0</v>
      </c>
      <c r="Q5295" s="44">
        <v>41500</v>
      </c>
      <c r="R5295" s="44">
        <v>41500</v>
      </c>
      <c r="S5295" s="44">
        <v>30339</v>
      </c>
      <c r="T5295" s="44">
        <f t="shared" si="3621"/>
        <v>11161</v>
      </c>
      <c r="U5295" s="44">
        <v>3861</v>
      </c>
      <c r="V5295" s="44">
        <v>3750</v>
      </c>
      <c r="W5295" s="44">
        <v>3550</v>
      </c>
      <c r="X5295" s="44">
        <f t="shared" si="3622"/>
        <v>41500</v>
      </c>
      <c r="Y5295" s="209">
        <f t="shared" si="3618"/>
        <v>100</v>
      </c>
    </row>
    <row r="5296" spans="1:25">
      <c r="A5296" s="23" t="s">
        <v>786</v>
      </c>
      <c r="B5296" s="23" t="s">
        <v>184</v>
      </c>
      <c r="C5296" s="23" t="s">
        <v>1043</v>
      </c>
      <c r="D5296" s="23" t="s">
        <v>1794</v>
      </c>
      <c r="E5296" s="22">
        <v>6112</v>
      </c>
      <c r="F5296" s="23" t="s">
        <v>1797</v>
      </c>
      <c r="G5296" s="128" t="s">
        <v>3379</v>
      </c>
      <c r="H5296" s="32" t="s">
        <v>19</v>
      </c>
      <c r="I5296" s="44">
        <f t="shared" si="3583"/>
        <v>130000</v>
      </c>
      <c r="J5296" s="44">
        <v>130000</v>
      </c>
      <c r="K5296" s="44">
        <f t="shared" si="3584"/>
        <v>0</v>
      </c>
      <c r="L5296" s="44">
        <v>0</v>
      </c>
      <c r="M5296" s="44">
        <v>0</v>
      </c>
      <c r="N5296" s="44">
        <v>0</v>
      </c>
      <c r="O5296" s="44">
        <v>0</v>
      </c>
      <c r="P5296" s="44">
        <v>0</v>
      </c>
      <c r="Q5296" s="44">
        <v>130000</v>
      </c>
      <c r="R5296" s="44">
        <v>130000</v>
      </c>
      <c r="S5296" s="44">
        <v>115019</v>
      </c>
      <c r="T5296" s="44">
        <f t="shared" si="3621"/>
        <v>14981</v>
      </c>
      <c r="U5296" s="44">
        <v>14981</v>
      </c>
      <c r="V5296" s="44"/>
      <c r="W5296" s="44"/>
      <c r="X5296" s="44">
        <f t="shared" si="3622"/>
        <v>130000</v>
      </c>
      <c r="Y5296" s="209">
        <f t="shared" si="3618"/>
        <v>100</v>
      </c>
    </row>
    <row r="5297" spans="1:25">
      <c r="A5297" s="23" t="s">
        <v>786</v>
      </c>
      <c r="B5297" s="23" t="s">
        <v>184</v>
      </c>
      <c r="C5297" s="23" t="s">
        <v>1043</v>
      </c>
      <c r="D5297" s="23" t="s">
        <v>1794</v>
      </c>
      <c r="E5297" s="22">
        <v>6112</v>
      </c>
      <c r="F5297" s="23" t="s">
        <v>1798</v>
      </c>
      <c r="G5297" s="128" t="s">
        <v>3379</v>
      </c>
      <c r="H5297" s="32" t="s">
        <v>17</v>
      </c>
      <c r="I5297" s="44">
        <f t="shared" si="3583"/>
        <v>33892</v>
      </c>
      <c r="J5297" s="44">
        <v>33892</v>
      </c>
      <c r="K5297" s="44">
        <f t="shared" si="3584"/>
        <v>0</v>
      </c>
      <c r="L5297" s="44">
        <v>0</v>
      </c>
      <c r="M5297" s="44">
        <v>0</v>
      </c>
      <c r="N5297" s="44">
        <v>0</v>
      </c>
      <c r="O5297" s="44">
        <v>0</v>
      </c>
      <c r="P5297" s="44">
        <v>0</v>
      </c>
      <c r="Q5297" s="44">
        <v>39825</v>
      </c>
      <c r="R5297" s="44">
        <v>39825</v>
      </c>
      <c r="S5297" s="44">
        <v>39825</v>
      </c>
      <c r="T5297" s="44">
        <f t="shared" si="3621"/>
        <v>0</v>
      </c>
      <c r="U5297" s="44"/>
      <c r="V5297" s="44"/>
      <c r="W5297" s="44"/>
      <c r="X5297" s="44">
        <f t="shared" si="3622"/>
        <v>39825</v>
      </c>
      <c r="Y5297" s="209">
        <f t="shared" si="3618"/>
        <v>100</v>
      </c>
    </row>
    <row r="5298" spans="1:25">
      <c r="A5298" s="23" t="s">
        <v>786</v>
      </c>
      <c r="B5298" s="23" t="s">
        <v>184</v>
      </c>
      <c r="C5298" s="23" t="s">
        <v>1043</v>
      </c>
      <c r="D5298" s="23" t="s">
        <v>1794</v>
      </c>
      <c r="E5298" s="22">
        <v>6112</v>
      </c>
      <c r="F5298" s="23" t="s">
        <v>1799</v>
      </c>
      <c r="G5298" s="128" t="s">
        <v>3379</v>
      </c>
      <c r="H5298" s="32" t="s">
        <v>15</v>
      </c>
      <c r="I5298" s="44">
        <f t="shared" si="3583"/>
        <v>45000</v>
      </c>
      <c r="J5298" s="44">
        <v>45000</v>
      </c>
      <c r="K5298" s="44">
        <f t="shared" si="3584"/>
        <v>0</v>
      </c>
      <c r="L5298" s="44">
        <v>0</v>
      </c>
      <c r="M5298" s="44">
        <v>0</v>
      </c>
      <c r="N5298" s="44">
        <v>0</v>
      </c>
      <c r="O5298" s="44">
        <v>0</v>
      </c>
      <c r="P5298" s="44">
        <v>0</v>
      </c>
      <c r="Q5298" s="44">
        <v>47300</v>
      </c>
      <c r="R5298" s="44">
        <v>47300</v>
      </c>
      <c r="S5298" s="44">
        <v>47300</v>
      </c>
      <c r="T5298" s="44">
        <f t="shared" si="3621"/>
        <v>0</v>
      </c>
      <c r="U5298" s="44"/>
      <c r="V5298" s="44"/>
      <c r="W5298" s="44"/>
      <c r="X5298" s="44">
        <f t="shared" si="3622"/>
        <v>47300</v>
      </c>
      <c r="Y5298" s="209">
        <f t="shared" si="3618"/>
        <v>100</v>
      </c>
    </row>
    <row r="5299" spans="1:25">
      <c r="A5299" s="23" t="s">
        <v>786</v>
      </c>
      <c r="B5299" s="23" t="s">
        <v>184</v>
      </c>
      <c r="C5299" s="23" t="s">
        <v>1043</v>
      </c>
      <c r="D5299" s="23" t="s">
        <v>1794</v>
      </c>
      <c r="E5299" s="22">
        <v>6112</v>
      </c>
      <c r="F5299" s="23" t="s">
        <v>1800</v>
      </c>
      <c r="G5299" s="128" t="s">
        <v>3379</v>
      </c>
      <c r="H5299" s="32" t="s">
        <v>18</v>
      </c>
      <c r="I5299" s="44">
        <f t="shared" si="3583"/>
        <v>9000</v>
      </c>
      <c r="J5299" s="44">
        <v>9000</v>
      </c>
      <c r="K5299" s="44">
        <f t="shared" si="3584"/>
        <v>0</v>
      </c>
      <c r="L5299" s="44">
        <v>0</v>
      </c>
      <c r="M5299" s="44">
        <v>0</v>
      </c>
      <c r="N5299" s="44">
        <v>0</v>
      </c>
      <c r="O5299" s="44">
        <v>0</v>
      </c>
      <c r="P5299" s="44">
        <v>0</v>
      </c>
      <c r="Q5299" s="44">
        <v>9000</v>
      </c>
      <c r="R5299" s="44">
        <v>9000</v>
      </c>
      <c r="S5299" s="44">
        <v>9000</v>
      </c>
      <c r="T5299" s="44">
        <f t="shared" si="3621"/>
        <v>0</v>
      </c>
      <c r="U5299" s="44"/>
      <c r="V5299" s="44"/>
      <c r="W5299" s="44"/>
      <c r="X5299" s="44">
        <f t="shared" si="3622"/>
        <v>9000</v>
      </c>
      <c r="Y5299" s="209">
        <f t="shared" si="3618"/>
        <v>100</v>
      </c>
    </row>
    <row r="5300" spans="1:25">
      <c r="A5300" s="23" t="s">
        <v>786</v>
      </c>
      <c r="B5300" s="23" t="s">
        <v>184</v>
      </c>
      <c r="C5300" s="23" t="s">
        <v>1043</v>
      </c>
      <c r="D5300" s="23" t="s">
        <v>1794</v>
      </c>
      <c r="E5300" s="21" t="s">
        <v>139</v>
      </c>
      <c r="F5300" s="21" t="s">
        <v>0</v>
      </c>
      <c r="G5300" s="150" t="s">
        <v>0</v>
      </c>
      <c r="H5300" s="21" t="s">
        <v>21</v>
      </c>
      <c r="I5300" s="66">
        <f t="shared" si="3583"/>
        <v>169000</v>
      </c>
      <c r="J5300" s="66">
        <f t="shared" ref="J5300:X5300" si="3625">SUM(J5301)</f>
        <v>169000</v>
      </c>
      <c r="K5300" s="66">
        <f t="shared" si="3584"/>
        <v>0</v>
      </c>
      <c r="L5300" s="66">
        <f t="shared" si="3625"/>
        <v>0</v>
      </c>
      <c r="M5300" s="66">
        <f t="shared" si="3625"/>
        <v>0</v>
      </c>
      <c r="N5300" s="66">
        <f t="shared" si="3625"/>
        <v>0</v>
      </c>
      <c r="O5300" s="66">
        <f t="shared" si="3625"/>
        <v>0</v>
      </c>
      <c r="P5300" s="66">
        <f t="shared" si="3625"/>
        <v>0</v>
      </c>
      <c r="Q5300" s="66">
        <f t="shared" si="3625"/>
        <v>177056</v>
      </c>
      <c r="R5300" s="66">
        <f t="shared" si="3625"/>
        <v>177056</v>
      </c>
      <c r="S5300" s="66">
        <f t="shared" si="3625"/>
        <v>143401</v>
      </c>
      <c r="T5300" s="66">
        <f t="shared" si="3625"/>
        <v>33655</v>
      </c>
      <c r="U5300" s="66">
        <f t="shared" si="3625"/>
        <v>17903</v>
      </c>
      <c r="V5300" s="66">
        <f t="shared" si="3625"/>
        <v>12447</v>
      </c>
      <c r="W5300" s="66">
        <f t="shared" si="3625"/>
        <v>3305</v>
      </c>
      <c r="X5300" s="66">
        <f t="shared" si="3625"/>
        <v>177056</v>
      </c>
      <c r="Y5300" s="208">
        <f t="shared" si="3618"/>
        <v>100</v>
      </c>
    </row>
    <row r="5301" spans="1:25">
      <c r="A5301" s="23" t="s">
        <v>786</v>
      </c>
      <c r="B5301" s="23" t="s">
        <v>184</v>
      </c>
      <c r="C5301" s="23" t="s">
        <v>1043</v>
      </c>
      <c r="D5301" s="23" t="s">
        <v>1794</v>
      </c>
      <c r="E5301" s="22">
        <v>6121</v>
      </c>
      <c r="F5301" s="23"/>
      <c r="G5301" s="128" t="s">
        <v>3379</v>
      </c>
      <c r="H5301" s="32" t="s">
        <v>22</v>
      </c>
      <c r="I5301" s="44">
        <f t="shared" si="3583"/>
        <v>169000</v>
      </c>
      <c r="J5301" s="44">
        <v>169000</v>
      </c>
      <c r="K5301" s="44">
        <f t="shared" si="3584"/>
        <v>0</v>
      </c>
      <c r="L5301" s="44">
        <v>0</v>
      </c>
      <c r="M5301" s="44">
        <v>0</v>
      </c>
      <c r="N5301" s="44">
        <v>0</v>
      </c>
      <c r="O5301" s="44">
        <v>0</v>
      </c>
      <c r="P5301" s="44">
        <v>0</v>
      </c>
      <c r="Q5301" s="44">
        <v>177056</v>
      </c>
      <c r="R5301" s="44">
        <v>177056</v>
      </c>
      <c r="S5301" s="44">
        <v>143401</v>
      </c>
      <c r="T5301" s="44">
        <f t="shared" si="3621"/>
        <v>33655</v>
      </c>
      <c r="U5301" s="44">
        <v>17903</v>
      </c>
      <c r="V5301" s="44">
        <v>12447</v>
      </c>
      <c r="W5301" s="44">
        <v>3305</v>
      </c>
      <c r="X5301" s="44">
        <f t="shared" si="3622"/>
        <v>177056</v>
      </c>
      <c r="Y5301" s="209">
        <f t="shared" si="3618"/>
        <v>100</v>
      </c>
    </row>
    <row r="5302" spans="1:25">
      <c r="A5302" s="23" t="s">
        <v>786</v>
      </c>
      <c r="B5302" s="23" t="s">
        <v>184</v>
      </c>
      <c r="C5302" s="23" t="s">
        <v>1043</v>
      </c>
      <c r="D5302" s="23" t="s">
        <v>1794</v>
      </c>
      <c r="E5302" s="21" t="s">
        <v>141</v>
      </c>
      <c r="F5302" s="21" t="s">
        <v>0</v>
      </c>
      <c r="G5302" s="150" t="s">
        <v>0</v>
      </c>
      <c r="H5302" s="21" t="s">
        <v>23</v>
      </c>
      <c r="I5302" s="66">
        <f t="shared" ref="I5302:I5366" si="3626">SUM(J5302,K5302,O5302,P5302)</f>
        <v>243795</v>
      </c>
      <c r="J5302" s="66">
        <f t="shared" ref="J5302:P5302" si="3627">SUM(J5303:J5310)</f>
        <v>136295</v>
      </c>
      <c r="K5302" s="66">
        <f t="shared" ref="K5302:K5366" si="3628">SUM(L5302,M5302,N5302)</f>
        <v>107500</v>
      </c>
      <c r="L5302" s="66">
        <f t="shared" si="3627"/>
        <v>107500</v>
      </c>
      <c r="M5302" s="66">
        <f t="shared" si="3627"/>
        <v>0</v>
      </c>
      <c r="N5302" s="66">
        <f t="shared" si="3627"/>
        <v>0</v>
      </c>
      <c r="O5302" s="66">
        <f t="shared" si="3627"/>
        <v>0</v>
      </c>
      <c r="P5302" s="66">
        <f t="shared" si="3627"/>
        <v>0</v>
      </c>
      <c r="Q5302" s="66">
        <f>SUM(Q5303:Q5310)</f>
        <v>281320</v>
      </c>
      <c r="R5302" s="66">
        <f>SUM(R5303:R5310)</f>
        <v>142241</v>
      </c>
      <c r="S5302" s="66">
        <f>SUM(S5303:S5310)</f>
        <v>134996</v>
      </c>
      <c r="T5302" s="66">
        <f t="shared" ref="T5302:X5302" si="3629">SUM(T5303:T5310)</f>
        <v>7245</v>
      </c>
      <c r="U5302" s="66">
        <f t="shared" si="3629"/>
        <v>2910</v>
      </c>
      <c r="V5302" s="66">
        <f t="shared" si="3629"/>
        <v>2756</v>
      </c>
      <c r="W5302" s="66">
        <f t="shared" si="3629"/>
        <v>1579</v>
      </c>
      <c r="X5302" s="66">
        <f t="shared" si="3629"/>
        <v>142241</v>
      </c>
      <c r="Y5302" s="208">
        <f t="shared" si="3618"/>
        <v>100</v>
      </c>
    </row>
    <row r="5303" spans="1:25">
      <c r="A5303" s="23" t="s">
        <v>786</v>
      </c>
      <c r="B5303" s="23" t="s">
        <v>184</v>
      </c>
      <c r="C5303" s="23" t="s">
        <v>1043</v>
      </c>
      <c r="D5303" s="23" t="s">
        <v>1794</v>
      </c>
      <c r="E5303" s="22">
        <v>6131</v>
      </c>
      <c r="F5303" s="23"/>
      <c r="G5303" s="128" t="s">
        <v>3379</v>
      </c>
      <c r="H5303" s="32" t="s">
        <v>24</v>
      </c>
      <c r="I5303" s="44">
        <f t="shared" si="3626"/>
        <v>6000</v>
      </c>
      <c r="J5303" s="44">
        <v>0</v>
      </c>
      <c r="K5303" s="44">
        <f t="shared" si="3628"/>
        <v>6000</v>
      </c>
      <c r="L5303" s="44">
        <v>6000</v>
      </c>
      <c r="M5303" s="44">
        <v>0</v>
      </c>
      <c r="N5303" s="44">
        <v>0</v>
      </c>
      <c r="O5303" s="44">
        <v>0</v>
      </c>
      <c r="P5303" s="44">
        <v>0</v>
      </c>
      <c r="Q5303" s="44">
        <v>19875</v>
      </c>
      <c r="R5303" s="44">
        <v>0</v>
      </c>
      <c r="S5303" s="44">
        <v>0</v>
      </c>
      <c r="T5303" s="44">
        <f t="shared" si="3621"/>
        <v>0</v>
      </c>
      <c r="U5303" s="44"/>
      <c r="V5303" s="44"/>
      <c r="W5303" s="44"/>
      <c r="X5303" s="44">
        <f t="shared" si="3622"/>
        <v>0</v>
      </c>
      <c r="Y5303" s="209">
        <f t="shared" si="3618"/>
        <v>0</v>
      </c>
    </row>
    <row r="5304" spans="1:25">
      <c r="A5304" s="23" t="s">
        <v>786</v>
      </c>
      <c r="B5304" s="23" t="s">
        <v>184</v>
      </c>
      <c r="C5304" s="23" t="s">
        <v>1043</v>
      </c>
      <c r="D5304" s="23" t="s">
        <v>1794</v>
      </c>
      <c r="E5304" s="22">
        <v>6132</v>
      </c>
      <c r="F5304" s="23"/>
      <c r="G5304" s="128" t="s">
        <v>3379</v>
      </c>
      <c r="H5304" s="32" t="s">
        <v>25</v>
      </c>
      <c r="I5304" s="44">
        <f t="shared" si="3626"/>
        <v>39975</v>
      </c>
      <c r="J5304" s="44">
        <v>36975</v>
      </c>
      <c r="K5304" s="44">
        <f t="shared" si="3628"/>
        <v>3000</v>
      </c>
      <c r="L5304" s="44">
        <v>3000</v>
      </c>
      <c r="M5304" s="44">
        <v>0</v>
      </c>
      <c r="N5304" s="44">
        <v>0</v>
      </c>
      <c r="O5304" s="44">
        <v>0</v>
      </c>
      <c r="P5304" s="44">
        <v>0</v>
      </c>
      <c r="Q5304" s="44">
        <v>40475</v>
      </c>
      <c r="R5304" s="44">
        <v>36475</v>
      </c>
      <c r="S5304" s="44">
        <v>36475</v>
      </c>
      <c r="T5304" s="44">
        <f t="shared" si="3621"/>
        <v>0</v>
      </c>
      <c r="U5304" s="44">
        <v>0</v>
      </c>
      <c r="V5304" s="44">
        <v>0</v>
      </c>
      <c r="W5304" s="44">
        <v>0</v>
      </c>
      <c r="X5304" s="44">
        <f t="shared" si="3622"/>
        <v>36475</v>
      </c>
      <c r="Y5304" s="209">
        <f t="shared" si="3618"/>
        <v>100</v>
      </c>
    </row>
    <row r="5305" spans="1:25">
      <c r="A5305" s="23" t="s">
        <v>786</v>
      </c>
      <c r="B5305" s="23" t="s">
        <v>184</v>
      </c>
      <c r="C5305" s="23" t="s">
        <v>1043</v>
      </c>
      <c r="D5305" s="23" t="s">
        <v>1794</v>
      </c>
      <c r="E5305" s="22">
        <v>6133</v>
      </c>
      <c r="F5305" s="23"/>
      <c r="G5305" s="128" t="s">
        <v>3379</v>
      </c>
      <c r="H5305" s="32" t="s">
        <v>26</v>
      </c>
      <c r="I5305" s="44">
        <f t="shared" si="3626"/>
        <v>13644</v>
      </c>
      <c r="J5305" s="44">
        <v>11644</v>
      </c>
      <c r="K5305" s="44">
        <f t="shared" si="3628"/>
        <v>2000</v>
      </c>
      <c r="L5305" s="44">
        <v>2000</v>
      </c>
      <c r="M5305" s="44">
        <v>0</v>
      </c>
      <c r="N5305" s="44">
        <v>0</v>
      </c>
      <c r="O5305" s="44">
        <v>0</v>
      </c>
      <c r="P5305" s="44">
        <v>0</v>
      </c>
      <c r="Q5305" s="44">
        <v>14013</v>
      </c>
      <c r="R5305" s="44">
        <v>11344</v>
      </c>
      <c r="S5305" s="44">
        <v>8900</v>
      </c>
      <c r="T5305" s="44">
        <f t="shared" si="3621"/>
        <v>2444</v>
      </c>
      <c r="U5305" s="44">
        <v>950</v>
      </c>
      <c r="V5305" s="44">
        <v>900</v>
      </c>
      <c r="W5305" s="44">
        <v>594</v>
      </c>
      <c r="X5305" s="44">
        <f t="shared" si="3622"/>
        <v>11344</v>
      </c>
      <c r="Y5305" s="209">
        <f t="shared" si="3618"/>
        <v>100</v>
      </c>
    </row>
    <row r="5306" spans="1:25">
      <c r="A5306" s="23" t="s">
        <v>786</v>
      </c>
      <c r="B5306" s="23" t="s">
        <v>184</v>
      </c>
      <c r="C5306" s="23" t="s">
        <v>1043</v>
      </c>
      <c r="D5306" s="23" t="s">
        <v>1794</v>
      </c>
      <c r="E5306" s="22">
        <v>6134</v>
      </c>
      <c r="F5306" s="23"/>
      <c r="G5306" s="128" t="s">
        <v>3379</v>
      </c>
      <c r="H5306" s="32" t="s">
        <v>27</v>
      </c>
      <c r="I5306" s="44">
        <f t="shared" si="3626"/>
        <v>15000</v>
      </c>
      <c r="J5306" s="44">
        <v>10000</v>
      </c>
      <c r="K5306" s="44">
        <f t="shared" si="3628"/>
        <v>5000</v>
      </c>
      <c r="L5306" s="44">
        <v>5000</v>
      </c>
      <c r="M5306" s="44">
        <v>0</v>
      </c>
      <c r="N5306" s="44">
        <v>0</v>
      </c>
      <c r="O5306" s="44">
        <v>0</v>
      </c>
      <c r="P5306" s="44">
        <v>0</v>
      </c>
      <c r="Q5306" s="44">
        <v>15000</v>
      </c>
      <c r="R5306" s="44">
        <v>10000</v>
      </c>
      <c r="S5306" s="44">
        <v>8200</v>
      </c>
      <c r="T5306" s="44">
        <f t="shared" si="3621"/>
        <v>1800</v>
      </c>
      <c r="U5306" s="44">
        <v>600</v>
      </c>
      <c r="V5306" s="44">
        <v>600</v>
      </c>
      <c r="W5306" s="44">
        <v>600</v>
      </c>
      <c r="X5306" s="44">
        <f t="shared" si="3622"/>
        <v>10000</v>
      </c>
      <c r="Y5306" s="209">
        <f t="shared" si="3618"/>
        <v>100</v>
      </c>
    </row>
    <row r="5307" spans="1:25">
      <c r="A5307" s="23" t="s">
        <v>786</v>
      </c>
      <c r="B5307" s="23" t="s">
        <v>184</v>
      </c>
      <c r="C5307" s="23" t="s">
        <v>1043</v>
      </c>
      <c r="D5307" s="23" t="s">
        <v>1794</v>
      </c>
      <c r="E5307" s="22">
        <v>6135</v>
      </c>
      <c r="F5307" s="23"/>
      <c r="G5307" s="128" t="s">
        <v>3379</v>
      </c>
      <c r="H5307" s="32" t="s">
        <v>28</v>
      </c>
      <c r="I5307" s="44">
        <f t="shared" si="3626"/>
        <v>5143</v>
      </c>
      <c r="J5307" s="44">
        <v>2143</v>
      </c>
      <c r="K5307" s="44">
        <f t="shared" si="3628"/>
        <v>3000</v>
      </c>
      <c r="L5307" s="44">
        <v>3000</v>
      </c>
      <c r="M5307" s="44">
        <v>0</v>
      </c>
      <c r="N5307" s="44">
        <v>0</v>
      </c>
      <c r="O5307" s="44">
        <v>0</v>
      </c>
      <c r="P5307" s="44">
        <v>0</v>
      </c>
      <c r="Q5307" s="44">
        <v>4943</v>
      </c>
      <c r="R5307" s="44">
        <v>1943</v>
      </c>
      <c r="S5307" s="44">
        <v>1500</v>
      </c>
      <c r="T5307" s="44">
        <f t="shared" si="3621"/>
        <v>443</v>
      </c>
      <c r="U5307" s="44">
        <v>200</v>
      </c>
      <c r="V5307" s="44">
        <v>143</v>
      </c>
      <c r="W5307" s="44">
        <v>100</v>
      </c>
      <c r="X5307" s="44">
        <f t="shared" si="3622"/>
        <v>1943</v>
      </c>
      <c r="Y5307" s="209">
        <f t="shared" si="3618"/>
        <v>100</v>
      </c>
    </row>
    <row r="5308" spans="1:25">
      <c r="A5308" s="23" t="s">
        <v>786</v>
      </c>
      <c r="B5308" s="23" t="s">
        <v>184</v>
      </c>
      <c r="C5308" s="23" t="s">
        <v>1043</v>
      </c>
      <c r="D5308" s="23" t="s">
        <v>1794</v>
      </c>
      <c r="E5308" s="22">
        <v>6137</v>
      </c>
      <c r="F5308" s="23"/>
      <c r="G5308" s="128" t="s">
        <v>3379</v>
      </c>
      <c r="H5308" s="32" t="s">
        <v>30</v>
      </c>
      <c r="I5308" s="44">
        <f t="shared" si="3626"/>
        <v>10085</v>
      </c>
      <c r="J5308" s="44">
        <v>6585</v>
      </c>
      <c r="K5308" s="44">
        <f t="shared" si="3628"/>
        <v>3500</v>
      </c>
      <c r="L5308" s="44">
        <v>3500</v>
      </c>
      <c r="M5308" s="44">
        <v>0</v>
      </c>
      <c r="N5308" s="44">
        <v>0</v>
      </c>
      <c r="O5308" s="44">
        <v>0</v>
      </c>
      <c r="P5308" s="44">
        <v>0</v>
      </c>
      <c r="Q5308" s="44">
        <v>10085</v>
      </c>
      <c r="R5308" s="44">
        <v>6585</v>
      </c>
      <c r="S5308" s="44">
        <v>5100</v>
      </c>
      <c r="T5308" s="44">
        <f t="shared" si="3621"/>
        <v>1485</v>
      </c>
      <c r="U5308" s="44">
        <v>600</v>
      </c>
      <c r="V5308" s="44">
        <v>600</v>
      </c>
      <c r="W5308" s="44">
        <v>285</v>
      </c>
      <c r="X5308" s="44">
        <f t="shared" si="3622"/>
        <v>6585</v>
      </c>
      <c r="Y5308" s="209">
        <f t="shared" si="3618"/>
        <v>100</v>
      </c>
    </row>
    <row r="5309" spans="1:25">
      <c r="A5309" s="23" t="s">
        <v>786</v>
      </c>
      <c r="B5309" s="23" t="s">
        <v>184</v>
      </c>
      <c r="C5309" s="23" t="s">
        <v>1043</v>
      </c>
      <c r="D5309" s="23" t="s">
        <v>1794</v>
      </c>
      <c r="E5309" s="22">
        <v>6138</v>
      </c>
      <c r="F5309" s="23"/>
      <c r="G5309" s="128" t="s">
        <v>3379</v>
      </c>
      <c r="H5309" s="32" t="s">
        <v>31</v>
      </c>
      <c r="I5309" s="44">
        <f t="shared" si="3626"/>
        <v>1500</v>
      </c>
      <c r="J5309" s="44">
        <v>1500</v>
      </c>
      <c r="K5309" s="44">
        <f t="shared" si="3628"/>
        <v>0</v>
      </c>
      <c r="L5309" s="44">
        <v>0</v>
      </c>
      <c r="M5309" s="44">
        <v>0</v>
      </c>
      <c r="N5309" s="44">
        <v>0</v>
      </c>
      <c r="O5309" s="44">
        <v>0</v>
      </c>
      <c r="P5309" s="44">
        <v>0</v>
      </c>
      <c r="Q5309" s="44">
        <v>1500</v>
      </c>
      <c r="R5309" s="44">
        <v>1500</v>
      </c>
      <c r="S5309" s="44">
        <v>1300</v>
      </c>
      <c r="T5309" s="44">
        <f t="shared" si="3621"/>
        <v>200</v>
      </c>
      <c r="U5309" s="44">
        <v>100</v>
      </c>
      <c r="V5309" s="44">
        <v>100</v>
      </c>
      <c r="W5309" s="44">
        <v>0</v>
      </c>
      <c r="X5309" s="44">
        <f t="shared" si="3622"/>
        <v>1500</v>
      </c>
      <c r="Y5309" s="209">
        <f t="shared" si="3618"/>
        <v>100</v>
      </c>
    </row>
    <row r="5310" spans="1:25">
      <c r="A5310" s="20" t="s">
        <v>786</v>
      </c>
      <c r="B5310" s="20" t="s">
        <v>184</v>
      </c>
      <c r="C5310" s="20" t="s">
        <v>1043</v>
      </c>
      <c r="D5310" s="20" t="s">
        <v>1794</v>
      </c>
      <c r="E5310" s="20" t="s">
        <v>144</v>
      </c>
      <c r="F5310" s="23" t="s">
        <v>0</v>
      </c>
      <c r="G5310" s="154" t="s">
        <v>0</v>
      </c>
      <c r="H5310" s="21" t="s">
        <v>32</v>
      </c>
      <c r="I5310" s="66">
        <f t="shared" si="3626"/>
        <v>152448</v>
      </c>
      <c r="J5310" s="66">
        <f t="shared" ref="J5310:P5310" si="3630">SUM(J5311:J5313)</f>
        <v>67448</v>
      </c>
      <c r="K5310" s="66">
        <f t="shared" si="3628"/>
        <v>85000</v>
      </c>
      <c r="L5310" s="66">
        <f t="shared" si="3630"/>
        <v>85000</v>
      </c>
      <c r="M5310" s="66">
        <f t="shared" si="3630"/>
        <v>0</v>
      </c>
      <c r="N5310" s="66">
        <f t="shared" si="3630"/>
        <v>0</v>
      </c>
      <c r="O5310" s="66">
        <f t="shared" si="3630"/>
        <v>0</v>
      </c>
      <c r="P5310" s="66">
        <f t="shared" si="3630"/>
        <v>0</v>
      </c>
      <c r="Q5310" s="66">
        <f>SUM(Q5311:Q5313)</f>
        <v>175429</v>
      </c>
      <c r="R5310" s="66">
        <f>SUM(R5311:R5313)</f>
        <v>74394</v>
      </c>
      <c r="S5310" s="66">
        <f>SUM(S5311:S5313)</f>
        <v>73521</v>
      </c>
      <c r="T5310" s="66">
        <f t="shared" ref="T5310:X5310" si="3631">SUM(T5311:T5313)</f>
        <v>873</v>
      </c>
      <c r="U5310" s="66">
        <f t="shared" si="3631"/>
        <v>460</v>
      </c>
      <c r="V5310" s="66">
        <f t="shared" si="3631"/>
        <v>413</v>
      </c>
      <c r="W5310" s="66">
        <f t="shared" si="3631"/>
        <v>0</v>
      </c>
      <c r="X5310" s="66">
        <f t="shared" si="3631"/>
        <v>74394</v>
      </c>
      <c r="Y5310" s="208">
        <f t="shared" si="3618"/>
        <v>100</v>
      </c>
    </row>
    <row r="5311" spans="1:25">
      <c r="A5311" s="23" t="s">
        <v>786</v>
      </c>
      <c r="B5311" s="23" t="s">
        <v>184</v>
      </c>
      <c r="C5311" s="23" t="s">
        <v>1043</v>
      </c>
      <c r="D5311" s="23" t="s">
        <v>1794</v>
      </c>
      <c r="E5311" s="22">
        <v>6139</v>
      </c>
      <c r="F5311" s="23"/>
      <c r="G5311" s="128" t="s">
        <v>3379</v>
      </c>
      <c r="H5311" s="32" t="s">
        <v>32</v>
      </c>
      <c r="I5311" s="44">
        <f t="shared" si="3626"/>
        <v>147448</v>
      </c>
      <c r="J5311" s="44">
        <v>62448</v>
      </c>
      <c r="K5311" s="44">
        <f t="shared" si="3628"/>
        <v>85000</v>
      </c>
      <c r="L5311" s="44">
        <v>85000</v>
      </c>
      <c r="M5311" s="44">
        <v>0</v>
      </c>
      <c r="N5311" s="44">
        <v>0</v>
      </c>
      <c r="O5311" s="44">
        <v>0</v>
      </c>
      <c r="P5311" s="44">
        <v>0</v>
      </c>
      <c r="Q5311" s="44">
        <v>170183</v>
      </c>
      <c r="R5311" s="44">
        <v>69148</v>
      </c>
      <c r="S5311" s="44">
        <v>69148</v>
      </c>
      <c r="T5311" s="44">
        <f t="shared" si="3621"/>
        <v>0</v>
      </c>
      <c r="U5311" s="44">
        <v>0</v>
      </c>
      <c r="V5311" s="44">
        <v>0</v>
      </c>
      <c r="W5311" s="44"/>
      <c r="X5311" s="44">
        <f t="shared" si="3622"/>
        <v>69148</v>
      </c>
      <c r="Y5311" s="209">
        <f t="shared" si="3618"/>
        <v>100</v>
      </c>
    </row>
    <row r="5312" spans="1:25">
      <c r="A5312" s="23" t="s">
        <v>786</v>
      </c>
      <c r="B5312" s="23" t="s">
        <v>184</v>
      </c>
      <c r="C5312" s="23" t="s">
        <v>1043</v>
      </c>
      <c r="D5312" s="23" t="s">
        <v>1794</v>
      </c>
      <c r="E5312" s="22">
        <v>6139</v>
      </c>
      <c r="F5312" s="23" t="s">
        <v>1801</v>
      </c>
      <c r="G5312" s="128" t="s">
        <v>3379</v>
      </c>
      <c r="H5312" s="32" t="s">
        <v>152</v>
      </c>
      <c r="I5312" s="44">
        <f t="shared" si="3626"/>
        <v>5000</v>
      </c>
      <c r="J5312" s="44">
        <v>5000</v>
      </c>
      <c r="K5312" s="44">
        <f t="shared" si="3628"/>
        <v>0</v>
      </c>
      <c r="L5312" s="44">
        <v>0</v>
      </c>
      <c r="M5312" s="44">
        <v>0</v>
      </c>
      <c r="N5312" s="44">
        <v>0</v>
      </c>
      <c r="O5312" s="44">
        <v>0</v>
      </c>
      <c r="P5312" s="44">
        <v>0</v>
      </c>
      <c r="Q5312" s="44">
        <v>5246</v>
      </c>
      <c r="R5312" s="44">
        <v>5246</v>
      </c>
      <c r="S5312" s="44">
        <v>4373</v>
      </c>
      <c r="T5312" s="44">
        <f t="shared" si="3621"/>
        <v>873</v>
      </c>
      <c r="U5312" s="44">
        <v>460</v>
      </c>
      <c r="V5312" s="44">
        <v>413</v>
      </c>
      <c r="W5312" s="44"/>
      <c r="X5312" s="44">
        <f t="shared" si="3622"/>
        <v>5246</v>
      </c>
      <c r="Y5312" s="209">
        <f t="shared" si="3618"/>
        <v>100</v>
      </c>
    </row>
    <row r="5313" spans="1:25">
      <c r="A5313" s="23" t="s">
        <v>786</v>
      </c>
      <c r="B5313" s="23" t="s">
        <v>184</v>
      </c>
      <c r="C5313" s="23" t="s">
        <v>1043</v>
      </c>
      <c r="D5313" s="23" t="s">
        <v>1794</v>
      </c>
      <c r="E5313" s="22">
        <v>6139</v>
      </c>
      <c r="F5313" s="23" t="s">
        <v>1802</v>
      </c>
      <c r="G5313" s="128" t="s">
        <v>3379</v>
      </c>
      <c r="H5313" s="32" t="s">
        <v>158</v>
      </c>
      <c r="I5313" s="44">
        <f t="shared" si="3626"/>
        <v>0</v>
      </c>
      <c r="J5313" s="44">
        <v>0</v>
      </c>
      <c r="K5313" s="44">
        <f t="shared" si="3628"/>
        <v>0</v>
      </c>
      <c r="L5313" s="44">
        <v>0</v>
      </c>
      <c r="M5313" s="44">
        <v>0</v>
      </c>
      <c r="N5313" s="44">
        <v>0</v>
      </c>
      <c r="O5313" s="44">
        <v>0</v>
      </c>
      <c r="P5313" s="44">
        <v>0</v>
      </c>
      <c r="Q5313" s="44">
        <v>0</v>
      </c>
      <c r="R5313" s="44">
        <v>0</v>
      </c>
      <c r="S5313" s="44">
        <v>0</v>
      </c>
      <c r="T5313" s="44">
        <f t="shared" si="3621"/>
        <v>0</v>
      </c>
      <c r="U5313" s="44"/>
      <c r="V5313" s="44"/>
      <c r="W5313" s="44"/>
      <c r="X5313" s="44">
        <f t="shared" si="3622"/>
        <v>0</v>
      </c>
      <c r="Y5313" s="209">
        <f t="shared" si="3618"/>
        <v>0</v>
      </c>
    </row>
    <row r="5314" spans="1:25" s="68" customFormat="1" ht="20.399999999999999">
      <c r="A5314" s="46"/>
      <c r="B5314" s="46"/>
      <c r="C5314" s="46"/>
      <c r="D5314" s="46"/>
      <c r="E5314" s="194"/>
      <c r="F5314" s="46"/>
      <c r="G5314" s="158" t="s">
        <v>0</v>
      </c>
      <c r="H5314" s="53" t="s">
        <v>42</v>
      </c>
      <c r="I5314" s="205">
        <f>SUM(I5315)</f>
        <v>0</v>
      </c>
      <c r="J5314" s="205">
        <f t="shared" ref="J5314:X5315" si="3632">SUM(J5315)</f>
        <v>0</v>
      </c>
      <c r="K5314" s="205">
        <f t="shared" si="3632"/>
        <v>0</v>
      </c>
      <c r="L5314" s="205">
        <f t="shared" si="3632"/>
        <v>0</v>
      </c>
      <c r="M5314" s="205">
        <f t="shared" si="3632"/>
        <v>0</v>
      </c>
      <c r="N5314" s="205">
        <f t="shared" si="3632"/>
        <v>0</v>
      </c>
      <c r="O5314" s="205">
        <f t="shared" si="3632"/>
        <v>0</v>
      </c>
      <c r="P5314" s="205">
        <f t="shared" si="3632"/>
        <v>0</v>
      </c>
      <c r="Q5314" s="205">
        <f t="shared" si="3632"/>
        <v>46324</v>
      </c>
      <c r="R5314" s="205">
        <f t="shared" si="3632"/>
        <v>2690</v>
      </c>
      <c r="S5314" s="205">
        <f t="shared" si="3632"/>
        <v>2690</v>
      </c>
      <c r="T5314" s="205">
        <f t="shared" si="3632"/>
        <v>0</v>
      </c>
      <c r="U5314" s="205">
        <f t="shared" si="3632"/>
        <v>0</v>
      </c>
      <c r="V5314" s="205">
        <f t="shared" si="3632"/>
        <v>0</v>
      </c>
      <c r="W5314" s="205">
        <f t="shared" si="3632"/>
        <v>0</v>
      </c>
      <c r="X5314" s="205">
        <f t="shared" si="3632"/>
        <v>2690</v>
      </c>
      <c r="Y5314" s="232">
        <f t="shared" si="3618"/>
        <v>100</v>
      </c>
    </row>
    <row r="5315" spans="1:25" s="68" customFormat="1">
      <c r="A5315" s="46" t="s">
        <v>786</v>
      </c>
      <c r="B5315" s="46" t="s">
        <v>184</v>
      </c>
      <c r="C5315" s="46" t="s">
        <v>1043</v>
      </c>
      <c r="D5315" s="46" t="s">
        <v>1794</v>
      </c>
      <c r="E5315" s="194">
        <v>6148</v>
      </c>
      <c r="F5315" s="46"/>
      <c r="G5315" s="158" t="s">
        <v>0</v>
      </c>
      <c r="H5315" s="3" t="s">
        <v>34</v>
      </c>
      <c r="I5315" s="62">
        <f>SUM(I5316)</f>
        <v>0</v>
      </c>
      <c r="J5315" s="62">
        <f t="shared" si="3632"/>
        <v>0</v>
      </c>
      <c r="K5315" s="62">
        <f t="shared" si="3632"/>
        <v>0</v>
      </c>
      <c r="L5315" s="62">
        <f t="shared" si="3632"/>
        <v>0</v>
      </c>
      <c r="M5315" s="62">
        <f t="shared" si="3632"/>
        <v>0</v>
      </c>
      <c r="N5315" s="62">
        <f t="shared" si="3632"/>
        <v>0</v>
      </c>
      <c r="O5315" s="62">
        <f t="shared" si="3632"/>
        <v>0</v>
      </c>
      <c r="P5315" s="62">
        <f t="shared" si="3632"/>
        <v>0</v>
      </c>
      <c r="Q5315" s="62">
        <f t="shared" si="3632"/>
        <v>46324</v>
      </c>
      <c r="R5315" s="62">
        <f t="shared" si="3632"/>
        <v>2690</v>
      </c>
      <c r="S5315" s="62">
        <f t="shared" si="3632"/>
        <v>2690</v>
      </c>
      <c r="T5315" s="62">
        <f t="shared" si="3632"/>
        <v>0</v>
      </c>
      <c r="U5315" s="62">
        <f t="shared" si="3632"/>
        <v>0</v>
      </c>
      <c r="V5315" s="62">
        <f t="shared" si="3632"/>
        <v>0</v>
      </c>
      <c r="W5315" s="62">
        <f t="shared" si="3632"/>
        <v>0</v>
      </c>
      <c r="X5315" s="62">
        <f t="shared" si="3632"/>
        <v>2690</v>
      </c>
      <c r="Y5315" s="210">
        <f t="shared" si="3618"/>
        <v>100</v>
      </c>
    </row>
    <row r="5316" spans="1:25">
      <c r="A5316" s="23" t="s">
        <v>786</v>
      </c>
      <c r="B5316" s="23" t="s">
        <v>184</v>
      </c>
      <c r="C5316" s="23" t="s">
        <v>1043</v>
      </c>
      <c r="D5316" s="23" t="s">
        <v>1794</v>
      </c>
      <c r="E5316" s="22">
        <v>6148</v>
      </c>
      <c r="F5316" s="23"/>
      <c r="G5316" s="128" t="s">
        <v>3379</v>
      </c>
      <c r="H5316" s="32" t="s">
        <v>41</v>
      </c>
      <c r="I5316" s="44"/>
      <c r="J5316" s="44"/>
      <c r="K5316" s="44"/>
      <c r="L5316" s="44"/>
      <c r="M5316" s="44"/>
      <c r="N5316" s="44"/>
      <c r="O5316" s="44"/>
      <c r="P5316" s="44"/>
      <c r="Q5316" s="44">
        <v>46324</v>
      </c>
      <c r="R5316" s="44">
        <v>2690</v>
      </c>
      <c r="S5316" s="44">
        <v>2690</v>
      </c>
      <c r="T5316" s="44">
        <f t="shared" si="3621"/>
        <v>0</v>
      </c>
      <c r="U5316" s="44"/>
      <c r="V5316" s="44"/>
      <c r="W5316" s="44"/>
      <c r="X5316" s="44">
        <f t="shared" si="3622"/>
        <v>2690</v>
      </c>
      <c r="Y5316" s="209">
        <f t="shared" si="3618"/>
        <v>100</v>
      </c>
    </row>
    <row r="5317" spans="1:25" ht="20.399999999999999">
      <c r="A5317" s="20" t="s">
        <v>0</v>
      </c>
      <c r="B5317" s="20" t="s">
        <v>0</v>
      </c>
      <c r="C5317" s="20" t="s">
        <v>0</v>
      </c>
      <c r="D5317" s="21" t="s">
        <v>0</v>
      </c>
      <c r="E5317" s="21" t="s">
        <v>0</v>
      </c>
      <c r="F5317" s="21" t="s">
        <v>0</v>
      </c>
      <c r="G5317" s="150" t="s">
        <v>0</v>
      </c>
      <c r="H5317" s="30" t="s">
        <v>60</v>
      </c>
      <c r="I5317" s="31">
        <f t="shared" si="3626"/>
        <v>55000</v>
      </c>
      <c r="J5317" s="31">
        <f t="shared" ref="J5317:X5317" si="3633">SUM(J5318)</f>
        <v>0</v>
      </c>
      <c r="K5317" s="31">
        <f t="shared" si="3628"/>
        <v>55000</v>
      </c>
      <c r="L5317" s="31">
        <f t="shared" si="3633"/>
        <v>50000</v>
      </c>
      <c r="M5317" s="31">
        <f t="shared" si="3633"/>
        <v>0</v>
      </c>
      <c r="N5317" s="31">
        <f t="shared" si="3633"/>
        <v>5000</v>
      </c>
      <c r="O5317" s="31">
        <f t="shared" si="3633"/>
        <v>0</v>
      </c>
      <c r="P5317" s="31">
        <f t="shared" si="3633"/>
        <v>0</v>
      </c>
      <c r="Q5317" s="31">
        <f t="shared" si="3633"/>
        <v>55000</v>
      </c>
      <c r="R5317" s="31">
        <f t="shared" si="3633"/>
        <v>0</v>
      </c>
      <c r="S5317" s="31">
        <f t="shared" si="3633"/>
        <v>0</v>
      </c>
      <c r="T5317" s="31">
        <f t="shared" si="3633"/>
        <v>0</v>
      </c>
      <c r="U5317" s="31">
        <f t="shared" si="3633"/>
        <v>0</v>
      </c>
      <c r="V5317" s="31">
        <f t="shared" si="3633"/>
        <v>0</v>
      </c>
      <c r="W5317" s="31">
        <f t="shared" si="3633"/>
        <v>0</v>
      </c>
      <c r="X5317" s="31">
        <f t="shared" si="3633"/>
        <v>0</v>
      </c>
      <c r="Y5317" s="220">
        <f t="shared" si="3618"/>
        <v>0</v>
      </c>
    </row>
    <row r="5318" spans="1:25">
      <c r="A5318" s="23" t="s">
        <v>786</v>
      </c>
      <c r="B5318" s="23" t="s">
        <v>184</v>
      </c>
      <c r="C5318" s="23" t="s">
        <v>1043</v>
      </c>
      <c r="D5318" s="23" t="s">
        <v>1794</v>
      </c>
      <c r="E5318" s="21" t="s">
        <v>166</v>
      </c>
      <c r="F5318" s="21" t="s">
        <v>0</v>
      </c>
      <c r="G5318" s="150" t="s">
        <v>0</v>
      </c>
      <c r="H5318" s="21" t="s">
        <v>53</v>
      </c>
      <c r="I5318" s="66">
        <f t="shared" si="3626"/>
        <v>55000</v>
      </c>
      <c r="J5318" s="66">
        <f t="shared" ref="J5318:P5318" si="3634">SUM(J5319:J5320)</f>
        <v>0</v>
      </c>
      <c r="K5318" s="66">
        <f t="shared" si="3628"/>
        <v>55000</v>
      </c>
      <c r="L5318" s="66">
        <f t="shared" si="3634"/>
        <v>50000</v>
      </c>
      <c r="M5318" s="66">
        <f t="shared" si="3634"/>
        <v>0</v>
      </c>
      <c r="N5318" s="66">
        <f t="shared" si="3634"/>
        <v>5000</v>
      </c>
      <c r="O5318" s="66">
        <f t="shared" si="3634"/>
        <v>0</v>
      </c>
      <c r="P5318" s="66">
        <f t="shared" si="3634"/>
        <v>0</v>
      </c>
      <c r="Q5318" s="66">
        <f>SUM(Q5319:Q5320)</f>
        <v>55000</v>
      </c>
      <c r="R5318" s="66">
        <f>SUM(R5319:R5320)</f>
        <v>0</v>
      </c>
      <c r="S5318" s="66">
        <f>SUM(S5319:S5320)</f>
        <v>0</v>
      </c>
      <c r="T5318" s="66">
        <f t="shared" ref="T5318:X5318" si="3635">SUM(T5319:T5320)</f>
        <v>0</v>
      </c>
      <c r="U5318" s="66">
        <f t="shared" si="3635"/>
        <v>0</v>
      </c>
      <c r="V5318" s="66">
        <f t="shared" si="3635"/>
        <v>0</v>
      </c>
      <c r="W5318" s="66">
        <f t="shared" si="3635"/>
        <v>0</v>
      </c>
      <c r="X5318" s="66">
        <f t="shared" si="3635"/>
        <v>0</v>
      </c>
      <c r="Y5318" s="208">
        <f t="shared" si="3618"/>
        <v>0</v>
      </c>
    </row>
    <row r="5319" spans="1:25">
      <c r="A5319" s="23" t="s">
        <v>786</v>
      </c>
      <c r="B5319" s="23" t="s">
        <v>184</v>
      </c>
      <c r="C5319" s="23" t="s">
        <v>1043</v>
      </c>
      <c r="D5319" s="23" t="s">
        <v>1794</v>
      </c>
      <c r="E5319" s="22">
        <v>8213</v>
      </c>
      <c r="F5319" s="23"/>
      <c r="G5319" s="128" t="s">
        <v>3379</v>
      </c>
      <c r="H5319" s="32" t="s">
        <v>56</v>
      </c>
      <c r="I5319" s="44">
        <f t="shared" si="3626"/>
        <v>30000</v>
      </c>
      <c r="J5319" s="44">
        <v>0</v>
      </c>
      <c r="K5319" s="44">
        <f t="shared" si="3628"/>
        <v>30000</v>
      </c>
      <c r="L5319" s="44">
        <v>30000</v>
      </c>
      <c r="M5319" s="44">
        <v>0</v>
      </c>
      <c r="N5319" s="44">
        <v>0</v>
      </c>
      <c r="O5319" s="44">
        <v>0</v>
      </c>
      <c r="P5319" s="44">
        <v>0</v>
      </c>
      <c r="Q5319" s="44">
        <v>30000</v>
      </c>
      <c r="R5319" s="44">
        <v>0</v>
      </c>
      <c r="S5319" s="44">
        <v>0</v>
      </c>
      <c r="T5319" s="44">
        <f t="shared" si="3621"/>
        <v>0</v>
      </c>
      <c r="U5319" s="44"/>
      <c r="V5319" s="44"/>
      <c r="W5319" s="44"/>
      <c r="X5319" s="44">
        <f t="shared" si="3622"/>
        <v>0</v>
      </c>
      <c r="Y5319" s="209">
        <f t="shared" si="3618"/>
        <v>0</v>
      </c>
    </row>
    <row r="5320" spans="1:25">
      <c r="A5320" s="23" t="s">
        <v>786</v>
      </c>
      <c r="B5320" s="23" t="s">
        <v>184</v>
      </c>
      <c r="C5320" s="23" t="s">
        <v>1043</v>
      </c>
      <c r="D5320" s="23" t="s">
        <v>1794</v>
      </c>
      <c r="E5320" s="22">
        <v>8216</v>
      </c>
      <c r="F5320" s="23"/>
      <c r="G5320" s="128" t="s">
        <v>3379</v>
      </c>
      <c r="H5320" s="32" t="s">
        <v>59</v>
      </c>
      <c r="I5320" s="44">
        <f t="shared" si="3626"/>
        <v>25000</v>
      </c>
      <c r="J5320" s="44">
        <v>0</v>
      </c>
      <c r="K5320" s="44">
        <f t="shared" si="3628"/>
        <v>25000</v>
      </c>
      <c r="L5320" s="44">
        <v>20000</v>
      </c>
      <c r="M5320" s="44">
        <v>0</v>
      </c>
      <c r="N5320" s="44">
        <v>5000</v>
      </c>
      <c r="O5320" s="44">
        <v>0</v>
      </c>
      <c r="P5320" s="44">
        <v>0</v>
      </c>
      <c r="Q5320" s="44">
        <v>25000</v>
      </c>
      <c r="R5320" s="44">
        <v>0</v>
      </c>
      <c r="S5320" s="44">
        <v>0</v>
      </c>
      <c r="T5320" s="44">
        <f t="shared" si="3621"/>
        <v>0</v>
      </c>
      <c r="U5320" s="44"/>
      <c r="V5320" s="44"/>
      <c r="W5320" s="44"/>
      <c r="X5320" s="44">
        <f t="shared" si="3622"/>
        <v>0</v>
      </c>
      <c r="Y5320" s="209">
        <f t="shared" si="3618"/>
        <v>0</v>
      </c>
    </row>
    <row r="5321" spans="1:25" s="68" customFormat="1">
      <c r="A5321" s="3" t="s">
        <v>0</v>
      </c>
      <c r="B5321" s="3" t="s">
        <v>0</v>
      </c>
      <c r="C5321" s="3" t="s">
        <v>0</v>
      </c>
      <c r="D5321" s="3" t="s">
        <v>0</v>
      </c>
      <c r="E5321" s="3" t="s">
        <v>0</v>
      </c>
      <c r="F5321" s="3" t="s">
        <v>0</v>
      </c>
      <c r="G5321" s="158" t="s">
        <v>0</v>
      </c>
      <c r="H5321" s="53" t="s">
        <v>1803</v>
      </c>
      <c r="I5321" s="57">
        <f t="shared" si="3626"/>
        <v>2348500</v>
      </c>
      <c r="J5321" s="57">
        <f t="shared" ref="J5321:P5321" si="3636">SUM(J5291,J5317)</f>
        <v>2186000</v>
      </c>
      <c r="K5321" s="57">
        <f t="shared" si="3628"/>
        <v>162500</v>
      </c>
      <c r="L5321" s="57">
        <f t="shared" si="3636"/>
        <v>157500</v>
      </c>
      <c r="M5321" s="57">
        <f t="shared" si="3636"/>
        <v>0</v>
      </c>
      <c r="N5321" s="57">
        <f t="shared" si="3636"/>
        <v>5000</v>
      </c>
      <c r="O5321" s="57">
        <f t="shared" si="3636"/>
        <v>0</v>
      </c>
      <c r="P5321" s="57">
        <f t="shared" si="3636"/>
        <v>0</v>
      </c>
      <c r="Q5321" s="57">
        <f>SUM(Q5291,Q5317,Q5314)</f>
        <v>2524366</v>
      </c>
      <c r="R5321" s="57">
        <f>SUM(R5291,R5317,R5314)</f>
        <v>2286653</v>
      </c>
      <c r="S5321" s="57">
        <f>SUM(S5291,S5317,S5314)</f>
        <v>1886306</v>
      </c>
      <c r="T5321" s="57">
        <f t="shared" ref="T5321:X5321" si="3637">SUM(T5291,T5317,T5314)</f>
        <v>400347</v>
      </c>
      <c r="U5321" s="57">
        <f t="shared" si="3637"/>
        <v>210155</v>
      </c>
      <c r="V5321" s="57">
        <f t="shared" si="3637"/>
        <v>137494</v>
      </c>
      <c r="W5321" s="57">
        <f t="shared" si="3637"/>
        <v>52698</v>
      </c>
      <c r="X5321" s="57">
        <f t="shared" si="3637"/>
        <v>2286653</v>
      </c>
      <c r="Y5321" s="222">
        <f t="shared" si="3618"/>
        <v>100</v>
      </c>
    </row>
    <row r="5322" spans="1:25" ht="15" thickBot="1">
      <c r="A5322" s="32" t="s">
        <v>0</v>
      </c>
      <c r="B5322" s="32" t="s">
        <v>0</v>
      </c>
      <c r="C5322" s="32" t="s">
        <v>0</v>
      </c>
      <c r="D5322" s="32" t="s">
        <v>0</v>
      </c>
      <c r="E5322" s="32" t="s">
        <v>0</v>
      </c>
      <c r="F5322" s="32" t="s">
        <v>0</v>
      </c>
      <c r="G5322" s="154" t="s">
        <v>0</v>
      </c>
      <c r="H5322" s="21" t="s">
        <v>170</v>
      </c>
      <c r="I5322" s="66">
        <f t="shared" si="3626"/>
        <v>73</v>
      </c>
      <c r="J5322" s="66">
        <v>73</v>
      </c>
      <c r="K5322" s="66">
        <f t="shared" si="3628"/>
        <v>0</v>
      </c>
      <c r="L5322" s="66" t="s">
        <v>0</v>
      </c>
      <c r="M5322" s="66" t="s">
        <v>0</v>
      </c>
      <c r="N5322" s="66" t="s">
        <v>0</v>
      </c>
      <c r="O5322" s="66" t="s">
        <v>0</v>
      </c>
      <c r="P5322" s="66" t="s">
        <v>0</v>
      </c>
      <c r="Q5322" s="66">
        <v>0</v>
      </c>
      <c r="R5322" s="66"/>
      <c r="S5322" s="66"/>
      <c r="T5322" s="66"/>
      <c r="U5322" s="66"/>
      <c r="V5322" s="66"/>
      <c r="W5322" s="66"/>
      <c r="X5322" s="66"/>
      <c r="Y5322" s="208">
        <v>0</v>
      </c>
    </row>
    <row r="5323" spans="1:25" ht="41.4" thickBot="1">
      <c r="A5323" s="252" t="s">
        <v>0</v>
      </c>
      <c r="B5323" s="252" t="s">
        <v>0</v>
      </c>
      <c r="C5323" s="252" t="s">
        <v>0</v>
      </c>
      <c r="D5323" s="252" t="s">
        <v>0</v>
      </c>
      <c r="E5323" s="252" t="s">
        <v>0</v>
      </c>
      <c r="F5323" s="252" t="s">
        <v>0</v>
      </c>
      <c r="G5323" s="258" t="s">
        <v>0</v>
      </c>
      <c r="H5323" s="24" t="s">
        <v>72</v>
      </c>
      <c r="I5323" s="1" t="s">
        <v>3093</v>
      </c>
      <c r="J5323" s="1" t="s">
        <v>3130</v>
      </c>
      <c r="K5323" s="1" t="s">
        <v>3</v>
      </c>
      <c r="L5323" s="1" t="s">
        <v>4</v>
      </c>
      <c r="M5323" s="1" t="s">
        <v>5</v>
      </c>
      <c r="N5323" s="1" t="s">
        <v>6</v>
      </c>
      <c r="O5323" s="1" t="s">
        <v>7</v>
      </c>
      <c r="P5323" s="1" t="s">
        <v>8</v>
      </c>
      <c r="Q5323" s="1" t="s">
        <v>3344</v>
      </c>
      <c r="R5323" s="1" t="s">
        <v>3427</v>
      </c>
      <c r="S5323" s="1" t="s">
        <v>3447</v>
      </c>
      <c r="T5323" s="1" t="s">
        <v>3448</v>
      </c>
      <c r="U5323" s="1" t="s">
        <v>3452</v>
      </c>
      <c r="V5323" s="1" t="s">
        <v>3449</v>
      </c>
      <c r="W5323" s="1" t="s">
        <v>3450</v>
      </c>
      <c r="X5323" s="1" t="s">
        <v>3451</v>
      </c>
      <c r="Y5323" s="216" t="s">
        <v>3385</v>
      </c>
    </row>
    <row r="5324" spans="1:25">
      <c r="A5324" s="253"/>
      <c r="B5324" s="253"/>
      <c r="C5324" s="253"/>
      <c r="D5324" s="253"/>
      <c r="E5324" s="253"/>
      <c r="F5324" s="253"/>
      <c r="G5324" s="259"/>
      <c r="H5324" s="33" t="s">
        <v>0</v>
      </c>
      <c r="I5324" s="45">
        <v>1</v>
      </c>
      <c r="J5324" s="45">
        <v>3</v>
      </c>
      <c r="K5324" s="45" t="s">
        <v>9</v>
      </c>
      <c r="L5324" s="45">
        <v>5</v>
      </c>
      <c r="M5324" s="45">
        <v>6</v>
      </c>
      <c r="N5324" s="45">
        <v>7</v>
      </c>
      <c r="O5324" s="45">
        <v>8</v>
      </c>
      <c r="P5324" s="45">
        <v>9</v>
      </c>
      <c r="Q5324" s="45">
        <v>1</v>
      </c>
      <c r="R5324" s="45">
        <v>2</v>
      </c>
      <c r="S5324" s="45">
        <v>3</v>
      </c>
      <c r="T5324" s="45" t="s">
        <v>3453</v>
      </c>
      <c r="U5324" s="45">
        <v>5</v>
      </c>
      <c r="V5324" s="45">
        <v>6</v>
      </c>
      <c r="W5324" s="45">
        <v>7</v>
      </c>
      <c r="X5324" s="45" t="s">
        <v>3454</v>
      </c>
      <c r="Y5324" s="276">
        <v>9</v>
      </c>
    </row>
    <row r="5325" spans="1:25">
      <c r="A5325" s="253"/>
      <c r="B5325" s="253"/>
      <c r="C5325" s="253"/>
      <c r="D5325" s="253"/>
      <c r="E5325" s="253"/>
      <c r="F5325" s="253"/>
      <c r="G5325" s="259"/>
      <c r="H5325" s="34" t="s">
        <v>109</v>
      </c>
      <c r="I5325" s="35">
        <f t="shared" si="3626"/>
        <v>2348500</v>
      </c>
      <c r="J5325" s="35">
        <f t="shared" ref="J5325:P5325" si="3638">SUM(J5321)</f>
        <v>2186000</v>
      </c>
      <c r="K5325" s="35">
        <f t="shared" si="3628"/>
        <v>162500</v>
      </c>
      <c r="L5325" s="35">
        <f t="shared" si="3638"/>
        <v>157500</v>
      </c>
      <c r="M5325" s="35">
        <f t="shared" si="3638"/>
        <v>0</v>
      </c>
      <c r="N5325" s="35">
        <f t="shared" si="3638"/>
        <v>5000</v>
      </c>
      <c r="O5325" s="35">
        <f t="shared" si="3638"/>
        <v>0</v>
      </c>
      <c r="P5325" s="35">
        <f t="shared" si="3638"/>
        <v>0</v>
      </c>
      <c r="Q5325" s="35">
        <f>SUM(Q5321)</f>
        <v>2524366</v>
      </c>
      <c r="R5325" s="35">
        <f>SUM(R5321)</f>
        <v>2286653</v>
      </c>
      <c r="S5325" s="35">
        <f>SUM(S5321)</f>
        <v>1886306</v>
      </c>
      <c r="T5325" s="35">
        <f t="shared" ref="T5325:X5325" si="3639">SUM(T5321)</f>
        <v>400347</v>
      </c>
      <c r="U5325" s="35">
        <f t="shared" si="3639"/>
        <v>210155</v>
      </c>
      <c r="V5325" s="35">
        <f t="shared" si="3639"/>
        <v>137494</v>
      </c>
      <c r="W5325" s="35">
        <f t="shared" si="3639"/>
        <v>52698</v>
      </c>
      <c r="X5325" s="35">
        <f t="shared" si="3639"/>
        <v>2286653</v>
      </c>
      <c r="Y5325" s="218">
        <f t="shared" ref="Y5325:Y5326" si="3640">IF(R5325=0,0,(X5325/R5325)*100)</f>
        <v>100</v>
      </c>
    </row>
    <row r="5326" spans="1:25">
      <c r="A5326" s="253"/>
      <c r="B5326" s="253"/>
      <c r="C5326" s="253"/>
      <c r="D5326" s="253"/>
      <c r="E5326" s="253"/>
      <c r="F5326" s="253"/>
      <c r="G5326" s="259"/>
      <c r="H5326" s="36" t="s">
        <v>69</v>
      </c>
      <c r="I5326" s="35">
        <f t="shared" si="3626"/>
        <v>2348500</v>
      </c>
      <c r="J5326" s="35">
        <f t="shared" ref="J5326:P5326" si="3641">SUM(J5325)</f>
        <v>2186000</v>
      </c>
      <c r="K5326" s="35">
        <f t="shared" si="3628"/>
        <v>162500</v>
      </c>
      <c r="L5326" s="35">
        <f t="shared" si="3641"/>
        <v>157500</v>
      </c>
      <c r="M5326" s="35">
        <f t="shared" si="3641"/>
        <v>0</v>
      </c>
      <c r="N5326" s="35">
        <f t="shared" si="3641"/>
        <v>5000</v>
      </c>
      <c r="O5326" s="35">
        <f t="shared" si="3641"/>
        <v>0</v>
      </c>
      <c r="P5326" s="35">
        <f t="shared" si="3641"/>
        <v>0</v>
      </c>
      <c r="Q5326" s="35">
        <f>SUM(Q5325)</f>
        <v>2524366</v>
      </c>
      <c r="R5326" s="35">
        <f>SUM(R5325)</f>
        <v>2286653</v>
      </c>
      <c r="S5326" s="35">
        <f>SUM(S5325)</f>
        <v>1886306</v>
      </c>
      <c r="T5326" s="35">
        <f t="shared" ref="T5326:X5326" si="3642">SUM(T5325)</f>
        <v>400347</v>
      </c>
      <c r="U5326" s="35">
        <f t="shared" si="3642"/>
        <v>210155</v>
      </c>
      <c r="V5326" s="35">
        <f t="shared" si="3642"/>
        <v>137494</v>
      </c>
      <c r="W5326" s="35">
        <f t="shared" si="3642"/>
        <v>52698</v>
      </c>
      <c r="X5326" s="35">
        <f t="shared" si="3642"/>
        <v>2286653</v>
      </c>
      <c r="Y5326" s="218">
        <f t="shared" si="3640"/>
        <v>100</v>
      </c>
    </row>
    <row r="5327" spans="1:25">
      <c r="A5327" s="254"/>
      <c r="B5327" s="254"/>
      <c r="C5327" s="254"/>
      <c r="D5327" s="254"/>
      <c r="E5327" s="254"/>
      <c r="F5327" s="254"/>
      <c r="G5327" s="260"/>
    </row>
    <row r="5328" spans="1:25" ht="15" thickBot="1">
      <c r="A5328" s="32" t="s">
        <v>0</v>
      </c>
      <c r="B5328" s="32" t="s">
        <v>0</v>
      </c>
      <c r="C5328" s="32" t="s">
        <v>0</v>
      </c>
      <c r="D5328" s="32" t="s">
        <v>0</v>
      </c>
      <c r="E5328" s="32" t="s">
        <v>0</v>
      </c>
      <c r="F5328" s="32" t="s">
        <v>0</v>
      </c>
      <c r="G5328" s="154" t="s">
        <v>0</v>
      </c>
      <c r="H5328" s="37" t="s">
        <v>0</v>
      </c>
      <c r="I5328" s="37"/>
      <c r="J5328" s="37"/>
      <c r="K5328" s="37"/>
      <c r="L5328" s="37" t="s">
        <v>0</v>
      </c>
      <c r="M5328" s="37" t="s">
        <v>0</v>
      </c>
      <c r="N5328" s="37" t="s">
        <v>0</v>
      </c>
      <c r="O5328" s="37" t="s">
        <v>0</v>
      </c>
      <c r="P5328" s="37" t="s">
        <v>0</v>
      </c>
      <c r="Q5328" s="37"/>
      <c r="R5328" s="37"/>
      <c r="S5328" s="37"/>
      <c r="T5328" s="37" t="s">
        <v>0</v>
      </c>
      <c r="U5328" s="37" t="s">
        <v>0</v>
      </c>
      <c r="V5328" s="37" t="s">
        <v>0</v>
      </c>
      <c r="W5328" s="37" t="s">
        <v>0</v>
      </c>
      <c r="X5328" s="37" t="s">
        <v>0</v>
      </c>
      <c r="Y5328" s="219"/>
    </row>
    <row r="5329" spans="1:25" ht="41.4" thickBot="1">
      <c r="A5329" s="24" t="s">
        <v>123</v>
      </c>
      <c r="B5329" s="24" t="s">
        <v>124</v>
      </c>
      <c r="C5329" s="24" t="s">
        <v>125</v>
      </c>
      <c r="D5329" s="25" t="s">
        <v>0</v>
      </c>
      <c r="E5329" s="24" t="s">
        <v>126</v>
      </c>
      <c r="F5329" s="24" t="s">
        <v>127</v>
      </c>
      <c r="G5329" s="151" t="s">
        <v>128</v>
      </c>
      <c r="H5329" s="24" t="s">
        <v>1</v>
      </c>
      <c r="I5329" s="1" t="s">
        <v>3093</v>
      </c>
      <c r="J5329" s="1" t="s">
        <v>3130</v>
      </c>
      <c r="K5329" s="1" t="s">
        <v>3</v>
      </c>
      <c r="L5329" s="1" t="s">
        <v>4</v>
      </c>
      <c r="M5329" s="1" t="s">
        <v>5</v>
      </c>
      <c r="N5329" s="1" t="s">
        <v>6</v>
      </c>
      <c r="O5329" s="1" t="s">
        <v>7</v>
      </c>
      <c r="P5329" s="1" t="s">
        <v>8</v>
      </c>
      <c r="Q5329" s="1" t="s">
        <v>3344</v>
      </c>
      <c r="R5329" s="1" t="s">
        <v>3427</v>
      </c>
      <c r="S5329" s="1" t="s">
        <v>3447</v>
      </c>
      <c r="T5329" s="1" t="s">
        <v>3448</v>
      </c>
      <c r="U5329" s="1" t="s">
        <v>3452</v>
      </c>
      <c r="V5329" s="1" t="s">
        <v>3449</v>
      </c>
      <c r="W5329" s="1" t="s">
        <v>3450</v>
      </c>
      <c r="X5329" s="1" t="s">
        <v>3451</v>
      </c>
      <c r="Y5329" s="216" t="s">
        <v>3385</v>
      </c>
    </row>
    <row r="5330" spans="1:25">
      <c r="A5330" s="26" t="s">
        <v>0</v>
      </c>
      <c r="B5330" s="26" t="s">
        <v>0</v>
      </c>
      <c r="C5330" s="26" t="s">
        <v>0</v>
      </c>
      <c r="D5330" s="27" t="s">
        <v>0</v>
      </c>
      <c r="E5330" s="27" t="s">
        <v>0</v>
      </c>
      <c r="F5330" s="28" t="s">
        <v>0</v>
      </c>
      <c r="G5330" s="152" t="s">
        <v>0</v>
      </c>
      <c r="H5330" s="29" t="s">
        <v>0</v>
      </c>
      <c r="I5330" s="45">
        <v>1</v>
      </c>
      <c r="J5330" s="45">
        <v>3</v>
      </c>
      <c r="K5330" s="45" t="s">
        <v>9</v>
      </c>
      <c r="L5330" s="45">
        <v>5</v>
      </c>
      <c r="M5330" s="45">
        <v>6</v>
      </c>
      <c r="N5330" s="45">
        <v>7</v>
      </c>
      <c r="O5330" s="45">
        <v>8</v>
      </c>
      <c r="P5330" s="45">
        <v>9</v>
      </c>
      <c r="Q5330" s="45">
        <v>1</v>
      </c>
      <c r="R5330" s="45">
        <v>2</v>
      </c>
      <c r="S5330" s="45">
        <v>3</v>
      </c>
      <c r="T5330" s="45" t="s">
        <v>3453</v>
      </c>
      <c r="U5330" s="45">
        <v>5</v>
      </c>
      <c r="V5330" s="45">
        <v>6</v>
      </c>
      <c r="W5330" s="45">
        <v>7</v>
      </c>
      <c r="X5330" s="45" t="s">
        <v>3454</v>
      </c>
      <c r="Y5330" s="276">
        <v>9</v>
      </c>
    </row>
    <row r="5331" spans="1:25">
      <c r="A5331" s="133" t="s">
        <v>786</v>
      </c>
      <c r="B5331" s="133" t="s">
        <v>184</v>
      </c>
      <c r="C5331" s="109" t="s">
        <v>1054</v>
      </c>
      <c r="D5331" s="109">
        <v>21030021</v>
      </c>
      <c r="E5331" s="98" t="s">
        <v>0</v>
      </c>
      <c r="F5331" s="98" t="s">
        <v>0</v>
      </c>
      <c r="G5331" s="153" t="s">
        <v>0</v>
      </c>
      <c r="H5331" s="98" t="s">
        <v>1805</v>
      </c>
      <c r="I5331" s="110"/>
      <c r="J5331" s="110"/>
      <c r="K5331" s="110"/>
      <c r="L5331" s="110" t="s">
        <v>0</v>
      </c>
      <c r="M5331" s="110" t="s">
        <v>0</v>
      </c>
      <c r="N5331" s="110" t="s">
        <v>0</v>
      </c>
      <c r="O5331" s="110" t="s">
        <v>0</v>
      </c>
      <c r="P5331" s="110" t="s">
        <v>0</v>
      </c>
      <c r="Q5331" s="110"/>
      <c r="R5331" s="110"/>
      <c r="S5331" s="110"/>
      <c r="T5331" s="110" t="s">
        <v>0</v>
      </c>
      <c r="U5331" s="110" t="s">
        <v>0</v>
      </c>
      <c r="V5331" s="110" t="s">
        <v>0</v>
      </c>
      <c r="W5331" s="110" t="s">
        <v>0</v>
      </c>
      <c r="X5331" s="110" t="s">
        <v>0</v>
      </c>
      <c r="Y5331" s="217"/>
    </row>
    <row r="5332" spans="1:25" ht="20.399999999999999">
      <c r="A5332" s="20" t="s">
        <v>0</v>
      </c>
      <c r="B5332" s="20" t="s">
        <v>0</v>
      </c>
      <c r="C5332" s="20" t="s">
        <v>0</v>
      </c>
      <c r="D5332" s="21" t="s">
        <v>0</v>
      </c>
      <c r="E5332" s="21" t="s">
        <v>0</v>
      </c>
      <c r="F5332" s="21" t="s">
        <v>0</v>
      </c>
      <c r="G5332" s="150" t="s">
        <v>0</v>
      </c>
      <c r="H5332" s="30" t="s">
        <v>33</v>
      </c>
      <c r="I5332" s="31">
        <f t="shared" si="3626"/>
        <v>1843400</v>
      </c>
      <c r="J5332" s="31">
        <f t="shared" ref="J5332:P5332" si="3643">SUM(J5333,J5341,J5343)</f>
        <v>1805900</v>
      </c>
      <c r="K5332" s="31">
        <f t="shared" si="3628"/>
        <v>37500</v>
      </c>
      <c r="L5332" s="31">
        <f t="shared" si="3643"/>
        <v>37500</v>
      </c>
      <c r="M5332" s="31">
        <f t="shared" si="3643"/>
        <v>0</v>
      </c>
      <c r="N5332" s="31">
        <f t="shared" si="3643"/>
        <v>0</v>
      </c>
      <c r="O5332" s="31">
        <f t="shared" si="3643"/>
        <v>0</v>
      </c>
      <c r="P5332" s="31">
        <f t="shared" si="3643"/>
        <v>0</v>
      </c>
      <c r="Q5332" s="31">
        <f>SUM(Q5333,Q5341,Q5343)</f>
        <v>1944918</v>
      </c>
      <c r="R5332" s="31">
        <f>SUM(R5333,R5341,R5343)</f>
        <v>1888853</v>
      </c>
      <c r="S5332" s="31">
        <f>SUM(S5333,S5341,S5343)</f>
        <v>1638737</v>
      </c>
      <c r="T5332" s="31">
        <f t="shared" ref="T5332:X5332" si="3644">SUM(T5333,T5341,T5343)</f>
        <v>250100</v>
      </c>
      <c r="U5332" s="31">
        <f t="shared" si="3644"/>
        <v>165664</v>
      </c>
      <c r="V5332" s="31">
        <f t="shared" si="3644"/>
        <v>81436</v>
      </c>
      <c r="W5332" s="31">
        <f t="shared" si="3644"/>
        <v>3000</v>
      </c>
      <c r="X5332" s="31">
        <f t="shared" si="3644"/>
        <v>1888837</v>
      </c>
      <c r="Y5332" s="220">
        <f t="shared" ref="Y5332:Y5361" si="3645">IF(R5332=0,0,(X5332/R5332)*100)</f>
        <v>99.999152925082043</v>
      </c>
    </row>
    <row r="5333" spans="1:25">
      <c r="A5333" s="23" t="s">
        <v>786</v>
      </c>
      <c r="B5333" s="23" t="s">
        <v>184</v>
      </c>
      <c r="C5333" s="23" t="s">
        <v>1054</v>
      </c>
      <c r="D5333" s="23" t="s">
        <v>1804</v>
      </c>
      <c r="E5333" s="21" t="s">
        <v>132</v>
      </c>
      <c r="F5333" s="21" t="s">
        <v>0</v>
      </c>
      <c r="G5333" s="150" t="s">
        <v>0</v>
      </c>
      <c r="H5333" s="21" t="s">
        <v>11</v>
      </c>
      <c r="I5333" s="66">
        <f t="shared" si="3626"/>
        <v>1535007</v>
      </c>
      <c r="J5333" s="66">
        <f t="shared" ref="J5333:P5333" si="3646">SUM(J5334,J5335)</f>
        <v>1535007</v>
      </c>
      <c r="K5333" s="66">
        <f t="shared" si="3628"/>
        <v>0</v>
      </c>
      <c r="L5333" s="66">
        <f t="shared" si="3646"/>
        <v>0</v>
      </c>
      <c r="M5333" s="66">
        <f t="shared" si="3646"/>
        <v>0</v>
      </c>
      <c r="N5333" s="66">
        <f t="shared" si="3646"/>
        <v>0</v>
      </c>
      <c r="O5333" s="66">
        <f t="shared" si="3646"/>
        <v>0</v>
      </c>
      <c r="P5333" s="66">
        <f t="shared" si="3646"/>
        <v>0</v>
      </c>
      <c r="Q5333" s="66">
        <f>SUM(Q5334,Q5335)</f>
        <v>1603070</v>
      </c>
      <c r="R5333" s="66">
        <f>SUM(R5334,R5335)</f>
        <v>1601190</v>
      </c>
      <c r="S5333" s="66">
        <f>SUM(S5334,S5335)</f>
        <v>1386340</v>
      </c>
      <c r="T5333" s="66">
        <f t="shared" ref="T5333:X5333" si="3647">SUM(T5334,T5335)</f>
        <v>214834</v>
      </c>
      <c r="U5333" s="66">
        <f t="shared" si="3647"/>
        <v>145644</v>
      </c>
      <c r="V5333" s="66">
        <f t="shared" si="3647"/>
        <v>69190</v>
      </c>
      <c r="W5333" s="66">
        <f t="shared" si="3647"/>
        <v>0</v>
      </c>
      <c r="X5333" s="66">
        <f t="shared" si="3647"/>
        <v>1601174</v>
      </c>
      <c r="Y5333" s="208">
        <f t="shared" si="3645"/>
        <v>99.999000743197243</v>
      </c>
    </row>
    <row r="5334" spans="1:25">
      <c r="A5334" s="23" t="s">
        <v>786</v>
      </c>
      <c r="B5334" s="23" t="s">
        <v>184</v>
      </c>
      <c r="C5334" s="23" t="s">
        <v>1054</v>
      </c>
      <c r="D5334" s="23" t="s">
        <v>1804</v>
      </c>
      <c r="E5334" s="22">
        <v>6111</v>
      </c>
      <c r="F5334" s="23"/>
      <c r="G5334" s="128" t="s">
        <v>3379</v>
      </c>
      <c r="H5334" s="32" t="s">
        <v>12</v>
      </c>
      <c r="I5334" s="44">
        <f t="shared" si="3626"/>
        <v>1320117</v>
      </c>
      <c r="J5334" s="44">
        <v>1320117</v>
      </c>
      <c r="K5334" s="44">
        <f t="shared" si="3628"/>
        <v>0</v>
      </c>
      <c r="L5334" s="44">
        <v>0</v>
      </c>
      <c r="M5334" s="44">
        <v>0</v>
      </c>
      <c r="N5334" s="44">
        <v>0</v>
      </c>
      <c r="O5334" s="44">
        <v>0</v>
      </c>
      <c r="P5334" s="44">
        <v>0</v>
      </c>
      <c r="Q5334" s="44">
        <v>1387690</v>
      </c>
      <c r="R5334" s="44">
        <v>1385810</v>
      </c>
      <c r="S5334" s="44">
        <v>1197094</v>
      </c>
      <c r="T5334" s="44">
        <f t="shared" ref="T5334:T5360" si="3648">U5334+V5334+W5334</f>
        <v>188700</v>
      </c>
      <c r="U5334" s="44">
        <v>121000</v>
      </c>
      <c r="V5334" s="44">
        <v>67700</v>
      </c>
      <c r="W5334" s="44"/>
      <c r="X5334" s="44">
        <f t="shared" ref="X5334:X5360" si="3649">S5334+T5334</f>
        <v>1385794</v>
      </c>
      <c r="Y5334" s="209">
        <f t="shared" si="3645"/>
        <v>99.998845440572666</v>
      </c>
    </row>
    <row r="5335" spans="1:25">
      <c r="A5335" s="20" t="s">
        <v>786</v>
      </c>
      <c r="B5335" s="20" t="s">
        <v>184</v>
      </c>
      <c r="C5335" s="20" t="s">
        <v>1054</v>
      </c>
      <c r="D5335" s="20" t="s">
        <v>1804</v>
      </c>
      <c r="E5335" s="20" t="s">
        <v>134</v>
      </c>
      <c r="F5335" s="23" t="s">
        <v>0</v>
      </c>
      <c r="G5335" s="154" t="s">
        <v>0</v>
      </c>
      <c r="H5335" s="21" t="s">
        <v>13</v>
      </c>
      <c r="I5335" s="66">
        <f t="shared" si="3626"/>
        <v>214890</v>
      </c>
      <c r="J5335" s="66">
        <f t="shared" ref="J5335:P5335" si="3650">SUM(J5336:J5340)</f>
        <v>214890</v>
      </c>
      <c r="K5335" s="66">
        <f t="shared" si="3628"/>
        <v>0</v>
      </c>
      <c r="L5335" s="66">
        <f t="shared" si="3650"/>
        <v>0</v>
      </c>
      <c r="M5335" s="66">
        <f t="shared" si="3650"/>
        <v>0</v>
      </c>
      <c r="N5335" s="66">
        <f t="shared" si="3650"/>
        <v>0</v>
      </c>
      <c r="O5335" s="66">
        <f t="shared" si="3650"/>
        <v>0</v>
      </c>
      <c r="P5335" s="66">
        <f t="shared" si="3650"/>
        <v>0</v>
      </c>
      <c r="Q5335" s="66">
        <f>SUM(Q5336:Q5340)</f>
        <v>215380</v>
      </c>
      <c r="R5335" s="66">
        <f>SUM(R5336:R5340)</f>
        <v>215380</v>
      </c>
      <c r="S5335" s="66">
        <f>SUM(S5336:S5340)</f>
        <v>189246</v>
      </c>
      <c r="T5335" s="66">
        <f t="shared" ref="T5335:X5335" si="3651">SUM(T5336:T5340)</f>
        <v>26134</v>
      </c>
      <c r="U5335" s="66">
        <f t="shared" si="3651"/>
        <v>24644</v>
      </c>
      <c r="V5335" s="66">
        <f t="shared" si="3651"/>
        <v>1490</v>
      </c>
      <c r="W5335" s="66">
        <f t="shared" si="3651"/>
        <v>0</v>
      </c>
      <c r="X5335" s="66">
        <f t="shared" si="3651"/>
        <v>215380</v>
      </c>
      <c r="Y5335" s="208">
        <f t="shared" si="3645"/>
        <v>100</v>
      </c>
    </row>
    <row r="5336" spans="1:25">
      <c r="A5336" s="23" t="s">
        <v>786</v>
      </c>
      <c r="B5336" s="23" t="s">
        <v>184</v>
      </c>
      <c r="C5336" s="23" t="s">
        <v>1054</v>
      </c>
      <c r="D5336" s="23" t="s">
        <v>1804</v>
      </c>
      <c r="E5336" s="22">
        <v>6112</v>
      </c>
      <c r="F5336" s="23" t="s">
        <v>1806</v>
      </c>
      <c r="G5336" s="128" t="s">
        <v>3379</v>
      </c>
      <c r="H5336" s="32" t="s">
        <v>16</v>
      </c>
      <c r="I5336" s="44">
        <f t="shared" si="3626"/>
        <v>40000</v>
      </c>
      <c r="J5336" s="44">
        <v>40000</v>
      </c>
      <c r="K5336" s="44">
        <f t="shared" si="3628"/>
        <v>0</v>
      </c>
      <c r="L5336" s="44">
        <v>0</v>
      </c>
      <c r="M5336" s="44">
        <v>0</v>
      </c>
      <c r="N5336" s="44">
        <v>0</v>
      </c>
      <c r="O5336" s="44">
        <v>0</v>
      </c>
      <c r="P5336" s="44">
        <v>0</v>
      </c>
      <c r="Q5336" s="44">
        <v>40000</v>
      </c>
      <c r="R5336" s="44">
        <v>40000</v>
      </c>
      <c r="S5336" s="44">
        <v>35676</v>
      </c>
      <c r="T5336" s="44">
        <f t="shared" si="3648"/>
        <v>4324</v>
      </c>
      <c r="U5336" s="44">
        <v>3700</v>
      </c>
      <c r="V5336" s="44">
        <v>624</v>
      </c>
      <c r="W5336" s="44"/>
      <c r="X5336" s="44">
        <f t="shared" si="3649"/>
        <v>40000</v>
      </c>
      <c r="Y5336" s="209">
        <f t="shared" si="3645"/>
        <v>100</v>
      </c>
    </row>
    <row r="5337" spans="1:25">
      <c r="A5337" s="23" t="s">
        <v>786</v>
      </c>
      <c r="B5337" s="23" t="s">
        <v>184</v>
      </c>
      <c r="C5337" s="23" t="s">
        <v>1054</v>
      </c>
      <c r="D5337" s="23" t="s">
        <v>1804</v>
      </c>
      <c r="E5337" s="22">
        <v>6112</v>
      </c>
      <c r="F5337" s="23" t="s">
        <v>1807</v>
      </c>
      <c r="G5337" s="128" t="s">
        <v>3379</v>
      </c>
      <c r="H5337" s="32" t="s">
        <v>19</v>
      </c>
      <c r="I5337" s="44">
        <f t="shared" si="3626"/>
        <v>108500</v>
      </c>
      <c r="J5337" s="44">
        <v>108500</v>
      </c>
      <c r="K5337" s="44">
        <f t="shared" si="3628"/>
        <v>0</v>
      </c>
      <c r="L5337" s="44">
        <v>0</v>
      </c>
      <c r="M5337" s="44">
        <v>0</v>
      </c>
      <c r="N5337" s="44">
        <v>0</v>
      </c>
      <c r="O5337" s="44">
        <v>0</v>
      </c>
      <c r="P5337" s="44">
        <v>0</v>
      </c>
      <c r="Q5337" s="44">
        <v>108500</v>
      </c>
      <c r="R5337" s="44">
        <v>108500</v>
      </c>
      <c r="S5337" s="44">
        <v>94134</v>
      </c>
      <c r="T5337" s="44">
        <f t="shared" si="3648"/>
        <v>14366</v>
      </c>
      <c r="U5337" s="44">
        <v>13500</v>
      </c>
      <c r="V5337" s="44">
        <v>866</v>
      </c>
      <c r="W5337" s="44"/>
      <c r="X5337" s="44">
        <f t="shared" si="3649"/>
        <v>108500</v>
      </c>
      <c r="Y5337" s="209">
        <f t="shared" si="3645"/>
        <v>100</v>
      </c>
    </row>
    <row r="5338" spans="1:25">
      <c r="A5338" s="23" t="s">
        <v>786</v>
      </c>
      <c r="B5338" s="23" t="s">
        <v>184</v>
      </c>
      <c r="C5338" s="23" t="s">
        <v>1054</v>
      </c>
      <c r="D5338" s="23" t="s">
        <v>1804</v>
      </c>
      <c r="E5338" s="22">
        <v>6112</v>
      </c>
      <c r="F5338" s="23" t="s">
        <v>1808</v>
      </c>
      <c r="G5338" s="128" t="s">
        <v>3379</v>
      </c>
      <c r="H5338" s="32" t="s">
        <v>17</v>
      </c>
      <c r="I5338" s="44">
        <f t="shared" si="3626"/>
        <v>30839</v>
      </c>
      <c r="J5338" s="44">
        <v>30839</v>
      </c>
      <c r="K5338" s="44">
        <f t="shared" si="3628"/>
        <v>0</v>
      </c>
      <c r="L5338" s="44">
        <v>0</v>
      </c>
      <c r="M5338" s="44">
        <v>0</v>
      </c>
      <c r="N5338" s="44">
        <v>0</v>
      </c>
      <c r="O5338" s="44">
        <v>0</v>
      </c>
      <c r="P5338" s="44">
        <v>0</v>
      </c>
      <c r="Q5338" s="44">
        <v>31329</v>
      </c>
      <c r="R5338" s="44">
        <v>31329</v>
      </c>
      <c r="S5338" s="44">
        <v>31329</v>
      </c>
      <c r="T5338" s="44">
        <f t="shared" si="3648"/>
        <v>0</v>
      </c>
      <c r="U5338" s="44"/>
      <c r="V5338" s="44">
        <v>0</v>
      </c>
      <c r="W5338" s="44">
        <v>0</v>
      </c>
      <c r="X5338" s="44">
        <f t="shared" si="3649"/>
        <v>31329</v>
      </c>
      <c r="Y5338" s="209">
        <f t="shared" si="3645"/>
        <v>100</v>
      </c>
    </row>
    <row r="5339" spans="1:25">
      <c r="A5339" s="23" t="s">
        <v>786</v>
      </c>
      <c r="B5339" s="23" t="s">
        <v>184</v>
      </c>
      <c r="C5339" s="23" t="s">
        <v>1054</v>
      </c>
      <c r="D5339" s="23" t="s">
        <v>1804</v>
      </c>
      <c r="E5339" s="22">
        <v>6112</v>
      </c>
      <c r="F5339" s="23" t="s">
        <v>1809</v>
      </c>
      <c r="G5339" s="128" t="s">
        <v>3379</v>
      </c>
      <c r="H5339" s="32" t="s">
        <v>15</v>
      </c>
      <c r="I5339" s="44">
        <f t="shared" si="3626"/>
        <v>13000</v>
      </c>
      <c r="J5339" s="44">
        <v>13000</v>
      </c>
      <c r="K5339" s="44">
        <f t="shared" si="3628"/>
        <v>0</v>
      </c>
      <c r="L5339" s="44">
        <v>0</v>
      </c>
      <c r="M5339" s="44">
        <v>0</v>
      </c>
      <c r="N5339" s="44">
        <v>0</v>
      </c>
      <c r="O5339" s="44">
        <v>0</v>
      </c>
      <c r="P5339" s="44">
        <v>0</v>
      </c>
      <c r="Q5339" s="44">
        <v>13000</v>
      </c>
      <c r="R5339" s="44">
        <v>13000</v>
      </c>
      <c r="S5339" s="44">
        <v>13000</v>
      </c>
      <c r="T5339" s="44">
        <f t="shared" si="3648"/>
        <v>0</v>
      </c>
      <c r="U5339" s="44"/>
      <c r="V5339" s="44">
        <v>0</v>
      </c>
      <c r="W5339" s="44">
        <v>0</v>
      </c>
      <c r="X5339" s="44">
        <f t="shared" si="3649"/>
        <v>13000</v>
      </c>
      <c r="Y5339" s="209">
        <f t="shared" si="3645"/>
        <v>100</v>
      </c>
    </row>
    <row r="5340" spans="1:25">
      <c r="A5340" s="23" t="s">
        <v>786</v>
      </c>
      <c r="B5340" s="23" t="s">
        <v>184</v>
      </c>
      <c r="C5340" s="23" t="s">
        <v>1054</v>
      </c>
      <c r="D5340" s="23" t="s">
        <v>1804</v>
      </c>
      <c r="E5340" s="22">
        <v>6112</v>
      </c>
      <c r="F5340" s="23" t="s">
        <v>1810</v>
      </c>
      <c r="G5340" s="128" t="s">
        <v>3379</v>
      </c>
      <c r="H5340" s="32" t="s">
        <v>18</v>
      </c>
      <c r="I5340" s="44">
        <f t="shared" si="3626"/>
        <v>22551</v>
      </c>
      <c r="J5340" s="44">
        <v>22551</v>
      </c>
      <c r="K5340" s="44">
        <f t="shared" si="3628"/>
        <v>0</v>
      </c>
      <c r="L5340" s="44">
        <v>0</v>
      </c>
      <c r="M5340" s="44">
        <v>0</v>
      </c>
      <c r="N5340" s="44">
        <v>0</v>
      </c>
      <c r="O5340" s="44">
        <v>0</v>
      </c>
      <c r="P5340" s="44">
        <v>0</v>
      </c>
      <c r="Q5340" s="44">
        <v>22551</v>
      </c>
      <c r="R5340" s="44">
        <v>22551</v>
      </c>
      <c r="S5340" s="44">
        <v>15107</v>
      </c>
      <c r="T5340" s="44">
        <f t="shared" si="3648"/>
        <v>7444</v>
      </c>
      <c r="U5340" s="44">
        <v>7444</v>
      </c>
      <c r="V5340" s="44"/>
      <c r="W5340" s="44"/>
      <c r="X5340" s="44">
        <f t="shared" si="3649"/>
        <v>22551</v>
      </c>
      <c r="Y5340" s="209">
        <f t="shared" si="3645"/>
        <v>100</v>
      </c>
    </row>
    <row r="5341" spans="1:25">
      <c r="A5341" s="23" t="s">
        <v>786</v>
      </c>
      <c r="B5341" s="23" t="s">
        <v>184</v>
      </c>
      <c r="C5341" s="23" t="s">
        <v>1054</v>
      </c>
      <c r="D5341" s="23" t="s">
        <v>1804</v>
      </c>
      <c r="E5341" s="21" t="s">
        <v>139</v>
      </c>
      <c r="F5341" s="21" t="s">
        <v>0</v>
      </c>
      <c r="G5341" s="150" t="s">
        <v>0</v>
      </c>
      <c r="H5341" s="21" t="s">
        <v>21</v>
      </c>
      <c r="I5341" s="66">
        <f t="shared" si="3626"/>
        <v>139393</v>
      </c>
      <c r="J5341" s="66">
        <f t="shared" ref="J5341:X5341" si="3652">SUM(J5342)</f>
        <v>139393</v>
      </c>
      <c r="K5341" s="66">
        <f t="shared" si="3628"/>
        <v>0</v>
      </c>
      <c r="L5341" s="66">
        <f t="shared" si="3652"/>
        <v>0</v>
      </c>
      <c r="M5341" s="66">
        <f t="shared" si="3652"/>
        <v>0</v>
      </c>
      <c r="N5341" s="66">
        <f t="shared" si="3652"/>
        <v>0</v>
      </c>
      <c r="O5341" s="66">
        <f t="shared" si="3652"/>
        <v>0</v>
      </c>
      <c r="P5341" s="66">
        <f t="shared" si="3652"/>
        <v>0</v>
      </c>
      <c r="Q5341" s="66">
        <f t="shared" si="3652"/>
        <v>146491</v>
      </c>
      <c r="R5341" s="66">
        <f t="shared" si="3652"/>
        <v>146291</v>
      </c>
      <c r="S5341" s="66">
        <f t="shared" si="3652"/>
        <v>124695</v>
      </c>
      <c r="T5341" s="66">
        <f t="shared" si="3652"/>
        <v>21596</v>
      </c>
      <c r="U5341" s="66">
        <f t="shared" si="3652"/>
        <v>13000</v>
      </c>
      <c r="V5341" s="66">
        <f t="shared" si="3652"/>
        <v>8596</v>
      </c>
      <c r="W5341" s="66">
        <f t="shared" si="3652"/>
        <v>0</v>
      </c>
      <c r="X5341" s="66">
        <f t="shared" si="3652"/>
        <v>146291</v>
      </c>
      <c r="Y5341" s="208">
        <f t="shared" si="3645"/>
        <v>100</v>
      </c>
    </row>
    <row r="5342" spans="1:25">
      <c r="A5342" s="23" t="s">
        <v>786</v>
      </c>
      <c r="B5342" s="23" t="s">
        <v>184</v>
      </c>
      <c r="C5342" s="23" t="s">
        <v>1054</v>
      </c>
      <c r="D5342" s="23" t="s">
        <v>1804</v>
      </c>
      <c r="E5342" s="22">
        <v>6121</v>
      </c>
      <c r="F5342" s="23"/>
      <c r="G5342" s="128" t="s">
        <v>3379</v>
      </c>
      <c r="H5342" s="32" t="s">
        <v>22</v>
      </c>
      <c r="I5342" s="44">
        <f t="shared" si="3626"/>
        <v>139393</v>
      </c>
      <c r="J5342" s="44">
        <v>139393</v>
      </c>
      <c r="K5342" s="44">
        <f t="shared" si="3628"/>
        <v>0</v>
      </c>
      <c r="L5342" s="44">
        <v>0</v>
      </c>
      <c r="M5342" s="44">
        <v>0</v>
      </c>
      <c r="N5342" s="44">
        <v>0</v>
      </c>
      <c r="O5342" s="44">
        <v>0</v>
      </c>
      <c r="P5342" s="44">
        <v>0</v>
      </c>
      <c r="Q5342" s="44">
        <v>146491</v>
      </c>
      <c r="R5342" s="44">
        <v>146291</v>
      </c>
      <c r="S5342" s="44">
        <v>124695</v>
      </c>
      <c r="T5342" s="44">
        <f t="shared" si="3648"/>
        <v>21596</v>
      </c>
      <c r="U5342" s="44">
        <v>13000</v>
      </c>
      <c r="V5342" s="44">
        <v>8596</v>
      </c>
      <c r="W5342" s="44"/>
      <c r="X5342" s="44">
        <f t="shared" si="3649"/>
        <v>146291</v>
      </c>
      <c r="Y5342" s="209">
        <f t="shared" si="3645"/>
        <v>100</v>
      </c>
    </row>
    <row r="5343" spans="1:25">
      <c r="A5343" s="23" t="s">
        <v>786</v>
      </c>
      <c r="B5343" s="23" t="s">
        <v>184</v>
      </c>
      <c r="C5343" s="23" t="s">
        <v>1054</v>
      </c>
      <c r="D5343" s="23" t="s">
        <v>1804</v>
      </c>
      <c r="E5343" s="21" t="s">
        <v>141</v>
      </c>
      <c r="F5343" s="21" t="s">
        <v>0</v>
      </c>
      <c r="G5343" s="150" t="s">
        <v>0</v>
      </c>
      <c r="H5343" s="21" t="s">
        <v>23</v>
      </c>
      <c r="I5343" s="66">
        <f t="shared" si="3626"/>
        <v>169000</v>
      </c>
      <c r="J5343" s="66">
        <f t="shared" ref="J5343:P5343" si="3653">SUM(J5344:J5351)</f>
        <v>131500</v>
      </c>
      <c r="K5343" s="66">
        <f t="shared" si="3628"/>
        <v>37500</v>
      </c>
      <c r="L5343" s="66">
        <f t="shared" si="3653"/>
        <v>37500</v>
      </c>
      <c r="M5343" s="66">
        <f t="shared" si="3653"/>
        <v>0</v>
      </c>
      <c r="N5343" s="66">
        <f t="shared" si="3653"/>
        <v>0</v>
      </c>
      <c r="O5343" s="66">
        <f t="shared" si="3653"/>
        <v>0</v>
      </c>
      <c r="P5343" s="66">
        <f t="shared" si="3653"/>
        <v>0</v>
      </c>
      <c r="Q5343" s="66">
        <f>SUM(Q5344:Q5351)</f>
        <v>195357</v>
      </c>
      <c r="R5343" s="66">
        <f>SUM(R5344:R5351)</f>
        <v>141372</v>
      </c>
      <c r="S5343" s="66">
        <f>SUM(S5344:S5351)</f>
        <v>127702</v>
      </c>
      <c r="T5343" s="66">
        <f t="shared" ref="T5343:X5343" si="3654">SUM(T5344:T5351)</f>
        <v>13670</v>
      </c>
      <c r="U5343" s="66">
        <f t="shared" si="3654"/>
        <v>7020</v>
      </c>
      <c r="V5343" s="66">
        <f t="shared" si="3654"/>
        <v>3650</v>
      </c>
      <c r="W5343" s="66">
        <f t="shared" si="3654"/>
        <v>3000</v>
      </c>
      <c r="X5343" s="66">
        <f t="shared" si="3654"/>
        <v>141372</v>
      </c>
      <c r="Y5343" s="208">
        <f t="shared" si="3645"/>
        <v>100</v>
      </c>
    </row>
    <row r="5344" spans="1:25">
      <c r="A5344" s="23" t="s">
        <v>786</v>
      </c>
      <c r="B5344" s="23" t="s">
        <v>184</v>
      </c>
      <c r="C5344" s="23" t="s">
        <v>1054</v>
      </c>
      <c r="D5344" s="23" t="s">
        <v>1804</v>
      </c>
      <c r="E5344" s="22">
        <v>6131</v>
      </c>
      <c r="F5344" s="23"/>
      <c r="G5344" s="128" t="s">
        <v>3379</v>
      </c>
      <c r="H5344" s="32" t="s">
        <v>24</v>
      </c>
      <c r="I5344" s="44">
        <f t="shared" si="3626"/>
        <v>1500</v>
      </c>
      <c r="J5344" s="44">
        <v>1000</v>
      </c>
      <c r="K5344" s="44">
        <f t="shared" si="3628"/>
        <v>500</v>
      </c>
      <c r="L5344" s="44">
        <v>500</v>
      </c>
      <c r="M5344" s="44">
        <v>0</v>
      </c>
      <c r="N5344" s="44">
        <v>0</v>
      </c>
      <c r="O5344" s="44">
        <v>0</v>
      </c>
      <c r="P5344" s="44">
        <v>0</v>
      </c>
      <c r="Q5344" s="44">
        <v>5766</v>
      </c>
      <c r="R5344" s="44">
        <v>1000</v>
      </c>
      <c r="S5344" s="44">
        <v>1000</v>
      </c>
      <c r="T5344" s="44">
        <f t="shared" si="3648"/>
        <v>0</v>
      </c>
      <c r="U5344" s="44"/>
      <c r="V5344" s="44">
        <v>0</v>
      </c>
      <c r="W5344" s="44">
        <v>0</v>
      </c>
      <c r="X5344" s="44">
        <f t="shared" si="3649"/>
        <v>1000</v>
      </c>
      <c r="Y5344" s="209">
        <f t="shared" si="3645"/>
        <v>100</v>
      </c>
    </row>
    <row r="5345" spans="1:25">
      <c r="A5345" s="23" t="s">
        <v>786</v>
      </c>
      <c r="B5345" s="23" t="s">
        <v>184</v>
      </c>
      <c r="C5345" s="23" t="s">
        <v>1054</v>
      </c>
      <c r="D5345" s="23" t="s">
        <v>1804</v>
      </c>
      <c r="E5345" s="22">
        <v>6132</v>
      </c>
      <c r="F5345" s="23"/>
      <c r="G5345" s="128" t="s">
        <v>3379</v>
      </c>
      <c r="H5345" s="32" t="s">
        <v>25</v>
      </c>
      <c r="I5345" s="44">
        <f t="shared" si="3626"/>
        <v>50000</v>
      </c>
      <c r="J5345" s="44">
        <v>50000</v>
      </c>
      <c r="K5345" s="44">
        <f t="shared" si="3628"/>
        <v>0</v>
      </c>
      <c r="L5345" s="44">
        <v>0</v>
      </c>
      <c r="M5345" s="44">
        <v>0</v>
      </c>
      <c r="N5345" s="44">
        <v>0</v>
      </c>
      <c r="O5345" s="44">
        <v>0</v>
      </c>
      <c r="P5345" s="44">
        <v>0</v>
      </c>
      <c r="Q5345" s="44">
        <v>50000</v>
      </c>
      <c r="R5345" s="44">
        <v>50000</v>
      </c>
      <c r="S5345" s="44">
        <v>41000</v>
      </c>
      <c r="T5345" s="44">
        <f t="shared" si="3648"/>
        <v>9000</v>
      </c>
      <c r="U5345" s="44">
        <v>3000</v>
      </c>
      <c r="V5345" s="44">
        <v>3000</v>
      </c>
      <c r="W5345" s="44">
        <v>3000</v>
      </c>
      <c r="X5345" s="44">
        <f t="shared" si="3649"/>
        <v>50000</v>
      </c>
      <c r="Y5345" s="209">
        <f t="shared" si="3645"/>
        <v>100</v>
      </c>
    </row>
    <row r="5346" spans="1:25">
      <c r="A5346" s="23" t="s">
        <v>786</v>
      </c>
      <c r="B5346" s="23" t="s">
        <v>184</v>
      </c>
      <c r="C5346" s="23" t="s">
        <v>1054</v>
      </c>
      <c r="D5346" s="23" t="s">
        <v>1804</v>
      </c>
      <c r="E5346" s="22">
        <v>6133</v>
      </c>
      <c r="F5346" s="23"/>
      <c r="G5346" s="128" t="s">
        <v>3379</v>
      </c>
      <c r="H5346" s="32" t="s">
        <v>26</v>
      </c>
      <c r="I5346" s="44">
        <f t="shared" si="3626"/>
        <v>12500</v>
      </c>
      <c r="J5346" s="44">
        <v>12500</v>
      </c>
      <c r="K5346" s="44">
        <f t="shared" si="3628"/>
        <v>0</v>
      </c>
      <c r="L5346" s="44">
        <v>0</v>
      </c>
      <c r="M5346" s="44">
        <v>0</v>
      </c>
      <c r="N5346" s="44">
        <v>0</v>
      </c>
      <c r="O5346" s="44">
        <v>0</v>
      </c>
      <c r="P5346" s="44">
        <v>0</v>
      </c>
      <c r="Q5346" s="44">
        <v>12500</v>
      </c>
      <c r="R5346" s="44">
        <v>12500</v>
      </c>
      <c r="S5346" s="44">
        <v>11000</v>
      </c>
      <c r="T5346" s="44">
        <f t="shared" si="3648"/>
        <v>1500</v>
      </c>
      <c r="U5346" s="44">
        <v>1000</v>
      </c>
      <c r="V5346" s="44">
        <v>500</v>
      </c>
      <c r="W5346" s="44"/>
      <c r="X5346" s="44">
        <f t="shared" si="3649"/>
        <v>12500</v>
      </c>
      <c r="Y5346" s="209">
        <f t="shared" si="3645"/>
        <v>100</v>
      </c>
    </row>
    <row r="5347" spans="1:25">
      <c r="A5347" s="23" t="s">
        <v>786</v>
      </c>
      <c r="B5347" s="23" t="s">
        <v>184</v>
      </c>
      <c r="C5347" s="23" t="s">
        <v>1054</v>
      </c>
      <c r="D5347" s="23" t="s">
        <v>1804</v>
      </c>
      <c r="E5347" s="22">
        <v>6134</v>
      </c>
      <c r="F5347" s="23"/>
      <c r="G5347" s="128" t="s">
        <v>3379</v>
      </c>
      <c r="H5347" s="32" t="s">
        <v>27</v>
      </c>
      <c r="I5347" s="44">
        <f t="shared" si="3626"/>
        <v>19000</v>
      </c>
      <c r="J5347" s="44">
        <v>17000</v>
      </c>
      <c r="K5347" s="44">
        <f t="shared" si="3628"/>
        <v>2000</v>
      </c>
      <c r="L5347" s="44">
        <v>2000</v>
      </c>
      <c r="M5347" s="44">
        <v>0</v>
      </c>
      <c r="N5347" s="44">
        <v>0</v>
      </c>
      <c r="O5347" s="44">
        <v>0</v>
      </c>
      <c r="P5347" s="44">
        <v>0</v>
      </c>
      <c r="Q5347" s="44">
        <v>20300</v>
      </c>
      <c r="R5347" s="44">
        <v>18300</v>
      </c>
      <c r="S5347" s="44">
        <v>18200</v>
      </c>
      <c r="T5347" s="44">
        <f t="shared" si="3648"/>
        <v>100</v>
      </c>
      <c r="U5347" s="44">
        <v>100</v>
      </c>
      <c r="V5347" s="44">
        <v>0</v>
      </c>
      <c r="W5347" s="44">
        <v>0</v>
      </c>
      <c r="X5347" s="44">
        <f t="shared" si="3649"/>
        <v>18300</v>
      </c>
      <c r="Y5347" s="209">
        <f t="shared" si="3645"/>
        <v>100</v>
      </c>
    </row>
    <row r="5348" spans="1:25">
      <c r="A5348" s="23" t="s">
        <v>786</v>
      </c>
      <c r="B5348" s="23" t="s">
        <v>184</v>
      </c>
      <c r="C5348" s="23" t="s">
        <v>1054</v>
      </c>
      <c r="D5348" s="23" t="s">
        <v>1804</v>
      </c>
      <c r="E5348" s="22">
        <v>6135</v>
      </c>
      <c r="F5348" s="23"/>
      <c r="G5348" s="128" t="s">
        <v>3379</v>
      </c>
      <c r="H5348" s="32" t="s">
        <v>28</v>
      </c>
      <c r="I5348" s="44">
        <f t="shared" si="3626"/>
        <v>500</v>
      </c>
      <c r="J5348" s="44">
        <v>500</v>
      </c>
      <c r="K5348" s="44">
        <f t="shared" si="3628"/>
        <v>0</v>
      </c>
      <c r="L5348" s="44">
        <v>0</v>
      </c>
      <c r="M5348" s="44">
        <v>0</v>
      </c>
      <c r="N5348" s="44">
        <v>0</v>
      </c>
      <c r="O5348" s="44">
        <v>0</v>
      </c>
      <c r="P5348" s="44">
        <v>0</v>
      </c>
      <c r="Q5348" s="44">
        <v>500</v>
      </c>
      <c r="R5348" s="44">
        <v>500</v>
      </c>
      <c r="S5348" s="44">
        <v>500</v>
      </c>
      <c r="T5348" s="44">
        <f t="shared" si="3648"/>
        <v>0</v>
      </c>
      <c r="U5348" s="44"/>
      <c r="V5348" s="44">
        <v>0</v>
      </c>
      <c r="W5348" s="44">
        <v>0</v>
      </c>
      <c r="X5348" s="44">
        <f t="shared" si="3649"/>
        <v>500</v>
      </c>
      <c r="Y5348" s="209">
        <f t="shared" si="3645"/>
        <v>100</v>
      </c>
    </row>
    <row r="5349" spans="1:25">
      <c r="A5349" s="23" t="s">
        <v>786</v>
      </c>
      <c r="B5349" s="23" t="s">
        <v>184</v>
      </c>
      <c r="C5349" s="23" t="s">
        <v>1054</v>
      </c>
      <c r="D5349" s="23" t="s">
        <v>1804</v>
      </c>
      <c r="E5349" s="22">
        <v>6137</v>
      </c>
      <c r="F5349" s="23"/>
      <c r="G5349" s="128" t="s">
        <v>3379</v>
      </c>
      <c r="H5349" s="32" t="s">
        <v>30</v>
      </c>
      <c r="I5349" s="44">
        <f t="shared" si="3626"/>
        <v>14000</v>
      </c>
      <c r="J5349" s="44">
        <v>12000</v>
      </c>
      <c r="K5349" s="44">
        <f t="shared" si="3628"/>
        <v>2000</v>
      </c>
      <c r="L5349" s="44">
        <v>2000</v>
      </c>
      <c r="M5349" s="44">
        <v>0</v>
      </c>
      <c r="N5349" s="44">
        <v>0</v>
      </c>
      <c r="O5349" s="44">
        <v>0</v>
      </c>
      <c r="P5349" s="44">
        <v>0</v>
      </c>
      <c r="Q5349" s="44">
        <v>14000</v>
      </c>
      <c r="R5349" s="44">
        <v>12000</v>
      </c>
      <c r="S5349" s="44">
        <v>12000</v>
      </c>
      <c r="T5349" s="44">
        <f t="shared" si="3648"/>
        <v>0</v>
      </c>
      <c r="U5349" s="44"/>
      <c r="V5349" s="44">
        <v>0</v>
      </c>
      <c r="W5349" s="44">
        <v>0</v>
      </c>
      <c r="X5349" s="44">
        <f t="shared" si="3649"/>
        <v>12000</v>
      </c>
      <c r="Y5349" s="209">
        <f t="shared" si="3645"/>
        <v>100</v>
      </c>
    </row>
    <row r="5350" spans="1:25">
      <c r="A5350" s="23" t="s">
        <v>786</v>
      </c>
      <c r="B5350" s="23" t="s">
        <v>184</v>
      </c>
      <c r="C5350" s="23" t="s">
        <v>1054</v>
      </c>
      <c r="D5350" s="23" t="s">
        <v>1804</v>
      </c>
      <c r="E5350" s="22">
        <v>6138</v>
      </c>
      <c r="F5350" s="23"/>
      <c r="G5350" s="128" t="s">
        <v>3379</v>
      </c>
      <c r="H5350" s="32" t="s">
        <v>31</v>
      </c>
      <c r="I5350" s="44">
        <f t="shared" si="3626"/>
        <v>2000</v>
      </c>
      <c r="J5350" s="44">
        <v>0</v>
      </c>
      <c r="K5350" s="44">
        <f t="shared" si="3628"/>
        <v>2000</v>
      </c>
      <c r="L5350" s="44">
        <v>2000</v>
      </c>
      <c r="M5350" s="44">
        <v>0</v>
      </c>
      <c r="N5350" s="44">
        <v>0</v>
      </c>
      <c r="O5350" s="44">
        <v>0</v>
      </c>
      <c r="P5350" s="44">
        <v>0</v>
      </c>
      <c r="Q5350" s="44">
        <v>2000</v>
      </c>
      <c r="R5350" s="44">
        <v>0</v>
      </c>
      <c r="S5350" s="44">
        <v>0</v>
      </c>
      <c r="T5350" s="44">
        <f t="shared" si="3648"/>
        <v>0</v>
      </c>
      <c r="U5350" s="44"/>
      <c r="V5350" s="44">
        <v>0</v>
      </c>
      <c r="W5350" s="44">
        <v>0</v>
      </c>
      <c r="X5350" s="44">
        <f t="shared" si="3649"/>
        <v>0</v>
      </c>
      <c r="Y5350" s="209">
        <f t="shared" si="3645"/>
        <v>0</v>
      </c>
    </row>
    <row r="5351" spans="1:25">
      <c r="A5351" s="20" t="s">
        <v>786</v>
      </c>
      <c r="B5351" s="20" t="s">
        <v>184</v>
      </c>
      <c r="C5351" s="20" t="s">
        <v>1054</v>
      </c>
      <c r="D5351" s="20" t="s">
        <v>1804</v>
      </c>
      <c r="E5351" s="20" t="s">
        <v>144</v>
      </c>
      <c r="F5351" s="23" t="s">
        <v>0</v>
      </c>
      <c r="G5351" s="154" t="s">
        <v>0</v>
      </c>
      <c r="H5351" s="21" t="s">
        <v>32</v>
      </c>
      <c r="I5351" s="66">
        <f t="shared" si="3626"/>
        <v>69500</v>
      </c>
      <c r="J5351" s="66">
        <f t="shared" ref="J5351:P5351" si="3655">SUM(J5352:J5354)</f>
        <v>38500</v>
      </c>
      <c r="K5351" s="66">
        <f t="shared" si="3628"/>
        <v>31000</v>
      </c>
      <c r="L5351" s="66">
        <f t="shared" si="3655"/>
        <v>31000</v>
      </c>
      <c r="M5351" s="66">
        <f t="shared" si="3655"/>
        <v>0</v>
      </c>
      <c r="N5351" s="66">
        <f t="shared" si="3655"/>
        <v>0</v>
      </c>
      <c r="O5351" s="66">
        <f t="shared" si="3655"/>
        <v>0</v>
      </c>
      <c r="P5351" s="66">
        <f t="shared" si="3655"/>
        <v>0</v>
      </c>
      <c r="Q5351" s="66">
        <f>SUM(Q5352:Q5354)</f>
        <v>90291</v>
      </c>
      <c r="R5351" s="66">
        <f>SUM(R5352:R5354)</f>
        <v>47072</v>
      </c>
      <c r="S5351" s="66">
        <f>SUM(S5352:S5354)</f>
        <v>44002</v>
      </c>
      <c r="T5351" s="66">
        <f t="shared" ref="T5351:X5351" si="3656">SUM(T5352:T5354)</f>
        <v>3070</v>
      </c>
      <c r="U5351" s="66">
        <f t="shared" si="3656"/>
        <v>2920</v>
      </c>
      <c r="V5351" s="66">
        <f t="shared" si="3656"/>
        <v>150</v>
      </c>
      <c r="W5351" s="66">
        <f t="shared" si="3656"/>
        <v>0</v>
      </c>
      <c r="X5351" s="66">
        <f t="shared" si="3656"/>
        <v>47072</v>
      </c>
      <c r="Y5351" s="208">
        <f t="shared" si="3645"/>
        <v>100</v>
      </c>
    </row>
    <row r="5352" spans="1:25">
      <c r="A5352" s="23" t="s">
        <v>786</v>
      </c>
      <c r="B5352" s="23" t="s">
        <v>184</v>
      </c>
      <c r="C5352" s="23" t="s">
        <v>1054</v>
      </c>
      <c r="D5352" s="23" t="s">
        <v>1804</v>
      </c>
      <c r="E5352" s="22">
        <v>6139</v>
      </c>
      <c r="F5352" s="23"/>
      <c r="G5352" s="128" t="s">
        <v>3379</v>
      </c>
      <c r="H5352" s="32" t="s">
        <v>32</v>
      </c>
      <c r="I5352" s="44">
        <f t="shared" si="3626"/>
        <v>63500</v>
      </c>
      <c r="J5352" s="44">
        <v>32500</v>
      </c>
      <c r="K5352" s="44">
        <f t="shared" si="3628"/>
        <v>31000</v>
      </c>
      <c r="L5352" s="44">
        <v>31000</v>
      </c>
      <c r="M5352" s="44">
        <v>0</v>
      </c>
      <c r="N5352" s="44">
        <v>0</v>
      </c>
      <c r="O5352" s="44">
        <v>0</v>
      </c>
      <c r="P5352" s="44">
        <v>0</v>
      </c>
      <c r="Q5352" s="44">
        <v>84079</v>
      </c>
      <c r="R5352" s="44">
        <v>40860</v>
      </c>
      <c r="S5352" s="44">
        <v>40360</v>
      </c>
      <c r="T5352" s="44">
        <f t="shared" si="3648"/>
        <v>500</v>
      </c>
      <c r="U5352" s="44">
        <v>500</v>
      </c>
      <c r="V5352" s="44"/>
      <c r="W5352" s="44">
        <v>0</v>
      </c>
      <c r="X5352" s="44">
        <f t="shared" si="3649"/>
        <v>40860</v>
      </c>
      <c r="Y5352" s="209">
        <f t="shared" si="3645"/>
        <v>100</v>
      </c>
    </row>
    <row r="5353" spans="1:25">
      <c r="A5353" s="23" t="s">
        <v>786</v>
      </c>
      <c r="B5353" s="23" t="s">
        <v>184</v>
      </c>
      <c r="C5353" s="23" t="s">
        <v>1054</v>
      </c>
      <c r="D5353" s="23" t="s">
        <v>1804</v>
      </c>
      <c r="E5353" s="22">
        <v>6139</v>
      </c>
      <c r="F5353" s="23" t="s">
        <v>1811</v>
      </c>
      <c r="G5353" s="128" t="s">
        <v>3379</v>
      </c>
      <c r="H5353" s="32" t="s">
        <v>152</v>
      </c>
      <c r="I5353" s="44">
        <f t="shared" si="3626"/>
        <v>4000</v>
      </c>
      <c r="J5353" s="44">
        <v>4000</v>
      </c>
      <c r="K5353" s="44">
        <f t="shared" si="3628"/>
        <v>0</v>
      </c>
      <c r="L5353" s="44">
        <v>0</v>
      </c>
      <c r="M5353" s="44">
        <v>0</v>
      </c>
      <c r="N5353" s="44">
        <v>0</v>
      </c>
      <c r="O5353" s="44">
        <v>0</v>
      </c>
      <c r="P5353" s="44">
        <v>0</v>
      </c>
      <c r="Q5353" s="44">
        <v>4212</v>
      </c>
      <c r="R5353" s="44">
        <v>4212</v>
      </c>
      <c r="S5353" s="44">
        <v>3642</v>
      </c>
      <c r="T5353" s="44">
        <f t="shared" si="3648"/>
        <v>570</v>
      </c>
      <c r="U5353" s="44">
        <v>420</v>
      </c>
      <c r="V5353" s="44">
        <v>150</v>
      </c>
      <c r="W5353" s="44"/>
      <c r="X5353" s="44">
        <f t="shared" si="3649"/>
        <v>4212</v>
      </c>
      <c r="Y5353" s="209">
        <f t="shared" si="3645"/>
        <v>100</v>
      </c>
    </row>
    <row r="5354" spans="1:25">
      <c r="A5354" s="23" t="s">
        <v>786</v>
      </c>
      <c r="B5354" s="23" t="s">
        <v>184</v>
      </c>
      <c r="C5354" s="23" t="s">
        <v>1054</v>
      </c>
      <c r="D5354" s="23" t="s">
        <v>1804</v>
      </c>
      <c r="E5354" s="22">
        <v>6139</v>
      </c>
      <c r="F5354" s="23" t="s">
        <v>1812</v>
      </c>
      <c r="G5354" s="128" t="s">
        <v>3379</v>
      </c>
      <c r="H5354" s="32" t="s">
        <v>158</v>
      </c>
      <c r="I5354" s="44">
        <f t="shared" si="3626"/>
        <v>2000</v>
      </c>
      <c r="J5354" s="44">
        <v>2000</v>
      </c>
      <c r="K5354" s="44">
        <f t="shared" si="3628"/>
        <v>0</v>
      </c>
      <c r="L5354" s="44">
        <v>0</v>
      </c>
      <c r="M5354" s="44">
        <v>0</v>
      </c>
      <c r="N5354" s="44">
        <v>0</v>
      </c>
      <c r="O5354" s="44">
        <v>0</v>
      </c>
      <c r="P5354" s="44">
        <v>0</v>
      </c>
      <c r="Q5354" s="44">
        <v>2000</v>
      </c>
      <c r="R5354" s="44">
        <v>2000</v>
      </c>
      <c r="S5354" s="44">
        <v>0</v>
      </c>
      <c r="T5354" s="44">
        <f t="shared" si="3648"/>
        <v>2000</v>
      </c>
      <c r="U5354" s="44">
        <v>2000</v>
      </c>
      <c r="V5354" s="44">
        <v>0</v>
      </c>
      <c r="W5354" s="44">
        <v>0</v>
      </c>
      <c r="X5354" s="44">
        <f t="shared" si="3649"/>
        <v>2000</v>
      </c>
      <c r="Y5354" s="209">
        <f t="shared" si="3645"/>
        <v>100</v>
      </c>
    </row>
    <row r="5355" spans="1:25" ht="20.399999999999999">
      <c r="A5355" s="20" t="s">
        <v>0</v>
      </c>
      <c r="B5355" s="20" t="s">
        <v>0</v>
      </c>
      <c r="C5355" s="20" t="s">
        <v>0</v>
      </c>
      <c r="D5355" s="21" t="s">
        <v>0</v>
      </c>
      <c r="E5355" s="21" t="s">
        <v>0</v>
      </c>
      <c r="F5355" s="21" t="s">
        <v>0</v>
      </c>
      <c r="G5355" s="150" t="s">
        <v>0</v>
      </c>
      <c r="H5355" s="30" t="s">
        <v>42</v>
      </c>
      <c r="I5355" s="31">
        <f t="shared" si="3626"/>
        <v>100</v>
      </c>
      <c r="J5355" s="31">
        <f t="shared" ref="J5355:X5356" si="3657">SUM(J5356)</f>
        <v>100</v>
      </c>
      <c r="K5355" s="31">
        <f t="shared" si="3628"/>
        <v>0</v>
      </c>
      <c r="L5355" s="31">
        <f t="shared" si="3657"/>
        <v>0</v>
      </c>
      <c r="M5355" s="31">
        <f t="shared" si="3657"/>
        <v>0</v>
      </c>
      <c r="N5355" s="31">
        <f t="shared" si="3657"/>
        <v>0</v>
      </c>
      <c r="O5355" s="31">
        <f t="shared" si="3657"/>
        <v>0</v>
      </c>
      <c r="P5355" s="31">
        <f t="shared" si="3657"/>
        <v>0</v>
      </c>
      <c r="Q5355" s="31">
        <f t="shared" si="3657"/>
        <v>34161</v>
      </c>
      <c r="R5355" s="31">
        <f t="shared" si="3657"/>
        <v>4800</v>
      </c>
      <c r="S5355" s="31">
        <f t="shared" si="3657"/>
        <v>4700</v>
      </c>
      <c r="T5355" s="31">
        <f t="shared" si="3657"/>
        <v>0</v>
      </c>
      <c r="U5355" s="31">
        <f t="shared" si="3657"/>
        <v>0</v>
      </c>
      <c r="V5355" s="31">
        <f t="shared" si="3657"/>
        <v>0</v>
      </c>
      <c r="W5355" s="31">
        <f t="shared" si="3657"/>
        <v>0</v>
      </c>
      <c r="X5355" s="31">
        <f t="shared" si="3657"/>
        <v>4700</v>
      </c>
      <c r="Y5355" s="220">
        <f t="shared" si="3645"/>
        <v>97.916666666666657</v>
      </c>
    </row>
    <row r="5356" spans="1:25">
      <c r="A5356" s="23" t="s">
        <v>786</v>
      </c>
      <c r="B5356" s="23" t="s">
        <v>184</v>
      </c>
      <c r="C5356" s="23" t="s">
        <v>1054</v>
      </c>
      <c r="D5356" s="23" t="s">
        <v>1804</v>
      </c>
      <c r="E5356" s="21" t="s">
        <v>159</v>
      </c>
      <c r="F5356" s="21" t="s">
        <v>0</v>
      </c>
      <c r="G5356" s="150" t="s">
        <v>0</v>
      </c>
      <c r="H5356" s="21" t="s">
        <v>34</v>
      </c>
      <c r="I5356" s="66">
        <f t="shared" si="3626"/>
        <v>100</v>
      </c>
      <c r="J5356" s="66">
        <f t="shared" si="3657"/>
        <v>100</v>
      </c>
      <c r="K5356" s="66">
        <f t="shared" si="3628"/>
        <v>0</v>
      </c>
      <c r="L5356" s="66">
        <f t="shared" si="3657"/>
        <v>0</v>
      </c>
      <c r="M5356" s="66">
        <f t="shared" si="3657"/>
        <v>0</v>
      </c>
      <c r="N5356" s="66">
        <f t="shared" si="3657"/>
        <v>0</v>
      </c>
      <c r="O5356" s="66">
        <f t="shared" si="3657"/>
        <v>0</v>
      </c>
      <c r="P5356" s="66">
        <f t="shared" si="3657"/>
        <v>0</v>
      </c>
      <c r="Q5356" s="66">
        <f t="shared" si="3657"/>
        <v>34161</v>
      </c>
      <c r="R5356" s="66">
        <f t="shared" si="3657"/>
        <v>4800</v>
      </c>
      <c r="S5356" s="66">
        <f t="shared" si="3657"/>
        <v>4700</v>
      </c>
      <c r="T5356" s="66">
        <f t="shared" si="3657"/>
        <v>0</v>
      </c>
      <c r="U5356" s="66">
        <f t="shared" si="3657"/>
        <v>0</v>
      </c>
      <c r="V5356" s="66">
        <f t="shared" si="3657"/>
        <v>0</v>
      </c>
      <c r="W5356" s="66">
        <f t="shared" si="3657"/>
        <v>0</v>
      </c>
      <c r="X5356" s="66">
        <f t="shared" si="3657"/>
        <v>4700</v>
      </c>
      <c r="Y5356" s="208">
        <f t="shared" si="3645"/>
        <v>97.916666666666657</v>
      </c>
    </row>
    <row r="5357" spans="1:25">
      <c r="A5357" s="23" t="s">
        <v>786</v>
      </c>
      <c r="B5357" s="23" t="s">
        <v>184</v>
      </c>
      <c r="C5357" s="23" t="s">
        <v>1054</v>
      </c>
      <c r="D5357" s="23" t="s">
        <v>1804</v>
      </c>
      <c r="E5357" s="22">
        <v>6148</v>
      </c>
      <c r="F5357" s="23"/>
      <c r="G5357" s="128" t="s">
        <v>3379</v>
      </c>
      <c r="H5357" s="32" t="s">
        <v>41</v>
      </c>
      <c r="I5357" s="44">
        <f t="shared" si="3626"/>
        <v>100</v>
      </c>
      <c r="J5357" s="44">
        <v>100</v>
      </c>
      <c r="K5357" s="44">
        <f t="shared" si="3628"/>
        <v>0</v>
      </c>
      <c r="L5357" s="44">
        <v>0</v>
      </c>
      <c r="M5357" s="44">
        <v>0</v>
      </c>
      <c r="N5357" s="44">
        <v>0</v>
      </c>
      <c r="O5357" s="44">
        <v>0</v>
      </c>
      <c r="P5357" s="44">
        <v>0</v>
      </c>
      <c r="Q5357" s="44">
        <v>34161</v>
      </c>
      <c r="R5357" s="44">
        <v>4800</v>
      </c>
      <c r="S5357" s="44">
        <v>4700</v>
      </c>
      <c r="T5357" s="44">
        <f t="shared" si="3648"/>
        <v>0</v>
      </c>
      <c r="U5357" s="44"/>
      <c r="V5357" s="44">
        <v>0</v>
      </c>
      <c r="W5357" s="44">
        <v>0</v>
      </c>
      <c r="X5357" s="44">
        <f t="shared" si="3649"/>
        <v>4700</v>
      </c>
      <c r="Y5357" s="209">
        <f t="shared" si="3645"/>
        <v>97.916666666666657</v>
      </c>
    </row>
    <row r="5358" spans="1:25" ht="20.399999999999999">
      <c r="A5358" s="20" t="s">
        <v>0</v>
      </c>
      <c r="B5358" s="20" t="s">
        <v>0</v>
      </c>
      <c r="C5358" s="20" t="s">
        <v>0</v>
      </c>
      <c r="D5358" s="21" t="s">
        <v>0</v>
      </c>
      <c r="E5358" s="21" t="s">
        <v>0</v>
      </c>
      <c r="F5358" s="21" t="s">
        <v>0</v>
      </c>
      <c r="G5358" s="150" t="s">
        <v>0</v>
      </c>
      <c r="H5358" s="30" t="s">
        <v>60</v>
      </c>
      <c r="I5358" s="31">
        <f t="shared" si="3626"/>
        <v>19000</v>
      </c>
      <c r="J5358" s="31">
        <f t="shared" ref="J5358:X5359" si="3658">SUM(J5359)</f>
        <v>4000</v>
      </c>
      <c r="K5358" s="31">
        <f t="shared" si="3628"/>
        <v>15000</v>
      </c>
      <c r="L5358" s="31">
        <f t="shared" si="3658"/>
        <v>15000</v>
      </c>
      <c r="M5358" s="31">
        <f t="shared" si="3658"/>
        <v>0</v>
      </c>
      <c r="N5358" s="31">
        <f t="shared" si="3658"/>
        <v>0</v>
      </c>
      <c r="O5358" s="31">
        <f t="shared" si="3658"/>
        <v>0</v>
      </c>
      <c r="P5358" s="31">
        <f t="shared" si="3658"/>
        <v>0</v>
      </c>
      <c r="Q5358" s="31">
        <f t="shared" si="3658"/>
        <v>19000</v>
      </c>
      <c r="R5358" s="31">
        <f t="shared" si="3658"/>
        <v>4000</v>
      </c>
      <c r="S5358" s="31">
        <f t="shared" si="3658"/>
        <v>4000</v>
      </c>
      <c r="T5358" s="31">
        <f t="shared" si="3658"/>
        <v>0</v>
      </c>
      <c r="U5358" s="31">
        <f t="shared" si="3658"/>
        <v>0</v>
      </c>
      <c r="V5358" s="31">
        <f t="shared" si="3658"/>
        <v>0</v>
      </c>
      <c r="W5358" s="31">
        <f t="shared" si="3658"/>
        <v>0</v>
      </c>
      <c r="X5358" s="31">
        <f t="shared" si="3658"/>
        <v>4000</v>
      </c>
      <c r="Y5358" s="220">
        <f t="shared" si="3645"/>
        <v>100</v>
      </c>
    </row>
    <row r="5359" spans="1:25">
      <c r="A5359" s="23" t="s">
        <v>786</v>
      </c>
      <c r="B5359" s="23" t="s">
        <v>184</v>
      </c>
      <c r="C5359" s="23" t="s">
        <v>1054</v>
      </c>
      <c r="D5359" s="23" t="s">
        <v>1804</v>
      </c>
      <c r="E5359" s="21" t="s">
        <v>166</v>
      </c>
      <c r="F5359" s="21" t="s">
        <v>0</v>
      </c>
      <c r="G5359" s="150" t="s">
        <v>0</v>
      </c>
      <c r="H5359" s="21" t="s">
        <v>53</v>
      </c>
      <c r="I5359" s="66">
        <f t="shared" si="3626"/>
        <v>19000</v>
      </c>
      <c r="J5359" s="66">
        <f t="shared" si="3658"/>
        <v>4000</v>
      </c>
      <c r="K5359" s="66">
        <f t="shared" si="3628"/>
        <v>15000</v>
      </c>
      <c r="L5359" s="66">
        <f t="shared" si="3658"/>
        <v>15000</v>
      </c>
      <c r="M5359" s="66">
        <f t="shared" si="3658"/>
        <v>0</v>
      </c>
      <c r="N5359" s="66">
        <f t="shared" si="3658"/>
        <v>0</v>
      </c>
      <c r="O5359" s="66">
        <f t="shared" si="3658"/>
        <v>0</v>
      </c>
      <c r="P5359" s="66">
        <f t="shared" si="3658"/>
        <v>0</v>
      </c>
      <c r="Q5359" s="66">
        <f t="shared" si="3658"/>
        <v>19000</v>
      </c>
      <c r="R5359" s="66">
        <f t="shared" si="3658"/>
        <v>4000</v>
      </c>
      <c r="S5359" s="66">
        <f t="shared" si="3658"/>
        <v>4000</v>
      </c>
      <c r="T5359" s="66">
        <f t="shared" si="3658"/>
        <v>0</v>
      </c>
      <c r="U5359" s="66">
        <f t="shared" si="3658"/>
        <v>0</v>
      </c>
      <c r="V5359" s="66">
        <f t="shared" si="3658"/>
        <v>0</v>
      </c>
      <c r="W5359" s="66">
        <f t="shared" si="3658"/>
        <v>0</v>
      </c>
      <c r="X5359" s="66">
        <f t="shared" si="3658"/>
        <v>4000</v>
      </c>
      <c r="Y5359" s="208">
        <f t="shared" si="3645"/>
        <v>100</v>
      </c>
    </row>
    <row r="5360" spans="1:25">
      <c r="A5360" s="23" t="s">
        <v>786</v>
      </c>
      <c r="B5360" s="23" t="s">
        <v>184</v>
      </c>
      <c r="C5360" s="23" t="s">
        <v>1054</v>
      </c>
      <c r="D5360" s="23" t="s">
        <v>1804</v>
      </c>
      <c r="E5360" s="22">
        <v>8213</v>
      </c>
      <c r="F5360" s="23"/>
      <c r="G5360" s="128" t="s">
        <v>3379</v>
      </c>
      <c r="H5360" s="32" t="s">
        <v>56</v>
      </c>
      <c r="I5360" s="44">
        <f t="shared" si="3626"/>
        <v>19000</v>
      </c>
      <c r="J5360" s="44">
        <v>4000</v>
      </c>
      <c r="K5360" s="44">
        <f t="shared" si="3628"/>
        <v>15000</v>
      </c>
      <c r="L5360" s="44">
        <v>15000</v>
      </c>
      <c r="M5360" s="44">
        <v>0</v>
      </c>
      <c r="N5360" s="44">
        <v>0</v>
      </c>
      <c r="O5360" s="44">
        <v>0</v>
      </c>
      <c r="P5360" s="44">
        <v>0</v>
      </c>
      <c r="Q5360" s="44">
        <v>19000</v>
      </c>
      <c r="R5360" s="44">
        <v>4000</v>
      </c>
      <c r="S5360" s="44">
        <v>4000</v>
      </c>
      <c r="T5360" s="44">
        <f t="shared" si="3648"/>
        <v>0</v>
      </c>
      <c r="U5360" s="44"/>
      <c r="V5360" s="44">
        <v>0</v>
      </c>
      <c r="W5360" s="44">
        <v>0</v>
      </c>
      <c r="X5360" s="44">
        <f t="shared" si="3649"/>
        <v>4000</v>
      </c>
      <c r="Y5360" s="209">
        <f t="shared" si="3645"/>
        <v>100</v>
      </c>
    </row>
    <row r="5361" spans="1:25">
      <c r="A5361" s="32" t="s">
        <v>0</v>
      </c>
      <c r="B5361" s="32" t="s">
        <v>0</v>
      </c>
      <c r="C5361" s="32" t="s">
        <v>0</v>
      </c>
      <c r="D5361" s="32" t="s">
        <v>0</v>
      </c>
      <c r="E5361" s="32" t="s">
        <v>0</v>
      </c>
      <c r="F5361" s="32" t="s">
        <v>0</v>
      </c>
      <c r="G5361" s="154" t="s">
        <v>0</v>
      </c>
      <c r="H5361" s="30" t="s">
        <v>1813</v>
      </c>
      <c r="I5361" s="31">
        <f t="shared" si="3626"/>
        <v>1862500</v>
      </c>
      <c r="J5361" s="31">
        <f t="shared" ref="J5361:P5361" si="3659">SUM(J5332,J5355,J5358)</f>
        <v>1810000</v>
      </c>
      <c r="K5361" s="31">
        <f t="shared" si="3628"/>
        <v>52500</v>
      </c>
      <c r="L5361" s="31">
        <f t="shared" si="3659"/>
        <v>52500</v>
      </c>
      <c r="M5361" s="31">
        <f t="shared" si="3659"/>
        <v>0</v>
      </c>
      <c r="N5361" s="31">
        <f t="shared" si="3659"/>
        <v>0</v>
      </c>
      <c r="O5361" s="31">
        <f t="shared" si="3659"/>
        <v>0</v>
      </c>
      <c r="P5361" s="31">
        <f t="shared" si="3659"/>
        <v>0</v>
      </c>
      <c r="Q5361" s="31">
        <f>SUM(Q5332,Q5355,Q5358)</f>
        <v>1998079</v>
      </c>
      <c r="R5361" s="31">
        <f>SUM(R5332,R5355,R5358)</f>
        <v>1897653</v>
      </c>
      <c r="S5361" s="31">
        <f>SUM(S5332,S5355,S5358)</f>
        <v>1647437</v>
      </c>
      <c r="T5361" s="31">
        <f t="shared" ref="T5361:X5361" si="3660">SUM(T5332,T5355,T5358)</f>
        <v>250100</v>
      </c>
      <c r="U5361" s="31">
        <f t="shared" si="3660"/>
        <v>165664</v>
      </c>
      <c r="V5361" s="31">
        <f t="shared" si="3660"/>
        <v>81436</v>
      </c>
      <c r="W5361" s="31">
        <f t="shared" si="3660"/>
        <v>3000</v>
      </c>
      <c r="X5361" s="31">
        <f t="shared" si="3660"/>
        <v>1897537</v>
      </c>
      <c r="Y5361" s="220">
        <f t="shared" si="3645"/>
        <v>99.993887185908065</v>
      </c>
    </row>
    <row r="5362" spans="1:25" ht="15" thickBot="1">
      <c r="A5362" s="32" t="s">
        <v>0</v>
      </c>
      <c r="B5362" s="32" t="s">
        <v>0</v>
      </c>
      <c r="C5362" s="32" t="s">
        <v>0</v>
      </c>
      <c r="D5362" s="32" t="s">
        <v>0</v>
      </c>
      <c r="E5362" s="32" t="s">
        <v>0</v>
      </c>
      <c r="F5362" s="32" t="s">
        <v>0</v>
      </c>
      <c r="G5362" s="154" t="s">
        <v>0</v>
      </c>
      <c r="H5362" s="21" t="s">
        <v>170</v>
      </c>
      <c r="I5362" s="66">
        <f t="shared" si="3626"/>
        <v>61</v>
      </c>
      <c r="J5362" s="66">
        <v>61</v>
      </c>
      <c r="K5362" s="66">
        <f t="shared" si="3628"/>
        <v>0</v>
      </c>
      <c r="L5362" s="66" t="s">
        <v>0</v>
      </c>
      <c r="M5362" s="66" t="s">
        <v>0</v>
      </c>
      <c r="N5362" s="66" t="s">
        <v>0</v>
      </c>
      <c r="O5362" s="66" t="s">
        <v>0</v>
      </c>
      <c r="P5362" s="66" t="s">
        <v>0</v>
      </c>
      <c r="Q5362" s="66">
        <v>0</v>
      </c>
      <c r="R5362" s="66"/>
      <c r="S5362" s="66"/>
      <c r="T5362" s="66"/>
      <c r="U5362" s="66"/>
      <c r="V5362" s="66"/>
      <c r="W5362" s="66"/>
      <c r="X5362" s="66"/>
      <c r="Y5362" s="208">
        <v>0</v>
      </c>
    </row>
    <row r="5363" spans="1:25" ht="41.4" thickBot="1">
      <c r="A5363" s="252" t="s">
        <v>0</v>
      </c>
      <c r="B5363" s="252" t="s">
        <v>0</v>
      </c>
      <c r="C5363" s="252" t="s">
        <v>0</v>
      </c>
      <c r="D5363" s="252" t="s">
        <v>0</v>
      </c>
      <c r="E5363" s="252" t="s">
        <v>0</v>
      </c>
      <c r="F5363" s="252" t="s">
        <v>0</v>
      </c>
      <c r="G5363" s="258" t="s">
        <v>0</v>
      </c>
      <c r="H5363" s="24" t="s">
        <v>72</v>
      </c>
      <c r="I5363" s="1" t="s">
        <v>3093</v>
      </c>
      <c r="J5363" s="1" t="s">
        <v>3130</v>
      </c>
      <c r="K5363" s="1" t="s">
        <v>3</v>
      </c>
      <c r="L5363" s="1" t="s">
        <v>4</v>
      </c>
      <c r="M5363" s="1" t="s">
        <v>5</v>
      </c>
      <c r="N5363" s="1" t="s">
        <v>6</v>
      </c>
      <c r="O5363" s="1" t="s">
        <v>7</v>
      </c>
      <c r="P5363" s="1" t="s">
        <v>8</v>
      </c>
      <c r="Q5363" s="1" t="s">
        <v>3344</v>
      </c>
      <c r="R5363" s="1" t="s">
        <v>3427</v>
      </c>
      <c r="S5363" s="1" t="s">
        <v>3447</v>
      </c>
      <c r="T5363" s="1" t="s">
        <v>3448</v>
      </c>
      <c r="U5363" s="1" t="s">
        <v>3452</v>
      </c>
      <c r="V5363" s="1" t="s">
        <v>3449</v>
      </c>
      <c r="W5363" s="1" t="s">
        <v>3450</v>
      </c>
      <c r="X5363" s="1" t="s">
        <v>3451</v>
      </c>
      <c r="Y5363" s="216" t="s">
        <v>3385</v>
      </c>
    </row>
    <row r="5364" spans="1:25">
      <c r="A5364" s="253"/>
      <c r="B5364" s="253"/>
      <c r="C5364" s="253"/>
      <c r="D5364" s="253"/>
      <c r="E5364" s="253"/>
      <c r="F5364" s="253"/>
      <c r="G5364" s="259"/>
      <c r="H5364" s="33" t="s">
        <v>0</v>
      </c>
      <c r="I5364" s="45">
        <v>1</v>
      </c>
      <c r="J5364" s="45">
        <v>3</v>
      </c>
      <c r="K5364" s="45" t="s">
        <v>9</v>
      </c>
      <c r="L5364" s="45">
        <v>5</v>
      </c>
      <c r="M5364" s="45">
        <v>6</v>
      </c>
      <c r="N5364" s="45">
        <v>7</v>
      </c>
      <c r="O5364" s="45">
        <v>8</v>
      </c>
      <c r="P5364" s="45">
        <v>9</v>
      </c>
      <c r="Q5364" s="45">
        <v>1</v>
      </c>
      <c r="R5364" s="45">
        <v>2</v>
      </c>
      <c r="S5364" s="45">
        <v>3</v>
      </c>
      <c r="T5364" s="45" t="s">
        <v>3453</v>
      </c>
      <c r="U5364" s="45">
        <v>5</v>
      </c>
      <c r="V5364" s="45">
        <v>6</v>
      </c>
      <c r="W5364" s="45">
        <v>7</v>
      </c>
      <c r="X5364" s="45" t="s">
        <v>3454</v>
      </c>
      <c r="Y5364" s="276">
        <v>9</v>
      </c>
    </row>
    <row r="5365" spans="1:25">
      <c r="A5365" s="253"/>
      <c r="B5365" s="253"/>
      <c r="C5365" s="253"/>
      <c r="D5365" s="253"/>
      <c r="E5365" s="253"/>
      <c r="F5365" s="253"/>
      <c r="G5365" s="259"/>
      <c r="H5365" s="34" t="s">
        <v>109</v>
      </c>
      <c r="I5365" s="35">
        <f t="shared" si="3626"/>
        <v>1862500</v>
      </c>
      <c r="J5365" s="35">
        <f t="shared" ref="J5365:P5365" si="3661">SUM(J5361)</f>
        <v>1810000</v>
      </c>
      <c r="K5365" s="35">
        <f t="shared" si="3628"/>
        <v>52500</v>
      </c>
      <c r="L5365" s="35">
        <f t="shared" si="3661"/>
        <v>52500</v>
      </c>
      <c r="M5365" s="35">
        <f t="shared" si="3661"/>
        <v>0</v>
      </c>
      <c r="N5365" s="35">
        <f t="shared" si="3661"/>
        <v>0</v>
      </c>
      <c r="O5365" s="35">
        <f t="shared" si="3661"/>
        <v>0</v>
      </c>
      <c r="P5365" s="35">
        <f t="shared" si="3661"/>
        <v>0</v>
      </c>
      <c r="Q5365" s="35">
        <f>SUM(Q5361)</f>
        <v>1998079</v>
      </c>
      <c r="R5365" s="35">
        <f>SUM(R5361)</f>
        <v>1897653</v>
      </c>
      <c r="S5365" s="35">
        <f>SUM(S5361)</f>
        <v>1647437</v>
      </c>
      <c r="T5365" s="35">
        <f t="shared" ref="T5365:X5365" si="3662">SUM(T5361)</f>
        <v>250100</v>
      </c>
      <c r="U5365" s="35">
        <f t="shared" si="3662"/>
        <v>165664</v>
      </c>
      <c r="V5365" s="35">
        <f t="shared" si="3662"/>
        <v>81436</v>
      </c>
      <c r="W5365" s="35">
        <f t="shared" si="3662"/>
        <v>3000</v>
      </c>
      <c r="X5365" s="35">
        <f t="shared" si="3662"/>
        <v>1897537</v>
      </c>
      <c r="Y5365" s="218">
        <f t="shared" ref="Y5365:Y5366" si="3663">IF(R5365=0,0,(X5365/R5365)*100)</f>
        <v>99.993887185908065</v>
      </c>
    </row>
    <row r="5366" spans="1:25">
      <c r="A5366" s="253"/>
      <c r="B5366" s="253"/>
      <c r="C5366" s="253"/>
      <c r="D5366" s="253"/>
      <c r="E5366" s="253"/>
      <c r="F5366" s="253"/>
      <c r="G5366" s="259"/>
      <c r="H5366" s="36" t="s">
        <v>69</v>
      </c>
      <c r="I5366" s="35">
        <f t="shared" si="3626"/>
        <v>1862500</v>
      </c>
      <c r="J5366" s="35">
        <f t="shared" ref="J5366:P5366" si="3664">SUM(J5365)</f>
        <v>1810000</v>
      </c>
      <c r="K5366" s="35">
        <f t="shared" si="3628"/>
        <v>52500</v>
      </c>
      <c r="L5366" s="35">
        <f t="shared" si="3664"/>
        <v>52500</v>
      </c>
      <c r="M5366" s="35">
        <f t="shared" si="3664"/>
        <v>0</v>
      </c>
      <c r="N5366" s="35">
        <f t="shared" si="3664"/>
        <v>0</v>
      </c>
      <c r="O5366" s="35">
        <f t="shared" si="3664"/>
        <v>0</v>
      </c>
      <c r="P5366" s="35">
        <f t="shared" si="3664"/>
        <v>0</v>
      </c>
      <c r="Q5366" s="35">
        <f>SUM(Q5365)</f>
        <v>1998079</v>
      </c>
      <c r="R5366" s="35">
        <f>SUM(R5365)</f>
        <v>1897653</v>
      </c>
      <c r="S5366" s="35">
        <f>SUM(S5365)</f>
        <v>1647437</v>
      </c>
      <c r="T5366" s="35">
        <f t="shared" ref="T5366:X5366" si="3665">SUM(T5365)</f>
        <v>250100</v>
      </c>
      <c r="U5366" s="35">
        <f t="shared" si="3665"/>
        <v>165664</v>
      </c>
      <c r="V5366" s="35">
        <f t="shared" si="3665"/>
        <v>81436</v>
      </c>
      <c r="W5366" s="35">
        <f t="shared" si="3665"/>
        <v>3000</v>
      </c>
      <c r="X5366" s="35">
        <f t="shared" si="3665"/>
        <v>1897537</v>
      </c>
      <c r="Y5366" s="218">
        <f t="shared" si="3663"/>
        <v>99.993887185908065</v>
      </c>
    </row>
    <row r="5367" spans="1:25">
      <c r="A5367" s="254"/>
      <c r="B5367" s="254"/>
      <c r="C5367" s="254"/>
      <c r="D5367" s="254"/>
      <c r="E5367" s="254"/>
      <c r="F5367" s="254"/>
      <c r="G5367" s="260"/>
    </row>
    <row r="5368" spans="1:25" ht="15" thickBot="1">
      <c r="A5368" s="32" t="s">
        <v>0</v>
      </c>
      <c r="B5368" s="32" t="s">
        <v>0</v>
      </c>
      <c r="C5368" s="32" t="s">
        <v>0</v>
      </c>
      <c r="D5368" s="32" t="s">
        <v>0</v>
      </c>
      <c r="E5368" s="32" t="s">
        <v>0</v>
      </c>
      <c r="F5368" s="32" t="s">
        <v>0</v>
      </c>
      <c r="G5368" s="154" t="s">
        <v>0</v>
      </c>
      <c r="H5368" s="37" t="s">
        <v>0</v>
      </c>
      <c r="I5368" s="37"/>
      <c r="J5368" s="37"/>
      <c r="K5368" s="37"/>
      <c r="L5368" s="37" t="s">
        <v>0</v>
      </c>
      <c r="M5368" s="37" t="s">
        <v>0</v>
      </c>
      <c r="N5368" s="37" t="s">
        <v>0</v>
      </c>
      <c r="O5368" s="37" t="s">
        <v>0</v>
      </c>
      <c r="P5368" s="37" t="s">
        <v>0</v>
      </c>
      <c r="Q5368" s="37"/>
      <c r="R5368" s="37"/>
      <c r="S5368" s="37"/>
      <c r="T5368" s="37" t="s">
        <v>0</v>
      </c>
      <c r="U5368" s="37" t="s">
        <v>0</v>
      </c>
      <c r="V5368" s="37" t="s">
        <v>0</v>
      </c>
      <c r="W5368" s="37" t="s">
        <v>0</v>
      </c>
      <c r="X5368" s="37" t="s">
        <v>0</v>
      </c>
      <c r="Y5368" s="219"/>
    </row>
    <row r="5369" spans="1:25" ht="41.4" thickBot="1">
      <c r="A5369" s="24" t="s">
        <v>123</v>
      </c>
      <c r="B5369" s="24" t="s">
        <v>124</v>
      </c>
      <c r="C5369" s="24" t="s">
        <v>125</v>
      </c>
      <c r="D5369" s="25" t="s">
        <v>0</v>
      </c>
      <c r="E5369" s="24" t="s">
        <v>126</v>
      </c>
      <c r="F5369" s="24" t="s">
        <v>127</v>
      </c>
      <c r="G5369" s="151" t="s">
        <v>128</v>
      </c>
      <c r="H5369" s="24" t="s">
        <v>1</v>
      </c>
      <c r="I5369" s="1" t="s">
        <v>3093</v>
      </c>
      <c r="J5369" s="1" t="s">
        <v>3130</v>
      </c>
      <c r="K5369" s="1" t="s">
        <v>3</v>
      </c>
      <c r="L5369" s="1" t="s">
        <v>4</v>
      </c>
      <c r="M5369" s="1" t="s">
        <v>5</v>
      </c>
      <c r="N5369" s="1" t="s">
        <v>6</v>
      </c>
      <c r="O5369" s="1" t="s">
        <v>7</v>
      </c>
      <c r="P5369" s="1" t="s">
        <v>8</v>
      </c>
      <c r="Q5369" s="1" t="s">
        <v>3344</v>
      </c>
      <c r="R5369" s="1" t="s">
        <v>3427</v>
      </c>
      <c r="S5369" s="1" t="s">
        <v>3447</v>
      </c>
      <c r="T5369" s="1" t="s">
        <v>3448</v>
      </c>
      <c r="U5369" s="1" t="s">
        <v>3452</v>
      </c>
      <c r="V5369" s="1" t="s">
        <v>3449</v>
      </c>
      <c r="W5369" s="1" t="s">
        <v>3450</v>
      </c>
      <c r="X5369" s="1" t="s">
        <v>3451</v>
      </c>
      <c r="Y5369" s="216" t="s">
        <v>3385</v>
      </c>
    </row>
    <row r="5370" spans="1:25">
      <c r="A5370" s="26" t="s">
        <v>0</v>
      </c>
      <c r="B5370" s="26" t="s">
        <v>0</v>
      </c>
      <c r="C5370" s="26" t="s">
        <v>0</v>
      </c>
      <c r="D5370" s="27" t="s">
        <v>0</v>
      </c>
      <c r="E5370" s="27" t="s">
        <v>0</v>
      </c>
      <c r="F5370" s="28" t="s">
        <v>0</v>
      </c>
      <c r="G5370" s="152" t="s">
        <v>0</v>
      </c>
      <c r="H5370" s="29" t="s">
        <v>0</v>
      </c>
      <c r="I5370" s="45">
        <v>1</v>
      </c>
      <c r="J5370" s="45">
        <v>3</v>
      </c>
      <c r="K5370" s="45" t="s">
        <v>9</v>
      </c>
      <c r="L5370" s="45">
        <v>5</v>
      </c>
      <c r="M5370" s="45">
        <v>6</v>
      </c>
      <c r="N5370" s="45">
        <v>7</v>
      </c>
      <c r="O5370" s="45">
        <v>8</v>
      </c>
      <c r="P5370" s="45">
        <v>9</v>
      </c>
      <c r="Q5370" s="45">
        <v>1</v>
      </c>
      <c r="R5370" s="45">
        <v>2</v>
      </c>
      <c r="S5370" s="45">
        <v>3</v>
      </c>
      <c r="T5370" s="45" t="s">
        <v>3453</v>
      </c>
      <c r="U5370" s="45">
        <v>5</v>
      </c>
      <c r="V5370" s="45">
        <v>6</v>
      </c>
      <c r="W5370" s="45">
        <v>7</v>
      </c>
      <c r="X5370" s="45" t="s">
        <v>3454</v>
      </c>
      <c r="Y5370" s="276">
        <v>9</v>
      </c>
    </row>
    <row r="5371" spans="1:25">
      <c r="A5371" s="133" t="s">
        <v>786</v>
      </c>
      <c r="B5371" s="133" t="s">
        <v>184</v>
      </c>
      <c r="C5371" s="109" t="s">
        <v>1065</v>
      </c>
      <c r="D5371" s="109" t="s">
        <v>1814</v>
      </c>
      <c r="E5371" s="98" t="s">
        <v>0</v>
      </c>
      <c r="F5371" s="98" t="s">
        <v>0</v>
      </c>
      <c r="G5371" s="153" t="s">
        <v>0</v>
      </c>
      <c r="H5371" s="98" t="s">
        <v>1815</v>
      </c>
      <c r="I5371" s="110"/>
      <c r="J5371" s="110"/>
      <c r="K5371" s="110"/>
      <c r="L5371" s="110" t="s">
        <v>0</v>
      </c>
      <c r="M5371" s="110" t="s">
        <v>0</v>
      </c>
      <c r="N5371" s="110" t="s">
        <v>0</v>
      </c>
      <c r="O5371" s="110" t="s">
        <v>0</v>
      </c>
      <c r="P5371" s="110" t="s">
        <v>0</v>
      </c>
      <c r="Q5371" s="110"/>
      <c r="R5371" s="110"/>
      <c r="S5371" s="110"/>
      <c r="T5371" s="110" t="s">
        <v>0</v>
      </c>
      <c r="U5371" s="110" t="s">
        <v>0</v>
      </c>
      <c r="V5371" s="110" t="s">
        <v>0</v>
      </c>
      <c r="W5371" s="110" t="s">
        <v>0</v>
      </c>
      <c r="X5371" s="110" t="s">
        <v>0</v>
      </c>
      <c r="Y5371" s="217"/>
    </row>
    <row r="5372" spans="1:25" ht="20.399999999999999">
      <c r="A5372" s="20" t="s">
        <v>0</v>
      </c>
      <c r="B5372" s="20" t="s">
        <v>0</v>
      </c>
      <c r="C5372" s="20" t="s">
        <v>0</v>
      </c>
      <c r="D5372" s="21" t="s">
        <v>0</v>
      </c>
      <c r="E5372" s="21" t="s">
        <v>0</v>
      </c>
      <c r="F5372" s="21" t="s">
        <v>0</v>
      </c>
      <c r="G5372" s="150" t="s">
        <v>0</v>
      </c>
      <c r="H5372" s="30" t="s">
        <v>33</v>
      </c>
      <c r="I5372" s="31">
        <f t="shared" ref="I5372:I5435" si="3666">SUM(J5372,K5372,O5372,P5372)</f>
        <v>1582882</v>
      </c>
      <c r="J5372" s="31">
        <f t="shared" ref="J5372:P5372" si="3667">SUM(J5373,J5381,J5383)</f>
        <v>1514882</v>
      </c>
      <c r="K5372" s="31">
        <f t="shared" ref="K5372:K5435" si="3668">SUM(L5372,M5372,N5372)</f>
        <v>68000</v>
      </c>
      <c r="L5372" s="31">
        <f t="shared" si="3667"/>
        <v>68000</v>
      </c>
      <c r="M5372" s="31">
        <f t="shared" si="3667"/>
        <v>0</v>
      </c>
      <c r="N5372" s="31">
        <f t="shared" si="3667"/>
        <v>0</v>
      </c>
      <c r="O5372" s="31">
        <f t="shared" si="3667"/>
        <v>0</v>
      </c>
      <c r="P5372" s="31">
        <f t="shared" si="3667"/>
        <v>0</v>
      </c>
      <c r="Q5372" s="31">
        <f>SUM(Q5373,Q5381,Q5383)</f>
        <v>1647815</v>
      </c>
      <c r="R5372" s="31">
        <f>SUM(R5373,R5381,R5383)</f>
        <v>1577815</v>
      </c>
      <c r="S5372" s="31">
        <f>SUM(S5373,S5381,S5383)</f>
        <v>1257112</v>
      </c>
      <c r="T5372" s="31">
        <f t="shared" ref="T5372:X5372" si="3669">SUM(T5373,T5381,T5383)</f>
        <v>320703</v>
      </c>
      <c r="U5372" s="31">
        <f t="shared" si="3669"/>
        <v>121518</v>
      </c>
      <c r="V5372" s="31">
        <f t="shared" si="3669"/>
        <v>99593</v>
      </c>
      <c r="W5372" s="31">
        <f t="shared" si="3669"/>
        <v>99592</v>
      </c>
      <c r="X5372" s="31">
        <f t="shared" si="3669"/>
        <v>1577815</v>
      </c>
      <c r="Y5372" s="220">
        <f t="shared" ref="Y5372:Y5402" si="3670">IF(R5372=0,0,(X5372/R5372)*100)</f>
        <v>100</v>
      </c>
    </row>
    <row r="5373" spans="1:25">
      <c r="A5373" s="23" t="s">
        <v>786</v>
      </c>
      <c r="B5373" s="23" t="s">
        <v>184</v>
      </c>
      <c r="C5373" s="23" t="s">
        <v>1065</v>
      </c>
      <c r="D5373" s="23" t="s">
        <v>1814</v>
      </c>
      <c r="E5373" s="21" t="s">
        <v>132</v>
      </c>
      <c r="F5373" s="21" t="s">
        <v>0</v>
      </c>
      <c r="G5373" s="150" t="s">
        <v>0</v>
      </c>
      <c r="H5373" s="21" t="s">
        <v>11</v>
      </c>
      <c r="I5373" s="66">
        <f t="shared" si="3666"/>
        <v>1227000</v>
      </c>
      <c r="J5373" s="66">
        <f t="shared" ref="J5373:P5373" si="3671">SUM(J5374,J5375)</f>
        <v>1227000</v>
      </c>
      <c r="K5373" s="66">
        <f t="shared" si="3668"/>
        <v>0</v>
      </c>
      <c r="L5373" s="66">
        <f t="shared" si="3671"/>
        <v>0</v>
      </c>
      <c r="M5373" s="66">
        <f t="shared" si="3671"/>
        <v>0</v>
      </c>
      <c r="N5373" s="66">
        <f t="shared" si="3671"/>
        <v>0</v>
      </c>
      <c r="O5373" s="66">
        <f t="shared" si="3671"/>
        <v>0</v>
      </c>
      <c r="P5373" s="66">
        <f t="shared" si="3671"/>
        <v>0</v>
      </c>
      <c r="Q5373" s="66">
        <f>SUM(Q5374,Q5375)</f>
        <v>1297771</v>
      </c>
      <c r="R5373" s="66">
        <f>SUM(R5374,R5375)</f>
        <v>1297771</v>
      </c>
      <c r="S5373" s="66">
        <f>SUM(S5374,S5375)</f>
        <v>1012425</v>
      </c>
      <c r="T5373" s="66">
        <f t="shared" ref="T5373:X5373" si="3672">SUM(T5374,T5375)</f>
        <v>285346</v>
      </c>
      <c r="U5373" s="66">
        <f t="shared" si="3672"/>
        <v>100850</v>
      </c>
      <c r="V5373" s="66">
        <f t="shared" si="3672"/>
        <v>92249</v>
      </c>
      <c r="W5373" s="66">
        <f t="shared" si="3672"/>
        <v>92247</v>
      </c>
      <c r="X5373" s="66">
        <f t="shared" si="3672"/>
        <v>1297771</v>
      </c>
      <c r="Y5373" s="208">
        <f t="shared" si="3670"/>
        <v>100</v>
      </c>
    </row>
    <row r="5374" spans="1:25">
      <c r="A5374" s="23" t="s">
        <v>786</v>
      </c>
      <c r="B5374" s="23" t="s">
        <v>184</v>
      </c>
      <c r="C5374" s="23" t="s">
        <v>1065</v>
      </c>
      <c r="D5374" s="23" t="s">
        <v>1814</v>
      </c>
      <c r="E5374" s="22">
        <v>6111</v>
      </c>
      <c r="F5374" s="23"/>
      <c r="G5374" s="128" t="s">
        <v>3379</v>
      </c>
      <c r="H5374" s="32" t="s">
        <v>12</v>
      </c>
      <c r="I5374" s="44">
        <f t="shared" si="3666"/>
        <v>1027000</v>
      </c>
      <c r="J5374" s="44">
        <v>1027000</v>
      </c>
      <c r="K5374" s="44">
        <f t="shared" si="3668"/>
        <v>0</v>
      </c>
      <c r="L5374" s="44">
        <v>0</v>
      </c>
      <c r="M5374" s="44">
        <v>0</v>
      </c>
      <c r="N5374" s="44">
        <v>0</v>
      </c>
      <c r="O5374" s="44">
        <v>0</v>
      </c>
      <c r="P5374" s="44">
        <v>0</v>
      </c>
      <c r="Q5374" s="44">
        <v>1077471</v>
      </c>
      <c r="R5374" s="44">
        <v>1077471</v>
      </c>
      <c r="S5374" s="44">
        <v>832205</v>
      </c>
      <c r="T5374" s="44">
        <f t="shared" ref="T5374:T5401" si="3673">U5374+V5374+W5374</f>
        <v>245266</v>
      </c>
      <c r="U5374" s="44">
        <v>81756</v>
      </c>
      <c r="V5374" s="44">
        <v>81755</v>
      </c>
      <c r="W5374" s="44">
        <v>81755</v>
      </c>
      <c r="X5374" s="44">
        <f t="shared" ref="X5374:X5401" si="3674">S5374+T5374</f>
        <v>1077471</v>
      </c>
      <c r="Y5374" s="209">
        <f t="shared" si="3670"/>
        <v>100</v>
      </c>
    </row>
    <row r="5375" spans="1:25">
      <c r="A5375" s="20" t="s">
        <v>786</v>
      </c>
      <c r="B5375" s="20" t="s">
        <v>184</v>
      </c>
      <c r="C5375" s="20" t="s">
        <v>1065</v>
      </c>
      <c r="D5375" s="20" t="s">
        <v>1814</v>
      </c>
      <c r="E5375" s="20" t="s">
        <v>134</v>
      </c>
      <c r="F5375" s="23" t="s">
        <v>0</v>
      </c>
      <c r="G5375" s="154" t="s">
        <v>0</v>
      </c>
      <c r="H5375" s="21" t="s">
        <v>13</v>
      </c>
      <c r="I5375" s="66">
        <f t="shared" si="3666"/>
        <v>200000</v>
      </c>
      <c r="J5375" s="66">
        <f t="shared" ref="J5375:P5375" si="3675">SUM(J5376:J5380)</f>
        <v>200000</v>
      </c>
      <c r="K5375" s="66">
        <f t="shared" si="3668"/>
        <v>0</v>
      </c>
      <c r="L5375" s="66">
        <f t="shared" si="3675"/>
        <v>0</v>
      </c>
      <c r="M5375" s="66">
        <f t="shared" si="3675"/>
        <v>0</v>
      </c>
      <c r="N5375" s="66">
        <f t="shared" si="3675"/>
        <v>0</v>
      </c>
      <c r="O5375" s="66">
        <f t="shared" si="3675"/>
        <v>0</v>
      </c>
      <c r="P5375" s="66">
        <f t="shared" si="3675"/>
        <v>0</v>
      </c>
      <c r="Q5375" s="66">
        <f>SUM(Q5376:Q5380)</f>
        <v>220300</v>
      </c>
      <c r="R5375" s="66">
        <f>SUM(R5376:R5380)</f>
        <v>220300</v>
      </c>
      <c r="S5375" s="66">
        <f>SUM(S5376:S5380)</f>
        <v>180220</v>
      </c>
      <c r="T5375" s="66">
        <f t="shared" ref="T5375:X5375" si="3676">SUM(T5376:T5380)</f>
        <v>40080</v>
      </c>
      <c r="U5375" s="66">
        <f t="shared" si="3676"/>
        <v>19094</v>
      </c>
      <c r="V5375" s="66">
        <f t="shared" si="3676"/>
        <v>10494</v>
      </c>
      <c r="W5375" s="66">
        <f t="shared" si="3676"/>
        <v>10492</v>
      </c>
      <c r="X5375" s="66">
        <f t="shared" si="3676"/>
        <v>220300</v>
      </c>
      <c r="Y5375" s="208">
        <f t="shared" si="3670"/>
        <v>100</v>
      </c>
    </row>
    <row r="5376" spans="1:25">
      <c r="A5376" s="23" t="s">
        <v>786</v>
      </c>
      <c r="B5376" s="23" t="s">
        <v>184</v>
      </c>
      <c r="C5376" s="23" t="s">
        <v>1065</v>
      </c>
      <c r="D5376" s="23" t="s">
        <v>1814</v>
      </c>
      <c r="E5376" s="22">
        <v>6112</v>
      </c>
      <c r="F5376" s="23" t="s">
        <v>1816</v>
      </c>
      <c r="G5376" s="128" t="s">
        <v>3379</v>
      </c>
      <c r="H5376" s="32" t="s">
        <v>16</v>
      </c>
      <c r="I5376" s="44">
        <f t="shared" si="3666"/>
        <v>34000</v>
      </c>
      <c r="J5376" s="44">
        <v>34000</v>
      </c>
      <c r="K5376" s="44">
        <f t="shared" si="3668"/>
        <v>0</v>
      </c>
      <c r="L5376" s="44">
        <v>0</v>
      </c>
      <c r="M5376" s="44">
        <v>0</v>
      </c>
      <c r="N5376" s="44">
        <v>0</v>
      </c>
      <c r="O5376" s="44">
        <v>0</v>
      </c>
      <c r="P5376" s="44">
        <v>0</v>
      </c>
      <c r="Q5376" s="44">
        <v>34000</v>
      </c>
      <c r="R5376" s="44">
        <v>34000</v>
      </c>
      <c r="S5376" s="44">
        <v>24944</v>
      </c>
      <c r="T5376" s="44">
        <f t="shared" si="3673"/>
        <v>9056</v>
      </c>
      <c r="U5376" s="44">
        <v>3019</v>
      </c>
      <c r="V5376" s="44">
        <v>3019</v>
      </c>
      <c r="W5376" s="44">
        <v>3018</v>
      </c>
      <c r="X5376" s="44">
        <f t="shared" si="3674"/>
        <v>34000</v>
      </c>
      <c r="Y5376" s="209">
        <f t="shared" si="3670"/>
        <v>100</v>
      </c>
    </row>
    <row r="5377" spans="1:25">
      <c r="A5377" s="23" t="s">
        <v>786</v>
      </c>
      <c r="B5377" s="23" t="s">
        <v>184</v>
      </c>
      <c r="C5377" s="23" t="s">
        <v>1065</v>
      </c>
      <c r="D5377" s="23" t="s">
        <v>1814</v>
      </c>
      <c r="E5377" s="22">
        <v>6112</v>
      </c>
      <c r="F5377" s="23" t="s">
        <v>1817</v>
      </c>
      <c r="G5377" s="128" t="s">
        <v>3379</v>
      </c>
      <c r="H5377" s="32" t="s">
        <v>19</v>
      </c>
      <c r="I5377" s="44">
        <f t="shared" si="3666"/>
        <v>100000</v>
      </c>
      <c r="J5377" s="44">
        <v>100000</v>
      </c>
      <c r="K5377" s="44">
        <f t="shared" si="3668"/>
        <v>0</v>
      </c>
      <c r="L5377" s="44">
        <v>0</v>
      </c>
      <c r="M5377" s="44">
        <v>0</v>
      </c>
      <c r="N5377" s="44">
        <v>0</v>
      </c>
      <c r="O5377" s="44">
        <v>0</v>
      </c>
      <c r="P5377" s="44">
        <v>0</v>
      </c>
      <c r="Q5377" s="44">
        <v>100000</v>
      </c>
      <c r="R5377" s="44">
        <v>100000</v>
      </c>
      <c r="S5377" s="44">
        <v>77576</v>
      </c>
      <c r="T5377" s="44">
        <f t="shared" si="3673"/>
        <v>22424</v>
      </c>
      <c r="U5377" s="44">
        <v>7475</v>
      </c>
      <c r="V5377" s="44">
        <v>7475</v>
      </c>
      <c r="W5377" s="44">
        <v>7474</v>
      </c>
      <c r="X5377" s="44">
        <f t="shared" si="3674"/>
        <v>100000</v>
      </c>
      <c r="Y5377" s="209">
        <f t="shared" si="3670"/>
        <v>100</v>
      </c>
    </row>
    <row r="5378" spans="1:25">
      <c r="A5378" s="23" t="s">
        <v>786</v>
      </c>
      <c r="B5378" s="23" t="s">
        <v>184</v>
      </c>
      <c r="C5378" s="23" t="s">
        <v>1065</v>
      </c>
      <c r="D5378" s="23" t="s">
        <v>1814</v>
      </c>
      <c r="E5378" s="22">
        <v>6112</v>
      </c>
      <c r="F5378" s="23" t="s">
        <v>1818</v>
      </c>
      <c r="G5378" s="128" t="s">
        <v>3379</v>
      </c>
      <c r="H5378" s="32" t="s">
        <v>17</v>
      </c>
      <c r="I5378" s="44">
        <f t="shared" si="3666"/>
        <v>25000</v>
      </c>
      <c r="J5378" s="44">
        <v>25000</v>
      </c>
      <c r="K5378" s="44">
        <f t="shared" si="3668"/>
        <v>0</v>
      </c>
      <c r="L5378" s="44">
        <v>0</v>
      </c>
      <c r="M5378" s="44">
        <v>0</v>
      </c>
      <c r="N5378" s="44">
        <v>0</v>
      </c>
      <c r="O5378" s="44">
        <v>0</v>
      </c>
      <c r="P5378" s="44">
        <v>0</v>
      </c>
      <c r="Q5378" s="44">
        <v>25000</v>
      </c>
      <c r="R5378" s="44">
        <v>25000</v>
      </c>
      <c r="S5378" s="44">
        <v>25000</v>
      </c>
      <c r="T5378" s="44">
        <f t="shared" si="3673"/>
        <v>0</v>
      </c>
      <c r="U5378" s="44"/>
      <c r="V5378" s="44"/>
      <c r="W5378" s="44"/>
      <c r="X5378" s="44">
        <f t="shared" si="3674"/>
        <v>25000</v>
      </c>
      <c r="Y5378" s="209">
        <f t="shared" si="3670"/>
        <v>100</v>
      </c>
    </row>
    <row r="5379" spans="1:25">
      <c r="A5379" s="23" t="s">
        <v>786</v>
      </c>
      <c r="B5379" s="23" t="s">
        <v>184</v>
      </c>
      <c r="C5379" s="23" t="s">
        <v>1065</v>
      </c>
      <c r="D5379" s="23" t="s">
        <v>1814</v>
      </c>
      <c r="E5379" s="22">
        <v>6112</v>
      </c>
      <c r="F5379" s="23" t="s">
        <v>1819</v>
      </c>
      <c r="G5379" s="128" t="s">
        <v>3379</v>
      </c>
      <c r="H5379" s="32" t="s">
        <v>15</v>
      </c>
      <c r="I5379" s="44">
        <f t="shared" si="3666"/>
        <v>21000</v>
      </c>
      <c r="J5379" s="44">
        <v>21000</v>
      </c>
      <c r="K5379" s="44">
        <f t="shared" si="3668"/>
        <v>0</v>
      </c>
      <c r="L5379" s="44">
        <v>0</v>
      </c>
      <c r="M5379" s="44">
        <v>0</v>
      </c>
      <c r="N5379" s="44">
        <v>0</v>
      </c>
      <c r="O5379" s="44">
        <v>0</v>
      </c>
      <c r="P5379" s="44">
        <v>0</v>
      </c>
      <c r="Q5379" s="44">
        <v>41300</v>
      </c>
      <c r="R5379" s="44">
        <v>41300</v>
      </c>
      <c r="S5379" s="44">
        <v>41300</v>
      </c>
      <c r="T5379" s="44">
        <f t="shared" si="3673"/>
        <v>0</v>
      </c>
      <c r="U5379" s="44"/>
      <c r="V5379" s="44"/>
      <c r="W5379" s="44"/>
      <c r="X5379" s="44">
        <f t="shared" si="3674"/>
        <v>41300</v>
      </c>
      <c r="Y5379" s="209">
        <f t="shared" si="3670"/>
        <v>100</v>
      </c>
    </row>
    <row r="5380" spans="1:25">
      <c r="A5380" s="23" t="s">
        <v>786</v>
      </c>
      <c r="B5380" s="23" t="s">
        <v>184</v>
      </c>
      <c r="C5380" s="23" t="s">
        <v>1065</v>
      </c>
      <c r="D5380" s="23" t="s">
        <v>1814</v>
      </c>
      <c r="E5380" s="22">
        <v>6112</v>
      </c>
      <c r="F5380" s="23" t="s">
        <v>1820</v>
      </c>
      <c r="G5380" s="128" t="s">
        <v>3379</v>
      </c>
      <c r="H5380" s="32" t="s">
        <v>18</v>
      </c>
      <c r="I5380" s="44">
        <f t="shared" si="3666"/>
        <v>20000</v>
      </c>
      <c r="J5380" s="44">
        <v>20000</v>
      </c>
      <c r="K5380" s="44">
        <f t="shared" si="3668"/>
        <v>0</v>
      </c>
      <c r="L5380" s="44">
        <v>0</v>
      </c>
      <c r="M5380" s="44">
        <v>0</v>
      </c>
      <c r="N5380" s="44">
        <v>0</v>
      </c>
      <c r="O5380" s="44">
        <v>0</v>
      </c>
      <c r="P5380" s="44">
        <v>0</v>
      </c>
      <c r="Q5380" s="44">
        <v>20000</v>
      </c>
      <c r="R5380" s="44">
        <v>20000</v>
      </c>
      <c r="S5380" s="44">
        <v>11400</v>
      </c>
      <c r="T5380" s="44">
        <f t="shared" si="3673"/>
        <v>8600</v>
      </c>
      <c r="U5380" s="44">
        <v>8600</v>
      </c>
      <c r="V5380" s="44"/>
      <c r="W5380" s="44"/>
      <c r="X5380" s="44">
        <f t="shared" si="3674"/>
        <v>20000</v>
      </c>
      <c r="Y5380" s="209">
        <f t="shared" si="3670"/>
        <v>100</v>
      </c>
    </row>
    <row r="5381" spans="1:25">
      <c r="A5381" s="23" t="s">
        <v>786</v>
      </c>
      <c r="B5381" s="23" t="s">
        <v>184</v>
      </c>
      <c r="C5381" s="23" t="s">
        <v>1065</v>
      </c>
      <c r="D5381" s="23" t="s">
        <v>1814</v>
      </c>
      <c r="E5381" s="21" t="s">
        <v>139</v>
      </c>
      <c r="F5381" s="21" t="s">
        <v>0</v>
      </c>
      <c r="G5381" s="150" t="s">
        <v>0</v>
      </c>
      <c r="H5381" s="21" t="s">
        <v>21</v>
      </c>
      <c r="I5381" s="66">
        <f t="shared" si="3666"/>
        <v>103000</v>
      </c>
      <c r="J5381" s="66">
        <f t="shared" ref="J5381:X5381" si="3677">SUM(J5382)</f>
        <v>103000</v>
      </c>
      <c r="K5381" s="66">
        <f t="shared" si="3668"/>
        <v>0</v>
      </c>
      <c r="L5381" s="66">
        <f t="shared" si="3677"/>
        <v>0</v>
      </c>
      <c r="M5381" s="66">
        <f t="shared" si="3677"/>
        <v>0</v>
      </c>
      <c r="N5381" s="66">
        <f t="shared" si="3677"/>
        <v>0</v>
      </c>
      <c r="O5381" s="66">
        <f t="shared" si="3677"/>
        <v>0</v>
      </c>
      <c r="P5381" s="66">
        <f t="shared" si="3677"/>
        <v>0</v>
      </c>
      <c r="Q5381" s="66">
        <f t="shared" si="3677"/>
        <v>108299</v>
      </c>
      <c r="R5381" s="66">
        <f t="shared" si="3677"/>
        <v>108299</v>
      </c>
      <c r="S5381" s="66">
        <f t="shared" si="3677"/>
        <v>91265</v>
      </c>
      <c r="T5381" s="66">
        <f t="shared" si="3677"/>
        <v>17034</v>
      </c>
      <c r="U5381" s="66">
        <f t="shared" si="3677"/>
        <v>5678</v>
      </c>
      <c r="V5381" s="66">
        <f t="shared" si="3677"/>
        <v>5678</v>
      </c>
      <c r="W5381" s="66">
        <f t="shared" si="3677"/>
        <v>5678</v>
      </c>
      <c r="X5381" s="66">
        <f t="shared" si="3677"/>
        <v>108299</v>
      </c>
      <c r="Y5381" s="208">
        <f t="shared" si="3670"/>
        <v>100</v>
      </c>
    </row>
    <row r="5382" spans="1:25">
      <c r="A5382" s="23" t="s">
        <v>786</v>
      </c>
      <c r="B5382" s="23" t="s">
        <v>184</v>
      </c>
      <c r="C5382" s="23" t="s">
        <v>1065</v>
      </c>
      <c r="D5382" s="23" t="s">
        <v>1814</v>
      </c>
      <c r="E5382" s="22">
        <v>6121</v>
      </c>
      <c r="F5382" s="23"/>
      <c r="G5382" s="128" t="s">
        <v>3379</v>
      </c>
      <c r="H5382" s="32" t="s">
        <v>22</v>
      </c>
      <c r="I5382" s="44">
        <f t="shared" si="3666"/>
        <v>103000</v>
      </c>
      <c r="J5382" s="44">
        <v>103000</v>
      </c>
      <c r="K5382" s="44">
        <f t="shared" si="3668"/>
        <v>0</v>
      </c>
      <c r="L5382" s="44">
        <v>0</v>
      </c>
      <c r="M5382" s="44">
        <v>0</v>
      </c>
      <c r="N5382" s="44">
        <v>0</v>
      </c>
      <c r="O5382" s="44">
        <v>0</v>
      </c>
      <c r="P5382" s="44">
        <v>0</v>
      </c>
      <c r="Q5382" s="44">
        <v>108299</v>
      </c>
      <c r="R5382" s="44">
        <v>108299</v>
      </c>
      <c r="S5382" s="44">
        <v>91265</v>
      </c>
      <c r="T5382" s="44">
        <f t="shared" si="3673"/>
        <v>17034</v>
      </c>
      <c r="U5382" s="44">
        <v>5678</v>
      </c>
      <c r="V5382" s="44">
        <v>5678</v>
      </c>
      <c r="W5382" s="44">
        <v>5678</v>
      </c>
      <c r="X5382" s="44">
        <f t="shared" si="3674"/>
        <v>108299</v>
      </c>
      <c r="Y5382" s="209">
        <f t="shared" si="3670"/>
        <v>100</v>
      </c>
    </row>
    <row r="5383" spans="1:25">
      <c r="A5383" s="23" t="s">
        <v>786</v>
      </c>
      <c r="B5383" s="23" t="s">
        <v>184</v>
      </c>
      <c r="C5383" s="23" t="s">
        <v>1065</v>
      </c>
      <c r="D5383" s="23" t="s">
        <v>1814</v>
      </c>
      <c r="E5383" s="21" t="s">
        <v>141</v>
      </c>
      <c r="F5383" s="21" t="s">
        <v>0</v>
      </c>
      <c r="G5383" s="150" t="s">
        <v>0</v>
      </c>
      <c r="H5383" s="21" t="s">
        <v>23</v>
      </c>
      <c r="I5383" s="66">
        <f t="shared" si="3666"/>
        <v>252882</v>
      </c>
      <c r="J5383" s="66">
        <f t="shared" ref="J5383:P5383" si="3678">SUM(J5384:J5391)</f>
        <v>184882</v>
      </c>
      <c r="K5383" s="66">
        <f t="shared" si="3668"/>
        <v>68000</v>
      </c>
      <c r="L5383" s="66">
        <f t="shared" si="3678"/>
        <v>68000</v>
      </c>
      <c r="M5383" s="66">
        <f t="shared" si="3678"/>
        <v>0</v>
      </c>
      <c r="N5383" s="66">
        <f t="shared" si="3678"/>
        <v>0</v>
      </c>
      <c r="O5383" s="66">
        <f t="shared" si="3678"/>
        <v>0</v>
      </c>
      <c r="P5383" s="66">
        <f t="shared" si="3678"/>
        <v>0</v>
      </c>
      <c r="Q5383" s="66">
        <f>SUM(Q5384:Q5391)</f>
        <v>241745</v>
      </c>
      <c r="R5383" s="66">
        <f>SUM(R5384:R5391)</f>
        <v>171745</v>
      </c>
      <c r="S5383" s="66">
        <f>SUM(S5384:S5391)</f>
        <v>153422</v>
      </c>
      <c r="T5383" s="66">
        <f t="shared" ref="T5383:X5383" si="3679">SUM(T5384:T5391)</f>
        <v>18323</v>
      </c>
      <c r="U5383" s="66">
        <f t="shared" si="3679"/>
        <v>14990</v>
      </c>
      <c r="V5383" s="66">
        <f t="shared" si="3679"/>
        <v>1666</v>
      </c>
      <c r="W5383" s="66">
        <f t="shared" si="3679"/>
        <v>1667</v>
      </c>
      <c r="X5383" s="66">
        <f t="shared" si="3679"/>
        <v>171745</v>
      </c>
      <c r="Y5383" s="208">
        <f t="shared" si="3670"/>
        <v>100</v>
      </c>
    </row>
    <row r="5384" spans="1:25">
      <c r="A5384" s="23" t="s">
        <v>786</v>
      </c>
      <c r="B5384" s="23" t="s">
        <v>184</v>
      </c>
      <c r="C5384" s="23" t="s">
        <v>1065</v>
      </c>
      <c r="D5384" s="23" t="s">
        <v>1814</v>
      </c>
      <c r="E5384" s="22">
        <v>6131</v>
      </c>
      <c r="F5384" s="23"/>
      <c r="G5384" s="128" t="s">
        <v>3379</v>
      </c>
      <c r="H5384" s="32" t="s">
        <v>24</v>
      </c>
      <c r="I5384" s="44">
        <f t="shared" si="3666"/>
        <v>2500</v>
      </c>
      <c r="J5384" s="44">
        <v>500</v>
      </c>
      <c r="K5384" s="44">
        <f t="shared" si="3668"/>
        <v>2000</v>
      </c>
      <c r="L5384" s="44">
        <v>2000</v>
      </c>
      <c r="M5384" s="44">
        <v>0</v>
      </c>
      <c r="N5384" s="44">
        <v>0</v>
      </c>
      <c r="O5384" s="44">
        <v>0</v>
      </c>
      <c r="P5384" s="44">
        <v>0</v>
      </c>
      <c r="Q5384" s="44">
        <v>2500</v>
      </c>
      <c r="R5384" s="44">
        <v>500</v>
      </c>
      <c r="S5384" s="44">
        <v>0</v>
      </c>
      <c r="T5384" s="44">
        <f t="shared" si="3673"/>
        <v>500</v>
      </c>
      <c r="U5384" s="44">
        <v>500</v>
      </c>
      <c r="V5384" s="44"/>
      <c r="W5384" s="44"/>
      <c r="X5384" s="44">
        <f t="shared" si="3674"/>
        <v>500</v>
      </c>
      <c r="Y5384" s="209">
        <f t="shared" si="3670"/>
        <v>100</v>
      </c>
    </row>
    <row r="5385" spans="1:25">
      <c r="A5385" s="23" t="s">
        <v>786</v>
      </c>
      <c r="B5385" s="23" t="s">
        <v>184</v>
      </c>
      <c r="C5385" s="23" t="s">
        <v>1065</v>
      </c>
      <c r="D5385" s="23" t="s">
        <v>1814</v>
      </c>
      <c r="E5385" s="22">
        <v>6132</v>
      </c>
      <c r="F5385" s="23"/>
      <c r="G5385" s="128" t="s">
        <v>3379</v>
      </c>
      <c r="H5385" s="32" t="s">
        <v>25</v>
      </c>
      <c r="I5385" s="44">
        <f t="shared" si="3666"/>
        <v>100000</v>
      </c>
      <c r="J5385" s="44">
        <v>100000</v>
      </c>
      <c r="K5385" s="44">
        <f t="shared" si="3668"/>
        <v>0</v>
      </c>
      <c r="L5385" s="44">
        <v>0</v>
      </c>
      <c r="M5385" s="44">
        <v>0</v>
      </c>
      <c r="N5385" s="44">
        <v>0</v>
      </c>
      <c r="O5385" s="44">
        <v>0</v>
      </c>
      <c r="P5385" s="44">
        <v>0</v>
      </c>
      <c r="Q5385" s="44">
        <v>79700</v>
      </c>
      <c r="R5385" s="44">
        <v>79700</v>
      </c>
      <c r="S5385" s="44">
        <v>79700</v>
      </c>
      <c r="T5385" s="44">
        <f t="shared" si="3673"/>
        <v>0</v>
      </c>
      <c r="U5385" s="44"/>
      <c r="V5385" s="44"/>
      <c r="W5385" s="44"/>
      <c r="X5385" s="44">
        <f t="shared" si="3674"/>
        <v>79700</v>
      </c>
      <c r="Y5385" s="209">
        <f t="shared" si="3670"/>
        <v>100</v>
      </c>
    </row>
    <row r="5386" spans="1:25">
      <c r="A5386" s="23" t="s">
        <v>786</v>
      </c>
      <c r="B5386" s="23" t="s">
        <v>184</v>
      </c>
      <c r="C5386" s="23" t="s">
        <v>1065</v>
      </c>
      <c r="D5386" s="23" t="s">
        <v>1814</v>
      </c>
      <c r="E5386" s="22">
        <v>6133</v>
      </c>
      <c r="F5386" s="23"/>
      <c r="G5386" s="128" t="s">
        <v>3379</v>
      </c>
      <c r="H5386" s="32" t="s">
        <v>26</v>
      </c>
      <c r="I5386" s="44">
        <f t="shared" si="3666"/>
        <v>17000</v>
      </c>
      <c r="J5386" s="44">
        <v>17000</v>
      </c>
      <c r="K5386" s="44">
        <f t="shared" si="3668"/>
        <v>0</v>
      </c>
      <c r="L5386" s="44">
        <v>0</v>
      </c>
      <c r="M5386" s="44">
        <v>0</v>
      </c>
      <c r="N5386" s="44">
        <v>0</v>
      </c>
      <c r="O5386" s="44">
        <v>0</v>
      </c>
      <c r="P5386" s="44">
        <v>0</v>
      </c>
      <c r="Q5386" s="44">
        <v>17000</v>
      </c>
      <c r="R5386" s="44">
        <v>17000</v>
      </c>
      <c r="S5386" s="44">
        <v>12000</v>
      </c>
      <c r="T5386" s="44">
        <f t="shared" si="3673"/>
        <v>5000</v>
      </c>
      <c r="U5386" s="44">
        <v>1667</v>
      </c>
      <c r="V5386" s="44">
        <v>1666</v>
      </c>
      <c r="W5386" s="44">
        <v>1667</v>
      </c>
      <c r="X5386" s="44">
        <f t="shared" si="3674"/>
        <v>17000</v>
      </c>
      <c r="Y5386" s="209">
        <f t="shared" si="3670"/>
        <v>100</v>
      </c>
    </row>
    <row r="5387" spans="1:25">
      <c r="A5387" s="23" t="s">
        <v>786</v>
      </c>
      <c r="B5387" s="23" t="s">
        <v>184</v>
      </c>
      <c r="C5387" s="23" t="s">
        <v>1065</v>
      </c>
      <c r="D5387" s="23" t="s">
        <v>1814</v>
      </c>
      <c r="E5387" s="22">
        <v>6134</v>
      </c>
      <c r="F5387" s="23"/>
      <c r="G5387" s="128" t="s">
        <v>3379</v>
      </c>
      <c r="H5387" s="32" t="s">
        <v>27</v>
      </c>
      <c r="I5387" s="44">
        <f t="shared" si="3666"/>
        <v>25000</v>
      </c>
      <c r="J5387" s="44">
        <v>15000</v>
      </c>
      <c r="K5387" s="44">
        <f t="shared" si="3668"/>
        <v>10000</v>
      </c>
      <c r="L5387" s="44">
        <v>10000</v>
      </c>
      <c r="M5387" s="44">
        <v>0</v>
      </c>
      <c r="N5387" s="44">
        <v>0</v>
      </c>
      <c r="O5387" s="44">
        <v>0</v>
      </c>
      <c r="P5387" s="44">
        <v>0</v>
      </c>
      <c r="Q5387" s="44">
        <v>18000</v>
      </c>
      <c r="R5387" s="44">
        <v>8000</v>
      </c>
      <c r="S5387" s="44">
        <v>8000</v>
      </c>
      <c r="T5387" s="44">
        <f t="shared" si="3673"/>
        <v>0</v>
      </c>
      <c r="U5387" s="44"/>
      <c r="V5387" s="44"/>
      <c r="W5387" s="44"/>
      <c r="X5387" s="44">
        <f t="shared" si="3674"/>
        <v>8000</v>
      </c>
      <c r="Y5387" s="209">
        <f t="shared" si="3670"/>
        <v>100</v>
      </c>
    </row>
    <row r="5388" spans="1:25">
      <c r="A5388" s="23" t="s">
        <v>786</v>
      </c>
      <c r="B5388" s="23" t="s">
        <v>184</v>
      </c>
      <c r="C5388" s="23" t="s">
        <v>1065</v>
      </c>
      <c r="D5388" s="23" t="s">
        <v>1814</v>
      </c>
      <c r="E5388" s="22">
        <v>6135</v>
      </c>
      <c r="F5388" s="23"/>
      <c r="G5388" s="128" t="s">
        <v>3379</v>
      </c>
      <c r="H5388" s="32" t="s">
        <v>28</v>
      </c>
      <c r="I5388" s="44">
        <f t="shared" si="3666"/>
        <v>1500</v>
      </c>
      <c r="J5388" s="44">
        <v>1500</v>
      </c>
      <c r="K5388" s="44">
        <f t="shared" si="3668"/>
        <v>0</v>
      </c>
      <c r="L5388" s="44">
        <v>0</v>
      </c>
      <c r="M5388" s="44">
        <v>0</v>
      </c>
      <c r="N5388" s="44">
        <v>0</v>
      </c>
      <c r="O5388" s="44">
        <v>0</v>
      </c>
      <c r="P5388" s="44">
        <v>0</v>
      </c>
      <c r="Q5388" s="44">
        <v>1500</v>
      </c>
      <c r="R5388" s="44">
        <v>1500</v>
      </c>
      <c r="S5388" s="44">
        <v>1000</v>
      </c>
      <c r="T5388" s="44">
        <f t="shared" si="3673"/>
        <v>500</v>
      </c>
      <c r="U5388" s="44">
        <v>500</v>
      </c>
      <c r="V5388" s="44"/>
      <c r="W5388" s="44"/>
      <c r="X5388" s="44">
        <f t="shared" si="3674"/>
        <v>1500</v>
      </c>
      <c r="Y5388" s="209">
        <f t="shared" si="3670"/>
        <v>100</v>
      </c>
    </row>
    <row r="5389" spans="1:25">
      <c r="A5389" s="23" t="s">
        <v>786</v>
      </c>
      <c r="B5389" s="23" t="s">
        <v>184</v>
      </c>
      <c r="C5389" s="23" t="s">
        <v>1065</v>
      </c>
      <c r="D5389" s="23" t="s">
        <v>1814</v>
      </c>
      <c r="E5389" s="22">
        <v>6137</v>
      </c>
      <c r="F5389" s="23"/>
      <c r="G5389" s="128" t="s">
        <v>3379</v>
      </c>
      <c r="H5389" s="32" t="s">
        <v>30</v>
      </c>
      <c r="I5389" s="44">
        <f t="shared" si="3666"/>
        <v>15000</v>
      </c>
      <c r="J5389" s="44">
        <v>10000</v>
      </c>
      <c r="K5389" s="44">
        <f t="shared" si="3668"/>
        <v>5000</v>
      </c>
      <c r="L5389" s="44">
        <v>5000</v>
      </c>
      <c r="M5389" s="44">
        <v>0</v>
      </c>
      <c r="N5389" s="44">
        <v>0</v>
      </c>
      <c r="O5389" s="44">
        <v>0</v>
      </c>
      <c r="P5389" s="44">
        <v>0</v>
      </c>
      <c r="Q5389" s="44">
        <v>15000</v>
      </c>
      <c r="R5389" s="44">
        <v>10000</v>
      </c>
      <c r="S5389" s="44">
        <v>10000</v>
      </c>
      <c r="T5389" s="44">
        <f t="shared" si="3673"/>
        <v>0</v>
      </c>
      <c r="U5389" s="44"/>
      <c r="V5389" s="44"/>
      <c r="W5389" s="44"/>
      <c r="X5389" s="44">
        <f t="shared" si="3674"/>
        <v>10000</v>
      </c>
      <c r="Y5389" s="209">
        <f t="shared" si="3670"/>
        <v>100</v>
      </c>
    </row>
    <row r="5390" spans="1:25">
      <c r="A5390" s="23" t="s">
        <v>786</v>
      </c>
      <c r="B5390" s="23" t="s">
        <v>184</v>
      </c>
      <c r="C5390" s="23" t="s">
        <v>1065</v>
      </c>
      <c r="D5390" s="23" t="s">
        <v>1814</v>
      </c>
      <c r="E5390" s="22">
        <v>6138</v>
      </c>
      <c r="F5390" s="23"/>
      <c r="G5390" s="128" t="s">
        <v>3379</v>
      </c>
      <c r="H5390" s="32" t="s">
        <v>31</v>
      </c>
      <c r="I5390" s="44">
        <f t="shared" si="3666"/>
        <v>1500</v>
      </c>
      <c r="J5390" s="44">
        <v>0</v>
      </c>
      <c r="K5390" s="44">
        <f t="shared" si="3668"/>
        <v>1500</v>
      </c>
      <c r="L5390" s="44">
        <v>1500</v>
      </c>
      <c r="M5390" s="44">
        <v>0</v>
      </c>
      <c r="N5390" s="44">
        <v>0</v>
      </c>
      <c r="O5390" s="44">
        <v>0</v>
      </c>
      <c r="P5390" s="44">
        <v>0</v>
      </c>
      <c r="Q5390" s="44">
        <v>1500</v>
      </c>
      <c r="R5390" s="44">
        <v>0</v>
      </c>
      <c r="S5390" s="44">
        <v>0</v>
      </c>
      <c r="T5390" s="44">
        <f t="shared" si="3673"/>
        <v>0</v>
      </c>
      <c r="U5390" s="44"/>
      <c r="V5390" s="44"/>
      <c r="W5390" s="44"/>
      <c r="X5390" s="44">
        <f t="shared" si="3674"/>
        <v>0</v>
      </c>
      <c r="Y5390" s="209">
        <f t="shared" si="3670"/>
        <v>0</v>
      </c>
    </row>
    <row r="5391" spans="1:25">
      <c r="A5391" s="20" t="s">
        <v>786</v>
      </c>
      <c r="B5391" s="20" t="s">
        <v>184</v>
      </c>
      <c r="C5391" s="20" t="s">
        <v>1065</v>
      </c>
      <c r="D5391" s="20" t="s">
        <v>1814</v>
      </c>
      <c r="E5391" s="20" t="s">
        <v>144</v>
      </c>
      <c r="F5391" s="23" t="s">
        <v>0</v>
      </c>
      <c r="G5391" s="154" t="s">
        <v>0</v>
      </c>
      <c r="H5391" s="21" t="s">
        <v>32</v>
      </c>
      <c r="I5391" s="66">
        <f t="shared" si="3666"/>
        <v>90382</v>
      </c>
      <c r="J5391" s="66">
        <f t="shared" ref="J5391:P5391" si="3680">SUM(J5392:J5394)</f>
        <v>40882</v>
      </c>
      <c r="K5391" s="66">
        <f t="shared" si="3668"/>
        <v>49500</v>
      </c>
      <c r="L5391" s="66">
        <f t="shared" si="3680"/>
        <v>49500</v>
      </c>
      <c r="M5391" s="66">
        <f t="shared" si="3680"/>
        <v>0</v>
      </c>
      <c r="N5391" s="66">
        <f t="shared" si="3680"/>
        <v>0</v>
      </c>
      <c r="O5391" s="66">
        <f t="shared" si="3680"/>
        <v>0</v>
      </c>
      <c r="P5391" s="66">
        <f t="shared" si="3680"/>
        <v>0</v>
      </c>
      <c r="Q5391" s="66">
        <f>SUM(Q5392:Q5394)</f>
        <v>106545</v>
      </c>
      <c r="R5391" s="66">
        <f>SUM(R5392:R5394)</f>
        <v>55045</v>
      </c>
      <c r="S5391" s="66">
        <f>SUM(S5392:S5394)</f>
        <v>42722</v>
      </c>
      <c r="T5391" s="66">
        <f t="shared" ref="T5391:X5391" si="3681">SUM(T5392:T5394)</f>
        <v>12323</v>
      </c>
      <c r="U5391" s="66">
        <f t="shared" si="3681"/>
        <v>12323</v>
      </c>
      <c r="V5391" s="66">
        <f t="shared" si="3681"/>
        <v>0</v>
      </c>
      <c r="W5391" s="66">
        <f t="shared" si="3681"/>
        <v>0</v>
      </c>
      <c r="X5391" s="66">
        <f t="shared" si="3681"/>
        <v>55045</v>
      </c>
      <c r="Y5391" s="208">
        <f t="shared" si="3670"/>
        <v>100</v>
      </c>
    </row>
    <row r="5392" spans="1:25">
      <c r="A5392" s="23" t="s">
        <v>786</v>
      </c>
      <c r="B5392" s="23" t="s">
        <v>184</v>
      </c>
      <c r="C5392" s="23" t="s">
        <v>1065</v>
      </c>
      <c r="D5392" s="23" t="s">
        <v>1814</v>
      </c>
      <c r="E5392" s="22">
        <v>6139</v>
      </c>
      <c r="F5392" s="23"/>
      <c r="G5392" s="128" t="s">
        <v>3379</v>
      </c>
      <c r="H5392" s="32" t="s">
        <v>32</v>
      </c>
      <c r="I5392" s="44">
        <f t="shared" si="3666"/>
        <v>75382</v>
      </c>
      <c r="J5392" s="44">
        <v>25882</v>
      </c>
      <c r="K5392" s="44">
        <f t="shared" si="3668"/>
        <v>49500</v>
      </c>
      <c r="L5392" s="44">
        <v>49500</v>
      </c>
      <c r="M5392" s="44">
        <v>0</v>
      </c>
      <c r="N5392" s="44">
        <v>0</v>
      </c>
      <c r="O5392" s="44">
        <v>0</v>
      </c>
      <c r="P5392" s="44">
        <v>0</v>
      </c>
      <c r="Q5392" s="44">
        <v>91382</v>
      </c>
      <c r="R5392" s="44">
        <v>39882</v>
      </c>
      <c r="S5392" s="44">
        <v>39882</v>
      </c>
      <c r="T5392" s="44">
        <f t="shared" si="3673"/>
        <v>0</v>
      </c>
      <c r="U5392" s="44"/>
      <c r="V5392" s="44"/>
      <c r="W5392" s="44"/>
      <c r="X5392" s="44">
        <f t="shared" si="3674"/>
        <v>39882</v>
      </c>
      <c r="Y5392" s="209">
        <f t="shared" si="3670"/>
        <v>100</v>
      </c>
    </row>
    <row r="5393" spans="1:25">
      <c r="A5393" s="23" t="s">
        <v>786</v>
      </c>
      <c r="B5393" s="23" t="s">
        <v>184</v>
      </c>
      <c r="C5393" s="23" t="s">
        <v>1065</v>
      </c>
      <c r="D5393" s="23" t="s">
        <v>1814</v>
      </c>
      <c r="E5393" s="22">
        <v>6139</v>
      </c>
      <c r="F5393" s="23" t="s">
        <v>1821</v>
      </c>
      <c r="G5393" s="128" t="s">
        <v>3379</v>
      </c>
      <c r="H5393" s="32" t="s">
        <v>152</v>
      </c>
      <c r="I5393" s="44">
        <f t="shared" si="3666"/>
        <v>3000</v>
      </c>
      <c r="J5393" s="44">
        <v>3000</v>
      </c>
      <c r="K5393" s="44">
        <f t="shared" si="3668"/>
        <v>0</v>
      </c>
      <c r="L5393" s="44">
        <v>0</v>
      </c>
      <c r="M5393" s="44">
        <v>0</v>
      </c>
      <c r="N5393" s="44">
        <v>0</v>
      </c>
      <c r="O5393" s="44">
        <v>0</v>
      </c>
      <c r="P5393" s="44">
        <v>0</v>
      </c>
      <c r="Q5393" s="44">
        <v>3163</v>
      </c>
      <c r="R5393" s="44">
        <v>3163</v>
      </c>
      <c r="S5393" s="44">
        <v>2840</v>
      </c>
      <c r="T5393" s="44">
        <f t="shared" si="3673"/>
        <v>323</v>
      </c>
      <c r="U5393" s="44">
        <v>323</v>
      </c>
      <c r="V5393" s="44"/>
      <c r="W5393" s="44"/>
      <c r="X5393" s="44">
        <f t="shared" si="3674"/>
        <v>3163</v>
      </c>
      <c r="Y5393" s="209">
        <f t="shared" si="3670"/>
        <v>100</v>
      </c>
    </row>
    <row r="5394" spans="1:25">
      <c r="A5394" s="23" t="s">
        <v>786</v>
      </c>
      <c r="B5394" s="23" t="s">
        <v>184</v>
      </c>
      <c r="C5394" s="23" t="s">
        <v>1065</v>
      </c>
      <c r="D5394" s="23" t="s">
        <v>1814</v>
      </c>
      <c r="E5394" s="22">
        <v>6139</v>
      </c>
      <c r="F5394" s="23" t="s">
        <v>1822</v>
      </c>
      <c r="G5394" s="128" t="s">
        <v>3379</v>
      </c>
      <c r="H5394" s="32" t="s">
        <v>158</v>
      </c>
      <c r="I5394" s="44">
        <f t="shared" si="3666"/>
        <v>12000</v>
      </c>
      <c r="J5394" s="44">
        <v>12000</v>
      </c>
      <c r="K5394" s="44">
        <f t="shared" si="3668"/>
        <v>0</v>
      </c>
      <c r="L5394" s="44">
        <v>0</v>
      </c>
      <c r="M5394" s="44">
        <v>0</v>
      </c>
      <c r="N5394" s="44">
        <v>0</v>
      </c>
      <c r="O5394" s="44">
        <v>0</v>
      </c>
      <c r="P5394" s="44">
        <v>0</v>
      </c>
      <c r="Q5394" s="44">
        <v>12000</v>
      </c>
      <c r="R5394" s="44">
        <v>12000</v>
      </c>
      <c r="S5394" s="44">
        <v>0</v>
      </c>
      <c r="T5394" s="44">
        <f t="shared" si="3673"/>
        <v>12000</v>
      </c>
      <c r="U5394" s="44">
        <v>12000</v>
      </c>
      <c r="V5394" s="44"/>
      <c r="W5394" s="44"/>
      <c r="X5394" s="44">
        <f t="shared" si="3674"/>
        <v>12000</v>
      </c>
      <c r="Y5394" s="209">
        <f t="shared" si="3670"/>
        <v>100</v>
      </c>
    </row>
    <row r="5395" spans="1:25" s="68" customFormat="1" ht="20.399999999999999">
      <c r="A5395" s="46"/>
      <c r="B5395" s="46"/>
      <c r="C5395" s="46"/>
      <c r="D5395" s="46"/>
      <c r="E5395" s="194"/>
      <c r="F5395" s="46"/>
      <c r="G5395" s="158" t="s">
        <v>0</v>
      </c>
      <c r="H5395" s="53" t="s">
        <v>42</v>
      </c>
      <c r="I5395" s="205">
        <f>SUM(I5396)</f>
        <v>0</v>
      </c>
      <c r="J5395" s="205">
        <f t="shared" ref="J5395:X5396" si="3682">SUM(J5396)</f>
        <v>0</v>
      </c>
      <c r="K5395" s="205">
        <f t="shared" si="3682"/>
        <v>0</v>
      </c>
      <c r="L5395" s="205">
        <f t="shared" si="3682"/>
        <v>0</v>
      </c>
      <c r="M5395" s="205">
        <f t="shared" si="3682"/>
        <v>0</v>
      </c>
      <c r="N5395" s="205">
        <f t="shared" si="3682"/>
        <v>0</v>
      </c>
      <c r="O5395" s="205">
        <f t="shared" si="3682"/>
        <v>0</v>
      </c>
      <c r="P5395" s="205">
        <f t="shared" si="3682"/>
        <v>0</v>
      </c>
      <c r="Q5395" s="205">
        <f t="shared" si="3682"/>
        <v>23390</v>
      </c>
      <c r="R5395" s="205">
        <f t="shared" si="3682"/>
        <v>23390</v>
      </c>
      <c r="S5395" s="205">
        <f t="shared" si="3682"/>
        <v>23390</v>
      </c>
      <c r="T5395" s="205">
        <f t="shared" si="3682"/>
        <v>0</v>
      </c>
      <c r="U5395" s="205">
        <f t="shared" si="3682"/>
        <v>0</v>
      </c>
      <c r="V5395" s="205">
        <f t="shared" si="3682"/>
        <v>0</v>
      </c>
      <c r="W5395" s="205">
        <f t="shared" si="3682"/>
        <v>0</v>
      </c>
      <c r="X5395" s="205">
        <f t="shared" si="3682"/>
        <v>23390</v>
      </c>
      <c r="Y5395" s="232">
        <f t="shared" si="3670"/>
        <v>100</v>
      </c>
    </row>
    <row r="5396" spans="1:25" s="68" customFormat="1">
      <c r="A5396" s="46" t="s">
        <v>786</v>
      </c>
      <c r="B5396" s="46" t="s">
        <v>184</v>
      </c>
      <c r="C5396" s="46" t="s">
        <v>1065</v>
      </c>
      <c r="D5396" s="46" t="s">
        <v>1814</v>
      </c>
      <c r="E5396" s="194">
        <v>6148</v>
      </c>
      <c r="F5396" s="46"/>
      <c r="G5396" s="158" t="s">
        <v>0</v>
      </c>
      <c r="H5396" s="3" t="s">
        <v>34</v>
      </c>
      <c r="I5396" s="62">
        <f>SUM(I5397)</f>
        <v>0</v>
      </c>
      <c r="J5396" s="62">
        <f t="shared" si="3682"/>
        <v>0</v>
      </c>
      <c r="K5396" s="62">
        <f t="shared" si="3682"/>
        <v>0</v>
      </c>
      <c r="L5396" s="62">
        <f t="shared" si="3682"/>
        <v>0</v>
      </c>
      <c r="M5396" s="62">
        <f t="shared" si="3682"/>
        <v>0</v>
      </c>
      <c r="N5396" s="62">
        <f t="shared" si="3682"/>
        <v>0</v>
      </c>
      <c r="O5396" s="62">
        <f t="shared" si="3682"/>
        <v>0</v>
      </c>
      <c r="P5396" s="62">
        <f t="shared" si="3682"/>
        <v>0</v>
      </c>
      <c r="Q5396" s="62">
        <f t="shared" si="3682"/>
        <v>23390</v>
      </c>
      <c r="R5396" s="62">
        <f t="shared" si="3682"/>
        <v>23390</v>
      </c>
      <c r="S5396" s="62">
        <f t="shared" si="3682"/>
        <v>23390</v>
      </c>
      <c r="T5396" s="62">
        <f t="shared" si="3682"/>
        <v>0</v>
      </c>
      <c r="U5396" s="62">
        <f t="shared" si="3682"/>
        <v>0</v>
      </c>
      <c r="V5396" s="62">
        <f t="shared" si="3682"/>
        <v>0</v>
      </c>
      <c r="W5396" s="62">
        <f t="shared" si="3682"/>
        <v>0</v>
      </c>
      <c r="X5396" s="62">
        <f t="shared" si="3682"/>
        <v>23390</v>
      </c>
      <c r="Y5396" s="210">
        <f t="shared" si="3670"/>
        <v>100</v>
      </c>
    </row>
    <row r="5397" spans="1:25">
      <c r="A5397" s="23" t="s">
        <v>786</v>
      </c>
      <c r="B5397" s="23" t="s">
        <v>184</v>
      </c>
      <c r="C5397" s="23" t="s">
        <v>1065</v>
      </c>
      <c r="D5397" s="23" t="s">
        <v>1814</v>
      </c>
      <c r="E5397" s="22">
        <v>6148</v>
      </c>
      <c r="F5397" s="23"/>
      <c r="G5397" s="128" t="s">
        <v>3379</v>
      </c>
      <c r="H5397" s="32" t="s">
        <v>41</v>
      </c>
      <c r="I5397" s="44"/>
      <c r="J5397" s="44"/>
      <c r="K5397" s="44"/>
      <c r="L5397" s="44"/>
      <c r="M5397" s="44"/>
      <c r="N5397" s="44"/>
      <c r="O5397" s="44"/>
      <c r="P5397" s="44"/>
      <c r="Q5397" s="44">
        <v>23390</v>
      </c>
      <c r="R5397" s="44">
        <v>23390</v>
      </c>
      <c r="S5397" s="44">
        <v>23390</v>
      </c>
      <c r="T5397" s="44">
        <f t="shared" si="3673"/>
        <v>0</v>
      </c>
      <c r="U5397" s="44"/>
      <c r="V5397" s="44"/>
      <c r="W5397" s="44"/>
      <c r="X5397" s="44">
        <f t="shared" si="3674"/>
        <v>23390</v>
      </c>
      <c r="Y5397" s="209">
        <f t="shared" si="3670"/>
        <v>100</v>
      </c>
    </row>
    <row r="5398" spans="1:25" ht="20.399999999999999">
      <c r="A5398" s="20" t="s">
        <v>0</v>
      </c>
      <c r="B5398" s="20" t="s">
        <v>0</v>
      </c>
      <c r="C5398" s="20" t="s">
        <v>0</v>
      </c>
      <c r="D5398" s="21" t="s">
        <v>0</v>
      </c>
      <c r="E5398" s="21" t="s">
        <v>0</v>
      </c>
      <c r="F5398" s="21" t="s">
        <v>0</v>
      </c>
      <c r="G5398" s="150" t="s">
        <v>0</v>
      </c>
      <c r="H5398" s="30" t="s">
        <v>60</v>
      </c>
      <c r="I5398" s="31">
        <f t="shared" si="3666"/>
        <v>8000</v>
      </c>
      <c r="J5398" s="31">
        <f t="shared" ref="J5398:X5398" si="3683">SUM(J5399)</f>
        <v>6000</v>
      </c>
      <c r="K5398" s="31">
        <f t="shared" si="3668"/>
        <v>2000</v>
      </c>
      <c r="L5398" s="31">
        <f t="shared" si="3683"/>
        <v>2000</v>
      </c>
      <c r="M5398" s="31">
        <f t="shared" si="3683"/>
        <v>0</v>
      </c>
      <c r="N5398" s="31">
        <f t="shared" si="3683"/>
        <v>0</v>
      </c>
      <c r="O5398" s="31">
        <f t="shared" si="3683"/>
        <v>0</v>
      </c>
      <c r="P5398" s="31">
        <f t="shared" si="3683"/>
        <v>0</v>
      </c>
      <c r="Q5398" s="31">
        <f t="shared" si="3683"/>
        <v>8000</v>
      </c>
      <c r="R5398" s="31">
        <f t="shared" si="3683"/>
        <v>6000</v>
      </c>
      <c r="S5398" s="31">
        <f t="shared" si="3683"/>
        <v>5000</v>
      </c>
      <c r="T5398" s="31">
        <f t="shared" si="3683"/>
        <v>1000</v>
      </c>
      <c r="U5398" s="31">
        <f t="shared" si="3683"/>
        <v>1000</v>
      </c>
      <c r="V5398" s="31">
        <f t="shared" si="3683"/>
        <v>0</v>
      </c>
      <c r="W5398" s="31">
        <f t="shared" si="3683"/>
        <v>0</v>
      </c>
      <c r="X5398" s="31">
        <f t="shared" si="3683"/>
        <v>6000</v>
      </c>
      <c r="Y5398" s="220">
        <f t="shared" si="3670"/>
        <v>100</v>
      </c>
    </row>
    <row r="5399" spans="1:25">
      <c r="A5399" s="23" t="s">
        <v>786</v>
      </c>
      <c r="B5399" s="23" t="s">
        <v>184</v>
      </c>
      <c r="C5399" s="23" t="s">
        <v>1065</v>
      </c>
      <c r="D5399" s="23" t="s">
        <v>1814</v>
      </c>
      <c r="E5399" s="21" t="s">
        <v>166</v>
      </c>
      <c r="F5399" s="21" t="s">
        <v>0</v>
      </c>
      <c r="G5399" s="150" t="s">
        <v>0</v>
      </c>
      <c r="H5399" s="21" t="s">
        <v>53</v>
      </c>
      <c r="I5399" s="66">
        <f t="shared" si="3666"/>
        <v>8000</v>
      </c>
      <c r="J5399" s="66">
        <f t="shared" ref="J5399:P5399" si="3684">SUM(J5400:J5401)</f>
        <v>6000</v>
      </c>
      <c r="K5399" s="66">
        <f t="shared" si="3668"/>
        <v>2000</v>
      </c>
      <c r="L5399" s="66">
        <f t="shared" si="3684"/>
        <v>2000</v>
      </c>
      <c r="M5399" s="66">
        <f t="shared" si="3684"/>
        <v>0</v>
      </c>
      <c r="N5399" s="66">
        <f t="shared" si="3684"/>
        <v>0</v>
      </c>
      <c r="O5399" s="66">
        <f t="shared" si="3684"/>
        <v>0</v>
      </c>
      <c r="P5399" s="66">
        <f t="shared" si="3684"/>
        <v>0</v>
      </c>
      <c r="Q5399" s="66">
        <f>SUM(Q5400:Q5401)</f>
        <v>8000</v>
      </c>
      <c r="R5399" s="66">
        <f>SUM(R5400:R5401)</f>
        <v>6000</v>
      </c>
      <c r="S5399" s="66">
        <f>SUM(S5400:S5401)</f>
        <v>5000</v>
      </c>
      <c r="T5399" s="66">
        <f t="shared" ref="T5399:X5399" si="3685">SUM(T5400:T5401)</f>
        <v>1000</v>
      </c>
      <c r="U5399" s="66">
        <f t="shared" si="3685"/>
        <v>1000</v>
      </c>
      <c r="V5399" s="66">
        <f t="shared" si="3685"/>
        <v>0</v>
      </c>
      <c r="W5399" s="66">
        <f t="shared" si="3685"/>
        <v>0</v>
      </c>
      <c r="X5399" s="66">
        <f t="shared" si="3685"/>
        <v>6000</v>
      </c>
      <c r="Y5399" s="208">
        <f t="shared" si="3670"/>
        <v>100</v>
      </c>
    </row>
    <row r="5400" spans="1:25">
      <c r="A5400" s="23" t="s">
        <v>786</v>
      </c>
      <c r="B5400" s="23" t="s">
        <v>184</v>
      </c>
      <c r="C5400" s="23" t="s">
        <v>1065</v>
      </c>
      <c r="D5400" s="23" t="s">
        <v>1814</v>
      </c>
      <c r="E5400" s="22">
        <v>8213</v>
      </c>
      <c r="F5400" s="23"/>
      <c r="G5400" s="128" t="s">
        <v>3379</v>
      </c>
      <c r="H5400" s="32" t="s">
        <v>56</v>
      </c>
      <c r="I5400" s="44">
        <f t="shared" si="3666"/>
        <v>7000</v>
      </c>
      <c r="J5400" s="44">
        <v>5000</v>
      </c>
      <c r="K5400" s="44">
        <f t="shared" si="3668"/>
        <v>2000</v>
      </c>
      <c r="L5400" s="44">
        <v>2000</v>
      </c>
      <c r="M5400" s="44">
        <v>0</v>
      </c>
      <c r="N5400" s="44">
        <v>0</v>
      </c>
      <c r="O5400" s="44">
        <v>0</v>
      </c>
      <c r="P5400" s="44">
        <v>0</v>
      </c>
      <c r="Q5400" s="44">
        <v>7000</v>
      </c>
      <c r="R5400" s="44">
        <v>5000</v>
      </c>
      <c r="S5400" s="44">
        <v>4000</v>
      </c>
      <c r="T5400" s="44">
        <f t="shared" si="3673"/>
        <v>1000</v>
      </c>
      <c r="U5400" s="44">
        <v>1000</v>
      </c>
      <c r="V5400" s="44"/>
      <c r="W5400" s="44"/>
      <c r="X5400" s="44">
        <f t="shared" si="3674"/>
        <v>5000</v>
      </c>
      <c r="Y5400" s="209">
        <f t="shared" si="3670"/>
        <v>100</v>
      </c>
    </row>
    <row r="5401" spans="1:25">
      <c r="A5401" s="23" t="s">
        <v>786</v>
      </c>
      <c r="B5401" s="23" t="s">
        <v>184</v>
      </c>
      <c r="C5401" s="23" t="s">
        <v>1065</v>
      </c>
      <c r="D5401" s="23" t="s">
        <v>1814</v>
      </c>
      <c r="E5401" s="22">
        <v>8216</v>
      </c>
      <c r="F5401" s="23"/>
      <c r="G5401" s="128" t="s">
        <v>3379</v>
      </c>
      <c r="H5401" s="32" t="s">
        <v>59</v>
      </c>
      <c r="I5401" s="44">
        <f t="shared" si="3666"/>
        <v>1000</v>
      </c>
      <c r="J5401" s="44">
        <v>1000</v>
      </c>
      <c r="K5401" s="44">
        <f t="shared" si="3668"/>
        <v>0</v>
      </c>
      <c r="L5401" s="44">
        <v>0</v>
      </c>
      <c r="M5401" s="44">
        <v>0</v>
      </c>
      <c r="N5401" s="44">
        <v>0</v>
      </c>
      <c r="O5401" s="44">
        <v>0</v>
      </c>
      <c r="P5401" s="44">
        <v>0</v>
      </c>
      <c r="Q5401" s="44">
        <v>1000</v>
      </c>
      <c r="R5401" s="44">
        <v>1000</v>
      </c>
      <c r="S5401" s="44">
        <v>1000</v>
      </c>
      <c r="T5401" s="44">
        <f t="shared" si="3673"/>
        <v>0</v>
      </c>
      <c r="U5401" s="44"/>
      <c r="V5401" s="44"/>
      <c r="W5401" s="44"/>
      <c r="X5401" s="44">
        <f t="shared" si="3674"/>
        <v>1000</v>
      </c>
      <c r="Y5401" s="209">
        <f t="shared" si="3670"/>
        <v>100</v>
      </c>
    </row>
    <row r="5402" spans="1:25" s="68" customFormat="1">
      <c r="A5402" s="3" t="s">
        <v>0</v>
      </c>
      <c r="B5402" s="3" t="s">
        <v>0</v>
      </c>
      <c r="C5402" s="3" t="s">
        <v>0</v>
      </c>
      <c r="D5402" s="3" t="s">
        <v>0</v>
      </c>
      <c r="E5402" s="3" t="s">
        <v>0</v>
      </c>
      <c r="F5402" s="3" t="s">
        <v>0</v>
      </c>
      <c r="G5402" s="158" t="s">
        <v>0</v>
      </c>
      <c r="H5402" s="53" t="s">
        <v>1823</v>
      </c>
      <c r="I5402" s="57">
        <f t="shared" si="3666"/>
        <v>1590882</v>
      </c>
      <c r="J5402" s="57">
        <f t="shared" ref="J5402:P5402" si="3686">SUM(J5372,J5398)</f>
        <v>1520882</v>
      </c>
      <c r="K5402" s="57">
        <f t="shared" si="3668"/>
        <v>70000</v>
      </c>
      <c r="L5402" s="57">
        <f t="shared" si="3686"/>
        <v>70000</v>
      </c>
      <c r="M5402" s="57">
        <f t="shared" si="3686"/>
        <v>0</v>
      </c>
      <c r="N5402" s="57">
        <f t="shared" si="3686"/>
        <v>0</v>
      </c>
      <c r="O5402" s="57">
        <f t="shared" si="3686"/>
        <v>0</v>
      </c>
      <c r="P5402" s="57">
        <f t="shared" si="3686"/>
        <v>0</v>
      </c>
      <c r="Q5402" s="57">
        <f>SUM(Q5372,Q5398,Q5395)</f>
        <v>1679205</v>
      </c>
      <c r="R5402" s="57">
        <f>SUM(R5372,R5398,R5395)</f>
        <v>1607205</v>
      </c>
      <c r="S5402" s="57">
        <f>SUM(S5372,S5398,S5395)</f>
        <v>1285502</v>
      </c>
      <c r="T5402" s="57">
        <f t="shared" ref="T5402:X5402" si="3687">SUM(T5372,T5398,T5395)</f>
        <v>321703</v>
      </c>
      <c r="U5402" s="57">
        <f t="shared" si="3687"/>
        <v>122518</v>
      </c>
      <c r="V5402" s="57">
        <f t="shared" si="3687"/>
        <v>99593</v>
      </c>
      <c r="W5402" s="57">
        <f t="shared" si="3687"/>
        <v>99592</v>
      </c>
      <c r="X5402" s="57">
        <f t="shared" si="3687"/>
        <v>1607205</v>
      </c>
      <c r="Y5402" s="222">
        <f t="shared" si="3670"/>
        <v>100</v>
      </c>
    </row>
    <row r="5403" spans="1:25" s="68" customFormat="1" ht="15" thickBot="1">
      <c r="A5403" s="3" t="s">
        <v>0</v>
      </c>
      <c r="B5403" s="3" t="s">
        <v>0</v>
      </c>
      <c r="C5403" s="3" t="s">
        <v>0</v>
      </c>
      <c r="D5403" s="3" t="s">
        <v>0</v>
      </c>
      <c r="E5403" s="3" t="s">
        <v>0</v>
      </c>
      <c r="F5403" s="3" t="s">
        <v>0</v>
      </c>
      <c r="G5403" s="158" t="s">
        <v>0</v>
      </c>
      <c r="H5403" s="3" t="s">
        <v>170</v>
      </c>
      <c r="I5403" s="62">
        <f t="shared" si="3666"/>
        <v>50</v>
      </c>
      <c r="J5403" s="62">
        <v>50</v>
      </c>
      <c r="K5403" s="62">
        <f t="shared" si="3668"/>
        <v>0</v>
      </c>
      <c r="L5403" s="62" t="s">
        <v>0</v>
      </c>
      <c r="M5403" s="62" t="s">
        <v>0</v>
      </c>
      <c r="N5403" s="62" t="s">
        <v>0</v>
      </c>
      <c r="O5403" s="62" t="s">
        <v>0</v>
      </c>
      <c r="P5403" s="62" t="s">
        <v>0</v>
      </c>
      <c r="Q5403" s="62">
        <v>0</v>
      </c>
      <c r="R5403" s="62"/>
      <c r="S5403" s="62"/>
      <c r="T5403" s="62"/>
      <c r="U5403" s="62"/>
      <c r="V5403" s="62"/>
      <c r="W5403" s="62"/>
      <c r="X5403" s="62"/>
      <c r="Y5403" s="210">
        <v>0</v>
      </c>
    </row>
    <row r="5404" spans="1:25" ht="41.4" thickBot="1">
      <c r="A5404" s="252" t="s">
        <v>0</v>
      </c>
      <c r="B5404" s="252" t="s">
        <v>0</v>
      </c>
      <c r="C5404" s="252" t="s">
        <v>0</v>
      </c>
      <c r="D5404" s="252" t="s">
        <v>0</v>
      </c>
      <c r="E5404" s="252" t="s">
        <v>0</v>
      </c>
      <c r="F5404" s="252" t="s">
        <v>0</v>
      </c>
      <c r="G5404" s="258" t="s">
        <v>0</v>
      </c>
      <c r="H5404" s="24" t="s">
        <v>72</v>
      </c>
      <c r="I5404" s="1" t="s">
        <v>3093</v>
      </c>
      <c r="J5404" s="1" t="s">
        <v>3130</v>
      </c>
      <c r="K5404" s="1" t="s">
        <v>3</v>
      </c>
      <c r="L5404" s="1" t="s">
        <v>4</v>
      </c>
      <c r="M5404" s="1" t="s">
        <v>5</v>
      </c>
      <c r="N5404" s="1" t="s">
        <v>6</v>
      </c>
      <c r="O5404" s="1" t="s">
        <v>7</v>
      </c>
      <c r="P5404" s="1" t="s">
        <v>8</v>
      </c>
      <c r="Q5404" s="1" t="s">
        <v>3344</v>
      </c>
      <c r="R5404" s="1" t="s">
        <v>3427</v>
      </c>
      <c r="S5404" s="1" t="s">
        <v>3447</v>
      </c>
      <c r="T5404" s="1" t="s">
        <v>3448</v>
      </c>
      <c r="U5404" s="1" t="s">
        <v>3452</v>
      </c>
      <c r="V5404" s="1" t="s">
        <v>3449</v>
      </c>
      <c r="W5404" s="1" t="s">
        <v>3450</v>
      </c>
      <c r="X5404" s="1" t="s">
        <v>3451</v>
      </c>
      <c r="Y5404" s="216" t="s">
        <v>3385</v>
      </c>
    </row>
    <row r="5405" spans="1:25">
      <c r="A5405" s="253"/>
      <c r="B5405" s="253"/>
      <c r="C5405" s="253"/>
      <c r="D5405" s="253"/>
      <c r="E5405" s="253"/>
      <c r="F5405" s="253"/>
      <c r="G5405" s="259"/>
      <c r="H5405" s="33" t="s">
        <v>0</v>
      </c>
      <c r="I5405" s="45">
        <v>1</v>
      </c>
      <c r="J5405" s="45">
        <v>3</v>
      </c>
      <c r="K5405" s="45" t="s">
        <v>9</v>
      </c>
      <c r="L5405" s="45">
        <v>5</v>
      </c>
      <c r="M5405" s="45">
        <v>6</v>
      </c>
      <c r="N5405" s="45">
        <v>7</v>
      </c>
      <c r="O5405" s="45">
        <v>8</v>
      </c>
      <c r="P5405" s="45">
        <v>9</v>
      </c>
      <c r="Q5405" s="45">
        <v>1</v>
      </c>
      <c r="R5405" s="45">
        <v>2</v>
      </c>
      <c r="S5405" s="45">
        <v>3</v>
      </c>
      <c r="T5405" s="45" t="s">
        <v>3453</v>
      </c>
      <c r="U5405" s="45">
        <v>5</v>
      </c>
      <c r="V5405" s="45">
        <v>6</v>
      </c>
      <c r="W5405" s="45">
        <v>7</v>
      </c>
      <c r="X5405" s="45" t="s">
        <v>3454</v>
      </c>
      <c r="Y5405" s="276">
        <v>9</v>
      </c>
    </row>
    <row r="5406" spans="1:25">
      <c r="A5406" s="253"/>
      <c r="B5406" s="253"/>
      <c r="C5406" s="253"/>
      <c r="D5406" s="253"/>
      <c r="E5406" s="253"/>
      <c r="F5406" s="253"/>
      <c r="G5406" s="259"/>
      <c r="H5406" s="34" t="s">
        <v>109</v>
      </c>
      <c r="I5406" s="35">
        <f t="shared" si="3666"/>
        <v>1590882</v>
      </c>
      <c r="J5406" s="35">
        <f t="shared" ref="J5406:P5406" si="3688">SUM(J5402)</f>
        <v>1520882</v>
      </c>
      <c r="K5406" s="35">
        <f t="shared" si="3668"/>
        <v>70000</v>
      </c>
      <c r="L5406" s="35">
        <f t="shared" si="3688"/>
        <v>70000</v>
      </c>
      <c r="M5406" s="35">
        <f t="shared" si="3688"/>
        <v>0</v>
      </c>
      <c r="N5406" s="35">
        <f t="shared" si="3688"/>
        <v>0</v>
      </c>
      <c r="O5406" s="35">
        <f t="shared" si="3688"/>
        <v>0</v>
      </c>
      <c r="P5406" s="35">
        <f t="shared" si="3688"/>
        <v>0</v>
      </c>
      <c r="Q5406" s="35">
        <f>SUM(Q5402)</f>
        <v>1679205</v>
      </c>
      <c r="R5406" s="35">
        <f>SUM(R5402)</f>
        <v>1607205</v>
      </c>
      <c r="S5406" s="35">
        <f>SUM(S5402)</f>
        <v>1285502</v>
      </c>
      <c r="T5406" s="35">
        <f t="shared" ref="T5406:X5406" si="3689">SUM(T5402)</f>
        <v>321703</v>
      </c>
      <c r="U5406" s="35">
        <f t="shared" si="3689"/>
        <v>122518</v>
      </c>
      <c r="V5406" s="35">
        <f t="shared" si="3689"/>
        <v>99593</v>
      </c>
      <c r="W5406" s="35">
        <f t="shared" si="3689"/>
        <v>99592</v>
      </c>
      <c r="X5406" s="35">
        <f t="shared" si="3689"/>
        <v>1607205</v>
      </c>
      <c r="Y5406" s="218">
        <f t="shared" ref="Y5406:Y5407" si="3690">IF(R5406=0,0,(X5406/R5406)*100)</f>
        <v>100</v>
      </c>
    </row>
    <row r="5407" spans="1:25">
      <c r="A5407" s="253"/>
      <c r="B5407" s="253"/>
      <c r="C5407" s="253"/>
      <c r="D5407" s="253"/>
      <c r="E5407" s="253"/>
      <c r="F5407" s="253"/>
      <c r="G5407" s="259"/>
      <c r="H5407" s="36" t="s">
        <v>69</v>
      </c>
      <c r="I5407" s="35">
        <f t="shared" si="3666"/>
        <v>1590882</v>
      </c>
      <c r="J5407" s="35">
        <f t="shared" ref="J5407:P5407" si="3691">SUM(J5406)</f>
        <v>1520882</v>
      </c>
      <c r="K5407" s="35">
        <f t="shared" si="3668"/>
        <v>70000</v>
      </c>
      <c r="L5407" s="35">
        <f t="shared" si="3691"/>
        <v>70000</v>
      </c>
      <c r="M5407" s="35">
        <f t="shared" si="3691"/>
        <v>0</v>
      </c>
      <c r="N5407" s="35">
        <f t="shared" si="3691"/>
        <v>0</v>
      </c>
      <c r="O5407" s="35">
        <f t="shared" si="3691"/>
        <v>0</v>
      </c>
      <c r="P5407" s="35">
        <f t="shared" si="3691"/>
        <v>0</v>
      </c>
      <c r="Q5407" s="35">
        <f>SUM(Q5406)</f>
        <v>1679205</v>
      </c>
      <c r="R5407" s="35">
        <f>SUM(R5406)</f>
        <v>1607205</v>
      </c>
      <c r="S5407" s="35">
        <f>SUM(S5406)</f>
        <v>1285502</v>
      </c>
      <c r="T5407" s="35">
        <f t="shared" ref="T5407:X5407" si="3692">SUM(T5406)</f>
        <v>321703</v>
      </c>
      <c r="U5407" s="35">
        <f t="shared" si="3692"/>
        <v>122518</v>
      </c>
      <c r="V5407" s="35">
        <f t="shared" si="3692"/>
        <v>99593</v>
      </c>
      <c r="W5407" s="35">
        <f t="shared" si="3692"/>
        <v>99592</v>
      </c>
      <c r="X5407" s="35">
        <f t="shared" si="3692"/>
        <v>1607205</v>
      </c>
      <c r="Y5407" s="218">
        <f t="shared" si="3690"/>
        <v>100</v>
      </c>
    </row>
    <row r="5408" spans="1:25">
      <c r="A5408" s="254"/>
      <c r="B5408" s="254"/>
      <c r="C5408" s="254"/>
      <c r="D5408" s="254"/>
      <c r="E5408" s="254"/>
      <c r="F5408" s="254"/>
      <c r="G5408" s="260"/>
    </row>
    <row r="5409" spans="1:25" ht="15" thickBot="1">
      <c r="A5409" s="32" t="s">
        <v>0</v>
      </c>
      <c r="B5409" s="32" t="s">
        <v>0</v>
      </c>
      <c r="C5409" s="32" t="s">
        <v>0</v>
      </c>
      <c r="D5409" s="32" t="s">
        <v>0</v>
      </c>
      <c r="E5409" s="32" t="s">
        <v>0</v>
      </c>
      <c r="F5409" s="32" t="s">
        <v>0</v>
      </c>
      <c r="G5409" s="154" t="s">
        <v>0</v>
      </c>
      <c r="H5409" s="37" t="s">
        <v>0</v>
      </c>
      <c r="I5409" s="37"/>
      <c r="J5409" s="37"/>
      <c r="K5409" s="37"/>
      <c r="L5409" s="37" t="s">
        <v>0</v>
      </c>
      <c r="M5409" s="37" t="s">
        <v>0</v>
      </c>
      <c r="N5409" s="37" t="s">
        <v>0</v>
      </c>
      <c r="O5409" s="37" t="s">
        <v>0</v>
      </c>
      <c r="P5409" s="37" t="s">
        <v>0</v>
      </c>
      <c r="Q5409" s="37"/>
      <c r="R5409" s="37"/>
      <c r="S5409" s="37"/>
      <c r="T5409" s="37" t="s">
        <v>0</v>
      </c>
      <c r="U5409" s="37" t="s">
        <v>0</v>
      </c>
      <c r="V5409" s="37" t="s">
        <v>0</v>
      </c>
      <c r="W5409" s="37" t="s">
        <v>0</v>
      </c>
      <c r="X5409" s="37" t="s">
        <v>0</v>
      </c>
      <c r="Y5409" s="219"/>
    </row>
    <row r="5410" spans="1:25" ht="41.4" thickBot="1">
      <c r="A5410" s="24" t="s">
        <v>123</v>
      </c>
      <c r="B5410" s="24" t="s">
        <v>124</v>
      </c>
      <c r="C5410" s="24" t="s">
        <v>125</v>
      </c>
      <c r="D5410" s="25" t="s">
        <v>0</v>
      </c>
      <c r="E5410" s="24" t="s">
        <v>126</v>
      </c>
      <c r="F5410" s="24" t="s">
        <v>127</v>
      </c>
      <c r="G5410" s="151" t="s">
        <v>128</v>
      </c>
      <c r="H5410" s="24" t="s">
        <v>1</v>
      </c>
      <c r="I5410" s="1" t="s">
        <v>3093</v>
      </c>
      <c r="J5410" s="1" t="s">
        <v>3130</v>
      </c>
      <c r="K5410" s="1" t="s">
        <v>3</v>
      </c>
      <c r="L5410" s="1" t="s">
        <v>4</v>
      </c>
      <c r="M5410" s="1" t="s">
        <v>5</v>
      </c>
      <c r="N5410" s="1" t="s">
        <v>6</v>
      </c>
      <c r="O5410" s="1" t="s">
        <v>7</v>
      </c>
      <c r="P5410" s="1" t="s">
        <v>8</v>
      </c>
      <c r="Q5410" s="1" t="s">
        <v>3344</v>
      </c>
      <c r="R5410" s="1" t="s">
        <v>3427</v>
      </c>
      <c r="S5410" s="1" t="s">
        <v>3447</v>
      </c>
      <c r="T5410" s="1" t="s">
        <v>3448</v>
      </c>
      <c r="U5410" s="1" t="s">
        <v>3452</v>
      </c>
      <c r="V5410" s="1" t="s">
        <v>3449</v>
      </c>
      <c r="W5410" s="1" t="s">
        <v>3450</v>
      </c>
      <c r="X5410" s="1" t="s">
        <v>3451</v>
      </c>
      <c r="Y5410" s="216" t="s">
        <v>3385</v>
      </c>
    </row>
    <row r="5411" spans="1:25">
      <c r="A5411" s="26" t="s">
        <v>0</v>
      </c>
      <c r="B5411" s="26" t="s">
        <v>0</v>
      </c>
      <c r="C5411" s="26" t="s">
        <v>0</v>
      </c>
      <c r="D5411" s="27" t="s">
        <v>0</v>
      </c>
      <c r="E5411" s="27" t="s">
        <v>0</v>
      </c>
      <c r="F5411" s="28" t="s">
        <v>0</v>
      </c>
      <c r="G5411" s="152" t="s">
        <v>0</v>
      </c>
      <c r="H5411" s="29" t="s">
        <v>0</v>
      </c>
      <c r="I5411" s="45">
        <v>1</v>
      </c>
      <c r="J5411" s="45">
        <v>3</v>
      </c>
      <c r="K5411" s="45" t="s">
        <v>9</v>
      </c>
      <c r="L5411" s="45">
        <v>5</v>
      </c>
      <c r="M5411" s="45">
        <v>6</v>
      </c>
      <c r="N5411" s="45">
        <v>7</v>
      </c>
      <c r="O5411" s="45">
        <v>8</v>
      </c>
      <c r="P5411" s="45">
        <v>9</v>
      </c>
      <c r="Q5411" s="45">
        <v>1</v>
      </c>
      <c r="R5411" s="45">
        <v>2</v>
      </c>
      <c r="S5411" s="45">
        <v>3</v>
      </c>
      <c r="T5411" s="45" t="s">
        <v>3453</v>
      </c>
      <c r="U5411" s="45">
        <v>5</v>
      </c>
      <c r="V5411" s="45">
        <v>6</v>
      </c>
      <c r="W5411" s="45">
        <v>7</v>
      </c>
      <c r="X5411" s="45" t="s">
        <v>3454</v>
      </c>
      <c r="Y5411" s="276">
        <v>9</v>
      </c>
    </row>
    <row r="5412" spans="1:25">
      <c r="A5412" s="133" t="s">
        <v>786</v>
      </c>
      <c r="B5412" s="133" t="s">
        <v>184</v>
      </c>
      <c r="C5412" s="109" t="s">
        <v>1076</v>
      </c>
      <c r="D5412" s="109" t="s">
        <v>1824</v>
      </c>
      <c r="E5412" s="98" t="s">
        <v>0</v>
      </c>
      <c r="F5412" s="98" t="s">
        <v>0</v>
      </c>
      <c r="G5412" s="153" t="s">
        <v>0</v>
      </c>
      <c r="H5412" s="98" t="s">
        <v>1825</v>
      </c>
      <c r="I5412" s="110"/>
      <c r="J5412" s="110"/>
      <c r="K5412" s="110"/>
      <c r="L5412" s="110" t="s">
        <v>0</v>
      </c>
      <c r="M5412" s="110" t="s">
        <v>0</v>
      </c>
      <c r="N5412" s="110" t="s">
        <v>0</v>
      </c>
      <c r="O5412" s="110" t="s">
        <v>0</v>
      </c>
      <c r="P5412" s="110" t="s">
        <v>0</v>
      </c>
      <c r="Q5412" s="110"/>
      <c r="R5412" s="110"/>
      <c r="S5412" s="110"/>
      <c r="T5412" s="110" t="s">
        <v>0</v>
      </c>
      <c r="U5412" s="110" t="s">
        <v>0</v>
      </c>
      <c r="V5412" s="110" t="s">
        <v>0</v>
      </c>
      <c r="W5412" s="110" t="s">
        <v>0</v>
      </c>
      <c r="X5412" s="110" t="s">
        <v>0</v>
      </c>
      <c r="Y5412" s="217"/>
    </row>
    <row r="5413" spans="1:25" ht="20.399999999999999">
      <c r="A5413" s="20" t="s">
        <v>0</v>
      </c>
      <c r="B5413" s="20" t="s">
        <v>0</v>
      </c>
      <c r="C5413" s="20" t="s">
        <v>0</v>
      </c>
      <c r="D5413" s="21" t="s">
        <v>0</v>
      </c>
      <c r="E5413" s="21" t="s">
        <v>0</v>
      </c>
      <c r="F5413" s="21" t="s">
        <v>0</v>
      </c>
      <c r="G5413" s="150" t="s">
        <v>0</v>
      </c>
      <c r="H5413" s="30" t="s">
        <v>33</v>
      </c>
      <c r="I5413" s="31">
        <f t="shared" si="3666"/>
        <v>1662650</v>
      </c>
      <c r="J5413" s="31">
        <f t="shared" ref="J5413:P5413" si="3693">SUM(J5414,J5422,J5424)</f>
        <v>1656650</v>
      </c>
      <c r="K5413" s="31">
        <f t="shared" si="3668"/>
        <v>6000</v>
      </c>
      <c r="L5413" s="31">
        <f t="shared" si="3693"/>
        <v>6000</v>
      </c>
      <c r="M5413" s="31">
        <f t="shared" si="3693"/>
        <v>0</v>
      </c>
      <c r="N5413" s="31">
        <f t="shared" si="3693"/>
        <v>0</v>
      </c>
      <c r="O5413" s="31">
        <f t="shared" si="3693"/>
        <v>0</v>
      </c>
      <c r="P5413" s="31">
        <f t="shared" si="3693"/>
        <v>0</v>
      </c>
      <c r="Q5413" s="31">
        <f>SUM(Q5414,Q5422,Q5424)</f>
        <v>1738249</v>
      </c>
      <c r="R5413" s="31">
        <f>SUM(R5414,R5422,R5424)</f>
        <v>1732249</v>
      </c>
      <c r="S5413" s="31">
        <f>SUM(S5414,S5422,S5424)</f>
        <v>1403869</v>
      </c>
      <c r="T5413" s="31">
        <f t="shared" ref="T5413:X5413" si="3694">SUM(T5414,T5422,T5424)</f>
        <v>328280</v>
      </c>
      <c r="U5413" s="31">
        <f t="shared" si="3694"/>
        <v>150655</v>
      </c>
      <c r="V5413" s="31">
        <f t="shared" si="3694"/>
        <v>138157</v>
      </c>
      <c r="W5413" s="31">
        <f t="shared" si="3694"/>
        <v>39468</v>
      </c>
      <c r="X5413" s="31">
        <f t="shared" si="3694"/>
        <v>1732149</v>
      </c>
      <c r="Y5413" s="220">
        <f t="shared" ref="Y5413:Y5442" si="3695">IF(R5413=0,0,(X5413/R5413)*100)</f>
        <v>99.994227157873951</v>
      </c>
    </row>
    <row r="5414" spans="1:25">
      <c r="A5414" s="23" t="s">
        <v>786</v>
      </c>
      <c r="B5414" s="23" t="s">
        <v>184</v>
      </c>
      <c r="C5414" s="23" t="s">
        <v>1076</v>
      </c>
      <c r="D5414" s="23" t="s">
        <v>1824</v>
      </c>
      <c r="E5414" s="21" t="s">
        <v>132</v>
      </c>
      <c r="F5414" s="21" t="s">
        <v>0</v>
      </c>
      <c r="G5414" s="150" t="s">
        <v>0</v>
      </c>
      <c r="H5414" s="21" t="s">
        <v>11</v>
      </c>
      <c r="I5414" s="66">
        <f t="shared" si="3666"/>
        <v>1387250</v>
      </c>
      <c r="J5414" s="66">
        <f t="shared" ref="J5414:P5414" si="3696">SUM(J5415,J5416)</f>
        <v>1387250</v>
      </c>
      <c r="K5414" s="66">
        <f t="shared" si="3668"/>
        <v>0</v>
      </c>
      <c r="L5414" s="66">
        <f t="shared" si="3696"/>
        <v>0</v>
      </c>
      <c r="M5414" s="66">
        <f t="shared" si="3696"/>
        <v>0</v>
      </c>
      <c r="N5414" s="66">
        <f t="shared" si="3696"/>
        <v>0</v>
      </c>
      <c r="O5414" s="66">
        <f t="shared" si="3696"/>
        <v>0</v>
      </c>
      <c r="P5414" s="66">
        <f t="shared" si="3696"/>
        <v>0</v>
      </c>
      <c r="Q5414" s="66">
        <f>SUM(Q5415,Q5416)</f>
        <v>1448363</v>
      </c>
      <c r="R5414" s="66">
        <f>SUM(R5415,R5416)</f>
        <v>1448363</v>
      </c>
      <c r="S5414" s="66">
        <f>SUM(S5415,S5416)</f>
        <v>1159400</v>
      </c>
      <c r="T5414" s="66">
        <f t="shared" ref="T5414:X5414" si="3697">SUM(T5415,T5416)</f>
        <v>288963</v>
      </c>
      <c r="U5414" s="66">
        <f t="shared" si="3697"/>
        <v>125300</v>
      </c>
      <c r="V5414" s="66">
        <f t="shared" si="3697"/>
        <v>124802</v>
      </c>
      <c r="W5414" s="66">
        <f t="shared" si="3697"/>
        <v>38861</v>
      </c>
      <c r="X5414" s="66">
        <f t="shared" si="3697"/>
        <v>1448363</v>
      </c>
      <c r="Y5414" s="208">
        <f t="shared" si="3695"/>
        <v>100</v>
      </c>
    </row>
    <row r="5415" spans="1:25">
      <c r="A5415" s="23" t="s">
        <v>786</v>
      </c>
      <c r="B5415" s="23" t="s">
        <v>184</v>
      </c>
      <c r="C5415" s="23" t="s">
        <v>1076</v>
      </c>
      <c r="D5415" s="23" t="s">
        <v>1824</v>
      </c>
      <c r="E5415" s="22">
        <v>6111</v>
      </c>
      <c r="F5415" s="23"/>
      <c r="G5415" s="128" t="s">
        <v>3379</v>
      </c>
      <c r="H5415" s="32" t="s">
        <v>12</v>
      </c>
      <c r="I5415" s="44">
        <f t="shared" si="3666"/>
        <v>1198150</v>
      </c>
      <c r="J5415" s="44">
        <v>1198150</v>
      </c>
      <c r="K5415" s="44">
        <f t="shared" si="3668"/>
        <v>0</v>
      </c>
      <c r="L5415" s="44">
        <v>0</v>
      </c>
      <c r="M5415" s="44">
        <v>0</v>
      </c>
      <c r="N5415" s="44">
        <v>0</v>
      </c>
      <c r="O5415" s="44">
        <v>0</v>
      </c>
      <c r="P5415" s="44">
        <v>0</v>
      </c>
      <c r="Q5415" s="44">
        <v>1250620</v>
      </c>
      <c r="R5415" s="44">
        <v>1250620</v>
      </c>
      <c r="S5415" s="44">
        <v>994176</v>
      </c>
      <c r="T5415" s="44">
        <f t="shared" ref="T5415:T5441" si="3698">U5415+V5415+W5415</f>
        <v>256444</v>
      </c>
      <c r="U5415" s="44">
        <v>110000</v>
      </c>
      <c r="V5415" s="44">
        <v>110000</v>
      </c>
      <c r="W5415" s="44">
        <v>36444</v>
      </c>
      <c r="X5415" s="44">
        <f t="shared" ref="X5415:X5441" si="3699">S5415+T5415</f>
        <v>1250620</v>
      </c>
      <c r="Y5415" s="209">
        <f t="shared" si="3695"/>
        <v>100</v>
      </c>
    </row>
    <row r="5416" spans="1:25">
      <c r="A5416" s="20" t="s">
        <v>786</v>
      </c>
      <c r="B5416" s="20" t="s">
        <v>184</v>
      </c>
      <c r="C5416" s="20" t="s">
        <v>1076</v>
      </c>
      <c r="D5416" s="20" t="s">
        <v>1824</v>
      </c>
      <c r="E5416" s="20" t="s">
        <v>134</v>
      </c>
      <c r="F5416" s="23" t="s">
        <v>0</v>
      </c>
      <c r="G5416" s="154" t="s">
        <v>0</v>
      </c>
      <c r="H5416" s="21" t="s">
        <v>13</v>
      </c>
      <c r="I5416" s="66">
        <f t="shared" si="3666"/>
        <v>189100</v>
      </c>
      <c r="J5416" s="66">
        <f t="shared" ref="J5416:P5416" si="3700">SUM(J5417:J5421)</f>
        <v>189100</v>
      </c>
      <c r="K5416" s="66">
        <f t="shared" si="3668"/>
        <v>0</v>
      </c>
      <c r="L5416" s="66">
        <f t="shared" si="3700"/>
        <v>0</v>
      </c>
      <c r="M5416" s="66">
        <f t="shared" si="3700"/>
        <v>0</v>
      </c>
      <c r="N5416" s="66">
        <f t="shared" si="3700"/>
        <v>0</v>
      </c>
      <c r="O5416" s="66">
        <f t="shared" si="3700"/>
        <v>0</v>
      </c>
      <c r="P5416" s="66">
        <f t="shared" si="3700"/>
        <v>0</v>
      </c>
      <c r="Q5416" s="66">
        <f>SUM(Q5417:Q5421)</f>
        <v>197743</v>
      </c>
      <c r="R5416" s="66">
        <f>SUM(R5417:R5421)</f>
        <v>197743</v>
      </c>
      <c r="S5416" s="66">
        <f>SUM(S5417:S5421)</f>
        <v>165224</v>
      </c>
      <c r="T5416" s="66">
        <f t="shared" ref="T5416:X5416" si="3701">SUM(T5417:T5421)</f>
        <v>32519</v>
      </c>
      <c r="U5416" s="66">
        <f t="shared" si="3701"/>
        <v>15300</v>
      </c>
      <c r="V5416" s="66">
        <f t="shared" si="3701"/>
        <v>14802</v>
      </c>
      <c r="W5416" s="66">
        <f t="shared" si="3701"/>
        <v>2417</v>
      </c>
      <c r="X5416" s="66">
        <f t="shared" si="3701"/>
        <v>197743</v>
      </c>
      <c r="Y5416" s="208">
        <f t="shared" si="3695"/>
        <v>100</v>
      </c>
    </row>
    <row r="5417" spans="1:25">
      <c r="A5417" s="23" t="s">
        <v>786</v>
      </c>
      <c r="B5417" s="23" t="s">
        <v>184</v>
      </c>
      <c r="C5417" s="23" t="s">
        <v>1076</v>
      </c>
      <c r="D5417" s="23" t="s">
        <v>1824</v>
      </c>
      <c r="E5417" s="22">
        <v>6112</v>
      </c>
      <c r="F5417" s="23" t="s">
        <v>1826</v>
      </c>
      <c r="G5417" s="128" t="s">
        <v>3379</v>
      </c>
      <c r="H5417" s="32" t="s">
        <v>16</v>
      </c>
      <c r="I5417" s="44">
        <f t="shared" si="3666"/>
        <v>32100</v>
      </c>
      <c r="J5417" s="44">
        <v>32100</v>
      </c>
      <c r="K5417" s="44">
        <f t="shared" si="3668"/>
        <v>0</v>
      </c>
      <c r="L5417" s="44">
        <v>0</v>
      </c>
      <c r="M5417" s="44">
        <v>0</v>
      </c>
      <c r="N5417" s="44">
        <v>0</v>
      </c>
      <c r="O5417" s="44">
        <v>0</v>
      </c>
      <c r="P5417" s="44">
        <v>0</v>
      </c>
      <c r="Q5417" s="44">
        <v>32100</v>
      </c>
      <c r="R5417" s="44">
        <v>32100</v>
      </c>
      <c r="S5417" s="44">
        <v>24083</v>
      </c>
      <c r="T5417" s="44">
        <f t="shared" si="3698"/>
        <v>8017</v>
      </c>
      <c r="U5417" s="44">
        <v>2800</v>
      </c>
      <c r="V5417" s="44">
        <v>2800</v>
      </c>
      <c r="W5417" s="44">
        <v>2417</v>
      </c>
      <c r="X5417" s="44">
        <f t="shared" si="3699"/>
        <v>32100</v>
      </c>
      <c r="Y5417" s="209">
        <f t="shared" si="3695"/>
        <v>100</v>
      </c>
    </row>
    <row r="5418" spans="1:25">
      <c r="A5418" s="23" t="s">
        <v>786</v>
      </c>
      <c r="B5418" s="23" t="s">
        <v>184</v>
      </c>
      <c r="C5418" s="23" t="s">
        <v>1076</v>
      </c>
      <c r="D5418" s="23" t="s">
        <v>1824</v>
      </c>
      <c r="E5418" s="22">
        <v>6112</v>
      </c>
      <c r="F5418" s="23" t="s">
        <v>1827</v>
      </c>
      <c r="G5418" s="128" t="s">
        <v>3379</v>
      </c>
      <c r="H5418" s="32" t="s">
        <v>19</v>
      </c>
      <c r="I5418" s="44">
        <f t="shared" si="3666"/>
        <v>110000</v>
      </c>
      <c r="J5418" s="44">
        <v>110000</v>
      </c>
      <c r="K5418" s="44">
        <f t="shared" si="3668"/>
        <v>0</v>
      </c>
      <c r="L5418" s="44">
        <v>0</v>
      </c>
      <c r="M5418" s="44">
        <v>0</v>
      </c>
      <c r="N5418" s="44">
        <v>0</v>
      </c>
      <c r="O5418" s="44">
        <v>0</v>
      </c>
      <c r="P5418" s="44">
        <v>0</v>
      </c>
      <c r="Q5418" s="44">
        <v>110000</v>
      </c>
      <c r="R5418" s="44">
        <v>110000</v>
      </c>
      <c r="S5418" s="44">
        <v>85498</v>
      </c>
      <c r="T5418" s="44">
        <f t="shared" si="3698"/>
        <v>24502</v>
      </c>
      <c r="U5418" s="44">
        <v>12500</v>
      </c>
      <c r="V5418" s="44">
        <v>12002</v>
      </c>
      <c r="W5418" s="44">
        <v>0</v>
      </c>
      <c r="X5418" s="44">
        <f t="shared" si="3699"/>
        <v>110000</v>
      </c>
      <c r="Y5418" s="209">
        <f t="shared" si="3695"/>
        <v>100</v>
      </c>
    </row>
    <row r="5419" spans="1:25">
      <c r="A5419" s="23" t="s">
        <v>786</v>
      </c>
      <c r="B5419" s="23" t="s">
        <v>184</v>
      </c>
      <c r="C5419" s="23" t="s">
        <v>1076</v>
      </c>
      <c r="D5419" s="23" t="s">
        <v>1824</v>
      </c>
      <c r="E5419" s="22">
        <v>6112</v>
      </c>
      <c r="F5419" s="23" t="s">
        <v>1828</v>
      </c>
      <c r="G5419" s="128" t="s">
        <v>3379</v>
      </c>
      <c r="H5419" s="32" t="s">
        <v>17</v>
      </c>
      <c r="I5419" s="44">
        <f t="shared" si="3666"/>
        <v>27000</v>
      </c>
      <c r="J5419" s="44">
        <v>27000</v>
      </c>
      <c r="K5419" s="44">
        <f t="shared" si="3668"/>
        <v>0</v>
      </c>
      <c r="L5419" s="44">
        <v>0</v>
      </c>
      <c r="M5419" s="44">
        <v>0</v>
      </c>
      <c r="N5419" s="44">
        <v>0</v>
      </c>
      <c r="O5419" s="44">
        <v>0</v>
      </c>
      <c r="P5419" s="44">
        <v>0</v>
      </c>
      <c r="Q5419" s="44">
        <v>28143</v>
      </c>
      <c r="R5419" s="44">
        <v>28143</v>
      </c>
      <c r="S5419" s="44">
        <v>28143</v>
      </c>
      <c r="T5419" s="44">
        <f t="shared" si="3698"/>
        <v>0</v>
      </c>
      <c r="U5419" s="44">
        <v>0</v>
      </c>
      <c r="V5419" s="44">
        <v>0</v>
      </c>
      <c r="W5419" s="44">
        <v>0</v>
      </c>
      <c r="X5419" s="44">
        <f t="shared" si="3699"/>
        <v>28143</v>
      </c>
      <c r="Y5419" s="209">
        <f t="shared" si="3695"/>
        <v>100</v>
      </c>
    </row>
    <row r="5420" spans="1:25">
      <c r="A5420" s="23" t="s">
        <v>786</v>
      </c>
      <c r="B5420" s="23" t="s">
        <v>184</v>
      </c>
      <c r="C5420" s="23" t="s">
        <v>1076</v>
      </c>
      <c r="D5420" s="23" t="s">
        <v>1824</v>
      </c>
      <c r="E5420" s="22">
        <v>6112</v>
      </c>
      <c r="F5420" s="23" t="s">
        <v>1829</v>
      </c>
      <c r="G5420" s="128" t="s">
        <v>3379</v>
      </c>
      <c r="H5420" s="32" t="s">
        <v>15</v>
      </c>
      <c r="I5420" s="44">
        <f t="shared" si="3666"/>
        <v>0</v>
      </c>
      <c r="J5420" s="44">
        <v>0</v>
      </c>
      <c r="K5420" s="44">
        <f t="shared" si="3668"/>
        <v>0</v>
      </c>
      <c r="L5420" s="44">
        <v>0</v>
      </c>
      <c r="M5420" s="44">
        <v>0</v>
      </c>
      <c r="N5420" s="44">
        <v>0</v>
      </c>
      <c r="O5420" s="44">
        <v>0</v>
      </c>
      <c r="P5420" s="44">
        <v>0</v>
      </c>
      <c r="Q5420" s="44">
        <v>0</v>
      </c>
      <c r="R5420" s="44">
        <v>0</v>
      </c>
      <c r="S5420" s="44">
        <v>0</v>
      </c>
      <c r="T5420" s="44">
        <f t="shared" si="3698"/>
        <v>0</v>
      </c>
      <c r="U5420" s="44">
        <v>0</v>
      </c>
      <c r="V5420" s="44">
        <v>0</v>
      </c>
      <c r="W5420" s="44">
        <v>0</v>
      </c>
      <c r="X5420" s="44">
        <f t="shared" si="3699"/>
        <v>0</v>
      </c>
      <c r="Y5420" s="209">
        <f t="shared" si="3695"/>
        <v>0</v>
      </c>
    </row>
    <row r="5421" spans="1:25">
      <c r="A5421" s="23" t="s">
        <v>786</v>
      </c>
      <c r="B5421" s="23" t="s">
        <v>184</v>
      </c>
      <c r="C5421" s="23" t="s">
        <v>1076</v>
      </c>
      <c r="D5421" s="23" t="s">
        <v>1824</v>
      </c>
      <c r="E5421" s="22">
        <v>6112</v>
      </c>
      <c r="F5421" s="23" t="s">
        <v>1830</v>
      </c>
      <c r="G5421" s="128" t="s">
        <v>3379</v>
      </c>
      <c r="H5421" s="32" t="s">
        <v>18</v>
      </c>
      <c r="I5421" s="44">
        <f t="shared" si="3666"/>
        <v>20000</v>
      </c>
      <c r="J5421" s="44">
        <v>20000</v>
      </c>
      <c r="K5421" s="44">
        <f t="shared" si="3668"/>
        <v>0</v>
      </c>
      <c r="L5421" s="44">
        <v>0</v>
      </c>
      <c r="M5421" s="44">
        <v>0</v>
      </c>
      <c r="N5421" s="44">
        <v>0</v>
      </c>
      <c r="O5421" s="44">
        <v>0</v>
      </c>
      <c r="P5421" s="44">
        <v>0</v>
      </c>
      <c r="Q5421" s="44">
        <v>27500</v>
      </c>
      <c r="R5421" s="44">
        <v>27500</v>
      </c>
      <c r="S5421" s="44">
        <v>27500</v>
      </c>
      <c r="T5421" s="44">
        <f t="shared" si="3698"/>
        <v>0</v>
      </c>
      <c r="U5421" s="44">
        <v>0</v>
      </c>
      <c r="V5421" s="44">
        <v>0</v>
      </c>
      <c r="W5421" s="44">
        <v>0</v>
      </c>
      <c r="X5421" s="44">
        <f t="shared" si="3699"/>
        <v>27500</v>
      </c>
      <c r="Y5421" s="209">
        <f t="shared" si="3695"/>
        <v>100</v>
      </c>
    </row>
    <row r="5422" spans="1:25">
      <c r="A5422" s="23" t="s">
        <v>786</v>
      </c>
      <c r="B5422" s="23" t="s">
        <v>184</v>
      </c>
      <c r="C5422" s="23" t="s">
        <v>1076</v>
      </c>
      <c r="D5422" s="23" t="s">
        <v>1824</v>
      </c>
      <c r="E5422" s="21" t="s">
        <v>139</v>
      </c>
      <c r="F5422" s="21" t="s">
        <v>0</v>
      </c>
      <c r="G5422" s="150" t="s">
        <v>0</v>
      </c>
      <c r="H5422" s="21" t="s">
        <v>21</v>
      </c>
      <c r="I5422" s="66">
        <f t="shared" si="3666"/>
        <v>124000</v>
      </c>
      <c r="J5422" s="66">
        <f t="shared" ref="J5422:X5422" si="3702">SUM(J5423)</f>
        <v>124000</v>
      </c>
      <c r="K5422" s="66">
        <f t="shared" si="3668"/>
        <v>0</v>
      </c>
      <c r="L5422" s="66">
        <f t="shared" si="3702"/>
        <v>0</v>
      </c>
      <c r="M5422" s="66">
        <f t="shared" si="3702"/>
        <v>0</v>
      </c>
      <c r="N5422" s="66">
        <f t="shared" si="3702"/>
        <v>0</v>
      </c>
      <c r="O5422" s="66">
        <f t="shared" si="3702"/>
        <v>0</v>
      </c>
      <c r="P5422" s="66">
        <f t="shared" si="3702"/>
        <v>0</v>
      </c>
      <c r="Q5422" s="66">
        <f t="shared" si="3702"/>
        <v>130297</v>
      </c>
      <c r="R5422" s="66">
        <f t="shared" si="3702"/>
        <v>130297</v>
      </c>
      <c r="S5422" s="66">
        <f t="shared" si="3702"/>
        <v>103814</v>
      </c>
      <c r="T5422" s="66">
        <f t="shared" si="3702"/>
        <v>26483</v>
      </c>
      <c r="U5422" s="66">
        <f t="shared" si="3702"/>
        <v>13000</v>
      </c>
      <c r="V5422" s="66">
        <f t="shared" si="3702"/>
        <v>13000</v>
      </c>
      <c r="W5422" s="66">
        <f t="shared" si="3702"/>
        <v>483</v>
      </c>
      <c r="X5422" s="66">
        <f t="shared" si="3702"/>
        <v>130297</v>
      </c>
      <c r="Y5422" s="208">
        <f t="shared" si="3695"/>
        <v>100</v>
      </c>
    </row>
    <row r="5423" spans="1:25">
      <c r="A5423" s="23" t="s">
        <v>786</v>
      </c>
      <c r="B5423" s="23" t="s">
        <v>184</v>
      </c>
      <c r="C5423" s="23" t="s">
        <v>1076</v>
      </c>
      <c r="D5423" s="23" t="s">
        <v>1824</v>
      </c>
      <c r="E5423" s="22">
        <v>6121</v>
      </c>
      <c r="F5423" s="23"/>
      <c r="G5423" s="128" t="s">
        <v>3379</v>
      </c>
      <c r="H5423" s="32" t="s">
        <v>22</v>
      </c>
      <c r="I5423" s="44">
        <f t="shared" si="3666"/>
        <v>124000</v>
      </c>
      <c r="J5423" s="44">
        <v>124000</v>
      </c>
      <c r="K5423" s="44">
        <f t="shared" si="3668"/>
        <v>0</v>
      </c>
      <c r="L5423" s="44">
        <v>0</v>
      </c>
      <c r="M5423" s="44">
        <v>0</v>
      </c>
      <c r="N5423" s="44">
        <v>0</v>
      </c>
      <c r="O5423" s="44">
        <v>0</v>
      </c>
      <c r="P5423" s="44">
        <v>0</v>
      </c>
      <c r="Q5423" s="44">
        <v>130297</v>
      </c>
      <c r="R5423" s="44">
        <v>130297</v>
      </c>
      <c r="S5423" s="44">
        <v>103814</v>
      </c>
      <c r="T5423" s="44">
        <f t="shared" si="3698"/>
        <v>26483</v>
      </c>
      <c r="U5423" s="44">
        <v>13000</v>
      </c>
      <c r="V5423" s="44">
        <v>13000</v>
      </c>
      <c r="W5423" s="44">
        <v>483</v>
      </c>
      <c r="X5423" s="44">
        <f t="shared" si="3699"/>
        <v>130297</v>
      </c>
      <c r="Y5423" s="209">
        <f t="shared" si="3695"/>
        <v>100</v>
      </c>
    </row>
    <row r="5424" spans="1:25">
      <c r="A5424" s="23" t="s">
        <v>786</v>
      </c>
      <c r="B5424" s="23" t="s">
        <v>184</v>
      </c>
      <c r="C5424" s="23" t="s">
        <v>1076</v>
      </c>
      <c r="D5424" s="23" t="s">
        <v>1824</v>
      </c>
      <c r="E5424" s="21" t="s">
        <v>141</v>
      </c>
      <c r="F5424" s="21" t="s">
        <v>0</v>
      </c>
      <c r="G5424" s="150" t="s">
        <v>0</v>
      </c>
      <c r="H5424" s="21" t="s">
        <v>23</v>
      </c>
      <c r="I5424" s="66">
        <f t="shared" si="3666"/>
        <v>151400</v>
      </c>
      <c r="J5424" s="66">
        <f t="shared" ref="J5424:P5424" si="3703">SUM(J5425:J5432)</f>
        <v>145400</v>
      </c>
      <c r="K5424" s="66">
        <f t="shared" si="3668"/>
        <v>6000</v>
      </c>
      <c r="L5424" s="66">
        <f t="shared" si="3703"/>
        <v>6000</v>
      </c>
      <c r="M5424" s="66">
        <f t="shared" si="3703"/>
        <v>0</v>
      </c>
      <c r="N5424" s="66">
        <f t="shared" si="3703"/>
        <v>0</v>
      </c>
      <c r="O5424" s="66">
        <f t="shared" si="3703"/>
        <v>0</v>
      </c>
      <c r="P5424" s="66">
        <f t="shared" si="3703"/>
        <v>0</v>
      </c>
      <c r="Q5424" s="66">
        <f>SUM(Q5425:Q5432)</f>
        <v>159589</v>
      </c>
      <c r="R5424" s="66">
        <f>SUM(R5425:R5432)</f>
        <v>153589</v>
      </c>
      <c r="S5424" s="66">
        <f>SUM(S5425:S5432)</f>
        <v>140655</v>
      </c>
      <c r="T5424" s="66">
        <f t="shared" ref="T5424:X5424" si="3704">SUM(T5425:T5432)</f>
        <v>12834</v>
      </c>
      <c r="U5424" s="66">
        <f t="shared" si="3704"/>
        <v>12355</v>
      </c>
      <c r="V5424" s="66">
        <f t="shared" si="3704"/>
        <v>355</v>
      </c>
      <c r="W5424" s="66">
        <f t="shared" si="3704"/>
        <v>124</v>
      </c>
      <c r="X5424" s="66">
        <f t="shared" si="3704"/>
        <v>153489</v>
      </c>
      <c r="Y5424" s="208">
        <f t="shared" si="3695"/>
        <v>99.934891170591641</v>
      </c>
    </row>
    <row r="5425" spans="1:25">
      <c r="A5425" s="23" t="s">
        <v>786</v>
      </c>
      <c r="B5425" s="23" t="s">
        <v>184</v>
      </c>
      <c r="C5425" s="23" t="s">
        <v>1076</v>
      </c>
      <c r="D5425" s="23" t="s">
        <v>1824</v>
      </c>
      <c r="E5425" s="22">
        <v>6131</v>
      </c>
      <c r="F5425" s="23"/>
      <c r="G5425" s="128" t="s">
        <v>3379</v>
      </c>
      <c r="H5425" s="32" t="s">
        <v>24</v>
      </c>
      <c r="I5425" s="44">
        <f t="shared" si="3666"/>
        <v>0</v>
      </c>
      <c r="J5425" s="44">
        <v>0</v>
      </c>
      <c r="K5425" s="44">
        <f t="shared" si="3668"/>
        <v>0</v>
      </c>
      <c r="L5425" s="44">
        <v>0</v>
      </c>
      <c r="M5425" s="44">
        <v>0</v>
      </c>
      <c r="N5425" s="44">
        <v>0</v>
      </c>
      <c r="O5425" s="44">
        <v>0</v>
      </c>
      <c r="P5425" s="44">
        <v>0</v>
      </c>
      <c r="Q5425" s="44">
        <v>1995</v>
      </c>
      <c r="R5425" s="44">
        <v>1995</v>
      </c>
      <c r="S5425" s="44">
        <v>1995</v>
      </c>
      <c r="T5425" s="44">
        <f t="shared" si="3698"/>
        <v>0</v>
      </c>
      <c r="U5425" s="44">
        <v>0</v>
      </c>
      <c r="V5425" s="44">
        <v>0</v>
      </c>
      <c r="W5425" s="44">
        <v>0</v>
      </c>
      <c r="X5425" s="44">
        <f t="shared" si="3699"/>
        <v>1995</v>
      </c>
      <c r="Y5425" s="209">
        <f t="shared" si="3695"/>
        <v>100</v>
      </c>
    </row>
    <row r="5426" spans="1:25">
      <c r="A5426" s="23" t="s">
        <v>786</v>
      </c>
      <c r="B5426" s="23" t="s">
        <v>184</v>
      </c>
      <c r="C5426" s="23" t="s">
        <v>1076</v>
      </c>
      <c r="D5426" s="23" t="s">
        <v>1824</v>
      </c>
      <c r="E5426" s="22">
        <v>6132</v>
      </c>
      <c r="F5426" s="23"/>
      <c r="G5426" s="128" t="s">
        <v>3379</v>
      </c>
      <c r="H5426" s="32" t="s">
        <v>25</v>
      </c>
      <c r="I5426" s="44">
        <f t="shared" si="3666"/>
        <v>102700</v>
      </c>
      <c r="J5426" s="44">
        <v>102700</v>
      </c>
      <c r="K5426" s="44">
        <f t="shared" si="3668"/>
        <v>0</v>
      </c>
      <c r="L5426" s="44">
        <v>0</v>
      </c>
      <c r="M5426" s="44">
        <v>0</v>
      </c>
      <c r="N5426" s="44">
        <v>0</v>
      </c>
      <c r="O5426" s="44">
        <v>0</v>
      </c>
      <c r="P5426" s="44">
        <v>0</v>
      </c>
      <c r="Q5426" s="44">
        <v>102700</v>
      </c>
      <c r="R5426" s="44">
        <v>102700</v>
      </c>
      <c r="S5426" s="44">
        <v>93000</v>
      </c>
      <c r="T5426" s="44">
        <f t="shared" si="3698"/>
        <v>9700</v>
      </c>
      <c r="U5426" s="44">
        <v>9700</v>
      </c>
      <c r="V5426" s="44">
        <v>0</v>
      </c>
      <c r="W5426" s="44">
        <v>0</v>
      </c>
      <c r="X5426" s="44">
        <f t="shared" si="3699"/>
        <v>102700</v>
      </c>
      <c r="Y5426" s="209">
        <f t="shared" si="3695"/>
        <v>100</v>
      </c>
    </row>
    <row r="5427" spans="1:25">
      <c r="A5427" s="23" t="s">
        <v>786</v>
      </c>
      <c r="B5427" s="23" t="s">
        <v>184</v>
      </c>
      <c r="C5427" s="23" t="s">
        <v>1076</v>
      </c>
      <c r="D5427" s="23" t="s">
        <v>1824</v>
      </c>
      <c r="E5427" s="22">
        <v>6133</v>
      </c>
      <c r="F5427" s="23"/>
      <c r="G5427" s="128" t="s">
        <v>3379</v>
      </c>
      <c r="H5427" s="32" t="s">
        <v>26</v>
      </c>
      <c r="I5427" s="44">
        <f t="shared" si="3666"/>
        <v>13500</v>
      </c>
      <c r="J5427" s="44">
        <v>13500</v>
      </c>
      <c r="K5427" s="44">
        <f t="shared" si="3668"/>
        <v>0</v>
      </c>
      <c r="L5427" s="44">
        <v>0</v>
      </c>
      <c r="M5427" s="44">
        <v>0</v>
      </c>
      <c r="N5427" s="44">
        <v>0</v>
      </c>
      <c r="O5427" s="44">
        <v>0</v>
      </c>
      <c r="P5427" s="44">
        <v>0</v>
      </c>
      <c r="Q5427" s="44">
        <v>13500</v>
      </c>
      <c r="R5427" s="44">
        <v>13500</v>
      </c>
      <c r="S5427" s="44">
        <v>13000</v>
      </c>
      <c r="T5427" s="44">
        <f t="shared" si="3698"/>
        <v>500</v>
      </c>
      <c r="U5427" s="44">
        <v>500</v>
      </c>
      <c r="V5427" s="44">
        <v>0</v>
      </c>
      <c r="W5427" s="44">
        <v>0</v>
      </c>
      <c r="X5427" s="44">
        <f t="shared" si="3699"/>
        <v>13500</v>
      </c>
      <c r="Y5427" s="209">
        <f t="shared" si="3695"/>
        <v>100</v>
      </c>
    </row>
    <row r="5428" spans="1:25">
      <c r="A5428" s="23" t="s">
        <v>786</v>
      </c>
      <c r="B5428" s="23" t="s">
        <v>184</v>
      </c>
      <c r="C5428" s="23" t="s">
        <v>1076</v>
      </c>
      <c r="D5428" s="23" t="s">
        <v>1824</v>
      </c>
      <c r="E5428" s="22">
        <v>6134</v>
      </c>
      <c r="F5428" s="23"/>
      <c r="G5428" s="128" t="s">
        <v>3379</v>
      </c>
      <c r="H5428" s="32" t="s">
        <v>27</v>
      </c>
      <c r="I5428" s="44">
        <f t="shared" si="3666"/>
        <v>11000</v>
      </c>
      <c r="J5428" s="44">
        <v>10000</v>
      </c>
      <c r="K5428" s="44">
        <f t="shared" si="3668"/>
        <v>1000</v>
      </c>
      <c r="L5428" s="44">
        <v>1000</v>
      </c>
      <c r="M5428" s="44">
        <v>0</v>
      </c>
      <c r="N5428" s="44">
        <v>0</v>
      </c>
      <c r="O5428" s="44">
        <v>0</v>
      </c>
      <c r="P5428" s="44">
        <v>0</v>
      </c>
      <c r="Q5428" s="44">
        <v>11000</v>
      </c>
      <c r="R5428" s="44">
        <v>10000</v>
      </c>
      <c r="S5428" s="44">
        <v>9000</v>
      </c>
      <c r="T5428" s="44">
        <f t="shared" si="3698"/>
        <v>1000</v>
      </c>
      <c r="U5428" s="44">
        <v>1000</v>
      </c>
      <c r="V5428" s="44">
        <v>0</v>
      </c>
      <c r="W5428" s="44">
        <v>0</v>
      </c>
      <c r="X5428" s="44">
        <f t="shared" si="3699"/>
        <v>10000</v>
      </c>
      <c r="Y5428" s="209">
        <f t="shared" si="3695"/>
        <v>100</v>
      </c>
    </row>
    <row r="5429" spans="1:25">
      <c r="A5429" s="23" t="s">
        <v>786</v>
      </c>
      <c r="B5429" s="23" t="s">
        <v>184</v>
      </c>
      <c r="C5429" s="23" t="s">
        <v>1076</v>
      </c>
      <c r="D5429" s="23" t="s">
        <v>1824</v>
      </c>
      <c r="E5429" s="22">
        <v>6135</v>
      </c>
      <c r="F5429" s="23"/>
      <c r="G5429" s="128" t="s">
        <v>3379</v>
      </c>
      <c r="H5429" s="32" t="s">
        <v>28</v>
      </c>
      <c r="I5429" s="44">
        <f t="shared" si="3666"/>
        <v>300</v>
      </c>
      <c r="J5429" s="44">
        <v>300</v>
      </c>
      <c r="K5429" s="44">
        <f t="shared" si="3668"/>
        <v>0</v>
      </c>
      <c r="L5429" s="44">
        <v>0</v>
      </c>
      <c r="M5429" s="44">
        <v>0</v>
      </c>
      <c r="N5429" s="44">
        <v>0</v>
      </c>
      <c r="O5429" s="44">
        <v>0</v>
      </c>
      <c r="P5429" s="44">
        <v>0</v>
      </c>
      <c r="Q5429" s="44">
        <v>300</v>
      </c>
      <c r="R5429" s="44">
        <v>300</v>
      </c>
      <c r="S5429" s="44">
        <v>300</v>
      </c>
      <c r="T5429" s="44">
        <f t="shared" si="3698"/>
        <v>0</v>
      </c>
      <c r="U5429" s="44">
        <v>0</v>
      </c>
      <c r="V5429" s="44">
        <v>0</v>
      </c>
      <c r="W5429" s="44">
        <v>0</v>
      </c>
      <c r="X5429" s="44">
        <f t="shared" si="3699"/>
        <v>300</v>
      </c>
      <c r="Y5429" s="209">
        <f t="shared" si="3695"/>
        <v>100</v>
      </c>
    </row>
    <row r="5430" spans="1:25">
      <c r="A5430" s="23" t="s">
        <v>786</v>
      </c>
      <c r="B5430" s="23" t="s">
        <v>184</v>
      </c>
      <c r="C5430" s="23" t="s">
        <v>1076</v>
      </c>
      <c r="D5430" s="23" t="s">
        <v>1824</v>
      </c>
      <c r="E5430" s="22">
        <v>6137</v>
      </c>
      <c r="F5430" s="23"/>
      <c r="G5430" s="128" t="s">
        <v>3379</v>
      </c>
      <c r="H5430" s="32" t="s">
        <v>30</v>
      </c>
      <c r="I5430" s="44">
        <f t="shared" si="3666"/>
        <v>7000</v>
      </c>
      <c r="J5430" s="44">
        <v>7000</v>
      </c>
      <c r="K5430" s="44">
        <f t="shared" si="3668"/>
        <v>0</v>
      </c>
      <c r="L5430" s="44">
        <v>0</v>
      </c>
      <c r="M5430" s="44">
        <v>0</v>
      </c>
      <c r="N5430" s="44">
        <v>0</v>
      </c>
      <c r="O5430" s="44">
        <v>0</v>
      </c>
      <c r="P5430" s="44">
        <v>0</v>
      </c>
      <c r="Q5430" s="44">
        <v>7000</v>
      </c>
      <c r="R5430" s="44">
        <v>7000</v>
      </c>
      <c r="S5430" s="44">
        <v>6200</v>
      </c>
      <c r="T5430" s="44">
        <f t="shared" si="3698"/>
        <v>800</v>
      </c>
      <c r="U5430" s="44">
        <v>800</v>
      </c>
      <c r="V5430" s="44">
        <v>0</v>
      </c>
      <c r="W5430" s="44">
        <v>0</v>
      </c>
      <c r="X5430" s="44">
        <f t="shared" si="3699"/>
        <v>7000</v>
      </c>
      <c r="Y5430" s="209">
        <f t="shared" si="3695"/>
        <v>100</v>
      </c>
    </row>
    <row r="5431" spans="1:25">
      <c r="A5431" s="23" t="s">
        <v>786</v>
      </c>
      <c r="B5431" s="23" t="s">
        <v>184</v>
      </c>
      <c r="C5431" s="23" t="s">
        <v>1076</v>
      </c>
      <c r="D5431" s="23" t="s">
        <v>1824</v>
      </c>
      <c r="E5431" s="22">
        <v>6138</v>
      </c>
      <c r="F5431" s="23"/>
      <c r="G5431" s="128" t="s">
        <v>3379</v>
      </c>
      <c r="H5431" s="32" t="s">
        <v>31</v>
      </c>
      <c r="I5431" s="44">
        <f t="shared" si="3666"/>
        <v>2000</v>
      </c>
      <c r="J5431" s="44">
        <v>0</v>
      </c>
      <c r="K5431" s="44">
        <f t="shared" si="3668"/>
        <v>2000</v>
      </c>
      <c r="L5431" s="44">
        <v>2000</v>
      </c>
      <c r="M5431" s="44">
        <v>0</v>
      </c>
      <c r="N5431" s="44">
        <v>0</v>
      </c>
      <c r="O5431" s="44">
        <v>0</v>
      </c>
      <c r="P5431" s="44">
        <v>0</v>
      </c>
      <c r="Q5431" s="44">
        <v>2000</v>
      </c>
      <c r="R5431" s="44">
        <v>0</v>
      </c>
      <c r="S5431" s="44">
        <v>0</v>
      </c>
      <c r="T5431" s="44">
        <f t="shared" si="3698"/>
        <v>0</v>
      </c>
      <c r="U5431" s="44">
        <v>0</v>
      </c>
      <c r="V5431" s="44">
        <v>0</v>
      </c>
      <c r="W5431" s="44">
        <v>0</v>
      </c>
      <c r="X5431" s="44">
        <f t="shared" si="3699"/>
        <v>0</v>
      </c>
      <c r="Y5431" s="209">
        <f t="shared" si="3695"/>
        <v>0</v>
      </c>
    </row>
    <row r="5432" spans="1:25">
      <c r="A5432" s="20" t="s">
        <v>786</v>
      </c>
      <c r="B5432" s="20" t="s">
        <v>184</v>
      </c>
      <c r="C5432" s="20" t="s">
        <v>1076</v>
      </c>
      <c r="D5432" s="20" t="s">
        <v>1824</v>
      </c>
      <c r="E5432" s="20" t="s">
        <v>144</v>
      </c>
      <c r="F5432" s="23" t="s">
        <v>0</v>
      </c>
      <c r="G5432" s="154" t="s">
        <v>0</v>
      </c>
      <c r="H5432" s="21" t="s">
        <v>32</v>
      </c>
      <c r="I5432" s="66">
        <f t="shared" si="3666"/>
        <v>14900</v>
      </c>
      <c r="J5432" s="66">
        <f t="shared" ref="J5432:P5432" si="3705">SUM(J5433:J5435)</f>
        <v>11900</v>
      </c>
      <c r="K5432" s="66">
        <f t="shared" si="3668"/>
        <v>3000</v>
      </c>
      <c r="L5432" s="66">
        <f t="shared" si="3705"/>
        <v>3000</v>
      </c>
      <c r="M5432" s="66">
        <f t="shared" si="3705"/>
        <v>0</v>
      </c>
      <c r="N5432" s="66">
        <f t="shared" si="3705"/>
        <v>0</v>
      </c>
      <c r="O5432" s="66">
        <f t="shared" si="3705"/>
        <v>0</v>
      </c>
      <c r="P5432" s="66">
        <f t="shared" si="3705"/>
        <v>0</v>
      </c>
      <c r="Q5432" s="66">
        <f>SUM(Q5433:Q5435)</f>
        <v>21094</v>
      </c>
      <c r="R5432" s="66">
        <f>SUM(R5433:R5435)</f>
        <v>18094</v>
      </c>
      <c r="S5432" s="66">
        <f>SUM(S5433:S5435)</f>
        <v>17160</v>
      </c>
      <c r="T5432" s="66">
        <f t="shared" ref="T5432:X5432" si="3706">SUM(T5433:T5435)</f>
        <v>834</v>
      </c>
      <c r="U5432" s="66">
        <f t="shared" si="3706"/>
        <v>355</v>
      </c>
      <c r="V5432" s="66">
        <f t="shared" si="3706"/>
        <v>355</v>
      </c>
      <c r="W5432" s="66">
        <f t="shared" si="3706"/>
        <v>124</v>
      </c>
      <c r="X5432" s="66">
        <f t="shared" si="3706"/>
        <v>17994</v>
      </c>
      <c r="Y5432" s="208">
        <f t="shared" si="3695"/>
        <v>99.447330606831002</v>
      </c>
    </row>
    <row r="5433" spans="1:25">
      <c r="A5433" s="23" t="s">
        <v>786</v>
      </c>
      <c r="B5433" s="23" t="s">
        <v>184</v>
      </c>
      <c r="C5433" s="23" t="s">
        <v>1076</v>
      </c>
      <c r="D5433" s="23" t="s">
        <v>1824</v>
      </c>
      <c r="E5433" s="22">
        <v>6139</v>
      </c>
      <c r="F5433" s="23"/>
      <c r="G5433" s="128" t="s">
        <v>3379</v>
      </c>
      <c r="H5433" s="32" t="s">
        <v>32</v>
      </c>
      <c r="I5433" s="44">
        <f t="shared" si="3666"/>
        <v>11000</v>
      </c>
      <c r="J5433" s="44">
        <v>8000</v>
      </c>
      <c r="K5433" s="44">
        <f t="shared" si="3668"/>
        <v>3000</v>
      </c>
      <c r="L5433" s="44">
        <v>3000</v>
      </c>
      <c r="M5433" s="44">
        <v>0</v>
      </c>
      <c r="N5433" s="44">
        <v>0</v>
      </c>
      <c r="O5433" s="44">
        <v>0</v>
      </c>
      <c r="P5433" s="44">
        <v>0</v>
      </c>
      <c r="Q5433" s="44">
        <v>17000</v>
      </c>
      <c r="R5433" s="44">
        <v>14000</v>
      </c>
      <c r="S5433" s="44">
        <v>14000</v>
      </c>
      <c r="T5433" s="44">
        <f t="shared" si="3698"/>
        <v>0</v>
      </c>
      <c r="U5433" s="44">
        <v>0</v>
      </c>
      <c r="V5433" s="44">
        <v>0</v>
      </c>
      <c r="W5433" s="44">
        <v>0</v>
      </c>
      <c r="X5433" s="44">
        <f t="shared" si="3699"/>
        <v>14000</v>
      </c>
      <c r="Y5433" s="209">
        <f t="shared" si="3695"/>
        <v>100</v>
      </c>
    </row>
    <row r="5434" spans="1:25">
      <c r="A5434" s="23" t="s">
        <v>786</v>
      </c>
      <c r="B5434" s="23" t="s">
        <v>184</v>
      </c>
      <c r="C5434" s="23" t="s">
        <v>1076</v>
      </c>
      <c r="D5434" s="23" t="s">
        <v>1824</v>
      </c>
      <c r="E5434" s="22">
        <v>6139</v>
      </c>
      <c r="F5434" s="23" t="s">
        <v>1831</v>
      </c>
      <c r="G5434" s="128" t="s">
        <v>3379</v>
      </c>
      <c r="H5434" s="32" t="s">
        <v>152</v>
      </c>
      <c r="I5434" s="44">
        <f t="shared" si="3666"/>
        <v>3800</v>
      </c>
      <c r="J5434" s="44">
        <v>3800</v>
      </c>
      <c r="K5434" s="44">
        <f t="shared" si="3668"/>
        <v>0</v>
      </c>
      <c r="L5434" s="44">
        <v>0</v>
      </c>
      <c r="M5434" s="44">
        <v>0</v>
      </c>
      <c r="N5434" s="44">
        <v>0</v>
      </c>
      <c r="O5434" s="44">
        <v>0</v>
      </c>
      <c r="P5434" s="44">
        <v>0</v>
      </c>
      <c r="Q5434" s="44">
        <v>3994</v>
      </c>
      <c r="R5434" s="44">
        <v>3994</v>
      </c>
      <c r="S5434" s="44">
        <v>3160</v>
      </c>
      <c r="T5434" s="44">
        <f t="shared" si="3698"/>
        <v>834</v>
      </c>
      <c r="U5434" s="44">
        <v>355</v>
      </c>
      <c r="V5434" s="44">
        <v>355</v>
      </c>
      <c r="W5434" s="44">
        <v>124</v>
      </c>
      <c r="X5434" s="44">
        <f t="shared" si="3699"/>
        <v>3994</v>
      </c>
      <c r="Y5434" s="209">
        <f t="shared" si="3695"/>
        <v>100</v>
      </c>
    </row>
    <row r="5435" spans="1:25">
      <c r="A5435" s="23" t="s">
        <v>786</v>
      </c>
      <c r="B5435" s="23" t="s">
        <v>184</v>
      </c>
      <c r="C5435" s="23" t="s">
        <v>1076</v>
      </c>
      <c r="D5435" s="23" t="s">
        <v>1824</v>
      </c>
      <c r="E5435" s="22">
        <v>6139</v>
      </c>
      <c r="F5435" s="23" t="s">
        <v>1832</v>
      </c>
      <c r="G5435" s="128" t="s">
        <v>3379</v>
      </c>
      <c r="H5435" s="32" t="s">
        <v>158</v>
      </c>
      <c r="I5435" s="44">
        <f t="shared" si="3666"/>
        <v>100</v>
      </c>
      <c r="J5435" s="44">
        <v>100</v>
      </c>
      <c r="K5435" s="44">
        <f t="shared" si="3668"/>
        <v>0</v>
      </c>
      <c r="L5435" s="44">
        <v>0</v>
      </c>
      <c r="M5435" s="44">
        <v>0</v>
      </c>
      <c r="N5435" s="44">
        <v>0</v>
      </c>
      <c r="O5435" s="44">
        <v>0</v>
      </c>
      <c r="P5435" s="44">
        <v>0</v>
      </c>
      <c r="Q5435" s="44">
        <v>100</v>
      </c>
      <c r="R5435" s="44">
        <v>100</v>
      </c>
      <c r="S5435" s="44">
        <v>0</v>
      </c>
      <c r="T5435" s="44">
        <f t="shared" si="3698"/>
        <v>0</v>
      </c>
      <c r="U5435" s="44">
        <v>0</v>
      </c>
      <c r="V5435" s="44">
        <v>0</v>
      </c>
      <c r="W5435" s="44">
        <v>0</v>
      </c>
      <c r="X5435" s="44">
        <f t="shared" si="3699"/>
        <v>0</v>
      </c>
      <c r="Y5435" s="209">
        <f t="shared" si="3695"/>
        <v>0</v>
      </c>
    </row>
    <row r="5436" spans="1:25" ht="20.399999999999999">
      <c r="A5436" s="20" t="s">
        <v>0</v>
      </c>
      <c r="B5436" s="20" t="s">
        <v>0</v>
      </c>
      <c r="C5436" s="20" t="s">
        <v>0</v>
      </c>
      <c r="D5436" s="21" t="s">
        <v>0</v>
      </c>
      <c r="E5436" s="21" t="s">
        <v>0</v>
      </c>
      <c r="F5436" s="21" t="s">
        <v>0</v>
      </c>
      <c r="G5436" s="150" t="s">
        <v>0</v>
      </c>
      <c r="H5436" s="30" t="s">
        <v>42</v>
      </c>
      <c r="I5436" s="31">
        <f t="shared" ref="I5436:I5499" si="3707">SUM(J5436,K5436,O5436,P5436)</f>
        <v>100</v>
      </c>
      <c r="J5436" s="31">
        <f t="shared" ref="J5436:X5437" si="3708">SUM(J5437)</f>
        <v>100</v>
      </c>
      <c r="K5436" s="31">
        <f t="shared" ref="K5436:K5499" si="3709">SUM(L5436,M5436,N5436)</f>
        <v>0</v>
      </c>
      <c r="L5436" s="31">
        <f t="shared" si="3708"/>
        <v>0</v>
      </c>
      <c r="M5436" s="31">
        <f t="shared" si="3708"/>
        <v>0</v>
      </c>
      <c r="N5436" s="31">
        <f t="shared" si="3708"/>
        <v>0</v>
      </c>
      <c r="O5436" s="31">
        <f t="shared" si="3708"/>
        <v>0</v>
      </c>
      <c r="P5436" s="31">
        <f t="shared" si="3708"/>
        <v>0</v>
      </c>
      <c r="Q5436" s="31">
        <f t="shared" si="3708"/>
        <v>35226</v>
      </c>
      <c r="R5436" s="31">
        <f t="shared" si="3708"/>
        <v>23740</v>
      </c>
      <c r="S5436" s="31">
        <f t="shared" si="3708"/>
        <v>23640</v>
      </c>
      <c r="T5436" s="31">
        <f t="shared" si="3708"/>
        <v>0</v>
      </c>
      <c r="U5436" s="31">
        <f t="shared" si="3708"/>
        <v>0</v>
      </c>
      <c r="V5436" s="31">
        <f t="shared" si="3708"/>
        <v>0</v>
      </c>
      <c r="W5436" s="31">
        <f t="shared" si="3708"/>
        <v>0</v>
      </c>
      <c r="X5436" s="31">
        <f t="shared" si="3708"/>
        <v>23640</v>
      </c>
      <c r="Y5436" s="220">
        <f t="shared" si="3695"/>
        <v>99.578770008424598</v>
      </c>
    </row>
    <row r="5437" spans="1:25">
      <c r="A5437" s="23" t="s">
        <v>786</v>
      </c>
      <c r="B5437" s="23" t="s">
        <v>184</v>
      </c>
      <c r="C5437" s="23" t="s">
        <v>1076</v>
      </c>
      <c r="D5437" s="23" t="s">
        <v>1824</v>
      </c>
      <c r="E5437" s="21" t="s">
        <v>159</v>
      </c>
      <c r="F5437" s="21" t="s">
        <v>0</v>
      </c>
      <c r="G5437" s="150" t="s">
        <v>0</v>
      </c>
      <c r="H5437" s="21" t="s">
        <v>34</v>
      </c>
      <c r="I5437" s="66">
        <f t="shared" si="3707"/>
        <v>100</v>
      </c>
      <c r="J5437" s="66">
        <f t="shared" si="3708"/>
        <v>100</v>
      </c>
      <c r="K5437" s="66">
        <f t="shared" si="3709"/>
        <v>0</v>
      </c>
      <c r="L5437" s="66">
        <f t="shared" si="3708"/>
        <v>0</v>
      </c>
      <c r="M5437" s="66">
        <f t="shared" si="3708"/>
        <v>0</v>
      </c>
      <c r="N5437" s="66">
        <f t="shared" si="3708"/>
        <v>0</v>
      </c>
      <c r="O5437" s="66">
        <f t="shared" si="3708"/>
        <v>0</v>
      </c>
      <c r="P5437" s="66">
        <f t="shared" si="3708"/>
        <v>0</v>
      </c>
      <c r="Q5437" s="66">
        <f t="shared" si="3708"/>
        <v>35226</v>
      </c>
      <c r="R5437" s="66">
        <f t="shared" si="3708"/>
        <v>23740</v>
      </c>
      <c r="S5437" s="66">
        <f t="shared" si="3708"/>
        <v>23640</v>
      </c>
      <c r="T5437" s="66">
        <f t="shared" si="3708"/>
        <v>0</v>
      </c>
      <c r="U5437" s="66">
        <f t="shared" si="3708"/>
        <v>0</v>
      </c>
      <c r="V5437" s="66">
        <f t="shared" si="3708"/>
        <v>0</v>
      </c>
      <c r="W5437" s="66">
        <f t="shared" si="3708"/>
        <v>0</v>
      </c>
      <c r="X5437" s="66">
        <f t="shared" si="3708"/>
        <v>23640</v>
      </c>
      <c r="Y5437" s="208">
        <f t="shared" si="3695"/>
        <v>99.578770008424598</v>
      </c>
    </row>
    <row r="5438" spans="1:25">
      <c r="A5438" s="23" t="s">
        <v>786</v>
      </c>
      <c r="B5438" s="23" t="s">
        <v>184</v>
      </c>
      <c r="C5438" s="23" t="s">
        <v>1076</v>
      </c>
      <c r="D5438" s="23" t="s">
        <v>1824</v>
      </c>
      <c r="E5438" s="22">
        <v>6148</v>
      </c>
      <c r="F5438" s="23"/>
      <c r="G5438" s="128" t="s">
        <v>3379</v>
      </c>
      <c r="H5438" s="32" t="s">
        <v>41</v>
      </c>
      <c r="I5438" s="44">
        <f t="shared" si="3707"/>
        <v>100</v>
      </c>
      <c r="J5438" s="44">
        <v>100</v>
      </c>
      <c r="K5438" s="44">
        <f t="shared" si="3709"/>
        <v>0</v>
      </c>
      <c r="L5438" s="44">
        <v>0</v>
      </c>
      <c r="M5438" s="44">
        <v>0</v>
      </c>
      <c r="N5438" s="44">
        <v>0</v>
      </c>
      <c r="O5438" s="44">
        <v>0</v>
      </c>
      <c r="P5438" s="44">
        <v>0</v>
      </c>
      <c r="Q5438" s="44">
        <v>35226</v>
      </c>
      <c r="R5438" s="44">
        <v>23740</v>
      </c>
      <c r="S5438" s="44">
        <v>23640</v>
      </c>
      <c r="T5438" s="44">
        <f t="shared" si="3698"/>
        <v>0</v>
      </c>
      <c r="U5438" s="44">
        <v>0</v>
      </c>
      <c r="V5438" s="44">
        <v>0</v>
      </c>
      <c r="W5438" s="44">
        <v>0</v>
      </c>
      <c r="X5438" s="44">
        <f t="shared" si="3699"/>
        <v>23640</v>
      </c>
      <c r="Y5438" s="209">
        <f t="shared" si="3695"/>
        <v>99.578770008424598</v>
      </c>
    </row>
    <row r="5439" spans="1:25" ht="20.399999999999999">
      <c r="A5439" s="20" t="s">
        <v>0</v>
      </c>
      <c r="B5439" s="20" t="s">
        <v>0</v>
      </c>
      <c r="C5439" s="20" t="s">
        <v>0</v>
      </c>
      <c r="D5439" s="21" t="s">
        <v>0</v>
      </c>
      <c r="E5439" s="21" t="s">
        <v>0</v>
      </c>
      <c r="F5439" s="21" t="s">
        <v>0</v>
      </c>
      <c r="G5439" s="150" t="s">
        <v>0</v>
      </c>
      <c r="H5439" s="30" t="s">
        <v>60</v>
      </c>
      <c r="I5439" s="31">
        <f t="shared" si="3707"/>
        <v>10000</v>
      </c>
      <c r="J5439" s="31">
        <f t="shared" ref="J5439:X5440" si="3710">SUM(J5440)</f>
        <v>0</v>
      </c>
      <c r="K5439" s="31">
        <f t="shared" si="3709"/>
        <v>10000</v>
      </c>
      <c r="L5439" s="31">
        <f t="shared" si="3710"/>
        <v>10000</v>
      </c>
      <c r="M5439" s="31">
        <f t="shared" si="3710"/>
        <v>0</v>
      </c>
      <c r="N5439" s="31">
        <f t="shared" si="3710"/>
        <v>0</v>
      </c>
      <c r="O5439" s="31">
        <f t="shared" si="3710"/>
        <v>0</v>
      </c>
      <c r="P5439" s="31">
        <f t="shared" si="3710"/>
        <v>0</v>
      </c>
      <c r="Q5439" s="31">
        <f t="shared" si="3710"/>
        <v>13256</v>
      </c>
      <c r="R5439" s="31">
        <f t="shared" si="3710"/>
        <v>0</v>
      </c>
      <c r="S5439" s="31">
        <f t="shared" si="3710"/>
        <v>0</v>
      </c>
      <c r="T5439" s="31">
        <f t="shared" si="3710"/>
        <v>0</v>
      </c>
      <c r="U5439" s="31">
        <f t="shared" si="3710"/>
        <v>0</v>
      </c>
      <c r="V5439" s="31">
        <f t="shared" si="3710"/>
        <v>0</v>
      </c>
      <c r="W5439" s="31">
        <f t="shared" si="3710"/>
        <v>0</v>
      </c>
      <c r="X5439" s="31">
        <f t="shared" si="3710"/>
        <v>0</v>
      </c>
      <c r="Y5439" s="220">
        <f t="shared" si="3695"/>
        <v>0</v>
      </c>
    </row>
    <row r="5440" spans="1:25">
      <c r="A5440" s="23" t="s">
        <v>786</v>
      </c>
      <c r="B5440" s="23" t="s">
        <v>184</v>
      </c>
      <c r="C5440" s="23" t="s">
        <v>1076</v>
      </c>
      <c r="D5440" s="23" t="s">
        <v>1824</v>
      </c>
      <c r="E5440" s="21" t="s">
        <v>166</v>
      </c>
      <c r="F5440" s="21" t="s">
        <v>0</v>
      </c>
      <c r="G5440" s="150" t="s">
        <v>0</v>
      </c>
      <c r="H5440" s="21" t="s">
        <v>53</v>
      </c>
      <c r="I5440" s="66">
        <f t="shared" si="3707"/>
        <v>10000</v>
      </c>
      <c r="J5440" s="66">
        <f t="shared" si="3710"/>
        <v>0</v>
      </c>
      <c r="K5440" s="66">
        <f t="shared" si="3709"/>
        <v>10000</v>
      </c>
      <c r="L5440" s="66">
        <f t="shared" si="3710"/>
        <v>10000</v>
      </c>
      <c r="M5440" s="66">
        <f t="shared" si="3710"/>
        <v>0</v>
      </c>
      <c r="N5440" s="66">
        <f t="shared" si="3710"/>
        <v>0</v>
      </c>
      <c r="O5440" s="66">
        <f t="shared" si="3710"/>
        <v>0</v>
      </c>
      <c r="P5440" s="66">
        <f t="shared" si="3710"/>
        <v>0</v>
      </c>
      <c r="Q5440" s="66">
        <f t="shared" si="3710"/>
        <v>13256</v>
      </c>
      <c r="R5440" s="66">
        <f t="shared" si="3710"/>
        <v>0</v>
      </c>
      <c r="S5440" s="66">
        <f t="shared" si="3710"/>
        <v>0</v>
      </c>
      <c r="T5440" s="66">
        <f t="shared" si="3710"/>
        <v>0</v>
      </c>
      <c r="U5440" s="66">
        <f t="shared" si="3710"/>
        <v>0</v>
      </c>
      <c r="V5440" s="66">
        <f t="shared" si="3710"/>
        <v>0</v>
      </c>
      <c r="W5440" s="66">
        <f t="shared" si="3710"/>
        <v>0</v>
      </c>
      <c r="X5440" s="66">
        <f t="shared" si="3710"/>
        <v>0</v>
      </c>
      <c r="Y5440" s="208">
        <f t="shared" si="3695"/>
        <v>0</v>
      </c>
    </row>
    <row r="5441" spans="1:25">
      <c r="A5441" s="23" t="s">
        <v>786</v>
      </c>
      <c r="B5441" s="23" t="s">
        <v>184</v>
      </c>
      <c r="C5441" s="23" t="s">
        <v>1076</v>
      </c>
      <c r="D5441" s="23" t="s">
        <v>1824</v>
      </c>
      <c r="E5441" s="22">
        <v>8213</v>
      </c>
      <c r="F5441" s="23"/>
      <c r="G5441" s="128" t="s">
        <v>3379</v>
      </c>
      <c r="H5441" s="32" t="s">
        <v>56</v>
      </c>
      <c r="I5441" s="44">
        <f t="shared" si="3707"/>
        <v>10000</v>
      </c>
      <c r="J5441" s="44">
        <v>0</v>
      </c>
      <c r="K5441" s="44">
        <f t="shared" si="3709"/>
        <v>10000</v>
      </c>
      <c r="L5441" s="44">
        <v>10000</v>
      </c>
      <c r="M5441" s="44">
        <v>0</v>
      </c>
      <c r="N5441" s="44">
        <v>0</v>
      </c>
      <c r="O5441" s="44">
        <v>0</v>
      </c>
      <c r="P5441" s="44">
        <v>0</v>
      </c>
      <c r="Q5441" s="44">
        <v>13256</v>
      </c>
      <c r="R5441" s="44">
        <v>0</v>
      </c>
      <c r="S5441" s="44">
        <v>0</v>
      </c>
      <c r="T5441" s="44">
        <f t="shared" si="3698"/>
        <v>0</v>
      </c>
      <c r="U5441" s="44">
        <v>0</v>
      </c>
      <c r="V5441" s="44">
        <v>0</v>
      </c>
      <c r="W5441" s="44">
        <v>0</v>
      </c>
      <c r="X5441" s="44">
        <f t="shared" si="3699"/>
        <v>0</v>
      </c>
      <c r="Y5441" s="209">
        <f t="shared" si="3695"/>
        <v>0</v>
      </c>
    </row>
    <row r="5442" spans="1:25">
      <c r="A5442" s="32" t="s">
        <v>0</v>
      </c>
      <c r="B5442" s="32" t="s">
        <v>0</v>
      </c>
      <c r="C5442" s="32" t="s">
        <v>0</v>
      </c>
      <c r="D5442" s="32" t="s">
        <v>0</v>
      </c>
      <c r="E5442" s="32" t="s">
        <v>0</v>
      </c>
      <c r="F5442" s="32" t="s">
        <v>0</v>
      </c>
      <c r="G5442" s="154" t="s">
        <v>0</v>
      </c>
      <c r="H5442" s="30" t="s">
        <v>1833</v>
      </c>
      <c r="I5442" s="31">
        <f t="shared" si="3707"/>
        <v>1672750</v>
      </c>
      <c r="J5442" s="31">
        <f t="shared" ref="J5442:P5442" si="3711">SUM(J5413,J5436,J5439)</f>
        <v>1656750</v>
      </c>
      <c r="K5442" s="31">
        <f t="shared" si="3709"/>
        <v>16000</v>
      </c>
      <c r="L5442" s="31">
        <f t="shared" si="3711"/>
        <v>16000</v>
      </c>
      <c r="M5442" s="31">
        <f t="shared" si="3711"/>
        <v>0</v>
      </c>
      <c r="N5442" s="31">
        <f t="shared" si="3711"/>
        <v>0</v>
      </c>
      <c r="O5442" s="31">
        <f t="shared" si="3711"/>
        <v>0</v>
      </c>
      <c r="P5442" s="31">
        <f t="shared" si="3711"/>
        <v>0</v>
      </c>
      <c r="Q5442" s="31">
        <f>SUM(Q5413,Q5436,Q5439)</f>
        <v>1786731</v>
      </c>
      <c r="R5442" s="31">
        <f>SUM(R5413,R5436,R5439)</f>
        <v>1755989</v>
      </c>
      <c r="S5442" s="31">
        <f>SUM(S5413,S5436,S5439)</f>
        <v>1427509</v>
      </c>
      <c r="T5442" s="31">
        <f t="shared" ref="T5442:X5442" si="3712">SUM(T5413,T5436,T5439)</f>
        <v>328280</v>
      </c>
      <c r="U5442" s="31">
        <f t="shared" si="3712"/>
        <v>150655</v>
      </c>
      <c r="V5442" s="31">
        <f t="shared" si="3712"/>
        <v>138157</v>
      </c>
      <c r="W5442" s="31">
        <f t="shared" si="3712"/>
        <v>39468</v>
      </c>
      <c r="X5442" s="31">
        <f t="shared" si="3712"/>
        <v>1755789</v>
      </c>
      <c r="Y5442" s="220">
        <f t="shared" si="3695"/>
        <v>99.9886104070128</v>
      </c>
    </row>
    <row r="5443" spans="1:25" ht="15" thickBot="1">
      <c r="A5443" s="32" t="s">
        <v>0</v>
      </c>
      <c r="B5443" s="32" t="s">
        <v>0</v>
      </c>
      <c r="C5443" s="32" t="s">
        <v>0</v>
      </c>
      <c r="D5443" s="32" t="s">
        <v>0</v>
      </c>
      <c r="E5443" s="32" t="s">
        <v>0</v>
      </c>
      <c r="F5443" s="32" t="s">
        <v>0</v>
      </c>
      <c r="G5443" s="154" t="s">
        <v>0</v>
      </c>
      <c r="H5443" s="21" t="s">
        <v>170</v>
      </c>
      <c r="I5443" s="66">
        <f t="shared" si="3707"/>
        <v>54</v>
      </c>
      <c r="J5443" s="66">
        <v>54</v>
      </c>
      <c r="K5443" s="66">
        <f t="shared" si="3709"/>
        <v>0</v>
      </c>
      <c r="L5443" s="66" t="s">
        <v>0</v>
      </c>
      <c r="M5443" s="66" t="s">
        <v>0</v>
      </c>
      <c r="N5443" s="66" t="s">
        <v>0</v>
      </c>
      <c r="O5443" s="66" t="s">
        <v>0</v>
      </c>
      <c r="P5443" s="66" t="s">
        <v>0</v>
      </c>
      <c r="Q5443" s="66">
        <v>0</v>
      </c>
      <c r="R5443" s="66"/>
      <c r="S5443" s="66"/>
      <c r="T5443" s="66"/>
      <c r="U5443" s="66"/>
      <c r="V5443" s="66"/>
      <c r="W5443" s="66"/>
      <c r="X5443" s="66"/>
      <c r="Y5443" s="208">
        <v>0</v>
      </c>
    </row>
    <row r="5444" spans="1:25" ht="41.4" thickBot="1">
      <c r="A5444" s="252" t="s">
        <v>0</v>
      </c>
      <c r="B5444" s="252" t="s">
        <v>0</v>
      </c>
      <c r="C5444" s="252" t="s">
        <v>0</v>
      </c>
      <c r="D5444" s="252" t="s">
        <v>0</v>
      </c>
      <c r="E5444" s="252" t="s">
        <v>0</v>
      </c>
      <c r="F5444" s="252" t="s">
        <v>0</v>
      </c>
      <c r="G5444" s="258" t="s">
        <v>0</v>
      </c>
      <c r="H5444" s="24" t="s">
        <v>72</v>
      </c>
      <c r="I5444" s="1" t="s">
        <v>3093</v>
      </c>
      <c r="J5444" s="1" t="s">
        <v>3130</v>
      </c>
      <c r="K5444" s="1" t="s">
        <v>3</v>
      </c>
      <c r="L5444" s="1" t="s">
        <v>4</v>
      </c>
      <c r="M5444" s="1" t="s">
        <v>5</v>
      </c>
      <c r="N5444" s="1" t="s">
        <v>6</v>
      </c>
      <c r="O5444" s="1" t="s">
        <v>7</v>
      </c>
      <c r="P5444" s="1" t="s">
        <v>8</v>
      </c>
      <c r="Q5444" s="1" t="s">
        <v>3344</v>
      </c>
      <c r="R5444" s="1" t="s">
        <v>3427</v>
      </c>
      <c r="S5444" s="1" t="s">
        <v>3447</v>
      </c>
      <c r="T5444" s="1" t="s">
        <v>3448</v>
      </c>
      <c r="U5444" s="1" t="s">
        <v>3452</v>
      </c>
      <c r="V5444" s="1" t="s">
        <v>3449</v>
      </c>
      <c r="W5444" s="1" t="s">
        <v>3450</v>
      </c>
      <c r="X5444" s="1" t="s">
        <v>3451</v>
      </c>
      <c r="Y5444" s="216" t="s">
        <v>3385</v>
      </c>
    </row>
    <row r="5445" spans="1:25">
      <c r="A5445" s="253"/>
      <c r="B5445" s="253"/>
      <c r="C5445" s="253"/>
      <c r="D5445" s="253"/>
      <c r="E5445" s="253"/>
      <c r="F5445" s="253"/>
      <c r="G5445" s="259"/>
      <c r="H5445" s="33" t="s">
        <v>0</v>
      </c>
      <c r="I5445" s="45">
        <v>1</v>
      </c>
      <c r="J5445" s="45">
        <v>3</v>
      </c>
      <c r="K5445" s="45" t="s">
        <v>9</v>
      </c>
      <c r="L5445" s="45">
        <v>5</v>
      </c>
      <c r="M5445" s="45">
        <v>6</v>
      </c>
      <c r="N5445" s="45">
        <v>7</v>
      </c>
      <c r="O5445" s="45">
        <v>8</v>
      </c>
      <c r="P5445" s="45">
        <v>9</v>
      </c>
      <c r="Q5445" s="45">
        <v>1</v>
      </c>
      <c r="R5445" s="45">
        <v>2</v>
      </c>
      <c r="S5445" s="45">
        <v>3</v>
      </c>
      <c r="T5445" s="45" t="s">
        <v>3453</v>
      </c>
      <c r="U5445" s="45">
        <v>5</v>
      </c>
      <c r="V5445" s="45">
        <v>6</v>
      </c>
      <c r="W5445" s="45">
        <v>7</v>
      </c>
      <c r="X5445" s="45" t="s">
        <v>3454</v>
      </c>
      <c r="Y5445" s="276">
        <v>9</v>
      </c>
    </row>
    <row r="5446" spans="1:25">
      <c r="A5446" s="253"/>
      <c r="B5446" s="253"/>
      <c r="C5446" s="253"/>
      <c r="D5446" s="253"/>
      <c r="E5446" s="253"/>
      <c r="F5446" s="253"/>
      <c r="G5446" s="259"/>
      <c r="H5446" s="34" t="s">
        <v>109</v>
      </c>
      <c r="I5446" s="35">
        <f t="shared" si="3707"/>
        <v>1672750</v>
      </c>
      <c r="J5446" s="35">
        <f t="shared" ref="J5446:P5446" si="3713">SUM(J5442)</f>
        <v>1656750</v>
      </c>
      <c r="K5446" s="35">
        <f t="shared" si="3709"/>
        <v>16000</v>
      </c>
      <c r="L5446" s="35">
        <f t="shared" si="3713"/>
        <v>16000</v>
      </c>
      <c r="M5446" s="35">
        <f t="shared" si="3713"/>
        <v>0</v>
      </c>
      <c r="N5446" s="35">
        <f t="shared" si="3713"/>
        <v>0</v>
      </c>
      <c r="O5446" s="35">
        <f t="shared" si="3713"/>
        <v>0</v>
      </c>
      <c r="P5446" s="35">
        <f t="shared" si="3713"/>
        <v>0</v>
      </c>
      <c r="Q5446" s="35">
        <f>SUM(Q5442)</f>
        <v>1786731</v>
      </c>
      <c r="R5446" s="35">
        <f>SUM(R5442)</f>
        <v>1755989</v>
      </c>
      <c r="S5446" s="35">
        <f>SUM(S5442)</f>
        <v>1427509</v>
      </c>
      <c r="T5446" s="35">
        <f t="shared" ref="T5446:X5446" si="3714">SUM(T5442)</f>
        <v>328280</v>
      </c>
      <c r="U5446" s="35">
        <f t="shared" si="3714"/>
        <v>150655</v>
      </c>
      <c r="V5446" s="35">
        <f t="shared" si="3714"/>
        <v>138157</v>
      </c>
      <c r="W5446" s="35">
        <f t="shared" si="3714"/>
        <v>39468</v>
      </c>
      <c r="X5446" s="35">
        <f t="shared" si="3714"/>
        <v>1755789</v>
      </c>
      <c r="Y5446" s="218">
        <f t="shared" ref="Y5446:Y5447" si="3715">IF(R5446=0,0,(X5446/R5446)*100)</f>
        <v>99.9886104070128</v>
      </c>
    </row>
    <row r="5447" spans="1:25">
      <c r="A5447" s="253"/>
      <c r="B5447" s="253"/>
      <c r="C5447" s="253"/>
      <c r="D5447" s="253"/>
      <c r="E5447" s="253"/>
      <c r="F5447" s="253"/>
      <c r="G5447" s="259"/>
      <c r="H5447" s="36" t="s">
        <v>69</v>
      </c>
      <c r="I5447" s="35">
        <f t="shared" si="3707"/>
        <v>1672750</v>
      </c>
      <c r="J5447" s="35">
        <f t="shared" ref="J5447:P5447" si="3716">SUM(J5446)</f>
        <v>1656750</v>
      </c>
      <c r="K5447" s="35">
        <f t="shared" si="3709"/>
        <v>16000</v>
      </c>
      <c r="L5447" s="35">
        <f t="shared" si="3716"/>
        <v>16000</v>
      </c>
      <c r="M5447" s="35">
        <f t="shared" si="3716"/>
        <v>0</v>
      </c>
      <c r="N5447" s="35">
        <f t="shared" si="3716"/>
        <v>0</v>
      </c>
      <c r="O5447" s="35">
        <f t="shared" si="3716"/>
        <v>0</v>
      </c>
      <c r="P5447" s="35">
        <f t="shared" si="3716"/>
        <v>0</v>
      </c>
      <c r="Q5447" s="35">
        <f>SUM(Q5446)</f>
        <v>1786731</v>
      </c>
      <c r="R5447" s="35">
        <f>SUM(R5446)</f>
        <v>1755989</v>
      </c>
      <c r="S5447" s="35">
        <f>SUM(S5446)</f>
        <v>1427509</v>
      </c>
      <c r="T5447" s="35">
        <f t="shared" ref="T5447:X5447" si="3717">SUM(T5446)</f>
        <v>328280</v>
      </c>
      <c r="U5447" s="35">
        <f t="shared" si="3717"/>
        <v>150655</v>
      </c>
      <c r="V5447" s="35">
        <f t="shared" si="3717"/>
        <v>138157</v>
      </c>
      <c r="W5447" s="35">
        <f t="shared" si="3717"/>
        <v>39468</v>
      </c>
      <c r="X5447" s="35">
        <f t="shared" si="3717"/>
        <v>1755789</v>
      </c>
      <c r="Y5447" s="218">
        <f t="shared" si="3715"/>
        <v>99.9886104070128</v>
      </c>
    </row>
    <row r="5448" spans="1:25">
      <c r="A5448" s="254"/>
      <c r="B5448" s="254"/>
      <c r="C5448" s="254"/>
      <c r="D5448" s="254"/>
      <c r="E5448" s="254"/>
      <c r="F5448" s="254"/>
      <c r="G5448" s="260"/>
    </row>
    <row r="5449" spans="1:25" ht="15" thickBot="1">
      <c r="A5449" s="32" t="s">
        <v>0</v>
      </c>
      <c r="B5449" s="32" t="s">
        <v>0</v>
      </c>
      <c r="C5449" s="32" t="s">
        <v>0</v>
      </c>
      <c r="D5449" s="32" t="s">
        <v>0</v>
      </c>
      <c r="E5449" s="32" t="s">
        <v>0</v>
      </c>
      <c r="F5449" s="32" t="s">
        <v>0</v>
      </c>
      <c r="G5449" s="154" t="s">
        <v>0</v>
      </c>
      <c r="H5449" s="37" t="s">
        <v>0</v>
      </c>
      <c r="I5449" s="37"/>
      <c r="J5449" s="37"/>
      <c r="K5449" s="37"/>
      <c r="L5449" s="37" t="s">
        <v>0</v>
      </c>
      <c r="M5449" s="37" t="s">
        <v>0</v>
      </c>
      <c r="N5449" s="37" t="s">
        <v>0</v>
      </c>
      <c r="O5449" s="37" t="s">
        <v>0</v>
      </c>
      <c r="P5449" s="37" t="s">
        <v>0</v>
      </c>
      <c r="Q5449" s="37"/>
      <c r="R5449" s="37"/>
      <c r="S5449" s="37"/>
      <c r="T5449" s="37" t="s">
        <v>0</v>
      </c>
      <c r="U5449" s="37" t="s">
        <v>0</v>
      </c>
      <c r="V5449" s="37" t="s">
        <v>0</v>
      </c>
      <c r="W5449" s="37" t="s">
        <v>0</v>
      </c>
      <c r="X5449" s="37" t="s">
        <v>0</v>
      </c>
      <c r="Y5449" s="219"/>
    </row>
    <row r="5450" spans="1:25" ht="41.4" thickBot="1">
      <c r="A5450" s="24" t="s">
        <v>123</v>
      </c>
      <c r="B5450" s="24" t="s">
        <v>124</v>
      </c>
      <c r="C5450" s="24" t="s">
        <v>125</v>
      </c>
      <c r="D5450" s="25" t="s">
        <v>0</v>
      </c>
      <c r="E5450" s="24" t="s">
        <v>126</v>
      </c>
      <c r="F5450" s="24" t="s">
        <v>127</v>
      </c>
      <c r="G5450" s="151" t="s">
        <v>128</v>
      </c>
      <c r="H5450" s="24" t="s">
        <v>1</v>
      </c>
      <c r="I5450" s="1" t="s">
        <v>3093</v>
      </c>
      <c r="J5450" s="1" t="s">
        <v>3130</v>
      </c>
      <c r="K5450" s="1" t="s">
        <v>3</v>
      </c>
      <c r="L5450" s="1" t="s">
        <v>4</v>
      </c>
      <c r="M5450" s="1" t="s">
        <v>5</v>
      </c>
      <c r="N5450" s="1" t="s">
        <v>6</v>
      </c>
      <c r="O5450" s="1" t="s">
        <v>7</v>
      </c>
      <c r="P5450" s="1" t="s">
        <v>8</v>
      </c>
      <c r="Q5450" s="1" t="s">
        <v>3344</v>
      </c>
      <c r="R5450" s="1" t="s">
        <v>3427</v>
      </c>
      <c r="S5450" s="1" t="s">
        <v>3447</v>
      </c>
      <c r="T5450" s="1" t="s">
        <v>3448</v>
      </c>
      <c r="U5450" s="1" t="s">
        <v>3452</v>
      </c>
      <c r="V5450" s="1" t="s">
        <v>3449</v>
      </c>
      <c r="W5450" s="1" t="s">
        <v>3450</v>
      </c>
      <c r="X5450" s="1" t="s">
        <v>3451</v>
      </c>
      <c r="Y5450" s="216" t="s">
        <v>3385</v>
      </c>
    </row>
    <row r="5451" spans="1:25">
      <c r="A5451" s="26" t="s">
        <v>0</v>
      </c>
      <c r="B5451" s="26" t="s">
        <v>0</v>
      </c>
      <c r="C5451" s="26" t="s">
        <v>0</v>
      </c>
      <c r="D5451" s="27" t="s">
        <v>0</v>
      </c>
      <c r="E5451" s="27" t="s">
        <v>0</v>
      </c>
      <c r="F5451" s="28" t="s">
        <v>0</v>
      </c>
      <c r="G5451" s="152" t="s">
        <v>0</v>
      </c>
      <c r="H5451" s="29" t="s">
        <v>0</v>
      </c>
      <c r="I5451" s="45">
        <v>1</v>
      </c>
      <c r="J5451" s="45">
        <v>3</v>
      </c>
      <c r="K5451" s="45" t="s">
        <v>9</v>
      </c>
      <c r="L5451" s="45">
        <v>5</v>
      </c>
      <c r="M5451" s="45">
        <v>6</v>
      </c>
      <c r="N5451" s="45">
        <v>7</v>
      </c>
      <c r="O5451" s="45">
        <v>8</v>
      </c>
      <c r="P5451" s="45">
        <v>9</v>
      </c>
      <c r="Q5451" s="45">
        <v>1</v>
      </c>
      <c r="R5451" s="45">
        <v>2</v>
      </c>
      <c r="S5451" s="45">
        <v>3</v>
      </c>
      <c r="T5451" s="45" t="s">
        <v>3453</v>
      </c>
      <c r="U5451" s="45">
        <v>5</v>
      </c>
      <c r="V5451" s="45">
        <v>6</v>
      </c>
      <c r="W5451" s="45">
        <v>7</v>
      </c>
      <c r="X5451" s="45" t="s">
        <v>3454</v>
      </c>
      <c r="Y5451" s="276">
        <v>9</v>
      </c>
    </row>
    <row r="5452" spans="1:25">
      <c r="A5452" s="133" t="s">
        <v>786</v>
      </c>
      <c r="B5452" s="133" t="s">
        <v>184</v>
      </c>
      <c r="C5452" s="109" t="s">
        <v>1087</v>
      </c>
      <c r="D5452" s="109" t="s">
        <v>1834</v>
      </c>
      <c r="E5452" s="98" t="s">
        <v>0</v>
      </c>
      <c r="F5452" s="98" t="s">
        <v>0</v>
      </c>
      <c r="G5452" s="153" t="s">
        <v>0</v>
      </c>
      <c r="H5452" s="98" t="s">
        <v>1835</v>
      </c>
      <c r="I5452" s="110"/>
      <c r="J5452" s="110"/>
      <c r="K5452" s="110"/>
      <c r="L5452" s="110" t="s">
        <v>0</v>
      </c>
      <c r="M5452" s="110" t="s">
        <v>0</v>
      </c>
      <c r="N5452" s="110" t="s">
        <v>0</v>
      </c>
      <c r="O5452" s="110" t="s">
        <v>0</v>
      </c>
      <c r="P5452" s="110" t="s">
        <v>0</v>
      </c>
      <c r="Q5452" s="110"/>
      <c r="R5452" s="110"/>
      <c r="S5452" s="110"/>
      <c r="T5452" s="110" t="s">
        <v>0</v>
      </c>
      <c r="U5452" s="110" t="s">
        <v>0</v>
      </c>
      <c r="V5452" s="110" t="s">
        <v>0</v>
      </c>
      <c r="W5452" s="110" t="s">
        <v>0</v>
      </c>
      <c r="X5452" s="110" t="s">
        <v>0</v>
      </c>
      <c r="Y5452" s="217"/>
    </row>
    <row r="5453" spans="1:25" ht="20.399999999999999">
      <c r="A5453" s="20" t="s">
        <v>0</v>
      </c>
      <c r="B5453" s="20" t="s">
        <v>0</v>
      </c>
      <c r="C5453" s="20" t="s">
        <v>0</v>
      </c>
      <c r="D5453" s="21" t="s">
        <v>0</v>
      </c>
      <c r="E5453" s="21" t="s">
        <v>0</v>
      </c>
      <c r="F5453" s="21" t="s">
        <v>0</v>
      </c>
      <c r="G5453" s="150" t="s">
        <v>0</v>
      </c>
      <c r="H5453" s="30" t="s">
        <v>33</v>
      </c>
      <c r="I5453" s="31">
        <f t="shared" si="3707"/>
        <v>1805600</v>
      </c>
      <c r="J5453" s="31">
        <f t="shared" ref="J5453:P5453" si="3718">SUM(J5454,J5462,J5464)</f>
        <v>1792300</v>
      </c>
      <c r="K5453" s="31">
        <f t="shared" si="3709"/>
        <v>13300</v>
      </c>
      <c r="L5453" s="31">
        <f t="shared" si="3718"/>
        <v>10800</v>
      </c>
      <c r="M5453" s="31">
        <f t="shared" si="3718"/>
        <v>1000</v>
      </c>
      <c r="N5453" s="31">
        <f t="shared" si="3718"/>
        <v>1500</v>
      </c>
      <c r="O5453" s="31">
        <f t="shared" si="3718"/>
        <v>0</v>
      </c>
      <c r="P5453" s="31">
        <f t="shared" si="3718"/>
        <v>0</v>
      </c>
      <c r="Q5453" s="31">
        <f>SUM(Q5454,Q5462,Q5464)</f>
        <v>1881154</v>
      </c>
      <c r="R5453" s="31">
        <f>SUM(R5454,R5462,R5464)</f>
        <v>1864854</v>
      </c>
      <c r="S5453" s="31">
        <f>SUM(S5454,S5462,S5464)</f>
        <v>1424656</v>
      </c>
      <c r="T5453" s="31">
        <f t="shared" ref="T5453:X5453" si="3719">SUM(T5454,T5462,T5464)</f>
        <v>440198</v>
      </c>
      <c r="U5453" s="31">
        <f t="shared" si="3719"/>
        <v>198304</v>
      </c>
      <c r="V5453" s="31">
        <f t="shared" si="3719"/>
        <v>161054</v>
      </c>
      <c r="W5453" s="31">
        <f t="shared" si="3719"/>
        <v>80840</v>
      </c>
      <c r="X5453" s="31">
        <f t="shared" si="3719"/>
        <v>1864854</v>
      </c>
      <c r="Y5453" s="220">
        <f t="shared" ref="Y5453:Y5484" si="3720">IF(R5453=0,0,(X5453/R5453)*100)</f>
        <v>100</v>
      </c>
    </row>
    <row r="5454" spans="1:25">
      <c r="A5454" s="23" t="s">
        <v>786</v>
      </c>
      <c r="B5454" s="23" t="s">
        <v>184</v>
      </c>
      <c r="C5454" s="23" t="s">
        <v>1087</v>
      </c>
      <c r="D5454" s="23" t="s">
        <v>1834</v>
      </c>
      <c r="E5454" s="21" t="s">
        <v>132</v>
      </c>
      <c r="F5454" s="21" t="s">
        <v>0</v>
      </c>
      <c r="G5454" s="150" t="s">
        <v>0</v>
      </c>
      <c r="H5454" s="21" t="s">
        <v>11</v>
      </c>
      <c r="I5454" s="66">
        <f t="shared" si="3707"/>
        <v>1505900</v>
      </c>
      <c r="J5454" s="66">
        <f t="shared" ref="J5454:P5454" si="3721">SUM(J5455,J5456)</f>
        <v>1505900</v>
      </c>
      <c r="K5454" s="66">
        <f t="shared" si="3709"/>
        <v>0</v>
      </c>
      <c r="L5454" s="66">
        <f t="shared" si="3721"/>
        <v>0</v>
      </c>
      <c r="M5454" s="66">
        <f t="shared" si="3721"/>
        <v>0</v>
      </c>
      <c r="N5454" s="66">
        <f t="shared" si="3721"/>
        <v>0</v>
      </c>
      <c r="O5454" s="66">
        <f t="shared" si="3721"/>
        <v>0</v>
      </c>
      <c r="P5454" s="66">
        <f t="shared" si="3721"/>
        <v>0</v>
      </c>
      <c r="Q5454" s="66">
        <f>SUM(Q5455,Q5456)</f>
        <v>1568153</v>
      </c>
      <c r="R5454" s="66">
        <f>SUM(R5455,R5456)</f>
        <v>1568153</v>
      </c>
      <c r="S5454" s="66">
        <f>SUM(S5455,S5456)</f>
        <v>1201795</v>
      </c>
      <c r="T5454" s="66">
        <f t="shared" ref="T5454:X5454" si="3722">SUM(T5455,T5456)</f>
        <v>366358</v>
      </c>
      <c r="U5454" s="66">
        <f t="shared" si="3722"/>
        <v>165000</v>
      </c>
      <c r="V5454" s="66">
        <f t="shared" si="3722"/>
        <v>135000</v>
      </c>
      <c r="W5454" s="66">
        <f t="shared" si="3722"/>
        <v>66358</v>
      </c>
      <c r="X5454" s="66">
        <f t="shared" si="3722"/>
        <v>1568153</v>
      </c>
      <c r="Y5454" s="208">
        <f t="shared" si="3720"/>
        <v>100</v>
      </c>
    </row>
    <row r="5455" spans="1:25">
      <c r="A5455" s="23" t="s">
        <v>786</v>
      </c>
      <c r="B5455" s="23" t="s">
        <v>184</v>
      </c>
      <c r="C5455" s="23" t="s">
        <v>1087</v>
      </c>
      <c r="D5455" s="23" t="s">
        <v>1834</v>
      </c>
      <c r="E5455" s="22">
        <v>6111</v>
      </c>
      <c r="F5455" s="23"/>
      <c r="G5455" s="128" t="s">
        <v>3379</v>
      </c>
      <c r="H5455" s="32" t="s">
        <v>12</v>
      </c>
      <c r="I5455" s="44">
        <f t="shared" si="3707"/>
        <v>1295200</v>
      </c>
      <c r="J5455" s="44">
        <v>1295200</v>
      </c>
      <c r="K5455" s="44">
        <f t="shared" si="3709"/>
        <v>0</v>
      </c>
      <c r="L5455" s="44">
        <v>0</v>
      </c>
      <c r="M5455" s="44">
        <v>0</v>
      </c>
      <c r="N5455" s="44">
        <v>0</v>
      </c>
      <c r="O5455" s="44">
        <v>0</v>
      </c>
      <c r="P5455" s="44">
        <v>0</v>
      </c>
      <c r="Q5455" s="44">
        <v>1334353</v>
      </c>
      <c r="R5455" s="44">
        <v>1334353</v>
      </c>
      <c r="S5455" s="44">
        <v>1003144</v>
      </c>
      <c r="T5455" s="44">
        <f t="shared" ref="T5455:T5483" si="3723">U5455+V5455+W5455</f>
        <v>331209</v>
      </c>
      <c r="U5455" s="44">
        <v>150000</v>
      </c>
      <c r="V5455" s="44">
        <v>120000</v>
      </c>
      <c r="W5455" s="44">
        <v>61209</v>
      </c>
      <c r="X5455" s="44">
        <f t="shared" ref="X5455:X5483" si="3724">S5455+T5455</f>
        <v>1334353</v>
      </c>
      <c r="Y5455" s="209">
        <f t="shared" si="3720"/>
        <v>100</v>
      </c>
    </row>
    <row r="5456" spans="1:25">
      <c r="A5456" s="20" t="s">
        <v>786</v>
      </c>
      <c r="B5456" s="20" t="s">
        <v>184</v>
      </c>
      <c r="C5456" s="20" t="s">
        <v>1087</v>
      </c>
      <c r="D5456" s="20" t="s">
        <v>1834</v>
      </c>
      <c r="E5456" s="20" t="s">
        <v>134</v>
      </c>
      <c r="F5456" s="23" t="s">
        <v>0</v>
      </c>
      <c r="G5456" s="154" t="s">
        <v>0</v>
      </c>
      <c r="H5456" s="21" t="s">
        <v>13</v>
      </c>
      <c r="I5456" s="66">
        <f t="shared" si="3707"/>
        <v>210700</v>
      </c>
      <c r="J5456" s="66">
        <f t="shared" ref="J5456:P5456" si="3725">SUM(J5457:J5461)</f>
        <v>210700</v>
      </c>
      <c r="K5456" s="66">
        <f t="shared" si="3709"/>
        <v>0</v>
      </c>
      <c r="L5456" s="66">
        <f t="shared" si="3725"/>
        <v>0</v>
      </c>
      <c r="M5456" s="66">
        <f t="shared" si="3725"/>
        <v>0</v>
      </c>
      <c r="N5456" s="66">
        <f t="shared" si="3725"/>
        <v>0</v>
      </c>
      <c r="O5456" s="66">
        <f t="shared" si="3725"/>
        <v>0</v>
      </c>
      <c r="P5456" s="66">
        <f t="shared" si="3725"/>
        <v>0</v>
      </c>
      <c r="Q5456" s="66">
        <f>SUM(Q5457:Q5461)</f>
        <v>233800</v>
      </c>
      <c r="R5456" s="66">
        <f>SUM(R5457:R5461)</f>
        <v>233800</v>
      </c>
      <c r="S5456" s="66">
        <f>SUM(S5457:S5461)</f>
        <v>198651</v>
      </c>
      <c r="T5456" s="66">
        <f t="shared" ref="T5456:X5456" si="3726">SUM(T5457:T5461)</f>
        <v>35149</v>
      </c>
      <c r="U5456" s="66">
        <f t="shared" si="3726"/>
        <v>15000</v>
      </c>
      <c r="V5456" s="66">
        <f t="shared" si="3726"/>
        <v>15000</v>
      </c>
      <c r="W5456" s="66">
        <f t="shared" si="3726"/>
        <v>5149</v>
      </c>
      <c r="X5456" s="66">
        <f t="shared" si="3726"/>
        <v>233800</v>
      </c>
      <c r="Y5456" s="208">
        <f t="shared" si="3720"/>
        <v>100</v>
      </c>
    </row>
    <row r="5457" spans="1:25">
      <c r="A5457" s="23" t="s">
        <v>786</v>
      </c>
      <c r="B5457" s="23" t="s">
        <v>184</v>
      </c>
      <c r="C5457" s="23" t="s">
        <v>1087</v>
      </c>
      <c r="D5457" s="23" t="s">
        <v>1834</v>
      </c>
      <c r="E5457" s="22">
        <v>6112</v>
      </c>
      <c r="F5457" s="23" t="s">
        <v>1836</v>
      </c>
      <c r="G5457" s="128" t="s">
        <v>3379</v>
      </c>
      <c r="H5457" s="32" t="s">
        <v>16</v>
      </c>
      <c r="I5457" s="44">
        <f t="shared" si="3707"/>
        <v>32200</v>
      </c>
      <c r="J5457" s="44">
        <v>32200</v>
      </c>
      <c r="K5457" s="44">
        <f t="shared" si="3709"/>
        <v>0</v>
      </c>
      <c r="L5457" s="44">
        <v>0</v>
      </c>
      <c r="M5457" s="44">
        <v>0</v>
      </c>
      <c r="N5457" s="44">
        <v>0</v>
      </c>
      <c r="O5457" s="44">
        <v>0</v>
      </c>
      <c r="P5457" s="44">
        <v>0</v>
      </c>
      <c r="Q5457" s="44">
        <v>30300</v>
      </c>
      <c r="R5457" s="44">
        <v>30300</v>
      </c>
      <c r="S5457" s="44">
        <v>21845</v>
      </c>
      <c r="T5457" s="44">
        <f t="shared" si="3723"/>
        <v>8455</v>
      </c>
      <c r="U5457" s="44">
        <v>3000</v>
      </c>
      <c r="V5457" s="44">
        <v>3000</v>
      </c>
      <c r="W5457" s="44">
        <v>2455</v>
      </c>
      <c r="X5457" s="44">
        <f t="shared" si="3724"/>
        <v>30300</v>
      </c>
      <c r="Y5457" s="209">
        <f t="shared" si="3720"/>
        <v>100</v>
      </c>
    </row>
    <row r="5458" spans="1:25">
      <c r="A5458" s="23" t="s">
        <v>786</v>
      </c>
      <c r="B5458" s="23" t="s">
        <v>184</v>
      </c>
      <c r="C5458" s="23" t="s">
        <v>1087</v>
      </c>
      <c r="D5458" s="23" t="s">
        <v>1834</v>
      </c>
      <c r="E5458" s="22">
        <v>6112</v>
      </c>
      <c r="F5458" s="23" t="s">
        <v>1837</v>
      </c>
      <c r="G5458" s="128" t="s">
        <v>3379</v>
      </c>
      <c r="H5458" s="32" t="s">
        <v>19</v>
      </c>
      <c r="I5458" s="44">
        <f t="shared" si="3707"/>
        <v>115000</v>
      </c>
      <c r="J5458" s="44">
        <v>115000</v>
      </c>
      <c r="K5458" s="44">
        <f t="shared" si="3709"/>
        <v>0</v>
      </c>
      <c r="L5458" s="44">
        <v>0</v>
      </c>
      <c r="M5458" s="44">
        <v>0</v>
      </c>
      <c r="N5458" s="44">
        <v>0</v>
      </c>
      <c r="O5458" s="44">
        <v>0</v>
      </c>
      <c r="P5458" s="44">
        <v>0</v>
      </c>
      <c r="Q5458" s="44">
        <v>115000</v>
      </c>
      <c r="R5458" s="44">
        <v>115000</v>
      </c>
      <c r="S5458" s="44">
        <v>88306</v>
      </c>
      <c r="T5458" s="44">
        <f t="shared" si="3723"/>
        <v>26694</v>
      </c>
      <c r="U5458" s="44">
        <v>12000</v>
      </c>
      <c r="V5458" s="44">
        <v>12000</v>
      </c>
      <c r="W5458" s="44">
        <v>2694</v>
      </c>
      <c r="X5458" s="44">
        <f t="shared" si="3724"/>
        <v>115000</v>
      </c>
      <c r="Y5458" s="209">
        <f t="shared" si="3720"/>
        <v>100</v>
      </c>
    </row>
    <row r="5459" spans="1:25">
      <c r="A5459" s="23" t="s">
        <v>786</v>
      </c>
      <c r="B5459" s="23" t="s">
        <v>184</v>
      </c>
      <c r="C5459" s="23" t="s">
        <v>1087</v>
      </c>
      <c r="D5459" s="23" t="s">
        <v>1834</v>
      </c>
      <c r="E5459" s="22">
        <v>6112</v>
      </c>
      <c r="F5459" s="23" t="s">
        <v>1838</v>
      </c>
      <c r="G5459" s="128" t="s">
        <v>3379</v>
      </c>
      <c r="H5459" s="32" t="s">
        <v>17</v>
      </c>
      <c r="I5459" s="44">
        <f t="shared" si="3707"/>
        <v>27000</v>
      </c>
      <c r="J5459" s="44">
        <v>27000</v>
      </c>
      <c r="K5459" s="44">
        <f t="shared" si="3709"/>
        <v>0</v>
      </c>
      <c r="L5459" s="44">
        <v>0</v>
      </c>
      <c r="M5459" s="44">
        <v>0</v>
      </c>
      <c r="N5459" s="44">
        <v>0</v>
      </c>
      <c r="O5459" s="44">
        <v>0</v>
      </c>
      <c r="P5459" s="44">
        <v>0</v>
      </c>
      <c r="Q5459" s="44">
        <v>30500</v>
      </c>
      <c r="R5459" s="44">
        <v>30500</v>
      </c>
      <c r="S5459" s="44">
        <v>30500</v>
      </c>
      <c r="T5459" s="44">
        <f t="shared" si="3723"/>
        <v>0</v>
      </c>
      <c r="U5459" s="44"/>
      <c r="V5459" s="44"/>
      <c r="W5459" s="44"/>
      <c r="X5459" s="44">
        <f t="shared" si="3724"/>
        <v>30500</v>
      </c>
      <c r="Y5459" s="209">
        <f t="shared" si="3720"/>
        <v>100</v>
      </c>
    </row>
    <row r="5460" spans="1:25">
      <c r="A5460" s="23" t="s">
        <v>786</v>
      </c>
      <c r="B5460" s="23" t="s">
        <v>184</v>
      </c>
      <c r="C5460" s="23" t="s">
        <v>1087</v>
      </c>
      <c r="D5460" s="23" t="s">
        <v>1834</v>
      </c>
      <c r="E5460" s="22">
        <v>6112</v>
      </c>
      <c r="F5460" s="23" t="s">
        <v>1839</v>
      </c>
      <c r="G5460" s="128" t="s">
        <v>3379</v>
      </c>
      <c r="H5460" s="32" t="s">
        <v>15</v>
      </c>
      <c r="I5460" s="44">
        <f t="shared" si="3707"/>
        <v>16500</v>
      </c>
      <c r="J5460" s="44">
        <v>16500</v>
      </c>
      <c r="K5460" s="44">
        <f t="shared" si="3709"/>
        <v>0</v>
      </c>
      <c r="L5460" s="44">
        <v>0</v>
      </c>
      <c r="M5460" s="44">
        <v>0</v>
      </c>
      <c r="N5460" s="44">
        <v>0</v>
      </c>
      <c r="O5460" s="44">
        <v>0</v>
      </c>
      <c r="P5460" s="44">
        <v>0</v>
      </c>
      <c r="Q5460" s="44">
        <v>16500</v>
      </c>
      <c r="R5460" s="44">
        <v>16500</v>
      </c>
      <c r="S5460" s="44">
        <v>16500</v>
      </c>
      <c r="T5460" s="44">
        <f t="shared" si="3723"/>
        <v>0</v>
      </c>
      <c r="U5460" s="44"/>
      <c r="V5460" s="44"/>
      <c r="W5460" s="44"/>
      <c r="X5460" s="44">
        <f t="shared" si="3724"/>
        <v>16500</v>
      </c>
      <c r="Y5460" s="209">
        <f t="shared" si="3720"/>
        <v>100</v>
      </c>
    </row>
    <row r="5461" spans="1:25">
      <c r="A5461" s="23" t="s">
        <v>786</v>
      </c>
      <c r="B5461" s="23" t="s">
        <v>184</v>
      </c>
      <c r="C5461" s="23" t="s">
        <v>1087</v>
      </c>
      <c r="D5461" s="23" t="s">
        <v>1834</v>
      </c>
      <c r="E5461" s="22">
        <v>6112</v>
      </c>
      <c r="F5461" s="23" t="s">
        <v>1840</v>
      </c>
      <c r="G5461" s="128" t="s">
        <v>3379</v>
      </c>
      <c r="H5461" s="32" t="s">
        <v>18</v>
      </c>
      <c r="I5461" s="44">
        <f t="shared" si="3707"/>
        <v>20000</v>
      </c>
      <c r="J5461" s="44">
        <v>20000</v>
      </c>
      <c r="K5461" s="44">
        <f t="shared" si="3709"/>
        <v>0</v>
      </c>
      <c r="L5461" s="44">
        <v>0</v>
      </c>
      <c r="M5461" s="44">
        <v>0</v>
      </c>
      <c r="N5461" s="44">
        <v>0</v>
      </c>
      <c r="O5461" s="44">
        <v>0</v>
      </c>
      <c r="P5461" s="44">
        <v>0</v>
      </c>
      <c r="Q5461" s="44">
        <v>41500</v>
      </c>
      <c r="R5461" s="44">
        <v>41500</v>
      </c>
      <c r="S5461" s="44">
        <v>41500</v>
      </c>
      <c r="T5461" s="44">
        <f t="shared" si="3723"/>
        <v>0</v>
      </c>
      <c r="U5461" s="44"/>
      <c r="V5461" s="44"/>
      <c r="W5461" s="44"/>
      <c r="X5461" s="44">
        <f t="shared" si="3724"/>
        <v>41500</v>
      </c>
      <c r="Y5461" s="209">
        <f t="shared" si="3720"/>
        <v>100</v>
      </c>
    </row>
    <row r="5462" spans="1:25">
      <c r="A5462" s="23" t="s">
        <v>786</v>
      </c>
      <c r="B5462" s="23" t="s">
        <v>184</v>
      </c>
      <c r="C5462" s="23" t="s">
        <v>1087</v>
      </c>
      <c r="D5462" s="23" t="s">
        <v>1834</v>
      </c>
      <c r="E5462" s="21" t="s">
        <v>139</v>
      </c>
      <c r="F5462" s="21" t="s">
        <v>0</v>
      </c>
      <c r="G5462" s="150" t="s">
        <v>0</v>
      </c>
      <c r="H5462" s="21" t="s">
        <v>21</v>
      </c>
      <c r="I5462" s="66">
        <f t="shared" si="3707"/>
        <v>136000</v>
      </c>
      <c r="J5462" s="66">
        <f t="shared" ref="J5462:X5462" si="3727">SUM(J5463)</f>
        <v>136000</v>
      </c>
      <c r="K5462" s="66">
        <f t="shared" si="3709"/>
        <v>0</v>
      </c>
      <c r="L5462" s="66">
        <f t="shared" si="3727"/>
        <v>0</v>
      </c>
      <c r="M5462" s="66">
        <f t="shared" si="3727"/>
        <v>0</v>
      </c>
      <c r="N5462" s="66">
        <f t="shared" si="3727"/>
        <v>0</v>
      </c>
      <c r="O5462" s="66">
        <f t="shared" si="3727"/>
        <v>0</v>
      </c>
      <c r="P5462" s="66">
        <f t="shared" si="3727"/>
        <v>0</v>
      </c>
      <c r="Q5462" s="66">
        <f t="shared" si="3727"/>
        <v>140111</v>
      </c>
      <c r="R5462" s="66">
        <f t="shared" si="3727"/>
        <v>140111</v>
      </c>
      <c r="S5462" s="66">
        <f t="shared" si="3727"/>
        <v>106516</v>
      </c>
      <c r="T5462" s="66">
        <f t="shared" si="3727"/>
        <v>33595</v>
      </c>
      <c r="U5462" s="66">
        <f t="shared" si="3727"/>
        <v>15750</v>
      </c>
      <c r="V5462" s="66">
        <f t="shared" si="3727"/>
        <v>12600</v>
      </c>
      <c r="W5462" s="66">
        <f t="shared" si="3727"/>
        <v>5245</v>
      </c>
      <c r="X5462" s="66">
        <f t="shared" si="3727"/>
        <v>140111</v>
      </c>
      <c r="Y5462" s="208">
        <f t="shared" si="3720"/>
        <v>100</v>
      </c>
    </row>
    <row r="5463" spans="1:25">
      <c r="A5463" s="23" t="s">
        <v>786</v>
      </c>
      <c r="B5463" s="23" t="s">
        <v>184</v>
      </c>
      <c r="C5463" s="23" t="s">
        <v>1087</v>
      </c>
      <c r="D5463" s="23" t="s">
        <v>1834</v>
      </c>
      <c r="E5463" s="22">
        <v>6121</v>
      </c>
      <c r="F5463" s="23"/>
      <c r="G5463" s="128" t="s">
        <v>3379</v>
      </c>
      <c r="H5463" s="32" t="s">
        <v>22</v>
      </c>
      <c r="I5463" s="44">
        <f t="shared" si="3707"/>
        <v>136000</v>
      </c>
      <c r="J5463" s="44">
        <v>136000</v>
      </c>
      <c r="K5463" s="44">
        <f t="shared" si="3709"/>
        <v>0</v>
      </c>
      <c r="L5463" s="44">
        <v>0</v>
      </c>
      <c r="M5463" s="44">
        <v>0</v>
      </c>
      <c r="N5463" s="44">
        <v>0</v>
      </c>
      <c r="O5463" s="44">
        <v>0</v>
      </c>
      <c r="P5463" s="44">
        <v>0</v>
      </c>
      <c r="Q5463" s="44">
        <v>140111</v>
      </c>
      <c r="R5463" s="44">
        <v>140111</v>
      </c>
      <c r="S5463" s="44">
        <v>106516</v>
      </c>
      <c r="T5463" s="44">
        <f t="shared" si="3723"/>
        <v>33595</v>
      </c>
      <c r="U5463" s="44">
        <v>15750</v>
      </c>
      <c r="V5463" s="44">
        <v>12600</v>
      </c>
      <c r="W5463" s="44">
        <v>5245</v>
      </c>
      <c r="X5463" s="44">
        <f t="shared" si="3724"/>
        <v>140111</v>
      </c>
      <c r="Y5463" s="209">
        <f t="shared" si="3720"/>
        <v>100</v>
      </c>
    </row>
    <row r="5464" spans="1:25">
      <c r="A5464" s="23" t="s">
        <v>786</v>
      </c>
      <c r="B5464" s="23" t="s">
        <v>184</v>
      </c>
      <c r="C5464" s="23" t="s">
        <v>1087</v>
      </c>
      <c r="D5464" s="23" t="s">
        <v>1834</v>
      </c>
      <c r="E5464" s="21" t="s">
        <v>141</v>
      </c>
      <c r="F5464" s="21" t="s">
        <v>0</v>
      </c>
      <c r="G5464" s="150" t="s">
        <v>0</v>
      </c>
      <c r="H5464" s="21" t="s">
        <v>23</v>
      </c>
      <c r="I5464" s="66">
        <f t="shared" si="3707"/>
        <v>163700</v>
      </c>
      <c r="J5464" s="66">
        <f>SUM(J5465:J5473)</f>
        <v>150400</v>
      </c>
      <c r="K5464" s="66">
        <f t="shared" si="3709"/>
        <v>13300</v>
      </c>
      <c r="L5464" s="66">
        <f t="shared" ref="L5464:X5464" si="3728">SUM(L5465:L5473)</f>
        <v>10800</v>
      </c>
      <c r="M5464" s="66">
        <f t="shared" si="3728"/>
        <v>1000</v>
      </c>
      <c r="N5464" s="66">
        <f t="shared" si="3728"/>
        <v>1500</v>
      </c>
      <c r="O5464" s="66">
        <f t="shared" si="3728"/>
        <v>0</v>
      </c>
      <c r="P5464" s="66">
        <f t="shared" si="3728"/>
        <v>0</v>
      </c>
      <c r="Q5464" s="66">
        <f t="shared" si="3728"/>
        <v>172890</v>
      </c>
      <c r="R5464" s="66">
        <f t="shared" si="3728"/>
        <v>156590</v>
      </c>
      <c r="S5464" s="66">
        <f t="shared" si="3728"/>
        <v>116345</v>
      </c>
      <c r="T5464" s="66">
        <f t="shared" si="3728"/>
        <v>40245</v>
      </c>
      <c r="U5464" s="66">
        <f t="shared" si="3728"/>
        <v>17554</v>
      </c>
      <c r="V5464" s="66">
        <f t="shared" si="3728"/>
        <v>13454</v>
      </c>
      <c r="W5464" s="66">
        <f t="shared" si="3728"/>
        <v>9237</v>
      </c>
      <c r="X5464" s="66">
        <f t="shared" si="3728"/>
        <v>156590</v>
      </c>
      <c r="Y5464" s="208">
        <f t="shared" si="3720"/>
        <v>100</v>
      </c>
    </row>
    <row r="5465" spans="1:25">
      <c r="A5465" s="23" t="s">
        <v>786</v>
      </c>
      <c r="B5465" s="23" t="s">
        <v>184</v>
      </c>
      <c r="C5465" s="23" t="s">
        <v>1087</v>
      </c>
      <c r="D5465" s="23" t="s">
        <v>1834</v>
      </c>
      <c r="E5465" s="22">
        <v>6131</v>
      </c>
      <c r="F5465" s="23"/>
      <c r="G5465" s="128" t="s">
        <v>3379</v>
      </c>
      <c r="H5465" s="32" t="s">
        <v>24</v>
      </c>
      <c r="I5465" s="44">
        <f t="shared" si="3707"/>
        <v>1000</v>
      </c>
      <c r="J5465" s="44">
        <v>1000</v>
      </c>
      <c r="K5465" s="44">
        <f t="shared" si="3709"/>
        <v>0</v>
      </c>
      <c r="L5465" s="44">
        <v>0</v>
      </c>
      <c r="M5465" s="44">
        <v>0</v>
      </c>
      <c r="N5465" s="44">
        <v>0</v>
      </c>
      <c r="O5465" s="44">
        <v>0</v>
      </c>
      <c r="P5465" s="44">
        <v>0</v>
      </c>
      <c r="Q5465" s="44">
        <v>4000</v>
      </c>
      <c r="R5465" s="44">
        <v>1000</v>
      </c>
      <c r="S5465" s="44">
        <v>1000</v>
      </c>
      <c r="T5465" s="44">
        <f t="shared" si="3723"/>
        <v>0</v>
      </c>
      <c r="U5465" s="44"/>
      <c r="V5465" s="44"/>
      <c r="W5465" s="44"/>
      <c r="X5465" s="44">
        <f t="shared" si="3724"/>
        <v>1000</v>
      </c>
      <c r="Y5465" s="209">
        <f t="shared" si="3720"/>
        <v>100</v>
      </c>
    </row>
    <row r="5466" spans="1:25">
      <c r="A5466" s="23" t="s">
        <v>786</v>
      </c>
      <c r="B5466" s="23" t="s">
        <v>184</v>
      </c>
      <c r="C5466" s="23" t="s">
        <v>1087</v>
      </c>
      <c r="D5466" s="23" t="s">
        <v>1834</v>
      </c>
      <c r="E5466" s="22">
        <v>6132</v>
      </c>
      <c r="F5466" s="23"/>
      <c r="G5466" s="128" t="s">
        <v>3379</v>
      </c>
      <c r="H5466" s="32" t="s">
        <v>25</v>
      </c>
      <c r="I5466" s="44">
        <f t="shared" si="3707"/>
        <v>74000</v>
      </c>
      <c r="J5466" s="44">
        <v>74000</v>
      </c>
      <c r="K5466" s="44">
        <f t="shared" si="3709"/>
        <v>0</v>
      </c>
      <c r="L5466" s="44">
        <v>0</v>
      </c>
      <c r="M5466" s="44">
        <v>0</v>
      </c>
      <c r="N5466" s="44">
        <v>0</v>
      </c>
      <c r="O5466" s="44">
        <v>0</v>
      </c>
      <c r="P5466" s="44">
        <v>0</v>
      </c>
      <c r="Q5466" s="44">
        <v>74000</v>
      </c>
      <c r="R5466" s="44">
        <v>74000</v>
      </c>
      <c r="S5466" s="44">
        <v>57000</v>
      </c>
      <c r="T5466" s="44">
        <f t="shared" si="3723"/>
        <v>17000</v>
      </c>
      <c r="U5466" s="44">
        <v>10000</v>
      </c>
      <c r="V5466" s="44">
        <v>7000</v>
      </c>
      <c r="W5466" s="44">
        <v>0</v>
      </c>
      <c r="X5466" s="44">
        <f t="shared" si="3724"/>
        <v>74000</v>
      </c>
      <c r="Y5466" s="209">
        <f t="shared" si="3720"/>
        <v>100</v>
      </c>
    </row>
    <row r="5467" spans="1:25">
      <c r="A5467" s="23" t="s">
        <v>786</v>
      </c>
      <c r="B5467" s="23" t="s">
        <v>184</v>
      </c>
      <c r="C5467" s="23" t="s">
        <v>1087</v>
      </c>
      <c r="D5467" s="23" t="s">
        <v>1834</v>
      </c>
      <c r="E5467" s="22">
        <v>6133</v>
      </c>
      <c r="F5467" s="23"/>
      <c r="G5467" s="128" t="s">
        <v>3379</v>
      </c>
      <c r="H5467" s="32" t="s">
        <v>26</v>
      </c>
      <c r="I5467" s="44">
        <f t="shared" si="3707"/>
        <v>13000</v>
      </c>
      <c r="J5467" s="44">
        <v>13000</v>
      </c>
      <c r="K5467" s="44">
        <f t="shared" si="3709"/>
        <v>0</v>
      </c>
      <c r="L5467" s="44">
        <v>0</v>
      </c>
      <c r="M5467" s="44">
        <v>0</v>
      </c>
      <c r="N5467" s="44">
        <v>0</v>
      </c>
      <c r="O5467" s="44">
        <v>0</v>
      </c>
      <c r="P5467" s="44">
        <v>0</v>
      </c>
      <c r="Q5467" s="44">
        <v>13000</v>
      </c>
      <c r="R5467" s="44">
        <v>13000</v>
      </c>
      <c r="S5467" s="44">
        <v>9200</v>
      </c>
      <c r="T5467" s="44">
        <f t="shared" si="3723"/>
        <v>3800</v>
      </c>
      <c r="U5467" s="44">
        <v>1000</v>
      </c>
      <c r="V5467" s="44">
        <v>1000</v>
      </c>
      <c r="W5467" s="44">
        <v>1800</v>
      </c>
      <c r="X5467" s="44">
        <f t="shared" si="3724"/>
        <v>13000</v>
      </c>
      <c r="Y5467" s="209">
        <f t="shared" si="3720"/>
        <v>100</v>
      </c>
    </row>
    <row r="5468" spans="1:25">
      <c r="A5468" s="23" t="s">
        <v>786</v>
      </c>
      <c r="B5468" s="23" t="s">
        <v>184</v>
      </c>
      <c r="C5468" s="23" t="s">
        <v>1087</v>
      </c>
      <c r="D5468" s="23" t="s">
        <v>1834</v>
      </c>
      <c r="E5468" s="22">
        <v>6134</v>
      </c>
      <c r="F5468" s="23"/>
      <c r="G5468" s="128" t="s">
        <v>3379</v>
      </c>
      <c r="H5468" s="32" t="s">
        <v>27</v>
      </c>
      <c r="I5468" s="44">
        <f t="shared" si="3707"/>
        <v>13000</v>
      </c>
      <c r="J5468" s="44">
        <v>9000</v>
      </c>
      <c r="K5468" s="44">
        <f t="shared" si="3709"/>
        <v>4000</v>
      </c>
      <c r="L5468" s="44">
        <v>1500</v>
      </c>
      <c r="M5468" s="44">
        <v>1000</v>
      </c>
      <c r="N5468" s="44">
        <v>1500</v>
      </c>
      <c r="O5468" s="44">
        <v>0</v>
      </c>
      <c r="P5468" s="44">
        <v>0</v>
      </c>
      <c r="Q5468" s="44">
        <v>13000</v>
      </c>
      <c r="R5468" s="44">
        <v>9000</v>
      </c>
      <c r="S5468" s="44">
        <v>7000</v>
      </c>
      <c r="T5468" s="44">
        <f t="shared" si="3723"/>
        <v>2000</v>
      </c>
      <c r="U5468" s="44">
        <v>1000</v>
      </c>
      <c r="V5468" s="44">
        <v>1000</v>
      </c>
      <c r="W5468" s="44"/>
      <c r="X5468" s="44">
        <f t="shared" si="3724"/>
        <v>9000</v>
      </c>
      <c r="Y5468" s="209">
        <f t="shared" si="3720"/>
        <v>100</v>
      </c>
    </row>
    <row r="5469" spans="1:25">
      <c r="A5469" s="23" t="s">
        <v>786</v>
      </c>
      <c r="B5469" s="23" t="s">
        <v>184</v>
      </c>
      <c r="C5469" s="23" t="s">
        <v>1087</v>
      </c>
      <c r="D5469" s="23" t="s">
        <v>1834</v>
      </c>
      <c r="E5469" s="22">
        <v>6135</v>
      </c>
      <c r="F5469" s="23"/>
      <c r="G5469" s="128" t="s">
        <v>3379</v>
      </c>
      <c r="H5469" s="32" t="s">
        <v>28</v>
      </c>
      <c r="I5469" s="44">
        <f t="shared" si="3707"/>
        <v>1000</v>
      </c>
      <c r="J5469" s="44">
        <v>1000</v>
      </c>
      <c r="K5469" s="44">
        <f t="shared" si="3709"/>
        <v>0</v>
      </c>
      <c r="L5469" s="44">
        <v>0</v>
      </c>
      <c r="M5469" s="44">
        <v>0</v>
      </c>
      <c r="N5469" s="44">
        <v>0</v>
      </c>
      <c r="O5469" s="44">
        <v>0</v>
      </c>
      <c r="P5469" s="44">
        <v>0</v>
      </c>
      <c r="Q5469" s="44">
        <v>1000</v>
      </c>
      <c r="R5469" s="44">
        <v>1000</v>
      </c>
      <c r="S5469" s="44">
        <v>1000</v>
      </c>
      <c r="T5469" s="44">
        <f t="shared" si="3723"/>
        <v>0</v>
      </c>
      <c r="U5469" s="44"/>
      <c r="V5469" s="44"/>
      <c r="W5469" s="44"/>
      <c r="X5469" s="44">
        <f t="shared" si="3724"/>
        <v>1000</v>
      </c>
      <c r="Y5469" s="209">
        <f t="shared" si="3720"/>
        <v>100</v>
      </c>
    </row>
    <row r="5470" spans="1:25">
      <c r="A5470" s="23" t="s">
        <v>786</v>
      </c>
      <c r="B5470" s="23" t="s">
        <v>184</v>
      </c>
      <c r="C5470" s="23" t="s">
        <v>1087</v>
      </c>
      <c r="D5470" s="23" t="s">
        <v>1834</v>
      </c>
      <c r="E5470" s="22">
        <v>6136</v>
      </c>
      <c r="F5470" s="23"/>
      <c r="G5470" s="128" t="s">
        <v>3379</v>
      </c>
      <c r="H5470" s="32" t="s">
        <v>29</v>
      </c>
      <c r="I5470" s="44">
        <f t="shared" si="3707"/>
        <v>17600</v>
      </c>
      <c r="J5470" s="44">
        <v>17600</v>
      </c>
      <c r="K5470" s="44">
        <f t="shared" si="3709"/>
        <v>0</v>
      </c>
      <c r="L5470" s="44">
        <v>0</v>
      </c>
      <c r="M5470" s="44">
        <v>0</v>
      </c>
      <c r="N5470" s="44">
        <v>0</v>
      </c>
      <c r="O5470" s="44">
        <v>0</v>
      </c>
      <c r="P5470" s="44">
        <v>0</v>
      </c>
      <c r="Q5470" s="44">
        <v>17600</v>
      </c>
      <c r="R5470" s="44">
        <v>17600</v>
      </c>
      <c r="S5470" s="44">
        <v>11724</v>
      </c>
      <c r="T5470" s="44">
        <f t="shared" si="3723"/>
        <v>5876</v>
      </c>
      <c r="U5470" s="44">
        <v>1954</v>
      </c>
      <c r="V5470" s="44">
        <v>1954</v>
      </c>
      <c r="W5470" s="44">
        <v>1968</v>
      </c>
      <c r="X5470" s="44">
        <f t="shared" si="3724"/>
        <v>17600</v>
      </c>
      <c r="Y5470" s="209">
        <f t="shared" si="3720"/>
        <v>100</v>
      </c>
    </row>
    <row r="5471" spans="1:25">
      <c r="A5471" s="23" t="s">
        <v>786</v>
      </c>
      <c r="B5471" s="23" t="s">
        <v>184</v>
      </c>
      <c r="C5471" s="23" t="s">
        <v>1087</v>
      </c>
      <c r="D5471" s="23" t="s">
        <v>1834</v>
      </c>
      <c r="E5471" s="22">
        <v>6137</v>
      </c>
      <c r="F5471" s="23"/>
      <c r="G5471" s="128" t="s">
        <v>3379</v>
      </c>
      <c r="H5471" s="32" t="s">
        <v>30</v>
      </c>
      <c r="I5471" s="44">
        <f t="shared" si="3707"/>
        <v>14000</v>
      </c>
      <c r="J5471" s="44">
        <v>13000</v>
      </c>
      <c r="K5471" s="44">
        <f t="shared" si="3709"/>
        <v>1000</v>
      </c>
      <c r="L5471" s="44">
        <v>1000</v>
      </c>
      <c r="M5471" s="44">
        <v>0</v>
      </c>
      <c r="N5471" s="44">
        <v>0</v>
      </c>
      <c r="O5471" s="44">
        <v>0</v>
      </c>
      <c r="P5471" s="44">
        <v>0</v>
      </c>
      <c r="Q5471" s="44">
        <v>14000</v>
      </c>
      <c r="R5471" s="44">
        <v>13000</v>
      </c>
      <c r="S5471" s="44">
        <v>10400</v>
      </c>
      <c r="T5471" s="44">
        <f t="shared" si="3723"/>
        <v>2600</v>
      </c>
      <c r="U5471" s="44">
        <v>1000</v>
      </c>
      <c r="V5471" s="44">
        <v>1000</v>
      </c>
      <c r="W5471" s="44">
        <v>600</v>
      </c>
      <c r="X5471" s="44">
        <f t="shared" si="3724"/>
        <v>13000</v>
      </c>
      <c r="Y5471" s="209">
        <f t="shared" si="3720"/>
        <v>100</v>
      </c>
    </row>
    <row r="5472" spans="1:25">
      <c r="A5472" s="23" t="s">
        <v>786</v>
      </c>
      <c r="B5472" s="23" t="s">
        <v>184</v>
      </c>
      <c r="C5472" s="23" t="s">
        <v>1087</v>
      </c>
      <c r="D5472" s="23" t="s">
        <v>1834</v>
      </c>
      <c r="E5472" s="22">
        <v>6138</v>
      </c>
      <c r="F5472" s="23"/>
      <c r="G5472" s="128" t="s">
        <v>3379</v>
      </c>
      <c r="H5472" s="32" t="s">
        <v>31</v>
      </c>
      <c r="I5472" s="44">
        <f t="shared" si="3707"/>
        <v>1950</v>
      </c>
      <c r="J5472" s="44">
        <v>0</v>
      </c>
      <c r="K5472" s="44">
        <f t="shared" si="3709"/>
        <v>1950</v>
      </c>
      <c r="L5472" s="44">
        <v>1950</v>
      </c>
      <c r="M5472" s="44">
        <v>0</v>
      </c>
      <c r="N5472" s="44">
        <v>0</v>
      </c>
      <c r="O5472" s="44">
        <v>0</v>
      </c>
      <c r="P5472" s="44">
        <v>0</v>
      </c>
      <c r="Q5472" s="44">
        <v>1950</v>
      </c>
      <c r="R5472" s="44">
        <v>0</v>
      </c>
      <c r="S5472" s="44">
        <v>0</v>
      </c>
      <c r="T5472" s="44">
        <f t="shared" si="3723"/>
        <v>0</v>
      </c>
      <c r="U5472" s="44"/>
      <c r="V5472" s="44"/>
      <c r="W5472" s="44"/>
      <c r="X5472" s="44">
        <f t="shared" si="3724"/>
        <v>0</v>
      </c>
      <c r="Y5472" s="209">
        <f t="shared" si="3720"/>
        <v>0</v>
      </c>
    </row>
    <row r="5473" spans="1:25">
      <c r="A5473" s="20" t="s">
        <v>786</v>
      </c>
      <c r="B5473" s="20" t="s">
        <v>184</v>
      </c>
      <c r="C5473" s="20" t="s">
        <v>1087</v>
      </c>
      <c r="D5473" s="20" t="s">
        <v>1834</v>
      </c>
      <c r="E5473" s="20" t="s">
        <v>144</v>
      </c>
      <c r="F5473" s="23" t="s">
        <v>0</v>
      </c>
      <c r="G5473" s="154" t="s">
        <v>0</v>
      </c>
      <c r="H5473" s="21" t="s">
        <v>32</v>
      </c>
      <c r="I5473" s="66">
        <f t="shared" si="3707"/>
        <v>28150</v>
      </c>
      <c r="J5473" s="66">
        <f t="shared" ref="J5473:P5473" si="3729">SUM(J5474:J5476)</f>
        <v>21800</v>
      </c>
      <c r="K5473" s="66">
        <f t="shared" si="3709"/>
        <v>6350</v>
      </c>
      <c r="L5473" s="66">
        <f t="shared" si="3729"/>
        <v>6350</v>
      </c>
      <c r="M5473" s="66">
        <f t="shared" si="3729"/>
        <v>0</v>
      </c>
      <c r="N5473" s="66">
        <f t="shared" si="3729"/>
        <v>0</v>
      </c>
      <c r="O5473" s="66">
        <f t="shared" si="3729"/>
        <v>0</v>
      </c>
      <c r="P5473" s="66">
        <f t="shared" si="3729"/>
        <v>0</v>
      </c>
      <c r="Q5473" s="66">
        <f>SUM(Q5474:Q5476)</f>
        <v>34340</v>
      </c>
      <c r="R5473" s="66">
        <f>SUM(R5474:R5476)</f>
        <v>27990</v>
      </c>
      <c r="S5473" s="66">
        <f>SUM(S5474:S5476)</f>
        <v>19021</v>
      </c>
      <c r="T5473" s="66">
        <f t="shared" ref="T5473:X5473" si="3730">SUM(T5474:T5476)</f>
        <v>8969</v>
      </c>
      <c r="U5473" s="66">
        <f t="shared" si="3730"/>
        <v>2600</v>
      </c>
      <c r="V5473" s="66">
        <f t="shared" si="3730"/>
        <v>1500</v>
      </c>
      <c r="W5473" s="66">
        <f t="shared" si="3730"/>
        <v>4869</v>
      </c>
      <c r="X5473" s="66">
        <f t="shared" si="3730"/>
        <v>27990</v>
      </c>
      <c r="Y5473" s="208">
        <f t="shared" si="3720"/>
        <v>100</v>
      </c>
    </row>
    <row r="5474" spans="1:25">
      <c r="A5474" s="23" t="s">
        <v>786</v>
      </c>
      <c r="B5474" s="23" t="s">
        <v>184</v>
      </c>
      <c r="C5474" s="23" t="s">
        <v>1087</v>
      </c>
      <c r="D5474" s="23" t="s">
        <v>1834</v>
      </c>
      <c r="E5474" s="22">
        <v>6139</v>
      </c>
      <c r="F5474" s="23"/>
      <c r="G5474" s="128" t="s">
        <v>3379</v>
      </c>
      <c r="H5474" s="32" t="s">
        <v>32</v>
      </c>
      <c r="I5474" s="44">
        <f t="shared" si="3707"/>
        <v>21050</v>
      </c>
      <c r="J5474" s="44">
        <v>14800</v>
      </c>
      <c r="K5474" s="44">
        <f t="shared" si="3709"/>
        <v>6250</v>
      </c>
      <c r="L5474" s="44">
        <v>6250</v>
      </c>
      <c r="M5474" s="44">
        <v>0</v>
      </c>
      <c r="N5474" s="44">
        <v>0</v>
      </c>
      <c r="O5474" s="44">
        <v>0</v>
      </c>
      <c r="P5474" s="44">
        <v>0</v>
      </c>
      <c r="Q5474" s="44">
        <v>28050</v>
      </c>
      <c r="R5474" s="44">
        <v>21800</v>
      </c>
      <c r="S5474" s="44">
        <v>15500</v>
      </c>
      <c r="T5474" s="44">
        <f t="shared" si="3723"/>
        <v>6300</v>
      </c>
      <c r="U5474" s="44">
        <v>1000</v>
      </c>
      <c r="V5474" s="44">
        <v>1000</v>
      </c>
      <c r="W5474" s="44">
        <v>4300</v>
      </c>
      <c r="X5474" s="44">
        <f t="shared" si="3724"/>
        <v>21800</v>
      </c>
      <c r="Y5474" s="209">
        <f t="shared" si="3720"/>
        <v>100</v>
      </c>
    </row>
    <row r="5475" spans="1:25">
      <c r="A5475" s="23" t="s">
        <v>786</v>
      </c>
      <c r="B5475" s="23" t="s">
        <v>184</v>
      </c>
      <c r="C5475" s="23" t="s">
        <v>1087</v>
      </c>
      <c r="D5475" s="23" t="s">
        <v>1834</v>
      </c>
      <c r="E5475" s="22">
        <v>6139</v>
      </c>
      <c r="F5475" s="23" t="s">
        <v>1841</v>
      </c>
      <c r="G5475" s="128" t="s">
        <v>3379</v>
      </c>
      <c r="H5475" s="32" t="s">
        <v>152</v>
      </c>
      <c r="I5475" s="44">
        <f t="shared" si="3707"/>
        <v>5100</v>
      </c>
      <c r="J5475" s="44">
        <v>5000</v>
      </c>
      <c r="K5475" s="44">
        <f t="shared" si="3709"/>
        <v>100</v>
      </c>
      <c r="L5475" s="44">
        <v>100</v>
      </c>
      <c r="M5475" s="44">
        <v>0</v>
      </c>
      <c r="N5475" s="44">
        <v>0</v>
      </c>
      <c r="O5475" s="44">
        <v>0</v>
      </c>
      <c r="P5475" s="44">
        <v>0</v>
      </c>
      <c r="Q5475" s="44">
        <v>5290</v>
      </c>
      <c r="R5475" s="44">
        <v>5190</v>
      </c>
      <c r="S5475" s="44">
        <v>3521</v>
      </c>
      <c r="T5475" s="44">
        <f t="shared" si="3723"/>
        <v>1669</v>
      </c>
      <c r="U5475" s="44">
        <v>600</v>
      </c>
      <c r="V5475" s="44">
        <v>500</v>
      </c>
      <c r="W5475" s="44">
        <v>569</v>
      </c>
      <c r="X5475" s="44">
        <f t="shared" si="3724"/>
        <v>5190</v>
      </c>
      <c r="Y5475" s="209">
        <f t="shared" si="3720"/>
        <v>100</v>
      </c>
    </row>
    <row r="5476" spans="1:25">
      <c r="A5476" s="23" t="s">
        <v>786</v>
      </c>
      <c r="B5476" s="23" t="s">
        <v>184</v>
      </c>
      <c r="C5476" s="23" t="s">
        <v>1087</v>
      </c>
      <c r="D5476" s="23" t="s">
        <v>1834</v>
      </c>
      <c r="E5476" s="22">
        <v>6139</v>
      </c>
      <c r="F5476" s="23" t="s">
        <v>1842</v>
      </c>
      <c r="G5476" s="128" t="s">
        <v>3379</v>
      </c>
      <c r="H5476" s="32" t="s">
        <v>158</v>
      </c>
      <c r="I5476" s="44">
        <f t="shared" si="3707"/>
        <v>2000</v>
      </c>
      <c r="J5476" s="44">
        <v>2000</v>
      </c>
      <c r="K5476" s="44">
        <f t="shared" si="3709"/>
        <v>0</v>
      </c>
      <c r="L5476" s="44">
        <v>0</v>
      </c>
      <c r="M5476" s="44">
        <v>0</v>
      </c>
      <c r="N5476" s="44">
        <v>0</v>
      </c>
      <c r="O5476" s="44">
        <v>0</v>
      </c>
      <c r="P5476" s="44">
        <v>0</v>
      </c>
      <c r="Q5476" s="44">
        <v>1000</v>
      </c>
      <c r="R5476" s="44">
        <v>1000</v>
      </c>
      <c r="S5476" s="44">
        <v>0</v>
      </c>
      <c r="T5476" s="44">
        <f t="shared" si="3723"/>
        <v>1000</v>
      </c>
      <c r="U5476" s="44">
        <v>1000</v>
      </c>
      <c r="V5476" s="44"/>
      <c r="W5476" s="44"/>
      <c r="X5476" s="44">
        <f t="shared" si="3724"/>
        <v>1000</v>
      </c>
      <c r="Y5476" s="209">
        <f t="shared" si="3720"/>
        <v>100</v>
      </c>
    </row>
    <row r="5477" spans="1:25" ht="20.399999999999999">
      <c r="A5477" s="20" t="s">
        <v>0</v>
      </c>
      <c r="B5477" s="20" t="s">
        <v>0</v>
      </c>
      <c r="C5477" s="20" t="s">
        <v>0</v>
      </c>
      <c r="D5477" s="21" t="s">
        <v>0</v>
      </c>
      <c r="E5477" s="21" t="s">
        <v>0</v>
      </c>
      <c r="F5477" s="21" t="s">
        <v>0</v>
      </c>
      <c r="G5477" s="150" t="s">
        <v>0</v>
      </c>
      <c r="H5477" s="30" t="s">
        <v>42</v>
      </c>
      <c r="I5477" s="31">
        <f t="shared" si="3707"/>
        <v>100</v>
      </c>
      <c r="J5477" s="31">
        <f t="shared" ref="J5477:X5478" si="3731">SUM(J5478)</f>
        <v>100</v>
      </c>
      <c r="K5477" s="31">
        <f t="shared" si="3709"/>
        <v>0</v>
      </c>
      <c r="L5477" s="31">
        <f t="shared" si="3731"/>
        <v>0</v>
      </c>
      <c r="M5477" s="31">
        <f t="shared" si="3731"/>
        <v>0</v>
      </c>
      <c r="N5477" s="31">
        <f t="shared" si="3731"/>
        <v>0</v>
      </c>
      <c r="O5477" s="31">
        <f t="shared" si="3731"/>
        <v>0</v>
      </c>
      <c r="P5477" s="31">
        <f t="shared" si="3731"/>
        <v>0</v>
      </c>
      <c r="Q5477" s="31">
        <f t="shared" si="3731"/>
        <v>66601</v>
      </c>
      <c r="R5477" s="31">
        <f t="shared" si="3731"/>
        <v>1170</v>
      </c>
      <c r="S5477" s="31">
        <f t="shared" si="3731"/>
        <v>1070</v>
      </c>
      <c r="T5477" s="31">
        <f t="shared" si="3731"/>
        <v>100</v>
      </c>
      <c r="U5477" s="31">
        <f t="shared" si="3731"/>
        <v>0</v>
      </c>
      <c r="V5477" s="31">
        <f t="shared" si="3731"/>
        <v>0</v>
      </c>
      <c r="W5477" s="31">
        <f t="shared" si="3731"/>
        <v>100</v>
      </c>
      <c r="X5477" s="31">
        <f t="shared" si="3731"/>
        <v>1170</v>
      </c>
      <c r="Y5477" s="220">
        <f t="shared" si="3720"/>
        <v>100</v>
      </c>
    </row>
    <row r="5478" spans="1:25">
      <c r="A5478" s="23" t="s">
        <v>786</v>
      </c>
      <c r="B5478" s="23" t="s">
        <v>184</v>
      </c>
      <c r="C5478" s="23" t="s">
        <v>1087</v>
      </c>
      <c r="D5478" s="23" t="s">
        <v>1834</v>
      </c>
      <c r="E5478" s="21" t="s">
        <v>159</v>
      </c>
      <c r="F5478" s="21" t="s">
        <v>0</v>
      </c>
      <c r="G5478" s="150" t="s">
        <v>0</v>
      </c>
      <c r="H5478" s="21" t="s">
        <v>34</v>
      </c>
      <c r="I5478" s="66">
        <f t="shared" si="3707"/>
        <v>100</v>
      </c>
      <c r="J5478" s="66">
        <f t="shared" si="3731"/>
        <v>100</v>
      </c>
      <c r="K5478" s="66">
        <f t="shared" si="3709"/>
        <v>0</v>
      </c>
      <c r="L5478" s="66">
        <f t="shared" si="3731"/>
        <v>0</v>
      </c>
      <c r="M5478" s="66">
        <f t="shared" si="3731"/>
        <v>0</v>
      </c>
      <c r="N5478" s="66">
        <f t="shared" si="3731"/>
        <v>0</v>
      </c>
      <c r="O5478" s="66">
        <f t="shared" si="3731"/>
        <v>0</v>
      </c>
      <c r="P5478" s="66">
        <f t="shared" si="3731"/>
        <v>0</v>
      </c>
      <c r="Q5478" s="66">
        <f t="shared" si="3731"/>
        <v>66601</v>
      </c>
      <c r="R5478" s="66">
        <f t="shared" si="3731"/>
        <v>1170</v>
      </c>
      <c r="S5478" s="66">
        <f t="shared" si="3731"/>
        <v>1070</v>
      </c>
      <c r="T5478" s="66">
        <f t="shared" si="3731"/>
        <v>100</v>
      </c>
      <c r="U5478" s="66">
        <f t="shared" si="3731"/>
        <v>0</v>
      </c>
      <c r="V5478" s="66">
        <f t="shared" si="3731"/>
        <v>0</v>
      </c>
      <c r="W5478" s="66">
        <f t="shared" si="3731"/>
        <v>100</v>
      </c>
      <c r="X5478" s="66">
        <f t="shared" si="3731"/>
        <v>1170</v>
      </c>
      <c r="Y5478" s="208">
        <f t="shared" si="3720"/>
        <v>100</v>
      </c>
    </row>
    <row r="5479" spans="1:25">
      <c r="A5479" s="23" t="s">
        <v>786</v>
      </c>
      <c r="B5479" s="23" t="s">
        <v>184</v>
      </c>
      <c r="C5479" s="23" t="s">
        <v>1087</v>
      </c>
      <c r="D5479" s="23" t="s">
        <v>1834</v>
      </c>
      <c r="E5479" s="22">
        <v>6148</v>
      </c>
      <c r="F5479" s="23"/>
      <c r="G5479" s="128" t="s">
        <v>3379</v>
      </c>
      <c r="H5479" s="32" t="s">
        <v>41</v>
      </c>
      <c r="I5479" s="44">
        <f t="shared" si="3707"/>
        <v>100</v>
      </c>
      <c r="J5479" s="44">
        <v>100</v>
      </c>
      <c r="K5479" s="44">
        <f t="shared" si="3709"/>
        <v>0</v>
      </c>
      <c r="L5479" s="44">
        <v>0</v>
      </c>
      <c r="M5479" s="44">
        <v>0</v>
      </c>
      <c r="N5479" s="44">
        <v>0</v>
      </c>
      <c r="O5479" s="44">
        <v>0</v>
      </c>
      <c r="P5479" s="44">
        <v>0</v>
      </c>
      <c r="Q5479" s="44">
        <v>66601</v>
      </c>
      <c r="R5479" s="44">
        <v>1170</v>
      </c>
      <c r="S5479" s="44">
        <v>1070</v>
      </c>
      <c r="T5479" s="44">
        <f t="shared" si="3723"/>
        <v>100</v>
      </c>
      <c r="U5479" s="44"/>
      <c r="V5479" s="44"/>
      <c r="W5479" s="44">
        <v>100</v>
      </c>
      <c r="X5479" s="44">
        <f t="shared" si="3724"/>
        <v>1170</v>
      </c>
      <c r="Y5479" s="209">
        <f t="shared" si="3720"/>
        <v>100</v>
      </c>
    </row>
    <row r="5480" spans="1:25" ht="20.399999999999999">
      <c r="A5480" s="20" t="s">
        <v>0</v>
      </c>
      <c r="B5480" s="20" t="s">
        <v>0</v>
      </c>
      <c r="C5480" s="20" t="s">
        <v>0</v>
      </c>
      <c r="D5480" s="21" t="s">
        <v>0</v>
      </c>
      <c r="E5480" s="21" t="s">
        <v>0</v>
      </c>
      <c r="F5480" s="21" t="s">
        <v>0</v>
      </c>
      <c r="G5480" s="150" t="s">
        <v>0</v>
      </c>
      <c r="H5480" s="30" t="s">
        <v>60</v>
      </c>
      <c r="I5480" s="31">
        <f t="shared" si="3707"/>
        <v>22000</v>
      </c>
      <c r="J5480" s="31">
        <f t="shared" ref="J5480:X5480" si="3732">SUM(J5481)</f>
        <v>20000</v>
      </c>
      <c r="K5480" s="31">
        <f t="shared" si="3709"/>
        <v>2000</v>
      </c>
      <c r="L5480" s="31">
        <f t="shared" si="3732"/>
        <v>2000</v>
      </c>
      <c r="M5480" s="31">
        <f t="shared" si="3732"/>
        <v>0</v>
      </c>
      <c r="N5480" s="31">
        <f t="shared" si="3732"/>
        <v>0</v>
      </c>
      <c r="O5480" s="31">
        <f t="shared" si="3732"/>
        <v>0</v>
      </c>
      <c r="P5480" s="31">
        <f t="shared" si="3732"/>
        <v>0</v>
      </c>
      <c r="Q5480" s="31">
        <f t="shared" si="3732"/>
        <v>29000</v>
      </c>
      <c r="R5480" s="31">
        <f t="shared" si="3732"/>
        <v>20000</v>
      </c>
      <c r="S5480" s="31">
        <f t="shared" si="3732"/>
        <v>20000</v>
      </c>
      <c r="T5480" s="31">
        <f t="shared" si="3732"/>
        <v>0</v>
      </c>
      <c r="U5480" s="31">
        <f t="shared" si="3732"/>
        <v>0</v>
      </c>
      <c r="V5480" s="31">
        <f t="shared" si="3732"/>
        <v>0</v>
      </c>
      <c r="W5480" s="31">
        <f t="shared" si="3732"/>
        <v>0</v>
      </c>
      <c r="X5480" s="31">
        <f t="shared" si="3732"/>
        <v>20000</v>
      </c>
      <c r="Y5480" s="220">
        <f t="shared" si="3720"/>
        <v>100</v>
      </c>
    </row>
    <row r="5481" spans="1:25">
      <c r="A5481" s="23" t="s">
        <v>786</v>
      </c>
      <c r="B5481" s="23" t="s">
        <v>184</v>
      </c>
      <c r="C5481" s="23" t="s">
        <v>1087</v>
      </c>
      <c r="D5481" s="23" t="s">
        <v>1834</v>
      </c>
      <c r="E5481" s="21" t="s">
        <v>166</v>
      </c>
      <c r="F5481" s="21" t="s">
        <v>0</v>
      </c>
      <c r="G5481" s="150" t="s">
        <v>0</v>
      </c>
      <c r="H5481" s="21" t="s">
        <v>53</v>
      </c>
      <c r="I5481" s="66">
        <f t="shared" si="3707"/>
        <v>22000</v>
      </c>
      <c r="J5481" s="66">
        <f t="shared" ref="J5481:P5481" si="3733">SUM(J5482:J5483)</f>
        <v>20000</v>
      </c>
      <c r="K5481" s="66">
        <f t="shared" si="3709"/>
        <v>2000</v>
      </c>
      <c r="L5481" s="66">
        <f t="shared" si="3733"/>
        <v>2000</v>
      </c>
      <c r="M5481" s="66">
        <f t="shared" si="3733"/>
        <v>0</v>
      </c>
      <c r="N5481" s="66">
        <f t="shared" si="3733"/>
        <v>0</v>
      </c>
      <c r="O5481" s="66">
        <f t="shared" si="3733"/>
        <v>0</v>
      </c>
      <c r="P5481" s="66">
        <f t="shared" si="3733"/>
        <v>0</v>
      </c>
      <c r="Q5481" s="66">
        <f>SUM(Q5482:Q5483)</f>
        <v>29000</v>
      </c>
      <c r="R5481" s="66">
        <f>SUM(R5482:R5483)</f>
        <v>20000</v>
      </c>
      <c r="S5481" s="66">
        <f>SUM(S5482:S5483)</f>
        <v>20000</v>
      </c>
      <c r="T5481" s="66">
        <f t="shared" ref="T5481:X5481" si="3734">SUM(T5482:T5483)</f>
        <v>0</v>
      </c>
      <c r="U5481" s="66">
        <f t="shared" si="3734"/>
        <v>0</v>
      </c>
      <c r="V5481" s="66">
        <f t="shared" si="3734"/>
        <v>0</v>
      </c>
      <c r="W5481" s="66">
        <f t="shared" si="3734"/>
        <v>0</v>
      </c>
      <c r="X5481" s="66">
        <f t="shared" si="3734"/>
        <v>20000</v>
      </c>
      <c r="Y5481" s="208">
        <f t="shared" si="3720"/>
        <v>100</v>
      </c>
    </row>
    <row r="5482" spans="1:25">
      <c r="A5482" s="23" t="s">
        <v>786</v>
      </c>
      <c r="B5482" s="23" t="s">
        <v>184</v>
      </c>
      <c r="C5482" s="23" t="s">
        <v>1087</v>
      </c>
      <c r="D5482" s="23" t="s">
        <v>1834</v>
      </c>
      <c r="E5482" s="22">
        <v>8213</v>
      </c>
      <c r="F5482" s="23"/>
      <c r="G5482" s="128" t="s">
        <v>3379</v>
      </c>
      <c r="H5482" s="32" t="s">
        <v>56</v>
      </c>
      <c r="I5482" s="44">
        <f t="shared" si="3707"/>
        <v>8000</v>
      </c>
      <c r="J5482" s="44">
        <v>7000</v>
      </c>
      <c r="K5482" s="44">
        <f t="shared" si="3709"/>
        <v>1000</v>
      </c>
      <c r="L5482" s="44">
        <v>1000</v>
      </c>
      <c r="M5482" s="44">
        <v>0</v>
      </c>
      <c r="N5482" s="44">
        <v>0</v>
      </c>
      <c r="O5482" s="44">
        <v>0</v>
      </c>
      <c r="P5482" s="44">
        <v>0</v>
      </c>
      <c r="Q5482" s="44">
        <v>8000</v>
      </c>
      <c r="R5482" s="44">
        <v>7000</v>
      </c>
      <c r="S5482" s="44">
        <v>7000</v>
      </c>
      <c r="T5482" s="44">
        <f t="shared" si="3723"/>
        <v>0</v>
      </c>
      <c r="U5482" s="44"/>
      <c r="V5482" s="44"/>
      <c r="W5482" s="44"/>
      <c r="X5482" s="44">
        <f t="shared" si="3724"/>
        <v>7000</v>
      </c>
      <c r="Y5482" s="209">
        <f t="shared" si="3720"/>
        <v>100</v>
      </c>
    </row>
    <row r="5483" spans="1:25">
      <c r="A5483" s="23" t="s">
        <v>786</v>
      </c>
      <c r="B5483" s="23" t="s">
        <v>184</v>
      </c>
      <c r="C5483" s="23" t="s">
        <v>1087</v>
      </c>
      <c r="D5483" s="23" t="s">
        <v>1834</v>
      </c>
      <c r="E5483" s="22">
        <v>8216</v>
      </c>
      <c r="F5483" s="23"/>
      <c r="G5483" s="128" t="s">
        <v>3379</v>
      </c>
      <c r="H5483" s="32" t="s">
        <v>59</v>
      </c>
      <c r="I5483" s="44">
        <f t="shared" si="3707"/>
        <v>14000</v>
      </c>
      <c r="J5483" s="44">
        <v>13000</v>
      </c>
      <c r="K5483" s="44">
        <f t="shared" si="3709"/>
        <v>1000</v>
      </c>
      <c r="L5483" s="44">
        <v>1000</v>
      </c>
      <c r="M5483" s="44">
        <v>0</v>
      </c>
      <c r="N5483" s="44">
        <v>0</v>
      </c>
      <c r="O5483" s="44">
        <v>0</v>
      </c>
      <c r="P5483" s="44">
        <v>0</v>
      </c>
      <c r="Q5483" s="44">
        <v>21000</v>
      </c>
      <c r="R5483" s="44">
        <v>13000</v>
      </c>
      <c r="S5483" s="44">
        <v>13000</v>
      </c>
      <c r="T5483" s="44">
        <f t="shared" si="3723"/>
        <v>0</v>
      </c>
      <c r="U5483" s="44"/>
      <c r="V5483" s="44"/>
      <c r="W5483" s="44"/>
      <c r="X5483" s="44">
        <f t="shared" si="3724"/>
        <v>13000</v>
      </c>
      <c r="Y5483" s="209">
        <f t="shared" si="3720"/>
        <v>100</v>
      </c>
    </row>
    <row r="5484" spans="1:25" ht="20.399999999999999">
      <c r="A5484" s="32" t="s">
        <v>0</v>
      </c>
      <c r="B5484" s="32" t="s">
        <v>0</v>
      </c>
      <c r="C5484" s="32" t="s">
        <v>0</v>
      </c>
      <c r="D5484" s="32" t="s">
        <v>0</v>
      </c>
      <c r="E5484" s="32" t="s">
        <v>0</v>
      </c>
      <c r="F5484" s="32" t="s">
        <v>0</v>
      </c>
      <c r="G5484" s="154" t="s">
        <v>0</v>
      </c>
      <c r="H5484" s="30" t="s">
        <v>1843</v>
      </c>
      <c r="I5484" s="31">
        <f t="shared" si="3707"/>
        <v>1827700</v>
      </c>
      <c r="J5484" s="31">
        <f t="shared" ref="J5484:P5484" si="3735">SUM(J5453,J5477,J5480)</f>
        <v>1812400</v>
      </c>
      <c r="K5484" s="31">
        <f t="shared" si="3709"/>
        <v>15300</v>
      </c>
      <c r="L5484" s="31">
        <f t="shared" si="3735"/>
        <v>12800</v>
      </c>
      <c r="M5484" s="31">
        <f t="shared" si="3735"/>
        <v>1000</v>
      </c>
      <c r="N5484" s="31">
        <f t="shared" si="3735"/>
        <v>1500</v>
      </c>
      <c r="O5484" s="31">
        <f t="shared" si="3735"/>
        <v>0</v>
      </c>
      <c r="P5484" s="31">
        <f t="shared" si="3735"/>
        <v>0</v>
      </c>
      <c r="Q5484" s="31">
        <f>SUM(Q5453,Q5477,Q5480)</f>
        <v>1976755</v>
      </c>
      <c r="R5484" s="31">
        <f>SUM(R5453,R5477,R5480)</f>
        <v>1886024</v>
      </c>
      <c r="S5484" s="31">
        <f>SUM(S5453,S5477,S5480)</f>
        <v>1445726</v>
      </c>
      <c r="T5484" s="31">
        <f t="shared" ref="T5484:X5484" si="3736">SUM(T5453,T5477,T5480)</f>
        <v>440298</v>
      </c>
      <c r="U5484" s="31">
        <f t="shared" si="3736"/>
        <v>198304</v>
      </c>
      <c r="V5484" s="31">
        <f t="shared" si="3736"/>
        <v>161054</v>
      </c>
      <c r="W5484" s="31">
        <f t="shared" si="3736"/>
        <v>80940</v>
      </c>
      <c r="X5484" s="31">
        <f t="shared" si="3736"/>
        <v>1886024</v>
      </c>
      <c r="Y5484" s="220">
        <f t="shared" si="3720"/>
        <v>100</v>
      </c>
    </row>
    <row r="5485" spans="1:25" ht="15" thickBot="1">
      <c r="A5485" s="32" t="s">
        <v>0</v>
      </c>
      <c r="B5485" s="32" t="s">
        <v>0</v>
      </c>
      <c r="C5485" s="32" t="s">
        <v>0</v>
      </c>
      <c r="D5485" s="32" t="s">
        <v>0</v>
      </c>
      <c r="E5485" s="32" t="s">
        <v>0</v>
      </c>
      <c r="F5485" s="32" t="s">
        <v>0</v>
      </c>
      <c r="G5485" s="154" t="s">
        <v>0</v>
      </c>
      <c r="H5485" s="21" t="s">
        <v>170</v>
      </c>
      <c r="I5485" s="66">
        <f t="shared" si="3707"/>
        <v>53</v>
      </c>
      <c r="J5485" s="66">
        <v>53</v>
      </c>
      <c r="K5485" s="66">
        <f t="shared" si="3709"/>
        <v>0</v>
      </c>
      <c r="L5485" s="66" t="s">
        <v>0</v>
      </c>
      <c r="M5485" s="66" t="s">
        <v>0</v>
      </c>
      <c r="N5485" s="66" t="s">
        <v>0</v>
      </c>
      <c r="O5485" s="66" t="s">
        <v>0</v>
      </c>
      <c r="P5485" s="66" t="s">
        <v>0</v>
      </c>
      <c r="Q5485" s="66">
        <v>0</v>
      </c>
      <c r="R5485" s="66"/>
      <c r="S5485" s="66"/>
      <c r="T5485" s="66"/>
      <c r="U5485" s="66"/>
      <c r="V5485" s="66"/>
      <c r="W5485" s="66"/>
      <c r="X5485" s="66"/>
      <c r="Y5485" s="208">
        <v>0</v>
      </c>
    </row>
    <row r="5486" spans="1:25" ht="41.4" thickBot="1">
      <c r="A5486" s="252" t="s">
        <v>0</v>
      </c>
      <c r="B5486" s="252" t="s">
        <v>0</v>
      </c>
      <c r="C5486" s="252" t="s">
        <v>0</v>
      </c>
      <c r="D5486" s="252" t="s">
        <v>0</v>
      </c>
      <c r="E5486" s="252" t="s">
        <v>0</v>
      </c>
      <c r="F5486" s="252" t="s">
        <v>0</v>
      </c>
      <c r="G5486" s="258" t="s">
        <v>0</v>
      </c>
      <c r="H5486" s="24" t="s">
        <v>72</v>
      </c>
      <c r="I5486" s="1" t="s">
        <v>3093</v>
      </c>
      <c r="J5486" s="1" t="s">
        <v>3130</v>
      </c>
      <c r="K5486" s="1" t="s">
        <v>3</v>
      </c>
      <c r="L5486" s="1" t="s">
        <v>4</v>
      </c>
      <c r="M5486" s="1" t="s">
        <v>5</v>
      </c>
      <c r="N5486" s="1" t="s">
        <v>6</v>
      </c>
      <c r="O5486" s="1" t="s">
        <v>7</v>
      </c>
      <c r="P5486" s="1" t="s">
        <v>8</v>
      </c>
      <c r="Q5486" s="1" t="s">
        <v>3344</v>
      </c>
      <c r="R5486" s="1" t="s">
        <v>3427</v>
      </c>
      <c r="S5486" s="1" t="s">
        <v>3447</v>
      </c>
      <c r="T5486" s="1" t="s">
        <v>3448</v>
      </c>
      <c r="U5486" s="1" t="s">
        <v>3452</v>
      </c>
      <c r="V5486" s="1" t="s">
        <v>3449</v>
      </c>
      <c r="W5486" s="1" t="s">
        <v>3450</v>
      </c>
      <c r="X5486" s="1" t="s">
        <v>3451</v>
      </c>
      <c r="Y5486" s="216" t="s">
        <v>3385</v>
      </c>
    </row>
    <row r="5487" spans="1:25">
      <c r="A5487" s="253"/>
      <c r="B5487" s="253"/>
      <c r="C5487" s="253"/>
      <c r="D5487" s="253"/>
      <c r="E5487" s="253"/>
      <c r="F5487" s="253"/>
      <c r="G5487" s="259"/>
      <c r="H5487" s="33" t="s">
        <v>0</v>
      </c>
      <c r="I5487" s="45">
        <v>1</v>
      </c>
      <c r="J5487" s="45">
        <v>3</v>
      </c>
      <c r="K5487" s="45" t="s">
        <v>9</v>
      </c>
      <c r="L5487" s="45">
        <v>5</v>
      </c>
      <c r="M5487" s="45">
        <v>6</v>
      </c>
      <c r="N5487" s="45">
        <v>7</v>
      </c>
      <c r="O5487" s="45">
        <v>8</v>
      </c>
      <c r="P5487" s="45">
        <v>9</v>
      </c>
      <c r="Q5487" s="45">
        <v>1</v>
      </c>
      <c r="R5487" s="45">
        <v>2</v>
      </c>
      <c r="S5487" s="45">
        <v>3</v>
      </c>
      <c r="T5487" s="45" t="s">
        <v>3453</v>
      </c>
      <c r="U5487" s="45">
        <v>5</v>
      </c>
      <c r="V5487" s="45">
        <v>6</v>
      </c>
      <c r="W5487" s="45">
        <v>7</v>
      </c>
      <c r="X5487" s="45" t="s">
        <v>3454</v>
      </c>
      <c r="Y5487" s="276">
        <v>9</v>
      </c>
    </row>
    <row r="5488" spans="1:25">
      <c r="A5488" s="253"/>
      <c r="B5488" s="253"/>
      <c r="C5488" s="253"/>
      <c r="D5488" s="253"/>
      <c r="E5488" s="253"/>
      <c r="F5488" s="253"/>
      <c r="G5488" s="259"/>
      <c r="H5488" s="34" t="s">
        <v>109</v>
      </c>
      <c r="I5488" s="35">
        <f t="shared" si="3707"/>
        <v>1827700</v>
      </c>
      <c r="J5488" s="35">
        <f t="shared" ref="J5488:P5488" si="3737">SUM(J5484)</f>
        <v>1812400</v>
      </c>
      <c r="K5488" s="35">
        <f t="shared" si="3709"/>
        <v>15300</v>
      </c>
      <c r="L5488" s="35">
        <f t="shared" si="3737"/>
        <v>12800</v>
      </c>
      <c r="M5488" s="35">
        <f t="shared" si="3737"/>
        <v>1000</v>
      </c>
      <c r="N5488" s="35">
        <f t="shared" si="3737"/>
        <v>1500</v>
      </c>
      <c r="O5488" s="35">
        <f t="shared" si="3737"/>
        <v>0</v>
      </c>
      <c r="P5488" s="35">
        <f t="shared" si="3737"/>
        <v>0</v>
      </c>
      <c r="Q5488" s="35">
        <f>SUM(Q5484)</f>
        <v>1976755</v>
      </c>
      <c r="R5488" s="35">
        <f>SUM(R5484)</f>
        <v>1886024</v>
      </c>
      <c r="S5488" s="35">
        <f>SUM(S5484)</f>
        <v>1445726</v>
      </c>
      <c r="T5488" s="35">
        <f t="shared" ref="T5488:X5488" si="3738">SUM(T5484)</f>
        <v>440298</v>
      </c>
      <c r="U5488" s="35">
        <f t="shared" si="3738"/>
        <v>198304</v>
      </c>
      <c r="V5488" s="35">
        <f t="shared" si="3738"/>
        <v>161054</v>
      </c>
      <c r="W5488" s="35">
        <f t="shared" si="3738"/>
        <v>80940</v>
      </c>
      <c r="X5488" s="35">
        <f t="shared" si="3738"/>
        <v>1886024</v>
      </c>
      <c r="Y5488" s="218">
        <f t="shared" ref="Y5488:Y5489" si="3739">IF(R5488=0,0,(X5488/R5488)*100)</f>
        <v>100</v>
      </c>
    </row>
    <row r="5489" spans="1:25">
      <c r="A5489" s="253"/>
      <c r="B5489" s="253"/>
      <c r="C5489" s="253"/>
      <c r="D5489" s="253"/>
      <c r="E5489" s="253"/>
      <c r="F5489" s="253"/>
      <c r="G5489" s="259"/>
      <c r="H5489" s="36" t="s">
        <v>69</v>
      </c>
      <c r="I5489" s="35">
        <f t="shared" si="3707"/>
        <v>1827700</v>
      </c>
      <c r="J5489" s="35">
        <f t="shared" ref="J5489:P5489" si="3740">SUM(J5488)</f>
        <v>1812400</v>
      </c>
      <c r="K5489" s="35">
        <f t="shared" si="3709"/>
        <v>15300</v>
      </c>
      <c r="L5489" s="35">
        <f t="shared" si="3740"/>
        <v>12800</v>
      </c>
      <c r="M5489" s="35">
        <f t="shared" si="3740"/>
        <v>1000</v>
      </c>
      <c r="N5489" s="35">
        <f t="shared" si="3740"/>
        <v>1500</v>
      </c>
      <c r="O5489" s="35">
        <f t="shared" si="3740"/>
        <v>0</v>
      </c>
      <c r="P5489" s="35">
        <f t="shared" si="3740"/>
        <v>0</v>
      </c>
      <c r="Q5489" s="35">
        <f>SUM(Q5488)</f>
        <v>1976755</v>
      </c>
      <c r="R5489" s="35">
        <f>SUM(R5488)</f>
        <v>1886024</v>
      </c>
      <c r="S5489" s="35">
        <f>SUM(S5488)</f>
        <v>1445726</v>
      </c>
      <c r="T5489" s="35">
        <f t="shared" ref="T5489:X5489" si="3741">SUM(T5488)</f>
        <v>440298</v>
      </c>
      <c r="U5489" s="35">
        <f t="shared" si="3741"/>
        <v>198304</v>
      </c>
      <c r="V5489" s="35">
        <f t="shared" si="3741"/>
        <v>161054</v>
      </c>
      <c r="W5489" s="35">
        <f t="shared" si="3741"/>
        <v>80940</v>
      </c>
      <c r="X5489" s="35">
        <f t="shared" si="3741"/>
        <v>1886024</v>
      </c>
      <c r="Y5489" s="218">
        <f t="shared" si="3739"/>
        <v>100</v>
      </c>
    </row>
    <row r="5490" spans="1:25">
      <c r="A5490" s="254"/>
      <c r="B5490" s="254"/>
      <c r="C5490" s="254"/>
      <c r="D5490" s="254"/>
      <c r="E5490" s="254"/>
      <c r="F5490" s="254"/>
      <c r="G5490" s="260"/>
    </row>
    <row r="5491" spans="1:25" ht="15" thickBot="1">
      <c r="A5491" s="32" t="s">
        <v>0</v>
      </c>
      <c r="B5491" s="32" t="s">
        <v>0</v>
      </c>
      <c r="C5491" s="32" t="s">
        <v>0</v>
      </c>
      <c r="D5491" s="32" t="s">
        <v>0</v>
      </c>
      <c r="E5491" s="32" t="s">
        <v>0</v>
      </c>
      <c r="F5491" s="32" t="s">
        <v>0</v>
      </c>
      <c r="G5491" s="154" t="s">
        <v>0</v>
      </c>
      <c r="H5491" s="37" t="s">
        <v>0</v>
      </c>
      <c r="I5491" s="37"/>
      <c r="J5491" s="37"/>
      <c r="K5491" s="37"/>
      <c r="L5491" s="37" t="s">
        <v>0</v>
      </c>
      <c r="M5491" s="37" t="s">
        <v>0</v>
      </c>
      <c r="N5491" s="37" t="s">
        <v>0</v>
      </c>
      <c r="O5491" s="37" t="s">
        <v>0</v>
      </c>
      <c r="P5491" s="37" t="s">
        <v>0</v>
      </c>
      <c r="Q5491" s="37"/>
      <c r="R5491" s="37"/>
      <c r="S5491" s="37"/>
      <c r="T5491" s="37" t="s">
        <v>0</v>
      </c>
      <c r="U5491" s="37" t="s">
        <v>0</v>
      </c>
      <c r="V5491" s="37" t="s">
        <v>0</v>
      </c>
      <c r="W5491" s="37" t="s">
        <v>0</v>
      </c>
      <c r="X5491" s="37" t="s">
        <v>0</v>
      </c>
      <c r="Y5491" s="219"/>
    </row>
    <row r="5492" spans="1:25" ht="41.4" thickBot="1">
      <c r="A5492" s="24" t="s">
        <v>123</v>
      </c>
      <c r="B5492" s="24" t="s">
        <v>124</v>
      </c>
      <c r="C5492" s="24" t="s">
        <v>125</v>
      </c>
      <c r="D5492" s="25" t="s">
        <v>0</v>
      </c>
      <c r="E5492" s="24" t="s">
        <v>126</v>
      </c>
      <c r="F5492" s="24" t="s">
        <v>127</v>
      </c>
      <c r="G5492" s="151" t="s">
        <v>128</v>
      </c>
      <c r="H5492" s="24" t="s">
        <v>1</v>
      </c>
      <c r="I5492" s="1" t="s">
        <v>3093</v>
      </c>
      <c r="J5492" s="1" t="s">
        <v>3130</v>
      </c>
      <c r="K5492" s="1" t="s">
        <v>3</v>
      </c>
      <c r="L5492" s="1" t="s">
        <v>4</v>
      </c>
      <c r="M5492" s="1" t="s">
        <v>5</v>
      </c>
      <c r="N5492" s="1" t="s">
        <v>6</v>
      </c>
      <c r="O5492" s="1" t="s">
        <v>7</v>
      </c>
      <c r="P5492" s="1" t="s">
        <v>8</v>
      </c>
      <c r="Q5492" s="1" t="s">
        <v>3344</v>
      </c>
      <c r="R5492" s="1" t="s">
        <v>3427</v>
      </c>
      <c r="S5492" s="1" t="s">
        <v>3447</v>
      </c>
      <c r="T5492" s="1" t="s">
        <v>3448</v>
      </c>
      <c r="U5492" s="1" t="s">
        <v>3452</v>
      </c>
      <c r="V5492" s="1" t="s">
        <v>3449</v>
      </c>
      <c r="W5492" s="1" t="s">
        <v>3450</v>
      </c>
      <c r="X5492" s="1" t="s">
        <v>3451</v>
      </c>
      <c r="Y5492" s="216" t="s">
        <v>3385</v>
      </c>
    </row>
    <row r="5493" spans="1:25">
      <c r="A5493" s="26" t="s">
        <v>0</v>
      </c>
      <c r="B5493" s="26" t="s">
        <v>0</v>
      </c>
      <c r="C5493" s="26" t="s">
        <v>0</v>
      </c>
      <c r="D5493" s="27" t="s">
        <v>0</v>
      </c>
      <c r="E5493" s="27" t="s">
        <v>0</v>
      </c>
      <c r="F5493" s="28" t="s">
        <v>0</v>
      </c>
      <c r="G5493" s="152" t="s">
        <v>0</v>
      </c>
      <c r="H5493" s="29" t="s">
        <v>0</v>
      </c>
      <c r="I5493" s="45">
        <v>1</v>
      </c>
      <c r="J5493" s="45">
        <v>3</v>
      </c>
      <c r="K5493" s="45" t="s">
        <v>9</v>
      </c>
      <c r="L5493" s="45">
        <v>5</v>
      </c>
      <c r="M5493" s="45">
        <v>6</v>
      </c>
      <c r="N5493" s="45">
        <v>7</v>
      </c>
      <c r="O5493" s="45">
        <v>8</v>
      </c>
      <c r="P5493" s="45">
        <v>9</v>
      </c>
      <c r="Q5493" s="45">
        <v>1</v>
      </c>
      <c r="R5493" s="45">
        <v>2</v>
      </c>
      <c r="S5493" s="45">
        <v>3</v>
      </c>
      <c r="T5493" s="45" t="s">
        <v>3453</v>
      </c>
      <c r="U5493" s="45">
        <v>5</v>
      </c>
      <c r="V5493" s="45">
        <v>6</v>
      </c>
      <c r="W5493" s="45">
        <v>7</v>
      </c>
      <c r="X5493" s="45" t="s">
        <v>3454</v>
      </c>
      <c r="Y5493" s="276">
        <v>9</v>
      </c>
    </row>
    <row r="5494" spans="1:25">
      <c r="A5494" s="133" t="s">
        <v>786</v>
      </c>
      <c r="B5494" s="133" t="s">
        <v>184</v>
      </c>
      <c r="C5494" s="109" t="s">
        <v>1098</v>
      </c>
      <c r="D5494" s="109" t="s">
        <v>1844</v>
      </c>
      <c r="E5494" s="98" t="s">
        <v>0</v>
      </c>
      <c r="F5494" s="98" t="s">
        <v>0</v>
      </c>
      <c r="G5494" s="153" t="s">
        <v>0</v>
      </c>
      <c r="H5494" s="98" t="s">
        <v>1845</v>
      </c>
      <c r="I5494" s="110"/>
      <c r="J5494" s="110"/>
      <c r="K5494" s="110"/>
      <c r="L5494" s="110" t="s">
        <v>0</v>
      </c>
      <c r="M5494" s="110" t="s">
        <v>0</v>
      </c>
      <c r="N5494" s="110" t="s">
        <v>0</v>
      </c>
      <c r="O5494" s="110" t="s">
        <v>0</v>
      </c>
      <c r="P5494" s="110" t="s">
        <v>0</v>
      </c>
      <c r="Q5494" s="110"/>
      <c r="R5494" s="110"/>
      <c r="S5494" s="110"/>
      <c r="T5494" s="110" t="s">
        <v>0</v>
      </c>
      <c r="U5494" s="110" t="s">
        <v>0</v>
      </c>
      <c r="V5494" s="110" t="s">
        <v>0</v>
      </c>
      <c r="W5494" s="110" t="s">
        <v>0</v>
      </c>
      <c r="X5494" s="110" t="s">
        <v>0</v>
      </c>
      <c r="Y5494" s="217"/>
    </row>
    <row r="5495" spans="1:25" ht="20.399999999999999">
      <c r="A5495" s="20" t="s">
        <v>0</v>
      </c>
      <c r="B5495" s="20" t="s">
        <v>0</v>
      </c>
      <c r="C5495" s="20" t="s">
        <v>0</v>
      </c>
      <c r="D5495" s="21" t="s">
        <v>0</v>
      </c>
      <c r="E5495" s="21" t="s">
        <v>0</v>
      </c>
      <c r="F5495" s="21" t="s">
        <v>0</v>
      </c>
      <c r="G5495" s="150" t="s">
        <v>0</v>
      </c>
      <c r="H5495" s="30" t="s">
        <v>33</v>
      </c>
      <c r="I5495" s="31">
        <f t="shared" si="3707"/>
        <v>1591100</v>
      </c>
      <c r="J5495" s="31">
        <f t="shared" ref="J5495:P5495" si="3742">SUM(J5496,J5504,J5506)</f>
        <v>1554100</v>
      </c>
      <c r="K5495" s="31">
        <f t="shared" si="3709"/>
        <v>37000</v>
      </c>
      <c r="L5495" s="31">
        <f t="shared" si="3742"/>
        <v>37000</v>
      </c>
      <c r="M5495" s="31">
        <f t="shared" si="3742"/>
        <v>0</v>
      </c>
      <c r="N5495" s="31">
        <f t="shared" si="3742"/>
        <v>0</v>
      </c>
      <c r="O5495" s="31">
        <f t="shared" si="3742"/>
        <v>0</v>
      </c>
      <c r="P5495" s="31">
        <f t="shared" si="3742"/>
        <v>0</v>
      </c>
      <c r="Q5495" s="31">
        <f>SUM(Q5496,Q5504,Q5506)</f>
        <v>1666953</v>
      </c>
      <c r="R5495" s="31">
        <f>SUM(R5496,R5504,R5506)</f>
        <v>1631953</v>
      </c>
      <c r="S5495" s="31">
        <f>SUM(S5496,S5504,S5506)</f>
        <v>1324750</v>
      </c>
      <c r="T5495" s="31">
        <f t="shared" ref="T5495:X5495" si="3743">SUM(T5496,T5504,T5506)</f>
        <v>307103</v>
      </c>
      <c r="U5495" s="31">
        <f t="shared" si="3743"/>
        <v>159081</v>
      </c>
      <c r="V5495" s="31">
        <f t="shared" si="3743"/>
        <v>143205</v>
      </c>
      <c r="W5495" s="31">
        <f t="shared" si="3743"/>
        <v>4817</v>
      </c>
      <c r="X5495" s="31">
        <f t="shared" si="3743"/>
        <v>1631853</v>
      </c>
      <c r="Y5495" s="220">
        <f t="shared" ref="Y5495:Y5525" si="3744">IF(R5495=0,0,(X5495/R5495)*100)</f>
        <v>99.993872372549944</v>
      </c>
    </row>
    <row r="5496" spans="1:25">
      <c r="A5496" s="23" t="s">
        <v>786</v>
      </c>
      <c r="B5496" s="23" t="s">
        <v>184</v>
      </c>
      <c r="C5496" s="23" t="s">
        <v>1098</v>
      </c>
      <c r="D5496" s="23" t="s">
        <v>1844</v>
      </c>
      <c r="E5496" s="21" t="s">
        <v>132</v>
      </c>
      <c r="F5496" s="21" t="s">
        <v>0</v>
      </c>
      <c r="G5496" s="150" t="s">
        <v>0</v>
      </c>
      <c r="H5496" s="21" t="s">
        <v>11</v>
      </c>
      <c r="I5496" s="66">
        <f t="shared" si="3707"/>
        <v>1347300</v>
      </c>
      <c r="J5496" s="66">
        <f t="shared" ref="J5496:P5496" si="3745">SUM(J5497,J5498)</f>
        <v>1347300</v>
      </c>
      <c r="K5496" s="66">
        <f t="shared" si="3709"/>
        <v>0</v>
      </c>
      <c r="L5496" s="66">
        <f t="shared" si="3745"/>
        <v>0</v>
      </c>
      <c r="M5496" s="66">
        <f t="shared" si="3745"/>
        <v>0</v>
      </c>
      <c r="N5496" s="66">
        <f t="shared" si="3745"/>
        <v>0</v>
      </c>
      <c r="O5496" s="66">
        <f t="shared" si="3745"/>
        <v>0</v>
      </c>
      <c r="P5496" s="66">
        <f t="shared" si="3745"/>
        <v>0</v>
      </c>
      <c r="Q5496" s="66">
        <f>SUM(Q5497,Q5498)</f>
        <v>1412296</v>
      </c>
      <c r="R5496" s="66">
        <f>SUM(R5497,R5498)</f>
        <v>1412296</v>
      </c>
      <c r="S5496" s="66">
        <f>SUM(S5497,S5498)</f>
        <v>1145820</v>
      </c>
      <c r="T5496" s="66">
        <f t="shared" ref="T5496:X5496" si="3746">SUM(T5497,T5498)</f>
        <v>266476</v>
      </c>
      <c r="U5496" s="66">
        <f t="shared" si="3746"/>
        <v>142500</v>
      </c>
      <c r="V5496" s="66">
        <f t="shared" si="3746"/>
        <v>122735</v>
      </c>
      <c r="W5496" s="66">
        <f t="shared" si="3746"/>
        <v>1241</v>
      </c>
      <c r="X5496" s="66">
        <f t="shared" si="3746"/>
        <v>1412296</v>
      </c>
      <c r="Y5496" s="208">
        <f t="shared" si="3744"/>
        <v>100</v>
      </c>
    </row>
    <row r="5497" spans="1:25">
      <c r="A5497" s="23" t="s">
        <v>786</v>
      </c>
      <c r="B5497" s="23" t="s">
        <v>184</v>
      </c>
      <c r="C5497" s="23" t="s">
        <v>1098</v>
      </c>
      <c r="D5497" s="23" t="s">
        <v>1844</v>
      </c>
      <c r="E5497" s="22">
        <v>6111</v>
      </c>
      <c r="F5497" s="23"/>
      <c r="G5497" s="128" t="s">
        <v>3379</v>
      </c>
      <c r="H5497" s="32" t="s">
        <v>12</v>
      </c>
      <c r="I5497" s="44">
        <f t="shared" si="3707"/>
        <v>1172600</v>
      </c>
      <c r="J5497" s="44">
        <v>1172600</v>
      </c>
      <c r="K5497" s="44">
        <f t="shared" si="3709"/>
        <v>0</v>
      </c>
      <c r="L5497" s="44">
        <v>0</v>
      </c>
      <c r="M5497" s="44">
        <v>0</v>
      </c>
      <c r="N5497" s="44">
        <v>0</v>
      </c>
      <c r="O5497" s="44">
        <v>0</v>
      </c>
      <c r="P5497" s="44">
        <v>0</v>
      </c>
      <c r="Q5497" s="44">
        <v>1235984</v>
      </c>
      <c r="R5497" s="44">
        <v>1235984</v>
      </c>
      <c r="S5497" s="44">
        <v>991546</v>
      </c>
      <c r="T5497" s="44">
        <f t="shared" ref="T5497:T5524" si="3747">U5497+V5497+W5497</f>
        <v>244438</v>
      </c>
      <c r="U5497" s="44">
        <v>130000</v>
      </c>
      <c r="V5497" s="44">
        <v>114438</v>
      </c>
      <c r="W5497" s="44"/>
      <c r="X5497" s="44">
        <f t="shared" ref="X5497:X5524" si="3748">S5497+T5497</f>
        <v>1235984</v>
      </c>
      <c r="Y5497" s="209">
        <f t="shared" si="3744"/>
        <v>100</v>
      </c>
    </row>
    <row r="5498" spans="1:25">
      <c r="A5498" s="20" t="s">
        <v>786</v>
      </c>
      <c r="B5498" s="20" t="s">
        <v>184</v>
      </c>
      <c r="C5498" s="20" t="s">
        <v>1098</v>
      </c>
      <c r="D5498" s="20" t="s">
        <v>1844</v>
      </c>
      <c r="E5498" s="20" t="s">
        <v>134</v>
      </c>
      <c r="F5498" s="23" t="s">
        <v>0</v>
      </c>
      <c r="G5498" s="154" t="s">
        <v>0</v>
      </c>
      <c r="H5498" s="21" t="s">
        <v>13</v>
      </c>
      <c r="I5498" s="66">
        <f t="shared" si="3707"/>
        <v>174700</v>
      </c>
      <c r="J5498" s="66">
        <f t="shared" ref="J5498:P5498" si="3749">SUM(J5499:J5503)</f>
        <v>174700</v>
      </c>
      <c r="K5498" s="66">
        <f t="shared" si="3709"/>
        <v>0</v>
      </c>
      <c r="L5498" s="66">
        <f t="shared" si="3749"/>
        <v>0</v>
      </c>
      <c r="M5498" s="66">
        <f t="shared" si="3749"/>
        <v>0</v>
      </c>
      <c r="N5498" s="66">
        <f t="shared" si="3749"/>
        <v>0</v>
      </c>
      <c r="O5498" s="66">
        <f t="shared" si="3749"/>
        <v>0</v>
      </c>
      <c r="P5498" s="66">
        <f t="shared" si="3749"/>
        <v>0</v>
      </c>
      <c r="Q5498" s="66">
        <f>SUM(Q5499:Q5503)</f>
        <v>176312</v>
      </c>
      <c r="R5498" s="66">
        <f>SUM(R5499:R5503)</f>
        <v>176312</v>
      </c>
      <c r="S5498" s="66">
        <f>SUM(S5499:S5503)</f>
        <v>154274</v>
      </c>
      <c r="T5498" s="66">
        <f t="shared" ref="T5498:X5498" si="3750">SUM(T5499:T5503)</f>
        <v>22038</v>
      </c>
      <c r="U5498" s="66">
        <f t="shared" si="3750"/>
        <v>12500</v>
      </c>
      <c r="V5498" s="66">
        <f t="shared" si="3750"/>
        <v>8297</v>
      </c>
      <c r="W5498" s="66">
        <f t="shared" si="3750"/>
        <v>1241</v>
      </c>
      <c r="X5498" s="66">
        <f t="shared" si="3750"/>
        <v>176312</v>
      </c>
      <c r="Y5498" s="208">
        <f t="shared" si="3744"/>
        <v>100</v>
      </c>
    </row>
    <row r="5499" spans="1:25">
      <c r="A5499" s="23" t="s">
        <v>786</v>
      </c>
      <c r="B5499" s="23" t="s">
        <v>184</v>
      </c>
      <c r="C5499" s="23" t="s">
        <v>1098</v>
      </c>
      <c r="D5499" s="23" t="s">
        <v>1844</v>
      </c>
      <c r="E5499" s="22">
        <v>6112</v>
      </c>
      <c r="F5499" s="23" t="s">
        <v>1846</v>
      </c>
      <c r="G5499" s="128" t="s">
        <v>3379</v>
      </c>
      <c r="H5499" s="32" t="s">
        <v>16</v>
      </c>
      <c r="I5499" s="44">
        <f t="shared" si="3707"/>
        <v>32400</v>
      </c>
      <c r="J5499" s="44">
        <v>32400</v>
      </c>
      <c r="K5499" s="44">
        <f t="shared" si="3709"/>
        <v>0</v>
      </c>
      <c r="L5499" s="44">
        <v>0</v>
      </c>
      <c r="M5499" s="44">
        <v>0</v>
      </c>
      <c r="N5499" s="44">
        <v>0</v>
      </c>
      <c r="O5499" s="44">
        <v>0</v>
      </c>
      <c r="P5499" s="44">
        <v>0</v>
      </c>
      <c r="Q5499" s="44">
        <v>32400</v>
      </c>
      <c r="R5499" s="44">
        <v>32400</v>
      </c>
      <c r="S5499" s="44">
        <v>25759</v>
      </c>
      <c r="T5499" s="44">
        <f t="shared" si="3747"/>
        <v>6641</v>
      </c>
      <c r="U5499" s="44">
        <v>2500</v>
      </c>
      <c r="V5499" s="44">
        <v>2900</v>
      </c>
      <c r="W5499" s="44">
        <v>1241</v>
      </c>
      <c r="X5499" s="44">
        <f t="shared" si="3748"/>
        <v>32400</v>
      </c>
      <c r="Y5499" s="209">
        <f t="shared" si="3744"/>
        <v>100</v>
      </c>
    </row>
    <row r="5500" spans="1:25">
      <c r="A5500" s="23" t="s">
        <v>786</v>
      </c>
      <c r="B5500" s="23" t="s">
        <v>184</v>
      </c>
      <c r="C5500" s="23" t="s">
        <v>1098</v>
      </c>
      <c r="D5500" s="23" t="s">
        <v>1844</v>
      </c>
      <c r="E5500" s="22">
        <v>6112</v>
      </c>
      <c r="F5500" s="23" t="s">
        <v>1847</v>
      </c>
      <c r="G5500" s="128" t="s">
        <v>3379</v>
      </c>
      <c r="H5500" s="32" t="s">
        <v>19</v>
      </c>
      <c r="I5500" s="44">
        <f t="shared" ref="I5500:I5563" si="3751">SUM(J5500,K5500,O5500,P5500)</f>
        <v>98500</v>
      </c>
      <c r="J5500" s="44">
        <v>98500</v>
      </c>
      <c r="K5500" s="44">
        <f t="shared" ref="K5500:K5563" si="3752">SUM(L5500,M5500,N5500)</f>
        <v>0</v>
      </c>
      <c r="L5500" s="44">
        <v>0</v>
      </c>
      <c r="M5500" s="44">
        <v>0</v>
      </c>
      <c r="N5500" s="44">
        <v>0</v>
      </c>
      <c r="O5500" s="44">
        <v>0</v>
      </c>
      <c r="P5500" s="44">
        <v>0</v>
      </c>
      <c r="Q5500" s="44">
        <v>98500</v>
      </c>
      <c r="R5500" s="44">
        <v>98500</v>
      </c>
      <c r="S5500" s="44">
        <v>83103</v>
      </c>
      <c r="T5500" s="44">
        <f t="shared" si="3747"/>
        <v>15397</v>
      </c>
      <c r="U5500" s="44">
        <v>10000</v>
      </c>
      <c r="V5500" s="44">
        <v>5397</v>
      </c>
      <c r="W5500" s="44">
        <v>0</v>
      </c>
      <c r="X5500" s="44">
        <f t="shared" si="3748"/>
        <v>98500</v>
      </c>
      <c r="Y5500" s="209">
        <f t="shared" si="3744"/>
        <v>100</v>
      </c>
    </row>
    <row r="5501" spans="1:25">
      <c r="A5501" s="23" t="s">
        <v>786</v>
      </c>
      <c r="B5501" s="23" t="s">
        <v>184</v>
      </c>
      <c r="C5501" s="23" t="s">
        <v>1098</v>
      </c>
      <c r="D5501" s="23" t="s">
        <v>1844</v>
      </c>
      <c r="E5501" s="22">
        <v>6112</v>
      </c>
      <c r="F5501" s="23" t="s">
        <v>1848</v>
      </c>
      <c r="G5501" s="128" t="s">
        <v>3379</v>
      </c>
      <c r="H5501" s="32" t="s">
        <v>17</v>
      </c>
      <c r="I5501" s="44">
        <f t="shared" si="3751"/>
        <v>26000</v>
      </c>
      <c r="J5501" s="44">
        <v>26000</v>
      </c>
      <c r="K5501" s="44">
        <f t="shared" si="3752"/>
        <v>0</v>
      </c>
      <c r="L5501" s="44">
        <v>0</v>
      </c>
      <c r="M5501" s="44">
        <v>0</v>
      </c>
      <c r="N5501" s="44">
        <v>0</v>
      </c>
      <c r="O5501" s="44">
        <v>0</v>
      </c>
      <c r="P5501" s="44">
        <v>0</v>
      </c>
      <c r="Q5501" s="44">
        <v>27612</v>
      </c>
      <c r="R5501" s="44">
        <v>27612</v>
      </c>
      <c r="S5501" s="44">
        <v>27612</v>
      </c>
      <c r="T5501" s="44">
        <f t="shared" si="3747"/>
        <v>0</v>
      </c>
      <c r="U5501" s="44">
        <v>0</v>
      </c>
      <c r="V5501" s="44">
        <v>0</v>
      </c>
      <c r="W5501" s="44">
        <v>0</v>
      </c>
      <c r="X5501" s="44">
        <f t="shared" si="3748"/>
        <v>27612</v>
      </c>
      <c r="Y5501" s="209">
        <f t="shared" si="3744"/>
        <v>100</v>
      </c>
    </row>
    <row r="5502" spans="1:25">
      <c r="A5502" s="23" t="s">
        <v>786</v>
      </c>
      <c r="B5502" s="23" t="s">
        <v>184</v>
      </c>
      <c r="C5502" s="23" t="s">
        <v>1098</v>
      </c>
      <c r="D5502" s="23" t="s">
        <v>1844</v>
      </c>
      <c r="E5502" s="22">
        <v>6112</v>
      </c>
      <c r="F5502" s="23" t="s">
        <v>1849</v>
      </c>
      <c r="G5502" s="128" t="s">
        <v>3379</v>
      </c>
      <c r="H5502" s="32" t="s">
        <v>15</v>
      </c>
      <c r="I5502" s="44">
        <f t="shared" si="3751"/>
        <v>7800</v>
      </c>
      <c r="J5502" s="44">
        <v>7800</v>
      </c>
      <c r="K5502" s="44">
        <f t="shared" si="3752"/>
        <v>0</v>
      </c>
      <c r="L5502" s="44">
        <v>0</v>
      </c>
      <c r="M5502" s="44">
        <v>0</v>
      </c>
      <c r="N5502" s="44">
        <v>0</v>
      </c>
      <c r="O5502" s="44">
        <v>0</v>
      </c>
      <c r="P5502" s="44">
        <v>0</v>
      </c>
      <c r="Q5502" s="44">
        <v>0</v>
      </c>
      <c r="R5502" s="44">
        <v>0</v>
      </c>
      <c r="S5502" s="44">
        <v>0</v>
      </c>
      <c r="T5502" s="44">
        <f t="shared" si="3747"/>
        <v>0</v>
      </c>
      <c r="U5502" s="44">
        <v>0</v>
      </c>
      <c r="V5502" s="44">
        <v>0</v>
      </c>
      <c r="W5502" s="44">
        <v>0</v>
      </c>
      <c r="X5502" s="44">
        <f t="shared" si="3748"/>
        <v>0</v>
      </c>
      <c r="Y5502" s="209">
        <f t="shared" si="3744"/>
        <v>0</v>
      </c>
    </row>
    <row r="5503" spans="1:25">
      <c r="A5503" s="23" t="s">
        <v>786</v>
      </c>
      <c r="B5503" s="23" t="s">
        <v>184</v>
      </c>
      <c r="C5503" s="23" t="s">
        <v>1098</v>
      </c>
      <c r="D5503" s="23" t="s">
        <v>1844</v>
      </c>
      <c r="E5503" s="22">
        <v>6112</v>
      </c>
      <c r="F5503" s="23" t="s">
        <v>1850</v>
      </c>
      <c r="G5503" s="128" t="s">
        <v>3379</v>
      </c>
      <c r="H5503" s="32" t="s">
        <v>18</v>
      </c>
      <c r="I5503" s="44">
        <f t="shared" si="3751"/>
        <v>10000</v>
      </c>
      <c r="J5503" s="44">
        <v>10000</v>
      </c>
      <c r="K5503" s="44">
        <f t="shared" si="3752"/>
        <v>0</v>
      </c>
      <c r="L5503" s="44">
        <v>0</v>
      </c>
      <c r="M5503" s="44">
        <v>0</v>
      </c>
      <c r="N5503" s="44">
        <v>0</v>
      </c>
      <c r="O5503" s="44">
        <v>0</v>
      </c>
      <c r="P5503" s="44">
        <v>0</v>
      </c>
      <c r="Q5503" s="44">
        <v>17800</v>
      </c>
      <c r="R5503" s="44">
        <v>17800</v>
      </c>
      <c r="S5503" s="44">
        <v>17800</v>
      </c>
      <c r="T5503" s="44">
        <f t="shared" si="3747"/>
        <v>0</v>
      </c>
      <c r="U5503" s="44">
        <v>0</v>
      </c>
      <c r="V5503" s="44">
        <v>0</v>
      </c>
      <c r="W5503" s="44">
        <v>0</v>
      </c>
      <c r="X5503" s="44">
        <f t="shared" si="3748"/>
        <v>17800</v>
      </c>
      <c r="Y5503" s="209">
        <f t="shared" si="3744"/>
        <v>100</v>
      </c>
    </row>
    <row r="5504" spans="1:25">
      <c r="A5504" s="23" t="s">
        <v>786</v>
      </c>
      <c r="B5504" s="23" t="s">
        <v>184</v>
      </c>
      <c r="C5504" s="23" t="s">
        <v>1098</v>
      </c>
      <c r="D5504" s="23" t="s">
        <v>1844</v>
      </c>
      <c r="E5504" s="21" t="s">
        <v>139</v>
      </c>
      <c r="F5504" s="21" t="s">
        <v>0</v>
      </c>
      <c r="G5504" s="150" t="s">
        <v>0</v>
      </c>
      <c r="H5504" s="21" t="s">
        <v>21</v>
      </c>
      <c r="I5504" s="66">
        <f t="shared" si="3751"/>
        <v>124400</v>
      </c>
      <c r="J5504" s="66">
        <f t="shared" ref="J5504:X5504" si="3753">SUM(J5505)</f>
        <v>124400</v>
      </c>
      <c r="K5504" s="66">
        <f t="shared" si="3752"/>
        <v>0</v>
      </c>
      <c r="L5504" s="66">
        <f t="shared" si="3753"/>
        <v>0</v>
      </c>
      <c r="M5504" s="66">
        <f t="shared" si="3753"/>
        <v>0</v>
      </c>
      <c r="N5504" s="66">
        <f t="shared" si="3753"/>
        <v>0</v>
      </c>
      <c r="O5504" s="66">
        <f t="shared" si="3753"/>
        <v>0</v>
      </c>
      <c r="P5504" s="66">
        <f t="shared" si="3753"/>
        <v>0</v>
      </c>
      <c r="Q5504" s="66">
        <f t="shared" si="3753"/>
        <v>131055</v>
      </c>
      <c r="R5504" s="66">
        <f t="shared" si="3753"/>
        <v>131055</v>
      </c>
      <c r="S5504" s="66">
        <f t="shared" si="3753"/>
        <v>104129</v>
      </c>
      <c r="T5504" s="66">
        <f t="shared" si="3753"/>
        <v>26926</v>
      </c>
      <c r="U5504" s="66">
        <f t="shared" si="3753"/>
        <v>13000</v>
      </c>
      <c r="V5504" s="66">
        <f t="shared" si="3753"/>
        <v>13000</v>
      </c>
      <c r="W5504" s="66">
        <f t="shared" si="3753"/>
        <v>926</v>
      </c>
      <c r="X5504" s="66">
        <f t="shared" si="3753"/>
        <v>131055</v>
      </c>
      <c r="Y5504" s="208">
        <f t="shared" si="3744"/>
        <v>100</v>
      </c>
    </row>
    <row r="5505" spans="1:25">
      <c r="A5505" s="23" t="s">
        <v>786</v>
      </c>
      <c r="B5505" s="23" t="s">
        <v>184</v>
      </c>
      <c r="C5505" s="23" t="s">
        <v>1098</v>
      </c>
      <c r="D5505" s="23" t="s">
        <v>1844</v>
      </c>
      <c r="E5505" s="22">
        <v>6121</v>
      </c>
      <c r="F5505" s="23"/>
      <c r="G5505" s="128" t="s">
        <v>3379</v>
      </c>
      <c r="H5505" s="32" t="s">
        <v>22</v>
      </c>
      <c r="I5505" s="44">
        <f t="shared" si="3751"/>
        <v>124400</v>
      </c>
      <c r="J5505" s="44">
        <v>124400</v>
      </c>
      <c r="K5505" s="44">
        <f t="shared" si="3752"/>
        <v>0</v>
      </c>
      <c r="L5505" s="44">
        <v>0</v>
      </c>
      <c r="M5505" s="44">
        <v>0</v>
      </c>
      <c r="N5505" s="44">
        <v>0</v>
      </c>
      <c r="O5505" s="44">
        <v>0</v>
      </c>
      <c r="P5505" s="44">
        <v>0</v>
      </c>
      <c r="Q5505" s="44">
        <v>131055</v>
      </c>
      <c r="R5505" s="44">
        <v>131055</v>
      </c>
      <c r="S5505" s="44">
        <v>104129</v>
      </c>
      <c r="T5505" s="44">
        <f t="shared" si="3747"/>
        <v>26926</v>
      </c>
      <c r="U5505" s="44">
        <v>13000</v>
      </c>
      <c r="V5505" s="44">
        <v>13000</v>
      </c>
      <c r="W5505" s="44">
        <v>926</v>
      </c>
      <c r="X5505" s="44">
        <f t="shared" si="3748"/>
        <v>131055</v>
      </c>
      <c r="Y5505" s="209">
        <f t="shared" si="3744"/>
        <v>100</v>
      </c>
    </row>
    <row r="5506" spans="1:25">
      <c r="A5506" s="23" t="s">
        <v>786</v>
      </c>
      <c r="B5506" s="23" t="s">
        <v>184</v>
      </c>
      <c r="C5506" s="23" t="s">
        <v>1098</v>
      </c>
      <c r="D5506" s="23" t="s">
        <v>1844</v>
      </c>
      <c r="E5506" s="21" t="s">
        <v>141</v>
      </c>
      <c r="F5506" s="21" t="s">
        <v>0</v>
      </c>
      <c r="G5506" s="150" t="s">
        <v>0</v>
      </c>
      <c r="H5506" s="21" t="s">
        <v>23</v>
      </c>
      <c r="I5506" s="66">
        <f t="shared" si="3751"/>
        <v>119400</v>
      </c>
      <c r="J5506" s="66">
        <f t="shared" ref="J5506:P5506" si="3754">SUM(J5507:J5514)</f>
        <v>82400</v>
      </c>
      <c r="K5506" s="66">
        <f t="shared" si="3752"/>
        <v>37000</v>
      </c>
      <c r="L5506" s="66">
        <f t="shared" si="3754"/>
        <v>37000</v>
      </c>
      <c r="M5506" s="66">
        <f t="shared" si="3754"/>
        <v>0</v>
      </c>
      <c r="N5506" s="66">
        <f t="shared" si="3754"/>
        <v>0</v>
      </c>
      <c r="O5506" s="66">
        <f t="shared" si="3754"/>
        <v>0</v>
      </c>
      <c r="P5506" s="66">
        <f t="shared" si="3754"/>
        <v>0</v>
      </c>
      <c r="Q5506" s="66">
        <f>SUM(Q5507:Q5514)</f>
        <v>123602</v>
      </c>
      <c r="R5506" s="66">
        <f>SUM(R5507:R5514)</f>
        <v>88602</v>
      </c>
      <c r="S5506" s="66">
        <f>SUM(S5507:S5514)</f>
        <v>74801</v>
      </c>
      <c r="T5506" s="66">
        <f t="shared" ref="T5506:X5506" si="3755">SUM(T5507:T5514)</f>
        <v>13701</v>
      </c>
      <c r="U5506" s="66">
        <f t="shared" si="3755"/>
        <v>3581</v>
      </c>
      <c r="V5506" s="66">
        <f t="shared" si="3755"/>
        <v>7470</v>
      </c>
      <c r="W5506" s="66">
        <f t="shared" si="3755"/>
        <v>2650</v>
      </c>
      <c r="X5506" s="66">
        <f t="shared" si="3755"/>
        <v>88502</v>
      </c>
      <c r="Y5506" s="208">
        <f t="shared" si="3744"/>
        <v>99.887135730570421</v>
      </c>
    </row>
    <row r="5507" spans="1:25">
      <c r="A5507" s="23" t="s">
        <v>786</v>
      </c>
      <c r="B5507" s="23" t="s">
        <v>184</v>
      </c>
      <c r="C5507" s="23" t="s">
        <v>1098</v>
      </c>
      <c r="D5507" s="23" t="s">
        <v>1844</v>
      </c>
      <c r="E5507" s="22">
        <v>6131</v>
      </c>
      <c r="F5507" s="23"/>
      <c r="G5507" s="128" t="s">
        <v>3379</v>
      </c>
      <c r="H5507" s="32" t="s">
        <v>24</v>
      </c>
      <c r="I5507" s="44">
        <f t="shared" si="3751"/>
        <v>3000</v>
      </c>
      <c r="J5507" s="44">
        <v>1000</v>
      </c>
      <c r="K5507" s="44">
        <f t="shared" si="3752"/>
        <v>2000</v>
      </c>
      <c r="L5507" s="44">
        <v>2000</v>
      </c>
      <c r="M5507" s="44">
        <v>0</v>
      </c>
      <c r="N5507" s="44">
        <v>0</v>
      </c>
      <c r="O5507" s="44">
        <v>0</v>
      </c>
      <c r="P5507" s="44">
        <v>0</v>
      </c>
      <c r="Q5507" s="44">
        <v>1000</v>
      </c>
      <c r="R5507" s="44">
        <v>1000</v>
      </c>
      <c r="S5507" s="44">
        <v>1000</v>
      </c>
      <c r="T5507" s="44">
        <f t="shared" si="3747"/>
        <v>0</v>
      </c>
      <c r="U5507" s="44">
        <v>0</v>
      </c>
      <c r="V5507" s="44"/>
      <c r="W5507" s="44">
        <v>0</v>
      </c>
      <c r="X5507" s="44">
        <f t="shared" si="3748"/>
        <v>1000</v>
      </c>
      <c r="Y5507" s="209">
        <f t="shared" si="3744"/>
        <v>100</v>
      </c>
    </row>
    <row r="5508" spans="1:25">
      <c r="A5508" s="23" t="s">
        <v>786</v>
      </c>
      <c r="B5508" s="23" t="s">
        <v>184</v>
      </c>
      <c r="C5508" s="23" t="s">
        <v>1098</v>
      </c>
      <c r="D5508" s="23" t="s">
        <v>1844</v>
      </c>
      <c r="E5508" s="22">
        <v>6132</v>
      </c>
      <c r="F5508" s="23"/>
      <c r="G5508" s="128" t="s">
        <v>3379</v>
      </c>
      <c r="H5508" s="32" t="s">
        <v>25</v>
      </c>
      <c r="I5508" s="44">
        <f t="shared" si="3751"/>
        <v>35000</v>
      </c>
      <c r="J5508" s="44">
        <v>35000</v>
      </c>
      <c r="K5508" s="44">
        <f t="shared" si="3752"/>
        <v>0</v>
      </c>
      <c r="L5508" s="44">
        <v>0</v>
      </c>
      <c r="M5508" s="44">
        <v>0</v>
      </c>
      <c r="N5508" s="44">
        <v>0</v>
      </c>
      <c r="O5508" s="44">
        <v>0</v>
      </c>
      <c r="P5508" s="44">
        <v>0</v>
      </c>
      <c r="Q5508" s="44">
        <v>31000</v>
      </c>
      <c r="R5508" s="44">
        <v>31000</v>
      </c>
      <c r="S5508" s="44">
        <v>22500</v>
      </c>
      <c r="T5508" s="44">
        <f t="shared" si="3747"/>
        <v>8500</v>
      </c>
      <c r="U5508" s="44">
        <v>1000</v>
      </c>
      <c r="V5508" s="44">
        <v>5000</v>
      </c>
      <c r="W5508" s="44">
        <v>2500</v>
      </c>
      <c r="X5508" s="44">
        <f t="shared" si="3748"/>
        <v>31000</v>
      </c>
      <c r="Y5508" s="209">
        <f t="shared" si="3744"/>
        <v>100</v>
      </c>
    </row>
    <row r="5509" spans="1:25">
      <c r="A5509" s="23" t="s">
        <v>786</v>
      </c>
      <c r="B5509" s="23" t="s">
        <v>184</v>
      </c>
      <c r="C5509" s="23" t="s">
        <v>1098</v>
      </c>
      <c r="D5509" s="23" t="s">
        <v>1844</v>
      </c>
      <c r="E5509" s="22">
        <v>6133</v>
      </c>
      <c r="F5509" s="23"/>
      <c r="G5509" s="128" t="s">
        <v>3379</v>
      </c>
      <c r="H5509" s="32" t="s">
        <v>26</v>
      </c>
      <c r="I5509" s="44">
        <f t="shared" si="3751"/>
        <v>13500</v>
      </c>
      <c r="J5509" s="44">
        <v>13500</v>
      </c>
      <c r="K5509" s="44">
        <f t="shared" si="3752"/>
        <v>0</v>
      </c>
      <c r="L5509" s="44">
        <v>0</v>
      </c>
      <c r="M5509" s="44">
        <v>0</v>
      </c>
      <c r="N5509" s="44">
        <v>0</v>
      </c>
      <c r="O5509" s="44">
        <v>0</v>
      </c>
      <c r="P5509" s="44">
        <v>0</v>
      </c>
      <c r="Q5509" s="44">
        <v>13500</v>
      </c>
      <c r="R5509" s="44">
        <v>13500</v>
      </c>
      <c r="S5509" s="44">
        <v>11700</v>
      </c>
      <c r="T5509" s="44">
        <f t="shared" si="3747"/>
        <v>1800</v>
      </c>
      <c r="U5509" s="44">
        <v>1000</v>
      </c>
      <c r="V5509" s="44">
        <v>800</v>
      </c>
      <c r="W5509" s="44">
        <v>0</v>
      </c>
      <c r="X5509" s="44">
        <f t="shared" si="3748"/>
        <v>13500</v>
      </c>
      <c r="Y5509" s="209">
        <f t="shared" si="3744"/>
        <v>100</v>
      </c>
    </row>
    <row r="5510" spans="1:25">
      <c r="A5510" s="23" t="s">
        <v>786</v>
      </c>
      <c r="B5510" s="23" t="s">
        <v>184</v>
      </c>
      <c r="C5510" s="23" t="s">
        <v>1098</v>
      </c>
      <c r="D5510" s="23" t="s">
        <v>1844</v>
      </c>
      <c r="E5510" s="22">
        <v>6134</v>
      </c>
      <c r="F5510" s="23"/>
      <c r="G5510" s="128" t="s">
        <v>3379</v>
      </c>
      <c r="H5510" s="32" t="s">
        <v>27</v>
      </c>
      <c r="I5510" s="44">
        <f t="shared" si="3751"/>
        <v>14000</v>
      </c>
      <c r="J5510" s="44">
        <v>9000</v>
      </c>
      <c r="K5510" s="44">
        <f t="shared" si="3752"/>
        <v>5000</v>
      </c>
      <c r="L5510" s="44">
        <v>5000</v>
      </c>
      <c r="M5510" s="44">
        <v>0</v>
      </c>
      <c r="N5510" s="44">
        <v>0</v>
      </c>
      <c r="O5510" s="44">
        <v>0</v>
      </c>
      <c r="P5510" s="44">
        <v>0</v>
      </c>
      <c r="Q5510" s="44">
        <v>15000</v>
      </c>
      <c r="R5510" s="44">
        <v>9000</v>
      </c>
      <c r="S5510" s="44">
        <v>9000</v>
      </c>
      <c r="T5510" s="44">
        <f t="shared" si="3747"/>
        <v>0</v>
      </c>
      <c r="U5510" s="44">
        <v>0</v>
      </c>
      <c r="V5510" s="44">
        <v>0</v>
      </c>
      <c r="W5510" s="44">
        <v>0</v>
      </c>
      <c r="X5510" s="44">
        <f t="shared" si="3748"/>
        <v>9000</v>
      </c>
      <c r="Y5510" s="209">
        <f t="shared" si="3744"/>
        <v>100</v>
      </c>
    </row>
    <row r="5511" spans="1:25">
      <c r="A5511" s="23" t="s">
        <v>786</v>
      </c>
      <c r="B5511" s="23" t="s">
        <v>184</v>
      </c>
      <c r="C5511" s="23" t="s">
        <v>1098</v>
      </c>
      <c r="D5511" s="23" t="s">
        <v>1844</v>
      </c>
      <c r="E5511" s="22">
        <v>6135</v>
      </c>
      <c r="F5511" s="23"/>
      <c r="G5511" s="128" t="s">
        <v>3379</v>
      </c>
      <c r="H5511" s="32" t="s">
        <v>28</v>
      </c>
      <c r="I5511" s="44">
        <f t="shared" si="3751"/>
        <v>3500</v>
      </c>
      <c r="J5511" s="44">
        <v>1000</v>
      </c>
      <c r="K5511" s="44">
        <f t="shared" si="3752"/>
        <v>2500</v>
      </c>
      <c r="L5511" s="44">
        <v>2500</v>
      </c>
      <c r="M5511" s="44">
        <v>0</v>
      </c>
      <c r="N5511" s="44">
        <v>0</v>
      </c>
      <c r="O5511" s="44">
        <v>0</v>
      </c>
      <c r="P5511" s="44">
        <v>0</v>
      </c>
      <c r="Q5511" s="44">
        <v>2500</v>
      </c>
      <c r="R5511" s="44">
        <v>1000</v>
      </c>
      <c r="S5511" s="44">
        <v>1000</v>
      </c>
      <c r="T5511" s="44">
        <f t="shared" si="3747"/>
        <v>0</v>
      </c>
      <c r="U5511" s="44">
        <v>0</v>
      </c>
      <c r="V5511" s="44">
        <v>0</v>
      </c>
      <c r="W5511" s="44">
        <v>0</v>
      </c>
      <c r="X5511" s="44">
        <f t="shared" si="3748"/>
        <v>1000</v>
      </c>
      <c r="Y5511" s="209">
        <f t="shared" si="3744"/>
        <v>100</v>
      </c>
    </row>
    <row r="5512" spans="1:25">
      <c r="A5512" s="23" t="s">
        <v>786</v>
      </c>
      <c r="B5512" s="23" t="s">
        <v>184</v>
      </c>
      <c r="C5512" s="23" t="s">
        <v>1098</v>
      </c>
      <c r="D5512" s="23" t="s">
        <v>1844</v>
      </c>
      <c r="E5512" s="22">
        <v>6137</v>
      </c>
      <c r="F5512" s="23"/>
      <c r="G5512" s="128" t="s">
        <v>3379</v>
      </c>
      <c r="H5512" s="32" t="s">
        <v>30</v>
      </c>
      <c r="I5512" s="44">
        <f t="shared" si="3751"/>
        <v>11500</v>
      </c>
      <c r="J5512" s="44">
        <v>9000</v>
      </c>
      <c r="K5512" s="44">
        <f t="shared" si="3752"/>
        <v>2500</v>
      </c>
      <c r="L5512" s="44">
        <v>2500</v>
      </c>
      <c r="M5512" s="44">
        <v>0</v>
      </c>
      <c r="N5512" s="44">
        <v>0</v>
      </c>
      <c r="O5512" s="44">
        <v>0</v>
      </c>
      <c r="P5512" s="44">
        <v>0</v>
      </c>
      <c r="Q5512" s="44">
        <v>14500</v>
      </c>
      <c r="R5512" s="44">
        <v>12000</v>
      </c>
      <c r="S5512" s="44">
        <v>10000</v>
      </c>
      <c r="T5512" s="44">
        <f t="shared" si="3747"/>
        <v>2000</v>
      </c>
      <c r="U5512" s="44">
        <v>1000</v>
      </c>
      <c r="V5512" s="44">
        <v>1000</v>
      </c>
      <c r="W5512" s="44">
        <v>0</v>
      </c>
      <c r="X5512" s="44">
        <f t="shared" si="3748"/>
        <v>12000</v>
      </c>
      <c r="Y5512" s="209">
        <f t="shared" si="3744"/>
        <v>100</v>
      </c>
    </row>
    <row r="5513" spans="1:25">
      <c r="A5513" s="23" t="s">
        <v>786</v>
      </c>
      <c r="B5513" s="23" t="s">
        <v>184</v>
      </c>
      <c r="C5513" s="23" t="s">
        <v>1098</v>
      </c>
      <c r="D5513" s="23" t="s">
        <v>1844</v>
      </c>
      <c r="E5513" s="22">
        <v>6138</v>
      </c>
      <c r="F5513" s="23"/>
      <c r="G5513" s="128" t="s">
        <v>3379</v>
      </c>
      <c r="H5513" s="32" t="s">
        <v>31</v>
      </c>
      <c r="I5513" s="44">
        <f t="shared" si="3751"/>
        <v>2100</v>
      </c>
      <c r="J5513" s="44">
        <v>100</v>
      </c>
      <c r="K5513" s="44">
        <f t="shared" si="3752"/>
        <v>2000</v>
      </c>
      <c r="L5513" s="44">
        <v>2000</v>
      </c>
      <c r="M5513" s="44">
        <v>0</v>
      </c>
      <c r="N5513" s="44">
        <v>0</v>
      </c>
      <c r="O5513" s="44">
        <v>0</v>
      </c>
      <c r="P5513" s="44">
        <v>0</v>
      </c>
      <c r="Q5513" s="44">
        <v>2100</v>
      </c>
      <c r="R5513" s="44">
        <v>100</v>
      </c>
      <c r="S5513" s="44">
        <v>0</v>
      </c>
      <c r="T5513" s="44">
        <f t="shared" si="3747"/>
        <v>0</v>
      </c>
      <c r="U5513" s="44">
        <v>0</v>
      </c>
      <c r="V5513" s="44">
        <v>0</v>
      </c>
      <c r="W5513" s="44">
        <v>0</v>
      </c>
      <c r="X5513" s="44">
        <f t="shared" si="3748"/>
        <v>0</v>
      </c>
      <c r="Y5513" s="209">
        <f t="shared" si="3744"/>
        <v>0</v>
      </c>
    </row>
    <row r="5514" spans="1:25">
      <c r="A5514" s="20" t="s">
        <v>786</v>
      </c>
      <c r="B5514" s="20" t="s">
        <v>184</v>
      </c>
      <c r="C5514" s="20" t="s">
        <v>1098</v>
      </c>
      <c r="D5514" s="20" t="s">
        <v>1844</v>
      </c>
      <c r="E5514" s="20" t="s">
        <v>144</v>
      </c>
      <c r="F5514" s="23" t="s">
        <v>0</v>
      </c>
      <c r="G5514" s="154" t="s">
        <v>0</v>
      </c>
      <c r="H5514" s="21" t="s">
        <v>32</v>
      </c>
      <c r="I5514" s="66">
        <f t="shared" si="3751"/>
        <v>36800</v>
      </c>
      <c r="J5514" s="66">
        <f t="shared" ref="J5514:P5514" si="3756">SUM(J5515:J5517)</f>
        <v>13800</v>
      </c>
      <c r="K5514" s="66">
        <f t="shared" si="3752"/>
        <v>23000</v>
      </c>
      <c r="L5514" s="66">
        <f t="shared" si="3756"/>
        <v>23000</v>
      </c>
      <c r="M5514" s="66">
        <f t="shared" si="3756"/>
        <v>0</v>
      </c>
      <c r="N5514" s="66">
        <f t="shared" si="3756"/>
        <v>0</v>
      </c>
      <c r="O5514" s="66">
        <f t="shared" si="3756"/>
        <v>0</v>
      </c>
      <c r="P5514" s="66">
        <f t="shared" si="3756"/>
        <v>0</v>
      </c>
      <c r="Q5514" s="66">
        <f>SUM(Q5515:Q5517)</f>
        <v>44002</v>
      </c>
      <c r="R5514" s="66">
        <f>SUM(R5515:R5517)</f>
        <v>21002</v>
      </c>
      <c r="S5514" s="66">
        <f>SUM(S5515:S5517)</f>
        <v>19601</v>
      </c>
      <c r="T5514" s="66">
        <f t="shared" ref="T5514:X5514" si="3757">SUM(T5515:T5517)</f>
        <v>1401</v>
      </c>
      <c r="U5514" s="66">
        <f t="shared" si="3757"/>
        <v>581</v>
      </c>
      <c r="V5514" s="66">
        <f t="shared" si="3757"/>
        <v>670</v>
      </c>
      <c r="W5514" s="66">
        <f t="shared" si="3757"/>
        <v>150</v>
      </c>
      <c r="X5514" s="66">
        <f t="shared" si="3757"/>
        <v>21002</v>
      </c>
      <c r="Y5514" s="208">
        <f t="shared" si="3744"/>
        <v>100</v>
      </c>
    </row>
    <row r="5515" spans="1:25">
      <c r="A5515" s="23" t="s">
        <v>786</v>
      </c>
      <c r="B5515" s="23" t="s">
        <v>184</v>
      </c>
      <c r="C5515" s="23" t="s">
        <v>1098</v>
      </c>
      <c r="D5515" s="23" t="s">
        <v>1844</v>
      </c>
      <c r="E5515" s="22">
        <v>6139</v>
      </c>
      <c r="F5515" s="23"/>
      <c r="G5515" s="128" t="s">
        <v>3379</v>
      </c>
      <c r="H5515" s="32" t="s">
        <v>32</v>
      </c>
      <c r="I5515" s="44">
        <f t="shared" si="3751"/>
        <v>30000</v>
      </c>
      <c r="J5515" s="44">
        <v>7000</v>
      </c>
      <c r="K5515" s="44">
        <f t="shared" si="3752"/>
        <v>23000</v>
      </c>
      <c r="L5515" s="44">
        <v>23000</v>
      </c>
      <c r="M5515" s="44">
        <v>0</v>
      </c>
      <c r="N5515" s="44">
        <v>0</v>
      </c>
      <c r="O5515" s="44">
        <v>0</v>
      </c>
      <c r="P5515" s="44">
        <v>0</v>
      </c>
      <c r="Q5515" s="44">
        <v>37000</v>
      </c>
      <c r="R5515" s="44">
        <v>14000</v>
      </c>
      <c r="S5515" s="44">
        <v>14000</v>
      </c>
      <c r="T5515" s="44">
        <f t="shared" si="3747"/>
        <v>0</v>
      </c>
      <c r="U5515" s="44">
        <v>0</v>
      </c>
      <c r="V5515" s="44">
        <v>0</v>
      </c>
      <c r="W5515" s="44">
        <v>0</v>
      </c>
      <c r="X5515" s="44">
        <f t="shared" si="3748"/>
        <v>14000</v>
      </c>
      <c r="Y5515" s="209">
        <f t="shared" si="3744"/>
        <v>100</v>
      </c>
    </row>
    <row r="5516" spans="1:25">
      <c r="A5516" s="23" t="s">
        <v>786</v>
      </c>
      <c r="B5516" s="23" t="s">
        <v>184</v>
      </c>
      <c r="C5516" s="23" t="s">
        <v>1098</v>
      </c>
      <c r="D5516" s="23" t="s">
        <v>1844</v>
      </c>
      <c r="E5516" s="22">
        <v>6139</v>
      </c>
      <c r="F5516" s="23" t="s">
        <v>1851</v>
      </c>
      <c r="G5516" s="128" t="s">
        <v>3379</v>
      </c>
      <c r="H5516" s="32" t="s">
        <v>152</v>
      </c>
      <c r="I5516" s="44">
        <f t="shared" si="3751"/>
        <v>3800</v>
      </c>
      <c r="J5516" s="44">
        <v>3800</v>
      </c>
      <c r="K5516" s="44">
        <f t="shared" si="3752"/>
        <v>0</v>
      </c>
      <c r="L5516" s="44">
        <v>0</v>
      </c>
      <c r="M5516" s="44">
        <v>0</v>
      </c>
      <c r="N5516" s="44">
        <v>0</v>
      </c>
      <c r="O5516" s="44">
        <v>0</v>
      </c>
      <c r="P5516" s="44">
        <v>0</v>
      </c>
      <c r="Q5516" s="44">
        <v>4002</v>
      </c>
      <c r="R5516" s="44">
        <v>4002</v>
      </c>
      <c r="S5516" s="44">
        <v>3271</v>
      </c>
      <c r="T5516" s="44">
        <f t="shared" si="3747"/>
        <v>731</v>
      </c>
      <c r="U5516" s="44">
        <v>331</v>
      </c>
      <c r="V5516" s="44">
        <v>400</v>
      </c>
      <c r="W5516" s="44">
        <v>0</v>
      </c>
      <c r="X5516" s="44">
        <f t="shared" si="3748"/>
        <v>4002</v>
      </c>
      <c r="Y5516" s="209">
        <f t="shared" si="3744"/>
        <v>100</v>
      </c>
    </row>
    <row r="5517" spans="1:25">
      <c r="A5517" s="23" t="s">
        <v>786</v>
      </c>
      <c r="B5517" s="23" t="s">
        <v>184</v>
      </c>
      <c r="C5517" s="23" t="s">
        <v>1098</v>
      </c>
      <c r="D5517" s="23" t="s">
        <v>1844</v>
      </c>
      <c r="E5517" s="22">
        <v>6139</v>
      </c>
      <c r="F5517" s="23" t="s">
        <v>1852</v>
      </c>
      <c r="G5517" s="128" t="s">
        <v>3379</v>
      </c>
      <c r="H5517" s="32" t="s">
        <v>158</v>
      </c>
      <c r="I5517" s="44">
        <f t="shared" si="3751"/>
        <v>3000</v>
      </c>
      <c r="J5517" s="44">
        <v>3000</v>
      </c>
      <c r="K5517" s="44">
        <f t="shared" si="3752"/>
        <v>0</v>
      </c>
      <c r="L5517" s="44">
        <v>0</v>
      </c>
      <c r="M5517" s="44">
        <v>0</v>
      </c>
      <c r="N5517" s="44">
        <v>0</v>
      </c>
      <c r="O5517" s="44">
        <v>0</v>
      </c>
      <c r="P5517" s="44">
        <v>0</v>
      </c>
      <c r="Q5517" s="44">
        <v>3000</v>
      </c>
      <c r="R5517" s="44">
        <v>3000</v>
      </c>
      <c r="S5517" s="44">
        <v>2330</v>
      </c>
      <c r="T5517" s="44">
        <f t="shared" si="3747"/>
        <v>670</v>
      </c>
      <c r="U5517" s="44">
        <v>250</v>
      </c>
      <c r="V5517" s="44">
        <v>270</v>
      </c>
      <c r="W5517" s="44">
        <v>150</v>
      </c>
      <c r="X5517" s="44">
        <f t="shared" si="3748"/>
        <v>3000</v>
      </c>
      <c r="Y5517" s="209">
        <f t="shared" si="3744"/>
        <v>100</v>
      </c>
    </row>
    <row r="5518" spans="1:25" ht="20.399999999999999">
      <c r="A5518" s="20" t="s">
        <v>0</v>
      </c>
      <c r="B5518" s="20" t="s">
        <v>0</v>
      </c>
      <c r="C5518" s="20" t="s">
        <v>0</v>
      </c>
      <c r="D5518" s="21" t="s">
        <v>0</v>
      </c>
      <c r="E5518" s="21" t="s">
        <v>0</v>
      </c>
      <c r="F5518" s="21" t="s">
        <v>0</v>
      </c>
      <c r="G5518" s="150" t="s">
        <v>0</v>
      </c>
      <c r="H5518" s="30" t="s">
        <v>42</v>
      </c>
      <c r="I5518" s="31">
        <f t="shared" si="3751"/>
        <v>100</v>
      </c>
      <c r="J5518" s="31">
        <f t="shared" ref="J5518:X5519" si="3758">SUM(J5519)</f>
        <v>100</v>
      </c>
      <c r="K5518" s="31">
        <f t="shared" si="3752"/>
        <v>0</v>
      </c>
      <c r="L5518" s="31">
        <f t="shared" si="3758"/>
        <v>0</v>
      </c>
      <c r="M5518" s="31">
        <f t="shared" si="3758"/>
        <v>0</v>
      </c>
      <c r="N5518" s="31">
        <f t="shared" si="3758"/>
        <v>0</v>
      </c>
      <c r="O5518" s="31">
        <f t="shared" si="3758"/>
        <v>0</v>
      </c>
      <c r="P5518" s="31">
        <f t="shared" si="3758"/>
        <v>0</v>
      </c>
      <c r="Q5518" s="31">
        <f t="shared" si="3758"/>
        <v>16690</v>
      </c>
      <c r="R5518" s="31">
        <f t="shared" si="3758"/>
        <v>8410</v>
      </c>
      <c r="S5518" s="31">
        <f t="shared" si="3758"/>
        <v>8310</v>
      </c>
      <c r="T5518" s="31">
        <f t="shared" si="3758"/>
        <v>0</v>
      </c>
      <c r="U5518" s="31">
        <f t="shared" si="3758"/>
        <v>0</v>
      </c>
      <c r="V5518" s="31">
        <f t="shared" si="3758"/>
        <v>0</v>
      </c>
      <c r="W5518" s="31">
        <f t="shared" si="3758"/>
        <v>0</v>
      </c>
      <c r="X5518" s="31">
        <f t="shared" si="3758"/>
        <v>8310</v>
      </c>
      <c r="Y5518" s="220">
        <f t="shared" si="3744"/>
        <v>98.810939357907259</v>
      </c>
    </row>
    <row r="5519" spans="1:25">
      <c r="A5519" s="23" t="s">
        <v>786</v>
      </c>
      <c r="B5519" s="23" t="s">
        <v>184</v>
      </c>
      <c r="C5519" s="23" t="s">
        <v>1098</v>
      </c>
      <c r="D5519" s="23" t="s">
        <v>1844</v>
      </c>
      <c r="E5519" s="21" t="s">
        <v>159</v>
      </c>
      <c r="F5519" s="21" t="s">
        <v>0</v>
      </c>
      <c r="G5519" s="150" t="s">
        <v>0</v>
      </c>
      <c r="H5519" s="21" t="s">
        <v>34</v>
      </c>
      <c r="I5519" s="66">
        <f t="shared" si="3751"/>
        <v>100</v>
      </c>
      <c r="J5519" s="66">
        <f t="shared" si="3758"/>
        <v>100</v>
      </c>
      <c r="K5519" s="66">
        <f t="shared" si="3752"/>
        <v>0</v>
      </c>
      <c r="L5519" s="66">
        <f t="shared" si="3758"/>
        <v>0</v>
      </c>
      <c r="M5519" s="66">
        <f t="shared" si="3758"/>
        <v>0</v>
      </c>
      <c r="N5519" s="66">
        <f t="shared" si="3758"/>
        <v>0</v>
      </c>
      <c r="O5519" s="66">
        <f t="shared" si="3758"/>
        <v>0</v>
      </c>
      <c r="P5519" s="66">
        <f t="shared" si="3758"/>
        <v>0</v>
      </c>
      <c r="Q5519" s="66">
        <f t="shared" si="3758"/>
        <v>16690</v>
      </c>
      <c r="R5519" s="66">
        <f t="shared" si="3758"/>
        <v>8410</v>
      </c>
      <c r="S5519" s="66">
        <f t="shared" si="3758"/>
        <v>8310</v>
      </c>
      <c r="T5519" s="66">
        <f t="shared" si="3758"/>
        <v>0</v>
      </c>
      <c r="U5519" s="66">
        <f t="shared" si="3758"/>
        <v>0</v>
      </c>
      <c r="V5519" s="66">
        <f t="shared" si="3758"/>
        <v>0</v>
      </c>
      <c r="W5519" s="66">
        <f t="shared" si="3758"/>
        <v>0</v>
      </c>
      <c r="X5519" s="66">
        <f t="shared" si="3758"/>
        <v>8310</v>
      </c>
      <c r="Y5519" s="208">
        <f t="shared" si="3744"/>
        <v>98.810939357907259</v>
      </c>
    </row>
    <row r="5520" spans="1:25">
      <c r="A5520" s="23" t="s">
        <v>786</v>
      </c>
      <c r="B5520" s="23" t="s">
        <v>184</v>
      </c>
      <c r="C5520" s="23" t="s">
        <v>1098</v>
      </c>
      <c r="D5520" s="23" t="s">
        <v>1844</v>
      </c>
      <c r="E5520" s="22">
        <v>6148</v>
      </c>
      <c r="F5520" s="23"/>
      <c r="G5520" s="128" t="s">
        <v>3379</v>
      </c>
      <c r="H5520" s="32" t="s">
        <v>41</v>
      </c>
      <c r="I5520" s="44">
        <f t="shared" si="3751"/>
        <v>100</v>
      </c>
      <c r="J5520" s="44">
        <v>100</v>
      </c>
      <c r="K5520" s="44">
        <f t="shared" si="3752"/>
        <v>0</v>
      </c>
      <c r="L5520" s="44">
        <v>0</v>
      </c>
      <c r="M5520" s="44">
        <v>0</v>
      </c>
      <c r="N5520" s="44">
        <v>0</v>
      </c>
      <c r="O5520" s="44">
        <v>0</v>
      </c>
      <c r="P5520" s="44">
        <v>0</v>
      </c>
      <c r="Q5520" s="44">
        <v>16690</v>
      </c>
      <c r="R5520" s="44">
        <v>8410</v>
      </c>
      <c r="S5520" s="44">
        <v>8310</v>
      </c>
      <c r="T5520" s="44">
        <f t="shared" si="3747"/>
        <v>0</v>
      </c>
      <c r="U5520" s="44">
        <v>0</v>
      </c>
      <c r="V5520" s="44">
        <v>0</v>
      </c>
      <c r="W5520" s="44">
        <v>0</v>
      </c>
      <c r="X5520" s="44">
        <f t="shared" si="3748"/>
        <v>8310</v>
      </c>
      <c r="Y5520" s="209">
        <f t="shared" si="3744"/>
        <v>98.810939357907259</v>
      </c>
    </row>
    <row r="5521" spans="1:25" ht="20.399999999999999">
      <c r="A5521" s="20" t="s">
        <v>0</v>
      </c>
      <c r="B5521" s="20" t="s">
        <v>0</v>
      </c>
      <c r="C5521" s="20" t="s">
        <v>0</v>
      </c>
      <c r="D5521" s="21" t="s">
        <v>0</v>
      </c>
      <c r="E5521" s="21" t="s">
        <v>0</v>
      </c>
      <c r="F5521" s="21" t="s">
        <v>0</v>
      </c>
      <c r="G5521" s="150" t="s">
        <v>0</v>
      </c>
      <c r="H5521" s="30" t="s">
        <v>60</v>
      </c>
      <c r="I5521" s="31">
        <f t="shared" si="3751"/>
        <v>8000</v>
      </c>
      <c r="J5521" s="31">
        <f t="shared" ref="J5521:X5521" si="3759">SUM(J5522)</f>
        <v>0</v>
      </c>
      <c r="K5521" s="31">
        <f t="shared" si="3752"/>
        <v>8000</v>
      </c>
      <c r="L5521" s="31">
        <f t="shared" si="3759"/>
        <v>8000</v>
      </c>
      <c r="M5521" s="31">
        <f t="shared" si="3759"/>
        <v>0</v>
      </c>
      <c r="N5521" s="31">
        <f t="shared" si="3759"/>
        <v>0</v>
      </c>
      <c r="O5521" s="31">
        <f t="shared" si="3759"/>
        <v>0</v>
      </c>
      <c r="P5521" s="31">
        <f t="shared" si="3759"/>
        <v>0</v>
      </c>
      <c r="Q5521" s="31">
        <f t="shared" si="3759"/>
        <v>11000</v>
      </c>
      <c r="R5521" s="31">
        <f t="shared" si="3759"/>
        <v>1000</v>
      </c>
      <c r="S5521" s="31">
        <f t="shared" si="3759"/>
        <v>1000</v>
      </c>
      <c r="T5521" s="31">
        <f t="shared" si="3759"/>
        <v>0</v>
      </c>
      <c r="U5521" s="31">
        <f t="shared" si="3759"/>
        <v>0</v>
      </c>
      <c r="V5521" s="31">
        <f t="shared" si="3759"/>
        <v>0</v>
      </c>
      <c r="W5521" s="31">
        <f t="shared" si="3759"/>
        <v>0</v>
      </c>
      <c r="X5521" s="31">
        <f t="shared" si="3759"/>
        <v>1000</v>
      </c>
      <c r="Y5521" s="220">
        <f t="shared" si="3744"/>
        <v>100</v>
      </c>
    </row>
    <row r="5522" spans="1:25">
      <c r="A5522" s="23" t="s">
        <v>786</v>
      </c>
      <c r="B5522" s="23" t="s">
        <v>184</v>
      </c>
      <c r="C5522" s="23" t="s">
        <v>1098</v>
      </c>
      <c r="D5522" s="23" t="s">
        <v>1844</v>
      </c>
      <c r="E5522" s="21" t="s">
        <v>166</v>
      </c>
      <c r="F5522" s="21" t="s">
        <v>0</v>
      </c>
      <c r="G5522" s="150" t="s">
        <v>0</v>
      </c>
      <c r="H5522" s="21" t="s">
        <v>53</v>
      </c>
      <c r="I5522" s="66">
        <f t="shared" si="3751"/>
        <v>8000</v>
      </c>
      <c r="J5522" s="66">
        <f t="shared" ref="J5522:P5522" si="3760">SUM(J5523:J5524)</f>
        <v>0</v>
      </c>
      <c r="K5522" s="66">
        <f t="shared" si="3752"/>
        <v>8000</v>
      </c>
      <c r="L5522" s="66">
        <f t="shared" si="3760"/>
        <v>8000</v>
      </c>
      <c r="M5522" s="66">
        <f t="shared" si="3760"/>
        <v>0</v>
      </c>
      <c r="N5522" s="66">
        <f t="shared" si="3760"/>
        <v>0</v>
      </c>
      <c r="O5522" s="66">
        <f t="shared" si="3760"/>
        <v>0</v>
      </c>
      <c r="P5522" s="66">
        <f t="shared" si="3760"/>
        <v>0</v>
      </c>
      <c r="Q5522" s="66">
        <f>SUM(Q5523:Q5524)</f>
        <v>11000</v>
      </c>
      <c r="R5522" s="66">
        <f>SUM(R5523:R5524)</f>
        <v>1000</v>
      </c>
      <c r="S5522" s="66">
        <f>SUM(S5523:S5524)</f>
        <v>1000</v>
      </c>
      <c r="T5522" s="66">
        <f t="shared" ref="T5522:X5522" si="3761">SUM(T5523:T5524)</f>
        <v>0</v>
      </c>
      <c r="U5522" s="66">
        <f t="shared" si="3761"/>
        <v>0</v>
      </c>
      <c r="V5522" s="66">
        <f t="shared" si="3761"/>
        <v>0</v>
      </c>
      <c r="W5522" s="66">
        <f t="shared" si="3761"/>
        <v>0</v>
      </c>
      <c r="X5522" s="66">
        <f t="shared" si="3761"/>
        <v>1000</v>
      </c>
      <c r="Y5522" s="208">
        <f t="shared" si="3744"/>
        <v>100</v>
      </c>
    </row>
    <row r="5523" spans="1:25">
      <c r="A5523" s="23" t="s">
        <v>786</v>
      </c>
      <c r="B5523" s="23" t="s">
        <v>184</v>
      </c>
      <c r="C5523" s="23" t="s">
        <v>1098</v>
      </c>
      <c r="D5523" s="23" t="s">
        <v>1844</v>
      </c>
      <c r="E5523" s="22">
        <v>8213</v>
      </c>
      <c r="F5523" s="23"/>
      <c r="G5523" s="128" t="s">
        <v>3379</v>
      </c>
      <c r="H5523" s="32" t="s">
        <v>56</v>
      </c>
      <c r="I5523" s="44">
        <f t="shared" si="3751"/>
        <v>7000</v>
      </c>
      <c r="J5523" s="44">
        <v>0</v>
      </c>
      <c r="K5523" s="44">
        <f t="shared" si="3752"/>
        <v>7000</v>
      </c>
      <c r="L5523" s="44">
        <v>7000</v>
      </c>
      <c r="M5523" s="44">
        <v>0</v>
      </c>
      <c r="N5523" s="44">
        <v>0</v>
      </c>
      <c r="O5523" s="44">
        <v>0</v>
      </c>
      <c r="P5523" s="44">
        <v>0</v>
      </c>
      <c r="Q5523" s="44">
        <v>11000</v>
      </c>
      <c r="R5523" s="44">
        <v>1000</v>
      </c>
      <c r="S5523" s="44">
        <v>1000</v>
      </c>
      <c r="T5523" s="44">
        <f t="shared" si="3747"/>
        <v>0</v>
      </c>
      <c r="U5523" s="44">
        <v>0</v>
      </c>
      <c r="V5523" s="44">
        <v>0</v>
      </c>
      <c r="W5523" s="44">
        <v>0</v>
      </c>
      <c r="X5523" s="44">
        <f t="shared" si="3748"/>
        <v>1000</v>
      </c>
      <c r="Y5523" s="209">
        <f t="shared" si="3744"/>
        <v>100</v>
      </c>
    </row>
    <row r="5524" spans="1:25">
      <c r="A5524" s="23" t="s">
        <v>786</v>
      </c>
      <c r="B5524" s="23" t="s">
        <v>184</v>
      </c>
      <c r="C5524" s="23" t="s">
        <v>1098</v>
      </c>
      <c r="D5524" s="23" t="s">
        <v>1844</v>
      </c>
      <c r="E5524" s="22">
        <v>8216</v>
      </c>
      <c r="F5524" s="23"/>
      <c r="G5524" s="128" t="s">
        <v>3379</v>
      </c>
      <c r="H5524" s="32" t="s">
        <v>59</v>
      </c>
      <c r="I5524" s="44">
        <f t="shared" si="3751"/>
        <v>1000</v>
      </c>
      <c r="J5524" s="44">
        <v>0</v>
      </c>
      <c r="K5524" s="44">
        <f t="shared" si="3752"/>
        <v>1000</v>
      </c>
      <c r="L5524" s="44">
        <v>1000</v>
      </c>
      <c r="M5524" s="44">
        <v>0</v>
      </c>
      <c r="N5524" s="44">
        <v>0</v>
      </c>
      <c r="O5524" s="44">
        <v>0</v>
      </c>
      <c r="P5524" s="44">
        <v>0</v>
      </c>
      <c r="Q5524" s="44">
        <v>0</v>
      </c>
      <c r="R5524" s="44">
        <v>0</v>
      </c>
      <c r="S5524" s="44">
        <v>0</v>
      </c>
      <c r="T5524" s="44">
        <f t="shared" si="3747"/>
        <v>0</v>
      </c>
      <c r="U5524" s="44">
        <v>0</v>
      </c>
      <c r="V5524" s="44">
        <v>0</v>
      </c>
      <c r="W5524" s="44">
        <v>0</v>
      </c>
      <c r="X5524" s="44">
        <f t="shared" si="3748"/>
        <v>0</v>
      </c>
      <c r="Y5524" s="209">
        <f t="shared" si="3744"/>
        <v>0</v>
      </c>
    </row>
    <row r="5525" spans="1:25">
      <c r="A5525" s="32" t="s">
        <v>0</v>
      </c>
      <c r="B5525" s="32" t="s">
        <v>0</v>
      </c>
      <c r="C5525" s="32" t="s">
        <v>0</v>
      </c>
      <c r="D5525" s="32" t="s">
        <v>0</v>
      </c>
      <c r="E5525" s="32" t="s">
        <v>0</v>
      </c>
      <c r="F5525" s="32" t="s">
        <v>0</v>
      </c>
      <c r="G5525" s="154" t="s">
        <v>0</v>
      </c>
      <c r="H5525" s="30" t="s">
        <v>1853</v>
      </c>
      <c r="I5525" s="31">
        <f t="shared" si="3751"/>
        <v>1599200</v>
      </c>
      <c r="J5525" s="31">
        <f t="shared" ref="J5525:P5525" si="3762">SUM(J5495,J5518,J5521)</f>
        <v>1554200</v>
      </c>
      <c r="K5525" s="31">
        <f t="shared" si="3752"/>
        <v>45000</v>
      </c>
      <c r="L5525" s="31">
        <f t="shared" si="3762"/>
        <v>45000</v>
      </c>
      <c r="M5525" s="31">
        <f t="shared" si="3762"/>
        <v>0</v>
      </c>
      <c r="N5525" s="31">
        <f t="shared" si="3762"/>
        <v>0</v>
      </c>
      <c r="O5525" s="31">
        <f t="shared" si="3762"/>
        <v>0</v>
      </c>
      <c r="P5525" s="31">
        <f t="shared" si="3762"/>
        <v>0</v>
      </c>
      <c r="Q5525" s="31">
        <f>SUM(Q5495,Q5518,Q5521)</f>
        <v>1694643</v>
      </c>
      <c r="R5525" s="31">
        <f>SUM(R5495,R5518,R5521)</f>
        <v>1641363</v>
      </c>
      <c r="S5525" s="31">
        <f>SUM(S5495,S5518,S5521)</f>
        <v>1334060</v>
      </c>
      <c r="T5525" s="31">
        <f t="shared" ref="T5525:X5525" si="3763">SUM(T5495,T5518,T5521)</f>
        <v>307103</v>
      </c>
      <c r="U5525" s="31">
        <f t="shared" si="3763"/>
        <v>159081</v>
      </c>
      <c r="V5525" s="31">
        <f t="shared" si="3763"/>
        <v>143205</v>
      </c>
      <c r="W5525" s="31">
        <f t="shared" si="3763"/>
        <v>4817</v>
      </c>
      <c r="X5525" s="31">
        <f t="shared" si="3763"/>
        <v>1641163</v>
      </c>
      <c r="Y5525" s="220">
        <f t="shared" si="3744"/>
        <v>99.987815004968425</v>
      </c>
    </row>
    <row r="5526" spans="1:25" ht="15" thickBot="1">
      <c r="A5526" s="32" t="s">
        <v>0</v>
      </c>
      <c r="B5526" s="32" t="s">
        <v>0</v>
      </c>
      <c r="C5526" s="32" t="s">
        <v>0</v>
      </c>
      <c r="D5526" s="32" t="s">
        <v>0</v>
      </c>
      <c r="E5526" s="32" t="s">
        <v>0</v>
      </c>
      <c r="F5526" s="32" t="s">
        <v>0</v>
      </c>
      <c r="G5526" s="154" t="s">
        <v>0</v>
      </c>
      <c r="H5526" s="21" t="s">
        <v>170</v>
      </c>
      <c r="I5526" s="66">
        <f t="shared" si="3751"/>
        <v>50</v>
      </c>
      <c r="J5526" s="66">
        <v>50</v>
      </c>
      <c r="K5526" s="66">
        <f t="shared" si="3752"/>
        <v>0</v>
      </c>
      <c r="L5526" s="66" t="s">
        <v>0</v>
      </c>
      <c r="M5526" s="66" t="s">
        <v>0</v>
      </c>
      <c r="N5526" s="66" t="s">
        <v>0</v>
      </c>
      <c r="O5526" s="66" t="s">
        <v>0</v>
      </c>
      <c r="P5526" s="66" t="s">
        <v>0</v>
      </c>
      <c r="Q5526" s="66">
        <v>0</v>
      </c>
      <c r="R5526" s="66"/>
      <c r="S5526" s="66"/>
      <c r="T5526" s="66"/>
      <c r="U5526" s="66"/>
      <c r="V5526" s="66"/>
      <c r="W5526" s="66"/>
      <c r="X5526" s="66"/>
      <c r="Y5526" s="208">
        <v>0</v>
      </c>
    </row>
    <row r="5527" spans="1:25" ht="41.4" thickBot="1">
      <c r="A5527" s="252" t="s">
        <v>0</v>
      </c>
      <c r="B5527" s="252" t="s">
        <v>0</v>
      </c>
      <c r="C5527" s="252" t="s">
        <v>0</v>
      </c>
      <c r="D5527" s="252" t="s">
        <v>0</v>
      </c>
      <c r="E5527" s="252" t="s">
        <v>0</v>
      </c>
      <c r="F5527" s="252" t="s">
        <v>0</v>
      </c>
      <c r="G5527" s="258" t="s">
        <v>0</v>
      </c>
      <c r="H5527" s="24" t="s">
        <v>72</v>
      </c>
      <c r="I5527" s="1" t="s">
        <v>3093</v>
      </c>
      <c r="J5527" s="1" t="s">
        <v>3130</v>
      </c>
      <c r="K5527" s="1" t="s">
        <v>3</v>
      </c>
      <c r="L5527" s="1" t="s">
        <v>4</v>
      </c>
      <c r="M5527" s="1" t="s">
        <v>5</v>
      </c>
      <c r="N5527" s="1" t="s">
        <v>6</v>
      </c>
      <c r="O5527" s="1" t="s">
        <v>7</v>
      </c>
      <c r="P5527" s="1" t="s">
        <v>8</v>
      </c>
      <c r="Q5527" s="1" t="s">
        <v>3344</v>
      </c>
      <c r="R5527" s="1" t="s">
        <v>3427</v>
      </c>
      <c r="S5527" s="1" t="s">
        <v>3447</v>
      </c>
      <c r="T5527" s="1" t="s">
        <v>3448</v>
      </c>
      <c r="U5527" s="1" t="s">
        <v>3452</v>
      </c>
      <c r="V5527" s="1" t="s">
        <v>3449</v>
      </c>
      <c r="W5527" s="1" t="s">
        <v>3450</v>
      </c>
      <c r="X5527" s="1" t="s">
        <v>3451</v>
      </c>
      <c r="Y5527" s="216" t="s">
        <v>3385</v>
      </c>
    </row>
    <row r="5528" spans="1:25">
      <c r="A5528" s="253"/>
      <c r="B5528" s="253"/>
      <c r="C5528" s="253"/>
      <c r="D5528" s="253"/>
      <c r="E5528" s="253"/>
      <c r="F5528" s="253"/>
      <c r="G5528" s="259"/>
      <c r="H5528" s="33" t="s">
        <v>0</v>
      </c>
      <c r="I5528" s="45">
        <v>1</v>
      </c>
      <c r="J5528" s="45">
        <v>3</v>
      </c>
      <c r="K5528" s="45" t="s">
        <v>9</v>
      </c>
      <c r="L5528" s="45">
        <v>5</v>
      </c>
      <c r="M5528" s="45">
        <v>6</v>
      </c>
      <c r="N5528" s="45">
        <v>7</v>
      </c>
      <c r="O5528" s="45">
        <v>8</v>
      </c>
      <c r="P5528" s="45">
        <v>9</v>
      </c>
      <c r="Q5528" s="45">
        <v>1</v>
      </c>
      <c r="R5528" s="45">
        <v>2</v>
      </c>
      <c r="S5528" s="45">
        <v>3</v>
      </c>
      <c r="T5528" s="45" t="s">
        <v>3453</v>
      </c>
      <c r="U5528" s="45">
        <v>5</v>
      </c>
      <c r="V5528" s="45">
        <v>6</v>
      </c>
      <c r="W5528" s="45">
        <v>7</v>
      </c>
      <c r="X5528" s="45" t="s">
        <v>3454</v>
      </c>
      <c r="Y5528" s="276">
        <v>9</v>
      </c>
    </row>
    <row r="5529" spans="1:25">
      <c r="A5529" s="253"/>
      <c r="B5529" s="253"/>
      <c r="C5529" s="253"/>
      <c r="D5529" s="253"/>
      <c r="E5529" s="253"/>
      <c r="F5529" s="253"/>
      <c r="G5529" s="259"/>
      <c r="H5529" s="34" t="s">
        <v>109</v>
      </c>
      <c r="I5529" s="35">
        <f t="shared" si="3751"/>
        <v>1599200</v>
      </c>
      <c r="J5529" s="35">
        <f t="shared" ref="J5529:P5529" si="3764">SUM(J5525)</f>
        <v>1554200</v>
      </c>
      <c r="K5529" s="35">
        <f t="shared" si="3752"/>
        <v>45000</v>
      </c>
      <c r="L5529" s="35">
        <f t="shared" si="3764"/>
        <v>45000</v>
      </c>
      <c r="M5529" s="35">
        <f t="shared" si="3764"/>
        <v>0</v>
      </c>
      <c r="N5529" s="35">
        <f t="shared" si="3764"/>
        <v>0</v>
      </c>
      <c r="O5529" s="35">
        <f t="shared" si="3764"/>
        <v>0</v>
      </c>
      <c r="P5529" s="35">
        <f t="shared" si="3764"/>
        <v>0</v>
      </c>
      <c r="Q5529" s="35">
        <f>SUM(Q5525)</f>
        <v>1694643</v>
      </c>
      <c r="R5529" s="35">
        <f>SUM(R5525)</f>
        <v>1641363</v>
      </c>
      <c r="S5529" s="35">
        <f>SUM(S5525)</f>
        <v>1334060</v>
      </c>
      <c r="T5529" s="35">
        <f t="shared" ref="T5529:X5529" si="3765">SUM(T5525)</f>
        <v>307103</v>
      </c>
      <c r="U5529" s="35">
        <f t="shared" si="3765"/>
        <v>159081</v>
      </c>
      <c r="V5529" s="35">
        <f t="shared" si="3765"/>
        <v>143205</v>
      </c>
      <c r="W5529" s="35">
        <f t="shared" si="3765"/>
        <v>4817</v>
      </c>
      <c r="X5529" s="35">
        <f t="shared" si="3765"/>
        <v>1641163</v>
      </c>
      <c r="Y5529" s="218">
        <f t="shared" ref="Y5529:Y5530" si="3766">IF(R5529=0,0,(X5529/R5529)*100)</f>
        <v>99.987815004968425</v>
      </c>
    </row>
    <row r="5530" spans="1:25">
      <c r="A5530" s="253"/>
      <c r="B5530" s="253"/>
      <c r="C5530" s="253"/>
      <c r="D5530" s="253"/>
      <c r="E5530" s="253"/>
      <c r="F5530" s="253"/>
      <c r="G5530" s="259"/>
      <c r="H5530" s="36" t="s">
        <v>69</v>
      </c>
      <c r="I5530" s="35">
        <f t="shared" si="3751"/>
        <v>1599200</v>
      </c>
      <c r="J5530" s="35">
        <f t="shared" ref="J5530:P5530" si="3767">SUM(J5529)</f>
        <v>1554200</v>
      </c>
      <c r="K5530" s="35">
        <f t="shared" si="3752"/>
        <v>45000</v>
      </c>
      <c r="L5530" s="35">
        <f t="shared" si="3767"/>
        <v>45000</v>
      </c>
      <c r="M5530" s="35">
        <f t="shared" si="3767"/>
        <v>0</v>
      </c>
      <c r="N5530" s="35">
        <f t="shared" si="3767"/>
        <v>0</v>
      </c>
      <c r="O5530" s="35">
        <f t="shared" si="3767"/>
        <v>0</v>
      </c>
      <c r="P5530" s="35">
        <f t="shared" si="3767"/>
        <v>0</v>
      </c>
      <c r="Q5530" s="35">
        <f>SUM(Q5529)</f>
        <v>1694643</v>
      </c>
      <c r="R5530" s="35">
        <f>SUM(R5529)</f>
        <v>1641363</v>
      </c>
      <c r="S5530" s="35">
        <f>SUM(S5529)</f>
        <v>1334060</v>
      </c>
      <c r="T5530" s="35">
        <f t="shared" ref="T5530:X5530" si="3768">SUM(T5529)</f>
        <v>307103</v>
      </c>
      <c r="U5530" s="35">
        <f t="shared" si="3768"/>
        <v>159081</v>
      </c>
      <c r="V5530" s="35">
        <f t="shared" si="3768"/>
        <v>143205</v>
      </c>
      <c r="W5530" s="35">
        <f t="shared" si="3768"/>
        <v>4817</v>
      </c>
      <c r="X5530" s="35">
        <f t="shared" si="3768"/>
        <v>1641163</v>
      </c>
      <c r="Y5530" s="218">
        <f t="shared" si="3766"/>
        <v>99.987815004968425</v>
      </c>
    </row>
    <row r="5531" spans="1:25" ht="15" thickBot="1">
      <c r="A5531" s="254"/>
      <c r="B5531" s="254"/>
      <c r="C5531" s="254"/>
      <c r="D5531" s="254"/>
      <c r="E5531" s="254"/>
      <c r="F5531" s="254"/>
      <c r="G5531" s="260"/>
    </row>
    <row r="5532" spans="1:25" ht="41.4" thickBot="1">
      <c r="A5532" s="24" t="s">
        <v>123</v>
      </c>
      <c r="B5532" s="24" t="s">
        <v>124</v>
      </c>
      <c r="C5532" s="24" t="s">
        <v>125</v>
      </c>
      <c r="D5532" s="25" t="s">
        <v>0</v>
      </c>
      <c r="E5532" s="24" t="s">
        <v>126</v>
      </c>
      <c r="F5532" s="24" t="s">
        <v>127</v>
      </c>
      <c r="G5532" s="151" t="s">
        <v>128</v>
      </c>
      <c r="H5532" s="24" t="s">
        <v>1</v>
      </c>
      <c r="I5532" s="1" t="s">
        <v>3093</v>
      </c>
      <c r="J5532" s="1" t="s">
        <v>3130</v>
      </c>
      <c r="K5532" s="1" t="s">
        <v>3</v>
      </c>
      <c r="L5532" s="1" t="s">
        <v>4</v>
      </c>
      <c r="M5532" s="1" t="s">
        <v>5</v>
      </c>
      <c r="N5532" s="1" t="s">
        <v>6</v>
      </c>
      <c r="O5532" s="1" t="s">
        <v>7</v>
      </c>
      <c r="P5532" s="1" t="s">
        <v>8</v>
      </c>
      <c r="Q5532" s="1" t="s">
        <v>3344</v>
      </c>
      <c r="R5532" s="1" t="s">
        <v>3427</v>
      </c>
      <c r="S5532" s="1" t="s">
        <v>3447</v>
      </c>
      <c r="T5532" s="1" t="s">
        <v>3448</v>
      </c>
      <c r="U5532" s="1" t="s">
        <v>3452</v>
      </c>
      <c r="V5532" s="1" t="s">
        <v>3449</v>
      </c>
      <c r="W5532" s="1" t="s">
        <v>3450</v>
      </c>
      <c r="X5532" s="1" t="s">
        <v>3451</v>
      </c>
      <c r="Y5532" s="216" t="s">
        <v>3385</v>
      </c>
    </row>
    <row r="5533" spans="1:25">
      <c r="A5533" s="26" t="s">
        <v>0</v>
      </c>
      <c r="B5533" s="26" t="s">
        <v>0</v>
      </c>
      <c r="C5533" s="26" t="s">
        <v>0</v>
      </c>
      <c r="D5533" s="27" t="s">
        <v>0</v>
      </c>
      <c r="E5533" s="27" t="s">
        <v>0</v>
      </c>
      <c r="F5533" s="28" t="s">
        <v>0</v>
      </c>
      <c r="G5533" s="152" t="s">
        <v>0</v>
      </c>
      <c r="H5533" s="29" t="s">
        <v>0</v>
      </c>
      <c r="I5533" s="45">
        <v>1</v>
      </c>
      <c r="J5533" s="45">
        <v>3</v>
      </c>
      <c r="K5533" s="45" t="s">
        <v>9</v>
      </c>
      <c r="L5533" s="45">
        <v>5</v>
      </c>
      <c r="M5533" s="45">
        <v>6</v>
      </c>
      <c r="N5533" s="45">
        <v>7</v>
      </c>
      <c r="O5533" s="45">
        <v>8</v>
      </c>
      <c r="P5533" s="45">
        <v>9</v>
      </c>
      <c r="Q5533" s="45">
        <v>1</v>
      </c>
      <c r="R5533" s="45">
        <v>2</v>
      </c>
      <c r="S5533" s="45">
        <v>3</v>
      </c>
      <c r="T5533" s="45" t="s">
        <v>3453</v>
      </c>
      <c r="U5533" s="45">
        <v>5</v>
      </c>
      <c r="V5533" s="45">
        <v>6</v>
      </c>
      <c r="W5533" s="45">
        <v>7</v>
      </c>
      <c r="X5533" s="45" t="s">
        <v>3454</v>
      </c>
      <c r="Y5533" s="276">
        <v>9</v>
      </c>
    </row>
    <row r="5534" spans="1:25">
      <c r="A5534" s="133" t="s">
        <v>786</v>
      </c>
      <c r="B5534" s="133" t="s">
        <v>184</v>
      </c>
      <c r="C5534" s="109" t="s">
        <v>1109</v>
      </c>
      <c r="D5534" s="109" t="s">
        <v>1854</v>
      </c>
      <c r="E5534" s="98" t="s">
        <v>0</v>
      </c>
      <c r="F5534" s="98" t="s">
        <v>0</v>
      </c>
      <c r="G5534" s="153" t="s">
        <v>0</v>
      </c>
      <c r="H5534" s="98" t="s">
        <v>1855</v>
      </c>
      <c r="I5534" s="110"/>
      <c r="J5534" s="110"/>
      <c r="K5534" s="110"/>
      <c r="L5534" s="110" t="s">
        <v>0</v>
      </c>
      <c r="M5534" s="110" t="s">
        <v>0</v>
      </c>
      <c r="N5534" s="110" t="s">
        <v>0</v>
      </c>
      <c r="O5534" s="110" t="s">
        <v>0</v>
      </c>
      <c r="P5534" s="110" t="s">
        <v>0</v>
      </c>
      <c r="Q5534" s="110"/>
      <c r="R5534" s="110"/>
      <c r="S5534" s="110"/>
      <c r="T5534" s="110" t="s">
        <v>0</v>
      </c>
      <c r="U5534" s="110" t="s">
        <v>0</v>
      </c>
      <c r="V5534" s="110" t="s">
        <v>0</v>
      </c>
      <c r="W5534" s="110" t="s">
        <v>0</v>
      </c>
      <c r="X5534" s="110" t="s">
        <v>0</v>
      </c>
      <c r="Y5534" s="217"/>
    </row>
    <row r="5535" spans="1:25" ht="20.399999999999999">
      <c r="A5535" s="20" t="s">
        <v>0</v>
      </c>
      <c r="B5535" s="20" t="s">
        <v>0</v>
      </c>
      <c r="C5535" s="20" t="s">
        <v>0</v>
      </c>
      <c r="D5535" s="21" t="s">
        <v>0</v>
      </c>
      <c r="E5535" s="21" t="s">
        <v>0</v>
      </c>
      <c r="F5535" s="21" t="s">
        <v>0</v>
      </c>
      <c r="G5535" s="150" t="s">
        <v>0</v>
      </c>
      <c r="H5535" s="30" t="s">
        <v>33</v>
      </c>
      <c r="I5535" s="31">
        <f t="shared" si="3751"/>
        <v>2694250</v>
      </c>
      <c r="J5535" s="31">
        <f t="shared" ref="J5535:P5535" si="3769">SUM(J5536,J5544,J5546)</f>
        <v>2560900</v>
      </c>
      <c r="K5535" s="31">
        <f t="shared" si="3752"/>
        <v>133350</v>
      </c>
      <c r="L5535" s="31">
        <f t="shared" si="3769"/>
        <v>133350</v>
      </c>
      <c r="M5535" s="31">
        <f t="shared" si="3769"/>
        <v>0</v>
      </c>
      <c r="N5535" s="31">
        <f t="shared" si="3769"/>
        <v>0</v>
      </c>
      <c r="O5535" s="31">
        <f t="shared" si="3769"/>
        <v>0</v>
      </c>
      <c r="P5535" s="31">
        <f t="shared" si="3769"/>
        <v>0</v>
      </c>
      <c r="Q5535" s="31">
        <f>SUM(Q5536,Q5544,Q5546)</f>
        <v>2807394</v>
      </c>
      <c r="R5535" s="31">
        <f>SUM(R5536,R5544,R5546)</f>
        <v>2674044</v>
      </c>
      <c r="S5535" s="31">
        <f>SUM(S5536,S5544,S5546)</f>
        <v>2163853</v>
      </c>
      <c r="T5535" s="31">
        <f t="shared" ref="T5535:X5535" si="3770">SUM(T5536,T5544,T5546)</f>
        <v>510191</v>
      </c>
      <c r="U5535" s="31">
        <f t="shared" si="3770"/>
        <v>170080</v>
      </c>
      <c r="V5535" s="31">
        <f t="shared" si="3770"/>
        <v>170080</v>
      </c>
      <c r="W5535" s="31">
        <f t="shared" si="3770"/>
        <v>170031</v>
      </c>
      <c r="X5535" s="31">
        <f t="shared" si="3770"/>
        <v>2674044</v>
      </c>
      <c r="Y5535" s="220">
        <f t="shared" ref="Y5535:Y5565" si="3771">IF(R5535=0,0,(X5535/R5535)*100)</f>
        <v>100</v>
      </c>
    </row>
    <row r="5536" spans="1:25">
      <c r="A5536" s="23" t="s">
        <v>786</v>
      </c>
      <c r="B5536" s="23" t="s">
        <v>184</v>
      </c>
      <c r="C5536" s="23" t="s">
        <v>1109</v>
      </c>
      <c r="D5536" s="23" t="s">
        <v>1854</v>
      </c>
      <c r="E5536" s="21" t="s">
        <v>132</v>
      </c>
      <c r="F5536" s="21" t="s">
        <v>0</v>
      </c>
      <c r="G5536" s="150" t="s">
        <v>0</v>
      </c>
      <c r="H5536" s="21" t="s">
        <v>11</v>
      </c>
      <c r="I5536" s="66">
        <f t="shared" si="3751"/>
        <v>2249950</v>
      </c>
      <c r="J5536" s="66">
        <f t="shared" ref="J5536:P5536" si="3772">SUM(J5537,J5538)</f>
        <v>2226800</v>
      </c>
      <c r="K5536" s="66">
        <f t="shared" si="3752"/>
        <v>23150</v>
      </c>
      <c r="L5536" s="66">
        <f t="shared" si="3772"/>
        <v>23150</v>
      </c>
      <c r="M5536" s="66">
        <f t="shared" si="3772"/>
        <v>0</v>
      </c>
      <c r="N5536" s="66">
        <f t="shared" si="3772"/>
        <v>0</v>
      </c>
      <c r="O5536" s="66">
        <f t="shared" si="3772"/>
        <v>0</v>
      </c>
      <c r="P5536" s="66">
        <f t="shared" si="3772"/>
        <v>0</v>
      </c>
      <c r="Q5536" s="66">
        <f>SUM(Q5537,Q5538)</f>
        <v>2350318</v>
      </c>
      <c r="R5536" s="66">
        <f>SUM(R5537,R5538)</f>
        <v>2327168</v>
      </c>
      <c r="S5536" s="66">
        <f>SUM(S5537,S5538)</f>
        <v>1856807</v>
      </c>
      <c r="T5536" s="66">
        <f t="shared" ref="T5536:X5536" si="3773">SUM(T5537,T5538)</f>
        <v>470361</v>
      </c>
      <c r="U5536" s="66">
        <f t="shared" si="3773"/>
        <v>156787</v>
      </c>
      <c r="V5536" s="66">
        <f t="shared" si="3773"/>
        <v>156787</v>
      </c>
      <c r="W5536" s="66">
        <f t="shared" si="3773"/>
        <v>156787</v>
      </c>
      <c r="X5536" s="66">
        <f t="shared" si="3773"/>
        <v>2327168</v>
      </c>
      <c r="Y5536" s="208">
        <f t="shared" si="3771"/>
        <v>100</v>
      </c>
    </row>
    <row r="5537" spans="1:25">
      <c r="A5537" s="23" t="s">
        <v>786</v>
      </c>
      <c r="B5537" s="23" t="s">
        <v>184</v>
      </c>
      <c r="C5537" s="23" t="s">
        <v>1109</v>
      </c>
      <c r="D5537" s="23" t="s">
        <v>1854</v>
      </c>
      <c r="E5537" s="22">
        <v>6111</v>
      </c>
      <c r="F5537" s="23"/>
      <c r="G5537" s="128" t="s">
        <v>3379</v>
      </c>
      <c r="H5537" s="32" t="s">
        <v>12</v>
      </c>
      <c r="I5537" s="44">
        <f t="shared" si="3751"/>
        <v>1912100</v>
      </c>
      <c r="J5537" s="44">
        <v>1895350</v>
      </c>
      <c r="K5537" s="44">
        <f t="shared" si="3752"/>
        <v>16750</v>
      </c>
      <c r="L5537" s="44">
        <v>16750</v>
      </c>
      <c r="M5537" s="44">
        <v>0</v>
      </c>
      <c r="N5537" s="44">
        <v>0</v>
      </c>
      <c r="O5537" s="44">
        <v>0</v>
      </c>
      <c r="P5537" s="44">
        <v>0</v>
      </c>
      <c r="Q5537" s="44">
        <v>2006432</v>
      </c>
      <c r="R5537" s="44">
        <v>1989682</v>
      </c>
      <c r="S5537" s="44">
        <v>1582915</v>
      </c>
      <c r="T5537" s="44">
        <f t="shared" ref="T5537:T5564" si="3774">U5537+V5537+W5537</f>
        <v>406767</v>
      </c>
      <c r="U5537" s="44">
        <v>135589</v>
      </c>
      <c r="V5537" s="44">
        <v>135589</v>
      </c>
      <c r="W5537" s="44">
        <v>135589</v>
      </c>
      <c r="X5537" s="44">
        <f t="shared" ref="X5537:X5564" si="3775">S5537+T5537</f>
        <v>1989682</v>
      </c>
      <c r="Y5537" s="209">
        <f t="shared" si="3771"/>
        <v>100</v>
      </c>
    </row>
    <row r="5538" spans="1:25">
      <c r="A5538" s="20" t="s">
        <v>786</v>
      </c>
      <c r="B5538" s="20" t="s">
        <v>184</v>
      </c>
      <c r="C5538" s="20" t="s">
        <v>1109</v>
      </c>
      <c r="D5538" s="20" t="s">
        <v>1854</v>
      </c>
      <c r="E5538" s="20" t="s">
        <v>134</v>
      </c>
      <c r="F5538" s="23" t="s">
        <v>0</v>
      </c>
      <c r="G5538" s="154" t="s">
        <v>0</v>
      </c>
      <c r="H5538" s="21" t="s">
        <v>13</v>
      </c>
      <c r="I5538" s="66">
        <f t="shared" si="3751"/>
        <v>337850</v>
      </c>
      <c r="J5538" s="66">
        <f t="shared" ref="J5538:P5538" si="3776">SUM(J5539:J5543)</f>
        <v>331450</v>
      </c>
      <c r="K5538" s="66">
        <f t="shared" si="3752"/>
        <v>6400</v>
      </c>
      <c r="L5538" s="66">
        <f t="shared" si="3776"/>
        <v>6400</v>
      </c>
      <c r="M5538" s="66">
        <f t="shared" si="3776"/>
        <v>0</v>
      </c>
      <c r="N5538" s="66">
        <f t="shared" si="3776"/>
        <v>0</v>
      </c>
      <c r="O5538" s="66">
        <f t="shared" si="3776"/>
        <v>0</v>
      </c>
      <c r="P5538" s="66">
        <f t="shared" si="3776"/>
        <v>0</v>
      </c>
      <c r="Q5538" s="66">
        <f>SUM(Q5539:Q5543)</f>
        <v>343886</v>
      </c>
      <c r="R5538" s="66">
        <f>SUM(R5539:R5543)</f>
        <v>337486</v>
      </c>
      <c r="S5538" s="66">
        <f>SUM(S5539:S5543)</f>
        <v>273892</v>
      </c>
      <c r="T5538" s="66">
        <f t="shared" ref="T5538:X5538" si="3777">SUM(T5539:T5543)</f>
        <v>63594</v>
      </c>
      <c r="U5538" s="66">
        <f t="shared" si="3777"/>
        <v>21198</v>
      </c>
      <c r="V5538" s="66">
        <f t="shared" si="3777"/>
        <v>21198</v>
      </c>
      <c r="W5538" s="66">
        <f t="shared" si="3777"/>
        <v>21198</v>
      </c>
      <c r="X5538" s="66">
        <f t="shared" si="3777"/>
        <v>337486</v>
      </c>
      <c r="Y5538" s="208">
        <f t="shared" si="3771"/>
        <v>100</v>
      </c>
    </row>
    <row r="5539" spans="1:25">
      <c r="A5539" s="23" t="s">
        <v>786</v>
      </c>
      <c r="B5539" s="23" t="s">
        <v>184</v>
      </c>
      <c r="C5539" s="23" t="s">
        <v>1109</v>
      </c>
      <c r="D5539" s="23" t="s">
        <v>1854</v>
      </c>
      <c r="E5539" s="22">
        <v>6112</v>
      </c>
      <c r="F5539" s="23" t="s">
        <v>1856</v>
      </c>
      <c r="G5539" s="128" t="s">
        <v>3379</v>
      </c>
      <c r="H5539" s="32" t="s">
        <v>16</v>
      </c>
      <c r="I5539" s="44">
        <f t="shared" si="3751"/>
        <v>53300</v>
      </c>
      <c r="J5539" s="44">
        <v>51500</v>
      </c>
      <c r="K5539" s="44">
        <f t="shared" si="3752"/>
        <v>1800</v>
      </c>
      <c r="L5539" s="44">
        <v>1800</v>
      </c>
      <c r="M5539" s="44">
        <v>0</v>
      </c>
      <c r="N5539" s="44">
        <v>0</v>
      </c>
      <c r="O5539" s="44">
        <v>0</v>
      </c>
      <c r="P5539" s="44">
        <v>0</v>
      </c>
      <c r="Q5539" s="44">
        <v>53300</v>
      </c>
      <c r="R5539" s="44">
        <v>51500</v>
      </c>
      <c r="S5539" s="44">
        <v>40409</v>
      </c>
      <c r="T5539" s="44">
        <f t="shared" si="3774"/>
        <v>11091</v>
      </c>
      <c r="U5539" s="44">
        <v>3697</v>
      </c>
      <c r="V5539" s="44">
        <v>3697</v>
      </c>
      <c r="W5539" s="44">
        <v>3697</v>
      </c>
      <c r="X5539" s="44">
        <f t="shared" si="3775"/>
        <v>51500</v>
      </c>
      <c r="Y5539" s="209">
        <f t="shared" si="3771"/>
        <v>100</v>
      </c>
    </row>
    <row r="5540" spans="1:25">
      <c r="A5540" s="23" t="s">
        <v>786</v>
      </c>
      <c r="B5540" s="23" t="s">
        <v>184</v>
      </c>
      <c r="C5540" s="23" t="s">
        <v>1109</v>
      </c>
      <c r="D5540" s="23" t="s">
        <v>1854</v>
      </c>
      <c r="E5540" s="22">
        <v>6112</v>
      </c>
      <c r="F5540" s="23" t="s">
        <v>1857</v>
      </c>
      <c r="G5540" s="128" t="s">
        <v>3379</v>
      </c>
      <c r="H5540" s="32" t="s">
        <v>19</v>
      </c>
      <c r="I5540" s="44">
        <f t="shared" si="3751"/>
        <v>187000</v>
      </c>
      <c r="J5540" s="44">
        <v>183400</v>
      </c>
      <c r="K5540" s="44">
        <f t="shared" si="3752"/>
        <v>3600</v>
      </c>
      <c r="L5540" s="44">
        <v>3600</v>
      </c>
      <c r="M5540" s="44">
        <v>0</v>
      </c>
      <c r="N5540" s="44">
        <v>0</v>
      </c>
      <c r="O5540" s="44">
        <v>0</v>
      </c>
      <c r="P5540" s="44">
        <v>0</v>
      </c>
      <c r="Q5540" s="44">
        <v>187000</v>
      </c>
      <c r="R5540" s="44">
        <v>183400</v>
      </c>
      <c r="S5540" s="44">
        <v>130897</v>
      </c>
      <c r="T5540" s="44">
        <f t="shared" si="3774"/>
        <v>52503</v>
      </c>
      <c r="U5540" s="44">
        <v>17501</v>
      </c>
      <c r="V5540" s="44">
        <v>17501</v>
      </c>
      <c r="W5540" s="44">
        <v>17501</v>
      </c>
      <c r="X5540" s="44">
        <f t="shared" si="3775"/>
        <v>183400</v>
      </c>
      <c r="Y5540" s="209">
        <f t="shared" si="3771"/>
        <v>100</v>
      </c>
    </row>
    <row r="5541" spans="1:25">
      <c r="A5541" s="23" t="s">
        <v>786</v>
      </c>
      <c r="B5541" s="23" t="s">
        <v>184</v>
      </c>
      <c r="C5541" s="23" t="s">
        <v>1109</v>
      </c>
      <c r="D5541" s="23" t="s">
        <v>1854</v>
      </c>
      <c r="E5541" s="22">
        <v>6112</v>
      </c>
      <c r="F5541" s="23" t="s">
        <v>1858</v>
      </c>
      <c r="G5541" s="128" t="s">
        <v>3379</v>
      </c>
      <c r="H5541" s="32" t="s">
        <v>17</v>
      </c>
      <c r="I5541" s="44">
        <f t="shared" si="3751"/>
        <v>44000</v>
      </c>
      <c r="J5541" s="44">
        <v>43000</v>
      </c>
      <c r="K5541" s="44">
        <f t="shared" si="3752"/>
        <v>1000</v>
      </c>
      <c r="L5541" s="44">
        <v>1000</v>
      </c>
      <c r="M5541" s="44">
        <v>0</v>
      </c>
      <c r="N5541" s="44">
        <v>0</v>
      </c>
      <c r="O5541" s="44">
        <v>0</v>
      </c>
      <c r="P5541" s="44">
        <v>0</v>
      </c>
      <c r="Q5541" s="44">
        <v>45604</v>
      </c>
      <c r="R5541" s="44">
        <v>44604</v>
      </c>
      <c r="S5541" s="44">
        <v>44604</v>
      </c>
      <c r="T5541" s="44">
        <f t="shared" si="3774"/>
        <v>0</v>
      </c>
      <c r="U5541" s="44"/>
      <c r="V5541" s="44"/>
      <c r="W5541" s="44"/>
      <c r="X5541" s="44">
        <f t="shared" si="3775"/>
        <v>44604</v>
      </c>
      <c r="Y5541" s="209">
        <f t="shared" si="3771"/>
        <v>100</v>
      </c>
    </row>
    <row r="5542" spans="1:25">
      <c r="A5542" s="23" t="s">
        <v>786</v>
      </c>
      <c r="B5542" s="23" t="s">
        <v>184</v>
      </c>
      <c r="C5542" s="23" t="s">
        <v>1109</v>
      </c>
      <c r="D5542" s="23" t="s">
        <v>1854</v>
      </c>
      <c r="E5542" s="22">
        <v>6112</v>
      </c>
      <c r="F5542" s="23" t="s">
        <v>1859</v>
      </c>
      <c r="G5542" s="128" t="s">
        <v>3379</v>
      </c>
      <c r="H5542" s="32" t="s">
        <v>15</v>
      </c>
      <c r="I5542" s="44">
        <f t="shared" si="3751"/>
        <v>14000</v>
      </c>
      <c r="J5542" s="44">
        <v>14000</v>
      </c>
      <c r="K5542" s="44">
        <f t="shared" si="3752"/>
        <v>0</v>
      </c>
      <c r="L5542" s="44">
        <v>0</v>
      </c>
      <c r="M5542" s="44">
        <v>0</v>
      </c>
      <c r="N5542" s="44">
        <v>0</v>
      </c>
      <c r="O5542" s="44">
        <v>0</v>
      </c>
      <c r="P5542" s="44">
        <v>0</v>
      </c>
      <c r="Q5542" s="44">
        <v>17554</v>
      </c>
      <c r="R5542" s="44">
        <v>17554</v>
      </c>
      <c r="S5542" s="44">
        <v>17554</v>
      </c>
      <c r="T5542" s="44">
        <f t="shared" si="3774"/>
        <v>0</v>
      </c>
      <c r="U5542" s="44"/>
      <c r="V5542" s="44"/>
      <c r="W5542" s="44"/>
      <c r="X5542" s="44">
        <f t="shared" si="3775"/>
        <v>17554</v>
      </c>
      <c r="Y5542" s="209">
        <f t="shared" si="3771"/>
        <v>100</v>
      </c>
    </row>
    <row r="5543" spans="1:25">
      <c r="A5543" s="23" t="s">
        <v>786</v>
      </c>
      <c r="B5543" s="23" t="s">
        <v>184</v>
      </c>
      <c r="C5543" s="23" t="s">
        <v>1109</v>
      </c>
      <c r="D5543" s="23" t="s">
        <v>1854</v>
      </c>
      <c r="E5543" s="22">
        <v>6112</v>
      </c>
      <c r="F5543" s="23" t="s">
        <v>1860</v>
      </c>
      <c r="G5543" s="128" t="s">
        <v>3379</v>
      </c>
      <c r="H5543" s="32" t="s">
        <v>18</v>
      </c>
      <c r="I5543" s="44">
        <f t="shared" si="3751"/>
        <v>39550</v>
      </c>
      <c r="J5543" s="44">
        <v>39550</v>
      </c>
      <c r="K5543" s="44">
        <f t="shared" si="3752"/>
        <v>0</v>
      </c>
      <c r="L5543" s="44">
        <v>0</v>
      </c>
      <c r="M5543" s="44">
        <v>0</v>
      </c>
      <c r="N5543" s="44">
        <v>0</v>
      </c>
      <c r="O5543" s="44">
        <v>0</v>
      </c>
      <c r="P5543" s="44">
        <v>0</v>
      </c>
      <c r="Q5543" s="44">
        <v>40428</v>
      </c>
      <c r="R5543" s="44">
        <v>40428</v>
      </c>
      <c r="S5543" s="44">
        <v>40428</v>
      </c>
      <c r="T5543" s="44">
        <f t="shared" si="3774"/>
        <v>0</v>
      </c>
      <c r="U5543" s="44"/>
      <c r="V5543" s="44"/>
      <c r="W5543" s="44"/>
      <c r="X5543" s="44">
        <f t="shared" si="3775"/>
        <v>40428</v>
      </c>
      <c r="Y5543" s="209">
        <f t="shared" si="3771"/>
        <v>100</v>
      </c>
    </row>
    <row r="5544" spans="1:25">
      <c r="A5544" s="23" t="s">
        <v>786</v>
      </c>
      <c r="B5544" s="23" t="s">
        <v>184</v>
      </c>
      <c r="C5544" s="23" t="s">
        <v>1109</v>
      </c>
      <c r="D5544" s="23" t="s">
        <v>1854</v>
      </c>
      <c r="E5544" s="21" t="s">
        <v>139</v>
      </c>
      <c r="F5544" s="21" t="s">
        <v>0</v>
      </c>
      <c r="G5544" s="150" t="s">
        <v>0</v>
      </c>
      <c r="H5544" s="21" t="s">
        <v>21</v>
      </c>
      <c r="I5544" s="66">
        <f t="shared" si="3751"/>
        <v>197500</v>
      </c>
      <c r="J5544" s="66">
        <f t="shared" ref="J5544:X5544" si="3778">SUM(J5545)</f>
        <v>195900</v>
      </c>
      <c r="K5544" s="66">
        <f t="shared" si="3752"/>
        <v>1600</v>
      </c>
      <c r="L5544" s="66">
        <f t="shared" si="3778"/>
        <v>1600</v>
      </c>
      <c r="M5544" s="66">
        <f t="shared" si="3778"/>
        <v>0</v>
      </c>
      <c r="N5544" s="66">
        <f t="shared" si="3778"/>
        <v>0</v>
      </c>
      <c r="O5544" s="66">
        <f t="shared" si="3778"/>
        <v>0</v>
      </c>
      <c r="P5544" s="66">
        <f t="shared" si="3778"/>
        <v>0</v>
      </c>
      <c r="Q5544" s="66">
        <f t="shared" si="3778"/>
        <v>207405</v>
      </c>
      <c r="R5544" s="66">
        <f t="shared" si="3778"/>
        <v>205805</v>
      </c>
      <c r="S5544" s="66">
        <f t="shared" si="3778"/>
        <v>167275</v>
      </c>
      <c r="T5544" s="66">
        <f t="shared" si="3778"/>
        <v>38530</v>
      </c>
      <c r="U5544" s="66">
        <f t="shared" si="3778"/>
        <v>12843</v>
      </c>
      <c r="V5544" s="66">
        <f t="shared" si="3778"/>
        <v>12843</v>
      </c>
      <c r="W5544" s="66">
        <f t="shared" si="3778"/>
        <v>12844</v>
      </c>
      <c r="X5544" s="66">
        <f t="shared" si="3778"/>
        <v>205805</v>
      </c>
      <c r="Y5544" s="208">
        <f t="shared" si="3771"/>
        <v>100</v>
      </c>
    </row>
    <row r="5545" spans="1:25">
      <c r="A5545" s="23" t="s">
        <v>786</v>
      </c>
      <c r="B5545" s="23" t="s">
        <v>184</v>
      </c>
      <c r="C5545" s="23" t="s">
        <v>1109</v>
      </c>
      <c r="D5545" s="23" t="s">
        <v>1854</v>
      </c>
      <c r="E5545" s="22">
        <v>6121</v>
      </c>
      <c r="F5545" s="23"/>
      <c r="G5545" s="128" t="s">
        <v>3379</v>
      </c>
      <c r="H5545" s="32" t="s">
        <v>22</v>
      </c>
      <c r="I5545" s="44">
        <f t="shared" si="3751"/>
        <v>197500</v>
      </c>
      <c r="J5545" s="44">
        <v>195900</v>
      </c>
      <c r="K5545" s="44">
        <f t="shared" si="3752"/>
        <v>1600</v>
      </c>
      <c r="L5545" s="44">
        <v>1600</v>
      </c>
      <c r="M5545" s="44">
        <v>0</v>
      </c>
      <c r="N5545" s="44">
        <v>0</v>
      </c>
      <c r="O5545" s="44">
        <v>0</v>
      </c>
      <c r="P5545" s="44">
        <v>0</v>
      </c>
      <c r="Q5545" s="44">
        <v>207405</v>
      </c>
      <c r="R5545" s="44">
        <v>205805</v>
      </c>
      <c r="S5545" s="44">
        <v>167275</v>
      </c>
      <c r="T5545" s="44">
        <f t="shared" si="3774"/>
        <v>38530</v>
      </c>
      <c r="U5545" s="44">
        <v>12843</v>
      </c>
      <c r="V5545" s="44">
        <v>12843</v>
      </c>
      <c r="W5545" s="44">
        <v>12844</v>
      </c>
      <c r="X5545" s="44">
        <f t="shared" si="3775"/>
        <v>205805</v>
      </c>
      <c r="Y5545" s="209">
        <f t="shared" si="3771"/>
        <v>100</v>
      </c>
    </row>
    <row r="5546" spans="1:25">
      <c r="A5546" s="23" t="s">
        <v>786</v>
      </c>
      <c r="B5546" s="23" t="s">
        <v>184</v>
      </c>
      <c r="C5546" s="23" t="s">
        <v>1109</v>
      </c>
      <c r="D5546" s="23" t="s">
        <v>1854</v>
      </c>
      <c r="E5546" s="21" t="s">
        <v>141</v>
      </c>
      <c r="F5546" s="21" t="s">
        <v>0</v>
      </c>
      <c r="G5546" s="150" t="s">
        <v>0</v>
      </c>
      <c r="H5546" s="21" t="s">
        <v>23</v>
      </c>
      <c r="I5546" s="66">
        <f t="shared" si="3751"/>
        <v>246800</v>
      </c>
      <c r="J5546" s="66">
        <f t="shared" ref="J5546:P5546" si="3779">SUM(J5547:J5554)</f>
        <v>138200</v>
      </c>
      <c r="K5546" s="66">
        <f t="shared" si="3752"/>
        <v>108600</v>
      </c>
      <c r="L5546" s="66">
        <f t="shared" si="3779"/>
        <v>108600</v>
      </c>
      <c r="M5546" s="66">
        <f t="shared" si="3779"/>
        <v>0</v>
      </c>
      <c r="N5546" s="66">
        <f t="shared" si="3779"/>
        <v>0</v>
      </c>
      <c r="O5546" s="66">
        <f t="shared" si="3779"/>
        <v>0</v>
      </c>
      <c r="P5546" s="66">
        <f t="shared" si="3779"/>
        <v>0</v>
      </c>
      <c r="Q5546" s="66">
        <f>SUM(Q5547:Q5554)</f>
        <v>249671</v>
      </c>
      <c r="R5546" s="66">
        <f>SUM(R5547:R5554)</f>
        <v>141071</v>
      </c>
      <c r="S5546" s="66">
        <f>SUM(S5547:S5554)</f>
        <v>139771</v>
      </c>
      <c r="T5546" s="66">
        <f t="shared" ref="T5546:X5546" si="3780">SUM(T5547:T5554)</f>
        <v>1300</v>
      </c>
      <c r="U5546" s="66">
        <f t="shared" si="3780"/>
        <v>450</v>
      </c>
      <c r="V5546" s="66">
        <f t="shared" si="3780"/>
        <v>450</v>
      </c>
      <c r="W5546" s="66">
        <f t="shared" si="3780"/>
        <v>400</v>
      </c>
      <c r="X5546" s="66">
        <f t="shared" si="3780"/>
        <v>141071</v>
      </c>
      <c r="Y5546" s="208">
        <f t="shared" si="3771"/>
        <v>100</v>
      </c>
    </row>
    <row r="5547" spans="1:25">
      <c r="A5547" s="23" t="s">
        <v>786</v>
      </c>
      <c r="B5547" s="23" t="s">
        <v>184</v>
      </c>
      <c r="C5547" s="23" t="s">
        <v>1109</v>
      </c>
      <c r="D5547" s="23" t="s">
        <v>1854</v>
      </c>
      <c r="E5547" s="22">
        <v>6131</v>
      </c>
      <c r="F5547" s="23"/>
      <c r="G5547" s="128" t="s">
        <v>3379</v>
      </c>
      <c r="H5547" s="32" t="s">
        <v>24</v>
      </c>
      <c r="I5547" s="44">
        <f t="shared" si="3751"/>
        <v>3500</v>
      </c>
      <c r="J5547" s="44">
        <v>500</v>
      </c>
      <c r="K5547" s="44">
        <f t="shared" si="3752"/>
        <v>3000</v>
      </c>
      <c r="L5547" s="44">
        <v>3000</v>
      </c>
      <c r="M5547" s="44">
        <v>0</v>
      </c>
      <c r="N5547" s="44">
        <v>0</v>
      </c>
      <c r="O5547" s="44">
        <v>0</v>
      </c>
      <c r="P5547" s="44">
        <v>0</v>
      </c>
      <c r="Q5547" s="44">
        <v>3500</v>
      </c>
      <c r="R5547" s="44">
        <v>500</v>
      </c>
      <c r="S5547" s="44">
        <v>500</v>
      </c>
      <c r="T5547" s="44">
        <f t="shared" si="3774"/>
        <v>0</v>
      </c>
      <c r="U5547" s="44"/>
      <c r="V5547" s="44"/>
      <c r="W5547" s="44"/>
      <c r="X5547" s="44">
        <f t="shared" si="3775"/>
        <v>500</v>
      </c>
      <c r="Y5547" s="209">
        <f t="shared" si="3771"/>
        <v>100</v>
      </c>
    </row>
    <row r="5548" spans="1:25">
      <c r="A5548" s="23" t="s">
        <v>786</v>
      </c>
      <c r="B5548" s="23" t="s">
        <v>184</v>
      </c>
      <c r="C5548" s="23" t="s">
        <v>1109</v>
      </c>
      <c r="D5548" s="23" t="s">
        <v>1854</v>
      </c>
      <c r="E5548" s="22">
        <v>6132</v>
      </c>
      <c r="F5548" s="23"/>
      <c r="G5548" s="128" t="s">
        <v>3379</v>
      </c>
      <c r="H5548" s="32" t="s">
        <v>25</v>
      </c>
      <c r="I5548" s="44">
        <f t="shared" si="3751"/>
        <v>37500</v>
      </c>
      <c r="J5548" s="44">
        <v>37500</v>
      </c>
      <c r="K5548" s="44">
        <f t="shared" si="3752"/>
        <v>0</v>
      </c>
      <c r="L5548" s="44">
        <v>0</v>
      </c>
      <c r="M5548" s="44">
        <v>0</v>
      </c>
      <c r="N5548" s="44">
        <v>0</v>
      </c>
      <c r="O5548" s="44">
        <v>0</v>
      </c>
      <c r="P5548" s="44">
        <v>0</v>
      </c>
      <c r="Q5548" s="44">
        <v>37500</v>
      </c>
      <c r="R5548" s="44">
        <v>37500</v>
      </c>
      <c r="S5548" s="44">
        <v>37500</v>
      </c>
      <c r="T5548" s="44">
        <f t="shared" si="3774"/>
        <v>0</v>
      </c>
      <c r="U5548" s="44">
        <v>0</v>
      </c>
      <c r="V5548" s="44">
        <v>0</v>
      </c>
      <c r="W5548" s="44">
        <v>0</v>
      </c>
      <c r="X5548" s="44">
        <f t="shared" si="3775"/>
        <v>37500</v>
      </c>
      <c r="Y5548" s="209">
        <f t="shared" si="3771"/>
        <v>100</v>
      </c>
    </row>
    <row r="5549" spans="1:25">
      <c r="A5549" s="23" t="s">
        <v>786</v>
      </c>
      <c r="B5549" s="23" t="s">
        <v>184</v>
      </c>
      <c r="C5549" s="23" t="s">
        <v>1109</v>
      </c>
      <c r="D5549" s="23" t="s">
        <v>1854</v>
      </c>
      <c r="E5549" s="22">
        <v>6133</v>
      </c>
      <c r="F5549" s="23"/>
      <c r="G5549" s="128" t="s">
        <v>3379</v>
      </c>
      <c r="H5549" s="32" t="s">
        <v>26</v>
      </c>
      <c r="I5549" s="44">
        <f t="shared" si="3751"/>
        <v>15600</v>
      </c>
      <c r="J5549" s="44">
        <v>15600</v>
      </c>
      <c r="K5549" s="44">
        <f t="shared" si="3752"/>
        <v>0</v>
      </c>
      <c r="L5549" s="44">
        <v>0</v>
      </c>
      <c r="M5549" s="44">
        <v>0</v>
      </c>
      <c r="N5549" s="44">
        <v>0</v>
      </c>
      <c r="O5549" s="44">
        <v>0</v>
      </c>
      <c r="P5549" s="44">
        <v>0</v>
      </c>
      <c r="Q5549" s="44">
        <v>15600</v>
      </c>
      <c r="R5549" s="44">
        <v>15600</v>
      </c>
      <c r="S5549" s="44">
        <v>15600</v>
      </c>
      <c r="T5549" s="44">
        <f t="shared" si="3774"/>
        <v>0</v>
      </c>
      <c r="U5549" s="44">
        <v>0</v>
      </c>
      <c r="V5549" s="44">
        <v>0</v>
      </c>
      <c r="W5549" s="44"/>
      <c r="X5549" s="44">
        <f t="shared" si="3775"/>
        <v>15600</v>
      </c>
      <c r="Y5549" s="209">
        <f t="shared" si="3771"/>
        <v>100</v>
      </c>
    </row>
    <row r="5550" spans="1:25">
      <c r="A5550" s="23" t="s">
        <v>786</v>
      </c>
      <c r="B5550" s="23" t="s">
        <v>184</v>
      </c>
      <c r="C5550" s="23" t="s">
        <v>1109</v>
      </c>
      <c r="D5550" s="23" t="s">
        <v>1854</v>
      </c>
      <c r="E5550" s="22">
        <v>6134</v>
      </c>
      <c r="F5550" s="23"/>
      <c r="G5550" s="128" t="s">
        <v>3379</v>
      </c>
      <c r="H5550" s="32" t="s">
        <v>27</v>
      </c>
      <c r="I5550" s="44">
        <f t="shared" si="3751"/>
        <v>65000</v>
      </c>
      <c r="J5550" s="44">
        <v>15000</v>
      </c>
      <c r="K5550" s="44">
        <f t="shared" si="3752"/>
        <v>50000</v>
      </c>
      <c r="L5550" s="44">
        <v>50000</v>
      </c>
      <c r="M5550" s="44">
        <v>0</v>
      </c>
      <c r="N5550" s="44">
        <v>0</v>
      </c>
      <c r="O5550" s="44">
        <v>0</v>
      </c>
      <c r="P5550" s="44">
        <v>0</v>
      </c>
      <c r="Q5550" s="44">
        <v>65000</v>
      </c>
      <c r="R5550" s="44">
        <v>15000</v>
      </c>
      <c r="S5550" s="44">
        <v>15000</v>
      </c>
      <c r="T5550" s="44">
        <f t="shared" si="3774"/>
        <v>0</v>
      </c>
      <c r="U5550" s="44">
        <v>0</v>
      </c>
      <c r="V5550" s="44">
        <v>0</v>
      </c>
      <c r="W5550" s="44">
        <v>0</v>
      </c>
      <c r="X5550" s="44">
        <f t="shared" si="3775"/>
        <v>15000</v>
      </c>
      <c r="Y5550" s="209">
        <f t="shared" si="3771"/>
        <v>100</v>
      </c>
    </row>
    <row r="5551" spans="1:25">
      <c r="A5551" s="23" t="s">
        <v>786</v>
      </c>
      <c r="B5551" s="23" t="s">
        <v>184</v>
      </c>
      <c r="C5551" s="23" t="s">
        <v>1109</v>
      </c>
      <c r="D5551" s="23" t="s">
        <v>1854</v>
      </c>
      <c r="E5551" s="22">
        <v>6135</v>
      </c>
      <c r="F5551" s="23"/>
      <c r="G5551" s="128" t="s">
        <v>3379</v>
      </c>
      <c r="H5551" s="32" t="s">
        <v>28</v>
      </c>
      <c r="I5551" s="44">
        <f t="shared" si="3751"/>
        <v>1500</v>
      </c>
      <c r="J5551" s="44">
        <v>500</v>
      </c>
      <c r="K5551" s="44">
        <f t="shared" si="3752"/>
        <v>1000</v>
      </c>
      <c r="L5551" s="44">
        <v>1000</v>
      </c>
      <c r="M5551" s="44">
        <v>0</v>
      </c>
      <c r="N5551" s="44">
        <v>0</v>
      </c>
      <c r="O5551" s="44">
        <v>0</v>
      </c>
      <c r="P5551" s="44">
        <v>0</v>
      </c>
      <c r="Q5551" s="44">
        <v>1500</v>
      </c>
      <c r="R5551" s="44">
        <v>500</v>
      </c>
      <c r="S5551" s="44">
        <v>500</v>
      </c>
      <c r="T5551" s="44">
        <f t="shared" si="3774"/>
        <v>0</v>
      </c>
      <c r="U5551" s="44">
        <v>0</v>
      </c>
      <c r="V5551" s="44">
        <v>0</v>
      </c>
      <c r="W5551" s="44">
        <v>0</v>
      </c>
      <c r="X5551" s="44">
        <f t="shared" si="3775"/>
        <v>500</v>
      </c>
      <c r="Y5551" s="209">
        <f t="shared" si="3771"/>
        <v>100</v>
      </c>
    </row>
    <row r="5552" spans="1:25">
      <c r="A5552" s="23" t="s">
        <v>786</v>
      </c>
      <c r="B5552" s="23" t="s">
        <v>184</v>
      </c>
      <c r="C5552" s="23" t="s">
        <v>1109</v>
      </c>
      <c r="D5552" s="23" t="s">
        <v>1854</v>
      </c>
      <c r="E5552" s="22">
        <v>6137</v>
      </c>
      <c r="F5552" s="23"/>
      <c r="G5552" s="128" t="s">
        <v>3379</v>
      </c>
      <c r="H5552" s="32" t="s">
        <v>30</v>
      </c>
      <c r="I5552" s="44">
        <f t="shared" si="3751"/>
        <v>11300</v>
      </c>
      <c r="J5552" s="44">
        <v>6300</v>
      </c>
      <c r="K5552" s="44">
        <f t="shared" si="3752"/>
        <v>5000</v>
      </c>
      <c r="L5552" s="44">
        <v>5000</v>
      </c>
      <c r="M5552" s="44">
        <v>0</v>
      </c>
      <c r="N5552" s="44">
        <v>0</v>
      </c>
      <c r="O5552" s="44">
        <v>0</v>
      </c>
      <c r="P5552" s="44">
        <v>0</v>
      </c>
      <c r="Q5552" s="44">
        <v>11300</v>
      </c>
      <c r="R5552" s="44">
        <v>6300</v>
      </c>
      <c r="S5552" s="44">
        <v>6300</v>
      </c>
      <c r="T5552" s="44">
        <f t="shared" si="3774"/>
        <v>0</v>
      </c>
      <c r="U5552" s="44">
        <v>0</v>
      </c>
      <c r="V5552" s="44">
        <v>0</v>
      </c>
      <c r="W5552" s="44">
        <v>0</v>
      </c>
      <c r="X5552" s="44">
        <f t="shared" si="3775"/>
        <v>6300</v>
      </c>
      <c r="Y5552" s="209">
        <f t="shared" si="3771"/>
        <v>100</v>
      </c>
    </row>
    <row r="5553" spans="1:25">
      <c r="A5553" s="23" t="s">
        <v>786</v>
      </c>
      <c r="B5553" s="23" t="s">
        <v>184</v>
      </c>
      <c r="C5553" s="23" t="s">
        <v>1109</v>
      </c>
      <c r="D5553" s="23" t="s">
        <v>1854</v>
      </c>
      <c r="E5553" s="22">
        <v>6138</v>
      </c>
      <c r="F5553" s="23"/>
      <c r="G5553" s="128" t="s">
        <v>3379</v>
      </c>
      <c r="H5553" s="32" t="s">
        <v>31</v>
      </c>
      <c r="I5553" s="44">
        <f t="shared" si="3751"/>
        <v>0</v>
      </c>
      <c r="J5553" s="44">
        <v>0</v>
      </c>
      <c r="K5553" s="44">
        <f t="shared" si="3752"/>
        <v>0</v>
      </c>
      <c r="L5553" s="44">
        <v>0</v>
      </c>
      <c r="M5553" s="44">
        <v>0</v>
      </c>
      <c r="N5553" s="44">
        <v>0</v>
      </c>
      <c r="O5553" s="44">
        <v>0</v>
      </c>
      <c r="P5553" s="44">
        <v>0</v>
      </c>
      <c r="Q5553" s="44">
        <v>0</v>
      </c>
      <c r="R5553" s="44">
        <v>0</v>
      </c>
      <c r="S5553" s="44">
        <v>0</v>
      </c>
      <c r="T5553" s="44">
        <f t="shared" si="3774"/>
        <v>0</v>
      </c>
      <c r="U5553" s="44"/>
      <c r="V5553" s="44"/>
      <c r="W5553" s="44"/>
      <c r="X5553" s="44">
        <f t="shared" si="3775"/>
        <v>0</v>
      </c>
      <c r="Y5553" s="209">
        <f t="shared" si="3771"/>
        <v>0</v>
      </c>
    </row>
    <row r="5554" spans="1:25">
      <c r="A5554" s="20" t="s">
        <v>786</v>
      </c>
      <c r="B5554" s="20" t="s">
        <v>184</v>
      </c>
      <c r="C5554" s="20" t="s">
        <v>1109</v>
      </c>
      <c r="D5554" s="20" t="s">
        <v>1854</v>
      </c>
      <c r="E5554" s="20" t="s">
        <v>144</v>
      </c>
      <c r="F5554" s="23" t="s">
        <v>0</v>
      </c>
      <c r="G5554" s="154" t="s">
        <v>0</v>
      </c>
      <c r="H5554" s="21" t="s">
        <v>32</v>
      </c>
      <c r="I5554" s="66">
        <f t="shared" si="3751"/>
        <v>112400</v>
      </c>
      <c r="J5554" s="66">
        <f t="shared" ref="J5554:P5554" si="3781">SUM(J5555:J5557)</f>
        <v>62800</v>
      </c>
      <c r="K5554" s="66">
        <f t="shared" si="3752"/>
        <v>49600</v>
      </c>
      <c r="L5554" s="66">
        <f t="shared" si="3781"/>
        <v>49600</v>
      </c>
      <c r="M5554" s="66">
        <f t="shared" si="3781"/>
        <v>0</v>
      </c>
      <c r="N5554" s="66">
        <f t="shared" si="3781"/>
        <v>0</v>
      </c>
      <c r="O5554" s="66">
        <f t="shared" si="3781"/>
        <v>0</v>
      </c>
      <c r="P5554" s="66">
        <f t="shared" si="3781"/>
        <v>0</v>
      </c>
      <c r="Q5554" s="66">
        <f>SUM(Q5555:Q5557)</f>
        <v>115271</v>
      </c>
      <c r="R5554" s="66">
        <f>SUM(R5555:R5557)</f>
        <v>65671</v>
      </c>
      <c r="S5554" s="66">
        <f>SUM(S5555:S5557)</f>
        <v>64371</v>
      </c>
      <c r="T5554" s="66">
        <f t="shared" ref="T5554:X5554" si="3782">SUM(T5555:T5557)</f>
        <v>1300</v>
      </c>
      <c r="U5554" s="66">
        <f t="shared" si="3782"/>
        <v>450</v>
      </c>
      <c r="V5554" s="66">
        <f t="shared" si="3782"/>
        <v>450</v>
      </c>
      <c r="W5554" s="66">
        <f t="shared" si="3782"/>
        <v>400</v>
      </c>
      <c r="X5554" s="66">
        <f t="shared" si="3782"/>
        <v>65671</v>
      </c>
      <c r="Y5554" s="208">
        <f t="shared" si="3771"/>
        <v>100</v>
      </c>
    </row>
    <row r="5555" spans="1:25">
      <c r="A5555" s="23" t="s">
        <v>786</v>
      </c>
      <c r="B5555" s="23" t="s">
        <v>184</v>
      </c>
      <c r="C5555" s="23" t="s">
        <v>1109</v>
      </c>
      <c r="D5555" s="23" t="s">
        <v>1854</v>
      </c>
      <c r="E5555" s="22">
        <v>6139</v>
      </c>
      <c r="F5555" s="23"/>
      <c r="G5555" s="128" t="s">
        <v>3379</v>
      </c>
      <c r="H5555" s="32" t="s">
        <v>32</v>
      </c>
      <c r="I5555" s="44">
        <f t="shared" si="3751"/>
        <v>96500</v>
      </c>
      <c r="J5555" s="44">
        <v>47000</v>
      </c>
      <c r="K5555" s="44">
        <f t="shared" si="3752"/>
        <v>49500</v>
      </c>
      <c r="L5555" s="44">
        <v>49500</v>
      </c>
      <c r="M5555" s="44">
        <v>0</v>
      </c>
      <c r="N5555" s="44">
        <v>0</v>
      </c>
      <c r="O5555" s="44">
        <v>0</v>
      </c>
      <c r="P5555" s="44">
        <v>0</v>
      </c>
      <c r="Q5555" s="44">
        <v>99068</v>
      </c>
      <c r="R5555" s="44">
        <v>49568</v>
      </c>
      <c r="S5555" s="44">
        <v>49568</v>
      </c>
      <c r="T5555" s="44">
        <f t="shared" si="3774"/>
        <v>0</v>
      </c>
      <c r="U5555" s="44">
        <v>0</v>
      </c>
      <c r="V5555" s="44">
        <v>0</v>
      </c>
      <c r="W5555" s="44">
        <v>0</v>
      </c>
      <c r="X5555" s="44">
        <f t="shared" si="3775"/>
        <v>49568</v>
      </c>
      <c r="Y5555" s="209">
        <f t="shared" si="3771"/>
        <v>100</v>
      </c>
    </row>
    <row r="5556" spans="1:25">
      <c r="A5556" s="23" t="s">
        <v>786</v>
      </c>
      <c r="B5556" s="23" t="s">
        <v>184</v>
      </c>
      <c r="C5556" s="23" t="s">
        <v>1109</v>
      </c>
      <c r="D5556" s="23" t="s">
        <v>1854</v>
      </c>
      <c r="E5556" s="22">
        <v>6139</v>
      </c>
      <c r="F5556" s="23" t="s">
        <v>1861</v>
      </c>
      <c r="G5556" s="128" t="s">
        <v>3379</v>
      </c>
      <c r="H5556" s="32" t="s">
        <v>152</v>
      </c>
      <c r="I5556" s="44">
        <f t="shared" si="3751"/>
        <v>6400</v>
      </c>
      <c r="J5556" s="44">
        <v>6300</v>
      </c>
      <c r="K5556" s="44">
        <f t="shared" si="3752"/>
        <v>100</v>
      </c>
      <c r="L5556" s="44">
        <v>100</v>
      </c>
      <c r="M5556" s="44">
        <v>0</v>
      </c>
      <c r="N5556" s="44">
        <v>0</v>
      </c>
      <c r="O5556" s="44">
        <v>0</v>
      </c>
      <c r="P5556" s="44">
        <v>0</v>
      </c>
      <c r="Q5556" s="44">
        <v>6703</v>
      </c>
      <c r="R5556" s="44">
        <v>6603</v>
      </c>
      <c r="S5556" s="44">
        <v>6603</v>
      </c>
      <c r="T5556" s="44">
        <f t="shared" si="3774"/>
        <v>0</v>
      </c>
      <c r="U5556" s="44">
        <v>0</v>
      </c>
      <c r="V5556" s="44">
        <v>0</v>
      </c>
      <c r="W5556" s="44">
        <v>0</v>
      </c>
      <c r="X5556" s="44">
        <f t="shared" si="3775"/>
        <v>6603</v>
      </c>
      <c r="Y5556" s="209">
        <f t="shared" si="3771"/>
        <v>100</v>
      </c>
    </row>
    <row r="5557" spans="1:25">
      <c r="A5557" s="23" t="s">
        <v>786</v>
      </c>
      <c r="B5557" s="23" t="s">
        <v>184</v>
      </c>
      <c r="C5557" s="23" t="s">
        <v>1109</v>
      </c>
      <c r="D5557" s="23" t="s">
        <v>1854</v>
      </c>
      <c r="E5557" s="22">
        <v>6139</v>
      </c>
      <c r="F5557" s="23" t="s">
        <v>1862</v>
      </c>
      <c r="G5557" s="128" t="s">
        <v>3379</v>
      </c>
      <c r="H5557" s="32" t="s">
        <v>158</v>
      </c>
      <c r="I5557" s="44">
        <f t="shared" si="3751"/>
        <v>9500</v>
      </c>
      <c r="J5557" s="44">
        <v>9500</v>
      </c>
      <c r="K5557" s="44">
        <f t="shared" si="3752"/>
        <v>0</v>
      </c>
      <c r="L5557" s="44">
        <v>0</v>
      </c>
      <c r="M5557" s="44">
        <v>0</v>
      </c>
      <c r="N5557" s="44">
        <v>0</v>
      </c>
      <c r="O5557" s="44">
        <v>0</v>
      </c>
      <c r="P5557" s="44">
        <v>0</v>
      </c>
      <c r="Q5557" s="44">
        <v>9500</v>
      </c>
      <c r="R5557" s="44">
        <v>9500</v>
      </c>
      <c r="S5557" s="44">
        <v>8200</v>
      </c>
      <c r="T5557" s="44">
        <f t="shared" si="3774"/>
        <v>1300</v>
      </c>
      <c r="U5557" s="44">
        <v>450</v>
      </c>
      <c r="V5557" s="44">
        <v>450</v>
      </c>
      <c r="W5557" s="44">
        <v>400</v>
      </c>
      <c r="X5557" s="44">
        <f t="shared" si="3775"/>
        <v>9500</v>
      </c>
      <c r="Y5557" s="209">
        <f t="shared" si="3771"/>
        <v>100</v>
      </c>
    </row>
    <row r="5558" spans="1:25" ht="20.399999999999999">
      <c r="A5558" s="20" t="s">
        <v>0</v>
      </c>
      <c r="B5558" s="20" t="s">
        <v>0</v>
      </c>
      <c r="C5558" s="20" t="s">
        <v>0</v>
      </c>
      <c r="D5558" s="21" t="s">
        <v>0</v>
      </c>
      <c r="E5558" s="21" t="s">
        <v>0</v>
      </c>
      <c r="F5558" s="21" t="s">
        <v>0</v>
      </c>
      <c r="G5558" s="150" t="s">
        <v>0</v>
      </c>
      <c r="H5558" s="30" t="s">
        <v>42</v>
      </c>
      <c r="I5558" s="31">
        <f t="shared" si="3751"/>
        <v>100</v>
      </c>
      <c r="J5558" s="31">
        <f t="shared" ref="J5558:X5559" si="3783">SUM(J5559)</f>
        <v>100</v>
      </c>
      <c r="K5558" s="31">
        <f t="shared" si="3752"/>
        <v>0</v>
      </c>
      <c r="L5558" s="31">
        <f t="shared" si="3783"/>
        <v>0</v>
      </c>
      <c r="M5558" s="31">
        <f t="shared" si="3783"/>
        <v>0</v>
      </c>
      <c r="N5558" s="31">
        <f t="shared" si="3783"/>
        <v>0</v>
      </c>
      <c r="O5558" s="31">
        <f t="shared" si="3783"/>
        <v>0</v>
      </c>
      <c r="P5558" s="31">
        <f t="shared" si="3783"/>
        <v>0</v>
      </c>
      <c r="Q5558" s="31">
        <f t="shared" si="3783"/>
        <v>216918</v>
      </c>
      <c r="R5558" s="31">
        <f t="shared" si="3783"/>
        <v>6475</v>
      </c>
      <c r="S5558" s="31">
        <f t="shared" si="3783"/>
        <v>6375</v>
      </c>
      <c r="T5558" s="31">
        <f t="shared" si="3783"/>
        <v>0</v>
      </c>
      <c r="U5558" s="31">
        <f t="shared" si="3783"/>
        <v>0</v>
      </c>
      <c r="V5558" s="31">
        <f t="shared" si="3783"/>
        <v>0</v>
      </c>
      <c r="W5558" s="31">
        <f t="shared" si="3783"/>
        <v>0</v>
      </c>
      <c r="X5558" s="31">
        <f t="shared" si="3783"/>
        <v>6375</v>
      </c>
      <c r="Y5558" s="220">
        <f t="shared" si="3771"/>
        <v>98.455598455598462</v>
      </c>
    </row>
    <row r="5559" spans="1:25">
      <c r="A5559" s="23" t="s">
        <v>786</v>
      </c>
      <c r="B5559" s="23" t="s">
        <v>184</v>
      </c>
      <c r="C5559" s="23" t="s">
        <v>1109</v>
      </c>
      <c r="D5559" s="23" t="s">
        <v>1854</v>
      </c>
      <c r="E5559" s="21" t="s">
        <v>159</v>
      </c>
      <c r="F5559" s="21" t="s">
        <v>0</v>
      </c>
      <c r="G5559" s="150" t="s">
        <v>0</v>
      </c>
      <c r="H5559" s="21" t="s">
        <v>34</v>
      </c>
      <c r="I5559" s="66">
        <f t="shared" si="3751"/>
        <v>100</v>
      </c>
      <c r="J5559" s="66">
        <f t="shared" si="3783"/>
        <v>100</v>
      </c>
      <c r="K5559" s="66">
        <f t="shared" si="3752"/>
        <v>0</v>
      </c>
      <c r="L5559" s="66">
        <f t="shared" si="3783"/>
        <v>0</v>
      </c>
      <c r="M5559" s="66">
        <f t="shared" si="3783"/>
        <v>0</v>
      </c>
      <c r="N5559" s="66">
        <f t="shared" si="3783"/>
        <v>0</v>
      </c>
      <c r="O5559" s="66">
        <f t="shared" si="3783"/>
        <v>0</v>
      </c>
      <c r="P5559" s="66">
        <f t="shared" si="3783"/>
        <v>0</v>
      </c>
      <c r="Q5559" s="66">
        <f t="shared" si="3783"/>
        <v>216918</v>
      </c>
      <c r="R5559" s="66">
        <f t="shared" si="3783"/>
        <v>6475</v>
      </c>
      <c r="S5559" s="66">
        <f t="shared" si="3783"/>
        <v>6375</v>
      </c>
      <c r="T5559" s="66">
        <f t="shared" si="3783"/>
        <v>0</v>
      </c>
      <c r="U5559" s="66">
        <f t="shared" si="3783"/>
        <v>0</v>
      </c>
      <c r="V5559" s="66">
        <f t="shared" si="3783"/>
        <v>0</v>
      </c>
      <c r="W5559" s="66">
        <f t="shared" si="3783"/>
        <v>0</v>
      </c>
      <c r="X5559" s="66">
        <f t="shared" si="3783"/>
        <v>6375</v>
      </c>
      <c r="Y5559" s="208">
        <f t="shared" si="3771"/>
        <v>98.455598455598462</v>
      </c>
    </row>
    <row r="5560" spans="1:25">
      <c r="A5560" s="23" t="s">
        <v>786</v>
      </c>
      <c r="B5560" s="23" t="s">
        <v>184</v>
      </c>
      <c r="C5560" s="23" t="s">
        <v>1109</v>
      </c>
      <c r="D5560" s="23" t="s">
        <v>1854</v>
      </c>
      <c r="E5560" s="22">
        <v>6148</v>
      </c>
      <c r="F5560" s="23"/>
      <c r="G5560" s="128" t="s">
        <v>3379</v>
      </c>
      <c r="H5560" s="32" t="s">
        <v>41</v>
      </c>
      <c r="I5560" s="44">
        <f t="shared" si="3751"/>
        <v>100</v>
      </c>
      <c r="J5560" s="44">
        <v>100</v>
      </c>
      <c r="K5560" s="44">
        <f t="shared" si="3752"/>
        <v>0</v>
      </c>
      <c r="L5560" s="44">
        <v>0</v>
      </c>
      <c r="M5560" s="44">
        <v>0</v>
      </c>
      <c r="N5560" s="44">
        <v>0</v>
      </c>
      <c r="O5560" s="44">
        <v>0</v>
      </c>
      <c r="P5560" s="44">
        <v>0</v>
      </c>
      <c r="Q5560" s="44">
        <v>216918</v>
      </c>
      <c r="R5560" s="44">
        <v>6475</v>
      </c>
      <c r="S5560" s="44">
        <v>6375</v>
      </c>
      <c r="T5560" s="44">
        <f t="shared" si="3774"/>
        <v>0</v>
      </c>
      <c r="U5560" s="44">
        <v>0</v>
      </c>
      <c r="V5560" s="44">
        <v>0</v>
      </c>
      <c r="W5560" s="44">
        <v>0</v>
      </c>
      <c r="X5560" s="44">
        <f t="shared" si="3775"/>
        <v>6375</v>
      </c>
      <c r="Y5560" s="209">
        <f t="shared" si="3771"/>
        <v>98.455598455598462</v>
      </c>
    </row>
    <row r="5561" spans="1:25" ht="20.399999999999999">
      <c r="A5561" s="20" t="s">
        <v>0</v>
      </c>
      <c r="B5561" s="20" t="s">
        <v>0</v>
      </c>
      <c r="C5561" s="20" t="s">
        <v>0</v>
      </c>
      <c r="D5561" s="21" t="s">
        <v>0</v>
      </c>
      <c r="E5561" s="21" t="s">
        <v>0</v>
      </c>
      <c r="F5561" s="21" t="s">
        <v>0</v>
      </c>
      <c r="G5561" s="150" t="s">
        <v>0</v>
      </c>
      <c r="H5561" s="30" t="s">
        <v>60</v>
      </c>
      <c r="I5561" s="31">
        <f t="shared" si="3751"/>
        <v>50000</v>
      </c>
      <c r="J5561" s="31">
        <f t="shared" ref="J5561:X5561" si="3784">SUM(J5562)</f>
        <v>0</v>
      </c>
      <c r="K5561" s="31">
        <f t="shared" si="3752"/>
        <v>50000</v>
      </c>
      <c r="L5561" s="31">
        <f t="shared" si="3784"/>
        <v>50000</v>
      </c>
      <c r="M5561" s="31">
        <f t="shared" si="3784"/>
        <v>0</v>
      </c>
      <c r="N5561" s="31">
        <f t="shared" si="3784"/>
        <v>0</v>
      </c>
      <c r="O5561" s="31">
        <f t="shared" si="3784"/>
        <v>0</v>
      </c>
      <c r="P5561" s="31">
        <f t="shared" si="3784"/>
        <v>0</v>
      </c>
      <c r="Q5561" s="31">
        <f t="shared" si="3784"/>
        <v>50000</v>
      </c>
      <c r="R5561" s="31">
        <f t="shared" si="3784"/>
        <v>0</v>
      </c>
      <c r="S5561" s="31">
        <f t="shared" si="3784"/>
        <v>0</v>
      </c>
      <c r="T5561" s="31">
        <f t="shared" si="3784"/>
        <v>0</v>
      </c>
      <c r="U5561" s="31">
        <f t="shared" si="3784"/>
        <v>0</v>
      </c>
      <c r="V5561" s="31">
        <f t="shared" si="3784"/>
        <v>0</v>
      </c>
      <c r="W5561" s="31">
        <f t="shared" si="3784"/>
        <v>0</v>
      </c>
      <c r="X5561" s="31">
        <f t="shared" si="3784"/>
        <v>0</v>
      </c>
      <c r="Y5561" s="220">
        <f t="shared" si="3771"/>
        <v>0</v>
      </c>
    </row>
    <row r="5562" spans="1:25">
      <c r="A5562" s="23" t="s">
        <v>786</v>
      </c>
      <c r="B5562" s="23" t="s">
        <v>184</v>
      </c>
      <c r="C5562" s="23" t="s">
        <v>1109</v>
      </c>
      <c r="D5562" s="23" t="s">
        <v>1854</v>
      </c>
      <c r="E5562" s="21" t="s">
        <v>166</v>
      </c>
      <c r="F5562" s="21" t="s">
        <v>0</v>
      </c>
      <c r="G5562" s="150" t="s">
        <v>0</v>
      </c>
      <c r="H5562" s="21" t="s">
        <v>53</v>
      </c>
      <c r="I5562" s="66">
        <f t="shared" si="3751"/>
        <v>50000</v>
      </c>
      <c r="J5562" s="66">
        <f t="shared" ref="J5562:P5562" si="3785">SUM(J5563:J5564)</f>
        <v>0</v>
      </c>
      <c r="K5562" s="66">
        <f t="shared" si="3752"/>
        <v>50000</v>
      </c>
      <c r="L5562" s="66">
        <f t="shared" si="3785"/>
        <v>50000</v>
      </c>
      <c r="M5562" s="66">
        <f t="shared" si="3785"/>
        <v>0</v>
      </c>
      <c r="N5562" s="66">
        <f t="shared" si="3785"/>
        <v>0</v>
      </c>
      <c r="O5562" s="66">
        <f t="shared" si="3785"/>
        <v>0</v>
      </c>
      <c r="P5562" s="66">
        <f t="shared" si="3785"/>
        <v>0</v>
      </c>
      <c r="Q5562" s="66">
        <f>SUM(Q5563:Q5564)</f>
        <v>50000</v>
      </c>
      <c r="R5562" s="66">
        <f>SUM(R5563:R5564)</f>
        <v>0</v>
      </c>
      <c r="S5562" s="66">
        <f>SUM(S5563:S5564)</f>
        <v>0</v>
      </c>
      <c r="T5562" s="66">
        <f t="shared" ref="T5562:X5562" si="3786">SUM(T5563:T5564)</f>
        <v>0</v>
      </c>
      <c r="U5562" s="66">
        <f t="shared" si="3786"/>
        <v>0</v>
      </c>
      <c r="V5562" s="66">
        <f t="shared" si="3786"/>
        <v>0</v>
      </c>
      <c r="W5562" s="66">
        <f t="shared" si="3786"/>
        <v>0</v>
      </c>
      <c r="X5562" s="66">
        <f t="shared" si="3786"/>
        <v>0</v>
      </c>
      <c r="Y5562" s="208">
        <f t="shared" si="3771"/>
        <v>0</v>
      </c>
    </row>
    <row r="5563" spans="1:25">
      <c r="A5563" s="23" t="s">
        <v>786</v>
      </c>
      <c r="B5563" s="23" t="s">
        <v>184</v>
      </c>
      <c r="C5563" s="23" t="s">
        <v>1109</v>
      </c>
      <c r="D5563" s="23" t="s">
        <v>1854</v>
      </c>
      <c r="E5563" s="22">
        <v>8213</v>
      </c>
      <c r="F5563" s="23"/>
      <c r="G5563" s="128" t="s">
        <v>3379</v>
      </c>
      <c r="H5563" s="32" t="s">
        <v>56</v>
      </c>
      <c r="I5563" s="44">
        <f t="shared" si="3751"/>
        <v>25000</v>
      </c>
      <c r="J5563" s="44">
        <v>0</v>
      </c>
      <c r="K5563" s="44">
        <f t="shared" si="3752"/>
        <v>25000</v>
      </c>
      <c r="L5563" s="44">
        <v>25000</v>
      </c>
      <c r="M5563" s="44">
        <v>0</v>
      </c>
      <c r="N5563" s="44">
        <v>0</v>
      </c>
      <c r="O5563" s="44">
        <v>0</v>
      </c>
      <c r="P5563" s="44">
        <v>0</v>
      </c>
      <c r="Q5563" s="44">
        <v>25000</v>
      </c>
      <c r="R5563" s="44">
        <v>0</v>
      </c>
      <c r="S5563" s="44">
        <v>0</v>
      </c>
      <c r="T5563" s="44">
        <f t="shared" si="3774"/>
        <v>0</v>
      </c>
      <c r="U5563" s="44"/>
      <c r="V5563" s="44"/>
      <c r="W5563" s="44"/>
      <c r="X5563" s="44">
        <f t="shared" si="3775"/>
        <v>0</v>
      </c>
      <c r="Y5563" s="209">
        <f t="shared" si="3771"/>
        <v>0</v>
      </c>
    </row>
    <row r="5564" spans="1:25">
      <c r="A5564" s="23" t="s">
        <v>786</v>
      </c>
      <c r="B5564" s="23" t="s">
        <v>184</v>
      </c>
      <c r="C5564" s="23" t="s">
        <v>1109</v>
      </c>
      <c r="D5564" s="23" t="s">
        <v>1854</v>
      </c>
      <c r="E5564" s="22">
        <v>8216</v>
      </c>
      <c r="F5564" s="23"/>
      <c r="G5564" s="128" t="s">
        <v>3379</v>
      </c>
      <c r="H5564" s="32" t="s">
        <v>59</v>
      </c>
      <c r="I5564" s="44">
        <f t="shared" ref="I5564:I5627" si="3787">SUM(J5564,K5564,O5564,P5564)</f>
        <v>25000</v>
      </c>
      <c r="J5564" s="44">
        <v>0</v>
      </c>
      <c r="K5564" s="44">
        <f t="shared" ref="K5564:K5627" si="3788">SUM(L5564,M5564,N5564)</f>
        <v>25000</v>
      </c>
      <c r="L5564" s="44">
        <v>25000</v>
      </c>
      <c r="M5564" s="44">
        <v>0</v>
      </c>
      <c r="N5564" s="44">
        <v>0</v>
      </c>
      <c r="O5564" s="44">
        <v>0</v>
      </c>
      <c r="P5564" s="44">
        <v>0</v>
      </c>
      <c r="Q5564" s="44">
        <v>25000</v>
      </c>
      <c r="R5564" s="44">
        <v>0</v>
      </c>
      <c r="S5564" s="44">
        <v>0</v>
      </c>
      <c r="T5564" s="44">
        <f t="shared" si="3774"/>
        <v>0</v>
      </c>
      <c r="U5564" s="44"/>
      <c r="V5564" s="44"/>
      <c r="W5564" s="44"/>
      <c r="X5564" s="44">
        <f t="shared" si="3775"/>
        <v>0</v>
      </c>
      <c r="Y5564" s="209">
        <f t="shared" si="3771"/>
        <v>0</v>
      </c>
    </row>
    <row r="5565" spans="1:25" ht="20.399999999999999">
      <c r="A5565" s="32" t="s">
        <v>0</v>
      </c>
      <c r="B5565" s="32" t="s">
        <v>0</v>
      </c>
      <c r="C5565" s="32" t="s">
        <v>0</v>
      </c>
      <c r="D5565" s="32" t="s">
        <v>0</v>
      </c>
      <c r="E5565" s="32" t="s">
        <v>0</v>
      </c>
      <c r="F5565" s="32" t="s">
        <v>0</v>
      </c>
      <c r="G5565" s="154" t="s">
        <v>0</v>
      </c>
      <c r="H5565" s="30" t="s">
        <v>1863</v>
      </c>
      <c r="I5565" s="31">
        <f t="shared" si="3787"/>
        <v>2744350</v>
      </c>
      <c r="J5565" s="31">
        <f t="shared" ref="J5565:P5565" si="3789">SUM(J5535,J5558,J5561)</f>
        <v>2561000</v>
      </c>
      <c r="K5565" s="31">
        <f t="shared" si="3788"/>
        <v>183350</v>
      </c>
      <c r="L5565" s="31">
        <f t="shared" si="3789"/>
        <v>183350</v>
      </c>
      <c r="M5565" s="31">
        <f t="shared" si="3789"/>
        <v>0</v>
      </c>
      <c r="N5565" s="31">
        <f t="shared" si="3789"/>
        <v>0</v>
      </c>
      <c r="O5565" s="31">
        <f t="shared" si="3789"/>
        <v>0</v>
      </c>
      <c r="P5565" s="31">
        <f t="shared" si="3789"/>
        <v>0</v>
      </c>
      <c r="Q5565" s="31">
        <f>SUM(Q5535,Q5558,Q5561)</f>
        <v>3074312</v>
      </c>
      <c r="R5565" s="31">
        <f>SUM(R5535,R5558,R5561)</f>
        <v>2680519</v>
      </c>
      <c r="S5565" s="31">
        <f>SUM(S5535,S5558,S5561)</f>
        <v>2170228</v>
      </c>
      <c r="T5565" s="31">
        <f t="shared" ref="T5565:X5565" si="3790">SUM(T5535,T5558,T5561)</f>
        <v>510191</v>
      </c>
      <c r="U5565" s="31">
        <f t="shared" si="3790"/>
        <v>170080</v>
      </c>
      <c r="V5565" s="31">
        <f t="shared" si="3790"/>
        <v>170080</v>
      </c>
      <c r="W5565" s="31">
        <f t="shared" si="3790"/>
        <v>170031</v>
      </c>
      <c r="X5565" s="31">
        <f t="shared" si="3790"/>
        <v>2680419</v>
      </c>
      <c r="Y5565" s="220">
        <f t="shared" si="3771"/>
        <v>99.996269379176198</v>
      </c>
    </row>
    <row r="5566" spans="1:25" ht="15" thickBot="1">
      <c r="A5566" s="32" t="s">
        <v>0</v>
      </c>
      <c r="B5566" s="32" t="s">
        <v>0</v>
      </c>
      <c r="C5566" s="32" t="s">
        <v>0</v>
      </c>
      <c r="D5566" s="32" t="s">
        <v>0</v>
      </c>
      <c r="E5566" s="32" t="s">
        <v>0</v>
      </c>
      <c r="F5566" s="32" t="s">
        <v>0</v>
      </c>
      <c r="G5566" s="154" t="s">
        <v>0</v>
      </c>
      <c r="H5566" s="21" t="s">
        <v>170</v>
      </c>
      <c r="I5566" s="66">
        <f t="shared" si="3787"/>
        <v>86</v>
      </c>
      <c r="J5566" s="66">
        <v>86</v>
      </c>
      <c r="K5566" s="66">
        <f t="shared" si="3788"/>
        <v>0</v>
      </c>
      <c r="L5566" s="66" t="s">
        <v>0</v>
      </c>
      <c r="M5566" s="66" t="s">
        <v>0</v>
      </c>
      <c r="N5566" s="66" t="s">
        <v>0</v>
      </c>
      <c r="O5566" s="66" t="s">
        <v>0</v>
      </c>
      <c r="P5566" s="66" t="s">
        <v>0</v>
      </c>
      <c r="Q5566" s="66">
        <v>0</v>
      </c>
      <c r="R5566" s="66"/>
      <c r="S5566" s="66"/>
      <c r="T5566" s="66"/>
      <c r="U5566" s="66"/>
      <c r="V5566" s="66"/>
      <c r="W5566" s="66"/>
      <c r="X5566" s="66"/>
      <c r="Y5566" s="208">
        <v>0</v>
      </c>
    </row>
    <row r="5567" spans="1:25" ht="41.4" thickBot="1">
      <c r="A5567" s="252" t="s">
        <v>0</v>
      </c>
      <c r="B5567" s="252" t="s">
        <v>0</v>
      </c>
      <c r="C5567" s="252" t="s">
        <v>0</v>
      </c>
      <c r="D5567" s="252" t="s">
        <v>0</v>
      </c>
      <c r="E5567" s="252" t="s">
        <v>0</v>
      </c>
      <c r="F5567" s="252" t="s">
        <v>0</v>
      </c>
      <c r="G5567" s="258" t="s">
        <v>0</v>
      </c>
      <c r="H5567" s="24" t="s">
        <v>72</v>
      </c>
      <c r="I5567" s="1" t="s">
        <v>3093</v>
      </c>
      <c r="J5567" s="1" t="s">
        <v>3130</v>
      </c>
      <c r="K5567" s="1" t="s">
        <v>3</v>
      </c>
      <c r="L5567" s="1" t="s">
        <v>4</v>
      </c>
      <c r="M5567" s="1" t="s">
        <v>5</v>
      </c>
      <c r="N5567" s="1" t="s">
        <v>6</v>
      </c>
      <c r="O5567" s="1" t="s">
        <v>7</v>
      </c>
      <c r="P5567" s="1" t="s">
        <v>8</v>
      </c>
      <c r="Q5567" s="1" t="s">
        <v>3344</v>
      </c>
      <c r="R5567" s="1" t="s">
        <v>3427</v>
      </c>
      <c r="S5567" s="1" t="s">
        <v>3447</v>
      </c>
      <c r="T5567" s="1" t="s">
        <v>3448</v>
      </c>
      <c r="U5567" s="1" t="s">
        <v>3452</v>
      </c>
      <c r="V5567" s="1" t="s">
        <v>3449</v>
      </c>
      <c r="W5567" s="1" t="s">
        <v>3450</v>
      </c>
      <c r="X5567" s="1" t="s">
        <v>3451</v>
      </c>
      <c r="Y5567" s="216" t="s">
        <v>3385</v>
      </c>
    </row>
    <row r="5568" spans="1:25">
      <c r="A5568" s="253"/>
      <c r="B5568" s="253"/>
      <c r="C5568" s="253"/>
      <c r="D5568" s="253"/>
      <c r="E5568" s="253"/>
      <c r="F5568" s="253"/>
      <c r="G5568" s="259"/>
      <c r="H5568" s="33" t="s">
        <v>0</v>
      </c>
      <c r="I5568" s="45">
        <v>1</v>
      </c>
      <c r="J5568" s="45">
        <v>3</v>
      </c>
      <c r="K5568" s="45" t="s">
        <v>9</v>
      </c>
      <c r="L5568" s="45">
        <v>5</v>
      </c>
      <c r="M5568" s="45">
        <v>6</v>
      </c>
      <c r="N5568" s="45">
        <v>7</v>
      </c>
      <c r="O5568" s="45">
        <v>8</v>
      </c>
      <c r="P5568" s="45">
        <v>9</v>
      </c>
      <c r="Q5568" s="45">
        <v>1</v>
      </c>
      <c r="R5568" s="45">
        <v>2</v>
      </c>
      <c r="S5568" s="45">
        <v>3</v>
      </c>
      <c r="T5568" s="45" t="s">
        <v>3453</v>
      </c>
      <c r="U5568" s="45">
        <v>5</v>
      </c>
      <c r="V5568" s="45">
        <v>6</v>
      </c>
      <c r="W5568" s="45">
        <v>7</v>
      </c>
      <c r="X5568" s="45" t="s">
        <v>3454</v>
      </c>
      <c r="Y5568" s="276">
        <v>9</v>
      </c>
    </row>
    <row r="5569" spans="1:25">
      <c r="A5569" s="253"/>
      <c r="B5569" s="253"/>
      <c r="C5569" s="253"/>
      <c r="D5569" s="253"/>
      <c r="E5569" s="253"/>
      <c r="F5569" s="253"/>
      <c r="G5569" s="259"/>
      <c r="H5569" s="34" t="s">
        <v>109</v>
      </c>
      <c r="I5569" s="35">
        <f t="shared" si="3787"/>
        <v>2744350</v>
      </c>
      <c r="J5569" s="35">
        <f t="shared" ref="J5569:P5569" si="3791">SUM(J5565)</f>
        <v>2561000</v>
      </c>
      <c r="K5569" s="35">
        <f t="shared" si="3788"/>
        <v>183350</v>
      </c>
      <c r="L5569" s="35">
        <f t="shared" si="3791"/>
        <v>183350</v>
      </c>
      <c r="M5569" s="35">
        <f t="shared" si="3791"/>
        <v>0</v>
      </c>
      <c r="N5569" s="35">
        <f t="shared" si="3791"/>
        <v>0</v>
      </c>
      <c r="O5569" s="35">
        <f t="shared" si="3791"/>
        <v>0</v>
      </c>
      <c r="P5569" s="35">
        <f t="shared" si="3791"/>
        <v>0</v>
      </c>
      <c r="Q5569" s="35">
        <f>SUM(Q5565)</f>
        <v>3074312</v>
      </c>
      <c r="R5569" s="35">
        <f>SUM(R5565)</f>
        <v>2680519</v>
      </c>
      <c r="S5569" s="35">
        <f>SUM(S5565)</f>
        <v>2170228</v>
      </c>
      <c r="T5569" s="35">
        <f t="shared" ref="T5569:X5569" si="3792">SUM(T5565)</f>
        <v>510191</v>
      </c>
      <c r="U5569" s="35">
        <f t="shared" si="3792"/>
        <v>170080</v>
      </c>
      <c r="V5569" s="35">
        <f t="shared" si="3792"/>
        <v>170080</v>
      </c>
      <c r="W5569" s="35">
        <f t="shared" si="3792"/>
        <v>170031</v>
      </c>
      <c r="X5569" s="35">
        <f t="shared" si="3792"/>
        <v>2680419</v>
      </c>
      <c r="Y5569" s="218">
        <f t="shared" ref="Y5569:Y5570" si="3793">IF(R5569=0,0,(X5569/R5569)*100)</f>
        <v>99.996269379176198</v>
      </c>
    </row>
    <row r="5570" spans="1:25">
      <c r="A5570" s="253"/>
      <c r="B5570" s="253"/>
      <c r="C5570" s="253"/>
      <c r="D5570" s="253"/>
      <c r="E5570" s="253"/>
      <c r="F5570" s="253"/>
      <c r="G5570" s="259"/>
      <c r="H5570" s="36" t="s">
        <v>69</v>
      </c>
      <c r="I5570" s="35">
        <f t="shared" si="3787"/>
        <v>2744350</v>
      </c>
      <c r="J5570" s="35">
        <f t="shared" ref="J5570:P5570" si="3794">SUM(J5569)</f>
        <v>2561000</v>
      </c>
      <c r="K5570" s="35">
        <f t="shared" si="3788"/>
        <v>183350</v>
      </c>
      <c r="L5570" s="35">
        <f t="shared" si="3794"/>
        <v>183350</v>
      </c>
      <c r="M5570" s="35">
        <f t="shared" si="3794"/>
        <v>0</v>
      </c>
      <c r="N5570" s="35">
        <f t="shared" si="3794"/>
        <v>0</v>
      </c>
      <c r="O5570" s="35">
        <f t="shared" si="3794"/>
        <v>0</v>
      </c>
      <c r="P5570" s="35">
        <f t="shared" si="3794"/>
        <v>0</v>
      </c>
      <c r="Q5570" s="35">
        <f>SUM(Q5569)</f>
        <v>3074312</v>
      </c>
      <c r="R5570" s="35">
        <f>SUM(R5569)</f>
        <v>2680519</v>
      </c>
      <c r="S5570" s="35">
        <f>SUM(S5569)</f>
        <v>2170228</v>
      </c>
      <c r="T5570" s="35">
        <f t="shared" ref="T5570:X5570" si="3795">SUM(T5569)</f>
        <v>510191</v>
      </c>
      <c r="U5570" s="35">
        <f t="shared" si="3795"/>
        <v>170080</v>
      </c>
      <c r="V5570" s="35">
        <f t="shared" si="3795"/>
        <v>170080</v>
      </c>
      <c r="W5570" s="35">
        <f t="shared" si="3795"/>
        <v>170031</v>
      </c>
      <c r="X5570" s="35">
        <f t="shared" si="3795"/>
        <v>2680419</v>
      </c>
      <c r="Y5570" s="218">
        <f t="shared" si="3793"/>
        <v>99.996269379176198</v>
      </c>
    </row>
    <row r="5571" spans="1:25" ht="15" thickBot="1">
      <c r="A5571" s="254"/>
      <c r="B5571" s="254"/>
      <c r="C5571" s="254"/>
      <c r="D5571" s="254"/>
      <c r="E5571" s="254"/>
      <c r="F5571" s="254"/>
      <c r="G5571" s="260"/>
    </row>
    <row r="5572" spans="1:25" ht="41.4" thickBot="1">
      <c r="A5572" s="24" t="s">
        <v>123</v>
      </c>
      <c r="B5572" s="24" t="s">
        <v>124</v>
      </c>
      <c r="C5572" s="24" t="s">
        <v>125</v>
      </c>
      <c r="D5572" s="25" t="s">
        <v>0</v>
      </c>
      <c r="E5572" s="24" t="s">
        <v>126</v>
      </c>
      <c r="F5572" s="24" t="s">
        <v>127</v>
      </c>
      <c r="G5572" s="151" t="s">
        <v>128</v>
      </c>
      <c r="H5572" s="24" t="s">
        <v>1</v>
      </c>
      <c r="I5572" s="1" t="s">
        <v>3093</v>
      </c>
      <c r="J5572" s="1" t="s">
        <v>3130</v>
      </c>
      <c r="K5572" s="1" t="s">
        <v>3</v>
      </c>
      <c r="L5572" s="1" t="s">
        <v>4</v>
      </c>
      <c r="M5572" s="1" t="s">
        <v>5</v>
      </c>
      <c r="N5572" s="1" t="s">
        <v>6</v>
      </c>
      <c r="O5572" s="1" t="s">
        <v>7</v>
      </c>
      <c r="P5572" s="1" t="s">
        <v>8</v>
      </c>
      <c r="Q5572" s="1" t="s">
        <v>3344</v>
      </c>
      <c r="R5572" s="1" t="s">
        <v>3427</v>
      </c>
      <c r="S5572" s="1" t="s">
        <v>3447</v>
      </c>
      <c r="T5572" s="1" t="s">
        <v>3448</v>
      </c>
      <c r="U5572" s="1" t="s">
        <v>3452</v>
      </c>
      <c r="V5572" s="1" t="s">
        <v>3449</v>
      </c>
      <c r="W5572" s="1" t="s">
        <v>3450</v>
      </c>
      <c r="X5572" s="1" t="s">
        <v>3451</v>
      </c>
      <c r="Y5572" s="216" t="s">
        <v>3385</v>
      </c>
    </row>
    <row r="5573" spans="1:25">
      <c r="A5573" s="26" t="s">
        <v>0</v>
      </c>
      <c r="B5573" s="26" t="s">
        <v>0</v>
      </c>
      <c r="C5573" s="26" t="s">
        <v>0</v>
      </c>
      <c r="D5573" s="27" t="s">
        <v>0</v>
      </c>
      <c r="E5573" s="27" t="s">
        <v>0</v>
      </c>
      <c r="F5573" s="28" t="s">
        <v>0</v>
      </c>
      <c r="G5573" s="152" t="s">
        <v>0</v>
      </c>
      <c r="H5573" s="29" t="s">
        <v>0</v>
      </c>
      <c r="I5573" s="45">
        <v>1</v>
      </c>
      <c r="J5573" s="45">
        <v>3</v>
      </c>
      <c r="K5573" s="45" t="s">
        <v>9</v>
      </c>
      <c r="L5573" s="45">
        <v>5</v>
      </c>
      <c r="M5573" s="45">
        <v>6</v>
      </c>
      <c r="N5573" s="45">
        <v>7</v>
      </c>
      <c r="O5573" s="45">
        <v>8</v>
      </c>
      <c r="P5573" s="45">
        <v>9</v>
      </c>
      <c r="Q5573" s="45">
        <v>1</v>
      </c>
      <c r="R5573" s="45">
        <v>2</v>
      </c>
      <c r="S5573" s="45">
        <v>3</v>
      </c>
      <c r="T5573" s="45" t="s">
        <v>3453</v>
      </c>
      <c r="U5573" s="45">
        <v>5</v>
      </c>
      <c r="V5573" s="45">
        <v>6</v>
      </c>
      <c r="W5573" s="45">
        <v>7</v>
      </c>
      <c r="X5573" s="45" t="s">
        <v>3454</v>
      </c>
      <c r="Y5573" s="276">
        <v>9</v>
      </c>
    </row>
    <row r="5574" spans="1:25">
      <c r="A5574" s="133" t="s">
        <v>786</v>
      </c>
      <c r="B5574" s="133" t="s">
        <v>184</v>
      </c>
      <c r="C5574" s="109" t="s">
        <v>1120</v>
      </c>
      <c r="D5574" s="109" t="s">
        <v>1864</v>
      </c>
      <c r="E5574" s="98" t="s">
        <v>0</v>
      </c>
      <c r="F5574" s="98" t="s">
        <v>0</v>
      </c>
      <c r="G5574" s="153" t="s">
        <v>0</v>
      </c>
      <c r="H5574" s="98" t="s">
        <v>1865</v>
      </c>
      <c r="I5574" s="110"/>
      <c r="J5574" s="110"/>
      <c r="K5574" s="110"/>
      <c r="L5574" s="110" t="s">
        <v>0</v>
      </c>
      <c r="M5574" s="110" t="s">
        <v>0</v>
      </c>
      <c r="N5574" s="110" t="s">
        <v>0</v>
      </c>
      <c r="O5574" s="110" t="s">
        <v>0</v>
      </c>
      <c r="P5574" s="110" t="s">
        <v>0</v>
      </c>
      <c r="Q5574" s="110"/>
      <c r="R5574" s="110"/>
      <c r="S5574" s="110"/>
      <c r="T5574" s="110" t="s">
        <v>0</v>
      </c>
      <c r="U5574" s="110" t="s">
        <v>0</v>
      </c>
      <c r="V5574" s="110" t="s">
        <v>0</v>
      </c>
      <c r="W5574" s="110" t="s">
        <v>0</v>
      </c>
      <c r="X5574" s="110" t="s">
        <v>0</v>
      </c>
      <c r="Y5574" s="217"/>
    </row>
    <row r="5575" spans="1:25" ht="20.399999999999999">
      <c r="A5575" s="20" t="s">
        <v>0</v>
      </c>
      <c r="B5575" s="20" t="s">
        <v>0</v>
      </c>
      <c r="C5575" s="20" t="s">
        <v>0</v>
      </c>
      <c r="D5575" s="21" t="s">
        <v>0</v>
      </c>
      <c r="E5575" s="21" t="s">
        <v>0</v>
      </c>
      <c r="F5575" s="21" t="s">
        <v>0</v>
      </c>
      <c r="G5575" s="150" t="s">
        <v>0</v>
      </c>
      <c r="H5575" s="30" t="s">
        <v>33</v>
      </c>
      <c r="I5575" s="31">
        <f t="shared" si="3787"/>
        <v>1490100</v>
      </c>
      <c r="J5575" s="31">
        <f t="shared" ref="J5575:P5575" si="3796">SUM(J5576,J5584,J5586)</f>
        <v>1440400</v>
      </c>
      <c r="K5575" s="31">
        <f t="shared" si="3788"/>
        <v>49700</v>
      </c>
      <c r="L5575" s="31">
        <f t="shared" si="3796"/>
        <v>49700</v>
      </c>
      <c r="M5575" s="31">
        <f t="shared" si="3796"/>
        <v>0</v>
      </c>
      <c r="N5575" s="31">
        <f t="shared" si="3796"/>
        <v>0</v>
      </c>
      <c r="O5575" s="31">
        <f t="shared" si="3796"/>
        <v>0</v>
      </c>
      <c r="P5575" s="31">
        <f t="shared" si="3796"/>
        <v>0</v>
      </c>
      <c r="Q5575" s="31">
        <f>SUM(Q5576,Q5584,Q5586)</f>
        <v>1551008</v>
      </c>
      <c r="R5575" s="31">
        <f>SUM(R5576,R5584,R5586)</f>
        <v>1501308</v>
      </c>
      <c r="S5575" s="31">
        <f>SUM(S5576,S5584,S5586)</f>
        <v>1261494</v>
      </c>
      <c r="T5575" s="31">
        <f t="shared" ref="T5575:X5575" si="3797">SUM(T5576,T5584,T5586)</f>
        <v>239814</v>
      </c>
      <c r="U5575" s="31">
        <f t="shared" si="3797"/>
        <v>115490</v>
      </c>
      <c r="V5575" s="31">
        <f t="shared" si="3797"/>
        <v>90300</v>
      </c>
      <c r="W5575" s="31">
        <f t="shared" si="3797"/>
        <v>34024</v>
      </c>
      <c r="X5575" s="31">
        <f t="shared" si="3797"/>
        <v>1501308</v>
      </c>
      <c r="Y5575" s="220">
        <f t="shared" ref="Y5575:Y5605" si="3798">IF(R5575=0,0,(X5575/R5575)*100)</f>
        <v>100</v>
      </c>
    </row>
    <row r="5576" spans="1:25">
      <c r="A5576" s="23" t="s">
        <v>786</v>
      </c>
      <c r="B5576" s="23" t="s">
        <v>184</v>
      </c>
      <c r="C5576" s="23" t="s">
        <v>1120</v>
      </c>
      <c r="D5576" s="23" t="s">
        <v>1864</v>
      </c>
      <c r="E5576" s="21" t="s">
        <v>132</v>
      </c>
      <c r="F5576" s="21" t="s">
        <v>0</v>
      </c>
      <c r="G5576" s="150" t="s">
        <v>0</v>
      </c>
      <c r="H5576" s="21" t="s">
        <v>11</v>
      </c>
      <c r="I5576" s="66">
        <f t="shared" si="3787"/>
        <v>1254432</v>
      </c>
      <c r="J5576" s="66">
        <f t="shared" ref="J5576:P5576" si="3799">SUM(J5577,J5578)</f>
        <v>1254432</v>
      </c>
      <c r="K5576" s="66">
        <f t="shared" si="3788"/>
        <v>0</v>
      </c>
      <c r="L5576" s="66">
        <f t="shared" si="3799"/>
        <v>0</v>
      </c>
      <c r="M5576" s="66">
        <f t="shared" si="3799"/>
        <v>0</v>
      </c>
      <c r="N5576" s="66">
        <f t="shared" si="3799"/>
        <v>0</v>
      </c>
      <c r="O5576" s="66">
        <f t="shared" si="3799"/>
        <v>0</v>
      </c>
      <c r="P5576" s="66">
        <f t="shared" si="3799"/>
        <v>0</v>
      </c>
      <c r="Q5576" s="66">
        <f>SUM(Q5577,Q5578)</f>
        <v>1303076</v>
      </c>
      <c r="R5576" s="66">
        <f>SUM(R5577,R5578)</f>
        <v>1303076</v>
      </c>
      <c r="S5576" s="66">
        <f>SUM(S5577,S5578)</f>
        <v>1070744</v>
      </c>
      <c r="T5576" s="66">
        <f t="shared" ref="T5576:X5576" si="3800">SUM(T5577,T5578)</f>
        <v>232332</v>
      </c>
      <c r="U5576" s="66">
        <f t="shared" si="3800"/>
        <v>108608</v>
      </c>
      <c r="V5576" s="66">
        <f t="shared" si="3800"/>
        <v>90000</v>
      </c>
      <c r="W5576" s="66">
        <f t="shared" si="3800"/>
        <v>33724</v>
      </c>
      <c r="X5576" s="66">
        <f t="shared" si="3800"/>
        <v>1303076</v>
      </c>
      <c r="Y5576" s="208">
        <f t="shared" si="3798"/>
        <v>100</v>
      </c>
    </row>
    <row r="5577" spans="1:25">
      <c r="A5577" s="23" t="s">
        <v>786</v>
      </c>
      <c r="B5577" s="23" t="s">
        <v>184</v>
      </c>
      <c r="C5577" s="23" t="s">
        <v>1120</v>
      </c>
      <c r="D5577" s="23" t="s">
        <v>1864</v>
      </c>
      <c r="E5577" s="22">
        <v>6111</v>
      </c>
      <c r="F5577" s="23"/>
      <c r="G5577" s="128" t="s">
        <v>3379</v>
      </c>
      <c r="H5577" s="32" t="s">
        <v>12</v>
      </c>
      <c r="I5577" s="44">
        <f t="shared" si="3787"/>
        <v>1068332</v>
      </c>
      <c r="J5577" s="44">
        <v>1068332</v>
      </c>
      <c r="K5577" s="44">
        <f t="shared" si="3788"/>
        <v>0</v>
      </c>
      <c r="L5577" s="44">
        <v>0</v>
      </c>
      <c r="M5577" s="44">
        <v>0</v>
      </c>
      <c r="N5577" s="44">
        <v>0</v>
      </c>
      <c r="O5577" s="44">
        <v>0</v>
      </c>
      <c r="P5577" s="44">
        <v>0</v>
      </c>
      <c r="Q5577" s="44">
        <v>1116976</v>
      </c>
      <c r="R5577" s="44">
        <v>1116976</v>
      </c>
      <c r="S5577" s="44">
        <v>903252</v>
      </c>
      <c r="T5577" s="44">
        <f t="shared" ref="T5577:T5604" si="3801">U5577+V5577+W5577</f>
        <v>213724</v>
      </c>
      <c r="U5577" s="44">
        <v>90000</v>
      </c>
      <c r="V5577" s="44">
        <v>90000</v>
      </c>
      <c r="W5577" s="44">
        <v>33724</v>
      </c>
      <c r="X5577" s="44">
        <f t="shared" ref="X5577:X5604" si="3802">S5577+T5577</f>
        <v>1116976</v>
      </c>
      <c r="Y5577" s="209">
        <f t="shared" si="3798"/>
        <v>100</v>
      </c>
    </row>
    <row r="5578" spans="1:25">
      <c r="A5578" s="20" t="s">
        <v>786</v>
      </c>
      <c r="B5578" s="20" t="s">
        <v>184</v>
      </c>
      <c r="C5578" s="20" t="s">
        <v>1120</v>
      </c>
      <c r="D5578" s="20" t="s">
        <v>1864</v>
      </c>
      <c r="E5578" s="20" t="s">
        <v>134</v>
      </c>
      <c r="F5578" s="23" t="s">
        <v>0</v>
      </c>
      <c r="G5578" s="154" t="s">
        <v>0</v>
      </c>
      <c r="H5578" s="21" t="s">
        <v>13</v>
      </c>
      <c r="I5578" s="66">
        <f t="shared" si="3787"/>
        <v>186100</v>
      </c>
      <c r="J5578" s="66">
        <f t="shared" ref="J5578:P5578" si="3803">SUM(J5579:J5583)</f>
        <v>186100</v>
      </c>
      <c r="K5578" s="66">
        <f t="shared" si="3788"/>
        <v>0</v>
      </c>
      <c r="L5578" s="66">
        <f t="shared" si="3803"/>
        <v>0</v>
      </c>
      <c r="M5578" s="66">
        <f t="shared" si="3803"/>
        <v>0</v>
      </c>
      <c r="N5578" s="66">
        <f t="shared" si="3803"/>
        <v>0</v>
      </c>
      <c r="O5578" s="66">
        <f t="shared" si="3803"/>
        <v>0</v>
      </c>
      <c r="P5578" s="66">
        <f t="shared" si="3803"/>
        <v>0</v>
      </c>
      <c r="Q5578" s="66">
        <f>SUM(Q5579:Q5583)</f>
        <v>186100</v>
      </c>
      <c r="R5578" s="66">
        <f>SUM(R5579:R5583)</f>
        <v>186100</v>
      </c>
      <c r="S5578" s="66">
        <f>SUM(S5579:S5583)</f>
        <v>167492</v>
      </c>
      <c r="T5578" s="66">
        <f t="shared" ref="T5578:X5578" si="3804">SUM(T5579:T5583)</f>
        <v>18608</v>
      </c>
      <c r="U5578" s="66">
        <f t="shared" si="3804"/>
        <v>18608</v>
      </c>
      <c r="V5578" s="66">
        <f t="shared" si="3804"/>
        <v>0</v>
      </c>
      <c r="W5578" s="66">
        <f t="shared" si="3804"/>
        <v>0</v>
      </c>
      <c r="X5578" s="66">
        <f t="shared" si="3804"/>
        <v>186100</v>
      </c>
      <c r="Y5578" s="208">
        <f t="shared" si="3798"/>
        <v>100</v>
      </c>
    </row>
    <row r="5579" spans="1:25">
      <c r="A5579" s="23" t="s">
        <v>786</v>
      </c>
      <c r="B5579" s="23" t="s">
        <v>184</v>
      </c>
      <c r="C5579" s="23" t="s">
        <v>1120</v>
      </c>
      <c r="D5579" s="23" t="s">
        <v>1864</v>
      </c>
      <c r="E5579" s="22">
        <v>6112</v>
      </c>
      <c r="F5579" s="23" t="s">
        <v>1866</v>
      </c>
      <c r="G5579" s="128" t="s">
        <v>3379</v>
      </c>
      <c r="H5579" s="32" t="s">
        <v>16</v>
      </c>
      <c r="I5579" s="44">
        <f t="shared" si="3787"/>
        <v>33300</v>
      </c>
      <c r="J5579" s="44">
        <v>33300</v>
      </c>
      <c r="K5579" s="44">
        <f t="shared" si="3788"/>
        <v>0</v>
      </c>
      <c r="L5579" s="44">
        <v>0</v>
      </c>
      <c r="M5579" s="44">
        <v>0</v>
      </c>
      <c r="N5579" s="44">
        <v>0</v>
      </c>
      <c r="O5579" s="44">
        <v>0</v>
      </c>
      <c r="P5579" s="44">
        <v>0</v>
      </c>
      <c r="Q5579" s="44">
        <v>33300</v>
      </c>
      <c r="R5579" s="44">
        <v>33300</v>
      </c>
      <c r="S5579" s="44">
        <v>29422</v>
      </c>
      <c r="T5579" s="44">
        <f t="shared" si="3801"/>
        <v>3878</v>
      </c>
      <c r="U5579" s="44">
        <v>3878</v>
      </c>
      <c r="V5579" s="44">
        <v>0</v>
      </c>
      <c r="W5579" s="44">
        <v>0</v>
      </c>
      <c r="X5579" s="44">
        <f t="shared" si="3802"/>
        <v>33300</v>
      </c>
      <c r="Y5579" s="209">
        <f t="shared" si="3798"/>
        <v>100</v>
      </c>
    </row>
    <row r="5580" spans="1:25">
      <c r="A5580" s="23" t="s">
        <v>786</v>
      </c>
      <c r="B5580" s="23" t="s">
        <v>184</v>
      </c>
      <c r="C5580" s="23" t="s">
        <v>1120</v>
      </c>
      <c r="D5580" s="23" t="s">
        <v>1864</v>
      </c>
      <c r="E5580" s="22">
        <v>6112</v>
      </c>
      <c r="F5580" s="23" t="s">
        <v>1867</v>
      </c>
      <c r="G5580" s="128" t="s">
        <v>3379</v>
      </c>
      <c r="H5580" s="32" t="s">
        <v>19</v>
      </c>
      <c r="I5580" s="44">
        <f t="shared" si="3787"/>
        <v>88000</v>
      </c>
      <c r="J5580" s="44">
        <v>88000</v>
      </c>
      <c r="K5580" s="44">
        <f t="shared" si="3788"/>
        <v>0</v>
      </c>
      <c r="L5580" s="44">
        <v>0</v>
      </c>
      <c r="M5580" s="44">
        <v>0</v>
      </c>
      <c r="N5580" s="44">
        <v>0</v>
      </c>
      <c r="O5580" s="44">
        <v>0</v>
      </c>
      <c r="P5580" s="44">
        <v>0</v>
      </c>
      <c r="Q5580" s="44">
        <v>88000</v>
      </c>
      <c r="R5580" s="44">
        <v>88000</v>
      </c>
      <c r="S5580" s="44">
        <v>85570</v>
      </c>
      <c r="T5580" s="44">
        <f t="shared" si="3801"/>
        <v>2430</v>
      </c>
      <c r="U5580" s="44">
        <v>2430</v>
      </c>
      <c r="V5580" s="44">
        <v>0</v>
      </c>
      <c r="W5580" s="44">
        <v>0</v>
      </c>
      <c r="X5580" s="44">
        <f t="shared" si="3802"/>
        <v>88000</v>
      </c>
      <c r="Y5580" s="209">
        <f t="shared" si="3798"/>
        <v>100</v>
      </c>
    </row>
    <row r="5581" spans="1:25">
      <c r="A5581" s="23" t="s">
        <v>786</v>
      </c>
      <c r="B5581" s="23" t="s">
        <v>184</v>
      </c>
      <c r="C5581" s="23" t="s">
        <v>1120</v>
      </c>
      <c r="D5581" s="23" t="s">
        <v>1864</v>
      </c>
      <c r="E5581" s="22">
        <v>6112</v>
      </c>
      <c r="F5581" s="23" t="s">
        <v>1868</v>
      </c>
      <c r="G5581" s="128" t="s">
        <v>3379</v>
      </c>
      <c r="H5581" s="32" t="s">
        <v>17</v>
      </c>
      <c r="I5581" s="44">
        <f t="shared" si="3787"/>
        <v>24000</v>
      </c>
      <c r="J5581" s="44">
        <v>24000</v>
      </c>
      <c r="K5581" s="44">
        <f t="shared" si="3788"/>
        <v>0</v>
      </c>
      <c r="L5581" s="44">
        <v>0</v>
      </c>
      <c r="M5581" s="44">
        <v>0</v>
      </c>
      <c r="N5581" s="44">
        <v>0</v>
      </c>
      <c r="O5581" s="44">
        <v>0</v>
      </c>
      <c r="P5581" s="44">
        <v>0</v>
      </c>
      <c r="Q5581" s="44">
        <v>24000</v>
      </c>
      <c r="R5581" s="44">
        <v>24000</v>
      </c>
      <c r="S5581" s="44">
        <v>24000</v>
      </c>
      <c r="T5581" s="44">
        <f t="shared" si="3801"/>
        <v>0</v>
      </c>
      <c r="U5581" s="44">
        <v>0</v>
      </c>
      <c r="V5581" s="44">
        <v>0</v>
      </c>
      <c r="W5581" s="44">
        <v>0</v>
      </c>
      <c r="X5581" s="44">
        <f t="shared" si="3802"/>
        <v>24000</v>
      </c>
      <c r="Y5581" s="209">
        <f t="shared" si="3798"/>
        <v>100</v>
      </c>
    </row>
    <row r="5582" spans="1:25">
      <c r="A5582" s="23" t="s">
        <v>786</v>
      </c>
      <c r="B5582" s="23" t="s">
        <v>184</v>
      </c>
      <c r="C5582" s="23" t="s">
        <v>1120</v>
      </c>
      <c r="D5582" s="23" t="s">
        <v>1864</v>
      </c>
      <c r="E5582" s="22">
        <v>6112</v>
      </c>
      <c r="F5582" s="23" t="s">
        <v>1869</v>
      </c>
      <c r="G5582" s="128" t="s">
        <v>3379</v>
      </c>
      <c r="H5582" s="32" t="s">
        <v>15</v>
      </c>
      <c r="I5582" s="44">
        <f t="shared" si="3787"/>
        <v>30000</v>
      </c>
      <c r="J5582" s="44">
        <v>30000</v>
      </c>
      <c r="K5582" s="44">
        <f t="shared" si="3788"/>
        <v>0</v>
      </c>
      <c r="L5582" s="44">
        <v>0</v>
      </c>
      <c r="M5582" s="44">
        <v>0</v>
      </c>
      <c r="N5582" s="44">
        <v>0</v>
      </c>
      <c r="O5582" s="44">
        <v>0</v>
      </c>
      <c r="P5582" s="44">
        <v>0</v>
      </c>
      <c r="Q5582" s="44">
        <v>30000</v>
      </c>
      <c r="R5582" s="44">
        <v>30000</v>
      </c>
      <c r="S5582" s="44">
        <v>20000</v>
      </c>
      <c r="T5582" s="44">
        <f t="shared" si="3801"/>
        <v>10000</v>
      </c>
      <c r="U5582" s="44">
        <v>10000</v>
      </c>
      <c r="V5582" s="44">
        <v>0</v>
      </c>
      <c r="W5582" s="44">
        <v>0</v>
      </c>
      <c r="X5582" s="44">
        <f t="shared" si="3802"/>
        <v>30000</v>
      </c>
      <c r="Y5582" s="209">
        <f t="shared" si="3798"/>
        <v>100</v>
      </c>
    </row>
    <row r="5583" spans="1:25">
      <c r="A5583" s="23" t="s">
        <v>786</v>
      </c>
      <c r="B5583" s="23" t="s">
        <v>184</v>
      </c>
      <c r="C5583" s="23" t="s">
        <v>1120</v>
      </c>
      <c r="D5583" s="23" t="s">
        <v>1864</v>
      </c>
      <c r="E5583" s="22">
        <v>6112</v>
      </c>
      <c r="F5583" s="23" t="s">
        <v>1870</v>
      </c>
      <c r="G5583" s="128" t="s">
        <v>3379</v>
      </c>
      <c r="H5583" s="32" t="s">
        <v>18</v>
      </c>
      <c r="I5583" s="44">
        <f t="shared" si="3787"/>
        <v>10800</v>
      </c>
      <c r="J5583" s="44">
        <v>10800</v>
      </c>
      <c r="K5583" s="44">
        <f t="shared" si="3788"/>
        <v>0</v>
      </c>
      <c r="L5583" s="44">
        <v>0</v>
      </c>
      <c r="M5583" s="44">
        <v>0</v>
      </c>
      <c r="N5583" s="44">
        <v>0</v>
      </c>
      <c r="O5583" s="44">
        <v>0</v>
      </c>
      <c r="P5583" s="44">
        <v>0</v>
      </c>
      <c r="Q5583" s="44">
        <v>10800</v>
      </c>
      <c r="R5583" s="44">
        <v>10800</v>
      </c>
      <c r="S5583" s="44">
        <v>8500</v>
      </c>
      <c r="T5583" s="44">
        <f t="shared" si="3801"/>
        <v>2300</v>
      </c>
      <c r="U5583" s="44">
        <v>2300</v>
      </c>
      <c r="V5583" s="44">
        <v>0</v>
      </c>
      <c r="W5583" s="44">
        <v>0</v>
      </c>
      <c r="X5583" s="44">
        <f t="shared" si="3802"/>
        <v>10800</v>
      </c>
      <c r="Y5583" s="209">
        <f t="shared" si="3798"/>
        <v>100</v>
      </c>
    </row>
    <row r="5584" spans="1:25">
      <c r="A5584" s="23" t="s">
        <v>786</v>
      </c>
      <c r="B5584" s="23" t="s">
        <v>184</v>
      </c>
      <c r="C5584" s="23" t="s">
        <v>1120</v>
      </c>
      <c r="D5584" s="23" t="s">
        <v>1864</v>
      </c>
      <c r="E5584" s="21" t="s">
        <v>139</v>
      </c>
      <c r="F5584" s="21" t="s">
        <v>0</v>
      </c>
      <c r="G5584" s="150" t="s">
        <v>0</v>
      </c>
      <c r="H5584" s="21" t="s">
        <v>21</v>
      </c>
      <c r="I5584" s="66">
        <f t="shared" si="3787"/>
        <v>108988</v>
      </c>
      <c r="J5584" s="66">
        <f t="shared" ref="J5584:X5584" si="3805">SUM(J5585)</f>
        <v>108988</v>
      </c>
      <c r="K5584" s="66">
        <f t="shared" si="3788"/>
        <v>0</v>
      </c>
      <c r="L5584" s="66">
        <f t="shared" si="3805"/>
        <v>0</v>
      </c>
      <c r="M5584" s="66">
        <f t="shared" si="3805"/>
        <v>0</v>
      </c>
      <c r="N5584" s="66">
        <f t="shared" si="3805"/>
        <v>0</v>
      </c>
      <c r="O5584" s="66">
        <f t="shared" si="3805"/>
        <v>0</v>
      </c>
      <c r="P5584" s="66">
        <f t="shared" si="3805"/>
        <v>0</v>
      </c>
      <c r="Q5584" s="66">
        <f t="shared" si="3805"/>
        <v>114096</v>
      </c>
      <c r="R5584" s="66">
        <f t="shared" si="3805"/>
        <v>114096</v>
      </c>
      <c r="S5584" s="66">
        <f t="shared" si="3805"/>
        <v>113267</v>
      </c>
      <c r="T5584" s="66">
        <f t="shared" si="3805"/>
        <v>829</v>
      </c>
      <c r="U5584" s="66">
        <f t="shared" si="3805"/>
        <v>829</v>
      </c>
      <c r="V5584" s="66">
        <f t="shared" si="3805"/>
        <v>0</v>
      </c>
      <c r="W5584" s="66">
        <f t="shared" si="3805"/>
        <v>0</v>
      </c>
      <c r="X5584" s="66">
        <f t="shared" si="3805"/>
        <v>114096</v>
      </c>
      <c r="Y5584" s="208">
        <f t="shared" si="3798"/>
        <v>100</v>
      </c>
    </row>
    <row r="5585" spans="1:25">
      <c r="A5585" s="23" t="s">
        <v>786</v>
      </c>
      <c r="B5585" s="23" t="s">
        <v>184</v>
      </c>
      <c r="C5585" s="23" t="s">
        <v>1120</v>
      </c>
      <c r="D5585" s="23" t="s">
        <v>1864</v>
      </c>
      <c r="E5585" s="22">
        <v>6121</v>
      </c>
      <c r="F5585" s="23"/>
      <c r="G5585" s="128" t="s">
        <v>3379</v>
      </c>
      <c r="H5585" s="32" t="s">
        <v>22</v>
      </c>
      <c r="I5585" s="44">
        <f t="shared" si="3787"/>
        <v>108988</v>
      </c>
      <c r="J5585" s="44">
        <v>108988</v>
      </c>
      <c r="K5585" s="44">
        <f t="shared" si="3788"/>
        <v>0</v>
      </c>
      <c r="L5585" s="44">
        <v>0</v>
      </c>
      <c r="M5585" s="44">
        <v>0</v>
      </c>
      <c r="N5585" s="44">
        <v>0</v>
      </c>
      <c r="O5585" s="44">
        <v>0</v>
      </c>
      <c r="P5585" s="44">
        <v>0</v>
      </c>
      <c r="Q5585" s="44">
        <v>114096</v>
      </c>
      <c r="R5585" s="44">
        <v>114096</v>
      </c>
      <c r="S5585" s="44">
        <v>113267</v>
      </c>
      <c r="T5585" s="44">
        <f t="shared" si="3801"/>
        <v>829</v>
      </c>
      <c r="U5585" s="44">
        <v>829</v>
      </c>
      <c r="V5585" s="44">
        <v>0</v>
      </c>
      <c r="W5585" s="44">
        <v>0</v>
      </c>
      <c r="X5585" s="44">
        <f t="shared" si="3802"/>
        <v>114096</v>
      </c>
      <c r="Y5585" s="209">
        <f t="shared" si="3798"/>
        <v>100</v>
      </c>
    </row>
    <row r="5586" spans="1:25">
      <c r="A5586" s="23" t="s">
        <v>786</v>
      </c>
      <c r="B5586" s="23" t="s">
        <v>184</v>
      </c>
      <c r="C5586" s="23" t="s">
        <v>1120</v>
      </c>
      <c r="D5586" s="23" t="s">
        <v>1864</v>
      </c>
      <c r="E5586" s="21" t="s">
        <v>141</v>
      </c>
      <c r="F5586" s="21" t="s">
        <v>0</v>
      </c>
      <c r="G5586" s="150" t="s">
        <v>0</v>
      </c>
      <c r="H5586" s="21" t="s">
        <v>23</v>
      </c>
      <c r="I5586" s="66">
        <f t="shared" si="3787"/>
        <v>126680</v>
      </c>
      <c r="J5586" s="66">
        <f t="shared" ref="J5586:P5586" si="3806">SUM(J5587:J5594)</f>
        <v>76980</v>
      </c>
      <c r="K5586" s="66">
        <f t="shared" si="3788"/>
        <v>49700</v>
      </c>
      <c r="L5586" s="66">
        <f t="shared" si="3806"/>
        <v>49700</v>
      </c>
      <c r="M5586" s="66">
        <f t="shared" si="3806"/>
        <v>0</v>
      </c>
      <c r="N5586" s="66">
        <f t="shared" si="3806"/>
        <v>0</v>
      </c>
      <c r="O5586" s="66">
        <f t="shared" si="3806"/>
        <v>0</v>
      </c>
      <c r="P5586" s="66">
        <f t="shared" si="3806"/>
        <v>0</v>
      </c>
      <c r="Q5586" s="66">
        <f>SUM(Q5587:Q5594)</f>
        <v>133836</v>
      </c>
      <c r="R5586" s="66">
        <f>SUM(R5587:R5594)</f>
        <v>84136</v>
      </c>
      <c r="S5586" s="66">
        <f>SUM(S5587:S5594)</f>
        <v>77483</v>
      </c>
      <c r="T5586" s="66">
        <f t="shared" ref="T5586:X5586" si="3807">SUM(T5587:T5594)</f>
        <v>6653</v>
      </c>
      <c r="U5586" s="66">
        <f t="shared" si="3807"/>
        <v>6053</v>
      </c>
      <c r="V5586" s="66">
        <f t="shared" si="3807"/>
        <v>300</v>
      </c>
      <c r="W5586" s="66">
        <f t="shared" si="3807"/>
        <v>300</v>
      </c>
      <c r="X5586" s="66">
        <f t="shared" si="3807"/>
        <v>84136</v>
      </c>
      <c r="Y5586" s="208">
        <f t="shared" si="3798"/>
        <v>100</v>
      </c>
    </row>
    <row r="5587" spans="1:25">
      <c r="A5587" s="23" t="s">
        <v>786</v>
      </c>
      <c r="B5587" s="23" t="s">
        <v>184</v>
      </c>
      <c r="C5587" s="23" t="s">
        <v>1120</v>
      </c>
      <c r="D5587" s="23" t="s">
        <v>1864</v>
      </c>
      <c r="E5587" s="22">
        <v>6131</v>
      </c>
      <c r="F5587" s="23"/>
      <c r="G5587" s="128" t="s">
        <v>3379</v>
      </c>
      <c r="H5587" s="32" t="s">
        <v>24</v>
      </c>
      <c r="I5587" s="44">
        <f t="shared" si="3787"/>
        <v>2500</v>
      </c>
      <c r="J5587" s="44">
        <v>0</v>
      </c>
      <c r="K5587" s="44">
        <f t="shared" si="3788"/>
        <v>2500</v>
      </c>
      <c r="L5587" s="44">
        <v>2500</v>
      </c>
      <c r="M5587" s="44">
        <v>0</v>
      </c>
      <c r="N5587" s="44">
        <v>0</v>
      </c>
      <c r="O5587" s="44">
        <v>0</v>
      </c>
      <c r="P5587" s="44">
        <v>0</v>
      </c>
      <c r="Q5587" s="44">
        <v>2500</v>
      </c>
      <c r="R5587" s="44">
        <v>0</v>
      </c>
      <c r="S5587" s="44">
        <v>0</v>
      </c>
      <c r="T5587" s="44">
        <f t="shared" si="3801"/>
        <v>0</v>
      </c>
      <c r="U5587" s="44">
        <v>0</v>
      </c>
      <c r="V5587" s="44">
        <v>0</v>
      </c>
      <c r="W5587" s="44">
        <v>0</v>
      </c>
      <c r="X5587" s="44">
        <f t="shared" si="3802"/>
        <v>0</v>
      </c>
      <c r="Y5587" s="209">
        <f t="shared" si="3798"/>
        <v>0</v>
      </c>
    </row>
    <row r="5588" spans="1:25">
      <c r="A5588" s="23" t="s">
        <v>786</v>
      </c>
      <c r="B5588" s="23" t="s">
        <v>184</v>
      </c>
      <c r="C5588" s="23" t="s">
        <v>1120</v>
      </c>
      <c r="D5588" s="23" t="s">
        <v>1864</v>
      </c>
      <c r="E5588" s="22">
        <v>6132</v>
      </c>
      <c r="F5588" s="23"/>
      <c r="G5588" s="128" t="s">
        <v>3379</v>
      </c>
      <c r="H5588" s="32" t="s">
        <v>25</v>
      </c>
      <c r="I5588" s="44">
        <f t="shared" si="3787"/>
        <v>38325</v>
      </c>
      <c r="J5588" s="44">
        <v>38325</v>
      </c>
      <c r="K5588" s="44">
        <f t="shared" si="3788"/>
        <v>0</v>
      </c>
      <c r="L5588" s="44">
        <v>0</v>
      </c>
      <c r="M5588" s="44">
        <v>0</v>
      </c>
      <c r="N5588" s="44">
        <v>0</v>
      </c>
      <c r="O5588" s="44">
        <v>0</v>
      </c>
      <c r="P5588" s="44">
        <v>0</v>
      </c>
      <c r="Q5588" s="44">
        <v>38325</v>
      </c>
      <c r="R5588" s="44">
        <v>38325</v>
      </c>
      <c r="S5588" s="44">
        <v>36000</v>
      </c>
      <c r="T5588" s="44">
        <f t="shared" si="3801"/>
        <v>2325</v>
      </c>
      <c r="U5588" s="44">
        <v>2325</v>
      </c>
      <c r="V5588" s="44">
        <v>0</v>
      </c>
      <c r="W5588" s="44">
        <v>0</v>
      </c>
      <c r="X5588" s="44">
        <f t="shared" si="3802"/>
        <v>38325</v>
      </c>
      <c r="Y5588" s="209">
        <f t="shared" si="3798"/>
        <v>100</v>
      </c>
    </row>
    <row r="5589" spans="1:25">
      <c r="A5589" s="23" t="s">
        <v>786</v>
      </c>
      <c r="B5589" s="23" t="s">
        <v>184</v>
      </c>
      <c r="C5589" s="23" t="s">
        <v>1120</v>
      </c>
      <c r="D5589" s="23" t="s">
        <v>1864</v>
      </c>
      <c r="E5589" s="22">
        <v>6133</v>
      </c>
      <c r="F5589" s="23"/>
      <c r="G5589" s="128" t="s">
        <v>3379</v>
      </c>
      <c r="H5589" s="32" t="s">
        <v>26</v>
      </c>
      <c r="I5589" s="44">
        <f t="shared" si="3787"/>
        <v>11668</v>
      </c>
      <c r="J5589" s="44">
        <v>11668</v>
      </c>
      <c r="K5589" s="44">
        <f t="shared" si="3788"/>
        <v>0</v>
      </c>
      <c r="L5589" s="44">
        <v>0</v>
      </c>
      <c r="M5589" s="44">
        <v>0</v>
      </c>
      <c r="N5589" s="44">
        <v>0</v>
      </c>
      <c r="O5589" s="44">
        <v>0</v>
      </c>
      <c r="P5589" s="44">
        <v>0</v>
      </c>
      <c r="Q5589" s="44">
        <v>11668</v>
      </c>
      <c r="R5589" s="44">
        <v>11668</v>
      </c>
      <c r="S5589" s="44">
        <v>11600</v>
      </c>
      <c r="T5589" s="44">
        <f t="shared" si="3801"/>
        <v>68</v>
      </c>
      <c r="U5589" s="44">
        <v>68</v>
      </c>
      <c r="V5589" s="44">
        <v>0</v>
      </c>
      <c r="W5589" s="44">
        <v>0</v>
      </c>
      <c r="X5589" s="44">
        <f t="shared" si="3802"/>
        <v>11668</v>
      </c>
      <c r="Y5589" s="209">
        <f t="shared" si="3798"/>
        <v>100</v>
      </c>
    </row>
    <row r="5590" spans="1:25">
      <c r="A5590" s="23" t="s">
        <v>786</v>
      </c>
      <c r="B5590" s="23" t="s">
        <v>184</v>
      </c>
      <c r="C5590" s="23" t="s">
        <v>1120</v>
      </c>
      <c r="D5590" s="23" t="s">
        <v>1864</v>
      </c>
      <c r="E5590" s="22">
        <v>6134</v>
      </c>
      <c r="F5590" s="23"/>
      <c r="G5590" s="128" t="s">
        <v>3379</v>
      </c>
      <c r="H5590" s="32" t="s">
        <v>27</v>
      </c>
      <c r="I5590" s="44">
        <f t="shared" si="3787"/>
        <v>14965</v>
      </c>
      <c r="J5590" s="44">
        <v>6465</v>
      </c>
      <c r="K5590" s="44">
        <f t="shared" si="3788"/>
        <v>8500</v>
      </c>
      <c r="L5590" s="44">
        <v>8500</v>
      </c>
      <c r="M5590" s="44">
        <v>0</v>
      </c>
      <c r="N5590" s="44">
        <v>0</v>
      </c>
      <c r="O5590" s="44">
        <v>0</v>
      </c>
      <c r="P5590" s="44">
        <v>0</v>
      </c>
      <c r="Q5590" s="44">
        <v>14965</v>
      </c>
      <c r="R5590" s="44">
        <v>6465</v>
      </c>
      <c r="S5590" s="44">
        <v>5400</v>
      </c>
      <c r="T5590" s="44">
        <f t="shared" si="3801"/>
        <v>1065</v>
      </c>
      <c r="U5590" s="44">
        <v>1065</v>
      </c>
      <c r="V5590" s="44">
        <v>0</v>
      </c>
      <c r="W5590" s="44">
        <v>0</v>
      </c>
      <c r="X5590" s="44">
        <f t="shared" si="3802"/>
        <v>6465</v>
      </c>
      <c r="Y5590" s="209">
        <f t="shared" si="3798"/>
        <v>100</v>
      </c>
    </row>
    <row r="5591" spans="1:25">
      <c r="A5591" s="23" t="s">
        <v>786</v>
      </c>
      <c r="B5591" s="23" t="s">
        <v>184</v>
      </c>
      <c r="C5591" s="23" t="s">
        <v>1120</v>
      </c>
      <c r="D5591" s="23" t="s">
        <v>1864</v>
      </c>
      <c r="E5591" s="22">
        <v>6135</v>
      </c>
      <c r="F5591" s="23"/>
      <c r="G5591" s="128" t="s">
        <v>3379</v>
      </c>
      <c r="H5591" s="32" t="s">
        <v>28</v>
      </c>
      <c r="I5591" s="44">
        <f t="shared" si="3787"/>
        <v>525</v>
      </c>
      <c r="J5591" s="44">
        <v>525</v>
      </c>
      <c r="K5591" s="44">
        <f t="shared" si="3788"/>
        <v>0</v>
      </c>
      <c r="L5591" s="44">
        <v>0</v>
      </c>
      <c r="M5591" s="44">
        <v>0</v>
      </c>
      <c r="N5591" s="44">
        <v>0</v>
      </c>
      <c r="O5591" s="44">
        <v>0</v>
      </c>
      <c r="P5591" s="44">
        <v>0</v>
      </c>
      <c r="Q5591" s="44">
        <v>525</v>
      </c>
      <c r="R5591" s="44">
        <v>525</v>
      </c>
      <c r="S5591" s="44">
        <v>500</v>
      </c>
      <c r="T5591" s="44">
        <f t="shared" si="3801"/>
        <v>25</v>
      </c>
      <c r="U5591" s="44">
        <v>25</v>
      </c>
      <c r="V5591" s="44">
        <v>0</v>
      </c>
      <c r="W5591" s="44">
        <v>0</v>
      </c>
      <c r="X5591" s="44">
        <f t="shared" si="3802"/>
        <v>525</v>
      </c>
      <c r="Y5591" s="209">
        <f t="shared" si="3798"/>
        <v>100</v>
      </c>
    </row>
    <row r="5592" spans="1:25">
      <c r="A5592" s="23" t="s">
        <v>786</v>
      </c>
      <c r="B5592" s="23" t="s">
        <v>184</v>
      </c>
      <c r="C5592" s="23" t="s">
        <v>1120</v>
      </c>
      <c r="D5592" s="23" t="s">
        <v>1864</v>
      </c>
      <c r="E5592" s="22">
        <v>6137</v>
      </c>
      <c r="F5592" s="23"/>
      <c r="G5592" s="128" t="s">
        <v>3379</v>
      </c>
      <c r="H5592" s="32" t="s">
        <v>30</v>
      </c>
      <c r="I5592" s="44">
        <f t="shared" si="3787"/>
        <v>12998</v>
      </c>
      <c r="J5592" s="44">
        <v>3998</v>
      </c>
      <c r="K5592" s="44">
        <f t="shared" si="3788"/>
        <v>9000</v>
      </c>
      <c r="L5592" s="44">
        <v>9000</v>
      </c>
      <c r="M5592" s="44">
        <v>0</v>
      </c>
      <c r="N5592" s="44">
        <v>0</v>
      </c>
      <c r="O5592" s="44">
        <v>0</v>
      </c>
      <c r="P5592" s="44">
        <v>0</v>
      </c>
      <c r="Q5592" s="44">
        <v>12998</v>
      </c>
      <c r="R5592" s="44">
        <v>3998</v>
      </c>
      <c r="S5592" s="44">
        <v>3500</v>
      </c>
      <c r="T5592" s="44">
        <f t="shared" si="3801"/>
        <v>498</v>
      </c>
      <c r="U5592" s="44">
        <v>498</v>
      </c>
      <c r="V5592" s="44">
        <v>0</v>
      </c>
      <c r="W5592" s="44">
        <v>0</v>
      </c>
      <c r="X5592" s="44">
        <f t="shared" si="3802"/>
        <v>3998</v>
      </c>
      <c r="Y5592" s="209">
        <f t="shared" si="3798"/>
        <v>100</v>
      </c>
    </row>
    <row r="5593" spans="1:25">
      <c r="A5593" s="23" t="s">
        <v>786</v>
      </c>
      <c r="B5593" s="23" t="s">
        <v>184</v>
      </c>
      <c r="C5593" s="23" t="s">
        <v>1120</v>
      </c>
      <c r="D5593" s="23" t="s">
        <v>1864</v>
      </c>
      <c r="E5593" s="22">
        <v>6138</v>
      </c>
      <c r="F5593" s="23"/>
      <c r="G5593" s="128" t="s">
        <v>3379</v>
      </c>
      <c r="H5593" s="32" t="s">
        <v>31</v>
      </c>
      <c r="I5593" s="44">
        <f t="shared" si="3787"/>
        <v>1700</v>
      </c>
      <c r="J5593" s="44">
        <v>0</v>
      </c>
      <c r="K5593" s="44">
        <f t="shared" si="3788"/>
        <v>1700</v>
      </c>
      <c r="L5593" s="44">
        <v>1700</v>
      </c>
      <c r="M5593" s="44">
        <v>0</v>
      </c>
      <c r="N5593" s="44">
        <v>0</v>
      </c>
      <c r="O5593" s="44">
        <v>0</v>
      </c>
      <c r="P5593" s="44">
        <v>0</v>
      </c>
      <c r="Q5593" s="44">
        <v>1700</v>
      </c>
      <c r="R5593" s="44">
        <v>0</v>
      </c>
      <c r="S5593" s="44">
        <v>0</v>
      </c>
      <c r="T5593" s="44">
        <f t="shared" si="3801"/>
        <v>0</v>
      </c>
      <c r="U5593" s="44">
        <v>0</v>
      </c>
      <c r="V5593" s="44">
        <v>0</v>
      </c>
      <c r="W5593" s="44">
        <v>0</v>
      </c>
      <c r="X5593" s="44">
        <f t="shared" si="3802"/>
        <v>0</v>
      </c>
      <c r="Y5593" s="209">
        <f t="shared" si="3798"/>
        <v>0</v>
      </c>
    </row>
    <row r="5594" spans="1:25">
      <c r="A5594" s="20" t="s">
        <v>786</v>
      </c>
      <c r="B5594" s="20" t="s">
        <v>184</v>
      </c>
      <c r="C5594" s="20" t="s">
        <v>1120</v>
      </c>
      <c r="D5594" s="20" t="s">
        <v>1864</v>
      </c>
      <c r="E5594" s="20" t="s">
        <v>144</v>
      </c>
      <c r="F5594" s="23" t="s">
        <v>0</v>
      </c>
      <c r="G5594" s="154" t="s">
        <v>0</v>
      </c>
      <c r="H5594" s="21" t="s">
        <v>32</v>
      </c>
      <c r="I5594" s="66">
        <f t="shared" si="3787"/>
        <v>43999</v>
      </c>
      <c r="J5594" s="66">
        <f t="shared" ref="J5594:P5594" si="3808">SUM(J5595:J5597)</f>
        <v>15999</v>
      </c>
      <c r="K5594" s="66">
        <f t="shared" si="3788"/>
        <v>28000</v>
      </c>
      <c r="L5594" s="66">
        <f t="shared" si="3808"/>
        <v>28000</v>
      </c>
      <c r="M5594" s="66">
        <f t="shared" si="3808"/>
        <v>0</v>
      </c>
      <c r="N5594" s="66">
        <f t="shared" si="3808"/>
        <v>0</v>
      </c>
      <c r="O5594" s="66">
        <f t="shared" si="3808"/>
        <v>0</v>
      </c>
      <c r="P5594" s="66">
        <f t="shared" si="3808"/>
        <v>0</v>
      </c>
      <c r="Q5594" s="66">
        <f>SUM(Q5595:Q5597)</f>
        <v>51155</v>
      </c>
      <c r="R5594" s="66">
        <f>SUM(R5595:R5597)</f>
        <v>23155</v>
      </c>
      <c r="S5594" s="66">
        <f>SUM(S5595:S5597)</f>
        <v>20483</v>
      </c>
      <c r="T5594" s="66">
        <f t="shared" ref="T5594:X5594" si="3809">SUM(T5595:T5597)</f>
        <v>2672</v>
      </c>
      <c r="U5594" s="66">
        <f t="shared" si="3809"/>
        <v>2072</v>
      </c>
      <c r="V5594" s="66">
        <f t="shared" si="3809"/>
        <v>300</v>
      </c>
      <c r="W5594" s="66">
        <f t="shared" si="3809"/>
        <v>300</v>
      </c>
      <c r="X5594" s="66">
        <f t="shared" si="3809"/>
        <v>23155</v>
      </c>
      <c r="Y5594" s="208">
        <f t="shared" si="3798"/>
        <v>100</v>
      </c>
    </row>
    <row r="5595" spans="1:25">
      <c r="A5595" s="23" t="s">
        <v>786</v>
      </c>
      <c r="B5595" s="23" t="s">
        <v>184</v>
      </c>
      <c r="C5595" s="23" t="s">
        <v>1120</v>
      </c>
      <c r="D5595" s="23" t="s">
        <v>1864</v>
      </c>
      <c r="E5595" s="22">
        <v>6139</v>
      </c>
      <c r="F5595" s="23"/>
      <c r="G5595" s="128" t="s">
        <v>3379</v>
      </c>
      <c r="H5595" s="32" t="s">
        <v>32</v>
      </c>
      <c r="I5595" s="44">
        <f t="shared" si="3787"/>
        <v>30999</v>
      </c>
      <c r="J5595" s="44">
        <v>2999</v>
      </c>
      <c r="K5595" s="44">
        <f t="shared" si="3788"/>
        <v>28000</v>
      </c>
      <c r="L5595" s="44">
        <v>28000</v>
      </c>
      <c r="M5595" s="44">
        <v>0</v>
      </c>
      <c r="N5595" s="44">
        <v>0</v>
      </c>
      <c r="O5595" s="44">
        <v>0</v>
      </c>
      <c r="P5595" s="44">
        <v>0</v>
      </c>
      <c r="Q5595" s="44">
        <v>37999</v>
      </c>
      <c r="R5595" s="44">
        <v>9999</v>
      </c>
      <c r="S5595" s="44">
        <v>9500</v>
      </c>
      <c r="T5595" s="44">
        <f t="shared" si="3801"/>
        <v>499</v>
      </c>
      <c r="U5595" s="44">
        <v>499</v>
      </c>
      <c r="V5595" s="44">
        <v>0</v>
      </c>
      <c r="W5595" s="44">
        <v>0</v>
      </c>
      <c r="X5595" s="44">
        <f t="shared" si="3802"/>
        <v>9999</v>
      </c>
      <c r="Y5595" s="209">
        <f t="shared" si="3798"/>
        <v>100</v>
      </c>
    </row>
    <row r="5596" spans="1:25">
      <c r="A5596" s="23" t="s">
        <v>786</v>
      </c>
      <c r="B5596" s="23" t="s">
        <v>184</v>
      </c>
      <c r="C5596" s="23" t="s">
        <v>1120</v>
      </c>
      <c r="D5596" s="23" t="s">
        <v>1864</v>
      </c>
      <c r="E5596" s="22">
        <v>6139</v>
      </c>
      <c r="F5596" s="23" t="s">
        <v>1871</v>
      </c>
      <c r="G5596" s="128" t="s">
        <v>3379</v>
      </c>
      <c r="H5596" s="32" t="s">
        <v>152</v>
      </c>
      <c r="I5596" s="44">
        <f t="shared" si="3787"/>
        <v>4000</v>
      </c>
      <c r="J5596" s="44">
        <v>4000</v>
      </c>
      <c r="K5596" s="44">
        <f t="shared" si="3788"/>
        <v>0</v>
      </c>
      <c r="L5596" s="44">
        <v>0</v>
      </c>
      <c r="M5596" s="44">
        <v>0</v>
      </c>
      <c r="N5596" s="44">
        <v>0</v>
      </c>
      <c r="O5596" s="44">
        <v>0</v>
      </c>
      <c r="P5596" s="44">
        <v>0</v>
      </c>
      <c r="Q5596" s="44">
        <v>4156</v>
      </c>
      <c r="R5596" s="44">
        <v>4156</v>
      </c>
      <c r="S5596" s="44">
        <v>4083</v>
      </c>
      <c r="T5596" s="44">
        <f t="shared" si="3801"/>
        <v>73</v>
      </c>
      <c r="U5596" s="44">
        <v>73</v>
      </c>
      <c r="V5596" s="44">
        <v>0</v>
      </c>
      <c r="W5596" s="44">
        <v>0</v>
      </c>
      <c r="X5596" s="44">
        <f t="shared" si="3802"/>
        <v>4156</v>
      </c>
      <c r="Y5596" s="209">
        <f t="shared" si="3798"/>
        <v>100</v>
      </c>
    </row>
    <row r="5597" spans="1:25">
      <c r="A5597" s="23" t="s">
        <v>786</v>
      </c>
      <c r="B5597" s="23" t="s">
        <v>184</v>
      </c>
      <c r="C5597" s="23" t="s">
        <v>1120</v>
      </c>
      <c r="D5597" s="23" t="s">
        <v>1864</v>
      </c>
      <c r="E5597" s="22">
        <v>6139</v>
      </c>
      <c r="F5597" s="23" t="s">
        <v>1872</v>
      </c>
      <c r="G5597" s="128" t="s">
        <v>3379</v>
      </c>
      <c r="H5597" s="32" t="s">
        <v>158</v>
      </c>
      <c r="I5597" s="44">
        <f t="shared" si="3787"/>
        <v>9000</v>
      </c>
      <c r="J5597" s="44">
        <v>9000</v>
      </c>
      <c r="K5597" s="44">
        <f t="shared" si="3788"/>
        <v>0</v>
      </c>
      <c r="L5597" s="44">
        <v>0</v>
      </c>
      <c r="M5597" s="44">
        <v>0</v>
      </c>
      <c r="N5597" s="44">
        <v>0</v>
      </c>
      <c r="O5597" s="44">
        <v>0</v>
      </c>
      <c r="P5597" s="44">
        <v>0</v>
      </c>
      <c r="Q5597" s="44">
        <v>9000</v>
      </c>
      <c r="R5597" s="44">
        <v>9000</v>
      </c>
      <c r="S5597" s="44">
        <v>6900</v>
      </c>
      <c r="T5597" s="44">
        <f t="shared" si="3801"/>
        <v>2100</v>
      </c>
      <c r="U5597" s="44">
        <v>1500</v>
      </c>
      <c r="V5597" s="44">
        <v>300</v>
      </c>
      <c r="W5597" s="44">
        <v>300</v>
      </c>
      <c r="X5597" s="44">
        <f t="shared" si="3802"/>
        <v>9000</v>
      </c>
      <c r="Y5597" s="209">
        <f t="shared" si="3798"/>
        <v>100</v>
      </c>
    </row>
    <row r="5598" spans="1:25" ht="20.399999999999999">
      <c r="A5598" s="20" t="s">
        <v>0</v>
      </c>
      <c r="B5598" s="20" t="s">
        <v>0</v>
      </c>
      <c r="C5598" s="20" t="s">
        <v>0</v>
      </c>
      <c r="D5598" s="21" t="s">
        <v>0</v>
      </c>
      <c r="E5598" s="21" t="s">
        <v>0</v>
      </c>
      <c r="F5598" s="21" t="s">
        <v>0</v>
      </c>
      <c r="G5598" s="150" t="s">
        <v>0</v>
      </c>
      <c r="H5598" s="30" t="s">
        <v>42</v>
      </c>
      <c r="I5598" s="31">
        <f t="shared" si="3787"/>
        <v>100</v>
      </c>
      <c r="J5598" s="31">
        <f t="shared" ref="J5598:X5599" si="3810">SUM(J5599)</f>
        <v>100</v>
      </c>
      <c r="K5598" s="31">
        <f t="shared" si="3788"/>
        <v>0</v>
      </c>
      <c r="L5598" s="31">
        <f t="shared" si="3810"/>
        <v>0</v>
      </c>
      <c r="M5598" s="31">
        <f t="shared" si="3810"/>
        <v>0</v>
      </c>
      <c r="N5598" s="31">
        <f t="shared" si="3810"/>
        <v>0</v>
      </c>
      <c r="O5598" s="31">
        <f t="shared" si="3810"/>
        <v>0</v>
      </c>
      <c r="P5598" s="31">
        <f t="shared" si="3810"/>
        <v>0</v>
      </c>
      <c r="Q5598" s="31">
        <f t="shared" si="3810"/>
        <v>30095</v>
      </c>
      <c r="R5598" s="31">
        <f t="shared" si="3810"/>
        <v>1815</v>
      </c>
      <c r="S5598" s="31">
        <f t="shared" si="3810"/>
        <v>1715</v>
      </c>
      <c r="T5598" s="31">
        <f t="shared" si="3810"/>
        <v>0</v>
      </c>
      <c r="U5598" s="31">
        <f t="shared" si="3810"/>
        <v>0</v>
      </c>
      <c r="V5598" s="31">
        <f t="shared" si="3810"/>
        <v>0</v>
      </c>
      <c r="W5598" s="31">
        <f t="shared" si="3810"/>
        <v>0</v>
      </c>
      <c r="X5598" s="31">
        <f t="shared" si="3810"/>
        <v>1715</v>
      </c>
      <c r="Y5598" s="220">
        <f t="shared" si="3798"/>
        <v>94.490358126721759</v>
      </c>
    </row>
    <row r="5599" spans="1:25">
      <c r="A5599" s="23" t="s">
        <v>786</v>
      </c>
      <c r="B5599" s="23" t="s">
        <v>184</v>
      </c>
      <c r="C5599" s="23" t="s">
        <v>1120</v>
      </c>
      <c r="D5599" s="23" t="s">
        <v>1864</v>
      </c>
      <c r="E5599" s="21" t="s">
        <v>159</v>
      </c>
      <c r="F5599" s="21" t="s">
        <v>0</v>
      </c>
      <c r="G5599" s="150" t="s">
        <v>0</v>
      </c>
      <c r="H5599" s="21" t="s">
        <v>34</v>
      </c>
      <c r="I5599" s="66">
        <f t="shared" si="3787"/>
        <v>100</v>
      </c>
      <c r="J5599" s="66">
        <f t="shared" si="3810"/>
        <v>100</v>
      </c>
      <c r="K5599" s="66">
        <f t="shared" si="3788"/>
        <v>0</v>
      </c>
      <c r="L5599" s="66">
        <f t="shared" si="3810"/>
        <v>0</v>
      </c>
      <c r="M5599" s="66">
        <f t="shared" si="3810"/>
        <v>0</v>
      </c>
      <c r="N5599" s="66">
        <f t="shared" si="3810"/>
        <v>0</v>
      </c>
      <c r="O5599" s="66">
        <f t="shared" si="3810"/>
        <v>0</v>
      </c>
      <c r="P5599" s="66">
        <f t="shared" si="3810"/>
        <v>0</v>
      </c>
      <c r="Q5599" s="66">
        <f t="shared" si="3810"/>
        <v>30095</v>
      </c>
      <c r="R5599" s="66">
        <f t="shared" si="3810"/>
        <v>1815</v>
      </c>
      <c r="S5599" s="66">
        <f t="shared" si="3810"/>
        <v>1715</v>
      </c>
      <c r="T5599" s="66">
        <f t="shared" si="3810"/>
        <v>0</v>
      </c>
      <c r="U5599" s="66">
        <f t="shared" si="3810"/>
        <v>0</v>
      </c>
      <c r="V5599" s="66">
        <f t="shared" si="3810"/>
        <v>0</v>
      </c>
      <c r="W5599" s="66">
        <f t="shared" si="3810"/>
        <v>0</v>
      </c>
      <c r="X5599" s="66">
        <f t="shared" si="3810"/>
        <v>1715</v>
      </c>
      <c r="Y5599" s="208">
        <f t="shared" si="3798"/>
        <v>94.490358126721759</v>
      </c>
    </row>
    <row r="5600" spans="1:25">
      <c r="A5600" s="23" t="s">
        <v>786</v>
      </c>
      <c r="B5600" s="23" t="s">
        <v>184</v>
      </c>
      <c r="C5600" s="23" t="s">
        <v>1120</v>
      </c>
      <c r="D5600" s="23" t="s">
        <v>1864</v>
      </c>
      <c r="E5600" s="22">
        <v>6148</v>
      </c>
      <c r="F5600" s="23"/>
      <c r="G5600" s="128" t="s">
        <v>3379</v>
      </c>
      <c r="H5600" s="32" t="s">
        <v>41</v>
      </c>
      <c r="I5600" s="44">
        <f t="shared" si="3787"/>
        <v>100</v>
      </c>
      <c r="J5600" s="44">
        <v>100</v>
      </c>
      <c r="K5600" s="44">
        <f t="shared" si="3788"/>
        <v>0</v>
      </c>
      <c r="L5600" s="44">
        <v>0</v>
      </c>
      <c r="M5600" s="44">
        <v>0</v>
      </c>
      <c r="N5600" s="44">
        <v>0</v>
      </c>
      <c r="O5600" s="44">
        <v>0</v>
      </c>
      <c r="P5600" s="44">
        <v>0</v>
      </c>
      <c r="Q5600" s="44">
        <v>30095</v>
      </c>
      <c r="R5600" s="44">
        <v>1815</v>
      </c>
      <c r="S5600" s="44">
        <v>1715</v>
      </c>
      <c r="T5600" s="44">
        <f t="shared" si="3801"/>
        <v>0</v>
      </c>
      <c r="U5600" s="44">
        <v>0</v>
      </c>
      <c r="V5600" s="44">
        <v>0</v>
      </c>
      <c r="W5600" s="44">
        <v>0</v>
      </c>
      <c r="X5600" s="44">
        <f t="shared" si="3802"/>
        <v>1715</v>
      </c>
      <c r="Y5600" s="209">
        <f t="shared" si="3798"/>
        <v>94.490358126721759</v>
      </c>
    </row>
    <row r="5601" spans="1:25" ht="20.399999999999999">
      <c r="A5601" s="20" t="s">
        <v>0</v>
      </c>
      <c r="B5601" s="20" t="s">
        <v>0</v>
      </c>
      <c r="C5601" s="20" t="s">
        <v>0</v>
      </c>
      <c r="D5601" s="21" t="s">
        <v>0</v>
      </c>
      <c r="E5601" s="21" t="s">
        <v>0</v>
      </c>
      <c r="F5601" s="21" t="s">
        <v>0</v>
      </c>
      <c r="G5601" s="150" t="s">
        <v>0</v>
      </c>
      <c r="H5601" s="30" t="s">
        <v>60</v>
      </c>
      <c r="I5601" s="31">
        <f t="shared" si="3787"/>
        <v>10000</v>
      </c>
      <c r="J5601" s="31">
        <f t="shared" ref="J5601:X5601" si="3811">SUM(J5602)</f>
        <v>0</v>
      </c>
      <c r="K5601" s="31">
        <f t="shared" si="3788"/>
        <v>10000</v>
      </c>
      <c r="L5601" s="31">
        <f t="shared" si="3811"/>
        <v>10000</v>
      </c>
      <c r="M5601" s="31">
        <f t="shared" si="3811"/>
        <v>0</v>
      </c>
      <c r="N5601" s="31">
        <f t="shared" si="3811"/>
        <v>0</v>
      </c>
      <c r="O5601" s="31">
        <f t="shared" si="3811"/>
        <v>0</v>
      </c>
      <c r="P5601" s="31">
        <f t="shared" si="3811"/>
        <v>0</v>
      </c>
      <c r="Q5601" s="31">
        <f t="shared" si="3811"/>
        <v>10000</v>
      </c>
      <c r="R5601" s="31">
        <f t="shared" si="3811"/>
        <v>0</v>
      </c>
      <c r="S5601" s="31">
        <f t="shared" si="3811"/>
        <v>0</v>
      </c>
      <c r="T5601" s="31">
        <f t="shared" si="3811"/>
        <v>0</v>
      </c>
      <c r="U5601" s="31">
        <f t="shared" si="3811"/>
        <v>0</v>
      </c>
      <c r="V5601" s="31">
        <f t="shared" si="3811"/>
        <v>0</v>
      </c>
      <c r="W5601" s="31">
        <f t="shared" si="3811"/>
        <v>0</v>
      </c>
      <c r="X5601" s="31">
        <f t="shared" si="3811"/>
        <v>0</v>
      </c>
      <c r="Y5601" s="220">
        <f t="shared" si="3798"/>
        <v>0</v>
      </c>
    </row>
    <row r="5602" spans="1:25">
      <c r="A5602" s="23" t="s">
        <v>786</v>
      </c>
      <c r="B5602" s="23" t="s">
        <v>184</v>
      </c>
      <c r="C5602" s="23" t="s">
        <v>1120</v>
      </c>
      <c r="D5602" s="23" t="s">
        <v>1864</v>
      </c>
      <c r="E5602" s="21" t="s">
        <v>166</v>
      </c>
      <c r="F5602" s="21" t="s">
        <v>0</v>
      </c>
      <c r="G5602" s="150" t="s">
        <v>0</v>
      </c>
      <c r="H5602" s="21" t="s">
        <v>53</v>
      </c>
      <c r="I5602" s="66">
        <f t="shared" si="3787"/>
        <v>10000</v>
      </c>
      <c r="J5602" s="66">
        <f t="shared" ref="J5602:P5602" si="3812">SUM(J5603:J5604)</f>
        <v>0</v>
      </c>
      <c r="K5602" s="66">
        <f t="shared" si="3788"/>
        <v>10000</v>
      </c>
      <c r="L5602" s="66">
        <f t="shared" si="3812"/>
        <v>10000</v>
      </c>
      <c r="M5602" s="66">
        <f t="shared" si="3812"/>
        <v>0</v>
      </c>
      <c r="N5602" s="66">
        <f t="shared" si="3812"/>
        <v>0</v>
      </c>
      <c r="O5602" s="66">
        <f t="shared" si="3812"/>
        <v>0</v>
      </c>
      <c r="P5602" s="66">
        <f t="shared" si="3812"/>
        <v>0</v>
      </c>
      <c r="Q5602" s="66">
        <f>SUM(Q5603:Q5604)</f>
        <v>10000</v>
      </c>
      <c r="R5602" s="66">
        <f>SUM(R5603:R5604)</f>
        <v>0</v>
      </c>
      <c r="S5602" s="66">
        <f>SUM(S5603:S5604)</f>
        <v>0</v>
      </c>
      <c r="T5602" s="66">
        <f t="shared" ref="T5602:X5602" si="3813">SUM(T5603:T5604)</f>
        <v>0</v>
      </c>
      <c r="U5602" s="66">
        <f t="shared" si="3813"/>
        <v>0</v>
      </c>
      <c r="V5602" s="66">
        <f t="shared" si="3813"/>
        <v>0</v>
      </c>
      <c r="W5602" s="66">
        <f t="shared" si="3813"/>
        <v>0</v>
      </c>
      <c r="X5602" s="66">
        <f t="shared" si="3813"/>
        <v>0</v>
      </c>
      <c r="Y5602" s="208">
        <f t="shared" si="3798"/>
        <v>0</v>
      </c>
    </row>
    <row r="5603" spans="1:25">
      <c r="A5603" s="23" t="s">
        <v>786</v>
      </c>
      <c r="B5603" s="23" t="s">
        <v>184</v>
      </c>
      <c r="C5603" s="23" t="s">
        <v>1120</v>
      </c>
      <c r="D5603" s="23" t="s">
        <v>1864</v>
      </c>
      <c r="E5603" s="22">
        <v>8213</v>
      </c>
      <c r="F5603" s="23"/>
      <c r="G5603" s="128" t="s">
        <v>3379</v>
      </c>
      <c r="H5603" s="32" t="s">
        <v>56</v>
      </c>
      <c r="I5603" s="44">
        <f t="shared" si="3787"/>
        <v>5000</v>
      </c>
      <c r="J5603" s="44">
        <v>0</v>
      </c>
      <c r="K5603" s="44">
        <f t="shared" si="3788"/>
        <v>5000</v>
      </c>
      <c r="L5603" s="44">
        <v>5000</v>
      </c>
      <c r="M5603" s="44">
        <v>0</v>
      </c>
      <c r="N5603" s="44">
        <v>0</v>
      </c>
      <c r="O5603" s="44">
        <v>0</v>
      </c>
      <c r="P5603" s="44">
        <v>0</v>
      </c>
      <c r="Q5603" s="44">
        <v>5000</v>
      </c>
      <c r="R5603" s="44">
        <v>0</v>
      </c>
      <c r="S5603" s="44">
        <v>0</v>
      </c>
      <c r="T5603" s="44">
        <f t="shared" si="3801"/>
        <v>0</v>
      </c>
      <c r="U5603" s="44">
        <v>0</v>
      </c>
      <c r="V5603" s="44">
        <v>0</v>
      </c>
      <c r="W5603" s="44">
        <v>0</v>
      </c>
      <c r="X5603" s="44">
        <f t="shared" si="3802"/>
        <v>0</v>
      </c>
      <c r="Y5603" s="209">
        <f t="shared" si="3798"/>
        <v>0</v>
      </c>
    </row>
    <row r="5604" spans="1:25">
      <c r="A5604" s="23" t="s">
        <v>786</v>
      </c>
      <c r="B5604" s="23" t="s">
        <v>184</v>
      </c>
      <c r="C5604" s="23" t="s">
        <v>1120</v>
      </c>
      <c r="D5604" s="23" t="s">
        <v>1864</v>
      </c>
      <c r="E5604" s="22">
        <v>8216</v>
      </c>
      <c r="F5604" s="23"/>
      <c r="G5604" s="128" t="s">
        <v>3379</v>
      </c>
      <c r="H5604" s="32" t="s">
        <v>59</v>
      </c>
      <c r="I5604" s="44">
        <f t="shared" si="3787"/>
        <v>5000</v>
      </c>
      <c r="J5604" s="44">
        <v>0</v>
      </c>
      <c r="K5604" s="44">
        <f t="shared" si="3788"/>
        <v>5000</v>
      </c>
      <c r="L5604" s="44">
        <v>5000</v>
      </c>
      <c r="M5604" s="44">
        <v>0</v>
      </c>
      <c r="N5604" s="44">
        <v>0</v>
      </c>
      <c r="O5604" s="44">
        <v>0</v>
      </c>
      <c r="P5604" s="44">
        <v>0</v>
      </c>
      <c r="Q5604" s="44">
        <v>5000</v>
      </c>
      <c r="R5604" s="44">
        <v>0</v>
      </c>
      <c r="S5604" s="44">
        <v>0</v>
      </c>
      <c r="T5604" s="44">
        <f t="shared" si="3801"/>
        <v>0</v>
      </c>
      <c r="U5604" s="44">
        <v>0</v>
      </c>
      <c r="V5604" s="44">
        <v>0</v>
      </c>
      <c r="W5604" s="44">
        <v>0</v>
      </c>
      <c r="X5604" s="44">
        <f t="shared" si="3802"/>
        <v>0</v>
      </c>
      <c r="Y5604" s="209">
        <f t="shared" si="3798"/>
        <v>0</v>
      </c>
    </row>
    <row r="5605" spans="1:25">
      <c r="A5605" s="32" t="s">
        <v>0</v>
      </c>
      <c r="B5605" s="32" t="s">
        <v>0</v>
      </c>
      <c r="C5605" s="32" t="s">
        <v>0</v>
      </c>
      <c r="D5605" s="32" t="s">
        <v>0</v>
      </c>
      <c r="E5605" s="32" t="s">
        <v>0</v>
      </c>
      <c r="F5605" s="32" t="s">
        <v>0</v>
      </c>
      <c r="G5605" s="154" t="s">
        <v>0</v>
      </c>
      <c r="H5605" s="30" t="s">
        <v>1873</v>
      </c>
      <c r="I5605" s="31">
        <f t="shared" si="3787"/>
        <v>1500200</v>
      </c>
      <c r="J5605" s="31">
        <f t="shared" ref="J5605:P5605" si="3814">SUM(J5575,J5598,J5601)</f>
        <v>1440500</v>
      </c>
      <c r="K5605" s="31">
        <f t="shared" si="3788"/>
        <v>59700</v>
      </c>
      <c r="L5605" s="31">
        <f t="shared" si="3814"/>
        <v>59700</v>
      </c>
      <c r="M5605" s="31">
        <f t="shared" si="3814"/>
        <v>0</v>
      </c>
      <c r="N5605" s="31">
        <f t="shared" si="3814"/>
        <v>0</v>
      </c>
      <c r="O5605" s="31">
        <f t="shared" si="3814"/>
        <v>0</v>
      </c>
      <c r="P5605" s="31">
        <f t="shared" si="3814"/>
        <v>0</v>
      </c>
      <c r="Q5605" s="31">
        <f>SUM(Q5575,Q5598,Q5601)</f>
        <v>1591103</v>
      </c>
      <c r="R5605" s="31">
        <f>SUM(R5575,R5598,R5601)</f>
        <v>1503123</v>
      </c>
      <c r="S5605" s="31">
        <f>SUM(S5575,S5598,S5601)</f>
        <v>1263209</v>
      </c>
      <c r="T5605" s="31">
        <f t="shared" ref="T5605:X5605" si="3815">SUM(T5575,T5598,T5601)</f>
        <v>239814</v>
      </c>
      <c r="U5605" s="31">
        <f t="shared" si="3815"/>
        <v>115490</v>
      </c>
      <c r="V5605" s="31">
        <f t="shared" si="3815"/>
        <v>90300</v>
      </c>
      <c r="W5605" s="31">
        <f t="shared" si="3815"/>
        <v>34024</v>
      </c>
      <c r="X5605" s="31">
        <f t="shared" si="3815"/>
        <v>1503023</v>
      </c>
      <c r="Y5605" s="220">
        <f t="shared" si="3798"/>
        <v>99.993347184495221</v>
      </c>
    </row>
    <row r="5606" spans="1:25" ht="15" thickBot="1">
      <c r="A5606" s="32" t="s">
        <v>0</v>
      </c>
      <c r="B5606" s="32" t="s">
        <v>0</v>
      </c>
      <c r="C5606" s="32" t="s">
        <v>0</v>
      </c>
      <c r="D5606" s="32" t="s">
        <v>0</v>
      </c>
      <c r="E5606" s="32" t="s">
        <v>0</v>
      </c>
      <c r="F5606" s="32" t="s">
        <v>0</v>
      </c>
      <c r="G5606" s="154" t="s">
        <v>0</v>
      </c>
      <c r="H5606" s="21" t="s">
        <v>170</v>
      </c>
      <c r="I5606" s="66">
        <f t="shared" si="3787"/>
        <v>48</v>
      </c>
      <c r="J5606" s="66">
        <v>48</v>
      </c>
      <c r="K5606" s="66">
        <f t="shared" si="3788"/>
        <v>0</v>
      </c>
      <c r="L5606" s="66" t="s">
        <v>0</v>
      </c>
      <c r="M5606" s="66" t="s">
        <v>0</v>
      </c>
      <c r="N5606" s="66" t="s">
        <v>0</v>
      </c>
      <c r="O5606" s="66" t="s">
        <v>0</v>
      </c>
      <c r="P5606" s="66" t="s">
        <v>0</v>
      </c>
      <c r="Q5606" s="66">
        <v>0</v>
      </c>
      <c r="R5606" s="66"/>
      <c r="S5606" s="66"/>
      <c r="T5606" s="66"/>
      <c r="U5606" s="66"/>
      <c r="V5606" s="66"/>
      <c r="W5606" s="66"/>
      <c r="X5606" s="66"/>
      <c r="Y5606" s="208">
        <v>0</v>
      </c>
    </row>
    <row r="5607" spans="1:25" ht="41.4" thickBot="1">
      <c r="A5607" s="252" t="s">
        <v>0</v>
      </c>
      <c r="B5607" s="252" t="s">
        <v>0</v>
      </c>
      <c r="C5607" s="252" t="s">
        <v>0</v>
      </c>
      <c r="D5607" s="252" t="s">
        <v>0</v>
      </c>
      <c r="E5607" s="252" t="s">
        <v>0</v>
      </c>
      <c r="F5607" s="252" t="s">
        <v>0</v>
      </c>
      <c r="G5607" s="258" t="s">
        <v>0</v>
      </c>
      <c r="H5607" s="24" t="s">
        <v>72</v>
      </c>
      <c r="I5607" s="1" t="s">
        <v>3093</v>
      </c>
      <c r="J5607" s="1" t="s">
        <v>3130</v>
      </c>
      <c r="K5607" s="1" t="s">
        <v>3</v>
      </c>
      <c r="L5607" s="1" t="s">
        <v>4</v>
      </c>
      <c r="M5607" s="1" t="s">
        <v>5</v>
      </c>
      <c r="N5607" s="1" t="s">
        <v>6</v>
      </c>
      <c r="O5607" s="1" t="s">
        <v>7</v>
      </c>
      <c r="P5607" s="1" t="s">
        <v>8</v>
      </c>
      <c r="Q5607" s="1" t="s">
        <v>3344</v>
      </c>
      <c r="R5607" s="1" t="s">
        <v>3427</v>
      </c>
      <c r="S5607" s="1" t="s">
        <v>3447</v>
      </c>
      <c r="T5607" s="1" t="s">
        <v>3448</v>
      </c>
      <c r="U5607" s="1" t="s">
        <v>3452</v>
      </c>
      <c r="V5607" s="1" t="s">
        <v>3449</v>
      </c>
      <c r="W5607" s="1" t="s">
        <v>3450</v>
      </c>
      <c r="X5607" s="1" t="s">
        <v>3451</v>
      </c>
      <c r="Y5607" s="216" t="s">
        <v>3385</v>
      </c>
    </row>
    <row r="5608" spans="1:25">
      <c r="A5608" s="253"/>
      <c r="B5608" s="253"/>
      <c r="C5608" s="253"/>
      <c r="D5608" s="253"/>
      <c r="E5608" s="253"/>
      <c r="F5608" s="253"/>
      <c r="G5608" s="259"/>
      <c r="H5608" s="33" t="s">
        <v>0</v>
      </c>
      <c r="I5608" s="45">
        <v>1</v>
      </c>
      <c r="J5608" s="45">
        <v>3</v>
      </c>
      <c r="K5608" s="45" t="s">
        <v>9</v>
      </c>
      <c r="L5608" s="45">
        <v>5</v>
      </c>
      <c r="M5608" s="45">
        <v>6</v>
      </c>
      <c r="N5608" s="45">
        <v>7</v>
      </c>
      <c r="O5608" s="45">
        <v>8</v>
      </c>
      <c r="P5608" s="45">
        <v>9</v>
      </c>
      <c r="Q5608" s="45">
        <v>1</v>
      </c>
      <c r="R5608" s="45">
        <v>2</v>
      </c>
      <c r="S5608" s="45">
        <v>3</v>
      </c>
      <c r="T5608" s="45" t="s">
        <v>3453</v>
      </c>
      <c r="U5608" s="45">
        <v>5</v>
      </c>
      <c r="V5608" s="45">
        <v>6</v>
      </c>
      <c r="W5608" s="45">
        <v>7</v>
      </c>
      <c r="X5608" s="45" t="s">
        <v>3454</v>
      </c>
      <c r="Y5608" s="276">
        <v>9</v>
      </c>
    </row>
    <row r="5609" spans="1:25">
      <c r="A5609" s="253"/>
      <c r="B5609" s="253"/>
      <c r="C5609" s="253"/>
      <c r="D5609" s="253"/>
      <c r="E5609" s="253"/>
      <c r="F5609" s="253"/>
      <c r="G5609" s="259"/>
      <c r="H5609" s="34" t="s">
        <v>109</v>
      </c>
      <c r="I5609" s="35">
        <f t="shared" si="3787"/>
        <v>1500200</v>
      </c>
      <c r="J5609" s="35">
        <f t="shared" ref="J5609:P5609" si="3816">SUM(J5605)</f>
        <v>1440500</v>
      </c>
      <c r="K5609" s="35">
        <f t="shared" si="3788"/>
        <v>59700</v>
      </c>
      <c r="L5609" s="35">
        <f t="shared" si="3816"/>
        <v>59700</v>
      </c>
      <c r="M5609" s="35">
        <f t="shared" si="3816"/>
        <v>0</v>
      </c>
      <c r="N5609" s="35">
        <f t="shared" si="3816"/>
        <v>0</v>
      </c>
      <c r="O5609" s="35">
        <f t="shared" si="3816"/>
        <v>0</v>
      </c>
      <c r="P5609" s="35">
        <f t="shared" si="3816"/>
        <v>0</v>
      </c>
      <c r="Q5609" s="35">
        <f>SUM(Q5605)</f>
        <v>1591103</v>
      </c>
      <c r="R5609" s="35">
        <f>SUM(R5605)</f>
        <v>1503123</v>
      </c>
      <c r="S5609" s="35">
        <f>SUM(S5605)</f>
        <v>1263209</v>
      </c>
      <c r="T5609" s="35">
        <f t="shared" ref="T5609:X5609" si="3817">SUM(T5605)</f>
        <v>239814</v>
      </c>
      <c r="U5609" s="35">
        <f t="shared" si="3817"/>
        <v>115490</v>
      </c>
      <c r="V5609" s="35">
        <f t="shared" si="3817"/>
        <v>90300</v>
      </c>
      <c r="W5609" s="35">
        <f t="shared" si="3817"/>
        <v>34024</v>
      </c>
      <c r="X5609" s="35">
        <f t="shared" si="3817"/>
        <v>1503023</v>
      </c>
      <c r="Y5609" s="218">
        <f t="shared" ref="Y5609:Y5610" si="3818">IF(R5609=0,0,(X5609/R5609)*100)</f>
        <v>99.993347184495221</v>
      </c>
    </row>
    <row r="5610" spans="1:25" ht="15" thickBot="1">
      <c r="A5610" s="253"/>
      <c r="B5610" s="253"/>
      <c r="C5610" s="253"/>
      <c r="D5610" s="253"/>
      <c r="E5610" s="253"/>
      <c r="F5610" s="253"/>
      <c r="G5610" s="259"/>
      <c r="H5610" s="36" t="s">
        <v>69</v>
      </c>
      <c r="I5610" s="35">
        <f t="shared" si="3787"/>
        <v>1500200</v>
      </c>
      <c r="J5610" s="35">
        <f t="shared" ref="J5610:P5610" si="3819">SUM(J5609)</f>
        <v>1440500</v>
      </c>
      <c r="K5610" s="35">
        <f t="shared" si="3788"/>
        <v>59700</v>
      </c>
      <c r="L5610" s="35">
        <f t="shared" si="3819"/>
        <v>59700</v>
      </c>
      <c r="M5610" s="35">
        <f t="shared" si="3819"/>
        <v>0</v>
      </c>
      <c r="N5610" s="35">
        <f t="shared" si="3819"/>
        <v>0</v>
      </c>
      <c r="O5610" s="35">
        <f t="shared" si="3819"/>
        <v>0</v>
      </c>
      <c r="P5610" s="35">
        <f t="shared" si="3819"/>
        <v>0</v>
      </c>
      <c r="Q5610" s="35">
        <f>SUM(Q5609)</f>
        <v>1591103</v>
      </c>
      <c r="R5610" s="35">
        <f>SUM(R5609)</f>
        <v>1503123</v>
      </c>
      <c r="S5610" s="35">
        <f>SUM(S5609)</f>
        <v>1263209</v>
      </c>
      <c r="T5610" s="35">
        <f t="shared" ref="T5610:X5610" si="3820">SUM(T5609)</f>
        <v>239814</v>
      </c>
      <c r="U5610" s="35">
        <f t="shared" si="3820"/>
        <v>115490</v>
      </c>
      <c r="V5610" s="35">
        <f t="shared" si="3820"/>
        <v>90300</v>
      </c>
      <c r="W5610" s="35">
        <f t="shared" si="3820"/>
        <v>34024</v>
      </c>
      <c r="X5610" s="35">
        <f t="shared" si="3820"/>
        <v>1503023</v>
      </c>
      <c r="Y5610" s="218">
        <f t="shared" si="3818"/>
        <v>99.993347184495221</v>
      </c>
    </row>
    <row r="5611" spans="1:25" ht="41.4" thickBot="1">
      <c r="A5611" s="24" t="s">
        <v>123</v>
      </c>
      <c r="B5611" s="24" t="s">
        <v>124</v>
      </c>
      <c r="C5611" s="24" t="s">
        <v>125</v>
      </c>
      <c r="D5611" s="25" t="s">
        <v>0</v>
      </c>
      <c r="E5611" s="24" t="s">
        <v>126</v>
      </c>
      <c r="F5611" s="24" t="s">
        <v>127</v>
      </c>
      <c r="G5611" s="151" t="s">
        <v>128</v>
      </c>
      <c r="H5611" s="24" t="s">
        <v>1</v>
      </c>
      <c r="I5611" s="1" t="s">
        <v>3093</v>
      </c>
      <c r="J5611" s="1" t="s">
        <v>3130</v>
      </c>
      <c r="K5611" s="1" t="s">
        <v>3</v>
      </c>
      <c r="L5611" s="1" t="s">
        <v>4</v>
      </c>
      <c r="M5611" s="1" t="s">
        <v>5</v>
      </c>
      <c r="N5611" s="1" t="s">
        <v>6</v>
      </c>
      <c r="O5611" s="1" t="s">
        <v>7</v>
      </c>
      <c r="P5611" s="1" t="s">
        <v>8</v>
      </c>
      <c r="Q5611" s="1" t="s">
        <v>3344</v>
      </c>
      <c r="R5611" s="1" t="s">
        <v>3427</v>
      </c>
      <c r="S5611" s="1" t="s">
        <v>3447</v>
      </c>
      <c r="T5611" s="1" t="s">
        <v>3448</v>
      </c>
      <c r="U5611" s="1" t="s">
        <v>3452</v>
      </c>
      <c r="V5611" s="1" t="s">
        <v>3449</v>
      </c>
      <c r="W5611" s="1" t="s">
        <v>3450</v>
      </c>
      <c r="X5611" s="1" t="s">
        <v>3451</v>
      </c>
      <c r="Y5611" s="216" t="s">
        <v>3385</v>
      </c>
    </row>
    <row r="5612" spans="1:25">
      <c r="A5612" s="26" t="s">
        <v>0</v>
      </c>
      <c r="B5612" s="26" t="s">
        <v>0</v>
      </c>
      <c r="C5612" s="26" t="s">
        <v>0</v>
      </c>
      <c r="D5612" s="27" t="s">
        <v>0</v>
      </c>
      <c r="E5612" s="27" t="s">
        <v>0</v>
      </c>
      <c r="F5612" s="28" t="s">
        <v>0</v>
      </c>
      <c r="G5612" s="152" t="s">
        <v>0</v>
      </c>
      <c r="H5612" s="29" t="s">
        <v>0</v>
      </c>
      <c r="I5612" s="45">
        <v>1</v>
      </c>
      <c r="J5612" s="45">
        <v>3</v>
      </c>
      <c r="K5612" s="45" t="s">
        <v>9</v>
      </c>
      <c r="L5612" s="45">
        <v>5</v>
      </c>
      <c r="M5612" s="45">
        <v>6</v>
      </c>
      <c r="N5612" s="45">
        <v>7</v>
      </c>
      <c r="O5612" s="45">
        <v>8</v>
      </c>
      <c r="P5612" s="45">
        <v>9</v>
      </c>
      <c r="Q5612" s="45">
        <v>1</v>
      </c>
      <c r="R5612" s="45">
        <v>2</v>
      </c>
      <c r="S5612" s="45">
        <v>3</v>
      </c>
      <c r="T5612" s="45" t="s">
        <v>3453</v>
      </c>
      <c r="U5612" s="45">
        <v>5</v>
      </c>
      <c r="V5612" s="45">
        <v>6</v>
      </c>
      <c r="W5612" s="45">
        <v>7</v>
      </c>
      <c r="X5612" s="45" t="s">
        <v>3454</v>
      </c>
      <c r="Y5612" s="276">
        <v>9</v>
      </c>
    </row>
    <row r="5613" spans="1:25">
      <c r="A5613" s="133" t="s">
        <v>786</v>
      </c>
      <c r="B5613" s="133" t="s">
        <v>184</v>
      </c>
      <c r="C5613" s="109" t="s">
        <v>1131</v>
      </c>
      <c r="D5613" s="109" t="s">
        <v>1874</v>
      </c>
      <c r="E5613" s="98" t="s">
        <v>0</v>
      </c>
      <c r="F5613" s="98" t="s">
        <v>0</v>
      </c>
      <c r="G5613" s="153" t="s">
        <v>0</v>
      </c>
      <c r="H5613" s="98" t="s">
        <v>1875</v>
      </c>
      <c r="I5613" s="110"/>
      <c r="J5613" s="110"/>
      <c r="K5613" s="110"/>
      <c r="L5613" s="110" t="s">
        <v>0</v>
      </c>
      <c r="M5613" s="110" t="s">
        <v>0</v>
      </c>
      <c r="N5613" s="110" t="s">
        <v>0</v>
      </c>
      <c r="O5613" s="110" t="s">
        <v>0</v>
      </c>
      <c r="P5613" s="110" t="s">
        <v>0</v>
      </c>
      <c r="Q5613" s="110"/>
      <c r="R5613" s="110"/>
      <c r="S5613" s="110"/>
      <c r="T5613" s="110" t="s">
        <v>0</v>
      </c>
      <c r="U5613" s="110" t="s">
        <v>0</v>
      </c>
      <c r="V5613" s="110" t="s">
        <v>0</v>
      </c>
      <c r="W5613" s="110" t="s">
        <v>0</v>
      </c>
      <c r="X5613" s="110" t="s">
        <v>0</v>
      </c>
      <c r="Y5613" s="217"/>
    </row>
    <row r="5614" spans="1:25" ht="20.399999999999999">
      <c r="A5614" s="20" t="s">
        <v>0</v>
      </c>
      <c r="B5614" s="20" t="s">
        <v>0</v>
      </c>
      <c r="C5614" s="20" t="s">
        <v>0</v>
      </c>
      <c r="D5614" s="21" t="s">
        <v>0</v>
      </c>
      <c r="E5614" s="21" t="s">
        <v>0</v>
      </c>
      <c r="F5614" s="21" t="s">
        <v>0</v>
      </c>
      <c r="G5614" s="150" t="s">
        <v>0</v>
      </c>
      <c r="H5614" s="30" t="s">
        <v>33</v>
      </c>
      <c r="I5614" s="31">
        <f t="shared" si="3787"/>
        <v>1804310</v>
      </c>
      <c r="J5614" s="31">
        <f t="shared" ref="J5614:P5614" si="3821">SUM(J5615,J5623,J5625)</f>
        <v>1730610</v>
      </c>
      <c r="K5614" s="31">
        <f t="shared" si="3788"/>
        <v>73700</v>
      </c>
      <c r="L5614" s="31">
        <f t="shared" si="3821"/>
        <v>73700</v>
      </c>
      <c r="M5614" s="31">
        <f t="shared" si="3821"/>
        <v>0</v>
      </c>
      <c r="N5614" s="31">
        <f t="shared" si="3821"/>
        <v>0</v>
      </c>
      <c r="O5614" s="31">
        <f t="shared" si="3821"/>
        <v>0</v>
      </c>
      <c r="P5614" s="31">
        <f t="shared" si="3821"/>
        <v>0</v>
      </c>
      <c r="Q5614" s="31">
        <f>SUM(Q5615,Q5623,Q5625)</f>
        <v>1875696</v>
      </c>
      <c r="R5614" s="31">
        <f>SUM(R5615,R5623,R5625)</f>
        <v>1801770</v>
      </c>
      <c r="S5614" s="31">
        <f>SUM(S5615,S5623,S5625)</f>
        <v>1472075</v>
      </c>
      <c r="T5614" s="31">
        <f t="shared" ref="T5614:X5614" si="3822">SUM(T5615,T5623,T5625)</f>
        <v>329695</v>
      </c>
      <c r="U5614" s="31">
        <f t="shared" si="3822"/>
        <v>183612</v>
      </c>
      <c r="V5614" s="31">
        <f t="shared" si="3822"/>
        <v>145059</v>
      </c>
      <c r="W5614" s="31">
        <f t="shared" si="3822"/>
        <v>1024</v>
      </c>
      <c r="X5614" s="31">
        <f t="shared" si="3822"/>
        <v>1801770</v>
      </c>
      <c r="Y5614" s="220">
        <f t="shared" ref="Y5614:Y5645" si="3823">IF(R5614=0,0,(X5614/R5614)*100)</f>
        <v>100</v>
      </c>
    </row>
    <row r="5615" spans="1:25">
      <c r="A5615" s="23" t="s">
        <v>786</v>
      </c>
      <c r="B5615" s="23" t="s">
        <v>184</v>
      </c>
      <c r="C5615" s="23" t="s">
        <v>1131</v>
      </c>
      <c r="D5615" s="23" t="s">
        <v>1874</v>
      </c>
      <c r="E5615" s="21" t="s">
        <v>132</v>
      </c>
      <c r="F5615" s="21" t="s">
        <v>0</v>
      </c>
      <c r="G5615" s="150" t="s">
        <v>0</v>
      </c>
      <c r="H5615" s="21" t="s">
        <v>11</v>
      </c>
      <c r="I5615" s="66">
        <f t="shared" si="3787"/>
        <v>1456890</v>
      </c>
      <c r="J5615" s="66">
        <f t="shared" ref="J5615:P5615" si="3824">SUM(J5616,J5617)</f>
        <v>1456890</v>
      </c>
      <c r="K5615" s="66">
        <f t="shared" si="3788"/>
        <v>0</v>
      </c>
      <c r="L5615" s="66">
        <f t="shared" si="3824"/>
        <v>0</v>
      </c>
      <c r="M5615" s="66">
        <f t="shared" si="3824"/>
        <v>0</v>
      </c>
      <c r="N5615" s="66">
        <f t="shared" si="3824"/>
        <v>0</v>
      </c>
      <c r="O5615" s="66">
        <f t="shared" si="3824"/>
        <v>0</v>
      </c>
      <c r="P5615" s="66">
        <f t="shared" si="3824"/>
        <v>0</v>
      </c>
      <c r="Q5615" s="66">
        <f>SUM(Q5616,Q5617)</f>
        <v>1514946</v>
      </c>
      <c r="R5615" s="66">
        <f>SUM(R5616,R5617)</f>
        <v>1514946</v>
      </c>
      <c r="S5615" s="66">
        <f>SUM(S5616,S5617)</f>
        <v>1224064</v>
      </c>
      <c r="T5615" s="66">
        <f t="shared" ref="T5615:X5615" si="3825">SUM(T5616,T5617)</f>
        <v>290882</v>
      </c>
      <c r="U5615" s="66">
        <f t="shared" si="3825"/>
        <v>152733</v>
      </c>
      <c r="V5615" s="66">
        <f t="shared" si="3825"/>
        <v>137125</v>
      </c>
      <c r="W5615" s="66">
        <f t="shared" si="3825"/>
        <v>1024</v>
      </c>
      <c r="X5615" s="66">
        <f t="shared" si="3825"/>
        <v>1514946</v>
      </c>
      <c r="Y5615" s="208">
        <f t="shared" si="3823"/>
        <v>100</v>
      </c>
    </row>
    <row r="5616" spans="1:25">
      <c r="A5616" s="23" t="s">
        <v>786</v>
      </c>
      <c r="B5616" s="23" t="s">
        <v>184</v>
      </c>
      <c r="C5616" s="23" t="s">
        <v>1131</v>
      </c>
      <c r="D5616" s="23" t="s">
        <v>1874</v>
      </c>
      <c r="E5616" s="22">
        <v>6111</v>
      </c>
      <c r="F5616" s="23"/>
      <c r="G5616" s="128" t="s">
        <v>3379</v>
      </c>
      <c r="H5616" s="32" t="s">
        <v>12</v>
      </c>
      <c r="I5616" s="44">
        <f t="shared" si="3787"/>
        <v>1236590</v>
      </c>
      <c r="J5616" s="44">
        <v>1236590</v>
      </c>
      <c r="K5616" s="44">
        <f t="shared" si="3788"/>
        <v>0</v>
      </c>
      <c r="L5616" s="44">
        <v>0</v>
      </c>
      <c r="M5616" s="44">
        <v>0</v>
      </c>
      <c r="N5616" s="44">
        <v>0</v>
      </c>
      <c r="O5616" s="44">
        <v>0</v>
      </c>
      <c r="P5616" s="44">
        <v>0</v>
      </c>
      <c r="Q5616" s="44">
        <v>1293103</v>
      </c>
      <c r="R5616" s="44">
        <v>1293103</v>
      </c>
      <c r="S5616" s="44">
        <v>1039415</v>
      </c>
      <c r="T5616" s="44">
        <f t="shared" ref="T5616:T5644" si="3826">U5616+V5616+W5616</f>
        <v>253688</v>
      </c>
      <c r="U5616" s="44">
        <v>130000</v>
      </c>
      <c r="V5616" s="44">
        <v>123688</v>
      </c>
      <c r="W5616" s="44">
        <v>0</v>
      </c>
      <c r="X5616" s="44">
        <f t="shared" ref="X5616:X5644" si="3827">S5616+T5616</f>
        <v>1293103</v>
      </c>
      <c r="Y5616" s="209">
        <f t="shared" si="3823"/>
        <v>100</v>
      </c>
    </row>
    <row r="5617" spans="1:25">
      <c r="A5617" s="20" t="s">
        <v>786</v>
      </c>
      <c r="B5617" s="20" t="s">
        <v>184</v>
      </c>
      <c r="C5617" s="20" t="s">
        <v>1131</v>
      </c>
      <c r="D5617" s="20" t="s">
        <v>1874</v>
      </c>
      <c r="E5617" s="20" t="s">
        <v>134</v>
      </c>
      <c r="F5617" s="23" t="s">
        <v>0</v>
      </c>
      <c r="G5617" s="154" t="s">
        <v>0</v>
      </c>
      <c r="H5617" s="21" t="s">
        <v>13</v>
      </c>
      <c r="I5617" s="66">
        <f t="shared" si="3787"/>
        <v>220300</v>
      </c>
      <c r="J5617" s="66">
        <f t="shared" ref="J5617:P5617" si="3828">SUM(J5618:J5622)</f>
        <v>220300</v>
      </c>
      <c r="K5617" s="66">
        <f t="shared" si="3788"/>
        <v>0</v>
      </c>
      <c r="L5617" s="66">
        <f t="shared" si="3828"/>
        <v>0</v>
      </c>
      <c r="M5617" s="66">
        <f t="shared" si="3828"/>
        <v>0</v>
      </c>
      <c r="N5617" s="66">
        <f t="shared" si="3828"/>
        <v>0</v>
      </c>
      <c r="O5617" s="66">
        <f t="shared" si="3828"/>
        <v>0</v>
      </c>
      <c r="P5617" s="66">
        <f t="shared" si="3828"/>
        <v>0</v>
      </c>
      <c r="Q5617" s="66">
        <f>SUM(Q5618:Q5622)</f>
        <v>221843</v>
      </c>
      <c r="R5617" s="66">
        <f>SUM(R5618:R5622)</f>
        <v>221843</v>
      </c>
      <c r="S5617" s="66">
        <f>SUM(S5618:S5622)</f>
        <v>184649</v>
      </c>
      <c r="T5617" s="66">
        <f t="shared" ref="T5617:X5617" si="3829">SUM(T5618:T5622)</f>
        <v>37194</v>
      </c>
      <c r="U5617" s="66">
        <f t="shared" si="3829"/>
        <v>22733</v>
      </c>
      <c r="V5617" s="66">
        <f t="shared" si="3829"/>
        <v>13437</v>
      </c>
      <c r="W5617" s="66">
        <f t="shared" si="3829"/>
        <v>1024</v>
      </c>
      <c r="X5617" s="66">
        <f t="shared" si="3829"/>
        <v>221843</v>
      </c>
      <c r="Y5617" s="208">
        <f t="shared" si="3823"/>
        <v>100</v>
      </c>
    </row>
    <row r="5618" spans="1:25">
      <c r="A5618" s="23" t="s">
        <v>786</v>
      </c>
      <c r="B5618" s="23" t="s">
        <v>184</v>
      </c>
      <c r="C5618" s="23" t="s">
        <v>1131</v>
      </c>
      <c r="D5618" s="23" t="s">
        <v>1874</v>
      </c>
      <c r="E5618" s="22">
        <v>6112</v>
      </c>
      <c r="F5618" s="23" t="s">
        <v>1876</v>
      </c>
      <c r="G5618" s="128" t="s">
        <v>3379</v>
      </c>
      <c r="H5618" s="32" t="s">
        <v>16</v>
      </c>
      <c r="I5618" s="44">
        <f t="shared" si="3787"/>
        <v>33000</v>
      </c>
      <c r="J5618" s="44">
        <v>33000</v>
      </c>
      <c r="K5618" s="44">
        <f t="shared" si="3788"/>
        <v>0</v>
      </c>
      <c r="L5618" s="44">
        <v>0</v>
      </c>
      <c r="M5618" s="44">
        <v>0</v>
      </c>
      <c r="N5618" s="44">
        <v>0</v>
      </c>
      <c r="O5618" s="44">
        <v>0</v>
      </c>
      <c r="P5618" s="44">
        <v>0</v>
      </c>
      <c r="Q5618" s="44">
        <v>33000</v>
      </c>
      <c r="R5618" s="44">
        <v>33000</v>
      </c>
      <c r="S5618" s="44">
        <v>24491</v>
      </c>
      <c r="T5618" s="44">
        <f t="shared" si="3826"/>
        <v>8509</v>
      </c>
      <c r="U5618" s="44">
        <v>3743</v>
      </c>
      <c r="V5618" s="44">
        <v>3742</v>
      </c>
      <c r="W5618" s="44">
        <v>1024</v>
      </c>
      <c r="X5618" s="44">
        <f t="shared" si="3827"/>
        <v>33000</v>
      </c>
      <c r="Y5618" s="209">
        <f t="shared" si="3823"/>
        <v>100</v>
      </c>
    </row>
    <row r="5619" spans="1:25">
      <c r="A5619" s="23" t="s">
        <v>786</v>
      </c>
      <c r="B5619" s="23" t="s">
        <v>184</v>
      </c>
      <c r="C5619" s="23" t="s">
        <v>1131</v>
      </c>
      <c r="D5619" s="23" t="s">
        <v>1874</v>
      </c>
      <c r="E5619" s="22">
        <v>6112</v>
      </c>
      <c r="F5619" s="23" t="s">
        <v>1877</v>
      </c>
      <c r="G5619" s="128" t="s">
        <v>3379</v>
      </c>
      <c r="H5619" s="32" t="s">
        <v>19</v>
      </c>
      <c r="I5619" s="44">
        <f t="shared" si="3787"/>
        <v>114000</v>
      </c>
      <c r="J5619" s="44">
        <v>114000</v>
      </c>
      <c r="K5619" s="44">
        <f t="shared" si="3788"/>
        <v>0</v>
      </c>
      <c r="L5619" s="44">
        <v>0</v>
      </c>
      <c r="M5619" s="44">
        <v>0</v>
      </c>
      <c r="N5619" s="44">
        <v>0</v>
      </c>
      <c r="O5619" s="44">
        <v>0</v>
      </c>
      <c r="P5619" s="44">
        <v>0</v>
      </c>
      <c r="Q5619" s="44">
        <v>114000</v>
      </c>
      <c r="R5619" s="44">
        <v>114000</v>
      </c>
      <c r="S5619" s="44">
        <v>91905</v>
      </c>
      <c r="T5619" s="44">
        <f t="shared" si="3826"/>
        <v>22095</v>
      </c>
      <c r="U5619" s="44">
        <v>14000</v>
      </c>
      <c r="V5619" s="44">
        <v>8095</v>
      </c>
      <c r="W5619" s="44">
        <v>0</v>
      </c>
      <c r="X5619" s="44">
        <f t="shared" si="3827"/>
        <v>114000</v>
      </c>
      <c r="Y5619" s="209">
        <f t="shared" si="3823"/>
        <v>100</v>
      </c>
    </row>
    <row r="5620" spans="1:25">
      <c r="A5620" s="23" t="s">
        <v>786</v>
      </c>
      <c r="B5620" s="23" t="s">
        <v>184</v>
      </c>
      <c r="C5620" s="23" t="s">
        <v>1131</v>
      </c>
      <c r="D5620" s="23" t="s">
        <v>1874</v>
      </c>
      <c r="E5620" s="22">
        <v>6112</v>
      </c>
      <c r="F5620" s="23" t="s">
        <v>1878</v>
      </c>
      <c r="G5620" s="128" t="s">
        <v>3379</v>
      </c>
      <c r="H5620" s="32" t="s">
        <v>17</v>
      </c>
      <c r="I5620" s="44">
        <f t="shared" si="3787"/>
        <v>26600</v>
      </c>
      <c r="J5620" s="44">
        <v>26600</v>
      </c>
      <c r="K5620" s="44">
        <f t="shared" si="3788"/>
        <v>0</v>
      </c>
      <c r="L5620" s="44">
        <v>0</v>
      </c>
      <c r="M5620" s="44">
        <v>0</v>
      </c>
      <c r="N5620" s="44">
        <v>0</v>
      </c>
      <c r="O5620" s="44">
        <v>0</v>
      </c>
      <c r="P5620" s="44">
        <v>0</v>
      </c>
      <c r="Q5620" s="44">
        <v>28143</v>
      </c>
      <c r="R5620" s="44">
        <v>28143</v>
      </c>
      <c r="S5620" s="44">
        <v>28143</v>
      </c>
      <c r="T5620" s="44">
        <f t="shared" si="3826"/>
        <v>0</v>
      </c>
      <c r="U5620" s="44">
        <v>0</v>
      </c>
      <c r="V5620" s="44">
        <v>0</v>
      </c>
      <c r="W5620" s="44">
        <v>0</v>
      </c>
      <c r="X5620" s="44">
        <f t="shared" si="3827"/>
        <v>28143</v>
      </c>
      <c r="Y5620" s="209">
        <f t="shared" si="3823"/>
        <v>100</v>
      </c>
    </row>
    <row r="5621" spans="1:25">
      <c r="A5621" s="23" t="s">
        <v>786</v>
      </c>
      <c r="B5621" s="23" t="s">
        <v>184</v>
      </c>
      <c r="C5621" s="23" t="s">
        <v>1131</v>
      </c>
      <c r="D5621" s="23" t="s">
        <v>1874</v>
      </c>
      <c r="E5621" s="22">
        <v>6112</v>
      </c>
      <c r="F5621" s="23" t="s">
        <v>1879</v>
      </c>
      <c r="G5621" s="128" t="s">
        <v>3379</v>
      </c>
      <c r="H5621" s="32" t="s">
        <v>15</v>
      </c>
      <c r="I5621" s="44">
        <f t="shared" si="3787"/>
        <v>36800</v>
      </c>
      <c r="J5621" s="44">
        <v>36800</v>
      </c>
      <c r="K5621" s="44">
        <f t="shared" si="3788"/>
        <v>0</v>
      </c>
      <c r="L5621" s="44">
        <v>0</v>
      </c>
      <c r="M5621" s="44">
        <v>0</v>
      </c>
      <c r="N5621" s="44">
        <v>0</v>
      </c>
      <c r="O5621" s="44">
        <v>0</v>
      </c>
      <c r="P5621" s="44">
        <v>0</v>
      </c>
      <c r="Q5621" s="44">
        <v>36800</v>
      </c>
      <c r="R5621" s="44">
        <v>36800</v>
      </c>
      <c r="S5621" s="44">
        <v>35200</v>
      </c>
      <c r="T5621" s="44">
        <f t="shared" si="3826"/>
        <v>1600</v>
      </c>
      <c r="U5621" s="44">
        <v>0</v>
      </c>
      <c r="V5621" s="44">
        <v>1600</v>
      </c>
      <c r="W5621" s="44">
        <v>0</v>
      </c>
      <c r="X5621" s="44">
        <f t="shared" si="3827"/>
        <v>36800</v>
      </c>
      <c r="Y5621" s="209">
        <f t="shared" si="3823"/>
        <v>100</v>
      </c>
    </row>
    <row r="5622" spans="1:25">
      <c r="A5622" s="23" t="s">
        <v>786</v>
      </c>
      <c r="B5622" s="23" t="s">
        <v>184</v>
      </c>
      <c r="C5622" s="23" t="s">
        <v>1131</v>
      </c>
      <c r="D5622" s="23" t="s">
        <v>1874</v>
      </c>
      <c r="E5622" s="22">
        <v>6112</v>
      </c>
      <c r="F5622" s="23" t="s">
        <v>1880</v>
      </c>
      <c r="G5622" s="128" t="s">
        <v>3379</v>
      </c>
      <c r="H5622" s="32" t="s">
        <v>18</v>
      </c>
      <c r="I5622" s="44">
        <f t="shared" si="3787"/>
        <v>9900</v>
      </c>
      <c r="J5622" s="44">
        <v>9900</v>
      </c>
      <c r="K5622" s="44">
        <f t="shared" si="3788"/>
        <v>0</v>
      </c>
      <c r="L5622" s="44">
        <v>0</v>
      </c>
      <c r="M5622" s="44">
        <v>0</v>
      </c>
      <c r="N5622" s="44">
        <v>0</v>
      </c>
      <c r="O5622" s="44">
        <v>0</v>
      </c>
      <c r="P5622" s="44">
        <v>0</v>
      </c>
      <c r="Q5622" s="44">
        <v>9900</v>
      </c>
      <c r="R5622" s="44">
        <v>9900</v>
      </c>
      <c r="S5622" s="44">
        <v>4910</v>
      </c>
      <c r="T5622" s="44">
        <f t="shared" si="3826"/>
        <v>4990</v>
      </c>
      <c r="U5622" s="44">
        <v>4990</v>
      </c>
      <c r="V5622" s="44">
        <v>0</v>
      </c>
      <c r="W5622" s="44">
        <v>0</v>
      </c>
      <c r="X5622" s="44">
        <f t="shared" si="3827"/>
        <v>9900</v>
      </c>
      <c r="Y5622" s="209">
        <f t="shared" si="3823"/>
        <v>100</v>
      </c>
    </row>
    <row r="5623" spans="1:25">
      <c r="A5623" s="23" t="s">
        <v>786</v>
      </c>
      <c r="B5623" s="23" t="s">
        <v>184</v>
      </c>
      <c r="C5623" s="23" t="s">
        <v>1131</v>
      </c>
      <c r="D5623" s="23" t="s">
        <v>1874</v>
      </c>
      <c r="E5623" s="21" t="s">
        <v>139</v>
      </c>
      <c r="F5623" s="21" t="s">
        <v>0</v>
      </c>
      <c r="G5623" s="150" t="s">
        <v>0</v>
      </c>
      <c r="H5623" s="21" t="s">
        <v>21</v>
      </c>
      <c r="I5623" s="66">
        <f t="shared" si="3787"/>
        <v>130820</v>
      </c>
      <c r="J5623" s="66">
        <f t="shared" ref="J5623:X5623" si="3830">SUM(J5624)</f>
        <v>130820</v>
      </c>
      <c r="K5623" s="66">
        <f t="shared" si="3788"/>
        <v>0</v>
      </c>
      <c r="L5623" s="66">
        <f t="shared" si="3830"/>
        <v>0</v>
      </c>
      <c r="M5623" s="66">
        <f t="shared" si="3830"/>
        <v>0</v>
      </c>
      <c r="N5623" s="66">
        <f t="shared" si="3830"/>
        <v>0</v>
      </c>
      <c r="O5623" s="66">
        <f t="shared" si="3830"/>
        <v>0</v>
      </c>
      <c r="P5623" s="66">
        <f t="shared" si="3830"/>
        <v>0</v>
      </c>
      <c r="Q5623" s="66">
        <f t="shared" si="3830"/>
        <v>136742</v>
      </c>
      <c r="R5623" s="66">
        <f t="shared" si="3830"/>
        <v>136742</v>
      </c>
      <c r="S5623" s="66">
        <f t="shared" si="3830"/>
        <v>118808</v>
      </c>
      <c r="T5623" s="66">
        <f t="shared" si="3830"/>
        <v>17934</v>
      </c>
      <c r="U5623" s="66">
        <f t="shared" si="3830"/>
        <v>12000</v>
      </c>
      <c r="V5623" s="66">
        <f t="shared" si="3830"/>
        <v>5934</v>
      </c>
      <c r="W5623" s="66">
        <f t="shared" si="3830"/>
        <v>0</v>
      </c>
      <c r="X5623" s="66">
        <f t="shared" si="3830"/>
        <v>136742</v>
      </c>
      <c r="Y5623" s="208">
        <f t="shared" si="3823"/>
        <v>100</v>
      </c>
    </row>
    <row r="5624" spans="1:25">
      <c r="A5624" s="23" t="s">
        <v>786</v>
      </c>
      <c r="B5624" s="23" t="s">
        <v>184</v>
      </c>
      <c r="C5624" s="23" t="s">
        <v>1131</v>
      </c>
      <c r="D5624" s="23" t="s">
        <v>1874</v>
      </c>
      <c r="E5624" s="22">
        <v>6121</v>
      </c>
      <c r="F5624" s="23"/>
      <c r="G5624" s="128" t="s">
        <v>3379</v>
      </c>
      <c r="H5624" s="32" t="s">
        <v>22</v>
      </c>
      <c r="I5624" s="44">
        <f t="shared" si="3787"/>
        <v>130820</v>
      </c>
      <c r="J5624" s="44">
        <v>130820</v>
      </c>
      <c r="K5624" s="44">
        <f t="shared" si="3788"/>
        <v>0</v>
      </c>
      <c r="L5624" s="44">
        <v>0</v>
      </c>
      <c r="M5624" s="44">
        <v>0</v>
      </c>
      <c r="N5624" s="44">
        <v>0</v>
      </c>
      <c r="O5624" s="44">
        <v>0</v>
      </c>
      <c r="P5624" s="44">
        <v>0</v>
      </c>
      <c r="Q5624" s="44">
        <v>136742</v>
      </c>
      <c r="R5624" s="44">
        <v>136742</v>
      </c>
      <c r="S5624" s="44">
        <v>118808</v>
      </c>
      <c r="T5624" s="44">
        <f t="shared" si="3826"/>
        <v>17934</v>
      </c>
      <c r="U5624" s="44">
        <v>12000</v>
      </c>
      <c r="V5624" s="44">
        <v>5934</v>
      </c>
      <c r="W5624" s="44">
        <v>0</v>
      </c>
      <c r="X5624" s="44">
        <f t="shared" si="3827"/>
        <v>136742</v>
      </c>
      <c r="Y5624" s="209">
        <f t="shared" si="3823"/>
        <v>100</v>
      </c>
    </row>
    <row r="5625" spans="1:25">
      <c r="A5625" s="23" t="s">
        <v>786</v>
      </c>
      <c r="B5625" s="23" t="s">
        <v>184</v>
      </c>
      <c r="C5625" s="23" t="s">
        <v>1131</v>
      </c>
      <c r="D5625" s="23" t="s">
        <v>1874</v>
      </c>
      <c r="E5625" s="21" t="s">
        <v>141</v>
      </c>
      <c r="F5625" s="21" t="s">
        <v>0</v>
      </c>
      <c r="G5625" s="150" t="s">
        <v>0</v>
      </c>
      <c r="H5625" s="21" t="s">
        <v>23</v>
      </c>
      <c r="I5625" s="66">
        <f t="shared" si="3787"/>
        <v>216600</v>
      </c>
      <c r="J5625" s="66">
        <f t="shared" ref="J5625:P5625" si="3831">SUM(J5626:J5634)</f>
        <v>142900</v>
      </c>
      <c r="K5625" s="66">
        <f t="shared" si="3788"/>
        <v>73700</v>
      </c>
      <c r="L5625" s="66">
        <f t="shared" si="3831"/>
        <v>73700</v>
      </c>
      <c r="M5625" s="66">
        <f t="shared" si="3831"/>
        <v>0</v>
      </c>
      <c r="N5625" s="66">
        <f t="shared" si="3831"/>
        <v>0</v>
      </c>
      <c r="O5625" s="66">
        <f t="shared" si="3831"/>
        <v>0</v>
      </c>
      <c r="P5625" s="66">
        <f t="shared" si="3831"/>
        <v>0</v>
      </c>
      <c r="Q5625" s="66">
        <f>SUM(Q5626:Q5634)</f>
        <v>224008</v>
      </c>
      <c r="R5625" s="66">
        <f>SUM(R5626:R5634)</f>
        <v>150082</v>
      </c>
      <c r="S5625" s="66">
        <f>SUM(S5626:S5634)</f>
        <v>129203</v>
      </c>
      <c r="T5625" s="66">
        <f t="shared" ref="T5625:X5625" si="3832">SUM(T5626:T5634)</f>
        <v>20879</v>
      </c>
      <c r="U5625" s="66">
        <f t="shared" si="3832"/>
        <v>18879</v>
      </c>
      <c r="V5625" s="66">
        <f t="shared" si="3832"/>
        <v>2000</v>
      </c>
      <c r="W5625" s="66">
        <f t="shared" si="3832"/>
        <v>0</v>
      </c>
      <c r="X5625" s="66">
        <f t="shared" si="3832"/>
        <v>150082</v>
      </c>
      <c r="Y5625" s="208">
        <f t="shared" si="3823"/>
        <v>100</v>
      </c>
    </row>
    <row r="5626" spans="1:25">
      <c r="A5626" s="23" t="s">
        <v>786</v>
      </c>
      <c r="B5626" s="23" t="s">
        <v>184</v>
      </c>
      <c r="C5626" s="23" t="s">
        <v>1131</v>
      </c>
      <c r="D5626" s="23" t="s">
        <v>1874</v>
      </c>
      <c r="E5626" s="22">
        <v>6131</v>
      </c>
      <c r="F5626" s="23"/>
      <c r="G5626" s="128" t="s">
        <v>3379</v>
      </c>
      <c r="H5626" s="32" t="s">
        <v>24</v>
      </c>
      <c r="I5626" s="44">
        <f t="shared" si="3787"/>
        <v>15000</v>
      </c>
      <c r="J5626" s="44">
        <v>0</v>
      </c>
      <c r="K5626" s="44">
        <f t="shared" si="3788"/>
        <v>15000</v>
      </c>
      <c r="L5626" s="44">
        <v>15000</v>
      </c>
      <c r="M5626" s="44">
        <v>0</v>
      </c>
      <c r="N5626" s="44">
        <v>0</v>
      </c>
      <c r="O5626" s="44">
        <v>0</v>
      </c>
      <c r="P5626" s="44">
        <v>0</v>
      </c>
      <c r="Q5626" s="44">
        <v>15000</v>
      </c>
      <c r="R5626" s="44">
        <v>0</v>
      </c>
      <c r="S5626" s="44">
        <v>0</v>
      </c>
      <c r="T5626" s="44">
        <f t="shared" si="3826"/>
        <v>0</v>
      </c>
      <c r="U5626" s="44">
        <v>0</v>
      </c>
      <c r="V5626" s="44">
        <v>0</v>
      </c>
      <c r="W5626" s="44">
        <v>0</v>
      </c>
      <c r="X5626" s="44">
        <f t="shared" si="3827"/>
        <v>0</v>
      </c>
      <c r="Y5626" s="209">
        <f t="shared" si="3823"/>
        <v>0</v>
      </c>
    </row>
    <row r="5627" spans="1:25">
      <c r="A5627" s="23" t="s">
        <v>786</v>
      </c>
      <c r="B5627" s="23" t="s">
        <v>184</v>
      </c>
      <c r="C5627" s="23" t="s">
        <v>1131</v>
      </c>
      <c r="D5627" s="23" t="s">
        <v>1874</v>
      </c>
      <c r="E5627" s="22">
        <v>6132</v>
      </c>
      <c r="F5627" s="23"/>
      <c r="G5627" s="128" t="s">
        <v>3379</v>
      </c>
      <c r="H5627" s="32" t="s">
        <v>25</v>
      </c>
      <c r="I5627" s="44">
        <f t="shared" si="3787"/>
        <v>39750</v>
      </c>
      <c r="J5627" s="44">
        <v>39750</v>
      </c>
      <c r="K5627" s="44">
        <f t="shared" si="3788"/>
        <v>0</v>
      </c>
      <c r="L5627" s="44">
        <v>0</v>
      </c>
      <c r="M5627" s="44">
        <v>0</v>
      </c>
      <c r="N5627" s="44">
        <v>0</v>
      </c>
      <c r="O5627" s="44">
        <v>0</v>
      </c>
      <c r="P5627" s="44">
        <v>0</v>
      </c>
      <c r="Q5627" s="44">
        <v>39750</v>
      </c>
      <c r="R5627" s="44">
        <v>39750</v>
      </c>
      <c r="S5627" s="44">
        <v>39750</v>
      </c>
      <c r="T5627" s="44">
        <f t="shared" si="3826"/>
        <v>0</v>
      </c>
      <c r="U5627" s="44">
        <v>0</v>
      </c>
      <c r="V5627" s="44">
        <v>0</v>
      </c>
      <c r="W5627" s="44">
        <v>0</v>
      </c>
      <c r="X5627" s="44">
        <f t="shared" si="3827"/>
        <v>39750</v>
      </c>
      <c r="Y5627" s="209">
        <f t="shared" si="3823"/>
        <v>100</v>
      </c>
    </row>
    <row r="5628" spans="1:25">
      <c r="A5628" s="23" t="s">
        <v>786</v>
      </c>
      <c r="B5628" s="23" t="s">
        <v>184</v>
      </c>
      <c r="C5628" s="23" t="s">
        <v>1131</v>
      </c>
      <c r="D5628" s="23" t="s">
        <v>1874</v>
      </c>
      <c r="E5628" s="22">
        <v>6133</v>
      </c>
      <c r="F5628" s="23"/>
      <c r="G5628" s="128" t="s">
        <v>3379</v>
      </c>
      <c r="H5628" s="32" t="s">
        <v>26</v>
      </c>
      <c r="I5628" s="44">
        <f t="shared" ref="I5628:I5690" si="3833">SUM(J5628,K5628,O5628,P5628)</f>
        <v>11650</v>
      </c>
      <c r="J5628" s="44">
        <v>11650</v>
      </c>
      <c r="K5628" s="44">
        <f t="shared" ref="K5628:K5690" si="3834">SUM(L5628,M5628,N5628)</f>
        <v>0</v>
      </c>
      <c r="L5628" s="44">
        <v>0</v>
      </c>
      <c r="M5628" s="44">
        <v>0</v>
      </c>
      <c r="N5628" s="44">
        <v>0</v>
      </c>
      <c r="O5628" s="44">
        <v>0</v>
      </c>
      <c r="P5628" s="44">
        <v>0</v>
      </c>
      <c r="Q5628" s="44">
        <v>11650</v>
      </c>
      <c r="R5628" s="44">
        <v>11650</v>
      </c>
      <c r="S5628" s="44">
        <v>11650</v>
      </c>
      <c r="T5628" s="44">
        <f t="shared" si="3826"/>
        <v>0</v>
      </c>
      <c r="U5628" s="44">
        <v>0</v>
      </c>
      <c r="V5628" s="44">
        <v>0</v>
      </c>
      <c r="W5628" s="44">
        <v>0</v>
      </c>
      <c r="X5628" s="44">
        <f t="shared" si="3827"/>
        <v>11650</v>
      </c>
      <c r="Y5628" s="209">
        <f t="shared" si="3823"/>
        <v>100</v>
      </c>
    </row>
    <row r="5629" spans="1:25">
      <c r="A5629" s="23" t="s">
        <v>786</v>
      </c>
      <c r="B5629" s="23" t="s">
        <v>184</v>
      </c>
      <c r="C5629" s="23" t="s">
        <v>1131</v>
      </c>
      <c r="D5629" s="23" t="s">
        <v>1874</v>
      </c>
      <c r="E5629" s="22">
        <v>6134</v>
      </c>
      <c r="F5629" s="23"/>
      <c r="G5629" s="128" t="s">
        <v>3379</v>
      </c>
      <c r="H5629" s="32" t="s">
        <v>27</v>
      </c>
      <c r="I5629" s="44">
        <f t="shared" si="3833"/>
        <v>41750</v>
      </c>
      <c r="J5629" s="44">
        <v>24750</v>
      </c>
      <c r="K5629" s="44">
        <f t="shared" si="3834"/>
        <v>17000</v>
      </c>
      <c r="L5629" s="44">
        <v>17000</v>
      </c>
      <c r="M5629" s="44">
        <v>0</v>
      </c>
      <c r="N5629" s="44">
        <v>0</v>
      </c>
      <c r="O5629" s="44">
        <v>0</v>
      </c>
      <c r="P5629" s="44">
        <v>0</v>
      </c>
      <c r="Q5629" s="44">
        <v>41976</v>
      </c>
      <c r="R5629" s="44">
        <v>24750</v>
      </c>
      <c r="S5629" s="44">
        <v>21000</v>
      </c>
      <c r="T5629" s="44">
        <f t="shared" si="3826"/>
        <v>3750</v>
      </c>
      <c r="U5629" s="44">
        <v>3750</v>
      </c>
      <c r="V5629" s="44">
        <v>0</v>
      </c>
      <c r="W5629" s="44">
        <v>0</v>
      </c>
      <c r="X5629" s="44">
        <f t="shared" si="3827"/>
        <v>24750</v>
      </c>
      <c r="Y5629" s="209">
        <f t="shared" si="3823"/>
        <v>100</v>
      </c>
    </row>
    <row r="5630" spans="1:25">
      <c r="A5630" s="23" t="s">
        <v>786</v>
      </c>
      <c r="B5630" s="23" t="s">
        <v>184</v>
      </c>
      <c r="C5630" s="23" t="s">
        <v>1131</v>
      </c>
      <c r="D5630" s="23" t="s">
        <v>1874</v>
      </c>
      <c r="E5630" s="22">
        <v>6135</v>
      </c>
      <c r="F5630" s="23"/>
      <c r="G5630" s="128" t="s">
        <v>3379</v>
      </c>
      <c r="H5630" s="32" t="s">
        <v>28</v>
      </c>
      <c r="I5630" s="44">
        <f t="shared" si="3833"/>
        <v>425</v>
      </c>
      <c r="J5630" s="44">
        <v>225</v>
      </c>
      <c r="K5630" s="44">
        <f t="shared" si="3834"/>
        <v>200</v>
      </c>
      <c r="L5630" s="44">
        <v>200</v>
      </c>
      <c r="M5630" s="44">
        <v>0</v>
      </c>
      <c r="N5630" s="44">
        <v>0</v>
      </c>
      <c r="O5630" s="44">
        <v>0</v>
      </c>
      <c r="P5630" s="44">
        <v>0</v>
      </c>
      <c r="Q5630" s="44">
        <v>425</v>
      </c>
      <c r="R5630" s="44">
        <v>225</v>
      </c>
      <c r="S5630" s="44">
        <v>200</v>
      </c>
      <c r="T5630" s="44">
        <f t="shared" si="3826"/>
        <v>25</v>
      </c>
      <c r="U5630" s="44">
        <v>25</v>
      </c>
      <c r="V5630" s="44">
        <v>0</v>
      </c>
      <c r="W5630" s="44">
        <v>0</v>
      </c>
      <c r="X5630" s="44">
        <f t="shared" si="3827"/>
        <v>225</v>
      </c>
      <c r="Y5630" s="209">
        <f t="shared" si="3823"/>
        <v>100</v>
      </c>
    </row>
    <row r="5631" spans="1:25">
      <c r="A5631" s="23" t="s">
        <v>786</v>
      </c>
      <c r="B5631" s="23" t="s">
        <v>184</v>
      </c>
      <c r="C5631" s="23" t="s">
        <v>1131</v>
      </c>
      <c r="D5631" s="23" t="s">
        <v>1874</v>
      </c>
      <c r="E5631" s="22">
        <v>6136</v>
      </c>
      <c r="F5631" s="23"/>
      <c r="G5631" s="128" t="s">
        <v>3379</v>
      </c>
      <c r="H5631" s="32" t="s">
        <v>29</v>
      </c>
      <c r="I5631" s="44">
        <f t="shared" si="3833"/>
        <v>17175</v>
      </c>
      <c r="J5631" s="44">
        <v>17175</v>
      </c>
      <c r="K5631" s="44">
        <f t="shared" si="3834"/>
        <v>0</v>
      </c>
      <c r="L5631" s="44">
        <v>0</v>
      </c>
      <c r="M5631" s="44">
        <v>0</v>
      </c>
      <c r="N5631" s="44">
        <v>0</v>
      </c>
      <c r="O5631" s="44">
        <v>0</v>
      </c>
      <c r="P5631" s="44">
        <v>0</v>
      </c>
      <c r="Q5631" s="44">
        <v>17175</v>
      </c>
      <c r="R5631" s="44">
        <v>17175</v>
      </c>
      <c r="S5631" s="44">
        <v>13071</v>
      </c>
      <c r="T5631" s="44">
        <f t="shared" si="3826"/>
        <v>4104</v>
      </c>
      <c r="U5631" s="44">
        <v>2104</v>
      </c>
      <c r="V5631" s="44">
        <v>2000</v>
      </c>
      <c r="W5631" s="44">
        <v>0</v>
      </c>
      <c r="X5631" s="44">
        <f t="shared" si="3827"/>
        <v>17175</v>
      </c>
      <c r="Y5631" s="209">
        <f t="shared" si="3823"/>
        <v>100</v>
      </c>
    </row>
    <row r="5632" spans="1:25">
      <c r="A5632" s="23" t="s">
        <v>786</v>
      </c>
      <c r="B5632" s="23" t="s">
        <v>184</v>
      </c>
      <c r="C5632" s="23" t="s">
        <v>1131</v>
      </c>
      <c r="D5632" s="23" t="s">
        <v>1874</v>
      </c>
      <c r="E5632" s="22">
        <v>6137</v>
      </c>
      <c r="F5632" s="23"/>
      <c r="G5632" s="128" t="s">
        <v>3379</v>
      </c>
      <c r="H5632" s="32" t="s">
        <v>30</v>
      </c>
      <c r="I5632" s="44">
        <f t="shared" si="3833"/>
        <v>26250</v>
      </c>
      <c r="J5632" s="44">
        <v>17250</v>
      </c>
      <c r="K5632" s="44">
        <f t="shared" si="3834"/>
        <v>9000</v>
      </c>
      <c r="L5632" s="44">
        <v>9000</v>
      </c>
      <c r="M5632" s="44">
        <v>0</v>
      </c>
      <c r="N5632" s="44">
        <v>0</v>
      </c>
      <c r="O5632" s="44">
        <v>0</v>
      </c>
      <c r="P5632" s="44">
        <v>0</v>
      </c>
      <c r="Q5632" s="44">
        <v>26250</v>
      </c>
      <c r="R5632" s="44">
        <v>17250</v>
      </c>
      <c r="S5632" s="44">
        <v>17250</v>
      </c>
      <c r="T5632" s="44">
        <f t="shared" si="3826"/>
        <v>0</v>
      </c>
      <c r="U5632" s="44">
        <v>0</v>
      </c>
      <c r="V5632" s="44">
        <v>0</v>
      </c>
      <c r="W5632" s="44">
        <v>0</v>
      </c>
      <c r="X5632" s="44">
        <f t="shared" si="3827"/>
        <v>17250</v>
      </c>
      <c r="Y5632" s="209">
        <f t="shared" si="3823"/>
        <v>100</v>
      </c>
    </row>
    <row r="5633" spans="1:25">
      <c r="A5633" s="23" t="s">
        <v>786</v>
      </c>
      <c r="B5633" s="23" t="s">
        <v>184</v>
      </c>
      <c r="C5633" s="23" t="s">
        <v>1131</v>
      </c>
      <c r="D5633" s="23" t="s">
        <v>1874</v>
      </c>
      <c r="E5633" s="22">
        <v>6138</v>
      </c>
      <c r="F5633" s="23"/>
      <c r="G5633" s="128" t="s">
        <v>3379</v>
      </c>
      <c r="H5633" s="32" t="s">
        <v>31</v>
      </c>
      <c r="I5633" s="44">
        <f t="shared" si="3833"/>
        <v>2500</v>
      </c>
      <c r="J5633" s="44">
        <v>0</v>
      </c>
      <c r="K5633" s="44">
        <f t="shared" si="3834"/>
        <v>2500</v>
      </c>
      <c r="L5633" s="44">
        <v>2500</v>
      </c>
      <c r="M5633" s="44">
        <v>0</v>
      </c>
      <c r="N5633" s="44">
        <v>0</v>
      </c>
      <c r="O5633" s="44">
        <v>0</v>
      </c>
      <c r="P5633" s="44">
        <v>0</v>
      </c>
      <c r="Q5633" s="44">
        <v>2500</v>
      </c>
      <c r="R5633" s="44">
        <v>0</v>
      </c>
      <c r="S5633" s="44">
        <v>0</v>
      </c>
      <c r="T5633" s="44">
        <f t="shared" si="3826"/>
        <v>0</v>
      </c>
      <c r="U5633" s="44">
        <v>0</v>
      </c>
      <c r="V5633" s="44">
        <v>0</v>
      </c>
      <c r="W5633" s="44">
        <v>0</v>
      </c>
      <c r="X5633" s="44">
        <f t="shared" si="3827"/>
        <v>0</v>
      </c>
      <c r="Y5633" s="209">
        <f t="shared" si="3823"/>
        <v>0</v>
      </c>
    </row>
    <row r="5634" spans="1:25">
      <c r="A5634" s="20" t="s">
        <v>786</v>
      </c>
      <c r="B5634" s="20" t="s">
        <v>184</v>
      </c>
      <c r="C5634" s="20" t="s">
        <v>1131</v>
      </c>
      <c r="D5634" s="20" t="s">
        <v>1874</v>
      </c>
      <c r="E5634" s="20" t="s">
        <v>144</v>
      </c>
      <c r="F5634" s="23" t="s">
        <v>0</v>
      </c>
      <c r="G5634" s="154" t="s">
        <v>0</v>
      </c>
      <c r="H5634" s="21" t="s">
        <v>32</v>
      </c>
      <c r="I5634" s="66">
        <f t="shared" si="3833"/>
        <v>62100</v>
      </c>
      <c r="J5634" s="66">
        <f t="shared" ref="J5634:P5634" si="3835">SUM(J5635:J5637)</f>
        <v>32100</v>
      </c>
      <c r="K5634" s="66">
        <f t="shared" si="3834"/>
        <v>30000</v>
      </c>
      <c r="L5634" s="66">
        <f t="shared" si="3835"/>
        <v>30000</v>
      </c>
      <c r="M5634" s="66">
        <f t="shared" si="3835"/>
        <v>0</v>
      </c>
      <c r="N5634" s="66">
        <f t="shared" si="3835"/>
        <v>0</v>
      </c>
      <c r="O5634" s="66">
        <f t="shared" si="3835"/>
        <v>0</v>
      </c>
      <c r="P5634" s="66">
        <f t="shared" si="3835"/>
        <v>0</v>
      </c>
      <c r="Q5634" s="66">
        <f>SUM(Q5635:Q5637)</f>
        <v>69282</v>
      </c>
      <c r="R5634" s="66">
        <f>SUM(R5635:R5637)</f>
        <v>39282</v>
      </c>
      <c r="S5634" s="66">
        <f>SUM(S5635:S5637)</f>
        <v>26282</v>
      </c>
      <c r="T5634" s="66">
        <f t="shared" ref="T5634:X5634" si="3836">SUM(T5635:T5637)</f>
        <v>13000</v>
      </c>
      <c r="U5634" s="66">
        <f t="shared" si="3836"/>
        <v>13000</v>
      </c>
      <c r="V5634" s="66">
        <f t="shared" si="3836"/>
        <v>0</v>
      </c>
      <c r="W5634" s="66">
        <f t="shared" si="3836"/>
        <v>0</v>
      </c>
      <c r="X5634" s="66">
        <f t="shared" si="3836"/>
        <v>39282</v>
      </c>
      <c r="Y5634" s="208">
        <f t="shared" si="3823"/>
        <v>100</v>
      </c>
    </row>
    <row r="5635" spans="1:25">
      <c r="A5635" s="23" t="s">
        <v>786</v>
      </c>
      <c r="B5635" s="23" t="s">
        <v>184</v>
      </c>
      <c r="C5635" s="23" t="s">
        <v>1131</v>
      </c>
      <c r="D5635" s="23" t="s">
        <v>1874</v>
      </c>
      <c r="E5635" s="22">
        <v>6139</v>
      </c>
      <c r="F5635" s="23"/>
      <c r="G5635" s="128" t="s">
        <v>3379</v>
      </c>
      <c r="H5635" s="32" t="s">
        <v>32</v>
      </c>
      <c r="I5635" s="44">
        <f t="shared" si="3833"/>
        <v>50000</v>
      </c>
      <c r="J5635" s="44">
        <v>20000</v>
      </c>
      <c r="K5635" s="44">
        <f t="shared" si="3834"/>
        <v>30000</v>
      </c>
      <c r="L5635" s="44">
        <v>30000</v>
      </c>
      <c r="M5635" s="44">
        <v>0</v>
      </c>
      <c r="N5635" s="44">
        <v>0</v>
      </c>
      <c r="O5635" s="44">
        <v>0</v>
      </c>
      <c r="P5635" s="44">
        <v>0</v>
      </c>
      <c r="Q5635" s="44">
        <v>57000</v>
      </c>
      <c r="R5635" s="44">
        <v>27000</v>
      </c>
      <c r="S5635" s="44">
        <v>23000</v>
      </c>
      <c r="T5635" s="44">
        <f t="shared" si="3826"/>
        <v>4000</v>
      </c>
      <c r="U5635" s="44">
        <v>4000</v>
      </c>
      <c r="V5635" s="44">
        <v>0</v>
      </c>
      <c r="W5635" s="44">
        <v>0</v>
      </c>
      <c r="X5635" s="44">
        <f t="shared" si="3827"/>
        <v>27000</v>
      </c>
      <c r="Y5635" s="209">
        <f t="shared" si="3823"/>
        <v>100</v>
      </c>
    </row>
    <row r="5636" spans="1:25">
      <c r="A5636" s="23" t="s">
        <v>786</v>
      </c>
      <c r="B5636" s="23" t="s">
        <v>184</v>
      </c>
      <c r="C5636" s="23" t="s">
        <v>1131</v>
      </c>
      <c r="D5636" s="23" t="s">
        <v>1874</v>
      </c>
      <c r="E5636" s="22">
        <v>6139</v>
      </c>
      <c r="F5636" s="23" t="s">
        <v>1881</v>
      </c>
      <c r="G5636" s="128" t="s">
        <v>3379</v>
      </c>
      <c r="H5636" s="32" t="s">
        <v>152</v>
      </c>
      <c r="I5636" s="44">
        <f t="shared" si="3833"/>
        <v>3100</v>
      </c>
      <c r="J5636" s="44">
        <v>3100</v>
      </c>
      <c r="K5636" s="44">
        <f t="shared" si="3834"/>
        <v>0</v>
      </c>
      <c r="L5636" s="44">
        <v>0</v>
      </c>
      <c r="M5636" s="44">
        <v>0</v>
      </c>
      <c r="N5636" s="44">
        <v>0</v>
      </c>
      <c r="O5636" s="44">
        <v>0</v>
      </c>
      <c r="P5636" s="44">
        <v>0</v>
      </c>
      <c r="Q5636" s="44">
        <v>3282</v>
      </c>
      <c r="R5636" s="44">
        <v>3282</v>
      </c>
      <c r="S5636" s="44">
        <v>3282</v>
      </c>
      <c r="T5636" s="44">
        <f t="shared" si="3826"/>
        <v>0</v>
      </c>
      <c r="U5636" s="44">
        <v>0</v>
      </c>
      <c r="V5636" s="44">
        <v>0</v>
      </c>
      <c r="W5636" s="44">
        <v>0</v>
      </c>
      <c r="X5636" s="44">
        <f t="shared" si="3827"/>
        <v>3282</v>
      </c>
      <c r="Y5636" s="209">
        <f t="shared" si="3823"/>
        <v>100</v>
      </c>
    </row>
    <row r="5637" spans="1:25">
      <c r="A5637" s="23" t="s">
        <v>786</v>
      </c>
      <c r="B5637" s="23" t="s">
        <v>184</v>
      </c>
      <c r="C5637" s="23" t="s">
        <v>1131</v>
      </c>
      <c r="D5637" s="23" t="s">
        <v>1874</v>
      </c>
      <c r="E5637" s="22">
        <v>6139</v>
      </c>
      <c r="F5637" s="23" t="s">
        <v>1882</v>
      </c>
      <c r="G5637" s="128" t="s">
        <v>3379</v>
      </c>
      <c r="H5637" s="32" t="s">
        <v>158</v>
      </c>
      <c r="I5637" s="44">
        <f t="shared" si="3833"/>
        <v>9000</v>
      </c>
      <c r="J5637" s="44">
        <v>9000</v>
      </c>
      <c r="K5637" s="44">
        <f t="shared" si="3834"/>
        <v>0</v>
      </c>
      <c r="L5637" s="44">
        <v>0</v>
      </c>
      <c r="M5637" s="44">
        <v>0</v>
      </c>
      <c r="N5637" s="44">
        <v>0</v>
      </c>
      <c r="O5637" s="44">
        <v>0</v>
      </c>
      <c r="P5637" s="44">
        <v>0</v>
      </c>
      <c r="Q5637" s="44">
        <v>9000</v>
      </c>
      <c r="R5637" s="44">
        <v>9000</v>
      </c>
      <c r="S5637" s="44">
        <v>0</v>
      </c>
      <c r="T5637" s="44">
        <f t="shared" si="3826"/>
        <v>9000</v>
      </c>
      <c r="U5637" s="44">
        <v>9000</v>
      </c>
      <c r="V5637" s="44">
        <v>0</v>
      </c>
      <c r="W5637" s="44">
        <v>0</v>
      </c>
      <c r="X5637" s="44">
        <f t="shared" si="3827"/>
        <v>9000</v>
      </c>
      <c r="Y5637" s="209">
        <f t="shared" si="3823"/>
        <v>100</v>
      </c>
    </row>
    <row r="5638" spans="1:25" ht="20.399999999999999">
      <c r="A5638" s="20" t="s">
        <v>0</v>
      </c>
      <c r="B5638" s="20" t="s">
        <v>0</v>
      </c>
      <c r="C5638" s="20" t="s">
        <v>0</v>
      </c>
      <c r="D5638" s="21" t="s">
        <v>0</v>
      </c>
      <c r="E5638" s="21" t="s">
        <v>0</v>
      </c>
      <c r="F5638" s="21" t="s">
        <v>0</v>
      </c>
      <c r="G5638" s="150" t="s">
        <v>0</v>
      </c>
      <c r="H5638" s="30" t="s">
        <v>42</v>
      </c>
      <c r="I5638" s="31">
        <f t="shared" si="3833"/>
        <v>100</v>
      </c>
      <c r="J5638" s="31">
        <f t="shared" ref="J5638:X5639" si="3837">SUM(J5639)</f>
        <v>100</v>
      </c>
      <c r="K5638" s="31">
        <f t="shared" si="3834"/>
        <v>0</v>
      </c>
      <c r="L5638" s="31">
        <f t="shared" si="3837"/>
        <v>0</v>
      </c>
      <c r="M5638" s="31">
        <f t="shared" si="3837"/>
        <v>0</v>
      </c>
      <c r="N5638" s="31">
        <f t="shared" si="3837"/>
        <v>0</v>
      </c>
      <c r="O5638" s="31">
        <f t="shared" si="3837"/>
        <v>0</v>
      </c>
      <c r="P5638" s="31">
        <f t="shared" si="3837"/>
        <v>0</v>
      </c>
      <c r="Q5638" s="31">
        <f t="shared" si="3837"/>
        <v>123960</v>
      </c>
      <c r="R5638" s="31">
        <f t="shared" si="3837"/>
        <v>68090</v>
      </c>
      <c r="S5638" s="31">
        <f t="shared" si="3837"/>
        <v>67990</v>
      </c>
      <c r="T5638" s="31">
        <f t="shared" si="3837"/>
        <v>0</v>
      </c>
      <c r="U5638" s="31">
        <f t="shared" si="3837"/>
        <v>0</v>
      </c>
      <c r="V5638" s="31">
        <f t="shared" si="3837"/>
        <v>0</v>
      </c>
      <c r="W5638" s="31">
        <f t="shared" si="3837"/>
        <v>0</v>
      </c>
      <c r="X5638" s="31">
        <f t="shared" si="3837"/>
        <v>67990</v>
      </c>
      <c r="Y5638" s="220">
        <f t="shared" si="3823"/>
        <v>99.85313555588192</v>
      </c>
    </row>
    <row r="5639" spans="1:25">
      <c r="A5639" s="23" t="s">
        <v>786</v>
      </c>
      <c r="B5639" s="23" t="s">
        <v>184</v>
      </c>
      <c r="C5639" s="23" t="s">
        <v>1131</v>
      </c>
      <c r="D5639" s="23" t="s">
        <v>1874</v>
      </c>
      <c r="E5639" s="21" t="s">
        <v>159</v>
      </c>
      <c r="F5639" s="21" t="s">
        <v>0</v>
      </c>
      <c r="G5639" s="150" t="s">
        <v>0</v>
      </c>
      <c r="H5639" s="21" t="s">
        <v>34</v>
      </c>
      <c r="I5639" s="66">
        <f t="shared" si="3833"/>
        <v>100</v>
      </c>
      <c r="J5639" s="66">
        <f t="shared" si="3837"/>
        <v>100</v>
      </c>
      <c r="K5639" s="66">
        <f t="shared" si="3834"/>
        <v>0</v>
      </c>
      <c r="L5639" s="66">
        <f t="shared" si="3837"/>
        <v>0</v>
      </c>
      <c r="M5639" s="66">
        <f t="shared" si="3837"/>
        <v>0</v>
      </c>
      <c r="N5639" s="66">
        <f t="shared" si="3837"/>
        <v>0</v>
      </c>
      <c r="O5639" s="66">
        <f t="shared" si="3837"/>
        <v>0</v>
      </c>
      <c r="P5639" s="66">
        <f t="shared" si="3837"/>
        <v>0</v>
      </c>
      <c r="Q5639" s="66">
        <f t="shared" si="3837"/>
        <v>123960</v>
      </c>
      <c r="R5639" s="66">
        <f t="shared" si="3837"/>
        <v>68090</v>
      </c>
      <c r="S5639" s="66">
        <f t="shared" si="3837"/>
        <v>67990</v>
      </c>
      <c r="T5639" s="66">
        <f t="shared" si="3837"/>
        <v>0</v>
      </c>
      <c r="U5639" s="66">
        <f t="shared" si="3837"/>
        <v>0</v>
      </c>
      <c r="V5639" s="66">
        <f t="shared" si="3837"/>
        <v>0</v>
      </c>
      <c r="W5639" s="66">
        <f t="shared" si="3837"/>
        <v>0</v>
      </c>
      <c r="X5639" s="66">
        <f t="shared" si="3837"/>
        <v>67990</v>
      </c>
      <c r="Y5639" s="208">
        <f t="shared" si="3823"/>
        <v>99.85313555588192</v>
      </c>
    </row>
    <row r="5640" spans="1:25">
      <c r="A5640" s="23" t="s">
        <v>786</v>
      </c>
      <c r="B5640" s="23" t="s">
        <v>184</v>
      </c>
      <c r="C5640" s="23" t="s">
        <v>1131</v>
      </c>
      <c r="D5640" s="23" t="s">
        <v>1874</v>
      </c>
      <c r="E5640" s="22">
        <v>6148</v>
      </c>
      <c r="F5640" s="23"/>
      <c r="G5640" s="128" t="s">
        <v>3379</v>
      </c>
      <c r="H5640" s="32" t="s">
        <v>41</v>
      </c>
      <c r="I5640" s="44">
        <f t="shared" si="3833"/>
        <v>100</v>
      </c>
      <c r="J5640" s="44">
        <v>100</v>
      </c>
      <c r="K5640" s="44">
        <f t="shared" si="3834"/>
        <v>0</v>
      </c>
      <c r="L5640" s="44">
        <v>0</v>
      </c>
      <c r="M5640" s="44">
        <v>0</v>
      </c>
      <c r="N5640" s="44">
        <v>0</v>
      </c>
      <c r="O5640" s="44">
        <v>0</v>
      </c>
      <c r="P5640" s="44">
        <v>0</v>
      </c>
      <c r="Q5640" s="44">
        <v>123960</v>
      </c>
      <c r="R5640" s="44">
        <v>68090</v>
      </c>
      <c r="S5640" s="44">
        <v>67990</v>
      </c>
      <c r="T5640" s="44">
        <f t="shared" si="3826"/>
        <v>0</v>
      </c>
      <c r="U5640" s="44">
        <v>0</v>
      </c>
      <c r="V5640" s="44"/>
      <c r="W5640" s="44"/>
      <c r="X5640" s="44">
        <f t="shared" si="3827"/>
        <v>67990</v>
      </c>
      <c r="Y5640" s="209">
        <f t="shared" si="3823"/>
        <v>99.85313555588192</v>
      </c>
    </row>
    <row r="5641" spans="1:25" ht="20.399999999999999">
      <c r="A5641" s="20" t="s">
        <v>0</v>
      </c>
      <c r="B5641" s="20" t="s">
        <v>0</v>
      </c>
      <c r="C5641" s="20" t="s">
        <v>0</v>
      </c>
      <c r="D5641" s="21" t="s">
        <v>0</v>
      </c>
      <c r="E5641" s="21" t="s">
        <v>0</v>
      </c>
      <c r="F5641" s="21" t="s">
        <v>0</v>
      </c>
      <c r="G5641" s="150" t="s">
        <v>0</v>
      </c>
      <c r="H5641" s="30" t="s">
        <v>60</v>
      </c>
      <c r="I5641" s="31">
        <f t="shared" si="3833"/>
        <v>9500</v>
      </c>
      <c r="J5641" s="31">
        <f t="shared" ref="J5641:X5641" si="3838">SUM(J5642)</f>
        <v>0</v>
      </c>
      <c r="K5641" s="31">
        <f t="shared" si="3834"/>
        <v>9500</v>
      </c>
      <c r="L5641" s="31">
        <f t="shared" si="3838"/>
        <v>9500</v>
      </c>
      <c r="M5641" s="31">
        <f t="shared" si="3838"/>
        <v>0</v>
      </c>
      <c r="N5641" s="31">
        <f t="shared" si="3838"/>
        <v>0</v>
      </c>
      <c r="O5641" s="31">
        <f t="shared" si="3838"/>
        <v>0</v>
      </c>
      <c r="P5641" s="31">
        <f t="shared" si="3838"/>
        <v>0</v>
      </c>
      <c r="Q5641" s="31">
        <f t="shared" si="3838"/>
        <v>9500</v>
      </c>
      <c r="R5641" s="31">
        <f t="shared" si="3838"/>
        <v>0</v>
      </c>
      <c r="S5641" s="31">
        <f t="shared" si="3838"/>
        <v>0</v>
      </c>
      <c r="T5641" s="31">
        <f t="shared" si="3838"/>
        <v>0</v>
      </c>
      <c r="U5641" s="31">
        <f t="shared" si="3838"/>
        <v>0</v>
      </c>
      <c r="V5641" s="31">
        <f t="shared" si="3838"/>
        <v>0</v>
      </c>
      <c r="W5641" s="31">
        <f t="shared" si="3838"/>
        <v>0</v>
      </c>
      <c r="X5641" s="31">
        <f t="shared" si="3838"/>
        <v>0</v>
      </c>
      <c r="Y5641" s="220">
        <f t="shared" si="3823"/>
        <v>0</v>
      </c>
    </row>
    <row r="5642" spans="1:25">
      <c r="A5642" s="23" t="s">
        <v>786</v>
      </c>
      <c r="B5642" s="23" t="s">
        <v>184</v>
      </c>
      <c r="C5642" s="23" t="s">
        <v>1131</v>
      </c>
      <c r="D5642" s="23" t="s">
        <v>1874</v>
      </c>
      <c r="E5642" s="21" t="s">
        <v>166</v>
      </c>
      <c r="F5642" s="21" t="s">
        <v>0</v>
      </c>
      <c r="G5642" s="150" t="s">
        <v>0</v>
      </c>
      <c r="H5642" s="21" t="s">
        <v>53</v>
      </c>
      <c r="I5642" s="66">
        <f t="shared" si="3833"/>
        <v>9500</v>
      </c>
      <c r="J5642" s="66">
        <f t="shared" ref="J5642:P5642" si="3839">SUM(J5643:J5644)</f>
        <v>0</v>
      </c>
      <c r="K5642" s="66">
        <f t="shared" si="3834"/>
        <v>9500</v>
      </c>
      <c r="L5642" s="66">
        <f t="shared" si="3839"/>
        <v>9500</v>
      </c>
      <c r="M5642" s="66">
        <f t="shared" si="3839"/>
        <v>0</v>
      </c>
      <c r="N5642" s="66">
        <f t="shared" si="3839"/>
        <v>0</v>
      </c>
      <c r="O5642" s="66">
        <f t="shared" si="3839"/>
        <v>0</v>
      </c>
      <c r="P5642" s="66">
        <f t="shared" si="3839"/>
        <v>0</v>
      </c>
      <c r="Q5642" s="66">
        <f>SUM(Q5643:Q5644)</f>
        <v>9500</v>
      </c>
      <c r="R5642" s="66">
        <f>SUM(R5643:R5644)</f>
        <v>0</v>
      </c>
      <c r="S5642" s="66">
        <f>SUM(S5643:S5644)</f>
        <v>0</v>
      </c>
      <c r="T5642" s="66">
        <f t="shared" ref="T5642:X5642" si="3840">SUM(T5643:T5644)</f>
        <v>0</v>
      </c>
      <c r="U5642" s="66">
        <f t="shared" si="3840"/>
        <v>0</v>
      </c>
      <c r="V5642" s="66">
        <f t="shared" si="3840"/>
        <v>0</v>
      </c>
      <c r="W5642" s="66">
        <f t="shared" si="3840"/>
        <v>0</v>
      </c>
      <c r="X5642" s="66">
        <f t="shared" si="3840"/>
        <v>0</v>
      </c>
      <c r="Y5642" s="208">
        <f t="shared" si="3823"/>
        <v>0</v>
      </c>
    </row>
    <row r="5643" spans="1:25">
      <c r="A5643" s="23" t="s">
        <v>786</v>
      </c>
      <c r="B5643" s="23" t="s">
        <v>184</v>
      </c>
      <c r="C5643" s="23" t="s">
        <v>1131</v>
      </c>
      <c r="D5643" s="23" t="s">
        <v>1874</v>
      </c>
      <c r="E5643" s="22">
        <v>8213</v>
      </c>
      <c r="F5643" s="23"/>
      <c r="G5643" s="128" t="s">
        <v>3379</v>
      </c>
      <c r="H5643" s="32" t="s">
        <v>56</v>
      </c>
      <c r="I5643" s="44">
        <f t="shared" si="3833"/>
        <v>9000</v>
      </c>
      <c r="J5643" s="44">
        <v>0</v>
      </c>
      <c r="K5643" s="44">
        <f t="shared" si="3834"/>
        <v>9000</v>
      </c>
      <c r="L5643" s="44">
        <v>9000</v>
      </c>
      <c r="M5643" s="44">
        <v>0</v>
      </c>
      <c r="N5643" s="44">
        <v>0</v>
      </c>
      <c r="O5643" s="44">
        <v>0</v>
      </c>
      <c r="P5643" s="44">
        <v>0</v>
      </c>
      <c r="Q5643" s="44">
        <v>9000</v>
      </c>
      <c r="R5643" s="44">
        <v>0</v>
      </c>
      <c r="S5643" s="44">
        <v>0</v>
      </c>
      <c r="T5643" s="44">
        <f t="shared" si="3826"/>
        <v>0</v>
      </c>
      <c r="U5643" s="44"/>
      <c r="V5643" s="44"/>
      <c r="W5643" s="44"/>
      <c r="X5643" s="44">
        <f t="shared" si="3827"/>
        <v>0</v>
      </c>
      <c r="Y5643" s="209">
        <f t="shared" si="3823"/>
        <v>0</v>
      </c>
    </row>
    <row r="5644" spans="1:25">
      <c r="A5644" s="23" t="s">
        <v>786</v>
      </c>
      <c r="B5644" s="23" t="s">
        <v>184</v>
      </c>
      <c r="C5644" s="23" t="s">
        <v>1131</v>
      </c>
      <c r="D5644" s="23" t="s">
        <v>1874</v>
      </c>
      <c r="E5644" s="22">
        <v>8216</v>
      </c>
      <c r="F5644" s="23"/>
      <c r="G5644" s="128" t="s">
        <v>3379</v>
      </c>
      <c r="H5644" s="32" t="s">
        <v>59</v>
      </c>
      <c r="I5644" s="44">
        <f t="shared" si="3833"/>
        <v>500</v>
      </c>
      <c r="J5644" s="44">
        <v>0</v>
      </c>
      <c r="K5644" s="44">
        <f t="shared" si="3834"/>
        <v>500</v>
      </c>
      <c r="L5644" s="44">
        <v>500</v>
      </c>
      <c r="M5644" s="44">
        <v>0</v>
      </c>
      <c r="N5644" s="44">
        <v>0</v>
      </c>
      <c r="O5644" s="44">
        <v>0</v>
      </c>
      <c r="P5644" s="44">
        <v>0</v>
      </c>
      <c r="Q5644" s="44">
        <v>500</v>
      </c>
      <c r="R5644" s="44">
        <v>0</v>
      </c>
      <c r="S5644" s="44">
        <v>0</v>
      </c>
      <c r="T5644" s="44">
        <f t="shared" si="3826"/>
        <v>0</v>
      </c>
      <c r="U5644" s="44"/>
      <c r="V5644" s="44"/>
      <c r="W5644" s="44"/>
      <c r="X5644" s="44">
        <f t="shared" si="3827"/>
        <v>0</v>
      </c>
      <c r="Y5644" s="209">
        <f t="shared" si="3823"/>
        <v>0</v>
      </c>
    </row>
    <row r="5645" spans="1:25">
      <c r="A5645" s="32" t="s">
        <v>0</v>
      </c>
      <c r="B5645" s="32" t="s">
        <v>0</v>
      </c>
      <c r="C5645" s="32" t="s">
        <v>0</v>
      </c>
      <c r="D5645" s="32" t="s">
        <v>0</v>
      </c>
      <c r="E5645" s="32" t="s">
        <v>0</v>
      </c>
      <c r="F5645" s="32" t="s">
        <v>0</v>
      </c>
      <c r="G5645" s="154" t="s">
        <v>0</v>
      </c>
      <c r="H5645" s="30" t="s">
        <v>1883</v>
      </c>
      <c r="I5645" s="31">
        <f t="shared" si="3833"/>
        <v>1813910</v>
      </c>
      <c r="J5645" s="31">
        <f t="shared" ref="J5645:P5645" si="3841">SUM(J5614,J5638,J5641)</f>
        <v>1730710</v>
      </c>
      <c r="K5645" s="31">
        <f t="shared" si="3834"/>
        <v>83200</v>
      </c>
      <c r="L5645" s="31">
        <f t="shared" si="3841"/>
        <v>83200</v>
      </c>
      <c r="M5645" s="31">
        <f t="shared" si="3841"/>
        <v>0</v>
      </c>
      <c r="N5645" s="31">
        <f t="shared" si="3841"/>
        <v>0</v>
      </c>
      <c r="O5645" s="31">
        <f t="shared" si="3841"/>
        <v>0</v>
      </c>
      <c r="P5645" s="31">
        <f t="shared" si="3841"/>
        <v>0</v>
      </c>
      <c r="Q5645" s="31">
        <f>SUM(Q5614,Q5638,Q5641)</f>
        <v>2009156</v>
      </c>
      <c r="R5645" s="31">
        <f>SUM(R5614,R5638,R5641)</f>
        <v>1869860</v>
      </c>
      <c r="S5645" s="31">
        <f>SUM(S5614,S5638,S5641)</f>
        <v>1540065</v>
      </c>
      <c r="T5645" s="31">
        <f t="shared" ref="T5645:X5645" si="3842">SUM(T5614,T5638,T5641)</f>
        <v>329695</v>
      </c>
      <c r="U5645" s="31">
        <f t="shared" si="3842"/>
        <v>183612</v>
      </c>
      <c r="V5645" s="31">
        <f t="shared" si="3842"/>
        <v>145059</v>
      </c>
      <c r="W5645" s="31">
        <f t="shared" si="3842"/>
        <v>1024</v>
      </c>
      <c r="X5645" s="31">
        <f t="shared" si="3842"/>
        <v>1869760</v>
      </c>
      <c r="Y5645" s="220">
        <f t="shared" si="3823"/>
        <v>99.994652006032538</v>
      </c>
    </row>
    <row r="5646" spans="1:25" ht="15" thickBot="1">
      <c r="A5646" s="32" t="s">
        <v>0</v>
      </c>
      <c r="B5646" s="32" t="s">
        <v>0</v>
      </c>
      <c r="C5646" s="32" t="s">
        <v>0</v>
      </c>
      <c r="D5646" s="32" t="s">
        <v>0</v>
      </c>
      <c r="E5646" s="32" t="s">
        <v>0</v>
      </c>
      <c r="F5646" s="32" t="s">
        <v>0</v>
      </c>
      <c r="G5646" s="154" t="s">
        <v>0</v>
      </c>
      <c r="H5646" s="21" t="s">
        <v>170</v>
      </c>
      <c r="I5646" s="66">
        <f t="shared" si="3833"/>
        <v>64</v>
      </c>
      <c r="J5646" s="66">
        <v>64</v>
      </c>
      <c r="K5646" s="66">
        <f t="shared" si="3834"/>
        <v>0</v>
      </c>
      <c r="L5646" s="66" t="s">
        <v>0</v>
      </c>
      <c r="M5646" s="66" t="s">
        <v>0</v>
      </c>
      <c r="N5646" s="66" t="s">
        <v>0</v>
      </c>
      <c r="O5646" s="66" t="s">
        <v>0</v>
      </c>
      <c r="P5646" s="66" t="s">
        <v>0</v>
      </c>
      <c r="Q5646" s="66">
        <v>0</v>
      </c>
      <c r="R5646" s="66"/>
      <c r="S5646" s="66"/>
      <c r="T5646" s="66"/>
      <c r="U5646" s="66"/>
      <c r="V5646" s="66"/>
      <c r="W5646" s="66"/>
      <c r="X5646" s="66"/>
      <c r="Y5646" s="208">
        <v>0</v>
      </c>
    </row>
    <row r="5647" spans="1:25" ht="41.4" thickBot="1">
      <c r="A5647" s="252" t="s">
        <v>0</v>
      </c>
      <c r="B5647" s="252" t="s">
        <v>0</v>
      </c>
      <c r="C5647" s="252" t="s">
        <v>0</v>
      </c>
      <c r="D5647" s="252" t="s">
        <v>0</v>
      </c>
      <c r="E5647" s="252" t="s">
        <v>0</v>
      </c>
      <c r="F5647" s="252" t="s">
        <v>0</v>
      </c>
      <c r="G5647" s="258" t="s">
        <v>0</v>
      </c>
      <c r="H5647" s="24" t="s">
        <v>72</v>
      </c>
      <c r="I5647" s="1" t="s">
        <v>3093</v>
      </c>
      <c r="J5647" s="1" t="s">
        <v>3130</v>
      </c>
      <c r="K5647" s="1" t="s">
        <v>3</v>
      </c>
      <c r="L5647" s="1" t="s">
        <v>4</v>
      </c>
      <c r="M5647" s="1" t="s">
        <v>5</v>
      </c>
      <c r="N5647" s="1" t="s">
        <v>6</v>
      </c>
      <c r="O5647" s="1" t="s">
        <v>7</v>
      </c>
      <c r="P5647" s="1" t="s">
        <v>8</v>
      </c>
      <c r="Q5647" s="1" t="s">
        <v>3344</v>
      </c>
      <c r="R5647" s="1" t="s">
        <v>3427</v>
      </c>
      <c r="S5647" s="1" t="s">
        <v>3447</v>
      </c>
      <c r="T5647" s="1" t="s">
        <v>3448</v>
      </c>
      <c r="U5647" s="1" t="s">
        <v>3452</v>
      </c>
      <c r="V5647" s="1" t="s">
        <v>3449</v>
      </c>
      <c r="W5647" s="1" t="s">
        <v>3450</v>
      </c>
      <c r="X5647" s="1" t="s">
        <v>3451</v>
      </c>
      <c r="Y5647" s="216" t="s">
        <v>3385</v>
      </c>
    </row>
    <row r="5648" spans="1:25">
      <c r="A5648" s="253"/>
      <c r="B5648" s="253"/>
      <c r="C5648" s="253"/>
      <c r="D5648" s="253"/>
      <c r="E5648" s="253"/>
      <c r="F5648" s="253"/>
      <c r="G5648" s="259"/>
      <c r="H5648" s="33" t="s">
        <v>0</v>
      </c>
      <c r="I5648" s="45">
        <v>1</v>
      </c>
      <c r="J5648" s="45">
        <v>3</v>
      </c>
      <c r="K5648" s="45" t="s">
        <v>9</v>
      </c>
      <c r="L5648" s="45">
        <v>5</v>
      </c>
      <c r="M5648" s="45">
        <v>6</v>
      </c>
      <c r="N5648" s="45">
        <v>7</v>
      </c>
      <c r="O5648" s="45">
        <v>8</v>
      </c>
      <c r="P5648" s="45">
        <v>9</v>
      </c>
      <c r="Q5648" s="45">
        <v>1</v>
      </c>
      <c r="R5648" s="45">
        <v>2</v>
      </c>
      <c r="S5648" s="45">
        <v>3</v>
      </c>
      <c r="T5648" s="45" t="s">
        <v>3453</v>
      </c>
      <c r="U5648" s="45">
        <v>5</v>
      </c>
      <c r="V5648" s="45">
        <v>6</v>
      </c>
      <c r="W5648" s="45">
        <v>7</v>
      </c>
      <c r="X5648" s="45" t="s">
        <v>3454</v>
      </c>
      <c r="Y5648" s="276">
        <v>9</v>
      </c>
    </row>
    <row r="5649" spans="1:25">
      <c r="A5649" s="253"/>
      <c r="B5649" s="253"/>
      <c r="C5649" s="253"/>
      <c r="D5649" s="253"/>
      <c r="E5649" s="253"/>
      <c r="F5649" s="253"/>
      <c r="G5649" s="259"/>
      <c r="H5649" s="34" t="s">
        <v>109</v>
      </c>
      <c r="I5649" s="35">
        <f t="shared" si="3833"/>
        <v>1813910</v>
      </c>
      <c r="J5649" s="35">
        <f t="shared" ref="J5649:P5649" si="3843">SUM(J5645)</f>
        <v>1730710</v>
      </c>
      <c r="K5649" s="35">
        <f t="shared" si="3834"/>
        <v>83200</v>
      </c>
      <c r="L5649" s="35">
        <f t="shared" si="3843"/>
        <v>83200</v>
      </c>
      <c r="M5649" s="35">
        <f t="shared" si="3843"/>
        <v>0</v>
      </c>
      <c r="N5649" s="35">
        <f t="shared" si="3843"/>
        <v>0</v>
      </c>
      <c r="O5649" s="35">
        <f t="shared" si="3843"/>
        <v>0</v>
      </c>
      <c r="P5649" s="35">
        <f t="shared" si="3843"/>
        <v>0</v>
      </c>
      <c r="Q5649" s="35">
        <f>SUM(Q5645)</f>
        <v>2009156</v>
      </c>
      <c r="R5649" s="35">
        <f>SUM(R5645)</f>
        <v>1869860</v>
      </c>
      <c r="S5649" s="35">
        <f>SUM(S5645)</f>
        <v>1540065</v>
      </c>
      <c r="T5649" s="35">
        <f t="shared" ref="T5649:X5649" si="3844">SUM(T5645)</f>
        <v>329695</v>
      </c>
      <c r="U5649" s="35">
        <f t="shared" si="3844"/>
        <v>183612</v>
      </c>
      <c r="V5649" s="35">
        <f t="shared" si="3844"/>
        <v>145059</v>
      </c>
      <c r="W5649" s="35">
        <f t="shared" si="3844"/>
        <v>1024</v>
      </c>
      <c r="X5649" s="35">
        <f t="shared" si="3844"/>
        <v>1869760</v>
      </c>
      <c r="Y5649" s="218">
        <f t="shared" ref="Y5649:Y5650" si="3845">IF(R5649=0,0,(X5649/R5649)*100)</f>
        <v>99.994652006032538</v>
      </c>
    </row>
    <row r="5650" spans="1:25">
      <c r="A5650" s="253"/>
      <c r="B5650" s="253"/>
      <c r="C5650" s="253"/>
      <c r="D5650" s="253"/>
      <c r="E5650" s="253"/>
      <c r="F5650" s="253"/>
      <c r="G5650" s="259"/>
      <c r="H5650" s="36" t="s">
        <v>69</v>
      </c>
      <c r="I5650" s="35">
        <f t="shared" si="3833"/>
        <v>1813910</v>
      </c>
      <c r="J5650" s="35">
        <f t="shared" ref="J5650:P5650" si="3846">SUM(J5649)</f>
        <v>1730710</v>
      </c>
      <c r="K5650" s="35">
        <f t="shared" si="3834"/>
        <v>83200</v>
      </c>
      <c r="L5650" s="35">
        <f t="shared" si="3846"/>
        <v>83200</v>
      </c>
      <c r="M5650" s="35">
        <f t="shared" si="3846"/>
        <v>0</v>
      </c>
      <c r="N5650" s="35">
        <f t="shared" si="3846"/>
        <v>0</v>
      </c>
      <c r="O5650" s="35">
        <f t="shared" si="3846"/>
        <v>0</v>
      </c>
      <c r="P5650" s="35">
        <f t="shared" si="3846"/>
        <v>0</v>
      </c>
      <c r="Q5650" s="35">
        <f>SUM(Q5649)</f>
        <v>2009156</v>
      </c>
      <c r="R5650" s="35">
        <f>SUM(R5649)</f>
        <v>1869860</v>
      </c>
      <c r="S5650" s="35">
        <f>SUM(S5649)</f>
        <v>1540065</v>
      </c>
      <c r="T5650" s="35">
        <f t="shared" ref="T5650:X5650" si="3847">SUM(T5649)</f>
        <v>329695</v>
      </c>
      <c r="U5650" s="35">
        <f t="shared" si="3847"/>
        <v>183612</v>
      </c>
      <c r="V5650" s="35">
        <f t="shared" si="3847"/>
        <v>145059</v>
      </c>
      <c r="W5650" s="35">
        <f t="shared" si="3847"/>
        <v>1024</v>
      </c>
      <c r="X5650" s="35">
        <f t="shared" si="3847"/>
        <v>1869760</v>
      </c>
      <c r="Y5650" s="218">
        <f t="shared" si="3845"/>
        <v>99.994652006032538</v>
      </c>
    </row>
    <row r="5651" spans="1:25" ht="15" thickBot="1">
      <c r="A5651" s="254"/>
      <c r="B5651" s="254"/>
      <c r="C5651" s="254"/>
      <c r="D5651" s="254"/>
      <c r="E5651" s="254"/>
      <c r="F5651" s="254"/>
      <c r="G5651" s="260"/>
    </row>
    <row r="5652" spans="1:25" ht="41.4" thickBot="1">
      <c r="A5652" s="24" t="s">
        <v>123</v>
      </c>
      <c r="B5652" s="24" t="s">
        <v>124</v>
      </c>
      <c r="C5652" s="24" t="s">
        <v>125</v>
      </c>
      <c r="D5652" s="25" t="s">
        <v>0</v>
      </c>
      <c r="E5652" s="24" t="s">
        <v>126</v>
      </c>
      <c r="F5652" s="24" t="s">
        <v>127</v>
      </c>
      <c r="G5652" s="151" t="s">
        <v>128</v>
      </c>
      <c r="H5652" s="24" t="s">
        <v>1</v>
      </c>
      <c r="I5652" s="1" t="s">
        <v>3093</v>
      </c>
      <c r="J5652" s="1" t="s">
        <v>3130</v>
      </c>
      <c r="K5652" s="1" t="s">
        <v>3</v>
      </c>
      <c r="L5652" s="1" t="s">
        <v>4</v>
      </c>
      <c r="M5652" s="1" t="s">
        <v>5</v>
      </c>
      <c r="N5652" s="1" t="s">
        <v>6</v>
      </c>
      <c r="O5652" s="1" t="s">
        <v>7</v>
      </c>
      <c r="P5652" s="1" t="s">
        <v>8</v>
      </c>
      <c r="Q5652" s="1" t="s">
        <v>3344</v>
      </c>
      <c r="R5652" s="1" t="s">
        <v>3427</v>
      </c>
      <c r="S5652" s="1" t="s">
        <v>3447</v>
      </c>
      <c r="T5652" s="1" t="s">
        <v>3448</v>
      </c>
      <c r="U5652" s="1" t="s">
        <v>3452</v>
      </c>
      <c r="V5652" s="1" t="s">
        <v>3449</v>
      </c>
      <c r="W5652" s="1" t="s">
        <v>3450</v>
      </c>
      <c r="X5652" s="1" t="s">
        <v>3451</v>
      </c>
      <c r="Y5652" s="216" t="s">
        <v>3385</v>
      </c>
    </row>
    <row r="5653" spans="1:25">
      <c r="A5653" s="26" t="s">
        <v>0</v>
      </c>
      <c r="B5653" s="26" t="s">
        <v>0</v>
      </c>
      <c r="C5653" s="26" t="s">
        <v>0</v>
      </c>
      <c r="D5653" s="27" t="s">
        <v>0</v>
      </c>
      <c r="E5653" s="27" t="s">
        <v>0</v>
      </c>
      <c r="F5653" s="28" t="s">
        <v>0</v>
      </c>
      <c r="G5653" s="152" t="s">
        <v>0</v>
      </c>
      <c r="H5653" s="29" t="s">
        <v>0</v>
      </c>
      <c r="I5653" s="45">
        <v>1</v>
      </c>
      <c r="J5653" s="45">
        <v>3</v>
      </c>
      <c r="K5653" s="45" t="s">
        <v>9</v>
      </c>
      <c r="L5653" s="45">
        <v>5</v>
      </c>
      <c r="M5653" s="45">
        <v>6</v>
      </c>
      <c r="N5653" s="45">
        <v>7</v>
      </c>
      <c r="O5653" s="45">
        <v>8</v>
      </c>
      <c r="P5653" s="45">
        <v>9</v>
      </c>
      <c r="Q5653" s="45">
        <v>1</v>
      </c>
      <c r="R5653" s="45">
        <v>2</v>
      </c>
      <c r="S5653" s="45">
        <v>3</v>
      </c>
      <c r="T5653" s="45" t="s">
        <v>3453</v>
      </c>
      <c r="U5653" s="45">
        <v>5</v>
      </c>
      <c r="V5653" s="45">
        <v>6</v>
      </c>
      <c r="W5653" s="45">
        <v>7</v>
      </c>
      <c r="X5653" s="45" t="s">
        <v>3454</v>
      </c>
      <c r="Y5653" s="276">
        <v>9</v>
      </c>
    </row>
    <row r="5654" spans="1:25">
      <c r="A5654" s="133" t="s">
        <v>786</v>
      </c>
      <c r="B5654" s="133" t="s">
        <v>184</v>
      </c>
      <c r="C5654" s="109" t="s">
        <v>1142</v>
      </c>
      <c r="D5654" s="109" t="s">
        <v>1884</v>
      </c>
      <c r="E5654" s="98" t="s">
        <v>0</v>
      </c>
      <c r="F5654" s="98" t="s">
        <v>0</v>
      </c>
      <c r="G5654" s="153" t="s">
        <v>0</v>
      </c>
      <c r="H5654" s="98" t="s">
        <v>1885</v>
      </c>
      <c r="I5654" s="110"/>
      <c r="J5654" s="110"/>
      <c r="K5654" s="110"/>
      <c r="L5654" s="110" t="s">
        <v>0</v>
      </c>
      <c r="M5654" s="110" t="s">
        <v>0</v>
      </c>
      <c r="N5654" s="110" t="s">
        <v>0</v>
      </c>
      <c r="O5654" s="110" t="s">
        <v>0</v>
      </c>
      <c r="P5654" s="110" t="s">
        <v>0</v>
      </c>
      <c r="Q5654" s="110"/>
      <c r="R5654" s="110"/>
      <c r="S5654" s="110"/>
      <c r="T5654" s="110" t="s">
        <v>0</v>
      </c>
      <c r="U5654" s="110" t="s">
        <v>0</v>
      </c>
      <c r="V5654" s="110" t="s">
        <v>0</v>
      </c>
      <c r="W5654" s="110" t="s">
        <v>0</v>
      </c>
      <c r="X5654" s="110" t="s">
        <v>0</v>
      </c>
      <c r="Y5654" s="217"/>
    </row>
    <row r="5655" spans="1:25" ht="20.399999999999999">
      <c r="A5655" s="20" t="s">
        <v>0</v>
      </c>
      <c r="B5655" s="20" t="s">
        <v>0</v>
      </c>
      <c r="C5655" s="20" t="s">
        <v>0</v>
      </c>
      <c r="D5655" s="21" t="s">
        <v>0</v>
      </c>
      <c r="E5655" s="21" t="s">
        <v>0</v>
      </c>
      <c r="F5655" s="21" t="s">
        <v>0</v>
      </c>
      <c r="G5655" s="150" t="s">
        <v>0</v>
      </c>
      <c r="H5655" s="30" t="s">
        <v>33</v>
      </c>
      <c r="I5655" s="31">
        <f t="shared" si="3833"/>
        <v>1309580</v>
      </c>
      <c r="J5655" s="31">
        <f t="shared" ref="J5655:P5655" si="3848">SUM(J5656,J5664,J5666)</f>
        <v>1274680</v>
      </c>
      <c r="K5655" s="31">
        <f t="shared" si="3834"/>
        <v>34900</v>
      </c>
      <c r="L5655" s="31">
        <f t="shared" si="3848"/>
        <v>34900</v>
      </c>
      <c r="M5655" s="31">
        <f t="shared" si="3848"/>
        <v>0</v>
      </c>
      <c r="N5655" s="31">
        <f t="shared" si="3848"/>
        <v>0</v>
      </c>
      <c r="O5655" s="31">
        <f t="shared" si="3848"/>
        <v>0</v>
      </c>
      <c r="P5655" s="31">
        <f t="shared" si="3848"/>
        <v>0</v>
      </c>
      <c r="Q5655" s="31">
        <f>SUM(Q5656,Q5664,Q5666)</f>
        <v>1367827</v>
      </c>
      <c r="R5655" s="31">
        <f>SUM(R5656,R5664,R5666)</f>
        <v>1334927</v>
      </c>
      <c r="S5655" s="31">
        <f>SUM(S5656,S5664,S5666)</f>
        <v>1092138</v>
      </c>
      <c r="T5655" s="31">
        <f t="shared" ref="T5655:X5655" si="3849">SUM(T5656,T5664,T5666)</f>
        <v>242789</v>
      </c>
      <c r="U5655" s="31">
        <f t="shared" si="3849"/>
        <v>125189</v>
      </c>
      <c r="V5655" s="31">
        <f t="shared" si="3849"/>
        <v>117600</v>
      </c>
      <c r="W5655" s="31">
        <f t="shared" si="3849"/>
        <v>0</v>
      </c>
      <c r="X5655" s="31">
        <f t="shared" si="3849"/>
        <v>1334927</v>
      </c>
      <c r="Y5655" s="220">
        <f t="shared" ref="Y5655:Y5685" si="3850">IF(R5655=0,0,(X5655/R5655)*100)</f>
        <v>100</v>
      </c>
    </row>
    <row r="5656" spans="1:25">
      <c r="A5656" s="23" t="s">
        <v>786</v>
      </c>
      <c r="B5656" s="23" t="s">
        <v>184</v>
      </c>
      <c r="C5656" s="23" t="s">
        <v>1142</v>
      </c>
      <c r="D5656" s="23" t="s">
        <v>1884</v>
      </c>
      <c r="E5656" s="21" t="s">
        <v>132</v>
      </c>
      <c r="F5656" s="21" t="s">
        <v>0</v>
      </c>
      <c r="G5656" s="150" t="s">
        <v>0</v>
      </c>
      <c r="H5656" s="21" t="s">
        <v>11</v>
      </c>
      <c r="I5656" s="66">
        <f t="shared" si="3833"/>
        <v>1102230</v>
      </c>
      <c r="J5656" s="66">
        <f t="shared" ref="J5656:P5656" si="3851">SUM(J5657,J5658)</f>
        <v>1102230</v>
      </c>
      <c r="K5656" s="66">
        <f t="shared" si="3834"/>
        <v>0</v>
      </c>
      <c r="L5656" s="66">
        <f t="shared" si="3851"/>
        <v>0</v>
      </c>
      <c r="M5656" s="66">
        <f t="shared" si="3851"/>
        <v>0</v>
      </c>
      <c r="N5656" s="66">
        <f t="shared" si="3851"/>
        <v>0</v>
      </c>
      <c r="O5656" s="66">
        <f t="shared" si="3851"/>
        <v>0</v>
      </c>
      <c r="P5656" s="66">
        <f t="shared" si="3851"/>
        <v>0</v>
      </c>
      <c r="Q5656" s="66">
        <f>SUM(Q5657,Q5658)</f>
        <v>1150496</v>
      </c>
      <c r="R5656" s="66">
        <f>SUM(R5657,R5658)</f>
        <v>1150496</v>
      </c>
      <c r="S5656" s="66">
        <f>SUM(S5657,S5658)</f>
        <v>944747</v>
      </c>
      <c r="T5656" s="66">
        <f t="shared" ref="T5656:X5656" si="3852">SUM(T5657,T5658)</f>
        <v>205749</v>
      </c>
      <c r="U5656" s="66">
        <f t="shared" si="3852"/>
        <v>104905</v>
      </c>
      <c r="V5656" s="66">
        <f t="shared" si="3852"/>
        <v>100844</v>
      </c>
      <c r="W5656" s="66">
        <f t="shared" si="3852"/>
        <v>0</v>
      </c>
      <c r="X5656" s="66">
        <f t="shared" si="3852"/>
        <v>1150496</v>
      </c>
      <c r="Y5656" s="208">
        <f t="shared" si="3850"/>
        <v>100</v>
      </c>
    </row>
    <row r="5657" spans="1:25">
      <c r="A5657" s="23" t="s">
        <v>786</v>
      </c>
      <c r="B5657" s="23" t="s">
        <v>184</v>
      </c>
      <c r="C5657" s="23" t="s">
        <v>1142</v>
      </c>
      <c r="D5657" s="23" t="s">
        <v>1884</v>
      </c>
      <c r="E5657" s="22">
        <v>6111</v>
      </c>
      <c r="F5657" s="23"/>
      <c r="G5657" s="128" t="s">
        <v>3379</v>
      </c>
      <c r="H5657" s="32" t="s">
        <v>12</v>
      </c>
      <c r="I5657" s="44">
        <f t="shared" si="3833"/>
        <v>967630</v>
      </c>
      <c r="J5657" s="44">
        <v>967630</v>
      </c>
      <c r="K5657" s="44">
        <f t="shared" si="3834"/>
        <v>0</v>
      </c>
      <c r="L5657" s="44">
        <v>0</v>
      </c>
      <c r="M5657" s="44">
        <v>0</v>
      </c>
      <c r="N5657" s="44">
        <v>0</v>
      </c>
      <c r="O5657" s="44">
        <v>0</v>
      </c>
      <c r="P5657" s="44">
        <v>0</v>
      </c>
      <c r="Q5657" s="44">
        <v>1013663</v>
      </c>
      <c r="R5657" s="44">
        <v>1013663</v>
      </c>
      <c r="S5657" s="44">
        <v>814685</v>
      </c>
      <c r="T5657" s="44">
        <f t="shared" ref="T5657:T5684" si="3853">U5657+V5657+W5657</f>
        <v>198978</v>
      </c>
      <c r="U5657" s="44">
        <v>100000</v>
      </c>
      <c r="V5657" s="44">
        <v>98978</v>
      </c>
      <c r="W5657" s="44">
        <v>0</v>
      </c>
      <c r="X5657" s="44">
        <f t="shared" ref="X5657:X5684" si="3854">S5657+T5657</f>
        <v>1013663</v>
      </c>
      <c r="Y5657" s="209">
        <f t="shared" si="3850"/>
        <v>100</v>
      </c>
    </row>
    <row r="5658" spans="1:25">
      <c r="A5658" s="20" t="s">
        <v>786</v>
      </c>
      <c r="B5658" s="20" t="s">
        <v>184</v>
      </c>
      <c r="C5658" s="20" t="s">
        <v>1142</v>
      </c>
      <c r="D5658" s="20" t="s">
        <v>1884</v>
      </c>
      <c r="E5658" s="20" t="s">
        <v>134</v>
      </c>
      <c r="F5658" s="23" t="s">
        <v>0</v>
      </c>
      <c r="G5658" s="154" t="s">
        <v>0</v>
      </c>
      <c r="H5658" s="21" t="s">
        <v>13</v>
      </c>
      <c r="I5658" s="66">
        <f t="shared" si="3833"/>
        <v>134600</v>
      </c>
      <c r="J5658" s="66">
        <f t="shared" ref="J5658:P5658" si="3855">SUM(J5659:J5663)</f>
        <v>134600</v>
      </c>
      <c r="K5658" s="66">
        <f t="shared" si="3834"/>
        <v>0</v>
      </c>
      <c r="L5658" s="66">
        <f t="shared" si="3855"/>
        <v>0</v>
      </c>
      <c r="M5658" s="66">
        <f t="shared" si="3855"/>
        <v>0</v>
      </c>
      <c r="N5658" s="66">
        <f t="shared" si="3855"/>
        <v>0</v>
      </c>
      <c r="O5658" s="66">
        <f t="shared" si="3855"/>
        <v>0</v>
      </c>
      <c r="P5658" s="66">
        <f t="shared" si="3855"/>
        <v>0</v>
      </c>
      <c r="Q5658" s="66">
        <f>SUM(Q5659:Q5663)</f>
        <v>136833</v>
      </c>
      <c r="R5658" s="66">
        <f>SUM(R5659:R5663)</f>
        <v>136833</v>
      </c>
      <c r="S5658" s="66">
        <f>SUM(S5659:S5663)</f>
        <v>130062</v>
      </c>
      <c r="T5658" s="66">
        <f t="shared" ref="T5658:X5658" si="3856">SUM(T5659:T5663)</f>
        <v>6771</v>
      </c>
      <c r="U5658" s="66">
        <f t="shared" si="3856"/>
        <v>4905</v>
      </c>
      <c r="V5658" s="66">
        <f t="shared" si="3856"/>
        <v>1866</v>
      </c>
      <c r="W5658" s="66">
        <f t="shared" si="3856"/>
        <v>0</v>
      </c>
      <c r="X5658" s="66">
        <f t="shared" si="3856"/>
        <v>136833</v>
      </c>
      <c r="Y5658" s="208">
        <f t="shared" si="3850"/>
        <v>100</v>
      </c>
    </row>
    <row r="5659" spans="1:25">
      <c r="A5659" s="23" t="s">
        <v>786</v>
      </c>
      <c r="B5659" s="23" t="s">
        <v>184</v>
      </c>
      <c r="C5659" s="23" t="s">
        <v>1142</v>
      </c>
      <c r="D5659" s="23" t="s">
        <v>1884</v>
      </c>
      <c r="E5659" s="22">
        <v>6112</v>
      </c>
      <c r="F5659" s="23" t="s">
        <v>1886</v>
      </c>
      <c r="G5659" s="128" t="s">
        <v>3379</v>
      </c>
      <c r="H5659" s="32" t="s">
        <v>16</v>
      </c>
      <c r="I5659" s="44">
        <f t="shared" si="3833"/>
        <v>21000</v>
      </c>
      <c r="J5659" s="44">
        <v>21000</v>
      </c>
      <c r="K5659" s="44">
        <f t="shared" si="3834"/>
        <v>0</v>
      </c>
      <c r="L5659" s="44">
        <v>0</v>
      </c>
      <c r="M5659" s="44">
        <v>0</v>
      </c>
      <c r="N5659" s="44">
        <v>0</v>
      </c>
      <c r="O5659" s="44">
        <v>0</v>
      </c>
      <c r="P5659" s="44">
        <v>0</v>
      </c>
      <c r="Q5659" s="44">
        <v>21000</v>
      </c>
      <c r="R5659" s="44">
        <v>21000</v>
      </c>
      <c r="S5659" s="44">
        <v>17134</v>
      </c>
      <c r="T5659" s="44">
        <f t="shared" si="3853"/>
        <v>3866</v>
      </c>
      <c r="U5659" s="44">
        <v>2000</v>
      </c>
      <c r="V5659" s="44">
        <v>1866</v>
      </c>
      <c r="W5659" s="44">
        <v>0</v>
      </c>
      <c r="X5659" s="44">
        <f t="shared" si="3854"/>
        <v>21000</v>
      </c>
      <c r="Y5659" s="209">
        <f t="shared" si="3850"/>
        <v>100</v>
      </c>
    </row>
    <row r="5660" spans="1:25">
      <c r="A5660" s="23" t="s">
        <v>786</v>
      </c>
      <c r="B5660" s="23" t="s">
        <v>184</v>
      </c>
      <c r="C5660" s="23" t="s">
        <v>1142</v>
      </c>
      <c r="D5660" s="23" t="s">
        <v>1884</v>
      </c>
      <c r="E5660" s="22">
        <v>6112</v>
      </c>
      <c r="F5660" s="23" t="s">
        <v>1887</v>
      </c>
      <c r="G5660" s="128" t="s">
        <v>3379</v>
      </c>
      <c r="H5660" s="32" t="s">
        <v>19</v>
      </c>
      <c r="I5660" s="44">
        <f t="shared" si="3833"/>
        <v>75000</v>
      </c>
      <c r="J5660" s="44">
        <v>75000</v>
      </c>
      <c r="K5660" s="44">
        <f t="shared" si="3834"/>
        <v>0</v>
      </c>
      <c r="L5660" s="44">
        <v>0</v>
      </c>
      <c r="M5660" s="44">
        <v>0</v>
      </c>
      <c r="N5660" s="44">
        <v>0</v>
      </c>
      <c r="O5660" s="44">
        <v>0</v>
      </c>
      <c r="P5660" s="44">
        <v>0</v>
      </c>
      <c r="Q5660" s="44">
        <v>75000</v>
      </c>
      <c r="R5660" s="44">
        <v>75000</v>
      </c>
      <c r="S5660" s="44">
        <v>72095</v>
      </c>
      <c r="T5660" s="44">
        <f t="shared" si="3853"/>
        <v>2905</v>
      </c>
      <c r="U5660" s="44">
        <v>2905</v>
      </c>
      <c r="V5660" s="44">
        <v>0</v>
      </c>
      <c r="W5660" s="44">
        <v>0</v>
      </c>
      <c r="X5660" s="44">
        <f t="shared" si="3854"/>
        <v>75000</v>
      </c>
      <c r="Y5660" s="209">
        <f t="shared" si="3850"/>
        <v>100</v>
      </c>
    </row>
    <row r="5661" spans="1:25">
      <c r="A5661" s="23" t="s">
        <v>786</v>
      </c>
      <c r="B5661" s="23" t="s">
        <v>184</v>
      </c>
      <c r="C5661" s="23" t="s">
        <v>1142</v>
      </c>
      <c r="D5661" s="23" t="s">
        <v>1884</v>
      </c>
      <c r="E5661" s="22">
        <v>6112</v>
      </c>
      <c r="F5661" s="23" t="s">
        <v>1888</v>
      </c>
      <c r="G5661" s="128" t="s">
        <v>3379</v>
      </c>
      <c r="H5661" s="32" t="s">
        <v>17</v>
      </c>
      <c r="I5661" s="44">
        <f t="shared" si="3833"/>
        <v>20600</v>
      </c>
      <c r="J5661" s="44">
        <v>20600</v>
      </c>
      <c r="K5661" s="44">
        <f t="shared" si="3834"/>
        <v>0</v>
      </c>
      <c r="L5661" s="44">
        <v>0</v>
      </c>
      <c r="M5661" s="44">
        <v>0</v>
      </c>
      <c r="N5661" s="44">
        <v>0</v>
      </c>
      <c r="O5661" s="44">
        <v>0</v>
      </c>
      <c r="P5661" s="44">
        <v>0</v>
      </c>
      <c r="Q5661" s="44">
        <v>22833</v>
      </c>
      <c r="R5661" s="44">
        <v>22833</v>
      </c>
      <c r="S5661" s="44">
        <v>22833</v>
      </c>
      <c r="T5661" s="44">
        <f t="shared" si="3853"/>
        <v>0</v>
      </c>
      <c r="U5661" s="44">
        <v>0</v>
      </c>
      <c r="V5661" s="44">
        <v>0</v>
      </c>
      <c r="W5661" s="44">
        <v>0</v>
      </c>
      <c r="X5661" s="44">
        <f t="shared" si="3854"/>
        <v>22833</v>
      </c>
      <c r="Y5661" s="209">
        <f t="shared" si="3850"/>
        <v>100</v>
      </c>
    </row>
    <row r="5662" spans="1:25">
      <c r="A5662" s="23" t="s">
        <v>786</v>
      </c>
      <c r="B5662" s="23" t="s">
        <v>184</v>
      </c>
      <c r="C5662" s="23" t="s">
        <v>1142</v>
      </c>
      <c r="D5662" s="23" t="s">
        <v>1884</v>
      </c>
      <c r="E5662" s="22">
        <v>6112</v>
      </c>
      <c r="F5662" s="23" t="s">
        <v>1889</v>
      </c>
      <c r="G5662" s="128" t="s">
        <v>3379</v>
      </c>
      <c r="H5662" s="32" t="s">
        <v>15</v>
      </c>
      <c r="I5662" s="44">
        <f t="shared" si="3833"/>
        <v>8000</v>
      </c>
      <c r="J5662" s="44">
        <v>8000</v>
      </c>
      <c r="K5662" s="44">
        <f t="shared" si="3834"/>
        <v>0</v>
      </c>
      <c r="L5662" s="44">
        <v>0</v>
      </c>
      <c r="M5662" s="44">
        <v>0</v>
      </c>
      <c r="N5662" s="44">
        <v>0</v>
      </c>
      <c r="O5662" s="44">
        <v>0</v>
      </c>
      <c r="P5662" s="44">
        <v>0</v>
      </c>
      <c r="Q5662" s="44">
        <v>8000</v>
      </c>
      <c r="R5662" s="44">
        <v>8000</v>
      </c>
      <c r="S5662" s="44">
        <v>8000</v>
      </c>
      <c r="T5662" s="44">
        <f t="shared" si="3853"/>
        <v>0</v>
      </c>
      <c r="U5662" s="44">
        <v>0</v>
      </c>
      <c r="V5662" s="44">
        <v>0</v>
      </c>
      <c r="W5662" s="44">
        <v>0</v>
      </c>
      <c r="X5662" s="44">
        <f t="shared" si="3854"/>
        <v>8000</v>
      </c>
      <c r="Y5662" s="209">
        <f t="shared" si="3850"/>
        <v>100</v>
      </c>
    </row>
    <row r="5663" spans="1:25">
      <c r="A5663" s="23" t="s">
        <v>786</v>
      </c>
      <c r="B5663" s="23" t="s">
        <v>184</v>
      </c>
      <c r="C5663" s="23" t="s">
        <v>1142</v>
      </c>
      <c r="D5663" s="23" t="s">
        <v>1884</v>
      </c>
      <c r="E5663" s="22">
        <v>6112</v>
      </c>
      <c r="F5663" s="23" t="s">
        <v>1890</v>
      </c>
      <c r="G5663" s="128" t="s">
        <v>3379</v>
      </c>
      <c r="H5663" s="32" t="s">
        <v>18</v>
      </c>
      <c r="I5663" s="44">
        <f t="shared" si="3833"/>
        <v>10000</v>
      </c>
      <c r="J5663" s="44">
        <v>10000</v>
      </c>
      <c r="K5663" s="44">
        <f t="shared" si="3834"/>
        <v>0</v>
      </c>
      <c r="L5663" s="44">
        <v>0</v>
      </c>
      <c r="M5663" s="44">
        <v>0</v>
      </c>
      <c r="N5663" s="44">
        <v>0</v>
      </c>
      <c r="O5663" s="44">
        <v>0</v>
      </c>
      <c r="P5663" s="44">
        <v>0</v>
      </c>
      <c r="Q5663" s="44">
        <v>10000</v>
      </c>
      <c r="R5663" s="44">
        <v>10000</v>
      </c>
      <c r="S5663" s="44">
        <v>10000</v>
      </c>
      <c r="T5663" s="44">
        <f t="shared" si="3853"/>
        <v>0</v>
      </c>
      <c r="U5663" s="44">
        <v>0</v>
      </c>
      <c r="V5663" s="44">
        <v>0</v>
      </c>
      <c r="W5663" s="44">
        <v>0</v>
      </c>
      <c r="X5663" s="44">
        <f t="shared" si="3854"/>
        <v>10000</v>
      </c>
      <c r="Y5663" s="209">
        <f t="shared" si="3850"/>
        <v>100</v>
      </c>
    </row>
    <row r="5664" spans="1:25">
      <c r="A5664" s="23" t="s">
        <v>786</v>
      </c>
      <c r="B5664" s="23" t="s">
        <v>184</v>
      </c>
      <c r="C5664" s="23" t="s">
        <v>1142</v>
      </c>
      <c r="D5664" s="23" t="s">
        <v>1884</v>
      </c>
      <c r="E5664" s="21" t="s">
        <v>139</v>
      </c>
      <c r="F5664" s="21" t="s">
        <v>0</v>
      </c>
      <c r="G5664" s="150" t="s">
        <v>0</v>
      </c>
      <c r="H5664" s="21" t="s">
        <v>21</v>
      </c>
      <c r="I5664" s="66">
        <f t="shared" si="3833"/>
        <v>102300</v>
      </c>
      <c r="J5664" s="66">
        <f t="shared" ref="J5664:X5664" si="3857">SUM(J5665)</f>
        <v>102300</v>
      </c>
      <c r="K5664" s="66">
        <f t="shared" si="3834"/>
        <v>0</v>
      </c>
      <c r="L5664" s="66">
        <f t="shared" si="3857"/>
        <v>0</v>
      </c>
      <c r="M5664" s="66">
        <f t="shared" si="3857"/>
        <v>0</v>
      </c>
      <c r="N5664" s="66">
        <f t="shared" si="3857"/>
        <v>0</v>
      </c>
      <c r="O5664" s="66">
        <f t="shared" si="3857"/>
        <v>0</v>
      </c>
      <c r="P5664" s="66">
        <f t="shared" si="3857"/>
        <v>0</v>
      </c>
      <c r="Q5664" s="66">
        <f t="shared" si="3857"/>
        <v>107133</v>
      </c>
      <c r="R5664" s="66">
        <f t="shared" si="3857"/>
        <v>107133</v>
      </c>
      <c r="S5664" s="66">
        <f t="shared" si="3857"/>
        <v>87577</v>
      </c>
      <c r="T5664" s="66">
        <f t="shared" si="3857"/>
        <v>19556</v>
      </c>
      <c r="U5664" s="66">
        <f t="shared" si="3857"/>
        <v>10000</v>
      </c>
      <c r="V5664" s="66">
        <f t="shared" si="3857"/>
        <v>9556</v>
      </c>
      <c r="W5664" s="66">
        <f t="shared" si="3857"/>
        <v>0</v>
      </c>
      <c r="X5664" s="66">
        <f t="shared" si="3857"/>
        <v>107133</v>
      </c>
      <c r="Y5664" s="208">
        <f t="shared" si="3850"/>
        <v>100</v>
      </c>
    </row>
    <row r="5665" spans="1:25">
      <c r="A5665" s="23" t="s">
        <v>786</v>
      </c>
      <c r="B5665" s="23" t="s">
        <v>184</v>
      </c>
      <c r="C5665" s="23" t="s">
        <v>1142</v>
      </c>
      <c r="D5665" s="23" t="s">
        <v>1884</v>
      </c>
      <c r="E5665" s="22">
        <v>6121</v>
      </c>
      <c r="F5665" s="23"/>
      <c r="G5665" s="128" t="s">
        <v>3379</v>
      </c>
      <c r="H5665" s="32" t="s">
        <v>22</v>
      </c>
      <c r="I5665" s="44">
        <f t="shared" si="3833"/>
        <v>102300</v>
      </c>
      <c r="J5665" s="44">
        <v>102300</v>
      </c>
      <c r="K5665" s="44">
        <f t="shared" si="3834"/>
        <v>0</v>
      </c>
      <c r="L5665" s="44">
        <v>0</v>
      </c>
      <c r="M5665" s="44">
        <v>0</v>
      </c>
      <c r="N5665" s="44">
        <v>0</v>
      </c>
      <c r="O5665" s="44">
        <v>0</v>
      </c>
      <c r="P5665" s="44">
        <v>0</v>
      </c>
      <c r="Q5665" s="44">
        <v>107133</v>
      </c>
      <c r="R5665" s="44">
        <v>107133</v>
      </c>
      <c r="S5665" s="44">
        <v>87577</v>
      </c>
      <c r="T5665" s="44">
        <f t="shared" si="3853"/>
        <v>19556</v>
      </c>
      <c r="U5665" s="44">
        <v>10000</v>
      </c>
      <c r="V5665" s="44">
        <v>9556</v>
      </c>
      <c r="W5665" s="44">
        <v>0</v>
      </c>
      <c r="X5665" s="44">
        <f t="shared" si="3854"/>
        <v>107133</v>
      </c>
      <c r="Y5665" s="209">
        <f t="shared" si="3850"/>
        <v>100</v>
      </c>
    </row>
    <row r="5666" spans="1:25">
      <c r="A5666" s="23" t="s">
        <v>786</v>
      </c>
      <c r="B5666" s="23" t="s">
        <v>184</v>
      </c>
      <c r="C5666" s="23" t="s">
        <v>1142</v>
      </c>
      <c r="D5666" s="23" t="s">
        <v>1884</v>
      </c>
      <c r="E5666" s="21" t="s">
        <v>141</v>
      </c>
      <c r="F5666" s="21" t="s">
        <v>0</v>
      </c>
      <c r="G5666" s="150" t="s">
        <v>0</v>
      </c>
      <c r="H5666" s="21" t="s">
        <v>23</v>
      </c>
      <c r="I5666" s="66">
        <f t="shared" si="3833"/>
        <v>105050</v>
      </c>
      <c r="J5666" s="66">
        <f t="shared" ref="J5666:P5666" si="3858">SUM(J5667:J5674)</f>
        <v>70150</v>
      </c>
      <c r="K5666" s="66">
        <f t="shared" si="3834"/>
        <v>34900</v>
      </c>
      <c r="L5666" s="66">
        <f t="shared" si="3858"/>
        <v>34900</v>
      </c>
      <c r="M5666" s="66">
        <f t="shared" si="3858"/>
        <v>0</v>
      </c>
      <c r="N5666" s="66">
        <f t="shared" si="3858"/>
        <v>0</v>
      </c>
      <c r="O5666" s="66">
        <f t="shared" si="3858"/>
        <v>0</v>
      </c>
      <c r="P5666" s="66">
        <f t="shared" si="3858"/>
        <v>0</v>
      </c>
      <c r="Q5666" s="66">
        <f>SUM(Q5667:Q5674)</f>
        <v>110198</v>
      </c>
      <c r="R5666" s="66">
        <f>SUM(R5667:R5674)</f>
        <v>77298</v>
      </c>
      <c r="S5666" s="66">
        <f>SUM(S5667:S5674)</f>
        <v>59814</v>
      </c>
      <c r="T5666" s="66">
        <f t="shared" ref="T5666:X5666" si="3859">SUM(T5667:T5674)</f>
        <v>17484</v>
      </c>
      <c r="U5666" s="66">
        <f t="shared" si="3859"/>
        <v>10284</v>
      </c>
      <c r="V5666" s="66">
        <f t="shared" si="3859"/>
        <v>7200</v>
      </c>
      <c r="W5666" s="66">
        <f t="shared" si="3859"/>
        <v>0</v>
      </c>
      <c r="X5666" s="66">
        <f t="shared" si="3859"/>
        <v>77298</v>
      </c>
      <c r="Y5666" s="208">
        <f t="shared" si="3850"/>
        <v>100</v>
      </c>
    </row>
    <row r="5667" spans="1:25">
      <c r="A5667" s="23" t="s">
        <v>786</v>
      </c>
      <c r="B5667" s="23" t="s">
        <v>184</v>
      </c>
      <c r="C5667" s="23" t="s">
        <v>1142</v>
      </c>
      <c r="D5667" s="23" t="s">
        <v>1884</v>
      </c>
      <c r="E5667" s="22">
        <v>6131</v>
      </c>
      <c r="F5667" s="23"/>
      <c r="G5667" s="128" t="s">
        <v>3379</v>
      </c>
      <c r="H5667" s="32" t="s">
        <v>24</v>
      </c>
      <c r="I5667" s="44">
        <f t="shared" si="3833"/>
        <v>1000</v>
      </c>
      <c r="J5667" s="44">
        <v>0</v>
      </c>
      <c r="K5667" s="44">
        <f t="shared" si="3834"/>
        <v>1000</v>
      </c>
      <c r="L5667" s="44">
        <v>1000</v>
      </c>
      <c r="M5667" s="44">
        <v>0</v>
      </c>
      <c r="N5667" s="44">
        <v>0</v>
      </c>
      <c r="O5667" s="44">
        <v>0</v>
      </c>
      <c r="P5667" s="44">
        <v>0</v>
      </c>
      <c r="Q5667" s="44">
        <v>1000</v>
      </c>
      <c r="R5667" s="44">
        <v>0</v>
      </c>
      <c r="S5667" s="44">
        <v>0</v>
      </c>
      <c r="T5667" s="44">
        <f t="shared" si="3853"/>
        <v>0</v>
      </c>
      <c r="U5667" s="44">
        <v>0</v>
      </c>
      <c r="V5667" s="44">
        <v>0</v>
      </c>
      <c r="W5667" s="44">
        <v>0</v>
      </c>
      <c r="X5667" s="44">
        <f t="shared" si="3854"/>
        <v>0</v>
      </c>
      <c r="Y5667" s="209">
        <f t="shared" si="3850"/>
        <v>0</v>
      </c>
    </row>
    <row r="5668" spans="1:25">
      <c r="A5668" s="23" t="s">
        <v>786</v>
      </c>
      <c r="B5668" s="23" t="s">
        <v>184</v>
      </c>
      <c r="C5668" s="23" t="s">
        <v>1142</v>
      </c>
      <c r="D5668" s="23" t="s">
        <v>1884</v>
      </c>
      <c r="E5668" s="22">
        <v>6132</v>
      </c>
      <c r="F5668" s="23"/>
      <c r="G5668" s="128" t="s">
        <v>3379</v>
      </c>
      <c r="H5668" s="32" t="s">
        <v>25</v>
      </c>
      <c r="I5668" s="44">
        <f t="shared" si="3833"/>
        <v>35000</v>
      </c>
      <c r="J5668" s="44">
        <v>35000</v>
      </c>
      <c r="K5668" s="44">
        <f t="shared" si="3834"/>
        <v>0</v>
      </c>
      <c r="L5668" s="44">
        <v>0</v>
      </c>
      <c r="M5668" s="44">
        <v>0</v>
      </c>
      <c r="N5668" s="44">
        <v>0</v>
      </c>
      <c r="O5668" s="44">
        <v>0</v>
      </c>
      <c r="P5668" s="44">
        <v>0</v>
      </c>
      <c r="Q5668" s="44">
        <v>35000</v>
      </c>
      <c r="R5668" s="44">
        <v>35000</v>
      </c>
      <c r="S5668" s="44">
        <v>23000</v>
      </c>
      <c r="T5668" s="44">
        <f t="shared" si="3853"/>
        <v>12000</v>
      </c>
      <c r="U5668" s="44">
        <v>6000</v>
      </c>
      <c r="V5668" s="44">
        <v>6000</v>
      </c>
      <c r="W5668" s="44">
        <v>0</v>
      </c>
      <c r="X5668" s="44">
        <f t="shared" si="3854"/>
        <v>35000</v>
      </c>
      <c r="Y5668" s="209">
        <f t="shared" si="3850"/>
        <v>100</v>
      </c>
    </row>
    <row r="5669" spans="1:25">
      <c r="A5669" s="23" t="s">
        <v>786</v>
      </c>
      <c r="B5669" s="23" t="s">
        <v>184</v>
      </c>
      <c r="C5669" s="23" t="s">
        <v>1142</v>
      </c>
      <c r="D5669" s="23" t="s">
        <v>1884</v>
      </c>
      <c r="E5669" s="22">
        <v>6133</v>
      </c>
      <c r="F5669" s="23"/>
      <c r="G5669" s="128" t="s">
        <v>3379</v>
      </c>
      <c r="H5669" s="32" t="s">
        <v>26</v>
      </c>
      <c r="I5669" s="44">
        <f t="shared" si="3833"/>
        <v>8000</v>
      </c>
      <c r="J5669" s="44">
        <v>8000</v>
      </c>
      <c r="K5669" s="44">
        <f t="shared" si="3834"/>
        <v>0</v>
      </c>
      <c r="L5669" s="44">
        <v>0</v>
      </c>
      <c r="M5669" s="44">
        <v>0</v>
      </c>
      <c r="N5669" s="44">
        <v>0</v>
      </c>
      <c r="O5669" s="44">
        <v>0</v>
      </c>
      <c r="P5669" s="44">
        <v>0</v>
      </c>
      <c r="Q5669" s="44">
        <v>8000</v>
      </c>
      <c r="R5669" s="44">
        <v>8000</v>
      </c>
      <c r="S5669" s="44">
        <v>6800</v>
      </c>
      <c r="T5669" s="44">
        <f t="shared" si="3853"/>
        <v>1200</v>
      </c>
      <c r="U5669" s="44">
        <v>800</v>
      </c>
      <c r="V5669" s="44">
        <v>400</v>
      </c>
      <c r="W5669" s="44">
        <v>0</v>
      </c>
      <c r="X5669" s="44">
        <f t="shared" si="3854"/>
        <v>8000</v>
      </c>
      <c r="Y5669" s="209">
        <f t="shared" si="3850"/>
        <v>100</v>
      </c>
    </row>
    <row r="5670" spans="1:25">
      <c r="A5670" s="23" t="s">
        <v>786</v>
      </c>
      <c r="B5670" s="23" t="s">
        <v>184</v>
      </c>
      <c r="C5670" s="23" t="s">
        <v>1142</v>
      </c>
      <c r="D5670" s="23" t="s">
        <v>1884</v>
      </c>
      <c r="E5670" s="22">
        <v>6134</v>
      </c>
      <c r="F5670" s="23"/>
      <c r="G5670" s="128" t="s">
        <v>3379</v>
      </c>
      <c r="H5670" s="32" t="s">
        <v>27</v>
      </c>
      <c r="I5670" s="44">
        <f t="shared" si="3833"/>
        <v>10000</v>
      </c>
      <c r="J5670" s="44">
        <v>5000</v>
      </c>
      <c r="K5670" s="44">
        <f t="shared" si="3834"/>
        <v>5000</v>
      </c>
      <c r="L5670" s="44">
        <v>5000</v>
      </c>
      <c r="M5670" s="44">
        <v>0</v>
      </c>
      <c r="N5670" s="44">
        <v>0</v>
      </c>
      <c r="O5670" s="44">
        <v>0</v>
      </c>
      <c r="P5670" s="44">
        <v>0</v>
      </c>
      <c r="Q5670" s="44">
        <v>9000</v>
      </c>
      <c r="R5670" s="44">
        <v>5000</v>
      </c>
      <c r="S5670" s="44">
        <v>4000</v>
      </c>
      <c r="T5670" s="44">
        <f t="shared" si="3853"/>
        <v>1000</v>
      </c>
      <c r="U5670" s="44">
        <v>1000</v>
      </c>
      <c r="V5670" s="44">
        <v>0</v>
      </c>
      <c r="W5670" s="44">
        <v>0</v>
      </c>
      <c r="X5670" s="44">
        <f t="shared" si="3854"/>
        <v>5000</v>
      </c>
      <c r="Y5670" s="209">
        <f t="shared" si="3850"/>
        <v>100</v>
      </c>
    </row>
    <row r="5671" spans="1:25">
      <c r="A5671" s="23" t="s">
        <v>786</v>
      </c>
      <c r="B5671" s="23" t="s">
        <v>184</v>
      </c>
      <c r="C5671" s="23" t="s">
        <v>1142</v>
      </c>
      <c r="D5671" s="23" t="s">
        <v>1884</v>
      </c>
      <c r="E5671" s="22">
        <v>6135</v>
      </c>
      <c r="F5671" s="23"/>
      <c r="G5671" s="128" t="s">
        <v>3379</v>
      </c>
      <c r="H5671" s="32" t="s">
        <v>28</v>
      </c>
      <c r="I5671" s="44">
        <f t="shared" si="3833"/>
        <v>250</v>
      </c>
      <c r="J5671" s="44">
        <v>150</v>
      </c>
      <c r="K5671" s="44">
        <f t="shared" si="3834"/>
        <v>100</v>
      </c>
      <c r="L5671" s="44">
        <v>100</v>
      </c>
      <c r="M5671" s="44">
        <v>0</v>
      </c>
      <c r="N5671" s="44">
        <v>0</v>
      </c>
      <c r="O5671" s="44">
        <v>0</v>
      </c>
      <c r="P5671" s="44">
        <v>0</v>
      </c>
      <c r="Q5671" s="44">
        <v>250</v>
      </c>
      <c r="R5671" s="44">
        <v>150</v>
      </c>
      <c r="S5671" s="44">
        <v>150</v>
      </c>
      <c r="T5671" s="44">
        <f t="shared" si="3853"/>
        <v>0</v>
      </c>
      <c r="U5671" s="44">
        <v>0</v>
      </c>
      <c r="V5671" s="44">
        <v>0</v>
      </c>
      <c r="W5671" s="44">
        <v>0</v>
      </c>
      <c r="X5671" s="44">
        <f t="shared" si="3854"/>
        <v>150</v>
      </c>
      <c r="Y5671" s="209">
        <f t="shared" si="3850"/>
        <v>100</v>
      </c>
    </row>
    <row r="5672" spans="1:25">
      <c r="A5672" s="23" t="s">
        <v>786</v>
      </c>
      <c r="B5672" s="23" t="s">
        <v>184</v>
      </c>
      <c r="C5672" s="23" t="s">
        <v>1142</v>
      </c>
      <c r="D5672" s="23" t="s">
        <v>1884</v>
      </c>
      <c r="E5672" s="22">
        <v>6137</v>
      </c>
      <c r="F5672" s="23"/>
      <c r="G5672" s="128" t="s">
        <v>3379</v>
      </c>
      <c r="H5672" s="32" t="s">
        <v>30</v>
      </c>
      <c r="I5672" s="44">
        <f t="shared" si="3833"/>
        <v>9000</v>
      </c>
      <c r="J5672" s="44">
        <v>5000</v>
      </c>
      <c r="K5672" s="44">
        <f t="shared" si="3834"/>
        <v>4000</v>
      </c>
      <c r="L5672" s="44">
        <v>4000</v>
      </c>
      <c r="M5672" s="44">
        <v>0</v>
      </c>
      <c r="N5672" s="44">
        <v>0</v>
      </c>
      <c r="O5672" s="44">
        <v>0</v>
      </c>
      <c r="P5672" s="44">
        <v>0</v>
      </c>
      <c r="Q5672" s="44">
        <v>9000</v>
      </c>
      <c r="R5672" s="44">
        <v>5000</v>
      </c>
      <c r="S5672" s="44">
        <v>4000</v>
      </c>
      <c r="T5672" s="44">
        <f t="shared" si="3853"/>
        <v>1000</v>
      </c>
      <c r="U5672" s="44">
        <v>1000</v>
      </c>
      <c r="V5672" s="44">
        <v>0</v>
      </c>
      <c r="W5672" s="44">
        <v>0</v>
      </c>
      <c r="X5672" s="44">
        <f t="shared" si="3854"/>
        <v>5000</v>
      </c>
      <c r="Y5672" s="209">
        <f t="shared" si="3850"/>
        <v>100</v>
      </c>
    </row>
    <row r="5673" spans="1:25">
      <c r="A5673" s="23" t="s">
        <v>786</v>
      </c>
      <c r="B5673" s="23" t="s">
        <v>184</v>
      </c>
      <c r="C5673" s="23" t="s">
        <v>1142</v>
      </c>
      <c r="D5673" s="23" t="s">
        <v>1884</v>
      </c>
      <c r="E5673" s="22">
        <v>6138</v>
      </c>
      <c r="F5673" s="23"/>
      <c r="G5673" s="128" t="s">
        <v>3379</v>
      </c>
      <c r="H5673" s="32" t="s">
        <v>31</v>
      </c>
      <c r="I5673" s="44">
        <f t="shared" si="3833"/>
        <v>1800</v>
      </c>
      <c r="J5673" s="44">
        <v>0</v>
      </c>
      <c r="K5673" s="44">
        <f t="shared" si="3834"/>
        <v>1800</v>
      </c>
      <c r="L5673" s="44">
        <v>1800</v>
      </c>
      <c r="M5673" s="44">
        <v>0</v>
      </c>
      <c r="N5673" s="44">
        <v>0</v>
      </c>
      <c r="O5673" s="44">
        <v>0</v>
      </c>
      <c r="P5673" s="44">
        <v>0</v>
      </c>
      <c r="Q5673" s="44">
        <v>1800</v>
      </c>
      <c r="R5673" s="44">
        <v>0</v>
      </c>
      <c r="S5673" s="44">
        <v>0</v>
      </c>
      <c r="T5673" s="44">
        <f t="shared" si="3853"/>
        <v>0</v>
      </c>
      <c r="U5673" s="44">
        <v>0</v>
      </c>
      <c r="V5673" s="44">
        <v>0</v>
      </c>
      <c r="W5673" s="44">
        <v>0</v>
      </c>
      <c r="X5673" s="44">
        <f t="shared" si="3854"/>
        <v>0</v>
      </c>
      <c r="Y5673" s="209">
        <f t="shared" si="3850"/>
        <v>0</v>
      </c>
    </row>
    <row r="5674" spans="1:25">
      <c r="A5674" s="20" t="s">
        <v>786</v>
      </c>
      <c r="B5674" s="20" t="s">
        <v>184</v>
      </c>
      <c r="C5674" s="20" t="s">
        <v>1142</v>
      </c>
      <c r="D5674" s="20" t="s">
        <v>1884</v>
      </c>
      <c r="E5674" s="20" t="s">
        <v>144</v>
      </c>
      <c r="F5674" s="23" t="s">
        <v>0</v>
      </c>
      <c r="G5674" s="154" t="s">
        <v>0</v>
      </c>
      <c r="H5674" s="21" t="s">
        <v>32</v>
      </c>
      <c r="I5674" s="66">
        <f t="shared" si="3833"/>
        <v>40000</v>
      </c>
      <c r="J5674" s="66">
        <f t="shared" ref="J5674:P5674" si="3860">SUM(J5675:J5677)</f>
        <v>17000</v>
      </c>
      <c r="K5674" s="66">
        <f t="shared" si="3834"/>
        <v>23000</v>
      </c>
      <c r="L5674" s="66">
        <f t="shared" si="3860"/>
        <v>23000</v>
      </c>
      <c r="M5674" s="66">
        <f t="shared" si="3860"/>
        <v>0</v>
      </c>
      <c r="N5674" s="66">
        <f t="shared" si="3860"/>
        <v>0</v>
      </c>
      <c r="O5674" s="66">
        <f t="shared" si="3860"/>
        <v>0</v>
      </c>
      <c r="P5674" s="66">
        <f t="shared" si="3860"/>
        <v>0</v>
      </c>
      <c r="Q5674" s="66">
        <f>SUM(Q5675:Q5677)</f>
        <v>46148</v>
      </c>
      <c r="R5674" s="66">
        <f>SUM(R5675:R5677)</f>
        <v>24148</v>
      </c>
      <c r="S5674" s="66">
        <f>SUM(S5675:S5677)</f>
        <v>21864</v>
      </c>
      <c r="T5674" s="66">
        <f t="shared" ref="T5674:X5674" si="3861">SUM(T5675:T5677)</f>
        <v>2284</v>
      </c>
      <c r="U5674" s="66">
        <f t="shared" si="3861"/>
        <v>1484</v>
      </c>
      <c r="V5674" s="66">
        <f t="shared" si="3861"/>
        <v>800</v>
      </c>
      <c r="W5674" s="66">
        <f t="shared" si="3861"/>
        <v>0</v>
      </c>
      <c r="X5674" s="66">
        <f t="shared" si="3861"/>
        <v>24148</v>
      </c>
      <c r="Y5674" s="208">
        <f t="shared" si="3850"/>
        <v>100</v>
      </c>
    </row>
    <row r="5675" spans="1:25">
      <c r="A5675" s="23" t="s">
        <v>786</v>
      </c>
      <c r="B5675" s="23" t="s">
        <v>184</v>
      </c>
      <c r="C5675" s="23" t="s">
        <v>1142</v>
      </c>
      <c r="D5675" s="23" t="s">
        <v>1884</v>
      </c>
      <c r="E5675" s="22">
        <v>6139</v>
      </c>
      <c r="F5675" s="23"/>
      <c r="G5675" s="128" t="s">
        <v>3379</v>
      </c>
      <c r="H5675" s="32" t="s">
        <v>32</v>
      </c>
      <c r="I5675" s="44">
        <f t="shared" si="3833"/>
        <v>33000</v>
      </c>
      <c r="J5675" s="44">
        <v>10000</v>
      </c>
      <c r="K5675" s="44">
        <f t="shared" si="3834"/>
        <v>23000</v>
      </c>
      <c r="L5675" s="44">
        <v>23000</v>
      </c>
      <c r="M5675" s="44">
        <v>0</v>
      </c>
      <c r="N5675" s="44">
        <v>0</v>
      </c>
      <c r="O5675" s="44">
        <v>0</v>
      </c>
      <c r="P5675" s="44">
        <v>0</v>
      </c>
      <c r="Q5675" s="44">
        <v>39000</v>
      </c>
      <c r="R5675" s="44">
        <v>17000</v>
      </c>
      <c r="S5675" s="44">
        <v>17000</v>
      </c>
      <c r="T5675" s="44">
        <f t="shared" si="3853"/>
        <v>0</v>
      </c>
      <c r="U5675" s="44">
        <v>0</v>
      </c>
      <c r="V5675" s="44">
        <v>0</v>
      </c>
      <c r="W5675" s="44">
        <v>0</v>
      </c>
      <c r="X5675" s="44">
        <f t="shared" si="3854"/>
        <v>17000</v>
      </c>
      <c r="Y5675" s="209">
        <f t="shared" si="3850"/>
        <v>100</v>
      </c>
    </row>
    <row r="5676" spans="1:25">
      <c r="A5676" s="23" t="s">
        <v>786</v>
      </c>
      <c r="B5676" s="23" t="s">
        <v>184</v>
      </c>
      <c r="C5676" s="23" t="s">
        <v>1142</v>
      </c>
      <c r="D5676" s="23" t="s">
        <v>1884</v>
      </c>
      <c r="E5676" s="22">
        <v>6139</v>
      </c>
      <c r="F5676" s="23" t="s">
        <v>1891</v>
      </c>
      <c r="G5676" s="128" t="s">
        <v>3379</v>
      </c>
      <c r="H5676" s="32" t="s">
        <v>152</v>
      </c>
      <c r="I5676" s="44">
        <f t="shared" si="3833"/>
        <v>4000</v>
      </c>
      <c r="J5676" s="44">
        <v>4000</v>
      </c>
      <c r="K5676" s="44">
        <f t="shared" si="3834"/>
        <v>0</v>
      </c>
      <c r="L5676" s="44">
        <v>0</v>
      </c>
      <c r="M5676" s="44">
        <v>0</v>
      </c>
      <c r="N5676" s="44">
        <v>0</v>
      </c>
      <c r="O5676" s="44">
        <v>0</v>
      </c>
      <c r="P5676" s="44">
        <v>0</v>
      </c>
      <c r="Q5676" s="44">
        <v>4148</v>
      </c>
      <c r="R5676" s="44">
        <v>4148</v>
      </c>
      <c r="S5676" s="44">
        <v>3664</v>
      </c>
      <c r="T5676" s="44">
        <f t="shared" si="3853"/>
        <v>484</v>
      </c>
      <c r="U5676" s="44">
        <v>484</v>
      </c>
      <c r="V5676" s="44">
        <v>0</v>
      </c>
      <c r="W5676" s="44">
        <v>0</v>
      </c>
      <c r="X5676" s="44">
        <f t="shared" si="3854"/>
        <v>4148</v>
      </c>
      <c r="Y5676" s="209">
        <f t="shared" si="3850"/>
        <v>100</v>
      </c>
    </row>
    <row r="5677" spans="1:25">
      <c r="A5677" s="23" t="s">
        <v>786</v>
      </c>
      <c r="B5677" s="23" t="s">
        <v>184</v>
      </c>
      <c r="C5677" s="23" t="s">
        <v>1142</v>
      </c>
      <c r="D5677" s="23" t="s">
        <v>1884</v>
      </c>
      <c r="E5677" s="22">
        <v>6139</v>
      </c>
      <c r="F5677" s="23" t="s">
        <v>1892</v>
      </c>
      <c r="G5677" s="128" t="s">
        <v>3379</v>
      </c>
      <c r="H5677" s="32" t="s">
        <v>158</v>
      </c>
      <c r="I5677" s="44">
        <f t="shared" si="3833"/>
        <v>3000</v>
      </c>
      <c r="J5677" s="44">
        <v>3000</v>
      </c>
      <c r="K5677" s="44">
        <f t="shared" si="3834"/>
        <v>0</v>
      </c>
      <c r="L5677" s="44">
        <v>0</v>
      </c>
      <c r="M5677" s="44">
        <v>0</v>
      </c>
      <c r="N5677" s="44">
        <v>0</v>
      </c>
      <c r="O5677" s="44">
        <v>0</v>
      </c>
      <c r="P5677" s="44">
        <v>0</v>
      </c>
      <c r="Q5677" s="44">
        <v>3000</v>
      </c>
      <c r="R5677" s="44">
        <v>3000</v>
      </c>
      <c r="S5677" s="44">
        <v>1200</v>
      </c>
      <c r="T5677" s="44">
        <f t="shared" si="3853"/>
        <v>1800</v>
      </c>
      <c r="U5677" s="44">
        <v>1000</v>
      </c>
      <c r="V5677" s="44">
        <v>800</v>
      </c>
      <c r="W5677" s="44">
        <v>0</v>
      </c>
      <c r="X5677" s="44">
        <f t="shared" si="3854"/>
        <v>3000</v>
      </c>
      <c r="Y5677" s="209">
        <f t="shared" si="3850"/>
        <v>100</v>
      </c>
    </row>
    <row r="5678" spans="1:25" ht="20.399999999999999">
      <c r="A5678" s="20" t="s">
        <v>0</v>
      </c>
      <c r="B5678" s="20" t="s">
        <v>0</v>
      </c>
      <c r="C5678" s="20" t="s">
        <v>0</v>
      </c>
      <c r="D5678" s="21" t="s">
        <v>0</v>
      </c>
      <c r="E5678" s="21" t="s">
        <v>0</v>
      </c>
      <c r="F5678" s="21" t="s">
        <v>0</v>
      </c>
      <c r="G5678" s="150" t="s">
        <v>0</v>
      </c>
      <c r="H5678" s="30" t="s">
        <v>42</v>
      </c>
      <c r="I5678" s="31">
        <f t="shared" si="3833"/>
        <v>100</v>
      </c>
      <c r="J5678" s="31">
        <f t="shared" ref="J5678:X5679" si="3862">SUM(J5679)</f>
        <v>100</v>
      </c>
      <c r="K5678" s="31">
        <f t="shared" si="3834"/>
        <v>0</v>
      </c>
      <c r="L5678" s="31">
        <f t="shared" si="3862"/>
        <v>0</v>
      </c>
      <c r="M5678" s="31">
        <f t="shared" si="3862"/>
        <v>0</v>
      </c>
      <c r="N5678" s="31">
        <f t="shared" si="3862"/>
        <v>0</v>
      </c>
      <c r="O5678" s="31">
        <f t="shared" si="3862"/>
        <v>0</v>
      </c>
      <c r="P5678" s="31">
        <f t="shared" si="3862"/>
        <v>0</v>
      </c>
      <c r="Q5678" s="31">
        <f t="shared" si="3862"/>
        <v>60518</v>
      </c>
      <c r="R5678" s="31">
        <f t="shared" si="3862"/>
        <v>100</v>
      </c>
      <c r="S5678" s="31">
        <f t="shared" si="3862"/>
        <v>0</v>
      </c>
      <c r="T5678" s="31">
        <f t="shared" si="3862"/>
        <v>0</v>
      </c>
      <c r="U5678" s="31">
        <f t="shared" si="3862"/>
        <v>0</v>
      </c>
      <c r="V5678" s="31">
        <f t="shared" si="3862"/>
        <v>0</v>
      </c>
      <c r="W5678" s="31">
        <f t="shared" si="3862"/>
        <v>0</v>
      </c>
      <c r="X5678" s="31">
        <f t="shared" si="3862"/>
        <v>0</v>
      </c>
      <c r="Y5678" s="220">
        <f t="shared" si="3850"/>
        <v>0</v>
      </c>
    </row>
    <row r="5679" spans="1:25">
      <c r="A5679" s="23" t="s">
        <v>786</v>
      </c>
      <c r="B5679" s="23" t="s">
        <v>184</v>
      </c>
      <c r="C5679" s="23" t="s">
        <v>1142</v>
      </c>
      <c r="D5679" s="23" t="s">
        <v>1884</v>
      </c>
      <c r="E5679" s="21" t="s">
        <v>159</v>
      </c>
      <c r="F5679" s="21" t="s">
        <v>0</v>
      </c>
      <c r="G5679" s="150" t="s">
        <v>0</v>
      </c>
      <c r="H5679" s="21" t="s">
        <v>34</v>
      </c>
      <c r="I5679" s="66">
        <f t="shared" si="3833"/>
        <v>100</v>
      </c>
      <c r="J5679" s="66">
        <f t="shared" si="3862"/>
        <v>100</v>
      </c>
      <c r="K5679" s="66">
        <f t="shared" si="3834"/>
        <v>0</v>
      </c>
      <c r="L5679" s="66">
        <f t="shared" si="3862"/>
        <v>0</v>
      </c>
      <c r="M5679" s="66">
        <f t="shared" si="3862"/>
        <v>0</v>
      </c>
      <c r="N5679" s="66">
        <f t="shared" si="3862"/>
        <v>0</v>
      </c>
      <c r="O5679" s="66">
        <f t="shared" si="3862"/>
        <v>0</v>
      </c>
      <c r="P5679" s="66">
        <f t="shared" si="3862"/>
        <v>0</v>
      </c>
      <c r="Q5679" s="66">
        <f t="shared" si="3862"/>
        <v>60518</v>
      </c>
      <c r="R5679" s="66">
        <f t="shared" si="3862"/>
        <v>100</v>
      </c>
      <c r="S5679" s="66">
        <f t="shared" si="3862"/>
        <v>0</v>
      </c>
      <c r="T5679" s="66">
        <f t="shared" si="3862"/>
        <v>0</v>
      </c>
      <c r="U5679" s="66">
        <f t="shared" si="3862"/>
        <v>0</v>
      </c>
      <c r="V5679" s="66">
        <f t="shared" si="3862"/>
        <v>0</v>
      </c>
      <c r="W5679" s="66">
        <f t="shared" si="3862"/>
        <v>0</v>
      </c>
      <c r="X5679" s="66">
        <f t="shared" si="3862"/>
        <v>0</v>
      </c>
      <c r="Y5679" s="208">
        <f t="shared" si="3850"/>
        <v>0</v>
      </c>
    </row>
    <row r="5680" spans="1:25">
      <c r="A5680" s="23" t="s">
        <v>786</v>
      </c>
      <c r="B5680" s="23" t="s">
        <v>184</v>
      </c>
      <c r="C5680" s="23" t="s">
        <v>1142</v>
      </c>
      <c r="D5680" s="23" t="s">
        <v>1884</v>
      </c>
      <c r="E5680" s="22">
        <v>6148</v>
      </c>
      <c r="F5680" s="23"/>
      <c r="G5680" s="128" t="s">
        <v>3379</v>
      </c>
      <c r="H5680" s="32" t="s">
        <v>41</v>
      </c>
      <c r="I5680" s="44">
        <f t="shared" si="3833"/>
        <v>100</v>
      </c>
      <c r="J5680" s="44">
        <v>100</v>
      </c>
      <c r="K5680" s="44">
        <f t="shared" si="3834"/>
        <v>0</v>
      </c>
      <c r="L5680" s="44">
        <v>0</v>
      </c>
      <c r="M5680" s="44">
        <v>0</v>
      </c>
      <c r="N5680" s="44">
        <v>0</v>
      </c>
      <c r="O5680" s="44">
        <v>0</v>
      </c>
      <c r="P5680" s="44">
        <v>0</v>
      </c>
      <c r="Q5680" s="44">
        <v>60518</v>
      </c>
      <c r="R5680" s="44">
        <v>100</v>
      </c>
      <c r="S5680" s="44">
        <v>0</v>
      </c>
      <c r="T5680" s="44">
        <f t="shared" si="3853"/>
        <v>0</v>
      </c>
      <c r="U5680" s="44">
        <v>0</v>
      </c>
      <c r="V5680" s="44">
        <v>0</v>
      </c>
      <c r="W5680" s="44">
        <v>0</v>
      </c>
      <c r="X5680" s="44">
        <f t="shared" si="3854"/>
        <v>0</v>
      </c>
      <c r="Y5680" s="209">
        <f t="shared" si="3850"/>
        <v>0</v>
      </c>
    </row>
    <row r="5681" spans="1:25" ht="20.399999999999999">
      <c r="A5681" s="20" t="s">
        <v>0</v>
      </c>
      <c r="B5681" s="20" t="s">
        <v>0</v>
      </c>
      <c r="C5681" s="20" t="s">
        <v>0</v>
      </c>
      <c r="D5681" s="21" t="s">
        <v>0</v>
      </c>
      <c r="E5681" s="21" t="s">
        <v>0</v>
      </c>
      <c r="F5681" s="21" t="s">
        <v>0</v>
      </c>
      <c r="G5681" s="150" t="s">
        <v>0</v>
      </c>
      <c r="H5681" s="30" t="s">
        <v>60</v>
      </c>
      <c r="I5681" s="31">
        <f t="shared" si="3833"/>
        <v>5000</v>
      </c>
      <c r="J5681" s="31">
        <f t="shared" ref="J5681:X5681" si="3863">SUM(J5682)</f>
        <v>0</v>
      </c>
      <c r="K5681" s="31">
        <f t="shared" si="3834"/>
        <v>5000</v>
      </c>
      <c r="L5681" s="31">
        <f t="shared" si="3863"/>
        <v>5000</v>
      </c>
      <c r="M5681" s="31">
        <f t="shared" si="3863"/>
        <v>0</v>
      </c>
      <c r="N5681" s="31">
        <f t="shared" si="3863"/>
        <v>0</v>
      </c>
      <c r="O5681" s="31">
        <f t="shared" si="3863"/>
        <v>0</v>
      </c>
      <c r="P5681" s="31">
        <f t="shared" si="3863"/>
        <v>0</v>
      </c>
      <c r="Q5681" s="31">
        <f t="shared" si="3863"/>
        <v>7000</v>
      </c>
      <c r="R5681" s="31">
        <f t="shared" si="3863"/>
        <v>0</v>
      </c>
      <c r="S5681" s="31">
        <f t="shared" si="3863"/>
        <v>0</v>
      </c>
      <c r="T5681" s="31">
        <f t="shared" si="3863"/>
        <v>0</v>
      </c>
      <c r="U5681" s="31">
        <f t="shared" si="3863"/>
        <v>0</v>
      </c>
      <c r="V5681" s="31">
        <f t="shared" si="3863"/>
        <v>0</v>
      </c>
      <c r="W5681" s="31">
        <f t="shared" si="3863"/>
        <v>0</v>
      </c>
      <c r="X5681" s="31">
        <f t="shared" si="3863"/>
        <v>0</v>
      </c>
      <c r="Y5681" s="220">
        <f t="shared" si="3850"/>
        <v>0</v>
      </c>
    </row>
    <row r="5682" spans="1:25">
      <c r="A5682" s="23" t="s">
        <v>786</v>
      </c>
      <c r="B5682" s="23" t="s">
        <v>184</v>
      </c>
      <c r="C5682" s="23" t="s">
        <v>1142</v>
      </c>
      <c r="D5682" s="23" t="s">
        <v>1884</v>
      </c>
      <c r="E5682" s="21" t="s">
        <v>166</v>
      </c>
      <c r="F5682" s="21" t="s">
        <v>0</v>
      </c>
      <c r="G5682" s="150" t="s">
        <v>0</v>
      </c>
      <c r="H5682" s="21" t="s">
        <v>53</v>
      </c>
      <c r="I5682" s="66">
        <f t="shared" si="3833"/>
        <v>5000</v>
      </c>
      <c r="J5682" s="66">
        <f t="shared" ref="J5682:P5682" si="3864">SUM(J5683:J5684)</f>
        <v>0</v>
      </c>
      <c r="K5682" s="66">
        <f t="shared" si="3834"/>
        <v>5000</v>
      </c>
      <c r="L5682" s="66">
        <f t="shared" si="3864"/>
        <v>5000</v>
      </c>
      <c r="M5682" s="66">
        <f t="shared" si="3864"/>
        <v>0</v>
      </c>
      <c r="N5682" s="66">
        <f t="shared" si="3864"/>
        <v>0</v>
      </c>
      <c r="O5682" s="66">
        <f t="shared" si="3864"/>
        <v>0</v>
      </c>
      <c r="P5682" s="66">
        <f t="shared" si="3864"/>
        <v>0</v>
      </c>
      <c r="Q5682" s="66">
        <f>SUM(Q5683:Q5684)</f>
        <v>7000</v>
      </c>
      <c r="R5682" s="66">
        <f>SUM(R5683:R5684)</f>
        <v>0</v>
      </c>
      <c r="S5682" s="66">
        <f>SUM(S5683:S5684)</f>
        <v>0</v>
      </c>
      <c r="T5682" s="66">
        <f t="shared" ref="T5682:X5682" si="3865">SUM(T5683:T5684)</f>
        <v>0</v>
      </c>
      <c r="U5682" s="66">
        <f t="shared" si="3865"/>
        <v>0</v>
      </c>
      <c r="V5682" s="66">
        <f t="shared" si="3865"/>
        <v>0</v>
      </c>
      <c r="W5682" s="66">
        <f t="shared" si="3865"/>
        <v>0</v>
      </c>
      <c r="X5682" s="66">
        <f t="shared" si="3865"/>
        <v>0</v>
      </c>
      <c r="Y5682" s="208">
        <f t="shared" si="3850"/>
        <v>0</v>
      </c>
    </row>
    <row r="5683" spans="1:25">
      <c r="A5683" s="23" t="s">
        <v>786</v>
      </c>
      <c r="B5683" s="23" t="s">
        <v>184</v>
      </c>
      <c r="C5683" s="23" t="s">
        <v>1142</v>
      </c>
      <c r="D5683" s="23" t="s">
        <v>1884</v>
      </c>
      <c r="E5683" s="22">
        <v>8213</v>
      </c>
      <c r="F5683" s="23"/>
      <c r="G5683" s="128" t="s">
        <v>3379</v>
      </c>
      <c r="H5683" s="32" t="s">
        <v>56</v>
      </c>
      <c r="I5683" s="44">
        <f t="shared" si="3833"/>
        <v>3000</v>
      </c>
      <c r="J5683" s="44">
        <v>0</v>
      </c>
      <c r="K5683" s="44">
        <f t="shared" si="3834"/>
        <v>3000</v>
      </c>
      <c r="L5683" s="44">
        <v>3000</v>
      </c>
      <c r="M5683" s="44">
        <v>0</v>
      </c>
      <c r="N5683" s="44">
        <v>0</v>
      </c>
      <c r="O5683" s="44">
        <v>0</v>
      </c>
      <c r="P5683" s="44">
        <v>0</v>
      </c>
      <c r="Q5683" s="44">
        <v>6000</v>
      </c>
      <c r="R5683" s="44">
        <v>0</v>
      </c>
      <c r="S5683" s="44">
        <v>0</v>
      </c>
      <c r="T5683" s="44">
        <f t="shared" si="3853"/>
        <v>0</v>
      </c>
      <c r="U5683" s="44">
        <v>0</v>
      </c>
      <c r="V5683" s="44">
        <v>0</v>
      </c>
      <c r="W5683" s="44">
        <v>0</v>
      </c>
      <c r="X5683" s="44">
        <f t="shared" si="3854"/>
        <v>0</v>
      </c>
      <c r="Y5683" s="209">
        <f t="shared" si="3850"/>
        <v>0</v>
      </c>
    </row>
    <row r="5684" spans="1:25">
      <c r="A5684" s="23" t="s">
        <v>786</v>
      </c>
      <c r="B5684" s="23" t="s">
        <v>184</v>
      </c>
      <c r="C5684" s="23" t="s">
        <v>1142</v>
      </c>
      <c r="D5684" s="23" t="s">
        <v>1884</v>
      </c>
      <c r="E5684" s="22">
        <v>8216</v>
      </c>
      <c r="F5684" s="23"/>
      <c r="G5684" s="128" t="s">
        <v>3379</v>
      </c>
      <c r="H5684" s="32" t="s">
        <v>59</v>
      </c>
      <c r="I5684" s="44">
        <f t="shared" si="3833"/>
        <v>2000</v>
      </c>
      <c r="J5684" s="44">
        <v>0</v>
      </c>
      <c r="K5684" s="44">
        <f t="shared" si="3834"/>
        <v>2000</v>
      </c>
      <c r="L5684" s="44">
        <v>2000</v>
      </c>
      <c r="M5684" s="44">
        <v>0</v>
      </c>
      <c r="N5684" s="44">
        <v>0</v>
      </c>
      <c r="O5684" s="44">
        <v>0</v>
      </c>
      <c r="P5684" s="44">
        <v>0</v>
      </c>
      <c r="Q5684" s="44">
        <v>1000</v>
      </c>
      <c r="R5684" s="44">
        <v>0</v>
      </c>
      <c r="S5684" s="44">
        <v>0</v>
      </c>
      <c r="T5684" s="44">
        <f t="shared" si="3853"/>
        <v>0</v>
      </c>
      <c r="U5684" s="44">
        <v>0</v>
      </c>
      <c r="V5684" s="44">
        <v>0</v>
      </c>
      <c r="W5684" s="44">
        <v>0</v>
      </c>
      <c r="X5684" s="44">
        <f t="shared" si="3854"/>
        <v>0</v>
      </c>
      <c r="Y5684" s="209">
        <f t="shared" si="3850"/>
        <v>0</v>
      </c>
    </row>
    <row r="5685" spans="1:25">
      <c r="A5685" s="32" t="s">
        <v>0</v>
      </c>
      <c r="B5685" s="32" t="s">
        <v>0</v>
      </c>
      <c r="C5685" s="32" t="s">
        <v>0</v>
      </c>
      <c r="D5685" s="32" t="s">
        <v>0</v>
      </c>
      <c r="E5685" s="32" t="s">
        <v>0</v>
      </c>
      <c r="F5685" s="32" t="s">
        <v>0</v>
      </c>
      <c r="G5685" s="154" t="s">
        <v>0</v>
      </c>
      <c r="H5685" s="30" t="s">
        <v>1893</v>
      </c>
      <c r="I5685" s="31">
        <f t="shared" si="3833"/>
        <v>1314680</v>
      </c>
      <c r="J5685" s="31">
        <f t="shared" ref="J5685:P5685" si="3866">SUM(J5655,J5678,J5681)</f>
        <v>1274780</v>
      </c>
      <c r="K5685" s="31">
        <f t="shared" si="3834"/>
        <v>39900</v>
      </c>
      <c r="L5685" s="31">
        <f t="shared" si="3866"/>
        <v>39900</v>
      </c>
      <c r="M5685" s="31">
        <f t="shared" si="3866"/>
        <v>0</v>
      </c>
      <c r="N5685" s="31">
        <f t="shared" si="3866"/>
        <v>0</v>
      </c>
      <c r="O5685" s="31">
        <f t="shared" si="3866"/>
        <v>0</v>
      </c>
      <c r="P5685" s="31">
        <f t="shared" si="3866"/>
        <v>0</v>
      </c>
      <c r="Q5685" s="31">
        <f>SUM(Q5655,Q5678,Q5681)</f>
        <v>1435345</v>
      </c>
      <c r="R5685" s="31">
        <f>SUM(R5655,R5678,R5681)</f>
        <v>1335027</v>
      </c>
      <c r="S5685" s="31">
        <f>SUM(S5655,S5678,S5681)</f>
        <v>1092138</v>
      </c>
      <c r="T5685" s="31">
        <f t="shared" ref="T5685:X5685" si="3867">SUM(T5655,T5678,T5681)</f>
        <v>242789</v>
      </c>
      <c r="U5685" s="31">
        <f t="shared" si="3867"/>
        <v>125189</v>
      </c>
      <c r="V5685" s="31">
        <f t="shared" si="3867"/>
        <v>117600</v>
      </c>
      <c r="W5685" s="31">
        <f t="shared" si="3867"/>
        <v>0</v>
      </c>
      <c r="X5685" s="31">
        <f t="shared" si="3867"/>
        <v>1334927</v>
      </c>
      <c r="Y5685" s="220">
        <f t="shared" si="3850"/>
        <v>99.992509514788836</v>
      </c>
    </row>
    <row r="5686" spans="1:25" ht="15" thickBot="1">
      <c r="A5686" s="32" t="s">
        <v>0</v>
      </c>
      <c r="B5686" s="32" t="s">
        <v>0</v>
      </c>
      <c r="C5686" s="32" t="s">
        <v>0</v>
      </c>
      <c r="D5686" s="32" t="s">
        <v>0</v>
      </c>
      <c r="E5686" s="32" t="s">
        <v>0</v>
      </c>
      <c r="F5686" s="32" t="s">
        <v>0</v>
      </c>
      <c r="G5686" s="154" t="s">
        <v>0</v>
      </c>
      <c r="H5686" s="21" t="s">
        <v>170</v>
      </c>
      <c r="I5686" s="66">
        <f t="shared" si="3833"/>
        <v>39</v>
      </c>
      <c r="J5686" s="66">
        <v>39</v>
      </c>
      <c r="K5686" s="66">
        <f t="shared" si="3834"/>
        <v>0</v>
      </c>
      <c r="L5686" s="66" t="s">
        <v>0</v>
      </c>
      <c r="M5686" s="66" t="s">
        <v>0</v>
      </c>
      <c r="N5686" s="66" t="s">
        <v>0</v>
      </c>
      <c r="O5686" s="66" t="s">
        <v>0</v>
      </c>
      <c r="P5686" s="66" t="s">
        <v>0</v>
      </c>
      <c r="Q5686" s="66">
        <v>0</v>
      </c>
      <c r="R5686" s="66"/>
      <c r="S5686" s="66"/>
      <c r="T5686" s="66"/>
      <c r="U5686" s="66"/>
      <c r="V5686" s="66"/>
      <c r="W5686" s="66"/>
      <c r="X5686" s="66"/>
      <c r="Y5686" s="208">
        <v>0</v>
      </c>
    </row>
    <row r="5687" spans="1:25" ht="41.4" thickBot="1">
      <c r="A5687" s="252" t="s">
        <v>0</v>
      </c>
      <c r="B5687" s="252" t="s">
        <v>0</v>
      </c>
      <c r="C5687" s="252" t="s">
        <v>0</v>
      </c>
      <c r="D5687" s="252" t="s">
        <v>0</v>
      </c>
      <c r="E5687" s="252" t="s">
        <v>0</v>
      </c>
      <c r="F5687" s="252" t="s">
        <v>0</v>
      </c>
      <c r="G5687" s="258" t="s">
        <v>0</v>
      </c>
      <c r="H5687" s="24" t="s">
        <v>72</v>
      </c>
      <c r="I5687" s="1" t="s">
        <v>3093</v>
      </c>
      <c r="J5687" s="1" t="s">
        <v>3130</v>
      </c>
      <c r="K5687" s="1" t="s">
        <v>3</v>
      </c>
      <c r="L5687" s="1" t="s">
        <v>4</v>
      </c>
      <c r="M5687" s="1" t="s">
        <v>5</v>
      </c>
      <c r="N5687" s="1" t="s">
        <v>6</v>
      </c>
      <c r="O5687" s="1" t="s">
        <v>7</v>
      </c>
      <c r="P5687" s="1" t="s">
        <v>8</v>
      </c>
      <c r="Q5687" s="1" t="s">
        <v>3344</v>
      </c>
      <c r="R5687" s="1" t="s">
        <v>3427</v>
      </c>
      <c r="S5687" s="1" t="s">
        <v>3447</v>
      </c>
      <c r="T5687" s="1" t="s">
        <v>3448</v>
      </c>
      <c r="U5687" s="1" t="s">
        <v>3452</v>
      </c>
      <c r="V5687" s="1" t="s">
        <v>3449</v>
      </c>
      <c r="W5687" s="1" t="s">
        <v>3450</v>
      </c>
      <c r="X5687" s="1" t="s">
        <v>3451</v>
      </c>
      <c r="Y5687" s="216" t="s">
        <v>3385</v>
      </c>
    </row>
    <row r="5688" spans="1:25">
      <c r="A5688" s="253"/>
      <c r="B5688" s="253"/>
      <c r="C5688" s="253"/>
      <c r="D5688" s="253"/>
      <c r="E5688" s="253"/>
      <c r="F5688" s="253"/>
      <c r="G5688" s="259"/>
      <c r="H5688" s="33" t="s">
        <v>0</v>
      </c>
      <c r="I5688" s="45">
        <v>1</v>
      </c>
      <c r="J5688" s="45">
        <v>3</v>
      </c>
      <c r="K5688" s="45" t="s">
        <v>9</v>
      </c>
      <c r="L5688" s="45">
        <v>5</v>
      </c>
      <c r="M5688" s="45">
        <v>6</v>
      </c>
      <c r="N5688" s="45">
        <v>7</v>
      </c>
      <c r="O5688" s="45">
        <v>8</v>
      </c>
      <c r="P5688" s="45">
        <v>9</v>
      </c>
      <c r="Q5688" s="45">
        <v>1</v>
      </c>
      <c r="R5688" s="45">
        <v>2</v>
      </c>
      <c r="S5688" s="45">
        <v>3</v>
      </c>
      <c r="T5688" s="45" t="s">
        <v>3453</v>
      </c>
      <c r="U5688" s="45">
        <v>5</v>
      </c>
      <c r="V5688" s="45">
        <v>6</v>
      </c>
      <c r="W5688" s="45">
        <v>7</v>
      </c>
      <c r="X5688" s="45" t="s">
        <v>3454</v>
      </c>
      <c r="Y5688" s="276">
        <v>9</v>
      </c>
    </row>
    <row r="5689" spans="1:25">
      <c r="A5689" s="253"/>
      <c r="B5689" s="253"/>
      <c r="C5689" s="253"/>
      <c r="D5689" s="253"/>
      <c r="E5689" s="253"/>
      <c r="F5689" s="253"/>
      <c r="G5689" s="259"/>
      <c r="H5689" s="34" t="s">
        <v>109</v>
      </c>
      <c r="I5689" s="35">
        <f t="shared" si="3833"/>
        <v>1314680</v>
      </c>
      <c r="J5689" s="35">
        <f t="shared" ref="J5689:P5689" si="3868">SUM(J5685)</f>
        <v>1274780</v>
      </c>
      <c r="K5689" s="35">
        <f t="shared" si="3834"/>
        <v>39900</v>
      </c>
      <c r="L5689" s="35">
        <f t="shared" si="3868"/>
        <v>39900</v>
      </c>
      <c r="M5689" s="35">
        <f t="shared" si="3868"/>
        <v>0</v>
      </c>
      <c r="N5689" s="35">
        <f t="shared" si="3868"/>
        <v>0</v>
      </c>
      <c r="O5689" s="35">
        <f t="shared" si="3868"/>
        <v>0</v>
      </c>
      <c r="P5689" s="35">
        <f t="shared" si="3868"/>
        <v>0</v>
      </c>
      <c r="Q5689" s="35">
        <f>SUM(Q5685)</f>
        <v>1435345</v>
      </c>
      <c r="R5689" s="35">
        <f>SUM(R5685)</f>
        <v>1335027</v>
      </c>
      <c r="S5689" s="35">
        <f>SUM(S5685)</f>
        <v>1092138</v>
      </c>
      <c r="T5689" s="35">
        <f t="shared" ref="T5689:X5689" si="3869">SUM(T5685)</f>
        <v>242789</v>
      </c>
      <c r="U5689" s="35">
        <f t="shared" si="3869"/>
        <v>125189</v>
      </c>
      <c r="V5689" s="35">
        <f t="shared" si="3869"/>
        <v>117600</v>
      </c>
      <c r="W5689" s="35">
        <f t="shared" si="3869"/>
        <v>0</v>
      </c>
      <c r="X5689" s="35">
        <f t="shared" si="3869"/>
        <v>1334927</v>
      </c>
      <c r="Y5689" s="218">
        <f t="shared" ref="Y5689:Y5690" si="3870">IF(R5689=0,0,(X5689/R5689)*100)</f>
        <v>99.992509514788836</v>
      </c>
    </row>
    <row r="5690" spans="1:25">
      <c r="A5690" s="253"/>
      <c r="B5690" s="253"/>
      <c r="C5690" s="253"/>
      <c r="D5690" s="253"/>
      <c r="E5690" s="253"/>
      <c r="F5690" s="253"/>
      <c r="G5690" s="259"/>
      <c r="H5690" s="36" t="s">
        <v>69</v>
      </c>
      <c r="I5690" s="35">
        <f t="shared" si="3833"/>
        <v>1314680</v>
      </c>
      <c r="J5690" s="35">
        <f t="shared" ref="J5690:P5690" si="3871">SUM(J5689)</f>
        <v>1274780</v>
      </c>
      <c r="K5690" s="35">
        <f t="shared" si="3834"/>
        <v>39900</v>
      </c>
      <c r="L5690" s="35">
        <f t="shared" si="3871"/>
        <v>39900</v>
      </c>
      <c r="M5690" s="35">
        <f t="shared" si="3871"/>
        <v>0</v>
      </c>
      <c r="N5690" s="35">
        <f t="shared" si="3871"/>
        <v>0</v>
      </c>
      <c r="O5690" s="35">
        <f t="shared" si="3871"/>
        <v>0</v>
      </c>
      <c r="P5690" s="35">
        <f t="shared" si="3871"/>
        <v>0</v>
      </c>
      <c r="Q5690" s="35">
        <f>SUM(Q5689)</f>
        <v>1435345</v>
      </c>
      <c r="R5690" s="35">
        <f>SUM(R5689)</f>
        <v>1335027</v>
      </c>
      <c r="S5690" s="35">
        <f>SUM(S5689)</f>
        <v>1092138</v>
      </c>
      <c r="T5690" s="35">
        <f t="shared" ref="T5690:X5690" si="3872">SUM(T5689)</f>
        <v>242789</v>
      </c>
      <c r="U5690" s="35">
        <f t="shared" si="3872"/>
        <v>125189</v>
      </c>
      <c r="V5690" s="35">
        <f t="shared" si="3872"/>
        <v>117600</v>
      </c>
      <c r="W5690" s="35">
        <f t="shared" si="3872"/>
        <v>0</v>
      </c>
      <c r="X5690" s="35">
        <f t="shared" si="3872"/>
        <v>1334927</v>
      </c>
      <c r="Y5690" s="218">
        <f t="shared" si="3870"/>
        <v>99.992509514788836</v>
      </c>
    </row>
    <row r="5691" spans="1:25" ht="15" thickBot="1">
      <c r="A5691" s="254"/>
      <c r="B5691" s="254"/>
      <c r="C5691" s="254"/>
      <c r="D5691" s="254"/>
      <c r="E5691" s="254"/>
      <c r="F5691" s="254"/>
      <c r="G5691" s="260"/>
    </row>
    <row r="5692" spans="1:25" ht="41.4" thickBot="1">
      <c r="A5692" s="24" t="s">
        <v>123</v>
      </c>
      <c r="B5692" s="24" t="s">
        <v>124</v>
      </c>
      <c r="C5692" s="24" t="s">
        <v>125</v>
      </c>
      <c r="D5692" s="25" t="s">
        <v>0</v>
      </c>
      <c r="E5692" s="24" t="s">
        <v>126</v>
      </c>
      <c r="F5692" s="24" t="s">
        <v>127</v>
      </c>
      <c r="G5692" s="151" t="s">
        <v>128</v>
      </c>
      <c r="H5692" s="24" t="s">
        <v>1</v>
      </c>
      <c r="I5692" s="1" t="s">
        <v>3093</v>
      </c>
      <c r="J5692" s="1" t="s">
        <v>3130</v>
      </c>
      <c r="K5692" s="1" t="s">
        <v>3</v>
      </c>
      <c r="L5692" s="1" t="s">
        <v>4</v>
      </c>
      <c r="M5692" s="1" t="s">
        <v>5</v>
      </c>
      <c r="N5692" s="1" t="s">
        <v>6</v>
      </c>
      <c r="O5692" s="1" t="s">
        <v>7</v>
      </c>
      <c r="P5692" s="1" t="s">
        <v>8</v>
      </c>
      <c r="Q5692" s="1" t="s">
        <v>3344</v>
      </c>
      <c r="R5692" s="1" t="s">
        <v>3427</v>
      </c>
      <c r="S5692" s="1" t="s">
        <v>3447</v>
      </c>
      <c r="T5692" s="1" t="s">
        <v>3448</v>
      </c>
      <c r="U5692" s="1" t="s">
        <v>3452</v>
      </c>
      <c r="V5692" s="1" t="s">
        <v>3449</v>
      </c>
      <c r="W5692" s="1" t="s">
        <v>3450</v>
      </c>
      <c r="X5692" s="1" t="s">
        <v>3451</v>
      </c>
      <c r="Y5692" s="216" t="s">
        <v>3385</v>
      </c>
    </row>
    <row r="5693" spans="1:25">
      <c r="A5693" s="26" t="s">
        <v>0</v>
      </c>
      <c r="B5693" s="26" t="s">
        <v>0</v>
      </c>
      <c r="C5693" s="26" t="s">
        <v>0</v>
      </c>
      <c r="D5693" s="27" t="s">
        <v>0</v>
      </c>
      <c r="E5693" s="27" t="s">
        <v>0</v>
      </c>
      <c r="F5693" s="28" t="s">
        <v>0</v>
      </c>
      <c r="G5693" s="152" t="s">
        <v>0</v>
      </c>
      <c r="H5693" s="29" t="s">
        <v>0</v>
      </c>
      <c r="I5693" s="45">
        <v>1</v>
      </c>
      <c r="J5693" s="45">
        <v>3</v>
      </c>
      <c r="K5693" s="45" t="s">
        <v>9</v>
      </c>
      <c r="L5693" s="45">
        <v>5</v>
      </c>
      <c r="M5693" s="45">
        <v>6</v>
      </c>
      <c r="N5693" s="45">
        <v>7</v>
      </c>
      <c r="O5693" s="45">
        <v>8</v>
      </c>
      <c r="P5693" s="45">
        <v>9</v>
      </c>
      <c r="Q5693" s="45">
        <v>1</v>
      </c>
      <c r="R5693" s="45">
        <v>2</v>
      </c>
      <c r="S5693" s="45">
        <v>3</v>
      </c>
      <c r="T5693" s="45" t="s">
        <v>3453</v>
      </c>
      <c r="U5693" s="45">
        <v>5</v>
      </c>
      <c r="V5693" s="45">
        <v>6</v>
      </c>
      <c r="W5693" s="45">
        <v>7</v>
      </c>
      <c r="X5693" s="45" t="s">
        <v>3454</v>
      </c>
      <c r="Y5693" s="276">
        <v>9</v>
      </c>
    </row>
    <row r="5694" spans="1:25">
      <c r="A5694" s="133" t="s">
        <v>786</v>
      </c>
      <c r="B5694" s="133" t="s">
        <v>184</v>
      </c>
      <c r="C5694" s="109" t="s">
        <v>1153</v>
      </c>
      <c r="D5694" s="109" t="s">
        <v>1894</v>
      </c>
      <c r="E5694" s="98" t="s">
        <v>0</v>
      </c>
      <c r="F5694" s="98" t="s">
        <v>0</v>
      </c>
      <c r="G5694" s="153" t="s">
        <v>0</v>
      </c>
      <c r="H5694" s="98" t="s">
        <v>1895</v>
      </c>
      <c r="I5694" s="110"/>
      <c r="J5694" s="110"/>
      <c r="K5694" s="110"/>
      <c r="L5694" s="110" t="s">
        <v>0</v>
      </c>
      <c r="M5694" s="110" t="s">
        <v>0</v>
      </c>
      <c r="N5694" s="110" t="s">
        <v>0</v>
      </c>
      <c r="O5694" s="110" t="s">
        <v>0</v>
      </c>
      <c r="P5694" s="110" t="s">
        <v>0</v>
      </c>
      <c r="Q5694" s="110"/>
      <c r="R5694" s="110"/>
      <c r="S5694" s="110"/>
      <c r="T5694" s="110" t="s">
        <v>0</v>
      </c>
      <c r="U5694" s="110" t="s">
        <v>0</v>
      </c>
      <c r="V5694" s="110" t="s">
        <v>0</v>
      </c>
      <c r="W5694" s="110" t="s">
        <v>0</v>
      </c>
      <c r="X5694" s="110" t="s">
        <v>0</v>
      </c>
      <c r="Y5694" s="217"/>
    </row>
    <row r="5695" spans="1:25" ht="20.399999999999999">
      <c r="A5695" s="20" t="s">
        <v>0</v>
      </c>
      <c r="B5695" s="20" t="s">
        <v>0</v>
      </c>
      <c r="C5695" s="20" t="s">
        <v>0</v>
      </c>
      <c r="D5695" s="21" t="s">
        <v>0</v>
      </c>
      <c r="E5695" s="21" t="s">
        <v>0</v>
      </c>
      <c r="F5695" s="21" t="s">
        <v>0</v>
      </c>
      <c r="G5695" s="150" t="s">
        <v>0</v>
      </c>
      <c r="H5695" s="30" t="s">
        <v>33</v>
      </c>
      <c r="I5695" s="31">
        <f t="shared" ref="I5695:I5755" si="3873">SUM(J5695,K5695,O5695,P5695)</f>
        <v>1721900</v>
      </c>
      <c r="J5695" s="31">
        <f t="shared" ref="J5695:P5695" si="3874">SUM(J5696,J5704,J5706)</f>
        <v>1711900</v>
      </c>
      <c r="K5695" s="31">
        <f t="shared" ref="K5695:K5755" si="3875">SUM(L5695,M5695,N5695)</f>
        <v>10000</v>
      </c>
      <c r="L5695" s="31">
        <f t="shared" si="3874"/>
        <v>10000</v>
      </c>
      <c r="M5695" s="31">
        <f t="shared" si="3874"/>
        <v>0</v>
      </c>
      <c r="N5695" s="31">
        <f t="shared" si="3874"/>
        <v>0</v>
      </c>
      <c r="O5695" s="31">
        <f t="shared" si="3874"/>
        <v>0</v>
      </c>
      <c r="P5695" s="31">
        <f t="shared" si="3874"/>
        <v>0</v>
      </c>
      <c r="Q5695" s="31">
        <f>SUM(Q5696,Q5704,Q5706)</f>
        <v>1793490</v>
      </c>
      <c r="R5695" s="31">
        <f>SUM(R5696,R5704,R5706)</f>
        <v>1783490</v>
      </c>
      <c r="S5695" s="31">
        <f>SUM(S5696,S5704,S5706)</f>
        <v>1406035</v>
      </c>
      <c r="T5695" s="31">
        <f t="shared" ref="T5695:X5695" si="3876">SUM(T5696,T5704,T5706)</f>
        <v>377455</v>
      </c>
      <c r="U5695" s="31">
        <f t="shared" si="3876"/>
        <v>191487</v>
      </c>
      <c r="V5695" s="31">
        <f t="shared" si="3876"/>
        <v>157652</v>
      </c>
      <c r="W5695" s="31">
        <f t="shared" si="3876"/>
        <v>28316</v>
      </c>
      <c r="X5695" s="31">
        <f t="shared" si="3876"/>
        <v>1783490</v>
      </c>
      <c r="Y5695" s="220">
        <f t="shared" ref="Y5695:Y5725" si="3877">IF(R5695=0,0,(X5695/R5695)*100)</f>
        <v>100</v>
      </c>
    </row>
    <row r="5696" spans="1:25">
      <c r="A5696" s="23" t="s">
        <v>786</v>
      </c>
      <c r="B5696" s="23" t="s">
        <v>184</v>
      </c>
      <c r="C5696" s="23" t="s">
        <v>1153</v>
      </c>
      <c r="D5696" s="23" t="s">
        <v>1894</v>
      </c>
      <c r="E5696" s="21" t="s">
        <v>132</v>
      </c>
      <c r="F5696" s="21" t="s">
        <v>0</v>
      </c>
      <c r="G5696" s="150" t="s">
        <v>0</v>
      </c>
      <c r="H5696" s="21" t="s">
        <v>11</v>
      </c>
      <c r="I5696" s="66">
        <f t="shared" si="3873"/>
        <v>1449400</v>
      </c>
      <c r="J5696" s="66">
        <f t="shared" ref="J5696:P5696" si="3878">SUM(J5697,J5698)</f>
        <v>1449400</v>
      </c>
      <c r="K5696" s="66">
        <f t="shared" si="3875"/>
        <v>0</v>
      </c>
      <c r="L5696" s="66">
        <f t="shared" si="3878"/>
        <v>0</v>
      </c>
      <c r="M5696" s="66">
        <f t="shared" si="3878"/>
        <v>0</v>
      </c>
      <c r="N5696" s="66">
        <f t="shared" si="3878"/>
        <v>0</v>
      </c>
      <c r="O5696" s="66">
        <f t="shared" si="3878"/>
        <v>0</v>
      </c>
      <c r="P5696" s="66">
        <f t="shared" si="3878"/>
        <v>0</v>
      </c>
      <c r="Q5696" s="66">
        <f>SUM(Q5697,Q5698)</f>
        <v>1507682</v>
      </c>
      <c r="R5696" s="66">
        <f>SUM(R5697,R5698)</f>
        <v>1507682</v>
      </c>
      <c r="S5696" s="66">
        <f>SUM(S5697,S5698)</f>
        <v>1203679</v>
      </c>
      <c r="T5696" s="66">
        <f t="shared" ref="T5696:X5696" si="3879">SUM(T5697,T5698)</f>
        <v>304003</v>
      </c>
      <c r="U5696" s="66">
        <f t="shared" si="3879"/>
        <v>164987</v>
      </c>
      <c r="V5696" s="66">
        <f t="shared" si="3879"/>
        <v>132000</v>
      </c>
      <c r="W5696" s="66">
        <f t="shared" si="3879"/>
        <v>7016</v>
      </c>
      <c r="X5696" s="66">
        <f t="shared" si="3879"/>
        <v>1507682</v>
      </c>
      <c r="Y5696" s="208">
        <f t="shared" si="3877"/>
        <v>100</v>
      </c>
    </row>
    <row r="5697" spans="1:25">
      <c r="A5697" s="23" t="s">
        <v>786</v>
      </c>
      <c r="B5697" s="23" t="s">
        <v>184</v>
      </c>
      <c r="C5697" s="23" t="s">
        <v>1153</v>
      </c>
      <c r="D5697" s="23" t="s">
        <v>1894</v>
      </c>
      <c r="E5697" s="22">
        <v>6111</v>
      </c>
      <c r="F5697" s="23"/>
      <c r="G5697" s="128" t="s">
        <v>3379</v>
      </c>
      <c r="H5697" s="32" t="s">
        <v>12</v>
      </c>
      <c r="I5697" s="44">
        <f t="shared" si="3873"/>
        <v>1247400</v>
      </c>
      <c r="J5697" s="44">
        <v>1247400</v>
      </c>
      <c r="K5697" s="44">
        <f t="shared" si="3875"/>
        <v>0</v>
      </c>
      <c r="L5697" s="44">
        <v>0</v>
      </c>
      <c r="M5697" s="44">
        <v>0</v>
      </c>
      <c r="N5697" s="44">
        <v>0</v>
      </c>
      <c r="O5697" s="44">
        <v>0</v>
      </c>
      <c r="P5697" s="44">
        <v>0</v>
      </c>
      <c r="Q5697" s="44">
        <v>1290382</v>
      </c>
      <c r="R5697" s="44">
        <v>1290382</v>
      </c>
      <c r="S5697" s="44">
        <v>1006600</v>
      </c>
      <c r="T5697" s="44">
        <f t="shared" ref="T5697:T5724" si="3880">U5697+V5697+W5697</f>
        <v>283782</v>
      </c>
      <c r="U5697" s="44">
        <v>150000</v>
      </c>
      <c r="V5697" s="44">
        <v>130000</v>
      </c>
      <c r="W5697" s="44">
        <v>3782</v>
      </c>
      <c r="X5697" s="44">
        <f t="shared" ref="X5697:X5724" si="3881">S5697+T5697</f>
        <v>1290382</v>
      </c>
      <c r="Y5697" s="209">
        <f t="shared" si="3877"/>
        <v>100</v>
      </c>
    </row>
    <row r="5698" spans="1:25">
      <c r="A5698" s="20" t="s">
        <v>786</v>
      </c>
      <c r="B5698" s="20" t="s">
        <v>184</v>
      </c>
      <c r="C5698" s="20" t="s">
        <v>1153</v>
      </c>
      <c r="D5698" s="20" t="s">
        <v>1894</v>
      </c>
      <c r="E5698" s="20" t="s">
        <v>134</v>
      </c>
      <c r="F5698" s="23" t="s">
        <v>0</v>
      </c>
      <c r="G5698" s="154" t="s">
        <v>0</v>
      </c>
      <c r="H5698" s="21" t="s">
        <v>13</v>
      </c>
      <c r="I5698" s="66">
        <f t="shared" si="3873"/>
        <v>202000</v>
      </c>
      <c r="J5698" s="66">
        <f t="shared" ref="J5698:P5698" si="3882">SUM(J5699:J5703)</f>
        <v>202000</v>
      </c>
      <c r="K5698" s="66">
        <f t="shared" si="3875"/>
        <v>0</v>
      </c>
      <c r="L5698" s="66">
        <f t="shared" si="3882"/>
        <v>0</v>
      </c>
      <c r="M5698" s="66">
        <f t="shared" si="3882"/>
        <v>0</v>
      </c>
      <c r="N5698" s="66">
        <f t="shared" si="3882"/>
        <v>0</v>
      </c>
      <c r="O5698" s="66">
        <f t="shared" si="3882"/>
        <v>0</v>
      </c>
      <c r="P5698" s="66">
        <f t="shared" si="3882"/>
        <v>0</v>
      </c>
      <c r="Q5698" s="66">
        <f>SUM(Q5699:Q5703)</f>
        <v>217300</v>
      </c>
      <c r="R5698" s="66">
        <f>SUM(R5699:R5703)</f>
        <v>217300</v>
      </c>
      <c r="S5698" s="66">
        <f>SUM(S5699:S5703)</f>
        <v>197079</v>
      </c>
      <c r="T5698" s="66">
        <f t="shared" ref="T5698:X5698" si="3883">SUM(T5699:T5703)</f>
        <v>20221</v>
      </c>
      <c r="U5698" s="66">
        <f t="shared" si="3883"/>
        <v>14987</v>
      </c>
      <c r="V5698" s="66">
        <f t="shared" si="3883"/>
        <v>2000</v>
      </c>
      <c r="W5698" s="66">
        <f t="shared" si="3883"/>
        <v>3234</v>
      </c>
      <c r="X5698" s="66">
        <f t="shared" si="3883"/>
        <v>217300</v>
      </c>
      <c r="Y5698" s="208">
        <f t="shared" si="3877"/>
        <v>100</v>
      </c>
    </row>
    <row r="5699" spans="1:25">
      <c r="A5699" s="23" t="s">
        <v>786</v>
      </c>
      <c r="B5699" s="23" t="s">
        <v>184</v>
      </c>
      <c r="C5699" s="23" t="s">
        <v>1153</v>
      </c>
      <c r="D5699" s="23" t="s">
        <v>1894</v>
      </c>
      <c r="E5699" s="22">
        <v>6112</v>
      </c>
      <c r="F5699" s="23" t="s">
        <v>1896</v>
      </c>
      <c r="G5699" s="128" t="s">
        <v>3379</v>
      </c>
      <c r="H5699" s="32" t="s">
        <v>16</v>
      </c>
      <c r="I5699" s="44">
        <f t="shared" si="3873"/>
        <v>32000</v>
      </c>
      <c r="J5699" s="44">
        <v>32000</v>
      </c>
      <c r="K5699" s="44">
        <f t="shared" si="3875"/>
        <v>0</v>
      </c>
      <c r="L5699" s="44">
        <v>0</v>
      </c>
      <c r="M5699" s="44">
        <v>0</v>
      </c>
      <c r="N5699" s="44">
        <v>0</v>
      </c>
      <c r="O5699" s="44">
        <v>0</v>
      </c>
      <c r="P5699" s="44">
        <v>0</v>
      </c>
      <c r="Q5699" s="44">
        <v>32000</v>
      </c>
      <c r="R5699" s="44">
        <v>32000</v>
      </c>
      <c r="S5699" s="44">
        <v>23266</v>
      </c>
      <c r="T5699" s="44">
        <f t="shared" si="3880"/>
        <v>8734</v>
      </c>
      <c r="U5699" s="44">
        <v>3500</v>
      </c>
      <c r="V5699" s="44">
        <v>2000</v>
      </c>
      <c r="W5699" s="44">
        <v>3234</v>
      </c>
      <c r="X5699" s="44">
        <f t="shared" si="3881"/>
        <v>32000</v>
      </c>
      <c r="Y5699" s="209">
        <f t="shared" si="3877"/>
        <v>100</v>
      </c>
    </row>
    <row r="5700" spans="1:25">
      <c r="A5700" s="23" t="s">
        <v>786</v>
      </c>
      <c r="B5700" s="23" t="s">
        <v>184</v>
      </c>
      <c r="C5700" s="23" t="s">
        <v>1153</v>
      </c>
      <c r="D5700" s="23" t="s">
        <v>1894</v>
      </c>
      <c r="E5700" s="22">
        <v>6112</v>
      </c>
      <c r="F5700" s="23" t="s">
        <v>1897</v>
      </c>
      <c r="G5700" s="128" t="s">
        <v>3379</v>
      </c>
      <c r="H5700" s="32" t="s">
        <v>19</v>
      </c>
      <c r="I5700" s="44">
        <f t="shared" si="3873"/>
        <v>109000</v>
      </c>
      <c r="J5700" s="44">
        <v>109000</v>
      </c>
      <c r="K5700" s="44">
        <f t="shared" si="3875"/>
        <v>0</v>
      </c>
      <c r="L5700" s="44">
        <v>0</v>
      </c>
      <c r="M5700" s="44">
        <v>0</v>
      </c>
      <c r="N5700" s="44">
        <v>0</v>
      </c>
      <c r="O5700" s="44">
        <v>0</v>
      </c>
      <c r="P5700" s="44">
        <v>0</v>
      </c>
      <c r="Q5700" s="44">
        <v>109000</v>
      </c>
      <c r="R5700" s="44">
        <v>109000</v>
      </c>
      <c r="S5700" s="44">
        <v>97513</v>
      </c>
      <c r="T5700" s="44">
        <f t="shared" si="3880"/>
        <v>11487</v>
      </c>
      <c r="U5700" s="44">
        <v>11487</v>
      </c>
      <c r="V5700" s="44"/>
      <c r="W5700" s="44"/>
      <c r="X5700" s="44">
        <f t="shared" si="3881"/>
        <v>109000</v>
      </c>
      <c r="Y5700" s="209">
        <f t="shared" si="3877"/>
        <v>100</v>
      </c>
    </row>
    <row r="5701" spans="1:25">
      <c r="A5701" s="23" t="s">
        <v>786</v>
      </c>
      <c r="B5701" s="23" t="s">
        <v>184</v>
      </c>
      <c r="C5701" s="23" t="s">
        <v>1153</v>
      </c>
      <c r="D5701" s="23" t="s">
        <v>1894</v>
      </c>
      <c r="E5701" s="22">
        <v>6112</v>
      </c>
      <c r="F5701" s="23" t="s">
        <v>1898</v>
      </c>
      <c r="G5701" s="128" t="s">
        <v>3379</v>
      </c>
      <c r="H5701" s="32" t="s">
        <v>17</v>
      </c>
      <c r="I5701" s="44">
        <f t="shared" si="3873"/>
        <v>32000</v>
      </c>
      <c r="J5701" s="44">
        <v>32000</v>
      </c>
      <c r="K5701" s="44">
        <f t="shared" si="3875"/>
        <v>0</v>
      </c>
      <c r="L5701" s="44">
        <v>0</v>
      </c>
      <c r="M5701" s="44">
        <v>0</v>
      </c>
      <c r="N5701" s="44">
        <v>0</v>
      </c>
      <c r="O5701" s="44">
        <v>0</v>
      </c>
      <c r="P5701" s="44">
        <v>0</v>
      </c>
      <c r="Q5701" s="44">
        <v>32000</v>
      </c>
      <c r="R5701" s="44">
        <v>32000</v>
      </c>
      <c r="S5701" s="44">
        <v>32000</v>
      </c>
      <c r="T5701" s="44">
        <f t="shared" si="3880"/>
        <v>0</v>
      </c>
      <c r="U5701" s="44"/>
      <c r="V5701" s="44"/>
      <c r="W5701" s="44"/>
      <c r="X5701" s="44">
        <f t="shared" si="3881"/>
        <v>32000</v>
      </c>
      <c r="Y5701" s="209">
        <f t="shared" si="3877"/>
        <v>100</v>
      </c>
    </row>
    <row r="5702" spans="1:25">
      <c r="A5702" s="23" t="s">
        <v>786</v>
      </c>
      <c r="B5702" s="23" t="s">
        <v>184</v>
      </c>
      <c r="C5702" s="23" t="s">
        <v>1153</v>
      </c>
      <c r="D5702" s="23" t="s">
        <v>1894</v>
      </c>
      <c r="E5702" s="22">
        <v>6112</v>
      </c>
      <c r="F5702" s="23" t="s">
        <v>1899</v>
      </c>
      <c r="G5702" s="128" t="s">
        <v>3379</v>
      </c>
      <c r="H5702" s="32" t="s">
        <v>15</v>
      </c>
      <c r="I5702" s="44">
        <f t="shared" si="3873"/>
        <v>14000</v>
      </c>
      <c r="J5702" s="44">
        <v>14000</v>
      </c>
      <c r="K5702" s="44">
        <f t="shared" si="3875"/>
        <v>0</v>
      </c>
      <c r="L5702" s="44">
        <v>0</v>
      </c>
      <c r="M5702" s="44">
        <v>0</v>
      </c>
      <c r="N5702" s="44">
        <v>0</v>
      </c>
      <c r="O5702" s="44">
        <v>0</v>
      </c>
      <c r="P5702" s="44">
        <v>0</v>
      </c>
      <c r="Q5702" s="44">
        <v>29300</v>
      </c>
      <c r="R5702" s="44">
        <v>29300</v>
      </c>
      <c r="S5702" s="44">
        <v>29300</v>
      </c>
      <c r="T5702" s="44">
        <f t="shared" si="3880"/>
        <v>0</v>
      </c>
      <c r="U5702" s="44"/>
      <c r="V5702" s="44"/>
      <c r="W5702" s="44"/>
      <c r="X5702" s="44">
        <f t="shared" si="3881"/>
        <v>29300</v>
      </c>
      <c r="Y5702" s="209">
        <f t="shared" si="3877"/>
        <v>100</v>
      </c>
    </row>
    <row r="5703" spans="1:25">
      <c r="A5703" s="23" t="s">
        <v>786</v>
      </c>
      <c r="B5703" s="23" t="s">
        <v>184</v>
      </c>
      <c r="C5703" s="23" t="s">
        <v>1153</v>
      </c>
      <c r="D5703" s="23" t="s">
        <v>1894</v>
      </c>
      <c r="E5703" s="22">
        <v>6112</v>
      </c>
      <c r="F5703" s="23" t="s">
        <v>1900</v>
      </c>
      <c r="G5703" s="128" t="s">
        <v>3379</v>
      </c>
      <c r="H5703" s="32" t="s">
        <v>18</v>
      </c>
      <c r="I5703" s="44">
        <f t="shared" si="3873"/>
        <v>15000</v>
      </c>
      <c r="J5703" s="44">
        <v>15000</v>
      </c>
      <c r="K5703" s="44">
        <f t="shared" si="3875"/>
        <v>0</v>
      </c>
      <c r="L5703" s="44">
        <v>0</v>
      </c>
      <c r="M5703" s="44">
        <v>0</v>
      </c>
      <c r="N5703" s="44">
        <v>0</v>
      </c>
      <c r="O5703" s="44">
        <v>0</v>
      </c>
      <c r="P5703" s="44">
        <v>0</v>
      </c>
      <c r="Q5703" s="44">
        <v>15000</v>
      </c>
      <c r="R5703" s="44">
        <v>15000</v>
      </c>
      <c r="S5703" s="44">
        <v>15000</v>
      </c>
      <c r="T5703" s="44">
        <f t="shared" si="3880"/>
        <v>0</v>
      </c>
      <c r="U5703" s="44"/>
      <c r="V5703" s="44"/>
      <c r="W5703" s="44"/>
      <c r="X5703" s="44">
        <f t="shared" si="3881"/>
        <v>15000</v>
      </c>
      <c r="Y5703" s="209">
        <f t="shared" si="3877"/>
        <v>100</v>
      </c>
    </row>
    <row r="5704" spans="1:25">
      <c r="A5704" s="23" t="s">
        <v>786</v>
      </c>
      <c r="B5704" s="23" t="s">
        <v>184</v>
      </c>
      <c r="C5704" s="23" t="s">
        <v>1153</v>
      </c>
      <c r="D5704" s="23" t="s">
        <v>1894</v>
      </c>
      <c r="E5704" s="21" t="s">
        <v>139</v>
      </c>
      <c r="F5704" s="21" t="s">
        <v>0</v>
      </c>
      <c r="G5704" s="150" t="s">
        <v>0</v>
      </c>
      <c r="H5704" s="21" t="s">
        <v>21</v>
      </c>
      <c r="I5704" s="66">
        <f t="shared" si="3873"/>
        <v>133000</v>
      </c>
      <c r="J5704" s="66">
        <f t="shared" ref="J5704:X5704" si="3884">SUM(J5705)</f>
        <v>133000</v>
      </c>
      <c r="K5704" s="66">
        <f t="shared" si="3875"/>
        <v>0</v>
      </c>
      <c r="L5704" s="66">
        <f t="shared" si="3884"/>
        <v>0</v>
      </c>
      <c r="M5704" s="66">
        <f t="shared" si="3884"/>
        <v>0</v>
      </c>
      <c r="N5704" s="66">
        <f t="shared" si="3884"/>
        <v>0</v>
      </c>
      <c r="O5704" s="66">
        <f t="shared" si="3884"/>
        <v>0</v>
      </c>
      <c r="P5704" s="66">
        <f t="shared" si="3884"/>
        <v>0</v>
      </c>
      <c r="Q5704" s="66">
        <f t="shared" si="3884"/>
        <v>139120</v>
      </c>
      <c r="R5704" s="66">
        <f t="shared" si="3884"/>
        <v>139120</v>
      </c>
      <c r="S5704" s="66">
        <f t="shared" si="3884"/>
        <v>108629</v>
      </c>
      <c r="T5704" s="66">
        <f t="shared" si="3884"/>
        <v>30491</v>
      </c>
      <c r="U5704" s="66">
        <f t="shared" si="3884"/>
        <v>20000</v>
      </c>
      <c r="V5704" s="66">
        <f t="shared" si="3884"/>
        <v>10491</v>
      </c>
      <c r="W5704" s="66">
        <f t="shared" si="3884"/>
        <v>0</v>
      </c>
      <c r="X5704" s="66">
        <f t="shared" si="3884"/>
        <v>139120</v>
      </c>
      <c r="Y5704" s="208">
        <f t="shared" si="3877"/>
        <v>100</v>
      </c>
    </row>
    <row r="5705" spans="1:25">
      <c r="A5705" s="23" t="s">
        <v>786</v>
      </c>
      <c r="B5705" s="23" t="s">
        <v>184</v>
      </c>
      <c r="C5705" s="23" t="s">
        <v>1153</v>
      </c>
      <c r="D5705" s="23" t="s">
        <v>1894</v>
      </c>
      <c r="E5705" s="22">
        <v>6121</v>
      </c>
      <c r="F5705" s="23"/>
      <c r="G5705" s="128" t="s">
        <v>3379</v>
      </c>
      <c r="H5705" s="32" t="s">
        <v>22</v>
      </c>
      <c r="I5705" s="44">
        <f t="shared" si="3873"/>
        <v>133000</v>
      </c>
      <c r="J5705" s="44">
        <v>133000</v>
      </c>
      <c r="K5705" s="44">
        <f t="shared" si="3875"/>
        <v>0</v>
      </c>
      <c r="L5705" s="44">
        <v>0</v>
      </c>
      <c r="M5705" s="44">
        <v>0</v>
      </c>
      <c r="N5705" s="44">
        <v>0</v>
      </c>
      <c r="O5705" s="44">
        <v>0</v>
      </c>
      <c r="P5705" s="44">
        <v>0</v>
      </c>
      <c r="Q5705" s="44">
        <v>139120</v>
      </c>
      <c r="R5705" s="44">
        <v>139120</v>
      </c>
      <c r="S5705" s="44">
        <v>108629</v>
      </c>
      <c r="T5705" s="44">
        <f t="shared" si="3880"/>
        <v>30491</v>
      </c>
      <c r="U5705" s="44">
        <v>20000</v>
      </c>
      <c r="V5705" s="44">
        <v>10491</v>
      </c>
      <c r="W5705" s="44">
        <v>0</v>
      </c>
      <c r="X5705" s="44">
        <f t="shared" si="3881"/>
        <v>139120</v>
      </c>
      <c r="Y5705" s="209">
        <f t="shared" si="3877"/>
        <v>100</v>
      </c>
    </row>
    <row r="5706" spans="1:25">
      <c r="A5706" s="23" t="s">
        <v>786</v>
      </c>
      <c r="B5706" s="23" t="s">
        <v>184</v>
      </c>
      <c r="C5706" s="23" t="s">
        <v>1153</v>
      </c>
      <c r="D5706" s="23" t="s">
        <v>1894</v>
      </c>
      <c r="E5706" s="21" t="s">
        <v>141</v>
      </c>
      <c r="F5706" s="21" t="s">
        <v>0</v>
      </c>
      <c r="G5706" s="150" t="s">
        <v>0</v>
      </c>
      <c r="H5706" s="21" t="s">
        <v>23</v>
      </c>
      <c r="I5706" s="66">
        <f t="shared" si="3873"/>
        <v>139500</v>
      </c>
      <c r="J5706" s="66">
        <f t="shared" ref="J5706:P5706" si="3885">SUM(J5707:J5714)</f>
        <v>129500</v>
      </c>
      <c r="K5706" s="66">
        <f t="shared" si="3875"/>
        <v>10000</v>
      </c>
      <c r="L5706" s="66">
        <f t="shared" si="3885"/>
        <v>10000</v>
      </c>
      <c r="M5706" s="66">
        <f t="shared" si="3885"/>
        <v>0</v>
      </c>
      <c r="N5706" s="66">
        <f t="shared" si="3885"/>
        <v>0</v>
      </c>
      <c r="O5706" s="66">
        <f t="shared" si="3885"/>
        <v>0</v>
      </c>
      <c r="P5706" s="66">
        <f t="shared" si="3885"/>
        <v>0</v>
      </c>
      <c r="Q5706" s="66">
        <f>SUM(Q5707:Q5714)</f>
        <v>146688</v>
      </c>
      <c r="R5706" s="66">
        <f>SUM(R5707:R5714)</f>
        <v>136688</v>
      </c>
      <c r="S5706" s="66">
        <f>SUM(S5707:S5714)</f>
        <v>93727</v>
      </c>
      <c r="T5706" s="66">
        <f t="shared" ref="T5706:X5706" si="3886">SUM(T5707:T5714)</f>
        <v>42961</v>
      </c>
      <c r="U5706" s="66">
        <f t="shared" si="3886"/>
        <v>6500</v>
      </c>
      <c r="V5706" s="66">
        <f t="shared" si="3886"/>
        <v>15161</v>
      </c>
      <c r="W5706" s="66">
        <f t="shared" si="3886"/>
        <v>21300</v>
      </c>
      <c r="X5706" s="66">
        <f t="shared" si="3886"/>
        <v>136688</v>
      </c>
      <c r="Y5706" s="208">
        <f t="shared" si="3877"/>
        <v>100</v>
      </c>
    </row>
    <row r="5707" spans="1:25">
      <c r="A5707" s="23" t="s">
        <v>786</v>
      </c>
      <c r="B5707" s="23" t="s">
        <v>184</v>
      </c>
      <c r="C5707" s="23" t="s">
        <v>1153</v>
      </c>
      <c r="D5707" s="23" t="s">
        <v>1894</v>
      </c>
      <c r="E5707" s="22">
        <v>6131</v>
      </c>
      <c r="F5707" s="23"/>
      <c r="G5707" s="128" t="s">
        <v>3379</v>
      </c>
      <c r="H5707" s="32" t="s">
        <v>24</v>
      </c>
      <c r="I5707" s="44">
        <f t="shared" si="3873"/>
        <v>2000</v>
      </c>
      <c r="J5707" s="44">
        <v>2000</v>
      </c>
      <c r="K5707" s="44">
        <f t="shared" si="3875"/>
        <v>0</v>
      </c>
      <c r="L5707" s="44">
        <v>0</v>
      </c>
      <c r="M5707" s="44">
        <v>0</v>
      </c>
      <c r="N5707" s="44">
        <v>0</v>
      </c>
      <c r="O5707" s="44">
        <v>0</v>
      </c>
      <c r="P5707" s="44">
        <v>0</v>
      </c>
      <c r="Q5707" s="44">
        <v>2000</v>
      </c>
      <c r="R5707" s="44">
        <v>2000</v>
      </c>
      <c r="S5707" s="44">
        <v>1000</v>
      </c>
      <c r="T5707" s="44">
        <f t="shared" si="3880"/>
        <v>1000</v>
      </c>
      <c r="U5707" s="44"/>
      <c r="V5707" s="44"/>
      <c r="W5707" s="44">
        <v>1000</v>
      </c>
      <c r="X5707" s="44">
        <f t="shared" si="3881"/>
        <v>2000</v>
      </c>
      <c r="Y5707" s="209">
        <f t="shared" si="3877"/>
        <v>100</v>
      </c>
    </row>
    <row r="5708" spans="1:25">
      <c r="A5708" s="23" t="s">
        <v>786</v>
      </c>
      <c r="B5708" s="23" t="s">
        <v>184</v>
      </c>
      <c r="C5708" s="23" t="s">
        <v>1153</v>
      </c>
      <c r="D5708" s="23" t="s">
        <v>1894</v>
      </c>
      <c r="E5708" s="22">
        <v>6132</v>
      </c>
      <c r="F5708" s="23"/>
      <c r="G5708" s="128" t="s">
        <v>3379</v>
      </c>
      <c r="H5708" s="32" t="s">
        <v>25</v>
      </c>
      <c r="I5708" s="44">
        <f t="shared" si="3873"/>
        <v>54000</v>
      </c>
      <c r="J5708" s="44">
        <v>54000</v>
      </c>
      <c r="K5708" s="44">
        <f t="shared" si="3875"/>
        <v>0</v>
      </c>
      <c r="L5708" s="44">
        <v>0</v>
      </c>
      <c r="M5708" s="44">
        <v>0</v>
      </c>
      <c r="N5708" s="44">
        <v>0</v>
      </c>
      <c r="O5708" s="44">
        <v>0</v>
      </c>
      <c r="P5708" s="44">
        <v>0</v>
      </c>
      <c r="Q5708" s="44">
        <v>54000</v>
      </c>
      <c r="R5708" s="44">
        <v>54000</v>
      </c>
      <c r="S5708" s="44">
        <v>35500</v>
      </c>
      <c r="T5708" s="44">
        <f t="shared" si="3880"/>
        <v>18500</v>
      </c>
      <c r="U5708" s="44">
        <v>0</v>
      </c>
      <c r="V5708" s="44">
        <v>10000</v>
      </c>
      <c r="W5708" s="44">
        <v>8500</v>
      </c>
      <c r="X5708" s="44">
        <f t="shared" si="3881"/>
        <v>54000</v>
      </c>
      <c r="Y5708" s="209">
        <f t="shared" si="3877"/>
        <v>100</v>
      </c>
    </row>
    <row r="5709" spans="1:25">
      <c r="A5709" s="23" t="s">
        <v>786</v>
      </c>
      <c r="B5709" s="23" t="s">
        <v>184</v>
      </c>
      <c r="C5709" s="23" t="s">
        <v>1153</v>
      </c>
      <c r="D5709" s="23" t="s">
        <v>1894</v>
      </c>
      <c r="E5709" s="22">
        <v>6133</v>
      </c>
      <c r="F5709" s="23"/>
      <c r="G5709" s="128" t="s">
        <v>3379</v>
      </c>
      <c r="H5709" s="32" t="s">
        <v>26</v>
      </c>
      <c r="I5709" s="44">
        <f t="shared" si="3873"/>
        <v>12000</v>
      </c>
      <c r="J5709" s="44">
        <v>12000</v>
      </c>
      <c r="K5709" s="44">
        <f t="shared" si="3875"/>
        <v>0</v>
      </c>
      <c r="L5709" s="44">
        <v>0</v>
      </c>
      <c r="M5709" s="44">
        <v>0</v>
      </c>
      <c r="N5709" s="44">
        <v>0</v>
      </c>
      <c r="O5709" s="44">
        <v>0</v>
      </c>
      <c r="P5709" s="44">
        <v>0</v>
      </c>
      <c r="Q5709" s="44">
        <v>12000</v>
      </c>
      <c r="R5709" s="44">
        <v>12000</v>
      </c>
      <c r="S5709" s="44">
        <v>7000</v>
      </c>
      <c r="T5709" s="44">
        <f t="shared" si="3880"/>
        <v>5000</v>
      </c>
      <c r="U5709" s="44">
        <v>1000</v>
      </c>
      <c r="V5709" s="44">
        <v>2000</v>
      </c>
      <c r="W5709" s="44">
        <v>2000</v>
      </c>
      <c r="X5709" s="44">
        <f t="shared" si="3881"/>
        <v>12000</v>
      </c>
      <c r="Y5709" s="209">
        <f t="shared" si="3877"/>
        <v>100</v>
      </c>
    </row>
    <row r="5710" spans="1:25">
      <c r="A5710" s="23" t="s">
        <v>786</v>
      </c>
      <c r="B5710" s="23" t="s">
        <v>184</v>
      </c>
      <c r="C5710" s="23" t="s">
        <v>1153</v>
      </c>
      <c r="D5710" s="23" t="s">
        <v>1894</v>
      </c>
      <c r="E5710" s="22">
        <v>6134</v>
      </c>
      <c r="F5710" s="23"/>
      <c r="G5710" s="128" t="s">
        <v>3379</v>
      </c>
      <c r="H5710" s="32" t="s">
        <v>27</v>
      </c>
      <c r="I5710" s="44">
        <f t="shared" si="3873"/>
        <v>13000</v>
      </c>
      <c r="J5710" s="44">
        <v>11000</v>
      </c>
      <c r="K5710" s="44">
        <f t="shared" si="3875"/>
        <v>2000</v>
      </c>
      <c r="L5710" s="44">
        <v>2000</v>
      </c>
      <c r="M5710" s="44">
        <v>0</v>
      </c>
      <c r="N5710" s="44">
        <v>0</v>
      </c>
      <c r="O5710" s="44">
        <v>0</v>
      </c>
      <c r="P5710" s="44">
        <v>0</v>
      </c>
      <c r="Q5710" s="44">
        <v>13000</v>
      </c>
      <c r="R5710" s="44">
        <v>11000</v>
      </c>
      <c r="S5710" s="44">
        <v>8000</v>
      </c>
      <c r="T5710" s="44">
        <f t="shared" si="3880"/>
        <v>3000</v>
      </c>
      <c r="U5710" s="44">
        <v>1000</v>
      </c>
      <c r="V5710" s="44"/>
      <c r="W5710" s="44">
        <v>2000</v>
      </c>
      <c r="X5710" s="44">
        <f t="shared" si="3881"/>
        <v>11000</v>
      </c>
      <c r="Y5710" s="209">
        <f t="shared" si="3877"/>
        <v>100</v>
      </c>
    </row>
    <row r="5711" spans="1:25">
      <c r="A5711" s="23" t="s">
        <v>786</v>
      </c>
      <c r="B5711" s="23" t="s">
        <v>184</v>
      </c>
      <c r="C5711" s="23" t="s">
        <v>1153</v>
      </c>
      <c r="D5711" s="23" t="s">
        <v>1894</v>
      </c>
      <c r="E5711" s="22">
        <v>6135</v>
      </c>
      <c r="F5711" s="23"/>
      <c r="G5711" s="128" t="s">
        <v>3379</v>
      </c>
      <c r="H5711" s="32" t="s">
        <v>28</v>
      </c>
      <c r="I5711" s="44">
        <f t="shared" si="3873"/>
        <v>500</v>
      </c>
      <c r="J5711" s="44">
        <v>500</v>
      </c>
      <c r="K5711" s="44">
        <f t="shared" si="3875"/>
        <v>0</v>
      </c>
      <c r="L5711" s="44">
        <v>0</v>
      </c>
      <c r="M5711" s="44">
        <v>0</v>
      </c>
      <c r="N5711" s="44">
        <v>0</v>
      </c>
      <c r="O5711" s="44">
        <v>0</v>
      </c>
      <c r="P5711" s="44">
        <v>0</v>
      </c>
      <c r="Q5711" s="44">
        <v>500</v>
      </c>
      <c r="R5711" s="44">
        <v>500</v>
      </c>
      <c r="S5711" s="44">
        <v>200</v>
      </c>
      <c r="T5711" s="44">
        <f t="shared" si="3880"/>
        <v>300</v>
      </c>
      <c r="U5711" s="44"/>
      <c r="V5711" s="44"/>
      <c r="W5711" s="44">
        <v>300</v>
      </c>
      <c r="X5711" s="44">
        <f t="shared" si="3881"/>
        <v>500</v>
      </c>
      <c r="Y5711" s="209">
        <f t="shared" si="3877"/>
        <v>100</v>
      </c>
    </row>
    <row r="5712" spans="1:25">
      <c r="A5712" s="23" t="s">
        <v>786</v>
      </c>
      <c r="B5712" s="23" t="s">
        <v>184</v>
      </c>
      <c r="C5712" s="23" t="s">
        <v>1153</v>
      </c>
      <c r="D5712" s="23" t="s">
        <v>1894</v>
      </c>
      <c r="E5712" s="22">
        <v>6137</v>
      </c>
      <c r="F5712" s="23"/>
      <c r="G5712" s="128" t="s">
        <v>3379</v>
      </c>
      <c r="H5712" s="32" t="s">
        <v>30</v>
      </c>
      <c r="I5712" s="44">
        <f t="shared" si="3873"/>
        <v>21000</v>
      </c>
      <c r="J5712" s="44">
        <v>19000</v>
      </c>
      <c r="K5712" s="44">
        <f t="shared" si="3875"/>
        <v>2000</v>
      </c>
      <c r="L5712" s="44">
        <v>2000</v>
      </c>
      <c r="M5712" s="44">
        <v>0</v>
      </c>
      <c r="N5712" s="44">
        <v>0</v>
      </c>
      <c r="O5712" s="44">
        <v>0</v>
      </c>
      <c r="P5712" s="44">
        <v>0</v>
      </c>
      <c r="Q5712" s="44">
        <v>21000</v>
      </c>
      <c r="R5712" s="44">
        <v>19000</v>
      </c>
      <c r="S5712" s="44">
        <v>15000</v>
      </c>
      <c r="T5712" s="44">
        <f t="shared" si="3880"/>
        <v>4000</v>
      </c>
      <c r="U5712" s="44">
        <v>4000</v>
      </c>
      <c r="V5712" s="44"/>
      <c r="W5712" s="44">
        <v>0</v>
      </c>
      <c r="X5712" s="44">
        <f t="shared" si="3881"/>
        <v>19000</v>
      </c>
      <c r="Y5712" s="209">
        <f t="shared" si="3877"/>
        <v>100</v>
      </c>
    </row>
    <row r="5713" spans="1:25">
      <c r="A5713" s="23" t="s">
        <v>786</v>
      </c>
      <c r="B5713" s="23" t="s">
        <v>184</v>
      </c>
      <c r="C5713" s="23" t="s">
        <v>1153</v>
      </c>
      <c r="D5713" s="23" t="s">
        <v>1894</v>
      </c>
      <c r="E5713" s="22">
        <v>6138</v>
      </c>
      <c r="F5713" s="23"/>
      <c r="G5713" s="128" t="s">
        <v>3379</v>
      </c>
      <c r="H5713" s="32" t="s">
        <v>31</v>
      </c>
      <c r="I5713" s="44">
        <f t="shared" si="3873"/>
        <v>2500</v>
      </c>
      <c r="J5713" s="44">
        <v>0</v>
      </c>
      <c r="K5713" s="44">
        <f t="shared" si="3875"/>
        <v>2500</v>
      </c>
      <c r="L5713" s="44">
        <v>2500</v>
      </c>
      <c r="M5713" s="44">
        <v>0</v>
      </c>
      <c r="N5713" s="44">
        <v>0</v>
      </c>
      <c r="O5713" s="44">
        <v>0</v>
      </c>
      <c r="P5713" s="44">
        <v>0</v>
      </c>
      <c r="Q5713" s="44">
        <v>2500</v>
      </c>
      <c r="R5713" s="44">
        <v>0</v>
      </c>
      <c r="S5713" s="44">
        <v>0</v>
      </c>
      <c r="T5713" s="44">
        <f t="shared" si="3880"/>
        <v>0</v>
      </c>
      <c r="U5713" s="44"/>
      <c r="V5713" s="44"/>
      <c r="W5713" s="44"/>
      <c r="X5713" s="44">
        <f t="shared" si="3881"/>
        <v>0</v>
      </c>
      <c r="Y5713" s="209">
        <f t="shared" si="3877"/>
        <v>0</v>
      </c>
    </row>
    <row r="5714" spans="1:25">
      <c r="A5714" s="20" t="s">
        <v>786</v>
      </c>
      <c r="B5714" s="20" t="s">
        <v>184</v>
      </c>
      <c r="C5714" s="20" t="s">
        <v>1153</v>
      </c>
      <c r="D5714" s="20" t="s">
        <v>1894</v>
      </c>
      <c r="E5714" s="20" t="s">
        <v>144</v>
      </c>
      <c r="F5714" s="23" t="s">
        <v>0</v>
      </c>
      <c r="G5714" s="154" t="s">
        <v>0</v>
      </c>
      <c r="H5714" s="21" t="s">
        <v>32</v>
      </c>
      <c r="I5714" s="66">
        <f t="shared" si="3873"/>
        <v>34500</v>
      </c>
      <c r="J5714" s="66">
        <f t="shared" ref="J5714:P5714" si="3887">SUM(J5715:J5717)</f>
        <v>31000</v>
      </c>
      <c r="K5714" s="66">
        <f t="shared" si="3875"/>
        <v>3500</v>
      </c>
      <c r="L5714" s="66">
        <f t="shared" si="3887"/>
        <v>3500</v>
      </c>
      <c r="M5714" s="66">
        <f t="shared" si="3887"/>
        <v>0</v>
      </c>
      <c r="N5714" s="66">
        <f t="shared" si="3887"/>
        <v>0</v>
      </c>
      <c r="O5714" s="66">
        <f t="shared" si="3887"/>
        <v>0</v>
      </c>
      <c r="P5714" s="66">
        <f t="shared" si="3887"/>
        <v>0</v>
      </c>
      <c r="Q5714" s="66">
        <f>SUM(Q5715:Q5717)</f>
        <v>41688</v>
      </c>
      <c r="R5714" s="66">
        <f>SUM(R5715:R5717)</f>
        <v>38188</v>
      </c>
      <c r="S5714" s="66">
        <f>SUM(S5715:S5717)</f>
        <v>27027</v>
      </c>
      <c r="T5714" s="66">
        <f t="shared" ref="T5714:X5714" si="3888">SUM(T5715:T5717)</f>
        <v>11161</v>
      </c>
      <c r="U5714" s="66">
        <f t="shared" si="3888"/>
        <v>500</v>
      </c>
      <c r="V5714" s="66">
        <f t="shared" si="3888"/>
        <v>3161</v>
      </c>
      <c r="W5714" s="66">
        <f t="shared" si="3888"/>
        <v>7500</v>
      </c>
      <c r="X5714" s="66">
        <f t="shared" si="3888"/>
        <v>38188</v>
      </c>
      <c r="Y5714" s="208">
        <f t="shared" si="3877"/>
        <v>100</v>
      </c>
    </row>
    <row r="5715" spans="1:25">
      <c r="A5715" s="23" t="s">
        <v>786</v>
      </c>
      <c r="B5715" s="23" t="s">
        <v>184</v>
      </c>
      <c r="C5715" s="23" t="s">
        <v>1153</v>
      </c>
      <c r="D5715" s="23" t="s">
        <v>1894</v>
      </c>
      <c r="E5715" s="22">
        <v>6139</v>
      </c>
      <c r="F5715" s="23"/>
      <c r="G5715" s="128" t="s">
        <v>3379</v>
      </c>
      <c r="H5715" s="32" t="s">
        <v>32</v>
      </c>
      <c r="I5715" s="44">
        <f t="shared" si="3873"/>
        <v>18500</v>
      </c>
      <c r="J5715" s="44">
        <v>15000</v>
      </c>
      <c r="K5715" s="44">
        <f t="shared" si="3875"/>
        <v>3500</v>
      </c>
      <c r="L5715" s="44">
        <v>3500</v>
      </c>
      <c r="M5715" s="44">
        <v>0</v>
      </c>
      <c r="N5715" s="44">
        <v>0</v>
      </c>
      <c r="O5715" s="44">
        <v>0</v>
      </c>
      <c r="P5715" s="44">
        <v>0</v>
      </c>
      <c r="Q5715" s="44">
        <v>25500</v>
      </c>
      <c r="R5715" s="44">
        <v>22000</v>
      </c>
      <c r="S5715" s="44">
        <v>16500</v>
      </c>
      <c r="T5715" s="44">
        <f t="shared" si="3880"/>
        <v>5500</v>
      </c>
      <c r="U5715" s="44"/>
      <c r="V5715" s="44">
        <v>1000</v>
      </c>
      <c r="W5715" s="44">
        <v>4500</v>
      </c>
      <c r="X5715" s="44">
        <f t="shared" si="3881"/>
        <v>22000</v>
      </c>
      <c r="Y5715" s="209">
        <f t="shared" si="3877"/>
        <v>100</v>
      </c>
    </row>
    <row r="5716" spans="1:25">
      <c r="A5716" s="23" t="s">
        <v>786</v>
      </c>
      <c r="B5716" s="23" t="s">
        <v>184</v>
      </c>
      <c r="C5716" s="23" t="s">
        <v>1153</v>
      </c>
      <c r="D5716" s="23" t="s">
        <v>1894</v>
      </c>
      <c r="E5716" s="22">
        <v>6139</v>
      </c>
      <c r="F5716" s="23" t="s">
        <v>1901</v>
      </c>
      <c r="G5716" s="128" t="s">
        <v>3379</v>
      </c>
      <c r="H5716" s="32" t="s">
        <v>152</v>
      </c>
      <c r="I5716" s="44">
        <f t="shared" si="3873"/>
        <v>5500</v>
      </c>
      <c r="J5716" s="44">
        <v>5500</v>
      </c>
      <c r="K5716" s="44">
        <f t="shared" si="3875"/>
        <v>0</v>
      </c>
      <c r="L5716" s="44">
        <v>0</v>
      </c>
      <c r="M5716" s="44">
        <v>0</v>
      </c>
      <c r="N5716" s="44">
        <v>0</v>
      </c>
      <c r="O5716" s="44">
        <v>0</v>
      </c>
      <c r="P5716" s="44">
        <v>0</v>
      </c>
      <c r="Q5716" s="44">
        <v>5688</v>
      </c>
      <c r="R5716" s="44">
        <v>5688</v>
      </c>
      <c r="S5716" s="44">
        <v>4027</v>
      </c>
      <c r="T5716" s="44">
        <f t="shared" si="3880"/>
        <v>1661</v>
      </c>
      <c r="U5716" s="44">
        <v>500</v>
      </c>
      <c r="V5716" s="44">
        <v>661</v>
      </c>
      <c r="W5716" s="44">
        <v>500</v>
      </c>
      <c r="X5716" s="44">
        <f t="shared" si="3881"/>
        <v>5688</v>
      </c>
      <c r="Y5716" s="209">
        <f t="shared" si="3877"/>
        <v>100</v>
      </c>
    </row>
    <row r="5717" spans="1:25">
      <c r="A5717" s="23" t="s">
        <v>786</v>
      </c>
      <c r="B5717" s="23" t="s">
        <v>184</v>
      </c>
      <c r="C5717" s="23" t="s">
        <v>1153</v>
      </c>
      <c r="D5717" s="23" t="s">
        <v>1894</v>
      </c>
      <c r="E5717" s="22">
        <v>6139</v>
      </c>
      <c r="F5717" s="23" t="s">
        <v>1902</v>
      </c>
      <c r="G5717" s="128" t="s">
        <v>3379</v>
      </c>
      <c r="H5717" s="32" t="s">
        <v>158</v>
      </c>
      <c r="I5717" s="44">
        <f t="shared" si="3873"/>
        <v>10500</v>
      </c>
      <c r="J5717" s="44">
        <v>10500</v>
      </c>
      <c r="K5717" s="44">
        <f t="shared" si="3875"/>
        <v>0</v>
      </c>
      <c r="L5717" s="44">
        <v>0</v>
      </c>
      <c r="M5717" s="44">
        <v>0</v>
      </c>
      <c r="N5717" s="44">
        <v>0</v>
      </c>
      <c r="O5717" s="44">
        <v>0</v>
      </c>
      <c r="P5717" s="44">
        <v>0</v>
      </c>
      <c r="Q5717" s="44">
        <v>10500</v>
      </c>
      <c r="R5717" s="44">
        <v>10500</v>
      </c>
      <c r="S5717" s="44">
        <v>6500</v>
      </c>
      <c r="T5717" s="44">
        <f t="shared" si="3880"/>
        <v>4000</v>
      </c>
      <c r="U5717" s="44"/>
      <c r="V5717" s="44">
        <v>1500</v>
      </c>
      <c r="W5717" s="44">
        <v>2500</v>
      </c>
      <c r="X5717" s="44">
        <f t="shared" si="3881"/>
        <v>10500</v>
      </c>
      <c r="Y5717" s="209">
        <f t="shared" si="3877"/>
        <v>100</v>
      </c>
    </row>
    <row r="5718" spans="1:25" ht="20.399999999999999">
      <c r="A5718" s="20" t="s">
        <v>0</v>
      </c>
      <c r="B5718" s="20" t="s">
        <v>0</v>
      </c>
      <c r="C5718" s="20" t="s">
        <v>0</v>
      </c>
      <c r="D5718" s="21" t="s">
        <v>0</v>
      </c>
      <c r="E5718" s="21" t="s">
        <v>0</v>
      </c>
      <c r="F5718" s="21" t="s">
        <v>0</v>
      </c>
      <c r="G5718" s="150" t="s">
        <v>0</v>
      </c>
      <c r="H5718" s="30" t="s">
        <v>42</v>
      </c>
      <c r="I5718" s="31">
        <f t="shared" si="3873"/>
        <v>100</v>
      </c>
      <c r="J5718" s="31">
        <f t="shared" ref="J5718:X5719" si="3889">SUM(J5719)</f>
        <v>100</v>
      </c>
      <c r="K5718" s="31">
        <f t="shared" si="3875"/>
        <v>0</v>
      </c>
      <c r="L5718" s="31">
        <f t="shared" si="3889"/>
        <v>0</v>
      </c>
      <c r="M5718" s="31">
        <f t="shared" si="3889"/>
        <v>0</v>
      </c>
      <c r="N5718" s="31">
        <f t="shared" si="3889"/>
        <v>0</v>
      </c>
      <c r="O5718" s="31">
        <f t="shared" si="3889"/>
        <v>0</v>
      </c>
      <c r="P5718" s="31">
        <f t="shared" si="3889"/>
        <v>0</v>
      </c>
      <c r="Q5718" s="31">
        <f t="shared" si="3889"/>
        <v>95766</v>
      </c>
      <c r="R5718" s="31">
        <f t="shared" si="3889"/>
        <v>1450</v>
      </c>
      <c r="S5718" s="31">
        <f t="shared" si="3889"/>
        <v>1350</v>
      </c>
      <c r="T5718" s="31">
        <f t="shared" si="3889"/>
        <v>0</v>
      </c>
      <c r="U5718" s="31">
        <f t="shared" si="3889"/>
        <v>0</v>
      </c>
      <c r="V5718" s="31">
        <f t="shared" si="3889"/>
        <v>0</v>
      </c>
      <c r="W5718" s="31">
        <f t="shared" si="3889"/>
        <v>0</v>
      </c>
      <c r="X5718" s="31">
        <f t="shared" si="3889"/>
        <v>1350</v>
      </c>
      <c r="Y5718" s="220">
        <f t="shared" si="3877"/>
        <v>93.103448275862064</v>
      </c>
    </row>
    <row r="5719" spans="1:25">
      <c r="A5719" s="23" t="s">
        <v>786</v>
      </c>
      <c r="B5719" s="23" t="s">
        <v>184</v>
      </c>
      <c r="C5719" s="23" t="s">
        <v>1153</v>
      </c>
      <c r="D5719" s="23" t="s">
        <v>1894</v>
      </c>
      <c r="E5719" s="21" t="s">
        <v>159</v>
      </c>
      <c r="F5719" s="21" t="s">
        <v>0</v>
      </c>
      <c r="G5719" s="150" t="s">
        <v>0</v>
      </c>
      <c r="H5719" s="21" t="s">
        <v>34</v>
      </c>
      <c r="I5719" s="66">
        <f t="shared" si="3873"/>
        <v>100</v>
      </c>
      <c r="J5719" s="66">
        <f t="shared" si="3889"/>
        <v>100</v>
      </c>
      <c r="K5719" s="66">
        <f t="shared" si="3875"/>
        <v>0</v>
      </c>
      <c r="L5719" s="66">
        <f t="shared" si="3889"/>
        <v>0</v>
      </c>
      <c r="M5719" s="66">
        <f t="shared" si="3889"/>
        <v>0</v>
      </c>
      <c r="N5719" s="66">
        <f t="shared" si="3889"/>
        <v>0</v>
      </c>
      <c r="O5719" s="66">
        <f t="shared" si="3889"/>
        <v>0</v>
      </c>
      <c r="P5719" s="66">
        <f t="shared" si="3889"/>
        <v>0</v>
      </c>
      <c r="Q5719" s="66">
        <f t="shared" si="3889"/>
        <v>95766</v>
      </c>
      <c r="R5719" s="66">
        <f t="shared" si="3889"/>
        <v>1450</v>
      </c>
      <c r="S5719" s="66">
        <f t="shared" si="3889"/>
        <v>1350</v>
      </c>
      <c r="T5719" s="66">
        <f t="shared" si="3889"/>
        <v>0</v>
      </c>
      <c r="U5719" s="66">
        <f t="shared" si="3889"/>
        <v>0</v>
      </c>
      <c r="V5719" s="66">
        <f t="shared" si="3889"/>
        <v>0</v>
      </c>
      <c r="W5719" s="66">
        <f t="shared" si="3889"/>
        <v>0</v>
      </c>
      <c r="X5719" s="66">
        <f t="shared" si="3889"/>
        <v>1350</v>
      </c>
      <c r="Y5719" s="208">
        <f t="shared" si="3877"/>
        <v>93.103448275862064</v>
      </c>
    </row>
    <row r="5720" spans="1:25">
      <c r="A5720" s="23" t="s">
        <v>786</v>
      </c>
      <c r="B5720" s="23" t="s">
        <v>184</v>
      </c>
      <c r="C5720" s="23" t="s">
        <v>1153</v>
      </c>
      <c r="D5720" s="23" t="s">
        <v>1894</v>
      </c>
      <c r="E5720" s="22">
        <v>6148</v>
      </c>
      <c r="F5720" s="23"/>
      <c r="G5720" s="128" t="s">
        <v>3379</v>
      </c>
      <c r="H5720" s="32" t="s">
        <v>41</v>
      </c>
      <c r="I5720" s="44">
        <f t="shared" si="3873"/>
        <v>100</v>
      </c>
      <c r="J5720" s="44">
        <v>100</v>
      </c>
      <c r="K5720" s="44">
        <f t="shared" si="3875"/>
        <v>0</v>
      </c>
      <c r="L5720" s="44">
        <v>0</v>
      </c>
      <c r="M5720" s="44">
        <v>0</v>
      </c>
      <c r="N5720" s="44">
        <v>0</v>
      </c>
      <c r="O5720" s="44">
        <v>0</v>
      </c>
      <c r="P5720" s="44">
        <v>0</v>
      </c>
      <c r="Q5720" s="44">
        <v>95766</v>
      </c>
      <c r="R5720" s="44">
        <v>1450</v>
      </c>
      <c r="S5720" s="44">
        <v>1350</v>
      </c>
      <c r="T5720" s="44">
        <f t="shared" si="3880"/>
        <v>0</v>
      </c>
      <c r="U5720" s="44"/>
      <c r="V5720" s="44"/>
      <c r="W5720" s="44"/>
      <c r="X5720" s="44">
        <f t="shared" si="3881"/>
        <v>1350</v>
      </c>
      <c r="Y5720" s="209">
        <f t="shared" si="3877"/>
        <v>93.103448275862064</v>
      </c>
    </row>
    <row r="5721" spans="1:25" ht="20.399999999999999">
      <c r="A5721" s="20" t="s">
        <v>0</v>
      </c>
      <c r="B5721" s="20" t="s">
        <v>0</v>
      </c>
      <c r="C5721" s="20" t="s">
        <v>0</v>
      </c>
      <c r="D5721" s="21" t="s">
        <v>0</v>
      </c>
      <c r="E5721" s="21" t="s">
        <v>0</v>
      </c>
      <c r="F5721" s="21"/>
      <c r="G5721" s="150" t="s">
        <v>0</v>
      </c>
      <c r="H5721" s="30" t="s">
        <v>60</v>
      </c>
      <c r="I5721" s="31">
        <f t="shared" si="3873"/>
        <v>10000</v>
      </c>
      <c r="J5721" s="31">
        <f t="shared" ref="J5721:X5721" si="3890">SUM(J5722)</f>
        <v>0</v>
      </c>
      <c r="K5721" s="31">
        <f t="shared" si="3875"/>
        <v>10000</v>
      </c>
      <c r="L5721" s="31">
        <f t="shared" si="3890"/>
        <v>10000</v>
      </c>
      <c r="M5721" s="31">
        <f t="shared" si="3890"/>
        <v>0</v>
      </c>
      <c r="N5721" s="31">
        <f t="shared" si="3890"/>
        <v>0</v>
      </c>
      <c r="O5721" s="31">
        <f t="shared" si="3890"/>
        <v>0</v>
      </c>
      <c r="P5721" s="31">
        <f t="shared" si="3890"/>
        <v>0</v>
      </c>
      <c r="Q5721" s="31">
        <f t="shared" si="3890"/>
        <v>10000</v>
      </c>
      <c r="R5721" s="31">
        <f t="shared" si="3890"/>
        <v>0</v>
      </c>
      <c r="S5721" s="31">
        <f t="shared" si="3890"/>
        <v>0</v>
      </c>
      <c r="T5721" s="31">
        <f t="shared" si="3890"/>
        <v>0</v>
      </c>
      <c r="U5721" s="31">
        <f t="shared" si="3890"/>
        <v>0</v>
      </c>
      <c r="V5721" s="31">
        <f t="shared" si="3890"/>
        <v>0</v>
      </c>
      <c r="W5721" s="31">
        <f t="shared" si="3890"/>
        <v>0</v>
      </c>
      <c r="X5721" s="31">
        <f t="shared" si="3890"/>
        <v>0</v>
      </c>
      <c r="Y5721" s="220">
        <f t="shared" si="3877"/>
        <v>0</v>
      </c>
    </row>
    <row r="5722" spans="1:25">
      <c r="A5722" s="23" t="s">
        <v>786</v>
      </c>
      <c r="B5722" s="23" t="s">
        <v>184</v>
      </c>
      <c r="C5722" s="23" t="s">
        <v>1153</v>
      </c>
      <c r="D5722" s="23" t="s">
        <v>1894</v>
      </c>
      <c r="E5722" s="21" t="s">
        <v>166</v>
      </c>
      <c r="F5722" s="21" t="s">
        <v>0</v>
      </c>
      <c r="G5722" s="150" t="s">
        <v>0</v>
      </c>
      <c r="H5722" s="21" t="s">
        <v>53</v>
      </c>
      <c r="I5722" s="66">
        <f t="shared" si="3873"/>
        <v>10000</v>
      </c>
      <c r="J5722" s="66">
        <f t="shared" ref="J5722:P5722" si="3891">SUM(J5723:J5724)</f>
        <v>0</v>
      </c>
      <c r="K5722" s="66">
        <f t="shared" si="3875"/>
        <v>10000</v>
      </c>
      <c r="L5722" s="66">
        <f t="shared" si="3891"/>
        <v>10000</v>
      </c>
      <c r="M5722" s="66">
        <f t="shared" si="3891"/>
        <v>0</v>
      </c>
      <c r="N5722" s="66">
        <f t="shared" si="3891"/>
        <v>0</v>
      </c>
      <c r="O5722" s="66">
        <f t="shared" si="3891"/>
        <v>0</v>
      </c>
      <c r="P5722" s="66">
        <f t="shared" si="3891"/>
        <v>0</v>
      </c>
      <c r="Q5722" s="66">
        <f>SUM(Q5723:Q5724)</f>
        <v>10000</v>
      </c>
      <c r="R5722" s="66">
        <f>SUM(R5723:R5724)</f>
        <v>0</v>
      </c>
      <c r="S5722" s="66">
        <f>SUM(S5723:S5724)</f>
        <v>0</v>
      </c>
      <c r="T5722" s="66">
        <f t="shared" ref="T5722:X5722" si="3892">SUM(T5723:T5724)</f>
        <v>0</v>
      </c>
      <c r="U5722" s="66">
        <f t="shared" si="3892"/>
        <v>0</v>
      </c>
      <c r="V5722" s="66">
        <f t="shared" si="3892"/>
        <v>0</v>
      </c>
      <c r="W5722" s="66">
        <f t="shared" si="3892"/>
        <v>0</v>
      </c>
      <c r="X5722" s="66">
        <f t="shared" si="3892"/>
        <v>0</v>
      </c>
      <c r="Y5722" s="208">
        <f t="shared" si="3877"/>
        <v>0</v>
      </c>
    </row>
    <row r="5723" spans="1:25">
      <c r="A5723" s="23" t="s">
        <v>786</v>
      </c>
      <c r="B5723" s="23" t="s">
        <v>184</v>
      </c>
      <c r="C5723" s="23" t="s">
        <v>1153</v>
      </c>
      <c r="D5723" s="23" t="s">
        <v>1894</v>
      </c>
      <c r="E5723" s="22">
        <v>8213</v>
      </c>
      <c r="F5723" s="23"/>
      <c r="G5723" s="128" t="s">
        <v>3379</v>
      </c>
      <c r="H5723" s="32" t="s">
        <v>56</v>
      </c>
      <c r="I5723" s="44">
        <f t="shared" si="3873"/>
        <v>3000</v>
      </c>
      <c r="J5723" s="44">
        <v>0</v>
      </c>
      <c r="K5723" s="44">
        <f t="shared" si="3875"/>
        <v>3000</v>
      </c>
      <c r="L5723" s="44">
        <v>3000</v>
      </c>
      <c r="M5723" s="44">
        <v>0</v>
      </c>
      <c r="N5723" s="44">
        <v>0</v>
      </c>
      <c r="O5723" s="44">
        <v>0</v>
      </c>
      <c r="P5723" s="44">
        <v>0</v>
      </c>
      <c r="Q5723" s="44">
        <v>3000</v>
      </c>
      <c r="R5723" s="44">
        <v>0</v>
      </c>
      <c r="S5723" s="44">
        <v>0</v>
      </c>
      <c r="T5723" s="44">
        <f t="shared" si="3880"/>
        <v>0</v>
      </c>
      <c r="U5723" s="44"/>
      <c r="V5723" s="44"/>
      <c r="W5723" s="44"/>
      <c r="X5723" s="44">
        <f t="shared" si="3881"/>
        <v>0</v>
      </c>
      <c r="Y5723" s="209">
        <f t="shared" si="3877"/>
        <v>0</v>
      </c>
    </row>
    <row r="5724" spans="1:25">
      <c r="A5724" s="23" t="s">
        <v>786</v>
      </c>
      <c r="B5724" s="23" t="s">
        <v>184</v>
      </c>
      <c r="C5724" s="23" t="s">
        <v>1153</v>
      </c>
      <c r="D5724" s="23" t="s">
        <v>1894</v>
      </c>
      <c r="E5724" s="22">
        <v>8216</v>
      </c>
      <c r="F5724" s="23"/>
      <c r="G5724" s="128" t="s">
        <v>3379</v>
      </c>
      <c r="H5724" s="32" t="s">
        <v>59</v>
      </c>
      <c r="I5724" s="44">
        <f t="shared" si="3873"/>
        <v>7000</v>
      </c>
      <c r="J5724" s="44">
        <v>0</v>
      </c>
      <c r="K5724" s="44">
        <f t="shared" si="3875"/>
        <v>7000</v>
      </c>
      <c r="L5724" s="44">
        <v>7000</v>
      </c>
      <c r="M5724" s="44">
        <v>0</v>
      </c>
      <c r="N5724" s="44">
        <v>0</v>
      </c>
      <c r="O5724" s="44">
        <v>0</v>
      </c>
      <c r="P5724" s="44">
        <v>0</v>
      </c>
      <c r="Q5724" s="44">
        <v>7000</v>
      </c>
      <c r="R5724" s="44">
        <v>0</v>
      </c>
      <c r="S5724" s="44">
        <v>0</v>
      </c>
      <c r="T5724" s="44">
        <f t="shared" si="3880"/>
        <v>0</v>
      </c>
      <c r="U5724" s="44"/>
      <c r="V5724" s="44"/>
      <c r="W5724" s="44"/>
      <c r="X5724" s="44">
        <f t="shared" si="3881"/>
        <v>0</v>
      </c>
      <c r="Y5724" s="209">
        <f t="shared" si="3877"/>
        <v>0</v>
      </c>
    </row>
    <row r="5725" spans="1:25">
      <c r="A5725" s="32" t="s">
        <v>0</v>
      </c>
      <c r="B5725" s="32" t="s">
        <v>0</v>
      </c>
      <c r="C5725" s="32" t="s">
        <v>0</v>
      </c>
      <c r="D5725" s="32" t="s">
        <v>0</v>
      </c>
      <c r="E5725" s="32" t="s">
        <v>0</v>
      </c>
      <c r="F5725" s="32" t="s">
        <v>0</v>
      </c>
      <c r="G5725" s="154" t="s">
        <v>0</v>
      </c>
      <c r="H5725" s="30" t="s">
        <v>1903</v>
      </c>
      <c r="I5725" s="31">
        <f t="shared" si="3873"/>
        <v>1732000</v>
      </c>
      <c r="J5725" s="31">
        <f t="shared" ref="J5725:P5725" si="3893">SUM(J5695,J5718,J5721)</f>
        <v>1712000</v>
      </c>
      <c r="K5725" s="31">
        <f t="shared" si="3875"/>
        <v>20000</v>
      </c>
      <c r="L5725" s="31">
        <f t="shared" si="3893"/>
        <v>20000</v>
      </c>
      <c r="M5725" s="31">
        <f t="shared" si="3893"/>
        <v>0</v>
      </c>
      <c r="N5725" s="31">
        <f t="shared" si="3893"/>
        <v>0</v>
      </c>
      <c r="O5725" s="31">
        <f t="shared" si="3893"/>
        <v>0</v>
      </c>
      <c r="P5725" s="31">
        <f t="shared" si="3893"/>
        <v>0</v>
      </c>
      <c r="Q5725" s="31">
        <f>SUM(Q5695,Q5718,Q5721)</f>
        <v>1899256</v>
      </c>
      <c r="R5725" s="31">
        <f>SUM(R5695,R5718,R5721)</f>
        <v>1784940</v>
      </c>
      <c r="S5725" s="31">
        <f>SUM(S5695,S5718,S5721)</f>
        <v>1407385</v>
      </c>
      <c r="T5725" s="31">
        <f t="shared" ref="T5725:X5725" si="3894">SUM(T5695,T5718,T5721)</f>
        <v>377455</v>
      </c>
      <c r="U5725" s="31">
        <f t="shared" si="3894"/>
        <v>191487</v>
      </c>
      <c r="V5725" s="31">
        <f t="shared" si="3894"/>
        <v>157652</v>
      </c>
      <c r="W5725" s="31">
        <f t="shared" si="3894"/>
        <v>28316</v>
      </c>
      <c r="X5725" s="31">
        <f t="shared" si="3894"/>
        <v>1784840</v>
      </c>
      <c r="Y5725" s="220">
        <f t="shared" si="3877"/>
        <v>99.994397570786703</v>
      </c>
    </row>
    <row r="5726" spans="1:25" ht="15" thickBot="1">
      <c r="A5726" s="32" t="s">
        <v>0</v>
      </c>
      <c r="B5726" s="32" t="s">
        <v>0</v>
      </c>
      <c r="C5726" s="32" t="s">
        <v>0</v>
      </c>
      <c r="D5726" s="32" t="s">
        <v>0</v>
      </c>
      <c r="E5726" s="32" t="s">
        <v>0</v>
      </c>
      <c r="F5726" s="32" t="s">
        <v>0</v>
      </c>
      <c r="G5726" s="154" t="s">
        <v>0</v>
      </c>
      <c r="H5726" s="21" t="s">
        <v>170</v>
      </c>
      <c r="I5726" s="66">
        <f t="shared" si="3873"/>
        <v>54</v>
      </c>
      <c r="J5726" s="66">
        <v>54</v>
      </c>
      <c r="K5726" s="66">
        <f t="shared" si="3875"/>
        <v>0</v>
      </c>
      <c r="L5726" s="66" t="s">
        <v>0</v>
      </c>
      <c r="M5726" s="66" t="s">
        <v>0</v>
      </c>
      <c r="N5726" s="66" t="s">
        <v>0</v>
      </c>
      <c r="O5726" s="66" t="s">
        <v>0</v>
      </c>
      <c r="P5726" s="66" t="s">
        <v>0</v>
      </c>
      <c r="Q5726" s="66">
        <v>0</v>
      </c>
      <c r="R5726" s="66"/>
      <c r="S5726" s="66"/>
      <c r="T5726" s="66"/>
      <c r="U5726" s="66"/>
      <c r="V5726" s="66"/>
      <c r="W5726" s="66"/>
      <c r="X5726" s="66"/>
      <c r="Y5726" s="208">
        <v>0</v>
      </c>
    </row>
    <row r="5727" spans="1:25" ht="41.4" thickBot="1">
      <c r="A5727" s="252" t="s">
        <v>0</v>
      </c>
      <c r="B5727" s="252" t="s">
        <v>0</v>
      </c>
      <c r="C5727" s="252" t="s">
        <v>0</v>
      </c>
      <c r="D5727" s="252" t="s">
        <v>0</v>
      </c>
      <c r="E5727" s="252" t="s">
        <v>0</v>
      </c>
      <c r="F5727" s="252" t="s">
        <v>0</v>
      </c>
      <c r="G5727" s="258" t="s">
        <v>0</v>
      </c>
      <c r="H5727" s="24" t="s">
        <v>72</v>
      </c>
      <c r="I5727" s="1" t="s">
        <v>3093</v>
      </c>
      <c r="J5727" s="1" t="s">
        <v>3130</v>
      </c>
      <c r="K5727" s="1" t="s">
        <v>3</v>
      </c>
      <c r="L5727" s="1" t="s">
        <v>4</v>
      </c>
      <c r="M5727" s="1" t="s">
        <v>5</v>
      </c>
      <c r="N5727" s="1" t="s">
        <v>6</v>
      </c>
      <c r="O5727" s="1" t="s">
        <v>7</v>
      </c>
      <c r="P5727" s="1" t="s">
        <v>8</v>
      </c>
      <c r="Q5727" s="1" t="s">
        <v>3344</v>
      </c>
      <c r="R5727" s="1" t="s">
        <v>3427</v>
      </c>
      <c r="S5727" s="1" t="s">
        <v>3447</v>
      </c>
      <c r="T5727" s="1" t="s">
        <v>3448</v>
      </c>
      <c r="U5727" s="1" t="s">
        <v>3452</v>
      </c>
      <c r="V5727" s="1" t="s">
        <v>3449</v>
      </c>
      <c r="W5727" s="1" t="s">
        <v>3450</v>
      </c>
      <c r="X5727" s="1" t="s">
        <v>3451</v>
      </c>
      <c r="Y5727" s="216" t="s">
        <v>3385</v>
      </c>
    </row>
    <row r="5728" spans="1:25">
      <c r="A5728" s="253"/>
      <c r="B5728" s="253"/>
      <c r="C5728" s="253"/>
      <c r="D5728" s="253"/>
      <c r="E5728" s="253"/>
      <c r="F5728" s="253"/>
      <c r="G5728" s="259"/>
      <c r="H5728" s="33" t="s">
        <v>0</v>
      </c>
      <c r="I5728" s="45">
        <v>1</v>
      </c>
      <c r="J5728" s="45">
        <v>3</v>
      </c>
      <c r="K5728" s="45" t="s">
        <v>9</v>
      </c>
      <c r="L5728" s="45">
        <v>5</v>
      </c>
      <c r="M5728" s="45">
        <v>6</v>
      </c>
      <c r="N5728" s="45">
        <v>7</v>
      </c>
      <c r="O5728" s="45">
        <v>8</v>
      </c>
      <c r="P5728" s="45">
        <v>9</v>
      </c>
      <c r="Q5728" s="45">
        <v>1</v>
      </c>
      <c r="R5728" s="45">
        <v>2</v>
      </c>
      <c r="S5728" s="45">
        <v>3</v>
      </c>
      <c r="T5728" s="45" t="s">
        <v>3453</v>
      </c>
      <c r="U5728" s="45">
        <v>5</v>
      </c>
      <c r="V5728" s="45">
        <v>6</v>
      </c>
      <c r="W5728" s="45">
        <v>7</v>
      </c>
      <c r="X5728" s="45" t="s">
        <v>3454</v>
      </c>
      <c r="Y5728" s="276">
        <v>9</v>
      </c>
    </row>
    <row r="5729" spans="1:25">
      <c r="A5729" s="253"/>
      <c r="B5729" s="253"/>
      <c r="C5729" s="253"/>
      <c r="D5729" s="253"/>
      <c r="E5729" s="253"/>
      <c r="F5729" s="253"/>
      <c r="G5729" s="259"/>
      <c r="H5729" s="34" t="s">
        <v>109</v>
      </c>
      <c r="I5729" s="35">
        <f t="shared" si="3873"/>
        <v>1732000</v>
      </c>
      <c r="J5729" s="35">
        <f t="shared" ref="J5729:P5729" si="3895">SUM(J5725)</f>
        <v>1712000</v>
      </c>
      <c r="K5729" s="35">
        <f t="shared" si="3875"/>
        <v>20000</v>
      </c>
      <c r="L5729" s="35">
        <f t="shared" si="3895"/>
        <v>20000</v>
      </c>
      <c r="M5729" s="35">
        <f t="shared" si="3895"/>
        <v>0</v>
      </c>
      <c r="N5729" s="35">
        <f t="shared" si="3895"/>
        <v>0</v>
      </c>
      <c r="O5729" s="35">
        <f t="shared" si="3895"/>
        <v>0</v>
      </c>
      <c r="P5729" s="35">
        <f t="shared" si="3895"/>
        <v>0</v>
      </c>
      <c r="Q5729" s="35">
        <f>SUM(Q5725)</f>
        <v>1899256</v>
      </c>
      <c r="R5729" s="35">
        <f>SUM(R5725)</f>
        <v>1784940</v>
      </c>
      <c r="S5729" s="35">
        <f>SUM(S5725)</f>
        <v>1407385</v>
      </c>
      <c r="T5729" s="35">
        <f t="shared" ref="T5729:X5729" si="3896">SUM(T5725)</f>
        <v>377455</v>
      </c>
      <c r="U5729" s="35">
        <f t="shared" si="3896"/>
        <v>191487</v>
      </c>
      <c r="V5729" s="35">
        <f t="shared" si="3896"/>
        <v>157652</v>
      </c>
      <c r="W5729" s="35">
        <f t="shared" si="3896"/>
        <v>28316</v>
      </c>
      <c r="X5729" s="35">
        <f t="shared" si="3896"/>
        <v>1784840</v>
      </c>
      <c r="Y5729" s="218">
        <f t="shared" ref="Y5729:Y5730" si="3897">IF(R5729=0,0,(X5729/R5729)*100)</f>
        <v>99.994397570786703</v>
      </c>
    </row>
    <row r="5730" spans="1:25">
      <c r="A5730" s="253"/>
      <c r="B5730" s="253"/>
      <c r="C5730" s="253"/>
      <c r="D5730" s="253"/>
      <c r="E5730" s="253"/>
      <c r="F5730" s="253"/>
      <c r="G5730" s="259"/>
      <c r="H5730" s="36" t="s">
        <v>69</v>
      </c>
      <c r="I5730" s="35">
        <f t="shared" si="3873"/>
        <v>1732000</v>
      </c>
      <c r="J5730" s="35">
        <f t="shared" ref="J5730:P5730" si="3898">SUM(J5729)</f>
        <v>1712000</v>
      </c>
      <c r="K5730" s="35">
        <f t="shared" si="3875"/>
        <v>20000</v>
      </c>
      <c r="L5730" s="35">
        <f t="shared" si="3898"/>
        <v>20000</v>
      </c>
      <c r="M5730" s="35">
        <f t="shared" si="3898"/>
        <v>0</v>
      </c>
      <c r="N5730" s="35">
        <f t="shared" si="3898"/>
        <v>0</v>
      </c>
      <c r="O5730" s="35">
        <f t="shared" si="3898"/>
        <v>0</v>
      </c>
      <c r="P5730" s="35">
        <f t="shared" si="3898"/>
        <v>0</v>
      </c>
      <c r="Q5730" s="35">
        <f>SUM(Q5729)</f>
        <v>1899256</v>
      </c>
      <c r="R5730" s="35">
        <f>SUM(R5729)</f>
        <v>1784940</v>
      </c>
      <c r="S5730" s="35">
        <f>SUM(S5729)</f>
        <v>1407385</v>
      </c>
      <c r="T5730" s="35">
        <f t="shared" ref="T5730:X5730" si="3899">SUM(T5729)</f>
        <v>377455</v>
      </c>
      <c r="U5730" s="35">
        <f t="shared" si="3899"/>
        <v>191487</v>
      </c>
      <c r="V5730" s="35">
        <f t="shared" si="3899"/>
        <v>157652</v>
      </c>
      <c r="W5730" s="35">
        <f t="shared" si="3899"/>
        <v>28316</v>
      </c>
      <c r="X5730" s="35">
        <f t="shared" si="3899"/>
        <v>1784840</v>
      </c>
      <c r="Y5730" s="218">
        <f t="shared" si="3897"/>
        <v>99.994397570786703</v>
      </c>
    </row>
    <row r="5731" spans="1:25" ht="15" thickBot="1">
      <c r="A5731" s="254"/>
      <c r="B5731" s="254"/>
      <c r="C5731" s="254"/>
      <c r="D5731" s="254"/>
      <c r="E5731" s="254"/>
      <c r="F5731" s="254"/>
      <c r="G5731" s="260"/>
    </row>
    <row r="5732" spans="1:25" ht="41.4" thickBot="1">
      <c r="A5732" s="24" t="s">
        <v>123</v>
      </c>
      <c r="B5732" s="24" t="s">
        <v>124</v>
      </c>
      <c r="C5732" s="24" t="s">
        <v>125</v>
      </c>
      <c r="D5732" s="25" t="s">
        <v>0</v>
      </c>
      <c r="E5732" s="24" t="s">
        <v>126</v>
      </c>
      <c r="F5732" s="24" t="s">
        <v>127</v>
      </c>
      <c r="G5732" s="151" t="s">
        <v>128</v>
      </c>
      <c r="H5732" s="24" t="s">
        <v>1</v>
      </c>
      <c r="I5732" s="1" t="s">
        <v>3093</v>
      </c>
      <c r="J5732" s="1" t="s">
        <v>3130</v>
      </c>
      <c r="K5732" s="1" t="s">
        <v>3</v>
      </c>
      <c r="L5732" s="1" t="s">
        <v>4</v>
      </c>
      <c r="M5732" s="1" t="s">
        <v>5</v>
      </c>
      <c r="N5732" s="1" t="s">
        <v>6</v>
      </c>
      <c r="O5732" s="1" t="s">
        <v>7</v>
      </c>
      <c r="P5732" s="1" t="s">
        <v>8</v>
      </c>
      <c r="Q5732" s="1" t="s">
        <v>3344</v>
      </c>
      <c r="R5732" s="1" t="s">
        <v>3427</v>
      </c>
      <c r="S5732" s="1" t="s">
        <v>3447</v>
      </c>
      <c r="T5732" s="1" t="s">
        <v>3448</v>
      </c>
      <c r="U5732" s="1" t="s">
        <v>3452</v>
      </c>
      <c r="V5732" s="1" t="s">
        <v>3449</v>
      </c>
      <c r="W5732" s="1" t="s">
        <v>3450</v>
      </c>
      <c r="X5732" s="1" t="s">
        <v>3451</v>
      </c>
      <c r="Y5732" s="216" t="s">
        <v>3385</v>
      </c>
    </row>
    <row r="5733" spans="1:25">
      <c r="A5733" s="26" t="s">
        <v>0</v>
      </c>
      <c r="B5733" s="26" t="s">
        <v>0</v>
      </c>
      <c r="C5733" s="26" t="s">
        <v>0</v>
      </c>
      <c r="D5733" s="27" t="s">
        <v>0</v>
      </c>
      <c r="E5733" s="27" t="s">
        <v>0</v>
      </c>
      <c r="F5733" s="28" t="s">
        <v>0</v>
      </c>
      <c r="G5733" s="152" t="s">
        <v>0</v>
      </c>
      <c r="H5733" s="29" t="s">
        <v>0</v>
      </c>
      <c r="I5733" s="45">
        <v>1</v>
      </c>
      <c r="J5733" s="45">
        <v>3</v>
      </c>
      <c r="K5733" s="45" t="s">
        <v>9</v>
      </c>
      <c r="L5733" s="45">
        <v>5</v>
      </c>
      <c r="M5733" s="45">
        <v>6</v>
      </c>
      <c r="N5733" s="45">
        <v>7</v>
      </c>
      <c r="O5733" s="45">
        <v>8</v>
      </c>
      <c r="P5733" s="45">
        <v>9</v>
      </c>
      <c r="Q5733" s="45">
        <v>1</v>
      </c>
      <c r="R5733" s="45">
        <v>2</v>
      </c>
      <c r="S5733" s="45">
        <v>3</v>
      </c>
      <c r="T5733" s="45" t="s">
        <v>3453</v>
      </c>
      <c r="U5733" s="45">
        <v>5</v>
      </c>
      <c r="V5733" s="45">
        <v>6</v>
      </c>
      <c r="W5733" s="45">
        <v>7</v>
      </c>
      <c r="X5733" s="45" t="s">
        <v>3454</v>
      </c>
      <c r="Y5733" s="276">
        <v>9</v>
      </c>
    </row>
    <row r="5734" spans="1:25">
      <c r="A5734" s="133" t="s">
        <v>786</v>
      </c>
      <c r="B5734" s="133" t="s">
        <v>184</v>
      </c>
      <c r="C5734" s="109" t="s">
        <v>1164</v>
      </c>
      <c r="D5734" s="109" t="s">
        <v>1904</v>
      </c>
      <c r="E5734" s="98" t="s">
        <v>0</v>
      </c>
      <c r="F5734" s="98" t="s">
        <v>0</v>
      </c>
      <c r="G5734" s="153" t="s">
        <v>0</v>
      </c>
      <c r="H5734" s="98" t="s">
        <v>1905</v>
      </c>
      <c r="I5734" s="110"/>
      <c r="J5734" s="110"/>
      <c r="K5734" s="110"/>
      <c r="L5734" s="110" t="s">
        <v>0</v>
      </c>
      <c r="M5734" s="110" t="s">
        <v>0</v>
      </c>
      <c r="N5734" s="110" t="s">
        <v>0</v>
      </c>
      <c r="O5734" s="110" t="s">
        <v>0</v>
      </c>
      <c r="P5734" s="110" t="s">
        <v>0</v>
      </c>
      <c r="Q5734" s="110"/>
      <c r="R5734" s="110"/>
      <c r="S5734" s="110"/>
      <c r="T5734" s="110" t="s">
        <v>0</v>
      </c>
      <c r="U5734" s="110" t="s">
        <v>0</v>
      </c>
      <c r="V5734" s="110" t="s">
        <v>0</v>
      </c>
      <c r="W5734" s="110" t="s">
        <v>0</v>
      </c>
      <c r="X5734" s="110" t="s">
        <v>0</v>
      </c>
      <c r="Y5734" s="217"/>
    </row>
    <row r="5735" spans="1:25" ht="20.399999999999999">
      <c r="A5735" s="20" t="s">
        <v>0</v>
      </c>
      <c r="B5735" s="20" t="s">
        <v>0</v>
      </c>
      <c r="C5735" s="20" t="s">
        <v>0</v>
      </c>
      <c r="D5735" s="21" t="s">
        <v>0</v>
      </c>
      <c r="E5735" s="21" t="s">
        <v>0</v>
      </c>
      <c r="F5735" s="21" t="s">
        <v>0</v>
      </c>
      <c r="G5735" s="150" t="s">
        <v>0</v>
      </c>
      <c r="H5735" s="30" t="s">
        <v>33</v>
      </c>
      <c r="I5735" s="31">
        <f t="shared" si="3873"/>
        <v>2577002</v>
      </c>
      <c r="J5735" s="31">
        <f t="shared" ref="J5735:P5735" si="3900">SUM(J5736,J5744,J5746)</f>
        <v>2529100</v>
      </c>
      <c r="K5735" s="31">
        <f t="shared" si="3875"/>
        <v>47902</v>
      </c>
      <c r="L5735" s="31">
        <f t="shared" si="3900"/>
        <v>47902</v>
      </c>
      <c r="M5735" s="31">
        <f t="shared" si="3900"/>
        <v>0</v>
      </c>
      <c r="N5735" s="31">
        <f t="shared" si="3900"/>
        <v>0</v>
      </c>
      <c r="O5735" s="31">
        <f t="shared" si="3900"/>
        <v>0</v>
      </c>
      <c r="P5735" s="31">
        <f t="shared" si="3900"/>
        <v>0</v>
      </c>
      <c r="Q5735" s="31">
        <f>SUM(Q5736,Q5744,Q5746)</f>
        <v>2708333</v>
      </c>
      <c r="R5735" s="31">
        <f>SUM(R5736,R5744,R5746)</f>
        <v>2659431</v>
      </c>
      <c r="S5735" s="31">
        <f>SUM(S5736,S5744,S5746)</f>
        <v>2201351</v>
      </c>
      <c r="T5735" s="31">
        <f t="shared" ref="T5735:X5735" si="3901">SUM(T5736,T5744,T5746)</f>
        <v>458080</v>
      </c>
      <c r="U5735" s="31">
        <f t="shared" si="3901"/>
        <v>250523</v>
      </c>
      <c r="V5735" s="31">
        <f t="shared" si="3901"/>
        <v>207557</v>
      </c>
      <c r="W5735" s="31">
        <f t="shared" si="3901"/>
        <v>0</v>
      </c>
      <c r="X5735" s="31">
        <f t="shared" si="3901"/>
        <v>2659431</v>
      </c>
      <c r="Y5735" s="220">
        <f t="shared" ref="Y5735:Y5766" si="3902">IF(R5735=0,0,(X5735/R5735)*100)</f>
        <v>100</v>
      </c>
    </row>
    <row r="5736" spans="1:25">
      <c r="A5736" s="23" t="s">
        <v>786</v>
      </c>
      <c r="B5736" s="23" t="s">
        <v>184</v>
      </c>
      <c r="C5736" s="23" t="s">
        <v>1164</v>
      </c>
      <c r="D5736" s="23" t="s">
        <v>1904</v>
      </c>
      <c r="E5736" s="21" t="s">
        <v>132</v>
      </c>
      <c r="F5736" s="21" t="s">
        <v>0</v>
      </c>
      <c r="G5736" s="150" t="s">
        <v>0</v>
      </c>
      <c r="H5736" s="21" t="s">
        <v>11</v>
      </c>
      <c r="I5736" s="66">
        <f t="shared" si="3873"/>
        <v>2132050</v>
      </c>
      <c r="J5736" s="66">
        <f t="shared" ref="J5736:P5736" si="3903">SUM(J5737,J5738)</f>
        <v>2132050</v>
      </c>
      <c r="K5736" s="66">
        <f t="shared" si="3875"/>
        <v>0</v>
      </c>
      <c r="L5736" s="66">
        <f t="shared" si="3903"/>
        <v>0</v>
      </c>
      <c r="M5736" s="66">
        <f t="shared" si="3903"/>
        <v>0</v>
      </c>
      <c r="N5736" s="66">
        <f t="shared" si="3903"/>
        <v>0</v>
      </c>
      <c r="O5736" s="66">
        <f t="shared" si="3903"/>
        <v>0</v>
      </c>
      <c r="P5736" s="66">
        <f t="shared" si="3903"/>
        <v>0</v>
      </c>
      <c r="Q5736" s="66">
        <f>SUM(Q5737,Q5738)</f>
        <v>2226165</v>
      </c>
      <c r="R5736" s="66">
        <f>SUM(R5737,R5738)</f>
        <v>2226165</v>
      </c>
      <c r="S5736" s="66">
        <f>SUM(S5737,S5738)</f>
        <v>1822961</v>
      </c>
      <c r="T5736" s="66">
        <f t="shared" ref="T5736:X5736" si="3904">SUM(T5737,T5738)</f>
        <v>403204</v>
      </c>
      <c r="U5736" s="66">
        <f t="shared" si="3904"/>
        <v>218611</v>
      </c>
      <c r="V5736" s="66">
        <f t="shared" si="3904"/>
        <v>184593</v>
      </c>
      <c r="W5736" s="66">
        <f t="shared" si="3904"/>
        <v>0</v>
      </c>
      <c r="X5736" s="66">
        <f t="shared" si="3904"/>
        <v>2226165</v>
      </c>
      <c r="Y5736" s="208">
        <f t="shared" si="3902"/>
        <v>100</v>
      </c>
    </row>
    <row r="5737" spans="1:25">
      <c r="A5737" s="23" t="s">
        <v>786</v>
      </c>
      <c r="B5737" s="23" t="s">
        <v>184</v>
      </c>
      <c r="C5737" s="23" t="s">
        <v>1164</v>
      </c>
      <c r="D5737" s="23" t="s">
        <v>1904</v>
      </c>
      <c r="E5737" s="22">
        <v>6111</v>
      </c>
      <c r="F5737" s="23"/>
      <c r="G5737" s="128" t="s">
        <v>3379</v>
      </c>
      <c r="H5737" s="32" t="s">
        <v>12</v>
      </c>
      <c r="I5737" s="44">
        <f t="shared" si="3873"/>
        <v>1845200</v>
      </c>
      <c r="J5737" s="44">
        <v>1845200</v>
      </c>
      <c r="K5737" s="44">
        <f t="shared" si="3875"/>
        <v>0</v>
      </c>
      <c r="L5737" s="44">
        <v>0</v>
      </c>
      <c r="M5737" s="44">
        <v>0</v>
      </c>
      <c r="N5737" s="44">
        <v>0</v>
      </c>
      <c r="O5737" s="44">
        <v>0</v>
      </c>
      <c r="P5737" s="44">
        <v>0</v>
      </c>
      <c r="Q5737" s="44">
        <v>1935235</v>
      </c>
      <c r="R5737" s="44">
        <v>1935235</v>
      </c>
      <c r="S5737" s="44">
        <v>1577702</v>
      </c>
      <c r="T5737" s="44">
        <f t="shared" ref="T5737:T5765" si="3905">U5737+V5737+W5737</f>
        <v>357533</v>
      </c>
      <c r="U5737" s="44">
        <v>178770</v>
      </c>
      <c r="V5737" s="44">
        <v>178763</v>
      </c>
      <c r="W5737" s="44">
        <v>0</v>
      </c>
      <c r="X5737" s="44">
        <f t="shared" ref="X5737:X5765" si="3906">S5737+T5737</f>
        <v>1935235</v>
      </c>
      <c r="Y5737" s="209">
        <f t="shared" si="3902"/>
        <v>100</v>
      </c>
    </row>
    <row r="5738" spans="1:25">
      <c r="A5738" s="20" t="s">
        <v>786</v>
      </c>
      <c r="B5738" s="20" t="s">
        <v>184</v>
      </c>
      <c r="C5738" s="20" t="s">
        <v>1164</v>
      </c>
      <c r="D5738" s="20" t="s">
        <v>1904</v>
      </c>
      <c r="E5738" s="20" t="s">
        <v>134</v>
      </c>
      <c r="F5738" s="23" t="s">
        <v>0</v>
      </c>
      <c r="G5738" s="154" t="s">
        <v>0</v>
      </c>
      <c r="H5738" s="21" t="s">
        <v>13</v>
      </c>
      <c r="I5738" s="66">
        <f t="shared" si="3873"/>
        <v>286850</v>
      </c>
      <c r="J5738" s="66">
        <f t="shared" ref="J5738:P5738" si="3907">SUM(J5739:J5743)</f>
        <v>286850</v>
      </c>
      <c r="K5738" s="66">
        <f t="shared" si="3875"/>
        <v>0</v>
      </c>
      <c r="L5738" s="66">
        <f t="shared" si="3907"/>
        <v>0</v>
      </c>
      <c r="M5738" s="66">
        <f t="shared" si="3907"/>
        <v>0</v>
      </c>
      <c r="N5738" s="66">
        <f t="shared" si="3907"/>
        <v>0</v>
      </c>
      <c r="O5738" s="66">
        <f t="shared" si="3907"/>
        <v>0</v>
      </c>
      <c r="P5738" s="66">
        <f t="shared" si="3907"/>
        <v>0</v>
      </c>
      <c r="Q5738" s="66">
        <f>SUM(Q5739:Q5743)</f>
        <v>290930</v>
      </c>
      <c r="R5738" s="66">
        <f>SUM(R5739:R5743)</f>
        <v>290930</v>
      </c>
      <c r="S5738" s="66">
        <f>SUM(S5739:S5743)</f>
        <v>245259</v>
      </c>
      <c r="T5738" s="66">
        <f t="shared" ref="T5738:X5738" si="3908">SUM(T5739:T5743)</f>
        <v>45671</v>
      </c>
      <c r="U5738" s="66">
        <f t="shared" si="3908"/>
        <v>39841</v>
      </c>
      <c r="V5738" s="66">
        <f t="shared" si="3908"/>
        <v>5830</v>
      </c>
      <c r="W5738" s="66">
        <f t="shared" si="3908"/>
        <v>0</v>
      </c>
      <c r="X5738" s="66">
        <f t="shared" si="3908"/>
        <v>290930</v>
      </c>
      <c r="Y5738" s="208">
        <f t="shared" si="3902"/>
        <v>100</v>
      </c>
    </row>
    <row r="5739" spans="1:25">
      <c r="A5739" s="23" t="s">
        <v>786</v>
      </c>
      <c r="B5739" s="23" t="s">
        <v>184</v>
      </c>
      <c r="C5739" s="23" t="s">
        <v>1164</v>
      </c>
      <c r="D5739" s="23" t="s">
        <v>1904</v>
      </c>
      <c r="E5739" s="22">
        <v>6112</v>
      </c>
      <c r="F5739" s="23" t="s">
        <v>1906</v>
      </c>
      <c r="G5739" s="128" t="s">
        <v>3379</v>
      </c>
      <c r="H5739" s="32" t="s">
        <v>16</v>
      </c>
      <c r="I5739" s="44">
        <f t="shared" si="3873"/>
        <v>45000</v>
      </c>
      <c r="J5739" s="44">
        <v>45000</v>
      </c>
      <c r="K5739" s="44">
        <f t="shared" si="3875"/>
        <v>0</v>
      </c>
      <c r="L5739" s="44">
        <v>0</v>
      </c>
      <c r="M5739" s="44">
        <v>0</v>
      </c>
      <c r="N5739" s="44">
        <v>0</v>
      </c>
      <c r="O5739" s="44">
        <v>0</v>
      </c>
      <c r="P5739" s="44">
        <v>0</v>
      </c>
      <c r="Q5739" s="44">
        <v>45000</v>
      </c>
      <c r="R5739" s="44">
        <v>45000</v>
      </c>
      <c r="S5739" s="44">
        <v>33340</v>
      </c>
      <c r="T5739" s="44">
        <f t="shared" si="3905"/>
        <v>11660</v>
      </c>
      <c r="U5739" s="44">
        <v>5830</v>
      </c>
      <c r="V5739" s="44">
        <v>5830</v>
      </c>
      <c r="W5739" s="44">
        <v>0</v>
      </c>
      <c r="X5739" s="44">
        <f t="shared" si="3906"/>
        <v>45000</v>
      </c>
      <c r="Y5739" s="209">
        <f t="shared" si="3902"/>
        <v>100</v>
      </c>
    </row>
    <row r="5740" spans="1:25">
      <c r="A5740" s="23" t="s">
        <v>786</v>
      </c>
      <c r="B5740" s="23" t="s">
        <v>184</v>
      </c>
      <c r="C5740" s="23" t="s">
        <v>1164</v>
      </c>
      <c r="D5740" s="23" t="s">
        <v>1904</v>
      </c>
      <c r="E5740" s="22">
        <v>6112</v>
      </c>
      <c r="F5740" s="23" t="s">
        <v>1907</v>
      </c>
      <c r="G5740" s="128" t="s">
        <v>3379</v>
      </c>
      <c r="H5740" s="32" t="s">
        <v>19</v>
      </c>
      <c r="I5740" s="44">
        <f t="shared" si="3873"/>
        <v>160000</v>
      </c>
      <c r="J5740" s="44">
        <v>160000</v>
      </c>
      <c r="K5740" s="44">
        <f t="shared" si="3875"/>
        <v>0</v>
      </c>
      <c r="L5740" s="44">
        <v>0</v>
      </c>
      <c r="M5740" s="44">
        <v>0</v>
      </c>
      <c r="N5740" s="44">
        <v>0</v>
      </c>
      <c r="O5740" s="44">
        <v>0</v>
      </c>
      <c r="P5740" s="44">
        <v>0</v>
      </c>
      <c r="Q5740" s="44">
        <v>160000</v>
      </c>
      <c r="R5740" s="44">
        <v>160000</v>
      </c>
      <c r="S5740" s="44">
        <v>150339</v>
      </c>
      <c r="T5740" s="44">
        <f t="shared" si="3905"/>
        <v>9661</v>
      </c>
      <c r="U5740" s="44">
        <v>9661</v>
      </c>
      <c r="V5740" s="44">
        <v>0</v>
      </c>
      <c r="W5740" s="44">
        <v>0</v>
      </c>
      <c r="X5740" s="44">
        <f t="shared" si="3906"/>
        <v>160000</v>
      </c>
      <c r="Y5740" s="209">
        <f t="shared" si="3902"/>
        <v>100</v>
      </c>
    </row>
    <row r="5741" spans="1:25">
      <c r="A5741" s="23" t="s">
        <v>786</v>
      </c>
      <c r="B5741" s="23" t="s">
        <v>184</v>
      </c>
      <c r="C5741" s="23" t="s">
        <v>1164</v>
      </c>
      <c r="D5741" s="23" t="s">
        <v>1904</v>
      </c>
      <c r="E5741" s="22">
        <v>6112</v>
      </c>
      <c r="F5741" s="23" t="s">
        <v>1908</v>
      </c>
      <c r="G5741" s="128" t="s">
        <v>3379</v>
      </c>
      <c r="H5741" s="32" t="s">
        <v>17</v>
      </c>
      <c r="I5741" s="44">
        <f t="shared" si="3873"/>
        <v>38400</v>
      </c>
      <c r="J5741" s="44">
        <v>38400</v>
      </c>
      <c r="K5741" s="44">
        <f t="shared" si="3875"/>
        <v>0</v>
      </c>
      <c r="L5741" s="44">
        <v>0</v>
      </c>
      <c r="M5741" s="44">
        <v>0</v>
      </c>
      <c r="N5741" s="44">
        <v>0</v>
      </c>
      <c r="O5741" s="44">
        <v>0</v>
      </c>
      <c r="P5741" s="44">
        <v>0</v>
      </c>
      <c r="Q5741" s="44">
        <v>42480</v>
      </c>
      <c r="R5741" s="44">
        <v>42480</v>
      </c>
      <c r="S5741" s="44">
        <v>42480</v>
      </c>
      <c r="T5741" s="44">
        <f t="shared" si="3905"/>
        <v>0</v>
      </c>
      <c r="U5741" s="44">
        <v>0</v>
      </c>
      <c r="V5741" s="44">
        <v>0</v>
      </c>
      <c r="W5741" s="44">
        <v>0</v>
      </c>
      <c r="X5741" s="44">
        <f t="shared" si="3906"/>
        <v>42480</v>
      </c>
      <c r="Y5741" s="209">
        <f t="shared" si="3902"/>
        <v>100</v>
      </c>
    </row>
    <row r="5742" spans="1:25">
      <c r="A5742" s="23" t="s">
        <v>786</v>
      </c>
      <c r="B5742" s="23" t="s">
        <v>184</v>
      </c>
      <c r="C5742" s="23" t="s">
        <v>1164</v>
      </c>
      <c r="D5742" s="23" t="s">
        <v>1904</v>
      </c>
      <c r="E5742" s="22">
        <v>6112</v>
      </c>
      <c r="F5742" s="23" t="s">
        <v>1909</v>
      </c>
      <c r="G5742" s="128" t="s">
        <v>3379</v>
      </c>
      <c r="H5742" s="32" t="s">
        <v>15</v>
      </c>
      <c r="I5742" s="44">
        <f t="shared" si="3873"/>
        <v>29450</v>
      </c>
      <c r="J5742" s="44">
        <v>29450</v>
      </c>
      <c r="K5742" s="44">
        <f t="shared" si="3875"/>
        <v>0</v>
      </c>
      <c r="L5742" s="44">
        <v>0</v>
      </c>
      <c r="M5742" s="44">
        <v>0</v>
      </c>
      <c r="N5742" s="44">
        <v>0</v>
      </c>
      <c r="O5742" s="44">
        <v>0</v>
      </c>
      <c r="P5742" s="44">
        <v>0</v>
      </c>
      <c r="Q5742" s="44">
        <v>29450</v>
      </c>
      <c r="R5742" s="44">
        <v>29450</v>
      </c>
      <c r="S5742" s="44">
        <v>14100</v>
      </c>
      <c r="T5742" s="44">
        <f t="shared" si="3905"/>
        <v>15350</v>
      </c>
      <c r="U5742" s="44">
        <v>15350</v>
      </c>
      <c r="V5742" s="44">
        <v>0</v>
      </c>
      <c r="W5742" s="44">
        <v>0</v>
      </c>
      <c r="X5742" s="44">
        <f t="shared" si="3906"/>
        <v>29450</v>
      </c>
      <c r="Y5742" s="209">
        <f t="shared" si="3902"/>
        <v>100</v>
      </c>
    </row>
    <row r="5743" spans="1:25">
      <c r="A5743" s="23" t="s">
        <v>786</v>
      </c>
      <c r="B5743" s="23" t="s">
        <v>184</v>
      </c>
      <c r="C5743" s="23" t="s">
        <v>1164</v>
      </c>
      <c r="D5743" s="23" t="s">
        <v>1904</v>
      </c>
      <c r="E5743" s="22">
        <v>6112</v>
      </c>
      <c r="F5743" s="23" t="s">
        <v>1910</v>
      </c>
      <c r="G5743" s="128" t="s">
        <v>3379</v>
      </c>
      <c r="H5743" s="32" t="s">
        <v>18</v>
      </c>
      <c r="I5743" s="44">
        <f t="shared" si="3873"/>
        <v>14000</v>
      </c>
      <c r="J5743" s="44">
        <v>14000</v>
      </c>
      <c r="K5743" s="44">
        <f t="shared" si="3875"/>
        <v>0</v>
      </c>
      <c r="L5743" s="44">
        <v>0</v>
      </c>
      <c r="M5743" s="44">
        <v>0</v>
      </c>
      <c r="N5743" s="44">
        <v>0</v>
      </c>
      <c r="O5743" s="44">
        <v>0</v>
      </c>
      <c r="P5743" s="44">
        <v>0</v>
      </c>
      <c r="Q5743" s="44">
        <v>14000</v>
      </c>
      <c r="R5743" s="44">
        <v>14000</v>
      </c>
      <c r="S5743" s="44">
        <v>5000</v>
      </c>
      <c r="T5743" s="44">
        <f t="shared" si="3905"/>
        <v>9000</v>
      </c>
      <c r="U5743" s="44">
        <v>9000</v>
      </c>
      <c r="V5743" s="44">
        <v>0</v>
      </c>
      <c r="W5743" s="44">
        <v>0</v>
      </c>
      <c r="X5743" s="44">
        <f t="shared" si="3906"/>
        <v>14000</v>
      </c>
      <c r="Y5743" s="209">
        <f t="shared" si="3902"/>
        <v>100</v>
      </c>
    </row>
    <row r="5744" spans="1:25">
      <c r="A5744" s="23" t="s">
        <v>786</v>
      </c>
      <c r="B5744" s="23" t="s">
        <v>184</v>
      </c>
      <c r="C5744" s="23" t="s">
        <v>1164</v>
      </c>
      <c r="D5744" s="23" t="s">
        <v>1904</v>
      </c>
      <c r="E5744" s="21" t="s">
        <v>139</v>
      </c>
      <c r="F5744" s="21" t="s">
        <v>0</v>
      </c>
      <c r="G5744" s="150" t="s">
        <v>0</v>
      </c>
      <c r="H5744" s="21" t="s">
        <v>21</v>
      </c>
      <c r="I5744" s="66">
        <f t="shared" si="3873"/>
        <v>195700</v>
      </c>
      <c r="J5744" s="66">
        <f t="shared" ref="J5744:X5744" si="3909">SUM(J5745)</f>
        <v>195700</v>
      </c>
      <c r="K5744" s="66">
        <f t="shared" si="3875"/>
        <v>0</v>
      </c>
      <c r="L5744" s="66">
        <f t="shared" si="3909"/>
        <v>0</v>
      </c>
      <c r="M5744" s="66">
        <f t="shared" si="3909"/>
        <v>0</v>
      </c>
      <c r="N5744" s="66">
        <f t="shared" si="3909"/>
        <v>0</v>
      </c>
      <c r="O5744" s="66">
        <f t="shared" si="3909"/>
        <v>0</v>
      </c>
      <c r="P5744" s="66">
        <f t="shared" si="3909"/>
        <v>0</v>
      </c>
      <c r="Q5744" s="66">
        <f t="shared" si="3909"/>
        <v>205154</v>
      </c>
      <c r="R5744" s="66">
        <f t="shared" si="3909"/>
        <v>205154</v>
      </c>
      <c r="S5744" s="66">
        <f t="shared" si="3909"/>
        <v>164226</v>
      </c>
      <c r="T5744" s="66">
        <f t="shared" si="3909"/>
        <v>40928</v>
      </c>
      <c r="U5744" s="66">
        <f t="shared" si="3909"/>
        <v>20464</v>
      </c>
      <c r="V5744" s="66">
        <f t="shared" si="3909"/>
        <v>20464</v>
      </c>
      <c r="W5744" s="66">
        <f t="shared" si="3909"/>
        <v>0</v>
      </c>
      <c r="X5744" s="66">
        <f t="shared" si="3909"/>
        <v>205154</v>
      </c>
      <c r="Y5744" s="208">
        <f t="shared" si="3902"/>
        <v>100</v>
      </c>
    </row>
    <row r="5745" spans="1:25">
      <c r="A5745" s="23" t="s">
        <v>786</v>
      </c>
      <c r="B5745" s="23" t="s">
        <v>184</v>
      </c>
      <c r="C5745" s="23" t="s">
        <v>1164</v>
      </c>
      <c r="D5745" s="23" t="s">
        <v>1904</v>
      </c>
      <c r="E5745" s="22">
        <v>6121</v>
      </c>
      <c r="F5745" s="23"/>
      <c r="G5745" s="128" t="s">
        <v>3379</v>
      </c>
      <c r="H5745" s="32" t="s">
        <v>22</v>
      </c>
      <c r="I5745" s="44">
        <f t="shared" si="3873"/>
        <v>195700</v>
      </c>
      <c r="J5745" s="44">
        <v>195700</v>
      </c>
      <c r="K5745" s="44">
        <f t="shared" si="3875"/>
        <v>0</v>
      </c>
      <c r="L5745" s="44">
        <v>0</v>
      </c>
      <c r="M5745" s="44">
        <v>0</v>
      </c>
      <c r="N5745" s="44">
        <v>0</v>
      </c>
      <c r="O5745" s="44">
        <v>0</v>
      </c>
      <c r="P5745" s="44">
        <v>0</v>
      </c>
      <c r="Q5745" s="44">
        <v>205154</v>
      </c>
      <c r="R5745" s="44">
        <v>205154</v>
      </c>
      <c r="S5745" s="44">
        <v>164226</v>
      </c>
      <c r="T5745" s="44">
        <f t="shared" si="3905"/>
        <v>40928</v>
      </c>
      <c r="U5745" s="44">
        <v>20464</v>
      </c>
      <c r="V5745" s="44">
        <v>20464</v>
      </c>
      <c r="W5745" s="44">
        <v>0</v>
      </c>
      <c r="X5745" s="44">
        <f t="shared" si="3906"/>
        <v>205154</v>
      </c>
      <c r="Y5745" s="209">
        <f t="shared" si="3902"/>
        <v>100</v>
      </c>
    </row>
    <row r="5746" spans="1:25">
      <c r="A5746" s="23" t="s">
        <v>786</v>
      </c>
      <c r="B5746" s="23" t="s">
        <v>184</v>
      </c>
      <c r="C5746" s="23" t="s">
        <v>1164</v>
      </c>
      <c r="D5746" s="23" t="s">
        <v>1904</v>
      </c>
      <c r="E5746" s="21" t="s">
        <v>141</v>
      </c>
      <c r="F5746" s="21" t="s">
        <v>0</v>
      </c>
      <c r="G5746" s="150" t="s">
        <v>0</v>
      </c>
      <c r="H5746" s="21" t="s">
        <v>23</v>
      </c>
      <c r="I5746" s="66">
        <f t="shared" si="3873"/>
        <v>249252</v>
      </c>
      <c r="J5746" s="66">
        <f t="shared" ref="J5746:P5746" si="3910">SUM(J5747:J5755)</f>
        <v>201350</v>
      </c>
      <c r="K5746" s="66">
        <f t="shared" si="3875"/>
        <v>47902</v>
      </c>
      <c r="L5746" s="66">
        <f t="shared" si="3910"/>
        <v>47902</v>
      </c>
      <c r="M5746" s="66">
        <f t="shared" si="3910"/>
        <v>0</v>
      </c>
      <c r="N5746" s="66">
        <f t="shared" si="3910"/>
        <v>0</v>
      </c>
      <c r="O5746" s="66">
        <f t="shared" si="3910"/>
        <v>0</v>
      </c>
      <c r="P5746" s="66">
        <f t="shared" si="3910"/>
        <v>0</v>
      </c>
      <c r="Q5746" s="66">
        <f>SUM(Q5747:Q5755)</f>
        <v>277014</v>
      </c>
      <c r="R5746" s="66">
        <f>SUM(R5747:R5755)</f>
        <v>228112</v>
      </c>
      <c r="S5746" s="66">
        <f>SUM(S5747:S5755)</f>
        <v>214164</v>
      </c>
      <c r="T5746" s="66">
        <f t="shared" ref="T5746:X5746" si="3911">SUM(T5747:T5755)</f>
        <v>13948</v>
      </c>
      <c r="U5746" s="66">
        <f t="shared" si="3911"/>
        <v>11448</v>
      </c>
      <c r="V5746" s="66">
        <f t="shared" si="3911"/>
        <v>2500</v>
      </c>
      <c r="W5746" s="66">
        <f t="shared" si="3911"/>
        <v>0</v>
      </c>
      <c r="X5746" s="66">
        <f t="shared" si="3911"/>
        <v>228112</v>
      </c>
      <c r="Y5746" s="208">
        <f t="shared" si="3902"/>
        <v>100</v>
      </c>
    </row>
    <row r="5747" spans="1:25">
      <c r="A5747" s="23" t="s">
        <v>786</v>
      </c>
      <c r="B5747" s="23" t="s">
        <v>184</v>
      </c>
      <c r="C5747" s="23" t="s">
        <v>1164</v>
      </c>
      <c r="D5747" s="23" t="s">
        <v>1904</v>
      </c>
      <c r="E5747" s="22">
        <v>6131</v>
      </c>
      <c r="F5747" s="23"/>
      <c r="G5747" s="128" t="s">
        <v>3379</v>
      </c>
      <c r="H5747" s="32" t="s">
        <v>24</v>
      </c>
      <c r="I5747" s="44">
        <f t="shared" si="3873"/>
        <v>5100</v>
      </c>
      <c r="J5747" s="44">
        <v>100</v>
      </c>
      <c r="K5747" s="44">
        <f t="shared" si="3875"/>
        <v>5000</v>
      </c>
      <c r="L5747" s="44">
        <v>5000</v>
      </c>
      <c r="M5747" s="44">
        <v>0</v>
      </c>
      <c r="N5747" s="44">
        <v>0</v>
      </c>
      <c r="O5747" s="44">
        <v>0</v>
      </c>
      <c r="P5747" s="44">
        <v>0</v>
      </c>
      <c r="Q5747" s="44">
        <v>5100</v>
      </c>
      <c r="R5747" s="44">
        <v>100</v>
      </c>
      <c r="S5747" s="44">
        <v>100</v>
      </c>
      <c r="T5747" s="44">
        <f t="shared" si="3905"/>
        <v>0</v>
      </c>
      <c r="U5747" s="44">
        <v>0</v>
      </c>
      <c r="V5747" s="44">
        <v>0</v>
      </c>
      <c r="W5747" s="44">
        <v>0</v>
      </c>
      <c r="X5747" s="44">
        <f t="shared" si="3906"/>
        <v>100</v>
      </c>
      <c r="Y5747" s="209">
        <f t="shared" si="3902"/>
        <v>100</v>
      </c>
    </row>
    <row r="5748" spans="1:25">
      <c r="A5748" s="23" t="s">
        <v>786</v>
      </c>
      <c r="B5748" s="23" t="s">
        <v>184</v>
      </c>
      <c r="C5748" s="23" t="s">
        <v>1164</v>
      </c>
      <c r="D5748" s="23" t="s">
        <v>1904</v>
      </c>
      <c r="E5748" s="22">
        <v>6132</v>
      </c>
      <c r="F5748" s="23"/>
      <c r="G5748" s="128" t="s">
        <v>3379</v>
      </c>
      <c r="H5748" s="32" t="s">
        <v>25</v>
      </c>
      <c r="I5748" s="44">
        <f t="shared" si="3873"/>
        <v>75000</v>
      </c>
      <c r="J5748" s="44">
        <v>75000</v>
      </c>
      <c r="K5748" s="44">
        <f t="shared" si="3875"/>
        <v>0</v>
      </c>
      <c r="L5748" s="44">
        <v>0</v>
      </c>
      <c r="M5748" s="44">
        <v>0</v>
      </c>
      <c r="N5748" s="44">
        <v>0</v>
      </c>
      <c r="O5748" s="44">
        <v>0</v>
      </c>
      <c r="P5748" s="44">
        <v>0</v>
      </c>
      <c r="Q5748" s="44">
        <v>75000</v>
      </c>
      <c r="R5748" s="44">
        <v>75000</v>
      </c>
      <c r="S5748" s="44">
        <v>68500</v>
      </c>
      <c r="T5748" s="44">
        <f t="shared" si="3905"/>
        <v>6500</v>
      </c>
      <c r="U5748" s="44">
        <v>5000</v>
      </c>
      <c r="V5748" s="44">
        <v>1500</v>
      </c>
      <c r="W5748" s="44">
        <v>0</v>
      </c>
      <c r="X5748" s="44">
        <f t="shared" si="3906"/>
        <v>75000</v>
      </c>
      <c r="Y5748" s="209">
        <f t="shared" si="3902"/>
        <v>100</v>
      </c>
    </row>
    <row r="5749" spans="1:25">
      <c r="A5749" s="23" t="s">
        <v>786</v>
      </c>
      <c r="B5749" s="23" t="s">
        <v>184</v>
      </c>
      <c r="C5749" s="23" t="s">
        <v>1164</v>
      </c>
      <c r="D5749" s="23" t="s">
        <v>1904</v>
      </c>
      <c r="E5749" s="22">
        <v>6133</v>
      </c>
      <c r="F5749" s="23"/>
      <c r="G5749" s="128" t="s">
        <v>3379</v>
      </c>
      <c r="H5749" s="32" t="s">
        <v>26</v>
      </c>
      <c r="I5749" s="44">
        <f t="shared" si="3873"/>
        <v>14250</v>
      </c>
      <c r="J5749" s="44">
        <v>14250</v>
      </c>
      <c r="K5749" s="44">
        <f t="shared" si="3875"/>
        <v>0</v>
      </c>
      <c r="L5749" s="44">
        <v>0</v>
      </c>
      <c r="M5749" s="44">
        <v>0</v>
      </c>
      <c r="N5749" s="44">
        <v>0</v>
      </c>
      <c r="O5749" s="44">
        <v>0</v>
      </c>
      <c r="P5749" s="44">
        <v>0</v>
      </c>
      <c r="Q5749" s="44">
        <v>14250</v>
      </c>
      <c r="R5749" s="44">
        <v>14250</v>
      </c>
      <c r="S5749" s="44">
        <v>13500</v>
      </c>
      <c r="T5749" s="44">
        <f t="shared" si="3905"/>
        <v>750</v>
      </c>
      <c r="U5749" s="44">
        <v>750</v>
      </c>
      <c r="V5749" s="44">
        <v>0</v>
      </c>
      <c r="W5749" s="44">
        <v>0</v>
      </c>
      <c r="X5749" s="44">
        <f t="shared" si="3906"/>
        <v>14250</v>
      </c>
      <c r="Y5749" s="209">
        <f t="shared" si="3902"/>
        <v>100</v>
      </c>
    </row>
    <row r="5750" spans="1:25">
      <c r="A5750" s="23" t="s">
        <v>786</v>
      </c>
      <c r="B5750" s="23" t="s">
        <v>184</v>
      </c>
      <c r="C5750" s="23" t="s">
        <v>1164</v>
      </c>
      <c r="D5750" s="23" t="s">
        <v>1904</v>
      </c>
      <c r="E5750" s="22">
        <v>6134</v>
      </c>
      <c r="F5750" s="23"/>
      <c r="G5750" s="128" t="s">
        <v>3379</v>
      </c>
      <c r="H5750" s="32" t="s">
        <v>27</v>
      </c>
      <c r="I5750" s="44">
        <f t="shared" si="3873"/>
        <v>26000</v>
      </c>
      <c r="J5750" s="44">
        <v>20000</v>
      </c>
      <c r="K5750" s="44">
        <f t="shared" si="3875"/>
        <v>6000</v>
      </c>
      <c r="L5750" s="44">
        <v>6000</v>
      </c>
      <c r="M5750" s="44">
        <v>0</v>
      </c>
      <c r="N5750" s="44">
        <v>0</v>
      </c>
      <c r="O5750" s="44">
        <v>0</v>
      </c>
      <c r="P5750" s="44">
        <v>0</v>
      </c>
      <c r="Q5750" s="44">
        <v>35320</v>
      </c>
      <c r="R5750" s="44">
        <v>28920</v>
      </c>
      <c r="S5750" s="44">
        <v>28920</v>
      </c>
      <c r="T5750" s="44">
        <f t="shared" si="3905"/>
        <v>0</v>
      </c>
      <c r="U5750" s="44">
        <v>0</v>
      </c>
      <c r="V5750" s="44">
        <v>0</v>
      </c>
      <c r="W5750" s="44">
        <v>0</v>
      </c>
      <c r="X5750" s="44">
        <f t="shared" si="3906"/>
        <v>28920</v>
      </c>
      <c r="Y5750" s="209">
        <f t="shared" si="3902"/>
        <v>100</v>
      </c>
    </row>
    <row r="5751" spans="1:25">
      <c r="A5751" s="23" t="s">
        <v>786</v>
      </c>
      <c r="B5751" s="23" t="s">
        <v>184</v>
      </c>
      <c r="C5751" s="23" t="s">
        <v>1164</v>
      </c>
      <c r="D5751" s="23" t="s">
        <v>1904</v>
      </c>
      <c r="E5751" s="22">
        <v>6135</v>
      </c>
      <c r="F5751" s="23"/>
      <c r="G5751" s="128" t="s">
        <v>3379</v>
      </c>
      <c r="H5751" s="32" t="s">
        <v>28</v>
      </c>
      <c r="I5751" s="44">
        <f t="shared" si="3873"/>
        <v>1500</v>
      </c>
      <c r="J5751" s="44">
        <v>500</v>
      </c>
      <c r="K5751" s="44">
        <f t="shared" si="3875"/>
        <v>1000</v>
      </c>
      <c r="L5751" s="44">
        <v>1000</v>
      </c>
      <c r="M5751" s="44">
        <v>0</v>
      </c>
      <c r="N5751" s="44">
        <v>0</v>
      </c>
      <c r="O5751" s="44">
        <v>0</v>
      </c>
      <c r="P5751" s="44">
        <v>0</v>
      </c>
      <c r="Q5751" s="44">
        <v>1500</v>
      </c>
      <c r="R5751" s="44">
        <v>500</v>
      </c>
      <c r="S5751" s="44">
        <v>500</v>
      </c>
      <c r="T5751" s="44">
        <f t="shared" si="3905"/>
        <v>0</v>
      </c>
      <c r="U5751" s="44">
        <v>0</v>
      </c>
      <c r="V5751" s="44">
        <v>0</v>
      </c>
      <c r="W5751" s="44">
        <v>0</v>
      </c>
      <c r="X5751" s="44">
        <f t="shared" si="3906"/>
        <v>500</v>
      </c>
      <c r="Y5751" s="209">
        <f t="shared" si="3902"/>
        <v>100</v>
      </c>
    </row>
    <row r="5752" spans="1:25">
      <c r="A5752" s="23" t="s">
        <v>786</v>
      </c>
      <c r="B5752" s="23" t="s">
        <v>184</v>
      </c>
      <c r="C5752" s="23" t="s">
        <v>1164</v>
      </c>
      <c r="D5752" s="23" t="s">
        <v>1904</v>
      </c>
      <c r="E5752" s="22">
        <v>6136</v>
      </c>
      <c r="F5752" s="23"/>
      <c r="G5752" s="128" t="s">
        <v>3379</v>
      </c>
      <c r="H5752" s="32" t="s">
        <v>29</v>
      </c>
      <c r="I5752" s="44">
        <f t="shared" si="3873"/>
        <v>28000</v>
      </c>
      <c r="J5752" s="44">
        <v>28000</v>
      </c>
      <c r="K5752" s="44">
        <f t="shared" si="3875"/>
        <v>0</v>
      </c>
      <c r="L5752" s="44">
        <v>0</v>
      </c>
      <c r="M5752" s="44">
        <v>0</v>
      </c>
      <c r="N5752" s="44">
        <v>0</v>
      </c>
      <c r="O5752" s="44">
        <v>0</v>
      </c>
      <c r="P5752" s="44">
        <v>0</v>
      </c>
      <c r="Q5752" s="44">
        <v>28000</v>
      </c>
      <c r="R5752" s="44">
        <v>28000</v>
      </c>
      <c r="S5752" s="44">
        <v>28000</v>
      </c>
      <c r="T5752" s="44">
        <f t="shared" si="3905"/>
        <v>0</v>
      </c>
      <c r="U5752" s="44">
        <v>0</v>
      </c>
      <c r="V5752" s="44">
        <v>0</v>
      </c>
      <c r="W5752" s="44">
        <v>0</v>
      </c>
      <c r="X5752" s="44">
        <f t="shared" si="3906"/>
        <v>28000</v>
      </c>
      <c r="Y5752" s="209">
        <f t="shared" si="3902"/>
        <v>100</v>
      </c>
    </row>
    <row r="5753" spans="1:25">
      <c r="A5753" s="23" t="s">
        <v>786</v>
      </c>
      <c r="B5753" s="23" t="s">
        <v>184</v>
      </c>
      <c r="C5753" s="23" t="s">
        <v>1164</v>
      </c>
      <c r="D5753" s="23" t="s">
        <v>1904</v>
      </c>
      <c r="E5753" s="22">
        <v>6137</v>
      </c>
      <c r="F5753" s="23"/>
      <c r="G5753" s="128" t="s">
        <v>3379</v>
      </c>
      <c r="H5753" s="32" t="s">
        <v>30</v>
      </c>
      <c r="I5753" s="44">
        <f t="shared" si="3873"/>
        <v>21400</v>
      </c>
      <c r="J5753" s="44">
        <v>16000</v>
      </c>
      <c r="K5753" s="44">
        <f t="shared" si="3875"/>
        <v>5400</v>
      </c>
      <c r="L5753" s="44">
        <v>5400</v>
      </c>
      <c r="M5753" s="44">
        <v>0</v>
      </c>
      <c r="N5753" s="44">
        <v>0</v>
      </c>
      <c r="O5753" s="44">
        <v>0</v>
      </c>
      <c r="P5753" s="44">
        <v>0</v>
      </c>
      <c r="Q5753" s="44">
        <v>21400</v>
      </c>
      <c r="R5753" s="44">
        <v>16000</v>
      </c>
      <c r="S5753" s="44">
        <v>13500</v>
      </c>
      <c r="T5753" s="44">
        <f t="shared" si="3905"/>
        <v>2500</v>
      </c>
      <c r="U5753" s="44">
        <v>1500</v>
      </c>
      <c r="V5753" s="44">
        <v>1000</v>
      </c>
      <c r="W5753" s="44">
        <v>0</v>
      </c>
      <c r="X5753" s="44">
        <f t="shared" si="3906"/>
        <v>16000</v>
      </c>
      <c r="Y5753" s="209">
        <f t="shared" si="3902"/>
        <v>100</v>
      </c>
    </row>
    <row r="5754" spans="1:25">
      <c r="A5754" s="23" t="s">
        <v>786</v>
      </c>
      <c r="B5754" s="23" t="s">
        <v>184</v>
      </c>
      <c r="C5754" s="23" t="s">
        <v>1164</v>
      </c>
      <c r="D5754" s="23" t="s">
        <v>1904</v>
      </c>
      <c r="E5754" s="22">
        <v>6138</v>
      </c>
      <c r="F5754" s="23"/>
      <c r="G5754" s="128" t="s">
        <v>3379</v>
      </c>
      <c r="H5754" s="32" t="s">
        <v>31</v>
      </c>
      <c r="I5754" s="44">
        <f t="shared" si="3873"/>
        <v>0</v>
      </c>
      <c r="J5754" s="44">
        <v>0</v>
      </c>
      <c r="K5754" s="44">
        <f t="shared" si="3875"/>
        <v>0</v>
      </c>
      <c r="L5754" s="44">
        <v>0</v>
      </c>
      <c r="M5754" s="44">
        <v>0</v>
      </c>
      <c r="N5754" s="44">
        <v>0</v>
      </c>
      <c r="O5754" s="44">
        <v>0</v>
      </c>
      <c r="P5754" s="44">
        <v>0</v>
      </c>
      <c r="Q5754" s="44">
        <v>0</v>
      </c>
      <c r="R5754" s="44">
        <v>0</v>
      </c>
      <c r="S5754" s="44">
        <v>0</v>
      </c>
      <c r="T5754" s="44">
        <f t="shared" si="3905"/>
        <v>0</v>
      </c>
      <c r="U5754" s="44">
        <v>0</v>
      </c>
      <c r="V5754" s="44">
        <v>0</v>
      </c>
      <c r="W5754" s="44">
        <v>0</v>
      </c>
      <c r="X5754" s="44">
        <f t="shared" si="3906"/>
        <v>0</v>
      </c>
      <c r="Y5754" s="209">
        <f t="shared" si="3902"/>
        <v>0</v>
      </c>
    </row>
    <row r="5755" spans="1:25">
      <c r="A5755" s="20" t="s">
        <v>786</v>
      </c>
      <c r="B5755" s="20" t="s">
        <v>184</v>
      </c>
      <c r="C5755" s="20" t="s">
        <v>1164</v>
      </c>
      <c r="D5755" s="20" t="s">
        <v>1904</v>
      </c>
      <c r="E5755" s="20" t="s">
        <v>144</v>
      </c>
      <c r="F5755" s="23" t="s">
        <v>0</v>
      </c>
      <c r="G5755" s="154" t="s">
        <v>0</v>
      </c>
      <c r="H5755" s="21" t="s">
        <v>32</v>
      </c>
      <c r="I5755" s="66">
        <f t="shared" si="3873"/>
        <v>78002</v>
      </c>
      <c r="J5755" s="66">
        <f t="shared" ref="J5755:P5755" si="3912">SUM(J5756:J5758)</f>
        <v>47500</v>
      </c>
      <c r="K5755" s="66">
        <f t="shared" si="3875"/>
        <v>30502</v>
      </c>
      <c r="L5755" s="66">
        <f t="shared" si="3912"/>
        <v>30502</v>
      </c>
      <c r="M5755" s="66">
        <f t="shared" si="3912"/>
        <v>0</v>
      </c>
      <c r="N5755" s="66">
        <f t="shared" si="3912"/>
        <v>0</v>
      </c>
      <c r="O5755" s="66">
        <f t="shared" si="3912"/>
        <v>0</v>
      </c>
      <c r="P5755" s="66">
        <f t="shared" si="3912"/>
        <v>0</v>
      </c>
      <c r="Q5755" s="66">
        <f>SUM(Q5756:Q5758)</f>
        <v>96444</v>
      </c>
      <c r="R5755" s="66">
        <f>SUM(R5756:R5758)</f>
        <v>65342</v>
      </c>
      <c r="S5755" s="66">
        <f>SUM(S5756:S5758)</f>
        <v>61144</v>
      </c>
      <c r="T5755" s="66">
        <f t="shared" ref="T5755:X5755" si="3913">SUM(T5756:T5758)</f>
        <v>4198</v>
      </c>
      <c r="U5755" s="66">
        <f t="shared" si="3913"/>
        <v>4198</v>
      </c>
      <c r="V5755" s="66">
        <f t="shared" si="3913"/>
        <v>0</v>
      </c>
      <c r="W5755" s="66">
        <f t="shared" si="3913"/>
        <v>0</v>
      </c>
      <c r="X5755" s="66">
        <f t="shared" si="3913"/>
        <v>65342</v>
      </c>
      <c r="Y5755" s="208">
        <f t="shared" si="3902"/>
        <v>100</v>
      </c>
    </row>
    <row r="5756" spans="1:25">
      <c r="A5756" s="23" t="s">
        <v>786</v>
      </c>
      <c r="B5756" s="23" t="s">
        <v>184</v>
      </c>
      <c r="C5756" s="23" t="s">
        <v>1164</v>
      </c>
      <c r="D5756" s="23" t="s">
        <v>1904</v>
      </c>
      <c r="E5756" s="22">
        <v>6139</v>
      </c>
      <c r="F5756" s="23"/>
      <c r="G5756" s="128" t="s">
        <v>3379</v>
      </c>
      <c r="H5756" s="32" t="s">
        <v>32</v>
      </c>
      <c r="I5756" s="44">
        <f t="shared" ref="I5756:I5819" si="3914">SUM(J5756,K5756,O5756,P5756)</f>
        <v>65000</v>
      </c>
      <c r="J5756" s="44">
        <v>35000</v>
      </c>
      <c r="K5756" s="44">
        <f t="shared" ref="K5756:K5819" si="3915">SUM(L5756,M5756,N5756)</f>
        <v>30000</v>
      </c>
      <c r="L5756" s="44">
        <v>30000</v>
      </c>
      <c r="M5756" s="44">
        <v>0</v>
      </c>
      <c r="N5756" s="44">
        <v>0</v>
      </c>
      <c r="O5756" s="44">
        <v>0</v>
      </c>
      <c r="P5756" s="44">
        <v>0</v>
      </c>
      <c r="Q5756" s="44">
        <v>81152</v>
      </c>
      <c r="R5756" s="44">
        <v>50552</v>
      </c>
      <c r="S5756" s="44">
        <v>48604</v>
      </c>
      <c r="T5756" s="44">
        <f t="shared" si="3905"/>
        <v>1948</v>
      </c>
      <c r="U5756" s="44">
        <v>1948</v>
      </c>
      <c r="V5756" s="44"/>
      <c r="W5756" s="44"/>
      <c r="X5756" s="44">
        <f t="shared" si="3906"/>
        <v>50552</v>
      </c>
      <c r="Y5756" s="209">
        <f t="shared" si="3902"/>
        <v>100</v>
      </c>
    </row>
    <row r="5757" spans="1:25">
      <c r="A5757" s="23" t="s">
        <v>786</v>
      </c>
      <c r="B5757" s="23" t="s">
        <v>184</v>
      </c>
      <c r="C5757" s="23" t="s">
        <v>1164</v>
      </c>
      <c r="D5757" s="23" t="s">
        <v>1904</v>
      </c>
      <c r="E5757" s="22">
        <v>6139</v>
      </c>
      <c r="F5757" s="23" t="s">
        <v>1911</v>
      </c>
      <c r="G5757" s="128" t="s">
        <v>3379</v>
      </c>
      <c r="H5757" s="32" t="s">
        <v>152</v>
      </c>
      <c r="I5757" s="44">
        <f t="shared" si="3914"/>
        <v>4002</v>
      </c>
      <c r="J5757" s="44">
        <v>3500</v>
      </c>
      <c r="K5757" s="44">
        <f t="shared" si="3915"/>
        <v>502</v>
      </c>
      <c r="L5757" s="44">
        <v>502</v>
      </c>
      <c r="M5757" s="44">
        <v>0</v>
      </c>
      <c r="N5757" s="44">
        <v>0</v>
      </c>
      <c r="O5757" s="44">
        <v>0</v>
      </c>
      <c r="P5757" s="44">
        <v>0</v>
      </c>
      <c r="Q5757" s="44">
        <v>6292</v>
      </c>
      <c r="R5757" s="44">
        <v>5790</v>
      </c>
      <c r="S5757" s="44">
        <v>5790</v>
      </c>
      <c r="T5757" s="44">
        <f t="shared" si="3905"/>
        <v>0</v>
      </c>
      <c r="U5757" s="44">
        <v>0</v>
      </c>
      <c r="V5757" s="44">
        <v>0</v>
      </c>
      <c r="W5757" s="44">
        <v>0</v>
      </c>
      <c r="X5757" s="44">
        <f t="shared" si="3906"/>
        <v>5790</v>
      </c>
      <c r="Y5757" s="209">
        <f t="shared" si="3902"/>
        <v>100</v>
      </c>
    </row>
    <row r="5758" spans="1:25">
      <c r="A5758" s="23" t="s">
        <v>786</v>
      </c>
      <c r="B5758" s="23" t="s">
        <v>184</v>
      </c>
      <c r="C5758" s="23" t="s">
        <v>1164</v>
      </c>
      <c r="D5758" s="23" t="s">
        <v>1904</v>
      </c>
      <c r="E5758" s="22">
        <v>6139</v>
      </c>
      <c r="F5758" s="23" t="s">
        <v>1912</v>
      </c>
      <c r="G5758" s="128" t="s">
        <v>3379</v>
      </c>
      <c r="H5758" s="32" t="s">
        <v>158</v>
      </c>
      <c r="I5758" s="44">
        <f t="shared" si="3914"/>
        <v>9000</v>
      </c>
      <c r="J5758" s="44">
        <v>9000</v>
      </c>
      <c r="K5758" s="44">
        <f t="shared" si="3915"/>
        <v>0</v>
      </c>
      <c r="L5758" s="44">
        <v>0</v>
      </c>
      <c r="M5758" s="44">
        <v>0</v>
      </c>
      <c r="N5758" s="44">
        <v>0</v>
      </c>
      <c r="O5758" s="44">
        <v>0</v>
      </c>
      <c r="P5758" s="44">
        <v>0</v>
      </c>
      <c r="Q5758" s="44">
        <v>9000</v>
      </c>
      <c r="R5758" s="44">
        <v>9000</v>
      </c>
      <c r="S5758" s="44">
        <v>6750</v>
      </c>
      <c r="T5758" s="44">
        <f t="shared" si="3905"/>
        <v>2250</v>
      </c>
      <c r="U5758" s="44">
        <v>2250</v>
      </c>
      <c r="V5758" s="44">
        <v>0</v>
      </c>
      <c r="W5758" s="44">
        <v>0</v>
      </c>
      <c r="X5758" s="44">
        <f t="shared" si="3906"/>
        <v>9000</v>
      </c>
      <c r="Y5758" s="209">
        <f t="shared" si="3902"/>
        <v>100</v>
      </c>
    </row>
    <row r="5759" spans="1:25" ht="20.399999999999999">
      <c r="A5759" s="20" t="s">
        <v>0</v>
      </c>
      <c r="B5759" s="20" t="s">
        <v>0</v>
      </c>
      <c r="C5759" s="20" t="s">
        <v>0</v>
      </c>
      <c r="D5759" s="21" t="s">
        <v>0</v>
      </c>
      <c r="E5759" s="21" t="s">
        <v>0</v>
      </c>
      <c r="F5759" s="21" t="s">
        <v>0</v>
      </c>
      <c r="G5759" s="150" t="s">
        <v>0</v>
      </c>
      <c r="H5759" s="30" t="s">
        <v>42</v>
      </c>
      <c r="I5759" s="31">
        <f t="shared" si="3914"/>
        <v>4000</v>
      </c>
      <c r="J5759" s="31">
        <f t="shared" ref="J5759:X5760" si="3916">SUM(J5760)</f>
        <v>4000</v>
      </c>
      <c r="K5759" s="31">
        <f t="shared" si="3915"/>
        <v>0</v>
      </c>
      <c r="L5759" s="31">
        <f t="shared" si="3916"/>
        <v>0</v>
      </c>
      <c r="M5759" s="31">
        <f t="shared" si="3916"/>
        <v>0</v>
      </c>
      <c r="N5759" s="31">
        <f t="shared" si="3916"/>
        <v>0</v>
      </c>
      <c r="O5759" s="31">
        <f t="shared" si="3916"/>
        <v>0</v>
      </c>
      <c r="P5759" s="31">
        <f t="shared" si="3916"/>
        <v>0</v>
      </c>
      <c r="Q5759" s="31">
        <f t="shared" si="3916"/>
        <v>92481</v>
      </c>
      <c r="R5759" s="31">
        <f t="shared" si="3916"/>
        <v>32790</v>
      </c>
      <c r="S5759" s="31">
        <f t="shared" si="3916"/>
        <v>30790</v>
      </c>
      <c r="T5759" s="31">
        <f t="shared" si="3916"/>
        <v>2000</v>
      </c>
      <c r="U5759" s="31">
        <f t="shared" si="3916"/>
        <v>2000</v>
      </c>
      <c r="V5759" s="31">
        <f t="shared" si="3916"/>
        <v>0</v>
      </c>
      <c r="W5759" s="31">
        <f t="shared" si="3916"/>
        <v>0</v>
      </c>
      <c r="X5759" s="31">
        <f t="shared" si="3916"/>
        <v>32790</v>
      </c>
      <c r="Y5759" s="220">
        <f t="shared" si="3902"/>
        <v>100</v>
      </c>
    </row>
    <row r="5760" spans="1:25">
      <c r="A5760" s="23" t="s">
        <v>786</v>
      </c>
      <c r="B5760" s="23" t="s">
        <v>184</v>
      </c>
      <c r="C5760" s="23" t="s">
        <v>1164</v>
      </c>
      <c r="D5760" s="23" t="s">
        <v>1904</v>
      </c>
      <c r="E5760" s="21" t="s">
        <v>159</v>
      </c>
      <c r="F5760" s="21" t="s">
        <v>0</v>
      </c>
      <c r="G5760" s="150" t="s">
        <v>0</v>
      </c>
      <c r="H5760" s="21" t="s">
        <v>34</v>
      </c>
      <c r="I5760" s="66">
        <f t="shared" si="3914"/>
        <v>4000</v>
      </c>
      <c r="J5760" s="66">
        <f t="shared" si="3916"/>
        <v>4000</v>
      </c>
      <c r="K5760" s="66">
        <f t="shared" si="3915"/>
        <v>0</v>
      </c>
      <c r="L5760" s="66">
        <f t="shared" si="3916"/>
        <v>0</v>
      </c>
      <c r="M5760" s="66">
        <f t="shared" si="3916"/>
        <v>0</v>
      </c>
      <c r="N5760" s="66">
        <f t="shared" si="3916"/>
        <v>0</v>
      </c>
      <c r="O5760" s="66">
        <f t="shared" si="3916"/>
        <v>0</v>
      </c>
      <c r="P5760" s="66">
        <f t="shared" si="3916"/>
        <v>0</v>
      </c>
      <c r="Q5760" s="66">
        <f t="shared" si="3916"/>
        <v>92481</v>
      </c>
      <c r="R5760" s="66">
        <f t="shared" si="3916"/>
        <v>32790</v>
      </c>
      <c r="S5760" s="66">
        <f t="shared" si="3916"/>
        <v>30790</v>
      </c>
      <c r="T5760" s="66">
        <f t="shared" si="3916"/>
        <v>2000</v>
      </c>
      <c r="U5760" s="66">
        <f t="shared" si="3916"/>
        <v>2000</v>
      </c>
      <c r="V5760" s="66">
        <f t="shared" si="3916"/>
        <v>0</v>
      </c>
      <c r="W5760" s="66">
        <f t="shared" si="3916"/>
        <v>0</v>
      </c>
      <c r="X5760" s="66">
        <f t="shared" si="3916"/>
        <v>32790</v>
      </c>
      <c r="Y5760" s="208">
        <f t="shared" si="3902"/>
        <v>100</v>
      </c>
    </row>
    <row r="5761" spans="1:25">
      <c r="A5761" s="23" t="s">
        <v>786</v>
      </c>
      <c r="B5761" s="23" t="s">
        <v>184</v>
      </c>
      <c r="C5761" s="23" t="s">
        <v>1164</v>
      </c>
      <c r="D5761" s="23" t="s">
        <v>1904</v>
      </c>
      <c r="E5761" s="22">
        <v>6148</v>
      </c>
      <c r="F5761" s="23"/>
      <c r="G5761" s="128" t="s">
        <v>3379</v>
      </c>
      <c r="H5761" s="32" t="s">
        <v>41</v>
      </c>
      <c r="I5761" s="44">
        <f t="shared" si="3914"/>
        <v>4000</v>
      </c>
      <c r="J5761" s="44">
        <v>4000</v>
      </c>
      <c r="K5761" s="44">
        <f t="shared" si="3915"/>
        <v>0</v>
      </c>
      <c r="L5761" s="44">
        <v>0</v>
      </c>
      <c r="M5761" s="44">
        <v>0</v>
      </c>
      <c r="N5761" s="44">
        <v>0</v>
      </c>
      <c r="O5761" s="44">
        <v>0</v>
      </c>
      <c r="P5761" s="44">
        <v>0</v>
      </c>
      <c r="Q5761" s="44">
        <v>92481</v>
      </c>
      <c r="R5761" s="44">
        <v>32790</v>
      </c>
      <c r="S5761" s="44">
        <v>30790</v>
      </c>
      <c r="T5761" s="44">
        <f t="shared" si="3905"/>
        <v>2000</v>
      </c>
      <c r="U5761" s="44">
        <v>2000</v>
      </c>
      <c r="V5761" s="44">
        <v>0</v>
      </c>
      <c r="W5761" s="44">
        <v>0</v>
      </c>
      <c r="X5761" s="44">
        <f t="shared" si="3906"/>
        <v>32790</v>
      </c>
      <c r="Y5761" s="209">
        <f t="shared" si="3902"/>
        <v>100</v>
      </c>
    </row>
    <row r="5762" spans="1:25" ht="20.399999999999999">
      <c r="A5762" s="20" t="s">
        <v>0</v>
      </c>
      <c r="B5762" s="20" t="s">
        <v>0</v>
      </c>
      <c r="C5762" s="20" t="s">
        <v>0</v>
      </c>
      <c r="D5762" s="21" t="s">
        <v>0</v>
      </c>
      <c r="E5762" s="21" t="s">
        <v>0</v>
      </c>
      <c r="F5762" s="21" t="s">
        <v>0</v>
      </c>
      <c r="G5762" s="150" t="s">
        <v>0</v>
      </c>
      <c r="H5762" s="30" t="s">
        <v>60</v>
      </c>
      <c r="I5762" s="31">
        <f t="shared" si="3914"/>
        <v>27000</v>
      </c>
      <c r="J5762" s="31">
        <f t="shared" ref="J5762:X5762" si="3917">SUM(J5763)</f>
        <v>0</v>
      </c>
      <c r="K5762" s="31">
        <f t="shared" si="3915"/>
        <v>27000</v>
      </c>
      <c r="L5762" s="31">
        <f t="shared" si="3917"/>
        <v>27000</v>
      </c>
      <c r="M5762" s="31">
        <f t="shared" si="3917"/>
        <v>0</v>
      </c>
      <c r="N5762" s="31">
        <f t="shared" si="3917"/>
        <v>0</v>
      </c>
      <c r="O5762" s="31">
        <f t="shared" si="3917"/>
        <v>0</v>
      </c>
      <c r="P5762" s="31">
        <f t="shared" si="3917"/>
        <v>0</v>
      </c>
      <c r="Q5762" s="31">
        <f t="shared" si="3917"/>
        <v>27000</v>
      </c>
      <c r="R5762" s="31">
        <f t="shared" si="3917"/>
        <v>0</v>
      </c>
      <c r="S5762" s="31">
        <f t="shared" si="3917"/>
        <v>0</v>
      </c>
      <c r="T5762" s="31">
        <f t="shared" si="3917"/>
        <v>0</v>
      </c>
      <c r="U5762" s="31">
        <f t="shared" si="3917"/>
        <v>0</v>
      </c>
      <c r="V5762" s="31">
        <f t="shared" si="3917"/>
        <v>0</v>
      </c>
      <c r="W5762" s="31">
        <f t="shared" si="3917"/>
        <v>0</v>
      </c>
      <c r="X5762" s="31">
        <f t="shared" si="3917"/>
        <v>0</v>
      </c>
      <c r="Y5762" s="220">
        <f t="shared" si="3902"/>
        <v>0</v>
      </c>
    </row>
    <row r="5763" spans="1:25">
      <c r="A5763" s="23" t="s">
        <v>786</v>
      </c>
      <c r="B5763" s="23" t="s">
        <v>184</v>
      </c>
      <c r="C5763" s="23" t="s">
        <v>1164</v>
      </c>
      <c r="D5763" s="23" t="s">
        <v>1904</v>
      </c>
      <c r="E5763" s="21" t="s">
        <v>166</v>
      </c>
      <c r="F5763" s="21" t="s">
        <v>0</v>
      </c>
      <c r="G5763" s="150" t="s">
        <v>0</v>
      </c>
      <c r="H5763" s="21" t="s">
        <v>53</v>
      </c>
      <c r="I5763" s="66">
        <f t="shared" si="3914"/>
        <v>27000</v>
      </c>
      <c r="J5763" s="66">
        <f t="shared" ref="J5763:P5763" si="3918">SUM(J5764:J5765)</f>
        <v>0</v>
      </c>
      <c r="K5763" s="66">
        <f t="shared" si="3915"/>
        <v>27000</v>
      </c>
      <c r="L5763" s="66">
        <f t="shared" si="3918"/>
        <v>27000</v>
      </c>
      <c r="M5763" s="66">
        <f t="shared" si="3918"/>
        <v>0</v>
      </c>
      <c r="N5763" s="66">
        <f t="shared" si="3918"/>
        <v>0</v>
      </c>
      <c r="O5763" s="66">
        <f t="shared" si="3918"/>
        <v>0</v>
      </c>
      <c r="P5763" s="66">
        <f t="shared" si="3918"/>
        <v>0</v>
      </c>
      <c r="Q5763" s="66">
        <f>SUM(Q5764:Q5765)</f>
        <v>27000</v>
      </c>
      <c r="R5763" s="66">
        <f>SUM(R5764:R5765)</f>
        <v>0</v>
      </c>
      <c r="S5763" s="66">
        <f>SUM(S5764:S5765)</f>
        <v>0</v>
      </c>
      <c r="T5763" s="66">
        <f t="shared" ref="T5763:X5763" si="3919">SUM(T5764:T5765)</f>
        <v>0</v>
      </c>
      <c r="U5763" s="66">
        <f t="shared" si="3919"/>
        <v>0</v>
      </c>
      <c r="V5763" s="66">
        <f t="shared" si="3919"/>
        <v>0</v>
      </c>
      <c r="W5763" s="66">
        <f t="shared" si="3919"/>
        <v>0</v>
      </c>
      <c r="X5763" s="66">
        <f t="shared" si="3919"/>
        <v>0</v>
      </c>
      <c r="Y5763" s="208">
        <f t="shared" si="3902"/>
        <v>0</v>
      </c>
    </row>
    <row r="5764" spans="1:25">
      <c r="A5764" s="23" t="s">
        <v>786</v>
      </c>
      <c r="B5764" s="23" t="s">
        <v>184</v>
      </c>
      <c r="C5764" s="23" t="s">
        <v>1164</v>
      </c>
      <c r="D5764" s="23" t="s">
        <v>1904</v>
      </c>
      <c r="E5764" s="22">
        <v>8213</v>
      </c>
      <c r="F5764" s="23"/>
      <c r="G5764" s="128" t="s">
        <v>3379</v>
      </c>
      <c r="H5764" s="32" t="s">
        <v>56</v>
      </c>
      <c r="I5764" s="44">
        <f t="shared" si="3914"/>
        <v>16000</v>
      </c>
      <c r="J5764" s="44">
        <v>0</v>
      </c>
      <c r="K5764" s="44">
        <f t="shared" si="3915"/>
        <v>16000</v>
      </c>
      <c r="L5764" s="44">
        <v>16000</v>
      </c>
      <c r="M5764" s="44">
        <v>0</v>
      </c>
      <c r="N5764" s="44">
        <v>0</v>
      </c>
      <c r="O5764" s="44">
        <v>0</v>
      </c>
      <c r="P5764" s="44">
        <v>0</v>
      </c>
      <c r="Q5764" s="44">
        <v>16000</v>
      </c>
      <c r="R5764" s="44">
        <v>0</v>
      </c>
      <c r="S5764" s="44">
        <v>0</v>
      </c>
      <c r="T5764" s="44">
        <f t="shared" si="3905"/>
        <v>0</v>
      </c>
      <c r="U5764" s="44">
        <v>0</v>
      </c>
      <c r="V5764" s="44">
        <v>0</v>
      </c>
      <c r="W5764" s="44">
        <v>0</v>
      </c>
      <c r="X5764" s="44">
        <f t="shared" si="3906"/>
        <v>0</v>
      </c>
      <c r="Y5764" s="209">
        <f t="shared" si="3902"/>
        <v>0</v>
      </c>
    </row>
    <row r="5765" spans="1:25">
      <c r="A5765" s="23" t="s">
        <v>786</v>
      </c>
      <c r="B5765" s="23" t="s">
        <v>184</v>
      </c>
      <c r="C5765" s="23" t="s">
        <v>1164</v>
      </c>
      <c r="D5765" s="23" t="s">
        <v>1904</v>
      </c>
      <c r="E5765" s="22">
        <v>8216</v>
      </c>
      <c r="F5765" s="23"/>
      <c r="G5765" s="128" t="s">
        <v>3379</v>
      </c>
      <c r="H5765" s="32" t="s">
        <v>59</v>
      </c>
      <c r="I5765" s="44">
        <f t="shared" si="3914"/>
        <v>11000</v>
      </c>
      <c r="J5765" s="44">
        <v>0</v>
      </c>
      <c r="K5765" s="44">
        <f t="shared" si="3915"/>
        <v>11000</v>
      </c>
      <c r="L5765" s="44">
        <v>11000</v>
      </c>
      <c r="M5765" s="44">
        <v>0</v>
      </c>
      <c r="N5765" s="44">
        <v>0</v>
      </c>
      <c r="O5765" s="44">
        <v>0</v>
      </c>
      <c r="P5765" s="44">
        <v>0</v>
      </c>
      <c r="Q5765" s="44">
        <v>11000</v>
      </c>
      <c r="R5765" s="44">
        <v>0</v>
      </c>
      <c r="S5765" s="44">
        <v>0</v>
      </c>
      <c r="T5765" s="44">
        <f t="shared" si="3905"/>
        <v>0</v>
      </c>
      <c r="U5765" s="44">
        <v>0</v>
      </c>
      <c r="V5765" s="44">
        <v>0</v>
      </c>
      <c r="W5765" s="44">
        <v>0</v>
      </c>
      <c r="X5765" s="44">
        <f t="shared" si="3906"/>
        <v>0</v>
      </c>
      <c r="Y5765" s="209">
        <f t="shared" si="3902"/>
        <v>0</v>
      </c>
    </row>
    <row r="5766" spans="1:25">
      <c r="A5766" s="32" t="s">
        <v>0</v>
      </c>
      <c r="B5766" s="32" t="s">
        <v>0</v>
      </c>
      <c r="C5766" s="32" t="s">
        <v>0</v>
      </c>
      <c r="D5766" s="32" t="s">
        <v>0</v>
      </c>
      <c r="E5766" s="32" t="s">
        <v>0</v>
      </c>
      <c r="F5766" s="32" t="s">
        <v>0</v>
      </c>
      <c r="G5766" s="154" t="s">
        <v>0</v>
      </c>
      <c r="H5766" s="30" t="s">
        <v>1913</v>
      </c>
      <c r="I5766" s="31">
        <f t="shared" si="3914"/>
        <v>2608002</v>
      </c>
      <c r="J5766" s="31">
        <f t="shared" ref="J5766:P5766" si="3920">SUM(J5735,J5759,J5762)</f>
        <v>2533100</v>
      </c>
      <c r="K5766" s="31">
        <f t="shared" si="3915"/>
        <v>74902</v>
      </c>
      <c r="L5766" s="31">
        <f t="shared" si="3920"/>
        <v>74902</v>
      </c>
      <c r="M5766" s="31">
        <f t="shared" si="3920"/>
        <v>0</v>
      </c>
      <c r="N5766" s="31">
        <f t="shared" si="3920"/>
        <v>0</v>
      </c>
      <c r="O5766" s="31">
        <f t="shared" si="3920"/>
        <v>0</v>
      </c>
      <c r="P5766" s="31">
        <f t="shared" si="3920"/>
        <v>0</v>
      </c>
      <c r="Q5766" s="31">
        <f>SUM(Q5735,Q5759,Q5762)</f>
        <v>2827814</v>
      </c>
      <c r="R5766" s="31">
        <f>SUM(R5735,R5759,R5762)</f>
        <v>2692221</v>
      </c>
      <c r="S5766" s="31">
        <f>SUM(S5735,S5759,S5762)</f>
        <v>2232141</v>
      </c>
      <c r="T5766" s="31">
        <f t="shared" ref="T5766:X5766" si="3921">SUM(T5735,T5759,T5762)</f>
        <v>460080</v>
      </c>
      <c r="U5766" s="31">
        <f t="shared" si="3921"/>
        <v>252523</v>
      </c>
      <c r="V5766" s="31">
        <f t="shared" si="3921"/>
        <v>207557</v>
      </c>
      <c r="W5766" s="31">
        <f t="shared" si="3921"/>
        <v>0</v>
      </c>
      <c r="X5766" s="31">
        <f t="shared" si="3921"/>
        <v>2692221</v>
      </c>
      <c r="Y5766" s="220">
        <f t="shared" si="3902"/>
        <v>100</v>
      </c>
    </row>
    <row r="5767" spans="1:25" ht="15" thickBot="1">
      <c r="A5767" s="32" t="s">
        <v>0</v>
      </c>
      <c r="B5767" s="32" t="s">
        <v>0</v>
      </c>
      <c r="C5767" s="32" t="s">
        <v>0</v>
      </c>
      <c r="D5767" s="32" t="s">
        <v>0</v>
      </c>
      <c r="E5767" s="32" t="s">
        <v>0</v>
      </c>
      <c r="F5767" s="32" t="s">
        <v>0</v>
      </c>
      <c r="G5767" s="154" t="s">
        <v>0</v>
      </c>
      <c r="H5767" s="21" t="s">
        <v>170</v>
      </c>
      <c r="I5767" s="66">
        <f t="shared" si="3914"/>
        <v>94</v>
      </c>
      <c r="J5767" s="66">
        <v>94</v>
      </c>
      <c r="K5767" s="66">
        <f t="shared" si="3915"/>
        <v>0</v>
      </c>
      <c r="L5767" s="66" t="s">
        <v>0</v>
      </c>
      <c r="M5767" s="66" t="s">
        <v>0</v>
      </c>
      <c r="N5767" s="66" t="s">
        <v>0</v>
      </c>
      <c r="O5767" s="66" t="s">
        <v>0</v>
      </c>
      <c r="P5767" s="66" t="s">
        <v>0</v>
      </c>
      <c r="Q5767" s="66">
        <v>0</v>
      </c>
      <c r="R5767" s="66"/>
      <c r="S5767" s="66"/>
      <c r="T5767" s="66"/>
      <c r="U5767" s="66"/>
      <c r="V5767" s="66"/>
      <c r="W5767" s="66"/>
      <c r="X5767" s="66"/>
      <c r="Y5767" s="208">
        <v>0</v>
      </c>
    </row>
    <row r="5768" spans="1:25" ht="41.4" thickBot="1">
      <c r="A5768" s="252" t="s">
        <v>0</v>
      </c>
      <c r="B5768" s="252" t="s">
        <v>0</v>
      </c>
      <c r="C5768" s="252" t="s">
        <v>0</v>
      </c>
      <c r="D5768" s="252" t="s">
        <v>0</v>
      </c>
      <c r="E5768" s="252" t="s">
        <v>0</v>
      </c>
      <c r="F5768" s="252" t="s">
        <v>0</v>
      </c>
      <c r="G5768" s="258" t="s">
        <v>0</v>
      </c>
      <c r="H5768" s="24" t="s">
        <v>72</v>
      </c>
      <c r="I5768" s="1" t="s">
        <v>3093</v>
      </c>
      <c r="J5768" s="1" t="s">
        <v>3130</v>
      </c>
      <c r="K5768" s="1" t="s">
        <v>3</v>
      </c>
      <c r="L5768" s="1" t="s">
        <v>4</v>
      </c>
      <c r="M5768" s="1" t="s">
        <v>5</v>
      </c>
      <c r="N5768" s="1" t="s">
        <v>6</v>
      </c>
      <c r="O5768" s="1" t="s">
        <v>7</v>
      </c>
      <c r="P5768" s="1" t="s">
        <v>8</v>
      </c>
      <c r="Q5768" s="1" t="s">
        <v>3344</v>
      </c>
      <c r="R5768" s="1" t="s">
        <v>3427</v>
      </c>
      <c r="S5768" s="1" t="s">
        <v>3447</v>
      </c>
      <c r="T5768" s="1" t="s">
        <v>3448</v>
      </c>
      <c r="U5768" s="1" t="s">
        <v>3452</v>
      </c>
      <c r="V5768" s="1" t="s">
        <v>3449</v>
      </c>
      <c r="W5768" s="1" t="s">
        <v>3450</v>
      </c>
      <c r="X5768" s="1" t="s">
        <v>3451</v>
      </c>
      <c r="Y5768" s="216" t="s">
        <v>3385</v>
      </c>
    </row>
    <row r="5769" spans="1:25">
      <c r="A5769" s="253"/>
      <c r="B5769" s="253"/>
      <c r="C5769" s="253"/>
      <c r="D5769" s="253"/>
      <c r="E5769" s="253"/>
      <c r="F5769" s="253"/>
      <c r="G5769" s="259"/>
      <c r="H5769" s="33" t="s">
        <v>0</v>
      </c>
      <c r="I5769" s="45">
        <v>1</v>
      </c>
      <c r="J5769" s="45">
        <v>3</v>
      </c>
      <c r="K5769" s="45" t="s">
        <v>9</v>
      </c>
      <c r="L5769" s="45">
        <v>5</v>
      </c>
      <c r="M5769" s="45">
        <v>6</v>
      </c>
      <c r="N5769" s="45">
        <v>7</v>
      </c>
      <c r="O5769" s="45">
        <v>8</v>
      </c>
      <c r="P5769" s="45">
        <v>9</v>
      </c>
      <c r="Q5769" s="45">
        <v>1</v>
      </c>
      <c r="R5769" s="45">
        <v>2</v>
      </c>
      <c r="S5769" s="45">
        <v>3</v>
      </c>
      <c r="T5769" s="45" t="s">
        <v>3453</v>
      </c>
      <c r="U5769" s="45">
        <v>5</v>
      </c>
      <c r="V5769" s="45">
        <v>6</v>
      </c>
      <c r="W5769" s="45">
        <v>7</v>
      </c>
      <c r="X5769" s="45" t="s">
        <v>3454</v>
      </c>
      <c r="Y5769" s="276">
        <v>9</v>
      </c>
    </row>
    <row r="5770" spans="1:25">
      <c r="A5770" s="253"/>
      <c r="B5770" s="253"/>
      <c r="C5770" s="253"/>
      <c r="D5770" s="253"/>
      <c r="E5770" s="253"/>
      <c r="F5770" s="253"/>
      <c r="G5770" s="259"/>
      <c r="H5770" s="34" t="s">
        <v>109</v>
      </c>
      <c r="I5770" s="35">
        <f t="shared" si="3914"/>
        <v>2608002</v>
      </c>
      <c r="J5770" s="35">
        <f t="shared" ref="J5770:P5770" si="3922">SUM(J5766)</f>
        <v>2533100</v>
      </c>
      <c r="K5770" s="35">
        <f t="shared" si="3915"/>
        <v>74902</v>
      </c>
      <c r="L5770" s="35">
        <f t="shared" si="3922"/>
        <v>74902</v>
      </c>
      <c r="M5770" s="35">
        <f t="shared" si="3922"/>
        <v>0</v>
      </c>
      <c r="N5770" s="35">
        <f t="shared" si="3922"/>
        <v>0</v>
      </c>
      <c r="O5770" s="35">
        <f t="shared" si="3922"/>
        <v>0</v>
      </c>
      <c r="P5770" s="35">
        <f t="shared" si="3922"/>
        <v>0</v>
      </c>
      <c r="Q5770" s="35">
        <f>SUM(Q5766)</f>
        <v>2827814</v>
      </c>
      <c r="R5770" s="35">
        <f>SUM(R5766)</f>
        <v>2692221</v>
      </c>
      <c r="S5770" s="35">
        <f>SUM(S5766)</f>
        <v>2232141</v>
      </c>
      <c r="T5770" s="35">
        <f t="shared" ref="T5770:X5770" si="3923">SUM(T5766)</f>
        <v>460080</v>
      </c>
      <c r="U5770" s="35">
        <f t="shared" si="3923"/>
        <v>252523</v>
      </c>
      <c r="V5770" s="35">
        <f t="shared" si="3923"/>
        <v>207557</v>
      </c>
      <c r="W5770" s="35">
        <f t="shared" si="3923"/>
        <v>0</v>
      </c>
      <c r="X5770" s="35">
        <f t="shared" si="3923"/>
        <v>2692221</v>
      </c>
      <c r="Y5770" s="218">
        <f t="shared" ref="Y5770:Y5771" si="3924">IF(R5770=0,0,(X5770/R5770)*100)</f>
        <v>100</v>
      </c>
    </row>
    <row r="5771" spans="1:25">
      <c r="A5771" s="253"/>
      <c r="B5771" s="253"/>
      <c r="C5771" s="253"/>
      <c r="D5771" s="253"/>
      <c r="E5771" s="253"/>
      <c r="F5771" s="253"/>
      <c r="G5771" s="259"/>
      <c r="H5771" s="36" t="s">
        <v>69</v>
      </c>
      <c r="I5771" s="35">
        <f t="shared" si="3914"/>
        <v>2608002</v>
      </c>
      <c r="J5771" s="35">
        <f t="shared" ref="J5771:P5771" si="3925">SUM(J5770)</f>
        <v>2533100</v>
      </c>
      <c r="K5771" s="35">
        <f t="shared" si="3915"/>
        <v>74902</v>
      </c>
      <c r="L5771" s="35">
        <f t="shared" si="3925"/>
        <v>74902</v>
      </c>
      <c r="M5771" s="35">
        <f t="shared" si="3925"/>
        <v>0</v>
      </c>
      <c r="N5771" s="35">
        <f t="shared" si="3925"/>
        <v>0</v>
      </c>
      <c r="O5771" s="35">
        <f t="shared" si="3925"/>
        <v>0</v>
      </c>
      <c r="P5771" s="35">
        <f t="shared" si="3925"/>
        <v>0</v>
      </c>
      <c r="Q5771" s="35">
        <f>SUM(Q5770)</f>
        <v>2827814</v>
      </c>
      <c r="R5771" s="35">
        <f>SUM(R5770)</f>
        <v>2692221</v>
      </c>
      <c r="S5771" s="35">
        <f>SUM(S5770)</f>
        <v>2232141</v>
      </c>
      <c r="T5771" s="35">
        <f t="shared" ref="T5771:X5771" si="3926">SUM(T5770)</f>
        <v>460080</v>
      </c>
      <c r="U5771" s="35">
        <f t="shared" si="3926"/>
        <v>252523</v>
      </c>
      <c r="V5771" s="35">
        <f t="shared" si="3926"/>
        <v>207557</v>
      </c>
      <c r="W5771" s="35">
        <f t="shared" si="3926"/>
        <v>0</v>
      </c>
      <c r="X5771" s="35">
        <f t="shared" si="3926"/>
        <v>2692221</v>
      </c>
      <c r="Y5771" s="218">
        <f t="shared" si="3924"/>
        <v>100</v>
      </c>
    </row>
    <row r="5772" spans="1:25">
      <c r="A5772" s="254"/>
      <c r="B5772" s="254"/>
      <c r="C5772" s="254"/>
      <c r="D5772" s="254"/>
      <c r="E5772" s="254"/>
      <c r="F5772" s="254"/>
      <c r="G5772" s="260"/>
    </row>
    <row r="5773" spans="1:25" ht="15" thickBot="1">
      <c r="A5773" s="32" t="s">
        <v>0</v>
      </c>
      <c r="B5773" s="32" t="s">
        <v>0</v>
      </c>
      <c r="C5773" s="32" t="s">
        <v>0</v>
      </c>
      <c r="D5773" s="32" t="s">
        <v>0</v>
      </c>
      <c r="E5773" s="32" t="s">
        <v>0</v>
      </c>
      <c r="F5773" s="32" t="s">
        <v>0</v>
      </c>
      <c r="G5773" s="154" t="s">
        <v>0</v>
      </c>
      <c r="H5773" s="37" t="s">
        <v>0</v>
      </c>
      <c r="I5773" s="37"/>
      <c r="J5773" s="37"/>
      <c r="K5773" s="37"/>
      <c r="L5773" s="37" t="s">
        <v>0</v>
      </c>
      <c r="M5773" s="37" t="s">
        <v>0</v>
      </c>
      <c r="N5773" s="37" t="s">
        <v>0</v>
      </c>
      <c r="O5773" s="37" t="s">
        <v>0</v>
      </c>
      <c r="P5773" s="37" t="s">
        <v>0</v>
      </c>
      <c r="Q5773" s="37"/>
      <c r="R5773" s="37"/>
      <c r="S5773" s="37"/>
      <c r="T5773" s="37" t="s">
        <v>0</v>
      </c>
      <c r="U5773" s="37" t="s">
        <v>0</v>
      </c>
      <c r="V5773" s="37" t="s">
        <v>0</v>
      </c>
      <c r="W5773" s="37" t="s">
        <v>0</v>
      </c>
      <c r="X5773" s="37" t="s">
        <v>0</v>
      </c>
      <c r="Y5773" s="219"/>
    </row>
    <row r="5774" spans="1:25" ht="41.4" thickBot="1">
      <c r="A5774" s="24" t="s">
        <v>123</v>
      </c>
      <c r="B5774" s="24" t="s">
        <v>124</v>
      </c>
      <c r="C5774" s="24" t="s">
        <v>125</v>
      </c>
      <c r="D5774" s="25" t="s">
        <v>0</v>
      </c>
      <c r="E5774" s="24" t="s">
        <v>126</v>
      </c>
      <c r="F5774" s="24" t="s">
        <v>127</v>
      </c>
      <c r="G5774" s="151" t="s">
        <v>128</v>
      </c>
      <c r="H5774" s="24" t="s">
        <v>1</v>
      </c>
      <c r="I5774" s="1" t="s">
        <v>3093</v>
      </c>
      <c r="J5774" s="1" t="s">
        <v>3130</v>
      </c>
      <c r="K5774" s="1" t="s">
        <v>3</v>
      </c>
      <c r="L5774" s="1" t="s">
        <v>4</v>
      </c>
      <c r="M5774" s="1" t="s">
        <v>5</v>
      </c>
      <c r="N5774" s="1" t="s">
        <v>6</v>
      </c>
      <c r="O5774" s="1" t="s">
        <v>7</v>
      </c>
      <c r="P5774" s="1" t="s">
        <v>8</v>
      </c>
      <c r="Q5774" s="1" t="s">
        <v>3344</v>
      </c>
      <c r="R5774" s="1" t="s">
        <v>3427</v>
      </c>
      <c r="S5774" s="1" t="s">
        <v>3447</v>
      </c>
      <c r="T5774" s="1" t="s">
        <v>3448</v>
      </c>
      <c r="U5774" s="1" t="s">
        <v>3452</v>
      </c>
      <c r="V5774" s="1" t="s">
        <v>3449</v>
      </c>
      <c r="W5774" s="1" t="s">
        <v>3450</v>
      </c>
      <c r="X5774" s="1" t="s">
        <v>3451</v>
      </c>
      <c r="Y5774" s="216" t="s">
        <v>3385</v>
      </c>
    </row>
    <row r="5775" spans="1:25">
      <c r="A5775" s="26" t="s">
        <v>0</v>
      </c>
      <c r="B5775" s="26" t="s">
        <v>0</v>
      </c>
      <c r="C5775" s="26" t="s">
        <v>0</v>
      </c>
      <c r="D5775" s="27" t="s">
        <v>0</v>
      </c>
      <c r="E5775" s="27" t="s">
        <v>0</v>
      </c>
      <c r="F5775" s="28" t="s">
        <v>0</v>
      </c>
      <c r="G5775" s="152" t="s">
        <v>0</v>
      </c>
      <c r="H5775" s="29" t="s">
        <v>0</v>
      </c>
      <c r="I5775" s="45">
        <v>1</v>
      </c>
      <c r="J5775" s="45">
        <v>3</v>
      </c>
      <c r="K5775" s="45" t="s">
        <v>9</v>
      </c>
      <c r="L5775" s="45">
        <v>5</v>
      </c>
      <c r="M5775" s="45">
        <v>6</v>
      </c>
      <c r="N5775" s="45">
        <v>7</v>
      </c>
      <c r="O5775" s="45">
        <v>8</v>
      </c>
      <c r="P5775" s="45">
        <v>9</v>
      </c>
      <c r="Q5775" s="45">
        <v>1</v>
      </c>
      <c r="R5775" s="45">
        <v>2</v>
      </c>
      <c r="S5775" s="45">
        <v>3</v>
      </c>
      <c r="T5775" s="45" t="s">
        <v>3453</v>
      </c>
      <c r="U5775" s="45">
        <v>5</v>
      </c>
      <c r="V5775" s="45">
        <v>6</v>
      </c>
      <c r="W5775" s="45">
        <v>7</v>
      </c>
      <c r="X5775" s="45" t="s">
        <v>3454</v>
      </c>
      <c r="Y5775" s="276">
        <v>9</v>
      </c>
    </row>
    <row r="5776" spans="1:25">
      <c r="A5776" s="133" t="s">
        <v>786</v>
      </c>
      <c r="B5776" s="133" t="s">
        <v>184</v>
      </c>
      <c r="C5776" s="109" t="s">
        <v>1175</v>
      </c>
      <c r="D5776" s="109" t="s">
        <v>1914</v>
      </c>
      <c r="E5776" s="98" t="s">
        <v>0</v>
      </c>
      <c r="F5776" s="98" t="s">
        <v>0</v>
      </c>
      <c r="G5776" s="153" t="s">
        <v>0</v>
      </c>
      <c r="H5776" s="98" t="s">
        <v>1915</v>
      </c>
      <c r="I5776" s="110"/>
      <c r="J5776" s="110"/>
      <c r="K5776" s="110"/>
      <c r="L5776" s="110" t="s">
        <v>0</v>
      </c>
      <c r="M5776" s="110" t="s">
        <v>0</v>
      </c>
      <c r="N5776" s="110" t="s">
        <v>0</v>
      </c>
      <c r="O5776" s="110" t="s">
        <v>0</v>
      </c>
      <c r="P5776" s="110" t="s">
        <v>0</v>
      </c>
      <c r="Q5776" s="110"/>
      <c r="R5776" s="110"/>
      <c r="S5776" s="110"/>
      <c r="T5776" s="110" t="s">
        <v>0</v>
      </c>
      <c r="U5776" s="110" t="s">
        <v>0</v>
      </c>
      <c r="V5776" s="110" t="s">
        <v>0</v>
      </c>
      <c r="W5776" s="110" t="s">
        <v>0</v>
      </c>
      <c r="X5776" s="110" t="s">
        <v>0</v>
      </c>
      <c r="Y5776" s="217"/>
    </row>
    <row r="5777" spans="1:25" ht="20.399999999999999">
      <c r="A5777" s="20" t="s">
        <v>0</v>
      </c>
      <c r="B5777" s="20" t="s">
        <v>0</v>
      </c>
      <c r="C5777" s="20" t="s">
        <v>0</v>
      </c>
      <c r="D5777" s="21" t="s">
        <v>0</v>
      </c>
      <c r="E5777" s="21" t="s">
        <v>0</v>
      </c>
      <c r="F5777" s="21" t="s">
        <v>0</v>
      </c>
      <c r="G5777" s="150" t="s">
        <v>0</v>
      </c>
      <c r="H5777" s="30" t="s">
        <v>33</v>
      </c>
      <c r="I5777" s="31">
        <f t="shared" si="3914"/>
        <v>1772270</v>
      </c>
      <c r="J5777" s="31">
        <f t="shared" ref="J5777:P5777" si="3927">SUM(J5778,J5786,J5788)</f>
        <v>1747170</v>
      </c>
      <c r="K5777" s="31">
        <f t="shared" si="3915"/>
        <v>25100</v>
      </c>
      <c r="L5777" s="31">
        <f t="shared" si="3927"/>
        <v>25100</v>
      </c>
      <c r="M5777" s="31">
        <f t="shared" si="3927"/>
        <v>0</v>
      </c>
      <c r="N5777" s="31">
        <f t="shared" si="3927"/>
        <v>0</v>
      </c>
      <c r="O5777" s="31">
        <f t="shared" si="3927"/>
        <v>0</v>
      </c>
      <c r="P5777" s="31">
        <f t="shared" si="3927"/>
        <v>0</v>
      </c>
      <c r="Q5777" s="31">
        <f>SUM(Q5778,Q5786,Q5788)</f>
        <v>1856323</v>
      </c>
      <c r="R5777" s="31">
        <f>SUM(R5778,R5786,R5788)</f>
        <v>1830223</v>
      </c>
      <c r="S5777" s="31">
        <f>SUM(S5778,S5786,S5788)</f>
        <v>1558546</v>
      </c>
      <c r="T5777" s="31">
        <f t="shared" ref="T5777:X5777" si="3928">SUM(T5778,T5786,T5788)</f>
        <v>271677</v>
      </c>
      <c r="U5777" s="31">
        <f t="shared" si="3928"/>
        <v>170492</v>
      </c>
      <c r="V5777" s="31">
        <f t="shared" si="3928"/>
        <v>100557</v>
      </c>
      <c r="W5777" s="31">
        <f t="shared" si="3928"/>
        <v>628</v>
      </c>
      <c r="X5777" s="31">
        <f t="shared" si="3928"/>
        <v>1830223</v>
      </c>
      <c r="Y5777" s="220">
        <f t="shared" ref="Y5777:Y5808" si="3929">IF(R5777=0,0,(X5777/R5777)*100)</f>
        <v>100</v>
      </c>
    </row>
    <row r="5778" spans="1:25">
      <c r="A5778" s="23" t="s">
        <v>786</v>
      </c>
      <c r="B5778" s="23" t="s">
        <v>184</v>
      </c>
      <c r="C5778" s="23" t="s">
        <v>1175</v>
      </c>
      <c r="D5778" s="23" t="s">
        <v>1914</v>
      </c>
      <c r="E5778" s="21" t="s">
        <v>132</v>
      </c>
      <c r="F5778" s="21" t="s">
        <v>0</v>
      </c>
      <c r="G5778" s="150" t="s">
        <v>0</v>
      </c>
      <c r="H5778" s="21" t="s">
        <v>11</v>
      </c>
      <c r="I5778" s="66">
        <f t="shared" si="3914"/>
        <v>1457270</v>
      </c>
      <c r="J5778" s="66">
        <f t="shared" ref="J5778:P5778" si="3930">SUM(J5779,J5780)</f>
        <v>1457270</v>
      </c>
      <c r="K5778" s="66">
        <f t="shared" si="3915"/>
        <v>0</v>
      </c>
      <c r="L5778" s="66">
        <f t="shared" si="3930"/>
        <v>0</v>
      </c>
      <c r="M5778" s="66">
        <f t="shared" si="3930"/>
        <v>0</v>
      </c>
      <c r="N5778" s="66">
        <f t="shared" si="3930"/>
        <v>0</v>
      </c>
      <c r="O5778" s="66">
        <f t="shared" si="3930"/>
        <v>0</v>
      </c>
      <c r="P5778" s="66">
        <f t="shared" si="3930"/>
        <v>0</v>
      </c>
      <c r="Q5778" s="66">
        <f>SUM(Q5779,Q5780)</f>
        <v>1524946</v>
      </c>
      <c r="R5778" s="66">
        <f>SUM(R5779,R5780)</f>
        <v>1524946</v>
      </c>
      <c r="S5778" s="66">
        <f>SUM(S5779,S5780)</f>
        <v>1310391</v>
      </c>
      <c r="T5778" s="66">
        <f t="shared" ref="T5778:X5778" si="3931">SUM(T5779,T5780)</f>
        <v>214555</v>
      </c>
      <c r="U5778" s="66">
        <f t="shared" si="3931"/>
        <v>138292</v>
      </c>
      <c r="V5778" s="66">
        <f t="shared" si="3931"/>
        <v>76263</v>
      </c>
      <c r="W5778" s="66">
        <f t="shared" si="3931"/>
        <v>0</v>
      </c>
      <c r="X5778" s="66">
        <f t="shared" si="3931"/>
        <v>1524946</v>
      </c>
      <c r="Y5778" s="208">
        <f t="shared" si="3929"/>
        <v>100</v>
      </c>
    </row>
    <row r="5779" spans="1:25">
      <c r="A5779" s="23" t="s">
        <v>786</v>
      </c>
      <c r="B5779" s="23" t="s">
        <v>184</v>
      </c>
      <c r="C5779" s="23" t="s">
        <v>1175</v>
      </c>
      <c r="D5779" s="23" t="s">
        <v>1914</v>
      </c>
      <c r="E5779" s="22">
        <v>6111</v>
      </c>
      <c r="F5779" s="23"/>
      <c r="G5779" s="128" t="s">
        <v>3379</v>
      </c>
      <c r="H5779" s="32" t="s">
        <v>12</v>
      </c>
      <c r="I5779" s="44">
        <f t="shared" si="3914"/>
        <v>1257500</v>
      </c>
      <c r="J5779" s="44">
        <v>1257500</v>
      </c>
      <c r="K5779" s="44">
        <f t="shared" si="3915"/>
        <v>0</v>
      </c>
      <c r="L5779" s="44">
        <v>0</v>
      </c>
      <c r="M5779" s="44">
        <v>0</v>
      </c>
      <c r="N5779" s="44">
        <v>0</v>
      </c>
      <c r="O5779" s="44">
        <v>0</v>
      </c>
      <c r="P5779" s="44">
        <v>0</v>
      </c>
      <c r="Q5779" s="44">
        <v>1322436</v>
      </c>
      <c r="R5779" s="44">
        <v>1322436</v>
      </c>
      <c r="S5779" s="44">
        <v>1123655</v>
      </c>
      <c r="T5779" s="44">
        <f t="shared" ref="T5779:T5807" si="3932">U5779+V5779+W5779</f>
        <v>198781</v>
      </c>
      <c r="U5779" s="44">
        <v>125000</v>
      </c>
      <c r="V5779" s="44">
        <v>73781</v>
      </c>
      <c r="W5779" s="44">
        <v>0</v>
      </c>
      <c r="X5779" s="44">
        <f t="shared" ref="X5779:X5807" si="3933">S5779+T5779</f>
        <v>1322436</v>
      </c>
      <c r="Y5779" s="209">
        <f t="shared" si="3929"/>
        <v>100</v>
      </c>
    </row>
    <row r="5780" spans="1:25">
      <c r="A5780" s="20" t="s">
        <v>786</v>
      </c>
      <c r="B5780" s="20" t="s">
        <v>184</v>
      </c>
      <c r="C5780" s="20" t="s">
        <v>1175</v>
      </c>
      <c r="D5780" s="20" t="s">
        <v>1914</v>
      </c>
      <c r="E5780" s="20" t="s">
        <v>134</v>
      </c>
      <c r="F5780" s="23" t="s">
        <v>0</v>
      </c>
      <c r="G5780" s="154" t="s">
        <v>0</v>
      </c>
      <c r="H5780" s="21" t="s">
        <v>13</v>
      </c>
      <c r="I5780" s="66">
        <f t="shared" si="3914"/>
        <v>199770</v>
      </c>
      <c r="J5780" s="66">
        <f t="shared" ref="J5780:P5780" si="3934">SUM(J5781:J5785)</f>
        <v>199770</v>
      </c>
      <c r="K5780" s="66">
        <f t="shared" si="3915"/>
        <v>0</v>
      </c>
      <c r="L5780" s="66">
        <f t="shared" si="3934"/>
        <v>0</v>
      </c>
      <c r="M5780" s="66">
        <f t="shared" si="3934"/>
        <v>0</v>
      </c>
      <c r="N5780" s="66">
        <f t="shared" si="3934"/>
        <v>0</v>
      </c>
      <c r="O5780" s="66">
        <f t="shared" si="3934"/>
        <v>0</v>
      </c>
      <c r="P5780" s="66">
        <f t="shared" si="3934"/>
        <v>0</v>
      </c>
      <c r="Q5780" s="66">
        <f>SUM(Q5781:Q5785)</f>
        <v>202510</v>
      </c>
      <c r="R5780" s="66">
        <f>SUM(R5781:R5785)</f>
        <v>202510</v>
      </c>
      <c r="S5780" s="66">
        <f>SUM(S5781:S5785)</f>
        <v>186736</v>
      </c>
      <c r="T5780" s="66">
        <f t="shared" ref="T5780:X5780" si="3935">SUM(T5781:T5785)</f>
        <v>15774</v>
      </c>
      <c r="U5780" s="66">
        <f t="shared" si="3935"/>
        <v>13292</v>
      </c>
      <c r="V5780" s="66">
        <f t="shared" si="3935"/>
        <v>2482</v>
      </c>
      <c r="W5780" s="66">
        <f t="shared" si="3935"/>
        <v>0</v>
      </c>
      <c r="X5780" s="66">
        <f t="shared" si="3935"/>
        <v>202510</v>
      </c>
      <c r="Y5780" s="208">
        <f t="shared" si="3929"/>
        <v>100</v>
      </c>
    </row>
    <row r="5781" spans="1:25">
      <c r="A5781" s="23" t="s">
        <v>786</v>
      </c>
      <c r="B5781" s="23" t="s">
        <v>184</v>
      </c>
      <c r="C5781" s="23" t="s">
        <v>1175</v>
      </c>
      <c r="D5781" s="23" t="s">
        <v>1914</v>
      </c>
      <c r="E5781" s="22">
        <v>6112</v>
      </c>
      <c r="F5781" s="23" t="s">
        <v>1916</v>
      </c>
      <c r="G5781" s="128" t="s">
        <v>3379</v>
      </c>
      <c r="H5781" s="32" t="s">
        <v>16</v>
      </c>
      <c r="I5781" s="44">
        <f t="shared" si="3914"/>
        <v>33000</v>
      </c>
      <c r="J5781" s="44">
        <v>33000</v>
      </c>
      <c r="K5781" s="44">
        <f t="shared" si="3915"/>
        <v>0</v>
      </c>
      <c r="L5781" s="44">
        <v>0</v>
      </c>
      <c r="M5781" s="44">
        <v>0</v>
      </c>
      <c r="N5781" s="44">
        <v>0</v>
      </c>
      <c r="O5781" s="44">
        <v>0</v>
      </c>
      <c r="P5781" s="44">
        <v>0</v>
      </c>
      <c r="Q5781" s="44">
        <v>33000</v>
      </c>
      <c r="R5781" s="44">
        <v>33000</v>
      </c>
      <c r="S5781" s="44">
        <v>29018</v>
      </c>
      <c r="T5781" s="44">
        <f t="shared" si="3932"/>
        <v>3982</v>
      </c>
      <c r="U5781" s="44">
        <v>1500</v>
      </c>
      <c r="V5781" s="44">
        <v>2482</v>
      </c>
      <c r="W5781" s="44">
        <v>0</v>
      </c>
      <c r="X5781" s="44">
        <f t="shared" si="3933"/>
        <v>33000</v>
      </c>
      <c r="Y5781" s="209">
        <f t="shared" si="3929"/>
        <v>100</v>
      </c>
    </row>
    <row r="5782" spans="1:25">
      <c r="A5782" s="23" t="s">
        <v>786</v>
      </c>
      <c r="B5782" s="23" t="s">
        <v>184</v>
      </c>
      <c r="C5782" s="23" t="s">
        <v>1175</v>
      </c>
      <c r="D5782" s="23" t="s">
        <v>1914</v>
      </c>
      <c r="E5782" s="22">
        <v>6112</v>
      </c>
      <c r="F5782" s="23" t="s">
        <v>1917</v>
      </c>
      <c r="G5782" s="128" t="s">
        <v>3379</v>
      </c>
      <c r="H5782" s="32" t="s">
        <v>19</v>
      </c>
      <c r="I5782" s="44">
        <f t="shared" si="3914"/>
        <v>106000</v>
      </c>
      <c r="J5782" s="44">
        <v>106000</v>
      </c>
      <c r="K5782" s="44">
        <f t="shared" si="3915"/>
        <v>0</v>
      </c>
      <c r="L5782" s="44">
        <v>0</v>
      </c>
      <c r="M5782" s="44">
        <v>0</v>
      </c>
      <c r="N5782" s="44">
        <v>0</v>
      </c>
      <c r="O5782" s="44">
        <v>0</v>
      </c>
      <c r="P5782" s="44">
        <v>0</v>
      </c>
      <c r="Q5782" s="44">
        <v>106000</v>
      </c>
      <c r="R5782" s="44">
        <v>106000</v>
      </c>
      <c r="S5782" s="44">
        <v>94208</v>
      </c>
      <c r="T5782" s="44">
        <f t="shared" si="3932"/>
        <v>11792</v>
      </c>
      <c r="U5782" s="44">
        <v>11792</v>
      </c>
      <c r="V5782" s="44">
        <v>0</v>
      </c>
      <c r="W5782" s="44">
        <v>0</v>
      </c>
      <c r="X5782" s="44">
        <f t="shared" si="3933"/>
        <v>106000</v>
      </c>
      <c r="Y5782" s="209">
        <f t="shared" si="3929"/>
        <v>100</v>
      </c>
    </row>
    <row r="5783" spans="1:25">
      <c r="A5783" s="23" t="s">
        <v>786</v>
      </c>
      <c r="B5783" s="23" t="s">
        <v>184</v>
      </c>
      <c r="C5783" s="23" t="s">
        <v>1175</v>
      </c>
      <c r="D5783" s="23" t="s">
        <v>1914</v>
      </c>
      <c r="E5783" s="22">
        <v>6112</v>
      </c>
      <c r="F5783" s="23" t="s">
        <v>1918</v>
      </c>
      <c r="G5783" s="128" t="s">
        <v>3379</v>
      </c>
      <c r="H5783" s="32" t="s">
        <v>17</v>
      </c>
      <c r="I5783" s="44">
        <f t="shared" si="3914"/>
        <v>27770</v>
      </c>
      <c r="J5783" s="44">
        <v>27770</v>
      </c>
      <c r="K5783" s="44">
        <f t="shared" si="3915"/>
        <v>0</v>
      </c>
      <c r="L5783" s="44">
        <v>0</v>
      </c>
      <c r="M5783" s="44">
        <v>0</v>
      </c>
      <c r="N5783" s="44">
        <v>0</v>
      </c>
      <c r="O5783" s="44">
        <v>0</v>
      </c>
      <c r="P5783" s="44">
        <v>0</v>
      </c>
      <c r="Q5783" s="44">
        <v>31860</v>
      </c>
      <c r="R5783" s="44">
        <v>31860</v>
      </c>
      <c r="S5783" s="44">
        <v>31860</v>
      </c>
      <c r="T5783" s="44">
        <f t="shared" si="3932"/>
        <v>0</v>
      </c>
      <c r="U5783" s="44"/>
      <c r="V5783" s="44"/>
      <c r="W5783" s="44"/>
      <c r="X5783" s="44">
        <f t="shared" si="3933"/>
        <v>31860</v>
      </c>
      <c r="Y5783" s="209">
        <f t="shared" si="3929"/>
        <v>100</v>
      </c>
    </row>
    <row r="5784" spans="1:25">
      <c r="A5784" s="23" t="s">
        <v>786</v>
      </c>
      <c r="B5784" s="23" t="s">
        <v>184</v>
      </c>
      <c r="C5784" s="23" t="s">
        <v>1175</v>
      </c>
      <c r="D5784" s="23" t="s">
        <v>1914</v>
      </c>
      <c r="E5784" s="22">
        <v>6112</v>
      </c>
      <c r="F5784" s="23" t="s">
        <v>1919</v>
      </c>
      <c r="G5784" s="128" t="s">
        <v>3379</v>
      </c>
      <c r="H5784" s="32" t="s">
        <v>15</v>
      </c>
      <c r="I5784" s="44">
        <f t="shared" si="3914"/>
        <v>18000</v>
      </c>
      <c r="J5784" s="44">
        <v>18000</v>
      </c>
      <c r="K5784" s="44">
        <f t="shared" si="3915"/>
        <v>0</v>
      </c>
      <c r="L5784" s="44">
        <v>0</v>
      </c>
      <c r="M5784" s="44">
        <v>0</v>
      </c>
      <c r="N5784" s="44">
        <v>0</v>
      </c>
      <c r="O5784" s="44">
        <v>0</v>
      </c>
      <c r="P5784" s="44">
        <v>0</v>
      </c>
      <c r="Q5784" s="44">
        <v>16650</v>
      </c>
      <c r="R5784" s="44">
        <v>16650</v>
      </c>
      <c r="S5784" s="44">
        <v>16650</v>
      </c>
      <c r="T5784" s="44">
        <f t="shared" si="3932"/>
        <v>0</v>
      </c>
      <c r="U5784" s="44"/>
      <c r="V5784" s="44"/>
      <c r="W5784" s="44"/>
      <c r="X5784" s="44">
        <f t="shared" si="3933"/>
        <v>16650</v>
      </c>
      <c r="Y5784" s="209">
        <f t="shared" si="3929"/>
        <v>100</v>
      </c>
    </row>
    <row r="5785" spans="1:25">
      <c r="A5785" s="23" t="s">
        <v>786</v>
      </c>
      <c r="B5785" s="23" t="s">
        <v>184</v>
      </c>
      <c r="C5785" s="23" t="s">
        <v>1175</v>
      </c>
      <c r="D5785" s="23" t="s">
        <v>1914</v>
      </c>
      <c r="E5785" s="22">
        <v>6112</v>
      </c>
      <c r="F5785" s="23" t="s">
        <v>1920</v>
      </c>
      <c r="G5785" s="128" t="s">
        <v>3379</v>
      </c>
      <c r="H5785" s="32" t="s">
        <v>18</v>
      </c>
      <c r="I5785" s="44">
        <f t="shared" si="3914"/>
        <v>15000</v>
      </c>
      <c r="J5785" s="44">
        <v>15000</v>
      </c>
      <c r="K5785" s="44">
        <f t="shared" si="3915"/>
        <v>0</v>
      </c>
      <c r="L5785" s="44">
        <v>0</v>
      </c>
      <c r="M5785" s="44">
        <v>0</v>
      </c>
      <c r="N5785" s="44">
        <v>0</v>
      </c>
      <c r="O5785" s="44">
        <v>0</v>
      </c>
      <c r="P5785" s="44">
        <v>0</v>
      </c>
      <c r="Q5785" s="44">
        <v>15000</v>
      </c>
      <c r="R5785" s="44">
        <v>15000</v>
      </c>
      <c r="S5785" s="44">
        <v>15000</v>
      </c>
      <c r="T5785" s="44">
        <f t="shared" si="3932"/>
        <v>0</v>
      </c>
      <c r="U5785" s="44"/>
      <c r="V5785" s="44"/>
      <c r="W5785" s="44"/>
      <c r="X5785" s="44">
        <f t="shared" si="3933"/>
        <v>15000</v>
      </c>
      <c r="Y5785" s="209">
        <f t="shared" si="3929"/>
        <v>100</v>
      </c>
    </row>
    <row r="5786" spans="1:25">
      <c r="A5786" s="23" t="s">
        <v>786</v>
      </c>
      <c r="B5786" s="23" t="s">
        <v>184</v>
      </c>
      <c r="C5786" s="23" t="s">
        <v>1175</v>
      </c>
      <c r="D5786" s="23" t="s">
        <v>1914</v>
      </c>
      <c r="E5786" s="21" t="s">
        <v>139</v>
      </c>
      <c r="F5786" s="21" t="s">
        <v>0</v>
      </c>
      <c r="G5786" s="150" t="s">
        <v>0</v>
      </c>
      <c r="H5786" s="21" t="s">
        <v>21</v>
      </c>
      <c r="I5786" s="66">
        <f t="shared" si="3914"/>
        <v>134100</v>
      </c>
      <c r="J5786" s="66">
        <f t="shared" ref="J5786:X5786" si="3936">SUM(J5787)</f>
        <v>134100</v>
      </c>
      <c r="K5786" s="66">
        <f t="shared" si="3915"/>
        <v>0</v>
      </c>
      <c r="L5786" s="66">
        <f t="shared" si="3936"/>
        <v>0</v>
      </c>
      <c r="M5786" s="66">
        <f t="shared" si="3936"/>
        <v>0</v>
      </c>
      <c r="N5786" s="66">
        <f t="shared" si="3936"/>
        <v>0</v>
      </c>
      <c r="O5786" s="66">
        <f t="shared" si="3936"/>
        <v>0</v>
      </c>
      <c r="P5786" s="66">
        <f t="shared" si="3936"/>
        <v>0</v>
      </c>
      <c r="Q5786" s="66">
        <f t="shared" si="3936"/>
        <v>140918</v>
      </c>
      <c r="R5786" s="66">
        <f t="shared" si="3936"/>
        <v>140918</v>
      </c>
      <c r="S5786" s="66">
        <f t="shared" si="3936"/>
        <v>120424</v>
      </c>
      <c r="T5786" s="66">
        <f t="shared" si="3936"/>
        <v>20494</v>
      </c>
      <c r="U5786" s="66">
        <f t="shared" si="3936"/>
        <v>13500</v>
      </c>
      <c r="V5786" s="66">
        <f t="shared" si="3936"/>
        <v>6994</v>
      </c>
      <c r="W5786" s="66">
        <f t="shared" si="3936"/>
        <v>0</v>
      </c>
      <c r="X5786" s="66">
        <f t="shared" si="3936"/>
        <v>140918</v>
      </c>
      <c r="Y5786" s="208">
        <f t="shared" si="3929"/>
        <v>100</v>
      </c>
    </row>
    <row r="5787" spans="1:25">
      <c r="A5787" s="23" t="s">
        <v>786</v>
      </c>
      <c r="B5787" s="23" t="s">
        <v>184</v>
      </c>
      <c r="C5787" s="23" t="s">
        <v>1175</v>
      </c>
      <c r="D5787" s="23" t="s">
        <v>1914</v>
      </c>
      <c r="E5787" s="22">
        <v>6121</v>
      </c>
      <c r="F5787" s="23"/>
      <c r="G5787" s="128" t="s">
        <v>3379</v>
      </c>
      <c r="H5787" s="32" t="s">
        <v>22</v>
      </c>
      <c r="I5787" s="44">
        <f t="shared" si="3914"/>
        <v>134100</v>
      </c>
      <c r="J5787" s="44">
        <v>134100</v>
      </c>
      <c r="K5787" s="44">
        <f t="shared" si="3915"/>
        <v>0</v>
      </c>
      <c r="L5787" s="44">
        <v>0</v>
      </c>
      <c r="M5787" s="44">
        <v>0</v>
      </c>
      <c r="N5787" s="44">
        <v>0</v>
      </c>
      <c r="O5787" s="44">
        <v>0</v>
      </c>
      <c r="P5787" s="44">
        <v>0</v>
      </c>
      <c r="Q5787" s="44">
        <v>140918</v>
      </c>
      <c r="R5787" s="44">
        <v>140918</v>
      </c>
      <c r="S5787" s="44">
        <v>120424</v>
      </c>
      <c r="T5787" s="44">
        <f t="shared" si="3932"/>
        <v>20494</v>
      </c>
      <c r="U5787" s="44">
        <v>13500</v>
      </c>
      <c r="V5787" s="44">
        <v>6994</v>
      </c>
      <c r="W5787" s="44">
        <v>0</v>
      </c>
      <c r="X5787" s="44">
        <f t="shared" si="3933"/>
        <v>140918</v>
      </c>
      <c r="Y5787" s="209">
        <f t="shared" si="3929"/>
        <v>100</v>
      </c>
    </row>
    <row r="5788" spans="1:25">
      <c r="A5788" s="23" t="s">
        <v>786</v>
      </c>
      <c r="B5788" s="23" t="s">
        <v>184</v>
      </c>
      <c r="C5788" s="23" t="s">
        <v>1175</v>
      </c>
      <c r="D5788" s="23" t="s">
        <v>1914</v>
      </c>
      <c r="E5788" s="21" t="s">
        <v>141</v>
      </c>
      <c r="F5788" s="21" t="s">
        <v>0</v>
      </c>
      <c r="G5788" s="150" t="s">
        <v>0</v>
      </c>
      <c r="H5788" s="21" t="s">
        <v>23</v>
      </c>
      <c r="I5788" s="66">
        <f t="shared" si="3914"/>
        <v>180900</v>
      </c>
      <c r="J5788" s="66">
        <f t="shared" ref="J5788:P5788" si="3937">SUM(J5789:J5797)</f>
        <v>155800</v>
      </c>
      <c r="K5788" s="66">
        <f t="shared" si="3915"/>
        <v>25100</v>
      </c>
      <c r="L5788" s="66">
        <f t="shared" si="3937"/>
        <v>25100</v>
      </c>
      <c r="M5788" s="66">
        <f t="shared" si="3937"/>
        <v>0</v>
      </c>
      <c r="N5788" s="66">
        <f t="shared" si="3937"/>
        <v>0</v>
      </c>
      <c r="O5788" s="66">
        <f t="shared" si="3937"/>
        <v>0</v>
      </c>
      <c r="P5788" s="66">
        <f t="shared" si="3937"/>
        <v>0</v>
      </c>
      <c r="Q5788" s="66">
        <f>SUM(Q5789:Q5797)</f>
        <v>190459</v>
      </c>
      <c r="R5788" s="66">
        <f>SUM(R5789:R5797)</f>
        <v>164359</v>
      </c>
      <c r="S5788" s="66">
        <f>SUM(S5789:S5797)</f>
        <v>127731</v>
      </c>
      <c r="T5788" s="66">
        <f t="shared" ref="T5788:X5788" si="3938">SUM(T5789:T5797)</f>
        <v>36628</v>
      </c>
      <c r="U5788" s="66">
        <f t="shared" si="3938"/>
        <v>18700</v>
      </c>
      <c r="V5788" s="66">
        <f t="shared" si="3938"/>
        <v>17300</v>
      </c>
      <c r="W5788" s="66">
        <f t="shared" si="3938"/>
        <v>628</v>
      </c>
      <c r="X5788" s="66">
        <f t="shared" si="3938"/>
        <v>164359</v>
      </c>
      <c r="Y5788" s="208">
        <f t="shared" si="3929"/>
        <v>100</v>
      </c>
    </row>
    <row r="5789" spans="1:25">
      <c r="A5789" s="23" t="s">
        <v>786</v>
      </c>
      <c r="B5789" s="23" t="s">
        <v>184</v>
      </c>
      <c r="C5789" s="23" t="s">
        <v>1175</v>
      </c>
      <c r="D5789" s="23" t="s">
        <v>1914</v>
      </c>
      <c r="E5789" s="22">
        <v>6131</v>
      </c>
      <c r="F5789" s="23"/>
      <c r="G5789" s="128" t="s">
        <v>3379</v>
      </c>
      <c r="H5789" s="32" t="s">
        <v>24</v>
      </c>
      <c r="I5789" s="44">
        <f t="shared" si="3914"/>
        <v>1500</v>
      </c>
      <c r="J5789" s="44">
        <v>1500</v>
      </c>
      <c r="K5789" s="44">
        <f t="shared" si="3915"/>
        <v>0</v>
      </c>
      <c r="L5789" s="44">
        <v>0</v>
      </c>
      <c r="M5789" s="44">
        <v>0</v>
      </c>
      <c r="N5789" s="44">
        <v>0</v>
      </c>
      <c r="O5789" s="44">
        <v>0</v>
      </c>
      <c r="P5789" s="44">
        <v>0</v>
      </c>
      <c r="Q5789" s="44">
        <v>5800</v>
      </c>
      <c r="R5789" s="44">
        <v>5800</v>
      </c>
      <c r="S5789" s="44">
        <v>5800</v>
      </c>
      <c r="T5789" s="44">
        <f t="shared" si="3932"/>
        <v>0</v>
      </c>
      <c r="U5789" s="44">
        <v>0</v>
      </c>
      <c r="V5789" s="44"/>
      <c r="W5789" s="44"/>
      <c r="X5789" s="44">
        <f t="shared" si="3933"/>
        <v>5800</v>
      </c>
      <c r="Y5789" s="209">
        <f t="shared" si="3929"/>
        <v>100</v>
      </c>
    </row>
    <row r="5790" spans="1:25">
      <c r="A5790" s="23" t="s">
        <v>786</v>
      </c>
      <c r="B5790" s="23" t="s">
        <v>184</v>
      </c>
      <c r="C5790" s="23" t="s">
        <v>1175</v>
      </c>
      <c r="D5790" s="23" t="s">
        <v>1914</v>
      </c>
      <c r="E5790" s="22">
        <v>6132</v>
      </c>
      <c r="F5790" s="23"/>
      <c r="G5790" s="128" t="s">
        <v>3379</v>
      </c>
      <c r="H5790" s="32" t="s">
        <v>25</v>
      </c>
      <c r="I5790" s="44">
        <f t="shared" si="3914"/>
        <v>99000</v>
      </c>
      <c r="J5790" s="44">
        <v>99000</v>
      </c>
      <c r="K5790" s="44">
        <f t="shared" si="3915"/>
        <v>0</v>
      </c>
      <c r="L5790" s="44">
        <v>0</v>
      </c>
      <c r="M5790" s="44">
        <v>0</v>
      </c>
      <c r="N5790" s="44">
        <v>0</v>
      </c>
      <c r="O5790" s="44">
        <v>0</v>
      </c>
      <c r="P5790" s="44">
        <v>0</v>
      </c>
      <c r="Q5790" s="44">
        <v>99000</v>
      </c>
      <c r="R5790" s="44">
        <v>99000</v>
      </c>
      <c r="S5790" s="44">
        <v>69000</v>
      </c>
      <c r="T5790" s="44">
        <f t="shared" si="3932"/>
        <v>30000</v>
      </c>
      <c r="U5790" s="44">
        <v>15000</v>
      </c>
      <c r="V5790" s="44">
        <v>15000</v>
      </c>
      <c r="W5790" s="44">
        <v>0</v>
      </c>
      <c r="X5790" s="44">
        <f t="shared" si="3933"/>
        <v>99000</v>
      </c>
      <c r="Y5790" s="209">
        <f t="shared" si="3929"/>
        <v>100</v>
      </c>
    </row>
    <row r="5791" spans="1:25">
      <c r="A5791" s="23" t="s">
        <v>786</v>
      </c>
      <c r="B5791" s="23" t="s">
        <v>184</v>
      </c>
      <c r="C5791" s="23" t="s">
        <v>1175</v>
      </c>
      <c r="D5791" s="23" t="s">
        <v>1914</v>
      </c>
      <c r="E5791" s="22">
        <v>6133</v>
      </c>
      <c r="F5791" s="23"/>
      <c r="G5791" s="128" t="s">
        <v>3379</v>
      </c>
      <c r="H5791" s="32" t="s">
        <v>26</v>
      </c>
      <c r="I5791" s="44">
        <f t="shared" si="3914"/>
        <v>9000</v>
      </c>
      <c r="J5791" s="44">
        <v>9000</v>
      </c>
      <c r="K5791" s="44">
        <f t="shared" si="3915"/>
        <v>0</v>
      </c>
      <c r="L5791" s="44">
        <v>0</v>
      </c>
      <c r="M5791" s="44">
        <v>0</v>
      </c>
      <c r="N5791" s="44">
        <v>0</v>
      </c>
      <c r="O5791" s="44">
        <v>0</v>
      </c>
      <c r="P5791" s="44">
        <v>0</v>
      </c>
      <c r="Q5791" s="44">
        <v>12050</v>
      </c>
      <c r="R5791" s="44">
        <v>10050</v>
      </c>
      <c r="S5791" s="44">
        <v>10050</v>
      </c>
      <c r="T5791" s="44">
        <f t="shared" si="3932"/>
        <v>0</v>
      </c>
      <c r="U5791" s="44">
        <v>0</v>
      </c>
      <c r="V5791" s="44">
        <v>0</v>
      </c>
      <c r="W5791" s="44">
        <v>0</v>
      </c>
      <c r="X5791" s="44">
        <f t="shared" si="3933"/>
        <v>10050</v>
      </c>
      <c r="Y5791" s="209">
        <f t="shared" si="3929"/>
        <v>100</v>
      </c>
    </row>
    <row r="5792" spans="1:25">
      <c r="A5792" s="23" t="s">
        <v>786</v>
      </c>
      <c r="B5792" s="23" t="s">
        <v>184</v>
      </c>
      <c r="C5792" s="23" t="s">
        <v>1175</v>
      </c>
      <c r="D5792" s="23" t="s">
        <v>1914</v>
      </c>
      <c r="E5792" s="22">
        <v>6134</v>
      </c>
      <c r="F5792" s="23"/>
      <c r="G5792" s="128" t="s">
        <v>3379</v>
      </c>
      <c r="H5792" s="32" t="s">
        <v>27</v>
      </c>
      <c r="I5792" s="44">
        <f t="shared" si="3914"/>
        <v>13000</v>
      </c>
      <c r="J5792" s="44">
        <v>9000</v>
      </c>
      <c r="K5792" s="44">
        <f t="shared" si="3915"/>
        <v>4000</v>
      </c>
      <c r="L5792" s="44">
        <v>4000</v>
      </c>
      <c r="M5792" s="44">
        <v>0</v>
      </c>
      <c r="N5792" s="44">
        <v>0</v>
      </c>
      <c r="O5792" s="44">
        <v>0</v>
      </c>
      <c r="P5792" s="44">
        <v>0</v>
      </c>
      <c r="Q5792" s="44">
        <v>11900</v>
      </c>
      <c r="R5792" s="44">
        <v>9000</v>
      </c>
      <c r="S5792" s="44">
        <v>8000</v>
      </c>
      <c r="T5792" s="44">
        <f t="shared" si="3932"/>
        <v>1000</v>
      </c>
      <c r="U5792" s="44">
        <v>1000</v>
      </c>
      <c r="V5792" s="44">
        <v>0</v>
      </c>
      <c r="W5792" s="44">
        <v>0</v>
      </c>
      <c r="X5792" s="44">
        <f t="shared" si="3933"/>
        <v>9000</v>
      </c>
      <c r="Y5792" s="209">
        <f t="shared" si="3929"/>
        <v>100</v>
      </c>
    </row>
    <row r="5793" spans="1:25">
      <c r="A5793" s="23" t="s">
        <v>786</v>
      </c>
      <c r="B5793" s="23" t="s">
        <v>184</v>
      </c>
      <c r="C5793" s="23" t="s">
        <v>1175</v>
      </c>
      <c r="D5793" s="23" t="s">
        <v>1914</v>
      </c>
      <c r="E5793" s="22">
        <v>6135</v>
      </c>
      <c r="F5793" s="23"/>
      <c r="G5793" s="128" t="s">
        <v>3379</v>
      </c>
      <c r="H5793" s="32" t="s">
        <v>28</v>
      </c>
      <c r="I5793" s="44">
        <f t="shared" si="3914"/>
        <v>2500</v>
      </c>
      <c r="J5793" s="44">
        <v>1000</v>
      </c>
      <c r="K5793" s="44">
        <f t="shared" si="3915"/>
        <v>1500</v>
      </c>
      <c r="L5793" s="44">
        <v>1500</v>
      </c>
      <c r="M5793" s="44">
        <v>0</v>
      </c>
      <c r="N5793" s="44">
        <v>0</v>
      </c>
      <c r="O5793" s="44">
        <v>0</v>
      </c>
      <c r="P5793" s="44">
        <v>0</v>
      </c>
      <c r="Q5793" s="44">
        <v>5000</v>
      </c>
      <c r="R5793" s="44">
        <v>1000</v>
      </c>
      <c r="S5793" s="44">
        <v>1000</v>
      </c>
      <c r="T5793" s="44">
        <f t="shared" si="3932"/>
        <v>0</v>
      </c>
      <c r="U5793" s="44">
        <v>0</v>
      </c>
      <c r="V5793" s="44">
        <v>0</v>
      </c>
      <c r="W5793" s="44">
        <v>0</v>
      </c>
      <c r="X5793" s="44">
        <f t="shared" si="3933"/>
        <v>1000</v>
      </c>
      <c r="Y5793" s="209">
        <f t="shared" si="3929"/>
        <v>100</v>
      </c>
    </row>
    <row r="5794" spans="1:25">
      <c r="A5794" s="23" t="s">
        <v>786</v>
      </c>
      <c r="B5794" s="23" t="s">
        <v>184</v>
      </c>
      <c r="C5794" s="23" t="s">
        <v>1175</v>
      </c>
      <c r="D5794" s="23" t="s">
        <v>1914</v>
      </c>
      <c r="E5794" s="22">
        <v>6136</v>
      </c>
      <c r="F5794" s="23"/>
      <c r="G5794" s="128" t="s">
        <v>3379</v>
      </c>
      <c r="H5794" s="32" t="s">
        <v>29</v>
      </c>
      <c r="I5794" s="44">
        <f t="shared" si="3914"/>
        <v>1100</v>
      </c>
      <c r="J5794" s="44">
        <v>1100</v>
      </c>
      <c r="K5794" s="44">
        <f t="shared" si="3915"/>
        <v>0</v>
      </c>
      <c r="L5794" s="44">
        <v>0</v>
      </c>
      <c r="M5794" s="44">
        <v>0</v>
      </c>
      <c r="N5794" s="44">
        <v>0</v>
      </c>
      <c r="O5794" s="44">
        <v>0</v>
      </c>
      <c r="P5794" s="44">
        <v>0</v>
      </c>
      <c r="Q5794" s="44">
        <v>1100</v>
      </c>
      <c r="R5794" s="44">
        <v>1100</v>
      </c>
      <c r="S5794" s="44">
        <v>1000</v>
      </c>
      <c r="T5794" s="44">
        <f t="shared" si="3932"/>
        <v>100</v>
      </c>
      <c r="U5794" s="44">
        <v>100</v>
      </c>
      <c r="V5794" s="44">
        <v>0</v>
      </c>
      <c r="W5794" s="44">
        <v>0</v>
      </c>
      <c r="X5794" s="44">
        <f t="shared" si="3933"/>
        <v>1100</v>
      </c>
      <c r="Y5794" s="209">
        <f t="shared" si="3929"/>
        <v>100</v>
      </c>
    </row>
    <row r="5795" spans="1:25">
      <c r="A5795" s="23" t="s">
        <v>786</v>
      </c>
      <c r="B5795" s="23" t="s">
        <v>184</v>
      </c>
      <c r="C5795" s="23" t="s">
        <v>1175</v>
      </c>
      <c r="D5795" s="23" t="s">
        <v>1914</v>
      </c>
      <c r="E5795" s="22">
        <v>6137</v>
      </c>
      <c r="F5795" s="23"/>
      <c r="G5795" s="128" t="s">
        <v>3379</v>
      </c>
      <c r="H5795" s="32" t="s">
        <v>30</v>
      </c>
      <c r="I5795" s="44">
        <f t="shared" si="3914"/>
        <v>13500</v>
      </c>
      <c r="J5795" s="44">
        <v>9000</v>
      </c>
      <c r="K5795" s="44">
        <f t="shared" si="3915"/>
        <v>4500</v>
      </c>
      <c r="L5795" s="44">
        <v>4500</v>
      </c>
      <c r="M5795" s="44">
        <v>0</v>
      </c>
      <c r="N5795" s="44">
        <v>0</v>
      </c>
      <c r="O5795" s="44">
        <v>0</v>
      </c>
      <c r="P5795" s="44">
        <v>0</v>
      </c>
      <c r="Q5795" s="44">
        <v>9500</v>
      </c>
      <c r="R5795" s="44">
        <v>8000</v>
      </c>
      <c r="S5795" s="44">
        <v>7700</v>
      </c>
      <c r="T5795" s="44">
        <f t="shared" si="3932"/>
        <v>300</v>
      </c>
      <c r="U5795" s="44">
        <v>300</v>
      </c>
      <c r="V5795" s="44">
        <v>0</v>
      </c>
      <c r="W5795" s="44">
        <v>0</v>
      </c>
      <c r="X5795" s="44">
        <f t="shared" si="3933"/>
        <v>8000</v>
      </c>
      <c r="Y5795" s="209">
        <f t="shared" si="3929"/>
        <v>100</v>
      </c>
    </row>
    <row r="5796" spans="1:25">
      <c r="A5796" s="23" t="s">
        <v>786</v>
      </c>
      <c r="B5796" s="23" t="s">
        <v>184</v>
      </c>
      <c r="C5796" s="23" t="s">
        <v>1175</v>
      </c>
      <c r="D5796" s="23" t="s">
        <v>1914</v>
      </c>
      <c r="E5796" s="22">
        <v>6138</v>
      </c>
      <c r="F5796" s="23"/>
      <c r="G5796" s="128" t="s">
        <v>3379</v>
      </c>
      <c r="H5796" s="32" t="s">
        <v>31</v>
      </c>
      <c r="I5796" s="44">
        <f t="shared" si="3914"/>
        <v>2100</v>
      </c>
      <c r="J5796" s="44">
        <v>0</v>
      </c>
      <c r="K5796" s="44">
        <f t="shared" si="3915"/>
        <v>2100</v>
      </c>
      <c r="L5796" s="44">
        <v>2100</v>
      </c>
      <c r="M5796" s="44">
        <v>0</v>
      </c>
      <c r="N5796" s="44">
        <v>0</v>
      </c>
      <c r="O5796" s="44">
        <v>0</v>
      </c>
      <c r="P5796" s="44">
        <v>0</v>
      </c>
      <c r="Q5796" s="44">
        <v>2100</v>
      </c>
      <c r="R5796" s="44">
        <v>0</v>
      </c>
      <c r="S5796" s="44">
        <v>0</v>
      </c>
      <c r="T5796" s="44">
        <f t="shared" si="3932"/>
        <v>0</v>
      </c>
      <c r="U5796" s="44"/>
      <c r="V5796" s="44"/>
      <c r="W5796" s="44"/>
      <c r="X5796" s="44">
        <f t="shared" si="3933"/>
        <v>0</v>
      </c>
      <c r="Y5796" s="209">
        <f t="shared" si="3929"/>
        <v>0</v>
      </c>
    </row>
    <row r="5797" spans="1:25">
      <c r="A5797" s="20" t="s">
        <v>786</v>
      </c>
      <c r="B5797" s="20" t="s">
        <v>184</v>
      </c>
      <c r="C5797" s="20" t="s">
        <v>1175</v>
      </c>
      <c r="D5797" s="20" t="s">
        <v>1914</v>
      </c>
      <c r="E5797" s="20" t="s">
        <v>144</v>
      </c>
      <c r="F5797" s="23" t="s">
        <v>0</v>
      </c>
      <c r="G5797" s="154" t="s">
        <v>0</v>
      </c>
      <c r="H5797" s="21" t="s">
        <v>32</v>
      </c>
      <c r="I5797" s="66">
        <f t="shared" si="3914"/>
        <v>39200</v>
      </c>
      <c r="J5797" s="66">
        <f t="shared" ref="J5797:P5797" si="3939">SUM(J5798:J5800)</f>
        <v>26200</v>
      </c>
      <c r="K5797" s="66">
        <f t="shared" si="3915"/>
        <v>13000</v>
      </c>
      <c r="L5797" s="66">
        <f t="shared" si="3939"/>
        <v>13000</v>
      </c>
      <c r="M5797" s="66">
        <f t="shared" si="3939"/>
        <v>0</v>
      </c>
      <c r="N5797" s="66">
        <f t="shared" si="3939"/>
        <v>0</v>
      </c>
      <c r="O5797" s="66">
        <f t="shared" si="3939"/>
        <v>0</v>
      </c>
      <c r="P5797" s="66">
        <f t="shared" si="3939"/>
        <v>0</v>
      </c>
      <c r="Q5797" s="66">
        <f>SUM(Q5798:Q5800)</f>
        <v>44009</v>
      </c>
      <c r="R5797" s="66">
        <f>SUM(R5798:R5800)</f>
        <v>30409</v>
      </c>
      <c r="S5797" s="66">
        <f>SUM(S5798:S5800)</f>
        <v>25181</v>
      </c>
      <c r="T5797" s="66">
        <f t="shared" ref="T5797:X5797" si="3940">SUM(T5798:T5800)</f>
        <v>5228</v>
      </c>
      <c r="U5797" s="66">
        <f t="shared" si="3940"/>
        <v>2300</v>
      </c>
      <c r="V5797" s="66">
        <f t="shared" si="3940"/>
        <v>2300</v>
      </c>
      <c r="W5797" s="66">
        <f t="shared" si="3940"/>
        <v>628</v>
      </c>
      <c r="X5797" s="66">
        <f t="shared" si="3940"/>
        <v>30409</v>
      </c>
      <c r="Y5797" s="208">
        <f t="shared" si="3929"/>
        <v>100</v>
      </c>
    </row>
    <row r="5798" spans="1:25">
      <c r="A5798" s="23" t="s">
        <v>786</v>
      </c>
      <c r="B5798" s="23" t="s">
        <v>184</v>
      </c>
      <c r="C5798" s="23" t="s">
        <v>1175</v>
      </c>
      <c r="D5798" s="23" t="s">
        <v>1914</v>
      </c>
      <c r="E5798" s="22">
        <v>6139</v>
      </c>
      <c r="F5798" s="23"/>
      <c r="G5798" s="128" t="s">
        <v>3379</v>
      </c>
      <c r="H5798" s="32" t="s">
        <v>32</v>
      </c>
      <c r="I5798" s="44">
        <f t="shared" si="3914"/>
        <v>30000</v>
      </c>
      <c r="J5798" s="44">
        <v>17000</v>
      </c>
      <c r="K5798" s="44">
        <f t="shared" si="3915"/>
        <v>13000</v>
      </c>
      <c r="L5798" s="44">
        <v>13000</v>
      </c>
      <c r="M5798" s="44">
        <v>0</v>
      </c>
      <c r="N5798" s="44">
        <v>0</v>
      </c>
      <c r="O5798" s="44">
        <v>0</v>
      </c>
      <c r="P5798" s="44">
        <v>0</v>
      </c>
      <c r="Q5798" s="44">
        <v>34600</v>
      </c>
      <c r="R5798" s="44">
        <v>21000</v>
      </c>
      <c r="S5798" s="44">
        <v>18000</v>
      </c>
      <c r="T5798" s="44">
        <f t="shared" si="3932"/>
        <v>3000</v>
      </c>
      <c r="U5798" s="44">
        <v>1500</v>
      </c>
      <c r="V5798" s="44">
        <v>1500</v>
      </c>
      <c r="W5798" s="44">
        <v>0</v>
      </c>
      <c r="X5798" s="44">
        <f t="shared" si="3933"/>
        <v>21000</v>
      </c>
      <c r="Y5798" s="209">
        <f t="shared" si="3929"/>
        <v>100</v>
      </c>
    </row>
    <row r="5799" spans="1:25">
      <c r="A5799" s="23" t="s">
        <v>786</v>
      </c>
      <c r="B5799" s="23" t="s">
        <v>184</v>
      </c>
      <c r="C5799" s="23" t="s">
        <v>1175</v>
      </c>
      <c r="D5799" s="23" t="s">
        <v>1914</v>
      </c>
      <c r="E5799" s="22">
        <v>6139</v>
      </c>
      <c r="F5799" s="23" t="s">
        <v>1921</v>
      </c>
      <c r="G5799" s="128" t="s">
        <v>3379</v>
      </c>
      <c r="H5799" s="32" t="s">
        <v>152</v>
      </c>
      <c r="I5799" s="44">
        <f t="shared" si="3914"/>
        <v>4500</v>
      </c>
      <c r="J5799" s="44">
        <v>4500</v>
      </c>
      <c r="K5799" s="44">
        <f t="shared" si="3915"/>
        <v>0</v>
      </c>
      <c r="L5799" s="44">
        <v>0</v>
      </c>
      <c r="M5799" s="44">
        <v>0</v>
      </c>
      <c r="N5799" s="44">
        <v>0</v>
      </c>
      <c r="O5799" s="44">
        <v>0</v>
      </c>
      <c r="P5799" s="44">
        <v>0</v>
      </c>
      <c r="Q5799" s="44">
        <v>4709</v>
      </c>
      <c r="R5799" s="44">
        <v>4709</v>
      </c>
      <c r="S5799" s="44">
        <v>3581</v>
      </c>
      <c r="T5799" s="44">
        <f t="shared" si="3932"/>
        <v>1128</v>
      </c>
      <c r="U5799" s="44">
        <v>400</v>
      </c>
      <c r="V5799" s="44">
        <v>400</v>
      </c>
      <c r="W5799" s="44">
        <v>328</v>
      </c>
      <c r="X5799" s="44">
        <f t="shared" si="3933"/>
        <v>4709</v>
      </c>
      <c r="Y5799" s="209">
        <f t="shared" si="3929"/>
        <v>100</v>
      </c>
    </row>
    <row r="5800" spans="1:25">
      <c r="A5800" s="23" t="s">
        <v>786</v>
      </c>
      <c r="B5800" s="23" t="s">
        <v>184</v>
      </c>
      <c r="C5800" s="23" t="s">
        <v>1175</v>
      </c>
      <c r="D5800" s="23" t="s">
        <v>1914</v>
      </c>
      <c r="E5800" s="22">
        <v>6139</v>
      </c>
      <c r="F5800" s="23" t="s">
        <v>1922</v>
      </c>
      <c r="G5800" s="128" t="s">
        <v>3379</v>
      </c>
      <c r="H5800" s="32" t="s">
        <v>158</v>
      </c>
      <c r="I5800" s="44">
        <f t="shared" si="3914"/>
        <v>4700</v>
      </c>
      <c r="J5800" s="44">
        <v>4700</v>
      </c>
      <c r="K5800" s="44">
        <f t="shared" si="3915"/>
        <v>0</v>
      </c>
      <c r="L5800" s="44">
        <v>0</v>
      </c>
      <c r="M5800" s="44">
        <v>0</v>
      </c>
      <c r="N5800" s="44">
        <v>0</v>
      </c>
      <c r="O5800" s="44">
        <v>0</v>
      </c>
      <c r="P5800" s="44">
        <v>0</v>
      </c>
      <c r="Q5800" s="44">
        <v>4700</v>
      </c>
      <c r="R5800" s="44">
        <v>4700</v>
      </c>
      <c r="S5800" s="44">
        <v>3600</v>
      </c>
      <c r="T5800" s="44">
        <f t="shared" si="3932"/>
        <v>1100</v>
      </c>
      <c r="U5800" s="44">
        <v>400</v>
      </c>
      <c r="V5800" s="44">
        <v>400</v>
      </c>
      <c r="W5800" s="44">
        <v>300</v>
      </c>
      <c r="X5800" s="44">
        <f t="shared" si="3933"/>
        <v>4700</v>
      </c>
      <c r="Y5800" s="209">
        <f t="shared" si="3929"/>
        <v>100</v>
      </c>
    </row>
    <row r="5801" spans="1:25" ht="20.399999999999999">
      <c r="A5801" s="20" t="s">
        <v>0</v>
      </c>
      <c r="B5801" s="20" t="s">
        <v>0</v>
      </c>
      <c r="C5801" s="20" t="s">
        <v>0</v>
      </c>
      <c r="D5801" s="21" t="s">
        <v>0</v>
      </c>
      <c r="E5801" s="21" t="s">
        <v>0</v>
      </c>
      <c r="F5801" s="21" t="s">
        <v>0</v>
      </c>
      <c r="G5801" s="150" t="s">
        <v>0</v>
      </c>
      <c r="H5801" s="30" t="s">
        <v>42</v>
      </c>
      <c r="I5801" s="31">
        <f t="shared" si="3914"/>
        <v>100</v>
      </c>
      <c r="J5801" s="31">
        <f t="shared" ref="J5801:X5802" si="3941">SUM(J5802)</f>
        <v>100</v>
      </c>
      <c r="K5801" s="31">
        <f t="shared" si="3915"/>
        <v>0</v>
      </c>
      <c r="L5801" s="31">
        <f t="shared" si="3941"/>
        <v>0</v>
      </c>
      <c r="M5801" s="31">
        <f t="shared" si="3941"/>
        <v>0</v>
      </c>
      <c r="N5801" s="31">
        <f t="shared" si="3941"/>
        <v>0</v>
      </c>
      <c r="O5801" s="31">
        <f t="shared" si="3941"/>
        <v>0</v>
      </c>
      <c r="P5801" s="31">
        <f t="shared" si="3941"/>
        <v>0</v>
      </c>
      <c r="Q5801" s="31">
        <f t="shared" si="3941"/>
        <v>43825</v>
      </c>
      <c r="R5801" s="31">
        <f t="shared" si="3941"/>
        <v>25695</v>
      </c>
      <c r="S5801" s="31">
        <f t="shared" si="3941"/>
        <v>25595</v>
      </c>
      <c r="T5801" s="31">
        <f t="shared" si="3941"/>
        <v>0</v>
      </c>
      <c r="U5801" s="31">
        <f t="shared" si="3941"/>
        <v>0</v>
      </c>
      <c r="V5801" s="31">
        <f t="shared" si="3941"/>
        <v>0</v>
      </c>
      <c r="W5801" s="31">
        <f t="shared" si="3941"/>
        <v>0</v>
      </c>
      <c r="X5801" s="31">
        <f t="shared" si="3941"/>
        <v>25595</v>
      </c>
      <c r="Y5801" s="220">
        <f t="shared" si="3929"/>
        <v>99.61081922553025</v>
      </c>
    </row>
    <row r="5802" spans="1:25">
      <c r="A5802" s="23" t="s">
        <v>786</v>
      </c>
      <c r="B5802" s="23" t="s">
        <v>184</v>
      </c>
      <c r="C5802" s="23" t="s">
        <v>1175</v>
      </c>
      <c r="D5802" s="23" t="s">
        <v>1914</v>
      </c>
      <c r="E5802" s="21" t="s">
        <v>159</v>
      </c>
      <c r="F5802" s="21" t="s">
        <v>0</v>
      </c>
      <c r="G5802" s="150" t="s">
        <v>0</v>
      </c>
      <c r="H5802" s="21" t="s">
        <v>34</v>
      </c>
      <c r="I5802" s="66">
        <f t="shared" si="3914"/>
        <v>100</v>
      </c>
      <c r="J5802" s="66">
        <f t="shared" si="3941"/>
        <v>100</v>
      </c>
      <c r="K5802" s="66">
        <f t="shared" si="3915"/>
        <v>0</v>
      </c>
      <c r="L5802" s="66">
        <f t="shared" si="3941"/>
        <v>0</v>
      </c>
      <c r="M5802" s="66">
        <f t="shared" si="3941"/>
        <v>0</v>
      </c>
      <c r="N5802" s="66">
        <f t="shared" si="3941"/>
        <v>0</v>
      </c>
      <c r="O5802" s="66">
        <f t="shared" si="3941"/>
        <v>0</v>
      </c>
      <c r="P5802" s="66">
        <f t="shared" si="3941"/>
        <v>0</v>
      </c>
      <c r="Q5802" s="66">
        <f t="shared" si="3941"/>
        <v>43825</v>
      </c>
      <c r="R5802" s="66">
        <f t="shared" si="3941"/>
        <v>25695</v>
      </c>
      <c r="S5802" s="66">
        <f t="shared" si="3941"/>
        <v>25595</v>
      </c>
      <c r="T5802" s="66">
        <f t="shared" si="3941"/>
        <v>0</v>
      </c>
      <c r="U5802" s="66">
        <f t="shared" si="3941"/>
        <v>0</v>
      </c>
      <c r="V5802" s="66">
        <f t="shared" si="3941"/>
        <v>0</v>
      </c>
      <c r="W5802" s="66">
        <f t="shared" si="3941"/>
        <v>0</v>
      </c>
      <c r="X5802" s="66">
        <f t="shared" si="3941"/>
        <v>25595</v>
      </c>
      <c r="Y5802" s="208">
        <f t="shared" si="3929"/>
        <v>99.61081922553025</v>
      </c>
    </row>
    <row r="5803" spans="1:25">
      <c r="A5803" s="23" t="s">
        <v>786</v>
      </c>
      <c r="B5803" s="23" t="s">
        <v>184</v>
      </c>
      <c r="C5803" s="23" t="s">
        <v>1175</v>
      </c>
      <c r="D5803" s="23" t="s">
        <v>1914</v>
      </c>
      <c r="E5803" s="22">
        <v>6148</v>
      </c>
      <c r="F5803" s="23"/>
      <c r="G5803" s="128" t="s">
        <v>3379</v>
      </c>
      <c r="H5803" s="32" t="s">
        <v>41</v>
      </c>
      <c r="I5803" s="44">
        <f t="shared" si="3914"/>
        <v>100</v>
      </c>
      <c r="J5803" s="44">
        <v>100</v>
      </c>
      <c r="K5803" s="44">
        <f t="shared" si="3915"/>
        <v>0</v>
      </c>
      <c r="L5803" s="44">
        <v>0</v>
      </c>
      <c r="M5803" s="44">
        <v>0</v>
      </c>
      <c r="N5803" s="44">
        <v>0</v>
      </c>
      <c r="O5803" s="44">
        <v>0</v>
      </c>
      <c r="P5803" s="44">
        <v>0</v>
      </c>
      <c r="Q5803" s="44">
        <v>43825</v>
      </c>
      <c r="R5803" s="44">
        <v>25695</v>
      </c>
      <c r="S5803" s="44">
        <v>25595</v>
      </c>
      <c r="T5803" s="44">
        <f t="shared" si="3932"/>
        <v>0</v>
      </c>
      <c r="U5803" s="44"/>
      <c r="V5803" s="44"/>
      <c r="W5803" s="44"/>
      <c r="X5803" s="44">
        <f t="shared" si="3933"/>
        <v>25595</v>
      </c>
      <c r="Y5803" s="209">
        <f t="shared" si="3929"/>
        <v>99.61081922553025</v>
      </c>
    </row>
    <row r="5804" spans="1:25" ht="20.399999999999999">
      <c r="A5804" s="20" t="s">
        <v>0</v>
      </c>
      <c r="B5804" s="20" t="s">
        <v>0</v>
      </c>
      <c r="C5804" s="20" t="s">
        <v>0</v>
      </c>
      <c r="D5804" s="21" t="s">
        <v>0</v>
      </c>
      <c r="E5804" s="21" t="s">
        <v>0</v>
      </c>
      <c r="F5804" s="21" t="s">
        <v>0</v>
      </c>
      <c r="G5804" s="150" t="s">
        <v>0</v>
      </c>
      <c r="H5804" s="30" t="s">
        <v>60</v>
      </c>
      <c r="I5804" s="31">
        <f t="shared" si="3914"/>
        <v>6000</v>
      </c>
      <c r="J5804" s="31">
        <f t="shared" ref="J5804:X5804" si="3942">SUM(J5805)</f>
        <v>3000</v>
      </c>
      <c r="K5804" s="31">
        <f t="shared" si="3915"/>
        <v>3000</v>
      </c>
      <c r="L5804" s="31">
        <f t="shared" si="3942"/>
        <v>3000</v>
      </c>
      <c r="M5804" s="31">
        <f t="shared" si="3942"/>
        <v>0</v>
      </c>
      <c r="N5804" s="31">
        <f t="shared" si="3942"/>
        <v>0</v>
      </c>
      <c r="O5804" s="31">
        <f t="shared" si="3942"/>
        <v>0</v>
      </c>
      <c r="P5804" s="31">
        <f t="shared" si="3942"/>
        <v>0</v>
      </c>
      <c r="Q5804" s="31">
        <f t="shared" si="3942"/>
        <v>31000</v>
      </c>
      <c r="R5804" s="31">
        <f t="shared" si="3942"/>
        <v>3000</v>
      </c>
      <c r="S5804" s="31">
        <f t="shared" si="3942"/>
        <v>3000</v>
      </c>
      <c r="T5804" s="31">
        <f t="shared" si="3942"/>
        <v>0</v>
      </c>
      <c r="U5804" s="31">
        <f t="shared" si="3942"/>
        <v>0</v>
      </c>
      <c r="V5804" s="31">
        <f t="shared" si="3942"/>
        <v>0</v>
      </c>
      <c r="W5804" s="31">
        <f t="shared" si="3942"/>
        <v>0</v>
      </c>
      <c r="X5804" s="31">
        <f t="shared" si="3942"/>
        <v>3000</v>
      </c>
      <c r="Y5804" s="220">
        <f t="shared" si="3929"/>
        <v>100</v>
      </c>
    </row>
    <row r="5805" spans="1:25">
      <c r="A5805" s="23" t="s">
        <v>786</v>
      </c>
      <c r="B5805" s="23" t="s">
        <v>184</v>
      </c>
      <c r="C5805" s="23" t="s">
        <v>1175</v>
      </c>
      <c r="D5805" s="23" t="s">
        <v>1914</v>
      </c>
      <c r="E5805" s="21" t="s">
        <v>166</v>
      </c>
      <c r="F5805" s="21" t="s">
        <v>0</v>
      </c>
      <c r="G5805" s="150" t="s">
        <v>0</v>
      </c>
      <c r="H5805" s="21" t="s">
        <v>53</v>
      </c>
      <c r="I5805" s="66">
        <f t="shared" si="3914"/>
        <v>6000</v>
      </c>
      <c r="J5805" s="66">
        <f t="shared" ref="J5805:P5805" si="3943">SUM(J5806:J5807)</f>
        <v>3000</v>
      </c>
      <c r="K5805" s="66">
        <f t="shared" si="3915"/>
        <v>3000</v>
      </c>
      <c r="L5805" s="66">
        <f t="shared" si="3943"/>
        <v>3000</v>
      </c>
      <c r="M5805" s="66">
        <f t="shared" si="3943"/>
        <v>0</v>
      </c>
      <c r="N5805" s="66">
        <f t="shared" si="3943"/>
        <v>0</v>
      </c>
      <c r="O5805" s="66">
        <f t="shared" si="3943"/>
        <v>0</v>
      </c>
      <c r="P5805" s="66">
        <f t="shared" si="3943"/>
        <v>0</v>
      </c>
      <c r="Q5805" s="66">
        <f>SUM(Q5806:Q5807)</f>
        <v>31000</v>
      </c>
      <c r="R5805" s="66">
        <f>SUM(R5806:R5807)</f>
        <v>3000</v>
      </c>
      <c r="S5805" s="66">
        <f>SUM(S5806:S5807)</f>
        <v>3000</v>
      </c>
      <c r="T5805" s="66">
        <f t="shared" ref="T5805:X5805" si="3944">SUM(T5806:T5807)</f>
        <v>0</v>
      </c>
      <c r="U5805" s="66">
        <f t="shared" si="3944"/>
        <v>0</v>
      </c>
      <c r="V5805" s="66">
        <f t="shared" si="3944"/>
        <v>0</v>
      </c>
      <c r="W5805" s="66">
        <f t="shared" si="3944"/>
        <v>0</v>
      </c>
      <c r="X5805" s="66">
        <f t="shared" si="3944"/>
        <v>3000</v>
      </c>
      <c r="Y5805" s="208">
        <f t="shared" si="3929"/>
        <v>100</v>
      </c>
    </row>
    <row r="5806" spans="1:25">
      <c r="A5806" s="23" t="s">
        <v>786</v>
      </c>
      <c r="B5806" s="23" t="s">
        <v>184</v>
      </c>
      <c r="C5806" s="23" t="s">
        <v>1175</v>
      </c>
      <c r="D5806" s="23" t="s">
        <v>1914</v>
      </c>
      <c r="E5806" s="22">
        <v>8213</v>
      </c>
      <c r="F5806" s="23"/>
      <c r="G5806" s="128" t="s">
        <v>3379</v>
      </c>
      <c r="H5806" s="32" t="s">
        <v>56</v>
      </c>
      <c r="I5806" s="44">
        <f t="shared" si="3914"/>
        <v>6000</v>
      </c>
      <c r="J5806" s="44">
        <v>3000</v>
      </c>
      <c r="K5806" s="44">
        <f t="shared" si="3915"/>
        <v>3000</v>
      </c>
      <c r="L5806" s="44">
        <v>3000</v>
      </c>
      <c r="M5806" s="44">
        <v>0</v>
      </c>
      <c r="N5806" s="44">
        <v>0</v>
      </c>
      <c r="O5806" s="44">
        <v>0</v>
      </c>
      <c r="P5806" s="44">
        <v>0</v>
      </c>
      <c r="Q5806" s="44">
        <v>6000</v>
      </c>
      <c r="R5806" s="44">
        <v>3000</v>
      </c>
      <c r="S5806" s="44">
        <v>3000</v>
      </c>
      <c r="T5806" s="44">
        <f t="shared" si="3932"/>
        <v>0</v>
      </c>
      <c r="U5806" s="44">
        <v>0</v>
      </c>
      <c r="V5806" s="44">
        <v>0</v>
      </c>
      <c r="W5806" s="44">
        <v>0</v>
      </c>
      <c r="X5806" s="44">
        <f t="shared" si="3933"/>
        <v>3000</v>
      </c>
      <c r="Y5806" s="209">
        <f t="shared" si="3929"/>
        <v>100</v>
      </c>
    </row>
    <row r="5807" spans="1:25">
      <c r="A5807" s="23" t="s">
        <v>786</v>
      </c>
      <c r="B5807" s="23" t="s">
        <v>184</v>
      </c>
      <c r="C5807" s="23" t="s">
        <v>1175</v>
      </c>
      <c r="D5807" s="23" t="s">
        <v>1914</v>
      </c>
      <c r="E5807" s="22">
        <v>8216</v>
      </c>
      <c r="F5807" s="23"/>
      <c r="G5807" s="128" t="s">
        <v>3379</v>
      </c>
      <c r="H5807" s="32" t="s">
        <v>59</v>
      </c>
      <c r="I5807" s="44">
        <f t="shared" si="3914"/>
        <v>0</v>
      </c>
      <c r="J5807" s="44">
        <v>0</v>
      </c>
      <c r="K5807" s="44">
        <f t="shared" si="3915"/>
        <v>0</v>
      </c>
      <c r="L5807" s="44">
        <v>0</v>
      </c>
      <c r="M5807" s="44">
        <v>0</v>
      </c>
      <c r="N5807" s="44">
        <v>0</v>
      </c>
      <c r="O5807" s="44">
        <v>0</v>
      </c>
      <c r="P5807" s="44">
        <v>0</v>
      </c>
      <c r="Q5807" s="44">
        <v>25000</v>
      </c>
      <c r="R5807" s="44">
        <v>0</v>
      </c>
      <c r="S5807" s="44">
        <v>0</v>
      </c>
      <c r="T5807" s="44">
        <f t="shared" si="3932"/>
        <v>0</v>
      </c>
      <c r="U5807" s="44"/>
      <c r="V5807" s="44"/>
      <c r="W5807" s="44"/>
      <c r="X5807" s="44">
        <f t="shared" si="3933"/>
        <v>0</v>
      </c>
      <c r="Y5807" s="209">
        <f t="shared" si="3929"/>
        <v>0</v>
      </c>
    </row>
    <row r="5808" spans="1:25">
      <c r="A5808" s="32" t="s">
        <v>0</v>
      </c>
      <c r="B5808" s="32" t="s">
        <v>0</v>
      </c>
      <c r="C5808" s="32" t="s">
        <v>0</v>
      </c>
      <c r="D5808" s="32" t="s">
        <v>0</v>
      </c>
      <c r="E5808" s="32" t="s">
        <v>0</v>
      </c>
      <c r="F5808" s="32" t="s">
        <v>0</v>
      </c>
      <c r="G5808" s="154" t="s">
        <v>0</v>
      </c>
      <c r="H5808" s="30" t="s">
        <v>1923</v>
      </c>
      <c r="I5808" s="31">
        <f t="shared" si="3914"/>
        <v>1778370</v>
      </c>
      <c r="J5808" s="31">
        <f t="shared" ref="J5808:P5808" si="3945">SUM(J5777,J5801,J5804)</f>
        <v>1750270</v>
      </c>
      <c r="K5808" s="31">
        <f t="shared" si="3915"/>
        <v>28100</v>
      </c>
      <c r="L5808" s="31">
        <f t="shared" si="3945"/>
        <v>28100</v>
      </c>
      <c r="M5808" s="31">
        <f t="shared" si="3945"/>
        <v>0</v>
      </c>
      <c r="N5808" s="31">
        <f t="shared" si="3945"/>
        <v>0</v>
      </c>
      <c r="O5808" s="31">
        <f t="shared" si="3945"/>
        <v>0</v>
      </c>
      <c r="P5808" s="31">
        <f t="shared" si="3945"/>
        <v>0</v>
      </c>
      <c r="Q5808" s="31">
        <f>SUM(Q5777,Q5801,Q5804)</f>
        <v>1931148</v>
      </c>
      <c r="R5808" s="31">
        <f>SUM(R5777,R5801,R5804)</f>
        <v>1858918</v>
      </c>
      <c r="S5808" s="31">
        <f>SUM(S5777,S5801,S5804)</f>
        <v>1587141</v>
      </c>
      <c r="T5808" s="31">
        <f t="shared" ref="T5808:X5808" si="3946">SUM(T5777,T5801,T5804)</f>
        <v>271677</v>
      </c>
      <c r="U5808" s="31">
        <f t="shared" si="3946"/>
        <v>170492</v>
      </c>
      <c r="V5808" s="31">
        <f t="shared" si="3946"/>
        <v>100557</v>
      </c>
      <c r="W5808" s="31">
        <f t="shared" si="3946"/>
        <v>628</v>
      </c>
      <c r="X5808" s="31">
        <f t="shared" si="3946"/>
        <v>1858818</v>
      </c>
      <c r="Y5808" s="220">
        <f t="shared" si="3929"/>
        <v>99.994620526564375</v>
      </c>
    </row>
    <row r="5809" spans="1:25" ht="15" thickBot="1">
      <c r="A5809" s="32" t="s">
        <v>0</v>
      </c>
      <c r="B5809" s="32" t="s">
        <v>0</v>
      </c>
      <c r="C5809" s="32" t="s">
        <v>0</v>
      </c>
      <c r="D5809" s="32" t="s">
        <v>0</v>
      </c>
      <c r="E5809" s="32" t="s">
        <v>0</v>
      </c>
      <c r="F5809" s="32" t="s">
        <v>0</v>
      </c>
      <c r="G5809" s="154" t="s">
        <v>0</v>
      </c>
      <c r="H5809" s="21" t="s">
        <v>170</v>
      </c>
      <c r="I5809" s="66">
        <f t="shared" si="3914"/>
        <v>53</v>
      </c>
      <c r="J5809" s="66">
        <v>53</v>
      </c>
      <c r="K5809" s="66">
        <f t="shared" si="3915"/>
        <v>0</v>
      </c>
      <c r="L5809" s="66" t="s">
        <v>0</v>
      </c>
      <c r="M5809" s="66" t="s">
        <v>0</v>
      </c>
      <c r="N5809" s="66" t="s">
        <v>0</v>
      </c>
      <c r="O5809" s="66" t="s">
        <v>0</v>
      </c>
      <c r="P5809" s="66" t="s">
        <v>0</v>
      </c>
      <c r="Q5809" s="66">
        <v>0</v>
      </c>
      <c r="R5809" s="66"/>
      <c r="S5809" s="66"/>
      <c r="T5809" s="66"/>
      <c r="U5809" s="66"/>
      <c r="V5809" s="66"/>
      <c r="W5809" s="66"/>
      <c r="X5809" s="66"/>
      <c r="Y5809" s="208">
        <v>0</v>
      </c>
    </row>
    <row r="5810" spans="1:25" ht="41.4" thickBot="1">
      <c r="A5810" s="252" t="s">
        <v>0</v>
      </c>
      <c r="B5810" s="252" t="s">
        <v>0</v>
      </c>
      <c r="C5810" s="252" t="s">
        <v>0</v>
      </c>
      <c r="D5810" s="252" t="s">
        <v>0</v>
      </c>
      <c r="E5810" s="252" t="s">
        <v>0</v>
      </c>
      <c r="F5810" s="252" t="s">
        <v>0</v>
      </c>
      <c r="G5810" s="258" t="s">
        <v>0</v>
      </c>
      <c r="H5810" s="24" t="s">
        <v>72</v>
      </c>
      <c r="I5810" s="1" t="s">
        <v>3093</v>
      </c>
      <c r="J5810" s="1" t="s">
        <v>3130</v>
      </c>
      <c r="K5810" s="1" t="s">
        <v>3</v>
      </c>
      <c r="L5810" s="1" t="s">
        <v>4</v>
      </c>
      <c r="M5810" s="1" t="s">
        <v>5</v>
      </c>
      <c r="N5810" s="1" t="s">
        <v>6</v>
      </c>
      <c r="O5810" s="1" t="s">
        <v>7</v>
      </c>
      <c r="P5810" s="1" t="s">
        <v>8</v>
      </c>
      <c r="Q5810" s="1" t="s">
        <v>3344</v>
      </c>
      <c r="R5810" s="1" t="s">
        <v>3427</v>
      </c>
      <c r="S5810" s="1" t="s">
        <v>3447</v>
      </c>
      <c r="T5810" s="1" t="s">
        <v>3448</v>
      </c>
      <c r="U5810" s="1" t="s">
        <v>3452</v>
      </c>
      <c r="V5810" s="1" t="s">
        <v>3449</v>
      </c>
      <c r="W5810" s="1" t="s">
        <v>3450</v>
      </c>
      <c r="X5810" s="1" t="s">
        <v>3451</v>
      </c>
      <c r="Y5810" s="216" t="s">
        <v>3385</v>
      </c>
    </row>
    <row r="5811" spans="1:25">
      <c r="A5811" s="253"/>
      <c r="B5811" s="253"/>
      <c r="C5811" s="253"/>
      <c r="D5811" s="253"/>
      <c r="E5811" s="253"/>
      <c r="F5811" s="253"/>
      <c r="G5811" s="259"/>
      <c r="H5811" s="33" t="s">
        <v>0</v>
      </c>
      <c r="I5811" s="45">
        <v>1</v>
      </c>
      <c r="J5811" s="45">
        <v>3</v>
      </c>
      <c r="K5811" s="45" t="s">
        <v>9</v>
      </c>
      <c r="L5811" s="45">
        <v>5</v>
      </c>
      <c r="M5811" s="45">
        <v>6</v>
      </c>
      <c r="N5811" s="45">
        <v>7</v>
      </c>
      <c r="O5811" s="45">
        <v>8</v>
      </c>
      <c r="P5811" s="45">
        <v>9</v>
      </c>
      <c r="Q5811" s="45">
        <v>1</v>
      </c>
      <c r="R5811" s="45">
        <v>2</v>
      </c>
      <c r="S5811" s="45">
        <v>3</v>
      </c>
      <c r="T5811" s="45" t="s">
        <v>3453</v>
      </c>
      <c r="U5811" s="45">
        <v>5</v>
      </c>
      <c r="V5811" s="45">
        <v>6</v>
      </c>
      <c r="W5811" s="45">
        <v>7</v>
      </c>
      <c r="X5811" s="45" t="s">
        <v>3454</v>
      </c>
      <c r="Y5811" s="276">
        <v>9</v>
      </c>
    </row>
    <row r="5812" spans="1:25">
      <c r="A5812" s="253"/>
      <c r="B5812" s="253"/>
      <c r="C5812" s="253"/>
      <c r="D5812" s="253"/>
      <c r="E5812" s="253"/>
      <c r="F5812" s="253"/>
      <c r="G5812" s="259"/>
      <c r="H5812" s="34" t="s">
        <v>109</v>
      </c>
      <c r="I5812" s="35">
        <f t="shared" si="3914"/>
        <v>1778370</v>
      </c>
      <c r="J5812" s="35">
        <f t="shared" ref="J5812:P5812" si="3947">SUM(J5808)</f>
        <v>1750270</v>
      </c>
      <c r="K5812" s="35">
        <f t="shared" si="3915"/>
        <v>28100</v>
      </c>
      <c r="L5812" s="35">
        <f t="shared" si="3947"/>
        <v>28100</v>
      </c>
      <c r="M5812" s="35">
        <f t="shared" si="3947"/>
        <v>0</v>
      </c>
      <c r="N5812" s="35">
        <f t="shared" si="3947"/>
        <v>0</v>
      </c>
      <c r="O5812" s="35">
        <f t="shared" si="3947"/>
        <v>0</v>
      </c>
      <c r="P5812" s="35">
        <f t="shared" si="3947"/>
        <v>0</v>
      </c>
      <c r="Q5812" s="35">
        <f>SUM(Q5808)</f>
        <v>1931148</v>
      </c>
      <c r="R5812" s="35">
        <f>SUM(R5808)</f>
        <v>1858918</v>
      </c>
      <c r="S5812" s="35">
        <f>SUM(S5808)</f>
        <v>1587141</v>
      </c>
      <c r="T5812" s="35">
        <f t="shared" ref="T5812:X5812" si="3948">SUM(T5808)</f>
        <v>271677</v>
      </c>
      <c r="U5812" s="35">
        <f t="shared" si="3948"/>
        <v>170492</v>
      </c>
      <c r="V5812" s="35">
        <f t="shared" si="3948"/>
        <v>100557</v>
      </c>
      <c r="W5812" s="35">
        <f t="shared" si="3948"/>
        <v>628</v>
      </c>
      <c r="X5812" s="35">
        <f t="shared" si="3948"/>
        <v>1858818</v>
      </c>
      <c r="Y5812" s="218">
        <f t="shared" ref="Y5812:Y5813" si="3949">IF(R5812=0,0,(X5812/R5812)*100)</f>
        <v>99.994620526564375</v>
      </c>
    </row>
    <row r="5813" spans="1:25">
      <c r="A5813" s="253"/>
      <c r="B5813" s="253"/>
      <c r="C5813" s="253"/>
      <c r="D5813" s="253"/>
      <c r="E5813" s="253"/>
      <c r="F5813" s="253"/>
      <c r="G5813" s="259"/>
      <c r="H5813" s="36" t="s">
        <v>69</v>
      </c>
      <c r="I5813" s="35">
        <f t="shared" si="3914"/>
        <v>1778370</v>
      </c>
      <c r="J5813" s="35">
        <f t="shared" ref="J5813:P5813" si="3950">SUM(J5812)</f>
        <v>1750270</v>
      </c>
      <c r="K5813" s="35">
        <f t="shared" si="3915"/>
        <v>28100</v>
      </c>
      <c r="L5813" s="35">
        <f t="shared" si="3950"/>
        <v>28100</v>
      </c>
      <c r="M5813" s="35">
        <f t="shared" si="3950"/>
        <v>0</v>
      </c>
      <c r="N5813" s="35">
        <f t="shared" si="3950"/>
        <v>0</v>
      </c>
      <c r="O5813" s="35">
        <f t="shared" si="3950"/>
        <v>0</v>
      </c>
      <c r="P5813" s="35">
        <f t="shared" si="3950"/>
        <v>0</v>
      </c>
      <c r="Q5813" s="35">
        <f>SUM(Q5812)</f>
        <v>1931148</v>
      </c>
      <c r="R5813" s="35">
        <f>SUM(R5812)</f>
        <v>1858918</v>
      </c>
      <c r="S5813" s="35">
        <f>SUM(S5812)</f>
        <v>1587141</v>
      </c>
      <c r="T5813" s="35">
        <f t="shared" ref="T5813:X5813" si="3951">SUM(T5812)</f>
        <v>271677</v>
      </c>
      <c r="U5813" s="35">
        <f t="shared" si="3951"/>
        <v>170492</v>
      </c>
      <c r="V5813" s="35">
        <f t="shared" si="3951"/>
        <v>100557</v>
      </c>
      <c r="W5813" s="35">
        <f t="shared" si="3951"/>
        <v>628</v>
      </c>
      <c r="X5813" s="35">
        <f t="shared" si="3951"/>
        <v>1858818</v>
      </c>
      <c r="Y5813" s="218">
        <f t="shared" si="3949"/>
        <v>99.994620526564375</v>
      </c>
    </row>
    <row r="5814" spans="1:25" ht="15" thickBot="1">
      <c r="A5814" s="254"/>
      <c r="B5814" s="254"/>
      <c r="C5814" s="254"/>
      <c r="D5814" s="254"/>
      <c r="E5814" s="254"/>
      <c r="F5814" s="254"/>
      <c r="G5814" s="260"/>
    </row>
    <row r="5815" spans="1:25" ht="41.4" thickBot="1">
      <c r="A5815" s="24" t="s">
        <v>123</v>
      </c>
      <c r="B5815" s="24" t="s">
        <v>124</v>
      </c>
      <c r="C5815" s="24" t="s">
        <v>125</v>
      </c>
      <c r="D5815" s="25" t="s">
        <v>0</v>
      </c>
      <c r="E5815" s="24" t="s">
        <v>126</v>
      </c>
      <c r="F5815" s="24" t="s">
        <v>127</v>
      </c>
      <c r="G5815" s="151" t="s">
        <v>128</v>
      </c>
      <c r="H5815" s="24" t="s">
        <v>1</v>
      </c>
      <c r="I5815" s="1" t="s">
        <v>3093</v>
      </c>
      <c r="J5815" s="1" t="s">
        <v>3130</v>
      </c>
      <c r="K5815" s="1" t="s">
        <v>3</v>
      </c>
      <c r="L5815" s="1" t="s">
        <v>4</v>
      </c>
      <c r="M5815" s="1" t="s">
        <v>5</v>
      </c>
      <c r="N5815" s="1" t="s">
        <v>6</v>
      </c>
      <c r="O5815" s="1" t="s">
        <v>7</v>
      </c>
      <c r="P5815" s="1" t="s">
        <v>8</v>
      </c>
      <c r="Q5815" s="1" t="s">
        <v>3344</v>
      </c>
      <c r="R5815" s="1" t="s">
        <v>3427</v>
      </c>
      <c r="S5815" s="1" t="s">
        <v>3447</v>
      </c>
      <c r="T5815" s="1" t="s">
        <v>3448</v>
      </c>
      <c r="U5815" s="1" t="s">
        <v>3452</v>
      </c>
      <c r="V5815" s="1" t="s">
        <v>3449</v>
      </c>
      <c r="W5815" s="1" t="s">
        <v>3450</v>
      </c>
      <c r="X5815" s="1" t="s">
        <v>3451</v>
      </c>
      <c r="Y5815" s="216" t="s">
        <v>3385</v>
      </c>
    </row>
    <row r="5816" spans="1:25">
      <c r="A5816" s="26" t="s">
        <v>0</v>
      </c>
      <c r="B5816" s="26" t="s">
        <v>0</v>
      </c>
      <c r="C5816" s="26" t="s">
        <v>0</v>
      </c>
      <c r="D5816" s="27" t="s">
        <v>0</v>
      </c>
      <c r="E5816" s="27" t="s">
        <v>0</v>
      </c>
      <c r="F5816" s="28" t="s">
        <v>0</v>
      </c>
      <c r="G5816" s="152" t="s">
        <v>0</v>
      </c>
      <c r="H5816" s="29" t="s">
        <v>0</v>
      </c>
      <c r="I5816" s="45">
        <v>1</v>
      </c>
      <c r="J5816" s="45">
        <v>3</v>
      </c>
      <c r="K5816" s="45" t="s">
        <v>9</v>
      </c>
      <c r="L5816" s="45">
        <v>5</v>
      </c>
      <c r="M5816" s="45">
        <v>6</v>
      </c>
      <c r="N5816" s="45">
        <v>7</v>
      </c>
      <c r="O5816" s="45">
        <v>8</v>
      </c>
      <c r="P5816" s="45">
        <v>9</v>
      </c>
      <c r="Q5816" s="45">
        <v>1</v>
      </c>
      <c r="R5816" s="45">
        <v>2</v>
      </c>
      <c r="S5816" s="45">
        <v>3</v>
      </c>
      <c r="T5816" s="45" t="s">
        <v>3453</v>
      </c>
      <c r="U5816" s="45">
        <v>5</v>
      </c>
      <c r="V5816" s="45">
        <v>6</v>
      </c>
      <c r="W5816" s="45">
        <v>7</v>
      </c>
      <c r="X5816" s="45" t="s">
        <v>3454</v>
      </c>
      <c r="Y5816" s="276">
        <v>9</v>
      </c>
    </row>
    <row r="5817" spans="1:25">
      <c r="A5817" s="133" t="s">
        <v>786</v>
      </c>
      <c r="B5817" s="133" t="s">
        <v>184</v>
      </c>
      <c r="C5817" s="109" t="s">
        <v>1186</v>
      </c>
      <c r="D5817" s="109" t="s">
        <v>1924</v>
      </c>
      <c r="E5817" s="98" t="s">
        <v>0</v>
      </c>
      <c r="F5817" s="98" t="s">
        <v>0</v>
      </c>
      <c r="G5817" s="153" t="s">
        <v>0</v>
      </c>
      <c r="H5817" s="98" t="s">
        <v>1925</v>
      </c>
      <c r="I5817" s="110"/>
      <c r="J5817" s="110"/>
      <c r="K5817" s="110"/>
      <c r="L5817" s="110" t="s">
        <v>0</v>
      </c>
      <c r="M5817" s="110" t="s">
        <v>0</v>
      </c>
      <c r="N5817" s="110" t="s">
        <v>0</v>
      </c>
      <c r="O5817" s="110" t="s">
        <v>0</v>
      </c>
      <c r="P5817" s="110" t="s">
        <v>0</v>
      </c>
      <c r="Q5817" s="110"/>
      <c r="R5817" s="110"/>
      <c r="S5817" s="110"/>
      <c r="T5817" s="110" t="s">
        <v>0</v>
      </c>
      <c r="U5817" s="110" t="s">
        <v>0</v>
      </c>
      <c r="V5817" s="110" t="s">
        <v>0</v>
      </c>
      <c r="W5817" s="110" t="s">
        <v>0</v>
      </c>
      <c r="X5817" s="110" t="s">
        <v>0</v>
      </c>
      <c r="Y5817" s="217"/>
    </row>
    <row r="5818" spans="1:25" ht="20.399999999999999">
      <c r="A5818" s="20" t="s">
        <v>0</v>
      </c>
      <c r="B5818" s="20" t="s">
        <v>0</v>
      </c>
      <c r="C5818" s="20" t="s">
        <v>0</v>
      </c>
      <c r="D5818" s="21" t="s">
        <v>0</v>
      </c>
      <c r="E5818" s="21" t="s">
        <v>0</v>
      </c>
      <c r="F5818" s="21" t="s">
        <v>0</v>
      </c>
      <c r="G5818" s="150" t="s">
        <v>0</v>
      </c>
      <c r="H5818" s="30" t="s">
        <v>33</v>
      </c>
      <c r="I5818" s="31">
        <f t="shared" si="3914"/>
        <v>1350288</v>
      </c>
      <c r="J5818" s="31">
        <f t="shared" ref="J5818:P5818" si="3952">SUM(J5819,J5827,J5829)</f>
        <v>1317988</v>
      </c>
      <c r="K5818" s="31">
        <f t="shared" si="3915"/>
        <v>32300</v>
      </c>
      <c r="L5818" s="31">
        <f t="shared" si="3952"/>
        <v>32300</v>
      </c>
      <c r="M5818" s="31">
        <f t="shared" si="3952"/>
        <v>0</v>
      </c>
      <c r="N5818" s="31">
        <f t="shared" si="3952"/>
        <v>0</v>
      </c>
      <c r="O5818" s="31">
        <f t="shared" si="3952"/>
        <v>0</v>
      </c>
      <c r="P5818" s="31">
        <f t="shared" si="3952"/>
        <v>0</v>
      </c>
      <c r="Q5818" s="31">
        <f>SUM(Q5819,Q5827,Q5829)</f>
        <v>1427835</v>
      </c>
      <c r="R5818" s="31">
        <f>SUM(R5819,R5827,R5829)</f>
        <v>1374393</v>
      </c>
      <c r="S5818" s="31">
        <f>SUM(S5819,S5827,S5829)</f>
        <v>1073642</v>
      </c>
      <c r="T5818" s="31">
        <f t="shared" ref="T5818:X5818" si="3953">SUM(T5819,T5827,T5829)</f>
        <v>300751</v>
      </c>
      <c r="U5818" s="31">
        <f t="shared" si="3953"/>
        <v>115467</v>
      </c>
      <c r="V5818" s="31">
        <f t="shared" si="3953"/>
        <v>111425</v>
      </c>
      <c r="W5818" s="31">
        <f t="shared" si="3953"/>
        <v>73859</v>
      </c>
      <c r="X5818" s="31">
        <f t="shared" si="3953"/>
        <v>1374393</v>
      </c>
      <c r="Y5818" s="220">
        <f t="shared" ref="Y5818:Y5847" si="3954">IF(R5818=0,0,(X5818/R5818)*100)</f>
        <v>100</v>
      </c>
    </row>
    <row r="5819" spans="1:25">
      <c r="A5819" s="23" t="s">
        <v>786</v>
      </c>
      <c r="B5819" s="23" t="s">
        <v>184</v>
      </c>
      <c r="C5819" s="23" t="s">
        <v>1186</v>
      </c>
      <c r="D5819" s="23" t="s">
        <v>1924</v>
      </c>
      <c r="E5819" s="21" t="s">
        <v>132</v>
      </c>
      <c r="F5819" s="21" t="s">
        <v>0</v>
      </c>
      <c r="G5819" s="150" t="s">
        <v>0</v>
      </c>
      <c r="H5819" s="21" t="s">
        <v>11</v>
      </c>
      <c r="I5819" s="66">
        <f t="shared" si="3914"/>
        <v>1089689</v>
      </c>
      <c r="J5819" s="66">
        <f t="shared" ref="J5819:P5819" si="3955">SUM(J5820,J5821)</f>
        <v>1089689</v>
      </c>
      <c r="K5819" s="66">
        <f t="shared" si="3915"/>
        <v>0</v>
      </c>
      <c r="L5819" s="66">
        <f t="shared" si="3955"/>
        <v>0</v>
      </c>
      <c r="M5819" s="66">
        <f t="shared" si="3955"/>
        <v>0</v>
      </c>
      <c r="N5819" s="66">
        <f t="shared" si="3955"/>
        <v>0</v>
      </c>
      <c r="O5819" s="66">
        <f t="shared" si="3955"/>
        <v>0</v>
      </c>
      <c r="P5819" s="66">
        <f t="shared" si="3955"/>
        <v>0</v>
      </c>
      <c r="Q5819" s="66">
        <f>SUM(Q5820,Q5821)</f>
        <v>1138773</v>
      </c>
      <c r="R5819" s="66">
        <f>SUM(R5820,R5821)</f>
        <v>1134270</v>
      </c>
      <c r="S5819" s="66">
        <f>SUM(S5820,S5821)</f>
        <v>892151</v>
      </c>
      <c r="T5819" s="66">
        <f t="shared" ref="T5819:X5819" si="3956">SUM(T5820,T5821)</f>
        <v>242119</v>
      </c>
      <c r="U5819" s="66">
        <f t="shared" si="3956"/>
        <v>92653</v>
      </c>
      <c r="V5819" s="66">
        <f t="shared" si="3956"/>
        <v>92646</v>
      </c>
      <c r="W5819" s="66">
        <f t="shared" si="3956"/>
        <v>56820</v>
      </c>
      <c r="X5819" s="66">
        <f t="shared" si="3956"/>
        <v>1134270</v>
      </c>
      <c r="Y5819" s="208">
        <f t="shared" si="3954"/>
        <v>100</v>
      </c>
    </row>
    <row r="5820" spans="1:25">
      <c r="A5820" s="23" t="s">
        <v>786</v>
      </c>
      <c r="B5820" s="23" t="s">
        <v>184</v>
      </c>
      <c r="C5820" s="23" t="s">
        <v>1186</v>
      </c>
      <c r="D5820" s="23" t="s">
        <v>1924</v>
      </c>
      <c r="E5820" s="22">
        <v>6111</v>
      </c>
      <c r="F5820" s="23"/>
      <c r="G5820" s="128" t="s">
        <v>3379</v>
      </c>
      <c r="H5820" s="32" t="s">
        <v>12</v>
      </c>
      <c r="I5820" s="44">
        <f t="shared" ref="I5820:I5883" si="3957">SUM(J5820,K5820,O5820,P5820)</f>
        <v>936129</v>
      </c>
      <c r="J5820" s="44">
        <v>936129</v>
      </c>
      <c r="K5820" s="44">
        <f t="shared" ref="K5820:K5883" si="3958">SUM(L5820,M5820,N5820)</f>
        <v>0</v>
      </c>
      <c r="L5820" s="44">
        <v>0</v>
      </c>
      <c r="M5820" s="44">
        <v>0</v>
      </c>
      <c r="N5820" s="44">
        <v>0</v>
      </c>
      <c r="O5820" s="44">
        <v>0</v>
      </c>
      <c r="P5820" s="44">
        <v>0</v>
      </c>
      <c r="Q5820" s="44">
        <v>985213</v>
      </c>
      <c r="R5820" s="44">
        <v>980710</v>
      </c>
      <c r="S5820" s="44">
        <v>763688</v>
      </c>
      <c r="T5820" s="44">
        <f t="shared" ref="T5820:T5846" si="3959">U5820+V5820+W5820</f>
        <v>217022</v>
      </c>
      <c r="U5820" s="44">
        <v>83500</v>
      </c>
      <c r="V5820" s="44">
        <v>83500</v>
      </c>
      <c r="W5820" s="44">
        <v>50022</v>
      </c>
      <c r="X5820" s="44">
        <f t="shared" ref="X5820:X5846" si="3960">S5820+T5820</f>
        <v>980710</v>
      </c>
      <c r="Y5820" s="209">
        <f t="shared" si="3954"/>
        <v>100</v>
      </c>
    </row>
    <row r="5821" spans="1:25">
      <c r="A5821" s="20" t="s">
        <v>786</v>
      </c>
      <c r="B5821" s="20" t="s">
        <v>184</v>
      </c>
      <c r="C5821" s="20" t="s">
        <v>1186</v>
      </c>
      <c r="D5821" s="20" t="s">
        <v>1924</v>
      </c>
      <c r="E5821" s="20" t="s">
        <v>134</v>
      </c>
      <c r="F5821" s="23" t="s">
        <v>0</v>
      </c>
      <c r="G5821" s="154" t="s">
        <v>0</v>
      </c>
      <c r="H5821" s="21" t="s">
        <v>13</v>
      </c>
      <c r="I5821" s="66">
        <f t="shared" si="3957"/>
        <v>153560</v>
      </c>
      <c r="J5821" s="66">
        <f t="shared" ref="J5821:P5821" si="3961">SUM(J5822:J5826)</f>
        <v>153560</v>
      </c>
      <c r="K5821" s="66">
        <f t="shared" si="3958"/>
        <v>0</v>
      </c>
      <c r="L5821" s="66">
        <f t="shared" si="3961"/>
        <v>0</v>
      </c>
      <c r="M5821" s="66">
        <f t="shared" si="3961"/>
        <v>0</v>
      </c>
      <c r="N5821" s="66">
        <f t="shared" si="3961"/>
        <v>0</v>
      </c>
      <c r="O5821" s="66">
        <f t="shared" si="3961"/>
        <v>0</v>
      </c>
      <c r="P5821" s="66">
        <f t="shared" si="3961"/>
        <v>0</v>
      </c>
      <c r="Q5821" s="66">
        <f>SUM(Q5822:Q5826)</f>
        <v>153560</v>
      </c>
      <c r="R5821" s="66">
        <f>SUM(R5822:R5826)</f>
        <v>153560</v>
      </c>
      <c r="S5821" s="66">
        <f>SUM(S5822:S5826)</f>
        <v>128463</v>
      </c>
      <c r="T5821" s="66">
        <f t="shared" ref="T5821:X5821" si="3962">SUM(T5822:T5826)</f>
        <v>25097</v>
      </c>
      <c r="U5821" s="66">
        <f t="shared" si="3962"/>
        <v>9153</v>
      </c>
      <c r="V5821" s="66">
        <f t="shared" si="3962"/>
        <v>9146</v>
      </c>
      <c r="W5821" s="66">
        <f t="shared" si="3962"/>
        <v>6798</v>
      </c>
      <c r="X5821" s="66">
        <f t="shared" si="3962"/>
        <v>153560</v>
      </c>
      <c r="Y5821" s="208">
        <f t="shared" si="3954"/>
        <v>100</v>
      </c>
    </row>
    <row r="5822" spans="1:25">
      <c r="A5822" s="23" t="s">
        <v>786</v>
      </c>
      <c r="B5822" s="23" t="s">
        <v>184</v>
      </c>
      <c r="C5822" s="23" t="s">
        <v>1186</v>
      </c>
      <c r="D5822" s="23" t="s">
        <v>1924</v>
      </c>
      <c r="E5822" s="22">
        <v>6112</v>
      </c>
      <c r="F5822" s="23" t="s">
        <v>1926</v>
      </c>
      <c r="G5822" s="128" t="s">
        <v>3379</v>
      </c>
      <c r="H5822" s="32" t="s">
        <v>16</v>
      </c>
      <c r="I5822" s="44">
        <f t="shared" si="3957"/>
        <v>25770</v>
      </c>
      <c r="J5822" s="44">
        <v>25770</v>
      </c>
      <c r="K5822" s="44">
        <f t="shared" si="3958"/>
        <v>0</v>
      </c>
      <c r="L5822" s="44">
        <v>0</v>
      </c>
      <c r="M5822" s="44">
        <v>0</v>
      </c>
      <c r="N5822" s="44">
        <v>0</v>
      </c>
      <c r="O5822" s="44">
        <v>0</v>
      </c>
      <c r="P5822" s="44">
        <v>0</v>
      </c>
      <c r="Q5822" s="44">
        <v>25770</v>
      </c>
      <c r="R5822" s="44">
        <v>25770</v>
      </c>
      <c r="S5822" s="44">
        <v>19328</v>
      </c>
      <c r="T5822" s="44">
        <f t="shared" si="3959"/>
        <v>6442</v>
      </c>
      <c r="U5822" s="44">
        <v>2153</v>
      </c>
      <c r="V5822" s="44">
        <v>2146</v>
      </c>
      <c r="W5822" s="44">
        <v>2143</v>
      </c>
      <c r="X5822" s="44">
        <f t="shared" si="3960"/>
        <v>25770</v>
      </c>
      <c r="Y5822" s="209">
        <f t="shared" si="3954"/>
        <v>100</v>
      </c>
    </row>
    <row r="5823" spans="1:25">
      <c r="A5823" s="23" t="s">
        <v>786</v>
      </c>
      <c r="B5823" s="23" t="s">
        <v>184</v>
      </c>
      <c r="C5823" s="23" t="s">
        <v>1186</v>
      </c>
      <c r="D5823" s="23" t="s">
        <v>1924</v>
      </c>
      <c r="E5823" s="22">
        <v>6112</v>
      </c>
      <c r="F5823" s="23" t="s">
        <v>1927</v>
      </c>
      <c r="G5823" s="128" t="s">
        <v>3379</v>
      </c>
      <c r="H5823" s="32" t="s">
        <v>19</v>
      </c>
      <c r="I5823" s="44">
        <f t="shared" si="3957"/>
        <v>85800</v>
      </c>
      <c r="J5823" s="44">
        <v>85800</v>
      </c>
      <c r="K5823" s="44">
        <f t="shared" si="3958"/>
        <v>0</v>
      </c>
      <c r="L5823" s="44">
        <v>0</v>
      </c>
      <c r="M5823" s="44">
        <v>0</v>
      </c>
      <c r="N5823" s="44">
        <v>0</v>
      </c>
      <c r="O5823" s="44">
        <v>0</v>
      </c>
      <c r="P5823" s="44">
        <v>0</v>
      </c>
      <c r="Q5823" s="44">
        <v>85800</v>
      </c>
      <c r="R5823" s="44">
        <v>85800</v>
      </c>
      <c r="S5823" s="44">
        <v>67145</v>
      </c>
      <c r="T5823" s="44">
        <f t="shared" si="3959"/>
        <v>18655</v>
      </c>
      <c r="U5823" s="44">
        <v>7000</v>
      </c>
      <c r="V5823" s="44">
        <v>7000</v>
      </c>
      <c r="W5823" s="44">
        <v>4655</v>
      </c>
      <c r="X5823" s="44">
        <f t="shared" si="3960"/>
        <v>85800</v>
      </c>
      <c r="Y5823" s="209">
        <f t="shared" si="3954"/>
        <v>100</v>
      </c>
    </row>
    <row r="5824" spans="1:25">
      <c r="A5824" s="23" t="s">
        <v>786</v>
      </c>
      <c r="B5824" s="23" t="s">
        <v>184</v>
      </c>
      <c r="C5824" s="23" t="s">
        <v>1186</v>
      </c>
      <c r="D5824" s="23" t="s">
        <v>1924</v>
      </c>
      <c r="E5824" s="22">
        <v>6112</v>
      </c>
      <c r="F5824" s="23" t="s">
        <v>1928</v>
      </c>
      <c r="G5824" s="128" t="s">
        <v>3379</v>
      </c>
      <c r="H5824" s="32" t="s">
        <v>17</v>
      </c>
      <c r="I5824" s="44">
        <f t="shared" si="3957"/>
        <v>20790</v>
      </c>
      <c r="J5824" s="44">
        <v>20790</v>
      </c>
      <c r="K5824" s="44">
        <f t="shared" si="3958"/>
        <v>0</v>
      </c>
      <c r="L5824" s="44">
        <v>0</v>
      </c>
      <c r="M5824" s="44">
        <v>0</v>
      </c>
      <c r="N5824" s="44">
        <v>0</v>
      </c>
      <c r="O5824" s="44">
        <v>0</v>
      </c>
      <c r="P5824" s="44">
        <v>0</v>
      </c>
      <c r="Q5824" s="44">
        <v>20790</v>
      </c>
      <c r="R5824" s="44">
        <v>20790</v>
      </c>
      <c r="S5824" s="44">
        <v>20790</v>
      </c>
      <c r="T5824" s="44">
        <f t="shared" si="3959"/>
        <v>0</v>
      </c>
      <c r="U5824" s="44"/>
      <c r="V5824" s="44"/>
      <c r="W5824" s="44"/>
      <c r="X5824" s="44">
        <f t="shared" si="3960"/>
        <v>20790</v>
      </c>
      <c r="Y5824" s="209">
        <f t="shared" si="3954"/>
        <v>100</v>
      </c>
    </row>
    <row r="5825" spans="1:25">
      <c r="A5825" s="23" t="s">
        <v>786</v>
      </c>
      <c r="B5825" s="23" t="s">
        <v>184</v>
      </c>
      <c r="C5825" s="23" t="s">
        <v>1186</v>
      </c>
      <c r="D5825" s="23" t="s">
        <v>1924</v>
      </c>
      <c r="E5825" s="22">
        <v>6112</v>
      </c>
      <c r="F5825" s="23" t="s">
        <v>1929</v>
      </c>
      <c r="G5825" s="128" t="s">
        <v>3379</v>
      </c>
      <c r="H5825" s="32" t="s">
        <v>15</v>
      </c>
      <c r="I5825" s="44">
        <f t="shared" si="3957"/>
        <v>6000</v>
      </c>
      <c r="J5825" s="44">
        <v>6000</v>
      </c>
      <c r="K5825" s="44">
        <f t="shared" si="3958"/>
        <v>0</v>
      </c>
      <c r="L5825" s="44">
        <v>0</v>
      </c>
      <c r="M5825" s="44">
        <v>0</v>
      </c>
      <c r="N5825" s="44">
        <v>0</v>
      </c>
      <c r="O5825" s="44">
        <v>0</v>
      </c>
      <c r="P5825" s="44">
        <v>0</v>
      </c>
      <c r="Q5825" s="44">
        <v>6000</v>
      </c>
      <c r="R5825" s="44">
        <v>6000</v>
      </c>
      <c r="S5825" s="44">
        <v>6000</v>
      </c>
      <c r="T5825" s="44">
        <f t="shared" si="3959"/>
        <v>0</v>
      </c>
      <c r="U5825" s="44"/>
      <c r="V5825" s="44"/>
      <c r="W5825" s="44"/>
      <c r="X5825" s="44">
        <f t="shared" si="3960"/>
        <v>6000</v>
      </c>
      <c r="Y5825" s="209">
        <f t="shared" si="3954"/>
        <v>100</v>
      </c>
    </row>
    <row r="5826" spans="1:25">
      <c r="A5826" s="23" t="s">
        <v>786</v>
      </c>
      <c r="B5826" s="23" t="s">
        <v>184</v>
      </c>
      <c r="C5826" s="23" t="s">
        <v>1186</v>
      </c>
      <c r="D5826" s="23" t="s">
        <v>1924</v>
      </c>
      <c r="E5826" s="22">
        <v>6112</v>
      </c>
      <c r="F5826" s="23" t="s">
        <v>1930</v>
      </c>
      <c r="G5826" s="128" t="s">
        <v>3379</v>
      </c>
      <c r="H5826" s="32" t="s">
        <v>18</v>
      </c>
      <c r="I5826" s="44">
        <f t="shared" si="3957"/>
        <v>15200</v>
      </c>
      <c r="J5826" s="44">
        <v>15200</v>
      </c>
      <c r="K5826" s="44">
        <f t="shared" si="3958"/>
        <v>0</v>
      </c>
      <c r="L5826" s="44">
        <v>0</v>
      </c>
      <c r="M5826" s="44">
        <v>0</v>
      </c>
      <c r="N5826" s="44">
        <v>0</v>
      </c>
      <c r="O5826" s="44">
        <v>0</v>
      </c>
      <c r="P5826" s="44">
        <v>0</v>
      </c>
      <c r="Q5826" s="44">
        <v>15200</v>
      </c>
      <c r="R5826" s="44">
        <v>15200</v>
      </c>
      <c r="S5826" s="44">
        <v>15200</v>
      </c>
      <c r="T5826" s="44">
        <f t="shared" si="3959"/>
        <v>0</v>
      </c>
      <c r="U5826" s="44"/>
      <c r="V5826" s="44"/>
      <c r="W5826" s="44"/>
      <c r="X5826" s="44">
        <f t="shared" si="3960"/>
        <v>15200</v>
      </c>
      <c r="Y5826" s="209">
        <f t="shared" si="3954"/>
        <v>100</v>
      </c>
    </row>
    <row r="5827" spans="1:25">
      <c r="A5827" s="23" t="s">
        <v>786</v>
      </c>
      <c r="B5827" s="23" t="s">
        <v>184</v>
      </c>
      <c r="C5827" s="23" t="s">
        <v>1186</v>
      </c>
      <c r="D5827" s="23" t="s">
        <v>1924</v>
      </c>
      <c r="E5827" s="21" t="s">
        <v>139</v>
      </c>
      <c r="F5827" s="21" t="s">
        <v>0</v>
      </c>
      <c r="G5827" s="150" t="s">
        <v>0</v>
      </c>
      <c r="H5827" s="21" t="s">
        <v>21</v>
      </c>
      <c r="I5827" s="66">
        <f t="shared" si="3957"/>
        <v>98294</v>
      </c>
      <c r="J5827" s="66">
        <f t="shared" ref="J5827:X5827" si="3963">SUM(J5828)</f>
        <v>98294</v>
      </c>
      <c r="K5827" s="66">
        <f t="shared" si="3958"/>
        <v>0</v>
      </c>
      <c r="L5827" s="66">
        <f t="shared" si="3963"/>
        <v>0</v>
      </c>
      <c r="M5827" s="66">
        <f t="shared" si="3963"/>
        <v>0</v>
      </c>
      <c r="N5827" s="66">
        <f t="shared" si="3963"/>
        <v>0</v>
      </c>
      <c r="O5827" s="66">
        <f t="shared" si="3963"/>
        <v>0</v>
      </c>
      <c r="P5827" s="66">
        <f t="shared" si="3963"/>
        <v>0</v>
      </c>
      <c r="Q5827" s="66">
        <f t="shared" si="3963"/>
        <v>103465</v>
      </c>
      <c r="R5827" s="66">
        <f t="shared" si="3963"/>
        <v>102975</v>
      </c>
      <c r="S5827" s="66">
        <f t="shared" si="3963"/>
        <v>78864</v>
      </c>
      <c r="T5827" s="66">
        <f t="shared" si="3963"/>
        <v>24111</v>
      </c>
      <c r="U5827" s="66">
        <f t="shared" si="3963"/>
        <v>8500</v>
      </c>
      <c r="V5827" s="66">
        <f t="shared" si="3963"/>
        <v>8500</v>
      </c>
      <c r="W5827" s="66">
        <f t="shared" si="3963"/>
        <v>7111</v>
      </c>
      <c r="X5827" s="66">
        <f t="shared" si="3963"/>
        <v>102975</v>
      </c>
      <c r="Y5827" s="208">
        <f t="shared" si="3954"/>
        <v>100</v>
      </c>
    </row>
    <row r="5828" spans="1:25">
      <c r="A5828" s="23" t="s">
        <v>786</v>
      </c>
      <c r="B5828" s="23" t="s">
        <v>184</v>
      </c>
      <c r="C5828" s="23" t="s">
        <v>1186</v>
      </c>
      <c r="D5828" s="23" t="s">
        <v>1924</v>
      </c>
      <c r="E5828" s="22">
        <v>6121</v>
      </c>
      <c r="F5828" s="23"/>
      <c r="G5828" s="128" t="s">
        <v>3379</v>
      </c>
      <c r="H5828" s="32" t="s">
        <v>22</v>
      </c>
      <c r="I5828" s="44">
        <f t="shared" si="3957"/>
        <v>98294</v>
      </c>
      <c r="J5828" s="44">
        <v>98294</v>
      </c>
      <c r="K5828" s="44">
        <f t="shared" si="3958"/>
        <v>0</v>
      </c>
      <c r="L5828" s="44">
        <v>0</v>
      </c>
      <c r="M5828" s="44">
        <v>0</v>
      </c>
      <c r="N5828" s="44">
        <v>0</v>
      </c>
      <c r="O5828" s="44">
        <v>0</v>
      </c>
      <c r="P5828" s="44">
        <v>0</v>
      </c>
      <c r="Q5828" s="44">
        <v>103465</v>
      </c>
      <c r="R5828" s="44">
        <v>102975</v>
      </c>
      <c r="S5828" s="44">
        <v>78864</v>
      </c>
      <c r="T5828" s="44">
        <f t="shared" si="3959"/>
        <v>24111</v>
      </c>
      <c r="U5828" s="44">
        <v>8500</v>
      </c>
      <c r="V5828" s="44">
        <v>8500</v>
      </c>
      <c r="W5828" s="44">
        <v>7111</v>
      </c>
      <c r="X5828" s="44">
        <f t="shared" si="3960"/>
        <v>102975</v>
      </c>
      <c r="Y5828" s="209">
        <f t="shared" si="3954"/>
        <v>100</v>
      </c>
    </row>
    <row r="5829" spans="1:25">
      <c r="A5829" s="23" t="s">
        <v>786</v>
      </c>
      <c r="B5829" s="23" t="s">
        <v>184</v>
      </c>
      <c r="C5829" s="23" t="s">
        <v>1186</v>
      </c>
      <c r="D5829" s="23" t="s">
        <v>1924</v>
      </c>
      <c r="E5829" s="21" t="s">
        <v>141</v>
      </c>
      <c r="F5829" s="21" t="s">
        <v>0</v>
      </c>
      <c r="G5829" s="150" t="s">
        <v>0</v>
      </c>
      <c r="H5829" s="21" t="s">
        <v>23</v>
      </c>
      <c r="I5829" s="66">
        <f t="shared" si="3957"/>
        <v>162305</v>
      </c>
      <c r="J5829" s="66">
        <f t="shared" ref="J5829:P5829" si="3964">SUM(J5830:J5837)</f>
        <v>130005</v>
      </c>
      <c r="K5829" s="66">
        <f t="shared" si="3958"/>
        <v>32300</v>
      </c>
      <c r="L5829" s="66">
        <f t="shared" si="3964"/>
        <v>32300</v>
      </c>
      <c r="M5829" s="66">
        <f t="shared" si="3964"/>
        <v>0</v>
      </c>
      <c r="N5829" s="66">
        <f t="shared" si="3964"/>
        <v>0</v>
      </c>
      <c r="O5829" s="66">
        <f t="shared" si="3964"/>
        <v>0</v>
      </c>
      <c r="P5829" s="66">
        <f t="shared" si="3964"/>
        <v>0</v>
      </c>
      <c r="Q5829" s="66">
        <f>SUM(Q5830:Q5837)</f>
        <v>185597</v>
      </c>
      <c r="R5829" s="66">
        <f>SUM(R5830:R5837)</f>
        <v>137148</v>
      </c>
      <c r="S5829" s="66">
        <f>SUM(S5830:S5837)</f>
        <v>102627</v>
      </c>
      <c r="T5829" s="66">
        <f t="shared" ref="T5829:X5829" si="3965">SUM(T5830:T5837)</f>
        <v>34521</v>
      </c>
      <c r="U5829" s="66">
        <f t="shared" si="3965"/>
        <v>14314</v>
      </c>
      <c r="V5829" s="66">
        <f t="shared" si="3965"/>
        <v>10279</v>
      </c>
      <c r="W5829" s="66">
        <f t="shared" si="3965"/>
        <v>9928</v>
      </c>
      <c r="X5829" s="66">
        <f t="shared" si="3965"/>
        <v>137148</v>
      </c>
      <c r="Y5829" s="208">
        <f t="shared" si="3954"/>
        <v>100</v>
      </c>
    </row>
    <row r="5830" spans="1:25">
      <c r="A5830" s="23" t="s">
        <v>786</v>
      </c>
      <c r="B5830" s="23" t="s">
        <v>184</v>
      </c>
      <c r="C5830" s="23" t="s">
        <v>1186</v>
      </c>
      <c r="D5830" s="23" t="s">
        <v>1924</v>
      </c>
      <c r="E5830" s="22">
        <v>6131</v>
      </c>
      <c r="F5830" s="23"/>
      <c r="G5830" s="128" t="s">
        <v>3379</v>
      </c>
      <c r="H5830" s="32" t="s">
        <v>24</v>
      </c>
      <c r="I5830" s="44">
        <f t="shared" si="3957"/>
        <v>1200</v>
      </c>
      <c r="J5830" s="44">
        <v>0</v>
      </c>
      <c r="K5830" s="44">
        <f t="shared" si="3958"/>
        <v>1200</v>
      </c>
      <c r="L5830" s="44">
        <v>1200</v>
      </c>
      <c r="M5830" s="44">
        <v>0</v>
      </c>
      <c r="N5830" s="44">
        <v>0</v>
      </c>
      <c r="O5830" s="44">
        <v>0</v>
      </c>
      <c r="P5830" s="44">
        <v>0</v>
      </c>
      <c r="Q5830" s="44">
        <v>1200</v>
      </c>
      <c r="R5830" s="44">
        <v>0</v>
      </c>
      <c r="S5830" s="44">
        <v>0</v>
      </c>
      <c r="T5830" s="44">
        <f t="shared" si="3959"/>
        <v>0</v>
      </c>
      <c r="U5830" s="44"/>
      <c r="V5830" s="44"/>
      <c r="W5830" s="44"/>
      <c r="X5830" s="44">
        <f t="shared" si="3960"/>
        <v>0</v>
      </c>
      <c r="Y5830" s="209">
        <f t="shared" si="3954"/>
        <v>0</v>
      </c>
    </row>
    <row r="5831" spans="1:25">
      <c r="A5831" s="23" t="s">
        <v>786</v>
      </c>
      <c r="B5831" s="23" t="s">
        <v>184</v>
      </c>
      <c r="C5831" s="23" t="s">
        <v>1186</v>
      </c>
      <c r="D5831" s="23" t="s">
        <v>1924</v>
      </c>
      <c r="E5831" s="22">
        <v>6132</v>
      </c>
      <c r="F5831" s="23"/>
      <c r="G5831" s="128" t="s">
        <v>3379</v>
      </c>
      <c r="H5831" s="32" t="s">
        <v>25</v>
      </c>
      <c r="I5831" s="44">
        <f t="shared" si="3957"/>
        <v>80000</v>
      </c>
      <c r="J5831" s="44">
        <v>80000</v>
      </c>
      <c r="K5831" s="44">
        <f t="shared" si="3958"/>
        <v>0</v>
      </c>
      <c r="L5831" s="44">
        <v>0</v>
      </c>
      <c r="M5831" s="44">
        <v>0</v>
      </c>
      <c r="N5831" s="44">
        <v>0</v>
      </c>
      <c r="O5831" s="44">
        <v>0</v>
      </c>
      <c r="P5831" s="44">
        <v>0</v>
      </c>
      <c r="Q5831" s="44">
        <v>80000</v>
      </c>
      <c r="R5831" s="44">
        <v>80000</v>
      </c>
      <c r="S5831" s="44">
        <v>60002</v>
      </c>
      <c r="T5831" s="44">
        <f t="shared" si="3959"/>
        <v>19998</v>
      </c>
      <c r="U5831" s="44">
        <v>6667</v>
      </c>
      <c r="V5831" s="44">
        <v>6667</v>
      </c>
      <c r="W5831" s="44">
        <v>6664</v>
      </c>
      <c r="X5831" s="44">
        <f t="shared" si="3960"/>
        <v>80000</v>
      </c>
      <c r="Y5831" s="209">
        <f t="shared" si="3954"/>
        <v>100</v>
      </c>
    </row>
    <row r="5832" spans="1:25">
      <c r="A5832" s="23" t="s">
        <v>786</v>
      </c>
      <c r="B5832" s="23" t="s">
        <v>184</v>
      </c>
      <c r="C5832" s="23" t="s">
        <v>1186</v>
      </c>
      <c r="D5832" s="23" t="s">
        <v>1924</v>
      </c>
      <c r="E5832" s="22">
        <v>6133</v>
      </c>
      <c r="F5832" s="23"/>
      <c r="G5832" s="128" t="s">
        <v>3379</v>
      </c>
      <c r="H5832" s="32" t="s">
        <v>26</v>
      </c>
      <c r="I5832" s="44">
        <f t="shared" si="3957"/>
        <v>10000</v>
      </c>
      <c r="J5832" s="44">
        <v>10000</v>
      </c>
      <c r="K5832" s="44">
        <f t="shared" si="3958"/>
        <v>0</v>
      </c>
      <c r="L5832" s="44">
        <v>0</v>
      </c>
      <c r="M5832" s="44">
        <v>0</v>
      </c>
      <c r="N5832" s="44">
        <v>0</v>
      </c>
      <c r="O5832" s="44">
        <v>0</v>
      </c>
      <c r="P5832" s="44">
        <v>0</v>
      </c>
      <c r="Q5832" s="44">
        <v>10000</v>
      </c>
      <c r="R5832" s="44">
        <v>10000</v>
      </c>
      <c r="S5832" s="44">
        <v>7500</v>
      </c>
      <c r="T5832" s="44">
        <f t="shared" si="3959"/>
        <v>2500</v>
      </c>
      <c r="U5832" s="44">
        <v>832</v>
      </c>
      <c r="V5832" s="44">
        <v>834</v>
      </c>
      <c r="W5832" s="44">
        <v>834</v>
      </c>
      <c r="X5832" s="44">
        <f t="shared" si="3960"/>
        <v>10000</v>
      </c>
      <c r="Y5832" s="209">
        <f t="shared" si="3954"/>
        <v>100</v>
      </c>
    </row>
    <row r="5833" spans="1:25">
      <c r="A5833" s="23" t="s">
        <v>786</v>
      </c>
      <c r="B5833" s="23" t="s">
        <v>184</v>
      </c>
      <c r="C5833" s="23" t="s">
        <v>1186</v>
      </c>
      <c r="D5833" s="23" t="s">
        <v>1924</v>
      </c>
      <c r="E5833" s="22">
        <v>6134</v>
      </c>
      <c r="F5833" s="23"/>
      <c r="G5833" s="128" t="s">
        <v>3379</v>
      </c>
      <c r="H5833" s="32" t="s">
        <v>27</v>
      </c>
      <c r="I5833" s="44">
        <f t="shared" si="3957"/>
        <v>15800</v>
      </c>
      <c r="J5833" s="44">
        <v>11500</v>
      </c>
      <c r="K5833" s="44">
        <f t="shared" si="3958"/>
        <v>4300</v>
      </c>
      <c r="L5833" s="44">
        <v>4300</v>
      </c>
      <c r="M5833" s="44">
        <v>0</v>
      </c>
      <c r="N5833" s="44">
        <v>0</v>
      </c>
      <c r="O5833" s="44">
        <v>0</v>
      </c>
      <c r="P5833" s="44">
        <v>0</v>
      </c>
      <c r="Q5833" s="44">
        <v>18861</v>
      </c>
      <c r="R5833" s="44">
        <v>11500</v>
      </c>
      <c r="S5833" s="44">
        <v>8625</v>
      </c>
      <c r="T5833" s="44">
        <f t="shared" si="3959"/>
        <v>2875</v>
      </c>
      <c r="U5833" s="44">
        <v>959</v>
      </c>
      <c r="V5833" s="44">
        <v>958</v>
      </c>
      <c r="W5833" s="44">
        <v>958</v>
      </c>
      <c r="X5833" s="44">
        <f t="shared" si="3960"/>
        <v>11500</v>
      </c>
      <c r="Y5833" s="209">
        <f t="shared" si="3954"/>
        <v>100</v>
      </c>
    </row>
    <row r="5834" spans="1:25">
      <c r="A5834" s="23" t="s">
        <v>786</v>
      </c>
      <c r="B5834" s="23" t="s">
        <v>184</v>
      </c>
      <c r="C5834" s="23" t="s">
        <v>1186</v>
      </c>
      <c r="D5834" s="23" t="s">
        <v>1924</v>
      </c>
      <c r="E5834" s="22">
        <v>6135</v>
      </c>
      <c r="F5834" s="23"/>
      <c r="G5834" s="128" t="s">
        <v>3379</v>
      </c>
      <c r="H5834" s="32" t="s">
        <v>28</v>
      </c>
      <c r="I5834" s="44">
        <f t="shared" si="3957"/>
        <v>3625</v>
      </c>
      <c r="J5834" s="44">
        <v>1125</v>
      </c>
      <c r="K5834" s="44">
        <f t="shared" si="3958"/>
        <v>2500</v>
      </c>
      <c r="L5834" s="44">
        <v>2500</v>
      </c>
      <c r="M5834" s="44">
        <v>0</v>
      </c>
      <c r="N5834" s="44">
        <v>0</v>
      </c>
      <c r="O5834" s="44">
        <v>0</v>
      </c>
      <c r="P5834" s="44">
        <v>0</v>
      </c>
      <c r="Q5834" s="44">
        <v>3625</v>
      </c>
      <c r="R5834" s="44">
        <v>1125</v>
      </c>
      <c r="S5834" s="44">
        <v>844</v>
      </c>
      <c r="T5834" s="44">
        <f t="shared" si="3959"/>
        <v>281</v>
      </c>
      <c r="U5834" s="44">
        <v>281</v>
      </c>
      <c r="V5834" s="44"/>
      <c r="W5834" s="44">
        <v>0</v>
      </c>
      <c r="X5834" s="44">
        <f t="shared" si="3960"/>
        <v>1125</v>
      </c>
      <c r="Y5834" s="209">
        <f t="shared" si="3954"/>
        <v>100</v>
      </c>
    </row>
    <row r="5835" spans="1:25">
      <c r="A5835" s="23" t="s">
        <v>786</v>
      </c>
      <c r="B5835" s="23" t="s">
        <v>184</v>
      </c>
      <c r="C5835" s="23" t="s">
        <v>1186</v>
      </c>
      <c r="D5835" s="23" t="s">
        <v>1924</v>
      </c>
      <c r="E5835" s="22">
        <v>6137</v>
      </c>
      <c r="F5835" s="23"/>
      <c r="G5835" s="128" t="s">
        <v>3379</v>
      </c>
      <c r="H5835" s="32" t="s">
        <v>30</v>
      </c>
      <c r="I5835" s="44">
        <f t="shared" si="3957"/>
        <v>21300</v>
      </c>
      <c r="J5835" s="44">
        <v>12000</v>
      </c>
      <c r="K5835" s="44">
        <f t="shared" si="3958"/>
        <v>9300</v>
      </c>
      <c r="L5835" s="44">
        <v>9300</v>
      </c>
      <c r="M5835" s="44">
        <v>0</v>
      </c>
      <c r="N5835" s="44">
        <v>0</v>
      </c>
      <c r="O5835" s="44">
        <v>0</v>
      </c>
      <c r="P5835" s="44">
        <v>0</v>
      </c>
      <c r="Q5835" s="44">
        <v>29028</v>
      </c>
      <c r="R5835" s="44">
        <v>12000</v>
      </c>
      <c r="S5835" s="44">
        <v>9000</v>
      </c>
      <c r="T5835" s="44">
        <f t="shared" si="3959"/>
        <v>3000</v>
      </c>
      <c r="U5835" s="44">
        <v>2000</v>
      </c>
      <c r="V5835" s="44">
        <v>500</v>
      </c>
      <c r="W5835" s="44">
        <v>500</v>
      </c>
      <c r="X5835" s="44">
        <f t="shared" si="3960"/>
        <v>12000</v>
      </c>
      <c r="Y5835" s="209">
        <f t="shared" si="3954"/>
        <v>100</v>
      </c>
    </row>
    <row r="5836" spans="1:25">
      <c r="A5836" s="23" t="s">
        <v>786</v>
      </c>
      <c r="B5836" s="23" t="s">
        <v>184</v>
      </c>
      <c r="C5836" s="23" t="s">
        <v>1186</v>
      </c>
      <c r="D5836" s="23" t="s">
        <v>1924</v>
      </c>
      <c r="E5836" s="22">
        <v>6138</v>
      </c>
      <c r="F5836" s="23"/>
      <c r="G5836" s="128" t="s">
        <v>3379</v>
      </c>
      <c r="H5836" s="32" t="s">
        <v>31</v>
      </c>
      <c r="I5836" s="44">
        <f t="shared" si="3957"/>
        <v>380</v>
      </c>
      <c r="J5836" s="44">
        <v>380</v>
      </c>
      <c r="K5836" s="44">
        <f t="shared" si="3958"/>
        <v>0</v>
      </c>
      <c r="L5836" s="44">
        <v>0</v>
      </c>
      <c r="M5836" s="44">
        <v>0</v>
      </c>
      <c r="N5836" s="44">
        <v>0</v>
      </c>
      <c r="O5836" s="44">
        <v>0</v>
      </c>
      <c r="P5836" s="44">
        <v>0</v>
      </c>
      <c r="Q5836" s="44">
        <v>380</v>
      </c>
      <c r="R5836" s="44">
        <v>380</v>
      </c>
      <c r="S5836" s="44">
        <v>0</v>
      </c>
      <c r="T5836" s="44">
        <f t="shared" si="3959"/>
        <v>380</v>
      </c>
      <c r="U5836" s="44">
        <v>380</v>
      </c>
      <c r="V5836" s="44"/>
      <c r="W5836" s="44"/>
      <c r="X5836" s="44">
        <f t="shared" si="3960"/>
        <v>380</v>
      </c>
      <c r="Y5836" s="209">
        <f t="shared" si="3954"/>
        <v>100</v>
      </c>
    </row>
    <row r="5837" spans="1:25">
      <c r="A5837" s="20" t="s">
        <v>786</v>
      </c>
      <c r="B5837" s="20" t="s">
        <v>184</v>
      </c>
      <c r="C5837" s="20" t="s">
        <v>1186</v>
      </c>
      <c r="D5837" s="20" t="s">
        <v>1924</v>
      </c>
      <c r="E5837" s="20" t="s">
        <v>144</v>
      </c>
      <c r="F5837" s="23" t="s">
        <v>0</v>
      </c>
      <c r="G5837" s="154" t="s">
        <v>0</v>
      </c>
      <c r="H5837" s="21" t="s">
        <v>32</v>
      </c>
      <c r="I5837" s="66">
        <f t="shared" si="3957"/>
        <v>30000</v>
      </c>
      <c r="J5837" s="66">
        <f t="shared" ref="J5837:P5837" si="3966">SUM(J5838:J5840)</f>
        <v>15000</v>
      </c>
      <c r="K5837" s="66">
        <f t="shared" si="3958"/>
        <v>15000</v>
      </c>
      <c r="L5837" s="66">
        <f t="shared" si="3966"/>
        <v>15000</v>
      </c>
      <c r="M5837" s="66">
        <f t="shared" si="3966"/>
        <v>0</v>
      </c>
      <c r="N5837" s="66">
        <f t="shared" si="3966"/>
        <v>0</v>
      </c>
      <c r="O5837" s="66">
        <f t="shared" si="3966"/>
        <v>0</v>
      </c>
      <c r="P5837" s="66">
        <f t="shared" si="3966"/>
        <v>0</v>
      </c>
      <c r="Q5837" s="66">
        <f>SUM(Q5838:Q5840)</f>
        <v>42503</v>
      </c>
      <c r="R5837" s="66">
        <f>SUM(R5838:R5840)</f>
        <v>22143</v>
      </c>
      <c r="S5837" s="66">
        <f>SUM(S5838:S5840)</f>
        <v>16656</v>
      </c>
      <c r="T5837" s="66">
        <f t="shared" ref="T5837:X5837" si="3967">SUM(T5838:T5840)</f>
        <v>5487</v>
      </c>
      <c r="U5837" s="66">
        <f t="shared" si="3967"/>
        <v>3195</v>
      </c>
      <c r="V5837" s="66">
        <f t="shared" si="3967"/>
        <v>1320</v>
      </c>
      <c r="W5837" s="66">
        <f t="shared" si="3967"/>
        <v>972</v>
      </c>
      <c r="X5837" s="66">
        <f t="shared" si="3967"/>
        <v>22143</v>
      </c>
      <c r="Y5837" s="208">
        <f t="shared" si="3954"/>
        <v>100</v>
      </c>
    </row>
    <row r="5838" spans="1:25">
      <c r="A5838" s="23" t="s">
        <v>786</v>
      </c>
      <c r="B5838" s="23" t="s">
        <v>184</v>
      </c>
      <c r="C5838" s="23" t="s">
        <v>1186</v>
      </c>
      <c r="D5838" s="23" t="s">
        <v>1924</v>
      </c>
      <c r="E5838" s="22">
        <v>6139</v>
      </c>
      <c r="F5838" s="23"/>
      <c r="G5838" s="128" t="s">
        <v>3379</v>
      </c>
      <c r="H5838" s="32" t="s">
        <v>32</v>
      </c>
      <c r="I5838" s="44">
        <f t="shared" si="3957"/>
        <v>25000</v>
      </c>
      <c r="J5838" s="44">
        <v>10000</v>
      </c>
      <c r="K5838" s="44">
        <f t="shared" si="3958"/>
        <v>15000</v>
      </c>
      <c r="L5838" s="44">
        <v>15000</v>
      </c>
      <c r="M5838" s="44">
        <v>0</v>
      </c>
      <c r="N5838" s="44">
        <v>0</v>
      </c>
      <c r="O5838" s="44">
        <v>0</v>
      </c>
      <c r="P5838" s="44">
        <v>0</v>
      </c>
      <c r="Q5838" s="44">
        <v>37360</v>
      </c>
      <c r="R5838" s="44">
        <v>17000</v>
      </c>
      <c r="S5838" s="44">
        <v>12750</v>
      </c>
      <c r="T5838" s="44">
        <f t="shared" si="3959"/>
        <v>4250</v>
      </c>
      <c r="U5838" s="44">
        <v>2500</v>
      </c>
      <c r="V5838" s="44">
        <v>1000</v>
      </c>
      <c r="W5838" s="44">
        <v>750</v>
      </c>
      <c r="X5838" s="44">
        <f t="shared" si="3960"/>
        <v>17000</v>
      </c>
      <c r="Y5838" s="209">
        <f t="shared" si="3954"/>
        <v>100</v>
      </c>
    </row>
    <row r="5839" spans="1:25">
      <c r="A5839" s="23" t="s">
        <v>786</v>
      </c>
      <c r="B5839" s="23" t="s">
        <v>184</v>
      </c>
      <c r="C5839" s="23" t="s">
        <v>1186</v>
      </c>
      <c r="D5839" s="23" t="s">
        <v>1924</v>
      </c>
      <c r="E5839" s="22">
        <v>6139</v>
      </c>
      <c r="F5839" s="23" t="s">
        <v>1931</v>
      </c>
      <c r="G5839" s="128" t="s">
        <v>3379</v>
      </c>
      <c r="H5839" s="32" t="s">
        <v>152</v>
      </c>
      <c r="I5839" s="44">
        <f t="shared" si="3957"/>
        <v>3500</v>
      </c>
      <c r="J5839" s="44">
        <v>3500</v>
      </c>
      <c r="K5839" s="44">
        <f t="shared" si="3958"/>
        <v>0</v>
      </c>
      <c r="L5839" s="44">
        <v>0</v>
      </c>
      <c r="M5839" s="44">
        <v>0</v>
      </c>
      <c r="N5839" s="44">
        <v>0</v>
      </c>
      <c r="O5839" s="44">
        <v>0</v>
      </c>
      <c r="P5839" s="44">
        <v>0</v>
      </c>
      <c r="Q5839" s="44">
        <v>3643</v>
      </c>
      <c r="R5839" s="44">
        <v>3643</v>
      </c>
      <c r="S5839" s="44">
        <v>2781</v>
      </c>
      <c r="T5839" s="44">
        <f t="shared" si="3959"/>
        <v>862</v>
      </c>
      <c r="U5839" s="44">
        <v>320</v>
      </c>
      <c r="V5839" s="44">
        <v>320</v>
      </c>
      <c r="W5839" s="44">
        <v>222</v>
      </c>
      <c r="X5839" s="44">
        <f t="shared" si="3960"/>
        <v>3643</v>
      </c>
      <c r="Y5839" s="209">
        <f t="shared" si="3954"/>
        <v>100</v>
      </c>
    </row>
    <row r="5840" spans="1:25">
      <c r="A5840" s="23" t="s">
        <v>786</v>
      </c>
      <c r="B5840" s="23" t="s">
        <v>184</v>
      </c>
      <c r="C5840" s="23" t="s">
        <v>1186</v>
      </c>
      <c r="D5840" s="23" t="s">
        <v>1924</v>
      </c>
      <c r="E5840" s="22">
        <v>6139</v>
      </c>
      <c r="F5840" s="23" t="s">
        <v>1932</v>
      </c>
      <c r="G5840" s="128" t="s">
        <v>3379</v>
      </c>
      <c r="H5840" s="32" t="s">
        <v>158</v>
      </c>
      <c r="I5840" s="44">
        <f t="shared" si="3957"/>
        <v>1500</v>
      </c>
      <c r="J5840" s="44">
        <v>1500</v>
      </c>
      <c r="K5840" s="44">
        <f t="shared" si="3958"/>
        <v>0</v>
      </c>
      <c r="L5840" s="44">
        <v>0</v>
      </c>
      <c r="M5840" s="44">
        <v>0</v>
      </c>
      <c r="N5840" s="44">
        <v>0</v>
      </c>
      <c r="O5840" s="44">
        <v>0</v>
      </c>
      <c r="P5840" s="44">
        <v>0</v>
      </c>
      <c r="Q5840" s="44">
        <v>1500</v>
      </c>
      <c r="R5840" s="44">
        <v>1500</v>
      </c>
      <c r="S5840" s="44">
        <v>1125</v>
      </c>
      <c r="T5840" s="44">
        <f t="shared" si="3959"/>
        <v>375</v>
      </c>
      <c r="U5840" s="44">
        <v>375</v>
      </c>
      <c r="V5840" s="44"/>
      <c r="W5840" s="44"/>
      <c r="X5840" s="44">
        <f t="shared" si="3960"/>
        <v>1500</v>
      </c>
      <c r="Y5840" s="209">
        <f t="shared" si="3954"/>
        <v>100</v>
      </c>
    </row>
    <row r="5841" spans="1:25" ht="20.399999999999999">
      <c r="A5841" s="20" t="s">
        <v>0</v>
      </c>
      <c r="B5841" s="20" t="s">
        <v>0</v>
      </c>
      <c r="C5841" s="20" t="s">
        <v>0</v>
      </c>
      <c r="D5841" s="21" t="s">
        <v>0</v>
      </c>
      <c r="E5841" s="21" t="s">
        <v>0</v>
      </c>
      <c r="F5841" s="21" t="s">
        <v>0</v>
      </c>
      <c r="G5841" s="150" t="s">
        <v>0</v>
      </c>
      <c r="H5841" s="30" t="s">
        <v>42</v>
      </c>
      <c r="I5841" s="31">
        <f t="shared" si="3957"/>
        <v>100</v>
      </c>
      <c r="J5841" s="31">
        <f t="shared" ref="J5841:X5842" si="3968">SUM(J5842)</f>
        <v>100</v>
      </c>
      <c r="K5841" s="31">
        <f t="shared" si="3958"/>
        <v>0</v>
      </c>
      <c r="L5841" s="31">
        <f t="shared" si="3968"/>
        <v>0</v>
      </c>
      <c r="M5841" s="31">
        <f t="shared" si="3968"/>
        <v>0</v>
      </c>
      <c r="N5841" s="31">
        <f t="shared" si="3968"/>
        <v>0</v>
      </c>
      <c r="O5841" s="31">
        <f t="shared" si="3968"/>
        <v>0</v>
      </c>
      <c r="P5841" s="31">
        <f t="shared" si="3968"/>
        <v>0</v>
      </c>
      <c r="Q5841" s="31">
        <f t="shared" si="3968"/>
        <v>10608</v>
      </c>
      <c r="R5841" s="31">
        <f t="shared" si="3968"/>
        <v>5710</v>
      </c>
      <c r="S5841" s="31">
        <f t="shared" si="3968"/>
        <v>5610</v>
      </c>
      <c r="T5841" s="31">
        <f t="shared" si="3968"/>
        <v>0</v>
      </c>
      <c r="U5841" s="31">
        <f t="shared" si="3968"/>
        <v>0</v>
      </c>
      <c r="V5841" s="31">
        <f t="shared" si="3968"/>
        <v>0</v>
      </c>
      <c r="W5841" s="31">
        <f t="shared" si="3968"/>
        <v>0</v>
      </c>
      <c r="X5841" s="31">
        <f t="shared" si="3968"/>
        <v>5610</v>
      </c>
      <c r="Y5841" s="220">
        <f t="shared" si="3954"/>
        <v>98.24868651488616</v>
      </c>
    </row>
    <row r="5842" spans="1:25">
      <c r="A5842" s="23" t="s">
        <v>786</v>
      </c>
      <c r="B5842" s="23" t="s">
        <v>184</v>
      </c>
      <c r="C5842" s="23" t="s">
        <v>1186</v>
      </c>
      <c r="D5842" s="23" t="s">
        <v>1924</v>
      </c>
      <c r="E5842" s="21" t="s">
        <v>159</v>
      </c>
      <c r="F5842" s="21" t="s">
        <v>0</v>
      </c>
      <c r="G5842" s="150" t="s">
        <v>0</v>
      </c>
      <c r="H5842" s="21" t="s">
        <v>34</v>
      </c>
      <c r="I5842" s="66">
        <f t="shared" si="3957"/>
        <v>100</v>
      </c>
      <c r="J5842" s="66">
        <f t="shared" si="3968"/>
        <v>100</v>
      </c>
      <c r="K5842" s="66">
        <f t="shared" si="3958"/>
        <v>0</v>
      </c>
      <c r="L5842" s="66">
        <f t="shared" si="3968"/>
        <v>0</v>
      </c>
      <c r="M5842" s="66">
        <f t="shared" si="3968"/>
        <v>0</v>
      </c>
      <c r="N5842" s="66">
        <f t="shared" si="3968"/>
        <v>0</v>
      </c>
      <c r="O5842" s="66">
        <f t="shared" si="3968"/>
        <v>0</v>
      </c>
      <c r="P5842" s="66">
        <f t="shared" si="3968"/>
        <v>0</v>
      </c>
      <c r="Q5842" s="66">
        <f t="shared" si="3968"/>
        <v>10608</v>
      </c>
      <c r="R5842" s="66">
        <f t="shared" si="3968"/>
        <v>5710</v>
      </c>
      <c r="S5842" s="66">
        <f t="shared" si="3968"/>
        <v>5610</v>
      </c>
      <c r="T5842" s="66">
        <f t="shared" si="3968"/>
        <v>0</v>
      </c>
      <c r="U5842" s="66">
        <f t="shared" si="3968"/>
        <v>0</v>
      </c>
      <c r="V5842" s="66">
        <f t="shared" si="3968"/>
        <v>0</v>
      </c>
      <c r="W5842" s="66">
        <f t="shared" si="3968"/>
        <v>0</v>
      </c>
      <c r="X5842" s="66">
        <f t="shared" si="3968"/>
        <v>5610</v>
      </c>
      <c r="Y5842" s="208">
        <f t="shared" si="3954"/>
        <v>98.24868651488616</v>
      </c>
    </row>
    <row r="5843" spans="1:25">
      <c r="A5843" s="23" t="s">
        <v>786</v>
      </c>
      <c r="B5843" s="23" t="s">
        <v>184</v>
      </c>
      <c r="C5843" s="23" t="s">
        <v>1186</v>
      </c>
      <c r="D5843" s="23" t="s">
        <v>1924</v>
      </c>
      <c r="E5843" s="22">
        <v>6148</v>
      </c>
      <c r="F5843" s="23"/>
      <c r="G5843" s="128" t="s">
        <v>3379</v>
      </c>
      <c r="H5843" s="32" t="s">
        <v>41</v>
      </c>
      <c r="I5843" s="44">
        <f t="shared" si="3957"/>
        <v>100</v>
      </c>
      <c r="J5843" s="44">
        <v>100</v>
      </c>
      <c r="K5843" s="44">
        <f t="shared" si="3958"/>
        <v>0</v>
      </c>
      <c r="L5843" s="44">
        <v>0</v>
      </c>
      <c r="M5843" s="44">
        <v>0</v>
      </c>
      <c r="N5843" s="44">
        <v>0</v>
      </c>
      <c r="O5843" s="44">
        <v>0</v>
      </c>
      <c r="P5843" s="44">
        <v>0</v>
      </c>
      <c r="Q5843" s="44">
        <v>10608</v>
      </c>
      <c r="R5843" s="44">
        <v>5710</v>
      </c>
      <c r="S5843" s="44">
        <v>5610</v>
      </c>
      <c r="T5843" s="44">
        <f t="shared" si="3959"/>
        <v>0</v>
      </c>
      <c r="U5843" s="44"/>
      <c r="V5843" s="44"/>
      <c r="W5843" s="44"/>
      <c r="X5843" s="44">
        <f t="shared" si="3960"/>
        <v>5610</v>
      </c>
      <c r="Y5843" s="209">
        <f t="shared" si="3954"/>
        <v>98.24868651488616</v>
      </c>
    </row>
    <row r="5844" spans="1:25" ht="20.399999999999999">
      <c r="A5844" s="20" t="s">
        <v>0</v>
      </c>
      <c r="B5844" s="20" t="s">
        <v>0</v>
      </c>
      <c r="C5844" s="20" t="s">
        <v>0</v>
      </c>
      <c r="D5844" s="21" t="s">
        <v>0</v>
      </c>
      <c r="E5844" s="21" t="s">
        <v>0</v>
      </c>
      <c r="F5844" s="21" t="s">
        <v>0</v>
      </c>
      <c r="G5844" s="150" t="s">
        <v>0</v>
      </c>
      <c r="H5844" s="30" t="s">
        <v>60</v>
      </c>
      <c r="I5844" s="31">
        <f t="shared" si="3957"/>
        <v>17700</v>
      </c>
      <c r="J5844" s="31">
        <f t="shared" ref="J5844:X5845" si="3969">SUM(J5845)</f>
        <v>0</v>
      </c>
      <c r="K5844" s="31">
        <f t="shared" si="3958"/>
        <v>17700</v>
      </c>
      <c r="L5844" s="31">
        <f t="shared" si="3969"/>
        <v>17700</v>
      </c>
      <c r="M5844" s="31">
        <f t="shared" si="3969"/>
        <v>0</v>
      </c>
      <c r="N5844" s="31">
        <f t="shared" si="3969"/>
        <v>0</v>
      </c>
      <c r="O5844" s="31">
        <f t="shared" si="3969"/>
        <v>0</v>
      </c>
      <c r="P5844" s="31">
        <f t="shared" si="3969"/>
        <v>0</v>
      </c>
      <c r="Q5844" s="31">
        <f t="shared" si="3969"/>
        <v>82200</v>
      </c>
      <c r="R5844" s="31">
        <f t="shared" si="3969"/>
        <v>0</v>
      </c>
      <c r="S5844" s="31">
        <f t="shared" si="3969"/>
        <v>0</v>
      </c>
      <c r="T5844" s="31">
        <f t="shared" si="3969"/>
        <v>0</v>
      </c>
      <c r="U5844" s="31">
        <f t="shared" si="3969"/>
        <v>0</v>
      </c>
      <c r="V5844" s="31">
        <f t="shared" si="3969"/>
        <v>0</v>
      </c>
      <c r="W5844" s="31">
        <f t="shared" si="3969"/>
        <v>0</v>
      </c>
      <c r="X5844" s="31">
        <f t="shared" si="3969"/>
        <v>0</v>
      </c>
      <c r="Y5844" s="220">
        <f t="shared" si="3954"/>
        <v>0</v>
      </c>
    </row>
    <row r="5845" spans="1:25">
      <c r="A5845" s="23" t="s">
        <v>786</v>
      </c>
      <c r="B5845" s="23" t="s">
        <v>184</v>
      </c>
      <c r="C5845" s="23" t="s">
        <v>1186</v>
      </c>
      <c r="D5845" s="23" t="s">
        <v>1924</v>
      </c>
      <c r="E5845" s="21" t="s">
        <v>166</v>
      </c>
      <c r="F5845" s="21" t="s">
        <v>0</v>
      </c>
      <c r="G5845" s="150" t="s">
        <v>0</v>
      </c>
      <c r="H5845" s="21" t="s">
        <v>53</v>
      </c>
      <c r="I5845" s="66">
        <f t="shared" si="3957"/>
        <v>17700</v>
      </c>
      <c r="J5845" s="66">
        <f t="shared" si="3969"/>
        <v>0</v>
      </c>
      <c r="K5845" s="66">
        <f t="shared" si="3958"/>
        <v>17700</v>
      </c>
      <c r="L5845" s="66">
        <f t="shared" si="3969"/>
        <v>17700</v>
      </c>
      <c r="M5845" s="66">
        <f t="shared" si="3969"/>
        <v>0</v>
      </c>
      <c r="N5845" s="66">
        <f t="shared" si="3969"/>
        <v>0</v>
      </c>
      <c r="O5845" s="66">
        <f t="shared" si="3969"/>
        <v>0</v>
      </c>
      <c r="P5845" s="66">
        <f t="shared" si="3969"/>
        <v>0</v>
      </c>
      <c r="Q5845" s="66">
        <f t="shared" si="3969"/>
        <v>82200</v>
      </c>
      <c r="R5845" s="66">
        <f t="shared" si="3969"/>
        <v>0</v>
      </c>
      <c r="S5845" s="66">
        <f t="shared" si="3969"/>
        <v>0</v>
      </c>
      <c r="T5845" s="66">
        <f t="shared" si="3969"/>
        <v>0</v>
      </c>
      <c r="U5845" s="66">
        <f t="shared" si="3969"/>
        <v>0</v>
      </c>
      <c r="V5845" s="66">
        <f t="shared" si="3969"/>
        <v>0</v>
      </c>
      <c r="W5845" s="66">
        <f t="shared" si="3969"/>
        <v>0</v>
      </c>
      <c r="X5845" s="66">
        <f t="shared" si="3969"/>
        <v>0</v>
      </c>
      <c r="Y5845" s="208">
        <f t="shared" si="3954"/>
        <v>0</v>
      </c>
    </row>
    <row r="5846" spans="1:25">
      <c r="A5846" s="23" t="s">
        <v>786</v>
      </c>
      <c r="B5846" s="23" t="s">
        <v>184</v>
      </c>
      <c r="C5846" s="23" t="s">
        <v>1186</v>
      </c>
      <c r="D5846" s="23" t="s">
        <v>1924</v>
      </c>
      <c r="E5846" s="22">
        <v>8213</v>
      </c>
      <c r="F5846" s="23"/>
      <c r="G5846" s="128" t="s">
        <v>3379</v>
      </c>
      <c r="H5846" s="32" t="s">
        <v>56</v>
      </c>
      <c r="I5846" s="44">
        <f t="shared" si="3957"/>
        <v>17700</v>
      </c>
      <c r="J5846" s="44">
        <v>0</v>
      </c>
      <c r="K5846" s="44">
        <f t="shared" si="3958"/>
        <v>17700</v>
      </c>
      <c r="L5846" s="44">
        <v>17700</v>
      </c>
      <c r="M5846" s="44">
        <v>0</v>
      </c>
      <c r="N5846" s="44">
        <v>0</v>
      </c>
      <c r="O5846" s="44">
        <v>0</v>
      </c>
      <c r="P5846" s="44">
        <v>0</v>
      </c>
      <c r="Q5846" s="44">
        <v>82200</v>
      </c>
      <c r="R5846" s="44">
        <v>0</v>
      </c>
      <c r="S5846" s="44">
        <v>0</v>
      </c>
      <c r="T5846" s="44">
        <f t="shared" si="3959"/>
        <v>0</v>
      </c>
      <c r="U5846" s="44"/>
      <c r="V5846" s="44"/>
      <c r="W5846" s="44"/>
      <c r="X5846" s="44">
        <f t="shared" si="3960"/>
        <v>0</v>
      </c>
      <c r="Y5846" s="209">
        <f t="shared" si="3954"/>
        <v>0</v>
      </c>
    </row>
    <row r="5847" spans="1:25" ht="20.399999999999999">
      <c r="A5847" s="32" t="s">
        <v>0</v>
      </c>
      <c r="B5847" s="32" t="s">
        <v>0</v>
      </c>
      <c r="C5847" s="32" t="s">
        <v>0</v>
      </c>
      <c r="D5847" s="32" t="s">
        <v>0</v>
      </c>
      <c r="E5847" s="32" t="s">
        <v>0</v>
      </c>
      <c r="F5847" s="32" t="s">
        <v>0</v>
      </c>
      <c r="G5847" s="154" t="s">
        <v>0</v>
      </c>
      <c r="H5847" s="30" t="s">
        <v>1933</v>
      </c>
      <c r="I5847" s="31">
        <f t="shared" si="3957"/>
        <v>1368088</v>
      </c>
      <c r="J5847" s="31">
        <f t="shared" ref="J5847:P5847" si="3970">SUM(J5818,J5841,J5844)</f>
        <v>1318088</v>
      </c>
      <c r="K5847" s="31">
        <f t="shared" si="3958"/>
        <v>50000</v>
      </c>
      <c r="L5847" s="31">
        <f t="shared" si="3970"/>
        <v>50000</v>
      </c>
      <c r="M5847" s="31">
        <f t="shared" si="3970"/>
        <v>0</v>
      </c>
      <c r="N5847" s="31">
        <f t="shared" si="3970"/>
        <v>0</v>
      </c>
      <c r="O5847" s="31">
        <f t="shared" si="3970"/>
        <v>0</v>
      </c>
      <c r="P5847" s="31">
        <f t="shared" si="3970"/>
        <v>0</v>
      </c>
      <c r="Q5847" s="31">
        <f>SUM(Q5818,Q5841,Q5844)</f>
        <v>1520643</v>
      </c>
      <c r="R5847" s="31">
        <f>SUM(R5818,R5841,R5844)</f>
        <v>1380103</v>
      </c>
      <c r="S5847" s="31">
        <f>SUM(S5818,S5841,S5844)</f>
        <v>1079252</v>
      </c>
      <c r="T5847" s="31">
        <f t="shared" ref="T5847:X5847" si="3971">SUM(T5818,T5841,T5844)</f>
        <v>300751</v>
      </c>
      <c r="U5847" s="31">
        <f t="shared" si="3971"/>
        <v>115467</v>
      </c>
      <c r="V5847" s="31">
        <f t="shared" si="3971"/>
        <v>111425</v>
      </c>
      <c r="W5847" s="31">
        <f t="shared" si="3971"/>
        <v>73859</v>
      </c>
      <c r="X5847" s="31">
        <f t="shared" si="3971"/>
        <v>1380003</v>
      </c>
      <c r="Y5847" s="220">
        <f t="shared" si="3954"/>
        <v>99.992754164000814</v>
      </c>
    </row>
    <row r="5848" spans="1:25" ht="15" thickBot="1">
      <c r="A5848" s="32" t="s">
        <v>0</v>
      </c>
      <c r="B5848" s="32" t="s">
        <v>0</v>
      </c>
      <c r="C5848" s="32" t="s">
        <v>0</v>
      </c>
      <c r="D5848" s="32" t="s">
        <v>0</v>
      </c>
      <c r="E5848" s="32" t="s">
        <v>0</v>
      </c>
      <c r="F5848" s="32" t="s">
        <v>0</v>
      </c>
      <c r="G5848" s="154" t="s">
        <v>0</v>
      </c>
      <c r="H5848" s="21" t="s">
        <v>170</v>
      </c>
      <c r="I5848" s="66">
        <f t="shared" si="3957"/>
        <v>30</v>
      </c>
      <c r="J5848" s="66">
        <v>30</v>
      </c>
      <c r="K5848" s="66">
        <f t="shared" si="3958"/>
        <v>0</v>
      </c>
      <c r="L5848" s="66" t="s">
        <v>0</v>
      </c>
      <c r="M5848" s="66" t="s">
        <v>0</v>
      </c>
      <c r="N5848" s="66" t="s">
        <v>0</v>
      </c>
      <c r="O5848" s="66" t="s">
        <v>0</v>
      </c>
      <c r="P5848" s="66" t="s">
        <v>0</v>
      </c>
      <c r="Q5848" s="66">
        <v>0</v>
      </c>
      <c r="R5848" s="66"/>
      <c r="S5848" s="66"/>
      <c r="T5848" s="66"/>
      <c r="U5848" s="66"/>
      <c r="V5848" s="66"/>
      <c r="W5848" s="66"/>
      <c r="X5848" s="66"/>
      <c r="Y5848" s="208">
        <v>0</v>
      </c>
    </row>
    <row r="5849" spans="1:25" ht="41.4" thickBot="1">
      <c r="A5849" s="252" t="s">
        <v>0</v>
      </c>
      <c r="B5849" s="252" t="s">
        <v>0</v>
      </c>
      <c r="C5849" s="252" t="s">
        <v>0</v>
      </c>
      <c r="D5849" s="252" t="s">
        <v>0</v>
      </c>
      <c r="E5849" s="252" t="s">
        <v>0</v>
      </c>
      <c r="F5849" s="252" t="s">
        <v>0</v>
      </c>
      <c r="G5849" s="258" t="s">
        <v>0</v>
      </c>
      <c r="H5849" s="24" t="s">
        <v>72</v>
      </c>
      <c r="I5849" s="1" t="s">
        <v>3093</v>
      </c>
      <c r="J5849" s="1" t="s">
        <v>3130</v>
      </c>
      <c r="K5849" s="1" t="s">
        <v>3</v>
      </c>
      <c r="L5849" s="1" t="s">
        <v>4</v>
      </c>
      <c r="M5849" s="1" t="s">
        <v>5</v>
      </c>
      <c r="N5849" s="1" t="s">
        <v>6</v>
      </c>
      <c r="O5849" s="1" t="s">
        <v>7</v>
      </c>
      <c r="P5849" s="1" t="s">
        <v>8</v>
      </c>
      <c r="Q5849" s="1" t="s">
        <v>3344</v>
      </c>
      <c r="R5849" s="1" t="s">
        <v>3427</v>
      </c>
      <c r="S5849" s="1" t="s">
        <v>3447</v>
      </c>
      <c r="T5849" s="1" t="s">
        <v>3448</v>
      </c>
      <c r="U5849" s="1" t="s">
        <v>3452</v>
      </c>
      <c r="V5849" s="1" t="s">
        <v>3449</v>
      </c>
      <c r="W5849" s="1" t="s">
        <v>3450</v>
      </c>
      <c r="X5849" s="1" t="s">
        <v>3451</v>
      </c>
      <c r="Y5849" s="216" t="s">
        <v>3385</v>
      </c>
    </row>
    <row r="5850" spans="1:25">
      <c r="A5850" s="253"/>
      <c r="B5850" s="253"/>
      <c r="C5850" s="253"/>
      <c r="D5850" s="253"/>
      <c r="E5850" s="253"/>
      <c r="F5850" s="253"/>
      <c r="G5850" s="259"/>
      <c r="H5850" s="33" t="s">
        <v>0</v>
      </c>
      <c r="I5850" s="45">
        <v>1</v>
      </c>
      <c r="J5850" s="45">
        <v>3</v>
      </c>
      <c r="K5850" s="45" t="s">
        <v>9</v>
      </c>
      <c r="L5850" s="45">
        <v>5</v>
      </c>
      <c r="M5850" s="45">
        <v>6</v>
      </c>
      <c r="N5850" s="45">
        <v>7</v>
      </c>
      <c r="O5850" s="45">
        <v>8</v>
      </c>
      <c r="P5850" s="45">
        <v>9</v>
      </c>
      <c r="Q5850" s="45">
        <v>1</v>
      </c>
      <c r="R5850" s="45">
        <v>2</v>
      </c>
      <c r="S5850" s="45">
        <v>3</v>
      </c>
      <c r="T5850" s="45" t="s">
        <v>3453</v>
      </c>
      <c r="U5850" s="45">
        <v>5</v>
      </c>
      <c r="V5850" s="45">
        <v>6</v>
      </c>
      <c r="W5850" s="45">
        <v>7</v>
      </c>
      <c r="X5850" s="45" t="s">
        <v>3454</v>
      </c>
      <c r="Y5850" s="276">
        <v>9</v>
      </c>
    </row>
    <row r="5851" spans="1:25">
      <c r="A5851" s="253"/>
      <c r="B5851" s="253"/>
      <c r="C5851" s="253"/>
      <c r="D5851" s="253"/>
      <c r="E5851" s="253"/>
      <c r="F5851" s="253"/>
      <c r="G5851" s="259"/>
      <c r="H5851" s="34" t="s">
        <v>109</v>
      </c>
      <c r="I5851" s="35">
        <f t="shared" si="3957"/>
        <v>1368088</v>
      </c>
      <c r="J5851" s="35">
        <f t="shared" ref="J5851:P5851" si="3972">SUM(J5847)</f>
        <v>1318088</v>
      </c>
      <c r="K5851" s="35">
        <f t="shared" si="3958"/>
        <v>50000</v>
      </c>
      <c r="L5851" s="35">
        <f t="shared" si="3972"/>
        <v>50000</v>
      </c>
      <c r="M5851" s="35">
        <f t="shared" si="3972"/>
        <v>0</v>
      </c>
      <c r="N5851" s="35">
        <f t="shared" si="3972"/>
        <v>0</v>
      </c>
      <c r="O5851" s="35">
        <f t="shared" si="3972"/>
        <v>0</v>
      </c>
      <c r="P5851" s="35">
        <f t="shared" si="3972"/>
        <v>0</v>
      </c>
      <c r="Q5851" s="35">
        <f>SUM(Q5847)</f>
        <v>1520643</v>
      </c>
      <c r="R5851" s="35">
        <f>SUM(R5847)</f>
        <v>1380103</v>
      </c>
      <c r="S5851" s="35">
        <f>SUM(S5847)</f>
        <v>1079252</v>
      </c>
      <c r="T5851" s="35">
        <f t="shared" ref="T5851:X5851" si="3973">SUM(T5847)</f>
        <v>300751</v>
      </c>
      <c r="U5851" s="35">
        <f t="shared" si="3973"/>
        <v>115467</v>
      </c>
      <c r="V5851" s="35">
        <f t="shared" si="3973"/>
        <v>111425</v>
      </c>
      <c r="W5851" s="35">
        <f t="shared" si="3973"/>
        <v>73859</v>
      </c>
      <c r="X5851" s="35">
        <f t="shared" si="3973"/>
        <v>1380003</v>
      </c>
      <c r="Y5851" s="218">
        <f t="shared" ref="Y5851:Y5852" si="3974">IF(R5851=0,0,(X5851/R5851)*100)</f>
        <v>99.992754164000814</v>
      </c>
    </row>
    <row r="5852" spans="1:25">
      <c r="A5852" s="253"/>
      <c r="B5852" s="253"/>
      <c r="C5852" s="253"/>
      <c r="D5852" s="253"/>
      <c r="E5852" s="253"/>
      <c r="F5852" s="253"/>
      <c r="G5852" s="259"/>
      <c r="H5852" s="36" t="s">
        <v>69</v>
      </c>
      <c r="I5852" s="35">
        <f t="shared" si="3957"/>
        <v>1368088</v>
      </c>
      <c r="J5852" s="35">
        <f t="shared" ref="J5852:P5852" si="3975">SUM(J5851)</f>
        <v>1318088</v>
      </c>
      <c r="K5852" s="35">
        <f t="shared" si="3958"/>
        <v>50000</v>
      </c>
      <c r="L5852" s="35">
        <f t="shared" si="3975"/>
        <v>50000</v>
      </c>
      <c r="M5852" s="35">
        <f t="shared" si="3975"/>
        <v>0</v>
      </c>
      <c r="N5852" s="35">
        <f t="shared" si="3975"/>
        <v>0</v>
      </c>
      <c r="O5852" s="35">
        <f t="shared" si="3975"/>
        <v>0</v>
      </c>
      <c r="P5852" s="35">
        <f t="shared" si="3975"/>
        <v>0</v>
      </c>
      <c r="Q5852" s="35">
        <f>SUM(Q5851)</f>
        <v>1520643</v>
      </c>
      <c r="R5852" s="35">
        <f>SUM(R5851)</f>
        <v>1380103</v>
      </c>
      <c r="S5852" s="35">
        <f>SUM(S5851)</f>
        <v>1079252</v>
      </c>
      <c r="T5852" s="35">
        <f t="shared" ref="T5852:X5852" si="3976">SUM(T5851)</f>
        <v>300751</v>
      </c>
      <c r="U5852" s="35">
        <f t="shared" si="3976"/>
        <v>115467</v>
      </c>
      <c r="V5852" s="35">
        <f t="shared" si="3976"/>
        <v>111425</v>
      </c>
      <c r="W5852" s="35">
        <f t="shared" si="3976"/>
        <v>73859</v>
      </c>
      <c r="X5852" s="35">
        <f t="shared" si="3976"/>
        <v>1380003</v>
      </c>
      <c r="Y5852" s="218">
        <f t="shared" si="3974"/>
        <v>99.992754164000814</v>
      </c>
    </row>
    <row r="5853" spans="1:25">
      <c r="A5853" s="254"/>
      <c r="B5853" s="254"/>
      <c r="C5853" s="254"/>
      <c r="D5853" s="254"/>
      <c r="E5853" s="254"/>
      <c r="F5853" s="254"/>
      <c r="G5853" s="260"/>
    </row>
    <row r="5854" spans="1:25" ht="15" thickBot="1">
      <c r="A5854" s="32" t="s">
        <v>0</v>
      </c>
      <c r="B5854" s="32" t="s">
        <v>0</v>
      </c>
      <c r="C5854" s="32" t="s">
        <v>0</v>
      </c>
      <c r="D5854" s="32" t="s">
        <v>0</v>
      </c>
      <c r="E5854" s="32" t="s">
        <v>0</v>
      </c>
      <c r="F5854" s="32" t="s">
        <v>0</v>
      </c>
      <c r="G5854" s="154" t="s">
        <v>0</v>
      </c>
      <c r="H5854" s="37" t="s">
        <v>0</v>
      </c>
      <c r="I5854" s="37"/>
      <c r="J5854" s="37"/>
      <c r="K5854" s="37"/>
      <c r="L5854" s="37" t="s">
        <v>0</v>
      </c>
      <c r="M5854" s="37" t="s">
        <v>0</v>
      </c>
      <c r="N5854" s="37" t="s">
        <v>0</v>
      </c>
      <c r="O5854" s="37" t="s">
        <v>0</v>
      </c>
      <c r="P5854" s="37" t="s">
        <v>0</v>
      </c>
      <c r="Q5854" s="37"/>
      <c r="R5854" s="37"/>
      <c r="S5854" s="37"/>
      <c r="T5854" s="37" t="s">
        <v>0</v>
      </c>
      <c r="U5854" s="37" t="s">
        <v>0</v>
      </c>
      <c r="V5854" s="37" t="s">
        <v>0</v>
      </c>
      <c r="W5854" s="37" t="s">
        <v>0</v>
      </c>
      <c r="X5854" s="37" t="s">
        <v>0</v>
      </c>
      <c r="Y5854" s="219"/>
    </row>
    <row r="5855" spans="1:25" ht="41.4" thickBot="1">
      <c r="A5855" s="24" t="s">
        <v>123</v>
      </c>
      <c r="B5855" s="24" t="s">
        <v>124</v>
      </c>
      <c r="C5855" s="24" t="s">
        <v>125</v>
      </c>
      <c r="D5855" s="25" t="s">
        <v>0</v>
      </c>
      <c r="E5855" s="24" t="s">
        <v>126</v>
      </c>
      <c r="F5855" s="24" t="s">
        <v>127</v>
      </c>
      <c r="G5855" s="151" t="s">
        <v>128</v>
      </c>
      <c r="H5855" s="24" t="s">
        <v>1</v>
      </c>
      <c r="I5855" s="1" t="s">
        <v>3093</v>
      </c>
      <c r="J5855" s="1" t="s">
        <v>3130</v>
      </c>
      <c r="K5855" s="1" t="s">
        <v>3</v>
      </c>
      <c r="L5855" s="1" t="s">
        <v>4</v>
      </c>
      <c r="M5855" s="1" t="s">
        <v>5</v>
      </c>
      <c r="N5855" s="1" t="s">
        <v>6</v>
      </c>
      <c r="O5855" s="1" t="s">
        <v>7</v>
      </c>
      <c r="P5855" s="1" t="s">
        <v>8</v>
      </c>
      <c r="Q5855" s="1" t="s">
        <v>3344</v>
      </c>
      <c r="R5855" s="1" t="s">
        <v>3427</v>
      </c>
      <c r="S5855" s="1" t="s">
        <v>3447</v>
      </c>
      <c r="T5855" s="1" t="s">
        <v>3448</v>
      </c>
      <c r="U5855" s="1" t="s">
        <v>3452</v>
      </c>
      <c r="V5855" s="1" t="s">
        <v>3449</v>
      </c>
      <c r="W5855" s="1" t="s">
        <v>3450</v>
      </c>
      <c r="X5855" s="1" t="s">
        <v>3451</v>
      </c>
      <c r="Y5855" s="216" t="s">
        <v>3385</v>
      </c>
    </row>
    <row r="5856" spans="1:25">
      <c r="A5856" s="26" t="s">
        <v>0</v>
      </c>
      <c r="B5856" s="26" t="s">
        <v>0</v>
      </c>
      <c r="C5856" s="26" t="s">
        <v>0</v>
      </c>
      <c r="D5856" s="27" t="s">
        <v>0</v>
      </c>
      <c r="E5856" s="27" t="s">
        <v>0</v>
      </c>
      <c r="F5856" s="28" t="s">
        <v>0</v>
      </c>
      <c r="G5856" s="152" t="s">
        <v>0</v>
      </c>
      <c r="H5856" s="29" t="s">
        <v>0</v>
      </c>
      <c r="I5856" s="45">
        <v>1</v>
      </c>
      <c r="J5856" s="45">
        <v>3</v>
      </c>
      <c r="K5856" s="45" t="s">
        <v>9</v>
      </c>
      <c r="L5856" s="45">
        <v>5</v>
      </c>
      <c r="M5856" s="45">
        <v>6</v>
      </c>
      <c r="N5856" s="45">
        <v>7</v>
      </c>
      <c r="O5856" s="45">
        <v>8</v>
      </c>
      <c r="P5856" s="45">
        <v>9</v>
      </c>
      <c r="Q5856" s="45">
        <v>1</v>
      </c>
      <c r="R5856" s="45">
        <v>2</v>
      </c>
      <c r="S5856" s="45">
        <v>3</v>
      </c>
      <c r="T5856" s="45" t="s">
        <v>3453</v>
      </c>
      <c r="U5856" s="45">
        <v>5</v>
      </c>
      <c r="V5856" s="45">
        <v>6</v>
      </c>
      <c r="W5856" s="45">
        <v>7</v>
      </c>
      <c r="X5856" s="45" t="s">
        <v>3454</v>
      </c>
      <c r="Y5856" s="276">
        <v>9</v>
      </c>
    </row>
    <row r="5857" spans="1:25">
      <c r="A5857" s="133" t="s">
        <v>786</v>
      </c>
      <c r="B5857" s="133" t="s">
        <v>184</v>
      </c>
      <c r="C5857" s="109" t="s">
        <v>1197</v>
      </c>
      <c r="D5857" s="109" t="s">
        <v>1934</v>
      </c>
      <c r="E5857" s="98" t="s">
        <v>0</v>
      </c>
      <c r="F5857" s="98" t="s">
        <v>0</v>
      </c>
      <c r="G5857" s="153" t="s">
        <v>0</v>
      </c>
      <c r="H5857" s="98" t="s">
        <v>1935</v>
      </c>
      <c r="I5857" s="110"/>
      <c r="J5857" s="110"/>
      <c r="K5857" s="110"/>
      <c r="L5857" s="110" t="s">
        <v>0</v>
      </c>
      <c r="M5857" s="110" t="s">
        <v>0</v>
      </c>
      <c r="N5857" s="110" t="s">
        <v>0</v>
      </c>
      <c r="O5857" s="110" t="s">
        <v>0</v>
      </c>
      <c r="P5857" s="110" t="s">
        <v>0</v>
      </c>
      <c r="Q5857" s="110"/>
      <c r="R5857" s="110"/>
      <c r="S5857" s="110"/>
      <c r="T5857" s="110" t="s">
        <v>0</v>
      </c>
      <c r="U5857" s="110" t="s">
        <v>0</v>
      </c>
      <c r="V5857" s="110" t="s">
        <v>0</v>
      </c>
      <c r="W5857" s="110" t="s">
        <v>0</v>
      </c>
      <c r="X5857" s="110" t="s">
        <v>0</v>
      </c>
      <c r="Y5857" s="217"/>
    </row>
    <row r="5858" spans="1:25" ht="20.399999999999999">
      <c r="A5858" s="20" t="s">
        <v>0</v>
      </c>
      <c r="B5858" s="20" t="s">
        <v>0</v>
      </c>
      <c r="C5858" s="20" t="s">
        <v>0</v>
      </c>
      <c r="D5858" s="21" t="s">
        <v>0</v>
      </c>
      <c r="E5858" s="21" t="s">
        <v>0</v>
      </c>
      <c r="F5858" s="21" t="s">
        <v>0</v>
      </c>
      <c r="G5858" s="150" t="s">
        <v>0</v>
      </c>
      <c r="H5858" s="30" t="s">
        <v>33</v>
      </c>
      <c r="I5858" s="31">
        <f t="shared" si="3957"/>
        <v>1946089</v>
      </c>
      <c r="J5858" s="31">
        <f t="shared" ref="J5858:P5858" si="3977">SUM(J5859,J5867,J5869)</f>
        <v>1809889</v>
      </c>
      <c r="K5858" s="31">
        <f t="shared" si="3958"/>
        <v>136200</v>
      </c>
      <c r="L5858" s="31">
        <f t="shared" si="3977"/>
        <v>136200</v>
      </c>
      <c r="M5858" s="31">
        <f t="shared" si="3977"/>
        <v>0</v>
      </c>
      <c r="N5858" s="31">
        <f t="shared" si="3977"/>
        <v>0</v>
      </c>
      <c r="O5858" s="31">
        <f t="shared" si="3977"/>
        <v>0</v>
      </c>
      <c r="P5858" s="31">
        <f t="shared" si="3977"/>
        <v>0</v>
      </c>
      <c r="Q5858" s="31">
        <f>SUM(Q5859,Q5867,Q5869)</f>
        <v>2027074</v>
      </c>
      <c r="R5858" s="31">
        <f>SUM(R5859,R5867,R5869)</f>
        <v>1887608</v>
      </c>
      <c r="S5858" s="31">
        <f>SUM(S5859,S5867,S5869)</f>
        <v>1486165</v>
      </c>
      <c r="T5858" s="31">
        <f t="shared" ref="T5858:X5858" si="3978">SUM(T5859,T5867,T5869)</f>
        <v>401343</v>
      </c>
      <c r="U5858" s="31">
        <f t="shared" si="3978"/>
        <v>142327</v>
      </c>
      <c r="V5858" s="31">
        <f t="shared" si="3978"/>
        <v>131915</v>
      </c>
      <c r="W5858" s="31">
        <f t="shared" si="3978"/>
        <v>127101</v>
      </c>
      <c r="X5858" s="31">
        <f t="shared" si="3978"/>
        <v>1887508</v>
      </c>
      <c r="Y5858" s="220">
        <f t="shared" ref="Y5858:Y5888" si="3979">IF(R5858=0,0,(X5858/R5858)*100)</f>
        <v>99.994702289882227</v>
      </c>
    </row>
    <row r="5859" spans="1:25">
      <c r="A5859" s="23" t="s">
        <v>786</v>
      </c>
      <c r="B5859" s="23" t="s">
        <v>184</v>
      </c>
      <c r="C5859" s="23" t="s">
        <v>1197</v>
      </c>
      <c r="D5859" s="23" t="s">
        <v>1934</v>
      </c>
      <c r="E5859" s="21" t="s">
        <v>132</v>
      </c>
      <c r="F5859" s="21" t="s">
        <v>0</v>
      </c>
      <c r="G5859" s="150" t="s">
        <v>0</v>
      </c>
      <c r="H5859" s="21" t="s">
        <v>11</v>
      </c>
      <c r="I5859" s="66">
        <f t="shared" si="3957"/>
        <v>1510511</v>
      </c>
      <c r="J5859" s="66">
        <f t="shared" ref="J5859:P5859" si="3980">SUM(J5860,J5861)</f>
        <v>1510511</v>
      </c>
      <c r="K5859" s="66">
        <f t="shared" si="3958"/>
        <v>0</v>
      </c>
      <c r="L5859" s="66">
        <f t="shared" si="3980"/>
        <v>0</v>
      </c>
      <c r="M5859" s="66">
        <f t="shared" si="3980"/>
        <v>0</v>
      </c>
      <c r="N5859" s="66">
        <f t="shared" si="3980"/>
        <v>0</v>
      </c>
      <c r="O5859" s="66">
        <f t="shared" si="3980"/>
        <v>0</v>
      </c>
      <c r="P5859" s="66">
        <f t="shared" si="3980"/>
        <v>0</v>
      </c>
      <c r="Q5859" s="66">
        <f>SUM(Q5860,Q5861)</f>
        <v>1574631</v>
      </c>
      <c r="R5859" s="66">
        <f>SUM(R5860,R5861)</f>
        <v>1574631</v>
      </c>
      <c r="S5859" s="66">
        <f>SUM(S5860,S5861)</f>
        <v>1234342</v>
      </c>
      <c r="T5859" s="66">
        <f t="shared" ref="T5859:X5859" si="3981">SUM(T5860,T5861)</f>
        <v>340289</v>
      </c>
      <c r="U5859" s="66">
        <f t="shared" si="3981"/>
        <v>119113</v>
      </c>
      <c r="V5859" s="66">
        <f t="shared" si="3981"/>
        <v>111801</v>
      </c>
      <c r="W5859" s="66">
        <f t="shared" si="3981"/>
        <v>109375</v>
      </c>
      <c r="X5859" s="66">
        <f t="shared" si="3981"/>
        <v>1574631</v>
      </c>
      <c r="Y5859" s="208">
        <f t="shared" si="3979"/>
        <v>100</v>
      </c>
    </row>
    <row r="5860" spans="1:25">
      <c r="A5860" s="23" t="s">
        <v>786</v>
      </c>
      <c r="B5860" s="23" t="s">
        <v>184</v>
      </c>
      <c r="C5860" s="23" t="s">
        <v>1197</v>
      </c>
      <c r="D5860" s="23" t="s">
        <v>1934</v>
      </c>
      <c r="E5860" s="22">
        <v>6111</v>
      </c>
      <c r="F5860" s="23"/>
      <c r="G5860" s="128" t="s">
        <v>3379</v>
      </c>
      <c r="H5860" s="32" t="s">
        <v>12</v>
      </c>
      <c r="I5860" s="44">
        <f t="shared" si="3957"/>
        <v>1322911</v>
      </c>
      <c r="J5860" s="44">
        <v>1322911</v>
      </c>
      <c r="K5860" s="44">
        <f t="shared" si="3958"/>
        <v>0</v>
      </c>
      <c r="L5860" s="44">
        <v>0</v>
      </c>
      <c r="M5860" s="44">
        <v>0</v>
      </c>
      <c r="N5860" s="44">
        <v>0</v>
      </c>
      <c r="O5860" s="44">
        <v>0</v>
      </c>
      <c r="P5860" s="44">
        <v>0</v>
      </c>
      <c r="Q5860" s="44">
        <v>1383888</v>
      </c>
      <c r="R5860" s="44">
        <v>1383888</v>
      </c>
      <c r="S5860" s="44">
        <v>1050911</v>
      </c>
      <c r="T5860" s="44">
        <f t="shared" ref="T5860:T5887" si="3982">U5860+V5860+W5860</f>
        <v>332977</v>
      </c>
      <c r="U5860" s="44">
        <v>111801</v>
      </c>
      <c r="V5860" s="44">
        <v>111801</v>
      </c>
      <c r="W5860" s="44">
        <v>109375</v>
      </c>
      <c r="X5860" s="44">
        <f t="shared" ref="X5860:X5887" si="3983">S5860+T5860</f>
        <v>1383888</v>
      </c>
      <c r="Y5860" s="209">
        <f t="shared" si="3979"/>
        <v>100</v>
      </c>
    </row>
    <row r="5861" spans="1:25">
      <c r="A5861" s="20" t="s">
        <v>786</v>
      </c>
      <c r="B5861" s="20" t="s">
        <v>184</v>
      </c>
      <c r="C5861" s="20" t="s">
        <v>1197</v>
      </c>
      <c r="D5861" s="20" t="s">
        <v>1934</v>
      </c>
      <c r="E5861" s="20" t="s">
        <v>134</v>
      </c>
      <c r="F5861" s="23" t="s">
        <v>0</v>
      </c>
      <c r="G5861" s="154" t="s">
        <v>0</v>
      </c>
      <c r="H5861" s="21" t="s">
        <v>13</v>
      </c>
      <c r="I5861" s="66">
        <f t="shared" si="3957"/>
        <v>187600</v>
      </c>
      <c r="J5861" s="66">
        <f t="shared" ref="J5861:P5861" si="3984">SUM(J5862:J5866)</f>
        <v>187600</v>
      </c>
      <c r="K5861" s="66">
        <f t="shared" si="3958"/>
        <v>0</v>
      </c>
      <c r="L5861" s="66">
        <f t="shared" si="3984"/>
        <v>0</v>
      </c>
      <c r="M5861" s="66">
        <f t="shared" si="3984"/>
        <v>0</v>
      </c>
      <c r="N5861" s="66">
        <f t="shared" si="3984"/>
        <v>0</v>
      </c>
      <c r="O5861" s="66">
        <f t="shared" si="3984"/>
        <v>0</v>
      </c>
      <c r="P5861" s="66">
        <f t="shared" si="3984"/>
        <v>0</v>
      </c>
      <c r="Q5861" s="66">
        <f>SUM(Q5862:Q5866)</f>
        <v>190743</v>
      </c>
      <c r="R5861" s="66">
        <f>SUM(R5862:R5866)</f>
        <v>190743</v>
      </c>
      <c r="S5861" s="66">
        <f>SUM(S5862:S5866)</f>
        <v>183431</v>
      </c>
      <c r="T5861" s="66">
        <f t="shared" ref="T5861:X5861" si="3985">SUM(T5862:T5866)</f>
        <v>7312</v>
      </c>
      <c r="U5861" s="66">
        <f t="shared" si="3985"/>
        <v>7312</v>
      </c>
      <c r="V5861" s="66">
        <f t="shared" si="3985"/>
        <v>0</v>
      </c>
      <c r="W5861" s="66">
        <f t="shared" si="3985"/>
        <v>0</v>
      </c>
      <c r="X5861" s="66">
        <f t="shared" si="3985"/>
        <v>190743</v>
      </c>
      <c r="Y5861" s="208">
        <f t="shared" si="3979"/>
        <v>100</v>
      </c>
    </row>
    <row r="5862" spans="1:25">
      <c r="A5862" s="23" t="s">
        <v>786</v>
      </c>
      <c r="B5862" s="23" t="s">
        <v>184</v>
      </c>
      <c r="C5862" s="23" t="s">
        <v>1197</v>
      </c>
      <c r="D5862" s="23" t="s">
        <v>1934</v>
      </c>
      <c r="E5862" s="22">
        <v>6112</v>
      </c>
      <c r="F5862" s="23" t="s">
        <v>1936</v>
      </c>
      <c r="G5862" s="128" t="s">
        <v>3379</v>
      </c>
      <c r="H5862" s="32" t="s">
        <v>16</v>
      </c>
      <c r="I5862" s="44">
        <f t="shared" si="3957"/>
        <v>29000</v>
      </c>
      <c r="J5862" s="44">
        <v>29000</v>
      </c>
      <c r="K5862" s="44">
        <f t="shared" si="3958"/>
        <v>0</v>
      </c>
      <c r="L5862" s="44">
        <v>0</v>
      </c>
      <c r="M5862" s="44">
        <v>0</v>
      </c>
      <c r="N5862" s="44">
        <v>0</v>
      </c>
      <c r="O5862" s="44">
        <v>0</v>
      </c>
      <c r="P5862" s="44">
        <v>0</v>
      </c>
      <c r="Q5862" s="44">
        <v>29000</v>
      </c>
      <c r="R5862" s="44">
        <v>29000</v>
      </c>
      <c r="S5862" s="44">
        <v>29000</v>
      </c>
      <c r="T5862" s="44">
        <f t="shared" si="3982"/>
        <v>0</v>
      </c>
      <c r="U5862" s="44"/>
      <c r="V5862" s="44"/>
      <c r="W5862" s="44"/>
      <c r="X5862" s="44">
        <f t="shared" si="3983"/>
        <v>29000</v>
      </c>
      <c r="Y5862" s="209">
        <f t="shared" si="3979"/>
        <v>100</v>
      </c>
    </row>
    <row r="5863" spans="1:25">
      <c r="A5863" s="23" t="s">
        <v>786</v>
      </c>
      <c r="B5863" s="23" t="s">
        <v>184</v>
      </c>
      <c r="C5863" s="23" t="s">
        <v>1197</v>
      </c>
      <c r="D5863" s="23" t="s">
        <v>1934</v>
      </c>
      <c r="E5863" s="22">
        <v>6112</v>
      </c>
      <c r="F5863" s="23" t="s">
        <v>1937</v>
      </c>
      <c r="G5863" s="128" t="s">
        <v>3379</v>
      </c>
      <c r="H5863" s="32" t="s">
        <v>19</v>
      </c>
      <c r="I5863" s="44">
        <f t="shared" si="3957"/>
        <v>106000</v>
      </c>
      <c r="J5863" s="44">
        <v>106000</v>
      </c>
      <c r="K5863" s="44">
        <f t="shared" si="3958"/>
        <v>0</v>
      </c>
      <c r="L5863" s="44">
        <v>0</v>
      </c>
      <c r="M5863" s="44">
        <v>0</v>
      </c>
      <c r="N5863" s="44">
        <v>0</v>
      </c>
      <c r="O5863" s="44">
        <v>0</v>
      </c>
      <c r="P5863" s="44">
        <v>0</v>
      </c>
      <c r="Q5863" s="44">
        <v>106000</v>
      </c>
      <c r="R5863" s="44">
        <v>106000</v>
      </c>
      <c r="S5863" s="44">
        <v>106000</v>
      </c>
      <c r="T5863" s="44">
        <f t="shared" si="3982"/>
        <v>0</v>
      </c>
      <c r="U5863" s="44"/>
      <c r="V5863" s="44"/>
      <c r="W5863" s="44"/>
      <c r="X5863" s="44">
        <f t="shared" si="3983"/>
        <v>106000</v>
      </c>
      <c r="Y5863" s="209">
        <f t="shared" si="3979"/>
        <v>100</v>
      </c>
    </row>
    <row r="5864" spans="1:25">
      <c r="A5864" s="23" t="s">
        <v>786</v>
      </c>
      <c r="B5864" s="23" t="s">
        <v>184</v>
      </c>
      <c r="C5864" s="23" t="s">
        <v>1197</v>
      </c>
      <c r="D5864" s="23" t="s">
        <v>1934</v>
      </c>
      <c r="E5864" s="22">
        <v>6112</v>
      </c>
      <c r="F5864" s="23" t="s">
        <v>1938</v>
      </c>
      <c r="G5864" s="128" t="s">
        <v>3379</v>
      </c>
      <c r="H5864" s="32" t="s">
        <v>17</v>
      </c>
      <c r="I5864" s="44">
        <f t="shared" si="3957"/>
        <v>25000</v>
      </c>
      <c r="J5864" s="44">
        <v>25000</v>
      </c>
      <c r="K5864" s="44">
        <f t="shared" si="3958"/>
        <v>0</v>
      </c>
      <c r="L5864" s="44">
        <v>0</v>
      </c>
      <c r="M5864" s="44">
        <v>0</v>
      </c>
      <c r="N5864" s="44">
        <v>0</v>
      </c>
      <c r="O5864" s="44">
        <v>0</v>
      </c>
      <c r="P5864" s="44">
        <v>0</v>
      </c>
      <c r="Q5864" s="44">
        <v>28143</v>
      </c>
      <c r="R5864" s="44">
        <v>28143</v>
      </c>
      <c r="S5864" s="44">
        <v>28143</v>
      </c>
      <c r="T5864" s="44">
        <f t="shared" si="3982"/>
        <v>0</v>
      </c>
      <c r="U5864" s="44"/>
      <c r="V5864" s="44"/>
      <c r="W5864" s="44"/>
      <c r="X5864" s="44">
        <f t="shared" si="3983"/>
        <v>28143</v>
      </c>
      <c r="Y5864" s="209">
        <f t="shared" si="3979"/>
        <v>100</v>
      </c>
    </row>
    <row r="5865" spans="1:25">
      <c r="A5865" s="23" t="s">
        <v>786</v>
      </c>
      <c r="B5865" s="23" t="s">
        <v>184</v>
      </c>
      <c r="C5865" s="23" t="s">
        <v>1197</v>
      </c>
      <c r="D5865" s="23" t="s">
        <v>1934</v>
      </c>
      <c r="E5865" s="22">
        <v>6112</v>
      </c>
      <c r="F5865" s="23" t="s">
        <v>1939</v>
      </c>
      <c r="G5865" s="128" t="s">
        <v>3379</v>
      </c>
      <c r="H5865" s="32" t="s">
        <v>15</v>
      </c>
      <c r="I5865" s="44">
        <f t="shared" si="3957"/>
        <v>8300</v>
      </c>
      <c r="J5865" s="44">
        <v>8300</v>
      </c>
      <c r="K5865" s="44">
        <f t="shared" si="3958"/>
        <v>0</v>
      </c>
      <c r="L5865" s="44">
        <v>0</v>
      </c>
      <c r="M5865" s="44">
        <v>0</v>
      </c>
      <c r="N5865" s="44">
        <v>0</v>
      </c>
      <c r="O5865" s="44">
        <v>0</v>
      </c>
      <c r="P5865" s="44">
        <v>0</v>
      </c>
      <c r="Q5865" s="44">
        <v>8588</v>
      </c>
      <c r="R5865" s="44">
        <v>8588</v>
      </c>
      <c r="S5865" s="44">
        <v>8588</v>
      </c>
      <c r="T5865" s="44">
        <f t="shared" si="3982"/>
        <v>0</v>
      </c>
      <c r="U5865" s="44"/>
      <c r="V5865" s="44"/>
      <c r="W5865" s="44"/>
      <c r="X5865" s="44">
        <f t="shared" si="3983"/>
        <v>8588</v>
      </c>
      <c r="Y5865" s="209">
        <f t="shared" si="3979"/>
        <v>100</v>
      </c>
    </row>
    <row r="5866" spans="1:25">
      <c r="A5866" s="23" t="s">
        <v>786</v>
      </c>
      <c r="B5866" s="23" t="s">
        <v>184</v>
      </c>
      <c r="C5866" s="23" t="s">
        <v>1197</v>
      </c>
      <c r="D5866" s="23" t="s">
        <v>1934</v>
      </c>
      <c r="E5866" s="22">
        <v>6112</v>
      </c>
      <c r="F5866" s="23" t="s">
        <v>1940</v>
      </c>
      <c r="G5866" s="128" t="s">
        <v>3379</v>
      </c>
      <c r="H5866" s="32" t="s">
        <v>18</v>
      </c>
      <c r="I5866" s="44">
        <f t="shared" si="3957"/>
        <v>19300</v>
      </c>
      <c r="J5866" s="44">
        <v>19300</v>
      </c>
      <c r="K5866" s="44">
        <f t="shared" si="3958"/>
        <v>0</v>
      </c>
      <c r="L5866" s="44">
        <v>0</v>
      </c>
      <c r="M5866" s="44">
        <v>0</v>
      </c>
      <c r="N5866" s="44">
        <v>0</v>
      </c>
      <c r="O5866" s="44">
        <v>0</v>
      </c>
      <c r="P5866" s="44">
        <v>0</v>
      </c>
      <c r="Q5866" s="44">
        <v>19012</v>
      </c>
      <c r="R5866" s="44">
        <v>19012</v>
      </c>
      <c r="S5866" s="44">
        <v>11700</v>
      </c>
      <c r="T5866" s="44">
        <f t="shared" si="3982"/>
        <v>7312</v>
      </c>
      <c r="U5866" s="44">
        <v>7312</v>
      </c>
      <c r="V5866" s="44"/>
      <c r="W5866" s="44"/>
      <c r="X5866" s="44">
        <f t="shared" si="3983"/>
        <v>19012</v>
      </c>
      <c r="Y5866" s="209">
        <f t="shared" si="3979"/>
        <v>100</v>
      </c>
    </row>
    <row r="5867" spans="1:25">
      <c r="A5867" s="23" t="s">
        <v>786</v>
      </c>
      <c r="B5867" s="23" t="s">
        <v>184</v>
      </c>
      <c r="C5867" s="23" t="s">
        <v>1197</v>
      </c>
      <c r="D5867" s="23" t="s">
        <v>1934</v>
      </c>
      <c r="E5867" s="21" t="s">
        <v>139</v>
      </c>
      <c r="F5867" s="21" t="s">
        <v>0</v>
      </c>
      <c r="G5867" s="150" t="s">
        <v>0</v>
      </c>
      <c r="H5867" s="21" t="s">
        <v>21</v>
      </c>
      <c r="I5867" s="66">
        <f t="shared" si="3957"/>
        <v>135678</v>
      </c>
      <c r="J5867" s="66">
        <f t="shared" ref="J5867:X5867" si="3986">SUM(J5868)</f>
        <v>135678</v>
      </c>
      <c r="K5867" s="66">
        <f t="shared" si="3958"/>
        <v>0</v>
      </c>
      <c r="L5867" s="66">
        <f t="shared" si="3986"/>
        <v>0</v>
      </c>
      <c r="M5867" s="66">
        <f t="shared" si="3986"/>
        <v>0</v>
      </c>
      <c r="N5867" s="66">
        <f t="shared" si="3986"/>
        <v>0</v>
      </c>
      <c r="O5867" s="66">
        <f t="shared" si="3986"/>
        <v>0</v>
      </c>
      <c r="P5867" s="66">
        <f t="shared" si="3986"/>
        <v>0</v>
      </c>
      <c r="Q5867" s="66">
        <f t="shared" si="3986"/>
        <v>142081</v>
      </c>
      <c r="R5867" s="66">
        <f t="shared" si="3986"/>
        <v>142081</v>
      </c>
      <c r="S5867" s="66">
        <f t="shared" si="3986"/>
        <v>110724</v>
      </c>
      <c r="T5867" s="66">
        <f t="shared" si="3986"/>
        <v>31357</v>
      </c>
      <c r="U5867" s="66">
        <f t="shared" si="3986"/>
        <v>10594</v>
      </c>
      <c r="V5867" s="66">
        <f t="shared" si="3986"/>
        <v>10594</v>
      </c>
      <c r="W5867" s="66">
        <f t="shared" si="3986"/>
        <v>10169</v>
      </c>
      <c r="X5867" s="66">
        <f t="shared" si="3986"/>
        <v>142081</v>
      </c>
      <c r="Y5867" s="208">
        <f t="shared" si="3979"/>
        <v>100</v>
      </c>
    </row>
    <row r="5868" spans="1:25">
      <c r="A5868" s="23" t="s">
        <v>786</v>
      </c>
      <c r="B5868" s="23" t="s">
        <v>184</v>
      </c>
      <c r="C5868" s="23" t="s">
        <v>1197</v>
      </c>
      <c r="D5868" s="23" t="s">
        <v>1934</v>
      </c>
      <c r="E5868" s="22">
        <v>6121</v>
      </c>
      <c r="F5868" s="23"/>
      <c r="G5868" s="128" t="s">
        <v>3379</v>
      </c>
      <c r="H5868" s="32" t="s">
        <v>22</v>
      </c>
      <c r="I5868" s="44">
        <f t="shared" si="3957"/>
        <v>135678</v>
      </c>
      <c r="J5868" s="44">
        <v>135678</v>
      </c>
      <c r="K5868" s="44">
        <f t="shared" si="3958"/>
        <v>0</v>
      </c>
      <c r="L5868" s="44">
        <v>0</v>
      </c>
      <c r="M5868" s="44">
        <v>0</v>
      </c>
      <c r="N5868" s="44">
        <v>0</v>
      </c>
      <c r="O5868" s="44">
        <v>0</v>
      </c>
      <c r="P5868" s="44">
        <v>0</v>
      </c>
      <c r="Q5868" s="44">
        <v>142081</v>
      </c>
      <c r="R5868" s="44">
        <v>142081</v>
      </c>
      <c r="S5868" s="44">
        <v>110724</v>
      </c>
      <c r="T5868" s="44">
        <f t="shared" si="3982"/>
        <v>31357</v>
      </c>
      <c r="U5868" s="44">
        <v>10594</v>
      </c>
      <c r="V5868" s="44">
        <v>10594</v>
      </c>
      <c r="W5868" s="44">
        <v>10169</v>
      </c>
      <c r="X5868" s="44">
        <f t="shared" si="3983"/>
        <v>142081</v>
      </c>
      <c r="Y5868" s="209">
        <f t="shared" si="3979"/>
        <v>100</v>
      </c>
    </row>
    <row r="5869" spans="1:25">
      <c r="A5869" s="23" t="s">
        <v>786</v>
      </c>
      <c r="B5869" s="23" t="s">
        <v>184</v>
      </c>
      <c r="C5869" s="23" t="s">
        <v>1197</v>
      </c>
      <c r="D5869" s="23" t="s">
        <v>1934</v>
      </c>
      <c r="E5869" s="21" t="s">
        <v>141</v>
      </c>
      <c r="F5869" s="21" t="s">
        <v>0</v>
      </c>
      <c r="G5869" s="150" t="s">
        <v>0</v>
      </c>
      <c r="H5869" s="21" t="s">
        <v>23</v>
      </c>
      <c r="I5869" s="66">
        <f t="shared" si="3957"/>
        <v>299900</v>
      </c>
      <c r="J5869" s="66">
        <f t="shared" ref="J5869:P5869" si="3987">SUM(J5870:J5877)</f>
        <v>163700</v>
      </c>
      <c r="K5869" s="66">
        <f t="shared" si="3958"/>
        <v>136200</v>
      </c>
      <c r="L5869" s="66">
        <f t="shared" si="3987"/>
        <v>136200</v>
      </c>
      <c r="M5869" s="66">
        <f t="shared" si="3987"/>
        <v>0</v>
      </c>
      <c r="N5869" s="66">
        <f t="shared" si="3987"/>
        <v>0</v>
      </c>
      <c r="O5869" s="66">
        <f t="shared" si="3987"/>
        <v>0</v>
      </c>
      <c r="P5869" s="66">
        <f t="shared" si="3987"/>
        <v>0</v>
      </c>
      <c r="Q5869" s="66">
        <f>SUM(Q5870:Q5877)</f>
        <v>310362</v>
      </c>
      <c r="R5869" s="66">
        <f>SUM(R5870:R5877)</f>
        <v>170896</v>
      </c>
      <c r="S5869" s="66">
        <f>SUM(S5870:S5877)</f>
        <v>141099</v>
      </c>
      <c r="T5869" s="66">
        <f t="shared" ref="T5869:X5869" si="3988">SUM(T5870:T5877)</f>
        <v>29697</v>
      </c>
      <c r="U5869" s="66">
        <f t="shared" si="3988"/>
        <v>12620</v>
      </c>
      <c r="V5869" s="66">
        <f t="shared" si="3988"/>
        <v>9520</v>
      </c>
      <c r="W5869" s="66">
        <f t="shared" si="3988"/>
        <v>7557</v>
      </c>
      <c r="X5869" s="66">
        <f t="shared" si="3988"/>
        <v>170796</v>
      </c>
      <c r="Y5869" s="208">
        <f t="shared" si="3979"/>
        <v>99.941484879692908</v>
      </c>
    </row>
    <row r="5870" spans="1:25">
      <c r="A5870" s="23" t="s">
        <v>786</v>
      </c>
      <c r="B5870" s="23" t="s">
        <v>184</v>
      </c>
      <c r="C5870" s="23" t="s">
        <v>1197</v>
      </c>
      <c r="D5870" s="23" t="s">
        <v>1934</v>
      </c>
      <c r="E5870" s="22">
        <v>6131</v>
      </c>
      <c r="F5870" s="23"/>
      <c r="G5870" s="128" t="s">
        <v>3379</v>
      </c>
      <c r="H5870" s="32" t="s">
        <v>24</v>
      </c>
      <c r="I5870" s="44">
        <f t="shared" si="3957"/>
        <v>6300</v>
      </c>
      <c r="J5870" s="44">
        <v>100</v>
      </c>
      <c r="K5870" s="44">
        <f t="shared" si="3958"/>
        <v>6200</v>
      </c>
      <c r="L5870" s="44">
        <v>6200</v>
      </c>
      <c r="M5870" s="44">
        <v>0</v>
      </c>
      <c r="N5870" s="44">
        <v>0</v>
      </c>
      <c r="O5870" s="44">
        <v>0</v>
      </c>
      <c r="P5870" s="44">
        <v>0</v>
      </c>
      <c r="Q5870" s="44">
        <v>6300</v>
      </c>
      <c r="R5870" s="44">
        <v>100</v>
      </c>
      <c r="S5870" s="44">
        <v>100</v>
      </c>
      <c r="T5870" s="44">
        <f t="shared" si="3982"/>
        <v>0</v>
      </c>
      <c r="U5870" s="44"/>
      <c r="V5870" s="44"/>
      <c r="W5870" s="44"/>
      <c r="X5870" s="44">
        <f t="shared" si="3983"/>
        <v>100</v>
      </c>
      <c r="Y5870" s="209">
        <f t="shared" si="3979"/>
        <v>100</v>
      </c>
    </row>
    <row r="5871" spans="1:25">
      <c r="A5871" s="23" t="s">
        <v>786</v>
      </c>
      <c r="B5871" s="23" t="s">
        <v>184</v>
      </c>
      <c r="C5871" s="23" t="s">
        <v>1197</v>
      </c>
      <c r="D5871" s="23" t="s">
        <v>1934</v>
      </c>
      <c r="E5871" s="22">
        <v>6132</v>
      </c>
      <c r="F5871" s="23"/>
      <c r="G5871" s="128" t="s">
        <v>3379</v>
      </c>
      <c r="H5871" s="32" t="s">
        <v>25</v>
      </c>
      <c r="I5871" s="44">
        <f t="shared" si="3957"/>
        <v>79000</v>
      </c>
      <c r="J5871" s="44">
        <v>78000</v>
      </c>
      <c r="K5871" s="44">
        <f t="shared" si="3958"/>
        <v>1000</v>
      </c>
      <c r="L5871" s="44">
        <v>1000</v>
      </c>
      <c r="M5871" s="44">
        <v>0</v>
      </c>
      <c r="N5871" s="44">
        <v>0</v>
      </c>
      <c r="O5871" s="44">
        <v>0</v>
      </c>
      <c r="P5871" s="44">
        <v>0</v>
      </c>
      <c r="Q5871" s="44">
        <v>79000</v>
      </c>
      <c r="R5871" s="44">
        <v>78000</v>
      </c>
      <c r="S5871" s="44">
        <v>71000</v>
      </c>
      <c r="T5871" s="44">
        <f t="shared" si="3982"/>
        <v>7000</v>
      </c>
      <c r="U5871" s="44">
        <v>5000</v>
      </c>
      <c r="V5871" s="44">
        <v>2000</v>
      </c>
      <c r="W5871" s="44"/>
      <c r="X5871" s="44">
        <f t="shared" si="3983"/>
        <v>78000</v>
      </c>
      <c r="Y5871" s="209">
        <f t="shared" si="3979"/>
        <v>100</v>
      </c>
    </row>
    <row r="5872" spans="1:25">
      <c r="A5872" s="23" t="s">
        <v>786</v>
      </c>
      <c r="B5872" s="23" t="s">
        <v>184</v>
      </c>
      <c r="C5872" s="23" t="s">
        <v>1197</v>
      </c>
      <c r="D5872" s="23" t="s">
        <v>1934</v>
      </c>
      <c r="E5872" s="22">
        <v>6133</v>
      </c>
      <c r="F5872" s="23"/>
      <c r="G5872" s="128" t="s">
        <v>3379</v>
      </c>
      <c r="H5872" s="32" t="s">
        <v>26</v>
      </c>
      <c r="I5872" s="44">
        <f t="shared" si="3957"/>
        <v>28000</v>
      </c>
      <c r="J5872" s="44">
        <v>25000</v>
      </c>
      <c r="K5872" s="44">
        <f t="shared" si="3958"/>
        <v>3000</v>
      </c>
      <c r="L5872" s="44">
        <v>3000</v>
      </c>
      <c r="M5872" s="44">
        <v>0</v>
      </c>
      <c r="N5872" s="44">
        <v>0</v>
      </c>
      <c r="O5872" s="44">
        <v>0</v>
      </c>
      <c r="P5872" s="44">
        <v>0</v>
      </c>
      <c r="Q5872" s="44">
        <v>28000</v>
      </c>
      <c r="R5872" s="44">
        <v>25000</v>
      </c>
      <c r="S5872" s="44">
        <v>18000</v>
      </c>
      <c r="T5872" s="44">
        <f t="shared" si="3982"/>
        <v>7000</v>
      </c>
      <c r="U5872" s="44">
        <v>2400</v>
      </c>
      <c r="V5872" s="44">
        <v>2300</v>
      </c>
      <c r="W5872" s="44">
        <v>2300</v>
      </c>
      <c r="X5872" s="44">
        <f t="shared" si="3983"/>
        <v>25000</v>
      </c>
      <c r="Y5872" s="209">
        <f t="shared" si="3979"/>
        <v>100</v>
      </c>
    </row>
    <row r="5873" spans="1:25">
      <c r="A5873" s="23" t="s">
        <v>786</v>
      </c>
      <c r="B5873" s="23" t="s">
        <v>184</v>
      </c>
      <c r="C5873" s="23" t="s">
        <v>1197</v>
      </c>
      <c r="D5873" s="23" t="s">
        <v>1934</v>
      </c>
      <c r="E5873" s="22">
        <v>6134</v>
      </c>
      <c r="F5873" s="23"/>
      <c r="G5873" s="128" t="s">
        <v>3379</v>
      </c>
      <c r="H5873" s="32" t="s">
        <v>27</v>
      </c>
      <c r="I5873" s="44">
        <f t="shared" si="3957"/>
        <v>110000</v>
      </c>
      <c r="J5873" s="44">
        <v>10000</v>
      </c>
      <c r="K5873" s="44">
        <f t="shared" si="3958"/>
        <v>100000</v>
      </c>
      <c r="L5873" s="44">
        <v>100000</v>
      </c>
      <c r="M5873" s="44">
        <v>0</v>
      </c>
      <c r="N5873" s="44">
        <v>0</v>
      </c>
      <c r="O5873" s="44">
        <v>0</v>
      </c>
      <c r="P5873" s="44">
        <v>0</v>
      </c>
      <c r="Q5873" s="44">
        <v>111000</v>
      </c>
      <c r="R5873" s="44">
        <v>10000</v>
      </c>
      <c r="S5873" s="44">
        <v>7510</v>
      </c>
      <c r="T5873" s="44">
        <f t="shared" si="3982"/>
        <v>2490</v>
      </c>
      <c r="U5873" s="44">
        <v>830</v>
      </c>
      <c r="V5873" s="44">
        <v>830</v>
      </c>
      <c r="W5873" s="44">
        <v>830</v>
      </c>
      <c r="X5873" s="44">
        <f t="shared" si="3983"/>
        <v>10000</v>
      </c>
      <c r="Y5873" s="209">
        <f t="shared" si="3979"/>
        <v>100</v>
      </c>
    </row>
    <row r="5874" spans="1:25">
      <c r="A5874" s="23" t="s">
        <v>786</v>
      </c>
      <c r="B5874" s="23" t="s">
        <v>184</v>
      </c>
      <c r="C5874" s="23" t="s">
        <v>1197</v>
      </c>
      <c r="D5874" s="23" t="s">
        <v>1934</v>
      </c>
      <c r="E5874" s="22">
        <v>6135</v>
      </c>
      <c r="F5874" s="23"/>
      <c r="G5874" s="128" t="s">
        <v>3379</v>
      </c>
      <c r="H5874" s="32" t="s">
        <v>28</v>
      </c>
      <c r="I5874" s="44">
        <f t="shared" si="3957"/>
        <v>9500</v>
      </c>
      <c r="J5874" s="44">
        <v>500</v>
      </c>
      <c r="K5874" s="44">
        <f t="shared" si="3958"/>
        <v>9000</v>
      </c>
      <c r="L5874" s="44">
        <v>9000</v>
      </c>
      <c r="M5874" s="44">
        <v>0</v>
      </c>
      <c r="N5874" s="44">
        <v>0</v>
      </c>
      <c r="O5874" s="44">
        <v>0</v>
      </c>
      <c r="P5874" s="44">
        <v>0</v>
      </c>
      <c r="Q5874" s="44">
        <v>11766</v>
      </c>
      <c r="R5874" s="44">
        <v>500</v>
      </c>
      <c r="S5874" s="44">
        <v>500</v>
      </c>
      <c r="T5874" s="44">
        <f t="shared" si="3982"/>
        <v>0</v>
      </c>
      <c r="U5874" s="44"/>
      <c r="V5874" s="44"/>
      <c r="W5874" s="44"/>
      <c r="X5874" s="44">
        <f t="shared" si="3983"/>
        <v>500</v>
      </c>
      <c r="Y5874" s="209">
        <f t="shared" si="3979"/>
        <v>100</v>
      </c>
    </row>
    <row r="5875" spans="1:25">
      <c r="A5875" s="23" t="s">
        <v>786</v>
      </c>
      <c r="B5875" s="23" t="s">
        <v>184</v>
      </c>
      <c r="C5875" s="23" t="s">
        <v>1197</v>
      </c>
      <c r="D5875" s="23" t="s">
        <v>1934</v>
      </c>
      <c r="E5875" s="22">
        <v>6137</v>
      </c>
      <c r="F5875" s="23"/>
      <c r="G5875" s="128" t="s">
        <v>3379</v>
      </c>
      <c r="H5875" s="32" t="s">
        <v>30</v>
      </c>
      <c r="I5875" s="44">
        <f t="shared" si="3957"/>
        <v>19500</v>
      </c>
      <c r="J5875" s="44">
        <v>17500</v>
      </c>
      <c r="K5875" s="44">
        <f t="shared" si="3958"/>
        <v>2000</v>
      </c>
      <c r="L5875" s="44">
        <v>2000</v>
      </c>
      <c r="M5875" s="44">
        <v>0</v>
      </c>
      <c r="N5875" s="44">
        <v>0</v>
      </c>
      <c r="O5875" s="44">
        <v>0</v>
      </c>
      <c r="P5875" s="44">
        <v>0</v>
      </c>
      <c r="Q5875" s="44">
        <v>19500</v>
      </c>
      <c r="R5875" s="44">
        <v>17500</v>
      </c>
      <c r="S5875" s="44">
        <v>13500</v>
      </c>
      <c r="T5875" s="44">
        <f t="shared" si="3982"/>
        <v>4000</v>
      </c>
      <c r="U5875" s="44">
        <v>1300</v>
      </c>
      <c r="V5875" s="44">
        <v>1300</v>
      </c>
      <c r="W5875" s="44">
        <v>1400</v>
      </c>
      <c r="X5875" s="44">
        <f t="shared" si="3983"/>
        <v>17500</v>
      </c>
      <c r="Y5875" s="209">
        <f t="shared" si="3979"/>
        <v>100</v>
      </c>
    </row>
    <row r="5876" spans="1:25">
      <c r="A5876" s="23" t="s">
        <v>786</v>
      </c>
      <c r="B5876" s="23" t="s">
        <v>184</v>
      </c>
      <c r="C5876" s="23" t="s">
        <v>1197</v>
      </c>
      <c r="D5876" s="23" t="s">
        <v>1934</v>
      </c>
      <c r="E5876" s="22">
        <v>6138</v>
      </c>
      <c r="F5876" s="23"/>
      <c r="G5876" s="128" t="s">
        <v>3379</v>
      </c>
      <c r="H5876" s="32" t="s">
        <v>31</v>
      </c>
      <c r="I5876" s="44">
        <f t="shared" si="3957"/>
        <v>0</v>
      </c>
      <c r="J5876" s="44">
        <v>0</v>
      </c>
      <c r="K5876" s="44">
        <f t="shared" si="3958"/>
        <v>0</v>
      </c>
      <c r="L5876" s="44">
        <v>0</v>
      </c>
      <c r="M5876" s="44">
        <v>0</v>
      </c>
      <c r="N5876" s="44">
        <v>0</v>
      </c>
      <c r="O5876" s="44">
        <v>0</v>
      </c>
      <c r="P5876" s="44">
        <v>0</v>
      </c>
      <c r="Q5876" s="44">
        <v>0</v>
      </c>
      <c r="R5876" s="44">
        <v>0</v>
      </c>
      <c r="S5876" s="44">
        <v>0</v>
      </c>
      <c r="T5876" s="44">
        <f t="shared" si="3982"/>
        <v>0</v>
      </c>
      <c r="U5876" s="44"/>
      <c r="V5876" s="44"/>
      <c r="W5876" s="44"/>
      <c r="X5876" s="44">
        <f t="shared" si="3983"/>
        <v>0</v>
      </c>
      <c r="Y5876" s="209">
        <f t="shared" si="3979"/>
        <v>0</v>
      </c>
    </row>
    <row r="5877" spans="1:25">
      <c r="A5877" s="20" t="s">
        <v>786</v>
      </c>
      <c r="B5877" s="20" t="s">
        <v>184</v>
      </c>
      <c r="C5877" s="20" t="s">
        <v>1197</v>
      </c>
      <c r="D5877" s="20" t="s">
        <v>1934</v>
      </c>
      <c r="E5877" s="20" t="s">
        <v>144</v>
      </c>
      <c r="F5877" s="23" t="s">
        <v>0</v>
      </c>
      <c r="G5877" s="154" t="s">
        <v>0</v>
      </c>
      <c r="H5877" s="21" t="s">
        <v>32</v>
      </c>
      <c r="I5877" s="66">
        <f t="shared" si="3957"/>
        <v>47600</v>
      </c>
      <c r="J5877" s="66">
        <f t="shared" ref="J5877:P5877" si="3989">SUM(J5878:J5880)</f>
        <v>32600</v>
      </c>
      <c r="K5877" s="66">
        <f t="shared" si="3958"/>
        <v>15000</v>
      </c>
      <c r="L5877" s="66">
        <f t="shared" si="3989"/>
        <v>15000</v>
      </c>
      <c r="M5877" s="66">
        <f t="shared" si="3989"/>
        <v>0</v>
      </c>
      <c r="N5877" s="66">
        <f t="shared" si="3989"/>
        <v>0</v>
      </c>
      <c r="O5877" s="66">
        <f t="shared" si="3989"/>
        <v>0</v>
      </c>
      <c r="P5877" s="66">
        <f t="shared" si="3989"/>
        <v>0</v>
      </c>
      <c r="Q5877" s="66">
        <f>SUM(Q5878:Q5880)</f>
        <v>54796</v>
      </c>
      <c r="R5877" s="66">
        <f>SUM(R5878:R5880)</f>
        <v>39796</v>
      </c>
      <c r="S5877" s="66">
        <f>SUM(S5878:S5880)</f>
        <v>30489</v>
      </c>
      <c r="T5877" s="66">
        <f t="shared" ref="T5877:X5877" si="3990">SUM(T5878:T5880)</f>
        <v>9207</v>
      </c>
      <c r="U5877" s="66">
        <f t="shared" si="3990"/>
        <v>3090</v>
      </c>
      <c r="V5877" s="66">
        <f t="shared" si="3990"/>
        <v>3090</v>
      </c>
      <c r="W5877" s="66">
        <f t="shared" si="3990"/>
        <v>3027</v>
      </c>
      <c r="X5877" s="66">
        <f t="shared" si="3990"/>
        <v>39696</v>
      </c>
      <c r="Y5877" s="208">
        <f t="shared" si="3979"/>
        <v>99.748718464167254</v>
      </c>
    </row>
    <row r="5878" spans="1:25">
      <c r="A5878" s="23" t="s">
        <v>786</v>
      </c>
      <c r="B5878" s="23" t="s">
        <v>184</v>
      </c>
      <c r="C5878" s="23" t="s">
        <v>1197</v>
      </c>
      <c r="D5878" s="23" t="s">
        <v>1934</v>
      </c>
      <c r="E5878" s="22">
        <v>6139</v>
      </c>
      <c r="F5878" s="23"/>
      <c r="G5878" s="128" t="s">
        <v>3379</v>
      </c>
      <c r="H5878" s="32" t="s">
        <v>32</v>
      </c>
      <c r="I5878" s="44">
        <f t="shared" si="3957"/>
        <v>43300</v>
      </c>
      <c r="J5878" s="44">
        <v>28300</v>
      </c>
      <c r="K5878" s="44">
        <f t="shared" si="3958"/>
        <v>15000</v>
      </c>
      <c r="L5878" s="44">
        <v>15000</v>
      </c>
      <c r="M5878" s="44">
        <v>0</v>
      </c>
      <c r="N5878" s="44">
        <v>0</v>
      </c>
      <c r="O5878" s="44">
        <v>0</v>
      </c>
      <c r="P5878" s="44">
        <v>0</v>
      </c>
      <c r="Q5878" s="44">
        <v>50300</v>
      </c>
      <c r="R5878" s="44">
        <v>35300</v>
      </c>
      <c r="S5878" s="44">
        <v>26400</v>
      </c>
      <c r="T5878" s="44">
        <f t="shared" si="3982"/>
        <v>8900</v>
      </c>
      <c r="U5878" s="44">
        <v>2970</v>
      </c>
      <c r="V5878" s="44">
        <v>2970</v>
      </c>
      <c r="W5878" s="44">
        <v>2960</v>
      </c>
      <c r="X5878" s="44">
        <f t="shared" si="3983"/>
        <v>35300</v>
      </c>
      <c r="Y5878" s="209">
        <f t="shared" si="3979"/>
        <v>100</v>
      </c>
    </row>
    <row r="5879" spans="1:25">
      <c r="A5879" s="23" t="s">
        <v>786</v>
      </c>
      <c r="B5879" s="23" t="s">
        <v>184</v>
      </c>
      <c r="C5879" s="23" t="s">
        <v>1197</v>
      </c>
      <c r="D5879" s="23" t="s">
        <v>1934</v>
      </c>
      <c r="E5879" s="22">
        <v>6139</v>
      </c>
      <c r="F5879" s="23" t="s">
        <v>1941</v>
      </c>
      <c r="G5879" s="128" t="s">
        <v>3379</v>
      </c>
      <c r="H5879" s="32" t="s">
        <v>152</v>
      </c>
      <c r="I5879" s="44">
        <f t="shared" si="3957"/>
        <v>4200</v>
      </c>
      <c r="J5879" s="44">
        <v>4200</v>
      </c>
      <c r="K5879" s="44">
        <f t="shared" si="3958"/>
        <v>0</v>
      </c>
      <c r="L5879" s="44">
        <v>0</v>
      </c>
      <c r="M5879" s="44">
        <v>0</v>
      </c>
      <c r="N5879" s="44">
        <v>0</v>
      </c>
      <c r="O5879" s="44">
        <v>0</v>
      </c>
      <c r="P5879" s="44">
        <v>0</v>
      </c>
      <c r="Q5879" s="44">
        <v>4396</v>
      </c>
      <c r="R5879" s="44">
        <v>4396</v>
      </c>
      <c r="S5879" s="44">
        <v>4089</v>
      </c>
      <c r="T5879" s="44">
        <f t="shared" si="3982"/>
        <v>307</v>
      </c>
      <c r="U5879" s="44">
        <v>120</v>
      </c>
      <c r="V5879" s="44">
        <v>120</v>
      </c>
      <c r="W5879" s="44">
        <v>67</v>
      </c>
      <c r="X5879" s="44">
        <f t="shared" si="3983"/>
        <v>4396</v>
      </c>
      <c r="Y5879" s="209">
        <f t="shared" si="3979"/>
        <v>100</v>
      </c>
    </row>
    <row r="5880" spans="1:25">
      <c r="A5880" s="23" t="s">
        <v>786</v>
      </c>
      <c r="B5880" s="23" t="s">
        <v>184</v>
      </c>
      <c r="C5880" s="23" t="s">
        <v>1197</v>
      </c>
      <c r="D5880" s="23" t="s">
        <v>1934</v>
      </c>
      <c r="E5880" s="22">
        <v>6139</v>
      </c>
      <c r="F5880" s="23" t="s">
        <v>1942</v>
      </c>
      <c r="G5880" s="128" t="s">
        <v>3379</v>
      </c>
      <c r="H5880" s="32" t="s">
        <v>158</v>
      </c>
      <c r="I5880" s="44">
        <f t="shared" si="3957"/>
        <v>100</v>
      </c>
      <c r="J5880" s="44">
        <v>100</v>
      </c>
      <c r="K5880" s="44">
        <f t="shared" si="3958"/>
        <v>0</v>
      </c>
      <c r="L5880" s="44">
        <v>0</v>
      </c>
      <c r="M5880" s="44">
        <v>0</v>
      </c>
      <c r="N5880" s="44">
        <v>0</v>
      </c>
      <c r="O5880" s="44">
        <v>0</v>
      </c>
      <c r="P5880" s="44">
        <v>0</v>
      </c>
      <c r="Q5880" s="44">
        <v>100</v>
      </c>
      <c r="R5880" s="44">
        <v>100</v>
      </c>
      <c r="S5880" s="44">
        <v>0</v>
      </c>
      <c r="T5880" s="44">
        <f t="shared" si="3982"/>
        <v>0</v>
      </c>
      <c r="U5880" s="44"/>
      <c r="V5880" s="44"/>
      <c r="W5880" s="44"/>
      <c r="X5880" s="44">
        <f t="shared" si="3983"/>
        <v>0</v>
      </c>
      <c r="Y5880" s="209">
        <f t="shared" si="3979"/>
        <v>0</v>
      </c>
    </row>
    <row r="5881" spans="1:25" ht="20.399999999999999">
      <c r="A5881" s="20" t="s">
        <v>0</v>
      </c>
      <c r="B5881" s="20" t="s">
        <v>0</v>
      </c>
      <c r="C5881" s="20" t="s">
        <v>0</v>
      </c>
      <c r="D5881" s="21" t="s">
        <v>0</v>
      </c>
      <c r="E5881" s="21" t="s">
        <v>0</v>
      </c>
      <c r="F5881" s="21" t="s">
        <v>0</v>
      </c>
      <c r="G5881" s="150" t="s">
        <v>0</v>
      </c>
      <c r="H5881" s="30" t="s">
        <v>42</v>
      </c>
      <c r="I5881" s="31">
        <f t="shared" si="3957"/>
        <v>100</v>
      </c>
      <c r="J5881" s="31">
        <f t="shared" ref="J5881:X5882" si="3991">SUM(J5882)</f>
        <v>100</v>
      </c>
      <c r="K5881" s="31">
        <f t="shared" si="3958"/>
        <v>0</v>
      </c>
      <c r="L5881" s="31">
        <f t="shared" si="3991"/>
        <v>0</v>
      </c>
      <c r="M5881" s="31">
        <f t="shared" si="3991"/>
        <v>0</v>
      </c>
      <c r="N5881" s="31">
        <f t="shared" si="3991"/>
        <v>0</v>
      </c>
      <c r="O5881" s="31">
        <f t="shared" si="3991"/>
        <v>0</v>
      </c>
      <c r="P5881" s="31">
        <f t="shared" si="3991"/>
        <v>0</v>
      </c>
      <c r="Q5881" s="31">
        <f t="shared" si="3991"/>
        <v>40000</v>
      </c>
      <c r="R5881" s="31">
        <f t="shared" si="3991"/>
        <v>8430</v>
      </c>
      <c r="S5881" s="31">
        <f t="shared" si="3991"/>
        <v>8330</v>
      </c>
      <c r="T5881" s="31">
        <f t="shared" si="3991"/>
        <v>0</v>
      </c>
      <c r="U5881" s="31">
        <f t="shared" si="3991"/>
        <v>0</v>
      </c>
      <c r="V5881" s="31">
        <f t="shared" si="3991"/>
        <v>0</v>
      </c>
      <c r="W5881" s="31">
        <f t="shared" si="3991"/>
        <v>0</v>
      </c>
      <c r="X5881" s="31">
        <f t="shared" si="3991"/>
        <v>8330</v>
      </c>
      <c r="Y5881" s="220">
        <f t="shared" si="3979"/>
        <v>98.813760379596687</v>
      </c>
    </row>
    <row r="5882" spans="1:25">
      <c r="A5882" s="23" t="s">
        <v>786</v>
      </c>
      <c r="B5882" s="23" t="s">
        <v>184</v>
      </c>
      <c r="C5882" s="23" t="s">
        <v>1197</v>
      </c>
      <c r="D5882" s="23" t="s">
        <v>1934</v>
      </c>
      <c r="E5882" s="21" t="s">
        <v>159</v>
      </c>
      <c r="F5882" s="21" t="s">
        <v>0</v>
      </c>
      <c r="G5882" s="150" t="s">
        <v>0</v>
      </c>
      <c r="H5882" s="21" t="s">
        <v>34</v>
      </c>
      <c r="I5882" s="66">
        <f t="shared" si="3957"/>
        <v>100</v>
      </c>
      <c r="J5882" s="66">
        <f t="shared" si="3991"/>
        <v>100</v>
      </c>
      <c r="K5882" s="66">
        <f t="shared" si="3958"/>
        <v>0</v>
      </c>
      <c r="L5882" s="66">
        <f t="shared" si="3991"/>
        <v>0</v>
      </c>
      <c r="M5882" s="66">
        <f t="shared" si="3991"/>
        <v>0</v>
      </c>
      <c r="N5882" s="66">
        <f t="shared" si="3991"/>
        <v>0</v>
      </c>
      <c r="O5882" s="66">
        <f t="shared" si="3991"/>
        <v>0</v>
      </c>
      <c r="P5882" s="66">
        <f t="shared" si="3991"/>
        <v>0</v>
      </c>
      <c r="Q5882" s="66">
        <f t="shared" si="3991"/>
        <v>40000</v>
      </c>
      <c r="R5882" s="66">
        <f t="shared" si="3991"/>
        <v>8430</v>
      </c>
      <c r="S5882" s="66">
        <f t="shared" si="3991"/>
        <v>8330</v>
      </c>
      <c r="T5882" s="66">
        <f t="shared" si="3991"/>
        <v>0</v>
      </c>
      <c r="U5882" s="66">
        <f t="shared" si="3991"/>
        <v>0</v>
      </c>
      <c r="V5882" s="66">
        <f t="shared" si="3991"/>
        <v>0</v>
      </c>
      <c r="W5882" s="66">
        <f t="shared" si="3991"/>
        <v>0</v>
      </c>
      <c r="X5882" s="66">
        <f t="shared" si="3991"/>
        <v>8330</v>
      </c>
      <c r="Y5882" s="208">
        <f t="shared" si="3979"/>
        <v>98.813760379596687</v>
      </c>
    </row>
    <row r="5883" spans="1:25">
      <c r="A5883" s="23" t="s">
        <v>786</v>
      </c>
      <c r="B5883" s="23" t="s">
        <v>184</v>
      </c>
      <c r="C5883" s="23" t="s">
        <v>1197</v>
      </c>
      <c r="D5883" s="23" t="s">
        <v>1934</v>
      </c>
      <c r="E5883" s="22">
        <v>6148</v>
      </c>
      <c r="F5883" s="23"/>
      <c r="G5883" s="128" t="s">
        <v>3379</v>
      </c>
      <c r="H5883" s="32" t="s">
        <v>41</v>
      </c>
      <c r="I5883" s="44">
        <f t="shared" si="3957"/>
        <v>100</v>
      </c>
      <c r="J5883" s="44">
        <v>100</v>
      </c>
      <c r="K5883" s="44">
        <f t="shared" si="3958"/>
        <v>0</v>
      </c>
      <c r="L5883" s="44">
        <v>0</v>
      </c>
      <c r="M5883" s="44">
        <v>0</v>
      </c>
      <c r="N5883" s="44">
        <v>0</v>
      </c>
      <c r="O5883" s="44">
        <v>0</v>
      </c>
      <c r="P5883" s="44">
        <v>0</v>
      </c>
      <c r="Q5883" s="44">
        <v>40000</v>
      </c>
      <c r="R5883" s="44">
        <v>8430</v>
      </c>
      <c r="S5883" s="44">
        <v>8330</v>
      </c>
      <c r="T5883" s="44">
        <f t="shared" si="3982"/>
        <v>0</v>
      </c>
      <c r="U5883" s="44"/>
      <c r="V5883" s="44"/>
      <c r="W5883" s="44"/>
      <c r="X5883" s="44">
        <f t="shared" si="3983"/>
        <v>8330</v>
      </c>
      <c r="Y5883" s="209">
        <f t="shared" si="3979"/>
        <v>98.813760379596687</v>
      </c>
    </row>
    <row r="5884" spans="1:25" ht="20.399999999999999">
      <c r="A5884" s="20" t="s">
        <v>0</v>
      </c>
      <c r="B5884" s="20" t="s">
        <v>0</v>
      </c>
      <c r="C5884" s="20" t="s">
        <v>0</v>
      </c>
      <c r="D5884" s="21" t="s">
        <v>0</v>
      </c>
      <c r="E5884" s="21" t="s">
        <v>0</v>
      </c>
      <c r="F5884" s="21" t="s">
        <v>0</v>
      </c>
      <c r="G5884" s="150" t="s">
        <v>0</v>
      </c>
      <c r="H5884" s="30" t="s">
        <v>60</v>
      </c>
      <c r="I5884" s="31">
        <f t="shared" ref="I5884:I5947" si="3992">SUM(J5884,K5884,O5884,P5884)</f>
        <v>20000</v>
      </c>
      <c r="J5884" s="31">
        <f t="shared" ref="J5884:X5884" si="3993">SUM(J5885)</f>
        <v>0</v>
      </c>
      <c r="K5884" s="31">
        <f t="shared" ref="K5884:K5947" si="3994">SUM(L5884,M5884,N5884)</f>
        <v>20000</v>
      </c>
      <c r="L5884" s="31">
        <f t="shared" si="3993"/>
        <v>20000</v>
      </c>
      <c r="M5884" s="31">
        <f t="shared" si="3993"/>
        <v>0</v>
      </c>
      <c r="N5884" s="31">
        <f t="shared" si="3993"/>
        <v>0</v>
      </c>
      <c r="O5884" s="31">
        <f t="shared" si="3993"/>
        <v>0</v>
      </c>
      <c r="P5884" s="31">
        <f t="shared" si="3993"/>
        <v>0</v>
      </c>
      <c r="Q5884" s="31">
        <f t="shared" si="3993"/>
        <v>20000</v>
      </c>
      <c r="R5884" s="31">
        <f t="shared" si="3993"/>
        <v>0</v>
      </c>
      <c r="S5884" s="31">
        <f t="shared" si="3993"/>
        <v>0</v>
      </c>
      <c r="T5884" s="31">
        <f t="shared" si="3993"/>
        <v>0</v>
      </c>
      <c r="U5884" s="31">
        <f t="shared" si="3993"/>
        <v>0</v>
      </c>
      <c r="V5884" s="31">
        <f t="shared" si="3993"/>
        <v>0</v>
      </c>
      <c r="W5884" s="31">
        <f t="shared" si="3993"/>
        <v>0</v>
      </c>
      <c r="X5884" s="31">
        <f t="shared" si="3993"/>
        <v>0</v>
      </c>
      <c r="Y5884" s="220">
        <f t="shared" si="3979"/>
        <v>0</v>
      </c>
    </row>
    <row r="5885" spans="1:25">
      <c r="A5885" s="23" t="s">
        <v>786</v>
      </c>
      <c r="B5885" s="23" t="s">
        <v>184</v>
      </c>
      <c r="C5885" s="23" t="s">
        <v>1197</v>
      </c>
      <c r="D5885" s="23" t="s">
        <v>1934</v>
      </c>
      <c r="E5885" s="21" t="s">
        <v>166</v>
      </c>
      <c r="F5885" s="21" t="s">
        <v>0</v>
      </c>
      <c r="G5885" s="150" t="s">
        <v>0</v>
      </c>
      <c r="H5885" s="21" t="s">
        <v>53</v>
      </c>
      <c r="I5885" s="66">
        <f t="shared" si="3992"/>
        <v>20000</v>
      </c>
      <c r="J5885" s="66">
        <f t="shared" ref="J5885:P5885" si="3995">SUM(J5886:J5887)</f>
        <v>0</v>
      </c>
      <c r="K5885" s="66">
        <f t="shared" si="3994"/>
        <v>20000</v>
      </c>
      <c r="L5885" s="66">
        <f t="shared" si="3995"/>
        <v>20000</v>
      </c>
      <c r="M5885" s="66">
        <f t="shared" si="3995"/>
        <v>0</v>
      </c>
      <c r="N5885" s="66">
        <f t="shared" si="3995"/>
        <v>0</v>
      </c>
      <c r="O5885" s="66">
        <f t="shared" si="3995"/>
        <v>0</v>
      </c>
      <c r="P5885" s="66">
        <f t="shared" si="3995"/>
        <v>0</v>
      </c>
      <c r="Q5885" s="66">
        <f>SUM(Q5886:Q5887)</f>
        <v>20000</v>
      </c>
      <c r="R5885" s="66">
        <f>SUM(R5886:R5887)</f>
        <v>0</v>
      </c>
      <c r="S5885" s="66">
        <f>SUM(S5886:S5887)</f>
        <v>0</v>
      </c>
      <c r="T5885" s="66">
        <f t="shared" ref="T5885:X5885" si="3996">SUM(T5886:T5887)</f>
        <v>0</v>
      </c>
      <c r="U5885" s="66">
        <f t="shared" si="3996"/>
        <v>0</v>
      </c>
      <c r="V5885" s="66">
        <f t="shared" si="3996"/>
        <v>0</v>
      </c>
      <c r="W5885" s="66">
        <f t="shared" si="3996"/>
        <v>0</v>
      </c>
      <c r="X5885" s="66">
        <f t="shared" si="3996"/>
        <v>0</v>
      </c>
      <c r="Y5885" s="208">
        <f t="shared" si="3979"/>
        <v>0</v>
      </c>
    </row>
    <row r="5886" spans="1:25">
      <c r="A5886" s="23" t="s">
        <v>786</v>
      </c>
      <c r="B5886" s="23" t="s">
        <v>184</v>
      </c>
      <c r="C5886" s="23" t="s">
        <v>1197</v>
      </c>
      <c r="D5886" s="23" t="s">
        <v>1934</v>
      </c>
      <c r="E5886" s="22">
        <v>8213</v>
      </c>
      <c r="F5886" s="23"/>
      <c r="G5886" s="128" t="s">
        <v>3379</v>
      </c>
      <c r="H5886" s="32" t="s">
        <v>56</v>
      </c>
      <c r="I5886" s="44">
        <f t="shared" si="3992"/>
        <v>10000</v>
      </c>
      <c r="J5886" s="44">
        <v>0</v>
      </c>
      <c r="K5886" s="44">
        <f t="shared" si="3994"/>
        <v>10000</v>
      </c>
      <c r="L5886" s="44">
        <v>10000</v>
      </c>
      <c r="M5886" s="44">
        <v>0</v>
      </c>
      <c r="N5886" s="44">
        <v>0</v>
      </c>
      <c r="O5886" s="44">
        <v>0</v>
      </c>
      <c r="P5886" s="44">
        <v>0</v>
      </c>
      <c r="Q5886" s="44">
        <v>10000</v>
      </c>
      <c r="R5886" s="44">
        <v>0</v>
      </c>
      <c r="S5886" s="44">
        <v>0</v>
      </c>
      <c r="T5886" s="44">
        <f t="shared" si="3982"/>
        <v>0</v>
      </c>
      <c r="U5886" s="44"/>
      <c r="V5886" s="44"/>
      <c r="W5886" s="44"/>
      <c r="X5886" s="44">
        <f t="shared" si="3983"/>
        <v>0</v>
      </c>
      <c r="Y5886" s="209">
        <f t="shared" si="3979"/>
        <v>0</v>
      </c>
    </row>
    <row r="5887" spans="1:25">
      <c r="A5887" s="23" t="s">
        <v>786</v>
      </c>
      <c r="B5887" s="23" t="s">
        <v>184</v>
      </c>
      <c r="C5887" s="23" t="s">
        <v>1197</v>
      </c>
      <c r="D5887" s="23" t="s">
        <v>1934</v>
      </c>
      <c r="E5887" s="22">
        <v>8216</v>
      </c>
      <c r="F5887" s="23"/>
      <c r="G5887" s="128" t="s">
        <v>3379</v>
      </c>
      <c r="H5887" s="32" t="s">
        <v>59</v>
      </c>
      <c r="I5887" s="44">
        <f t="shared" si="3992"/>
        <v>10000</v>
      </c>
      <c r="J5887" s="44">
        <v>0</v>
      </c>
      <c r="K5887" s="44">
        <f t="shared" si="3994"/>
        <v>10000</v>
      </c>
      <c r="L5887" s="44">
        <v>10000</v>
      </c>
      <c r="M5887" s="44">
        <v>0</v>
      </c>
      <c r="N5887" s="44">
        <v>0</v>
      </c>
      <c r="O5887" s="44">
        <v>0</v>
      </c>
      <c r="P5887" s="44">
        <v>0</v>
      </c>
      <c r="Q5887" s="44">
        <v>10000</v>
      </c>
      <c r="R5887" s="44">
        <v>0</v>
      </c>
      <c r="S5887" s="44">
        <v>0</v>
      </c>
      <c r="T5887" s="44">
        <f t="shared" si="3982"/>
        <v>0</v>
      </c>
      <c r="U5887" s="44"/>
      <c r="V5887" s="44"/>
      <c r="W5887" s="44"/>
      <c r="X5887" s="44">
        <f t="shared" si="3983"/>
        <v>0</v>
      </c>
      <c r="Y5887" s="209">
        <f t="shared" si="3979"/>
        <v>0</v>
      </c>
    </row>
    <row r="5888" spans="1:25">
      <c r="A5888" s="32" t="s">
        <v>0</v>
      </c>
      <c r="B5888" s="32" t="s">
        <v>0</v>
      </c>
      <c r="C5888" s="32" t="s">
        <v>0</v>
      </c>
      <c r="D5888" s="32" t="s">
        <v>0</v>
      </c>
      <c r="E5888" s="32" t="s">
        <v>0</v>
      </c>
      <c r="F5888" s="32" t="s">
        <v>0</v>
      </c>
      <c r="G5888" s="154" t="s">
        <v>0</v>
      </c>
      <c r="H5888" s="30" t="s">
        <v>1943</v>
      </c>
      <c r="I5888" s="31">
        <f t="shared" si="3992"/>
        <v>1966189</v>
      </c>
      <c r="J5888" s="31">
        <f t="shared" ref="J5888:P5888" si="3997">SUM(J5858,J5881,J5884)</f>
        <v>1809989</v>
      </c>
      <c r="K5888" s="31">
        <f t="shared" si="3994"/>
        <v>156200</v>
      </c>
      <c r="L5888" s="31">
        <f t="shared" si="3997"/>
        <v>156200</v>
      </c>
      <c r="M5888" s="31">
        <f t="shared" si="3997"/>
        <v>0</v>
      </c>
      <c r="N5888" s="31">
        <f t="shared" si="3997"/>
        <v>0</v>
      </c>
      <c r="O5888" s="31">
        <f t="shared" si="3997"/>
        <v>0</v>
      </c>
      <c r="P5888" s="31">
        <f t="shared" si="3997"/>
        <v>0</v>
      </c>
      <c r="Q5888" s="31">
        <f>SUM(Q5858,Q5881,Q5884)</f>
        <v>2087074</v>
      </c>
      <c r="R5888" s="31">
        <f>SUM(R5858,R5881,R5884)</f>
        <v>1896038</v>
      </c>
      <c r="S5888" s="31">
        <f>SUM(S5858,S5881,S5884)</f>
        <v>1494495</v>
      </c>
      <c r="T5888" s="31">
        <f t="shared" ref="T5888:X5888" si="3998">SUM(T5858,T5881,T5884)</f>
        <v>401343</v>
      </c>
      <c r="U5888" s="31">
        <f t="shared" si="3998"/>
        <v>142327</v>
      </c>
      <c r="V5888" s="31">
        <f t="shared" si="3998"/>
        <v>131915</v>
      </c>
      <c r="W5888" s="31">
        <f t="shared" si="3998"/>
        <v>127101</v>
      </c>
      <c r="X5888" s="31">
        <f t="shared" si="3998"/>
        <v>1895838</v>
      </c>
      <c r="Y5888" s="220">
        <f t="shared" si="3979"/>
        <v>99.989451688204554</v>
      </c>
    </row>
    <row r="5889" spans="1:25" ht="15" thickBot="1">
      <c r="A5889" s="32" t="s">
        <v>0</v>
      </c>
      <c r="B5889" s="32" t="s">
        <v>0</v>
      </c>
      <c r="C5889" s="32" t="s">
        <v>0</v>
      </c>
      <c r="D5889" s="32" t="s">
        <v>0</v>
      </c>
      <c r="E5889" s="32" t="s">
        <v>0</v>
      </c>
      <c r="F5889" s="32" t="s">
        <v>0</v>
      </c>
      <c r="G5889" s="154" t="s">
        <v>0</v>
      </c>
      <c r="H5889" s="21" t="s">
        <v>170</v>
      </c>
      <c r="I5889" s="66">
        <f t="shared" si="3992"/>
        <v>58</v>
      </c>
      <c r="J5889" s="66">
        <v>58</v>
      </c>
      <c r="K5889" s="66">
        <f t="shared" si="3994"/>
        <v>0</v>
      </c>
      <c r="L5889" s="66" t="s">
        <v>0</v>
      </c>
      <c r="M5889" s="66" t="s">
        <v>0</v>
      </c>
      <c r="N5889" s="66" t="s">
        <v>0</v>
      </c>
      <c r="O5889" s="66" t="s">
        <v>0</v>
      </c>
      <c r="P5889" s="66" t="s">
        <v>0</v>
      </c>
      <c r="Q5889" s="66">
        <v>0</v>
      </c>
      <c r="R5889" s="66"/>
      <c r="S5889" s="66"/>
      <c r="T5889" s="66"/>
      <c r="U5889" s="66"/>
      <c r="V5889" s="66"/>
      <c r="W5889" s="66"/>
      <c r="X5889" s="66"/>
      <c r="Y5889" s="208">
        <v>0</v>
      </c>
    </row>
    <row r="5890" spans="1:25" ht="41.4" thickBot="1">
      <c r="A5890" s="252" t="s">
        <v>0</v>
      </c>
      <c r="B5890" s="252" t="s">
        <v>0</v>
      </c>
      <c r="C5890" s="252" t="s">
        <v>0</v>
      </c>
      <c r="D5890" s="252" t="s">
        <v>0</v>
      </c>
      <c r="E5890" s="252" t="s">
        <v>0</v>
      </c>
      <c r="F5890" s="252" t="s">
        <v>0</v>
      </c>
      <c r="G5890" s="258" t="s">
        <v>0</v>
      </c>
      <c r="H5890" s="24" t="s">
        <v>72</v>
      </c>
      <c r="I5890" s="1" t="s">
        <v>3093</v>
      </c>
      <c r="J5890" s="1" t="s">
        <v>3130</v>
      </c>
      <c r="K5890" s="1" t="s">
        <v>3</v>
      </c>
      <c r="L5890" s="1" t="s">
        <v>4</v>
      </c>
      <c r="M5890" s="1" t="s">
        <v>5</v>
      </c>
      <c r="N5890" s="1" t="s">
        <v>6</v>
      </c>
      <c r="O5890" s="1" t="s">
        <v>7</v>
      </c>
      <c r="P5890" s="1" t="s">
        <v>8</v>
      </c>
      <c r="Q5890" s="1" t="s">
        <v>3344</v>
      </c>
      <c r="R5890" s="1" t="s">
        <v>3427</v>
      </c>
      <c r="S5890" s="1" t="s">
        <v>3447</v>
      </c>
      <c r="T5890" s="1" t="s">
        <v>3448</v>
      </c>
      <c r="U5890" s="1" t="s">
        <v>3452</v>
      </c>
      <c r="V5890" s="1" t="s">
        <v>3449</v>
      </c>
      <c r="W5890" s="1" t="s">
        <v>3450</v>
      </c>
      <c r="X5890" s="1" t="s">
        <v>3451</v>
      </c>
      <c r="Y5890" s="216" t="s">
        <v>3385</v>
      </c>
    </row>
    <row r="5891" spans="1:25">
      <c r="A5891" s="253"/>
      <c r="B5891" s="253"/>
      <c r="C5891" s="253"/>
      <c r="D5891" s="253"/>
      <c r="E5891" s="253"/>
      <c r="F5891" s="253"/>
      <c r="G5891" s="259"/>
      <c r="H5891" s="33" t="s">
        <v>0</v>
      </c>
      <c r="I5891" s="45">
        <v>1</v>
      </c>
      <c r="J5891" s="45">
        <v>3</v>
      </c>
      <c r="K5891" s="45" t="s">
        <v>9</v>
      </c>
      <c r="L5891" s="45">
        <v>5</v>
      </c>
      <c r="M5891" s="45">
        <v>6</v>
      </c>
      <c r="N5891" s="45">
        <v>7</v>
      </c>
      <c r="O5891" s="45">
        <v>8</v>
      </c>
      <c r="P5891" s="45">
        <v>9</v>
      </c>
      <c r="Q5891" s="45">
        <v>1</v>
      </c>
      <c r="R5891" s="45">
        <v>2</v>
      </c>
      <c r="S5891" s="45">
        <v>3</v>
      </c>
      <c r="T5891" s="45" t="s">
        <v>3453</v>
      </c>
      <c r="U5891" s="45">
        <v>5</v>
      </c>
      <c r="V5891" s="45">
        <v>6</v>
      </c>
      <c r="W5891" s="45">
        <v>7</v>
      </c>
      <c r="X5891" s="45" t="s">
        <v>3454</v>
      </c>
      <c r="Y5891" s="276">
        <v>9</v>
      </c>
    </row>
    <row r="5892" spans="1:25">
      <c r="A5892" s="253"/>
      <c r="B5892" s="253"/>
      <c r="C5892" s="253"/>
      <c r="D5892" s="253"/>
      <c r="E5892" s="253"/>
      <c r="F5892" s="253"/>
      <c r="G5892" s="259"/>
      <c r="H5892" s="34" t="s">
        <v>109</v>
      </c>
      <c r="I5892" s="35">
        <f t="shared" si="3992"/>
        <v>1966189</v>
      </c>
      <c r="J5892" s="35">
        <f t="shared" ref="J5892:P5892" si="3999">SUM(J5888)</f>
        <v>1809989</v>
      </c>
      <c r="K5892" s="35">
        <f t="shared" si="3994"/>
        <v>156200</v>
      </c>
      <c r="L5892" s="35">
        <f t="shared" si="3999"/>
        <v>156200</v>
      </c>
      <c r="M5892" s="35">
        <f t="shared" si="3999"/>
        <v>0</v>
      </c>
      <c r="N5892" s="35">
        <f t="shared" si="3999"/>
        <v>0</v>
      </c>
      <c r="O5892" s="35">
        <f t="shared" si="3999"/>
        <v>0</v>
      </c>
      <c r="P5892" s="35">
        <f t="shared" si="3999"/>
        <v>0</v>
      </c>
      <c r="Q5892" s="35">
        <f>SUM(Q5888)</f>
        <v>2087074</v>
      </c>
      <c r="R5892" s="35">
        <f>SUM(R5888)</f>
        <v>1896038</v>
      </c>
      <c r="S5892" s="35">
        <f>SUM(S5888)</f>
        <v>1494495</v>
      </c>
      <c r="T5892" s="35">
        <f t="shared" ref="T5892:X5892" si="4000">SUM(T5888)</f>
        <v>401343</v>
      </c>
      <c r="U5892" s="35">
        <f t="shared" si="4000"/>
        <v>142327</v>
      </c>
      <c r="V5892" s="35">
        <f t="shared" si="4000"/>
        <v>131915</v>
      </c>
      <c r="W5892" s="35">
        <f t="shared" si="4000"/>
        <v>127101</v>
      </c>
      <c r="X5892" s="35">
        <f t="shared" si="4000"/>
        <v>1895838</v>
      </c>
      <c r="Y5892" s="218">
        <f t="shared" ref="Y5892:Y5893" si="4001">IF(R5892=0,0,(X5892/R5892)*100)</f>
        <v>99.989451688204554</v>
      </c>
    </row>
    <row r="5893" spans="1:25">
      <c r="A5893" s="253"/>
      <c r="B5893" s="253"/>
      <c r="C5893" s="253"/>
      <c r="D5893" s="253"/>
      <c r="E5893" s="253"/>
      <c r="F5893" s="253"/>
      <c r="G5893" s="259"/>
      <c r="H5893" s="36" t="s">
        <v>69</v>
      </c>
      <c r="I5893" s="35">
        <f t="shared" si="3992"/>
        <v>1966189</v>
      </c>
      <c r="J5893" s="35">
        <f t="shared" ref="J5893:P5893" si="4002">SUM(J5892)</f>
        <v>1809989</v>
      </c>
      <c r="K5893" s="35">
        <f t="shared" si="3994"/>
        <v>156200</v>
      </c>
      <c r="L5893" s="35">
        <f t="shared" si="4002"/>
        <v>156200</v>
      </c>
      <c r="M5893" s="35">
        <f t="shared" si="4002"/>
        <v>0</v>
      </c>
      <c r="N5893" s="35">
        <f t="shared" si="4002"/>
        <v>0</v>
      </c>
      <c r="O5893" s="35">
        <f t="shared" si="4002"/>
        <v>0</v>
      </c>
      <c r="P5893" s="35">
        <f t="shared" si="4002"/>
        <v>0</v>
      </c>
      <c r="Q5893" s="35">
        <f>SUM(Q5892)</f>
        <v>2087074</v>
      </c>
      <c r="R5893" s="35">
        <f>SUM(R5892)</f>
        <v>1896038</v>
      </c>
      <c r="S5893" s="35">
        <f>SUM(S5892)</f>
        <v>1494495</v>
      </c>
      <c r="T5893" s="35">
        <f t="shared" ref="T5893:X5893" si="4003">SUM(T5892)</f>
        <v>401343</v>
      </c>
      <c r="U5893" s="35">
        <f t="shared" si="4003"/>
        <v>142327</v>
      </c>
      <c r="V5893" s="35">
        <f t="shared" si="4003"/>
        <v>131915</v>
      </c>
      <c r="W5893" s="35">
        <f t="shared" si="4003"/>
        <v>127101</v>
      </c>
      <c r="X5893" s="35">
        <f t="shared" si="4003"/>
        <v>1895838</v>
      </c>
      <c r="Y5893" s="218">
        <f t="shared" si="4001"/>
        <v>99.989451688204554</v>
      </c>
    </row>
    <row r="5894" spans="1:25">
      <c r="A5894" s="254"/>
      <c r="B5894" s="254"/>
      <c r="C5894" s="254"/>
      <c r="D5894" s="254"/>
      <c r="E5894" s="254"/>
      <c r="F5894" s="254"/>
      <c r="G5894" s="260"/>
    </row>
    <row r="5895" spans="1:25" ht="15" thickBot="1">
      <c r="A5895" s="32" t="s">
        <v>0</v>
      </c>
      <c r="B5895" s="32" t="s">
        <v>0</v>
      </c>
      <c r="C5895" s="32" t="s">
        <v>0</v>
      </c>
      <c r="D5895" s="32" t="s">
        <v>0</v>
      </c>
      <c r="E5895" s="32" t="s">
        <v>0</v>
      </c>
      <c r="F5895" s="32" t="s">
        <v>0</v>
      </c>
      <c r="G5895" s="154" t="s">
        <v>0</v>
      </c>
      <c r="H5895" s="37" t="s">
        <v>0</v>
      </c>
      <c r="I5895" s="37"/>
      <c r="J5895" s="37"/>
      <c r="K5895" s="37"/>
      <c r="L5895" s="37" t="s">
        <v>0</v>
      </c>
      <c r="M5895" s="37" t="s">
        <v>0</v>
      </c>
      <c r="N5895" s="37" t="s">
        <v>0</v>
      </c>
      <c r="O5895" s="37" t="s">
        <v>0</v>
      </c>
      <c r="P5895" s="37" t="s">
        <v>0</v>
      </c>
      <c r="Q5895" s="37"/>
      <c r="R5895" s="37"/>
      <c r="S5895" s="37"/>
      <c r="T5895" s="37" t="s">
        <v>0</v>
      </c>
      <c r="U5895" s="37" t="s">
        <v>0</v>
      </c>
      <c r="V5895" s="37" t="s">
        <v>0</v>
      </c>
      <c r="W5895" s="37" t="s">
        <v>0</v>
      </c>
      <c r="X5895" s="37" t="s">
        <v>0</v>
      </c>
      <c r="Y5895" s="219"/>
    </row>
    <row r="5896" spans="1:25" ht="41.4" thickBot="1">
      <c r="A5896" s="24" t="s">
        <v>123</v>
      </c>
      <c r="B5896" s="24" t="s">
        <v>124</v>
      </c>
      <c r="C5896" s="24" t="s">
        <v>125</v>
      </c>
      <c r="D5896" s="25" t="s">
        <v>0</v>
      </c>
      <c r="E5896" s="24" t="s">
        <v>126</v>
      </c>
      <c r="F5896" s="24" t="s">
        <v>127</v>
      </c>
      <c r="G5896" s="151" t="s">
        <v>128</v>
      </c>
      <c r="H5896" s="24" t="s">
        <v>1</v>
      </c>
      <c r="I5896" s="1" t="s">
        <v>3093</v>
      </c>
      <c r="J5896" s="1" t="s">
        <v>3130</v>
      </c>
      <c r="K5896" s="1" t="s">
        <v>3</v>
      </c>
      <c r="L5896" s="1" t="s">
        <v>4</v>
      </c>
      <c r="M5896" s="1" t="s">
        <v>5</v>
      </c>
      <c r="N5896" s="1" t="s">
        <v>6</v>
      </c>
      <c r="O5896" s="1" t="s">
        <v>7</v>
      </c>
      <c r="P5896" s="1" t="s">
        <v>8</v>
      </c>
      <c r="Q5896" s="1" t="s">
        <v>3344</v>
      </c>
      <c r="R5896" s="1" t="s">
        <v>3427</v>
      </c>
      <c r="S5896" s="1" t="s">
        <v>3447</v>
      </c>
      <c r="T5896" s="1" t="s">
        <v>3448</v>
      </c>
      <c r="U5896" s="1" t="s">
        <v>3452</v>
      </c>
      <c r="V5896" s="1" t="s">
        <v>3449</v>
      </c>
      <c r="W5896" s="1" t="s">
        <v>3450</v>
      </c>
      <c r="X5896" s="1" t="s">
        <v>3451</v>
      </c>
      <c r="Y5896" s="216" t="s">
        <v>3385</v>
      </c>
    </row>
    <row r="5897" spans="1:25">
      <c r="A5897" s="26" t="s">
        <v>0</v>
      </c>
      <c r="B5897" s="26" t="s">
        <v>0</v>
      </c>
      <c r="C5897" s="26" t="s">
        <v>0</v>
      </c>
      <c r="D5897" s="27" t="s">
        <v>0</v>
      </c>
      <c r="E5897" s="27" t="s">
        <v>0</v>
      </c>
      <c r="F5897" s="28" t="s">
        <v>0</v>
      </c>
      <c r="G5897" s="152" t="s">
        <v>0</v>
      </c>
      <c r="H5897" s="29" t="s">
        <v>0</v>
      </c>
      <c r="I5897" s="45">
        <v>1</v>
      </c>
      <c r="J5897" s="45">
        <v>3</v>
      </c>
      <c r="K5897" s="45" t="s">
        <v>9</v>
      </c>
      <c r="L5897" s="45">
        <v>5</v>
      </c>
      <c r="M5897" s="45">
        <v>6</v>
      </c>
      <c r="N5897" s="45">
        <v>7</v>
      </c>
      <c r="O5897" s="45">
        <v>8</v>
      </c>
      <c r="P5897" s="45">
        <v>9</v>
      </c>
      <c r="Q5897" s="45">
        <v>1</v>
      </c>
      <c r="R5897" s="45">
        <v>2</v>
      </c>
      <c r="S5897" s="45">
        <v>3</v>
      </c>
      <c r="T5897" s="45" t="s">
        <v>3453</v>
      </c>
      <c r="U5897" s="45">
        <v>5</v>
      </c>
      <c r="V5897" s="45">
        <v>6</v>
      </c>
      <c r="W5897" s="45">
        <v>7</v>
      </c>
      <c r="X5897" s="45" t="s">
        <v>3454</v>
      </c>
      <c r="Y5897" s="276">
        <v>9</v>
      </c>
    </row>
    <row r="5898" spans="1:25">
      <c r="A5898" s="133" t="s">
        <v>786</v>
      </c>
      <c r="B5898" s="133" t="s">
        <v>184</v>
      </c>
      <c r="C5898" s="109" t="s">
        <v>1208</v>
      </c>
      <c r="D5898" s="109" t="s">
        <v>1944</v>
      </c>
      <c r="E5898" s="98" t="s">
        <v>0</v>
      </c>
      <c r="F5898" s="98" t="s">
        <v>0</v>
      </c>
      <c r="G5898" s="153" t="s">
        <v>0</v>
      </c>
      <c r="H5898" s="98" t="s">
        <v>1945</v>
      </c>
      <c r="I5898" s="110"/>
      <c r="J5898" s="110"/>
      <c r="K5898" s="110"/>
      <c r="L5898" s="110" t="s">
        <v>0</v>
      </c>
      <c r="M5898" s="110" t="s">
        <v>0</v>
      </c>
      <c r="N5898" s="110" t="s">
        <v>0</v>
      </c>
      <c r="O5898" s="110" t="s">
        <v>0</v>
      </c>
      <c r="P5898" s="110" t="s">
        <v>0</v>
      </c>
      <c r="Q5898" s="110"/>
      <c r="R5898" s="110"/>
      <c r="S5898" s="110"/>
      <c r="T5898" s="110" t="s">
        <v>0</v>
      </c>
      <c r="U5898" s="110" t="s">
        <v>0</v>
      </c>
      <c r="V5898" s="110" t="s">
        <v>0</v>
      </c>
      <c r="W5898" s="110" t="s">
        <v>0</v>
      </c>
      <c r="X5898" s="110" t="s">
        <v>0</v>
      </c>
      <c r="Y5898" s="217"/>
    </row>
    <row r="5899" spans="1:25" ht="20.399999999999999">
      <c r="A5899" s="20" t="s">
        <v>0</v>
      </c>
      <c r="B5899" s="20" t="s">
        <v>0</v>
      </c>
      <c r="C5899" s="20" t="s">
        <v>0</v>
      </c>
      <c r="D5899" s="21" t="s">
        <v>0</v>
      </c>
      <c r="E5899" s="21" t="s">
        <v>0</v>
      </c>
      <c r="F5899" s="21" t="s">
        <v>0</v>
      </c>
      <c r="G5899" s="150" t="s">
        <v>0</v>
      </c>
      <c r="H5899" s="30" t="s">
        <v>33</v>
      </c>
      <c r="I5899" s="31">
        <f t="shared" si="3992"/>
        <v>1699900</v>
      </c>
      <c r="J5899" s="31">
        <f t="shared" ref="J5899:P5899" si="4004">SUM(J5900,J5908,J5910)</f>
        <v>1699900</v>
      </c>
      <c r="K5899" s="31">
        <f t="shared" si="3994"/>
        <v>0</v>
      </c>
      <c r="L5899" s="31">
        <f t="shared" si="4004"/>
        <v>0</v>
      </c>
      <c r="M5899" s="31">
        <f t="shared" si="4004"/>
        <v>0</v>
      </c>
      <c r="N5899" s="31">
        <f t="shared" si="4004"/>
        <v>0</v>
      </c>
      <c r="O5899" s="31">
        <f t="shared" si="4004"/>
        <v>0</v>
      </c>
      <c r="P5899" s="31">
        <f t="shared" si="4004"/>
        <v>0</v>
      </c>
      <c r="Q5899" s="31">
        <f>SUM(Q5900,Q5908,Q5910)</f>
        <v>1773299</v>
      </c>
      <c r="R5899" s="31">
        <f>SUM(R5900,R5908,R5910)</f>
        <v>1773299</v>
      </c>
      <c r="S5899" s="31">
        <f>SUM(S5900,S5908,S5910)</f>
        <v>1476660</v>
      </c>
      <c r="T5899" s="31">
        <f t="shared" ref="T5899:X5899" si="4005">SUM(T5900,T5908,T5910)</f>
        <v>299444</v>
      </c>
      <c r="U5899" s="31">
        <f t="shared" si="4005"/>
        <v>165824</v>
      </c>
      <c r="V5899" s="31">
        <f t="shared" si="4005"/>
        <v>133620</v>
      </c>
      <c r="W5899" s="31">
        <f t="shared" si="4005"/>
        <v>0</v>
      </c>
      <c r="X5899" s="31">
        <f t="shared" si="4005"/>
        <v>1776104</v>
      </c>
      <c r="Y5899" s="220">
        <f t="shared" ref="Y5899:Y5926" si="4006">IF(R5899=0,0,(X5899/R5899)*100)</f>
        <v>100.15817975423209</v>
      </c>
    </row>
    <row r="5900" spans="1:25">
      <c r="A5900" s="23" t="s">
        <v>786</v>
      </c>
      <c r="B5900" s="23" t="s">
        <v>184</v>
      </c>
      <c r="C5900" s="23" t="s">
        <v>1208</v>
      </c>
      <c r="D5900" s="23" t="s">
        <v>1944</v>
      </c>
      <c r="E5900" s="21" t="s">
        <v>132</v>
      </c>
      <c r="F5900" s="21" t="s">
        <v>0</v>
      </c>
      <c r="G5900" s="150" t="s">
        <v>0</v>
      </c>
      <c r="H5900" s="21" t="s">
        <v>11</v>
      </c>
      <c r="I5900" s="66">
        <f t="shared" si="3992"/>
        <v>1305797</v>
      </c>
      <c r="J5900" s="66">
        <f t="shared" ref="J5900:P5900" si="4007">SUM(J5901,J5902)</f>
        <v>1305797</v>
      </c>
      <c r="K5900" s="66">
        <f t="shared" si="3994"/>
        <v>0</v>
      </c>
      <c r="L5900" s="66">
        <f t="shared" si="4007"/>
        <v>0</v>
      </c>
      <c r="M5900" s="66">
        <f t="shared" si="4007"/>
        <v>0</v>
      </c>
      <c r="N5900" s="66">
        <f t="shared" si="4007"/>
        <v>0</v>
      </c>
      <c r="O5900" s="66">
        <f t="shared" si="4007"/>
        <v>0</v>
      </c>
      <c r="P5900" s="66">
        <f t="shared" si="4007"/>
        <v>0</v>
      </c>
      <c r="Q5900" s="66">
        <f>SUM(Q5901,Q5902)</f>
        <v>1366080</v>
      </c>
      <c r="R5900" s="66">
        <f>SUM(R5901,R5902)</f>
        <v>1366080</v>
      </c>
      <c r="S5900" s="66">
        <f>SUM(S5901,S5902)</f>
        <v>1121099</v>
      </c>
      <c r="T5900" s="66">
        <f t="shared" ref="T5900:X5900" si="4008">SUM(T5901,T5902)</f>
        <v>247786</v>
      </c>
      <c r="U5900" s="66">
        <f t="shared" si="4008"/>
        <v>135390</v>
      </c>
      <c r="V5900" s="66">
        <f t="shared" si="4008"/>
        <v>112396</v>
      </c>
      <c r="W5900" s="66">
        <f t="shared" si="4008"/>
        <v>0</v>
      </c>
      <c r="X5900" s="66">
        <f t="shared" si="4008"/>
        <v>1368885</v>
      </c>
      <c r="Y5900" s="208">
        <f t="shared" si="4006"/>
        <v>100.20533204497542</v>
      </c>
    </row>
    <row r="5901" spans="1:25">
      <c r="A5901" s="23" t="s">
        <v>786</v>
      </c>
      <c r="B5901" s="23" t="s">
        <v>184</v>
      </c>
      <c r="C5901" s="23" t="s">
        <v>1208</v>
      </c>
      <c r="D5901" s="23" t="s">
        <v>1944</v>
      </c>
      <c r="E5901" s="22">
        <v>6111</v>
      </c>
      <c r="F5901" s="23"/>
      <c r="G5901" s="128" t="s">
        <v>3379</v>
      </c>
      <c r="H5901" s="32" t="s">
        <v>12</v>
      </c>
      <c r="I5901" s="44">
        <f t="shared" si="3992"/>
        <v>1158631</v>
      </c>
      <c r="J5901" s="44">
        <v>1158631</v>
      </c>
      <c r="K5901" s="44">
        <f t="shared" si="3994"/>
        <v>0</v>
      </c>
      <c r="L5901" s="44">
        <v>0</v>
      </c>
      <c r="M5901" s="44">
        <v>0</v>
      </c>
      <c r="N5901" s="44">
        <v>0</v>
      </c>
      <c r="O5901" s="44">
        <v>0</v>
      </c>
      <c r="P5901" s="44">
        <v>0</v>
      </c>
      <c r="Q5901" s="44">
        <v>1215134</v>
      </c>
      <c r="R5901" s="44">
        <v>1215134</v>
      </c>
      <c r="S5901" s="44">
        <v>983941</v>
      </c>
      <c r="T5901" s="44">
        <f t="shared" ref="T5901:T5925" si="4009">U5901+V5901+W5901</f>
        <v>231193</v>
      </c>
      <c r="U5901" s="44">
        <v>120000</v>
      </c>
      <c r="V5901" s="44">
        <v>111193</v>
      </c>
      <c r="W5901" s="44"/>
      <c r="X5901" s="44">
        <f t="shared" ref="X5901:X5925" si="4010">S5901+T5901</f>
        <v>1215134</v>
      </c>
      <c r="Y5901" s="209">
        <f t="shared" si="4006"/>
        <v>100</v>
      </c>
    </row>
    <row r="5902" spans="1:25">
      <c r="A5902" s="20" t="s">
        <v>786</v>
      </c>
      <c r="B5902" s="20" t="s">
        <v>184</v>
      </c>
      <c r="C5902" s="20" t="s">
        <v>1208</v>
      </c>
      <c r="D5902" s="20" t="s">
        <v>1944</v>
      </c>
      <c r="E5902" s="20" t="s">
        <v>134</v>
      </c>
      <c r="F5902" s="23" t="s">
        <v>0</v>
      </c>
      <c r="G5902" s="154" t="s">
        <v>0</v>
      </c>
      <c r="H5902" s="21" t="s">
        <v>13</v>
      </c>
      <c r="I5902" s="66">
        <f t="shared" si="3992"/>
        <v>147166</v>
      </c>
      <c r="J5902" s="66">
        <f t="shared" ref="J5902:P5902" si="4011">SUM(J5903:J5907)</f>
        <v>147166</v>
      </c>
      <c r="K5902" s="66">
        <f t="shared" si="3994"/>
        <v>0</v>
      </c>
      <c r="L5902" s="66">
        <f t="shared" si="4011"/>
        <v>0</v>
      </c>
      <c r="M5902" s="66">
        <f t="shared" si="4011"/>
        <v>0</v>
      </c>
      <c r="N5902" s="66">
        <f t="shared" si="4011"/>
        <v>0</v>
      </c>
      <c r="O5902" s="66">
        <f t="shared" si="4011"/>
        <v>0</v>
      </c>
      <c r="P5902" s="66">
        <f t="shared" si="4011"/>
        <v>0</v>
      </c>
      <c r="Q5902" s="66">
        <f>SUM(Q5903:Q5907)</f>
        <v>150946</v>
      </c>
      <c r="R5902" s="66">
        <f>SUM(R5903:R5907)</f>
        <v>150946</v>
      </c>
      <c r="S5902" s="66">
        <f>SUM(S5903:S5907)</f>
        <v>137158</v>
      </c>
      <c r="T5902" s="66">
        <f t="shared" ref="T5902:X5902" si="4012">SUM(T5903:T5907)</f>
        <v>16593</v>
      </c>
      <c r="U5902" s="66">
        <f t="shared" si="4012"/>
        <v>15390</v>
      </c>
      <c r="V5902" s="66">
        <f t="shared" si="4012"/>
        <v>1203</v>
      </c>
      <c r="W5902" s="66">
        <f t="shared" si="4012"/>
        <v>0</v>
      </c>
      <c r="X5902" s="66">
        <f t="shared" si="4012"/>
        <v>153751</v>
      </c>
      <c r="Y5902" s="208">
        <f t="shared" si="4006"/>
        <v>101.85828044466231</v>
      </c>
    </row>
    <row r="5903" spans="1:25">
      <c r="A5903" s="23" t="s">
        <v>786</v>
      </c>
      <c r="B5903" s="23" t="s">
        <v>184</v>
      </c>
      <c r="C5903" s="23" t="s">
        <v>1208</v>
      </c>
      <c r="D5903" s="23" t="s">
        <v>1944</v>
      </c>
      <c r="E5903" s="22">
        <v>6112</v>
      </c>
      <c r="F5903" s="23" t="s">
        <v>1946</v>
      </c>
      <c r="G5903" s="128" t="s">
        <v>3379</v>
      </c>
      <c r="H5903" s="32" t="s">
        <v>16</v>
      </c>
      <c r="I5903" s="44">
        <f t="shared" si="3992"/>
        <v>25500</v>
      </c>
      <c r="J5903" s="44">
        <v>25500</v>
      </c>
      <c r="K5903" s="44">
        <f t="shared" si="3994"/>
        <v>0</v>
      </c>
      <c r="L5903" s="44">
        <v>0</v>
      </c>
      <c r="M5903" s="44">
        <v>0</v>
      </c>
      <c r="N5903" s="44">
        <v>0</v>
      </c>
      <c r="O5903" s="44">
        <v>0</v>
      </c>
      <c r="P5903" s="44">
        <v>0</v>
      </c>
      <c r="Q5903" s="44">
        <v>25500</v>
      </c>
      <c r="R5903" s="44">
        <v>25500</v>
      </c>
      <c r="S5903" s="44">
        <v>21797</v>
      </c>
      <c r="T5903" s="44">
        <f t="shared" si="4009"/>
        <v>3703</v>
      </c>
      <c r="U5903" s="44">
        <v>2500</v>
      </c>
      <c r="V5903" s="44">
        <v>1203</v>
      </c>
      <c r="W5903" s="44"/>
      <c r="X5903" s="44">
        <f t="shared" si="4010"/>
        <v>25500</v>
      </c>
      <c r="Y5903" s="209">
        <f t="shared" si="4006"/>
        <v>100</v>
      </c>
    </row>
    <row r="5904" spans="1:25">
      <c r="A5904" s="23" t="s">
        <v>786</v>
      </c>
      <c r="B5904" s="23" t="s">
        <v>184</v>
      </c>
      <c r="C5904" s="23" t="s">
        <v>1208</v>
      </c>
      <c r="D5904" s="23" t="s">
        <v>1944</v>
      </c>
      <c r="E5904" s="22">
        <v>6112</v>
      </c>
      <c r="F5904" s="23" t="s">
        <v>1947</v>
      </c>
      <c r="G5904" s="128" t="s">
        <v>3379</v>
      </c>
      <c r="H5904" s="32" t="s">
        <v>19</v>
      </c>
      <c r="I5904" s="44">
        <f t="shared" si="3992"/>
        <v>76865</v>
      </c>
      <c r="J5904" s="44">
        <v>76865</v>
      </c>
      <c r="K5904" s="44">
        <f t="shared" si="3994"/>
        <v>0</v>
      </c>
      <c r="L5904" s="44">
        <v>0</v>
      </c>
      <c r="M5904" s="44">
        <v>0</v>
      </c>
      <c r="N5904" s="44">
        <v>0</v>
      </c>
      <c r="O5904" s="44">
        <v>0</v>
      </c>
      <c r="P5904" s="44">
        <v>0</v>
      </c>
      <c r="Q5904" s="44">
        <v>76865</v>
      </c>
      <c r="R5904" s="44">
        <v>76865</v>
      </c>
      <c r="S5904" s="44">
        <v>79670</v>
      </c>
      <c r="T5904" s="44">
        <f t="shared" si="4009"/>
        <v>0</v>
      </c>
      <c r="U5904" s="44"/>
      <c r="V5904" s="44"/>
      <c r="W5904" s="44"/>
      <c r="X5904" s="44">
        <f t="shared" si="4010"/>
        <v>79670</v>
      </c>
      <c r="Y5904" s="209">
        <f t="shared" si="4006"/>
        <v>103.64925518766668</v>
      </c>
    </row>
    <row r="5905" spans="1:25">
      <c r="A5905" s="23" t="s">
        <v>786</v>
      </c>
      <c r="B5905" s="23" t="s">
        <v>184</v>
      </c>
      <c r="C5905" s="23" t="s">
        <v>1208</v>
      </c>
      <c r="D5905" s="23" t="s">
        <v>1944</v>
      </c>
      <c r="E5905" s="22">
        <v>6112</v>
      </c>
      <c r="F5905" s="23" t="s">
        <v>1948</v>
      </c>
      <c r="G5905" s="128" t="s">
        <v>3379</v>
      </c>
      <c r="H5905" s="32" t="s">
        <v>17</v>
      </c>
      <c r="I5905" s="44">
        <f t="shared" si="3992"/>
        <v>23301</v>
      </c>
      <c r="J5905" s="44">
        <v>23301</v>
      </c>
      <c r="K5905" s="44">
        <f t="shared" si="3994"/>
        <v>0</v>
      </c>
      <c r="L5905" s="44">
        <v>0</v>
      </c>
      <c r="M5905" s="44">
        <v>0</v>
      </c>
      <c r="N5905" s="44">
        <v>0</v>
      </c>
      <c r="O5905" s="44">
        <v>0</v>
      </c>
      <c r="P5905" s="44">
        <v>0</v>
      </c>
      <c r="Q5905" s="44">
        <v>27081</v>
      </c>
      <c r="R5905" s="44">
        <v>27081</v>
      </c>
      <c r="S5905" s="44">
        <v>27081</v>
      </c>
      <c r="T5905" s="44">
        <f t="shared" si="4009"/>
        <v>0</v>
      </c>
      <c r="U5905" s="44"/>
      <c r="V5905" s="44"/>
      <c r="W5905" s="44"/>
      <c r="X5905" s="44">
        <f t="shared" si="4010"/>
        <v>27081</v>
      </c>
      <c r="Y5905" s="209">
        <f t="shared" si="4006"/>
        <v>100</v>
      </c>
    </row>
    <row r="5906" spans="1:25">
      <c r="A5906" s="23" t="s">
        <v>786</v>
      </c>
      <c r="B5906" s="23" t="s">
        <v>184</v>
      </c>
      <c r="C5906" s="23" t="s">
        <v>1208</v>
      </c>
      <c r="D5906" s="23" t="s">
        <v>1944</v>
      </c>
      <c r="E5906" s="22">
        <v>6112</v>
      </c>
      <c r="F5906" s="23" t="s">
        <v>1949</v>
      </c>
      <c r="G5906" s="128" t="s">
        <v>3379</v>
      </c>
      <c r="H5906" s="32" t="s">
        <v>15</v>
      </c>
      <c r="I5906" s="44">
        <f t="shared" si="3992"/>
        <v>8000</v>
      </c>
      <c r="J5906" s="44">
        <v>8000</v>
      </c>
      <c r="K5906" s="44">
        <f t="shared" si="3994"/>
        <v>0</v>
      </c>
      <c r="L5906" s="44">
        <v>0</v>
      </c>
      <c r="M5906" s="44">
        <v>0</v>
      </c>
      <c r="N5906" s="44">
        <v>0</v>
      </c>
      <c r="O5906" s="44">
        <v>0</v>
      </c>
      <c r="P5906" s="44">
        <v>0</v>
      </c>
      <c r="Q5906" s="44">
        <v>8610</v>
      </c>
      <c r="R5906" s="44">
        <v>8610</v>
      </c>
      <c r="S5906" s="44">
        <v>8610</v>
      </c>
      <c r="T5906" s="44">
        <f t="shared" si="4009"/>
        <v>0</v>
      </c>
      <c r="U5906" s="44"/>
      <c r="V5906" s="44"/>
      <c r="W5906" s="44"/>
      <c r="X5906" s="44">
        <f t="shared" si="4010"/>
        <v>8610</v>
      </c>
      <c r="Y5906" s="209">
        <f t="shared" si="4006"/>
        <v>100</v>
      </c>
    </row>
    <row r="5907" spans="1:25">
      <c r="A5907" s="23" t="s">
        <v>786</v>
      </c>
      <c r="B5907" s="23" t="s">
        <v>184</v>
      </c>
      <c r="C5907" s="23" t="s">
        <v>1208</v>
      </c>
      <c r="D5907" s="23" t="s">
        <v>1944</v>
      </c>
      <c r="E5907" s="22">
        <v>6112</v>
      </c>
      <c r="F5907" s="23" t="s">
        <v>1950</v>
      </c>
      <c r="G5907" s="128" t="s">
        <v>3379</v>
      </c>
      <c r="H5907" s="32" t="s">
        <v>18</v>
      </c>
      <c r="I5907" s="44">
        <f t="shared" si="3992"/>
        <v>13500</v>
      </c>
      <c r="J5907" s="44">
        <v>13500</v>
      </c>
      <c r="K5907" s="44">
        <f t="shared" si="3994"/>
        <v>0</v>
      </c>
      <c r="L5907" s="44">
        <v>0</v>
      </c>
      <c r="M5907" s="44">
        <v>0</v>
      </c>
      <c r="N5907" s="44">
        <v>0</v>
      </c>
      <c r="O5907" s="44">
        <v>0</v>
      </c>
      <c r="P5907" s="44">
        <v>0</v>
      </c>
      <c r="Q5907" s="44">
        <v>12890</v>
      </c>
      <c r="R5907" s="44">
        <v>12890</v>
      </c>
      <c r="S5907" s="44">
        <v>0</v>
      </c>
      <c r="T5907" s="44">
        <f t="shared" si="4009"/>
        <v>12890</v>
      </c>
      <c r="U5907" s="44">
        <v>12890</v>
      </c>
      <c r="V5907" s="44"/>
      <c r="W5907" s="44"/>
      <c r="X5907" s="44">
        <f t="shared" si="4010"/>
        <v>12890</v>
      </c>
      <c r="Y5907" s="209">
        <f t="shared" si="4006"/>
        <v>100</v>
      </c>
    </row>
    <row r="5908" spans="1:25">
      <c r="A5908" s="23" t="s">
        <v>786</v>
      </c>
      <c r="B5908" s="23" t="s">
        <v>184</v>
      </c>
      <c r="C5908" s="23" t="s">
        <v>1208</v>
      </c>
      <c r="D5908" s="23" t="s">
        <v>1944</v>
      </c>
      <c r="E5908" s="21" t="s">
        <v>139</v>
      </c>
      <c r="F5908" s="21" t="s">
        <v>0</v>
      </c>
      <c r="G5908" s="150" t="s">
        <v>0</v>
      </c>
      <c r="H5908" s="21" t="s">
        <v>21</v>
      </c>
      <c r="I5908" s="66">
        <f t="shared" si="3992"/>
        <v>121705</v>
      </c>
      <c r="J5908" s="66">
        <f t="shared" ref="J5908:X5908" si="4013">SUM(J5909)</f>
        <v>121705</v>
      </c>
      <c r="K5908" s="66">
        <f t="shared" si="3994"/>
        <v>0</v>
      </c>
      <c r="L5908" s="66">
        <f t="shared" si="4013"/>
        <v>0</v>
      </c>
      <c r="M5908" s="66">
        <f t="shared" si="4013"/>
        <v>0</v>
      </c>
      <c r="N5908" s="66">
        <f t="shared" si="4013"/>
        <v>0</v>
      </c>
      <c r="O5908" s="66">
        <f t="shared" si="4013"/>
        <v>0</v>
      </c>
      <c r="P5908" s="66">
        <f t="shared" si="4013"/>
        <v>0</v>
      </c>
      <c r="Q5908" s="66">
        <f t="shared" si="4013"/>
        <v>127638</v>
      </c>
      <c r="R5908" s="66">
        <f t="shared" si="4013"/>
        <v>127638</v>
      </c>
      <c r="S5908" s="66">
        <f t="shared" si="4013"/>
        <v>104914</v>
      </c>
      <c r="T5908" s="66">
        <f t="shared" si="4013"/>
        <v>22724</v>
      </c>
      <c r="U5908" s="66">
        <f t="shared" si="4013"/>
        <v>15000</v>
      </c>
      <c r="V5908" s="66">
        <f t="shared" si="4013"/>
        <v>7724</v>
      </c>
      <c r="W5908" s="66">
        <f t="shared" si="4013"/>
        <v>0</v>
      </c>
      <c r="X5908" s="66">
        <f t="shared" si="4013"/>
        <v>127638</v>
      </c>
      <c r="Y5908" s="208">
        <f t="shared" si="4006"/>
        <v>100</v>
      </c>
    </row>
    <row r="5909" spans="1:25">
      <c r="A5909" s="23" t="s">
        <v>786</v>
      </c>
      <c r="B5909" s="23" t="s">
        <v>184</v>
      </c>
      <c r="C5909" s="23" t="s">
        <v>1208</v>
      </c>
      <c r="D5909" s="23" t="s">
        <v>1944</v>
      </c>
      <c r="E5909" s="22">
        <v>6121</v>
      </c>
      <c r="F5909" s="23"/>
      <c r="G5909" s="128" t="s">
        <v>3379</v>
      </c>
      <c r="H5909" s="32" t="s">
        <v>22</v>
      </c>
      <c r="I5909" s="44">
        <f t="shared" si="3992"/>
        <v>121705</v>
      </c>
      <c r="J5909" s="44">
        <v>121705</v>
      </c>
      <c r="K5909" s="44">
        <f t="shared" si="3994"/>
        <v>0</v>
      </c>
      <c r="L5909" s="44">
        <v>0</v>
      </c>
      <c r="M5909" s="44">
        <v>0</v>
      </c>
      <c r="N5909" s="44">
        <v>0</v>
      </c>
      <c r="O5909" s="44">
        <v>0</v>
      </c>
      <c r="P5909" s="44">
        <v>0</v>
      </c>
      <c r="Q5909" s="44">
        <v>127638</v>
      </c>
      <c r="R5909" s="44">
        <v>127638</v>
      </c>
      <c r="S5909" s="44">
        <v>104914</v>
      </c>
      <c r="T5909" s="44">
        <f t="shared" si="4009"/>
        <v>22724</v>
      </c>
      <c r="U5909" s="44">
        <v>15000</v>
      </c>
      <c r="V5909" s="44">
        <v>7724</v>
      </c>
      <c r="W5909" s="44"/>
      <c r="X5909" s="44">
        <f t="shared" si="4010"/>
        <v>127638</v>
      </c>
      <c r="Y5909" s="209">
        <f t="shared" si="4006"/>
        <v>100</v>
      </c>
    </row>
    <row r="5910" spans="1:25">
      <c r="A5910" s="23" t="s">
        <v>786</v>
      </c>
      <c r="B5910" s="23" t="s">
        <v>184</v>
      </c>
      <c r="C5910" s="23" t="s">
        <v>1208</v>
      </c>
      <c r="D5910" s="23" t="s">
        <v>1944</v>
      </c>
      <c r="E5910" s="21" t="s">
        <v>141</v>
      </c>
      <c r="F5910" s="21" t="s">
        <v>0</v>
      </c>
      <c r="G5910" s="150" t="s">
        <v>0</v>
      </c>
      <c r="H5910" s="21" t="s">
        <v>23</v>
      </c>
      <c r="I5910" s="66">
        <f t="shared" si="3992"/>
        <v>272398</v>
      </c>
      <c r="J5910" s="66">
        <f t="shared" ref="J5910:P5910" si="4014">SUM(J5911:J5919)</f>
        <v>272398</v>
      </c>
      <c r="K5910" s="66">
        <f t="shared" si="3994"/>
        <v>0</v>
      </c>
      <c r="L5910" s="66">
        <f t="shared" si="4014"/>
        <v>0</v>
      </c>
      <c r="M5910" s="66">
        <f t="shared" si="4014"/>
        <v>0</v>
      </c>
      <c r="N5910" s="66">
        <f t="shared" si="4014"/>
        <v>0</v>
      </c>
      <c r="O5910" s="66">
        <f t="shared" si="4014"/>
        <v>0</v>
      </c>
      <c r="P5910" s="66">
        <f t="shared" si="4014"/>
        <v>0</v>
      </c>
      <c r="Q5910" s="66">
        <f>SUM(Q5911:Q5919)</f>
        <v>279581</v>
      </c>
      <c r="R5910" s="66">
        <f>SUM(R5911:R5919)</f>
        <v>279581</v>
      </c>
      <c r="S5910" s="66">
        <f>SUM(S5911:S5919)</f>
        <v>250647</v>
      </c>
      <c r="T5910" s="66">
        <f t="shared" ref="T5910:X5910" si="4015">SUM(T5911:T5919)</f>
        <v>28934</v>
      </c>
      <c r="U5910" s="66">
        <f t="shared" si="4015"/>
        <v>15434</v>
      </c>
      <c r="V5910" s="66">
        <f t="shared" si="4015"/>
        <v>13500</v>
      </c>
      <c r="W5910" s="66">
        <f t="shared" si="4015"/>
        <v>0</v>
      </c>
      <c r="X5910" s="66">
        <f t="shared" si="4015"/>
        <v>279581</v>
      </c>
      <c r="Y5910" s="208">
        <f t="shared" si="4006"/>
        <v>100</v>
      </c>
    </row>
    <row r="5911" spans="1:25">
      <c r="A5911" s="23" t="s">
        <v>786</v>
      </c>
      <c r="B5911" s="23" t="s">
        <v>184</v>
      </c>
      <c r="C5911" s="23" t="s">
        <v>1208</v>
      </c>
      <c r="D5911" s="23" t="s">
        <v>1944</v>
      </c>
      <c r="E5911" s="22">
        <v>6131</v>
      </c>
      <c r="F5911" s="23"/>
      <c r="G5911" s="128" t="s">
        <v>3379</v>
      </c>
      <c r="H5911" s="32" t="s">
        <v>24</v>
      </c>
      <c r="I5911" s="44">
        <f t="shared" si="3992"/>
        <v>0</v>
      </c>
      <c r="J5911" s="44">
        <v>0</v>
      </c>
      <c r="K5911" s="44">
        <f t="shared" si="3994"/>
        <v>0</v>
      </c>
      <c r="L5911" s="44">
        <v>0</v>
      </c>
      <c r="M5911" s="44">
        <v>0</v>
      </c>
      <c r="N5911" s="44">
        <v>0</v>
      </c>
      <c r="O5911" s="44">
        <v>0</v>
      </c>
      <c r="P5911" s="44">
        <v>0</v>
      </c>
      <c r="Q5911" s="44">
        <v>0</v>
      </c>
      <c r="R5911" s="44">
        <v>0</v>
      </c>
      <c r="S5911" s="44">
        <v>0</v>
      </c>
      <c r="T5911" s="44">
        <f t="shared" si="4009"/>
        <v>0</v>
      </c>
      <c r="U5911" s="44"/>
      <c r="V5911" s="44"/>
      <c r="W5911" s="44"/>
      <c r="X5911" s="44">
        <f t="shared" si="4010"/>
        <v>0</v>
      </c>
      <c r="Y5911" s="209">
        <f t="shared" si="4006"/>
        <v>0</v>
      </c>
    </row>
    <row r="5912" spans="1:25">
      <c r="A5912" s="23" t="s">
        <v>786</v>
      </c>
      <c r="B5912" s="23" t="s">
        <v>184</v>
      </c>
      <c r="C5912" s="23" t="s">
        <v>1208</v>
      </c>
      <c r="D5912" s="23" t="s">
        <v>1944</v>
      </c>
      <c r="E5912" s="22">
        <v>6132</v>
      </c>
      <c r="F5912" s="23"/>
      <c r="G5912" s="128" t="s">
        <v>3379</v>
      </c>
      <c r="H5912" s="32" t="s">
        <v>25</v>
      </c>
      <c r="I5912" s="44">
        <f t="shared" si="3992"/>
        <v>230000</v>
      </c>
      <c r="J5912" s="44">
        <v>230000</v>
      </c>
      <c r="K5912" s="44">
        <f t="shared" si="3994"/>
        <v>0</v>
      </c>
      <c r="L5912" s="44">
        <v>0</v>
      </c>
      <c r="M5912" s="44">
        <v>0</v>
      </c>
      <c r="N5912" s="44">
        <v>0</v>
      </c>
      <c r="O5912" s="44">
        <v>0</v>
      </c>
      <c r="P5912" s="44">
        <v>0</v>
      </c>
      <c r="Q5912" s="44">
        <v>230000</v>
      </c>
      <c r="R5912" s="44">
        <v>230000</v>
      </c>
      <c r="S5912" s="44">
        <v>201500</v>
      </c>
      <c r="T5912" s="44">
        <f t="shared" si="4009"/>
        <v>28500</v>
      </c>
      <c r="U5912" s="44">
        <v>15000</v>
      </c>
      <c r="V5912" s="44">
        <v>13500</v>
      </c>
      <c r="W5912" s="44"/>
      <c r="X5912" s="44">
        <f t="shared" si="4010"/>
        <v>230000</v>
      </c>
      <c r="Y5912" s="209">
        <f t="shared" si="4006"/>
        <v>100</v>
      </c>
    </row>
    <row r="5913" spans="1:25">
      <c r="A5913" s="23" t="s">
        <v>786</v>
      </c>
      <c r="B5913" s="23" t="s">
        <v>184</v>
      </c>
      <c r="C5913" s="23" t="s">
        <v>1208</v>
      </c>
      <c r="D5913" s="23" t="s">
        <v>1944</v>
      </c>
      <c r="E5913" s="22">
        <v>6133</v>
      </c>
      <c r="F5913" s="23"/>
      <c r="G5913" s="128" t="s">
        <v>3379</v>
      </c>
      <c r="H5913" s="32" t="s">
        <v>26</v>
      </c>
      <c r="I5913" s="44">
        <f t="shared" si="3992"/>
        <v>20850</v>
      </c>
      <c r="J5913" s="44">
        <v>20850</v>
      </c>
      <c r="K5913" s="44">
        <f t="shared" si="3994"/>
        <v>0</v>
      </c>
      <c r="L5913" s="44">
        <v>0</v>
      </c>
      <c r="M5913" s="44">
        <v>0</v>
      </c>
      <c r="N5913" s="44">
        <v>0</v>
      </c>
      <c r="O5913" s="44">
        <v>0</v>
      </c>
      <c r="P5913" s="44">
        <v>0</v>
      </c>
      <c r="Q5913" s="44">
        <v>20850</v>
      </c>
      <c r="R5913" s="44">
        <v>20850</v>
      </c>
      <c r="S5913" s="44">
        <v>20600</v>
      </c>
      <c r="T5913" s="44">
        <f t="shared" si="4009"/>
        <v>250</v>
      </c>
      <c r="U5913" s="44">
        <v>250</v>
      </c>
      <c r="V5913" s="44"/>
      <c r="W5913" s="44"/>
      <c r="X5913" s="44">
        <f t="shared" si="4010"/>
        <v>20850</v>
      </c>
      <c r="Y5913" s="209">
        <f t="shared" si="4006"/>
        <v>100</v>
      </c>
    </row>
    <row r="5914" spans="1:25">
      <c r="A5914" s="23" t="s">
        <v>786</v>
      </c>
      <c r="B5914" s="23" t="s">
        <v>184</v>
      </c>
      <c r="C5914" s="23" t="s">
        <v>1208</v>
      </c>
      <c r="D5914" s="23" t="s">
        <v>1944</v>
      </c>
      <c r="E5914" s="22">
        <v>6134</v>
      </c>
      <c r="F5914" s="23"/>
      <c r="G5914" s="128" t="s">
        <v>3379</v>
      </c>
      <c r="H5914" s="32" t="s">
        <v>27</v>
      </c>
      <c r="I5914" s="44">
        <f t="shared" si="3992"/>
        <v>3750</v>
      </c>
      <c r="J5914" s="44">
        <v>3750</v>
      </c>
      <c r="K5914" s="44">
        <f t="shared" si="3994"/>
        <v>0</v>
      </c>
      <c r="L5914" s="44">
        <v>0</v>
      </c>
      <c r="M5914" s="44">
        <v>0</v>
      </c>
      <c r="N5914" s="44">
        <v>0</v>
      </c>
      <c r="O5914" s="44">
        <v>0</v>
      </c>
      <c r="P5914" s="44">
        <v>0</v>
      </c>
      <c r="Q5914" s="44">
        <v>3750</v>
      </c>
      <c r="R5914" s="44">
        <v>3750</v>
      </c>
      <c r="S5914" s="44">
        <v>3750</v>
      </c>
      <c r="T5914" s="44">
        <f t="shared" si="4009"/>
        <v>0</v>
      </c>
      <c r="U5914" s="44"/>
      <c r="V5914" s="44"/>
      <c r="W5914" s="44"/>
      <c r="X5914" s="44">
        <f t="shared" si="4010"/>
        <v>3750</v>
      </c>
      <c r="Y5914" s="209">
        <f t="shared" si="4006"/>
        <v>100</v>
      </c>
    </row>
    <row r="5915" spans="1:25">
      <c r="A5915" s="23" t="s">
        <v>786</v>
      </c>
      <c r="B5915" s="23" t="s">
        <v>184</v>
      </c>
      <c r="C5915" s="23" t="s">
        <v>1208</v>
      </c>
      <c r="D5915" s="23" t="s">
        <v>1944</v>
      </c>
      <c r="E5915" s="22">
        <v>6135</v>
      </c>
      <c r="F5915" s="23"/>
      <c r="G5915" s="128" t="s">
        <v>3379</v>
      </c>
      <c r="H5915" s="32" t="s">
        <v>28</v>
      </c>
      <c r="I5915" s="44">
        <f t="shared" si="3992"/>
        <v>0</v>
      </c>
      <c r="J5915" s="44">
        <v>0</v>
      </c>
      <c r="K5915" s="44">
        <f t="shared" si="3994"/>
        <v>0</v>
      </c>
      <c r="L5915" s="44">
        <v>0</v>
      </c>
      <c r="M5915" s="44">
        <v>0</v>
      </c>
      <c r="N5915" s="44">
        <v>0</v>
      </c>
      <c r="O5915" s="44">
        <v>0</v>
      </c>
      <c r="P5915" s="44">
        <v>0</v>
      </c>
      <c r="Q5915" s="44">
        <v>0</v>
      </c>
      <c r="R5915" s="44">
        <v>0</v>
      </c>
      <c r="S5915" s="44">
        <v>0</v>
      </c>
      <c r="T5915" s="44">
        <f t="shared" si="4009"/>
        <v>0</v>
      </c>
      <c r="U5915" s="44"/>
      <c r="V5915" s="44"/>
      <c r="W5915" s="44"/>
      <c r="X5915" s="44">
        <f t="shared" si="4010"/>
        <v>0</v>
      </c>
      <c r="Y5915" s="209">
        <f t="shared" si="4006"/>
        <v>0</v>
      </c>
    </row>
    <row r="5916" spans="1:25">
      <c r="A5916" s="23" t="s">
        <v>786</v>
      </c>
      <c r="B5916" s="23" t="s">
        <v>184</v>
      </c>
      <c r="C5916" s="23" t="s">
        <v>1208</v>
      </c>
      <c r="D5916" s="23" t="s">
        <v>1944</v>
      </c>
      <c r="E5916" s="22">
        <v>6136</v>
      </c>
      <c r="F5916" s="23"/>
      <c r="G5916" s="128" t="s">
        <v>3379</v>
      </c>
      <c r="H5916" s="32" t="s">
        <v>29</v>
      </c>
      <c r="I5916" s="44">
        <f t="shared" si="3992"/>
        <v>0</v>
      </c>
      <c r="J5916" s="44">
        <v>0</v>
      </c>
      <c r="K5916" s="44">
        <f t="shared" si="3994"/>
        <v>0</v>
      </c>
      <c r="L5916" s="44">
        <v>0</v>
      </c>
      <c r="M5916" s="44">
        <v>0</v>
      </c>
      <c r="N5916" s="44">
        <v>0</v>
      </c>
      <c r="O5916" s="44">
        <v>0</v>
      </c>
      <c r="P5916" s="44">
        <v>0</v>
      </c>
      <c r="Q5916" s="44">
        <v>0</v>
      </c>
      <c r="R5916" s="44">
        <v>0</v>
      </c>
      <c r="S5916" s="44">
        <v>0</v>
      </c>
      <c r="T5916" s="44">
        <f t="shared" si="4009"/>
        <v>0</v>
      </c>
      <c r="U5916" s="44"/>
      <c r="V5916" s="44"/>
      <c r="W5916" s="44"/>
      <c r="X5916" s="44">
        <f t="shared" si="4010"/>
        <v>0</v>
      </c>
      <c r="Y5916" s="209">
        <f t="shared" si="4006"/>
        <v>0</v>
      </c>
    </row>
    <row r="5917" spans="1:25">
      <c r="A5917" s="23" t="s">
        <v>786</v>
      </c>
      <c r="B5917" s="23" t="s">
        <v>184</v>
      </c>
      <c r="C5917" s="23" t="s">
        <v>1208</v>
      </c>
      <c r="D5917" s="23" t="s">
        <v>1944</v>
      </c>
      <c r="E5917" s="22">
        <v>6137</v>
      </c>
      <c r="F5917" s="23"/>
      <c r="G5917" s="128" t="s">
        <v>3379</v>
      </c>
      <c r="H5917" s="32" t="s">
        <v>30</v>
      </c>
      <c r="I5917" s="44">
        <f t="shared" si="3992"/>
        <v>1500</v>
      </c>
      <c r="J5917" s="44">
        <v>1500</v>
      </c>
      <c r="K5917" s="44">
        <f t="shared" si="3994"/>
        <v>0</v>
      </c>
      <c r="L5917" s="44">
        <v>0</v>
      </c>
      <c r="M5917" s="44">
        <v>0</v>
      </c>
      <c r="N5917" s="44">
        <v>0</v>
      </c>
      <c r="O5917" s="44">
        <v>0</v>
      </c>
      <c r="P5917" s="44">
        <v>0</v>
      </c>
      <c r="Q5917" s="44">
        <v>1500</v>
      </c>
      <c r="R5917" s="44">
        <v>1500</v>
      </c>
      <c r="S5917" s="44">
        <v>1500</v>
      </c>
      <c r="T5917" s="44">
        <f t="shared" si="4009"/>
        <v>0</v>
      </c>
      <c r="U5917" s="44"/>
      <c r="V5917" s="44"/>
      <c r="W5917" s="44"/>
      <c r="X5917" s="44">
        <f t="shared" si="4010"/>
        <v>1500</v>
      </c>
      <c r="Y5917" s="209">
        <f t="shared" si="4006"/>
        <v>100</v>
      </c>
    </row>
    <row r="5918" spans="1:25">
      <c r="A5918" s="23" t="s">
        <v>786</v>
      </c>
      <c r="B5918" s="23" t="s">
        <v>184</v>
      </c>
      <c r="C5918" s="23" t="s">
        <v>1208</v>
      </c>
      <c r="D5918" s="23" t="s">
        <v>1944</v>
      </c>
      <c r="E5918" s="22">
        <v>6138</v>
      </c>
      <c r="F5918" s="23"/>
      <c r="G5918" s="128" t="s">
        <v>3379</v>
      </c>
      <c r="H5918" s="32" t="s">
        <v>31</v>
      </c>
      <c r="I5918" s="44">
        <f t="shared" si="3992"/>
        <v>0</v>
      </c>
      <c r="J5918" s="44">
        <v>0</v>
      </c>
      <c r="K5918" s="44">
        <f t="shared" si="3994"/>
        <v>0</v>
      </c>
      <c r="L5918" s="44">
        <v>0</v>
      </c>
      <c r="M5918" s="44">
        <v>0</v>
      </c>
      <c r="N5918" s="44">
        <v>0</v>
      </c>
      <c r="O5918" s="44">
        <v>0</v>
      </c>
      <c r="P5918" s="44">
        <v>0</v>
      </c>
      <c r="Q5918" s="44">
        <v>0</v>
      </c>
      <c r="R5918" s="44">
        <v>0</v>
      </c>
      <c r="S5918" s="44">
        <v>0</v>
      </c>
      <c r="T5918" s="44">
        <f t="shared" si="4009"/>
        <v>0</v>
      </c>
      <c r="U5918" s="44"/>
      <c r="V5918" s="44"/>
      <c r="W5918" s="44"/>
      <c r="X5918" s="44">
        <f t="shared" si="4010"/>
        <v>0</v>
      </c>
      <c r="Y5918" s="209">
        <f t="shared" si="4006"/>
        <v>0</v>
      </c>
    </row>
    <row r="5919" spans="1:25">
      <c r="A5919" s="20" t="s">
        <v>786</v>
      </c>
      <c r="B5919" s="20" t="s">
        <v>184</v>
      </c>
      <c r="C5919" s="20" t="s">
        <v>1208</v>
      </c>
      <c r="D5919" s="20" t="s">
        <v>1944</v>
      </c>
      <c r="E5919" s="20" t="s">
        <v>144</v>
      </c>
      <c r="F5919" s="23" t="s">
        <v>0</v>
      </c>
      <c r="G5919" s="154" t="s">
        <v>0</v>
      </c>
      <c r="H5919" s="21" t="s">
        <v>32</v>
      </c>
      <c r="I5919" s="66">
        <f t="shared" si="3992"/>
        <v>16298</v>
      </c>
      <c r="J5919" s="66">
        <f t="shared" ref="J5919:P5919" si="4016">SUM(J5920:J5922)</f>
        <v>16298</v>
      </c>
      <c r="K5919" s="66">
        <f t="shared" si="3994"/>
        <v>0</v>
      </c>
      <c r="L5919" s="66">
        <f t="shared" si="4016"/>
        <v>0</v>
      </c>
      <c r="M5919" s="66">
        <f t="shared" si="4016"/>
        <v>0</v>
      </c>
      <c r="N5919" s="66">
        <f t="shared" si="4016"/>
        <v>0</v>
      </c>
      <c r="O5919" s="66">
        <f t="shared" si="4016"/>
        <v>0</v>
      </c>
      <c r="P5919" s="66">
        <f t="shared" si="4016"/>
        <v>0</v>
      </c>
      <c r="Q5919" s="66">
        <f>SUM(Q5920:Q5922)</f>
        <v>23481</v>
      </c>
      <c r="R5919" s="66">
        <f>SUM(R5920:R5922)</f>
        <v>23481</v>
      </c>
      <c r="S5919" s="66">
        <f>SUM(S5920:S5922)</f>
        <v>23297</v>
      </c>
      <c r="T5919" s="66">
        <f t="shared" ref="T5919:X5919" si="4017">SUM(T5920:T5922)</f>
        <v>184</v>
      </c>
      <c r="U5919" s="66">
        <f t="shared" si="4017"/>
        <v>184</v>
      </c>
      <c r="V5919" s="66">
        <f t="shared" si="4017"/>
        <v>0</v>
      </c>
      <c r="W5919" s="66">
        <f t="shared" si="4017"/>
        <v>0</v>
      </c>
      <c r="X5919" s="66">
        <f t="shared" si="4017"/>
        <v>23481</v>
      </c>
      <c r="Y5919" s="208">
        <f t="shared" si="4006"/>
        <v>100</v>
      </c>
    </row>
    <row r="5920" spans="1:25">
      <c r="A5920" s="23" t="s">
        <v>786</v>
      </c>
      <c r="B5920" s="23" t="s">
        <v>184</v>
      </c>
      <c r="C5920" s="23" t="s">
        <v>1208</v>
      </c>
      <c r="D5920" s="23" t="s">
        <v>1944</v>
      </c>
      <c r="E5920" s="22">
        <v>6139</v>
      </c>
      <c r="F5920" s="23"/>
      <c r="G5920" s="128" t="s">
        <v>3379</v>
      </c>
      <c r="H5920" s="32" t="s">
        <v>32</v>
      </c>
      <c r="I5920" s="44">
        <f t="shared" si="3992"/>
        <v>4950</v>
      </c>
      <c r="J5920" s="44">
        <v>4950</v>
      </c>
      <c r="K5920" s="44">
        <f t="shared" si="3994"/>
        <v>0</v>
      </c>
      <c r="L5920" s="44">
        <v>0</v>
      </c>
      <c r="M5920" s="44">
        <v>0</v>
      </c>
      <c r="N5920" s="44">
        <v>0</v>
      </c>
      <c r="O5920" s="44">
        <v>0</v>
      </c>
      <c r="P5920" s="44">
        <v>0</v>
      </c>
      <c r="Q5920" s="44">
        <v>11950</v>
      </c>
      <c r="R5920" s="44">
        <v>11950</v>
      </c>
      <c r="S5920" s="44">
        <v>11950</v>
      </c>
      <c r="T5920" s="44">
        <f t="shared" si="4009"/>
        <v>0</v>
      </c>
      <c r="U5920" s="44"/>
      <c r="V5920" s="44"/>
      <c r="W5920" s="44"/>
      <c r="X5920" s="44">
        <f t="shared" si="4010"/>
        <v>11950</v>
      </c>
      <c r="Y5920" s="209">
        <f t="shared" si="4006"/>
        <v>100</v>
      </c>
    </row>
    <row r="5921" spans="1:25">
      <c r="A5921" s="23" t="s">
        <v>786</v>
      </c>
      <c r="B5921" s="23" t="s">
        <v>184</v>
      </c>
      <c r="C5921" s="23" t="s">
        <v>1208</v>
      </c>
      <c r="D5921" s="23" t="s">
        <v>1944</v>
      </c>
      <c r="E5921" s="22">
        <v>6139</v>
      </c>
      <c r="F5921" s="23" t="s">
        <v>1951</v>
      </c>
      <c r="G5921" s="128" t="s">
        <v>3379</v>
      </c>
      <c r="H5921" s="32" t="s">
        <v>152</v>
      </c>
      <c r="I5921" s="44">
        <f t="shared" si="3992"/>
        <v>3348</v>
      </c>
      <c r="J5921" s="44">
        <v>3348</v>
      </c>
      <c r="K5921" s="44">
        <f t="shared" si="3994"/>
        <v>0</v>
      </c>
      <c r="L5921" s="44">
        <v>0</v>
      </c>
      <c r="M5921" s="44">
        <v>0</v>
      </c>
      <c r="N5921" s="44">
        <v>0</v>
      </c>
      <c r="O5921" s="44">
        <v>0</v>
      </c>
      <c r="P5921" s="44">
        <v>0</v>
      </c>
      <c r="Q5921" s="44">
        <v>3531</v>
      </c>
      <c r="R5921" s="44">
        <v>3531</v>
      </c>
      <c r="S5921" s="44">
        <v>3347</v>
      </c>
      <c r="T5921" s="44">
        <f t="shared" si="4009"/>
        <v>184</v>
      </c>
      <c r="U5921" s="44">
        <v>184</v>
      </c>
      <c r="V5921" s="44"/>
      <c r="W5921" s="44"/>
      <c r="X5921" s="44">
        <f t="shared" si="4010"/>
        <v>3531</v>
      </c>
      <c r="Y5921" s="209">
        <f t="shared" si="4006"/>
        <v>100</v>
      </c>
    </row>
    <row r="5922" spans="1:25">
      <c r="A5922" s="23" t="s">
        <v>786</v>
      </c>
      <c r="B5922" s="23" t="s">
        <v>184</v>
      </c>
      <c r="C5922" s="23" t="s">
        <v>1208</v>
      </c>
      <c r="D5922" s="23" t="s">
        <v>1944</v>
      </c>
      <c r="E5922" s="22">
        <v>6139</v>
      </c>
      <c r="F5922" s="23" t="s">
        <v>1952</v>
      </c>
      <c r="G5922" s="128" t="s">
        <v>3379</v>
      </c>
      <c r="H5922" s="32" t="s">
        <v>158</v>
      </c>
      <c r="I5922" s="44">
        <f t="shared" si="3992"/>
        <v>8000</v>
      </c>
      <c r="J5922" s="44">
        <v>8000</v>
      </c>
      <c r="K5922" s="44">
        <f t="shared" si="3994"/>
        <v>0</v>
      </c>
      <c r="L5922" s="44">
        <v>0</v>
      </c>
      <c r="M5922" s="44">
        <v>0</v>
      </c>
      <c r="N5922" s="44">
        <v>0</v>
      </c>
      <c r="O5922" s="44">
        <v>0</v>
      </c>
      <c r="P5922" s="44">
        <v>0</v>
      </c>
      <c r="Q5922" s="44">
        <v>8000</v>
      </c>
      <c r="R5922" s="44">
        <v>8000</v>
      </c>
      <c r="S5922" s="44">
        <v>8000</v>
      </c>
      <c r="T5922" s="44">
        <f t="shared" si="4009"/>
        <v>0</v>
      </c>
      <c r="U5922" s="44"/>
      <c r="V5922" s="44"/>
      <c r="W5922" s="44"/>
      <c r="X5922" s="44">
        <f t="shared" si="4010"/>
        <v>8000</v>
      </c>
      <c r="Y5922" s="209">
        <f t="shared" si="4006"/>
        <v>100</v>
      </c>
    </row>
    <row r="5923" spans="1:25" ht="20.399999999999999">
      <c r="A5923" s="20" t="s">
        <v>0</v>
      </c>
      <c r="B5923" s="20" t="s">
        <v>0</v>
      </c>
      <c r="C5923" s="20" t="s">
        <v>0</v>
      </c>
      <c r="D5923" s="21" t="s">
        <v>0</v>
      </c>
      <c r="E5923" s="21" t="s">
        <v>0</v>
      </c>
      <c r="F5923" s="21" t="s">
        <v>0</v>
      </c>
      <c r="G5923" s="150" t="s">
        <v>0</v>
      </c>
      <c r="H5923" s="30" t="s">
        <v>42</v>
      </c>
      <c r="I5923" s="31">
        <f t="shared" si="3992"/>
        <v>100</v>
      </c>
      <c r="J5923" s="31">
        <f t="shared" ref="J5923:X5924" si="4018">SUM(J5924)</f>
        <v>100</v>
      </c>
      <c r="K5923" s="31">
        <f t="shared" si="3994"/>
        <v>0</v>
      </c>
      <c r="L5923" s="31">
        <f t="shared" si="4018"/>
        <v>0</v>
      </c>
      <c r="M5923" s="31">
        <f t="shared" si="4018"/>
        <v>0</v>
      </c>
      <c r="N5923" s="31">
        <f t="shared" si="4018"/>
        <v>0</v>
      </c>
      <c r="O5923" s="31">
        <f t="shared" si="4018"/>
        <v>0</v>
      </c>
      <c r="P5923" s="31">
        <f t="shared" si="4018"/>
        <v>0</v>
      </c>
      <c r="Q5923" s="31">
        <f t="shared" si="4018"/>
        <v>91627</v>
      </c>
      <c r="R5923" s="31">
        <f t="shared" si="4018"/>
        <v>23010</v>
      </c>
      <c r="S5923" s="31">
        <f t="shared" si="4018"/>
        <v>22910</v>
      </c>
      <c r="T5923" s="31">
        <f t="shared" si="4018"/>
        <v>0</v>
      </c>
      <c r="U5923" s="31">
        <f t="shared" si="4018"/>
        <v>0</v>
      </c>
      <c r="V5923" s="31">
        <f t="shared" si="4018"/>
        <v>0</v>
      </c>
      <c r="W5923" s="31">
        <f t="shared" si="4018"/>
        <v>0</v>
      </c>
      <c r="X5923" s="31">
        <f t="shared" si="4018"/>
        <v>22910</v>
      </c>
      <c r="Y5923" s="220">
        <f t="shared" si="4006"/>
        <v>99.565406345067359</v>
      </c>
    </row>
    <row r="5924" spans="1:25">
      <c r="A5924" s="23" t="s">
        <v>786</v>
      </c>
      <c r="B5924" s="23" t="s">
        <v>184</v>
      </c>
      <c r="C5924" s="23" t="s">
        <v>1208</v>
      </c>
      <c r="D5924" s="23" t="s">
        <v>1944</v>
      </c>
      <c r="E5924" s="21" t="s">
        <v>159</v>
      </c>
      <c r="F5924" s="21" t="s">
        <v>0</v>
      </c>
      <c r="G5924" s="150" t="s">
        <v>0</v>
      </c>
      <c r="H5924" s="21" t="s">
        <v>34</v>
      </c>
      <c r="I5924" s="66">
        <f t="shared" si="3992"/>
        <v>100</v>
      </c>
      <c r="J5924" s="66">
        <f t="shared" si="4018"/>
        <v>100</v>
      </c>
      <c r="K5924" s="66">
        <f t="shared" si="3994"/>
        <v>0</v>
      </c>
      <c r="L5924" s="66">
        <f t="shared" si="4018"/>
        <v>0</v>
      </c>
      <c r="M5924" s="66">
        <f t="shared" si="4018"/>
        <v>0</v>
      </c>
      <c r="N5924" s="66">
        <f t="shared" si="4018"/>
        <v>0</v>
      </c>
      <c r="O5924" s="66">
        <f t="shared" si="4018"/>
        <v>0</v>
      </c>
      <c r="P5924" s="66">
        <f t="shared" si="4018"/>
        <v>0</v>
      </c>
      <c r="Q5924" s="66">
        <f t="shared" si="4018"/>
        <v>91627</v>
      </c>
      <c r="R5924" s="66">
        <f t="shared" si="4018"/>
        <v>23010</v>
      </c>
      <c r="S5924" s="66">
        <f t="shared" si="4018"/>
        <v>22910</v>
      </c>
      <c r="T5924" s="66">
        <f t="shared" si="4018"/>
        <v>0</v>
      </c>
      <c r="U5924" s="66">
        <f t="shared" si="4018"/>
        <v>0</v>
      </c>
      <c r="V5924" s="66">
        <f t="shared" si="4018"/>
        <v>0</v>
      </c>
      <c r="W5924" s="66">
        <f t="shared" si="4018"/>
        <v>0</v>
      </c>
      <c r="X5924" s="66">
        <f t="shared" si="4018"/>
        <v>22910</v>
      </c>
      <c r="Y5924" s="208">
        <f t="shared" si="4006"/>
        <v>99.565406345067359</v>
      </c>
    </row>
    <row r="5925" spans="1:25">
      <c r="A5925" s="23" t="s">
        <v>786</v>
      </c>
      <c r="B5925" s="23" t="s">
        <v>184</v>
      </c>
      <c r="C5925" s="23" t="s">
        <v>1208</v>
      </c>
      <c r="D5925" s="23" t="s">
        <v>1944</v>
      </c>
      <c r="E5925" s="22">
        <v>6148</v>
      </c>
      <c r="F5925" s="23"/>
      <c r="G5925" s="128" t="s">
        <v>3379</v>
      </c>
      <c r="H5925" s="32" t="s">
        <v>41</v>
      </c>
      <c r="I5925" s="44">
        <f t="shared" si="3992"/>
        <v>100</v>
      </c>
      <c r="J5925" s="44">
        <v>100</v>
      </c>
      <c r="K5925" s="44">
        <f t="shared" si="3994"/>
        <v>0</v>
      </c>
      <c r="L5925" s="44">
        <v>0</v>
      </c>
      <c r="M5925" s="44">
        <v>0</v>
      </c>
      <c r="N5925" s="44">
        <v>0</v>
      </c>
      <c r="O5925" s="44">
        <v>0</v>
      </c>
      <c r="P5925" s="44">
        <v>0</v>
      </c>
      <c r="Q5925" s="44">
        <v>91627</v>
      </c>
      <c r="R5925" s="44">
        <v>23010</v>
      </c>
      <c r="S5925" s="44">
        <v>22910</v>
      </c>
      <c r="T5925" s="44">
        <f t="shared" si="4009"/>
        <v>0</v>
      </c>
      <c r="U5925" s="44"/>
      <c r="V5925" s="44"/>
      <c r="W5925" s="44"/>
      <c r="X5925" s="44">
        <f t="shared" si="4010"/>
        <v>22910</v>
      </c>
      <c r="Y5925" s="209">
        <f t="shared" si="4006"/>
        <v>99.565406345067359</v>
      </c>
    </row>
    <row r="5926" spans="1:25">
      <c r="A5926" s="32" t="s">
        <v>0</v>
      </c>
      <c r="B5926" s="32" t="s">
        <v>0</v>
      </c>
      <c r="C5926" s="32" t="s">
        <v>0</v>
      </c>
      <c r="D5926" s="32" t="s">
        <v>0</v>
      </c>
      <c r="E5926" s="32" t="s">
        <v>0</v>
      </c>
      <c r="F5926" s="32" t="s">
        <v>0</v>
      </c>
      <c r="G5926" s="154" t="s">
        <v>0</v>
      </c>
      <c r="H5926" s="30" t="s">
        <v>1953</v>
      </c>
      <c r="I5926" s="31">
        <f t="shared" si="3992"/>
        <v>1700000</v>
      </c>
      <c r="J5926" s="31">
        <f t="shared" ref="J5926:P5926" si="4019">SUM(J5899,J5923)</f>
        <v>1700000</v>
      </c>
      <c r="K5926" s="31">
        <f t="shared" si="3994"/>
        <v>0</v>
      </c>
      <c r="L5926" s="31">
        <f t="shared" si="4019"/>
        <v>0</v>
      </c>
      <c r="M5926" s="31">
        <f t="shared" si="4019"/>
        <v>0</v>
      </c>
      <c r="N5926" s="31">
        <f t="shared" si="4019"/>
        <v>0</v>
      </c>
      <c r="O5926" s="31">
        <f t="shared" si="4019"/>
        <v>0</v>
      </c>
      <c r="P5926" s="31">
        <f t="shared" si="4019"/>
        <v>0</v>
      </c>
      <c r="Q5926" s="31">
        <f>SUM(Q5899,Q5923)</f>
        <v>1864926</v>
      </c>
      <c r="R5926" s="31">
        <f>SUM(R5899,R5923)</f>
        <v>1796309</v>
      </c>
      <c r="S5926" s="31">
        <f>SUM(S5899,S5923)</f>
        <v>1499570</v>
      </c>
      <c r="T5926" s="31">
        <f t="shared" ref="T5926:X5926" si="4020">SUM(T5899,T5923)</f>
        <v>299444</v>
      </c>
      <c r="U5926" s="31">
        <f t="shared" si="4020"/>
        <v>165824</v>
      </c>
      <c r="V5926" s="31">
        <f t="shared" si="4020"/>
        <v>133620</v>
      </c>
      <c r="W5926" s="31">
        <f t="shared" si="4020"/>
        <v>0</v>
      </c>
      <c r="X5926" s="31">
        <f t="shared" si="4020"/>
        <v>1799014</v>
      </c>
      <c r="Y5926" s="220">
        <f t="shared" si="4006"/>
        <v>100.15058656389296</v>
      </c>
    </row>
    <row r="5927" spans="1:25" ht="15" thickBot="1">
      <c r="A5927" s="32" t="s">
        <v>0</v>
      </c>
      <c r="B5927" s="32" t="s">
        <v>0</v>
      </c>
      <c r="C5927" s="32" t="s">
        <v>0</v>
      </c>
      <c r="D5927" s="32" t="s">
        <v>0</v>
      </c>
      <c r="E5927" s="32" t="s">
        <v>0</v>
      </c>
      <c r="F5927" s="32" t="s">
        <v>0</v>
      </c>
      <c r="G5927" s="154" t="s">
        <v>0</v>
      </c>
      <c r="H5927" s="21" t="s">
        <v>170</v>
      </c>
      <c r="I5927" s="66">
        <f t="shared" si="3992"/>
        <v>51</v>
      </c>
      <c r="J5927" s="66">
        <v>51</v>
      </c>
      <c r="K5927" s="66">
        <f t="shared" si="3994"/>
        <v>0</v>
      </c>
      <c r="L5927" s="66" t="s">
        <v>0</v>
      </c>
      <c r="M5927" s="66" t="s">
        <v>0</v>
      </c>
      <c r="N5927" s="66" t="s">
        <v>0</v>
      </c>
      <c r="O5927" s="66" t="s">
        <v>0</v>
      </c>
      <c r="P5927" s="66" t="s">
        <v>0</v>
      </c>
      <c r="Q5927" s="66">
        <v>0</v>
      </c>
      <c r="R5927" s="66"/>
      <c r="S5927" s="66"/>
      <c r="T5927" s="66"/>
      <c r="U5927" s="66"/>
      <c r="V5927" s="66"/>
      <c r="W5927" s="66"/>
      <c r="X5927" s="66"/>
      <c r="Y5927" s="208">
        <v>0</v>
      </c>
    </row>
    <row r="5928" spans="1:25" ht="41.4" thickBot="1">
      <c r="A5928" s="252" t="s">
        <v>0</v>
      </c>
      <c r="B5928" s="252" t="s">
        <v>0</v>
      </c>
      <c r="C5928" s="252" t="s">
        <v>0</v>
      </c>
      <c r="D5928" s="252" t="s">
        <v>0</v>
      </c>
      <c r="E5928" s="252" t="s">
        <v>0</v>
      </c>
      <c r="F5928" s="252" t="s">
        <v>0</v>
      </c>
      <c r="G5928" s="258" t="s">
        <v>0</v>
      </c>
      <c r="H5928" s="24" t="s">
        <v>72</v>
      </c>
      <c r="I5928" s="1" t="s">
        <v>3093</v>
      </c>
      <c r="J5928" s="1" t="s">
        <v>3130</v>
      </c>
      <c r="K5928" s="1" t="s">
        <v>3</v>
      </c>
      <c r="L5928" s="1" t="s">
        <v>4</v>
      </c>
      <c r="M5928" s="1" t="s">
        <v>5</v>
      </c>
      <c r="N5928" s="1" t="s">
        <v>6</v>
      </c>
      <c r="O5928" s="1" t="s">
        <v>7</v>
      </c>
      <c r="P5928" s="1" t="s">
        <v>8</v>
      </c>
      <c r="Q5928" s="1" t="s">
        <v>3344</v>
      </c>
      <c r="R5928" s="1" t="s">
        <v>3427</v>
      </c>
      <c r="S5928" s="1" t="s">
        <v>3447</v>
      </c>
      <c r="T5928" s="1" t="s">
        <v>3448</v>
      </c>
      <c r="U5928" s="1" t="s">
        <v>3452</v>
      </c>
      <c r="V5928" s="1" t="s">
        <v>3449</v>
      </c>
      <c r="W5928" s="1" t="s">
        <v>3450</v>
      </c>
      <c r="X5928" s="1" t="s">
        <v>3451</v>
      </c>
      <c r="Y5928" s="216" t="s">
        <v>3385</v>
      </c>
    </row>
    <row r="5929" spans="1:25">
      <c r="A5929" s="253"/>
      <c r="B5929" s="253"/>
      <c r="C5929" s="253"/>
      <c r="D5929" s="253"/>
      <c r="E5929" s="253"/>
      <c r="F5929" s="253"/>
      <c r="G5929" s="259"/>
      <c r="H5929" s="33" t="s">
        <v>0</v>
      </c>
      <c r="I5929" s="45">
        <v>1</v>
      </c>
      <c r="J5929" s="45">
        <v>3</v>
      </c>
      <c r="K5929" s="45" t="s">
        <v>9</v>
      </c>
      <c r="L5929" s="45">
        <v>5</v>
      </c>
      <c r="M5929" s="45">
        <v>6</v>
      </c>
      <c r="N5929" s="45">
        <v>7</v>
      </c>
      <c r="O5929" s="45">
        <v>8</v>
      </c>
      <c r="P5929" s="45">
        <v>9</v>
      </c>
      <c r="Q5929" s="45">
        <v>1</v>
      </c>
      <c r="R5929" s="45">
        <v>2</v>
      </c>
      <c r="S5929" s="45">
        <v>3</v>
      </c>
      <c r="T5929" s="45" t="s">
        <v>3453</v>
      </c>
      <c r="U5929" s="45">
        <v>5</v>
      </c>
      <c r="V5929" s="45">
        <v>6</v>
      </c>
      <c r="W5929" s="45">
        <v>7</v>
      </c>
      <c r="X5929" s="45" t="s">
        <v>3454</v>
      </c>
      <c r="Y5929" s="276">
        <v>9</v>
      </c>
    </row>
    <row r="5930" spans="1:25">
      <c r="A5930" s="253"/>
      <c r="B5930" s="253"/>
      <c r="C5930" s="253"/>
      <c r="D5930" s="253"/>
      <c r="E5930" s="253"/>
      <c r="F5930" s="253"/>
      <c r="G5930" s="259"/>
      <c r="H5930" s="34" t="s">
        <v>109</v>
      </c>
      <c r="I5930" s="35">
        <f t="shared" si="3992"/>
        <v>1700000</v>
      </c>
      <c r="J5930" s="35">
        <f t="shared" ref="J5930:P5930" si="4021">SUM(J5926)</f>
        <v>1700000</v>
      </c>
      <c r="K5930" s="35">
        <f t="shared" si="3994"/>
        <v>0</v>
      </c>
      <c r="L5930" s="35">
        <f t="shared" si="4021"/>
        <v>0</v>
      </c>
      <c r="M5930" s="35">
        <f t="shared" si="4021"/>
        <v>0</v>
      </c>
      <c r="N5930" s="35">
        <f t="shared" si="4021"/>
        <v>0</v>
      </c>
      <c r="O5930" s="35">
        <f t="shared" si="4021"/>
        <v>0</v>
      </c>
      <c r="P5930" s="35">
        <f t="shared" si="4021"/>
        <v>0</v>
      </c>
      <c r="Q5930" s="35">
        <f>SUM(Q5926)</f>
        <v>1864926</v>
      </c>
      <c r="R5930" s="35">
        <f>SUM(R5926)</f>
        <v>1796309</v>
      </c>
      <c r="S5930" s="35">
        <f>SUM(S5926)</f>
        <v>1499570</v>
      </c>
      <c r="T5930" s="35">
        <f t="shared" ref="T5930:X5930" si="4022">SUM(T5926)</f>
        <v>299444</v>
      </c>
      <c r="U5930" s="35">
        <f t="shared" si="4022"/>
        <v>165824</v>
      </c>
      <c r="V5930" s="35">
        <f t="shared" si="4022"/>
        <v>133620</v>
      </c>
      <c r="W5930" s="35">
        <f t="shared" si="4022"/>
        <v>0</v>
      </c>
      <c r="X5930" s="35">
        <f t="shared" si="4022"/>
        <v>1799014</v>
      </c>
      <c r="Y5930" s="218">
        <f t="shared" ref="Y5930:Y5931" si="4023">IF(R5930=0,0,(X5930/R5930)*100)</f>
        <v>100.15058656389296</v>
      </c>
    </row>
    <row r="5931" spans="1:25">
      <c r="A5931" s="253"/>
      <c r="B5931" s="253"/>
      <c r="C5931" s="253"/>
      <c r="D5931" s="253"/>
      <c r="E5931" s="253"/>
      <c r="F5931" s="253"/>
      <c r="G5931" s="259"/>
      <c r="H5931" s="36" t="s">
        <v>69</v>
      </c>
      <c r="I5931" s="35">
        <f t="shared" si="3992"/>
        <v>1700000</v>
      </c>
      <c r="J5931" s="35">
        <f t="shared" ref="J5931:P5931" si="4024">SUM(J5930)</f>
        <v>1700000</v>
      </c>
      <c r="K5931" s="35">
        <f t="shared" si="3994"/>
        <v>0</v>
      </c>
      <c r="L5931" s="35">
        <f t="shared" si="4024"/>
        <v>0</v>
      </c>
      <c r="M5931" s="35">
        <f t="shared" si="4024"/>
        <v>0</v>
      </c>
      <c r="N5931" s="35">
        <f t="shared" si="4024"/>
        <v>0</v>
      </c>
      <c r="O5931" s="35">
        <f t="shared" si="4024"/>
        <v>0</v>
      </c>
      <c r="P5931" s="35">
        <f t="shared" si="4024"/>
        <v>0</v>
      </c>
      <c r="Q5931" s="35">
        <f>SUM(Q5930)</f>
        <v>1864926</v>
      </c>
      <c r="R5931" s="35">
        <f>SUM(R5930)</f>
        <v>1796309</v>
      </c>
      <c r="S5931" s="35">
        <f>SUM(S5930)</f>
        <v>1499570</v>
      </c>
      <c r="T5931" s="35">
        <f t="shared" ref="T5931:X5931" si="4025">SUM(T5930)</f>
        <v>299444</v>
      </c>
      <c r="U5931" s="35">
        <f t="shared" si="4025"/>
        <v>165824</v>
      </c>
      <c r="V5931" s="35">
        <f t="shared" si="4025"/>
        <v>133620</v>
      </c>
      <c r="W5931" s="35">
        <f t="shared" si="4025"/>
        <v>0</v>
      </c>
      <c r="X5931" s="35">
        <f t="shared" si="4025"/>
        <v>1799014</v>
      </c>
      <c r="Y5931" s="218">
        <f t="shared" si="4023"/>
        <v>100.15058656389296</v>
      </c>
    </row>
    <row r="5932" spans="1:25">
      <c r="A5932" s="254"/>
      <c r="B5932" s="254"/>
      <c r="C5932" s="254"/>
      <c r="D5932" s="254"/>
      <c r="E5932" s="254"/>
      <c r="F5932" s="254"/>
      <c r="G5932" s="260"/>
    </row>
    <row r="5933" spans="1:25">
      <c r="A5933" s="32" t="s">
        <v>0</v>
      </c>
      <c r="B5933" s="32" t="s">
        <v>0</v>
      </c>
      <c r="C5933" s="32" t="s">
        <v>0</v>
      </c>
      <c r="D5933" s="32" t="s">
        <v>0</v>
      </c>
      <c r="E5933" s="32" t="s">
        <v>0</v>
      </c>
      <c r="F5933" s="32" t="s">
        <v>0</v>
      </c>
      <c r="G5933" s="154" t="s">
        <v>0</v>
      </c>
      <c r="H5933" s="37" t="s">
        <v>0</v>
      </c>
      <c r="I5933" s="37"/>
      <c r="J5933" s="37"/>
      <c r="K5933" s="37"/>
      <c r="L5933" s="37" t="s">
        <v>0</v>
      </c>
      <c r="M5933" s="37" t="s">
        <v>0</v>
      </c>
      <c r="N5933" s="37" t="s">
        <v>0</v>
      </c>
      <c r="O5933" s="37" t="s">
        <v>0</v>
      </c>
      <c r="P5933" s="37" t="s">
        <v>0</v>
      </c>
      <c r="Q5933" s="37"/>
      <c r="R5933" s="37"/>
      <c r="S5933" s="37"/>
      <c r="T5933" s="37" t="s">
        <v>0</v>
      </c>
      <c r="U5933" s="37" t="s">
        <v>0</v>
      </c>
      <c r="V5933" s="37" t="s">
        <v>0</v>
      </c>
      <c r="W5933" s="37" t="s">
        <v>0</v>
      </c>
      <c r="X5933" s="37" t="s">
        <v>0</v>
      </c>
      <c r="Y5933" s="219"/>
    </row>
    <row r="5934" spans="1:25">
      <c r="A5934" s="32" t="s">
        <v>0</v>
      </c>
      <c r="B5934" s="32" t="s">
        <v>0</v>
      </c>
      <c r="C5934" s="32" t="s">
        <v>0</v>
      </c>
      <c r="D5934" s="32" t="s">
        <v>0</v>
      </c>
      <c r="E5934" s="32" t="s">
        <v>0</v>
      </c>
      <c r="F5934" s="32" t="s">
        <v>0</v>
      </c>
      <c r="G5934" s="154" t="s">
        <v>0</v>
      </c>
      <c r="H5934" s="30" t="s">
        <v>1954</v>
      </c>
      <c r="I5934" s="31">
        <f t="shared" si="3992"/>
        <v>64804024</v>
      </c>
      <c r="J5934" s="31">
        <f>SUM(J4513)</f>
        <v>61735983</v>
      </c>
      <c r="K5934" s="31">
        <f t="shared" si="3994"/>
        <v>3068041</v>
      </c>
      <c r="L5934" s="31">
        <f t="shared" ref="L5934:P5934" si="4026">SUM(L4513)</f>
        <v>3010223</v>
      </c>
      <c r="M5934" s="31">
        <f t="shared" si="4026"/>
        <v>27000</v>
      </c>
      <c r="N5934" s="31">
        <f t="shared" si="4026"/>
        <v>30818</v>
      </c>
      <c r="O5934" s="31">
        <f t="shared" si="4026"/>
        <v>0</v>
      </c>
      <c r="P5934" s="31">
        <f t="shared" si="4026"/>
        <v>0</v>
      </c>
      <c r="Q5934" s="31">
        <f t="shared" ref="Q5934:R5934" si="4027">SUM(Q4513)</f>
        <v>70047873</v>
      </c>
      <c r="R5934" s="31">
        <f t="shared" si="4027"/>
        <v>64966915</v>
      </c>
      <c r="S5934" s="31">
        <f t="shared" ref="S5934" si="4028">SUM(S4513)</f>
        <v>53144517.019999996</v>
      </c>
      <c r="T5934" s="31">
        <f t="shared" ref="T5934:X5934" si="4029">SUM(T4513)</f>
        <v>11823598.48</v>
      </c>
      <c r="U5934" s="31">
        <f t="shared" si="4029"/>
        <v>5788286</v>
      </c>
      <c r="V5934" s="31">
        <f t="shared" si="4029"/>
        <v>4387201.24</v>
      </c>
      <c r="W5934" s="31">
        <f t="shared" si="4029"/>
        <v>1648111.24</v>
      </c>
      <c r="X5934" s="31">
        <f t="shared" si="4029"/>
        <v>64968115.5</v>
      </c>
      <c r="Y5934" s="220">
        <f>IF(R5934=0,0,(X5934/R5934)*100)</f>
        <v>100.00184786363953</v>
      </c>
    </row>
    <row r="5935" spans="1:25">
      <c r="A5935" s="32" t="s">
        <v>0</v>
      </c>
      <c r="B5935" s="32" t="s">
        <v>0</v>
      </c>
      <c r="C5935" s="32" t="s">
        <v>0</v>
      </c>
      <c r="D5935" s="32" t="s">
        <v>0</v>
      </c>
      <c r="E5935" s="32" t="s">
        <v>0</v>
      </c>
      <c r="F5935" s="32" t="s">
        <v>0</v>
      </c>
      <c r="G5935" s="154" t="s">
        <v>0</v>
      </c>
      <c r="H5935" s="21" t="s">
        <v>170</v>
      </c>
      <c r="I5935" s="66">
        <f t="shared" si="3992"/>
        <v>1992</v>
      </c>
      <c r="J5935" s="66">
        <f>J5927+J5889+J5848+J5809+J5767+J5726+J5686+J5646+J5606+J5566+J5526+J5485+J5443+J5403+J5362+J5322+J5281+J5240+J5201+J5160+J5121+J5082+J5041+J5000+J4961+J4917+J4877+J4835+J4794+J4752+J4712+J4672+J4632+J4592+J4550</f>
        <v>1992</v>
      </c>
      <c r="K5935" s="66">
        <f t="shared" si="3994"/>
        <v>0</v>
      </c>
      <c r="L5935" s="66"/>
      <c r="M5935" s="66"/>
      <c r="N5935" s="66"/>
      <c r="O5935" s="66"/>
      <c r="P5935" s="66"/>
      <c r="Q5935" s="66">
        <f>Q5927+Q5889+Q5848+Q5809+Q5767+Q5726+Q5686+Q5646+Q5606+Q5566+Q5526+Q5485+Q5443+Q5403+Q5362+Q5322+Q5281+Q5240+Q5201+Q5160+Q5121+Q5082+Q5041+Q5000+Q4961+Q4917+Q4877+Q4835+Q4794+Q4752+Q4712+Q4672+Q4632+Q4592+Q4550</f>
        <v>0</v>
      </c>
      <c r="R5935" s="66">
        <f>R5927+R5889+R5848+R5809+R5767+R5726+R5686+R5646+R5606+R5566+R5526+R5485+R5443+R5403+R5362+R5322+R5281+R5240+R5201+R5160+R5121+R5082+R5041+R5000+R4961+R4917+R4877+R4835+R4794+R4752+R4712+R4672+R4632+R4592+R4550</f>
        <v>0</v>
      </c>
      <c r="S5935" s="66">
        <f>S5927+S5889+S5848+S5809+S5767+S5726+S5686+S5646+S5606+S5566+S5526+S5485+S5443+S5403+S5362+S5322+S5281+S5240+S5201+S5160+S5121+S5082+S5041+S5000+S4961+S4917+S4877+S4835+S4794+S4752+S4712+S4672+S4632+S4592+S4550</f>
        <v>0</v>
      </c>
      <c r="T5935" s="66">
        <f t="shared" ref="T5935:X5935" si="4030">T5927+T5889+T5848+T5809+T5767+T5726+T5686+T5646+T5606+T5566+T5526+T5485+T5443+T5403+T5362+T5322+T5281+T5240+T5201+T5160+T5121+T5082+T5041+T5000+T4961+T4917+T4877+T4835+T4794+T4752+T4712+T4672+T4632+T4592+T4550</f>
        <v>0</v>
      </c>
      <c r="U5935" s="66">
        <f t="shared" si="4030"/>
        <v>0</v>
      </c>
      <c r="V5935" s="66">
        <f t="shared" si="4030"/>
        <v>0</v>
      </c>
      <c r="W5935" s="66">
        <f t="shared" si="4030"/>
        <v>0</v>
      </c>
      <c r="X5935" s="66">
        <f t="shared" si="4030"/>
        <v>0</v>
      </c>
      <c r="Y5935" s="208">
        <v>0</v>
      </c>
    </row>
    <row r="5936" spans="1:25">
      <c r="A5936" s="32" t="s">
        <v>0</v>
      </c>
      <c r="B5936" s="32" t="s">
        <v>0</v>
      </c>
      <c r="C5936" s="32" t="s">
        <v>0</v>
      </c>
      <c r="D5936" s="32" t="s">
        <v>0</v>
      </c>
      <c r="E5936" s="32" t="s">
        <v>0</v>
      </c>
      <c r="F5936" s="32" t="s">
        <v>0</v>
      </c>
      <c r="G5936" s="154" t="s">
        <v>0</v>
      </c>
      <c r="H5936" s="38" t="s">
        <v>0</v>
      </c>
      <c r="I5936" s="39"/>
      <c r="J5936" s="39"/>
      <c r="K5936" s="39"/>
      <c r="L5936" s="39" t="s">
        <v>0</v>
      </c>
      <c r="M5936" s="39" t="s">
        <v>0</v>
      </c>
      <c r="N5936" s="39" t="s">
        <v>0</v>
      </c>
      <c r="O5936" s="39" t="s">
        <v>0</v>
      </c>
      <c r="P5936" s="39" t="s">
        <v>0</v>
      </c>
      <c r="Q5936" s="39"/>
      <c r="R5936" s="39"/>
      <c r="S5936" s="39"/>
      <c r="T5936" s="39" t="s">
        <v>0</v>
      </c>
      <c r="U5936" s="39" t="s">
        <v>0</v>
      </c>
      <c r="V5936" s="39" t="s">
        <v>0</v>
      </c>
      <c r="W5936" s="39" t="s">
        <v>0</v>
      </c>
      <c r="X5936" s="39" t="s">
        <v>0</v>
      </c>
      <c r="Y5936" s="221"/>
    </row>
    <row r="5937" spans="1:25" ht="15" thickBot="1">
      <c r="A5937" s="20" t="s">
        <v>786</v>
      </c>
      <c r="B5937" s="20" t="s">
        <v>2022</v>
      </c>
      <c r="C5937" s="23" t="s">
        <v>0</v>
      </c>
      <c r="D5937" s="23" t="s">
        <v>0</v>
      </c>
      <c r="E5937" s="21" t="s">
        <v>0</v>
      </c>
      <c r="F5937" s="21" t="s">
        <v>0</v>
      </c>
      <c r="G5937" s="150" t="s">
        <v>0</v>
      </c>
      <c r="H5937" s="21" t="s">
        <v>0</v>
      </c>
      <c r="I5937" s="22"/>
      <c r="J5937" s="22"/>
      <c r="K5937" s="22"/>
      <c r="L5937" s="22" t="s">
        <v>0</v>
      </c>
      <c r="M5937" s="22" t="s">
        <v>0</v>
      </c>
      <c r="N5937" s="22" t="s">
        <v>0</v>
      </c>
      <c r="O5937" s="22" t="s">
        <v>0</v>
      </c>
      <c r="P5937" s="22" t="s">
        <v>0</v>
      </c>
      <c r="Q5937" s="22"/>
      <c r="R5937" s="22"/>
      <c r="S5937" s="22"/>
      <c r="T5937" s="22" t="s">
        <v>0</v>
      </c>
      <c r="U5937" s="22" t="s">
        <v>0</v>
      </c>
      <c r="V5937" s="22" t="s">
        <v>0</v>
      </c>
      <c r="W5937" s="22" t="s">
        <v>0</v>
      </c>
      <c r="X5937" s="22" t="s">
        <v>0</v>
      </c>
      <c r="Y5937" s="209"/>
    </row>
    <row r="5938" spans="1:25" ht="41.4" thickBot="1">
      <c r="A5938" s="24" t="s">
        <v>123</v>
      </c>
      <c r="B5938" s="24" t="s">
        <v>124</v>
      </c>
      <c r="C5938" s="24" t="s">
        <v>125</v>
      </c>
      <c r="D5938" s="25" t="s">
        <v>0</v>
      </c>
      <c r="E5938" s="24" t="s">
        <v>126</v>
      </c>
      <c r="F5938" s="24" t="s">
        <v>127</v>
      </c>
      <c r="G5938" s="151" t="s">
        <v>128</v>
      </c>
      <c r="H5938" s="24" t="s">
        <v>1</v>
      </c>
      <c r="I5938" s="1" t="s">
        <v>3093</v>
      </c>
      <c r="J5938" s="1" t="s">
        <v>3130</v>
      </c>
      <c r="K5938" s="1" t="s">
        <v>3</v>
      </c>
      <c r="L5938" s="1" t="s">
        <v>4</v>
      </c>
      <c r="M5938" s="1" t="s">
        <v>5</v>
      </c>
      <c r="N5938" s="1" t="s">
        <v>6</v>
      </c>
      <c r="O5938" s="1" t="s">
        <v>7</v>
      </c>
      <c r="P5938" s="1" t="s">
        <v>8</v>
      </c>
      <c r="Q5938" s="1" t="s">
        <v>3344</v>
      </c>
      <c r="R5938" s="1" t="s">
        <v>3427</v>
      </c>
      <c r="S5938" s="1" t="s">
        <v>3447</v>
      </c>
      <c r="T5938" s="1" t="s">
        <v>3448</v>
      </c>
      <c r="U5938" s="1" t="s">
        <v>3452</v>
      </c>
      <c r="V5938" s="1" t="s">
        <v>3449</v>
      </c>
      <c r="W5938" s="1" t="s">
        <v>3450</v>
      </c>
      <c r="X5938" s="1" t="s">
        <v>3451</v>
      </c>
      <c r="Y5938" s="216" t="s">
        <v>3385</v>
      </c>
    </row>
    <row r="5939" spans="1:25">
      <c r="A5939" s="26" t="s">
        <v>0</v>
      </c>
      <c r="B5939" s="26" t="s">
        <v>0</v>
      </c>
      <c r="C5939" s="26" t="s">
        <v>0</v>
      </c>
      <c r="D5939" s="27" t="s">
        <v>0</v>
      </c>
      <c r="E5939" s="27" t="s">
        <v>0</v>
      </c>
      <c r="F5939" s="28" t="s">
        <v>0</v>
      </c>
      <c r="G5939" s="152" t="s">
        <v>0</v>
      </c>
      <c r="H5939" s="29" t="s">
        <v>0</v>
      </c>
      <c r="I5939" s="45">
        <v>1</v>
      </c>
      <c r="J5939" s="45">
        <v>3</v>
      </c>
      <c r="K5939" s="45" t="s">
        <v>9</v>
      </c>
      <c r="L5939" s="45">
        <v>5</v>
      </c>
      <c r="M5939" s="45">
        <v>6</v>
      </c>
      <c r="N5939" s="45">
        <v>7</v>
      </c>
      <c r="O5939" s="45">
        <v>8</v>
      </c>
      <c r="P5939" s="45">
        <v>9</v>
      </c>
      <c r="Q5939" s="45">
        <v>1</v>
      </c>
      <c r="R5939" s="45">
        <v>2</v>
      </c>
      <c r="S5939" s="45">
        <v>3</v>
      </c>
      <c r="T5939" s="45" t="s">
        <v>3453</v>
      </c>
      <c r="U5939" s="45">
        <v>5</v>
      </c>
      <c r="V5939" s="45">
        <v>6</v>
      </c>
      <c r="W5939" s="45">
        <v>7</v>
      </c>
      <c r="X5939" s="45" t="s">
        <v>3454</v>
      </c>
      <c r="Y5939" s="276">
        <v>9</v>
      </c>
    </row>
    <row r="5940" spans="1:25">
      <c r="A5940" s="133" t="s">
        <v>786</v>
      </c>
      <c r="B5940" s="133" t="s">
        <v>2022</v>
      </c>
      <c r="C5940" s="109" t="s">
        <v>130</v>
      </c>
      <c r="D5940" s="109" t="s">
        <v>2023</v>
      </c>
      <c r="E5940" s="98" t="s">
        <v>0</v>
      </c>
      <c r="F5940" s="98" t="s">
        <v>0</v>
      </c>
      <c r="G5940" s="153" t="s">
        <v>0</v>
      </c>
      <c r="H5940" s="98" t="s">
        <v>2024</v>
      </c>
      <c r="I5940" s="110"/>
      <c r="J5940" s="110"/>
      <c r="K5940" s="110"/>
      <c r="L5940" s="110" t="s">
        <v>0</v>
      </c>
      <c r="M5940" s="110" t="s">
        <v>0</v>
      </c>
      <c r="N5940" s="110" t="s">
        <v>0</v>
      </c>
      <c r="O5940" s="110" t="s">
        <v>0</v>
      </c>
      <c r="P5940" s="110" t="s">
        <v>0</v>
      </c>
      <c r="Q5940" s="110"/>
      <c r="R5940" s="110"/>
      <c r="S5940" s="110"/>
      <c r="T5940" s="110" t="s">
        <v>0</v>
      </c>
      <c r="U5940" s="110" t="s">
        <v>0</v>
      </c>
      <c r="V5940" s="110" t="s">
        <v>0</v>
      </c>
      <c r="W5940" s="110" t="s">
        <v>0</v>
      </c>
      <c r="X5940" s="110" t="s">
        <v>0</v>
      </c>
      <c r="Y5940" s="217"/>
    </row>
    <row r="5941" spans="1:25" ht="20.399999999999999">
      <c r="A5941" s="20" t="s">
        <v>0</v>
      </c>
      <c r="B5941" s="20" t="s">
        <v>0</v>
      </c>
      <c r="C5941" s="20" t="s">
        <v>0</v>
      </c>
      <c r="D5941" s="21" t="s">
        <v>0</v>
      </c>
      <c r="E5941" s="21" t="s">
        <v>0</v>
      </c>
      <c r="F5941" s="21" t="s">
        <v>0</v>
      </c>
      <c r="G5941" s="150" t="s">
        <v>0</v>
      </c>
      <c r="H5941" s="30" t="s">
        <v>33</v>
      </c>
      <c r="I5941" s="31">
        <f t="shared" si="3992"/>
        <v>14604044</v>
      </c>
      <c r="J5941" s="31">
        <f t="shared" ref="J5941:P5941" si="4031">SUM(J5942,J5950,J5952)</f>
        <v>14158044</v>
      </c>
      <c r="K5941" s="31">
        <f t="shared" si="3994"/>
        <v>446000</v>
      </c>
      <c r="L5941" s="31">
        <f t="shared" si="4031"/>
        <v>182000</v>
      </c>
      <c r="M5941" s="31">
        <f t="shared" si="4031"/>
        <v>0</v>
      </c>
      <c r="N5941" s="31">
        <f t="shared" si="4031"/>
        <v>264000</v>
      </c>
      <c r="O5941" s="31">
        <f t="shared" si="4031"/>
        <v>0</v>
      </c>
      <c r="P5941" s="31">
        <f t="shared" si="4031"/>
        <v>0</v>
      </c>
      <c r="Q5941" s="31">
        <f>SUM(Q5942,Q5950,Q5952)</f>
        <v>16765687</v>
      </c>
      <c r="R5941" s="31">
        <f>SUM(R5942,R5950,R5952)</f>
        <v>16048356</v>
      </c>
      <c r="S5941" s="31">
        <f>SUM(S5942,S5950,S5952)</f>
        <v>11960755</v>
      </c>
      <c r="T5941" s="31">
        <f t="shared" ref="T5941:X5941" si="4032">SUM(T5942,T5950,T5952)</f>
        <v>4087601</v>
      </c>
      <c r="U5941" s="31">
        <f t="shared" si="4032"/>
        <v>1519308</v>
      </c>
      <c r="V5941" s="31">
        <f t="shared" si="4032"/>
        <v>1384106</v>
      </c>
      <c r="W5941" s="31">
        <f t="shared" si="4032"/>
        <v>1184187</v>
      </c>
      <c r="X5941" s="31">
        <f t="shared" si="4032"/>
        <v>16048356</v>
      </c>
      <c r="Y5941" s="220">
        <f t="shared" ref="Y5941:Y5969" si="4033">IF(R5941=0,0,(X5941/R5941)*100)</f>
        <v>100</v>
      </c>
    </row>
    <row r="5942" spans="1:25">
      <c r="A5942" s="23" t="s">
        <v>786</v>
      </c>
      <c r="B5942" s="23" t="s">
        <v>2022</v>
      </c>
      <c r="C5942" s="23" t="s">
        <v>130</v>
      </c>
      <c r="D5942" s="23" t="s">
        <v>2023</v>
      </c>
      <c r="E5942" s="21" t="s">
        <v>132</v>
      </c>
      <c r="F5942" s="21" t="s">
        <v>0</v>
      </c>
      <c r="G5942" s="150" t="s">
        <v>0</v>
      </c>
      <c r="H5942" s="21" t="s">
        <v>11</v>
      </c>
      <c r="I5942" s="66">
        <f t="shared" si="3992"/>
        <v>10722108</v>
      </c>
      <c r="J5942" s="66">
        <f t="shared" ref="J5942:P5942" si="4034">SUM(J5943,J5944)</f>
        <v>10712108</v>
      </c>
      <c r="K5942" s="66">
        <f t="shared" si="3994"/>
        <v>10000</v>
      </c>
      <c r="L5942" s="66">
        <f t="shared" si="4034"/>
        <v>10000</v>
      </c>
      <c r="M5942" s="66">
        <f t="shared" si="4034"/>
        <v>0</v>
      </c>
      <c r="N5942" s="66">
        <f t="shared" si="4034"/>
        <v>0</v>
      </c>
      <c r="O5942" s="66">
        <f t="shared" si="4034"/>
        <v>0</v>
      </c>
      <c r="P5942" s="66">
        <f t="shared" si="4034"/>
        <v>0</v>
      </c>
      <c r="Q5942" s="66">
        <f>SUM(Q5943,Q5944)</f>
        <v>12419766</v>
      </c>
      <c r="R5942" s="66">
        <f>SUM(R5943,R5944)</f>
        <v>12409766</v>
      </c>
      <c r="S5942" s="66">
        <f>SUM(S5943,S5944)</f>
        <v>9550340</v>
      </c>
      <c r="T5942" s="66">
        <f t="shared" ref="T5942:X5942" si="4035">SUM(T5943,T5944)</f>
        <v>2859426</v>
      </c>
      <c r="U5942" s="66">
        <f t="shared" si="4035"/>
        <v>1010460</v>
      </c>
      <c r="V5942" s="66">
        <f t="shared" si="4035"/>
        <v>1005459</v>
      </c>
      <c r="W5942" s="66">
        <f t="shared" si="4035"/>
        <v>843507</v>
      </c>
      <c r="X5942" s="66">
        <f t="shared" si="4035"/>
        <v>12409766</v>
      </c>
      <c r="Y5942" s="208">
        <f t="shared" si="4033"/>
        <v>100</v>
      </c>
    </row>
    <row r="5943" spans="1:25">
      <c r="A5943" s="23" t="s">
        <v>786</v>
      </c>
      <c r="B5943" s="23" t="s">
        <v>2022</v>
      </c>
      <c r="C5943" s="23" t="s">
        <v>130</v>
      </c>
      <c r="D5943" s="23" t="s">
        <v>2023</v>
      </c>
      <c r="E5943" s="22">
        <v>6111</v>
      </c>
      <c r="F5943" s="23"/>
      <c r="G5943" s="128" t="s">
        <v>3378</v>
      </c>
      <c r="H5943" s="32" t="s">
        <v>12</v>
      </c>
      <c r="I5943" s="44">
        <f t="shared" si="3992"/>
        <v>8819708</v>
      </c>
      <c r="J5943" s="44">
        <v>8819708</v>
      </c>
      <c r="K5943" s="44">
        <f t="shared" si="3994"/>
        <v>0</v>
      </c>
      <c r="L5943" s="44">
        <v>0</v>
      </c>
      <c r="M5943" s="44">
        <v>0</v>
      </c>
      <c r="N5943" s="44">
        <v>0</v>
      </c>
      <c r="O5943" s="44">
        <v>0</v>
      </c>
      <c r="P5943" s="44">
        <v>0</v>
      </c>
      <c r="Q5943" s="44">
        <v>10517366</v>
      </c>
      <c r="R5943" s="44">
        <v>10517366</v>
      </c>
      <c r="S5943" s="44">
        <v>8073425</v>
      </c>
      <c r="T5943" s="44">
        <f t="shared" ref="T5943:T5968" si="4036">U5943+V5943+W5943</f>
        <v>2443941</v>
      </c>
      <c r="U5943" s="44">
        <v>866964</v>
      </c>
      <c r="V5943" s="44">
        <v>866964</v>
      </c>
      <c r="W5943" s="44">
        <v>710013</v>
      </c>
      <c r="X5943" s="44">
        <f t="shared" ref="X5943:X5968" si="4037">S5943+T5943</f>
        <v>10517366</v>
      </c>
      <c r="Y5943" s="209">
        <f t="shared" si="4033"/>
        <v>100</v>
      </c>
    </row>
    <row r="5944" spans="1:25">
      <c r="A5944" s="20" t="s">
        <v>786</v>
      </c>
      <c r="B5944" s="20" t="s">
        <v>2022</v>
      </c>
      <c r="C5944" s="20" t="s">
        <v>130</v>
      </c>
      <c r="D5944" s="20" t="s">
        <v>2023</v>
      </c>
      <c r="E5944" s="20" t="s">
        <v>134</v>
      </c>
      <c r="F5944" s="23" t="s">
        <v>0</v>
      </c>
      <c r="G5944" s="154" t="s">
        <v>0</v>
      </c>
      <c r="H5944" s="21" t="s">
        <v>13</v>
      </c>
      <c r="I5944" s="66">
        <f t="shared" si="3992"/>
        <v>1902400</v>
      </c>
      <c r="J5944" s="66">
        <f t="shared" ref="J5944:P5944" si="4038">SUM(J5945:J5949)</f>
        <v>1892400</v>
      </c>
      <c r="K5944" s="66">
        <f t="shared" si="3994"/>
        <v>10000</v>
      </c>
      <c r="L5944" s="66">
        <f t="shared" si="4038"/>
        <v>10000</v>
      </c>
      <c r="M5944" s="66">
        <f t="shared" si="4038"/>
        <v>0</v>
      </c>
      <c r="N5944" s="66">
        <f t="shared" si="4038"/>
        <v>0</v>
      </c>
      <c r="O5944" s="66">
        <f t="shared" si="4038"/>
        <v>0</v>
      </c>
      <c r="P5944" s="66">
        <f t="shared" si="4038"/>
        <v>0</v>
      </c>
      <c r="Q5944" s="66">
        <f>SUM(Q5945:Q5949)</f>
        <v>1902400</v>
      </c>
      <c r="R5944" s="66">
        <f>SUM(R5945:R5949)</f>
        <v>1892400</v>
      </c>
      <c r="S5944" s="66">
        <f>SUM(S5945:S5949)</f>
        <v>1476915</v>
      </c>
      <c r="T5944" s="66">
        <f t="shared" ref="T5944:X5944" si="4039">SUM(T5945:T5949)</f>
        <v>415485</v>
      </c>
      <c r="U5944" s="66">
        <f t="shared" si="4039"/>
        <v>143496</v>
      </c>
      <c r="V5944" s="66">
        <f t="shared" si="4039"/>
        <v>138495</v>
      </c>
      <c r="W5944" s="66">
        <f t="shared" si="4039"/>
        <v>133494</v>
      </c>
      <c r="X5944" s="66">
        <f t="shared" si="4039"/>
        <v>1892400</v>
      </c>
      <c r="Y5944" s="208">
        <f t="shared" si="4033"/>
        <v>100</v>
      </c>
    </row>
    <row r="5945" spans="1:25">
      <c r="A5945" s="23" t="s">
        <v>786</v>
      </c>
      <c r="B5945" s="23" t="s">
        <v>2022</v>
      </c>
      <c r="C5945" s="23" t="s">
        <v>130</v>
      </c>
      <c r="D5945" s="23" t="s">
        <v>2023</v>
      </c>
      <c r="E5945" s="22">
        <v>6112</v>
      </c>
      <c r="F5945" s="23" t="s">
        <v>2025</v>
      </c>
      <c r="G5945" s="128" t="s">
        <v>3378</v>
      </c>
      <c r="H5945" s="32" t="s">
        <v>16</v>
      </c>
      <c r="I5945" s="44">
        <f t="shared" si="3992"/>
        <v>232900</v>
      </c>
      <c r="J5945" s="44">
        <v>232900</v>
      </c>
      <c r="K5945" s="44">
        <f t="shared" si="3994"/>
        <v>0</v>
      </c>
      <c r="L5945" s="44">
        <v>0</v>
      </c>
      <c r="M5945" s="44">
        <v>0</v>
      </c>
      <c r="N5945" s="44">
        <v>0</v>
      </c>
      <c r="O5945" s="44">
        <v>0</v>
      </c>
      <c r="P5945" s="44">
        <v>0</v>
      </c>
      <c r="Q5945" s="44">
        <v>232900</v>
      </c>
      <c r="R5945" s="44">
        <v>232900</v>
      </c>
      <c r="S5945" s="44">
        <v>180656</v>
      </c>
      <c r="T5945" s="44">
        <f t="shared" si="4036"/>
        <v>52244</v>
      </c>
      <c r="U5945" s="44">
        <v>17415</v>
      </c>
      <c r="V5945" s="44">
        <v>17415</v>
      </c>
      <c r="W5945" s="44">
        <v>17414</v>
      </c>
      <c r="X5945" s="44">
        <f t="shared" si="4037"/>
        <v>232900</v>
      </c>
      <c r="Y5945" s="209">
        <f t="shared" si="4033"/>
        <v>100</v>
      </c>
    </row>
    <row r="5946" spans="1:25">
      <c r="A5946" s="23" t="s">
        <v>786</v>
      </c>
      <c r="B5946" s="23" t="s">
        <v>2022</v>
      </c>
      <c r="C5946" s="23" t="s">
        <v>130</v>
      </c>
      <c r="D5946" s="23" t="s">
        <v>2023</v>
      </c>
      <c r="E5946" s="22">
        <v>6112</v>
      </c>
      <c r="F5946" s="23" t="s">
        <v>2026</v>
      </c>
      <c r="G5946" s="128" t="s">
        <v>3378</v>
      </c>
      <c r="H5946" s="32" t="s">
        <v>19</v>
      </c>
      <c r="I5946" s="44">
        <f t="shared" si="3992"/>
        <v>1188000</v>
      </c>
      <c r="J5946" s="44">
        <v>1188000</v>
      </c>
      <c r="K5946" s="44">
        <f t="shared" si="3994"/>
        <v>0</v>
      </c>
      <c r="L5946" s="44">
        <v>0</v>
      </c>
      <c r="M5946" s="44">
        <v>0</v>
      </c>
      <c r="N5946" s="44">
        <v>0</v>
      </c>
      <c r="O5946" s="44">
        <v>0</v>
      </c>
      <c r="P5946" s="44">
        <v>0</v>
      </c>
      <c r="Q5946" s="44">
        <v>1188000</v>
      </c>
      <c r="R5946" s="44">
        <v>1188000</v>
      </c>
      <c r="S5946" s="44">
        <v>839759</v>
      </c>
      <c r="T5946" s="44">
        <f t="shared" si="4036"/>
        <v>348241</v>
      </c>
      <c r="U5946" s="44">
        <v>116081</v>
      </c>
      <c r="V5946" s="44">
        <v>116080</v>
      </c>
      <c r="W5946" s="44">
        <v>116080</v>
      </c>
      <c r="X5946" s="44">
        <f t="shared" si="4037"/>
        <v>1188000</v>
      </c>
      <c r="Y5946" s="209">
        <f t="shared" si="4033"/>
        <v>100</v>
      </c>
    </row>
    <row r="5947" spans="1:25">
      <c r="A5947" s="23" t="s">
        <v>786</v>
      </c>
      <c r="B5947" s="23" t="s">
        <v>2022</v>
      </c>
      <c r="C5947" s="23" t="s">
        <v>130</v>
      </c>
      <c r="D5947" s="23" t="s">
        <v>2023</v>
      </c>
      <c r="E5947" s="22">
        <v>6112</v>
      </c>
      <c r="F5947" s="23" t="s">
        <v>2027</v>
      </c>
      <c r="G5947" s="128" t="s">
        <v>3378</v>
      </c>
      <c r="H5947" s="32" t="s">
        <v>17</v>
      </c>
      <c r="I5947" s="44">
        <f t="shared" si="3992"/>
        <v>266500</v>
      </c>
      <c r="J5947" s="44">
        <v>266500</v>
      </c>
      <c r="K5947" s="44">
        <f t="shared" si="3994"/>
        <v>0</v>
      </c>
      <c r="L5947" s="44">
        <v>0</v>
      </c>
      <c r="M5947" s="44">
        <v>0</v>
      </c>
      <c r="N5947" s="44">
        <v>0</v>
      </c>
      <c r="O5947" s="44">
        <v>0</v>
      </c>
      <c r="P5947" s="44">
        <v>0</v>
      </c>
      <c r="Q5947" s="44">
        <v>266500</v>
      </c>
      <c r="R5947" s="44">
        <v>266500</v>
      </c>
      <c r="S5947" s="44">
        <v>266500</v>
      </c>
      <c r="T5947" s="44">
        <f t="shared" si="4036"/>
        <v>0</v>
      </c>
      <c r="U5947" s="44"/>
      <c r="V5947" s="44"/>
      <c r="W5947" s="44"/>
      <c r="X5947" s="44">
        <f t="shared" si="4037"/>
        <v>266500</v>
      </c>
      <c r="Y5947" s="209">
        <f t="shared" si="4033"/>
        <v>100</v>
      </c>
    </row>
    <row r="5948" spans="1:25">
      <c r="A5948" s="23" t="s">
        <v>786</v>
      </c>
      <c r="B5948" s="23" t="s">
        <v>2022</v>
      </c>
      <c r="C5948" s="23" t="s">
        <v>130</v>
      </c>
      <c r="D5948" s="23" t="s">
        <v>2023</v>
      </c>
      <c r="E5948" s="22">
        <v>6112</v>
      </c>
      <c r="F5948" s="23" t="s">
        <v>2028</v>
      </c>
      <c r="G5948" s="128" t="s">
        <v>3378</v>
      </c>
      <c r="H5948" s="32" t="s">
        <v>15</v>
      </c>
      <c r="I5948" s="44">
        <f t="shared" ref="I5948:I6012" si="4040">SUM(J5948,K5948,O5948,P5948)</f>
        <v>65000</v>
      </c>
      <c r="J5948" s="44">
        <v>65000</v>
      </c>
      <c r="K5948" s="44">
        <f t="shared" ref="K5948:K6012" si="4041">SUM(L5948,M5948,N5948)</f>
        <v>0</v>
      </c>
      <c r="L5948" s="44">
        <v>0</v>
      </c>
      <c r="M5948" s="44">
        <v>0</v>
      </c>
      <c r="N5948" s="44">
        <v>0</v>
      </c>
      <c r="O5948" s="44">
        <v>0</v>
      </c>
      <c r="P5948" s="44">
        <v>0</v>
      </c>
      <c r="Q5948" s="44">
        <v>65000</v>
      </c>
      <c r="R5948" s="44">
        <v>65000</v>
      </c>
      <c r="S5948" s="44">
        <v>65000</v>
      </c>
      <c r="T5948" s="44">
        <f t="shared" si="4036"/>
        <v>0</v>
      </c>
      <c r="U5948" s="44"/>
      <c r="V5948" s="44"/>
      <c r="W5948" s="44"/>
      <c r="X5948" s="44">
        <f t="shared" si="4037"/>
        <v>65000</v>
      </c>
      <c r="Y5948" s="209">
        <f t="shared" si="4033"/>
        <v>100</v>
      </c>
    </row>
    <row r="5949" spans="1:25">
      <c r="A5949" s="23" t="s">
        <v>786</v>
      </c>
      <c r="B5949" s="23" t="s">
        <v>2022</v>
      </c>
      <c r="C5949" s="23" t="s">
        <v>130</v>
      </c>
      <c r="D5949" s="23" t="s">
        <v>2023</v>
      </c>
      <c r="E5949" s="22">
        <v>6112</v>
      </c>
      <c r="F5949" s="23" t="s">
        <v>2029</v>
      </c>
      <c r="G5949" s="128" t="s">
        <v>3378</v>
      </c>
      <c r="H5949" s="32" t="s">
        <v>18</v>
      </c>
      <c r="I5949" s="44">
        <f t="shared" si="4040"/>
        <v>150000</v>
      </c>
      <c r="J5949" s="44">
        <v>140000</v>
      </c>
      <c r="K5949" s="44">
        <f t="shared" si="4041"/>
        <v>10000</v>
      </c>
      <c r="L5949" s="44">
        <v>10000</v>
      </c>
      <c r="M5949" s="44">
        <v>0</v>
      </c>
      <c r="N5949" s="44">
        <v>0</v>
      </c>
      <c r="O5949" s="44">
        <v>0</v>
      </c>
      <c r="P5949" s="44">
        <v>0</v>
      </c>
      <c r="Q5949" s="44">
        <v>150000</v>
      </c>
      <c r="R5949" s="44">
        <v>140000</v>
      </c>
      <c r="S5949" s="44">
        <v>125000</v>
      </c>
      <c r="T5949" s="44">
        <f t="shared" si="4036"/>
        <v>15000</v>
      </c>
      <c r="U5949" s="44">
        <v>10000</v>
      </c>
      <c r="V5949" s="44">
        <v>5000</v>
      </c>
      <c r="W5949" s="44"/>
      <c r="X5949" s="44">
        <f t="shared" si="4037"/>
        <v>140000</v>
      </c>
      <c r="Y5949" s="209">
        <f t="shared" si="4033"/>
        <v>100</v>
      </c>
    </row>
    <row r="5950" spans="1:25">
      <c r="A5950" s="23" t="s">
        <v>786</v>
      </c>
      <c r="B5950" s="23" t="s">
        <v>2022</v>
      </c>
      <c r="C5950" s="23" t="s">
        <v>130</v>
      </c>
      <c r="D5950" s="23" t="s">
        <v>2023</v>
      </c>
      <c r="E5950" s="21" t="s">
        <v>139</v>
      </c>
      <c r="F5950" s="21" t="s">
        <v>0</v>
      </c>
      <c r="G5950" s="150" t="s">
        <v>0</v>
      </c>
      <c r="H5950" s="21" t="s">
        <v>21</v>
      </c>
      <c r="I5950" s="66">
        <f t="shared" si="4040"/>
        <v>960936</v>
      </c>
      <c r="J5950" s="66">
        <f t="shared" ref="J5950:X5950" si="4042">SUM(J5951)</f>
        <v>960936</v>
      </c>
      <c r="K5950" s="66">
        <f t="shared" si="4041"/>
        <v>0</v>
      </c>
      <c r="L5950" s="66">
        <f t="shared" si="4042"/>
        <v>0</v>
      </c>
      <c r="M5950" s="66">
        <f t="shared" si="4042"/>
        <v>0</v>
      </c>
      <c r="N5950" s="66">
        <f t="shared" si="4042"/>
        <v>0</v>
      </c>
      <c r="O5950" s="66">
        <f t="shared" si="4042"/>
        <v>0</v>
      </c>
      <c r="P5950" s="66">
        <f t="shared" si="4042"/>
        <v>0</v>
      </c>
      <c r="Q5950" s="66">
        <f t="shared" si="4042"/>
        <v>1139549</v>
      </c>
      <c r="R5950" s="66">
        <f t="shared" si="4042"/>
        <v>1139549</v>
      </c>
      <c r="S5950" s="66">
        <f t="shared" si="4042"/>
        <v>858099</v>
      </c>
      <c r="T5950" s="66">
        <f t="shared" si="4042"/>
        <v>281450</v>
      </c>
      <c r="U5950" s="66">
        <f t="shared" si="4042"/>
        <v>101139</v>
      </c>
      <c r="V5950" s="66">
        <f t="shared" si="4042"/>
        <v>101139</v>
      </c>
      <c r="W5950" s="66">
        <f t="shared" si="4042"/>
        <v>79172</v>
      </c>
      <c r="X5950" s="66">
        <f t="shared" si="4042"/>
        <v>1139549</v>
      </c>
      <c r="Y5950" s="208">
        <f t="shared" si="4033"/>
        <v>100</v>
      </c>
    </row>
    <row r="5951" spans="1:25">
      <c r="A5951" s="23" t="s">
        <v>786</v>
      </c>
      <c r="B5951" s="23" t="s">
        <v>2022</v>
      </c>
      <c r="C5951" s="23" t="s">
        <v>130</v>
      </c>
      <c r="D5951" s="23" t="s">
        <v>2023</v>
      </c>
      <c r="E5951" s="22">
        <v>6121</v>
      </c>
      <c r="F5951" s="23"/>
      <c r="G5951" s="128" t="s">
        <v>3378</v>
      </c>
      <c r="H5951" s="32" t="s">
        <v>22</v>
      </c>
      <c r="I5951" s="44">
        <f t="shared" si="4040"/>
        <v>960936</v>
      </c>
      <c r="J5951" s="44">
        <v>960936</v>
      </c>
      <c r="K5951" s="44">
        <f t="shared" si="4041"/>
        <v>0</v>
      </c>
      <c r="L5951" s="44">
        <v>0</v>
      </c>
      <c r="M5951" s="44">
        <v>0</v>
      </c>
      <c r="N5951" s="44">
        <v>0</v>
      </c>
      <c r="O5951" s="44">
        <v>0</v>
      </c>
      <c r="P5951" s="44">
        <v>0</v>
      </c>
      <c r="Q5951" s="44">
        <v>1139549</v>
      </c>
      <c r="R5951" s="44">
        <v>1139549</v>
      </c>
      <c r="S5951" s="44">
        <v>858099</v>
      </c>
      <c r="T5951" s="44">
        <f t="shared" si="4036"/>
        <v>281450</v>
      </c>
      <c r="U5951" s="44">
        <v>101139</v>
      </c>
      <c r="V5951" s="44">
        <v>101139</v>
      </c>
      <c r="W5951" s="44">
        <v>79172</v>
      </c>
      <c r="X5951" s="44">
        <f t="shared" si="4037"/>
        <v>1139549</v>
      </c>
      <c r="Y5951" s="209">
        <f t="shared" si="4033"/>
        <v>100</v>
      </c>
    </row>
    <row r="5952" spans="1:25">
      <c r="A5952" s="23" t="s">
        <v>786</v>
      </c>
      <c r="B5952" s="23" t="s">
        <v>2022</v>
      </c>
      <c r="C5952" s="23" t="s">
        <v>130</v>
      </c>
      <c r="D5952" s="23" t="s">
        <v>2023</v>
      </c>
      <c r="E5952" s="21" t="s">
        <v>141</v>
      </c>
      <c r="F5952" s="21" t="s">
        <v>0</v>
      </c>
      <c r="G5952" s="150" t="s">
        <v>0</v>
      </c>
      <c r="H5952" s="21" t="s">
        <v>23</v>
      </c>
      <c r="I5952" s="66">
        <f t="shared" si="4040"/>
        <v>2921000</v>
      </c>
      <c r="J5952" s="66">
        <f t="shared" ref="J5952:P5952" si="4043">SUM(J5953:J5961)</f>
        <v>2485000</v>
      </c>
      <c r="K5952" s="66">
        <f t="shared" si="4041"/>
        <v>436000</v>
      </c>
      <c r="L5952" s="66">
        <f t="shared" si="4043"/>
        <v>172000</v>
      </c>
      <c r="M5952" s="66">
        <f t="shared" si="4043"/>
        <v>0</v>
      </c>
      <c r="N5952" s="66">
        <f t="shared" si="4043"/>
        <v>264000</v>
      </c>
      <c r="O5952" s="66">
        <f t="shared" si="4043"/>
        <v>0</v>
      </c>
      <c r="P5952" s="66">
        <f t="shared" si="4043"/>
        <v>0</v>
      </c>
      <c r="Q5952" s="66">
        <f>SUM(Q5953:Q5961)</f>
        <v>3206372</v>
      </c>
      <c r="R5952" s="66">
        <f>SUM(R5953:R5961)</f>
        <v>2499041</v>
      </c>
      <c r="S5952" s="66">
        <f>SUM(S5953:S5961)</f>
        <v>1552316</v>
      </c>
      <c r="T5952" s="66">
        <f t="shared" ref="T5952:X5952" si="4044">SUM(T5953:T5961)</f>
        <v>946725</v>
      </c>
      <c r="U5952" s="66">
        <f t="shared" si="4044"/>
        <v>407709</v>
      </c>
      <c r="V5952" s="66">
        <f t="shared" si="4044"/>
        <v>277508</v>
      </c>
      <c r="W5952" s="66">
        <f t="shared" si="4044"/>
        <v>261508</v>
      </c>
      <c r="X5952" s="66">
        <f t="shared" si="4044"/>
        <v>2499041</v>
      </c>
      <c r="Y5952" s="208">
        <f t="shared" si="4033"/>
        <v>100</v>
      </c>
    </row>
    <row r="5953" spans="1:25">
      <c r="A5953" s="23" t="s">
        <v>786</v>
      </c>
      <c r="B5953" s="23" t="s">
        <v>2022</v>
      </c>
      <c r="C5953" s="23" t="s">
        <v>130</v>
      </c>
      <c r="D5953" s="23" t="s">
        <v>2023</v>
      </c>
      <c r="E5953" s="22">
        <v>6131</v>
      </c>
      <c r="F5953" s="23"/>
      <c r="G5953" s="128" t="s">
        <v>3378</v>
      </c>
      <c r="H5953" s="32" t="s">
        <v>24</v>
      </c>
      <c r="I5953" s="44">
        <f t="shared" si="4040"/>
        <v>11000</v>
      </c>
      <c r="J5953" s="44">
        <v>0</v>
      </c>
      <c r="K5953" s="44">
        <f t="shared" si="4041"/>
        <v>11000</v>
      </c>
      <c r="L5953" s="44">
        <v>11000</v>
      </c>
      <c r="M5953" s="44">
        <v>0</v>
      </c>
      <c r="N5953" s="44">
        <v>0</v>
      </c>
      <c r="O5953" s="44">
        <v>0</v>
      </c>
      <c r="P5953" s="44">
        <v>0</v>
      </c>
      <c r="Q5953" s="44">
        <v>11000</v>
      </c>
      <c r="R5953" s="44">
        <v>0</v>
      </c>
      <c r="S5953" s="44">
        <v>0</v>
      </c>
      <c r="T5953" s="44">
        <f t="shared" si="4036"/>
        <v>0</v>
      </c>
      <c r="U5953" s="44"/>
      <c r="V5953" s="44"/>
      <c r="W5953" s="44"/>
      <c r="X5953" s="44">
        <f t="shared" si="4037"/>
        <v>0</v>
      </c>
      <c r="Y5953" s="209">
        <f t="shared" si="4033"/>
        <v>0</v>
      </c>
    </row>
    <row r="5954" spans="1:25">
      <c r="A5954" s="23" t="s">
        <v>786</v>
      </c>
      <c r="B5954" s="23" t="s">
        <v>2022</v>
      </c>
      <c r="C5954" s="23" t="s">
        <v>130</v>
      </c>
      <c r="D5954" s="23" t="s">
        <v>2023</v>
      </c>
      <c r="E5954" s="22">
        <v>6132</v>
      </c>
      <c r="F5954" s="23"/>
      <c r="G5954" s="128" t="s">
        <v>3378</v>
      </c>
      <c r="H5954" s="32" t="s">
        <v>25</v>
      </c>
      <c r="I5954" s="44">
        <f t="shared" si="4040"/>
        <v>725000</v>
      </c>
      <c r="J5954" s="44">
        <v>425000</v>
      </c>
      <c r="K5954" s="44">
        <f t="shared" si="4041"/>
        <v>300000</v>
      </c>
      <c r="L5954" s="44">
        <v>40000</v>
      </c>
      <c r="M5954" s="44">
        <v>0</v>
      </c>
      <c r="N5954" s="44">
        <v>260000</v>
      </c>
      <c r="O5954" s="44">
        <v>0</v>
      </c>
      <c r="P5954" s="44">
        <v>0</v>
      </c>
      <c r="Q5954" s="44">
        <v>994154</v>
      </c>
      <c r="R5954" s="44">
        <v>425000</v>
      </c>
      <c r="S5954" s="44">
        <v>275000</v>
      </c>
      <c r="T5954" s="44">
        <f t="shared" si="4036"/>
        <v>150000</v>
      </c>
      <c r="U5954" s="44">
        <v>50000</v>
      </c>
      <c r="V5954" s="44">
        <v>50000</v>
      </c>
      <c r="W5954" s="44">
        <v>50000</v>
      </c>
      <c r="X5954" s="44">
        <f t="shared" si="4037"/>
        <v>425000</v>
      </c>
      <c r="Y5954" s="209">
        <f t="shared" si="4033"/>
        <v>100</v>
      </c>
    </row>
    <row r="5955" spans="1:25">
      <c r="A5955" s="23" t="s">
        <v>786</v>
      </c>
      <c r="B5955" s="23" t="s">
        <v>2022</v>
      </c>
      <c r="C5955" s="23" t="s">
        <v>130</v>
      </c>
      <c r="D5955" s="23" t="s">
        <v>2023</v>
      </c>
      <c r="E5955" s="22">
        <v>6133</v>
      </c>
      <c r="F5955" s="23"/>
      <c r="G5955" s="128" t="s">
        <v>3378</v>
      </c>
      <c r="H5955" s="32" t="s">
        <v>26</v>
      </c>
      <c r="I5955" s="44">
        <f t="shared" si="4040"/>
        <v>228000</v>
      </c>
      <c r="J5955" s="44">
        <v>228000</v>
      </c>
      <c r="K5955" s="44">
        <f t="shared" si="4041"/>
        <v>0</v>
      </c>
      <c r="L5955" s="44">
        <v>0</v>
      </c>
      <c r="M5955" s="44">
        <v>0</v>
      </c>
      <c r="N5955" s="44">
        <v>0</v>
      </c>
      <c r="O5955" s="44">
        <v>0</v>
      </c>
      <c r="P5955" s="44">
        <v>0</v>
      </c>
      <c r="Q5955" s="44">
        <v>228000</v>
      </c>
      <c r="R5955" s="44">
        <v>228000</v>
      </c>
      <c r="S5955" s="44">
        <v>134000</v>
      </c>
      <c r="T5955" s="44">
        <f t="shared" si="4036"/>
        <v>94000</v>
      </c>
      <c r="U5955" s="44">
        <v>31300</v>
      </c>
      <c r="V5955" s="44">
        <v>31300</v>
      </c>
      <c r="W5955" s="44">
        <v>31400</v>
      </c>
      <c r="X5955" s="44">
        <f t="shared" si="4037"/>
        <v>228000</v>
      </c>
      <c r="Y5955" s="209">
        <f t="shared" si="4033"/>
        <v>100</v>
      </c>
    </row>
    <row r="5956" spans="1:25">
      <c r="A5956" s="23" t="s">
        <v>786</v>
      </c>
      <c r="B5956" s="23" t="s">
        <v>2022</v>
      </c>
      <c r="C5956" s="23" t="s">
        <v>130</v>
      </c>
      <c r="D5956" s="23" t="s">
        <v>2023</v>
      </c>
      <c r="E5956" s="22">
        <v>6134</v>
      </c>
      <c r="F5956" s="23"/>
      <c r="G5956" s="128" t="s">
        <v>3378</v>
      </c>
      <c r="H5956" s="32" t="s">
        <v>27</v>
      </c>
      <c r="I5956" s="44">
        <f t="shared" si="4040"/>
        <v>1092500</v>
      </c>
      <c r="J5956" s="44">
        <v>1058500</v>
      </c>
      <c r="K5956" s="44">
        <f t="shared" si="4041"/>
        <v>34000</v>
      </c>
      <c r="L5956" s="44">
        <v>30000</v>
      </c>
      <c r="M5956" s="44">
        <v>0</v>
      </c>
      <c r="N5956" s="44">
        <v>4000</v>
      </c>
      <c r="O5956" s="44">
        <v>0</v>
      </c>
      <c r="P5956" s="44">
        <v>0</v>
      </c>
      <c r="Q5956" s="44">
        <v>1093477</v>
      </c>
      <c r="R5956" s="44">
        <v>1058500</v>
      </c>
      <c r="S5956" s="44">
        <v>670000</v>
      </c>
      <c r="T5956" s="44">
        <f t="shared" si="4036"/>
        <v>388500</v>
      </c>
      <c r="U5956" s="44">
        <v>180000</v>
      </c>
      <c r="V5956" s="44">
        <v>110000</v>
      </c>
      <c r="W5956" s="44">
        <v>98500</v>
      </c>
      <c r="X5956" s="44">
        <f t="shared" si="4037"/>
        <v>1058500</v>
      </c>
      <c r="Y5956" s="209">
        <f t="shared" si="4033"/>
        <v>100</v>
      </c>
    </row>
    <row r="5957" spans="1:25">
      <c r="A5957" s="23" t="s">
        <v>786</v>
      </c>
      <c r="B5957" s="23" t="s">
        <v>2022</v>
      </c>
      <c r="C5957" s="23" t="s">
        <v>130</v>
      </c>
      <c r="D5957" s="23" t="s">
        <v>2023</v>
      </c>
      <c r="E5957" s="22">
        <v>6135</v>
      </c>
      <c r="F5957" s="23"/>
      <c r="G5957" s="128" t="s">
        <v>3378</v>
      </c>
      <c r="H5957" s="32" t="s">
        <v>28</v>
      </c>
      <c r="I5957" s="44">
        <f t="shared" si="4040"/>
        <v>54000</v>
      </c>
      <c r="J5957" s="44">
        <v>53000</v>
      </c>
      <c r="K5957" s="44">
        <f t="shared" si="4041"/>
        <v>1000</v>
      </c>
      <c r="L5957" s="44">
        <v>1000</v>
      </c>
      <c r="M5957" s="44">
        <v>0</v>
      </c>
      <c r="N5957" s="44">
        <v>0</v>
      </c>
      <c r="O5957" s="44">
        <v>0</v>
      </c>
      <c r="P5957" s="44">
        <v>0</v>
      </c>
      <c r="Q5957" s="44">
        <v>54000</v>
      </c>
      <c r="R5957" s="44">
        <v>53000</v>
      </c>
      <c r="S5957" s="44">
        <v>34800</v>
      </c>
      <c r="T5957" s="44">
        <f t="shared" si="4036"/>
        <v>18200</v>
      </c>
      <c r="U5957" s="44">
        <v>6200</v>
      </c>
      <c r="V5957" s="44">
        <v>6000</v>
      </c>
      <c r="W5957" s="44">
        <v>6000</v>
      </c>
      <c r="X5957" s="44">
        <f t="shared" si="4037"/>
        <v>53000</v>
      </c>
      <c r="Y5957" s="209">
        <f t="shared" si="4033"/>
        <v>100</v>
      </c>
    </row>
    <row r="5958" spans="1:25">
      <c r="A5958" s="23" t="s">
        <v>786</v>
      </c>
      <c r="B5958" s="23" t="s">
        <v>2022</v>
      </c>
      <c r="C5958" s="23" t="s">
        <v>130</v>
      </c>
      <c r="D5958" s="23" t="s">
        <v>2023</v>
      </c>
      <c r="E5958" s="22">
        <v>6136</v>
      </c>
      <c r="F5958" s="23"/>
      <c r="G5958" s="128" t="s">
        <v>3378</v>
      </c>
      <c r="H5958" s="32" t="s">
        <v>29</v>
      </c>
      <c r="I5958" s="44">
        <f t="shared" si="4040"/>
        <v>38000</v>
      </c>
      <c r="J5958" s="44">
        <v>38000</v>
      </c>
      <c r="K5958" s="44">
        <f t="shared" si="4041"/>
        <v>0</v>
      </c>
      <c r="L5958" s="44">
        <v>0</v>
      </c>
      <c r="M5958" s="44">
        <v>0</v>
      </c>
      <c r="N5958" s="44">
        <v>0</v>
      </c>
      <c r="O5958" s="44">
        <v>0</v>
      </c>
      <c r="P5958" s="44">
        <v>0</v>
      </c>
      <c r="Q5958" s="44">
        <v>38000</v>
      </c>
      <c r="R5958" s="44">
        <v>38000</v>
      </c>
      <c r="S5958" s="44">
        <v>25500</v>
      </c>
      <c r="T5958" s="44">
        <f t="shared" si="4036"/>
        <v>12500</v>
      </c>
      <c r="U5958" s="44">
        <v>4200</v>
      </c>
      <c r="V5958" s="44">
        <v>4200</v>
      </c>
      <c r="W5958" s="44">
        <v>4100</v>
      </c>
      <c r="X5958" s="44">
        <f t="shared" si="4037"/>
        <v>38000</v>
      </c>
      <c r="Y5958" s="209">
        <f t="shared" si="4033"/>
        <v>100</v>
      </c>
    </row>
    <row r="5959" spans="1:25">
      <c r="A5959" s="23" t="s">
        <v>786</v>
      </c>
      <c r="B5959" s="23" t="s">
        <v>2022</v>
      </c>
      <c r="C5959" s="23" t="s">
        <v>130</v>
      </c>
      <c r="D5959" s="23" t="s">
        <v>2023</v>
      </c>
      <c r="E5959" s="22">
        <v>6137</v>
      </c>
      <c r="F5959" s="23"/>
      <c r="G5959" s="128" t="s">
        <v>3378</v>
      </c>
      <c r="H5959" s="32" t="s">
        <v>30</v>
      </c>
      <c r="I5959" s="44">
        <f t="shared" si="4040"/>
        <v>350000</v>
      </c>
      <c r="J5959" s="44">
        <v>350000</v>
      </c>
      <c r="K5959" s="44">
        <f t="shared" si="4041"/>
        <v>0</v>
      </c>
      <c r="L5959" s="44">
        <v>0</v>
      </c>
      <c r="M5959" s="44">
        <v>0</v>
      </c>
      <c r="N5959" s="44">
        <v>0</v>
      </c>
      <c r="O5959" s="44">
        <v>0</v>
      </c>
      <c r="P5959" s="44">
        <v>0</v>
      </c>
      <c r="Q5959" s="44">
        <v>350000</v>
      </c>
      <c r="R5959" s="44">
        <v>350000</v>
      </c>
      <c r="S5959" s="44">
        <v>211000</v>
      </c>
      <c r="T5959" s="44">
        <f t="shared" si="4036"/>
        <v>139000</v>
      </c>
      <c r="U5959" s="44">
        <v>50000</v>
      </c>
      <c r="V5959" s="44">
        <v>45000</v>
      </c>
      <c r="W5959" s="44">
        <v>44000</v>
      </c>
      <c r="X5959" s="44">
        <f t="shared" si="4037"/>
        <v>350000</v>
      </c>
      <c r="Y5959" s="209">
        <f t="shared" si="4033"/>
        <v>100</v>
      </c>
    </row>
    <row r="5960" spans="1:25">
      <c r="A5960" s="23" t="s">
        <v>786</v>
      </c>
      <c r="B5960" s="23" t="s">
        <v>2022</v>
      </c>
      <c r="C5960" s="23" t="s">
        <v>130</v>
      </c>
      <c r="D5960" s="23" t="s">
        <v>2023</v>
      </c>
      <c r="E5960" s="22">
        <v>6138</v>
      </c>
      <c r="F5960" s="23"/>
      <c r="G5960" s="128" t="s">
        <v>3378</v>
      </c>
      <c r="H5960" s="32" t="s">
        <v>31</v>
      </c>
      <c r="I5960" s="44">
        <f t="shared" si="4040"/>
        <v>10100</v>
      </c>
      <c r="J5960" s="44">
        <v>10100</v>
      </c>
      <c r="K5960" s="44">
        <f t="shared" si="4041"/>
        <v>0</v>
      </c>
      <c r="L5960" s="44">
        <v>0</v>
      </c>
      <c r="M5960" s="44">
        <v>0</v>
      </c>
      <c r="N5960" s="44">
        <v>0</v>
      </c>
      <c r="O5960" s="44">
        <v>0</v>
      </c>
      <c r="P5960" s="44">
        <v>0</v>
      </c>
      <c r="Q5960" s="44">
        <v>10100</v>
      </c>
      <c r="R5960" s="44">
        <v>10100</v>
      </c>
      <c r="S5960" s="44">
        <v>6500</v>
      </c>
      <c r="T5960" s="44">
        <f t="shared" si="4036"/>
        <v>3600</v>
      </c>
      <c r="U5960" s="44">
        <v>1200</v>
      </c>
      <c r="V5960" s="44">
        <v>1200</v>
      </c>
      <c r="W5960" s="44">
        <v>1200</v>
      </c>
      <c r="X5960" s="44">
        <f t="shared" si="4037"/>
        <v>10100</v>
      </c>
      <c r="Y5960" s="209">
        <f t="shared" si="4033"/>
        <v>100</v>
      </c>
    </row>
    <row r="5961" spans="1:25">
      <c r="A5961" s="20" t="s">
        <v>786</v>
      </c>
      <c r="B5961" s="20" t="s">
        <v>2022</v>
      </c>
      <c r="C5961" s="20" t="s">
        <v>130</v>
      </c>
      <c r="D5961" s="20" t="s">
        <v>2023</v>
      </c>
      <c r="E5961" s="20" t="s">
        <v>144</v>
      </c>
      <c r="F5961" s="23" t="s">
        <v>0</v>
      </c>
      <c r="G5961" s="154" t="s">
        <v>0</v>
      </c>
      <c r="H5961" s="21" t="s">
        <v>32</v>
      </c>
      <c r="I5961" s="66">
        <f t="shared" si="4040"/>
        <v>412400</v>
      </c>
      <c r="J5961" s="66">
        <f t="shared" ref="J5961:P5961" si="4045">SUM(J5962:J5964)</f>
        <v>322400</v>
      </c>
      <c r="K5961" s="66">
        <f t="shared" si="4041"/>
        <v>90000</v>
      </c>
      <c r="L5961" s="66">
        <f t="shared" si="4045"/>
        <v>90000</v>
      </c>
      <c r="M5961" s="66">
        <f t="shared" si="4045"/>
        <v>0</v>
      </c>
      <c r="N5961" s="66">
        <f t="shared" si="4045"/>
        <v>0</v>
      </c>
      <c r="O5961" s="66">
        <f t="shared" si="4045"/>
        <v>0</v>
      </c>
      <c r="P5961" s="66">
        <f t="shared" si="4045"/>
        <v>0</v>
      </c>
      <c r="Q5961" s="66">
        <f>SUM(Q5962:Q5964)</f>
        <v>427641</v>
      </c>
      <c r="R5961" s="66">
        <f>SUM(R5962:R5964)</f>
        <v>336441</v>
      </c>
      <c r="S5961" s="66">
        <f>SUM(S5962:S5964)</f>
        <v>195516</v>
      </c>
      <c r="T5961" s="66">
        <f t="shared" ref="T5961:X5961" si="4046">SUM(T5962:T5964)</f>
        <v>140925</v>
      </c>
      <c r="U5961" s="66">
        <f t="shared" si="4046"/>
        <v>84809</v>
      </c>
      <c r="V5961" s="66">
        <f t="shared" si="4046"/>
        <v>29808</v>
      </c>
      <c r="W5961" s="66">
        <f t="shared" si="4046"/>
        <v>26308</v>
      </c>
      <c r="X5961" s="66">
        <f t="shared" si="4046"/>
        <v>336441</v>
      </c>
      <c r="Y5961" s="208">
        <f t="shared" si="4033"/>
        <v>100</v>
      </c>
    </row>
    <row r="5962" spans="1:25">
      <c r="A5962" s="23" t="s">
        <v>786</v>
      </c>
      <c r="B5962" s="23" t="s">
        <v>2022</v>
      </c>
      <c r="C5962" s="23" t="s">
        <v>130</v>
      </c>
      <c r="D5962" s="23" t="s">
        <v>2023</v>
      </c>
      <c r="E5962" s="22">
        <v>6139</v>
      </c>
      <c r="F5962" s="23"/>
      <c r="G5962" s="128" t="s">
        <v>3378</v>
      </c>
      <c r="H5962" s="32" t="s">
        <v>32</v>
      </c>
      <c r="I5962" s="44">
        <f t="shared" si="4040"/>
        <v>357400</v>
      </c>
      <c r="J5962" s="44">
        <v>267400</v>
      </c>
      <c r="K5962" s="44">
        <f t="shared" si="4041"/>
        <v>90000</v>
      </c>
      <c r="L5962" s="44">
        <v>90000</v>
      </c>
      <c r="M5962" s="44">
        <v>0</v>
      </c>
      <c r="N5962" s="44">
        <v>0</v>
      </c>
      <c r="O5962" s="44">
        <v>0</v>
      </c>
      <c r="P5962" s="44">
        <v>0</v>
      </c>
      <c r="Q5962" s="44">
        <v>365600</v>
      </c>
      <c r="R5962" s="44">
        <v>274400</v>
      </c>
      <c r="S5962" s="44">
        <v>157900</v>
      </c>
      <c r="T5962" s="44">
        <f t="shared" si="4036"/>
        <v>116500</v>
      </c>
      <c r="U5962" s="44">
        <v>70000</v>
      </c>
      <c r="V5962" s="44">
        <v>25000</v>
      </c>
      <c r="W5962" s="44">
        <v>21500</v>
      </c>
      <c r="X5962" s="44">
        <f t="shared" si="4037"/>
        <v>274400</v>
      </c>
      <c r="Y5962" s="209">
        <f t="shared" si="4033"/>
        <v>100</v>
      </c>
    </row>
    <row r="5963" spans="1:25">
      <c r="A5963" s="23" t="s">
        <v>786</v>
      </c>
      <c r="B5963" s="23" t="s">
        <v>2022</v>
      </c>
      <c r="C5963" s="23" t="s">
        <v>130</v>
      </c>
      <c r="D5963" s="23" t="s">
        <v>2023</v>
      </c>
      <c r="E5963" s="22">
        <v>6139</v>
      </c>
      <c r="F5963" s="23" t="s">
        <v>2030</v>
      </c>
      <c r="G5963" s="128" t="s">
        <v>3378</v>
      </c>
      <c r="H5963" s="32" t="s">
        <v>152</v>
      </c>
      <c r="I5963" s="44">
        <f t="shared" si="4040"/>
        <v>45000</v>
      </c>
      <c r="J5963" s="44">
        <v>45000</v>
      </c>
      <c r="K5963" s="44">
        <f t="shared" si="4041"/>
        <v>0</v>
      </c>
      <c r="L5963" s="44">
        <v>0</v>
      </c>
      <c r="M5963" s="44">
        <v>0</v>
      </c>
      <c r="N5963" s="44">
        <v>0</v>
      </c>
      <c r="O5963" s="44">
        <v>0</v>
      </c>
      <c r="P5963" s="44">
        <v>0</v>
      </c>
      <c r="Q5963" s="44">
        <v>52041</v>
      </c>
      <c r="R5963" s="44">
        <v>52041</v>
      </c>
      <c r="S5963" s="44">
        <v>37616</v>
      </c>
      <c r="T5963" s="44">
        <f t="shared" si="4036"/>
        <v>14425</v>
      </c>
      <c r="U5963" s="44">
        <v>4809</v>
      </c>
      <c r="V5963" s="44">
        <v>4808</v>
      </c>
      <c r="W5963" s="44">
        <v>4808</v>
      </c>
      <c r="X5963" s="44">
        <f t="shared" si="4037"/>
        <v>52041</v>
      </c>
      <c r="Y5963" s="209">
        <f t="shared" si="4033"/>
        <v>100</v>
      </c>
    </row>
    <row r="5964" spans="1:25">
      <c r="A5964" s="23" t="s">
        <v>786</v>
      </c>
      <c r="B5964" s="23" t="s">
        <v>2022</v>
      </c>
      <c r="C5964" s="23" t="s">
        <v>130</v>
      </c>
      <c r="D5964" s="23" t="s">
        <v>2023</v>
      </c>
      <c r="E5964" s="22">
        <v>6139</v>
      </c>
      <c r="F5964" s="23" t="s">
        <v>2031</v>
      </c>
      <c r="G5964" s="128" t="s">
        <v>3378</v>
      </c>
      <c r="H5964" s="32" t="s">
        <v>158</v>
      </c>
      <c r="I5964" s="44">
        <f t="shared" si="4040"/>
        <v>10000</v>
      </c>
      <c r="J5964" s="44">
        <v>10000</v>
      </c>
      <c r="K5964" s="44">
        <f t="shared" si="4041"/>
        <v>0</v>
      </c>
      <c r="L5964" s="44">
        <v>0</v>
      </c>
      <c r="M5964" s="44">
        <v>0</v>
      </c>
      <c r="N5964" s="44">
        <v>0</v>
      </c>
      <c r="O5964" s="44">
        <v>0</v>
      </c>
      <c r="P5964" s="44">
        <v>0</v>
      </c>
      <c r="Q5964" s="44">
        <v>10000</v>
      </c>
      <c r="R5964" s="44">
        <v>10000</v>
      </c>
      <c r="S5964" s="44">
        <v>0</v>
      </c>
      <c r="T5964" s="44">
        <f t="shared" si="4036"/>
        <v>10000</v>
      </c>
      <c r="U5964" s="44">
        <v>10000</v>
      </c>
      <c r="V5964" s="44"/>
      <c r="W5964" s="44"/>
      <c r="X5964" s="44">
        <f t="shared" si="4037"/>
        <v>10000</v>
      </c>
      <c r="Y5964" s="209">
        <f t="shared" si="4033"/>
        <v>100</v>
      </c>
    </row>
    <row r="5965" spans="1:25" ht="20.399999999999999">
      <c r="A5965" s="20" t="s">
        <v>0</v>
      </c>
      <c r="B5965" s="20" t="s">
        <v>0</v>
      </c>
      <c r="C5965" s="20" t="s">
        <v>0</v>
      </c>
      <c r="D5965" s="21" t="s">
        <v>0</v>
      </c>
      <c r="E5965" s="21" t="s">
        <v>0</v>
      </c>
      <c r="F5965" s="21" t="s">
        <v>0</v>
      </c>
      <c r="G5965" s="150" t="s">
        <v>0</v>
      </c>
      <c r="H5965" s="30" t="s">
        <v>60</v>
      </c>
      <c r="I5965" s="31">
        <f t="shared" si="4040"/>
        <v>610000</v>
      </c>
      <c r="J5965" s="31">
        <f t="shared" ref="J5965:X5965" si="4047">SUM(J5966)</f>
        <v>242000</v>
      </c>
      <c r="K5965" s="31">
        <f t="shared" si="4041"/>
        <v>368000</v>
      </c>
      <c r="L5965" s="31">
        <f t="shared" si="4047"/>
        <v>368000</v>
      </c>
      <c r="M5965" s="31">
        <f t="shared" si="4047"/>
        <v>0</v>
      </c>
      <c r="N5965" s="31">
        <f t="shared" si="4047"/>
        <v>0</v>
      </c>
      <c r="O5965" s="31">
        <f t="shared" si="4047"/>
        <v>0</v>
      </c>
      <c r="P5965" s="31">
        <f t="shared" si="4047"/>
        <v>0</v>
      </c>
      <c r="Q5965" s="31">
        <f t="shared" si="4047"/>
        <v>690094</v>
      </c>
      <c r="R5965" s="31">
        <f t="shared" si="4047"/>
        <v>242000</v>
      </c>
      <c r="S5965" s="31">
        <f t="shared" si="4047"/>
        <v>241500</v>
      </c>
      <c r="T5965" s="31">
        <f t="shared" si="4047"/>
        <v>500</v>
      </c>
      <c r="U5965" s="31">
        <f t="shared" si="4047"/>
        <v>500</v>
      </c>
      <c r="V5965" s="31">
        <f t="shared" si="4047"/>
        <v>0</v>
      </c>
      <c r="W5965" s="31">
        <f t="shared" si="4047"/>
        <v>0</v>
      </c>
      <c r="X5965" s="31">
        <f t="shared" si="4047"/>
        <v>242000</v>
      </c>
      <c r="Y5965" s="220">
        <f t="shared" si="4033"/>
        <v>100</v>
      </c>
    </row>
    <row r="5966" spans="1:25">
      <c r="A5966" s="23" t="s">
        <v>786</v>
      </c>
      <c r="B5966" s="23" t="s">
        <v>2022</v>
      </c>
      <c r="C5966" s="23" t="s">
        <v>130</v>
      </c>
      <c r="D5966" s="23" t="s">
        <v>2023</v>
      </c>
      <c r="E5966" s="21" t="s">
        <v>166</v>
      </c>
      <c r="F5966" s="21" t="s">
        <v>0</v>
      </c>
      <c r="G5966" s="150" t="s">
        <v>0</v>
      </c>
      <c r="H5966" s="21" t="s">
        <v>53</v>
      </c>
      <c r="I5966" s="66">
        <f t="shared" si="4040"/>
        <v>610000</v>
      </c>
      <c r="J5966" s="66">
        <f t="shared" ref="J5966:P5966" si="4048">SUM(J5967:J5968)</f>
        <v>242000</v>
      </c>
      <c r="K5966" s="66">
        <f t="shared" si="4041"/>
        <v>368000</v>
      </c>
      <c r="L5966" s="66">
        <f t="shared" si="4048"/>
        <v>368000</v>
      </c>
      <c r="M5966" s="66">
        <f t="shared" si="4048"/>
        <v>0</v>
      </c>
      <c r="N5966" s="66">
        <f t="shared" si="4048"/>
        <v>0</v>
      </c>
      <c r="O5966" s="66">
        <f t="shared" si="4048"/>
        <v>0</v>
      </c>
      <c r="P5966" s="66">
        <f t="shared" si="4048"/>
        <v>0</v>
      </c>
      <c r="Q5966" s="66">
        <f>SUM(Q5967:Q5968)</f>
        <v>690094</v>
      </c>
      <c r="R5966" s="66">
        <f>SUM(R5967:R5968)</f>
        <v>242000</v>
      </c>
      <c r="S5966" s="66">
        <f>SUM(S5967:S5968)</f>
        <v>241500</v>
      </c>
      <c r="T5966" s="66">
        <f t="shared" ref="T5966:X5966" si="4049">SUM(T5967:T5968)</f>
        <v>500</v>
      </c>
      <c r="U5966" s="66">
        <f t="shared" si="4049"/>
        <v>500</v>
      </c>
      <c r="V5966" s="66">
        <f t="shared" si="4049"/>
        <v>0</v>
      </c>
      <c r="W5966" s="66">
        <f t="shared" si="4049"/>
        <v>0</v>
      </c>
      <c r="X5966" s="66">
        <f t="shared" si="4049"/>
        <v>242000</v>
      </c>
      <c r="Y5966" s="208">
        <f t="shared" si="4033"/>
        <v>100</v>
      </c>
    </row>
    <row r="5967" spans="1:25">
      <c r="A5967" s="23" t="s">
        <v>786</v>
      </c>
      <c r="B5967" s="23" t="s">
        <v>2022</v>
      </c>
      <c r="C5967" s="23" t="s">
        <v>130</v>
      </c>
      <c r="D5967" s="23" t="s">
        <v>2023</v>
      </c>
      <c r="E5967" s="22">
        <v>8213</v>
      </c>
      <c r="F5967" s="23"/>
      <c r="G5967" s="128" t="s">
        <v>3378</v>
      </c>
      <c r="H5967" s="32" t="s">
        <v>56</v>
      </c>
      <c r="I5967" s="44">
        <f t="shared" si="4040"/>
        <v>210000</v>
      </c>
      <c r="J5967" s="44">
        <v>42000</v>
      </c>
      <c r="K5967" s="44">
        <f t="shared" si="4041"/>
        <v>168000</v>
      </c>
      <c r="L5967" s="44">
        <v>168000</v>
      </c>
      <c r="M5967" s="44">
        <v>0</v>
      </c>
      <c r="N5967" s="44">
        <v>0</v>
      </c>
      <c r="O5967" s="44">
        <v>0</v>
      </c>
      <c r="P5967" s="44">
        <v>0</v>
      </c>
      <c r="Q5967" s="44">
        <v>260094</v>
      </c>
      <c r="R5967" s="44">
        <v>42000</v>
      </c>
      <c r="S5967" s="44">
        <v>41500</v>
      </c>
      <c r="T5967" s="44">
        <f t="shared" si="4036"/>
        <v>500</v>
      </c>
      <c r="U5967" s="44">
        <v>500</v>
      </c>
      <c r="V5967" s="44"/>
      <c r="W5967" s="44"/>
      <c r="X5967" s="44">
        <f t="shared" si="4037"/>
        <v>42000</v>
      </c>
      <c r="Y5967" s="209">
        <f t="shared" si="4033"/>
        <v>100</v>
      </c>
    </row>
    <row r="5968" spans="1:25">
      <c r="A5968" s="23" t="s">
        <v>786</v>
      </c>
      <c r="B5968" s="23" t="s">
        <v>2022</v>
      </c>
      <c r="C5968" s="23" t="s">
        <v>130</v>
      </c>
      <c r="D5968" s="23" t="s">
        <v>2023</v>
      </c>
      <c r="E5968" s="22">
        <v>8216</v>
      </c>
      <c r="F5968" s="23"/>
      <c r="G5968" s="128" t="s">
        <v>3378</v>
      </c>
      <c r="H5968" s="32" t="s">
        <v>59</v>
      </c>
      <c r="I5968" s="44">
        <f t="shared" si="4040"/>
        <v>400000</v>
      </c>
      <c r="J5968" s="44">
        <v>200000</v>
      </c>
      <c r="K5968" s="44">
        <f t="shared" si="4041"/>
        <v>200000</v>
      </c>
      <c r="L5968" s="44">
        <v>200000</v>
      </c>
      <c r="M5968" s="44">
        <v>0</v>
      </c>
      <c r="N5968" s="44">
        <v>0</v>
      </c>
      <c r="O5968" s="44">
        <v>0</v>
      </c>
      <c r="P5968" s="44">
        <v>0</v>
      </c>
      <c r="Q5968" s="44">
        <v>430000</v>
      </c>
      <c r="R5968" s="44">
        <v>200000</v>
      </c>
      <c r="S5968" s="44">
        <v>200000</v>
      </c>
      <c r="T5968" s="44">
        <f t="shared" si="4036"/>
        <v>0</v>
      </c>
      <c r="U5968" s="44"/>
      <c r="V5968" s="44"/>
      <c r="W5968" s="44"/>
      <c r="X5968" s="44">
        <f t="shared" si="4037"/>
        <v>200000</v>
      </c>
      <c r="Y5968" s="209">
        <f t="shared" si="4033"/>
        <v>100</v>
      </c>
    </row>
    <row r="5969" spans="1:25">
      <c r="A5969" s="32" t="s">
        <v>0</v>
      </c>
      <c r="B5969" s="32" t="s">
        <v>0</v>
      </c>
      <c r="C5969" s="32" t="s">
        <v>0</v>
      </c>
      <c r="D5969" s="32" t="s">
        <v>0</v>
      </c>
      <c r="E5969" s="32" t="s">
        <v>0</v>
      </c>
      <c r="F5969" s="32" t="s">
        <v>0</v>
      </c>
      <c r="G5969" s="154" t="s">
        <v>0</v>
      </c>
      <c r="H5969" s="30" t="s">
        <v>2032</v>
      </c>
      <c r="I5969" s="31">
        <f t="shared" si="4040"/>
        <v>15214044</v>
      </c>
      <c r="J5969" s="31">
        <f t="shared" ref="J5969:P5969" si="4050">SUM(J5965,J5941)</f>
        <v>14400044</v>
      </c>
      <c r="K5969" s="31">
        <f t="shared" si="4041"/>
        <v>814000</v>
      </c>
      <c r="L5969" s="31">
        <f t="shared" si="4050"/>
        <v>550000</v>
      </c>
      <c r="M5969" s="31">
        <f t="shared" si="4050"/>
        <v>0</v>
      </c>
      <c r="N5969" s="31">
        <f t="shared" si="4050"/>
        <v>264000</v>
      </c>
      <c r="O5969" s="31">
        <f t="shared" si="4050"/>
        <v>0</v>
      </c>
      <c r="P5969" s="31">
        <f t="shared" si="4050"/>
        <v>0</v>
      </c>
      <c r="Q5969" s="31">
        <f>SUM(Q5965,Q5941)</f>
        <v>17455781</v>
      </c>
      <c r="R5969" s="31">
        <f>SUM(R5965,R5941)</f>
        <v>16290356</v>
      </c>
      <c r="S5969" s="31">
        <f>SUM(S5965,S5941)</f>
        <v>12202255</v>
      </c>
      <c r="T5969" s="31">
        <f t="shared" ref="T5969:X5969" si="4051">SUM(T5965,T5941)</f>
        <v>4088101</v>
      </c>
      <c r="U5969" s="31">
        <f t="shared" si="4051"/>
        <v>1519808</v>
      </c>
      <c r="V5969" s="31">
        <f t="shared" si="4051"/>
        <v>1384106</v>
      </c>
      <c r="W5969" s="31">
        <f t="shared" si="4051"/>
        <v>1184187</v>
      </c>
      <c r="X5969" s="31">
        <f t="shared" si="4051"/>
        <v>16290356</v>
      </c>
      <c r="Y5969" s="220">
        <f t="shared" si="4033"/>
        <v>100</v>
      </c>
    </row>
    <row r="5970" spans="1:25" ht="15" thickBot="1">
      <c r="A5970" s="32" t="s">
        <v>0</v>
      </c>
      <c r="B5970" s="32" t="s">
        <v>0</v>
      </c>
      <c r="C5970" s="32" t="s">
        <v>0</v>
      </c>
      <c r="D5970" s="32" t="s">
        <v>0</v>
      </c>
      <c r="E5970" s="32" t="s">
        <v>0</v>
      </c>
      <c r="F5970" s="32" t="s">
        <v>0</v>
      </c>
      <c r="G5970" s="154" t="s">
        <v>0</v>
      </c>
      <c r="H5970" s="21" t="s">
        <v>170</v>
      </c>
      <c r="I5970" s="66">
        <f t="shared" si="4040"/>
        <v>514</v>
      </c>
      <c r="J5970" s="66">
        <v>514</v>
      </c>
      <c r="K5970" s="66">
        <f t="shared" si="4041"/>
        <v>0</v>
      </c>
      <c r="L5970" s="66" t="s">
        <v>0</v>
      </c>
      <c r="M5970" s="66" t="s">
        <v>0</v>
      </c>
      <c r="N5970" s="66" t="s">
        <v>0</v>
      </c>
      <c r="O5970" s="66" t="s">
        <v>0</v>
      </c>
      <c r="P5970" s="66" t="s">
        <v>0</v>
      </c>
      <c r="Q5970" s="66">
        <v>0</v>
      </c>
      <c r="R5970" s="66"/>
      <c r="S5970" s="66"/>
      <c r="T5970" s="66"/>
      <c r="U5970" s="66"/>
      <c r="V5970" s="66"/>
      <c r="W5970" s="66"/>
      <c r="X5970" s="66"/>
      <c r="Y5970" s="208">
        <v>0</v>
      </c>
    </row>
    <row r="5971" spans="1:25" ht="41.4" thickBot="1">
      <c r="A5971" s="252" t="s">
        <v>0</v>
      </c>
      <c r="B5971" s="252" t="s">
        <v>0</v>
      </c>
      <c r="C5971" s="252" t="s">
        <v>0</v>
      </c>
      <c r="D5971" s="252" t="s">
        <v>0</v>
      </c>
      <c r="E5971" s="252" t="s">
        <v>0</v>
      </c>
      <c r="F5971" s="252" t="s">
        <v>0</v>
      </c>
      <c r="G5971" s="258" t="s">
        <v>0</v>
      </c>
      <c r="H5971" s="24" t="s">
        <v>72</v>
      </c>
      <c r="I5971" s="1" t="s">
        <v>3093</v>
      </c>
      <c r="J5971" s="1" t="s">
        <v>3130</v>
      </c>
      <c r="K5971" s="1" t="s">
        <v>3</v>
      </c>
      <c r="L5971" s="1" t="s">
        <v>4</v>
      </c>
      <c r="M5971" s="1" t="s">
        <v>5</v>
      </c>
      <c r="N5971" s="1" t="s">
        <v>6</v>
      </c>
      <c r="O5971" s="1" t="s">
        <v>7</v>
      </c>
      <c r="P5971" s="1" t="s">
        <v>8</v>
      </c>
      <c r="Q5971" s="1" t="s">
        <v>3344</v>
      </c>
      <c r="R5971" s="1" t="s">
        <v>3427</v>
      </c>
      <c r="S5971" s="1" t="s">
        <v>3447</v>
      </c>
      <c r="T5971" s="1" t="s">
        <v>3448</v>
      </c>
      <c r="U5971" s="1" t="s">
        <v>3452</v>
      </c>
      <c r="V5971" s="1" t="s">
        <v>3449</v>
      </c>
      <c r="W5971" s="1" t="s">
        <v>3450</v>
      </c>
      <c r="X5971" s="1" t="s">
        <v>3451</v>
      </c>
      <c r="Y5971" s="216" t="s">
        <v>3385</v>
      </c>
    </row>
    <row r="5972" spans="1:25">
      <c r="A5972" s="253"/>
      <c r="B5972" s="253"/>
      <c r="C5972" s="253"/>
      <c r="D5972" s="253"/>
      <c r="E5972" s="253"/>
      <c r="F5972" s="253"/>
      <c r="G5972" s="259"/>
      <c r="H5972" s="33" t="s">
        <v>0</v>
      </c>
      <c r="I5972" s="45">
        <v>1</v>
      </c>
      <c r="J5972" s="45">
        <v>3</v>
      </c>
      <c r="K5972" s="45" t="s">
        <v>9</v>
      </c>
      <c r="L5972" s="45">
        <v>5</v>
      </c>
      <c r="M5972" s="45">
        <v>6</v>
      </c>
      <c r="N5972" s="45">
        <v>7</v>
      </c>
      <c r="O5972" s="45">
        <v>8</v>
      </c>
      <c r="P5972" s="45">
        <v>9</v>
      </c>
      <c r="Q5972" s="45">
        <v>1</v>
      </c>
      <c r="R5972" s="45">
        <v>2</v>
      </c>
      <c r="S5972" s="45">
        <v>3</v>
      </c>
      <c r="T5972" s="45" t="s">
        <v>3453</v>
      </c>
      <c r="U5972" s="45">
        <v>5</v>
      </c>
      <c r="V5972" s="45">
        <v>6</v>
      </c>
      <c r="W5972" s="45">
        <v>7</v>
      </c>
      <c r="X5972" s="45" t="s">
        <v>3454</v>
      </c>
      <c r="Y5972" s="276">
        <v>9</v>
      </c>
    </row>
    <row r="5973" spans="1:25">
      <c r="A5973" s="253"/>
      <c r="B5973" s="253"/>
      <c r="C5973" s="253"/>
      <c r="D5973" s="253"/>
      <c r="E5973" s="253"/>
      <c r="F5973" s="253"/>
      <c r="G5973" s="259"/>
      <c r="H5973" s="34" t="s">
        <v>108</v>
      </c>
      <c r="I5973" s="35">
        <f t="shared" si="4040"/>
        <v>15214044</v>
      </c>
      <c r="J5973" s="35">
        <f t="shared" ref="J5973:P5973" si="4052">SUM(J5969)</f>
        <v>14400044</v>
      </c>
      <c r="K5973" s="35">
        <f t="shared" si="4041"/>
        <v>814000</v>
      </c>
      <c r="L5973" s="35">
        <f t="shared" si="4052"/>
        <v>550000</v>
      </c>
      <c r="M5973" s="35">
        <f t="shared" si="4052"/>
        <v>0</v>
      </c>
      <c r="N5973" s="35">
        <f t="shared" si="4052"/>
        <v>264000</v>
      </c>
      <c r="O5973" s="35">
        <f t="shared" si="4052"/>
        <v>0</v>
      </c>
      <c r="P5973" s="35">
        <f t="shared" si="4052"/>
        <v>0</v>
      </c>
      <c r="Q5973" s="35">
        <f>SUM(Q5969)</f>
        <v>17455781</v>
      </c>
      <c r="R5973" s="35">
        <f>SUM(R5969)</f>
        <v>16290356</v>
      </c>
      <c r="S5973" s="35">
        <f>SUM(S5969)</f>
        <v>12202255</v>
      </c>
      <c r="T5973" s="35">
        <f t="shared" ref="T5973:X5973" si="4053">SUM(T5969)</f>
        <v>4088101</v>
      </c>
      <c r="U5973" s="35">
        <f t="shared" si="4053"/>
        <v>1519808</v>
      </c>
      <c r="V5973" s="35">
        <f t="shared" si="4053"/>
        <v>1384106</v>
      </c>
      <c r="W5973" s="35">
        <f t="shared" si="4053"/>
        <v>1184187</v>
      </c>
      <c r="X5973" s="35">
        <f t="shared" si="4053"/>
        <v>16290356</v>
      </c>
      <c r="Y5973" s="218">
        <f t="shared" ref="Y5973:Y5974" si="4054">IF(R5973=0,0,(X5973/R5973)*100)</f>
        <v>100</v>
      </c>
    </row>
    <row r="5974" spans="1:25">
      <c r="A5974" s="253"/>
      <c r="B5974" s="253"/>
      <c r="C5974" s="253"/>
      <c r="D5974" s="253"/>
      <c r="E5974" s="253"/>
      <c r="F5974" s="253"/>
      <c r="G5974" s="259"/>
      <c r="H5974" s="36" t="s">
        <v>69</v>
      </c>
      <c r="I5974" s="35">
        <f t="shared" si="4040"/>
        <v>15214044</v>
      </c>
      <c r="J5974" s="35">
        <f t="shared" ref="J5974:P5974" si="4055">SUM(J5973)</f>
        <v>14400044</v>
      </c>
      <c r="K5974" s="35">
        <f t="shared" si="4041"/>
        <v>814000</v>
      </c>
      <c r="L5974" s="35">
        <f t="shared" si="4055"/>
        <v>550000</v>
      </c>
      <c r="M5974" s="35">
        <f t="shared" si="4055"/>
        <v>0</v>
      </c>
      <c r="N5974" s="35">
        <f t="shared" si="4055"/>
        <v>264000</v>
      </c>
      <c r="O5974" s="35">
        <f t="shared" si="4055"/>
        <v>0</v>
      </c>
      <c r="P5974" s="35">
        <f t="shared" si="4055"/>
        <v>0</v>
      </c>
      <c r="Q5974" s="35">
        <f>SUM(Q5973)</f>
        <v>17455781</v>
      </c>
      <c r="R5974" s="35">
        <f>SUM(R5973)</f>
        <v>16290356</v>
      </c>
      <c r="S5974" s="35">
        <f>SUM(S5973)</f>
        <v>12202255</v>
      </c>
      <c r="T5974" s="35">
        <f t="shared" ref="T5974:X5974" si="4056">SUM(T5973)</f>
        <v>4088101</v>
      </c>
      <c r="U5974" s="35">
        <f t="shared" si="4056"/>
        <v>1519808</v>
      </c>
      <c r="V5974" s="35">
        <f t="shared" si="4056"/>
        <v>1384106</v>
      </c>
      <c r="W5974" s="35">
        <f t="shared" si="4056"/>
        <v>1184187</v>
      </c>
      <c r="X5974" s="35">
        <f t="shared" si="4056"/>
        <v>16290356</v>
      </c>
      <c r="Y5974" s="218">
        <f t="shared" si="4054"/>
        <v>100</v>
      </c>
    </row>
    <row r="5975" spans="1:25">
      <c r="A5975" s="254"/>
      <c r="B5975" s="254"/>
      <c r="C5975" s="254"/>
      <c r="D5975" s="254"/>
      <c r="E5975" s="254"/>
      <c r="F5975" s="254"/>
      <c r="G5975" s="260"/>
    </row>
    <row r="5976" spans="1:25">
      <c r="A5976" s="32" t="s">
        <v>0</v>
      </c>
      <c r="B5976" s="32" t="s">
        <v>0</v>
      </c>
      <c r="C5976" s="32" t="s">
        <v>0</v>
      </c>
      <c r="D5976" s="32" t="s">
        <v>0</v>
      </c>
      <c r="E5976" s="32" t="s">
        <v>0</v>
      </c>
      <c r="F5976" s="32" t="s">
        <v>0</v>
      </c>
      <c r="G5976" s="154" t="s">
        <v>0</v>
      </c>
      <c r="H5976" s="30" t="s">
        <v>2033</v>
      </c>
      <c r="I5976" s="31">
        <f t="shared" si="4040"/>
        <v>15214044</v>
      </c>
      <c r="J5976" s="31">
        <f t="shared" ref="J5976:P5976" si="4057">SUM(J5969)</f>
        <v>14400044</v>
      </c>
      <c r="K5976" s="31">
        <f t="shared" si="4041"/>
        <v>814000</v>
      </c>
      <c r="L5976" s="31">
        <f t="shared" si="4057"/>
        <v>550000</v>
      </c>
      <c r="M5976" s="31">
        <f t="shared" si="4057"/>
        <v>0</v>
      </c>
      <c r="N5976" s="31">
        <f t="shared" si="4057"/>
        <v>264000</v>
      </c>
      <c r="O5976" s="31">
        <f t="shared" si="4057"/>
        <v>0</v>
      </c>
      <c r="P5976" s="31">
        <f t="shared" si="4057"/>
        <v>0</v>
      </c>
      <c r="Q5976" s="31">
        <f>SUM(Q5969)</f>
        <v>17455781</v>
      </c>
      <c r="R5976" s="31">
        <f>SUM(R5969)</f>
        <v>16290356</v>
      </c>
      <c r="S5976" s="31">
        <f>SUM(S5969)</f>
        <v>12202255</v>
      </c>
      <c r="T5976" s="31">
        <f t="shared" ref="T5976:X5976" si="4058">SUM(T5969)</f>
        <v>4088101</v>
      </c>
      <c r="U5976" s="31">
        <f t="shared" si="4058"/>
        <v>1519808</v>
      </c>
      <c r="V5976" s="31">
        <f t="shared" si="4058"/>
        <v>1384106</v>
      </c>
      <c r="W5976" s="31">
        <f t="shared" si="4058"/>
        <v>1184187</v>
      </c>
      <c r="X5976" s="31">
        <f t="shared" si="4058"/>
        <v>16290356</v>
      </c>
      <c r="Y5976" s="220">
        <f>IF(R5976=0,0,(X5976/R5976)*100)</f>
        <v>100</v>
      </c>
    </row>
    <row r="5977" spans="1:25">
      <c r="A5977" s="32" t="s">
        <v>0</v>
      </c>
      <c r="B5977" s="32" t="s">
        <v>0</v>
      </c>
      <c r="C5977" s="32" t="s">
        <v>0</v>
      </c>
      <c r="D5977" s="32" t="s">
        <v>0</v>
      </c>
      <c r="E5977" s="32" t="s">
        <v>0</v>
      </c>
      <c r="F5977" s="32" t="s">
        <v>0</v>
      </c>
      <c r="G5977" s="154" t="s">
        <v>0</v>
      </c>
      <c r="H5977" s="21" t="s">
        <v>170</v>
      </c>
      <c r="I5977" s="66">
        <f t="shared" si="4040"/>
        <v>514</v>
      </c>
      <c r="J5977" s="66">
        <f t="shared" ref="J5977:P5977" si="4059">J5970</f>
        <v>514</v>
      </c>
      <c r="K5977" s="66">
        <f t="shared" si="4041"/>
        <v>0</v>
      </c>
      <c r="L5977" s="66" t="str">
        <f t="shared" si="4059"/>
        <v/>
      </c>
      <c r="M5977" s="66" t="str">
        <f t="shared" si="4059"/>
        <v/>
      </c>
      <c r="N5977" s="66" t="str">
        <f t="shared" si="4059"/>
        <v/>
      </c>
      <c r="O5977" s="66" t="str">
        <f t="shared" si="4059"/>
        <v/>
      </c>
      <c r="P5977" s="66" t="str">
        <f t="shared" si="4059"/>
        <v/>
      </c>
      <c r="Q5977" s="66">
        <f>Q5970</f>
        <v>0</v>
      </c>
      <c r="R5977" s="66">
        <f>R5970</f>
        <v>0</v>
      </c>
      <c r="S5977" s="66">
        <f>S5970</f>
        <v>0</v>
      </c>
      <c r="T5977" s="66">
        <f t="shared" ref="T5977:X5977" si="4060">T5970</f>
        <v>0</v>
      </c>
      <c r="U5977" s="66">
        <f t="shared" si="4060"/>
        <v>0</v>
      </c>
      <c r="V5977" s="66">
        <f t="shared" si="4060"/>
        <v>0</v>
      </c>
      <c r="W5977" s="66">
        <f t="shared" si="4060"/>
        <v>0</v>
      </c>
      <c r="X5977" s="66">
        <f t="shared" si="4060"/>
        <v>0</v>
      </c>
      <c r="Y5977" s="208">
        <v>0</v>
      </c>
    </row>
    <row r="5978" spans="1:25">
      <c r="A5978" s="32" t="s">
        <v>0</v>
      </c>
      <c r="B5978" s="32" t="s">
        <v>0</v>
      </c>
      <c r="C5978" s="32" t="s">
        <v>0</v>
      </c>
      <c r="D5978" s="32" t="s">
        <v>0</v>
      </c>
      <c r="E5978" s="32" t="s">
        <v>0</v>
      </c>
      <c r="F5978" s="32" t="s">
        <v>0</v>
      </c>
      <c r="G5978" s="154" t="s">
        <v>0</v>
      </c>
      <c r="H5978" s="38" t="s">
        <v>0</v>
      </c>
      <c r="I5978" s="39"/>
      <c r="J5978" s="39"/>
      <c r="K5978" s="39"/>
      <c r="L5978" s="39" t="s">
        <v>0</v>
      </c>
      <c r="M5978" s="39" t="s">
        <v>0</v>
      </c>
      <c r="N5978" s="39" t="s">
        <v>0</v>
      </c>
      <c r="O5978" s="39" t="s">
        <v>0</v>
      </c>
      <c r="P5978" s="39" t="s">
        <v>0</v>
      </c>
      <c r="Q5978" s="39"/>
      <c r="R5978" s="39"/>
      <c r="S5978" s="39"/>
      <c r="T5978" s="39" t="s">
        <v>0</v>
      </c>
      <c r="U5978" s="39" t="s">
        <v>0</v>
      </c>
      <c r="V5978" s="39" t="s">
        <v>0</v>
      </c>
      <c r="W5978" s="39" t="s">
        <v>0</v>
      </c>
      <c r="X5978" s="39" t="s">
        <v>0</v>
      </c>
      <c r="Y5978" s="221"/>
    </row>
    <row r="5979" spans="1:25" ht="15" thickBot="1">
      <c r="A5979" s="20" t="s">
        <v>786</v>
      </c>
      <c r="B5979" s="20" t="s">
        <v>245</v>
      </c>
      <c r="C5979" s="23" t="s">
        <v>0</v>
      </c>
      <c r="D5979" s="23" t="s">
        <v>0</v>
      </c>
      <c r="E5979" s="21" t="s">
        <v>0</v>
      </c>
      <c r="F5979" s="21" t="s">
        <v>0</v>
      </c>
      <c r="G5979" s="150" t="s">
        <v>0</v>
      </c>
      <c r="H5979" s="21" t="s">
        <v>0</v>
      </c>
      <c r="I5979" s="22"/>
      <c r="J5979" s="22"/>
      <c r="K5979" s="22"/>
      <c r="L5979" s="22" t="s">
        <v>0</v>
      </c>
      <c r="M5979" s="22" t="s">
        <v>0</v>
      </c>
      <c r="N5979" s="22" t="s">
        <v>0</v>
      </c>
      <c r="O5979" s="22" t="s">
        <v>0</v>
      </c>
      <c r="P5979" s="22" t="s">
        <v>0</v>
      </c>
      <c r="Q5979" s="22"/>
      <c r="R5979" s="22"/>
      <c r="S5979" s="22"/>
      <c r="T5979" s="22" t="s">
        <v>0</v>
      </c>
      <c r="U5979" s="22" t="s">
        <v>0</v>
      </c>
      <c r="V5979" s="22" t="s">
        <v>0</v>
      </c>
      <c r="W5979" s="22" t="s">
        <v>0</v>
      </c>
      <c r="X5979" s="22" t="s">
        <v>0</v>
      </c>
      <c r="Y5979" s="209"/>
    </row>
    <row r="5980" spans="1:25" ht="41.4" thickBot="1">
      <c r="A5980" s="24" t="s">
        <v>123</v>
      </c>
      <c r="B5980" s="24" t="s">
        <v>124</v>
      </c>
      <c r="C5980" s="24" t="s">
        <v>125</v>
      </c>
      <c r="D5980" s="25" t="s">
        <v>0</v>
      </c>
      <c r="E5980" s="24" t="s">
        <v>126</v>
      </c>
      <c r="F5980" s="24" t="s">
        <v>127</v>
      </c>
      <c r="G5980" s="151" t="s">
        <v>128</v>
      </c>
      <c r="H5980" s="24" t="s">
        <v>1</v>
      </c>
      <c r="I5980" s="1" t="s">
        <v>3093</v>
      </c>
      <c r="J5980" s="1" t="s">
        <v>3130</v>
      </c>
      <c r="K5980" s="1" t="s">
        <v>3</v>
      </c>
      <c r="L5980" s="1" t="s">
        <v>4</v>
      </c>
      <c r="M5980" s="1" t="s">
        <v>5</v>
      </c>
      <c r="N5980" s="1" t="s">
        <v>6</v>
      </c>
      <c r="O5980" s="1" t="s">
        <v>7</v>
      </c>
      <c r="P5980" s="1" t="s">
        <v>8</v>
      </c>
      <c r="Q5980" s="1" t="s">
        <v>3344</v>
      </c>
      <c r="R5980" s="1" t="s">
        <v>3427</v>
      </c>
      <c r="S5980" s="1" t="s">
        <v>3447</v>
      </c>
      <c r="T5980" s="1" t="s">
        <v>3448</v>
      </c>
      <c r="U5980" s="1" t="s">
        <v>3452</v>
      </c>
      <c r="V5980" s="1" t="s">
        <v>3449</v>
      </c>
      <c r="W5980" s="1" t="s">
        <v>3450</v>
      </c>
      <c r="X5980" s="1" t="s">
        <v>3451</v>
      </c>
      <c r="Y5980" s="216" t="s">
        <v>3385</v>
      </c>
    </row>
    <row r="5981" spans="1:25">
      <c r="A5981" s="26" t="s">
        <v>0</v>
      </c>
      <c r="B5981" s="26" t="s">
        <v>0</v>
      </c>
      <c r="C5981" s="26" t="s">
        <v>0</v>
      </c>
      <c r="D5981" s="27" t="s">
        <v>0</v>
      </c>
      <c r="E5981" s="27" t="s">
        <v>0</v>
      </c>
      <c r="F5981" s="28" t="s">
        <v>0</v>
      </c>
      <c r="G5981" s="152" t="s">
        <v>0</v>
      </c>
      <c r="H5981" s="29" t="s">
        <v>0</v>
      </c>
      <c r="I5981" s="45">
        <v>1</v>
      </c>
      <c r="J5981" s="45">
        <v>3</v>
      </c>
      <c r="K5981" s="45" t="s">
        <v>9</v>
      </c>
      <c r="L5981" s="45">
        <v>5</v>
      </c>
      <c r="M5981" s="45">
        <v>6</v>
      </c>
      <c r="N5981" s="45">
        <v>7</v>
      </c>
      <c r="O5981" s="45">
        <v>8</v>
      </c>
      <c r="P5981" s="45">
        <v>9</v>
      </c>
      <c r="Q5981" s="45">
        <v>1</v>
      </c>
      <c r="R5981" s="45">
        <v>2</v>
      </c>
      <c r="S5981" s="45">
        <v>3</v>
      </c>
      <c r="T5981" s="45" t="s">
        <v>3453</v>
      </c>
      <c r="U5981" s="45">
        <v>5</v>
      </c>
      <c r="V5981" s="45">
        <v>6</v>
      </c>
      <c r="W5981" s="45">
        <v>7</v>
      </c>
      <c r="X5981" s="45" t="s">
        <v>3454</v>
      </c>
      <c r="Y5981" s="276">
        <v>9</v>
      </c>
    </row>
    <row r="5982" spans="1:25">
      <c r="A5982" s="133" t="s">
        <v>786</v>
      </c>
      <c r="B5982" s="133" t="s">
        <v>245</v>
      </c>
      <c r="C5982" s="109" t="s">
        <v>130</v>
      </c>
      <c r="D5982" s="109" t="s">
        <v>2034</v>
      </c>
      <c r="E5982" s="98" t="s">
        <v>0</v>
      </c>
      <c r="F5982" s="98" t="s">
        <v>0</v>
      </c>
      <c r="G5982" s="153" t="s">
        <v>0</v>
      </c>
      <c r="H5982" s="98" t="s">
        <v>2035</v>
      </c>
      <c r="I5982" s="110"/>
      <c r="J5982" s="110"/>
      <c r="K5982" s="110"/>
      <c r="L5982" s="110" t="s">
        <v>0</v>
      </c>
      <c r="M5982" s="110" t="s">
        <v>0</v>
      </c>
      <c r="N5982" s="110" t="s">
        <v>0</v>
      </c>
      <c r="O5982" s="110" t="s">
        <v>0</v>
      </c>
      <c r="P5982" s="110" t="s">
        <v>0</v>
      </c>
      <c r="Q5982" s="110"/>
      <c r="R5982" s="110"/>
      <c r="S5982" s="110"/>
      <c r="T5982" s="110" t="s">
        <v>0</v>
      </c>
      <c r="U5982" s="110" t="s">
        <v>0</v>
      </c>
      <c r="V5982" s="110" t="s">
        <v>0</v>
      </c>
      <c r="W5982" s="110" t="s">
        <v>0</v>
      </c>
      <c r="X5982" s="110" t="s">
        <v>0</v>
      </c>
      <c r="Y5982" s="217"/>
    </row>
    <row r="5983" spans="1:25" ht="20.399999999999999">
      <c r="A5983" s="20" t="s">
        <v>0</v>
      </c>
      <c r="B5983" s="20" t="s">
        <v>0</v>
      </c>
      <c r="C5983" s="20" t="s">
        <v>0</v>
      </c>
      <c r="D5983" s="21" t="s">
        <v>0</v>
      </c>
      <c r="E5983" s="21" t="s">
        <v>0</v>
      </c>
      <c r="F5983" s="21" t="s">
        <v>0</v>
      </c>
      <c r="G5983" s="150" t="s">
        <v>0</v>
      </c>
      <c r="H5983" s="30" t="s">
        <v>33</v>
      </c>
      <c r="I5983" s="31">
        <f t="shared" si="4040"/>
        <v>859000</v>
      </c>
      <c r="J5983" s="31">
        <f t="shared" ref="J5983:P5983" si="4061">SUM(J5984,J5991,J5993)</f>
        <v>859000</v>
      </c>
      <c r="K5983" s="31">
        <f t="shared" si="4041"/>
        <v>0</v>
      </c>
      <c r="L5983" s="31">
        <f t="shared" si="4061"/>
        <v>0</v>
      </c>
      <c r="M5983" s="31">
        <f t="shared" si="4061"/>
        <v>0</v>
      </c>
      <c r="N5983" s="31">
        <f t="shared" si="4061"/>
        <v>0</v>
      </c>
      <c r="O5983" s="31">
        <f t="shared" si="4061"/>
        <v>0</v>
      </c>
      <c r="P5983" s="31">
        <f t="shared" si="4061"/>
        <v>0</v>
      </c>
      <c r="Q5983" s="31">
        <f>SUM(Q5984,Q5991,Q5993)</f>
        <v>1830900</v>
      </c>
      <c r="R5983" s="31">
        <f>SUM(R5984,R5991,R5993)</f>
        <v>1830900</v>
      </c>
      <c r="S5983" s="31">
        <f>SUM(S5984,S5991,S5993)</f>
        <v>1482539.6666666665</v>
      </c>
      <c r="T5983" s="31">
        <f t="shared" ref="T5983:X5983" si="4062">SUM(T5984,T5991,T5993)</f>
        <v>348361</v>
      </c>
      <c r="U5983" s="31">
        <f t="shared" si="4062"/>
        <v>324361</v>
      </c>
      <c r="V5983" s="31">
        <f t="shared" si="4062"/>
        <v>12000</v>
      </c>
      <c r="W5983" s="31">
        <f t="shared" si="4062"/>
        <v>12000</v>
      </c>
      <c r="X5983" s="31">
        <f t="shared" si="4062"/>
        <v>1830900.6666666665</v>
      </c>
      <c r="Y5983" s="220">
        <f t="shared" ref="Y5983:Y6008" si="4063">IF(R5983=0,0,(X5983/R5983)*100)</f>
        <v>100.00003641196496</v>
      </c>
    </row>
    <row r="5984" spans="1:25">
      <c r="A5984" s="23" t="s">
        <v>786</v>
      </c>
      <c r="B5984" s="23" t="s">
        <v>245</v>
      </c>
      <c r="C5984" s="23" t="s">
        <v>130</v>
      </c>
      <c r="D5984" s="23" t="s">
        <v>2034</v>
      </c>
      <c r="E5984" s="21" t="s">
        <v>132</v>
      </c>
      <c r="F5984" s="21" t="s">
        <v>0</v>
      </c>
      <c r="G5984" s="150" t="s">
        <v>0</v>
      </c>
      <c r="H5984" s="21" t="s">
        <v>11</v>
      </c>
      <c r="I5984" s="66">
        <f t="shared" si="4040"/>
        <v>722000</v>
      </c>
      <c r="J5984" s="66">
        <f t="shared" ref="J5984:P5984" si="4064">SUM(J5985,J5986)</f>
        <v>722000</v>
      </c>
      <c r="K5984" s="66">
        <f t="shared" si="4041"/>
        <v>0</v>
      </c>
      <c r="L5984" s="66">
        <f t="shared" si="4064"/>
        <v>0</v>
      </c>
      <c r="M5984" s="66">
        <f t="shared" si="4064"/>
        <v>0</v>
      </c>
      <c r="N5984" s="66">
        <f t="shared" si="4064"/>
        <v>0</v>
      </c>
      <c r="O5984" s="66">
        <f t="shared" si="4064"/>
        <v>0</v>
      </c>
      <c r="P5984" s="66">
        <f t="shared" si="4064"/>
        <v>0</v>
      </c>
      <c r="Q5984" s="66">
        <f>SUM(Q5985,Q5986)</f>
        <v>1172000</v>
      </c>
      <c r="R5984" s="66">
        <f>SUM(R5985,R5986)</f>
        <v>1172000</v>
      </c>
      <c r="S5984" s="66">
        <f>SUM(S5985,S5986)</f>
        <v>866477</v>
      </c>
      <c r="T5984" s="66">
        <f t="shared" ref="T5984:X5984" si="4065">SUM(T5985,T5986)</f>
        <v>305523</v>
      </c>
      <c r="U5984" s="66">
        <f t="shared" si="4065"/>
        <v>305523</v>
      </c>
      <c r="V5984" s="66">
        <f t="shared" si="4065"/>
        <v>0</v>
      </c>
      <c r="W5984" s="66">
        <f t="shared" si="4065"/>
        <v>0</v>
      </c>
      <c r="X5984" s="66">
        <f t="shared" si="4065"/>
        <v>1172000</v>
      </c>
      <c r="Y5984" s="208">
        <f t="shared" si="4063"/>
        <v>100</v>
      </c>
    </row>
    <row r="5985" spans="1:25">
      <c r="A5985" s="23" t="s">
        <v>786</v>
      </c>
      <c r="B5985" s="23" t="s">
        <v>245</v>
      </c>
      <c r="C5985" s="23" t="s">
        <v>130</v>
      </c>
      <c r="D5985" s="23" t="s">
        <v>2034</v>
      </c>
      <c r="E5985" s="22">
        <v>6111</v>
      </c>
      <c r="F5985" s="23"/>
      <c r="G5985" s="128" t="s">
        <v>3383</v>
      </c>
      <c r="H5985" s="32" t="s">
        <v>12</v>
      </c>
      <c r="I5985" s="44">
        <f t="shared" si="4040"/>
        <v>631000</v>
      </c>
      <c r="J5985" s="44">
        <v>631000</v>
      </c>
      <c r="K5985" s="44">
        <f t="shared" si="4041"/>
        <v>0</v>
      </c>
      <c r="L5985" s="44">
        <v>0</v>
      </c>
      <c r="M5985" s="44">
        <v>0</v>
      </c>
      <c r="N5985" s="44">
        <v>0</v>
      </c>
      <c r="O5985" s="44">
        <v>0</v>
      </c>
      <c r="P5985" s="44">
        <v>0</v>
      </c>
      <c r="Q5985" s="44">
        <v>1031000</v>
      </c>
      <c r="R5985" s="44">
        <v>1031000</v>
      </c>
      <c r="S5985" s="44">
        <v>762914</v>
      </c>
      <c r="T5985" s="44">
        <f t="shared" ref="T5985:T6007" si="4066">U5985+V5985+W5985</f>
        <v>268086</v>
      </c>
      <c r="U5985" s="44">
        <v>268086</v>
      </c>
      <c r="V5985" s="44"/>
      <c r="W5985" s="44"/>
      <c r="X5985" s="44">
        <f t="shared" ref="X5985:X6007" si="4067">S5985+T5985</f>
        <v>1031000</v>
      </c>
      <c r="Y5985" s="209">
        <f t="shared" si="4063"/>
        <v>100</v>
      </c>
    </row>
    <row r="5986" spans="1:25">
      <c r="A5986" s="20" t="s">
        <v>786</v>
      </c>
      <c r="B5986" s="20" t="s">
        <v>245</v>
      </c>
      <c r="C5986" s="20" t="s">
        <v>130</v>
      </c>
      <c r="D5986" s="20" t="s">
        <v>2034</v>
      </c>
      <c r="E5986" s="20" t="s">
        <v>134</v>
      </c>
      <c r="F5986" s="23" t="s">
        <v>0</v>
      </c>
      <c r="G5986" s="154" t="s">
        <v>0</v>
      </c>
      <c r="H5986" s="21" t="s">
        <v>13</v>
      </c>
      <c r="I5986" s="66">
        <f t="shared" si="4040"/>
        <v>91000</v>
      </c>
      <c r="J5986" s="66">
        <f t="shared" ref="J5986:P5986" si="4068">SUM(J5987:J5990)</f>
        <v>91000</v>
      </c>
      <c r="K5986" s="66">
        <f t="shared" si="4041"/>
        <v>0</v>
      </c>
      <c r="L5986" s="66">
        <f t="shared" si="4068"/>
        <v>0</v>
      </c>
      <c r="M5986" s="66">
        <f t="shared" si="4068"/>
        <v>0</v>
      </c>
      <c r="N5986" s="66">
        <f t="shared" si="4068"/>
        <v>0</v>
      </c>
      <c r="O5986" s="66">
        <f t="shared" si="4068"/>
        <v>0</v>
      </c>
      <c r="P5986" s="66">
        <f t="shared" si="4068"/>
        <v>0</v>
      </c>
      <c r="Q5986" s="66">
        <f>SUM(Q5987:Q5990)</f>
        <v>141000</v>
      </c>
      <c r="R5986" s="66">
        <f>SUM(R5987:R5990)</f>
        <v>141000</v>
      </c>
      <c r="S5986" s="66">
        <f>SUM(S5987:S5990)</f>
        <v>103563</v>
      </c>
      <c r="T5986" s="66">
        <f t="shared" ref="T5986:X5986" si="4069">SUM(T5987:T5990)</f>
        <v>37437</v>
      </c>
      <c r="U5986" s="66">
        <f t="shared" si="4069"/>
        <v>37437</v>
      </c>
      <c r="V5986" s="66">
        <f t="shared" si="4069"/>
        <v>0</v>
      </c>
      <c r="W5986" s="66">
        <f t="shared" si="4069"/>
        <v>0</v>
      </c>
      <c r="X5986" s="66">
        <f t="shared" si="4069"/>
        <v>141000</v>
      </c>
      <c r="Y5986" s="208">
        <f t="shared" si="4063"/>
        <v>100</v>
      </c>
    </row>
    <row r="5987" spans="1:25">
      <c r="A5987" s="23" t="s">
        <v>786</v>
      </c>
      <c r="B5987" s="23" t="s">
        <v>245</v>
      </c>
      <c r="C5987" s="23" t="s">
        <v>130</v>
      </c>
      <c r="D5987" s="23" t="s">
        <v>2034</v>
      </c>
      <c r="E5987" s="22">
        <v>6112</v>
      </c>
      <c r="F5987" s="23" t="s">
        <v>2036</v>
      </c>
      <c r="G5987" s="128" t="s">
        <v>3383</v>
      </c>
      <c r="H5987" s="32" t="s">
        <v>16</v>
      </c>
      <c r="I5987" s="44">
        <f t="shared" si="4040"/>
        <v>14600</v>
      </c>
      <c r="J5987" s="44">
        <v>14600</v>
      </c>
      <c r="K5987" s="44">
        <f t="shared" si="4041"/>
        <v>0</v>
      </c>
      <c r="L5987" s="44">
        <v>0</v>
      </c>
      <c r="M5987" s="44">
        <v>0</v>
      </c>
      <c r="N5987" s="44">
        <v>0</v>
      </c>
      <c r="O5987" s="44">
        <v>0</v>
      </c>
      <c r="P5987" s="44">
        <v>0</v>
      </c>
      <c r="Q5987" s="44">
        <v>20000</v>
      </c>
      <c r="R5987" s="44">
        <v>20000</v>
      </c>
      <c r="S5987" s="44">
        <v>12831</v>
      </c>
      <c r="T5987" s="44">
        <f t="shared" si="4066"/>
        <v>7169</v>
      </c>
      <c r="U5987" s="44">
        <v>7169</v>
      </c>
      <c r="V5987" s="44"/>
      <c r="W5987" s="44"/>
      <c r="X5987" s="44">
        <f t="shared" si="4067"/>
        <v>20000</v>
      </c>
      <c r="Y5987" s="209">
        <f t="shared" si="4063"/>
        <v>100</v>
      </c>
    </row>
    <row r="5988" spans="1:25">
      <c r="A5988" s="23" t="s">
        <v>786</v>
      </c>
      <c r="B5988" s="23" t="s">
        <v>245</v>
      </c>
      <c r="C5988" s="23" t="s">
        <v>130</v>
      </c>
      <c r="D5988" s="23" t="s">
        <v>2034</v>
      </c>
      <c r="E5988" s="22">
        <v>6112</v>
      </c>
      <c r="F5988" s="23" t="s">
        <v>2037</v>
      </c>
      <c r="G5988" s="128" t="s">
        <v>3383</v>
      </c>
      <c r="H5988" s="32" t="s">
        <v>19</v>
      </c>
      <c r="I5988" s="44">
        <f t="shared" si="4040"/>
        <v>57800</v>
      </c>
      <c r="J5988" s="44">
        <v>57800</v>
      </c>
      <c r="K5988" s="44">
        <f t="shared" si="4041"/>
        <v>0</v>
      </c>
      <c r="L5988" s="44">
        <v>0</v>
      </c>
      <c r="M5988" s="44">
        <v>0</v>
      </c>
      <c r="N5988" s="44">
        <v>0</v>
      </c>
      <c r="O5988" s="44">
        <v>0</v>
      </c>
      <c r="P5988" s="44">
        <v>0</v>
      </c>
      <c r="Q5988" s="44">
        <v>96000</v>
      </c>
      <c r="R5988" s="44">
        <v>96000</v>
      </c>
      <c r="S5988" s="44">
        <v>71832</v>
      </c>
      <c r="T5988" s="44">
        <f t="shared" si="4066"/>
        <v>24168</v>
      </c>
      <c r="U5988" s="44">
        <v>24168</v>
      </c>
      <c r="V5988" s="44"/>
      <c r="W5988" s="44"/>
      <c r="X5988" s="44">
        <f t="shared" si="4067"/>
        <v>96000</v>
      </c>
      <c r="Y5988" s="209">
        <f t="shared" si="4063"/>
        <v>100</v>
      </c>
    </row>
    <row r="5989" spans="1:25">
      <c r="A5989" s="23" t="s">
        <v>786</v>
      </c>
      <c r="B5989" s="23" t="s">
        <v>245</v>
      </c>
      <c r="C5989" s="23" t="s">
        <v>130</v>
      </c>
      <c r="D5989" s="23" t="s">
        <v>2034</v>
      </c>
      <c r="E5989" s="22">
        <v>6112</v>
      </c>
      <c r="F5989" s="23" t="s">
        <v>2038</v>
      </c>
      <c r="G5989" s="128" t="s">
        <v>3383</v>
      </c>
      <c r="H5989" s="32" t="s">
        <v>17</v>
      </c>
      <c r="I5989" s="44">
        <f t="shared" si="4040"/>
        <v>12500</v>
      </c>
      <c r="J5989" s="44">
        <v>12500</v>
      </c>
      <c r="K5989" s="44">
        <f t="shared" si="4041"/>
        <v>0</v>
      </c>
      <c r="L5989" s="44">
        <v>0</v>
      </c>
      <c r="M5989" s="44">
        <v>0</v>
      </c>
      <c r="N5989" s="44">
        <v>0</v>
      </c>
      <c r="O5989" s="44">
        <v>0</v>
      </c>
      <c r="P5989" s="44">
        <v>0</v>
      </c>
      <c r="Q5989" s="44">
        <v>15000</v>
      </c>
      <c r="R5989" s="44">
        <v>15000</v>
      </c>
      <c r="S5989" s="44">
        <v>15000</v>
      </c>
      <c r="T5989" s="44">
        <f t="shared" si="4066"/>
        <v>0</v>
      </c>
      <c r="U5989" s="44"/>
      <c r="V5989" s="44"/>
      <c r="W5989" s="44"/>
      <c r="X5989" s="44">
        <f t="shared" si="4067"/>
        <v>15000</v>
      </c>
      <c r="Y5989" s="209">
        <f t="shared" si="4063"/>
        <v>100</v>
      </c>
    </row>
    <row r="5990" spans="1:25">
      <c r="A5990" s="23" t="s">
        <v>786</v>
      </c>
      <c r="B5990" s="23" t="s">
        <v>245</v>
      </c>
      <c r="C5990" s="23" t="s">
        <v>130</v>
      </c>
      <c r="D5990" s="23" t="s">
        <v>2034</v>
      </c>
      <c r="E5990" s="22">
        <v>6112</v>
      </c>
      <c r="F5990" s="23" t="s">
        <v>2039</v>
      </c>
      <c r="G5990" s="128" t="s">
        <v>3383</v>
      </c>
      <c r="H5990" s="32" t="s">
        <v>18</v>
      </c>
      <c r="I5990" s="44">
        <f t="shared" si="4040"/>
        <v>6100</v>
      </c>
      <c r="J5990" s="44">
        <v>6100</v>
      </c>
      <c r="K5990" s="44">
        <f t="shared" si="4041"/>
        <v>0</v>
      </c>
      <c r="L5990" s="44">
        <v>0</v>
      </c>
      <c r="M5990" s="44">
        <v>0</v>
      </c>
      <c r="N5990" s="44">
        <v>0</v>
      </c>
      <c r="O5990" s="44">
        <v>0</v>
      </c>
      <c r="P5990" s="44">
        <v>0</v>
      </c>
      <c r="Q5990" s="44">
        <v>10000</v>
      </c>
      <c r="R5990" s="44">
        <v>10000</v>
      </c>
      <c r="S5990" s="44">
        <v>3900</v>
      </c>
      <c r="T5990" s="44">
        <f t="shared" si="4066"/>
        <v>6100</v>
      </c>
      <c r="U5990" s="44">
        <v>6100</v>
      </c>
      <c r="V5990" s="44"/>
      <c r="W5990" s="44"/>
      <c r="X5990" s="44">
        <f t="shared" si="4067"/>
        <v>10000</v>
      </c>
      <c r="Y5990" s="209">
        <f t="shared" si="4063"/>
        <v>100</v>
      </c>
    </row>
    <row r="5991" spans="1:25">
      <c r="A5991" s="23" t="s">
        <v>786</v>
      </c>
      <c r="B5991" s="23" t="s">
        <v>245</v>
      </c>
      <c r="C5991" s="23" t="s">
        <v>130</v>
      </c>
      <c r="D5991" s="23" t="s">
        <v>2034</v>
      </c>
      <c r="E5991" s="21" t="s">
        <v>139</v>
      </c>
      <c r="F5991" s="21" t="s">
        <v>0</v>
      </c>
      <c r="G5991" s="150" t="s">
        <v>0</v>
      </c>
      <c r="H5991" s="21" t="s">
        <v>21</v>
      </c>
      <c r="I5991" s="66">
        <f t="shared" si="4040"/>
        <v>74000</v>
      </c>
      <c r="J5991" s="66">
        <f t="shared" ref="J5991:X5991" si="4070">SUM(J5992)</f>
        <v>74000</v>
      </c>
      <c r="K5991" s="66">
        <f t="shared" si="4041"/>
        <v>0</v>
      </c>
      <c r="L5991" s="66">
        <f t="shared" si="4070"/>
        <v>0</v>
      </c>
      <c r="M5991" s="66">
        <f t="shared" si="4070"/>
        <v>0</v>
      </c>
      <c r="N5991" s="66">
        <f t="shared" si="4070"/>
        <v>0</v>
      </c>
      <c r="O5991" s="66">
        <f t="shared" si="4070"/>
        <v>0</v>
      </c>
      <c r="P5991" s="66">
        <f t="shared" si="4070"/>
        <v>0</v>
      </c>
      <c r="Q5991" s="66">
        <f t="shared" si="4070"/>
        <v>74000</v>
      </c>
      <c r="R5991" s="66">
        <f t="shared" si="4070"/>
        <v>74000</v>
      </c>
      <c r="S5991" s="66">
        <f t="shared" si="4070"/>
        <v>34664</v>
      </c>
      <c r="T5991" s="66">
        <f t="shared" si="4070"/>
        <v>39336</v>
      </c>
      <c r="U5991" s="66">
        <f t="shared" si="4070"/>
        <v>15336</v>
      </c>
      <c r="V5991" s="66">
        <f t="shared" si="4070"/>
        <v>12000</v>
      </c>
      <c r="W5991" s="66">
        <f t="shared" si="4070"/>
        <v>12000</v>
      </c>
      <c r="X5991" s="66">
        <f t="shared" si="4070"/>
        <v>74000</v>
      </c>
      <c r="Y5991" s="208">
        <f t="shared" si="4063"/>
        <v>100</v>
      </c>
    </row>
    <row r="5992" spans="1:25">
      <c r="A5992" s="23" t="s">
        <v>786</v>
      </c>
      <c r="B5992" s="23" t="s">
        <v>245</v>
      </c>
      <c r="C5992" s="23" t="s">
        <v>130</v>
      </c>
      <c r="D5992" s="23" t="s">
        <v>2034</v>
      </c>
      <c r="E5992" s="22">
        <v>6121</v>
      </c>
      <c r="F5992" s="23"/>
      <c r="G5992" s="128" t="s">
        <v>3383</v>
      </c>
      <c r="H5992" s="32" t="s">
        <v>22</v>
      </c>
      <c r="I5992" s="44">
        <f t="shared" si="4040"/>
        <v>74000</v>
      </c>
      <c r="J5992" s="44">
        <v>74000</v>
      </c>
      <c r="K5992" s="44">
        <f t="shared" si="4041"/>
        <v>0</v>
      </c>
      <c r="L5992" s="44">
        <v>0</v>
      </c>
      <c r="M5992" s="44">
        <v>0</v>
      </c>
      <c r="N5992" s="44">
        <v>0</v>
      </c>
      <c r="O5992" s="44">
        <v>0</v>
      </c>
      <c r="P5992" s="44">
        <v>0</v>
      </c>
      <c r="Q5992" s="44">
        <v>74000</v>
      </c>
      <c r="R5992" s="44">
        <v>74000</v>
      </c>
      <c r="S5992" s="44">
        <v>34664</v>
      </c>
      <c r="T5992" s="44">
        <f t="shared" si="4066"/>
        <v>39336</v>
      </c>
      <c r="U5992" s="44">
        <v>15336</v>
      </c>
      <c r="V5992" s="44">
        <v>12000</v>
      </c>
      <c r="W5992" s="44">
        <v>12000</v>
      </c>
      <c r="X5992" s="44">
        <f t="shared" si="4067"/>
        <v>74000</v>
      </c>
      <c r="Y5992" s="209">
        <f t="shared" si="4063"/>
        <v>100</v>
      </c>
    </row>
    <row r="5993" spans="1:25">
      <c r="A5993" s="23" t="s">
        <v>786</v>
      </c>
      <c r="B5993" s="23" t="s">
        <v>245</v>
      </c>
      <c r="C5993" s="23" t="s">
        <v>130</v>
      </c>
      <c r="D5993" s="23" t="s">
        <v>2034</v>
      </c>
      <c r="E5993" s="21" t="s">
        <v>141</v>
      </c>
      <c r="F5993" s="21" t="s">
        <v>0</v>
      </c>
      <c r="G5993" s="150" t="s">
        <v>0</v>
      </c>
      <c r="H5993" s="21" t="s">
        <v>23</v>
      </c>
      <c r="I5993" s="66">
        <f t="shared" si="4040"/>
        <v>63000</v>
      </c>
      <c r="J5993" s="66">
        <f t="shared" ref="J5993:P5993" si="4071">SUM(J5994:J6000)</f>
        <v>63000</v>
      </c>
      <c r="K5993" s="66">
        <f t="shared" si="4041"/>
        <v>0</v>
      </c>
      <c r="L5993" s="66">
        <f t="shared" si="4071"/>
        <v>0</v>
      </c>
      <c r="M5993" s="66">
        <f t="shared" si="4071"/>
        <v>0</v>
      </c>
      <c r="N5993" s="66">
        <f t="shared" si="4071"/>
        <v>0</v>
      </c>
      <c r="O5993" s="66">
        <f t="shared" si="4071"/>
        <v>0</v>
      </c>
      <c r="P5993" s="66">
        <f t="shared" si="4071"/>
        <v>0</v>
      </c>
      <c r="Q5993" s="66">
        <f>SUM(Q5994:Q6000)</f>
        <v>584900</v>
      </c>
      <c r="R5993" s="66">
        <f>SUM(R5994:R6000)</f>
        <v>584900</v>
      </c>
      <c r="S5993" s="66">
        <f>SUM(S5994:S6000)</f>
        <v>581398.66666666663</v>
      </c>
      <c r="T5993" s="66">
        <f t="shared" ref="T5993:X5993" si="4072">SUM(T5994:T6000)</f>
        <v>3502</v>
      </c>
      <c r="U5993" s="66">
        <f t="shared" si="4072"/>
        <v>3502</v>
      </c>
      <c r="V5993" s="66">
        <f t="shared" si="4072"/>
        <v>0</v>
      </c>
      <c r="W5993" s="66">
        <f t="shared" si="4072"/>
        <v>0</v>
      </c>
      <c r="X5993" s="66">
        <f t="shared" si="4072"/>
        <v>584900.66666666663</v>
      </c>
      <c r="Y5993" s="208">
        <f t="shared" si="4063"/>
        <v>100.00011397959764</v>
      </c>
    </row>
    <row r="5994" spans="1:25">
      <c r="A5994" s="23" t="s">
        <v>786</v>
      </c>
      <c r="B5994" s="23" t="s">
        <v>245</v>
      </c>
      <c r="C5994" s="23" t="s">
        <v>130</v>
      </c>
      <c r="D5994" s="23" t="s">
        <v>2034</v>
      </c>
      <c r="E5994" s="22">
        <v>6131</v>
      </c>
      <c r="F5994" s="23"/>
      <c r="G5994" s="128" t="s">
        <v>3383</v>
      </c>
      <c r="H5994" s="32" t="s">
        <v>24</v>
      </c>
      <c r="I5994" s="44">
        <f t="shared" si="4040"/>
        <v>1000</v>
      </c>
      <c r="J5994" s="44">
        <v>1000</v>
      </c>
      <c r="K5994" s="44">
        <f t="shared" si="4041"/>
        <v>0</v>
      </c>
      <c r="L5994" s="44">
        <v>0</v>
      </c>
      <c r="M5994" s="44">
        <v>0</v>
      </c>
      <c r="N5994" s="44">
        <v>0</v>
      </c>
      <c r="O5994" s="44">
        <v>0</v>
      </c>
      <c r="P5994" s="44">
        <v>0</v>
      </c>
      <c r="Q5994" s="44">
        <v>10000</v>
      </c>
      <c r="R5994" s="44">
        <v>10000</v>
      </c>
      <c r="S5994" s="44">
        <v>9916.3333333333339</v>
      </c>
      <c r="T5994" s="44">
        <f t="shared" si="4066"/>
        <v>84</v>
      </c>
      <c r="U5994" s="44">
        <v>84</v>
      </c>
      <c r="V5994" s="44"/>
      <c r="W5994" s="44"/>
      <c r="X5994" s="44">
        <f t="shared" si="4067"/>
        <v>10000.333333333334</v>
      </c>
      <c r="Y5994" s="209">
        <f t="shared" si="4063"/>
        <v>100.00333333333333</v>
      </c>
    </row>
    <row r="5995" spans="1:25">
      <c r="A5995" s="23" t="s">
        <v>786</v>
      </c>
      <c r="B5995" s="23" t="s">
        <v>245</v>
      </c>
      <c r="C5995" s="23" t="s">
        <v>130</v>
      </c>
      <c r="D5995" s="23" t="s">
        <v>2034</v>
      </c>
      <c r="E5995" s="22">
        <v>6132</v>
      </c>
      <c r="F5995" s="23"/>
      <c r="G5995" s="128" t="s">
        <v>3383</v>
      </c>
      <c r="H5995" s="32" t="s">
        <v>25</v>
      </c>
      <c r="I5995" s="44">
        <f t="shared" si="4040"/>
        <v>500</v>
      </c>
      <c r="J5995" s="44">
        <v>500</v>
      </c>
      <c r="K5995" s="44">
        <f t="shared" si="4041"/>
        <v>0</v>
      </c>
      <c r="L5995" s="44">
        <v>0</v>
      </c>
      <c r="M5995" s="44">
        <v>0</v>
      </c>
      <c r="N5995" s="44">
        <v>0</v>
      </c>
      <c r="O5995" s="44">
        <v>0</v>
      </c>
      <c r="P5995" s="44">
        <v>0</v>
      </c>
      <c r="Q5995" s="44">
        <v>2500</v>
      </c>
      <c r="R5995" s="44">
        <v>2500</v>
      </c>
      <c r="S5995" s="44">
        <v>2500</v>
      </c>
      <c r="T5995" s="44">
        <f t="shared" si="4066"/>
        <v>0</v>
      </c>
      <c r="U5995" s="44"/>
      <c r="V5995" s="44"/>
      <c r="W5995" s="44"/>
      <c r="X5995" s="44">
        <f t="shared" si="4067"/>
        <v>2500</v>
      </c>
      <c r="Y5995" s="209">
        <f t="shared" si="4063"/>
        <v>100</v>
      </c>
    </row>
    <row r="5996" spans="1:25">
      <c r="A5996" s="23" t="s">
        <v>786</v>
      </c>
      <c r="B5996" s="23" t="s">
        <v>245</v>
      </c>
      <c r="C5996" s="23" t="s">
        <v>130</v>
      </c>
      <c r="D5996" s="23" t="s">
        <v>2034</v>
      </c>
      <c r="E5996" s="22">
        <v>6133</v>
      </c>
      <c r="F5996" s="23"/>
      <c r="G5996" s="128" t="s">
        <v>3383</v>
      </c>
      <c r="H5996" s="32" t="s">
        <v>26</v>
      </c>
      <c r="I5996" s="44">
        <f t="shared" si="4040"/>
        <v>500</v>
      </c>
      <c r="J5996" s="44">
        <v>500</v>
      </c>
      <c r="K5996" s="44">
        <f t="shared" si="4041"/>
        <v>0</v>
      </c>
      <c r="L5996" s="44">
        <v>0</v>
      </c>
      <c r="M5996" s="44">
        <v>0</v>
      </c>
      <c r="N5996" s="44">
        <v>0</v>
      </c>
      <c r="O5996" s="44">
        <v>0</v>
      </c>
      <c r="P5996" s="44">
        <v>0</v>
      </c>
      <c r="Q5996" s="44">
        <v>8000</v>
      </c>
      <c r="R5996" s="44">
        <v>8000</v>
      </c>
      <c r="S5996" s="44">
        <v>8000</v>
      </c>
      <c r="T5996" s="44">
        <f t="shared" si="4066"/>
        <v>0</v>
      </c>
      <c r="U5996" s="44"/>
      <c r="V5996" s="44"/>
      <c r="W5996" s="44"/>
      <c r="X5996" s="44">
        <f t="shared" si="4067"/>
        <v>8000</v>
      </c>
      <c r="Y5996" s="209">
        <f t="shared" si="4063"/>
        <v>100</v>
      </c>
    </row>
    <row r="5997" spans="1:25">
      <c r="A5997" s="23" t="s">
        <v>786</v>
      </c>
      <c r="B5997" s="23" t="s">
        <v>245</v>
      </c>
      <c r="C5997" s="23" t="s">
        <v>130</v>
      </c>
      <c r="D5997" s="23" t="s">
        <v>2034</v>
      </c>
      <c r="E5997" s="22">
        <v>6134</v>
      </c>
      <c r="F5997" s="23"/>
      <c r="G5997" s="128" t="s">
        <v>3383</v>
      </c>
      <c r="H5997" s="32" t="s">
        <v>27</v>
      </c>
      <c r="I5997" s="44">
        <f t="shared" si="4040"/>
        <v>5000</v>
      </c>
      <c r="J5997" s="44">
        <v>5000</v>
      </c>
      <c r="K5997" s="44">
        <f t="shared" si="4041"/>
        <v>0</v>
      </c>
      <c r="L5997" s="44">
        <v>0</v>
      </c>
      <c r="M5997" s="44">
        <v>0</v>
      </c>
      <c r="N5997" s="44">
        <v>0</v>
      </c>
      <c r="O5997" s="44">
        <v>0</v>
      </c>
      <c r="P5997" s="44">
        <v>0</v>
      </c>
      <c r="Q5997" s="44">
        <v>19000</v>
      </c>
      <c r="R5997" s="44">
        <v>19000</v>
      </c>
      <c r="S5997" s="44">
        <v>19000</v>
      </c>
      <c r="T5997" s="44">
        <f t="shared" si="4066"/>
        <v>0</v>
      </c>
      <c r="U5997" s="44"/>
      <c r="V5997" s="44"/>
      <c r="W5997" s="44"/>
      <c r="X5997" s="44">
        <f t="shared" si="4067"/>
        <v>19000</v>
      </c>
      <c r="Y5997" s="209">
        <f t="shared" si="4063"/>
        <v>100</v>
      </c>
    </row>
    <row r="5998" spans="1:25">
      <c r="A5998" s="23" t="s">
        <v>786</v>
      </c>
      <c r="B5998" s="23" t="s">
        <v>245</v>
      </c>
      <c r="C5998" s="23" t="s">
        <v>130</v>
      </c>
      <c r="D5998" s="23" t="s">
        <v>2034</v>
      </c>
      <c r="E5998" s="22">
        <v>6135</v>
      </c>
      <c r="F5998" s="23"/>
      <c r="G5998" s="128" t="s">
        <v>3383</v>
      </c>
      <c r="H5998" s="32" t="s">
        <v>28</v>
      </c>
      <c r="I5998" s="44">
        <f t="shared" si="4040"/>
        <v>500</v>
      </c>
      <c r="J5998" s="44">
        <v>500</v>
      </c>
      <c r="K5998" s="44">
        <f t="shared" si="4041"/>
        <v>0</v>
      </c>
      <c r="L5998" s="44">
        <v>0</v>
      </c>
      <c r="M5998" s="44">
        <v>0</v>
      </c>
      <c r="N5998" s="44">
        <v>0</v>
      </c>
      <c r="O5998" s="44">
        <v>0</v>
      </c>
      <c r="P5998" s="44">
        <v>0</v>
      </c>
      <c r="Q5998" s="44">
        <v>2000</v>
      </c>
      <c r="R5998" s="44">
        <v>2000</v>
      </c>
      <c r="S5998" s="44">
        <v>1707</v>
      </c>
      <c r="T5998" s="44">
        <f t="shared" si="4066"/>
        <v>293</v>
      </c>
      <c r="U5998" s="44">
        <v>293</v>
      </c>
      <c r="V5998" s="44"/>
      <c r="W5998" s="44"/>
      <c r="X5998" s="44">
        <f t="shared" si="4067"/>
        <v>2000</v>
      </c>
      <c r="Y5998" s="209">
        <f t="shared" si="4063"/>
        <v>100</v>
      </c>
    </row>
    <row r="5999" spans="1:25">
      <c r="A5999" s="23" t="s">
        <v>786</v>
      </c>
      <c r="B5999" s="23" t="s">
        <v>245</v>
      </c>
      <c r="C5999" s="23" t="s">
        <v>130</v>
      </c>
      <c r="D5999" s="23" t="s">
        <v>2034</v>
      </c>
      <c r="E5999" s="22">
        <v>6136</v>
      </c>
      <c r="F5999" s="23"/>
      <c r="G5999" s="128" t="s">
        <v>3383</v>
      </c>
      <c r="H5999" s="32" t="s">
        <v>29</v>
      </c>
      <c r="I5999" s="44">
        <f t="shared" si="4040"/>
        <v>1000</v>
      </c>
      <c r="J5999" s="44">
        <v>1000</v>
      </c>
      <c r="K5999" s="44">
        <f t="shared" si="4041"/>
        <v>0</v>
      </c>
      <c r="L5999" s="44">
        <v>0</v>
      </c>
      <c r="M5999" s="44">
        <v>0</v>
      </c>
      <c r="N5999" s="44">
        <v>0</v>
      </c>
      <c r="O5999" s="44">
        <v>0</v>
      </c>
      <c r="P5999" s="44">
        <v>0</v>
      </c>
      <c r="Q5999" s="44">
        <v>34000</v>
      </c>
      <c r="R5999" s="44">
        <v>34000</v>
      </c>
      <c r="S5999" s="44">
        <v>34000.333333333336</v>
      </c>
      <c r="T5999" s="44">
        <f t="shared" si="4066"/>
        <v>0</v>
      </c>
      <c r="U5999" s="44"/>
      <c r="V5999" s="44"/>
      <c r="W5999" s="44"/>
      <c r="X5999" s="44">
        <f t="shared" si="4067"/>
        <v>34000.333333333336</v>
      </c>
      <c r="Y5999" s="209">
        <f t="shared" si="4063"/>
        <v>100.00098039215688</v>
      </c>
    </row>
    <row r="6000" spans="1:25">
      <c r="A6000" s="20" t="s">
        <v>786</v>
      </c>
      <c r="B6000" s="20" t="s">
        <v>245</v>
      </c>
      <c r="C6000" s="20" t="s">
        <v>130</v>
      </c>
      <c r="D6000" s="20" t="s">
        <v>2034</v>
      </c>
      <c r="E6000" s="20" t="s">
        <v>144</v>
      </c>
      <c r="F6000" s="23" t="s">
        <v>0</v>
      </c>
      <c r="G6000" s="154" t="s">
        <v>0</v>
      </c>
      <c r="H6000" s="21" t="s">
        <v>32</v>
      </c>
      <c r="I6000" s="66">
        <f t="shared" si="4040"/>
        <v>54500</v>
      </c>
      <c r="J6000" s="66">
        <f t="shared" ref="J6000:P6000" si="4073">SUM(J6001:J6003)</f>
        <v>54500</v>
      </c>
      <c r="K6000" s="66">
        <f t="shared" si="4041"/>
        <v>0</v>
      </c>
      <c r="L6000" s="66">
        <f t="shared" si="4073"/>
        <v>0</v>
      </c>
      <c r="M6000" s="66">
        <f t="shared" si="4073"/>
        <v>0</v>
      </c>
      <c r="N6000" s="66">
        <f t="shared" si="4073"/>
        <v>0</v>
      </c>
      <c r="O6000" s="66">
        <f t="shared" si="4073"/>
        <v>0</v>
      </c>
      <c r="P6000" s="66">
        <f t="shared" si="4073"/>
        <v>0</v>
      </c>
      <c r="Q6000" s="66">
        <f>SUM(Q6001:Q6003)</f>
        <v>509400</v>
      </c>
      <c r="R6000" s="66">
        <f>SUM(R6001:R6003)</f>
        <v>509400</v>
      </c>
      <c r="S6000" s="66">
        <f>SUM(S6001:S6003)</f>
        <v>506275</v>
      </c>
      <c r="T6000" s="66">
        <f t="shared" ref="T6000:X6000" si="4074">SUM(T6001:T6003)</f>
        <v>3125</v>
      </c>
      <c r="U6000" s="66">
        <f t="shared" si="4074"/>
        <v>3125</v>
      </c>
      <c r="V6000" s="66">
        <f t="shared" si="4074"/>
        <v>0</v>
      </c>
      <c r="W6000" s="66">
        <f t="shared" si="4074"/>
        <v>0</v>
      </c>
      <c r="X6000" s="66">
        <f t="shared" si="4074"/>
        <v>509400</v>
      </c>
      <c r="Y6000" s="208">
        <f t="shared" si="4063"/>
        <v>100</v>
      </c>
    </row>
    <row r="6001" spans="1:25">
      <c r="A6001" s="23" t="s">
        <v>786</v>
      </c>
      <c r="B6001" s="23" t="s">
        <v>245</v>
      </c>
      <c r="C6001" s="23" t="s">
        <v>130</v>
      </c>
      <c r="D6001" s="23" t="s">
        <v>2034</v>
      </c>
      <c r="E6001" s="22">
        <v>6139</v>
      </c>
      <c r="F6001" s="23"/>
      <c r="G6001" s="128" t="s">
        <v>3383</v>
      </c>
      <c r="H6001" s="32" t="s">
        <v>32</v>
      </c>
      <c r="I6001" s="44">
        <f t="shared" si="4040"/>
        <v>50000</v>
      </c>
      <c r="J6001" s="44">
        <v>50000</v>
      </c>
      <c r="K6001" s="44">
        <f t="shared" si="4041"/>
        <v>0</v>
      </c>
      <c r="L6001" s="44">
        <v>0</v>
      </c>
      <c r="M6001" s="44">
        <v>0</v>
      </c>
      <c r="N6001" s="44">
        <v>0</v>
      </c>
      <c r="O6001" s="44">
        <v>0</v>
      </c>
      <c r="P6001" s="44">
        <v>0</v>
      </c>
      <c r="Q6001" s="44">
        <v>503900</v>
      </c>
      <c r="R6001" s="44">
        <v>503900</v>
      </c>
      <c r="S6001" s="44">
        <v>503900</v>
      </c>
      <c r="T6001" s="44">
        <f t="shared" si="4066"/>
        <v>0</v>
      </c>
      <c r="U6001" s="44"/>
      <c r="V6001" s="44"/>
      <c r="W6001" s="44"/>
      <c r="X6001" s="44">
        <f t="shared" si="4067"/>
        <v>503900</v>
      </c>
      <c r="Y6001" s="209">
        <f t="shared" si="4063"/>
        <v>100</v>
      </c>
    </row>
    <row r="6002" spans="1:25">
      <c r="A6002" s="23" t="s">
        <v>786</v>
      </c>
      <c r="B6002" s="23" t="s">
        <v>245</v>
      </c>
      <c r="C6002" s="23" t="s">
        <v>130</v>
      </c>
      <c r="D6002" s="23" t="s">
        <v>2034</v>
      </c>
      <c r="E6002" s="22">
        <v>6139</v>
      </c>
      <c r="F6002" s="23" t="s">
        <v>2040</v>
      </c>
      <c r="G6002" s="128" t="s">
        <v>3383</v>
      </c>
      <c r="H6002" s="32" t="s">
        <v>152</v>
      </c>
      <c r="I6002" s="44">
        <f t="shared" si="4040"/>
        <v>2500</v>
      </c>
      <c r="J6002" s="44">
        <v>2500</v>
      </c>
      <c r="K6002" s="44">
        <f t="shared" si="4041"/>
        <v>0</v>
      </c>
      <c r="L6002" s="44">
        <v>0</v>
      </c>
      <c r="M6002" s="44">
        <v>0</v>
      </c>
      <c r="N6002" s="44">
        <v>0</v>
      </c>
      <c r="O6002" s="44">
        <v>0</v>
      </c>
      <c r="P6002" s="44">
        <v>0</v>
      </c>
      <c r="Q6002" s="44">
        <v>3500</v>
      </c>
      <c r="R6002" s="44">
        <v>3500</v>
      </c>
      <c r="S6002" s="44">
        <v>2042</v>
      </c>
      <c r="T6002" s="44">
        <f t="shared" si="4066"/>
        <v>1458</v>
      </c>
      <c r="U6002" s="44">
        <v>1458</v>
      </c>
      <c r="V6002" s="44"/>
      <c r="W6002" s="44"/>
      <c r="X6002" s="44">
        <f t="shared" si="4067"/>
        <v>3500</v>
      </c>
      <c r="Y6002" s="209">
        <f t="shared" si="4063"/>
        <v>100</v>
      </c>
    </row>
    <row r="6003" spans="1:25">
      <c r="A6003" s="23" t="s">
        <v>786</v>
      </c>
      <c r="B6003" s="23" t="s">
        <v>245</v>
      </c>
      <c r="C6003" s="23" t="s">
        <v>130</v>
      </c>
      <c r="D6003" s="23" t="s">
        <v>2034</v>
      </c>
      <c r="E6003" s="22">
        <v>6139</v>
      </c>
      <c r="F6003" s="23" t="s">
        <v>2041</v>
      </c>
      <c r="G6003" s="128" t="s">
        <v>3383</v>
      </c>
      <c r="H6003" s="32" t="s">
        <v>158</v>
      </c>
      <c r="I6003" s="44">
        <f t="shared" si="4040"/>
        <v>2000</v>
      </c>
      <c r="J6003" s="44">
        <v>2000</v>
      </c>
      <c r="K6003" s="44">
        <f t="shared" si="4041"/>
        <v>0</v>
      </c>
      <c r="L6003" s="44">
        <v>0</v>
      </c>
      <c r="M6003" s="44">
        <v>0</v>
      </c>
      <c r="N6003" s="44">
        <v>0</v>
      </c>
      <c r="O6003" s="44">
        <v>0</v>
      </c>
      <c r="P6003" s="44">
        <v>0</v>
      </c>
      <c r="Q6003" s="44">
        <v>2000</v>
      </c>
      <c r="R6003" s="44">
        <v>2000</v>
      </c>
      <c r="S6003" s="44">
        <v>333</v>
      </c>
      <c r="T6003" s="44">
        <f t="shared" si="4066"/>
        <v>1667</v>
      </c>
      <c r="U6003" s="44">
        <v>1667</v>
      </c>
      <c r="V6003" s="44"/>
      <c r="W6003" s="44"/>
      <c r="X6003" s="44">
        <f t="shared" si="4067"/>
        <v>2000</v>
      </c>
      <c r="Y6003" s="209">
        <f t="shared" si="4063"/>
        <v>100</v>
      </c>
    </row>
    <row r="6004" spans="1:25" ht="20.399999999999999">
      <c r="A6004" s="20" t="s">
        <v>0</v>
      </c>
      <c r="B6004" s="20" t="s">
        <v>0</v>
      </c>
      <c r="C6004" s="20" t="s">
        <v>0</v>
      </c>
      <c r="D6004" s="21" t="s">
        <v>0</v>
      </c>
      <c r="E6004" s="21" t="s">
        <v>0</v>
      </c>
      <c r="F6004" s="21"/>
      <c r="G6004" s="150" t="s">
        <v>0</v>
      </c>
      <c r="H6004" s="30" t="s">
        <v>60</v>
      </c>
      <c r="I6004" s="31">
        <f t="shared" si="4040"/>
        <v>1000</v>
      </c>
      <c r="J6004" s="31">
        <f t="shared" ref="J6004:X6005" si="4075">SUM(J6005)</f>
        <v>1000</v>
      </c>
      <c r="K6004" s="31">
        <f t="shared" si="4041"/>
        <v>0</v>
      </c>
      <c r="L6004" s="31">
        <f t="shared" si="4075"/>
        <v>0</v>
      </c>
      <c r="M6004" s="31">
        <f t="shared" si="4075"/>
        <v>0</v>
      </c>
      <c r="N6004" s="31">
        <f t="shared" si="4075"/>
        <v>0</v>
      </c>
      <c r="O6004" s="31">
        <f t="shared" si="4075"/>
        <v>0</v>
      </c>
      <c r="P6004" s="31">
        <f t="shared" si="4075"/>
        <v>0</v>
      </c>
      <c r="Q6004" s="31">
        <f t="shared" si="4075"/>
        <v>236100</v>
      </c>
      <c r="R6004" s="31">
        <f t="shared" si="4075"/>
        <v>236100</v>
      </c>
      <c r="S6004" s="31">
        <f t="shared" si="4075"/>
        <v>236000.33333333334</v>
      </c>
      <c r="T6004" s="31">
        <f t="shared" si="4075"/>
        <v>0</v>
      </c>
      <c r="U6004" s="31">
        <f t="shared" si="4075"/>
        <v>0</v>
      </c>
      <c r="V6004" s="31">
        <f t="shared" si="4075"/>
        <v>0</v>
      </c>
      <c r="W6004" s="31">
        <f t="shared" si="4075"/>
        <v>0</v>
      </c>
      <c r="X6004" s="31">
        <f t="shared" si="4075"/>
        <v>236000.33333333334</v>
      </c>
      <c r="Y6004" s="220">
        <f t="shared" si="4063"/>
        <v>99.957786248764663</v>
      </c>
    </row>
    <row r="6005" spans="1:25">
      <c r="A6005" s="23" t="s">
        <v>786</v>
      </c>
      <c r="B6005" s="23" t="s">
        <v>245</v>
      </c>
      <c r="C6005" s="23" t="s">
        <v>130</v>
      </c>
      <c r="D6005" s="23" t="s">
        <v>2034</v>
      </c>
      <c r="E6005" s="21" t="s">
        <v>166</v>
      </c>
      <c r="F6005" s="21" t="s">
        <v>0</v>
      </c>
      <c r="G6005" s="150" t="s">
        <v>0</v>
      </c>
      <c r="H6005" s="21" t="s">
        <v>53</v>
      </c>
      <c r="I6005" s="66">
        <f t="shared" si="4040"/>
        <v>1000</v>
      </c>
      <c r="J6005" s="66">
        <f t="shared" si="4075"/>
        <v>1000</v>
      </c>
      <c r="K6005" s="66">
        <f t="shared" si="4041"/>
        <v>0</v>
      </c>
      <c r="L6005" s="66">
        <f t="shared" si="4075"/>
        <v>0</v>
      </c>
      <c r="M6005" s="66">
        <f t="shared" si="4075"/>
        <v>0</v>
      </c>
      <c r="N6005" s="66">
        <f t="shared" si="4075"/>
        <v>0</v>
      </c>
      <c r="O6005" s="66">
        <f t="shared" si="4075"/>
        <v>0</v>
      </c>
      <c r="P6005" s="66">
        <f t="shared" si="4075"/>
        <v>0</v>
      </c>
      <c r="Q6005" s="66">
        <f>SUM(Q6006:Q6007)</f>
        <v>236100</v>
      </c>
      <c r="R6005" s="66">
        <f>SUM(R6006:R6007)</f>
        <v>236100</v>
      </c>
      <c r="S6005" s="66">
        <f>SUM(S6006:S6007)</f>
        <v>236000.33333333334</v>
      </c>
      <c r="T6005" s="66">
        <f t="shared" ref="T6005:X6005" si="4076">SUM(T6006:T6007)</f>
        <v>0</v>
      </c>
      <c r="U6005" s="66">
        <f t="shared" si="4076"/>
        <v>0</v>
      </c>
      <c r="V6005" s="66">
        <f t="shared" si="4076"/>
        <v>0</v>
      </c>
      <c r="W6005" s="66">
        <f t="shared" si="4076"/>
        <v>0</v>
      </c>
      <c r="X6005" s="66">
        <f t="shared" si="4076"/>
        <v>236000.33333333334</v>
      </c>
      <c r="Y6005" s="208">
        <f t="shared" si="4063"/>
        <v>99.957786248764663</v>
      </c>
    </row>
    <row r="6006" spans="1:25">
      <c r="A6006" s="23" t="s">
        <v>786</v>
      </c>
      <c r="B6006" s="23" t="s">
        <v>245</v>
      </c>
      <c r="C6006" s="23" t="s">
        <v>130</v>
      </c>
      <c r="D6006" s="23" t="s">
        <v>2034</v>
      </c>
      <c r="E6006" s="22">
        <v>8213</v>
      </c>
      <c r="F6006" s="23"/>
      <c r="G6006" s="128" t="s">
        <v>3383</v>
      </c>
      <c r="H6006" s="32" t="s">
        <v>56</v>
      </c>
      <c r="I6006" s="44">
        <f t="shared" si="4040"/>
        <v>1000</v>
      </c>
      <c r="J6006" s="44">
        <v>1000</v>
      </c>
      <c r="K6006" s="44">
        <f t="shared" si="4041"/>
        <v>0</v>
      </c>
      <c r="L6006" s="44">
        <v>0</v>
      </c>
      <c r="M6006" s="44">
        <v>0</v>
      </c>
      <c r="N6006" s="44">
        <v>0</v>
      </c>
      <c r="O6006" s="44">
        <v>0</v>
      </c>
      <c r="P6006" s="44">
        <v>0</v>
      </c>
      <c r="Q6006" s="44">
        <v>236000</v>
      </c>
      <c r="R6006" s="44">
        <v>236000</v>
      </c>
      <c r="S6006" s="44">
        <v>236000.33333333334</v>
      </c>
      <c r="T6006" s="44">
        <f t="shared" si="4066"/>
        <v>0</v>
      </c>
      <c r="U6006" s="44"/>
      <c r="V6006" s="44"/>
      <c r="W6006" s="44"/>
      <c r="X6006" s="44">
        <f t="shared" si="4067"/>
        <v>236000.33333333334</v>
      </c>
      <c r="Y6006" s="209">
        <f t="shared" si="4063"/>
        <v>100.00014124293786</v>
      </c>
    </row>
    <row r="6007" spans="1:25">
      <c r="A6007" s="23" t="s">
        <v>786</v>
      </c>
      <c r="B6007" s="23" t="s">
        <v>245</v>
      </c>
      <c r="C6007" s="23" t="s">
        <v>130</v>
      </c>
      <c r="D6007" s="23" t="s">
        <v>2034</v>
      </c>
      <c r="E6007" s="22">
        <v>8215</v>
      </c>
      <c r="F6007" s="23"/>
      <c r="G6007" s="128" t="s">
        <v>3383</v>
      </c>
      <c r="H6007" s="32" t="s">
        <v>538</v>
      </c>
      <c r="I6007" s="44"/>
      <c r="J6007" s="44"/>
      <c r="K6007" s="44"/>
      <c r="L6007" s="44"/>
      <c r="M6007" s="44"/>
      <c r="N6007" s="44"/>
      <c r="O6007" s="44"/>
      <c r="P6007" s="44"/>
      <c r="Q6007" s="44">
        <v>100</v>
      </c>
      <c r="R6007" s="44">
        <v>100</v>
      </c>
      <c r="S6007" s="44">
        <v>0</v>
      </c>
      <c r="T6007" s="44">
        <f t="shared" si="4066"/>
        <v>0</v>
      </c>
      <c r="U6007" s="44"/>
      <c r="V6007" s="44"/>
      <c r="W6007" s="44"/>
      <c r="X6007" s="44">
        <f t="shared" si="4067"/>
        <v>0</v>
      </c>
      <c r="Y6007" s="209">
        <f t="shared" si="4063"/>
        <v>0</v>
      </c>
    </row>
    <row r="6008" spans="1:25" ht="20.399999999999999">
      <c r="A6008" s="32" t="s">
        <v>0</v>
      </c>
      <c r="B6008" s="32" t="s">
        <v>0</v>
      </c>
      <c r="C6008" s="32" t="s">
        <v>0</v>
      </c>
      <c r="D6008" s="32" t="s">
        <v>0</v>
      </c>
      <c r="E6008" s="32" t="s">
        <v>0</v>
      </c>
      <c r="F6008" s="32" t="s">
        <v>0</v>
      </c>
      <c r="G6008" s="154" t="s">
        <v>0</v>
      </c>
      <c r="H6008" s="30" t="s">
        <v>2042</v>
      </c>
      <c r="I6008" s="31">
        <f t="shared" si="4040"/>
        <v>860000</v>
      </c>
      <c r="J6008" s="31">
        <f t="shared" ref="J6008:P6008" si="4077">SUM(J6004,J5983)</f>
        <v>860000</v>
      </c>
      <c r="K6008" s="31">
        <f t="shared" si="4041"/>
        <v>0</v>
      </c>
      <c r="L6008" s="31">
        <f t="shared" si="4077"/>
        <v>0</v>
      </c>
      <c r="M6008" s="31">
        <f t="shared" si="4077"/>
        <v>0</v>
      </c>
      <c r="N6008" s="31">
        <f t="shared" si="4077"/>
        <v>0</v>
      </c>
      <c r="O6008" s="31">
        <f t="shared" si="4077"/>
        <v>0</v>
      </c>
      <c r="P6008" s="31">
        <f t="shared" si="4077"/>
        <v>0</v>
      </c>
      <c r="Q6008" s="31">
        <f>SUM(Q6004,Q5983)</f>
        <v>2067000</v>
      </c>
      <c r="R6008" s="31">
        <f>SUM(R6004,R5983)</f>
        <v>2067000</v>
      </c>
      <c r="S6008" s="31">
        <f>SUM(S6004,S5983)</f>
        <v>1718539.9999999998</v>
      </c>
      <c r="T6008" s="31">
        <f t="shared" ref="T6008:X6008" si="4078">SUM(T6004,T5983)</f>
        <v>348361</v>
      </c>
      <c r="U6008" s="31">
        <f t="shared" si="4078"/>
        <v>324361</v>
      </c>
      <c r="V6008" s="31">
        <f t="shared" si="4078"/>
        <v>12000</v>
      </c>
      <c r="W6008" s="31">
        <f t="shared" si="4078"/>
        <v>12000</v>
      </c>
      <c r="X6008" s="31">
        <f t="shared" si="4078"/>
        <v>2066900.9999999998</v>
      </c>
      <c r="Y6008" s="220">
        <f t="shared" si="4063"/>
        <v>99.995210449927413</v>
      </c>
    </row>
    <row r="6009" spans="1:25" ht="15" thickBot="1">
      <c r="A6009" s="32" t="s">
        <v>0</v>
      </c>
      <c r="B6009" s="32" t="s">
        <v>0</v>
      </c>
      <c r="C6009" s="32" t="s">
        <v>0</v>
      </c>
      <c r="D6009" s="32" t="s">
        <v>0</v>
      </c>
      <c r="E6009" s="32" t="s">
        <v>0</v>
      </c>
      <c r="F6009" s="32" t="s">
        <v>0</v>
      </c>
      <c r="G6009" s="154" t="s">
        <v>0</v>
      </c>
      <c r="H6009" s="21" t="s">
        <v>170</v>
      </c>
      <c r="I6009" s="66">
        <f t="shared" si="4040"/>
        <v>25</v>
      </c>
      <c r="J6009" s="66">
        <v>25</v>
      </c>
      <c r="K6009" s="66">
        <f t="shared" si="4041"/>
        <v>0</v>
      </c>
      <c r="L6009" s="66" t="s">
        <v>0</v>
      </c>
      <c r="M6009" s="66" t="s">
        <v>0</v>
      </c>
      <c r="N6009" s="66" t="s">
        <v>0</v>
      </c>
      <c r="O6009" s="66" t="s">
        <v>0</v>
      </c>
      <c r="P6009" s="66" t="s">
        <v>0</v>
      </c>
      <c r="Q6009" s="66">
        <v>0</v>
      </c>
      <c r="R6009" s="66"/>
      <c r="S6009" s="66"/>
      <c r="T6009" s="66"/>
      <c r="U6009" s="66"/>
      <c r="V6009" s="66"/>
      <c r="W6009" s="66"/>
      <c r="X6009" s="66"/>
      <c r="Y6009" s="208">
        <v>0</v>
      </c>
    </row>
    <row r="6010" spans="1:25" ht="41.4" thickBot="1">
      <c r="A6010" s="252" t="s">
        <v>0</v>
      </c>
      <c r="B6010" s="252" t="s">
        <v>0</v>
      </c>
      <c r="C6010" s="252" t="s">
        <v>0</v>
      </c>
      <c r="D6010" s="252" t="s">
        <v>0</v>
      </c>
      <c r="E6010" s="252" t="s">
        <v>0</v>
      </c>
      <c r="F6010" s="252" t="s">
        <v>0</v>
      </c>
      <c r="G6010" s="258" t="s">
        <v>0</v>
      </c>
      <c r="H6010" s="24" t="s">
        <v>72</v>
      </c>
      <c r="I6010" s="1" t="s">
        <v>3093</v>
      </c>
      <c r="J6010" s="1" t="s">
        <v>3130</v>
      </c>
      <c r="K6010" s="1" t="s">
        <v>3</v>
      </c>
      <c r="L6010" s="1" t="s">
        <v>4</v>
      </c>
      <c r="M6010" s="1" t="s">
        <v>5</v>
      </c>
      <c r="N6010" s="1" t="s">
        <v>6</v>
      </c>
      <c r="O6010" s="1" t="s">
        <v>7</v>
      </c>
      <c r="P6010" s="1" t="s">
        <v>8</v>
      </c>
      <c r="Q6010" s="1" t="s">
        <v>3344</v>
      </c>
      <c r="R6010" s="1" t="s">
        <v>3427</v>
      </c>
      <c r="S6010" s="1" t="s">
        <v>3447</v>
      </c>
      <c r="T6010" s="1" t="s">
        <v>3448</v>
      </c>
      <c r="U6010" s="1" t="s">
        <v>3452</v>
      </c>
      <c r="V6010" s="1" t="s">
        <v>3449</v>
      </c>
      <c r="W6010" s="1" t="s">
        <v>3450</v>
      </c>
      <c r="X6010" s="1" t="s">
        <v>3451</v>
      </c>
      <c r="Y6010" s="216" t="s">
        <v>3385</v>
      </c>
    </row>
    <row r="6011" spans="1:25">
      <c r="A6011" s="253"/>
      <c r="B6011" s="253"/>
      <c r="C6011" s="253"/>
      <c r="D6011" s="253"/>
      <c r="E6011" s="253"/>
      <c r="F6011" s="253"/>
      <c r="G6011" s="259"/>
      <c r="H6011" s="33" t="s">
        <v>0</v>
      </c>
      <c r="I6011" s="45">
        <v>1</v>
      </c>
      <c r="J6011" s="45">
        <v>3</v>
      </c>
      <c r="K6011" s="45" t="s">
        <v>9</v>
      </c>
      <c r="L6011" s="45">
        <v>5</v>
      </c>
      <c r="M6011" s="45">
        <v>6</v>
      </c>
      <c r="N6011" s="45">
        <v>7</v>
      </c>
      <c r="O6011" s="45">
        <v>8</v>
      </c>
      <c r="P6011" s="45">
        <v>9</v>
      </c>
      <c r="Q6011" s="45">
        <v>1</v>
      </c>
      <c r="R6011" s="45">
        <v>2</v>
      </c>
      <c r="S6011" s="45">
        <v>3</v>
      </c>
      <c r="T6011" s="45" t="s">
        <v>3453</v>
      </c>
      <c r="U6011" s="45">
        <v>5</v>
      </c>
      <c r="V6011" s="45">
        <v>6</v>
      </c>
      <c r="W6011" s="45">
        <v>7</v>
      </c>
      <c r="X6011" s="45" t="s">
        <v>3454</v>
      </c>
      <c r="Y6011" s="276">
        <v>9</v>
      </c>
    </row>
    <row r="6012" spans="1:25">
      <c r="A6012" s="253"/>
      <c r="B6012" s="253"/>
      <c r="C6012" s="253"/>
      <c r="D6012" s="253"/>
      <c r="E6012" s="253"/>
      <c r="F6012" s="253"/>
      <c r="G6012" s="259"/>
      <c r="H6012" s="34" t="s">
        <v>113</v>
      </c>
      <c r="I6012" s="35">
        <f t="shared" si="4040"/>
        <v>860000</v>
      </c>
      <c r="J6012" s="35">
        <f t="shared" ref="J6012:P6012" si="4079">SUM(J6008)</f>
        <v>860000</v>
      </c>
      <c r="K6012" s="35">
        <f t="shared" si="4041"/>
        <v>0</v>
      </c>
      <c r="L6012" s="35">
        <f t="shared" si="4079"/>
        <v>0</v>
      </c>
      <c r="M6012" s="35">
        <f t="shared" si="4079"/>
        <v>0</v>
      </c>
      <c r="N6012" s="35">
        <f t="shared" si="4079"/>
        <v>0</v>
      </c>
      <c r="O6012" s="35">
        <f t="shared" si="4079"/>
        <v>0</v>
      </c>
      <c r="P6012" s="35">
        <f t="shared" si="4079"/>
        <v>0</v>
      </c>
      <c r="Q6012" s="35">
        <f>SUM(Q6008)</f>
        <v>2067000</v>
      </c>
      <c r="R6012" s="35">
        <f>SUM(R6008)</f>
        <v>2067000</v>
      </c>
      <c r="S6012" s="35">
        <f>SUM(S6008)</f>
        <v>1718539.9999999998</v>
      </c>
      <c r="T6012" s="35">
        <f t="shared" ref="T6012:X6012" si="4080">SUM(T6008)</f>
        <v>348361</v>
      </c>
      <c r="U6012" s="35">
        <f t="shared" si="4080"/>
        <v>324361</v>
      </c>
      <c r="V6012" s="35">
        <f t="shared" si="4080"/>
        <v>12000</v>
      </c>
      <c r="W6012" s="35">
        <f t="shared" si="4080"/>
        <v>12000</v>
      </c>
      <c r="X6012" s="35">
        <f t="shared" si="4080"/>
        <v>2066900.9999999998</v>
      </c>
      <c r="Y6012" s="218">
        <f t="shared" ref="Y6012:Y6013" si="4081">IF(R6012=0,0,(X6012/R6012)*100)</f>
        <v>99.995210449927413</v>
      </c>
    </row>
    <row r="6013" spans="1:25">
      <c r="A6013" s="253"/>
      <c r="B6013" s="253"/>
      <c r="C6013" s="253"/>
      <c r="D6013" s="253"/>
      <c r="E6013" s="253"/>
      <c r="F6013" s="253"/>
      <c r="G6013" s="259"/>
      <c r="H6013" s="36" t="s">
        <v>69</v>
      </c>
      <c r="I6013" s="35">
        <f t="shared" ref="I6013:I6077" si="4082">SUM(J6013,K6013,O6013,P6013)</f>
        <v>860000</v>
      </c>
      <c r="J6013" s="35">
        <f t="shared" ref="J6013:P6013" si="4083">SUM(J6012)</f>
        <v>860000</v>
      </c>
      <c r="K6013" s="35">
        <f t="shared" ref="K6013:K6077" si="4084">SUM(L6013,M6013,N6013)</f>
        <v>0</v>
      </c>
      <c r="L6013" s="35">
        <f t="shared" si="4083"/>
        <v>0</v>
      </c>
      <c r="M6013" s="35">
        <f t="shared" si="4083"/>
        <v>0</v>
      </c>
      <c r="N6013" s="35">
        <f t="shared" si="4083"/>
        <v>0</v>
      </c>
      <c r="O6013" s="35">
        <f t="shared" si="4083"/>
        <v>0</v>
      </c>
      <c r="P6013" s="35">
        <f t="shared" si="4083"/>
        <v>0</v>
      </c>
      <c r="Q6013" s="35">
        <f>SUM(Q6012)</f>
        <v>2067000</v>
      </c>
      <c r="R6013" s="35">
        <f>SUM(R6012)</f>
        <v>2067000</v>
      </c>
      <c r="S6013" s="35">
        <f>SUM(S6012)</f>
        <v>1718539.9999999998</v>
      </c>
      <c r="T6013" s="35">
        <f t="shared" ref="T6013:X6013" si="4085">SUM(T6012)</f>
        <v>348361</v>
      </c>
      <c r="U6013" s="35">
        <f t="shared" si="4085"/>
        <v>324361</v>
      </c>
      <c r="V6013" s="35">
        <f t="shared" si="4085"/>
        <v>12000</v>
      </c>
      <c r="W6013" s="35">
        <f t="shared" si="4085"/>
        <v>12000</v>
      </c>
      <c r="X6013" s="35">
        <f t="shared" si="4085"/>
        <v>2066900.9999999998</v>
      </c>
      <c r="Y6013" s="218">
        <f t="shared" si="4081"/>
        <v>99.995210449927413</v>
      </c>
    </row>
    <row r="6014" spans="1:25">
      <c r="A6014" s="254"/>
      <c r="B6014" s="254"/>
      <c r="C6014" s="254"/>
      <c r="D6014" s="254"/>
      <c r="E6014" s="254"/>
      <c r="F6014" s="254"/>
      <c r="G6014" s="260"/>
    </row>
    <row r="6015" spans="1:25">
      <c r="A6015" s="32" t="s">
        <v>0</v>
      </c>
      <c r="B6015" s="32" t="s">
        <v>0</v>
      </c>
      <c r="C6015" s="32" t="s">
        <v>0</v>
      </c>
      <c r="D6015" s="32" t="s">
        <v>0</v>
      </c>
      <c r="E6015" s="32" t="s">
        <v>0</v>
      </c>
      <c r="F6015" s="32" t="s">
        <v>0</v>
      </c>
      <c r="G6015" s="154" t="s">
        <v>0</v>
      </c>
      <c r="H6015" s="37" t="s">
        <v>0</v>
      </c>
      <c r="I6015" s="37"/>
      <c r="J6015" s="37"/>
      <c r="K6015" s="37"/>
      <c r="L6015" s="37" t="s">
        <v>0</v>
      </c>
      <c r="M6015" s="37" t="s">
        <v>0</v>
      </c>
      <c r="N6015" s="37" t="s">
        <v>0</v>
      </c>
      <c r="O6015" s="37" t="s">
        <v>0</v>
      </c>
      <c r="P6015" s="37" t="s">
        <v>0</v>
      </c>
      <c r="Q6015" s="37"/>
      <c r="R6015" s="37"/>
      <c r="S6015" s="37"/>
      <c r="T6015" s="37" t="s">
        <v>0</v>
      </c>
      <c r="U6015" s="37" t="s">
        <v>0</v>
      </c>
      <c r="V6015" s="37" t="s">
        <v>0</v>
      </c>
      <c r="W6015" s="37" t="s">
        <v>0</v>
      </c>
      <c r="X6015" s="37" t="s">
        <v>0</v>
      </c>
      <c r="Y6015" s="219"/>
    </row>
    <row r="6016" spans="1:25">
      <c r="A6016" s="32" t="s">
        <v>0</v>
      </c>
      <c r="B6016" s="32" t="s">
        <v>0</v>
      </c>
      <c r="C6016" s="32" t="s">
        <v>0</v>
      </c>
      <c r="D6016" s="32" t="s">
        <v>0</v>
      </c>
      <c r="E6016" s="32" t="s">
        <v>0</v>
      </c>
      <c r="F6016" s="32" t="s">
        <v>0</v>
      </c>
      <c r="G6016" s="154" t="s">
        <v>0</v>
      </c>
      <c r="H6016" s="30" t="s">
        <v>2043</v>
      </c>
      <c r="I6016" s="31">
        <f t="shared" si="4082"/>
        <v>860000</v>
      </c>
      <c r="J6016" s="31">
        <f t="shared" ref="J6016:P6016" si="4086">SUM(J6008)</f>
        <v>860000</v>
      </c>
      <c r="K6016" s="31">
        <f t="shared" si="4084"/>
        <v>0</v>
      </c>
      <c r="L6016" s="31">
        <f t="shared" si="4086"/>
        <v>0</v>
      </c>
      <c r="M6016" s="31">
        <f t="shared" si="4086"/>
        <v>0</v>
      </c>
      <c r="N6016" s="31">
        <f t="shared" si="4086"/>
        <v>0</v>
      </c>
      <c r="O6016" s="31">
        <f t="shared" si="4086"/>
        <v>0</v>
      </c>
      <c r="P6016" s="31">
        <f t="shared" si="4086"/>
        <v>0</v>
      </c>
      <c r="Q6016" s="31">
        <f>SUM(Q6008)</f>
        <v>2067000</v>
      </c>
      <c r="R6016" s="31">
        <f>SUM(R6008)</f>
        <v>2067000</v>
      </c>
      <c r="S6016" s="31">
        <f>SUM(S6008)</f>
        <v>1718539.9999999998</v>
      </c>
      <c r="T6016" s="31">
        <f t="shared" ref="T6016:X6016" si="4087">SUM(T6008)</f>
        <v>348361</v>
      </c>
      <c r="U6016" s="31">
        <f t="shared" si="4087"/>
        <v>324361</v>
      </c>
      <c r="V6016" s="31">
        <f t="shared" si="4087"/>
        <v>12000</v>
      </c>
      <c r="W6016" s="31">
        <f t="shared" si="4087"/>
        <v>12000</v>
      </c>
      <c r="X6016" s="31">
        <f t="shared" si="4087"/>
        <v>2066900.9999999998</v>
      </c>
      <c r="Y6016" s="220">
        <f>IF(R6016=0,0,(X6016/R6016)*100)</f>
        <v>99.995210449927413</v>
      </c>
    </row>
    <row r="6017" spans="1:25">
      <c r="A6017" s="32" t="s">
        <v>0</v>
      </c>
      <c r="B6017" s="32" t="s">
        <v>0</v>
      </c>
      <c r="C6017" s="32" t="s">
        <v>0</v>
      </c>
      <c r="D6017" s="32" t="s">
        <v>0</v>
      </c>
      <c r="E6017" s="32" t="s">
        <v>0</v>
      </c>
      <c r="F6017" s="32" t="s">
        <v>0</v>
      </c>
      <c r="G6017" s="154" t="s">
        <v>0</v>
      </c>
      <c r="H6017" s="21" t="s">
        <v>170</v>
      </c>
      <c r="I6017" s="66">
        <f t="shared" si="4082"/>
        <v>25</v>
      </c>
      <c r="J6017" s="66">
        <f t="shared" ref="J6017:P6017" si="4088">J6009</f>
        <v>25</v>
      </c>
      <c r="K6017" s="66">
        <f t="shared" si="4084"/>
        <v>0</v>
      </c>
      <c r="L6017" s="66" t="str">
        <f t="shared" si="4088"/>
        <v/>
      </c>
      <c r="M6017" s="66" t="str">
        <f t="shared" si="4088"/>
        <v/>
      </c>
      <c r="N6017" s="66" t="str">
        <f t="shared" si="4088"/>
        <v/>
      </c>
      <c r="O6017" s="66" t="str">
        <f t="shared" si="4088"/>
        <v/>
      </c>
      <c r="P6017" s="66" t="str">
        <f t="shared" si="4088"/>
        <v/>
      </c>
      <c r="Q6017" s="66">
        <f>Q6009</f>
        <v>0</v>
      </c>
      <c r="R6017" s="66">
        <f>R6009</f>
        <v>0</v>
      </c>
      <c r="S6017" s="66">
        <f>S6009</f>
        <v>0</v>
      </c>
      <c r="T6017" s="66">
        <f t="shared" ref="T6017:X6017" si="4089">T6009</f>
        <v>0</v>
      </c>
      <c r="U6017" s="66">
        <f t="shared" si="4089"/>
        <v>0</v>
      </c>
      <c r="V6017" s="66">
        <f t="shared" si="4089"/>
        <v>0</v>
      </c>
      <c r="W6017" s="66">
        <f t="shared" si="4089"/>
        <v>0</v>
      </c>
      <c r="X6017" s="66">
        <f t="shared" si="4089"/>
        <v>0</v>
      </c>
      <c r="Y6017" s="208">
        <v>0</v>
      </c>
    </row>
    <row r="6018" spans="1:25">
      <c r="A6018" s="32" t="s">
        <v>0</v>
      </c>
      <c r="B6018" s="32" t="s">
        <v>0</v>
      </c>
      <c r="C6018" s="32" t="s">
        <v>0</v>
      </c>
      <c r="D6018" s="32" t="s">
        <v>0</v>
      </c>
      <c r="E6018" s="32" t="s">
        <v>0</v>
      </c>
      <c r="F6018" s="32" t="s">
        <v>0</v>
      </c>
      <c r="G6018" s="154" t="s">
        <v>0</v>
      </c>
      <c r="H6018" s="38" t="s">
        <v>0</v>
      </c>
      <c r="I6018" s="39"/>
      <c r="J6018" s="39"/>
      <c r="K6018" s="39"/>
      <c r="L6018" s="39" t="s">
        <v>0</v>
      </c>
      <c r="M6018" s="39" t="s">
        <v>0</v>
      </c>
      <c r="N6018" s="39" t="s">
        <v>0</v>
      </c>
      <c r="O6018" s="39" t="s">
        <v>0</v>
      </c>
      <c r="P6018" s="39" t="s">
        <v>0</v>
      </c>
      <c r="Q6018" s="39"/>
      <c r="R6018" s="39"/>
      <c r="S6018" s="39"/>
      <c r="T6018" s="39" t="s">
        <v>0</v>
      </c>
      <c r="U6018" s="39" t="s">
        <v>0</v>
      </c>
      <c r="V6018" s="39" t="s">
        <v>0</v>
      </c>
      <c r="W6018" s="39" t="s">
        <v>0</v>
      </c>
      <c r="X6018" s="39" t="s">
        <v>0</v>
      </c>
      <c r="Y6018" s="221"/>
    </row>
    <row r="6019" spans="1:25" customFormat="1">
      <c r="A6019" s="5" t="s">
        <v>0</v>
      </c>
      <c r="B6019" s="5" t="s">
        <v>0</v>
      </c>
      <c r="C6019" s="5" t="s">
        <v>0</v>
      </c>
      <c r="D6019" s="5" t="s">
        <v>0</v>
      </c>
      <c r="E6019" s="5" t="s">
        <v>0</v>
      </c>
      <c r="F6019" s="5" t="s">
        <v>0</v>
      </c>
      <c r="G6019" s="159" t="s">
        <v>0</v>
      </c>
      <c r="H6019" s="53" t="s">
        <v>2044</v>
      </c>
      <c r="I6019" s="57">
        <f t="shared" si="4082"/>
        <v>238151120</v>
      </c>
      <c r="J6019" s="57">
        <f>SUM(J6016,J5976,J5934,J4469,J1552)</f>
        <v>218485822</v>
      </c>
      <c r="K6019" s="57">
        <f t="shared" si="4084"/>
        <v>8465298</v>
      </c>
      <c r="L6019" s="57">
        <f t="shared" ref="L6019:P6019" si="4090">SUM(L6016,L5976,L5934,L4469,L1552)</f>
        <v>7624426</v>
      </c>
      <c r="M6019" s="57">
        <f t="shared" si="4090"/>
        <v>42350</v>
      </c>
      <c r="N6019" s="57">
        <f t="shared" si="4090"/>
        <v>798522</v>
      </c>
      <c r="O6019" s="57">
        <f t="shared" si="4090"/>
        <v>0</v>
      </c>
      <c r="P6019" s="57">
        <f t="shared" si="4090"/>
        <v>11200000</v>
      </c>
      <c r="Q6019" s="57">
        <f t="shared" ref="Q6019:R6019" si="4091">SUM(Q6016,Q5976,Q5934,Q4469,Q1552)</f>
        <v>268195293</v>
      </c>
      <c r="R6019" s="57">
        <f t="shared" si="4091"/>
        <v>233022998</v>
      </c>
      <c r="S6019" s="57">
        <f t="shared" ref="S6019" si="4092">SUM(S6016,S5976,S5934,S4469,S1552)</f>
        <v>191172587.01999998</v>
      </c>
      <c r="T6019" s="57">
        <f t="shared" ref="T6019:X6019" si="4093">SUM(T6016,T5976,T5934,T4469,T1552)</f>
        <v>39367555.980000004</v>
      </c>
      <c r="U6019" s="57">
        <f t="shared" si="4093"/>
        <v>19012939.5</v>
      </c>
      <c r="V6019" s="57">
        <f t="shared" si="4093"/>
        <v>14212752.24</v>
      </c>
      <c r="W6019" s="57">
        <f t="shared" si="4093"/>
        <v>6141864.2400000002</v>
      </c>
      <c r="X6019" s="57">
        <f t="shared" si="4093"/>
        <v>230540143</v>
      </c>
      <c r="Y6019" s="222">
        <f>IF(R6019=0,0,(X6019/R6019)*100)</f>
        <v>98.934502164460184</v>
      </c>
    </row>
    <row r="6020" spans="1:25">
      <c r="A6020" s="32" t="s">
        <v>0</v>
      </c>
      <c r="B6020" s="32" t="s">
        <v>0</v>
      </c>
      <c r="C6020" s="32" t="s">
        <v>0</v>
      </c>
      <c r="D6020" s="32" t="s">
        <v>0</v>
      </c>
      <c r="E6020" s="32" t="s">
        <v>0</v>
      </c>
      <c r="F6020" s="32" t="s">
        <v>0</v>
      </c>
      <c r="G6020" s="154" t="s">
        <v>0</v>
      </c>
      <c r="H6020" s="21" t="s">
        <v>197</v>
      </c>
      <c r="I6020" s="66">
        <f t="shared" si="4082"/>
        <v>6137</v>
      </c>
      <c r="J6020" s="66">
        <f>J6017+J5977+J5935+J4470+J1553</f>
        <v>6137</v>
      </c>
      <c r="K6020" s="66">
        <f t="shared" si="4084"/>
        <v>0</v>
      </c>
      <c r="L6020" s="66"/>
      <c r="M6020" s="66"/>
      <c r="N6020" s="66"/>
      <c r="O6020" s="66"/>
      <c r="P6020" s="66"/>
      <c r="Q6020" s="66">
        <f>Q6017+Q5977+Q5935+Q4470+Q1553</f>
        <v>0</v>
      </c>
      <c r="R6020" s="66">
        <f>R6017+R5977+R5935+R4470+R1553</f>
        <v>0</v>
      </c>
      <c r="S6020" s="66">
        <f>S6017+S5977+S5935+S4470+S1553</f>
        <v>0</v>
      </c>
      <c r="T6020" s="66">
        <f t="shared" ref="T6020:X6020" si="4094">T6017+T5977+T5935+T4470+T1553</f>
        <v>0</v>
      </c>
      <c r="U6020" s="66">
        <f t="shared" si="4094"/>
        <v>0</v>
      </c>
      <c r="V6020" s="66">
        <f t="shared" si="4094"/>
        <v>0</v>
      </c>
      <c r="W6020" s="66">
        <f t="shared" si="4094"/>
        <v>0</v>
      </c>
      <c r="X6020" s="66">
        <f t="shared" si="4094"/>
        <v>0</v>
      </c>
      <c r="Y6020" s="208">
        <v>0</v>
      </c>
    </row>
    <row r="6021" spans="1:25">
      <c r="A6021" s="20" t="s">
        <v>2045</v>
      </c>
      <c r="B6021" s="21" t="s">
        <v>0</v>
      </c>
      <c r="C6021" s="21" t="s">
        <v>0</v>
      </c>
      <c r="D6021" s="21" t="s">
        <v>0</v>
      </c>
      <c r="E6021" s="21" t="s">
        <v>0</v>
      </c>
      <c r="F6021" s="21" t="s">
        <v>0</v>
      </c>
      <c r="G6021" s="150" t="s">
        <v>0</v>
      </c>
      <c r="H6021" s="21" t="s">
        <v>2046</v>
      </c>
      <c r="I6021" s="22"/>
      <c r="J6021" s="22"/>
      <c r="K6021" s="22"/>
      <c r="L6021" s="22" t="s">
        <v>0</v>
      </c>
      <c r="M6021" s="22" t="s">
        <v>0</v>
      </c>
      <c r="N6021" s="22" t="s">
        <v>0</v>
      </c>
      <c r="O6021" s="22" t="s">
        <v>0</v>
      </c>
      <c r="P6021" s="22" t="s">
        <v>0</v>
      </c>
      <c r="Q6021" s="22"/>
      <c r="R6021" s="22"/>
      <c r="S6021" s="22"/>
      <c r="T6021" s="22" t="s">
        <v>0</v>
      </c>
      <c r="U6021" s="22" t="s">
        <v>0</v>
      </c>
      <c r="V6021" s="22" t="s">
        <v>0</v>
      </c>
      <c r="W6021" s="22" t="s">
        <v>0</v>
      </c>
      <c r="X6021" s="22" t="s">
        <v>0</v>
      </c>
      <c r="Y6021" s="209"/>
    </row>
    <row r="6022" spans="1:25" ht="15" thickBot="1">
      <c r="A6022" s="20" t="s">
        <v>2045</v>
      </c>
      <c r="B6022" s="20" t="s">
        <v>122</v>
      </c>
      <c r="C6022" s="23" t="s">
        <v>0</v>
      </c>
      <c r="D6022" s="23" t="s">
        <v>0</v>
      </c>
      <c r="E6022" s="21" t="s">
        <v>0</v>
      </c>
      <c r="F6022" s="21" t="s">
        <v>0</v>
      </c>
      <c r="G6022" s="150" t="s">
        <v>0</v>
      </c>
      <c r="H6022" s="21" t="s">
        <v>0</v>
      </c>
      <c r="I6022" s="22"/>
      <c r="J6022" s="22"/>
      <c r="K6022" s="22"/>
      <c r="L6022" s="22" t="s">
        <v>0</v>
      </c>
      <c r="M6022" s="22" t="s">
        <v>0</v>
      </c>
      <c r="N6022" s="22" t="s">
        <v>0</v>
      </c>
      <c r="O6022" s="22" t="s">
        <v>0</v>
      </c>
      <c r="P6022" s="22" t="s">
        <v>0</v>
      </c>
      <c r="Q6022" s="22"/>
      <c r="R6022" s="22"/>
      <c r="S6022" s="22"/>
      <c r="T6022" s="22" t="s">
        <v>0</v>
      </c>
      <c r="U6022" s="22" t="s">
        <v>0</v>
      </c>
      <c r="V6022" s="22" t="s">
        <v>0</v>
      </c>
      <c r="W6022" s="22" t="s">
        <v>0</v>
      </c>
      <c r="X6022" s="22" t="s">
        <v>0</v>
      </c>
      <c r="Y6022" s="209"/>
    </row>
    <row r="6023" spans="1:25" ht="41.4" thickBot="1">
      <c r="A6023" s="24" t="s">
        <v>123</v>
      </c>
      <c r="B6023" s="24" t="s">
        <v>124</v>
      </c>
      <c r="C6023" s="24" t="s">
        <v>125</v>
      </c>
      <c r="D6023" s="25" t="s">
        <v>0</v>
      </c>
      <c r="E6023" s="24" t="s">
        <v>126</v>
      </c>
      <c r="F6023" s="24" t="s">
        <v>127</v>
      </c>
      <c r="G6023" s="151" t="s">
        <v>128</v>
      </c>
      <c r="H6023" s="24" t="s">
        <v>1</v>
      </c>
      <c r="I6023" s="1" t="s">
        <v>3093</v>
      </c>
      <c r="J6023" s="1" t="s">
        <v>3130</v>
      </c>
      <c r="K6023" s="1" t="s">
        <v>3</v>
      </c>
      <c r="L6023" s="1" t="s">
        <v>4</v>
      </c>
      <c r="M6023" s="1" t="s">
        <v>5</v>
      </c>
      <c r="N6023" s="1" t="s">
        <v>6</v>
      </c>
      <c r="O6023" s="1" t="s">
        <v>7</v>
      </c>
      <c r="P6023" s="1" t="s">
        <v>8</v>
      </c>
      <c r="Q6023" s="1" t="s">
        <v>3344</v>
      </c>
      <c r="R6023" s="1" t="s">
        <v>3427</v>
      </c>
      <c r="S6023" s="1" t="s">
        <v>3447</v>
      </c>
      <c r="T6023" s="1" t="s">
        <v>3448</v>
      </c>
      <c r="U6023" s="1" t="s">
        <v>3452</v>
      </c>
      <c r="V6023" s="1" t="s">
        <v>3449</v>
      </c>
      <c r="W6023" s="1" t="s">
        <v>3450</v>
      </c>
      <c r="X6023" s="1" t="s">
        <v>3451</v>
      </c>
      <c r="Y6023" s="216" t="s">
        <v>3385</v>
      </c>
    </row>
    <row r="6024" spans="1:25">
      <c r="A6024" s="26" t="s">
        <v>0</v>
      </c>
      <c r="B6024" s="26" t="s">
        <v>0</v>
      </c>
      <c r="C6024" s="26" t="s">
        <v>0</v>
      </c>
      <c r="D6024" s="27" t="s">
        <v>0</v>
      </c>
      <c r="E6024" s="27" t="s">
        <v>0</v>
      </c>
      <c r="F6024" s="28" t="s">
        <v>0</v>
      </c>
      <c r="G6024" s="152" t="s">
        <v>0</v>
      </c>
      <c r="H6024" s="29" t="s">
        <v>0</v>
      </c>
      <c r="I6024" s="45">
        <v>1</v>
      </c>
      <c r="J6024" s="45">
        <v>3</v>
      </c>
      <c r="K6024" s="45" t="s">
        <v>9</v>
      </c>
      <c r="L6024" s="45">
        <v>5</v>
      </c>
      <c r="M6024" s="45">
        <v>6</v>
      </c>
      <c r="N6024" s="45">
        <v>7</v>
      </c>
      <c r="O6024" s="45">
        <v>8</v>
      </c>
      <c r="P6024" s="45">
        <v>9</v>
      </c>
      <c r="Q6024" s="45">
        <v>1</v>
      </c>
      <c r="R6024" s="45">
        <v>2</v>
      </c>
      <c r="S6024" s="45">
        <v>3</v>
      </c>
      <c r="T6024" s="45" t="s">
        <v>3453</v>
      </c>
      <c r="U6024" s="45">
        <v>5</v>
      </c>
      <c r="V6024" s="45">
        <v>6</v>
      </c>
      <c r="W6024" s="45">
        <v>7</v>
      </c>
      <c r="X6024" s="45" t="s">
        <v>3454</v>
      </c>
      <c r="Y6024" s="276">
        <v>9</v>
      </c>
    </row>
    <row r="6025" spans="1:25" s="113" customFormat="1">
      <c r="A6025" s="133" t="s">
        <v>2045</v>
      </c>
      <c r="B6025" s="133" t="s">
        <v>122</v>
      </c>
      <c r="C6025" s="109" t="s">
        <v>130</v>
      </c>
      <c r="D6025" s="109" t="s">
        <v>2047</v>
      </c>
      <c r="E6025" s="98" t="s">
        <v>0</v>
      </c>
      <c r="F6025" s="98" t="s">
        <v>0</v>
      </c>
      <c r="G6025" s="153" t="s">
        <v>0</v>
      </c>
      <c r="H6025" s="98" t="s">
        <v>2046</v>
      </c>
      <c r="I6025" s="110"/>
      <c r="J6025" s="110"/>
      <c r="K6025" s="110"/>
      <c r="L6025" s="110" t="s">
        <v>0</v>
      </c>
      <c r="M6025" s="110" t="s">
        <v>0</v>
      </c>
      <c r="N6025" s="110" t="s">
        <v>0</v>
      </c>
      <c r="O6025" s="110" t="s">
        <v>0</v>
      </c>
      <c r="P6025" s="110" t="s">
        <v>0</v>
      </c>
      <c r="Q6025" s="110"/>
      <c r="R6025" s="110"/>
      <c r="S6025" s="110"/>
      <c r="T6025" s="110" t="s">
        <v>0</v>
      </c>
      <c r="U6025" s="110" t="s">
        <v>0</v>
      </c>
      <c r="V6025" s="110" t="s">
        <v>0</v>
      </c>
      <c r="W6025" s="110" t="s">
        <v>0</v>
      </c>
      <c r="X6025" s="110" t="s">
        <v>0</v>
      </c>
      <c r="Y6025" s="217"/>
    </row>
    <row r="6026" spans="1:25" ht="20.399999999999999">
      <c r="A6026" s="20" t="s">
        <v>0</v>
      </c>
      <c r="B6026" s="20" t="s">
        <v>0</v>
      </c>
      <c r="C6026" s="20" t="s">
        <v>0</v>
      </c>
      <c r="D6026" s="21" t="s">
        <v>0</v>
      </c>
      <c r="E6026" s="21" t="s">
        <v>0</v>
      </c>
      <c r="F6026" s="21" t="s">
        <v>0</v>
      </c>
      <c r="G6026" s="150" t="s">
        <v>0</v>
      </c>
      <c r="H6026" s="30" t="s">
        <v>33</v>
      </c>
      <c r="I6026" s="31">
        <f t="shared" si="4082"/>
        <v>609150</v>
      </c>
      <c r="J6026" s="31">
        <f t="shared" ref="J6026:P6026" si="4095">SUM(J6027,J6034,J6036)</f>
        <v>609150</v>
      </c>
      <c r="K6026" s="31">
        <f t="shared" si="4084"/>
        <v>0</v>
      </c>
      <c r="L6026" s="31">
        <f t="shared" si="4095"/>
        <v>0</v>
      </c>
      <c r="M6026" s="31">
        <f t="shared" si="4095"/>
        <v>0</v>
      </c>
      <c r="N6026" s="31">
        <f t="shared" si="4095"/>
        <v>0</v>
      </c>
      <c r="O6026" s="31">
        <f t="shared" si="4095"/>
        <v>0</v>
      </c>
      <c r="P6026" s="31">
        <f t="shared" si="4095"/>
        <v>0</v>
      </c>
      <c r="Q6026" s="31">
        <f>SUM(Q6027,Q6034,Q6036)</f>
        <v>753369</v>
      </c>
      <c r="R6026" s="31">
        <f>SUM(R6027,R6034,R6036)</f>
        <v>753369</v>
      </c>
      <c r="S6026" s="31">
        <f>SUM(S6027,S6034,S6036)</f>
        <v>518113</v>
      </c>
      <c r="T6026" s="31">
        <f t="shared" ref="T6026:X6026" si="4096">SUM(T6027,T6034,T6036)</f>
        <v>235256</v>
      </c>
      <c r="U6026" s="31">
        <f t="shared" si="4096"/>
        <v>127796</v>
      </c>
      <c r="V6026" s="31">
        <f t="shared" si="4096"/>
        <v>53980</v>
      </c>
      <c r="W6026" s="31">
        <f t="shared" si="4096"/>
        <v>53480</v>
      </c>
      <c r="X6026" s="31">
        <f t="shared" si="4096"/>
        <v>753369</v>
      </c>
      <c r="Y6026" s="220">
        <f t="shared" ref="Y6026:Y6067" si="4097">IF(R6026=0,0,(X6026/R6026)*100)</f>
        <v>100</v>
      </c>
    </row>
    <row r="6027" spans="1:25">
      <c r="A6027" s="23" t="s">
        <v>2045</v>
      </c>
      <c r="B6027" s="23" t="s">
        <v>122</v>
      </c>
      <c r="C6027" s="23" t="s">
        <v>130</v>
      </c>
      <c r="D6027" s="23" t="s">
        <v>2047</v>
      </c>
      <c r="E6027" s="21" t="s">
        <v>132</v>
      </c>
      <c r="F6027" s="21" t="s">
        <v>0</v>
      </c>
      <c r="G6027" s="150" t="s">
        <v>0</v>
      </c>
      <c r="H6027" s="21" t="s">
        <v>11</v>
      </c>
      <c r="I6027" s="66">
        <f t="shared" si="4082"/>
        <v>489650</v>
      </c>
      <c r="J6027" s="66">
        <f t="shared" ref="J6027:P6027" si="4098">SUM(J6028,J6029)</f>
        <v>489650</v>
      </c>
      <c r="K6027" s="66">
        <f t="shared" si="4084"/>
        <v>0</v>
      </c>
      <c r="L6027" s="66">
        <f t="shared" si="4098"/>
        <v>0</v>
      </c>
      <c r="M6027" s="66">
        <f t="shared" si="4098"/>
        <v>0</v>
      </c>
      <c r="N6027" s="66">
        <f t="shared" si="4098"/>
        <v>0</v>
      </c>
      <c r="O6027" s="66">
        <f t="shared" si="4098"/>
        <v>0</v>
      </c>
      <c r="P6027" s="66">
        <f t="shared" si="4098"/>
        <v>0</v>
      </c>
      <c r="Q6027" s="66">
        <f>SUM(Q6028,Q6029)</f>
        <v>574576</v>
      </c>
      <c r="R6027" s="66">
        <f>SUM(R6028,R6029)</f>
        <v>574576</v>
      </c>
      <c r="S6027" s="66">
        <f>SUM(S6028,S6029)</f>
        <v>422748</v>
      </c>
      <c r="T6027" s="66">
        <f t="shared" ref="T6027:X6027" si="4099">SUM(T6028,T6029)</f>
        <v>151828</v>
      </c>
      <c r="U6027" s="66">
        <f t="shared" si="4099"/>
        <v>60168</v>
      </c>
      <c r="V6027" s="66">
        <f t="shared" si="4099"/>
        <v>45830</v>
      </c>
      <c r="W6027" s="66">
        <f t="shared" si="4099"/>
        <v>45830</v>
      </c>
      <c r="X6027" s="66">
        <f t="shared" si="4099"/>
        <v>574576</v>
      </c>
      <c r="Y6027" s="208">
        <f t="shared" si="4097"/>
        <v>100</v>
      </c>
    </row>
    <row r="6028" spans="1:25">
      <c r="A6028" s="23" t="s">
        <v>2045</v>
      </c>
      <c r="B6028" s="23" t="s">
        <v>122</v>
      </c>
      <c r="C6028" s="23" t="s">
        <v>130</v>
      </c>
      <c r="D6028" s="23" t="s">
        <v>2047</v>
      </c>
      <c r="E6028" s="22">
        <v>6111</v>
      </c>
      <c r="F6028" s="23"/>
      <c r="G6028" s="128" t="s">
        <v>3375</v>
      </c>
      <c r="H6028" s="32" t="s">
        <v>12</v>
      </c>
      <c r="I6028" s="44">
        <f t="shared" si="4082"/>
        <v>442000</v>
      </c>
      <c r="J6028" s="44">
        <v>442000</v>
      </c>
      <c r="K6028" s="44">
        <f t="shared" si="4084"/>
        <v>0</v>
      </c>
      <c r="L6028" s="44">
        <v>0</v>
      </c>
      <c r="M6028" s="44">
        <v>0</v>
      </c>
      <c r="N6028" s="44">
        <v>0</v>
      </c>
      <c r="O6028" s="44">
        <v>0</v>
      </c>
      <c r="P6028" s="44">
        <v>0</v>
      </c>
      <c r="Q6028" s="44">
        <v>526926</v>
      </c>
      <c r="R6028" s="44">
        <v>526926</v>
      </c>
      <c r="S6028" s="44">
        <v>384875</v>
      </c>
      <c r="T6028" s="44">
        <f t="shared" ref="T6028:T6066" si="4100">U6028+V6028+W6028</f>
        <v>142051</v>
      </c>
      <c r="U6028" s="44">
        <v>56051</v>
      </c>
      <c r="V6028" s="44">
        <v>43000</v>
      </c>
      <c r="W6028" s="44">
        <v>43000</v>
      </c>
      <c r="X6028" s="44">
        <f t="shared" ref="X6028:X6066" si="4101">S6028+T6028</f>
        <v>526926</v>
      </c>
      <c r="Y6028" s="209">
        <f t="shared" si="4097"/>
        <v>100</v>
      </c>
    </row>
    <row r="6029" spans="1:25">
      <c r="A6029" s="20" t="s">
        <v>2045</v>
      </c>
      <c r="B6029" s="20" t="s">
        <v>122</v>
      </c>
      <c r="C6029" s="20" t="s">
        <v>130</v>
      </c>
      <c r="D6029" s="20" t="s">
        <v>2047</v>
      </c>
      <c r="E6029" s="20" t="s">
        <v>134</v>
      </c>
      <c r="F6029" s="23" t="s">
        <v>0</v>
      </c>
      <c r="G6029" s="154" t="s">
        <v>0</v>
      </c>
      <c r="H6029" s="21" t="s">
        <v>13</v>
      </c>
      <c r="I6029" s="66">
        <f t="shared" si="4082"/>
        <v>47650</v>
      </c>
      <c r="J6029" s="66">
        <f t="shared" ref="J6029:P6029" si="4102">SUM(J6030:J6033)</f>
        <v>47650</v>
      </c>
      <c r="K6029" s="66">
        <f t="shared" si="4084"/>
        <v>0</v>
      </c>
      <c r="L6029" s="66">
        <f t="shared" si="4102"/>
        <v>0</v>
      </c>
      <c r="M6029" s="66">
        <f t="shared" si="4102"/>
        <v>0</v>
      </c>
      <c r="N6029" s="66">
        <f t="shared" si="4102"/>
        <v>0</v>
      </c>
      <c r="O6029" s="66">
        <f t="shared" si="4102"/>
        <v>0</v>
      </c>
      <c r="P6029" s="66">
        <f t="shared" si="4102"/>
        <v>0</v>
      </c>
      <c r="Q6029" s="66">
        <f>SUM(Q6030:Q6033)</f>
        <v>47650</v>
      </c>
      <c r="R6029" s="66">
        <f>SUM(R6030:R6033)</f>
        <v>47650</v>
      </c>
      <c r="S6029" s="66">
        <f>SUM(S6030:S6033)</f>
        <v>37873</v>
      </c>
      <c r="T6029" s="66">
        <f t="shared" ref="T6029:X6029" si="4103">SUM(T6030:T6033)</f>
        <v>9777</v>
      </c>
      <c r="U6029" s="66">
        <f t="shared" si="4103"/>
        <v>4117</v>
      </c>
      <c r="V6029" s="66">
        <f t="shared" si="4103"/>
        <v>2830</v>
      </c>
      <c r="W6029" s="66">
        <f t="shared" si="4103"/>
        <v>2830</v>
      </c>
      <c r="X6029" s="66">
        <f t="shared" si="4103"/>
        <v>47650</v>
      </c>
      <c r="Y6029" s="208">
        <f t="shared" si="4097"/>
        <v>100</v>
      </c>
    </row>
    <row r="6030" spans="1:25">
      <c r="A6030" s="23" t="s">
        <v>2045</v>
      </c>
      <c r="B6030" s="23" t="s">
        <v>122</v>
      </c>
      <c r="C6030" s="23" t="s">
        <v>130</v>
      </c>
      <c r="D6030" s="23" t="s">
        <v>2047</v>
      </c>
      <c r="E6030" s="22">
        <v>6112</v>
      </c>
      <c r="F6030" s="23" t="s">
        <v>2048</v>
      </c>
      <c r="G6030" s="128" t="s">
        <v>3375</v>
      </c>
      <c r="H6030" s="32" t="s">
        <v>16</v>
      </c>
      <c r="I6030" s="44">
        <f t="shared" si="4082"/>
        <v>7500</v>
      </c>
      <c r="J6030" s="44">
        <v>7500</v>
      </c>
      <c r="K6030" s="44">
        <f t="shared" si="4084"/>
        <v>0</v>
      </c>
      <c r="L6030" s="44">
        <v>0</v>
      </c>
      <c r="M6030" s="44">
        <v>0</v>
      </c>
      <c r="N6030" s="44">
        <v>0</v>
      </c>
      <c r="O6030" s="44">
        <v>0</v>
      </c>
      <c r="P6030" s="44">
        <v>0</v>
      </c>
      <c r="Q6030" s="44">
        <v>7500</v>
      </c>
      <c r="R6030" s="44">
        <v>7500</v>
      </c>
      <c r="S6030" s="44">
        <v>4770</v>
      </c>
      <c r="T6030" s="44">
        <f t="shared" si="4100"/>
        <v>2730</v>
      </c>
      <c r="U6030" s="44">
        <v>1670</v>
      </c>
      <c r="V6030" s="44">
        <v>530</v>
      </c>
      <c r="W6030" s="44">
        <v>530</v>
      </c>
      <c r="X6030" s="44">
        <f t="shared" si="4101"/>
        <v>7500</v>
      </c>
      <c r="Y6030" s="209">
        <f t="shared" si="4097"/>
        <v>100</v>
      </c>
    </row>
    <row r="6031" spans="1:25">
      <c r="A6031" s="23" t="s">
        <v>2045</v>
      </c>
      <c r="B6031" s="23" t="s">
        <v>122</v>
      </c>
      <c r="C6031" s="23" t="s">
        <v>130</v>
      </c>
      <c r="D6031" s="23" t="s">
        <v>2047</v>
      </c>
      <c r="E6031" s="22">
        <v>6112</v>
      </c>
      <c r="F6031" s="23" t="s">
        <v>2049</v>
      </c>
      <c r="G6031" s="128" t="s">
        <v>3375</v>
      </c>
      <c r="H6031" s="32" t="s">
        <v>19</v>
      </c>
      <c r="I6031" s="44">
        <f t="shared" si="4082"/>
        <v>29000</v>
      </c>
      <c r="J6031" s="44">
        <v>29000</v>
      </c>
      <c r="K6031" s="44">
        <f t="shared" si="4084"/>
        <v>0</v>
      </c>
      <c r="L6031" s="44">
        <v>0</v>
      </c>
      <c r="M6031" s="44">
        <v>0</v>
      </c>
      <c r="N6031" s="44">
        <v>0</v>
      </c>
      <c r="O6031" s="44">
        <v>0</v>
      </c>
      <c r="P6031" s="44">
        <v>0</v>
      </c>
      <c r="Q6031" s="44">
        <v>29000</v>
      </c>
      <c r="R6031" s="44">
        <v>29000</v>
      </c>
      <c r="S6031" s="44">
        <v>21953</v>
      </c>
      <c r="T6031" s="44">
        <f t="shared" si="4100"/>
        <v>7047</v>
      </c>
      <c r="U6031" s="44">
        <v>2447</v>
      </c>
      <c r="V6031" s="44">
        <v>2300</v>
      </c>
      <c r="W6031" s="44">
        <v>2300</v>
      </c>
      <c r="X6031" s="44">
        <f t="shared" si="4101"/>
        <v>29000</v>
      </c>
      <c r="Y6031" s="209">
        <f t="shared" si="4097"/>
        <v>100</v>
      </c>
    </row>
    <row r="6032" spans="1:25">
      <c r="A6032" s="23" t="s">
        <v>2045</v>
      </c>
      <c r="B6032" s="23" t="s">
        <v>122</v>
      </c>
      <c r="C6032" s="23" t="s">
        <v>130</v>
      </c>
      <c r="D6032" s="23" t="s">
        <v>2047</v>
      </c>
      <c r="E6032" s="22">
        <v>6112</v>
      </c>
      <c r="F6032" s="23" t="s">
        <v>2050</v>
      </c>
      <c r="G6032" s="128" t="s">
        <v>3375</v>
      </c>
      <c r="H6032" s="32" t="s">
        <v>17</v>
      </c>
      <c r="I6032" s="44">
        <f t="shared" si="4082"/>
        <v>7200</v>
      </c>
      <c r="J6032" s="44">
        <v>7200</v>
      </c>
      <c r="K6032" s="44">
        <f t="shared" si="4084"/>
        <v>0</v>
      </c>
      <c r="L6032" s="44">
        <v>0</v>
      </c>
      <c r="M6032" s="44">
        <v>0</v>
      </c>
      <c r="N6032" s="44">
        <v>0</v>
      </c>
      <c r="O6032" s="44">
        <v>0</v>
      </c>
      <c r="P6032" s="44">
        <v>0</v>
      </c>
      <c r="Q6032" s="44">
        <v>7200</v>
      </c>
      <c r="R6032" s="44">
        <v>7200</v>
      </c>
      <c r="S6032" s="44">
        <v>7200</v>
      </c>
      <c r="T6032" s="44">
        <f t="shared" si="4100"/>
        <v>0</v>
      </c>
      <c r="U6032" s="44">
        <v>0</v>
      </c>
      <c r="V6032" s="44">
        <v>0</v>
      </c>
      <c r="W6032" s="44">
        <v>0</v>
      </c>
      <c r="X6032" s="44">
        <f t="shared" si="4101"/>
        <v>7200</v>
      </c>
      <c r="Y6032" s="209">
        <f t="shared" si="4097"/>
        <v>100</v>
      </c>
    </row>
    <row r="6033" spans="1:25">
      <c r="A6033" s="23" t="s">
        <v>2045</v>
      </c>
      <c r="B6033" s="23" t="s">
        <v>122</v>
      </c>
      <c r="C6033" s="23" t="s">
        <v>130</v>
      </c>
      <c r="D6033" s="23" t="s">
        <v>2047</v>
      </c>
      <c r="E6033" s="22">
        <v>6112</v>
      </c>
      <c r="F6033" s="23" t="s">
        <v>2051</v>
      </c>
      <c r="G6033" s="128" t="s">
        <v>3375</v>
      </c>
      <c r="H6033" s="32" t="s">
        <v>18</v>
      </c>
      <c r="I6033" s="44">
        <f t="shared" si="4082"/>
        <v>3950</v>
      </c>
      <c r="J6033" s="44">
        <v>3950</v>
      </c>
      <c r="K6033" s="44">
        <f t="shared" si="4084"/>
        <v>0</v>
      </c>
      <c r="L6033" s="44">
        <v>0</v>
      </c>
      <c r="M6033" s="44">
        <v>0</v>
      </c>
      <c r="N6033" s="44">
        <v>0</v>
      </c>
      <c r="O6033" s="44">
        <v>0</v>
      </c>
      <c r="P6033" s="44">
        <v>0</v>
      </c>
      <c r="Q6033" s="44">
        <v>3950</v>
      </c>
      <c r="R6033" s="44">
        <v>3950</v>
      </c>
      <c r="S6033" s="44">
        <v>3950</v>
      </c>
      <c r="T6033" s="44">
        <f t="shared" si="4100"/>
        <v>0</v>
      </c>
      <c r="U6033" s="44"/>
      <c r="V6033" s="44">
        <v>0</v>
      </c>
      <c r="W6033" s="44"/>
      <c r="X6033" s="44">
        <f t="shared" si="4101"/>
        <v>3950</v>
      </c>
      <c r="Y6033" s="209">
        <f t="shared" si="4097"/>
        <v>100</v>
      </c>
    </row>
    <row r="6034" spans="1:25">
      <c r="A6034" s="23" t="s">
        <v>2045</v>
      </c>
      <c r="B6034" s="23" t="s">
        <v>122</v>
      </c>
      <c r="C6034" s="23" t="s">
        <v>130</v>
      </c>
      <c r="D6034" s="23" t="s">
        <v>2047</v>
      </c>
      <c r="E6034" s="21" t="s">
        <v>139</v>
      </c>
      <c r="F6034" s="21" t="s">
        <v>0</v>
      </c>
      <c r="G6034" s="150" t="s">
        <v>0</v>
      </c>
      <c r="H6034" s="21" t="s">
        <v>21</v>
      </c>
      <c r="I6034" s="66">
        <f t="shared" si="4082"/>
        <v>52000</v>
      </c>
      <c r="J6034" s="66">
        <f t="shared" ref="J6034:X6034" si="4104">SUM(J6035)</f>
        <v>52000</v>
      </c>
      <c r="K6034" s="66">
        <f t="shared" si="4084"/>
        <v>0</v>
      </c>
      <c r="L6034" s="66">
        <f t="shared" si="4104"/>
        <v>0</v>
      </c>
      <c r="M6034" s="66">
        <f t="shared" si="4104"/>
        <v>0</v>
      </c>
      <c r="N6034" s="66">
        <f t="shared" si="4104"/>
        <v>0</v>
      </c>
      <c r="O6034" s="66">
        <f t="shared" si="4104"/>
        <v>0</v>
      </c>
      <c r="P6034" s="66">
        <f t="shared" si="4104"/>
        <v>0</v>
      </c>
      <c r="Q6034" s="66">
        <f t="shared" si="4104"/>
        <v>60936</v>
      </c>
      <c r="R6034" s="66">
        <f t="shared" si="4104"/>
        <v>60936</v>
      </c>
      <c r="S6034" s="66">
        <f t="shared" si="4104"/>
        <v>39557</v>
      </c>
      <c r="T6034" s="66">
        <f t="shared" si="4104"/>
        <v>21379</v>
      </c>
      <c r="U6034" s="66">
        <f t="shared" si="4104"/>
        <v>13379</v>
      </c>
      <c r="V6034" s="66">
        <f t="shared" si="4104"/>
        <v>4000</v>
      </c>
      <c r="W6034" s="66">
        <f t="shared" si="4104"/>
        <v>4000</v>
      </c>
      <c r="X6034" s="66">
        <f t="shared" si="4104"/>
        <v>60936</v>
      </c>
      <c r="Y6034" s="208">
        <f t="shared" si="4097"/>
        <v>100</v>
      </c>
    </row>
    <row r="6035" spans="1:25">
      <c r="A6035" s="23" t="s">
        <v>2045</v>
      </c>
      <c r="B6035" s="23" t="s">
        <v>122</v>
      </c>
      <c r="C6035" s="23" t="s">
        <v>130</v>
      </c>
      <c r="D6035" s="23" t="s">
        <v>2047</v>
      </c>
      <c r="E6035" s="22">
        <v>6121</v>
      </c>
      <c r="F6035" s="23"/>
      <c r="G6035" s="128" t="s">
        <v>3375</v>
      </c>
      <c r="H6035" s="32" t="s">
        <v>22</v>
      </c>
      <c r="I6035" s="44">
        <f t="shared" si="4082"/>
        <v>52000</v>
      </c>
      <c r="J6035" s="44">
        <v>52000</v>
      </c>
      <c r="K6035" s="44">
        <f t="shared" si="4084"/>
        <v>0</v>
      </c>
      <c r="L6035" s="44">
        <v>0</v>
      </c>
      <c r="M6035" s="44">
        <v>0</v>
      </c>
      <c r="N6035" s="44">
        <v>0</v>
      </c>
      <c r="O6035" s="44">
        <v>0</v>
      </c>
      <c r="P6035" s="44">
        <v>0</v>
      </c>
      <c r="Q6035" s="44">
        <v>60936</v>
      </c>
      <c r="R6035" s="44">
        <v>60936</v>
      </c>
      <c r="S6035" s="44">
        <v>39557</v>
      </c>
      <c r="T6035" s="44">
        <f t="shared" si="4100"/>
        <v>21379</v>
      </c>
      <c r="U6035" s="44">
        <v>13379</v>
      </c>
      <c r="V6035" s="44">
        <v>4000</v>
      </c>
      <c r="W6035" s="44">
        <v>4000</v>
      </c>
      <c r="X6035" s="44">
        <f t="shared" si="4101"/>
        <v>60936</v>
      </c>
      <c r="Y6035" s="209">
        <f t="shared" si="4097"/>
        <v>100</v>
      </c>
    </row>
    <row r="6036" spans="1:25">
      <c r="A6036" s="23" t="s">
        <v>2045</v>
      </c>
      <c r="B6036" s="23" t="s">
        <v>122</v>
      </c>
      <c r="C6036" s="23" t="s">
        <v>130</v>
      </c>
      <c r="D6036" s="23" t="s">
        <v>2047</v>
      </c>
      <c r="E6036" s="21" t="s">
        <v>141</v>
      </c>
      <c r="F6036" s="21" t="s">
        <v>0</v>
      </c>
      <c r="G6036" s="150" t="s">
        <v>0</v>
      </c>
      <c r="H6036" s="21" t="s">
        <v>23</v>
      </c>
      <c r="I6036" s="66">
        <f t="shared" si="4082"/>
        <v>67500</v>
      </c>
      <c r="J6036" s="66">
        <f t="shared" ref="J6036:P6036" si="4105">SUM(J6037:J6038)</f>
        <v>67500</v>
      </c>
      <c r="K6036" s="66">
        <f t="shared" si="4084"/>
        <v>0</v>
      </c>
      <c r="L6036" s="66">
        <f t="shared" si="4105"/>
        <v>0</v>
      </c>
      <c r="M6036" s="66">
        <f t="shared" si="4105"/>
        <v>0</v>
      </c>
      <c r="N6036" s="66">
        <f t="shared" si="4105"/>
        <v>0</v>
      </c>
      <c r="O6036" s="66">
        <f t="shared" si="4105"/>
        <v>0</v>
      </c>
      <c r="P6036" s="66">
        <f t="shared" si="4105"/>
        <v>0</v>
      </c>
      <c r="Q6036" s="66">
        <f>SUM(Q6037:Q6038)</f>
        <v>117857</v>
      </c>
      <c r="R6036" s="66">
        <f>SUM(R6037:R6038)</f>
        <v>117857</v>
      </c>
      <c r="S6036" s="66">
        <f>SUM(S6037:S6038)</f>
        <v>55808</v>
      </c>
      <c r="T6036" s="66">
        <f t="shared" ref="T6036:X6036" si="4106">SUM(T6037:T6038)</f>
        <v>62049</v>
      </c>
      <c r="U6036" s="66">
        <f t="shared" si="4106"/>
        <v>54249</v>
      </c>
      <c r="V6036" s="66">
        <f t="shared" si="4106"/>
        <v>4150</v>
      </c>
      <c r="W6036" s="66">
        <f t="shared" si="4106"/>
        <v>3650</v>
      </c>
      <c r="X6036" s="66">
        <f t="shared" si="4106"/>
        <v>117857</v>
      </c>
      <c r="Y6036" s="208">
        <f t="shared" si="4097"/>
        <v>100</v>
      </c>
    </row>
    <row r="6037" spans="1:25">
      <c r="A6037" s="23" t="s">
        <v>2045</v>
      </c>
      <c r="B6037" s="23" t="s">
        <v>122</v>
      </c>
      <c r="C6037" s="23" t="s">
        <v>130</v>
      </c>
      <c r="D6037" s="23" t="s">
        <v>2047</v>
      </c>
      <c r="E6037" s="22">
        <v>6131</v>
      </c>
      <c r="F6037" s="23"/>
      <c r="G6037" s="128" t="s">
        <v>3375</v>
      </c>
      <c r="H6037" s="32" t="s">
        <v>24</v>
      </c>
      <c r="I6037" s="44">
        <f t="shared" si="4082"/>
        <v>4000</v>
      </c>
      <c r="J6037" s="44">
        <v>4000</v>
      </c>
      <c r="K6037" s="44">
        <f t="shared" si="4084"/>
        <v>0</v>
      </c>
      <c r="L6037" s="44">
        <v>0</v>
      </c>
      <c r="M6037" s="44">
        <v>0</v>
      </c>
      <c r="N6037" s="44">
        <v>0</v>
      </c>
      <c r="O6037" s="44">
        <v>0</v>
      </c>
      <c r="P6037" s="44">
        <v>0</v>
      </c>
      <c r="Q6037" s="44">
        <v>7500</v>
      </c>
      <c r="R6037" s="44">
        <v>7500</v>
      </c>
      <c r="S6037" s="44">
        <v>7500</v>
      </c>
      <c r="T6037" s="44">
        <f t="shared" si="4100"/>
        <v>0</v>
      </c>
      <c r="U6037" s="44">
        <v>0</v>
      </c>
      <c r="V6037" s="44">
        <v>0</v>
      </c>
      <c r="W6037" s="44">
        <v>0</v>
      </c>
      <c r="X6037" s="44">
        <f t="shared" si="4101"/>
        <v>7500</v>
      </c>
      <c r="Y6037" s="209">
        <f t="shared" si="4097"/>
        <v>100</v>
      </c>
    </row>
    <row r="6038" spans="1:25">
      <c r="A6038" s="20" t="s">
        <v>2045</v>
      </c>
      <c r="B6038" s="20" t="s">
        <v>122</v>
      </c>
      <c r="C6038" s="20" t="s">
        <v>130</v>
      </c>
      <c r="D6038" s="20" t="s">
        <v>2047</v>
      </c>
      <c r="E6038" s="20" t="s">
        <v>144</v>
      </c>
      <c r="F6038" s="23" t="s">
        <v>0</v>
      </c>
      <c r="G6038" s="154" t="s">
        <v>0</v>
      </c>
      <c r="H6038" s="21" t="s">
        <v>32</v>
      </c>
      <c r="I6038" s="66">
        <f>SUM(J6038,K6038,O6038,P6038)</f>
        <v>63500</v>
      </c>
      <c r="J6038" s="66">
        <f t="shared" ref="J6038:P6038" si="4107">SUM(J6039:J6041)</f>
        <v>63500</v>
      </c>
      <c r="K6038" s="66">
        <f t="shared" si="4084"/>
        <v>0</v>
      </c>
      <c r="L6038" s="66">
        <f t="shared" si="4107"/>
        <v>0</v>
      </c>
      <c r="M6038" s="66">
        <f t="shared" si="4107"/>
        <v>0</v>
      </c>
      <c r="N6038" s="66">
        <f t="shared" si="4107"/>
        <v>0</v>
      </c>
      <c r="O6038" s="66">
        <f t="shared" si="4107"/>
        <v>0</v>
      </c>
      <c r="P6038" s="66">
        <f t="shared" si="4107"/>
        <v>0</v>
      </c>
      <c r="Q6038" s="66">
        <f>SUM(Q6039:Q6042)</f>
        <v>110357</v>
      </c>
      <c r="R6038" s="66">
        <f>SUM(R6039:R6042)</f>
        <v>110357</v>
      </c>
      <c r="S6038" s="66">
        <f>SUM(S6039:S6042)</f>
        <v>48308</v>
      </c>
      <c r="T6038" s="66">
        <f t="shared" ref="T6038:X6038" si="4108">SUM(T6039:T6042)</f>
        <v>62049</v>
      </c>
      <c r="U6038" s="66">
        <f t="shared" si="4108"/>
        <v>54249</v>
      </c>
      <c r="V6038" s="66">
        <f t="shared" si="4108"/>
        <v>4150</v>
      </c>
      <c r="W6038" s="66">
        <f t="shared" si="4108"/>
        <v>3650</v>
      </c>
      <c r="X6038" s="66">
        <f t="shared" si="4108"/>
        <v>110357</v>
      </c>
      <c r="Y6038" s="208">
        <f t="shared" si="4097"/>
        <v>100</v>
      </c>
    </row>
    <row r="6039" spans="1:25">
      <c r="A6039" s="23" t="s">
        <v>2045</v>
      </c>
      <c r="B6039" s="23" t="s">
        <v>122</v>
      </c>
      <c r="C6039" s="23" t="s">
        <v>130</v>
      </c>
      <c r="D6039" s="23" t="s">
        <v>2047</v>
      </c>
      <c r="E6039" s="22">
        <v>6139</v>
      </c>
      <c r="F6039" s="23"/>
      <c r="G6039" s="128" t="s">
        <v>3375</v>
      </c>
      <c r="H6039" s="32" t="s">
        <v>32</v>
      </c>
      <c r="I6039" s="44">
        <f t="shared" si="4082"/>
        <v>60000</v>
      </c>
      <c r="J6039" s="44">
        <v>60000</v>
      </c>
      <c r="K6039" s="44">
        <f t="shared" si="4084"/>
        <v>0</v>
      </c>
      <c r="L6039" s="44">
        <v>0</v>
      </c>
      <c r="M6039" s="44">
        <v>0</v>
      </c>
      <c r="N6039" s="44">
        <v>0</v>
      </c>
      <c r="O6039" s="44">
        <v>0</v>
      </c>
      <c r="P6039" s="44">
        <v>0</v>
      </c>
      <c r="Q6039" s="44">
        <v>58500</v>
      </c>
      <c r="R6039" s="44">
        <v>58500</v>
      </c>
      <c r="S6039" s="44">
        <v>47000</v>
      </c>
      <c r="T6039" s="44">
        <f t="shared" si="4100"/>
        <v>11500</v>
      </c>
      <c r="U6039" s="44">
        <v>4000</v>
      </c>
      <c r="V6039" s="44">
        <v>4000</v>
      </c>
      <c r="W6039" s="44">
        <v>3500</v>
      </c>
      <c r="X6039" s="44">
        <f t="shared" si="4101"/>
        <v>58500</v>
      </c>
      <c r="Y6039" s="209">
        <f t="shared" si="4097"/>
        <v>100</v>
      </c>
    </row>
    <row r="6040" spans="1:25">
      <c r="A6040" s="23" t="s">
        <v>2045</v>
      </c>
      <c r="B6040" s="23" t="s">
        <v>122</v>
      </c>
      <c r="C6040" s="23" t="s">
        <v>130</v>
      </c>
      <c r="D6040" s="23" t="s">
        <v>2047</v>
      </c>
      <c r="E6040" s="22">
        <v>6139</v>
      </c>
      <c r="F6040" s="23" t="s">
        <v>2052</v>
      </c>
      <c r="G6040" s="128" t="s">
        <v>3375</v>
      </c>
      <c r="H6040" s="32" t="s">
        <v>152</v>
      </c>
      <c r="I6040" s="44">
        <f t="shared" si="4082"/>
        <v>1500</v>
      </c>
      <c r="J6040" s="44">
        <v>1500</v>
      </c>
      <c r="K6040" s="44">
        <f t="shared" si="4084"/>
        <v>0</v>
      </c>
      <c r="L6040" s="44">
        <v>0</v>
      </c>
      <c r="M6040" s="44">
        <v>0</v>
      </c>
      <c r="N6040" s="44">
        <v>0</v>
      </c>
      <c r="O6040" s="44">
        <v>0</v>
      </c>
      <c r="P6040" s="44">
        <v>0</v>
      </c>
      <c r="Q6040" s="44">
        <v>1857</v>
      </c>
      <c r="R6040" s="44">
        <v>1857</v>
      </c>
      <c r="S6040" s="44">
        <v>1308</v>
      </c>
      <c r="T6040" s="44">
        <f t="shared" si="4100"/>
        <v>549</v>
      </c>
      <c r="U6040" s="44">
        <v>249</v>
      </c>
      <c r="V6040" s="44">
        <v>150</v>
      </c>
      <c r="W6040" s="44">
        <v>150</v>
      </c>
      <c r="X6040" s="44">
        <f t="shared" si="4101"/>
        <v>1857</v>
      </c>
      <c r="Y6040" s="209">
        <f t="shared" si="4097"/>
        <v>100</v>
      </c>
    </row>
    <row r="6041" spans="1:25" ht="18.600000000000001" customHeight="1">
      <c r="A6041" s="23" t="s">
        <v>2045</v>
      </c>
      <c r="B6041" s="23" t="s">
        <v>122</v>
      </c>
      <c r="C6041" s="23" t="s">
        <v>130</v>
      </c>
      <c r="D6041" s="23" t="s">
        <v>2047</v>
      </c>
      <c r="E6041" s="22">
        <v>6139</v>
      </c>
      <c r="F6041" s="23" t="s">
        <v>2053</v>
      </c>
      <c r="G6041" s="128" t="s">
        <v>3375</v>
      </c>
      <c r="H6041" s="32" t="s">
        <v>158</v>
      </c>
      <c r="I6041" s="44">
        <f t="shared" si="4082"/>
        <v>2000</v>
      </c>
      <c r="J6041" s="44">
        <v>2000</v>
      </c>
      <c r="K6041" s="44">
        <f t="shared" si="4084"/>
        <v>0</v>
      </c>
      <c r="L6041" s="44">
        <v>0</v>
      </c>
      <c r="M6041" s="44">
        <v>0</v>
      </c>
      <c r="N6041" s="44">
        <v>0</v>
      </c>
      <c r="O6041" s="44">
        <v>0</v>
      </c>
      <c r="P6041" s="44">
        <v>0</v>
      </c>
      <c r="Q6041" s="44">
        <v>0</v>
      </c>
      <c r="R6041" s="44">
        <v>0</v>
      </c>
      <c r="S6041" s="44">
        <v>0</v>
      </c>
      <c r="T6041" s="44">
        <f t="shared" si="4100"/>
        <v>0</v>
      </c>
      <c r="U6041" s="44">
        <v>0</v>
      </c>
      <c r="V6041" s="44">
        <v>0</v>
      </c>
      <c r="W6041" s="44">
        <v>0</v>
      </c>
      <c r="X6041" s="44">
        <f t="shared" si="4101"/>
        <v>0</v>
      </c>
      <c r="Y6041" s="209">
        <f t="shared" si="4097"/>
        <v>0</v>
      </c>
    </row>
    <row r="6042" spans="1:25">
      <c r="A6042" s="23" t="s">
        <v>2045</v>
      </c>
      <c r="B6042" s="23" t="s">
        <v>122</v>
      </c>
      <c r="C6042" s="23" t="s">
        <v>130</v>
      </c>
      <c r="D6042" s="23" t="s">
        <v>2047</v>
      </c>
      <c r="E6042" s="22">
        <v>6139</v>
      </c>
      <c r="F6042" s="23" t="s">
        <v>3340</v>
      </c>
      <c r="G6042" s="128" t="s">
        <v>3375</v>
      </c>
      <c r="H6042" s="32" t="s">
        <v>3341</v>
      </c>
      <c r="I6042" s="44"/>
      <c r="J6042" s="44"/>
      <c r="K6042" s="44"/>
      <c r="L6042" s="44"/>
      <c r="M6042" s="44"/>
      <c r="N6042" s="44"/>
      <c r="O6042" s="44"/>
      <c r="P6042" s="44"/>
      <c r="Q6042" s="44">
        <v>50000</v>
      </c>
      <c r="R6042" s="44">
        <v>50000</v>
      </c>
      <c r="S6042" s="44">
        <v>0</v>
      </c>
      <c r="T6042" s="44">
        <f t="shared" si="4100"/>
        <v>50000</v>
      </c>
      <c r="U6042" s="44">
        <v>50000</v>
      </c>
      <c r="V6042" s="44"/>
      <c r="W6042" s="44"/>
      <c r="X6042" s="44">
        <f t="shared" si="4101"/>
        <v>50000</v>
      </c>
      <c r="Y6042" s="209">
        <f t="shared" si="4097"/>
        <v>100</v>
      </c>
    </row>
    <row r="6043" spans="1:25" ht="20.399999999999999">
      <c r="A6043" s="20" t="s">
        <v>0</v>
      </c>
      <c r="B6043" s="20" t="s">
        <v>0</v>
      </c>
      <c r="C6043" s="20" t="s">
        <v>0</v>
      </c>
      <c r="D6043" s="21" t="s">
        <v>0</v>
      </c>
      <c r="E6043" s="21" t="s">
        <v>0</v>
      </c>
      <c r="F6043" s="21" t="s">
        <v>0</v>
      </c>
      <c r="G6043" s="150" t="s">
        <v>0</v>
      </c>
      <c r="H6043" s="30" t="s">
        <v>42</v>
      </c>
      <c r="I6043" s="31">
        <f t="shared" si="4082"/>
        <v>9945442</v>
      </c>
      <c r="J6043" s="31">
        <f t="shared" ref="J6043:X6043" si="4109">SUM(J6044)</f>
        <v>9945442</v>
      </c>
      <c r="K6043" s="31">
        <f t="shared" si="4084"/>
        <v>0</v>
      </c>
      <c r="L6043" s="31">
        <f t="shared" si="4109"/>
        <v>0</v>
      </c>
      <c r="M6043" s="31">
        <f t="shared" si="4109"/>
        <v>0</v>
      </c>
      <c r="N6043" s="31">
        <f t="shared" si="4109"/>
        <v>0</v>
      </c>
      <c r="O6043" s="31">
        <f t="shared" si="4109"/>
        <v>0</v>
      </c>
      <c r="P6043" s="31">
        <f t="shared" si="4109"/>
        <v>0</v>
      </c>
      <c r="Q6043" s="31">
        <f t="shared" si="4109"/>
        <v>12543032</v>
      </c>
      <c r="R6043" s="31">
        <f t="shared" si="4109"/>
        <v>12543032</v>
      </c>
      <c r="S6043" s="31">
        <f t="shared" si="4109"/>
        <v>12223220</v>
      </c>
      <c r="T6043" s="31">
        <f t="shared" si="4109"/>
        <v>319612</v>
      </c>
      <c r="U6043" s="31">
        <f t="shared" si="4109"/>
        <v>215000</v>
      </c>
      <c r="V6043" s="31">
        <f t="shared" si="4109"/>
        <v>104612</v>
      </c>
      <c r="W6043" s="31">
        <f t="shared" si="4109"/>
        <v>0</v>
      </c>
      <c r="X6043" s="31">
        <f t="shared" si="4109"/>
        <v>12542832</v>
      </c>
      <c r="Y6043" s="220">
        <f t="shared" si="4097"/>
        <v>99.998405489199101</v>
      </c>
    </row>
    <row r="6044" spans="1:25">
      <c r="A6044" s="23" t="s">
        <v>2045</v>
      </c>
      <c r="B6044" s="23" t="s">
        <v>122</v>
      </c>
      <c r="C6044" s="23" t="s">
        <v>130</v>
      </c>
      <c r="D6044" s="23" t="s">
        <v>2047</v>
      </c>
      <c r="E6044" s="21" t="s">
        <v>159</v>
      </c>
      <c r="F6044" s="21" t="s">
        <v>0</v>
      </c>
      <c r="G6044" s="150" t="s">
        <v>0</v>
      </c>
      <c r="H6044" s="21" t="s">
        <v>34</v>
      </c>
      <c r="I6044" s="66">
        <f t="shared" si="4082"/>
        <v>9945442</v>
      </c>
      <c r="J6044" s="66">
        <f t="shared" ref="J6044:P6044" si="4110">SUM(J6045,J6047,J6050,J6054)</f>
        <v>9945442</v>
      </c>
      <c r="K6044" s="66">
        <f t="shared" si="4084"/>
        <v>0</v>
      </c>
      <c r="L6044" s="66">
        <f t="shared" si="4110"/>
        <v>0</v>
      </c>
      <c r="M6044" s="66">
        <f t="shared" si="4110"/>
        <v>0</v>
      </c>
      <c r="N6044" s="66">
        <f t="shared" si="4110"/>
        <v>0</v>
      </c>
      <c r="O6044" s="66">
        <f t="shared" si="4110"/>
        <v>0</v>
      </c>
      <c r="P6044" s="66">
        <f t="shared" si="4110"/>
        <v>0</v>
      </c>
      <c r="Q6044" s="66">
        <f>SUM(Q6045,Q6047,Q6050,Q6054)</f>
        <v>12543032</v>
      </c>
      <c r="R6044" s="66">
        <f>SUM(R6045,R6047,R6050,R6054)</f>
        <v>12543032</v>
      </c>
      <c r="S6044" s="66">
        <f>SUM(S6045,S6047,S6050,S6054)</f>
        <v>12223220</v>
      </c>
      <c r="T6044" s="66">
        <f t="shared" ref="T6044:X6044" si="4111">SUM(T6045,T6047,T6050,T6054)</f>
        <v>319612</v>
      </c>
      <c r="U6044" s="66">
        <f t="shared" si="4111"/>
        <v>215000</v>
      </c>
      <c r="V6044" s="66">
        <f t="shared" si="4111"/>
        <v>104612</v>
      </c>
      <c r="W6044" s="66">
        <f t="shared" si="4111"/>
        <v>0</v>
      </c>
      <c r="X6044" s="66">
        <f t="shared" si="4111"/>
        <v>12542832</v>
      </c>
      <c r="Y6044" s="208">
        <f t="shared" si="4097"/>
        <v>99.998405489199101</v>
      </c>
    </row>
    <row r="6045" spans="1:25">
      <c r="A6045" s="20" t="s">
        <v>2045</v>
      </c>
      <c r="B6045" s="20" t="s">
        <v>122</v>
      </c>
      <c r="C6045" s="20" t="s">
        <v>130</v>
      </c>
      <c r="D6045" s="20" t="s">
        <v>2047</v>
      </c>
      <c r="E6045" s="20" t="s">
        <v>303</v>
      </c>
      <c r="F6045" s="23" t="s">
        <v>0</v>
      </c>
      <c r="G6045" s="154" t="s">
        <v>0</v>
      </c>
      <c r="H6045" s="21" t="s">
        <v>35</v>
      </c>
      <c r="I6045" s="66">
        <f t="shared" si="4082"/>
        <v>100</v>
      </c>
      <c r="J6045" s="66">
        <f t="shared" ref="J6045:X6045" si="4112">SUM(J6046)</f>
        <v>100</v>
      </c>
      <c r="K6045" s="66">
        <f t="shared" si="4084"/>
        <v>0</v>
      </c>
      <c r="L6045" s="66">
        <f t="shared" si="4112"/>
        <v>0</v>
      </c>
      <c r="M6045" s="66">
        <f t="shared" si="4112"/>
        <v>0</v>
      </c>
      <c r="N6045" s="66">
        <f t="shared" si="4112"/>
        <v>0</v>
      </c>
      <c r="O6045" s="66">
        <f t="shared" si="4112"/>
        <v>0</v>
      </c>
      <c r="P6045" s="66">
        <f t="shared" si="4112"/>
        <v>0</v>
      </c>
      <c r="Q6045" s="66">
        <f t="shared" si="4112"/>
        <v>120100</v>
      </c>
      <c r="R6045" s="66">
        <f t="shared" si="4112"/>
        <v>120100</v>
      </c>
      <c r="S6045" s="66">
        <f t="shared" si="4112"/>
        <v>120000</v>
      </c>
      <c r="T6045" s="66">
        <f t="shared" si="4112"/>
        <v>0</v>
      </c>
      <c r="U6045" s="66">
        <f t="shared" si="4112"/>
        <v>0</v>
      </c>
      <c r="V6045" s="66">
        <f t="shared" si="4112"/>
        <v>0</v>
      </c>
      <c r="W6045" s="66">
        <f t="shared" si="4112"/>
        <v>0</v>
      </c>
      <c r="X6045" s="66">
        <f t="shared" si="4112"/>
        <v>120000</v>
      </c>
      <c r="Y6045" s="208">
        <f t="shared" si="4097"/>
        <v>99.916736053288929</v>
      </c>
    </row>
    <row r="6046" spans="1:25">
      <c r="A6046" s="23" t="s">
        <v>2045</v>
      </c>
      <c r="B6046" s="23" t="s">
        <v>122</v>
      </c>
      <c r="C6046" s="23" t="s">
        <v>130</v>
      </c>
      <c r="D6046" s="23" t="s">
        <v>2047</v>
      </c>
      <c r="E6046" s="22">
        <v>6141</v>
      </c>
      <c r="F6046" s="23" t="s">
        <v>2054</v>
      </c>
      <c r="G6046" s="128" t="s">
        <v>3150</v>
      </c>
      <c r="H6046" s="32" t="s">
        <v>403</v>
      </c>
      <c r="I6046" s="44">
        <f t="shared" si="4082"/>
        <v>100</v>
      </c>
      <c r="J6046" s="44">
        <v>100</v>
      </c>
      <c r="K6046" s="44">
        <f t="shared" si="4084"/>
        <v>0</v>
      </c>
      <c r="L6046" s="44">
        <v>0</v>
      </c>
      <c r="M6046" s="44">
        <v>0</v>
      </c>
      <c r="N6046" s="44">
        <v>0</v>
      </c>
      <c r="O6046" s="44">
        <v>0</v>
      </c>
      <c r="P6046" s="44">
        <v>0</v>
      </c>
      <c r="Q6046" s="44">
        <v>120100</v>
      </c>
      <c r="R6046" s="44">
        <v>120100</v>
      </c>
      <c r="S6046" s="44">
        <v>120000</v>
      </c>
      <c r="T6046" s="44">
        <f t="shared" si="4100"/>
        <v>0</v>
      </c>
      <c r="U6046" s="44">
        <v>0</v>
      </c>
      <c r="V6046" s="44">
        <v>0</v>
      </c>
      <c r="W6046" s="44"/>
      <c r="X6046" s="44">
        <f t="shared" si="4101"/>
        <v>120000</v>
      </c>
      <c r="Y6046" s="209">
        <f t="shared" si="4097"/>
        <v>99.916736053288929</v>
      </c>
    </row>
    <row r="6047" spans="1:25">
      <c r="A6047" s="20" t="s">
        <v>2045</v>
      </c>
      <c r="B6047" s="20" t="s">
        <v>122</v>
      </c>
      <c r="C6047" s="20" t="s">
        <v>130</v>
      </c>
      <c r="D6047" s="20" t="s">
        <v>2047</v>
      </c>
      <c r="E6047" s="20" t="s">
        <v>193</v>
      </c>
      <c r="F6047" s="23" t="s">
        <v>0</v>
      </c>
      <c r="G6047" s="154" t="s">
        <v>0</v>
      </c>
      <c r="H6047" s="21" t="s">
        <v>36</v>
      </c>
      <c r="I6047" s="66">
        <f t="shared" si="4082"/>
        <v>230000</v>
      </c>
      <c r="J6047" s="66">
        <f t="shared" ref="J6047:P6047" si="4113">SUM(J6048:J6049)</f>
        <v>230000</v>
      </c>
      <c r="K6047" s="66">
        <f t="shared" si="4084"/>
        <v>0</v>
      </c>
      <c r="L6047" s="66">
        <f t="shared" si="4113"/>
        <v>0</v>
      </c>
      <c r="M6047" s="66">
        <f t="shared" si="4113"/>
        <v>0</v>
      </c>
      <c r="N6047" s="66">
        <f t="shared" si="4113"/>
        <v>0</v>
      </c>
      <c r="O6047" s="66">
        <f t="shared" si="4113"/>
        <v>0</v>
      </c>
      <c r="P6047" s="66">
        <f t="shared" si="4113"/>
        <v>0</v>
      </c>
      <c r="Q6047" s="66">
        <f>SUM(Q6048:Q6049)</f>
        <v>230000</v>
      </c>
      <c r="R6047" s="66">
        <f>SUM(R6048:R6049)</f>
        <v>230000</v>
      </c>
      <c r="S6047" s="66">
        <f>SUM(S6048:S6049)</f>
        <v>230000</v>
      </c>
      <c r="T6047" s="66">
        <f t="shared" ref="T6047:X6047" si="4114">SUM(T6048:T6049)</f>
        <v>0</v>
      </c>
      <c r="U6047" s="66">
        <f t="shared" si="4114"/>
        <v>0</v>
      </c>
      <c r="V6047" s="66">
        <f t="shared" si="4114"/>
        <v>0</v>
      </c>
      <c r="W6047" s="66">
        <f t="shared" si="4114"/>
        <v>0</v>
      </c>
      <c r="X6047" s="66">
        <f t="shared" si="4114"/>
        <v>230000</v>
      </c>
      <c r="Y6047" s="208">
        <f t="shared" si="4097"/>
        <v>100</v>
      </c>
    </row>
    <row r="6048" spans="1:25">
      <c r="A6048" s="23" t="s">
        <v>2045</v>
      </c>
      <c r="B6048" s="23" t="s">
        <v>122</v>
      </c>
      <c r="C6048" s="23" t="s">
        <v>130</v>
      </c>
      <c r="D6048" s="23" t="s">
        <v>2047</v>
      </c>
      <c r="E6048" s="22">
        <v>6142</v>
      </c>
      <c r="F6048" s="23" t="s">
        <v>2055</v>
      </c>
      <c r="G6048" s="128" t="s">
        <v>3375</v>
      </c>
      <c r="H6048" s="32" t="s">
        <v>2056</v>
      </c>
      <c r="I6048" s="44">
        <f t="shared" si="4082"/>
        <v>30000</v>
      </c>
      <c r="J6048" s="44">
        <v>30000</v>
      </c>
      <c r="K6048" s="44">
        <f t="shared" si="4084"/>
        <v>0</v>
      </c>
      <c r="L6048" s="44">
        <v>0</v>
      </c>
      <c r="M6048" s="44">
        <v>0</v>
      </c>
      <c r="N6048" s="44">
        <v>0</v>
      </c>
      <c r="O6048" s="44">
        <v>0</v>
      </c>
      <c r="P6048" s="44">
        <v>0</v>
      </c>
      <c r="Q6048" s="44">
        <v>30000</v>
      </c>
      <c r="R6048" s="44">
        <v>30000</v>
      </c>
      <c r="S6048" s="44">
        <v>30000</v>
      </c>
      <c r="T6048" s="44">
        <f t="shared" si="4100"/>
        <v>0</v>
      </c>
      <c r="U6048" s="44">
        <v>0</v>
      </c>
      <c r="V6048" s="44">
        <v>0</v>
      </c>
      <c r="W6048" s="44"/>
      <c r="X6048" s="44">
        <f t="shared" si="4101"/>
        <v>30000</v>
      </c>
      <c r="Y6048" s="209">
        <f t="shared" si="4097"/>
        <v>100</v>
      </c>
    </row>
    <row r="6049" spans="1:25">
      <c r="A6049" s="23" t="s">
        <v>2045</v>
      </c>
      <c r="B6049" s="23" t="s">
        <v>122</v>
      </c>
      <c r="C6049" s="23" t="s">
        <v>130</v>
      </c>
      <c r="D6049" s="23" t="s">
        <v>2047</v>
      </c>
      <c r="E6049" s="22">
        <v>6142</v>
      </c>
      <c r="F6049" s="23" t="s">
        <v>2057</v>
      </c>
      <c r="G6049" s="128" t="s">
        <v>3150</v>
      </c>
      <c r="H6049" s="32" t="s">
        <v>2058</v>
      </c>
      <c r="I6049" s="44">
        <f t="shared" si="4082"/>
        <v>200000</v>
      </c>
      <c r="J6049" s="44">
        <v>200000</v>
      </c>
      <c r="K6049" s="44">
        <f t="shared" si="4084"/>
        <v>0</v>
      </c>
      <c r="L6049" s="44">
        <v>0</v>
      </c>
      <c r="M6049" s="44">
        <v>0</v>
      </c>
      <c r="N6049" s="44">
        <v>0</v>
      </c>
      <c r="O6049" s="44">
        <v>0</v>
      </c>
      <c r="P6049" s="44">
        <v>0</v>
      </c>
      <c r="Q6049" s="44">
        <v>200000</v>
      </c>
      <c r="R6049" s="44">
        <v>200000</v>
      </c>
      <c r="S6049" s="44">
        <v>200000</v>
      </c>
      <c r="T6049" s="44">
        <f t="shared" si="4100"/>
        <v>0</v>
      </c>
      <c r="U6049" s="44">
        <v>0</v>
      </c>
      <c r="V6049" s="44">
        <v>0</v>
      </c>
      <c r="W6049" s="44">
        <v>0</v>
      </c>
      <c r="X6049" s="44">
        <f t="shared" si="4101"/>
        <v>200000</v>
      </c>
      <c r="Y6049" s="209">
        <f t="shared" si="4097"/>
        <v>100</v>
      </c>
    </row>
    <row r="6050" spans="1:25">
      <c r="A6050" s="20" t="s">
        <v>2045</v>
      </c>
      <c r="B6050" s="20" t="s">
        <v>122</v>
      </c>
      <c r="C6050" s="20" t="s">
        <v>130</v>
      </c>
      <c r="D6050" s="20" t="s">
        <v>2047</v>
      </c>
      <c r="E6050" s="20" t="s">
        <v>160</v>
      </c>
      <c r="F6050" s="23" t="s">
        <v>0</v>
      </c>
      <c r="G6050" s="154" t="s">
        <v>0</v>
      </c>
      <c r="H6050" s="21" t="s">
        <v>37</v>
      </c>
      <c r="I6050" s="66">
        <f t="shared" si="4082"/>
        <v>9715242</v>
      </c>
      <c r="J6050" s="66">
        <f t="shared" ref="J6050:P6050" si="4115">SUM(J6051:J6052)</f>
        <v>9715242</v>
      </c>
      <c r="K6050" s="66">
        <f t="shared" si="4084"/>
        <v>0</v>
      </c>
      <c r="L6050" s="66">
        <f t="shared" si="4115"/>
        <v>0</v>
      </c>
      <c r="M6050" s="66">
        <f t="shared" si="4115"/>
        <v>0</v>
      </c>
      <c r="N6050" s="66">
        <f t="shared" si="4115"/>
        <v>0</v>
      </c>
      <c r="O6050" s="66">
        <f t="shared" si="4115"/>
        <v>0</v>
      </c>
      <c r="P6050" s="66">
        <f t="shared" si="4115"/>
        <v>0</v>
      </c>
      <c r="Q6050" s="66">
        <f>SUM(Q6051:Q6052)</f>
        <v>12169612</v>
      </c>
      <c r="R6050" s="66">
        <f>SUM(R6051:R6052)</f>
        <v>12169612</v>
      </c>
      <c r="S6050" s="66">
        <f>SUM(S6051:S6052)</f>
        <v>11850000</v>
      </c>
      <c r="T6050" s="66">
        <f t="shared" ref="T6050:X6050" si="4116">SUM(T6051:T6052)</f>
        <v>319612</v>
      </c>
      <c r="U6050" s="66">
        <f t="shared" si="4116"/>
        <v>215000</v>
      </c>
      <c r="V6050" s="66">
        <f t="shared" si="4116"/>
        <v>104612</v>
      </c>
      <c r="W6050" s="66">
        <f t="shared" si="4116"/>
        <v>0</v>
      </c>
      <c r="X6050" s="66">
        <f t="shared" si="4116"/>
        <v>12169612</v>
      </c>
      <c r="Y6050" s="208">
        <f t="shared" si="4097"/>
        <v>100</v>
      </c>
    </row>
    <row r="6051" spans="1:25">
      <c r="A6051" s="23" t="s">
        <v>2045</v>
      </c>
      <c r="B6051" s="23" t="s">
        <v>122</v>
      </c>
      <c r="C6051" s="23" t="s">
        <v>130</v>
      </c>
      <c r="D6051" s="23" t="s">
        <v>2047</v>
      </c>
      <c r="E6051" s="22">
        <v>6143</v>
      </c>
      <c r="F6051" s="23" t="s">
        <v>2059</v>
      </c>
      <c r="G6051" s="128" t="s">
        <v>3375</v>
      </c>
      <c r="H6051" s="32" t="s">
        <v>3237</v>
      </c>
      <c r="I6051" s="44">
        <f t="shared" si="4082"/>
        <v>5387271</v>
      </c>
      <c r="J6051" s="44">
        <v>5387271</v>
      </c>
      <c r="K6051" s="44">
        <f t="shared" si="4084"/>
        <v>0</v>
      </c>
      <c r="L6051" s="44">
        <v>0</v>
      </c>
      <c r="M6051" s="44">
        <v>0</v>
      </c>
      <c r="N6051" s="44">
        <v>0</v>
      </c>
      <c r="O6051" s="44">
        <v>0</v>
      </c>
      <c r="P6051" s="44">
        <v>0</v>
      </c>
      <c r="Q6051" s="44">
        <v>5368456</v>
      </c>
      <c r="R6051" s="44">
        <v>5368456</v>
      </c>
      <c r="S6051" s="44">
        <v>5200000</v>
      </c>
      <c r="T6051" s="44">
        <f t="shared" si="4100"/>
        <v>168456</v>
      </c>
      <c r="U6051" s="44">
        <v>100000</v>
      </c>
      <c r="V6051" s="44">
        <v>68456</v>
      </c>
      <c r="W6051" s="44"/>
      <c r="X6051" s="44">
        <f t="shared" si="4101"/>
        <v>5368456</v>
      </c>
      <c r="Y6051" s="209">
        <f t="shared" si="4097"/>
        <v>100</v>
      </c>
    </row>
    <row r="6052" spans="1:25">
      <c r="A6052" s="23" t="s">
        <v>2045</v>
      </c>
      <c r="B6052" s="23" t="s">
        <v>122</v>
      </c>
      <c r="C6052" s="23" t="s">
        <v>130</v>
      </c>
      <c r="D6052" s="23" t="s">
        <v>2047</v>
      </c>
      <c r="E6052" s="22">
        <v>6143</v>
      </c>
      <c r="F6052" s="23" t="s">
        <v>2060</v>
      </c>
      <c r="G6052" s="128" t="s">
        <v>3150</v>
      </c>
      <c r="H6052" s="32" t="s">
        <v>3238</v>
      </c>
      <c r="I6052" s="44">
        <f t="shared" si="4082"/>
        <v>4327971</v>
      </c>
      <c r="J6052" s="44">
        <v>4327971</v>
      </c>
      <c r="K6052" s="44">
        <f t="shared" si="4084"/>
        <v>0</v>
      </c>
      <c r="L6052" s="44">
        <v>0</v>
      </c>
      <c r="M6052" s="44">
        <v>0</v>
      </c>
      <c r="N6052" s="44">
        <v>0</v>
      </c>
      <c r="O6052" s="44">
        <v>0</v>
      </c>
      <c r="P6052" s="44">
        <v>0</v>
      </c>
      <c r="Q6052" s="44">
        <v>6801156</v>
      </c>
      <c r="R6052" s="44">
        <v>6801156</v>
      </c>
      <c r="S6052" s="44">
        <v>6650000</v>
      </c>
      <c r="T6052" s="44">
        <f t="shared" si="4100"/>
        <v>151156</v>
      </c>
      <c r="U6052" s="44">
        <v>115000</v>
      </c>
      <c r="V6052" s="44">
        <v>36156</v>
      </c>
      <c r="W6052" s="44">
        <v>0</v>
      </c>
      <c r="X6052" s="44">
        <f t="shared" si="4101"/>
        <v>6801156</v>
      </c>
      <c r="Y6052" s="209">
        <f t="shared" si="4097"/>
        <v>100</v>
      </c>
    </row>
    <row r="6053" spans="1:25">
      <c r="A6053" s="80" t="s">
        <v>2045</v>
      </c>
      <c r="B6053" s="80" t="s">
        <v>122</v>
      </c>
      <c r="C6053" s="80" t="s">
        <v>130</v>
      </c>
      <c r="D6053" s="80" t="s">
        <v>2047</v>
      </c>
      <c r="E6053" s="128">
        <v>6147</v>
      </c>
      <c r="F6053" s="80" t="s">
        <v>3219</v>
      </c>
      <c r="G6053" s="128" t="s">
        <v>3150</v>
      </c>
      <c r="H6053" s="32" t="s">
        <v>40</v>
      </c>
      <c r="I6053" s="44"/>
      <c r="J6053" s="44"/>
      <c r="K6053" s="44"/>
      <c r="L6053" s="44"/>
      <c r="M6053" s="44"/>
      <c r="N6053" s="44"/>
      <c r="O6053" s="44"/>
      <c r="P6053" s="44"/>
      <c r="Q6053" s="44">
        <v>0</v>
      </c>
      <c r="R6053" s="44">
        <v>0</v>
      </c>
      <c r="S6053" s="44">
        <v>0</v>
      </c>
      <c r="T6053" s="44">
        <f t="shared" si="4100"/>
        <v>0</v>
      </c>
      <c r="U6053" s="44"/>
      <c r="V6053" s="44"/>
      <c r="W6053" s="44"/>
      <c r="X6053" s="44">
        <f t="shared" si="4101"/>
        <v>0</v>
      </c>
      <c r="Y6053" s="209">
        <f t="shared" si="4097"/>
        <v>0</v>
      </c>
    </row>
    <row r="6054" spans="1:25">
      <c r="A6054" s="23" t="s">
        <v>2045</v>
      </c>
      <c r="B6054" s="23" t="s">
        <v>122</v>
      </c>
      <c r="C6054" s="23" t="s">
        <v>130</v>
      </c>
      <c r="D6054" s="23" t="s">
        <v>2047</v>
      </c>
      <c r="E6054" s="22">
        <v>6148</v>
      </c>
      <c r="F6054" s="23"/>
      <c r="G6054" s="128" t="s">
        <v>3375</v>
      </c>
      <c r="H6054" s="32" t="s">
        <v>41</v>
      </c>
      <c r="I6054" s="44">
        <f t="shared" si="4082"/>
        <v>100</v>
      </c>
      <c r="J6054" s="44">
        <v>100</v>
      </c>
      <c r="K6054" s="44">
        <f t="shared" si="4084"/>
        <v>0</v>
      </c>
      <c r="L6054" s="44">
        <v>0</v>
      </c>
      <c r="M6054" s="44">
        <v>0</v>
      </c>
      <c r="N6054" s="44">
        <v>0</v>
      </c>
      <c r="O6054" s="44">
        <v>0</v>
      </c>
      <c r="P6054" s="44">
        <v>0</v>
      </c>
      <c r="Q6054" s="44">
        <v>23320</v>
      </c>
      <c r="R6054" s="44">
        <v>23320</v>
      </c>
      <c r="S6054" s="44">
        <v>23220</v>
      </c>
      <c r="T6054" s="44">
        <f t="shared" si="4100"/>
        <v>0</v>
      </c>
      <c r="U6054" s="44"/>
      <c r="V6054" s="44"/>
      <c r="W6054" s="44"/>
      <c r="X6054" s="44">
        <f t="shared" si="4101"/>
        <v>23220</v>
      </c>
      <c r="Y6054" s="209">
        <f t="shared" si="4097"/>
        <v>99.57118353344768</v>
      </c>
    </row>
    <row r="6055" spans="1:25" ht="20.399999999999999">
      <c r="A6055" s="20" t="s">
        <v>0</v>
      </c>
      <c r="B6055" s="20" t="s">
        <v>0</v>
      </c>
      <c r="C6055" s="20" t="s">
        <v>0</v>
      </c>
      <c r="D6055" s="21" t="s">
        <v>0</v>
      </c>
      <c r="E6055" s="21" t="s">
        <v>0</v>
      </c>
      <c r="F6055" s="21" t="s">
        <v>0</v>
      </c>
      <c r="G6055" s="150" t="s">
        <v>0</v>
      </c>
      <c r="H6055" s="30" t="s">
        <v>48</v>
      </c>
      <c r="I6055" s="31">
        <f t="shared" si="4082"/>
        <v>100200</v>
      </c>
      <c r="J6055" s="31">
        <f t="shared" ref="J6055:X6055" si="4117">SUM(J6056)</f>
        <v>100200</v>
      </c>
      <c r="K6055" s="31">
        <f t="shared" si="4084"/>
        <v>0</v>
      </c>
      <c r="L6055" s="31">
        <f t="shared" si="4117"/>
        <v>0</v>
      </c>
      <c r="M6055" s="31">
        <f t="shared" si="4117"/>
        <v>0</v>
      </c>
      <c r="N6055" s="31">
        <f t="shared" si="4117"/>
        <v>0</v>
      </c>
      <c r="O6055" s="31">
        <f t="shared" si="4117"/>
        <v>0</v>
      </c>
      <c r="P6055" s="31">
        <f t="shared" si="4117"/>
        <v>0</v>
      </c>
      <c r="Q6055" s="31">
        <f t="shared" si="4117"/>
        <v>4259007</v>
      </c>
      <c r="R6055" s="31">
        <f t="shared" si="4117"/>
        <v>100400</v>
      </c>
      <c r="S6055" s="31">
        <f t="shared" si="4117"/>
        <v>100000</v>
      </c>
      <c r="T6055" s="31">
        <f t="shared" si="4117"/>
        <v>0</v>
      </c>
      <c r="U6055" s="31">
        <f t="shared" si="4117"/>
        <v>0</v>
      </c>
      <c r="V6055" s="31">
        <f t="shared" si="4117"/>
        <v>0</v>
      </c>
      <c r="W6055" s="31">
        <f t="shared" si="4117"/>
        <v>0</v>
      </c>
      <c r="X6055" s="31">
        <f t="shared" si="4117"/>
        <v>100000</v>
      </c>
      <c r="Y6055" s="220">
        <f t="shared" si="4097"/>
        <v>99.601593625498012</v>
      </c>
    </row>
    <row r="6056" spans="1:25">
      <c r="A6056" s="23" t="s">
        <v>2045</v>
      </c>
      <c r="B6056" s="23" t="s">
        <v>122</v>
      </c>
      <c r="C6056" s="23" t="s">
        <v>130</v>
      </c>
      <c r="D6056" s="23" t="s">
        <v>2047</v>
      </c>
      <c r="E6056" s="21" t="s">
        <v>210</v>
      </c>
      <c r="F6056" s="21" t="s">
        <v>0</v>
      </c>
      <c r="G6056" s="150"/>
      <c r="H6056" s="21" t="s">
        <v>43</v>
      </c>
      <c r="I6056" s="66">
        <f t="shared" si="4082"/>
        <v>100200</v>
      </c>
      <c r="J6056" s="66">
        <f>SUM(J6057,J6061)</f>
        <v>100200</v>
      </c>
      <c r="K6056" s="66">
        <f t="shared" si="4084"/>
        <v>0</v>
      </c>
      <c r="L6056" s="66">
        <f t="shared" ref="L6056:P6056" si="4118">SUM(L6057,L6061)</f>
        <v>0</v>
      </c>
      <c r="M6056" s="66">
        <f t="shared" si="4118"/>
        <v>0</v>
      </c>
      <c r="N6056" s="66">
        <f t="shared" si="4118"/>
        <v>0</v>
      </c>
      <c r="O6056" s="66">
        <f t="shared" si="4118"/>
        <v>0</v>
      </c>
      <c r="P6056" s="66">
        <f t="shared" si="4118"/>
        <v>0</v>
      </c>
      <c r="Q6056" s="66">
        <f t="shared" ref="Q6056:R6056" si="4119">SUM(Q6057,Q6061)</f>
        <v>4259007</v>
      </c>
      <c r="R6056" s="66">
        <f t="shared" si="4119"/>
        <v>100400</v>
      </c>
      <c r="S6056" s="66">
        <f t="shared" ref="S6056" si="4120">SUM(S6057,S6061)</f>
        <v>100000</v>
      </c>
      <c r="T6056" s="66">
        <f t="shared" ref="T6056:X6056" si="4121">SUM(T6057,T6061)</f>
        <v>0</v>
      </c>
      <c r="U6056" s="66">
        <f t="shared" si="4121"/>
        <v>0</v>
      </c>
      <c r="V6056" s="66">
        <f t="shared" si="4121"/>
        <v>0</v>
      </c>
      <c r="W6056" s="66">
        <f t="shared" si="4121"/>
        <v>0</v>
      </c>
      <c r="X6056" s="66">
        <f t="shared" si="4121"/>
        <v>100000</v>
      </c>
      <c r="Y6056" s="208">
        <f t="shared" si="4097"/>
        <v>99.601593625498012</v>
      </c>
    </row>
    <row r="6057" spans="1:25">
      <c r="A6057" s="20" t="s">
        <v>2045</v>
      </c>
      <c r="B6057" s="20" t="s">
        <v>122</v>
      </c>
      <c r="C6057" s="20" t="s">
        <v>130</v>
      </c>
      <c r="D6057" s="20" t="s">
        <v>2047</v>
      </c>
      <c r="E6057" s="20" t="s">
        <v>211</v>
      </c>
      <c r="F6057" s="23" t="s">
        <v>0</v>
      </c>
      <c r="G6057" s="154" t="s">
        <v>0</v>
      </c>
      <c r="H6057" s="21" t="s">
        <v>44</v>
      </c>
      <c r="I6057" s="66">
        <f t="shared" si="4082"/>
        <v>100</v>
      </c>
      <c r="J6057" s="66">
        <f>SUM(J6058:J6060)</f>
        <v>100</v>
      </c>
      <c r="K6057" s="66">
        <f t="shared" si="4084"/>
        <v>0</v>
      </c>
      <c r="L6057" s="66">
        <f t="shared" ref="L6057:P6057" si="4122">SUM(L6058:L6060)</f>
        <v>0</v>
      </c>
      <c r="M6057" s="66">
        <f t="shared" si="4122"/>
        <v>0</v>
      </c>
      <c r="N6057" s="66">
        <f t="shared" si="4122"/>
        <v>0</v>
      </c>
      <c r="O6057" s="66">
        <f t="shared" si="4122"/>
        <v>0</v>
      </c>
      <c r="P6057" s="66">
        <f t="shared" si="4122"/>
        <v>0</v>
      </c>
      <c r="Q6057" s="66">
        <f t="shared" ref="Q6057:R6057" si="4123">SUM(Q6058:Q6060)</f>
        <v>4158907</v>
      </c>
      <c r="R6057" s="66">
        <f t="shared" si="4123"/>
        <v>300</v>
      </c>
      <c r="S6057" s="66">
        <f t="shared" ref="S6057" si="4124">SUM(S6058:S6060)</f>
        <v>0</v>
      </c>
      <c r="T6057" s="66">
        <f t="shared" ref="T6057:X6057" si="4125">SUM(T6058:T6060)</f>
        <v>0</v>
      </c>
      <c r="U6057" s="66">
        <f t="shared" si="4125"/>
        <v>0</v>
      </c>
      <c r="V6057" s="66">
        <f t="shared" si="4125"/>
        <v>0</v>
      </c>
      <c r="W6057" s="66">
        <f t="shared" si="4125"/>
        <v>0</v>
      </c>
      <c r="X6057" s="66">
        <f t="shared" si="4125"/>
        <v>0</v>
      </c>
      <c r="Y6057" s="208">
        <f t="shared" si="4097"/>
        <v>0</v>
      </c>
    </row>
    <row r="6058" spans="1:25">
      <c r="A6058" s="23" t="s">
        <v>2045</v>
      </c>
      <c r="B6058" s="23" t="s">
        <v>122</v>
      </c>
      <c r="C6058" s="23" t="s">
        <v>130</v>
      </c>
      <c r="D6058" s="23" t="s">
        <v>2047</v>
      </c>
      <c r="E6058" s="22">
        <v>6151</v>
      </c>
      <c r="F6058" s="23" t="s">
        <v>2061</v>
      </c>
      <c r="G6058" s="128" t="s">
        <v>3150</v>
      </c>
      <c r="H6058" s="32" t="s">
        <v>314</v>
      </c>
      <c r="I6058" s="44">
        <f t="shared" si="4082"/>
        <v>0</v>
      </c>
      <c r="J6058" s="44">
        <v>0</v>
      </c>
      <c r="K6058" s="44">
        <f t="shared" si="4084"/>
        <v>0</v>
      </c>
      <c r="L6058" s="44">
        <v>0</v>
      </c>
      <c r="M6058" s="44">
        <v>0</v>
      </c>
      <c r="N6058" s="44">
        <v>0</v>
      </c>
      <c r="O6058" s="44">
        <v>0</v>
      </c>
      <c r="P6058" s="44">
        <v>0</v>
      </c>
      <c r="Q6058" s="44">
        <v>836015</v>
      </c>
      <c r="R6058" s="44">
        <v>100</v>
      </c>
      <c r="S6058" s="44">
        <v>0</v>
      </c>
      <c r="T6058" s="44">
        <f t="shared" si="4100"/>
        <v>0</v>
      </c>
      <c r="U6058" s="44"/>
      <c r="V6058" s="44"/>
      <c r="W6058" s="44"/>
      <c r="X6058" s="44">
        <f t="shared" si="4101"/>
        <v>0</v>
      </c>
      <c r="Y6058" s="209">
        <f t="shared" si="4097"/>
        <v>0</v>
      </c>
    </row>
    <row r="6059" spans="1:25">
      <c r="A6059" s="23" t="s">
        <v>2045</v>
      </c>
      <c r="B6059" s="23" t="s">
        <v>122</v>
      </c>
      <c r="C6059" s="23" t="s">
        <v>130</v>
      </c>
      <c r="D6059" s="23" t="s">
        <v>2047</v>
      </c>
      <c r="E6059" s="22">
        <v>6151</v>
      </c>
      <c r="F6059" s="23" t="s">
        <v>2062</v>
      </c>
      <c r="G6059" s="128" t="s">
        <v>3375</v>
      </c>
      <c r="H6059" s="32" t="s">
        <v>2063</v>
      </c>
      <c r="I6059" s="44">
        <f t="shared" si="4082"/>
        <v>100</v>
      </c>
      <c r="J6059" s="44">
        <v>100</v>
      </c>
      <c r="K6059" s="44">
        <f t="shared" si="4084"/>
        <v>0</v>
      </c>
      <c r="L6059" s="44">
        <v>0</v>
      </c>
      <c r="M6059" s="44">
        <v>0</v>
      </c>
      <c r="N6059" s="44">
        <v>0</v>
      </c>
      <c r="O6059" s="44">
        <v>0</v>
      </c>
      <c r="P6059" s="44">
        <v>0</v>
      </c>
      <c r="Q6059" s="44">
        <v>100</v>
      </c>
      <c r="R6059" s="44">
        <v>100</v>
      </c>
      <c r="S6059" s="44">
        <v>0</v>
      </c>
      <c r="T6059" s="44">
        <f t="shared" si="4100"/>
        <v>0</v>
      </c>
      <c r="U6059" s="44"/>
      <c r="V6059" s="44"/>
      <c r="W6059" s="44"/>
      <c r="X6059" s="44">
        <f t="shared" si="4101"/>
        <v>0</v>
      </c>
      <c r="Y6059" s="209">
        <f t="shared" si="4097"/>
        <v>0</v>
      </c>
    </row>
    <row r="6060" spans="1:25">
      <c r="A6060" s="23" t="s">
        <v>2045</v>
      </c>
      <c r="B6060" s="23" t="s">
        <v>122</v>
      </c>
      <c r="C6060" s="23" t="s">
        <v>130</v>
      </c>
      <c r="D6060" s="23" t="s">
        <v>2047</v>
      </c>
      <c r="E6060" s="22">
        <v>6151</v>
      </c>
      <c r="F6060" s="23" t="s">
        <v>2064</v>
      </c>
      <c r="G6060" s="128" t="s">
        <v>3375</v>
      </c>
      <c r="H6060" s="32" t="s">
        <v>314</v>
      </c>
      <c r="I6060" s="44">
        <f t="shared" si="4082"/>
        <v>0</v>
      </c>
      <c r="J6060" s="44">
        <v>0</v>
      </c>
      <c r="K6060" s="44">
        <f t="shared" si="4084"/>
        <v>0</v>
      </c>
      <c r="L6060" s="44">
        <v>0</v>
      </c>
      <c r="M6060" s="44">
        <v>0</v>
      </c>
      <c r="N6060" s="44">
        <v>0</v>
      </c>
      <c r="O6060" s="44">
        <v>0</v>
      </c>
      <c r="P6060" s="44">
        <v>0</v>
      </c>
      <c r="Q6060" s="44">
        <v>3322792</v>
      </c>
      <c r="R6060" s="44">
        <v>100</v>
      </c>
      <c r="S6060" s="44">
        <v>0</v>
      </c>
      <c r="T6060" s="44">
        <f t="shared" si="4100"/>
        <v>0</v>
      </c>
      <c r="U6060" s="44"/>
      <c r="V6060" s="44"/>
      <c r="W6060" s="44"/>
      <c r="X6060" s="44">
        <f t="shared" si="4101"/>
        <v>0</v>
      </c>
      <c r="Y6060" s="209">
        <f t="shared" si="4097"/>
        <v>0</v>
      </c>
    </row>
    <row r="6061" spans="1:25">
      <c r="A6061" s="20" t="s">
        <v>2045</v>
      </c>
      <c r="B6061" s="20" t="s">
        <v>122</v>
      </c>
      <c r="C6061" s="20" t="s">
        <v>130</v>
      </c>
      <c r="D6061" s="20" t="s">
        <v>2047</v>
      </c>
      <c r="E6061" s="20" t="s">
        <v>315</v>
      </c>
      <c r="F6061" s="23" t="s">
        <v>0</v>
      </c>
      <c r="G6061" s="154" t="s">
        <v>0</v>
      </c>
      <c r="H6061" s="21" t="s">
        <v>46</v>
      </c>
      <c r="I6061" s="66">
        <f t="shared" si="4082"/>
        <v>100100</v>
      </c>
      <c r="J6061" s="66">
        <f>SUM(J6062:J6063)</f>
        <v>100100</v>
      </c>
      <c r="K6061" s="66">
        <f t="shared" si="4084"/>
        <v>0</v>
      </c>
      <c r="L6061" s="66">
        <f t="shared" ref="L6061:X6061" si="4126">SUM(L6062:L6063)</f>
        <v>0</v>
      </c>
      <c r="M6061" s="66">
        <f t="shared" si="4126"/>
        <v>0</v>
      </c>
      <c r="N6061" s="66">
        <f t="shared" si="4126"/>
        <v>0</v>
      </c>
      <c r="O6061" s="66">
        <f t="shared" si="4126"/>
        <v>0</v>
      </c>
      <c r="P6061" s="66">
        <f t="shared" si="4126"/>
        <v>0</v>
      </c>
      <c r="Q6061" s="66">
        <f t="shared" si="4126"/>
        <v>100100</v>
      </c>
      <c r="R6061" s="66">
        <f t="shared" si="4126"/>
        <v>100100</v>
      </c>
      <c r="S6061" s="66">
        <f t="shared" si="4126"/>
        <v>100000</v>
      </c>
      <c r="T6061" s="66">
        <f t="shared" si="4126"/>
        <v>0</v>
      </c>
      <c r="U6061" s="66">
        <f t="shared" si="4126"/>
        <v>0</v>
      </c>
      <c r="V6061" s="66">
        <f t="shared" si="4126"/>
        <v>0</v>
      </c>
      <c r="W6061" s="66">
        <f t="shared" si="4126"/>
        <v>0</v>
      </c>
      <c r="X6061" s="66">
        <f t="shared" si="4126"/>
        <v>100000</v>
      </c>
      <c r="Y6061" s="208">
        <f t="shared" si="4097"/>
        <v>99.900099900099903</v>
      </c>
    </row>
    <row r="6062" spans="1:25">
      <c r="A6062" s="23" t="s">
        <v>2045</v>
      </c>
      <c r="B6062" s="23" t="s">
        <v>122</v>
      </c>
      <c r="C6062" s="23" t="s">
        <v>130</v>
      </c>
      <c r="D6062" s="23" t="s">
        <v>2047</v>
      </c>
      <c r="E6062" s="22">
        <v>6153</v>
      </c>
      <c r="F6062" s="23" t="s">
        <v>2065</v>
      </c>
      <c r="G6062" s="128" t="s">
        <v>3375</v>
      </c>
      <c r="H6062" s="32" t="s">
        <v>2066</v>
      </c>
      <c r="I6062" s="44">
        <f t="shared" si="4082"/>
        <v>100</v>
      </c>
      <c r="J6062" s="44">
        <v>100</v>
      </c>
      <c r="K6062" s="44">
        <f t="shared" si="4084"/>
        <v>0</v>
      </c>
      <c r="L6062" s="44">
        <v>0</v>
      </c>
      <c r="M6062" s="44">
        <v>0</v>
      </c>
      <c r="N6062" s="44">
        <v>0</v>
      </c>
      <c r="O6062" s="44">
        <v>0</v>
      </c>
      <c r="P6062" s="44">
        <v>0</v>
      </c>
      <c r="Q6062" s="44">
        <v>100</v>
      </c>
      <c r="R6062" s="44">
        <v>100</v>
      </c>
      <c r="S6062" s="44">
        <v>0</v>
      </c>
      <c r="T6062" s="44">
        <f t="shared" si="4100"/>
        <v>0</v>
      </c>
      <c r="U6062" s="44"/>
      <c r="V6062" s="44"/>
      <c r="W6062" s="44"/>
      <c r="X6062" s="44">
        <f t="shared" si="4101"/>
        <v>0</v>
      </c>
      <c r="Y6062" s="209">
        <f t="shared" si="4097"/>
        <v>0</v>
      </c>
    </row>
    <row r="6063" spans="1:25">
      <c r="A6063" s="23" t="s">
        <v>2045</v>
      </c>
      <c r="B6063" s="23" t="s">
        <v>122</v>
      </c>
      <c r="C6063" s="23" t="s">
        <v>130</v>
      </c>
      <c r="D6063" s="23" t="s">
        <v>2047</v>
      </c>
      <c r="E6063" s="22">
        <v>6153</v>
      </c>
      <c r="F6063" s="23" t="s">
        <v>2067</v>
      </c>
      <c r="G6063" s="128" t="s">
        <v>3150</v>
      </c>
      <c r="H6063" s="32" t="s">
        <v>2068</v>
      </c>
      <c r="I6063" s="44">
        <f t="shared" si="4082"/>
        <v>100000</v>
      </c>
      <c r="J6063" s="44">
        <v>100000</v>
      </c>
      <c r="K6063" s="44">
        <f t="shared" si="4084"/>
        <v>0</v>
      </c>
      <c r="L6063" s="44">
        <v>0</v>
      </c>
      <c r="M6063" s="44">
        <v>0</v>
      </c>
      <c r="N6063" s="44">
        <v>0</v>
      </c>
      <c r="O6063" s="44">
        <v>0</v>
      </c>
      <c r="P6063" s="44">
        <v>0</v>
      </c>
      <c r="Q6063" s="44">
        <v>100000</v>
      </c>
      <c r="R6063" s="44">
        <v>100000</v>
      </c>
      <c r="S6063" s="44">
        <v>100000</v>
      </c>
      <c r="T6063" s="44">
        <f t="shared" si="4100"/>
        <v>0</v>
      </c>
      <c r="U6063" s="44">
        <v>0</v>
      </c>
      <c r="V6063" s="44"/>
      <c r="W6063" s="44"/>
      <c r="X6063" s="44">
        <f t="shared" si="4101"/>
        <v>100000</v>
      </c>
      <c r="Y6063" s="209">
        <f t="shared" si="4097"/>
        <v>100</v>
      </c>
    </row>
    <row r="6064" spans="1:25" ht="20.399999999999999">
      <c r="A6064" s="20" t="s">
        <v>0</v>
      </c>
      <c r="B6064" s="20" t="s">
        <v>0</v>
      </c>
      <c r="C6064" s="20" t="s">
        <v>0</v>
      </c>
      <c r="D6064" s="21" t="s">
        <v>0</v>
      </c>
      <c r="E6064" s="21" t="s">
        <v>0</v>
      </c>
      <c r="F6064" s="21" t="s">
        <v>0</v>
      </c>
      <c r="G6064" s="150" t="s">
        <v>0</v>
      </c>
      <c r="H6064" s="30" t="s">
        <v>60</v>
      </c>
      <c r="I6064" s="31">
        <f t="shared" si="4082"/>
        <v>5000</v>
      </c>
      <c r="J6064" s="31">
        <f t="shared" ref="J6064:X6065" si="4127">SUM(J6065)</f>
        <v>5000</v>
      </c>
      <c r="K6064" s="31">
        <f t="shared" si="4084"/>
        <v>0</v>
      </c>
      <c r="L6064" s="31">
        <f t="shared" si="4127"/>
        <v>0</v>
      </c>
      <c r="M6064" s="31">
        <f t="shared" si="4127"/>
        <v>0</v>
      </c>
      <c r="N6064" s="31">
        <f t="shared" si="4127"/>
        <v>0</v>
      </c>
      <c r="O6064" s="31">
        <f t="shared" si="4127"/>
        <v>0</v>
      </c>
      <c r="P6064" s="31">
        <f t="shared" si="4127"/>
        <v>0</v>
      </c>
      <c r="Q6064" s="31">
        <f t="shared" si="4127"/>
        <v>5000</v>
      </c>
      <c r="R6064" s="31">
        <f t="shared" si="4127"/>
        <v>5000</v>
      </c>
      <c r="S6064" s="31">
        <f t="shared" si="4127"/>
        <v>5000</v>
      </c>
      <c r="T6064" s="31">
        <f t="shared" si="4127"/>
        <v>0</v>
      </c>
      <c r="U6064" s="31">
        <f t="shared" si="4127"/>
        <v>0</v>
      </c>
      <c r="V6064" s="31">
        <f t="shared" si="4127"/>
        <v>0</v>
      </c>
      <c r="W6064" s="31">
        <f t="shared" si="4127"/>
        <v>0</v>
      </c>
      <c r="X6064" s="31">
        <f t="shared" si="4127"/>
        <v>5000</v>
      </c>
      <c r="Y6064" s="220">
        <f t="shared" si="4097"/>
        <v>100</v>
      </c>
    </row>
    <row r="6065" spans="1:25">
      <c r="A6065" s="23" t="s">
        <v>2045</v>
      </c>
      <c r="B6065" s="23" t="s">
        <v>122</v>
      </c>
      <c r="C6065" s="23" t="s">
        <v>130</v>
      </c>
      <c r="D6065" s="23" t="s">
        <v>2047</v>
      </c>
      <c r="E6065" s="21" t="s">
        <v>166</v>
      </c>
      <c r="F6065" s="21" t="s">
        <v>0</v>
      </c>
      <c r="G6065" s="150" t="s">
        <v>0</v>
      </c>
      <c r="H6065" s="21" t="s">
        <v>53</v>
      </c>
      <c r="I6065" s="66">
        <f t="shared" si="4082"/>
        <v>5000</v>
      </c>
      <c r="J6065" s="66">
        <f t="shared" si="4127"/>
        <v>5000</v>
      </c>
      <c r="K6065" s="66">
        <f t="shared" si="4084"/>
        <v>0</v>
      </c>
      <c r="L6065" s="66">
        <f t="shared" si="4127"/>
        <v>0</v>
      </c>
      <c r="M6065" s="66">
        <f t="shared" si="4127"/>
        <v>0</v>
      </c>
      <c r="N6065" s="66">
        <f t="shared" si="4127"/>
        <v>0</v>
      </c>
      <c r="O6065" s="66">
        <f t="shared" si="4127"/>
        <v>0</v>
      </c>
      <c r="P6065" s="66">
        <f t="shared" si="4127"/>
        <v>0</v>
      </c>
      <c r="Q6065" s="66">
        <f t="shared" si="4127"/>
        <v>5000</v>
      </c>
      <c r="R6065" s="66">
        <f t="shared" si="4127"/>
        <v>5000</v>
      </c>
      <c r="S6065" s="66">
        <f t="shared" si="4127"/>
        <v>5000</v>
      </c>
      <c r="T6065" s="66">
        <f t="shared" si="4127"/>
        <v>0</v>
      </c>
      <c r="U6065" s="66">
        <f t="shared" si="4127"/>
        <v>0</v>
      </c>
      <c r="V6065" s="66">
        <f t="shared" si="4127"/>
        <v>0</v>
      </c>
      <c r="W6065" s="66">
        <f t="shared" si="4127"/>
        <v>0</v>
      </c>
      <c r="X6065" s="66">
        <f t="shared" si="4127"/>
        <v>5000</v>
      </c>
      <c r="Y6065" s="208">
        <f t="shared" si="4097"/>
        <v>100</v>
      </c>
    </row>
    <row r="6066" spans="1:25">
      <c r="A6066" s="23" t="s">
        <v>2045</v>
      </c>
      <c r="B6066" s="23" t="s">
        <v>122</v>
      </c>
      <c r="C6066" s="23" t="s">
        <v>130</v>
      </c>
      <c r="D6066" s="23" t="s">
        <v>2047</v>
      </c>
      <c r="E6066" s="22">
        <v>8213</v>
      </c>
      <c r="F6066" s="23"/>
      <c r="G6066" s="128" t="s">
        <v>3375</v>
      </c>
      <c r="H6066" s="32" t="s">
        <v>56</v>
      </c>
      <c r="I6066" s="44">
        <f t="shared" si="4082"/>
        <v>5000</v>
      </c>
      <c r="J6066" s="44">
        <v>5000</v>
      </c>
      <c r="K6066" s="44">
        <f t="shared" si="4084"/>
        <v>0</v>
      </c>
      <c r="L6066" s="44">
        <v>0</v>
      </c>
      <c r="M6066" s="44">
        <v>0</v>
      </c>
      <c r="N6066" s="44">
        <v>0</v>
      </c>
      <c r="O6066" s="44">
        <v>0</v>
      </c>
      <c r="P6066" s="44">
        <v>0</v>
      </c>
      <c r="Q6066" s="44">
        <v>5000</v>
      </c>
      <c r="R6066" s="44">
        <v>5000</v>
      </c>
      <c r="S6066" s="44">
        <v>5000</v>
      </c>
      <c r="T6066" s="44">
        <f t="shared" si="4100"/>
        <v>0</v>
      </c>
      <c r="U6066" s="44">
        <v>0</v>
      </c>
      <c r="V6066" s="44"/>
      <c r="W6066" s="44"/>
      <c r="X6066" s="44">
        <f t="shared" si="4101"/>
        <v>5000</v>
      </c>
      <c r="Y6066" s="209">
        <f t="shared" si="4097"/>
        <v>100</v>
      </c>
    </row>
    <row r="6067" spans="1:25">
      <c r="A6067" s="32" t="s">
        <v>0</v>
      </c>
      <c r="B6067" s="32" t="s">
        <v>0</v>
      </c>
      <c r="C6067" s="32" t="s">
        <v>0</v>
      </c>
      <c r="D6067" s="32" t="s">
        <v>0</v>
      </c>
      <c r="E6067" s="32" t="s">
        <v>0</v>
      </c>
      <c r="F6067" s="32" t="s">
        <v>0</v>
      </c>
      <c r="G6067" s="154" t="s">
        <v>0</v>
      </c>
      <c r="H6067" s="30" t="s">
        <v>2069</v>
      </c>
      <c r="I6067" s="31">
        <f t="shared" si="4082"/>
        <v>10659792</v>
      </c>
      <c r="J6067" s="31">
        <f>SUM(J6026,J6043,J6055,J6064)</f>
        <v>10659792</v>
      </c>
      <c r="K6067" s="31">
        <f t="shared" si="4084"/>
        <v>0</v>
      </c>
      <c r="L6067" s="31">
        <f t="shared" ref="L6067:X6067" si="4128">SUM(L6026,L6043,L6055,L6064)</f>
        <v>0</v>
      </c>
      <c r="M6067" s="31">
        <f t="shared" si="4128"/>
        <v>0</v>
      </c>
      <c r="N6067" s="31">
        <f t="shared" si="4128"/>
        <v>0</v>
      </c>
      <c r="O6067" s="31">
        <f t="shared" si="4128"/>
        <v>0</v>
      </c>
      <c r="P6067" s="31">
        <f t="shared" si="4128"/>
        <v>0</v>
      </c>
      <c r="Q6067" s="31">
        <f t="shared" si="4128"/>
        <v>17560408</v>
      </c>
      <c r="R6067" s="31">
        <f t="shared" si="4128"/>
        <v>13401801</v>
      </c>
      <c r="S6067" s="31">
        <f t="shared" si="4128"/>
        <v>12846333</v>
      </c>
      <c r="T6067" s="31">
        <f t="shared" si="4128"/>
        <v>554868</v>
      </c>
      <c r="U6067" s="31">
        <f t="shared" si="4128"/>
        <v>342796</v>
      </c>
      <c r="V6067" s="31">
        <f t="shared" si="4128"/>
        <v>158592</v>
      </c>
      <c r="W6067" s="31">
        <f t="shared" si="4128"/>
        <v>53480</v>
      </c>
      <c r="X6067" s="31">
        <f t="shared" si="4128"/>
        <v>13401201</v>
      </c>
      <c r="Y6067" s="220">
        <f t="shared" si="4097"/>
        <v>99.99552298978324</v>
      </c>
    </row>
    <row r="6068" spans="1:25" ht="15" thickBot="1">
      <c r="A6068" s="32" t="s">
        <v>0</v>
      </c>
      <c r="B6068" s="32" t="s">
        <v>0</v>
      </c>
      <c r="C6068" s="32" t="s">
        <v>0</v>
      </c>
      <c r="D6068" s="32" t="s">
        <v>0</v>
      </c>
      <c r="E6068" s="32" t="s">
        <v>0</v>
      </c>
      <c r="F6068" s="32" t="s">
        <v>0</v>
      </c>
      <c r="G6068" s="154" t="s">
        <v>0</v>
      </c>
      <c r="H6068" s="21" t="s">
        <v>170</v>
      </c>
      <c r="I6068" s="66">
        <f t="shared" si="4082"/>
        <v>15</v>
      </c>
      <c r="J6068" s="66">
        <v>15</v>
      </c>
      <c r="K6068" s="66">
        <f t="shared" si="4084"/>
        <v>0</v>
      </c>
      <c r="L6068" s="66" t="s">
        <v>0</v>
      </c>
      <c r="M6068" s="66" t="s">
        <v>0</v>
      </c>
      <c r="N6068" s="66" t="s">
        <v>0</v>
      </c>
      <c r="O6068" s="66" t="s">
        <v>0</v>
      </c>
      <c r="P6068" s="66" t="s">
        <v>0</v>
      </c>
      <c r="Q6068" s="66">
        <v>0</v>
      </c>
      <c r="R6068" s="66"/>
      <c r="S6068" s="66"/>
      <c r="T6068" s="66"/>
      <c r="U6068" s="66"/>
      <c r="V6068" s="66"/>
      <c r="W6068" s="66"/>
      <c r="X6068" s="66"/>
      <c r="Y6068" s="208">
        <v>0</v>
      </c>
    </row>
    <row r="6069" spans="1:25" ht="41.4" thickBot="1">
      <c r="A6069" s="252" t="s">
        <v>0</v>
      </c>
      <c r="B6069" s="252" t="s">
        <v>0</v>
      </c>
      <c r="C6069" s="252" t="s">
        <v>0</v>
      </c>
      <c r="D6069" s="252" t="s">
        <v>0</v>
      </c>
      <c r="E6069" s="252" t="s">
        <v>0</v>
      </c>
      <c r="F6069" s="252" t="s">
        <v>0</v>
      </c>
      <c r="G6069" s="258" t="s">
        <v>0</v>
      </c>
      <c r="H6069" s="24" t="s">
        <v>72</v>
      </c>
      <c r="I6069" s="1" t="s">
        <v>3093</v>
      </c>
      <c r="J6069" s="1" t="s">
        <v>3130</v>
      </c>
      <c r="K6069" s="1" t="s">
        <v>3</v>
      </c>
      <c r="L6069" s="1" t="s">
        <v>4</v>
      </c>
      <c r="M6069" s="1" t="s">
        <v>5</v>
      </c>
      <c r="N6069" s="1" t="s">
        <v>6</v>
      </c>
      <c r="O6069" s="1" t="s">
        <v>7</v>
      </c>
      <c r="P6069" s="1" t="s">
        <v>8</v>
      </c>
      <c r="Q6069" s="1" t="s">
        <v>3344</v>
      </c>
      <c r="R6069" s="1" t="s">
        <v>3427</v>
      </c>
      <c r="S6069" s="1" t="s">
        <v>3447</v>
      </c>
      <c r="T6069" s="1" t="s">
        <v>3448</v>
      </c>
      <c r="U6069" s="1" t="s">
        <v>3452</v>
      </c>
      <c r="V6069" s="1" t="s">
        <v>3449</v>
      </c>
      <c r="W6069" s="1" t="s">
        <v>3450</v>
      </c>
      <c r="X6069" s="1" t="s">
        <v>3451</v>
      </c>
      <c r="Y6069" s="216" t="s">
        <v>3385</v>
      </c>
    </row>
    <row r="6070" spans="1:25">
      <c r="A6070" s="253"/>
      <c r="B6070" s="253"/>
      <c r="C6070" s="253"/>
      <c r="D6070" s="253"/>
      <c r="E6070" s="253"/>
      <c r="F6070" s="253"/>
      <c r="G6070" s="259"/>
      <c r="H6070" s="33" t="s">
        <v>0</v>
      </c>
      <c r="I6070" s="45">
        <v>1</v>
      </c>
      <c r="J6070" s="45">
        <v>3</v>
      </c>
      <c r="K6070" s="45" t="s">
        <v>9</v>
      </c>
      <c r="L6070" s="45">
        <v>5</v>
      </c>
      <c r="M6070" s="45">
        <v>6</v>
      </c>
      <c r="N6070" s="45">
        <v>7</v>
      </c>
      <c r="O6070" s="45">
        <v>8</v>
      </c>
      <c r="P6070" s="45">
        <v>9</v>
      </c>
      <c r="Q6070" s="45">
        <v>1</v>
      </c>
      <c r="R6070" s="45">
        <v>2</v>
      </c>
      <c r="S6070" s="45">
        <v>3</v>
      </c>
      <c r="T6070" s="45" t="s">
        <v>3453</v>
      </c>
      <c r="U6070" s="45">
        <v>5</v>
      </c>
      <c r="V6070" s="45">
        <v>6</v>
      </c>
      <c r="W6070" s="45">
        <v>7</v>
      </c>
      <c r="X6070" s="45" t="s">
        <v>3454</v>
      </c>
      <c r="Y6070" s="276">
        <v>9</v>
      </c>
    </row>
    <row r="6071" spans="1:25">
      <c r="A6071" s="253"/>
      <c r="B6071" s="253"/>
      <c r="C6071" s="253"/>
      <c r="D6071" s="253"/>
      <c r="E6071" s="253"/>
      <c r="F6071" s="253"/>
      <c r="G6071" s="259"/>
      <c r="H6071" s="34" t="s">
        <v>104</v>
      </c>
      <c r="I6071" s="35">
        <f t="shared" si="4082"/>
        <v>6031721</v>
      </c>
      <c r="J6071" s="35">
        <f>SUM(J6028,J6030,J6031,J6032,J6033,J6035,J6037,J6039,J6040,J6041,J6048,J6051,J6054,J6059,J6060,J6062,J6066)</f>
        <v>6031721</v>
      </c>
      <c r="K6071" s="35">
        <f t="shared" si="4084"/>
        <v>0</v>
      </c>
      <c r="L6071" s="35">
        <f t="shared" ref="L6071:P6071" si="4129">SUM(L6028,L6030,L6031,L6032,L6033,L6035,L6037,L6039,L6040,L6041,L6048,L6051,L6054,L6059,L6060,L6062,L6066)</f>
        <v>0</v>
      </c>
      <c r="M6071" s="35">
        <f t="shared" si="4129"/>
        <v>0</v>
      </c>
      <c r="N6071" s="35">
        <f t="shared" si="4129"/>
        <v>0</v>
      </c>
      <c r="O6071" s="35">
        <f t="shared" si="4129"/>
        <v>0</v>
      </c>
      <c r="P6071" s="35">
        <f t="shared" si="4129"/>
        <v>0</v>
      </c>
      <c r="Q6071" s="35">
        <f t="shared" ref="Q6071:R6071" si="4130">SUM(Q6028,Q6030,Q6031,Q6032,Q6033,Q6035,Q6037,Q6039,Q6040,Q6041,Q6048,Q6051,Q6054,Q6059,Q6060,Q6062,Q6066)</f>
        <v>9453137</v>
      </c>
      <c r="R6071" s="35">
        <f t="shared" si="4130"/>
        <v>6130445</v>
      </c>
      <c r="S6071" s="35">
        <f t="shared" ref="S6071" si="4131">SUM(S6028,S6030,S6031,S6032,S6033,S6035,S6037,S6039,S6040,S6041,S6048,S6051,S6054,S6059,S6060,S6062,S6066)</f>
        <v>5776333</v>
      </c>
      <c r="T6071" s="35">
        <f t="shared" ref="T6071:X6071" si="4132">SUM(T6028,T6030,T6031,T6032,T6033,T6035,T6037,T6039,T6040,T6041,T6048,T6051,T6054,T6059,T6060,T6062,T6066)</f>
        <v>353712</v>
      </c>
      <c r="U6071" s="35">
        <f t="shared" si="4132"/>
        <v>177796</v>
      </c>
      <c r="V6071" s="35">
        <f t="shared" si="4132"/>
        <v>122436</v>
      </c>
      <c r="W6071" s="35">
        <f t="shared" si="4132"/>
        <v>53480</v>
      </c>
      <c r="X6071" s="35">
        <f t="shared" si="4132"/>
        <v>6130045</v>
      </c>
      <c r="Y6071" s="218">
        <f t="shared" ref="Y6071:Y6073" si="4133">IF(R6071=0,0,(X6071/R6071)*100)</f>
        <v>99.993475188179644</v>
      </c>
    </row>
    <row r="6072" spans="1:25">
      <c r="A6072" s="253"/>
      <c r="B6072" s="253"/>
      <c r="C6072" s="253"/>
      <c r="D6072" s="253"/>
      <c r="E6072" s="253"/>
      <c r="F6072" s="253"/>
      <c r="G6072" s="259"/>
      <c r="H6072" s="34" t="s">
        <v>105</v>
      </c>
      <c r="I6072" s="35">
        <f t="shared" si="4082"/>
        <v>4628071</v>
      </c>
      <c r="J6072" s="35">
        <f>SUM(J6049,J6046,J6052,J6058,J6063)</f>
        <v>4628071</v>
      </c>
      <c r="K6072" s="35">
        <f t="shared" si="4084"/>
        <v>0</v>
      </c>
      <c r="L6072" s="35">
        <f t="shared" ref="L6072:P6072" si="4134">SUM(L6049,L6046,L6052,L6058,L6063)</f>
        <v>0</v>
      </c>
      <c r="M6072" s="35">
        <f t="shared" si="4134"/>
        <v>0</v>
      </c>
      <c r="N6072" s="35">
        <f t="shared" si="4134"/>
        <v>0</v>
      </c>
      <c r="O6072" s="35">
        <f t="shared" si="4134"/>
        <v>0</v>
      </c>
      <c r="P6072" s="35">
        <f t="shared" si="4134"/>
        <v>0</v>
      </c>
      <c r="Q6072" s="35">
        <f t="shared" ref="Q6072:R6072" si="4135">SUM(Q6049,Q6046,Q6052,Q6058,Q6063)</f>
        <v>8057271</v>
      </c>
      <c r="R6072" s="35">
        <f t="shared" si="4135"/>
        <v>7221356</v>
      </c>
      <c r="S6072" s="35">
        <f t="shared" ref="S6072" si="4136">SUM(S6049,S6046,S6052,S6058,S6063)</f>
        <v>7070000</v>
      </c>
      <c r="T6072" s="35">
        <f t="shared" ref="T6072:X6072" si="4137">SUM(T6049,T6046,T6052,T6058,T6063)</f>
        <v>151156</v>
      </c>
      <c r="U6072" s="35">
        <f t="shared" si="4137"/>
        <v>115000</v>
      </c>
      <c r="V6072" s="35">
        <f t="shared" si="4137"/>
        <v>36156</v>
      </c>
      <c r="W6072" s="35">
        <f t="shared" si="4137"/>
        <v>0</v>
      </c>
      <c r="X6072" s="35">
        <f t="shared" si="4137"/>
        <v>7221156</v>
      </c>
      <c r="Y6072" s="218">
        <f t="shared" si="4133"/>
        <v>99.997230437053659</v>
      </c>
    </row>
    <row r="6073" spans="1:25">
      <c r="A6073" s="253"/>
      <c r="B6073" s="253"/>
      <c r="C6073" s="253"/>
      <c r="D6073" s="253"/>
      <c r="E6073" s="253"/>
      <c r="F6073" s="253"/>
      <c r="G6073" s="259"/>
      <c r="H6073" s="36" t="s">
        <v>69</v>
      </c>
      <c r="I6073" s="35">
        <f t="shared" si="4082"/>
        <v>10659792</v>
      </c>
      <c r="J6073" s="35">
        <f t="shared" ref="J6073:P6073" si="4138">SUM(J6071:J6072)</f>
        <v>10659792</v>
      </c>
      <c r="K6073" s="35">
        <f t="shared" si="4084"/>
        <v>0</v>
      </c>
      <c r="L6073" s="35">
        <f t="shared" si="4138"/>
        <v>0</v>
      </c>
      <c r="M6073" s="35">
        <f t="shared" si="4138"/>
        <v>0</v>
      </c>
      <c r="N6073" s="35">
        <f t="shared" si="4138"/>
        <v>0</v>
      </c>
      <c r="O6073" s="35">
        <f t="shared" si="4138"/>
        <v>0</v>
      </c>
      <c r="P6073" s="35">
        <f t="shared" si="4138"/>
        <v>0</v>
      </c>
      <c r="Q6073" s="35">
        <f>SUM(Q6071:Q6072)</f>
        <v>17510408</v>
      </c>
      <c r="R6073" s="35">
        <f>SUM(R6071:R6072)</f>
        <v>13351801</v>
      </c>
      <c r="S6073" s="35">
        <f>SUM(S6071:S6072)</f>
        <v>12846333</v>
      </c>
      <c r="T6073" s="35">
        <f t="shared" ref="T6073:X6073" si="4139">SUM(T6071:T6072)</f>
        <v>504868</v>
      </c>
      <c r="U6073" s="35">
        <f t="shared" si="4139"/>
        <v>292796</v>
      </c>
      <c r="V6073" s="35">
        <f t="shared" si="4139"/>
        <v>158592</v>
      </c>
      <c r="W6073" s="35">
        <f t="shared" si="4139"/>
        <v>53480</v>
      </c>
      <c r="X6073" s="35">
        <f t="shared" si="4139"/>
        <v>13351201</v>
      </c>
      <c r="Y6073" s="218">
        <f t="shared" si="4133"/>
        <v>99.995506224216484</v>
      </c>
    </row>
    <row r="6074" spans="1:25">
      <c r="A6074" s="254"/>
      <c r="B6074" s="254"/>
      <c r="C6074" s="254"/>
      <c r="D6074" s="254"/>
      <c r="E6074" s="254"/>
      <c r="F6074" s="254"/>
      <c r="G6074" s="260"/>
    </row>
    <row r="6075" spans="1:25">
      <c r="A6075" s="32" t="s">
        <v>0</v>
      </c>
      <c r="B6075" s="32" t="s">
        <v>0</v>
      </c>
      <c r="C6075" s="32" t="s">
        <v>0</v>
      </c>
      <c r="D6075" s="32" t="s">
        <v>0</v>
      </c>
      <c r="E6075" s="32" t="s">
        <v>0</v>
      </c>
      <c r="F6075" s="32" t="s">
        <v>0</v>
      </c>
      <c r="G6075" s="154" t="s">
        <v>0</v>
      </c>
      <c r="H6075" s="37" t="s">
        <v>0</v>
      </c>
      <c r="I6075" s="37"/>
      <c r="J6075" s="37"/>
      <c r="K6075" s="37"/>
      <c r="L6075" s="37" t="s">
        <v>0</v>
      </c>
      <c r="M6075" s="37" t="s">
        <v>0</v>
      </c>
      <c r="N6075" s="37" t="s">
        <v>0</v>
      </c>
      <c r="O6075" s="37" t="s">
        <v>0</v>
      </c>
      <c r="P6075" s="37" t="s">
        <v>0</v>
      </c>
      <c r="Q6075" s="37"/>
      <c r="R6075" s="37"/>
      <c r="S6075" s="37"/>
      <c r="T6075" s="37" t="s">
        <v>0</v>
      </c>
      <c r="U6075" s="37" t="s">
        <v>0</v>
      </c>
      <c r="V6075" s="37" t="s">
        <v>0</v>
      </c>
      <c r="W6075" s="37" t="s">
        <v>0</v>
      </c>
      <c r="X6075" s="37" t="s">
        <v>0</v>
      </c>
      <c r="Y6075" s="219"/>
    </row>
    <row r="6076" spans="1:25">
      <c r="A6076" s="32" t="s">
        <v>0</v>
      </c>
      <c r="B6076" s="32" t="s">
        <v>0</v>
      </c>
      <c r="C6076" s="32" t="s">
        <v>0</v>
      </c>
      <c r="D6076" s="32" t="s">
        <v>0</v>
      </c>
      <c r="E6076" s="32" t="s">
        <v>0</v>
      </c>
      <c r="F6076" s="32" t="s">
        <v>0</v>
      </c>
      <c r="G6076" s="154" t="s">
        <v>0</v>
      </c>
      <c r="H6076" s="30" t="s">
        <v>2070</v>
      </c>
      <c r="I6076" s="31">
        <f t="shared" si="4082"/>
        <v>10659792</v>
      </c>
      <c r="J6076" s="31">
        <f t="shared" ref="J6076:P6076" si="4140">SUM(J6067)</f>
        <v>10659792</v>
      </c>
      <c r="K6076" s="31">
        <f t="shared" si="4084"/>
        <v>0</v>
      </c>
      <c r="L6076" s="31">
        <f t="shared" si="4140"/>
        <v>0</v>
      </c>
      <c r="M6076" s="31">
        <f t="shared" si="4140"/>
        <v>0</v>
      </c>
      <c r="N6076" s="31">
        <f t="shared" si="4140"/>
        <v>0</v>
      </c>
      <c r="O6076" s="31">
        <f t="shared" si="4140"/>
        <v>0</v>
      </c>
      <c r="P6076" s="31">
        <f t="shared" si="4140"/>
        <v>0</v>
      </c>
      <c r="Q6076" s="31">
        <f>SUM(Q6067)</f>
        <v>17560408</v>
      </c>
      <c r="R6076" s="31">
        <f>SUM(R6067)</f>
        <v>13401801</v>
      </c>
      <c r="S6076" s="31">
        <f>SUM(S6067)</f>
        <v>12846333</v>
      </c>
      <c r="T6076" s="31">
        <f t="shared" ref="T6076:X6076" si="4141">SUM(T6067)</f>
        <v>554868</v>
      </c>
      <c r="U6076" s="31">
        <f t="shared" si="4141"/>
        <v>342796</v>
      </c>
      <c r="V6076" s="31">
        <f t="shared" si="4141"/>
        <v>158592</v>
      </c>
      <c r="W6076" s="31">
        <f t="shared" si="4141"/>
        <v>53480</v>
      </c>
      <c r="X6076" s="31">
        <f t="shared" si="4141"/>
        <v>13401201</v>
      </c>
      <c r="Y6076" s="220">
        <f>IF(R6076=0,0,(X6076/R6076)*100)</f>
        <v>99.99552298978324</v>
      </c>
    </row>
    <row r="6077" spans="1:25">
      <c r="A6077" s="32" t="s">
        <v>0</v>
      </c>
      <c r="B6077" s="32" t="s">
        <v>0</v>
      </c>
      <c r="C6077" s="32" t="s">
        <v>0</v>
      </c>
      <c r="D6077" s="32" t="s">
        <v>0</v>
      </c>
      <c r="E6077" s="32" t="s">
        <v>0</v>
      </c>
      <c r="F6077" s="32" t="s">
        <v>0</v>
      </c>
      <c r="G6077" s="154" t="s">
        <v>0</v>
      </c>
      <c r="H6077" s="21" t="s">
        <v>170</v>
      </c>
      <c r="I6077" s="66">
        <f t="shared" si="4082"/>
        <v>15</v>
      </c>
      <c r="J6077" s="66">
        <f t="shared" ref="J6077:P6077" si="4142">J6068</f>
        <v>15</v>
      </c>
      <c r="K6077" s="66">
        <f t="shared" si="4084"/>
        <v>0</v>
      </c>
      <c r="L6077" s="66" t="str">
        <f t="shared" si="4142"/>
        <v/>
      </c>
      <c r="M6077" s="66" t="str">
        <f t="shared" si="4142"/>
        <v/>
      </c>
      <c r="N6077" s="66" t="str">
        <f t="shared" si="4142"/>
        <v/>
      </c>
      <c r="O6077" s="66" t="str">
        <f t="shared" si="4142"/>
        <v/>
      </c>
      <c r="P6077" s="66" t="str">
        <f t="shared" si="4142"/>
        <v/>
      </c>
      <c r="Q6077" s="66">
        <f>Q6068</f>
        <v>0</v>
      </c>
      <c r="R6077" s="66">
        <f>R6068</f>
        <v>0</v>
      </c>
      <c r="S6077" s="66">
        <f>S6068</f>
        <v>0</v>
      </c>
      <c r="T6077" s="66">
        <f t="shared" ref="T6077:X6077" si="4143">T6068</f>
        <v>0</v>
      </c>
      <c r="U6077" s="66">
        <f t="shared" si="4143"/>
        <v>0</v>
      </c>
      <c r="V6077" s="66">
        <f t="shared" si="4143"/>
        <v>0</v>
      </c>
      <c r="W6077" s="66">
        <f t="shared" si="4143"/>
        <v>0</v>
      </c>
      <c r="X6077" s="66">
        <f t="shared" si="4143"/>
        <v>0</v>
      </c>
      <c r="Y6077" s="208">
        <v>0</v>
      </c>
    </row>
    <row r="6078" spans="1:25">
      <c r="A6078" s="32" t="s">
        <v>0</v>
      </c>
      <c r="B6078" s="32" t="s">
        <v>0</v>
      </c>
      <c r="C6078" s="32" t="s">
        <v>0</v>
      </c>
      <c r="D6078" s="32" t="s">
        <v>0</v>
      </c>
      <c r="E6078" s="32" t="s">
        <v>0</v>
      </c>
      <c r="F6078" s="32" t="s">
        <v>0</v>
      </c>
      <c r="G6078" s="154" t="s">
        <v>0</v>
      </c>
      <c r="H6078" s="38" t="s">
        <v>0</v>
      </c>
      <c r="I6078" s="39"/>
      <c r="J6078" s="39"/>
      <c r="K6078" s="39"/>
      <c r="L6078" s="39" t="s">
        <v>0</v>
      </c>
      <c r="M6078" s="39" t="s">
        <v>0</v>
      </c>
      <c r="N6078" s="39" t="s">
        <v>0</v>
      </c>
      <c r="O6078" s="39" t="s">
        <v>0</v>
      </c>
      <c r="P6078" s="39" t="s">
        <v>0</v>
      </c>
      <c r="Q6078" s="39"/>
      <c r="R6078" s="39"/>
      <c r="S6078" s="39"/>
      <c r="T6078" s="39" t="s">
        <v>0</v>
      </c>
      <c r="U6078" s="39" t="s">
        <v>0</v>
      </c>
      <c r="V6078" s="39" t="s">
        <v>0</v>
      </c>
      <c r="W6078" s="39" t="s">
        <v>0</v>
      </c>
      <c r="X6078" s="39" t="s">
        <v>0</v>
      </c>
      <c r="Y6078" s="221"/>
    </row>
    <row r="6079" spans="1:25" customFormat="1">
      <c r="A6079" s="46" t="s">
        <v>2045</v>
      </c>
      <c r="B6079" s="3" t="s">
        <v>0</v>
      </c>
      <c r="C6079" s="3" t="s">
        <v>0</v>
      </c>
      <c r="D6079" s="3" t="s">
        <v>0</v>
      </c>
      <c r="E6079" s="3" t="s">
        <v>0</v>
      </c>
      <c r="F6079" s="3" t="s">
        <v>0</v>
      </c>
      <c r="G6079" s="158" t="s">
        <v>0</v>
      </c>
      <c r="H6079" s="3" t="s">
        <v>0</v>
      </c>
      <c r="I6079" s="47"/>
      <c r="J6079" s="47"/>
      <c r="K6079" s="47"/>
      <c r="L6079" s="47" t="s">
        <v>0</v>
      </c>
      <c r="M6079" s="47" t="s">
        <v>0</v>
      </c>
      <c r="N6079" s="47" t="s">
        <v>0</v>
      </c>
      <c r="O6079" s="47" t="s">
        <v>0</v>
      </c>
      <c r="P6079" s="47" t="s">
        <v>0</v>
      </c>
      <c r="Q6079" s="47"/>
      <c r="R6079" s="47"/>
      <c r="S6079" s="47"/>
      <c r="T6079" s="47" t="s">
        <v>0</v>
      </c>
      <c r="U6079" s="47" t="s">
        <v>0</v>
      </c>
      <c r="V6079" s="47" t="s">
        <v>0</v>
      </c>
      <c r="W6079" s="47" t="s">
        <v>0</v>
      </c>
      <c r="X6079" s="47" t="s">
        <v>0</v>
      </c>
      <c r="Y6079" s="211"/>
    </row>
    <row r="6080" spans="1:25" customFormat="1" ht="15" thickBot="1">
      <c r="A6080" s="46" t="s">
        <v>2045</v>
      </c>
      <c r="B6080" s="46" t="s">
        <v>172</v>
      </c>
      <c r="C6080" s="4" t="s">
        <v>0</v>
      </c>
      <c r="D6080" s="4" t="s">
        <v>0</v>
      </c>
      <c r="E6080" s="3" t="s">
        <v>0</v>
      </c>
      <c r="F6080" s="3" t="s">
        <v>0</v>
      </c>
      <c r="G6080" s="158" t="s">
        <v>0</v>
      </c>
      <c r="H6080" s="3" t="s">
        <v>0</v>
      </c>
      <c r="I6080" s="47"/>
      <c r="J6080" s="47"/>
      <c r="K6080" s="47"/>
      <c r="L6080" s="47" t="s">
        <v>0</v>
      </c>
      <c r="M6080" s="47" t="s">
        <v>0</v>
      </c>
      <c r="N6080" s="47" t="s">
        <v>0</v>
      </c>
      <c r="O6080" s="47" t="s">
        <v>0</v>
      </c>
      <c r="P6080" s="47" t="s">
        <v>0</v>
      </c>
      <c r="Q6080" s="47"/>
      <c r="R6080" s="47"/>
      <c r="S6080" s="47"/>
      <c r="T6080" s="47" t="s">
        <v>0</v>
      </c>
      <c r="U6080" s="47" t="s">
        <v>0</v>
      </c>
      <c r="V6080" s="47" t="s">
        <v>0</v>
      </c>
      <c r="W6080" s="47" t="s">
        <v>0</v>
      </c>
      <c r="X6080" s="47" t="s">
        <v>0</v>
      </c>
      <c r="Y6080" s="211"/>
    </row>
    <row r="6081" spans="1:25" customFormat="1" ht="41.4" thickBot="1">
      <c r="A6081" s="1" t="s">
        <v>123</v>
      </c>
      <c r="B6081" s="1" t="s">
        <v>124</v>
      </c>
      <c r="C6081" s="1" t="s">
        <v>125</v>
      </c>
      <c r="D6081" s="48" t="s">
        <v>0</v>
      </c>
      <c r="E6081" s="1" t="s">
        <v>126</v>
      </c>
      <c r="F6081" s="1" t="s">
        <v>127</v>
      </c>
      <c r="G6081" s="151" t="s">
        <v>128</v>
      </c>
      <c r="H6081" s="1" t="s">
        <v>1</v>
      </c>
      <c r="I6081" s="1" t="s">
        <v>3093</v>
      </c>
      <c r="J6081" s="1" t="s">
        <v>3130</v>
      </c>
      <c r="K6081" s="1" t="s">
        <v>3</v>
      </c>
      <c r="L6081" s="1" t="s">
        <v>4</v>
      </c>
      <c r="M6081" s="1" t="s">
        <v>5</v>
      </c>
      <c r="N6081" s="1" t="s">
        <v>6</v>
      </c>
      <c r="O6081" s="1" t="s">
        <v>7</v>
      </c>
      <c r="P6081" s="1" t="s">
        <v>8</v>
      </c>
      <c r="Q6081" s="1" t="s">
        <v>3344</v>
      </c>
      <c r="R6081" s="1" t="s">
        <v>3427</v>
      </c>
      <c r="S6081" s="1" t="s">
        <v>3447</v>
      </c>
      <c r="T6081" s="1" t="s">
        <v>3448</v>
      </c>
      <c r="U6081" s="1" t="s">
        <v>3452</v>
      </c>
      <c r="V6081" s="1" t="s">
        <v>3449</v>
      </c>
      <c r="W6081" s="1" t="s">
        <v>3450</v>
      </c>
      <c r="X6081" s="1" t="s">
        <v>3451</v>
      </c>
      <c r="Y6081" s="216" t="s">
        <v>3385</v>
      </c>
    </row>
    <row r="6082" spans="1:25" customFormat="1">
      <c r="A6082" s="49" t="s">
        <v>0</v>
      </c>
      <c r="B6082" s="49" t="s">
        <v>0</v>
      </c>
      <c r="C6082" s="49" t="s">
        <v>0</v>
      </c>
      <c r="D6082" s="50" t="s">
        <v>0</v>
      </c>
      <c r="E6082" s="50" t="s">
        <v>0</v>
      </c>
      <c r="F6082" s="51" t="s">
        <v>0</v>
      </c>
      <c r="G6082" s="160" t="s">
        <v>0</v>
      </c>
      <c r="H6082" s="52" t="s">
        <v>0</v>
      </c>
      <c r="I6082" s="45">
        <v>1</v>
      </c>
      <c r="J6082" s="45">
        <v>3</v>
      </c>
      <c r="K6082" s="45" t="s">
        <v>9</v>
      </c>
      <c r="L6082" s="45">
        <v>5</v>
      </c>
      <c r="M6082" s="45">
        <v>6</v>
      </c>
      <c r="N6082" s="45">
        <v>7</v>
      </c>
      <c r="O6082" s="45">
        <v>8</v>
      </c>
      <c r="P6082" s="45">
        <v>9</v>
      </c>
      <c r="Q6082" s="45">
        <v>1</v>
      </c>
      <c r="R6082" s="45">
        <v>2</v>
      </c>
      <c r="S6082" s="45">
        <v>3</v>
      </c>
      <c r="T6082" s="45" t="s">
        <v>3453</v>
      </c>
      <c r="U6082" s="45">
        <v>5</v>
      </c>
      <c r="V6082" s="45">
        <v>6</v>
      </c>
      <c r="W6082" s="45">
        <v>7</v>
      </c>
      <c r="X6082" s="45" t="s">
        <v>3454</v>
      </c>
      <c r="Y6082" s="276">
        <v>9</v>
      </c>
    </row>
    <row r="6083" spans="1:25" s="114" customFormat="1">
      <c r="A6083" s="137" t="s">
        <v>2045</v>
      </c>
      <c r="B6083" s="137" t="s">
        <v>172</v>
      </c>
      <c r="C6083" s="134" t="s">
        <v>2666</v>
      </c>
      <c r="D6083" s="134">
        <v>22020000</v>
      </c>
      <c r="E6083" s="135" t="s">
        <v>0</v>
      </c>
      <c r="F6083" s="135" t="s">
        <v>0</v>
      </c>
      <c r="G6083" s="157" t="s">
        <v>0</v>
      </c>
      <c r="H6083" s="135" t="s">
        <v>2684</v>
      </c>
      <c r="I6083" s="136"/>
      <c r="J6083" s="136"/>
      <c r="K6083" s="136"/>
      <c r="L6083" s="136" t="s">
        <v>0</v>
      </c>
      <c r="M6083" s="136" t="s">
        <v>0</v>
      </c>
      <c r="N6083" s="136" t="s">
        <v>0</v>
      </c>
      <c r="O6083" s="136" t="s">
        <v>0</v>
      </c>
      <c r="P6083" s="136" t="s">
        <v>0</v>
      </c>
      <c r="Q6083" s="136"/>
      <c r="R6083" s="136"/>
      <c r="S6083" s="136"/>
      <c r="T6083" s="136" t="s">
        <v>0</v>
      </c>
      <c r="U6083" s="136" t="s">
        <v>0</v>
      </c>
      <c r="V6083" s="136" t="s">
        <v>0</v>
      </c>
      <c r="W6083" s="136" t="s">
        <v>0</v>
      </c>
      <c r="X6083" s="136" t="s">
        <v>0</v>
      </c>
      <c r="Y6083" s="225"/>
    </row>
    <row r="6084" spans="1:25" customFormat="1" ht="20.399999999999999">
      <c r="A6084" s="46" t="s">
        <v>0</v>
      </c>
      <c r="B6084" s="46" t="s">
        <v>0</v>
      </c>
      <c r="C6084" s="46" t="s">
        <v>0</v>
      </c>
      <c r="D6084" s="3" t="s">
        <v>0</v>
      </c>
      <c r="E6084" s="3" t="s">
        <v>0</v>
      </c>
      <c r="F6084" s="3" t="s">
        <v>0</v>
      </c>
      <c r="G6084" s="158" t="s">
        <v>0</v>
      </c>
      <c r="H6084" s="53" t="s">
        <v>33</v>
      </c>
      <c r="I6084" s="60">
        <f t="shared" ref="I6084:I6142" si="4144">SUM(J6084,K6084,O6084,P6084)</f>
        <v>21650510</v>
      </c>
      <c r="J6084" s="60">
        <f t="shared" ref="J6084:P6084" si="4145">SUM(J6085,J6093,J6095)</f>
        <v>20547020</v>
      </c>
      <c r="K6084" s="60">
        <f t="shared" ref="K6084:K6142" si="4146">SUM(L6084,M6084,N6084)</f>
        <v>1103490</v>
      </c>
      <c r="L6084" s="60">
        <f t="shared" si="4145"/>
        <v>437000</v>
      </c>
      <c r="M6084" s="60">
        <f t="shared" si="4145"/>
        <v>118389</v>
      </c>
      <c r="N6084" s="60">
        <f t="shared" si="4145"/>
        <v>548101</v>
      </c>
      <c r="O6084" s="60">
        <f t="shared" si="4145"/>
        <v>0</v>
      </c>
      <c r="P6084" s="60">
        <f t="shared" si="4145"/>
        <v>0</v>
      </c>
      <c r="Q6084" s="60">
        <f>SUM(Q6085,Q6093,Q6095)</f>
        <v>24004332</v>
      </c>
      <c r="R6084" s="60">
        <f>SUM(R6085,R6093,R6095)</f>
        <v>22561922</v>
      </c>
      <c r="S6084" s="60">
        <f>SUM(S6085,S6093,S6095)</f>
        <v>18178557</v>
      </c>
      <c r="T6084" s="60">
        <f t="shared" ref="T6084:X6084" si="4147">SUM(T6085,T6093,T6095)</f>
        <v>4383365</v>
      </c>
      <c r="U6084" s="60">
        <f t="shared" si="4147"/>
        <v>1777515</v>
      </c>
      <c r="V6084" s="60">
        <f t="shared" si="4147"/>
        <v>1564101</v>
      </c>
      <c r="W6084" s="60">
        <f t="shared" si="4147"/>
        <v>1041749</v>
      </c>
      <c r="X6084" s="60">
        <f t="shared" si="4147"/>
        <v>22561922</v>
      </c>
      <c r="Y6084" s="226">
        <f t="shared" ref="Y6084:Y6119" si="4148">IF(R6084=0,0,(X6084/R6084)*100)</f>
        <v>100</v>
      </c>
    </row>
    <row r="6085" spans="1:25" customFormat="1">
      <c r="A6085" s="4" t="s">
        <v>2045</v>
      </c>
      <c r="B6085" s="4" t="s">
        <v>172</v>
      </c>
      <c r="C6085" s="4" t="s">
        <v>2666</v>
      </c>
      <c r="D6085" s="4">
        <v>22020000</v>
      </c>
      <c r="E6085" s="3" t="s">
        <v>2669</v>
      </c>
      <c r="F6085" s="3" t="s">
        <v>0</v>
      </c>
      <c r="G6085" s="158" t="s">
        <v>0</v>
      </c>
      <c r="H6085" s="3" t="s">
        <v>11</v>
      </c>
      <c r="I6085" s="66">
        <f t="shared" si="4144"/>
        <v>15406951</v>
      </c>
      <c r="J6085" s="66">
        <f t="shared" ref="J6085:P6085" si="4149">SUM(J6086,J6087)</f>
        <v>15406951</v>
      </c>
      <c r="K6085" s="66">
        <f t="shared" si="4146"/>
        <v>0</v>
      </c>
      <c r="L6085" s="66">
        <f t="shared" si="4149"/>
        <v>0</v>
      </c>
      <c r="M6085" s="66">
        <f t="shared" si="4149"/>
        <v>0</v>
      </c>
      <c r="N6085" s="66">
        <f t="shared" si="4149"/>
        <v>0</v>
      </c>
      <c r="O6085" s="66">
        <f t="shared" si="4149"/>
        <v>0</v>
      </c>
      <c r="P6085" s="66">
        <f t="shared" si="4149"/>
        <v>0</v>
      </c>
      <c r="Q6085" s="66">
        <f>SUM(Q6086,Q6087)</f>
        <v>16314742</v>
      </c>
      <c r="R6085" s="66">
        <f>SUM(R6086,R6087)</f>
        <v>16314742</v>
      </c>
      <c r="S6085" s="66">
        <f>SUM(S6086,S6087)</f>
        <v>12764633</v>
      </c>
      <c r="T6085" s="66">
        <f t="shared" ref="T6085:X6085" si="4150">SUM(T6086,T6087)</f>
        <v>3550109</v>
      </c>
      <c r="U6085" s="66">
        <f t="shared" si="4150"/>
        <v>1353764</v>
      </c>
      <c r="V6085" s="66">
        <f t="shared" si="4150"/>
        <v>1327171</v>
      </c>
      <c r="W6085" s="66">
        <f t="shared" si="4150"/>
        <v>869174</v>
      </c>
      <c r="X6085" s="66">
        <f t="shared" si="4150"/>
        <v>16314742</v>
      </c>
      <c r="Y6085" s="208">
        <f t="shared" si="4148"/>
        <v>100</v>
      </c>
    </row>
    <row r="6086" spans="1:25" s="145" customFormat="1">
      <c r="A6086" s="134" t="s">
        <v>2045</v>
      </c>
      <c r="B6086" s="134" t="s">
        <v>172</v>
      </c>
      <c r="C6086" s="134" t="s">
        <v>2666</v>
      </c>
      <c r="D6086" s="134">
        <v>22020000</v>
      </c>
      <c r="E6086" s="136">
        <v>6111</v>
      </c>
      <c r="F6086" s="134" t="s">
        <v>0</v>
      </c>
      <c r="G6086" s="128" t="s">
        <v>3150</v>
      </c>
      <c r="H6086" s="132" t="s">
        <v>12</v>
      </c>
      <c r="I6086" s="146">
        <f t="shared" si="4144"/>
        <v>13496807</v>
      </c>
      <c r="J6086" s="59">
        <f>SUM(J6135,J6177,J6218,J6259,J6300,J6340,J6380,J6428,J6479,J6519,J6560,J6603,J6645)</f>
        <v>13496807</v>
      </c>
      <c r="K6086" s="59">
        <f t="shared" si="4146"/>
        <v>0</v>
      </c>
      <c r="L6086" s="59">
        <f t="shared" ref="L6086:P6086" si="4151">SUM(L6135,L6177,L6218,L6259,L6300,L6340,L6380,L6428,L6479,L6519,L6560,L6603,L6645)</f>
        <v>0</v>
      </c>
      <c r="M6086" s="59">
        <f t="shared" si="4151"/>
        <v>0</v>
      </c>
      <c r="N6086" s="59">
        <f t="shared" si="4151"/>
        <v>0</v>
      </c>
      <c r="O6086" s="59">
        <f t="shared" si="4151"/>
        <v>0</v>
      </c>
      <c r="P6086" s="59">
        <f t="shared" si="4151"/>
        <v>0</v>
      </c>
      <c r="Q6086" s="59">
        <f t="shared" ref="Q6086:R6086" si="4152">SUM(Q6135,Q6177,Q6218,Q6259,Q6300,Q6340,Q6380,Q6428,Q6479,Q6519,Q6560,Q6603,Q6645)</f>
        <v>14345887</v>
      </c>
      <c r="R6086" s="59">
        <f t="shared" si="4152"/>
        <v>14345887</v>
      </c>
      <c r="S6086" s="59">
        <f t="shared" ref="S6086" si="4153">SUM(S6135,S6177,S6218,S6259,S6300,S6340,S6380,S6428,S6479,S6519,S6560,S6603,S6645)</f>
        <v>11119813</v>
      </c>
      <c r="T6086" s="59">
        <f t="shared" ref="T6086:X6086" si="4154">SUM(T6135,T6177,T6218,T6259,T6300,T6340,T6380,T6428,T6479,T6519,T6560,T6603,T6645)</f>
        <v>3226074</v>
      </c>
      <c r="U6086" s="59">
        <f t="shared" si="4154"/>
        <v>1209315</v>
      </c>
      <c r="V6086" s="59">
        <f t="shared" si="4154"/>
        <v>1204292</v>
      </c>
      <c r="W6086" s="59">
        <f t="shared" si="4154"/>
        <v>812467</v>
      </c>
      <c r="X6086" s="59">
        <f t="shared" si="4154"/>
        <v>14345887</v>
      </c>
      <c r="Y6086" s="211">
        <f t="shared" si="4148"/>
        <v>100</v>
      </c>
    </row>
    <row r="6087" spans="1:25" customFormat="1">
      <c r="A6087" s="46" t="s">
        <v>2045</v>
      </c>
      <c r="B6087" s="46" t="s">
        <v>172</v>
      </c>
      <c r="C6087" s="46" t="s">
        <v>2666</v>
      </c>
      <c r="D6087" s="46">
        <v>22020000</v>
      </c>
      <c r="E6087" s="46" t="s">
        <v>2670</v>
      </c>
      <c r="F6087" s="4" t="s">
        <v>0</v>
      </c>
      <c r="G6087" s="159" t="s">
        <v>0</v>
      </c>
      <c r="H6087" s="3" t="s">
        <v>13</v>
      </c>
      <c r="I6087" s="58">
        <f t="shared" si="4144"/>
        <v>1910144</v>
      </c>
      <c r="J6087" s="58">
        <f t="shared" ref="J6087:P6087" si="4155">SUM(J6088:J6092)</f>
        <v>1910144</v>
      </c>
      <c r="K6087" s="58">
        <f t="shared" si="4146"/>
        <v>0</v>
      </c>
      <c r="L6087" s="58">
        <f t="shared" si="4155"/>
        <v>0</v>
      </c>
      <c r="M6087" s="58">
        <f t="shared" si="4155"/>
        <v>0</v>
      </c>
      <c r="N6087" s="58">
        <f t="shared" si="4155"/>
        <v>0</v>
      </c>
      <c r="O6087" s="58">
        <f t="shared" si="4155"/>
        <v>0</v>
      </c>
      <c r="P6087" s="58">
        <f t="shared" si="4155"/>
        <v>0</v>
      </c>
      <c r="Q6087" s="58">
        <f>SUM(Q6088:Q6092)</f>
        <v>1968855</v>
      </c>
      <c r="R6087" s="58">
        <f>SUM(R6088:R6092)</f>
        <v>1968855</v>
      </c>
      <c r="S6087" s="58">
        <f>SUM(S6088:S6092)</f>
        <v>1644820</v>
      </c>
      <c r="T6087" s="58">
        <f t="shared" ref="T6087:X6087" si="4156">SUM(T6088:T6092)</f>
        <v>324035</v>
      </c>
      <c r="U6087" s="58">
        <f t="shared" si="4156"/>
        <v>144449</v>
      </c>
      <c r="V6087" s="58">
        <f t="shared" si="4156"/>
        <v>122879</v>
      </c>
      <c r="W6087" s="58">
        <f t="shared" si="4156"/>
        <v>56707</v>
      </c>
      <c r="X6087" s="58">
        <f t="shared" si="4156"/>
        <v>1968855</v>
      </c>
      <c r="Y6087" s="210">
        <f t="shared" si="4148"/>
        <v>100</v>
      </c>
    </row>
    <row r="6088" spans="1:25" customFormat="1">
      <c r="A6088" s="4" t="s">
        <v>2045</v>
      </c>
      <c r="B6088" s="4" t="s">
        <v>172</v>
      </c>
      <c r="C6088" s="4" t="s">
        <v>2666</v>
      </c>
      <c r="D6088" s="4">
        <v>22020000</v>
      </c>
      <c r="E6088" s="47">
        <v>6112</v>
      </c>
      <c r="F6088" s="4" t="s">
        <v>0</v>
      </c>
      <c r="G6088" s="128" t="s">
        <v>3150</v>
      </c>
      <c r="H6088" s="5" t="s">
        <v>16</v>
      </c>
      <c r="I6088" s="59">
        <f t="shared" si="4144"/>
        <v>296117</v>
      </c>
      <c r="J6088" s="59">
        <f>SUM(J6137,J6179,J6220,J6261,J6302,J6342,J6382,J6430,J6481,J6521,J6562,J6605,J6647)</f>
        <v>296117</v>
      </c>
      <c r="K6088" s="59">
        <f t="shared" si="4146"/>
        <v>0</v>
      </c>
      <c r="L6088" s="59">
        <f t="shared" ref="L6088:P6088" si="4157">SUM(L6137,L6179,L6220,L6261,L6302,L6342,L6382,L6430,L6481,L6521,L6562,L6605,L6647)</f>
        <v>0</v>
      </c>
      <c r="M6088" s="59">
        <f t="shared" si="4157"/>
        <v>0</v>
      </c>
      <c r="N6088" s="59">
        <f t="shared" si="4157"/>
        <v>0</v>
      </c>
      <c r="O6088" s="59">
        <f t="shared" si="4157"/>
        <v>0</v>
      </c>
      <c r="P6088" s="59">
        <f t="shared" si="4157"/>
        <v>0</v>
      </c>
      <c r="Q6088" s="59">
        <f t="shared" ref="Q6088:R6088" si="4158">SUM(Q6137,Q6179,Q6220,Q6261,Q6302,Q6342,Q6382,Q6430,Q6481,Q6521,Q6562,Q6605,Q6647)</f>
        <v>298139</v>
      </c>
      <c r="R6088" s="59">
        <f t="shared" si="4158"/>
        <v>298139</v>
      </c>
      <c r="S6088" s="59">
        <f t="shared" ref="S6088" si="4159">SUM(S6137,S6179,S6220,S6261,S6302,S6342,S6382,S6430,S6481,S6521,S6562,S6605,S6647)</f>
        <v>223348</v>
      </c>
      <c r="T6088" s="59">
        <f t="shared" ref="T6088:X6088" si="4160">SUM(T6137,T6179,T6220,T6261,T6302,T6342,T6382,T6430,T6481,T6521,T6562,T6605,T6647)</f>
        <v>74791</v>
      </c>
      <c r="U6088" s="59">
        <f t="shared" si="4160"/>
        <v>34520</v>
      </c>
      <c r="V6088" s="59">
        <f t="shared" si="4160"/>
        <v>25861</v>
      </c>
      <c r="W6088" s="59">
        <f t="shared" si="4160"/>
        <v>14410</v>
      </c>
      <c r="X6088" s="59">
        <f t="shared" si="4160"/>
        <v>298139</v>
      </c>
      <c r="Y6088" s="211">
        <f t="shared" si="4148"/>
        <v>100</v>
      </c>
    </row>
    <row r="6089" spans="1:25" customFormat="1">
      <c r="A6089" s="4" t="s">
        <v>2045</v>
      </c>
      <c r="B6089" s="4" t="s">
        <v>172</v>
      </c>
      <c r="C6089" s="4" t="s">
        <v>2666</v>
      </c>
      <c r="D6089" s="4">
        <v>22020000</v>
      </c>
      <c r="E6089" s="47">
        <v>6112</v>
      </c>
      <c r="F6089" s="4" t="s">
        <v>0</v>
      </c>
      <c r="G6089" s="128" t="s">
        <v>3150</v>
      </c>
      <c r="H6089" s="5" t="s">
        <v>18</v>
      </c>
      <c r="I6089" s="59">
        <f t="shared" si="4144"/>
        <v>117450</v>
      </c>
      <c r="J6089" s="59">
        <f>SUM(J6141,J6183,J6224,J6265,J6305,J6345,J6385,J6434,J6485,J6524,J6566,J6608,J6651)</f>
        <v>117450</v>
      </c>
      <c r="K6089" s="59">
        <f t="shared" si="4146"/>
        <v>0</v>
      </c>
      <c r="L6089" s="59">
        <f t="shared" ref="L6089:P6089" si="4161">SUM(L6141,L6183,L6224,L6265,L6305,L6345,L6385,L6434,L6485,L6524,L6566,L6608,L6651)</f>
        <v>0</v>
      </c>
      <c r="M6089" s="59">
        <f t="shared" si="4161"/>
        <v>0</v>
      </c>
      <c r="N6089" s="59">
        <f t="shared" si="4161"/>
        <v>0</v>
      </c>
      <c r="O6089" s="59">
        <f t="shared" si="4161"/>
        <v>0</v>
      </c>
      <c r="P6089" s="59">
        <f t="shared" si="4161"/>
        <v>0</v>
      </c>
      <c r="Q6089" s="59">
        <f t="shared" ref="Q6089:R6089" si="4162">SUM(Q6141,Q6183,Q6224,Q6265,Q6305,Q6345,Q6385,Q6434,Q6485,Q6524,Q6566,Q6608,Q6651)</f>
        <v>135541</v>
      </c>
      <c r="R6089" s="59">
        <f t="shared" si="4162"/>
        <v>135541</v>
      </c>
      <c r="S6089" s="59">
        <f t="shared" ref="S6089" si="4163">SUM(S6141,S6183,S6224,S6265,S6305,S6345,S6385,S6434,S6485,S6524,S6566,S6608,S6651)</f>
        <v>109947</v>
      </c>
      <c r="T6089" s="59">
        <f t="shared" ref="T6089:X6089" si="4164">SUM(T6141,T6183,T6224,T6265,T6305,T6345,T6385,T6434,T6485,T6524,T6566,T6608,T6651)</f>
        <v>25594</v>
      </c>
      <c r="U6089" s="59">
        <f t="shared" si="4164"/>
        <v>20286</v>
      </c>
      <c r="V6089" s="59">
        <f t="shared" si="4164"/>
        <v>4658</v>
      </c>
      <c r="W6089" s="59">
        <f t="shared" si="4164"/>
        <v>650</v>
      </c>
      <c r="X6089" s="59">
        <f t="shared" si="4164"/>
        <v>135541</v>
      </c>
      <c r="Y6089" s="211">
        <f t="shared" si="4148"/>
        <v>100</v>
      </c>
    </row>
    <row r="6090" spans="1:25" customFormat="1">
      <c r="A6090" s="4" t="s">
        <v>2045</v>
      </c>
      <c r="B6090" s="4" t="s">
        <v>172</v>
      </c>
      <c r="C6090" s="4" t="s">
        <v>2666</v>
      </c>
      <c r="D6090" s="4">
        <v>22020000</v>
      </c>
      <c r="E6090" s="47">
        <v>6112</v>
      </c>
      <c r="F6090" s="4" t="s">
        <v>0</v>
      </c>
      <c r="G6090" s="128" t="s">
        <v>3150</v>
      </c>
      <c r="H6090" s="5" t="s">
        <v>17</v>
      </c>
      <c r="I6090" s="59">
        <f t="shared" si="4144"/>
        <v>251644</v>
      </c>
      <c r="J6090" s="59">
        <f>SUM(J6139,J6181,J6222,J6263,J6304,J6344,J6384,J6432,J6483,J6523,J6564,J6607,J6649)</f>
        <v>251644</v>
      </c>
      <c r="K6090" s="59">
        <f t="shared" si="4146"/>
        <v>0</v>
      </c>
      <c r="L6090" s="59">
        <f t="shared" ref="L6090:P6090" si="4165">SUM(L6139,L6181,L6222,L6263,L6304,L6344,L6384,L6432,L6483,L6523,L6564,L6607,L6649)</f>
        <v>0</v>
      </c>
      <c r="M6090" s="59">
        <f t="shared" si="4165"/>
        <v>0</v>
      </c>
      <c r="N6090" s="59">
        <f t="shared" si="4165"/>
        <v>0</v>
      </c>
      <c r="O6090" s="59">
        <f t="shared" si="4165"/>
        <v>0</v>
      </c>
      <c r="P6090" s="59">
        <f t="shared" si="4165"/>
        <v>0</v>
      </c>
      <c r="Q6090" s="59">
        <f t="shared" ref="Q6090:R6090" si="4166">SUM(Q6139,Q6181,Q6222,Q6263,Q6304,Q6344,Q6384,Q6432,Q6483,Q6523,Q6564,Q6607,Q6649)</f>
        <v>271505</v>
      </c>
      <c r="R6090" s="59">
        <f t="shared" si="4166"/>
        <v>271505</v>
      </c>
      <c r="S6090" s="59">
        <f t="shared" ref="S6090" si="4167">SUM(S6139,S6181,S6222,S6263,S6304,S6344,S6384,S6432,S6483,S6523,S6564,S6607,S6649)</f>
        <v>271505</v>
      </c>
      <c r="T6090" s="59">
        <f t="shared" ref="T6090:X6090" si="4168">SUM(T6139,T6181,T6222,T6263,T6304,T6344,T6384,T6432,T6483,T6523,T6564,T6607,T6649)</f>
        <v>0</v>
      </c>
      <c r="U6090" s="59">
        <f t="shared" si="4168"/>
        <v>0</v>
      </c>
      <c r="V6090" s="59">
        <f t="shared" si="4168"/>
        <v>0</v>
      </c>
      <c r="W6090" s="59">
        <f t="shared" si="4168"/>
        <v>0</v>
      </c>
      <c r="X6090" s="59">
        <f t="shared" si="4168"/>
        <v>271505</v>
      </c>
      <c r="Y6090" s="211">
        <f t="shared" si="4148"/>
        <v>100</v>
      </c>
    </row>
    <row r="6091" spans="1:25" customFormat="1">
      <c r="A6091" s="4" t="s">
        <v>2045</v>
      </c>
      <c r="B6091" s="4" t="s">
        <v>172</v>
      </c>
      <c r="C6091" s="4" t="s">
        <v>2666</v>
      </c>
      <c r="D6091" s="4">
        <v>22020000</v>
      </c>
      <c r="E6091" s="47">
        <v>6112</v>
      </c>
      <c r="F6091" s="4" t="s">
        <v>0</v>
      </c>
      <c r="G6091" s="128" t="s">
        <v>3150</v>
      </c>
      <c r="H6091" s="5" t="s">
        <v>19</v>
      </c>
      <c r="I6091" s="59">
        <f t="shared" si="4144"/>
        <v>1193233</v>
      </c>
      <c r="J6091" s="59">
        <f>SUM(J6138,J6180,J6221,J6262,J6303,J6343,J6383,J6431,J6482,J6522,J6563,J6606,J6648)</f>
        <v>1193233</v>
      </c>
      <c r="K6091" s="59">
        <f t="shared" si="4146"/>
        <v>0</v>
      </c>
      <c r="L6091" s="59">
        <f t="shared" ref="L6091:P6091" si="4169">SUM(L6138,L6180,L6221,L6262,L6303,L6343,L6383,L6431,L6482,L6522,L6563,L6606,L6648)</f>
        <v>0</v>
      </c>
      <c r="M6091" s="59">
        <f t="shared" si="4169"/>
        <v>0</v>
      </c>
      <c r="N6091" s="59">
        <f t="shared" si="4169"/>
        <v>0</v>
      </c>
      <c r="O6091" s="59">
        <f t="shared" si="4169"/>
        <v>0</v>
      </c>
      <c r="P6091" s="59">
        <f t="shared" si="4169"/>
        <v>0</v>
      </c>
      <c r="Q6091" s="59">
        <f t="shared" ref="Q6091:R6091" si="4170">SUM(Q6138,Q6180,Q6221,Q6262,Q6303,Q6343,Q6383,Q6431,Q6482,Q6522,Q6563,Q6606,Q6648)</f>
        <v>1206470</v>
      </c>
      <c r="R6091" s="59">
        <f t="shared" si="4170"/>
        <v>1206470</v>
      </c>
      <c r="S6091" s="59">
        <f t="shared" ref="S6091" si="4171">SUM(S6138,S6180,S6221,S6262,S6303,S6343,S6383,S6431,S6482,S6522,S6563,S6606,S6648)</f>
        <v>985776</v>
      </c>
      <c r="T6091" s="59">
        <f t="shared" ref="T6091:X6091" si="4172">SUM(T6138,T6180,T6221,T6262,T6303,T6343,T6383,T6431,T6482,T6522,T6563,T6606,T6648)</f>
        <v>220694</v>
      </c>
      <c r="U6091" s="59">
        <f t="shared" si="4172"/>
        <v>88643</v>
      </c>
      <c r="V6091" s="59">
        <f t="shared" si="4172"/>
        <v>92360</v>
      </c>
      <c r="W6091" s="59">
        <f t="shared" si="4172"/>
        <v>39691</v>
      </c>
      <c r="X6091" s="59">
        <f t="shared" si="4172"/>
        <v>1206470</v>
      </c>
      <c r="Y6091" s="211">
        <f t="shared" si="4148"/>
        <v>100</v>
      </c>
    </row>
    <row r="6092" spans="1:25" customFormat="1">
      <c r="A6092" s="4" t="s">
        <v>2045</v>
      </c>
      <c r="B6092" s="4" t="s">
        <v>172</v>
      </c>
      <c r="C6092" s="4" t="s">
        <v>2666</v>
      </c>
      <c r="D6092" s="4">
        <v>22020000</v>
      </c>
      <c r="E6092" s="47">
        <v>6112</v>
      </c>
      <c r="F6092" s="4" t="s">
        <v>0</v>
      </c>
      <c r="G6092" s="128" t="s">
        <v>3150</v>
      </c>
      <c r="H6092" s="5" t="s">
        <v>15</v>
      </c>
      <c r="I6092" s="61">
        <f t="shared" si="4144"/>
        <v>51700</v>
      </c>
      <c r="J6092" s="61">
        <f>SUM(J6140,J6182,J6264,J6433,J6484,J6565,J6650,J6223)</f>
        <v>51700</v>
      </c>
      <c r="K6092" s="61">
        <f t="shared" si="4146"/>
        <v>0</v>
      </c>
      <c r="L6092" s="61">
        <f t="shared" ref="L6092:P6092" si="4173">SUM(L6140,L6182,L6264,L6433,L6484,L6565,L6650,L6223)</f>
        <v>0</v>
      </c>
      <c r="M6092" s="61">
        <f t="shared" si="4173"/>
        <v>0</v>
      </c>
      <c r="N6092" s="61">
        <f t="shared" si="4173"/>
        <v>0</v>
      </c>
      <c r="O6092" s="61">
        <f t="shared" si="4173"/>
        <v>0</v>
      </c>
      <c r="P6092" s="61">
        <f t="shared" si="4173"/>
        <v>0</v>
      </c>
      <c r="Q6092" s="61">
        <f t="shared" ref="Q6092:R6092" si="4174">SUM(Q6140,Q6182,Q6264,Q6433,Q6484,Q6565,Q6650,Q6223)</f>
        <v>57200</v>
      </c>
      <c r="R6092" s="61">
        <f t="shared" si="4174"/>
        <v>57200</v>
      </c>
      <c r="S6092" s="61">
        <f t="shared" ref="S6092" si="4175">SUM(S6140,S6182,S6264,S6433,S6484,S6565,S6650,S6223)</f>
        <v>54244</v>
      </c>
      <c r="T6092" s="61">
        <f t="shared" ref="T6092:X6092" si="4176">SUM(T6140,T6182,T6264,T6433,T6484,T6565,T6650,T6223)</f>
        <v>2956</v>
      </c>
      <c r="U6092" s="61">
        <f t="shared" si="4176"/>
        <v>1000</v>
      </c>
      <c r="V6092" s="61">
        <f t="shared" si="4176"/>
        <v>0</v>
      </c>
      <c r="W6092" s="61">
        <f t="shared" si="4176"/>
        <v>1956</v>
      </c>
      <c r="X6092" s="61">
        <f t="shared" si="4176"/>
        <v>57200</v>
      </c>
      <c r="Y6092" s="211">
        <f t="shared" si="4148"/>
        <v>100</v>
      </c>
    </row>
    <row r="6093" spans="1:25" customFormat="1">
      <c r="A6093" s="4" t="s">
        <v>2045</v>
      </c>
      <c r="B6093" s="4" t="s">
        <v>172</v>
      </c>
      <c r="C6093" s="4" t="s">
        <v>2666</v>
      </c>
      <c r="D6093" s="4">
        <v>22020000</v>
      </c>
      <c r="E6093" s="3" t="s">
        <v>2671</v>
      </c>
      <c r="F6093" s="3" t="s">
        <v>0</v>
      </c>
      <c r="G6093" s="158" t="s">
        <v>0</v>
      </c>
      <c r="H6093" s="3" t="s">
        <v>21</v>
      </c>
      <c r="I6093" s="66">
        <f t="shared" si="4144"/>
        <v>1420023</v>
      </c>
      <c r="J6093" s="66">
        <f t="shared" ref="J6093:X6093" si="4177">SUM(J6094)</f>
        <v>1420023</v>
      </c>
      <c r="K6093" s="66">
        <f t="shared" si="4146"/>
        <v>0</v>
      </c>
      <c r="L6093" s="66">
        <f t="shared" si="4177"/>
        <v>0</v>
      </c>
      <c r="M6093" s="66">
        <f t="shared" si="4177"/>
        <v>0</v>
      </c>
      <c r="N6093" s="66">
        <f t="shared" si="4177"/>
        <v>0</v>
      </c>
      <c r="O6093" s="66">
        <f t="shared" si="4177"/>
        <v>0</v>
      </c>
      <c r="P6093" s="66">
        <f t="shared" si="4177"/>
        <v>0</v>
      </c>
      <c r="Q6093" s="66">
        <f t="shared" si="4177"/>
        <v>1506932</v>
      </c>
      <c r="R6093" s="66">
        <f t="shared" si="4177"/>
        <v>1506932</v>
      </c>
      <c r="S6093" s="66">
        <f t="shared" si="4177"/>
        <v>1175624</v>
      </c>
      <c r="T6093" s="66">
        <f t="shared" si="4177"/>
        <v>331308</v>
      </c>
      <c r="U6093" s="66">
        <f t="shared" si="4177"/>
        <v>128798</v>
      </c>
      <c r="V6093" s="66">
        <f t="shared" si="4177"/>
        <v>118639</v>
      </c>
      <c r="W6093" s="66">
        <f t="shared" si="4177"/>
        <v>83871</v>
      </c>
      <c r="X6093" s="66">
        <f t="shared" si="4177"/>
        <v>1506932</v>
      </c>
      <c r="Y6093" s="208">
        <f t="shared" si="4148"/>
        <v>100</v>
      </c>
    </row>
    <row r="6094" spans="1:25" s="145" customFormat="1">
      <c r="A6094" s="134" t="s">
        <v>2045</v>
      </c>
      <c r="B6094" s="134" t="s">
        <v>172</v>
      </c>
      <c r="C6094" s="134" t="s">
        <v>2666</v>
      </c>
      <c r="D6094" s="134">
        <v>22020000</v>
      </c>
      <c r="E6094" s="136">
        <v>6121</v>
      </c>
      <c r="F6094" s="134" t="s">
        <v>0</v>
      </c>
      <c r="G6094" s="128" t="s">
        <v>3150</v>
      </c>
      <c r="H6094" s="132" t="s">
        <v>22</v>
      </c>
      <c r="I6094" s="146">
        <f t="shared" si="4144"/>
        <v>1420023</v>
      </c>
      <c r="J6094" s="59">
        <f>SUM(J6143,J6185,J6226,J6267,J6307,J6347,J6387,J6436,J6487,J6526,J6568,J6610,J6653)</f>
        <v>1420023</v>
      </c>
      <c r="K6094" s="59">
        <f t="shared" si="4146"/>
        <v>0</v>
      </c>
      <c r="L6094" s="59">
        <f t="shared" ref="L6094:P6094" si="4178">SUM(L6143,L6185,L6226,L6267,L6307,L6347,L6387,L6436,L6487,L6526,L6568,L6610,L6653)</f>
        <v>0</v>
      </c>
      <c r="M6094" s="59">
        <f t="shared" si="4178"/>
        <v>0</v>
      </c>
      <c r="N6094" s="59">
        <f t="shared" si="4178"/>
        <v>0</v>
      </c>
      <c r="O6094" s="59">
        <f t="shared" si="4178"/>
        <v>0</v>
      </c>
      <c r="P6094" s="59">
        <f t="shared" si="4178"/>
        <v>0</v>
      </c>
      <c r="Q6094" s="59">
        <f t="shared" ref="Q6094:R6094" si="4179">SUM(Q6143,Q6185,Q6226,Q6267,Q6307,Q6347,Q6387,Q6436,Q6487,Q6526,Q6568,Q6610,Q6653)</f>
        <v>1506932</v>
      </c>
      <c r="R6094" s="59">
        <f t="shared" si="4179"/>
        <v>1506932</v>
      </c>
      <c r="S6094" s="59">
        <f t="shared" ref="S6094" si="4180">SUM(S6143,S6185,S6226,S6267,S6307,S6347,S6387,S6436,S6487,S6526,S6568,S6610,S6653)</f>
        <v>1175624</v>
      </c>
      <c r="T6094" s="59">
        <f t="shared" ref="T6094:X6094" si="4181">SUM(T6143,T6185,T6226,T6267,T6307,T6347,T6387,T6436,T6487,T6526,T6568,T6610,T6653)</f>
        <v>331308</v>
      </c>
      <c r="U6094" s="59">
        <f t="shared" si="4181"/>
        <v>128798</v>
      </c>
      <c r="V6094" s="59">
        <f t="shared" si="4181"/>
        <v>118639</v>
      </c>
      <c r="W6094" s="59">
        <f t="shared" si="4181"/>
        <v>83871</v>
      </c>
      <c r="X6094" s="59">
        <f t="shared" si="4181"/>
        <v>1506932</v>
      </c>
      <c r="Y6094" s="211">
        <f t="shared" si="4148"/>
        <v>100</v>
      </c>
    </row>
    <row r="6095" spans="1:25" customFormat="1">
      <c r="A6095" s="4" t="s">
        <v>2045</v>
      </c>
      <c r="B6095" s="4" t="s">
        <v>172</v>
      </c>
      <c r="C6095" s="4" t="s">
        <v>2666</v>
      </c>
      <c r="D6095" s="4">
        <v>22020000</v>
      </c>
      <c r="E6095" s="3" t="s">
        <v>2672</v>
      </c>
      <c r="F6095" s="3" t="s">
        <v>0</v>
      </c>
      <c r="G6095" s="158" t="s">
        <v>0</v>
      </c>
      <c r="H6095" s="3" t="s">
        <v>23</v>
      </c>
      <c r="I6095" s="58">
        <f t="shared" si="4144"/>
        <v>4823536</v>
      </c>
      <c r="J6095" s="58">
        <f t="shared" ref="J6095:P6095" si="4182">SUM(J6096:J6104)</f>
        <v>3720046</v>
      </c>
      <c r="K6095" s="58">
        <f t="shared" si="4146"/>
        <v>1103490</v>
      </c>
      <c r="L6095" s="58">
        <f t="shared" si="4182"/>
        <v>437000</v>
      </c>
      <c r="M6095" s="58">
        <f t="shared" si="4182"/>
        <v>118389</v>
      </c>
      <c r="N6095" s="58">
        <f t="shared" si="4182"/>
        <v>548101</v>
      </c>
      <c r="O6095" s="58">
        <f t="shared" si="4182"/>
        <v>0</v>
      </c>
      <c r="P6095" s="58">
        <f t="shared" si="4182"/>
        <v>0</v>
      </c>
      <c r="Q6095" s="58">
        <f>SUM(Q6096:Q6104)</f>
        <v>6182658</v>
      </c>
      <c r="R6095" s="58">
        <f>SUM(R6096:R6104)</f>
        <v>4740248</v>
      </c>
      <c r="S6095" s="58">
        <f>SUM(S6096:S6104)</f>
        <v>4238300</v>
      </c>
      <c r="T6095" s="58">
        <f t="shared" ref="T6095:X6095" si="4183">SUM(T6096:T6104)</f>
        <v>501948</v>
      </c>
      <c r="U6095" s="58">
        <f t="shared" si="4183"/>
        <v>294953</v>
      </c>
      <c r="V6095" s="58">
        <f t="shared" si="4183"/>
        <v>118291</v>
      </c>
      <c r="W6095" s="58">
        <f t="shared" si="4183"/>
        <v>88704</v>
      </c>
      <c r="X6095" s="58">
        <f t="shared" si="4183"/>
        <v>4740248</v>
      </c>
      <c r="Y6095" s="210">
        <f t="shared" si="4148"/>
        <v>100</v>
      </c>
    </row>
    <row r="6096" spans="1:25" customFormat="1">
      <c r="A6096" s="4" t="s">
        <v>2045</v>
      </c>
      <c r="B6096" s="4" t="s">
        <v>172</v>
      </c>
      <c r="C6096" s="4" t="s">
        <v>2666</v>
      </c>
      <c r="D6096" s="4">
        <v>22020000</v>
      </c>
      <c r="E6096" s="47">
        <v>6131</v>
      </c>
      <c r="F6096" s="4" t="s">
        <v>0</v>
      </c>
      <c r="G6096" s="128" t="s">
        <v>3150</v>
      </c>
      <c r="H6096" s="5" t="s">
        <v>24</v>
      </c>
      <c r="I6096" s="59">
        <f t="shared" si="4144"/>
        <v>195300</v>
      </c>
      <c r="J6096" s="59">
        <f t="shared" ref="J6096:J6104" si="4184">SUM(J6145,J6187,J6228,J6269,J6309,J6349,J6389,J6438,J6489,J6528,J6570,J6612,J6655)</f>
        <v>72300</v>
      </c>
      <c r="K6096" s="59">
        <f t="shared" si="4146"/>
        <v>123000</v>
      </c>
      <c r="L6096" s="59">
        <f t="shared" ref="L6096:Q6104" si="4185">SUM(L6145,L6187,L6228,L6269,L6309,L6349,L6389,L6438,L6489,L6528,L6570,L6612,L6655)</f>
        <v>52000</v>
      </c>
      <c r="M6096" s="59">
        <f t="shared" si="4185"/>
        <v>0</v>
      </c>
      <c r="N6096" s="59">
        <f t="shared" si="4185"/>
        <v>71000</v>
      </c>
      <c r="O6096" s="59">
        <f t="shared" si="4185"/>
        <v>0</v>
      </c>
      <c r="P6096" s="59">
        <f t="shared" si="4185"/>
        <v>0</v>
      </c>
      <c r="Q6096" s="59">
        <f t="shared" si="4185"/>
        <v>225324</v>
      </c>
      <c r="R6096" s="59">
        <f t="shared" ref="R6096:R6104" si="4186">SUM(R6145,R6187,R6228,R6269,R6309,R6349,R6389,R6438,R6489,R6528,R6570,R6612,R6655)</f>
        <v>75793</v>
      </c>
      <c r="S6096" s="59">
        <f t="shared" ref="S6096" si="4187">SUM(S6145,S6187,S6228,S6269,S6309,S6349,S6389,S6438,S6489,S6528,S6570,S6612,S6655)</f>
        <v>74443</v>
      </c>
      <c r="T6096" s="59">
        <f t="shared" ref="T6096:X6096" si="4188">SUM(T6145,T6187,T6228,T6269,T6309,T6349,T6389,T6438,T6489,T6528,T6570,T6612,T6655)</f>
        <v>1350</v>
      </c>
      <c r="U6096" s="59">
        <f t="shared" si="4188"/>
        <v>1000</v>
      </c>
      <c r="V6096" s="59">
        <f t="shared" si="4188"/>
        <v>150</v>
      </c>
      <c r="W6096" s="59">
        <f t="shared" si="4188"/>
        <v>200</v>
      </c>
      <c r="X6096" s="59">
        <f t="shared" si="4188"/>
        <v>75793</v>
      </c>
      <c r="Y6096" s="211">
        <f t="shared" si="4148"/>
        <v>100</v>
      </c>
    </row>
    <row r="6097" spans="1:25" customFormat="1">
      <c r="A6097" s="4" t="s">
        <v>2045</v>
      </c>
      <c r="B6097" s="4" t="s">
        <v>172</v>
      </c>
      <c r="C6097" s="4" t="s">
        <v>2666</v>
      </c>
      <c r="D6097" s="4">
        <v>22020000</v>
      </c>
      <c r="E6097" s="47">
        <v>6132</v>
      </c>
      <c r="F6097" s="4" t="s">
        <v>0</v>
      </c>
      <c r="G6097" s="128" t="s">
        <v>3150</v>
      </c>
      <c r="H6097" s="5" t="s">
        <v>25</v>
      </c>
      <c r="I6097" s="59">
        <f t="shared" si="4144"/>
        <v>526782</v>
      </c>
      <c r="J6097" s="59">
        <f t="shared" si="4184"/>
        <v>521782</v>
      </c>
      <c r="K6097" s="59">
        <f t="shared" si="4146"/>
        <v>5000</v>
      </c>
      <c r="L6097" s="59">
        <f t="shared" si="4185"/>
        <v>5000</v>
      </c>
      <c r="M6097" s="59">
        <f t="shared" si="4185"/>
        <v>0</v>
      </c>
      <c r="N6097" s="59">
        <f t="shared" si="4185"/>
        <v>0</v>
      </c>
      <c r="O6097" s="59">
        <f t="shared" si="4185"/>
        <v>0</v>
      </c>
      <c r="P6097" s="59">
        <f t="shared" si="4185"/>
        <v>0</v>
      </c>
      <c r="Q6097" s="59">
        <f t="shared" si="4185"/>
        <v>534982</v>
      </c>
      <c r="R6097" s="59">
        <f t="shared" si="4186"/>
        <v>534982</v>
      </c>
      <c r="S6097" s="59">
        <f t="shared" ref="S6097" si="4189">SUM(S6146,S6188,S6229,S6270,S6310,S6350,S6390,S6439,S6490,S6529,S6571,S6613,S6656)</f>
        <v>475200</v>
      </c>
      <c r="T6097" s="59">
        <f t="shared" ref="T6097:X6097" si="4190">SUM(T6146,T6188,T6229,T6270,T6310,T6350,T6390,T6439,T6490,T6529,T6571,T6613,T6656)</f>
        <v>59782</v>
      </c>
      <c r="U6097" s="59">
        <f t="shared" si="4190"/>
        <v>43632</v>
      </c>
      <c r="V6097" s="59">
        <f t="shared" si="4190"/>
        <v>9100</v>
      </c>
      <c r="W6097" s="59">
        <f t="shared" si="4190"/>
        <v>7050</v>
      </c>
      <c r="X6097" s="59">
        <f t="shared" si="4190"/>
        <v>534982</v>
      </c>
      <c r="Y6097" s="211">
        <f t="shared" si="4148"/>
        <v>100</v>
      </c>
    </row>
    <row r="6098" spans="1:25" customFormat="1">
      <c r="A6098" s="4" t="s">
        <v>2045</v>
      </c>
      <c r="B6098" s="4" t="s">
        <v>172</v>
      </c>
      <c r="C6098" s="4" t="s">
        <v>2666</v>
      </c>
      <c r="D6098" s="4">
        <v>22020000</v>
      </c>
      <c r="E6098" s="47">
        <v>6133</v>
      </c>
      <c r="F6098" s="4" t="s">
        <v>0</v>
      </c>
      <c r="G6098" s="128" t="s">
        <v>3150</v>
      </c>
      <c r="H6098" s="5" t="s">
        <v>26</v>
      </c>
      <c r="I6098" s="59">
        <f t="shared" si="4144"/>
        <v>217650</v>
      </c>
      <c r="J6098" s="59">
        <f t="shared" si="4184"/>
        <v>207650</v>
      </c>
      <c r="K6098" s="59">
        <f t="shared" si="4146"/>
        <v>10000</v>
      </c>
      <c r="L6098" s="59">
        <f t="shared" si="4185"/>
        <v>10000</v>
      </c>
      <c r="M6098" s="59">
        <f t="shared" si="4185"/>
        <v>0</v>
      </c>
      <c r="N6098" s="59">
        <f t="shared" si="4185"/>
        <v>0</v>
      </c>
      <c r="O6098" s="59">
        <f t="shared" si="4185"/>
        <v>0</v>
      </c>
      <c r="P6098" s="59">
        <f t="shared" si="4185"/>
        <v>0</v>
      </c>
      <c r="Q6098" s="59">
        <f t="shared" si="4185"/>
        <v>232669</v>
      </c>
      <c r="R6098" s="59">
        <f t="shared" si="4186"/>
        <v>221950</v>
      </c>
      <c r="S6098" s="59">
        <f t="shared" ref="S6098" si="4191">SUM(S6147,S6189,S6230,S6271,S6311,S6351,S6391,S6440,S6491,S6530,S6572,S6614,S6657)</f>
        <v>180850</v>
      </c>
      <c r="T6098" s="59">
        <f t="shared" ref="T6098:X6098" si="4192">SUM(T6147,T6189,T6230,T6271,T6311,T6351,T6391,T6440,T6491,T6530,T6572,T6614,T6657)</f>
        <v>41100</v>
      </c>
      <c r="U6098" s="59">
        <f t="shared" si="4192"/>
        <v>17200</v>
      </c>
      <c r="V6098" s="59">
        <f t="shared" si="4192"/>
        <v>13750</v>
      </c>
      <c r="W6098" s="59">
        <f t="shared" si="4192"/>
        <v>10150</v>
      </c>
      <c r="X6098" s="59">
        <f t="shared" si="4192"/>
        <v>221950</v>
      </c>
      <c r="Y6098" s="211">
        <f t="shared" si="4148"/>
        <v>100</v>
      </c>
    </row>
    <row r="6099" spans="1:25" customFormat="1">
      <c r="A6099" s="4" t="s">
        <v>2045</v>
      </c>
      <c r="B6099" s="4" t="s">
        <v>172</v>
      </c>
      <c r="C6099" s="4" t="s">
        <v>2666</v>
      </c>
      <c r="D6099" s="4">
        <v>22020000</v>
      </c>
      <c r="E6099" s="47">
        <v>6134</v>
      </c>
      <c r="F6099" s="4" t="s">
        <v>0</v>
      </c>
      <c r="G6099" s="128" t="s">
        <v>3150</v>
      </c>
      <c r="H6099" s="5" t="s">
        <v>27</v>
      </c>
      <c r="I6099" s="59">
        <f t="shared" si="4144"/>
        <v>290825</v>
      </c>
      <c r="J6099" s="59">
        <f t="shared" si="4184"/>
        <v>204825</v>
      </c>
      <c r="K6099" s="59">
        <f t="shared" si="4146"/>
        <v>86000</v>
      </c>
      <c r="L6099" s="59">
        <f t="shared" si="4185"/>
        <v>60000</v>
      </c>
      <c r="M6099" s="59">
        <f t="shared" si="4185"/>
        <v>19000</v>
      </c>
      <c r="N6099" s="59">
        <f t="shared" si="4185"/>
        <v>7000</v>
      </c>
      <c r="O6099" s="59">
        <f t="shared" si="4185"/>
        <v>0</v>
      </c>
      <c r="P6099" s="59">
        <f t="shared" si="4185"/>
        <v>0</v>
      </c>
      <c r="Q6099" s="59">
        <f t="shared" si="4185"/>
        <v>369344</v>
      </c>
      <c r="R6099" s="59">
        <f t="shared" si="4186"/>
        <v>270135</v>
      </c>
      <c r="S6099" s="59">
        <f t="shared" ref="S6099" si="4193">SUM(S6148,S6190,S6231,S6272,S6312,S6352,S6392,S6441,S6492,S6531,S6573,S6615,S6658)</f>
        <v>254715</v>
      </c>
      <c r="T6099" s="59">
        <f t="shared" ref="T6099:X6099" si="4194">SUM(T6148,T6190,T6231,T6272,T6312,T6352,T6392,T6441,T6492,T6531,T6573,T6615,T6658)</f>
        <v>15420</v>
      </c>
      <c r="U6099" s="59">
        <f t="shared" si="4194"/>
        <v>5957</v>
      </c>
      <c r="V6099" s="59">
        <f t="shared" si="4194"/>
        <v>3357</v>
      </c>
      <c r="W6099" s="59">
        <f t="shared" si="4194"/>
        <v>6106</v>
      </c>
      <c r="X6099" s="59">
        <f t="shared" si="4194"/>
        <v>270135</v>
      </c>
      <c r="Y6099" s="211">
        <f t="shared" si="4148"/>
        <v>100</v>
      </c>
    </row>
    <row r="6100" spans="1:25" customFormat="1">
      <c r="A6100" s="4" t="s">
        <v>2045</v>
      </c>
      <c r="B6100" s="4" t="s">
        <v>172</v>
      </c>
      <c r="C6100" s="4" t="s">
        <v>2666</v>
      </c>
      <c r="D6100" s="4">
        <v>22020000</v>
      </c>
      <c r="E6100" s="47">
        <v>6135</v>
      </c>
      <c r="F6100" s="4" t="s">
        <v>0</v>
      </c>
      <c r="G6100" s="128" t="s">
        <v>3150</v>
      </c>
      <c r="H6100" s="5" t="s">
        <v>28</v>
      </c>
      <c r="I6100" s="59">
        <f t="shared" si="4144"/>
        <v>101914</v>
      </c>
      <c r="J6100" s="59">
        <f t="shared" si="4184"/>
        <v>48414</v>
      </c>
      <c r="K6100" s="59">
        <f t="shared" si="4146"/>
        <v>53500</v>
      </c>
      <c r="L6100" s="59">
        <f t="shared" si="4185"/>
        <v>23500</v>
      </c>
      <c r="M6100" s="59">
        <f t="shared" si="4185"/>
        <v>0</v>
      </c>
      <c r="N6100" s="59">
        <f t="shared" si="4185"/>
        <v>30000</v>
      </c>
      <c r="O6100" s="59">
        <f t="shared" si="4185"/>
        <v>0</v>
      </c>
      <c r="P6100" s="59">
        <f t="shared" si="4185"/>
        <v>0</v>
      </c>
      <c r="Q6100" s="59">
        <f t="shared" si="4185"/>
        <v>115130</v>
      </c>
      <c r="R6100" s="59">
        <f t="shared" si="4186"/>
        <v>60914</v>
      </c>
      <c r="S6100" s="59">
        <f t="shared" ref="S6100" si="4195">SUM(S6149,S6191,S6232,S6273,S6313,S6353,S6393,S6442,S6493,S6532,S6574,S6616,S6659)</f>
        <v>56714</v>
      </c>
      <c r="T6100" s="59">
        <f t="shared" ref="T6100:X6100" si="4196">SUM(T6149,T6191,T6232,T6273,T6313,T6353,T6393,T6442,T6493,T6532,T6574,T6616,T6659)</f>
        <v>4200</v>
      </c>
      <c r="U6100" s="59">
        <f t="shared" si="4196"/>
        <v>2775</v>
      </c>
      <c r="V6100" s="59">
        <f t="shared" si="4196"/>
        <v>1350</v>
      </c>
      <c r="W6100" s="59">
        <f t="shared" si="4196"/>
        <v>75</v>
      </c>
      <c r="X6100" s="59">
        <f t="shared" si="4196"/>
        <v>60914</v>
      </c>
      <c r="Y6100" s="211">
        <f t="shared" si="4148"/>
        <v>100</v>
      </c>
    </row>
    <row r="6101" spans="1:25" customFormat="1">
      <c r="A6101" s="4" t="s">
        <v>2045</v>
      </c>
      <c r="B6101" s="4" t="s">
        <v>172</v>
      </c>
      <c r="C6101" s="4" t="s">
        <v>2666</v>
      </c>
      <c r="D6101" s="4">
        <v>22020000</v>
      </c>
      <c r="E6101" s="47">
        <v>6136</v>
      </c>
      <c r="F6101" s="4" t="s">
        <v>0</v>
      </c>
      <c r="G6101" s="128" t="s">
        <v>3150</v>
      </c>
      <c r="H6101" s="5" t="s">
        <v>29</v>
      </c>
      <c r="I6101" s="59">
        <f t="shared" si="4144"/>
        <v>374091</v>
      </c>
      <c r="J6101" s="59">
        <f t="shared" si="4184"/>
        <v>325491</v>
      </c>
      <c r="K6101" s="59">
        <f t="shared" si="4146"/>
        <v>48600</v>
      </c>
      <c r="L6101" s="59">
        <f t="shared" si="4185"/>
        <v>14000</v>
      </c>
      <c r="M6101" s="59">
        <f t="shared" si="4185"/>
        <v>8000</v>
      </c>
      <c r="N6101" s="59">
        <f t="shared" si="4185"/>
        <v>26600</v>
      </c>
      <c r="O6101" s="59">
        <f t="shared" si="4185"/>
        <v>0</v>
      </c>
      <c r="P6101" s="59">
        <f t="shared" si="4185"/>
        <v>0</v>
      </c>
      <c r="Q6101" s="59">
        <f t="shared" si="4185"/>
        <v>453616</v>
      </c>
      <c r="R6101" s="59">
        <f t="shared" si="4186"/>
        <v>383016</v>
      </c>
      <c r="S6101" s="59">
        <f t="shared" ref="S6101" si="4197">SUM(S6150,S6192,S6233,S6274,S6314,S6354,S6394,S6443,S6494,S6533,S6575,S6617,S6660)</f>
        <v>297807</v>
      </c>
      <c r="T6101" s="59">
        <f t="shared" ref="T6101:X6101" si="4198">SUM(T6150,T6192,T6233,T6274,T6314,T6354,T6394,T6443,T6494,T6533,T6575,T6617,T6660)</f>
        <v>85209</v>
      </c>
      <c r="U6101" s="59">
        <f t="shared" si="4198"/>
        <v>35722</v>
      </c>
      <c r="V6101" s="59">
        <f t="shared" si="4198"/>
        <v>21795</v>
      </c>
      <c r="W6101" s="59">
        <f t="shared" si="4198"/>
        <v>27692</v>
      </c>
      <c r="X6101" s="59">
        <f t="shared" si="4198"/>
        <v>383016</v>
      </c>
      <c r="Y6101" s="211">
        <f t="shared" si="4148"/>
        <v>100</v>
      </c>
    </row>
    <row r="6102" spans="1:25" customFormat="1">
      <c r="A6102" s="4" t="s">
        <v>2045</v>
      </c>
      <c r="B6102" s="4" t="s">
        <v>172</v>
      </c>
      <c r="C6102" s="4" t="s">
        <v>2666</v>
      </c>
      <c r="D6102" s="4">
        <v>22020000</v>
      </c>
      <c r="E6102" s="47">
        <v>6137</v>
      </c>
      <c r="F6102" s="4" t="s">
        <v>0</v>
      </c>
      <c r="G6102" s="128" t="s">
        <v>3150</v>
      </c>
      <c r="H6102" s="5" t="s">
        <v>30</v>
      </c>
      <c r="I6102" s="59">
        <f t="shared" si="4144"/>
        <v>276086</v>
      </c>
      <c r="J6102" s="59">
        <f t="shared" si="4184"/>
        <v>208425</v>
      </c>
      <c r="K6102" s="59">
        <f t="shared" si="4146"/>
        <v>67661</v>
      </c>
      <c r="L6102" s="59">
        <f t="shared" si="4185"/>
        <v>40600</v>
      </c>
      <c r="M6102" s="59">
        <f t="shared" si="4185"/>
        <v>0</v>
      </c>
      <c r="N6102" s="59">
        <f t="shared" si="4185"/>
        <v>27061</v>
      </c>
      <c r="O6102" s="59">
        <f t="shared" si="4185"/>
        <v>0</v>
      </c>
      <c r="P6102" s="59">
        <f t="shared" si="4185"/>
        <v>0</v>
      </c>
      <c r="Q6102" s="59">
        <f t="shared" si="4185"/>
        <v>307981</v>
      </c>
      <c r="R6102" s="59">
        <f t="shared" si="4186"/>
        <v>230425</v>
      </c>
      <c r="S6102" s="59">
        <f t="shared" ref="S6102" si="4199">SUM(S6151,S6193,S6234,S6275,S6315,S6355,S6395,S6444,S6495,S6534,S6576,S6618,S6661)</f>
        <v>187290</v>
      </c>
      <c r="T6102" s="59">
        <f t="shared" ref="T6102:X6102" si="4200">SUM(T6151,T6193,T6234,T6275,T6315,T6355,T6395,T6444,T6495,T6534,T6576,T6618,T6661)</f>
        <v>43135</v>
      </c>
      <c r="U6102" s="59">
        <f t="shared" si="4200"/>
        <v>22887</v>
      </c>
      <c r="V6102" s="59">
        <f t="shared" si="4200"/>
        <v>11354</v>
      </c>
      <c r="W6102" s="59">
        <f t="shared" si="4200"/>
        <v>8894</v>
      </c>
      <c r="X6102" s="59">
        <f t="shared" si="4200"/>
        <v>230425</v>
      </c>
      <c r="Y6102" s="211">
        <f t="shared" si="4148"/>
        <v>100</v>
      </c>
    </row>
    <row r="6103" spans="1:25" customFormat="1">
      <c r="A6103" s="4" t="s">
        <v>2045</v>
      </c>
      <c r="B6103" s="4" t="s">
        <v>172</v>
      </c>
      <c r="C6103" s="4" t="s">
        <v>2666</v>
      </c>
      <c r="D6103" s="4">
        <v>22020000</v>
      </c>
      <c r="E6103" s="47">
        <v>6138</v>
      </c>
      <c r="F6103" s="4" t="s">
        <v>0</v>
      </c>
      <c r="G6103" s="128" t="s">
        <v>3150</v>
      </c>
      <c r="H6103" s="5" t="s">
        <v>31</v>
      </c>
      <c r="I6103" s="59">
        <f t="shared" si="4144"/>
        <v>55312</v>
      </c>
      <c r="J6103" s="59">
        <f t="shared" si="4184"/>
        <v>50812</v>
      </c>
      <c r="K6103" s="59">
        <f t="shared" si="4146"/>
        <v>4500</v>
      </c>
      <c r="L6103" s="59">
        <f t="shared" si="4185"/>
        <v>4500</v>
      </c>
      <c r="M6103" s="59">
        <f t="shared" si="4185"/>
        <v>0</v>
      </c>
      <c r="N6103" s="59">
        <f t="shared" si="4185"/>
        <v>0</v>
      </c>
      <c r="O6103" s="59">
        <f t="shared" si="4185"/>
        <v>0</v>
      </c>
      <c r="P6103" s="59">
        <f t="shared" si="4185"/>
        <v>0</v>
      </c>
      <c r="Q6103" s="59">
        <f t="shared" si="4185"/>
        <v>59812</v>
      </c>
      <c r="R6103" s="59">
        <f t="shared" si="4186"/>
        <v>53812</v>
      </c>
      <c r="S6103" s="59">
        <f t="shared" ref="S6103" si="4201">SUM(S6152,S6194,S6235,S6276,S6316,S6356,S6396,S6445,S6496,S6535,S6577,S6619,S6662)</f>
        <v>40713</v>
      </c>
      <c r="T6103" s="59">
        <f t="shared" ref="T6103:X6103" si="4202">SUM(T6152,T6194,T6235,T6276,T6316,T6356,T6396,T6445,T6496,T6535,T6577,T6619,T6662)</f>
        <v>13099</v>
      </c>
      <c r="U6103" s="59">
        <f t="shared" si="4202"/>
        <v>5430</v>
      </c>
      <c r="V6103" s="59">
        <f t="shared" si="4202"/>
        <v>4737</v>
      </c>
      <c r="W6103" s="59">
        <f t="shared" si="4202"/>
        <v>2932</v>
      </c>
      <c r="X6103" s="59">
        <f t="shared" si="4202"/>
        <v>53812</v>
      </c>
      <c r="Y6103" s="211">
        <f t="shared" si="4148"/>
        <v>100</v>
      </c>
    </row>
    <row r="6104" spans="1:25" customFormat="1">
      <c r="A6104" s="4" t="s">
        <v>2045</v>
      </c>
      <c r="B6104" s="4" t="s">
        <v>172</v>
      </c>
      <c r="C6104" s="4" t="s">
        <v>2666</v>
      </c>
      <c r="D6104" s="4">
        <v>22020000</v>
      </c>
      <c r="E6104" s="22">
        <v>6139</v>
      </c>
      <c r="F6104" s="4" t="s">
        <v>0</v>
      </c>
      <c r="G6104" s="128" t="s">
        <v>3150</v>
      </c>
      <c r="H6104" s="5" t="s">
        <v>32</v>
      </c>
      <c r="I6104" s="59">
        <f t="shared" si="4144"/>
        <v>2785576</v>
      </c>
      <c r="J6104" s="59">
        <f t="shared" si="4184"/>
        <v>2080347</v>
      </c>
      <c r="K6104" s="59">
        <f t="shared" si="4146"/>
        <v>705229</v>
      </c>
      <c r="L6104" s="59">
        <f t="shared" si="4185"/>
        <v>227400</v>
      </c>
      <c r="M6104" s="59">
        <f t="shared" si="4185"/>
        <v>91389</v>
      </c>
      <c r="N6104" s="59">
        <f t="shared" si="4185"/>
        <v>386440</v>
      </c>
      <c r="O6104" s="59">
        <f t="shared" si="4185"/>
        <v>0</v>
      </c>
      <c r="P6104" s="59">
        <f t="shared" si="4185"/>
        <v>0</v>
      </c>
      <c r="Q6104" s="59">
        <f t="shared" si="4185"/>
        <v>3883800</v>
      </c>
      <c r="R6104" s="59">
        <f t="shared" si="4186"/>
        <v>2909221</v>
      </c>
      <c r="S6104" s="59">
        <f t="shared" ref="S6104" si="4203">SUM(S6153,S6195,S6236,S6277,S6317,S6357,S6397,S6446,S6497,S6536,S6578,S6620,S6663)</f>
        <v>2670568</v>
      </c>
      <c r="T6104" s="59">
        <f t="shared" ref="T6104:X6104" si="4204">SUM(T6153,T6195,T6236,T6277,T6317,T6357,T6397,T6446,T6497,T6536,T6578,T6620,T6663)</f>
        <v>238653</v>
      </c>
      <c r="U6104" s="59">
        <f t="shared" si="4204"/>
        <v>160350</v>
      </c>
      <c r="V6104" s="59">
        <f t="shared" si="4204"/>
        <v>52698</v>
      </c>
      <c r="W6104" s="59">
        <f t="shared" si="4204"/>
        <v>25605</v>
      </c>
      <c r="X6104" s="59">
        <f t="shared" si="4204"/>
        <v>2909221</v>
      </c>
      <c r="Y6104" s="211">
        <f t="shared" si="4148"/>
        <v>100</v>
      </c>
    </row>
    <row r="6105" spans="1:25" customFormat="1" ht="20.399999999999999">
      <c r="A6105" s="46" t="s">
        <v>0</v>
      </c>
      <c r="B6105" s="46" t="s">
        <v>0</v>
      </c>
      <c r="C6105" s="46" t="s">
        <v>0</v>
      </c>
      <c r="D6105" s="3" t="s">
        <v>0</v>
      </c>
      <c r="E6105" s="3" t="s">
        <v>0</v>
      </c>
      <c r="F6105" s="3" t="s">
        <v>0</v>
      </c>
      <c r="G6105" s="158" t="s">
        <v>0</v>
      </c>
      <c r="H6105" s="53" t="s">
        <v>42</v>
      </c>
      <c r="I6105" s="60">
        <f t="shared" si="4144"/>
        <v>24325</v>
      </c>
      <c r="J6105" s="60">
        <f t="shared" ref="J6105:X6105" si="4205">SUM(J6106)</f>
        <v>4325</v>
      </c>
      <c r="K6105" s="60">
        <f t="shared" si="4146"/>
        <v>20000</v>
      </c>
      <c r="L6105" s="60">
        <f t="shared" si="4205"/>
        <v>0</v>
      </c>
      <c r="M6105" s="60">
        <f t="shared" si="4205"/>
        <v>10000</v>
      </c>
      <c r="N6105" s="60">
        <f t="shared" si="4205"/>
        <v>10000</v>
      </c>
      <c r="O6105" s="60">
        <f t="shared" si="4205"/>
        <v>0</v>
      </c>
      <c r="P6105" s="60">
        <f t="shared" si="4205"/>
        <v>0</v>
      </c>
      <c r="Q6105" s="60">
        <f t="shared" si="4205"/>
        <v>317089</v>
      </c>
      <c r="R6105" s="60">
        <f t="shared" si="4205"/>
        <v>151940</v>
      </c>
      <c r="S6105" s="60">
        <f t="shared" si="4205"/>
        <v>148915</v>
      </c>
      <c r="T6105" s="60">
        <f t="shared" si="4205"/>
        <v>2125</v>
      </c>
      <c r="U6105" s="60">
        <f t="shared" si="4205"/>
        <v>1525</v>
      </c>
      <c r="V6105" s="60">
        <f t="shared" si="4205"/>
        <v>250</v>
      </c>
      <c r="W6105" s="60">
        <f t="shared" si="4205"/>
        <v>350</v>
      </c>
      <c r="X6105" s="60">
        <f t="shared" si="4205"/>
        <v>151040</v>
      </c>
      <c r="Y6105" s="226">
        <f t="shared" si="4148"/>
        <v>99.407660918783733</v>
      </c>
    </row>
    <row r="6106" spans="1:25" customFormat="1">
      <c r="A6106" s="4" t="s">
        <v>2045</v>
      </c>
      <c r="B6106" s="4" t="s">
        <v>172</v>
      </c>
      <c r="C6106" s="4" t="s">
        <v>2666</v>
      </c>
      <c r="D6106" s="4">
        <v>22020000</v>
      </c>
      <c r="E6106" s="3" t="s">
        <v>2674</v>
      </c>
      <c r="F6106" s="3" t="s">
        <v>0</v>
      </c>
      <c r="G6106" s="158" t="s">
        <v>0</v>
      </c>
      <c r="H6106" s="3" t="s">
        <v>34</v>
      </c>
      <c r="I6106" s="58">
        <f t="shared" si="4144"/>
        <v>24325</v>
      </c>
      <c r="J6106" s="58">
        <f t="shared" ref="J6106:P6106" si="4206">SUM(J6107:J6109)</f>
        <v>4325</v>
      </c>
      <c r="K6106" s="58">
        <f t="shared" si="4146"/>
        <v>20000</v>
      </c>
      <c r="L6106" s="58">
        <f t="shared" si="4206"/>
        <v>0</v>
      </c>
      <c r="M6106" s="58">
        <f t="shared" si="4206"/>
        <v>10000</v>
      </c>
      <c r="N6106" s="58">
        <f t="shared" si="4206"/>
        <v>10000</v>
      </c>
      <c r="O6106" s="58">
        <f t="shared" si="4206"/>
        <v>0</v>
      </c>
      <c r="P6106" s="58">
        <f t="shared" si="4206"/>
        <v>0</v>
      </c>
      <c r="Q6106" s="58">
        <f>SUM(Q6107:Q6109)</f>
        <v>317089</v>
      </c>
      <c r="R6106" s="58">
        <f>SUM(R6107:R6109)</f>
        <v>151940</v>
      </c>
      <c r="S6106" s="58">
        <f>SUM(S6107:S6109)</f>
        <v>148915</v>
      </c>
      <c r="T6106" s="58">
        <f t="shared" ref="T6106:X6106" si="4207">SUM(T6107:T6109)</f>
        <v>2125</v>
      </c>
      <c r="U6106" s="58">
        <f t="shared" si="4207"/>
        <v>1525</v>
      </c>
      <c r="V6106" s="58">
        <f t="shared" si="4207"/>
        <v>250</v>
      </c>
      <c r="W6106" s="58">
        <f t="shared" si="4207"/>
        <v>350</v>
      </c>
      <c r="X6106" s="58">
        <f t="shared" si="4207"/>
        <v>151040</v>
      </c>
      <c r="Y6106" s="210">
        <f t="shared" si="4148"/>
        <v>99.407660918783733</v>
      </c>
    </row>
    <row r="6107" spans="1:25" customFormat="1">
      <c r="A6107" s="4" t="s">
        <v>2045</v>
      </c>
      <c r="B6107" s="4" t="s">
        <v>172</v>
      </c>
      <c r="C6107" s="4" t="s">
        <v>2666</v>
      </c>
      <c r="D6107" s="4">
        <v>22020000</v>
      </c>
      <c r="E6107" s="22">
        <v>6142</v>
      </c>
      <c r="F6107" s="4" t="s">
        <v>0</v>
      </c>
      <c r="G6107" s="128" t="s">
        <v>3150</v>
      </c>
      <c r="H6107" s="5" t="s">
        <v>36</v>
      </c>
      <c r="I6107" s="59">
        <f t="shared" si="4144"/>
        <v>22075</v>
      </c>
      <c r="J6107" s="59">
        <f t="shared" ref="J6107:P6107" si="4208">SUM(J6403)</f>
        <v>2075</v>
      </c>
      <c r="K6107" s="59">
        <f t="shared" si="4146"/>
        <v>20000</v>
      </c>
      <c r="L6107" s="59">
        <f t="shared" si="4208"/>
        <v>0</v>
      </c>
      <c r="M6107" s="59">
        <f t="shared" si="4208"/>
        <v>10000</v>
      </c>
      <c r="N6107" s="59">
        <f t="shared" si="4208"/>
        <v>10000</v>
      </c>
      <c r="O6107" s="59">
        <f t="shared" si="4208"/>
        <v>0</v>
      </c>
      <c r="P6107" s="59">
        <f t="shared" si="4208"/>
        <v>0</v>
      </c>
      <c r="Q6107" s="59">
        <f>SUM(Q6403)</f>
        <v>35054</v>
      </c>
      <c r="R6107" s="59">
        <f>SUM(R6403)</f>
        <v>2075</v>
      </c>
      <c r="S6107" s="59">
        <f>SUM(S6403)</f>
        <v>1300</v>
      </c>
      <c r="T6107" s="59">
        <f t="shared" ref="T6107:X6107" si="4209">SUM(T6403)</f>
        <v>775</v>
      </c>
      <c r="U6107" s="59">
        <f t="shared" si="4209"/>
        <v>275</v>
      </c>
      <c r="V6107" s="59">
        <f t="shared" si="4209"/>
        <v>250</v>
      </c>
      <c r="W6107" s="59">
        <f t="shared" si="4209"/>
        <v>250</v>
      </c>
      <c r="X6107" s="59">
        <f t="shared" si="4209"/>
        <v>2075</v>
      </c>
      <c r="Y6107" s="211">
        <f t="shared" si="4148"/>
        <v>100</v>
      </c>
    </row>
    <row r="6108" spans="1:25" customFormat="1">
      <c r="A6108" s="4" t="s">
        <v>2045</v>
      </c>
      <c r="B6108" s="4" t="s">
        <v>172</v>
      </c>
      <c r="C6108" s="4" t="s">
        <v>2666</v>
      </c>
      <c r="D6108" s="4">
        <v>22020000</v>
      </c>
      <c r="E6108" s="22">
        <v>6143</v>
      </c>
      <c r="F6108" s="4" t="s">
        <v>0</v>
      </c>
      <c r="G6108" s="128" t="s">
        <v>3150</v>
      </c>
      <c r="H6108" s="5" t="s">
        <v>37</v>
      </c>
      <c r="I6108" s="59">
        <f t="shared" si="4144"/>
        <v>1000</v>
      </c>
      <c r="J6108" s="59">
        <f>SUM(J6405,J6626)</f>
        <v>1000</v>
      </c>
      <c r="K6108" s="59">
        <f t="shared" si="4146"/>
        <v>0</v>
      </c>
      <c r="L6108" s="59">
        <f t="shared" ref="L6108:P6108" si="4210">SUM(L6405,L6626)</f>
        <v>0</v>
      </c>
      <c r="M6108" s="59">
        <f t="shared" si="4210"/>
        <v>0</v>
      </c>
      <c r="N6108" s="59">
        <f t="shared" si="4210"/>
        <v>0</v>
      </c>
      <c r="O6108" s="59">
        <f t="shared" si="4210"/>
        <v>0</v>
      </c>
      <c r="P6108" s="59">
        <f t="shared" si="4210"/>
        <v>0</v>
      </c>
      <c r="Q6108" s="59">
        <f t="shared" ref="Q6108:R6108" si="4211">SUM(Q6405,Q6626)</f>
        <v>1000</v>
      </c>
      <c r="R6108" s="59">
        <f t="shared" si="4211"/>
        <v>1000</v>
      </c>
      <c r="S6108" s="59">
        <f t="shared" ref="S6108" si="4212">SUM(S6405,S6626)</f>
        <v>0</v>
      </c>
      <c r="T6108" s="59">
        <f t="shared" ref="T6108:X6108" si="4213">SUM(T6405,T6626)</f>
        <v>1000</v>
      </c>
      <c r="U6108" s="59">
        <f t="shared" si="4213"/>
        <v>1000</v>
      </c>
      <c r="V6108" s="59">
        <f t="shared" si="4213"/>
        <v>0</v>
      </c>
      <c r="W6108" s="59">
        <f t="shared" si="4213"/>
        <v>0</v>
      </c>
      <c r="X6108" s="59">
        <f t="shared" si="4213"/>
        <v>1000</v>
      </c>
      <c r="Y6108" s="211">
        <f t="shared" si="4148"/>
        <v>100</v>
      </c>
    </row>
    <row r="6109" spans="1:25" customFormat="1">
      <c r="A6109" s="4" t="s">
        <v>2045</v>
      </c>
      <c r="B6109" s="4" t="s">
        <v>172</v>
      </c>
      <c r="C6109" s="4" t="s">
        <v>2666</v>
      </c>
      <c r="D6109" s="4">
        <v>22020000</v>
      </c>
      <c r="E6109" s="22">
        <v>6148</v>
      </c>
      <c r="F6109" s="4" t="s">
        <v>0</v>
      </c>
      <c r="G6109" s="128" t="s">
        <v>3150</v>
      </c>
      <c r="H6109" s="5" t="s">
        <v>41</v>
      </c>
      <c r="I6109" s="59">
        <f t="shared" si="4144"/>
        <v>1250</v>
      </c>
      <c r="J6109" s="59">
        <f>SUM(J6159,J6201,J6242,J6283,J6323,J6363,J6407,J6452,J6503,J6542,J6584,J6627,J6669)</f>
        <v>1250</v>
      </c>
      <c r="K6109" s="59">
        <f t="shared" si="4146"/>
        <v>0</v>
      </c>
      <c r="L6109" s="59">
        <f t="shared" ref="L6109:P6109" si="4214">SUM(L6159,L6201,L6242,L6283,L6323,L6363,L6407,L6452,L6503,L6542,L6584,L6627,L6669)</f>
        <v>0</v>
      </c>
      <c r="M6109" s="59">
        <f t="shared" si="4214"/>
        <v>0</v>
      </c>
      <c r="N6109" s="59">
        <f t="shared" si="4214"/>
        <v>0</v>
      </c>
      <c r="O6109" s="59">
        <f t="shared" si="4214"/>
        <v>0</v>
      </c>
      <c r="P6109" s="59">
        <f t="shared" si="4214"/>
        <v>0</v>
      </c>
      <c r="Q6109" s="59">
        <f t="shared" ref="Q6109:R6109" si="4215">SUM(Q6159,Q6201,Q6242,Q6283,Q6323,Q6363,Q6407,Q6452,Q6503,Q6542,Q6584,Q6627,Q6669)</f>
        <v>281035</v>
      </c>
      <c r="R6109" s="59">
        <f t="shared" si="4215"/>
        <v>148865</v>
      </c>
      <c r="S6109" s="59">
        <f t="shared" ref="S6109" si="4216">SUM(S6159,S6201,S6242,S6283,S6323,S6363,S6407,S6452,S6503,S6542,S6584,S6627,S6669)</f>
        <v>147615</v>
      </c>
      <c r="T6109" s="59">
        <f t="shared" ref="T6109:X6109" si="4217">SUM(T6159,T6201,T6242,T6283,T6323,T6363,T6407,T6452,T6503,T6542,T6584,T6627,T6669)</f>
        <v>350</v>
      </c>
      <c r="U6109" s="59">
        <f t="shared" si="4217"/>
        <v>250</v>
      </c>
      <c r="V6109" s="59">
        <f t="shared" si="4217"/>
        <v>0</v>
      </c>
      <c r="W6109" s="59">
        <f t="shared" si="4217"/>
        <v>100</v>
      </c>
      <c r="X6109" s="59">
        <f t="shared" si="4217"/>
        <v>147965</v>
      </c>
      <c r="Y6109" s="211">
        <f t="shared" si="4148"/>
        <v>99.395425385416317</v>
      </c>
    </row>
    <row r="6110" spans="1:25" customFormat="1" ht="20.399999999999999">
      <c r="A6110" s="46" t="s">
        <v>0</v>
      </c>
      <c r="B6110" s="46" t="s">
        <v>0</v>
      </c>
      <c r="C6110" s="46" t="s">
        <v>0</v>
      </c>
      <c r="D6110" s="3" t="s">
        <v>0</v>
      </c>
      <c r="E6110" s="3" t="s">
        <v>0</v>
      </c>
      <c r="F6110" s="3" t="s">
        <v>0</v>
      </c>
      <c r="G6110" s="158" t="s">
        <v>0</v>
      </c>
      <c r="H6110" s="53" t="s">
        <v>48</v>
      </c>
      <c r="I6110" s="60">
        <f t="shared" si="4144"/>
        <v>30500</v>
      </c>
      <c r="J6110" s="60">
        <f t="shared" ref="J6110:X6110" si="4218">SUM(J6111)</f>
        <v>14500</v>
      </c>
      <c r="K6110" s="60">
        <f t="shared" si="4146"/>
        <v>16000</v>
      </c>
      <c r="L6110" s="60">
        <f t="shared" si="4218"/>
        <v>6000</v>
      </c>
      <c r="M6110" s="60">
        <f t="shared" si="4218"/>
        <v>0</v>
      </c>
      <c r="N6110" s="60">
        <f t="shared" si="4218"/>
        <v>10000</v>
      </c>
      <c r="O6110" s="60">
        <f t="shared" si="4218"/>
        <v>0</v>
      </c>
      <c r="P6110" s="60">
        <f t="shared" si="4218"/>
        <v>0</v>
      </c>
      <c r="Q6110" s="60">
        <f t="shared" si="4218"/>
        <v>551269</v>
      </c>
      <c r="R6110" s="60">
        <f t="shared" si="4218"/>
        <v>14500</v>
      </c>
      <c r="S6110" s="60">
        <f t="shared" si="4218"/>
        <v>10790</v>
      </c>
      <c r="T6110" s="60">
        <f t="shared" si="4218"/>
        <v>3710</v>
      </c>
      <c r="U6110" s="60">
        <f t="shared" si="4218"/>
        <v>2840</v>
      </c>
      <c r="V6110" s="60">
        <f t="shared" si="4218"/>
        <v>870</v>
      </c>
      <c r="W6110" s="60">
        <f t="shared" si="4218"/>
        <v>0</v>
      </c>
      <c r="X6110" s="60">
        <f t="shared" si="4218"/>
        <v>14500</v>
      </c>
      <c r="Y6110" s="226">
        <f t="shared" si="4148"/>
        <v>100</v>
      </c>
    </row>
    <row r="6111" spans="1:25" customFormat="1">
      <c r="A6111" s="4" t="s">
        <v>2045</v>
      </c>
      <c r="B6111" s="4" t="s">
        <v>172</v>
      </c>
      <c r="C6111" s="4" t="s">
        <v>2666</v>
      </c>
      <c r="D6111" s="4">
        <v>22020000</v>
      </c>
      <c r="E6111" s="3" t="s">
        <v>2681</v>
      </c>
      <c r="F6111" s="3" t="s">
        <v>0</v>
      </c>
      <c r="G6111" s="158" t="s">
        <v>0</v>
      </c>
      <c r="H6111" s="3" t="s">
        <v>43</v>
      </c>
      <c r="I6111" s="58">
        <f t="shared" si="4144"/>
        <v>30500</v>
      </c>
      <c r="J6111" s="58">
        <f t="shared" ref="J6111:P6111" si="4219">SUM(J6112:J6113)</f>
        <v>14500</v>
      </c>
      <c r="K6111" s="58">
        <f t="shared" si="4146"/>
        <v>16000</v>
      </c>
      <c r="L6111" s="58">
        <f t="shared" si="4219"/>
        <v>6000</v>
      </c>
      <c r="M6111" s="58">
        <f t="shared" si="4219"/>
        <v>0</v>
      </c>
      <c r="N6111" s="58">
        <f t="shared" si="4219"/>
        <v>10000</v>
      </c>
      <c r="O6111" s="58">
        <f t="shared" si="4219"/>
        <v>0</v>
      </c>
      <c r="P6111" s="58">
        <f t="shared" si="4219"/>
        <v>0</v>
      </c>
      <c r="Q6111" s="58">
        <f>SUM(Q6112:Q6113)</f>
        <v>551269</v>
      </c>
      <c r="R6111" s="58">
        <f>SUM(R6112:R6113)</f>
        <v>14500</v>
      </c>
      <c r="S6111" s="58">
        <f>SUM(S6112:S6113)</f>
        <v>10790</v>
      </c>
      <c r="T6111" s="58">
        <f t="shared" ref="T6111:X6111" si="4220">SUM(T6112:T6113)</f>
        <v>3710</v>
      </c>
      <c r="U6111" s="58">
        <f t="shared" si="4220"/>
        <v>2840</v>
      </c>
      <c r="V6111" s="58">
        <f t="shared" si="4220"/>
        <v>870</v>
      </c>
      <c r="W6111" s="58">
        <f t="shared" si="4220"/>
        <v>0</v>
      </c>
      <c r="X6111" s="58">
        <f t="shared" si="4220"/>
        <v>14500</v>
      </c>
      <c r="Y6111" s="210">
        <f t="shared" si="4148"/>
        <v>100</v>
      </c>
    </row>
    <row r="6112" spans="1:25" customFormat="1">
      <c r="A6112" s="4" t="s">
        <v>2045</v>
      </c>
      <c r="B6112" s="4" t="s">
        <v>172</v>
      </c>
      <c r="C6112" s="4" t="s">
        <v>2666</v>
      </c>
      <c r="D6112" s="4">
        <v>22020000</v>
      </c>
      <c r="E6112" s="22">
        <v>6152</v>
      </c>
      <c r="F6112" s="4" t="s">
        <v>0</v>
      </c>
      <c r="G6112" s="128" t="s">
        <v>3150</v>
      </c>
      <c r="H6112" s="5" t="s">
        <v>45</v>
      </c>
      <c r="I6112" s="59">
        <f t="shared" si="4144"/>
        <v>25500</v>
      </c>
      <c r="J6112" s="59">
        <f>SUM(J6410,J6456)</f>
        <v>9500</v>
      </c>
      <c r="K6112" s="59">
        <f t="shared" si="4146"/>
        <v>16000</v>
      </c>
      <c r="L6112" s="59">
        <f t="shared" ref="L6112:P6112" si="4221">SUM(L6410,L6456)</f>
        <v>6000</v>
      </c>
      <c r="M6112" s="59">
        <f t="shared" si="4221"/>
        <v>0</v>
      </c>
      <c r="N6112" s="59">
        <f t="shared" si="4221"/>
        <v>10000</v>
      </c>
      <c r="O6112" s="59">
        <f t="shared" si="4221"/>
        <v>0</v>
      </c>
      <c r="P6112" s="59">
        <f t="shared" si="4221"/>
        <v>0</v>
      </c>
      <c r="Q6112" s="59">
        <f t="shared" ref="Q6112:R6112" si="4222">SUM(Q6410,Q6456)</f>
        <v>25500</v>
      </c>
      <c r="R6112" s="59">
        <f t="shared" si="4222"/>
        <v>9500</v>
      </c>
      <c r="S6112" s="59">
        <f t="shared" ref="S6112" si="4223">SUM(S6410,S6456)</f>
        <v>6890</v>
      </c>
      <c r="T6112" s="59">
        <f t="shared" ref="T6112:X6112" si="4224">SUM(T6410,T6456)</f>
        <v>2610</v>
      </c>
      <c r="U6112" s="59">
        <f t="shared" si="4224"/>
        <v>2140</v>
      </c>
      <c r="V6112" s="59">
        <f t="shared" si="4224"/>
        <v>470</v>
      </c>
      <c r="W6112" s="59">
        <f t="shared" si="4224"/>
        <v>0</v>
      </c>
      <c r="X6112" s="59">
        <f t="shared" si="4224"/>
        <v>9500</v>
      </c>
      <c r="Y6112" s="211">
        <f t="shared" si="4148"/>
        <v>100</v>
      </c>
    </row>
    <row r="6113" spans="1:25" customFormat="1">
      <c r="A6113" s="4" t="s">
        <v>2045</v>
      </c>
      <c r="B6113" s="4" t="s">
        <v>172</v>
      </c>
      <c r="C6113" s="4" t="s">
        <v>2666</v>
      </c>
      <c r="D6113" s="4">
        <v>22020000</v>
      </c>
      <c r="E6113" s="22">
        <v>6153</v>
      </c>
      <c r="F6113" s="4" t="s">
        <v>0</v>
      </c>
      <c r="G6113" s="128" t="s">
        <v>3150</v>
      </c>
      <c r="H6113" s="5" t="s">
        <v>46</v>
      </c>
      <c r="I6113" s="59">
        <f t="shared" si="4144"/>
        <v>5000</v>
      </c>
      <c r="J6113" s="59">
        <f t="shared" ref="J6113:P6113" si="4225">SUM(J6458)</f>
        <v>5000</v>
      </c>
      <c r="K6113" s="59">
        <f t="shared" si="4146"/>
        <v>0</v>
      </c>
      <c r="L6113" s="59">
        <f t="shared" si="4225"/>
        <v>0</v>
      </c>
      <c r="M6113" s="59">
        <f t="shared" si="4225"/>
        <v>0</v>
      </c>
      <c r="N6113" s="59">
        <f t="shared" si="4225"/>
        <v>0</v>
      </c>
      <c r="O6113" s="59">
        <f t="shared" si="4225"/>
        <v>0</v>
      </c>
      <c r="P6113" s="59">
        <f t="shared" si="4225"/>
        <v>0</v>
      </c>
      <c r="Q6113" s="59">
        <f>SUM(Q6458)</f>
        <v>525769</v>
      </c>
      <c r="R6113" s="59">
        <f>SUM(R6458)</f>
        <v>5000</v>
      </c>
      <c r="S6113" s="59">
        <f>SUM(S6458)</f>
        <v>3900</v>
      </c>
      <c r="T6113" s="59">
        <f t="shared" ref="T6113:X6113" si="4226">SUM(T6458)</f>
        <v>1100</v>
      </c>
      <c r="U6113" s="59">
        <f t="shared" si="4226"/>
        <v>700</v>
      </c>
      <c r="V6113" s="59">
        <f t="shared" si="4226"/>
        <v>400</v>
      </c>
      <c r="W6113" s="59">
        <f t="shared" si="4226"/>
        <v>0</v>
      </c>
      <c r="X6113" s="59">
        <f t="shared" si="4226"/>
        <v>5000</v>
      </c>
      <c r="Y6113" s="211">
        <f t="shared" si="4148"/>
        <v>100</v>
      </c>
    </row>
    <row r="6114" spans="1:25" customFormat="1" ht="20.399999999999999">
      <c r="A6114" s="46" t="s">
        <v>0</v>
      </c>
      <c r="B6114" s="46" t="s">
        <v>0</v>
      </c>
      <c r="C6114" s="46" t="s">
        <v>0</v>
      </c>
      <c r="D6114" s="3" t="s">
        <v>0</v>
      </c>
      <c r="E6114" s="3" t="s">
        <v>0</v>
      </c>
      <c r="F6114" s="3" t="s">
        <v>0</v>
      </c>
      <c r="G6114" s="158" t="s">
        <v>0</v>
      </c>
      <c r="H6114" s="53" t="s">
        <v>60</v>
      </c>
      <c r="I6114" s="60">
        <f t="shared" si="4144"/>
        <v>307240</v>
      </c>
      <c r="J6114" s="60">
        <f t="shared" ref="J6114:X6114" si="4227">SUM(J6115)</f>
        <v>185140</v>
      </c>
      <c r="K6114" s="60">
        <f t="shared" si="4146"/>
        <v>122100</v>
      </c>
      <c r="L6114" s="60">
        <f t="shared" si="4227"/>
        <v>92100</v>
      </c>
      <c r="M6114" s="60">
        <f t="shared" si="4227"/>
        <v>20000</v>
      </c>
      <c r="N6114" s="60">
        <f t="shared" si="4227"/>
        <v>10000</v>
      </c>
      <c r="O6114" s="60">
        <f t="shared" si="4227"/>
        <v>0</v>
      </c>
      <c r="P6114" s="60">
        <f t="shared" si="4227"/>
        <v>0</v>
      </c>
      <c r="Q6114" s="60">
        <f t="shared" si="4227"/>
        <v>1201918</v>
      </c>
      <c r="R6114" s="60">
        <f t="shared" si="4227"/>
        <v>757137</v>
      </c>
      <c r="S6114" s="60">
        <f t="shared" si="4227"/>
        <v>452662</v>
      </c>
      <c r="T6114" s="60">
        <f t="shared" si="4227"/>
        <v>304475</v>
      </c>
      <c r="U6114" s="60">
        <f t="shared" si="4227"/>
        <v>6700</v>
      </c>
      <c r="V6114" s="60">
        <f t="shared" si="4227"/>
        <v>297675</v>
      </c>
      <c r="W6114" s="60">
        <f t="shared" si="4227"/>
        <v>100</v>
      </c>
      <c r="X6114" s="60">
        <f t="shared" si="4227"/>
        <v>757137</v>
      </c>
      <c r="Y6114" s="226">
        <f t="shared" si="4148"/>
        <v>100</v>
      </c>
    </row>
    <row r="6115" spans="1:25" customFormat="1">
      <c r="A6115" s="4" t="s">
        <v>2045</v>
      </c>
      <c r="B6115" s="4" t="s">
        <v>172</v>
      </c>
      <c r="C6115" s="4" t="s">
        <v>2666</v>
      </c>
      <c r="D6115" s="4">
        <v>22020000</v>
      </c>
      <c r="E6115" s="3" t="s">
        <v>2676</v>
      </c>
      <c r="F6115" s="3" t="s">
        <v>0</v>
      </c>
      <c r="G6115" s="158" t="s">
        <v>0</v>
      </c>
      <c r="H6115" s="3" t="s">
        <v>53</v>
      </c>
      <c r="I6115" s="58">
        <f t="shared" si="4144"/>
        <v>307240</v>
      </c>
      <c r="J6115" s="58">
        <f t="shared" ref="J6115:P6115" si="4228">SUM(J6116:J6118)</f>
        <v>185140</v>
      </c>
      <c r="K6115" s="58">
        <f t="shared" si="4146"/>
        <v>122100</v>
      </c>
      <c r="L6115" s="58">
        <f t="shared" si="4228"/>
        <v>92100</v>
      </c>
      <c r="M6115" s="58">
        <f t="shared" si="4228"/>
        <v>20000</v>
      </c>
      <c r="N6115" s="58">
        <f t="shared" si="4228"/>
        <v>10000</v>
      </c>
      <c r="O6115" s="58">
        <f t="shared" si="4228"/>
        <v>0</v>
      </c>
      <c r="P6115" s="58">
        <f t="shared" si="4228"/>
        <v>0</v>
      </c>
      <c r="Q6115" s="58">
        <f>SUM(Q6116:Q6118)</f>
        <v>1201918</v>
      </c>
      <c r="R6115" s="58">
        <f>SUM(R6116:R6118)</f>
        <v>757137</v>
      </c>
      <c r="S6115" s="58">
        <f>SUM(S6116:S6118)</f>
        <v>452662</v>
      </c>
      <c r="T6115" s="58">
        <f t="shared" ref="T6115:X6115" si="4229">SUM(T6116:T6118)</f>
        <v>304475</v>
      </c>
      <c r="U6115" s="58">
        <f t="shared" si="4229"/>
        <v>6700</v>
      </c>
      <c r="V6115" s="58">
        <f t="shared" si="4229"/>
        <v>297675</v>
      </c>
      <c r="W6115" s="58">
        <f t="shared" si="4229"/>
        <v>100</v>
      </c>
      <c r="X6115" s="58">
        <f t="shared" si="4229"/>
        <v>757137</v>
      </c>
      <c r="Y6115" s="210">
        <f t="shared" si="4148"/>
        <v>100</v>
      </c>
    </row>
    <row r="6116" spans="1:25" customFormat="1">
      <c r="A6116" s="4" t="s">
        <v>2045</v>
      </c>
      <c r="B6116" s="4" t="s">
        <v>172</v>
      </c>
      <c r="C6116" s="4" t="s">
        <v>2666</v>
      </c>
      <c r="D6116" s="4">
        <v>22020000</v>
      </c>
      <c r="E6116" s="47">
        <v>8213</v>
      </c>
      <c r="F6116" s="4" t="s">
        <v>0</v>
      </c>
      <c r="G6116" s="128" t="s">
        <v>3150</v>
      </c>
      <c r="H6116" s="5" t="s">
        <v>56</v>
      </c>
      <c r="I6116" s="59">
        <f t="shared" si="4144"/>
        <v>257940</v>
      </c>
      <c r="J6116" s="59">
        <f>SUM(J6162,J6204,J6245,J6286,J6326,J6366,J6414,J6464,J6506,J6545,J6588,J6630,J6672)</f>
        <v>136840</v>
      </c>
      <c r="K6116" s="59">
        <f t="shared" si="4146"/>
        <v>121100</v>
      </c>
      <c r="L6116" s="59">
        <f t="shared" ref="L6116:P6116" si="4230">SUM(L6162,L6204,L6245,L6286,L6326,L6366,L6414,L6464,L6506,L6545,L6588,L6630,L6672)</f>
        <v>91100</v>
      </c>
      <c r="M6116" s="59">
        <f t="shared" si="4230"/>
        <v>20000</v>
      </c>
      <c r="N6116" s="59">
        <f t="shared" si="4230"/>
        <v>10000</v>
      </c>
      <c r="O6116" s="59">
        <f t="shared" si="4230"/>
        <v>0</v>
      </c>
      <c r="P6116" s="59">
        <f t="shared" si="4230"/>
        <v>0</v>
      </c>
      <c r="Q6116" s="59">
        <f t="shared" ref="Q6116:R6116" si="4231">SUM(Q6162,Q6204,Q6245,Q6286,Q6326,Q6366,Q6414,Q6464,Q6506,Q6545,Q6588,Q6630,Q6672)</f>
        <v>793655</v>
      </c>
      <c r="R6116" s="59">
        <f t="shared" si="4231"/>
        <v>361212</v>
      </c>
      <c r="S6116" s="59">
        <f t="shared" ref="S6116" si="4232">SUM(S6162,S6204,S6245,S6286,S6326,S6366,S6414,S6464,S6506,S6545,S6588,S6630,S6672)</f>
        <v>354512</v>
      </c>
      <c r="T6116" s="59">
        <f t="shared" ref="T6116:X6116" si="4233">SUM(T6162,T6204,T6245,T6286,T6326,T6366,T6414,T6464,T6506,T6545,T6588,T6630,T6672)</f>
        <v>6700</v>
      </c>
      <c r="U6116" s="59">
        <f t="shared" si="4233"/>
        <v>6700</v>
      </c>
      <c r="V6116" s="59">
        <f t="shared" si="4233"/>
        <v>0</v>
      </c>
      <c r="W6116" s="59">
        <f t="shared" si="4233"/>
        <v>0</v>
      </c>
      <c r="X6116" s="59">
        <f t="shared" si="4233"/>
        <v>361212</v>
      </c>
      <c r="Y6116" s="211">
        <f t="shared" si="4148"/>
        <v>100</v>
      </c>
    </row>
    <row r="6117" spans="1:25" customFormat="1">
      <c r="A6117" s="4" t="s">
        <v>2045</v>
      </c>
      <c r="B6117" s="4" t="s">
        <v>172</v>
      </c>
      <c r="C6117" s="4" t="s">
        <v>2666</v>
      </c>
      <c r="D6117" s="4">
        <v>22020000</v>
      </c>
      <c r="E6117" s="47">
        <v>8215</v>
      </c>
      <c r="F6117" s="4" t="s">
        <v>0</v>
      </c>
      <c r="G6117" s="128" t="s">
        <v>3150</v>
      </c>
      <c r="H6117" s="5" t="s">
        <v>58</v>
      </c>
      <c r="I6117" s="59">
        <f t="shared" si="4144"/>
        <v>1000</v>
      </c>
      <c r="J6117" s="59">
        <f t="shared" ref="J6117:P6117" si="4234">SUM(J6465)</f>
        <v>1000</v>
      </c>
      <c r="K6117" s="59">
        <f t="shared" si="4146"/>
        <v>0</v>
      </c>
      <c r="L6117" s="59">
        <f t="shared" si="4234"/>
        <v>0</v>
      </c>
      <c r="M6117" s="59">
        <f t="shared" si="4234"/>
        <v>0</v>
      </c>
      <c r="N6117" s="59">
        <f t="shared" si="4234"/>
        <v>0</v>
      </c>
      <c r="O6117" s="59">
        <f t="shared" si="4234"/>
        <v>0</v>
      </c>
      <c r="P6117" s="59">
        <f t="shared" si="4234"/>
        <v>0</v>
      </c>
      <c r="Q6117" s="59">
        <f>SUM(Q6465,Q6367)</f>
        <v>3050</v>
      </c>
      <c r="R6117" s="59">
        <f>SUM(R6465,R6367)</f>
        <v>3050</v>
      </c>
      <c r="S6117" s="59">
        <f>SUM(S6465,S6367)</f>
        <v>3050</v>
      </c>
      <c r="T6117" s="59">
        <f t="shared" ref="T6117:X6117" si="4235">SUM(T6465,T6367)</f>
        <v>0</v>
      </c>
      <c r="U6117" s="59">
        <f t="shared" si="4235"/>
        <v>0</v>
      </c>
      <c r="V6117" s="59">
        <f t="shared" si="4235"/>
        <v>0</v>
      </c>
      <c r="W6117" s="59">
        <f t="shared" si="4235"/>
        <v>0</v>
      </c>
      <c r="X6117" s="59">
        <f t="shared" si="4235"/>
        <v>3050</v>
      </c>
      <c r="Y6117" s="211">
        <f t="shared" si="4148"/>
        <v>100</v>
      </c>
    </row>
    <row r="6118" spans="1:25" customFormat="1">
      <c r="A6118" s="4" t="s">
        <v>2045</v>
      </c>
      <c r="B6118" s="4" t="s">
        <v>172</v>
      </c>
      <c r="C6118" s="4" t="s">
        <v>2666</v>
      </c>
      <c r="D6118" s="4">
        <v>22020000</v>
      </c>
      <c r="E6118" s="47">
        <v>8216</v>
      </c>
      <c r="F6118" s="4" t="s">
        <v>0</v>
      </c>
      <c r="G6118" s="128" t="s">
        <v>3150</v>
      </c>
      <c r="H6118" s="5" t="s">
        <v>59</v>
      </c>
      <c r="I6118" s="59">
        <f t="shared" si="4144"/>
        <v>48300</v>
      </c>
      <c r="J6118" s="59">
        <f>SUM(J6163,J6246,J6546,J6589,J6631,J6673)</f>
        <v>47300</v>
      </c>
      <c r="K6118" s="59">
        <f t="shared" si="4146"/>
        <v>1000</v>
      </c>
      <c r="L6118" s="59">
        <f t="shared" ref="L6118:P6118" si="4236">SUM(L6163,L6246,L6546,L6589,L6631,L6673)</f>
        <v>1000</v>
      </c>
      <c r="M6118" s="59">
        <f t="shared" si="4236"/>
        <v>0</v>
      </c>
      <c r="N6118" s="59">
        <f t="shared" si="4236"/>
        <v>0</v>
      </c>
      <c r="O6118" s="59">
        <f t="shared" si="4236"/>
        <v>0</v>
      </c>
      <c r="P6118" s="59">
        <f t="shared" si="4236"/>
        <v>0</v>
      </c>
      <c r="Q6118" s="59">
        <f t="shared" ref="Q6118:R6118" si="4237">SUM(Q6163,Q6246,Q6546,Q6589,Q6631,Q6673)</f>
        <v>405213</v>
      </c>
      <c r="R6118" s="59">
        <f t="shared" si="4237"/>
        <v>392875</v>
      </c>
      <c r="S6118" s="59">
        <f t="shared" ref="S6118" si="4238">SUM(S6163,S6246,S6546,S6589,S6631,S6673)</f>
        <v>95100</v>
      </c>
      <c r="T6118" s="59">
        <f t="shared" ref="T6118:X6118" si="4239">SUM(T6163,T6246,T6546,T6589,T6631,T6673)</f>
        <v>297775</v>
      </c>
      <c r="U6118" s="59">
        <f t="shared" si="4239"/>
        <v>0</v>
      </c>
      <c r="V6118" s="59">
        <f t="shared" si="4239"/>
        <v>297675</v>
      </c>
      <c r="W6118" s="59">
        <f t="shared" si="4239"/>
        <v>100</v>
      </c>
      <c r="X6118" s="59">
        <f t="shared" si="4239"/>
        <v>392875</v>
      </c>
      <c r="Y6118" s="211">
        <f t="shared" si="4148"/>
        <v>100</v>
      </c>
    </row>
    <row r="6119" spans="1:25" customFormat="1">
      <c r="A6119" s="5" t="s">
        <v>0</v>
      </c>
      <c r="B6119" s="5" t="s">
        <v>0</v>
      </c>
      <c r="C6119" s="5" t="s">
        <v>0</v>
      </c>
      <c r="D6119" s="5" t="s">
        <v>0</v>
      </c>
      <c r="E6119" s="5" t="s">
        <v>0</v>
      </c>
      <c r="F6119" s="5" t="s">
        <v>0</v>
      </c>
      <c r="G6119" s="159" t="s">
        <v>0</v>
      </c>
      <c r="H6119" s="53" t="s">
        <v>2677</v>
      </c>
      <c r="I6119" s="60">
        <f t="shared" si="4144"/>
        <v>22012575</v>
      </c>
      <c r="J6119" s="60">
        <f t="shared" ref="J6119:P6119" si="4240">SUM(J6114,J6110,J6105,J6084)</f>
        <v>20750985</v>
      </c>
      <c r="K6119" s="60">
        <f t="shared" si="4146"/>
        <v>1261590</v>
      </c>
      <c r="L6119" s="60">
        <f t="shared" si="4240"/>
        <v>535100</v>
      </c>
      <c r="M6119" s="60">
        <f t="shared" si="4240"/>
        <v>148389</v>
      </c>
      <c r="N6119" s="60">
        <f t="shared" si="4240"/>
        <v>578101</v>
      </c>
      <c r="O6119" s="60">
        <f t="shared" si="4240"/>
        <v>0</v>
      </c>
      <c r="P6119" s="60">
        <f t="shared" si="4240"/>
        <v>0</v>
      </c>
      <c r="Q6119" s="60">
        <f>SUM(Q6114,Q6110,Q6105,Q6084)</f>
        <v>26074608</v>
      </c>
      <c r="R6119" s="60">
        <f>SUM(R6114,R6110,R6105,R6084)</f>
        <v>23485499</v>
      </c>
      <c r="S6119" s="60">
        <f>SUM(S6114,S6110,S6105,S6084)</f>
        <v>18790924</v>
      </c>
      <c r="T6119" s="60">
        <f t="shared" ref="T6119:X6119" si="4241">SUM(T6114,T6110,T6105,T6084)</f>
        <v>4693675</v>
      </c>
      <c r="U6119" s="60">
        <f t="shared" si="4241"/>
        <v>1788580</v>
      </c>
      <c r="V6119" s="60">
        <f t="shared" si="4241"/>
        <v>1862896</v>
      </c>
      <c r="W6119" s="60">
        <f t="shared" si="4241"/>
        <v>1042199</v>
      </c>
      <c r="X6119" s="60">
        <f t="shared" si="4241"/>
        <v>23484599</v>
      </c>
      <c r="Y6119" s="226">
        <f t="shared" si="4148"/>
        <v>99.996167848083616</v>
      </c>
    </row>
    <row r="6120" spans="1:25" customFormat="1" ht="15" thickBot="1">
      <c r="A6120" s="5" t="s">
        <v>0</v>
      </c>
      <c r="B6120" s="5" t="s">
        <v>0</v>
      </c>
      <c r="C6120" s="5" t="s">
        <v>0</v>
      </c>
      <c r="D6120" s="5" t="s">
        <v>0</v>
      </c>
      <c r="E6120" s="5" t="s">
        <v>0</v>
      </c>
      <c r="F6120" s="5" t="s">
        <v>0</v>
      </c>
      <c r="G6120" s="159" t="s">
        <v>0</v>
      </c>
      <c r="H6120" s="3" t="s">
        <v>170</v>
      </c>
      <c r="I6120" s="58">
        <f t="shared" si="4144"/>
        <v>605</v>
      </c>
      <c r="J6120" s="58">
        <f>J6683</f>
        <v>605</v>
      </c>
      <c r="K6120" s="58">
        <f t="shared" si="4146"/>
        <v>0</v>
      </c>
      <c r="L6120" s="58"/>
      <c r="M6120" s="58"/>
      <c r="N6120" s="58"/>
      <c r="O6120" s="58"/>
      <c r="P6120" s="58"/>
      <c r="Q6120" s="58">
        <f>Q6683</f>
        <v>0</v>
      </c>
      <c r="R6120" s="58">
        <f>R6683</f>
        <v>0</v>
      </c>
      <c r="S6120" s="58">
        <f>S6683</f>
        <v>0</v>
      </c>
      <c r="T6120" s="58">
        <f t="shared" ref="T6120:X6120" si="4242">T6683</f>
        <v>0</v>
      </c>
      <c r="U6120" s="58">
        <f t="shared" si="4242"/>
        <v>0</v>
      </c>
      <c r="V6120" s="58">
        <f t="shared" si="4242"/>
        <v>0</v>
      </c>
      <c r="W6120" s="58">
        <f t="shared" si="4242"/>
        <v>0</v>
      </c>
      <c r="X6120" s="58">
        <f t="shared" si="4242"/>
        <v>0</v>
      </c>
      <c r="Y6120" s="210">
        <v>0</v>
      </c>
    </row>
    <row r="6121" spans="1:25" customFormat="1" ht="41.4" thickBot="1">
      <c r="A6121" s="261" t="s">
        <v>0</v>
      </c>
      <c r="B6121" s="261" t="s">
        <v>0</v>
      </c>
      <c r="C6121" s="261" t="s">
        <v>0</v>
      </c>
      <c r="D6121" s="261" t="s">
        <v>0</v>
      </c>
      <c r="E6121" s="261" t="s">
        <v>0</v>
      </c>
      <c r="F6121" s="261" t="s">
        <v>0</v>
      </c>
      <c r="G6121" s="267" t="s">
        <v>0</v>
      </c>
      <c r="H6121" s="1" t="s">
        <v>72</v>
      </c>
      <c r="I6121" s="1" t="s">
        <v>3093</v>
      </c>
      <c r="J6121" s="1" t="s">
        <v>3130</v>
      </c>
      <c r="K6121" s="1" t="s">
        <v>3</v>
      </c>
      <c r="L6121" s="1" t="s">
        <v>4</v>
      </c>
      <c r="M6121" s="1" t="s">
        <v>5</v>
      </c>
      <c r="N6121" s="1" t="s">
        <v>6</v>
      </c>
      <c r="O6121" s="1" t="s">
        <v>7</v>
      </c>
      <c r="P6121" s="1" t="s">
        <v>8</v>
      </c>
      <c r="Q6121" s="1" t="s">
        <v>3344</v>
      </c>
      <c r="R6121" s="1" t="s">
        <v>3427</v>
      </c>
      <c r="S6121" s="1" t="s">
        <v>3447</v>
      </c>
      <c r="T6121" s="1" t="s">
        <v>3448</v>
      </c>
      <c r="U6121" s="1" t="s">
        <v>3452</v>
      </c>
      <c r="V6121" s="1" t="s">
        <v>3449</v>
      </c>
      <c r="W6121" s="1" t="s">
        <v>3450</v>
      </c>
      <c r="X6121" s="1" t="s">
        <v>3451</v>
      </c>
      <c r="Y6121" s="216" t="s">
        <v>3385</v>
      </c>
    </row>
    <row r="6122" spans="1:25" customFormat="1">
      <c r="A6122" s="262"/>
      <c r="B6122" s="262"/>
      <c r="C6122" s="262"/>
      <c r="D6122" s="262"/>
      <c r="E6122" s="262"/>
      <c r="F6122" s="262"/>
      <c r="G6122" s="268"/>
      <c r="H6122" s="54" t="s">
        <v>0</v>
      </c>
      <c r="I6122" s="45">
        <v>1</v>
      </c>
      <c r="J6122" s="45">
        <v>3</v>
      </c>
      <c r="K6122" s="45" t="s">
        <v>9</v>
      </c>
      <c r="L6122" s="45">
        <v>5</v>
      </c>
      <c r="M6122" s="45">
        <v>6</v>
      </c>
      <c r="N6122" s="45">
        <v>7</v>
      </c>
      <c r="O6122" s="45">
        <v>8</v>
      </c>
      <c r="P6122" s="45">
        <v>9</v>
      </c>
      <c r="Q6122" s="45">
        <v>1</v>
      </c>
      <c r="R6122" s="45">
        <v>2</v>
      </c>
      <c r="S6122" s="45">
        <v>3</v>
      </c>
      <c r="T6122" s="45" t="s">
        <v>3453</v>
      </c>
      <c r="U6122" s="45">
        <v>5</v>
      </c>
      <c r="V6122" s="45">
        <v>6</v>
      </c>
      <c r="W6122" s="45">
        <v>7</v>
      </c>
      <c r="X6122" s="45" t="s">
        <v>3454</v>
      </c>
      <c r="Y6122" s="276">
        <v>9</v>
      </c>
    </row>
    <row r="6123" spans="1:25" customFormat="1">
      <c r="A6123" s="262"/>
      <c r="B6123" s="262"/>
      <c r="C6123" s="262"/>
      <c r="D6123" s="262"/>
      <c r="E6123" s="262"/>
      <c r="F6123" s="262"/>
      <c r="G6123" s="268"/>
      <c r="H6123" s="13" t="s">
        <v>105</v>
      </c>
      <c r="I6123" s="56">
        <f t="shared" si="4144"/>
        <v>22012575</v>
      </c>
      <c r="J6123" s="56">
        <f t="shared" ref="J6123:P6123" si="4243">SUM(J6119)</f>
        <v>20750985</v>
      </c>
      <c r="K6123" s="56">
        <f t="shared" si="4146"/>
        <v>1261590</v>
      </c>
      <c r="L6123" s="56">
        <f t="shared" si="4243"/>
        <v>535100</v>
      </c>
      <c r="M6123" s="56">
        <f t="shared" si="4243"/>
        <v>148389</v>
      </c>
      <c r="N6123" s="56">
        <f t="shared" si="4243"/>
        <v>578101</v>
      </c>
      <c r="O6123" s="56">
        <f t="shared" si="4243"/>
        <v>0</v>
      </c>
      <c r="P6123" s="56">
        <f t="shared" si="4243"/>
        <v>0</v>
      </c>
      <c r="Q6123" s="56">
        <f>SUM(Q6119)</f>
        <v>26074608</v>
      </c>
      <c r="R6123" s="56">
        <f>SUM(R6119)</f>
        <v>23485499</v>
      </c>
      <c r="S6123" s="56">
        <f>SUM(S6119)</f>
        <v>18790924</v>
      </c>
      <c r="T6123" s="56">
        <f t="shared" ref="T6123:X6123" si="4244">SUM(T6119)</f>
        <v>4693675</v>
      </c>
      <c r="U6123" s="56">
        <f t="shared" si="4244"/>
        <v>1788580</v>
      </c>
      <c r="V6123" s="56">
        <f t="shared" si="4244"/>
        <v>1862896</v>
      </c>
      <c r="W6123" s="56">
        <f t="shared" si="4244"/>
        <v>1042199</v>
      </c>
      <c r="X6123" s="56">
        <f t="shared" si="4244"/>
        <v>23484599</v>
      </c>
      <c r="Y6123" s="227">
        <f t="shared" ref="Y6123:Y6124" si="4245">IF(R6123=0,0,(X6123/R6123)*100)</f>
        <v>99.996167848083616</v>
      </c>
    </row>
    <row r="6124" spans="1:25" customFormat="1">
      <c r="A6124" s="262"/>
      <c r="B6124" s="262"/>
      <c r="C6124" s="262"/>
      <c r="D6124" s="262"/>
      <c r="E6124" s="262"/>
      <c r="F6124" s="262"/>
      <c r="G6124" s="268"/>
      <c r="H6124" s="15" t="s">
        <v>69</v>
      </c>
      <c r="I6124" s="35">
        <f t="shared" si="4144"/>
        <v>22012575</v>
      </c>
      <c r="J6124" s="35">
        <f t="shared" ref="J6124:P6124" si="4246">SUM(J6123)</f>
        <v>20750985</v>
      </c>
      <c r="K6124" s="35">
        <f t="shared" si="4146"/>
        <v>1261590</v>
      </c>
      <c r="L6124" s="35">
        <f t="shared" si="4246"/>
        <v>535100</v>
      </c>
      <c r="M6124" s="35">
        <f t="shared" si="4246"/>
        <v>148389</v>
      </c>
      <c r="N6124" s="35">
        <f t="shared" si="4246"/>
        <v>578101</v>
      </c>
      <c r="O6124" s="35">
        <f t="shared" si="4246"/>
        <v>0</v>
      </c>
      <c r="P6124" s="35">
        <f t="shared" si="4246"/>
        <v>0</v>
      </c>
      <c r="Q6124" s="35">
        <f>SUM(Q6123)</f>
        <v>26074608</v>
      </c>
      <c r="R6124" s="35">
        <f>SUM(R6123)</f>
        <v>23485499</v>
      </c>
      <c r="S6124" s="35">
        <f>SUM(S6123)</f>
        <v>18790924</v>
      </c>
      <c r="T6124" s="35">
        <f t="shared" ref="T6124:X6124" si="4247">SUM(T6123)</f>
        <v>4693675</v>
      </c>
      <c r="U6124" s="35">
        <f t="shared" si="4247"/>
        <v>1788580</v>
      </c>
      <c r="V6124" s="35">
        <f t="shared" si="4247"/>
        <v>1862896</v>
      </c>
      <c r="W6124" s="35">
        <f t="shared" si="4247"/>
        <v>1042199</v>
      </c>
      <c r="X6124" s="35">
        <f t="shared" si="4247"/>
        <v>23484599</v>
      </c>
      <c r="Y6124" s="218">
        <f t="shared" si="4245"/>
        <v>99.996167848083616</v>
      </c>
    </row>
    <row r="6125" spans="1:25" customFormat="1">
      <c r="A6125" s="263"/>
      <c r="B6125" s="263"/>
      <c r="C6125" s="263"/>
      <c r="D6125" s="263"/>
      <c r="E6125" s="263"/>
      <c r="F6125" s="263"/>
      <c r="G6125" s="269"/>
      <c r="I6125" s="67"/>
      <c r="J6125" s="67"/>
      <c r="K6125" s="67"/>
      <c r="L6125" s="67"/>
      <c r="M6125" s="67"/>
      <c r="N6125" s="67"/>
      <c r="O6125" s="67"/>
      <c r="P6125" s="67"/>
      <c r="Q6125" s="67"/>
      <c r="R6125" s="67"/>
      <c r="S6125" s="67"/>
      <c r="T6125" s="67"/>
      <c r="U6125" s="67"/>
      <c r="V6125" s="67"/>
      <c r="W6125" s="67"/>
      <c r="X6125" s="67"/>
      <c r="Y6125" s="229"/>
    </row>
    <row r="6126" spans="1:25" customFormat="1">
      <c r="A6126" s="5" t="s">
        <v>0</v>
      </c>
      <c r="B6126" s="5" t="s">
        <v>0</v>
      </c>
      <c r="C6126" s="5" t="s">
        <v>0</v>
      </c>
      <c r="D6126" s="5" t="s">
        <v>0</v>
      </c>
      <c r="E6126" s="5" t="s">
        <v>0</v>
      </c>
      <c r="F6126" s="5" t="s">
        <v>0</v>
      </c>
      <c r="G6126" s="159" t="s">
        <v>0</v>
      </c>
      <c r="H6126" s="53" t="s">
        <v>2208</v>
      </c>
      <c r="I6126" s="60">
        <f t="shared" si="4144"/>
        <v>22012575</v>
      </c>
      <c r="J6126" s="60">
        <f>SUM(J6119)</f>
        <v>20750985</v>
      </c>
      <c r="K6126" s="60">
        <f t="shared" si="4146"/>
        <v>1261590</v>
      </c>
      <c r="L6126" s="60">
        <f t="shared" ref="L6126:P6126" si="4248">SUM(L6119)</f>
        <v>535100</v>
      </c>
      <c r="M6126" s="60">
        <f t="shared" si="4248"/>
        <v>148389</v>
      </c>
      <c r="N6126" s="60">
        <f t="shared" si="4248"/>
        <v>578101</v>
      </c>
      <c r="O6126" s="60">
        <f t="shared" si="4248"/>
        <v>0</v>
      </c>
      <c r="P6126" s="60">
        <f t="shared" si="4248"/>
        <v>0</v>
      </c>
      <c r="Q6126" s="60">
        <f t="shared" ref="Q6126:R6126" si="4249">SUM(Q6119)</f>
        <v>26074608</v>
      </c>
      <c r="R6126" s="60">
        <f t="shared" si="4249"/>
        <v>23485499</v>
      </c>
      <c r="S6126" s="60">
        <f t="shared" ref="S6126" si="4250">SUM(S6119)</f>
        <v>18790924</v>
      </c>
      <c r="T6126" s="60">
        <f t="shared" ref="T6126:X6126" si="4251">SUM(T6119)</f>
        <v>4693675</v>
      </c>
      <c r="U6126" s="60">
        <f t="shared" si="4251"/>
        <v>1788580</v>
      </c>
      <c r="V6126" s="60">
        <f t="shared" si="4251"/>
        <v>1862896</v>
      </c>
      <c r="W6126" s="60">
        <f t="shared" si="4251"/>
        <v>1042199</v>
      </c>
      <c r="X6126" s="60">
        <f t="shared" si="4251"/>
        <v>23484599</v>
      </c>
      <c r="Y6126" s="226">
        <f>IF(R6126=0,0,(X6126/R6126)*100)</f>
        <v>99.996167848083616</v>
      </c>
    </row>
    <row r="6127" spans="1:25" customFormat="1">
      <c r="A6127" s="5" t="s">
        <v>0</v>
      </c>
      <c r="B6127" s="5" t="s">
        <v>0</v>
      </c>
      <c r="C6127" s="5" t="s">
        <v>0</v>
      </c>
      <c r="D6127" s="5" t="s">
        <v>0</v>
      </c>
      <c r="E6127" s="5" t="s">
        <v>0</v>
      </c>
      <c r="F6127" s="5" t="s">
        <v>0</v>
      </c>
      <c r="G6127" s="159" t="s">
        <v>0</v>
      </c>
      <c r="H6127" s="3" t="s">
        <v>170</v>
      </c>
      <c r="I6127" s="58">
        <f t="shared" si="4144"/>
        <v>605</v>
      </c>
      <c r="J6127" s="58">
        <f>J6120</f>
        <v>605</v>
      </c>
      <c r="K6127" s="58">
        <f t="shared" si="4146"/>
        <v>0</v>
      </c>
      <c r="L6127" s="58"/>
      <c r="M6127" s="58"/>
      <c r="N6127" s="58"/>
      <c r="O6127" s="58"/>
      <c r="P6127" s="58"/>
      <c r="Q6127" s="58">
        <f>Q6120</f>
        <v>0</v>
      </c>
      <c r="R6127" s="58">
        <f>R6120</f>
        <v>0</v>
      </c>
      <c r="S6127" s="58">
        <f>S6120</f>
        <v>0</v>
      </c>
      <c r="T6127" s="58">
        <f t="shared" ref="T6127:X6127" si="4252">T6120</f>
        <v>0</v>
      </c>
      <c r="U6127" s="58">
        <f t="shared" si="4252"/>
        <v>0</v>
      </c>
      <c r="V6127" s="58">
        <f t="shared" si="4252"/>
        <v>0</v>
      </c>
      <c r="W6127" s="58">
        <f t="shared" si="4252"/>
        <v>0</v>
      </c>
      <c r="X6127" s="58">
        <f t="shared" si="4252"/>
        <v>0</v>
      </c>
      <c r="Y6127" s="210">
        <v>0</v>
      </c>
    </row>
    <row r="6128" spans="1:25" customFormat="1">
      <c r="A6128" s="5" t="s">
        <v>0</v>
      </c>
      <c r="B6128" s="5" t="s">
        <v>0</v>
      </c>
      <c r="C6128" s="5" t="s">
        <v>0</v>
      </c>
      <c r="D6128" s="5" t="s">
        <v>0</v>
      </c>
      <c r="E6128" s="5" t="s">
        <v>0</v>
      </c>
      <c r="F6128" s="5" t="s">
        <v>0</v>
      </c>
      <c r="G6128" s="159" t="s">
        <v>0</v>
      </c>
      <c r="H6128" s="8" t="s">
        <v>0</v>
      </c>
      <c r="I6128" s="17"/>
      <c r="J6128" s="17"/>
      <c r="K6128" s="17"/>
      <c r="L6128" s="17" t="s">
        <v>0</v>
      </c>
      <c r="M6128" s="17" t="s">
        <v>0</v>
      </c>
      <c r="N6128" s="17" t="s">
        <v>0</v>
      </c>
      <c r="O6128" s="17" t="s">
        <v>0</v>
      </c>
      <c r="P6128" s="17" t="s">
        <v>0</v>
      </c>
      <c r="Q6128" s="17"/>
      <c r="R6128" s="17"/>
      <c r="S6128" s="17"/>
      <c r="T6128" s="17" t="s">
        <v>0</v>
      </c>
      <c r="U6128" s="17" t="s">
        <v>0</v>
      </c>
      <c r="V6128" s="17" t="s">
        <v>0</v>
      </c>
      <c r="W6128" s="17" t="s">
        <v>0</v>
      </c>
      <c r="X6128" s="17" t="s">
        <v>0</v>
      </c>
      <c r="Y6128" s="231"/>
    </row>
    <row r="6129" spans="1:25" ht="15" thickBot="1">
      <c r="A6129" s="20" t="s">
        <v>2045</v>
      </c>
      <c r="B6129" s="20" t="s">
        <v>172</v>
      </c>
      <c r="C6129" s="23" t="s">
        <v>0</v>
      </c>
      <c r="D6129" s="23" t="s">
        <v>0</v>
      </c>
      <c r="E6129" s="21" t="s">
        <v>0</v>
      </c>
      <c r="F6129" s="21" t="s">
        <v>0</v>
      </c>
      <c r="G6129" s="150" t="s">
        <v>0</v>
      </c>
      <c r="H6129" s="21" t="s">
        <v>0</v>
      </c>
      <c r="I6129" s="22"/>
      <c r="J6129" s="22"/>
      <c r="K6129" s="22"/>
      <c r="L6129" s="22" t="s">
        <v>0</v>
      </c>
      <c r="M6129" s="22" t="s">
        <v>0</v>
      </c>
      <c r="N6129" s="22" t="s">
        <v>0</v>
      </c>
      <c r="O6129" s="22" t="s">
        <v>0</v>
      </c>
      <c r="P6129" s="22" t="s">
        <v>0</v>
      </c>
      <c r="Q6129" s="22"/>
      <c r="R6129" s="22"/>
      <c r="S6129" s="22"/>
      <c r="T6129" s="22" t="s">
        <v>0</v>
      </c>
      <c r="U6129" s="22" t="s">
        <v>0</v>
      </c>
      <c r="V6129" s="22" t="s">
        <v>0</v>
      </c>
      <c r="W6129" s="22" t="s">
        <v>0</v>
      </c>
      <c r="X6129" s="22" t="s">
        <v>0</v>
      </c>
      <c r="Y6129" s="209"/>
    </row>
    <row r="6130" spans="1:25" ht="41.4" thickBot="1">
      <c r="A6130" s="24" t="s">
        <v>123</v>
      </c>
      <c r="B6130" s="24" t="s">
        <v>124</v>
      </c>
      <c r="C6130" s="24" t="s">
        <v>125</v>
      </c>
      <c r="D6130" s="25" t="s">
        <v>0</v>
      </c>
      <c r="E6130" s="24" t="s">
        <v>126</v>
      </c>
      <c r="F6130" s="24" t="s">
        <v>127</v>
      </c>
      <c r="G6130" s="151" t="s">
        <v>128</v>
      </c>
      <c r="H6130" s="24" t="s">
        <v>1</v>
      </c>
      <c r="I6130" s="1" t="s">
        <v>3093</v>
      </c>
      <c r="J6130" s="1" t="s">
        <v>3130</v>
      </c>
      <c r="K6130" s="1" t="s">
        <v>3</v>
      </c>
      <c r="L6130" s="1" t="s">
        <v>4</v>
      </c>
      <c r="M6130" s="1" t="s">
        <v>5</v>
      </c>
      <c r="N6130" s="1" t="s">
        <v>6</v>
      </c>
      <c r="O6130" s="1" t="s">
        <v>7</v>
      </c>
      <c r="P6130" s="1" t="s">
        <v>8</v>
      </c>
      <c r="Q6130" s="1" t="s">
        <v>3344</v>
      </c>
      <c r="R6130" s="1" t="s">
        <v>3427</v>
      </c>
      <c r="S6130" s="1" t="s">
        <v>3447</v>
      </c>
      <c r="T6130" s="1" t="s">
        <v>3448</v>
      </c>
      <c r="U6130" s="1" t="s">
        <v>3452</v>
      </c>
      <c r="V6130" s="1" t="s">
        <v>3449</v>
      </c>
      <c r="W6130" s="1" t="s">
        <v>3450</v>
      </c>
      <c r="X6130" s="1" t="s">
        <v>3451</v>
      </c>
      <c r="Y6130" s="216" t="s">
        <v>3385</v>
      </c>
    </row>
    <row r="6131" spans="1:25">
      <c r="A6131" s="26" t="s">
        <v>0</v>
      </c>
      <c r="B6131" s="26" t="s">
        <v>0</v>
      </c>
      <c r="C6131" s="26" t="s">
        <v>0</v>
      </c>
      <c r="D6131" s="27" t="s">
        <v>0</v>
      </c>
      <c r="E6131" s="27" t="s">
        <v>0</v>
      </c>
      <c r="F6131" s="28" t="s">
        <v>0</v>
      </c>
      <c r="G6131" s="152" t="s">
        <v>0</v>
      </c>
      <c r="H6131" s="29" t="s">
        <v>0</v>
      </c>
      <c r="I6131" s="45">
        <v>1</v>
      </c>
      <c r="J6131" s="45">
        <v>3</v>
      </c>
      <c r="K6131" s="45" t="s">
        <v>9</v>
      </c>
      <c r="L6131" s="45">
        <v>5</v>
      </c>
      <c r="M6131" s="45">
        <v>6</v>
      </c>
      <c r="N6131" s="45">
        <v>7</v>
      </c>
      <c r="O6131" s="45">
        <v>8</v>
      </c>
      <c r="P6131" s="45">
        <v>9</v>
      </c>
      <c r="Q6131" s="45">
        <v>1</v>
      </c>
      <c r="R6131" s="45">
        <v>2</v>
      </c>
      <c r="S6131" s="45">
        <v>3</v>
      </c>
      <c r="T6131" s="45" t="s">
        <v>3453</v>
      </c>
      <c r="U6131" s="45">
        <v>5</v>
      </c>
      <c r="V6131" s="45">
        <v>6</v>
      </c>
      <c r="W6131" s="45">
        <v>7</v>
      </c>
      <c r="X6131" s="45" t="s">
        <v>3454</v>
      </c>
      <c r="Y6131" s="276">
        <v>9</v>
      </c>
    </row>
    <row r="6132" spans="1:25" s="113" customFormat="1">
      <c r="A6132" s="133" t="s">
        <v>2045</v>
      </c>
      <c r="B6132" s="133" t="s">
        <v>172</v>
      </c>
      <c r="C6132" s="109" t="s">
        <v>130</v>
      </c>
      <c r="D6132" s="109" t="s">
        <v>2071</v>
      </c>
      <c r="E6132" s="98" t="s">
        <v>0</v>
      </c>
      <c r="F6132" s="98" t="s">
        <v>0</v>
      </c>
      <c r="G6132" s="153" t="s">
        <v>0</v>
      </c>
      <c r="H6132" s="98" t="s">
        <v>2072</v>
      </c>
      <c r="I6132" s="110"/>
      <c r="J6132" s="110"/>
      <c r="K6132" s="110"/>
      <c r="L6132" s="110" t="s">
        <v>0</v>
      </c>
      <c r="M6132" s="110" t="s">
        <v>0</v>
      </c>
      <c r="N6132" s="110" t="s">
        <v>0</v>
      </c>
      <c r="O6132" s="110" t="s">
        <v>0</v>
      </c>
      <c r="P6132" s="110" t="s">
        <v>0</v>
      </c>
      <c r="Q6132" s="110"/>
      <c r="R6132" s="110"/>
      <c r="S6132" s="110"/>
      <c r="T6132" s="110" t="s">
        <v>0</v>
      </c>
      <c r="U6132" s="110" t="s">
        <v>0</v>
      </c>
      <c r="V6132" s="110" t="s">
        <v>0</v>
      </c>
      <c r="W6132" s="110" t="s">
        <v>0</v>
      </c>
      <c r="X6132" s="110" t="s">
        <v>0</v>
      </c>
      <c r="Y6132" s="217"/>
    </row>
    <row r="6133" spans="1:25" ht="20.399999999999999">
      <c r="A6133" s="20" t="s">
        <v>0</v>
      </c>
      <c r="B6133" s="20" t="s">
        <v>0</v>
      </c>
      <c r="C6133" s="20" t="s">
        <v>0</v>
      </c>
      <c r="D6133" s="21" t="s">
        <v>0</v>
      </c>
      <c r="E6133" s="21" t="s">
        <v>0</v>
      </c>
      <c r="F6133" s="21" t="s">
        <v>0</v>
      </c>
      <c r="G6133" s="150" t="s">
        <v>0</v>
      </c>
      <c r="H6133" s="30" t="s">
        <v>33</v>
      </c>
      <c r="I6133" s="31">
        <f t="shared" si="4144"/>
        <v>7485317</v>
      </c>
      <c r="J6133" s="31">
        <f t="shared" ref="J6133:P6133" si="4253">SUM(J6134,J6142,J6144)</f>
        <v>7340317</v>
      </c>
      <c r="K6133" s="31">
        <f t="shared" si="4146"/>
        <v>145000</v>
      </c>
      <c r="L6133" s="31">
        <f t="shared" si="4253"/>
        <v>65000</v>
      </c>
      <c r="M6133" s="31">
        <f t="shared" si="4253"/>
        <v>10000</v>
      </c>
      <c r="N6133" s="31">
        <f t="shared" si="4253"/>
        <v>70000</v>
      </c>
      <c r="O6133" s="31">
        <f t="shared" si="4253"/>
        <v>0</v>
      </c>
      <c r="P6133" s="31">
        <f t="shared" si="4253"/>
        <v>0</v>
      </c>
      <c r="Q6133" s="31">
        <f>SUM(Q6134,Q6142,Q6144)</f>
        <v>8284604</v>
      </c>
      <c r="R6133" s="31">
        <f>SUM(R6134,R6142,R6144)</f>
        <v>8023081</v>
      </c>
      <c r="S6133" s="31">
        <f>SUM(S6134,S6142,S6144)</f>
        <v>6461795</v>
      </c>
      <c r="T6133" s="31">
        <f t="shared" ref="T6133:X6133" si="4254">SUM(T6134,T6142,T6144)</f>
        <v>1561286</v>
      </c>
      <c r="U6133" s="31">
        <f t="shared" si="4254"/>
        <v>587395</v>
      </c>
      <c r="V6133" s="31">
        <f t="shared" si="4254"/>
        <v>557660</v>
      </c>
      <c r="W6133" s="31">
        <f t="shared" si="4254"/>
        <v>416231</v>
      </c>
      <c r="X6133" s="31">
        <f t="shared" si="4254"/>
        <v>8023081</v>
      </c>
      <c r="Y6133" s="220">
        <f t="shared" ref="Y6133:Y6164" si="4255">IF(R6133=0,0,(X6133/R6133)*100)</f>
        <v>100</v>
      </c>
    </row>
    <row r="6134" spans="1:25">
      <c r="A6134" s="23" t="s">
        <v>2045</v>
      </c>
      <c r="B6134" s="23" t="s">
        <v>172</v>
      </c>
      <c r="C6134" s="23" t="s">
        <v>130</v>
      </c>
      <c r="D6134" s="23" t="s">
        <v>2071</v>
      </c>
      <c r="E6134" s="21" t="s">
        <v>132</v>
      </c>
      <c r="F6134" s="21" t="s">
        <v>0</v>
      </c>
      <c r="G6134" s="150" t="s">
        <v>0</v>
      </c>
      <c r="H6134" s="21" t="s">
        <v>11</v>
      </c>
      <c r="I6134" s="66">
        <f t="shared" si="4144"/>
        <v>5882737</v>
      </c>
      <c r="J6134" s="66">
        <f t="shared" ref="J6134:P6134" si="4256">SUM(J6135,J6136)</f>
        <v>5882737</v>
      </c>
      <c r="K6134" s="66">
        <f t="shared" si="4146"/>
        <v>0</v>
      </c>
      <c r="L6134" s="66">
        <f t="shared" si="4256"/>
        <v>0</v>
      </c>
      <c r="M6134" s="66">
        <f t="shared" si="4256"/>
        <v>0</v>
      </c>
      <c r="N6134" s="66">
        <f t="shared" si="4256"/>
        <v>0</v>
      </c>
      <c r="O6134" s="66">
        <f t="shared" si="4256"/>
        <v>0</v>
      </c>
      <c r="P6134" s="66">
        <f t="shared" si="4256"/>
        <v>0</v>
      </c>
      <c r="Q6134" s="66">
        <f>SUM(Q6135,Q6136)</f>
        <v>6135639</v>
      </c>
      <c r="R6134" s="66">
        <f>SUM(R6135,R6136)</f>
        <v>6135639</v>
      </c>
      <c r="S6134" s="66">
        <f>SUM(S6135,S6136)</f>
        <v>4748179</v>
      </c>
      <c r="T6134" s="66">
        <f t="shared" ref="T6134:X6134" si="4257">SUM(T6135,T6136)</f>
        <v>1387460</v>
      </c>
      <c r="U6134" s="66">
        <f t="shared" si="4257"/>
        <v>512945</v>
      </c>
      <c r="V6134" s="66">
        <f t="shared" si="4257"/>
        <v>506000</v>
      </c>
      <c r="W6134" s="66">
        <f t="shared" si="4257"/>
        <v>368515</v>
      </c>
      <c r="X6134" s="66">
        <f t="shared" si="4257"/>
        <v>6135639</v>
      </c>
      <c r="Y6134" s="208">
        <f t="shared" si="4255"/>
        <v>100</v>
      </c>
    </row>
    <row r="6135" spans="1:25">
      <c r="A6135" s="23" t="s">
        <v>2045</v>
      </c>
      <c r="B6135" s="23" t="s">
        <v>172</v>
      </c>
      <c r="C6135" s="23" t="s">
        <v>130</v>
      </c>
      <c r="D6135" s="23" t="s">
        <v>2071</v>
      </c>
      <c r="E6135" s="22">
        <v>6111</v>
      </c>
      <c r="F6135" s="23"/>
      <c r="G6135" s="128" t="s">
        <v>3150</v>
      </c>
      <c r="H6135" s="32" t="s">
        <v>12</v>
      </c>
      <c r="I6135" s="44">
        <f t="shared" si="4144"/>
        <v>5123500</v>
      </c>
      <c r="J6135" s="44">
        <v>5123500</v>
      </c>
      <c r="K6135" s="44">
        <f t="shared" si="4146"/>
        <v>0</v>
      </c>
      <c r="L6135" s="44">
        <v>0</v>
      </c>
      <c r="M6135" s="44">
        <v>0</v>
      </c>
      <c r="N6135" s="44">
        <v>0</v>
      </c>
      <c r="O6135" s="44">
        <v>0</v>
      </c>
      <c r="P6135" s="44">
        <v>0</v>
      </c>
      <c r="Q6135" s="44">
        <v>5371002</v>
      </c>
      <c r="R6135" s="44">
        <v>5371002</v>
      </c>
      <c r="S6135" s="44">
        <v>4141061</v>
      </c>
      <c r="T6135" s="44">
        <f t="shared" ref="T6135:T6163" si="4258">U6135+V6135+W6135</f>
        <v>1229941</v>
      </c>
      <c r="U6135" s="44">
        <v>450000</v>
      </c>
      <c r="V6135" s="44">
        <v>450000</v>
      </c>
      <c r="W6135" s="44">
        <v>329941</v>
      </c>
      <c r="X6135" s="44">
        <f t="shared" ref="X6135:X6163" si="4259">S6135+T6135</f>
        <v>5371002</v>
      </c>
      <c r="Y6135" s="209">
        <f t="shared" si="4255"/>
        <v>100</v>
      </c>
    </row>
    <row r="6136" spans="1:25">
      <c r="A6136" s="20" t="s">
        <v>2045</v>
      </c>
      <c r="B6136" s="20" t="s">
        <v>172</v>
      </c>
      <c r="C6136" s="20" t="s">
        <v>130</v>
      </c>
      <c r="D6136" s="20" t="s">
        <v>2071</v>
      </c>
      <c r="E6136" s="20" t="s">
        <v>134</v>
      </c>
      <c r="F6136" s="23" t="s">
        <v>0</v>
      </c>
      <c r="G6136" s="154" t="s">
        <v>0</v>
      </c>
      <c r="H6136" s="21" t="s">
        <v>13</v>
      </c>
      <c r="I6136" s="66">
        <f t="shared" si="4144"/>
        <v>759237</v>
      </c>
      <c r="J6136" s="66">
        <f t="shared" ref="J6136:P6136" si="4260">SUM(J6137:J6141)</f>
        <v>759237</v>
      </c>
      <c r="K6136" s="66">
        <f t="shared" si="4146"/>
        <v>0</v>
      </c>
      <c r="L6136" s="66">
        <f t="shared" si="4260"/>
        <v>0</v>
      </c>
      <c r="M6136" s="66">
        <f t="shared" si="4260"/>
        <v>0</v>
      </c>
      <c r="N6136" s="66">
        <f t="shared" si="4260"/>
        <v>0</v>
      </c>
      <c r="O6136" s="66">
        <f t="shared" si="4260"/>
        <v>0</v>
      </c>
      <c r="P6136" s="66">
        <f t="shared" si="4260"/>
        <v>0</v>
      </c>
      <c r="Q6136" s="66">
        <f>SUM(Q6137:Q6141)</f>
        <v>764637</v>
      </c>
      <c r="R6136" s="66">
        <f>SUM(R6137:R6141)</f>
        <v>764637</v>
      </c>
      <c r="S6136" s="66">
        <f>SUM(S6137:S6141)</f>
        <v>607118</v>
      </c>
      <c r="T6136" s="66">
        <f t="shared" ref="T6136:X6136" si="4261">SUM(T6137:T6141)</f>
        <v>157519</v>
      </c>
      <c r="U6136" s="66">
        <f t="shared" si="4261"/>
        <v>62945</v>
      </c>
      <c r="V6136" s="66">
        <f t="shared" si="4261"/>
        <v>56000</v>
      </c>
      <c r="W6136" s="66">
        <f t="shared" si="4261"/>
        <v>38574</v>
      </c>
      <c r="X6136" s="66">
        <f t="shared" si="4261"/>
        <v>764637</v>
      </c>
      <c r="Y6136" s="208">
        <f t="shared" si="4255"/>
        <v>100</v>
      </c>
    </row>
    <row r="6137" spans="1:25">
      <c r="A6137" s="23" t="s">
        <v>2045</v>
      </c>
      <c r="B6137" s="23" t="s">
        <v>172</v>
      </c>
      <c r="C6137" s="23" t="s">
        <v>130</v>
      </c>
      <c r="D6137" s="23" t="s">
        <v>2071</v>
      </c>
      <c r="E6137" s="22">
        <v>6112</v>
      </c>
      <c r="F6137" s="23" t="s">
        <v>2073</v>
      </c>
      <c r="G6137" s="128" t="s">
        <v>3150</v>
      </c>
      <c r="H6137" s="32" t="s">
        <v>16</v>
      </c>
      <c r="I6137" s="44">
        <f t="shared" si="4144"/>
        <v>113100</v>
      </c>
      <c r="J6137" s="44">
        <v>113100</v>
      </c>
      <c r="K6137" s="44">
        <f t="shared" si="4146"/>
        <v>0</v>
      </c>
      <c r="L6137" s="44">
        <v>0</v>
      </c>
      <c r="M6137" s="44">
        <v>0</v>
      </c>
      <c r="N6137" s="44">
        <v>0</v>
      </c>
      <c r="O6137" s="44">
        <v>0</v>
      </c>
      <c r="P6137" s="44">
        <v>0</v>
      </c>
      <c r="Q6137" s="44">
        <v>113100</v>
      </c>
      <c r="R6137" s="44">
        <v>113100</v>
      </c>
      <c r="S6137" s="44">
        <v>76155</v>
      </c>
      <c r="T6137" s="44">
        <f t="shared" si="4258"/>
        <v>36945</v>
      </c>
      <c r="U6137" s="44">
        <v>16945</v>
      </c>
      <c r="V6137" s="44">
        <v>10000</v>
      </c>
      <c r="W6137" s="44">
        <v>10000</v>
      </c>
      <c r="X6137" s="44">
        <f t="shared" si="4259"/>
        <v>113100</v>
      </c>
      <c r="Y6137" s="209">
        <f t="shared" si="4255"/>
        <v>100</v>
      </c>
    </row>
    <row r="6138" spans="1:25">
      <c r="A6138" s="23" t="s">
        <v>2045</v>
      </c>
      <c r="B6138" s="23" t="s">
        <v>172</v>
      </c>
      <c r="C6138" s="23" t="s">
        <v>130</v>
      </c>
      <c r="D6138" s="23" t="s">
        <v>2071</v>
      </c>
      <c r="E6138" s="22">
        <v>6112</v>
      </c>
      <c r="F6138" s="23" t="s">
        <v>2074</v>
      </c>
      <c r="G6138" s="128" t="s">
        <v>3150</v>
      </c>
      <c r="H6138" s="32" t="s">
        <v>19</v>
      </c>
      <c r="I6138" s="44">
        <f t="shared" si="4144"/>
        <v>471000</v>
      </c>
      <c r="J6138" s="44">
        <v>471000</v>
      </c>
      <c r="K6138" s="44">
        <f t="shared" si="4146"/>
        <v>0</v>
      </c>
      <c r="L6138" s="44">
        <v>0</v>
      </c>
      <c r="M6138" s="44">
        <v>0</v>
      </c>
      <c r="N6138" s="44">
        <v>0</v>
      </c>
      <c r="O6138" s="44">
        <v>0</v>
      </c>
      <c r="P6138" s="44">
        <v>0</v>
      </c>
      <c r="Q6138" s="44">
        <v>471000</v>
      </c>
      <c r="R6138" s="44">
        <v>471000</v>
      </c>
      <c r="S6138" s="44">
        <v>351526</v>
      </c>
      <c r="T6138" s="44">
        <f t="shared" si="4258"/>
        <v>119474</v>
      </c>
      <c r="U6138" s="44">
        <v>46000</v>
      </c>
      <c r="V6138" s="44">
        <v>46000</v>
      </c>
      <c r="W6138" s="44">
        <v>27474</v>
      </c>
      <c r="X6138" s="44">
        <f t="shared" si="4259"/>
        <v>471000</v>
      </c>
      <c r="Y6138" s="209">
        <f t="shared" si="4255"/>
        <v>100</v>
      </c>
    </row>
    <row r="6139" spans="1:25">
      <c r="A6139" s="23" t="s">
        <v>2045</v>
      </c>
      <c r="B6139" s="23" t="s">
        <v>172</v>
      </c>
      <c r="C6139" s="23" t="s">
        <v>130</v>
      </c>
      <c r="D6139" s="23">
        <v>22020001</v>
      </c>
      <c r="E6139" s="22">
        <v>6112</v>
      </c>
      <c r="F6139" s="23" t="s">
        <v>2075</v>
      </c>
      <c r="G6139" s="128" t="s">
        <v>3150</v>
      </c>
      <c r="H6139" s="32" t="s">
        <v>17</v>
      </c>
      <c r="I6139" s="44">
        <f t="shared" si="4144"/>
        <v>96037</v>
      </c>
      <c r="J6139" s="44">
        <v>96037</v>
      </c>
      <c r="K6139" s="44">
        <f t="shared" si="4146"/>
        <v>0</v>
      </c>
      <c r="L6139" s="44">
        <v>0</v>
      </c>
      <c r="M6139" s="44">
        <v>0</v>
      </c>
      <c r="N6139" s="44">
        <v>0</v>
      </c>
      <c r="O6139" s="44">
        <v>0</v>
      </c>
      <c r="P6139" s="44">
        <v>0</v>
      </c>
      <c r="Q6139" s="44">
        <v>98766</v>
      </c>
      <c r="R6139" s="44">
        <v>98766</v>
      </c>
      <c r="S6139" s="44">
        <v>98766</v>
      </c>
      <c r="T6139" s="44">
        <f t="shared" si="4258"/>
        <v>0</v>
      </c>
      <c r="U6139" s="44">
        <v>0</v>
      </c>
      <c r="V6139" s="44">
        <v>0</v>
      </c>
      <c r="W6139" s="44">
        <v>0</v>
      </c>
      <c r="X6139" s="44">
        <f t="shared" si="4259"/>
        <v>98766</v>
      </c>
      <c r="Y6139" s="209">
        <f t="shared" si="4255"/>
        <v>100</v>
      </c>
    </row>
    <row r="6140" spans="1:25">
      <c r="A6140" s="23" t="s">
        <v>2045</v>
      </c>
      <c r="B6140" s="23" t="s">
        <v>172</v>
      </c>
      <c r="C6140" s="23" t="s">
        <v>130</v>
      </c>
      <c r="D6140" s="23" t="s">
        <v>2071</v>
      </c>
      <c r="E6140" s="22">
        <v>6112</v>
      </c>
      <c r="F6140" s="23" t="s">
        <v>2076</v>
      </c>
      <c r="G6140" s="128" t="s">
        <v>3150</v>
      </c>
      <c r="H6140" s="32" t="s">
        <v>15</v>
      </c>
      <c r="I6140" s="44">
        <f t="shared" si="4144"/>
        <v>31100</v>
      </c>
      <c r="J6140" s="44">
        <v>31100</v>
      </c>
      <c r="K6140" s="44">
        <f t="shared" si="4146"/>
        <v>0</v>
      </c>
      <c r="L6140" s="44">
        <v>0</v>
      </c>
      <c r="M6140" s="44">
        <v>0</v>
      </c>
      <c r="N6140" s="44">
        <v>0</v>
      </c>
      <c r="O6140" s="44">
        <v>0</v>
      </c>
      <c r="P6140" s="44">
        <v>0</v>
      </c>
      <c r="Q6140" s="44">
        <v>31100</v>
      </c>
      <c r="R6140" s="44">
        <v>31100</v>
      </c>
      <c r="S6140" s="44">
        <v>30000</v>
      </c>
      <c r="T6140" s="44">
        <f t="shared" si="4258"/>
        <v>1100</v>
      </c>
      <c r="U6140" s="44">
        <v>0</v>
      </c>
      <c r="V6140" s="44"/>
      <c r="W6140" s="44">
        <v>1100</v>
      </c>
      <c r="X6140" s="44">
        <f t="shared" si="4259"/>
        <v>31100</v>
      </c>
      <c r="Y6140" s="209">
        <f t="shared" si="4255"/>
        <v>100</v>
      </c>
    </row>
    <row r="6141" spans="1:25">
      <c r="A6141" s="23" t="s">
        <v>2045</v>
      </c>
      <c r="B6141" s="23" t="s">
        <v>172</v>
      </c>
      <c r="C6141" s="23" t="s">
        <v>130</v>
      </c>
      <c r="D6141" s="23" t="s">
        <v>2071</v>
      </c>
      <c r="E6141" s="22">
        <v>6112</v>
      </c>
      <c r="F6141" s="23" t="s">
        <v>2077</v>
      </c>
      <c r="G6141" s="128" t="s">
        <v>3150</v>
      </c>
      <c r="H6141" s="32" t="s">
        <v>18</v>
      </c>
      <c r="I6141" s="44">
        <f t="shared" si="4144"/>
        <v>48000</v>
      </c>
      <c r="J6141" s="44">
        <v>48000</v>
      </c>
      <c r="K6141" s="44">
        <f t="shared" si="4146"/>
        <v>0</v>
      </c>
      <c r="L6141" s="44">
        <v>0</v>
      </c>
      <c r="M6141" s="44">
        <v>0</v>
      </c>
      <c r="N6141" s="44">
        <v>0</v>
      </c>
      <c r="O6141" s="44">
        <v>0</v>
      </c>
      <c r="P6141" s="44">
        <v>0</v>
      </c>
      <c r="Q6141" s="44">
        <v>50671</v>
      </c>
      <c r="R6141" s="44">
        <v>50671</v>
      </c>
      <c r="S6141" s="44">
        <v>50671</v>
      </c>
      <c r="T6141" s="44">
        <f t="shared" si="4258"/>
        <v>0</v>
      </c>
      <c r="U6141" s="44">
        <v>0</v>
      </c>
      <c r="V6141" s="44">
        <v>0</v>
      </c>
      <c r="W6141" s="44">
        <v>0</v>
      </c>
      <c r="X6141" s="44">
        <f t="shared" si="4259"/>
        <v>50671</v>
      </c>
      <c r="Y6141" s="209">
        <f t="shared" si="4255"/>
        <v>100</v>
      </c>
    </row>
    <row r="6142" spans="1:25">
      <c r="A6142" s="23" t="s">
        <v>2045</v>
      </c>
      <c r="B6142" s="23" t="s">
        <v>172</v>
      </c>
      <c r="C6142" s="23" t="s">
        <v>130</v>
      </c>
      <c r="D6142" s="23" t="s">
        <v>2071</v>
      </c>
      <c r="E6142" s="21" t="s">
        <v>139</v>
      </c>
      <c r="F6142" s="21" t="s">
        <v>0</v>
      </c>
      <c r="G6142" s="150" t="s">
        <v>0</v>
      </c>
      <c r="H6142" s="21" t="s">
        <v>21</v>
      </c>
      <c r="I6142" s="66">
        <f t="shared" si="4144"/>
        <v>542500</v>
      </c>
      <c r="J6142" s="66">
        <f t="shared" ref="J6142:X6142" si="4262">SUM(J6143)</f>
        <v>542500</v>
      </c>
      <c r="K6142" s="66">
        <f t="shared" si="4146"/>
        <v>0</v>
      </c>
      <c r="L6142" s="66">
        <f t="shared" si="4262"/>
        <v>0</v>
      </c>
      <c r="M6142" s="66">
        <f t="shared" si="4262"/>
        <v>0</v>
      </c>
      <c r="N6142" s="66">
        <f t="shared" si="4262"/>
        <v>0</v>
      </c>
      <c r="O6142" s="66">
        <f t="shared" si="4262"/>
        <v>0</v>
      </c>
      <c r="P6142" s="66">
        <f t="shared" si="4262"/>
        <v>0</v>
      </c>
      <c r="Q6142" s="66">
        <f t="shared" si="4262"/>
        <v>568488</v>
      </c>
      <c r="R6142" s="66">
        <f t="shared" si="4262"/>
        <v>568488</v>
      </c>
      <c r="S6142" s="66">
        <f t="shared" si="4262"/>
        <v>429411</v>
      </c>
      <c r="T6142" s="66">
        <f t="shared" si="4262"/>
        <v>139077</v>
      </c>
      <c r="U6142" s="66">
        <f t="shared" si="4262"/>
        <v>47000</v>
      </c>
      <c r="V6142" s="66">
        <f t="shared" si="4262"/>
        <v>47000</v>
      </c>
      <c r="W6142" s="66">
        <f t="shared" si="4262"/>
        <v>45077</v>
      </c>
      <c r="X6142" s="66">
        <f t="shared" si="4262"/>
        <v>568488</v>
      </c>
      <c r="Y6142" s="208">
        <f t="shared" si="4255"/>
        <v>100</v>
      </c>
    </row>
    <row r="6143" spans="1:25">
      <c r="A6143" s="23" t="s">
        <v>2045</v>
      </c>
      <c r="B6143" s="23" t="s">
        <v>172</v>
      </c>
      <c r="C6143" s="23" t="s">
        <v>130</v>
      </c>
      <c r="D6143" s="23" t="s">
        <v>2071</v>
      </c>
      <c r="E6143" s="22">
        <v>6121</v>
      </c>
      <c r="F6143" s="23"/>
      <c r="G6143" s="128" t="s">
        <v>3150</v>
      </c>
      <c r="H6143" s="32" t="s">
        <v>22</v>
      </c>
      <c r="I6143" s="44">
        <f t="shared" ref="I6143:I6206" si="4263">SUM(J6143,K6143,O6143,P6143)</f>
        <v>542500</v>
      </c>
      <c r="J6143" s="44">
        <v>542500</v>
      </c>
      <c r="K6143" s="44">
        <f t="shared" ref="K6143:K6206" si="4264">SUM(L6143,M6143,N6143)</f>
        <v>0</v>
      </c>
      <c r="L6143" s="44">
        <v>0</v>
      </c>
      <c r="M6143" s="44">
        <v>0</v>
      </c>
      <c r="N6143" s="44">
        <v>0</v>
      </c>
      <c r="O6143" s="44">
        <v>0</v>
      </c>
      <c r="P6143" s="44">
        <v>0</v>
      </c>
      <c r="Q6143" s="44">
        <v>568488</v>
      </c>
      <c r="R6143" s="44">
        <v>568488</v>
      </c>
      <c r="S6143" s="44">
        <v>429411</v>
      </c>
      <c r="T6143" s="44">
        <f t="shared" si="4258"/>
        <v>139077</v>
      </c>
      <c r="U6143" s="44">
        <v>47000</v>
      </c>
      <c r="V6143" s="44">
        <v>47000</v>
      </c>
      <c r="W6143" s="44">
        <v>45077</v>
      </c>
      <c r="X6143" s="44">
        <f t="shared" si="4259"/>
        <v>568488</v>
      </c>
      <c r="Y6143" s="209">
        <f t="shared" si="4255"/>
        <v>100</v>
      </c>
    </row>
    <row r="6144" spans="1:25">
      <c r="A6144" s="23" t="s">
        <v>2045</v>
      </c>
      <c r="B6144" s="23" t="s">
        <v>172</v>
      </c>
      <c r="C6144" s="23" t="s">
        <v>130</v>
      </c>
      <c r="D6144" s="23" t="s">
        <v>2071</v>
      </c>
      <c r="E6144" s="21" t="s">
        <v>141</v>
      </c>
      <c r="F6144" s="21" t="s">
        <v>0</v>
      </c>
      <c r="G6144" s="150" t="s">
        <v>0</v>
      </c>
      <c r="H6144" s="21" t="s">
        <v>23</v>
      </c>
      <c r="I6144" s="66">
        <f t="shared" si="4263"/>
        <v>1060080</v>
      </c>
      <c r="J6144" s="66">
        <f t="shared" ref="J6144:P6144" si="4265">SUM(J6145:J6153)</f>
        <v>915080</v>
      </c>
      <c r="K6144" s="66">
        <f t="shared" si="4264"/>
        <v>145000</v>
      </c>
      <c r="L6144" s="66">
        <f t="shared" si="4265"/>
        <v>65000</v>
      </c>
      <c r="M6144" s="66">
        <f t="shared" si="4265"/>
        <v>10000</v>
      </c>
      <c r="N6144" s="66">
        <f t="shared" si="4265"/>
        <v>70000</v>
      </c>
      <c r="O6144" s="66">
        <f t="shared" si="4265"/>
        <v>0</v>
      </c>
      <c r="P6144" s="66">
        <f t="shared" si="4265"/>
        <v>0</v>
      </c>
      <c r="Q6144" s="66">
        <f>SUM(Q6145:Q6153)</f>
        <v>1580477</v>
      </c>
      <c r="R6144" s="66">
        <f>SUM(R6145:R6153)</f>
        <v>1318954</v>
      </c>
      <c r="S6144" s="66">
        <f>SUM(S6145:S6153)</f>
        <v>1284205</v>
      </c>
      <c r="T6144" s="66">
        <f t="shared" ref="T6144:X6144" si="4266">SUM(T6145:T6153)</f>
        <v>34749</v>
      </c>
      <c r="U6144" s="66">
        <f t="shared" si="4266"/>
        <v>27450</v>
      </c>
      <c r="V6144" s="66">
        <f t="shared" si="4266"/>
        <v>4660</v>
      </c>
      <c r="W6144" s="66">
        <f t="shared" si="4266"/>
        <v>2639</v>
      </c>
      <c r="X6144" s="66">
        <f t="shared" si="4266"/>
        <v>1318954</v>
      </c>
      <c r="Y6144" s="208">
        <f t="shared" si="4255"/>
        <v>100</v>
      </c>
    </row>
    <row r="6145" spans="1:25">
      <c r="A6145" s="23" t="s">
        <v>2045</v>
      </c>
      <c r="B6145" s="23" t="s">
        <v>172</v>
      </c>
      <c r="C6145" s="23" t="s">
        <v>130</v>
      </c>
      <c r="D6145" s="23" t="s">
        <v>2071</v>
      </c>
      <c r="E6145" s="22">
        <v>6131</v>
      </c>
      <c r="F6145" s="23"/>
      <c r="G6145" s="128" t="s">
        <v>3150</v>
      </c>
      <c r="H6145" s="32" t="s">
        <v>24</v>
      </c>
      <c r="I6145" s="44">
        <f t="shared" si="4263"/>
        <v>55000</v>
      </c>
      <c r="J6145" s="44">
        <v>15000</v>
      </c>
      <c r="K6145" s="44">
        <f t="shared" si="4264"/>
        <v>40000</v>
      </c>
      <c r="L6145" s="44">
        <v>10000</v>
      </c>
      <c r="M6145" s="44">
        <v>0</v>
      </c>
      <c r="N6145" s="44">
        <v>30000</v>
      </c>
      <c r="O6145" s="44">
        <v>0</v>
      </c>
      <c r="P6145" s="44">
        <v>0</v>
      </c>
      <c r="Q6145" s="44">
        <v>86000</v>
      </c>
      <c r="R6145" s="44">
        <v>25000</v>
      </c>
      <c r="S6145" s="44">
        <v>25000</v>
      </c>
      <c r="T6145" s="44">
        <f t="shared" si="4258"/>
        <v>0</v>
      </c>
      <c r="U6145" s="44">
        <v>0</v>
      </c>
      <c r="V6145" s="44">
        <v>0</v>
      </c>
      <c r="W6145" s="44">
        <v>0</v>
      </c>
      <c r="X6145" s="44">
        <f t="shared" si="4259"/>
        <v>25000</v>
      </c>
      <c r="Y6145" s="209">
        <f t="shared" si="4255"/>
        <v>100</v>
      </c>
    </row>
    <row r="6146" spans="1:25">
      <c r="A6146" s="23" t="s">
        <v>2045</v>
      </c>
      <c r="B6146" s="23" t="s">
        <v>172</v>
      </c>
      <c r="C6146" s="23" t="s">
        <v>130</v>
      </c>
      <c r="D6146" s="23" t="s">
        <v>2071</v>
      </c>
      <c r="E6146" s="22">
        <v>6132</v>
      </c>
      <c r="F6146" s="23"/>
      <c r="G6146" s="128" t="s">
        <v>3150</v>
      </c>
      <c r="H6146" s="32" t="s">
        <v>25</v>
      </c>
      <c r="I6146" s="44">
        <f t="shared" si="4263"/>
        <v>230000</v>
      </c>
      <c r="J6146" s="44">
        <v>225000</v>
      </c>
      <c r="K6146" s="44">
        <f t="shared" si="4264"/>
        <v>5000</v>
      </c>
      <c r="L6146" s="44">
        <v>5000</v>
      </c>
      <c r="M6146" s="44">
        <v>0</v>
      </c>
      <c r="N6146" s="44">
        <v>0</v>
      </c>
      <c r="O6146" s="44">
        <v>0</v>
      </c>
      <c r="P6146" s="44">
        <v>0</v>
      </c>
      <c r="Q6146" s="44">
        <v>225000</v>
      </c>
      <c r="R6146" s="44">
        <v>225000</v>
      </c>
      <c r="S6146" s="44">
        <v>210000</v>
      </c>
      <c r="T6146" s="44">
        <f t="shared" si="4258"/>
        <v>15000</v>
      </c>
      <c r="U6146" s="44">
        <v>15000</v>
      </c>
      <c r="V6146" s="44"/>
      <c r="W6146" s="44"/>
      <c r="X6146" s="44">
        <f t="shared" si="4259"/>
        <v>225000</v>
      </c>
      <c r="Y6146" s="209">
        <f t="shared" si="4255"/>
        <v>100</v>
      </c>
    </row>
    <row r="6147" spans="1:25">
      <c r="A6147" s="23" t="s">
        <v>2045</v>
      </c>
      <c r="B6147" s="23" t="s">
        <v>172</v>
      </c>
      <c r="C6147" s="23" t="s">
        <v>130</v>
      </c>
      <c r="D6147" s="23" t="s">
        <v>2071</v>
      </c>
      <c r="E6147" s="22">
        <v>6133</v>
      </c>
      <c r="F6147" s="23"/>
      <c r="G6147" s="128" t="s">
        <v>3150</v>
      </c>
      <c r="H6147" s="32" t="s">
        <v>26</v>
      </c>
      <c r="I6147" s="44">
        <f t="shared" si="4263"/>
        <v>37500</v>
      </c>
      <c r="J6147" s="44">
        <v>37500</v>
      </c>
      <c r="K6147" s="44">
        <f t="shared" si="4264"/>
        <v>0</v>
      </c>
      <c r="L6147" s="44">
        <v>0</v>
      </c>
      <c r="M6147" s="44">
        <v>0</v>
      </c>
      <c r="N6147" s="44">
        <v>0</v>
      </c>
      <c r="O6147" s="44">
        <v>0</v>
      </c>
      <c r="P6147" s="44">
        <v>0</v>
      </c>
      <c r="Q6147" s="44">
        <v>37500</v>
      </c>
      <c r="R6147" s="44">
        <v>37500</v>
      </c>
      <c r="S6147" s="44">
        <v>34500</v>
      </c>
      <c r="T6147" s="44">
        <f t="shared" si="4258"/>
        <v>3000</v>
      </c>
      <c r="U6147" s="44">
        <v>3000</v>
      </c>
      <c r="V6147" s="44"/>
      <c r="W6147" s="44"/>
      <c r="X6147" s="44">
        <f t="shared" si="4259"/>
        <v>37500</v>
      </c>
      <c r="Y6147" s="209">
        <f t="shared" si="4255"/>
        <v>100</v>
      </c>
    </row>
    <row r="6148" spans="1:25">
      <c r="A6148" s="23" t="s">
        <v>2045</v>
      </c>
      <c r="B6148" s="23" t="s">
        <v>172</v>
      </c>
      <c r="C6148" s="23" t="s">
        <v>130</v>
      </c>
      <c r="D6148" s="23" t="s">
        <v>2071</v>
      </c>
      <c r="E6148" s="22">
        <v>6134</v>
      </c>
      <c r="F6148" s="23"/>
      <c r="G6148" s="128" t="s">
        <v>3150</v>
      </c>
      <c r="H6148" s="32" t="s">
        <v>27</v>
      </c>
      <c r="I6148" s="44">
        <f t="shared" si="4263"/>
        <v>95000</v>
      </c>
      <c r="J6148" s="44">
        <v>70000</v>
      </c>
      <c r="K6148" s="44">
        <f t="shared" si="4264"/>
        <v>25000</v>
      </c>
      <c r="L6148" s="44">
        <v>15000</v>
      </c>
      <c r="M6148" s="44">
        <v>10000</v>
      </c>
      <c r="N6148" s="44">
        <v>0</v>
      </c>
      <c r="O6148" s="44">
        <v>0</v>
      </c>
      <c r="P6148" s="44">
        <v>0</v>
      </c>
      <c r="Q6148" s="44">
        <v>138795</v>
      </c>
      <c r="R6148" s="44">
        <v>107260</v>
      </c>
      <c r="S6148" s="44">
        <v>107260</v>
      </c>
      <c r="T6148" s="44">
        <f t="shared" si="4258"/>
        <v>0</v>
      </c>
      <c r="U6148" s="44"/>
      <c r="V6148" s="44">
        <v>0</v>
      </c>
      <c r="W6148" s="44">
        <v>0</v>
      </c>
      <c r="X6148" s="44">
        <f t="shared" si="4259"/>
        <v>107260</v>
      </c>
      <c r="Y6148" s="209">
        <f t="shared" si="4255"/>
        <v>100</v>
      </c>
    </row>
    <row r="6149" spans="1:25">
      <c r="A6149" s="23" t="s">
        <v>2045</v>
      </c>
      <c r="B6149" s="23" t="s">
        <v>172</v>
      </c>
      <c r="C6149" s="23" t="s">
        <v>130</v>
      </c>
      <c r="D6149" s="23" t="s">
        <v>2071</v>
      </c>
      <c r="E6149" s="22">
        <v>6135</v>
      </c>
      <c r="F6149" s="23"/>
      <c r="G6149" s="128" t="s">
        <v>3150</v>
      </c>
      <c r="H6149" s="32" t="s">
        <v>28</v>
      </c>
      <c r="I6149" s="44">
        <f t="shared" si="4263"/>
        <v>40750</v>
      </c>
      <c r="J6149" s="44">
        <v>15750</v>
      </c>
      <c r="K6149" s="44">
        <f t="shared" si="4264"/>
        <v>25000</v>
      </c>
      <c r="L6149" s="44">
        <v>5000</v>
      </c>
      <c r="M6149" s="44">
        <v>0</v>
      </c>
      <c r="N6149" s="44">
        <v>20000</v>
      </c>
      <c r="O6149" s="44">
        <v>0</v>
      </c>
      <c r="P6149" s="44">
        <v>0</v>
      </c>
      <c r="Q6149" s="44">
        <v>40750</v>
      </c>
      <c r="R6149" s="44">
        <v>15750</v>
      </c>
      <c r="S6149" s="44">
        <v>15500</v>
      </c>
      <c r="T6149" s="44">
        <f t="shared" si="4258"/>
        <v>250</v>
      </c>
      <c r="U6149" s="44">
        <v>250</v>
      </c>
      <c r="V6149" s="44"/>
      <c r="W6149" s="44"/>
      <c r="X6149" s="44">
        <f t="shared" si="4259"/>
        <v>15750</v>
      </c>
      <c r="Y6149" s="209">
        <f t="shared" si="4255"/>
        <v>100</v>
      </c>
    </row>
    <row r="6150" spans="1:25">
      <c r="A6150" s="23" t="s">
        <v>2045</v>
      </c>
      <c r="B6150" s="23" t="s">
        <v>172</v>
      </c>
      <c r="C6150" s="23" t="s">
        <v>130</v>
      </c>
      <c r="D6150" s="23" t="s">
        <v>2071</v>
      </c>
      <c r="E6150" s="22">
        <v>6136</v>
      </c>
      <c r="F6150" s="23"/>
      <c r="G6150" s="128" t="s">
        <v>3150</v>
      </c>
      <c r="H6150" s="32" t="s">
        <v>29</v>
      </c>
      <c r="I6150" s="44">
        <f t="shared" si="4263"/>
        <v>18750</v>
      </c>
      <c r="J6150" s="44">
        <v>18750</v>
      </c>
      <c r="K6150" s="44">
        <f t="shared" si="4264"/>
        <v>0</v>
      </c>
      <c r="L6150" s="44">
        <v>0</v>
      </c>
      <c r="M6150" s="44">
        <v>0</v>
      </c>
      <c r="N6150" s="44">
        <v>0</v>
      </c>
      <c r="O6150" s="44">
        <v>0</v>
      </c>
      <c r="P6150" s="44">
        <v>0</v>
      </c>
      <c r="Q6150" s="44">
        <v>52550</v>
      </c>
      <c r="R6150" s="44">
        <v>32550</v>
      </c>
      <c r="S6150" s="44">
        <v>32000</v>
      </c>
      <c r="T6150" s="44">
        <f t="shared" si="4258"/>
        <v>550</v>
      </c>
      <c r="U6150" s="44">
        <v>550</v>
      </c>
      <c r="V6150" s="44">
        <v>0</v>
      </c>
      <c r="W6150" s="44">
        <v>0</v>
      </c>
      <c r="X6150" s="44">
        <f t="shared" si="4259"/>
        <v>32550</v>
      </c>
      <c r="Y6150" s="209">
        <f t="shared" si="4255"/>
        <v>100</v>
      </c>
    </row>
    <row r="6151" spans="1:25">
      <c r="A6151" s="23" t="s">
        <v>2045</v>
      </c>
      <c r="B6151" s="23" t="s">
        <v>172</v>
      </c>
      <c r="C6151" s="23" t="s">
        <v>130</v>
      </c>
      <c r="D6151" s="23" t="s">
        <v>2071</v>
      </c>
      <c r="E6151" s="22">
        <v>6137</v>
      </c>
      <c r="F6151" s="23"/>
      <c r="G6151" s="128" t="s">
        <v>3150</v>
      </c>
      <c r="H6151" s="32" t="s">
        <v>30</v>
      </c>
      <c r="I6151" s="44">
        <f t="shared" si="4263"/>
        <v>57500</v>
      </c>
      <c r="J6151" s="44">
        <v>47500</v>
      </c>
      <c r="K6151" s="44">
        <f t="shared" si="4264"/>
        <v>10000</v>
      </c>
      <c r="L6151" s="44">
        <v>10000</v>
      </c>
      <c r="M6151" s="44">
        <v>0</v>
      </c>
      <c r="N6151" s="44">
        <v>0</v>
      </c>
      <c r="O6151" s="44">
        <v>0</v>
      </c>
      <c r="P6151" s="44">
        <v>0</v>
      </c>
      <c r="Q6151" s="44">
        <v>52500</v>
      </c>
      <c r="R6151" s="44">
        <v>47500</v>
      </c>
      <c r="S6151" s="44">
        <v>45000</v>
      </c>
      <c r="T6151" s="44">
        <f t="shared" si="4258"/>
        <v>2500</v>
      </c>
      <c r="U6151" s="44">
        <v>2500</v>
      </c>
      <c r="V6151" s="44"/>
      <c r="W6151" s="44"/>
      <c r="X6151" s="44">
        <f t="shared" si="4259"/>
        <v>47500</v>
      </c>
      <c r="Y6151" s="209">
        <f t="shared" si="4255"/>
        <v>100</v>
      </c>
    </row>
    <row r="6152" spans="1:25">
      <c r="A6152" s="23" t="s">
        <v>2045</v>
      </c>
      <c r="B6152" s="23" t="s">
        <v>172</v>
      </c>
      <c r="C6152" s="23" t="s">
        <v>130</v>
      </c>
      <c r="D6152" s="23" t="s">
        <v>2071</v>
      </c>
      <c r="E6152" s="22">
        <v>6138</v>
      </c>
      <c r="F6152" s="23"/>
      <c r="G6152" s="128" t="s">
        <v>3150</v>
      </c>
      <c r="H6152" s="32" t="s">
        <v>31</v>
      </c>
      <c r="I6152" s="44">
        <f t="shared" si="4263"/>
        <v>17813</v>
      </c>
      <c r="J6152" s="44">
        <v>17813</v>
      </c>
      <c r="K6152" s="44">
        <f t="shared" si="4264"/>
        <v>0</v>
      </c>
      <c r="L6152" s="44">
        <v>0</v>
      </c>
      <c r="M6152" s="44">
        <v>0</v>
      </c>
      <c r="N6152" s="44">
        <v>0</v>
      </c>
      <c r="O6152" s="44">
        <v>0</v>
      </c>
      <c r="P6152" s="44">
        <v>0</v>
      </c>
      <c r="Q6152" s="44">
        <v>17813</v>
      </c>
      <c r="R6152" s="44">
        <v>17813</v>
      </c>
      <c r="S6152" s="44">
        <v>11500</v>
      </c>
      <c r="T6152" s="44">
        <f t="shared" si="4258"/>
        <v>6313</v>
      </c>
      <c r="U6152" s="44">
        <v>2500</v>
      </c>
      <c r="V6152" s="44">
        <v>2000</v>
      </c>
      <c r="W6152" s="44">
        <v>1813</v>
      </c>
      <c r="X6152" s="44">
        <f t="shared" si="4259"/>
        <v>17813</v>
      </c>
      <c r="Y6152" s="209">
        <f t="shared" si="4255"/>
        <v>100</v>
      </c>
    </row>
    <row r="6153" spans="1:25">
      <c r="A6153" s="20" t="s">
        <v>2045</v>
      </c>
      <c r="B6153" s="20" t="s">
        <v>172</v>
      </c>
      <c r="C6153" s="20" t="s">
        <v>130</v>
      </c>
      <c r="D6153" s="20" t="s">
        <v>2071</v>
      </c>
      <c r="E6153" s="20" t="s">
        <v>144</v>
      </c>
      <c r="F6153" s="23" t="s">
        <v>0</v>
      </c>
      <c r="G6153" s="154" t="s">
        <v>0</v>
      </c>
      <c r="H6153" s="21" t="s">
        <v>32</v>
      </c>
      <c r="I6153" s="66">
        <f t="shared" si="4263"/>
        <v>507767</v>
      </c>
      <c r="J6153" s="66">
        <f t="shared" ref="J6153:P6153" si="4267">SUM(J6154:J6156)</f>
        <v>467767</v>
      </c>
      <c r="K6153" s="66">
        <f t="shared" si="4264"/>
        <v>40000</v>
      </c>
      <c r="L6153" s="66">
        <f t="shared" si="4267"/>
        <v>20000</v>
      </c>
      <c r="M6153" s="66">
        <f t="shared" si="4267"/>
        <v>0</v>
      </c>
      <c r="N6153" s="66">
        <f t="shared" si="4267"/>
        <v>20000</v>
      </c>
      <c r="O6153" s="66">
        <f t="shared" si="4267"/>
        <v>0</v>
      </c>
      <c r="P6153" s="66">
        <f t="shared" si="4267"/>
        <v>0</v>
      </c>
      <c r="Q6153" s="66">
        <f>SUM(Q6154:Q6156)</f>
        <v>929569</v>
      </c>
      <c r="R6153" s="66">
        <f>SUM(R6154:R6156)</f>
        <v>810581</v>
      </c>
      <c r="S6153" s="66">
        <f>SUM(S6154:S6156)</f>
        <v>803445</v>
      </c>
      <c r="T6153" s="66">
        <f t="shared" ref="T6153:X6153" si="4268">SUM(T6154:T6156)</f>
        <v>7136</v>
      </c>
      <c r="U6153" s="66">
        <f t="shared" si="4268"/>
        <v>3650</v>
      </c>
      <c r="V6153" s="66">
        <f t="shared" si="4268"/>
        <v>2660</v>
      </c>
      <c r="W6153" s="66">
        <f t="shared" si="4268"/>
        <v>826</v>
      </c>
      <c r="X6153" s="66">
        <f t="shared" si="4268"/>
        <v>810581</v>
      </c>
      <c r="Y6153" s="208">
        <f t="shared" si="4255"/>
        <v>100</v>
      </c>
    </row>
    <row r="6154" spans="1:25">
      <c r="A6154" s="23" t="s">
        <v>2045</v>
      </c>
      <c r="B6154" s="23" t="s">
        <v>172</v>
      </c>
      <c r="C6154" s="23" t="s">
        <v>130</v>
      </c>
      <c r="D6154" s="23" t="s">
        <v>2071</v>
      </c>
      <c r="E6154" s="22">
        <v>6139</v>
      </c>
      <c r="F6154" s="23"/>
      <c r="G6154" s="128" t="s">
        <v>3150</v>
      </c>
      <c r="H6154" s="32" t="s">
        <v>32</v>
      </c>
      <c r="I6154" s="44">
        <f t="shared" si="4263"/>
        <v>465483</v>
      </c>
      <c r="J6154" s="44">
        <v>425483</v>
      </c>
      <c r="K6154" s="44">
        <f t="shared" si="4264"/>
        <v>40000</v>
      </c>
      <c r="L6154" s="44">
        <v>20000</v>
      </c>
      <c r="M6154" s="44">
        <v>0</v>
      </c>
      <c r="N6154" s="44">
        <v>20000</v>
      </c>
      <c r="O6154" s="44">
        <v>0</v>
      </c>
      <c r="P6154" s="44">
        <v>0</v>
      </c>
      <c r="Q6154" s="44">
        <v>891491</v>
      </c>
      <c r="R6154" s="44">
        <v>772503</v>
      </c>
      <c r="S6154" s="44">
        <v>772503</v>
      </c>
      <c r="T6154" s="44">
        <f t="shared" si="4258"/>
        <v>0</v>
      </c>
      <c r="U6154" s="44"/>
      <c r="V6154" s="44"/>
      <c r="W6154" s="44"/>
      <c r="X6154" s="44">
        <f t="shared" si="4259"/>
        <v>772503</v>
      </c>
      <c r="Y6154" s="209">
        <f t="shared" si="4255"/>
        <v>100</v>
      </c>
    </row>
    <row r="6155" spans="1:25">
      <c r="A6155" s="23" t="s">
        <v>2045</v>
      </c>
      <c r="B6155" s="23" t="s">
        <v>172</v>
      </c>
      <c r="C6155" s="23" t="s">
        <v>130</v>
      </c>
      <c r="D6155" s="23" t="s">
        <v>2071</v>
      </c>
      <c r="E6155" s="22">
        <v>6139</v>
      </c>
      <c r="F6155" s="23" t="s">
        <v>2078</v>
      </c>
      <c r="G6155" s="128" t="s">
        <v>3150</v>
      </c>
      <c r="H6155" s="32" t="s">
        <v>152</v>
      </c>
      <c r="I6155" s="44">
        <f t="shared" si="4263"/>
        <v>16484</v>
      </c>
      <c r="J6155" s="44">
        <v>16484</v>
      </c>
      <c r="K6155" s="44">
        <f t="shared" si="4264"/>
        <v>0</v>
      </c>
      <c r="L6155" s="44">
        <v>0</v>
      </c>
      <c r="M6155" s="44">
        <v>0</v>
      </c>
      <c r="N6155" s="44">
        <v>0</v>
      </c>
      <c r="O6155" s="44">
        <v>0</v>
      </c>
      <c r="P6155" s="44">
        <v>0</v>
      </c>
      <c r="Q6155" s="44">
        <v>17278</v>
      </c>
      <c r="R6155" s="44">
        <v>17278</v>
      </c>
      <c r="S6155" s="44">
        <v>13452</v>
      </c>
      <c r="T6155" s="44">
        <f t="shared" si="4258"/>
        <v>3826</v>
      </c>
      <c r="U6155" s="44">
        <v>1500</v>
      </c>
      <c r="V6155" s="44">
        <v>1500</v>
      </c>
      <c r="W6155" s="44">
        <v>826</v>
      </c>
      <c r="X6155" s="44">
        <f t="shared" si="4259"/>
        <v>17278</v>
      </c>
      <c r="Y6155" s="209">
        <f t="shared" si="4255"/>
        <v>100</v>
      </c>
    </row>
    <row r="6156" spans="1:25">
      <c r="A6156" s="23" t="s">
        <v>2045</v>
      </c>
      <c r="B6156" s="23" t="s">
        <v>172</v>
      </c>
      <c r="C6156" s="23" t="s">
        <v>130</v>
      </c>
      <c r="D6156" s="23" t="s">
        <v>2071</v>
      </c>
      <c r="E6156" s="22">
        <v>6139</v>
      </c>
      <c r="F6156" s="23" t="s">
        <v>2079</v>
      </c>
      <c r="G6156" s="128" t="s">
        <v>3150</v>
      </c>
      <c r="H6156" s="32" t="s">
        <v>158</v>
      </c>
      <c r="I6156" s="44">
        <f t="shared" si="4263"/>
        <v>25800</v>
      </c>
      <c r="J6156" s="44">
        <v>25800</v>
      </c>
      <c r="K6156" s="44">
        <f t="shared" si="4264"/>
        <v>0</v>
      </c>
      <c r="L6156" s="44">
        <v>0</v>
      </c>
      <c r="M6156" s="44">
        <v>0</v>
      </c>
      <c r="N6156" s="44">
        <v>0</v>
      </c>
      <c r="O6156" s="44">
        <v>0</v>
      </c>
      <c r="P6156" s="44">
        <v>0</v>
      </c>
      <c r="Q6156" s="44">
        <v>20800</v>
      </c>
      <c r="R6156" s="44">
        <v>20800</v>
      </c>
      <c r="S6156" s="44">
        <v>17490</v>
      </c>
      <c r="T6156" s="44">
        <f t="shared" si="4258"/>
        <v>3310</v>
      </c>
      <c r="U6156" s="44">
        <v>2150</v>
      </c>
      <c r="V6156" s="44">
        <v>1160</v>
      </c>
      <c r="W6156" s="44"/>
      <c r="X6156" s="44">
        <f t="shared" si="4259"/>
        <v>20800</v>
      </c>
      <c r="Y6156" s="209">
        <f t="shared" si="4255"/>
        <v>100</v>
      </c>
    </row>
    <row r="6157" spans="1:25" ht="20.399999999999999">
      <c r="A6157" s="20" t="s">
        <v>0</v>
      </c>
      <c r="B6157" s="20" t="s">
        <v>0</v>
      </c>
      <c r="C6157" s="20" t="s">
        <v>0</v>
      </c>
      <c r="D6157" s="21" t="s">
        <v>0</v>
      </c>
      <c r="E6157" s="21" t="s">
        <v>0</v>
      </c>
      <c r="F6157" s="21" t="s">
        <v>0</v>
      </c>
      <c r="G6157" s="150" t="s">
        <v>0</v>
      </c>
      <c r="H6157" s="30" t="s">
        <v>42</v>
      </c>
      <c r="I6157" s="60">
        <f t="shared" si="4263"/>
        <v>100</v>
      </c>
      <c r="J6157" s="60">
        <f t="shared" ref="J6157:X6158" si="4269">SUM(J6158)</f>
        <v>100</v>
      </c>
      <c r="K6157" s="60">
        <f t="shared" si="4264"/>
        <v>0</v>
      </c>
      <c r="L6157" s="60">
        <f t="shared" si="4269"/>
        <v>0</v>
      </c>
      <c r="M6157" s="60">
        <f t="shared" si="4269"/>
        <v>0</v>
      </c>
      <c r="N6157" s="60">
        <f t="shared" si="4269"/>
        <v>0</v>
      </c>
      <c r="O6157" s="60">
        <f t="shared" si="4269"/>
        <v>0</v>
      </c>
      <c r="P6157" s="60">
        <f t="shared" si="4269"/>
        <v>0</v>
      </c>
      <c r="Q6157" s="60">
        <f t="shared" si="4269"/>
        <v>119850</v>
      </c>
      <c r="R6157" s="60">
        <f t="shared" si="4269"/>
        <v>108165</v>
      </c>
      <c r="S6157" s="60">
        <f t="shared" si="4269"/>
        <v>108065</v>
      </c>
      <c r="T6157" s="60">
        <f t="shared" si="4269"/>
        <v>0</v>
      </c>
      <c r="U6157" s="60">
        <f t="shared" si="4269"/>
        <v>0</v>
      </c>
      <c r="V6157" s="60">
        <f t="shared" si="4269"/>
        <v>0</v>
      </c>
      <c r="W6157" s="60">
        <f t="shared" si="4269"/>
        <v>0</v>
      </c>
      <c r="X6157" s="60">
        <f t="shared" si="4269"/>
        <v>108065</v>
      </c>
      <c r="Y6157" s="226">
        <f t="shared" si="4255"/>
        <v>99.907548652521598</v>
      </c>
    </row>
    <row r="6158" spans="1:25">
      <c r="A6158" s="23" t="s">
        <v>2045</v>
      </c>
      <c r="B6158" s="23" t="s">
        <v>172</v>
      </c>
      <c r="C6158" s="23" t="s">
        <v>130</v>
      </c>
      <c r="D6158" s="23" t="s">
        <v>2071</v>
      </c>
      <c r="E6158" s="21" t="s">
        <v>159</v>
      </c>
      <c r="F6158" s="21" t="s">
        <v>0</v>
      </c>
      <c r="G6158" s="150" t="s">
        <v>0</v>
      </c>
      <c r="H6158" s="21" t="s">
        <v>34</v>
      </c>
      <c r="I6158" s="58">
        <f t="shared" si="4263"/>
        <v>100</v>
      </c>
      <c r="J6158" s="58">
        <f t="shared" si="4269"/>
        <v>100</v>
      </c>
      <c r="K6158" s="58">
        <f t="shared" si="4264"/>
        <v>0</v>
      </c>
      <c r="L6158" s="58">
        <f t="shared" si="4269"/>
        <v>0</v>
      </c>
      <c r="M6158" s="58">
        <f t="shared" si="4269"/>
        <v>0</v>
      </c>
      <c r="N6158" s="58">
        <f t="shared" si="4269"/>
        <v>0</v>
      </c>
      <c r="O6158" s="58">
        <f t="shared" si="4269"/>
        <v>0</v>
      </c>
      <c r="P6158" s="58">
        <f t="shared" si="4269"/>
        <v>0</v>
      </c>
      <c r="Q6158" s="58">
        <f t="shared" si="4269"/>
        <v>119850</v>
      </c>
      <c r="R6158" s="58">
        <f t="shared" si="4269"/>
        <v>108165</v>
      </c>
      <c r="S6158" s="58">
        <f t="shared" si="4269"/>
        <v>108065</v>
      </c>
      <c r="T6158" s="58">
        <f t="shared" si="4269"/>
        <v>0</v>
      </c>
      <c r="U6158" s="58">
        <f t="shared" si="4269"/>
        <v>0</v>
      </c>
      <c r="V6158" s="58">
        <f t="shared" si="4269"/>
        <v>0</v>
      </c>
      <c r="W6158" s="58">
        <f t="shared" si="4269"/>
        <v>0</v>
      </c>
      <c r="X6158" s="58">
        <f t="shared" si="4269"/>
        <v>108065</v>
      </c>
      <c r="Y6158" s="210">
        <f t="shared" si="4255"/>
        <v>99.907548652521598</v>
      </c>
    </row>
    <row r="6159" spans="1:25">
      <c r="A6159" s="23" t="s">
        <v>2045</v>
      </c>
      <c r="B6159" s="23" t="s">
        <v>172</v>
      </c>
      <c r="C6159" s="23" t="s">
        <v>130</v>
      </c>
      <c r="D6159" s="23" t="s">
        <v>2071</v>
      </c>
      <c r="E6159" s="22">
        <v>6148</v>
      </c>
      <c r="F6159" s="23"/>
      <c r="G6159" s="128" t="s">
        <v>3150</v>
      </c>
      <c r="H6159" s="32" t="s">
        <v>41</v>
      </c>
      <c r="I6159" s="44">
        <f t="shared" si="4263"/>
        <v>100</v>
      </c>
      <c r="J6159" s="44">
        <v>100</v>
      </c>
      <c r="K6159" s="44">
        <f t="shared" si="4264"/>
        <v>0</v>
      </c>
      <c r="L6159" s="44">
        <v>0</v>
      </c>
      <c r="M6159" s="44">
        <v>0</v>
      </c>
      <c r="N6159" s="44">
        <v>0</v>
      </c>
      <c r="O6159" s="44">
        <v>0</v>
      </c>
      <c r="P6159" s="44">
        <v>0</v>
      </c>
      <c r="Q6159" s="44">
        <v>119850</v>
      </c>
      <c r="R6159" s="44">
        <v>108165</v>
      </c>
      <c r="S6159" s="44">
        <v>108065</v>
      </c>
      <c r="T6159" s="44">
        <f t="shared" si="4258"/>
        <v>0</v>
      </c>
      <c r="U6159" s="44"/>
      <c r="V6159" s="44"/>
      <c r="W6159" s="44"/>
      <c r="X6159" s="44">
        <f t="shared" si="4259"/>
        <v>108065</v>
      </c>
      <c r="Y6159" s="209">
        <f t="shared" si="4255"/>
        <v>99.907548652521598</v>
      </c>
    </row>
    <row r="6160" spans="1:25" ht="20.399999999999999">
      <c r="A6160" s="20" t="s">
        <v>0</v>
      </c>
      <c r="B6160" s="20" t="s">
        <v>0</v>
      </c>
      <c r="C6160" s="20" t="s">
        <v>0</v>
      </c>
      <c r="D6160" s="21" t="s">
        <v>0</v>
      </c>
      <c r="E6160" s="21" t="s">
        <v>0</v>
      </c>
      <c r="F6160" s="21" t="s">
        <v>0</v>
      </c>
      <c r="G6160" s="150" t="s">
        <v>0</v>
      </c>
      <c r="H6160" s="30" t="s">
        <v>60</v>
      </c>
      <c r="I6160" s="60">
        <f t="shared" si="4263"/>
        <v>57000</v>
      </c>
      <c r="J6160" s="60">
        <f t="shared" ref="J6160:X6160" si="4270">SUM(J6161)</f>
        <v>42000</v>
      </c>
      <c r="K6160" s="60">
        <f t="shared" si="4264"/>
        <v>15000</v>
      </c>
      <c r="L6160" s="60">
        <f t="shared" si="4270"/>
        <v>5000</v>
      </c>
      <c r="M6160" s="60">
        <f t="shared" si="4270"/>
        <v>10000</v>
      </c>
      <c r="N6160" s="60">
        <f t="shared" si="4270"/>
        <v>0</v>
      </c>
      <c r="O6160" s="60">
        <f t="shared" si="4270"/>
        <v>0</v>
      </c>
      <c r="P6160" s="60">
        <f t="shared" si="4270"/>
        <v>0</v>
      </c>
      <c r="Q6160" s="60">
        <f t="shared" si="4270"/>
        <v>47000</v>
      </c>
      <c r="R6160" s="60">
        <f t="shared" si="4270"/>
        <v>32000</v>
      </c>
      <c r="S6160" s="60">
        <f t="shared" si="4270"/>
        <v>32000</v>
      </c>
      <c r="T6160" s="60">
        <f t="shared" si="4270"/>
        <v>0</v>
      </c>
      <c r="U6160" s="60">
        <f t="shared" si="4270"/>
        <v>0</v>
      </c>
      <c r="V6160" s="60">
        <f t="shared" si="4270"/>
        <v>0</v>
      </c>
      <c r="W6160" s="60">
        <f t="shared" si="4270"/>
        <v>0</v>
      </c>
      <c r="X6160" s="60">
        <f t="shared" si="4270"/>
        <v>32000</v>
      </c>
      <c r="Y6160" s="226">
        <f t="shared" si="4255"/>
        <v>100</v>
      </c>
    </row>
    <row r="6161" spans="1:25">
      <c r="A6161" s="23" t="s">
        <v>2045</v>
      </c>
      <c r="B6161" s="23" t="s">
        <v>172</v>
      </c>
      <c r="C6161" s="23" t="s">
        <v>130</v>
      </c>
      <c r="D6161" s="23" t="s">
        <v>2071</v>
      </c>
      <c r="E6161" s="21" t="s">
        <v>166</v>
      </c>
      <c r="F6161" s="21" t="s">
        <v>0</v>
      </c>
      <c r="G6161" s="150" t="s">
        <v>0</v>
      </c>
      <c r="H6161" s="21" t="s">
        <v>53</v>
      </c>
      <c r="I6161" s="58">
        <f t="shared" si="4263"/>
        <v>57000</v>
      </c>
      <c r="J6161" s="58">
        <f t="shared" ref="J6161:P6161" si="4271">SUM(J6162:J6163)</f>
        <v>42000</v>
      </c>
      <c r="K6161" s="58">
        <f t="shared" si="4264"/>
        <v>15000</v>
      </c>
      <c r="L6161" s="58">
        <f t="shared" si="4271"/>
        <v>5000</v>
      </c>
      <c r="M6161" s="58">
        <f t="shared" si="4271"/>
        <v>10000</v>
      </c>
      <c r="N6161" s="58">
        <f t="shared" si="4271"/>
        <v>0</v>
      </c>
      <c r="O6161" s="58">
        <f t="shared" si="4271"/>
        <v>0</v>
      </c>
      <c r="P6161" s="58">
        <f t="shared" si="4271"/>
        <v>0</v>
      </c>
      <c r="Q6161" s="58">
        <f>SUM(Q6162:Q6163)</f>
        <v>47000</v>
      </c>
      <c r="R6161" s="58">
        <f>SUM(R6162:R6163)</f>
        <v>32000</v>
      </c>
      <c r="S6161" s="58">
        <f>SUM(S6162:S6163)</f>
        <v>32000</v>
      </c>
      <c r="T6161" s="58">
        <f t="shared" ref="T6161:X6161" si="4272">SUM(T6162:T6163)</f>
        <v>0</v>
      </c>
      <c r="U6161" s="58">
        <f t="shared" si="4272"/>
        <v>0</v>
      </c>
      <c r="V6161" s="58">
        <f t="shared" si="4272"/>
        <v>0</v>
      </c>
      <c r="W6161" s="58">
        <f t="shared" si="4272"/>
        <v>0</v>
      </c>
      <c r="X6161" s="58">
        <f t="shared" si="4272"/>
        <v>32000</v>
      </c>
      <c r="Y6161" s="210">
        <f t="shared" si="4255"/>
        <v>100</v>
      </c>
    </row>
    <row r="6162" spans="1:25">
      <c r="A6162" s="23" t="s">
        <v>2045</v>
      </c>
      <c r="B6162" s="23" t="s">
        <v>172</v>
      </c>
      <c r="C6162" s="23" t="s">
        <v>130</v>
      </c>
      <c r="D6162" s="23" t="s">
        <v>2071</v>
      </c>
      <c r="E6162" s="22">
        <v>8213</v>
      </c>
      <c r="F6162" s="23"/>
      <c r="G6162" s="128" t="s">
        <v>3150</v>
      </c>
      <c r="H6162" s="32" t="s">
        <v>56</v>
      </c>
      <c r="I6162" s="44">
        <f t="shared" si="4263"/>
        <v>36000</v>
      </c>
      <c r="J6162" s="44">
        <v>21000</v>
      </c>
      <c r="K6162" s="44">
        <f t="shared" si="4264"/>
        <v>15000</v>
      </c>
      <c r="L6162" s="44">
        <v>5000</v>
      </c>
      <c r="M6162" s="44">
        <v>10000</v>
      </c>
      <c r="N6162" s="44">
        <v>0</v>
      </c>
      <c r="O6162" s="44">
        <v>0</v>
      </c>
      <c r="P6162" s="44">
        <v>0</v>
      </c>
      <c r="Q6162" s="44">
        <v>28000</v>
      </c>
      <c r="R6162" s="44">
        <v>13000</v>
      </c>
      <c r="S6162" s="44">
        <v>13000</v>
      </c>
      <c r="T6162" s="44">
        <f t="shared" si="4258"/>
        <v>0</v>
      </c>
      <c r="U6162" s="44"/>
      <c r="V6162" s="44">
        <v>0</v>
      </c>
      <c r="W6162" s="44"/>
      <c r="X6162" s="44">
        <f t="shared" si="4259"/>
        <v>13000</v>
      </c>
      <c r="Y6162" s="209">
        <f t="shared" si="4255"/>
        <v>100</v>
      </c>
    </row>
    <row r="6163" spans="1:25">
      <c r="A6163" s="23" t="s">
        <v>2045</v>
      </c>
      <c r="B6163" s="23" t="s">
        <v>172</v>
      </c>
      <c r="C6163" s="23" t="s">
        <v>130</v>
      </c>
      <c r="D6163" s="23" t="s">
        <v>2071</v>
      </c>
      <c r="E6163" s="22">
        <v>8216</v>
      </c>
      <c r="F6163" s="23"/>
      <c r="G6163" s="128" t="s">
        <v>3150</v>
      </c>
      <c r="H6163" s="32" t="s">
        <v>59</v>
      </c>
      <c r="I6163" s="44">
        <f t="shared" si="4263"/>
        <v>21000</v>
      </c>
      <c r="J6163" s="44">
        <v>21000</v>
      </c>
      <c r="K6163" s="44">
        <f t="shared" si="4264"/>
        <v>0</v>
      </c>
      <c r="L6163" s="44">
        <v>0</v>
      </c>
      <c r="M6163" s="44">
        <v>0</v>
      </c>
      <c r="N6163" s="44">
        <v>0</v>
      </c>
      <c r="O6163" s="44">
        <v>0</v>
      </c>
      <c r="P6163" s="44">
        <v>0</v>
      </c>
      <c r="Q6163" s="44">
        <v>19000</v>
      </c>
      <c r="R6163" s="44">
        <v>19000</v>
      </c>
      <c r="S6163" s="44">
        <v>19000</v>
      </c>
      <c r="T6163" s="44">
        <f t="shared" si="4258"/>
        <v>0</v>
      </c>
      <c r="U6163" s="44">
        <v>0</v>
      </c>
      <c r="V6163" s="44"/>
      <c r="W6163" s="44"/>
      <c r="X6163" s="44">
        <f t="shared" si="4259"/>
        <v>19000</v>
      </c>
      <c r="Y6163" s="209">
        <f t="shared" si="4255"/>
        <v>100</v>
      </c>
    </row>
    <row r="6164" spans="1:25">
      <c r="A6164" s="32" t="s">
        <v>0</v>
      </c>
      <c r="B6164" s="32" t="s">
        <v>0</v>
      </c>
      <c r="C6164" s="32" t="s">
        <v>0</v>
      </c>
      <c r="D6164" s="32" t="s">
        <v>0</v>
      </c>
      <c r="E6164" s="32" t="s">
        <v>0</v>
      </c>
      <c r="F6164" s="32" t="s">
        <v>0</v>
      </c>
      <c r="G6164" s="154" t="s">
        <v>0</v>
      </c>
      <c r="H6164" s="30" t="s">
        <v>2080</v>
      </c>
      <c r="I6164" s="31">
        <f t="shared" si="4263"/>
        <v>7542417</v>
      </c>
      <c r="J6164" s="31">
        <f t="shared" ref="J6164:P6164" si="4273">SUM(J6160,J6157,J6133)</f>
        <v>7382417</v>
      </c>
      <c r="K6164" s="31">
        <f t="shared" si="4264"/>
        <v>160000</v>
      </c>
      <c r="L6164" s="31">
        <f t="shared" si="4273"/>
        <v>70000</v>
      </c>
      <c r="M6164" s="31">
        <f t="shared" si="4273"/>
        <v>20000</v>
      </c>
      <c r="N6164" s="31">
        <f t="shared" si="4273"/>
        <v>70000</v>
      </c>
      <c r="O6164" s="31">
        <f t="shared" si="4273"/>
        <v>0</v>
      </c>
      <c r="P6164" s="31">
        <f t="shared" si="4273"/>
        <v>0</v>
      </c>
      <c r="Q6164" s="31">
        <f>SUM(Q6160,Q6157,Q6133)</f>
        <v>8451454</v>
      </c>
      <c r="R6164" s="31">
        <f>SUM(R6160,R6157,R6133)</f>
        <v>8163246</v>
      </c>
      <c r="S6164" s="31">
        <f>SUM(S6160,S6157,S6133)</f>
        <v>6601860</v>
      </c>
      <c r="T6164" s="31">
        <f t="shared" ref="T6164:X6164" si="4274">SUM(T6160,T6157,T6133)</f>
        <v>1561286</v>
      </c>
      <c r="U6164" s="31">
        <f t="shared" si="4274"/>
        <v>587395</v>
      </c>
      <c r="V6164" s="31">
        <f t="shared" si="4274"/>
        <v>557660</v>
      </c>
      <c r="W6164" s="31">
        <f t="shared" si="4274"/>
        <v>416231</v>
      </c>
      <c r="X6164" s="31">
        <f t="shared" si="4274"/>
        <v>8163146</v>
      </c>
      <c r="Y6164" s="220">
        <f t="shared" si="4255"/>
        <v>99.998774997102871</v>
      </c>
    </row>
    <row r="6165" spans="1:25" ht="15" thickBot="1">
      <c r="A6165" s="32" t="s">
        <v>0</v>
      </c>
      <c r="B6165" s="32" t="s">
        <v>0</v>
      </c>
      <c r="C6165" s="32" t="s">
        <v>0</v>
      </c>
      <c r="D6165" s="32" t="s">
        <v>0</v>
      </c>
      <c r="E6165" s="32"/>
      <c r="F6165" s="32" t="s">
        <v>0</v>
      </c>
      <c r="G6165" s="154" t="s">
        <v>0</v>
      </c>
      <c r="H6165" s="21" t="s">
        <v>170</v>
      </c>
      <c r="I6165" s="66">
        <f t="shared" si="4263"/>
        <v>253</v>
      </c>
      <c r="J6165" s="66">
        <v>253</v>
      </c>
      <c r="K6165" s="66">
        <f t="shared" si="4264"/>
        <v>0</v>
      </c>
      <c r="L6165" s="66" t="s">
        <v>0</v>
      </c>
      <c r="M6165" s="66" t="s">
        <v>0</v>
      </c>
      <c r="N6165" s="66" t="s">
        <v>0</v>
      </c>
      <c r="O6165" s="66" t="s">
        <v>0</v>
      </c>
      <c r="P6165" s="66" t="s">
        <v>0</v>
      </c>
      <c r="Q6165" s="66">
        <v>0</v>
      </c>
      <c r="R6165" s="66"/>
      <c r="S6165" s="66"/>
      <c r="T6165" s="66"/>
      <c r="U6165" s="66"/>
      <c r="V6165" s="66"/>
      <c r="W6165" s="66"/>
      <c r="X6165" s="66"/>
      <c r="Y6165" s="208">
        <v>0</v>
      </c>
    </row>
    <row r="6166" spans="1:25" ht="41.4" thickBot="1">
      <c r="A6166" s="252" t="s">
        <v>0</v>
      </c>
      <c r="B6166" s="252" t="s">
        <v>0</v>
      </c>
      <c r="C6166" s="252" t="s">
        <v>0</v>
      </c>
      <c r="D6166" s="252" t="s">
        <v>0</v>
      </c>
      <c r="E6166" s="252" t="s">
        <v>0</v>
      </c>
      <c r="F6166" s="252" t="s">
        <v>0</v>
      </c>
      <c r="G6166" s="258" t="s">
        <v>0</v>
      </c>
      <c r="H6166" s="24" t="s">
        <v>72</v>
      </c>
      <c r="I6166" s="1" t="s">
        <v>3093</v>
      </c>
      <c r="J6166" s="1" t="s">
        <v>3130</v>
      </c>
      <c r="K6166" s="1" t="s">
        <v>3</v>
      </c>
      <c r="L6166" s="1" t="s">
        <v>4</v>
      </c>
      <c r="M6166" s="1" t="s">
        <v>5</v>
      </c>
      <c r="N6166" s="1" t="s">
        <v>6</v>
      </c>
      <c r="O6166" s="1" t="s">
        <v>7</v>
      </c>
      <c r="P6166" s="1" t="s">
        <v>8</v>
      </c>
      <c r="Q6166" s="1" t="s">
        <v>3344</v>
      </c>
      <c r="R6166" s="1" t="s">
        <v>3427</v>
      </c>
      <c r="S6166" s="1" t="s">
        <v>3447</v>
      </c>
      <c r="T6166" s="1" t="s">
        <v>3448</v>
      </c>
      <c r="U6166" s="1" t="s">
        <v>3452</v>
      </c>
      <c r="V6166" s="1" t="s">
        <v>3449</v>
      </c>
      <c r="W6166" s="1" t="s">
        <v>3450</v>
      </c>
      <c r="X6166" s="1" t="s">
        <v>3451</v>
      </c>
      <c r="Y6166" s="216" t="s">
        <v>3385</v>
      </c>
    </row>
    <row r="6167" spans="1:25">
      <c r="A6167" s="253"/>
      <c r="B6167" s="253"/>
      <c r="C6167" s="253"/>
      <c r="D6167" s="253"/>
      <c r="E6167" s="253"/>
      <c r="F6167" s="253"/>
      <c r="G6167" s="259"/>
      <c r="H6167" s="33" t="s">
        <v>0</v>
      </c>
      <c r="I6167" s="45">
        <v>1</v>
      </c>
      <c r="J6167" s="45">
        <v>3</v>
      </c>
      <c r="K6167" s="45" t="s">
        <v>9</v>
      </c>
      <c r="L6167" s="45">
        <v>5</v>
      </c>
      <c r="M6167" s="45">
        <v>6</v>
      </c>
      <c r="N6167" s="45">
        <v>7</v>
      </c>
      <c r="O6167" s="45">
        <v>8</v>
      </c>
      <c r="P6167" s="45">
        <v>9</v>
      </c>
      <c r="Q6167" s="45">
        <v>1</v>
      </c>
      <c r="R6167" s="45">
        <v>2</v>
      </c>
      <c r="S6167" s="45">
        <v>3</v>
      </c>
      <c r="T6167" s="45" t="s">
        <v>3453</v>
      </c>
      <c r="U6167" s="45">
        <v>5</v>
      </c>
      <c r="V6167" s="45">
        <v>6</v>
      </c>
      <c r="W6167" s="45">
        <v>7</v>
      </c>
      <c r="X6167" s="45" t="s">
        <v>3454</v>
      </c>
      <c r="Y6167" s="276">
        <v>9</v>
      </c>
    </row>
    <row r="6168" spans="1:25">
      <c r="A6168" s="253"/>
      <c r="B6168" s="253"/>
      <c r="C6168" s="253"/>
      <c r="D6168" s="253"/>
      <c r="E6168" s="253"/>
      <c r="F6168" s="253"/>
      <c r="G6168" s="259"/>
      <c r="H6168" s="34" t="s">
        <v>105</v>
      </c>
      <c r="I6168" s="35">
        <f t="shared" si="4263"/>
        <v>7542417</v>
      </c>
      <c r="J6168" s="35">
        <f t="shared" ref="J6168:P6168" si="4275">SUM(J6164)</f>
        <v>7382417</v>
      </c>
      <c r="K6168" s="35">
        <f t="shared" si="4264"/>
        <v>160000</v>
      </c>
      <c r="L6168" s="35">
        <f t="shared" si="4275"/>
        <v>70000</v>
      </c>
      <c r="M6168" s="35">
        <f t="shared" si="4275"/>
        <v>20000</v>
      </c>
      <c r="N6168" s="35">
        <f t="shared" si="4275"/>
        <v>70000</v>
      </c>
      <c r="O6168" s="35">
        <f t="shared" si="4275"/>
        <v>0</v>
      </c>
      <c r="P6168" s="35">
        <f t="shared" si="4275"/>
        <v>0</v>
      </c>
      <c r="Q6168" s="35">
        <f>SUM(Q6164)</f>
        <v>8451454</v>
      </c>
      <c r="R6168" s="35">
        <f>SUM(R6164)</f>
        <v>8163246</v>
      </c>
      <c r="S6168" s="35">
        <f>SUM(S6164)</f>
        <v>6601860</v>
      </c>
      <c r="T6168" s="35">
        <f t="shared" ref="T6168:X6168" si="4276">SUM(T6164)</f>
        <v>1561286</v>
      </c>
      <c r="U6168" s="35">
        <f t="shared" si="4276"/>
        <v>587395</v>
      </c>
      <c r="V6168" s="35">
        <f t="shared" si="4276"/>
        <v>557660</v>
      </c>
      <c r="W6168" s="35">
        <f t="shared" si="4276"/>
        <v>416231</v>
      </c>
      <c r="X6168" s="35">
        <f t="shared" si="4276"/>
        <v>8163146</v>
      </c>
      <c r="Y6168" s="218">
        <f t="shared" ref="Y6168:Y6169" si="4277">IF(R6168=0,0,(X6168/R6168)*100)</f>
        <v>99.998774997102871</v>
      </c>
    </row>
    <row r="6169" spans="1:25">
      <c r="A6169" s="253"/>
      <c r="B6169" s="253"/>
      <c r="C6169" s="253"/>
      <c r="D6169" s="253"/>
      <c r="E6169" s="253"/>
      <c r="F6169" s="253"/>
      <c r="G6169" s="259"/>
      <c r="H6169" s="36" t="s">
        <v>69</v>
      </c>
      <c r="I6169" s="35">
        <f t="shared" si="4263"/>
        <v>7542417</v>
      </c>
      <c r="J6169" s="35">
        <f t="shared" ref="J6169:P6169" si="4278">SUM(J6168)</f>
        <v>7382417</v>
      </c>
      <c r="K6169" s="35">
        <f t="shared" si="4264"/>
        <v>160000</v>
      </c>
      <c r="L6169" s="35">
        <f t="shared" si="4278"/>
        <v>70000</v>
      </c>
      <c r="M6169" s="35">
        <f t="shared" si="4278"/>
        <v>20000</v>
      </c>
      <c r="N6169" s="35">
        <f t="shared" si="4278"/>
        <v>70000</v>
      </c>
      <c r="O6169" s="35">
        <f t="shared" si="4278"/>
        <v>0</v>
      </c>
      <c r="P6169" s="35">
        <f t="shared" si="4278"/>
        <v>0</v>
      </c>
      <c r="Q6169" s="35">
        <f>SUM(Q6168)</f>
        <v>8451454</v>
      </c>
      <c r="R6169" s="35">
        <f>SUM(R6168)</f>
        <v>8163246</v>
      </c>
      <c r="S6169" s="35">
        <f>SUM(S6168)</f>
        <v>6601860</v>
      </c>
      <c r="T6169" s="35">
        <f t="shared" ref="T6169:X6169" si="4279">SUM(T6168)</f>
        <v>1561286</v>
      </c>
      <c r="U6169" s="35">
        <f t="shared" si="4279"/>
        <v>587395</v>
      </c>
      <c r="V6169" s="35">
        <f t="shared" si="4279"/>
        <v>557660</v>
      </c>
      <c r="W6169" s="35">
        <f t="shared" si="4279"/>
        <v>416231</v>
      </c>
      <c r="X6169" s="35">
        <f t="shared" si="4279"/>
        <v>8163146</v>
      </c>
      <c r="Y6169" s="218">
        <f t="shared" si="4277"/>
        <v>99.998774997102871</v>
      </c>
    </row>
    <row r="6170" spans="1:25">
      <c r="A6170" s="254"/>
      <c r="B6170" s="254"/>
      <c r="C6170" s="254"/>
      <c r="D6170" s="254"/>
      <c r="E6170" s="254"/>
      <c r="F6170" s="254"/>
      <c r="G6170" s="260"/>
    </row>
    <row r="6171" spans="1:25" ht="15" thickBot="1">
      <c r="A6171" s="32" t="s">
        <v>0</v>
      </c>
      <c r="B6171" s="32" t="s">
        <v>0</v>
      </c>
      <c r="C6171" s="32" t="s">
        <v>0</v>
      </c>
      <c r="D6171" s="32" t="s">
        <v>0</v>
      </c>
      <c r="E6171" s="32" t="s">
        <v>0</v>
      </c>
      <c r="F6171" s="32" t="s">
        <v>0</v>
      </c>
      <c r="G6171" s="154" t="s">
        <v>0</v>
      </c>
      <c r="H6171" s="37" t="s">
        <v>0</v>
      </c>
      <c r="I6171" s="37"/>
      <c r="J6171" s="37"/>
      <c r="K6171" s="37"/>
      <c r="L6171" s="37" t="s">
        <v>0</v>
      </c>
      <c r="M6171" s="37" t="s">
        <v>0</v>
      </c>
      <c r="N6171" s="37" t="s">
        <v>0</v>
      </c>
      <c r="O6171" s="37" t="s">
        <v>0</v>
      </c>
      <c r="P6171" s="37" t="s">
        <v>0</v>
      </c>
      <c r="Q6171" s="37"/>
      <c r="R6171" s="37"/>
      <c r="S6171" s="37"/>
      <c r="T6171" s="37" t="s">
        <v>0</v>
      </c>
      <c r="U6171" s="37" t="s">
        <v>0</v>
      </c>
      <c r="V6171" s="37" t="s">
        <v>0</v>
      </c>
      <c r="W6171" s="37" t="s">
        <v>0</v>
      </c>
      <c r="X6171" s="37" t="s">
        <v>0</v>
      </c>
      <c r="Y6171" s="219"/>
    </row>
    <row r="6172" spans="1:25" ht="41.4" thickBot="1">
      <c r="A6172" s="24" t="s">
        <v>123</v>
      </c>
      <c r="B6172" s="24" t="s">
        <v>124</v>
      </c>
      <c r="C6172" s="24" t="s">
        <v>125</v>
      </c>
      <c r="D6172" s="25" t="s">
        <v>0</v>
      </c>
      <c r="E6172" s="24" t="s">
        <v>126</v>
      </c>
      <c r="F6172" s="24" t="s">
        <v>127</v>
      </c>
      <c r="G6172" s="151" t="s">
        <v>128</v>
      </c>
      <c r="H6172" s="24" t="s">
        <v>1</v>
      </c>
      <c r="I6172" s="1" t="s">
        <v>3093</v>
      </c>
      <c r="J6172" s="1" t="s">
        <v>3130</v>
      </c>
      <c r="K6172" s="1" t="s">
        <v>3</v>
      </c>
      <c r="L6172" s="1" t="s">
        <v>4</v>
      </c>
      <c r="M6172" s="1" t="s">
        <v>5</v>
      </c>
      <c r="N6172" s="1" t="s">
        <v>6</v>
      </c>
      <c r="O6172" s="1" t="s">
        <v>7</v>
      </c>
      <c r="P6172" s="1" t="s">
        <v>8</v>
      </c>
      <c r="Q6172" s="1" t="s">
        <v>3344</v>
      </c>
      <c r="R6172" s="1" t="s">
        <v>3427</v>
      </c>
      <c r="S6172" s="1" t="s">
        <v>3447</v>
      </c>
      <c r="T6172" s="1" t="s">
        <v>3448</v>
      </c>
      <c r="U6172" s="1" t="s">
        <v>3452</v>
      </c>
      <c r="V6172" s="1" t="s">
        <v>3449</v>
      </c>
      <c r="W6172" s="1" t="s">
        <v>3450</v>
      </c>
      <c r="X6172" s="1" t="s">
        <v>3451</v>
      </c>
      <c r="Y6172" s="216" t="s">
        <v>3385</v>
      </c>
    </row>
    <row r="6173" spans="1:25">
      <c r="A6173" s="26" t="s">
        <v>0</v>
      </c>
      <c r="B6173" s="26" t="s">
        <v>0</v>
      </c>
      <c r="C6173" s="26" t="s">
        <v>0</v>
      </c>
      <c r="D6173" s="27" t="s">
        <v>0</v>
      </c>
      <c r="E6173" s="27" t="s">
        <v>0</v>
      </c>
      <c r="F6173" s="28" t="s">
        <v>0</v>
      </c>
      <c r="G6173" s="152" t="s">
        <v>0</v>
      </c>
      <c r="H6173" s="29" t="s">
        <v>0</v>
      </c>
      <c r="I6173" s="45">
        <v>1</v>
      </c>
      <c r="J6173" s="45">
        <v>3</v>
      </c>
      <c r="K6173" s="45" t="s">
        <v>9</v>
      </c>
      <c r="L6173" s="45">
        <v>5</v>
      </c>
      <c r="M6173" s="45">
        <v>6</v>
      </c>
      <c r="N6173" s="45">
        <v>7</v>
      </c>
      <c r="O6173" s="45">
        <v>8</v>
      </c>
      <c r="P6173" s="45">
        <v>9</v>
      </c>
      <c r="Q6173" s="45">
        <v>1</v>
      </c>
      <c r="R6173" s="45">
        <v>2</v>
      </c>
      <c r="S6173" s="45">
        <v>3</v>
      </c>
      <c r="T6173" s="45" t="s">
        <v>3453</v>
      </c>
      <c r="U6173" s="45">
        <v>5</v>
      </c>
      <c r="V6173" s="45">
        <v>6</v>
      </c>
      <c r="W6173" s="45">
        <v>7</v>
      </c>
      <c r="X6173" s="45" t="s">
        <v>3454</v>
      </c>
      <c r="Y6173" s="276">
        <v>9</v>
      </c>
    </row>
    <row r="6174" spans="1:25" s="113" customFormat="1">
      <c r="A6174" s="133" t="s">
        <v>2045</v>
      </c>
      <c r="B6174" s="133" t="s">
        <v>172</v>
      </c>
      <c r="C6174" s="109" t="s">
        <v>848</v>
      </c>
      <c r="D6174" s="109" t="s">
        <v>2081</v>
      </c>
      <c r="E6174" s="98" t="s">
        <v>0</v>
      </c>
      <c r="F6174" s="98" t="s">
        <v>0</v>
      </c>
      <c r="G6174" s="153" t="s">
        <v>0</v>
      </c>
      <c r="H6174" s="98" t="s">
        <v>2082</v>
      </c>
      <c r="I6174" s="110"/>
      <c r="J6174" s="110"/>
      <c r="K6174" s="110"/>
      <c r="L6174" s="110" t="s">
        <v>0</v>
      </c>
      <c r="M6174" s="110" t="s">
        <v>0</v>
      </c>
      <c r="N6174" s="110" t="s">
        <v>0</v>
      </c>
      <c r="O6174" s="110" t="s">
        <v>0</v>
      </c>
      <c r="P6174" s="110" t="s">
        <v>0</v>
      </c>
      <c r="Q6174" s="110"/>
      <c r="R6174" s="110"/>
      <c r="S6174" s="110"/>
      <c r="T6174" s="110" t="s">
        <v>0</v>
      </c>
      <c r="U6174" s="110" t="s">
        <v>0</v>
      </c>
      <c r="V6174" s="110" t="s">
        <v>0</v>
      </c>
      <c r="W6174" s="110" t="s">
        <v>0</v>
      </c>
      <c r="X6174" s="110" t="s">
        <v>0</v>
      </c>
      <c r="Y6174" s="217"/>
    </row>
    <row r="6175" spans="1:25" ht="20.399999999999999">
      <c r="A6175" s="20" t="s">
        <v>0</v>
      </c>
      <c r="B6175" s="20" t="s">
        <v>0</v>
      </c>
      <c r="C6175" s="20" t="s">
        <v>0</v>
      </c>
      <c r="D6175" s="21" t="s">
        <v>0</v>
      </c>
      <c r="E6175" s="21" t="s">
        <v>0</v>
      </c>
      <c r="F6175" s="21" t="s">
        <v>0</v>
      </c>
      <c r="G6175" s="150" t="s">
        <v>0</v>
      </c>
      <c r="H6175" s="30" t="s">
        <v>33</v>
      </c>
      <c r="I6175" s="31">
        <f t="shared" si="4263"/>
        <v>2130900</v>
      </c>
      <c r="J6175" s="31">
        <f t="shared" ref="J6175:P6175" si="4280">SUM(J6176,J6184,J6186)</f>
        <v>2123900</v>
      </c>
      <c r="K6175" s="31">
        <f t="shared" si="4264"/>
        <v>7000</v>
      </c>
      <c r="L6175" s="31">
        <f t="shared" si="4280"/>
        <v>0</v>
      </c>
      <c r="M6175" s="31">
        <f t="shared" si="4280"/>
        <v>0</v>
      </c>
      <c r="N6175" s="31">
        <f t="shared" si="4280"/>
        <v>7000</v>
      </c>
      <c r="O6175" s="31">
        <f t="shared" si="4280"/>
        <v>0</v>
      </c>
      <c r="P6175" s="31">
        <f t="shared" si="4280"/>
        <v>0</v>
      </c>
      <c r="Q6175" s="31">
        <f>SUM(Q6176,Q6184,Q6186)</f>
        <v>2364575</v>
      </c>
      <c r="R6175" s="31">
        <f>SUM(R6176,R6184,R6186)</f>
        <v>2332311</v>
      </c>
      <c r="S6175" s="31">
        <f>SUM(S6176,S6184,S6186)</f>
        <v>1941844</v>
      </c>
      <c r="T6175" s="31">
        <f t="shared" ref="T6175:X6175" si="4281">SUM(T6176,T6184,T6186)</f>
        <v>390467</v>
      </c>
      <c r="U6175" s="31">
        <f t="shared" si="4281"/>
        <v>184843</v>
      </c>
      <c r="V6175" s="31">
        <f t="shared" si="4281"/>
        <v>165426</v>
      </c>
      <c r="W6175" s="31">
        <f t="shared" si="4281"/>
        <v>40198</v>
      </c>
      <c r="X6175" s="31">
        <f t="shared" si="4281"/>
        <v>2332311</v>
      </c>
      <c r="Y6175" s="220">
        <f t="shared" ref="Y6175:Y6205" si="4282">IF(R6175=0,0,(X6175/R6175)*100)</f>
        <v>100</v>
      </c>
    </row>
    <row r="6176" spans="1:25">
      <c r="A6176" s="23" t="s">
        <v>2045</v>
      </c>
      <c r="B6176" s="23" t="s">
        <v>172</v>
      </c>
      <c r="C6176" s="23" t="s">
        <v>848</v>
      </c>
      <c r="D6176" s="23" t="s">
        <v>2081</v>
      </c>
      <c r="E6176" s="21" t="s">
        <v>132</v>
      </c>
      <c r="F6176" s="21" t="s">
        <v>0</v>
      </c>
      <c r="G6176" s="150" t="s">
        <v>0</v>
      </c>
      <c r="H6176" s="21" t="s">
        <v>11</v>
      </c>
      <c r="I6176" s="66">
        <f t="shared" si="4263"/>
        <v>1695120</v>
      </c>
      <c r="J6176" s="66">
        <f t="shared" ref="J6176:P6176" si="4283">SUM(J6177,J6178)</f>
        <v>1695120</v>
      </c>
      <c r="K6176" s="66">
        <f t="shared" si="4264"/>
        <v>0</v>
      </c>
      <c r="L6176" s="66">
        <f t="shared" si="4283"/>
        <v>0</v>
      </c>
      <c r="M6176" s="66">
        <f t="shared" si="4283"/>
        <v>0</v>
      </c>
      <c r="N6176" s="66">
        <f t="shared" si="4283"/>
        <v>0</v>
      </c>
      <c r="O6176" s="66">
        <f t="shared" si="4283"/>
        <v>0</v>
      </c>
      <c r="P6176" s="66">
        <f t="shared" si="4283"/>
        <v>0</v>
      </c>
      <c r="Q6176" s="66">
        <f>SUM(Q6177,Q6178)</f>
        <v>1846819</v>
      </c>
      <c r="R6176" s="66">
        <f>SUM(R6177,R6178)</f>
        <v>1846819</v>
      </c>
      <c r="S6176" s="66">
        <f>SUM(S6177,S6178)</f>
        <v>1508644</v>
      </c>
      <c r="T6176" s="66">
        <f t="shared" ref="T6176:X6176" si="4284">SUM(T6177,T6178)</f>
        <v>338175</v>
      </c>
      <c r="U6176" s="66">
        <f t="shared" si="4284"/>
        <v>157525</v>
      </c>
      <c r="V6176" s="66">
        <f t="shared" si="4284"/>
        <v>146751</v>
      </c>
      <c r="W6176" s="66">
        <f t="shared" si="4284"/>
        <v>33899</v>
      </c>
      <c r="X6176" s="66">
        <f t="shared" si="4284"/>
        <v>1846819</v>
      </c>
      <c r="Y6176" s="208">
        <f t="shared" si="4282"/>
        <v>100</v>
      </c>
    </row>
    <row r="6177" spans="1:25">
      <c r="A6177" s="23" t="s">
        <v>2045</v>
      </c>
      <c r="B6177" s="23" t="s">
        <v>172</v>
      </c>
      <c r="C6177" s="23" t="s">
        <v>848</v>
      </c>
      <c r="D6177" s="23" t="s">
        <v>2081</v>
      </c>
      <c r="E6177" s="22">
        <v>6111</v>
      </c>
      <c r="F6177" s="23"/>
      <c r="G6177" s="128" t="s">
        <v>3150</v>
      </c>
      <c r="H6177" s="32" t="s">
        <v>12</v>
      </c>
      <c r="I6177" s="44">
        <f t="shared" si="4263"/>
        <v>1523120</v>
      </c>
      <c r="J6177" s="44">
        <v>1523120</v>
      </c>
      <c r="K6177" s="44">
        <f t="shared" si="4264"/>
        <v>0</v>
      </c>
      <c r="L6177" s="44">
        <v>0</v>
      </c>
      <c r="M6177" s="44">
        <v>0</v>
      </c>
      <c r="N6177" s="44">
        <v>0</v>
      </c>
      <c r="O6177" s="44">
        <v>0</v>
      </c>
      <c r="P6177" s="44">
        <v>0</v>
      </c>
      <c r="Q6177" s="44">
        <v>1666312</v>
      </c>
      <c r="R6177" s="44">
        <v>1666312</v>
      </c>
      <c r="S6177" s="44">
        <v>1342413</v>
      </c>
      <c r="T6177" s="44">
        <f t="shared" ref="T6177:T6204" si="4285">U6177+V6177+W6177</f>
        <v>323899</v>
      </c>
      <c r="U6177" s="44">
        <v>145000</v>
      </c>
      <c r="V6177" s="44">
        <v>145000</v>
      </c>
      <c r="W6177" s="44">
        <v>33899</v>
      </c>
      <c r="X6177" s="44">
        <f t="shared" ref="X6177:X6204" si="4286">S6177+T6177</f>
        <v>1666312</v>
      </c>
      <c r="Y6177" s="209">
        <f t="shared" si="4282"/>
        <v>100</v>
      </c>
    </row>
    <row r="6178" spans="1:25">
      <c r="A6178" s="20" t="s">
        <v>2045</v>
      </c>
      <c r="B6178" s="20" t="s">
        <v>172</v>
      </c>
      <c r="C6178" s="20" t="s">
        <v>848</v>
      </c>
      <c r="D6178" s="20" t="s">
        <v>2081</v>
      </c>
      <c r="E6178" s="20" t="s">
        <v>134</v>
      </c>
      <c r="F6178" s="23" t="s">
        <v>0</v>
      </c>
      <c r="G6178" s="154" t="s">
        <v>0</v>
      </c>
      <c r="H6178" s="21" t="s">
        <v>13</v>
      </c>
      <c r="I6178" s="66">
        <f t="shared" si="4263"/>
        <v>172000</v>
      </c>
      <c r="J6178" s="66">
        <f t="shared" ref="J6178:P6178" si="4287">SUM(J6179:J6183)</f>
        <v>172000</v>
      </c>
      <c r="K6178" s="66">
        <f t="shared" si="4264"/>
        <v>0</v>
      </c>
      <c r="L6178" s="66">
        <f t="shared" si="4287"/>
        <v>0</v>
      </c>
      <c r="M6178" s="66">
        <f t="shared" si="4287"/>
        <v>0</v>
      </c>
      <c r="N6178" s="66">
        <f t="shared" si="4287"/>
        <v>0</v>
      </c>
      <c r="O6178" s="66">
        <f t="shared" si="4287"/>
        <v>0</v>
      </c>
      <c r="P6178" s="66">
        <f t="shared" si="4287"/>
        <v>0</v>
      </c>
      <c r="Q6178" s="66">
        <f>SUM(Q6179:Q6183)</f>
        <v>180507</v>
      </c>
      <c r="R6178" s="66">
        <f>SUM(R6179:R6183)</f>
        <v>180507</v>
      </c>
      <c r="S6178" s="66">
        <f>SUM(S6179:S6183)</f>
        <v>166231</v>
      </c>
      <c r="T6178" s="66">
        <f t="shared" ref="T6178:X6178" si="4288">SUM(T6179:T6183)</f>
        <v>14276</v>
      </c>
      <c r="U6178" s="66">
        <f t="shared" si="4288"/>
        <v>12525</v>
      </c>
      <c r="V6178" s="66">
        <f t="shared" si="4288"/>
        <v>1751</v>
      </c>
      <c r="W6178" s="66">
        <f t="shared" si="4288"/>
        <v>0</v>
      </c>
      <c r="X6178" s="66">
        <f t="shared" si="4288"/>
        <v>180507</v>
      </c>
      <c r="Y6178" s="208">
        <f t="shared" si="4282"/>
        <v>100</v>
      </c>
    </row>
    <row r="6179" spans="1:25">
      <c r="A6179" s="23" t="s">
        <v>2045</v>
      </c>
      <c r="B6179" s="23" t="s">
        <v>172</v>
      </c>
      <c r="C6179" s="23" t="s">
        <v>848</v>
      </c>
      <c r="D6179" s="23" t="s">
        <v>2081</v>
      </c>
      <c r="E6179" s="22">
        <v>6112</v>
      </c>
      <c r="F6179" s="23" t="s">
        <v>2083</v>
      </c>
      <c r="G6179" s="128" t="s">
        <v>3150</v>
      </c>
      <c r="H6179" s="32" t="s">
        <v>16</v>
      </c>
      <c r="I6179" s="44">
        <f t="shared" si="4263"/>
        <v>24000</v>
      </c>
      <c r="J6179" s="44">
        <v>24000</v>
      </c>
      <c r="K6179" s="44">
        <f t="shared" si="4264"/>
        <v>0</v>
      </c>
      <c r="L6179" s="44">
        <v>0</v>
      </c>
      <c r="M6179" s="44">
        <v>0</v>
      </c>
      <c r="N6179" s="44">
        <v>0</v>
      </c>
      <c r="O6179" s="44">
        <v>0</v>
      </c>
      <c r="P6179" s="44">
        <v>0</v>
      </c>
      <c r="Q6179" s="44">
        <v>24000</v>
      </c>
      <c r="R6179" s="44">
        <v>24000</v>
      </c>
      <c r="S6179" s="44">
        <v>19749</v>
      </c>
      <c r="T6179" s="44">
        <f t="shared" si="4285"/>
        <v>4251</v>
      </c>
      <c r="U6179" s="44">
        <v>2500</v>
      </c>
      <c r="V6179" s="44">
        <v>1751</v>
      </c>
      <c r="W6179" s="44">
        <v>0</v>
      </c>
      <c r="X6179" s="44">
        <f t="shared" si="4286"/>
        <v>24000</v>
      </c>
      <c r="Y6179" s="209">
        <f t="shared" si="4282"/>
        <v>100</v>
      </c>
    </row>
    <row r="6180" spans="1:25">
      <c r="A6180" s="23" t="s">
        <v>2045</v>
      </c>
      <c r="B6180" s="23" t="s">
        <v>172</v>
      </c>
      <c r="C6180" s="23" t="s">
        <v>848</v>
      </c>
      <c r="D6180" s="23" t="s">
        <v>2081</v>
      </c>
      <c r="E6180" s="22">
        <v>6112</v>
      </c>
      <c r="F6180" s="23" t="s">
        <v>2084</v>
      </c>
      <c r="G6180" s="128" t="s">
        <v>3150</v>
      </c>
      <c r="H6180" s="32" t="s">
        <v>19</v>
      </c>
      <c r="I6180" s="44">
        <f t="shared" si="4263"/>
        <v>112400</v>
      </c>
      <c r="J6180" s="44">
        <v>112400</v>
      </c>
      <c r="K6180" s="44">
        <f t="shared" si="4264"/>
        <v>0</v>
      </c>
      <c r="L6180" s="44">
        <v>0</v>
      </c>
      <c r="M6180" s="44">
        <v>0</v>
      </c>
      <c r="N6180" s="44">
        <v>0</v>
      </c>
      <c r="O6180" s="44">
        <v>0</v>
      </c>
      <c r="P6180" s="44">
        <v>0</v>
      </c>
      <c r="Q6180" s="44">
        <v>112400</v>
      </c>
      <c r="R6180" s="44">
        <v>112400</v>
      </c>
      <c r="S6180" s="44">
        <v>103375</v>
      </c>
      <c r="T6180" s="44">
        <f t="shared" si="4285"/>
        <v>9025</v>
      </c>
      <c r="U6180" s="44">
        <v>9025</v>
      </c>
      <c r="V6180" s="44">
        <v>0</v>
      </c>
      <c r="W6180" s="44">
        <v>0</v>
      </c>
      <c r="X6180" s="44">
        <f t="shared" si="4286"/>
        <v>112400</v>
      </c>
      <c r="Y6180" s="209">
        <f t="shared" si="4282"/>
        <v>100</v>
      </c>
    </row>
    <row r="6181" spans="1:25">
      <c r="A6181" s="23" t="s">
        <v>2045</v>
      </c>
      <c r="B6181" s="23" t="s">
        <v>172</v>
      </c>
      <c r="C6181" s="23" t="s">
        <v>848</v>
      </c>
      <c r="D6181" s="23" t="s">
        <v>2081</v>
      </c>
      <c r="E6181" s="22">
        <v>6112</v>
      </c>
      <c r="F6181" s="23" t="s">
        <v>2085</v>
      </c>
      <c r="G6181" s="128" t="s">
        <v>3150</v>
      </c>
      <c r="H6181" s="32" t="s">
        <v>17</v>
      </c>
      <c r="I6181" s="44">
        <f t="shared" si="4263"/>
        <v>21100</v>
      </c>
      <c r="J6181" s="44">
        <v>21100</v>
      </c>
      <c r="K6181" s="44">
        <f t="shared" si="4264"/>
        <v>0</v>
      </c>
      <c r="L6181" s="44">
        <v>0</v>
      </c>
      <c r="M6181" s="44">
        <v>0</v>
      </c>
      <c r="N6181" s="44">
        <v>0</v>
      </c>
      <c r="O6181" s="44">
        <v>0</v>
      </c>
      <c r="P6181" s="44">
        <v>0</v>
      </c>
      <c r="Q6181" s="44">
        <v>29207</v>
      </c>
      <c r="R6181" s="44">
        <v>29207</v>
      </c>
      <c r="S6181" s="44">
        <v>29207</v>
      </c>
      <c r="T6181" s="44">
        <f t="shared" si="4285"/>
        <v>0</v>
      </c>
      <c r="U6181" s="44"/>
      <c r="V6181" s="44">
        <v>0</v>
      </c>
      <c r="W6181" s="44">
        <v>0</v>
      </c>
      <c r="X6181" s="44">
        <f t="shared" si="4286"/>
        <v>29207</v>
      </c>
      <c r="Y6181" s="209">
        <f t="shared" si="4282"/>
        <v>100</v>
      </c>
    </row>
    <row r="6182" spans="1:25">
      <c r="A6182" s="23" t="s">
        <v>2045</v>
      </c>
      <c r="B6182" s="23" t="s">
        <v>172</v>
      </c>
      <c r="C6182" s="23" t="s">
        <v>848</v>
      </c>
      <c r="D6182" s="23" t="s">
        <v>2081</v>
      </c>
      <c r="E6182" s="22">
        <v>6112</v>
      </c>
      <c r="F6182" s="23" t="s">
        <v>2086</v>
      </c>
      <c r="G6182" s="128" t="s">
        <v>3150</v>
      </c>
      <c r="H6182" s="32" t="s">
        <v>15</v>
      </c>
      <c r="I6182" s="44">
        <f t="shared" si="4263"/>
        <v>6500</v>
      </c>
      <c r="J6182" s="44">
        <v>6500</v>
      </c>
      <c r="K6182" s="44">
        <f t="shared" si="4264"/>
        <v>0</v>
      </c>
      <c r="L6182" s="44">
        <v>0</v>
      </c>
      <c r="M6182" s="44">
        <v>0</v>
      </c>
      <c r="N6182" s="44">
        <v>0</v>
      </c>
      <c r="O6182" s="44">
        <v>0</v>
      </c>
      <c r="P6182" s="44">
        <v>0</v>
      </c>
      <c r="Q6182" s="44">
        <v>6500</v>
      </c>
      <c r="R6182" s="44">
        <v>6500</v>
      </c>
      <c r="S6182" s="44">
        <v>5500</v>
      </c>
      <c r="T6182" s="44">
        <f t="shared" si="4285"/>
        <v>1000</v>
      </c>
      <c r="U6182" s="44">
        <v>1000</v>
      </c>
      <c r="V6182" s="44">
        <v>0</v>
      </c>
      <c r="W6182" s="44">
        <v>0</v>
      </c>
      <c r="X6182" s="44">
        <f t="shared" si="4286"/>
        <v>6500</v>
      </c>
      <c r="Y6182" s="209">
        <f t="shared" si="4282"/>
        <v>100</v>
      </c>
    </row>
    <row r="6183" spans="1:25">
      <c r="A6183" s="23" t="s">
        <v>2045</v>
      </c>
      <c r="B6183" s="23" t="s">
        <v>172</v>
      </c>
      <c r="C6183" s="23" t="s">
        <v>848</v>
      </c>
      <c r="D6183" s="23" t="s">
        <v>2081</v>
      </c>
      <c r="E6183" s="22">
        <v>6112</v>
      </c>
      <c r="F6183" s="23" t="s">
        <v>2087</v>
      </c>
      <c r="G6183" s="128" t="s">
        <v>3150</v>
      </c>
      <c r="H6183" s="32" t="s">
        <v>18</v>
      </c>
      <c r="I6183" s="44">
        <f t="shared" si="4263"/>
        <v>8000</v>
      </c>
      <c r="J6183" s="44">
        <v>8000</v>
      </c>
      <c r="K6183" s="44">
        <f t="shared" si="4264"/>
        <v>0</v>
      </c>
      <c r="L6183" s="44">
        <v>0</v>
      </c>
      <c r="M6183" s="44">
        <v>0</v>
      </c>
      <c r="N6183" s="44">
        <v>0</v>
      </c>
      <c r="O6183" s="44">
        <v>0</v>
      </c>
      <c r="P6183" s="44">
        <v>0</v>
      </c>
      <c r="Q6183" s="44">
        <v>8400</v>
      </c>
      <c r="R6183" s="44">
        <v>8400</v>
      </c>
      <c r="S6183" s="44">
        <v>8400</v>
      </c>
      <c r="T6183" s="44">
        <f t="shared" si="4285"/>
        <v>0</v>
      </c>
      <c r="U6183" s="44">
        <v>0</v>
      </c>
      <c r="V6183" s="44">
        <v>0</v>
      </c>
      <c r="W6183" s="44">
        <v>0</v>
      </c>
      <c r="X6183" s="44">
        <f t="shared" si="4286"/>
        <v>8400</v>
      </c>
      <c r="Y6183" s="209">
        <f t="shared" si="4282"/>
        <v>100</v>
      </c>
    </row>
    <row r="6184" spans="1:25">
      <c r="A6184" s="23" t="s">
        <v>2045</v>
      </c>
      <c r="B6184" s="23" t="s">
        <v>172</v>
      </c>
      <c r="C6184" s="23" t="s">
        <v>848</v>
      </c>
      <c r="D6184" s="23" t="s">
        <v>2081</v>
      </c>
      <c r="E6184" s="21" t="s">
        <v>139</v>
      </c>
      <c r="F6184" s="21" t="s">
        <v>0</v>
      </c>
      <c r="G6184" s="150" t="s">
        <v>0</v>
      </c>
      <c r="H6184" s="21" t="s">
        <v>21</v>
      </c>
      <c r="I6184" s="66">
        <f t="shared" si="4263"/>
        <v>161222</v>
      </c>
      <c r="J6184" s="66">
        <f t="shared" ref="J6184:X6184" si="4289">SUM(J6185)</f>
        <v>161222</v>
      </c>
      <c r="K6184" s="66">
        <f t="shared" si="4264"/>
        <v>0</v>
      </c>
      <c r="L6184" s="66">
        <f t="shared" si="4289"/>
        <v>0</v>
      </c>
      <c r="M6184" s="66">
        <f t="shared" si="4289"/>
        <v>0</v>
      </c>
      <c r="N6184" s="66">
        <f t="shared" si="4289"/>
        <v>0</v>
      </c>
      <c r="O6184" s="66">
        <f t="shared" si="4289"/>
        <v>0</v>
      </c>
      <c r="P6184" s="66">
        <f t="shared" si="4289"/>
        <v>0</v>
      </c>
      <c r="Q6184" s="66">
        <f t="shared" si="4289"/>
        <v>172496</v>
      </c>
      <c r="R6184" s="66">
        <f t="shared" si="4289"/>
        <v>172496</v>
      </c>
      <c r="S6184" s="66">
        <f t="shared" si="4289"/>
        <v>140317</v>
      </c>
      <c r="T6184" s="66">
        <f t="shared" si="4289"/>
        <v>32179</v>
      </c>
      <c r="U6184" s="66">
        <f t="shared" si="4289"/>
        <v>15500</v>
      </c>
      <c r="V6184" s="66">
        <f t="shared" si="4289"/>
        <v>15500</v>
      </c>
      <c r="W6184" s="66">
        <f t="shared" si="4289"/>
        <v>1179</v>
      </c>
      <c r="X6184" s="66">
        <f t="shared" si="4289"/>
        <v>172496</v>
      </c>
      <c r="Y6184" s="208">
        <f t="shared" si="4282"/>
        <v>100</v>
      </c>
    </row>
    <row r="6185" spans="1:25">
      <c r="A6185" s="23" t="s">
        <v>2045</v>
      </c>
      <c r="B6185" s="23" t="s">
        <v>172</v>
      </c>
      <c r="C6185" s="23" t="s">
        <v>848</v>
      </c>
      <c r="D6185" s="23" t="s">
        <v>2081</v>
      </c>
      <c r="E6185" s="22">
        <v>6121</v>
      </c>
      <c r="F6185" s="23"/>
      <c r="G6185" s="128" t="s">
        <v>3150</v>
      </c>
      <c r="H6185" s="32" t="s">
        <v>22</v>
      </c>
      <c r="I6185" s="44">
        <f t="shared" si="4263"/>
        <v>161222</v>
      </c>
      <c r="J6185" s="44">
        <v>161222</v>
      </c>
      <c r="K6185" s="44">
        <f t="shared" si="4264"/>
        <v>0</v>
      </c>
      <c r="L6185" s="44">
        <v>0</v>
      </c>
      <c r="M6185" s="44">
        <v>0</v>
      </c>
      <c r="N6185" s="44">
        <v>0</v>
      </c>
      <c r="O6185" s="44">
        <v>0</v>
      </c>
      <c r="P6185" s="44">
        <v>0</v>
      </c>
      <c r="Q6185" s="44">
        <v>172496</v>
      </c>
      <c r="R6185" s="44">
        <v>172496</v>
      </c>
      <c r="S6185" s="44">
        <v>140317</v>
      </c>
      <c r="T6185" s="44">
        <f t="shared" si="4285"/>
        <v>32179</v>
      </c>
      <c r="U6185" s="44">
        <v>15500</v>
      </c>
      <c r="V6185" s="44">
        <v>15500</v>
      </c>
      <c r="W6185" s="44">
        <v>1179</v>
      </c>
      <c r="X6185" s="44">
        <f t="shared" si="4286"/>
        <v>172496</v>
      </c>
      <c r="Y6185" s="209">
        <f t="shared" si="4282"/>
        <v>100</v>
      </c>
    </row>
    <row r="6186" spans="1:25">
      <c r="A6186" s="23" t="s">
        <v>2045</v>
      </c>
      <c r="B6186" s="23" t="s">
        <v>172</v>
      </c>
      <c r="C6186" s="23" t="s">
        <v>848</v>
      </c>
      <c r="D6186" s="23" t="s">
        <v>2081</v>
      </c>
      <c r="E6186" s="21" t="s">
        <v>141</v>
      </c>
      <c r="F6186" s="21" t="s">
        <v>0</v>
      </c>
      <c r="G6186" s="150" t="s">
        <v>0</v>
      </c>
      <c r="H6186" s="21" t="s">
        <v>23</v>
      </c>
      <c r="I6186" s="66">
        <f t="shared" si="4263"/>
        <v>274558</v>
      </c>
      <c r="J6186" s="66">
        <f t="shared" ref="J6186:P6186" si="4290">SUM(J6187:J6195)</f>
        <v>267558</v>
      </c>
      <c r="K6186" s="66">
        <f t="shared" si="4264"/>
        <v>7000</v>
      </c>
      <c r="L6186" s="66">
        <f t="shared" si="4290"/>
        <v>0</v>
      </c>
      <c r="M6186" s="66">
        <f t="shared" si="4290"/>
        <v>0</v>
      </c>
      <c r="N6186" s="66">
        <f t="shared" si="4290"/>
        <v>7000</v>
      </c>
      <c r="O6186" s="66">
        <f t="shared" si="4290"/>
        <v>0</v>
      </c>
      <c r="P6186" s="66">
        <f t="shared" si="4290"/>
        <v>0</v>
      </c>
      <c r="Q6186" s="66">
        <f>SUM(Q6187:Q6195)</f>
        <v>345260</v>
      </c>
      <c r="R6186" s="66">
        <f>SUM(R6187:R6195)</f>
        <v>312996</v>
      </c>
      <c r="S6186" s="66">
        <f>SUM(S6187:S6195)</f>
        <v>292883</v>
      </c>
      <c r="T6186" s="66">
        <f t="shared" ref="T6186:X6186" si="4291">SUM(T6187:T6195)</f>
        <v>20113</v>
      </c>
      <c r="U6186" s="66">
        <f t="shared" si="4291"/>
        <v>11818</v>
      </c>
      <c r="V6186" s="66">
        <f t="shared" si="4291"/>
        <v>3175</v>
      </c>
      <c r="W6186" s="66">
        <f t="shared" si="4291"/>
        <v>5120</v>
      </c>
      <c r="X6186" s="66">
        <f t="shared" si="4291"/>
        <v>312996</v>
      </c>
      <c r="Y6186" s="208">
        <f t="shared" si="4282"/>
        <v>100</v>
      </c>
    </row>
    <row r="6187" spans="1:25">
      <c r="A6187" s="23" t="s">
        <v>2045</v>
      </c>
      <c r="B6187" s="23" t="s">
        <v>172</v>
      </c>
      <c r="C6187" s="23" t="s">
        <v>848</v>
      </c>
      <c r="D6187" s="23" t="s">
        <v>2081</v>
      </c>
      <c r="E6187" s="22">
        <v>6131</v>
      </c>
      <c r="F6187" s="23"/>
      <c r="G6187" s="128" t="s">
        <v>3150</v>
      </c>
      <c r="H6187" s="32" t="s">
        <v>24</v>
      </c>
      <c r="I6187" s="44">
        <f t="shared" si="4263"/>
        <v>12400</v>
      </c>
      <c r="J6187" s="44">
        <v>11400</v>
      </c>
      <c r="K6187" s="44">
        <f t="shared" si="4264"/>
        <v>1000</v>
      </c>
      <c r="L6187" s="44">
        <v>0</v>
      </c>
      <c r="M6187" s="44">
        <v>0</v>
      </c>
      <c r="N6187" s="44">
        <v>1000</v>
      </c>
      <c r="O6187" s="44">
        <v>0</v>
      </c>
      <c r="P6187" s="44">
        <v>0</v>
      </c>
      <c r="Q6187" s="44">
        <v>6424</v>
      </c>
      <c r="R6187" s="44">
        <v>2893</v>
      </c>
      <c r="S6187" s="44">
        <v>2893</v>
      </c>
      <c r="T6187" s="44">
        <f t="shared" si="4285"/>
        <v>0</v>
      </c>
      <c r="U6187" s="44">
        <v>0</v>
      </c>
      <c r="V6187" s="44">
        <v>0</v>
      </c>
      <c r="W6187" s="44">
        <v>0</v>
      </c>
      <c r="X6187" s="44">
        <f t="shared" si="4286"/>
        <v>2893</v>
      </c>
      <c r="Y6187" s="209">
        <f t="shared" si="4282"/>
        <v>100</v>
      </c>
    </row>
    <row r="6188" spans="1:25">
      <c r="A6188" s="23" t="s">
        <v>2045</v>
      </c>
      <c r="B6188" s="23" t="s">
        <v>172</v>
      </c>
      <c r="C6188" s="23" t="s">
        <v>848</v>
      </c>
      <c r="D6188" s="23" t="s">
        <v>2081</v>
      </c>
      <c r="E6188" s="22">
        <v>6132</v>
      </c>
      <c r="F6188" s="23"/>
      <c r="G6188" s="128" t="s">
        <v>3150</v>
      </c>
      <c r="H6188" s="32" t="s">
        <v>25</v>
      </c>
      <c r="I6188" s="44">
        <f t="shared" si="4263"/>
        <v>375</v>
      </c>
      <c r="J6188" s="44">
        <v>375</v>
      </c>
      <c r="K6188" s="44">
        <f t="shared" si="4264"/>
        <v>0</v>
      </c>
      <c r="L6188" s="44">
        <v>0</v>
      </c>
      <c r="M6188" s="44">
        <v>0</v>
      </c>
      <c r="N6188" s="44">
        <v>0</v>
      </c>
      <c r="O6188" s="44">
        <v>0</v>
      </c>
      <c r="P6188" s="44">
        <v>0</v>
      </c>
      <c r="Q6188" s="44">
        <v>375</v>
      </c>
      <c r="R6188" s="44">
        <v>375</v>
      </c>
      <c r="S6188" s="44">
        <v>0</v>
      </c>
      <c r="T6188" s="44">
        <f t="shared" si="4285"/>
        <v>375</v>
      </c>
      <c r="U6188" s="44">
        <v>375</v>
      </c>
      <c r="V6188" s="44">
        <v>0</v>
      </c>
      <c r="W6188" s="44">
        <v>0</v>
      </c>
      <c r="X6188" s="44">
        <f t="shared" si="4286"/>
        <v>375</v>
      </c>
      <c r="Y6188" s="209">
        <f t="shared" si="4282"/>
        <v>100</v>
      </c>
    </row>
    <row r="6189" spans="1:25">
      <c r="A6189" s="23" t="s">
        <v>2045</v>
      </c>
      <c r="B6189" s="23" t="s">
        <v>172</v>
      </c>
      <c r="C6189" s="23" t="s">
        <v>848</v>
      </c>
      <c r="D6189" s="23" t="s">
        <v>2081</v>
      </c>
      <c r="E6189" s="22">
        <v>6133</v>
      </c>
      <c r="F6189" s="23"/>
      <c r="G6189" s="128" t="s">
        <v>3150</v>
      </c>
      <c r="H6189" s="32" t="s">
        <v>26</v>
      </c>
      <c r="I6189" s="44">
        <f t="shared" si="4263"/>
        <v>4125</v>
      </c>
      <c r="J6189" s="44">
        <v>4125</v>
      </c>
      <c r="K6189" s="44">
        <f t="shared" si="4264"/>
        <v>0</v>
      </c>
      <c r="L6189" s="44">
        <v>0</v>
      </c>
      <c r="M6189" s="44">
        <v>0</v>
      </c>
      <c r="N6189" s="44">
        <v>0</v>
      </c>
      <c r="O6189" s="44">
        <v>0</v>
      </c>
      <c r="P6189" s="44">
        <v>0</v>
      </c>
      <c r="Q6189" s="44">
        <v>6625</v>
      </c>
      <c r="R6189" s="44">
        <v>6625</v>
      </c>
      <c r="S6189" s="44">
        <v>6500</v>
      </c>
      <c r="T6189" s="44">
        <f t="shared" si="4285"/>
        <v>125</v>
      </c>
      <c r="U6189" s="44">
        <v>125</v>
      </c>
      <c r="V6189" s="44">
        <v>0</v>
      </c>
      <c r="W6189" s="44">
        <v>0</v>
      </c>
      <c r="X6189" s="44">
        <f t="shared" si="4286"/>
        <v>6625</v>
      </c>
      <c r="Y6189" s="209">
        <f t="shared" si="4282"/>
        <v>100</v>
      </c>
    </row>
    <row r="6190" spans="1:25">
      <c r="A6190" s="23" t="s">
        <v>2045</v>
      </c>
      <c r="B6190" s="23" t="s">
        <v>172</v>
      </c>
      <c r="C6190" s="23" t="s">
        <v>848</v>
      </c>
      <c r="D6190" s="23" t="s">
        <v>2081</v>
      </c>
      <c r="E6190" s="22">
        <v>6134</v>
      </c>
      <c r="F6190" s="23"/>
      <c r="G6190" s="128" t="s">
        <v>3150</v>
      </c>
      <c r="H6190" s="32" t="s">
        <v>27</v>
      </c>
      <c r="I6190" s="44">
        <f t="shared" si="4263"/>
        <v>11500</v>
      </c>
      <c r="J6190" s="44">
        <v>10500</v>
      </c>
      <c r="K6190" s="44">
        <f t="shared" si="4264"/>
        <v>1000</v>
      </c>
      <c r="L6190" s="44">
        <v>0</v>
      </c>
      <c r="M6190" s="44">
        <v>0</v>
      </c>
      <c r="N6190" s="44">
        <v>1000</v>
      </c>
      <c r="O6190" s="44">
        <v>0</v>
      </c>
      <c r="P6190" s="44">
        <v>0</v>
      </c>
      <c r="Q6190" s="44">
        <v>19000</v>
      </c>
      <c r="R6190" s="44">
        <v>18000</v>
      </c>
      <c r="S6190" s="44">
        <v>11500</v>
      </c>
      <c r="T6190" s="44">
        <f t="shared" si="4285"/>
        <v>6500</v>
      </c>
      <c r="U6190" s="44">
        <v>1000</v>
      </c>
      <c r="V6190" s="44">
        <v>1000</v>
      </c>
      <c r="W6190" s="44">
        <v>4500</v>
      </c>
      <c r="X6190" s="44">
        <f t="shared" si="4286"/>
        <v>18000</v>
      </c>
      <c r="Y6190" s="209">
        <f t="shared" si="4282"/>
        <v>100</v>
      </c>
    </row>
    <row r="6191" spans="1:25">
      <c r="A6191" s="23" t="s">
        <v>2045</v>
      </c>
      <c r="B6191" s="23" t="s">
        <v>172</v>
      </c>
      <c r="C6191" s="23" t="s">
        <v>848</v>
      </c>
      <c r="D6191" s="23" t="s">
        <v>2081</v>
      </c>
      <c r="E6191" s="22">
        <v>6135</v>
      </c>
      <c r="F6191" s="23"/>
      <c r="G6191" s="128" t="s">
        <v>3150</v>
      </c>
      <c r="H6191" s="32" t="s">
        <v>28</v>
      </c>
      <c r="I6191" s="44">
        <f t="shared" si="4263"/>
        <v>4375</v>
      </c>
      <c r="J6191" s="44">
        <v>4375</v>
      </c>
      <c r="K6191" s="44">
        <f t="shared" si="4264"/>
        <v>0</v>
      </c>
      <c r="L6191" s="44">
        <v>0</v>
      </c>
      <c r="M6191" s="44">
        <v>0</v>
      </c>
      <c r="N6191" s="44">
        <v>0</v>
      </c>
      <c r="O6191" s="44">
        <v>0</v>
      </c>
      <c r="P6191" s="44">
        <v>0</v>
      </c>
      <c r="Q6191" s="44">
        <v>5091</v>
      </c>
      <c r="R6191" s="44">
        <v>4375</v>
      </c>
      <c r="S6191" s="44">
        <v>3500</v>
      </c>
      <c r="T6191" s="44">
        <f t="shared" si="4285"/>
        <v>875</v>
      </c>
      <c r="U6191" s="44">
        <v>400</v>
      </c>
      <c r="V6191" s="44">
        <v>400</v>
      </c>
      <c r="W6191" s="44">
        <v>75</v>
      </c>
      <c r="X6191" s="44">
        <f t="shared" si="4286"/>
        <v>4375</v>
      </c>
      <c r="Y6191" s="209">
        <f t="shared" si="4282"/>
        <v>100</v>
      </c>
    </row>
    <row r="6192" spans="1:25">
      <c r="A6192" s="23" t="s">
        <v>2045</v>
      </c>
      <c r="B6192" s="23" t="s">
        <v>172</v>
      </c>
      <c r="C6192" s="23" t="s">
        <v>848</v>
      </c>
      <c r="D6192" s="23" t="s">
        <v>2081</v>
      </c>
      <c r="E6192" s="22">
        <v>6136</v>
      </c>
      <c r="F6192" s="23"/>
      <c r="G6192" s="128" t="s">
        <v>3150</v>
      </c>
      <c r="H6192" s="32" t="s">
        <v>29</v>
      </c>
      <c r="I6192" s="44">
        <f t="shared" si="4263"/>
        <v>1725</v>
      </c>
      <c r="J6192" s="44">
        <v>1725</v>
      </c>
      <c r="K6192" s="44">
        <f t="shared" si="4264"/>
        <v>0</v>
      </c>
      <c r="L6192" s="44">
        <v>0</v>
      </c>
      <c r="M6192" s="44">
        <v>0</v>
      </c>
      <c r="N6192" s="44">
        <v>0</v>
      </c>
      <c r="O6192" s="44">
        <v>0</v>
      </c>
      <c r="P6192" s="44">
        <v>0</v>
      </c>
      <c r="Q6192" s="44">
        <v>1725</v>
      </c>
      <c r="R6192" s="44">
        <v>1725</v>
      </c>
      <c r="S6192" s="44">
        <v>1590</v>
      </c>
      <c r="T6192" s="44">
        <f t="shared" si="4285"/>
        <v>135</v>
      </c>
      <c r="U6192" s="44">
        <v>135</v>
      </c>
      <c r="V6192" s="44">
        <v>0</v>
      </c>
      <c r="W6192" s="44">
        <v>0</v>
      </c>
      <c r="X6192" s="44">
        <f t="shared" si="4286"/>
        <v>1725</v>
      </c>
      <c r="Y6192" s="209">
        <f t="shared" si="4282"/>
        <v>100</v>
      </c>
    </row>
    <row r="6193" spans="1:25">
      <c r="A6193" s="23" t="s">
        <v>2045</v>
      </c>
      <c r="B6193" s="23" t="s">
        <v>172</v>
      </c>
      <c r="C6193" s="23" t="s">
        <v>848</v>
      </c>
      <c r="D6193" s="23" t="s">
        <v>2081</v>
      </c>
      <c r="E6193" s="22">
        <v>6137</v>
      </c>
      <c r="F6193" s="23"/>
      <c r="G6193" s="128" t="s">
        <v>3150</v>
      </c>
      <c r="H6193" s="32" t="s">
        <v>30</v>
      </c>
      <c r="I6193" s="44">
        <f t="shared" si="4263"/>
        <v>2000</v>
      </c>
      <c r="J6193" s="44">
        <v>2000</v>
      </c>
      <c r="K6193" s="44">
        <f t="shared" si="4264"/>
        <v>0</v>
      </c>
      <c r="L6193" s="44">
        <v>0</v>
      </c>
      <c r="M6193" s="44">
        <v>0</v>
      </c>
      <c r="N6193" s="44">
        <v>0</v>
      </c>
      <c r="O6193" s="44">
        <v>0</v>
      </c>
      <c r="P6193" s="44">
        <v>0</v>
      </c>
      <c r="Q6193" s="44">
        <v>7000</v>
      </c>
      <c r="R6193" s="44">
        <v>7000</v>
      </c>
      <c r="S6193" s="44">
        <v>5600</v>
      </c>
      <c r="T6193" s="44">
        <f t="shared" si="4285"/>
        <v>1400</v>
      </c>
      <c r="U6193" s="44">
        <v>1400</v>
      </c>
      <c r="V6193" s="44">
        <v>0</v>
      </c>
      <c r="W6193" s="44">
        <v>0</v>
      </c>
      <c r="X6193" s="44">
        <f t="shared" si="4286"/>
        <v>7000</v>
      </c>
      <c r="Y6193" s="209">
        <f t="shared" si="4282"/>
        <v>100</v>
      </c>
    </row>
    <row r="6194" spans="1:25">
      <c r="A6194" s="23" t="s">
        <v>2045</v>
      </c>
      <c r="B6194" s="23" t="s">
        <v>172</v>
      </c>
      <c r="C6194" s="23" t="s">
        <v>848</v>
      </c>
      <c r="D6194" s="23" t="s">
        <v>2081</v>
      </c>
      <c r="E6194" s="22">
        <v>6138</v>
      </c>
      <c r="F6194" s="23"/>
      <c r="G6194" s="128" t="s">
        <v>3150</v>
      </c>
      <c r="H6194" s="32" t="s">
        <v>31</v>
      </c>
      <c r="I6194" s="44">
        <f t="shared" si="4263"/>
        <v>5325</v>
      </c>
      <c r="J6194" s="44">
        <v>5325</v>
      </c>
      <c r="K6194" s="44">
        <f t="shared" si="4264"/>
        <v>0</v>
      </c>
      <c r="L6194" s="44">
        <v>0</v>
      </c>
      <c r="M6194" s="44">
        <v>0</v>
      </c>
      <c r="N6194" s="44">
        <v>0</v>
      </c>
      <c r="O6194" s="44">
        <v>0</v>
      </c>
      <c r="P6194" s="44">
        <v>0</v>
      </c>
      <c r="Q6194" s="44">
        <v>5325</v>
      </c>
      <c r="R6194" s="44">
        <v>5325</v>
      </c>
      <c r="S6194" s="44">
        <v>4600</v>
      </c>
      <c r="T6194" s="44">
        <f t="shared" si="4285"/>
        <v>725</v>
      </c>
      <c r="U6194" s="44">
        <v>400</v>
      </c>
      <c r="V6194" s="44">
        <v>325</v>
      </c>
      <c r="W6194" s="44">
        <v>0</v>
      </c>
      <c r="X6194" s="44">
        <f t="shared" si="4286"/>
        <v>5325</v>
      </c>
      <c r="Y6194" s="209">
        <f t="shared" si="4282"/>
        <v>100</v>
      </c>
    </row>
    <row r="6195" spans="1:25">
      <c r="A6195" s="20" t="s">
        <v>2045</v>
      </c>
      <c r="B6195" s="20" t="s">
        <v>172</v>
      </c>
      <c r="C6195" s="20" t="s">
        <v>848</v>
      </c>
      <c r="D6195" s="20" t="s">
        <v>2081</v>
      </c>
      <c r="E6195" s="20" t="s">
        <v>144</v>
      </c>
      <c r="F6195" s="23" t="s">
        <v>0</v>
      </c>
      <c r="G6195" s="154" t="s">
        <v>0</v>
      </c>
      <c r="H6195" s="21" t="s">
        <v>32</v>
      </c>
      <c r="I6195" s="66">
        <f t="shared" si="4263"/>
        <v>232733</v>
      </c>
      <c r="J6195" s="66">
        <f t="shared" ref="J6195:P6195" si="4292">SUM(J6196:J6198)</f>
        <v>227733</v>
      </c>
      <c r="K6195" s="66">
        <f t="shared" si="4264"/>
        <v>5000</v>
      </c>
      <c r="L6195" s="66">
        <f t="shared" si="4292"/>
        <v>0</v>
      </c>
      <c r="M6195" s="66">
        <f t="shared" si="4292"/>
        <v>0</v>
      </c>
      <c r="N6195" s="66">
        <f t="shared" si="4292"/>
        <v>5000</v>
      </c>
      <c r="O6195" s="66">
        <f t="shared" si="4292"/>
        <v>0</v>
      </c>
      <c r="P6195" s="66">
        <f t="shared" si="4292"/>
        <v>0</v>
      </c>
      <c r="Q6195" s="66">
        <f>SUM(Q6196:Q6198)</f>
        <v>293695</v>
      </c>
      <c r="R6195" s="66">
        <f>SUM(R6196:R6198)</f>
        <v>266678</v>
      </c>
      <c r="S6195" s="66">
        <f>SUM(S6196:S6198)</f>
        <v>256700</v>
      </c>
      <c r="T6195" s="66">
        <f t="shared" ref="T6195:X6195" si="4293">SUM(T6196:T6198)</f>
        <v>9978</v>
      </c>
      <c r="U6195" s="66">
        <f t="shared" si="4293"/>
        <v>7983</v>
      </c>
      <c r="V6195" s="66">
        <f t="shared" si="4293"/>
        <v>1450</v>
      </c>
      <c r="W6195" s="66">
        <f t="shared" si="4293"/>
        <v>545</v>
      </c>
      <c r="X6195" s="66">
        <f t="shared" si="4293"/>
        <v>266678</v>
      </c>
      <c r="Y6195" s="208">
        <f t="shared" si="4282"/>
        <v>100</v>
      </c>
    </row>
    <row r="6196" spans="1:25">
      <c r="A6196" s="23" t="s">
        <v>2045</v>
      </c>
      <c r="B6196" s="23" t="s">
        <v>172</v>
      </c>
      <c r="C6196" s="23" t="s">
        <v>848</v>
      </c>
      <c r="D6196" s="23" t="s">
        <v>2081</v>
      </c>
      <c r="E6196" s="22">
        <v>6139</v>
      </c>
      <c r="F6196" s="23"/>
      <c r="G6196" s="128" t="s">
        <v>3150</v>
      </c>
      <c r="H6196" s="32" t="s">
        <v>32</v>
      </c>
      <c r="I6196" s="44">
        <f t="shared" si="4263"/>
        <v>216833</v>
      </c>
      <c r="J6196" s="44">
        <v>211833</v>
      </c>
      <c r="K6196" s="44">
        <f t="shared" si="4264"/>
        <v>5000</v>
      </c>
      <c r="L6196" s="44">
        <v>0</v>
      </c>
      <c r="M6196" s="44">
        <v>0</v>
      </c>
      <c r="N6196" s="44">
        <v>5000</v>
      </c>
      <c r="O6196" s="44">
        <v>0</v>
      </c>
      <c r="P6196" s="44">
        <v>0</v>
      </c>
      <c r="Q6196" s="44">
        <v>277550</v>
      </c>
      <c r="R6196" s="44">
        <v>250533</v>
      </c>
      <c r="S6196" s="44">
        <v>244000</v>
      </c>
      <c r="T6196" s="44">
        <f t="shared" si="4285"/>
        <v>6533</v>
      </c>
      <c r="U6196" s="44">
        <v>6533</v>
      </c>
      <c r="V6196" s="44">
        <v>0</v>
      </c>
      <c r="W6196" s="44">
        <v>0</v>
      </c>
      <c r="X6196" s="44">
        <f t="shared" si="4286"/>
        <v>250533</v>
      </c>
      <c r="Y6196" s="209">
        <f t="shared" si="4282"/>
        <v>100</v>
      </c>
    </row>
    <row r="6197" spans="1:25">
      <c r="A6197" s="23" t="s">
        <v>2045</v>
      </c>
      <c r="B6197" s="23" t="s">
        <v>172</v>
      </c>
      <c r="C6197" s="23" t="s">
        <v>848</v>
      </c>
      <c r="D6197" s="23" t="s">
        <v>2081</v>
      </c>
      <c r="E6197" s="22">
        <v>6139</v>
      </c>
      <c r="F6197" s="23" t="s">
        <v>2088</v>
      </c>
      <c r="G6197" s="128" t="s">
        <v>3150</v>
      </c>
      <c r="H6197" s="32" t="s">
        <v>152</v>
      </c>
      <c r="I6197" s="44">
        <f t="shared" si="4263"/>
        <v>5500</v>
      </c>
      <c r="J6197" s="44">
        <v>5500</v>
      </c>
      <c r="K6197" s="44">
        <f t="shared" si="4264"/>
        <v>0</v>
      </c>
      <c r="L6197" s="44">
        <v>0</v>
      </c>
      <c r="M6197" s="44">
        <v>0</v>
      </c>
      <c r="N6197" s="44">
        <v>0</v>
      </c>
      <c r="O6197" s="44">
        <v>0</v>
      </c>
      <c r="P6197" s="44">
        <v>0</v>
      </c>
      <c r="Q6197" s="44">
        <v>5745</v>
      </c>
      <c r="R6197" s="44">
        <v>5745</v>
      </c>
      <c r="S6197" s="44">
        <v>4450</v>
      </c>
      <c r="T6197" s="44">
        <f t="shared" si="4285"/>
        <v>1295</v>
      </c>
      <c r="U6197" s="44">
        <v>500</v>
      </c>
      <c r="V6197" s="44">
        <v>500</v>
      </c>
      <c r="W6197" s="44">
        <v>295</v>
      </c>
      <c r="X6197" s="44">
        <f t="shared" si="4286"/>
        <v>5745</v>
      </c>
      <c r="Y6197" s="209">
        <f t="shared" si="4282"/>
        <v>100</v>
      </c>
    </row>
    <row r="6198" spans="1:25">
      <c r="A6198" s="23" t="s">
        <v>2045</v>
      </c>
      <c r="B6198" s="23" t="s">
        <v>172</v>
      </c>
      <c r="C6198" s="23" t="s">
        <v>848</v>
      </c>
      <c r="D6198" s="23" t="s">
        <v>2081</v>
      </c>
      <c r="E6198" s="22">
        <v>6139</v>
      </c>
      <c r="F6198" s="23" t="s">
        <v>2089</v>
      </c>
      <c r="G6198" s="128" t="s">
        <v>3150</v>
      </c>
      <c r="H6198" s="32" t="s">
        <v>158</v>
      </c>
      <c r="I6198" s="44">
        <f t="shared" si="4263"/>
        <v>10400</v>
      </c>
      <c r="J6198" s="44">
        <v>10400</v>
      </c>
      <c r="K6198" s="44">
        <f t="shared" si="4264"/>
        <v>0</v>
      </c>
      <c r="L6198" s="44">
        <v>0</v>
      </c>
      <c r="M6198" s="44">
        <v>0</v>
      </c>
      <c r="N6198" s="44">
        <v>0</v>
      </c>
      <c r="O6198" s="44">
        <v>0</v>
      </c>
      <c r="P6198" s="44">
        <v>0</v>
      </c>
      <c r="Q6198" s="44">
        <v>10400</v>
      </c>
      <c r="R6198" s="44">
        <v>10400</v>
      </c>
      <c r="S6198" s="44">
        <v>8250</v>
      </c>
      <c r="T6198" s="44">
        <f t="shared" si="4285"/>
        <v>2150</v>
      </c>
      <c r="U6198" s="44">
        <v>950</v>
      </c>
      <c r="V6198" s="44">
        <v>950</v>
      </c>
      <c r="W6198" s="44">
        <v>250</v>
      </c>
      <c r="X6198" s="44">
        <f t="shared" si="4286"/>
        <v>10400</v>
      </c>
      <c r="Y6198" s="209">
        <f t="shared" si="4282"/>
        <v>100</v>
      </c>
    </row>
    <row r="6199" spans="1:25" ht="20.399999999999999">
      <c r="A6199" s="20" t="s">
        <v>0</v>
      </c>
      <c r="B6199" s="20" t="s">
        <v>0</v>
      </c>
      <c r="C6199" s="20" t="s">
        <v>0</v>
      </c>
      <c r="D6199" s="21" t="s">
        <v>0</v>
      </c>
      <c r="E6199" s="21" t="s">
        <v>0</v>
      </c>
      <c r="F6199" s="21" t="s">
        <v>0</v>
      </c>
      <c r="G6199" s="150" t="s">
        <v>0</v>
      </c>
      <c r="H6199" s="30" t="s">
        <v>42</v>
      </c>
      <c r="I6199" s="60">
        <f t="shared" si="4263"/>
        <v>100</v>
      </c>
      <c r="J6199" s="60">
        <f t="shared" ref="J6199:X6200" si="4294">SUM(J6200)</f>
        <v>100</v>
      </c>
      <c r="K6199" s="60">
        <f t="shared" si="4264"/>
        <v>0</v>
      </c>
      <c r="L6199" s="60">
        <f t="shared" si="4294"/>
        <v>0</v>
      </c>
      <c r="M6199" s="60">
        <f t="shared" si="4294"/>
        <v>0</v>
      </c>
      <c r="N6199" s="60">
        <f t="shared" si="4294"/>
        <v>0</v>
      </c>
      <c r="O6199" s="60">
        <f t="shared" si="4294"/>
        <v>0</v>
      </c>
      <c r="P6199" s="60">
        <f t="shared" si="4294"/>
        <v>0</v>
      </c>
      <c r="Q6199" s="60">
        <f t="shared" si="4294"/>
        <v>39897</v>
      </c>
      <c r="R6199" s="60">
        <f t="shared" si="4294"/>
        <v>100</v>
      </c>
      <c r="S6199" s="60">
        <f t="shared" si="4294"/>
        <v>0</v>
      </c>
      <c r="T6199" s="60">
        <f t="shared" si="4294"/>
        <v>0</v>
      </c>
      <c r="U6199" s="60">
        <f t="shared" si="4294"/>
        <v>0</v>
      </c>
      <c r="V6199" s="60">
        <f t="shared" si="4294"/>
        <v>0</v>
      </c>
      <c r="W6199" s="60">
        <f t="shared" si="4294"/>
        <v>0</v>
      </c>
      <c r="X6199" s="60">
        <f t="shared" si="4294"/>
        <v>0</v>
      </c>
      <c r="Y6199" s="226">
        <f t="shared" si="4282"/>
        <v>0</v>
      </c>
    </row>
    <row r="6200" spans="1:25">
      <c r="A6200" s="23" t="s">
        <v>2045</v>
      </c>
      <c r="B6200" s="23" t="s">
        <v>172</v>
      </c>
      <c r="C6200" s="23" t="s">
        <v>848</v>
      </c>
      <c r="D6200" s="23" t="s">
        <v>2081</v>
      </c>
      <c r="E6200" s="21" t="s">
        <v>159</v>
      </c>
      <c r="F6200" s="21" t="s">
        <v>0</v>
      </c>
      <c r="G6200" s="150" t="s">
        <v>0</v>
      </c>
      <c r="H6200" s="21" t="s">
        <v>34</v>
      </c>
      <c r="I6200" s="58">
        <f t="shared" si="4263"/>
        <v>100</v>
      </c>
      <c r="J6200" s="58">
        <f t="shared" si="4294"/>
        <v>100</v>
      </c>
      <c r="K6200" s="58">
        <f t="shared" si="4264"/>
        <v>0</v>
      </c>
      <c r="L6200" s="58">
        <f t="shared" si="4294"/>
        <v>0</v>
      </c>
      <c r="M6200" s="58">
        <f t="shared" si="4294"/>
        <v>0</v>
      </c>
      <c r="N6200" s="58">
        <f t="shared" si="4294"/>
        <v>0</v>
      </c>
      <c r="O6200" s="58">
        <f t="shared" si="4294"/>
        <v>0</v>
      </c>
      <c r="P6200" s="58">
        <f t="shared" si="4294"/>
        <v>0</v>
      </c>
      <c r="Q6200" s="58">
        <f t="shared" si="4294"/>
        <v>39897</v>
      </c>
      <c r="R6200" s="58">
        <f t="shared" si="4294"/>
        <v>100</v>
      </c>
      <c r="S6200" s="58">
        <f t="shared" si="4294"/>
        <v>0</v>
      </c>
      <c r="T6200" s="58">
        <f t="shared" si="4294"/>
        <v>0</v>
      </c>
      <c r="U6200" s="58">
        <f t="shared" si="4294"/>
        <v>0</v>
      </c>
      <c r="V6200" s="58">
        <f t="shared" si="4294"/>
        <v>0</v>
      </c>
      <c r="W6200" s="58">
        <f t="shared" si="4294"/>
        <v>0</v>
      </c>
      <c r="X6200" s="58">
        <f t="shared" si="4294"/>
        <v>0</v>
      </c>
      <c r="Y6200" s="210">
        <f t="shared" si="4282"/>
        <v>0</v>
      </c>
    </row>
    <row r="6201" spans="1:25">
      <c r="A6201" s="23" t="s">
        <v>2045</v>
      </c>
      <c r="B6201" s="23" t="s">
        <v>172</v>
      </c>
      <c r="C6201" s="23" t="s">
        <v>848</v>
      </c>
      <c r="D6201" s="23" t="s">
        <v>2081</v>
      </c>
      <c r="E6201" s="22">
        <v>6148</v>
      </c>
      <c r="F6201" s="23"/>
      <c r="G6201" s="128" t="s">
        <v>3150</v>
      </c>
      <c r="H6201" s="32" t="s">
        <v>41</v>
      </c>
      <c r="I6201" s="44">
        <f t="shared" si="4263"/>
        <v>100</v>
      </c>
      <c r="J6201" s="44">
        <v>100</v>
      </c>
      <c r="K6201" s="44">
        <f t="shared" si="4264"/>
        <v>0</v>
      </c>
      <c r="L6201" s="44">
        <v>0</v>
      </c>
      <c r="M6201" s="44">
        <v>0</v>
      </c>
      <c r="N6201" s="44">
        <v>0</v>
      </c>
      <c r="O6201" s="44">
        <v>0</v>
      </c>
      <c r="P6201" s="44">
        <v>0</v>
      </c>
      <c r="Q6201" s="44">
        <v>39897</v>
      </c>
      <c r="R6201" s="44">
        <v>100</v>
      </c>
      <c r="S6201" s="44">
        <v>0</v>
      </c>
      <c r="T6201" s="44">
        <f t="shared" si="4285"/>
        <v>0</v>
      </c>
      <c r="U6201" s="44">
        <v>0</v>
      </c>
      <c r="V6201" s="44">
        <v>0</v>
      </c>
      <c r="W6201" s="44">
        <v>0</v>
      </c>
      <c r="X6201" s="44">
        <f t="shared" si="4286"/>
        <v>0</v>
      </c>
      <c r="Y6201" s="209">
        <f t="shared" si="4282"/>
        <v>0</v>
      </c>
    </row>
    <row r="6202" spans="1:25" ht="20.399999999999999">
      <c r="A6202" s="20" t="s">
        <v>0</v>
      </c>
      <c r="B6202" s="20" t="s">
        <v>0</v>
      </c>
      <c r="C6202" s="20" t="s">
        <v>0</v>
      </c>
      <c r="D6202" s="21" t="s">
        <v>0</v>
      </c>
      <c r="E6202" s="21" t="s">
        <v>0</v>
      </c>
      <c r="F6202" s="21" t="s">
        <v>0</v>
      </c>
      <c r="G6202" s="150" t="s">
        <v>0</v>
      </c>
      <c r="H6202" s="30" t="s">
        <v>60</v>
      </c>
      <c r="I6202" s="60">
        <f t="shared" si="4263"/>
        <v>11000</v>
      </c>
      <c r="J6202" s="60">
        <f t="shared" ref="J6202:X6203" si="4295">SUM(J6203)</f>
        <v>11000</v>
      </c>
      <c r="K6202" s="60">
        <f t="shared" si="4264"/>
        <v>0</v>
      </c>
      <c r="L6202" s="60">
        <f t="shared" si="4295"/>
        <v>0</v>
      </c>
      <c r="M6202" s="60">
        <f t="shared" si="4295"/>
        <v>0</v>
      </c>
      <c r="N6202" s="60">
        <f t="shared" si="4295"/>
        <v>0</v>
      </c>
      <c r="O6202" s="60">
        <f t="shared" si="4295"/>
        <v>0</v>
      </c>
      <c r="P6202" s="60">
        <f t="shared" si="4295"/>
        <v>0</v>
      </c>
      <c r="Q6202" s="60">
        <f t="shared" si="4295"/>
        <v>380750</v>
      </c>
      <c r="R6202" s="60">
        <f t="shared" si="4295"/>
        <v>111000</v>
      </c>
      <c r="S6202" s="60">
        <f t="shared" si="4295"/>
        <v>111000</v>
      </c>
      <c r="T6202" s="60">
        <f t="shared" si="4295"/>
        <v>0</v>
      </c>
      <c r="U6202" s="60">
        <f t="shared" si="4295"/>
        <v>0</v>
      </c>
      <c r="V6202" s="60">
        <f t="shared" si="4295"/>
        <v>0</v>
      </c>
      <c r="W6202" s="60">
        <f t="shared" si="4295"/>
        <v>0</v>
      </c>
      <c r="X6202" s="60">
        <f t="shared" si="4295"/>
        <v>111000</v>
      </c>
      <c r="Y6202" s="226">
        <f t="shared" si="4282"/>
        <v>100</v>
      </c>
    </row>
    <row r="6203" spans="1:25">
      <c r="A6203" s="23" t="s">
        <v>2045</v>
      </c>
      <c r="B6203" s="23" t="s">
        <v>172</v>
      </c>
      <c r="C6203" s="23" t="s">
        <v>848</v>
      </c>
      <c r="D6203" s="23" t="s">
        <v>2081</v>
      </c>
      <c r="E6203" s="21" t="s">
        <v>166</v>
      </c>
      <c r="F6203" s="21" t="s">
        <v>0</v>
      </c>
      <c r="G6203" s="150" t="s">
        <v>0</v>
      </c>
      <c r="H6203" s="21" t="s">
        <v>53</v>
      </c>
      <c r="I6203" s="58">
        <f t="shared" si="4263"/>
        <v>11000</v>
      </c>
      <c r="J6203" s="58">
        <f t="shared" si="4295"/>
        <v>11000</v>
      </c>
      <c r="K6203" s="58">
        <f t="shared" si="4264"/>
        <v>0</v>
      </c>
      <c r="L6203" s="58">
        <f t="shared" si="4295"/>
        <v>0</v>
      </c>
      <c r="M6203" s="58">
        <f t="shared" si="4295"/>
        <v>0</v>
      </c>
      <c r="N6203" s="58">
        <f t="shared" si="4295"/>
        <v>0</v>
      </c>
      <c r="O6203" s="58">
        <f t="shared" si="4295"/>
        <v>0</v>
      </c>
      <c r="P6203" s="58">
        <f t="shared" si="4295"/>
        <v>0</v>
      </c>
      <c r="Q6203" s="58">
        <f t="shared" si="4295"/>
        <v>380750</v>
      </c>
      <c r="R6203" s="58">
        <f t="shared" si="4295"/>
        <v>111000</v>
      </c>
      <c r="S6203" s="58">
        <f t="shared" si="4295"/>
        <v>111000</v>
      </c>
      <c r="T6203" s="58">
        <f t="shared" si="4295"/>
        <v>0</v>
      </c>
      <c r="U6203" s="58">
        <f t="shared" si="4295"/>
        <v>0</v>
      </c>
      <c r="V6203" s="58">
        <f t="shared" si="4295"/>
        <v>0</v>
      </c>
      <c r="W6203" s="58">
        <f t="shared" si="4295"/>
        <v>0</v>
      </c>
      <c r="X6203" s="58">
        <f t="shared" si="4295"/>
        <v>111000</v>
      </c>
      <c r="Y6203" s="210">
        <f t="shared" si="4282"/>
        <v>100</v>
      </c>
    </row>
    <row r="6204" spans="1:25">
      <c r="A6204" s="23" t="s">
        <v>2045</v>
      </c>
      <c r="B6204" s="23" t="s">
        <v>172</v>
      </c>
      <c r="C6204" s="23" t="s">
        <v>848</v>
      </c>
      <c r="D6204" s="23" t="s">
        <v>2081</v>
      </c>
      <c r="E6204" s="22">
        <v>8213</v>
      </c>
      <c r="F6204" s="23"/>
      <c r="G6204" s="128" t="s">
        <v>3150</v>
      </c>
      <c r="H6204" s="32" t="s">
        <v>56</v>
      </c>
      <c r="I6204" s="44">
        <f t="shared" si="4263"/>
        <v>11000</v>
      </c>
      <c r="J6204" s="44">
        <v>11000</v>
      </c>
      <c r="K6204" s="44">
        <f t="shared" si="4264"/>
        <v>0</v>
      </c>
      <c r="L6204" s="44">
        <v>0</v>
      </c>
      <c r="M6204" s="44">
        <v>0</v>
      </c>
      <c r="N6204" s="44">
        <v>0</v>
      </c>
      <c r="O6204" s="44">
        <v>0</v>
      </c>
      <c r="P6204" s="44">
        <v>0</v>
      </c>
      <c r="Q6204" s="44">
        <v>380750</v>
      </c>
      <c r="R6204" s="44">
        <v>111000</v>
      </c>
      <c r="S6204" s="44">
        <v>111000</v>
      </c>
      <c r="T6204" s="44">
        <f t="shared" si="4285"/>
        <v>0</v>
      </c>
      <c r="U6204" s="44">
        <v>0</v>
      </c>
      <c r="V6204" s="44">
        <v>0</v>
      </c>
      <c r="W6204" s="44">
        <v>0</v>
      </c>
      <c r="X6204" s="44">
        <f t="shared" si="4286"/>
        <v>111000</v>
      </c>
      <c r="Y6204" s="209">
        <f t="shared" si="4282"/>
        <v>100</v>
      </c>
    </row>
    <row r="6205" spans="1:25">
      <c r="A6205" s="32" t="s">
        <v>0</v>
      </c>
      <c r="B6205" s="32" t="s">
        <v>0</v>
      </c>
      <c r="C6205" s="32" t="s">
        <v>0</v>
      </c>
      <c r="D6205" s="32" t="s">
        <v>0</v>
      </c>
      <c r="E6205" s="32" t="s">
        <v>0</v>
      </c>
      <c r="F6205" s="32" t="s">
        <v>0</v>
      </c>
      <c r="G6205" s="154" t="s">
        <v>0</v>
      </c>
      <c r="H6205" s="30" t="s">
        <v>2090</v>
      </c>
      <c r="I6205" s="31">
        <f t="shared" si="4263"/>
        <v>2142000</v>
      </c>
      <c r="J6205" s="31">
        <f t="shared" ref="J6205:P6205" si="4296">SUM(J6202,J6199,J6175)</f>
        <v>2135000</v>
      </c>
      <c r="K6205" s="31">
        <f t="shared" si="4264"/>
        <v>7000</v>
      </c>
      <c r="L6205" s="31">
        <f t="shared" si="4296"/>
        <v>0</v>
      </c>
      <c r="M6205" s="31">
        <f t="shared" si="4296"/>
        <v>0</v>
      </c>
      <c r="N6205" s="31">
        <f t="shared" si="4296"/>
        <v>7000</v>
      </c>
      <c r="O6205" s="31">
        <f t="shared" si="4296"/>
        <v>0</v>
      </c>
      <c r="P6205" s="31">
        <f t="shared" si="4296"/>
        <v>0</v>
      </c>
      <c r="Q6205" s="31">
        <f>SUM(Q6202,Q6199,Q6175)</f>
        <v>2785222</v>
      </c>
      <c r="R6205" s="31">
        <f>SUM(R6202,R6199,R6175)</f>
        <v>2443411</v>
      </c>
      <c r="S6205" s="31">
        <f>SUM(S6202,S6199,S6175)</f>
        <v>2052844</v>
      </c>
      <c r="T6205" s="31">
        <f t="shared" ref="T6205:X6205" si="4297">SUM(T6202,T6199,T6175)</f>
        <v>390467</v>
      </c>
      <c r="U6205" s="31">
        <f t="shared" si="4297"/>
        <v>184843</v>
      </c>
      <c r="V6205" s="31">
        <f t="shared" si="4297"/>
        <v>165426</v>
      </c>
      <c r="W6205" s="31">
        <f t="shared" si="4297"/>
        <v>40198</v>
      </c>
      <c r="X6205" s="31">
        <f t="shared" si="4297"/>
        <v>2443311</v>
      </c>
      <c r="Y6205" s="220">
        <f t="shared" si="4282"/>
        <v>99.995907360652794</v>
      </c>
    </row>
    <row r="6206" spans="1:25" ht="15" thickBot="1">
      <c r="A6206" s="32" t="s">
        <v>0</v>
      </c>
      <c r="B6206" s="32" t="s">
        <v>0</v>
      </c>
      <c r="C6206" s="32" t="s">
        <v>0</v>
      </c>
      <c r="D6206" s="32" t="s">
        <v>0</v>
      </c>
      <c r="E6206" s="32" t="s">
        <v>0</v>
      </c>
      <c r="F6206" s="32" t="s">
        <v>0</v>
      </c>
      <c r="G6206" s="154" t="s">
        <v>0</v>
      </c>
      <c r="H6206" s="21" t="s">
        <v>170</v>
      </c>
      <c r="I6206" s="66">
        <f t="shared" si="4263"/>
        <v>55</v>
      </c>
      <c r="J6206" s="66">
        <v>55</v>
      </c>
      <c r="K6206" s="66">
        <f t="shared" si="4264"/>
        <v>0</v>
      </c>
      <c r="L6206" s="66" t="s">
        <v>0</v>
      </c>
      <c r="M6206" s="66" t="s">
        <v>0</v>
      </c>
      <c r="N6206" s="66" t="s">
        <v>0</v>
      </c>
      <c r="O6206" s="66" t="s">
        <v>0</v>
      </c>
      <c r="P6206" s="66" t="s">
        <v>0</v>
      </c>
      <c r="Q6206" s="66">
        <v>0</v>
      </c>
      <c r="R6206" s="66"/>
      <c r="S6206" s="66"/>
      <c r="T6206" s="66"/>
      <c r="U6206" s="66"/>
      <c r="V6206" s="66"/>
      <c r="W6206" s="66"/>
      <c r="X6206" s="66"/>
      <c r="Y6206" s="208">
        <v>0</v>
      </c>
    </row>
    <row r="6207" spans="1:25" ht="41.4" thickBot="1">
      <c r="A6207" s="252" t="s">
        <v>0</v>
      </c>
      <c r="B6207" s="252" t="s">
        <v>0</v>
      </c>
      <c r="C6207" s="252" t="s">
        <v>0</v>
      </c>
      <c r="D6207" s="252" t="s">
        <v>0</v>
      </c>
      <c r="E6207" s="252" t="s">
        <v>0</v>
      </c>
      <c r="F6207" s="252" t="s">
        <v>0</v>
      </c>
      <c r="G6207" s="258" t="s">
        <v>0</v>
      </c>
      <c r="H6207" s="24" t="s">
        <v>72</v>
      </c>
      <c r="I6207" s="1" t="s">
        <v>3093</v>
      </c>
      <c r="J6207" s="1" t="s">
        <v>3130</v>
      </c>
      <c r="K6207" s="1" t="s">
        <v>3</v>
      </c>
      <c r="L6207" s="1" t="s">
        <v>4</v>
      </c>
      <c r="M6207" s="1" t="s">
        <v>5</v>
      </c>
      <c r="N6207" s="1" t="s">
        <v>6</v>
      </c>
      <c r="O6207" s="1" t="s">
        <v>7</v>
      </c>
      <c r="P6207" s="1" t="s">
        <v>8</v>
      </c>
      <c r="Q6207" s="1" t="s">
        <v>3344</v>
      </c>
      <c r="R6207" s="1" t="s">
        <v>3427</v>
      </c>
      <c r="S6207" s="1" t="s">
        <v>3447</v>
      </c>
      <c r="T6207" s="1" t="s">
        <v>3448</v>
      </c>
      <c r="U6207" s="1" t="s">
        <v>3452</v>
      </c>
      <c r="V6207" s="1" t="s">
        <v>3449</v>
      </c>
      <c r="W6207" s="1" t="s">
        <v>3450</v>
      </c>
      <c r="X6207" s="1" t="s">
        <v>3451</v>
      </c>
      <c r="Y6207" s="216" t="s">
        <v>3385</v>
      </c>
    </row>
    <row r="6208" spans="1:25">
      <c r="A6208" s="253"/>
      <c r="B6208" s="253"/>
      <c r="C6208" s="253"/>
      <c r="D6208" s="253"/>
      <c r="E6208" s="253"/>
      <c r="F6208" s="253"/>
      <c r="G6208" s="259"/>
      <c r="H6208" s="33" t="s">
        <v>0</v>
      </c>
      <c r="I6208" s="45">
        <v>1</v>
      </c>
      <c r="J6208" s="45">
        <v>3</v>
      </c>
      <c r="K6208" s="45" t="s">
        <v>9</v>
      </c>
      <c r="L6208" s="45">
        <v>5</v>
      </c>
      <c r="M6208" s="45">
        <v>6</v>
      </c>
      <c r="N6208" s="45">
        <v>7</v>
      </c>
      <c r="O6208" s="45">
        <v>8</v>
      </c>
      <c r="P6208" s="45">
        <v>9</v>
      </c>
      <c r="Q6208" s="45">
        <v>1</v>
      </c>
      <c r="R6208" s="45">
        <v>2</v>
      </c>
      <c r="S6208" s="45">
        <v>3</v>
      </c>
      <c r="T6208" s="45" t="s">
        <v>3453</v>
      </c>
      <c r="U6208" s="45">
        <v>5</v>
      </c>
      <c r="V6208" s="45">
        <v>6</v>
      </c>
      <c r="W6208" s="45">
        <v>7</v>
      </c>
      <c r="X6208" s="45" t="s">
        <v>3454</v>
      </c>
      <c r="Y6208" s="276">
        <v>9</v>
      </c>
    </row>
    <row r="6209" spans="1:25">
      <c r="A6209" s="253"/>
      <c r="B6209" s="253"/>
      <c r="C6209" s="253"/>
      <c r="D6209" s="253"/>
      <c r="E6209" s="253"/>
      <c r="F6209" s="253"/>
      <c r="G6209" s="259"/>
      <c r="H6209" s="34" t="s">
        <v>105</v>
      </c>
      <c r="I6209" s="35">
        <f t="shared" ref="I6209:I6270" si="4298">SUM(J6209,K6209,O6209,P6209)</f>
        <v>2142000</v>
      </c>
      <c r="J6209" s="35">
        <f t="shared" ref="J6209:P6209" si="4299">SUM(J6205)</f>
        <v>2135000</v>
      </c>
      <c r="K6209" s="35">
        <f t="shared" ref="K6209:K6270" si="4300">SUM(L6209,M6209,N6209)</f>
        <v>7000</v>
      </c>
      <c r="L6209" s="35">
        <f t="shared" si="4299"/>
        <v>0</v>
      </c>
      <c r="M6209" s="35">
        <f t="shared" si="4299"/>
        <v>0</v>
      </c>
      <c r="N6209" s="35">
        <f t="shared" si="4299"/>
        <v>7000</v>
      </c>
      <c r="O6209" s="35">
        <f t="shared" si="4299"/>
        <v>0</v>
      </c>
      <c r="P6209" s="35">
        <f t="shared" si="4299"/>
        <v>0</v>
      </c>
      <c r="Q6209" s="35">
        <f>SUM(Q6205)</f>
        <v>2785222</v>
      </c>
      <c r="R6209" s="35">
        <f>SUM(R6205)</f>
        <v>2443411</v>
      </c>
      <c r="S6209" s="35">
        <f>SUM(S6205)</f>
        <v>2052844</v>
      </c>
      <c r="T6209" s="35">
        <f t="shared" ref="T6209:X6209" si="4301">SUM(T6205)</f>
        <v>390467</v>
      </c>
      <c r="U6209" s="35">
        <f t="shared" si="4301"/>
        <v>184843</v>
      </c>
      <c r="V6209" s="35">
        <f t="shared" si="4301"/>
        <v>165426</v>
      </c>
      <c r="W6209" s="35">
        <f t="shared" si="4301"/>
        <v>40198</v>
      </c>
      <c r="X6209" s="35">
        <f t="shared" si="4301"/>
        <v>2443311</v>
      </c>
      <c r="Y6209" s="218">
        <f t="shared" ref="Y6209:Y6210" si="4302">IF(R6209=0,0,(X6209/R6209)*100)</f>
        <v>99.995907360652794</v>
      </c>
    </row>
    <row r="6210" spans="1:25">
      <c r="A6210" s="253"/>
      <c r="B6210" s="253"/>
      <c r="C6210" s="253"/>
      <c r="D6210" s="253"/>
      <c r="E6210" s="253"/>
      <c r="F6210" s="253"/>
      <c r="G6210" s="259"/>
      <c r="H6210" s="36" t="s">
        <v>69</v>
      </c>
      <c r="I6210" s="35">
        <f t="shared" si="4298"/>
        <v>2142000</v>
      </c>
      <c r="J6210" s="35">
        <f t="shared" ref="J6210:P6210" si="4303">SUM(J6209)</f>
        <v>2135000</v>
      </c>
      <c r="K6210" s="35">
        <f t="shared" si="4300"/>
        <v>7000</v>
      </c>
      <c r="L6210" s="35">
        <f t="shared" si="4303"/>
        <v>0</v>
      </c>
      <c r="M6210" s="35">
        <f t="shared" si="4303"/>
        <v>0</v>
      </c>
      <c r="N6210" s="35">
        <f t="shared" si="4303"/>
        <v>7000</v>
      </c>
      <c r="O6210" s="35">
        <f t="shared" si="4303"/>
        <v>0</v>
      </c>
      <c r="P6210" s="35">
        <f t="shared" si="4303"/>
        <v>0</v>
      </c>
      <c r="Q6210" s="35">
        <f>SUM(Q6209)</f>
        <v>2785222</v>
      </c>
      <c r="R6210" s="35">
        <f>SUM(R6209)</f>
        <v>2443411</v>
      </c>
      <c r="S6210" s="35">
        <f>SUM(S6209)</f>
        <v>2052844</v>
      </c>
      <c r="T6210" s="35">
        <f t="shared" ref="T6210:X6210" si="4304">SUM(T6209)</f>
        <v>390467</v>
      </c>
      <c r="U6210" s="35">
        <f t="shared" si="4304"/>
        <v>184843</v>
      </c>
      <c r="V6210" s="35">
        <f t="shared" si="4304"/>
        <v>165426</v>
      </c>
      <c r="W6210" s="35">
        <f t="shared" si="4304"/>
        <v>40198</v>
      </c>
      <c r="X6210" s="35">
        <f t="shared" si="4304"/>
        <v>2443311</v>
      </c>
      <c r="Y6210" s="218">
        <f t="shared" si="4302"/>
        <v>99.995907360652794</v>
      </c>
    </row>
    <row r="6211" spans="1:25">
      <c r="A6211" s="254"/>
      <c r="B6211" s="254"/>
      <c r="C6211" s="254"/>
      <c r="D6211" s="254"/>
      <c r="E6211" s="254"/>
      <c r="F6211" s="254"/>
      <c r="G6211" s="260"/>
    </row>
    <row r="6212" spans="1:25" ht="15" thickBot="1">
      <c r="A6212" s="32" t="s">
        <v>0</v>
      </c>
      <c r="B6212" s="32" t="s">
        <v>0</v>
      </c>
      <c r="C6212" s="32" t="s">
        <v>0</v>
      </c>
      <c r="D6212" s="32" t="s">
        <v>0</v>
      </c>
      <c r="E6212" s="32" t="s">
        <v>0</v>
      </c>
      <c r="F6212" s="32" t="s">
        <v>0</v>
      </c>
      <c r="G6212" s="154" t="s">
        <v>0</v>
      </c>
      <c r="H6212" s="37" t="s">
        <v>0</v>
      </c>
      <c r="I6212" s="37"/>
      <c r="J6212" s="37"/>
      <c r="K6212" s="37"/>
      <c r="L6212" s="37" t="s">
        <v>0</v>
      </c>
      <c r="M6212" s="37" t="s">
        <v>0</v>
      </c>
      <c r="N6212" s="37" t="s">
        <v>0</v>
      </c>
      <c r="O6212" s="37" t="s">
        <v>0</v>
      </c>
      <c r="P6212" s="37" t="s">
        <v>0</v>
      </c>
      <c r="Q6212" s="37"/>
      <c r="R6212" s="37"/>
      <c r="S6212" s="37"/>
      <c r="T6212" s="37" t="s">
        <v>0</v>
      </c>
      <c r="U6212" s="37" t="s">
        <v>0</v>
      </c>
      <c r="V6212" s="37" t="s">
        <v>0</v>
      </c>
      <c r="W6212" s="37" t="s">
        <v>0</v>
      </c>
      <c r="X6212" s="37" t="s">
        <v>0</v>
      </c>
      <c r="Y6212" s="219"/>
    </row>
    <row r="6213" spans="1:25" ht="41.4" thickBot="1">
      <c r="A6213" s="24" t="s">
        <v>123</v>
      </c>
      <c r="B6213" s="24" t="s">
        <v>124</v>
      </c>
      <c r="C6213" s="24" t="s">
        <v>125</v>
      </c>
      <c r="D6213" s="25" t="s">
        <v>0</v>
      </c>
      <c r="E6213" s="24" t="s">
        <v>126</v>
      </c>
      <c r="F6213" s="24" t="s">
        <v>127</v>
      </c>
      <c r="G6213" s="151" t="s">
        <v>128</v>
      </c>
      <c r="H6213" s="24" t="s">
        <v>1</v>
      </c>
      <c r="I6213" s="1" t="s">
        <v>3093</v>
      </c>
      <c r="J6213" s="1" t="s">
        <v>3130</v>
      </c>
      <c r="K6213" s="1" t="s">
        <v>3</v>
      </c>
      <c r="L6213" s="1" t="s">
        <v>4</v>
      </c>
      <c r="M6213" s="1" t="s">
        <v>5</v>
      </c>
      <c r="N6213" s="1" t="s">
        <v>6</v>
      </c>
      <c r="O6213" s="1" t="s">
        <v>7</v>
      </c>
      <c r="P6213" s="1" t="s">
        <v>8</v>
      </c>
      <c r="Q6213" s="1" t="s">
        <v>3344</v>
      </c>
      <c r="R6213" s="1" t="s">
        <v>3427</v>
      </c>
      <c r="S6213" s="1" t="s">
        <v>3447</v>
      </c>
      <c r="T6213" s="1" t="s">
        <v>3448</v>
      </c>
      <c r="U6213" s="1" t="s">
        <v>3452</v>
      </c>
      <c r="V6213" s="1" t="s">
        <v>3449</v>
      </c>
      <c r="W6213" s="1" t="s">
        <v>3450</v>
      </c>
      <c r="X6213" s="1" t="s">
        <v>3451</v>
      </c>
      <c r="Y6213" s="216" t="s">
        <v>3385</v>
      </c>
    </row>
    <row r="6214" spans="1:25">
      <c r="A6214" s="26" t="s">
        <v>0</v>
      </c>
      <c r="B6214" s="26" t="s">
        <v>0</v>
      </c>
      <c r="C6214" s="26" t="s">
        <v>0</v>
      </c>
      <c r="D6214" s="27" t="s">
        <v>0</v>
      </c>
      <c r="E6214" s="27" t="s">
        <v>0</v>
      </c>
      <c r="F6214" s="28" t="s">
        <v>0</v>
      </c>
      <c r="G6214" s="152" t="s">
        <v>0</v>
      </c>
      <c r="H6214" s="29" t="s">
        <v>0</v>
      </c>
      <c r="I6214" s="45">
        <v>1</v>
      </c>
      <c r="J6214" s="45">
        <v>3</v>
      </c>
      <c r="K6214" s="45" t="s">
        <v>9</v>
      </c>
      <c r="L6214" s="45">
        <v>5</v>
      </c>
      <c r="M6214" s="45">
        <v>6</v>
      </c>
      <c r="N6214" s="45">
        <v>7</v>
      </c>
      <c r="O6214" s="45">
        <v>8</v>
      </c>
      <c r="P6214" s="45">
        <v>9</v>
      </c>
      <c r="Q6214" s="45">
        <v>1</v>
      </c>
      <c r="R6214" s="45">
        <v>2</v>
      </c>
      <c r="S6214" s="45">
        <v>3</v>
      </c>
      <c r="T6214" s="45" t="s">
        <v>3453</v>
      </c>
      <c r="U6214" s="45">
        <v>5</v>
      </c>
      <c r="V6214" s="45">
        <v>6</v>
      </c>
      <c r="W6214" s="45">
        <v>7</v>
      </c>
      <c r="X6214" s="45" t="s">
        <v>3454</v>
      </c>
      <c r="Y6214" s="276">
        <v>9</v>
      </c>
    </row>
    <row r="6215" spans="1:25" s="113" customFormat="1">
      <c r="A6215" s="133" t="s">
        <v>2045</v>
      </c>
      <c r="B6215" s="133" t="s">
        <v>172</v>
      </c>
      <c r="C6215" s="109" t="s">
        <v>859</v>
      </c>
      <c r="D6215" s="109" t="s">
        <v>2091</v>
      </c>
      <c r="E6215" s="98" t="s">
        <v>0</v>
      </c>
      <c r="F6215" s="98" t="s">
        <v>0</v>
      </c>
      <c r="G6215" s="153" t="s">
        <v>0</v>
      </c>
      <c r="H6215" s="98" t="s">
        <v>2092</v>
      </c>
      <c r="I6215" s="110"/>
      <c r="J6215" s="110"/>
      <c r="K6215" s="110"/>
      <c r="L6215" s="110" t="s">
        <v>0</v>
      </c>
      <c r="M6215" s="110" t="s">
        <v>0</v>
      </c>
      <c r="N6215" s="110" t="s">
        <v>0</v>
      </c>
      <c r="O6215" s="110" t="s">
        <v>0</v>
      </c>
      <c r="P6215" s="110" t="s">
        <v>0</v>
      </c>
      <c r="Q6215" s="110"/>
      <c r="R6215" s="110"/>
      <c r="S6215" s="110"/>
      <c r="T6215" s="110" t="s">
        <v>0</v>
      </c>
      <c r="U6215" s="110" t="s">
        <v>0</v>
      </c>
      <c r="V6215" s="110" t="s">
        <v>0</v>
      </c>
      <c r="W6215" s="110" t="s">
        <v>0</v>
      </c>
      <c r="X6215" s="110" t="s">
        <v>0</v>
      </c>
      <c r="Y6215" s="217"/>
    </row>
    <row r="6216" spans="1:25" ht="20.399999999999999">
      <c r="A6216" s="20" t="s">
        <v>0</v>
      </c>
      <c r="B6216" s="20" t="s">
        <v>0</v>
      </c>
      <c r="C6216" s="20" t="s">
        <v>0</v>
      </c>
      <c r="D6216" s="21" t="s">
        <v>0</v>
      </c>
      <c r="E6216" s="21" t="s">
        <v>0</v>
      </c>
      <c r="F6216" s="21" t="s">
        <v>0</v>
      </c>
      <c r="G6216" s="150" t="s">
        <v>0</v>
      </c>
      <c r="H6216" s="30" t="s">
        <v>33</v>
      </c>
      <c r="I6216" s="31">
        <f t="shared" si="4298"/>
        <v>1597535</v>
      </c>
      <c r="J6216" s="31">
        <f t="shared" ref="J6216:P6216" si="4305">SUM(J6217,J6225,J6227)</f>
        <v>1532535</v>
      </c>
      <c r="K6216" s="31">
        <f t="shared" si="4300"/>
        <v>65000</v>
      </c>
      <c r="L6216" s="31">
        <f t="shared" si="4305"/>
        <v>30000</v>
      </c>
      <c r="M6216" s="31">
        <f t="shared" si="4305"/>
        <v>5000</v>
      </c>
      <c r="N6216" s="31">
        <f t="shared" si="4305"/>
        <v>30000</v>
      </c>
      <c r="O6216" s="31">
        <f t="shared" si="4305"/>
        <v>0</v>
      </c>
      <c r="P6216" s="31">
        <f t="shared" si="4305"/>
        <v>0</v>
      </c>
      <c r="Q6216" s="31">
        <f>SUM(Q6217,Q6225,Q6227)</f>
        <v>1795389</v>
      </c>
      <c r="R6216" s="31">
        <f>SUM(R6217,R6225,R6227)</f>
        <v>1725789</v>
      </c>
      <c r="S6216" s="31">
        <f>SUM(S6217,S6225,S6227)</f>
        <v>1358025</v>
      </c>
      <c r="T6216" s="31">
        <f t="shared" ref="T6216:X6216" si="4306">SUM(T6217,T6225,T6227)</f>
        <v>367764</v>
      </c>
      <c r="U6216" s="31">
        <f t="shared" si="4306"/>
        <v>123145</v>
      </c>
      <c r="V6216" s="31">
        <f t="shared" si="4306"/>
        <v>129863</v>
      </c>
      <c r="W6216" s="31">
        <f t="shared" si="4306"/>
        <v>114756</v>
      </c>
      <c r="X6216" s="31">
        <f t="shared" si="4306"/>
        <v>1725789</v>
      </c>
      <c r="Y6216" s="220">
        <f t="shared" ref="Y6216:Y6247" si="4307">IF(R6216=0,0,(X6216/R6216)*100)</f>
        <v>100</v>
      </c>
    </row>
    <row r="6217" spans="1:25">
      <c r="A6217" s="23" t="s">
        <v>2045</v>
      </c>
      <c r="B6217" s="23" t="s">
        <v>172</v>
      </c>
      <c r="C6217" s="23" t="s">
        <v>859</v>
      </c>
      <c r="D6217" s="23" t="s">
        <v>2091</v>
      </c>
      <c r="E6217" s="21" t="s">
        <v>132</v>
      </c>
      <c r="F6217" s="21" t="s">
        <v>0</v>
      </c>
      <c r="G6217" s="150" t="s">
        <v>0</v>
      </c>
      <c r="H6217" s="21" t="s">
        <v>11</v>
      </c>
      <c r="I6217" s="66">
        <f t="shared" si="4298"/>
        <v>1206615</v>
      </c>
      <c r="J6217" s="66">
        <f t="shared" ref="J6217:P6217" si="4308">SUM(J6218,J6219)</f>
        <v>1206615</v>
      </c>
      <c r="K6217" s="66">
        <f t="shared" si="4300"/>
        <v>0</v>
      </c>
      <c r="L6217" s="66">
        <f t="shared" si="4308"/>
        <v>0</v>
      </c>
      <c r="M6217" s="66">
        <f t="shared" si="4308"/>
        <v>0</v>
      </c>
      <c r="N6217" s="66">
        <f t="shared" si="4308"/>
        <v>0</v>
      </c>
      <c r="O6217" s="66">
        <f t="shared" si="4308"/>
        <v>0</v>
      </c>
      <c r="P6217" s="66">
        <f t="shared" si="4308"/>
        <v>0</v>
      </c>
      <c r="Q6217" s="66">
        <f>SUM(Q6218,Q6219)</f>
        <v>1308251</v>
      </c>
      <c r="R6217" s="66">
        <f>SUM(R6218,R6219)</f>
        <v>1308251</v>
      </c>
      <c r="S6217" s="66">
        <f>SUM(S6218,S6219)</f>
        <v>988368</v>
      </c>
      <c r="T6217" s="66">
        <f t="shared" ref="T6217:X6217" si="4309">SUM(T6218,T6219)</f>
        <v>319883</v>
      </c>
      <c r="U6217" s="66">
        <f t="shared" si="4309"/>
        <v>102000</v>
      </c>
      <c r="V6217" s="66">
        <f t="shared" si="4309"/>
        <v>116143</v>
      </c>
      <c r="W6217" s="66">
        <f t="shared" si="4309"/>
        <v>101740</v>
      </c>
      <c r="X6217" s="66">
        <f t="shared" si="4309"/>
        <v>1308251</v>
      </c>
      <c r="Y6217" s="208">
        <f t="shared" si="4307"/>
        <v>100</v>
      </c>
    </row>
    <row r="6218" spans="1:25">
      <c r="A6218" s="23" t="s">
        <v>2045</v>
      </c>
      <c r="B6218" s="23" t="s">
        <v>172</v>
      </c>
      <c r="C6218" s="23" t="s">
        <v>859</v>
      </c>
      <c r="D6218" s="23" t="s">
        <v>2091</v>
      </c>
      <c r="E6218" s="22">
        <v>6111</v>
      </c>
      <c r="F6218" s="23"/>
      <c r="G6218" s="128" t="s">
        <v>3150</v>
      </c>
      <c r="H6218" s="32" t="s">
        <v>12</v>
      </c>
      <c r="I6218" s="44">
        <f t="shared" si="4298"/>
        <v>1058800</v>
      </c>
      <c r="J6218" s="44">
        <v>1058800</v>
      </c>
      <c r="K6218" s="44">
        <f t="shared" si="4300"/>
        <v>0</v>
      </c>
      <c r="L6218" s="44">
        <v>0</v>
      </c>
      <c r="M6218" s="44">
        <v>0</v>
      </c>
      <c r="N6218" s="44">
        <v>0</v>
      </c>
      <c r="O6218" s="44">
        <v>0</v>
      </c>
      <c r="P6218" s="44">
        <v>0</v>
      </c>
      <c r="Q6218" s="44">
        <v>1159766</v>
      </c>
      <c r="R6218" s="44">
        <v>1159766</v>
      </c>
      <c r="S6218" s="44">
        <v>859532</v>
      </c>
      <c r="T6218" s="44">
        <f t="shared" ref="T6218:T6246" si="4310">U6218+V6218+W6218</f>
        <v>300234</v>
      </c>
      <c r="U6218" s="44">
        <v>100000</v>
      </c>
      <c r="V6218" s="44">
        <v>100000</v>
      </c>
      <c r="W6218" s="44">
        <v>100234</v>
      </c>
      <c r="X6218" s="44">
        <f t="shared" ref="X6218:X6246" si="4311">S6218+T6218</f>
        <v>1159766</v>
      </c>
      <c r="Y6218" s="209">
        <f t="shared" si="4307"/>
        <v>100</v>
      </c>
    </row>
    <row r="6219" spans="1:25">
      <c r="A6219" s="20" t="s">
        <v>2045</v>
      </c>
      <c r="B6219" s="20" t="s">
        <v>172</v>
      </c>
      <c r="C6219" s="20" t="s">
        <v>859</v>
      </c>
      <c r="D6219" s="20" t="s">
        <v>2091</v>
      </c>
      <c r="E6219" s="20" t="s">
        <v>134</v>
      </c>
      <c r="F6219" s="23" t="s">
        <v>0</v>
      </c>
      <c r="G6219" s="154" t="s">
        <v>0</v>
      </c>
      <c r="H6219" s="21" t="s">
        <v>13</v>
      </c>
      <c r="I6219" s="66">
        <f t="shared" si="4298"/>
        <v>147815</v>
      </c>
      <c r="J6219" s="66">
        <f>SUM(J6220:J6224)</f>
        <v>147815</v>
      </c>
      <c r="K6219" s="66">
        <f t="shared" si="4300"/>
        <v>0</v>
      </c>
      <c r="L6219" s="66">
        <f t="shared" ref="L6219:X6219" si="4312">SUM(L6220:L6224)</f>
        <v>0</v>
      </c>
      <c r="M6219" s="66">
        <f t="shared" si="4312"/>
        <v>0</v>
      </c>
      <c r="N6219" s="66">
        <f t="shared" si="4312"/>
        <v>0</v>
      </c>
      <c r="O6219" s="66">
        <f t="shared" si="4312"/>
        <v>0</v>
      </c>
      <c r="P6219" s="66">
        <f t="shared" si="4312"/>
        <v>0</v>
      </c>
      <c r="Q6219" s="66">
        <f t="shared" si="4312"/>
        <v>148485</v>
      </c>
      <c r="R6219" s="66">
        <f t="shared" si="4312"/>
        <v>148485</v>
      </c>
      <c r="S6219" s="66">
        <f t="shared" si="4312"/>
        <v>128836</v>
      </c>
      <c r="T6219" s="66">
        <f t="shared" si="4312"/>
        <v>19649</v>
      </c>
      <c r="U6219" s="66">
        <f t="shared" si="4312"/>
        <v>2000</v>
      </c>
      <c r="V6219" s="66">
        <f t="shared" si="4312"/>
        <v>16143</v>
      </c>
      <c r="W6219" s="66">
        <f t="shared" si="4312"/>
        <v>1506</v>
      </c>
      <c r="X6219" s="66">
        <f t="shared" si="4312"/>
        <v>148485</v>
      </c>
      <c r="Y6219" s="208">
        <f t="shared" si="4307"/>
        <v>100</v>
      </c>
    </row>
    <row r="6220" spans="1:25">
      <c r="A6220" s="23" t="s">
        <v>2045</v>
      </c>
      <c r="B6220" s="23" t="s">
        <v>172</v>
      </c>
      <c r="C6220" s="23" t="s">
        <v>859</v>
      </c>
      <c r="D6220" s="23" t="s">
        <v>2091</v>
      </c>
      <c r="E6220" s="22">
        <v>6112</v>
      </c>
      <c r="F6220" s="23" t="s">
        <v>2093</v>
      </c>
      <c r="G6220" s="128" t="s">
        <v>3150</v>
      </c>
      <c r="H6220" s="32" t="s">
        <v>16</v>
      </c>
      <c r="I6220" s="44">
        <f t="shared" si="4298"/>
        <v>22745</v>
      </c>
      <c r="J6220" s="44">
        <v>22745</v>
      </c>
      <c r="K6220" s="44">
        <f t="shared" si="4300"/>
        <v>0</v>
      </c>
      <c r="L6220" s="44">
        <v>0</v>
      </c>
      <c r="M6220" s="44">
        <v>0</v>
      </c>
      <c r="N6220" s="44">
        <v>0</v>
      </c>
      <c r="O6220" s="44">
        <v>0</v>
      </c>
      <c r="P6220" s="44">
        <v>0</v>
      </c>
      <c r="Q6220" s="44">
        <v>22745</v>
      </c>
      <c r="R6220" s="44">
        <v>22745</v>
      </c>
      <c r="S6220" s="44">
        <v>18393</v>
      </c>
      <c r="T6220" s="44">
        <f t="shared" si="4310"/>
        <v>4352</v>
      </c>
      <c r="U6220" s="44">
        <v>2000</v>
      </c>
      <c r="V6220" s="44">
        <v>2352</v>
      </c>
      <c r="W6220" s="44">
        <v>0</v>
      </c>
      <c r="X6220" s="44">
        <f t="shared" si="4311"/>
        <v>22745</v>
      </c>
      <c r="Y6220" s="209">
        <f t="shared" si="4307"/>
        <v>100</v>
      </c>
    </row>
    <row r="6221" spans="1:25">
      <c r="A6221" s="23" t="s">
        <v>2045</v>
      </c>
      <c r="B6221" s="23" t="s">
        <v>172</v>
      </c>
      <c r="C6221" s="23" t="s">
        <v>859</v>
      </c>
      <c r="D6221" s="23" t="s">
        <v>2091</v>
      </c>
      <c r="E6221" s="22">
        <v>6112</v>
      </c>
      <c r="F6221" s="23" t="s">
        <v>2094</v>
      </c>
      <c r="G6221" s="128" t="s">
        <v>3150</v>
      </c>
      <c r="H6221" s="32" t="s">
        <v>19</v>
      </c>
      <c r="I6221" s="44">
        <f t="shared" si="4298"/>
        <v>93500</v>
      </c>
      <c r="J6221" s="44">
        <v>93500</v>
      </c>
      <c r="K6221" s="44">
        <f t="shared" si="4300"/>
        <v>0</v>
      </c>
      <c r="L6221" s="44">
        <v>0</v>
      </c>
      <c r="M6221" s="44">
        <v>0</v>
      </c>
      <c r="N6221" s="44">
        <v>0</v>
      </c>
      <c r="O6221" s="44">
        <v>0</v>
      </c>
      <c r="P6221" s="44">
        <v>0</v>
      </c>
      <c r="Q6221" s="44">
        <v>93500</v>
      </c>
      <c r="R6221" s="44">
        <v>93500</v>
      </c>
      <c r="S6221" s="44">
        <v>79709</v>
      </c>
      <c r="T6221" s="44">
        <f t="shared" si="4310"/>
        <v>13791</v>
      </c>
      <c r="U6221" s="44">
        <v>0</v>
      </c>
      <c r="V6221" s="44">
        <v>13791</v>
      </c>
      <c r="W6221" s="44">
        <v>0</v>
      </c>
      <c r="X6221" s="44">
        <f t="shared" si="4311"/>
        <v>93500</v>
      </c>
      <c r="Y6221" s="209">
        <f t="shared" si="4307"/>
        <v>100</v>
      </c>
    </row>
    <row r="6222" spans="1:25">
      <c r="A6222" s="23" t="s">
        <v>2045</v>
      </c>
      <c r="B6222" s="23" t="s">
        <v>172</v>
      </c>
      <c r="C6222" s="23" t="s">
        <v>859</v>
      </c>
      <c r="D6222" s="23" t="s">
        <v>2091</v>
      </c>
      <c r="E6222" s="22">
        <v>6112</v>
      </c>
      <c r="F6222" s="23" t="s">
        <v>2095</v>
      </c>
      <c r="G6222" s="128" t="s">
        <v>3150</v>
      </c>
      <c r="H6222" s="32" t="s">
        <v>17</v>
      </c>
      <c r="I6222" s="44">
        <f t="shared" si="4298"/>
        <v>20570</v>
      </c>
      <c r="J6222" s="44">
        <v>20570</v>
      </c>
      <c r="K6222" s="44">
        <f t="shared" si="4300"/>
        <v>0</v>
      </c>
      <c r="L6222" s="44">
        <v>0</v>
      </c>
      <c r="M6222" s="44">
        <v>0</v>
      </c>
      <c r="N6222" s="44">
        <v>0</v>
      </c>
      <c r="O6222" s="44">
        <v>0</v>
      </c>
      <c r="P6222" s="44">
        <v>0</v>
      </c>
      <c r="Q6222" s="44">
        <v>21240</v>
      </c>
      <c r="R6222" s="44">
        <v>21240</v>
      </c>
      <c r="S6222" s="44">
        <v>21240</v>
      </c>
      <c r="T6222" s="44">
        <f t="shared" si="4310"/>
        <v>0</v>
      </c>
      <c r="U6222" s="44">
        <v>0</v>
      </c>
      <c r="V6222" s="44">
        <v>0</v>
      </c>
      <c r="W6222" s="44">
        <v>0</v>
      </c>
      <c r="X6222" s="44">
        <f t="shared" si="4311"/>
        <v>21240</v>
      </c>
      <c r="Y6222" s="209">
        <f t="shared" si="4307"/>
        <v>100</v>
      </c>
    </row>
    <row r="6223" spans="1:25">
      <c r="A6223" s="23" t="s">
        <v>2045</v>
      </c>
      <c r="B6223" s="23" t="s">
        <v>172</v>
      </c>
      <c r="C6223" s="23" t="s">
        <v>859</v>
      </c>
      <c r="D6223" s="23" t="s">
        <v>2091</v>
      </c>
      <c r="E6223" s="22">
        <v>6112</v>
      </c>
      <c r="F6223" s="23" t="s">
        <v>3220</v>
      </c>
      <c r="G6223" s="128" t="s">
        <v>3150</v>
      </c>
      <c r="H6223" s="32" t="s">
        <v>15</v>
      </c>
      <c r="I6223" s="44">
        <f t="shared" si="4298"/>
        <v>6100</v>
      </c>
      <c r="J6223" s="44">
        <v>6100</v>
      </c>
      <c r="K6223" s="44">
        <f t="shared" si="4300"/>
        <v>0</v>
      </c>
      <c r="L6223" s="44">
        <v>0</v>
      </c>
      <c r="M6223" s="44">
        <v>0</v>
      </c>
      <c r="N6223" s="44">
        <v>0</v>
      </c>
      <c r="O6223" s="44">
        <v>0</v>
      </c>
      <c r="P6223" s="44">
        <v>0</v>
      </c>
      <c r="Q6223" s="44">
        <v>6100</v>
      </c>
      <c r="R6223" s="44">
        <v>6100</v>
      </c>
      <c r="S6223" s="44">
        <v>5244</v>
      </c>
      <c r="T6223" s="44">
        <f t="shared" si="4310"/>
        <v>856</v>
      </c>
      <c r="U6223" s="44">
        <v>0</v>
      </c>
      <c r="V6223" s="44">
        <v>0</v>
      </c>
      <c r="W6223" s="44">
        <v>856</v>
      </c>
      <c r="X6223" s="44">
        <f t="shared" si="4311"/>
        <v>6100</v>
      </c>
      <c r="Y6223" s="209">
        <f t="shared" si="4307"/>
        <v>100</v>
      </c>
    </row>
    <row r="6224" spans="1:25">
      <c r="A6224" s="23" t="s">
        <v>2045</v>
      </c>
      <c r="B6224" s="23" t="s">
        <v>172</v>
      </c>
      <c r="C6224" s="23" t="s">
        <v>859</v>
      </c>
      <c r="D6224" s="23" t="s">
        <v>2091</v>
      </c>
      <c r="E6224" s="22">
        <v>6112</v>
      </c>
      <c r="F6224" s="23" t="s">
        <v>2096</v>
      </c>
      <c r="G6224" s="128" t="s">
        <v>3150</v>
      </c>
      <c r="H6224" s="32" t="s">
        <v>18</v>
      </c>
      <c r="I6224" s="44">
        <f t="shared" si="4298"/>
        <v>4900</v>
      </c>
      <c r="J6224" s="44">
        <v>4900</v>
      </c>
      <c r="K6224" s="44">
        <f t="shared" si="4300"/>
        <v>0</v>
      </c>
      <c r="L6224" s="44">
        <v>0</v>
      </c>
      <c r="M6224" s="44">
        <v>0</v>
      </c>
      <c r="N6224" s="44">
        <v>0</v>
      </c>
      <c r="O6224" s="44">
        <v>0</v>
      </c>
      <c r="P6224" s="44">
        <v>0</v>
      </c>
      <c r="Q6224" s="44">
        <v>4900</v>
      </c>
      <c r="R6224" s="44">
        <v>4900</v>
      </c>
      <c r="S6224" s="44">
        <v>4250</v>
      </c>
      <c r="T6224" s="44">
        <f t="shared" si="4310"/>
        <v>650</v>
      </c>
      <c r="U6224" s="44">
        <v>0</v>
      </c>
      <c r="V6224" s="44">
        <v>0</v>
      </c>
      <c r="W6224" s="44">
        <v>650</v>
      </c>
      <c r="X6224" s="44">
        <f t="shared" si="4311"/>
        <v>4900</v>
      </c>
      <c r="Y6224" s="209">
        <f t="shared" si="4307"/>
        <v>100</v>
      </c>
    </row>
    <row r="6225" spans="1:25">
      <c r="A6225" s="23" t="s">
        <v>2045</v>
      </c>
      <c r="B6225" s="23" t="s">
        <v>172</v>
      </c>
      <c r="C6225" s="23" t="s">
        <v>859</v>
      </c>
      <c r="D6225" s="23" t="s">
        <v>2091</v>
      </c>
      <c r="E6225" s="21" t="s">
        <v>139</v>
      </c>
      <c r="F6225" s="21" t="s">
        <v>0</v>
      </c>
      <c r="G6225" s="150" t="s">
        <v>0</v>
      </c>
      <c r="H6225" s="21" t="s">
        <v>21</v>
      </c>
      <c r="I6225" s="66">
        <f t="shared" si="4298"/>
        <v>111556</v>
      </c>
      <c r="J6225" s="66">
        <f t="shared" ref="J6225:X6225" si="4313">SUM(J6226)</f>
        <v>111556</v>
      </c>
      <c r="K6225" s="66">
        <f t="shared" si="4300"/>
        <v>0</v>
      </c>
      <c r="L6225" s="66">
        <f t="shared" si="4313"/>
        <v>0</v>
      </c>
      <c r="M6225" s="66">
        <f t="shared" si="4313"/>
        <v>0</v>
      </c>
      <c r="N6225" s="66">
        <f t="shared" si="4313"/>
        <v>0</v>
      </c>
      <c r="O6225" s="66">
        <f t="shared" si="4313"/>
        <v>0</v>
      </c>
      <c r="P6225" s="66">
        <f t="shared" si="4313"/>
        <v>0</v>
      </c>
      <c r="Q6225" s="66">
        <f t="shared" si="4313"/>
        <v>122178</v>
      </c>
      <c r="R6225" s="66">
        <f t="shared" si="4313"/>
        <v>122178</v>
      </c>
      <c r="S6225" s="66">
        <f t="shared" si="4313"/>
        <v>89639</v>
      </c>
      <c r="T6225" s="66">
        <f t="shared" si="4313"/>
        <v>32539</v>
      </c>
      <c r="U6225" s="66">
        <f t="shared" si="4313"/>
        <v>11000</v>
      </c>
      <c r="V6225" s="66">
        <f t="shared" si="4313"/>
        <v>11000</v>
      </c>
      <c r="W6225" s="66">
        <f t="shared" si="4313"/>
        <v>10539</v>
      </c>
      <c r="X6225" s="66">
        <f t="shared" si="4313"/>
        <v>122178</v>
      </c>
      <c r="Y6225" s="208">
        <f t="shared" si="4307"/>
        <v>100</v>
      </c>
    </row>
    <row r="6226" spans="1:25">
      <c r="A6226" s="23" t="s">
        <v>2045</v>
      </c>
      <c r="B6226" s="23" t="s">
        <v>172</v>
      </c>
      <c r="C6226" s="23" t="s">
        <v>859</v>
      </c>
      <c r="D6226" s="23" t="s">
        <v>2091</v>
      </c>
      <c r="E6226" s="22">
        <v>6121</v>
      </c>
      <c r="F6226" s="23"/>
      <c r="G6226" s="128" t="s">
        <v>3150</v>
      </c>
      <c r="H6226" s="32" t="s">
        <v>22</v>
      </c>
      <c r="I6226" s="44">
        <f t="shared" si="4298"/>
        <v>111556</v>
      </c>
      <c r="J6226" s="44">
        <v>111556</v>
      </c>
      <c r="K6226" s="44">
        <f t="shared" si="4300"/>
        <v>0</v>
      </c>
      <c r="L6226" s="44">
        <v>0</v>
      </c>
      <c r="M6226" s="44">
        <v>0</v>
      </c>
      <c r="N6226" s="44">
        <v>0</v>
      </c>
      <c r="O6226" s="44">
        <v>0</v>
      </c>
      <c r="P6226" s="44">
        <v>0</v>
      </c>
      <c r="Q6226" s="44">
        <v>122178</v>
      </c>
      <c r="R6226" s="44">
        <v>122178</v>
      </c>
      <c r="S6226" s="44">
        <v>89639</v>
      </c>
      <c r="T6226" s="44">
        <f t="shared" si="4310"/>
        <v>32539</v>
      </c>
      <c r="U6226" s="44">
        <v>11000</v>
      </c>
      <c r="V6226" s="44">
        <v>11000</v>
      </c>
      <c r="W6226" s="44">
        <v>10539</v>
      </c>
      <c r="X6226" s="44">
        <f t="shared" si="4311"/>
        <v>122178</v>
      </c>
      <c r="Y6226" s="209">
        <f t="shared" si="4307"/>
        <v>100</v>
      </c>
    </row>
    <row r="6227" spans="1:25">
      <c r="A6227" s="23" t="s">
        <v>2045</v>
      </c>
      <c r="B6227" s="23" t="s">
        <v>172</v>
      </c>
      <c r="C6227" s="23" t="s">
        <v>859</v>
      </c>
      <c r="D6227" s="23" t="s">
        <v>2091</v>
      </c>
      <c r="E6227" s="21" t="s">
        <v>141</v>
      </c>
      <c r="F6227" s="21" t="s">
        <v>0</v>
      </c>
      <c r="G6227" s="150" t="s">
        <v>0</v>
      </c>
      <c r="H6227" s="21" t="s">
        <v>23</v>
      </c>
      <c r="I6227" s="66">
        <f t="shared" si="4298"/>
        <v>279364</v>
      </c>
      <c r="J6227" s="66">
        <f t="shared" ref="J6227:P6227" si="4314">SUM(J6228:J6236)</f>
        <v>214364</v>
      </c>
      <c r="K6227" s="66">
        <f t="shared" si="4300"/>
        <v>65000</v>
      </c>
      <c r="L6227" s="66">
        <f t="shared" si="4314"/>
        <v>30000</v>
      </c>
      <c r="M6227" s="66">
        <f t="shared" si="4314"/>
        <v>5000</v>
      </c>
      <c r="N6227" s="66">
        <f t="shared" si="4314"/>
        <v>30000</v>
      </c>
      <c r="O6227" s="66">
        <f t="shared" si="4314"/>
        <v>0</v>
      </c>
      <c r="P6227" s="66">
        <f t="shared" si="4314"/>
        <v>0</v>
      </c>
      <c r="Q6227" s="66">
        <f>SUM(Q6228:Q6236)</f>
        <v>364960</v>
      </c>
      <c r="R6227" s="66">
        <f>SUM(R6228:R6236)</f>
        <v>295360</v>
      </c>
      <c r="S6227" s="66">
        <f>SUM(S6228:S6236)</f>
        <v>280018</v>
      </c>
      <c r="T6227" s="66">
        <f t="shared" ref="T6227:X6227" si="4315">SUM(T6228:T6236)</f>
        <v>15342</v>
      </c>
      <c r="U6227" s="66">
        <f t="shared" si="4315"/>
        <v>10145</v>
      </c>
      <c r="V6227" s="66">
        <f t="shared" si="4315"/>
        <v>2720</v>
      </c>
      <c r="W6227" s="66">
        <f t="shared" si="4315"/>
        <v>2477</v>
      </c>
      <c r="X6227" s="66">
        <f t="shared" si="4315"/>
        <v>295360</v>
      </c>
      <c r="Y6227" s="208">
        <f t="shared" si="4307"/>
        <v>100</v>
      </c>
    </row>
    <row r="6228" spans="1:25">
      <c r="A6228" s="23" t="s">
        <v>2045</v>
      </c>
      <c r="B6228" s="23" t="s">
        <v>172</v>
      </c>
      <c r="C6228" s="23" t="s">
        <v>859</v>
      </c>
      <c r="D6228" s="23" t="s">
        <v>2091</v>
      </c>
      <c r="E6228" s="22">
        <v>6131</v>
      </c>
      <c r="F6228" s="23"/>
      <c r="G6228" s="128" t="s">
        <v>3150</v>
      </c>
      <c r="H6228" s="32" t="s">
        <v>24</v>
      </c>
      <c r="I6228" s="44">
        <f t="shared" si="4298"/>
        <v>24000</v>
      </c>
      <c r="J6228" s="44">
        <v>11000</v>
      </c>
      <c r="K6228" s="44">
        <f t="shared" si="4300"/>
        <v>13000</v>
      </c>
      <c r="L6228" s="44">
        <v>3000</v>
      </c>
      <c r="M6228" s="44">
        <v>0</v>
      </c>
      <c r="N6228" s="44">
        <v>10000</v>
      </c>
      <c r="O6228" s="44">
        <v>0</v>
      </c>
      <c r="P6228" s="44">
        <v>0</v>
      </c>
      <c r="Q6228" s="44">
        <v>27000</v>
      </c>
      <c r="R6228" s="44">
        <v>11000</v>
      </c>
      <c r="S6228" s="44">
        <v>11000</v>
      </c>
      <c r="T6228" s="44">
        <f t="shared" si="4310"/>
        <v>0</v>
      </c>
      <c r="U6228" s="44">
        <v>0</v>
      </c>
      <c r="V6228" s="44">
        <v>0</v>
      </c>
      <c r="W6228" s="44">
        <v>0</v>
      </c>
      <c r="X6228" s="44">
        <f t="shared" si="4311"/>
        <v>11000</v>
      </c>
      <c r="Y6228" s="209">
        <f t="shared" si="4307"/>
        <v>100</v>
      </c>
    </row>
    <row r="6229" spans="1:25">
      <c r="A6229" s="23" t="s">
        <v>2045</v>
      </c>
      <c r="B6229" s="23" t="s">
        <v>172</v>
      </c>
      <c r="C6229" s="23" t="s">
        <v>859</v>
      </c>
      <c r="D6229" s="23" t="s">
        <v>2091</v>
      </c>
      <c r="E6229" s="22">
        <v>6132</v>
      </c>
      <c r="F6229" s="23"/>
      <c r="G6229" s="128" t="s">
        <v>3150</v>
      </c>
      <c r="H6229" s="32" t="s">
        <v>25</v>
      </c>
      <c r="I6229" s="44">
        <f t="shared" si="4298"/>
        <v>27300</v>
      </c>
      <c r="J6229" s="44">
        <v>27300</v>
      </c>
      <c r="K6229" s="44">
        <f t="shared" si="4300"/>
        <v>0</v>
      </c>
      <c r="L6229" s="44">
        <v>0</v>
      </c>
      <c r="M6229" s="44">
        <v>0</v>
      </c>
      <c r="N6229" s="44">
        <v>0</v>
      </c>
      <c r="O6229" s="44">
        <v>0</v>
      </c>
      <c r="P6229" s="44">
        <v>0</v>
      </c>
      <c r="Q6229" s="44">
        <v>27300</v>
      </c>
      <c r="R6229" s="44">
        <v>27300</v>
      </c>
      <c r="S6229" s="44">
        <v>23000</v>
      </c>
      <c r="T6229" s="44">
        <f t="shared" si="4310"/>
        <v>4300</v>
      </c>
      <c r="U6229" s="44">
        <v>4300</v>
      </c>
      <c r="V6229" s="44">
        <v>0</v>
      </c>
      <c r="W6229" s="44">
        <v>0</v>
      </c>
      <c r="X6229" s="44">
        <f t="shared" si="4311"/>
        <v>27300</v>
      </c>
      <c r="Y6229" s="209">
        <f t="shared" si="4307"/>
        <v>100</v>
      </c>
    </row>
    <row r="6230" spans="1:25">
      <c r="A6230" s="23" t="s">
        <v>2045</v>
      </c>
      <c r="B6230" s="23" t="s">
        <v>172</v>
      </c>
      <c r="C6230" s="23" t="s">
        <v>859</v>
      </c>
      <c r="D6230" s="23" t="s">
        <v>2091</v>
      </c>
      <c r="E6230" s="22">
        <v>6133</v>
      </c>
      <c r="F6230" s="23"/>
      <c r="G6230" s="128" t="s">
        <v>3150</v>
      </c>
      <c r="H6230" s="32" t="s">
        <v>26</v>
      </c>
      <c r="I6230" s="44">
        <f t="shared" si="4298"/>
        <v>12900</v>
      </c>
      <c r="J6230" s="44">
        <v>12900</v>
      </c>
      <c r="K6230" s="44">
        <f t="shared" si="4300"/>
        <v>0</v>
      </c>
      <c r="L6230" s="44">
        <v>0</v>
      </c>
      <c r="M6230" s="44">
        <v>0</v>
      </c>
      <c r="N6230" s="44">
        <v>0</v>
      </c>
      <c r="O6230" s="44">
        <v>0</v>
      </c>
      <c r="P6230" s="44">
        <v>0</v>
      </c>
      <c r="Q6230" s="44">
        <v>12900</v>
      </c>
      <c r="R6230" s="44">
        <v>12900</v>
      </c>
      <c r="S6230" s="44">
        <v>10400</v>
      </c>
      <c r="T6230" s="44">
        <f t="shared" si="4310"/>
        <v>2500</v>
      </c>
      <c r="U6230" s="44">
        <v>1000</v>
      </c>
      <c r="V6230" s="44">
        <v>1000</v>
      </c>
      <c r="W6230" s="44">
        <v>500</v>
      </c>
      <c r="X6230" s="44">
        <f t="shared" si="4311"/>
        <v>12900</v>
      </c>
      <c r="Y6230" s="209">
        <f t="shared" si="4307"/>
        <v>100</v>
      </c>
    </row>
    <row r="6231" spans="1:25">
      <c r="A6231" s="23" t="s">
        <v>2045</v>
      </c>
      <c r="B6231" s="23" t="s">
        <v>172</v>
      </c>
      <c r="C6231" s="23" t="s">
        <v>859</v>
      </c>
      <c r="D6231" s="23" t="s">
        <v>2091</v>
      </c>
      <c r="E6231" s="22">
        <v>6134</v>
      </c>
      <c r="F6231" s="23"/>
      <c r="G6231" s="128" t="s">
        <v>3150</v>
      </c>
      <c r="H6231" s="32" t="s">
        <v>27</v>
      </c>
      <c r="I6231" s="44">
        <f t="shared" si="4298"/>
        <v>23500</v>
      </c>
      <c r="J6231" s="44">
        <v>18500</v>
      </c>
      <c r="K6231" s="44">
        <f t="shared" si="4300"/>
        <v>5000</v>
      </c>
      <c r="L6231" s="44">
        <v>5000</v>
      </c>
      <c r="M6231" s="44">
        <v>0</v>
      </c>
      <c r="N6231" s="44">
        <v>0</v>
      </c>
      <c r="O6231" s="44">
        <v>0</v>
      </c>
      <c r="P6231" s="44">
        <v>0</v>
      </c>
      <c r="Q6231" s="44">
        <v>36100</v>
      </c>
      <c r="R6231" s="44">
        <v>24500</v>
      </c>
      <c r="S6231" s="44">
        <v>24500</v>
      </c>
      <c r="T6231" s="44">
        <f t="shared" si="4310"/>
        <v>0</v>
      </c>
      <c r="U6231" s="44">
        <v>0</v>
      </c>
      <c r="V6231" s="44">
        <v>0</v>
      </c>
      <c r="W6231" s="44">
        <v>0</v>
      </c>
      <c r="X6231" s="44">
        <f t="shared" si="4311"/>
        <v>24500</v>
      </c>
      <c r="Y6231" s="209">
        <f t="shared" si="4307"/>
        <v>100</v>
      </c>
    </row>
    <row r="6232" spans="1:25">
      <c r="A6232" s="23" t="s">
        <v>2045</v>
      </c>
      <c r="B6232" s="23" t="s">
        <v>172</v>
      </c>
      <c r="C6232" s="23" t="s">
        <v>859</v>
      </c>
      <c r="D6232" s="23" t="s">
        <v>2091</v>
      </c>
      <c r="E6232" s="22">
        <v>6135</v>
      </c>
      <c r="F6232" s="23"/>
      <c r="G6232" s="128" t="s">
        <v>3150</v>
      </c>
      <c r="H6232" s="32" t="s">
        <v>28</v>
      </c>
      <c r="I6232" s="44">
        <f t="shared" si="4298"/>
        <v>7125</v>
      </c>
      <c r="J6232" s="44">
        <v>4125</v>
      </c>
      <c r="K6232" s="44">
        <f t="shared" si="4300"/>
        <v>3000</v>
      </c>
      <c r="L6232" s="44">
        <v>3000</v>
      </c>
      <c r="M6232" s="44">
        <v>0</v>
      </c>
      <c r="N6232" s="44">
        <v>0</v>
      </c>
      <c r="O6232" s="44">
        <v>0</v>
      </c>
      <c r="P6232" s="44">
        <v>0</v>
      </c>
      <c r="Q6232" s="44">
        <v>9625</v>
      </c>
      <c r="R6232" s="44">
        <v>6625</v>
      </c>
      <c r="S6232" s="44">
        <v>6000</v>
      </c>
      <c r="T6232" s="44">
        <f t="shared" si="4310"/>
        <v>625</v>
      </c>
      <c r="U6232" s="44">
        <v>625</v>
      </c>
      <c r="V6232" s="44">
        <v>0</v>
      </c>
      <c r="W6232" s="44">
        <v>0</v>
      </c>
      <c r="X6232" s="44">
        <f t="shared" si="4311"/>
        <v>6625</v>
      </c>
      <c r="Y6232" s="209">
        <f t="shared" si="4307"/>
        <v>100</v>
      </c>
    </row>
    <row r="6233" spans="1:25">
      <c r="A6233" s="23" t="s">
        <v>2045</v>
      </c>
      <c r="B6233" s="23" t="s">
        <v>172</v>
      </c>
      <c r="C6233" s="23" t="s">
        <v>859</v>
      </c>
      <c r="D6233" s="23" t="s">
        <v>2091</v>
      </c>
      <c r="E6233" s="22">
        <v>6136</v>
      </c>
      <c r="F6233" s="23"/>
      <c r="G6233" s="128" t="s">
        <v>3150</v>
      </c>
      <c r="H6233" s="32" t="s">
        <v>29</v>
      </c>
      <c r="I6233" s="44">
        <f t="shared" si="4298"/>
        <v>1000</v>
      </c>
      <c r="J6233" s="44">
        <v>1000</v>
      </c>
      <c r="K6233" s="44">
        <f t="shared" si="4300"/>
        <v>0</v>
      </c>
      <c r="L6233" s="44">
        <v>0</v>
      </c>
      <c r="M6233" s="44">
        <v>0</v>
      </c>
      <c r="N6233" s="44">
        <v>0</v>
      </c>
      <c r="O6233" s="44">
        <v>0</v>
      </c>
      <c r="P6233" s="44">
        <v>0</v>
      </c>
      <c r="Q6233" s="44">
        <v>4500</v>
      </c>
      <c r="R6233" s="44">
        <v>4500</v>
      </c>
      <c r="S6233" s="44">
        <v>3700</v>
      </c>
      <c r="T6233" s="44">
        <f t="shared" si="4310"/>
        <v>800</v>
      </c>
      <c r="U6233" s="44">
        <v>100</v>
      </c>
      <c r="V6233" s="44">
        <v>100</v>
      </c>
      <c r="W6233" s="44">
        <v>600</v>
      </c>
      <c r="X6233" s="44">
        <f t="shared" si="4311"/>
        <v>4500</v>
      </c>
      <c r="Y6233" s="209">
        <f t="shared" si="4307"/>
        <v>100</v>
      </c>
    </row>
    <row r="6234" spans="1:25">
      <c r="A6234" s="23" t="s">
        <v>2045</v>
      </c>
      <c r="B6234" s="23" t="s">
        <v>172</v>
      </c>
      <c r="C6234" s="23" t="s">
        <v>859</v>
      </c>
      <c r="D6234" s="23" t="s">
        <v>2091</v>
      </c>
      <c r="E6234" s="22">
        <v>6137</v>
      </c>
      <c r="F6234" s="23"/>
      <c r="G6234" s="128" t="s">
        <v>3150</v>
      </c>
      <c r="H6234" s="32" t="s">
        <v>30</v>
      </c>
      <c r="I6234" s="44">
        <f t="shared" si="4298"/>
        <v>9950</v>
      </c>
      <c r="J6234" s="44">
        <v>6950</v>
      </c>
      <c r="K6234" s="44">
        <f t="shared" si="4300"/>
        <v>3000</v>
      </c>
      <c r="L6234" s="44">
        <v>3000</v>
      </c>
      <c r="M6234" s="44">
        <v>0</v>
      </c>
      <c r="N6234" s="44">
        <v>0</v>
      </c>
      <c r="O6234" s="44">
        <v>0</v>
      </c>
      <c r="P6234" s="44">
        <v>0</v>
      </c>
      <c r="Q6234" s="44">
        <v>19950</v>
      </c>
      <c r="R6234" s="44">
        <v>16950</v>
      </c>
      <c r="S6234" s="44">
        <v>14950</v>
      </c>
      <c r="T6234" s="44">
        <f t="shared" si="4310"/>
        <v>2000</v>
      </c>
      <c r="U6234" s="44">
        <v>2000</v>
      </c>
      <c r="V6234" s="44">
        <v>0</v>
      </c>
      <c r="W6234" s="44">
        <v>0</v>
      </c>
      <c r="X6234" s="44">
        <f t="shared" si="4311"/>
        <v>16950</v>
      </c>
      <c r="Y6234" s="209">
        <f t="shared" si="4307"/>
        <v>100</v>
      </c>
    </row>
    <row r="6235" spans="1:25">
      <c r="A6235" s="23" t="s">
        <v>2045</v>
      </c>
      <c r="B6235" s="23" t="s">
        <v>172</v>
      </c>
      <c r="C6235" s="23" t="s">
        <v>859</v>
      </c>
      <c r="D6235" s="23" t="s">
        <v>2091</v>
      </c>
      <c r="E6235" s="22">
        <v>6138</v>
      </c>
      <c r="F6235" s="23"/>
      <c r="G6235" s="128" t="s">
        <v>3150</v>
      </c>
      <c r="H6235" s="32" t="s">
        <v>31</v>
      </c>
      <c r="I6235" s="44">
        <f t="shared" si="4298"/>
        <v>4058</v>
      </c>
      <c r="J6235" s="44">
        <v>4058</v>
      </c>
      <c r="K6235" s="44">
        <f t="shared" si="4300"/>
        <v>0</v>
      </c>
      <c r="L6235" s="44">
        <v>0</v>
      </c>
      <c r="M6235" s="44">
        <v>0</v>
      </c>
      <c r="N6235" s="44">
        <v>0</v>
      </c>
      <c r="O6235" s="44">
        <v>0</v>
      </c>
      <c r="P6235" s="44">
        <v>0</v>
      </c>
      <c r="Q6235" s="44">
        <v>7058</v>
      </c>
      <c r="R6235" s="44">
        <v>7058</v>
      </c>
      <c r="S6235" s="44">
        <v>3400</v>
      </c>
      <c r="T6235" s="44">
        <f t="shared" si="4310"/>
        <v>3658</v>
      </c>
      <c r="U6235" s="44">
        <v>1300</v>
      </c>
      <c r="V6235" s="44">
        <v>1300</v>
      </c>
      <c r="W6235" s="44">
        <v>1058</v>
      </c>
      <c r="X6235" s="44">
        <f t="shared" si="4311"/>
        <v>7058</v>
      </c>
      <c r="Y6235" s="209">
        <f t="shared" si="4307"/>
        <v>100</v>
      </c>
    </row>
    <row r="6236" spans="1:25">
      <c r="A6236" s="20" t="s">
        <v>2045</v>
      </c>
      <c r="B6236" s="20" t="s">
        <v>172</v>
      </c>
      <c r="C6236" s="20" t="s">
        <v>859</v>
      </c>
      <c r="D6236" s="20" t="s">
        <v>2091</v>
      </c>
      <c r="E6236" s="20" t="s">
        <v>144</v>
      </c>
      <c r="F6236" s="23" t="s">
        <v>0</v>
      </c>
      <c r="G6236" s="154" t="s">
        <v>0</v>
      </c>
      <c r="H6236" s="21" t="s">
        <v>32</v>
      </c>
      <c r="I6236" s="66">
        <f t="shared" si="4298"/>
        <v>169531</v>
      </c>
      <c r="J6236" s="66">
        <f t="shared" ref="J6236:P6236" si="4316">SUM(J6237:J6239)</f>
        <v>128531</v>
      </c>
      <c r="K6236" s="66">
        <f t="shared" si="4300"/>
        <v>41000</v>
      </c>
      <c r="L6236" s="66">
        <f t="shared" si="4316"/>
        <v>16000</v>
      </c>
      <c r="M6236" s="66">
        <f t="shared" si="4316"/>
        <v>5000</v>
      </c>
      <c r="N6236" s="66">
        <f t="shared" si="4316"/>
        <v>20000</v>
      </c>
      <c r="O6236" s="66">
        <f t="shared" si="4316"/>
        <v>0</v>
      </c>
      <c r="P6236" s="66">
        <f t="shared" si="4316"/>
        <v>0</v>
      </c>
      <c r="Q6236" s="66">
        <f>SUM(Q6237:Q6239)</f>
        <v>220527</v>
      </c>
      <c r="R6236" s="66">
        <f>SUM(R6237:R6239)</f>
        <v>184527</v>
      </c>
      <c r="S6236" s="66">
        <f>SUM(S6237:S6239)</f>
        <v>183068</v>
      </c>
      <c r="T6236" s="66">
        <f t="shared" ref="T6236:X6236" si="4317">SUM(T6237:T6239)</f>
        <v>1459</v>
      </c>
      <c r="U6236" s="66">
        <f t="shared" si="4317"/>
        <v>820</v>
      </c>
      <c r="V6236" s="66">
        <f t="shared" si="4317"/>
        <v>320</v>
      </c>
      <c r="W6236" s="66">
        <f t="shared" si="4317"/>
        <v>319</v>
      </c>
      <c r="X6236" s="66">
        <f t="shared" si="4317"/>
        <v>184527</v>
      </c>
      <c r="Y6236" s="208">
        <f t="shared" si="4307"/>
        <v>100</v>
      </c>
    </row>
    <row r="6237" spans="1:25">
      <c r="A6237" s="23" t="s">
        <v>2045</v>
      </c>
      <c r="B6237" s="23" t="s">
        <v>172</v>
      </c>
      <c r="C6237" s="23" t="s">
        <v>859</v>
      </c>
      <c r="D6237" s="23" t="s">
        <v>2091</v>
      </c>
      <c r="E6237" s="22">
        <v>6139</v>
      </c>
      <c r="F6237" s="23"/>
      <c r="G6237" s="128" t="s">
        <v>3150</v>
      </c>
      <c r="H6237" s="32" t="s">
        <v>32</v>
      </c>
      <c r="I6237" s="44">
        <f t="shared" si="4298"/>
        <v>156000</v>
      </c>
      <c r="J6237" s="44">
        <v>115000</v>
      </c>
      <c r="K6237" s="44">
        <f t="shared" si="4300"/>
        <v>41000</v>
      </c>
      <c r="L6237" s="44">
        <v>16000</v>
      </c>
      <c r="M6237" s="44">
        <v>5000</v>
      </c>
      <c r="N6237" s="44">
        <v>20000</v>
      </c>
      <c r="O6237" s="44">
        <v>0</v>
      </c>
      <c r="P6237" s="44">
        <v>0</v>
      </c>
      <c r="Q6237" s="44">
        <v>206830</v>
      </c>
      <c r="R6237" s="44">
        <v>170830</v>
      </c>
      <c r="S6237" s="44">
        <v>170830</v>
      </c>
      <c r="T6237" s="44">
        <f t="shared" si="4310"/>
        <v>0</v>
      </c>
      <c r="U6237" s="44">
        <v>0</v>
      </c>
      <c r="V6237" s="44">
        <v>0</v>
      </c>
      <c r="W6237" s="44">
        <v>0</v>
      </c>
      <c r="X6237" s="44">
        <f t="shared" si="4311"/>
        <v>170830</v>
      </c>
      <c r="Y6237" s="209">
        <f t="shared" si="4307"/>
        <v>100</v>
      </c>
    </row>
    <row r="6238" spans="1:25">
      <c r="A6238" s="23" t="s">
        <v>2045</v>
      </c>
      <c r="B6238" s="23" t="s">
        <v>172</v>
      </c>
      <c r="C6238" s="23" t="s">
        <v>859</v>
      </c>
      <c r="D6238" s="23" t="s">
        <v>2091</v>
      </c>
      <c r="E6238" s="22">
        <v>6139</v>
      </c>
      <c r="F6238" s="23" t="s">
        <v>2097</v>
      </c>
      <c r="G6238" s="128" t="s">
        <v>3150</v>
      </c>
      <c r="H6238" s="32" t="s">
        <v>152</v>
      </c>
      <c r="I6238" s="44">
        <f t="shared" si="4298"/>
        <v>3531</v>
      </c>
      <c r="J6238" s="44">
        <v>3531</v>
      </c>
      <c r="K6238" s="44">
        <f t="shared" si="4300"/>
        <v>0</v>
      </c>
      <c r="L6238" s="44">
        <v>0</v>
      </c>
      <c r="M6238" s="44">
        <v>0</v>
      </c>
      <c r="N6238" s="44">
        <v>0</v>
      </c>
      <c r="O6238" s="44">
        <v>0</v>
      </c>
      <c r="P6238" s="44">
        <v>0</v>
      </c>
      <c r="Q6238" s="44">
        <v>3697</v>
      </c>
      <c r="R6238" s="44">
        <v>3697</v>
      </c>
      <c r="S6238" s="44">
        <v>2738</v>
      </c>
      <c r="T6238" s="44">
        <f t="shared" si="4310"/>
        <v>959</v>
      </c>
      <c r="U6238" s="44">
        <v>320</v>
      </c>
      <c r="V6238" s="44">
        <v>320</v>
      </c>
      <c r="W6238" s="44">
        <v>319</v>
      </c>
      <c r="X6238" s="44">
        <f t="shared" si="4311"/>
        <v>3697</v>
      </c>
      <c r="Y6238" s="209">
        <f t="shared" si="4307"/>
        <v>100</v>
      </c>
    </row>
    <row r="6239" spans="1:25">
      <c r="A6239" s="23" t="s">
        <v>2045</v>
      </c>
      <c r="B6239" s="23" t="s">
        <v>172</v>
      </c>
      <c r="C6239" s="23" t="s">
        <v>859</v>
      </c>
      <c r="D6239" s="23" t="s">
        <v>2091</v>
      </c>
      <c r="E6239" s="22">
        <v>6139</v>
      </c>
      <c r="F6239" s="23" t="s">
        <v>2098</v>
      </c>
      <c r="G6239" s="128" t="s">
        <v>3150</v>
      </c>
      <c r="H6239" s="32" t="s">
        <v>2099</v>
      </c>
      <c r="I6239" s="44">
        <f t="shared" si="4298"/>
        <v>10000</v>
      </c>
      <c r="J6239" s="44">
        <v>10000</v>
      </c>
      <c r="K6239" s="44">
        <f t="shared" si="4300"/>
        <v>0</v>
      </c>
      <c r="L6239" s="44">
        <v>0</v>
      </c>
      <c r="M6239" s="44">
        <v>0</v>
      </c>
      <c r="N6239" s="44">
        <v>0</v>
      </c>
      <c r="O6239" s="44">
        <v>0</v>
      </c>
      <c r="P6239" s="44">
        <v>0</v>
      </c>
      <c r="Q6239" s="44">
        <v>10000</v>
      </c>
      <c r="R6239" s="44">
        <v>10000</v>
      </c>
      <c r="S6239" s="44">
        <v>9500</v>
      </c>
      <c r="T6239" s="44">
        <f t="shared" si="4310"/>
        <v>500</v>
      </c>
      <c r="U6239" s="44">
        <v>500</v>
      </c>
      <c r="V6239" s="44">
        <v>0</v>
      </c>
      <c r="W6239" s="44">
        <v>0</v>
      </c>
      <c r="X6239" s="44">
        <f t="shared" si="4311"/>
        <v>10000</v>
      </c>
      <c r="Y6239" s="209">
        <f t="shared" si="4307"/>
        <v>100</v>
      </c>
    </row>
    <row r="6240" spans="1:25" ht="20.399999999999999">
      <c r="A6240" s="20" t="s">
        <v>0</v>
      </c>
      <c r="B6240" s="20" t="s">
        <v>0</v>
      </c>
      <c r="C6240" s="20" t="s">
        <v>0</v>
      </c>
      <c r="D6240" s="21" t="s">
        <v>0</v>
      </c>
      <c r="E6240" s="21" t="s">
        <v>0</v>
      </c>
      <c r="F6240" s="21" t="s">
        <v>0</v>
      </c>
      <c r="G6240" s="150" t="s">
        <v>0</v>
      </c>
      <c r="H6240" s="30" t="s">
        <v>42</v>
      </c>
      <c r="I6240" s="60">
        <f t="shared" si="4298"/>
        <v>100</v>
      </c>
      <c r="J6240" s="60">
        <f t="shared" ref="J6240:X6241" si="4318">SUM(J6241)</f>
        <v>100</v>
      </c>
      <c r="K6240" s="60">
        <f t="shared" si="4300"/>
        <v>0</v>
      </c>
      <c r="L6240" s="60">
        <f t="shared" si="4318"/>
        <v>0</v>
      </c>
      <c r="M6240" s="60">
        <f t="shared" si="4318"/>
        <v>0</v>
      </c>
      <c r="N6240" s="60">
        <f t="shared" si="4318"/>
        <v>0</v>
      </c>
      <c r="O6240" s="60">
        <f t="shared" si="4318"/>
        <v>0</v>
      </c>
      <c r="P6240" s="60">
        <f t="shared" si="4318"/>
        <v>0</v>
      </c>
      <c r="Q6240" s="60">
        <f t="shared" si="4318"/>
        <v>26661</v>
      </c>
      <c r="R6240" s="60">
        <f t="shared" si="4318"/>
        <v>5965</v>
      </c>
      <c r="S6240" s="60">
        <f t="shared" si="4318"/>
        <v>5865</v>
      </c>
      <c r="T6240" s="60">
        <f t="shared" si="4318"/>
        <v>100</v>
      </c>
      <c r="U6240" s="60">
        <f t="shared" si="4318"/>
        <v>0</v>
      </c>
      <c r="V6240" s="60">
        <f t="shared" si="4318"/>
        <v>0</v>
      </c>
      <c r="W6240" s="60">
        <f t="shared" si="4318"/>
        <v>100</v>
      </c>
      <c r="X6240" s="60">
        <f t="shared" si="4318"/>
        <v>5965</v>
      </c>
      <c r="Y6240" s="226">
        <f t="shared" si="4307"/>
        <v>100</v>
      </c>
    </row>
    <row r="6241" spans="1:25">
      <c r="A6241" s="23" t="s">
        <v>2045</v>
      </c>
      <c r="B6241" s="23" t="s">
        <v>172</v>
      </c>
      <c r="C6241" s="23" t="s">
        <v>859</v>
      </c>
      <c r="D6241" s="23" t="s">
        <v>2091</v>
      </c>
      <c r="E6241" s="21" t="s">
        <v>159</v>
      </c>
      <c r="F6241" s="21" t="s">
        <v>0</v>
      </c>
      <c r="G6241" s="150" t="s">
        <v>0</v>
      </c>
      <c r="H6241" s="21" t="s">
        <v>34</v>
      </c>
      <c r="I6241" s="58">
        <f t="shared" si="4298"/>
        <v>100</v>
      </c>
      <c r="J6241" s="58">
        <f t="shared" si="4318"/>
        <v>100</v>
      </c>
      <c r="K6241" s="58">
        <f t="shared" si="4300"/>
        <v>0</v>
      </c>
      <c r="L6241" s="58">
        <f t="shared" si="4318"/>
        <v>0</v>
      </c>
      <c r="M6241" s="58">
        <f t="shared" si="4318"/>
        <v>0</v>
      </c>
      <c r="N6241" s="58">
        <f t="shared" si="4318"/>
        <v>0</v>
      </c>
      <c r="O6241" s="58">
        <f t="shared" si="4318"/>
        <v>0</v>
      </c>
      <c r="P6241" s="58">
        <f t="shared" si="4318"/>
        <v>0</v>
      </c>
      <c r="Q6241" s="58">
        <f t="shared" si="4318"/>
        <v>26661</v>
      </c>
      <c r="R6241" s="58">
        <f t="shared" si="4318"/>
        <v>5965</v>
      </c>
      <c r="S6241" s="58">
        <f t="shared" si="4318"/>
        <v>5865</v>
      </c>
      <c r="T6241" s="58">
        <f t="shared" si="4318"/>
        <v>100</v>
      </c>
      <c r="U6241" s="58">
        <f t="shared" si="4318"/>
        <v>0</v>
      </c>
      <c r="V6241" s="58">
        <f t="shared" si="4318"/>
        <v>0</v>
      </c>
      <c r="W6241" s="58">
        <f t="shared" si="4318"/>
        <v>100</v>
      </c>
      <c r="X6241" s="58">
        <f t="shared" si="4318"/>
        <v>5965</v>
      </c>
      <c r="Y6241" s="210">
        <f t="shared" si="4307"/>
        <v>100</v>
      </c>
    </row>
    <row r="6242" spans="1:25">
      <c r="A6242" s="23" t="s">
        <v>2045</v>
      </c>
      <c r="B6242" s="23" t="s">
        <v>172</v>
      </c>
      <c r="C6242" s="23" t="s">
        <v>859</v>
      </c>
      <c r="D6242" s="23" t="s">
        <v>2091</v>
      </c>
      <c r="E6242" s="22">
        <v>6148</v>
      </c>
      <c r="F6242" s="23"/>
      <c r="G6242" s="128" t="s">
        <v>3150</v>
      </c>
      <c r="H6242" s="32" t="s">
        <v>41</v>
      </c>
      <c r="I6242" s="44">
        <f t="shared" si="4298"/>
        <v>100</v>
      </c>
      <c r="J6242" s="44">
        <v>100</v>
      </c>
      <c r="K6242" s="44">
        <f t="shared" si="4300"/>
        <v>0</v>
      </c>
      <c r="L6242" s="44">
        <v>0</v>
      </c>
      <c r="M6242" s="44">
        <v>0</v>
      </c>
      <c r="N6242" s="44">
        <v>0</v>
      </c>
      <c r="O6242" s="44">
        <v>0</v>
      </c>
      <c r="P6242" s="44">
        <v>0</v>
      </c>
      <c r="Q6242" s="44">
        <v>26661</v>
      </c>
      <c r="R6242" s="44">
        <v>5965</v>
      </c>
      <c r="S6242" s="44">
        <v>5865</v>
      </c>
      <c r="T6242" s="44">
        <f t="shared" si="4310"/>
        <v>100</v>
      </c>
      <c r="U6242" s="44">
        <v>0</v>
      </c>
      <c r="V6242" s="44">
        <v>0</v>
      </c>
      <c r="W6242" s="44">
        <v>100</v>
      </c>
      <c r="X6242" s="44">
        <f t="shared" si="4311"/>
        <v>5965</v>
      </c>
      <c r="Y6242" s="209">
        <f t="shared" si="4307"/>
        <v>100</v>
      </c>
    </row>
    <row r="6243" spans="1:25" ht="20.399999999999999">
      <c r="A6243" s="20" t="s">
        <v>0</v>
      </c>
      <c r="B6243" s="20" t="s">
        <v>0</v>
      </c>
      <c r="C6243" s="20" t="s">
        <v>0</v>
      </c>
      <c r="D6243" s="21" t="s">
        <v>0</v>
      </c>
      <c r="E6243" s="21" t="s">
        <v>0</v>
      </c>
      <c r="F6243" s="21" t="s">
        <v>0</v>
      </c>
      <c r="G6243" s="150" t="s">
        <v>0</v>
      </c>
      <c r="H6243" s="30" t="s">
        <v>60</v>
      </c>
      <c r="I6243" s="60">
        <f t="shared" si="4298"/>
        <v>65000</v>
      </c>
      <c r="J6243" s="60">
        <f t="shared" ref="J6243:X6243" si="4319">SUM(J6244)</f>
        <v>40000</v>
      </c>
      <c r="K6243" s="60">
        <f t="shared" si="4300"/>
        <v>25000</v>
      </c>
      <c r="L6243" s="60">
        <f t="shared" si="4319"/>
        <v>15000</v>
      </c>
      <c r="M6243" s="60">
        <f t="shared" si="4319"/>
        <v>10000</v>
      </c>
      <c r="N6243" s="60">
        <f t="shared" si="4319"/>
        <v>0</v>
      </c>
      <c r="O6243" s="60">
        <f t="shared" si="4319"/>
        <v>0</v>
      </c>
      <c r="P6243" s="60">
        <f t="shared" si="4319"/>
        <v>0</v>
      </c>
      <c r="Q6243" s="60">
        <f t="shared" si="4319"/>
        <v>66230</v>
      </c>
      <c r="R6243" s="60">
        <f t="shared" si="4319"/>
        <v>45830</v>
      </c>
      <c r="S6243" s="60">
        <f t="shared" si="4319"/>
        <v>45830</v>
      </c>
      <c r="T6243" s="60">
        <f t="shared" si="4319"/>
        <v>0</v>
      </c>
      <c r="U6243" s="60">
        <f t="shared" si="4319"/>
        <v>0</v>
      </c>
      <c r="V6243" s="60">
        <f t="shared" si="4319"/>
        <v>0</v>
      </c>
      <c r="W6243" s="60">
        <f t="shared" si="4319"/>
        <v>0</v>
      </c>
      <c r="X6243" s="60">
        <f t="shared" si="4319"/>
        <v>45830</v>
      </c>
      <c r="Y6243" s="226">
        <f t="shared" si="4307"/>
        <v>100</v>
      </c>
    </row>
    <row r="6244" spans="1:25">
      <c r="A6244" s="23" t="s">
        <v>2045</v>
      </c>
      <c r="B6244" s="23" t="s">
        <v>172</v>
      </c>
      <c r="C6244" s="23" t="s">
        <v>859</v>
      </c>
      <c r="D6244" s="23" t="s">
        <v>2091</v>
      </c>
      <c r="E6244" s="21" t="s">
        <v>166</v>
      </c>
      <c r="F6244" s="21" t="s">
        <v>0</v>
      </c>
      <c r="G6244" s="150" t="s">
        <v>0</v>
      </c>
      <c r="H6244" s="21" t="s">
        <v>53</v>
      </c>
      <c r="I6244" s="58">
        <f t="shared" si="4298"/>
        <v>65000</v>
      </c>
      <c r="J6244" s="58">
        <f t="shared" ref="J6244:P6244" si="4320">SUM(J6245:J6246)</f>
        <v>40000</v>
      </c>
      <c r="K6244" s="58">
        <f t="shared" si="4300"/>
        <v>25000</v>
      </c>
      <c r="L6244" s="58">
        <f t="shared" si="4320"/>
        <v>15000</v>
      </c>
      <c r="M6244" s="58">
        <f t="shared" si="4320"/>
        <v>10000</v>
      </c>
      <c r="N6244" s="58">
        <f t="shared" si="4320"/>
        <v>0</v>
      </c>
      <c r="O6244" s="58">
        <f t="shared" si="4320"/>
        <v>0</v>
      </c>
      <c r="P6244" s="58">
        <f t="shared" si="4320"/>
        <v>0</v>
      </c>
      <c r="Q6244" s="58">
        <f>SUM(Q6245:Q6246)</f>
        <v>66230</v>
      </c>
      <c r="R6244" s="58">
        <f>SUM(R6245:R6246)</f>
        <v>45830</v>
      </c>
      <c r="S6244" s="58">
        <f>SUM(S6245:S6246)</f>
        <v>45830</v>
      </c>
      <c r="T6244" s="58">
        <f t="shared" ref="T6244:X6244" si="4321">SUM(T6245:T6246)</f>
        <v>0</v>
      </c>
      <c r="U6244" s="58">
        <f t="shared" si="4321"/>
        <v>0</v>
      </c>
      <c r="V6244" s="58">
        <f t="shared" si="4321"/>
        <v>0</v>
      </c>
      <c r="W6244" s="58">
        <f t="shared" si="4321"/>
        <v>0</v>
      </c>
      <c r="X6244" s="58">
        <f t="shared" si="4321"/>
        <v>45830</v>
      </c>
      <c r="Y6244" s="210">
        <f t="shared" si="4307"/>
        <v>100</v>
      </c>
    </row>
    <row r="6245" spans="1:25">
      <c r="A6245" s="23" t="s">
        <v>2045</v>
      </c>
      <c r="B6245" s="23" t="s">
        <v>172</v>
      </c>
      <c r="C6245" s="23" t="s">
        <v>859</v>
      </c>
      <c r="D6245" s="23" t="s">
        <v>2091</v>
      </c>
      <c r="E6245" s="22">
        <v>8213</v>
      </c>
      <c r="F6245" s="23"/>
      <c r="G6245" s="128" t="s">
        <v>3150</v>
      </c>
      <c r="H6245" s="32" t="s">
        <v>56</v>
      </c>
      <c r="I6245" s="44">
        <f t="shared" si="4298"/>
        <v>39000</v>
      </c>
      <c r="J6245" s="44">
        <v>15000</v>
      </c>
      <c r="K6245" s="44">
        <f t="shared" si="4300"/>
        <v>24000</v>
      </c>
      <c r="L6245" s="44">
        <v>14000</v>
      </c>
      <c r="M6245" s="44">
        <v>10000</v>
      </c>
      <c r="N6245" s="44">
        <v>0</v>
      </c>
      <c r="O6245" s="44">
        <v>0</v>
      </c>
      <c r="P6245" s="44">
        <v>0</v>
      </c>
      <c r="Q6245" s="44">
        <v>40230</v>
      </c>
      <c r="R6245" s="44">
        <v>20830</v>
      </c>
      <c r="S6245" s="44">
        <v>20830</v>
      </c>
      <c r="T6245" s="44">
        <f t="shared" si="4310"/>
        <v>0</v>
      </c>
      <c r="U6245" s="44">
        <v>0</v>
      </c>
      <c r="V6245" s="44">
        <v>0</v>
      </c>
      <c r="W6245" s="44">
        <v>0</v>
      </c>
      <c r="X6245" s="44">
        <f t="shared" si="4311"/>
        <v>20830</v>
      </c>
      <c r="Y6245" s="209">
        <f t="shared" si="4307"/>
        <v>100</v>
      </c>
    </row>
    <row r="6246" spans="1:25">
      <c r="A6246" s="23" t="s">
        <v>2045</v>
      </c>
      <c r="B6246" s="23" t="s">
        <v>172</v>
      </c>
      <c r="C6246" s="23" t="s">
        <v>859</v>
      </c>
      <c r="D6246" s="23" t="s">
        <v>2091</v>
      </c>
      <c r="E6246" s="22">
        <v>8216</v>
      </c>
      <c r="F6246" s="23"/>
      <c r="G6246" s="128" t="s">
        <v>3150</v>
      </c>
      <c r="H6246" s="32" t="s">
        <v>59</v>
      </c>
      <c r="I6246" s="44">
        <f t="shared" si="4298"/>
        <v>26000</v>
      </c>
      <c r="J6246" s="44">
        <v>25000</v>
      </c>
      <c r="K6246" s="44">
        <f t="shared" si="4300"/>
        <v>1000</v>
      </c>
      <c r="L6246" s="44">
        <v>1000</v>
      </c>
      <c r="M6246" s="44">
        <v>0</v>
      </c>
      <c r="N6246" s="44">
        <v>0</v>
      </c>
      <c r="O6246" s="44">
        <v>0</v>
      </c>
      <c r="P6246" s="44">
        <v>0</v>
      </c>
      <c r="Q6246" s="44">
        <v>26000</v>
      </c>
      <c r="R6246" s="44">
        <v>25000</v>
      </c>
      <c r="S6246" s="44">
        <v>25000</v>
      </c>
      <c r="T6246" s="44">
        <f t="shared" si="4310"/>
        <v>0</v>
      </c>
      <c r="U6246" s="44">
        <v>0</v>
      </c>
      <c r="V6246" s="44">
        <v>0</v>
      </c>
      <c r="W6246" s="44">
        <v>0</v>
      </c>
      <c r="X6246" s="44">
        <f t="shared" si="4311"/>
        <v>25000</v>
      </c>
      <c r="Y6246" s="209">
        <f t="shared" si="4307"/>
        <v>100</v>
      </c>
    </row>
    <row r="6247" spans="1:25">
      <c r="A6247" s="32" t="s">
        <v>0</v>
      </c>
      <c r="B6247" s="32" t="s">
        <v>0</v>
      </c>
      <c r="C6247" s="32" t="s">
        <v>0</v>
      </c>
      <c r="D6247" s="32" t="s">
        <v>0</v>
      </c>
      <c r="E6247" s="32" t="s">
        <v>0</v>
      </c>
      <c r="F6247" s="32" t="s">
        <v>0</v>
      </c>
      <c r="G6247" s="154" t="s">
        <v>0</v>
      </c>
      <c r="H6247" s="30" t="s">
        <v>2100</v>
      </c>
      <c r="I6247" s="31">
        <f t="shared" si="4298"/>
        <v>1662635</v>
      </c>
      <c r="J6247" s="31">
        <f t="shared" ref="J6247:P6247" si="4322">SUM(J6243,J6240,J6216)</f>
        <v>1572635</v>
      </c>
      <c r="K6247" s="31">
        <f t="shared" si="4300"/>
        <v>90000</v>
      </c>
      <c r="L6247" s="31">
        <f t="shared" si="4322"/>
        <v>45000</v>
      </c>
      <c r="M6247" s="31">
        <f t="shared" si="4322"/>
        <v>15000</v>
      </c>
      <c r="N6247" s="31">
        <f t="shared" si="4322"/>
        <v>30000</v>
      </c>
      <c r="O6247" s="31">
        <f t="shared" si="4322"/>
        <v>0</v>
      </c>
      <c r="P6247" s="31">
        <f t="shared" si="4322"/>
        <v>0</v>
      </c>
      <c r="Q6247" s="31">
        <f>SUM(Q6243,Q6240,Q6216)</f>
        <v>1888280</v>
      </c>
      <c r="R6247" s="31">
        <f>SUM(R6243,R6240,R6216)</f>
        <v>1777584</v>
      </c>
      <c r="S6247" s="31">
        <f>SUM(S6243,S6240,S6216)</f>
        <v>1409720</v>
      </c>
      <c r="T6247" s="31">
        <f t="shared" ref="T6247:X6247" si="4323">SUM(T6243,T6240,T6216)</f>
        <v>367864</v>
      </c>
      <c r="U6247" s="31">
        <f t="shared" si="4323"/>
        <v>123145</v>
      </c>
      <c r="V6247" s="31">
        <f t="shared" si="4323"/>
        <v>129863</v>
      </c>
      <c r="W6247" s="31">
        <f t="shared" si="4323"/>
        <v>114856</v>
      </c>
      <c r="X6247" s="31">
        <f t="shared" si="4323"/>
        <v>1777584</v>
      </c>
      <c r="Y6247" s="220">
        <f t="shared" si="4307"/>
        <v>100</v>
      </c>
    </row>
    <row r="6248" spans="1:25" ht="15" thickBot="1">
      <c r="A6248" s="32" t="s">
        <v>0</v>
      </c>
      <c r="B6248" s="32" t="s">
        <v>0</v>
      </c>
      <c r="C6248" s="32" t="s">
        <v>0</v>
      </c>
      <c r="D6248" s="32" t="s">
        <v>0</v>
      </c>
      <c r="E6248" s="32" t="s">
        <v>0</v>
      </c>
      <c r="F6248" s="32" t="s">
        <v>0</v>
      </c>
      <c r="G6248" s="154" t="s">
        <v>0</v>
      </c>
      <c r="H6248" s="21" t="s">
        <v>170</v>
      </c>
      <c r="I6248" s="66">
        <f t="shared" si="4298"/>
        <v>42</v>
      </c>
      <c r="J6248" s="66">
        <v>42</v>
      </c>
      <c r="K6248" s="66">
        <f t="shared" si="4300"/>
        <v>0</v>
      </c>
      <c r="L6248" s="66" t="s">
        <v>0</v>
      </c>
      <c r="M6248" s="66" t="s">
        <v>0</v>
      </c>
      <c r="N6248" s="66" t="s">
        <v>0</v>
      </c>
      <c r="O6248" s="66" t="s">
        <v>0</v>
      </c>
      <c r="P6248" s="66" t="s">
        <v>0</v>
      </c>
      <c r="Q6248" s="66">
        <v>0</v>
      </c>
      <c r="R6248" s="66"/>
      <c r="S6248" s="66"/>
      <c r="T6248" s="66"/>
      <c r="U6248" s="66"/>
      <c r="V6248" s="66"/>
      <c r="W6248" s="66"/>
      <c r="X6248" s="66"/>
      <c r="Y6248" s="208">
        <v>0</v>
      </c>
    </row>
    <row r="6249" spans="1:25" ht="41.4" thickBot="1">
      <c r="A6249" s="252" t="s">
        <v>0</v>
      </c>
      <c r="B6249" s="252" t="s">
        <v>0</v>
      </c>
      <c r="C6249" s="252" t="s">
        <v>0</v>
      </c>
      <c r="D6249" s="252" t="s">
        <v>0</v>
      </c>
      <c r="E6249" s="252" t="s">
        <v>0</v>
      </c>
      <c r="F6249" s="252" t="s">
        <v>0</v>
      </c>
      <c r="G6249" s="258" t="s">
        <v>0</v>
      </c>
      <c r="H6249" s="24" t="s">
        <v>72</v>
      </c>
      <c r="I6249" s="1" t="s">
        <v>3093</v>
      </c>
      <c r="J6249" s="1" t="s">
        <v>3130</v>
      </c>
      <c r="K6249" s="1" t="s">
        <v>3</v>
      </c>
      <c r="L6249" s="1" t="s">
        <v>4</v>
      </c>
      <c r="M6249" s="1" t="s">
        <v>5</v>
      </c>
      <c r="N6249" s="1" t="s">
        <v>6</v>
      </c>
      <c r="O6249" s="1" t="s">
        <v>7</v>
      </c>
      <c r="P6249" s="1" t="s">
        <v>8</v>
      </c>
      <c r="Q6249" s="1" t="s">
        <v>3344</v>
      </c>
      <c r="R6249" s="1" t="s">
        <v>3427</v>
      </c>
      <c r="S6249" s="1" t="s">
        <v>3447</v>
      </c>
      <c r="T6249" s="1" t="s">
        <v>3448</v>
      </c>
      <c r="U6249" s="1" t="s">
        <v>3452</v>
      </c>
      <c r="V6249" s="1" t="s">
        <v>3449</v>
      </c>
      <c r="W6249" s="1" t="s">
        <v>3450</v>
      </c>
      <c r="X6249" s="1" t="s">
        <v>3451</v>
      </c>
      <c r="Y6249" s="216" t="s">
        <v>3385</v>
      </c>
    </row>
    <row r="6250" spans="1:25">
      <c r="A6250" s="253"/>
      <c r="B6250" s="253"/>
      <c r="C6250" s="253"/>
      <c r="D6250" s="253"/>
      <c r="E6250" s="253"/>
      <c r="F6250" s="253"/>
      <c r="G6250" s="259"/>
      <c r="H6250" s="33" t="s">
        <v>0</v>
      </c>
      <c r="I6250" s="45">
        <v>1</v>
      </c>
      <c r="J6250" s="45">
        <v>3</v>
      </c>
      <c r="K6250" s="45" t="s">
        <v>9</v>
      </c>
      <c r="L6250" s="45">
        <v>5</v>
      </c>
      <c r="M6250" s="45">
        <v>6</v>
      </c>
      <c r="N6250" s="45">
        <v>7</v>
      </c>
      <c r="O6250" s="45">
        <v>8</v>
      </c>
      <c r="P6250" s="45">
        <v>9</v>
      </c>
      <c r="Q6250" s="45">
        <v>1</v>
      </c>
      <c r="R6250" s="45">
        <v>2</v>
      </c>
      <c r="S6250" s="45">
        <v>3</v>
      </c>
      <c r="T6250" s="45" t="s">
        <v>3453</v>
      </c>
      <c r="U6250" s="45">
        <v>5</v>
      </c>
      <c r="V6250" s="45">
        <v>6</v>
      </c>
      <c r="W6250" s="45">
        <v>7</v>
      </c>
      <c r="X6250" s="45" t="s">
        <v>3454</v>
      </c>
      <c r="Y6250" s="276">
        <v>9</v>
      </c>
    </row>
    <row r="6251" spans="1:25">
      <c r="A6251" s="253"/>
      <c r="B6251" s="253"/>
      <c r="C6251" s="253"/>
      <c r="D6251" s="253"/>
      <c r="E6251" s="253"/>
      <c r="F6251" s="253"/>
      <c r="G6251" s="259"/>
      <c r="H6251" s="34" t="s">
        <v>105</v>
      </c>
      <c r="I6251" s="35">
        <f t="shared" si="4298"/>
        <v>1662635</v>
      </c>
      <c r="J6251" s="35">
        <f t="shared" ref="J6251:P6251" si="4324">SUM(J6247)</f>
        <v>1572635</v>
      </c>
      <c r="K6251" s="35">
        <f t="shared" si="4300"/>
        <v>90000</v>
      </c>
      <c r="L6251" s="35">
        <f t="shared" si="4324"/>
        <v>45000</v>
      </c>
      <c r="M6251" s="35">
        <f t="shared" si="4324"/>
        <v>15000</v>
      </c>
      <c r="N6251" s="35">
        <f t="shared" si="4324"/>
        <v>30000</v>
      </c>
      <c r="O6251" s="35">
        <f t="shared" si="4324"/>
        <v>0</v>
      </c>
      <c r="P6251" s="35">
        <f t="shared" si="4324"/>
        <v>0</v>
      </c>
      <c r="Q6251" s="35">
        <f>SUM(Q6247)</f>
        <v>1888280</v>
      </c>
      <c r="R6251" s="35">
        <f>SUM(R6247)</f>
        <v>1777584</v>
      </c>
      <c r="S6251" s="35">
        <f>SUM(S6247)</f>
        <v>1409720</v>
      </c>
      <c r="T6251" s="35">
        <f t="shared" ref="T6251:X6251" si="4325">SUM(T6247)</f>
        <v>367864</v>
      </c>
      <c r="U6251" s="35">
        <f t="shared" si="4325"/>
        <v>123145</v>
      </c>
      <c r="V6251" s="35">
        <f t="shared" si="4325"/>
        <v>129863</v>
      </c>
      <c r="W6251" s="35">
        <f t="shared" si="4325"/>
        <v>114856</v>
      </c>
      <c r="X6251" s="35">
        <f t="shared" si="4325"/>
        <v>1777584</v>
      </c>
      <c r="Y6251" s="218">
        <f t="shared" ref="Y6251:Y6252" si="4326">IF(R6251=0,0,(X6251/R6251)*100)</f>
        <v>100</v>
      </c>
    </row>
    <row r="6252" spans="1:25">
      <c r="A6252" s="253"/>
      <c r="B6252" s="253"/>
      <c r="C6252" s="253"/>
      <c r="D6252" s="253"/>
      <c r="E6252" s="253"/>
      <c r="F6252" s="253"/>
      <c r="G6252" s="259"/>
      <c r="H6252" s="36" t="s">
        <v>69</v>
      </c>
      <c r="I6252" s="35">
        <f t="shared" si="4298"/>
        <v>1662635</v>
      </c>
      <c r="J6252" s="35">
        <f t="shared" ref="J6252:P6252" si="4327">SUM(J6251)</f>
        <v>1572635</v>
      </c>
      <c r="K6252" s="35">
        <f t="shared" si="4300"/>
        <v>90000</v>
      </c>
      <c r="L6252" s="35">
        <f t="shared" si="4327"/>
        <v>45000</v>
      </c>
      <c r="M6252" s="35">
        <f t="shared" si="4327"/>
        <v>15000</v>
      </c>
      <c r="N6252" s="35">
        <f t="shared" si="4327"/>
        <v>30000</v>
      </c>
      <c r="O6252" s="35">
        <f t="shared" si="4327"/>
        <v>0</v>
      </c>
      <c r="P6252" s="35">
        <f t="shared" si="4327"/>
        <v>0</v>
      </c>
      <c r="Q6252" s="35">
        <f>SUM(Q6251)</f>
        <v>1888280</v>
      </c>
      <c r="R6252" s="35">
        <f>SUM(R6251)</f>
        <v>1777584</v>
      </c>
      <c r="S6252" s="35">
        <f>SUM(S6251)</f>
        <v>1409720</v>
      </c>
      <c r="T6252" s="35">
        <f t="shared" ref="T6252:X6252" si="4328">SUM(T6251)</f>
        <v>367864</v>
      </c>
      <c r="U6252" s="35">
        <f t="shared" si="4328"/>
        <v>123145</v>
      </c>
      <c r="V6252" s="35">
        <f t="shared" si="4328"/>
        <v>129863</v>
      </c>
      <c r="W6252" s="35">
        <f t="shared" si="4328"/>
        <v>114856</v>
      </c>
      <c r="X6252" s="35">
        <f t="shared" si="4328"/>
        <v>1777584</v>
      </c>
      <c r="Y6252" s="218">
        <f t="shared" si="4326"/>
        <v>100</v>
      </c>
    </row>
    <row r="6253" spans="1:25" ht="15" thickBot="1">
      <c r="A6253" s="254"/>
      <c r="B6253" s="254"/>
      <c r="C6253" s="254"/>
      <c r="D6253" s="254"/>
      <c r="E6253" s="254"/>
      <c r="F6253" s="254"/>
      <c r="G6253" s="260"/>
    </row>
    <row r="6254" spans="1:25" ht="41.4" thickBot="1">
      <c r="A6254" s="24" t="s">
        <v>123</v>
      </c>
      <c r="B6254" s="24" t="s">
        <v>124</v>
      </c>
      <c r="C6254" s="24" t="s">
        <v>125</v>
      </c>
      <c r="D6254" s="25" t="s">
        <v>0</v>
      </c>
      <c r="E6254" s="24" t="s">
        <v>126</v>
      </c>
      <c r="F6254" s="24" t="s">
        <v>127</v>
      </c>
      <c r="G6254" s="151" t="s">
        <v>128</v>
      </c>
      <c r="H6254" s="24" t="s">
        <v>1</v>
      </c>
      <c r="I6254" s="1" t="s">
        <v>3093</v>
      </c>
      <c r="J6254" s="1" t="s">
        <v>3130</v>
      </c>
      <c r="K6254" s="1" t="s">
        <v>3</v>
      </c>
      <c r="L6254" s="1" t="s">
        <v>4</v>
      </c>
      <c r="M6254" s="1" t="s">
        <v>5</v>
      </c>
      <c r="N6254" s="1" t="s">
        <v>6</v>
      </c>
      <c r="O6254" s="1" t="s">
        <v>7</v>
      </c>
      <c r="P6254" s="1" t="s">
        <v>8</v>
      </c>
      <c r="Q6254" s="1" t="s">
        <v>3344</v>
      </c>
      <c r="R6254" s="1" t="s">
        <v>3427</v>
      </c>
      <c r="S6254" s="1" t="s">
        <v>3447</v>
      </c>
      <c r="T6254" s="1" t="s">
        <v>3448</v>
      </c>
      <c r="U6254" s="1" t="s">
        <v>3452</v>
      </c>
      <c r="V6254" s="1" t="s">
        <v>3449</v>
      </c>
      <c r="W6254" s="1" t="s">
        <v>3450</v>
      </c>
      <c r="X6254" s="1" t="s">
        <v>3451</v>
      </c>
      <c r="Y6254" s="216" t="s">
        <v>3385</v>
      </c>
    </row>
    <row r="6255" spans="1:25">
      <c r="A6255" s="26" t="s">
        <v>0</v>
      </c>
      <c r="B6255" s="26" t="s">
        <v>0</v>
      </c>
      <c r="C6255" s="26" t="s">
        <v>0</v>
      </c>
      <c r="D6255" s="27" t="s">
        <v>0</v>
      </c>
      <c r="E6255" s="27" t="s">
        <v>0</v>
      </c>
      <c r="F6255" s="28" t="s">
        <v>0</v>
      </c>
      <c r="G6255" s="152" t="s">
        <v>0</v>
      </c>
      <c r="H6255" s="29" t="s">
        <v>0</v>
      </c>
      <c r="I6255" s="45">
        <v>1</v>
      </c>
      <c r="J6255" s="45">
        <v>3</v>
      </c>
      <c r="K6255" s="45" t="s">
        <v>9</v>
      </c>
      <c r="L6255" s="45">
        <v>5</v>
      </c>
      <c r="M6255" s="45">
        <v>6</v>
      </c>
      <c r="N6255" s="45">
        <v>7</v>
      </c>
      <c r="O6255" s="45">
        <v>8</v>
      </c>
      <c r="P6255" s="45">
        <v>9</v>
      </c>
      <c r="Q6255" s="45">
        <v>1</v>
      </c>
      <c r="R6255" s="45">
        <v>2</v>
      </c>
      <c r="S6255" s="45">
        <v>3</v>
      </c>
      <c r="T6255" s="45" t="s">
        <v>3453</v>
      </c>
      <c r="U6255" s="45">
        <v>5</v>
      </c>
      <c r="V6255" s="45">
        <v>6</v>
      </c>
      <c r="W6255" s="45">
        <v>7</v>
      </c>
      <c r="X6255" s="45" t="s">
        <v>3454</v>
      </c>
      <c r="Y6255" s="276">
        <v>9</v>
      </c>
    </row>
    <row r="6256" spans="1:25" s="113" customFormat="1">
      <c r="A6256" s="133" t="s">
        <v>2045</v>
      </c>
      <c r="B6256" s="133" t="s">
        <v>172</v>
      </c>
      <c r="C6256" s="109" t="s">
        <v>354</v>
      </c>
      <c r="D6256" s="109" t="s">
        <v>2101</v>
      </c>
      <c r="E6256" s="98" t="s">
        <v>0</v>
      </c>
      <c r="F6256" s="98" t="s">
        <v>0</v>
      </c>
      <c r="G6256" s="153" t="s">
        <v>0</v>
      </c>
      <c r="H6256" s="98" t="s">
        <v>2102</v>
      </c>
      <c r="I6256" s="110"/>
      <c r="J6256" s="110"/>
      <c r="K6256" s="110"/>
      <c r="L6256" s="110" t="s">
        <v>0</v>
      </c>
      <c r="M6256" s="110" t="s">
        <v>0</v>
      </c>
      <c r="N6256" s="110" t="s">
        <v>0</v>
      </c>
      <c r="O6256" s="110" t="s">
        <v>0</v>
      </c>
      <c r="P6256" s="110" t="s">
        <v>0</v>
      </c>
      <c r="Q6256" s="110"/>
      <c r="R6256" s="110"/>
      <c r="S6256" s="110"/>
      <c r="T6256" s="110" t="s">
        <v>0</v>
      </c>
      <c r="U6256" s="110" t="s">
        <v>0</v>
      </c>
      <c r="V6256" s="110" t="s">
        <v>0</v>
      </c>
      <c r="W6256" s="110" t="s">
        <v>0</v>
      </c>
      <c r="X6256" s="110" t="s">
        <v>0</v>
      </c>
      <c r="Y6256" s="217"/>
    </row>
    <row r="6257" spans="1:25" ht="20.399999999999999">
      <c r="A6257" s="20" t="s">
        <v>0</v>
      </c>
      <c r="B6257" s="20" t="s">
        <v>0</v>
      </c>
      <c r="C6257" s="20" t="s">
        <v>0</v>
      </c>
      <c r="D6257" s="21" t="s">
        <v>0</v>
      </c>
      <c r="E6257" s="21" t="s">
        <v>0</v>
      </c>
      <c r="F6257" s="21" t="s">
        <v>0</v>
      </c>
      <c r="G6257" s="150" t="s">
        <v>0</v>
      </c>
      <c r="H6257" s="30" t="s">
        <v>33</v>
      </c>
      <c r="I6257" s="31">
        <f t="shared" si="4298"/>
        <v>2133100</v>
      </c>
      <c r="J6257" s="31">
        <f t="shared" ref="J6257:P6257" si="4329">SUM(J6258,J6266,J6268)</f>
        <v>1955600</v>
      </c>
      <c r="K6257" s="31">
        <f t="shared" si="4300"/>
        <v>177500</v>
      </c>
      <c r="L6257" s="31">
        <f t="shared" si="4329"/>
        <v>97500</v>
      </c>
      <c r="M6257" s="31">
        <f t="shared" si="4329"/>
        <v>20000</v>
      </c>
      <c r="N6257" s="31">
        <f t="shared" si="4329"/>
        <v>60000</v>
      </c>
      <c r="O6257" s="31">
        <f t="shared" si="4329"/>
        <v>0</v>
      </c>
      <c r="P6257" s="31">
        <f t="shared" si="4329"/>
        <v>0</v>
      </c>
      <c r="Q6257" s="31">
        <f>SUM(Q6258,Q6266,Q6268)</f>
        <v>2284574</v>
      </c>
      <c r="R6257" s="31">
        <f>SUM(R6258,R6266,R6268)</f>
        <v>2107074</v>
      </c>
      <c r="S6257" s="31">
        <f>SUM(S6258,S6266,S6268)</f>
        <v>1709058</v>
      </c>
      <c r="T6257" s="31">
        <f t="shared" ref="T6257:X6257" si="4330">SUM(T6258,T6266,T6268)</f>
        <v>398016</v>
      </c>
      <c r="U6257" s="31">
        <f t="shared" si="4330"/>
        <v>197762</v>
      </c>
      <c r="V6257" s="31">
        <f t="shared" si="4330"/>
        <v>136039</v>
      </c>
      <c r="W6257" s="31">
        <f t="shared" si="4330"/>
        <v>64215</v>
      </c>
      <c r="X6257" s="31">
        <f t="shared" si="4330"/>
        <v>2107074</v>
      </c>
      <c r="Y6257" s="220">
        <f t="shared" ref="Y6257:Y6287" si="4331">IF(R6257=0,0,(X6257/R6257)*100)</f>
        <v>100</v>
      </c>
    </row>
    <row r="6258" spans="1:25">
      <c r="A6258" s="23" t="s">
        <v>2045</v>
      </c>
      <c r="B6258" s="23" t="s">
        <v>172</v>
      </c>
      <c r="C6258" s="23" t="s">
        <v>354</v>
      </c>
      <c r="D6258" s="23" t="s">
        <v>2101</v>
      </c>
      <c r="E6258" s="21" t="s">
        <v>132</v>
      </c>
      <c r="F6258" s="21" t="s">
        <v>0</v>
      </c>
      <c r="G6258" s="150" t="s">
        <v>0</v>
      </c>
      <c r="H6258" s="21" t="s">
        <v>11</v>
      </c>
      <c r="I6258" s="66">
        <f t="shared" si="4298"/>
        <v>1477652</v>
      </c>
      <c r="J6258" s="66">
        <f t="shared" ref="J6258:P6258" si="4332">SUM(J6259,J6260)</f>
        <v>1477652</v>
      </c>
      <c r="K6258" s="66">
        <f t="shared" si="4300"/>
        <v>0</v>
      </c>
      <c r="L6258" s="66">
        <f t="shared" si="4332"/>
        <v>0</v>
      </c>
      <c r="M6258" s="66">
        <f t="shared" si="4332"/>
        <v>0</v>
      </c>
      <c r="N6258" s="66">
        <f t="shared" si="4332"/>
        <v>0</v>
      </c>
      <c r="O6258" s="66">
        <f t="shared" si="4332"/>
        <v>0</v>
      </c>
      <c r="P6258" s="66">
        <f t="shared" si="4332"/>
        <v>0</v>
      </c>
      <c r="Q6258" s="66">
        <f>SUM(Q6259,Q6260)</f>
        <v>1547448</v>
      </c>
      <c r="R6258" s="66">
        <f>SUM(R6259,R6260)</f>
        <v>1547448</v>
      </c>
      <c r="S6258" s="66">
        <f>SUM(S6259,S6260)</f>
        <v>1250470</v>
      </c>
      <c r="T6258" s="66">
        <f t="shared" ref="T6258:X6258" si="4333">SUM(T6259,T6260)</f>
        <v>296978</v>
      </c>
      <c r="U6258" s="66">
        <f t="shared" si="4333"/>
        <v>122500</v>
      </c>
      <c r="V6258" s="66">
        <f t="shared" si="4333"/>
        <v>117949</v>
      </c>
      <c r="W6258" s="66">
        <f t="shared" si="4333"/>
        <v>56529</v>
      </c>
      <c r="X6258" s="66">
        <f t="shared" si="4333"/>
        <v>1547448</v>
      </c>
      <c r="Y6258" s="208">
        <f t="shared" si="4331"/>
        <v>100</v>
      </c>
    </row>
    <row r="6259" spans="1:25">
      <c r="A6259" s="23" t="s">
        <v>2045</v>
      </c>
      <c r="B6259" s="23" t="s">
        <v>172</v>
      </c>
      <c r="C6259" s="23" t="s">
        <v>354</v>
      </c>
      <c r="D6259" s="23" t="s">
        <v>2101</v>
      </c>
      <c r="E6259" s="22">
        <v>6111</v>
      </c>
      <c r="F6259" s="23"/>
      <c r="G6259" s="128" t="s">
        <v>3150</v>
      </c>
      <c r="H6259" s="32" t="s">
        <v>12</v>
      </c>
      <c r="I6259" s="44">
        <f t="shared" si="4298"/>
        <v>1307000</v>
      </c>
      <c r="J6259" s="44">
        <v>1307000</v>
      </c>
      <c r="K6259" s="44">
        <f t="shared" si="4300"/>
        <v>0</v>
      </c>
      <c r="L6259" s="44">
        <v>0</v>
      </c>
      <c r="M6259" s="44">
        <v>0</v>
      </c>
      <c r="N6259" s="44">
        <v>0</v>
      </c>
      <c r="O6259" s="44">
        <v>0</v>
      </c>
      <c r="P6259" s="44">
        <v>0</v>
      </c>
      <c r="Q6259" s="44">
        <v>1367779</v>
      </c>
      <c r="R6259" s="44">
        <v>1367779</v>
      </c>
      <c r="S6259" s="44">
        <v>1091250</v>
      </c>
      <c r="T6259" s="44">
        <f t="shared" ref="T6259:T6286" si="4334">U6259+V6259+W6259</f>
        <v>276529</v>
      </c>
      <c r="U6259" s="44">
        <v>110000</v>
      </c>
      <c r="V6259" s="44">
        <v>110000</v>
      </c>
      <c r="W6259" s="44">
        <v>56529</v>
      </c>
      <c r="X6259" s="44">
        <f t="shared" ref="X6259:X6286" si="4335">S6259+T6259</f>
        <v>1367779</v>
      </c>
      <c r="Y6259" s="209">
        <f t="shared" si="4331"/>
        <v>100</v>
      </c>
    </row>
    <row r="6260" spans="1:25">
      <c r="A6260" s="20" t="s">
        <v>2045</v>
      </c>
      <c r="B6260" s="20" t="s">
        <v>172</v>
      </c>
      <c r="C6260" s="20" t="s">
        <v>354</v>
      </c>
      <c r="D6260" s="20" t="s">
        <v>2101</v>
      </c>
      <c r="E6260" s="20" t="s">
        <v>134</v>
      </c>
      <c r="F6260" s="23" t="s">
        <v>0</v>
      </c>
      <c r="G6260" s="154" t="s">
        <v>0</v>
      </c>
      <c r="H6260" s="21" t="s">
        <v>13</v>
      </c>
      <c r="I6260" s="66">
        <f t="shared" si="4298"/>
        <v>170652</v>
      </c>
      <c r="J6260" s="66">
        <f t="shared" ref="J6260:P6260" si="4336">SUM(J6261:J6265)</f>
        <v>170652</v>
      </c>
      <c r="K6260" s="66">
        <f t="shared" si="4300"/>
        <v>0</v>
      </c>
      <c r="L6260" s="66">
        <f t="shared" si="4336"/>
        <v>0</v>
      </c>
      <c r="M6260" s="66">
        <f t="shared" si="4336"/>
        <v>0</v>
      </c>
      <c r="N6260" s="66">
        <f t="shared" si="4336"/>
        <v>0</v>
      </c>
      <c r="O6260" s="66">
        <f t="shared" si="4336"/>
        <v>0</v>
      </c>
      <c r="P6260" s="66">
        <f t="shared" si="4336"/>
        <v>0</v>
      </c>
      <c r="Q6260" s="66">
        <f>SUM(Q6261:Q6265)</f>
        <v>179669</v>
      </c>
      <c r="R6260" s="66">
        <f>SUM(R6261:R6265)</f>
        <v>179669</v>
      </c>
      <c r="S6260" s="66">
        <f>SUM(S6261:S6265)</f>
        <v>159220</v>
      </c>
      <c r="T6260" s="66">
        <f t="shared" ref="T6260:X6260" si="4337">SUM(T6261:T6265)</f>
        <v>20449</v>
      </c>
      <c r="U6260" s="66">
        <f t="shared" si="4337"/>
        <v>12500</v>
      </c>
      <c r="V6260" s="66">
        <f t="shared" si="4337"/>
        <v>7949</v>
      </c>
      <c r="W6260" s="66">
        <f t="shared" si="4337"/>
        <v>0</v>
      </c>
      <c r="X6260" s="66">
        <f t="shared" si="4337"/>
        <v>179669</v>
      </c>
      <c r="Y6260" s="208">
        <f t="shared" si="4331"/>
        <v>100</v>
      </c>
    </row>
    <row r="6261" spans="1:25">
      <c r="A6261" s="23" t="s">
        <v>2045</v>
      </c>
      <c r="B6261" s="23" t="s">
        <v>172</v>
      </c>
      <c r="C6261" s="23" t="s">
        <v>354</v>
      </c>
      <c r="D6261" s="23" t="s">
        <v>2101</v>
      </c>
      <c r="E6261" s="22">
        <v>6112</v>
      </c>
      <c r="F6261" s="23" t="s">
        <v>2103</v>
      </c>
      <c r="G6261" s="128" t="s">
        <v>3150</v>
      </c>
      <c r="H6261" s="32" t="s">
        <v>16</v>
      </c>
      <c r="I6261" s="44">
        <f t="shared" si="4298"/>
        <v>27650</v>
      </c>
      <c r="J6261" s="44">
        <v>27650</v>
      </c>
      <c r="K6261" s="44">
        <f t="shared" si="4300"/>
        <v>0</v>
      </c>
      <c r="L6261" s="44">
        <v>0</v>
      </c>
      <c r="M6261" s="44">
        <v>0</v>
      </c>
      <c r="N6261" s="44">
        <v>0</v>
      </c>
      <c r="O6261" s="44">
        <v>0</v>
      </c>
      <c r="P6261" s="44">
        <v>0</v>
      </c>
      <c r="Q6261" s="44">
        <v>27650</v>
      </c>
      <c r="R6261" s="44">
        <v>27650</v>
      </c>
      <c r="S6261" s="44">
        <v>22382</v>
      </c>
      <c r="T6261" s="44">
        <f t="shared" si="4334"/>
        <v>5268</v>
      </c>
      <c r="U6261" s="44">
        <v>2500</v>
      </c>
      <c r="V6261" s="44">
        <v>2768</v>
      </c>
      <c r="W6261" s="44">
        <v>0</v>
      </c>
      <c r="X6261" s="44">
        <f t="shared" si="4335"/>
        <v>27650</v>
      </c>
      <c r="Y6261" s="209">
        <f t="shared" si="4331"/>
        <v>100</v>
      </c>
    </row>
    <row r="6262" spans="1:25">
      <c r="A6262" s="23" t="s">
        <v>2045</v>
      </c>
      <c r="B6262" s="23" t="s">
        <v>172</v>
      </c>
      <c r="C6262" s="23" t="s">
        <v>354</v>
      </c>
      <c r="D6262" s="23" t="s">
        <v>2101</v>
      </c>
      <c r="E6262" s="22">
        <v>6112</v>
      </c>
      <c r="F6262" s="23" t="s">
        <v>2104</v>
      </c>
      <c r="G6262" s="128" t="s">
        <v>3150</v>
      </c>
      <c r="H6262" s="32" t="s">
        <v>19</v>
      </c>
      <c r="I6262" s="44">
        <f t="shared" si="4298"/>
        <v>105900</v>
      </c>
      <c r="J6262" s="44">
        <v>105900</v>
      </c>
      <c r="K6262" s="44">
        <f t="shared" si="4300"/>
        <v>0</v>
      </c>
      <c r="L6262" s="44">
        <v>0</v>
      </c>
      <c r="M6262" s="44">
        <v>0</v>
      </c>
      <c r="N6262" s="44">
        <v>0</v>
      </c>
      <c r="O6262" s="44">
        <v>0</v>
      </c>
      <c r="P6262" s="44">
        <v>0</v>
      </c>
      <c r="Q6262" s="44">
        <v>105900</v>
      </c>
      <c r="R6262" s="44">
        <v>105900</v>
      </c>
      <c r="S6262" s="44">
        <v>90719</v>
      </c>
      <c r="T6262" s="44">
        <f t="shared" si="4334"/>
        <v>15181</v>
      </c>
      <c r="U6262" s="44">
        <v>10000</v>
      </c>
      <c r="V6262" s="44">
        <v>5181</v>
      </c>
      <c r="W6262" s="44">
        <v>0</v>
      </c>
      <c r="X6262" s="44">
        <f t="shared" si="4335"/>
        <v>105900</v>
      </c>
      <c r="Y6262" s="209">
        <f t="shared" si="4331"/>
        <v>100</v>
      </c>
    </row>
    <row r="6263" spans="1:25">
      <c r="A6263" s="23" t="s">
        <v>2045</v>
      </c>
      <c r="B6263" s="23" t="s">
        <v>172</v>
      </c>
      <c r="C6263" s="23" t="s">
        <v>354</v>
      </c>
      <c r="D6263" s="23" t="s">
        <v>2101</v>
      </c>
      <c r="E6263" s="22">
        <v>6112</v>
      </c>
      <c r="F6263" s="23" t="s">
        <v>2105</v>
      </c>
      <c r="G6263" s="128" t="s">
        <v>3150</v>
      </c>
      <c r="H6263" s="32" t="s">
        <v>17</v>
      </c>
      <c r="I6263" s="44">
        <f t="shared" si="4298"/>
        <v>22442</v>
      </c>
      <c r="J6263" s="44">
        <v>22442</v>
      </c>
      <c r="K6263" s="44">
        <f t="shared" si="4300"/>
        <v>0</v>
      </c>
      <c r="L6263" s="44">
        <v>0</v>
      </c>
      <c r="M6263" s="44">
        <v>0</v>
      </c>
      <c r="N6263" s="44">
        <v>0</v>
      </c>
      <c r="O6263" s="44">
        <v>0</v>
      </c>
      <c r="P6263" s="44">
        <v>0</v>
      </c>
      <c r="Q6263" s="44">
        <v>26159</v>
      </c>
      <c r="R6263" s="44">
        <v>26159</v>
      </c>
      <c r="S6263" s="44">
        <v>26159</v>
      </c>
      <c r="T6263" s="44">
        <f t="shared" si="4334"/>
        <v>0</v>
      </c>
      <c r="U6263" s="44"/>
      <c r="V6263" s="44"/>
      <c r="W6263" s="44"/>
      <c r="X6263" s="44">
        <f t="shared" si="4335"/>
        <v>26159</v>
      </c>
      <c r="Y6263" s="209">
        <f t="shared" si="4331"/>
        <v>100</v>
      </c>
    </row>
    <row r="6264" spans="1:25">
      <c r="A6264" s="23" t="s">
        <v>2045</v>
      </c>
      <c r="B6264" s="23" t="s">
        <v>172</v>
      </c>
      <c r="C6264" s="23" t="s">
        <v>354</v>
      </c>
      <c r="D6264" s="23" t="s">
        <v>2101</v>
      </c>
      <c r="E6264" s="22">
        <v>6112</v>
      </c>
      <c r="F6264" s="23" t="s">
        <v>2106</v>
      </c>
      <c r="G6264" s="128" t="s">
        <v>3150</v>
      </c>
      <c r="H6264" s="32" t="s">
        <v>15</v>
      </c>
      <c r="I6264" s="44">
        <f t="shared" si="4298"/>
        <v>8000</v>
      </c>
      <c r="J6264" s="44">
        <v>8000</v>
      </c>
      <c r="K6264" s="44">
        <f t="shared" si="4300"/>
        <v>0</v>
      </c>
      <c r="L6264" s="44">
        <v>0</v>
      </c>
      <c r="M6264" s="44">
        <v>0</v>
      </c>
      <c r="N6264" s="44">
        <v>0</v>
      </c>
      <c r="O6264" s="44">
        <v>0</v>
      </c>
      <c r="P6264" s="44">
        <v>0</v>
      </c>
      <c r="Q6264" s="44">
        <v>8000</v>
      </c>
      <c r="R6264" s="44">
        <v>8000</v>
      </c>
      <c r="S6264" s="44">
        <v>8000</v>
      </c>
      <c r="T6264" s="44">
        <f t="shared" si="4334"/>
        <v>0</v>
      </c>
      <c r="U6264" s="44"/>
      <c r="V6264" s="44">
        <v>0</v>
      </c>
      <c r="W6264" s="44"/>
      <c r="X6264" s="44">
        <f t="shared" si="4335"/>
        <v>8000</v>
      </c>
      <c r="Y6264" s="209">
        <f t="shared" si="4331"/>
        <v>100</v>
      </c>
    </row>
    <row r="6265" spans="1:25">
      <c r="A6265" s="23" t="s">
        <v>2045</v>
      </c>
      <c r="B6265" s="23" t="s">
        <v>172</v>
      </c>
      <c r="C6265" s="23" t="s">
        <v>354</v>
      </c>
      <c r="D6265" s="23" t="s">
        <v>2101</v>
      </c>
      <c r="E6265" s="22">
        <v>6112</v>
      </c>
      <c r="F6265" s="23" t="s">
        <v>2107</v>
      </c>
      <c r="G6265" s="128" t="s">
        <v>3150</v>
      </c>
      <c r="H6265" s="32" t="s">
        <v>18</v>
      </c>
      <c r="I6265" s="44">
        <f t="shared" si="4298"/>
        <v>6660</v>
      </c>
      <c r="J6265" s="44">
        <v>6660</v>
      </c>
      <c r="K6265" s="44">
        <f t="shared" si="4300"/>
        <v>0</v>
      </c>
      <c r="L6265" s="44">
        <v>0</v>
      </c>
      <c r="M6265" s="44">
        <v>0</v>
      </c>
      <c r="N6265" s="44">
        <v>0</v>
      </c>
      <c r="O6265" s="44">
        <v>0</v>
      </c>
      <c r="P6265" s="44">
        <v>0</v>
      </c>
      <c r="Q6265" s="44">
        <v>11960</v>
      </c>
      <c r="R6265" s="44">
        <v>11960</v>
      </c>
      <c r="S6265" s="44">
        <v>11960</v>
      </c>
      <c r="T6265" s="44">
        <f t="shared" si="4334"/>
        <v>0</v>
      </c>
      <c r="U6265" s="44"/>
      <c r="V6265" s="44"/>
      <c r="W6265" s="44"/>
      <c r="X6265" s="44">
        <f t="shared" si="4335"/>
        <v>11960</v>
      </c>
      <c r="Y6265" s="209">
        <f t="shared" si="4331"/>
        <v>100</v>
      </c>
    </row>
    <row r="6266" spans="1:25">
      <c r="A6266" s="23" t="s">
        <v>2045</v>
      </c>
      <c r="B6266" s="23" t="s">
        <v>172</v>
      </c>
      <c r="C6266" s="23" t="s">
        <v>354</v>
      </c>
      <c r="D6266" s="23" t="s">
        <v>2101</v>
      </c>
      <c r="E6266" s="21" t="s">
        <v>139</v>
      </c>
      <c r="F6266" s="21" t="s">
        <v>0</v>
      </c>
      <c r="G6266" s="150" t="s">
        <v>0</v>
      </c>
      <c r="H6266" s="21" t="s">
        <v>21</v>
      </c>
      <c r="I6266" s="66">
        <f t="shared" si="4298"/>
        <v>137200</v>
      </c>
      <c r="J6266" s="66">
        <f t="shared" ref="J6266:X6266" si="4338">SUM(J6267)</f>
        <v>137200</v>
      </c>
      <c r="K6266" s="66">
        <f t="shared" si="4300"/>
        <v>0</v>
      </c>
      <c r="L6266" s="66">
        <f t="shared" si="4338"/>
        <v>0</v>
      </c>
      <c r="M6266" s="66">
        <f t="shared" si="4338"/>
        <v>0</v>
      </c>
      <c r="N6266" s="66">
        <f t="shared" si="4338"/>
        <v>0</v>
      </c>
      <c r="O6266" s="66">
        <f t="shared" si="4338"/>
        <v>0</v>
      </c>
      <c r="P6266" s="66">
        <f t="shared" si="4338"/>
        <v>0</v>
      </c>
      <c r="Q6266" s="66">
        <f t="shared" si="4338"/>
        <v>143972</v>
      </c>
      <c r="R6266" s="66">
        <f t="shared" si="4338"/>
        <v>143972</v>
      </c>
      <c r="S6266" s="66">
        <f t="shared" si="4338"/>
        <v>118882</v>
      </c>
      <c r="T6266" s="66">
        <f t="shared" si="4338"/>
        <v>25090</v>
      </c>
      <c r="U6266" s="66">
        <f t="shared" si="4338"/>
        <v>15000</v>
      </c>
      <c r="V6266" s="66">
        <f t="shared" si="4338"/>
        <v>10090</v>
      </c>
      <c r="W6266" s="66">
        <f t="shared" si="4338"/>
        <v>0</v>
      </c>
      <c r="X6266" s="66">
        <f t="shared" si="4338"/>
        <v>143972</v>
      </c>
      <c r="Y6266" s="208">
        <f t="shared" si="4331"/>
        <v>100</v>
      </c>
    </row>
    <row r="6267" spans="1:25">
      <c r="A6267" s="23" t="s">
        <v>2045</v>
      </c>
      <c r="B6267" s="23" t="s">
        <v>172</v>
      </c>
      <c r="C6267" s="23" t="s">
        <v>354</v>
      </c>
      <c r="D6267" s="23" t="s">
        <v>2101</v>
      </c>
      <c r="E6267" s="22">
        <v>6121</v>
      </c>
      <c r="F6267" s="23"/>
      <c r="G6267" s="128" t="s">
        <v>3150</v>
      </c>
      <c r="H6267" s="32" t="s">
        <v>22</v>
      </c>
      <c r="I6267" s="44">
        <f t="shared" si="4298"/>
        <v>137200</v>
      </c>
      <c r="J6267" s="44">
        <v>137200</v>
      </c>
      <c r="K6267" s="44">
        <f t="shared" si="4300"/>
        <v>0</v>
      </c>
      <c r="L6267" s="44">
        <v>0</v>
      </c>
      <c r="M6267" s="44">
        <v>0</v>
      </c>
      <c r="N6267" s="44">
        <v>0</v>
      </c>
      <c r="O6267" s="44">
        <v>0</v>
      </c>
      <c r="P6267" s="44">
        <v>0</v>
      </c>
      <c r="Q6267" s="44">
        <v>143972</v>
      </c>
      <c r="R6267" s="44">
        <v>143972</v>
      </c>
      <c r="S6267" s="44">
        <v>118882</v>
      </c>
      <c r="T6267" s="44">
        <f t="shared" si="4334"/>
        <v>25090</v>
      </c>
      <c r="U6267" s="44">
        <v>15000</v>
      </c>
      <c r="V6267" s="44">
        <v>10090</v>
      </c>
      <c r="W6267" s="44">
        <v>0</v>
      </c>
      <c r="X6267" s="44">
        <f t="shared" si="4335"/>
        <v>143972</v>
      </c>
      <c r="Y6267" s="209">
        <f t="shared" si="4331"/>
        <v>100</v>
      </c>
    </row>
    <row r="6268" spans="1:25">
      <c r="A6268" s="23" t="s">
        <v>2045</v>
      </c>
      <c r="B6268" s="23" t="s">
        <v>172</v>
      </c>
      <c r="C6268" s="23" t="s">
        <v>354</v>
      </c>
      <c r="D6268" s="23" t="s">
        <v>2101</v>
      </c>
      <c r="E6268" s="21" t="s">
        <v>141</v>
      </c>
      <c r="F6268" s="21" t="s">
        <v>0</v>
      </c>
      <c r="G6268" s="150" t="s">
        <v>0</v>
      </c>
      <c r="H6268" s="21" t="s">
        <v>23</v>
      </c>
      <c r="I6268" s="66">
        <f t="shared" si="4298"/>
        <v>518248</v>
      </c>
      <c r="J6268" s="66">
        <f t="shared" ref="J6268:P6268" si="4339">SUM(J6269:J6277)</f>
        <v>340748</v>
      </c>
      <c r="K6268" s="66">
        <f t="shared" si="4300"/>
        <v>177500</v>
      </c>
      <c r="L6268" s="66">
        <f t="shared" si="4339"/>
        <v>97500</v>
      </c>
      <c r="M6268" s="66">
        <f t="shared" si="4339"/>
        <v>20000</v>
      </c>
      <c r="N6268" s="66">
        <f t="shared" si="4339"/>
        <v>60000</v>
      </c>
      <c r="O6268" s="66">
        <f t="shared" si="4339"/>
        <v>0</v>
      </c>
      <c r="P6268" s="66">
        <f t="shared" si="4339"/>
        <v>0</v>
      </c>
      <c r="Q6268" s="66">
        <f>SUM(Q6269:Q6277)</f>
        <v>593154</v>
      </c>
      <c r="R6268" s="66">
        <f>SUM(R6269:R6277)</f>
        <v>415654</v>
      </c>
      <c r="S6268" s="66">
        <f>SUM(S6269:S6277)</f>
        <v>339706</v>
      </c>
      <c r="T6268" s="66">
        <f t="shared" ref="T6268:X6268" si="4340">SUM(T6269:T6277)</f>
        <v>75948</v>
      </c>
      <c r="U6268" s="66">
        <f t="shared" si="4340"/>
        <v>60262</v>
      </c>
      <c r="V6268" s="66">
        <f t="shared" si="4340"/>
        <v>8000</v>
      </c>
      <c r="W6268" s="66">
        <f t="shared" si="4340"/>
        <v>7686</v>
      </c>
      <c r="X6268" s="66">
        <f t="shared" si="4340"/>
        <v>415654</v>
      </c>
      <c r="Y6268" s="208">
        <f t="shared" si="4331"/>
        <v>100</v>
      </c>
    </row>
    <row r="6269" spans="1:25">
      <c r="A6269" s="23" t="s">
        <v>2045</v>
      </c>
      <c r="B6269" s="23" t="s">
        <v>172</v>
      </c>
      <c r="C6269" s="23" t="s">
        <v>354</v>
      </c>
      <c r="D6269" s="23" t="s">
        <v>2101</v>
      </c>
      <c r="E6269" s="22">
        <v>6131</v>
      </c>
      <c r="F6269" s="23"/>
      <c r="G6269" s="128" t="s">
        <v>3150</v>
      </c>
      <c r="H6269" s="32" t="s">
        <v>24</v>
      </c>
      <c r="I6269" s="44">
        <f t="shared" si="4298"/>
        <v>50000</v>
      </c>
      <c r="J6269" s="44">
        <v>10000</v>
      </c>
      <c r="K6269" s="44">
        <f t="shared" si="4300"/>
        <v>40000</v>
      </c>
      <c r="L6269" s="44">
        <v>10000</v>
      </c>
      <c r="M6269" s="44">
        <v>0</v>
      </c>
      <c r="N6269" s="44">
        <v>30000</v>
      </c>
      <c r="O6269" s="44">
        <v>0</v>
      </c>
      <c r="P6269" s="44">
        <v>0</v>
      </c>
      <c r="Q6269" s="44">
        <v>55000</v>
      </c>
      <c r="R6269" s="44">
        <v>15000</v>
      </c>
      <c r="S6269" s="44">
        <v>15000</v>
      </c>
      <c r="T6269" s="44">
        <f t="shared" si="4334"/>
        <v>0</v>
      </c>
      <c r="U6269" s="44"/>
      <c r="V6269" s="44"/>
      <c r="W6269" s="44"/>
      <c r="X6269" s="44">
        <f t="shared" si="4335"/>
        <v>15000</v>
      </c>
      <c r="Y6269" s="209">
        <f t="shared" si="4331"/>
        <v>100</v>
      </c>
    </row>
    <row r="6270" spans="1:25">
      <c r="A6270" s="23" t="s">
        <v>2045</v>
      </c>
      <c r="B6270" s="23" t="s">
        <v>172</v>
      </c>
      <c r="C6270" s="23" t="s">
        <v>354</v>
      </c>
      <c r="D6270" s="23" t="s">
        <v>2101</v>
      </c>
      <c r="E6270" s="22">
        <v>6132</v>
      </c>
      <c r="F6270" s="23"/>
      <c r="G6270" s="128" t="s">
        <v>3150</v>
      </c>
      <c r="H6270" s="32" t="s">
        <v>25</v>
      </c>
      <c r="I6270" s="44">
        <f t="shared" si="4298"/>
        <v>40757</v>
      </c>
      <c r="J6270" s="44">
        <v>40757</v>
      </c>
      <c r="K6270" s="44">
        <f t="shared" si="4300"/>
        <v>0</v>
      </c>
      <c r="L6270" s="44">
        <v>0</v>
      </c>
      <c r="M6270" s="44">
        <v>0</v>
      </c>
      <c r="N6270" s="44">
        <v>0</v>
      </c>
      <c r="O6270" s="44">
        <v>0</v>
      </c>
      <c r="P6270" s="44">
        <v>0</v>
      </c>
      <c r="Q6270" s="44">
        <v>40757</v>
      </c>
      <c r="R6270" s="44">
        <v>40757</v>
      </c>
      <c r="S6270" s="44">
        <v>40000</v>
      </c>
      <c r="T6270" s="44">
        <f t="shared" si="4334"/>
        <v>757</v>
      </c>
      <c r="U6270" s="44">
        <v>757</v>
      </c>
      <c r="V6270" s="44">
        <v>0</v>
      </c>
      <c r="W6270" s="44">
        <v>0</v>
      </c>
      <c r="X6270" s="44">
        <f t="shared" si="4335"/>
        <v>40757</v>
      </c>
      <c r="Y6270" s="209">
        <f t="shared" si="4331"/>
        <v>100</v>
      </c>
    </row>
    <row r="6271" spans="1:25">
      <c r="A6271" s="23" t="s">
        <v>2045</v>
      </c>
      <c r="B6271" s="23" t="s">
        <v>172</v>
      </c>
      <c r="C6271" s="23" t="s">
        <v>354</v>
      </c>
      <c r="D6271" s="23" t="s">
        <v>2101</v>
      </c>
      <c r="E6271" s="22">
        <v>6133</v>
      </c>
      <c r="F6271" s="23"/>
      <c r="G6271" s="128" t="s">
        <v>3150</v>
      </c>
      <c r="H6271" s="32" t="s">
        <v>26</v>
      </c>
      <c r="I6271" s="44">
        <f t="shared" ref="I6271:I6332" si="4341">SUM(J6271,K6271,O6271,P6271)</f>
        <v>19500</v>
      </c>
      <c r="J6271" s="44">
        <v>14500</v>
      </c>
      <c r="K6271" s="44">
        <f t="shared" ref="K6271:K6332" si="4342">SUM(L6271,M6271,N6271)</f>
        <v>5000</v>
      </c>
      <c r="L6271" s="44">
        <v>5000</v>
      </c>
      <c r="M6271" s="44">
        <v>0</v>
      </c>
      <c r="N6271" s="44">
        <v>0</v>
      </c>
      <c r="O6271" s="44">
        <v>0</v>
      </c>
      <c r="P6271" s="44">
        <v>0</v>
      </c>
      <c r="Q6271" s="44">
        <v>18000</v>
      </c>
      <c r="R6271" s="44">
        <v>14500</v>
      </c>
      <c r="S6271" s="44">
        <v>14500</v>
      </c>
      <c r="T6271" s="44">
        <f t="shared" si="4334"/>
        <v>0</v>
      </c>
      <c r="U6271" s="44">
        <v>0</v>
      </c>
      <c r="V6271" s="44">
        <v>0</v>
      </c>
      <c r="W6271" s="44">
        <v>0</v>
      </c>
      <c r="X6271" s="44">
        <f t="shared" si="4335"/>
        <v>14500</v>
      </c>
      <c r="Y6271" s="209">
        <f t="shared" si="4331"/>
        <v>100</v>
      </c>
    </row>
    <row r="6272" spans="1:25">
      <c r="A6272" s="23" t="s">
        <v>2045</v>
      </c>
      <c r="B6272" s="23" t="s">
        <v>172</v>
      </c>
      <c r="C6272" s="23" t="s">
        <v>354</v>
      </c>
      <c r="D6272" s="23" t="s">
        <v>2101</v>
      </c>
      <c r="E6272" s="22">
        <v>6134</v>
      </c>
      <c r="F6272" s="23"/>
      <c r="G6272" s="128" t="s">
        <v>3150</v>
      </c>
      <c r="H6272" s="32" t="s">
        <v>27</v>
      </c>
      <c r="I6272" s="44">
        <f t="shared" si="4341"/>
        <v>49825</v>
      </c>
      <c r="J6272" s="44">
        <v>29825</v>
      </c>
      <c r="K6272" s="44">
        <f t="shared" si="4342"/>
        <v>20000</v>
      </c>
      <c r="L6272" s="44">
        <v>20000</v>
      </c>
      <c r="M6272" s="44">
        <v>0</v>
      </c>
      <c r="N6272" s="44">
        <v>0</v>
      </c>
      <c r="O6272" s="44">
        <v>0</v>
      </c>
      <c r="P6272" s="44">
        <v>0</v>
      </c>
      <c r="Q6272" s="44">
        <v>49825</v>
      </c>
      <c r="R6272" s="44">
        <v>29825</v>
      </c>
      <c r="S6272" s="44">
        <v>29825</v>
      </c>
      <c r="T6272" s="44">
        <f t="shared" si="4334"/>
        <v>0</v>
      </c>
      <c r="U6272" s="44">
        <v>0</v>
      </c>
      <c r="V6272" s="44">
        <v>0</v>
      </c>
      <c r="W6272" s="44">
        <v>0</v>
      </c>
      <c r="X6272" s="44">
        <f t="shared" si="4335"/>
        <v>29825</v>
      </c>
      <c r="Y6272" s="209">
        <f t="shared" si="4331"/>
        <v>100</v>
      </c>
    </row>
    <row r="6273" spans="1:25">
      <c r="A6273" s="23" t="s">
        <v>2045</v>
      </c>
      <c r="B6273" s="23" t="s">
        <v>172</v>
      </c>
      <c r="C6273" s="23" t="s">
        <v>354</v>
      </c>
      <c r="D6273" s="23" t="s">
        <v>2101</v>
      </c>
      <c r="E6273" s="22">
        <v>6135</v>
      </c>
      <c r="F6273" s="23"/>
      <c r="G6273" s="128" t="s">
        <v>3150</v>
      </c>
      <c r="H6273" s="32" t="s">
        <v>28</v>
      </c>
      <c r="I6273" s="44">
        <f t="shared" si="4341"/>
        <v>15286</v>
      </c>
      <c r="J6273" s="44">
        <v>5286</v>
      </c>
      <c r="K6273" s="44">
        <f t="shared" si="4342"/>
        <v>10000</v>
      </c>
      <c r="L6273" s="44">
        <v>10000</v>
      </c>
      <c r="M6273" s="44">
        <v>0</v>
      </c>
      <c r="N6273" s="44">
        <v>0</v>
      </c>
      <c r="O6273" s="44">
        <v>0</v>
      </c>
      <c r="P6273" s="44">
        <v>0</v>
      </c>
      <c r="Q6273" s="44">
        <v>20286</v>
      </c>
      <c r="R6273" s="44">
        <v>10286</v>
      </c>
      <c r="S6273" s="44">
        <v>10286</v>
      </c>
      <c r="T6273" s="44">
        <f t="shared" si="4334"/>
        <v>0</v>
      </c>
      <c r="U6273" s="44"/>
      <c r="V6273" s="44"/>
      <c r="W6273" s="44"/>
      <c r="X6273" s="44">
        <f t="shared" si="4335"/>
        <v>10286</v>
      </c>
      <c r="Y6273" s="209">
        <f t="shared" si="4331"/>
        <v>100</v>
      </c>
    </row>
    <row r="6274" spans="1:25">
      <c r="A6274" s="23" t="s">
        <v>2045</v>
      </c>
      <c r="B6274" s="23" t="s">
        <v>172</v>
      </c>
      <c r="C6274" s="23" t="s">
        <v>354</v>
      </c>
      <c r="D6274" s="23" t="s">
        <v>2101</v>
      </c>
      <c r="E6274" s="22">
        <v>6136</v>
      </c>
      <c r="F6274" s="23"/>
      <c r="G6274" s="128" t="s">
        <v>3150</v>
      </c>
      <c r="H6274" s="32" t="s">
        <v>29</v>
      </c>
      <c r="I6274" s="44">
        <f t="shared" si="4341"/>
        <v>92100</v>
      </c>
      <c r="J6274" s="44">
        <v>92100</v>
      </c>
      <c r="K6274" s="44">
        <f t="shared" si="4342"/>
        <v>0</v>
      </c>
      <c r="L6274" s="44">
        <v>0</v>
      </c>
      <c r="M6274" s="44">
        <v>0</v>
      </c>
      <c r="N6274" s="44">
        <v>0</v>
      </c>
      <c r="O6274" s="44">
        <v>0</v>
      </c>
      <c r="P6274" s="44">
        <v>0</v>
      </c>
      <c r="Q6274" s="44">
        <v>92100</v>
      </c>
      <c r="R6274" s="44">
        <v>92100</v>
      </c>
      <c r="S6274" s="44">
        <v>69300</v>
      </c>
      <c r="T6274" s="44">
        <f t="shared" si="4334"/>
        <v>22800</v>
      </c>
      <c r="U6274" s="44">
        <v>7600</v>
      </c>
      <c r="V6274" s="44">
        <v>7600</v>
      </c>
      <c r="W6274" s="44">
        <v>7600</v>
      </c>
      <c r="X6274" s="44">
        <f t="shared" si="4335"/>
        <v>92100</v>
      </c>
      <c r="Y6274" s="209">
        <f t="shared" si="4331"/>
        <v>100</v>
      </c>
    </row>
    <row r="6275" spans="1:25">
      <c r="A6275" s="23" t="s">
        <v>2045</v>
      </c>
      <c r="B6275" s="23" t="s">
        <v>172</v>
      </c>
      <c r="C6275" s="23" t="s">
        <v>354</v>
      </c>
      <c r="D6275" s="23" t="s">
        <v>2101</v>
      </c>
      <c r="E6275" s="22">
        <v>6137</v>
      </c>
      <c r="F6275" s="23"/>
      <c r="G6275" s="128" t="s">
        <v>3150</v>
      </c>
      <c r="H6275" s="32" t="s">
        <v>30</v>
      </c>
      <c r="I6275" s="44">
        <f t="shared" si="4341"/>
        <v>8975</v>
      </c>
      <c r="J6275" s="44">
        <v>3975</v>
      </c>
      <c r="K6275" s="44">
        <f t="shared" si="4342"/>
        <v>5000</v>
      </c>
      <c r="L6275" s="44">
        <v>5000</v>
      </c>
      <c r="M6275" s="44">
        <v>0</v>
      </c>
      <c r="N6275" s="44">
        <v>0</v>
      </c>
      <c r="O6275" s="44">
        <v>0</v>
      </c>
      <c r="P6275" s="44">
        <v>0</v>
      </c>
      <c r="Q6275" s="44">
        <v>8975</v>
      </c>
      <c r="R6275" s="44">
        <v>3975</v>
      </c>
      <c r="S6275" s="44">
        <v>3975</v>
      </c>
      <c r="T6275" s="44">
        <f t="shared" si="4334"/>
        <v>0</v>
      </c>
      <c r="U6275" s="44"/>
      <c r="V6275" s="44"/>
      <c r="W6275" s="44"/>
      <c r="X6275" s="44">
        <f t="shared" si="4335"/>
        <v>3975</v>
      </c>
      <c r="Y6275" s="209">
        <f t="shared" si="4331"/>
        <v>100</v>
      </c>
    </row>
    <row r="6276" spans="1:25">
      <c r="A6276" s="23" t="s">
        <v>2045</v>
      </c>
      <c r="B6276" s="23" t="s">
        <v>172</v>
      </c>
      <c r="C6276" s="23" t="s">
        <v>354</v>
      </c>
      <c r="D6276" s="23" t="s">
        <v>2101</v>
      </c>
      <c r="E6276" s="22">
        <v>6138</v>
      </c>
      <c r="F6276" s="23"/>
      <c r="G6276" s="128" t="s">
        <v>3150</v>
      </c>
      <c r="H6276" s="32" t="s">
        <v>31</v>
      </c>
      <c r="I6276" s="44">
        <f t="shared" si="4341"/>
        <v>2800</v>
      </c>
      <c r="J6276" s="44">
        <v>300</v>
      </c>
      <c r="K6276" s="44">
        <f t="shared" si="4342"/>
        <v>2500</v>
      </c>
      <c r="L6276" s="44">
        <v>2500</v>
      </c>
      <c r="M6276" s="44">
        <v>0</v>
      </c>
      <c r="N6276" s="44">
        <v>0</v>
      </c>
      <c r="O6276" s="44">
        <v>0</v>
      </c>
      <c r="P6276" s="44">
        <v>0</v>
      </c>
      <c r="Q6276" s="44">
        <v>4300</v>
      </c>
      <c r="R6276" s="44">
        <v>300</v>
      </c>
      <c r="S6276" s="44">
        <v>300</v>
      </c>
      <c r="T6276" s="44">
        <f t="shared" si="4334"/>
        <v>0</v>
      </c>
      <c r="U6276" s="44"/>
      <c r="V6276" s="44"/>
      <c r="W6276" s="44"/>
      <c r="X6276" s="44">
        <f t="shared" si="4335"/>
        <v>300</v>
      </c>
      <c r="Y6276" s="209">
        <f t="shared" si="4331"/>
        <v>100</v>
      </c>
    </row>
    <row r="6277" spans="1:25">
      <c r="A6277" s="20" t="s">
        <v>2045</v>
      </c>
      <c r="B6277" s="20" t="s">
        <v>172</v>
      </c>
      <c r="C6277" s="20" t="s">
        <v>354</v>
      </c>
      <c r="D6277" s="20" t="s">
        <v>2101</v>
      </c>
      <c r="E6277" s="20" t="s">
        <v>144</v>
      </c>
      <c r="F6277" s="23" t="s">
        <v>0</v>
      </c>
      <c r="G6277" s="154" t="s">
        <v>0</v>
      </c>
      <c r="H6277" s="21" t="s">
        <v>32</v>
      </c>
      <c r="I6277" s="66">
        <f t="shared" si="4341"/>
        <v>239005</v>
      </c>
      <c r="J6277" s="66">
        <f t="shared" ref="J6277:P6277" si="4343">SUM(J6278:J6280)</f>
        <v>144005</v>
      </c>
      <c r="K6277" s="66">
        <f t="shared" si="4342"/>
        <v>95000</v>
      </c>
      <c r="L6277" s="66">
        <f t="shared" si="4343"/>
        <v>45000</v>
      </c>
      <c r="M6277" s="66">
        <f t="shared" si="4343"/>
        <v>20000</v>
      </c>
      <c r="N6277" s="66">
        <f t="shared" si="4343"/>
        <v>30000</v>
      </c>
      <c r="O6277" s="66">
        <f t="shared" si="4343"/>
        <v>0</v>
      </c>
      <c r="P6277" s="66">
        <f t="shared" si="4343"/>
        <v>0</v>
      </c>
      <c r="Q6277" s="66">
        <f>SUM(Q6278:Q6280)</f>
        <v>303911</v>
      </c>
      <c r="R6277" s="66">
        <f>SUM(R6278:R6280)</f>
        <v>208911</v>
      </c>
      <c r="S6277" s="66">
        <f>SUM(S6278:S6280)</f>
        <v>156520</v>
      </c>
      <c r="T6277" s="66">
        <f t="shared" ref="T6277:X6277" si="4344">SUM(T6278:T6280)</f>
        <v>52391</v>
      </c>
      <c r="U6277" s="66">
        <f t="shared" si="4344"/>
        <v>51905</v>
      </c>
      <c r="V6277" s="66">
        <f t="shared" si="4344"/>
        <v>400</v>
      </c>
      <c r="W6277" s="66">
        <f t="shared" si="4344"/>
        <v>86</v>
      </c>
      <c r="X6277" s="66">
        <f t="shared" si="4344"/>
        <v>208911</v>
      </c>
      <c r="Y6277" s="208">
        <f t="shared" si="4331"/>
        <v>100</v>
      </c>
    </row>
    <row r="6278" spans="1:25">
      <c r="A6278" s="23" t="s">
        <v>2045</v>
      </c>
      <c r="B6278" s="23" t="s">
        <v>172</v>
      </c>
      <c r="C6278" s="23" t="s">
        <v>354</v>
      </c>
      <c r="D6278" s="23" t="s">
        <v>2101</v>
      </c>
      <c r="E6278" s="22">
        <v>6139</v>
      </c>
      <c r="F6278" s="23"/>
      <c r="G6278" s="128" t="s">
        <v>3150</v>
      </c>
      <c r="H6278" s="32" t="s">
        <v>32</v>
      </c>
      <c r="I6278" s="44">
        <f t="shared" si="4341"/>
        <v>229505</v>
      </c>
      <c r="J6278" s="44">
        <v>134505</v>
      </c>
      <c r="K6278" s="44">
        <f t="shared" si="4342"/>
        <v>95000</v>
      </c>
      <c r="L6278" s="44">
        <v>45000</v>
      </c>
      <c r="M6278" s="44">
        <v>20000</v>
      </c>
      <c r="N6278" s="44">
        <v>30000</v>
      </c>
      <c r="O6278" s="44">
        <v>0</v>
      </c>
      <c r="P6278" s="44">
        <v>0</v>
      </c>
      <c r="Q6278" s="44">
        <v>299505</v>
      </c>
      <c r="R6278" s="44">
        <v>204505</v>
      </c>
      <c r="S6278" s="44">
        <v>153000</v>
      </c>
      <c r="T6278" s="44">
        <f t="shared" si="4334"/>
        <v>51505</v>
      </c>
      <c r="U6278" s="44">
        <v>51505</v>
      </c>
      <c r="V6278" s="44">
        <v>0</v>
      </c>
      <c r="W6278" s="44">
        <v>0</v>
      </c>
      <c r="X6278" s="44">
        <f t="shared" si="4335"/>
        <v>204505</v>
      </c>
      <c r="Y6278" s="209">
        <f t="shared" si="4331"/>
        <v>100</v>
      </c>
    </row>
    <row r="6279" spans="1:25">
      <c r="A6279" s="23" t="s">
        <v>2045</v>
      </c>
      <c r="B6279" s="23" t="s">
        <v>172</v>
      </c>
      <c r="C6279" s="23" t="s">
        <v>354</v>
      </c>
      <c r="D6279" s="23" t="s">
        <v>2101</v>
      </c>
      <c r="E6279" s="22">
        <v>6139</v>
      </c>
      <c r="F6279" s="23" t="s">
        <v>2108</v>
      </c>
      <c r="G6279" s="128" t="s">
        <v>3150</v>
      </c>
      <c r="H6279" s="32" t="s">
        <v>152</v>
      </c>
      <c r="I6279" s="44">
        <f t="shared" si="4341"/>
        <v>4200</v>
      </c>
      <c r="J6279" s="44">
        <v>4200</v>
      </c>
      <c r="K6279" s="44">
        <f t="shared" si="4342"/>
        <v>0</v>
      </c>
      <c r="L6279" s="44">
        <v>0</v>
      </c>
      <c r="M6279" s="44">
        <v>0</v>
      </c>
      <c r="N6279" s="44">
        <v>0</v>
      </c>
      <c r="O6279" s="44">
        <v>0</v>
      </c>
      <c r="P6279" s="44">
        <v>0</v>
      </c>
      <c r="Q6279" s="44">
        <v>4406</v>
      </c>
      <c r="R6279" s="44">
        <v>4406</v>
      </c>
      <c r="S6279" s="44">
        <v>3520</v>
      </c>
      <c r="T6279" s="44">
        <f t="shared" si="4334"/>
        <v>886</v>
      </c>
      <c r="U6279" s="44">
        <v>400</v>
      </c>
      <c r="V6279" s="44">
        <v>400</v>
      </c>
      <c r="W6279" s="44">
        <v>86</v>
      </c>
      <c r="X6279" s="44">
        <f t="shared" si="4335"/>
        <v>4406</v>
      </c>
      <c r="Y6279" s="209">
        <f t="shared" si="4331"/>
        <v>100</v>
      </c>
    </row>
    <row r="6280" spans="1:25">
      <c r="A6280" s="23" t="s">
        <v>2045</v>
      </c>
      <c r="B6280" s="23" t="s">
        <v>172</v>
      </c>
      <c r="C6280" s="23" t="s">
        <v>354</v>
      </c>
      <c r="D6280" s="23" t="s">
        <v>2101</v>
      </c>
      <c r="E6280" s="22">
        <v>6139</v>
      </c>
      <c r="F6280" s="23" t="s">
        <v>2109</v>
      </c>
      <c r="G6280" s="128" t="s">
        <v>3150</v>
      </c>
      <c r="H6280" s="32" t="s">
        <v>158</v>
      </c>
      <c r="I6280" s="44">
        <f t="shared" si="4341"/>
        <v>5300</v>
      </c>
      <c r="J6280" s="44">
        <v>5300</v>
      </c>
      <c r="K6280" s="44">
        <f t="shared" si="4342"/>
        <v>0</v>
      </c>
      <c r="L6280" s="44">
        <v>0</v>
      </c>
      <c r="M6280" s="44">
        <v>0</v>
      </c>
      <c r="N6280" s="44">
        <v>0</v>
      </c>
      <c r="O6280" s="44">
        <v>0</v>
      </c>
      <c r="P6280" s="44">
        <v>0</v>
      </c>
      <c r="Q6280" s="44">
        <v>0</v>
      </c>
      <c r="R6280" s="44">
        <v>0</v>
      </c>
      <c r="S6280" s="44">
        <v>0</v>
      </c>
      <c r="T6280" s="44">
        <f t="shared" si="4334"/>
        <v>0</v>
      </c>
      <c r="U6280" s="44"/>
      <c r="V6280" s="44"/>
      <c r="W6280" s="44"/>
      <c r="X6280" s="44">
        <f t="shared" si="4335"/>
        <v>0</v>
      </c>
      <c r="Y6280" s="209">
        <f t="shared" si="4331"/>
        <v>0</v>
      </c>
    </row>
    <row r="6281" spans="1:25" ht="20.399999999999999">
      <c r="A6281" s="20" t="s">
        <v>0</v>
      </c>
      <c r="B6281" s="20" t="s">
        <v>0</v>
      </c>
      <c r="C6281" s="20" t="s">
        <v>0</v>
      </c>
      <c r="D6281" s="21" t="s">
        <v>0</v>
      </c>
      <c r="E6281" s="21" t="s">
        <v>0</v>
      </c>
      <c r="F6281" s="21" t="s">
        <v>0</v>
      </c>
      <c r="G6281" s="150" t="s">
        <v>0</v>
      </c>
      <c r="H6281" s="30" t="s">
        <v>42</v>
      </c>
      <c r="I6281" s="60">
        <f t="shared" si="4341"/>
        <v>100</v>
      </c>
      <c r="J6281" s="60">
        <f t="shared" ref="J6281:X6282" si="4345">SUM(J6282)</f>
        <v>100</v>
      </c>
      <c r="K6281" s="60">
        <f t="shared" si="4342"/>
        <v>0</v>
      </c>
      <c r="L6281" s="60">
        <f t="shared" si="4345"/>
        <v>0</v>
      </c>
      <c r="M6281" s="60">
        <f t="shared" si="4345"/>
        <v>0</v>
      </c>
      <c r="N6281" s="60">
        <f t="shared" si="4345"/>
        <v>0</v>
      </c>
      <c r="O6281" s="60">
        <f t="shared" si="4345"/>
        <v>0</v>
      </c>
      <c r="P6281" s="60">
        <f t="shared" si="4345"/>
        <v>0</v>
      </c>
      <c r="Q6281" s="60">
        <f t="shared" si="4345"/>
        <v>5400</v>
      </c>
      <c r="R6281" s="60">
        <f t="shared" si="4345"/>
        <v>5400</v>
      </c>
      <c r="S6281" s="60">
        <f t="shared" si="4345"/>
        <v>5300</v>
      </c>
      <c r="T6281" s="60">
        <f t="shared" si="4345"/>
        <v>0</v>
      </c>
      <c r="U6281" s="60">
        <f t="shared" si="4345"/>
        <v>0</v>
      </c>
      <c r="V6281" s="60">
        <f t="shared" si="4345"/>
        <v>0</v>
      </c>
      <c r="W6281" s="60">
        <f t="shared" si="4345"/>
        <v>0</v>
      </c>
      <c r="X6281" s="60">
        <f t="shared" si="4345"/>
        <v>5300</v>
      </c>
      <c r="Y6281" s="226">
        <f t="shared" si="4331"/>
        <v>98.148148148148152</v>
      </c>
    </row>
    <row r="6282" spans="1:25">
      <c r="A6282" s="23" t="s">
        <v>2045</v>
      </c>
      <c r="B6282" s="23" t="s">
        <v>172</v>
      </c>
      <c r="C6282" s="23" t="s">
        <v>354</v>
      </c>
      <c r="D6282" s="23" t="s">
        <v>2101</v>
      </c>
      <c r="E6282" s="21" t="s">
        <v>159</v>
      </c>
      <c r="F6282" s="21" t="s">
        <v>0</v>
      </c>
      <c r="G6282" s="150" t="s">
        <v>0</v>
      </c>
      <c r="H6282" s="21" t="s">
        <v>34</v>
      </c>
      <c r="I6282" s="58">
        <f t="shared" si="4341"/>
        <v>100</v>
      </c>
      <c r="J6282" s="58">
        <f t="shared" si="4345"/>
        <v>100</v>
      </c>
      <c r="K6282" s="58">
        <f t="shared" si="4342"/>
        <v>0</v>
      </c>
      <c r="L6282" s="58">
        <f t="shared" si="4345"/>
        <v>0</v>
      </c>
      <c r="M6282" s="58">
        <f t="shared" si="4345"/>
        <v>0</v>
      </c>
      <c r="N6282" s="58">
        <f t="shared" si="4345"/>
        <v>0</v>
      </c>
      <c r="O6282" s="58">
        <f t="shared" si="4345"/>
        <v>0</v>
      </c>
      <c r="P6282" s="58">
        <f t="shared" si="4345"/>
        <v>0</v>
      </c>
      <c r="Q6282" s="58">
        <f t="shared" si="4345"/>
        <v>5400</v>
      </c>
      <c r="R6282" s="58">
        <f t="shared" si="4345"/>
        <v>5400</v>
      </c>
      <c r="S6282" s="58">
        <f t="shared" si="4345"/>
        <v>5300</v>
      </c>
      <c r="T6282" s="58">
        <f t="shared" si="4345"/>
        <v>0</v>
      </c>
      <c r="U6282" s="58">
        <f t="shared" si="4345"/>
        <v>0</v>
      </c>
      <c r="V6282" s="58">
        <f t="shared" si="4345"/>
        <v>0</v>
      </c>
      <c r="W6282" s="58">
        <f t="shared" si="4345"/>
        <v>0</v>
      </c>
      <c r="X6282" s="58">
        <f t="shared" si="4345"/>
        <v>5300</v>
      </c>
      <c r="Y6282" s="210">
        <f t="shared" si="4331"/>
        <v>98.148148148148152</v>
      </c>
    </row>
    <row r="6283" spans="1:25">
      <c r="A6283" s="23" t="s">
        <v>2045</v>
      </c>
      <c r="B6283" s="23" t="s">
        <v>172</v>
      </c>
      <c r="C6283" s="23" t="s">
        <v>354</v>
      </c>
      <c r="D6283" s="23" t="s">
        <v>2101</v>
      </c>
      <c r="E6283" s="22">
        <v>6148</v>
      </c>
      <c r="F6283" s="23"/>
      <c r="G6283" s="128" t="s">
        <v>3150</v>
      </c>
      <c r="H6283" s="32" t="s">
        <v>41</v>
      </c>
      <c r="I6283" s="44">
        <f t="shared" si="4341"/>
        <v>100</v>
      </c>
      <c r="J6283" s="44">
        <v>100</v>
      </c>
      <c r="K6283" s="44">
        <f t="shared" si="4342"/>
        <v>0</v>
      </c>
      <c r="L6283" s="44">
        <v>0</v>
      </c>
      <c r="M6283" s="44">
        <v>0</v>
      </c>
      <c r="N6283" s="44">
        <v>0</v>
      </c>
      <c r="O6283" s="44">
        <v>0</v>
      </c>
      <c r="P6283" s="44">
        <v>0</v>
      </c>
      <c r="Q6283" s="44">
        <v>5400</v>
      </c>
      <c r="R6283" s="44">
        <v>5400</v>
      </c>
      <c r="S6283" s="44">
        <v>5300</v>
      </c>
      <c r="T6283" s="44">
        <f t="shared" si="4334"/>
        <v>0</v>
      </c>
      <c r="U6283" s="44"/>
      <c r="V6283" s="44"/>
      <c r="W6283" s="44"/>
      <c r="X6283" s="44">
        <f t="shared" si="4335"/>
        <v>5300</v>
      </c>
      <c r="Y6283" s="209">
        <f t="shared" si="4331"/>
        <v>98.148148148148152</v>
      </c>
    </row>
    <row r="6284" spans="1:25" ht="20.399999999999999">
      <c r="A6284" s="20" t="s">
        <v>0</v>
      </c>
      <c r="B6284" s="20" t="s">
        <v>0</v>
      </c>
      <c r="C6284" s="20" t="s">
        <v>0</v>
      </c>
      <c r="D6284" s="21" t="s">
        <v>0</v>
      </c>
      <c r="E6284" s="21" t="s">
        <v>0</v>
      </c>
      <c r="F6284" s="21" t="s">
        <v>0</v>
      </c>
      <c r="G6284" s="150" t="s">
        <v>0</v>
      </c>
      <c r="H6284" s="30" t="s">
        <v>60</v>
      </c>
      <c r="I6284" s="60">
        <f t="shared" si="4341"/>
        <v>20000</v>
      </c>
      <c r="J6284" s="60">
        <f t="shared" ref="J6284:X6285" si="4346">SUM(J6285)</f>
        <v>0</v>
      </c>
      <c r="K6284" s="60">
        <f t="shared" si="4342"/>
        <v>20000</v>
      </c>
      <c r="L6284" s="60">
        <f t="shared" si="4346"/>
        <v>10000</v>
      </c>
      <c r="M6284" s="60">
        <f t="shared" si="4346"/>
        <v>0</v>
      </c>
      <c r="N6284" s="60">
        <f t="shared" si="4346"/>
        <v>10000</v>
      </c>
      <c r="O6284" s="60">
        <f t="shared" si="4346"/>
        <v>0</v>
      </c>
      <c r="P6284" s="60">
        <f t="shared" si="4346"/>
        <v>0</v>
      </c>
      <c r="Q6284" s="60">
        <f t="shared" si="4346"/>
        <v>20000</v>
      </c>
      <c r="R6284" s="60">
        <f t="shared" si="4346"/>
        <v>0</v>
      </c>
      <c r="S6284" s="60">
        <f t="shared" si="4346"/>
        <v>0</v>
      </c>
      <c r="T6284" s="60">
        <f t="shared" si="4346"/>
        <v>0</v>
      </c>
      <c r="U6284" s="60">
        <f t="shared" si="4346"/>
        <v>0</v>
      </c>
      <c r="V6284" s="60">
        <f t="shared" si="4346"/>
        <v>0</v>
      </c>
      <c r="W6284" s="60">
        <f t="shared" si="4346"/>
        <v>0</v>
      </c>
      <c r="X6284" s="60">
        <f t="shared" si="4346"/>
        <v>0</v>
      </c>
      <c r="Y6284" s="226">
        <f t="shared" si="4331"/>
        <v>0</v>
      </c>
    </row>
    <row r="6285" spans="1:25">
      <c r="A6285" s="23" t="s">
        <v>2045</v>
      </c>
      <c r="B6285" s="23" t="s">
        <v>172</v>
      </c>
      <c r="C6285" s="23" t="s">
        <v>354</v>
      </c>
      <c r="D6285" s="23" t="s">
        <v>2101</v>
      </c>
      <c r="E6285" s="21" t="s">
        <v>166</v>
      </c>
      <c r="F6285" s="21" t="s">
        <v>0</v>
      </c>
      <c r="G6285" s="150" t="s">
        <v>0</v>
      </c>
      <c r="H6285" s="21" t="s">
        <v>53</v>
      </c>
      <c r="I6285" s="58">
        <f t="shared" si="4341"/>
        <v>20000</v>
      </c>
      <c r="J6285" s="58">
        <f t="shared" si="4346"/>
        <v>0</v>
      </c>
      <c r="K6285" s="58">
        <f t="shared" si="4342"/>
        <v>20000</v>
      </c>
      <c r="L6285" s="58">
        <f t="shared" si="4346"/>
        <v>10000</v>
      </c>
      <c r="M6285" s="58">
        <f t="shared" si="4346"/>
        <v>0</v>
      </c>
      <c r="N6285" s="58">
        <f t="shared" si="4346"/>
        <v>10000</v>
      </c>
      <c r="O6285" s="58">
        <f t="shared" si="4346"/>
        <v>0</v>
      </c>
      <c r="P6285" s="58">
        <f t="shared" si="4346"/>
        <v>0</v>
      </c>
      <c r="Q6285" s="58">
        <f t="shared" si="4346"/>
        <v>20000</v>
      </c>
      <c r="R6285" s="58">
        <f t="shared" si="4346"/>
        <v>0</v>
      </c>
      <c r="S6285" s="58">
        <f t="shared" si="4346"/>
        <v>0</v>
      </c>
      <c r="T6285" s="58">
        <f t="shared" si="4346"/>
        <v>0</v>
      </c>
      <c r="U6285" s="58">
        <f t="shared" si="4346"/>
        <v>0</v>
      </c>
      <c r="V6285" s="58">
        <f t="shared" si="4346"/>
        <v>0</v>
      </c>
      <c r="W6285" s="58">
        <f t="shared" si="4346"/>
        <v>0</v>
      </c>
      <c r="X6285" s="58">
        <f t="shared" si="4346"/>
        <v>0</v>
      </c>
      <c r="Y6285" s="210">
        <f t="shared" si="4331"/>
        <v>0</v>
      </c>
    </row>
    <row r="6286" spans="1:25">
      <c r="A6286" s="23" t="s">
        <v>2045</v>
      </c>
      <c r="B6286" s="23" t="s">
        <v>172</v>
      </c>
      <c r="C6286" s="23" t="s">
        <v>354</v>
      </c>
      <c r="D6286" s="23" t="s">
        <v>2101</v>
      </c>
      <c r="E6286" s="22">
        <v>8213</v>
      </c>
      <c r="F6286" s="23"/>
      <c r="G6286" s="128" t="s">
        <v>3150</v>
      </c>
      <c r="H6286" s="32" t="s">
        <v>56</v>
      </c>
      <c r="I6286" s="44">
        <f t="shared" si="4341"/>
        <v>20000</v>
      </c>
      <c r="J6286" s="44">
        <v>0</v>
      </c>
      <c r="K6286" s="44">
        <f t="shared" si="4342"/>
        <v>20000</v>
      </c>
      <c r="L6286" s="44">
        <v>10000</v>
      </c>
      <c r="M6286" s="44">
        <v>0</v>
      </c>
      <c r="N6286" s="44">
        <v>10000</v>
      </c>
      <c r="O6286" s="44">
        <v>0</v>
      </c>
      <c r="P6286" s="44">
        <v>0</v>
      </c>
      <c r="Q6286" s="44">
        <v>20000</v>
      </c>
      <c r="R6286" s="44">
        <v>0</v>
      </c>
      <c r="S6286" s="44">
        <v>0</v>
      </c>
      <c r="T6286" s="44">
        <f t="shared" si="4334"/>
        <v>0</v>
      </c>
      <c r="U6286" s="44">
        <v>0</v>
      </c>
      <c r="V6286" s="44">
        <v>0</v>
      </c>
      <c r="W6286" s="44"/>
      <c r="X6286" s="44">
        <f t="shared" si="4335"/>
        <v>0</v>
      </c>
      <c r="Y6286" s="209">
        <f t="shared" si="4331"/>
        <v>0</v>
      </c>
    </row>
    <row r="6287" spans="1:25">
      <c r="A6287" s="32" t="s">
        <v>0</v>
      </c>
      <c r="B6287" s="32" t="s">
        <v>0</v>
      </c>
      <c r="C6287" s="32" t="s">
        <v>0</v>
      </c>
      <c r="D6287" s="32" t="s">
        <v>0</v>
      </c>
      <c r="E6287" s="32" t="s">
        <v>0</v>
      </c>
      <c r="F6287" s="32" t="s">
        <v>0</v>
      </c>
      <c r="G6287" s="154" t="s">
        <v>0</v>
      </c>
      <c r="H6287" s="30" t="s">
        <v>2110</v>
      </c>
      <c r="I6287" s="31">
        <f t="shared" si="4341"/>
        <v>2153200</v>
      </c>
      <c r="J6287" s="31">
        <f t="shared" ref="J6287:P6287" si="4347">SUM(J6284,J6281,J6257)</f>
        <v>1955700</v>
      </c>
      <c r="K6287" s="31">
        <f t="shared" si="4342"/>
        <v>197500</v>
      </c>
      <c r="L6287" s="31">
        <f t="shared" si="4347"/>
        <v>107500</v>
      </c>
      <c r="M6287" s="31">
        <f t="shared" si="4347"/>
        <v>20000</v>
      </c>
      <c r="N6287" s="31">
        <f t="shared" si="4347"/>
        <v>70000</v>
      </c>
      <c r="O6287" s="31">
        <f t="shared" si="4347"/>
        <v>0</v>
      </c>
      <c r="P6287" s="31">
        <f t="shared" si="4347"/>
        <v>0</v>
      </c>
      <c r="Q6287" s="31">
        <f>SUM(Q6284,Q6281,Q6257)</f>
        <v>2309974</v>
      </c>
      <c r="R6287" s="31">
        <f>SUM(R6284,R6281,R6257)</f>
        <v>2112474</v>
      </c>
      <c r="S6287" s="31">
        <f>SUM(S6284,S6281,S6257)</f>
        <v>1714358</v>
      </c>
      <c r="T6287" s="31">
        <f t="shared" ref="T6287:X6287" si="4348">SUM(T6284,T6281,T6257)</f>
        <v>398016</v>
      </c>
      <c r="U6287" s="31">
        <f t="shared" si="4348"/>
        <v>197762</v>
      </c>
      <c r="V6287" s="31">
        <f t="shared" si="4348"/>
        <v>136039</v>
      </c>
      <c r="W6287" s="31">
        <f t="shared" si="4348"/>
        <v>64215</v>
      </c>
      <c r="X6287" s="31">
        <f t="shared" si="4348"/>
        <v>2112374</v>
      </c>
      <c r="Y6287" s="220">
        <f t="shared" si="4331"/>
        <v>99.995266213927366</v>
      </c>
    </row>
    <row r="6288" spans="1:25" ht="15" thickBot="1">
      <c r="A6288" s="32" t="s">
        <v>0</v>
      </c>
      <c r="B6288" s="32" t="s">
        <v>0</v>
      </c>
      <c r="C6288" s="32" t="s">
        <v>0</v>
      </c>
      <c r="D6288" s="32" t="s">
        <v>0</v>
      </c>
      <c r="E6288" s="32" t="s">
        <v>0</v>
      </c>
      <c r="F6288" s="32" t="s">
        <v>0</v>
      </c>
      <c r="G6288" s="154" t="s">
        <v>0</v>
      </c>
      <c r="H6288" s="21" t="s">
        <v>170</v>
      </c>
      <c r="I6288" s="66">
        <f t="shared" si="4341"/>
        <v>49</v>
      </c>
      <c r="J6288" s="66">
        <v>49</v>
      </c>
      <c r="K6288" s="66">
        <f t="shared" si="4342"/>
        <v>0</v>
      </c>
      <c r="L6288" s="66" t="s">
        <v>0</v>
      </c>
      <c r="M6288" s="66" t="s">
        <v>0</v>
      </c>
      <c r="N6288" s="66" t="s">
        <v>0</v>
      </c>
      <c r="O6288" s="66" t="s">
        <v>0</v>
      </c>
      <c r="P6288" s="66" t="s">
        <v>0</v>
      </c>
      <c r="Q6288" s="66">
        <v>0</v>
      </c>
      <c r="R6288" s="66"/>
      <c r="S6288" s="66"/>
      <c r="T6288" s="66"/>
      <c r="U6288" s="66"/>
      <c r="V6288" s="66"/>
      <c r="W6288" s="66"/>
      <c r="X6288" s="66"/>
      <c r="Y6288" s="208">
        <v>0</v>
      </c>
    </row>
    <row r="6289" spans="1:25" ht="41.4" thickBot="1">
      <c r="A6289" s="252" t="s">
        <v>0</v>
      </c>
      <c r="B6289" s="252" t="s">
        <v>0</v>
      </c>
      <c r="C6289" s="252" t="s">
        <v>0</v>
      </c>
      <c r="D6289" s="252" t="s">
        <v>0</v>
      </c>
      <c r="E6289" s="252" t="s">
        <v>0</v>
      </c>
      <c r="F6289" s="252" t="s">
        <v>0</v>
      </c>
      <c r="G6289" s="258" t="s">
        <v>0</v>
      </c>
      <c r="H6289" s="24" t="s">
        <v>72</v>
      </c>
      <c r="I6289" s="1" t="s">
        <v>3093</v>
      </c>
      <c r="J6289" s="1" t="s">
        <v>3130</v>
      </c>
      <c r="K6289" s="1" t="s">
        <v>3</v>
      </c>
      <c r="L6289" s="1" t="s">
        <v>4</v>
      </c>
      <c r="M6289" s="1" t="s">
        <v>5</v>
      </c>
      <c r="N6289" s="1" t="s">
        <v>6</v>
      </c>
      <c r="O6289" s="1" t="s">
        <v>7</v>
      </c>
      <c r="P6289" s="1" t="s">
        <v>8</v>
      </c>
      <c r="Q6289" s="1" t="s">
        <v>3344</v>
      </c>
      <c r="R6289" s="1" t="s">
        <v>3427</v>
      </c>
      <c r="S6289" s="1" t="s">
        <v>3447</v>
      </c>
      <c r="T6289" s="1" t="s">
        <v>3448</v>
      </c>
      <c r="U6289" s="1" t="s">
        <v>3452</v>
      </c>
      <c r="V6289" s="1" t="s">
        <v>3449</v>
      </c>
      <c r="W6289" s="1" t="s">
        <v>3450</v>
      </c>
      <c r="X6289" s="1" t="s">
        <v>3451</v>
      </c>
      <c r="Y6289" s="216" t="s">
        <v>3385</v>
      </c>
    </row>
    <row r="6290" spans="1:25">
      <c r="A6290" s="253"/>
      <c r="B6290" s="253"/>
      <c r="C6290" s="253"/>
      <c r="D6290" s="253"/>
      <c r="E6290" s="253"/>
      <c r="F6290" s="253"/>
      <c r="G6290" s="259"/>
      <c r="H6290" s="33" t="s">
        <v>0</v>
      </c>
      <c r="I6290" s="45">
        <v>1</v>
      </c>
      <c r="J6290" s="45">
        <v>3</v>
      </c>
      <c r="K6290" s="45" t="s">
        <v>9</v>
      </c>
      <c r="L6290" s="45">
        <v>5</v>
      </c>
      <c r="M6290" s="45">
        <v>6</v>
      </c>
      <c r="N6290" s="45">
        <v>7</v>
      </c>
      <c r="O6290" s="45">
        <v>8</v>
      </c>
      <c r="P6290" s="45">
        <v>9</v>
      </c>
      <c r="Q6290" s="45">
        <v>1</v>
      </c>
      <c r="R6290" s="45">
        <v>2</v>
      </c>
      <c r="S6290" s="45">
        <v>3</v>
      </c>
      <c r="T6290" s="45" t="s">
        <v>3453</v>
      </c>
      <c r="U6290" s="45">
        <v>5</v>
      </c>
      <c r="V6290" s="45">
        <v>6</v>
      </c>
      <c r="W6290" s="45">
        <v>7</v>
      </c>
      <c r="X6290" s="45" t="s">
        <v>3454</v>
      </c>
      <c r="Y6290" s="276">
        <v>9</v>
      </c>
    </row>
    <row r="6291" spans="1:25">
      <c r="A6291" s="253"/>
      <c r="B6291" s="253"/>
      <c r="C6291" s="253"/>
      <c r="D6291" s="253"/>
      <c r="E6291" s="253"/>
      <c r="F6291" s="253"/>
      <c r="G6291" s="259"/>
      <c r="H6291" s="34" t="s">
        <v>105</v>
      </c>
      <c r="I6291" s="35">
        <f t="shared" si="4341"/>
        <v>2153200</v>
      </c>
      <c r="J6291" s="35">
        <f t="shared" ref="J6291:P6291" si="4349">SUM(J6287)</f>
        <v>1955700</v>
      </c>
      <c r="K6291" s="35">
        <f t="shared" si="4342"/>
        <v>197500</v>
      </c>
      <c r="L6291" s="35">
        <f t="shared" si="4349"/>
        <v>107500</v>
      </c>
      <c r="M6291" s="35">
        <f t="shared" si="4349"/>
        <v>20000</v>
      </c>
      <c r="N6291" s="35">
        <f t="shared" si="4349"/>
        <v>70000</v>
      </c>
      <c r="O6291" s="35">
        <f t="shared" si="4349"/>
        <v>0</v>
      </c>
      <c r="P6291" s="35">
        <f t="shared" si="4349"/>
        <v>0</v>
      </c>
      <c r="Q6291" s="35">
        <f>SUM(Q6287)</f>
        <v>2309974</v>
      </c>
      <c r="R6291" s="35">
        <f>SUM(R6287)</f>
        <v>2112474</v>
      </c>
      <c r="S6291" s="35">
        <f>SUM(S6287)</f>
        <v>1714358</v>
      </c>
      <c r="T6291" s="35">
        <f t="shared" ref="T6291:X6291" si="4350">SUM(T6287)</f>
        <v>398016</v>
      </c>
      <c r="U6291" s="35">
        <f t="shared" si="4350"/>
        <v>197762</v>
      </c>
      <c r="V6291" s="35">
        <f t="shared" si="4350"/>
        <v>136039</v>
      </c>
      <c r="W6291" s="35">
        <f t="shared" si="4350"/>
        <v>64215</v>
      </c>
      <c r="X6291" s="35">
        <f t="shared" si="4350"/>
        <v>2112374</v>
      </c>
      <c r="Y6291" s="218">
        <f t="shared" ref="Y6291:Y6292" si="4351">IF(R6291=0,0,(X6291/R6291)*100)</f>
        <v>99.995266213927366</v>
      </c>
    </row>
    <row r="6292" spans="1:25">
      <c r="A6292" s="253"/>
      <c r="B6292" s="253"/>
      <c r="C6292" s="253"/>
      <c r="D6292" s="253"/>
      <c r="E6292" s="253"/>
      <c r="F6292" s="253"/>
      <c r="G6292" s="259"/>
      <c r="H6292" s="36" t="s">
        <v>69</v>
      </c>
      <c r="I6292" s="35">
        <f t="shared" si="4341"/>
        <v>2153200</v>
      </c>
      <c r="J6292" s="35">
        <f t="shared" ref="J6292:P6292" si="4352">SUM(J6291)</f>
        <v>1955700</v>
      </c>
      <c r="K6292" s="35">
        <f t="shared" si="4342"/>
        <v>197500</v>
      </c>
      <c r="L6292" s="35">
        <f t="shared" si="4352"/>
        <v>107500</v>
      </c>
      <c r="M6292" s="35">
        <f t="shared" si="4352"/>
        <v>20000</v>
      </c>
      <c r="N6292" s="35">
        <f t="shared" si="4352"/>
        <v>70000</v>
      </c>
      <c r="O6292" s="35">
        <f t="shared" si="4352"/>
        <v>0</v>
      </c>
      <c r="P6292" s="35">
        <f t="shared" si="4352"/>
        <v>0</v>
      </c>
      <c r="Q6292" s="35">
        <f>SUM(Q6291)</f>
        <v>2309974</v>
      </c>
      <c r="R6292" s="35">
        <f>SUM(R6291)</f>
        <v>2112474</v>
      </c>
      <c r="S6292" s="35">
        <f>SUM(S6291)</f>
        <v>1714358</v>
      </c>
      <c r="T6292" s="35">
        <f t="shared" ref="T6292:X6292" si="4353">SUM(T6291)</f>
        <v>398016</v>
      </c>
      <c r="U6292" s="35">
        <f t="shared" si="4353"/>
        <v>197762</v>
      </c>
      <c r="V6292" s="35">
        <f t="shared" si="4353"/>
        <v>136039</v>
      </c>
      <c r="W6292" s="35">
        <f t="shared" si="4353"/>
        <v>64215</v>
      </c>
      <c r="X6292" s="35">
        <f t="shared" si="4353"/>
        <v>2112374</v>
      </c>
      <c r="Y6292" s="218">
        <f t="shared" si="4351"/>
        <v>99.995266213927366</v>
      </c>
    </row>
    <row r="6293" spans="1:25">
      <c r="A6293" s="254"/>
      <c r="B6293" s="254"/>
      <c r="C6293" s="254"/>
      <c r="D6293" s="254"/>
      <c r="E6293" s="254"/>
      <c r="F6293" s="254"/>
      <c r="G6293" s="260"/>
    </row>
    <row r="6294" spans="1:25" ht="15" thickBot="1">
      <c r="A6294" s="32" t="s">
        <v>0</v>
      </c>
      <c r="B6294" s="32" t="s">
        <v>0</v>
      </c>
      <c r="C6294" s="32" t="s">
        <v>0</v>
      </c>
      <c r="D6294" s="32" t="s">
        <v>0</v>
      </c>
      <c r="E6294" s="32" t="s">
        <v>0</v>
      </c>
      <c r="F6294" s="32" t="s">
        <v>0</v>
      </c>
      <c r="G6294" s="154" t="s">
        <v>0</v>
      </c>
      <c r="H6294" s="37" t="s">
        <v>0</v>
      </c>
      <c r="I6294" s="37"/>
      <c r="J6294" s="37"/>
      <c r="K6294" s="37"/>
      <c r="L6294" s="37" t="s">
        <v>0</v>
      </c>
      <c r="M6294" s="37" t="s">
        <v>0</v>
      </c>
      <c r="N6294" s="37" t="s">
        <v>0</v>
      </c>
      <c r="O6294" s="37" t="s">
        <v>0</v>
      </c>
      <c r="P6294" s="37" t="s">
        <v>0</v>
      </c>
      <c r="Q6294" s="37"/>
      <c r="R6294" s="37"/>
      <c r="S6294" s="37"/>
      <c r="T6294" s="37" t="s">
        <v>0</v>
      </c>
      <c r="U6294" s="37" t="s">
        <v>0</v>
      </c>
      <c r="V6294" s="37" t="s">
        <v>0</v>
      </c>
      <c r="W6294" s="37" t="s">
        <v>0</v>
      </c>
      <c r="X6294" s="37" t="s">
        <v>0</v>
      </c>
      <c r="Y6294" s="219"/>
    </row>
    <row r="6295" spans="1:25" ht="41.4" thickBot="1">
      <c r="A6295" s="24" t="s">
        <v>123</v>
      </c>
      <c r="B6295" s="24" t="s">
        <v>124</v>
      </c>
      <c r="C6295" s="24" t="s">
        <v>125</v>
      </c>
      <c r="D6295" s="25" t="s">
        <v>0</v>
      </c>
      <c r="E6295" s="24" t="s">
        <v>126</v>
      </c>
      <c r="F6295" s="24" t="s">
        <v>127</v>
      </c>
      <c r="G6295" s="151" t="s">
        <v>128</v>
      </c>
      <c r="H6295" s="24" t="s">
        <v>1</v>
      </c>
      <c r="I6295" s="1" t="s">
        <v>3093</v>
      </c>
      <c r="J6295" s="1" t="s">
        <v>3130</v>
      </c>
      <c r="K6295" s="1" t="s">
        <v>3</v>
      </c>
      <c r="L6295" s="1" t="s">
        <v>4</v>
      </c>
      <c r="M6295" s="1" t="s">
        <v>5</v>
      </c>
      <c r="N6295" s="1" t="s">
        <v>6</v>
      </c>
      <c r="O6295" s="1" t="s">
        <v>7</v>
      </c>
      <c r="P6295" s="1" t="s">
        <v>8</v>
      </c>
      <c r="Q6295" s="1" t="s">
        <v>3344</v>
      </c>
      <c r="R6295" s="1" t="s">
        <v>3427</v>
      </c>
      <c r="S6295" s="1" t="s">
        <v>3447</v>
      </c>
      <c r="T6295" s="1" t="s">
        <v>3448</v>
      </c>
      <c r="U6295" s="1" t="s">
        <v>3452</v>
      </c>
      <c r="V6295" s="1" t="s">
        <v>3449</v>
      </c>
      <c r="W6295" s="1" t="s">
        <v>3450</v>
      </c>
      <c r="X6295" s="1" t="s">
        <v>3451</v>
      </c>
      <c r="Y6295" s="216" t="s">
        <v>3385</v>
      </c>
    </row>
    <row r="6296" spans="1:25">
      <c r="A6296" s="26" t="s">
        <v>0</v>
      </c>
      <c r="B6296" s="26" t="s">
        <v>0</v>
      </c>
      <c r="C6296" s="26" t="s">
        <v>0</v>
      </c>
      <c r="D6296" s="27" t="s">
        <v>0</v>
      </c>
      <c r="E6296" s="27" t="s">
        <v>0</v>
      </c>
      <c r="F6296" s="28" t="s">
        <v>0</v>
      </c>
      <c r="G6296" s="152" t="s">
        <v>0</v>
      </c>
      <c r="H6296" s="29" t="s">
        <v>0</v>
      </c>
      <c r="I6296" s="45">
        <v>1</v>
      </c>
      <c r="J6296" s="45">
        <v>3</v>
      </c>
      <c r="K6296" s="45" t="s">
        <v>9</v>
      </c>
      <c r="L6296" s="45">
        <v>5</v>
      </c>
      <c r="M6296" s="45">
        <v>6</v>
      </c>
      <c r="N6296" s="45">
        <v>7</v>
      </c>
      <c r="O6296" s="45">
        <v>8</v>
      </c>
      <c r="P6296" s="45">
        <v>9</v>
      </c>
      <c r="Q6296" s="45">
        <v>1</v>
      </c>
      <c r="R6296" s="45">
        <v>2</v>
      </c>
      <c r="S6296" s="45">
        <v>3</v>
      </c>
      <c r="T6296" s="45" t="s">
        <v>3453</v>
      </c>
      <c r="U6296" s="45">
        <v>5</v>
      </c>
      <c r="V6296" s="45">
        <v>6</v>
      </c>
      <c r="W6296" s="45">
        <v>7</v>
      </c>
      <c r="X6296" s="45" t="s">
        <v>3454</v>
      </c>
      <c r="Y6296" s="276">
        <v>9</v>
      </c>
    </row>
    <row r="6297" spans="1:25" s="113" customFormat="1">
      <c r="A6297" s="133" t="s">
        <v>2045</v>
      </c>
      <c r="B6297" s="133" t="s">
        <v>172</v>
      </c>
      <c r="C6297" s="109" t="s">
        <v>880</v>
      </c>
      <c r="D6297" s="109" t="s">
        <v>2111</v>
      </c>
      <c r="E6297" s="98" t="s">
        <v>0</v>
      </c>
      <c r="F6297" s="98" t="s">
        <v>0</v>
      </c>
      <c r="G6297" s="153" t="s">
        <v>0</v>
      </c>
      <c r="H6297" s="98" t="s">
        <v>2112</v>
      </c>
      <c r="I6297" s="110"/>
      <c r="J6297" s="110"/>
      <c r="K6297" s="110"/>
      <c r="L6297" s="110" t="s">
        <v>0</v>
      </c>
      <c r="M6297" s="110" t="s">
        <v>0</v>
      </c>
      <c r="N6297" s="110" t="s">
        <v>0</v>
      </c>
      <c r="O6297" s="110" t="s">
        <v>0</v>
      </c>
      <c r="P6297" s="110" t="s">
        <v>0</v>
      </c>
      <c r="Q6297" s="110"/>
      <c r="R6297" s="110"/>
      <c r="S6297" s="110"/>
      <c r="T6297" s="110" t="s">
        <v>0</v>
      </c>
      <c r="U6297" s="110" t="s">
        <v>0</v>
      </c>
      <c r="V6297" s="110" t="s">
        <v>0</v>
      </c>
      <c r="W6297" s="110" t="s">
        <v>0</v>
      </c>
      <c r="X6297" s="110" t="s">
        <v>0</v>
      </c>
      <c r="Y6297" s="217"/>
    </row>
    <row r="6298" spans="1:25" ht="20.399999999999999">
      <c r="A6298" s="20" t="s">
        <v>0</v>
      </c>
      <c r="B6298" s="20" t="s">
        <v>0</v>
      </c>
      <c r="C6298" s="20" t="s">
        <v>0</v>
      </c>
      <c r="D6298" s="21" t="s">
        <v>0</v>
      </c>
      <c r="E6298" s="21" t="s">
        <v>0</v>
      </c>
      <c r="F6298" s="21" t="s">
        <v>0</v>
      </c>
      <c r="G6298" s="150" t="s">
        <v>0</v>
      </c>
      <c r="H6298" s="30" t="s">
        <v>33</v>
      </c>
      <c r="I6298" s="31">
        <f t="shared" si="4341"/>
        <v>1217560</v>
      </c>
      <c r="J6298" s="31">
        <f t="shared" ref="J6298:P6298" si="4354">SUM(J6299,J6306,J6308)</f>
        <v>1145460</v>
      </c>
      <c r="K6298" s="31">
        <f t="shared" si="4342"/>
        <v>72100</v>
      </c>
      <c r="L6298" s="31">
        <f t="shared" si="4354"/>
        <v>58100</v>
      </c>
      <c r="M6298" s="31">
        <f t="shared" si="4354"/>
        <v>14000</v>
      </c>
      <c r="N6298" s="31">
        <f t="shared" si="4354"/>
        <v>0</v>
      </c>
      <c r="O6298" s="31">
        <f t="shared" si="4354"/>
        <v>0</v>
      </c>
      <c r="P6298" s="31">
        <f t="shared" si="4354"/>
        <v>0</v>
      </c>
      <c r="Q6298" s="31">
        <f>SUM(Q6299,Q6306,Q6308)</f>
        <v>1267030</v>
      </c>
      <c r="R6298" s="31">
        <f>SUM(R6299,R6306,R6308)</f>
        <v>1194930</v>
      </c>
      <c r="S6298" s="31">
        <f>SUM(S6299,S6306,S6308)</f>
        <v>1006851</v>
      </c>
      <c r="T6298" s="31">
        <f t="shared" ref="T6298:X6298" si="4355">SUM(T6299,T6306,T6308)</f>
        <v>188079</v>
      </c>
      <c r="U6298" s="31">
        <f t="shared" si="4355"/>
        <v>100505</v>
      </c>
      <c r="V6298" s="31">
        <f t="shared" si="4355"/>
        <v>79289</v>
      </c>
      <c r="W6298" s="31">
        <f t="shared" si="4355"/>
        <v>8285</v>
      </c>
      <c r="X6298" s="31">
        <f t="shared" si="4355"/>
        <v>1194930</v>
      </c>
      <c r="Y6298" s="220">
        <f t="shared" ref="Y6298:Y6327" si="4356">IF(R6298=0,0,(X6298/R6298)*100)</f>
        <v>100</v>
      </c>
    </row>
    <row r="6299" spans="1:25">
      <c r="A6299" s="23" t="s">
        <v>2045</v>
      </c>
      <c r="B6299" s="23" t="s">
        <v>172</v>
      </c>
      <c r="C6299" s="23" t="s">
        <v>880</v>
      </c>
      <c r="D6299" s="23" t="s">
        <v>2111</v>
      </c>
      <c r="E6299" s="21" t="s">
        <v>132</v>
      </c>
      <c r="F6299" s="21" t="s">
        <v>0</v>
      </c>
      <c r="G6299" s="150" t="s">
        <v>0</v>
      </c>
      <c r="H6299" s="21" t="s">
        <v>11</v>
      </c>
      <c r="I6299" s="66">
        <f t="shared" si="4341"/>
        <v>796806</v>
      </c>
      <c r="J6299" s="66">
        <f t="shared" ref="J6299:P6299" si="4357">SUM(J6300,J6301)</f>
        <v>796806</v>
      </c>
      <c r="K6299" s="66">
        <f t="shared" si="4342"/>
        <v>0</v>
      </c>
      <c r="L6299" s="66">
        <f t="shared" si="4357"/>
        <v>0</v>
      </c>
      <c r="M6299" s="66">
        <f t="shared" si="4357"/>
        <v>0</v>
      </c>
      <c r="N6299" s="66">
        <f t="shared" si="4357"/>
        <v>0</v>
      </c>
      <c r="O6299" s="66">
        <f t="shared" si="4357"/>
        <v>0</v>
      </c>
      <c r="P6299" s="66">
        <f t="shared" si="4357"/>
        <v>0</v>
      </c>
      <c r="Q6299" s="66">
        <f>SUM(Q6300,Q6301)</f>
        <v>832595</v>
      </c>
      <c r="R6299" s="66">
        <f>SUM(R6300,R6301)</f>
        <v>832595</v>
      </c>
      <c r="S6299" s="66">
        <f>SUM(S6300,S6301)</f>
        <v>683594</v>
      </c>
      <c r="T6299" s="66">
        <f t="shared" ref="T6299:X6299" si="4358">SUM(T6300,T6301)</f>
        <v>149001</v>
      </c>
      <c r="U6299" s="66">
        <f t="shared" si="4358"/>
        <v>70171</v>
      </c>
      <c r="V6299" s="66">
        <f t="shared" si="4358"/>
        <v>71842</v>
      </c>
      <c r="W6299" s="66">
        <f t="shared" si="4358"/>
        <v>6988</v>
      </c>
      <c r="X6299" s="66">
        <f t="shared" si="4358"/>
        <v>832595</v>
      </c>
      <c r="Y6299" s="208">
        <f t="shared" si="4356"/>
        <v>100</v>
      </c>
    </row>
    <row r="6300" spans="1:25">
      <c r="A6300" s="23" t="s">
        <v>2045</v>
      </c>
      <c r="B6300" s="23" t="s">
        <v>172</v>
      </c>
      <c r="C6300" s="23" t="s">
        <v>880</v>
      </c>
      <c r="D6300" s="23" t="s">
        <v>2111</v>
      </c>
      <c r="E6300" s="22">
        <v>6111</v>
      </c>
      <c r="F6300" s="23"/>
      <c r="G6300" s="128" t="s">
        <v>3150</v>
      </c>
      <c r="H6300" s="32" t="s">
        <v>12</v>
      </c>
      <c r="I6300" s="44">
        <f t="shared" si="4341"/>
        <v>703000</v>
      </c>
      <c r="J6300" s="44">
        <v>703000</v>
      </c>
      <c r="K6300" s="44">
        <f t="shared" si="4342"/>
        <v>0</v>
      </c>
      <c r="L6300" s="44">
        <v>0</v>
      </c>
      <c r="M6300" s="44">
        <v>0</v>
      </c>
      <c r="N6300" s="44">
        <v>0</v>
      </c>
      <c r="O6300" s="44">
        <v>0</v>
      </c>
      <c r="P6300" s="44">
        <v>0</v>
      </c>
      <c r="Q6300" s="44">
        <v>738789</v>
      </c>
      <c r="R6300" s="44">
        <v>738789</v>
      </c>
      <c r="S6300" s="44">
        <v>600606</v>
      </c>
      <c r="T6300" s="44">
        <f t="shared" ref="T6300:T6326" si="4359">U6300+V6300+W6300</f>
        <v>138183</v>
      </c>
      <c r="U6300" s="44">
        <v>65700</v>
      </c>
      <c r="V6300" s="44">
        <v>65700</v>
      </c>
      <c r="W6300" s="44">
        <v>6783</v>
      </c>
      <c r="X6300" s="44">
        <f t="shared" ref="X6300:X6326" si="4360">S6300+T6300</f>
        <v>738789</v>
      </c>
      <c r="Y6300" s="209">
        <f t="shared" si="4356"/>
        <v>100</v>
      </c>
    </row>
    <row r="6301" spans="1:25">
      <c r="A6301" s="20" t="s">
        <v>2045</v>
      </c>
      <c r="B6301" s="20" t="s">
        <v>172</v>
      </c>
      <c r="C6301" s="20" t="s">
        <v>880</v>
      </c>
      <c r="D6301" s="20" t="s">
        <v>2111</v>
      </c>
      <c r="E6301" s="20" t="s">
        <v>134</v>
      </c>
      <c r="F6301" s="23" t="s">
        <v>0</v>
      </c>
      <c r="G6301" s="154" t="s">
        <v>0</v>
      </c>
      <c r="H6301" s="21" t="s">
        <v>13</v>
      </c>
      <c r="I6301" s="66">
        <f t="shared" si="4341"/>
        <v>93806</v>
      </c>
      <c r="J6301" s="66">
        <f t="shared" ref="J6301:P6301" si="4361">SUM(J6302:J6305)</f>
        <v>93806</v>
      </c>
      <c r="K6301" s="66">
        <f t="shared" si="4342"/>
        <v>0</v>
      </c>
      <c r="L6301" s="66">
        <f t="shared" si="4361"/>
        <v>0</v>
      </c>
      <c r="M6301" s="66">
        <f t="shared" si="4361"/>
        <v>0</v>
      </c>
      <c r="N6301" s="66">
        <f t="shared" si="4361"/>
        <v>0</v>
      </c>
      <c r="O6301" s="66">
        <f t="shared" si="4361"/>
        <v>0</v>
      </c>
      <c r="P6301" s="66">
        <f t="shared" si="4361"/>
        <v>0</v>
      </c>
      <c r="Q6301" s="66">
        <f>SUM(Q6302:Q6305)</f>
        <v>93806</v>
      </c>
      <c r="R6301" s="66">
        <f>SUM(R6302:R6305)</f>
        <v>93806</v>
      </c>
      <c r="S6301" s="66">
        <f>SUM(S6302:S6305)</f>
        <v>82988</v>
      </c>
      <c r="T6301" s="66">
        <f t="shared" ref="T6301:X6301" si="4362">SUM(T6302:T6305)</f>
        <v>10818</v>
      </c>
      <c r="U6301" s="66">
        <f t="shared" si="4362"/>
        <v>4471</v>
      </c>
      <c r="V6301" s="66">
        <f t="shared" si="4362"/>
        <v>6142</v>
      </c>
      <c r="W6301" s="66">
        <f t="shared" si="4362"/>
        <v>205</v>
      </c>
      <c r="X6301" s="66">
        <f t="shared" si="4362"/>
        <v>93806</v>
      </c>
      <c r="Y6301" s="208">
        <f t="shared" si="4356"/>
        <v>100</v>
      </c>
    </row>
    <row r="6302" spans="1:25">
      <c r="A6302" s="23" t="s">
        <v>2045</v>
      </c>
      <c r="B6302" s="23" t="s">
        <v>172</v>
      </c>
      <c r="C6302" s="23" t="s">
        <v>880</v>
      </c>
      <c r="D6302" s="23" t="s">
        <v>2111</v>
      </c>
      <c r="E6302" s="22">
        <v>6112</v>
      </c>
      <c r="F6302" s="23" t="s">
        <v>2113</v>
      </c>
      <c r="G6302" s="128" t="s">
        <v>3150</v>
      </c>
      <c r="H6302" s="32" t="s">
        <v>16</v>
      </c>
      <c r="I6302" s="44">
        <f t="shared" si="4341"/>
        <v>15469</v>
      </c>
      <c r="J6302" s="44">
        <v>15469</v>
      </c>
      <c r="K6302" s="44">
        <f t="shared" si="4342"/>
        <v>0</v>
      </c>
      <c r="L6302" s="44">
        <v>0</v>
      </c>
      <c r="M6302" s="44">
        <v>0</v>
      </c>
      <c r="N6302" s="44">
        <v>0</v>
      </c>
      <c r="O6302" s="44">
        <v>0</v>
      </c>
      <c r="P6302" s="44">
        <v>0</v>
      </c>
      <c r="Q6302" s="44">
        <v>15469</v>
      </c>
      <c r="R6302" s="44">
        <v>15469</v>
      </c>
      <c r="S6302" s="44">
        <v>12296</v>
      </c>
      <c r="T6302" s="44">
        <f t="shared" si="4359"/>
        <v>3173</v>
      </c>
      <c r="U6302" s="44">
        <v>1484</v>
      </c>
      <c r="V6302" s="44">
        <v>1484</v>
      </c>
      <c r="W6302" s="44">
        <v>205</v>
      </c>
      <c r="X6302" s="44">
        <f t="shared" si="4360"/>
        <v>15469</v>
      </c>
      <c r="Y6302" s="209">
        <f t="shared" si="4356"/>
        <v>100</v>
      </c>
    </row>
    <row r="6303" spans="1:25">
      <c r="A6303" s="23" t="s">
        <v>2045</v>
      </c>
      <c r="B6303" s="23" t="s">
        <v>172</v>
      </c>
      <c r="C6303" s="23" t="s">
        <v>880</v>
      </c>
      <c r="D6303" s="23" t="s">
        <v>2111</v>
      </c>
      <c r="E6303" s="22">
        <v>6112</v>
      </c>
      <c r="F6303" s="23" t="s">
        <v>2114</v>
      </c>
      <c r="G6303" s="128" t="s">
        <v>3150</v>
      </c>
      <c r="H6303" s="32" t="s">
        <v>19</v>
      </c>
      <c r="I6303" s="44">
        <f t="shared" si="4341"/>
        <v>58118</v>
      </c>
      <c r="J6303" s="44">
        <v>58118</v>
      </c>
      <c r="K6303" s="44">
        <f t="shared" si="4342"/>
        <v>0</v>
      </c>
      <c r="L6303" s="44">
        <v>0</v>
      </c>
      <c r="M6303" s="44">
        <v>0</v>
      </c>
      <c r="N6303" s="44">
        <v>0</v>
      </c>
      <c r="O6303" s="44">
        <v>0</v>
      </c>
      <c r="P6303" s="44">
        <v>0</v>
      </c>
      <c r="Q6303" s="44">
        <v>58118</v>
      </c>
      <c r="R6303" s="44">
        <v>58118</v>
      </c>
      <c r="S6303" s="44">
        <v>56177</v>
      </c>
      <c r="T6303" s="44">
        <f t="shared" si="4359"/>
        <v>1941</v>
      </c>
      <c r="U6303" s="44">
        <v>1941</v>
      </c>
      <c r="V6303" s="44"/>
      <c r="W6303" s="44"/>
      <c r="X6303" s="44">
        <f t="shared" si="4360"/>
        <v>58118</v>
      </c>
      <c r="Y6303" s="209">
        <f t="shared" si="4356"/>
        <v>100</v>
      </c>
    </row>
    <row r="6304" spans="1:25">
      <c r="A6304" s="23" t="s">
        <v>2045</v>
      </c>
      <c r="B6304" s="23" t="s">
        <v>172</v>
      </c>
      <c r="C6304" s="23" t="s">
        <v>880</v>
      </c>
      <c r="D6304" s="23" t="s">
        <v>2111</v>
      </c>
      <c r="E6304" s="22">
        <v>6112</v>
      </c>
      <c r="F6304" s="23" t="s">
        <v>2115</v>
      </c>
      <c r="G6304" s="128" t="s">
        <v>3150</v>
      </c>
      <c r="H6304" s="32" t="s">
        <v>17</v>
      </c>
      <c r="I6304" s="44">
        <f t="shared" si="4341"/>
        <v>13469</v>
      </c>
      <c r="J6304" s="44">
        <v>13469</v>
      </c>
      <c r="K6304" s="44">
        <f t="shared" si="4342"/>
        <v>0</v>
      </c>
      <c r="L6304" s="44">
        <v>0</v>
      </c>
      <c r="M6304" s="44">
        <v>0</v>
      </c>
      <c r="N6304" s="44">
        <v>0</v>
      </c>
      <c r="O6304" s="44">
        <v>0</v>
      </c>
      <c r="P6304" s="44">
        <v>0</v>
      </c>
      <c r="Q6304" s="44">
        <v>13469</v>
      </c>
      <c r="R6304" s="44">
        <v>13469</v>
      </c>
      <c r="S6304" s="44">
        <v>13469</v>
      </c>
      <c r="T6304" s="44">
        <f t="shared" si="4359"/>
        <v>0</v>
      </c>
      <c r="U6304" s="44"/>
      <c r="V6304" s="44"/>
      <c r="W6304" s="44"/>
      <c r="X6304" s="44">
        <f t="shared" si="4360"/>
        <v>13469</v>
      </c>
      <c r="Y6304" s="209">
        <f t="shared" si="4356"/>
        <v>100</v>
      </c>
    </row>
    <row r="6305" spans="1:25">
      <c r="A6305" s="23" t="s">
        <v>2045</v>
      </c>
      <c r="B6305" s="23" t="s">
        <v>172</v>
      </c>
      <c r="C6305" s="23" t="s">
        <v>880</v>
      </c>
      <c r="D6305" s="23" t="s">
        <v>2111</v>
      </c>
      <c r="E6305" s="22">
        <v>6112</v>
      </c>
      <c r="F6305" s="23" t="s">
        <v>2116</v>
      </c>
      <c r="G6305" s="128" t="s">
        <v>3150</v>
      </c>
      <c r="H6305" s="32" t="s">
        <v>18</v>
      </c>
      <c r="I6305" s="44">
        <f t="shared" si="4341"/>
        <v>6750</v>
      </c>
      <c r="J6305" s="44">
        <v>6750</v>
      </c>
      <c r="K6305" s="44">
        <f t="shared" si="4342"/>
        <v>0</v>
      </c>
      <c r="L6305" s="44">
        <v>0</v>
      </c>
      <c r="M6305" s="44">
        <v>0</v>
      </c>
      <c r="N6305" s="44">
        <v>0</v>
      </c>
      <c r="O6305" s="44">
        <v>0</v>
      </c>
      <c r="P6305" s="44">
        <v>0</v>
      </c>
      <c r="Q6305" s="44">
        <v>6750</v>
      </c>
      <c r="R6305" s="44">
        <v>6750</v>
      </c>
      <c r="S6305" s="44">
        <v>1046</v>
      </c>
      <c r="T6305" s="44">
        <f t="shared" si="4359"/>
        <v>5704</v>
      </c>
      <c r="U6305" s="44">
        <v>1046</v>
      </c>
      <c r="V6305" s="44">
        <v>4658</v>
      </c>
      <c r="W6305" s="44"/>
      <c r="X6305" s="44">
        <f t="shared" si="4360"/>
        <v>6750</v>
      </c>
      <c r="Y6305" s="209">
        <f t="shared" si="4356"/>
        <v>100</v>
      </c>
    </row>
    <row r="6306" spans="1:25">
      <c r="A6306" s="23" t="s">
        <v>2045</v>
      </c>
      <c r="B6306" s="23" t="s">
        <v>172</v>
      </c>
      <c r="C6306" s="23" t="s">
        <v>880</v>
      </c>
      <c r="D6306" s="23" t="s">
        <v>2111</v>
      </c>
      <c r="E6306" s="21" t="s">
        <v>139</v>
      </c>
      <c r="F6306" s="21" t="s">
        <v>0</v>
      </c>
      <c r="G6306" s="150" t="s">
        <v>0</v>
      </c>
      <c r="H6306" s="21" t="s">
        <v>21</v>
      </c>
      <c r="I6306" s="66">
        <f t="shared" si="4341"/>
        <v>71400</v>
      </c>
      <c r="J6306" s="66">
        <f t="shared" ref="J6306:X6306" si="4363">SUM(J6307)</f>
        <v>71400</v>
      </c>
      <c r="K6306" s="66">
        <f t="shared" si="4342"/>
        <v>0</v>
      </c>
      <c r="L6306" s="66">
        <f t="shared" si="4363"/>
        <v>0</v>
      </c>
      <c r="M6306" s="66">
        <f t="shared" si="4363"/>
        <v>0</v>
      </c>
      <c r="N6306" s="66">
        <f t="shared" si="4363"/>
        <v>0</v>
      </c>
      <c r="O6306" s="66">
        <f t="shared" si="4363"/>
        <v>0</v>
      </c>
      <c r="P6306" s="66">
        <f t="shared" si="4363"/>
        <v>0</v>
      </c>
      <c r="Q6306" s="66">
        <f t="shared" si="4363"/>
        <v>75158</v>
      </c>
      <c r="R6306" s="66">
        <f t="shared" si="4363"/>
        <v>75158</v>
      </c>
      <c r="S6306" s="66">
        <f t="shared" si="4363"/>
        <v>65197</v>
      </c>
      <c r="T6306" s="66">
        <f t="shared" si="4363"/>
        <v>9961</v>
      </c>
      <c r="U6306" s="66">
        <f t="shared" si="4363"/>
        <v>6900</v>
      </c>
      <c r="V6306" s="66">
        <f t="shared" si="4363"/>
        <v>3061</v>
      </c>
      <c r="W6306" s="66">
        <f t="shared" si="4363"/>
        <v>0</v>
      </c>
      <c r="X6306" s="66">
        <f t="shared" si="4363"/>
        <v>75158</v>
      </c>
      <c r="Y6306" s="208">
        <f t="shared" si="4356"/>
        <v>100</v>
      </c>
    </row>
    <row r="6307" spans="1:25">
      <c r="A6307" s="23" t="s">
        <v>2045</v>
      </c>
      <c r="B6307" s="23" t="s">
        <v>172</v>
      </c>
      <c r="C6307" s="23" t="s">
        <v>880</v>
      </c>
      <c r="D6307" s="23" t="s">
        <v>2111</v>
      </c>
      <c r="E6307" s="22">
        <v>6121</v>
      </c>
      <c r="F6307" s="23"/>
      <c r="G6307" s="128" t="s">
        <v>3150</v>
      </c>
      <c r="H6307" s="32" t="s">
        <v>22</v>
      </c>
      <c r="I6307" s="44">
        <f t="shared" si="4341"/>
        <v>71400</v>
      </c>
      <c r="J6307" s="44">
        <v>71400</v>
      </c>
      <c r="K6307" s="44">
        <f t="shared" si="4342"/>
        <v>0</v>
      </c>
      <c r="L6307" s="44">
        <v>0</v>
      </c>
      <c r="M6307" s="44">
        <v>0</v>
      </c>
      <c r="N6307" s="44">
        <v>0</v>
      </c>
      <c r="O6307" s="44">
        <v>0</v>
      </c>
      <c r="P6307" s="44">
        <v>0</v>
      </c>
      <c r="Q6307" s="44">
        <v>75158</v>
      </c>
      <c r="R6307" s="44">
        <v>75158</v>
      </c>
      <c r="S6307" s="44">
        <v>65197</v>
      </c>
      <c r="T6307" s="44">
        <f t="shared" si="4359"/>
        <v>9961</v>
      </c>
      <c r="U6307" s="44">
        <v>6900</v>
      </c>
      <c r="V6307" s="44">
        <v>3061</v>
      </c>
      <c r="W6307" s="44"/>
      <c r="X6307" s="44">
        <f t="shared" si="4360"/>
        <v>75158</v>
      </c>
      <c r="Y6307" s="209">
        <f t="shared" si="4356"/>
        <v>100</v>
      </c>
    </row>
    <row r="6308" spans="1:25">
      <c r="A6308" s="23" t="s">
        <v>2045</v>
      </c>
      <c r="B6308" s="23" t="s">
        <v>172</v>
      </c>
      <c r="C6308" s="23" t="s">
        <v>880</v>
      </c>
      <c r="D6308" s="23" t="s">
        <v>2111</v>
      </c>
      <c r="E6308" s="21" t="s">
        <v>141</v>
      </c>
      <c r="F6308" s="21" t="s">
        <v>0</v>
      </c>
      <c r="G6308" s="150" t="s">
        <v>0</v>
      </c>
      <c r="H6308" s="21" t="s">
        <v>23</v>
      </c>
      <c r="I6308" s="66">
        <f t="shared" si="4341"/>
        <v>349354</v>
      </c>
      <c r="J6308" s="66">
        <f t="shared" ref="J6308:P6308" si="4364">SUM(J6309:J6317)</f>
        <v>277254</v>
      </c>
      <c r="K6308" s="66">
        <f t="shared" si="4342"/>
        <v>72100</v>
      </c>
      <c r="L6308" s="66">
        <f t="shared" si="4364"/>
        <v>58100</v>
      </c>
      <c r="M6308" s="66">
        <f t="shared" si="4364"/>
        <v>14000</v>
      </c>
      <c r="N6308" s="66">
        <f t="shared" si="4364"/>
        <v>0</v>
      </c>
      <c r="O6308" s="66">
        <f t="shared" si="4364"/>
        <v>0</v>
      </c>
      <c r="P6308" s="66">
        <f t="shared" si="4364"/>
        <v>0</v>
      </c>
      <c r="Q6308" s="66">
        <f>SUM(Q6309:Q6317)</f>
        <v>359277</v>
      </c>
      <c r="R6308" s="66">
        <f>SUM(R6309:R6317)</f>
        <v>287177</v>
      </c>
      <c r="S6308" s="66">
        <f>SUM(S6309:S6317)</f>
        <v>258060</v>
      </c>
      <c r="T6308" s="66">
        <f t="shared" ref="T6308:X6308" si="4365">SUM(T6309:T6317)</f>
        <v>29117</v>
      </c>
      <c r="U6308" s="66">
        <f t="shared" si="4365"/>
        <v>23434</v>
      </c>
      <c r="V6308" s="66">
        <f t="shared" si="4365"/>
        <v>4386</v>
      </c>
      <c r="W6308" s="66">
        <f t="shared" si="4365"/>
        <v>1297</v>
      </c>
      <c r="X6308" s="66">
        <f t="shared" si="4365"/>
        <v>287177</v>
      </c>
      <c r="Y6308" s="208">
        <f t="shared" si="4356"/>
        <v>100</v>
      </c>
    </row>
    <row r="6309" spans="1:25">
      <c r="A6309" s="23" t="s">
        <v>2045</v>
      </c>
      <c r="B6309" s="23" t="s">
        <v>172</v>
      </c>
      <c r="C6309" s="23" t="s">
        <v>880</v>
      </c>
      <c r="D6309" s="23" t="s">
        <v>2111</v>
      </c>
      <c r="E6309" s="22">
        <v>6131</v>
      </c>
      <c r="F6309" s="23"/>
      <c r="G6309" s="128" t="s">
        <v>3150</v>
      </c>
      <c r="H6309" s="32" t="s">
        <v>24</v>
      </c>
      <c r="I6309" s="44">
        <f t="shared" si="4341"/>
        <v>30300</v>
      </c>
      <c r="J6309" s="44">
        <v>10300</v>
      </c>
      <c r="K6309" s="44">
        <f t="shared" si="4342"/>
        <v>20000</v>
      </c>
      <c r="L6309" s="44">
        <v>20000</v>
      </c>
      <c r="M6309" s="44">
        <v>0</v>
      </c>
      <c r="N6309" s="44">
        <v>0</v>
      </c>
      <c r="O6309" s="44">
        <v>0</v>
      </c>
      <c r="P6309" s="44">
        <v>0</v>
      </c>
      <c r="Q6309" s="44">
        <v>30300</v>
      </c>
      <c r="R6309" s="44">
        <v>10300</v>
      </c>
      <c r="S6309" s="44">
        <v>10300</v>
      </c>
      <c r="T6309" s="44">
        <f t="shared" si="4359"/>
        <v>0</v>
      </c>
      <c r="U6309" s="44">
        <v>0</v>
      </c>
      <c r="V6309" s="44">
        <v>0</v>
      </c>
      <c r="W6309" s="44">
        <v>0</v>
      </c>
      <c r="X6309" s="44">
        <f t="shared" si="4360"/>
        <v>10300</v>
      </c>
      <c r="Y6309" s="209">
        <f t="shared" si="4356"/>
        <v>100</v>
      </c>
    </row>
    <row r="6310" spans="1:25">
      <c r="A6310" s="23" t="s">
        <v>2045</v>
      </c>
      <c r="B6310" s="23" t="s">
        <v>172</v>
      </c>
      <c r="C6310" s="23" t="s">
        <v>880</v>
      </c>
      <c r="D6310" s="23" t="s">
        <v>2111</v>
      </c>
      <c r="E6310" s="22">
        <v>6132</v>
      </c>
      <c r="F6310" s="23"/>
      <c r="G6310" s="128" t="s">
        <v>3150</v>
      </c>
      <c r="H6310" s="32" t="s">
        <v>25</v>
      </c>
      <c r="I6310" s="44">
        <f t="shared" si="4341"/>
        <v>20250</v>
      </c>
      <c r="J6310" s="44">
        <v>20250</v>
      </c>
      <c r="K6310" s="44">
        <f t="shared" si="4342"/>
        <v>0</v>
      </c>
      <c r="L6310" s="44">
        <v>0</v>
      </c>
      <c r="M6310" s="44">
        <v>0</v>
      </c>
      <c r="N6310" s="44">
        <v>0</v>
      </c>
      <c r="O6310" s="44">
        <v>0</v>
      </c>
      <c r="P6310" s="44">
        <v>0</v>
      </c>
      <c r="Q6310" s="44">
        <v>20250</v>
      </c>
      <c r="R6310" s="44">
        <v>20250</v>
      </c>
      <c r="S6310" s="44">
        <v>19750</v>
      </c>
      <c r="T6310" s="44">
        <f t="shared" si="4359"/>
        <v>500</v>
      </c>
      <c r="U6310" s="44">
        <v>500</v>
      </c>
      <c r="V6310" s="44"/>
      <c r="W6310" s="44"/>
      <c r="X6310" s="44">
        <f t="shared" si="4360"/>
        <v>20250</v>
      </c>
      <c r="Y6310" s="209">
        <f t="shared" si="4356"/>
        <v>100</v>
      </c>
    </row>
    <row r="6311" spans="1:25">
      <c r="A6311" s="23" t="s">
        <v>2045</v>
      </c>
      <c r="B6311" s="23" t="s">
        <v>172</v>
      </c>
      <c r="C6311" s="23" t="s">
        <v>880</v>
      </c>
      <c r="D6311" s="23" t="s">
        <v>2111</v>
      </c>
      <c r="E6311" s="22">
        <v>6133</v>
      </c>
      <c r="F6311" s="23"/>
      <c r="G6311" s="128" t="s">
        <v>3150</v>
      </c>
      <c r="H6311" s="32" t="s">
        <v>26</v>
      </c>
      <c r="I6311" s="44">
        <f t="shared" si="4341"/>
        <v>6975</v>
      </c>
      <c r="J6311" s="44">
        <v>6975</v>
      </c>
      <c r="K6311" s="44">
        <f t="shared" si="4342"/>
        <v>0</v>
      </c>
      <c r="L6311" s="44">
        <v>0</v>
      </c>
      <c r="M6311" s="44">
        <v>0</v>
      </c>
      <c r="N6311" s="44">
        <v>0</v>
      </c>
      <c r="O6311" s="44">
        <v>0</v>
      </c>
      <c r="P6311" s="44">
        <v>0</v>
      </c>
      <c r="Q6311" s="44">
        <v>11475</v>
      </c>
      <c r="R6311" s="44">
        <v>11475</v>
      </c>
      <c r="S6311" s="44">
        <v>9900</v>
      </c>
      <c r="T6311" s="44">
        <f t="shared" si="4359"/>
        <v>1575</v>
      </c>
      <c r="U6311" s="44">
        <v>675</v>
      </c>
      <c r="V6311" s="44">
        <v>600</v>
      </c>
      <c r="W6311" s="44">
        <v>300</v>
      </c>
      <c r="X6311" s="44">
        <f t="shared" si="4360"/>
        <v>11475</v>
      </c>
      <c r="Y6311" s="209">
        <f t="shared" si="4356"/>
        <v>100</v>
      </c>
    </row>
    <row r="6312" spans="1:25">
      <c r="A6312" s="23" t="s">
        <v>2045</v>
      </c>
      <c r="B6312" s="23" t="s">
        <v>172</v>
      </c>
      <c r="C6312" s="23" t="s">
        <v>880</v>
      </c>
      <c r="D6312" s="23" t="s">
        <v>2111</v>
      </c>
      <c r="E6312" s="22">
        <v>6134</v>
      </c>
      <c r="F6312" s="23"/>
      <c r="G6312" s="128" t="s">
        <v>3150</v>
      </c>
      <c r="H6312" s="32" t="s">
        <v>27</v>
      </c>
      <c r="I6312" s="44">
        <f t="shared" si="4341"/>
        <v>12750</v>
      </c>
      <c r="J6312" s="44">
        <v>3750</v>
      </c>
      <c r="K6312" s="44">
        <f t="shared" si="4342"/>
        <v>9000</v>
      </c>
      <c r="L6312" s="44">
        <v>5000</v>
      </c>
      <c r="M6312" s="44">
        <v>4000</v>
      </c>
      <c r="N6312" s="44">
        <v>0</v>
      </c>
      <c r="O6312" s="44">
        <v>0</v>
      </c>
      <c r="P6312" s="44">
        <v>0</v>
      </c>
      <c r="Q6312" s="44">
        <v>15500</v>
      </c>
      <c r="R6312" s="44">
        <v>6500</v>
      </c>
      <c r="S6312" s="44">
        <v>6500</v>
      </c>
      <c r="T6312" s="44">
        <f t="shared" si="4359"/>
        <v>0</v>
      </c>
      <c r="U6312" s="44">
        <v>0</v>
      </c>
      <c r="V6312" s="44">
        <v>0</v>
      </c>
      <c r="W6312" s="44">
        <v>0</v>
      </c>
      <c r="X6312" s="44">
        <f t="shared" si="4360"/>
        <v>6500</v>
      </c>
      <c r="Y6312" s="209">
        <f t="shared" si="4356"/>
        <v>100</v>
      </c>
    </row>
    <row r="6313" spans="1:25">
      <c r="A6313" s="23" t="s">
        <v>2045</v>
      </c>
      <c r="B6313" s="23" t="s">
        <v>172</v>
      </c>
      <c r="C6313" s="23" t="s">
        <v>880</v>
      </c>
      <c r="D6313" s="23" t="s">
        <v>2111</v>
      </c>
      <c r="E6313" s="22">
        <v>6135</v>
      </c>
      <c r="F6313" s="23"/>
      <c r="G6313" s="128" t="s">
        <v>3150</v>
      </c>
      <c r="H6313" s="32" t="s">
        <v>28</v>
      </c>
      <c r="I6313" s="44">
        <f t="shared" si="4341"/>
        <v>3428</v>
      </c>
      <c r="J6313" s="44">
        <v>1928</v>
      </c>
      <c r="K6313" s="44">
        <f t="shared" si="4342"/>
        <v>1500</v>
      </c>
      <c r="L6313" s="44">
        <v>1500</v>
      </c>
      <c r="M6313" s="44">
        <v>0</v>
      </c>
      <c r="N6313" s="44">
        <v>0</v>
      </c>
      <c r="O6313" s="44">
        <v>0</v>
      </c>
      <c r="P6313" s="44">
        <v>0</v>
      </c>
      <c r="Q6313" s="44">
        <v>3428</v>
      </c>
      <c r="R6313" s="44">
        <v>1928</v>
      </c>
      <c r="S6313" s="44">
        <v>1928</v>
      </c>
      <c r="T6313" s="44">
        <f t="shared" si="4359"/>
        <v>0</v>
      </c>
      <c r="U6313" s="44"/>
      <c r="V6313" s="44"/>
      <c r="W6313" s="44"/>
      <c r="X6313" s="44">
        <f t="shared" si="4360"/>
        <v>1928</v>
      </c>
      <c r="Y6313" s="209">
        <f t="shared" si="4356"/>
        <v>100</v>
      </c>
    </row>
    <row r="6314" spans="1:25">
      <c r="A6314" s="23" t="s">
        <v>2045</v>
      </c>
      <c r="B6314" s="23" t="s">
        <v>172</v>
      </c>
      <c r="C6314" s="23" t="s">
        <v>880</v>
      </c>
      <c r="D6314" s="23" t="s">
        <v>2111</v>
      </c>
      <c r="E6314" s="22">
        <v>6136</v>
      </c>
      <c r="F6314" s="23"/>
      <c r="G6314" s="128" t="s">
        <v>3150</v>
      </c>
      <c r="H6314" s="32" t="s">
        <v>29</v>
      </c>
      <c r="I6314" s="44">
        <f t="shared" si="4341"/>
        <v>38625</v>
      </c>
      <c r="J6314" s="44">
        <v>38625</v>
      </c>
      <c r="K6314" s="44">
        <f t="shared" si="4342"/>
        <v>0</v>
      </c>
      <c r="L6314" s="44">
        <v>0</v>
      </c>
      <c r="M6314" s="44">
        <v>0</v>
      </c>
      <c r="N6314" s="44">
        <v>0</v>
      </c>
      <c r="O6314" s="44">
        <v>0</v>
      </c>
      <c r="P6314" s="44">
        <v>0</v>
      </c>
      <c r="Q6314" s="44">
        <v>38625</v>
      </c>
      <c r="R6314" s="44">
        <v>38625</v>
      </c>
      <c r="S6314" s="44">
        <v>31150</v>
      </c>
      <c r="T6314" s="44">
        <f t="shared" si="4359"/>
        <v>7475</v>
      </c>
      <c r="U6314" s="44">
        <v>3566</v>
      </c>
      <c r="V6314" s="44">
        <v>3289</v>
      </c>
      <c r="W6314" s="44">
        <v>620</v>
      </c>
      <c r="X6314" s="44">
        <f t="shared" si="4360"/>
        <v>38625</v>
      </c>
      <c r="Y6314" s="209">
        <f t="shared" si="4356"/>
        <v>100</v>
      </c>
    </row>
    <row r="6315" spans="1:25">
      <c r="A6315" s="23" t="s">
        <v>2045</v>
      </c>
      <c r="B6315" s="23" t="s">
        <v>172</v>
      </c>
      <c r="C6315" s="23" t="s">
        <v>880</v>
      </c>
      <c r="D6315" s="23" t="s">
        <v>2111</v>
      </c>
      <c r="E6315" s="22">
        <v>6137</v>
      </c>
      <c r="F6315" s="23"/>
      <c r="G6315" s="128" t="s">
        <v>3150</v>
      </c>
      <c r="H6315" s="32" t="s">
        <v>30</v>
      </c>
      <c r="I6315" s="44">
        <f t="shared" si="4341"/>
        <v>6100</v>
      </c>
      <c r="J6315" s="44">
        <v>4500</v>
      </c>
      <c r="K6315" s="44">
        <f t="shared" si="4342"/>
        <v>1600</v>
      </c>
      <c r="L6315" s="44">
        <v>1600</v>
      </c>
      <c r="M6315" s="44">
        <v>0</v>
      </c>
      <c r="N6315" s="44">
        <v>0</v>
      </c>
      <c r="O6315" s="44">
        <v>0</v>
      </c>
      <c r="P6315" s="44">
        <v>0</v>
      </c>
      <c r="Q6315" s="44">
        <v>6100</v>
      </c>
      <c r="R6315" s="44">
        <v>4500</v>
      </c>
      <c r="S6315" s="44">
        <v>3375</v>
      </c>
      <c r="T6315" s="44">
        <f t="shared" si="4359"/>
        <v>1125</v>
      </c>
      <c r="U6315" s="44">
        <v>850</v>
      </c>
      <c r="V6315" s="44">
        <v>117</v>
      </c>
      <c r="W6315" s="44">
        <v>158</v>
      </c>
      <c r="X6315" s="44">
        <f t="shared" si="4360"/>
        <v>4500</v>
      </c>
      <c r="Y6315" s="209">
        <f t="shared" si="4356"/>
        <v>100</v>
      </c>
    </row>
    <row r="6316" spans="1:25">
      <c r="A6316" s="23" t="s">
        <v>2045</v>
      </c>
      <c r="B6316" s="23" t="s">
        <v>172</v>
      </c>
      <c r="C6316" s="23" t="s">
        <v>880</v>
      </c>
      <c r="D6316" s="23" t="s">
        <v>2111</v>
      </c>
      <c r="E6316" s="22">
        <v>6138</v>
      </c>
      <c r="F6316" s="23"/>
      <c r="G6316" s="128" t="s">
        <v>3150</v>
      </c>
      <c r="H6316" s="32" t="s">
        <v>31</v>
      </c>
      <c r="I6316" s="44">
        <f t="shared" si="4341"/>
        <v>1866</v>
      </c>
      <c r="J6316" s="44">
        <v>1866</v>
      </c>
      <c r="K6316" s="44">
        <f t="shared" si="4342"/>
        <v>0</v>
      </c>
      <c r="L6316" s="44">
        <v>0</v>
      </c>
      <c r="M6316" s="44">
        <v>0</v>
      </c>
      <c r="N6316" s="44">
        <v>0</v>
      </c>
      <c r="O6316" s="44">
        <v>0</v>
      </c>
      <c r="P6316" s="44">
        <v>0</v>
      </c>
      <c r="Q6316" s="44">
        <v>1866</v>
      </c>
      <c r="R6316" s="44">
        <v>1866</v>
      </c>
      <c r="S6316" s="44">
        <v>1398</v>
      </c>
      <c r="T6316" s="44">
        <f t="shared" si="4359"/>
        <v>468</v>
      </c>
      <c r="U6316" s="44">
        <v>468</v>
      </c>
      <c r="V6316" s="44"/>
      <c r="W6316" s="44"/>
      <c r="X6316" s="44">
        <f t="shared" si="4360"/>
        <v>1866</v>
      </c>
      <c r="Y6316" s="209">
        <f t="shared" si="4356"/>
        <v>100</v>
      </c>
    </row>
    <row r="6317" spans="1:25">
      <c r="A6317" s="20" t="s">
        <v>2045</v>
      </c>
      <c r="B6317" s="20" t="s">
        <v>172</v>
      </c>
      <c r="C6317" s="20" t="s">
        <v>880</v>
      </c>
      <c r="D6317" s="20" t="s">
        <v>2111</v>
      </c>
      <c r="E6317" s="20" t="s">
        <v>144</v>
      </c>
      <c r="F6317" s="23" t="s">
        <v>0</v>
      </c>
      <c r="G6317" s="154" t="s">
        <v>0</v>
      </c>
      <c r="H6317" s="21" t="s">
        <v>32</v>
      </c>
      <c r="I6317" s="66">
        <f t="shared" si="4341"/>
        <v>229060</v>
      </c>
      <c r="J6317" s="66">
        <f t="shared" ref="J6317:P6317" si="4366">SUM(J6318:J6320)</f>
        <v>189060</v>
      </c>
      <c r="K6317" s="66">
        <f t="shared" si="4342"/>
        <v>40000</v>
      </c>
      <c r="L6317" s="66">
        <f t="shared" si="4366"/>
        <v>30000</v>
      </c>
      <c r="M6317" s="66">
        <f t="shared" si="4366"/>
        <v>10000</v>
      </c>
      <c r="N6317" s="66">
        <f t="shared" si="4366"/>
        <v>0</v>
      </c>
      <c r="O6317" s="66">
        <f t="shared" si="4366"/>
        <v>0</v>
      </c>
      <c r="P6317" s="66">
        <f t="shared" si="4366"/>
        <v>0</v>
      </c>
      <c r="Q6317" s="66">
        <f>SUM(Q6318:Q6320)</f>
        <v>231733</v>
      </c>
      <c r="R6317" s="66">
        <f>SUM(R6318:R6320)</f>
        <v>191733</v>
      </c>
      <c r="S6317" s="66">
        <f>SUM(S6318:S6320)</f>
        <v>173759</v>
      </c>
      <c r="T6317" s="66">
        <f t="shared" ref="T6317:X6317" si="4367">SUM(T6318:T6320)</f>
        <v>17974</v>
      </c>
      <c r="U6317" s="66">
        <f t="shared" si="4367"/>
        <v>17375</v>
      </c>
      <c r="V6317" s="66">
        <f t="shared" si="4367"/>
        <v>380</v>
      </c>
      <c r="W6317" s="66">
        <f t="shared" si="4367"/>
        <v>219</v>
      </c>
      <c r="X6317" s="66">
        <f t="shared" si="4367"/>
        <v>191733</v>
      </c>
      <c r="Y6317" s="208">
        <f t="shared" si="4356"/>
        <v>100</v>
      </c>
    </row>
    <row r="6318" spans="1:25">
      <c r="A6318" s="23" t="s">
        <v>2045</v>
      </c>
      <c r="B6318" s="23" t="s">
        <v>172</v>
      </c>
      <c r="C6318" s="23" t="s">
        <v>880</v>
      </c>
      <c r="D6318" s="23" t="s">
        <v>2111</v>
      </c>
      <c r="E6318" s="22">
        <v>6139</v>
      </c>
      <c r="F6318" s="23"/>
      <c r="G6318" s="128" t="s">
        <v>3150</v>
      </c>
      <c r="H6318" s="32" t="s">
        <v>32</v>
      </c>
      <c r="I6318" s="44">
        <f t="shared" si="4341"/>
        <v>224587</v>
      </c>
      <c r="J6318" s="44">
        <v>184587</v>
      </c>
      <c r="K6318" s="44">
        <f t="shared" si="4342"/>
        <v>40000</v>
      </c>
      <c r="L6318" s="44">
        <v>30000</v>
      </c>
      <c r="M6318" s="44">
        <v>10000</v>
      </c>
      <c r="N6318" s="44">
        <v>0</v>
      </c>
      <c r="O6318" s="44">
        <v>0</v>
      </c>
      <c r="P6318" s="44">
        <v>0</v>
      </c>
      <c r="Q6318" s="44">
        <v>227145</v>
      </c>
      <c r="R6318" s="44">
        <v>187145</v>
      </c>
      <c r="S6318" s="44">
        <v>170160</v>
      </c>
      <c r="T6318" s="44">
        <f t="shared" si="4359"/>
        <v>16985</v>
      </c>
      <c r="U6318" s="44">
        <v>16985</v>
      </c>
      <c r="V6318" s="44"/>
      <c r="W6318" s="44"/>
      <c r="X6318" s="44">
        <f t="shared" si="4360"/>
        <v>187145</v>
      </c>
      <c r="Y6318" s="209">
        <f t="shared" si="4356"/>
        <v>100</v>
      </c>
    </row>
    <row r="6319" spans="1:25">
      <c r="A6319" s="23" t="s">
        <v>2045</v>
      </c>
      <c r="B6319" s="23" t="s">
        <v>172</v>
      </c>
      <c r="C6319" s="23" t="s">
        <v>880</v>
      </c>
      <c r="D6319" s="23" t="s">
        <v>2111</v>
      </c>
      <c r="E6319" s="22">
        <v>6139</v>
      </c>
      <c r="F6319" s="23" t="s">
        <v>2117</v>
      </c>
      <c r="G6319" s="128" t="s">
        <v>3150</v>
      </c>
      <c r="H6319" s="32" t="s">
        <v>152</v>
      </c>
      <c r="I6319" s="44">
        <f t="shared" si="4341"/>
        <v>2173</v>
      </c>
      <c r="J6319" s="44">
        <v>2173</v>
      </c>
      <c r="K6319" s="44">
        <f t="shared" si="4342"/>
        <v>0</v>
      </c>
      <c r="L6319" s="44">
        <v>0</v>
      </c>
      <c r="M6319" s="44">
        <v>0</v>
      </c>
      <c r="N6319" s="44">
        <v>0</v>
      </c>
      <c r="O6319" s="44">
        <v>0</v>
      </c>
      <c r="P6319" s="44">
        <v>0</v>
      </c>
      <c r="Q6319" s="44">
        <v>2288</v>
      </c>
      <c r="R6319" s="44">
        <v>2288</v>
      </c>
      <c r="S6319" s="44">
        <v>1859</v>
      </c>
      <c r="T6319" s="44">
        <f t="shared" si="4359"/>
        <v>429</v>
      </c>
      <c r="U6319" s="44">
        <v>190</v>
      </c>
      <c r="V6319" s="44">
        <v>190</v>
      </c>
      <c r="W6319" s="44">
        <v>49</v>
      </c>
      <c r="X6319" s="44">
        <f t="shared" si="4360"/>
        <v>2288</v>
      </c>
      <c r="Y6319" s="209">
        <f t="shared" si="4356"/>
        <v>100</v>
      </c>
    </row>
    <row r="6320" spans="1:25">
      <c r="A6320" s="23" t="s">
        <v>2045</v>
      </c>
      <c r="B6320" s="23" t="s">
        <v>172</v>
      </c>
      <c r="C6320" s="23" t="s">
        <v>880</v>
      </c>
      <c r="D6320" s="23" t="s">
        <v>2111</v>
      </c>
      <c r="E6320" s="22">
        <v>6139</v>
      </c>
      <c r="F6320" s="23" t="s">
        <v>2118</v>
      </c>
      <c r="G6320" s="128" t="s">
        <v>3150</v>
      </c>
      <c r="H6320" s="32" t="s">
        <v>158</v>
      </c>
      <c r="I6320" s="44">
        <f t="shared" si="4341"/>
        <v>2300</v>
      </c>
      <c r="J6320" s="44">
        <v>2300</v>
      </c>
      <c r="K6320" s="44">
        <f t="shared" si="4342"/>
        <v>0</v>
      </c>
      <c r="L6320" s="44">
        <v>0</v>
      </c>
      <c r="M6320" s="44">
        <v>0</v>
      </c>
      <c r="N6320" s="44">
        <v>0</v>
      </c>
      <c r="O6320" s="44">
        <v>0</v>
      </c>
      <c r="P6320" s="44">
        <v>0</v>
      </c>
      <c r="Q6320" s="44">
        <v>2300</v>
      </c>
      <c r="R6320" s="44">
        <v>2300</v>
      </c>
      <c r="S6320" s="44">
        <v>1740</v>
      </c>
      <c r="T6320" s="44">
        <f t="shared" si="4359"/>
        <v>560</v>
      </c>
      <c r="U6320" s="44">
        <v>200</v>
      </c>
      <c r="V6320" s="44">
        <v>190</v>
      </c>
      <c r="W6320" s="44">
        <v>170</v>
      </c>
      <c r="X6320" s="44">
        <f t="shared" si="4360"/>
        <v>2300</v>
      </c>
      <c r="Y6320" s="209">
        <f t="shared" si="4356"/>
        <v>100</v>
      </c>
    </row>
    <row r="6321" spans="1:25" ht="20.399999999999999">
      <c r="A6321" s="20" t="s">
        <v>0</v>
      </c>
      <c r="B6321" s="20" t="s">
        <v>0</v>
      </c>
      <c r="C6321" s="20" t="s">
        <v>0</v>
      </c>
      <c r="D6321" s="21" t="s">
        <v>0</v>
      </c>
      <c r="E6321" s="21" t="s">
        <v>0</v>
      </c>
      <c r="F6321" s="21" t="s">
        <v>0</v>
      </c>
      <c r="G6321" s="150" t="s">
        <v>0</v>
      </c>
      <c r="H6321" s="30" t="s">
        <v>42</v>
      </c>
      <c r="I6321" s="60">
        <f t="shared" si="4341"/>
        <v>100</v>
      </c>
      <c r="J6321" s="60">
        <f t="shared" ref="J6321:X6322" si="4368">SUM(J6322)</f>
        <v>100</v>
      </c>
      <c r="K6321" s="60">
        <f t="shared" si="4342"/>
        <v>0</v>
      </c>
      <c r="L6321" s="60">
        <f t="shared" si="4368"/>
        <v>0</v>
      </c>
      <c r="M6321" s="60">
        <f t="shared" si="4368"/>
        <v>0</v>
      </c>
      <c r="N6321" s="60">
        <f t="shared" si="4368"/>
        <v>0</v>
      </c>
      <c r="O6321" s="60">
        <f t="shared" si="4368"/>
        <v>0</v>
      </c>
      <c r="P6321" s="60">
        <f t="shared" si="4368"/>
        <v>0</v>
      </c>
      <c r="Q6321" s="60">
        <f t="shared" si="4368"/>
        <v>100</v>
      </c>
      <c r="R6321" s="60">
        <f t="shared" si="4368"/>
        <v>100</v>
      </c>
      <c r="S6321" s="60">
        <f t="shared" si="4368"/>
        <v>0</v>
      </c>
      <c r="T6321" s="60">
        <f t="shared" si="4368"/>
        <v>0</v>
      </c>
      <c r="U6321" s="60">
        <f t="shared" si="4368"/>
        <v>0</v>
      </c>
      <c r="V6321" s="60">
        <f t="shared" si="4368"/>
        <v>0</v>
      </c>
      <c r="W6321" s="60">
        <f t="shared" si="4368"/>
        <v>0</v>
      </c>
      <c r="X6321" s="60">
        <f t="shared" si="4368"/>
        <v>0</v>
      </c>
      <c r="Y6321" s="226">
        <f t="shared" si="4356"/>
        <v>0</v>
      </c>
    </row>
    <row r="6322" spans="1:25">
      <c r="A6322" s="23" t="s">
        <v>2045</v>
      </c>
      <c r="B6322" s="23" t="s">
        <v>172</v>
      </c>
      <c r="C6322" s="23" t="s">
        <v>880</v>
      </c>
      <c r="D6322" s="23" t="s">
        <v>2111</v>
      </c>
      <c r="E6322" s="21" t="s">
        <v>159</v>
      </c>
      <c r="F6322" s="21" t="s">
        <v>0</v>
      </c>
      <c r="G6322" s="150" t="s">
        <v>0</v>
      </c>
      <c r="H6322" s="21" t="s">
        <v>34</v>
      </c>
      <c r="I6322" s="58">
        <f t="shared" si="4341"/>
        <v>100</v>
      </c>
      <c r="J6322" s="58">
        <f t="shared" si="4368"/>
        <v>100</v>
      </c>
      <c r="K6322" s="58">
        <f t="shared" si="4342"/>
        <v>0</v>
      </c>
      <c r="L6322" s="58">
        <f t="shared" si="4368"/>
        <v>0</v>
      </c>
      <c r="M6322" s="58">
        <f t="shared" si="4368"/>
        <v>0</v>
      </c>
      <c r="N6322" s="58">
        <f t="shared" si="4368"/>
        <v>0</v>
      </c>
      <c r="O6322" s="58">
        <f t="shared" si="4368"/>
        <v>0</v>
      </c>
      <c r="P6322" s="58">
        <f t="shared" si="4368"/>
        <v>0</v>
      </c>
      <c r="Q6322" s="58">
        <f t="shared" si="4368"/>
        <v>100</v>
      </c>
      <c r="R6322" s="58">
        <f t="shared" si="4368"/>
        <v>100</v>
      </c>
      <c r="S6322" s="58">
        <f t="shared" si="4368"/>
        <v>0</v>
      </c>
      <c r="T6322" s="58">
        <f t="shared" si="4368"/>
        <v>0</v>
      </c>
      <c r="U6322" s="58">
        <f t="shared" si="4368"/>
        <v>0</v>
      </c>
      <c r="V6322" s="58">
        <f t="shared" si="4368"/>
        <v>0</v>
      </c>
      <c r="W6322" s="58">
        <f t="shared" si="4368"/>
        <v>0</v>
      </c>
      <c r="X6322" s="58">
        <f t="shared" si="4368"/>
        <v>0</v>
      </c>
      <c r="Y6322" s="210">
        <f t="shared" si="4356"/>
        <v>0</v>
      </c>
    </row>
    <row r="6323" spans="1:25">
      <c r="A6323" s="23" t="s">
        <v>2045</v>
      </c>
      <c r="B6323" s="23" t="s">
        <v>172</v>
      </c>
      <c r="C6323" s="23" t="s">
        <v>880</v>
      </c>
      <c r="D6323" s="23" t="s">
        <v>2111</v>
      </c>
      <c r="E6323" s="22">
        <v>6148</v>
      </c>
      <c r="F6323" s="23"/>
      <c r="G6323" s="128" t="s">
        <v>3150</v>
      </c>
      <c r="H6323" s="32" t="s">
        <v>41</v>
      </c>
      <c r="I6323" s="44">
        <f t="shared" si="4341"/>
        <v>100</v>
      </c>
      <c r="J6323" s="44">
        <v>100</v>
      </c>
      <c r="K6323" s="44">
        <f t="shared" si="4342"/>
        <v>0</v>
      </c>
      <c r="L6323" s="44">
        <v>0</v>
      </c>
      <c r="M6323" s="44">
        <v>0</v>
      </c>
      <c r="N6323" s="44">
        <v>0</v>
      </c>
      <c r="O6323" s="44">
        <v>0</v>
      </c>
      <c r="P6323" s="44">
        <v>0</v>
      </c>
      <c r="Q6323" s="44">
        <v>100</v>
      </c>
      <c r="R6323" s="44">
        <v>100</v>
      </c>
      <c r="S6323" s="44">
        <v>0</v>
      </c>
      <c r="T6323" s="44">
        <f t="shared" si="4359"/>
        <v>0</v>
      </c>
      <c r="U6323" s="44"/>
      <c r="V6323" s="44"/>
      <c r="W6323" s="44"/>
      <c r="X6323" s="44">
        <f t="shared" si="4360"/>
        <v>0</v>
      </c>
      <c r="Y6323" s="209">
        <f t="shared" si="4356"/>
        <v>0</v>
      </c>
    </row>
    <row r="6324" spans="1:25" ht="20.399999999999999">
      <c r="A6324" s="20" t="s">
        <v>0</v>
      </c>
      <c r="B6324" s="20" t="s">
        <v>0</v>
      </c>
      <c r="C6324" s="20" t="s">
        <v>0</v>
      </c>
      <c r="D6324" s="21" t="s">
        <v>0</v>
      </c>
      <c r="E6324" s="21" t="s">
        <v>0</v>
      </c>
      <c r="F6324" s="21" t="s">
        <v>0</v>
      </c>
      <c r="G6324" s="150" t="s">
        <v>0</v>
      </c>
      <c r="H6324" s="30" t="s">
        <v>60</v>
      </c>
      <c r="I6324" s="60">
        <f t="shared" si="4341"/>
        <v>15000</v>
      </c>
      <c r="J6324" s="60">
        <f t="shared" ref="J6324:X6325" si="4369">SUM(J6325)</f>
        <v>5000</v>
      </c>
      <c r="K6324" s="60">
        <f t="shared" si="4342"/>
        <v>10000</v>
      </c>
      <c r="L6324" s="60">
        <f t="shared" si="4369"/>
        <v>10000</v>
      </c>
      <c r="M6324" s="60">
        <f t="shared" si="4369"/>
        <v>0</v>
      </c>
      <c r="N6324" s="60">
        <f t="shared" si="4369"/>
        <v>0</v>
      </c>
      <c r="O6324" s="60">
        <f t="shared" si="4369"/>
        <v>0</v>
      </c>
      <c r="P6324" s="60">
        <f t="shared" si="4369"/>
        <v>0</v>
      </c>
      <c r="Q6324" s="60">
        <f t="shared" si="4369"/>
        <v>21042</v>
      </c>
      <c r="R6324" s="60">
        <f t="shared" si="4369"/>
        <v>11042</v>
      </c>
      <c r="S6324" s="60">
        <f t="shared" si="4369"/>
        <v>11042</v>
      </c>
      <c r="T6324" s="60">
        <f t="shared" si="4369"/>
        <v>0</v>
      </c>
      <c r="U6324" s="60">
        <f t="shared" si="4369"/>
        <v>0</v>
      </c>
      <c r="V6324" s="60">
        <f t="shared" si="4369"/>
        <v>0</v>
      </c>
      <c r="W6324" s="60">
        <f t="shared" si="4369"/>
        <v>0</v>
      </c>
      <c r="X6324" s="60">
        <f t="shared" si="4369"/>
        <v>11042</v>
      </c>
      <c r="Y6324" s="226">
        <f t="shared" si="4356"/>
        <v>100</v>
      </c>
    </row>
    <row r="6325" spans="1:25">
      <c r="A6325" s="23" t="s">
        <v>2045</v>
      </c>
      <c r="B6325" s="23" t="s">
        <v>172</v>
      </c>
      <c r="C6325" s="23" t="s">
        <v>880</v>
      </c>
      <c r="D6325" s="23" t="s">
        <v>2111</v>
      </c>
      <c r="E6325" s="21" t="s">
        <v>166</v>
      </c>
      <c r="F6325" s="21" t="s">
        <v>0</v>
      </c>
      <c r="G6325" s="150" t="s">
        <v>0</v>
      </c>
      <c r="H6325" s="21" t="s">
        <v>53</v>
      </c>
      <c r="I6325" s="58">
        <f t="shared" si="4341"/>
        <v>15000</v>
      </c>
      <c r="J6325" s="58">
        <f t="shared" si="4369"/>
        <v>5000</v>
      </c>
      <c r="K6325" s="58">
        <f t="shared" si="4342"/>
        <v>10000</v>
      </c>
      <c r="L6325" s="58">
        <f t="shared" si="4369"/>
        <v>10000</v>
      </c>
      <c r="M6325" s="58">
        <f t="shared" si="4369"/>
        <v>0</v>
      </c>
      <c r="N6325" s="58">
        <f t="shared" si="4369"/>
        <v>0</v>
      </c>
      <c r="O6325" s="58">
        <f t="shared" si="4369"/>
        <v>0</v>
      </c>
      <c r="P6325" s="58">
        <f t="shared" si="4369"/>
        <v>0</v>
      </c>
      <c r="Q6325" s="58">
        <f t="shared" si="4369"/>
        <v>21042</v>
      </c>
      <c r="R6325" s="58">
        <f t="shared" si="4369"/>
        <v>11042</v>
      </c>
      <c r="S6325" s="58">
        <f t="shared" si="4369"/>
        <v>11042</v>
      </c>
      <c r="T6325" s="58">
        <f t="shared" si="4369"/>
        <v>0</v>
      </c>
      <c r="U6325" s="58">
        <f t="shared" si="4369"/>
        <v>0</v>
      </c>
      <c r="V6325" s="58">
        <f t="shared" si="4369"/>
        <v>0</v>
      </c>
      <c r="W6325" s="58">
        <f t="shared" si="4369"/>
        <v>0</v>
      </c>
      <c r="X6325" s="58">
        <f t="shared" si="4369"/>
        <v>11042</v>
      </c>
      <c r="Y6325" s="210">
        <f t="shared" si="4356"/>
        <v>100</v>
      </c>
    </row>
    <row r="6326" spans="1:25">
      <c r="A6326" s="23" t="s">
        <v>2045</v>
      </c>
      <c r="B6326" s="23" t="s">
        <v>172</v>
      </c>
      <c r="C6326" s="23" t="s">
        <v>880</v>
      </c>
      <c r="D6326" s="23" t="s">
        <v>2111</v>
      </c>
      <c r="E6326" s="22">
        <v>8213</v>
      </c>
      <c r="F6326" s="23"/>
      <c r="G6326" s="128" t="s">
        <v>3150</v>
      </c>
      <c r="H6326" s="32" t="s">
        <v>56</v>
      </c>
      <c r="I6326" s="44">
        <f t="shared" si="4341"/>
        <v>15000</v>
      </c>
      <c r="J6326" s="44">
        <v>5000</v>
      </c>
      <c r="K6326" s="44">
        <f t="shared" si="4342"/>
        <v>10000</v>
      </c>
      <c r="L6326" s="44">
        <v>10000</v>
      </c>
      <c r="M6326" s="44">
        <v>0</v>
      </c>
      <c r="N6326" s="44">
        <v>0</v>
      </c>
      <c r="O6326" s="44">
        <v>0</v>
      </c>
      <c r="P6326" s="44">
        <v>0</v>
      </c>
      <c r="Q6326" s="44">
        <v>21042</v>
      </c>
      <c r="R6326" s="44">
        <v>11042</v>
      </c>
      <c r="S6326" s="44">
        <v>11042</v>
      </c>
      <c r="T6326" s="44">
        <f t="shared" si="4359"/>
        <v>0</v>
      </c>
      <c r="U6326" s="44">
        <v>0</v>
      </c>
      <c r="V6326" s="44">
        <v>0</v>
      </c>
      <c r="W6326" s="44">
        <v>0</v>
      </c>
      <c r="X6326" s="44">
        <f t="shared" si="4360"/>
        <v>11042</v>
      </c>
      <c r="Y6326" s="209">
        <f t="shared" si="4356"/>
        <v>100</v>
      </c>
    </row>
    <row r="6327" spans="1:25">
      <c r="A6327" s="32" t="s">
        <v>0</v>
      </c>
      <c r="B6327" s="32" t="s">
        <v>0</v>
      </c>
      <c r="C6327" s="32" t="s">
        <v>0</v>
      </c>
      <c r="D6327" s="32" t="s">
        <v>0</v>
      </c>
      <c r="E6327" s="32" t="s">
        <v>0</v>
      </c>
      <c r="F6327" s="32" t="s">
        <v>0</v>
      </c>
      <c r="G6327" s="154" t="s">
        <v>0</v>
      </c>
      <c r="H6327" s="30" t="s">
        <v>2119</v>
      </c>
      <c r="I6327" s="31">
        <f t="shared" si="4341"/>
        <v>1232660</v>
      </c>
      <c r="J6327" s="31">
        <f t="shared" ref="J6327:P6327" si="4370">SUM(J6324,J6321,J6298)</f>
        <v>1150560</v>
      </c>
      <c r="K6327" s="31">
        <f t="shared" si="4342"/>
        <v>82100</v>
      </c>
      <c r="L6327" s="31">
        <f t="shared" si="4370"/>
        <v>68100</v>
      </c>
      <c r="M6327" s="31">
        <f t="shared" si="4370"/>
        <v>14000</v>
      </c>
      <c r="N6327" s="31">
        <f t="shared" si="4370"/>
        <v>0</v>
      </c>
      <c r="O6327" s="31">
        <f t="shared" si="4370"/>
        <v>0</v>
      </c>
      <c r="P6327" s="31">
        <f t="shared" si="4370"/>
        <v>0</v>
      </c>
      <c r="Q6327" s="31">
        <f>SUM(Q6324,Q6321,Q6298)</f>
        <v>1288172</v>
      </c>
      <c r="R6327" s="31">
        <f>SUM(R6324,R6321,R6298)</f>
        <v>1206072</v>
      </c>
      <c r="S6327" s="31">
        <f>SUM(S6324,S6321,S6298)</f>
        <v>1017893</v>
      </c>
      <c r="T6327" s="31">
        <f t="shared" ref="T6327:X6327" si="4371">SUM(T6324,T6321,T6298)</f>
        <v>188079</v>
      </c>
      <c r="U6327" s="31">
        <f t="shared" si="4371"/>
        <v>100505</v>
      </c>
      <c r="V6327" s="31">
        <f t="shared" si="4371"/>
        <v>79289</v>
      </c>
      <c r="W6327" s="31">
        <f t="shared" si="4371"/>
        <v>8285</v>
      </c>
      <c r="X6327" s="31">
        <f t="shared" si="4371"/>
        <v>1205972</v>
      </c>
      <c r="Y6327" s="220">
        <f t="shared" si="4356"/>
        <v>99.991708621044182</v>
      </c>
    </row>
    <row r="6328" spans="1:25" ht="15" thickBot="1">
      <c r="A6328" s="32" t="s">
        <v>0</v>
      </c>
      <c r="B6328" s="32" t="s">
        <v>0</v>
      </c>
      <c r="C6328" s="32" t="s">
        <v>0</v>
      </c>
      <c r="D6328" s="32" t="s">
        <v>0</v>
      </c>
      <c r="E6328" s="32" t="s">
        <v>0</v>
      </c>
      <c r="F6328" s="32" t="s">
        <v>0</v>
      </c>
      <c r="G6328" s="154" t="s">
        <v>0</v>
      </c>
      <c r="H6328" s="21" t="s">
        <v>170</v>
      </c>
      <c r="I6328" s="66">
        <f t="shared" si="4341"/>
        <v>27</v>
      </c>
      <c r="J6328" s="66">
        <v>27</v>
      </c>
      <c r="K6328" s="66">
        <f t="shared" si="4342"/>
        <v>0</v>
      </c>
      <c r="L6328" s="66" t="s">
        <v>0</v>
      </c>
      <c r="M6328" s="66" t="s">
        <v>0</v>
      </c>
      <c r="N6328" s="66" t="s">
        <v>0</v>
      </c>
      <c r="O6328" s="66" t="s">
        <v>0</v>
      </c>
      <c r="P6328" s="66" t="s">
        <v>0</v>
      </c>
      <c r="Q6328" s="66">
        <v>0</v>
      </c>
      <c r="R6328" s="66"/>
      <c r="S6328" s="66"/>
      <c r="T6328" s="66"/>
      <c r="U6328" s="66"/>
      <c r="V6328" s="66"/>
      <c r="W6328" s="66"/>
      <c r="X6328" s="66"/>
      <c r="Y6328" s="208">
        <v>0</v>
      </c>
    </row>
    <row r="6329" spans="1:25" ht="41.4" thickBot="1">
      <c r="A6329" s="252" t="s">
        <v>0</v>
      </c>
      <c r="B6329" s="252" t="s">
        <v>0</v>
      </c>
      <c r="C6329" s="252" t="s">
        <v>0</v>
      </c>
      <c r="D6329" s="252" t="s">
        <v>0</v>
      </c>
      <c r="E6329" s="252" t="s">
        <v>0</v>
      </c>
      <c r="F6329" s="252" t="s">
        <v>0</v>
      </c>
      <c r="G6329" s="258" t="s">
        <v>0</v>
      </c>
      <c r="H6329" s="24" t="s">
        <v>72</v>
      </c>
      <c r="I6329" s="1" t="s">
        <v>3093</v>
      </c>
      <c r="J6329" s="1" t="s">
        <v>3130</v>
      </c>
      <c r="K6329" s="1" t="s">
        <v>3</v>
      </c>
      <c r="L6329" s="1" t="s">
        <v>4</v>
      </c>
      <c r="M6329" s="1" t="s">
        <v>5</v>
      </c>
      <c r="N6329" s="1" t="s">
        <v>6</v>
      </c>
      <c r="O6329" s="1" t="s">
        <v>7</v>
      </c>
      <c r="P6329" s="1" t="s">
        <v>8</v>
      </c>
      <c r="Q6329" s="1" t="s">
        <v>3344</v>
      </c>
      <c r="R6329" s="1" t="s">
        <v>3427</v>
      </c>
      <c r="S6329" s="1" t="s">
        <v>3447</v>
      </c>
      <c r="T6329" s="1" t="s">
        <v>3448</v>
      </c>
      <c r="U6329" s="1" t="s">
        <v>3452</v>
      </c>
      <c r="V6329" s="1" t="s">
        <v>3449</v>
      </c>
      <c r="W6329" s="1" t="s">
        <v>3450</v>
      </c>
      <c r="X6329" s="1" t="s">
        <v>3451</v>
      </c>
      <c r="Y6329" s="216" t="s">
        <v>3385</v>
      </c>
    </row>
    <row r="6330" spans="1:25">
      <c r="A6330" s="253"/>
      <c r="B6330" s="253"/>
      <c r="C6330" s="253"/>
      <c r="D6330" s="253"/>
      <c r="E6330" s="253"/>
      <c r="F6330" s="253"/>
      <c r="G6330" s="259"/>
      <c r="H6330" s="33" t="s">
        <v>0</v>
      </c>
      <c r="I6330" s="45">
        <v>1</v>
      </c>
      <c r="J6330" s="45">
        <v>3</v>
      </c>
      <c r="K6330" s="45" t="s">
        <v>9</v>
      </c>
      <c r="L6330" s="45">
        <v>5</v>
      </c>
      <c r="M6330" s="45">
        <v>6</v>
      </c>
      <c r="N6330" s="45">
        <v>7</v>
      </c>
      <c r="O6330" s="45">
        <v>8</v>
      </c>
      <c r="P6330" s="45">
        <v>9</v>
      </c>
      <c r="Q6330" s="45">
        <v>1</v>
      </c>
      <c r="R6330" s="45">
        <v>2</v>
      </c>
      <c r="S6330" s="45">
        <v>3</v>
      </c>
      <c r="T6330" s="45" t="s">
        <v>3453</v>
      </c>
      <c r="U6330" s="45">
        <v>5</v>
      </c>
      <c r="V6330" s="45">
        <v>6</v>
      </c>
      <c r="W6330" s="45">
        <v>7</v>
      </c>
      <c r="X6330" s="45" t="s">
        <v>3454</v>
      </c>
      <c r="Y6330" s="276">
        <v>9</v>
      </c>
    </row>
    <row r="6331" spans="1:25">
      <c r="A6331" s="253"/>
      <c r="B6331" s="253"/>
      <c r="C6331" s="253"/>
      <c r="D6331" s="253"/>
      <c r="E6331" s="253"/>
      <c r="F6331" s="253"/>
      <c r="G6331" s="259"/>
      <c r="H6331" s="34" t="s">
        <v>105</v>
      </c>
      <c r="I6331" s="35">
        <f t="shared" si="4341"/>
        <v>1232660</v>
      </c>
      <c r="J6331" s="35">
        <f t="shared" ref="J6331:P6331" si="4372">SUM(J6327)</f>
        <v>1150560</v>
      </c>
      <c r="K6331" s="35">
        <f t="shared" si="4342"/>
        <v>82100</v>
      </c>
      <c r="L6331" s="35">
        <f t="shared" si="4372"/>
        <v>68100</v>
      </c>
      <c r="M6331" s="35">
        <f t="shared" si="4372"/>
        <v>14000</v>
      </c>
      <c r="N6331" s="35">
        <f t="shared" si="4372"/>
        <v>0</v>
      </c>
      <c r="O6331" s="35">
        <f t="shared" si="4372"/>
        <v>0</v>
      </c>
      <c r="P6331" s="35">
        <f t="shared" si="4372"/>
        <v>0</v>
      </c>
      <c r="Q6331" s="35">
        <f>SUM(Q6327)</f>
        <v>1288172</v>
      </c>
      <c r="R6331" s="35">
        <f>SUM(R6327)</f>
        <v>1206072</v>
      </c>
      <c r="S6331" s="35">
        <f>SUM(S6327)</f>
        <v>1017893</v>
      </c>
      <c r="T6331" s="35">
        <f t="shared" ref="T6331:X6331" si="4373">SUM(T6327)</f>
        <v>188079</v>
      </c>
      <c r="U6331" s="35">
        <f t="shared" si="4373"/>
        <v>100505</v>
      </c>
      <c r="V6331" s="35">
        <f t="shared" si="4373"/>
        <v>79289</v>
      </c>
      <c r="W6331" s="35">
        <f t="shared" si="4373"/>
        <v>8285</v>
      </c>
      <c r="X6331" s="35">
        <f t="shared" si="4373"/>
        <v>1205972</v>
      </c>
      <c r="Y6331" s="218">
        <f t="shared" ref="Y6331:Y6332" si="4374">IF(R6331=0,0,(X6331/R6331)*100)</f>
        <v>99.991708621044182</v>
      </c>
    </row>
    <row r="6332" spans="1:25">
      <c r="A6332" s="253"/>
      <c r="B6332" s="253"/>
      <c r="C6332" s="253"/>
      <c r="D6332" s="253"/>
      <c r="E6332" s="253"/>
      <c r="F6332" s="253"/>
      <c r="G6332" s="259"/>
      <c r="H6332" s="36" t="s">
        <v>69</v>
      </c>
      <c r="I6332" s="35">
        <f t="shared" si="4341"/>
        <v>1232660</v>
      </c>
      <c r="J6332" s="35">
        <f t="shared" ref="J6332:P6332" si="4375">SUM(J6331)</f>
        <v>1150560</v>
      </c>
      <c r="K6332" s="35">
        <f t="shared" si="4342"/>
        <v>82100</v>
      </c>
      <c r="L6332" s="35">
        <f t="shared" si="4375"/>
        <v>68100</v>
      </c>
      <c r="M6332" s="35">
        <f t="shared" si="4375"/>
        <v>14000</v>
      </c>
      <c r="N6332" s="35">
        <f t="shared" si="4375"/>
        <v>0</v>
      </c>
      <c r="O6332" s="35">
        <f t="shared" si="4375"/>
        <v>0</v>
      </c>
      <c r="P6332" s="35">
        <f t="shared" si="4375"/>
        <v>0</v>
      </c>
      <c r="Q6332" s="35">
        <f>SUM(Q6331)</f>
        <v>1288172</v>
      </c>
      <c r="R6332" s="35">
        <f>SUM(R6331)</f>
        <v>1206072</v>
      </c>
      <c r="S6332" s="35">
        <f>SUM(S6331)</f>
        <v>1017893</v>
      </c>
      <c r="T6332" s="35">
        <f t="shared" ref="T6332:X6332" si="4376">SUM(T6331)</f>
        <v>188079</v>
      </c>
      <c r="U6332" s="35">
        <f t="shared" si="4376"/>
        <v>100505</v>
      </c>
      <c r="V6332" s="35">
        <f t="shared" si="4376"/>
        <v>79289</v>
      </c>
      <c r="W6332" s="35">
        <f t="shared" si="4376"/>
        <v>8285</v>
      </c>
      <c r="X6332" s="35">
        <f t="shared" si="4376"/>
        <v>1205972</v>
      </c>
      <c r="Y6332" s="218">
        <f t="shared" si="4374"/>
        <v>99.991708621044182</v>
      </c>
    </row>
    <row r="6333" spans="1:25">
      <c r="A6333" s="254"/>
      <c r="B6333" s="254"/>
      <c r="C6333" s="254"/>
      <c r="D6333" s="254"/>
      <c r="E6333" s="254"/>
      <c r="F6333" s="254"/>
      <c r="G6333" s="260"/>
    </row>
    <row r="6334" spans="1:25" ht="15" thickBot="1">
      <c r="A6334" s="32" t="s">
        <v>0</v>
      </c>
      <c r="B6334" s="32" t="s">
        <v>0</v>
      </c>
      <c r="C6334" s="32" t="s">
        <v>0</v>
      </c>
      <c r="D6334" s="32" t="s">
        <v>0</v>
      </c>
      <c r="E6334" s="32" t="s">
        <v>0</v>
      </c>
      <c r="F6334" s="32" t="s">
        <v>0</v>
      </c>
      <c r="G6334" s="154" t="s">
        <v>0</v>
      </c>
      <c r="H6334" s="37" t="s">
        <v>0</v>
      </c>
      <c r="I6334" s="37"/>
      <c r="J6334" s="37"/>
      <c r="K6334" s="37"/>
      <c r="L6334" s="37" t="s">
        <v>0</v>
      </c>
      <c r="M6334" s="37" t="s">
        <v>0</v>
      </c>
      <c r="N6334" s="37" t="s">
        <v>0</v>
      </c>
      <c r="O6334" s="37" t="s">
        <v>0</v>
      </c>
      <c r="P6334" s="37" t="s">
        <v>0</v>
      </c>
      <c r="Q6334" s="37"/>
      <c r="R6334" s="37"/>
      <c r="S6334" s="37"/>
      <c r="T6334" s="37" t="s">
        <v>0</v>
      </c>
      <c r="U6334" s="37" t="s">
        <v>0</v>
      </c>
      <c r="V6334" s="37" t="s">
        <v>0</v>
      </c>
      <c r="W6334" s="37" t="s">
        <v>0</v>
      </c>
      <c r="X6334" s="37" t="s">
        <v>0</v>
      </c>
      <c r="Y6334" s="219"/>
    </row>
    <row r="6335" spans="1:25" ht="41.4" thickBot="1">
      <c r="A6335" s="24" t="s">
        <v>123</v>
      </c>
      <c r="B6335" s="24" t="s">
        <v>124</v>
      </c>
      <c r="C6335" s="24" t="s">
        <v>125</v>
      </c>
      <c r="D6335" s="25" t="s">
        <v>0</v>
      </c>
      <c r="E6335" s="24" t="s">
        <v>126</v>
      </c>
      <c r="F6335" s="24" t="s">
        <v>127</v>
      </c>
      <c r="G6335" s="151" t="s">
        <v>128</v>
      </c>
      <c r="H6335" s="24" t="s">
        <v>1</v>
      </c>
      <c r="I6335" s="1" t="s">
        <v>3093</v>
      </c>
      <c r="J6335" s="1" t="s">
        <v>3130</v>
      </c>
      <c r="K6335" s="1" t="s">
        <v>3</v>
      </c>
      <c r="L6335" s="1" t="s">
        <v>4</v>
      </c>
      <c r="M6335" s="1" t="s">
        <v>5</v>
      </c>
      <c r="N6335" s="1" t="s">
        <v>6</v>
      </c>
      <c r="O6335" s="1" t="s">
        <v>7</v>
      </c>
      <c r="P6335" s="1" t="s">
        <v>8</v>
      </c>
      <c r="Q6335" s="1" t="s">
        <v>3344</v>
      </c>
      <c r="R6335" s="1" t="s">
        <v>3427</v>
      </c>
      <c r="S6335" s="1" t="s">
        <v>3447</v>
      </c>
      <c r="T6335" s="1" t="s">
        <v>3448</v>
      </c>
      <c r="U6335" s="1" t="s">
        <v>3452</v>
      </c>
      <c r="V6335" s="1" t="s">
        <v>3449</v>
      </c>
      <c r="W6335" s="1" t="s">
        <v>3450</v>
      </c>
      <c r="X6335" s="1" t="s">
        <v>3451</v>
      </c>
      <c r="Y6335" s="216" t="s">
        <v>3385</v>
      </c>
    </row>
    <row r="6336" spans="1:25">
      <c r="A6336" s="26" t="s">
        <v>0</v>
      </c>
      <c r="B6336" s="26" t="s">
        <v>0</v>
      </c>
      <c r="C6336" s="26" t="s">
        <v>0</v>
      </c>
      <c r="D6336" s="27" t="s">
        <v>0</v>
      </c>
      <c r="E6336" s="27" t="s">
        <v>0</v>
      </c>
      <c r="F6336" s="28" t="s">
        <v>0</v>
      </c>
      <c r="G6336" s="152" t="s">
        <v>0</v>
      </c>
      <c r="H6336" s="29" t="s">
        <v>0</v>
      </c>
      <c r="I6336" s="45">
        <v>1</v>
      </c>
      <c r="J6336" s="45">
        <v>3</v>
      </c>
      <c r="K6336" s="45" t="s">
        <v>9</v>
      </c>
      <c r="L6336" s="45">
        <v>5</v>
      </c>
      <c r="M6336" s="45">
        <v>6</v>
      </c>
      <c r="N6336" s="45">
        <v>7</v>
      </c>
      <c r="O6336" s="45">
        <v>8</v>
      </c>
      <c r="P6336" s="45">
        <v>9</v>
      </c>
      <c r="Q6336" s="45">
        <v>1</v>
      </c>
      <c r="R6336" s="45">
        <v>2</v>
      </c>
      <c r="S6336" s="45">
        <v>3</v>
      </c>
      <c r="T6336" s="45" t="s">
        <v>3453</v>
      </c>
      <c r="U6336" s="45">
        <v>5</v>
      </c>
      <c r="V6336" s="45">
        <v>6</v>
      </c>
      <c r="W6336" s="45">
        <v>7</v>
      </c>
      <c r="X6336" s="45" t="s">
        <v>3454</v>
      </c>
      <c r="Y6336" s="276">
        <v>9</v>
      </c>
    </row>
    <row r="6337" spans="1:25" s="113" customFormat="1">
      <c r="A6337" s="133" t="s">
        <v>2045</v>
      </c>
      <c r="B6337" s="133" t="s">
        <v>172</v>
      </c>
      <c r="C6337" s="109" t="s">
        <v>891</v>
      </c>
      <c r="D6337" s="109" t="s">
        <v>2120</v>
      </c>
      <c r="E6337" s="98" t="s">
        <v>0</v>
      </c>
      <c r="F6337" s="98" t="s">
        <v>0</v>
      </c>
      <c r="G6337" s="153" t="s">
        <v>0</v>
      </c>
      <c r="H6337" s="98" t="s">
        <v>2121</v>
      </c>
      <c r="I6337" s="110"/>
      <c r="J6337" s="110"/>
      <c r="K6337" s="110"/>
      <c r="L6337" s="110" t="s">
        <v>0</v>
      </c>
      <c r="M6337" s="110" t="s">
        <v>0</v>
      </c>
      <c r="N6337" s="110" t="s">
        <v>0</v>
      </c>
      <c r="O6337" s="110" t="s">
        <v>0</v>
      </c>
      <c r="P6337" s="110" t="s">
        <v>0</v>
      </c>
      <c r="Q6337" s="110"/>
      <c r="R6337" s="110"/>
      <c r="S6337" s="110"/>
      <c r="T6337" s="110" t="s">
        <v>0</v>
      </c>
      <c r="U6337" s="110" t="s">
        <v>0</v>
      </c>
      <c r="V6337" s="110" t="s">
        <v>0</v>
      </c>
      <c r="W6337" s="110" t="s">
        <v>0</v>
      </c>
      <c r="X6337" s="110" t="s">
        <v>0</v>
      </c>
      <c r="Y6337" s="217"/>
    </row>
    <row r="6338" spans="1:25" ht="20.399999999999999">
      <c r="A6338" s="20" t="s">
        <v>0</v>
      </c>
      <c r="B6338" s="20" t="s">
        <v>0</v>
      </c>
      <c r="C6338" s="20" t="s">
        <v>0</v>
      </c>
      <c r="D6338" s="21" t="s">
        <v>0</v>
      </c>
      <c r="E6338" s="21" t="s">
        <v>0</v>
      </c>
      <c r="F6338" s="21" t="s">
        <v>0</v>
      </c>
      <c r="G6338" s="150" t="s">
        <v>0</v>
      </c>
      <c r="H6338" s="30" t="s">
        <v>33</v>
      </c>
      <c r="I6338" s="31">
        <f t="shared" ref="I6338:I6399" si="4377">SUM(J6338,K6338,O6338,P6338)</f>
        <v>1140650</v>
      </c>
      <c r="J6338" s="31">
        <f t="shared" ref="J6338:P6338" si="4378">SUM(J6339,J6346,J6348)</f>
        <v>744650</v>
      </c>
      <c r="K6338" s="31">
        <f t="shared" ref="K6338:K6399" si="4379">SUM(L6338,M6338,N6338)</f>
        <v>396000</v>
      </c>
      <c r="L6338" s="31">
        <f t="shared" si="4378"/>
        <v>25000</v>
      </c>
      <c r="M6338" s="31">
        <f t="shared" si="4378"/>
        <v>60000</v>
      </c>
      <c r="N6338" s="31">
        <f t="shared" si="4378"/>
        <v>311000</v>
      </c>
      <c r="O6338" s="31">
        <f t="shared" si="4378"/>
        <v>0</v>
      </c>
      <c r="P6338" s="31">
        <f t="shared" si="4378"/>
        <v>0</v>
      </c>
      <c r="Q6338" s="31">
        <f>SUM(Q6339,Q6346,Q6348)</f>
        <v>1210645</v>
      </c>
      <c r="R6338" s="31">
        <f>SUM(R6339,R6346,R6348)</f>
        <v>753087</v>
      </c>
      <c r="S6338" s="31">
        <f>SUM(S6339,S6346,S6348)</f>
        <v>610118</v>
      </c>
      <c r="T6338" s="31">
        <f t="shared" ref="T6338:X6338" si="4380">SUM(T6339,T6346,T6348)</f>
        <v>142969</v>
      </c>
      <c r="U6338" s="31">
        <f t="shared" si="4380"/>
        <v>76555</v>
      </c>
      <c r="V6338" s="31">
        <f t="shared" si="4380"/>
        <v>44269</v>
      </c>
      <c r="W6338" s="31">
        <f t="shared" si="4380"/>
        <v>22145</v>
      </c>
      <c r="X6338" s="31">
        <f t="shared" si="4380"/>
        <v>753087</v>
      </c>
      <c r="Y6338" s="220">
        <f t="shared" ref="Y6338:Y6368" si="4381">IF(R6338=0,0,(X6338/R6338)*100)</f>
        <v>100</v>
      </c>
    </row>
    <row r="6339" spans="1:25">
      <c r="A6339" s="23" t="s">
        <v>2045</v>
      </c>
      <c r="B6339" s="23" t="s">
        <v>172</v>
      </c>
      <c r="C6339" s="23" t="s">
        <v>891</v>
      </c>
      <c r="D6339" s="23" t="s">
        <v>2120</v>
      </c>
      <c r="E6339" s="21" t="s">
        <v>132</v>
      </c>
      <c r="F6339" s="21" t="s">
        <v>0</v>
      </c>
      <c r="G6339" s="150" t="s">
        <v>0</v>
      </c>
      <c r="H6339" s="21" t="s">
        <v>11</v>
      </c>
      <c r="I6339" s="66">
        <f t="shared" si="4377"/>
        <v>252901</v>
      </c>
      <c r="J6339" s="66">
        <f t="shared" ref="J6339:P6339" si="4382">SUM(J6340,J6341)</f>
        <v>252901</v>
      </c>
      <c r="K6339" s="66">
        <f t="shared" si="4379"/>
        <v>0</v>
      </c>
      <c r="L6339" s="66">
        <f t="shared" si="4382"/>
        <v>0</v>
      </c>
      <c r="M6339" s="66">
        <f t="shared" si="4382"/>
        <v>0</v>
      </c>
      <c r="N6339" s="66">
        <f t="shared" si="4382"/>
        <v>0</v>
      </c>
      <c r="O6339" s="66">
        <f t="shared" si="4382"/>
        <v>0</v>
      </c>
      <c r="P6339" s="66">
        <f t="shared" si="4382"/>
        <v>0</v>
      </c>
      <c r="Q6339" s="66">
        <f>SUM(Q6340,Q6341)</f>
        <v>262770</v>
      </c>
      <c r="R6339" s="66">
        <f>SUM(R6340,R6341)</f>
        <v>262770</v>
      </c>
      <c r="S6339" s="66">
        <f>SUM(S6340,S6341)</f>
        <v>200645</v>
      </c>
      <c r="T6339" s="66">
        <f t="shared" ref="T6339:X6339" si="4383">SUM(T6340,T6341)</f>
        <v>62125</v>
      </c>
      <c r="U6339" s="66">
        <f t="shared" si="4383"/>
        <v>28435</v>
      </c>
      <c r="V6339" s="66">
        <f t="shared" si="4383"/>
        <v>22000</v>
      </c>
      <c r="W6339" s="66">
        <f t="shared" si="4383"/>
        <v>11690</v>
      </c>
      <c r="X6339" s="66">
        <f t="shared" si="4383"/>
        <v>262770</v>
      </c>
      <c r="Y6339" s="208">
        <f t="shared" si="4381"/>
        <v>100</v>
      </c>
    </row>
    <row r="6340" spans="1:25">
      <c r="A6340" s="23" t="s">
        <v>2045</v>
      </c>
      <c r="B6340" s="23" t="s">
        <v>172</v>
      </c>
      <c r="C6340" s="23" t="s">
        <v>891</v>
      </c>
      <c r="D6340" s="23" t="s">
        <v>2120</v>
      </c>
      <c r="E6340" s="22">
        <v>6111</v>
      </c>
      <c r="F6340" s="23"/>
      <c r="G6340" s="128" t="s">
        <v>3150</v>
      </c>
      <c r="H6340" s="32" t="s">
        <v>12</v>
      </c>
      <c r="I6340" s="44">
        <f t="shared" si="4377"/>
        <v>222000</v>
      </c>
      <c r="J6340" s="44">
        <v>222000</v>
      </c>
      <c r="K6340" s="44">
        <f t="shared" si="4379"/>
        <v>0</v>
      </c>
      <c r="L6340" s="44">
        <v>0</v>
      </c>
      <c r="M6340" s="44">
        <v>0</v>
      </c>
      <c r="N6340" s="44">
        <v>0</v>
      </c>
      <c r="O6340" s="44">
        <v>0</v>
      </c>
      <c r="P6340" s="44">
        <v>0</v>
      </c>
      <c r="Q6340" s="44">
        <v>231869</v>
      </c>
      <c r="R6340" s="44">
        <v>231869</v>
      </c>
      <c r="S6340" s="44">
        <v>176179</v>
      </c>
      <c r="T6340" s="44">
        <f t="shared" ref="T6340:T6367" si="4384">U6340+V6340+W6340</f>
        <v>55690</v>
      </c>
      <c r="U6340" s="44">
        <v>22000</v>
      </c>
      <c r="V6340" s="44">
        <v>22000</v>
      </c>
      <c r="W6340" s="44">
        <v>11690</v>
      </c>
      <c r="X6340" s="44">
        <f t="shared" ref="X6340:X6367" si="4385">S6340+T6340</f>
        <v>231869</v>
      </c>
      <c r="Y6340" s="209">
        <f t="shared" si="4381"/>
        <v>100</v>
      </c>
    </row>
    <row r="6341" spans="1:25">
      <c r="A6341" s="20" t="s">
        <v>2045</v>
      </c>
      <c r="B6341" s="20" t="s">
        <v>172</v>
      </c>
      <c r="C6341" s="20" t="s">
        <v>891</v>
      </c>
      <c r="D6341" s="20" t="s">
        <v>2120</v>
      </c>
      <c r="E6341" s="20" t="s">
        <v>134</v>
      </c>
      <c r="F6341" s="23" t="s">
        <v>0</v>
      </c>
      <c r="G6341" s="154" t="s">
        <v>0</v>
      </c>
      <c r="H6341" s="21" t="s">
        <v>13</v>
      </c>
      <c r="I6341" s="66">
        <f t="shared" si="4377"/>
        <v>30901</v>
      </c>
      <c r="J6341" s="66">
        <f t="shared" ref="J6341:P6341" si="4386">SUM(J6342:J6345)</f>
        <v>30901</v>
      </c>
      <c r="K6341" s="66">
        <f t="shared" si="4379"/>
        <v>0</v>
      </c>
      <c r="L6341" s="66">
        <f t="shared" si="4386"/>
        <v>0</v>
      </c>
      <c r="M6341" s="66">
        <f t="shared" si="4386"/>
        <v>0</v>
      </c>
      <c r="N6341" s="66">
        <f t="shared" si="4386"/>
        <v>0</v>
      </c>
      <c r="O6341" s="66">
        <f t="shared" si="4386"/>
        <v>0</v>
      </c>
      <c r="P6341" s="66">
        <f t="shared" si="4386"/>
        <v>0</v>
      </c>
      <c r="Q6341" s="66">
        <f>SUM(Q6342:Q6345)</f>
        <v>30901</v>
      </c>
      <c r="R6341" s="66">
        <f>SUM(R6342:R6345)</f>
        <v>30901</v>
      </c>
      <c r="S6341" s="66">
        <f>SUM(S6342:S6345)</f>
        <v>24466</v>
      </c>
      <c r="T6341" s="66">
        <f t="shared" ref="T6341:X6341" si="4387">SUM(T6342:T6345)</f>
        <v>6435</v>
      </c>
      <c r="U6341" s="66">
        <f t="shared" si="4387"/>
        <v>6435</v>
      </c>
      <c r="V6341" s="66">
        <f t="shared" si="4387"/>
        <v>0</v>
      </c>
      <c r="W6341" s="66">
        <f t="shared" si="4387"/>
        <v>0</v>
      </c>
      <c r="X6341" s="66">
        <f t="shared" si="4387"/>
        <v>30901</v>
      </c>
      <c r="Y6341" s="208">
        <f t="shared" si="4381"/>
        <v>100</v>
      </c>
    </row>
    <row r="6342" spans="1:25">
      <c r="A6342" s="23" t="s">
        <v>2045</v>
      </c>
      <c r="B6342" s="23" t="s">
        <v>172</v>
      </c>
      <c r="C6342" s="23" t="s">
        <v>891</v>
      </c>
      <c r="D6342" s="23" t="s">
        <v>2120</v>
      </c>
      <c r="E6342" s="22">
        <v>6112</v>
      </c>
      <c r="F6342" s="23" t="s">
        <v>2122</v>
      </c>
      <c r="G6342" s="128" t="s">
        <v>3150</v>
      </c>
      <c r="H6342" s="32" t="s">
        <v>16</v>
      </c>
      <c r="I6342" s="44">
        <f t="shared" si="4377"/>
        <v>4000</v>
      </c>
      <c r="J6342" s="44">
        <v>4000</v>
      </c>
      <c r="K6342" s="44">
        <f t="shared" si="4379"/>
        <v>0</v>
      </c>
      <c r="L6342" s="44">
        <v>0</v>
      </c>
      <c r="M6342" s="44">
        <v>0</v>
      </c>
      <c r="N6342" s="44">
        <v>0</v>
      </c>
      <c r="O6342" s="44">
        <v>0</v>
      </c>
      <c r="P6342" s="44">
        <v>0</v>
      </c>
      <c r="Q6342" s="44">
        <v>4000</v>
      </c>
      <c r="R6342" s="44">
        <v>4000</v>
      </c>
      <c r="S6342" s="44">
        <v>3452</v>
      </c>
      <c r="T6342" s="44">
        <f t="shared" si="4384"/>
        <v>548</v>
      </c>
      <c r="U6342" s="44">
        <v>548</v>
      </c>
      <c r="V6342" s="44">
        <v>0</v>
      </c>
      <c r="W6342" s="44"/>
      <c r="X6342" s="44">
        <f t="shared" si="4385"/>
        <v>4000</v>
      </c>
      <c r="Y6342" s="209">
        <f t="shared" si="4381"/>
        <v>100</v>
      </c>
    </row>
    <row r="6343" spans="1:25">
      <c r="A6343" s="23" t="s">
        <v>2045</v>
      </c>
      <c r="B6343" s="23" t="s">
        <v>172</v>
      </c>
      <c r="C6343" s="23" t="s">
        <v>891</v>
      </c>
      <c r="D6343" s="23" t="s">
        <v>2120</v>
      </c>
      <c r="E6343" s="22">
        <v>6112</v>
      </c>
      <c r="F6343" s="23" t="s">
        <v>2123</v>
      </c>
      <c r="G6343" s="128" t="s">
        <v>3150</v>
      </c>
      <c r="H6343" s="32" t="s">
        <v>19</v>
      </c>
      <c r="I6343" s="44">
        <f t="shared" si="4377"/>
        <v>18755</v>
      </c>
      <c r="J6343" s="44">
        <v>18755</v>
      </c>
      <c r="K6343" s="44">
        <f t="shared" si="4379"/>
        <v>0</v>
      </c>
      <c r="L6343" s="44">
        <v>0</v>
      </c>
      <c r="M6343" s="44">
        <v>0</v>
      </c>
      <c r="N6343" s="44">
        <v>0</v>
      </c>
      <c r="O6343" s="44">
        <v>0</v>
      </c>
      <c r="P6343" s="44">
        <v>0</v>
      </c>
      <c r="Q6343" s="44">
        <v>18755</v>
      </c>
      <c r="R6343" s="44">
        <v>18755</v>
      </c>
      <c r="S6343" s="44">
        <v>16888</v>
      </c>
      <c r="T6343" s="44">
        <f t="shared" si="4384"/>
        <v>1867</v>
      </c>
      <c r="U6343" s="44">
        <v>1867</v>
      </c>
      <c r="V6343" s="44">
        <v>0</v>
      </c>
      <c r="W6343" s="44">
        <v>0</v>
      </c>
      <c r="X6343" s="44">
        <f t="shared" si="4385"/>
        <v>18755</v>
      </c>
      <c r="Y6343" s="209">
        <f t="shared" si="4381"/>
        <v>100</v>
      </c>
    </row>
    <row r="6344" spans="1:25">
      <c r="A6344" s="23" t="s">
        <v>2045</v>
      </c>
      <c r="B6344" s="23" t="s">
        <v>172</v>
      </c>
      <c r="C6344" s="23" t="s">
        <v>891</v>
      </c>
      <c r="D6344" s="23" t="s">
        <v>2120</v>
      </c>
      <c r="E6344" s="22">
        <v>6112</v>
      </c>
      <c r="F6344" s="23" t="s">
        <v>2124</v>
      </c>
      <c r="G6344" s="128" t="s">
        <v>3150</v>
      </c>
      <c r="H6344" s="32" t="s">
        <v>17</v>
      </c>
      <c r="I6344" s="44">
        <f t="shared" si="4377"/>
        <v>4126</v>
      </c>
      <c r="J6344" s="44">
        <v>4126</v>
      </c>
      <c r="K6344" s="44">
        <f t="shared" si="4379"/>
        <v>0</v>
      </c>
      <c r="L6344" s="44">
        <v>0</v>
      </c>
      <c r="M6344" s="44">
        <v>0</v>
      </c>
      <c r="N6344" s="44">
        <v>0</v>
      </c>
      <c r="O6344" s="44">
        <v>0</v>
      </c>
      <c r="P6344" s="44">
        <v>0</v>
      </c>
      <c r="Q6344" s="44">
        <v>4126</v>
      </c>
      <c r="R6344" s="44">
        <v>4126</v>
      </c>
      <c r="S6344" s="44">
        <v>4126</v>
      </c>
      <c r="T6344" s="44">
        <f t="shared" si="4384"/>
        <v>0</v>
      </c>
      <c r="U6344" s="44"/>
      <c r="V6344" s="44"/>
      <c r="W6344" s="44"/>
      <c r="X6344" s="44">
        <f t="shared" si="4385"/>
        <v>4126</v>
      </c>
      <c r="Y6344" s="209">
        <f t="shared" si="4381"/>
        <v>100</v>
      </c>
    </row>
    <row r="6345" spans="1:25">
      <c r="A6345" s="23" t="s">
        <v>2045</v>
      </c>
      <c r="B6345" s="23" t="s">
        <v>172</v>
      </c>
      <c r="C6345" s="23" t="s">
        <v>891</v>
      </c>
      <c r="D6345" s="23" t="s">
        <v>2120</v>
      </c>
      <c r="E6345" s="22">
        <v>6112</v>
      </c>
      <c r="F6345" s="23" t="s">
        <v>2125</v>
      </c>
      <c r="G6345" s="128" t="s">
        <v>3150</v>
      </c>
      <c r="H6345" s="32" t="s">
        <v>18</v>
      </c>
      <c r="I6345" s="44">
        <f t="shared" si="4377"/>
        <v>4020</v>
      </c>
      <c r="J6345" s="44">
        <v>4020</v>
      </c>
      <c r="K6345" s="44">
        <f t="shared" si="4379"/>
        <v>0</v>
      </c>
      <c r="L6345" s="44">
        <v>0</v>
      </c>
      <c r="M6345" s="44">
        <v>0</v>
      </c>
      <c r="N6345" s="44">
        <v>0</v>
      </c>
      <c r="O6345" s="44">
        <v>0</v>
      </c>
      <c r="P6345" s="44">
        <v>0</v>
      </c>
      <c r="Q6345" s="44">
        <v>4020</v>
      </c>
      <c r="R6345" s="44">
        <v>4020</v>
      </c>
      <c r="S6345" s="44">
        <v>0</v>
      </c>
      <c r="T6345" s="44">
        <f t="shared" si="4384"/>
        <v>4020</v>
      </c>
      <c r="U6345" s="44">
        <v>4020</v>
      </c>
      <c r="V6345" s="44"/>
      <c r="W6345" s="44"/>
      <c r="X6345" s="44">
        <f t="shared" si="4385"/>
        <v>4020</v>
      </c>
      <c r="Y6345" s="209">
        <f t="shared" si="4381"/>
        <v>100</v>
      </c>
    </row>
    <row r="6346" spans="1:25">
      <c r="A6346" s="23" t="s">
        <v>2045</v>
      </c>
      <c r="B6346" s="23" t="s">
        <v>172</v>
      </c>
      <c r="C6346" s="23" t="s">
        <v>891</v>
      </c>
      <c r="D6346" s="23" t="s">
        <v>2120</v>
      </c>
      <c r="E6346" s="21" t="s">
        <v>139</v>
      </c>
      <c r="F6346" s="21" t="s">
        <v>0</v>
      </c>
      <c r="G6346" s="150" t="s">
        <v>0</v>
      </c>
      <c r="H6346" s="21" t="s">
        <v>21</v>
      </c>
      <c r="I6346" s="66">
        <f t="shared" si="4377"/>
        <v>23300</v>
      </c>
      <c r="J6346" s="66">
        <f t="shared" ref="J6346:X6346" si="4388">SUM(J6347)</f>
        <v>23300</v>
      </c>
      <c r="K6346" s="66">
        <f t="shared" si="4379"/>
        <v>0</v>
      </c>
      <c r="L6346" s="66">
        <f t="shared" si="4388"/>
        <v>0</v>
      </c>
      <c r="M6346" s="66">
        <f t="shared" si="4388"/>
        <v>0</v>
      </c>
      <c r="N6346" s="66">
        <f t="shared" si="4388"/>
        <v>0</v>
      </c>
      <c r="O6346" s="66">
        <f t="shared" si="4388"/>
        <v>0</v>
      </c>
      <c r="P6346" s="66">
        <f t="shared" si="4388"/>
        <v>0</v>
      </c>
      <c r="Q6346" s="66">
        <f t="shared" si="4388"/>
        <v>24336</v>
      </c>
      <c r="R6346" s="66">
        <f t="shared" si="4388"/>
        <v>24336</v>
      </c>
      <c r="S6346" s="66">
        <f t="shared" si="4388"/>
        <v>18909</v>
      </c>
      <c r="T6346" s="66">
        <f t="shared" si="4388"/>
        <v>5427</v>
      </c>
      <c r="U6346" s="66">
        <f t="shared" si="4388"/>
        <v>2300</v>
      </c>
      <c r="V6346" s="66">
        <f t="shared" si="4388"/>
        <v>2300</v>
      </c>
      <c r="W6346" s="66">
        <f t="shared" si="4388"/>
        <v>827</v>
      </c>
      <c r="X6346" s="66">
        <f t="shared" si="4388"/>
        <v>24336</v>
      </c>
      <c r="Y6346" s="208">
        <f t="shared" si="4381"/>
        <v>100</v>
      </c>
    </row>
    <row r="6347" spans="1:25">
      <c r="A6347" s="23" t="s">
        <v>2045</v>
      </c>
      <c r="B6347" s="23" t="s">
        <v>172</v>
      </c>
      <c r="C6347" s="23" t="s">
        <v>891</v>
      </c>
      <c r="D6347" s="23" t="s">
        <v>2120</v>
      </c>
      <c r="E6347" s="22">
        <v>6121</v>
      </c>
      <c r="F6347" s="23"/>
      <c r="G6347" s="128" t="s">
        <v>3150</v>
      </c>
      <c r="H6347" s="32" t="s">
        <v>22</v>
      </c>
      <c r="I6347" s="44">
        <f t="shared" si="4377"/>
        <v>23300</v>
      </c>
      <c r="J6347" s="44">
        <v>23300</v>
      </c>
      <c r="K6347" s="44">
        <f t="shared" si="4379"/>
        <v>0</v>
      </c>
      <c r="L6347" s="44">
        <v>0</v>
      </c>
      <c r="M6347" s="44">
        <v>0</v>
      </c>
      <c r="N6347" s="44">
        <v>0</v>
      </c>
      <c r="O6347" s="44">
        <v>0</v>
      </c>
      <c r="P6347" s="44">
        <v>0</v>
      </c>
      <c r="Q6347" s="44">
        <v>24336</v>
      </c>
      <c r="R6347" s="44">
        <v>24336</v>
      </c>
      <c r="S6347" s="44">
        <v>18909</v>
      </c>
      <c r="T6347" s="44">
        <f t="shared" si="4384"/>
        <v>5427</v>
      </c>
      <c r="U6347" s="44">
        <v>2300</v>
      </c>
      <c r="V6347" s="44">
        <v>2300</v>
      </c>
      <c r="W6347" s="44">
        <v>827</v>
      </c>
      <c r="X6347" s="44">
        <f t="shared" si="4385"/>
        <v>24336</v>
      </c>
      <c r="Y6347" s="209">
        <f t="shared" si="4381"/>
        <v>100</v>
      </c>
    </row>
    <row r="6348" spans="1:25">
      <c r="A6348" s="23" t="s">
        <v>2045</v>
      </c>
      <c r="B6348" s="23" t="s">
        <v>172</v>
      </c>
      <c r="C6348" s="23" t="s">
        <v>891</v>
      </c>
      <c r="D6348" s="23" t="s">
        <v>2120</v>
      </c>
      <c r="E6348" s="21" t="s">
        <v>141</v>
      </c>
      <c r="F6348" s="21" t="s">
        <v>0</v>
      </c>
      <c r="G6348" s="150" t="s">
        <v>0</v>
      </c>
      <c r="H6348" s="21" t="s">
        <v>23</v>
      </c>
      <c r="I6348" s="66">
        <f t="shared" si="4377"/>
        <v>864449</v>
      </c>
      <c r="J6348" s="66">
        <f t="shared" ref="J6348:P6348" si="4389">SUM(J6349:J6357)</f>
        <v>468449</v>
      </c>
      <c r="K6348" s="66">
        <f t="shared" si="4379"/>
        <v>396000</v>
      </c>
      <c r="L6348" s="66">
        <f t="shared" si="4389"/>
        <v>25000</v>
      </c>
      <c r="M6348" s="66">
        <f t="shared" si="4389"/>
        <v>60000</v>
      </c>
      <c r="N6348" s="66">
        <f t="shared" si="4389"/>
        <v>311000</v>
      </c>
      <c r="O6348" s="66">
        <f t="shared" si="4389"/>
        <v>0</v>
      </c>
      <c r="P6348" s="66">
        <f t="shared" si="4389"/>
        <v>0</v>
      </c>
      <c r="Q6348" s="66">
        <f>SUM(Q6349:Q6357)</f>
        <v>923539</v>
      </c>
      <c r="R6348" s="66">
        <f>SUM(R6349:R6357)</f>
        <v>465981</v>
      </c>
      <c r="S6348" s="66">
        <f>SUM(S6349:S6357)</f>
        <v>390564</v>
      </c>
      <c r="T6348" s="66">
        <f t="shared" ref="T6348:X6348" si="4390">SUM(T6349:T6357)</f>
        <v>75417</v>
      </c>
      <c r="U6348" s="66">
        <f t="shared" si="4390"/>
        <v>45820</v>
      </c>
      <c r="V6348" s="66">
        <f t="shared" si="4390"/>
        <v>19969</v>
      </c>
      <c r="W6348" s="66">
        <f t="shared" si="4390"/>
        <v>9628</v>
      </c>
      <c r="X6348" s="66">
        <f t="shared" si="4390"/>
        <v>465981</v>
      </c>
      <c r="Y6348" s="208">
        <f t="shared" si="4381"/>
        <v>100</v>
      </c>
    </row>
    <row r="6349" spans="1:25">
      <c r="A6349" s="23" t="s">
        <v>2045</v>
      </c>
      <c r="B6349" s="23" t="s">
        <v>172</v>
      </c>
      <c r="C6349" s="23" t="s">
        <v>891</v>
      </c>
      <c r="D6349" s="23" t="s">
        <v>2120</v>
      </c>
      <c r="E6349" s="22">
        <v>6131</v>
      </c>
      <c r="F6349" s="23"/>
      <c r="G6349" s="128" t="s">
        <v>3150</v>
      </c>
      <c r="H6349" s="32" t="s">
        <v>24</v>
      </c>
      <c r="I6349" s="44">
        <f t="shared" si="4377"/>
        <v>4000</v>
      </c>
      <c r="J6349" s="44">
        <v>4000</v>
      </c>
      <c r="K6349" s="44">
        <f t="shared" si="4379"/>
        <v>0</v>
      </c>
      <c r="L6349" s="44">
        <v>0</v>
      </c>
      <c r="M6349" s="44">
        <v>0</v>
      </c>
      <c r="N6349" s="44">
        <v>0</v>
      </c>
      <c r="O6349" s="44">
        <v>0</v>
      </c>
      <c r="P6349" s="44">
        <v>0</v>
      </c>
      <c r="Q6349" s="44">
        <v>4000</v>
      </c>
      <c r="R6349" s="44">
        <v>4000</v>
      </c>
      <c r="S6349" s="44">
        <v>4000</v>
      </c>
      <c r="T6349" s="44">
        <f t="shared" si="4384"/>
        <v>0</v>
      </c>
      <c r="U6349" s="44">
        <v>0</v>
      </c>
      <c r="V6349" s="44">
        <v>0</v>
      </c>
      <c r="W6349" s="44">
        <v>0</v>
      </c>
      <c r="X6349" s="44">
        <f t="shared" si="4385"/>
        <v>4000</v>
      </c>
      <c r="Y6349" s="209">
        <f t="shared" si="4381"/>
        <v>100</v>
      </c>
    </row>
    <row r="6350" spans="1:25">
      <c r="A6350" s="23" t="s">
        <v>2045</v>
      </c>
      <c r="B6350" s="23" t="s">
        <v>172</v>
      </c>
      <c r="C6350" s="23" t="s">
        <v>891</v>
      </c>
      <c r="D6350" s="23" t="s">
        <v>2120</v>
      </c>
      <c r="E6350" s="22">
        <v>6132</v>
      </c>
      <c r="F6350" s="23"/>
      <c r="G6350" s="128" t="s">
        <v>3150</v>
      </c>
      <c r="H6350" s="32" t="s">
        <v>25</v>
      </c>
      <c r="I6350" s="44">
        <f t="shared" si="4377"/>
        <v>8000</v>
      </c>
      <c r="J6350" s="44">
        <v>8000</v>
      </c>
      <c r="K6350" s="44">
        <f t="shared" si="4379"/>
        <v>0</v>
      </c>
      <c r="L6350" s="44">
        <v>0</v>
      </c>
      <c r="M6350" s="44">
        <v>0</v>
      </c>
      <c r="N6350" s="44">
        <v>0</v>
      </c>
      <c r="O6350" s="44">
        <v>0</v>
      </c>
      <c r="P6350" s="44">
        <v>0</v>
      </c>
      <c r="Q6350" s="44">
        <v>8000</v>
      </c>
      <c r="R6350" s="44">
        <v>8000</v>
      </c>
      <c r="S6350" s="44">
        <v>4550</v>
      </c>
      <c r="T6350" s="44">
        <f t="shared" si="4384"/>
        <v>3450</v>
      </c>
      <c r="U6350" s="44">
        <v>1000</v>
      </c>
      <c r="V6350" s="44">
        <v>1000</v>
      </c>
      <c r="W6350" s="44">
        <v>1450</v>
      </c>
      <c r="X6350" s="44">
        <f t="shared" si="4385"/>
        <v>8000</v>
      </c>
      <c r="Y6350" s="209">
        <f t="shared" si="4381"/>
        <v>100</v>
      </c>
    </row>
    <row r="6351" spans="1:25">
      <c r="A6351" s="23" t="s">
        <v>2045</v>
      </c>
      <c r="B6351" s="23" t="s">
        <v>172</v>
      </c>
      <c r="C6351" s="23" t="s">
        <v>891</v>
      </c>
      <c r="D6351" s="23" t="s">
        <v>2120</v>
      </c>
      <c r="E6351" s="22">
        <v>6133</v>
      </c>
      <c r="F6351" s="23"/>
      <c r="G6351" s="128" t="s">
        <v>3150</v>
      </c>
      <c r="H6351" s="32" t="s">
        <v>26</v>
      </c>
      <c r="I6351" s="44">
        <f t="shared" si="4377"/>
        <v>8500</v>
      </c>
      <c r="J6351" s="44">
        <v>8500</v>
      </c>
      <c r="K6351" s="44">
        <f t="shared" si="4379"/>
        <v>0</v>
      </c>
      <c r="L6351" s="44">
        <v>0</v>
      </c>
      <c r="M6351" s="44">
        <v>0</v>
      </c>
      <c r="N6351" s="44">
        <v>0</v>
      </c>
      <c r="O6351" s="44">
        <v>0</v>
      </c>
      <c r="P6351" s="44">
        <v>0</v>
      </c>
      <c r="Q6351" s="44">
        <v>8500</v>
      </c>
      <c r="R6351" s="44">
        <v>8500</v>
      </c>
      <c r="S6351" s="44">
        <v>6050</v>
      </c>
      <c r="T6351" s="44">
        <f t="shared" si="4384"/>
        <v>2450</v>
      </c>
      <c r="U6351" s="44">
        <v>1000</v>
      </c>
      <c r="V6351" s="44">
        <v>1000</v>
      </c>
      <c r="W6351" s="44">
        <v>450</v>
      </c>
      <c r="X6351" s="44">
        <f t="shared" si="4385"/>
        <v>8500</v>
      </c>
      <c r="Y6351" s="209">
        <f t="shared" si="4381"/>
        <v>100</v>
      </c>
    </row>
    <row r="6352" spans="1:25">
      <c r="A6352" s="23" t="s">
        <v>2045</v>
      </c>
      <c r="B6352" s="23" t="s">
        <v>172</v>
      </c>
      <c r="C6352" s="23" t="s">
        <v>891</v>
      </c>
      <c r="D6352" s="23" t="s">
        <v>2120</v>
      </c>
      <c r="E6352" s="22">
        <v>6134</v>
      </c>
      <c r="F6352" s="23"/>
      <c r="G6352" s="128" t="s">
        <v>3150</v>
      </c>
      <c r="H6352" s="32" t="s">
        <v>27</v>
      </c>
      <c r="I6352" s="44">
        <f t="shared" si="4377"/>
        <v>20000</v>
      </c>
      <c r="J6352" s="44">
        <v>7000</v>
      </c>
      <c r="K6352" s="44">
        <f t="shared" si="4379"/>
        <v>13000</v>
      </c>
      <c r="L6352" s="44">
        <v>2000</v>
      </c>
      <c r="M6352" s="44">
        <v>5000</v>
      </c>
      <c r="N6352" s="44">
        <v>6000</v>
      </c>
      <c r="O6352" s="44">
        <v>0</v>
      </c>
      <c r="P6352" s="44">
        <v>0</v>
      </c>
      <c r="Q6352" s="44">
        <v>20000</v>
      </c>
      <c r="R6352" s="44">
        <v>7000</v>
      </c>
      <c r="S6352" s="44">
        <v>7000</v>
      </c>
      <c r="T6352" s="44">
        <f t="shared" si="4384"/>
        <v>0</v>
      </c>
      <c r="U6352" s="44">
        <v>0</v>
      </c>
      <c r="V6352" s="44">
        <v>0</v>
      </c>
      <c r="W6352" s="44">
        <v>0</v>
      </c>
      <c r="X6352" s="44">
        <f t="shared" si="4385"/>
        <v>7000</v>
      </c>
      <c r="Y6352" s="209">
        <f t="shared" si="4381"/>
        <v>100</v>
      </c>
    </row>
    <row r="6353" spans="1:25">
      <c r="A6353" s="23" t="s">
        <v>2045</v>
      </c>
      <c r="B6353" s="23" t="s">
        <v>172</v>
      </c>
      <c r="C6353" s="23" t="s">
        <v>891</v>
      </c>
      <c r="D6353" s="23" t="s">
        <v>2120</v>
      </c>
      <c r="E6353" s="22">
        <v>6135</v>
      </c>
      <c r="F6353" s="23"/>
      <c r="G6353" s="128" t="s">
        <v>3150</v>
      </c>
      <c r="H6353" s="32" t="s">
        <v>28</v>
      </c>
      <c r="I6353" s="44">
        <f t="shared" si="4377"/>
        <v>19125</v>
      </c>
      <c r="J6353" s="44">
        <v>7125</v>
      </c>
      <c r="K6353" s="44">
        <f t="shared" si="4379"/>
        <v>12000</v>
      </c>
      <c r="L6353" s="44">
        <v>2000</v>
      </c>
      <c r="M6353" s="44">
        <v>0</v>
      </c>
      <c r="N6353" s="44">
        <v>10000</v>
      </c>
      <c r="O6353" s="44">
        <v>0</v>
      </c>
      <c r="P6353" s="44">
        <v>0</v>
      </c>
      <c r="Q6353" s="44">
        <v>19125</v>
      </c>
      <c r="R6353" s="44">
        <v>7125</v>
      </c>
      <c r="S6353" s="44">
        <v>6500</v>
      </c>
      <c r="T6353" s="44">
        <f t="shared" si="4384"/>
        <v>625</v>
      </c>
      <c r="U6353" s="44">
        <v>0</v>
      </c>
      <c r="V6353" s="44">
        <v>625</v>
      </c>
      <c r="W6353" s="44">
        <v>0</v>
      </c>
      <c r="X6353" s="44">
        <f t="shared" si="4385"/>
        <v>7125</v>
      </c>
      <c r="Y6353" s="209">
        <f t="shared" si="4381"/>
        <v>100</v>
      </c>
    </row>
    <row r="6354" spans="1:25">
      <c r="A6354" s="23" t="s">
        <v>2045</v>
      </c>
      <c r="B6354" s="23" t="s">
        <v>172</v>
      </c>
      <c r="C6354" s="23" t="s">
        <v>891</v>
      </c>
      <c r="D6354" s="23" t="s">
        <v>2120</v>
      </c>
      <c r="E6354" s="22">
        <v>6136</v>
      </c>
      <c r="F6354" s="23"/>
      <c r="G6354" s="128" t="s">
        <v>3150</v>
      </c>
      <c r="H6354" s="32" t="s">
        <v>29</v>
      </c>
      <c r="I6354" s="44">
        <f t="shared" si="4377"/>
        <v>58600</v>
      </c>
      <c r="J6354" s="44">
        <v>20000</v>
      </c>
      <c r="K6354" s="44">
        <f t="shared" si="4379"/>
        <v>38600</v>
      </c>
      <c r="L6354" s="44">
        <v>4000</v>
      </c>
      <c r="M6354" s="44">
        <v>8000</v>
      </c>
      <c r="N6354" s="44">
        <v>26600</v>
      </c>
      <c r="O6354" s="44">
        <v>0</v>
      </c>
      <c r="P6354" s="44">
        <v>0</v>
      </c>
      <c r="Q6354" s="44">
        <v>58600</v>
      </c>
      <c r="R6354" s="44">
        <v>20000</v>
      </c>
      <c r="S6354" s="44">
        <v>15000</v>
      </c>
      <c r="T6354" s="44">
        <f t="shared" si="4384"/>
        <v>5000</v>
      </c>
      <c r="U6354" s="44">
        <v>3000</v>
      </c>
      <c r="V6354" s="44">
        <v>2000</v>
      </c>
      <c r="W6354" s="44">
        <v>0</v>
      </c>
      <c r="X6354" s="44">
        <f t="shared" si="4385"/>
        <v>20000</v>
      </c>
      <c r="Y6354" s="209">
        <f t="shared" si="4381"/>
        <v>100</v>
      </c>
    </row>
    <row r="6355" spans="1:25">
      <c r="A6355" s="23" t="s">
        <v>2045</v>
      </c>
      <c r="B6355" s="23" t="s">
        <v>172</v>
      </c>
      <c r="C6355" s="23" t="s">
        <v>891</v>
      </c>
      <c r="D6355" s="23" t="s">
        <v>2120</v>
      </c>
      <c r="E6355" s="22">
        <v>6137</v>
      </c>
      <c r="F6355" s="23"/>
      <c r="G6355" s="128" t="s">
        <v>3150</v>
      </c>
      <c r="H6355" s="32" t="s">
        <v>30</v>
      </c>
      <c r="I6355" s="44">
        <f t="shared" si="4377"/>
        <v>4500</v>
      </c>
      <c r="J6355" s="44">
        <v>4500</v>
      </c>
      <c r="K6355" s="44">
        <f t="shared" si="4379"/>
        <v>0</v>
      </c>
      <c r="L6355" s="44">
        <v>0</v>
      </c>
      <c r="M6355" s="44">
        <v>0</v>
      </c>
      <c r="N6355" s="44">
        <v>0</v>
      </c>
      <c r="O6355" s="44">
        <v>0</v>
      </c>
      <c r="P6355" s="44">
        <v>0</v>
      </c>
      <c r="Q6355" s="44">
        <v>4500</v>
      </c>
      <c r="R6355" s="44">
        <v>4500</v>
      </c>
      <c r="S6355" s="44">
        <v>3800</v>
      </c>
      <c r="T6355" s="44">
        <f t="shared" si="4384"/>
        <v>700</v>
      </c>
      <c r="U6355" s="44">
        <v>400</v>
      </c>
      <c r="V6355" s="44">
        <v>200</v>
      </c>
      <c r="W6355" s="44">
        <v>100</v>
      </c>
      <c r="X6355" s="44">
        <f t="shared" si="4385"/>
        <v>4500</v>
      </c>
      <c r="Y6355" s="209">
        <f t="shared" si="4381"/>
        <v>100</v>
      </c>
    </row>
    <row r="6356" spans="1:25">
      <c r="A6356" s="23" t="s">
        <v>2045</v>
      </c>
      <c r="B6356" s="23" t="s">
        <v>172</v>
      </c>
      <c r="C6356" s="23" t="s">
        <v>891</v>
      </c>
      <c r="D6356" s="23" t="s">
        <v>2120</v>
      </c>
      <c r="E6356" s="22">
        <v>6138</v>
      </c>
      <c r="F6356" s="23"/>
      <c r="G6356" s="128" t="s">
        <v>3150</v>
      </c>
      <c r="H6356" s="32" t="s">
        <v>31</v>
      </c>
      <c r="I6356" s="44">
        <f t="shared" si="4377"/>
        <v>2300</v>
      </c>
      <c r="J6356" s="44">
        <v>2300</v>
      </c>
      <c r="K6356" s="44">
        <f t="shared" si="4379"/>
        <v>0</v>
      </c>
      <c r="L6356" s="44">
        <v>0</v>
      </c>
      <c r="M6356" s="44">
        <v>0</v>
      </c>
      <c r="N6356" s="44">
        <v>0</v>
      </c>
      <c r="O6356" s="44">
        <v>0</v>
      </c>
      <c r="P6356" s="44">
        <v>0</v>
      </c>
      <c r="Q6356" s="44">
        <v>2300</v>
      </c>
      <c r="R6356" s="44">
        <v>2300</v>
      </c>
      <c r="S6356" s="44">
        <v>2100</v>
      </c>
      <c r="T6356" s="44">
        <f t="shared" si="4384"/>
        <v>200</v>
      </c>
      <c r="U6356" s="44">
        <v>200</v>
      </c>
      <c r="V6356" s="44">
        <v>0</v>
      </c>
      <c r="W6356" s="44">
        <v>0</v>
      </c>
      <c r="X6356" s="44">
        <f t="shared" si="4385"/>
        <v>2300</v>
      </c>
      <c r="Y6356" s="209">
        <f t="shared" si="4381"/>
        <v>100</v>
      </c>
    </row>
    <row r="6357" spans="1:25">
      <c r="A6357" s="20" t="s">
        <v>2045</v>
      </c>
      <c r="B6357" s="20" t="s">
        <v>172</v>
      </c>
      <c r="C6357" s="20" t="s">
        <v>891</v>
      </c>
      <c r="D6357" s="20" t="s">
        <v>2120</v>
      </c>
      <c r="E6357" s="20" t="s">
        <v>144</v>
      </c>
      <c r="F6357" s="23" t="s">
        <v>0</v>
      </c>
      <c r="G6357" s="154" t="s">
        <v>0</v>
      </c>
      <c r="H6357" s="21" t="s">
        <v>32</v>
      </c>
      <c r="I6357" s="66">
        <f t="shared" si="4377"/>
        <v>739424</v>
      </c>
      <c r="J6357" s="66">
        <f t="shared" ref="J6357:P6357" si="4391">SUM(J6358:J6360)</f>
        <v>407024</v>
      </c>
      <c r="K6357" s="66">
        <f t="shared" si="4379"/>
        <v>332400</v>
      </c>
      <c r="L6357" s="66">
        <f t="shared" si="4391"/>
        <v>17000</v>
      </c>
      <c r="M6357" s="66">
        <f t="shared" si="4391"/>
        <v>47000</v>
      </c>
      <c r="N6357" s="66">
        <f t="shared" si="4391"/>
        <v>268400</v>
      </c>
      <c r="O6357" s="66">
        <f t="shared" si="4391"/>
        <v>0</v>
      </c>
      <c r="P6357" s="66">
        <f t="shared" si="4391"/>
        <v>0</v>
      </c>
      <c r="Q6357" s="66">
        <f>SUM(Q6358:Q6360)</f>
        <v>798514</v>
      </c>
      <c r="R6357" s="66">
        <f>SUM(R6358:R6360)</f>
        <v>404556</v>
      </c>
      <c r="S6357" s="66">
        <f>SUM(S6358:S6360)</f>
        <v>341564</v>
      </c>
      <c r="T6357" s="66">
        <f t="shared" ref="T6357:X6357" si="4392">SUM(T6358:T6360)</f>
        <v>62992</v>
      </c>
      <c r="U6357" s="66">
        <f t="shared" si="4392"/>
        <v>40220</v>
      </c>
      <c r="V6357" s="66">
        <f t="shared" si="4392"/>
        <v>15144</v>
      </c>
      <c r="W6357" s="66">
        <f t="shared" si="4392"/>
        <v>7628</v>
      </c>
      <c r="X6357" s="66">
        <f t="shared" si="4392"/>
        <v>404556</v>
      </c>
      <c r="Y6357" s="208">
        <f t="shared" si="4381"/>
        <v>100</v>
      </c>
    </row>
    <row r="6358" spans="1:25">
      <c r="A6358" s="23" t="s">
        <v>2045</v>
      </c>
      <c r="B6358" s="23" t="s">
        <v>172</v>
      </c>
      <c r="C6358" s="23" t="s">
        <v>891</v>
      </c>
      <c r="D6358" s="23" t="s">
        <v>2120</v>
      </c>
      <c r="E6358" s="22">
        <v>6139</v>
      </c>
      <c r="F6358" s="23"/>
      <c r="G6358" s="128" t="s">
        <v>3150</v>
      </c>
      <c r="H6358" s="32" t="s">
        <v>32</v>
      </c>
      <c r="I6358" s="44">
        <f t="shared" si="4377"/>
        <v>737324</v>
      </c>
      <c r="J6358" s="44">
        <v>404924</v>
      </c>
      <c r="K6358" s="44">
        <f t="shared" si="4379"/>
        <v>332400</v>
      </c>
      <c r="L6358" s="44">
        <v>17000</v>
      </c>
      <c r="M6358" s="44">
        <v>47000</v>
      </c>
      <c r="N6358" s="44">
        <v>268400</v>
      </c>
      <c r="O6358" s="44">
        <v>0</v>
      </c>
      <c r="P6358" s="44">
        <v>0</v>
      </c>
      <c r="Q6358" s="44">
        <v>796382</v>
      </c>
      <c r="R6358" s="44">
        <v>402424</v>
      </c>
      <c r="S6358" s="44">
        <v>340000</v>
      </c>
      <c r="T6358" s="44">
        <f t="shared" si="4384"/>
        <v>62424</v>
      </c>
      <c r="U6358" s="44">
        <v>40000</v>
      </c>
      <c r="V6358" s="44">
        <v>14924</v>
      </c>
      <c r="W6358" s="44">
        <v>7500</v>
      </c>
      <c r="X6358" s="44">
        <f t="shared" si="4385"/>
        <v>402424</v>
      </c>
      <c r="Y6358" s="209">
        <f t="shared" si="4381"/>
        <v>100</v>
      </c>
    </row>
    <row r="6359" spans="1:25">
      <c r="A6359" s="23" t="s">
        <v>2045</v>
      </c>
      <c r="B6359" s="23" t="s">
        <v>172</v>
      </c>
      <c r="C6359" s="23" t="s">
        <v>891</v>
      </c>
      <c r="D6359" s="23" t="s">
        <v>2120</v>
      </c>
      <c r="E6359" s="22">
        <v>6139</v>
      </c>
      <c r="F6359" s="23" t="s">
        <v>2126</v>
      </c>
      <c r="G6359" s="128" t="s">
        <v>3150</v>
      </c>
      <c r="H6359" s="32" t="s">
        <v>152</v>
      </c>
      <c r="I6359" s="44">
        <f t="shared" si="4377"/>
        <v>900</v>
      </c>
      <c r="J6359" s="44">
        <v>900</v>
      </c>
      <c r="K6359" s="44">
        <f t="shared" si="4379"/>
        <v>0</v>
      </c>
      <c r="L6359" s="44">
        <v>0</v>
      </c>
      <c r="M6359" s="44">
        <v>0</v>
      </c>
      <c r="N6359" s="44">
        <v>0</v>
      </c>
      <c r="O6359" s="44">
        <v>0</v>
      </c>
      <c r="P6359" s="44">
        <v>0</v>
      </c>
      <c r="Q6359" s="44">
        <v>932</v>
      </c>
      <c r="R6359" s="44">
        <v>932</v>
      </c>
      <c r="S6359" s="44">
        <v>649</v>
      </c>
      <c r="T6359" s="44">
        <f t="shared" si="4384"/>
        <v>283</v>
      </c>
      <c r="U6359" s="44">
        <v>100</v>
      </c>
      <c r="V6359" s="44">
        <v>100</v>
      </c>
      <c r="W6359" s="44">
        <v>83</v>
      </c>
      <c r="X6359" s="44">
        <f t="shared" si="4385"/>
        <v>932</v>
      </c>
      <c r="Y6359" s="209">
        <f t="shared" si="4381"/>
        <v>100</v>
      </c>
    </row>
    <row r="6360" spans="1:25">
      <c r="A6360" s="23" t="s">
        <v>2045</v>
      </c>
      <c r="B6360" s="23" t="s">
        <v>172</v>
      </c>
      <c r="C6360" s="23" t="s">
        <v>891</v>
      </c>
      <c r="D6360" s="23" t="s">
        <v>2120</v>
      </c>
      <c r="E6360" s="22">
        <v>6139</v>
      </c>
      <c r="F6360" s="23" t="s">
        <v>2127</v>
      </c>
      <c r="G6360" s="128" t="s">
        <v>3150</v>
      </c>
      <c r="H6360" s="32" t="s">
        <v>158</v>
      </c>
      <c r="I6360" s="44">
        <f t="shared" si="4377"/>
        <v>1200</v>
      </c>
      <c r="J6360" s="44">
        <v>1200</v>
      </c>
      <c r="K6360" s="44">
        <f t="shared" si="4379"/>
        <v>0</v>
      </c>
      <c r="L6360" s="44">
        <v>0</v>
      </c>
      <c r="M6360" s="44">
        <v>0</v>
      </c>
      <c r="N6360" s="44">
        <v>0</v>
      </c>
      <c r="O6360" s="44">
        <v>0</v>
      </c>
      <c r="P6360" s="44">
        <v>0</v>
      </c>
      <c r="Q6360" s="44">
        <v>1200</v>
      </c>
      <c r="R6360" s="44">
        <v>1200</v>
      </c>
      <c r="S6360" s="44">
        <v>915</v>
      </c>
      <c r="T6360" s="44">
        <f t="shared" si="4384"/>
        <v>285</v>
      </c>
      <c r="U6360" s="44">
        <v>120</v>
      </c>
      <c r="V6360" s="44">
        <v>120</v>
      </c>
      <c r="W6360" s="44">
        <v>45</v>
      </c>
      <c r="X6360" s="44">
        <f t="shared" si="4385"/>
        <v>1200</v>
      </c>
      <c r="Y6360" s="209">
        <f t="shared" si="4381"/>
        <v>100</v>
      </c>
    </row>
    <row r="6361" spans="1:25" ht="20.399999999999999">
      <c r="A6361" s="20" t="s">
        <v>0</v>
      </c>
      <c r="B6361" s="20" t="s">
        <v>0</v>
      </c>
      <c r="C6361" s="20" t="s">
        <v>0</v>
      </c>
      <c r="D6361" s="21" t="s">
        <v>0</v>
      </c>
      <c r="E6361" s="21" t="s">
        <v>0</v>
      </c>
      <c r="F6361" s="21" t="s">
        <v>0</v>
      </c>
      <c r="G6361" s="150" t="s">
        <v>0</v>
      </c>
      <c r="H6361" s="30" t="s">
        <v>42</v>
      </c>
      <c r="I6361" s="60">
        <f t="shared" si="4377"/>
        <v>100</v>
      </c>
      <c r="J6361" s="60">
        <f t="shared" ref="J6361:X6362" si="4393">SUM(J6362)</f>
        <v>100</v>
      </c>
      <c r="K6361" s="60">
        <f t="shared" si="4379"/>
        <v>0</v>
      </c>
      <c r="L6361" s="60">
        <f t="shared" si="4393"/>
        <v>0</v>
      </c>
      <c r="M6361" s="60">
        <f t="shared" si="4393"/>
        <v>0</v>
      </c>
      <c r="N6361" s="60">
        <f t="shared" si="4393"/>
        <v>0</v>
      </c>
      <c r="O6361" s="60">
        <f t="shared" si="4393"/>
        <v>0</v>
      </c>
      <c r="P6361" s="60">
        <f t="shared" si="4393"/>
        <v>0</v>
      </c>
      <c r="Q6361" s="60">
        <f t="shared" si="4393"/>
        <v>1985</v>
      </c>
      <c r="R6361" s="60">
        <f t="shared" si="4393"/>
        <v>1985</v>
      </c>
      <c r="S6361" s="60">
        <f t="shared" si="4393"/>
        <v>1885</v>
      </c>
      <c r="T6361" s="60">
        <f t="shared" si="4393"/>
        <v>0</v>
      </c>
      <c r="U6361" s="60">
        <f t="shared" si="4393"/>
        <v>0</v>
      </c>
      <c r="V6361" s="60">
        <f t="shared" si="4393"/>
        <v>0</v>
      </c>
      <c r="W6361" s="60">
        <f t="shared" si="4393"/>
        <v>0</v>
      </c>
      <c r="X6361" s="60">
        <f t="shared" si="4393"/>
        <v>1885</v>
      </c>
      <c r="Y6361" s="226">
        <f t="shared" si="4381"/>
        <v>94.962216624685141</v>
      </c>
    </row>
    <row r="6362" spans="1:25">
      <c r="A6362" s="23" t="s">
        <v>2045</v>
      </c>
      <c r="B6362" s="23" t="s">
        <v>172</v>
      </c>
      <c r="C6362" s="23" t="s">
        <v>891</v>
      </c>
      <c r="D6362" s="23" t="s">
        <v>2120</v>
      </c>
      <c r="E6362" s="21" t="s">
        <v>159</v>
      </c>
      <c r="F6362" s="21" t="s">
        <v>0</v>
      </c>
      <c r="G6362" s="150" t="s">
        <v>0</v>
      </c>
      <c r="H6362" s="21" t="s">
        <v>34</v>
      </c>
      <c r="I6362" s="58">
        <f t="shared" si="4377"/>
        <v>100</v>
      </c>
      <c r="J6362" s="58">
        <f t="shared" si="4393"/>
        <v>100</v>
      </c>
      <c r="K6362" s="58">
        <f t="shared" si="4379"/>
        <v>0</v>
      </c>
      <c r="L6362" s="58">
        <f t="shared" si="4393"/>
        <v>0</v>
      </c>
      <c r="M6362" s="58">
        <f t="shared" si="4393"/>
        <v>0</v>
      </c>
      <c r="N6362" s="58">
        <f t="shared" si="4393"/>
        <v>0</v>
      </c>
      <c r="O6362" s="58">
        <f t="shared" si="4393"/>
        <v>0</v>
      </c>
      <c r="P6362" s="58">
        <f t="shared" si="4393"/>
        <v>0</v>
      </c>
      <c r="Q6362" s="58">
        <f t="shared" si="4393"/>
        <v>1985</v>
      </c>
      <c r="R6362" s="58">
        <f t="shared" si="4393"/>
        <v>1985</v>
      </c>
      <c r="S6362" s="58">
        <f t="shared" si="4393"/>
        <v>1885</v>
      </c>
      <c r="T6362" s="58">
        <f t="shared" si="4393"/>
        <v>0</v>
      </c>
      <c r="U6362" s="58">
        <f t="shared" si="4393"/>
        <v>0</v>
      </c>
      <c r="V6362" s="58">
        <f t="shared" si="4393"/>
        <v>0</v>
      </c>
      <c r="W6362" s="58">
        <f t="shared" si="4393"/>
        <v>0</v>
      </c>
      <c r="X6362" s="58">
        <f t="shared" si="4393"/>
        <v>1885</v>
      </c>
      <c r="Y6362" s="210">
        <f t="shared" si="4381"/>
        <v>94.962216624685141</v>
      </c>
    </row>
    <row r="6363" spans="1:25">
      <c r="A6363" s="23" t="s">
        <v>2045</v>
      </c>
      <c r="B6363" s="23" t="s">
        <v>172</v>
      </c>
      <c r="C6363" s="23" t="s">
        <v>891</v>
      </c>
      <c r="D6363" s="23" t="s">
        <v>2120</v>
      </c>
      <c r="E6363" s="22">
        <v>6148</v>
      </c>
      <c r="F6363" s="23"/>
      <c r="G6363" s="128" t="s">
        <v>3150</v>
      </c>
      <c r="H6363" s="32" t="s">
        <v>41</v>
      </c>
      <c r="I6363" s="44">
        <f t="shared" si="4377"/>
        <v>100</v>
      </c>
      <c r="J6363" s="44">
        <v>100</v>
      </c>
      <c r="K6363" s="44">
        <f t="shared" si="4379"/>
        <v>0</v>
      </c>
      <c r="L6363" s="44">
        <v>0</v>
      </c>
      <c r="M6363" s="44">
        <v>0</v>
      </c>
      <c r="N6363" s="44">
        <v>0</v>
      </c>
      <c r="O6363" s="44">
        <v>0</v>
      </c>
      <c r="P6363" s="44">
        <v>0</v>
      </c>
      <c r="Q6363" s="44">
        <v>1985</v>
      </c>
      <c r="R6363" s="44">
        <v>1985</v>
      </c>
      <c r="S6363" s="44">
        <v>1885</v>
      </c>
      <c r="T6363" s="44">
        <f t="shared" si="4384"/>
        <v>0</v>
      </c>
      <c r="U6363" s="44"/>
      <c r="V6363" s="44"/>
      <c r="W6363" s="44"/>
      <c r="X6363" s="44">
        <f t="shared" si="4385"/>
        <v>1885</v>
      </c>
      <c r="Y6363" s="209">
        <f t="shared" si="4381"/>
        <v>94.962216624685141</v>
      </c>
    </row>
    <row r="6364" spans="1:25" ht="20.399999999999999">
      <c r="A6364" s="20" t="s">
        <v>0</v>
      </c>
      <c r="B6364" s="20" t="s">
        <v>0</v>
      </c>
      <c r="C6364" s="20" t="s">
        <v>0</v>
      </c>
      <c r="D6364" s="21" t="s">
        <v>0</v>
      </c>
      <c r="E6364" s="21" t="s">
        <v>0</v>
      </c>
      <c r="F6364" s="21" t="s">
        <v>0</v>
      </c>
      <c r="G6364" s="150" t="s">
        <v>0</v>
      </c>
      <c r="H6364" s="30" t="s">
        <v>60</v>
      </c>
      <c r="I6364" s="60">
        <f t="shared" si="4377"/>
        <v>3000</v>
      </c>
      <c r="J6364" s="60">
        <f t="shared" ref="J6364:X6365" si="4394">SUM(J6365)</f>
        <v>3000</v>
      </c>
      <c r="K6364" s="60">
        <f t="shared" si="4379"/>
        <v>0</v>
      </c>
      <c r="L6364" s="60">
        <f t="shared" si="4394"/>
        <v>0</v>
      </c>
      <c r="M6364" s="60">
        <f t="shared" si="4394"/>
        <v>0</v>
      </c>
      <c r="N6364" s="60">
        <f t="shared" si="4394"/>
        <v>0</v>
      </c>
      <c r="O6364" s="60">
        <f t="shared" si="4394"/>
        <v>0</v>
      </c>
      <c r="P6364" s="60">
        <f t="shared" si="4394"/>
        <v>0</v>
      </c>
      <c r="Q6364" s="60">
        <f t="shared" si="4394"/>
        <v>5550</v>
      </c>
      <c r="R6364" s="60">
        <f t="shared" si="4394"/>
        <v>5550</v>
      </c>
      <c r="S6364" s="60">
        <f t="shared" si="4394"/>
        <v>5550</v>
      </c>
      <c r="T6364" s="60">
        <f t="shared" si="4394"/>
        <v>0</v>
      </c>
      <c r="U6364" s="60">
        <f t="shared" si="4394"/>
        <v>0</v>
      </c>
      <c r="V6364" s="60">
        <f t="shared" si="4394"/>
        <v>0</v>
      </c>
      <c r="W6364" s="60">
        <f t="shared" si="4394"/>
        <v>0</v>
      </c>
      <c r="X6364" s="60">
        <f t="shared" si="4394"/>
        <v>5550</v>
      </c>
      <c r="Y6364" s="226">
        <f t="shared" si="4381"/>
        <v>100</v>
      </c>
    </row>
    <row r="6365" spans="1:25">
      <c r="A6365" s="23" t="s">
        <v>2045</v>
      </c>
      <c r="B6365" s="23" t="s">
        <v>172</v>
      </c>
      <c r="C6365" s="23" t="s">
        <v>891</v>
      </c>
      <c r="D6365" s="23" t="s">
        <v>2120</v>
      </c>
      <c r="E6365" s="21" t="s">
        <v>166</v>
      </c>
      <c r="F6365" s="21" t="s">
        <v>0</v>
      </c>
      <c r="G6365" s="150" t="s">
        <v>0</v>
      </c>
      <c r="H6365" s="21" t="s">
        <v>53</v>
      </c>
      <c r="I6365" s="58">
        <f t="shared" si="4377"/>
        <v>3000</v>
      </c>
      <c r="J6365" s="58">
        <f t="shared" si="4394"/>
        <v>3000</v>
      </c>
      <c r="K6365" s="58">
        <f t="shared" si="4379"/>
        <v>0</v>
      </c>
      <c r="L6365" s="58">
        <f t="shared" si="4394"/>
        <v>0</v>
      </c>
      <c r="M6365" s="58">
        <f t="shared" si="4394"/>
        <v>0</v>
      </c>
      <c r="N6365" s="58">
        <f t="shared" si="4394"/>
        <v>0</v>
      </c>
      <c r="O6365" s="58">
        <f t="shared" si="4394"/>
        <v>0</v>
      </c>
      <c r="P6365" s="58">
        <f t="shared" si="4394"/>
        <v>0</v>
      </c>
      <c r="Q6365" s="58">
        <f>SUM(Q6366:Q6367)</f>
        <v>5550</v>
      </c>
      <c r="R6365" s="58">
        <f>SUM(R6366:R6367)</f>
        <v>5550</v>
      </c>
      <c r="S6365" s="58">
        <f>SUM(S6366:S6367)</f>
        <v>5550</v>
      </c>
      <c r="T6365" s="58">
        <f t="shared" ref="T6365:X6365" si="4395">SUM(T6366:T6367)</f>
        <v>0</v>
      </c>
      <c r="U6365" s="58">
        <f t="shared" si="4395"/>
        <v>0</v>
      </c>
      <c r="V6365" s="58">
        <f t="shared" si="4395"/>
        <v>0</v>
      </c>
      <c r="W6365" s="58">
        <f t="shared" si="4395"/>
        <v>0</v>
      </c>
      <c r="X6365" s="58">
        <f t="shared" si="4395"/>
        <v>5550</v>
      </c>
      <c r="Y6365" s="210">
        <f t="shared" si="4381"/>
        <v>100</v>
      </c>
    </row>
    <row r="6366" spans="1:25">
      <c r="A6366" s="23" t="s">
        <v>2045</v>
      </c>
      <c r="B6366" s="23" t="s">
        <v>172</v>
      </c>
      <c r="C6366" s="23" t="s">
        <v>891</v>
      </c>
      <c r="D6366" s="23" t="s">
        <v>2120</v>
      </c>
      <c r="E6366" s="22">
        <v>8213</v>
      </c>
      <c r="F6366" s="23"/>
      <c r="G6366" s="128" t="s">
        <v>3150</v>
      </c>
      <c r="H6366" s="32" t="s">
        <v>56</v>
      </c>
      <c r="I6366" s="44">
        <f t="shared" si="4377"/>
        <v>3000</v>
      </c>
      <c r="J6366" s="44">
        <v>3000</v>
      </c>
      <c r="K6366" s="44">
        <f t="shared" si="4379"/>
        <v>0</v>
      </c>
      <c r="L6366" s="44">
        <v>0</v>
      </c>
      <c r="M6366" s="44">
        <v>0</v>
      </c>
      <c r="N6366" s="44">
        <v>0</v>
      </c>
      <c r="O6366" s="44">
        <v>0</v>
      </c>
      <c r="P6366" s="44">
        <v>0</v>
      </c>
      <c r="Q6366" s="44">
        <v>3500</v>
      </c>
      <c r="R6366" s="44">
        <v>3500</v>
      </c>
      <c r="S6366" s="44">
        <v>3500</v>
      </c>
      <c r="T6366" s="44">
        <f t="shared" si="4384"/>
        <v>0</v>
      </c>
      <c r="U6366" s="44"/>
      <c r="V6366" s="44"/>
      <c r="W6366" s="44"/>
      <c r="X6366" s="44">
        <f t="shared" si="4385"/>
        <v>3500</v>
      </c>
      <c r="Y6366" s="209">
        <f t="shared" si="4381"/>
        <v>100</v>
      </c>
    </row>
    <row r="6367" spans="1:25">
      <c r="A6367" s="23" t="s">
        <v>2045</v>
      </c>
      <c r="B6367" s="23" t="s">
        <v>172</v>
      </c>
      <c r="C6367" s="23" t="s">
        <v>891</v>
      </c>
      <c r="D6367" s="23" t="s">
        <v>2120</v>
      </c>
      <c r="E6367" s="22">
        <v>8215</v>
      </c>
      <c r="F6367" s="23"/>
      <c r="G6367" s="128" t="s">
        <v>3150</v>
      </c>
      <c r="H6367" s="32" t="s">
        <v>538</v>
      </c>
      <c r="I6367" s="44"/>
      <c r="J6367" s="44"/>
      <c r="K6367" s="44"/>
      <c r="L6367" s="44"/>
      <c r="M6367" s="44"/>
      <c r="N6367" s="44"/>
      <c r="O6367" s="44"/>
      <c r="P6367" s="44"/>
      <c r="Q6367" s="44">
        <v>2050</v>
      </c>
      <c r="R6367" s="44">
        <v>2050</v>
      </c>
      <c r="S6367" s="44">
        <v>2050</v>
      </c>
      <c r="T6367" s="44">
        <f t="shared" si="4384"/>
        <v>0</v>
      </c>
      <c r="U6367" s="44"/>
      <c r="V6367" s="44"/>
      <c r="W6367" s="44"/>
      <c r="X6367" s="44">
        <f t="shared" si="4385"/>
        <v>2050</v>
      </c>
      <c r="Y6367" s="209">
        <f t="shared" si="4381"/>
        <v>100</v>
      </c>
    </row>
    <row r="6368" spans="1:25">
      <c r="A6368" s="32" t="s">
        <v>0</v>
      </c>
      <c r="B6368" s="32" t="s">
        <v>0</v>
      </c>
      <c r="C6368" s="32" t="s">
        <v>0</v>
      </c>
      <c r="D6368" s="32" t="s">
        <v>0</v>
      </c>
      <c r="E6368" s="32" t="s">
        <v>0</v>
      </c>
      <c r="F6368" s="32" t="s">
        <v>0</v>
      </c>
      <c r="G6368" s="154" t="s">
        <v>0</v>
      </c>
      <c r="H6368" s="30" t="s">
        <v>2128</v>
      </c>
      <c r="I6368" s="31">
        <f t="shared" si="4377"/>
        <v>1143750</v>
      </c>
      <c r="J6368" s="31">
        <f t="shared" ref="J6368:P6368" si="4396">SUM(J6364,J6361,J6338)</f>
        <v>747750</v>
      </c>
      <c r="K6368" s="31">
        <f t="shared" si="4379"/>
        <v>396000</v>
      </c>
      <c r="L6368" s="31">
        <f t="shared" si="4396"/>
        <v>25000</v>
      </c>
      <c r="M6368" s="31">
        <f t="shared" si="4396"/>
        <v>60000</v>
      </c>
      <c r="N6368" s="31">
        <f t="shared" si="4396"/>
        <v>311000</v>
      </c>
      <c r="O6368" s="31">
        <f t="shared" si="4396"/>
        <v>0</v>
      </c>
      <c r="P6368" s="31">
        <f t="shared" si="4396"/>
        <v>0</v>
      </c>
      <c r="Q6368" s="31">
        <f>SUM(Q6364,Q6361,Q6338)</f>
        <v>1218180</v>
      </c>
      <c r="R6368" s="31">
        <f>SUM(R6364,R6361,R6338)</f>
        <v>760622</v>
      </c>
      <c r="S6368" s="31">
        <f>SUM(S6364,S6361,S6338)</f>
        <v>617553</v>
      </c>
      <c r="T6368" s="31">
        <f t="shared" ref="T6368:X6368" si="4397">SUM(T6364,T6361,T6338)</f>
        <v>142969</v>
      </c>
      <c r="U6368" s="31">
        <f t="shared" si="4397"/>
        <v>76555</v>
      </c>
      <c r="V6368" s="31">
        <f t="shared" si="4397"/>
        <v>44269</v>
      </c>
      <c r="W6368" s="31">
        <f t="shared" si="4397"/>
        <v>22145</v>
      </c>
      <c r="X6368" s="31">
        <f t="shared" si="4397"/>
        <v>760522</v>
      </c>
      <c r="Y6368" s="220">
        <f t="shared" si="4381"/>
        <v>99.9868528651551</v>
      </c>
    </row>
    <row r="6369" spans="1:25" ht="15" thickBot="1">
      <c r="A6369" s="32" t="s">
        <v>0</v>
      </c>
      <c r="B6369" s="32" t="s">
        <v>0</v>
      </c>
      <c r="C6369" s="32" t="s">
        <v>0</v>
      </c>
      <c r="D6369" s="32" t="s">
        <v>0</v>
      </c>
      <c r="E6369" s="32" t="s">
        <v>0</v>
      </c>
      <c r="F6369" s="32" t="s">
        <v>0</v>
      </c>
      <c r="G6369" s="154" t="s">
        <v>0</v>
      </c>
      <c r="H6369" s="21" t="s">
        <v>170</v>
      </c>
      <c r="I6369" s="66">
        <f t="shared" si="4377"/>
        <v>9</v>
      </c>
      <c r="J6369" s="66">
        <v>9</v>
      </c>
      <c r="K6369" s="66">
        <f t="shared" si="4379"/>
        <v>0</v>
      </c>
      <c r="L6369" s="66" t="s">
        <v>0</v>
      </c>
      <c r="M6369" s="66" t="s">
        <v>0</v>
      </c>
      <c r="N6369" s="66" t="s">
        <v>0</v>
      </c>
      <c r="O6369" s="66" t="s">
        <v>0</v>
      </c>
      <c r="P6369" s="66" t="s">
        <v>0</v>
      </c>
      <c r="Q6369" s="66">
        <v>0</v>
      </c>
      <c r="R6369" s="66"/>
      <c r="S6369" s="66"/>
      <c r="T6369" s="66"/>
      <c r="U6369" s="66"/>
      <c r="V6369" s="66"/>
      <c r="W6369" s="66"/>
      <c r="X6369" s="66"/>
      <c r="Y6369" s="208">
        <v>0</v>
      </c>
    </row>
    <row r="6370" spans="1:25" ht="41.4" thickBot="1">
      <c r="A6370" s="252" t="s">
        <v>0</v>
      </c>
      <c r="B6370" s="252" t="s">
        <v>0</v>
      </c>
      <c r="C6370" s="252" t="s">
        <v>0</v>
      </c>
      <c r="D6370" s="252" t="s">
        <v>0</v>
      </c>
      <c r="E6370" s="252" t="s">
        <v>0</v>
      </c>
      <c r="F6370" s="252" t="s">
        <v>0</v>
      </c>
      <c r="G6370" s="258" t="s">
        <v>0</v>
      </c>
      <c r="H6370" s="24" t="s">
        <v>72</v>
      </c>
      <c r="I6370" s="1" t="s">
        <v>3093</v>
      </c>
      <c r="J6370" s="1" t="s">
        <v>3130</v>
      </c>
      <c r="K6370" s="1" t="s">
        <v>3</v>
      </c>
      <c r="L6370" s="1" t="s">
        <v>4</v>
      </c>
      <c r="M6370" s="1" t="s">
        <v>5</v>
      </c>
      <c r="N6370" s="1" t="s">
        <v>6</v>
      </c>
      <c r="O6370" s="1" t="s">
        <v>7</v>
      </c>
      <c r="P6370" s="1" t="s">
        <v>8</v>
      </c>
      <c r="Q6370" s="1" t="s">
        <v>3344</v>
      </c>
      <c r="R6370" s="1" t="s">
        <v>3427</v>
      </c>
      <c r="S6370" s="1" t="s">
        <v>3447</v>
      </c>
      <c r="T6370" s="1" t="s">
        <v>3448</v>
      </c>
      <c r="U6370" s="1" t="s">
        <v>3452</v>
      </c>
      <c r="V6370" s="1" t="s">
        <v>3449</v>
      </c>
      <c r="W6370" s="1" t="s">
        <v>3450</v>
      </c>
      <c r="X6370" s="1" t="s">
        <v>3451</v>
      </c>
      <c r="Y6370" s="216" t="s">
        <v>3385</v>
      </c>
    </row>
    <row r="6371" spans="1:25">
      <c r="A6371" s="253"/>
      <c r="B6371" s="253"/>
      <c r="C6371" s="253"/>
      <c r="D6371" s="253"/>
      <c r="E6371" s="253"/>
      <c r="F6371" s="253"/>
      <c r="G6371" s="259"/>
      <c r="H6371" s="33" t="s">
        <v>0</v>
      </c>
      <c r="I6371" s="45">
        <v>1</v>
      </c>
      <c r="J6371" s="45">
        <v>3</v>
      </c>
      <c r="K6371" s="45" t="s">
        <v>9</v>
      </c>
      <c r="L6371" s="45">
        <v>5</v>
      </c>
      <c r="M6371" s="45">
        <v>6</v>
      </c>
      <c r="N6371" s="45">
        <v>7</v>
      </c>
      <c r="O6371" s="45">
        <v>8</v>
      </c>
      <c r="P6371" s="45">
        <v>9</v>
      </c>
      <c r="Q6371" s="45">
        <v>1</v>
      </c>
      <c r="R6371" s="45">
        <v>2</v>
      </c>
      <c r="S6371" s="45">
        <v>3</v>
      </c>
      <c r="T6371" s="45" t="s">
        <v>3453</v>
      </c>
      <c r="U6371" s="45">
        <v>5</v>
      </c>
      <c r="V6371" s="45">
        <v>6</v>
      </c>
      <c r="W6371" s="45">
        <v>7</v>
      </c>
      <c r="X6371" s="45" t="s">
        <v>3454</v>
      </c>
      <c r="Y6371" s="276">
        <v>9</v>
      </c>
    </row>
    <row r="6372" spans="1:25">
      <c r="A6372" s="253"/>
      <c r="B6372" s="253"/>
      <c r="C6372" s="253"/>
      <c r="D6372" s="253"/>
      <c r="E6372" s="253"/>
      <c r="F6372" s="253"/>
      <c r="G6372" s="259"/>
      <c r="H6372" s="34" t="s">
        <v>105</v>
      </c>
      <c r="I6372" s="35">
        <f t="shared" si="4377"/>
        <v>1143750</v>
      </c>
      <c r="J6372" s="35">
        <f t="shared" ref="J6372:P6372" si="4398">SUM(J6368)</f>
        <v>747750</v>
      </c>
      <c r="K6372" s="35">
        <f t="shared" si="4379"/>
        <v>396000</v>
      </c>
      <c r="L6372" s="35">
        <f t="shared" si="4398"/>
        <v>25000</v>
      </c>
      <c r="M6372" s="35">
        <f t="shared" si="4398"/>
        <v>60000</v>
      </c>
      <c r="N6372" s="35">
        <f t="shared" si="4398"/>
        <v>311000</v>
      </c>
      <c r="O6372" s="35">
        <f t="shared" si="4398"/>
        <v>0</v>
      </c>
      <c r="P6372" s="35">
        <f t="shared" si="4398"/>
        <v>0</v>
      </c>
      <c r="Q6372" s="35">
        <f>SUM(Q6368)</f>
        <v>1218180</v>
      </c>
      <c r="R6372" s="35">
        <f>SUM(R6368)</f>
        <v>760622</v>
      </c>
      <c r="S6372" s="35">
        <f>SUM(S6368)</f>
        <v>617553</v>
      </c>
      <c r="T6372" s="35">
        <f t="shared" ref="T6372:X6372" si="4399">SUM(T6368)</f>
        <v>142969</v>
      </c>
      <c r="U6372" s="35">
        <f t="shared" si="4399"/>
        <v>76555</v>
      </c>
      <c r="V6372" s="35">
        <f t="shared" si="4399"/>
        <v>44269</v>
      </c>
      <c r="W6372" s="35">
        <f t="shared" si="4399"/>
        <v>22145</v>
      </c>
      <c r="X6372" s="35">
        <f t="shared" si="4399"/>
        <v>760522</v>
      </c>
      <c r="Y6372" s="218">
        <f t="shared" ref="Y6372:Y6373" si="4400">IF(R6372=0,0,(X6372/R6372)*100)</f>
        <v>99.9868528651551</v>
      </c>
    </row>
    <row r="6373" spans="1:25">
      <c r="A6373" s="253"/>
      <c r="B6373" s="253"/>
      <c r="C6373" s="253"/>
      <c r="D6373" s="253"/>
      <c r="E6373" s="253"/>
      <c r="F6373" s="253"/>
      <c r="G6373" s="259"/>
      <c r="H6373" s="36" t="s">
        <v>69</v>
      </c>
      <c r="I6373" s="35">
        <f t="shared" si="4377"/>
        <v>1143750</v>
      </c>
      <c r="J6373" s="35">
        <f t="shared" ref="J6373:P6373" si="4401">SUM(J6372)</f>
        <v>747750</v>
      </c>
      <c r="K6373" s="35">
        <f t="shared" si="4379"/>
        <v>396000</v>
      </c>
      <c r="L6373" s="35">
        <f t="shared" si="4401"/>
        <v>25000</v>
      </c>
      <c r="M6373" s="35">
        <f t="shared" si="4401"/>
        <v>60000</v>
      </c>
      <c r="N6373" s="35">
        <f t="shared" si="4401"/>
        <v>311000</v>
      </c>
      <c r="O6373" s="35">
        <f t="shared" si="4401"/>
        <v>0</v>
      </c>
      <c r="P6373" s="35">
        <f t="shared" si="4401"/>
        <v>0</v>
      </c>
      <c r="Q6373" s="35">
        <f>SUM(Q6372)</f>
        <v>1218180</v>
      </c>
      <c r="R6373" s="35">
        <f>SUM(R6372)</f>
        <v>760622</v>
      </c>
      <c r="S6373" s="35">
        <f>SUM(S6372)</f>
        <v>617553</v>
      </c>
      <c r="T6373" s="35">
        <f t="shared" ref="T6373:X6373" si="4402">SUM(T6372)</f>
        <v>142969</v>
      </c>
      <c r="U6373" s="35">
        <f t="shared" si="4402"/>
        <v>76555</v>
      </c>
      <c r="V6373" s="35">
        <f t="shared" si="4402"/>
        <v>44269</v>
      </c>
      <c r="W6373" s="35">
        <f t="shared" si="4402"/>
        <v>22145</v>
      </c>
      <c r="X6373" s="35">
        <f t="shared" si="4402"/>
        <v>760522</v>
      </c>
      <c r="Y6373" s="218">
        <f t="shared" si="4400"/>
        <v>99.9868528651551</v>
      </c>
    </row>
    <row r="6374" spans="1:25" ht="15" thickBot="1">
      <c r="A6374" s="254"/>
      <c r="B6374" s="254"/>
      <c r="C6374" s="254"/>
      <c r="D6374" s="254"/>
      <c r="E6374" s="254"/>
      <c r="F6374" s="254"/>
      <c r="G6374" s="260"/>
    </row>
    <row r="6375" spans="1:25" ht="41.4" thickBot="1">
      <c r="A6375" s="24" t="s">
        <v>123</v>
      </c>
      <c r="B6375" s="24" t="s">
        <v>124</v>
      </c>
      <c r="C6375" s="24" t="s">
        <v>125</v>
      </c>
      <c r="D6375" s="25" t="s">
        <v>0</v>
      </c>
      <c r="E6375" s="24" t="s">
        <v>126</v>
      </c>
      <c r="F6375" s="24" t="s">
        <v>127</v>
      </c>
      <c r="G6375" s="151" t="s">
        <v>128</v>
      </c>
      <c r="H6375" s="24" t="s">
        <v>1</v>
      </c>
      <c r="I6375" s="1" t="s">
        <v>3093</v>
      </c>
      <c r="J6375" s="1" t="s">
        <v>3130</v>
      </c>
      <c r="K6375" s="1" t="s">
        <v>3</v>
      </c>
      <c r="L6375" s="1" t="s">
        <v>4</v>
      </c>
      <c r="M6375" s="1" t="s">
        <v>5</v>
      </c>
      <c r="N6375" s="1" t="s">
        <v>6</v>
      </c>
      <c r="O6375" s="1" t="s">
        <v>7</v>
      </c>
      <c r="P6375" s="1" t="s">
        <v>8</v>
      </c>
      <c r="Q6375" s="1" t="s">
        <v>3344</v>
      </c>
      <c r="R6375" s="1" t="s">
        <v>3427</v>
      </c>
      <c r="S6375" s="1" t="s">
        <v>3447</v>
      </c>
      <c r="T6375" s="1" t="s">
        <v>3448</v>
      </c>
      <c r="U6375" s="1" t="s">
        <v>3452</v>
      </c>
      <c r="V6375" s="1" t="s">
        <v>3449</v>
      </c>
      <c r="W6375" s="1" t="s">
        <v>3450</v>
      </c>
      <c r="X6375" s="1" t="s">
        <v>3451</v>
      </c>
      <c r="Y6375" s="216" t="s">
        <v>3385</v>
      </c>
    </row>
    <row r="6376" spans="1:25">
      <c r="A6376" s="26" t="s">
        <v>0</v>
      </c>
      <c r="B6376" s="26" t="s">
        <v>0</v>
      </c>
      <c r="C6376" s="26" t="s">
        <v>0</v>
      </c>
      <c r="D6376" s="27" t="s">
        <v>0</v>
      </c>
      <c r="E6376" s="27" t="s">
        <v>0</v>
      </c>
      <c r="F6376" s="28" t="s">
        <v>0</v>
      </c>
      <c r="G6376" s="152" t="s">
        <v>0</v>
      </c>
      <c r="H6376" s="29" t="s">
        <v>0</v>
      </c>
      <c r="I6376" s="45">
        <v>1</v>
      </c>
      <c r="J6376" s="45">
        <v>3</v>
      </c>
      <c r="K6376" s="45" t="s">
        <v>9</v>
      </c>
      <c r="L6376" s="45">
        <v>5</v>
      </c>
      <c r="M6376" s="45">
        <v>6</v>
      </c>
      <c r="N6376" s="45">
        <v>7</v>
      </c>
      <c r="O6376" s="45">
        <v>8</v>
      </c>
      <c r="P6376" s="45">
        <v>9</v>
      </c>
      <c r="Q6376" s="45">
        <v>1</v>
      </c>
      <c r="R6376" s="45">
        <v>2</v>
      </c>
      <c r="S6376" s="45">
        <v>3</v>
      </c>
      <c r="T6376" s="45" t="s">
        <v>3453</v>
      </c>
      <c r="U6376" s="45">
        <v>5</v>
      </c>
      <c r="V6376" s="45">
        <v>6</v>
      </c>
      <c r="W6376" s="45">
        <v>7</v>
      </c>
      <c r="X6376" s="45" t="s">
        <v>3454</v>
      </c>
      <c r="Y6376" s="276">
        <v>9</v>
      </c>
    </row>
    <row r="6377" spans="1:25" s="113" customFormat="1">
      <c r="A6377" s="133" t="s">
        <v>2045</v>
      </c>
      <c r="B6377" s="133" t="s">
        <v>172</v>
      </c>
      <c r="C6377" s="109" t="s">
        <v>901</v>
      </c>
      <c r="D6377" s="109" t="s">
        <v>2129</v>
      </c>
      <c r="E6377" s="98" t="s">
        <v>0</v>
      </c>
      <c r="F6377" s="98" t="s">
        <v>0</v>
      </c>
      <c r="G6377" s="153" t="s">
        <v>0</v>
      </c>
      <c r="H6377" s="98" t="s">
        <v>2130</v>
      </c>
      <c r="I6377" s="110"/>
      <c r="J6377" s="110"/>
      <c r="K6377" s="110"/>
      <c r="L6377" s="110" t="s">
        <v>0</v>
      </c>
      <c r="M6377" s="110" t="s">
        <v>0</v>
      </c>
      <c r="N6377" s="110" t="s">
        <v>0</v>
      </c>
      <c r="O6377" s="110" t="s">
        <v>0</v>
      </c>
      <c r="P6377" s="110" t="s">
        <v>0</v>
      </c>
      <c r="Q6377" s="110"/>
      <c r="R6377" s="110"/>
      <c r="S6377" s="110"/>
      <c r="T6377" s="110" t="s">
        <v>0</v>
      </c>
      <c r="U6377" s="110" t="s">
        <v>0</v>
      </c>
      <c r="V6377" s="110" t="s">
        <v>0</v>
      </c>
      <c r="W6377" s="110" t="s">
        <v>0</v>
      </c>
      <c r="X6377" s="110" t="s">
        <v>0</v>
      </c>
      <c r="Y6377" s="217"/>
    </row>
    <row r="6378" spans="1:25" ht="20.399999999999999">
      <c r="A6378" s="20" t="s">
        <v>0</v>
      </c>
      <c r="B6378" s="20" t="s">
        <v>0</v>
      </c>
      <c r="C6378" s="20" t="s">
        <v>0</v>
      </c>
      <c r="D6378" s="21" t="s">
        <v>0</v>
      </c>
      <c r="E6378" s="21" t="s">
        <v>0</v>
      </c>
      <c r="F6378" s="21" t="s">
        <v>0</v>
      </c>
      <c r="G6378" s="150" t="s">
        <v>0</v>
      </c>
      <c r="H6378" s="30" t="s">
        <v>33</v>
      </c>
      <c r="I6378" s="31">
        <f t="shared" si="4377"/>
        <v>832730</v>
      </c>
      <c r="J6378" s="31">
        <f t="shared" ref="J6378:P6378" si="4403">SUM(J6379,J6386,J6388)</f>
        <v>791730</v>
      </c>
      <c r="K6378" s="31">
        <f t="shared" si="4379"/>
        <v>41000</v>
      </c>
      <c r="L6378" s="31">
        <f t="shared" si="4403"/>
        <v>4000</v>
      </c>
      <c r="M6378" s="31">
        <f t="shared" si="4403"/>
        <v>5000</v>
      </c>
      <c r="N6378" s="31">
        <f t="shared" si="4403"/>
        <v>32000</v>
      </c>
      <c r="O6378" s="31">
        <f t="shared" si="4403"/>
        <v>0</v>
      </c>
      <c r="P6378" s="31">
        <f t="shared" si="4403"/>
        <v>0</v>
      </c>
      <c r="Q6378" s="31">
        <f>SUM(Q6379,Q6386,Q6388)</f>
        <v>919735</v>
      </c>
      <c r="R6378" s="31">
        <f>SUM(R6379,R6386,R6388)</f>
        <v>819699</v>
      </c>
      <c r="S6378" s="31">
        <f>SUM(S6379,S6386,S6388)</f>
        <v>631804</v>
      </c>
      <c r="T6378" s="31">
        <f t="shared" ref="T6378:X6378" si="4404">SUM(T6379,T6386,T6388)</f>
        <v>187895</v>
      </c>
      <c r="U6378" s="31">
        <f t="shared" si="4404"/>
        <v>73746</v>
      </c>
      <c r="V6378" s="31">
        <f t="shared" si="4404"/>
        <v>67865</v>
      </c>
      <c r="W6378" s="31">
        <f t="shared" si="4404"/>
        <v>46284</v>
      </c>
      <c r="X6378" s="31">
        <f t="shared" si="4404"/>
        <v>819699</v>
      </c>
      <c r="Y6378" s="220">
        <f t="shared" ref="Y6378:Y6415" si="4405">IF(R6378=0,0,(X6378/R6378)*100)</f>
        <v>100</v>
      </c>
    </row>
    <row r="6379" spans="1:25">
      <c r="A6379" s="23" t="s">
        <v>2045</v>
      </c>
      <c r="B6379" s="23" t="s">
        <v>172</v>
      </c>
      <c r="C6379" s="23" t="s">
        <v>901</v>
      </c>
      <c r="D6379" s="23" t="s">
        <v>2129</v>
      </c>
      <c r="E6379" s="21" t="s">
        <v>132</v>
      </c>
      <c r="F6379" s="21" t="s">
        <v>0</v>
      </c>
      <c r="G6379" s="150" t="s">
        <v>0</v>
      </c>
      <c r="H6379" s="21" t="s">
        <v>11</v>
      </c>
      <c r="I6379" s="66">
        <f t="shared" si="4377"/>
        <v>625700</v>
      </c>
      <c r="J6379" s="66">
        <f t="shared" ref="J6379:P6379" si="4406">SUM(J6380,J6381)</f>
        <v>625700</v>
      </c>
      <c r="K6379" s="66">
        <f t="shared" si="4379"/>
        <v>0</v>
      </c>
      <c r="L6379" s="66">
        <f t="shared" si="4406"/>
        <v>0</v>
      </c>
      <c r="M6379" s="66">
        <f t="shared" si="4406"/>
        <v>0</v>
      </c>
      <c r="N6379" s="66">
        <f t="shared" si="4406"/>
        <v>0</v>
      </c>
      <c r="O6379" s="66">
        <f t="shared" si="4406"/>
        <v>0</v>
      </c>
      <c r="P6379" s="66">
        <f t="shared" si="4406"/>
        <v>0</v>
      </c>
      <c r="Q6379" s="66">
        <f>SUM(Q6380,Q6381)</f>
        <v>650937</v>
      </c>
      <c r="R6379" s="66">
        <f>SUM(R6380,R6381)</f>
        <v>650937</v>
      </c>
      <c r="S6379" s="66">
        <f>SUM(S6380,S6381)</f>
        <v>500036</v>
      </c>
      <c r="T6379" s="66">
        <f t="shared" ref="T6379:X6379" si="4407">SUM(T6380,T6381)</f>
        <v>150901</v>
      </c>
      <c r="U6379" s="66">
        <f t="shared" si="4407"/>
        <v>58000</v>
      </c>
      <c r="V6379" s="66">
        <f t="shared" si="4407"/>
        <v>53000</v>
      </c>
      <c r="W6379" s="66">
        <f t="shared" si="4407"/>
        <v>39901</v>
      </c>
      <c r="X6379" s="66">
        <f t="shared" si="4407"/>
        <v>650937</v>
      </c>
      <c r="Y6379" s="208">
        <f t="shared" si="4405"/>
        <v>100</v>
      </c>
    </row>
    <row r="6380" spans="1:25">
      <c r="A6380" s="23" t="s">
        <v>2045</v>
      </c>
      <c r="B6380" s="23" t="s">
        <v>172</v>
      </c>
      <c r="C6380" s="23" t="s">
        <v>901</v>
      </c>
      <c r="D6380" s="23" t="s">
        <v>2129</v>
      </c>
      <c r="E6380" s="22">
        <v>6111</v>
      </c>
      <c r="F6380" s="23"/>
      <c r="G6380" s="128" t="s">
        <v>3150</v>
      </c>
      <c r="H6380" s="32" t="s">
        <v>12</v>
      </c>
      <c r="I6380" s="44">
        <f t="shared" si="4377"/>
        <v>547600</v>
      </c>
      <c r="J6380" s="44">
        <v>547600</v>
      </c>
      <c r="K6380" s="44">
        <f t="shared" si="4379"/>
        <v>0</v>
      </c>
      <c r="L6380" s="44">
        <v>0</v>
      </c>
      <c r="M6380" s="44">
        <v>0</v>
      </c>
      <c r="N6380" s="44">
        <v>0</v>
      </c>
      <c r="O6380" s="44">
        <v>0</v>
      </c>
      <c r="P6380" s="44">
        <v>0</v>
      </c>
      <c r="Q6380" s="44">
        <v>572846</v>
      </c>
      <c r="R6380" s="44">
        <v>572846</v>
      </c>
      <c r="S6380" s="44">
        <v>441462</v>
      </c>
      <c r="T6380" s="44">
        <f t="shared" ref="T6380:T6414" si="4408">U6380+V6380+W6380</f>
        <v>131384</v>
      </c>
      <c r="U6380" s="44">
        <v>48000</v>
      </c>
      <c r="V6380" s="44">
        <v>48000</v>
      </c>
      <c r="W6380" s="44">
        <v>35384</v>
      </c>
      <c r="X6380" s="44">
        <f t="shared" ref="X6380:X6414" si="4409">S6380+T6380</f>
        <v>572846</v>
      </c>
      <c r="Y6380" s="209">
        <f t="shared" si="4405"/>
        <v>100</v>
      </c>
    </row>
    <row r="6381" spans="1:25">
      <c r="A6381" s="20" t="s">
        <v>2045</v>
      </c>
      <c r="B6381" s="20" t="s">
        <v>172</v>
      </c>
      <c r="C6381" s="20" t="s">
        <v>901</v>
      </c>
      <c r="D6381" s="20" t="s">
        <v>2129</v>
      </c>
      <c r="E6381" s="20" t="s">
        <v>134</v>
      </c>
      <c r="F6381" s="23" t="s">
        <v>0</v>
      </c>
      <c r="G6381" s="154" t="s">
        <v>0</v>
      </c>
      <c r="H6381" s="21" t="s">
        <v>13</v>
      </c>
      <c r="I6381" s="66">
        <f t="shared" si="4377"/>
        <v>78100</v>
      </c>
      <c r="J6381" s="66">
        <f t="shared" ref="J6381:P6381" si="4410">SUM(J6382:J6385)</f>
        <v>78100</v>
      </c>
      <c r="K6381" s="66">
        <f t="shared" si="4379"/>
        <v>0</v>
      </c>
      <c r="L6381" s="66">
        <f t="shared" si="4410"/>
        <v>0</v>
      </c>
      <c r="M6381" s="66">
        <f t="shared" si="4410"/>
        <v>0</v>
      </c>
      <c r="N6381" s="66">
        <f t="shared" si="4410"/>
        <v>0</v>
      </c>
      <c r="O6381" s="66">
        <f t="shared" si="4410"/>
        <v>0</v>
      </c>
      <c r="P6381" s="66">
        <f t="shared" si="4410"/>
        <v>0</v>
      </c>
      <c r="Q6381" s="66">
        <f>SUM(Q6382:Q6385)</f>
        <v>78091</v>
      </c>
      <c r="R6381" s="66">
        <f>SUM(R6382:R6385)</f>
        <v>78091</v>
      </c>
      <c r="S6381" s="66">
        <f>SUM(S6382:S6385)</f>
        <v>58574</v>
      </c>
      <c r="T6381" s="66">
        <f t="shared" ref="T6381:X6381" si="4411">SUM(T6382:T6385)</f>
        <v>19517</v>
      </c>
      <c r="U6381" s="66">
        <f t="shared" si="4411"/>
        <v>10000</v>
      </c>
      <c r="V6381" s="66">
        <f t="shared" si="4411"/>
        <v>5000</v>
      </c>
      <c r="W6381" s="66">
        <f t="shared" si="4411"/>
        <v>4517</v>
      </c>
      <c r="X6381" s="66">
        <f t="shared" si="4411"/>
        <v>78091</v>
      </c>
      <c r="Y6381" s="208">
        <f t="shared" si="4405"/>
        <v>100</v>
      </c>
    </row>
    <row r="6382" spans="1:25">
      <c r="A6382" s="23" t="s">
        <v>2045</v>
      </c>
      <c r="B6382" s="23" t="s">
        <v>172</v>
      </c>
      <c r="C6382" s="23" t="s">
        <v>901</v>
      </c>
      <c r="D6382" s="23" t="s">
        <v>2129</v>
      </c>
      <c r="E6382" s="22">
        <v>6112</v>
      </c>
      <c r="F6382" s="23" t="s">
        <v>2131</v>
      </c>
      <c r="G6382" s="128" t="s">
        <v>3150</v>
      </c>
      <c r="H6382" s="32" t="s">
        <v>16</v>
      </c>
      <c r="I6382" s="44">
        <f t="shared" si="4377"/>
        <v>11000</v>
      </c>
      <c r="J6382" s="44">
        <v>11000</v>
      </c>
      <c r="K6382" s="44">
        <f t="shared" si="4379"/>
        <v>0</v>
      </c>
      <c r="L6382" s="44">
        <v>0</v>
      </c>
      <c r="M6382" s="44">
        <v>0</v>
      </c>
      <c r="N6382" s="44">
        <v>0</v>
      </c>
      <c r="O6382" s="44">
        <v>0</v>
      </c>
      <c r="P6382" s="44">
        <v>0</v>
      </c>
      <c r="Q6382" s="44">
        <v>11000</v>
      </c>
      <c r="R6382" s="44">
        <v>11000</v>
      </c>
      <c r="S6382" s="44">
        <v>7736</v>
      </c>
      <c r="T6382" s="44">
        <f t="shared" si="4408"/>
        <v>3264</v>
      </c>
      <c r="U6382" s="44">
        <v>1000</v>
      </c>
      <c r="V6382" s="44">
        <v>1000</v>
      </c>
      <c r="W6382" s="44">
        <v>1264</v>
      </c>
      <c r="X6382" s="44">
        <f t="shared" si="4409"/>
        <v>11000</v>
      </c>
      <c r="Y6382" s="209">
        <f t="shared" si="4405"/>
        <v>100</v>
      </c>
    </row>
    <row r="6383" spans="1:25">
      <c r="A6383" s="23" t="s">
        <v>2045</v>
      </c>
      <c r="B6383" s="23" t="s">
        <v>172</v>
      </c>
      <c r="C6383" s="23" t="s">
        <v>901</v>
      </c>
      <c r="D6383" s="23" t="s">
        <v>2129</v>
      </c>
      <c r="E6383" s="22">
        <v>6112</v>
      </c>
      <c r="F6383" s="23" t="s">
        <v>2132</v>
      </c>
      <c r="G6383" s="128" t="s">
        <v>3150</v>
      </c>
      <c r="H6383" s="32" t="s">
        <v>19</v>
      </c>
      <c r="I6383" s="44">
        <f t="shared" si="4377"/>
        <v>51600</v>
      </c>
      <c r="J6383" s="44">
        <v>51600</v>
      </c>
      <c r="K6383" s="44">
        <f t="shared" si="4379"/>
        <v>0</v>
      </c>
      <c r="L6383" s="44">
        <v>0</v>
      </c>
      <c r="M6383" s="44">
        <v>0</v>
      </c>
      <c r="N6383" s="44">
        <v>0</v>
      </c>
      <c r="O6383" s="44">
        <v>0</v>
      </c>
      <c r="P6383" s="44">
        <v>0</v>
      </c>
      <c r="Q6383" s="44">
        <v>50940</v>
      </c>
      <c r="R6383" s="44">
        <v>50940</v>
      </c>
      <c r="S6383" s="44">
        <v>39687</v>
      </c>
      <c r="T6383" s="44">
        <f t="shared" si="4408"/>
        <v>11253</v>
      </c>
      <c r="U6383" s="44">
        <v>4000</v>
      </c>
      <c r="V6383" s="44">
        <v>4000</v>
      </c>
      <c r="W6383" s="44">
        <v>3253</v>
      </c>
      <c r="X6383" s="44">
        <f t="shared" si="4409"/>
        <v>50940</v>
      </c>
      <c r="Y6383" s="209">
        <f t="shared" si="4405"/>
        <v>100</v>
      </c>
    </row>
    <row r="6384" spans="1:25">
      <c r="A6384" s="23" t="s">
        <v>2045</v>
      </c>
      <c r="B6384" s="23" t="s">
        <v>172</v>
      </c>
      <c r="C6384" s="23" t="s">
        <v>901</v>
      </c>
      <c r="D6384" s="23" t="s">
        <v>2129</v>
      </c>
      <c r="E6384" s="22">
        <v>6112</v>
      </c>
      <c r="F6384" s="23" t="s">
        <v>2133</v>
      </c>
      <c r="G6384" s="128" t="s">
        <v>3150</v>
      </c>
      <c r="H6384" s="32" t="s">
        <v>17</v>
      </c>
      <c r="I6384" s="44">
        <f t="shared" si="4377"/>
        <v>10500</v>
      </c>
      <c r="J6384" s="44">
        <v>10500</v>
      </c>
      <c r="K6384" s="44">
        <f t="shared" si="4379"/>
        <v>0</v>
      </c>
      <c r="L6384" s="44">
        <v>0</v>
      </c>
      <c r="M6384" s="44">
        <v>0</v>
      </c>
      <c r="N6384" s="44">
        <v>0</v>
      </c>
      <c r="O6384" s="44">
        <v>0</v>
      </c>
      <c r="P6384" s="44">
        <v>0</v>
      </c>
      <c r="Q6384" s="44">
        <v>11151</v>
      </c>
      <c r="R6384" s="44">
        <v>11151</v>
      </c>
      <c r="S6384" s="44">
        <v>11151</v>
      </c>
      <c r="T6384" s="44">
        <f t="shared" si="4408"/>
        <v>0</v>
      </c>
      <c r="U6384" s="44">
        <v>0</v>
      </c>
      <c r="V6384" s="44">
        <v>0</v>
      </c>
      <c r="W6384" s="44">
        <v>0</v>
      </c>
      <c r="X6384" s="44">
        <f t="shared" si="4409"/>
        <v>11151</v>
      </c>
      <c r="Y6384" s="209">
        <f t="shared" si="4405"/>
        <v>100</v>
      </c>
    </row>
    <row r="6385" spans="1:25">
      <c r="A6385" s="23" t="s">
        <v>2045</v>
      </c>
      <c r="B6385" s="23" t="s">
        <v>172</v>
      </c>
      <c r="C6385" s="23" t="s">
        <v>901</v>
      </c>
      <c r="D6385" s="23" t="s">
        <v>2129</v>
      </c>
      <c r="E6385" s="22">
        <v>6112</v>
      </c>
      <c r="F6385" s="23" t="s">
        <v>2134</v>
      </c>
      <c r="G6385" s="128" t="s">
        <v>3150</v>
      </c>
      <c r="H6385" s="32" t="s">
        <v>18</v>
      </c>
      <c r="I6385" s="44">
        <f t="shared" si="4377"/>
        <v>5000</v>
      </c>
      <c r="J6385" s="44">
        <v>5000</v>
      </c>
      <c r="K6385" s="44">
        <f t="shared" si="4379"/>
        <v>0</v>
      </c>
      <c r="L6385" s="44">
        <v>0</v>
      </c>
      <c r="M6385" s="44">
        <v>0</v>
      </c>
      <c r="N6385" s="44">
        <v>0</v>
      </c>
      <c r="O6385" s="44">
        <v>0</v>
      </c>
      <c r="P6385" s="44">
        <v>0</v>
      </c>
      <c r="Q6385" s="44">
        <v>5000</v>
      </c>
      <c r="R6385" s="44">
        <v>5000</v>
      </c>
      <c r="S6385" s="44">
        <v>0</v>
      </c>
      <c r="T6385" s="44">
        <f t="shared" si="4408"/>
        <v>5000</v>
      </c>
      <c r="U6385" s="44">
        <v>5000</v>
      </c>
      <c r="V6385" s="44">
        <v>0</v>
      </c>
      <c r="W6385" s="44">
        <v>0</v>
      </c>
      <c r="X6385" s="44">
        <f t="shared" si="4409"/>
        <v>5000</v>
      </c>
      <c r="Y6385" s="209">
        <f t="shared" si="4405"/>
        <v>100</v>
      </c>
    </row>
    <row r="6386" spans="1:25">
      <c r="A6386" s="23" t="s">
        <v>2045</v>
      </c>
      <c r="B6386" s="23" t="s">
        <v>172</v>
      </c>
      <c r="C6386" s="23" t="s">
        <v>901</v>
      </c>
      <c r="D6386" s="23" t="s">
        <v>2129</v>
      </c>
      <c r="E6386" s="21" t="s">
        <v>139</v>
      </c>
      <c r="F6386" s="21" t="s">
        <v>0</v>
      </c>
      <c r="G6386" s="150" t="s">
        <v>0</v>
      </c>
      <c r="H6386" s="21" t="s">
        <v>21</v>
      </c>
      <c r="I6386" s="66">
        <f t="shared" si="4377"/>
        <v>56205</v>
      </c>
      <c r="J6386" s="66">
        <f t="shared" ref="J6386:X6386" si="4412">SUM(J6387)</f>
        <v>56205</v>
      </c>
      <c r="K6386" s="66">
        <f t="shared" si="4379"/>
        <v>0</v>
      </c>
      <c r="L6386" s="66">
        <f t="shared" si="4412"/>
        <v>0</v>
      </c>
      <c r="M6386" s="66">
        <f t="shared" si="4412"/>
        <v>0</v>
      </c>
      <c r="N6386" s="66">
        <f t="shared" si="4412"/>
        <v>0</v>
      </c>
      <c r="O6386" s="66">
        <f t="shared" si="4412"/>
        <v>0</v>
      </c>
      <c r="P6386" s="66">
        <f t="shared" si="4412"/>
        <v>0</v>
      </c>
      <c r="Q6386" s="66">
        <f t="shared" si="4412"/>
        <v>58856</v>
      </c>
      <c r="R6386" s="66">
        <f t="shared" si="4412"/>
        <v>58856</v>
      </c>
      <c r="S6386" s="66">
        <f t="shared" si="4412"/>
        <v>47473</v>
      </c>
      <c r="T6386" s="66">
        <f t="shared" si="4412"/>
        <v>11383</v>
      </c>
      <c r="U6386" s="66">
        <f t="shared" si="4412"/>
        <v>5000</v>
      </c>
      <c r="V6386" s="66">
        <f t="shared" si="4412"/>
        <v>5000</v>
      </c>
      <c r="W6386" s="66">
        <f t="shared" si="4412"/>
        <v>1383</v>
      </c>
      <c r="X6386" s="66">
        <f t="shared" si="4412"/>
        <v>58856</v>
      </c>
      <c r="Y6386" s="208">
        <f t="shared" si="4405"/>
        <v>100</v>
      </c>
    </row>
    <row r="6387" spans="1:25">
      <c r="A6387" s="23" t="s">
        <v>2045</v>
      </c>
      <c r="B6387" s="23" t="s">
        <v>172</v>
      </c>
      <c r="C6387" s="23" t="s">
        <v>901</v>
      </c>
      <c r="D6387" s="23" t="s">
        <v>2129</v>
      </c>
      <c r="E6387" s="22">
        <v>6121</v>
      </c>
      <c r="F6387" s="23"/>
      <c r="G6387" s="128" t="s">
        <v>3150</v>
      </c>
      <c r="H6387" s="32" t="s">
        <v>22</v>
      </c>
      <c r="I6387" s="44">
        <f t="shared" si="4377"/>
        <v>56205</v>
      </c>
      <c r="J6387" s="44">
        <v>56205</v>
      </c>
      <c r="K6387" s="44">
        <f t="shared" si="4379"/>
        <v>0</v>
      </c>
      <c r="L6387" s="44">
        <v>0</v>
      </c>
      <c r="M6387" s="44">
        <v>0</v>
      </c>
      <c r="N6387" s="44">
        <v>0</v>
      </c>
      <c r="O6387" s="44">
        <v>0</v>
      </c>
      <c r="P6387" s="44">
        <v>0</v>
      </c>
      <c r="Q6387" s="44">
        <v>58856</v>
      </c>
      <c r="R6387" s="44">
        <v>58856</v>
      </c>
      <c r="S6387" s="44">
        <v>47473</v>
      </c>
      <c r="T6387" s="44">
        <f t="shared" si="4408"/>
        <v>11383</v>
      </c>
      <c r="U6387" s="44">
        <v>5000</v>
      </c>
      <c r="V6387" s="44">
        <v>5000</v>
      </c>
      <c r="W6387" s="44">
        <v>1383</v>
      </c>
      <c r="X6387" s="44">
        <f t="shared" si="4409"/>
        <v>58856</v>
      </c>
      <c r="Y6387" s="209">
        <f t="shared" si="4405"/>
        <v>100</v>
      </c>
    </row>
    <row r="6388" spans="1:25">
      <c r="A6388" s="23" t="s">
        <v>2045</v>
      </c>
      <c r="B6388" s="23" t="s">
        <v>172</v>
      </c>
      <c r="C6388" s="23" t="s">
        <v>901</v>
      </c>
      <c r="D6388" s="23" t="s">
        <v>2129</v>
      </c>
      <c r="E6388" s="21" t="s">
        <v>141</v>
      </c>
      <c r="F6388" s="21" t="s">
        <v>0</v>
      </c>
      <c r="G6388" s="150" t="s">
        <v>0</v>
      </c>
      <c r="H6388" s="21" t="s">
        <v>23</v>
      </c>
      <c r="I6388" s="66">
        <f t="shared" si="4377"/>
        <v>150825</v>
      </c>
      <c r="J6388" s="66">
        <f t="shared" ref="J6388:P6388" si="4413">SUM(J6389:J6397)</f>
        <v>109825</v>
      </c>
      <c r="K6388" s="66">
        <f t="shared" si="4379"/>
        <v>41000</v>
      </c>
      <c r="L6388" s="66">
        <f t="shared" si="4413"/>
        <v>4000</v>
      </c>
      <c r="M6388" s="66">
        <f t="shared" si="4413"/>
        <v>5000</v>
      </c>
      <c r="N6388" s="66">
        <f t="shared" si="4413"/>
        <v>32000</v>
      </c>
      <c r="O6388" s="66">
        <f t="shared" si="4413"/>
        <v>0</v>
      </c>
      <c r="P6388" s="66">
        <f t="shared" si="4413"/>
        <v>0</v>
      </c>
      <c r="Q6388" s="66">
        <f>SUM(Q6389:Q6397)</f>
        <v>209942</v>
      </c>
      <c r="R6388" s="66">
        <f>SUM(R6389:R6397)</f>
        <v>109906</v>
      </c>
      <c r="S6388" s="66">
        <f>SUM(S6389:S6397)</f>
        <v>84295</v>
      </c>
      <c r="T6388" s="66">
        <f t="shared" ref="T6388:X6388" si="4414">SUM(T6389:T6397)</f>
        <v>25611</v>
      </c>
      <c r="U6388" s="66">
        <f t="shared" si="4414"/>
        <v>10746</v>
      </c>
      <c r="V6388" s="66">
        <f t="shared" si="4414"/>
        <v>9865</v>
      </c>
      <c r="W6388" s="66">
        <f t="shared" si="4414"/>
        <v>5000</v>
      </c>
      <c r="X6388" s="66">
        <f t="shared" si="4414"/>
        <v>109906</v>
      </c>
      <c r="Y6388" s="208">
        <f t="shared" si="4405"/>
        <v>100</v>
      </c>
    </row>
    <row r="6389" spans="1:25">
      <c r="A6389" s="23" t="s">
        <v>2045</v>
      </c>
      <c r="B6389" s="23" t="s">
        <v>172</v>
      </c>
      <c r="C6389" s="23" t="s">
        <v>901</v>
      </c>
      <c r="D6389" s="23" t="s">
        <v>2129</v>
      </c>
      <c r="E6389" s="22">
        <v>6131</v>
      </c>
      <c r="F6389" s="23"/>
      <c r="G6389" s="128" t="s">
        <v>3150</v>
      </c>
      <c r="H6389" s="32" t="s">
        <v>24</v>
      </c>
      <c r="I6389" s="44">
        <f t="shared" si="4377"/>
        <v>4000</v>
      </c>
      <c r="J6389" s="44">
        <v>2000</v>
      </c>
      <c r="K6389" s="44">
        <f t="shared" si="4379"/>
        <v>2000</v>
      </c>
      <c r="L6389" s="44">
        <v>2000</v>
      </c>
      <c r="M6389" s="44">
        <v>0</v>
      </c>
      <c r="N6389" s="44">
        <v>0</v>
      </c>
      <c r="O6389" s="44">
        <v>0</v>
      </c>
      <c r="P6389" s="44">
        <v>0</v>
      </c>
      <c r="Q6389" s="44">
        <v>4000</v>
      </c>
      <c r="R6389" s="44">
        <v>2000</v>
      </c>
      <c r="S6389" s="44">
        <v>1500</v>
      </c>
      <c r="T6389" s="44">
        <f t="shared" si="4408"/>
        <v>500</v>
      </c>
      <c r="U6389" s="44">
        <v>150</v>
      </c>
      <c r="V6389" s="44">
        <v>150</v>
      </c>
      <c r="W6389" s="44">
        <v>200</v>
      </c>
      <c r="X6389" s="44">
        <f t="shared" si="4409"/>
        <v>2000</v>
      </c>
      <c r="Y6389" s="209">
        <f t="shared" si="4405"/>
        <v>100</v>
      </c>
    </row>
    <row r="6390" spans="1:25">
      <c r="A6390" s="23" t="s">
        <v>2045</v>
      </c>
      <c r="B6390" s="23" t="s">
        <v>172</v>
      </c>
      <c r="C6390" s="23" t="s">
        <v>901</v>
      </c>
      <c r="D6390" s="23" t="s">
        <v>2129</v>
      </c>
      <c r="E6390" s="22">
        <v>6132</v>
      </c>
      <c r="F6390" s="23"/>
      <c r="G6390" s="128" t="s">
        <v>3150</v>
      </c>
      <c r="H6390" s="32" t="s">
        <v>25</v>
      </c>
      <c r="I6390" s="44">
        <f t="shared" si="4377"/>
        <v>19200</v>
      </c>
      <c r="J6390" s="44">
        <v>19200</v>
      </c>
      <c r="K6390" s="44">
        <f t="shared" si="4379"/>
        <v>0</v>
      </c>
      <c r="L6390" s="44">
        <v>0</v>
      </c>
      <c r="M6390" s="44">
        <v>0</v>
      </c>
      <c r="N6390" s="44">
        <v>0</v>
      </c>
      <c r="O6390" s="44">
        <v>0</v>
      </c>
      <c r="P6390" s="44">
        <v>0</v>
      </c>
      <c r="Q6390" s="44">
        <v>19200</v>
      </c>
      <c r="R6390" s="44">
        <v>19200</v>
      </c>
      <c r="S6390" s="44">
        <v>14600</v>
      </c>
      <c r="T6390" s="44">
        <f t="shared" si="4408"/>
        <v>4600</v>
      </c>
      <c r="U6390" s="44">
        <v>2600</v>
      </c>
      <c r="V6390" s="44">
        <v>2000</v>
      </c>
      <c r="W6390" s="44">
        <v>0</v>
      </c>
      <c r="X6390" s="44">
        <f t="shared" si="4409"/>
        <v>19200</v>
      </c>
      <c r="Y6390" s="209">
        <f t="shared" si="4405"/>
        <v>100</v>
      </c>
    </row>
    <row r="6391" spans="1:25">
      <c r="A6391" s="23" t="s">
        <v>2045</v>
      </c>
      <c r="B6391" s="23" t="s">
        <v>172</v>
      </c>
      <c r="C6391" s="23" t="s">
        <v>901</v>
      </c>
      <c r="D6391" s="23" t="s">
        <v>2129</v>
      </c>
      <c r="E6391" s="22">
        <v>6133</v>
      </c>
      <c r="F6391" s="23"/>
      <c r="G6391" s="128" t="s">
        <v>3150</v>
      </c>
      <c r="H6391" s="32" t="s">
        <v>26</v>
      </c>
      <c r="I6391" s="44">
        <f t="shared" si="4377"/>
        <v>15750</v>
      </c>
      <c r="J6391" s="44">
        <v>15750</v>
      </c>
      <c r="K6391" s="44">
        <f t="shared" si="4379"/>
        <v>0</v>
      </c>
      <c r="L6391" s="44">
        <v>0</v>
      </c>
      <c r="M6391" s="44">
        <v>0</v>
      </c>
      <c r="N6391" s="44">
        <v>0</v>
      </c>
      <c r="O6391" s="44">
        <v>0</v>
      </c>
      <c r="P6391" s="44">
        <v>0</v>
      </c>
      <c r="Q6391" s="44">
        <v>15750</v>
      </c>
      <c r="R6391" s="44">
        <v>15750</v>
      </c>
      <c r="S6391" s="44">
        <v>12000</v>
      </c>
      <c r="T6391" s="44">
        <f t="shared" si="4408"/>
        <v>3750</v>
      </c>
      <c r="U6391" s="44">
        <v>1250</v>
      </c>
      <c r="V6391" s="44">
        <v>1250</v>
      </c>
      <c r="W6391" s="44">
        <v>1250</v>
      </c>
      <c r="X6391" s="44">
        <f t="shared" si="4409"/>
        <v>15750</v>
      </c>
      <c r="Y6391" s="209">
        <f t="shared" si="4405"/>
        <v>100</v>
      </c>
    </row>
    <row r="6392" spans="1:25">
      <c r="A6392" s="23" t="s">
        <v>2045</v>
      </c>
      <c r="B6392" s="23" t="s">
        <v>172</v>
      </c>
      <c r="C6392" s="23" t="s">
        <v>901</v>
      </c>
      <c r="D6392" s="23" t="s">
        <v>2129</v>
      </c>
      <c r="E6392" s="22">
        <v>6134</v>
      </c>
      <c r="F6392" s="23"/>
      <c r="G6392" s="128" t="s">
        <v>3150</v>
      </c>
      <c r="H6392" s="32" t="s">
        <v>27</v>
      </c>
      <c r="I6392" s="44">
        <f t="shared" si="4377"/>
        <v>6750</v>
      </c>
      <c r="J6392" s="44">
        <v>6750</v>
      </c>
      <c r="K6392" s="44">
        <f t="shared" si="4379"/>
        <v>0</v>
      </c>
      <c r="L6392" s="44">
        <v>0</v>
      </c>
      <c r="M6392" s="44">
        <v>0</v>
      </c>
      <c r="N6392" s="44">
        <v>0</v>
      </c>
      <c r="O6392" s="44">
        <v>0</v>
      </c>
      <c r="P6392" s="44">
        <v>0</v>
      </c>
      <c r="Q6392" s="44">
        <v>6750</v>
      </c>
      <c r="R6392" s="44">
        <v>6750</v>
      </c>
      <c r="S6392" s="44">
        <v>6000</v>
      </c>
      <c r="T6392" s="44">
        <f t="shared" si="4408"/>
        <v>750</v>
      </c>
      <c r="U6392" s="44">
        <v>250</v>
      </c>
      <c r="V6392" s="44">
        <v>250</v>
      </c>
      <c r="W6392" s="44">
        <v>250</v>
      </c>
      <c r="X6392" s="44">
        <f t="shared" si="4409"/>
        <v>6750</v>
      </c>
      <c r="Y6392" s="209">
        <f t="shared" si="4405"/>
        <v>100</v>
      </c>
    </row>
    <row r="6393" spans="1:25">
      <c r="A6393" s="23" t="s">
        <v>2045</v>
      </c>
      <c r="B6393" s="23" t="s">
        <v>172</v>
      </c>
      <c r="C6393" s="23" t="s">
        <v>901</v>
      </c>
      <c r="D6393" s="23" t="s">
        <v>2129</v>
      </c>
      <c r="E6393" s="22">
        <v>6135</v>
      </c>
      <c r="F6393" s="23"/>
      <c r="G6393" s="128" t="s">
        <v>3150</v>
      </c>
      <c r="H6393" s="32" t="s">
        <v>28</v>
      </c>
      <c r="I6393" s="44">
        <f t="shared" si="4377"/>
        <v>1125</v>
      </c>
      <c r="J6393" s="44">
        <v>1125</v>
      </c>
      <c r="K6393" s="44">
        <f t="shared" si="4379"/>
        <v>0</v>
      </c>
      <c r="L6393" s="44">
        <v>0</v>
      </c>
      <c r="M6393" s="44">
        <v>0</v>
      </c>
      <c r="N6393" s="44">
        <v>0</v>
      </c>
      <c r="O6393" s="44">
        <v>0</v>
      </c>
      <c r="P6393" s="44">
        <v>0</v>
      </c>
      <c r="Q6393" s="44">
        <v>1125</v>
      </c>
      <c r="R6393" s="44">
        <v>1125</v>
      </c>
      <c r="S6393" s="44">
        <v>900</v>
      </c>
      <c r="T6393" s="44">
        <f t="shared" si="4408"/>
        <v>225</v>
      </c>
      <c r="U6393" s="44">
        <v>100</v>
      </c>
      <c r="V6393" s="44">
        <v>125</v>
      </c>
      <c r="W6393" s="44">
        <v>0</v>
      </c>
      <c r="X6393" s="44">
        <f t="shared" si="4409"/>
        <v>1125</v>
      </c>
      <c r="Y6393" s="209">
        <f t="shared" si="4405"/>
        <v>100</v>
      </c>
    </row>
    <row r="6394" spans="1:25">
      <c r="A6394" s="23" t="s">
        <v>2045</v>
      </c>
      <c r="B6394" s="23" t="s">
        <v>172</v>
      </c>
      <c r="C6394" s="23" t="s">
        <v>901</v>
      </c>
      <c r="D6394" s="23" t="s">
        <v>2129</v>
      </c>
      <c r="E6394" s="22">
        <v>6136</v>
      </c>
      <c r="F6394" s="23"/>
      <c r="G6394" s="128" t="s">
        <v>3150</v>
      </c>
      <c r="H6394" s="32" t="s">
        <v>29</v>
      </c>
      <c r="I6394" s="44">
        <f t="shared" si="4377"/>
        <v>13500</v>
      </c>
      <c r="J6394" s="44">
        <v>13500</v>
      </c>
      <c r="K6394" s="44">
        <f t="shared" si="4379"/>
        <v>0</v>
      </c>
      <c r="L6394" s="44">
        <v>0</v>
      </c>
      <c r="M6394" s="44">
        <v>0</v>
      </c>
      <c r="N6394" s="44">
        <v>0</v>
      </c>
      <c r="O6394" s="44">
        <v>0</v>
      </c>
      <c r="P6394" s="44">
        <v>0</v>
      </c>
      <c r="Q6394" s="44">
        <v>13500</v>
      </c>
      <c r="R6394" s="44">
        <v>13500</v>
      </c>
      <c r="S6394" s="44">
        <v>11455</v>
      </c>
      <c r="T6394" s="44">
        <f t="shared" si="4408"/>
        <v>2045</v>
      </c>
      <c r="U6394" s="44">
        <v>1505</v>
      </c>
      <c r="V6394" s="44">
        <v>540</v>
      </c>
      <c r="W6394" s="44">
        <v>0</v>
      </c>
      <c r="X6394" s="44">
        <f t="shared" si="4409"/>
        <v>13500</v>
      </c>
      <c r="Y6394" s="209">
        <f t="shared" si="4405"/>
        <v>100</v>
      </c>
    </row>
    <row r="6395" spans="1:25">
      <c r="A6395" s="23" t="s">
        <v>2045</v>
      </c>
      <c r="B6395" s="23" t="s">
        <v>172</v>
      </c>
      <c r="C6395" s="23" t="s">
        <v>901</v>
      </c>
      <c r="D6395" s="23" t="s">
        <v>2129</v>
      </c>
      <c r="E6395" s="22">
        <v>6137</v>
      </c>
      <c r="F6395" s="23"/>
      <c r="G6395" s="128" t="s">
        <v>3150</v>
      </c>
      <c r="H6395" s="32" t="s">
        <v>30</v>
      </c>
      <c r="I6395" s="44">
        <f t="shared" si="4377"/>
        <v>37000</v>
      </c>
      <c r="J6395" s="44">
        <v>15000</v>
      </c>
      <c r="K6395" s="44">
        <f t="shared" si="4379"/>
        <v>22000</v>
      </c>
      <c r="L6395" s="44">
        <v>0</v>
      </c>
      <c r="M6395" s="44">
        <v>0</v>
      </c>
      <c r="N6395" s="44">
        <v>22000</v>
      </c>
      <c r="O6395" s="44">
        <v>0</v>
      </c>
      <c r="P6395" s="44">
        <v>0</v>
      </c>
      <c r="Q6395" s="44">
        <v>42720</v>
      </c>
      <c r="R6395" s="44">
        <v>15000</v>
      </c>
      <c r="S6395" s="44">
        <v>10400</v>
      </c>
      <c r="T6395" s="44">
        <f t="shared" si="4408"/>
        <v>4600</v>
      </c>
      <c r="U6395" s="44">
        <v>1500</v>
      </c>
      <c r="V6395" s="44">
        <v>1500</v>
      </c>
      <c r="W6395" s="44">
        <v>1600</v>
      </c>
      <c r="X6395" s="44">
        <f t="shared" si="4409"/>
        <v>15000</v>
      </c>
      <c r="Y6395" s="209">
        <f t="shared" si="4405"/>
        <v>100</v>
      </c>
    </row>
    <row r="6396" spans="1:25">
      <c r="A6396" s="23" t="s">
        <v>2045</v>
      </c>
      <c r="B6396" s="23" t="s">
        <v>172</v>
      </c>
      <c r="C6396" s="23" t="s">
        <v>901</v>
      </c>
      <c r="D6396" s="23" t="s">
        <v>2129</v>
      </c>
      <c r="E6396" s="22">
        <v>6138</v>
      </c>
      <c r="F6396" s="23"/>
      <c r="G6396" s="128" t="s">
        <v>3150</v>
      </c>
      <c r="H6396" s="32" t="s">
        <v>31</v>
      </c>
      <c r="I6396" s="44">
        <f t="shared" si="4377"/>
        <v>5100</v>
      </c>
      <c r="J6396" s="44">
        <v>3100</v>
      </c>
      <c r="K6396" s="44">
        <f t="shared" si="4379"/>
        <v>2000</v>
      </c>
      <c r="L6396" s="44">
        <v>2000</v>
      </c>
      <c r="M6396" s="44">
        <v>0</v>
      </c>
      <c r="N6396" s="44">
        <v>0</v>
      </c>
      <c r="O6396" s="44">
        <v>0</v>
      </c>
      <c r="P6396" s="44">
        <v>0</v>
      </c>
      <c r="Q6396" s="44">
        <v>5100</v>
      </c>
      <c r="R6396" s="44">
        <v>3100</v>
      </c>
      <c r="S6396" s="44">
        <v>2350</v>
      </c>
      <c r="T6396" s="44">
        <f t="shared" si="4408"/>
        <v>750</v>
      </c>
      <c r="U6396" s="44"/>
      <c r="V6396" s="44">
        <v>750</v>
      </c>
      <c r="W6396" s="44">
        <v>0</v>
      </c>
      <c r="X6396" s="44">
        <f t="shared" si="4409"/>
        <v>3100</v>
      </c>
      <c r="Y6396" s="209">
        <f t="shared" si="4405"/>
        <v>100</v>
      </c>
    </row>
    <row r="6397" spans="1:25">
      <c r="A6397" s="20" t="s">
        <v>2045</v>
      </c>
      <c r="B6397" s="20" t="s">
        <v>172</v>
      </c>
      <c r="C6397" s="20" t="s">
        <v>901</v>
      </c>
      <c r="D6397" s="20" t="s">
        <v>2129</v>
      </c>
      <c r="E6397" s="20" t="s">
        <v>144</v>
      </c>
      <c r="F6397" s="23" t="s">
        <v>0</v>
      </c>
      <c r="G6397" s="154" t="s">
        <v>0</v>
      </c>
      <c r="H6397" s="21" t="s">
        <v>32</v>
      </c>
      <c r="I6397" s="66">
        <f t="shared" si="4377"/>
        <v>48400</v>
      </c>
      <c r="J6397" s="66">
        <f t="shared" ref="J6397:P6397" si="4415">SUM(J6398:J6400)</f>
        <v>33400</v>
      </c>
      <c r="K6397" s="66">
        <f t="shared" si="4379"/>
        <v>15000</v>
      </c>
      <c r="L6397" s="66">
        <f t="shared" si="4415"/>
        <v>0</v>
      </c>
      <c r="M6397" s="66">
        <f t="shared" si="4415"/>
        <v>5000</v>
      </c>
      <c r="N6397" s="66">
        <f t="shared" si="4415"/>
        <v>10000</v>
      </c>
      <c r="O6397" s="66">
        <f t="shared" si="4415"/>
        <v>0</v>
      </c>
      <c r="P6397" s="66">
        <f t="shared" si="4415"/>
        <v>0</v>
      </c>
      <c r="Q6397" s="66">
        <f>SUM(Q6398:Q6400)</f>
        <v>101797</v>
      </c>
      <c r="R6397" s="66">
        <f>SUM(R6398:R6400)</f>
        <v>33481</v>
      </c>
      <c r="S6397" s="66">
        <f>SUM(S6398:S6400)</f>
        <v>25090</v>
      </c>
      <c r="T6397" s="66">
        <f t="shared" ref="T6397:X6397" si="4416">SUM(T6398:T6400)</f>
        <v>8391</v>
      </c>
      <c r="U6397" s="66">
        <f t="shared" si="4416"/>
        <v>3391</v>
      </c>
      <c r="V6397" s="66">
        <f t="shared" si="4416"/>
        <v>3300</v>
      </c>
      <c r="W6397" s="66">
        <f t="shared" si="4416"/>
        <v>1700</v>
      </c>
      <c r="X6397" s="66">
        <f t="shared" si="4416"/>
        <v>33481</v>
      </c>
      <c r="Y6397" s="208">
        <f t="shared" si="4405"/>
        <v>100</v>
      </c>
    </row>
    <row r="6398" spans="1:25">
      <c r="A6398" s="23" t="s">
        <v>2045</v>
      </c>
      <c r="B6398" s="23" t="s">
        <v>172</v>
      </c>
      <c r="C6398" s="23" t="s">
        <v>901</v>
      </c>
      <c r="D6398" s="23" t="s">
        <v>2129</v>
      </c>
      <c r="E6398" s="22">
        <v>6139</v>
      </c>
      <c r="F6398" s="23"/>
      <c r="G6398" s="128" t="s">
        <v>3150</v>
      </c>
      <c r="H6398" s="32" t="s">
        <v>32</v>
      </c>
      <c r="I6398" s="44">
        <f t="shared" si="4377"/>
        <v>44300</v>
      </c>
      <c r="J6398" s="44">
        <v>29300</v>
      </c>
      <c r="K6398" s="44">
        <f t="shared" si="4379"/>
        <v>15000</v>
      </c>
      <c r="L6398" s="44">
        <v>0</v>
      </c>
      <c r="M6398" s="44">
        <v>5000</v>
      </c>
      <c r="N6398" s="44">
        <v>10000</v>
      </c>
      <c r="O6398" s="44">
        <v>0</v>
      </c>
      <c r="P6398" s="44">
        <v>0</v>
      </c>
      <c r="Q6398" s="44">
        <v>97616</v>
      </c>
      <c r="R6398" s="44">
        <v>29300</v>
      </c>
      <c r="S6398" s="44">
        <v>21900</v>
      </c>
      <c r="T6398" s="44">
        <f t="shared" si="4408"/>
        <v>7400</v>
      </c>
      <c r="U6398" s="44">
        <v>3000</v>
      </c>
      <c r="V6398" s="44">
        <v>3000</v>
      </c>
      <c r="W6398" s="44">
        <v>1400</v>
      </c>
      <c r="X6398" s="44">
        <f t="shared" si="4409"/>
        <v>29300</v>
      </c>
      <c r="Y6398" s="209">
        <f t="shared" si="4405"/>
        <v>100</v>
      </c>
    </row>
    <row r="6399" spans="1:25">
      <c r="A6399" s="23" t="s">
        <v>2045</v>
      </c>
      <c r="B6399" s="23" t="s">
        <v>172</v>
      </c>
      <c r="C6399" s="23" t="s">
        <v>901</v>
      </c>
      <c r="D6399" s="23" t="s">
        <v>2129</v>
      </c>
      <c r="E6399" s="22">
        <v>6139</v>
      </c>
      <c r="F6399" s="23" t="s">
        <v>2135</v>
      </c>
      <c r="G6399" s="128" t="s">
        <v>3150</v>
      </c>
      <c r="H6399" s="32" t="s">
        <v>152</v>
      </c>
      <c r="I6399" s="44">
        <f t="shared" si="4377"/>
        <v>1400</v>
      </c>
      <c r="J6399" s="44">
        <v>1400</v>
      </c>
      <c r="K6399" s="44">
        <f t="shared" si="4379"/>
        <v>0</v>
      </c>
      <c r="L6399" s="44">
        <v>0</v>
      </c>
      <c r="M6399" s="44">
        <v>0</v>
      </c>
      <c r="N6399" s="44">
        <v>0</v>
      </c>
      <c r="O6399" s="44">
        <v>0</v>
      </c>
      <c r="P6399" s="44">
        <v>0</v>
      </c>
      <c r="Q6399" s="44">
        <v>1481</v>
      </c>
      <c r="R6399" s="44">
        <v>1481</v>
      </c>
      <c r="S6399" s="44">
        <v>1390</v>
      </c>
      <c r="T6399" s="44">
        <f t="shared" si="4408"/>
        <v>91</v>
      </c>
      <c r="U6399" s="44">
        <v>91</v>
      </c>
      <c r="V6399" s="44">
        <v>0</v>
      </c>
      <c r="W6399" s="44">
        <v>0</v>
      </c>
      <c r="X6399" s="44">
        <f t="shared" si="4409"/>
        <v>1481</v>
      </c>
      <c r="Y6399" s="209">
        <f t="shared" si="4405"/>
        <v>100</v>
      </c>
    </row>
    <row r="6400" spans="1:25">
      <c r="A6400" s="23" t="s">
        <v>2045</v>
      </c>
      <c r="B6400" s="23" t="s">
        <v>172</v>
      </c>
      <c r="C6400" s="23" t="s">
        <v>901</v>
      </c>
      <c r="D6400" s="23" t="s">
        <v>2129</v>
      </c>
      <c r="E6400" s="22">
        <v>6139</v>
      </c>
      <c r="F6400" s="23" t="s">
        <v>2136</v>
      </c>
      <c r="G6400" s="128" t="s">
        <v>3150</v>
      </c>
      <c r="H6400" s="32" t="s">
        <v>158</v>
      </c>
      <c r="I6400" s="44">
        <f t="shared" ref="I6400:I6465" si="4417">SUM(J6400,K6400,O6400,P6400)</f>
        <v>2700</v>
      </c>
      <c r="J6400" s="44">
        <v>2700</v>
      </c>
      <c r="K6400" s="44">
        <f t="shared" ref="K6400:K6465" si="4418">SUM(L6400,M6400,N6400)</f>
        <v>0</v>
      </c>
      <c r="L6400" s="44">
        <v>0</v>
      </c>
      <c r="M6400" s="44">
        <v>0</v>
      </c>
      <c r="N6400" s="44">
        <v>0</v>
      </c>
      <c r="O6400" s="44">
        <v>0</v>
      </c>
      <c r="P6400" s="44">
        <v>0</v>
      </c>
      <c r="Q6400" s="44">
        <v>2700</v>
      </c>
      <c r="R6400" s="44">
        <v>2700</v>
      </c>
      <c r="S6400" s="44">
        <v>1800</v>
      </c>
      <c r="T6400" s="44">
        <f t="shared" si="4408"/>
        <v>900</v>
      </c>
      <c r="U6400" s="44">
        <v>300</v>
      </c>
      <c r="V6400" s="44">
        <v>300</v>
      </c>
      <c r="W6400" s="44">
        <v>300</v>
      </c>
      <c r="X6400" s="44">
        <f t="shared" si="4409"/>
        <v>2700</v>
      </c>
      <c r="Y6400" s="209">
        <f t="shared" si="4405"/>
        <v>100</v>
      </c>
    </row>
    <row r="6401" spans="1:25" ht="20.399999999999999">
      <c r="A6401" s="20" t="s">
        <v>0</v>
      </c>
      <c r="B6401" s="20" t="s">
        <v>0</v>
      </c>
      <c r="C6401" s="20" t="s">
        <v>0</v>
      </c>
      <c r="D6401" s="21" t="s">
        <v>0</v>
      </c>
      <c r="E6401" s="21" t="s">
        <v>0</v>
      </c>
      <c r="F6401" s="21" t="s">
        <v>0</v>
      </c>
      <c r="G6401" s="150" t="s">
        <v>0</v>
      </c>
      <c r="H6401" s="30" t="s">
        <v>42</v>
      </c>
      <c r="I6401" s="31">
        <f t="shared" si="4417"/>
        <v>23175</v>
      </c>
      <c r="J6401" s="31">
        <f t="shared" ref="J6401:X6401" si="4419">SUM(J6402)</f>
        <v>3175</v>
      </c>
      <c r="K6401" s="31">
        <f t="shared" si="4418"/>
        <v>20000</v>
      </c>
      <c r="L6401" s="31">
        <f t="shared" si="4419"/>
        <v>0</v>
      </c>
      <c r="M6401" s="31">
        <f t="shared" si="4419"/>
        <v>10000</v>
      </c>
      <c r="N6401" s="31">
        <f t="shared" si="4419"/>
        <v>10000</v>
      </c>
      <c r="O6401" s="31">
        <f t="shared" si="4419"/>
        <v>0</v>
      </c>
      <c r="P6401" s="31">
        <f t="shared" si="4419"/>
        <v>0</v>
      </c>
      <c r="Q6401" s="31">
        <f t="shared" si="4419"/>
        <v>89739</v>
      </c>
      <c r="R6401" s="31">
        <f t="shared" si="4419"/>
        <v>16660</v>
      </c>
      <c r="S6401" s="31">
        <f t="shared" si="4419"/>
        <v>14785</v>
      </c>
      <c r="T6401" s="31">
        <f t="shared" si="4419"/>
        <v>1775</v>
      </c>
      <c r="U6401" s="31">
        <f t="shared" si="4419"/>
        <v>1275</v>
      </c>
      <c r="V6401" s="31">
        <f t="shared" si="4419"/>
        <v>250</v>
      </c>
      <c r="W6401" s="31">
        <f t="shared" si="4419"/>
        <v>250</v>
      </c>
      <c r="X6401" s="31">
        <f t="shared" si="4419"/>
        <v>16560</v>
      </c>
      <c r="Y6401" s="220">
        <f t="shared" si="4405"/>
        <v>99.399759903961581</v>
      </c>
    </row>
    <row r="6402" spans="1:25">
      <c r="A6402" s="23" t="s">
        <v>2045</v>
      </c>
      <c r="B6402" s="23" t="s">
        <v>172</v>
      </c>
      <c r="C6402" s="23" t="s">
        <v>901</v>
      </c>
      <c r="D6402" s="23" t="s">
        <v>2129</v>
      </c>
      <c r="E6402" s="21" t="s">
        <v>159</v>
      </c>
      <c r="F6402" s="21" t="s">
        <v>0</v>
      </c>
      <c r="G6402" s="150" t="s">
        <v>0</v>
      </c>
      <c r="H6402" s="21" t="s">
        <v>34</v>
      </c>
      <c r="I6402" s="66">
        <f t="shared" si="4417"/>
        <v>23175</v>
      </c>
      <c r="J6402" s="66">
        <f t="shared" ref="J6402:P6402" si="4420">SUM(J6403,J6405,J6407)</f>
        <v>3175</v>
      </c>
      <c r="K6402" s="66">
        <f t="shared" si="4418"/>
        <v>20000</v>
      </c>
      <c r="L6402" s="66">
        <f t="shared" si="4420"/>
        <v>0</v>
      </c>
      <c r="M6402" s="66">
        <f t="shared" si="4420"/>
        <v>10000</v>
      </c>
      <c r="N6402" s="66">
        <f t="shared" si="4420"/>
        <v>10000</v>
      </c>
      <c r="O6402" s="66">
        <f t="shared" si="4420"/>
        <v>0</v>
      </c>
      <c r="P6402" s="66">
        <f t="shared" si="4420"/>
        <v>0</v>
      </c>
      <c r="Q6402" s="66">
        <f>SUM(Q6403,Q6405,Q6407)</f>
        <v>89739</v>
      </c>
      <c r="R6402" s="66">
        <f>SUM(R6403,R6405,R6407)</f>
        <v>16660</v>
      </c>
      <c r="S6402" s="66">
        <f>SUM(S6403,S6405,S6407)</f>
        <v>14785</v>
      </c>
      <c r="T6402" s="66">
        <f t="shared" ref="T6402:X6402" si="4421">SUM(T6403,T6405,T6407)</f>
        <v>1775</v>
      </c>
      <c r="U6402" s="66">
        <f t="shared" si="4421"/>
        <v>1275</v>
      </c>
      <c r="V6402" s="66">
        <f t="shared" si="4421"/>
        <v>250</v>
      </c>
      <c r="W6402" s="66">
        <f t="shared" si="4421"/>
        <v>250</v>
      </c>
      <c r="X6402" s="66">
        <f t="shared" si="4421"/>
        <v>16560</v>
      </c>
      <c r="Y6402" s="208">
        <f t="shared" si="4405"/>
        <v>99.399759903961581</v>
      </c>
    </row>
    <row r="6403" spans="1:25">
      <c r="A6403" s="20" t="s">
        <v>2045</v>
      </c>
      <c r="B6403" s="20" t="s">
        <v>172</v>
      </c>
      <c r="C6403" s="20" t="s">
        <v>901</v>
      </c>
      <c r="D6403" s="20" t="s">
        <v>2129</v>
      </c>
      <c r="E6403" s="20" t="s">
        <v>193</v>
      </c>
      <c r="F6403" s="23" t="s">
        <v>0</v>
      </c>
      <c r="G6403" s="154" t="s">
        <v>0</v>
      </c>
      <c r="H6403" s="21" t="s">
        <v>36</v>
      </c>
      <c r="I6403" s="66">
        <f t="shared" si="4417"/>
        <v>22075</v>
      </c>
      <c r="J6403" s="66">
        <f t="shared" ref="J6403:X6403" si="4422">SUM(J6404)</f>
        <v>2075</v>
      </c>
      <c r="K6403" s="66">
        <f t="shared" si="4418"/>
        <v>20000</v>
      </c>
      <c r="L6403" s="66">
        <f t="shared" si="4422"/>
        <v>0</v>
      </c>
      <c r="M6403" s="66">
        <f t="shared" si="4422"/>
        <v>10000</v>
      </c>
      <c r="N6403" s="66">
        <f t="shared" si="4422"/>
        <v>10000</v>
      </c>
      <c r="O6403" s="66">
        <f t="shared" si="4422"/>
        <v>0</v>
      </c>
      <c r="P6403" s="66">
        <f t="shared" si="4422"/>
        <v>0</v>
      </c>
      <c r="Q6403" s="66">
        <f t="shared" si="4422"/>
        <v>35054</v>
      </c>
      <c r="R6403" s="66">
        <f t="shared" si="4422"/>
        <v>2075</v>
      </c>
      <c r="S6403" s="66">
        <f t="shared" si="4422"/>
        <v>1300</v>
      </c>
      <c r="T6403" s="66">
        <f t="shared" si="4422"/>
        <v>775</v>
      </c>
      <c r="U6403" s="66">
        <f t="shared" si="4422"/>
        <v>275</v>
      </c>
      <c r="V6403" s="66">
        <f t="shared" si="4422"/>
        <v>250</v>
      </c>
      <c r="W6403" s="66">
        <f t="shared" si="4422"/>
        <v>250</v>
      </c>
      <c r="X6403" s="66">
        <f t="shared" si="4422"/>
        <v>2075</v>
      </c>
      <c r="Y6403" s="208">
        <f t="shared" si="4405"/>
        <v>100</v>
      </c>
    </row>
    <row r="6404" spans="1:25">
      <c r="A6404" s="23" t="s">
        <v>2045</v>
      </c>
      <c r="B6404" s="23" t="s">
        <v>172</v>
      </c>
      <c r="C6404" s="23" t="s">
        <v>901</v>
      </c>
      <c r="D6404" s="23" t="s">
        <v>2129</v>
      </c>
      <c r="E6404" s="22">
        <v>6142</v>
      </c>
      <c r="F6404" s="23" t="s">
        <v>2137</v>
      </c>
      <c r="G6404" s="128" t="s">
        <v>3150</v>
      </c>
      <c r="H6404" s="32" t="s">
        <v>2138</v>
      </c>
      <c r="I6404" s="44">
        <f t="shared" si="4417"/>
        <v>22075</v>
      </c>
      <c r="J6404" s="44">
        <v>2075</v>
      </c>
      <c r="K6404" s="44">
        <f t="shared" si="4418"/>
        <v>20000</v>
      </c>
      <c r="L6404" s="44">
        <v>0</v>
      </c>
      <c r="M6404" s="44">
        <v>10000</v>
      </c>
      <c r="N6404" s="44">
        <v>10000</v>
      </c>
      <c r="O6404" s="44">
        <v>0</v>
      </c>
      <c r="P6404" s="44">
        <v>0</v>
      </c>
      <c r="Q6404" s="44">
        <v>35054</v>
      </c>
      <c r="R6404" s="44">
        <v>2075</v>
      </c>
      <c r="S6404" s="44">
        <v>1300</v>
      </c>
      <c r="T6404" s="44">
        <f t="shared" si="4408"/>
        <v>775</v>
      </c>
      <c r="U6404" s="44">
        <v>275</v>
      </c>
      <c r="V6404" s="44">
        <v>250</v>
      </c>
      <c r="W6404" s="44">
        <v>250</v>
      </c>
      <c r="X6404" s="44">
        <f t="shared" si="4409"/>
        <v>2075</v>
      </c>
      <c r="Y6404" s="209">
        <f t="shared" si="4405"/>
        <v>100</v>
      </c>
    </row>
    <row r="6405" spans="1:25">
      <c r="A6405" s="20" t="s">
        <v>2045</v>
      </c>
      <c r="B6405" s="20" t="s">
        <v>172</v>
      </c>
      <c r="C6405" s="20" t="s">
        <v>901</v>
      </c>
      <c r="D6405" s="20" t="s">
        <v>2129</v>
      </c>
      <c r="E6405" s="20" t="s">
        <v>160</v>
      </c>
      <c r="F6405" s="23" t="s">
        <v>0</v>
      </c>
      <c r="G6405" s="154" t="s">
        <v>0</v>
      </c>
      <c r="H6405" s="21" t="s">
        <v>37</v>
      </c>
      <c r="I6405" s="66">
        <f t="shared" si="4417"/>
        <v>1000</v>
      </c>
      <c r="J6405" s="66">
        <f t="shared" ref="J6405:X6405" si="4423">SUM(J6406)</f>
        <v>1000</v>
      </c>
      <c r="K6405" s="66">
        <f t="shared" si="4418"/>
        <v>0</v>
      </c>
      <c r="L6405" s="66">
        <f t="shared" si="4423"/>
        <v>0</v>
      </c>
      <c r="M6405" s="66">
        <f t="shared" si="4423"/>
        <v>0</v>
      </c>
      <c r="N6405" s="66">
        <f t="shared" si="4423"/>
        <v>0</v>
      </c>
      <c r="O6405" s="66">
        <f t="shared" si="4423"/>
        <v>0</v>
      </c>
      <c r="P6405" s="66">
        <f t="shared" si="4423"/>
        <v>0</v>
      </c>
      <c r="Q6405" s="66">
        <f t="shared" si="4423"/>
        <v>1000</v>
      </c>
      <c r="R6405" s="66">
        <f t="shared" si="4423"/>
        <v>1000</v>
      </c>
      <c r="S6405" s="66">
        <f t="shared" si="4423"/>
        <v>0</v>
      </c>
      <c r="T6405" s="66">
        <f t="shared" si="4423"/>
        <v>1000</v>
      </c>
      <c r="U6405" s="66">
        <f t="shared" si="4423"/>
        <v>1000</v>
      </c>
      <c r="V6405" s="66">
        <f t="shared" si="4423"/>
        <v>0</v>
      </c>
      <c r="W6405" s="66">
        <f t="shared" si="4423"/>
        <v>0</v>
      </c>
      <c r="X6405" s="66">
        <f t="shared" si="4423"/>
        <v>1000</v>
      </c>
      <c r="Y6405" s="208">
        <f t="shared" si="4405"/>
        <v>100</v>
      </c>
    </row>
    <row r="6406" spans="1:25">
      <c r="A6406" s="23" t="s">
        <v>2045</v>
      </c>
      <c r="B6406" s="23" t="s">
        <v>172</v>
      </c>
      <c r="C6406" s="23" t="s">
        <v>901</v>
      </c>
      <c r="D6406" s="23" t="s">
        <v>2129</v>
      </c>
      <c r="E6406" s="22">
        <v>6143</v>
      </c>
      <c r="F6406" s="23" t="s">
        <v>2139</v>
      </c>
      <c r="G6406" s="128" t="s">
        <v>3150</v>
      </c>
      <c r="H6406" s="32" t="s">
        <v>2140</v>
      </c>
      <c r="I6406" s="44">
        <f t="shared" si="4417"/>
        <v>1000</v>
      </c>
      <c r="J6406" s="44">
        <v>1000</v>
      </c>
      <c r="K6406" s="44">
        <f t="shared" si="4418"/>
        <v>0</v>
      </c>
      <c r="L6406" s="44">
        <v>0</v>
      </c>
      <c r="M6406" s="44">
        <v>0</v>
      </c>
      <c r="N6406" s="44">
        <v>0</v>
      </c>
      <c r="O6406" s="44">
        <v>0</v>
      </c>
      <c r="P6406" s="44">
        <v>0</v>
      </c>
      <c r="Q6406" s="44">
        <v>1000</v>
      </c>
      <c r="R6406" s="44">
        <v>1000</v>
      </c>
      <c r="S6406" s="44">
        <v>0</v>
      </c>
      <c r="T6406" s="44">
        <f t="shared" si="4408"/>
        <v>1000</v>
      </c>
      <c r="U6406" s="44">
        <v>1000</v>
      </c>
      <c r="V6406" s="44">
        <v>0</v>
      </c>
      <c r="W6406" s="44">
        <v>0</v>
      </c>
      <c r="X6406" s="44">
        <f t="shared" si="4409"/>
        <v>1000</v>
      </c>
      <c r="Y6406" s="209">
        <f t="shared" si="4405"/>
        <v>100</v>
      </c>
    </row>
    <row r="6407" spans="1:25">
      <c r="A6407" s="23" t="s">
        <v>2045</v>
      </c>
      <c r="B6407" s="23" t="s">
        <v>172</v>
      </c>
      <c r="C6407" s="23" t="s">
        <v>901</v>
      </c>
      <c r="D6407" s="23" t="s">
        <v>2129</v>
      </c>
      <c r="E6407" s="22">
        <v>6148</v>
      </c>
      <c r="F6407" s="23"/>
      <c r="G6407" s="128" t="s">
        <v>3150</v>
      </c>
      <c r="H6407" s="32" t="s">
        <v>41</v>
      </c>
      <c r="I6407" s="44">
        <f t="shared" si="4417"/>
        <v>100</v>
      </c>
      <c r="J6407" s="44">
        <v>100</v>
      </c>
      <c r="K6407" s="44">
        <f t="shared" si="4418"/>
        <v>0</v>
      </c>
      <c r="L6407" s="44">
        <v>0</v>
      </c>
      <c r="M6407" s="44">
        <v>0</v>
      </c>
      <c r="N6407" s="44">
        <v>0</v>
      </c>
      <c r="O6407" s="44">
        <v>0</v>
      </c>
      <c r="P6407" s="44">
        <v>0</v>
      </c>
      <c r="Q6407" s="44">
        <v>53685</v>
      </c>
      <c r="R6407" s="44">
        <v>13585</v>
      </c>
      <c r="S6407" s="44">
        <v>13485</v>
      </c>
      <c r="T6407" s="44">
        <f t="shared" si="4408"/>
        <v>0</v>
      </c>
      <c r="U6407" s="44">
        <v>0</v>
      </c>
      <c r="V6407" s="44">
        <v>0</v>
      </c>
      <c r="W6407" s="44">
        <v>0</v>
      </c>
      <c r="X6407" s="44">
        <f t="shared" si="4409"/>
        <v>13485</v>
      </c>
      <c r="Y6407" s="209">
        <f t="shared" si="4405"/>
        <v>99.263894000736101</v>
      </c>
    </row>
    <row r="6408" spans="1:25" ht="20.399999999999999">
      <c r="A6408" s="20" t="s">
        <v>0</v>
      </c>
      <c r="B6408" s="20" t="s">
        <v>0</v>
      </c>
      <c r="C6408" s="20" t="s">
        <v>0</v>
      </c>
      <c r="D6408" s="21" t="s">
        <v>0</v>
      </c>
      <c r="E6408" s="21" t="s">
        <v>0</v>
      </c>
      <c r="F6408" s="21" t="s">
        <v>0</v>
      </c>
      <c r="G6408" s="150" t="s">
        <v>0</v>
      </c>
      <c r="H6408" s="30" t="s">
        <v>48</v>
      </c>
      <c r="I6408" s="31">
        <f t="shared" si="4417"/>
        <v>19000</v>
      </c>
      <c r="J6408" s="31">
        <f t="shared" ref="J6408:X6410" si="4424">SUM(J6409)</f>
        <v>3000</v>
      </c>
      <c r="K6408" s="31">
        <f t="shared" si="4418"/>
        <v>16000</v>
      </c>
      <c r="L6408" s="31">
        <f t="shared" si="4424"/>
        <v>6000</v>
      </c>
      <c r="M6408" s="31">
        <f t="shared" si="4424"/>
        <v>0</v>
      </c>
      <c r="N6408" s="31">
        <f t="shared" si="4424"/>
        <v>10000</v>
      </c>
      <c r="O6408" s="31">
        <f t="shared" si="4424"/>
        <v>0</v>
      </c>
      <c r="P6408" s="31">
        <f t="shared" si="4424"/>
        <v>0</v>
      </c>
      <c r="Q6408" s="31">
        <f t="shared" si="4424"/>
        <v>19000</v>
      </c>
      <c r="R6408" s="31">
        <f t="shared" si="4424"/>
        <v>3000</v>
      </c>
      <c r="S6408" s="31">
        <f t="shared" si="4424"/>
        <v>2000</v>
      </c>
      <c r="T6408" s="31">
        <f t="shared" si="4424"/>
        <v>1000</v>
      </c>
      <c r="U6408" s="31">
        <f t="shared" si="4424"/>
        <v>1000</v>
      </c>
      <c r="V6408" s="31">
        <f t="shared" si="4424"/>
        <v>0</v>
      </c>
      <c r="W6408" s="31">
        <f t="shared" si="4424"/>
        <v>0</v>
      </c>
      <c r="X6408" s="31">
        <f t="shared" si="4424"/>
        <v>3000</v>
      </c>
      <c r="Y6408" s="220">
        <f t="shared" si="4405"/>
        <v>100</v>
      </c>
    </row>
    <row r="6409" spans="1:25">
      <c r="A6409" s="23" t="s">
        <v>2045</v>
      </c>
      <c r="B6409" s="23" t="s">
        <v>172</v>
      </c>
      <c r="C6409" s="23" t="s">
        <v>901</v>
      </c>
      <c r="D6409" s="23" t="s">
        <v>2129</v>
      </c>
      <c r="E6409" s="21" t="s">
        <v>210</v>
      </c>
      <c r="F6409" s="21" t="s">
        <v>0</v>
      </c>
      <c r="G6409" s="150" t="s">
        <v>0</v>
      </c>
      <c r="H6409" s="21" t="s">
        <v>43</v>
      </c>
      <c r="I6409" s="66">
        <f t="shared" si="4417"/>
        <v>19000</v>
      </c>
      <c r="J6409" s="66">
        <f t="shared" si="4424"/>
        <v>3000</v>
      </c>
      <c r="K6409" s="66">
        <f t="shared" si="4418"/>
        <v>16000</v>
      </c>
      <c r="L6409" s="66">
        <f t="shared" si="4424"/>
        <v>6000</v>
      </c>
      <c r="M6409" s="66">
        <f t="shared" si="4424"/>
        <v>0</v>
      </c>
      <c r="N6409" s="66">
        <f t="shared" si="4424"/>
        <v>10000</v>
      </c>
      <c r="O6409" s="66">
        <f t="shared" si="4424"/>
        <v>0</v>
      </c>
      <c r="P6409" s="66">
        <f t="shared" si="4424"/>
        <v>0</v>
      </c>
      <c r="Q6409" s="66">
        <f t="shared" si="4424"/>
        <v>19000</v>
      </c>
      <c r="R6409" s="66">
        <f t="shared" si="4424"/>
        <v>3000</v>
      </c>
      <c r="S6409" s="66">
        <f t="shared" si="4424"/>
        <v>2000</v>
      </c>
      <c r="T6409" s="66">
        <f t="shared" si="4424"/>
        <v>1000</v>
      </c>
      <c r="U6409" s="66">
        <f t="shared" si="4424"/>
        <v>1000</v>
      </c>
      <c r="V6409" s="66">
        <f t="shared" si="4424"/>
        <v>0</v>
      </c>
      <c r="W6409" s="66">
        <f t="shared" si="4424"/>
        <v>0</v>
      </c>
      <c r="X6409" s="66">
        <f t="shared" si="4424"/>
        <v>3000</v>
      </c>
      <c r="Y6409" s="208">
        <f t="shared" si="4405"/>
        <v>100</v>
      </c>
    </row>
    <row r="6410" spans="1:25">
      <c r="A6410" s="20" t="s">
        <v>2045</v>
      </c>
      <c r="B6410" s="20" t="s">
        <v>172</v>
      </c>
      <c r="C6410" s="20" t="s">
        <v>901</v>
      </c>
      <c r="D6410" s="20" t="s">
        <v>2129</v>
      </c>
      <c r="E6410" s="20" t="s">
        <v>428</v>
      </c>
      <c r="F6410" s="23" t="s">
        <v>0</v>
      </c>
      <c r="G6410" s="154" t="s">
        <v>0</v>
      </c>
      <c r="H6410" s="21" t="s">
        <v>45</v>
      </c>
      <c r="I6410" s="66">
        <f t="shared" si="4417"/>
        <v>19000</v>
      </c>
      <c r="J6410" s="66">
        <f t="shared" si="4424"/>
        <v>3000</v>
      </c>
      <c r="K6410" s="66">
        <f t="shared" si="4418"/>
        <v>16000</v>
      </c>
      <c r="L6410" s="66">
        <f t="shared" si="4424"/>
        <v>6000</v>
      </c>
      <c r="M6410" s="66">
        <f t="shared" si="4424"/>
        <v>0</v>
      </c>
      <c r="N6410" s="66">
        <f t="shared" si="4424"/>
        <v>10000</v>
      </c>
      <c r="O6410" s="66">
        <f t="shared" si="4424"/>
        <v>0</v>
      </c>
      <c r="P6410" s="66">
        <f t="shared" si="4424"/>
        <v>0</v>
      </c>
      <c r="Q6410" s="66">
        <f t="shared" si="4424"/>
        <v>19000</v>
      </c>
      <c r="R6410" s="66">
        <f t="shared" si="4424"/>
        <v>3000</v>
      </c>
      <c r="S6410" s="66">
        <f t="shared" si="4424"/>
        <v>2000</v>
      </c>
      <c r="T6410" s="66">
        <f t="shared" si="4424"/>
        <v>1000</v>
      </c>
      <c r="U6410" s="66">
        <f t="shared" si="4424"/>
        <v>1000</v>
      </c>
      <c r="V6410" s="66">
        <f t="shared" si="4424"/>
        <v>0</v>
      </c>
      <c r="W6410" s="66">
        <f t="shared" si="4424"/>
        <v>0</v>
      </c>
      <c r="X6410" s="66">
        <f t="shared" si="4424"/>
        <v>3000</v>
      </c>
      <c r="Y6410" s="208">
        <f t="shared" si="4405"/>
        <v>100</v>
      </c>
    </row>
    <row r="6411" spans="1:25">
      <c r="A6411" s="23" t="s">
        <v>2045</v>
      </c>
      <c r="B6411" s="23" t="s">
        <v>172</v>
      </c>
      <c r="C6411" s="23" t="s">
        <v>901</v>
      </c>
      <c r="D6411" s="23" t="s">
        <v>2129</v>
      </c>
      <c r="E6411" s="22">
        <v>6152</v>
      </c>
      <c r="F6411" s="23" t="s">
        <v>2141</v>
      </c>
      <c r="G6411" s="128" t="s">
        <v>3150</v>
      </c>
      <c r="H6411" s="32" t="s">
        <v>2142</v>
      </c>
      <c r="I6411" s="44">
        <f t="shared" si="4417"/>
        <v>19000</v>
      </c>
      <c r="J6411" s="44">
        <v>3000</v>
      </c>
      <c r="K6411" s="44">
        <f t="shared" si="4418"/>
        <v>16000</v>
      </c>
      <c r="L6411" s="44">
        <v>6000</v>
      </c>
      <c r="M6411" s="44">
        <v>0</v>
      </c>
      <c r="N6411" s="44">
        <v>10000</v>
      </c>
      <c r="O6411" s="44">
        <v>0</v>
      </c>
      <c r="P6411" s="44">
        <v>0</v>
      </c>
      <c r="Q6411" s="44">
        <v>19000</v>
      </c>
      <c r="R6411" s="44">
        <v>3000</v>
      </c>
      <c r="S6411" s="44">
        <v>2000</v>
      </c>
      <c r="T6411" s="44">
        <f t="shared" si="4408"/>
        <v>1000</v>
      </c>
      <c r="U6411" s="44">
        <v>1000</v>
      </c>
      <c r="V6411" s="44"/>
      <c r="W6411" s="44"/>
      <c r="X6411" s="44">
        <f t="shared" si="4409"/>
        <v>3000</v>
      </c>
      <c r="Y6411" s="209">
        <f t="shared" si="4405"/>
        <v>100</v>
      </c>
    </row>
    <row r="6412" spans="1:25" ht="20.399999999999999">
      <c r="A6412" s="20" t="s">
        <v>0</v>
      </c>
      <c r="B6412" s="20" t="s">
        <v>0</v>
      </c>
      <c r="C6412" s="20" t="s">
        <v>0</v>
      </c>
      <c r="D6412" s="21" t="s">
        <v>0</v>
      </c>
      <c r="E6412" s="21" t="s">
        <v>0</v>
      </c>
      <c r="F6412" s="21" t="s">
        <v>0</v>
      </c>
      <c r="G6412" s="150" t="s">
        <v>0</v>
      </c>
      <c r="H6412" s="30" t="s">
        <v>60</v>
      </c>
      <c r="I6412" s="31">
        <f t="shared" si="4417"/>
        <v>16000</v>
      </c>
      <c r="J6412" s="31">
        <f t="shared" ref="J6412:X6413" si="4425">SUM(J6413)</f>
        <v>11000</v>
      </c>
      <c r="K6412" s="31">
        <f t="shared" si="4418"/>
        <v>5000</v>
      </c>
      <c r="L6412" s="31">
        <f t="shared" si="4425"/>
        <v>5000</v>
      </c>
      <c r="M6412" s="31">
        <f t="shared" si="4425"/>
        <v>0</v>
      </c>
      <c r="N6412" s="31">
        <f t="shared" si="4425"/>
        <v>0</v>
      </c>
      <c r="O6412" s="31">
        <f t="shared" si="4425"/>
        <v>0</v>
      </c>
      <c r="P6412" s="31">
        <f t="shared" si="4425"/>
        <v>0</v>
      </c>
      <c r="Q6412" s="31">
        <f t="shared" si="4425"/>
        <v>16000</v>
      </c>
      <c r="R6412" s="31">
        <f t="shared" si="4425"/>
        <v>11000</v>
      </c>
      <c r="S6412" s="31">
        <f t="shared" si="4425"/>
        <v>11000</v>
      </c>
      <c r="T6412" s="31">
        <f t="shared" si="4425"/>
        <v>0</v>
      </c>
      <c r="U6412" s="31">
        <f t="shared" si="4425"/>
        <v>0</v>
      </c>
      <c r="V6412" s="31">
        <f t="shared" si="4425"/>
        <v>0</v>
      </c>
      <c r="W6412" s="31">
        <f t="shared" si="4425"/>
        <v>0</v>
      </c>
      <c r="X6412" s="31">
        <f t="shared" si="4425"/>
        <v>11000</v>
      </c>
      <c r="Y6412" s="220">
        <f t="shared" si="4405"/>
        <v>100</v>
      </c>
    </row>
    <row r="6413" spans="1:25">
      <c r="A6413" s="23" t="s">
        <v>2045</v>
      </c>
      <c r="B6413" s="23" t="s">
        <v>172</v>
      </c>
      <c r="C6413" s="23" t="s">
        <v>901</v>
      </c>
      <c r="D6413" s="23" t="s">
        <v>2129</v>
      </c>
      <c r="E6413" s="21" t="s">
        <v>166</v>
      </c>
      <c r="F6413" s="21" t="s">
        <v>0</v>
      </c>
      <c r="G6413" s="150" t="s">
        <v>0</v>
      </c>
      <c r="H6413" s="21" t="s">
        <v>53</v>
      </c>
      <c r="I6413" s="66">
        <f t="shared" si="4417"/>
        <v>16000</v>
      </c>
      <c r="J6413" s="66">
        <f t="shared" si="4425"/>
        <v>11000</v>
      </c>
      <c r="K6413" s="66">
        <f t="shared" si="4418"/>
        <v>5000</v>
      </c>
      <c r="L6413" s="66">
        <f t="shared" si="4425"/>
        <v>5000</v>
      </c>
      <c r="M6413" s="66">
        <f t="shared" si="4425"/>
        <v>0</v>
      </c>
      <c r="N6413" s="66">
        <f t="shared" si="4425"/>
        <v>0</v>
      </c>
      <c r="O6413" s="66">
        <f t="shared" si="4425"/>
        <v>0</v>
      </c>
      <c r="P6413" s="66">
        <f t="shared" si="4425"/>
        <v>0</v>
      </c>
      <c r="Q6413" s="66">
        <f t="shared" si="4425"/>
        <v>16000</v>
      </c>
      <c r="R6413" s="66">
        <f t="shared" si="4425"/>
        <v>11000</v>
      </c>
      <c r="S6413" s="66">
        <f t="shared" si="4425"/>
        <v>11000</v>
      </c>
      <c r="T6413" s="66">
        <f t="shared" si="4425"/>
        <v>0</v>
      </c>
      <c r="U6413" s="66">
        <f t="shared" si="4425"/>
        <v>0</v>
      </c>
      <c r="V6413" s="66">
        <f t="shared" si="4425"/>
        <v>0</v>
      </c>
      <c r="W6413" s="66">
        <f t="shared" si="4425"/>
        <v>0</v>
      </c>
      <c r="X6413" s="66">
        <f t="shared" si="4425"/>
        <v>11000</v>
      </c>
      <c r="Y6413" s="208">
        <f t="shared" si="4405"/>
        <v>100</v>
      </c>
    </row>
    <row r="6414" spans="1:25">
      <c r="A6414" s="23" t="s">
        <v>2045</v>
      </c>
      <c r="B6414" s="23" t="s">
        <v>172</v>
      </c>
      <c r="C6414" s="23" t="s">
        <v>901</v>
      </c>
      <c r="D6414" s="23" t="s">
        <v>2129</v>
      </c>
      <c r="E6414" s="22">
        <v>8213</v>
      </c>
      <c r="F6414" s="23"/>
      <c r="G6414" s="128" t="s">
        <v>3150</v>
      </c>
      <c r="H6414" s="32" t="s">
        <v>56</v>
      </c>
      <c r="I6414" s="44">
        <f t="shared" si="4417"/>
        <v>16000</v>
      </c>
      <c r="J6414" s="44">
        <v>11000</v>
      </c>
      <c r="K6414" s="44">
        <f t="shared" si="4418"/>
        <v>5000</v>
      </c>
      <c r="L6414" s="44">
        <v>5000</v>
      </c>
      <c r="M6414" s="44">
        <v>0</v>
      </c>
      <c r="N6414" s="44">
        <v>0</v>
      </c>
      <c r="O6414" s="44">
        <v>0</v>
      </c>
      <c r="P6414" s="44">
        <v>0</v>
      </c>
      <c r="Q6414" s="44">
        <v>16000</v>
      </c>
      <c r="R6414" s="44">
        <v>11000</v>
      </c>
      <c r="S6414" s="44">
        <v>11000</v>
      </c>
      <c r="T6414" s="44">
        <f t="shared" si="4408"/>
        <v>0</v>
      </c>
      <c r="U6414" s="44"/>
      <c r="V6414" s="44"/>
      <c r="W6414" s="44"/>
      <c r="X6414" s="44">
        <f t="shared" si="4409"/>
        <v>11000</v>
      </c>
      <c r="Y6414" s="209">
        <f t="shared" si="4405"/>
        <v>100</v>
      </c>
    </row>
    <row r="6415" spans="1:25">
      <c r="A6415" s="32" t="s">
        <v>0</v>
      </c>
      <c r="B6415" s="32" t="s">
        <v>0</v>
      </c>
      <c r="C6415" s="32" t="s">
        <v>0</v>
      </c>
      <c r="D6415" s="32" t="s">
        <v>0</v>
      </c>
      <c r="E6415" s="32" t="s">
        <v>0</v>
      </c>
      <c r="F6415" s="32" t="s">
        <v>0</v>
      </c>
      <c r="G6415" s="154" t="s">
        <v>0</v>
      </c>
      <c r="H6415" s="30" t="s">
        <v>2143</v>
      </c>
      <c r="I6415" s="31">
        <f t="shared" si="4417"/>
        <v>890905</v>
      </c>
      <c r="J6415" s="31">
        <f t="shared" ref="J6415:P6415" si="4426">SUM(J6412,J6408,J6401,J6378)</f>
        <v>808905</v>
      </c>
      <c r="K6415" s="31">
        <f t="shared" si="4418"/>
        <v>82000</v>
      </c>
      <c r="L6415" s="31">
        <f t="shared" si="4426"/>
        <v>15000</v>
      </c>
      <c r="M6415" s="31">
        <f t="shared" si="4426"/>
        <v>15000</v>
      </c>
      <c r="N6415" s="31">
        <f t="shared" si="4426"/>
        <v>52000</v>
      </c>
      <c r="O6415" s="31">
        <f t="shared" si="4426"/>
        <v>0</v>
      </c>
      <c r="P6415" s="31">
        <f t="shared" si="4426"/>
        <v>0</v>
      </c>
      <c r="Q6415" s="31">
        <f>SUM(Q6412,Q6408,Q6401,Q6378)</f>
        <v>1044474</v>
      </c>
      <c r="R6415" s="31">
        <f>SUM(R6412,R6408,R6401,R6378)</f>
        <v>850359</v>
      </c>
      <c r="S6415" s="31">
        <f>SUM(S6412,S6408,S6401,S6378)</f>
        <v>659589</v>
      </c>
      <c r="T6415" s="31">
        <f t="shared" ref="T6415:X6415" si="4427">SUM(T6412,T6408,T6401,T6378)</f>
        <v>190670</v>
      </c>
      <c r="U6415" s="31">
        <f t="shared" si="4427"/>
        <v>76021</v>
      </c>
      <c r="V6415" s="31">
        <f t="shared" si="4427"/>
        <v>68115</v>
      </c>
      <c r="W6415" s="31">
        <f t="shared" si="4427"/>
        <v>46534</v>
      </c>
      <c r="X6415" s="31">
        <f t="shared" si="4427"/>
        <v>850259</v>
      </c>
      <c r="Y6415" s="220">
        <f t="shared" si="4405"/>
        <v>99.988240260878044</v>
      </c>
    </row>
    <row r="6416" spans="1:25" ht="15" thickBot="1">
      <c r="A6416" s="32" t="s">
        <v>0</v>
      </c>
      <c r="B6416" s="32" t="s">
        <v>0</v>
      </c>
      <c r="C6416" s="32" t="s">
        <v>0</v>
      </c>
      <c r="D6416" s="32" t="s">
        <v>0</v>
      </c>
      <c r="E6416" s="32" t="s">
        <v>0</v>
      </c>
      <c r="F6416" s="32" t="s">
        <v>0</v>
      </c>
      <c r="G6416" s="154" t="s">
        <v>0</v>
      </c>
      <c r="H6416" s="21" t="s">
        <v>170</v>
      </c>
      <c r="I6416" s="66">
        <f t="shared" si="4417"/>
        <v>22</v>
      </c>
      <c r="J6416" s="66">
        <v>22</v>
      </c>
      <c r="K6416" s="66">
        <f t="shared" si="4418"/>
        <v>0</v>
      </c>
      <c r="L6416" s="66" t="s">
        <v>0</v>
      </c>
      <c r="M6416" s="66" t="s">
        <v>0</v>
      </c>
      <c r="N6416" s="66" t="s">
        <v>0</v>
      </c>
      <c r="O6416" s="66" t="s">
        <v>0</v>
      </c>
      <c r="P6416" s="66" t="s">
        <v>0</v>
      </c>
      <c r="Q6416" s="66">
        <v>0</v>
      </c>
      <c r="R6416" s="66"/>
      <c r="S6416" s="66"/>
      <c r="T6416" s="66"/>
      <c r="U6416" s="66"/>
      <c r="V6416" s="66"/>
      <c r="W6416" s="66"/>
      <c r="X6416" s="66"/>
      <c r="Y6416" s="208">
        <v>0</v>
      </c>
    </row>
    <row r="6417" spans="1:25" ht="41.4" thickBot="1">
      <c r="A6417" s="252" t="s">
        <v>0</v>
      </c>
      <c r="B6417" s="252" t="s">
        <v>0</v>
      </c>
      <c r="C6417" s="252" t="s">
        <v>0</v>
      </c>
      <c r="D6417" s="252" t="s">
        <v>0</v>
      </c>
      <c r="E6417" s="252" t="s">
        <v>0</v>
      </c>
      <c r="F6417" s="252" t="s">
        <v>0</v>
      </c>
      <c r="G6417" s="258" t="s">
        <v>0</v>
      </c>
      <c r="H6417" s="24" t="s">
        <v>72</v>
      </c>
      <c r="I6417" s="1" t="s">
        <v>3093</v>
      </c>
      <c r="J6417" s="1" t="s">
        <v>3130</v>
      </c>
      <c r="K6417" s="1" t="s">
        <v>3</v>
      </c>
      <c r="L6417" s="1" t="s">
        <v>4</v>
      </c>
      <c r="M6417" s="1" t="s">
        <v>5</v>
      </c>
      <c r="N6417" s="1" t="s">
        <v>6</v>
      </c>
      <c r="O6417" s="1" t="s">
        <v>7</v>
      </c>
      <c r="P6417" s="1" t="s">
        <v>8</v>
      </c>
      <c r="Q6417" s="1" t="s">
        <v>3344</v>
      </c>
      <c r="R6417" s="1" t="s">
        <v>3427</v>
      </c>
      <c r="S6417" s="1" t="s">
        <v>3447</v>
      </c>
      <c r="T6417" s="1" t="s">
        <v>3448</v>
      </c>
      <c r="U6417" s="1" t="s">
        <v>3452</v>
      </c>
      <c r="V6417" s="1" t="s">
        <v>3449</v>
      </c>
      <c r="W6417" s="1" t="s">
        <v>3450</v>
      </c>
      <c r="X6417" s="1" t="s">
        <v>3451</v>
      </c>
      <c r="Y6417" s="216" t="s">
        <v>3385</v>
      </c>
    </row>
    <row r="6418" spans="1:25">
      <c r="A6418" s="253"/>
      <c r="B6418" s="253"/>
      <c r="C6418" s="253"/>
      <c r="D6418" s="253"/>
      <c r="E6418" s="253"/>
      <c r="F6418" s="253"/>
      <c r="G6418" s="259"/>
      <c r="H6418" s="33" t="s">
        <v>0</v>
      </c>
      <c r="I6418" s="45">
        <v>1</v>
      </c>
      <c r="J6418" s="45">
        <v>3</v>
      </c>
      <c r="K6418" s="45" t="s">
        <v>9</v>
      </c>
      <c r="L6418" s="45">
        <v>5</v>
      </c>
      <c r="M6418" s="45">
        <v>6</v>
      </c>
      <c r="N6418" s="45">
        <v>7</v>
      </c>
      <c r="O6418" s="45">
        <v>8</v>
      </c>
      <c r="P6418" s="45">
        <v>9</v>
      </c>
      <c r="Q6418" s="45">
        <v>1</v>
      </c>
      <c r="R6418" s="45">
        <v>2</v>
      </c>
      <c r="S6418" s="45">
        <v>3</v>
      </c>
      <c r="T6418" s="45" t="s">
        <v>3453</v>
      </c>
      <c r="U6418" s="45">
        <v>5</v>
      </c>
      <c r="V6418" s="45">
        <v>6</v>
      </c>
      <c r="W6418" s="45">
        <v>7</v>
      </c>
      <c r="X6418" s="45" t="s">
        <v>3454</v>
      </c>
      <c r="Y6418" s="276">
        <v>9</v>
      </c>
    </row>
    <row r="6419" spans="1:25">
      <c r="A6419" s="253"/>
      <c r="B6419" s="253"/>
      <c r="C6419" s="253"/>
      <c r="D6419" s="253"/>
      <c r="E6419" s="253"/>
      <c r="F6419" s="253"/>
      <c r="G6419" s="259"/>
      <c r="H6419" s="34" t="s">
        <v>105</v>
      </c>
      <c r="I6419" s="35">
        <f t="shared" si="4417"/>
        <v>890905</v>
      </c>
      <c r="J6419" s="35">
        <f t="shared" ref="J6419:P6419" si="4428">SUM(J6415)</f>
        <v>808905</v>
      </c>
      <c r="K6419" s="35">
        <f t="shared" si="4418"/>
        <v>82000</v>
      </c>
      <c r="L6419" s="35">
        <f t="shared" si="4428"/>
        <v>15000</v>
      </c>
      <c r="M6419" s="35">
        <f t="shared" si="4428"/>
        <v>15000</v>
      </c>
      <c r="N6419" s="35">
        <f t="shared" si="4428"/>
        <v>52000</v>
      </c>
      <c r="O6419" s="35">
        <f t="shared" si="4428"/>
        <v>0</v>
      </c>
      <c r="P6419" s="35">
        <f t="shared" si="4428"/>
        <v>0</v>
      </c>
      <c r="Q6419" s="35">
        <f>SUM(Q6415)</f>
        <v>1044474</v>
      </c>
      <c r="R6419" s="35">
        <f>SUM(R6415)</f>
        <v>850359</v>
      </c>
      <c r="S6419" s="35">
        <f>SUM(S6415)</f>
        <v>659589</v>
      </c>
      <c r="T6419" s="35">
        <f t="shared" ref="T6419:X6419" si="4429">SUM(T6415)</f>
        <v>190670</v>
      </c>
      <c r="U6419" s="35">
        <f t="shared" si="4429"/>
        <v>76021</v>
      </c>
      <c r="V6419" s="35">
        <f t="shared" si="4429"/>
        <v>68115</v>
      </c>
      <c r="W6419" s="35">
        <f t="shared" si="4429"/>
        <v>46534</v>
      </c>
      <c r="X6419" s="35">
        <f t="shared" si="4429"/>
        <v>850259</v>
      </c>
      <c r="Y6419" s="218">
        <f t="shared" ref="Y6419:Y6420" si="4430">IF(R6419=0,0,(X6419/R6419)*100)</f>
        <v>99.988240260878044</v>
      </c>
    </row>
    <row r="6420" spans="1:25">
      <c r="A6420" s="253"/>
      <c r="B6420" s="253"/>
      <c r="C6420" s="253"/>
      <c r="D6420" s="253"/>
      <c r="E6420" s="253"/>
      <c r="F6420" s="253"/>
      <c r="G6420" s="259"/>
      <c r="H6420" s="36" t="s">
        <v>69</v>
      </c>
      <c r="I6420" s="35">
        <f t="shared" si="4417"/>
        <v>890905</v>
      </c>
      <c r="J6420" s="35">
        <f t="shared" ref="J6420:P6420" si="4431">SUM(J6419)</f>
        <v>808905</v>
      </c>
      <c r="K6420" s="35">
        <f t="shared" si="4418"/>
        <v>82000</v>
      </c>
      <c r="L6420" s="35">
        <f t="shared" si="4431"/>
        <v>15000</v>
      </c>
      <c r="M6420" s="35">
        <f t="shared" si="4431"/>
        <v>15000</v>
      </c>
      <c r="N6420" s="35">
        <f t="shared" si="4431"/>
        <v>52000</v>
      </c>
      <c r="O6420" s="35">
        <f t="shared" si="4431"/>
        <v>0</v>
      </c>
      <c r="P6420" s="35">
        <f t="shared" si="4431"/>
        <v>0</v>
      </c>
      <c r="Q6420" s="35">
        <f>SUM(Q6419)</f>
        <v>1044474</v>
      </c>
      <c r="R6420" s="35">
        <f>SUM(R6419)</f>
        <v>850359</v>
      </c>
      <c r="S6420" s="35">
        <f>SUM(S6419)</f>
        <v>659589</v>
      </c>
      <c r="T6420" s="35">
        <f t="shared" ref="T6420:X6420" si="4432">SUM(T6419)</f>
        <v>190670</v>
      </c>
      <c r="U6420" s="35">
        <f t="shared" si="4432"/>
        <v>76021</v>
      </c>
      <c r="V6420" s="35">
        <f t="shared" si="4432"/>
        <v>68115</v>
      </c>
      <c r="W6420" s="35">
        <f t="shared" si="4432"/>
        <v>46534</v>
      </c>
      <c r="X6420" s="35">
        <f t="shared" si="4432"/>
        <v>850259</v>
      </c>
      <c r="Y6420" s="218">
        <f t="shared" si="4430"/>
        <v>99.988240260878044</v>
      </c>
    </row>
    <row r="6421" spans="1:25">
      <c r="A6421" s="254"/>
      <c r="B6421" s="254"/>
      <c r="C6421" s="254"/>
      <c r="D6421" s="254"/>
      <c r="E6421" s="254"/>
      <c r="F6421" s="254"/>
      <c r="G6421" s="260"/>
    </row>
    <row r="6422" spans="1:25" ht="15" thickBot="1">
      <c r="A6422" s="32" t="s">
        <v>0</v>
      </c>
      <c r="B6422" s="32" t="s">
        <v>0</v>
      </c>
      <c r="C6422" s="32" t="s">
        <v>0</v>
      </c>
      <c r="D6422" s="32" t="s">
        <v>0</v>
      </c>
      <c r="E6422" s="32" t="s">
        <v>0</v>
      </c>
      <c r="F6422" s="32" t="s">
        <v>0</v>
      </c>
      <c r="G6422" s="154" t="s">
        <v>0</v>
      </c>
      <c r="H6422" s="37" t="s">
        <v>0</v>
      </c>
      <c r="I6422" s="37"/>
      <c r="J6422" s="37"/>
      <c r="K6422" s="37"/>
      <c r="L6422" s="37" t="s">
        <v>0</v>
      </c>
      <c r="M6422" s="37" t="s">
        <v>0</v>
      </c>
      <c r="N6422" s="37" t="s">
        <v>0</v>
      </c>
      <c r="O6422" s="37" t="s">
        <v>0</v>
      </c>
      <c r="P6422" s="37" t="s">
        <v>0</v>
      </c>
      <c r="Q6422" s="37"/>
      <c r="R6422" s="37"/>
      <c r="S6422" s="37"/>
      <c r="T6422" s="37" t="s">
        <v>0</v>
      </c>
      <c r="U6422" s="37" t="s">
        <v>0</v>
      </c>
      <c r="V6422" s="37" t="s">
        <v>0</v>
      </c>
      <c r="W6422" s="37" t="s">
        <v>0</v>
      </c>
      <c r="X6422" s="37" t="s">
        <v>0</v>
      </c>
      <c r="Y6422" s="219"/>
    </row>
    <row r="6423" spans="1:25" ht="41.4" thickBot="1">
      <c r="A6423" s="24" t="s">
        <v>123</v>
      </c>
      <c r="B6423" s="24" t="s">
        <v>124</v>
      </c>
      <c r="C6423" s="24" t="s">
        <v>125</v>
      </c>
      <c r="D6423" s="25" t="s">
        <v>0</v>
      </c>
      <c r="E6423" s="24" t="s">
        <v>126</v>
      </c>
      <c r="F6423" s="24" t="s">
        <v>127</v>
      </c>
      <c r="G6423" s="151" t="s">
        <v>128</v>
      </c>
      <c r="H6423" s="24" t="s">
        <v>1</v>
      </c>
      <c r="I6423" s="1" t="s">
        <v>3093</v>
      </c>
      <c r="J6423" s="1" t="s">
        <v>3130</v>
      </c>
      <c r="K6423" s="1" t="s">
        <v>3</v>
      </c>
      <c r="L6423" s="1" t="s">
        <v>4</v>
      </c>
      <c r="M6423" s="1" t="s">
        <v>5</v>
      </c>
      <c r="N6423" s="1" t="s">
        <v>6</v>
      </c>
      <c r="O6423" s="1" t="s">
        <v>7</v>
      </c>
      <c r="P6423" s="1" t="s">
        <v>8</v>
      </c>
      <c r="Q6423" s="1" t="s">
        <v>3344</v>
      </c>
      <c r="R6423" s="1" t="s">
        <v>3427</v>
      </c>
      <c r="S6423" s="1" t="s">
        <v>3447</v>
      </c>
      <c r="T6423" s="1" t="s">
        <v>3448</v>
      </c>
      <c r="U6423" s="1" t="s">
        <v>3452</v>
      </c>
      <c r="V6423" s="1" t="s">
        <v>3449</v>
      </c>
      <c r="W6423" s="1" t="s">
        <v>3450</v>
      </c>
      <c r="X6423" s="1" t="s">
        <v>3451</v>
      </c>
      <c r="Y6423" s="216" t="s">
        <v>3385</v>
      </c>
    </row>
    <row r="6424" spans="1:25">
      <c r="A6424" s="26" t="s">
        <v>0</v>
      </c>
      <c r="B6424" s="26" t="s">
        <v>0</v>
      </c>
      <c r="C6424" s="26" t="s">
        <v>0</v>
      </c>
      <c r="D6424" s="27" t="s">
        <v>0</v>
      </c>
      <c r="E6424" s="27" t="s">
        <v>0</v>
      </c>
      <c r="F6424" s="28" t="s">
        <v>0</v>
      </c>
      <c r="G6424" s="152" t="s">
        <v>0</v>
      </c>
      <c r="H6424" s="29" t="s">
        <v>0</v>
      </c>
      <c r="I6424" s="45">
        <v>1</v>
      </c>
      <c r="J6424" s="45">
        <v>3</v>
      </c>
      <c r="K6424" s="45" t="s">
        <v>9</v>
      </c>
      <c r="L6424" s="45">
        <v>5</v>
      </c>
      <c r="M6424" s="45">
        <v>6</v>
      </c>
      <c r="N6424" s="45">
        <v>7</v>
      </c>
      <c r="O6424" s="45">
        <v>8</v>
      </c>
      <c r="P6424" s="45">
        <v>9</v>
      </c>
      <c r="Q6424" s="45">
        <v>1</v>
      </c>
      <c r="R6424" s="45">
        <v>2</v>
      </c>
      <c r="S6424" s="45">
        <v>3</v>
      </c>
      <c r="T6424" s="45" t="s">
        <v>3453</v>
      </c>
      <c r="U6424" s="45">
        <v>5</v>
      </c>
      <c r="V6424" s="45">
        <v>6</v>
      </c>
      <c r="W6424" s="45">
        <v>7</v>
      </c>
      <c r="X6424" s="45" t="s">
        <v>3454</v>
      </c>
      <c r="Y6424" s="276">
        <v>9</v>
      </c>
    </row>
    <row r="6425" spans="1:25" s="113" customFormat="1" ht="20.399999999999999">
      <c r="A6425" s="133" t="s">
        <v>2045</v>
      </c>
      <c r="B6425" s="133" t="s">
        <v>172</v>
      </c>
      <c r="C6425" s="109" t="s">
        <v>912</v>
      </c>
      <c r="D6425" s="109" t="s">
        <v>2144</v>
      </c>
      <c r="E6425" s="98" t="s">
        <v>0</v>
      </c>
      <c r="F6425" s="98" t="s">
        <v>0</v>
      </c>
      <c r="G6425" s="153" t="s">
        <v>0</v>
      </c>
      <c r="H6425" s="98" t="s">
        <v>2145</v>
      </c>
      <c r="I6425" s="110"/>
      <c r="J6425" s="110"/>
      <c r="K6425" s="110"/>
      <c r="L6425" s="110" t="s">
        <v>0</v>
      </c>
      <c r="M6425" s="110" t="s">
        <v>0</v>
      </c>
      <c r="N6425" s="110" t="s">
        <v>0</v>
      </c>
      <c r="O6425" s="110" t="s">
        <v>0</v>
      </c>
      <c r="P6425" s="110" t="s">
        <v>0</v>
      </c>
      <c r="Q6425" s="110"/>
      <c r="R6425" s="110"/>
      <c r="S6425" s="110"/>
      <c r="T6425" s="110" t="s">
        <v>0</v>
      </c>
      <c r="U6425" s="110" t="s">
        <v>0</v>
      </c>
      <c r="V6425" s="110" t="s">
        <v>0</v>
      </c>
      <c r="W6425" s="110" t="s">
        <v>0</v>
      </c>
      <c r="X6425" s="110" t="s">
        <v>0</v>
      </c>
      <c r="Y6425" s="217"/>
    </row>
    <row r="6426" spans="1:25" ht="20.399999999999999">
      <c r="A6426" s="20" t="s">
        <v>0</v>
      </c>
      <c r="B6426" s="20" t="s">
        <v>0</v>
      </c>
      <c r="C6426" s="20" t="s">
        <v>0</v>
      </c>
      <c r="D6426" s="21" t="s">
        <v>0</v>
      </c>
      <c r="E6426" s="21" t="s">
        <v>0</v>
      </c>
      <c r="F6426" s="21" t="s">
        <v>0</v>
      </c>
      <c r="G6426" s="150" t="s">
        <v>0</v>
      </c>
      <c r="H6426" s="30" t="s">
        <v>33</v>
      </c>
      <c r="I6426" s="31">
        <f t="shared" si="4417"/>
        <v>711300</v>
      </c>
      <c r="J6426" s="31">
        <f t="shared" ref="J6426:P6426" si="4433">SUM(J6427,J6435,J6437)</f>
        <v>711300</v>
      </c>
      <c r="K6426" s="31">
        <f t="shared" si="4418"/>
        <v>0</v>
      </c>
      <c r="L6426" s="31">
        <f t="shared" si="4433"/>
        <v>0</v>
      </c>
      <c r="M6426" s="31">
        <f t="shared" si="4433"/>
        <v>0</v>
      </c>
      <c r="N6426" s="31">
        <f t="shared" si="4433"/>
        <v>0</v>
      </c>
      <c r="O6426" s="31">
        <f t="shared" si="4433"/>
        <v>0</v>
      </c>
      <c r="P6426" s="31">
        <f t="shared" si="4433"/>
        <v>0</v>
      </c>
      <c r="Q6426" s="31">
        <f>SUM(Q6427,Q6435,Q6437)</f>
        <v>730519</v>
      </c>
      <c r="R6426" s="31">
        <f>SUM(R6427,R6435,R6437)</f>
        <v>730519</v>
      </c>
      <c r="S6426" s="31">
        <f>SUM(S6427,S6435,S6437)</f>
        <v>563400</v>
      </c>
      <c r="T6426" s="31">
        <f t="shared" ref="T6426:X6426" si="4434">SUM(T6427,T6435,T6437)</f>
        <v>167119</v>
      </c>
      <c r="U6426" s="31">
        <f t="shared" si="4434"/>
        <v>61214</v>
      </c>
      <c r="V6426" s="31">
        <f t="shared" si="4434"/>
        <v>56764</v>
      </c>
      <c r="W6426" s="31">
        <f t="shared" si="4434"/>
        <v>49141</v>
      </c>
      <c r="X6426" s="31">
        <f t="shared" si="4434"/>
        <v>730519</v>
      </c>
      <c r="Y6426" s="220">
        <f t="shared" ref="Y6426:Y6466" si="4435">IF(R6426=0,0,(X6426/R6426)*100)</f>
        <v>100</v>
      </c>
    </row>
    <row r="6427" spans="1:25">
      <c r="A6427" s="23" t="s">
        <v>2045</v>
      </c>
      <c r="B6427" s="23" t="s">
        <v>172</v>
      </c>
      <c r="C6427" s="23" t="s">
        <v>912</v>
      </c>
      <c r="D6427" s="23" t="s">
        <v>2144</v>
      </c>
      <c r="E6427" s="21" t="s">
        <v>132</v>
      </c>
      <c r="F6427" s="21" t="s">
        <v>0</v>
      </c>
      <c r="G6427" s="150" t="s">
        <v>0</v>
      </c>
      <c r="H6427" s="21" t="s">
        <v>11</v>
      </c>
      <c r="I6427" s="66">
        <f t="shared" si="4417"/>
        <v>562447</v>
      </c>
      <c r="J6427" s="66">
        <f t="shared" ref="J6427:P6427" si="4436">SUM(J6428,J6429)</f>
        <v>562447</v>
      </c>
      <c r="K6427" s="66">
        <f t="shared" si="4418"/>
        <v>0</v>
      </c>
      <c r="L6427" s="66">
        <f t="shared" si="4436"/>
        <v>0</v>
      </c>
      <c r="M6427" s="66">
        <f t="shared" si="4436"/>
        <v>0</v>
      </c>
      <c r="N6427" s="66">
        <f t="shared" si="4436"/>
        <v>0</v>
      </c>
      <c r="O6427" s="66">
        <f t="shared" si="4436"/>
        <v>0</v>
      </c>
      <c r="P6427" s="66">
        <f t="shared" si="4436"/>
        <v>0</v>
      </c>
      <c r="Q6427" s="66">
        <f>SUM(Q6428,Q6429)</f>
        <v>579790</v>
      </c>
      <c r="R6427" s="66">
        <f>SUM(R6428,R6429)</f>
        <v>579790</v>
      </c>
      <c r="S6427" s="66">
        <f>SUM(S6428,S6429)</f>
        <v>446789</v>
      </c>
      <c r="T6427" s="66">
        <f t="shared" ref="T6427:X6427" si="4437">SUM(T6428,T6429)</f>
        <v>133001</v>
      </c>
      <c r="U6427" s="66">
        <f t="shared" si="4437"/>
        <v>44409</v>
      </c>
      <c r="V6427" s="66">
        <f t="shared" si="4437"/>
        <v>44309</v>
      </c>
      <c r="W6427" s="66">
        <f t="shared" si="4437"/>
        <v>44283</v>
      </c>
      <c r="X6427" s="66">
        <f t="shared" si="4437"/>
        <v>579790</v>
      </c>
      <c r="Y6427" s="208">
        <f t="shared" si="4435"/>
        <v>100</v>
      </c>
    </row>
    <row r="6428" spans="1:25">
      <c r="A6428" s="23" t="s">
        <v>2045</v>
      </c>
      <c r="B6428" s="23" t="s">
        <v>172</v>
      </c>
      <c r="C6428" s="23" t="s">
        <v>912</v>
      </c>
      <c r="D6428" s="23" t="s">
        <v>2144</v>
      </c>
      <c r="E6428" s="22">
        <v>6111</v>
      </c>
      <c r="F6428" s="23"/>
      <c r="G6428" s="128" t="s">
        <v>3150</v>
      </c>
      <c r="H6428" s="32" t="s">
        <v>12</v>
      </c>
      <c r="I6428" s="44">
        <f t="shared" si="4417"/>
        <v>489947</v>
      </c>
      <c r="J6428" s="44">
        <v>489947</v>
      </c>
      <c r="K6428" s="44">
        <f t="shared" si="4418"/>
        <v>0</v>
      </c>
      <c r="L6428" s="44">
        <v>0</v>
      </c>
      <c r="M6428" s="44">
        <v>0</v>
      </c>
      <c r="N6428" s="44">
        <v>0</v>
      </c>
      <c r="O6428" s="44">
        <v>0</v>
      </c>
      <c r="P6428" s="44">
        <v>0</v>
      </c>
      <c r="Q6428" s="44">
        <v>507290</v>
      </c>
      <c r="R6428" s="44">
        <v>507290</v>
      </c>
      <c r="S6428" s="44">
        <v>389385</v>
      </c>
      <c r="T6428" s="44">
        <f t="shared" ref="T6428:T6465" si="4438">U6428+V6428+W6428</f>
        <v>117905</v>
      </c>
      <c r="U6428" s="44">
        <v>39302</v>
      </c>
      <c r="V6428" s="44">
        <v>39302</v>
      </c>
      <c r="W6428" s="44">
        <v>39301</v>
      </c>
      <c r="X6428" s="44">
        <f t="shared" ref="X6428:X6465" si="4439">S6428+T6428</f>
        <v>507290</v>
      </c>
      <c r="Y6428" s="209">
        <f t="shared" si="4435"/>
        <v>100</v>
      </c>
    </row>
    <row r="6429" spans="1:25">
      <c r="A6429" s="20" t="s">
        <v>2045</v>
      </c>
      <c r="B6429" s="20" t="s">
        <v>172</v>
      </c>
      <c r="C6429" s="20" t="s">
        <v>912</v>
      </c>
      <c r="D6429" s="20" t="s">
        <v>2144</v>
      </c>
      <c r="E6429" s="20" t="s">
        <v>134</v>
      </c>
      <c r="F6429" s="23" t="s">
        <v>0</v>
      </c>
      <c r="G6429" s="154" t="s">
        <v>0</v>
      </c>
      <c r="H6429" s="21" t="s">
        <v>13</v>
      </c>
      <c r="I6429" s="66">
        <f t="shared" si="4417"/>
        <v>72500</v>
      </c>
      <c r="J6429" s="66">
        <f t="shared" ref="J6429:P6429" si="4440">SUM(J6430:J6434)</f>
        <v>72500</v>
      </c>
      <c r="K6429" s="66">
        <f t="shared" si="4418"/>
        <v>0</v>
      </c>
      <c r="L6429" s="66">
        <f t="shared" si="4440"/>
        <v>0</v>
      </c>
      <c r="M6429" s="66">
        <f t="shared" si="4440"/>
        <v>0</v>
      </c>
      <c r="N6429" s="66">
        <f t="shared" si="4440"/>
        <v>0</v>
      </c>
      <c r="O6429" s="66">
        <f t="shared" si="4440"/>
        <v>0</v>
      </c>
      <c r="P6429" s="66">
        <f t="shared" si="4440"/>
        <v>0</v>
      </c>
      <c r="Q6429" s="66">
        <f>SUM(Q6430:Q6434)</f>
        <v>72500</v>
      </c>
      <c r="R6429" s="66">
        <f>SUM(R6430:R6434)</f>
        <v>72500</v>
      </c>
      <c r="S6429" s="66">
        <f>SUM(S6430:S6434)</f>
        <v>57404</v>
      </c>
      <c r="T6429" s="66">
        <f t="shared" ref="T6429:X6429" si="4441">SUM(T6430:T6434)</f>
        <v>15096</v>
      </c>
      <c r="U6429" s="66">
        <f t="shared" si="4441"/>
        <v>5107</v>
      </c>
      <c r="V6429" s="66">
        <f t="shared" si="4441"/>
        <v>5007</v>
      </c>
      <c r="W6429" s="66">
        <f t="shared" si="4441"/>
        <v>4982</v>
      </c>
      <c r="X6429" s="66">
        <f t="shared" si="4441"/>
        <v>72500</v>
      </c>
      <c r="Y6429" s="208">
        <f t="shared" si="4435"/>
        <v>100</v>
      </c>
    </row>
    <row r="6430" spans="1:25">
      <c r="A6430" s="23" t="s">
        <v>2045</v>
      </c>
      <c r="B6430" s="23" t="s">
        <v>172</v>
      </c>
      <c r="C6430" s="23" t="s">
        <v>912</v>
      </c>
      <c r="D6430" s="23" t="s">
        <v>2144</v>
      </c>
      <c r="E6430" s="22">
        <v>6112</v>
      </c>
      <c r="F6430" s="23" t="s">
        <v>2146</v>
      </c>
      <c r="G6430" s="128" t="s">
        <v>3150</v>
      </c>
      <c r="H6430" s="32" t="s">
        <v>16</v>
      </c>
      <c r="I6430" s="44">
        <f t="shared" si="4417"/>
        <v>12020</v>
      </c>
      <c r="J6430" s="44">
        <v>12020</v>
      </c>
      <c r="K6430" s="44">
        <f t="shared" si="4418"/>
        <v>0</v>
      </c>
      <c r="L6430" s="44">
        <v>0</v>
      </c>
      <c r="M6430" s="44">
        <v>0</v>
      </c>
      <c r="N6430" s="44">
        <v>0</v>
      </c>
      <c r="O6430" s="44">
        <v>0</v>
      </c>
      <c r="P6430" s="44">
        <v>0</v>
      </c>
      <c r="Q6430" s="44">
        <v>12020</v>
      </c>
      <c r="R6430" s="44">
        <v>12020</v>
      </c>
      <c r="S6430" s="44">
        <v>8697</v>
      </c>
      <c r="T6430" s="44">
        <f t="shared" si="4438"/>
        <v>3323</v>
      </c>
      <c r="U6430" s="44">
        <v>1107</v>
      </c>
      <c r="V6430" s="44">
        <v>1107</v>
      </c>
      <c r="W6430" s="44">
        <v>1109</v>
      </c>
      <c r="X6430" s="44">
        <f t="shared" si="4439"/>
        <v>12020</v>
      </c>
      <c r="Y6430" s="209">
        <f t="shared" si="4435"/>
        <v>100</v>
      </c>
    </row>
    <row r="6431" spans="1:25">
      <c r="A6431" s="23" t="s">
        <v>2045</v>
      </c>
      <c r="B6431" s="23" t="s">
        <v>172</v>
      </c>
      <c r="C6431" s="23" t="s">
        <v>912</v>
      </c>
      <c r="D6431" s="23" t="s">
        <v>2144</v>
      </c>
      <c r="E6431" s="22">
        <v>6112</v>
      </c>
      <c r="F6431" s="23" t="s">
        <v>2147</v>
      </c>
      <c r="G6431" s="128" t="s">
        <v>3150</v>
      </c>
      <c r="H6431" s="32" t="s">
        <v>19</v>
      </c>
      <c r="I6431" s="44">
        <f t="shared" si="4417"/>
        <v>45980</v>
      </c>
      <c r="J6431" s="44">
        <v>45980</v>
      </c>
      <c r="K6431" s="44">
        <f t="shared" si="4418"/>
        <v>0</v>
      </c>
      <c r="L6431" s="44">
        <v>0</v>
      </c>
      <c r="M6431" s="44">
        <v>0</v>
      </c>
      <c r="N6431" s="44">
        <v>0</v>
      </c>
      <c r="O6431" s="44">
        <v>0</v>
      </c>
      <c r="P6431" s="44">
        <v>0</v>
      </c>
      <c r="Q6431" s="44">
        <v>45980</v>
      </c>
      <c r="R6431" s="44">
        <v>45980</v>
      </c>
      <c r="S6431" s="44">
        <v>34207</v>
      </c>
      <c r="T6431" s="44">
        <f t="shared" si="4438"/>
        <v>11773</v>
      </c>
      <c r="U6431" s="44">
        <v>4000</v>
      </c>
      <c r="V6431" s="44">
        <v>3900</v>
      </c>
      <c r="W6431" s="44">
        <v>3873</v>
      </c>
      <c r="X6431" s="44">
        <f t="shared" si="4439"/>
        <v>45980</v>
      </c>
      <c r="Y6431" s="209">
        <f t="shared" si="4435"/>
        <v>100</v>
      </c>
    </row>
    <row r="6432" spans="1:25">
      <c r="A6432" s="23" t="s">
        <v>2045</v>
      </c>
      <c r="B6432" s="23" t="s">
        <v>172</v>
      </c>
      <c r="C6432" s="23" t="s">
        <v>912</v>
      </c>
      <c r="D6432" s="23" t="s">
        <v>2144</v>
      </c>
      <c r="E6432" s="22">
        <v>6112</v>
      </c>
      <c r="F6432" s="23" t="s">
        <v>2148</v>
      </c>
      <c r="G6432" s="128" t="s">
        <v>3150</v>
      </c>
      <c r="H6432" s="32" t="s">
        <v>17</v>
      </c>
      <c r="I6432" s="44">
        <f t="shared" si="4417"/>
        <v>9500</v>
      </c>
      <c r="J6432" s="44">
        <v>9500</v>
      </c>
      <c r="K6432" s="44">
        <f t="shared" si="4418"/>
        <v>0</v>
      </c>
      <c r="L6432" s="44">
        <v>0</v>
      </c>
      <c r="M6432" s="44">
        <v>0</v>
      </c>
      <c r="N6432" s="44">
        <v>0</v>
      </c>
      <c r="O6432" s="44">
        <v>0</v>
      </c>
      <c r="P6432" s="44">
        <v>0</v>
      </c>
      <c r="Q6432" s="44">
        <v>9500</v>
      </c>
      <c r="R6432" s="44">
        <v>9500</v>
      </c>
      <c r="S6432" s="44">
        <v>9500</v>
      </c>
      <c r="T6432" s="44">
        <f t="shared" si="4438"/>
        <v>0</v>
      </c>
      <c r="U6432" s="44"/>
      <c r="V6432" s="44"/>
      <c r="W6432" s="44"/>
      <c r="X6432" s="44">
        <f t="shared" si="4439"/>
        <v>9500</v>
      </c>
      <c r="Y6432" s="209">
        <f t="shared" si="4435"/>
        <v>100</v>
      </c>
    </row>
    <row r="6433" spans="1:25">
      <c r="A6433" s="23" t="s">
        <v>2045</v>
      </c>
      <c r="B6433" s="23" t="s">
        <v>172</v>
      </c>
      <c r="C6433" s="23" t="s">
        <v>912</v>
      </c>
      <c r="D6433" s="23" t="s">
        <v>2144</v>
      </c>
      <c r="E6433" s="22">
        <v>6112</v>
      </c>
      <c r="F6433" s="23" t="s">
        <v>2149</v>
      </c>
      <c r="G6433" s="128" t="s">
        <v>3150</v>
      </c>
      <c r="H6433" s="32" t="s">
        <v>15</v>
      </c>
      <c r="I6433" s="44">
        <f t="shared" si="4417"/>
        <v>0</v>
      </c>
      <c r="J6433" s="44">
        <v>0</v>
      </c>
      <c r="K6433" s="44">
        <f t="shared" si="4418"/>
        <v>0</v>
      </c>
      <c r="L6433" s="44">
        <v>0</v>
      </c>
      <c r="M6433" s="44">
        <v>0</v>
      </c>
      <c r="N6433" s="44">
        <v>0</v>
      </c>
      <c r="O6433" s="44">
        <v>0</v>
      </c>
      <c r="P6433" s="44">
        <v>0</v>
      </c>
      <c r="Q6433" s="44">
        <v>0</v>
      </c>
      <c r="R6433" s="44">
        <v>0</v>
      </c>
      <c r="S6433" s="44">
        <v>0</v>
      </c>
      <c r="T6433" s="44">
        <f t="shared" si="4438"/>
        <v>0</v>
      </c>
      <c r="U6433" s="44"/>
      <c r="V6433" s="44"/>
      <c r="W6433" s="44"/>
      <c r="X6433" s="44">
        <f t="shared" si="4439"/>
        <v>0</v>
      </c>
      <c r="Y6433" s="209">
        <f t="shared" si="4435"/>
        <v>0</v>
      </c>
    </row>
    <row r="6434" spans="1:25">
      <c r="A6434" s="23" t="s">
        <v>2045</v>
      </c>
      <c r="B6434" s="23" t="s">
        <v>172</v>
      </c>
      <c r="C6434" s="23" t="s">
        <v>912</v>
      </c>
      <c r="D6434" s="23" t="s">
        <v>2144</v>
      </c>
      <c r="E6434" s="22">
        <v>6112</v>
      </c>
      <c r="F6434" s="23" t="s">
        <v>2150</v>
      </c>
      <c r="G6434" s="128" t="s">
        <v>3150</v>
      </c>
      <c r="H6434" s="32" t="s">
        <v>18</v>
      </c>
      <c r="I6434" s="44">
        <f t="shared" si="4417"/>
        <v>5000</v>
      </c>
      <c r="J6434" s="44">
        <v>5000</v>
      </c>
      <c r="K6434" s="44">
        <f t="shared" si="4418"/>
        <v>0</v>
      </c>
      <c r="L6434" s="44">
        <v>0</v>
      </c>
      <c r="M6434" s="44">
        <v>0</v>
      </c>
      <c r="N6434" s="44">
        <v>0</v>
      </c>
      <c r="O6434" s="44">
        <v>0</v>
      </c>
      <c r="P6434" s="44">
        <v>0</v>
      </c>
      <c r="Q6434" s="44">
        <v>5000</v>
      </c>
      <c r="R6434" s="44">
        <v>5000</v>
      </c>
      <c r="S6434" s="44">
        <v>5000</v>
      </c>
      <c r="T6434" s="44">
        <f t="shared" si="4438"/>
        <v>0</v>
      </c>
      <c r="U6434" s="44"/>
      <c r="V6434" s="44"/>
      <c r="W6434" s="44"/>
      <c r="X6434" s="44">
        <f t="shared" si="4439"/>
        <v>5000</v>
      </c>
      <c r="Y6434" s="209">
        <f t="shared" si="4435"/>
        <v>100</v>
      </c>
    </row>
    <row r="6435" spans="1:25">
      <c r="A6435" s="23" t="s">
        <v>2045</v>
      </c>
      <c r="B6435" s="23" t="s">
        <v>172</v>
      </c>
      <c r="C6435" s="23" t="s">
        <v>912</v>
      </c>
      <c r="D6435" s="23" t="s">
        <v>2144</v>
      </c>
      <c r="E6435" s="21" t="s">
        <v>139</v>
      </c>
      <c r="F6435" s="21" t="s">
        <v>0</v>
      </c>
      <c r="G6435" s="150" t="s">
        <v>0</v>
      </c>
      <c r="H6435" s="21" t="s">
        <v>21</v>
      </c>
      <c r="I6435" s="66">
        <f t="shared" si="4417"/>
        <v>52000</v>
      </c>
      <c r="J6435" s="66">
        <f t="shared" ref="J6435:X6435" si="4442">SUM(J6436)</f>
        <v>52000</v>
      </c>
      <c r="K6435" s="66">
        <f t="shared" si="4418"/>
        <v>0</v>
      </c>
      <c r="L6435" s="66">
        <f t="shared" si="4442"/>
        <v>0</v>
      </c>
      <c r="M6435" s="66">
        <f t="shared" si="4442"/>
        <v>0</v>
      </c>
      <c r="N6435" s="66">
        <f t="shared" si="4442"/>
        <v>0</v>
      </c>
      <c r="O6435" s="66">
        <f t="shared" si="4442"/>
        <v>0</v>
      </c>
      <c r="P6435" s="66">
        <f t="shared" si="4442"/>
        <v>0</v>
      </c>
      <c r="Q6435" s="66">
        <f t="shared" si="4442"/>
        <v>53821</v>
      </c>
      <c r="R6435" s="66">
        <f t="shared" si="4442"/>
        <v>53821</v>
      </c>
      <c r="S6435" s="66">
        <f t="shared" si="4442"/>
        <v>41509</v>
      </c>
      <c r="T6435" s="66">
        <f t="shared" si="4442"/>
        <v>12312</v>
      </c>
      <c r="U6435" s="66">
        <f t="shared" si="4442"/>
        <v>4500</v>
      </c>
      <c r="V6435" s="66">
        <f t="shared" si="4442"/>
        <v>4500</v>
      </c>
      <c r="W6435" s="66">
        <f t="shared" si="4442"/>
        <v>3312</v>
      </c>
      <c r="X6435" s="66">
        <f t="shared" si="4442"/>
        <v>53821</v>
      </c>
      <c r="Y6435" s="208">
        <f t="shared" si="4435"/>
        <v>100</v>
      </c>
    </row>
    <row r="6436" spans="1:25">
      <c r="A6436" s="23" t="s">
        <v>2045</v>
      </c>
      <c r="B6436" s="23" t="s">
        <v>172</v>
      </c>
      <c r="C6436" s="23" t="s">
        <v>912</v>
      </c>
      <c r="D6436" s="23" t="s">
        <v>2144</v>
      </c>
      <c r="E6436" s="22">
        <v>6121</v>
      </c>
      <c r="F6436" s="23"/>
      <c r="G6436" s="128" t="s">
        <v>3150</v>
      </c>
      <c r="H6436" s="32" t="s">
        <v>22</v>
      </c>
      <c r="I6436" s="44">
        <f t="shared" si="4417"/>
        <v>52000</v>
      </c>
      <c r="J6436" s="44">
        <v>52000</v>
      </c>
      <c r="K6436" s="44">
        <f t="shared" si="4418"/>
        <v>0</v>
      </c>
      <c r="L6436" s="44">
        <v>0</v>
      </c>
      <c r="M6436" s="44">
        <v>0</v>
      </c>
      <c r="N6436" s="44">
        <v>0</v>
      </c>
      <c r="O6436" s="44">
        <v>0</v>
      </c>
      <c r="P6436" s="44">
        <v>0</v>
      </c>
      <c r="Q6436" s="44">
        <v>53821</v>
      </c>
      <c r="R6436" s="44">
        <v>53821</v>
      </c>
      <c r="S6436" s="44">
        <v>41509</v>
      </c>
      <c r="T6436" s="44">
        <f t="shared" si="4438"/>
        <v>12312</v>
      </c>
      <c r="U6436" s="44">
        <v>4500</v>
      </c>
      <c r="V6436" s="44">
        <v>4500</v>
      </c>
      <c r="W6436" s="44">
        <v>3312</v>
      </c>
      <c r="X6436" s="44">
        <f t="shared" si="4439"/>
        <v>53821</v>
      </c>
      <c r="Y6436" s="209">
        <f t="shared" si="4435"/>
        <v>100</v>
      </c>
    </row>
    <row r="6437" spans="1:25">
      <c r="A6437" s="23" t="s">
        <v>2045</v>
      </c>
      <c r="B6437" s="23" t="s">
        <v>172</v>
      </c>
      <c r="C6437" s="23" t="s">
        <v>912</v>
      </c>
      <c r="D6437" s="23" t="s">
        <v>2144</v>
      </c>
      <c r="E6437" s="21" t="s">
        <v>141</v>
      </c>
      <c r="F6437" s="21" t="s">
        <v>0</v>
      </c>
      <c r="G6437" s="150" t="s">
        <v>0</v>
      </c>
      <c r="H6437" s="21" t="s">
        <v>23</v>
      </c>
      <c r="I6437" s="66">
        <f t="shared" si="4417"/>
        <v>96853</v>
      </c>
      <c r="J6437" s="66">
        <f t="shared" ref="J6437:P6437" si="4443">SUM(J6438:J6446)</f>
        <v>96853</v>
      </c>
      <c r="K6437" s="66">
        <f t="shared" si="4418"/>
        <v>0</v>
      </c>
      <c r="L6437" s="66">
        <f t="shared" si="4443"/>
        <v>0</v>
      </c>
      <c r="M6437" s="66">
        <f t="shared" si="4443"/>
        <v>0</v>
      </c>
      <c r="N6437" s="66">
        <f t="shared" si="4443"/>
        <v>0</v>
      </c>
      <c r="O6437" s="66">
        <f t="shared" si="4443"/>
        <v>0</v>
      </c>
      <c r="P6437" s="66">
        <f t="shared" si="4443"/>
        <v>0</v>
      </c>
      <c r="Q6437" s="66">
        <f>SUM(Q6438:Q6446)</f>
        <v>96908</v>
      </c>
      <c r="R6437" s="66">
        <f>SUM(R6438:R6446)</f>
        <v>96908</v>
      </c>
      <c r="S6437" s="66">
        <f>SUM(S6438:S6446)</f>
        <v>75102</v>
      </c>
      <c r="T6437" s="66">
        <f t="shared" ref="T6437:X6437" si="4444">SUM(T6438:T6446)</f>
        <v>21806</v>
      </c>
      <c r="U6437" s="66">
        <f t="shared" si="4444"/>
        <v>12305</v>
      </c>
      <c r="V6437" s="66">
        <f t="shared" si="4444"/>
        <v>7955</v>
      </c>
      <c r="W6437" s="66">
        <f t="shared" si="4444"/>
        <v>1546</v>
      </c>
      <c r="X6437" s="66">
        <f t="shared" si="4444"/>
        <v>96908</v>
      </c>
      <c r="Y6437" s="208">
        <f t="shared" si="4435"/>
        <v>100</v>
      </c>
    </row>
    <row r="6438" spans="1:25">
      <c r="A6438" s="23" t="s">
        <v>2045</v>
      </c>
      <c r="B6438" s="23" t="s">
        <v>172</v>
      </c>
      <c r="C6438" s="23" t="s">
        <v>912</v>
      </c>
      <c r="D6438" s="23" t="s">
        <v>2144</v>
      </c>
      <c r="E6438" s="22">
        <v>6131</v>
      </c>
      <c r="F6438" s="23"/>
      <c r="G6438" s="128" t="s">
        <v>3150</v>
      </c>
      <c r="H6438" s="32" t="s">
        <v>24</v>
      </c>
      <c r="I6438" s="44">
        <f t="shared" si="4417"/>
        <v>0</v>
      </c>
      <c r="J6438" s="44">
        <v>0</v>
      </c>
      <c r="K6438" s="44">
        <f t="shared" si="4418"/>
        <v>0</v>
      </c>
      <c r="L6438" s="44">
        <v>0</v>
      </c>
      <c r="M6438" s="44">
        <v>0</v>
      </c>
      <c r="N6438" s="44">
        <v>0</v>
      </c>
      <c r="O6438" s="44">
        <v>0</v>
      </c>
      <c r="P6438" s="44">
        <v>0</v>
      </c>
      <c r="Q6438" s="44">
        <v>0</v>
      </c>
      <c r="R6438" s="44">
        <v>0</v>
      </c>
      <c r="S6438" s="44">
        <v>0</v>
      </c>
      <c r="T6438" s="44">
        <f t="shared" si="4438"/>
        <v>0</v>
      </c>
      <c r="U6438" s="44"/>
      <c r="V6438" s="44"/>
      <c r="W6438" s="44"/>
      <c r="X6438" s="44">
        <f t="shared" si="4439"/>
        <v>0</v>
      </c>
      <c r="Y6438" s="209">
        <f t="shared" si="4435"/>
        <v>0</v>
      </c>
    </row>
    <row r="6439" spans="1:25">
      <c r="A6439" s="23" t="s">
        <v>2045</v>
      </c>
      <c r="B6439" s="23" t="s">
        <v>172</v>
      </c>
      <c r="C6439" s="23" t="s">
        <v>912</v>
      </c>
      <c r="D6439" s="23" t="s">
        <v>2144</v>
      </c>
      <c r="E6439" s="22">
        <v>6132</v>
      </c>
      <c r="F6439" s="23"/>
      <c r="G6439" s="128" t="s">
        <v>3150</v>
      </c>
      <c r="H6439" s="32" t="s">
        <v>25</v>
      </c>
      <c r="I6439" s="44">
        <f t="shared" si="4417"/>
        <v>10000</v>
      </c>
      <c r="J6439" s="44">
        <v>10000</v>
      </c>
      <c r="K6439" s="44">
        <f t="shared" si="4418"/>
        <v>0</v>
      </c>
      <c r="L6439" s="44">
        <v>0</v>
      </c>
      <c r="M6439" s="44">
        <v>0</v>
      </c>
      <c r="N6439" s="44">
        <v>0</v>
      </c>
      <c r="O6439" s="44">
        <v>0</v>
      </c>
      <c r="P6439" s="44">
        <v>0</v>
      </c>
      <c r="Q6439" s="44">
        <v>10000</v>
      </c>
      <c r="R6439" s="44">
        <v>10000</v>
      </c>
      <c r="S6439" s="44">
        <v>7500</v>
      </c>
      <c r="T6439" s="44">
        <f t="shared" si="4438"/>
        <v>2500</v>
      </c>
      <c r="U6439" s="44">
        <v>2000</v>
      </c>
      <c r="V6439" s="44">
        <v>500</v>
      </c>
      <c r="W6439" s="44"/>
      <c r="X6439" s="44">
        <f t="shared" si="4439"/>
        <v>10000</v>
      </c>
      <c r="Y6439" s="209">
        <f t="shared" si="4435"/>
        <v>100</v>
      </c>
    </row>
    <row r="6440" spans="1:25">
      <c r="A6440" s="23" t="s">
        <v>2045</v>
      </c>
      <c r="B6440" s="23" t="s">
        <v>172</v>
      </c>
      <c r="C6440" s="23" t="s">
        <v>912</v>
      </c>
      <c r="D6440" s="23" t="s">
        <v>2144</v>
      </c>
      <c r="E6440" s="22">
        <v>6133</v>
      </c>
      <c r="F6440" s="23"/>
      <c r="G6440" s="128" t="s">
        <v>3150</v>
      </c>
      <c r="H6440" s="32" t="s">
        <v>26</v>
      </c>
      <c r="I6440" s="44">
        <f t="shared" si="4417"/>
        <v>15000</v>
      </c>
      <c r="J6440" s="44">
        <v>15000</v>
      </c>
      <c r="K6440" s="44">
        <f t="shared" si="4418"/>
        <v>0</v>
      </c>
      <c r="L6440" s="44">
        <v>0</v>
      </c>
      <c r="M6440" s="44">
        <v>0</v>
      </c>
      <c r="N6440" s="44">
        <v>0</v>
      </c>
      <c r="O6440" s="44">
        <v>0</v>
      </c>
      <c r="P6440" s="44">
        <v>0</v>
      </c>
      <c r="Q6440" s="44">
        <v>15000</v>
      </c>
      <c r="R6440" s="44">
        <v>15000</v>
      </c>
      <c r="S6440" s="44">
        <v>11250</v>
      </c>
      <c r="T6440" s="44">
        <f t="shared" si="4438"/>
        <v>3750</v>
      </c>
      <c r="U6440" s="44">
        <v>2000</v>
      </c>
      <c r="V6440" s="44">
        <v>1750</v>
      </c>
      <c r="W6440" s="44"/>
      <c r="X6440" s="44">
        <f t="shared" si="4439"/>
        <v>15000</v>
      </c>
      <c r="Y6440" s="209">
        <f t="shared" si="4435"/>
        <v>100</v>
      </c>
    </row>
    <row r="6441" spans="1:25">
      <c r="A6441" s="23" t="s">
        <v>2045</v>
      </c>
      <c r="B6441" s="23" t="s">
        <v>172</v>
      </c>
      <c r="C6441" s="23" t="s">
        <v>912</v>
      </c>
      <c r="D6441" s="23" t="s">
        <v>2144</v>
      </c>
      <c r="E6441" s="22">
        <v>6134</v>
      </c>
      <c r="F6441" s="23"/>
      <c r="G6441" s="128" t="s">
        <v>3150</v>
      </c>
      <c r="H6441" s="32" t="s">
        <v>27</v>
      </c>
      <c r="I6441" s="44">
        <f t="shared" si="4417"/>
        <v>5000</v>
      </c>
      <c r="J6441" s="44">
        <v>5000</v>
      </c>
      <c r="K6441" s="44">
        <f t="shared" si="4418"/>
        <v>0</v>
      </c>
      <c r="L6441" s="44">
        <v>0</v>
      </c>
      <c r="M6441" s="44">
        <v>0</v>
      </c>
      <c r="N6441" s="44">
        <v>0</v>
      </c>
      <c r="O6441" s="44">
        <v>0</v>
      </c>
      <c r="P6441" s="44">
        <v>0</v>
      </c>
      <c r="Q6441" s="44">
        <v>5000</v>
      </c>
      <c r="R6441" s="44">
        <v>5000</v>
      </c>
      <c r="S6441" s="44">
        <v>4400</v>
      </c>
      <c r="T6441" s="44">
        <f t="shared" si="4438"/>
        <v>600</v>
      </c>
      <c r="U6441" s="44">
        <v>600</v>
      </c>
      <c r="V6441" s="44"/>
      <c r="W6441" s="44"/>
      <c r="X6441" s="44">
        <f t="shared" si="4439"/>
        <v>5000</v>
      </c>
      <c r="Y6441" s="209">
        <f t="shared" si="4435"/>
        <v>100</v>
      </c>
    </row>
    <row r="6442" spans="1:25">
      <c r="A6442" s="23" t="s">
        <v>2045</v>
      </c>
      <c r="B6442" s="23" t="s">
        <v>172</v>
      </c>
      <c r="C6442" s="23" t="s">
        <v>912</v>
      </c>
      <c r="D6442" s="23" t="s">
        <v>2144</v>
      </c>
      <c r="E6442" s="22">
        <v>6135</v>
      </c>
      <c r="F6442" s="23"/>
      <c r="G6442" s="128" t="s">
        <v>3150</v>
      </c>
      <c r="H6442" s="32" t="s">
        <v>28</v>
      </c>
      <c r="I6442" s="44">
        <f t="shared" si="4417"/>
        <v>1200</v>
      </c>
      <c r="J6442" s="44">
        <v>1200</v>
      </c>
      <c r="K6442" s="44">
        <f t="shared" si="4418"/>
        <v>0</v>
      </c>
      <c r="L6442" s="44">
        <v>0</v>
      </c>
      <c r="M6442" s="44">
        <v>0</v>
      </c>
      <c r="N6442" s="44">
        <v>0</v>
      </c>
      <c r="O6442" s="44">
        <v>0</v>
      </c>
      <c r="P6442" s="44">
        <v>0</v>
      </c>
      <c r="Q6442" s="44">
        <v>1200</v>
      </c>
      <c r="R6442" s="44">
        <v>1200</v>
      </c>
      <c r="S6442" s="44">
        <v>900</v>
      </c>
      <c r="T6442" s="44">
        <f t="shared" si="4438"/>
        <v>300</v>
      </c>
      <c r="U6442" s="44">
        <v>200</v>
      </c>
      <c r="V6442" s="44">
        <v>100</v>
      </c>
      <c r="W6442" s="44"/>
      <c r="X6442" s="44">
        <f t="shared" si="4439"/>
        <v>1200</v>
      </c>
      <c r="Y6442" s="209">
        <f t="shared" si="4435"/>
        <v>100</v>
      </c>
    </row>
    <row r="6443" spans="1:25">
      <c r="A6443" s="23" t="s">
        <v>2045</v>
      </c>
      <c r="B6443" s="23" t="s">
        <v>172</v>
      </c>
      <c r="C6443" s="23" t="s">
        <v>912</v>
      </c>
      <c r="D6443" s="23" t="s">
        <v>2144</v>
      </c>
      <c r="E6443" s="22">
        <v>6136</v>
      </c>
      <c r="F6443" s="23"/>
      <c r="G6443" s="128" t="s">
        <v>3150</v>
      </c>
      <c r="H6443" s="32" t="s">
        <v>29</v>
      </c>
      <c r="I6443" s="44">
        <f t="shared" si="4417"/>
        <v>8200</v>
      </c>
      <c r="J6443" s="44">
        <v>8200</v>
      </c>
      <c r="K6443" s="44">
        <f t="shared" si="4418"/>
        <v>0</v>
      </c>
      <c r="L6443" s="44">
        <v>0</v>
      </c>
      <c r="M6443" s="44">
        <v>0</v>
      </c>
      <c r="N6443" s="44">
        <v>0</v>
      </c>
      <c r="O6443" s="44">
        <v>0</v>
      </c>
      <c r="P6443" s="44">
        <v>0</v>
      </c>
      <c r="Q6443" s="44">
        <v>8200</v>
      </c>
      <c r="R6443" s="44">
        <v>8200</v>
      </c>
      <c r="S6443" s="44">
        <v>6400</v>
      </c>
      <c r="T6443" s="44">
        <f t="shared" si="4438"/>
        <v>1800</v>
      </c>
      <c r="U6443" s="44">
        <v>900</v>
      </c>
      <c r="V6443" s="44">
        <v>900</v>
      </c>
      <c r="W6443" s="44"/>
      <c r="X6443" s="44">
        <f t="shared" si="4439"/>
        <v>8200</v>
      </c>
      <c r="Y6443" s="209">
        <f t="shared" si="4435"/>
        <v>100</v>
      </c>
    </row>
    <row r="6444" spans="1:25">
      <c r="A6444" s="23" t="s">
        <v>2045</v>
      </c>
      <c r="B6444" s="23" t="s">
        <v>172</v>
      </c>
      <c r="C6444" s="23" t="s">
        <v>912</v>
      </c>
      <c r="D6444" s="23" t="s">
        <v>2144</v>
      </c>
      <c r="E6444" s="22">
        <v>6137</v>
      </c>
      <c r="F6444" s="23"/>
      <c r="G6444" s="128" t="s">
        <v>3150</v>
      </c>
      <c r="H6444" s="32" t="s">
        <v>30</v>
      </c>
      <c r="I6444" s="44">
        <f t="shared" si="4417"/>
        <v>3000</v>
      </c>
      <c r="J6444" s="44">
        <v>3000</v>
      </c>
      <c r="K6444" s="44">
        <f t="shared" si="4418"/>
        <v>0</v>
      </c>
      <c r="L6444" s="44">
        <v>0</v>
      </c>
      <c r="M6444" s="44">
        <v>0</v>
      </c>
      <c r="N6444" s="44">
        <v>0</v>
      </c>
      <c r="O6444" s="44">
        <v>0</v>
      </c>
      <c r="P6444" s="44">
        <v>0</v>
      </c>
      <c r="Q6444" s="44">
        <v>3000</v>
      </c>
      <c r="R6444" s="44">
        <v>3000</v>
      </c>
      <c r="S6444" s="44">
        <v>2300</v>
      </c>
      <c r="T6444" s="44">
        <f t="shared" si="4438"/>
        <v>700</v>
      </c>
      <c r="U6444" s="44">
        <v>700</v>
      </c>
      <c r="V6444" s="44"/>
      <c r="W6444" s="44"/>
      <c r="X6444" s="44">
        <f t="shared" si="4439"/>
        <v>3000</v>
      </c>
      <c r="Y6444" s="209">
        <f t="shared" si="4435"/>
        <v>100</v>
      </c>
    </row>
    <row r="6445" spans="1:25">
      <c r="A6445" s="23" t="s">
        <v>2045</v>
      </c>
      <c r="B6445" s="23" t="s">
        <v>172</v>
      </c>
      <c r="C6445" s="23" t="s">
        <v>912</v>
      </c>
      <c r="D6445" s="23" t="s">
        <v>2144</v>
      </c>
      <c r="E6445" s="22">
        <v>6138</v>
      </c>
      <c r="F6445" s="23"/>
      <c r="G6445" s="128" t="s">
        <v>3150</v>
      </c>
      <c r="H6445" s="32" t="s">
        <v>31</v>
      </c>
      <c r="I6445" s="44">
        <f t="shared" si="4417"/>
        <v>3500</v>
      </c>
      <c r="J6445" s="44">
        <v>3500</v>
      </c>
      <c r="K6445" s="44">
        <f t="shared" si="4418"/>
        <v>0</v>
      </c>
      <c r="L6445" s="44">
        <v>0</v>
      </c>
      <c r="M6445" s="44">
        <v>0</v>
      </c>
      <c r="N6445" s="44">
        <v>0</v>
      </c>
      <c r="O6445" s="44">
        <v>0</v>
      </c>
      <c r="P6445" s="44">
        <v>0</v>
      </c>
      <c r="Q6445" s="44">
        <v>3500</v>
      </c>
      <c r="R6445" s="44">
        <v>3500</v>
      </c>
      <c r="S6445" s="44">
        <v>2700</v>
      </c>
      <c r="T6445" s="44">
        <f t="shared" si="4438"/>
        <v>800</v>
      </c>
      <c r="U6445" s="44">
        <v>500</v>
      </c>
      <c r="V6445" s="44">
        <v>300</v>
      </c>
      <c r="W6445" s="44"/>
      <c r="X6445" s="44">
        <f t="shared" si="4439"/>
        <v>3500</v>
      </c>
      <c r="Y6445" s="209">
        <f t="shared" si="4435"/>
        <v>100</v>
      </c>
    </row>
    <row r="6446" spans="1:25">
      <c r="A6446" s="20" t="s">
        <v>2045</v>
      </c>
      <c r="B6446" s="20" t="s">
        <v>172</v>
      </c>
      <c r="C6446" s="20" t="s">
        <v>912</v>
      </c>
      <c r="D6446" s="20" t="s">
        <v>2144</v>
      </c>
      <c r="E6446" s="20" t="s">
        <v>144</v>
      </c>
      <c r="F6446" s="23" t="s">
        <v>0</v>
      </c>
      <c r="G6446" s="154" t="s">
        <v>0</v>
      </c>
      <c r="H6446" s="21" t="s">
        <v>32</v>
      </c>
      <c r="I6446" s="66">
        <f t="shared" si="4417"/>
        <v>50953</v>
      </c>
      <c r="J6446" s="66">
        <f t="shared" ref="J6446:P6446" si="4445">SUM(J6447:J6449)</f>
        <v>50953</v>
      </c>
      <c r="K6446" s="66">
        <f t="shared" si="4418"/>
        <v>0</v>
      </c>
      <c r="L6446" s="66">
        <f t="shared" si="4445"/>
        <v>0</v>
      </c>
      <c r="M6446" s="66">
        <f t="shared" si="4445"/>
        <v>0</v>
      </c>
      <c r="N6446" s="66">
        <f t="shared" si="4445"/>
        <v>0</v>
      </c>
      <c r="O6446" s="66">
        <f t="shared" si="4445"/>
        <v>0</v>
      </c>
      <c r="P6446" s="66">
        <f t="shared" si="4445"/>
        <v>0</v>
      </c>
      <c r="Q6446" s="66">
        <f>SUM(Q6447:Q6449)</f>
        <v>51008</v>
      </c>
      <c r="R6446" s="66">
        <f>SUM(R6447:R6449)</f>
        <v>51008</v>
      </c>
      <c r="S6446" s="66">
        <f>SUM(S6447:S6449)</f>
        <v>39652</v>
      </c>
      <c r="T6446" s="66">
        <f t="shared" ref="T6446:X6446" si="4446">SUM(T6447:T6449)</f>
        <v>11356</v>
      </c>
      <c r="U6446" s="66">
        <f t="shared" si="4446"/>
        <v>5405</v>
      </c>
      <c r="V6446" s="66">
        <f t="shared" si="4446"/>
        <v>4405</v>
      </c>
      <c r="W6446" s="66">
        <f t="shared" si="4446"/>
        <v>1546</v>
      </c>
      <c r="X6446" s="66">
        <f t="shared" si="4446"/>
        <v>51008</v>
      </c>
      <c r="Y6446" s="208">
        <f t="shared" si="4435"/>
        <v>100</v>
      </c>
    </row>
    <row r="6447" spans="1:25">
      <c r="A6447" s="23" t="s">
        <v>2045</v>
      </c>
      <c r="B6447" s="23" t="s">
        <v>172</v>
      </c>
      <c r="C6447" s="23" t="s">
        <v>912</v>
      </c>
      <c r="D6447" s="23" t="s">
        <v>2144</v>
      </c>
      <c r="E6447" s="22">
        <v>6139</v>
      </c>
      <c r="F6447" s="23"/>
      <c r="G6447" s="128" t="s">
        <v>3150</v>
      </c>
      <c r="H6447" s="32" t="s">
        <v>32</v>
      </c>
      <c r="I6447" s="44">
        <f t="shared" si="4417"/>
        <v>46353</v>
      </c>
      <c r="J6447" s="44">
        <v>46353</v>
      </c>
      <c r="K6447" s="44">
        <f t="shared" si="4418"/>
        <v>0</v>
      </c>
      <c r="L6447" s="44">
        <v>0</v>
      </c>
      <c r="M6447" s="44">
        <v>0</v>
      </c>
      <c r="N6447" s="44">
        <v>0</v>
      </c>
      <c r="O6447" s="44">
        <v>0</v>
      </c>
      <c r="P6447" s="44">
        <v>0</v>
      </c>
      <c r="Q6447" s="44">
        <v>46353</v>
      </c>
      <c r="R6447" s="44">
        <v>46353</v>
      </c>
      <c r="S6447" s="44">
        <v>36000</v>
      </c>
      <c r="T6447" s="44">
        <f t="shared" si="4438"/>
        <v>10353</v>
      </c>
      <c r="U6447" s="44">
        <v>5000</v>
      </c>
      <c r="V6447" s="44">
        <v>4000</v>
      </c>
      <c r="W6447" s="44">
        <v>1353</v>
      </c>
      <c r="X6447" s="44">
        <f t="shared" si="4439"/>
        <v>46353</v>
      </c>
      <c r="Y6447" s="209">
        <f t="shared" si="4435"/>
        <v>100</v>
      </c>
    </row>
    <row r="6448" spans="1:25">
      <c r="A6448" s="23" t="s">
        <v>2045</v>
      </c>
      <c r="B6448" s="23" t="s">
        <v>172</v>
      </c>
      <c r="C6448" s="23" t="s">
        <v>912</v>
      </c>
      <c r="D6448" s="23" t="s">
        <v>2144</v>
      </c>
      <c r="E6448" s="22">
        <v>6139</v>
      </c>
      <c r="F6448" s="23" t="s">
        <v>2151</v>
      </c>
      <c r="G6448" s="128" t="s">
        <v>3150</v>
      </c>
      <c r="H6448" s="32" t="s">
        <v>152</v>
      </c>
      <c r="I6448" s="44">
        <f t="shared" si="4417"/>
        <v>1800</v>
      </c>
      <c r="J6448" s="44">
        <v>1800</v>
      </c>
      <c r="K6448" s="44">
        <f t="shared" si="4418"/>
        <v>0</v>
      </c>
      <c r="L6448" s="44">
        <v>0</v>
      </c>
      <c r="M6448" s="44">
        <v>0</v>
      </c>
      <c r="N6448" s="44">
        <v>0</v>
      </c>
      <c r="O6448" s="44">
        <v>0</v>
      </c>
      <c r="P6448" s="44">
        <v>0</v>
      </c>
      <c r="Q6448" s="44">
        <v>1855</v>
      </c>
      <c r="R6448" s="44">
        <v>1855</v>
      </c>
      <c r="S6448" s="44">
        <v>1507</v>
      </c>
      <c r="T6448" s="44">
        <f t="shared" si="4438"/>
        <v>348</v>
      </c>
      <c r="U6448" s="44">
        <v>155</v>
      </c>
      <c r="V6448" s="44">
        <v>155</v>
      </c>
      <c r="W6448" s="44">
        <v>38</v>
      </c>
      <c r="X6448" s="44">
        <f t="shared" si="4439"/>
        <v>1855</v>
      </c>
      <c r="Y6448" s="209">
        <f t="shared" si="4435"/>
        <v>100</v>
      </c>
    </row>
    <row r="6449" spans="1:25">
      <c r="A6449" s="23" t="s">
        <v>2045</v>
      </c>
      <c r="B6449" s="23" t="s">
        <v>172</v>
      </c>
      <c r="C6449" s="23" t="s">
        <v>912</v>
      </c>
      <c r="D6449" s="23" t="s">
        <v>2144</v>
      </c>
      <c r="E6449" s="22">
        <v>6139</v>
      </c>
      <c r="F6449" s="23" t="s">
        <v>2152</v>
      </c>
      <c r="G6449" s="128" t="s">
        <v>3150</v>
      </c>
      <c r="H6449" s="32" t="s">
        <v>158</v>
      </c>
      <c r="I6449" s="44">
        <f t="shared" si="4417"/>
        <v>2800</v>
      </c>
      <c r="J6449" s="44">
        <v>2800</v>
      </c>
      <c r="K6449" s="44">
        <f t="shared" si="4418"/>
        <v>0</v>
      </c>
      <c r="L6449" s="44">
        <v>0</v>
      </c>
      <c r="M6449" s="44">
        <v>0</v>
      </c>
      <c r="N6449" s="44">
        <v>0</v>
      </c>
      <c r="O6449" s="44">
        <v>0</v>
      </c>
      <c r="P6449" s="44">
        <v>0</v>
      </c>
      <c r="Q6449" s="44">
        <v>2800</v>
      </c>
      <c r="R6449" s="44">
        <v>2800</v>
      </c>
      <c r="S6449" s="44">
        <v>2145</v>
      </c>
      <c r="T6449" s="44">
        <f t="shared" si="4438"/>
        <v>655</v>
      </c>
      <c r="U6449" s="44">
        <v>250</v>
      </c>
      <c r="V6449" s="44">
        <v>250</v>
      </c>
      <c r="W6449" s="44">
        <v>155</v>
      </c>
      <c r="X6449" s="44">
        <f t="shared" si="4439"/>
        <v>2800</v>
      </c>
      <c r="Y6449" s="209">
        <f t="shared" si="4435"/>
        <v>100</v>
      </c>
    </row>
    <row r="6450" spans="1:25" ht="20.399999999999999">
      <c r="A6450" s="20" t="s">
        <v>0</v>
      </c>
      <c r="B6450" s="20" t="s">
        <v>0</v>
      </c>
      <c r="C6450" s="20" t="s">
        <v>0</v>
      </c>
      <c r="D6450" s="21" t="s">
        <v>0</v>
      </c>
      <c r="E6450" s="21" t="s">
        <v>0</v>
      </c>
      <c r="F6450" s="21" t="s">
        <v>0</v>
      </c>
      <c r="G6450" s="150" t="s">
        <v>0</v>
      </c>
      <c r="H6450" s="30" t="s">
        <v>42</v>
      </c>
      <c r="I6450" s="31">
        <f t="shared" si="4417"/>
        <v>100</v>
      </c>
      <c r="J6450" s="31">
        <f t="shared" ref="J6450:X6451" si="4447">SUM(J6451)</f>
        <v>100</v>
      </c>
      <c r="K6450" s="31">
        <f t="shared" si="4418"/>
        <v>0</v>
      </c>
      <c r="L6450" s="31">
        <f t="shared" si="4447"/>
        <v>0</v>
      </c>
      <c r="M6450" s="31">
        <f t="shared" si="4447"/>
        <v>0</v>
      </c>
      <c r="N6450" s="31">
        <f t="shared" si="4447"/>
        <v>0</v>
      </c>
      <c r="O6450" s="31">
        <f t="shared" si="4447"/>
        <v>0</v>
      </c>
      <c r="P6450" s="31">
        <f t="shared" si="4447"/>
        <v>0</v>
      </c>
      <c r="Q6450" s="31">
        <f t="shared" si="4447"/>
        <v>22842</v>
      </c>
      <c r="R6450" s="31">
        <f t="shared" si="4447"/>
        <v>2950</v>
      </c>
      <c r="S6450" s="31">
        <f t="shared" si="4447"/>
        <v>2850</v>
      </c>
      <c r="T6450" s="31">
        <f t="shared" si="4447"/>
        <v>0</v>
      </c>
      <c r="U6450" s="31">
        <f t="shared" si="4447"/>
        <v>0</v>
      </c>
      <c r="V6450" s="31">
        <f t="shared" si="4447"/>
        <v>0</v>
      </c>
      <c r="W6450" s="31">
        <f t="shared" si="4447"/>
        <v>0</v>
      </c>
      <c r="X6450" s="31">
        <f t="shared" si="4447"/>
        <v>2850</v>
      </c>
      <c r="Y6450" s="220">
        <f t="shared" si="4435"/>
        <v>96.610169491525426</v>
      </c>
    </row>
    <row r="6451" spans="1:25">
      <c r="A6451" s="23" t="s">
        <v>2045</v>
      </c>
      <c r="B6451" s="23" t="s">
        <v>172</v>
      </c>
      <c r="C6451" s="23" t="s">
        <v>912</v>
      </c>
      <c r="D6451" s="23" t="s">
        <v>2144</v>
      </c>
      <c r="E6451" s="21" t="s">
        <v>159</v>
      </c>
      <c r="F6451" s="21" t="s">
        <v>0</v>
      </c>
      <c r="G6451" s="150" t="s">
        <v>0</v>
      </c>
      <c r="H6451" s="21" t="s">
        <v>34</v>
      </c>
      <c r="I6451" s="66">
        <f t="shared" si="4417"/>
        <v>100</v>
      </c>
      <c r="J6451" s="66">
        <f>SUM(J6452)</f>
        <v>100</v>
      </c>
      <c r="K6451" s="66">
        <f t="shared" si="4418"/>
        <v>0</v>
      </c>
      <c r="L6451" s="66">
        <f t="shared" si="4447"/>
        <v>0</v>
      </c>
      <c r="M6451" s="66">
        <f t="shared" si="4447"/>
        <v>0</v>
      </c>
      <c r="N6451" s="66">
        <f t="shared" si="4447"/>
        <v>0</v>
      </c>
      <c r="O6451" s="66">
        <f t="shared" si="4447"/>
        <v>0</v>
      </c>
      <c r="P6451" s="66">
        <f t="shared" si="4447"/>
        <v>0</v>
      </c>
      <c r="Q6451" s="66">
        <f>SUM(Q6452)</f>
        <v>22842</v>
      </c>
      <c r="R6451" s="66">
        <f>SUM(R6452)</f>
        <v>2950</v>
      </c>
      <c r="S6451" s="66">
        <f>SUM(S6452)</f>
        <v>2850</v>
      </c>
      <c r="T6451" s="66">
        <f t="shared" si="4447"/>
        <v>0</v>
      </c>
      <c r="U6451" s="66">
        <f t="shared" si="4447"/>
        <v>0</v>
      </c>
      <c r="V6451" s="66">
        <f t="shared" si="4447"/>
        <v>0</v>
      </c>
      <c r="W6451" s="66">
        <f t="shared" si="4447"/>
        <v>0</v>
      </c>
      <c r="X6451" s="66">
        <f t="shared" si="4447"/>
        <v>2850</v>
      </c>
      <c r="Y6451" s="208">
        <f t="shared" si="4435"/>
        <v>96.610169491525426</v>
      </c>
    </row>
    <row r="6452" spans="1:25">
      <c r="A6452" s="20" t="s">
        <v>2045</v>
      </c>
      <c r="B6452" s="20" t="s">
        <v>172</v>
      </c>
      <c r="C6452" s="20" t="s">
        <v>912</v>
      </c>
      <c r="D6452" s="20" t="s">
        <v>2144</v>
      </c>
      <c r="E6452" s="20" t="s">
        <v>165</v>
      </c>
      <c r="F6452" s="23" t="s">
        <v>0</v>
      </c>
      <c r="G6452" s="154" t="s">
        <v>0</v>
      </c>
      <c r="H6452" s="21" t="s">
        <v>41</v>
      </c>
      <c r="I6452" s="66">
        <f t="shared" si="4417"/>
        <v>100</v>
      </c>
      <c r="J6452" s="66">
        <f t="shared" ref="J6452:X6452" si="4448">SUM(J6453)</f>
        <v>100</v>
      </c>
      <c r="K6452" s="66">
        <f t="shared" si="4418"/>
        <v>0</v>
      </c>
      <c r="L6452" s="66">
        <f t="shared" si="4448"/>
        <v>0</v>
      </c>
      <c r="M6452" s="66">
        <f t="shared" si="4448"/>
        <v>0</v>
      </c>
      <c r="N6452" s="66">
        <f t="shared" si="4448"/>
        <v>0</v>
      </c>
      <c r="O6452" s="66">
        <f t="shared" si="4448"/>
        <v>0</v>
      </c>
      <c r="P6452" s="66">
        <f t="shared" si="4448"/>
        <v>0</v>
      </c>
      <c r="Q6452" s="66">
        <f t="shared" si="4448"/>
        <v>22842</v>
      </c>
      <c r="R6452" s="66">
        <f t="shared" si="4448"/>
        <v>2950</v>
      </c>
      <c r="S6452" s="66">
        <f t="shared" si="4448"/>
        <v>2850</v>
      </c>
      <c r="T6452" s="66">
        <f t="shared" si="4448"/>
        <v>0</v>
      </c>
      <c r="U6452" s="66">
        <f t="shared" si="4448"/>
        <v>0</v>
      </c>
      <c r="V6452" s="66">
        <f t="shared" si="4448"/>
        <v>0</v>
      </c>
      <c r="W6452" s="66">
        <f t="shared" si="4448"/>
        <v>0</v>
      </c>
      <c r="X6452" s="66">
        <f t="shared" si="4448"/>
        <v>2850</v>
      </c>
      <c r="Y6452" s="208">
        <f t="shared" si="4435"/>
        <v>96.610169491525426</v>
      </c>
    </row>
    <row r="6453" spans="1:25">
      <c r="A6453" s="23" t="s">
        <v>2045</v>
      </c>
      <c r="B6453" s="23" t="s">
        <v>172</v>
      </c>
      <c r="C6453" s="23" t="s">
        <v>912</v>
      </c>
      <c r="D6453" s="23" t="s">
        <v>2144</v>
      </c>
      <c r="E6453" s="22">
        <v>6148</v>
      </c>
      <c r="F6453" s="23" t="s">
        <v>2153</v>
      </c>
      <c r="G6453" s="128" t="s">
        <v>3150</v>
      </c>
      <c r="H6453" s="32" t="s">
        <v>425</v>
      </c>
      <c r="I6453" s="44">
        <f t="shared" si="4417"/>
        <v>100</v>
      </c>
      <c r="J6453" s="44">
        <v>100</v>
      </c>
      <c r="K6453" s="44">
        <f t="shared" si="4418"/>
        <v>0</v>
      </c>
      <c r="L6453" s="44">
        <v>0</v>
      </c>
      <c r="M6453" s="44">
        <v>0</v>
      </c>
      <c r="N6453" s="44">
        <v>0</v>
      </c>
      <c r="O6453" s="44">
        <v>0</v>
      </c>
      <c r="P6453" s="44">
        <v>0</v>
      </c>
      <c r="Q6453" s="44">
        <v>22842</v>
      </c>
      <c r="R6453" s="44">
        <v>2950</v>
      </c>
      <c r="S6453" s="44">
        <v>2850</v>
      </c>
      <c r="T6453" s="44">
        <f t="shared" si="4438"/>
        <v>0</v>
      </c>
      <c r="U6453" s="44"/>
      <c r="V6453" s="44"/>
      <c r="W6453" s="44"/>
      <c r="X6453" s="44">
        <f t="shared" si="4439"/>
        <v>2850</v>
      </c>
      <c r="Y6453" s="209">
        <f t="shared" si="4435"/>
        <v>96.610169491525426</v>
      </c>
    </row>
    <row r="6454" spans="1:25" ht="20.399999999999999">
      <c r="A6454" s="20" t="s">
        <v>0</v>
      </c>
      <c r="B6454" s="20" t="s">
        <v>0</v>
      </c>
      <c r="C6454" s="20" t="s">
        <v>0</v>
      </c>
      <c r="D6454" s="21" t="s">
        <v>0</v>
      </c>
      <c r="E6454" s="21" t="s">
        <v>0</v>
      </c>
      <c r="F6454" s="21" t="s">
        <v>0</v>
      </c>
      <c r="G6454" s="150" t="s">
        <v>0</v>
      </c>
      <c r="H6454" s="30" t="s">
        <v>48</v>
      </c>
      <c r="I6454" s="31">
        <f t="shared" si="4417"/>
        <v>11500</v>
      </c>
      <c r="J6454" s="31">
        <f t="shared" ref="J6454:X6454" si="4449">SUM(J6455)</f>
        <v>11500</v>
      </c>
      <c r="K6454" s="31">
        <f t="shared" si="4418"/>
        <v>0</v>
      </c>
      <c r="L6454" s="31">
        <f t="shared" si="4449"/>
        <v>0</v>
      </c>
      <c r="M6454" s="31">
        <f t="shared" si="4449"/>
        <v>0</v>
      </c>
      <c r="N6454" s="31">
        <f t="shared" si="4449"/>
        <v>0</v>
      </c>
      <c r="O6454" s="31">
        <f t="shared" si="4449"/>
        <v>0</v>
      </c>
      <c r="P6454" s="31">
        <f t="shared" si="4449"/>
        <v>0</v>
      </c>
      <c r="Q6454" s="31">
        <f t="shared" si="4449"/>
        <v>532269</v>
      </c>
      <c r="R6454" s="31">
        <f t="shared" si="4449"/>
        <v>11500</v>
      </c>
      <c r="S6454" s="31">
        <f t="shared" si="4449"/>
        <v>8790</v>
      </c>
      <c r="T6454" s="31">
        <f t="shared" si="4449"/>
        <v>2710</v>
      </c>
      <c r="U6454" s="31">
        <f t="shared" si="4449"/>
        <v>1840</v>
      </c>
      <c r="V6454" s="31">
        <f t="shared" si="4449"/>
        <v>870</v>
      </c>
      <c r="W6454" s="31">
        <f t="shared" si="4449"/>
        <v>0</v>
      </c>
      <c r="X6454" s="31">
        <f t="shared" si="4449"/>
        <v>11500</v>
      </c>
      <c r="Y6454" s="220">
        <f t="shared" si="4435"/>
        <v>100</v>
      </c>
    </row>
    <row r="6455" spans="1:25">
      <c r="A6455" s="23" t="s">
        <v>2045</v>
      </c>
      <c r="B6455" s="23" t="s">
        <v>172</v>
      </c>
      <c r="C6455" s="23" t="s">
        <v>912</v>
      </c>
      <c r="D6455" s="23" t="s">
        <v>2144</v>
      </c>
      <c r="E6455" s="21" t="s">
        <v>210</v>
      </c>
      <c r="F6455" s="21" t="s">
        <v>0</v>
      </c>
      <c r="G6455" s="150" t="s">
        <v>0</v>
      </c>
      <c r="H6455" s="21" t="s">
        <v>43</v>
      </c>
      <c r="I6455" s="66">
        <f t="shared" si="4417"/>
        <v>11500</v>
      </c>
      <c r="J6455" s="66">
        <f>SUM(J6456,J6458)</f>
        <v>11500</v>
      </c>
      <c r="K6455" s="66">
        <f t="shared" si="4418"/>
        <v>0</v>
      </c>
      <c r="L6455" s="66">
        <f t="shared" ref="L6455:P6455" si="4450">SUM(L6456,L6458)</f>
        <v>0</v>
      </c>
      <c r="M6455" s="66">
        <f t="shared" si="4450"/>
        <v>0</v>
      </c>
      <c r="N6455" s="66">
        <f t="shared" si="4450"/>
        <v>0</v>
      </c>
      <c r="O6455" s="66">
        <f t="shared" si="4450"/>
        <v>0</v>
      </c>
      <c r="P6455" s="66">
        <f t="shared" si="4450"/>
        <v>0</v>
      </c>
      <c r="Q6455" s="66">
        <f t="shared" ref="Q6455:R6455" si="4451">SUM(Q6456,Q6458)</f>
        <v>532269</v>
      </c>
      <c r="R6455" s="66">
        <f t="shared" si="4451"/>
        <v>11500</v>
      </c>
      <c r="S6455" s="66">
        <f t="shared" ref="S6455" si="4452">SUM(S6456,S6458)</f>
        <v>8790</v>
      </c>
      <c r="T6455" s="66">
        <f t="shared" ref="T6455:X6455" si="4453">SUM(T6456,T6458)</f>
        <v>2710</v>
      </c>
      <c r="U6455" s="66">
        <f t="shared" si="4453"/>
        <v>1840</v>
      </c>
      <c r="V6455" s="66">
        <f t="shared" si="4453"/>
        <v>870</v>
      </c>
      <c r="W6455" s="66">
        <f t="shared" si="4453"/>
        <v>0</v>
      </c>
      <c r="X6455" s="66">
        <f t="shared" si="4453"/>
        <v>11500</v>
      </c>
      <c r="Y6455" s="208">
        <f t="shared" si="4435"/>
        <v>100</v>
      </c>
    </row>
    <row r="6456" spans="1:25">
      <c r="A6456" s="20" t="s">
        <v>2045</v>
      </c>
      <c r="B6456" s="20" t="s">
        <v>172</v>
      </c>
      <c r="C6456" s="20" t="s">
        <v>912</v>
      </c>
      <c r="D6456" s="20" t="s">
        <v>2144</v>
      </c>
      <c r="E6456" s="20" t="s">
        <v>428</v>
      </c>
      <c r="F6456" s="23" t="s">
        <v>0</v>
      </c>
      <c r="G6456" s="154" t="s">
        <v>0</v>
      </c>
      <c r="H6456" s="21" t="s">
        <v>45</v>
      </c>
      <c r="I6456" s="66">
        <f t="shared" si="4417"/>
        <v>6500</v>
      </c>
      <c r="J6456" s="66">
        <f>SUM(J6457:J6457)</f>
        <v>6500</v>
      </c>
      <c r="K6456" s="66">
        <f t="shared" si="4418"/>
        <v>0</v>
      </c>
      <c r="L6456" s="66">
        <f t="shared" ref="L6456:P6456" si="4454">SUM(L6457:L6457)</f>
        <v>0</v>
      </c>
      <c r="M6456" s="66">
        <f t="shared" si="4454"/>
        <v>0</v>
      </c>
      <c r="N6456" s="66">
        <f t="shared" si="4454"/>
        <v>0</v>
      </c>
      <c r="O6456" s="66">
        <f t="shared" si="4454"/>
        <v>0</v>
      </c>
      <c r="P6456" s="66">
        <f t="shared" si="4454"/>
        <v>0</v>
      </c>
      <c r="Q6456" s="66">
        <f>SUM(Q6457:Q6457)</f>
        <v>6500</v>
      </c>
      <c r="R6456" s="66">
        <f>SUM(R6457:R6457)</f>
        <v>6500</v>
      </c>
      <c r="S6456" s="66">
        <f>SUM(S6457:S6457)</f>
        <v>4890</v>
      </c>
      <c r="T6456" s="66">
        <f t="shared" ref="T6456:X6456" si="4455">SUM(T6457:T6457)</f>
        <v>1610</v>
      </c>
      <c r="U6456" s="66">
        <f t="shared" si="4455"/>
        <v>1140</v>
      </c>
      <c r="V6456" s="66">
        <f t="shared" si="4455"/>
        <v>470</v>
      </c>
      <c r="W6456" s="66">
        <f t="shared" si="4455"/>
        <v>0</v>
      </c>
      <c r="X6456" s="66">
        <f t="shared" si="4455"/>
        <v>6500</v>
      </c>
      <c r="Y6456" s="208">
        <f t="shared" si="4435"/>
        <v>100</v>
      </c>
    </row>
    <row r="6457" spans="1:25">
      <c r="A6457" s="23" t="s">
        <v>2045</v>
      </c>
      <c r="B6457" s="23" t="s">
        <v>172</v>
      </c>
      <c r="C6457" s="23" t="s">
        <v>912</v>
      </c>
      <c r="D6457" s="23" t="s">
        <v>2144</v>
      </c>
      <c r="E6457" s="22">
        <v>6152</v>
      </c>
      <c r="F6457" s="23" t="s">
        <v>2154</v>
      </c>
      <c r="G6457" s="128" t="s">
        <v>3150</v>
      </c>
      <c r="H6457" s="32" t="s">
        <v>2155</v>
      </c>
      <c r="I6457" s="44">
        <f t="shared" si="4417"/>
        <v>6500</v>
      </c>
      <c r="J6457" s="44">
        <v>6500</v>
      </c>
      <c r="K6457" s="44">
        <f t="shared" si="4418"/>
        <v>0</v>
      </c>
      <c r="L6457" s="44">
        <v>0</v>
      </c>
      <c r="M6457" s="44">
        <v>0</v>
      </c>
      <c r="N6457" s="44">
        <v>0</v>
      </c>
      <c r="O6457" s="44">
        <v>0</v>
      </c>
      <c r="P6457" s="44">
        <v>0</v>
      </c>
      <c r="Q6457" s="44">
        <v>6500</v>
      </c>
      <c r="R6457" s="44">
        <v>6500</v>
      </c>
      <c r="S6457" s="44">
        <v>4890</v>
      </c>
      <c r="T6457" s="44">
        <f t="shared" si="4438"/>
        <v>1610</v>
      </c>
      <c r="U6457" s="44">
        <v>1140</v>
      </c>
      <c r="V6457" s="44">
        <v>470</v>
      </c>
      <c r="W6457" s="44"/>
      <c r="X6457" s="44">
        <f t="shared" si="4439"/>
        <v>6500</v>
      </c>
      <c r="Y6457" s="209">
        <f t="shared" si="4435"/>
        <v>100</v>
      </c>
    </row>
    <row r="6458" spans="1:25">
      <c r="A6458" s="20" t="s">
        <v>2045</v>
      </c>
      <c r="B6458" s="20" t="s">
        <v>172</v>
      </c>
      <c r="C6458" s="20" t="s">
        <v>912</v>
      </c>
      <c r="D6458" s="20" t="s">
        <v>2144</v>
      </c>
      <c r="E6458" s="20" t="s">
        <v>315</v>
      </c>
      <c r="F6458" s="23" t="s">
        <v>0</v>
      </c>
      <c r="G6458" s="154" t="s">
        <v>0</v>
      </c>
      <c r="H6458" s="21" t="s">
        <v>46</v>
      </c>
      <c r="I6458" s="66">
        <f t="shared" si="4417"/>
        <v>5000</v>
      </c>
      <c r="J6458" s="66">
        <f>SUM(J6460:J6460)</f>
        <v>5000</v>
      </c>
      <c r="K6458" s="66">
        <f t="shared" si="4418"/>
        <v>0</v>
      </c>
      <c r="L6458" s="66">
        <f t="shared" ref="L6458:X6458" si="4456">SUM(L6460:L6460)</f>
        <v>0</v>
      </c>
      <c r="M6458" s="66">
        <f t="shared" si="4456"/>
        <v>0</v>
      </c>
      <c r="N6458" s="66">
        <f t="shared" si="4456"/>
        <v>0</v>
      </c>
      <c r="O6458" s="66">
        <f t="shared" si="4456"/>
        <v>0</v>
      </c>
      <c r="P6458" s="66">
        <f t="shared" si="4456"/>
        <v>0</v>
      </c>
      <c r="Q6458" s="66">
        <f>SUM(Q6459:Q6461)</f>
        <v>525769</v>
      </c>
      <c r="R6458" s="66">
        <f t="shared" si="4456"/>
        <v>5000</v>
      </c>
      <c r="S6458" s="66">
        <f t="shared" si="4456"/>
        <v>3900</v>
      </c>
      <c r="T6458" s="66">
        <f t="shared" si="4456"/>
        <v>1100</v>
      </c>
      <c r="U6458" s="66">
        <f t="shared" si="4456"/>
        <v>700</v>
      </c>
      <c r="V6458" s="66">
        <f t="shared" si="4456"/>
        <v>400</v>
      </c>
      <c r="W6458" s="66">
        <f t="shared" si="4456"/>
        <v>0</v>
      </c>
      <c r="X6458" s="66">
        <f t="shared" si="4456"/>
        <v>5000</v>
      </c>
      <c r="Y6458" s="208">
        <f t="shared" si="4435"/>
        <v>100</v>
      </c>
    </row>
    <row r="6459" spans="1:25" customFormat="1">
      <c r="A6459" s="83" t="s">
        <v>2045</v>
      </c>
      <c r="B6459" s="83" t="s">
        <v>172</v>
      </c>
      <c r="C6459" s="83" t="s">
        <v>912</v>
      </c>
      <c r="D6459" s="83" t="s">
        <v>2144</v>
      </c>
      <c r="E6459" s="190" t="s">
        <v>3156</v>
      </c>
      <c r="F6459" s="83" t="s">
        <v>3184</v>
      </c>
      <c r="G6459" s="190" t="s">
        <v>3150</v>
      </c>
      <c r="H6459" s="5" t="s">
        <v>3185</v>
      </c>
      <c r="I6459" s="61"/>
      <c r="J6459" s="61"/>
      <c r="K6459" s="61"/>
      <c r="L6459" s="61"/>
      <c r="M6459" s="61"/>
      <c r="N6459" s="61"/>
      <c r="O6459" s="61"/>
      <c r="P6459" s="61"/>
      <c r="Q6459" s="61">
        <v>500000</v>
      </c>
      <c r="R6459" s="61">
        <v>0</v>
      </c>
      <c r="S6459" s="61">
        <v>0</v>
      </c>
      <c r="T6459" s="61">
        <f t="shared" si="4438"/>
        <v>0</v>
      </c>
      <c r="U6459" s="61"/>
      <c r="V6459" s="61"/>
      <c r="W6459" s="61"/>
      <c r="X6459" s="61">
        <f t="shared" si="4439"/>
        <v>0</v>
      </c>
      <c r="Y6459" s="211">
        <f t="shared" si="4435"/>
        <v>0</v>
      </c>
    </row>
    <row r="6460" spans="1:25">
      <c r="A6460" s="23" t="s">
        <v>2045</v>
      </c>
      <c r="B6460" s="23" t="s">
        <v>172</v>
      </c>
      <c r="C6460" s="23" t="s">
        <v>912</v>
      </c>
      <c r="D6460" s="23" t="s">
        <v>2144</v>
      </c>
      <c r="E6460" s="22">
        <v>6153</v>
      </c>
      <c r="F6460" s="23" t="s">
        <v>2156</v>
      </c>
      <c r="G6460" s="128" t="s">
        <v>3150</v>
      </c>
      <c r="H6460" s="32" t="s">
        <v>2157</v>
      </c>
      <c r="I6460" s="44">
        <f t="shared" si="4417"/>
        <v>5000</v>
      </c>
      <c r="J6460" s="44">
        <v>5000</v>
      </c>
      <c r="K6460" s="44">
        <f t="shared" si="4418"/>
        <v>0</v>
      </c>
      <c r="L6460" s="44">
        <v>0</v>
      </c>
      <c r="M6460" s="44">
        <v>0</v>
      </c>
      <c r="N6460" s="44">
        <v>0</v>
      </c>
      <c r="O6460" s="44">
        <v>0</v>
      </c>
      <c r="P6460" s="44">
        <v>0</v>
      </c>
      <c r="Q6460" s="44">
        <v>25769</v>
      </c>
      <c r="R6460" s="44">
        <v>5000</v>
      </c>
      <c r="S6460" s="44">
        <v>3900</v>
      </c>
      <c r="T6460" s="44">
        <f t="shared" si="4438"/>
        <v>1100</v>
      </c>
      <c r="U6460" s="44">
        <v>700</v>
      </c>
      <c r="V6460" s="44">
        <v>400</v>
      </c>
      <c r="W6460" s="44"/>
      <c r="X6460" s="44">
        <f t="shared" si="4439"/>
        <v>5000</v>
      </c>
      <c r="Y6460" s="209">
        <f t="shared" si="4435"/>
        <v>100</v>
      </c>
    </row>
    <row r="6461" spans="1:25" ht="20.399999999999999">
      <c r="A6461" s="117" t="s">
        <v>2045</v>
      </c>
      <c r="B6461" s="117" t="s">
        <v>172</v>
      </c>
      <c r="C6461" s="117" t="s">
        <v>912</v>
      </c>
      <c r="D6461" s="117" t="s">
        <v>2144</v>
      </c>
      <c r="E6461" s="129" t="s">
        <v>3156</v>
      </c>
      <c r="F6461" s="117" t="s">
        <v>3186</v>
      </c>
      <c r="G6461" s="129" t="s">
        <v>3150</v>
      </c>
      <c r="H6461" s="97" t="s">
        <v>3187</v>
      </c>
      <c r="I6461" s="44"/>
      <c r="J6461" s="44"/>
      <c r="K6461" s="44"/>
      <c r="L6461" s="44"/>
      <c r="M6461" s="44"/>
      <c r="N6461" s="44"/>
      <c r="O6461" s="44"/>
      <c r="P6461" s="44"/>
      <c r="Q6461" s="44">
        <v>0</v>
      </c>
      <c r="R6461" s="44">
        <v>0</v>
      </c>
      <c r="S6461" s="44">
        <v>0</v>
      </c>
      <c r="T6461" s="44">
        <f t="shared" si="4438"/>
        <v>0</v>
      </c>
      <c r="U6461" s="44"/>
      <c r="V6461" s="44"/>
      <c r="W6461" s="44"/>
      <c r="X6461" s="44">
        <f t="shared" si="4439"/>
        <v>0</v>
      </c>
      <c r="Y6461" s="209">
        <f t="shared" si="4435"/>
        <v>0</v>
      </c>
    </row>
    <row r="6462" spans="1:25" ht="20.399999999999999">
      <c r="A6462" s="20" t="s">
        <v>0</v>
      </c>
      <c r="B6462" s="20" t="s">
        <v>0</v>
      </c>
      <c r="C6462" s="20" t="s">
        <v>0</v>
      </c>
      <c r="D6462" s="21" t="s">
        <v>0</v>
      </c>
      <c r="E6462" s="21" t="s">
        <v>0</v>
      </c>
      <c r="F6462" s="21" t="s">
        <v>0</v>
      </c>
      <c r="G6462" s="150" t="s">
        <v>0</v>
      </c>
      <c r="H6462" s="30" t="s">
        <v>60</v>
      </c>
      <c r="I6462" s="31">
        <f t="shared" si="4417"/>
        <v>12000</v>
      </c>
      <c r="J6462" s="31">
        <f t="shared" ref="J6462:X6462" si="4457">SUM(J6463)</f>
        <v>2000</v>
      </c>
      <c r="K6462" s="31">
        <f t="shared" si="4418"/>
        <v>10000</v>
      </c>
      <c r="L6462" s="31">
        <f t="shared" si="4457"/>
        <v>10000</v>
      </c>
      <c r="M6462" s="31">
        <f t="shared" si="4457"/>
        <v>0</v>
      </c>
      <c r="N6462" s="31">
        <f t="shared" si="4457"/>
        <v>0</v>
      </c>
      <c r="O6462" s="31">
        <f t="shared" si="4457"/>
        <v>0</v>
      </c>
      <c r="P6462" s="31">
        <f t="shared" si="4457"/>
        <v>0</v>
      </c>
      <c r="Q6462" s="31">
        <f t="shared" si="4457"/>
        <v>12000</v>
      </c>
      <c r="R6462" s="31">
        <f t="shared" si="4457"/>
        <v>2000</v>
      </c>
      <c r="S6462" s="31">
        <f t="shared" si="4457"/>
        <v>2000</v>
      </c>
      <c r="T6462" s="31">
        <f t="shared" si="4457"/>
        <v>0</v>
      </c>
      <c r="U6462" s="31">
        <f t="shared" si="4457"/>
        <v>0</v>
      </c>
      <c r="V6462" s="31">
        <f t="shared" si="4457"/>
        <v>0</v>
      </c>
      <c r="W6462" s="31">
        <f t="shared" si="4457"/>
        <v>0</v>
      </c>
      <c r="X6462" s="31">
        <f t="shared" si="4457"/>
        <v>2000</v>
      </c>
      <c r="Y6462" s="220">
        <f t="shared" si="4435"/>
        <v>100</v>
      </c>
    </row>
    <row r="6463" spans="1:25">
      <c r="A6463" s="23" t="s">
        <v>2045</v>
      </c>
      <c r="B6463" s="23" t="s">
        <v>172</v>
      </c>
      <c r="C6463" s="23" t="s">
        <v>912</v>
      </c>
      <c r="D6463" s="23" t="s">
        <v>2144</v>
      </c>
      <c r="E6463" s="21" t="s">
        <v>166</v>
      </c>
      <c r="F6463" s="21" t="s">
        <v>0</v>
      </c>
      <c r="G6463" s="150" t="s">
        <v>0</v>
      </c>
      <c r="H6463" s="21" t="s">
        <v>53</v>
      </c>
      <c r="I6463" s="66">
        <f t="shared" si="4417"/>
        <v>12000</v>
      </c>
      <c r="J6463" s="66">
        <f t="shared" ref="J6463:P6463" si="4458">SUM(J6464:J6465)</f>
        <v>2000</v>
      </c>
      <c r="K6463" s="66">
        <f t="shared" si="4418"/>
        <v>10000</v>
      </c>
      <c r="L6463" s="66">
        <f t="shared" si="4458"/>
        <v>10000</v>
      </c>
      <c r="M6463" s="66">
        <f t="shared" si="4458"/>
        <v>0</v>
      </c>
      <c r="N6463" s="66">
        <f t="shared" si="4458"/>
        <v>0</v>
      </c>
      <c r="O6463" s="66">
        <f t="shared" si="4458"/>
        <v>0</v>
      </c>
      <c r="P6463" s="66">
        <f t="shared" si="4458"/>
        <v>0</v>
      </c>
      <c r="Q6463" s="66">
        <f>SUM(Q6464:Q6465)</f>
        <v>12000</v>
      </c>
      <c r="R6463" s="66">
        <f>SUM(R6464:R6465)</f>
        <v>2000</v>
      </c>
      <c r="S6463" s="66">
        <f>SUM(S6464:S6465)</f>
        <v>2000</v>
      </c>
      <c r="T6463" s="66">
        <f t="shared" ref="T6463:X6463" si="4459">SUM(T6464:T6465)</f>
        <v>0</v>
      </c>
      <c r="U6463" s="66">
        <f t="shared" si="4459"/>
        <v>0</v>
      </c>
      <c r="V6463" s="66">
        <f t="shared" si="4459"/>
        <v>0</v>
      </c>
      <c r="W6463" s="66">
        <f t="shared" si="4459"/>
        <v>0</v>
      </c>
      <c r="X6463" s="66">
        <f t="shared" si="4459"/>
        <v>2000</v>
      </c>
      <c r="Y6463" s="208">
        <f t="shared" si="4435"/>
        <v>100</v>
      </c>
    </row>
    <row r="6464" spans="1:25">
      <c r="A6464" s="23" t="s">
        <v>2045</v>
      </c>
      <c r="B6464" s="23" t="s">
        <v>172</v>
      </c>
      <c r="C6464" s="23" t="s">
        <v>912</v>
      </c>
      <c r="D6464" s="23" t="s">
        <v>2144</v>
      </c>
      <c r="E6464" s="22">
        <v>8213</v>
      </c>
      <c r="F6464" s="23"/>
      <c r="G6464" s="128" t="s">
        <v>3150</v>
      </c>
      <c r="H6464" s="32" t="s">
        <v>56</v>
      </c>
      <c r="I6464" s="44">
        <f t="shared" si="4417"/>
        <v>11000</v>
      </c>
      <c r="J6464" s="44">
        <v>1000</v>
      </c>
      <c r="K6464" s="44">
        <f t="shared" si="4418"/>
        <v>10000</v>
      </c>
      <c r="L6464" s="44">
        <v>10000</v>
      </c>
      <c r="M6464" s="44">
        <v>0</v>
      </c>
      <c r="N6464" s="44">
        <v>0</v>
      </c>
      <c r="O6464" s="44">
        <v>0</v>
      </c>
      <c r="P6464" s="44">
        <v>0</v>
      </c>
      <c r="Q6464" s="44">
        <v>11000</v>
      </c>
      <c r="R6464" s="44">
        <v>1000</v>
      </c>
      <c r="S6464" s="44">
        <v>1000</v>
      </c>
      <c r="T6464" s="44">
        <f t="shared" si="4438"/>
        <v>0</v>
      </c>
      <c r="U6464" s="44">
        <v>0</v>
      </c>
      <c r="V6464" s="44"/>
      <c r="W6464" s="44"/>
      <c r="X6464" s="44">
        <f t="shared" si="4439"/>
        <v>1000</v>
      </c>
      <c r="Y6464" s="209">
        <f t="shared" si="4435"/>
        <v>100</v>
      </c>
    </row>
    <row r="6465" spans="1:25">
      <c r="A6465" s="23" t="s">
        <v>2045</v>
      </c>
      <c r="B6465" s="23" t="s">
        <v>172</v>
      </c>
      <c r="C6465" s="23" t="s">
        <v>912</v>
      </c>
      <c r="D6465" s="23" t="s">
        <v>2144</v>
      </c>
      <c r="E6465" s="22">
        <v>8215</v>
      </c>
      <c r="F6465" s="23"/>
      <c r="G6465" s="128" t="s">
        <v>3150</v>
      </c>
      <c r="H6465" s="32" t="s">
        <v>58</v>
      </c>
      <c r="I6465" s="44">
        <f t="shared" si="4417"/>
        <v>1000</v>
      </c>
      <c r="J6465" s="44">
        <v>1000</v>
      </c>
      <c r="K6465" s="44">
        <f t="shared" si="4418"/>
        <v>0</v>
      </c>
      <c r="L6465" s="44">
        <v>0</v>
      </c>
      <c r="M6465" s="44">
        <v>0</v>
      </c>
      <c r="N6465" s="44">
        <v>0</v>
      </c>
      <c r="O6465" s="44">
        <v>0</v>
      </c>
      <c r="P6465" s="44">
        <v>0</v>
      </c>
      <c r="Q6465" s="44">
        <v>1000</v>
      </c>
      <c r="R6465" s="44">
        <v>1000</v>
      </c>
      <c r="S6465" s="44">
        <v>1000</v>
      </c>
      <c r="T6465" s="44">
        <f t="shared" si="4438"/>
        <v>0</v>
      </c>
      <c r="U6465" s="44">
        <v>0</v>
      </c>
      <c r="V6465" s="44"/>
      <c r="W6465" s="44"/>
      <c r="X6465" s="44">
        <f t="shared" si="4439"/>
        <v>1000</v>
      </c>
      <c r="Y6465" s="209">
        <f t="shared" si="4435"/>
        <v>100</v>
      </c>
    </row>
    <row r="6466" spans="1:25" ht="20.399999999999999">
      <c r="A6466" s="32" t="s">
        <v>0</v>
      </c>
      <c r="B6466" s="32" t="s">
        <v>0</v>
      </c>
      <c r="C6466" s="32" t="s">
        <v>0</v>
      </c>
      <c r="D6466" s="32" t="s">
        <v>0</v>
      </c>
      <c r="E6466" s="32" t="s">
        <v>0</v>
      </c>
      <c r="F6466" s="32" t="s">
        <v>0</v>
      </c>
      <c r="G6466" s="154" t="s">
        <v>0</v>
      </c>
      <c r="H6466" s="30" t="s">
        <v>2158</v>
      </c>
      <c r="I6466" s="31">
        <f t="shared" ref="I6466:I6529" si="4460">SUM(J6466,K6466,O6466,P6466)</f>
        <v>734900</v>
      </c>
      <c r="J6466" s="31">
        <f>SUM(J6462,J6454,J6450,J6426)</f>
        <v>724900</v>
      </c>
      <c r="K6466" s="31">
        <f t="shared" ref="K6466:K6529" si="4461">SUM(L6466,M6466,N6466)</f>
        <v>10000</v>
      </c>
      <c r="L6466" s="31">
        <f t="shared" ref="L6466:X6466" si="4462">SUM(L6462,L6454,L6450,L6426)</f>
        <v>10000</v>
      </c>
      <c r="M6466" s="31">
        <f t="shared" si="4462"/>
        <v>0</v>
      </c>
      <c r="N6466" s="31">
        <f t="shared" si="4462"/>
        <v>0</v>
      </c>
      <c r="O6466" s="31">
        <f t="shared" si="4462"/>
        <v>0</v>
      </c>
      <c r="P6466" s="31">
        <f t="shared" si="4462"/>
        <v>0</v>
      </c>
      <c r="Q6466" s="31">
        <f t="shared" si="4462"/>
        <v>1297630</v>
      </c>
      <c r="R6466" s="31">
        <f t="shared" si="4462"/>
        <v>746969</v>
      </c>
      <c r="S6466" s="31">
        <f t="shared" si="4462"/>
        <v>577040</v>
      </c>
      <c r="T6466" s="31">
        <f t="shared" si="4462"/>
        <v>169829</v>
      </c>
      <c r="U6466" s="31">
        <f t="shared" si="4462"/>
        <v>63054</v>
      </c>
      <c r="V6466" s="31">
        <f t="shared" si="4462"/>
        <v>57634</v>
      </c>
      <c r="W6466" s="31">
        <f t="shared" si="4462"/>
        <v>49141</v>
      </c>
      <c r="X6466" s="31">
        <f t="shared" si="4462"/>
        <v>746869</v>
      </c>
      <c r="Y6466" s="220">
        <f t="shared" si="4435"/>
        <v>99.986612563573587</v>
      </c>
    </row>
    <row r="6467" spans="1:25" ht="15" thickBot="1">
      <c r="A6467" s="32" t="s">
        <v>0</v>
      </c>
      <c r="B6467" s="32" t="s">
        <v>0</v>
      </c>
      <c r="C6467" s="32" t="s">
        <v>0</v>
      </c>
      <c r="D6467" s="32" t="s">
        <v>0</v>
      </c>
      <c r="E6467" s="32" t="s">
        <v>0</v>
      </c>
      <c r="F6467" s="32" t="s">
        <v>0</v>
      </c>
      <c r="G6467" s="154" t="s">
        <v>0</v>
      </c>
      <c r="H6467" s="21" t="s">
        <v>170</v>
      </c>
      <c r="I6467" s="66">
        <f t="shared" si="4460"/>
        <v>23</v>
      </c>
      <c r="J6467" s="66">
        <v>23</v>
      </c>
      <c r="K6467" s="66">
        <f t="shared" si="4461"/>
        <v>0</v>
      </c>
      <c r="L6467" s="66" t="s">
        <v>0</v>
      </c>
      <c r="M6467" s="66" t="s">
        <v>0</v>
      </c>
      <c r="N6467" s="66" t="s">
        <v>0</v>
      </c>
      <c r="O6467" s="66" t="s">
        <v>0</v>
      </c>
      <c r="P6467" s="66" t="s">
        <v>0</v>
      </c>
      <c r="Q6467" s="66">
        <v>0</v>
      </c>
      <c r="R6467" s="66"/>
      <c r="S6467" s="66"/>
      <c r="T6467" s="66"/>
      <c r="U6467" s="66"/>
      <c r="V6467" s="66"/>
      <c r="W6467" s="66"/>
      <c r="X6467" s="66"/>
      <c r="Y6467" s="208">
        <v>0</v>
      </c>
    </row>
    <row r="6468" spans="1:25" ht="41.4" thickBot="1">
      <c r="A6468" s="252" t="s">
        <v>0</v>
      </c>
      <c r="B6468" s="252" t="s">
        <v>0</v>
      </c>
      <c r="C6468" s="252" t="s">
        <v>0</v>
      </c>
      <c r="D6468" s="252" t="s">
        <v>0</v>
      </c>
      <c r="E6468" s="252" t="s">
        <v>0</v>
      </c>
      <c r="F6468" s="252" t="s">
        <v>0</v>
      </c>
      <c r="G6468" s="258" t="s">
        <v>0</v>
      </c>
      <c r="H6468" s="24" t="s">
        <v>72</v>
      </c>
      <c r="I6468" s="1" t="s">
        <v>3093</v>
      </c>
      <c r="J6468" s="1" t="s">
        <v>3130</v>
      </c>
      <c r="K6468" s="1" t="s">
        <v>3</v>
      </c>
      <c r="L6468" s="1" t="s">
        <v>4</v>
      </c>
      <c r="M6468" s="1" t="s">
        <v>5</v>
      </c>
      <c r="N6468" s="1" t="s">
        <v>6</v>
      </c>
      <c r="O6468" s="1" t="s">
        <v>7</v>
      </c>
      <c r="P6468" s="1" t="s">
        <v>8</v>
      </c>
      <c r="Q6468" s="1" t="s">
        <v>3344</v>
      </c>
      <c r="R6468" s="1" t="s">
        <v>3427</v>
      </c>
      <c r="S6468" s="1" t="s">
        <v>3447</v>
      </c>
      <c r="T6468" s="1" t="s">
        <v>3448</v>
      </c>
      <c r="U6468" s="1" t="s">
        <v>3452</v>
      </c>
      <c r="V6468" s="1" t="s">
        <v>3449</v>
      </c>
      <c r="W6468" s="1" t="s">
        <v>3450</v>
      </c>
      <c r="X6468" s="1" t="s">
        <v>3451</v>
      </c>
      <c r="Y6468" s="216" t="s">
        <v>3385</v>
      </c>
    </row>
    <row r="6469" spans="1:25">
      <c r="A6469" s="253"/>
      <c r="B6469" s="253"/>
      <c r="C6469" s="253"/>
      <c r="D6469" s="253"/>
      <c r="E6469" s="253"/>
      <c r="F6469" s="253"/>
      <c r="G6469" s="259"/>
      <c r="H6469" s="33" t="s">
        <v>0</v>
      </c>
      <c r="I6469" s="45">
        <v>1</v>
      </c>
      <c r="J6469" s="45">
        <v>3</v>
      </c>
      <c r="K6469" s="45" t="s">
        <v>9</v>
      </c>
      <c r="L6469" s="45">
        <v>5</v>
      </c>
      <c r="M6469" s="45">
        <v>6</v>
      </c>
      <c r="N6469" s="45">
        <v>7</v>
      </c>
      <c r="O6469" s="45">
        <v>8</v>
      </c>
      <c r="P6469" s="45">
        <v>9</v>
      </c>
      <c r="Q6469" s="45">
        <v>1</v>
      </c>
      <c r="R6469" s="45">
        <v>2</v>
      </c>
      <c r="S6469" s="45">
        <v>3</v>
      </c>
      <c r="T6469" s="45" t="s">
        <v>3453</v>
      </c>
      <c r="U6469" s="45">
        <v>5</v>
      </c>
      <c r="V6469" s="45">
        <v>6</v>
      </c>
      <c r="W6469" s="45">
        <v>7</v>
      </c>
      <c r="X6469" s="45" t="s">
        <v>3454</v>
      </c>
      <c r="Y6469" s="276">
        <v>9</v>
      </c>
    </row>
    <row r="6470" spans="1:25">
      <c r="A6470" s="253"/>
      <c r="B6470" s="253"/>
      <c r="C6470" s="253"/>
      <c r="D6470" s="253"/>
      <c r="E6470" s="253"/>
      <c r="F6470" s="253"/>
      <c r="G6470" s="259"/>
      <c r="H6470" s="34" t="s">
        <v>105</v>
      </c>
      <c r="I6470" s="35">
        <f t="shared" si="4460"/>
        <v>734900</v>
      </c>
      <c r="J6470" s="35">
        <f t="shared" ref="J6470:P6470" si="4463">SUM(J6466)</f>
        <v>724900</v>
      </c>
      <c r="K6470" s="35">
        <f t="shared" si="4461"/>
        <v>10000</v>
      </c>
      <c r="L6470" s="35">
        <f t="shared" si="4463"/>
        <v>10000</v>
      </c>
      <c r="M6470" s="35">
        <f t="shared" si="4463"/>
        <v>0</v>
      </c>
      <c r="N6470" s="35">
        <f t="shared" si="4463"/>
        <v>0</v>
      </c>
      <c r="O6470" s="35">
        <f t="shared" si="4463"/>
        <v>0</v>
      </c>
      <c r="P6470" s="35">
        <f t="shared" si="4463"/>
        <v>0</v>
      </c>
      <c r="Q6470" s="35">
        <f>SUM(Q6466)</f>
        <v>1297630</v>
      </c>
      <c r="R6470" s="35">
        <f>SUM(R6466)</f>
        <v>746969</v>
      </c>
      <c r="S6470" s="35">
        <f>SUM(S6466)</f>
        <v>577040</v>
      </c>
      <c r="T6470" s="35">
        <f t="shared" ref="T6470:X6470" si="4464">SUM(T6466)</f>
        <v>169829</v>
      </c>
      <c r="U6470" s="35">
        <f t="shared" si="4464"/>
        <v>63054</v>
      </c>
      <c r="V6470" s="35">
        <f t="shared" si="4464"/>
        <v>57634</v>
      </c>
      <c r="W6470" s="35">
        <f t="shared" si="4464"/>
        <v>49141</v>
      </c>
      <c r="X6470" s="35">
        <f t="shared" si="4464"/>
        <v>746869</v>
      </c>
      <c r="Y6470" s="218">
        <f t="shared" ref="Y6470:Y6471" si="4465">IF(R6470=0,0,(X6470/R6470)*100)</f>
        <v>99.986612563573587</v>
      </c>
    </row>
    <row r="6471" spans="1:25">
      <c r="A6471" s="253"/>
      <c r="B6471" s="253"/>
      <c r="C6471" s="253"/>
      <c r="D6471" s="253"/>
      <c r="E6471" s="253"/>
      <c r="F6471" s="253"/>
      <c r="G6471" s="259"/>
      <c r="H6471" s="36" t="s">
        <v>69</v>
      </c>
      <c r="I6471" s="35">
        <f t="shared" si="4460"/>
        <v>734900</v>
      </c>
      <c r="J6471" s="35">
        <f t="shared" ref="J6471:P6471" si="4466">SUM(J6470)</f>
        <v>724900</v>
      </c>
      <c r="K6471" s="35">
        <f t="shared" si="4461"/>
        <v>10000</v>
      </c>
      <c r="L6471" s="35">
        <f t="shared" si="4466"/>
        <v>10000</v>
      </c>
      <c r="M6471" s="35">
        <f t="shared" si="4466"/>
        <v>0</v>
      </c>
      <c r="N6471" s="35">
        <f t="shared" si="4466"/>
        <v>0</v>
      </c>
      <c r="O6471" s="35">
        <f t="shared" si="4466"/>
        <v>0</v>
      </c>
      <c r="P6471" s="35">
        <f t="shared" si="4466"/>
        <v>0</v>
      </c>
      <c r="Q6471" s="35">
        <f>SUM(Q6470)</f>
        <v>1297630</v>
      </c>
      <c r="R6471" s="35">
        <f>SUM(R6470)</f>
        <v>746969</v>
      </c>
      <c r="S6471" s="35">
        <f>SUM(S6470)</f>
        <v>577040</v>
      </c>
      <c r="T6471" s="35">
        <f t="shared" ref="T6471:X6471" si="4467">SUM(T6470)</f>
        <v>169829</v>
      </c>
      <c r="U6471" s="35">
        <f t="shared" si="4467"/>
        <v>63054</v>
      </c>
      <c r="V6471" s="35">
        <f t="shared" si="4467"/>
        <v>57634</v>
      </c>
      <c r="W6471" s="35">
        <f t="shared" si="4467"/>
        <v>49141</v>
      </c>
      <c r="X6471" s="35">
        <f t="shared" si="4467"/>
        <v>746869</v>
      </c>
      <c r="Y6471" s="218">
        <f t="shared" si="4465"/>
        <v>99.986612563573587</v>
      </c>
    </row>
    <row r="6472" spans="1:25">
      <c r="A6472" s="254"/>
      <c r="B6472" s="254"/>
      <c r="C6472" s="254"/>
      <c r="D6472" s="254"/>
      <c r="E6472" s="254"/>
      <c r="F6472" s="254"/>
      <c r="G6472" s="260"/>
    </row>
    <row r="6473" spans="1:25" ht="15" thickBot="1">
      <c r="A6473" s="32" t="s">
        <v>0</v>
      </c>
      <c r="B6473" s="32" t="s">
        <v>0</v>
      </c>
      <c r="C6473" s="32" t="s">
        <v>0</v>
      </c>
      <c r="D6473" s="32" t="s">
        <v>0</v>
      </c>
      <c r="E6473" s="32" t="s">
        <v>0</v>
      </c>
      <c r="F6473" s="32" t="s">
        <v>0</v>
      </c>
      <c r="G6473" s="154" t="s">
        <v>0</v>
      </c>
      <c r="H6473" s="37" t="s">
        <v>0</v>
      </c>
      <c r="I6473" s="37"/>
      <c r="J6473" s="37"/>
      <c r="K6473" s="37"/>
      <c r="L6473" s="37" t="s">
        <v>0</v>
      </c>
      <c r="M6473" s="37" t="s">
        <v>0</v>
      </c>
      <c r="N6473" s="37" t="s">
        <v>0</v>
      </c>
      <c r="O6473" s="37" t="s">
        <v>0</v>
      </c>
      <c r="P6473" s="37" t="s">
        <v>0</v>
      </c>
      <c r="Q6473" s="37"/>
      <c r="R6473" s="37"/>
      <c r="S6473" s="37"/>
      <c r="T6473" s="37" t="s">
        <v>0</v>
      </c>
      <c r="U6473" s="37" t="s">
        <v>0</v>
      </c>
      <c r="V6473" s="37" t="s">
        <v>0</v>
      </c>
      <c r="W6473" s="37" t="s">
        <v>0</v>
      </c>
      <c r="X6473" s="37" t="s">
        <v>0</v>
      </c>
      <c r="Y6473" s="219"/>
    </row>
    <row r="6474" spans="1:25" ht="41.4" thickBot="1">
      <c r="A6474" s="24" t="s">
        <v>123</v>
      </c>
      <c r="B6474" s="24" t="s">
        <v>124</v>
      </c>
      <c r="C6474" s="24" t="s">
        <v>125</v>
      </c>
      <c r="D6474" s="25" t="s">
        <v>0</v>
      </c>
      <c r="E6474" s="24" t="s">
        <v>126</v>
      </c>
      <c r="F6474" s="24" t="s">
        <v>127</v>
      </c>
      <c r="G6474" s="151" t="s">
        <v>128</v>
      </c>
      <c r="H6474" s="24" t="s">
        <v>1</v>
      </c>
      <c r="I6474" s="1" t="s">
        <v>3093</v>
      </c>
      <c r="J6474" s="1" t="s">
        <v>3130</v>
      </c>
      <c r="K6474" s="1" t="s">
        <v>3</v>
      </c>
      <c r="L6474" s="1" t="s">
        <v>4</v>
      </c>
      <c r="M6474" s="1" t="s">
        <v>5</v>
      </c>
      <c r="N6474" s="1" t="s">
        <v>6</v>
      </c>
      <c r="O6474" s="1" t="s">
        <v>7</v>
      </c>
      <c r="P6474" s="1" t="s">
        <v>8</v>
      </c>
      <c r="Q6474" s="1" t="s">
        <v>3344</v>
      </c>
      <c r="R6474" s="1" t="s">
        <v>3427</v>
      </c>
      <c r="S6474" s="1" t="s">
        <v>3447</v>
      </c>
      <c r="T6474" s="1" t="s">
        <v>3448</v>
      </c>
      <c r="U6474" s="1" t="s">
        <v>3452</v>
      </c>
      <c r="V6474" s="1" t="s">
        <v>3449</v>
      </c>
      <c r="W6474" s="1" t="s">
        <v>3450</v>
      </c>
      <c r="X6474" s="1" t="s">
        <v>3451</v>
      </c>
      <c r="Y6474" s="216" t="s">
        <v>3385</v>
      </c>
    </row>
    <row r="6475" spans="1:25">
      <c r="A6475" s="26" t="s">
        <v>0</v>
      </c>
      <c r="B6475" s="26" t="s">
        <v>0</v>
      </c>
      <c r="C6475" s="26" t="s">
        <v>0</v>
      </c>
      <c r="D6475" s="27" t="s">
        <v>0</v>
      </c>
      <c r="E6475" s="27" t="s">
        <v>0</v>
      </c>
      <c r="F6475" s="28" t="s">
        <v>0</v>
      </c>
      <c r="G6475" s="152" t="s">
        <v>0</v>
      </c>
      <c r="H6475" s="29" t="s">
        <v>0</v>
      </c>
      <c r="I6475" s="45">
        <v>1</v>
      </c>
      <c r="J6475" s="45">
        <v>3</v>
      </c>
      <c r="K6475" s="45" t="s">
        <v>9</v>
      </c>
      <c r="L6475" s="45">
        <v>5</v>
      </c>
      <c r="M6475" s="45">
        <v>6</v>
      </c>
      <c r="N6475" s="45">
        <v>7</v>
      </c>
      <c r="O6475" s="45">
        <v>8</v>
      </c>
      <c r="P6475" s="45">
        <v>9</v>
      </c>
      <c r="Q6475" s="45">
        <v>1</v>
      </c>
      <c r="R6475" s="45">
        <v>2</v>
      </c>
      <c r="S6475" s="45">
        <v>3</v>
      </c>
      <c r="T6475" s="45" t="s">
        <v>3453</v>
      </c>
      <c r="U6475" s="45">
        <v>5</v>
      </c>
      <c r="V6475" s="45">
        <v>6</v>
      </c>
      <c r="W6475" s="45">
        <v>7</v>
      </c>
      <c r="X6475" s="45" t="s">
        <v>3454</v>
      </c>
      <c r="Y6475" s="276">
        <v>9</v>
      </c>
    </row>
    <row r="6476" spans="1:25" s="113" customFormat="1">
      <c r="A6476" s="133" t="s">
        <v>2045</v>
      </c>
      <c r="B6476" s="133" t="s">
        <v>172</v>
      </c>
      <c r="C6476" s="109" t="s">
        <v>923</v>
      </c>
      <c r="D6476" s="109" t="s">
        <v>2159</v>
      </c>
      <c r="E6476" s="98" t="s">
        <v>0</v>
      </c>
      <c r="F6476" s="98" t="s">
        <v>0</v>
      </c>
      <c r="G6476" s="153" t="s">
        <v>0</v>
      </c>
      <c r="H6476" s="98" t="s">
        <v>2160</v>
      </c>
      <c r="I6476" s="110"/>
      <c r="J6476" s="110"/>
      <c r="K6476" s="110"/>
      <c r="L6476" s="110" t="s">
        <v>0</v>
      </c>
      <c r="M6476" s="110" t="s">
        <v>0</v>
      </c>
      <c r="N6476" s="110" t="s">
        <v>0</v>
      </c>
      <c r="O6476" s="110" t="s">
        <v>0</v>
      </c>
      <c r="P6476" s="110" t="s">
        <v>0</v>
      </c>
      <c r="Q6476" s="110"/>
      <c r="R6476" s="110"/>
      <c r="S6476" s="110"/>
      <c r="T6476" s="110" t="s">
        <v>0</v>
      </c>
      <c r="U6476" s="110" t="s">
        <v>0</v>
      </c>
      <c r="V6476" s="110" t="s">
        <v>0</v>
      </c>
      <c r="W6476" s="110" t="s">
        <v>0</v>
      </c>
      <c r="X6476" s="110" t="s">
        <v>0</v>
      </c>
      <c r="Y6476" s="217"/>
    </row>
    <row r="6477" spans="1:25" ht="20.399999999999999">
      <c r="A6477" s="20" t="s">
        <v>0</v>
      </c>
      <c r="B6477" s="20" t="s">
        <v>0</v>
      </c>
      <c r="C6477" s="20" t="s">
        <v>0</v>
      </c>
      <c r="D6477" s="21" t="s">
        <v>0</v>
      </c>
      <c r="E6477" s="21" t="s">
        <v>0</v>
      </c>
      <c r="F6477" s="21" t="s">
        <v>0</v>
      </c>
      <c r="G6477" s="150" t="s">
        <v>0</v>
      </c>
      <c r="H6477" s="30" t="s">
        <v>33</v>
      </c>
      <c r="I6477" s="31">
        <f t="shared" si="4460"/>
        <v>897000</v>
      </c>
      <c r="J6477" s="31">
        <f t="shared" ref="J6477:P6477" si="4468">SUM(J6478,J6486,J6488)</f>
        <v>897000</v>
      </c>
      <c r="K6477" s="31">
        <f t="shared" si="4461"/>
        <v>0</v>
      </c>
      <c r="L6477" s="31">
        <f t="shared" si="4468"/>
        <v>0</v>
      </c>
      <c r="M6477" s="31">
        <f t="shared" si="4468"/>
        <v>0</v>
      </c>
      <c r="N6477" s="31">
        <f t="shared" si="4468"/>
        <v>0</v>
      </c>
      <c r="O6477" s="31">
        <f t="shared" si="4468"/>
        <v>0</v>
      </c>
      <c r="P6477" s="31">
        <f t="shared" si="4468"/>
        <v>0</v>
      </c>
      <c r="Q6477" s="31">
        <f>SUM(Q6478,Q6486,Q6488)</f>
        <v>991402</v>
      </c>
      <c r="R6477" s="31">
        <f>SUM(R6478,R6486,R6488)</f>
        <v>991402</v>
      </c>
      <c r="S6477" s="31">
        <f>SUM(S6478,S6486,S6488)</f>
        <v>716124</v>
      </c>
      <c r="T6477" s="31">
        <f t="shared" ref="T6477:X6477" si="4469">SUM(T6478,T6486,T6488)</f>
        <v>275278</v>
      </c>
      <c r="U6477" s="31">
        <f t="shared" si="4469"/>
        <v>96967</v>
      </c>
      <c r="V6477" s="31">
        <f t="shared" si="4469"/>
        <v>87560</v>
      </c>
      <c r="W6477" s="31">
        <f t="shared" si="4469"/>
        <v>90751</v>
      </c>
      <c r="X6477" s="31">
        <f t="shared" si="4469"/>
        <v>991402</v>
      </c>
      <c r="Y6477" s="220">
        <f t="shared" ref="Y6477:Y6507" si="4470">IF(R6477=0,0,(X6477/R6477)*100)</f>
        <v>100</v>
      </c>
    </row>
    <row r="6478" spans="1:25">
      <c r="A6478" s="23" t="s">
        <v>2045</v>
      </c>
      <c r="B6478" s="23" t="s">
        <v>172</v>
      </c>
      <c r="C6478" s="23" t="s">
        <v>923</v>
      </c>
      <c r="D6478" s="23" t="s">
        <v>2159</v>
      </c>
      <c r="E6478" s="21" t="s">
        <v>132</v>
      </c>
      <c r="F6478" s="21" t="s">
        <v>0</v>
      </c>
      <c r="G6478" s="150" t="s">
        <v>0</v>
      </c>
      <c r="H6478" s="21" t="s">
        <v>11</v>
      </c>
      <c r="I6478" s="66">
        <f t="shared" si="4460"/>
        <v>649100</v>
      </c>
      <c r="J6478" s="66">
        <f t="shared" ref="J6478:P6478" si="4471">SUM(J6479,J6480)</f>
        <v>649100</v>
      </c>
      <c r="K6478" s="66">
        <f t="shared" si="4461"/>
        <v>0</v>
      </c>
      <c r="L6478" s="66">
        <f t="shared" si="4471"/>
        <v>0</v>
      </c>
      <c r="M6478" s="66">
        <f t="shared" si="4471"/>
        <v>0</v>
      </c>
      <c r="N6478" s="66">
        <f t="shared" si="4471"/>
        <v>0</v>
      </c>
      <c r="O6478" s="66">
        <f t="shared" si="4471"/>
        <v>0</v>
      </c>
      <c r="P6478" s="66">
        <f t="shared" si="4471"/>
        <v>0</v>
      </c>
      <c r="Q6478" s="66">
        <f>SUM(Q6479,Q6480)</f>
        <v>733932</v>
      </c>
      <c r="R6478" s="66">
        <f>SUM(R6479,R6480)</f>
        <v>733932</v>
      </c>
      <c r="S6478" s="66">
        <f>SUM(S6479,S6480)</f>
        <v>540160</v>
      </c>
      <c r="T6478" s="66">
        <f t="shared" ref="T6478:X6478" si="4472">SUM(T6479,T6480)</f>
        <v>193772</v>
      </c>
      <c r="U6478" s="66">
        <f t="shared" si="4472"/>
        <v>70648</v>
      </c>
      <c r="V6478" s="66">
        <f t="shared" si="4472"/>
        <v>64480</v>
      </c>
      <c r="W6478" s="66">
        <f t="shared" si="4472"/>
        <v>58644</v>
      </c>
      <c r="X6478" s="66">
        <f t="shared" si="4472"/>
        <v>733932</v>
      </c>
      <c r="Y6478" s="208">
        <f t="shared" si="4470"/>
        <v>100</v>
      </c>
    </row>
    <row r="6479" spans="1:25">
      <c r="A6479" s="23" t="s">
        <v>2045</v>
      </c>
      <c r="B6479" s="23" t="s">
        <v>172</v>
      </c>
      <c r="C6479" s="23" t="s">
        <v>923</v>
      </c>
      <c r="D6479" s="23" t="s">
        <v>2159</v>
      </c>
      <c r="E6479" s="22">
        <v>6111</v>
      </c>
      <c r="F6479" s="23"/>
      <c r="G6479" s="128" t="s">
        <v>3150</v>
      </c>
      <c r="H6479" s="32" t="s">
        <v>12</v>
      </c>
      <c r="I6479" s="44">
        <f t="shared" si="4460"/>
        <v>563700</v>
      </c>
      <c r="J6479" s="44">
        <v>563700</v>
      </c>
      <c r="K6479" s="44">
        <f t="shared" si="4461"/>
        <v>0</v>
      </c>
      <c r="L6479" s="44">
        <v>0</v>
      </c>
      <c r="M6479" s="44">
        <v>0</v>
      </c>
      <c r="N6479" s="44">
        <v>0</v>
      </c>
      <c r="O6479" s="44">
        <v>0</v>
      </c>
      <c r="P6479" s="44">
        <v>0</v>
      </c>
      <c r="Q6479" s="44">
        <v>639071</v>
      </c>
      <c r="R6479" s="44">
        <v>639071</v>
      </c>
      <c r="S6479" s="44">
        <v>464928</v>
      </c>
      <c r="T6479" s="44">
        <f t="shared" ref="T6479:T6506" si="4473">U6479+V6479+W6479</f>
        <v>174143</v>
      </c>
      <c r="U6479" s="44">
        <v>58048</v>
      </c>
      <c r="V6479" s="44">
        <v>58048</v>
      </c>
      <c r="W6479" s="44">
        <v>58047</v>
      </c>
      <c r="X6479" s="44">
        <f t="shared" ref="X6479:X6506" si="4474">S6479+T6479</f>
        <v>639071</v>
      </c>
      <c r="Y6479" s="209">
        <f t="shared" si="4470"/>
        <v>100</v>
      </c>
    </row>
    <row r="6480" spans="1:25">
      <c r="A6480" s="20" t="s">
        <v>2045</v>
      </c>
      <c r="B6480" s="20" t="s">
        <v>172</v>
      </c>
      <c r="C6480" s="20" t="s">
        <v>923</v>
      </c>
      <c r="D6480" s="20" t="s">
        <v>2159</v>
      </c>
      <c r="E6480" s="20" t="s">
        <v>134</v>
      </c>
      <c r="F6480" s="23" t="s">
        <v>0</v>
      </c>
      <c r="G6480" s="154" t="s">
        <v>0</v>
      </c>
      <c r="H6480" s="21" t="s">
        <v>13</v>
      </c>
      <c r="I6480" s="66">
        <f t="shared" si="4460"/>
        <v>85400</v>
      </c>
      <c r="J6480" s="66">
        <f t="shared" ref="J6480:P6480" si="4475">SUM(J6481:J6485)</f>
        <v>85400</v>
      </c>
      <c r="K6480" s="66">
        <f t="shared" si="4461"/>
        <v>0</v>
      </c>
      <c r="L6480" s="66">
        <f t="shared" si="4475"/>
        <v>0</v>
      </c>
      <c r="M6480" s="66">
        <f t="shared" si="4475"/>
        <v>0</v>
      </c>
      <c r="N6480" s="66">
        <f t="shared" si="4475"/>
        <v>0</v>
      </c>
      <c r="O6480" s="66">
        <f t="shared" si="4475"/>
        <v>0</v>
      </c>
      <c r="P6480" s="66">
        <f t="shared" si="4475"/>
        <v>0</v>
      </c>
      <c r="Q6480" s="66">
        <f>SUM(Q6481:Q6485)</f>
        <v>94861</v>
      </c>
      <c r="R6480" s="66">
        <f>SUM(R6481:R6485)</f>
        <v>94861</v>
      </c>
      <c r="S6480" s="66">
        <f>SUM(S6481:S6485)</f>
        <v>75232</v>
      </c>
      <c r="T6480" s="66">
        <f t="shared" ref="T6480:X6480" si="4476">SUM(T6481:T6485)</f>
        <v>19629</v>
      </c>
      <c r="U6480" s="66">
        <f t="shared" si="4476"/>
        <v>12600</v>
      </c>
      <c r="V6480" s="66">
        <f t="shared" si="4476"/>
        <v>6432</v>
      </c>
      <c r="W6480" s="66">
        <f t="shared" si="4476"/>
        <v>597</v>
      </c>
      <c r="X6480" s="66">
        <f t="shared" si="4476"/>
        <v>94861</v>
      </c>
      <c r="Y6480" s="208">
        <f t="shared" si="4470"/>
        <v>100</v>
      </c>
    </row>
    <row r="6481" spans="1:25">
      <c r="A6481" s="23" t="s">
        <v>2045</v>
      </c>
      <c r="B6481" s="23" t="s">
        <v>172</v>
      </c>
      <c r="C6481" s="23" t="s">
        <v>923</v>
      </c>
      <c r="D6481" s="23" t="s">
        <v>2159</v>
      </c>
      <c r="E6481" s="22">
        <v>6112</v>
      </c>
      <c r="F6481" s="23" t="s">
        <v>2161</v>
      </c>
      <c r="G6481" s="128" t="s">
        <v>3150</v>
      </c>
      <c r="H6481" s="32" t="s">
        <v>16</v>
      </c>
      <c r="I6481" s="44">
        <f t="shared" si="4460"/>
        <v>13900</v>
      </c>
      <c r="J6481" s="44">
        <v>13900</v>
      </c>
      <c r="K6481" s="44">
        <f t="shared" si="4461"/>
        <v>0</v>
      </c>
      <c r="L6481" s="44">
        <v>0</v>
      </c>
      <c r="M6481" s="44">
        <v>0</v>
      </c>
      <c r="N6481" s="44">
        <v>0</v>
      </c>
      <c r="O6481" s="44">
        <v>0</v>
      </c>
      <c r="P6481" s="44">
        <v>0</v>
      </c>
      <c r="Q6481" s="44">
        <v>15286</v>
      </c>
      <c r="R6481" s="44">
        <v>15286</v>
      </c>
      <c r="S6481" s="44">
        <v>11889</v>
      </c>
      <c r="T6481" s="44">
        <f t="shared" si="4473"/>
        <v>3397</v>
      </c>
      <c r="U6481" s="44">
        <v>1400</v>
      </c>
      <c r="V6481" s="44">
        <v>1400</v>
      </c>
      <c r="W6481" s="44">
        <v>597</v>
      </c>
      <c r="X6481" s="44">
        <f t="shared" si="4474"/>
        <v>15286</v>
      </c>
      <c r="Y6481" s="209">
        <f t="shared" si="4470"/>
        <v>100</v>
      </c>
    </row>
    <row r="6482" spans="1:25">
      <c r="A6482" s="23" t="s">
        <v>2045</v>
      </c>
      <c r="B6482" s="23" t="s">
        <v>172</v>
      </c>
      <c r="C6482" s="23" t="s">
        <v>923</v>
      </c>
      <c r="D6482" s="23" t="s">
        <v>2159</v>
      </c>
      <c r="E6482" s="22">
        <v>6112</v>
      </c>
      <c r="F6482" s="23" t="s">
        <v>2162</v>
      </c>
      <c r="G6482" s="128" t="s">
        <v>3150</v>
      </c>
      <c r="H6482" s="32" t="s">
        <v>19</v>
      </c>
      <c r="I6482" s="44">
        <f t="shared" si="4460"/>
        <v>55000</v>
      </c>
      <c r="J6482" s="44">
        <v>55000</v>
      </c>
      <c r="K6482" s="44">
        <f t="shared" si="4461"/>
        <v>0</v>
      </c>
      <c r="L6482" s="44">
        <v>0</v>
      </c>
      <c r="M6482" s="44">
        <v>0</v>
      </c>
      <c r="N6482" s="44">
        <v>0</v>
      </c>
      <c r="O6482" s="44">
        <v>0</v>
      </c>
      <c r="P6482" s="44">
        <v>0</v>
      </c>
      <c r="Q6482" s="44">
        <v>61300</v>
      </c>
      <c r="R6482" s="44">
        <v>61300</v>
      </c>
      <c r="S6482" s="44">
        <v>50068</v>
      </c>
      <c r="T6482" s="44">
        <f t="shared" si="4473"/>
        <v>11232</v>
      </c>
      <c r="U6482" s="44">
        <v>6200</v>
      </c>
      <c r="V6482" s="44">
        <v>5032</v>
      </c>
      <c r="W6482" s="44"/>
      <c r="X6482" s="44">
        <f t="shared" si="4474"/>
        <v>61300</v>
      </c>
      <c r="Y6482" s="209">
        <f t="shared" si="4470"/>
        <v>100</v>
      </c>
    </row>
    <row r="6483" spans="1:25">
      <c r="A6483" s="23" t="s">
        <v>2045</v>
      </c>
      <c r="B6483" s="23" t="s">
        <v>172</v>
      </c>
      <c r="C6483" s="23" t="s">
        <v>923</v>
      </c>
      <c r="D6483" s="23" t="s">
        <v>2159</v>
      </c>
      <c r="E6483" s="22">
        <v>6112</v>
      </c>
      <c r="F6483" s="23" t="s">
        <v>2163</v>
      </c>
      <c r="G6483" s="128" t="s">
        <v>3150</v>
      </c>
      <c r="H6483" s="32" t="s">
        <v>17</v>
      </c>
      <c r="I6483" s="44">
        <f t="shared" si="4460"/>
        <v>11500</v>
      </c>
      <c r="J6483" s="44">
        <v>11500</v>
      </c>
      <c r="K6483" s="44">
        <f t="shared" si="4461"/>
        <v>0</v>
      </c>
      <c r="L6483" s="44">
        <v>0</v>
      </c>
      <c r="M6483" s="44">
        <v>0</v>
      </c>
      <c r="N6483" s="44">
        <v>0</v>
      </c>
      <c r="O6483" s="44">
        <v>0</v>
      </c>
      <c r="P6483" s="44">
        <v>0</v>
      </c>
      <c r="Q6483" s="44">
        <v>13275</v>
      </c>
      <c r="R6483" s="44">
        <v>13275</v>
      </c>
      <c r="S6483" s="44">
        <v>13275</v>
      </c>
      <c r="T6483" s="44">
        <f t="shared" si="4473"/>
        <v>0</v>
      </c>
      <c r="U6483" s="44"/>
      <c r="V6483" s="44"/>
      <c r="W6483" s="44"/>
      <c r="X6483" s="44">
        <f t="shared" si="4474"/>
        <v>13275</v>
      </c>
      <c r="Y6483" s="209">
        <f t="shared" si="4470"/>
        <v>100</v>
      </c>
    </row>
    <row r="6484" spans="1:25">
      <c r="A6484" s="23" t="s">
        <v>2045</v>
      </c>
      <c r="B6484" s="23" t="s">
        <v>172</v>
      </c>
      <c r="C6484" s="23" t="s">
        <v>923</v>
      </c>
      <c r="D6484" s="23" t="s">
        <v>2159</v>
      </c>
      <c r="E6484" s="22">
        <v>6112</v>
      </c>
      <c r="F6484" s="23" t="s">
        <v>2164</v>
      </c>
      <c r="G6484" s="128" t="s">
        <v>3150</v>
      </c>
      <c r="H6484" s="32" t="s">
        <v>15</v>
      </c>
      <c r="I6484" s="44">
        <f t="shared" si="4460"/>
        <v>0</v>
      </c>
      <c r="J6484" s="44">
        <v>0</v>
      </c>
      <c r="K6484" s="44">
        <f t="shared" si="4461"/>
        <v>0</v>
      </c>
      <c r="L6484" s="44">
        <v>0</v>
      </c>
      <c r="M6484" s="44">
        <v>0</v>
      </c>
      <c r="N6484" s="44">
        <v>0</v>
      </c>
      <c r="O6484" s="44">
        <v>0</v>
      </c>
      <c r="P6484" s="44">
        <v>0</v>
      </c>
      <c r="Q6484" s="44">
        <v>0</v>
      </c>
      <c r="R6484" s="44">
        <v>0</v>
      </c>
      <c r="S6484" s="44">
        <v>0</v>
      </c>
      <c r="T6484" s="44">
        <f t="shared" si="4473"/>
        <v>0</v>
      </c>
      <c r="U6484" s="44"/>
      <c r="V6484" s="44"/>
      <c r="W6484" s="44"/>
      <c r="X6484" s="44">
        <f t="shared" si="4474"/>
        <v>0</v>
      </c>
      <c r="Y6484" s="209">
        <f t="shared" si="4470"/>
        <v>0</v>
      </c>
    </row>
    <row r="6485" spans="1:25">
      <c r="A6485" s="23" t="s">
        <v>2045</v>
      </c>
      <c r="B6485" s="23" t="s">
        <v>172</v>
      </c>
      <c r="C6485" s="23" t="s">
        <v>923</v>
      </c>
      <c r="D6485" s="23" t="s">
        <v>2159</v>
      </c>
      <c r="E6485" s="22">
        <v>6112</v>
      </c>
      <c r="F6485" s="23" t="s">
        <v>2165</v>
      </c>
      <c r="G6485" s="128" t="s">
        <v>3150</v>
      </c>
      <c r="H6485" s="32" t="s">
        <v>18</v>
      </c>
      <c r="I6485" s="44">
        <f t="shared" si="4460"/>
        <v>5000</v>
      </c>
      <c r="J6485" s="44">
        <v>5000</v>
      </c>
      <c r="K6485" s="44">
        <f t="shared" si="4461"/>
        <v>0</v>
      </c>
      <c r="L6485" s="44">
        <v>0</v>
      </c>
      <c r="M6485" s="44">
        <v>0</v>
      </c>
      <c r="N6485" s="44">
        <v>0</v>
      </c>
      <c r="O6485" s="44">
        <v>0</v>
      </c>
      <c r="P6485" s="44">
        <v>0</v>
      </c>
      <c r="Q6485" s="44">
        <v>5000</v>
      </c>
      <c r="R6485" s="44">
        <v>5000</v>
      </c>
      <c r="S6485" s="44">
        <v>0</v>
      </c>
      <c r="T6485" s="44">
        <f t="shared" si="4473"/>
        <v>5000</v>
      </c>
      <c r="U6485" s="44">
        <v>5000</v>
      </c>
      <c r="V6485" s="44"/>
      <c r="W6485" s="44"/>
      <c r="X6485" s="44">
        <f t="shared" si="4474"/>
        <v>5000</v>
      </c>
      <c r="Y6485" s="209">
        <f t="shared" si="4470"/>
        <v>100</v>
      </c>
    </row>
    <row r="6486" spans="1:25">
      <c r="A6486" s="23" t="s">
        <v>2045</v>
      </c>
      <c r="B6486" s="23" t="s">
        <v>172</v>
      </c>
      <c r="C6486" s="23" t="s">
        <v>923</v>
      </c>
      <c r="D6486" s="23" t="s">
        <v>2159</v>
      </c>
      <c r="E6486" s="21" t="s">
        <v>139</v>
      </c>
      <c r="F6486" s="21" t="s">
        <v>0</v>
      </c>
      <c r="G6486" s="150" t="s">
        <v>0</v>
      </c>
      <c r="H6486" s="21" t="s">
        <v>21</v>
      </c>
      <c r="I6486" s="66">
        <f t="shared" si="4460"/>
        <v>60000</v>
      </c>
      <c r="J6486" s="66">
        <f t="shared" ref="J6486:X6486" si="4477">SUM(J6487)</f>
        <v>60000</v>
      </c>
      <c r="K6486" s="66">
        <f t="shared" si="4461"/>
        <v>0</v>
      </c>
      <c r="L6486" s="66">
        <f t="shared" si="4477"/>
        <v>0</v>
      </c>
      <c r="M6486" s="66">
        <f t="shared" si="4477"/>
        <v>0</v>
      </c>
      <c r="N6486" s="66">
        <f t="shared" si="4477"/>
        <v>0</v>
      </c>
      <c r="O6486" s="66">
        <f t="shared" si="4477"/>
        <v>0</v>
      </c>
      <c r="P6486" s="66">
        <f t="shared" si="4477"/>
        <v>0</v>
      </c>
      <c r="Q6486" s="66">
        <f t="shared" si="4477"/>
        <v>69764</v>
      </c>
      <c r="R6486" s="66">
        <f t="shared" si="4477"/>
        <v>69764</v>
      </c>
      <c r="S6486" s="66">
        <f t="shared" si="4477"/>
        <v>49963</v>
      </c>
      <c r="T6486" s="66">
        <f t="shared" si="4477"/>
        <v>19801</v>
      </c>
      <c r="U6486" s="66">
        <f t="shared" si="4477"/>
        <v>6500</v>
      </c>
      <c r="V6486" s="66">
        <f t="shared" si="4477"/>
        <v>6500</v>
      </c>
      <c r="W6486" s="66">
        <f t="shared" si="4477"/>
        <v>6801</v>
      </c>
      <c r="X6486" s="66">
        <f t="shared" si="4477"/>
        <v>69764</v>
      </c>
      <c r="Y6486" s="208">
        <f t="shared" si="4470"/>
        <v>100</v>
      </c>
    </row>
    <row r="6487" spans="1:25">
      <c r="A6487" s="23" t="s">
        <v>2045</v>
      </c>
      <c r="B6487" s="23" t="s">
        <v>172</v>
      </c>
      <c r="C6487" s="23" t="s">
        <v>923</v>
      </c>
      <c r="D6487" s="23" t="s">
        <v>2159</v>
      </c>
      <c r="E6487" s="22">
        <v>6121</v>
      </c>
      <c r="F6487" s="23"/>
      <c r="G6487" s="128" t="s">
        <v>3150</v>
      </c>
      <c r="H6487" s="32" t="s">
        <v>22</v>
      </c>
      <c r="I6487" s="44">
        <f t="shared" si="4460"/>
        <v>60000</v>
      </c>
      <c r="J6487" s="44">
        <v>60000</v>
      </c>
      <c r="K6487" s="44">
        <f t="shared" si="4461"/>
        <v>0</v>
      </c>
      <c r="L6487" s="44">
        <v>0</v>
      </c>
      <c r="M6487" s="44">
        <v>0</v>
      </c>
      <c r="N6487" s="44">
        <v>0</v>
      </c>
      <c r="O6487" s="44">
        <v>0</v>
      </c>
      <c r="P6487" s="44">
        <v>0</v>
      </c>
      <c r="Q6487" s="44">
        <v>69764</v>
      </c>
      <c r="R6487" s="44">
        <v>69764</v>
      </c>
      <c r="S6487" s="44">
        <v>49963</v>
      </c>
      <c r="T6487" s="44">
        <f t="shared" si="4473"/>
        <v>19801</v>
      </c>
      <c r="U6487" s="44">
        <v>6500</v>
      </c>
      <c r="V6487" s="44">
        <v>6500</v>
      </c>
      <c r="W6487" s="44">
        <v>6801</v>
      </c>
      <c r="X6487" s="44">
        <f t="shared" si="4474"/>
        <v>69764</v>
      </c>
      <c r="Y6487" s="209">
        <f t="shared" si="4470"/>
        <v>100</v>
      </c>
    </row>
    <row r="6488" spans="1:25">
      <c r="A6488" s="23" t="s">
        <v>2045</v>
      </c>
      <c r="B6488" s="23" t="s">
        <v>172</v>
      </c>
      <c r="C6488" s="23" t="s">
        <v>923</v>
      </c>
      <c r="D6488" s="23" t="s">
        <v>2159</v>
      </c>
      <c r="E6488" s="21" t="s">
        <v>141</v>
      </c>
      <c r="F6488" s="21" t="s">
        <v>0</v>
      </c>
      <c r="G6488" s="150" t="s">
        <v>0</v>
      </c>
      <c r="H6488" s="21" t="s">
        <v>23</v>
      </c>
      <c r="I6488" s="66">
        <f t="shared" si="4460"/>
        <v>187900</v>
      </c>
      <c r="J6488" s="66">
        <f t="shared" ref="J6488:P6488" si="4478">SUM(J6489:J6497)</f>
        <v>187900</v>
      </c>
      <c r="K6488" s="66">
        <f t="shared" si="4461"/>
        <v>0</v>
      </c>
      <c r="L6488" s="66">
        <f t="shared" si="4478"/>
        <v>0</v>
      </c>
      <c r="M6488" s="66">
        <f t="shared" si="4478"/>
        <v>0</v>
      </c>
      <c r="N6488" s="66">
        <f t="shared" si="4478"/>
        <v>0</v>
      </c>
      <c r="O6488" s="66">
        <f t="shared" si="4478"/>
        <v>0</v>
      </c>
      <c r="P6488" s="66">
        <f t="shared" si="4478"/>
        <v>0</v>
      </c>
      <c r="Q6488" s="66">
        <f>SUM(Q6489:Q6497)</f>
        <v>187706</v>
      </c>
      <c r="R6488" s="66">
        <f>SUM(R6489:R6497)</f>
        <v>187706</v>
      </c>
      <c r="S6488" s="66">
        <f>SUM(S6489:S6497)</f>
        <v>126001</v>
      </c>
      <c r="T6488" s="66">
        <f t="shared" ref="T6488:X6488" si="4479">SUM(T6489:T6497)</f>
        <v>61705</v>
      </c>
      <c r="U6488" s="66">
        <f t="shared" si="4479"/>
        <v>19819</v>
      </c>
      <c r="V6488" s="66">
        <f t="shared" si="4479"/>
        <v>16580</v>
      </c>
      <c r="W6488" s="66">
        <f t="shared" si="4479"/>
        <v>25306</v>
      </c>
      <c r="X6488" s="66">
        <f t="shared" si="4479"/>
        <v>187706</v>
      </c>
      <c r="Y6488" s="208">
        <f t="shared" si="4470"/>
        <v>100</v>
      </c>
    </row>
    <row r="6489" spans="1:25">
      <c r="A6489" s="23" t="s">
        <v>2045</v>
      </c>
      <c r="B6489" s="23" t="s">
        <v>172</v>
      </c>
      <c r="C6489" s="23" t="s">
        <v>923</v>
      </c>
      <c r="D6489" s="23" t="s">
        <v>2159</v>
      </c>
      <c r="E6489" s="22">
        <v>6131</v>
      </c>
      <c r="F6489" s="23"/>
      <c r="G6489" s="128" t="s">
        <v>3150</v>
      </c>
      <c r="H6489" s="32" t="s">
        <v>24</v>
      </c>
      <c r="I6489" s="44">
        <f t="shared" si="4460"/>
        <v>3000</v>
      </c>
      <c r="J6489" s="44">
        <v>3000</v>
      </c>
      <c r="K6489" s="44">
        <f t="shared" si="4461"/>
        <v>0</v>
      </c>
      <c r="L6489" s="44">
        <v>0</v>
      </c>
      <c r="M6489" s="44">
        <v>0</v>
      </c>
      <c r="N6489" s="44">
        <v>0</v>
      </c>
      <c r="O6489" s="44">
        <v>0</v>
      </c>
      <c r="P6489" s="44">
        <v>0</v>
      </c>
      <c r="Q6489" s="44">
        <v>3000</v>
      </c>
      <c r="R6489" s="44">
        <v>3000</v>
      </c>
      <c r="S6489" s="44">
        <v>2250</v>
      </c>
      <c r="T6489" s="44">
        <f t="shared" si="4473"/>
        <v>750</v>
      </c>
      <c r="U6489" s="44">
        <v>750</v>
      </c>
      <c r="V6489" s="44"/>
      <c r="W6489" s="44"/>
      <c r="X6489" s="44">
        <f t="shared" si="4474"/>
        <v>3000</v>
      </c>
      <c r="Y6489" s="209">
        <f t="shared" si="4470"/>
        <v>100</v>
      </c>
    </row>
    <row r="6490" spans="1:25">
      <c r="A6490" s="23" t="s">
        <v>2045</v>
      </c>
      <c r="B6490" s="23" t="s">
        <v>172</v>
      </c>
      <c r="C6490" s="23" t="s">
        <v>923</v>
      </c>
      <c r="D6490" s="23" t="s">
        <v>2159</v>
      </c>
      <c r="E6490" s="22">
        <v>6132</v>
      </c>
      <c r="F6490" s="23"/>
      <c r="G6490" s="128" t="s">
        <v>3150</v>
      </c>
      <c r="H6490" s="32" t="s">
        <v>25</v>
      </c>
      <c r="I6490" s="44">
        <f t="shared" si="4460"/>
        <v>11000</v>
      </c>
      <c r="J6490" s="44">
        <v>11000</v>
      </c>
      <c r="K6490" s="44">
        <f t="shared" si="4461"/>
        <v>0</v>
      </c>
      <c r="L6490" s="44">
        <v>0</v>
      </c>
      <c r="M6490" s="44">
        <v>0</v>
      </c>
      <c r="N6490" s="44">
        <v>0</v>
      </c>
      <c r="O6490" s="44">
        <v>0</v>
      </c>
      <c r="P6490" s="44">
        <v>0</v>
      </c>
      <c r="Q6490" s="44">
        <v>11000</v>
      </c>
      <c r="R6490" s="44">
        <v>11000</v>
      </c>
      <c r="S6490" s="44">
        <v>11000</v>
      </c>
      <c r="T6490" s="44">
        <f t="shared" si="4473"/>
        <v>0</v>
      </c>
      <c r="U6490" s="44"/>
      <c r="V6490" s="44"/>
      <c r="W6490" s="44"/>
      <c r="X6490" s="44">
        <f t="shared" si="4474"/>
        <v>11000</v>
      </c>
      <c r="Y6490" s="209">
        <f t="shared" si="4470"/>
        <v>100</v>
      </c>
    </row>
    <row r="6491" spans="1:25">
      <c r="A6491" s="23" t="s">
        <v>2045</v>
      </c>
      <c r="B6491" s="23" t="s">
        <v>172</v>
      </c>
      <c r="C6491" s="23" t="s">
        <v>923</v>
      </c>
      <c r="D6491" s="23" t="s">
        <v>2159</v>
      </c>
      <c r="E6491" s="22">
        <v>6133</v>
      </c>
      <c r="F6491" s="23"/>
      <c r="G6491" s="128" t="s">
        <v>3150</v>
      </c>
      <c r="H6491" s="32" t="s">
        <v>26</v>
      </c>
      <c r="I6491" s="44">
        <f t="shared" si="4460"/>
        <v>11000</v>
      </c>
      <c r="J6491" s="44">
        <v>11000</v>
      </c>
      <c r="K6491" s="44">
        <f t="shared" si="4461"/>
        <v>0</v>
      </c>
      <c r="L6491" s="44">
        <v>0</v>
      </c>
      <c r="M6491" s="44">
        <v>0</v>
      </c>
      <c r="N6491" s="44">
        <v>0</v>
      </c>
      <c r="O6491" s="44">
        <v>0</v>
      </c>
      <c r="P6491" s="44">
        <v>0</v>
      </c>
      <c r="Q6491" s="44">
        <v>11000</v>
      </c>
      <c r="R6491" s="44">
        <v>11000</v>
      </c>
      <c r="S6491" s="44">
        <v>8300</v>
      </c>
      <c r="T6491" s="44">
        <f t="shared" si="4473"/>
        <v>2700</v>
      </c>
      <c r="U6491" s="44">
        <v>1000</v>
      </c>
      <c r="V6491" s="44">
        <v>1000</v>
      </c>
      <c r="W6491" s="44">
        <v>700</v>
      </c>
      <c r="X6491" s="44">
        <f t="shared" si="4474"/>
        <v>11000</v>
      </c>
      <c r="Y6491" s="209">
        <f t="shared" si="4470"/>
        <v>100</v>
      </c>
    </row>
    <row r="6492" spans="1:25">
      <c r="A6492" s="23" t="s">
        <v>2045</v>
      </c>
      <c r="B6492" s="23" t="s">
        <v>172</v>
      </c>
      <c r="C6492" s="23" t="s">
        <v>923</v>
      </c>
      <c r="D6492" s="23" t="s">
        <v>2159</v>
      </c>
      <c r="E6492" s="22">
        <v>6134</v>
      </c>
      <c r="F6492" s="23"/>
      <c r="G6492" s="128" t="s">
        <v>3150</v>
      </c>
      <c r="H6492" s="32" t="s">
        <v>27</v>
      </c>
      <c r="I6492" s="44">
        <f t="shared" si="4460"/>
        <v>14000</v>
      </c>
      <c r="J6492" s="44">
        <v>14000</v>
      </c>
      <c r="K6492" s="44">
        <f t="shared" si="4461"/>
        <v>0</v>
      </c>
      <c r="L6492" s="44">
        <v>0</v>
      </c>
      <c r="M6492" s="44">
        <v>0</v>
      </c>
      <c r="N6492" s="44">
        <v>0</v>
      </c>
      <c r="O6492" s="44">
        <v>0</v>
      </c>
      <c r="P6492" s="44">
        <v>0</v>
      </c>
      <c r="Q6492" s="44">
        <v>14000</v>
      </c>
      <c r="R6492" s="44">
        <v>14000</v>
      </c>
      <c r="S6492" s="44">
        <v>10400</v>
      </c>
      <c r="T6492" s="44">
        <f t="shared" si="4473"/>
        <v>3600</v>
      </c>
      <c r="U6492" s="44">
        <v>1200</v>
      </c>
      <c r="V6492" s="44">
        <v>1200</v>
      </c>
      <c r="W6492" s="44">
        <v>1200</v>
      </c>
      <c r="X6492" s="44">
        <f t="shared" si="4474"/>
        <v>14000</v>
      </c>
      <c r="Y6492" s="209">
        <f t="shared" si="4470"/>
        <v>100</v>
      </c>
    </row>
    <row r="6493" spans="1:25">
      <c r="A6493" s="23" t="s">
        <v>2045</v>
      </c>
      <c r="B6493" s="23" t="s">
        <v>172</v>
      </c>
      <c r="C6493" s="23" t="s">
        <v>923</v>
      </c>
      <c r="D6493" s="23" t="s">
        <v>2159</v>
      </c>
      <c r="E6493" s="22">
        <v>6135</v>
      </c>
      <c r="F6493" s="23"/>
      <c r="G6493" s="128" t="s">
        <v>3150</v>
      </c>
      <c r="H6493" s="32" t="s">
        <v>28</v>
      </c>
      <c r="I6493" s="44">
        <f t="shared" si="4460"/>
        <v>2500</v>
      </c>
      <c r="J6493" s="44">
        <v>2500</v>
      </c>
      <c r="K6493" s="44">
        <f t="shared" si="4461"/>
        <v>0</v>
      </c>
      <c r="L6493" s="44">
        <v>0</v>
      </c>
      <c r="M6493" s="44">
        <v>0</v>
      </c>
      <c r="N6493" s="44">
        <v>0</v>
      </c>
      <c r="O6493" s="44">
        <v>0</v>
      </c>
      <c r="P6493" s="44">
        <v>0</v>
      </c>
      <c r="Q6493" s="44">
        <v>2500</v>
      </c>
      <c r="R6493" s="44">
        <v>2500</v>
      </c>
      <c r="S6493" s="44">
        <v>2150</v>
      </c>
      <c r="T6493" s="44">
        <f t="shared" si="4473"/>
        <v>350</v>
      </c>
      <c r="U6493" s="44">
        <v>350</v>
      </c>
      <c r="V6493" s="44"/>
      <c r="W6493" s="44"/>
      <c r="X6493" s="44">
        <f t="shared" si="4474"/>
        <v>2500</v>
      </c>
      <c r="Y6493" s="209">
        <f t="shared" si="4470"/>
        <v>100</v>
      </c>
    </row>
    <row r="6494" spans="1:25">
      <c r="A6494" s="23" t="s">
        <v>2045</v>
      </c>
      <c r="B6494" s="23" t="s">
        <v>172</v>
      </c>
      <c r="C6494" s="23" t="s">
        <v>923</v>
      </c>
      <c r="D6494" s="23" t="s">
        <v>2159</v>
      </c>
      <c r="E6494" s="22">
        <v>6136</v>
      </c>
      <c r="F6494" s="23"/>
      <c r="G6494" s="128" t="s">
        <v>3150</v>
      </c>
      <c r="H6494" s="32" t="s">
        <v>29</v>
      </c>
      <c r="I6494" s="44">
        <f t="shared" si="4460"/>
        <v>29181</v>
      </c>
      <c r="J6494" s="44">
        <v>29181</v>
      </c>
      <c r="K6494" s="44">
        <f t="shared" si="4461"/>
        <v>0</v>
      </c>
      <c r="L6494" s="44">
        <v>0</v>
      </c>
      <c r="M6494" s="44">
        <v>0</v>
      </c>
      <c r="N6494" s="44">
        <v>0</v>
      </c>
      <c r="O6494" s="44">
        <v>0</v>
      </c>
      <c r="P6494" s="44">
        <v>0</v>
      </c>
      <c r="Q6494" s="44">
        <v>28906</v>
      </c>
      <c r="R6494" s="44">
        <v>28906</v>
      </c>
      <c r="S6494" s="44">
        <v>7500</v>
      </c>
      <c r="T6494" s="44">
        <f t="shared" si="4473"/>
        <v>21406</v>
      </c>
      <c r="U6494" s="44">
        <v>2500</v>
      </c>
      <c r="V6494" s="44">
        <v>2500</v>
      </c>
      <c r="W6494" s="44">
        <v>16406</v>
      </c>
      <c r="X6494" s="44">
        <f t="shared" si="4474"/>
        <v>28906</v>
      </c>
      <c r="Y6494" s="209">
        <f t="shared" si="4470"/>
        <v>100</v>
      </c>
    </row>
    <row r="6495" spans="1:25">
      <c r="A6495" s="23" t="s">
        <v>2045</v>
      </c>
      <c r="B6495" s="23" t="s">
        <v>172</v>
      </c>
      <c r="C6495" s="23" t="s">
        <v>923</v>
      </c>
      <c r="D6495" s="23" t="s">
        <v>2159</v>
      </c>
      <c r="E6495" s="22">
        <v>6137</v>
      </c>
      <c r="F6495" s="23"/>
      <c r="G6495" s="128" t="s">
        <v>3150</v>
      </c>
      <c r="H6495" s="32" t="s">
        <v>30</v>
      </c>
      <c r="I6495" s="44">
        <f t="shared" si="4460"/>
        <v>70000</v>
      </c>
      <c r="J6495" s="44">
        <v>70000</v>
      </c>
      <c r="K6495" s="44">
        <f t="shared" si="4461"/>
        <v>0</v>
      </c>
      <c r="L6495" s="44">
        <v>0</v>
      </c>
      <c r="M6495" s="44">
        <v>0</v>
      </c>
      <c r="N6495" s="44">
        <v>0</v>
      </c>
      <c r="O6495" s="44">
        <v>0</v>
      </c>
      <c r="P6495" s="44">
        <v>0</v>
      </c>
      <c r="Q6495" s="44">
        <v>70000</v>
      </c>
      <c r="R6495" s="44">
        <v>70000</v>
      </c>
      <c r="S6495" s="44">
        <v>48000</v>
      </c>
      <c r="T6495" s="44">
        <f t="shared" si="4473"/>
        <v>22000</v>
      </c>
      <c r="U6495" s="44">
        <v>8000</v>
      </c>
      <c r="V6495" s="44">
        <v>7000</v>
      </c>
      <c r="W6495" s="44">
        <v>7000</v>
      </c>
      <c r="X6495" s="44">
        <f t="shared" si="4474"/>
        <v>70000</v>
      </c>
      <c r="Y6495" s="209">
        <f t="shared" si="4470"/>
        <v>100</v>
      </c>
    </row>
    <row r="6496" spans="1:25">
      <c r="A6496" s="23" t="s">
        <v>2045</v>
      </c>
      <c r="B6496" s="23" t="s">
        <v>172</v>
      </c>
      <c r="C6496" s="23" t="s">
        <v>923</v>
      </c>
      <c r="D6496" s="23" t="s">
        <v>2159</v>
      </c>
      <c r="E6496" s="22">
        <v>6138</v>
      </c>
      <c r="F6496" s="23"/>
      <c r="G6496" s="128" t="s">
        <v>3150</v>
      </c>
      <c r="H6496" s="32" t="s">
        <v>31</v>
      </c>
      <c r="I6496" s="44">
        <f t="shared" si="4460"/>
        <v>5000</v>
      </c>
      <c r="J6496" s="44">
        <v>5000</v>
      </c>
      <c r="K6496" s="44">
        <f t="shared" si="4461"/>
        <v>0</v>
      </c>
      <c r="L6496" s="44">
        <v>0</v>
      </c>
      <c r="M6496" s="44">
        <v>0</v>
      </c>
      <c r="N6496" s="44">
        <v>0</v>
      </c>
      <c r="O6496" s="44">
        <v>0</v>
      </c>
      <c r="P6496" s="44">
        <v>0</v>
      </c>
      <c r="Q6496" s="44">
        <v>5000</v>
      </c>
      <c r="R6496" s="44">
        <v>5000</v>
      </c>
      <c r="S6496" s="44">
        <v>5000</v>
      </c>
      <c r="T6496" s="44">
        <f t="shared" si="4473"/>
        <v>0</v>
      </c>
      <c r="U6496" s="44"/>
      <c r="V6496" s="44"/>
      <c r="W6496" s="44"/>
      <c r="X6496" s="44">
        <f t="shared" si="4474"/>
        <v>5000</v>
      </c>
      <c r="Y6496" s="209">
        <f t="shared" si="4470"/>
        <v>100</v>
      </c>
    </row>
    <row r="6497" spans="1:25">
      <c r="A6497" s="20" t="s">
        <v>2045</v>
      </c>
      <c r="B6497" s="20" t="s">
        <v>172</v>
      </c>
      <c r="C6497" s="20" t="s">
        <v>923</v>
      </c>
      <c r="D6497" s="20" t="s">
        <v>2159</v>
      </c>
      <c r="E6497" s="20" t="s">
        <v>144</v>
      </c>
      <c r="F6497" s="23" t="s">
        <v>0</v>
      </c>
      <c r="G6497" s="154" t="s">
        <v>0</v>
      </c>
      <c r="H6497" s="21" t="s">
        <v>32</v>
      </c>
      <c r="I6497" s="66">
        <f t="shared" si="4460"/>
        <v>42219</v>
      </c>
      <c r="J6497" s="66">
        <f t="shared" ref="J6497:P6497" si="4480">SUM(J6498:J6500)</f>
        <v>42219</v>
      </c>
      <c r="K6497" s="66">
        <f t="shared" si="4461"/>
        <v>0</v>
      </c>
      <c r="L6497" s="66">
        <f t="shared" si="4480"/>
        <v>0</v>
      </c>
      <c r="M6497" s="66">
        <f t="shared" si="4480"/>
        <v>0</v>
      </c>
      <c r="N6497" s="66">
        <f t="shared" si="4480"/>
        <v>0</v>
      </c>
      <c r="O6497" s="66">
        <f t="shared" si="4480"/>
        <v>0</v>
      </c>
      <c r="P6497" s="66">
        <f t="shared" si="4480"/>
        <v>0</v>
      </c>
      <c r="Q6497" s="66">
        <f>SUM(Q6498:Q6500)</f>
        <v>42300</v>
      </c>
      <c r="R6497" s="66">
        <f>SUM(R6498:R6500)</f>
        <v>42300</v>
      </c>
      <c r="S6497" s="66">
        <f>SUM(S6498:S6500)</f>
        <v>31401</v>
      </c>
      <c r="T6497" s="66">
        <f t="shared" ref="T6497:X6497" si="4481">SUM(T6498:T6500)</f>
        <v>10899</v>
      </c>
      <c r="U6497" s="66">
        <f t="shared" si="4481"/>
        <v>6019</v>
      </c>
      <c r="V6497" s="66">
        <f t="shared" si="4481"/>
        <v>4880</v>
      </c>
      <c r="W6497" s="66">
        <f t="shared" si="4481"/>
        <v>0</v>
      </c>
      <c r="X6497" s="66">
        <f t="shared" si="4481"/>
        <v>42300</v>
      </c>
      <c r="Y6497" s="208">
        <f t="shared" si="4470"/>
        <v>100</v>
      </c>
    </row>
    <row r="6498" spans="1:25">
      <c r="A6498" s="23" t="s">
        <v>2045</v>
      </c>
      <c r="B6498" s="23" t="s">
        <v>172</v>
      </c>
      <c r="C6498" s="23" t="s">
        <v>923</v>
      </c>
      <c r="D6498" s="23" t="s">
        <v>2159</v>
      </c>
      <c r="E6498" s="22">
        <v>6139</v>
      </c>
      <c r="F6498" s="23"/>
      <c r="G6498" s="128" t="s">
        <v>3150</v>
      </c>
      <c r="H6498" s="32" t="s">
        <v>32</v>
      </c>
      <c r="I6498" s="44">
        <f t="shared" si="4460"/>
        <v>39219</v>
      </c>
      <c r="J6498" s="44">
        <v>39219</v>
      </c>
      <c r="K6498" s="44">
        <f t="shared" si="4461"/>
        <v>0</v>
      </c>
      <c r="L6498" s="44">
        <v>0</v>
      </c>
      <c r="M6498" s="44">
        <v>0</v>
      </c>
      <c r="N6498" s="44">
        <v>0</v>
      </c>
      <c r="O6498" s="44">
        <v>0</v>
      </c>
      <c r="P6498" s="44">
        <v>0</v>
      </c>
      <c r="Q6498" s="44">
        <v>39219</v>
      </c>
      <c r="R6498" s="44">
        <v>39219</v>
      </c>
      <c r="S6498" s="44">
        <v>29700</v>
      </c>
      <c r="T6498" s="44">
        <f t="shared" si="4473"/>
        <v>9519</v>
      </c>
      <c r="U6498" s="44">
        <v>4819</v>
      </c>
      <c r="V6498" s="44">
        <v>4700</v>
      </c>
      <c r="W6498" s="44"/>
      <c r="X6498" s="44">
        <f t="shared" si="4474"/>
        <v>39219</v>
      </c>
      <c r="Y6498" s="209">
        <f t="shared" si="4470"/>
        <v>100</v>
      </c>
    </row>
    <row r="6499" spans="1:25">
      <c r="A6499" s="23" t="s">
        <v>2045</v>
      </c>
      <c r="B6499" s="23" t="s">
        <v>172</v>
      </c>
      <c r="C6499" s="23" t="s">
        <v>923</v>
      </c>
      <c r="D6499" s="23" t="s">
        <v>2159</v>
      </c>
      <c r="E6499" s="22">
        <v>6139</v>
      </c>
      <c r="F6499" s="23" t="s">
        <v>2166</v>
      </c>
      <c r="G6499" s="128" t="s">
        <v>3150</v>
      </c>
      <c r="H6499" s="32" t="s">
        <v>152</v>
      </c>
      <c r="I6499" s="44">
        <f t="shared" si="4460"/>
        <v>2000</v>
      </c>
      <c r="J6499" s="44">
        <v>2000</v>
      </c>
      <c r="K6499" s="44">
        <f t="shared" si="4461"/>
        <v>0</v>
      </c>
      <c r="L6499" s="44">
        <v>0</v>
      </c>
      <c r="M6499" s="44">
        <v>0</v>
      </c>
      <c r="N6499" s="44">
        <v>0</v>
      </c>
      <c r="O6499" s="44">
        <v>0</v>
      </c>
      <c r="P6499" s="44">
        <v>0</v>
      </c>
      <c r="Q6499" s="44">
        <v>2081</v>
      </c>
      <c r="R6499" s="44">
        <v>2081</v>
      </c>
      <c r="S6499" s="44">
        <v>1701</v>
      </c>
      <c r="T6499" s="44">
        <f t="shared" si="4473"/>
        <v>380</v>
      </c>
      <c r="U6499" s="44">
        <v>200</v>
      </c>
      <c r="V6499" s="44">
        <v>180</v>
      </c>
      <c r="W6499" s="44"/>
      <c r="X6499" s="44">
        <f t="shared" si="4474"/>
        <v>2081</v>
      </c>
      <c r="Y6499" s="209">
        <f t="shared" si="4470"/>
        <v>100</v>
      </c>
    </row>
    <row r="6500" spans="1:25">
      <c r="A6500" s="23" t="s">
        <v>2045</v>
      </c>
      <c r="B6500" s="23" t="s">
        <v>172</v>
      </c>
      <c r="C6500" s="23" t="s">
        <v>923</v>
      </c>
      <c r="D6500" s="23" t="s">
        <v>2159</v>
      </c>
      <c r="E6500" s="22">
        <v>6139</v>
      </c>
      <c r="F6500" s="23" t="s">
        <v>2167</v>
      </c>
      <c r="G6500" s="128" t="s">
        <v>3150</v>
      </c>
      <c r="H6500" s="32" t="s">
        <v>158</v>
      </c>
      <c r="I6500" s="44">
        <f t="shared" si="4460"/>
        <v>1000</v>
      </c>
      <c r="J6500" s="44">
        <v>1000</v>
      </c>
      <c r="K6500" s="44">
        <f t="shared" si="4461"/>
        <v>0</v>
      </c>
      <c r="L6500" s="44">
        <v>0</v>
      </c>
      <c r="M6500" s="44">
        <v>0</v>
      </c>
      <c r="N6500" s="44">
        <v>0</v>
      </c>
      <c r="O6500" s="44">
        <v>0</v>
      </c>
      <c r="P6500" s="44">
        <v>0</v>
      </c>
      <c r="Q6500" s="44">
        <v>1000</v>
      </c>
      <c r="R6500" s="44">
        <v>1000</v>
      </c>
      <c r="S6500" s="44">
        <v>0</v>
      </c>
      <c r="T6500" s="44">
        <f t="shared" si="4473"/>
        <v>1000</v>
      </c>
      <c r="U6500" s="44">
        <v>1000</v>
      </c>
      <c r="V6500" s="44"/>
      <c r="W6500" s="44"/>
      <c r="X6500" s="44">
        <f t="shared" si="4474"/>
        <v>1000</v>
      </c>
      <c r="Y6500" s="209">
        <f t="shared" si="4470"/>
        <v>100</v>
      </c>
    </row>
    <row r="6501" spans="1:25" ht="20.399999999999999">
      <c r="A6501" s="20" t="s">
        <v>0</v>
      </c>
      <c r="B6501" s="20" t="s">
        <v>0</v>
      </c>
      <c r="C6501" s="20" t="s">
        <v>0</v>
      </c>
      <c r="D6501" s="21" t="s">
        <v>0</v>
      </c>
      <c r="E6501" s="21" t="s">
        <v>0</v>
      </c>
      <c r="F6501" s="21" t="s">
        <v>0</v>
      </c>
      <c r="G6501" s="150" t="s">
        <v>0</v>
      </c>
      <c r="H6501" s="30" t="s">
        <v>42</v>
      </c>
      <c r="I6501" s="31">
        <f t="shared" si="4460"/>
        <v>100</v>
      </c>
      <c r="J6501" s="31">
        <f t="shared" ref="J6501:X6502" si="4482">SUM(J6502)</f>
        <v>100</v>
      </c>
      <c r="K6501" s="31">
        <f t="shared" si="4461"/>
        <v>0</v>
      </c>
      <c r="L6501" s="31">
        <f t="shared" si="4482"/>
        <v>0</v>
      </c>
      <c r="M6501" s="31">
        <f t="shared" si="4482"/>
        <v>0</v>
      </c>
      <c r="N6501" s="31">
        <f t="shared" si="4482"/>
        <v>0</v>
      </c>
      <c r="O6501" s="31">
        <f t="shared" si="4482"/>
        <v>0</v>
      </c>
      <c r="P6501" s="31">
        <f t="shared" si="4482"/>
        <v>0</v>
      </c>
      <c r="Q6501" s="31">
        <f t="shared" si="4482"/>
        <v>100</v>
      </c>
      <c r="R6501" s="31">
        <f t="shared" si="4482"/>
        <v>100</v>
      </c>
      <c r="S6501" s="31">
        <f t="shared" si="4482"/>
        <v>0</v>
      </c>
      <c r="T6501" s="31">
        <f t="shared" si="4482"/>
        <v>100</v>
      </c>
      <c r="U6501" s="31">
        <f t="shared" si="4482"/>
        <v>100</v>
      </c>
      <c r="V6501" s="31">
        <f t="shared" si="4482"/>
        <v>0</v>
      </c>
      <c r="W6501" s="31">
        <f t="shared" si="4482"/>
        <v>0</v>
      </c>
      <c r="X6501" s="31">
        <f t="shared" si="4482"/>
        <v>100</v>
      </c>
      <c r="Y6501" s="220">
        <f t="shared" si="4470"/>
        <v>100</v>
      </c>
    </row>
    <row r="6502" spans="1:25">
      <c r="A6502" s="23" t="s">
        <v>2045</v>
      </c>
      <c r="B6502" s="23" t="s">
        <v>172</v>
      </c>
      <c r="C6502" s="23" t="s">
        <v>923</v>
      </c>
      <c r="D6502" s="23" t="s">
        <v>2159</v>
      </c>
      <c r="E6502" s="21" t="s">
        <v>159</v>
      </c>
      <c r="F6502" s="21" t="s">
        <v>0</v>
      </c>
      <c r="G6502" s="150" t="s">
        <v>0</v>
      </c>
      <c r="H6502" s="21" t="s">
        <v>34</v>
      </c>
      <c r="I6502" s="66">
        <f t="shared" si="4460"/>
        <v>100</v>
      </c>
      <c r="J6502" s="66">
        <f t="shared" si="4482"/>
        <v>100</v>
      </c>
      <c r="K6502" s="66">
        <f t="shared" si="4461"/>
        <v>0</v>
      </c>
      <c r="L6502" s="66">
        <f t="shared" si="4482"/>
        <v>0</v>
      </c>
      <c r="M6502" s="66">
        <f t="shared" si="4482"/>
        <v>0</v>
      </c>
      <c r="N6502" s="66">
        <f t="shared" si="4482"/>
        <v>0</v>
      </c>
      <c r="O6502" s="66">
        <f t="shared" si="4482"/>
        <v>0</v>
      </c>
      <c r="P6502" s="66">
        <f t="shared" si="4482"/>
        <v>0</v>
      </c>
      <c r="Q6502" s="66">
        <f t="shared" si="4482"/>
        <v>100</v>
      </c>
      <c r="R6502" s="66">
        <f t="shared" si="4482"/>
        <v>100</v>
      </c>
      <c r="S6502" s="66">
        <f t="shared" si="4482"/>
        <v>0</v>
      </c>
      <c r="T6502" s="66">
        <f t="shared" si="4482"/>
        <v>100</v>
      </c>
      <c r="U6502" s="66">
        <f t="shared" si="4482"/>
        <v>100</v>
      </c>
      <c r="V6502" s="66">
        <f t="shared" si="4482"/>
        <v>0</v>
      </c>
      <c r="W6502" s="66">
        <f t="shared" si="4482"/>
        <v>0</v>
      </c>
      <c r="X6502" s="66">
        <f t="shared" si="4482"/>
        <v>100</v>
      </c>
      <c r="Y6502" s="208">
        <f t="shared" si="4470"/>
        <v>100</v>
      </c>
    </row>
    <row r="6503" spans="1:25">
      <c r="A6503" s="23" t="s">
        <v>2045</v>
      </c>
      <c r="B6503" s="23" t="s">
        <v>172</v>
      </c>
      <c r="C6503" s="23" t="s">
        <v>923</v>
      </c>
      <c r="D6503" s="23" t="s">
        <v>2159</v>
      </c>
      <c r="E6503" s="22">
        <v>6148</v>
      </c>
      <c r="F6503" s="23"/>
      <c r="G6503" s="128" t="s">
        <v>3150</v>
      </c>
      <c r="H6503" s="32" t="s">
        <v>41</v>
      </c>
      <c r="I6503" s="44">
        <f t="shared" si="4460"/>
        <v>100</v>
      </c>
      <c r="J6503" s="44">
        <v>100</v>
      </c>
      <c r="K6503" s="44">
        <f t="shared" si="4461"/>
        <v>0</v>
      </c>
      <c r="L6503" s="44">
        <v>0</v>
      </c>
      <c r="M6503" s="44">
        <v>0</v>
      </c>
      <c r="N6503" s="44">
        <v>0</v>
      </c>
      <c r="O6503" s="44">
        <v>0</v>
      </c>
      <c r="P6503" s="44">
        <v>0</v>
      </c>
      <c r="Q6503" s="44">
        <v>100</v>
      </c>
      <c r="R6503" s="44">
        <v>100</v>
      </c>
      <c r="S6503" s="44">
        <v>0</v>
      </c>
      <c r="T6503" s="44">
        <f t="shared" si="4473"/>
        <v>100</v>
      </c>
      <c r="U6503" s="44">
        <v>100</v>
      </c>
      <c r="V6503" s="44"/>
      <c r="W6503" s="44"/>
      <c r="X6503" s="44">
        <f t="shared" si="4474"/>
        <v>100</v>
      </c>
      <c r="Y6503" s="209">
        <f t="shared" si="4470"/>
        <v>100</v>
      </c>
    </row>
    <row r="6504" spans="1:25" ht="20.399999999999999">
      <c r="A6504" s="20" t="s">
        <v>0</v>
      </c>
      <c r="B6504" s="20" t="s">
        <v>0</v>
      </c>
      <c r="C6504" s="20" t="s">
        <v>0</v>
      </c>
      <c r="D6504" s="21" t="s">
        <v>0</v>
      </c>
      <c r="E6504" s="21" t="s">
        <v>0</v>
      </c>
      <c r="F6504" s="21" t="s">
        <v>0</v>
      </c>
      <c r="G6504" s="150" t="s">
        <v>0</v>
      </c>
      <c r="H6504" s="30" t="s">
        <v>60</v>
      </c>
      <c r="I6504" s="31">
        <f t="shared" si="4460"/>
        <v>20000</v>
      </c>
      <c r="J6504" s="31">
        <f t="shared" ref="J6504:X6505" si="4483">SUM(J6505)</f>
        <v>20000</v>
      </c>
      <c r="K6504" s="31">
        <f t="shared" si="4461"/>
        <v>0</v>
      </c>
      <c r="L6504" s="31">
        <f t="shared" si="4483"/>
        <v>0</v>
      </c>
      <c r="M6504" s="31">
        <f t="shared" si="4483"/>
        <v>0</v>
      </c>
      <c r="N6504" s="31">
        <f t="shared" si="4483"/>
        <v>0</v>
      </c>
      <c r="O6504" s="31">
        <f t="shared" si="4483"/>
        <v>0</v>
      </c>
      <c r="P6504" s="31">
        <f t="shared" si="4483"/>
        <v>0</v>
      </c>
      <c r="Q6504" s="31">
        <f t="shared" si="4483"/>
        <v>20000</v>
      </c>
      <c r="R6504" s="31">
        <f t="shared" si="4483"/>
        <v>20000</v>
      </c>
      <c r="S6504" s="31">
        <f t="shared" si="4483"/>
        <v>14900</v>
      </c>
      <c r="T6504" s="31">
        <f t="shared" si="4483"/>
        <v>5100</v>
      </c>
      <c r="U6504" s="31">
        <f t="shared" si="4483"/>
        <v>5100</v>
      </c>
      <c r="V6504" s="31">
        <f t="shared" si="4483"/>
        <v>0</v>
      </c>
      <c r="W6504" s="31">
        <f t="shared" si="4483"/>
        <v>0</v>
      </c>
      <c r="X6504" s="31">
        <f t="shared" si="4483"/>
        <v>20000</v>
      </c>
      <c r="Y6504" s="220">
        <f t="shared" si="4470"/>
        <v>100</v>
      </c>
    </row>
    <row r="6505" spans="1:25">
      <c r="A6505" s="23" t="s">
        <v>2045</v>
      </c>
      <c r="B6505" s="23" t="s">
        <v>172</v>
      </c>
      <c r="C6505" s="23" t="s">
        <v>923</v>
      </c>
      <c r="D6505" s="23" t="s">
        <v>2159</v>
      </c>
      <c r="E6505" s="21" t="s">
        <v>166</v>
      </c>
      <c r="F6505" s="21" t="s">
        <v>0</v>
      </c>
      <c r="G6505" s="150" t="s">
        <v>0</v>
      </c>
      <c r="H6505" s="21" t="s">
        <v>53</v>
      </c>
      <c r="I6505" s="66">
        <f t="shared" si="4460"/>
        <v>20000</v>
      </c>
      <c r="J6505" s="66">
        <f t="shared" si="4483"/>
        <v>20000</v>
      </c>
      <c r="K6505" s="66">
        <f t="shared" si="4461"/>
        <v>0</v>
      </c>
      <c r="L6505" s="66">
        <f t="shared" si="4483"/>
        <v>0</v>
      </c>
      <c r="M6505" s="66">
        <f t="shared" si="4483"/>
        <v>0</v>
      </c>
      <c r="N6505" s="66">
        <f t="shared" si="4483"/>
        <v>0</v>
      </c>
      <c r="O6505" s="66">
        <f t="shared" si="4483"/>
        <v>0</v>
      </c>
      <c r="P6505" s="66">
        <f t="shared" si="4483"/>
        <v>0</v>
      </c>
      <c r="Q6505" s="66">
        <f t="shared" si="4483"/>
        <v>20000</v>
      </c>
      <c r="R6505" s="66">
        <f t="shared" si="4483"/>
        <v>20000</v>
      </c>
      <c r="S6505" s="66">
        <f t="shared" si="4483"/>
        <v>14900</v>
      </c>
      <c r="T6505" s="66">
        <f t="shared" si="4483"/>
        <v>5100</v>
      </c>
      <c r="U6505" s="66">
        <f t="shared" si="4483"/>
        <v>5100</v>
      </c>
      <c r="V6505" s="66">
        <f t="shared" si="4483"/>
        <v>0</v>
      </c>
      <c r="W6505" s="66">
        <f t="shared" si="4483"/>
        <v>0</v>
      </c>
      <c r="X6505" s="66">
        <f t="shared" si="4483"/>
        <v>20000</v>
      </c>
      <c r="Y6505" s="208">
        <f t="shared" si="4470"/>
        <v>100</v>
      </c>
    </row>
    <row r="6506" spans="1:25">
      <c r="A6506" s="23" t="s">
        <v>2045</v>
      </c>
      <c r="B6506" s="23" t="s">
        <v>172</v>
      </c>
      <c r="C6506" s="23" t="s">
        <v>923</v>
      </c>
      <c r="D6506" s="23" t="s">
        <v>2159</v>
      </c>
      <c r="E6506" s="22">
        <v>8213</v>
      </c>
      <c r="F6506" s="23"/>
      <c r="G6506" s="128" t="s">
        <v>3150</v>
      </c>
      <c r="H6506" s="32" t="s">
        <v>56</v>
      </c>
      <c r="I6506" s="44">
        <f t="shared" si="4460"/>
        <v>20000</v>
      </c>
      <c r="J6506" s="44">
        <v>20000</v>
      </c>
      <c r="K6506" s="44">
        <f t="shared" si="4461"/>
        <v>0</v>
      </c>
      <c r="L6506" s="44">
        <v>0</v>
      </c>
      <c r="M6506" s="44">
        <v>0</v>
      </c>
      <c r="N6506" s="44">
        <v>0</v>
      </c>
      <c r="O6506" s="44">
        <v>0</v>
      </c>
      <c r="P6506" s="44">
        <v>0</v>
      </c>
      <c r="Q6506" s="44">
        <v>20000</v>
      </c>
      <c r="R6506" s="44">
        <v>20000</v>
      </c>
      <c r="S6506" s="44">
        <v>14900</v>
      </c>
      <c r="T6506" s="44">
        <f t="shared" si="4473"/>
        <v>5100</v>
      </c>
      <c r="U6506" s="44">
        <v>5100</v>
      </c>
      <c r="V6506" s="44"/>
      <c r="W6506" s="44"/>
      <c r="X6506" s="44">
        <f t="shared" si="4474"/>
        <v>20000</v>
      </c>
      <c r="Y6506" s="209">
        <f t="shared" si="4470"/>
        <v>100</v>
      </c>
    </row>
    <row r="6507" spans="1:25">
      <c r="A6507" s="32" t="s">
        <v>0</v>
      </c>
      <c r="B6507" s="32" t="s">
        <v>0</v>
      </c>
      <c r="C6507" s="32" t="s">
        <v>0</v>
      </c>
      <c r="D6507" s="32" t="s">
        <v>0</v>
      </c>
      <c r="E6507" s="32" t="s">
        <v>0</v>
      </c>
      <c r="F6507" s="32" t="s">
        <v>0</v>
      </c>
      <c r="G6507" s="154" t="s">
        <v>0</v>
      </c>
      <c r="H6507" s="30" t="s">
        <v>2168</v>
      </c>
      <c r="I6507" s="31">
        <f t="shared" si="4460"/>
        <v>917100</v>
      </c>
      <c r="J6507" s="31">
        <f t="shared" ref="J6507:P6507" si="4484">SUM(J6504,J6501,J6477)</f>
        <v>917100</v>
      </c>
      <c r="K6507" s="31">
        <f t="shared" si="4461"/>
        <v>0</v>
      </c>
      <c r="L6507" s="31">
        <f t="shared" si="4484"/>
        <v>0</v>
      </c>
      <c r="M6507" s="31">
        <f t="shared" si="4484"/>
        <v>0</v>
      </c>
      <c r="N6507" s="31">
        <f t="shared" si="4484"/>
        <v>0</v>
      </c>
      <c r="O6507" s="31">
        <f t="shared" si="4484"/>
        <v>0</v>
      </c>
      <c r="P6507" s="31">
        <f t="shared" si="4484"/>
        <v>0</v>
      </c>
      <c r="Q6507" s="31">
        <f>SUM(Q6504,Q6501,Q6477)</f>
        <v>1011502</v>
      </c>
      <c r="R6507" s="31">
        <f>SUM(R6504,R6501,R6477)</f>
        <v>1011502</v>
      </c>
      <c r="S6507" s="31">
        <f>SUM(S6504,S6501,S6477)</f>
        <v>731024</v>
      </c>
      <c r="T6507" s="31">
        <f t="shared" ref="T6507:X6507" si="4485">SUM(T6504,T6501,T6477)</f>
        <v>280478</v>
      </c>
      <c r="U6507" s="31">
        <f t="shared" si="4485"/>
        <v>102167</v>
      </c>
      <c r="V6507" s="31">
        <f t="shared" si="4485"/>
        <v>87560</v>
      </c>
      <c r="W6507" s="31">
        <f t="shared" si="4485"/>
        <v>90751</v>
      </c>
      <c r="X6507" s="31">
        <f t="shared" si="4485"/>
        <v>1011502</v>
      </c>
      <c r="Y6507" s="220">
        <f t="shared" si="4470"/>
        <v>100</v>
      </c>
    </row>
    <row r="6508" spans="1:25" ht="15" thickBot="1">
      <c r="A6508" s="32" t="s">
        <v>0</v>
      </c>
      <c r="B6508" s="32" t="s">
        <v>0</v>
      </c>
      <c r="C6508" s="32" t="s">
        <v>0</v>
      </c>
      <c r="D6508" s="32" t="s">
        <v>0</v>
      </c>
      <c r="E6508" s="32" t="s">
        <v>0</v>
      </c>
      <c r="F6508" s="32" t="s">
        <v>0</v>
      </c>
      <c r="G6508" s="154" t="s">
        <v>0</v>
      </c>
      <c r="H6508" s="21" t="s">
        <v>170</v>
      </c>
      <c r="I6508" s="66">
        <f t="shared" si="4460"/>
        <v>26</v>
      </c>
      <c r="J6508" s="66">
        <v>26</v>
      </c>
      <c r="K6508" s="66">
        <f t="shared" si="4461"/>
        <v>0</v>
      </c>
      <c r="L6508" s="66" t="s">
        <v>0</v>
      </c>
      <c r="M6508" s="66" t="s">
        <v>0</v>
      </c>
      <c r="N6508" s="66" t="s">
        <v>0</v>
      </c>
      <c r="O6508" s="66" t="s">
        <v>0</v>
      </c>
      <c r="P6508" s="66" t="s">
        <v>0</v>
      </c>
      <c r="Q6508" s="66">
        <v>0</v>
      </c>
      <c r="R6508" s="66"/>
      <c r="S6508" s="66"/>
      <c r="T6508" s="66"/>
      <c r="U6508" s="66"/>
      <c r="V6508" s="66"/>
      <c r="W6508" s="66"/>
      <c r="X6508" s="66"/>
      <c r="Y6508" s="208">
        <v>0</v>
      </c>
    </row>
    <row r="6509" spans="1:25" ht="41.4" thickBot="1">
      <c r="A6509" s="252" t="s">
        <v>0</v>
      </c>
      <c r="B6509" s="252" t="s">
        <v>0</v>
      </c>
      <c r="C6509" s="252" t="s">
        <v>0</v>
      </c>
      <c r="D6509" s="252" t="s">
        <v>0</v>
      </c>
      <c r="E6509" s="252" t="s">
        <v>0</v>
      </c>
      <c r="F6509" s="252" t="s">
        <v>0</v>
      </c>
      <c r="G6509" s="258" t="s">
        <v>0</v>
      </c>
      <c r="H6509" s="24" t="s">
        <v>72</v>
      </c>
      <c r="I6509" s="1" t="s">
        <v>3093</v>
      </c>
      <c r="J6509" s="1" t="s">
        <v>3130</v>
      </c>
      <c r="K6509" s="1" t="s">
        <v>3</v>
      </c>
      <c r="L6509" s="1" t="s">
        <v>4</v>
      </c>
      <c r="M6509" s="1" t="s">
        <v>5</v>
      </c>
      <c r="N6509" s="1" t="s">
        <v>6</v>
      </c>
      <c r="O6509" s="1" t="s">
        <v>7</v>
      </c>
      <c r="P6509" s="1" t="s">
        <v>8</v>
      </c>
      <c r="Q6509" s="1" t="s">
        <v>3344</v>
      </c>
      <c r="R6509" s="1" t="s">
        <v>3427</v>
      </c>
      <c r="S6509" s="1" t="s">
        <v>3447</v>
      </c>
      <c r="T6509" s="1" t="s">
        <v>3448</v>
      </c>
      <c r="U6509" s="1" t="s">
        <v>3452</v>
      </c>
      <c r="V6509" s="1" t="s">
        <v>3449</v>
      </c>
      <c r="W6509" s="1" t="s">
        <v>3450</v>
      </c>
      <c r="X6509" s="1" t="s">
        <v>3451</v>
      </c>
      <c r="Y6509" s="216" t="s">
        <v>3385</v>
      </c>
    </row>
    <row r="6510" spans="1:25">
      <c r="A6510" s="253"/>
      <c r="B6510" s="253"/>
      <c r="C6510" s="253"/>
      <c r="D6510" s="253"/>
      <c r="E6510" s="253"/>
      <c r="F6510" s="253"/>
      <c r="G6510" s="259"/>
      <c r="H6510" s="33" t="s">
        <v>0</v>
      </c>
      <c r="I6510" s="45">
        <v>1</v>
      </c>
      <c r="J6510" s="45">
        <v>3</v>
      </c>
      <c r="K6510" s="45" t="s">
        <v>9</v>
      </c>
      <c r="L6510" s="45">
        <v>5</v>
      </c>
      <c r="M6510" s="45">
        <v>6</v>
      </c>
      <c r="N6510" s="45">
        <v>7</v>
      </c>
      <c r="O6510" s="45">
        <v>8</v>
      </c>
      <c r="P6510" s="45">
        <v>9</v>
      </c>
      <c r="Q6510" s="45">
        <v>1</v>
      </c>
      <c r="R6510" s="45">
        <v>2</v>
      </c>
      <c r="S6510" s="45">
        <v>3</v>
      </c>
      <c r="T6510" s="45" t="s">
        <v>3453</v>
      </c>
      <c r="U6510" s="45">
        <v>5</v>
      </c>
      <c r="V6510" s="45">
        <v>6</v>
      </c>
      <c r="W6510" s="45">
        <v>7</v>
      </c>
      <c r="X6510" s="45" t="s">
        <v>3454</v>
      </c>
      <c r="Y6510" s="276">
        <v>9</v>
      </c>
    </row>
    <row r="6511" spans="1:25">
      <c r="A6511" s="253"/>
      <c r="B6511" s="253"/>
      <c r="C6511" s="253"/>
      <c r="D6511" s="253"/>
      <c r="E6511" s="253"/>
      <c r="F6511" s="253"/>
      <c r="G6511" s="259"/>
      <c r="H6511" s="34" t="s">
        <v>105</v>
      </c>
      <c r="I6511" s="35">
        <f t="shared" si="4460"/>
        <v>917100</v>
      </c>
      <c r="J6511" s="35">
        <f t="shared" ref="J6511:P6511" si="4486">SUM(J6507)</f>
        <v>917100</v>
      </c>
      <c r="K6511" s="35">
        <f t="shared" si="4461"/>
        <v>0</v>
      </c>
      <c r="L6511" s="35">
        <f t="shared" si="4486"/>
        <v>0</v>
      </c>
      <c r="M6511" s="35">
        <f t="shared" si="4486"/>
        <v>0</v>
      </c>
      <c r="N6511" s="35">
        <f t="shared" si="4486"/>
        <v>0</v>
      </c>
      <c r="O6511" s="35">
        <f t="shared" si="4486"/>
        <v>0</v>
      </c>
      <c r="P6511" s="35">
        <f t="shared" si="4486"/>
        <v>0</v>
      </c>
      <c r="Q6511" s="35">
        <f>SUM(Q6507)</f>
        <v>1011502</v>
      </c>
      <c r="R6511" s="35">
        <f>SUM(R6507)</f>
        <v>1011502</v>
      </c>
      <c r="S6511" s="35">
        <f>SUM(S6507)</f>
        <v>731024</v>
      </c>
      <c r="T6511" s="35">
        <f t="shared" ref="T6511:X6511" si="4487">SUM(T6507)</f>
        <v>280478</v>
      </c>
      <c r="U6511" s="35">
        <f t="shared" si="4487"/>
        <v>102167</v>
      </c>
      <c r="V6511" s="35">
        <f t="shared" si="4487"/>
        <v>87560</v>
      </c>
      <c r="W6511" s="35">
        <f t="shared" si="4487"/>
        <v>90751</v>
      </c>
      <c r="X6511" s="35">
        <f t="shared" si="4487"/>
        <v>1011502</v>
      </c>
      <c r="Y6511" s="218">
        <f t="shared" ref="Y6511:Y6512" si="4488">IF(R6511=0,0,(X6511/R6511)*100)</f>
        <v>100</v>
      </c>
    </row>
    <row r="6512" spans="1:25">
      <c r="A6512" s="253"/>
      <c r="B6512" s="253"/>
      <c r="C6512" s="253"/>
      <c r="D6512" s="253"/>
      <c r="E6512" s="253"/>
      <c r="F6512" s="253"/>
      <c r="G6512" s="259"/>
      <c r="H6512" s="36" t="s">
        <v>69</v>
      </c>
      <c r="I6512" s="35">
        <f t="shared" si="4460"/>
        <v>917100</v>
      </c>
      <c r="J6512" s="35">
        <f t="shared" ref="J6512:P6512" si="4489">SUM(J6511)</f>
        <v>917100</v>
      </c>
      <c r="K6512" s="35">
        <f t="shared" si="4461"/>
        <v>0</v>
      </c>
      <c r="L6512" s="35">
        <f t="shared" si="4489"/>
        <v>0</v>
      </c>
      <c r="M6512" s="35">
        <f t="shared" si="4489"/>
        <v>0</v>
      </c>
      <c r="N6512" s="35">
        <f t="shared" si="4489"/>
        <v>0</v>
      </c>
      <c r="O6512" s="35">
        <f t="shared" si="4489"/>
        <v>0</v>
      </c>
      <c r="P6512" s="35">
        <f t="shared" si="4489"/>
        <v>0</v>
      </c>
      <c r="Q6512" s="35">
        <f>SUM(Q6511)</f>
        <v>1011502</v>
      </c>
      <c r="R6512" s="35">
        <f>SUM(R6511)</f>
        <v>1011502</v>
      </c>
      <c r="S6512" s="35">
        <f>SUM(S6511)</f>
        <v>731024</v>
      </c>
      <c r="T6512" s="35">
        <f t="shared" ref="T6512:X6512" si="4490">SUM(T6511)</f>
        <v>280478</v>
      </c>
      <c r="U6512" s="35">
        <f t="shared" si="4490"/>
        <v>102167</v>
      </c>
      <c r="V6512" s="35">
        <f t="shared" si="4490"/>
        <v>87560</v>
      </c>
      <c r="W6512" s="35">
        <f t="shared" si="4490"/>
        <v>90751</v>
      </c>
      <c r="X6512" s="35">
        <f t="shared" si="4490"/>
        <v>1011502</v>
      </c>
      <c r="Y6512" s="218">
        <f t="shared" si="4488"/>
        <v>100</v>
      </c>
    </row>
    <row r="6513" spans="1:25" ht="15" thickBot="1">
      <c r="A6513" s="254"/>
      <c r="B6513" s="254"/>
      <c r="C6513" s="254"/>
      <c r="D6513" s="254"/>
      <c r="E6513" s="254"/>
      <c r="F6513" s="254"/>
      <c r="G6513" s="260"/>
    </row>
    <row r="6514" spans="1:25" ht="41.4" thickBot="1">
      <c r="A6514" s="24" t="s">
        <v>123</v>
      </c>
      <c r="B6514" s="24" t="s">
        <v>124</v>
      </c>
      <c r="C6514" s="24" t="s">
        <v>125</v>
      </c>
      <c r="D6514" s="25" t="s">
        <v>0</v>
      </c>
      <c r="E6514" s="24" t="s">
        <v>126</v>
      </c>
      <c r="F6514" s="24" t="s">
        <v>127</v>
      </c>
      <c r="G6514" s="151" t="s">
        <v>128</v>
      </c>
      <c r="H6514" s="24" t="s">
        <v>1</v>
      </c>
      <c r="I6514" s="1" t="s">
        <v>3093</v>
      </c>
      <c r="J6514" s="1" t="s">
        <v>3130</v>
      </c>
      <c r="K6514" s="1" t="s">
        <v>3</v>
      </c>
      <c r="L6514" s="1" t="s">
        <v>4</v>
      </c>
      <c r="M6514" s="1" t="s">
        <v>5</v>
      </c>
      <c r="N6514" s="1" t="s">
        <v>6</v>
      </c>
      <c r="O6514" s="1" t="s">
        <v>7</v>
      </c>
      <c r="P6514" s="1" t="s">
        <v>8</v>
      </c>
      <c r="Q6514" s="1" t="s">
        <v>3344</v>
      </c>
      <c r="R6514" s="1" t="s">
        <v>3427</v>
      </c>
      <c r="S6514" s="1" t="s">
        <v>3447</v>
      </c>
      <c r="T6514" s="1" t="s">
        <v>3448</v>
      </c>
      <c r="U6514" s="1" t="s">
        <v>3452</v>
      </c>
      <c r="V6514" s="1" t="s">
        <v>3449</v>
      </c>
      <c r="W6514" s="1" t="s">
        <v>3450</v>
      </c>
      <c r="X6514" s="1" t="s">
        <v>3451</v>
      </c>
      <c r="Y6514" s="216" t="s">
        <v>3385</v>
      </c>
    </row>
    <row r="6515" spans="1:25">
      <c r="A6515" s="26" t="s">
        <v>0</v>
      </c>
      <c r="B6515" s="26" t="s">
        <v>0</v>
      </c>
      <c r="C6515" s="26" t="s">
        <v>0</v>
      </c>
      <c r="D6515" s="27" t="s">
        <v>0</v>
      </c>
      <c r="E6515" s="27" t="s">
        <v>0</v>
      </c>
      <c r="F6515" s="28" t="s">
        <v>0</v>
      </c>
      <c r="G6515" s="152" t="s">
        <v>0</v>
      </c>
      <c r="H6515" s="29" t="s">
        <v>0</v>
      </c>
      <c r="I6515" s="45">
        <v>1</v>
      </c>
      <c r="J6515" s="45">
        <v>3</v>
      </c>
      <c r="K6515" s="45" t="s">
        <v>9</v>
      </c>
      <c r="L6515" s="45">
        <v>5</v>
      </c>
      <c r="M6515" s="45">
        <v>6</v>
      </c>
      <c r="N6515" s="45">
        <v>7</v>
      </c>
      <c r="O6515" s="45">
        <v>8</v>
      </c>
      <c r="P6515" s="45">
        <v>9</v>
      </c>
      <c r="Q6515" s="45">
        <v>1</v>
      </c>
      <c r="R6515" s="45">
        <v>2</v>
      </c>
      <c r="S6515" s="45">
        <v>3</v>
      </c>
      <c r="T6515" s="45" t="s">
        <v>3453</v>
      </c>
      <c r="U6515" s="45">
        <v>5</v>
      </c>
      <c r="V6515" s="45">
        <v>6</v>
      </c>
      <c r="W6515" s="45">
        <v>7</v>
      </c>
      <c r="X6515" s="45" t="s">
        <v>3454</v>
      </c>
      <c r="Y6515" s="276">
        <v>9</v>
      </c>
    </row>
    <row r="6516" spans="1:25" s="113" customFormat="1">
      <c r="A6516" s="133" t="s">
        <v>2045</v>
      </c>
      <c r="B6516" s="133" t="s">
        <v>172</v>
      </c>
      <c r="C6516" s="109" t="s">
        <v>933</v>
      </c>
      <c r="D6516" s="109" t="s">
        <v>2169</v>
      </c>
      <c r="E6516" s="98" t="s">
        <v>0</v>
      </c>
      <c r="F6516" s="98" t="s">
        <v>0</v>
      </c>
      <c r="G6516" s="153" t="s">
        <v>0</v>
      </c>
      <c r="H6516" s="98" t="s">
        <v>2170</v>
      </c>
      <c r="I6516" s="110"/>
      <c r="J6516" s="110"/>
      <c r="K6516" s="110"/>
      <c r="L6516" s="110" t="s">
        <v>0</v>
      </c>
      <c r="M6516" s="110" t="s">
        <v>0</v>
      </c>
      <c r="N6516" s="110" t="s">
        <v>0</v>
      </c>
      <c r="O6516" s="110" t="s">
        <v>0</v>
      </c>
      <c r="P6516" s="110" t="s">
        <v>0</v>
      </c>
      <c r="Q6516" s="110"/>
      <c r="R6516" s="110"/>
      <c r="S6516" s="110"/>
      <c r="T6516" s="110" t="s">
        <v>0</v>
      </c>
      <c r="U6516" s="110" t="s">
        <v>0</v>
      </c>
      <c r="V6516" s="110" t="s">
        <v>0</v>
      </c>
      <c r="W6516" s="110" t="s">
        <v>0</v>
      </c>
      <c r="X6516" s="110" t="s">
        <v>0</v>
      </c>
      <c r="Y6516" s="217"/>
    </row>
    <row r="6517" spans="1:25" ht="20.399999999999999">
      <c r="A6517" s="20" t="s">
        <v>0</v>
      </c>
      <c r="B6517" s="20" t="s">
        <v>0</v>
      </c>
      <c r="C6517" s="20" t="s">
        <v>0</v>
      </c>
      <c r="D6517" s="21" t="s">
        <v>0</v>
      </c>
      <c r="E6517" s="21" t="s">
        <v>0</v>
      </c>
      <c r="F6517" s="21" t="s">
        <v>0</v>
      </c>
      <c r="G6517" s="150" t="s">
        <v>0</v>
      </c>
      <c r="H6517" s="30" t="s">
        <v>33</v>
      </c>
      <c r="I6517" s="31">
        <f t="shared" si="4460"/>
        <v>193068</v>
      </c>
      <c r="J6517" s="31">
        <f t="shared" ref="J6517:P6517" si="4491">SUM(J6518,J6525,J6527)</f>
        <v>166068</v>
      </c>
      <c r="K6517" s="31">
        <f t="shared" si="4461"/>
        <v>27000</v>
      </c>
      <c r="L6517" s="31">
        <f t="shared" si="4491"/>
        <v>27000</v>
      </c>
      <c r="M6517" s="31">
        <f t="shared" si="4491"/>
        <v>0</v>
      </c>
      <c r="N6517" s="31">
        <f t="shared" si="4491"/>
        <v>0</v>
      </c>
      <c r="O6517" s="31">
        <f t="shared" si="4491"/>
        <v>0</v>
      </c>
      <c r="P6517" s="31">
        <f t="shared" si="4491"/>
        <v>0</v>
      </c>
      <c r="Q6517" s="31">
        <f>SUM(Q6518,Q6525,Q6527)</f>
        <v>293430</v>
      </c>
      <c r="R6517" s="31">
        <f>SUM(R6518,R6525,R6527)</f>
        <v>266430</v>
      </c>
      <c r="S6517" s="31">
        <f>SUM(S6518,S6525,S6527)</f>
        <v>220755</v>
      </c>
      <c r="T6517" s="31">
        <f t="shared" ref="T6517:X6517" si="4492">SUM(T6518,T6525,T6527)</f>
        <v>45675</v>
      </c>
      <c r="U6517" s="31">
        <f t="shared" si="4492"/>
        <v>16845</v>
      </c>
      <c r="V6517" s="31">
        <f t="shared" si="4492"/>
        <v>14895</v>
      </c>
      <c r="W6517" s="31">
        <f t="shared" si="4492"/>
        <v>13935</v>
      </c>
      <c r="X6517" s="31">
        <f t="shared" si="4492"/>
        <v>266430</v>
      </c>
      <c r="Y6517" s="220">
        <f t="shared" ref="Y6517:Y6547" si="4493">IF(R6517=0,0,(X6517/R6517)*100)</f>
        <v>100</v>
      </c>
    </row>
    <row r="6518" spans="1:25">
      <c r="A6518" s="23" t="s">
        <v>2045</v>
      </c>
      <c r="B6518" s="23" t="s">
        <v>172</v>
      </c>
      <c r="C6518" s="23" t="s">
        <v>933</v>
      </c>
      <c r="D6518" s="23" t="s">
        <v>2169</v>
      </c>
      <c r="E6518" s="21" t="s">
        <v>132</v>
      </c>
      <c r="F6518" s="21" t="s">
        <v>0</v>
      </c>
      <c r="G6518" s="150" t="s">
        <v>0</v>
      </c>
      <c r="H6518" s="21" t="s">
        <v>11</v>
      </c>
      <c r="I6518" s="66">
        <f t="shared" si="4460"/>
        <v>85648</v>
      </c>
      <c r="J6518" s="66">
        <f t="shared" ref="J6518:P6518" si="4494">SUM(J6519,J6520)</f>
        <v>85648</v>
      </c>
      <c r="K6518" s="66">
        <f t="shared" si="4461"/>
        <v>0</v>
      </c>
      <c r="L6518" s="66">
        <f t="shared" si="4494"/>
        <v>0</v>
      </c>
      <c r="M6518" s="66">
        <f t="shared" si="4494"/>
        <v>0</v>
      </c>
      <c r="N6518" s="66">
        <f t="shared" si="4494"/>
        <v>0</v>
      </c>
      <c r="O6518" s="66">
        <f t="shared" si="4494"/>
        <v>0</v>
      </c>
      <c r="P6518" s="66">
        <f t="shared" si="4494"/>
        <v>0</v>
      </c>
      <c r="Q6518" s="66">
        <f>SUM(Q6519,Q6520)</f>
        <v>141495</v>
      </c>
      <c r="R6518" s="66">
        <f>SUM(R6519,R6520)</f>
        <v>141495</v>
      </c>
      <c r="S6518" s="66">
        <f>SUM(S6519,S6520)</f>
        <v>110106</v>
      </c>
      <c r="T6518" s="66">
        <f t="shared" ref="T6518:X6518" si="4495">SUM(T6519,T6520)</f>
        <v>31389</v>
      </c>
      <c r="U6518" s="66">
        <f t="shared" si="4495"/>
        <v>11949</v>
      </c>
      <c r="V6518" s="66">
        <f t="shared" si="4495"/>
        <v>10198</v>
      </c>
      <c r="W6518" s="66">
        <f t="shared" si="4495"/>
        <v>9242</v>
      </c>
      <c r="X6518" s="66">
        <f t="shared" si="4495"/>
        <v>141495</v>
      </c>
      <c r="Y6518" s="208">
        <f t="shared" si="4493"/>
        <v>100</v>
      </c>
    </row>
    <row r="6519" spans="1:25">
      <c r="A6519" s="23" t="s">
        <v>2045</v>
      </c>
      <c r="B6519" s="23" t="s">
        <v>172</v>
      </c>
      <c r="C6519" s="23" t="s">
        <v>933</v>
      </c>
      <c r="D6519" s="23" t="s">
        <v>2169</v>
      </c>
      <c r="E6519" s="22">
        <v>6111</v>
      </c>
      <c r="F6519" s="23"/>
      <c r="G6519" s="128" t="s">
        <v>3150</v>
      </c>
      <c r="H6519" s="32" t="s">
        <v>12</v>
      </c>
      <c r="I6519" s="44">
        <f t="shared" si="4460"/>
        <v>70440</v>
      </c>
      <c r="J6519" s="44">
        <v>70440</v>
      </c>
      <c r="K6519" s="44">
        <f t="shared" si="4461"/>
        <v>0</v>
      </c>
      <c r="L6519" s="44">
        <v>0</v>
      </c>
      <c r="M6519" s="44">
        <v>0</v>
      </c>
      <c r="N6519" s="44">
        <v>0</v>
      </c>
      <c r="O6519" s="44">
        <v>0</v>
      </c>
      <c r="P6519" s="44">
        <v>0</v>
      </c>
      <c r="Q6519" s="44">
        <v>123054</v>
      </c>
      <c r="R6519" s="44">
        <v>123054</v>
      </c>
      <c r="S6519" s="44">
        <v>95328</v>
      </c>
      <c r="T6519" s="44">
        <f t="shared" ref="T6519:T6546" si="4496">U6519+V6519+W6519</f>
        <v>27726</v>
      </c>
      <c r="U6519" s="44">
        <v>9242</v>
      </c>
      <c r="V6519" s="44">
        <v>9242</v>
      </c>
      <c r="W6519" s="44">
        <v>9242</v>
      </c>
      <c r="X6519" s="44">
        <f t="shared" ref="X6519:X6546" si="4497">S6519+T6519</f>
        <v>123054</v>
      </c>
      <c r="Y6519" s="209">
        <f t="shared" si="4493"/>
        <v>100</v>
      </c>
    </row>
    <row r="6520" spans="1:25">
      <c r="A6520" s="20" t="s">
        <v>2045</v>
      </c>
      <c r="B6520" s="20" t="s">
        <v>172</v>
      </c>
      <c r="C6520" s="20" t="s">
        <v>933</v>
      </c>
      <c r="D6520" s="20" t="s">
        <v>2169</v>
      </c>
      <c r="E6520" s="20" t="s">
        <v>134</v>
      </c>
      <c r="F6520" s="23" t="s">
        <v>0</v>
      </c>
      <c r="G6520" s="154" t="s">
        <v>0</v>
      </c>
      <c r="H6520" s="21" t="s">
        <v>13</v>
      </c>
      <c r="I6520" s="66">
        <f t="shared" si="4460"/>
        <v>15208</v>
      </c>
      <c r="J6520" s="66">
        <f t="shared" ref="J6520:P6520" si="4498">SUM(J6521:J6524)</f>
        <v>15208</v>
      </c>
      <c r="K6520" s="66">
        <f t="shared" si="4461"/>
        <v>0</v>
      </c>
      <c r="L6520" s="66">
        <f t="shared" si="4498"/>
        <v>0</v>
      </c>
      <c r="M6520" s="66">
        <f t="shared" si="4498"/>
        <v>0</v>
      </c>
      <c r="N6520" s="66">
        <f t="shared" si="4498"/>
        <v>0</v>
      </c>
      <c r="O6520" s="66">
        <f t="shared" si="4498"/>
        <v>0</v>
      </c>
      <c r="P6520" s="66">
        <f t="shared" si="4498"/>
        <v>0</v>
      </c>
      <c r="Q6520" s="66">
        <f>SUM(Q6521:Q6524)</f>
        <v>18441</v>
      </c>
      <c r="R6520" s="66">
        <f>SUM(R6521:R6524)</f>
        <v>18441</v>
      </c>
      <c r="S6520" s="66">
        <f>SUM(S6521:S6524)</f>
        <v>14778</v>
      </c>
      <c r="T6520" s="66">
        <f t="shared" ref="T6520:X6520" si="4499">SUM(T6521:T6524)</f>
        <v>3663</v>
      </c>
      <c r="U6520" s="66">
        <f t="shared" si="4499"/>
        <v>2707</v>
      </c>
      <c r="V6520" s="66">
        <f t="shared" si="4499"/>
        <v>956</v>
      </c>
      <c r="W6520" s="66">
        <f t="shared" si="4499"/>
        <v>0</v>
      </c>
      <c r="X6520" s="66">
        <f t="shared" si="4499"/>
        <v>18441</v>
      </c>
      <c r="Y6520" s="208">
        <f t="shared" si="4493"/>
        <v>100</v>
      </c>
    </row>
    <row r="6521" spans="1:25">
      <c r="A6521" s="23" t="s">
        <v>2045</v>
      </c>
      <c r="B6521" s="23" t="s">
        <v>172</v>
      </c>
      <c r="C6521" s="23" t="s">
        <v>933</v>
      </c>
      <c r="D6521" s="23" t="s">
        <v>2169</v>
      </c>
      <c r="E6521" s="22">
        <v>6112</v>
      </c>
      <c r="F6521" s="23" t="s">
        <v>2171</v>
      </c>
      <c r="G6521" s="128" t="s">
        <v>3150</v>
      </c>
      <c r="H6521" s="32" t="s">
        <v>16</v>
      </c>
      <c r="I6521" s="44">
        <f t="shared" si="4460"/>
        <v>1908</v>
      </c>
      <c r="J6521" s="44">
        <v>1908</v>
      </c>
      <c r="K6521" s="44">
        <f t="shared" si="4461"/>
        <v>0</v>
      </c>
      <c r="L6521" s="44">
        <v>0</v>
      </c>
      <c r="M6521" s="44">
        <v>0</v>
      </c>
      <c r="N6521" s="44">
        <v>0</v>
      </c>
      <c r="O6521" s="44">
        <v>0</v>
      </c>
      <c r="P6521" s="44">
        <v>0</v>
      </c>
      <c r="Q6521" s="44">
        <v>2544</v>
      </c>
      <c r="R6521" s="44">
        <v>2544</v>
      </c>
      <c r="S6521" s="44">
        <v>2067</v>
      </c>
      <c r="T6521" s="44">
        <f t="shared" si="4496"/>
        <v>477</v>
      </c>
      <c r="U6521" s="44">
        <v>477</v>
      </c>
      <c r="V6521" s="44">
        <v>0</v>
      </c>
      <c r="W6521" s="44">
        <v>0</v>
      </c>
      <c r="X6521" s="44">
        <f t="shared" si="4497"/>
        <v>2544</v>
      </c>
      <c r="Y6521" s="209">
        <f t="shared" si="4493"/>
        <v>100</v>
      </c>
    </row>
    <row r="6522" spans="1:25">
      <c r="A6522" s="23" t="s">
        <v>2045</v>
      </c>
      <c r="B6522" s="23" t="s">
        <v>172</v>
      </c>
      <c r="C6522" s="23" t="s">
        <v>933</v>
      </c>
      <c r="D6522" s="23" t="s">
        <v>2169</v>
      </c>
      <c r="E6522" s="22">
        <v>6112</v>
      </c>
      <c r="F6522" s="23" t="s">
        <v>2172</v>
      </c>
      <c r="G6522" s="128" t="s">
        <v>3150</v>
      </c>
      <c r="H6522" s="32" t="s">
        <v>19</v>
      </c>
      <c r="I6522" s="44">
        <f t="shared" si="4460"/>
        <v>9680</v>
      </c>
      <c r="J6522" s="44">
        <v>9680</v>
      </c>
      <c r="K6522" s="44">
        <f t="shared" si="4461"/>
        <v>0</v>
      </c>
      <c r="L6522" s="44">
        <v>0</v>
      </c>
      <c r="M6522" s="44">
        <v>0</v>
      </c>
      <c r="N6522" s="44">
        <v>0</v>
      </c>
      <c r="O6522" s="44">
        <v>0</v>
      </c>
      <c r="P6522" s="44">
        <v>0</v>
      </c>
      <c r="Q6522" s="44">
        <v>11277</v>
      </c>
      <c r="R6522" s="44">
        <v>11277</v>
      </c>
      <c r="S6522" s="44">
        <v>9711</v>
      </c>
      <c r="T6522" s="44">
        <f t="shared" si="4496"/>
        <v>1566</v>
      </c>
      <c r="U6522" s="44">
        <v>610</v>
      </c>
      <c r="V6522" s="44">
        <v>956</v>
      </c>
      <c r="W6522" s="44"/>
      <c r="X6522" s="44">
        <f t="shared" si="4497"/>
        <v>11277</v>
      </c>
      <c r="Y6522" s="209">
        <f t="shared" si="4493"/>
        <v>100</v>
      </c>
    </row>
    <row r="6523" spans="1:25">
      <c r="A6523" s="23" t="s">
        <v>2045</v>
      </c>
      <c r="B6523" s="23" t="s">
        <v>172</v>
      </c>
      <c r="C6523" s="23" t="s">
        <v>933</v>
      </c>
      <c r="D6523" s="23" t="s">
        <v>2169</v>
      </c>
      <c r="E6523" s="22">
        <v>6112</v>
      </c>
      <c r="F6523" s="23" t="s">
        <v>2173</v>
      </c>
      <c r="G6523" s="128" t="s">
        <v>3150</v>
      </c>
      <c r="H6523" s="32" t="s">
        <v>17</v>
      </c>
      <c r="I6523" s="44">
        <f t="shared" si="4460"/>
        <v>2000</v>
      </c>
      <c r="J6523" s="44">
        <v>2000</v>
      </c>
      <c r="K6523" s="44">
        <f t="shared" si="4461"/>
        <v>0</v>
      </c>
      <c r="L6523" s="44">
        <v>0</v>
      </c>
      <c r="M6523" s="44">
        <v>0</v>
      </c>
      <c r="N6523" s="44">
        <v>0</v>
      </c>
      <c r="O6523" s="44">
        <v>0</v>
      </c>
      <c r="P6523" s="44">
        <v>0</v>
      </c>
      <c r="Q6523" s="44">
        <v>3000</v>
      </c>
      <c r="R6523" s="44">
        <v>3000</v>
      </c>
      <c r="S6523" s="44">
        <v>3000</v>
      </c>
      <c r="T6523" s="44">
        <f t="shared" si="4496"/>
        <v>0</v>
      </c>
      <c r="U6523" s="44">
        <v>0</v>
      </c>
      <c r="V6523" s="44">
        <v>0</v>
      </c>
      <c r="W6523" s="44">
        <v>0</v>
      </c>
      <c r="X6523" s="44">
        <f t="shared" si="4497"/>
        <v>3000</v>
      </c>
      <c r="Y6523" s="209">
        <f t="shared" si="4493"/>
        <v>100</v>
      </c>
    </row>
    <row r="6524" spans="1:25">
      <c r="A6524" s="23" t="s">
        <v>2045</v>
      </c>
      <c r="B6524" s="23" t="s">
        <v>172</v>
      </c>
      <c r="C6524" s="23" t="s">
        <v>933</v>
      </c>
      <c r="D6524" s="23" t="s">
        <v>2169</v>
      </c>
      <c r="E6524" s="22">
        <v>6112</v>
      </c>
      <c r="F6524" s="23" t="s">
        <v>2174</v>
      </c>
      <c r="G6524" s="128" t="s">
        <v>3150</v>
      </c>
      <c r="H6524" s="32" t="s">
        <v>18</v>
      </c>
      <c r="I6524" s="44">
        <f t="shared" si="4460"/>
        <v>1620</v>
      </c>
      <c r="J6524" s="44">
        <v>1620</v>
      </c>
      <c r="K6524" s="44">
        <f t="shared" si="4461"/>
        <v>0</v>
      </c>
      <c r="L6524" s="44">
        <v>0</v>
      </c>
      <c r="M6524" s="44">
        <v>0</v>
      </c>
      <c r="N6524" s="44">
        <v>0</v>
      </c>
      <c r="O6524" s="44">
        <v>0</v>
      </c>
      <c r="P6524" s="44">
        <v>0</v>
      </c>
      <c r="Q6524" s="44">
        <v>1620</v>
      </c>
      <c r="R6524" s="44">
        <v>1620</v>
      </c>
      <c r="S6524" s="44">
        <v>0</v>
      </c>
      <c r="T6524" s="44">
        <f t="shared" si="4496"/>
        <v>1620</v>
      </c>
      <c r="U6524" s="44">
        <v>1620</v>
      </c>
      <c r="V6524" s="44">
        <v>0</v>
      </c>
      <c r="W6524" s="44">
        <v>0</v>
      </c>
      <c r="X6524" s="44">
        <f t="shared" si="4497"/>
        <v>1620</v>
      </c>
      <c r="Y6524" s="209">
        <f t="shared" si="4493"/>
        <v>100</v>
      </c>
    </row>
    <row r="6525" spans="1:25">
      <c r="A6525" s="23" t="s">
        <v>2045</v>
      </c>
      <c r="B6525" s="23" t="s">
        <v>172</v>
      </c>
      <c r="C6525" s="23" t="s">
        <v>933</v>
      </c>
      <c r="D6525" s="23" t="s">
        <v>2169</v>
      </c>
      <c r="E6525" s="21" t="s">
        <v>139</v>
      </c>
      <c r="F6525" s="21" t="s">
        <v>0</v>
      </c>
      <c r="G6525" s="150" t="s">
        <v>0</v>
      </c>
      <c r="H6525" s="21" t="s">
        <v>21</v>
      </c>
      <c r="I6525" s="66">
        <f t="shared" si="4460"/>
        <v>9980</v>
      </c>
      <c r="J6525" s="66">
        <f t="shared" ref="J6525:X6525" si="4500">SUM(J6526)</f>
        <v>9980</v>
      </c>
      <c r="K6525" s="66">
        <f t="shared" si="4461"/>
        <v>0</v>
      </c>
      <c r="L6525" s="66">
        <f t="shared" si="4500"/>
        <v>0</v>
      </c>
      <c r="M6525" s="66">
        <f t="shared" si="4500"/>
        <v>0</v>
      </c>
      <c r="N6525" s="66">
        <f t="shared" si="4500"/>
        <v>0</v>
      </c>
      <c r="O6525" s="66">
        <f t="shared" si="4500"/>
        <v>0</v>
      </c>
      <c r="P6525" s="66">
        <f t="shared" si="4500"/>
        <v>0</v>
      </c>
      <c r="Q6525" s="66">
        <f t="shared" si="4500"/>
        <v>12990</v>
      </c>
      <c r="R6525" s="66">
        <f t="shared" si="4500"/>
        <v>12990</v>
      </c>
      <c r="S6525" s="66">
        <f t="shared" si="4500"/>
        <v>10927</v>
      </c>
      <c r="T6525" s="66">
        <f t="shared" si="4500"/>
        <v>2063</v>
      </c>
      <c r="U6525" s="66">
        <f t="shared" si="4500"/>
        <v>687</v>
      </c>
      <c r="V6525" s="66">
        <f t="shared" si="4500"/>
        <v>688</v>
      </c>
      <c r="W6525" s="66">
        <f t="shared" si="4500"/>
        <v>688</v>
      </c>
      <c r="X6525" s="66">
        <f t="shared" si="4500"/>
        <v>12990</v>
      </c>
      <c r="Y6525" s="208">
        <f t="shared" si="4493"/>
        <v>100</v>
      </c>
    </row>
    <row r="6526" spans="1:25">
      <c r="A6526" s="23" t="s">
        <v>2045</v>
      </c>
      <c r="B6526" s="23" t="s">
        <v>172</v>
      </c>
      <c r="C6526" s="23" t="s">
        <v>933</v>
      </c>
      <c r="D6526" s="23" t="s">
        <v>2169</v>
      </c>
      <c r="E6526" s="22">
        <v>6121</v>
      </c>
      <c r="F6526" s="23"/>
      <c r="G6526" s="128" t="s">
        <v>3150</v>
      </c>
      <c r="H6526" s="32" t="s">
        <v>22</v>
      </c>
      <c r="I6526" s="44">
        <f t="shared" si="4460"/>
        <v>9980</v>
      </c>
      <c r="J6526" s="44">
        <v>9980</v>
      </c>
      <c r="K6526" s="44">
        <f t="shared" si="4461"/>
        <v>0</v>
      </c>
      <c r="L6526" s="44">
        <v>0</v>
      </c>
      <c r="M6526" s="44">
        <v>0</v>
      </c>
      <c r="N6526" s="44">
        <v>0</v>
      </c>
      <c r="O6526" s="44">
        <v>0</v>
      </c>
      <c r="P6526" s="44">
        <v>0</v>
      </c>
      <c r="Q6526" s="44">
        <v>12990</v>
      </c>
      <c r="R6526" s="44">
        <v>12990</v>
      </c>
      <c r="S6526" s="44">
        <v>10927</v>
      </c>
      <c r="T6526" s="44">
        <f t="shared" si="4496"/>
        <v>2063</v>
      </c>
      <c r="U6526" s="44">
        <v>687</v>
      </c>
      <c r="V6526" s="44">
        <v>688</v>
      </c>
      <c r="W6526" s="44">
        <v>688</v>
      </c>
      <c r="X6526" s="44">
        <f t="shared" si="4497"/>
        <v>12990</v>
      </c>
      <c r="Y6526" s="209">
        <f t="shared" si="4493"/>
        <v>100</v>
      </c>
    </row>
    <row r="6527" spans="1:25">
      <c r="A6527" s="23" t="s">
        <v>2045</v>
      </c>
      <c r="B6527" s="23" t="s">
        <v>172</v>
      </c>
      <c r="C6527" s="23" t="s">
        <v>933</v>
      </c>
      <c r="D6527" s="23" t="s">
        <v>2169</v>
      </c>
      <c r="E6527" s="21" t="s">
        <v>141</v>
      </c>
      <c r="F6527" s="21" t="s">
        <v>0</v>
      </c>
      <c r="G6527" s="150" t="s">
        <v>0</v>
      </c>
      <c r="H6527" s="21" t="s">
        <v>23</v>
      </c>
      <c r="I6527" s="66">
        <f t="shared" si="4460"/>
        <v>97440</v>
      </c>
      <c r="J6527" s="66">
        <f>SUM(J6528:J6536)</f>
        <v>70440</v>
      </c>
      <c r="K6527" s="66">
        <f t="shared" si="4461"/>
        <v>27000</v>
      </c>
      <c r="L6527" s="66">
        <f t="shared" ref="L6527:X6527" si="4501">SUM(L6528:L6536)</f>
        <v>27000</v>
      </c>
      <c r="M6527" s="66">
        <f t="shared" si="4501"/>
        <v>0</v>
      </c>
      <c r="N6527" s="66">
        <f t="shared" si="4501"/>
        <v>0</v>
      </c>
      <c r="O6527" s="66">
        <f t="shared" si="4501"/>
        <v>0</v>
      </c>
      <c r="P6527" s="66">
        <f t="shared" si="4501"/>
        <v>0</v>
      </c>
      <c r="Q6527" s="66">
        <f t="shared" si="4501"/>
        <v>138945</v>
      </c>
      <c r="R6527" s="66">
        <f t="shared" si="4501"/>
        <v>111945</v>
      </c>
      <c r="S6527" s="66">
        <f t="shared" si="4501"/>
        <v>99722</v>
      </c>
      <c r="T6527" s="66">
        <f t="shared" si="4501"/>
        <v>12223</v>
      </c>
      <c r="U6527" s="66">
        <f t="shared" si="4501"/>
        <v>4209</v>
      </c>
      <c r="V6527" s="66">
        <f t="shared" si="4501"/>
        <v>4009</v>
      </c>
      <c r="W6527" s="66">
        <f t="shared" si="4501"/>
        <v>4005</v>
      </c>
      <c r="X6527" s="66">
        <f t="shared" si="4501"/>
        <v>111945</v>
      </c>
      <c r="Y6527" s="208">
        <f t="shared" si="4493"/>
        <v>100</v>
      </c>
    </row>
    <row r="6528" spans="1:25">
      <c r="A6528" s="23" t="s">
        <v>2045</v>
      </c>
      <c r="B6528" s="23" t="s">
        <v>172</v>
      </c>
      <c r="C6528" s="23" t="s">
        <v>933</v>
      </c>
      <c r="D6528" s="23" t="s">
        <v>2169</v>
      </c>
      <c r="E6528" s="22">
        <v>6131</v>
      </c>
      <c r="F6528" s="23"/>
      <c r="G6528" s="128" t="s">
        <v>3150</v>
      </c>
      <c r="H6528" s="32" t="s">
        <v>24</v>
      </c>
      <c r="I6528" s="44">
        <f t="shared" si="4460"/>
        <v>1100</v>
      </c>
      <c r="J6528" s="44">
        <v>100</v>
      </c>
      <c r="K6528" s="44">
        <f t="shared" si="4461"/>
        <v>1000</v>
      </c>
      <c r="L6528" s="44">
        <v>1000</v>
      </c>
      <c r="M6528" s="44">
        <v>0</v>
      </c>
      <c r="N6528" s="44">
        <v>0</v>
      </c>
      <c r="O6528" s="44">
        <v>0</v>
      </c>
      <c r="P6528" s="44">
        <v>0</v>
      </c>
      <c r="Q6528" s="44">
        <v>1100</v>
      </c>
      <c r="R6528" s="44">
        <v>100</v>
      </c>
      <c r="S6528" s="44">
        <v>0</v>
      </c>
      <c r="T6528" s="44">
        <f t="shared" si="4496"/>
        <v>100</v>
      </c>
      <c r="U6528" s="44">
        <v>100</v>
      </c>
      <c r="V6528" s="44">
        <v>0</v>
      </c>
      <c r="W6528" s="44">
        <v>0</v>
      </c>
      <c r="X6528" s="44">
        <f t="shared" si="4497"/>
        <v>100</v>
      </c>
      <c r="Y6528" s="209">
        <f t="shared" si="4493"/>
        <v>100</v>
      </c>
    </row>
    <row r="6529" spans="1:25">
      <c r="A6529" s="23" t="s">
        <v>2045</v>
      </c>
      <c r="B6529" s="23" t="s">
        <v>172</v>
      </c>
      <c r="C6529" s="23" t="s">
        <v>933</v>
      </c>
      <c r="D6529" s="23" t="s">
        <v>2169</v>
      </c>
      <c r="E6529" s="22">
        <v>6132</v>
      </c>
      <c r="F6529" s="23"/>
      <c r="G6529" s="128" t="s">
        <v>3150</v>
      </c>
      <c r="H6529" s="32" t="s">
        <v>25</v>
      </c>
      <c r="I6529" s="44">
        <f t="shared" si="4460"/>
        <v>28400</v>
      </c>
      <c r="J6529" s="44">
        <v>28400</v>
      </c>
      <c r="K6529" s="44">
        <f t="shared" si="4461"/>
        <v>0</v>
      </c>
      <c r="L6529" s="44">
        <v>0</v>
      </c>
      <c r="M6529" s="44">
        <v>0</v>
      </c>
      <c r="N6529" s="44">
        <v>0</v>
      </c>
      <c r="O6529" s="44">
        <v>0</v>
      </c>
      <c r="P6529" s="44">
        <v>0</v>
      </c>
      <c r="Q6529" s="44">
        <v>41600</v>
      </c>
      <c r="R6529" s="44">
        <v>41600</v>
      </c>
      <c r="S6529" s="44">
        <v>39800</v>
      </c>
      <c r="T6529" s="44">
        <f t="shared" si="4496"/>
        <v>1800</v>
      </c>
      <c r="U6529" s="44">
        <v>600</v>
      </c>
      <c r="V6529" s="44">
        <v>600</v>
      </c>
      <c r="W6529" s="44">
        <v>600</v>
      </c>
      <c r="X6529" s="44">
        <f t="shared" si="4497"/>
        <v>41600</v>
      </c>
      <c r="Y6529" s="209">
        <f t="shared" si="4493"/>
        <v>100</v>
      </c>
    </row>
    <row r="6530" spans="1:25">
      <c r="A6530" s="23" t="s">
        <v>2045</v>
      </c>
      <c r="B6530" s="23" t="s">
        <v>172</v>
      </c>
      <c r="C6530" s="23" t="s">
        <v>933</v>
      </c>
      <c r="D6530" s="23" t="s">
        <v>2169</v>
      </c>
      <c r="E6530" s="22">
        <v>6133</v>
      </c>
      <c r="F6530" s="23"/>
      <c r="G6530" s="128" t="s">
        <v>3150</v>
      </c>
      <c r="H6530" s="32" t="s">
        <v>26</v>
      </c>
      <c r="I6530" s="44">
        <f t="shared" ref="I6530:I6591" si="4502">SUM(J6530,K6530,O6530,P6530)</f>
        <v>6900</v>
      </c>
      <c r="J6530" s="44">
        <v>6900</v>
      </c>
      <c r="K6530" s="44">
        <f t="shared" ref="K6530:K6591" si="4503">SUM(L6530,M6530,N6530)</f>
        <v>0</v>
      </c>
      <c r="L6530" s="44">
        <v>0</v>
      </c>
      <c r="M6530" s="44">
        <v>0</v>
      </c>
      <c r="N6530" s="44">
        <v>0</v>
      </c>
      <c r="O6530" s="44">
        <v>0</v>
      </c>
      <c r="P6530" s="44">
        <v>0</v>
      </c>
      <c r="Q6530" s="44">
        <v>11200</v>
      </c>
      <c r="R6530" s="44">
        <v>11200</v>
      </c>
      <c r="S6530" s="44">
        <v>9550</v>
      </c>
      <c r="T6530" s="44">
        <f t="shared" si="4496"/>
        <v>1650</v>
      </c>
      <c r="U6530" s="44">
        <v>550</v>
      </c>
      <c r="V6530" s="44">
        <v>550</v>
      </c>
      <c r="W6530" s="44">
        <v>550</v>
      </c>
      <c r="X6530" s="44">
        <f t="shared" si="4497"/>
        <v>11200</v>
      </c>
      <c r="Y6530" s="209">
        <f t="shared" si="4493"/>
        <v>100</v>
      </c>
    </row>
    <row r="6531" spans="1:25">
      <c r="A6531" s="23" t="s">
        <v>2045</v>
      </c>
      <c r="B6531" s="23" t="s">
        <v>172</v>
      </c>
      <c r="C6531" s="23" t="s">
        <v>933</v>
      </c>
      <c r="D6531" s="23" t="s">
        <v>2169</v>
      </c>
      <c r="E6531" s="22">
        <v>6134</v>
      </c>
      <c r="F6531" s="23"/>
      <c r="G6531" s="128" t="s">
        <v>3150</v>
      </c>
      <c r="H6531" s="32" t="s">
        <v>27</v>
      </c>
      <c r="I6531" s="44">
        <f t="shared" si="4502"/>
        <v>2000</v>
      </c>
      <c r="J6531" s="44">
        <v>2000</v>
      </c>
      <c r="K6531" s="44">
        <f t="shared" si="4503"/>
        <v>0</v>
      </c>
      <c r="L6531" s="44">
        <v>0</v>
      </c>
      <c r="M6531" s="44">
        <v>0</v>
      </c>
      <c r="N6531" s="44">
        <v>0</v>
      </c>
      <c r="O6531" s="44">
        <v>0</v>
      </c>
      <c r="P6531" s="44">
        <v>0</v>
      </c>
      <c r="Q6531" s="44">
        <v>2000</v>
      </c>
      <c r="R6531" s="44">
        <v>2000</v>
      </c>
      <c r="S6531" s="44">
        <v>1530</v>
      </c>
      <c r="T6531" s="44">
        <f t="shared" si="4496"/>
        <v>470</v>
      </c>
      <c r="U6531" s="44">
        <v>157</v>
      </c>
      <c r="V6531" s="44">
        <v>157</v>
      </c>
      <c r="W6531" s="44">
        <v>156</v>
      </c>
      <c r="X6531" s="44">
        <f t="shared" si="4497"/>
        <v>2000</v>
      </c>
      <c r="Y6531" s="209">
        <f t="shared" si="4493"/>
        <v>100</v>
      </c>
    </row>
    <row r="6532" spans="1:25">
      <c r="A6532" s="23" t="s">
        <v>2045</v>
      </c>
      <c r="B6532" s="23" t="s">
        <v>172</v>
      </c>
      <c r="C6532" s="23" t="s">
        <v>933</v>
      </c>
      <c r="D6532" s="23" t="s">
        <v>2169</v>
      </c>
      <c r="E6532" s="22">
        <v>6135</v>
      </c>
      <c r="F6532" s="23"/>
      <c r="G6532" s="128" t="s">
        <v>3150</v>
      </c>
      <c r="H6532" s="32" t="s">
        <v>28</v>
      </c>
      <c r="I6532" s="44">
        <f t="shared" si="4502"/>
        <v>100</v>
      </c>
      <c r="J6532" s="44">
        <v>100</v>
      </c>
      <c r="K6532" s="44">
        <f t="shared" si="4503"/>
        <v>0</v>
      </c>
      <c r="L6532" s="44">
        <v>0</v>
      </c>
      <c r="M6532" s="44">
        <v>0</v>
      </c>
      <c r="N6532" s="44">
        <v>0</v>
      </c>
      <c r="O6532" s="44">
        <v>0</v>
      </c>
      <c r="P6532" s="44">
        <v>0</v>
      </c>
      <c r="Q6532" s="44">
        <v>100</v>
      </c>
      <c r="R6532" s="44">
        <v>100</v>
      </c>
      <c r="S6532" s="44">
        <v>0</v>
      </c>
      <c r="T6532" s="44">
        <f t="shared" si="4496"/>
        <v>100</v>
      </c>
      <c r="U6532" s="44">
        <v>100</v>
      </c>
      <c r="V6532" s="44">
        <v>0</v>
      </c>
      <c r="W6532" s="44">
        <v>0</v>
      </c>
      <c r="X6532" s="44">
        <f t="shared" si="4497"/>
        <v>100</v>
      </c>
      <c r="Y6532" s="209">
        <f t="shared" si="4493"/>
        <v>100</v>
      </c>
    </row>
    <row r="6533" spans="1:25">
      <c r="A6533" s="23" t="s">
        <v>2045</v>
      </c>
      <c r="B6533" s="23" t="s">
        <v>172</v>
      </c>
      <c r="C6533" s="23" t="s">
        <v>933</v>
      </c>
      <c r="D6533" s="23" t="s">
        <v>2169</v>
      </c>
      <c r="E6533" s="22">
        <v>6136</v>
      </c>
      <c r="F6533" s="23"/>
      <c r="G6533" s="128" t="s">
        <v>3150</v>
      </c>
      <c r="H6533" s="32" t="s">
        <v>29</v>
      </c>
      <c r="I6533" s="44">
        <f t="shared" si="4502"/>
        <v>1410</v>
      </c>
      <c r="J6533" s="44">
        <v>1410</v>
      </c>
      <c r="K6533" s="44">
        <f t="shared" si="4503"/>
        <v>0</v>
      </c>
      <c r="L6533" s="44">
        <v>0</v>
      </c>
      <c r="M6533" s="44">
        <v>0</v>
      </c>
      <c r="N6533" s="44">
        <v>0</v>
      </c>
      <c r="O6533" s="44">
        <v>0</v>
      </c>
      <c r="P6533" s="44">
        <v>0</v>
      </c>
      <c r="Q6533" s="44">
        <v>1410</v>
      </c>
      <c r="R6533" s="44">
        <v>1410</v>
      </c>
      <c r="S6533" s="44">
        <v>1062</v>
      </c>
      <c r="T6533" s="44">
        <f t="shared" si="4496"/>
        <v>348</v>
      </c>
      <c r="U6533" s="44">
        <v>116</v>
      </c>
      <c r="V6533" s="44">
        <v>116</v>
      </c>
      <c r="W6533" s="44">
        <v>116</v>
      </c>
      <c r="X6533" s="44">
        <f t="shared" si="4497"/>
        <v>1410</v>
      </c>
      <c r="Y6533" s="209">
        <f t="shared" si="4493"/>
        <v>100</v>
      </c>
    </row>
    <row r="6534" spans="1:25">
      <c r="A6534" s="23" t="s">
        <v>2045</v>
      </c>
      <c r="B6534" s="23" t="s">
        <v>172</v>
      </c>
      <c r="C6534" s="23" t="s">
        <v>933</v>
      </c>
      <c r="D6534" s="23" t="s">
        <v>2169</v>
      </c>
      <c r="E6534" s="22">
        <v>6137</v>
      </c>
      <c r="F6534" s="23"/>
      <c r="G6534" s="128" t="s">
        <v>3150</v>
      </c>
      <c r="H6534" s="32" t="s">
        <v>30</v>
      </c>
      <c r="I6534" s="44">
        <f t="shared" si="4502"/>
        <v>1500</v>
      </c>
      <c r="J6534" s="44">
        <v>500</v>
      </c>
      <c r="K6534" s="44">
        <f t="shared" si="4503"/>
        <v>1000</v>
      </c>
      <c r="L6534" s="44">
        <v>1000</v>
      </c>
      <c r="M6534" s="44">
        <v>0</v>
      </c>
      <c r="N6534" s="44">
        <v>0</v>
      </c>
      <c r="O6534" s="44">
        <v>0</v>
      </c>
      <c r="P6534" s="44">
        <v>0</v>
      </c>
      <c r="Q6534" s="44">
        <v>1500</v>
      </c>
      <c r="R6534" s="44">
        <v>500</v>
      </c>
      <c r="S6534" s="44">
        <v>390</v>
      </c>
      <c r="T6534" s="44">
        <f t="shared" si="4496"/>
        <v>110</v>
      </c>
      <c r="U6534" s="44">
        <v>37</v>
      </c>
      <c r="V6534" s="44">
        <v>37</v>
      </c>
      <c r="W6534" s="44">
        <v>36</v>
      </c>
      <c r="X6534" s="44">
        <f t="shared" si="4497"/>
        <v>500</v>
      </c>
      <c r="Y6534" s="209">
        <f t="shared" si="4493"/>
        <v>100</v>
      </c>
    </row>
    <row r="6535" spans="1:25">
      <c r="A6535" s="23" t="s">
        <v>2045</v>
      </c>
      <c r="B6535" s="23" t="s">
        <v>172</v>
      </c>
      <c r="C6535" s="23" t="s">
        <v>933</v>
      </c>
      <c r="D6535" s="23" t="s">
        <v>2169</v>
      </c>
      <c r="E6535" s="22">
        <v>6138</v>
      </c>
      <c r="F6535" s="23"/>
      <c r="G6535" s="128" t="s">
        <v>3150</v>
      </c>
      <c r="H6535" s="32" t="s">
        <v>31</v>
      </c>
      <c r="I6535" s="44">
        <f t="shared" si="4502"/>
        <v>500</v>
      </c>
      <c r="J6535" s="44">
        <v>500</v>
      </c>
      <c r="K6535" s="44">
        <f t="shared" si="4503"/>
        <v>0</v>
      </c>
      <c r="L6535" s="44">
        <v>0</v>
      </c>
      <c r="M6535" s="44">
        <v>0</v>
      </c>
      <c r="N6535" s="44">
        <v>0</v>
      </c>
      <c r="O6535" s="44">
        <v>0</v>
      </c>
      <c r="P6535" s="44">
        <v>0</v>
      </c>
      <c r="Q6535" s="44">
        <v>500</v>
      </c>
      <c r="R6535" s="44">
        <v>500</v>
      </c>
      <c r="S6535" s="44">
        <v>315</v>
      </c>
      <c r="T6535" s="44">
        <f t="shared" si="4496"/>
        <v>185</v>
      </c>
      <c r="U6535" s="44">
        <v>62</v>
      </c>
      <c r="V6535" s="44">
        <v>62</v>
      </c>
      <c r="W6535" s="44">
        <v>61</v>
      </c>
      <c r="X6535" s="44">
        <f t="shared" si="4497"/>
        <v>500</v>
      </c>
      <c r="Y6535" s="209">
        <f t="shared" si="4493"/>
        <v>100</v>
      </c>
    </row>
    <row r="6536" spans="1:25">
      <c r="A6536" s="20" t="s">
        <v>2045</v>
      </c>
      <c r="B6536" s="20" t="s">
        <v>172</v>
      </c>
      <c r="C6536" s="20" t="s">
        <v>933</v>
      </c>
      <c r="D6536" s="20" t="s">
        <v>2169</v>
      </c>
      <c r="E6536" s="20" t="s">
        <v>144</v>
      </c>
      <c r="F6536" s="23" t="s">
        <v>0</v>
      </c>
      <c r="G6536" s="154" t="s">
        <v>0</v>
      </c>
      <c r="H6536" s="21" t="s">
        <v>32</v>
      </c>
      <c r="I6536" s="66">
        <f t="shared" si="4502"/>
        <v>55530</v>
      </c>
      <c r="J6536" s="66">
        <f t="shared" ref="J6536:P6536" si="4504">SUM(J6537:J6539)</f>
        <v>30530</v>
      </c>
      <c r="K6536" s="66">
        <f t="shared" si="4503"/>
        <v>25000</v>
      </c>
      <c r="L6536" s="66">
        <f t="shared" si="4504"/>
        <v>25000</v>
      </c>
      <c r="M6536" s="66">
        <f t="shared" si="4504"/>
        <v>0</v>
      </c>
      <c r="N6536" s="66">
        <f t="shared" si="4504"/>
        <v>0</v>
      </c>
      <c r="O6536" s="66">
        <f t="shared" si="4504"/>
        <v>0</v>
      </c>
      <c r="P6536" s="66">
        <f t="shared" si="4504"/>
        <v>0</v>
      </c>
      <c r="Q6536" s="66">
        <f>SUM(Q6537:Q6539)</f>
        <v>79535</v>
      </c>
      <c r="R6536" s="66">
        <f>SUM(R6537:R6539)</f>
        <v>54535</v>
      </c>
      <c r="S6536" s="66">
        <f>SUM(S6537:S6539)</f>
        <v>47075</v>
      </c>
      <c r="T6536" s="66">
        <f t="shared" ref="T6536:X6536" si="4505">SUM(T6537:T6539)</f>
        <v>7460</v>
      </c>
      <c r="U6536" s="66">
        <f t="shared" si="4505"/>
        <v>2487</v>
      </c>
      <c r="V6536" s="66">
        <f t="shared" si="4505"/>
        <v>2487</v>
      </c>
      <c r="W6536" s="66">
        <f t="shared" si="4505"/>
        <v>2486</v>
      </c>
      <c r="X6536" s="66">
        <f t="shared" si="4505"/>
        <v>54535</v>
      </c>
      <c r="Y6536" s="208">
        <f t="shared" si="4493"/>
        <v>100</v>
      </c>
    </row>
    <row r="6537" spans="1:25">
      <c r="A6537" s="23" t="s">
        <v>2045</v>
      </c>
      <c r="B6537" s="23" t="s">
        <v>172</v>
      </c>
      <c r="C6537" s="23" t="s">
        <v>933</v>
      </c>
      <c r="D6537" s="23" t="s">
        <v>2169</v>
      </c>
      <c r="E6537" s="22">
        <v>6139</v>
      </c>
      <c r="F6537" s="23"/>
      <c r="G6537" s="128" t="s">
        <v>3150</v>
      </c>
      <c r="H6537" s="32" t="s">
        <v>32</v>
      </c>
      <c r="I6537" s="44">
        <f t="shared" si="4502"/>
        <v>55000</v>
      </c>
      <c r="J6537" s="44">
        <v>30000</v>
      </c>
      <c r="K6537" s="44">
        <f t="shared" si="4503"/>
        <v>25000</v>
      </c>
      <c r="L6537" s="44">
        <v>25000</v>
      </c>
      <c r="M6537" s="44">
        <v>0</v>
      </c>
      <c r="N6537" s="44">
        <v>0</v>
      </c>
      <c r="O6537" s="44">
        <v>0</v>
      </c>
      <c r="P6537" s="44">
        <v>0</v>
      </c>
      <c r="Q6537" s="44">
        <v>78959</v>
      </c>
      <c r="R6537" s="44">
        <v>53959</v>
      </c>
      <c r="S6537" s="44">
        <v>46559</v>
      </c>
      <c r="T6537" s="44">
        <f t="shared" si="4496"/>
        <v>7400</v>
      </c>
      <c r="U6537" s="44">
        <v>2467</v>
      </c>
      <c r="V6537" s="44">
        <v>2467</v>
      </c>
      <c r="W6537" s="44">
        <v>2466</v>
      </c>
      <c r="X6537" s="44">
        <f t="shared" si="4497"/>
        <v>53959</v>
      </c>
      <c r="Y6537" s="209">
        <f t="shared" si="4493"/>
        <v>100</v>
      </c>
    </row>
    <row r="6538" spans="1:25">
      <c r="A6538" s="23" t="s">
        <v>2045</v>
      </c>
      <c r="B6538" s="23" t="s">
        <v>172</v>
      </c>
      <c r="C6538" s="23" t="s">
        <v>933</v>
      </c>
      <c r="D6538" s="23" t="s">
        <v>2169</v>
      </c>
      <c r="E6538" s="22">
        <v>6139</v>
      </c>
      <c r="F6538" s="23" t="s">
        <v>2175</v>
      </c>
      <c r="G6538" s="128" t="s">
        <v>3150</v>
      </c>
      <c r="H6538" s="32" t="s">
        <v>152</v>
      </c>
      <c r="I6538" s="44">
        <f t="shared" si="4502"/>
        <v>430</v>
      </c>
      <c r="J6538" s="44">
        <v>430</v>
      </c>
      <c r="K6538" s="44">
        <f t="shared" si="4503"/>
        <v>0</v>
      </c>
      <c r="L6538" s="44">
        <v>0</v>
      </c>
      <c r="M6538" s="44">
        <v>0</v>
      </c>
      <c r="N6538" s="44">
        <v>0</v>
      </c>
      <c r="O6538" s="44">
        <v>0</v>
      </c>
      <c r="P6538" s="44">
        <v>0</v>
      </c>
      <c r="Q6538" s="44">
        <v>476</v>
      </c>
      <c r="R6538" s="44">
        <v>476</v>
      </c>
      <c r="S6538" s="44">
        <v>416</v>
      </c>
      <c r="T6538" s="44">
        <f t="shared" si="4496"/>
        <v>60</v>
      </c>
      <c r="U6538" s="44">
        <v>20</v>
      </c>
      <c r="V6538" s="44">
        <v>20</v>
      </c>
      <c r="W6538" s="44">
        <v>20</v>
      </c>
      <c r="X6538" s="44">
        <f t="shared" si="4497"/>
        <v>476</v>
      </c>
      <c r="Y6538" s="209">
        <f t="shared" si="4493"/>
        <v>100</v>
      </c>
    </row>
    <row r="6539" spans="1:25">
      <c r="A6539" s="23" t="s">
        <v>2045</v>
      </c>
      <c r="B6539" s="23" t="s">
        <v>172</v>
      </c>
      <c r="C6539" s="23" t="s">
        <v>933</v>
      </c>
      <c r="D6539" s="23" t="s">
        <v>2169</v>
      </c>
      <c r="E6539" s="22">
        <v>6139</v>
      </c>
      <c r="F6539" s="23" t="s">
        <v>2176</v>
      </c>
      <c r="G6539" s="128" t="s">
        <v>3150</v>
      </c>
      <c r="H6539" s="32" t="s">
        <v>158</v>
      </c>
      <c r="I6539" s="44">
        <f t="shared" si="4502"/>
        <v>100</v>
      </c>
      <c r="J6539" s="44">
        <v>100</v>
      </c>
      <c r="K6539" s="44">
        <f t="shared" si="4503"/>
        <v>0</v>
      </c>
      <c r="L6539" s="44">
        <v>0</v>
      </c>
      <c r="M6539" s="44">
        <v>0</v>
      </c>
      <c r="N6539" s="44">
        <v>0</v>
      </c>
      <c r="O6539" s="44">
        <v>0</v>
      </c>
      <c r="P6539" s="44">
        <v>0</v>
      </c>
      <c r="Q6539" s="44">
        <v>100</v>
      </c>
      <c r="R6539" s="44">
        <v>100</v>
      </c>
      <c r="S6539" s="44">
        <v>100</v>
      </c>
      <c r="T6539" s="44">
        <f t="shared" si="4496"/>
        <v>0</v>
      </c>
      <c r="U6539" s="44">
        <v>0</v>
      </c>
      <c r="V6539" s="44">
        <v>0</v>
      </c>
      <c r="W6539" s="44">
        <v>0</v>
      </c>
      <c r="X6539" s="44">
        <f t="shared" si="4497"/>
        <v>100</v>
      </c>
      <c r="Y6539" s="209">
        <f t="shared" si="4493"/>
        <v>100</v>
      </c>
    </row>
    <row r="6540" spans="1:25" ht="20.399999999999999">
      <c r="A6540" s="20" t="s">
        <v>0</v>
      </c>
      <c r="B6540" s="20" t="s">
        <v>0</v>
      </c>
      <c r="C6540" s="20" t="s">
        <v>0</v>
      </c>
      <c r="D6540" s="21" t="s">
        <v>0</v>
      </c>
      <c r="E6540" s="21" t="s">
        <v>0</v>
      </c>
      <c r="F6540" s="21" t="s">
        <v>0</v>
      </c>
      <c r="G6540" s="150" t="s">
        <v>0</v>
      </c>
      <c r="H6540" s="30" t="s">
        <v>42</v>
      </c>
      <c r="I6540" s="31">
        <f t="shared" si="4502"/>
        <v>50</v>
      </c>
      <c r="J6540" s="31">
        <f t="shared" ref="J6540:X6541" si="4506">SUM(J6541)</f>
        <v>50</v>
      </c>
      <c r="K6540" s="31">
        <f t="shared" si="4503"/>
        <v>0</v>
      </c>
      <c r="L6540" s="31">
        <f t="shared" si="4506"/>
        <v>0</v>
      </c>
      <c r="M6540" s="31">
        <f t="shared" si="4506"/>
        <v>0</v>
      </c>
      <c r="N6540" s="31">
        <f t="shared" si="4506"/>
        <v>0</v>
      </c>
      <c r="O6540" s="31">
        <f t="shared" si="4506"/>
        <v>0</v>
      </c>
      <c r="P6540" s="31">
        <f t="shared" si="4506"/>
        <v>0</v>
      </c>
      <c r="Q6540" s="31">
        <f t="shared" si="4506"/>
        <v>50</v>
      </c>
      <c r="R6540" s="31">
        <f t="shared" si="4506"/>
        <v>50</v>
      </c>
      <c r="S6540" s="31">
        <f t="shared" si="4506"/>
        <v>0</v>
      </c>
      <c r="T6540" s="31">
        <f t="shared" si="4506"/>
        <v>50</v>
      </c>
      <c r="U6540" s="31">
        <f t="shared" si="4506"/>
        <v>50</v>
      </c>
      <c r="V6540" s="31">
        <f t="shared" si="4506"/>
        <v>0</v>
      </c>
      <c r="W6540" s="31">
        <f t="shared" si="4506"/>
        <v>0</v>
      </c>
      <c r="X6540" s="31">
        <f t="shared" si="4506"/>
        <v>50</v>
      </c>
      <c r="Y6540" s="220">
        <f t="shared" si="4493"/>
        <v>100</v>
      </c>
    </row>
    <row r="6541" spans="1:25">
      <c r="A6541" s="23" t="s">
        <v>2045</v>
      </c>
      <c r="B6541" s="23" t="s">
        <v>172</v>
      </c>
      <c r="C6541" s="23" t="s">
        <v>933</v>
      </c>
      <c r="D6541" s="23" t="s">
        <v>2169</v>
      </c>
      <c r="E6541" s="21" t="s">
        <v>159</v>
      </c>
      <c r="F6541" s="21" t="s">
        <v>0</v>
      </c>
      <c r="G6541" s="150" t="s">
        <v>0</v>
      </c>
      <c r="H6541" s="21" t="s">
        <v>34</v>
      </c>
      <c r="I6541" s="66">
        <f t="shared" si="4502"/>
        <v>50</v>
      </c>
      <c r="J6541" s="66">
        <f t="shared" si="4506"/>
        <v>50</v>
      </c>
      <c r="K6541" s="66">
        <f t="shared" si="4503"/>
        <v>0</v>
      </c>
      <c r="L6541" s="66">
        <f t="shared" si="4506"/>
        <v>0</v>
      </c>
      <c r="M6541" s="66">
        <f t="shared" si="4506"/>
        <v>0</v>
      </c>
      <c r="N6541" s="66">
        <f t="shared" si="4506"/>
        <v>0</v>
      </c>
      <c r="O6541" s="66">
        <f t="shared" si="4506"/>
        <v>0</v>
      </c>
      <c r="P6541" s="66">
        <f t="shared" si="4506"/>
        <v>0</v>
      </c>
      <c r="Q6541" s="66">
        <f t="shared" si="4506"/>
        <v>50</v>
      </c>
      <c r="R6541" s="66">
        <f t="shared" si="4506"/>
        <v>50</v>
      </c>
      <c r="S6541" s="66">
        <f t="shared" si="4506"/>
        <v>0</v>
      </c>
      <c r="T6541" s="66">
        <f t="shared" si="4506"/>
        <v>50</v>
      </c>
      <c r="U6541" s="66">
        <f t="shared" si="4506"/>
        <v>50</v>
      </c>
      <c r="V6541" s="66">
        <f t="shared" si="4506"/>
        <v>0</v>
      </c>
      <c r="W6541" s="66">
        <f t="shared" si="4506"/>
        <v>0</v>
      </c>
      <c r="X6541" s="66">
        <f t="shared" si="4506"/>
        <v>50</v>
      </c>
      <c r="Y6541" s="208">
        <f t="shared" si="4493"/>
        <v>100</v>
      </c>
    </row>
    <row r="6542" spans="1:25">
      <c r="A6542" s="23" t="s">
        <v>2045</v>
      </c>
      <c r="B6542" s="23" t="s">
        <v>172</v>
      </c>
      <c r="C6542" s="23" t="s">
        <v>933</v>
      </c>
      <c r="D6542" s="23" t="s">
        <v>2169</v>
      </c>
      <c r="E6542" s="22">
        <v>6148</v>
      </c>
      <c r="F6542" s="23"/>
      <c r="G6542" s="128" t="s">
        <v>3150</v>
      </c>
      <c r="H6542" s="32" t="s">
        <v>41</v>
      </c>
      <c r="I6542" s="44">
        <f t="shared" si="4502"/>
        <v>50</v>
      </c>
      <c r="J6542" s="44">
        <v>50</v>
      </c>
      <c r="K6542" s="44">
        <f t="shared" si="4503"/>
        <v>0</v>
      </c>
      <c r="L6542" s="44">
        <v>0</v>
      </c>
      <c r="M6542" s="44">
        <v>0</v>
      </c>
      <c r="N6542" s="44">
        <v>0</v>
      </c>
      <c r="O6542" s="44">
        <v>0</v>
      </c>
      <c r="P6542" s="44">
        <v>0</v>
      </c>
      <c r="Q6542" s="44">
        <v>50</v>
      </c>
      <c r="R6542" s="44">
        <v>50</v>
      </c>
      <c r="S6542" s="44">
        <v>0</v>
      </c>
      <c r="T6542" s="44">
        <f t="shared" si="4496"/>
        <v>50</v>
      </c>
      <c r="U6542" s="44">
        <v>50</v>
      </c>
      <c r="V6542" s="44">
        <v>0</v>
      </c>
      <c r="W6542" s="44">
        <v>0</v>
      </c>
      <c r="X6542" s="44">
        <f t="shared" si="4497"/>
        <v>50</v>
      </c>
      <c r="Y6542" s="209">
        <f t="shared" si="4493"/>
        <v>100</v>
      </c>
    </row>
    <row r="6543" spans="1:25" ht="20.399999999999999">
      <c r="A6543" s="20" t="s">
        <v>0</v>
      </c>
      <c r="B6543" s="20" t="s">
        <v>0</v>
      </c>
      <c r="C6543" s="20" t="s">
        <v>0</v>
      </c>
      <c r="D6543" s="21" t="s">
        <v>0</v>
      </c>
      <c r="E6543" s="21" t="s">
        <v>0</v>
      </c>
      <c r="F6543" s="21" t="s">
        <v>0</v>
      </c>
      <c r="G6543" s="150" t="s">
        <v>0</v>
      </c>
      <c r="H6543" s="30" t="s">
        <v>60</v>
      </c>
      <c r="I6543" s="31">
        <f t="shared" si="4502"/>
        <v>3200</v>
      </c>
      <c r="J6543" s="31">
        <f t="shared" ref="J6543:X6543" si="4507">SUM(J6544)</f>
        <v>3200</v>
      </c>
      <c r="K6543" s="31">
        <f t="shared" si="4503"/>
        <v>0</v>
      </c>
      <c r="L6543" s="31">
        <f t="shared" si="4507"/>
        <v>0</v>
      </c>
      <c r="M6543" s="31">
        <f t="shared" si="4507"/>
        <v>0</v>
      </c>
      <c r="N6543" s="31">
        <f t="shared" si="4507"/>
        <v>0</v>
      </c>
      <c r="O6543" s="31">
        <f t="shared" si="4507"/>
        <v>0</v>
      </c>
      <c r="P6543" s="31">
        <f t="shared" si="4507"/>
        <v>0</v>
      </c>
      <c r="Q6543" s="31">
        <f t="shared" si="4507"/>
        <v>300775</v>
      </c>
      <c r="R6543" s="31">
        <f t="shared" si="4507"/>
        <v>300775</v>
      </c>
      <c r="S6543" s="31">
        <f t="shared" si="4507"/>
        <v>1500</v>
      </c>
      <c r="T6543" s="31">
        <f t="shared" si="4507"/>
        <v>299275</v>
      </c>
      <c r="U6543" s="31">
        <f t="shared" si="4507"/>
        <v>1600</v>
      </c>
      <c r="V6543" s="31">
        <f t="shared" si="4507"/>
        <v>297675</v>
      </c>
      <c r="W6543" s="31">
        <f t="shared" si="4507"/>
        <v>0</v>
      </c>
      <c r="X6543" s="31">
        <f t="shared" si="4507"/>
        <v>300775</v>
      </c>
      <c r="Y6543" s="220">
        <f t="shared" si="4493"/>
        <v>100</v>
      </c>
    </row>
    <row r="6544" spans="1:25">
      <c r="A6544" s="23" t="s">
        <v>2045</v>
      </c>
      <c r="B6544" s="23" t="s">
        <v>172</v>
      </c>
      <c r="C6544" s="23" t="s">
        <v>933</v>
      </c>
      <c r="D6544" s="23" t="s">
        <v>2169</v>
      </c>
      <c r="E6544" s="21" t="s">
        <v>166</v>
      </c>
      <c r="F6544" s="21" t="s">
        <v>0</v>
      </c>
      <c r="G6544" s="150" t="s">
        <v>0</v>
      </c>
      <c r="H6544" s="21" t="s">
        <v>53</v>
      </c>
      <c r="I6544" s="66">
        <f t="shared" si="4502"/>
        <v>3200</v>
      </c>
      <c r="J6544" s="66">
        <f t="shared" ref="J6544:P6544" si="4508">SUM(J6545:J6546)</f>
        <v>3200</v>
      </c>
      <c r="K6544" s="66">
        <f t="shared" si="4503"/>
        <v>0</v>
      </c>
      <c r="L6544" s="66">
        <f t="shared" si="4508"/>
        <v>0</v>
      </c>
      <c r="M6544" s="66">
        <f t="shared" si="4508"/>
        <v>0</v>
      </c>
      <c r="N6544" s="66">
        <f t="shared" si="4508"/>
        <v>0</v>
      </c>
      <c r="O6544" s="66">
        <f t="shared" si="4508"/>
        <v>0</v>
      </c>
      <c r="P6544" s="66">
        <f t="shared" si="4508"/>
        <v>0</v>
      </c>
      <c r="Q6544" s="66">
        <f>SUM(Q6545:Q6546)</f>
        <v>300775</v>
      </c>
      <c r="R6544" s="66">
        <f>SUM(R6545:R6546)</f>
        <v>300775</v>
      </c>
      <c r="S6544" s="66">
        <f>SUM(S6545:S6546)</f>
        <v>1500</v>
      </c>
      <c r="T6544" s="66">
        <f t="shared" ref="T6544:X6544" si="4509">SUM(T6545:T6546)</f>
        <v>299275</v>
      </c>
      <c r="U6544" s="66">
        <f t="shared" si="4509"/>
        <v>1600</v>
      </c>
      <c r="V6544" s="66">
        <f t="shared" si="4509"/>
        <v>297675</v>
      </c>
      <c r="W6544" s="66">
        <f t="shared" si="4509"/>
        <v>0</v>
      </c>
      <c r="X6544" s="66">
        <f t="shared" si="4509"/>
        <v>300775</v>
      </c>
      <c r="Y6544" s="208">
        <f t="shared" si="4493"/>
        <v>100</v>
      </c>
    </row>
    <row r="6545" spans="1:25">
      <c r="A6545" s="23" t="s">
        <v>2045</v>
      </c>
      <c r="B6545" s="23" t="s">
        <v>172</v>
      </c>
      <c r="C6545" s="23" t="s">
        <v>933</v>
      </c>
      <c r="D6545" s="23" t="s">
        <v>2169</v>
      </c>
      <c r="E6545" s="22">
        <v>8213</v>
      </c>
      <c r="F6545" s="23"/>
      <c r="G6545" s="128" t="s">
        <v>3150</v>
      </c>
      <c r="H6545" s="32" t="s">
        <v>56</v>
      </c>
      <c r="I6545" s="44">
        <f t="shared" si="4502"/>
        <v>3100</v>
      </c>
      <c r="J6545" s="44">
        <v>3100</v>
      </c>
      <c r="K6545" s="44">
        <f t="shared" si="4503"/>
        <v>0</v>
      </c>
      <c r="L6545" s="44">
        <v>0</v>
      </c>
      <c r="M6545" s="44">
        <v>0</v>
      </c>
      <c r="N6545" s="44">
        <v>0</v>
      </c>
      <c r="O6545" s="44">
        <v>0</v>
      </c>
      <c r="P6545" s="44">
        <v>0</v>
      </c>
      <c r="Q6545" s="44">
        <v>3100</v>
      </c>
      <c r="R6545" s="44">
        <v>3100</v>
      </c>
      <c r="S6545" s="44">
        <v>1500</v>
      </c>
      <c r="T6545" s="44">
        <f t="shared" si="4496"/>
        <v>1600</v>
      </c>
      <c r="U6545" s="44">
        <v>1600</v>
      </c>
      <c r="V6545" s="44">
        <v>0</v>
      </c>
      <c r="W6545" s="44">
        <v>0</v>
      </c>
      <c r="X6545" s="44">
        <f t="shared" si="4497"/>
        <v>3100</v>
      </c>
      <c r="Y6545" s="209">
        <f t="shared" si="4493"/>
        <v>100</v>
      </c>
    </row>
    <row r="6546" spans="1:25">
      <c r="A6546" s="23" t="s">
        <v>2045</v>
      </c>
      <c r="B6546" s="23" t="s">
        <v>172</v>
      </c>
      <c r="C6546" s="23" t="s">
        <v>933</v>
      </c>
      <c r="D6546" s="23" t="s">
        <v>2169</v>
      </c>
      <c r="E6546" s="22">
        <v>8216</v>
      </c>
      <c r="F6546" s="23"/>
      <c r="G6546" s="128" t="s">
        <v>3150</v>
      </c>
      <c r="H6546" s="32" t="s">
        <v>59</v>
      </c>
      <c r="I6546" s="44">
        <f t="shared" si="4502"/>
        <v>100</v>
      </c>
      <c r="J6546" s="44">
        <v>100</v>
      </c>
      <c r="K6546" s="44">
        <f t="shared" si="4503"/>
        <v>0</v>
      </c>
      <c r="L6546" s="44">
        <v>0</v>
      </c>
      <c r="M6546" s="44">
        <v>0</v>
      </c>
      <c r="N6546" s="44">
        <v>0</v>
      </c>
      <c r="O6546" s="44">
        <v>0</v>
      </c>
      <c r="P6546" s="44">
        <v>0</v>
      </c>
      <c r="Q6546" s="44">
        <v>297675</v>
      </c>
      <c r="R6546" s="44">
        <v>297675</v>
      </c>
      <c r="S6546" s="44">
        <v>0</v>
      </c>
      <c r="T6546" s="44">
        <f t="shared" si="4496"/>
        <v>297675</v>
      </c>
      <c r="U6546" s="44">
        <v>0</v>
      </c>
      <c r="V6546" s="44">
        <v>297675</v>
      </c>
      <c r="W6546" s="44">
        <v>0</v>
      </c>
      <c r="X6546" s="44">
        <f t="shared" si="4497"/>
        <v>297675</v>
      </c>
      <c r="Y6546" s="209">
        <f t="shared" si="4493"/>
        <v>100</v>
      </c>
    </row>
    <row r="6547" spans="1:25">
      <c r="A6547" s="32" t="s">
        <v>0</v>
      </c>
      <c r="B6547" s="32" t="s">
        <v>0</v>
      </c>
      <c r="C6547" s="32" t="s">
        <v>0</v>
      </c>
      <c r="D6547" s="32" t="s">
        <v>0</v>
      </c>
      <c r="E6547" s="32" t="s">
        <v>0</v>
      </c>
      <c r="F6547" s="32" t="s">
        <v>0</v>
      </c>
      <c r="G6547" s="154" t="s">
        <v>0</v>
      </c>
      <c r="H6547" s="30" t="s">
        <v>2177</v>
      </c>
      <c r="I6547" s="31">
        <f t="shared" si="4502"/>
        <v>196318</v>
      </c>
      <c r="J6547" s="31">
        <f t="shared" ref="J6547:P6547" si="4510">SUM(J6543,J6540,J6517)</f>
        <v>169318</v>
      </c>
      <c r="K6547" s="31">
        <f t="shared" si="4503"/>
        <v>27000</v>
      </c>
      <c r="L6547" s="31">
        <f t="shared" si="4510"/>
        <v>27000</v>
      </c>
      <c r="M6547" s="31">
        <f t="shared" si="4510"/>
        <v>0</v>
      </c>
      <c r="N6547" s="31">
        <f t="shared" si="4510"/>
        <v>0</v>
      </c>
      <c r="O6547" s="31">
        <f t="shared" si="4510"/>
        <v>0</v>
      </c>
      <c r="P6547" s="31">
        <f t="shared" si="4510"/>
        <v>0</v>
      </c>
      <c r="Q6547" s="31">
        <f>SUM(Q6543,Q6540,Q6517)</f>
        <v>594255</v>
      </c>
      <c r="R6547" s="31">
        <f>SUM(R6543,R6540,R6517)</f>
        <v>567255</v>
      </c>
      <c r="S6547" s="31">
        <f>SUM(S6543,S6540,S6517)</f>
        <v>222255</v>
      </c>
      <c r="T6547" s="31">
        <f t="shared" ref="T6547:X6547" si="4511">SUM(T6543,T6540,T6517)</f>
        <v>345000</v>
      </c>
      <c r="U6547" s="31">
        <f t="shared" si="4511"/>
        <v>18495</v>
      </c>
      <c r="V6547" s="31">
        <f t="shared" si="4511"/>
        <v>312570</v>
      </c>
      <c r="W6547" s="31">
        <f t="shared" si="4511"/>
        <v>13935</v>
      </c>
      <c r="X6547" s="31">
        <f t="shared" si="4511"/>
        <v>567255</v>
      </c>
      <c r="Y6547" s="220">
        <f t="shared" si="4493"/>
        <v>100</v>
      </c>
    </row>
    <row r="6548" spans="1:25" ht="15" thickBot="1">
      <c r="A6548" s="32" t="s">
        <v>0</v>
      </c>
      <c r="B6548" s="32" t="s">
        <v>0</v>
      </c>
      <c r="C6548" s="32" t="s">
        <v>0</v>
      </c>
      <c r="D6548" s="32" t="s">
        <v>0</v>
      </c>
      <c r="E6548" s="32" t="s">
        <v>0</v>
      </c>
      <c r="F6548" s="32" t="s">
        <v>0</v>
      </c>
      <c r="G6548" s="154" t="s">
        <v>0</v>
      </c>
      <c r="H6548" s="21" t="s">
        <v>170</v>
      </c>
      <c r="I6548" s="66">
        <f t="shared" si="4502"/>
        <v>4</v>
      </c>
      <c r="J6548" s="66">
        <v>4</v>
      </c>
      <c r="K6548" s="66">
        <f t="shared" si="4503"/>
        <v>0</v>
      </c>
      <c r="L6548" s="66" t="s">
        <v>0</v>
      </c>
      <c r="M6548" s="66" t="s">
        <v>0</v>
      </c>
      <c r="N6548" s="66" t="s">
        <v>0</v>
      </c>
      <c r="O6548" s="66" t="s">
        <v>0</v>
      </c>
      <c r="P6548" s="66" t="s">
        <v>0</v>
      </c>
      <c r="Q6548" s="66">
        <v>0</v>
      </c>
      <c r="R6548" s="66"/>
      <c r="S6548" s="66"/>
      <c r="T6548" s="66"/>
      <c r="U6548" s="66"/>
      <c r="V6548" s="66"/>
      <c r="W6548" s="66"/>
      <c r="X6548" s="66"/>
      <c r="Y6548" s="208">
        <v>0</v>
      </c>
    </row>
    <row r="6549" spans="1:25" ht="41.4" thickBot="1">
      <c r="A6549" s="252" t="s">
        <v>0</v>
      </c>
      <c r="B6549" s="252" t="s">
        <v>0</v>
      </c>
      <c r="C6549" s="252" t="s">
        <v>0</v>
      </c>
      <c r="D6549" s="252" t="s">
        <v>0</v>
      </c>
      <c r="E6549" s="252" t="s">
        <v>0</v>
      </c>
      <c r="F6549" s="252" t="s">
        <v>0</v>
      </c>
      <c r="G6549" s="258" t="s">
        <v>0</v>
      </c>
      <c r="H6549" s="24" t="s">
        <v>72</v>
      </c>
      <c r="I6549" s="1" t="s">
        <v>3093</v>
      </c>
      <c r="J6549" s="1" t="s">
        <v>3130</v>
      </c>
      <c r="K6549" s="1" t="s">
        <v>3</v>
      </c>
      <c r="L6549" s="1" t="s">
        <v>4</v>
      </c>
      <c r="M6549" s="1" t="s">
        <v>5</v>
      </c>
      <c r="N6549" s="1" t="s">
        <v>6</v>
      </c>
      <c r="O6549" s="1" t="s">
        <v>7</v>
      </c>
      <c r="P6549" s="1" t="s">
        <v>8</v>
      </c>
      <c r="Q6549" s="1" t="s">
        <v>3344</v>
      </c>
      <c r="R6549" s="1" t="s">
        <v>3427</v>
      </c>
      <c r="S6549" s="1" t="s">
        <v>3447</v>
      </c>
      <c r="T6549" s="1" t="s">
        <v>3448</v>
      </c>
      <c r="U6549" s="1" t="s">
        <v>3452</v>
      </c>
      <c r="V6549" s="1" t="s">
        <v>3449</v>
      </c>
      <c r="W6549" s="1" t="s">
        <v>3450</v>
      </c>
      <c r="X6549" s="1" t="s">
        <v>3451</v>
      </c>
      <c r="Y6549" s="216" t="s">
        <v>3385</v>
      </c>
    </row>
    <row r="6550" spans="1:25">
      <c r="A6550" s="253"/>
      <c r="B6550" s="253"/>
      <c r="C6550" s="253"/>
      <c r="D6550" s="253"/>
      <c r="E6550" s="253"/>
      <c r="F6550" s="253"/>
      <c r="G6550" s="259"/>
      <c r="H6550" s="33" t="s">
        <v>0</v>
      </c>
      <c r="I6550" s="45">
        <v>1</v>
      </c>
      <c r="J6550" s="45">
        <v>3</v>
      </c>
      <c r="K6550" s="45" t="s">
        <v>9</v>
      </c>
      <c r="L6550" s="45">
        <v>5</v>
      </c>
      <c r="M6550" s="45">
        <v>6</v>
      </c>
      <c r="N6550" s="45">
        <v>7</v>
      </c>
      <c r="O6550" s="45">
        <v>8</v>
      </c>
      <c r="P6550" s="45">
        <v>9</v>
      </c>
      <c r="Q6550" s="45">
        <v>1</v>
      </c>
      <c r="R6550" s="45">
        <v>2</v>
      </c>
      <c r="S6550" s="45">
        <v>3</v>
      </c>
      <c r="T6550" s="45" t="s">
        <v>3453</v>
      </c>
      <c r="U6550" s="45">
        <v>5</v>
      </c>
      <c r="V6550" s="45">
        <v>6</v>
      </c>
      <c r="W6550" s="45">
        <v>7</v>
      </c>
      <c r="X6550" s="45" t="s">
        <v>3454</v>
      </c>
      <c r="Y6550" s="276">
        <v>9</v>
      </c>
    </row>
    <row r="6551" spans="1:25">
      <c r="A6551" s="253"/>
      <c r="B6551" s="253"/>
      <c r="C6551" s="253"/>
      <c r="D6551" s="253"/>
      <c r="E6551" s="253"/>
      <c r="F6551" s="253"/>
      <c r="G6551" s="259"/>
      <c r="H6551" s="34" t="s">
        <v>105</v>
      </c>
      <c r="I6551" s="35">
        <f t="shared" si="4502"/>
        <v>196318</v>
      </c>
      <c r="J6551" s="35">
        <f t="shared" ref="J6551:P6551" si="4512">SUM(J6547)</f>
        <v>169318</v>
      </c>
      <c r="K6551" s="35">
        <f t="shared" si="4503"/>
        <v>27000</v>
      </c>
      <c r="L6551" s="35">
        <f t="shared" si="4512"/>
        <v>27000</v>
      </c>
      <c r="M6551" s="35">
        <f t="shared" si="4512"/>
        <v>0</v>
      </c>
      <c r="N6551" s="35">
        <f t="shared" si="4512"/>
        <v>0</v>
      </c>
      <c r="O6551" s="35">
        <f t="shared" si="4512"/>
        <v>0</v>
      </c>
      <c r="P6551" s="35">
        <f t="shared" si="4512"/>
        <v>0</v>
      </c>
      <c r="Q6551" s="35">
        <f>SUM(Q6547)</f>
        <v>594255</v>
      </c>
      <c r="R6551" s="35">
        <f>SUM(R6547)</f>
        <v>567255</v>
      </c>
      <c r="S6551" s="35">
        <f>SUM(S6547)</f>
        <v>222255</v>
      </c>
      <c r="T6551" s="35">
        <f t="shared" ref="T6551:X6551" si="4513">SUM(T6547)</f>
        <v>345000</v>
      </c>
      <c r="U6551" s="35">
        <f t="shared" si="4513"/>
        <v>18495</v>
      </c>
      <c r="V6551" s="35">
        <f t="shared" si="4513"/>
        <v>312570</v>
      </c>
      <c r="W6551" s="35">
        <f t="shared" si="4513"/>
        <v>13935</v>
      </c>
      <c r="X6551" s="35">
        <f t="shared" si="4513"/>
        <v>567255</v>
      </c>
      <c r="Y6551" s="218">
        <f t="shared" ref="Y6551:Y6552" si="4514">IF(R6551=0,0,(X6551/R6551)*100)</f>
        <v>100</v>
      </c>
    </row>
    <row r="6552" spans="1:25">
      <c r="A6552" s="253"/>
      <c r="B6552" s="253"/>
      <c r="C6552" s="253"/>
      <c r="D6552" s="253"/>
      <c r="E6552" s="253"/>
      <c r="F6552" s="253"/>
      <c r="G6552" s="259"/>
      <c r="H6552" s="36" t="s">
        <v>69</v>
      </c>
      <c r="I6552" s="35">
        <f t="shared" si="4502"/>
        <v>196318</v>
      </c>
      <c r="J6552" s="35">
        <f t="shared" ref="J6552:P6552" si="4515">SUM(J6551)</f>
        <v>169318</v>
      </c>
      <c r="K6552" s="35">
        <f t="shared" si="4503"/>
        <v>27000</v>
      </c>
      <c r="L6552" s="35">
        <f t="shared" si="4515"/>
        <v>27000</v>
      </c>
      <c r="M6552" s="35">
        <f t="shared" si="4515"/>
        <v>0</v>
      </c>
      <c r="N6552" s="35">
        <f t="shared" si="4515"/>
        <v>0</v>
      </c>
      <c r="O6552" s="35">
        <f t="shared" si="4515"/>
        <v>0</v>
      </c>
      <c r="P6552" s="35">
        <f t="shared" si="4515"/>
        <v>0</v>
      </c>
      <c r="Q6552" s="35">
        <f>SUM(Q6551)</f>
        <v>594255</v>
      </c>
      <c r="R6552" s="35">
        <f>SUM(R6551)</f>
        <v>567255</v>
      </c>
      <c r="S6552" s="35">
        <f>SUM(S6551)</f>
        <v>222255</v>
      </c>
      <c r="T6552" s="35">
        <f t="shared" ref="T6552:X6552" si="4516">SUM(T6551)</f>
        <v>345000</v>
      </c>
      <c r="U6552" s="35">
        <f t="shared" si="4516"/>
        <v>18495</v>
      </c>
      <c r="V6552" s="35">
        <f t="shared" si="4516"/>
        <v>312570</v>
      </c>
      <c r="W6552" s="35">
        <f t="shared" si="4516"/>
        <v>13935</v>
      </c>
      <c r="X6552" s="35">
        <f t="shared" si="4516"/>
        <v>567255</v>
      </c>
      <c r="Y6552" s="218">
        <f t="shared" si="4514"/>
        <v>100</v>
      </c>
    </row>
    <row r="6553" spans="1:25">
      <c r="A6553" s="254"/>
      <c r="B6553" s="254"/>
      <c r="C6553" s="254"/>
      <c r="D6553" s="254"/>
      <c r="E6553" s="254"/>
      <c r="F6553" s="254"/>
      <c r="G6553" s="260"/>
    </row>
    <row r="6554" spans="1:25" ht="15" thickBot="1">
      <c r="A6554" s="32" t="s">
        <v>0</v>
      </c>
      <c r="B6554" s="32" t="s">
        <v>0</v>
      </c>
      <c r="C6554" s="32" t="s">
        <v>0</v>
      </c>
      <c r="D6554" s="32" t="s">
        <v>0</v>
      </c>
      <c r="E6554" s="32" t="s">
        <v>0</v>
      </c>
      <c r="F6554" s="32" t="s">
        <v>0</v>
      </c>
      <c r="G6554" s="154" t="s">
        <v>0</v>
      </c>
      <c r="H6554" s="37" t="s">
        <v>0</v>
      </c>
      <c r="I6554" s="37"/>
      <c r="J6554" s="37"/>
      <c r="K6554" s="37"/>
      <c r="L6554" s="37" t="s">
        <v>0</v>
      </c>
      <c r="M6554" s="37" t="s">
        <v>0</v>
      </c>
      <c r="N6554" s="37" t="s">
        <v>0</v>
      </c>
      <c r="O6554" s="37" t="s">
        <v>0</v>
      </c>
      <c r="P6554" s="37" t="s">
        <v>0</v>
      </c>
      <c r="Q6554" s="37"/>
      <c r="R6554" s="37"/>
      <c r="S6554" s="37"/>
      <c r="T6554" s="37" t="s">
        <v>0</v>
      </c>
      <c r="U6554" s="37" t="s">
        <v>0</v>
      </c>
      <c r="V6554" s="37" t="s">
        <v>0</v>
      </c>
      <c r="W6554" s="37" t="s">
        <v>0</v>
      </c>
      <c r="X6554" s="37" t="s">
        <v>0</v>
      </c>
      <c r="Y6554" s="219"/>
    </row>
    <row r="6555" spans="1:25" ht="41.4" thickBot="1">
      <c r="A6555" s="24" t="s">
        <v>123</v>
      </c>
      <c r="B6555" s="24" t="s">
        <v>124</v>
      </c>
      <c r="C6555" s="24" t="s">
        <v>125</v>
      </c>
      <c r="D6555" s="25" t="s">
        <v>0</v>
      </c>
      <c r="E6555" s="24" t="s">
        <v>126</v>
      </c>
      <c r="F6555" s="24" t="s">
        <v>127</v>
      </c>
      <c r="G6555" s="151" t="s">
        <v>128</v>
      </c>
      <c r="H6555" s="24" t="s">
        <v>1</v>
      </c>
      <c r="I6555" s="1" t="s">
        <v>3093</v>
      </c>
      <c r="J6555" s="1" t="s">
        <v>3130</v>
      </c>
      <c r="K6555" s="1" t="s">
        <v>3</v>
      </c>
      <c r="L6555" s="1" t="s">
        <v>4</v>
      </c>
      <c r="M6555" s="1" t="s">
        <v>5</v>
      </c>
      <c r="N6555" s="1" t="s">
        <v>6</v>
      </c>
      <c r="O6555" s="1" t="s">
        <v>7</v>
      </c>
      <c r="P6555" s="1" t="s">
        <v>8</v>
      </c>
      <c r="Q6555" s="1" t="s">
        <v>3344</v>
      </c>
      <c r="R6555" s="1" t="s">
        <v>3427</v>
      </c>
      <c r="S6555" s="1" t="s">
        <v>3447</v>
      </c>
      <c r="T6555" s="1" t="s">
        <v>3448</v>
      </c>
      <c r="U6555" s="1" t="s">
        <v>3452</v>
      </c>
      <c r="V6555" s="1" t="s">
        <v>3449</v>
      </c>
      <c r="W6555" s="1" t="s">
        <v>3450</v>
      </c>
      <c r="X6555" s="1" t="s">
        <v>3451</v>
      </c>
      <c r="Y6555" s="216" t="s">
        <v>3385</v>
      </c>
    </row>
    <row r="6556" spans="1:25">
      <c r="A6556" s="26" t="s">
        <v>0</v>
      </c>
      <c r="B6556" s="26" t="s">
        <v>0</v>
      </c>
      <c r="C6556" s="26" t="s">
        <v>0</v>
      </c>
      <c r="D6556" s="27" t="s">
        <v>0</v>
      </c>
      <c r="E6556" s="27" t="s">
        <v>0</v>
      </c>
      <c r="F6556" s="28" t="s">
        <v>0</v>
      </c>
      <c r="G6556" s="152" t="s">
        <v>0</v>
      </c>
      <c r="H6556" s="29" t="s">
        <v>0</v>
      </c>
      <c r="I6556" s="45">
        <v>1</v>
      </c>
      <c r="J6556" s="45">
        <v>3</v>
      </c>
      <c r="K6556" s="45" t="s">
        <v>9</v>
      </c>
      <c r="L6556" s="45">
        <v>5</v>
      </c>
      <c r="M6556" s="45">
        <v>6</v>
      </c>
      <c r="N6556" s="45">
        <v>7</v>
      </c>
      <c r="O6556" s="45">
        <v>8</v>
      </c>
      <c r="P6556" s="45">
        <v>9</v>
      </c>
      <c r="Q6556" s="45">
        <v>1</v>
      </c>
      <c r="R6556" s="45">
        <v>2</v>
      </c>
      <c r="S6556" s="45">
        <v>3</v>
      </c>
      <c r="T6556" s="45" t="s">
        <v>3453</v>
      </c>
      <c r="U6556" s="45">
        <v>5</v>
      </c>
      <c r="V6556" s="45">
        <v>6</v>
      </c>
      <c r="W6556" s="45">
        <v>7</v>
      </c>
      <c r="X6556" s="45" t="s">
        <v>3454</v>
      </c>
      <c r="Y6556" s="276">
        <v>9</v>
      </c>
    </row>
    <row r="6557" spans="1:25" s="113" customFormat="1">
      <c r="A6557" s="133" t="s">
        <v>2045</v>
      </c>
      <c r="B6557" s="133" t="s">
        <v>172</v>
      </c>
      <c r="C6557" s="109" t="s">
        <v>944</v>
      </c>
      <c r="D6557" s="109" t="s">
        <v>2178</v>
      </c>
      <c r="E6557" s="98" t="s">
        <v>0</v>
      </c>
      <c r="F6557" s="98" t="s">
        <v>0</v>
      </c>
      <c r="G6557" s="153" t="s">
        <v>0</v>
      </c>
      <c r="H6557" s="98" t="s">
        <v>2179</v>
      </c>
      <c r="I6557" s="110"/>
      <c r="J6557" s="110"/>
      <c r="K6557" s="110"/>
      <c r="L6557" s="110" t="s">
        <v>0</v>
      </c>
      <c r="M6557" s="110" t="s">
        <v>0</v>
      </c>
      <c r="N6557" s="110" t="s">
        <v>0</v>
      </c>
      <c r="O6557" s="110" t="s">
        <v>0</v>
      </c>
      <c r="P6557" s="110" t="s">
        <v>0</v>
      </c>
      <c r="Q6557" s="110"/>
      <c r="R6557" s="110"/>
      <c r="S6557" s="110"/>
      <c r="T6557" s="110" t="s">
        <v>0</v>
      </c>
      <c r="U6557" s="110" t="s">
        <v>0</v>
      </c>
      <c r="V6557" s="110" t="s">
        <v>0</v>
      </c>
      <c r="W6557" s="110" t="s">
        <v>0</v>
      </c>
      <c r="X6557" s="110" t="s">
        <v>0</v>
      </c>
      <c r="Y6557" s="217"/>
    </row>
    <row r="6558" spans="1:25" ht="20.399999999999999">
      <c r="A6558" s="20" t="s">
        <v>0</v>
      </c>
      <c r="B6558" s="20" t="s">
        <v>0</v>
      </c>
      <c r="C6558" s="20" t="s">
        <v>0</v>
      </c>
      <c r="D6558" s="21" t="s">
        <v>0</v>
      </c>
      <c r="E6558" s="21" t="s">
        <v>0</v>
      </c>
      <c r="F6558" s="21" t="s">
        <v>0</v>
      </c>
      <c r="G6558" s="150" t="s">
        <v>0</v>
      </c>
      <c r="H6558" s="30" t="s">
        <v>33</v>
      </c>
      <c r="I6558" s="31">
        <f t="shared" si="4502"/>
        <v>1822660</v>
      </c>
      <c r="J6558" s="31">
        <f t="shared" ref="J6558:P6558" si="4517">SUM(J6559,J6567,J6569)</f>
        <v>1822660</v>
      </c>
      <c r="K6558" s="31">
        <f t="shared" si="4503"/>
        <v>0</v>
      </c>
      <c r="L6558" s="31">
        <f t="shared" si="4517"/>
        <v>0</v>
      </c>
      <c r="M6558" s="31">
        <f t="shared" si="4517"/>
        <v>0</v>
      </c>
      <c r="N6558" s="31">
        <f t="shared" si="4517"/>
        <v>0</v>
      </c>
      <c r="O6558" s="31">
        <f t="shared" si="4517"/>
        <v>0</v>
      </c>
      <c r="P6558" s="31">
        <f t="shared" si="4517"/>
        <v>0</v>
      </c>
      <c r="Q6558" s="31">
        <f>SUM(Q6559,Q6567,Q6569)</f>
        <v>1926559</v>
      </c>
      <c r="R6558" s="31">
        <f>SUM(R6559,R6567,R6569)</f>
        <v>1896975</v>
      </c>
      <c r="S6558" s="31">
        <f>SUM(S6559,S6567,S6569)</f>
        <v>1481737</v>
      </c>
      <c r="T6558" s="31">
        <f t="shared" ref="T6558:X6558" si="4518">SUM(T6559,T6567,T6569)</f>
        <v>415238</v>
      </c>
      <c r="U6558" s="31">
        <f t="shared" si="4518"/>
        <v>146446</v>
      </c>
      <c r="V6558" s="31">
        <f t="shared" si="4518"/>
        <v>146840</v>
      </c>
      <c r="W6558" s="31">
        <f t="shared" si="4518"/>
        <v>121952</v>
      </c>
      <c r="X6558" s="31">
        <f t="shared" si="4518"/>
        <v>1896975</v>
      </c>
      <c r="Y6558" s="220">
        <f t="shared" ref="Y6558:Y6590" si="4519">IF(R6558=0,0,(X6558/R6558)*100)</f>
        <v>100</v>
      </c>
    </row>
    <row r="6559" spans="1:25">
      <c r="A6559" s="23" t="s">
        <v>2045</v>
      </c>
      <c r="B6559" s="23" t="s">
        <v>172</v>
      </c>
      <c r="C6559" s="23" t="s">
        <v>944</v>
      </c>
      <c r="D6559" s="23" t="s">
        <v>2178</v>
      </c>
      <c r="E6559" s="21" t="s">
        <v>132</v>
      </c>
      <c r="F6559" s="21" t="s">
        <v>0</v>
      </c>
      <c r="G6559" s="150" t="s">
        <v>0</v>
      </c>
      <c r="H6559" s="21" t="s">
        <v>11</v>
      </c>
      <c r="I6559" s="66">
        <f t="shared" si="4502"/>
        <v>1471000</v>
      </c>
      <c r="J6559" s="66">
        <f t="shared" ref="J6559:P6559" si="4520">SUM(J6560,J6561)</f>
        <v>1471000</v>
      </c>
      <c r="K6559" s="66">
        <f t="shared" si="4503"/>
        <v>0</v>
      </c>
      <c r="L6559" s="66">
        <f t="shared" si="4520"/>
        <v>0</v>
      </c>
      <c r="M6559" s="66">
        <f t="shared" si="4520"/>
        <v>0</v>
      </c>
      <c r="N6559" s="66">
        <f t="shared" si="4520"/>
        <v>0</v>
      </c>
      <c r="O6559" s="66">
        <f t="shared" si="4520"/>
        <v>0</v>
      </c>
      <c r="P6559" s="66">
        <f t="shared" si="4520"/>
        <v>0</v>
      </c>
      <c r="Q6559" s="66">
        <f>SUM(Q6560,Q6561)</f>
        <v>1534938</v>
      </c>
      <c r="R6559" s="66">
        <f>SUM(R6560,R6561)</f>
        <v>1534938</v>
      </c>
      <c r="S6559" s="66">
        <f>SUM(S6560,S6561)</f>
        <v>1188673</v>
      </c>
      <c r="T6559" s="66">
        <f t="shared" ref="T6559:X6559" si="4521">SUM(T6560,T6561)</f>
        <v>346265</v>
      </c>
      <c r="U6559" s="66">
        <f t="shared" si="4521"/>
        <v>116300</v>
      </c>
      <c r="V6559" s="66">
        <f t="shared" si="4521"/>
        <v>125240</v>
      </c>
      <c r="W6559" s="66">
        <f t="shared" si="4521"/>
        <v>104725</v>
      </c>
      <c r="X6559" s="66">
        <f t="shared" si="4521"/>
        <v>1534938</v>
      </c>
      <c r="Y6559" s="208">
        <f t="shared" si="4519"/>
        <v>100</v>
      </c>
    </row>
    <row r="6560" spans="1:25">
      <c r="A6560" s="23" t="s">
        <v>2045</v>
      </c>
      <c r="B6560" s="23" t="s">
        <v>172</v>
      </c>
      <c r="C6560" s="23" t="s">
        <v>944</v>
      </c>
      <c r="D6560" s="23" t="s">
        <v>2178</v>
      </c>
      <c r="E6560" s="22">
        <v>6111</v>
      </c>
      <c r="F6560" s="23"/>
      <c r="G6560" s="128" t="s">
        <v>3150</v>
      </c>
      <c r="H6560" s="32" t="s">
        <v>12</v>
      </c>
      <c r="I6560" s="44">
        <f t="shared" si="4502"/>
        <v>1297500</v>
      </c>
      <c r="J6560" s="44">
        <v>1297500</v>
      </c>
      <c r="K6560" s="44">
        <f t="shared" si="4503"/>
        <v>0</v>
      </c>
      <c r="L6560" s="44">
        <v>0</v>
      </c>
      <c r="M6560" s="44">
        <v>0</v>
      </c>
      <c r="N6560" s="44">
        <v>0</v>
      </c>
      <c r="O6560" s="44">
        <v>0</v>
      </c>
      <c r="P6560" s="44">
        <v>0</v>
      </c>
      <c r="Q6560" s="44">
        <v>1345006</v>
      </c>
      <c r="R6560" s="44">
        <v>1345006</v>
      </c>
      <c r="S6560" s="44">
        <v>1017382</v>
      </c>
      <c r="T6560" s="44">
        <f t="shared" ref="T6560:T6589" si="4522">U6560+V6560+W6560</f>
        <v>327624</v>
      </c>
      <c r="U6560" s="44">
        <v>113000</v>
      </c>
      <c r="V6560" s="44">
        <v>113000</v>
      </c>
      <c r="W6560" s="44">
        <v>101624</v>
      </c>
      <c r="X6560" s="44">
        <f t="shared" ref="X6560:X6589" si="4523">S6560+T6560</f>
        <v>1345006</v>
      </c>
      <c r="Y6560" s="209">
        <f t="shared" si="4519"/>
        <v>100</v>
      </c>
    </row>
    <row r="6561" spans="1:25">
      <c r="A6561" s="20" t="s">
        <v>2045</v>
      </c>
      <c r="B6561" s="20" t="s">
        <v>172</v>
      </c>
      <c r="C6561" s="20" t="s">
        <v>944</v>
      </c>
      <c r="D6561" s="20" t="s">
        <v>2178</v>
      </c>
      <c r="E6561" s="20" t="s">
        <v>134</v>
      </c>
      <c r="F6561" s="23" t="s">
        <v>0</v>
      </c>
      <c r="G6561" s="154" t="s">
        <v>0</v>
      </c>
      <c r="H6561" s="21" t="s">
        <v>13</v>
      </c>
      <c r="I6561" s="66">
        <f t="shared" si="4502"/>
        <v>173500</v>
      </c>
      <c r="J6561" s="66">
        <f t="shared" ref="J6561:P6561" si="4524">SUM(J6562:J6566)</f>
        <v>173500</v>
      </c>
      <c r="K6561" s="66">
        <f t="shared" si="4503"/>
        <v>0</v>
      </c>
      <c r="L6561" s="66">
        <f t="shared" si="4524"/>
        <v>0</v>
      </c>
      <c r="M6561" s="66">
        <f t="shared" si="4524"/>
        <v>0</v>
      </c>
      <c r="N6561" s="66">
        <f t="shared" si="4524"/>
        <v>0</v>
      </c>
      <c r="O6561" s="66">
        <f t="shared" si="4524"/>
        <v>0</v>
      </c>
      <c r="P6561" s="66">
        <f t="shared" si="4524"/>
        <v>0</v>
      </c>
      <c r="Q6561" s="66">
        <f>SUM(Q6562:Q6566)</f>
        <v>189932</v>
      </c>
      <c r="R6561" s="66">
        <f>SUM(R6562:R6566)</f>
        <v>189932</v>
      </c>
      <c r="S6561" s="66">
        <f>SUM(S6562:S6566)</f>
        <v>171291</v>
      </c>
      <c r="T6561" s="66">
        <f t="shared" ref="T6561:X6561" si="4525">SUM(T6562:T6566)</f>
        <v>18641</v>
      </c>
      <c r="U6561" s="66">
        <f t="shared" si="4525"/>
        <v>3300</v>
      </c>
      <c r="V6561" s="66">
        <f t="shared" si="4525"/>
        <v>12240</v>
      </c>
      <c r="W6561" s="66">
        <f t="shared" si="4525"/>
        <v>3101</v>
      </c>
      <c r="X6561" s="66">
        <f t="shared" si="4525"/>
        <v>189932</v>
      </c>
      <c r="Y6561" s="208">
        <f t="shared" si="4519"/>
        <v>100</v>
      </c>
    </row>
    <row r="6562" spans="1:25">
      <c r="A6562" s="23" t="s">
        <v>2045</v>
      </c>
      <c r="B6562" s="23" t="s">
        <v>172</v>
      </c>
      <c r="C6562" s="23" t="s">
        <v>944</v>
      </c>
      <c r="D6562" s="23" t="s">
        <v>2178</v>
      </c>
      <c r="E6562" s="22">
        <v>6112</v>
      </c>
      <c r="F6562" s="23" t="s">
        <v>2180</v>
      </c>
      <c r="G6562" s="128" t="s">
        <v>3150</v>
      </c>
      <c r="H6562" s="32" t="s">
        <v>16</v>
      </c>
      <c r="I6562" s="44">
        <f t="shared" si="4502"/>
        <v>34000</v>
      </c>
      <c r="J6562" s="44">
        <v>34000</v>
      </c>
      <c r="K6562" s="44">
        <f t="shared" si="4503"/>
        <v>0</v>
      </c>
      <c r="L6562" s="44">
        <v>0</v>
      </c>
      <c r="M6562" s="44">
        <v>0</v>
      </c>
      <c r="N6562" s="44">
        <v>0</v>
      </c>
      <c r="O6562" s="44">
        <v>0</v>
      </c>
      <c r="P6562" s="44">
        <v>0</v>
      </c>
      <c r="Q6562" s="44">
        <v>34000</v>
      </c>
      <c r="R6562" s="44">
        <v>34000</v>
      </c>
      <c r="S6562" s="44">
        <v>27960</v>
      </c>
      <c r="T6562" s="44">
        <f t="shared" si="4522"/>
        <v>6040</v>
      </c>
      <c r="U6562" s="44">
        <v>3300</v>
      </c>
      <c r="V6562" s="44">
        <v>2740</v>
      </c>
      <c r="W6562" s="44">
        <v>0</v>
      </c>
      <c r="X6562" s="44">
        <f t="shared" si="4523"/>
        <v>34000</v>
      </c>
      <c r="Y6562" s="209">
        <f t="shared" si="4519"/>
        <v>100</v>
      </c>
    </row>
    <row r="6563" spans="1:25">
      <c r="A6563" s="23" t="s">
        <v>2045</v>
      </c>
      <c r="B6563" s="23" t="s">
        <v>172</v>
      </c>
      <c r="C6563" s="23" t="s">
        <v>944</v>
      </c>
      <c r="D6563" s="23" t="s">
        <v>2178</v>
      </c>
      <c r="E6563" s="22">
        <v>6112</v>
      </c>
      <c r="F6563" s="23" t="s">
        <v>2181</v>
      </c>
      <c r="G6563" s="128" t="s">
        <v>3150</v>
      </c>
      <c r="H6563" s="32" t="s">
        <v>19</v>
      </c>
      <c r="I6563" s="44">
        <f t="shared" si="4502"/>
        <v>108600</v>
      </c>
      <c r="J6563" s="44">
        <v>108600</v>
      </c>
      <c r="K6563" s="44">
        <f t="shared" si="4503"/>
        <v>0</v>
      </c>
      <c r="L6563" s="44">
        <v>0</v>
      </c>
      <c r="M6563" s="44">
        <v>0</v>
      </c>
      <c r="N6563" s="44">
        <v>0</v>
      </c>
      <c r="O6563" s="44">
        <v>0</v>
      </c>
      <c r="P6563" s="44">
        <v>0</v>
      </c>
      <c r="Q6563" s="44">
        <v>108600</v>
      </c>
      <c r="R6563" s="44">
        <v>108600</v>
      </c>
      <c r="S6563" s="44">
        <v>95999</v>
      </c>
      <c r="T6563" s="44">
        <f t="shared" si="4522"/>
        <v>12601</v>
      </c>
      <c r="U6563" s="44">
        <v>0</v>
      </c>
      <c r="V6563" s="44">
        <v>9500</v>
      </c>
      <c r="W6563" s="44">
        <v>3101</v>
      </c>
      <c r="X6563" s="44">
        <f t="shared" si="4523"/>
        <v>108600</v>
      </c>
      <c r="Y6563" s="209">
        <f t="shared" si="4519"/>
        <v>100</v>
      </c>
    </row>
    <row r="6564" spans="1:25">
      <c r="A6564" s="23" t="s">
        <v>2045</v>
      </c>
      <c r="B6564" s="23" t="s">
        <v>172</v>
      </c>
      <c r="C6564" s="23" t="s">
        <v>944</v>
      </c>
      <c r="D6564" s="23" t="s">
        <v>2178</v>
      </c>
      <c r="E6564" s="22">
        <v>6112</v>
      </c>
      <c r="F6564" s="23" t="s">
        <v>2182</v>
      </c>
      <c r="G6564" s="128" t="s">
        <v>3150</v>
      </c>
      <c r="H6564" s="32" t="s">
        <v>17</v>
      </c>
      <c r="I6564" s="44">
        <f t="shared" si="4502"/>
        <v>26400</v>
      </c>
      <c r="J6564" s="44">
        <v>26400</v>
      </c>
      <c r="K6564" s="44">
        <f t="shared" si="4503"/>
        <v>0</v>
      </c>
      <c r="L6564" s="44">
        <v>0</v>
      </c>
      <c r="M6564" s="44">
        <v>0</v>
      </c>
      <c r="N6564" s="44">
        <v>0</v>
      </c>
      <c r="O6564" s="44">
        <v>0</v>
      </c>
      <c r="P6564" s="44">
        <v>0</v>
      </c>
      <c r="Q6564" s="44">
        <v>27612</v>
      </c>
      <c r="R6564" s="44">
        <v>27612</v>
      </c>
      <c r="S6564" s="44">
        <v>27612</v>
      </c>
      <c r="T6564" s="44">
        <f t="shared" si="4522"/>
        <v>0</v>
      </c>
      <c r="U6564" s="44">
        <v>0</v>
      </c>
      <c r="V6564" s="44">
        <v>0</v>
      </c>
      <c r="W6564" s="44">
        <v>0</v>
      </c>
      <c r="X6564" s="44">
        <f t="shared" si="4523"/>
        <v>27612</v>
      </c>
      <c r="Y6564" s="209">
        <f t="shared" si="4519"/>
        <v>100</v>
      </c>
    </row>
    <row r="6565" spans="1:25">
      <c r="A6565" s="23" t="s">
        <v>2045</v>
      </c>
      <c r="B6565" s="23" t="s">
        <v>172</v>
      </c>
      <c r="C6565" s="23" t="s">
        <v>944</v>
      </c>
      <c r="D6565" s="23" t="s">
        <v>2178</v>
      </c>
      <c r="E6565" s="22">
        <v>6112</v>
      </c>
      <c r="F6565" s="23" t="s">
        <v>2183</v>
      </c>
      <c r="G6565" s="128" t="s">
        <v>3150</v>
      </c>
      <c r="H6565" s="32" t="s">
        <v>15</v>
      </c>
      <c r="I6565" s="44">
        <f t="shared" si="4502"/>
        <v>0</v>
      </c>
      <c r="J6565" s="44">
        <v>0</v>
      </c>
      <c r="K6565" s="44">
        <f t="shared" si="4503"/>
        <v>0</v>
      </c>
      <c r="L6565" s="44">
        <v>0</v>
      </c>
      <c r="M6565" s="44">
        <v>0</v>
      </c>
      <c r="N6565" s="44">
        <v>0</v>
      </c>
      <c r="O6565" s="44">
        <v>0</v>
      </c>
      <c r="P6565" s="44">
        <v>0</v>
      </c>
      <c r="Q6565" s="44">
        <v>5500</v>
      </c>
      <c r="R6565" s="44">
        <v>5500</v>
      </c>
      <c r="S6565" s="44">
        <v>5500</v>
      </c>
      <c r="T6565" s="44">
        <f t="shared" si="4522"/>
        <v>0</v>
      </c>
      <c r="U6565" s="44">
        <v>0</v>
      </c>
      <c r="V6565" s="44">
        <v>0</v>
      </c>
      <c r="W6565" s="44">
        <v>0</v>
      </c>
      <c r="X6565" s="44">
        <f t="shared" si="4523"/>
        <v>5500</v>
      </c>
      <c r="Y6565" s="209">
        <f t="shared" si="4519"/>
        <v>100</v>
      </c>
    </row>
    <row r="6566" spans="1:25">
      <c r="A6566" s="23" t="s">
        <v>2045</v>
      </c>
      <c r="B6566" s="23" t="s">
        <v>172</v>
      </c>
      <c r="C6566" s="23" t="s">
        <v>944</v>
      </c>
      <c r="D6566" s="23" t="s">
        <v>2178</v>
      </c>
      <c r="E6566" s="22">
        <v>6112</v>
      </c>
      <c r="F6566" s="23" t="s">
        <v>2184</v>
      </c>
      <c r="G6566" s="128" t="s">
        <v>3150</v>
      </c>
      <c r="H6566" s="32" t="s">
        <v>18</v>
      </c>
      <c r="I6566" s="44">
        <f t="shared" si="4502"/>
        <v>4500</v>
      </c>
      <c r="J6566" s="44">
        <v>4500</v>
      </c>
      <c r="K6566" s="44">
        <f t="shared" si="4503"/>
        <v>0</v>
      </c>
      <c r="L6566" s="44">
        <v>0</v>
      </c>
      <c r="M6566" s="44">
        <v>0</v>
      </c>
      <c r="N6566" s="44">
        <v>0</v>
      </c>
      <c r="O6566" s="44">
        <v>0</v>
      </c>
      <c r="P6566" s="44">
        <v>0</v>
      </c>
      <c r="Q6566" s="44">
        <v>14220</v>
      </c>
      <c r="R6566" s="44">
        <v>14220</v>
      </c>
      <c r="S6566" s="44">
        <v>14220</v>
      </c>
      <c r="T6566" s="44">
        <f t="shared" si="4522"/>
        <v>0</v>
      </c>
      <c r="U6566" s="44">
        <v>0</v>
      </c>
      <c r="V6566" s="44">
        <v>0</v>
      </c>
      <c r="W6566" s="44">
        <v>0</v>
      </c>
      <c r="X6566" s="44">
        <f t="shared" si="4523"/>
        <v>14220</v>
      </c>
      <c r="Y6566" s="209">
        <f t="shared" si="4519"/>
        <v>100</v>
      </c>
    </row>
    <row r="6567" spans="1:25">
      <c r="A6567" s="23" t="s">
        <v>2045</v>
      </c>
      <c r="B6567" s="23" t="s">
        <v>172</v>
      </c>
      <c r="C6567" s="23" t="s">
        <v>944</v>
      </c>
      <c r="D6567" s="23" t="s">
        <v>2178</v>
      </c>
      <c r="E6567" s="21" t="s">
        <v>139</v>
      </c>
      <c r="F6567" s="21" t="s">
        <v>0</v>
      </c>
      <c r="G6567" s="150" t="s">
        <v>0</v>
      </c>
      <c r="H6567" s="21" t="s">
        <v>21</v>
      </c>
      <c r="I6567" s="66">
        <f t="shared" si="4502"/>
        <v>132660</v>
      </c>
      <c r="J6567" s="66">
        <f t="shared" ref="J6567:X6567" si="4526">SUM(J6568)</f>
        <v>132660</v>
      </c>
      <c r="K6567" s="66">
        <f t="shared" si="4503"/>
        <v>0</v>
      </c>
      <c r="L6567" s="66">
        <f t="shared" si="4526"/>
        <v>0</v>
      </c>
      <c r="M6567" s="66">
        <f t="shared" si="4526"/>
        <v>0</v>
      </c>
      <c r="N6567" s="66">
        <f t="shared" si="4526"/>
        <v>0</v>
      </c>
      <c r="O6567" s="66">
        <f t="shared" si="4526"/>
        <v>0</v>
      </c>
      <c r="P6567" s="66">
        <f t="shared" si="4526"/>
        <v>0</v>
      </c>
      <c r="Q6567" s="66">
        <f t="shared" si="4526"/>
        <v>138848</v>
      </c>
      <c r="R6567" s="66">
        <f t="shared" si="4526"/>
        <v>138848</v>
      </c>
      <c r="S6567" s="66">
        <f t="shared" si="4526"/>
        <v>107371</v>
      </c>
      <c r="T6567" s="66">
        <f t="shared" si="4526"/>
        <v>31477</v>
      </c>
      <c r="U6567" s="66">
        <f t="shared" si="4526"/>
        <v>10000</v>
      </c>
      <c r="V6567" s="66">
        <f t="shared" si="4526"/>
        <v>10000</v>
      </c>
      <c r="W6567" s="66">
        <f t="shared" si="4526"/>
        <v>11477</v>
      </c>
      <c r="X6567" s="66">
        <f t="shared" si="4526"/>
        <v>138848</v>
      </c>
      <c r="Y6567" s="208">
        <f t="shared" si="4519"/>
        <v>100</v>
      </c>
    </row>
    <row r="6568" spans="1:25">
      <c r="A6568" s="23" t="s">
        <v>2045</v>
      </c>
      <c r="B6568" s="23" t="s">
        <v>172</v>
      </c>
      <c r="C6568" s="23" t="s">
        <v>944</v>
      </c>
      <c r="D6568" s="23" t="s">
        <v>2178</v>
      </c>
      <c r="E6568" s="22">
        <v>6121</v>
      </c>
      <c r="F6568" s="23"/>
      <c r="G6568" s="128" t="s">
        <v>3150</v>
      </c>
      <c r="H6568" s="32" t="s">
        <v>22</v>
      </c>
      <c r="I6568" s="44">
        <f t="shared" si="4502"/>
        <v>132660</v>
      </c>
      <c r="J6568" s="44">
        <v>132660</v>
      </c>
      <c r="K6568" s="44">
        <f t="shared" si="4503"/>
        <v>0</v>
      </c>
      <c r="L6568" s="44">
        <v>0</v>
      </c>
      <c r="M6568" s="44">
        <v>0</v>
      </c>
      <c r="N6568" s="44">
        <v>0</v>
      </c>
      <c r="O6568" s="44">
        <v>0</v>
      </c>
      <c r="P6568" s="44">
        <v>0</v>
      </c>
      <c r="Q6568" s="44">
        <v>138848</v>
      </c>
      <c r="R6568" s="44">
        <v>138848</v>
      </c>
      <c r="S6568" s="44">
        <v>107371</v>
      </c>
      <c r="T6568" s="44">
        <f t="shared" si="4522"/>
        <v>31477</v>
      </c>
      <c r="U6568" s="44">
        <v>10000</v>
      </c>
      <c r="V6568" s="44">
        <v>10000</v>
      </c>
      <c r="W6568" s="44">
        <v>11477</v>
      </c>
      <c r="X6568" s="44">
        <f t="shared" si="4523"/>
        <v>138848</v>
      </c>
      <c r="Y6568" s="209">
        <f t="shared" si="4519"/>
        <v>100</v>
      </c>
    </row>
    <row r="6569" spans="1:25">
      <c r="A6569" s="23" t="s">
        <v>2045</v>
      </c>
      <c r="B6569" s="23" t="s">
        <v>172</v>
      </c>
      <c r="C6569" s="23" t="s">
        <v>944</v>
      </c>
      <c r="D6569" s="23" t="s">
        <v>2178</v>
      </c>
      <c r="E6569" s="21" t="s">
        <v>141</v>
      </c>
      <c r="F6569" s="21" t="s">
        <v>0</v>
      </c>
      <c r="G6569" s="150" t="s">
        <v>0</v>
      </c>
      <c r="H6569" s="21" t="s">
        <v>23</v>
      </c>
      <c r="I6569" s="66">
        <f t="shared" si="4502"/>
        <v>219000</v>
      </c>
      <c r="J6569" s="66">
        <f t="shared" ref="J6569:P6569" si="4527">SUM(J6570:J6578)</f>
        <v>219000</v>
      </c>
      <c r="K6569" s="66">
        <f t="shared" si="4503"/>
        <v>0</v>
      </c>
      <c r="L6569" s="66">
        <f t="shared" si="4527"/>
        <v>0</v>
      </c>
      <c r="M6569" s="66">
        <f t="shared" si="4527"/>
        <v>0</v>
      </c>
      <c r="N6569" s="66">
        <f t="shared" si="4527"/>
        <v>0</v>
      </c>
      <c r="O6569" s="66">
        <f t="shared" si="4527"/>
        <v>0</v>
      </c>
      <c r="P6569" s="66">
        <f t="shared" si="4527"/>
        <v>0</v>
      </c>
      <c r="Q6569" s="66">
        <f>SUM(Q6570:Q6578)</f>
        <v>252773</v>
      </c>
      <c r="R6569" s="66">
        <f>SUM(R6570:R6578)</f>
        <v>223189</v>
      </c>
      <c r="S6569" s="66">
        <f>SUM(S6570:S6578)</f>
        <v>185693</v>
      </c>
      <c r="T6569" s="66">
        <f t="shared" ref="T6569:X6569" si="4528">SUM(T6570:T6578)</f>
        <v>37496</v>
      </c>
      <c r="U6569" s="66">
        <f t="shared" si="4528"/>
        <v>20146</v>
      </c>
      <c r="V6569" s="66">
        <f t="shared" si="4528"/>
        <v>11600</v>
      </c>
      <c r="W6569" s="66">
        <f t="shared" si="4528"/>
        <v>5750</v>
      </c>
      <c r="X6569" s="66">
        <f t="shared" si="4528"/>
        <v>223189</v>
      </c>
      <c r="Y6569" s="208">
        <f t="shared" si="4519"/>
        <v>100</v>
      </c>
    </row>
    <row r="6570" spans="1:25">
      <c r="A6570" s="23" t="s">
        <v>2045</v>
      </c>
      <c r="B6570" s="23" t="s">
        <v>172</v>
      </c>
      <c r="C6570" s="23" t="s">
        <v>944</v>
      </c>
      <c r="D6570" s="23" t="s">
        <v>2178</v>
      </c>
      <c r="E6570" s="22">
        <v>6131</v>
      </c>
      <c r="F6570" s="23"/>
      <c r="G6570" s="128" t="s">
        <v>3150</v>
      </c>
      <c r="H6570" s="32" t="s">
        <v>24</v>
      </c>
      <c r="I6570" s="44">
        <f t="shared" si="4502"/>
        <v>1500</v>
      </c>
      <c r="J6570" s="44">
        <v>1500</v>
      </c>
      <c r="K6570" s="44">
        <f t="shared" si="4503"/>
        <v>0</v>
      </c>
      <c r="L6570" s="44">
        <v>0</v>
      </c>
      <c r="M6570" s="44">
        <v>0</v>
      </c>
      <c r="N6570" s="44">
        <v>0</v>
      </c>
      <c r="O6570" s="44">
        <v>0</v>
      </c>
      <c r="P6570" s="44">
        <v>0</v>
      </c>
      <c r="Q6570" s="44">
        <v>1500</v>
      </c>
      <c r="R6570" s="44">
        <v>1500</v>
      </c>
      <c r="S6570" s="44">
        <v>1500</v>
      </c>
      <c r="T6570" s="44">
        <f t="shared" si="4522"/>
        <v>0</v>
      </c>
      <c r="U6570" s="44">
        <v>0</v>
      </c>
      <c r="V6570" s="44">
        <v>0</v>
      </c>
      <c r="W6570" s="44">
        <v>0</v>
      </c>
      <c r="X6570" s="44">
        <f t="shared" si="4523"/>
        <v>1500</v>
      </c>
      <c r="Y6570" s="209">
        <f t="shared" si="4519"/>
        <v>100</v>
      </c>
    </row>
    <row r="6571" spans="1:25">
      <c r="A6571" s="23" t="s">
        <v>2045</v>
      </c>
      <c r="B6571" s="23" t="s">
        <v>172</v>
      </c>
      <c r="C6571" s="23" t="s">
        <v>944</v>
      </c>
      <c r="D6571" s="23" t="s">
        <v>2178</v>
      </c>
      <c r="E6571" s="22">
        <v>6132</v>
      </c>
      <c r="F6571" s="23"/>
      <c r="G6571" s="128" t="s">
        <v>3150</v>
      </c>
      <c r="H6571" s="32" t="s">
        <v>25</v>
      </c>
      <c r="I6571" s="44">
        <f t="shared" si="4502"/>
        <v>47500</v>
      </c>
      <c r="J6571" s="44">
        <v>47500</v>
      </c>
      <c r="K6571" s="44">
        <f t="shared" si="4503"/>
        <v>0</v>
      </c>
      <c r="L6571" s="44">
        <v>0</v>
      </c>
      <c r="M6571" s="44">
        <v>0</v>
      </c>
      <c r="N6571" s="44">
        <v>0</v>
      </c>
      <c r="O6571" s="44">
        <v>0</v>
      </c>
      <c r="P6571" s="44">
        <v>0</v>
      </c>
      <c r="Q6571" s="44">
        <v>47500</v>
      </c>
      <c r="R6571" s="44">
        <v>47500</v>
      </c>
      <c r="S6571" s="44">
        <v>41000</v>
      </c>
      <c r="T6571" s="44">
        <f t="shared" si="4522"/>
        <v>6500</v>
      </c>
      <c r="U6571" s="44">
        <v>6500</v>
      </c>
      <c r="V6571" s="44">
        <v>0</v>
      </c>
      <c r="W6571" s="44">
        <v>0</v>
      </c>
      <c r="X6571" s="44">
        <f t="shared" si="4523"/>
        <v>47500</v>
      </c>
      <c r="Y6571" s="209">
        <f t="shared" si="4519"/>
        <v>100</v>
      </c>
    </row>
    <row r="6572" spans="1:25">
      <c r="A6572" s="23" t="s">
        <v>2045</v>
      </c>
      <c r="B6572" s="23" t="s">
        <v>172</v>
      </c>
      <c r="C6572" s="23" t="s">
        <v>944</v>
      </c>
      <c r="D6572" s="23" t="s">
        <v>2178</v>
      </c>
      <c r="E6572" s="22">
        <v>6133</v>
      </c>
      <c r="F6572" s="23"/>
      <c r="G6572" s="128" t="s">
        <v>3150</v>
      </c>
      <c r="H6572" s="32" t="s">
        <v>26</v>
      </c>
      <c r="I6572" s="44">
        <f t="shared" si="4502"/>
        <v>43000</v>
      </c>
      <c r="J6572" s="44">
        <v>43000</v>
      </c>
      <c r="K6572" s="44">
        <f t="shared" si="4503"/>
        <v>0</v>
      </c>
      <c r="L6572" s="44">
        <v>0</v>
      </c>
      <c r="M6572" s="44">
        <v>0</v>
      </c>
      <c r="N6572" s="44">
        <v>0</v>
      </c>
      <c r="O6572" s="44">
        <v>0</v>
      </c>
      <c r="P6572" s="44">
        <v>0</v>
      </c>
      <c r="Q6572" s="44">
        <v>45219</v>
      </c>
      <c r="R6572" s="44">
        <v>43000</v>
      </c>
      <c r="S6572" s="44">
        <v>32400</v>
      </c>
      <c r="T6572" s="44">
        <f t="shared" si="4522"/>
        <v>10600</v>
      </c>
      <c r="U6572" s="44">
        <v>3600</v>
      </c>
      <c r="V6572" s="44">
        <v>3600</v>
      </c>
      <c r="W6572" s="44">
        <v>3400</v>
      </c>
      <c r="X6572" s="44">
        <f t="shared" si="4523"/>
        <v>43000</v>
      </c>
      <c r="Y6572" s="209">
        <f t="shared" si="4519"/>
        <v>100</v>
      </c>
    </row>
    <row r="6573" spans="1:25">
      <c r="A6573" s="23" t="s">
        <v>2045</v>
      </c>
      <c r="B6573" s="23" t="s">
        <v>172</v>
      </c>
      <c r="C6573" s="23" t="s">
        <v>944</v>
      </c>
      <c r="D6573" s="23" t="s">
        <v>2178</v>
      </c>
      <c r="E6573" s="22">
        <v>6134</v>
      </c>
      <c r="F6573" s="23"/>
      <c r="G6573" s="128" t="s">
        <v>3150</v>
      </c>
      <c r="H6573" s="32" t="s">
        <v>27</v>
      </c>
      <c r="I6573" s="44">
        <f t="shared" si="4502"/>
        <v>10000</v>
      </c>
      <c r="J6573" s="44">
        <v>10000</v>
      </c>
      <c r="K6573" s="44">
        <f t="shared" si="4503"/>
        <v>0</v>
      </c>
      <c r="L6573" s="44">
        <v>0</v>
      </c>
      <c r="M6573" s="44">
        <v>0</v>
      </c>
      <c r="N6573" s="44">
        <v>0</v>
      </c>
      <c r="O6573" s="44">
        <v>0</v>
      </c>
      <c r="P6573" s="44">
        <v>0</v>
      </c>
      <c r="Q6573" s="44">
        <v>10074</v>
      </c>
      <c r="R6573" s="44">
        <v>10000</v>
      </c>
      <c r="S6573" s="44">
        <v>8000</v>
      </c>
      <c r="T6573" s="44">
        <f t="shared" si="4522"/>
        <v>2000</v>
      </c>
      <c r="U6573" s="44">
        <v>2000</v>
      </c>
      <c r="V6573" s="44">
        <v>0</v>
      </c>
      <c r="W6573" s="44">
        <v>0</v>
      </c>
      <c r="X6573" s="44">
        <f t="shared" si="4523"/>
        <v>10000</v>
      </c>
      <c r="Y6573" s="209">
        <f t="shared" si="4519"/>
        <v>100</v>
      </c>
    </row>
    <row r="6574" spans="1:25">
      <c r="A6574" s="23" t="s">
        <v>2045</v>
      </c>
      <c r="B6574" s="23" t="s">
        <v>172</v>
      </c>
      <c r="C6574" s="23" t="s">
        <v>944</v>
      </c>
      <c r="D6574" s="23" t="s">
        <v>2178</v>
      </c>
      <c r="E6574" s="22">
        <v>6135</v>
      </c>
      <c r="F6574" s="23"/>
      <c r="G6574" s="128" t="s">
        <v>3150</v>
      </c>
      <c r="H6574" s="32" t="s">
        <v>28</v>
      </c>
      <c r="I6574" s="44">
        <f t="shared" si="4502"/>
        <v>1500</v>
      </c>
      <c r="J6574" s="44">
        <v>1500</v>
      </c>
      <c r="K6574" s="44">
        <f t="shared" si="4503"/>
        <v>0</v>
      </c>
      <c r="L6574" s="44">
        <v>0</v>
      </c>
      <c r="M6574" s="44">
        <v>0</v>
      </c>
      <c r="N6574" s="44">
        <v>0</v>
      </c>
      <c r="O6574" s="44">
        <v>0</v>
      </c>
      <c r="P6574" s="44">
        <v>0</v>
      </c>
      <c r="Q6574" s="44">
        <v>1500</v>
      </c>
      <c r="R6574" s="44">
        <v>1500</v>
      </c>
      <c r="S6574" s="44">
        <v>1350</v>
      </c>
      <c r="T6574" s="44">
        <f t="shared" si="4522"/>
        <v>150</v>
      </c>
      <c r="U6574" s="44">
        <v>150</v>
      </c>
      <c r="V6574" s="44">
        <v>0</v>
      </c>
      <c r="W6574" s="44">
        <v>0</v>
      </c>
      <c r="X6574" s="44">
        <f t="shared" si="4523"/>
        <v>1500</v>
      </c>
      <c r="Y6574" s="209">
        <f t="shared" si="4519"/>
        <v>100</v>
      </c>
    </row>
    <row r="6575" spans="1:25">
      <c r="A6575" s="23" t="s">
        <v>2045</v>
      </c>
      <c r="B6575" s="23" t="s">
        <v>172</v>
      </c>
      <c r="C6575" s="23" t="s">
        <v>944</v>
      </c>
      <c r="D6575" s="23" t="s">
        <v>2178</v>
      </c>
      <c r="E6575" s="22">
        <v>6136</v>
      </c>
      <c r="F6575" s="23"/>
      <c r="G6575" s="128" t="s">
        <v>3150</v>
      </c>
      <c r="H6575" s="32" t="s">
        <v>29</v>
      </c>
      <c r="I6575" s="44">
        <f t="shared" si="4502"/>
        <v>45000</v>
      </c>
      <c r="J6575" s="44">
        <v>45000</v>
      </c>
      <c r="K6575" s="44">
        <f t="shared" si="4503"/>
        <v>0</v>
      </c>
      <c r="L6575" s="44">
        <v>0</v>
      </c>
      <c r="M6575" s="44">
        <v>0</v>
      </c>
      <c r="N6575" s="44">
        <v>0</v>
      </c>
      <c r="O6575" s="44">
        <v>0</v>
      </c>
      <c r="P6575" s="44">
        <v>0</v>
      </c>
      <c r="Q6575" s="44">
        <v>45000</v>
      </c>
      <c r="R6575" s="44">
        <v>45000</v>
      </c>
      <c r="S6575" s="44">
        <v>34650</v>
      </c>
      <c r="T6575" s="44">
        <f t="shared" si="4522"/>
        <v>10350</v>
      </c>
      <c r="U6575" s="44">
        <v>4000</v>
      </c>
      <c r="V6575" s="44">
        <v>4000</v>
      </c>
      <c r="W6575" s="44">
        <v>2350</v>
      </c>
      <c r="X6575" s="44">
        <f t="shared" si="4523"/>
        <v>45000</v>
      </c>
      <c r="Y6575" s="209">
        <f t="shared" si="4519"/>
        <v>100</v>
      </c>
    </row>
    <row r="6576" spans="1:25">
      <c r="A6576" s="23" t="s">
        <v>2045</v>
      </c>
      <c r="B6576" s="23" t="s">
        <v>172</v>
      </c>
      <c r="C6576" s="23" t="s">
        <v>944</v>
      </c>
      <c r="D6576" s="23" t="s">
        <v>2178</v>
      </c>
      <c r="E6576" s="22">
        <v>6137</v>
      </c>
      <c r="F6576" s="23"/>
      <c r="G6576" s="128" t="s">
        <v>3150</v>
      </c>
      <c r="H6576" s="32" t="s">
        <v>30</v>
      </c>
      <c r="I6576" s="44">
        <f t="shared" si="4502"/>
        <v>13000</v>
      </c>
      <c r="J6576" s="44">
        <v>13000</v>
      </c>
      <c r="K6576" s="44">
        <f t="shared" si="4503"/>
        <v>0</v>
      </c>
      <c r="L6576" s="44">
        <v>0</v>
      </c>
      <c r="M6576" s="44">
        <v>0</v>
      </c>
      <c r="N6576" s="44">
        <v>0</v>
      </c>
      <c r="O6576" s="44">
        <v>0</v>
      </c>
      <c r="P6576" s="44">
        <v>0</v>
      </c>
      <c r="Q6576" s="44">
        <v>22175</v>
      </c>
      <c r="R6576" s="44">
        <v>13000</v>
      </c>
      <c r="S6576" s="44">
        <v>12500</v>
      </c>
      <c r="T6576" s="44">
        <f t="shared" si="4522"/>
        <v>500</v>
      </c>
      <c r="U6576" s="44">
        <v>500</v>
      </c>
      <c r="V6576" s="44">
        <v>0</v>
      </c>
      <c r="W6576" s="44">
        <v>0</v>
      </c>
      <c r="X6576" s="44">
        <f t="shared" si="4523"/>
        <v>13000</v>
      </c>
      <c r="Y6576" s="209">
        <f t="shared" si="4519"/>
        <v>100</v>
      </c>
    </row>
    <row r="6577" spans="1:25">
      <c r="A6577" s="23" t="s">
        <v>2045</v>
      </c>
      <c r="B6577" s="23" t="s">
        <v>172</v>
      </c>
      <c r="C6577" s="23" t="s">
        <v>944</v>
      </c>
      <c r="D6577" s="23" t="s">
        <v>2178</v>
      </c>
      <c r="E6577" s="22">
        <v>6138</v>
      </c>
      <c r="F6577" s="23"/>
      <c r="G6577" s="128" t="s">
        <v>3150</v>
      </c>
      <c r="H6577" s="32" t="s">
        <v>31</v>
      </c>
      <c r="I6577" s="44">
        <f t="shared" si="4502"/>
        <v>3500</v>
      </c>
      <c r="J6577" s="44">
        <v>3500</v>
      </c>
      <c r="K6577" s="44">
        <f t="shared" si="4503"/>
        <v>0</v>
      </c>
      <c r="L6577" s="44">
        <v>0</v>
      </c>
      <c r="M6577" s="44">
        <v>0</v>
      </c>
      <c r="N6577" s="44">
        <v>0</v>
      </c>
      <c r="O6577" s="44">
        <v>0</v>
      </c>
      <c r="P6577" s="44">
        <v>0</v>
      </c>
      <c r="Q6577" s="44">
        <v>3500</v>
      </c>
      <c r="R6577" s="44">
        <v>3500</v>
      </c>
      <c r="S6577" s="44">
        <v>3500</v>
      </c>
      <c r="T6577" s="44">
        <f t="shared" si="4522"/>
        <v>0</v>
      </c>
      <c r="U6577" s="44">
        <v>0</v>
      </c>
      <c r="V6577" s="44">
        <v>0</v>
      </c>
      <c r="W6577" s="44">
        <v>0</v>
      </c>
      <c r="X6577" s="44">
        <f t="shared" si="4523"/>
        <v>3500</v>
      </c>
      <c r="Y6577" s="209">
        <f t="shared" si="4519"/>
        <v>100</v>
      </c>
    </row>
    <row r="6578" spans="1:25">
      <c r="A6578" s="20" t="s">
        <v>2045</v>
      </c>
      <c r="B6578" s="20" t="s">
        <v>172</v>
      </c>
      <c r="C6578" s="20" t="s">
        <v>944</v>
      </c>
      <c r="D6578" s="20" t="s">
        <v>2178</v>
      </c>
      <c r="E6578" s="20" t="s">
        <v>144</v>
      </c>
      <c r="F6578" s="23" t="s">
        <v>0</v>
      </c>
      <c r="G6578" s="154" t="s">
        <v>0</v>
      </c>
      <c r="H6578" s="21" t="s">
        <v>32</v>
      </c>
      <c r="I6578" s="66">
        <f t="shared" si="4502"/>
        <v>54000</v>
      </c>
      <c r="J6578" s="66">
        <f t="shared" ref="J6578:P6578" si="4529">SUM(J6579:J6581)</f>
        <v>54000</v>
      </c>
      <c r="K6578" s="66">
        <f t="shared" si="4503"/>
        <v>0</v>
      </c>
      <c r="L6578" s="66">
        <f t="shared" si="4529"/>
        <v>0</v>
      </c>
      <c r="M6578" s="66">
        <f t="shared" si="4529"/>
        <v>0</v>
      </c>
      <c r="N6578" s="66">
        <f t="shared" si="4529"/>
        <v>0</v>
      </c>
      <c r="O6578" s="66">
        <f t="shared" si="4529"/>
        <v>0</v>
      </c>
      <c r="P6578" s="66">
        <f t="shared" si="4529"/>
        <v>0</v>
      </c>
      <c r="Q6578" s="66">
        <f>SUM(Q6579:Q6581)</f>
        <v>76305</v>
      </c>
      <c r="R6578" s="66">
        <f>SUM(R6579:R6581)</f>
        <v>58189</v>
      </c>
      <c r="S6578" s="66">
        <f>SUM(S6579:S6581)</f>
        <v>50793</v>
      </c>
      <c r="T6578" s="66">
        <f t="shared" ref="T6578:X6578" si="4530">SUM(T6579:T6581)</f>
        <v>7396</v>
      </c>
      <c r="U6578" s="66">
        <f t="shared" si="4530"/>
        <v>3396</v>
      </c>
      <c r="V6578" s="66">
        <f t="shared" si="4530"/>
        <v>4000</v>
      </c>
      <c r="W6578" s="66">
        <f t="shared" si="4530"/>
        <v>0</v>
      </c>
      <c r="X6578" s="66">
        <f t="shared" si="4530"/>
        <v>58189</v>
      </c>
      <c r="Y6578" s="208">
        <f t="shared" si="4519"/>
        <v>100</v>
      </c>
    </row>
    <row r="6579" spans="1:25">
      <c r="A6579" s="23" t="s">
        <v>2045</v>
      </c>
      <c r="B6579" s="23" t="s">
        <v>172</v>
      </c>
      <c r="C6579" s="23" t="s">
        <v>944</v>
      </c>
      <c r="D6579" s="23" t="s">
        <v>2178</v>
      </c>
      <c r="E6579" s="22">
        <v>6139</v>
      </c>
      <c r="F6579" s="23"/>
      <c r="G6579" s="128" t="s">
        <v>3150</v>
      </c>
      <c r="H6579" s="32" t="s">
        <v>32</v>
      </c>
      <c r="I6579" s="44">
        <f t="shared" si="4502"/>
        <v>47000</v>
      </c>
      <c r="J6579" s="44">
        <v>47000</v>
      </c>
      <c r="K6579" s="44">
        <f t="shared" si="4503"/>
        <v>0</v>
      </c>
      <c r="L6579" s="44">
        <v>0</v>
      </c>
      <c r="M6579" s="44">
        <v>0</v>
      </c>
      <c r="N6579" s="44">
        <v>0</v>
      </c>
      <c r="O6579" s="44">
        <v>0</v>
      </c>
      <c r="P6579" s="44">
        <v>0</v>
      </c>
      <c r="Q6579" s="44">
        <v>69116</v>
      </c>
      <c r="R6579" s="44">
        <v>51000</v>
      </c>
      <c r="S6579" s="44">
        <v>44500</v>
      </c>
      <c r="T6579" s="44">
        <f t="shared" si="4522"/>
        <v>6500</v>
      </c>
      <c r="U6579" s="44">
        <v>2500</v>
      </c>
      <c r="V6579" s="44">
        <v>4000</v>
      </c>
      <c r="W6579" s="44">
        <v>0</v>
      </c>
      <c r="X6579" s="44">
        <f t="shared" si="4523"/>
        <v>51000</v>
      </c>
      <c r="Y6579" s="209">
        <f t="shared" si="4519"/>
        <v>100</v>
      </c>
    </row>
    <row r="6580" spans="1:25">
      <c r="A6580" s="23" t="s">
        <v>2045</v>
      </c>
      <c r="B6580" s="23" t="s">
        <v>172</v>
      </c>
      <c r="C6580" s="23" t="s">
        <v>944</v>
      </c>
      <c r="D6580" s="23" t="s">
        <v>2178</v>
      </c>
      <c r="E6580" s="22">
        <v>6139</v>
      </c>
      <c r="F6580" s="23" t="s">
        <v>2185</v>
      </c>
      <c r="G6580" s="128" t="s">
        <v>3150</v>
      </c>
      <c r="H6580" s="32" t="s">
        <v>152</v>
      </c>
      <c r="I6580" s="44">
        <f t="shared" si="4502"/>
        <v>4000</v>
      </c>
      <c r="J6580" s="44">
        <v>4000</v>
      </c>
      <c r="K6580" s="44">
        <f t="shared" si="4503"/>
        <v>0</v>
      </c>
      <c r="L6580" s="44">
        <v>0</v>
      </c>
      <c r="M6580" s="44">
        <v>0</v>
      </c>
      <c r="N6580" s="44">
        <v>0</v>
      </c>
      <c r="O6580" s="44">
        <v>0</v>
      </c>
      <c r="P6580" s="44">
        <v>0</v>
      </c>
      <c r="Q6580" s="44">
        <v>4189</v>
      </c>
      <c r="R6580" s="44">
        <v>4189</v>
      </c>
      <c r="S6580" s="44">
        <v>3743</v>
      </c>
      <c r="T6580" s="44">
        <f t="shared" si="4522"/>
        <v>446</v>
      </c>
      <c r="U6580" s="44">
        <v>446</v>
      </c>
      <c r="V6580" s="44">
        <v>0</v>
      </c>
      <c r="W6580" s="44">
        <v>0</v>
      </c>
      <c r="X6580" s="44">
        <f t="shared" si="4523"/>
        <v>4189</v>
      </c>
      <c r="Y6580" s="209">
        <f t="shared" si="4519"/>
        <v>100</v>
      </c>
    </row>
    <row r="6581" spans="1:25">
      <c r="A6581" s="23" t="s">
        <v>2045</v>
      </c>
      <c r="B6581" s="23" t="s">
        <v>172</v>
      </c>
      <c r="C6581" s="23" t="s">
        <v>944</v>
      </c>
      <c r="D6581" s="23" t="s">
        <v>2178</v>
      </c>
      <c r="E6581" s="22">
        <v>6139</v>
      </c>
      <c r="F6581" s="23" t="s">
        <v>2186</v>
      </c>
      <c r="G6581" s="128" t="s">
        <v>3150</v>
      </c>
      <c r="H6581" s="32" t="s">
        <v>158</v>
      </c>
      <c r="I6581" s="44">
        <f t="shared" si="4502"/>
        <v>3000</v>
      </c>
      <c r="J6581" s="44">
        <v>3000</v>
      </c>
      <c r="K6581" s="44">
        <f t="shared" si="4503"/>
        <v>0</v>
      </c>
      <c r="L6581" s="44">
        <v>0</v>
      </c>
      <c r="M6581" s="44">
        <v>0</v>
      </c>
      <c r="N6581" s="44">
        <v>0</v>
      </c>
      <c r="O6581" s="44">
        <v>0</v>
      </c>
      <c r="P6581" s="44">
        <v>0</v>
      </c>
      <c r="Q6581" s="44">
        <v>3000</v>
      </c>
      <c r="R6581" s="44">
        <v>3000</v>
      </c>
      <c r="S6581" s="44">
        <v>2550</v>
      </c>
      <c r="T6581" s="44">
        <f t="shared" si="4522"/>
        <v>450</v>
      </c>
      <c r="U6581" s="44">
        <v>450</v>
      </c>
      <c r="V6581" s="44">
        <v>0</v>
      </c>
      <c r="W6581" s="44">
        <v>0</v>
      </c>
      <c r="X6581" s="44">
        <f t="shared" si="4523"/>
        <v>3000</v>
      </c>
      <c r="Y6581" s="209">
        <f t="shared" si="4519"/>
        <v>100</v>
      </c>
    </row>
    <row r="6582" spans="1:25" ht="20.399999999999999">
      <c r="A6582" s="20" t="s">
        <v>0</v>
      </c>
      <c r="B6582" s="20" t="s">
        <v>0</v>
      </c>
      <c r="C6582" s="20" t="s">
        <v>0</v>
      </c>
      <c r="D6582" s="21" t="s">
        <v>0</v>
      </c>
      <c r="E6582" s="21" t="s">
        <v>0</v>
      </c>
      <c r="F6582" s="21" t="s">
        <v>0</v>
      </c>
      <c r="G6582" s="150" t="s">
        <v>0</v>
      </c>
      <c r="H6582" s="30" t="s">
        <v>42</v>
      </c>
      <c r="I6582" s="31">
        <f t="shared" si="4502"/>
        <v>100</v>
      </c>
      <c r="J6582" s="31">
        <f t="shared" ref="J6582:X6584" si="4531">SUM(J6583)</f>
        <v>100</v>
      </c>
      <c r="K6582" s="31">
        <f t="shared" si="4503"/>
        <v>0</v>
      </c>
      <c r="L6582" s="31">
        <f t="shared" si="4531"/>
        <v>0</v>
      </c>
      <c r="M6582" s="31">
        <f t="shared" si="4531"/>
        <v>0</v>
      </c>
      <c r="N6582" s="31">
        <f t="shared" si="4531"/>
        <v>0</v>
      </c>
      <c r="O6582" s="31">
        <f t="shared" si="4531"/>
        <v>0</v>
      </c>
      <c r="P6582" s="31">
        <f t="shared" si="4531"/>
        <v>0</v>
      </c>
      <c r="Q6582" s="31">
        <f t="shared" si="4531"/>
        <v>10265</v>
      </c>
      <c r="R6582" s="31">
        <f t="shared" si="4531"/>
        <v>10265</v>
      </c>
      <c r="S6582" s="31">
        <f t="shared" si="4531"/>
        <v>10165</v>
      </c>
      <c r="T6582" s="31">
        <f t="shared" si="4531"/>
        <v>0</v>
      </c>
      <c r="U6582" s="31">
        <f t="shared" si="4531"/>
        <v>0</v>
      </c>
      <c r="V6582" s="31">
        <f t="shared" si="4531"/>
        <v>0</v>
      </c>
      <c r="W6582" s="31">
        <f t="shared" si="4531"/>
        <v>0</v>
      </c>
      <c r="X6582" s="31">
        <f t="shared" si="4531"/>
        <v>10165</v>
      </c>
      <c r="Y6582" s="220">
        <f t="shared" si="4519"/>
        <v>99.025815879201176</v>
      </c>
    </row>
    <row r="6583" spans="1:25">
      <c r="A6583" s="23" t="s">
        <v>2045</v>
      </c>
      <c r="B6583" s="23" t="s">
        <v>172</v>
      </c>
      <c r="C6583" s="23" t="s">
        <v>944</v>
      </c>
      <c r="D6583" s="23" t="s">
        <v>2178</v>
      </c>
      <c r="E6583" s="21" t="s">
        <v>159</v>
      </c>
      <c r="F6583" s="21" t="s">
        <v>0</v>
      </c>
      <c r="G6583" s="150" t="s">
        <v>0</v>
      </c>
      <c r="H6583" s="21" t="s">
        <v>34</v>
      </c>
      <c r="I6583" s="66">
        <f t="shared" si="4502"/>
        <v>100</v>
      </c>
      <c r="J6583" s="66">
        <f t="shared" si="4531"/>
        <v>100</v>
      </c>
      <c r="K6583" s="66">
        <f t="shared" si="4503"/>
        <v>0</v>
      </c>
      <c r="L6583" s="66">
        <f t="shared" si="4531"/>
        <v>0</v>
      </c>
      <c r="M6583" s="66">
        <f t="shared" si="4531"/>
        <v>0</v>
      </c>
      <c r="N6583" s="66">
        <f t="shared" si="4531"/>
        <v>0</v>
      </c>
      <c r="O6583" s="66">
        <f t="shared" si="4531"/>
        <v>0</v>
      </c>
      <c r="P6583" s="66">
        <f t="shared" si="4531"/>
        <v>0</v>
      </c>
      <c r="Q6583" s="66">
        <f t="shared" si="4531"/>
        <v>10265</v>
      </c>
      <c r="R6583" s="66">
        <f t="shared" si="4531"/>
        <v>10265</v>
      </c>
      <c r="S6583" s="66">
        <f t="shared" si="4531"/>
        <v>10165</v>
      </c>
      <c r="T6583" s="66">
        <f t="shared" si="4531"/>
        <v>0</v>
      </c>
      <c r="U6583" s="66">
        <f t="shared" si="4531"/>
        <v>0</v>
      </c>
      <c r="V6583" s="66">
        <f t="shared" si="4531"/>
        <v>0</v>
      </c>
      <c r="W6583" s="66">
        <f t="shared" si="4531"/>
        <v>0</v>
      </c>
      <c r="X6583" s="66">
        <f t="shared" si="4531"/>
        <v>10165</v>
      </c>
      <c r="Y6583" s="208">
        <f t="shared" si="4519"/>
        <v>99.025815879201176</v>
      </c>
    </row>
    <row r="6584" spans="1:25">
      <c r="A6584" s="20" t="s">
        <v>2045</v>
      </c>
      <c r="B6584" s="20" t="s">
        <v>172</v>
      </c>
      <c r="C6584" s="20" t="s">
        <v>944</v>
      </c>
      <c r="D6584" s="20" t="s">
        <v>2178</v>
      </c>
      <c r="E6584" s="20" t="s">
        <v>165</v>
      </c>
      <c r="F6584" s="23" t="s">
        <v>0</v>
      </c>
      <c r="G6584" s="154" t="s">
        <v>0</v>
      </c>
      <c r="H6584" s="21" t="s">
        <v>41</v>
      </c>
      <c r="I6584" s="66">
        <f t="shared" si="4502"/>
        <v>100</v>
      </c>
      <c r="J6584" s="66">
        <f t="shared" si="4531"/>
        <v>100</v>
      </c>
      <c r="K6584" s="66">
        <f t="shared" si="4503"/>
        <v>0</v>
      </c>
      <c r="L6584" s="66">
        <f t="shared" si="4531"/>
        <v>0</v>
      </c>
      <c r="M6584" s="66">
        <f t="shared" si="4531"/>
        <v>0</v>
      </c>
      <c r="N6584" s="66">
        <f t="shared" si="4531"/>
        <v>0</v>
      </c>
      <c r="O6584" s="66">
        <f t="shared" si="4531"/>
        <v>0</v>
      </c>
      <c r="P6584" s="66">
        <f t="shared" si="4531"/>
        <v>0</v>
      </c>
      <c r="Q6584" s="66">
        <f t="shared" si="4531"/>
        <v>10265</v>
      </c>
      <c r="R6584" s="66">
        <f t="shared" si="4531"/>
        <v>10265</v>
      </c>
      <c r="S6584" s="66">
        <f t="shared" si="4531"/>
        <v>10165</v>
      </c>
      <c r="T6584" s="66">
        <f t="shared" si="4531"/>
        <v>0</v>
      </c>
      <c r="U6584" s="66">
        <f t="shared" si="4531"/>
        <v>0</v>
      </c>
      <c r="V6584" s="66">
        <f t="shared" si="4531"/>
        <v>0</v>
      </c>
      <c r="W6584" s="66">
        <f t="shared" si="4531"/>
        <v>0</v>
      </c>
      <c r="X6584" s="66">
        <f t="shared" si="4531"/>
        <v>10165</v>
      </c>
      <c r="Y6584" s="208">
        <f t="shared" si="4519"/>
        <v>99.025815879201176</v>
      </c>
    </row>
    <row r="6585" spans="1:25">
      <c r="A6585" s="23" t="s">
        <v>2045</v>
      </c>
      <c r="B6585" s="23" t="s">
        <v>172</v>
      </c>
      <c r="C6585" s="23" t="s">
        <v>944</v>
      </c>
      <c r="D6585" s="23" t="s">
        <v>2178</v>
      </c>
      <c r="E6585" s="22">
        <v>6148</v>
      </c>
      <c r="F6585" s="23" t="s">
        <v>2187</v>
      </c>
      <c r="G6585" s="128" t="s">
        <v>3150</v>
      </c>
      <c r="H6585" s="32" t="s">
        <v>425</v>
      </c>
      <c r="I6585" s="44">
        <f t="shared" si="4502"/>
        <v>100</v>
      </c>
      <c r="J6585" s="44">
        <v>100</v>
      </c>
      <c r="K6585" s="44">
        <f t="shared" si="4503"/>
        <v>0</v>
      </c>
      <c r="L6585" s="44">
        <v>0</v>
      </c>
      <c r="M6585" s="44">
        <v>0</v>
      </c>
      <c r="N6585" s="44">
        <v>0</v>
      </c>
      <c r="O6585" s="44">
        <v>0</v>
      </c>
      <c r="P6585" s="44">
        <v>0</v>
      </c>
      <c r="Q6585" s="44">
        <v>10265</v>
      </c>
      <c r="R6585" s="44">
        <v>10265</v>
      </c>
      <c r="S6585" s="44">
        <v>10165</v>
      </c>
      <c r="T6585" s="44">
        <f t="shared" si="4522"/>
        <v>0</v>
      </c>
      <c r="U6585" s="44">
        <v>0</v>
      </c>
      <c r="V6585" s="44">
        <v>0</v>
      </c>
      <c r="W6585" s="44">
        <v>0</v>
      </c>
      <c r="X6585" s="44">
        <f t="shared" si="4523"/>
        <v>10165</v>
      </c>
      <c r="Y6585" s="209">
        <f t="shared" si="4519"/>
        <v>99.025815879201176</v>
      </c>
    </row>
    <row r="6586" spans="1:25" ht="20.399999999999999">
      <c r="A6586" s="20" t="s">
        <v>0</v>
      </c>
      <c r="B6586" s="20" t="s">
        <v>0</v>
      </c>
      <c r="C6586" s="20" t="s">
        <v>0</v>
      </c>
      <c r="D6586" s="21" t="s">
        <v>0</v>
      </c>
      <c r="E6586" s="21" t="s">
        <v>0</v>
      </c>
      <c r="F6586" s="21" t="s">
        <v>0</v>
      </c>
      <c r="G6586" s="150" t="s">
        <v>0</v>
      </c>
      <c r="H6586" s="30" t="s">
        <v>60</v>
      </c>
      <c r="I6586" s="31">
        <f t="shared" si="4502"/>
        <v>28840</v>
      </c>
      <c r="J6586" s="31">
        <f t="shared" ref="J6586:X6586" si="4532">SUM(J6587)</f>
        <v>28840</v>
      </c>
      <c r="K6586" s="31">
        <f t="shared" si="4503"/>
        <v>0</v>
      </c>
      <c r="L6586" s="31">
        <f t="shared" si="4532"/>
        <v>0</v>
      </c>
      <c r="M6586" s="31">
        <f t="shared" si="4532"/>
        <v>0</v>
      </c>
      <c r="N6586" s="31">
        <f t="shared" si="4532"/>
        <v>0</v>
      </c>
      <c r="O6586" s="31">
        <f t="shared" si="4532"/>
        <v>0</v>
      </c>
      <c r="P6586" s="31">
        <f t="shared" si="4532"/>
        <v>0</v>
      </c>
      <c r="Q6586" s="31">
        <f t="shared" si="4532"/>
        <v>68033</v>
      </c>
      <c r="R6586" s="31">
        <f t="shared" si="4532"/>
        <v>28840</v>
      </c>
      <c r="S6586" s="31">
        <f t="shared" si="4532"/>
        <v>28740</v>
      </c>
      <c r="T6586" s="31">
        <f t="shared" si="4532"/>
        <v>100</v>
      </c>
      <c r="U6586" s="31">
        <f t="shared" si="4532"/>
        <v>0</v>
      </c>
      <c r="V6586" s="31">
        <f t="shared" si="4532"/>
        <v>0</v>
      </c>
      <c r="W6586" s="31">
        <f t="shared" si="4532"/>
        <v>100</v>
      </c>
      <c r="X6586" s="31">
        <f t="shared" si="4532"/>
        <v>28840</v>
      </c>
      <c r="Y6586" s="220">
        <f t="shared" si="4519"/>
        <v>100</v>
      </c>
    </row>
    <row r="6587" spans="1:25">
      <c r="A6587" s="23" t="s">
        <v>2045</v>
      </c>
      <c r="B6587" s="23" t="s">
        <v>172</v>
      </c>
      <c r="C6587" s="23" t="s">
        <v>944</v>
      </c>
      <c r="D6587" s="23" t="s">
        <v>2178</v>
      </c>
      <c r="E6587" s="21" t="s">
        <v>166</v>
      </c>
      <c r="F6587" s="21" t="s">
        <v>0</v>
      </c>
      <c r="G6587" s="150" t="s">
        <v>0</v>
      </c>
      <c r="H6587" s="21" t="s">
        <v>53</v>
      </c>
      <c r="I6587" s="66">
        <f t="shared" si="4502"/>
        <v>28840</v>
      </c>
      <c r="J6587" s="66">
        <f t="shared" ref="J6587:P6587" si="4533">SUM(J6588:J6589)</f>
        <v>28840</v>
      </c>
      <c r="K6587" s="66">
        <f t="shared" si="4503"/>
        <v>0</v>
      </c>
      <c r="L6587" s="66">
        <f t="shared" si="4533"/>
        <v>0</v>
      </c>
      <c r="M6587" s="66">
        <f t="shared" si="4533"/>
        <v>0</v>
      </c>
      <c r="N6587" s="66">
        <f t="shared" si="4533"/>
        <v>0</v>
      </c>
      <c r="O6587" s="66">
        <f t="shared" si="4533"/>
        <v>0</v>
      </c>
      <c r="P6587" s="66">
        <f t="shared" si="4533"/>
        <v>0</v>
      </c>
      <c r="Q6587" s="66">
        <f>SUM(Q6588:Q6589)</f>
        <v>68033</v>
      </c>
      <c r="R6587" s="66">
        <f>SUM(R6588:R6589)</f>
        <v>28840</v>
      </c>
      <c r="S6587" s="66">
        <f>SUM(S6588:S6589)</f>
        <v>28740</v>
      </c>
      <c r="T6587" s="66">
        <f t="shared" ref="T6587:X6587" si="4534">SUM(T6588:T6589)</f>
        <v>100</v>
      </c>
      <c r="U6587" s="66">
        <f t="shared" si="4534"/>
        <v>0</v>
      </c>
      <c r="V6587" s="66">
        <f t="shared" si="4534"/>
        <v>0</v>
      </c>
      <c r="W6587" s="66">
        <f t="shared" si="4534"/>
        <v>100</v>
      </c>
      <c r="X6587" s="66">
        <f t="shared" si="4534"/>
        <v>28840</v>
      </c>
      <c r="Y6587" s="208">
        <f t="shared" si="4519"/>
        <v>100</v>
      </c>
    </row>
    <row r="6588" spans="1:25">
      <c r="A6588" s="23" t="s">
        <v>2045</v>
      </c>
      <c r="B6588" s="23" t="s">
        <v>172</v>
      </c>
      <c r="C6588" s="23" t="s">
        <v>944</v>
      </c>
      <c r="D6588" s="23" t="s">
        <v>2178</v>
      </c>
      <c r="E6588" s="22">
        <v>8213</v>
      </c>
      <c r="F6588" s="23"/>
      <c r="G6588" s="128" t="s">
        <v>3150</v>
      </c>
      <c r="H6588" s="32" t="s">
        <v>56</v>
      </c>
      <c r="I6588" s="44">
        <f t="shared" si="4502"/>
        <v>28740</v>
      </c>
      <c r="J6588" s="44">
        <v>28740</v>
      </c>
      <c r="K6588" s="44">
        <f t="shared" si="4503"/>
        <v>0</v>
      </c>
      <c r="L6588" s="44">
        <v>0</v>
      </c>
      <c r="M6588" s="44">
        <v>0</v>
      </c>
      <c r="N6588" s="44">
        <v>0</v>
      </c>
      <c r="O6588" s="44">
        <v>0</v>
      </c>
      <c r="P6588" s="44">
        <v>0</v>
      </c>
      <c r="Q6588" s="44">
        <v>67933</v>
      </c>
      <c r="R6588" s="44">
        <v>28740</v>
      </c>
      <c r="S6588" s="44">
        <v>28740</v>
      </c>
      <c r="T6588" s="44">
        <f t="shared" si="4522"/>
        <v>0</v>
      </c>
      <c r="U6588" s="44">
        <v>0</v>
      </c>
      <c r="V6588" s="44">
        <v>0</v>
      </c>
      <c r="W6588" s="44">
        <v>0</v>
      </c>
      <c r="X6588" s="44">
        <f t="shared" si="4523"/>
        <v>28740</v>
      </c>
      <c r="Y6588" s="209">
        <f t="shared" si="4519"/>
        <v>100</v>
      </c>
    </row>
    <row r="6589" spans="1:25">
      <c r="A6589" s="23" t="s">
        <v>2045</v>
      </c>
      <c r="B6589" s="23" t="s">
        <v>172</v>
      </c>
      <c r="C6589" s="23" t="s">
        <v>944</v>
      </c>
      <c r="D6589" s="23" t="s">
        <v>2178</v>
      </c>
      <c r="E6589" s="22">
        <v>8216</v>
      </c>
      <c r="F6589" s="23"/>
      <c r="G6589" s="128" t="s">
        <v>3150</v>
      </c>
      <c r="H6589" s="32" t="s">
        <v>59</v>
      </c>
      <c r="I6589" s="44">
        <f t="shared" si="4502"/>
        <v>100</v>
      </c>
      <c r="J6589" s="44">
        <v>100</v>
      </c>
      <c r="K6589" s="44">
        <f t="shared" si="4503"/>
        <v>0</v>
      </c>
      <c r="L6589" s="44">
        <v>0</v>
      </c>
      <c r="M6589" s="44">
        <v>0</v>
      </c>
      <c r="N6589" s="44">
        <v>0</v>
      </c>
      <c r="O6589" s="44">
        <v>0</v>
      </c>
      <c r="P6589" s="44">
        <v>0</v>
      </c>
      <c r="Q6589" s="44">
        <v>100</v>
      </c>
      <c r="R6589" s="44">
        <v>100</v>
      </c>
      <c r="S6589" s="44">
        <v>0</v>
      </c>
      <c r="T6589" s="44">
        <f t="shared" si="4522"/>
        <v>100</v>
      </c>
      <c r="U6589" s="44">
        <v>0</v>
      </c>
      <c r="V6589" s="44">
        <v>0</v>
      </c>
      <c r="W6589" s="44">
        <v>100</v>
      </c>
      <c r="X6589" s="44">
        <f t="shared" si="4523"/>
        <v>100</v>
      </c>
      <c r="Y6589" s="209">
        <f t="shared" si="4519"/>
        <v>100</v>
      </c>
    </row>
    <row r="6590" spans="1:25">
      <c r="A6590" s="32" t="s">
        <v>0</v>
      </c>
      <c r="B6590" s="32" t="s">
        <v>0</v>
      </c>
      <c r="C6590" s="32" t="s">
        <v>0</v>
      </c>
      <c r="D6590" s="32" t="s">
        <v>0</v>
      </c>
      <c r="E6590" s="32" t="s">
        <v>0</v>
      </c>
      <c r="F6590" s="32" t="s">
        <v>0</v>
      </c>
      <c r="G6590" s="154" t="s">
        <v>0</v>
      </c>
      <c r="H6590" s="30" t="s">
        <v>2188</v>
      </c>
      <c r="I6590" s="31">
        <f t="shared" si="4502"/>
        <v>1851600</v>
      </c>
      <c r="J6590" s="31">
        <f t="shared" ref="J6590:P6590" si="4535">SUM(J6586,J6582,J6558)</f>
        <v>1851600</v>
      </c>
      <c r="K6590" s="31">
        <f t="shared" si="4503"/>
        <v>0</v>
      </c>
      <c r="L6590" s="31">
        <f t="shared" si="4535"/>
        <v>0</v>
      </c>
      <c r="M6590" s="31">
        <f t="shared" si="4535"/>
        <v>0</v>
      </c>
      <c r="N6590" s="31">
        <f t="shared" si="4535"/>
        <v>0</v>
      </c>
      <c r="O6590" s="31">
        <f t="shared" si="4535"/>
        <v>0</v>
      </c>
      <c r="P6590" s="31">
        <f t="shared" si="4535"/>
        <v>0</v>
      </c>
      <c r="Q6590" s="31">
        <f>SUM(Q6586,Q6582,Q6558)</f>
        <v>2004857</v>
      </c>
      <c r="R6590" s="31">
        <f>SUM(R6586,R6582,R6558)</f>
        <v>1936080</v>
      </c>
      <c r="S6590" s="31">
        <f>SUM(S6586,S6582,S6558)</f>
        <v>1520642</v>
      </c>
      <c r="T6590" s="31">
        <f t="shared" ref="T6590:X6590" si="4536">SUM(T6586,T6582,T6558)</f>
        <v>415338</v>
      </c>
      <c r="U6590" s="31">
        <f t="shared" si="4536"/>
        <v>146446</v>
      </c>
      <c r="V6590" s="31">
        <f t="shared" si="4536"/>
        <v>146840</v>
      </c>
      <c r="W6590" s="31">
        <f t="shared" si="4536"/>
        <v>122052</v>
      </c>
      <c r="X6590" s="31">
        <f t="shared" si="4536"/>
        <v>1935980</v>
      </c>
      <c r="Y6590" s="220">
        <f t="shared" si="4519"/>
        <v>99.994834924176686</v>
      </c>
    </row>
    <row r="6591" spans="1:25" ht="15" thickBot="1">
      <c r="A6591" s="32" t="s">
        <v>0</v>
      </c>
      <c r="B6591" s="32" t="s">
        <v>0</v>
      </c>
      <c r="C6591" s="32" t="s">
        <v>0</v>
      </c>
      <c r="D6591" s="32" t="s">
        <v>0</v>
      </c>
      <c r="E6591" s="32" t="s">
        <v>0</v>
      </c>
      <c r="F6591" s="32" t="s">
        <v>0</v>
      </c>
      <c r="G6591" s="154" t="s">
        <v>0</v>
      </c>
      <c r="H6591" s="21" t="s">
        <v>170</v>
      </c>
      <c r="I6591" s="66">
        <f t="shared" si="4502"/>
        <v>60</v>
      </c>
      <c r="J6591" s="66">
        <v>60</v>
      </c>
      <c r="K6591" s="66">
        <f t="shared" si="4503"/>
        <v>0</v>
      </c>
      <c r="L6591" s="66" t="s">
        <v>0</v>
      </c>
      <c r="M6591" s="66" t="s">
        <v>0</v>
      </c>
      <c r="N6591" s="66" t="s">
        <v>0</v>
      </c>
      <c r="O6591" s="66" t="s">
        <v>0</v>
      </c>
      <c r="P6591" s="66" t="s">
        <v>0</v>
      </c>
      <c r="Q6591" s="66">
        <v>0</v>
      </c>
      <c r="R6591" s="66"/>
      <c r="S6591" s="66"/>
      <c r="T6591" s="66"/>
      <c r="U6591" s="66"/>
      <c r="V6591" s="66"/>
      <c r="W6591" s="66"/>
      <c r="X6591" s="66"/>
      <c r="Y6591" s="208">
        <v>0</v>
      </c>
    </row>
    <row r="6592" spans="1:25" ht="41.4" thickBot="1">
      <c r="A6592" s="252" t="s">
        <v>0</v>
      </c>
      <c r="B6592" s="252" t="s">
        <v>0</v>
      </c>
      <c r="C6592" s="252" t="s">
        <v>0</v>
      </c>
      <c r="D6592" s="252" t="s">
        <v>0</v>
      </c>
      <c r="E6592" s="252" t="s">
        <v>0</v>
      </c>
      <c r="F6592" s="252" t="s">
        <v>0</v>
      </c>
      <c r="G6592" s="258" t="s">
        <v>0</v>
      </c>
      <c r="H6592" s="24" t="s">
        <v>72</v>
      </c>
      <c r="I6592" s="1" t="s">
        <v>3093</v>
      </c>
      <c r="J6592" s="1" t="s">
        <v>3130</v>
      </c>
      <c r="K6592" s="1" t="s">
        <v>3</v>
      </c>
      <c r="L6592" s="1" t="s">
        <v>4</v>
      </c>
      <c r="M6592" s="1" t="s">
        <v>5</v>
      </c>
      <c r="N6592" s="1" t="s">
        <v>6</v>
      </c>
      <c r="O6592" s="1" t="s">
        <v>7</v>
      </c>
      <c r="P6592" s="1" t="s">
        <v>8</v>
      </c>
      <c r="Q6592" s="1" t="s">
        <v>3344</v>
      </c>
      <c r="R6592" s="1" t="s">
        <v>3427</v>
      </c>
      <c r="S6592" s="1" t="s">
        <v>3447</v>
      </c>
      <c r="T6592" s="1" t="s">
        <v>3448</v>
      </c>
      <c r="U6592" s="1" t="s">
        <v>3452</v>
      </c>
      <c r="V6592" s="1" t="s">
        <v>3449</v>
      </c>
      <c r="W6592" s="1" t="s">
        <v>3450</v>
      </c>
      <c r="X6592" s="1" t="s">
        <v>3451</v>
      </c>
      <c r="Y6592" s="216" t="s">
        <v>3385</v>
      </c>
    </row>
    <row r="6593" spans="1:25">
      <c r="A6593" s="253"/>
      <c r="B6593" s="253"/>
      <c r="C6593" s="253"/>
      <c r="D6593" s="253"/>
      <c r="E6593" s="253"/>
      <c r="F6593" s="253"/>
      <c r="G6593" s="259"/>
      <c r="H6593" s="33" t="s">
        <v>0</v>
      </c>
      <c r="I6593" s="45">
        <v>1</v>
      </c>
      <c r="J6593" s="45">
        <v>3</v>
      </c>
      <c r="K6593" s="45" t="s">
        <v>9</v>
      </c>
      <c r="L6593" s="45">
        <v>5</v>
      </c>
      <c r="M6593" s="45">
        <v>6</v>
      </c>
      <c r="N6593" s="45">
        <v>7</v>
      </c>
      <c r="O6593" s="45">
        <v>8</v>
      </c>
      <c r="P6593" s="45">
        <v>9</v>
      </c>
      <c r="Q6593" s="45">
        <v>1</v>
      </c>
      <c r="R6593" s="45">
        <v>2</v>
      </c>
      <c r="S6593" s="45">
        <v>3</v>
      </c>
      <c r="T6593" s="45" t="s">
        <v>3453</v>
      </c>
      <c r="U6593" s="45">
        <v>5</v>
      </c>
      <c r="V6593" s="45">
        <v>6</v>
      </c>
      <c r="W6593" s="45">
        <v>7</v>
      </c>
      <c r="X6593" s="45" t="s">
        <v>3454</v>
      </c>
      <c r="Y6593" s="276">
        <v>9</v>
      </c>
    </row>
    <row r="6594" spans="1:25">
      <c r="A6594" s="253"/>
      <c r="B6594" s="253"/>
      <c r="C6594" s="253"/>
      <c r="D6594" s="253"/>
      <c r="E6594" s="253"/>
      <c r="F6594" s="253"/>
      <c r="G6594" s="259"/>
      <c r="H6594" s="34" t="s">
        <v>105</v>
      </c>
      <c r="I6594" s="35">
        <f t="shared" ref="I6594:I6657" si="4537">SUM(J6594,K6594,O6594,P6594)</f>
        <v>1851600</v>
      </c>
      <c r="J6594" s="35">
        <f t="shared" ref="J6594:P6594" si="4538">SUM(J6590)</f>
        <v>1851600</v>
      </c>
      <c r="K6594" s="35">
        <f t="shared" ref="K6594:K6657" si="4539">SUM(L6594,M6594,N6594)</f>
        <v>0</v>
      </c>
      <c r="L6594" s="35">
        <f t="shared" si="4538"/>
        <v>0</v>
      </c>
      <c r="M6594" s="35">
        <f t="shared" si="4538"/>
        <v>0</v>
      </c>
      <c r="N6594" s="35">
        <f t="shared" si="4538"/>
        <v>0</v>
      </c>
      <c r="O6594" s="35">
        <f t="shared" si="4538"/>
        <v>0</v>
      </c>
      <c r="P6594" s="35">
        <f t="shared" si="4538"/>
        <v>0</v>
      </c>
      <c r="Q6594" s="35">
        <f>SUM(Q6590)</f>
        <v>2004857</v>
      </c>
      <c r="R6594" s="35">
        <f>SUM(R6590)</f>
        <v>1936080</v>
      </c>
      <c r="S6594" s="35">
        <f>SUM(S6590)</f>
        <v>1520642</v>
      </c>
      <c r="T6594" s="35">
        <f t="shared" ref="T6594:X6594" si="4540">SUM(T6590)</f>
        <v>415338</v>
      </c>
      <c r="U6594" s="35">
        <f t="shared" si="4540"/>
        <v>146446</v>
      </c>
      <c r="V6594" s="35">
        <f t="shared" si="4540"/>
        <v>146840</v>
      </c>
      <c r="W6594" s="35">
        <f t="shared" si="4540"/>
        <v>122052</v>
      </c>
      <c r="X6594" s="35">
        <f t="shared" si="4540"/>
        <v>1935980</v>
      </c>
      <c r="Y6594" s="218">
        <f t="shared" ref="Y6594:Y6595" si="4541">IF(R6594=0,0,(X6594/R6594)*100)</f>
        <v>99.994834924176686</v>
      </c>
    </row>
    <row r="6595" spans="1:25">
      <c r="A6595" s="253"/>
      <c r="B6595" s="253"/>
      <c r="C6595" s="253"/>
      <c r="D6595" s="253"/>
      <c r="E6595" s="253"/>
      <c r="F6595" s="253"/>
      <c r="G6595" s="259"/>
      <c r="H6595" s="36" t="s">
        <v>69</v>
      </c>
      <c r="I6595" s="35">
        <f t="shared" si="4537"/>
        <v>1851600</v>
      </c>
      <c r="J6595" s="35">
        <f t="shared" ref="J6595:P6595" si="4542">SUM(J6594)</f>
        <v>1851600</v>
      </c>
      <c r="K6595" s="35">
        <f t="shared" si="4539"/>
        <v>0</v>
      </c>
      <c r="L6595" s="35">
        <f t="shared" si="4542"/>
        <v>0</v>
      </c>
      <c r="M6595" s="35">
        <f t="shared" si="4542"/>
        <v>0</v>
      </c>
      <c r="N6595" s="35">
        <f t="shared" si="4542"/>
        <v>0</v>
      </c>
      <c r="O6595" s="35">
        <f t="shared" si="4542"/>
        <v>0</v>
      </c>
      <c r="P6595" s="35">
        <f t="shared" si="4542"/>
        <v>0</v>
      </c>
      <c r="Q6595" s="35">
        <f>SUM(Q6594)</f>
        <v>2004857</v>
      </c>
      <c r="R6595" s="35">
        <f>SUM(R6594)</f>
        <v>1936080</v>
      </c>
      <c r="S6595" s="35">
        <f>SUM(S6594)</f>
        <v>1520642</v>
      </c>
      <c r="T6595" s="35">
        <f t="shared" ref="T6595:X6595" si="4543">SUM(T6594)</f>
        <v>415338</v>
      </c>
      <c r="U6595" s="35">
        <f t="shared" si="4543"/>
        <v>146446</v>
      </c>
      <c r="V6595" s="35">
        <f t="shared" si="4543"/>
        <v>146840</v>
      </c>
      <c r="W6595" s="35">
        <f t="shared" si="4543"/>
        <v>122052</v>
      </c>
      <c r="X6595" s="35">
        <f t="shared" si="4543"/>
        <v>1935980</v>
      </c>
      <c r="Y6595" s="218">
        <f t="shared" si="4541"/>
        <v>99.994834924176686</v>
      </c>
    </row>
    <row r="6596" spans="1:25">
      <c r="A6596" s="254"/>
      <c r="B6596" s="254"/>
      <c r="C6596" s="254"/>
      <c r="D6596" s="254"/>
      <c r="E6596" s="254"/>
      <c r="F6596" s="254"/>
      <c r="G6596" s="260"/>
    </row>
    <row r="6597" spans="1:25" ht="15" thickBot="1">
      <c r="A6597" s="32" t="s">
        <v>0</v>
      </c>
      <c r="B6597" s="32" t="s">
        <v>0</v>
      </c>
      <c r="C6597" s="32" t="s">
        <v>0</v>
      </c>
      <c r="D6597" s="32" t="s">
        <v>0</v>
      </c>
      <c r="E6597" s="32" t="s">
        <v>0</v>
      </c>
      <c r="F6597" s="32" t="s">
        <v>0</v>
      </c>
      <c r="G6597" s="154" t="s">
        <v>0</v>
      </c>
      <c r="H6597" s="37" t="s">
        <v>0</v>
      </c>
      <c r="I6597" s="37"/>
      <c r="J6597" s="37"/>
      <c r="K6597" s="37"/>
      <c r="L6597" s="37" t="s">
        <v>0</v>
      </c>
      <c r="M6597" s="37" t="s">
        <v>0</v>
      </c>
      <c r="N6597" s="37" t="s">
        <v>0</v>
      </c>
      <c r="O6597" s="37" t="s">
        <v>0</v>
      </c>
      <c r="P6597" s="37" t="s">
        <v>0</v>
      </c>
      <c r="Q6597" s="37"/>
      <c r="R6597" s="37"/>
      <c r="S6597" s="37"/>
      <c r="T6597" s="37" t="s">
        <v>0</v>
      </c>
      <c r="U6597" s="37" t="s">
        <v>0</v>
      </c>
      <c r="V6597" s="37" t="s">
        <v>0</v>
      </c>
      <c r="W6597" s="37" t="s">
        <v>0</v>
      </c>
      <c r="X6597" s="37" t="s">
        <v>0</v>
      </c>
      <c r="Y6597" s="219"/>
    </row>
    <row r="6598" spans="1:25" ht="41.4" thickBot="1">
      <c r="A6598" s="24" t="s">
        <v>123</v>
      </c>
      <c r="B6598" s="24" t="s">
        <v>124</v>
      </c>
      <c r="C6598" s="24" t="s">
        <v>125</v>
      </c>
      <c r="D6598" s="25" t="s">
        <v>0</v>
      </c>
      <c r="E6598" s="24" t="s">
        <v>126</v>
      </c>
      <c r="F6598" s="24" t="s">
        <v>127</v>
      </c>
      <c r="G6598" s="151" t="s">
        <v>128</v>
      </c>
      <c r="H6598" s="24" t="s">
        <v>1</v>
      </c>
      <c r="I6598" s="1" t="s">
        <v>3093</v>
      </c>
      <c r="J6598" s="1" t="s">
        <v>3130</v>
      </c>
      <c r="K6598" s="1" t="s">
        <v>3</v>
      </c>
      <c r="L6598" s="1" t="s">
        <v>4</v>
      </c>
      <c r="M6598" s="1" t="s">
        <v>5</v>
      </c>
      <c r="N6598" s="1" t="s">
        <v>6</v>
      </c>
      <c r="O6598" s="1" t="s">
        <v>7</v>
      </c>
      <c r="P6598" s="1" t="s">
        <v>8</v>
      </c>
      <c r="Q6598" s="1" t="s">
        <v>3344</v>
      </c>
      <c r="R6598" s="1" t="s">
        <v>3427</v>
      </c>
      <c r="S6598" s="1" t="s">
        <v>3447</v>
      </c>
      <c r="T6598" s="1" t="s">
        <v>3448</v>
      </c>
      <c r="U6598" s="1" t="s">
        <v>3452</v>
      </c>
      <c r="V6598" s="1" t="s">
        <v>3449</v>
      </c>
      <c r="W6598" s="1" t="s">
        <v>3450</v>
      </c>
      <c r="X6598" s="1" t="s">
        <v>3451</v>
      </c>
      <c r="Y6598" s="216" t="s">
        <v>3385</v>
      </c>
    </row>
    <row r="6599" spans="1:25">
      <c r="A6599" s="26" t="s">
        <v>0</v>
      </c>
      <c r="B6599" s="26" t="s">
        <v>0</v>
      </c>
      <c r="C6599" s="26" t="s">
        <v>0</v>
      </c>
      <c r="D6599" s="27" t="s">
        <v>0</v>
      </c>
      <c r="E6599" s="27" t="s">
        <v>0</v>
      </c>
      <c r="F6599" s="28" t="s">
        <v>0</v>
      </c>
      <c r="G6599" s="152" t="s">
        <v>0</v>
      </c>
      <c r="H6599" s="29" t="s">
        <v>0</v>
      </c>
      <c r="I6599" s="45">
        <v>1</v>
      </c>
      <c r="J6599" s="45">
        <v>3</v>
      </c>
      <c r="K6599" s="45" t="s">
        <v>9</v>
      </c>
      <c r="L6599" s="45">
        <v>5</v>
      </c>
      <c r="M6599" s="45">
        <v>6</v>
      </c>
      <c r="N6599" s="45">
        <v>7</v>
      </c>
      <c r="O6599" s="45">
        <v>8</v>
      </c>
      <c r="P6599" s="45">
        <v>9</v>
      </c>
      <c r="Q6599" s="45">
        <v>1</v>
      </c>
      <c r="R6599" s="45">
        <v>2</v>
      </c>
      <c r="S6599" s="45">
        <v>3</v>
      </c>
      <c r="T6599" s="45" t="s">
        <v>3453</v>
      </c>
      <c r="U6599" s="45">
        <v>5</v>
      </c>
      <c r="V6599" s="45">
        <v>6</v>
      </c>
      <c r="W6599" s="45">
        <v>7</v>
      </c>
      <c r="X6599" s="45" t="s">
        <v>3454</v>
      </c>
      <c r="Y6599" s="276">
        <v>9</v>
      </c>
    </row>
    <row r="6600" spans="1:25" s="113" customFormat="1">
      <c r="A6600" s="133" t="s">
        <v>2045</v>
      </c>
      <c r="B6600" s="133" t="s">
        <v>172</v>
      </c>
      <c r="C6600" s="109" t="s">
        <v>977</v>
      </c>
      <c r="D6600" s="109" t="s">
        <v>2189</v>
      </c>
      <c r="E6600" s="98" t="s">
        <v>0</v>
      </c>
      <c r="F6600" s="98" t="s">
        <v>0</v>
      </c>
      <c r="G6600" s="153" t="s">
        <v>0</v>
      </c>
      <c r="H6600" s="98" t="s">
        <v>2190</v>
      </c>
      <c r="I6600" s="110"/>
      <c r="J6600" s="110"/>
      <c r="K6600" s="110"/>
      <c r="L6600" s="110" t="s">
        <v>0</v>
      </c>
      <c r="M6600" s="110" t="s">
        <v>0</v>
      </c>
      <c r="N6600" s="110" t="s">
        <v>0</v>
      </c>
      <c r="O6600" s="110" t="s">
        <v>0</v>
      </c>
      <c r="P6600" s="110" t="s">
        <v>0</v>
      </c>
      <c r="Q6600" s="110"/>
      <c r="R6600" s="110"/>
      <c r="S6600" s="110"/>
      <c r="T6600" s="110" t="s">
        <v>0</v>
      </c>
      <c r="U6600" s="110" t="s">
        <v>0</v>
      </c>
      <c r="V6600" s="110" t="s">
        <v>0</v>
      </c>
      <c r="W6600" s="110" t="s">
        <v>0</v>
      </c>
      <c r="X6600" s="110" t="s">
        <v>0</v>
      </c>
      <c r="Y6600" s="217"/>
    </row>
    <row r="6601" spans="1:25" ht="20.399999999999999">
      <c r="A6601" s="20" t="s">
        <v>0</v>
      </c>
      <c r="B6601" s="20" t="s">
        <v>0</v>
      </c>
      <c r="C6601" s="20" t="s">
        <v>0</v>
      </c>
      <c r="D6601" s="21" t="s">
        <v>0</v>
      </c>
      <c r="E6601" s="21" t="s">
        <v>0</v>
      </c>
      <c r="F6601" s="21" t="s">
        <v>0</v>
      </c>
      <c r="G6601" s="150" t="s">
        <v>0</v>
      </c>
      <c r="H6601" s="30" t="s">
        <v>33</v>
      </c>
      <c r="I6601" s="31">
        <f t="shared" si="4537"/>
        <v>307590</v>
      </c>
      <c r="J6601" s="31">
        <f t="shared" ref="J6601:P6601" si="4544">SUM(J6602,J6609,J6611)</f>
        <v>245700</v>
      </c>
      <c r="K6601" s="31">
        <f t="shared" si="4539"/>
        <v>61890</v>
      </c>
      <c r="L6601" s="31">
        <f t="shared" si="4544"/>
        <v>29400</v>
      </c>
      <c r="M6601" s="31">
        <f t="shared" si="4544"/>
        <v>4389</v>
      </c>
      <c r="N6601" s="31">
        <f t="shared" si="4544"/>
        <v>28101</v>
      </c>
      <c r="O6601" s="31">
        <f t="shared" si="4544"/>
        <v>0</v>
      </c>
      <c r="P6601" s="31">
        <f t="shared" si="4544"/>
        <v>0</v>
      </c>
      <c r="Q6601" s="31">
        <f>SUM(Q6602,Q6609,Q6611)</f>
        <v>317033</v>
      </c>
      <c r="R6601" s="31">
        <f>SUM(R6602,R6609,R6611)</f>
        <v>251228</v>
      </c>
      <c r="S6601" s="31">
        <f>SUM(S6602,S6609,S6611)</f>
        <v>220561</v>
      </c>
      <c r="T6601" s="31">
        <f t="shared" ref="T6601:X6601" si="4545">SUM(T6602,T6609,T6611)</f>
        <v>30667</v>
      </c>
      <c r="U6601" s="31">
        <f t="shared" si="4545"/>
        <v>17212</v>
      </c>
      <c r="V6601" s="31">
        <f t="shared" si="4545"/>
        <v>12469</v>
      </c>
      <c r="W6601" s="31">
        <f t="shared" si="4545"/>
        <v>986</v>
      </c>
      <c r="X6601" s="31">
        <f t="shared" si="4545"/>
        <v>251228</v>
      </c>
      <c r="Y6601" s="220">
        <f t="shared" ref="Y6601:Y6632" si="4546">IF(R6601=0,0,(X6601/R6601)*100)</f>
        <v>100</v>
      </c>
    </row>
    <row r="6602" spans="1:25">
      <c r="A6602" s="23" t="s">
        <v>2045</v>
      </c>
      <c r="B6602" s="23" t="s">
        <v>172</v>
      </c>
      <c r="C6602" s="23" t="s">
        <v>977</v>
      </c>
      <c r="D6602" s="23" t="s">
        <v>2189</v>
      </c>
      <c r="E6602" s="21" t="s">
        <v>132</v>
      </c>
      <c r="F6602" s="21" t="s">
        <v>0</v>
      </c>
      <c r="G6602" s="150" t="s">
        <v>0</v>
      </c>
      <c r="H6602" s="21" t="s">
        <v>11</v>
      </c>
      <c r="I6602" s="66">
        <f t="shared" si="4537"/>
        <v>150715</v>
      </c>
      <c r="J6602" s="66">
        <f t="shared" ref="J6602:P6602" si="4547">SUM(J6603,J6604)</f>
        <v>150715</v>
      </c>
      <c r="K6602" s="66">
        <f t="shared" si="4539"/>
        <v>0</v>
      </c>
      <c r="L6602" s="66">
        <f t="shared" si="4547"/>
        <v>0</v>
      </c>
      <c r="M6602" s="66">
        <f t="shared" si="4547"/>
        <v>0</v>
      </c>
      <c r="N6602" s="66">
        <f t="shared" si="4547"/>
        <v>0</v>
      </c>
      <c r="O6602" s="66">
        <f t="shared" si="4547"/>
        <v>0</v>
      </c>
      <c r="P6602" s="66">
        <f t="shared" si="4547"/>
        <v>0</v>
      </c>
      <c r="Q6602" s="66">
        <f>SUM(Q6603,Q6604)</f>
        <v>155703</v>
      </c>
      <c r="R6602" s="66">
        <f>SUM(R6603,R6604)</f>
        <v>155703</v>
      </c>
      <c r="S6602" s="66">
        <f>SUM(S6603,S6604)</f>
        <v>136376</v>
      </c>
      <c r="T6602" s="66">
        <f t="shared" ref="T6602:X6602" si="4548">SUM(T6603,T6604)</f>
        <v>19327</v>
      </c>
      <c r="U6602" s="66">
        <f t="shared" si="4548"/>
        <v>10182</v>
      </c>
      <c r="V6602" s="66">
        <f t="shared" si="4548"/>
        <v>8159</v>
      </c>
      <c r="W6602" s="66">
        <f t="shared" si="4548"/>
        <v>986</v>
      </c>
      <c r="X6602" s="66">
        <f t="shared" si="4548"/>
        <v>155703</v>
      </c>
      <c r="Y6602" s="208">
        <f t="shared" si="4546"/>
        <v>100</v>
      </c>
    </row>
    <row r="6603" spans="1:25">
      <c r="A6603" s="23" t="s">
        <v>2045</v>
      </c>
      <c r="B6603" s="23" t="s">
        <v>172</v>
      </c>
      <c r="C6603" s="23" t="s">
        <v>977</v>
      </c>
      <c r="D6603" s="23" t="s">
        <v>2189</v>
      </c>
      <c r="E6603" s="22">
        <v>6111</v>
      </c>
      <c r="F6603" s="23"/>
      <c r="G6603" s="128" t="s">
        <v>3150</v>
      </c>
      <c r="H6603" s="32" t="s">
        <v>12</v>
      </c>
      <c r="I6603" s="44">
        <f t="shared" si="4537"/>
        <v>130200</v>
      </c>
      <c r="J6603" s="44">
        <v>130200</v>
      </c>
      <c r="K6603" s="44">
        <f t="shared" si="4539"/>
        <v>0</v>
      </c>
      <c r="L6603" s="44">
        <v>0</v>
      </c>
      <c r="M6603" s="44">
        <v>0</v>
      </c>
      <c r="N6603" s="44">
        <v>0</v>
      </c>
      <c r="O6603" s="44">
        <v>0</v>
      </c>
      <c r="P6603" s="44">
        <v>0</v>
      </c>
      <c r="Q6603" s="44">
        <v>135188</v>
      </c>
      <c r="R6603" s="44">
        <v>135188</v>
      </c>
      <c r="S6603" s="44">
        <v>119165</v>
      </c>
      <c r="T6603" s="44">
        <f t="shared" ref="T6603:T6631" si="4549">U6603+V6603+W6603</f>
        <v>16023</v>
      </c>
      <c r="U6603" s="44">
        <v>9023</v>
      </c>
      <c r="V6603" s="44">
        <v>7000</v>
      </c>
      <c r="W6603" s="44"/>
      <c r="X6603" s="44">
        <f t="shared" ref="X6603:X6631" si="4550">S6603+T6603</f>
        <v>135188</v>
      </c>
      <c r="Y6603" s="209">
        <f t="shared" si="4546"/>
        <v>100</v>
      </c>
    </row>
    <row r="6604" spans="1:25">
      <c r="A6604" s="20" t="s">
        <v>2045</v>
      </c>
      <c r="B6604" s="20" t="s">
        <v>172</v>
      </c>
      <c r="C6604" s="20" t="s">
        <v>977</v>
      </c>
      <c r="D6604" s="20" t="s">
        <v>2189</v>
      </c>
      <c r="E6604" s="20" t="s">
        <v>134</v>
      </c>
      <c r="F6604" s="23" t="s">
        <v>0</v>
      </c>
      <c r="G6604" s="154" t="s">
        <v>0</v>
      </c>
      <c r="H6604" s="21" t="s">
        <v>13</v>
      </c>
      <c r="I6604" s="66">
        <f t="shared" si="4537"/>
        <v>20515</v>
      </c>
      <c r="J6604" s="66">
        <f t="shared" ref="J6604:P6604" si="4551">SUM(J6605:J6608)</f>
        <v>20515</v>
      </c>
      <c r="K6604" s="66">
        <f t="shared" si="4539"/>
        <v>0</v>
      </c>
      <c r="L6604" s="66">
        <f t="shared" si="4551"/>
        <v>0</v>
      </c>
      <c r="M6604" s="66">
        <f t="shared" si="4551"/>
        <v>0</v>
      </c>
      <c r="N6604" s="66">
        <f t="shared" si="4551"/>
        <v>0</v>
      </c>
      <c r="O6604" s="66">
        <f t="shared" si="4551"/>
        <v>0</v>
      </c>
      <c r="P6604" s="66">
        <f t="shared" si="4551"/>
        <v>0</v>
      </c>
      <c r="Q6604" s="66">
        <f>SUM(Q6605:Q6608)</f>
        <v>20515</v>
      </c>
      <c r="R6604" s="66">
        <f>SUM(R6605:R6608)</f>
        <v>20515</v>
      </c>
      <c r="S6604" s="66">
        <f>SUM(S6605:S6608)</f>
        <v>17211</v>
      </c>
      <c r="T6604" s="66">
        <f t="shared" ref="T6604:X6604" si="4552">SUM(T6605:T6608)</f>
        <v>3304</v>
      </c>
      <c r="U6604" s="66">
        <f t="shared" si="4552"/>
        <v>1159</v>
      </c>
      <c r="V6604" s="66">
        <f t="shared" si="4552"/>
        <v>1159</v>
      </c>
      <c r="W6604" s="66">
        <f t="shared" si="4552"/>
        <v>986</v>
      </c>
      <c r="X6604" s="66">
        <f t="shared" si="4552"/>
        <v>20515</v>
      </c>
      <c r="Y6604" s="208">
        <f t="shared" si="4546"/>
        <v>100</v>
      </c>
    </row>
    <row r="6605" spans="1:25">
      <c r="A6605" s="23" t="s">
        <v>2045</v>
      </c>
      <c r="B6605" s="23" t="s">
        <v>172</v>
      </c>
      <c r="C6605" s="23" t="s">
        <v>977</v>
      </c>
      <c r="D6605" s="23" t="s">
        <v>2189</v>
      </c>
      <c r="E6605" s="22">
        <v>6112</v>
      </c>
      <c r="F6605" s="23" t="s">
        <v>2191</v>
      </c>
      <c r="G6605" s="128" t="s">
        <v>3150</v>
      </c>
      <c r="H6605" s="32" t="s">
        <v>16</v>
      </c>
      <c r="I6605" s="44">
        <f t="shared" si="4537"/>
        <v>2915</v>
      </c>
      <c r="J6605" s="44">
        <v>2915</v>
      </c>
      <c r="K6605" s="44">
        <f t="shared" si="4539"/>
        <v>0</v>
      </c>
      <c r="L6605" s="44">
        <v>0</v>
      </c>
      <c r="M6605" s="44">
        <v>0</v>
      </c>
      <c r="N6605" s="44">
        <v>0</v>
      </c>
      <c r="O6605" s="44">
        <v>0</v>
      </c>
      <c r="P6605" s="44">
        <v>0</v>
      </c>
      <c r="Q6605" s="44">
        <v>2915</v>
      </c>
      <c r="R6605" s="44">
        <v>2915</v>
      </c>
      <c r="S6605" s="44">
        <v>2459</v>
      </c>
      <c r="T6605" s="44">
        <f t="shared" si="4549"/>
        <v>456</v>
      </c>
      <c r="U6605" s="44">
        <v>159</v>
      </c>
      <c r="V6605" s="44">
        <v>159</v>
      </c>
      <c r="W6605" s="44">
        <v>138</v>
      </c>
      <c r="X6605" s="44">
        <f t="shared" si="4550"/>
        <v>2915</v>
      </c>
      <c r="Y6605" s="209">
        <f t="shared" si="4546"/>
        <v>100</v>
      </c>
    </row>
    <row r="6606" spans="1:25">
      <c r="A6606" s="23" t="s">
        <v>2045</v>
      </c>
      <c r="B6606" s="23" t="s">
        <v>172</v>
      </c>
      <c r="C6606" s="23" t="s">
        <v>977</v>
      </c>
      <c r="D6606" s="23" t="s">
        <v>2189</v>
      </c>
      <c r="E6606" s="22">
        <v>6112</v>
      </c>
      <c r="F6606" s="23" t="s">
        <v>2192</v>
      </c>
      <c r="G6606" s="128" t="s">
        <v>3150</v>
      </c>
      <c r="H6606" s="32" t="s">
        <v>19</v>
      </c>
      <c r="I6606" s="44">
        <f t="shared" si="4537"/>
        <v>12100</v>
      </c>
      <c r="J6606" s="44">
        <v>12100</v>
      </c>
      <c r="K6606" s="44">
        <f t="shared" si="4539"/>
        <v>0</v>
      </c>
      <c r="L6606" s="44">
        <v>0</v>
      </c>
      <c r="M6606" s="44">
        <v>0</v>
      </c>
      <c r="N6606" s="44">
        <v>0</v>
      </c>
      <c r="O6606" s="44">
        <v>0</v>
      </c>
      <c r="P6606" s="44">
        <v>0</v>
      </c>
      <c r="Q6606" s="44">
        <v>12100</v>
      </c>
      <c r="R6606" s="44">
        <v>12100</v>
      </c>
      <c r="S6606" s="44">
        <v>9252</v>
      </c>
      <c r="T6606" s="44">
        <f t="shared" si="4549"/>
        <v>2848</v>
      </c>
      <c r="U6606" s="44">
        <v>1000</v>
      </c>
      <c r="V6606" s="44">
        <v>1000</v>
      </c>
      <c r="W6606" s="44">
        <v>848</v>
      </c>
      <c r="X6606" s="44">
        <f t="shared" si="4550"/>
        <v>12100</v>
      </c>
      <c r="Y6606" s="209">
        <f t="shared" si="4546"/>
        <v>100</v>
      </c>
    </row>
    <row r="6607" spans="1:25">
      <c r="A6607" s="23" t="s">
        <v>2045</v>
      </c>
      <c r="B6607" s="23" t="s">
        <v>172</v>
      </c>
      <c r="C6607" s="23" t="s">
        <v>977</v>
      </c>
      <c r="D6607" s="23" t="s">
        <v>2189</v>
      </c>
      <c r="E6607" s="22">
        <v>6112</v>
      </c>
      <c r="F6607" s="23" t="s">
        <v>2193</v>
      </c>
      <c r="G6607" s="128" t="s">
        <v>3150</v>
      </c>
      <c r="H6607" s="32" t="s">
        <v>17</v>
      </c>
      <c r="I6607" s="44">
        <f t="shared" si="4537"/>
        <v>2500</v>
      </c>
      <c r="J6607" s="44">
        <v>2500</v>
      </c>
      <c r="K6607" s="44">
        <f t="shared" si="4539"/>
        <v>0</v>
      </c>
      <c r="L6607" s="44">
        <v>0</v>
      </c>
      <c r="M6607" s="44">
        <v>0</v>
      </c>
      <c r="N6607" s="44">
        <v>0</v>
      </c>
      <c r="O6607" s="44">
        <v>0</v>
      </c>
      <c r="P6607" s="44">
        <v>0</v>
      </c>
      <c r="Q6607" s="44">
        <v>2500</v>
      </c>
      <c r="R6607" s="44">
        <v>2500</v>
      </c>
      <c r="S6607" s="44">
        <v>2500</v>
      </c>
      <c r="T6607" s="44">
        <f t="shared" si="4549"/>
        <v>0</v>
      </c>
      <c r="U6607" s="44"/>
      <c r="V6607" s="44"/>
      <c r="W6607" s="44"/>
      <c r="X6607" s="44">
        <f t="shared" si="4550"/>
        <v>2500</v>
      </c>
      <c r="Y6607" s="209">
        <f t="shared" si="4546"/>
        <v>100</v>
      </c>
    </row>
    <row r="6608" spans="1:25">
      <c r="A6608" s="23" t="s">
        <v>2045</v>
      </c>
      <c r="B6608" s="23" t="s">
        <v>172</v>
      </c>
      <c r="C6608" s="23" t="s">
        <v>977</v>
      </c>
      <c r="D6608" s="23" t="s">
        <v>2189</v>
      </c>
      <c r="E6608" s="22">
        <v>6112</v>
      </c>
      <c r="F6608" s="23" t="s">
        <v>2194</v>
      </c>
      <c r="G6608" s="128" t="s">
        <v>3150</v>
      </c>
      <c r="H6608" s="32" t="s">
        <v>18</v>
      </c>
      <c r="I6608" s="44">
        <f t="shared" si="4537"/>
        <v>3000</v>
      </c>
      <c r="J6608" s="44">
        <v>3000</v>
      </c>
      <c r="K6608" s="44">
        <f t="shared" si="4539"/>
        <v>0</v>
      </c>
      <c r="L6608" s="44">
        <v>0</v>
      </c>
      <c r="M6608" s="44">
        <v>0</v>
      </c>
      <c r="N6608" s="44">
        <v>0</v>
      </c>
      <c r="O6608" s="44">
        <v>0</v>
      </c>
      <c r="P6608" s="44">
        <v>0</v>
      </c>
      <c r="Q6608" s="44">
        <v>3000</v>
      </c>
      <c r="R6608" s="44">
        <v>3000</v>
      </c>
      <c r="S6608" s="44">
        <v>3000</v>
      </c>
      <c r="T6608" s="44">
        <f t="shared" si="4549"/>
        <v>0</v>
      </c>
      <c r="U6608" s="44"/>
      <c r="V6608" s="44"/>
      <c r="W6608" s="44"/>
      <c r="X6608" s="44">
        <f t="shared" si="4550"/>
        <v>3000</v>
      </c>
      <c r="Y6608" s="209">
        <f t="shared" si="4546"/>
        <v>100</v>
      </c>
    </row>
    <row r="6609" spans="1:25">
      <c r="A6609" s="23" t="s">
        <v>2045</v>
      </c>
      <c r="B6609" s="23" t="s">
        <v>172</v>
      </c>
      <c r="C6609" s="23" t="s">
        <v>977</v>
      </c>
      <c r="D6609" s="23" t="s">
        <v>2189</v>
      </c>
      <c r="E6609" s="21" t="s">
        <v>139</v>
      </c>
      <c r="F6609" s="21" t="s">
        <v>0</v>
      </c>
      <c r="G6609" s="150" t="s">
        <v>0</v>
      </c>
      <c r="H6609" s="21" t="s">
        <v>21</v>
      </c>
      <c r="I6609" s="66">
        <f t="shared" si="4537"/>
        <v>14000</v>
      </c>
      <c r="J6609" s="66">
        <f t="shared" ref="J6609:X6609" si="4553">SUM(J6610)</f>
        <v>14000</v>
      </c>
      <c r="K6609" s="66">
        <f t="shared" si="4539"/>
        <v>0</v>
      </c>
      <c r="L6609" s="66">
        <f t="shared" si="4553"/>
        <v>0</v>
      </c>
      <c r="M6609" s="66">
        <f t="shared" si="4553"/>
        <v>0</v>
      </c>
      <c r="N6609" s="66">
        <f t="shared" si="4553"/>
        <v>0</v>
      </c>
      <c r="O6609" s="66">
        <f t="shared" si="4553"/>
        <v>0</v>
      </c>
      <c r="P6609" s="66">
        <f t="shared" si="4553"/>
        <v>0</v>
      </c>
      <c r="Q6609" s="66">
        <f t="shared" si="4553"/>
        <v>14524</v>
      </c>
      <c r="R6609" s="66">
        <f t="shared" si="4553"/>
        <v>14524</v>
      </c>
      <c r="S6609" s="66">
        <f t="shared" si="4553"/>
        <v>14113</v>
      </c>
      <c r="T6609" s="66">
        <f t="shared" si="4553"/>
        <v>411</v>
      </c>
      <c r="U6609" s="66">
        <f t="shared" si="4553"/>
        <v>411</v>
      </c>
      <c r="V6609" s="66">
        <f t="shared" si="4553"/>
        <v>0</v>
      </c>
      <c r="W6609" s="66">
        <f t="shared" si="4553"/>
        <v>0</v>
      </c>
      <c r="X6609" s="66">
        <f t="shared" si="4553"/>
        <v>14524</v>
      </c>
      <c r="Y6609" s="208">
        <f t="shared" si="4546"/>
        <v>100</v>
      </c>
    </row>
    <row r="6610" spans="1:25">
      <c r="A6610" s="23" t="s">
        <v>2045</v>
      </c>
      <c r="B6610" s="23" t="s">
        <v>172</v>
      </c>
      <c r="C6610" s="23" t="s">
        <v>977</v>
      </c>
      <c r="D6610" s="23" t="s">
        <v>2189</v>
      </c>
      <c r="E6610" s="22">
        <v>6121</v>
      </c>
      <c r="F6610" s="23"/>
      <c r="G6610" s="128" t="s">
        <v>3150</v>
      </c>
      <c r="H6610" s="32" t="s">
        <v>22</v>
      </c>
      <c r="I6610" s="44">
        <f t="shared" si="4537"/>
        <v>14000</v>
      </c>
      <c r="J6610" s="44">
        <v>14000</v>
      </c>
      <c r="K6610" s="44">
        <f t="shared" si="4539"/>
        <v>0</v>
      </c>
      <c r="L6610" s="44">
        <v>0</v>
      </c>
      <c r="M6610" s="44">
        <v>0</v>
      </c>
      <c r="N6610" s="44">
        <v>0</v>
      </c>
      <c r="O6610" s="44">
        <v>0</v>
      </c>
      <c r="P6610" s="44">
        <v>0</v>
      </c>
      <c r="Q6610" s="44">
        <v>14524</v>
      </c>
      <c r="R6610" s="44">
        <v>14524</v>
      </c>
      <c r="S6610" s="44">
        <v>14113</v>
      </c>
      <c r="T6610" s="44">
        <f t="shared" si="4549"/>
        <v>411</v>
      </c>
      <c r="U6610" s="44">
        <v>411</v>
      </c>
      <c r="V6610" s="44">
        <v>0</v>
      </c>
      <c r="W6610" s="44">
        <v>0</v>
      </c>
      <c r="X6610" s="44">
        <f t="shared" si="4550"/>
        <v>14524</v>
      </c>
      <c r="Y6610" s="209">
        <f t="shared" si="4546"/>
        <v>100</v>
      </c>
    </row>
    <row r="6611" spans="1:25">
      <c r="A6611" s="23" t="s">
        <v>2045</v>
      </c>
      <c r="B6611" s="23" t="s">
        <v>172</v>
      </c>
      <c r="C6611" s="23" t="s">
        <v>977</v>
      </c>
      <c r="D6611" s="23" t="s">
        <v>2189</v>
      </c>
      <c r="E6611" s="21" t="s">
        <v>141</v>
      </c>
      <c r="F6611" s="21" t="s">
        <v>0</v>
      </c>
      <c r="G6611" s="150" t="s">
        <v>0</v>
      </c>
      <c r="H6611" s="21" t="s">
        <v>23</v>
      </c>
      <c r="I6611" s="66">
        <f t="shared" si="4537"/>
        <v>142875</v>
      </c>
      <c r="J6611" s="66">
        <f t="shared" ref="J6611:P6611" si="4554">SUM(J6612:J6620)</f>
        <v>80985</v>
      </c>
      <c r="K6611" s="66">
        <f t="shared" si="4539"/>
        <v>61890</v>
      </c>
      <c r="L6611" s="66">
        <f t="shared" si="4554"/>
        <v>29400</v>
      </c>
      <c r="M6611" s="66">
        <f t="shared" si="4554"/>
        <v>4389</v>
      </c>
      <c r="N6611" s="66">
        <f t="shared" si="4554"/>
        <v>28101</v>
      </c>
      <c r="O6611" s="66">
        <f t="shared" si="4554"/>
        <v>0</v>
      </c>
      <c r="P6611" s="66">
        <f t="shared" si="4554"/>
        <v>0</v>
      </c>
      <c r="Q6611" s="66">
        <f>SUM(Q6612:Q6620)</f>
        <v>146806</v>
      </c>
      <c r="R6611" s="66">
        <f>SUM(R6612:R6620)</f>
        <v>81001</v>
      </c>
      <c r="S6611" s="66">
        <f>SUM(S6612:S6620)</f>
        <v>70072</v>
      </c>
      <c r="T6611" s="66">
        <f t="shared" ref="T6611:X6611" si="4555">SUM(T6612:T6620)</f>
        <v>10929</v>
      </c>
      <c r="U6611" s="66">
        <f t="shared" si="4555"/>
        <v>6619</v>
      </c>
      <c r="V6611" s="66">
        <f t="shared" si="4555"/>
        <v>4310</v>
      </c>
      <c r="W6611" s="66">
        <f t="shared" si="4555"/>
        <v>0</v>
      </c>
      <c r="X6611" s="66">
        <f t="shared" si="4555"/>
        <v>81001</v>
      </c>
      <c r="Y6611" s="208">
        <f t="shared" si="4546"/>
        <v>100</v>
      </c>
    </row>
    <row r="6612" spans="1:25">
      <c r="A6612" s="23" t="s">
        <v>2045</v>
      </c>
      <c r="B6612" s="23" t="s">
        <v>172</v>
      </c>
      <c r="C6612" s="23" t="s">
        <v>977</v>
      </c>
      <c r="D6612" s="23" t="s">
        <v>2189</v>
      </c>
      <c r="E6612" s="22">
        <v>6131</v>
      </c>
      <c r="F6612" s="23"/>
      <c r="G6612" s="128" t="s">
        <v>3150</v>
      </c>
      <c r="H6612" s="32" t="s">
        <v>24</v>
      </c>
      <c r="I6612" s="44">
        <f t="shared" si="4537"/>
        <v>3500</v>
      </c>
      <c r="J6612" s="44">
        <v>3500</v>
      </c>
      <c r="K6612" s="44">
        <f t="shared" si="4539"/>
        <v>0</v>
      </c>
      <c r="L6612" s="44">
        <v>0</v>
      </c>
      <c r="M6612" s="44">
        <v>0</v>
      </c>
      <c r="N6612" s="44">
        <v>0</v>
      </c>
      <c r="O6612" s="44">
        <v>0</v>
      </c>
      <c r="P6612" s="44">
        <v>0</v>
      </c>
      <c r="Q6612" s="44">
        <v>500</v>
      </c>
      <c r="R6612" s="44">
        <v>500</v>
      </c>
      <c r="S6612" s="44">
        <v>500</v>
      </c>
      <c r="T6612" s="44">
        <f t="shared" si="4549"/>
        <v>0</v>
      </c>
      <c r="U6612" s="44"/>
      <c r="V6612" s="44"/>
      <c r="W6612" s="44"/>
      <c r="X6612" s="44">
        <f t="shared" si="4550"/>
        <v>500</v>
      </c>
      <c r="Y6612" s="209">
        <f t="shared" si="4546"/>
        <v>100</v>
      </c>
    </row>
    <row r="6613" spans="1:25">
      <c r="A6613" s="23" t="s">
        <v>2045</v>
      </c>
      <c r="B6613" s="23" t="s">
        <v>172</v>
      </c>
      <c r="C6613" s="23" t="s">
        <v>977</v>
      </c>
      <c r="D6613" s="23" t="s">
        <v>2189</v>
      </c>
      <c r="E6613" s="22">
        <v>6132</v>
      </c>
      <c r="F6613" s="23"/>
      <c r="G6613" s="128" t="s">
        <v>3150</v>
      </c>
      <c r="H6613" s="32" t="s">
        <v>25</v>
      </c>
      <c r="I6613" s="44">
        <f t="shared" si="4537"/>
        <v>9000</v>
      </c>
      <c r="J6613" s="44">
        <v>9000</v>
      </c>
      <c r="K6613" s="44">
        <f t="shared" si="4539"/>
        <v>0</v>
      </c>
      <c r="L6613" s="44">
        <v>0</v>
      </c>
      <c r="M6613" s="44">
        <v>0</v>
      </c>
      <c r="N6613" s="44">
        <v>0</v>
      </c>
      <c r="O6613" s="44">
        <v>0</v>
      </c>
      <c r="P6613" s="44">
        <v>0</v>
      </c>
      <c r="Q6613" s="44">
        <v>9000</v>
      </c>
      <c r="R6613" s="44">
        <v>9000</v>
      </c>
      <c r="S6613" s="44">
        <v>9000</v>
      </c>
      <c r="T6613" s="44">
        <f t="shared" si="4549"/>
        <v>0</v>
      </c>
      <c r="U6613" s="44">
        <v>0</v>
      </c>
      <c r="V6613" s="44">
        <v>0</v>
      </c>
      <c r="W6613" s="44">
        <v>0</v>
      </c>
      <c r="X6613" s="44">
        <f t="shared" si="4550"/>
        <v>9000</v>
      </c>
      <c r="Y6613" s="209">
        <f t="shared" si="4546"/>
        <v>100</v>
      </c>
    </row>
    <row r="6614" spans="1:25">
      <c r="A6614" s="23" t="s">
        <v>2045</v>
      </c>
      <c r="B6614" s="23" t="s">
        <v>172</v>
      </c>
      <c r="C6614" s="23" t="s">
        <v>977</v>
      </c>
      <c r="D6614" s="23" t="s">
        <v>2189</v>
      </c>
      <c r="E6614" s="22">
        <v>6133</v>
      </c>
      <c r="F6614" s="23"/>
      <c r="G6614" s="128" t="s">
        <v>3150</v>
      </c>
      <c r="H6614" s="32" t="s">
        <v>26</v>
      </c>
      <c r="I6614" s="44">
        <f t="shared" si="4537"/>
        <v>4500</v>
      </c>
      <c r="J6614" s="44">
        <v>4500</v>
      </c>
      <c r="K6614" s="44">
        <f t="shared" si="4539"/>
        <v>0</v>
      </c>
      <c r="L6614" s="44">
        <v>0</v>
      </c>
      <c r="M6614" s="44">
        <v>0</v>
      </c>
      <c r="N6614" s="44">
        <v>0</v>
      </c>
      <c r="O6614" s="44">
        <v>0</v>
      </c>
      <c r="P6614" s="44">
        <v>0</v>
      </c>
      <c r="Q6614" s="44">
        <v>7500</v>
      </c>
      <c r="R6614" s="44">
        <v>7500</v>
      </c>
      <c r="S6614" s="44">
        <v>7500</v>
      </c>
      <c r="T6614" s="44">
        <f t="shared" si="4549"/>
        <v>0</v>
      </c>
      <c r="U6614" s="44">
        <v>0</v>
      </c>
      <c r="V6614" s="44">
        <v>0</v>
      </c>
      <c r="W6614" s="44">
        <v>0</v>
      </c>
      <c r="X6614" s="44">
        <f t="shared" si="4550"/>
        <v>7500</v>
      </c>
      <c r="Y6614" s="209">
        <f t="shared" si="4546"/>
        <v>100</v>
      </c>
    </row>
    <row r="6615" spans="1:25">
      <c r="A6615" s="23" t="s">
        <v>2045</v>
      </c>
      <c r="B6615" s="23" t="s">
        <v>172</v>
      </c>
      <c r="C6615" s="23" t="s">
        <v>977</v>
      </c>
      <c r="D6615" s="23" t="s">
        <v>2189</v>
      </c>
      <c r="E6615" s="22">
        <v>6134</v>
      </c>
      <c r="F6615" s="23"/>
      <c r="G6615" s="128" t="s">
        <v>3150</v>
      </c>
      <c r="H6615" s="32" t="s">
        <v>27</v>
      </c>
      <c r="I6615" s="44">
        <f t="shared" si="4537"/>
        <v>6000</v>
      </c>
      <c r="J6615" s="44">
        <v>6000</v>
      </c>
      <c r="K6615" s="44">
        <f t="shared" si="4539"/>
        <v>0</v>
      </c>
      <c r="L6615" s="44">
        <v>0</v>
      </c>
      <c r="M6615" s="44">
        <v>0</v>
      </c>
      <c r="N6615" s="44">
        <v>0</v>
      </c>
      <c r="O6615" s="44">
        <v>0</v>
      </c>
      <c r="P6615" s="44">
        <v>0</v>
      </c>
      <c r="Q6615" s="44">
        <v>6000</v>
      </c>
      <c r="R6615" s="44">
        <v>6000</v>
      </c>
      <c r="S6615" s="44">
        <v>4500</v>
      </c>
      <c r="T6615" s="44">
        <f t="shared" si="4549"/>
        <v>1500</v>
      </c>
      <c r="U6615" s="44">
        <v>750</v>
      </c>
      <c r="V6615" s="44">
        <v>750</v>
      </c>
      <c r="W6615" s="44">
        <v>0</v>
      </c>
      <c r="X6615" s="44">
        <f t="shared" si="4550"/>
        <v>6000</v>
      </c>
      <c r="Y6615" s="209">
        <f t="shared" si="4546"/>
        <v>100</v>
      </c>
    </row>
    <row r="6616" spans="1:25">
      <c r="A6616" s="23" t="s">
        <v>2045</v>
      </c>
      <c r="B6616" s="23" t="s">
        <v>172</v>
      </c>
      <c r="C6616" s="23" t="s">
        <v>977</v>
      </c>
      <c r="D6616" s="23" t="s">
        <v>2189</v>
      </c>
      <c r="E6616" s="22">
        <v>6135</v>
      </c>
      <c r="F6616" s="23"/>
      <c r="G6616" s="128" t="s">
        <v>3150</v>
      </c>
      <c r="H6616" s="32" t="s">
        <v>28</v>
      </c>
      <c r="I6616" s="44">
        <f t="shared" si="4537"/>
        <v>400</v>
      </c>
      <c r="J6616" s="44">
        <v>400</v>
      </c>
      <c r="K6616" s="44">
        <f t="shared" si="4539"/>
        <v>0</v>
      </c>
      <c r="L6616" s="44">
        <v>0</v>
      </c>
      <c r="M6616" s="44">
        <v>0</v>
      </c>
      <c r="N6616" s="44">
        <v>0</v>
      </c>
      <c r="O6616" s="44">
        <v>0</v>
      </c>
      <c r="P6616" s="44">
        <v>0</v>
      </c>
      <c r="Q6616" s="44">
        <v>400</v>
      </c>
      <c r="R6616" s="44">
        <v>400</v>
      </c>
      <c r="S6616" s="44">
        <v>400</v>
      </c>
      <c r="T6616" s="44">
        <f t="shared" si="4549"/>
        <v>0</v>
      </c>
      <c r="U6616" s="44"/>
      <c r="V6616" s="44"/>
      <c r="W6616" s="44"/>
      <c r="X6616" s="44">
        <f t="shared" si="4550"/>
        <v>400</v>
      </c>
      <c r="Y6616" s="209">
        <f t="shared" si="4546"/>
        <v>100</v>
      </c>
    </row>
    <row r="6617" spans="1:25">
      <c r="A6617" s="23" t="s">
        <v>2045</v>
      </c>
      <c r="B6617" s="23" t="s">
        <v>172</v>
      </c>
      <c r="C6617" s="23" t="s">
        <v>977</v>
      </c>
      <c r="D6617" s="23" t="s">
        <v>2189</v>
      </c>
      <c r="E6617" s="22">
        <v>6136</v>
      </c>
      <c r="F6617" s="23"/>
      <c r="G6617" s="128" t="s">
        <v>3150</v>
      </c>
      <c r="H6617" s="32" t="s">
        <v>29</v>
      </c>
      <c r="I6617" s="44">
        <f t="shared" si="4537"/>
        <v>6000</v>
      </c>
      <c r="J6617" s="44">
        <v>6000</v>
      </c>
      <c r="K6617" s="44">
        <f t="shared" si="4539"/>
        <v>0</v>
      </c>
      <c r="L6617" s="44">
        <v>0</v>
      </c>
      <c r="M6617" s="44">
        <v>0</v>
      </c>
      <c r="N6617" s="44">
        <v>0</v>
      </c>
      <c r="O6617" s="44">
        <v>0</v>
      </c>
      <c r="P6617" s="44">
        <v>0</v>
      </c>
      <c r="Q6617" s="44">
        <v>8000</v>
      </c>
      <c r="R6617" s="44">
        <v>6000</v>
      </c>
      <c r="S6617" s="44">
        <v>4500</v>
      </c>
      <c r="T6617" s="44">
        <f t="shared" si="4549"/>
        <v>1500</v>
      </c>
      <c r="U6617" s="44">
        <v>750</v>
      </c>
      <c r="V6617" s="44">
        <v>750</v>
      </c>
      <c r="W6617" s="44"/>
      <c r="X6617" s="44">
        <f t="shared" si="4550"/>
        <v>6000</v>
      </c>
      <c r="Y6617" s="209">
        <f t="shared" si="4546"/>
        <v>100</v>
      </c>
    </row>
    <row r="6618" spans="1:25">
      <c r="A6618" s="23" t="s">
        <v>2045</v>
      </c>
      <c r="B6618" s="23" t="s">
        <v>172</v>
      </c>
      <c r="C6618" s="23" t="s">
        <v>977</v>
      </c>
      <c r="D6618" s="23" t="s">
        <v>2189</v>
      </c>
      <c r="E6618" s="22">
        <v>6137</v>
      </c>
      <c r="F6618" s="23"/>
      <c r="G6618" s="128" t="s">
        <v>3150</v>
      </c>
      <c r="H6618" s="32" t="s">
        <v>30</v>
      </c>
      <c r="I6618" s="44">
        <f t="shared" si="4537"/>
        <v>12561</v>
      </c>
      <c r="J6618" s="44">
        <v>7500</v>
      </c>
      <c r="K6618" s="44">
        <f t="shared" si="4539"/>
        <v>5061</v>
      </c>
      <c r="L6618" s="44">
        <v>0</v>
      </c>
      <c r="M6618" s="44">
        <v>0</v>
      </c>
      <c r="N6618" s="44">
        <v>5061</v>
      </c>
      <c r="O6618" s="44">
        <v>0</v>
      </c>
      <c r="P6618" s="44">
        <v>0</v>
      </c>
      <c r="Q6618" s="44">
        <v>12561</v>
      </c>
      <c r="R6618" s="44">
        <v>7500</v>
      </c>
      <c r="S6618" s="44">
        <v>6500</v>
      </c>
      <c r="T6618" s="44">
        <f t="shared" si="4549"/>
        <v>1000</v>
      </c>
      <c r="U6618" s="44">
        <v>1000</v>
      </c>
      <c r="V6618" s="44"/>
      <c r="W6618" s="44"/>
      <c r="X6618" s="44">
        <f t="shared" si="4550"/>
        <v>7500</v>
      </c>
      <c r="Y6618" s="209">
        <f t="shared" si="4546"/>
        <v>100</v>
      </c>
    </row>
    <row r="6619" spans="1:25">
      <c r="A6619" s="23" t="s">
        <v>2045</v>
      </c>
      <c r="B6619" s="23" t="s">
        <v>172</v>
      </c>
      <c r="C6619" s="23" t="s">
        <v>977</v>
      </c>
      <c r="D6619" s="23" t="s">
        <v>2189</v>
      </c>
      <c r="E6619" s="22">
        <v>6138</v>
      </c>
      <c r="F6619" s="23"/>
      <c r="G6619" s="128" t="s">
        <v>3150</v>
      </c>
      <c r="H6619" s="32" t="s">
        <v>31</v>
      </c>
      <c r="I6619" s="44">
        <f t="shared" si="4537"/>
        <v>550</v>
      </c>
      <c r="J6619" s="44">
        <v>550</v>
      </c>
      <c r="K6619" s="44">
        <f t="shared" si="4539"/>
        <v>0</v>
      </c>
      <c r="L6619" s="44">
        <v>0</v>
      </c>
      <c r="M6619" s="44">
        <v>0</v>
      </c>
      <c r="N6619" s="44">
        <v>0</v>
      </c>
      <c r="O6619" s="44">
        <v>0</v>
      </c>
      <c r="P6619" s="44">
        <v>0</v>
      </c>
      <c r="Q6619" s="44">
        <v>550</v>
      </c>
      <c r="R6619" s="44">
        <v>550</v>
      </c>
      <c r="S6619" s="44">
        <v>550</v>
      </c>
      <c r="T6619" s="44">
        <f t="shared" si="4549"/>
        <v>0</v>
      </c>
      <c r="U6619" s="44">
        <v>0</v>
      </c>
      <c r="V6619" s="44"/>
      <c r="W6619" s="44"/>
      <c r="X6619" s="44">
        <f t="shared" si="4550"/>
        <v>550</v>
      </c>
      <c r="Y6619" s="209">
        <f t="shared" si="4546"/>
        <v>100</v>
      </c>
    </row>
    <row r="6620" spans="1:25">
      <c r="A6620" s="20" t="s">
        <v>2045</v>
      </c>
      <c r="B6620" s="20" t="s">
        <v>172</v>
      </c>
      <c r="C6620" s="20" t="s">
        <v>977</v>
      </c>
      <c r="D6620" s="20" t="s">
        <v>2189</v>
      </c>
      <c r="E6620" s="20" t="s">
        <v>144</v>
      </c>
      <c r="F6620" s="23" t="s">
        <v>0</v>
      </c>
      <c r="G6620" s="154" t="s">
        <v>0</v>
      </c>
      <c r="H6620" s="21" t="s">
        <v>32</v>
      </c>
      <c r="I6620" s="66">
        <f t="shared" si="4537"/>
        <v>100364</v>
      </c>
      <c r="J6620" s="66">
        <f t="shared" ref="J6620:P6620" si="4556">SUM(J6621:J6623)</f>
        <v>43535</v>
      </c>
      <c r="K6620" s="66">
        <f t="shared" si="4539"/>
        <v>56829</v>
      </c>
      <c r="L6620" s="66">
        <f t="shared" si="4556"/>
        <v>29400</v>
      </c>
      <c r="M6620" s="66">
        <f t="shared" si="4556"/>
        <v>4389</v>
      </c>
      <c r="N6620" s="66">
        <f t="shared" si="4556"/>
        <v>23040</v>
      </c>
      <c r="O6620" s="66">
        <f t="shared" si="4556"/>
        <v>0</v>
      </c>
      <c r="P6620" s="66">
        <f t="shared" si="4556"/>
        <v>0</v>
      </c>
      <c r="Q6620" s="66">
        <f>SUM(Q6621:Q6623)</f>
        <v>102295</v>
      </c>
      <c r="R6620" s="66">
        <f>SUM(R6621:R6623)</f>
        <v>43551</v>
      </c>
      <c r="S6620" s="66">
        <f>SUM(S6621:S6623)</f>
        <v>36622</v>
      </c>
      <c r="T6620" s="66">
        <f t="shared" ref="T6620:X6620" si="4557">SUM(T6621:T6623)</f>
        <v>6929</v>
      </c>
      <c r="U6620" s="66">
        <f t="shared" si="4557"/>
        <v>4119</v>
      </c>
      <c r="V6620" s="66">
        <f t="shared" si="4557"/>
        <v>2810</v>
      </c>
      <c r="W6620" s="66">
        <f t="shared" si="4557"/>
        <v>0</v>
      </c>
      <c r="X6620" s="66">
        <f t="shared" si="4557"/>
        <v>43551</v>
      </c>
      <c r="Y6620" s="208">
        <f t="shared" si="4546"/>
        <v>100</v>
      </c>
    </row>
    <row r="6621" spans="1:25">
      <c r="A6621" s="23" t="s">
        <v>2045</v>
      </c>
      <c r="B6621" s="23" t="s">
        <v>172</v>
      </c>
      <c r="C6621" s="23" t="s">
        <v>977</v>
      </c>
      <c r="D6621" s="23" t="s">
        <v>2189</v>
      </c>
      <c r="E6621" s="22">
        <v>6139</v>
      </c>
      <c r="F6621" s="23"/>
      <c r="G6621" s="128" t="s">
        <v>3150</v>
      </c>
      <c r="H6621" s="32" t="s">
        <v>32</v>
      </c>
      <c r="I6621" s="44">
        <f t="shared" si="4537"/>
        <v>99139</v>
      </c>
      <c r="J6621" s="44">
        <v>42310</v>
      </c>
      <c r="K6621" s="44">
        <f t="shared" si="4539"/>
        <v>56829</v>
      </c>
      <c r="L6621" s="44">
        <v>29400</v>
      </c>
      <c r="M6621" s="44">
        <v>4389</v>
      </c>
      <c r="N6621" s="44">
        <v>23040</v>
      </c>
      <c r="O6621" s="44">
        <v>0</v>
      </c>
      <c r="P6621" s="44">
        <v>0</v>
      </c>
      <c r="Q6621" s="44">
        <v>101054</v>
      </c>
      <c r="R6621" s="44">
        <v>42310</v>
      </c>
      <c r="S6621" s="44">
        <v>35500</v>
      </c>
      <c r="T6621" s="44">
        <f t="shared" si="4549"/>
        <v>6810</v>
      </c>
      <c r="U6621" s="44">
        <v>4000</v>
      </c>
      <c r="V6621" s="44">
        <v>2810</v>
      </c>
      <c r="W6621" s="44"/>
      <c r="X6621" s="44">
        <f t="shared" si="4550"/>
        <v>42310</v>
      </c>
      <c r="Y6621" s="209">
        <f t="shared" si="4546"/>
        <v>100</v>
      </c>
    </row>
    <row r="6622" spans="1:25">
      <c r="A6622" s="23" t="s">
        <v>2045</v>
      </c>
      <c r="B6622" s="23" t="s">
        <v>172</v>
      </c>
      <c r="C6622" s="23" t="s">
        <v>977</v>
      </c>
      <c r="D6622" s="23" t="s">
        <v>2189</v>
      </c>
      <c r="E6622" s="22">
        <v>6139</v>
      </c>
      <c r="F6622" s="23" t="s">
        <v>2195</v>
      </c>
      <c r="G6622" s="128" t="s">
        <v>3150</v>
      </c>
      <c r="H6622" s="32" t="s">
        <v>152</v>
      </c>
      <c r="I6622" s="44">
        <f t="shared" si="4537"/>
        <v>525</v>
      </c>
      <c r="J6622" s="44">
        <v>525</v>
      </c>
      <c r="K6622" s="44">
        <f t="shared" si="4539"/>
        <v>0</v>
      </c>
      <c r="L6622" s="44">
        <v>0</v>
      </c>
      <c r="M6622" s="44">
        <v>0</v>
      </c>
      <c r="N6622" s="44">
        <v>0</v>
      </c>
      <c r="O6622" s="44">
        <v>0</v>
      </c>
      <c r="P6622" s="44">
        <v>0</v>
      </c>
      <c r="Q6622" s="44">
        <v>541</v>
      </c>
      <c r="R6622" s="44">
        <v>541</v>
      </c>
      <c r="S6622" s="44">
        <v>492</v>
      </c>
      <c r="T6622" s="44">
        <f t="shared" si="4549"/>
        <v>49</v>
      </c>
      <c r="U6622" s="44">
        <v>49</v>
      </c>
      <c r="V6622" s="44"/>
      <c r="W6622" s="44"/>
      <c r="X6622" s="44">
        <f t="shared" si="4550"/>
        <v>541</v>
      </c>
      <c r="Y6622" s="209">
        <f t="shared" si="4546"/>
        <v>100</v>
      </c>
    </row>
    <row r="6623" spans="1:25">
      <c r="A6623" s="23" t="s">
        <v>2045</v>
      </c>
      <c r="B6623" s="23" t="s">
        <v>172</v>
      </c>
      <c r="C6623" s="23" t="s">
        <v>977</v>
      </c>
      <c r="D6623" s="23" t="s">
        <v>2189</v>
      </c>
      <c r="E6623" s="22">
        <v>6139</v>
      </c>
      <c r="F6623" s="23" t="s">
        <v>2196</v>
      </c>
      <c r="G6623" s="128" t="s">
        <v>3150</v>
      </c>
      <c r="H6623" s="32" t="s">
        <v>158</v>
      </c>
      <c r="I6623" s="44">
        <f t="shared" si="4537"/>
        <v>700</v>
      </c>
      <c r="J6623" s="44">
        <v>700</v>
      </c>
      <c r="K6623" s="44">
        <f t="shared" si="4539"/>
        <v>0</v>
      </c>
      <c r="L6623" s="44">
        <v>0</v>
      </c>
      <c r="M6623" s="44">
        <v>0</v>
      </c>
      <c r="N6623" s="44">
        <v>0</v>
      </c>
      <c r="O6623" s="44">
        <v>0</v>
      </c>
      <c r="P6623" s="44">
        <v>0</v>
      </c>
      <c r="Q6623" s="44">
        <v>700</v>
      </c>
      <c r="R6623" s="44">
        <v>700</v>
      </c>
      <c r="S6623" s="44">
        <v>630</v>
      </c>
      <c r="T6623" s="44">
        <f t="shared" si="4549"/>
        <v>70</v>
      </c>
      <c r="U6623" s="44">
        <v>70</v>
      </c>
      <c r="V6623" s="44"/>
      <c r="W6623" s="44">
        <v>0</v>
      </c>
      <c r="X6623" s="44">
        <f t="shared" si="4550"/>
        <v>700</v>
      </c>
      <c r="Y6623" s="209">
        <f t="shared" si="4546"/>
        <v>100</v>
      </c>
    </row>
    <row r="6624" spans="1:25" ht="20.399999999999999">
      <c r="A6624" s="20" t="s">
        <v>0</v>
      </c>
      <c r="B6624" s="20" t="s">
        <v>0</v>
      </c>
      <c r="C6624" s="20" t="s">
        <v>0</v>
      </c>
      <c r="D6624" s="21" t="s">
        <v>0</v>
      </c>
      <c r="E6624" s="21" t="s">
        <v>0</v>
      </c>
      <c r="F6624" s="21" t="s">
        <v>0</v>
      </c>
      <c r="G6624" s="150" t="s">
        <v>0</v>
      </c>
      <c r="H6624" s="30" t="s">
        <v>42</v>
      </c>
      <c r="I6624" s="31">
        <f t="shared" si="4537"/>
        <v>100</v>
      </c>
      <c r="J6624" s="31">
        <f t="shared" ref="J6624:X6624" si="4558">SUM(J6625)</f>
        <v>100</v>
      </c>
      <c r="K6624" s="31">
        <f t="shared" si="4539"/>
        <v>0</v>
      </c>
      <c r="L6624" s="31">
        <f t="shared" si="4558"/>
        <v>0</v>
      </c>
      <c r="M6624" s="31">
        <f t="shared" si="4558"/>
        <v>0</v>
      </c>
      <c r="N6624" s="31">
        <f t="shared" si="4558"/>
        <v>0</v>
      </c>
      <c r="O6624" s="31">
        <f t="shared" si="4558"/>
        <v>0</v>
      </c>
      <c r="P6624" s="31">
        <f t="shared" si="4558"/>
        <v>0</v>
      </c>
      <c r="Q6624" s="31">
        <f t="shared" si="4558"/>
        <v>100</v>
      </c>
      <c r="R6624" s="31">
        <f t="shared" si="4558"/>
        <v>100</v>
      </c>
      <c r="S6624" s="31">
        <f t="shared" si="4558"/>
        <v>0</v>
      </c>
      <c r="T6624" s="31">
        <f t="shared" si="4558"/>
        <v>100</v>
      </c>
      <c r="U6624" s="31">
        <f t="shared" si="4558"/>
        <v>100</v>
      </c>
      <c r="V6624" s="31">
        <f t="shared" si="4558"/>
        <v>0</v>
      </c>
      <c r="W6624" s="31">
        <f t="shared" si="4558"/>
        <v>0</v>
      </c>
      <c r="X6624" s="31">
        <f t="shared" si="4558"/>
        <v>100</v>
      </c>
      <c r="Y6624" s="220">
        <f t="shared" si="4546"/>
        <v>100</v>
      </c>
    </row>
    <row r="6625" spans="1:25">
      <c r="A6625" s="23" t="s">
        <v>2045</v>
      </c>
      <c r="B6625" s="23" t="s">
        <v>172</v>
      </c>
      <c r="C6625" s="23" t="s">
        <v>977</v>
      </c>
      <c r="D6625" s="23" t="s">
        <v>2189</v>
      </c>
      <c r="E6625" s="21" t="s">
        <v>159</v>
      </c>
      <c r="F6625" s="21" t="s">
        <v>0</v>
      </c>
      <c r="G6625" s="150" t="s">
        <v>0</v>
      </c>
      <c r="H6625" s="21" t="s">
        <v>34</v>
      </c>
      <c r="I6625" s="66">
        <f t="shared" si="4537"/>
        <v>100</v>
      </c>
      <c r="J6625" s="66">
        <f t="shared" ref="J6625:P6625" si="4559">SUM(J6626:J6627)</f>
        <v>100</v>
      </c>
      <c r="K6625" s="66">
        <f t="shared" si="4539"/>
        <v>0</v>
      </c>
      <c r="L6625" s="66">
        <f t="shared" si="4559"/>
        <v>0</v>
      </c>
      <c r="M6625" s="66">
        <f t="shared" si="4559"/>
        <v>0</v>
      </c>
      <c r="N6625" s="66">
        <f t="shared" si="4559"/>
        <v>0</v>
      </c>
      <c r="O6625" s="66">
        <f t="shared" si="4559"/>
        <v>0</v>
      </c>
      <c r="P6625" s="66">
        <f t="shared" si="4559"/>
        <v>0</v>
      </c>
      <c r="Q6625" s="66">
        <f>SUM(Q6626:Q6627)</f>
        <v>100</v>
      </c>
      <c r="R6625" s="66">
        <f>SUM(R6626:R6627)</f>
        <v>100</v>
      </c>
      <c r="S6625" s="66">
        <f>SUM(S6626:S6627)</f>
        <v>0</v>
      </c>
      <c r="T6625" s="66">
        <f t="shared" ref="T6625:X6625" si="4560">SUM(T6626:T6627)</f>
        <v>100</v>
      </c>
      <c r="U6625" s="66">
        <f t="shared" si="4560"/>
        <v>100</v>
      </c>
      <c r="V6625" s="66">
        <f t="shared" si="4560"/>
        <v>0</v>
      </c>
      <c r="W6625" s="66">
        <f t="shared" si="4560"/>
        <v>0</v>
      </c>
      <c r="X6625" s="66">
        <f t="shared" si="4560"/>
        <v>100</v>
      </c>
      <c r="Y6625" s="208">
        <f t="shared" si="4546"/>
        <v>100</v>
      </c>
    </row>
    <row r="6626" spans="1:25">
      <c r="A6626" s="23" t="s">
        <v>2045</v>
      </c>
      <c r="B6626" s="23" t="s">
        <v>172</v>
      </c>
      <c r="C6626" s="23" t="s">
        <v>977</v>
      </c>
      <c r="D6626" s="23" t="s">
        <v>2189</v>
      </c>
      <c r="E6626" s="22">
        <v>6143</v>
      </c>
      <c r="F6626" s="23"/>
      <c r="G6626" s="128" t="s">
        <v>3150</v>
      </c>
      <c r="H6626" s="32" t="s">
        <v>37</v>
      </c>
      <c r="I6626" s="44">
        <f t="shared" si="4537"/>
        <v>0</v>
      </c>
      <c r="J6626" s="44">
        <v>0</v>
      </c>
      <c r="K6626" s="44">
        <f t="shared" si="4539"/>
        <v>0</v>
      </c>
      <c r="L6626" s="44">
        <v>0</v>
      </c>
      <c r="M6626" s="44">
        <v>0</v>
      </c>
      <c r="N6626" s="44">
        <v>0</v>
      </c>
      <c r="O6626" s="44">
        <v>0</v>
      </c>
      <c r="P6626" s="44">
        <v>0</v>
      </c>
      <c r="Q6626" s="44">
        <v>0</v>
      </c>
      <c r="R6626" s="44">
        <v>0</v>
      </c>
      <c r="S6626" s="44">
        <v>0</v>
      </c>
      <c r="T6626" s="44">
        <f t="shared" si="4549"/>
        <v>0</v>
      </c>
      <c r="U6626" s="44"/>
      <c r="V6626" s="44"/>
      <c r="W6626" s="44"/>
      <c r="X6626" s="44">
        <f t="shared" si="4550"/>
        <v>0</v>
      </c>
      <c r="Y6626" s="209">
        <f t="shared" si="4546"/>
        <v>0</v>
      </c>
    </row>
    <row r="6627" spans="1:25">
      <c r="A6627" s="23" t="s">
        <v>2045</v>
      </c>
      <c r="B6627" s="23" t="s">
        <v>172</v>
      </c>
      <c r="C6627" s="23" t="s">
        <v>977</v>
      </c>
      <c r="D6627" s="23" t="s">
        <v>2189</v>
      </c>
      <c r="E6627" s="22">
        <v>6148</v>
      </c>
      <c r="F6627" s="23"/>
      <c r="G6627" s="128" t="s">
        <v>3150</v>
      </c>
      <c r="H6627" s="32" t="s">
        <v>41</v>
      </c>
      <c r="I6627" s="44">
        <f t="shared" si="4537"/>
        <v>100</v>
      </c>
      <c r="J6627" s="44">
        <v>100</v>
      </c>
      <c r="K6627" s="44">
        <f t="shared" si="4539"/>
        <v>0</v>
      </c>
      <c r="L6627" s="44">
        <v>0</v>
      </c>
      <c r="M6627" s="44">
        <v>0</v>
      </c>
      <c r="N6627" s="44">
        <v>0</v>
      </c>
      <c r="O6627" s="44">
        <v>0</v>
      </c>
      <c r="P6627" s="44">
        <v>0</v>
      </c>
      <c r="Q6627" s="44">
        <v>100</v>
      </c>
      <c r="R6627" s="44">
        <v>100</v>
      </c>
      <c r="S6627" s="44">
        <v>0</v>
      </c>
      <c r="T6627" s="44">
        <f t="shared" si="4549"/>
        <v>100</v>
      </c>
      <c r="U6627" s="44">
        <v>100</v>
      </c>
      <c r="V6627" s="44"/>
      <c r="W6627" s="44"/>
      <c r="X6627" s="44">
        <f t="shared" si="4550"/>
        <v>100</v>
      </c>
      <c r="Y6627" s="209">
        <f t="shared" si="4546"/>
        <v>100</v>
      </c>
    </row>
    <row r="6628" spans="1:25" ht="20.399999999999999">
      <c r="A6628" s="20" t="s">
        <v>0</v>
      </c>
      <c r="B6628" s="20" t="s">
        <v>0</v>
      </c>
      <c r="C6628" s="20" t="s">
        <v>0</v>
      </c>
      <c r="D6628" s="21" t="s">
        <v>0</v>
      </c>
      <c r="E6628" s="21" t="s">
        <v>0</v>
      </c>
      <c r="F6628" s="21" t="s">
        <v>0</v>
      </c>
      <c r="G6628" s="150" t="s">
        <v>0</v>
      </c>
      <c r="H6628" s="30" t="s">
        <v>60</v>
      </c>
      <c r="I6628" s="31">
        <f t="shared" si="4537"/>
        <v>6100</v>
      </c>
      <c r="J6628" s="31">
        <f t="shared" ref="J6628:X6628" si="4561">SUM(J6629)</f>
        <v>4000</v>
      </c>
      <c r="K6628" s="31">
        <f t="shared" si="4539"/>
        <v>2100</v>
      </c>
      <c r="L6628" s="31">
        <f t="shared" si="4561"/>
        <v>2100</v>
      </c>
      <c r="M6628" s="31">
        <f t="shared" si="4561"/>
        <v>0</v>
      </c>
      <c r="N6628" s="31">
        <f t="shared" si="4561"/>
        <v>0</v>
      </c>
      <c r="O6628" s="31">
        <f t="shared" si="4561"/>
        <v>0</v>
      </c>
      <c r="P6628" s="31">
        <f t="shared" si="4561"/>
        <v>0</v>
      </c>
      <c r="Q6628" s="31">
        <f t="shared" si="4561"/>
        <v>24438</v>
      </c>
      <c r="R6628" s="31">
        <f t="shared" si="4561"/>
        <v>4000</v>
      </c>
      <c r="S6628" s="31">
        <f t="shared" si="4561"/>
        <v>4000</v>
      </c>
      <c r="T6628" s="31">
        <f t="shared" si="4561"/>
        <v>0</v>
      </c>
      <c r="U6628" s="31">
        <f t="shared" si="4561"/>
        <v>0</v>
      </c>
      <c r="V6628" s="31">
        <f t="shared" si="4561"/>
        <v>0</v>
      </c>
      <c r="W6628" s="31">
        <f t="shared" si="4561"/>
        <v>0</v>
      </c>
      <c r="X6628" s="31">
        <f t="shared" si="4561"/>
        <v>4000</v>
      </c>
      <c r="Y6628" s="220">
        <f t="shared" si="4546"/>
        <v>100</v>
      </c>
    </row>
    <row r="6629" spans="1:25">
      <c r="A6629" s="23" t="s">
        <v>2045</v>
      </c>
      <c r="B6629" s="23" t="s">
        <v>172</v>
      </c>
      <c r="C6629" s="23" t="s">
        <v>977</v>
      </c>
      <c r="D6629" s="23" t="s">
        <v>2189</v>
      </c>
      <c r="E6629" s="21" t="s">
        <v>166</v>
      </c>
      <c r="F6629" s="21" t="s">
        <v>0</v>
      </c>
      <c r="G6629" s="150" t="s">
        <v>0</v>
      </c>
      <c r="H6629" s="21" t="s">
        <v>53</v>
      </c>
      <c r="I6629" s="66">
        <f t="shared" si="4537"/>
        <v>6100</v>
      </c>
      <c r="J6629" s="66">
        <f t="shared" ref="J6629:P6629" si="4562">SUM(J6630:J6631)</f>
        <v>4000</v>
      </c>
      <c r="K6629" s="66">
        <f t="shared" si="4539"/>
        <v>2100</v>
      </c>
      <c r="L6629" s="66">
        <f t="shared" si="4562"/>
        <v>2100</v>
      </c>
      <c r="M6629" s="66">
        <f t="shared" si="4562"/>
        <v>0</v>
      </c>
      <c r="N6629" s="66">
        <f t="shared" si="4562"/>
        <v>0</v>
      </c>
      <c r="O6629" s="66">
        <f t="shared" si="4562"/>
        <v>0</v>
      </c>
      <c r="P6629" s="66">
        <f t="shared" si="4562"/>
        <v>0</v>
      </c>
      <c r="Q6629" s="66">
        <f>SUM(Q6630:Q6631)</f>
        <v>24438</v>
      </c>
      <c r="R6629" s="66">
        <f>SUM(R6630:R6631)</f>
        <v>4000</v>
      </c>
      <c r="S6629" s="66">
        <f>SUM(S6630:S6631)</f>
        <v>4000</v>
      </c>
      <c r="T6629" s="66">
        <f t="shared" ref="T6629:X6629" si="4563">SUM(T6630:T6631)</f>
        <v>0</v>
      </c>
      <c r="U6629" s="66">
        <f t="shared" si="4563"/>
        <v>0</v>
      </c>
      <c r="V6629" s="66">
        <f t="shared" si="4563"/>
        <v>0</v>
      </c>
      <c r="W6629" s="66">
        <f t="shared" si="4563"/>
        <v>0</v>
      </c>
      <c r="X6629" s="66">
        <f t="shared" si="4563"/>
        <v>4000</v>
      </c>
      <c r="Y6629" s="208">
        <f t="shared" si="4546"/>
        <v>100</v>
      </c>
    </row>
    <row r="6630" spans="1:25">
      <c r="A6630" s="23" t="s">
        <v>2045</v>
      </c>
      <c r="B6630" s="23" t="s">
        <v>172</v>
      </c>
      <c r="C6630" s="23" t="s">
        <v>977</v>
      </c>
      <c r="D6630" s="23" t="s">
        <v>2189</v>
      </c>
      <c r="E6630" s="22">
        <v>8213</v>
      </c>
      <c r="F6630" s="23"/>
      <c r="G6630" s="128" t="s">
        <v>3150</v>
      </c>
      <c r="H6630" s="32" t="s">
        <v>56</v>
      </c>
      <c r="I6630" s="44">
        <f t="shared" si="4537"/>
        <v>5100</v>
      </c>
      <c r="J6630" s="44">
        <v>3000</v>
      </c>
      <c r="K6630" s="44">
        <f t="shared" si="4539"/>
        <v>2100</v>
      </c>
      <c r="L6630" s="44">
        <v>2100</v>
      </c>
      <c r="M6630" s="44">
        <v>0</v>
      </c>
      <c r="N6630" s="44">
        <v>0</v>
      </c>
      <c r="O6630" s="44">
        <v>0</v>
      </c>
      <c r="P6630" s="44">
        <v>0</v>
      </c>
      <c r="Q6630" s="44">
        <v>12100</v>
      </c>
      <c r="R6630" s="44">
        <v>3000</v>
      </c>
      <c r="S6630" s="44">
        <v>3000</v>
      </c>
      <c r="T6630" s="44">
        <f t="shared" si="4549"/>
        <v>0</v>
      </c>
      <c r="U6630" s="44"/>
      <c r="V6630" s="44"/>
      <c r="W6630" s="44"/>
      <c r="X6630" s="44">
        <f t="shared" si="4550"/>
        <v>3000</v>
      </c>
      <c r="Y6630" s="209">
        <f t="shared" si="4546"/>
        <v>100</v>
      </c>
    </row>
    <row r="6631" spans="1:25">
      <c r="A6631" s="23" t="s">
        <v>2045</v>
      </c>
      <c r="B6631" s="23" t="s">
        <v>172</v>
      </c>
      <c r="C6631" s="23" t="s">
        <v>977</v>
      </c>
      <c r="D6631" s="23" t="s">
        <v>2189</v>
      </c>
      <c r="E6631" s="22">
        <v>8216</v>
      </c>
      <c r="F6631" s="23"/>
      <c r="G6631" s="128" t="s">
        <v>3150</v>
      </c>
      <c r="H6631" s="32" t="s">
        <v>59</v>
      </c>
      <c r="I6631" s="44">
        <f t="shared" si="4537"/>
        <v>1000</v>
      </c>
      <c r="J6631" s="44">
        <v>1000</v>
      </c>
      <c r="K6631" s="44">
        <f t="shared" si="4539"/>
        <v>0</v>
      </c>
      <c r="L6631" s="44">
        <v>0</v>
      </c>
      <c r="M6631" s="44">
        <v>0</v>
      </c>
      <c r="N6631" s="44">
        <v>0</v>
      </c>
      <c r="O6631" s="44">
        <v>0</v>
      </c>
      <c r="P6631" s="44">
        <v>0</v>
      </c>
      <c r="Q6631" s="44">
        <v>12338</v>
      </c>
      <c r="R6631" s="44">
        <v>1000</v>
      </c>
      <c r="S6631" s="44">
        <v>1000</v>
      </c>
      <c r="T6631" s="44">
        <f t="shared" si="4549"/>
        <v>0</v>
      </c>
      <c r="U6631" s="44"/>
      <c r="V6631" s="44"/>
      <c r="W6631" s="44"/>
      <c r="X6631" s="44">
        <f t="shared" si="4550"/>
        <v>1000</v>
      </c>
      <c r="Y6631" s="209">
        <f t="shared" si="4546"/>
        <v>100</v>
      </c>
    </row>
    <row r="6632" spans="1:25">
      <c r="A6632" s="32" t="s">
        <v>0</v>
      </c>
      <c r="B6632" s="32" t="s">
        <v>0</v>
      </c>
      <c r="C6632" s="32" t="s">
        <v>0</v>
      </c>
      <c r="D6632" s="32" t="s">
        <v>0</v>
      </c>
      <c r="E6632" s="32" t="s">
        <v>0</v>
      </c>
      <c r="F6632" s="32" t="s">
        <v>0</v>
      </c>
      <c r="G6632" s="154" t="s">
        <v>0</v>
      </c>
      <c r="H6632" s="30" t="s">
        <v>2197</v>
      </c>
      <c r="I6632" s="31">
        <f t="shared" si="4537"/>
        <v>313790</v>
      </c>
      <c r="J6632" s="31">
        <f t="shared" ref="J6632:P6632" si="4564">SUM(J6628,J6624,J6601)</f>
        <v>249800</v>
      </c>
      <c r="K6632" s="31">
        <f t="shared" si="4539"/>
        <v>63990</v>
      </c>
      <c r="L6632" s="31">
        <f t="shared" si="4564"/>
        <v>31500</v>
      </c>
      <c r="M6632" s="31">
        <f t="shared" si="4564"/>
        <v>4389</v>
      </c>
      <c r="N6632" s="31">
        <f t="shared" si="4564"/>
        <v>28101</v>
      </c>
      <c r="O6632" s="31">
        <f t="shared" si="4564"/>
        <v>0</v>
      </c>
      <c r="P6632" s="31">
        <f t="shared" si="4564"/>
        <v>0</v>
      </c>
      <c r="Q6632" s="31">
        <f>SUM(Q6628,Q6624,Q6601)</f>
        <v>341571</v>
      </c>
      <c r="R6632" s="31">
        <f>SUM(R6628,R6624,R6601)</f>
        <v>255328</v>
      </c>
      <c r="S6632" s="31">
        <f>SUM(S6628,S6624,S6601)</f>
        <v>224561</v>
      </c>
      <c r="T6632" s="31">
        <f t="shared" ref="T6632:X6632" si="4565">SUM(T6628,T6624,T6601)</f>
        <v>30767</v>
      </c>
      <c r="U6632" s="31">
        <f t="shared" si="4565"/>
        <v>17312</v>
      </c>
      <c r="V6632" s="31">
        <f t="shared" si="4565"/>
        <v>12469</v>
      </c>
      <c r="W6632" s="31">
        <f t="shared" si="4565"/>
        <v>986</v>
      </c>
      <c r="X6632" s="31">
        <f t="shared" si="4565"/>
        <v>255328</v>
      </c>
      <c r="Y6632" s="220">
        <f t="shared" si="4546"/>
        <v>100</v>
      </c>
    </row>
    <row r="6633" spans="1:25" ht="15" thickBot="1">
      <c r="A6633" s="32" t="s">
        <v>0</v>
      </c>
      <c r="B6633" s="32" t="s">
        <v>0</v>
      </c>
      <c r="C6633" s="32" t="s">
        <v>0</v>
      </c>
      <c r="D6633" s="32" t="s">
        <v>0</v>
      </c>
      <c r="E6633" s="32" t="s">
        <v>0</v>
      </c>
      <c r="F6633" s="32" t="s">
        <v>0</v>
      </c>
      <c r="G6633" s="154" t="s">
        <v>0</v>
      </c>
      <c r="H6633" s="21" t="s">
        <v>170</v>
      </c>
      <c r="I6633" s="66">
        <f t="shared" si="4537"/>
        <v>5</v>
      </c>
      <c r="J6633" s="66">
        <v>5</v>
      </c>
      <c r="K6633" s="66">
        <f t="shared" si="4539"/>
        <v>0</v>
      </c>
      <c r="L6633" s="66" t="s">
        <v>0</v>
      </c>
      <c r="M6633" s="66" t="s">
        <v>0</v>
      </c>
      <c r="N6633" s="66" t="s">
        <v>0</v>
      </c>
      <c r="O6633" s="66" t="s">
        <v>0</v>
      </c>
      <c r="P6633" s="66" t="s">
        <v>0</v>
      </c>
      <c r="Q6633" s="66">
        <v>0</v>
      </c>
      <c r="R6633" s="66"/>
      <c r="S6633" s="66"/>
      <c r="T6633" s="66"/>
      <c r="U6633" s="66"/>
      <c r="V6633" s="66"/>
      <c r="W6633" s="66"/>
      <c r="X6633" s="66"/>
      <c r="Y6633" s="208">
        <v>0</v>
      </c>
    </row>
    <row r="6634" spans="1:25" ht="41.4" thickBot="1">
      <c r="A6634" s="252" t="s">
        <v>0</v>
      </c>
      <c r="B6634" s="252" t="s">
        <v>0</v>
      </c>
      <c r="C6634" s="252" t="s">
        <v>0</v>
      </c>
      <c r="D6634" s="252" t="s">
        <v>0</v>
      </c>
      <c r="E6634" s="252" t="s">
        <v>0</v>
      </c>
      <c r="F6634" s="252" t="s">
        <v>0</v>
      </c>
      <c r="G6634" s="258" t="s">
        <v>0</v>
      </c>
      <c r="H6634" s="24" t="s">
        <v>72</v>
      </c>
      <c r="I6634" s="1" t="s">
        <v>3093</v>
      </c>
      <c r="J6634" s="1" t="s">
        <v>3130</v>
      </c>
      <c r="K6634" s="1" t="s">
        <v>3</v>
      </c>
      <c r="L6634" s="1" t="s">
        <v>4</v>
      </c>
      <c r="M6634" s="1" t="s">
        <v>5</v>
      </c>
      <c r="N6634" s="1" t="s">
        <v>6</v>
      </c>
      <c r="O6634" s="1" t="s">
        <v>7</v>
      </c>
      <c r="P6634" s="1" t="s">
        <v>8</v>
      </c>
      <c r="Q6634" s="1" t="s">
        <v>3344</v>
      </c>
      <c r="R6634" s="1" t="s">
        <v>3427</v>
      </c>
      <c r="S6634" s="1" t="s">
        <v>3447</v>
      </c>
      <c r="T6634" s="1" t="s">
        <v>3448</v>
      </c>
      <c r="U6634" s="1" t="s">
        <v>3452</v>
      </c>
      <c r="V6634" s="1" t="s">
        <v>3449</v>
      </c>
      <c r="W6634" s="1" t="s">
        <v>3450</v>
      </c>
      <c r="X6634" s="1" t="s">
        <v>3451</v>
      </c>
      <c r="Y6634" s="216" t="s">
        <v>3385</v>
      </c>
    </row>
    <row r="6635" spans="1:25">
      <c r="A6635" s="253"/>
      <c r="B6635" s="253"/>
      <c r="C6635" s="253"/>
      <c r="D6635" s="253"/>
      <c r="E6635" s="253"/>
      <c r="F6635" s="253"/>
      <c r="G6635" s="259"/>
      <c r="H6635" s="33" t="s">
        <v>0</v>
      </c>
      <c r="I6635" s="45">
        <v>1</v>
      </c>
      <c r="J6635" s="45">
        <v>3</v>
      </c>
      <c r="K6635" s="45" t="s">
        <v>9</v>
      </c>
      <c r="L6635" s="45">
        <v>5</v>
      </c>
      <c r="M6635" s="45">
        <v>6</v>
      </c>
      <c r="N6635" s="45">
        <v>7</v>
      </c>
      <c r="O6635" s="45">
        <v>8</v>
      </c>
      <c r="P6635" s="45">
        <v>9</v>
      </c>
      <c r="Q6635" s="45">
        <v>1</v>
      </c>
      <c r="R6635" s="45">
        <v>2</v>
      </c>
      <c r="S6635" s="45">
        <v>3</v>
      </c>
      <c r="T6635" s="45" t="s">
        <v>3453</v>
      </c>
      <c r="U6635" s="45">
        <v>5</v>
      </c>
      <c r="V6635" s="45">
        <v>6</v>
      </c>
      <c r="W6635" s="45">
        <v>7</v>
      </c>
      <c r="X6635" s="45" t="s">
        <v>3454</v>
      </c>
      <c r="Y6635" s="276">
        <v>9</v>
      </c>
    </row>
    <row r="6636" spans="1:25">
      <c r="A6636" s="253"/>
      <c r="B6636" s="253"/>
      <c r="C6636" s="253"/>
      <c r="D6636" s="253"/>
      <c r="E6636" s="253"/>
      <c r="F6636" s="253"/>
      <c r="G6636" s="259"/>
      <c r="H6636" s="34" t="s">
        <v>105</v>
      </c>
      <c r="I6636" s="35">
        <f t="shared" si="4537"/>
        <v>313790</v>
      </c>
      <c r="J6636" s="35">
        <f t="shared" ref="J6636:P6636" si="4566">SUM(J6632)</f>
        <v>249800</v>
      </c>
      <c r="K6636" s="35">
        <f t="shared" si="4539"/>
        <v>63990</v>
      </c>
      <c r="L6636" s="35">
        <f t="shared" si="4566"/>
        <v>31500</v>
      </c>
      <c r="M6636" s="35">
        <f t="shared" si="4566"/>
        <v>4389</v>
      </c>
      <c r="N6636" s="35">
        <f t="shared" si="4566"/>
        <v>28101</v>
      </c>
      <c r="O6636" s="35">
        <f t="shared" si="4566"/>
        <v>0</v>
      </c>
      <c r="P6636" s="35">
        <f t="shared" si="4566"/>
        <v>0</v>
      </c>
      <c r="Q6636" s="35">
        <f>SUM(Q6632)</f>
        <v>341571</v>
      </c>
      <c r="R6636" s="35">
        <f>SUM(R6632)</f>
        <v>255328</v>
      </c>
      <c r="S6636" s="35">
        <f>SUM(S6632)</f>
        <v>224561</v>
      </c>
      <c r="T6636" s="35">
        <f t="shared" ref="T6636:X6636" si="4567">SUM(T6632)</f>
        <v>30767</v>
      </c>
      <c r="U6636" s="35">
        <f t="shared" si="4567"/>
        <v>17312</v>
      </c>
      <c r="V6636" s="35">
        <f t="shared" si="4567"/>
        <v>12469</v>
      </c>
      <c r="W6636" s="35">
        <f t="shared" si="4567"/>
        <v>986</v>
      </c>
      <c r="X6636" s="35">
        <f t="shared" si="4567"/>
        <v>255328</v>
      </c>
      <c r="Y6636" s="218">
        <f t="shared" ref="Y6636:Y6637" si="4568">IF(R6636=0,0,(X6636/R6636)*100)</f>
        <v>100</v>
      </c>
    </row>
    <row r="6637" spans="1:25">
      <c r="A6637" s="253"/>
      <c r="B6637" s="253"/>
      <c r="C6637" s="253"/>
      <c r="D6637" s="253"/>
      <c r="E6637" s="253"/>
      <c r="F6637" s="253"/>
      <c r="G6637" s="259"/>
      <c r="H6637" s="36" t="s">
        <v>69</v>
      </c>
      <c r="I6637" s="35">
        <f t="shared" si="4537"/>
        <v>313790</v>
      </c>
      <c r="J6637" s="35">
        <f t="shared" ref="J6637:P6637" si="4569">SUM(J6636)</f>
        <v>249800</v>
      </c>
      <c r="K6637" s="35">
        <f t="shared" si="4539"/>
        <v>63990</v>
      </c>
      <c r="L6637" s="35">
        <f t="shared" si="4569"/>
        <v>31500</v>
      </c>
      <c r="M6637" s="35">
        <f t="shared" si="4569"/>
        <v>4389</v>
      </c>
      <c r="N6637" s="35">
        <f t="shared" si="4569"/>
        <v>28101</v>
      </c>
      <c r="O6637" s="35">
        <f t="shared" si="4569"/>
        <v>0</v>
      </c>
      <c r="P6637" s="35">
        <f t="shared" si="4569"/>
        <v>0</v>
      </c>
      <c r="Q6637" s="35">
        <f>SUM(Q6636)</f>
        <v>341571</v>
      </c>
      <c r="R6637" s="35">
        <f>SUM(R6636)</f>
        <v>255328</v>
      </c>
      <c r="S6637" s="35">
        <f>SUM(S6636)</f>
        <v>224561</v>
      </c>
      <c r="T6637" s="35">
        <f t="shared" ref="T6637:X6637" si="4570">SUM(T6636)</f>
        <v>30767</v>
      </c>
      <c r="U6637" s="35">
        <f t="shared" si="4570"/>
        <v>17312</v>
      </c>
      <c r="V6637" s="35">
        <f t="shared" si="4570"/>
        <v>12469</v>
      </c>
      <c r="W6637" s="35">
        <f t="shared" si="4570"/>
        <v>986</v>
      </c>
      <c r="X6637" s="35">
        <f t="shared" si="4570"/>
        <v>255328</v>
      </c>
      <c r="Y6637" s="218">
        <f t="shared" si="4568"/>
        <v>100</v>
      </c>
    </row>
    <row r="6638" spans="1:25">
      <c r="A6638" s="254"/>
      <c r="B6638" s="254"/>
      <c r="C6638" s="254"/>
      <c r="D6638" s="254"/>
      <c r="E6638" s="254"/>
      <c r="F6638" s="254"/>
      <c r="G6638" s="260"/>
    </row>
    <row r="6639" spans="1:25" ht="15" thickBot="1">
      <c r="A6639" s="32" t="s">
        <v>0</v>
      </c>
      <c r="B6639" s="32" t="s">
        <v>0</v>
      </c>
      <c r="C6639" s="32" t="s">
        <v>0</v>
      </c>
      <c r="D6639" s="32" t="s">
        <v>0</v>
      </c>
      <c r="E6639" s="32" t="s">
        <v>0</v>
      </c>
      <c r="F6639" s="32" t="s">
        <v>0</v>
      </c>
      <c r="G6639" s="154" t="s">
        <v>0</v>
      </c>
      <c r="H6639" s="37" t="s">
        <v>0</v>
      </c>
      <c r="I6639" s="37"/>
      <c r="J6639" s="37"/>
      <c r="K6639" s="37"/>
      <c r="L6639" s="37" t="s">
        <v>0</v>
      </c>
      <c r="M6639" s="37" t="s">
        <v>0</v>
      </c>
      <c r="N6639" s="37" t="s">
        <v>0</v>
      </c>
      <c r="O6639" s="37" t="s">
        <v>0</v>
      </c>
      <c r="P6639" s="37" t="s">
        <v>0</v>
      </c>
      <c r="Q6639" s="37"/>
      <c r="R6639" s="37"/>
      <c r="S6639" s="37"/>
      <c r="T6639" s="37" t="s">
        <v>0</v>
      </c>
      <c r="U6639" s="37" t="s">
        <v>0</v>
      </c>
      <c r="V6639" s="37" t="s">
        <v>0</v>
      </c>
      <c r="W6639" s="37" t="s">
        <v>0</v>
      </c>
      <c r="X6639" s="37" t="s">
        <v>0</v>
      </c>
      <c r="Y6639" s="219"/>
    </row>
    <row r="6640" spans="1:25" ht="41.4" thickBot="1">
      <c r="A6640" s="24" t="s">
        <v>123</v>
      </c>
      <c r="B6640" s="24" t="s">
        <v>124</v>
      </c>
      <c r="C6640" s="24" t="s">
        <v>125</v>
      </c>
      <c r="D6640" s="25" t="s">
        <v>0</v>
      </c>
      <c r="E6640" s="24" t="s">
        <v>126</v>
      </c>
      <c r="F6640" s="24" t="s">
        <v>127</v>
      </c>
      <c r="G6640" s="151" t="s">
        <v>128</v>
      </c>
      <c r="H6640" s="24" t="s">
        <v>1</v>
      </c>
      <c r="I6640" s="1" t="s">
        <v>3093</v>
      </c>
      <c r="J6640" s="1" t="s">
        <v>3130</v>
      </c>
      <c r="K6640" s="1" t="s">
        <v>3</v>
      </c>
      <c r="L6640" s="1" t="s">
        <v>4</v>
      </c>
      <c r="M6640" s="1" t="s">
        <v>5</v>
      </c>
      <c r="N6640" s="1" t="s">
        <v>6</v>
      </c>
      <c r="O6640" s="1" t="s">
        <v>7</v>
      </c>
      <c r="P6640" s="1" t="s">
        <v>8</v>
      </c>
      <c r="Q6640" s="1" t="s">
        <v>3344</v>
      </c>
      <c r="R6640" s="1" t="s">
        <v>3427</v>
      </c>
      <c r="S6640" s="1" t="s">
        <v>3447</v>
      </c>
      <c r="T6640" s="1" t="s">
        <v>3448</v>
      </c>
      <c r="U6640" s="1" t="s">
        <v>3452</v>
      </c>
      <c r="V6640" s="1" t="s">
        <v>3449</v>
      </c>
      <c r="W6640" s="1" t="s">
        <v>3450</v>
      </c>
      <c r="X6640" s="1" t="s">
        <v>3451</v>
      </c>
      <c r="Y6640" s="216" t="s">
        <v>3385</v>
      </c>
    </row>
    <row r="6641" spans="1:25">
      <c r="A6641" s="26" t="s">
        <v>0</v>
      </c>
      <c r="B6641" s="26" t="s">
        <v>0</v>
      </c>
      <c r="C6641" s="26" t="s">
        <v>0</v>
      </c>
      <c r="D6641" s="27" t="s">
        <v>0</v>
      </c>
      <c r="E6641" s="27" t="s">
        <v>0</v>
      </c>
      <c r="F6641" s="28" t="s">
        <v>0</v>
      </c>
      <c r="G6641" s="152" t="s">
        <v>0</v>
      </c>
      <c r="H6641" s="29" t="s">
        <v>0</v>
      </c>
      <c r="I6641" s="45">
        <v>1</v>
      </c>
      <c r="J6641" s="45">
        <v>3</v>
      </c>
      <c r="K6641" s="45" t="s">
        <v>9</v>
      </c>
      <c r="L6641" s="45">
        <v>5</v>
      </c>
      <c r="M6641" s="45">
        <v>6</v>
      </c>
      <c r="N6641" s="45">
        <v>7</v>
      </c>
      <c r="O6641" s="45">
        <v>8</v>
      </c>
      <c r="P6641" s="45">
        <v>9</v>
      </c>
      <c r="Q6641" s="45">
        <v>1</v>
      </c>
      <c r="R6641" s="45">
        <v>2</v>
      </c>
      <c r="S6641" s="45">
        <v>3</v>
      </c>
      <c r="T6641" s="45" t="s">
        <v>3453</v>
      </c>
      <c r="U6641" s="45">
        <v>5</v>
      </c>
      <c r="V6641" s="45">
        <v>6</v>
      </c>
      <c r="W6641" s="45">
        <v>7</v>
      </c>
      <c r="X6641" s="45" t="s">
        <v>3454</v>
      </c>
      <c r="Y6641" s="276">
        <v>9</v>
      </c>
    </row>
    <row r="6642" spans="1:25" s="113" customFormat="1">
      <c r="A6642" s="133" t="s">
        <v>2045</v>
      </c>
      <c r="B6642" s="133" t="s">
        <v>172</v>
      </c>
      <c r="C6642" s="109" t="s">
        <v>988</v>
      </c>
      <c r="D6642" s="109" t="s">
        <v>2198</v>
      </c>
      <c r="E6642" s="98" t="s">
        <v>0</v>
      </c>
      <c r="F6642" s="98" t="s">
        <v>0</v>
      </c>
      <c r="G6642" s="153" t="s">
        <v>0</v>
      </c>
      <c r="H6642" s="98" t="s">
        <v>2199</v>
      </c>
      <c r="I6642" s="110"/>
      <c r="J6642" s="110"/>
      <c r="K6642" s="110"/>
      <c r="L6642" s="110" t="s">
        <v>0</v>
      </c>
      <c r="M6642" s="110" t="s">
        <v>0</v>
      </c>
      <c r="N6642" s="110" t="s">
        <v>0</v>
      </c>
      <c r="O6642" s="110" t="s">
        <v>0</v>
      </c>
      <c r="P6642" s="110" t="s">
        <v>0</v>
      </c>
      <c r="Q6642" s="110"/>
      <c r="R6642" s="110"/>
      <c r="S6642" s="110"/>
      <c r="T6642" s="110" t="s">
        <v>0</v>
      </c>
      <c r="U6642" s="110" t="s">
        <v>0</v>
      </c>
      <c r="V6642" s="110" t="s">
        <v>0</v>
      </c>
      <c r="W6642" s="110" t="s">
        <v>0</v>
      </c>
      <c r="X6642" s="110" t="s">
        <v>0</v>
      </c>
      <c r="Y6642" s="217"/>
    </row>
    <row r="6643" spans="1:25" ht="20.399999999999999">
      <c r="A6643" s="20" t="s">
        <v>0</v>
      </c>
      <c r="B6643" s="20" t="s">
        <v>0</v>
      </c>
      <c r="C6643" s="20" t="s">
        <v>0</v>
      </c>
      <c r="D6643" s="21" t="s">
        <v>0</v>
      </c>
      <c r="E6643" s="21" t="s">
        <v>0</v>
      </c>
      <c r="F6643" s="21" t="s">
        <v>0</v>
      </c>
      <c r="G6643" s="150" t="s">
        <v>0</v>
      </c>
      <c r="H6643" s="30" t="s">
        <v>33</v>
      </c>
      <c r="I6643" s="31">
        <f t="shared" si="4537"/>
        <v>1181100</v>
      </c>
      <c r="J6643" s="31">
        <f t="shared" ref="J6643:P6643" si="4571">SUM(J6644,J6652,J6654)</f>
        <v>1070100</v>
      </c>
      <c r="K6643" s="31">
        <f t="shared" si="4539"/>
        <v>111000</v>
      </c>
      <c r="L6643" s="31">
        <f t="shared" si="4571"/>
        <v>101000</v>
      </c>
      <c r="M6643" s="31">
        <f t="shared" si="4571"/>
        <v>0</v>
      </c>
      <c r="N6643" s="31">
        <f t="shared" si="4571"/>
        <v>10000</v>
      </c>
      <c r="O6643" s="31">
        <f t="shared" si="4571"/>
        <v>0</v>
      </c>
      <c r="P6643" s="31">
        <f t="shared" si="4571"/>
        <v>0</v>
      </c>
      <c r="Q6643" s="31">
        <f>SUM(Q6644,Q6652,Q6654)</f>
        <v>1618837</v>
      </c>
      <c r="R6643" s="31">
        <f>SUM(R6644,R6652,R6654)</f>
        <v>1469397</v>
      </c>
      <c r="S6643" s="31">
        <f>SUM(S6644,S6652,S6654)</f>
        <v>1256485</v>
      </c>
      <c r="T6643" s="31">
        <f t="shared" ref="T6643:X6643" si="4572">SUM(T6644,T6652,T6654)</f>
        <v>212912</v>
      </c>
      <c r="U6643" s="31">
        <f t="shared" si="4572"/>
        <v>94880</v>
      </c>
      <c r="V6643" s="31">
        <f t="shared" si="4572"/>
        <v>65162</v>
      </c>
      <c r="W6643" s="31">
        <f t="shared" si="4572"/>
        <v>52870</v>
      </c>
      <c r="X6643" s="31">
        <f t="shared" si="4572"/>
        <v>1469397</v>
      </c>
      <c r="Y6643" s="220">
        <f t="shared" ref="Y6643:Y6674" si="4573">IF(R6643=0,0,(X6643/R6643)*100)</f>
        <v>100</v>
      </c>
    </row>
    <row r="6644" spans="1:25">
      <c r="A6644" s="23" t="s">
        <v>2045</v>
      </c>
      <c r="B6644" s="23" t="s">
        <v>172</v>
      </c>
      <c r="C6644" s="23" t="s">
        <v>988</v>
      </c>
      <c r="D6644" s="23" t="s">
        <v>2198</v>
      </c>
      <c r="E6644" s="21" t="s">
        <v>132</v>
      </c>
      <c r="F6644" s="21" t="s">
        <v>0</v>
      </c>
      <c r="G6644" s="150" t="s">
        <v>0</v>
      </c>
      <c r="H6644" s="21" t="s">
        <v>11</v>
      </c>
      <c r="I6644" s="66">
        <f t="shared" si="4537"/>
        <v>550510</v>
      </c>
      <c r="J6644" s="66">
        <f t="shared" ref="J6644:P6644" si="4574">SUM(J6645,J6646)</f>
        <v>550510</v>
      </c>
      <c r="K6644" s="66">
        <f t="shared" si="4539"/>
        <v>0</v>
      </c>
      <c r="L6644" s="66">
        <f t="shared" si="4574"/>
        <v>0</v>
      </c>
      <c r="M6644" s="66">
        <f t="shared" si="4574"/>
        <v>0</v>
      </c>
      <c r="N6644" s="66">
        <f t="shared" si="4574"/>
        <v>0</v>
      </c>
      <c r="O6644" s="66">
        <f t="shared" si="4574"/>
        <v>0</v>
      </c>
      <c r="P6644" s="66">
        <f t="shared" si="4574"/>
        <v>0</v>
      </c>
      <c r="Q6644" s="66">
        <f>SUM(Q6645,Q6646)</f>
        <v>584425</v>
      </c>
      <c r="R6644" s="66">
        <f>SUM(R6645,R6646)</f>
        <v>584425</v>
      </c>
      <c r="S6644" s="66">
        <f>SUM(S6645,S6646)</f>
        <v>462593</v>
      </c>
      <c r="T6644" s="66">
        <f t="shared" ref="T6644:X6644" si="4575">SUM(T6645,T6646)</f>
        <v>121832</v>
      </c>
      <c r="U6644" s="66">
        <f t="shared" si="4575"/>
        <v>48700</v>
      </c>
      <c r="V6644" s="66">
        <f t="shared" si="4575"/>
        <v>41100</v>
      </c>
      <c r="W6644" s="66">
        <f t="shared" si="4575"/>
        <v>32032</v>
      </c>
      <c r="X6644" s="66">
        <f t="shared" si="4575"/>
        <v>584425</v>
      </c>
      <c r="Y6644" s="208">
        <f t="shared" si="4573"/>
        <v>100</v>
      </c>
    </row>
    <row r="6645" spans="1:25">
      <c r="A6645" s="23" t="s">
        <v>2045</v>
      </c>
      <c r="B6645" s="23" t="s">
        <v>172</v>
      </c>
      <c r="C6645" s="23" t="s">
        <v>988</v>
      </c>
      <c r="D6645" s="23" t="s">
        <v>2198</v>
      </c>
      <c r="E6645" s="22">
        <v>6111</v>
      </c>
      <c r="F6645" s="23"/>
      <c r="G6645" s="128" t="s">
        <v>3150</v>
      </c>
      <c r="H6645" s="32" t="s">
        <v>12</v>
      </c>
      <c r="I6645" s="44">
        <f t="shared" si="4537"/>
        <v>460000</v>
      </c>
      <c r="J6645" s="44">
        <v>460000</v>
      </c>
      <c r="K6645" s="44">
        <f t="shared" si="4539"/>
        <v>0</v>
      </c>
      <c r="L6645" s="44">
        <v>0</v>
      </c>
      <c r="M6645" s="44">
        <v>0</v>
      </c>
      <c r="N6645" s="44">
        <v>0</v>
      </c>
      <c r="O6645" s="44">
        <v>0</v>
      </c>
      <c r="P6645" s="44">
        <v>0</v>
      </c>
      <c r="Q6645" s="44">
        <v>487915</v>
      </c>
      <c r="R6645" s="44">
        <v>487915</v>
      </c>
      <c r="S6645" s="44">
        <v>381122</v>
      </c>
      <c r="T6645" s="44">
        <f t="shared" ref="T6645:T6673" si="4576">U6645+V6645+W6645</f>
        <v>106793</v>
      </c>
      <c r="U6645" s="44">
        <v>40000</v>
      </c>
      <c r="V6645" s="44">
        <v>37000</v>
      </c>
      <c r="W6645" s="44">
        <v>29793</v>
      </c>
      <c r="X6645" s="44">
        <f t="shared" ref="X6645:X6673" si="4577">S6645+T6645</f>
        <v>487915</v>
      </c>
      <c r="Y6645" s="209">
        <f t="shared" si="4573"/>
        <v>100</v>
      </c>
    </row>
    <row r="6646" spans="1:25">
      <c r="A6646" s="20" t="s">
        <v>2045</v>
      </c>
      <c r="B6646" s="20" t="s">
        <v>172</v>
      </c>
      <c r="C6646" s="20" t="s">
        <v>988</v>
      </c>
      <c r="D6646" s="20" t="s">
        <v>2198</v>
      </c>
      <c r="E6646" s="20" t="s">
        <v>134</v>
      </c>
      <c r="F6646" s="23" t="s">
        <v>0</v>
      </c>
      <c r="G6646" s="154" t="s">
        <v>0</v>
      </c>
      <c r="H6646" s="21" t="s">
        <v>13</v>
      </c>
      <c r="I6646" s="66">
        <f t="shared" si="4537"/>
        <v>90510</v>
      </c>
      <c r="J6646" s="66">
        <f t="shared" ref="J6646:P6646" si="4578">SUM(J6647:J6651)</f>
        <v>90510</v>
      </c>
      <c r="K6646" s="66">
        <f t="shared" si="4539"/>
        <v>0</v>
      </c>
      <c r="L6646" s="66">
        <f t="shared" si="4578"/>
        <v>0</v>
      </c>
      <c r="M6646" s="66">
        <f t="shared" si="4578"/>
        <v>0</v>
      </c>
      <c r="N6646" s="66">
        <f t="shared" si="4578"/>
        <v>0</v>
      </c>
      <c r="O6646" s="66">
        <f t="shared" si="4578"/>
        <v>0</v>
      </c>
      <c r="P6646" s="66">
        <f t="shared" si="4578"/>
        <v>0</v>
      </c>
      <c r="Q6646" s="66">
        <f>SUM(Q6647:Q6651)</f>
        <v>96510</v>
      </c>
      <c r="R6646" s="66">
        <f>SUM(R6647:R6651)</f>
        <v>96510</v>
      </c>
      <c r="S6646" s="66">
        <f>SUM(S6647:S6651)</f>
        <v>81471</v>
      </c>
      <c r="T6646" s="66">
        <f t="shared" ref="T6646:X6646" si="4579">SUM(T6647:T6651)</f>
        <v>15039</v>
      </c>
      <c r="U6646" s="66">
        <f t="shared" si="4579"/>
        <v>8700</v>
      </c>
      <c r="V6646" s="66">
        <f t="shared" si="4579"/>
        <v>4100</v>
      </c>
      <c r="W6646" s="66">
        <f t="shared" si="4579"/>
        <v>2239</v>
      </c>
      <c r="X6646" s="66">
        <f t="shared" si="4579"/>
        <v>96510</v>
      </c>
      <c r="Y6646" s="208">
        <f t="shared" si="4573"/>
        <v>100</v>
      </c>
    </row>
    <row r="6647" spans="1:25">
      <c r="A6647" s="23" t="s">
        <v>2045</v>
      </c>
      <c r="B6647" s="23" t="s">
        <v>172</v>
      </c>
      <c r="C6647" s="23" t="s">
        <v>988</v>
      </c>
      <c r="D6647" s="23" t="s">
        <v>2198</v>
      </c>
      <c r="E6647" s="22">
        <v>6112</v>
      </c>
      <c r="F6647" s="23" t="s">
        <v>2200</v>
      </c>
      <c r="G6647" s="128" t="s">
        <v>3150</v>
      </c>
      <c r="H6647" s="32" t="s">
        <v>16</v>
      </c>
      <c r="I6647" s="44">
        <f t="shared" si="4537"/>
        <v>13410</v>
      </c>
      <c r="J6647" s="44">
        <v>13410</v>
      </c>
      <c r="K6647" s="44">
        <f t="shared" si="4539"/>
        <v>0</v>
      </c>
      <c r="L6647" s="44">
        <v>0</v>
      </c>
      <c r="M6647" s="44">
        <v>0</v>
      </c>
      <c r="N6647" s="44">
        <v>0</v>
      </c>
      <c r="O6647" s="44">
        <v>0</v>
      </c>
      <c r="P6647" s="44">
        <v>0</v>
      </c>
      <c r="Q6647" s="44">
        <v>13410</v>
      </c>
      <c r="R6647" s="44">
        <v>13410</v>
      </c>
      <c r="S6647" s="44">
        <v>10113</v>
      </c>
      <c r="T6647" s="44">
        <f t="shared" si="4576"/>
        <v>3297</v>
      </c>
      <c r="U6647" s="44">
        <v>1100</v>
      </c>
      <c r="V6647" s="44">
        <v>1100</v>
      </c>
      <c r="W6647" s="44">
        <v>1097</v>
      </c>
      <c r="X6647" s="44">
        <f t="shared" si="4577"/>
        <v>13410</v>
      </c>
      <c r="Y6647" s="209">
        <f t="shared" si="4573"/>
        <v>100</v>
      </c>
    </row>
    <row r="6648" spans="1:25">
      <c r="A6648" s="23" t="s">
        <v>2045</v>
      </c>
      <c r="B6648" s="23" t="s">
        <v>172</v>
      </c>
      <c r="C6648" s="23" t="s">
        <v>988</v>
      </c>
      <c r="D6648" s="23" t="s">
        <v>2198</v>
      </c>
      <c r="E6648" s="22">
        <v>6112</v>
      </c>
      <c r="F6648" s="23" t="s">
        <v>2201</v>
      </c>
      <c r="G6648" s="128" t="s">
        <v>3150</v>
      </c>
      <c r="H6648" s="32" t="s">
        <v>19</v>
      </c>
      <c r="I6648" s="44">
        <f t="shared" si="4537"/>
        <v>50600</v>
      </c>
      <c r="J6648" s="44">
        <v>50600</v>
      </c>
      <c r="K6648" s="44">
        <f t="shared" si="4539"/>
        <v>0</v>
      </c>
      <c r="L6648" s="44">
        <v>0</v>
      </c>
      <c r="M6648" s="44">
        <v>0</v>
      </c>
      <c r="N6648" s="44">
        <v>0</v>
      </c>
      <c r="O6648" s="44">
        <v>0</v>
      </c>
      <c r="P6648" s="44">
        <v>0</v>
      </c>
      <c r="Q6648" s="44">
        <v>56600</v>
      </c>
      <c r="R6648" s="44">
        <v>56600</v>
      </c>
      <c r="S6648" s="44">
        <v>48458</v>
      </c>
      <c r="T6648" s="44">
        <f t="shared" si="4576"/>
        <v>8142</v>
      </c>
      <c r="U6648" s="44">
        <v>4000</v>
      </c>
      <c r="V6648" s="44">
        <v>3000</v>
      </c>
      <c r="W6648" s="44">
        <v>1142</v>
      </c>
      <c r="X6648" s="44">
        <f t="shared" si="4577"/>
        <v>56600</v>
      </c>
      <c r="Y6648" s="209">
        <f t="shared" si="4573"/>
        <v>100</v>
      </c>
    </row>
    <row r="6649" spans="1:25">
      <c r="A6649" s="23" t="s">
        <v>2045</v>
      </c>
      <c r="B6649" s="23" t="s">
        <v>172</v>
      </c>
      <c r="C6649" s="23" t="s">
        <v>988</v>
      </c>
      <c r="D6649" s="23" t="s">
        <v>2198</v>
      </c>
      <c r="E6649" s="22">
        <v>6112</v>
      </c>
      <c r="F6649" s="23" t="s">
        <v>2202</v>
      </c>
      <c r="G6649" s="128" t="s">
        <v>3150</v>
      </c>
      <c r="H6649" s="32" t="s">
        <v>17</v>
      </c>
      <c r="I6649" s="44">
        <f t="shared" si="4537"/>
        <v>11500</v>
      </c>
      <c r="J6649" s="44">
        <v>11500</v>
      </c>
      <c r="K6649" s="44">
        <f t="shared" si="4539"/>
        <v>0</v>
      </c>
      <c r="L6649" s="44">
        <v>0</v>
      </c>
      <c r="M6649" s="44">
        <v>0</v>
      </c>
      <c r="N6649" s="44">
        <v>0</v>
      </c>
      <c r="O6649" s="44">
        <v>0</v>
      </c>
      <c r="P6649" s="44">
        <v>0</v>
      </c>
      <c r="Q6649" s="44">
        <v>11500</v>
      </c>
      <c r="R6649" s="44">
        <v>11500</v>
      </c>
      <c r="S6649" s="44">
        <v>11500</v>
      </c>
      <c r="T6649" s="44">
        <f t="shared" si="4576"/>
        <v>0</v>
      </c>
      <c r="U6649" s="44"/>
      <c r="V6649" s="44"/>
      <c r="W6649" s="44"/>
      <c r="X6649" s="44">
        <f t="shared" si="4577"/>
        <v>11500</v>
      </c>
      <c r="Y6649" s="209">
        <f t="shared" si="4573"/>
        <v>100</v>
      </c>
    </row>
    <row r="6650" spans="1:25">
      <c r="A6650" s="23" t="s">
        <v>2045</v>
      </c>
      <c r="B6650" s="23" t="s">
        <v>172</v>
      </c>
      <c r="C6650" s="23" t="s">
        <v>988</v>
      </c>
      <c r="D6650" s="23" t="s">
        <v>2198</v>
      </c>
      <c r="E6650" s="22">
        <v>6112</v>
      </c>
      <c r="F6650" s="23" t="s">
        <v>2203</v>
      </c>
      <c r="G6650" s="128" t="s">
        <v>3150</v>
      </c>
      <c r="H6650" s="32" t="s">
        <v>15</v>
      </c>
      <c r="I6650" s="44">
        <f t="shared" si="4537"/>
        <v>0</v>
      </c>
      <c r="J6650" s="44">
        <v>0</v>
      </c>
      <c r="K6650" s="44">
        <f t="shared" si="4539"/>
        <v>0</v>
      </c>
      <c r="L6650" s="44">
        <v>0</v>
      </c>
      <c r="M6650" s="44">
        <v>0</v>
      </c>
      <c r="N6650" s="44">
        <v>0</v>
      </c>
      <c r="O6650" s="44">
        <v>0</v>
      </c>
      <c r="P6650" s="44">
        <v>0</v>
      </c>
      <c r="Q6650" s="44">
        <v>0</v>
      </c>
      <c r="R6650" s="44">
        <v>0</v>
      </c>
      <c r="S6650" s="44">
        <v>0</v>
      </c>
      <c r="T6650" s="44">
        <f t="shared" si="4576"/>
        <v>0</v>
      </c>
      <c r="U6650" s="44"/>
      <c r="V6650" s="44"/>
      <c r="W6650" s="44"/>
      <c r="X6650" s="44">
        <f t="shared" si="4577"/>
        <v>0</v>
      </c>
      <c r="Y6650" s="209">
        <f t="shared" si="4573"/>
        <v>0</v>
      </c>
    </row>
    <row r="6651" spans="1:25">
      <c r="A6651" s="23" t="s">
        <v>2045</v>
      </c>
      <c r="B6651" s="23" t="s">
        <v>172</v>
      </c>
      <c r="C6651" s="23" t="s">
        <v>988</v>
      </c>
      <c r="D6651" s="23" t="s">
        <v>2198</v>
      </c>
      <c r="E6651" s="22">
        <v>6112</v>
      </c>
      <c r="F6651" s="23" t="s">
        <v>2204</v>
      </c>
      <c r="G6651" s="128" t="s">
        <v>3150</v>
      </c>
      <c r="H6651" s="32" t="s">
        <v>18</v>
      </c>
      <c r="I6651" s="44">
        <f t="shared" si="4537"/>
        <v>15000</v>
      </c>
      <c r="J6651" s="44">
        <v>15000</v>
      </c>
      <c r="K6651" s="44">
        <f t="shared" si="4539"/>
        <v>0</v>
      </c>
      <c r="L6651" s="44">
        <v>0</v>
      </c>
      <c r="M6651" s="44">
        <v>0</v>
      </c>
      <c r="N6651" s="44">
        <v>0</v>
      </c>
      <c r="O6651" s="44">
        <v>0</v>
      </c>
      <c r="P6651" s="44">
        <v>0</v>
      </c>
      <c r="Q6651" s="44">
        <v>15000</v>
      </c>
      <c r="R6651" s="44">
        <v>15000</v>
      </c>
      <c r="S6651" s="44">
        <v>11400</v>
      </c>
      <c r="T6651" s="44">
        <f t="shared" si="4576"/>
        <v>3600</v>
      </c>
      <c r="U6651" s="44">
        <v>3600</v>
      </c>
      <c r="V6651" s="44"/>
      <c r="W6651" s="44"/>
      <c r="X6651" s="44">
        <f t="shared" si="4577"/>
        <v>15000</v>
      </c>
      <c r="Y6651" s="209">
        <f t="shared" si="4573"/>
        <v>100</v>
      </c>
    </row>
    <row r="6652" spans="1:25">
      <c r="A6652" s="23" t="s">
        <v>2045</v>
      </c>
      <c r="B6652" s="23" t="s">
        <v>172</v>
      </c>
      <c r="C6652" s="23" t="s">
        <v>988</v>
      </c>
      <c r="D6652" s="23" t="s">
        <v>2198</v>
      </c>
      <c r="E6652" s="21" t="s">
        <v>139</v>
      </c>
      <c r="F6652" s="21" t="s">
        <v>0</v>
      </c>
      <c r="G6652" s="150" t="s">
        <v>0</v>
      </c>
      <c r="H6652" s="21" t="s">
        <v>21</v>
      </c>
      <c r="I6652" s="66">
        <f t="shared" si="4537"/>
        <v>48000</v>
      </c>
      <c r="J6652" s="66">
        <f t="shared" ref="J6652:X6652" si="4580">SUM(J6653)</f>
        <v>48000</v>
      </c>
      <c r="K6652" s="66">
        <f t="shared" si="4539"/>
        <v>0</v>
      </c>
      <c r="L6652" s="66">
        <f t="shared" si="4580"/>
        <v>0</v>
      </c>
      <c r="M6652" s="66">
        <f t="shared" si="4580"/>
        <v>0</v>
      </c>
      <c r="N6652" s="66">
        <f t="shared" si="4580"/>
        <v>0</v>
      </c>
      <c r="O6652" s="66">
        <f t="shared" si="4580"/>
        <v>0</v>
      </c>
      <c r="P6652" s="66">
        <f t="shared" si="4580"/>
        <v>0</v>
      </c>
      <c r="Q6652" s="66">
        <f t="shared" si="4580"/>
        <v>51501</v>
      </c>
      <c r="R6652" s="66">
        <f t="shared" si="4580"/>
        <v>51501</v>
      </c>
      <c r="S6652" s="66">
        <f t="shared" si="4580"/>
        <v>41913</v>
      </c>
      <c r="T6652" s="66">
        <f t="shared" si="4580"/>
        <v>9588</v>
      </c>
      <c r="U6652" s="66">
        <f t="shared" si="4580"/>
        <v>4000</v>
      </c>
      <c r="V6652" s="66">
        <f t="shared" si="4580"/>
        <v>3000</v>
      </c>
      <c r="W6652" s="66">
        <f t="shared" si="4580"/>
        <v>2588</v>
      </c>
      <c r="X6652" s="66">
        <f t="shared" si="4580"/>
        <v>51501</v>
      </c>
      <c r="Y6652" s="208">
        <f t="shared" si="4573"/>
        <v>100</v>
      </c>
    </row>
    <row r="6653" spans="1:25">
      <c r="A6653" s="23" t="s">
        <v>2045</v>
      </c>
      <c r="B6653" s="23" t="s">
        <v>172</v>
      </c>
      <c r="C6653" s="23" t="s">
        <v>988</v>
      </c>
      <c r="D6653" s="23" t="s">
        <v>2198</v>
      </c>
      <c r="E6653" s="22">
        <v>6121</v>
      </c>
      <c r="F6653" s="23"/>
      <c r="G6653" s="128" t="s">
        <v>3150</v>
      </c>
      <c r="H6653" s="32" t="s">
        <v>22</v>
      </c>
      <c r="I6653" s="44">
        <f t="shared" si="4537"/>
        <v>48000</v>
      </c>
      <c r="J6653" s="44">
        <v>48000</v>
      </c>
      <c r="K6653" s="44">
        <f t="shared" si="4539"/>
        <v>0</v>
      </c>
      <c r="L6653" s="44">
        <v>0</v>
      </c>
      <c r="M6653" s="44">
        <v>0</v>
      </c>
      <c r="N6653" s="44">
        <v>0</v>
      </c>
      <c r="O6653" s="44">
        <v>0</v>
      </c>
      <c r="P6653" s="44">
        <v>0</v>
      </c>
      <c r="Q6653" s="44">
        <v>51501</v>
      </c>
      <c r="R6653" s="44">
        <v>51501</v>
      </c>
      <c r="S6653" s="44">
        <v>41913</v>
      </c>
      <c r="T6653" s="44">
        <f t="shared" si="4576"/>
        <v>9588</v>
      </c>
      <c r="U6653" s="44">
        <v>4000</v>
      </c>
      <c r="V6653" s="44">
        <v>3000</v>
      </c>
      <c r="W6653" s="44">
        <v>2588</v>
      </c>
      <c r="X6653" s="44">
        <f t="shared" si="4577"/>
        <v>51501</v>
      </c>
      <c r="Y6653" s="209">
        <f t="shared" si="4573"/>
        <v>100</v>
      </c>
    </row>
    <row r="6654" spans="1:25">
      <c r="A6654" s="23" t="s">
        <v>2045</v>
      </c>
      <c r="B6654" s="23" t="s">
        <v>172</v>
      </c>
      <c r="C6654" s="23" t="s">
        <v>988</v>
      </c>
      <c r="D6654" s="23" t="s">
        <v>2198</v>
      </c>
      <c r="E6654" s="21" t="s">
        <v>141</v>
      </c>
      <c r="F6654" s="21" t="s">
        <v>0</v>
      </c>
      <c r="G6654" s="150" t="s">
        <v>0</v>
      </c>
      <c r="H6654" s="21" t="s">
        <v>23</v>
      </c>
      <c r="I6654" s="66">
        <f t="shared" si="4537"/>
        <v>582590</v>
      </c>
      <c r="J6654" s="66">
        <f t="shared" ref="J6654:P6654" si="4581">SUM(J6655:J6663)</f>
        <v>471590</v>
      </c>
      <c r="K6654" s="66">
        <f t="shared" si="4539"/>
        <v>111000</v>
      </c>
      <c r="L6654" s="66">
        <f t="shared" si="4581"/>
        <v>101000</v>
      </c>
      <c r="M6654" s="66">
        <f t="shared" si="4581"/>
        <v>0</v>
      </c>
      <c r="N6654" s="66">
        <f t="shared" si="4581"/>
        <v>10000</v>
      </c>
      <c r="O6654" s="66">
        <f t="shared" si="4581"/>
        <v>0</v>
      </c>
      <c r="P6654" s="66">
        <f t="shared" si="4581"/>
        <v>0</v>
      </c>
      <c r="Q6654" s="66">
        <f>SUM(Q6655:Q6663)</f>
        <v>982911</v>
      </c>
      <c r="R6654" s="66">
        <f>SUM(R6655:R6663)</f>
        <v>833471</v>
      </c>
      <c r="S6654" s="66">
        <f>SUM(S6655:S6663)</f>
        <v>751979</v>
      </c>
      <c r="T6654" s="66">
        <f t="shared" ref="T6654:X6654" si="4582">SUM(T6655:T6663)</f>
        <v>81492</v>
      </c>
      <c r="U6654" s="66">
        <f t="shared" si="4582"/>
        <v>42180</v>
      </c>
      <c r="V6654" s="66">
        <f t="shared" si="4582"/>
        <v>21062</v>
      </c>
      <c r="W6654" s="66">
        <f t="shared" si="4582"/>
        <v>18250</v>
      </c>
      <c r="X6654" s="66">
        <f t="shared" si="4582"/>
        <v>833471</v>
      </c>
      <c r="Y6654" s="208">
        <f t="shared" si="4573"/>
        <v>100</v>
      </c>
    </row>
    <row r="6655" spans="1:25">
      <c r="A6655" s="23" t="s">
        <v>2045</v>
      </c>
      <c r="B6655" s="23" t="s">
        <v>172</v>
      </c>
      <c r="C6655" s="23" t="s">
        <v>988</v>
      </c>
      <c r="D6655" s="23" t="s">
        <v>2198</v>
      </c>
      <c r="E6655" s="22">
        <v>6131</v>
      </c>
      <c r="F6655" s="23"/>
      <c r="G6655" s="128" t="s">
        <v>3150</v>
      </c>
      <c r="H6655" s="32" t="s">
        <v>24</v>
      </c>
      <c r="I6655" s="44">
        <f t="shared" si="4537"/>
        <v>6500</v>
      </c>
      <c r="J6655" s="44">
        <v>500</v>
      </c>
      <c r="K6655" s="44">
        <f t="shared" si="4539"/>
        <v>6000</v>
      </c>
      <c r="L6655" s="44">
        <v>6000</v>
      </c>
      <c r="M6655" s="44">
        <v>0</v>
      </c>
      <c r="N6655" s="44">
        <v>0</v>
      </c>
      <c r="O6655" s="44">
        <v>0</v>
      </c>
      <c r="P6655" s="44">
        <v>0</v>
      </c>
      <c r="Q6655" s="44">
        <v>6500</v>
      </c>
      <c r="R6655" s="44">
        <v>500</v>
      </c>
      <c r="S6655" s="44">
        <v>500</v>
      </c>
      <c r="T6655" s="44">
        <f t="shared" si="4576"/>
        <v>0</v>
      </c>
      <c r="U6655" s="44"/>
      <c r="V6655" s="44"/>
      <c r="W6655" s="44"/>
      <c r="X6655" s="44">
        <f t="shared" si="4577"/>
        <v>500</v>
      </c>
      <c r="Y6655" s="209">
        <f t="shared" si="4573"/>
        <v>100</v>
      </c>
    </row>
    <row r="6656" spans="1:25">
      <c r="A6656" s="23" t="s">
        <v>2045</v>
      </c>
      <c r="B6656" s="23" t="s">
        <v>172</v>
      </c>
      <c r="C6656" s="23" t="s">
        <v>988</v>
      </c>
      <c r="D6656" s="23" t="s">
        <v>2198</v>
      </c>
      <c r="E6656" s="22">
        <v>6132</v>
      </c>
      <c r="F6656" s="23"/>
      <c r="G6656" s="128" t="s">
        <v>3150</v>
      </c>
      <c r="H6656" s="32" t="s">
        <v>25</v>
      </c>
      <c r="I6656" s="44">
        <f t="shared" si="4537"/>
        <v>75000</v>
      </c>
      <c r="J6656" s="44">
        <v>75000</v>
      </c>
      <c r="K6656" s="44">
        <f t="shared" si="4539"/>
        <v>0</v>
      </c>
      <c r="L6656" s="44">
        <v>0</v>
      </c>
      <c r="M6656" s="44">
        <v>0</v>
      </c>
      <c r="N6656" s="44">
        <v>0</v>
      </c>
      <c r="O6656" s="44">
        <v>0</v>
      </c>
      <c r="P6656" s="44">
        <v>0</v>
      </c>
      <c r="Q6656" s="44">
        <v>75000</v>
      </c>
      <c r="R6656" s="44">
        <v>75000</v>
      </c>
      <c r="S6656" s="44">
        <v>55000</v>
      </c>
      <c r="T6656" s="44">
        <f t="shared" si="4576"/>
        <v>20000</v>
      </c>
      <c r="U6656" s="44">
        <v>10000</v>
      </c>
      <c r="V6656" s="44">
        <v>5000</v>
      </c>
      <c r="W6656" s="44">
        <v>5000</v>
      </c>
      <c r="X6656" s="44">
        <f t="shared" si="4577"/>
        <v>75000</v>
      </c>
      <c r="Y6656" s="209">
        <f t="shared" si="4573"/>
        <v>100</v>
      </c>
    </row>
    <row r="6657" spans="1:25">
      <c r="A6657" s="23" t="s">
        <v>2045</v>
      </c>
      <c r="B6657" s="23" t="s">
        <v>172</v>
      </c>
      <c r="C6657" s="23" t="s">
        <v>988</v>
      </c>
      <c r="D6657" s="23" t="s">
        <v>2198</v>
      </c>
      <c r="E6657" s="22">
        <v>6133</v>
      </c>
      <c r="F6657" s="23"/>
      <c r="G6657" s="128" t="s">
        <v>3150</v>
      </c>
      <c r="H6657" s="32" t="s">
        <v>26</v>
      </c>
      <c r="I6657" s="44">
        <f t="shared" si="4537"/>
        <v>32000</v>
      </c>
      <c r="J6657" s="44">
        <v>27000</v>
      </c>
      <c r="K6657" s="44">
        <f t="shared" si="4539"/>
        <v>5000</v>
      </c>
      <c r="L6657" s="44">
        <v>5000</v>
      </c>
      <c r="M6657" s="44">
        <v>0</v>
      </c>
      <c r="N6657" s="44">
        <v>0</v>
      </c>
      <c r="O6657" s="44">
        <v>0</v>
      </c>
      <c r="P6657" s="44">
        <v>0</v>
      </c>
      <c r="Q6657" s="44">
        <v>32000</v>
      </c>
      <c r="R6657" s="44">
        <v>27000</v>
      </c>
      <c r="S6657" s="44">
        <v>18000</v>
      </c>
      <c r="T6657" s="44">
        <f t="shared" si="4576"/>
        <v>9000</v>
      </c>
      <c r="U6657" s="44">
        <v>3000</v>
      </c>
      <c r="V6657" s="44">
        <v>3000</v>
      </c>
      <c r="W6657" s="44">
        <v>3000</v>
      </c>
      <c r="X6657" s="44">
        <f t="shared" si="4577"/>
        <v>27000</v>
      </c>
      <c r="Y6657" s="209">
        <f t="shared" si="4573"/>
        <v>100</v>
      </c>
    </row>
    <row r="6658" spans="1:25">
      <c r="A6658" s="23" t="s">
        <v>2045</v>
      </c>
      <c r="B6658" s="23" t="s">
        <v>172</v>
      </c>
      <c r="C6658" s="23" t="s">
        <v>988</v>
      </c>
      <c r="D6658" s="23" t="s">
        <v>2198</v>
      </c>
      <c r="E6658" s="22">
        <v>6134</v>
      </c>
      <c r="F6658" s="23"/>
      <c r="G6658" s="128" t="s">
        <v>3150</v>
      </c>
      <c r="H6658" s="32" t="s">
        <v>27</v>
      </c>
      <c r="I6658" s="44">
        <f t="shared" ref="I6658:I6722" si="4583">SUM(J6658,K6658,O6658,P6658)</f>
        <v>34500</v>
      </c>
      <c r="J6658" s="44">
        <v>21500</v>
      </c>
      <c r="K6658" s="44">
        <f t="shared" ref="K6658:K6722" si="4584">SUM(L6658,M6658,N6658)</f>
        <v>13000</v>
      </c>
      <c r="L6658" s="44">
        <v>13000</v>
      </c>
      <c r="M6658" s="44">
        <v>0</v>
      </c>
      <c r="N6658" s="44">
        <v>0</v>
      </c>
      <c r="O6658" s="44">
        <v>0</v>
      </c>
      <c r="P6658" s="44">
        <v>0</v>
      </c>
      <c r="Q6658" s="44">
        <v>46300</v>
      </c>
      <c r="R6658" s="44">
        <v>33300</v>
      </c>
      <c r="S6658" s="44">
        <v>33300</v>
      </c>
      <c r="T6658" s="44">
        <f t="shared" si="4576"/>
        <v>0</v>
      </c>
      <c r="U6658" s="44"/>
      <c r="V6658" s="44"/>
      <c r="W6658" s="44"/>
      <c r="X6658" s="44">
        <f t="shared" si="4577"/>
        <v>33300</v>
      </c>
      <c r="Y6658" s="209">
        <f t="shared" si="4573"/>
        <v>100</v>
      </c>
    </row>
    <row r="6659" spans="1:25">
      <c r="A6659" s="23" t="s">
        <v>2045</v>
      </c>
      <c r="B6659" s="23" t="s">
        <v>172</v>
      </c>
      <c r="C6659" s="23" t="s">
        <v>988</v>
      </c>
      <c r="D6659" s="23" t="s">
        <v>2198</v>
      </c>
      <c r="E6659" s="22">
        <v>6135</v>
      </c>
      <c r="F6659" s="23"/>
      <c r="G6659" s="128" t="s">
        <v>3150</v>
      </c>
      <c r="H6659" s="32" t="s">
        <v>28</v>
      </c>
      <c r="I6659" s="44">
        <f t="shared" si="4583"/>
        <v>5000</v>
      </c>
      <c r="J6659" s="44">
        <v>3000</v>
      </c>
      <c r="K6659" s="44">
        <f t="shared" si="4584"/>
        <v>2000</v>
      </c>
      <c r="L6659" s="44">
        <v>2000</v>
      </c>
      <c r="M6659" s="44">
        <v>0</v>
      </c>
      <c r="N6659" s="44">
        <v>0</v>
      </c>
      <c r="O6659" s="44">
        <v>0</v>
      </c>
      <c r="P6659" s="44">
        <v>0</v>
      </c>
      <c r="Q6659" s="44">
        <v>10000</v>
      </c>
      <c r="R6659" s="44">
        <v>8000</v>
      </c>
      <c r="S6659" s="44">
        <v>7300</v>
      </c>
      <c r="T6659" s="44">
        <f t="shared" si="4576"/>
        <v>700</v>
      </c>
      <c r="U6659" s="44">
        <v>600</v>
      </c>
      <c r="V6659" s="44">
        <v>100</v>
      </c>
      <c r="W6659" s="44">
        <v>0</v>
      </c>
      <c r="X6659" s="44">
        <f t="shared" si="4577"/>
        <v>8000</v>
      </c>
      <c r="Y6659" s="209">
        <f t="shared" si="4573"/>
        <v>100</v>
      </c>
    </row>
    <row r="6660" spans="1:25">
      <c r="A6660" s="23" t="s">
        <v>2045</v>
      </c>
      <c r="B6660" s="23" t="s">
        <v>172</v>
      </c>
      <c r="C6660" s="23" t="s">
        <v>988</v>
      </c>
      <c r="D6660" s="23" t="s">
        <v>2198</v>
      </c>
      <c r="E6660" s="22">
        <v>6136</v>
      </c>
      <c r="F6660" s="23"/>
      <c r="G6660" s="128" t="s">
        <v>3150</v>
      </c>
      <c r="H6660" s="32" t="s">
        <v>29</v>
      </c>
      <c r="I6660" s="44">
        <f t="shared" si="4583"/>
        <v>60000</v>
      </c>
      <c r="J6660" s="44">
        <v>50000</v>
      </c>
      <c r="K6660" s="44">
        <f t="shared" si="4584"/>
        <v>10000</v>
      </c>
      <c r="L6660" s="44">
        <v>10000</v>
      </c>
      <c r="M6660" s="44">
        <v>0</v>
      </c>
      <c r="N6660" s="44">
        <v>0</v>
      </c>
      <c r="O6660" s="44">
        <v>0</v>
      </c>
      <c r="P6660" s="44">
        <v>0</v>
      </c>
      <c r="Q6660" s="44">
        <v>100500</v>
      </c>
      <c r="R6660" s="44">
        <v>90500</v>
      </c>
      <c r="S6660" s="44">
        <v>79500</v>
      </c>
      <c r="T6660" s="44">
        <f t="shared" si="4576"/>
        <v>11000</v>
      </c>
      <c r="U6660" s="44">
        <v>11000</v>
      </c>
      <c r="V6660" s="44"/>
      <c r="W6660" s="44"/>
      <c r="X6660" s="44">
        <f t="shared" si="4577"/>
        <v>90500</v>
      </c>
      <c r="Y6660" s="209">
        <f t="shared" si="4573"/>
        <v>100</v>
      </c>
    </row>
    <row r="6661" spans="1:25">
      <c r="A6661" s="23" t="s">
        <v>2045</v>
      </c>
      <c r="B6661" s="23" t="s">
        <v>172</v>
      </c>
      <c r="C6661" s="23" t="s">
        <v>988</v>
      </c>
      <c r="D6661" s="23" t="s">
        <v>2198</v>
      </c>
      <c r="E6661" s="22">
        <v>6137</v>
      </c>
      <c r="F6661" s="23"/>
      <c r="G6661" s="128" t="s">
        <v>3150</v>
      </c>
      <c r="H6661" s="32" t="s">
        <v>30</v>
      </c>
      <c r="I6661" s="44">
        <f t="shared" si="4583"/>
        <v>50000</v>
      </c>
      <c r="J6661" s="44">
        <v>30000</v>
      </c>
      <c r="K6661" s="44">
        <f t="shared" si="4584"/>
        <v>20000</v>
      </c>
      <c r="L6661" s="44">
        <v>20000</v>
      </c>
      <c r="M6661" s="44">
        <v>0</v>
      </c>
      <c r="N6661" s="44">
        <v>0</v>
      </c>
      <c r="O6661" s="44">
        <v>0</v>
      </c>
      <c r="P6661" s="44">
        <v>0</v>
      </c>
      <c r="Q6661" s="44">
        <v>57000</v>
      </c>
      <c r="R6661" s="44">
        <v>37000</v>
      </c>
      <c r="S6661" s="44">
        <v>30500</v>
      </c>
      <c r="T6661" s="44">
        <f t="shared" si="4576"/>
        <v>6500</v>
      </c>
      <c r="U6661" s="44">
        <v>4000</v>
      </c>
      <c r="V6661" s="44">
        <v>2500</v>
      </c>
      <c r="W6661" s="44">
        <v>0</v>
      </c>
      <c r="X6661" s="44">
        <f t="shared" si="4577"/>
        <v>37000</v>
      </c>
      <c r="Y6661" s="209">
        <f t="shared" si="4573"/>
        <v>100</v>
      </c>
    </row>
    <row r="6662" spans="1:25">
      <c r="A6662" s="23" t="s">
        <v>2045</v>
      </c>
      <c r="B6662" s="23" t="s">
        <v>172</v>
      </c>
      <c r="C6662" s="23" t="s">
        <v>988</v>
      </c>
      <c r="D6662" s="23" t="s">
        <v>2198</v>
      </c>
      <c r="E6662" s="22">
        <v>6138</v>
      </c>
      <c r="F6662" s="23"/>
      <c r="G6662" s="128" t="s">
        <v>3150</v>
      </c>
      <c r="H6662" s="32" t="s">
        <v>31</v>
      </c>
      <c r="I6662" s="44">
        <f t="shared" si="4583"/>
        <v>3000</v>
      </c>
      <c r="J6662" s="44">
        <v>3000</v>
      </c>
      <c r="K6662" s="44">
        <f t="shared" si="4584"/>
        <v>0</v>
      </c>
      <c r="L6662" s="44">
        <v>0</v>
      </c>
      <c r="M6662" s="44">
        <v>0</v>
      </c>
      <c r="N6662" s="44">
        <v>0</v>
      </c>
      <c r="O6662" s="44">
        <v>0</v>
      </c>
      <c r="P6662" s="44">
        <v>0</v>
      </c>
      <c r="Q6662" s="44">
        <v>3000</v>
      </c>
      <c r="R6662" s="44">
        <v>3000</v>
      </c>
      <c r="S6662" s="44">
        <v>3000</v>
      </c>
      <c r="T6662" s="44">
        <f t="shared" si="4576"/>
        <v>0</v>
      </c>
      <c r="U6662" s="44"/>
      <c r="V6662" s="44"/>
      <c r="W6662" s="44"/>
      <c r="X6662" s="44">
        <f t="shared" si="4577"/>
        <v>3000</v>
      </c>
      <c r="Y6662" s="209">
        <f t="shared" si="4573"/>
        <v>100</v>
      </c>
    </row>
    <row r="6663" spans="1:25">
      <c r="A6663" s="20" t="s">
        <v>2045</v>
      </c>
      <c r="B6663" s="20" t="s">
        <v>172</v>
      </c>
      <c r="C6663" s="20" t="s">
        <v>988</v>
      </c>
      <c r="D6663" s="20" t="s">
        <v>2198</v>
      </c>
      <c r="E6663" s="20" t="s">
        <v>144</v>
      </c>
      <c r="F6663" s="23" t="s">
        <v>0</v>
      </c>
      <c r="G6663" s="154" t="s">
        <v>0</v>
      </c>
      <c r="H6663" s="21" t="s">
        <v>32</v>
      </c>
      <c r="I6663" s="66">
        <f t="shared" si="4583"/>
        <v>316590</v>
      </c>
      <c r="J6663" s="66">
        <f t="shared" ref="J6663:P6663" si="4585">SUM(J6664:J6666)</f>
        <v>261590</v>
      </c>
      <c r="K6663" s="66">
        <f t="shared" si="4584"/>
        <v>55000</v>
      </c>
      <c r="L6663" s="66">
        <f t="shared" si="4585"/>
        <v>45000</v>
      </c>
      <c r="M6663" s="66">
        <f t="shared" si="4585"/>
        <v>0</v>
      </c>
      <c r="N6663" s="66">
        <f t="shared" si="4585"/>
        <v>10000</v>
      </c>
      <c r="O6663" s="66">
        <f t="shared" si="4585"/>
        <v>0</v>
      </c>
      <c r="P6663" s="66">
        <f t="shared" si="4585"/>
        <v>0</v>
      </c>
      <c r="Q6663" s="66">
        <f>SUM(Q6664:Q6666)</f>
        <v>652611</v>
      </c>
      <c r="R6663" s="66">
        <f>SUM(R6664:R6666)</f>
        <v>559171</v>
      </c>
      <c r="S6663" s="66">
        <f>SUM(S6664:S6666)</f>
        <v>524879</v>
      </c>
      <c r="T6663" s="66">
        <f t="shared" ref="T6663:X6663" si="4586">SUM(T6664:T6666)</f>
        <v>34292</v>
      </c>
      <c r="U6663" s="66">
        <f t="shared" si="4586"/>
        <v>13580</v>
      </c>
      <c r="V6663" s="66">
        <f t="shared" si="4586"/>
        <v>10462</v>
      </c>
      <c r="W6663" s="66">
        <f t="shared" si="4586"/>
        <v>10250</v>
      </c>
      <c r="X6663" s="66">
        <f t="shared" si="4586"/>
        <v>559171</v>
      </c>
      <c r="Y6663" s="208">
        <f t="shared" si="4573"/>
        <v>100</v>
      </c>
    </row>
    <row r="6664" spans="1:25">
      <c r="A6664" s="23" t="s">
        <v>2045</v>
      </c>
      <c r="B6664" s="23" t="s">
        <v>172</v>
      </c>
      <c r="C6664" s="23" t="s">
        <v>988</v>
      </c>
      <c r="D6664" s="23" t="s">
        <v>2198</v>
      </c>
      <c r="E6664" s="22">
        <v>6139</v>
      </c>
      <c r="F6664" s="23"/>
      <c r="G6664" s="128" t="s">
        <v>3150</v>
      </c>
      <c r="H6664" s="32" t="s">
        <v>32</v>
      </c>
      <c r="I6664" s="44">
        <f t="shared" si="4583"/>
        <v>311090</v>
      </c>
      <c r="J6664" s="44">
        <v>256090</v>
      </c>
      <c r="K6664" s="44">
        <f t="shared" si="4584"/>
        <v>55000</v>
      </c>
      <c r="L6664" s="44">
        <v>45000</v>
      </c>
      <c r="M6664" s="44">
        <v>0</v>
      </c>
      <c r="N6664" s="44">
        <v>10000</v>
      </c>
      <c r="O6664" s="44">
        <v>0</v>
      </c>
      <c r="P6664" s="44">
        <v>0</v>
      </c>
      <c r="Q6664" s="44">
        <v>647040</v>
      </c>
      <c r="R6664" s="44">
        <v>553600</v>
      </c>
      <c r="S6664" s="44">
        <v>520510</v>
      </c>
      <c r="T6664" s="44">
        <f t="shared" si="4576"/>
        <v>33090</v>
      </c>
      <c r="U6664" s="44">
        <v>13090</v>
      </c>
      <c r="V6664" s="44">
        <v>10000</v>
      </c>
      <c r="W6664" s="44">
        <v>10000</v>
      </c>
      <c r="X6664" s="44">
        <f t="shared" si="4577"/>
        <v>553600</v>
      </c>
      <c r="Y6664" s="209">
        <f t="shared" si="4573"/>
        <v>100</v>
      </c>
    </row>
    <row r="6665" spans="1:25">
      <c r="A6665" s="23" t="s">
        <v>2045</v>
      </c>
      <c r="B6665" s="23" t="s">
        <v>172</v>
      </c>
      <c r="C6665" s="23" t="s">
        <v>988</v>
      </c>
      <c r="D6665" s="23" t="s">
        <v>2198</v>
      </c>
      <c r="E6665" s="22">
        <v>6139</v>
      </c>
      <c r="F6665" s="23" t="s">
        <v>2205</v>
      </c>
      <c r="G6665" s="128" t="s">
        <v>3150</v>
      </c>
      <c r="H6665" s="32" t="s">
        <v>152</v>
      </c>
      <c r="I6665" s="44">
        <f t="shared" si="4583"/>
        <v>1500</v>
      </c>
      <c r="J6665" s="44">
        <v>1500</v>
      </c>
      <c r="K6665" s="44">
        <f t="shared" si="4584"/>
        <v>0</v>
      </c>
      <c r="L6665" s="44">
        <v>0</v>
      </c>
      <c r="M6665" s="44">
        <v>0</v>
      </c>
      <c r="N6665" s="44">
        <v>0</v>
      </c>
      <c r="O6665" s="44">
        <v>0</v>
      </c>
      <c r="P6665" s="44">
        <v>0</v>
      </c>
      <c r="Q6665" s="44">
        <v>1571</v>
      </c>
      <c r="R6665" s="44">
        <v>1571</v>
      </c>
      <c r="S6665" s="44">
        <v>1219</v>
      </c>
      <c r="T6665" s="44">
        <f t="shared" si="4576"/>
        <v>352</v>
      </c>
      <c r="U6665" s="44">
        <v>140</v>
      </c>
      <c r="V6665" s="44">
        <v>112</v>
      </c>
      <c r="W6665" s="44">
        <v>100</v>
      </c>
      <c r="X6665" s="44">
        <f t="shared" si="4577"/>
        <v>1571</v>
      </c>
      <c r="Y6665" s="209">
        <f t="shared" si="4573"/>
        <v>100</v>
      </c>
    </row>
    <row r="6666" spans="1:25">
      <c r="A6666" s="23" t="s">
        <v>2045</v>
      </c>
      <c r="B6666" s="23" t="s">
        <v>172</v>
      </c>
      <c r="C6666" s="23" t="s">
        <v>988</v>
      </c>
      <c r="D6666" s="23" t="s">
        <v>2198</v>
      </c>
      <c r="E6666" s="22">
        <v>6139</v>
      </c>
      <c r="F6666" s="23" t="s">
        <v>2206</v>
      </c>
      <c r="G6666" s="128" t="s">
        <v>3150</v>
      </c>
      <c r="H6666" s="32" t="s">
        <v>158</v>
      </c>
      <c r="I6666" s="44">
        <f t="shared" si="4583"/>
        <v>4000</v>
      </c>
      <c r="J6666" s="44">
        <v>4000</v>
      </c>
      <c r="K6666" s="44">
        <f t="shared" si="4584"/>
        <v>0</v>
      </c>
      <c r="L6666" s="44">
        <v>0</v>
      </c>
      <c r="M6666" s="44">
        <v>0</v>
      </c>
      <c r="N6666" s="44">
        <v>0</v>
      </c>
      <c r="O6666" s="44">
        <v>0</v>
      </c>
      <c r="P6666" s="44">
        <v>0</v>
      </c>
      <c r="Q6666" s="44">
        <v>4000</v>
      </c>
      <c r="R6666" s="44">
        <v>4000</v>
      </c>
      <c r="S6666" s="44">
        <v>3150</v>
      </c>
      <c r="T6666" s="44">
        <f t="shared" si="4576"/>
        <v>850</v>
      </c>
      <c r="U6666" s="44">
        <v>350</v>
      </c>
      <c r="V6666" s="44">
        <v>350</v>
      </c>
      <c r="W6666" s="44">
        <v>150</v>
      </c>
      <c r="X6666" s="44">
        <f t="shared" si="4577"/>
        <v>4000</v>
      </c>
      <c r="Y6666" s="209">
        <f t="shared" si="4573"/>
        <v>100</v>
      </c>
    </row>
    <row r="6667" spans="1:25" ht="20.399999999999999">
      <c r="A6667" s="20" t="s">
        <v>0</v>
      </c>
      <c r="B6667" s="20" t="s">
        <v>0</v>
      </c>
      <c r="C6667" s="20" t="s">
        <v>0</v>
      </c>
      <c r="D6667" s="21" t="s">
        <v>0</v>
      </c>
      <c r="E6667" s="21" t="s">
        <v>0</v>
      </c>
      <c r="F6667" s="21" t="s">
        <v>0</v>
      </c>
      <c r="G6667" s="150" t="s">
        <v>0</v>
      </c>
      <c r="H6667" s="30" t="s">
        <v>42</v>
      </c>
      <c r="I6667" s="31">
        <f t="shared" si="4583"/>
        <v>100</v>
      </c>
      <c r="J6667" s="31">
        <f t="shared" ref="J6667:X6668" si="4587">SUM(J6668)</f>
        <v>100</v>
      </c>
      <c r="K6667" s="31">
        <f t="shared" si="4584"/>
        <v>0</v>
      </c>
      <c r="L6667" s="31">
        <f t="shared" si="4587"/>
        <v>0</v>
      </c>
      <c r="M6667" s="31">
        <f t="shared" si="4587"/>
        <v>0</v>
      </c>
      <c r="N6667" s="31">
        <f t="shared" si="4587"/>
        <v>0</v>
      </c>
      <c r="O6667" s="31">
        <f t="shared" si="4587"/>
        <v>0</v>
      </c>
      <c r="P6667" s="31">
        <f t="shared" si="4587"/>
        <v>0</v>
      </c>
      <c r="Q6667" s="31">
        <f t="shared" si="4587"/>
        <v>100</v>
      </c>
      <c r="R6667" s="31">
        <f t="shared" si="4587"/>
        <v>100</v>
      </c>
      <c r="S6667" s="31">
        <f t="shared" si="4587"/>
        <v>0</v>
      </c>
      <c r="T6667" s="31">
        <f t="shared" si="4587"/>
        <v>0</v>
      </c>
      <c r="U6667" s="31">
        <f t="shared" si="4587"/>
        <v>0</v>
      </c>
      <c r="V6667" s="31">
        <f t="shared" si="4587"/>
        <v>0</v>
      </c>
      <c r="W6667" s="31">
        <f t="shared" si="4587"/>
        <v>0</v>
      </c>
      <c r="X6667" s="31">
        <f t="shared" si="4587"/>
        <v>0</v>
      </c>
      <c r="Y6667" s="220">
        <f t="shared" si="4573"/>
        <v>0</v>
      </c>
    </row>
    <row r="6668" spans="1:25">
      <c r="A6668" s="23" t="s">
        <v>2045</v>
      </c>
      <c r="B6668" s="23" t="s">
        <v>172</v>
      </c>
      <c r="C6668" s="23" t="s">
        <v>988</v>
      </c>
      <c r="D6668" s="23" t="s">
        <v>2198</v>
      </c>
      <c r="E6668" s="21" t="s">
        <v>159</v>
      </c>
      <c r="F6668" s="21" t="s">
        <v>0</v>
      </c>
      <c r="G6668" s="150" t="s">
        <v>0</v>
      </c>
      <c r="H6668" s="21" t="s">
        <v>34</v>
      </c>
      <c r="I6668" s="66">
        <f t="shared" si="4583"/>
        <v>100</v>
      </c>
      <c r="J6668" s="66">
        <f t="shared" si="4587"/>
        <v>100</v>
      </c>
      <c r="K6668" s="66">
        <f t="shared" si="4584"/>
        <v>0</v>
      </c>
      <c r="L6668" s="66">
        <f t="shared" si="4587"/>
        <v>0</v>
      </c>
      <c r="M6668" s="66">
        <f t="shared" si="4587"/>
        <v>0</v>
      </c>
      <c r="N6668" s="66">
        <f t="shared" si="4587"/>
        <v>0</v>
      </c>
      <c r="O6668" s="66">
        <f t="shared" si="4587"/>
        <v>0</v>
      </c>
      <c r="P6668" s="66">
        <f t="shared" si="4587"/>
        <v>0</v>
      </c>
      <c r="Q6668" s="66">
        <f t="shared" si="4587"/>
        <v>100</v>
      </c>
      <c r="R6668" s="66">
        <f t="shared" si="4587"/>
        <v>100</v>
      </c>
      <c r="S6668" s="66">
        <f t="shared" si="4587"/>
        <v>0</v>
      </c>
      <c r="T6668" s="66">
        <f t="shared" si="4587"/>
        <v>0</v>
      </c>
      <c r="U6668" s="66">
        <f t="shared" si="4587"/>
        <v>0</v>
      </c>
      <c r="V6668" s="66">
        <f t="shared" si="4587"/>
        <v>0</v>
      </c>
      <c r="W6668" s="66">
        <f t="shared" si="4587"/>
        <v>0</v>
      </c>
      <c r="X6668" s="66">
        <f t="shared" si="4587"/>
        <v>0</v>
      </c>
      <c r="Y6668" s="208">
        <f t="shared" si="4573"/>
        <v>0</v>
      </c>
    </row>
    <row r="6669" spans="1:25">
      <c r="A6669" s="23" t="s">
        <v>2045</v>
      </c>
      <c r="B6669" s="23" t="s">
        <v>172</v>
      </c>
      <c r="C6669" s="23" t="s">
        <v>988</v>
      </c>
      <c r="D6669" s="23" t="s">
        <v>2198</v>
      </c>
      <c r="E6669" s="22">
        <v>6148</v>
      </c>
      <c r="F6669" s="23"/>
      <c r="G6669" s="128" t="s">
        <v>3150</v>
      </c>
      <c r="H6669" s="32" t="s">
        <v>41</v>
      </c>
      <c r="I6669" s="44">
        <f t="shared" si="4583"/>
        <v>100</v>
      </c>
      <c r="J6669" s="44">
        <v>100</v>
      </c>
      <c r="K6669" s="44">
        <f t="shared" si="4584"/>
        <v>0</v>
      </c>
      <c r="L6669" s="44">
        <v>0</v>
      </c>
      <c r="M6669" s="44">
        <v>0</v>
      </c>
      <c r="N6669" s="44">
        <v>0</v>
      </c>
      <c r="O6669" s="44">
        <v>0</v>
      </c>
      <c r="P6669" s="44">
        <v>0</v>
      </c>
      <c r="Q6669" s="44">
        <v>100</v>
      </c>
      <c r="R6669" s="44">
        <v>100</v>
      </c>
      <c r="S6669" s="44">
        <v>0</v>
      </c>
      <c r="T6669" s="44">
        <f t="shared" si="4576"/>
        <v>0</v>
      </c>
      <c r="U6669" s="44"/>
      <c r="V6669" s="44"/>
      <c r="W6669" s="44"/>
      <c r="X6669" s="44">
        <f t="shared" si="4577"/>
        <v>0</v>
      </c>
      <c r="Y6669" s="209">
        <f t="shared" si="4573"/>
        <v>0</v>
      </c>
    </row>
    <row r="6670" spans="1:25" ht="20.399999999999999">
      <c r="A6670" s="20" t="s">
        <v>0</v>
      </c>
      <c r="B6670" s="20" t="s">
        <v>0</v>
      </c>
      <c r="C6670" s="20" t="s">
        <v>0</v>
      </c>
      <c r="D6670" s="21" t="s">
        <v>0</v>
      </c>
      <c r="E6670" s="21" t="s">
        <v>0</v>
      </c>
      <c r="F6670" s="21" t="s">
        <v>0</v>
      </c>
      <c r="G6670" s="150" t="s">
        <v>0</v>
      </c>
      <c r="H6670" s="30" t="s">
        <v>60</v>
      </c>
      <c r="I6670" s="31">
        <f t="shared" si="4583"/>
        <v>50100</v>
      </c>
      <c r="J6670" s="31">
        <f t="shared" ref="J6670:X6670" si="4588">SUM(J6671)</f>
        <v>15100</v>
      </c>
      <c r="K6670" s="31">
        <f t="shared" si="4584"/>
        <v>35000</v>
      </c>
      <c r="L6670" s="31">
        <f t="shared" si="4588"/>
        <v>35000</v>
      </c>
      <c r="M6670" s="31">
        <f t="shared" si="4588"/>
        <v>0</v>
      </c>
      <c r="N6670" s="31">
        <f t="shared" si="4588"/>
        <v>0</v>
      </c>
      <c r="O6670" s="31">
        <f t="shared" si="4588"/>
        <v>0</v>
      </c>
      <c r="P6670" s="31">
        <f t="shared" si="4588"/>
        <v>0</v>
      </c>
      <c r="Q6670" s="31">
        <f t="shared" si="4588"/>
        <v>220100</v>
      </c>
      <c r="R6670" s="31">
        <f t="shared" si="4588"/>
        <v>185100</v>
      </c>
      <c r="S6670" s="31">
        <f t="shared" si="4588"/>
        <v>185100</v>
      </c>
      <c r="T6670" s="31">
        <f t="shared" si="4588"/>
        <v>0</v>
      </c>
      <c r="U6670" s="31">
        <f t="shared" si="4588"/>
        <v>0</v>
      </c>
      <c r="V6670" s="31">
        <f t="shared" si="4588"/>
        <v>0</v>
      </c>
      <c r="W6670" s="31">
        <f t="shared" si="4588"/>
        <v>0</v>
      </c>
      <c r="X6670" s="31">
        <f t="shared" si="4588"/>
        <v>185100</v>
      </c>
      <c r="Y6670" s="220">
        <f t="shared" si="4573"/>
        <v>100</v>
      </c>
    </row>
    <row r="6671" spans="1:25">
      <c r="A6671" s="23" t="s">
        <v>2045</v>
      </c>
      <c r="B6671" s="23" t="s">
        <v>172</v>
      </c>
      <c r="C6671" s="23" t="s">
        <v>988</v>
      </c>
      <c r="D6671" s="23" t="s">
        <v>2198</v>
      </c>
      <c r="E6671" s="21" t="s">
        <v>166</v>
      </c>
      <c r="F6671" s="21" t="s">
        <v>0</v>
      </c>
      <c r="G6671" s="150" t="s">
        <v>0</v>
      </c>
      <c r="H6671" s="21" t="s">
        <v>53</v>
      </c>
      <c r="I6671" s="66">
        <f t="shared" si="4583"/>
        <v>50100</v>
      </c>
      <c r="J6671" s="66">
        <f t="shared" ref="J6671:P6671" si="4589">SUM(J6672:J6673)</f>
        <v>15100</v>
      </c>
      <c r="K6671" s="66">
        <f t="shared" si="4584"/>
        <v>35000</v>
      </c>
      <c r="L6671" s="66">
        <f t="shared" si="4589"/>
        <v>35000</v>
      </c>
      <c r="M6671" s="66">
        <f t="shared" si="4589"/>
        <v>0</v>
      </c>
      <c r="N6671" s="66">
        <f t="shared" si="4589"/>
        <v>0</v>
      </c>
      <c r="O6671" s="66">
        <f t="shared" si="4589"/>
        <v>0</v>
      </c>
      <c r="P6671" s="66">
        <f t="shared" si="4589"/>
        <v>0</v>
      </c>
      <c r="Q6671" s="66">
        <f>SUM(Q6672:Q6673)</f>
        <v>220100</v>
      </c>
      <c r="R6671" s="66">
        <f>SUM(R6672:R6673)</f>
        <v>185100</v>
      </c>
      <c r="S6671" s="66">
        <f>SUM(S6672:S6673)</f>
        <v>185100</v>
      </c>
      <c r="T6671" s="66">
        <f t="shared" ref="T6671:X6671" si="4590">SUM(T6672:T6673)</f>
        <v>0</v>
      </c>
      <c r="U6671" s="66">
        <f t="shared" si="4590"/>
        <v>0</v>
      </c>
      <c r="V6671" s="66">
        <f t="shared" si="4590"/>
        <v>0</v>
      </c>
      <c r="W6671" s="66">
        <f t="shared" si="4590"/>
        <v>0</v>
      </c>
      <c r="X6671" s="66">
        <f t="shared" si="4590"/>
        <v>185100</v>
      </c>
      <c r="Y6671" s="208">
        <f t="shared" si="4573"/>
        <v>100</v>
      </c>
    </row>
    <row r="6672" spans="1:25">
      <c r="A6672" s="23" t="s">
        <v>2045</v>
      </c>
      <c r="B6672" s="23" t="s">
        <v>172</v>
      </c>
      <c r="C6672" s="23" t="s">
        <v>988</v>
      </c>
      <c r="D6672" s="23" t="s">
        <v>2198</v>
      </c>
      <c r="E6672" s="22">
        <v>8213</v>
      </c>
      <c r="F6672" s="23"/>
      <c r="G6672" s="128" t="s">
        <v>3150</v>
      </c>
      <c r="H6672" s="32" t="s">
        <v>56</v>
      </c>
      <c r="I6672" s="44">
        <f t="shared" si="4583"/>
        <v>50000</v>
      </c>
      <c r="J6672" s="44">
        <v>15000</v>
      </c>
      <c r="K6672" s="44">
        <f t="shared" si="4584"/>
        <v>35000</v>
      </c>
      <c r="L6672" s="44">
        <v>35000</v>
      </c>
      <c r="M6672" s="44">
        <v>0</v>
      </c>
      <c r="N6672" s="44">
        <v>0</v>
      </c>
      <c r="O6672" s="44">
        <v>0</v>
      </c>
      <c r="P6672" s="44">
        <v>0</v>
      </c>
      <c r="Q6672" s="44">
        <v>170000</v>
      </c>
      <c r="R6672" s="44">
        <v>135000</v>
      </c>
      <c r="S6672" s="44">
        <v>135000</v>
      </c>
      <c r="T6672" s="44">
        <f t="shared" si="4576"/>
        <v>0</v>
      </c>
      <c r="U6672" s="44"/>
      <c r="V6672" s="44"/>
      <c r="W6672" s="44">
        <v>0</v>
      </c>
      <c r="X6672" s="44">
        <f t="shared" si="4577"/>
        <v>135000</v>
      </c>
      <c r="Y6672" s="209">
        <f t="shared" si="4573"/>
        <v>100</v>
      </c>
    </row>
    <row r="6673" spans="1:25">
      <c r="A6673" s="23" t="s">
        <v>2045</v>
      </c>
      <c r="B6673" s="23" t="s">
        <v>172</v>
      </c>
      <c r="C6673" s="23" t="s">
        <v>988</v>
      </c>
      <c r="D6673" s="23" t="s">
        <v>2198</v>
      </c>
      <c r="E6673" s="22">
        <v>8216</v>
      </c>
      <c r="F6673" s="23"/>
      <c r="G6673" s="128" t="s">
        <v>3150</v>
      </c>
      <c r="H6673" s="32" t="s">
        <v>59</v>
      </c>
      <c r="I6673" s="44">
        <f t="shared" si="4583"/>
        <v>100</v>
      </c>
      <c r="J6673" s="44">
        <v>100</v>
      </c>
      <c r="K6673" s="44">
        <f t="shared" si="4584"/>
        <v>0</v>
      </c>
      <c r="L6673" s="44">
        <v>0</v>
      </c>
      <c r="M6673" s="44">
        <v>0</v>
      </c>
      <c r="N6673" s="44">
        <v>0</v>
      </c>
      <c r="O6673" s="44">
        <v>0</v>
      </c>
      <c r="P6673" s="44">
        <v>0</v>
      </c>
      <c r="Q6673" s="44">
        <v>50100</v>
      </c>
      <c r="R6673" s="44">
        <v>50100</v>
      </c>
      <c r="S6673" s="44">
        <v>50100</v>
      </c>
      <c r="T6673" s="44">
        <f t="shared" si="4576"/>
        <v>0</v>
      </c>
      <c r="U6673" s="44"/>
      <c r="V6673" s="44">
        <v>0</v>
      </c>
      <c r="W6673" s="44"/>
      <c r="X6673" s="44">
        <f t="shared" si="4577"/>
        <v>50100</v>
      </c>
      <c r="Y6673" s="209">
        <f t="shared" si="4573"/>
        <v>100</v>
      </c>
    </row>
    <row r="6674" spans="1:25">
      <c r="A6674" s="32" t="s">
        <v>0</v>
      </c>
      <c r="B6674" s="32" t="s">
        <v>0</v>
      </c>
      <c r="C6674" s="32" t="s">
        <v>0</v>
      </c>
      <c r="D6674" s="32" t="s">
        <v>0</v>
      </c>
      <c r="E6674" s="32" t="s">
        <v>0</v>
      </c>
      <c r="F6674" s="32" t="s">
        <v>0</v>
      </c>
      <c r="G6674" s="154" t="s">
        <v>0</v>
      </c>
      <c r="H6674" s="30" t="s">
        <v>2207</v>
      </c>
      <c r="I6674" s="31">
        <f t="shared" si="4583"/>
        <v>1231300</v>
      </c>
      <c r="J6674" s="31">
        <f t="shared" ref="J6674:P6674" si="4591">SUM(J6670,J6667,J6643)</f>
        <v>1085300</v>
      </c>
      <c r="K6674" s="31">
        <f t="shared" si="4584"/>
        <v>146000</v>
      </c>
      <c r="L6674" s="31">
        <f t="shared" si="4591"/>
        <v>136000</v>
      </c>
      <c r="M6674" s="31">
        <f t="shared" si="4591"/>
        <v>0</v>
      </c>
      <c r="N6674" s="31">
        <f t="shared" si="4591"/>
        <v>10000</v>
      </c>
      <c r="O6674" s="31">
        <f t="shared" si="4591"/>
        <v>0</v>
      </c>
      <c r="P6674" s="31">
        <f t="shared" si="4591"/>
        <v>0</v>
      </c>
      <c r="Q6674" s="31">
        <f>SUM(Q6670,Q6667,Q6643)</f>
        <v>1839037</v>
      </c>
      <c r="R6674" s="31">
        <f>SUM(R6670,R6667,R6643)</f>
        <v>1654597</v>
      </c>
      <c r="S6674" s="31">
        <f>SUM(S6670,S6667,S6643)</f>
        <v>1441585</v>
      </c>
      <c r="T6674" s="31">
        <f t="shared" ref="T6674:X6674" si="4592">SUM(T6670,T6667,T6643)</f>
        <v>212912</v>
      </c>
      <c r="U6674" s="31">
        <f t="shared" si="4592"/>
        <v>94880</v>
      </c>
      <c r="V6674" s="31">
        <f t="shared" si="4592"/>
        <v>65162</v>
      </c>
      <c r="W6674" s="31">
        <f t="shared" si="4592"/>
        <v>52870</v>
      </c>
      <c r="X6674" s="31">
        <f t="shared" si="4592"/>
        <v>1654497</v>
      </c>
      <c r="Y6674" s="220">
        <f t="shared" si="4573"/>
        <v>99.993956232242653</v>
      </c>
    </row>
    <row r="6675" spans="1:25" ht="15" thickBot="1">
      <c r="A6675" s="32" t="s">
        <v>0</v>
      </c>
      <c r="B6675" s="32" t="s">
        <v>0</v>
      </c>
      <c r="C6675" s="32" t="s">
        <v>0</v>
      </c>
      <c r="D6675" s="32" t="s">
        <v>0</v>
      </c>
      <c r="E6675" s="32" t="s">
        <v>0</v>
      </c>
      <c r="F6675" s="32" t="s">
        <v>0</v>
      </c>
      <c r="G6675" s="154" t="s">
        <v>0</v>
      </c>
      <c r="H6675" s="21" t="s">
        <v>170</v>
      </c>
      <c r="I6675" s="66">
        <f t="shared" si="4583"/>
        <v>30</v>
      </c>
      <c r="J6675" s="66">
        <v>30</v>
      </c>
      <c r="K6675" s="66">
        <f t="shared" si="4584"/>
        <v>0</v>
      </c>
      <c r="L6675" s="66" t="s">
        <v>0</v>
      </c>
      <c r="M6675" s="66" t="s">
        <v>0</v>
      </c>
      <c r="N6675" s="66" t="s">
        <v>0</v>
      </c>
      <c r="O6675" s="66" t="s">
        <v>0</v>
      </c>
      <c r="P6675" s="66" t="s">
        <v>0</v>
      </c>
      <c r="Q6675" s="66">
        <v>0</v>
      </c>
      <c r="R6675" s="66"/>
      <c r="S6675" s="66"/>
      <c r="T6675" s="66"/>
      <c r="U6675" s="66"/>
      <c r="V6675" s="66"/>
      <c r="W6675" s="66"/>
      <c r="X6675" s="66"/>
      <c r="Y6675" s="208">
        <v>0</v>
      </c>
    </row>
    <row r="6676" spans="1:25" ht="41.4" thickBot="1">
      <c r="A6676" s="252" t="s">
        <v>0</v>
      </c>
      <c r="B6676" s="252" t="s">
        <v>0</v>
      </c>
      <c r="C6676" s="252" t="s">
        <v>0</v>
      </c>
      <c r="D6676" s="252" t="s">
        <v>0</v>
      </c>
      <c r="E6676" s="252" t="s">
        <v>0</v>
      </c>
      <c r="F6676" s="252" t="s">
        <v>0</v>
      </c>
      <c r="G6676" s="258" t="s">
        <v>0</v>
      </c>
      <c r="H6676" s="24" t="s">
        <v>72</v>
      </c>
      <c r="I6676" s="1" t="s">
        <v>3093</v>
      </c>
      <c r="J6676" s="1" t="s">
        <v>3130</v>
      </c>
      <c r="K6676" s="1" t="s">
        <v>3</v>
      </c>
      <c r="L6676" s="1" t="s">
        <v>4</v>
      </c>
      <c r="M6676" s="1" t="s">
        <v>5</v>
      </c>
      <c r="N6676" s="1" t="s">
        <v>6</v>
      </c>
      <c r="O6676" s="1" t="s">
        <v>7</v>
      </c>
      <c r="P6676" s="1" t="s">
        <v>8</v>
      </c>
      <c r="Q6676" s="1" t="s">
        <v>3344</v>
      </c>
      <c r="R6676" s="1" t="s">
        <v>3427</v>
      </c>
      <c r="S6676" s="1" t="s">
        <v>3447</v>
      </c>
      <c r="T6676" s="1" t="s">
        <v>3448</v>
      </c>
      <c r="U6676" s="1" t="s">
        <v>3452</v>
      </c>
      <c r="V6676" s="1" t="s">
        <v>3449</v>
      </c>
      <c r="W6676" s="1" t="s">
        <v>3450</v>
      </c>
      <c r="X6676" s="1" t="s">
        <v>3451</v>
      </c>
      <c r="Y6676" s="216" t="s">
        <v>3385</v>
      </c>
    </row>
    <row r="6677" spans="1:25">
      <c r="A6677" s="253"/>
      <c r="B6677" s="253"/>
      <c r="C6677" s="253"/>
      <c r="D6677" s="253"/>
      <c r="E6677" s="253"/>
      <c r="F6677" s="253"/>
      <c r="G6677" s="259"/>
      <c r="H6677" s="33" t="s">
        <v>0</v>
      </c>
      <c r="I6677" s="45">
        <v>1</v>
      </c>
      <c r="J6677" s="45">
        <v>3</v>
      </c>
      <c r="K6677" s="45" t="s">
        <v>9</v>
      </c>
      <c r="L6677" s="45">
        <v>5</v>
      </c>
      <c r="M6677" s="45">
        <v>6</v>
      </c>
      <c r="N6677" s="45">
        <v>7</v>
      </c>
      <c r="O6677" s="45">
        <v>8</v>
      </c>
      <c r="P6677" s="45">
        <v>9</v>
      </c>
      <c r="Q6677" s="45">
        <v>1</v>
      </c>
      <c r="R6677" s="45">
        <v>2</v>
      </c>
      <c r="S6677" s="45">
        <v>3</v>
      </c>
      <c r="T6677" s="45" t="s">
        <v>3453</v>
      </c>
      <c r="U6677" s="45">
        <v>5</v>
      </c>
      <c r="V6677" s="45">
        <v>6</v>
      </c>
      <c r="W6677" s="45">
        <v>7</v>
      </c>
      <c r="X6677" s="45" t="s">
        <v>3454</v>
      </c>
      <c r="Y6677" s="276">
        <v>9</v>
      </c>
    </row>
    <row r="6678" spans="1:25">
      <c r="A6678" s="253"/>
      <c r="B6678" s="253"/>
      <c r="C6678" s="253"/>
      <c r="D6678" s="253"/>
      <c r="E6678" s="253"/>
      <c r="F6678" s="253"/>
      <c r="G6678" s="259"/>
      <c r="H6678" s="34" t="s">
        <v>105</v>
      </c>
      <c r="I6678" s="35">
        <f t="shared" si="4583"/>
        <v>1231300</v>
      </c>
      <c r="J6678" s="35">
        <f t="shared" ref="J6678:P6678" si="4593">SUM(J6674)</f>
        <v>1085300</v>
      </c>
      <c r="K6678" s="35">
        <f t="shared" si="4584"/>
        <v>146000</v>
      </c>
      <c r="L6678" s="35">
        <f t="shared" si="4593"/>
        <v>136000</v>
      </c>
      <c r="M6678" s="35">
        <f t="shared" si="4593"/>
        <v>0</v>
      </c>
      <c r="N6678" s="35">
        <f t="shared" si="4593"/>
        <v>10000</v>
      </c>
      <c r="O6678" s="35">
        <f t="shared" si="4593"/>
        <v>0</v>
      </c>
      <c r="P6678" s="35">
        <f t="shared" si="4593"/>
        <v>0</v>
      </c>
      <c r="Q6678" s="35">
        <f>SUM(Q6674)</f>
        <v>1839037</v>
      </c>
      <c r="R6678" s="35">
        <f>SUM(R6674)</f>
        <v>1654597</v>
      </c>
      <c r="S6678" s="35">
        <f>SUM(S6674)</f>
        <v>1441585</v>
      </c>
      <c r="T6678" s="35">
        <f t="shared" ref="T6678:X6678" si="4594">SUM(T6674)</f>
        <v>212912</v>
      </c>
      <c r="U6678" s="35">
        <f t="shared" si="4594"/>
        <v>94880</v>
      </c>
      <c r="V6678" s="35">
        <f t="shared" si="4594"/>
        <v>65162</v>
      </c>
      <c r="W6678" s="35">
        <f t="shared" si="4594"/>
        <v>52870</v>
      </c>
      <c r="X6678" s="35">
        <f t="shared" si="4594"/>
        <v>1654497</v>
      </c>
      <c r="Y6678" s="218">
        <f t="shared" ref="Y6678:Y6679" si="4595">IF(R6678=0,0,(X6678/R6678)*100)</f>
        <v>99.993956232242653</v>
      </c>
    </row>
    <row r="6679" spans="1:25">
      <c r="A6679" s="253"/>
      <c r="B6679" s="253"/>
      <c r="C6679" s="253"/>
      <c r="D6679" s="253"/>
      <c r="E6679" s="253"/>
      <c r="F6679" s="253"/>
      <c r="G6679" s="259"/>
      <c r="H6679" s="36" t="s">
        <v>69</v>
      </c>
      <c r="I6679" s="35">
        <f t="shared" si="4583"/>
        <v>1231300</v>
      </c>
      <c r="J6679" s="35">
        <f t="shared" ref="J6679:P6679" si="4596">SUM(J6678)</f>
        <v>1085300</v>
      </c>
      <c r="K6679" s="35">
        <f t="shared" si="4584"/>
        <v>146000</v>
      </c>
      <c r="L6679" s="35">
        <f t="shared" si="4596"/>
        <v>136000</v>
      </c>
      <c r="M6679" s="35">
        <f t="shared" si="4596"/>
        <v>0</v>
      </c>
      <c r="N6679" s="35">
        <f t="shared" si="4596"/>
        <v>10000</v>
      </c>
      <c r="O6679" s="35">
        <f t="shared" si="4596"/>
        <v>0</v>
      </c>
      <c r="P6679" s="35">
        <f t="shared" si="4596"/>
        <v>0</v>
      </c>
      <c r="Q6679" s="35">
        <f>SUM(Q6678)</f>
        <v>1839037</v>
      </c>
      <c r="R6679" s="35">
        <f>SUM(R6678)</f>
        <v>1654597</v>
      </c>
      <c r="S6679" s="35">
        <f>SUM(S6678)</f>
        <v>1441585</v>
      </c>
      <c r="T6679" s="35">
        <f t="shared" ref="T6679:X6679" si="4597">SUM(T6678)</f>
        <v>212912</v>
      </c>
      <c r="U6679" s="35">
        <f t="shared" si="4597"/>
        <v>94880</v>
      </c>
      <c r="V6679" s="35">
        <f t="shared" si="4597"/>
        <v>65162</v>
      </c>
      <c r="W6679" s="35">
        <f t="shared" si="4597"/>
        <v>52870</v>
      </c>
      <c r="X6679" s="35">
        <f t="shared" si="4597"/>
        <v>1654497</v>
      </c>
      <c r="Y6679" s="218">
        <f t="shared" si="4595"/>
        <v>99.993956232242653</v>
      </c>
    </row>
    <row r="6680" spans="1:25">
      <c r="A6680" s="254"/>
      <c r="B6680" s="254"/>
      <c r="C6680" s="254"/>
      <c r="D6680" s="254"/>
      <c r="E6680" s="254"/>
      <c r="F6680" s="254"/>
      <c r="G6680" s="260"/>
    </row>
    <row r="6681" spans="1:25">
      <c r="A6681" s="32" t="s">
        <v>0</v>
      </c>
      <c r="B6681" s="32" t="s">
        <v>0</v>
      </c>
      <c r="C6681" s="32" t="s">
        <v>0</v>
      </c>
      <c r="D6681" s="32" t="s">
        <v>0</v>
      </c>
      <c r="E6681" s="32" t="s">
        <v>0</v>
      </c>
      <c r="F6681" s="32" t="s">
        <v>0</v>
      </c>
      <c r="G6681" s="154" t="s">
        <v>0</v>
      </c>
      <c r="H6681" s="37" t="s">
        <v>0</v>
      </c>
      <c r="I6681" s="37"/>
      <c r="J6681" s="37"/>
      <c r="K6681" s="37"/>
      <c r="L6681" s="37" t="s">
        <v>0</v>
      </c>
      <c r="M6681" s="37" t="s">
        <v>0</v>
      </c>
      <c r="N6681" s="37" t="s">
        <v>0</v>
      </c>
      <c r="O6681" s="37" t="s">
        <v>0</v>
      </c>
      <c r="P6681" s="37" t="s">
        <v>0</v>
      </c>
      <c r="Q6681" s="37"/>
      <c r="R6681" s="37"/>
      <c r="S6681" s="37"/>
      <c r="T6681" s="37" t="s">
        <v>0</v>
      </c>
      <c r="U6681" s="37" t="s">
        <v>0</v>
      </c>
      <c r="V6681" s="37" t="s">
        <v>0</v>
      </c>
      <c r="W6681" s="37" t="s">
        <v>0</v>
      </c>
      <c r="X6681" s="37" t="s">
        <v>0</v>
      </c>
      <c r="Y6681" s="219"/>
    </row>
    <row r="6682" spans="1:25">
      <c r="A6682" s="32" t="s">
        <v>0</v>
      </c>
      <c r="B6682" s="32" t="s">
        <v>0</v>
      </c>
      <c r="C6682" s="32" t="s">
        <v>0</v>
      </c>
      <c r="D6682" s="32" t="s">
        <v>0</v>
      </c>
      <c r="E6682" s="32" t="s">
        <v>0</v>
      </c>
      <c r="F6682" s="32" t="s">
        <v>0</v>
      </c>
      <c r="G6682" s="154" t="s">
        <v>0</v>
      </c>
      <c r="H6682" s="30" t="s">
        <v>2208</v>
      </c>
      <c r="I6682" s="31">
        <f t="shared" si="4583"/>
        <v>22012575</v>
      </c>
      <c r="J6682" s="31">
        <f>SUM(J6126)</f>
        <v>20750985</v>
      </c>
      <c r="K6682" s="31">
        <f t="shared" si="4584"/>
        <v>1261590</v>
      </c>
      <c r="L6682" s="31">
        <f t="shared" ref="L6682:P6682" si="4598">SUM(L6126)</f>
        <v>535100</v>
      </c>
      <c r="M6682" s="31">
        <f t="shared" si="4598"/>
        <v>148389</v>
      </c>
      <c r="N6682" s="31">
        <f t="shared" si="4598"/>
        <v>578101</v>
      </c>
      <c r="O6682" s="31">
        <f t="shared" si="4598"/>
        <v>0</v>
      </c>
      <c r="P6682" s="31">
        <f t="shared" si="4598"/>
        <v>0</v>
      </c>
      <c r="Q6682" s="31">
        <f t="shared" ref="Q6682:R6682" si="4599">SUM(Q6126)</f>
        <v>26074608</v>
      </c>
      <c r="R6682" s="31">
        <f t="shared" si="4599"/>
        <v>23485499</v>
      </c>
      <c r="S6682" s="31">
        <f t="shared" ref="S6682" si="4600">SUM(S6126)</f>
        <v>18790924</v>
      </c>
      <c r="T6682" s="31">
        <f t="shared" ref="T6682:X6682" si="4601">SUM(T6126)</f>
        <v>4693675</v>
      </c>
      <c r="U6682" s="31">
        <f t="shared" si="4601"/>
        <v>1788580</v>
      </c>
      <c r="V6682" s="31">
        <f t="shared" si="4601"/>
        <v>1862896</v>
      </c>
      <c r="W6682" s="31">
        <f t="shared" si="4601"/>
        <v>1042199</v>
      </c>
      <c r="X6682" s="31">
        <f t="shared" si="4601"/>
        <v>23484599</v>
      </c>
      <c r="Y6682" s="220">
        <f>IF(R6682=0,0,(X6682/R6682)*100)</f>
        <v>99.996167848083616</v>
      </c>
    </row>
    <row r="6683" spans="1:25">
      <c r="A6683" s="32" t="s">
        <v>0</v>
      </c>
      <c r="B6683" s="32" t="s">
        <v>0</v>
      </c>
      <c r="C6683" s="32" t="s">
        <v>0</v>
      </c>
      <c r="D6683" s="32" t="s">
        <v>0</v>
      </c>
      <c r="E6683" s="32" t="s">
        <v>0</v>
      </c>
      <c r="F6683" s="32" t="s">
        <v>0</v>
      </c>
      <c r="G6683" s="154" t="s">
        <v>0</v>
      </c>
      <c r="H6683" s="21" t="s">
        <v>170</v>
      </c>
      <c r="I6683" s="66">
        <f t="shared" si="4583"/>
        <v>605</v>
      </c>
      <c r="J6683" s="66">
        <f>J6675+J6633+J6591+J6548+J6508+J6467+J6416+J6369+J6328+J6288+J6248+J6206+J6165</f>
        <v>605</v>
      </c>
      <c r="K6683" s="66">
        <f t="shared" si="4584"/>
        <v>0</v>
      </c>
      <c r="L6683" s="66"/>
      <c r="M6683" s="66"/>
      <c r="N6683" s="66"/>
      <c r="O6683" s="66"/>
      <c r="P6683" s="66"/>
      <c r="Q6683" s="66">
        <f>Q6675+Q6633+Q6591+Q6548+Q6508+Q6467+Q6416+Q6369+Q6328+Q6288+Q6248+Q6206+Q6165</f>
        <v>0</v>
      </c>
      <c r="R6683" s="66">
        <f>R6675+R6633+R6591+R6548+R6508+R6467+R6416+R6369+R6328+R6288+R6248+R6206+R6165</f>
        <v>0</v>
      </c>
      <c r="S6683" s="66">
        <f>S6675+S6633+S6591+S6548+S6508+S6467+S6416+S6369+S6328+S6288+S6248+S6206+S6165</f>
        <v>0</v>
      </c>
      <c r="T6683" s="66">
        <f t="shared" ref="T6683:X6683" si="4602">T6675+T6633+T6591+T6548+T6508+T6467+T6416+T6369+T6328+T6288+T6248+T6206+T6165</f>
        <v>0</v>
      </c>
      <c r="U6683" s="66">
        <f t="shared" si="4602"/>
        <v>0</v>
      </c>
      <c r="V6683" s="66">
        <f t="shared" si="4602"/>
        <v>0</v>
      </c>
      <c r="W6683" s="66">
        <f t="shared" si="4602"/>
        <v>0</v>
      </c>
      <c r="X6683" s="66">
        <f t="shared" si="4602"/>
        <v>0</v>
      </c>
      <c r="Y6683" s="208">
        <v>0</v>
      </c>
    </row>
    <row r="6684" spans="1:25">
      <c r="A6684" s="32" t="s">
        <v>0</v>
      </c>
      <c r="B6684" s="32" t="s">
        <v>0</v>
      </c>
      <c r="C6684" s="32" t="s">
        <v>0</v>
      </c>
      <c r="D6684" s="32" t="s">
        <v>0</v>
      </c>
      <c r="E6684" s="32" t="s">
        <v>0</v>
      </c>
      <c r="F6684" s="32" t="s">
        <v>0</v>
      </c>
      <c r="G6684" s="154" t="s">
        <v>0</v>
      </c>
      <c r="H6684" s="38" t="s">
        <v>0</v>
      </c>
      <c r="I6684" s="39"/>
      <c r="J6684" s="39"/>
      <c r="K6684" s="39"/>
      <c r="L6684" s="39" t="s">
        <v>0</v>
      </c>
      <c r="M6684" s="39" t="s">
        <v>0</v>
      </c>
      <c r="N6684" s="39" t="s">
        <v>0</v>
      </c>
      <c r="O6684" s="39" t="s">
        <v>0</v>
      </c>
      <c r="P6684" s="39" t="s">
        <v>0</v>
      </c>
      <c r="Q6684" s="39"/>
      <c r="R6684" s="39"/>
      <c r="S6684" s="39"/>
      <c r="T6684" s="39" t="s">
        <v>0</v>
      </c>
      <c r="U6684" s="39" t="s">
        <v>0</v>
      </c>
      <c r="V6684" s="39" t="s">
        <v>0</v>
      </c>
      <c r="W6684" s="39" t="s">
        <v>0</v>
      </c>
      <c r="X6684" s="39" t="s">
        <v>0</v>
      </c>
      <c r="Y6684" s="221"/>
    </row>
    <row r="6685" spans="1:25">
      <c r="A6685" s="32" t="s">
        <v>0</v>
      </c>
      <c r="B6685" s="32" t="s">
        <v>0</v>
      </c>
      <c r="C6685" s="32" t="s">
        <v>0</v>
      </c>
      <c r="D6685" s="32" t="s">
        <v>0</v>
      </c>
      <c r="E6685" s="32" t="s">
        <v>0</v>
      </c>
      <c r="F6685" s="32" t="s">
        <v>0</v>
      </c>
      <c r="G6685" s="154" t="s">
        <v>0</v>
      </c>
      <c r="H6685" s="30" t="s">
        <v>2209</v>
      </c>
      <c r="I6685" s="40">
        <f t="shared" si="4583"/>
        <v>32672367</v>
      </c>
      <c r="J6685" s="40">
        <f>SUM(J6682,J6076)</f>
        <v>31410777</v>
      </c>
      <c r="K6685" s="40">
        <f t="shared" si="4584"/>
        <v>1261590</v>
      </c>
      <c r="L6685" s="40">
        <f t="shared" ref="L6685:P6685" si="4603">SUM(L6682,L6076)</f>
        <v>535100</v>
      </c>
      <c r="M6685" s="40">
        <f t="shared" si="4603"/>
        <v>148389</v>
      </c>
      <c r="N6685" s="40">
        <f t="shared" si="4603"/>
        <v>578101</v>
      </c>
      <c r="O6685" s="40">
        <f t="shared" si="4603"/>
        <v>0</v>
      </c>
      <c r="P6685" s="40">
        <f t="shared" si="4603"/>
        <v>0</v>
      </c>
      <c r="Q6685" s="40">
        <f t="shared" ref="Q6685:R6685" si="4604">SUM(Q6682,Q6076)</f>
        <v>43635016</v>
      </c>
      <c r="R6685" s="40">
        <f t="shared" si="4604"/>
        <v>36887300</v>
      </c>
      <c r="S6685" s="40">
        <f t="shared" ref="S6685" si="4605">SUM(S6682,S6076)</f>
        <v>31637257</v>
      </c>
      <c r="T6685" s="40">
        <f t="shared" ref="T6685:X6685" si="4606">SUM(T6682,T6076)</f>
        <v>5248543</v>
      </c>
      <c r="U6685" s="40">
        <f t="shared" si="4606"/>
        <v>2131376</v>
      </c>
      <c r="V6685" s="40">
        <f t="shared" si="4606"/>
        <v>2021488</v>
      </c>
      <c r="W6685" s="40">
        <f t="shared" si="4606"/>
        <v>1095679</v>
      </c>
      <c r="X6685" s="40">
        <f t="shared" si="4606"/>
        <v>36885800</v>
      </c>
      <c r="Y6685" s="207">
        <f>IF(R6685=0,0,(X6685/R6685)*100)</f>
        <v>99.995933559788881</v>
      </c>
    </row>
    <row r="6686" spans="1:25">
      <c r="A6686" s="32" t="s">
        <v>0</v>
      </c>
      <c r="B6686" s="32" t="s">
        <v>0</v>
      </c>
      <c r="C6686" s="32" t="s">
        <v>0</v>
      </c>
      <c r="D6686" s="32" t="s">
        <v>0</v>
      </c>
      <c r="E6686" s="32" t="s">
        <v>0</v>
      </c>
      <c r="F6686" s="32" t="s">
        <v>0</v>
      </c>
      <c r="G6686" s="154" t="s">
        <v>0</v>
      </c>
      <c r="H6686" s="21" t="s">
        <v>197</v>
      </c>
      <c r="I6686" s="66">
        <f t="shared" si="4583"/>
        <v>620</v>
      </c>
      <c r="J6686" s="66">
        <f>J6683+J6077</f>
        <v>620</v>
      </c>
      <c r="K6686" s="66">
        <f t="shared" si="4584"/>
        <v>0</v>
      </c>
      <c r="L6686" s="66"/>
      <c r="M6686" s="66"/>
      <c r="N6686" s="66"/>
      <c r="O6686" s="66"/>
      <c r="P6686" s="66"/>
      <c r="Q6686" s="66">
        <f>Q6683+Q6077</f>
        <v>0</v>
      </c>
      <c r="R6686" s="66">
        <f>R6683+R6077</f>
        <v>0</v>
      </c>
      <c r="S6686" s="66">
        <f>S6683+S6077</f>
        <v>0</v>
      </c>
      <c r="T6686" s="66">
        <f t="shared" ref="T6686:X6686" si="4607">T6683+T6077</f>
        <v>0</v>
      </c>
      <c r="U6686" s="66">
        <f t="shared" si="4607"/>
        <v>0</v>
      </c>
      <c r="V6686" s="66">
        <f t="shared" si="4607"/>
        <v>0</v>
      </c>
      <c r="W6686" s="66">
        <f t="shared" si="4607"/>
        <v>0</v>
      </c>
      <c r="X6686" s="66">
        <f t="shared" si="4607"/>
        <v>0</v>
      </c>
      <c r="Y6686" s="208">
        <v>0</v>
      </c>
    </row>
    <row r="6687" spans="1:25" ht="20.399999999999999">
      <c r="A6687" s="20" t="s">
        <v>2210</v>
      </c>
      <c r="B6687" s="21" t="s">
        <v>0</v>
      </c>
      <c r="C6687" s="21" t="s">
        <v>0</v>
      </c>
      <c r="D6687" s="21" t="s">
        <v>0</v>
      </c>
      <c r="E6687" s="21" t="s">
        <v>0</v>
      </c>
      <c r="F6687" s="21" t="s">
        <v>0</v>
      </c>
      <c r="G6687" s="150" t="s">
        <v>0</v>
      </c>
      <c r="H6687" s="21" t="s">
        <v>2211</v>
      </c>
      <c r="I6687" s="22"/>
      <c r="J6687" s="22"/>
      <c r="K6687" s="22"/>
      <c r="L6687" s="22" t="s">
        <v>0</v>
      </c>
      <c r="M6687" s="22" t="s">
        <v>0</v>
      </c>
      <c r="N6687" s="22" t="s">
        <v>0</v>
      </c>
      <c r="O6687" s="22" t="s">
        <v>0</v>
      </c>
      <c r="P6687" s="22" t="s">
        <v>0</v>
      </c>
      <c r="Q6687" s="22"/>
      <c r="R6687" s="22"/>
      <c r="S6687" s="22"/>
      <c r="T6687" s="22" t="s">
        <v>0</v>
      </c>
      <c r="U6687" s="22" t="s">
        <v>0</v>
      </c>
      <c r="V6687" s="22" t="s">
        <v>0</v>
      </c>
      <c r="W6687" s="22" t="s">
        <v>0</v>
      </c>
      <c r="X6687" s="22" t="s">
        <v>0</v>
      </c>
      <c r="Y6687" s="209"/>
    </row>
    <row r="6688" spans="1:25" ht="15" thickBot="1">
      <c r="A6688" s="20" t="s">
        <v>2210</v>
      </c>
      <c r="B6688" s="20" t="s">
        <v>122</v>
      </c>
      <c r="C6688" s="23" t="s">
        <v>0</v>
      </c>
      <c r="D6688" s="23" t="s">
        <v>0</v>
      </c>
      <c r="E6688" s="21" t="s">
        <v>0</v>
      </c>
      <c r="F6688" s="21" t="s">
        <v>0</v>
      </c>
      <c r="G6688" s="150" t="s">
        <v>0</v>
      </c>
      <c r="H6688" s="21" t="s">
        <v>0</v>
      </c>
      <c r="I6688" s="22"/>
      <c r="J6688" s="22"/>
      <c r="K6688" s="22"/>
      <c r="L6688" s="22" t="s">
        <v>0</v>
      </c>
      <c r="M6688" s="22" t="s">
        <v>0</v>
      </c>
      <c r="N6688" s="22" t="s">
        <v>0</v>
      </c>
      <c r="O6688" s="22" t="s">
        <v>0</v>
      </c>
      <c r="P6688" s="22" t="s">
        <v>0</v>
      </c>
      <c r="Q6688" s="22"/>
      <c r="R6688" s="22"/>
      <c r="S6688" s="22"/>
      <c r="T6688" s="22" t="s">
        <v>0</v>
      </c>
      <c r="U6688" s="22" t="s">
        <v>0</v>
      </c>
      <c r="V6688" s="22" t="s">
        <v>0</v>
      </c>
      <c r="W6688" s="22" t="s">
        <v>0</v>
      </c>
      <c r="X6688" s="22" t="s">
        <v>0</v>
      </c>
      <c r="Y6688" s="209"/>
    </row>
    <row r="6689" spans="1:25" ht="41.4" thickBot="1">
      <c r="A6689" s="24" t="s">
        <v>123</v>
      </c>
      <c r="B6689" s="24" t="s">
        <v>124</v>
      </c>
      <c r="C6689" s="24" t="s">
        <v>125</v>
      </c>
      <c r="D6689" s="25" t="s">
        <v>0</v>
      </c>
      <c r="E6689" s="24" t="s">
        <v>126</v>
      </c>
      <c r="F6689" s="24" t="s">
        <v>127</v>
      </c>
      <c r="G6689" s="151" t="s">
        <v>128</v>
      </c>
      <c r="H6689" s="24" t="s">
        <v>1</v>
      </c>
      <c r="I6689" s="1" t="s">
        <v>3093</v>
      </c>
      <c r="J6689" s="1" t="s">
        <v>3130</v>
      </c>
      <c r="K6689" s="1" t="s">
        <v>3</v>
      </c>
      <c r="L6689" s="1" t="s">
        <v>4</v>
      </c>
      <c r="M6689" s="1" t="s">
        <v>5</v>
      </c>
      <c r="N6689" s="1" t="s">
        <v>6</v>
      </c>
      <c r="O6689" s="1" t="s">
        <v>7</v>
      </c>
      <c r="P6689" s="1" t="s">
        <v>8</v>
      </c>
      <c r="Q6689" s="1" t="s">
        <v>3344</v>
      </c>
      <c r="R6689" s="1" t="s">
        <v>3427</v>
      </c>
      <c r="S6689" s="1" t="s">
        <v>3447</v>
      </c>
      <c r="T6689" s="1" t="s">
        <v>3448</v>
      </c>
      <c r="U6689" s="1" t="s">
        <v>3452</v>
      </c>
      <c r="V6689" s="1" t="s">
        <v>3449</v>
      </c>
      <c r="W6689" s="1" t="s">
        <v>3450</v>
      </c>
      <c r="X6689" s="1" t="s">
        <v>3451</v>
      </c>
      <c r="Y6689" s="216" t="s">
        <v>3385</v>
      </c>
    </row>
    <row r="6690" spans="1:25">
      <c r="A6690" s="26" t="s">
        <v>0</v>
      </c>
      <c r="B6690" s="26" t="s">
        <v>0</v>
      </c>
      <c r="C6690" s="26" t="s">
        <v>0</v>
      </c>
      <c r="D6690" s="27" t="s">
        <v>0</v>
      </c>
      <c r="E6690" s="27" t="s">
        <v>0</v>
      </c>
      <c r="F6690" s="28" t="s">
        <v>0</v>
      </c>
      <c r="G6690" s="152" t="s">
        <v>0</v>
      </c>
      <c r="H6690" s="29" t="s">
        <v>0</v>
      </c>
      <c r="I6690" s="45">
        <v>1</v>
      </c>
      <c r="J6690" s="45">
        <v>3</v>
      </c>
      <c r="K6690" s="45" t="s">
        <v>9</v>
      </c>
      <c r="L6690" s="45">
        <v>5</v>
      </c>
      <c r="M6690" s="45">
        <v>6</v>
      </c>
      <c r="N6690" s="45">
        <v>7</v>
      </c>
      <c r="O6690" s="45">
        <v>8</v>
      </c>
      <c r="P6690" s="45">
        <v>9</v>
      </c>
      <c r="Q6690" s="45">
        <v>1</v>
      </c>
      <c r="R6690" s="45">
        <v>2</v>
      </c>
      <c r="S6690" s="45">
        <v>3</v>
      </c>
      <c r="T6690" s="45" t="s">
        <v>3453</v>
      </c>
      <c r="U6690" s="45">
        <v>5</v>
      </c>
      <c r="V6690" s="45">
        <v>6</v>
      </c>
      <c r="W6690" s="45">
        <v>7</v>
      </c>
      <c r="X6690" s="45" t="s">
        <v>3454</v>
      </c>
      <c r="Y6690" s="276">
        <v>9</v>
      </c>
    </row>
    <row r="6691" spans="1:25" s="113" customFormat="1" ht="20.399999999999999">
      <c r="A6691" s="133" t="s">
        <v>2210</v>
      </c>
      <c r="B6691" s="133" t="s">
        <v>122</v>
      </c>
      <c r="C6691" s="109" t="s">
        <v>130</v>
      </c>
      <c r="D6691" s="109" t="s">
        <v>2212</v>
      </c>
      <c r="E6691" s="98" t="s">
        <v>0</v>
      </c>
      <c r="F6691" s="98" t="s">
        <v>0</v>
      </c>
      <c r="G6691" s="153" t="s">
        <v>0</v>
      </c>
      <c r="H6691" s="98" t="s">
        <v>2211</v>
      </c>
      <c r="I6691" s="110"/>
      <c r="J6691" s="110"/>
      <c r="K6691" s="110"/>
      <c r="L6691" s="110" t="s">
        <v>0</v>
      </c>
      <c r="M6691" s="110" t="s">
        <v>0</v>
      </c>
      <c r="N6691" s="110" t="s">
        <v>0</v>
      </c>
      <c r="O6691" s="110" t="s">
        <v>0</v>
      </c>
      <c r="P6691" s="110" t="s">
        <v>0</v>
      </c>
      <c r="Q6691" s="110"/>
      <c r="R6691" s="110"/>
      <c r="S6691" s="110"/>
      <c r="T6691" s="110" t="s">
        <v>0</v>
      </c>
      <c r="U6691" s="110" t="s">
        <v>0</v>
      </c>
      <c r="V6691" s="110" t="s">
        <v>0</v>
      </c>
      <c r="W6691" s="110" t="s">
        <v>0</v>
      </c>
      <c r="X6691" s="110" t="s">
        <v>0</v>
      </c>
      <c r="Y6691" s="217"/>
    </row>
    <row r="6692" spans="1:25" ht="20.399999999999999">
      <c r="A6692" s="20" t="s">
        <v>0</v>
      </c>
      <c r="B6692" s="20" t="s">
        <v>0</v>
      </c>
      <c r="C6692" s="20" t="s">
        <v>0</v>
      </c>
      <c r="D6692" s="21" t="s">
        <v>0</v>
      </c>
      <c r="E6692" s="21" t="s">
        <v>0</v>
      </c>
      <c r="F6692" s="21" t="s">
        <v>0</v>
      </c>
      <c r="G6692" s="150" t="s">
        <v>0</v>
      </c>
      <c r="H6692" s="30" t="s">
        <v>33</v>
      </c>
      <c r="I6692" s="31">
        <f t="shared" si="4583"/>
        <v>1240799</v>
      </c>
      <c r="J6692" s="31">
        <f t="shared" ref="J6692:P6692" si="4608">SUM(J6693,J6701,J6703)</f>
        <v>1240799</v>
      </c>
      <c r="K6692" s="31">
        <f t="shared" si="4584"/>
        <v>0</v>
      </c>
      <c r="L6692" s="31">
        <f t="shared" si="4608"/>
        <v>0</v>
      </c>
      <c r="M6692" s="31">
        <f t="shared" si="4608"/>
        <v>0</v>
      </c>
      <c r="N6692" s="31">
        <f t="shared" si="4608"/>
        <v>0</v>
      </c>
      <c r="O6692" s="31">
        <f t="shared" si="4608"/>
        <v>0</v>
      </c>
      <c r="P6692" s="31">
        <f t="shared" si="4608"/>
        <v>0</v>
      </c>
      <c r="Q6692" s="31">
        <f>SUM(Q6693,Q6701,Q6703)</f>
        <v>2713162</v>
      </c>
      <c r="R6692" s="31">
        <f>SUM(R6693,R6701,R6703)</f>
        <v>2713162</v>
      </c>
      <c r="S6692" s="31">
        <f>SUM(S6693,S6701,S6703)</f>
        <v>1097512</v>
      </c>
      <c r="T6692" s="31">
        <f t="shared" ref="T6692:X6692" si="4609">SUM(T6693,T6701,T6703)</f>
        <v>1615546</v>
      </c>
      <c r="U6692" s="31">
        <f t="shared" si="4609"/>
        <v>558849</v>
      </c>
      <c r="V6692" s="31">
        <f t="shared" si="4609"/>
        <v>528348</v>
      </c>
      <c r="W6692" s="31">
        <f t="shared" si="4609"/>
        <v>528349</v>
      </c>
      <c r="X6692" s="31">
        <f t="shared" si="4609"/>
        <v>2713058</v>
      </c>
      <c r="Y6692" s="220">
        <f t="shared" ref="Y6692:Y6745" si="4610">IF(R6692=0,0,(X6692/R6692)*100)</f>
        <v>99.996166834121965</v>
      </c>
    </row>
    <row r="6693" spans="1:25">
      <c r="A6693" s="23" t="s">
        <v>2210</v>
      </c>
      <c r="B6693" s="23" t="s">
        <v>122</v>
      </c>
      <c r="C6693" s="23" t="s">
        <v>130</v>
      </c>
      <c r="D6693" s="23" t="s">
        <v>2212</v>
      </c>
      <c r="E6693" s="21" t="s">
        <v>132</v>
      </c>
      <c r="F6693" s="21" t="s">
        <v>0</v>
      </c>
      <c r="G6693" s="150" t="s">
        <v>0</v>
      </c>
      <c r="H6693" s="21" t="s">
        <v>11</v>
      </c>
      <c r="I6693" s="66">
        <f t="shared" si="4583"/>
        <v>1002419</v>
      </c>
      <c r="J6693" s="66">
        <f t="shared" ref="J6693:P6693" si="4611">SUM(J6694,J6695)</f>
        <v>1002419</v>
      </c>
      <c r="K6693" s="66">
        <f t="shared" si="4584"/>
        <v>0</v>
      </c>
      <c r="L6693" s="66">
        <f t="shared" si="4611"/>
        <v>0</v>
      </c>
      <c r="M6693" s="66">
        <f t="shared" si="4611"/>
        <v>0</v>
      </c>
      <c r="N6693" s="66">
        <f t="shared" si="4611"/>
        <v>0</v>
      </c>
      <c r="O6693" s="66">
        <f t="shared" si="4611"/>
        <v>0</v>
      </c>
      <c r="P6693" s="66">
        <f t="shared" si="4611"/>
        <v>0</v>
      </c>
      <c r="Q6693" s="66">
        <f>SUM(Q6694,Q6695)</f>
        <v>1211843</v>
      </c>
      <c r="R6693" s="66">
        <f>SUM(R6694,R6695)</f>
        <v>1211843</v>
      </c>
      <c r="S6693" s="66">
        <f>SUM(S6694,S6695)</f>
        <v>861148</v>
      </c>
      <c r="T6693" s="66">
        <f t="shared" ref="T6693:X6693" si="4612">SUM(T6694,T6695)</f>
        <v>350692</v>
      </c>
      <c r="U6693" s="66">
        <f t="shared" si="4612"/>
        <v>137231</v>
      </c>
      <c r="V6693" s="66">
        <f t="shared" si="4612"/>
        <v>106730</v>
      </c>
      <c r="W6693" s="66">
        <f t="shared" si="4612"/>
        <v>106731</v>
      </c>
      <c r="X6693" s="66">
        <f t="shared" si="4612"/>
        <v>1211840</v>
      </c>
      <c r="Y6693" s="208">
        <f t="shared" si="4610"/>
        <v>99.999752443179517</v>
      </c>
    </row>
    <row r="6694" spans="1:25">
      <c r="A6694" s="23" t="s">
        <v>2210</v>
      </c>
      <c r="B6694" s="23" t="s">
        <v>122</v>
      </c>
      <c r="C6694" s="23" t="s">
        <v>130</v>
      </c>
      <c r="D6694" s="23" t="s">
        <v>2212</v>
      </c>
      <c r="E6694" s="22">
        <v>6111</v>
      </c>
      <c r="F6694" s="23"/>
      <c r="G6694" s="128">
        <v>107</v>
      </c>
      <c r="H6694" s="32" t="s">
        <v>12</v>
      </c>
      <c r="I6694" s="44">
        <f t="shared" si="4583"/>
        <v>856719</v>
      </c>
      <c r="J6694" s="44">
        <v>856719</v>
      </c>
      <c r="K6694" s="44">
        <f t="shared" si="4584"/>
        <v>0</v>
      </c>
      <c r="L6694" s="44">
        <v>0</v>
      </c>
      <c r="M6694" s="44">
        <v>0</v>
      </c>
      <c r="N6694" s="44">
        <v>0</v>
      </c>
      <c r="O6694" s="44">
        <v>0</v>
      </c>
      <c r="P6694" s="44">
        <v>0</v>
      </c>
      <c r="Q6694" s="44">
        <v>1066143</v>
      </c>
      <c r="R6694" s="44">
        <v>1066143</v>
      </c>
      <c r="S6694" s="44">
        <v>771037</v>
      </c>
      <c r="T6694" s="44">
        <f t="shared" ref="T6694:T6744" si="4613">U6694+V6694+W6694</f>
        <v>295105</v>
      </c>
      <c r="U6694" s="44">
        <v>98368</v>
      </c>
      <c r="V6694" s="44">
        <v>98368</v>
      </c>
      <c r="W6694" s="44">
        <v>98369</v>
      </c>
      <c r="X6694" s="44">
        <f t="shared" ref="X6694:X6744" si="4614">S6694+T6694</f>
        <v>1066142</v>
      </c>
      <c r="Y6694" s="209">
        <f t="shared" si="4610"/>
        <v>99.999906203952008</v>
      </c>
    </row>
    <row r="6695" spans="1:25">
      <c r="A6695" s="20" t="s">
        <v>2210</v>
      </c>
      <c r="B6695" s="20" t="s">
        <v>122</v>
      </c>
      <c r="C6695" s="20" t="s">
        <v>130</v>
      </c>
      <c r="D6695" s="20" t="s">
        <v>2212</v>
      </c>
      <c r="E6695" s="20" t="s">
        <v>134</v>
      </c>
      <c r="F6695" s="23" t="s">
        <v>0</v>
      </c>
      <c r="G6695" s="154" t="s">
        <v>0</v>
      </c>
      <c r="H6695" s="21" t="s">
        <v>13</v>
      </c>
      <c r="I6695" s="66">
        <f t="shared" si="4583"/>
        <v>145700</v>
      </c>
      <c r="J6695" s="66">
        <f t="shared" ref="J6695:P6695" si="4615">SUM(J6696:J6700)</f>
        <v>145700</v>
      </c>
      <c r="K6695" s="66">
        <f t="shared" si="4584"/>
        <v>0</v>
      </c>
      <c r="L6695" s="66">
        <f t="shared" si="4615"/>
        <v>0</v>
      </c>
      <c r="M6695" s="66">
        <f t="shared" si="4615"/>
        <v>0</v>
      </c>
      <c r="N6695" s="66">
        <f t="shared" si="4615"/>
        <v>0</v>
      </c>
      <c r="O6695" s="66">
        <f t="shared" si="4615"/>
        <v>0</v>
      </c>
      <c r="P6695" s="66">
        <f t="shared" si="4615"/>
        <v>0</v>
      </c>
      <c r="Q6695" s="66">
        <f>SUM(Q6696:Q6700)</f>
        <v>145700</v>
      </c>
      <c r="R6695" s="66">
        <f>SUM(R6696:R6700)</f>
        <v>145700</v>
      </c>
      <c r="S6695" s="66">
        <f>SUM(S6696:S6700)</f>
        <v>90111</v>
      </c>
      <c r="T6695" s="66">
        <f t="shared" ref="T6695:X6695" si="4616">SUM(T6696:T6700)</f>
        <v>55587</v>
      </c>
      <c r="U6695" s="66">
        <f t="shared" si="4616"/>
        <v>38863</v>
      </c>
      <c r="V6695" s="66">
        <f t="shared" si="4616"/>
        <v>8362</v>
      </c>
      <c r="W6695" s="66">
        <f t="shared" si="4616"/>
        <v>8362</v>
      </c>
      <c r="X6695" s="66">
        <f t="shared" si="4616"/>
        <v>145698</v>
      </c>
      <c r="Y6695" s="208">
        <f t="shared" si="4610"/>
        <v>99.998627316403571</v>
      </c>
    </row>
    <row r="6696" spans="1:25">
      <c r="A6696" s="23" t="s">
        <v>2210</v>
      </c>
      <c r="B6696" s="23" t="s">
        <v>122</v>
      </c>
      <c r="C6696" s="23" t="s">
        <v>130</v>
      </c>
      <c r="D6696" s="23" t="s">
        <v>2212</v>
      </c>
      <c r="E6696" s="22">
        <v>6112</v>
      </c>
      <c r="F6696" s="23" t="s">
        <v>2213</v>
      </c>
      <c r="G6696" s="128">
        <v>107</v>
      </c>
      <c r="H6696" s="32" t="s">
        <v>16</v>
      </c>
      <c r="I6696" s="44">
        <f t="shared" si="4583"/>
        <v>20000</v>
      </c>
      <c r="J6696" s="44">
        <v>20000</v>
      </c>
      <c r="K6696" s="44">
        <f t="shared" si="4584"/>
        <v>0</v>
      </c>
      <c r="L6696" s="44">
        <v>0</v>
      </c>
      <c r="M6696" s="44">
        <v>0</v>
      </c>
      <c r="N6696" s="44">
        <v>0</v>
      </c>
      <c r="O6696" s="44">
        <v>0</v>
      </c>
      <c r="P6696" s="44">
        <v>0</v>
      </c>
      <c r="Q6696" s="44">
        <v>20000</v>
      </c>
      <c r="R6696" s="44">
        <v>20000</v>
      </c>
      <c r="S6696" s="44">
        <v>14650</v>
      </c>
      <c r="T6696" s="44">
        <f t="shared" si="4613"/>
        <v>5349</v>
      </c>
      <c r="U6696" s="44">
        <v>1783</v>
      </c>
      <c r="V6696" s="44">
        <v>1783</v>
      </c>
      <c r="W6696" s="44">
        <v>1783</v>
      </c>
      <c r="X6696" s="44">
        <f t="shared" si="4614"/>
        <v>19999</v>
      </c>
      <c r="Y6696" s="209">
        <f t="shared" si="4610"/>
        <v>99.995000000000005</v>
      </c>
    </row>
    <row r="6697" spans="1:25">
      <c r="A6697" s="23" t="s">
        <v>2210</v>
      </c>
      <c r="B6697" s="23" t="s">
        <v>122</v>
      </c>
      <c r="C6697" s="23" t="s">
        <v>130</v>
      </c>
      <c r="D6697" s="23" t="s">
        <v>2212</v>
      </c>
      <c r="E6697" s="22">
        <v>6112</v>
      </c>
      <c r="F6697" s="23" t="s">
        <v>2214</v>
      </c>
      <c r="G6697" s="128">
        <v>107</v>
      </c>
      <c r="H6697" s="32" t="s">
        <v>19</v>
      </c>
      <c r="I6697" s="44">
        <f t="shared" si="4583"/>
        <v>73200</v>
      </c>
      <c r="J6697" s="44">
        <v>73200</v>
      </c>
      <c r="K6697" s="44">
        <f t="shared" si="4584"/>
        <v>0</v>
      </c>
      <c r="L6697" s="44">
        <v>0</v>
      </c>
      <c r="M6697" s="44">
        <v>0</v>
      </c>
      <c r="N6697" s="44">
        <v>0</v>
      </c>
      <c r="O6697" s="44">
        <v>0</v>
      </c>
      <c r="P6697" s="44">
        <v>0</v>
      </c>
      <c r="Q6697" s="44">
        <v>73200</v>
      </c>
      <c r="R6697" s="44">
        <v>73200</v>
      </c>
      <c r="S6697" s="44">
        <v>53461</v>
      </c>
      <c r="T6697" s="44">
        <f t="shared" si="4613"/>
        <v>19738</v>
      </c>
      <c r="U6697" s="44">
        <v>6580</v>
      </c>
      <c r="V6697" s="44">
        <v>6579</v>
      </c>
      <c r="W6697" s="44">
        <v>6579</v>
      </c>
      <c r="X6697" s="44">
        <f t="shared" si="4614"/>
        <v>73199</v>
      </c>
      <c r="Y6697" s="209">
        <f t="shared" si="4610"/>
        <v>99.998633879781423</v>
      </c>
    </row>
    <row r="6698" spans="1:25">
      <c r="A6698" s="23" t="s">
        <v>2210</v>
      </c>
      <c r="B6698" s="23" t="s">
        <v>122</v>
      </c>
      <c r="C6698" s="23" t="s">
        <v>130</v>
      </c>
      <c r="D6698" s="23" t="s">
        <v>2212</v>
      </c>
      <c r="E6698" s="22">
        <v>6112</v>
      </c>
      <c r="F6698" s="23" t="s">
        <v>2215</v>
      </c>
      <c r="G6698" s="128">
        <v>107</v>
      </c>
      <c r="H6698" s="32" t="s">
        <v>17</v>
      </c>
      <c r="I6698" s="44">
        <f t="shared" si="4583"/>
        <v>17000</v>
      </c>
      <c r="J6698" s="44">
        <v>17000</v>
      </c>
      <c r="K6698" s="44">
        <f t="shared" si="4584"/>
        <v>0</v>
      </c>
      <c r="L6698" s="44">
        <v>0</v>
      </c>
      <c r="M6698" s="44">
        <v>0</v>
      </c>
      <c r="N6698" s="44">
        <v>0</v>
      </c>
      <c r="O6698" s="44">
        <v>0</v>
      </c>
      <c r="P6698" s="44">
        <v>0</v>
      </c>
      <c r="Q6698" s="44">
        <v>17000</v>
      </c>
      <c r="R6698" s="44">
        <v>17000</v>
      </c>
      <c r="S6698" s="44">
        <v>17000</v>
      </c>
      <c r="T6698" s="44">
        <f t="shared" si="4613"/>
        <v>0</v>
      </c>
      <c r="U6698" s="44"/>
      <c r="V6698" s="44"/>
      <c r="W6698" s="44"/>
      <c r="X6698" s="44">
        <f t="shared" si="4614"/>
        <v>17000</v>
      </c>
      <c r="Y6698" s="209">
        <f t="shared" si="4610"/>
        <v>100</v>
      </c>
    </row>
    <row r="6699" spans="1:25">
      <c r="A6699" s="23" t="s">
        <v>2210</v>
      </c>
      <c r="B6699" s="23" t="s">
        <v>122</v>
      </c>
      <c r="C6699" s="23" t="s">
        <v>130</v>
      </c>
      <c r="D6699" s="23" t="s">
        <v>2212</v>
      </c>
      <c r="E6699" s="22">
        <v>6112</v>
      </c>
      <c r="F6699" s="23" t="s">
        <v>2216</v>
      </c>
      <c r="G6699" s="128">
        <v>107</v>
      </c>
      <c r="H6699" s="32" t="s">
        <v>15</v>
      </c>
      <c r="I6699" s="44">
        <f t="shared" si="4583"/>
        <v>20500</v>
      </c>
      <c r="J6699" s="44">
        <v>20500</v>
      </c>
      <c r="K6699" s="44">
        <f t="shared" si="4584"/>
        <v>0</v>
      </c>
      <c r="L6699" s="44">
        <v>0</v>
      </c>
      <c r="M6699" s="44">
        <v>0</v>
      </c>
      <c r="N6699" s="44">
        <v>0</v>
      </c>
      <c r="O6699" s="44">
        <v>0</v>
      </c>
      <c r="P6699" s="44">
        <v>0</v>
      </c>
      <c r="Q6699" s="44">
        <v>20500</v>
      </c>
      <c r="R6699" s="44">
        <v>20500</v>
      </c>
      <c r="S6699" s="44">
        <v>0</v>
      </c>
      <c r="T6699" s="44">
        <f t="shared" si="4613"/>
        <v>20500</v>
      </c>
      <c r="U6699" s="44">
        <v>20500</v>
      </c>
      <c r="V6699" s="44"/>
      <c r="W6699" s="44"/>
      <c r="X6699" s="44">
        <f t="shared" si="4614"/>
        <v>20500</v>
      </c>
      <c r="Y6699" s="209">
        <f t="shared" si="4610"/>
        <v>100</v>
      </c>
    </row>
    <row r="6700" spans="1:25">
      <c r="A6700" s="23" t="s">
        <v>2210</v>
      </c>
      <c r="B6700" s="23" t="s">
        <v>122</v>
      </c>
      <c r="C6700" s="23" t="s">
        <v>130</v>
      </c>
      <c r="D6700" s="23" t="s">
        <v>2212</v>
      </c>
      <c r="E6700" s="22">
        <v>6112</v>
      </c>
      <c r="F6700" s="23" t="s">
        <v>2217</v>
      </c>
      <c r="G6700" s="128">
        <v>107</v>
      </c>
      <c r="H6700" s="32" t="s">
        <v>18</v>
      </c>
      <c r="I6700" s="44">
        <f t="shared" si="4583"/>
        <v>15000</v>
      </c>
      <c r="J6700" s="44">
        <v>15000</v>
      </c>
      <c r="K6700" s="44">
        <f t="shared" si="4584"/>
        <v>0</v>
      </c>
      <c r="L6700" s="44">
        <v>0</v>
      </c>
      <c r="M6700" s="44">
        <v>0</v>
      </c>
      <c r="N6700" s="44">
        <v>0</v>
      </c>
      <c r="O6700" s="44">
        <v>0</v>
      </c>
      <c r="P6700" s="44">
        <v>0</v>
      </c>
      <c r="Q6700" s="44">
        <v>15000</v>
      </c>
      <c r="R6700" s="44">
        <v>15000</v>
      </c>
      <c r="S6700" s="44">
        <v>5000</v>
      </c>
      <c r="T6700" s="44">
        <f t="shared" si="4613"/>
        <v>10000</v>
      </c>
      <c r="U6700" s="44">
        <v>10000</v>
      </c>
      <c r="V6700" s="44"/>
      <c r="W6700" s="44"/>
      <c r="X6700" s="44">
        <f t="shared" si="4614"/>
        <v>15000</v>
      </c>
      <c r="Y6700" s="209">
        <f t="shared" si="4610"/>
        <v>100</v>
      </c>
    </row>
    <row r="6701" spans="1:25">
      <c r="A6701" s="23" t="s">
        <v>2210</v>
      </c>
      <c r="B6701" s="23" t="s">
        <v>122</v>
      </c>
      <c r="C6701" s="23" t="s">
        <v>130</v>
      </c>
      <c r="D6701" s="23" t="s">
        <v>2212</v>
      </c>
      <c r="E6701" s="21" t="s">
        <v>139</v>
      </c>
      <c r="F6701" s="21" t="s">
        <v>0</v>
      </c>
      <c r="G6701" s="150" t="s">
        <v>0</v>
      </c>
      <c r="H6701" s="21" t="s">
        <v>21</v>
      </c>
      <c r="I6701" s="66">
        <f t="shared" si="4583"/>
        <v>89500</v>
      </c>
      <c r="J6701" s="66">
        <f t="shared" ref="J6701:X6701" si="4617">SUM(J6702)</f>
        <v>89500</v>
      </c>
      <c r="K6701" s="66">
        <f t="shared" si="4584"/>
        <v>0</v>
      </c>
      <c r="L6701" s="66">
        <f t="shared" si="4617"/>
        <v>0</v>
      </c>
      <c r="M6701" s="66">
        <f t="shared" si="4617"/>
        <v>0</v>
      </c>
      <c r="N6701" s="66">
        <f t="shared" si="4617"/>
        <v>0</v>
      </c>
      <c r="O6701" s="66">
        <f t="shared" si="4617"/>
        <v>0</v>
      </c>
      <c r="P6701" s="66">
        <f t="shared" si="4617"/>
        <v>0</v>
      </c>
      <c r="Q6701" s="66">
        <f t="shared" si="4617"/>
        <v>111541</v>
      </c>
      <c r="R6701" s="66">
        <f t="shared" si="4617"/>
        <v>111541</v>
      </c>
      <c r="S6701" s="66">
        <f t="shared" si="4617"/>
        <v>81748</v>
      </c>
      <c r="T6701" s="66">
        <f t="shared" si="4617"/>
        <v>29793</v>
      </c>
      <c r="U6701" s="66">
        <f t="shared" si="4617"/>
        <v>9931</v>
      </c>
      <c r="V6701" s="66">
        <f t="shared" si="4617"/>
        <v>9931</v>
      </c>
      <c r="W6701" s="66">
        <f t="shared" si="4617"/>
        <v>9931</v>
      </c>
      <c r="X6701" s="66">
        <f t="shared" si="4617"/>
        <v>111541</v>
      </c>
      <c r="Y6701" s="208">
        <f t="shared" si="4610"/>
        <v>100</v>
      </c>
    </row>
    <row r="6702" spans="1:25">
      <c r="A6702" s="23" t="s">
        <v>2210</v>
      </c>
      <c r="B6702" s="23" t="s">
        <v>122</v>
      </c>
      <c r="C6702" s="23" t="s">
        <v>130</v>
      </c>
      <c r="D6702" s="23" t="s">
        <v>2212</v>
      </c>
      <c r="E6702" s="22">
        <v>6121</v>
      </c>
      <c r="F6702" s="23"/>
      <c r="G6702" s="128">
        <v>107</v>
      </c>
      <c r="H6702" s="32" t="s">
        <v>22</v>
      </c>
      <c r="I6702" s="44">
        <f t="shared" si="4583"/>
        <v>89500</v>
      </c>
      <c r="J6702" s="44">
        <v>89500</v>
      </c>
      <c r="K6702" s="44">
        <f t="shared" si="4584"/>
        <v>0</v>
      </c>
      <c r="L6702" s="44">
        <v>0</v>
      </c>
      <c r="M6702" s="44">
        <v>0</v>
      </c>
      <c r="N6702" s="44">
        <v>0</v>
      </c>
      <c r="O6702" s="44">
        <v>0</v>
      </c>
      <c r="P6702" s="44">
        <v>0</v>
      </c>
      <c r="Q6702" s="44">
        <v>111541</v>
      </c>
      <c r="R6702" s="44">
        <v>111541</v>
      </c>
      <c r="S6702" s="44">
        <v>81748</v>
      </c>
      <c r="T6702" s="44">
        <f t="shared" si="4613"/>
        <v>29793</v>
      </c>
      <c r="U6702" s="44">
        <v>9931</v>
      </c>
      <c r="V6702" s="44">
        <v>9931</v>
      </c>
      <c r="W6702" s="44">
        <v>9931</v>
      </c>
      <c r="X6702" s="44">
        <f t="shared" si="4614"/>
        <v>111541</v>
      </c>
      <c r="Y6702" s="209">
        <f t="shared" si="4610"/>
        <v>100</v>
      </c>
    </row>
    <row r="6703" spans="1:25">
      <c r="A6703" s="23" t="s">
        <v>2210</v>
      </c>
      <c r="B6703" s="23" t="s">
        <v>122</v>
      </c>
      <c r="C6703" s="23" t="s">
        <v>130</v>
      </c>
      <c r="D6703" s="23" t="s">
        <v>2212</v>
      </c>
      <c r="E6703" s="21" t="s">
        <v>141</v>
      </c>
      <c r="F6703" s="21" t="s">
        <v>0</v>
      </c>
      <c r="G6703" s="150" t="s">
        <v>0</v>
      </c>
      <c r="H6703" s="21" t="s">
        <v>23</v>
      </c>
      <c r="I6703" s="66">
        <f t="shared" si="4583"/>
        <v>148880</v>
      </c>
      <c r="J6703" s="66">
        <f>SUM(J6704:J6706)</f>
        <v>148880</v>
      </c>
      <c r="K6703" s="66">
        <f t="shared" si="4584"/>
        <v>0</v>
      </c>
      <c r="L6703" s="66">
        <f t="shared" ref="L6703:X6703" si="4618">SUM(L6704:L6706)</f>
        <v>0</v>
      </c>
      <c r="M6703" s="66">
        <f t="shared" si="4618"/>
        <v>0</v>
      </c>
      <c r="N6703" s="66">
        <f t="shared" si="4618"/>
        <v>0</v>
      </c>
      <c r="O6703" s="66">
        <f t="shared" si="4618"/>
        <v>0</v>
      </c>
      <c r="P6703" s="66">
        <f t="shared" si="4618"/>
        <v>0</v>
      </c>
      <c r="Q6703" s="66">
        <f t="shared" si="4618"/>
        <v>1389778</v>
      </c>
      <c r="R6703" s="66">
        <f t="shared" si="4618"/>
        <v>1389778</v>
      </c>
      <c r="S6703" s="66">
        <f t="shared" si="4618"/>
        <v>154616</v>
      </c>
      <c r="T6703" s="66">
        <f t="shared" si="4618"/>
        <v>1235061</v>
      </c>
      <c r="U6703" s="66">
        <f t="shared" si="4618"/>
        <v>411687</v>
      </c>
      <c r="V6703" s="66">
        <f t="shared" si="4618"/>
        <v>411687</v>
      </c>
      <c r="W6703" s="66">
        <f t="shared" si="4618"/>
        <v>411687</v>
      </c>
      <c r="X6703" s="66">
        <f t="shared" si="4618"/>
        <v>1389677</v>
      </c>
      <c r="Y6703" s="208">
        <f t="shared" si="4610"/>
        <v>99.992732652265332</v>
      </c>
    </row>
    <row r="6704" spans="1:25">
      <c r="A6704" s="23" t="s">
        <v>2210</v>
      </c>
      <c r="B6704" s="23" t="s">
        <v>122</v>
      </c>
      <c r="C6704" s="23" t="s">
        <v>130</v>
      </c>
      <c r="D6704" s="23" t="s">
        <v>2212</v>
      </c>
      <c r="E6704" s="22">
        <v>6131</v>
      </c>
      <c r="F6704" s="23"/>
      <c r="G6704" s="128">
        <v>107</v>
      </c>
      <c r="H6704" s="32" t="s">
        <v>24</v>
      </c>
      <c r="I6704" s="44">
        <f t="shared" si="4583"/>
        <v>10000</v>
      </c>
      <c r="J6704" s="44">
        <v>10000</v>
      </c>
      <c r="K6704" s="44">
        <f t="shared" si="4584"/>
        <v>0</v>
      </c>
      <c r="L6704" s="44">
        <v>0</v>
      </c>
      <c r="M6704" s="44">
        <v>0</v>
      </c>
      <c r="N6704" s="44">
        <v>0</v>
      </c>
      <c r="O6704" s="44">
        <v>0</v>
      </c>
      <c r="P6704" s="44">
        <v>0</v>
      </c>
      <c r="Q6704" s="44">
        <v>10000</v>
      </c>
      <c r="R6704" s="44">
        <v>10000</v>
      </c>
      <c r="S6704" s="44">
        <v>10000</v>
      </c>
      <c r="T6704" s="44">
        <f t="shared" si="4613"/>
        <v>0</v>
      </c>
      <c r="U6704" s="44">
        <v>0</v>
      </c>
      <c r="V6704" s="44">
        <v>0</v>
      </c>
      <c r="W6704" s="44">
        <v>0</v>
      </c>
      <c r="X6704" s="44">
        <f t="shared" si="4614"/>
        <v>10000</v>
      </c>
      <c r="Y6704" s="209">
        <f t="shared" si="4610"/>
        <v>100</v>
      </c>
    </row>
    <row r="6705" spans="1:25">
      <c r="A6705" s="23" t="s">
        <v>2210</v>
      </c>
      <c r="B6705" s="23" t="s">
        <v>122</v>
      </c>
      <c r="C6705" s="23" t="s">
        <v>130</v>
      </c>
      <c r="D6705" s="23" t="s">
        <v>2212</v>
      </c>
      <c r="E6705" s="22">
        <v>6138</v>
      </c>
      <c r="F6705" s="23"/>
      <c r="G6705" s="128">
        <v>107</v>
      </c>
      <c r="H6705" s="32" t="s">
        <v>31</v>
      </c>
      <c r="I6705" s="44">
        <f t="shared" si="4583"/>
        <v>0</v>
      </c>
      <c r="J6705" s="44">
        <v>0</v>
      </c>
      <c r="K6705" s="44">
        <f t="shared" si="4584"/>
        <v>0</v>
      </c>
      <c r="L6705" s="44"/>
      <c r="M6705" s="44"/>
      <c r="N6705" s="44"/>
      <c r="O6705" s="44"/>
      <c r="P6705" s="44"/>
      <c r="Q6705" s="44">
        <v>1200000</v>
      </c>
      <c r="R6705" s="44">
        <v>1200000</v>
      </c>
      <c r="S6705" s="44">
        <v>0</v>
      </c>
      <c r="T6705" s="44">
        <f t="shared" si="4613"/>
        <v>1200000</v>
      </c>
      <c r="U6705" s="44">
        <v>400000</v>
      </c>
      <c r="V6705" s="44">
        <v>400000</v>
      </c>
      <c r="W6705" s="44">
        <v>400000</v>
      </c>
      <c r="X6705" s="44">
        <f t="shared" si="4614"/>
        <v>1200000</v>
      </c>
      <c r="Y6705" s="209">
        <f t="shared" si="4610"/>
        <v>100</v>
      </c>
    </row>
    <row r="6706" spans="1:25">
      <c r="A6706" s="20" t="s">
        <v>2210</v>
      </c>
      <c r="B6706" s="20" t="s">
        <v>122</v>
      </c>
      <c r="C6706" s="20" t="s">
        <v>130</v>
      </c>
      <c r="D6706" s="20" t="s">
        <v>2212</v>
      </c>
      <c r="E6706" s="20" t="s">
        <v>144</v>
      </c>
      <c r="F6706" s="23" t="s">
        <v>0</v>
      </c>
      <c r="G6706" s="154" t="s">
        <v>0</v>
      </c>
      <c r="H6706" s="21" t="s">
        <v>32</v>
      </c>
      <c r="I6706" s="66">
        <f t="shared" si="4583"/>
        <v>138880</v>
      </c>
      <c r="J6706" s="66">
        <f t="shared" ref="J6706:P6706" si="4619">SUM(J6707:J6710)</f>
        <v>138880</v>
      </c>
      <c r="K6706" s="66">
        <f t="shared" si="4584"/>
        <v>0</v>
      </c>
      <c r="L6706" s="66">
        <f t="shared" si="4619"/>
        <v>0</v>
      </c>
      <c r="M6706" s="66">
        <f t="shared" si="4619"/>
        <v>0</v>
      </c>
      <c r="N6706" s="66">
        <f t="shared" si="4619"/>
        <v>0</v>
      </c>
      <c r="O6706" s="66">
        <f t="shared" si="4619"/>
        <v>0</v>
      </c>
      <c r="P6706" s="66">
        <f t="shared" si="4619"/>
        <v>0</v>
      </c>
      <c r="Q6706" s="66">
        <f>SUM(Q6707:Q6710)</f>
        <v>179778</v>
      </c>
      <c r="R6706" s="66">
        <f>SUM(R6707:R6710)</f>
        <v>179778</v>
      </c>
      <c r="S6706" s="66">
        <f>SUM(S6707:S6710)</f>
        <v>144616</v>
      </c>
      <c r="T6706" s="66">
        <f t="shared" ref="T6706:X6706" si="4620">SUM(T6707:T6710)</f>
        <v>35061</v>
      </c>
      <c r="U6706" s="66">
        <f t="shared" si="4620"/>
        <v>11687</v>
      </c>
      <c r="V6706" s="66">
        <f t="shared" si="4620"/>
        <v>11687</v>
      </c>
      <c r="W6706" s="66">
        <f t="shared" si="4620"/>
        <v>11687</v>
      </c>
      <c r="X6706" s="66">
        <f t="shared" si="4620"/>
        <v>179677</v>
      </c>
      <c r="Y6706" s="208">
        <f t="shared" si="4610"/>
        <v>99.943819599728556</v>
      </c>
    </row>
    <row r="6707" spans="1:25">
      <c r="A6707" s="23" t="s">
        <v>2210</v>
      </c>
      <c r="B6707" s="23" t="s">
        <v>122</v>
      </c>
      <c r="C6707" s="23" t="s">
        <v>130</v>
      </c>
      <c r="D6707" s="23" t="s">
        <v>2212</v>
      </c>
      <c r="E6707" s="22">
        <v>6139</v>
      </c>
      <c r="F6707" s="23"/>
      <c r="G6707" s="128">
        <v>107</v>
      </c>
      <c r="H6707" s="32" t="s">
        <v>32</v>
      </c>
      <c r="I6707" s="44">
        <f t="shared" si="4583"/>
        <v>130000</v>
      </c>
      <c r="J6707" s="44">
        <v>130000</v>
      </c>
      <c r="K6707" s="44">
        <f t="shared" si="4584"/>
        <v>0</v>
      </c>
      <c r="L6707" s="44">
        <v>0</v>
      </c>
      <c r="M6707" s="44">
        <v>0</v>
      </c>
      <c r="N6707" s="44">
        <v>0</v>
      </c>
      <c r="O6707" s="44">
        <v>0</v>
      </c>
      <c r="P6707" s="44">
        <v>0</v>
      </c>
      <c r="Q6707" s="44">
        <v>170000</v>
      </c>
      <c r="R6707" s="44">
        <v>170000</v>
      </c>
      <c r="S6707" s="44">
        <v>137497</v>
      </c>
      <c r="T6707" s="44">
        <f t="shared" si="4613"/>
        <v>32502</v>
      </c>
      <c r="U6707" s="44">
        <v>10834</v>
      </c>
      <c r="V6707" s="44">
        <v>10834</v>
      </c>
      <c r="W6707" s="44">
        <v>10834</v>
      </c>
      <c r="X6707" s="44">
        <f t="shared" si="4614"/>
        <v>169999</v>
      </c>
      <c r="Y6707" s="209">
        <f t="shared" si="4610"/>
        <v>99.999411764705883</v>
      </c>
    </row>
    <row r="6708" spans="1:25">
      <c r="A6708" s="23" t="s">
        <v>2210</v>
      </c>
      <c r="B6708" s="23" t="s">
        <v>122</v>
      </c>
      <c r="C6708" s="23" t="s">
        <v>130</v>
      </c>
      <c r="D6708" s="23" t="s">
        <v>2212</v>
      </c>
      <c r="E6708" s="22">
        <v>6139</v>
      </c>
      <c r="F6708" s="23" t="s">
        <v>2218</v>
      </c>
      <c r="G6708" s="128">
        <v>107</v>
      </c>
      <c r="H6708" s="32" t="s">
        <v>152</v>
      </c>
      <c r="I6708" s="44">
        <f t="shared" si="4583"/>
        <v>2800</v>
      </c>
      <c r="J6708" s="44">
        <v>2800</v>
      </c>
      <c r="K6708" s="44">
        <f t="shared" si="4584"/>
        <v>0</v>
      </c>
      <c r="L6708" s="44">
        <v>0</v>
      </c>
      <c r="M6708" s="44">
        <v>0</v>
      </c>
      <c r="N6708" s="44">
        <v>0</v>
      </c>
      <c r="O6708" s="44">
        <v>0</v>
      </c>
      <c r="P6708" s="44">
        <v>0</v>
      </c>
      <c r="Q6708" s="44">
        <v>3698</v>
      </c>
      <c r="R6708" s="44">
        <v>3698</v>
      </c>
      <c r="S6708" s="44">
        <v>2637</v>
      </c>
      <c r="T6708" s="44">
        <f t="shared" si="4613"/>
        <v>1061</v>
      </c>
      <c r="U6708" s="44">
        <v>354</v>
      </c>
      <c r="V6708" s="44">
        <v>354</v>
      </c>
      <c r="W6708" s="44">
        <v>353</v>
      </c>
      <c r="X6708" s="44">
        <f t="shared" si="4614"/>
        <v>3698</v>
      </c>
      <c r="Y6708" s="209">
        <f t="shared" si="4610"/>
        <v>100</v>
      </c>
    </row>
    <row r="6709" spans="1:25">
      <c r="A6709" s="23" t="s">
        <v>2210</v>
      </c>
      <c r="B6709" s="23" t="s">
        <v>122</v>
      </c>
      <c r="C6709" s="23" t="s">
        <v>130</v>
      </c>
      <c r="D6709" s="23" t="s">
        <v>2212</v>
      </c>
      <c r="E6709" s="22">
        <v>6139</v>
      </c>
      <c r="F6709" s="23" t="s">
        <v>2219</v>
      </c>
      <c r="G6709" s="128">
        <v>107</v>
      </c>
      <c r="H6709" s="32" t="s">
        <v>158</v>
      </c>
      <c r="I6709" s="44">
        <f t="shared" si="4583"/>
        <v>100</v>
      </c>
      <c r="J6709" s="44">
        <v>100</v>
      </c>
      <c r="K6709" s="44">
        <f t="shared" si="4584"/>
        <v>0</v>
      </c>
      <c r="L6709" s="44">
        <v>0</v>
      </c>
      <c r="M6709" s="44">
        <v>0</v>
      </c>
      <c r="N6709" s="44">
        <v>0</v>
      </c>
      <c r="O6709" s="44">
        <v>0</v>
      </c>
      <c r="P6709" s="44">
        <v>0</v>
      </c>
      <c r="Q6709" s="44">
        <v>100</v>
      </c>
      <c r="R6709" s="44">
        <v>100</v>
      </c>
      <c r="S6709" s="44">
        <v>0</v>
      </c>
      <c r="T6709" s="44">
        <f t="shared" si="4613"/>
        <v>0</v>
      </c>
      <c r="U6709" s="44"/>
      <c r="V6709" s="44"/>
      <c r="W6709" s="44"/>
      <c r="X6709" s="44">
        <f t="shared" si="4614"/>
        <v>0</v>
      </c>
      <c r="Y6709" s="209">
        <f t="shared" si="4610"/>
        <v>0</v>
      </c>
    </row>
    <row r="6710" spans="1:25">
      <c r="A6710" s="23" t="s">
        <v>2210</v>
      </c>
      <c r="B6710" s="23" t="s">
        <v>122</v>
      </c>
      <c r="C6710" s="23" t="s">
        <v>130</v>
      </c>
      <c r="D6710" s="23" t="s">
        <v>2212</v>
      </c>
      <c r="E6710" s="22">
        <v>6139</v>
      </c>
      <c r="F6710" s="23" t="s">
        <v>2220</v>
      </c>
      <c r="G6710" s="128">
        <v>107</v>
      </c>
      <c r="H6710" s="32" t="s">
        <v>2221</v>
      </c>
      <c r="I6710" s="44">
        <f t="shared" si="4583"/>
        <v>5980</v>
      </c>
      <c r="J6710" s="44">
        <v>5980</v>
      </c>
      <c r="K6710" s="44">
        <f t="shared" si="4584"/>
        <v>0</v>
      </c>
      <c r="L6710" s="44">
        <v>0</v>
      </c>
      <c r="M6710" s="44">
        <v>0</v>
      </c>
      <c r="N6710" s="44">
        <v>0</v>
      </c>
      <c r="O6710" s="44">
        <v>0</v>
      </c>
      <c r="P6710" s="44">
        <v>0</v>
      </c>
      <c r="Q6710" s="44">
        <v>5980</v>
      </c>
      <c r="R6710" s="44">
        <v>5980</v>
      </c>
      <c r="S6710" s="44">
        <v>4482</v>
      </c>
      <c r="T6710" s="44">
        <f t="shared" si="4613"/>
        <v>1498</v>
      </c>
      <c r="U6710" s="44">
        <v>499</v>
      </c>
      <c r="V6710" s="44">
        <v>499</v>
      </c>
      <c r="W6710" s="44">
        <v>500</v>
      </c>
      <c r="X6710" s="44">
        <f t="shared" si="4614"/>
        <v>5980</v>
      </c>
      <c r="Y6710" s="209">
        <f t="shared" si="4610"/>
        <v>100</v>
      </c>
    </row>
    <row r="6711" spans="1:25" ht="20.399999999999999">
      <c r="A6711" s="20" t="s">
        <v>0</v>
      </c>
      <c r="B6711" s="20" t="s">
        <v>0</v>
      </c>
      <c r="C6711" s="20" t="s">
        <v>0</v>
      </c>
      <c r="D6711" s="21" t="s">
        <v>0</v>
      </c>
      <c r="E6711" s="21" t="s">
        <v>0</v>
      </c>
      <c r="F6711" s="21" t="s">
        <v>0</v>
      </c>
      <c r="G6711" s="150" t="s">
        <v>0</v>
      </c>
      <c r="H6711" s="30" t="s">
        <v>42</v>
      </c>
      <c r="I6711" s="31">
        <f t="shared" si="4583"/>
        <v>70987462</v>
      </c>
      <c r="J6711" s="31">
        <f t="shared" ref="J6711:X6711" si="4621">SUM(J6712)</f>
        <v>59717462</v>
      </c>
      <c r="K6711" s="31">
        <f t="shared" si="4584"/>
        <v>11240000</v>
      </c>
      <c r="L6711" s="31">
        <f t="shared" si="4621"/>
        <v>0</v>
      </c>
      <c r="M6711" s="31">
        <f t="shared" si="4621"/>
        <v>40000</v>
      </c>
      <c r="N6711" s="31">
        <f t="shared" si="4621"/>
        <v>11200000</v>
      </c>
      <c r="O6711" s="31">
        <f t="shared" si="4621"/>
        <v>30000</v>
      </c>
      <c r="P6711" s="31">
        <f t="shared" si="4621"/>
        <v>0</v>
      </c>
      <c r="Q6711" s="31">
        <f t="shared" si="4621"/>
        <v>106990407</v>
      </c>
      <c r="R6711" s="31">
        <f t="shared" si="4621"/>
        <v>95496198</v>
      </c>
      <c r="S6711" s="31">
        <f t="shared" si="4621"/>
        <v>77130928</v>
      </c>
      <c r="T6711" s="31">
        <f t="shared" si="4621"/>
        <v>18345069</v>
      </c>
      <c r="U6711" s="31">
        <f t="shared" si="4621"/>
        <v>8409766</v>
      </c>
      <c r="V6711" s="31">
        <f t="shared" si="4621"/>
        <v>8409766</v>
      </c>
      <c r="W6711" s="31">
        <f t="shared" si="4621"/>
        <v>1525537</v>
      </c>
      <c r="X6711" s="31">
        <f t="shared" si="4621"/>
        <v>95475997</v>
      </c>
      <c r="Y6711" s="220">
        <f t="shared" si="4610"/>
        <v>99.978846278257066</v>
      </c>
    </row>
    <row r="6712" spans="1:25">
      <c r="A6712" s="23" t="s">
        <v>2210</v>
      </c>
      <c r="B6712" s="23" t="s">
        <v>122</v>
      </c>
      <c r="C6712" s="23" t="s">
        <v>130</v>
      </c>
      <c r="D6712" s="23" t="s">
        <v>2212</v>
      </c>
      <c r="E6712" s="21" t="s">
        <v>159</v>
      </c>
      <c r="F6712" s="21" t="s">
        <v>0</v>
      </c>
      <c r="G6712" s="150" t="s">
        <v>0</v>
      </c>
      <c r="H6712" s="21" t="s">
        <v>34</v>
      </c>
      <c r="I6712" s="66">
        <f t="shared" si="4583"/>
        <v>70987462</v>
      </c>
      <c r="J6712" s="66">
        <f>SUM(J6713,J6715,J6721,J6728)</f>
        <v>59717462</v>
      </c>
      <c r="K6712" s="66">
        <f t="shared" si="4584"/>
        <v>11240000</v>
      </c>
      <c r="L6712" s="66">
        <f t="shared" ref="L6712:P6712" si="4622">SUM(L6713,L6715,L6721,L6728)</f>
        <v>0</v>
      </c>
      <c r="M6712" s="66">
        <f t="shared" si="4622"/>
        <v>40000</v>
      </c>
      <c r="N6712" s="66">
        <f t="shared" si="4622"/>
        <v>11200000</v>
      </c>
      <c r="O6712" s="66">
        <f t="shared" si="4622"/>
        <v>30000</v>
      </c>
      <c r="P6712" s="66">
        <f t="shared" si="4622"/>
        <v>0</v>
      </c>
      <c r="Q6712" s="66">
        <f t="shared" ref="Q6712:R6712" si="4623">SUM(Q6713,Q6715,Q6721,Q6728)</f>
        <v>106990407</v>
      </c>
      <c r="R6712" s="66">
        <f t="shared" si="4623"/>
        <v>95496198</v>
      </c>
      <c r="S6712" s="66">
        <f t="shared" ref="S6712" si="4624">SUM(S6713,S6715,S6721,S6728)</f>
        <v>77130928</v>
      </c>
      <c r="T6712" s="66">
        <f t="shared" ref="T6712:X6712" si="4625">SUM(T6713,T6715,T6721,T6728)</f>
        <v>18345069</v>
      </c>
      <c r="U6712" s="66">
        <f t="shared" si="4625"/>
        <v>8409766</v>
      </c>
      <c r="V6712" s="66">
        <f t="shared" si="4625"/>
        <v>8409766</v>
      </c>
      <c r="W6712" s="66">
        <f t="shared" si="4625"/>
        <v>1525537</v>
      </c>
      <c r="X6712" s="66">
        <f t="shared" si="4625"/>
        <v>95475997</v>
      </c>
      <c r="Y6712" s="208">
        <f t="shared" si="4610"/>
        <v>99.978846278257066</v>
      </c>
    </row>
    <row r="6713" spans="1:25">
      <c r="A6713" s="20" t="s">
        <v>2210</v>
      </c>
      <c r="B6713" s="20" t="s">
        <v>122</v>
      </c>
      <c r="C6713" s="20" t="s">
        <v>130</v>
      </c>
      <c r="D6713" s="20" t="s">
        <v>2212</v>
      </c>
      <c r="E6713" s="20" t="s">
        <v>303</v>
      </c>
      <c r="F6713" s="23" t="s">
        <v>0</v>
      </c>
      <c r="G6713" s="154" t="s">
        <v>0</v>
      </c>
      <c r="H6713" s="21" t="s">
        <v>35</v>
      </c>
      <c r="I6713" s="66">
        <f t="shared" si="4583"/>
        <v>100</v>
      </c>
      <c r="J6713" s="66">
        <f t="shared" ref="J6713:X6713" si="4626">SUM(J6714)</f>
        <v>100</v>
      </c>
      <c r="K6713" s="66">
        <f t="shared" si="4584"/>
        <v>0</v>
      </c>
      <c r="L6713" s="66">
        <f t="shared" si="4626"/>
        <v>0</v>
      </c>
      <c r="M6713" s="66">
        <f t="shared" si="4626"/>
        <v>0</v>
      </c>
      <c r="N6713" s="66">
        <f t="shared" si="4626"/>
        <v>0</v>
      </c>
      <c r="O6713" s="66">
        <f t="shared" si="4626"/>
        <v>0</v>
      </c>
      <c r="P6713" s="66">
        <f t="shared" si="4626"/>
        <v>0</v>
      </c>
      <c r="Q6713" s="66">
        <f t="shared" si="4626"/>
        <v>68100</v>
      </c>
      <c r="R6713" s="66">
        <f t="shared" si="4626"/>
        <v>68100</v>
      </c>
      <c r="S6713" s="66">
        <f t="shared" si="4626"/>
        <v>68000</v>
      </c>
      <c r="T6713" s="66">
        <f t="shared" si="4626"/>
        <v>0</v>
      </c>
      <c r="U6713" s="66">
        <f t="shared" si="4626"/>
        <v>0</v>
      </c>
      <c r="V6713" s="66">
        <f t="shared" si="4626"/>
        <v>0</v>
      </c>
      <c r="W6713" s="66">
        <f t="shared" si="4626"/>
        <v>0</v>
      </c>
      <c r="X6713" s="66">
        <f t="shared" si="4626"/>
        <v>68000</v>
      </c>
      <c r="Y6713" s="208">
        <f t="shared" si="4610"/>
        <v>99.85315712187959</v>
      </c>
    </row>
    <row r="6714" spans="1:25">
      <c r="A6714" s="23" t="s">
        <v>2210</v>
      </c>
      <c r="B6714" s="23" t="s">
        <v>122</v>
      </c>
      <c r="C6714" s="23" t="s">
        <v>130</v>
      </c>
      <c r="D6714" s="23" t="s">
        <v>2212</v>
      </c>
      <c r="E6714" s="22">
        <v>6141</v>
      </c>
      <c r="F6714" s="23" t="s">
        <v>2222</v>
      </c>
      <c r="G6714" s="128">
        <v>107</v>
      </c>
      <c r="H6714" s="32" t="s">
        <v>403</v>
      </c>
      <c r="I6714" s="44">
        <f t="shared" si="4583"/>
        <v>100</v>
      </c>
      <c r="J6714" s="44">
        <v>100</v>
      </c>
      <c r="K6714" s="44">
        <f t="shared" si="4584"/>
        <v>0</v>
      </c>
      <c r="L6714" s="44">
        <v>0</v>
      </c>
      <c r="M6714" s="44">
        <v>0</v>
      </c>
      <c r="N6714" s="44">
        <v>0</v>
      </c>
      <c r="O6714" s="44">
        <v>0</v>
      </c>
      <c r="P6714" s="44">
        <v>0</v>
      </c>
      <c r="Q6714" s="44">
        <v>68100</v>
      </c>
      <c r="R6714" s="44">
        <v>68100</v>
      </c>
      <c r="S6714" s="44">
        <v>68000</v>
      </c>
      <c r="T6714" s="44">
        <f t="shared" si="4613"/>
        <v>0</v>
      </c>
      <c r="U6714" s="44"/>
      <c r="V6714" s="44"/>
      <c r="W6714" s="44"/>
      <c r="X6714" s="44">
        <f t="shared" si="4614"/>
        <v>68000</v>
      </c>
      <c r="Y6714" s="209">
        <f t="shared" si="4610"/>
        <v>99.85315712187959</v>
      </c>
    </row>
    <row r="6715" spans="1:25">
      <c r="A6715" s="20" t="s">
        <v>2210</v>
      </c>
      <c r="B6715" s="20" t="s">
        <v>122</v>
      </c>
      <c r="C6715" s="20" t="s">
        <v>130</v>
      </c>
      <c r="D6715" s="20" t="s">
        <v>2212</v>
      </c>
      <c r="E6715" s="20" t="s">
        <v>193</v>
      </c>
      <c r="F6715" s="23" t="s">
        <v>0</v>
      </c>
      <c r="G6715" s="154" t="s">
        <v>0</v>
      </c>
      <c r="H6715" s="21" t="s">
        <v>36</v>
      </c>
      <c r="I6715" s="66">
        <f t="shared" si="4583"/>
        <v>67115762</v>
      </c>
      <c r="J6715" s="66">
        <f>SUM(J6716:J6719)</f>
        <v>55885762</v>
      </c>
      <c r="K6715" s="66">
        <f t="shared" si="4584"/>
        <v>11200000</v>
      </c>
      <c r="L6715" s="66">
        <f>SUM(L6716:L6719)</f>
        <v>0</v>
      </c>
      <c r="M6715" s="66">
        <f>SUM(M6716:M6719)</f>
        <v>0</v>
      </c>
      <c r="N6715" s="66">
        <f>SUM(N6716:N6719)</f>
        <v>11200000</v>
      </c>
      <c r="O6715" s="66">
        <f>SUM(O6716:O6719)</f>
        <v>30000</v>
      </c>
      <c r="P6715" s="66">
        <f>SUM(P6716:P6719)</f>
        <v>0</v>
      </c>
      <c r="Q6715" s="66">
        <f>SUM(Q6716:Q6720)</f>
        <v>102117937</v>
      </c>
      <c r="R6715" s="66">
        <f>SUM(R6716:R6720)</f>
        <v>90663962</v>
      </c>
      <c r="S6715" s="66">
        <f>SUM(S6716:S6720)</f>
        <v>73726990</v>
      </c>
      <c r="T6715" s="66">
        <f t="shared" ref="T6715:X6715" si="4627">SUM(T6716:T6720)</f>
        <v>16916972</v>
      </c>
      <c r="U6715" s="66">
        <f t="shared" si="4627"/>
        <v>7925836</v>
      </c>
      <c r="V6715" s="66">
        <f t="shared" si="4627"/>
        <v>7925836</v>
      </c>
      <c r="W6715" s="66">
        <f t="shared" si="4627"/>
        <v>1065300</v>
      </c>
      <c r="X6715" s="66">
        <f t="shared" si="4627"/>
        <v>90643962</v>
      </c>
      <c r="Y6715" s="208">
        <f t="shared" si="4610"/>
        <v>99.977940518416787</v>
      </c>
    </row>
    <row r="6716" spans="1:25">
      <c r="A6716" s="23" t="s">
        <v>2210</v>
      </c>
      <c r="B6716" s="23" t="s">
        <v>122</v>
      </c>
      <c r="C6716" s="23" t="s">
        <v>130</v>
      </c>
      <c r="D6716" s="23" t="s">
        <v>2212</v>
      </c>
      <c r="E6716" s="22">
        <v>6142</v>
      </c>
      <c r="F6716" s="23" t="s">
        <v>2223</v>
      </c>
      <c r="G6716" s="128">
        <v>107</v>
      </c>
      <c r="H6716" s="32" t="s">
        <v>2224</v>
      </c>
      <c r="I6716" s="44">
        <f t="shared" si="4583"/>
        <v>16726441</v>
      </c>
      <c r="J6716" s="44">
        <v>16726441</v>
      </c>
      <c r="K6716" s="44">
        <f t="shared" si="4584"/>
        <v>0</v>
      </c>
      <c r="L6716" s="44">
        <v>0</v>
      </c>
      <c r="M6716" s="44">
        <v>0</v>
      </c>
      <c r="N6716" s="44">
        <v>0</v>
      </c>
      <c r="O6716" s="44">
        <v>0</v>
      </c>
      <c r="P6716" s="44">
        <v>0</v>
      </c>
      <c r="Q6716" s="44">
        <v>16392791</v>
      </c>
      <c r="R6716" s="44">
        <v>16392791</v>
      </c>
      <c r="S6716" s="44">
        <v>13000000</v>
      </c>
      <c r="T6716" s="44">
        <f t="shared" si="4613"/>
        <v>3392791</v>
      </c>
      <c r="U6716" s="44">
        <v>1400000</v>
      </c>
      <c r="V6716" s="44">
        <v>1400000</v>
      </c>
      <c r="W6716" s="44">
        <v>592791</v>
      </c>
      <c r="X6716" s="44">
        <f t="shared" si="4614"/>
        <v>16392791</v>
      </c>
      <c r="Y6716" s="209">
        <f t="shared" si="4610"/>
        <v>100</v>
      </c>
    </row>
    <row r="6717" spans="1:25" s="171" customFormat="1">
      <c r="A6717" s="167" t="s">
        <v>2210</v>
      </c>
      <c r="B6717" s="167" t="s">
        <v>122</v>
      </c>
      <c r="C6717" s="167" t="s">
        <v>130</v>
      </c>
      <c r="D6717" s="167" t="s">
        <v>2212</v>
      </c>
      <c r="E6717" s="168">
        <v>6142</v>
      </c>
      <c r="F6717" s="167" t="s">
        <v>2225</v>
      </c>
      <c r="G6717" s="187">
        <v>104</v>
      </c>
      <c r="H6717" s="169" t="s">
        <v>2226</v>
      </c>
      <c r="I6717" s="170">
        <f t="shared" si="4583"/>
        <v>34339321</v>
      </c>
      <c r="J6717" s="44">
        <v>34309321</v>
      </c>
      <c r="K6717" s="44">
        <f t="shared" si="4584"/>
        <v>0</v>
      </c>
      <c r="L6717" s="44">
        <v>0</v>
      </c>
      <c r="M6717" s="44">
        <v>0</v>
      </c>
      <c r="N6717" s="44">
        <v>0</v>
      </c>
      <c r="O6717" s="44">
        <v>30000</v>
      </c>
      <c r="P6717" s="44">
        <v>0</v>
      </c>
      <c r="Q6717" s="44">
        <v>64946846</v>
      </c>
      <c r="R6717" s="44">
        <v>64886671</v>
      </c>
      <c r="S6717" s="44">
        <v>52600000</v>
      </c>
      <c r="T6717" s="44">
        <f t="shared" si="4613"/>
        <v>12286671</v>
      </c>
      <c r="U6717" s="44">
        <v>6000000</v>
      </c>
      <c r="V6717" s="44">
        <v>6000000</v>
      </c>
      <c r="W6717" s="44">
        <v>286671</v>
      </c>
      <c r="X6717" s="44">
        <f t="shared" si="4614"/>
        <v>64886671</v>
      </c>
      <c r="Y6717" s="209">
        <f t="shared" si="4610"/>
        <v>100</v>
      </c>
    </row>
    <row r="6718" spans="1:25">
      <c r="A6718" s="23" t="s">
        <v>2210</v>
      </c>
      <c r="B6718" s="23" t="s">
        <v>122</v>
      </c>
      <c r="C6718" s="23" t="s">
        <v>130</v>
      </c>
      <c r="D6718" s="23" t="s">
        <v>2212</v>
      </c>
      <c r="E6718" s="22">
        <v>6142</v>
      </c>
      <c r="F6718" s="23" t="s">
        <v>2227</v>
      </c>
      <c r="G6718" s="128">
        <v>107</v>
      </c>
      <c r="H6718" s="32" t="s">
        <v>2228</v>
      </c>
      <c r="I6718" s="44">
        <f t="shared" si="4583"/>
        <v>15300000</v>
      </c>
      <c r="J6718" s="44">
        <v>4100000</v>
      </c>
      <c r="K6718" s="44">
        <f t="shared" si="4584"/>
        <v>11200000</v>
      </c>
      <c r="L6718" s="44">
        <v>0</v>
      </c>
      <c r="M6718" s="44">
        <v>0</v>
      </c>
      <c r="N6718" s="44">
        <v>11200000</v>
      </c>
      <c r="O6718" s="44">
        <v>0</v>
      </c>
      <c r="P6718" s="44">
        <v>0</v>
      </c>
      <c r="Q6718" s="44">
        <v>15493800</v>
      </c>
      <c r="R6718" s="44">
        <v>4100000</v>
      </c>
      <c r="S6718" s="44">
        <v>3400000</v>
      </c>
      <c r="T6718" s="44">
        <f t="shared" si="4613"/>
        <v>680000</v>
      </c>
      <c r="U6718" s="44">
        <v>340000</v>
      </c>
      <c r="V6718" s="44">
        <v>340000</v>
      </c>
      <c r="W6718" s="44">
        <v>0</v>
      </c>
      <c r="X6718" s="44">
        <f t="shared" si="4614"/>
        <v>4080000</v>
      </c>
      <c r="Y6718" s="209">
        <f t="shared" si="4610"/>
        <v>99.512195121951223</v>
      </c>
    </row>
    <row r="6719" spans="1:25">
      <c r="A6719" s="23" t="s">
        <v>2210</v>
      </c>
      <c r="B6719" s="23" t="s">
        <v>122</v>
      </c>
      <c r="C6719" s="23" t="s">
        <v>130</v>
      </c>
      <c r="D6719" s="23" t="s">
        <v>2212</v>
      </c>
      <c r="E6719" s="22">
        <v>6142</v>
      </c>
      <c r="F6719" s="23" t="s">
        <v>2229</v>
      </c>
      <c r="G6719" s="128">
        <v>107</v>
      </c>
      <c r="H6719" s="32" t="s">
        <v>2230</v>
      </c>
      <c r="I6719" s="44">
        <f t="shared" si="4583"/>
        <v>750000</v>
      </c>
      <c r="J6719" s="44">
        <v>750000</v>
      </c>
      <c r="K6719" s="44">
        <f t="shared" si="4584"/>
        <v>0</v>
      </c>
      <c r="L6719" s="44">
        <v>0</v>
      </c>
      <c r="M6719" s="44">
        <v>0</v>
      </c>
      <c r="N6719" s="44">
        <v>0</v>
      </c>
      <c r="O6719" s="44">
        <v>0</v>
      </c>
      <c r="P6719" s="44">
        <v>0</v>
      </c>
      <c r="Q6719" s="44">
        <v>3284500</v>
      </c>
      <c r="R6719" s="44">
        <v>3284500</v>
      </c>
      <c r="S6719" s="44">
        <v>3226996</v>
      </c>
      <c r="T6719" s="44">
        <f t="shared" si="4613"/>
        <v>57504</v>
      </c>
      <c r="U6719" s="44">
        <v>19168</v>
      </c>
      <c r="V6719" s="44">
        <v>19168</v>
      </c>
      <c r="W6719" s="44">
        <v>19168</v>
      </c>
      <c r="X6719" s="44">
        <f t="shared" si="4614"/>
        <v>3284500</v>
      </c>
      <c r="Y6719" s="209">
        <f t="shared" si="4610"/>
        <v>100</v>
      </c>
    </row>
    <row r="6720" spans="1:25">
      <c r="A6720" s="23" t="s">
        <v>2210</v>
      </c>
      <c r="B6720" s="23" t="s">
        <v>122</v>
      </c>
      <c r="C6720" s="23" t="s">
        <v>130</v>
      </c>
      <c r="D6720" s="23" t="s">
        <v>2212</v>
      </c>
      <c r="E6720" s="22">
        <v>6142</v>
      </c>
      <c r="F6720" s="23" t="s">
        <v>3333</v>
      </c>
      <c r="G6720" s="128">
        <v>107</v>
      </c>
      <c r="H6720" s="32" t="s">
        <v>3234</v>
      </c>
      <c r="I6720" s="44"/>
      <c r="J6720" s="44"/>
      <c r="K6720" s="44"/>
      <c r="L6720" s="44"/>
      <c r="M6720" s="44"/>
      <c r="N6720" s="44"/>
      <c r="O6720" s="44"/>
      <c r="P6720" s="44"/>
      <c r="Q6720" s="44">
        <v>2000000</v>
      </c>
      <c r="R6720" s="44">
        <v>2000000</v>
      </c>
      <c r="S6720" s="44">
        <v>1499994</v>
      </c>
      <c r="T6720" s="44">
        <f t="shared" si="4613"/>
        <v>500006</v>
      </c>
      <c r="U6720" s="44">
        <v>166668</v>
      </c>
      <c r="V6720" s="44">
        <v>166668</v>
      </c>
      <c r="W6720" s="44">
        <v>166670</v>
      </c>
      <c r="X6720" s="44">
        <f t="shared" si="4614"/>
        <v>2000000</v>
      </c>
      <c r="Y6720" s="209">
        <f t="shared" si="4610"/>
        <v>100</v>
      </c>
    </row>
    <row r="6721" spans="1:25">
      <c r="A6721" s="20" t="s">
        <v>2210</v>
      </c>
      <c r="B6721" s="20" t="s">
        <v>122</v>
      </c>
      <c r="C6721" s="20" t="s">
        <v>130</v>
      </c>
      <c r="D6721" s="20" t="s">
        <v>2212</v>
      </c>
      <c r="E6721" s="20" t="s">
        <v>160</v>
      </c>
      <c r="F6721" s="23" t="s">
        <v>0</v>
      </c>
      <c r="G6721" s="154" t="s">
        <v>0</v>
      </c>
      <c r="H6721" s="21" t="s">
        <v>37</v>
      </c>
      <c r="I6721" s="66">
        <f t="shared" si="4583"/>
        <v>3851500</v>
      </c>
      <c r="J6721" s="66">
        <f>SUM(J6722:J6725)</f>
        <v>3811500</v>
      </c>
      <c r="K6721" s="66">
        <f t="shared" si="4584"/>
        <v>40000</v>
      </c>
      <c r="L6721" s="66">
        <f>SUM(L6722:L6725)</f>
        <v>0</v>
      </c>
      <c r="M6721" s="66">
        <f>SUM(M6722:M6725)</f>
        <v>40000</v>
      </c>
      <c r="N6721" s="66">
        <f>SUM(N6722:N6725)</f>
        <v>0</v>
      </c>
      <c r="O6721" s="66">
        <f>SUM(O6722:O6725)</f>
        <v>0</v>
      </c>
      <c r="P6721" s="66">
        <f>SUM(P6722:P6725)</f>
        <v>0</v>
      </c>
      <c r="Q6721" s="66">
        <f>SUM(Q6722:Q6727)</f>
        <v>4782911</v>
      </c>
      <c r="R6721" s="66">
        <f>SUM(R6722:R6727)</f>
        <v>4742911</v>
      </c>
      <c r="S6721" s="66">
        <f>SUM(S6722:S6727)</f>
        <v>3319819</v>
      </c>
      <c r="T6721" s="66">
        <f t="shared" ref="T6721:X6721" si="4628">SUM(T6722:T6727)</f>
        <v>1423091</v>
      </c>
      <c r="U6721" s="66">
        <f t="shared" si="4628"/>
        <v>482262</v>
      </c>
      <c r="V6721" s="66">
        <f t="shared" si="4628"/>
        <v>482262</v>
      </c>
      <c r="W6721" s="66">
        <f t="shared" si="4628"/>
        <v>458567</v>
      </c>
      <c r="X6721" s="66">
        <f t="shared" si="4628"/>
        <v>4742910</v>
      </c>
      <c r="Y6721" s="208">
        <f t="shared" si="4610"/>
        <v>99.999978915902062</v>
      </c>
    </row>
    <row r="6722" spans="1:25">
      <c r="A6722" s="23" t="s">
        <v>2210</v>
      </c>
      <c r="B6722" s="23" t="s">
        <v>122</v>
      </c>
      <c r="C6722" s="23" t="s">
        <v>130</v>
      </c>
      <c r="D6722" s="23" t="s">
        <v>2212</v>
      </c>
      <c r="E6722" s="22">
        <v>6143</v>
      </c>
      <c r="F6722" s="23" t="s">
        <v>2231</v>
      </c>
      <c r="G6722" s="128">
        <v>107</v>
      </c>
      <c r="H6722" s="32" t="s">
        <v>2232</v>
      </c>
      <c r="I6722" s="44">
        <f t="shared" si="4583"/>
        <v>700000</v>
      </c>
      <c r="J6722" s="44">
        <v>700000</v>
      </c>
      <c r="K6722" s="44">
        <f t="shared" si="4584"/>
        <v>0</v>
      </c>
      <c r="L6722" s="44">
        <v>0</v>
      </c>
      <c r="M6722" s="44">
        <v>0</v>
      </c>
      <c r="N6722" s="44">
        <v>0</v>
      </c>
      <c r="O6722" s="44">
        <v>0</v>
      </c>
      <c r="P6722" s="44">
        <v>0</v>
      </c>
      <c r="Q6722" s="44">
        <v>1161188</v>
      </c>
      <c r="R6722" s="44">
        <v>1161188</v>
      </c>
      <c r="S6722" s="44">
        <v>850853</v>
      </c>
      <c r="T6722" s="44">
        <f t="shared" si="4613"/>
        <v>310335</v>
      </c>
      <c r="U6722" s="44">
        <v>103445</v>
      </c>
      <c r="V6722" s="44">
        <v>103445</v>
      </c>
      <c r="W6722" s="44">
        <v>103445</v>
      </c>
      <c r="X6722" s="44">
        <f t="shared" si="4614"/>
        <v>1161188</v>
      </c>
      <c r="Y6722" s="209">
        <f t="shared" si="4610"/>
        <v>100</v>
      </c>
    </row>
    <row r="6723" spans="1:25" ht="51">
      <c r="A6723" s="23" t="s">
        <v>2210</v>
      </c>
      <c r="B6723" s="23" t="s">
        <v>122</v>
      </c>
      <c r="C6723" s="23" t="s">
        <v>130</v>
      </c>
      <c r="D6723" s="23" t="s">
        <v>2212</v>
      </c>
      <c r="E6723" s="22">
        <v>6143</v>
      </c>
      <c r="F6723" s="23" t="s">
        <v>2233</v>
      </c>
      <c r="G6723" s="128">
        <v>107</v>
      </c>
      <c r="H6723" s="32" t="s">
        <v>2805</v>
      </c>
      <c r="I6723" s="44">
        <f t="shared" ref="I6723:I6790" si="4629">SUM(J6723,K6723,O6723,P6723)</f>
        <v>516600</v>
      </c>
      <c r="J6723" s="44">
        <v>516600</v>
      </c>
      <c r="K6723" s="44">
        <f t="shared" ref="K6723:K6790" si="4630">SUM(L6723,M6723,N6723)</f>
        <v>0</v>
      </c>
      <c r="L6723" s="44">
        <v>0</v>
      </c>
      <c r="M6723" s="44">
        <v>0</v>
      </c>
      <c r="N6723" s="44">
        <v>0</v>
      </c>
      <c r="O6723" s="44">
        <v>0</v>
      </c>
      <c r="P6723" s="44">
        <v>0</v>
      </c>
      <c r="Q6723" s="44">
        <v>516600</v>
      </c>
      <c r="R6723" s="44">
        <v>516600</v>
      </c>
      <c r="S6723" s="44">
        <v>387450</v>
      </c>
      <c r="T6723" s="44">
        <f t="shared" si="4613"/>
        <v>129150</v>
      </c>
      <c r="U6723" s="44">
        <v>43050</v>
      </c>
      <c r="V6723" s="44">
        <v>43050</v>
      </c>
      <c r="W6723" s="44">
        <v>43050</v>
      </c>
      <c r="X6723" s="44">
        <f t="shared" si="4614"/>
        <v>516600</v>
      </c>
      <c r="Y6723" s="209">
        <f t="shared" si="4610"/>
        <v>100</v>
      </c>
    </row>
    <row r="6724" spans="1:25">
      <c r="A6724" s="23" t="s">
        <v>2210</v>
      </c>
      <c r="B6724" s="23" t="s">
        <v>122</v>
      </c>
      <c r="C6724" s="23" t="s">
        <v>130</v>
      </c>
      <c r="D6724" s="23" t="s">
        <v>2212</v>
      </c>
      <c r="E6724" s="22">
        <v>6143</v>
      </c>
      <c r="F6724" s="23" t="s">
        <v>2234</v>
      </c>
      <c r="G6724" s="128">
        <v>107</v>
      </c>
      <c r="H6724" s="32" t="s">
        <v>2235</v>
      </c>
      <c r="I6724" s="44">
        <f t="shared" si="4629"/>
        <v>2170700</v>
      </c>
      <c r="J6724" s="44">
        <v>2130700</v>
      </c>
      <c r="K6724" s="44">
        <f t="shared" si="4630"/>
        <v>40000</v>
      </c>
      <c r="L6724" s="44">
        <v>0</v>
      </c>
      <c r="M6724" s="44">
        <v>40000</v>
      </c>
      <c r="N6724" s="44">
        <v>0</v>
      </c>
      <c r="O6724" s="44">
        <v>0</v>
      </c>
      <c r="P6724" s="44">
        <v>0</v>
      </c>
      <c r="Q6724" s="44">
        <v>2649123</v>
      </c>
      <c r="R6724" s="44">
        <v>2609123</v>
      </c>
      <c r="S6724" s="44">
        <v>1628019</v>
      </c>
      <c r="T6724" s="44">
        <f t="shared" si="4613"/>
        <v>981104</v>
      </c>
      <c r="U6724" s="44">
        <v>334933</v>
      </c>
      <c r="V6724" s="44">
        <v>334933</v>
      </c>
      <c r="W6724" s="44">
        <v>311238</v>
      </c>
      <c r="X6724" s="44">
        <f t="shared" si="4614"/>
        <v>2609123</v>
      </c>
      <c r="Y6724" s="209">
        <f t="shared" si="4610"/>
        <v>100</v>
      </c>
    </row>
    <row r="6725" spans="1:25">
      <c r="A6725" s="23" t="s">
        <v>2210</v>
      </c>
      <c r="B6725" s="23" t="s">
        <v>122</v>
      </c>
      <c r="C6725" s="23" t="s">
        <v>130</v>
      </c>
      <c r="D6725" s="23" t="s">
        <v>2212</v>
      </c>
      <c r="E6725" s="22">
        <v>6143</v>
      </c>
      <c r="F6725" s="23" t="s">
        <v>2236</v>
      </c>
      <c r="G6725" s="128">
        <v>107</v>
      </c>
      <c r="H6725" s="32" t="s">
        <v>3233</v>
      </c>
      <c r="I6725" s="44">
        <f t="shared" si="4629"/>
        <v>464200</v>
      </c>
      <c r="J6725" s="44">
        <v>464200</v>
      </c>
      <c r="K6725" s="44">
        <f t="shared" si="4630"/>
        <v>0</v>
      </c>
      <c r="L6725" s="44">
        <v>0</v>
      </c>
      <c r="M6725" s="44">
        <v>0</v>
      </c>
      <c r="N6725" s="44">
        <v>0</v>
      </c>
      <c r="O6725" s="44">
        <v>0</v>
      </c>
      <c r="P6725" s="44">
        <v>0</v>
      </c>
      <c r="Q6725" s="44">
        <v>436000</v>
      </c>
      <c r="R6725" s="44">
        <v>436000</v>
      </c>
      <c r="S6725" s="44">
        <v>436000</v>
      </c>
      <c r="T6725" s="44">
        <f t="shared" si="4613"/>
        <v>0</v>
      </c>
      <c r="U6725" s="44"/>
      <c r="V6725" s="44">
        <v>0</v>
      </c>
      <c r="W6725" s="44">
        <v>0</v>
      </c>
      <c r="X6725" s="44">
        <f t="shared" si="4614"/>
        <v>436000</v>
      </c>
      <c r="Y6725" s="209">
        <f t="shared" si="4610"/>
        <v>100</v>
      </c>
    </row>
    <row r="6726" spans="1:25">
      <c r="A6726" s="23" t="s">
        <v>2210</v>
      </c>
      <c r="B6726" s="23" t="s">
        <v>122</v>
      </c>
      <c r="C6726" s="23" t="s">
        <v>130</v>
      </c>
      <c r="D6726" s="23" t="s">
        <v>2212</v>
      </c>
      <c r="E6726" s="22">
        <v>6143</v>
      </c>
      <c r="F6726" s="23" t="s">
        <v>3334</v>
      </c>
      <c r="G6726" s="128">
        <v>107</v>
      </c>
      <c r="H6726" s="32" t="s">
        <v>3235</v>
      </c>
      <c r="I6726" s="44"/>
      <c r="J6726" s="44"/>
      <c r="K6726" s="44"/>
      <c r="L6726" s="44"/>
      <c r="M6726" s="44"/>
      <c r="N6726" s="44"/>
      <c r="O6726" s="44"/>
      <c r="P6726" s="44"/>
      <c r="Q6726" s="44">
        <v>10000</v>
      </c>
      <c r="R6726" s="44">
        <v>10000</v>
      </c>
      <c r="S6726" s="44">
        <v>10000</v>
      </c>
      <c r="T6726" s="44">
        <f t="shared" si="4613"/>
        <v>0</v>
      </c>
      <c r="U6726" s="44">
        <v>0</v>
      </c>
      <c r="V6726" s="44">
        <v>0</v>
      </c>
      <c r="W6726" s="44">
        <v>0</v>
      </c>
      <c r="X6726" s="44">
        <f t="shared" si="4614"/>
        <v>10000</v>
      </c>
      <c r="Y6726" s="209">
        <f t="shared" si="4610"/>
        <v>100</v>
      </c>
    </row>
    <row r="6727" spans="1:25">
      <c r="A6727" s="23" t="s">
        <v>2210</v>
      </c>
      <c r="B6727" s="23" t="s">
        <v>122</v>
      </c>
      <c r="C6727" s="23" t="s">
        <v>130</v>
      </c>
      <c r="D6727" s="23" t="s">
        <v>2212</v>
      </c>
      <c r="E6727" s="22">
        <v>6143</v>
      </c>
      <c r="F6727" s="23" t="s">
        <v>3335</v>
      </c>
      <c r="G6727" s="128">
        <v>107</v>
      </c>
      <c r="H6727" s="32" t="s">
        <v>3236</v>
      </c>
      <c r="I6727" s="44"/>
      <c r="J6727" s="44"/>
      <c r="K6727" s="44"/>
      <c r="L6727" s="44"/>
      <c r="M6727" s="44"/>
      <c r="N6727" s="44"/>
      <c r="O6727" s="44"/>
      <c r="P6727" s="44"/>
      <c r="Q6727" s="44">
        <v>10000</v>
      </c>
      <c r="R6727" s="44">
        <v>10000</v>
      </c>
      <c r="S6727" s="44">
        <v>7497</v>
      </c>
      <c r="T6727" s="44">
        <f t="shared" si="4613"/>
        <v>2502</v>
      </c>
      <c r="U6727" s="44">
        <v>834</v>
      </c>
      <c r="V6727" s="44">
        <v>834</v>
      </c>
      <c r="W6727" s="44">
        <v>834</v>
      </c>
      <c r="X6727" s="44">
        <f t="shared" si="4614"/>
        <v>9999</v>
      </c>
      <c r="Y6727" s="209">
        <f t="shared" si="4610"/>
        <v>99.99</v>
      </c>
    </row>
    <row r="6728" spans="1:25">
      <c r="A6728" s="20" t="s">
        <v>2210</v>
      </c>
      <c r="B6728" s="20" t="s">
        <v>122</v>
      </c>
      <c r="C6728" s="20" t="s">
        <v>130</v>
      </c>
      <c r="D6728" s="20" t="s">
        <v>2212</v>
      </c>
      <c r="E6728" s="20" t="s">
        <v>165</v>
      </c>
      <c r="F6728" s="23" t="s">
        <v>0</v>
      </c>
      <c r="G6728" s="154" t="s">
        <v>0</v>
      </c>
      <c r="H6728" s="21" t="s">
        <v>41</v>
      </c>
      <c r="I6728" s="66">
        <f t="shared" si="4629"/>
        <v>20100</v>
      </c>
      <c r="J6728" s="66">
        <f t="shared" ref="J6728:P6728" si="4631">SUM(J6729:J6730)</f>
        <v>20100</v>
      </c>
      <c r="K6728" s="66">
        <f t="shared" si="4630"/>
        <v>0</v>
      </c>
      <c r="L6728" s="66">
        <f t="shared" si="4631"/>
        <v>0</v>
      </c>
      <c r="M6728" s="66">
        <f t="shared" si="4631"/>
        <v>0</v>
      </c>
      <c r="N6728" s="66">
        <f t="shared" si="4631"/>
        <v>0</v>
      </c>
      <c r="O6728" s="66">
        <f t="shared" si="4631"/>
        <v>0</v>
      </c>
      <c r="P6728" s="66">
        <f t="shared" si="4631"/>
        <v>0</v>
      </c>
      <c r="Q6728" s="66">
        <f>SUM(Q6729:Q6730)</f>
        <v>21459</v>
      </c>
      <c r="R6728" s="66">
        <f>SUM(R6729:R6730)</f>
        <v>21225</v>
      </c>
      <c r="S6728" s="66">
        <f>SUM(S6729:S6730)</f>
        <v>16119</v>
      </c>
      <c r="T6728" s="66">
        <f t="shared" ref="T6728:X6728" si="4632">SUM(T6729:T6730)</f>
        <v>5006</v>
      </c>
      <c r="U6728" s="66">
        <f t="shared" si="4632"/>
        <v>1668</v>
      </c>
      <c r="V6728" s="66">
        <f t="shared" si="4632"/>
        <v>1668</v>
      </c>
      <c r="W6728" s="66">
        <f t="shared" si="4632"/>
        <v>1670</v>
      </c>
      <c r="X6728" s="66">
        <f t="shared" si="4632"/>
        <v>21125</v>
      </c>
      <c r="Y6728" s="208">
        <f t="shared" si="4610"/>
        <v>99.528857479387511</v>
      </c>
    </row>
    <row r="6729" spans="1:25">
      <c r="A6729" s="23" t="s">
        <v>2210</v>
      </c>
      <c r="B6729" s="23" t="s">
        <v>122</v>
      </c>
      <c r="C6729" s="23" t="s">
        <v>130</v>
      </c>
      <c r="D6729" s="23" t="s">
        <v>2212</v>
      </c>
      <c r="E6729" s="22">
        <v>6148</v>
      </c>
      <c r="F6729" s="23"/>
      <c r="G6729" s="128">
        <v>107</v>
      </c>
      <c r="H6729" s="32" t="s">
        <v>41</v>
      </c>
      <c r="I6729" s="44">
        <f t="shared" si="4629"/>
        <v>20000</v>
      </c>
      <c r="J6729" s="44">
        <v>20000</v>
      </c>
      <c r="K6729" s="44">
        <f t="shared" si="4630"/>
        <v>0</v>
      </c>
      <c r="L6729" s="44">
        <v>0</v>
      </c>
      <c r="M6729" s="44">
        <v>0</v>
      </c>
      <c r="N6729" s="44">
        <v>0</v>
      </c>
      <c r="O6729" s="44">
        <v>0</v>
      </c>
      <c r="P6729" s="44">
        <v>0</v>
      </c>
      <c r="Q6729" s="44">
        <v>20000</v>
      </c>
      <c r="R6729" s="44">
        <v>20000</v>
      </c>
      <c r="S6729" s="44">
        <v>14994</v>
      </c>
      <c r="T6729" s="44">
        <f t="shared" si="4613"/>
        <v>5006</v>
      </c>
      <c r="U6729" s="44">
        <v>1668</v>
      </c>
      <c r="V6729" s="44">
        <v>1668</v>
      </c>
      <c r="W6729" s="44">
        <v>1670</v>
      </c>
      <c r="X6729" s="44">
        <f t="shared" si="4614"/>
        <v>20000</v>
      </c>
      <c r="Y6729" s="209">
        <f t="shared" si="4610"/>
        <v>100</v>
      </c>
    </row>
    <row r="6730" spans="1:25">
      <c r="A6730" s="23" t="s">
        <v>2210</v>
      </c>
      <c r="B6730" s="23" t="s">
        <v>122</v>
      </c>
      <c r="C6730" s="23" t="s">
        <v>130</v>
      </c>
      <c r="D6730" s="23" t="s">
        <v>2212</v>
      </c>
      <c r="E6730" s="22">
        <v>6148</v>
      </c>
      <c r="F6730" s="23" t="s">
        <v>2237</v>
      </c>
      <c r="G6730" s="128">
        <v>107</v>
      </c>
      <c r="H6730" s="32" t="s">
        <v>425</v>
      </c>
      <c r="I6730" s="44">
        <f t="shared" si="4629"/>
        <v>100</v>
      </c>
      <c r="J6730" s="44">
        <v>100</v>
      </c>
      <c r="K6730" s="44">
        <f t="shared" si="4630"/>
        <v>0</v>
      </c>
      <c r="L6730" s="44">
        <v>0</v>
      </c>
      <c r="M6730" s="44">
        <v>0</v>
      </c>
      <c r="N6730" s="44">
        <v>0</v>
      </c>
      <c r="O6730" s="44">
        <v>0</v>
      </c>
      <c r="P6730" s="44">
        <v>0</v>
      </c>
      <c r="Q6730" s="44">
        <v>1459</v>
      </c>
      <c r="R6730" s="44">
        <v>1225</v>
      </c>
      <c r="S6730" s="44">
        <v>1125</v>
      </c>
      <c r="T6730" s="44">
        <f t="shared" si="4613"/>
        <v>0</v>
      </c>
      <c r="U6730" s="44"/>
      <c r="V6730" s="44"/>
      <c r="W6730" s="44"/>
      <c r="X6730" s="44">
        <f t="shared" si="4614"/>
        <v>1125</v>
      </c>
      <c r="Y6730" s="209">
        <f t="shared" si="4610"/>
        <v>91.83673469387756</v>
      </c>
    </row>
    <row r="6731" spans="1:25" ht="20.399999999999999">
      <c r="A6731" s="20" t="s">
        <v>0</v>
      </c>
      <c r="B6731" s="20" t="s">
        <v>0</v>
      </c>
      <c r="C6731" s="20" t="s">
        <v>0</v>
      </c>
      <c r="D6731" s="21" t="s">
        <v>0</v>
      </c>
      <c r="E6731" s="21" t="s">
        <v>0</v>
      </c>
      <c r="F6731" s="21" t="s">
        <v>0</v>
      </c>
      <c r="G6731" s="150" t="s">
        <v>0</v>
      </c>
      <c r="H6731" s="30" t="s">
        <v>48</v>
      </c>
      <c r="I6731" s="31">
        <f t="shared" si="4629"/>
        <v>100</v>
      </c>
      <c r="J6731" s="31">
        <f t="shared" ref="J6731:X6731" si="4633">SUM(J6732)</f>
        <v>100</v>
      </c>
      <c r="K6731" s="31">
        <f t="shared" si="4630"/>
        <v>0</v>
      </c>
      <c r="L6731" s="31">
        <f t="shared" si="4633"/>
        <v>0</v>
      </c>
      <c r="M6731" s="31">
        <f t="shared" si="4633"/>
        <v>0</v>
      </c>
      <c r="N6731" s="31">
        <f t="shared" si="4633"/>
        <v>0</v>
      </c>
      <c r="O6731" s="31">
        <f t="shared" si="4633"/>
        <v>0</v>
      </c>
      <c r="P6731" s="31">
        <f t="shared" si="4633"/>
        <v>0</v>
      </c>
      <c r="Q6731" s="31">
        <f t="shared" si="4633"/>
        <v>843450</v>
      </c>
      <c r="R6731" s="31">
        <f t="shared" si="4633"/>
        <v>743450</v>
      </c>
      <c r="S6731" s="31">
        <f t="shared" si="4633"/>
        <v>743450</v>
      </c>
      <c r="T6731" s="31">
        <f t="shared" si="4633"/>
        <v>0</v>
      </c>
      <c r="U6731" s="31">
        <f t="shared" si="4633"/>
        <v>0</v>
      </c>
      <c r="V6731" s="31">
        <f t="shared" si="4633"/>
        <v>0</v>
      </c>
      <c r="W6731" s="31">
        <f t="shared" si="4633"/>
        <v>0</v>
      </c>
      <c r="X6731" s="31">
        <f t="shared" si="4633"/>
        <v>690500</v>
      </c>
      <c r="Y6731" s="220">
        <f t="shared" si="4610"/>
        <v>92.877799448517052</v>
      </c>
    </row>
    <row r="6732" spans="1:25">
      <c r="A6732" s="23" t="s">
        <v>2210</v>
      </c>
      <c r="B6732" s="23" t="s">
        <v>122</v>
      </c>
      <c r="C6732" s="23" t="s">
        <v>130</v>
      </c>
      <c r="D6732" s="23" t="s">
        <v>2212</v>
      </c>
      <c r="E6732" s="21" t="s">
        <v>210</v>
      </c>
      <c r="F6732" s="21" t="s">
        <v>0</v>
      </c>
      <c r="G6732" s="150" t="s">
        <v>0</v>
      </c>
      <c r="H6732" s="21" t="s">
        <v>43</v>
      </c>
      <c r="I6732" s="66">
        <f t="shared" si="4629"/>
        <v>100</v>
      </c>
      <c r="J6732" s="66">
        <f>SUM(J6733:J6734)</f>
        <v>100</v>
      </c>
      <c r="K6732" s="66">
        <f t="shared" si="4630"/>
        <v>0</v>
      </c>
      <c r="L6732" s="66">
        <f t="shared" ref="L6732:P6732" si="4634">SUM(L6733:L6734)</f>
        <v>0</v>
      </c>
      <c r="M6732" s="66">
        <f t="shared" si="4634"/>
        <v>0</v>
      </c>
      <c r="N6732" s="66">
        <f t="shared" si="4634"/>
        <v>0</v>
      </c>
      <c r="O6732" s="66">
        <f t="shared" si="4634"/>
        <v>0</v>
      </c>
      <c r="P6732" s="66">
        <f t="shared" si="4634"/>
        <v>0</v>
      </c>
      <c r="Q6732" s="66">
        <f>SUM(Q6733:Q6736)</f>
        <v>843450</v>
      </c>
      <c r="R6732" s="66">
        <f>SUM(R6733:R6736)</f>
        <v>743450</v>
      </c>
      <c r="S6732" s="66">
        <f>SUM(S6733:S6736)</f>
        <v>743450</v>
      </c>
      <c r="T6732" s="66">
        <f t="shared" ref="T6732:X6732" si="4635">SUM(T6733:T6736)</f>
        <v>0</v>
      </c>
      <c r="U6732" s="66">
        <f t="shared" si="4635"/>
        <v>0</v>
      </c>
      <c r="V6732" s="66">
        <f t="shared" si="4635"/>
        <v>0</v>
      </c>
      <c r="W6732" s="66">
        <f t="shared" si="4635"/>
        <v>0</v>
      </c>
      <c r="X6732" s="66">
        <f t="shared" si="4635"/>
        <v>690500</v>
      </c>
      <c r="Y6732" s="208">
        <f t="shared" si="4610"/>
        <v>92.877799448517052</v>
      </c>
    </row>
    <row r="6733" spans="1:25">
      <c r="A6733" s="23" t="s">
        <v>2210</v>
      </c>
      <c r="B6733" s="23" t="s">
        <v>122</v>
      </c>
      <c r="C6733" s="23" t="s">
        <v>130</v>
      </c>
      <c r="D6733" s="23" t="s">
        <v>2212</v>
      </c>
      <c r="E6733" s="22">
        <v>6151</v>
      </c>
      <c r="F6733" s="23" t="s">
        <v>2238</v>
      </c>
      <c r="G6733" s="128">
        <v>107</v>
      </c>
      <c r="H6733" s="32" t="s">
        <v>314</v>
      </c>
      <c r="I6733" s="44">
        <f t="shared" si="4629"/>
        <v>100</v>
      </c>
      <c r="J6733" s="44">
        <v>100</v>
      </c>
      <c r="K6733" s="44">
        <f t="shared" si="4630"/>
        <v>0</v>
      </c>
      <c r="L6733" s="44">
        <v>0</v>
      </c>
      <c r="M6733" s="44">
        <v>0</v>
      </c>
      <c r="N6733" s="44">
        <v>0</v>
      </c>
      <c r="O6733" s="44">
        <v>0</v>
      </c>
      <c r="P6733" s="44">
        <v>0</v>
      </c>
      <c r="Q6733" s="44">
        <v>690500</v>
      </c>
      <c r="R6733" s="44">
        <v>690500</v>
      </c>
      <c r="S6733" s="44">
        <v>690500</v>
      </c>
      <c r="T6733" s="44">
        <f t="shared" si="4613"/>
        <v>0</v>
      </c>
      <c r="U6733" s="44"/>
      <c r="V6733" s="44"/>
      <c r="W6733" s="44"/>
      <c r="X6733" s="44">
        <f t="shared" si="4614"/>
        <v>690500</v>
      </c>
      <c r="Y6733" s="209">
        <f t="shared" si="4610"/>
        <v>100</v>
      </c>
    </row>
    <row r="6734" spans="1:25">
      <c r="A6734" s="23" t="s">
        <v>2210</v>
      </c>
      <c r="B6734" s="23" t="s">
        <v>122</v>
      </c>
      <c r="C6734" s="23" t="s">
        <v>130</v>
      </c>
      <c r="D6734" s="23" t="s">
        <v>2212</v>
      </c>
      <c r="E6734" s="22">
        <v>6153</v>
      </c>
      <c r="F6734" s="23" t="s">
        <v>2821</v>
      </c>
      <c r="G6734" s="128">
        <v>107</v>
      </c>
      <c r="H6734" s="32" t="s">
        <v>2811</v>
      </c>
      <c r="I6734" s="44">
        <f t="shared" si="4629"/>
        <v>0</v>
      </c>
      <c r="J6734" s="44"/>
      <c r="K6734" s="44">
        <f t="shared" si="4630"/>
        <v>0</v>
      </c>
      <c r="L6734" s="44"/>
      <c r="M6734" s="44"/>
      <c r="N6734" s="44"/>
      <c r="O6734" s="44"/>
      <c r="P6734" s="44">
        <v>0</v>
      </c>
      <c r="Q6734" s="44">
        <v>100000</v>
      </c>
      <c r="R6734" s="44">
        <v>0</v>
      </c>
      <c r="S6734" s="44">
        <v>0</v>
      </c>
      <c r="T6734" s="44">
        <f t="shared" si="4613"/>
        <v>0</v>
      </c>
      <c r="U6734" s="44"/>
      <c r="V6734" s="44"/>
      <c r="W6734" s="44"/>
      <c r="X6734" s="44">
        <f t="shared" si="4614"/>
        <v>0</v>
      </c>
      <c r="Y6734" s="209">
        <f t="shared" si="4610"/>
        <v>0</v>
      </c>
    </row>
    <row r="6735" spans="1:25" ht="30.6">
      <c r="A6735" s="23" t="s">
        <v>2210</v>
      </c>
      <c r="B6735" s="23" t="s">
        <v>122</v>
      </c>
      <c r="C6735" s="23" t="s">
        <v>130</v>
      </c>
      <c r="D6735" s="23" t="s">
        <v>2212</v>
      </c>
      <c r="E6735" s="22">
        <v>6153</v>
      </c>
      <c r="F6735" s="23" t="s">
        <v>3457</v>
      </c>
      <c r="G6735" s="128" t="s">
        <v>3386</v>
      </c>
      <c r="H6735" s="32" t="s">
        <v>3456</v>
      </c>
      <c r="I6735" s="44"/>
      <c r="J6735" s="44"/>
      <c r="K6735" s="44"/>
      <c r="L6735" s="44"/>
      <c r="M6735" s="44"/>
      <c r="N6735" s="44"/>
      <c r="O6735" s="44"/>
      <c r="P6735" s="44"/>
      <c r="Q6735" s="44">
        <v>52950</v>
      </c>
      <c r="R6735" s="44">
        <v>52950</v>
      </c>
      <c r="S6735" s="44">
        <v>52950</v>
      </c>
      <c r="T6735" s="44"/>
      <c r="U6735" s="44"/>
      <c r="V6735" s="44"/>
      <c r="W6735" s="44"/>
      <c r="X6735" s="44"/>
      <c r="Y6735" s="209"/>
    </row>
    <row r="6736" spans="1:25">
      <c r="A6736" s="117" t="s">
        <v>2210</v>
      </c>
      <c r="B6736" s="117" t="s">
        <v>122</v>
      </c>
      <c r="C6736" s="117" t="s">
        <v>130</v>
      </c>
      <c r="D6736" s="117" t="s">
        <v>2212</v>
      </c>
      <c r="E6736" s="129">
        <v>6153</v>
      </c>
      <c r="F6736" s="117" t="s">
        <v>3188</v>
      </c>
      <c r="G6736" s="129">
        <v>107</v>
      </c>
      <c r="H6736" s="97" t="s">
        <v>3189</v>
      </c>
      <c r="I6736" s="44"/>
      <c r="J6736" s="44"/>
      <c r="K6736" s="44"/>
      <c r="L6736" s="44"/>
      <c r="M6736" s="44"/>
      <c r="N6736" s="44"/>
      <c r="O6736" s="44"/>
      <c r="P6736" s="44"/>
      <c r="Q6736" s="44">
        <v>0</v>
      </c>
      <c r="R6736" s="44">
        <v>0</v>
      </c>
      <c r="S6736" s="44">
        <v>0</v>
      </c>
      <c r="T6736" s="44">
        <f t="shared" si="4613"/>
        <v>0</v>
      </c>
      <c r="U6736" s="44"/>
      <c r="V6736" s="44"/>
      <c r="W6736" s="44"/>
      <c r="X6736" s="44">
        <f t="shared" si="4614"/>
        <v>0</v>
      </c>
      <c r="Y6736" s="209">
        <f t="shared" si="4610"/>
        <v>0</v>
      </c>
    </row>
    <row r="6737" spans="1:25" ht="20.399999999999999">
      <c r="A6737" s="20" t="s">
        <v>0</v>
      </c>
      <c r="B6737" s="20" t="s">
        <v>0</v>
      </c>
      <c r="C6737" s="20" t="s">
        <v>0</v>
      </c>
      <c r="D6737" s="21" t="s">
        <v>0</v>
      </c>
      <c r="E6737" s="21" t="s">
        <v>0</v>
      </c>
      <c r="F6737" s="21" t="s">
        <v>0</v>
      </c>
      <c r="G6737" s="150" t="s">
        <v>0</v>
      </c>
      <c r="H6737" s="30" t="s">
        <v>60</v>
      </c>
      <c r="I6737" s="31">
        <f t="shared" si="4629"/>
        <v>994000</v>
      </c>
      <c r="J6737" s="31">
        <f t="shared" ref="J6737:X6737" si="4636">SUM(J6738)</f>
        <v>994000</v>
      </c>
      <c r="K6737" s="31">
        <f t="shared" si="4630"/>
        <v>0</v>
      </c>
      <c r="L6737" s="31">
        <f t="shared" si="4636"/>
        <v>0</v>
      </c>
      <c r="M6737" s="31">
        <f t="shared" si="4636"/>
        <v>0</v>
      </c>
      <c r="N6737" s="31">
        <f t="shared" si="4636"/>
        <v>0</v>
      </c>
      <c r="O6737" s="31">
        <f t="shared" si="4636"/>
        <v>0</v>
      </c>
      <c r="P6737" s="31">
        <f t="shared" si="4636"/>
        <v>0</v>
      </c>
      <c r="Q6737" s="31">
        <f t="shared" si="4636"/>
        <v>1599026</v>
      </c>
      <c r="R6737" s="31">
        <f t="shared" si="4636"/>
        <v>1154000</v>
      </c>
      <c r="S6737" s="31">
        <f t="shared" si="4636"/>
        <v>131247</v>
      </c>
      <c r="T6737" s="31">
        <f t="shared" si="4636"/>
        <v>1022753</v>
      </c>
      <c r="U6737" s="31">
        <f t="shared" si="4636"/>
        <v>43753</v>
      </c>
      <c r="V6737" s="31">
        <f t="shared" si="4636"/>
        <v>979000</v>
      </c>
      <c r="W6737" s="31">
        <f t="shared" si="4636"/>
        <v>0</v>
      </c>
      <c r="X6737" s="31">
        <f t="shared" si="4636"/>
        <v>1154000</v>
      </c>
      <c r="Y6737" s="220">
        <f t="shared" si="4610"/>
        <v>100</v>
      </c>
    </row>
    <row r="6738" spans="1:25">
      <c r="A6738" s="23" t="s">
        <v>2210</v>
      </c>
      <c r="B6738" s="23" t="s">
        <v>122</v>
      </c>
      <c r="C6738" s="23" t="s">
        <v>130</v>
      </c>
      <c r="D6738" s="23" t="s">
        <v>2212</v>
      </c>
      <c r="E6738" s="21" t="s">
        <v>166</v>
      </c>
      <c r="F6738" s="21" t="s">
        <v>0</v>
      </c>
      <c r="G6738" s="150" t="s">
        <v>0</v>
      </c>
      <c r="H6738" s="21" t="s">
        <v>53</v>
      </c>
      <c r="I6738" s="66">
        <f t="shared" si="4629"/>
        <v>994000</v>
      </c>
      <c r="J6738" s="66">
        <f>SUM(J6739,J6744)</f>
        <v>994000</v>
      </c>
      <c r="K6738" s="66">
        <f t="shared" si="4630"/>
        <v>0</v>
      </c>
      <c r="L6738" s="66">
        <f t="shared" ref="L6738:P6738" si="4637">SUM(L6739,L6744)</f>
        <v>0</v>
      </c>
      <c r="M6738" s="66">
        <f t="shared" si="4637"/>
        <v>0</v>
      </c>
      <c r="N6738" s="66">
        <f t="shared" si="4637"/>
        <v>0</v>
      </c>
      <c r="O6738" s="66">
        <f t="shared" si="4637"/>
        <v>0</v>
      </c>
      <c r="P6738" s="66">
        <f t="shared" si="4637"/>
        <v>0</v>
      </c>
      <c r="Q6738" s="66">
        <f t="shared" ref="Q6738:R6738" si="4638">SUM(Q6739,Q6744)</f>
        <v>1599026</v>
      </c>
      <c r="R6738" s="66">
        <f t="shared" si="4638"/>
        <v>1154000</v>
      </c>
      <c r="S6738" s="66">
        <f t="shared" ref="S6738" si="4639">SUM(S6739,S6744)</f>
        <v>131247</v>
      </c>
      <c r="T6738" s="66">
        <f t="shared" ref="T6738:X6738" si="4640">SUM(T6739,T6744)</f>
        <v>1022753</v>
      </c>
      <c r="U6738" s="66">
        <f t="shared" si="4640"/>
        <v>43753</v>
      </c>
      <c r="V6738" s="66">
        <f t="shared" si="4640"/>
        <v>979000</v>
      </c>
      <c r="W6738" s="66">
        <f t="shared" si="4640"/>
        <v>0</v>
      </c>
      <c r="X6738" s="66">
        <f t="shared" si="4640"/>
        <v>1154000</v>
      </c>
      <c r="Y6738" s="208">
        <f t="shared" si="4610"/>
        <v>100</v>
      </c>
    </row>
    <row r="6739" spans="1:25">
      <c r="A6739" s="20" t="s">
        <v>2210</v>
      </c>
      <c r="B6739" s="20" t="s">
        <v>122</v>
      </c>
      <c r="C6739" s="20" t="s">
        <v>130</v>
      </c>
      <c r="D6739" s="20" t="s">
        <v>2212</v>
      </c>
      <c r="E6739" s="20" t="s">
        <v>435</v>
      </c>
      <c r="F6739" s="23" t="s">
        <v>0</v>
      </c>
      <c r="G6739" s="154" t="s">
        <v>0</v>
      </c>
      <c r="H6739" s="21" t="s">
        <v>55</v>
      </c>
      <c r="I6739" s="66">
        <f t="shared" si="4629"/>
        <v>979000</v>
      </c>
      <c r="J6739" s="66">
        <f>SUM(J6740:J6743)</f>
        <v>979000</v>
      </c>
      <c r="K6739" s="66">
        <f t="shared" si="4630"/>
        <v>0</v>
      </c>
      <c r="L6739" s="66">
        <f t="shared" ref="L6739:P6739" si="4641">SUM(L6740:L6743)</f>
        <v>0</v>
      </c>
      <c r="M6739" s="66">
        <f t="shared" si="4641"/>
        <v>0</v>
      </c>
      <c r="N6739" s="66">
        <f t="shared" si="4641"/>
        <v>0</v>
      </c>
      <c r="O6739" s="66">
        <f t="shared" si="4641"/>
        <v>0</v>
      </c>
      <c r="P6739" s="66">
        <f t="shared" si="4641"/>
        <v>0</v>
      </c>
      <c r="Q6739" s="66">
        <f t="shared" ref="Q6739:R6739" si="4642">SUM(Q6740:Q6743)</f>
        <v>1584026</v>
      </c>
      <c r="R6739" s="66">
        <f t="shared" si="4642"/>
        <v>1139000</v>
      </c>
      <c r="S6739" s="66">
        <f t="shared" ref="S6739" si="4643">SUM(S6740:S6743)</f>
        <v>119997</v>
      </c>
      <c r="T6739" s="66">
        <f t="shared" ref="T6739:X6739" si="4644">SUM(T6740:T6743)</f>
        <v>1019003</v>
      </c>
      <c r="U6739" s="66">
        <f t="shared" si="4644"/>
        <v>40003</v>
      </c>
      <c r="V6739" s="66">
        <f t="shared" si="4644"/>
        <v>979000</v>
      </c>
      <c r="W6739" s="66">
        <f t="shared" si="4644"/>
        <v>0</v>
      </c>
      <c r="X6739" s="66">
        <f t="shared" si="4644"/>
        <v>1139000</v>
      </c>
      <c r="Y6739" s="208">
        <f t="shared" si="4610"/>
        <v>100</v>
      </c>
    </row>
    <row r="6740" spans="1:25" s="112" customFormat="1">
      <c r="A6740" s="109" t="s">
        <v>2210</v>
      </c>
      <c r="B6740" s="109" t="s">
        <v>122</v>
      </c>
      <c r="C6740" s="109" t="s">
        <v>130</v>
      </c>
      <c r="D6740" s="109" t="s">
        <v>2212</v>
      </c>
      <c r="E6740" s="110">
        <v>8212</v>
      </c>
      <c r="F6740" s="109" t="s">
        <v>2239</v>
      </c>
      <c r="G6740" s="129">
        <v>107</v>
      </c>
      <c r="H6740" s="97" t="s">
        <v>2240</v>
      </c>
      <c r="I6740" s="111">
        <f t="shared" si="4629"/>
        <v>0</v>
      </c>
      <c r="J6740" s="111">
        <v>0</v>
      </c>
      <c r="K6740" s="111">
        <f t="shared" si="4630"/>
        <v>0</v>
      </c>
      <c r="L6740" s="111">
        <v>0</v>
      </c>
      <c r="M6740" s="111">
        <v>0</v>
      </c>
      <c r="N6740" s="111">
        <v>0</v>
      </c>
      <c r="O6740" s="111">
        <v>0</v>
      </c>
      <c r="P6740" s="111">
        <v>0</v>
      </c>
      <c r="Q6740" s="111">
        <v>0</v>
      </c>
      <c r="R6740" s="111">
        <v>0</v>
      </c>
      <c r="S6740" s="111">
        <v>0</v>
      </c>
      <c r="T6740" s="111">
        <f t="shared" si="4613"/>
        <v>0</v>
      </c>
      <c r="U6740" s="111"/>
      <c r="V6740" s="111"/>
      <c r="W6740" s="111"/>
      <c r="X6740" s="111">
        <f t="shared" si="4614"/>
        <v>0</v>
      </c>
      <c r="Y6740" s="217">
        <f t="shared" si="4610"/>
        <v>0</v>
      </c>
    </row>
    <row r="6741" spans="1:25">
      <c r="A6741" s="23" t="s">
        <v>2210</v>
      </c>
      <c r="B6741" s="23" t="s">
        <v>122</v>
      </c>
      <c r="C6741" s="23" t="s">
        <v>130</v>
      </c>
      <c r="D6741" s="23" t="s">
        <v>2212</v>
      </c>
      <c r="E6741" s="22">
        <v>8212</v>
      </c>
      <c r="F6741" s="23" t="s">
        <v>2241</v>
      </c>
      <c r="G6741" s="128">
        <v>107</v>
      </c>
      <c r="H6741" s="32" t="s">
        <v>2242</v>
      </c>
      <c r="I6741" s="44">
        <f t="shared" si="4629"/>
        <v>0</v>
      </c>
      <c r="J6741" s="44">
        <v>0</v>
      </c>
      <c r="K6741" s="44">
        <f t="shared" si="4630"/>
        <v>0</v>
      </c>
      <c r="L6741" s="44">
        <v>0</v>
      </c>
      <c r="M6741" s="44">
        <v>0</v>
      </c>
      <c r="N6741" s="44">
        <v>0</v>
      </c>
      <c r="O6741" s="44">
        <v>0</v>
      </c>
      <c r="P6741" s="44">
        <v>0</v>
      </c>
      <c r="Q6741" s="44">
        <v>445026</v>
      </c>
      <c r="R6741" s="44">
        <v>0</v>
      </c>
      <c r="S6741" s="44">
        <v>0</v>
      </c>
      <c r="T6741" s="44">
        <f t="shared" si="4613"/>
        <v>0</v>
      </c>
      <c r="U6741" s="44"/>
      <c r="V6741" s="44"/>
      <c r="W6741" s="44"/>
      <c r="X6741" s="44">
        <f t="shared" si="4614"/>
        <v>0</v>
      </c>
      <c r="Y6741" s="209">
        <f t="shared" si="4610"/>
        <v>0</v>
      </c>
    </row>
    <row r="6742" spans="1:25">
      <c r="A6742" s="23" t="s">
        <v>2210</v>
      </c>
      <c r="B6742" s="23" t="s">
        <v>122</v>
      </c>
      <c r="C6742" s="23" t="s">
        <v>130</v>
      </c>
      <c r="D6742" s="23" t="s">
        <v>2212</v>
      </c>
      <c r="E6742" s="22">
        <v>8212</v>
      </c>
      <c r="F6742" s="23" t="s">
        <v>2822</v>
      </c>
      <c r="G6742" s="128">
        <v>107</v>
      </c>
      <c r="H6742" s="32" t="s">
        <v>2806</v>
      </c>
      <c r="I6742" s="44">
        <f t="shared" si="4629"/>
        <v>0</v>
      </c>
      <c r="J6742" s="44">
        <v>0</v>
      </c>
      <c r="K6742" s="44">
        <f t="shared" si="4630"/>
        <v>0</v>
      </c>
      <c r="L6742" s="44"/>
      <c r="M6742" s="44"/>
      <c r="N6742" s="44"/>
      <c r="O6742" s="44"/>
      <c r="P6742" s="44"/>
      <c r="Q6742" s="44">
        <v>160000</v>
      </c>
      <c r="R6742" s="44">
        <v>160000</v>
      </c>
      <c r="S6742" s="44">
        <v>119997</v>
      </c>
      <c r="T6742" s="44">
        <f t="shared" si="4613"/>
        <v>40003</v>
      </c>
      <c r="U6742" s="44">
        <v>40003</v>
      </c>
      <c r="V6742" s="44">
        <v>0</v>
      </c>
      <c r="W6742" s="44">
        <v>0</v>
      </c>
      <c r="X6742" s="44">
        <f t="shared" si="4614"/>
        <v>160000</v>
      </c>
      <c r="Y6742" s="209">
        <f t="shared" si="4610"/>
        <v>100</v>
      </c>
    </row>
    <row r="6743" spans="1:25">
      <c r="A6743" s="23" t="s">
        <v>2210</v>
      </c>
      <c r="B6743" s="23" t="s">
        <v>122</v>
      </c>
      <c r="C6743" s="23" t="s">
        <v>130</v>
      </c>
      <c r="D6743" s="23" t="s">
        <v>2212</v>
      </c>
      <c r="E6743" s="22">
        <v>8212</v>
      </c>
      <c r="F6743" s="23" t="s">
        <v>2243</v>
      </c>
      <c r="G6743" s="128">
        <v>107</v>
      </c>
      <c r="H6743" s="32" t="s">
        <v>55</v>
      </c>
      <c r="I6743" s="44">
        <f t="shared" si="4629"/>
        <v>979000</v>
      </c>
      <c r="J6743" s="44">
        <v>979000</v>
      </c>
      <c r="K6743" s="44">
        <f t="shared" si="4630"/>
        <v>0</v>
      </c>
      <c r="L6743" s="44">
        <v>0</v>
      </c>
      <c r="M6743" s="44">
        <v>0</v>
      </c>
      <c r="N6743" s="44">
        <v>0</v>
      </c>
      <c r="O6743" s="44">
        <v>0</v>
      </c>
      <c r="P6743" s="44">
        <v>0</v>
      </c>
      <c r="Q6743" s="44">
        <v>979000</v>
      </c>
      <c r="R6743" s="44">
        <v>979000</v>
      </c>
      <c r="S6743" s="44">
        <v>0</v>
      </c>
      <c r="T6743" s="44">
        <f t="shared" si="4613"/>
        <v>979000</v>
      </c>
      <c r="U6743" s="44"/>
      <c r="V6743" s="44">
        <v>979000</v>
      </c>
      <c r="W6743" s="44"/>
      <c r="X6743" s="44">
        <f t="shared" si="4614"/>
        <v>979000</v>
      </c>
      <c r="Y6743" s="209">
        <f t="shared" si="4610"/>
        <v>100</v>
      </c>
    </row>
    <row r="6744" spans="1:25">
      <c r="A6744" s="23" t="s">
        <v>2210</v>
      </c>
      <c r="B6744" s="23" t="s">
        <v>122</v>
      </c>
      <c r="C6744" s="23" t="s">
        <v>130</v>
      </c>
      <c r="D6744" s="23" t="s">
        <v>2212</v>
      </c>
      <c r="E6744" s="22">
        <v>8213</v>
      </c>
      <c r="F6744" s="23"/>
      <c r="G6744" s="128">
        <v>107</v>
      </c>
      <c r="H6744" s="32" t="s">
        <v>56</v>
      </c>
      <c r="I6744" s="44">
        <f t="shared" si="4629"/>
        <v>15000</v>
      </c>
      <c r="J6744" s="44">
        <v>15000</v>
      </c>
      <c r="K6744" s="44">
        <f t="shared" si="4630"/>
        <v>0</v>
      </c>
      <c r="L6744" s="44">
        <v>0</v>
      </c>
      <c r="M6744" s="44">
        <v>0</v>
      </c>
      <c r="N6744" s="44">
        <v>0</v>
      </c>
      <c r="O6744" s="44">
        <v>0</v>
      </c>
      <c r="P6744" s="44">
        <v>0</v>
      </c>
      <c r="Q6744" s="44">
        <v>15000</v>
      </c>
      <c r="R6744" s="44">
        <v>15000</v>
      </c>
      <c r="S6744" s="44">
        <v>11250</v>
      </c>
      <c r="T6744" s="44">
        <f t="shared" si="4613"/>
        <v>3750</v>
      </c>
      <c r="U6744" s="44">
        <v>3750</v>
      </c>
      <c r="V6744" s="44">
        <v>0</v>
      </c>
      <c r="W6744" s="44">
        <v>0</v>
      </c>
      <c r="X6744" s="44">
        <f t="shared" si="4614"/>
        <v>15000</v>
      </c>
      <c r="Y6744" s="209">
        <f t="shared" si="4610"/>
        <v>100</v>
      </c>
    </row>
    <row r="6745" spans="1:25" ht="20.399999999999999">
      <c r="A6745" s="32" t="s">
        <v>0</v>
      </c>
      <c r="B6745" s="32" t="s">
        <v>0</v>
      </c>
      <c r="C6745" s="32" t="s">
        <v>0</v>
      </c>
      <c r="D6745" s="32" t="s">
        <v>0</v>
      </c>
      <c r="E6745" s="32" t="s">
        <v>0</v>
      </c>
      <c r="F6745" s="32" t="s">
        <v>0</v>
      </c>
      <c r="G6745" s="154" t="s">
        <v>0</v>
      </c>
      <c r="H6745" s="30" t="s">
        <v>2244</v>
      </c>
      <c r="I6745" s="31">
        <f t="shared" si="4629"/>
        <v>73222361</v>
      </c>
      <c r="J6745" s="31">
        <f>SUM(J6737,J6731,J6711,J6692)</f>
        <v>61952361</v>
      </c>
      <c r="K6745" s="31">
        <f t="shared" si="4630"/>
        <v>11240000</v>
      </c>
      <c r="L6745" s="31">
        <f t="shared" ref="L6745:X6745" si="4645">SUM(L6737,L6731,L6711,L6692)</f>
        <v>0</v>
      </c>
      <c r="M6745" s="31">
        <f t="shared" si="4645"/>
        <v>40000</v>
      </c>
      <c r="N6745" s="31">
        <f t="shared" si="4645"/>
        <v>11200000</v>
      </c>
      <c r="O6745" s="31">
        <f t="shared" si="4645"/>
        <v>30000</v>
      </c>
      <c r="P6745" s="31">
        <f t="shared" si="4645"/>
        <v>0</v>
      </c>
      <c r="Q6745" s="31">
        <f t="shared" si="4645"/>
        <v>112146045</v>
      </c>
      <c r="R6745" s="31">
        <f t="shared" si="4645"/>
        <v>100106810</v>
      </c>
      <c r="S6745" s="31">
        <f t="shared" si="4645"/>
        <v>79103137</v>
      </c>
      <c r="T6745" s="31">
        <f t="shared" si="4645"/>
        <v>20983368</v>
      </c>
      <c r="U6745" s="31">
        <f t="shared" si="4645"/>
        <v>9012368</v>
      </c>
      <c r="V6745" s="31">
        <f t="shared" si="4645"/>
        <v>9917114</v>
      </c>
      <c r="W6745" s="31">
        <f t="shared" si="4645"/>
        <v>2053886</v>
      </c>
      <c r="X6745" s="31">
        <f t="shared" si="4645"/>
        <v>100033555</v>
      </c>
      <c r="Y6745" s="220">
        <f t="shared" si="4610"/>
        <v>99.926823160182607</v>
      </c>
    </row>
    <row r="6746" spans="1:25" ht="15" thickBot="1">
      <c r="A6746" s="32" t="s">
        <v>0</v>
      </c>
      <c r="B6746" s="32" t="s">
        <v>0</v>
      </c>
      <c r="C6746" s="32" t="s">
        <v>0</v>
      </c>
      <c r="D6746" s="32" t="s">
        <v>0</v>
      </c>
      <c r="E6746" s="32" t="s">
        <v>0</v>
      </c>
      <c r="F6746" s="32" t="s">
        <v>0</v>
      </c>
      <c r="G6746" s="154" t="s">
        <v>0</v>
      </c>
      <c r="H6746" s="21" t="s">
        <v>170</v>
      </c>
      <c r="I6746" s="66">
        <f t="shared" si="4629"/>
        <v>32</v>
      </c>
      <c r="J6746" s="66">
        <v>32</v>
      </c>
      <c r="K6746" s="66">
        <f t="shared" si="4630"/>
        <v>0</v>
      </c>
      <c r="L6746" s="66" t="s">
        <v>0</v>
      </c>
      <c r="M6746" s="66" t="s">
        <v>0</v>
      </c>
      <c r="N6746" s="66" t="s">
        <v>0</v>
      </c>
      <c r="O6746" s="66" t="s">
        <v>0</v>
      </c>
      <c r="P6746" s="66" t="s">
        <v>0</v>
      </c>
      <c r="Q6746" s="66">
        <v>0</v>
      </c>
      <c r="R6746" s="66"/>
      <c r="S6746" s="66"/>
      <c r="T6746" s="66"/>
      <c r="U6746" s="66"/>
      <c r="V6746" s="66"/>
      <c r="W6746" s="66"/>
      <c r="X6746" s="66"/>
      <c r="Y6746" s="208">
        <v>0</v>
      </c>
    </row>
    <row r="6747" spans="1:25" ht="41.4" thickBot="1">
      <c r="A6747" s="252" t="s">
        <v>0</v>
      </c>
      <c r="B6747" s="252" t="s">
        <v>0</v>
      </c>
      <c r="C6747" s="252" t="s">
        <v>0</v>
      </c>
      <c r="D6747" s="252" t="s">
        <v>0</v>
      </c>
      <c r="E6747" s="252" t="s">
        <v>0</v>
      </c>
      <c r="F6747" s="252" t="s">
        <v>0</v>
      </c>
      <c r="G6747" s="258" t="s">
        <v>0</v>
      </c>
      <c r="H6747" s="24" t="s">
        <v>72</v>
      </c>
      <c r="I6747" s="1" t="s">
        <v>3093</v>
      </c>
      <c r="J6747" s="1" t="s">
        <v>3130</v>
      </c>
      <c r="K6747" s="1" t="s">
        <v>3</v>
      </c>
      <c r="L6747" s="1" t="s">
        <v>4</v>
      </c>
      <c r="M6747" s="1" t="s">
        <v>5</v>
      </c>
      <c r="N6747" s="1" t="s">
        <v>6</v>
      </c>
      <c r="O6747" s="1" t="s">
        <v>7</v>
      </c>
      <c r="P6747" s="1" t="s">
        <v>8</v>
      </c>
      <c r="Q6747" s="1" t="s">
        <v>3344</v>
      </c>
      <c r="R6747" s="1" t="s">
        <v>3427</v>
      </c>
      <c r="S6747" s="1" t="s">
        <v>3447</v>
      </c>
      <c r="T6747" s="1" t="s">
        <v>3448</v>
      </c>
      <c r="U6747" s="1" t="s">
        <v>3452</v>
      </c>
      <c r="V6747" s="1" t="s">
        <v>3449</v>
      </c>
      <c r="W6747" s="1" t="s">
        <v>3450</v>
      </c>
      <c r="X6747" s="1" t="s">
        <v>3451</v>
      </c>
      <c r="Y6747" s="216" t="s">
        <v>3385</v>
      </c>
    </row>
    <row r="6748" spans="1:25">
      <c r="A6748" s="253"/>
      <c r="B6748" s="253"/>
      <c r="C6748" s="253"/>
      <c r="D6748" s="253"/>
      <c r="E6748" s="253"/>
      <c r="F6748" s="253"/>
      <c r="G6748" s="259"/>
      <c r="H6748" s="33" t="s">
        <v>0</v>
      </c>
      <c r="I6748" s="45">
        <v>1</v>
      </c>
      <c r="J6748" s="45">
        <v>3</v>
      </c>
      <c r="K6748" s="45" t="s">
        <v>9</v>
      </c>
      <c r="L6748" s="45">
        <v>5</v>
      </c>
      <c r="M6748" s="45">
        <v>6</v>
      </c>
      <c r="N6748" s="45">
        <v>7</v>
      </c>
      <c r="O6748" s="45">
        <v>8</v>
      </c>
      <c r="P6748" s="45">
        <v>9</v>
      </c>
      <c r="Q6748" s="45">
        <v>1</v>
      </c>
      <c r="R6748" s="45">
        <v>2</v>
      </c>
      <c r="S6748" s="45">
        <v>3</v>
      </c>
      <c r="T6748" s="45" t="s">
        <v>3453</v>
      </c>
      <c r="U6748" s="45">
        <v>5</v>
      </c>
      <c r="V6748" s="45">
        <v>6</v>
      </c>
      <c r="W6748" s="45">
        <v>7</v>
      </c>
      <c r="X6748" s="45" t="s">
        <v>3454</v>
      </c>
      <c r="Y6748" s="276">
        <v>9</v>
      </c>
    </row>
    <row r="6749" spans="1:25">
      <c r="A6749" s="253"/>
      <c r="B6749" s="253"/>
      <c r="C6749" s="253"/>
      <c r="D6749" s="253"/>
      <c r="E6749" s="253"/>
      <c r="F6749" s="253"/>
      <c r="G6749" s="259"/>
      <c r="H6749" s="34" t="s">
        <v>115</v>
      </c>
      <c r="I6749" s="35">
        <f t="shared" si="4629"/>
        <v>34339321</v>
      </c>
      <c r="J6749" s="35">
        <f>SUM(J6717)</f>
        <v>34309321</v>
      </c>
      <c r="K6749" s="35">
        <f t="shared" si="4630"/>
        <v>0</v>
      </c>
      <c r="L6749" s="35">
        <f t="shared" ref="L6749:P6749" si="4646">SUM(L6717)</f>
        <v>0</v>
      </c>
      <c r="M6749" s="35">
        <f t="shared" si="4646"/>
        <v>0</v>
      </c>
      <c r="N6749" s="35">
        <f t="shared" si="4646"/>
        <v>0</v>
      </c>
      <c r="O6749" s="35">
        <f t="shared" si="4646"/>
        <v>30000</v>
      </c>
      <c r="P6749" s="35">
        <f t="shared" si="4646"/>
        <v>0</v>
      </c>
      <c r="Q6749" s="35">
        <f t="shared" ref="Q6749:R6749" si="4647">SUM(Q6717)</f>
        <v>64946846</v>
      </c>
      <c r="R6749" s="35">
        <f t="shared" si="4647"/>
        <v>64886671</v>
      </c>
      <c r="S6749" s="35">
        <f t="shared" ref="S6749" si="4648">SUM(S6717)</f>
        <v>52600000</v>
      </c>
      <c r="T6749" s="35">
        <f t="shared" ref="T6749:X6749" si="4649">SUM(T6717)</f>
        <v>12286671</v>
      </c>
      <c r="U6749" s="35">
        <f t="shared" si="4649"/>
        <v>6000000</v>
      </c>
      <c r="V6749" s="35">
        <f t="shared" si="4649"/>
        <v>6000000</v>
      </c>
      <c r="W6749" s="35">
        <f t="shared" si="4649"/>
        <v>286671</v>
      </c>
      <c r="X6749" s="35">
        <f t="shared" si="4649"/>
        <v>64886671</v>
      </c>
      <c r="Y6749" s="218">
        <f t="shared" ref="Y6749:Y6751" si="4650">IF(R6749=0,0,(X6749/R6749)*100)</f>
        <v>100</v>
      </c>
    </row>
    <row r="6750" spans="1:25">
      <c r="A6750" s="253"/>
      <c r="B6750" s="253"/>
      <c r="C6750" s="253"/>
      <c r="D6750" s="253"/>
      <c r="E6750" s="253"/>
      <c r="F6750" s="253"/>
      <c r="G6750" s="259"/>
      <c r="H6750" s="34" t="s">
        <v>116</v>
      </c>
      <c r="I6750" s="35">
        <f t="shared" si="4629"/>
        <v>38883040</v>
      </c>
      <c r="J6750" s="35">
        <f>SUM(J6694,J6696,J6697,J6698,J6699,J6700,J6702,J6704,J6707,J6708,J6709,J6710,J6714,J6716,J6718,J6719,J6722,J6723,J6724,J6725,J6729,J6730,J6733,J6740,J6741,J6743,J6744,J6742,J6705,J6734)</f>
        <v>27643040</v>
      </c>
      <c r="K6750" s="35">
        <f t="shared" si="4630"/>
        <v>11240000</v>
      </c>
      <c r="L6750" s="35">
        <f>SUM(L6694,L6696,L6697,L6698,L6699,L6700,L6702,L6704,L6707,L6708,L6709,L6710,L6714,L6716,L6718,L6719,L6722,L6723,L6724,L6725,L6729,L6730,L6733,L6740,L6741,L6743,L6744,L6742,L6705,L6734)</f>
        <v>0</v>
      </c>
      <c r="M6750" s="35">
        <f>SUM(M6694,M6696,M6697,M6698,M6699,M6700,M6702,M6704,M6707,M6708,M6709,M6710,M6714,M6716,M6718,M6719,M6722,M6723,M6724,M6725,M6729,M6730,M6733,M6740,M6741,M6743,M6744,M6742,M6705,M6734)</f>
        <v>40000</v>
      </c>
      <c r="N6750" s="35">
        <f>SUM(N6694,N6696,N6697,N6698,N6699,N6700,N6702,N6704,N6707,N6708,N6709,N6710,N6714,N6716,N6718,N6719,N6722,N6723,N6724,N6725,N6729,N6730,N6733,N6740,N6741,N6743,N6744,N6742,N6705,N6734)</f>
        <v>11200000</v>
      </c>
      <c r="O6750" s="35">
        <f>SUM(O6694,O6696,O6697,O6698,O6699,O6700,O6702,O6704,O6707,O6708,O6709,O6710,O6714,O6716,O6718,O6719,O6722,O6723,O6724,O6725,O6729,O6730,O6733,O6740,O6741,O6743,O6744,O6742,O6705,O6734)</f>
        <v>0</v>
      </c>
      <c r="P6750" s="35">
        <f>SUM(P6694,P6696,P6697,P6698,P6699,P6700,P6702,P6704,P6707,P6708,P6709,P6710,P6714,P6716,P6718,P6719,P6722,P6723,P6724,P6725,P6729,P6730,P6733,P6740,P6741,P6743,P6744,P6742,P6705,P6734)</f>
        <v>0</v>
      </c>
      <c r="Q6750" s="35">
        <f>SUM(Q6694,Q6696,Q6697,Q6698,Q6699,Q6700,Q6702,Q6704,Q6707,Q6708,Q6709,Q6710,Q6714,Q6716,Q6718,Q6719,Q6722,Q6723,Q6724,Q6725,Q6729,Q6730,Q6733,Q6740,Q6741,Q6743,Q6744,Q6742,Q6705,Q6734,Q6720,Q6726,Q6727)</f>
        <v>47146249</v>
      </c>
      <c r="R6750" s="35">
        <f>SUM(R6694,R6696,R6697,R6698,R6699,R6700,R6702,R6704,R6707,R6708,R6709,R6710,R6714,R6716,R6718,R6719,R6722,R6723,R6724,R6725,R6729,R6730,R6733,R6740,R6741,R6743,R6744,R6742,R6705,R6734,R6720,R6726,R6727)</f>
        <v>35167189</v>
      </c>
      <c r="S6750" s="35">
        <f>SUM(S6694,S6696,S6697,S6698,S6699,S6700,S6702,S6704,S6707,S6708,S6709,S6710,S6714,S6716,S6718,S6719,S6722,S6723,S6724,S6725,S6729,S6730,S6733,S6740,S6741,S6743,S6744,S6742,S6705,S6734,S6720,S6726,S6727)</f>
        <v>26450187</v>
      </c>
      <c r="T6750" s="35">
        <f t="shared" ref="T6750:X6750" si="4651">SUM(T6694,T6696,T6697,T6698,T6699,T6700,T6702,T6704,T6707,T6708,T6709,T6710,T6714,T6716,T6718,T6719,T6722,T6723,T6724,T6725,T6729,T6730,T6733,T6740,T6741,T6743,T6744,T6742,T6705,T6734,T6720,T6726,T6727)</f>
        <v>8696697</v>
      </c>
      <c r="U6750" s="35">
        <f t="shared" si="4651"/>
        <v>3012368</v>
      </c>
      <c r="V6750" s="35">
        <f t="shared" si="4651"/>
        <v>3917114</v>
      </c>
      <c r="W6750" s="35">
        <f t="shared" si="4651"/>
        <v>1767215</v>
      </c>
      <c r="X6750" s="35">
        <f t="shared" si="4651"/>
        <v>35146884</v>
      </c>
      <c r="Y6750" s="218">
        <f t="shared" si="4650"/>
        <v>99.942261521101386</v>
      </c>
    </row>
    <row r="6751" spans="1:25">
      <c r="A6751" s="253"/>
      <c r="B6751" s="253"/>
      <c r="C6751" s="253"/>
      <c r="D6751" s="253"/>
      <c r="E6751" s="253"/>
      <c r="F6751" s="253"/>
      <c r="G6751" s="259"/>
      <c r="H6751" s="36" t="s">
        <v>69</v>
      </c>
      <c r="I6751" s="35">
        <f t="shared" si="4629"/>
        <v>73222361</v>
      </c>
      <c r="J6751" s="35">
        <f t="shared" ref="J6751:P6751" si="4652">SUM(J6749:J6750)</f>
        <v>61952361</v>
      </c>
      <c r="K6751" s="35">
        <f t="shared" si="4630"/>
        <v>11240000</v>
      </c>
      <c r="L6751" s="35">
        <f t="shared" si="4652"/>
        <v>0</v>
      </c>
      <c r="M6751" s="35">
        <f t="shared" si="4652"/>
        <v>40000</v>
      </c>
      <c r="N6751" s="35">
        <f t="shared" si="4652"/>
        <v>11200000</v>
      </c>
      <c r="O6751" s="35">
        <f t="shared" si="4652"/>
        <v>30000</v>
      </c>
      <c r="P6751" s="35">
        <f t="shared" si="4652"/>
        <v>0</v>
      </c>
      <c r="Q6751" s="35">
        <f>SUM(Q6749:Q6750)</f>
        <v>112093095</v>
      </c>
      <c r="R6751" s="35">
        <f>SUM(R6749:R6750)</f>
        <v>100053860</v>
      </c>
      <c r="S6751" s="35">
        <f>SUM(S6749:S6750)</f>
        <v>79050187</v>
      </c>
      <c r="T6751" s="35">
        <f t="shared" ref="T6751:X6751" si="4653">SUM(T6749:T6750)</f>
        <v>20983368</v>
      </c>
      <c r="U6751" s="35">
        <f t="shared" si="4653"/>
        <v>9012368</v>
      </c>
      <c r="V6751" s="35">
        <f t="shared" si="4653"/>
        <v>9917114</v>
      </c>
      <c r="W6751" s="35">
        <f t="shared" si="4653"/>
        <v>2053886</v>
      </c>
      <c r="X6751" s="35">
        <f t="shared" si="4653"/>
        <v>100033555</v>
      </c>
      <c r="Y6751" s="218">
        <f t="shared" si="4650"/>
        <v>99.979705930385904</v>
      </c>
    </row>
    <row r="6752" spans="1:25">
      <c r="A6752" s="32" t="s">
        <v>0</v>
      </c>
      <c r="B6752" s="32" t="s">
        <v>0</v>
      </c>
      <c r="C6752" s="32" t="s">
        <v>0</v>
      </c>
      <c r="D6752" s="32" t="s">
        <v>0</v>
      </c>
      <c r="E6752" s="32" t="s">
        <v>0</v>
      </c>
      <c r="F6752" s="32" t="s">
        <v>0</v>
      </c>
      <c r="G6752" s="154" t="s">
        <v>0</v>
      </c>
      <c r="H6752" s="37" t="s">
        <v>0</v>
      </c>
      <c r="I6752" s="37"/>
      <c r="J6752" s="37"/>
      <c r="K6752" s="37"/>
      <c r="L6752" s="37" t="s">
        <v>0</v>
      </c>
      <c r="M6752" s="37" t="s">
        <v>0</v>
      </c>
      <c r="N6752" s="37" t="s">
        <v>0</v>
      </c>
      <c r="O6752" s="37" t="s">
        <v>0</v>
      </c>
      <c r="P6752" s="37" t="s">
        <v>0</v>
      </c>
      <c r="Q6752" s="37"/>
      <c r="R6752" s="37"/>
      <c r="S6752" s="37"/>
      <c r="T6752" s="37" t="s">
        <v>0</v>
      </c>
      <c r="U6752" s="37" t="s">
        <v>0</v>
      </c>
      <c r="V6752" s="37" t="s">
        <v>0</v>
      </c>
      <c r="W6752" s="37" t="s">
        <v>0</v>
      </c>
      <c r="X6752" s="37" t="s">
        <v>0</v>
      </c>
      <c r="Y6752" s="219"/>
    </row>
    <row r="6753" spans="1:25">
      <c r="A6753" s="32" t="s">
        <v>0</v>
      </c>
      <c r="B6753" s="32" t="s">
        <v>0</v>
      </c>
      <c r="C6753" s="32" t="s">
        <v>0</v>
      </c>
      <c r="D6753" s="32" t="s">
        <v>0</v>
      </c>
      <c r="E6753" s="32" t="s">
        <v>0</v>
      </c>
      <c r="F6753" s="32" t="s">
        <v>0</v>
      </c>
      <c r="G6753" s="154" t="s">
        <v>0</v>
      </c>
      <c r="H6753" s="30" t="s">
        <v>2245</v>
      </c>
      <c r="I6753" s="31">
        <f t="shared" si="4629"/>
        <v>73222361</v>
      </c>
      <c r="J6753" s="31">
        <f>SUM(J6745)</f>
        <v>61952361</v>
      </c>
      <c r="K6753" s="31">
        <f t="shared" si="4630"/>
        <v>11240000</v>
      </c>
      <c r="L6753" s="31">
        <f t="shared" ref="L6753:P6753" si="4654">SUM(L6745)</f>
        <v>0</v>
      </c>
      <c r="M6753" s="31">
        <f t="shared" si="4654"/>
        <v>40000</v>
      </c>
      <c r="N6753" s="31">
        <f t="shared" si="4654"/>
        <v>11200000</v>
      </c>
      <c r="O6753" s="31">
        <f t="shared" si="4654"/>
        <v>30000</v>
      </c>
      <c r="P6753" s="31">
        <f t="shared" si="4654"/>
        <v>0</v>
      </c>
      <c r="Q6753" s="31">
        <f t="shared" ref="Q6753:R6753" si="4655">SUM(Q6745)</f>
        <v>112146045</v>
      </c>
      <c r="R6753" s="31">
        <f t="shared" si="4655"/>
        <v>100106810</v>
      </c>
      <c r="S6753" s="31">
        <f t="shared" ref="S6753" si="4656">SUM(S6745)</f>
        <v>79103137</v>
      </c>
      <c r="T6753" s="31">
        <f t="shared" ref="T6753:X6753" si="4657">SUM(T6745)</f>
        <v>20983368</v>
      </c>
      <c r="U6753" s="31">
        <f t="shared" si="4657"/>
        <v>9012368</v>
      </c>
      <c r="V6753" s="31">
        <f t="shared" si="4657"/>
        <v>9917114</v>
      </c>
      <c r="W6753" s="31">
        <f t="shared" si="4657"/>
        <v>2053886</v>
      </c>
      <c r="X6753" s="31">
        <f t="shared" si="4657"/>
        <v>100033555</v>
      </c>
      <c r="Y6753" s="220">
        <f>IF(R6753=0,0,(X6753/R6753)*100)</f>
        <v>99.926823160182607</v>
      </c>
    </row>
    <row r="6754" spans="1:25">
      <c r="A6754" s="32" t="s">
        <v>0</v>
      </c>
      <c r="B6754" s="32" t="s">
        <v>0</v>
      </c>
      <c r="C6754" s="32" t="s">
        <v>0</v>
      </c>
      <c r="D6754" s="32" t="s">
        <v>0</v>
      </c>
      <c r="E6754" s="32" t="s">
        <v>0</v>
      </c>
      <c r="F6754" s="32" t="s">
        <v>0</v>
      </c>
      <c r="G6754" s="154" t="s">
        <v>0</v>
      </c>
      <c r="H6754" s="21" t="s">
        <v>170</v>
      </c>
      <c r="I6754" s="66">
        <f t="shared" si="4629"/>
        <v>32</v>
      </c>
      <c r="J6754" s="66">
        <f>J6746</f>
        <v>32</v>
      </c>
      <c r="K6754" s="66">
        <f t="shared" si="4630"/>
        <v>0</v>
      </c>
      <c r="L6754" s="66" t="str">
        <f t="shared" ref="L6754:P6754" si="4658">L6746</f>
        <v/>
      </c>
      <c r="M6754" s="66" t="str">
        <f t="shared" si="4658"/>
        <v/>
      </c>
      <c r="N6754" s="66" t="str">
        <f t="shared" si="4658"/>
        <v/>
      </c>
      <c r="O6754" s="66" t="str">
        <f t="shared" si="4658"/>
        <v/>
      </c>
      <c r="P6754" s="66" t="str">
        <f t="shared" si="4658"/>
        <v/>
      </c>
      <c r="Q6754" s="66">
        <f t="shared" ref="Q6754:R6754" si="4659">Q6746</f>
        <v>0</v>
      </c>
      <c r="R6754" s="66">
        <f t="shared" si="4659"/>
        <v>0</v>
      </c>
      <c r="S6754" s="66">
        <f t="shared" ref="S6754" si="4660">S6746</f>
        <v>0</v>
      </c>
      <c r="T6754" s="66">
        <f t="shared" ref="T6754:X6754" si="4661">T6746</f>
        <v>0</v>
      </c>
      <c r="U6754" s="66">
        <f t="shared" si="4661"/>
        <v>0</v>
      </c>
      <c r="V6754" s="66">
        <f t="shared" si="4661"/>
        <v>0</v>
      </c>
      <c r="W6754" s="66">
        <f t="shared" si="4661"/>
        <v>0</v>
      </c>
      <c r="X6754" s="66">
        <f t="shared" si="4661"/>
        <v>0</v>
      </c>
      <c r="Y6754" s="208">
        <v>0</v>
      </c>
    </row>
    <row r="6755" spans="1:25" customFormat="1">
      <c r="A6755" s="46" t="s">
        <v>2210</v>
      </c>
      <c r="B6755" s="3" t="s">
        <v>0</v>
      </c>
      <c r="C6755" s="3" t="s">
        <v>0</v>
      </c>
      <c r="D6755" s="3" t="s">
        <v>0</v>
      </c>
      <c r="E6755" s="3" t="s">
        <v>0</v>
      </c>
      <c r="F6755" s="3" t="s">
        <v>0</v>
      </c>
      <c r="G6755" s="158" t="s">
        <v>0</v>
      </c>
      <c r="H6755" s="3" t="s">
        <v>0</v>
      </c>
      <c r="I6755" s="47"/>
      <c r="J6755" s="47"/>
      <c r="K6755" s="47"/>
      <c r="L6755" s="47" t="s">
        <v>0</v>
      </c>
      <c r="M6755" s="47" t="s">
        <v>0</v>
      </c>
      <c r="N6755" s="47" t="s">
        <v>0</v>
      </c>
      <c r="O6755" s="47" t="s">
        <v>0</v>
      </c>
      <c r="P6755" s="47" t="s">
        <v>0</v>
      </c>
      <c r="Q6755" s="47"/>
      <c r="R6755" s="47"/>
      <c r="S6755" s="47"/>
      <c r="T6755" s="47" t="s">
        <v>0</v>
      </c>
      <c r="U6755" s="47" t="s">
        <v>0</v>
      </c>
      <c r="V6755" s="47" t="s">
        <v>0</v>
      </c>
      <c r="W6755" s="47" t="s">
        <v>0</v>
      </c>
      <c r="X6755" s="47" t="s">
        <v>0</v>
      </c>
      <c r="Y6755" s="211"/>
    </row>
    <row r="6756" spans="1:25" customFormat="1" ht="15" thickBot="1">
      <c r="A6756" s="46" t="s">
        <v>2210</v>
      </c>
      <c r="B6756" s="46" t="s">
        <v>184</v>
      </c>
      <c r="C6756" s="4" t="s">
        <v>0</v>
      </c>
      <c r="D6756" s="4" t="s">
        <v>0</v>
      </c>
      <c r="E6756" s="3" t="s">
        <v>0</v>
      </c>
      <c r="F6756" s="3" t="s">
        <v>0</v>
      </c>
      <c r="G6756" s="158" t="s">
        <v>0</v>
      </c>
      <c r="H6756" s="3" t="s">
        <v>0</v>
      </c>
      <c r="I6756" s="47"/>
      <c r="J6756" s="47"/>
      <c r="K6756" s="47"/>
      <c r="L6756" s="47" t="s">
        <v>0</v>
      </c>
      <c r="M6756" s="47" t="s">
        <v>0</v>
      </c>
      <c r="N6756" s="47" t="s">
        <v>0</v>
      </c>
      <c r="O6756" s="47" t="s">
        <v>0</v>
      </c>
      <c r="P6756" s="47" t="s">
        <v>0</v>
      </c>
      <c r="Q6756" s="47"/>
      <c r="R6756" s="47"/>
      <c r="S6756" s="47"/>
      <c r="T6756" s="47" t="s">
        <v>0</v>
      </c>
      <c r="U6756" s="47" t="s">
        <v>0</v>
      </c>
      <c r="V6756" s="47" t="s">
        <v>0</v>
      </c>
      <c r="W6756" s="47" t="s">
        <v>0</v>
      </c>
      <c r="X6756" s="47" t="s">
        <v>0</v>
      </c>
      <c r="Y6756" s="211"/>
    </row>
    <row r="6757" spans="1:25" customFormat="1" ht="41.4" thickBot="1">
      <c r="A6757" s="1" t="s">
        <v>123</v>
      </c>
      <c r="B6757" s="1" t="s">
        <v>124</v>
      </c>
      <c r="C6757" s="1" t="s">
        <v>125</v>
      </c>
      <c r="D6757" s="48" t="s">
        <v>0</v>
      </c>
      <c r="E6757" s="1" t="s">
        <v>126</v>
      </c>
      <c r="F6757" s="1" t="s">
        <v>127</v>
      </c>
      <c r="G6757" s="151" t="s">
        <v>128</v>
      </c>
      <c r="H6757" s="1" t="s">
        <v>1</v>
      </c>
      <c r="I6757" s="1" t="s">
        <v>3093</v>
      </c>
      <c r="J6757" s="1" t="s">
        <v>3130</v>
      </c>
      <c r="K6757" s="1" t="s">
        <v>3</v>
      </c>
      <c r="L6757" s="1" t="s">
        <v>4</v>
      </c>
      <c r="M6757" s="1" t="s">
        <v>5</v>
      </c>
      <c r="N6757" s="1" t="s">
        <v>6</v>
      </c>
      <c r="O6757" s="1" t="s">
        <v>7</v>
      </c>
      <c r="P6757" s="1" t="s">
        <v>8</v>
      </c>
      <c r="Q6757" s="1" t="s">
        <v>3344</v>
      </c>
      <c r="R6757" s="1" t="s">
        <v>3427</v>
      </c>
      <c r="S6757" s="1" t="s">
        <v>3447</v>
      </c>
      <c r="T6757" s="1" t="s">
        <v>3448</v>
      </c>
      <c r="U6757" s="1" t="s">
        <v>3452</v>
      </c>
      <c r="V6757" s="1" t="s">
        <v>3449</v>
      </c>
      <c r="W6757" s="1" t="s">
        <v>3450</v>
      </c>
      <c r="X6757" s="1" t="s">
        <v>3451</v>
      </c>
      <c r="Y6757" s="216" t="s">
        <v>3385</v>
      </c>
    </row>
    <row r="6758" spans="1:25" customFormat="1">
      <c r="A6758" s="49" t="s">
        <v>0</v>
      </c>
      <c r="B6758" s="49" t="s">
        <v>0</v>
      </c>
      <c r="C6758" s="49" t="s">
        <v>0</v>
      </c>
      <c r="D6758" s="50" t="s">
        <v>0</v>
      </c>
      <c r="E6758" s="50" t="s">
        <v>0</v>
      </c>
      <c r="F6758" s="51" t="s">
        <v>0</v>
      </c>
      <c r="G6758" s="160" t="s">
        <v>0</v>
      </c>
      <c r="H6758" s="52" t="s">
        <v>0</v>
      </c>
      <c r="I6758" s="45">
        <v>1</v>
      </c>
      <c r="J6758" s="45">
        <v>3</v>
      </c>
      <c r="K6758" s="45" t="s">
        <v>9</v>
      </c>
      <c r="L6758" s="45">
        <v>5</v>
      </c>
      <c r="M6758" s="45">
        <v>6</v>
      </c>
      <c r="N6758" s="45">
        <v>7</v>
      </c>
      <c r="O6758" s="45">
        <v>8</v>
      </c>
      <c r="P6758" s="45">
        <v>9</v>
      </c>
      <c r="Q6758" s="45">
        <v>1</v>
      </c>
      <c r="R6758" s="45">
        <v>2</v>
      </c>
      <c r="S6758" s="45">
        <v>3</v>
      </c>
      <c r="T6758" s="45" t="s">
        <v>3453</v>
      </c>
      <c r="U6758" s="45">
        <v>5</v>
      </c>
      <c r="V6758" s="45">
        <v>6</v>
      </c>
      <c r="W6758" s="45">
        <v>7</v>
      </c>
      <c r="X6758" s="45" t="s">
        <v>3454</v>
      </c>
      <c r="Y6758" s="276">
        <v>9</v>
      </c>
    </row>
    <row r="6759" spans="1:25" customFormat="1">
      <c r="A6759" s="46" t="s">
        <v>2210</v>
      </c>
      <c r="B6759" s="46" t="s">
        <v>2685</v>
      </c>
      <c r="C6759" s="4" t="s">
        <v>2666</v>
      </c>
      <c r="D6759" s="4" t="s">
        <v>2686</v>
      </c>
      <c r="E6759" s="3" t="s">
        <v>0</v>
      </c>
      <c r="F6759" s="3" t="s">
        <v>0</v>
      </c>
      <c r="G6759" s="158" t="s">
        <v>0</v>
      </c>
      <c r="H6759" s="3" t="s">
        <v>2687</v>
      </c>
      <c r="I6759" s="47"/>
      <c r="J6759" s="47"/>
      <c r="K6759" s="47"/>
      <c r="L6759" s="47" t="s">
        <v>0</v>
      </c>
      <c r="M6759" s="47" t="s">
        <v>0</v>
      </c>
      <c r="N6759" s="47" t="s">
        <v>0</v>
      </c>
      <c r="O6759" s="47" t="s">
        <v>0</v>
      </c>
      <c r="P6759" s="47" t="s">
        <v>0</v>
      </c>
      <c r="Q6759" s="47"/>
      <c r="R6759" s="47"/>
      <c r="S6759" s="47"/>
      <c r="T6759" s="47" t="s">
        <v>0</v>
      </c>
      <c r="U6759" s="47" t="s">
        <v>0</v>
      </c>
      <c r="V6759" s="47" t="s">
        <v>0</v>
      </c>
      <c r="W6759" s="47" t="s">
        <v>0</v>
      </c>
      <c r="X6759" s="47" t="s">
        <v>0</v>
      </c>
      <c r="Y6759" s="211"/>
    </row>
    <row r="6760" spans="1:25" customFormat="1" ht="20.399999999999999">
      <c r="A6760" s="46" t="s">
        <v>0</v>
      </c>
      <c r="B6760" s="46" t="s">
        <v>0</v>
      </c>
      <c r="C6760" s="46" t="s">
        <v>0</v>
      </c>
      <c r="D6760" s="3" t="s">
        <v>0</v>
      </c>
      <c r="E6760" s="3" t="s">
        <v>0</v>
      </c>
      <c r="F6760" s="3" t="s">
        <v>0</v>
      </c>
      <c r="G6760" s="158" t="s">
        <v>0</v>
      </c>
      <c r="H6760" s="53" t="s">
        <v>33</v>
      </c>
      <c r="I6760" s="60">
        <f t="shared" si="4629"/>
        <v>14644225</v>
      </c>
      <c r="J6760" s="60">
        <f t="shared" ref="J6760:P6760" si="4662">SUM(J6761,J6769,J6771)</f>
        <v>14599225</v>
      </c>
      <c r="K6760" s="60">
        <f t="shared" si="4630"/>
        <v>45000</v>
      </c>
      <c r="L6760" s="60">
        <f t="shared" si="4662"/>
        <v>0</v>
      </c>
      <c r="M6760" s="60">
        <f t="shared" si="4662"/>
        <v>45000</v>
      </c>
      <c r="N6760" s="60">
        <f t="shared" si="4662"/>
        <v>0</v>
      </c>
      <c r="O6760" s="60">
        <f t="shared" si="4662"/>
        <v>0</v>
      </c>
      <c r="P6760" s="60">
        <f t="shared" si="4662"/>
        <v>0</v>
      </c>
      <c r="Q6760" s="60">
        <f>SUM(Q6761,Q6769,Q6771)</f>
        <v>17471696</v>
      </c>
      <c r="R6760" s="60">
        <f>SUM(R6761,R6769,R6771)</f>
        <v>16779802</v>
      </c>
      <c r="S6760" s="60">
        <f>SUM(S6761,S6769,S6771)</f>
        <v>12993361</v>
      </c>
      <c r="T6760" s="60">
        <f t="shared" ref="T6760:X6760" si="4663">SUM(T6761,T6769,T6771)</f>
        <v>3786241</v>
      </c>
      <c r="U6760" s="60">
        <f t="shared" si="4663"/>
        <v>1357315</v>
      </c>
      <c r="V6760" s="60">
        <f t="shared" si="4663"/>
        <v>1308314</v>
      </c>
      <c r="W6760" s="60">
        <f t="shared" si="4663"/>
        <v>1120612</v>
      </c>
      <c r="X6760" s="60">
        <f t="shared" si="4663"/>
        <v>16779602</v>
      </c>
      <c r="Y6760" s="226">
        <f t="shared" ref="Y6760:Y6789" si="4664">IF(R6760=0,0,(X6760/R6760)*100)</f>
        <v>99.998808090822521</v>
      </c>
    </row>
    <row r="6761" spans="1:25" customFormat="1">
      <c r="A6761" s="4" t="s">
        <v>2210</v>
      </c>
      <c r="B6761" s="4" t="s">
        <v>2685</v>
      </c>
      <c r="C6761" s="4" t="s">
        <v>2666</v>
      </c>
      <c r="D6761" s="4" t="s">
        <v>2686</v>
      </c>
      <c r="E6761" s="3" t="s">
        <v>2669</v>
      </c>
      <c r="F6761" s="3" t="s">
        <v>0</v>
      </c>
      <c r="G6761" s="158" t="s">
        <v>0</v>
      </c>
      <c r="H6761" s="3" t="s">
        <v>11</v>
      </c>
      <c r="I6761" s="66">
        <f t="shared" si="4629"/>
        <v>10658470</v>
      </c>
      <c r="J6761" s="66">
        <f t="shared" ref="J6761:P6761" si="4665">SUM(J6762,J6763)</f>
        <v>10658470</v>
      </c>
      <c r="K6761" s="66">
        <f t="shared" si="4630"/>
        <v>0</v>
      </c>
      <c r="L6761" s="66">
        <f t="shared" si="4665"/>
        <v>0</v>
      </c>
      <c r="M6761" s="66">
        <f t="shared" si="4665"/>
        <v>0</v>
      </c>
      <c r="N6761" s="66">
        <f t="shared" si="4665"/>
        <v>0</v>
      </c>
      <c r="O6761" s="66">
        <f t="shared" si="4665"/>
        <v>0</v>
      </c>
      <c r="P6761" s="66">
        <f t="shared" si="4665"/>
        <v>0</v>
      </c>
      <c r="Q6761" s="66">
        <f>SUM(Q6762,Q6763)</f>
        <v>12424214</v>
      </c>
      <c r="R6761" s="66">
        <f>SUM(R6762,R6763)</f>
        <v>12424214</v>
      </c>
      <c r="S6761" s="66">
        <f>SUM(S6762,S6763)</f>
        <v>9393131</v>
      </c>
      <c r="T6761" s="66">
        <f t="shared" ref="T6761:X6761" si="4666">SUM(T6762,T6763)</f>
        <v>3030883</v>
      </c>
      <c r="U6761" s="66">
        <f t="shared" si="4666"/>
        <v>1048967</v>
      </c>
      <c r="V6761" s="66">
        <f t="shared" si="4666"/>
        <v>1022246</v>
      </c>
      <c r="W6761" s="66">
        <f t="shared" si="4666"/>
        <v>959670</v>
      </c>
      <c r="X6761" s="66">
        <f t="shared" si="4666"/>
        <v>12424014</v>
      </c>
      <c r="Y6761" s="208">
        <f t="shared" si="4664"/>
        <v>99.998390240219621</v>
      </c>
    </row>
    <row r="6762" spans="1:25" s="145" customFormat="1">
      <c r="A6762" s="134" t="s">
        <v>2210</v>
      </c>
      <c r="B6762" s="134" t="s">
        <v>2685</v>
      </c>
      <c r="C6762" s="134" t="s">
        <v>2666</v>
      </c>
      <c r="D6762" s="134" t="s">
        <v>2686</v>
      </c>
      <c r="E6762" s="136" t="s">
        <v>133</v>
      </c>
      <c r="F6762" s="134" t="s">
        <v>0</v>
      </c>
      <c r="G6762" s="156" t="s">
        <v>0</v>
      </c>
      <c r="H6762" s="132" t="s">
        <v>12</v>
      </c>
      <c r="I6762" s="146">
        <f t="shared" si="4629"/>
        <v>9006848</v>
      </c>
      <c r="J6762" s="59">
        <f t="shared" ref="J6762:P6762" si="4667">SUM(J6801,J6849,J6896,J6942,J6989,J7038)</f>
        <v>9006848</v>
      </c>
      <c r="K6762" s="59">
        <f t="shared" si="4630"/>
        <v>0</v>
      </c>
      <c r="L6762" s="59">
        <f t="shared" si="4667"/>
        <v>0</v>
      </c>
      <c r="M6762" s="59">
        <f t="shared" si="4667"/>
        <v>0</v>
      </c>
      <c r="N6762" s="59">
        <f t="shared" si="4667"/>
        <v>0</v>
      </c>
      <c r="O6762" s="59">
        <f t="shared" si="4667"/>
        <v>0</v>
      </c>
      <c r="P6762" s="59">
        <f t="shared" si="4667"/>
        <v>0</v>
      </c>
      <c r="Q6762" s="59">
        <f>SUM(Q6801,Q6849,Q6896,Q6942,Q6989,Q7038)</f>
        <v>10716374</v>
      </c>
      <c r="R6762" s="59">
        <f>SUM(R6801,R6849,R6896,R6942,R6989,R7038)</f>
        <v>10716374</v>
      </c>
      <c r="S6762" s="59">
        <f>SUM(S6801,S6849,S6896,S6942,S6989,S7038)</f>
        <v>7967342</v>
      </c>
      <c r="T6762" s="59">
        <f t="shared" ref="T6762:X6762" si="4668">SUM(T6801,T6849,T6896,T6942,T6989,T7038)</f>
        <v>2748832</v>
      </c>
      <c r="U6762" s="59">
        <f t="shared" si="4668"/>
        <v>917163</v>
      </c>
      <c r="V6762" s="59">
        <f t="shared" si="4668"/>
        <v>917663</v>
      </c>
      <c r="W6762" s="59">
        <f t="shared" si="4668"/>
        <v>914006</v>
      </c>
      <c r="X6762" s="59">
        <f t="shared" si="4668"/>
        <v>10716174</v>
      </c>
      <c r="Y6762" s="211">
        <f t="shared" si="4664"/>
        <v>99.998133697088207</v>
      </c>
    </row>
    <row r="6763" spans="1:25" customFormat="1">
      <c r="A6763" s="46" t="s">
        <v>2210</v>
      </c>
      <c r="B6763" s="46" t="s">
        <v>2685</v>
      </c>
      <c r="C6763" s="46" t="s">
        <v>2666</v>
      </c>
      <c r="D6763" s="4" t="s">
        <v>2686</v>
      </c>
      <c r="E6763" s="46" t="s">
        <v>2670</v>
      </c>
      <c r="F6763" s="4" t="s">
        <v>0</v>
      </c>
      <c r="G6763" s="159" t="s">
        <v>0</v>
      </c>
      <c r="H6763" s="3" t="s">
        <v>13</v>
      </c>
      <c r="I6763" s="58">
        <f t="shared" si="4629"/>
        <v>1651622</v>
      </c>
      <c r="J6763" s="58">
        <f t="shared" ref="J6763:P6763" si="4669">SUM(J6764:J6768)</f>
        <v>1651622</v>
      </c>
      <c r="K6763" s="58">
        <f t="shared" si="4630"/>
        <v>0</v>
      </c>
      <c r="L6763" s="58">
        <f t="shared" si="4669"/>
        <v>0</v>
      </c>
      <c r="M6763" s="58">
        <f t="shared" si="4669"/>
        <v>0</v>
      </c>
      <c r="N6763" s="58">
        <f t="shared" si="4669"/>
        <v>0</v>
      </c>
      <c r="O6763" s="58">
        <f t="shared" si="4669"/>
        <v>0</v>
      </c>
      <c r="P6763" s="58">
        <f t="shared" si="4669"/>
        <v>0</v>
      </c>
      <c r="Q6763" s="58">
        <f>SUM(Q6764:Q6768)</f>
        <v>1707840</v>
      </c>
      <c r="R6763" s="58">
        <f>SUM(R6764:R6768)</f>
        <v>1707840</v>
      </c>
      <c r="S6763" s="58">
        <f>SUM(S6764:S6768)</f>
        <v>1425789</v>
      </c>
      <c r="T6763" s="58">
        <f t="shared" ref="T6763:X6763" si="4670">SUM(T6764:T6768)</f>
        <v>282051</v>
      </c>
      <c r="U6763" s="58">
        <f t="shared" si="4670"/>
        <v>131804</v>
      </c>
      <c r="V6763" s="58">
        <f t="shared" si="4670"/>
        <v>104583</v>
      </c>
      <c r="W6763" s="58">
        <f t="shared" si="4670"/>
        <v>45664</v>
      </c>
      <c r="X6763" s="58">
        <f t="shared" si="4670"/>
        <v>1707840</v>
      </c>
      <c r="Y6763" s="210">
        <f t="shared" si="4664"/>
        <v>100</v>
      </c>
    </row>
    <row r="6764" spans="1:25" customFormat="1">
      <c r="A6764" s="4" t="s">
        <v>2210</v>
      </c>
      <c r="B6764" s="4" t="s">
        <v>2685</v>
      </c>
      <c r="C6764" s="4" t="s">
        <v>2666</v>
      </c>
      <c r="D6764" s="4" t="s">
        <v>2686</v>
      </c>
      <c r="E6764" s="47" t="s">
        <v>135</v>
      </c>
      <c r="F6764" s="4" t="s">
        <v>0</v>
      </c>
      <c r="G6764" s="159" t="s">
        <v>0</v>
      </c>
      <c r="H6764" s="5" t="s">
        <v>16</v>
      </c>
      <c r="I6764" s="59">
        <f t="shared" si="4629"/>
        <v>346784</v>
      </c>
      <c r="J6764" s="59">
        <f t="shared" ref="J6764:P6764" si="4671">SUM(J6803,J6851,J6898,J6944,J6991,J7040)</f>
        <v>346784</v>
      </c>
      <c r="K6764" s="59">
        <f t="shared" si="4630"/>
        <v>0</v>
      </c>
      <c r="L6764" s="59">
        <f t="shared" si="4671"/>
        <v>0</v>
      </c>
      <c r="M6764" s="59">
        <f t="shared" si="4671"/>
        <v>0</v>
      </c>
      <c r="N6764" s="59">
        <f t="shared" si="4671"/>
        <v>0</v>
      </c>
      <c r="O6764" s="59">
        <f t="shared" si="4671"/>
        <v>0</v>
      </c>
      <c r="P6764" s="59">
        <f t="shared" si="4671"/>
        <v>0</v>
      </c>
      <c r="Q6764" s="59">
        <f>SUM(Q6803,Q6851,Q6898,Q6944,Q6991,Q7040)</f>
        <v>336084</v>
      </c>
      <c r="R6764" s="59">
        <f>SUM(R6803,R6851,R6898,R6944,R6991,R7040)</f>
        <v>336084</v>
      </c>
      <c r="S6764" s="59">
        <f>SUM(S6803,S6851,S6898,S6944,S6991,S7040)</f>
        <v>265218</v>
      </c>
      <c r="T6764" s="59">
        <f t="shared" ref="T6764:X6764" si="4672">SUM(T6803,T6851,T6898,T6944,T6991,T7040)</f>
        <v>70866</v>
      </c>
      <c r="U6764" s="59">
        <f t="shared" si="4672"/>
        <v>29494</v>
      </c>
      <c r="V6764" s="59">
        <f t="shared" si="4672"/>
        <v>29492</v>
      </c>
      <c r="W6764" s="59">
        <f t="shared" si="4672"/>
        <v>11880</v>
      </c>
      <c r="X6764" s="59">
        <f t="shared" si="4672"/>
        <v>336084</v>
      </c>
      <c r="Y6764" s="211">
        <f t="shared" si="4664"/>
        <v>100</v>
      </c>
    </row>
    <row r="6765" spans="1:25" customFormat="1">
      <c r="A6765" s="4" t="s">
        <v>2210</v>
      </c>
      <c r="B6765" s="4" t="s">
        <v>2685</v>
      </c>
      <c r="C6765" s="4" t="s">
        <v>2666</v>
      </c>
      <c r="D6765" s="4" t="s">
        <v>2686</v>
      </c>
      <c r="E6765" s="47" t="s">
        <v>135</v>
      </c>
      <c r="F6765" s="4" t="s">
        <v>0</v>
      </c>
      <c r="G6765" s="159" t="s">
        <v>0</v>
      </c>
      <c r="H6765" s="5" t="s">
        <v>18</v>
      </c>
      <c r="I6765" s="59">
        <f t="shared" si="4629"/>
        <v>123250</v>
      </c>
      <c r="J6765" s="59">
        <f t="shared" ref="J6765:P6765" si="4673">SUM(J6807,J6855,J6901,J6948,J6995,J7044)</f>
        <v>123250</v>
      </c>
      <c r="K6765" s="59">
        <f t="shared" si="4630"/>
        <v>0</v>
      </c>
      <c r="L6765" s="59">
        <f t="shared" si="4673"/>
        <v>0</v>
      </c>
      <c r="M6765" s="59">
        <f t="shared" si="4673"/>
        <v>0</v>
      </c>
      <c r="N6765" s="59">
        <f t="shared" si="4673"/>
        <v>0</v>
      </c>
      <c r="O6765" s="59">
        <f t="shared" si="4673"/>
        <v>0</v>
      </c>
      <c r="P6765" s="59">
        <f t="shared" si="4673"/>
        <v>0</v>
      </c>
      <c r="Q6765" s="59">
        <f>SUM(Q6807,Q6855,Q6901,Q6948,Q6995,Q7044)</f>
        <v>145803</v>
      </c>
      <c r="R6765" s="59">
        <f>SUM(R6807,R6855,R6901,R6948,R6995,R7044)</f>
        <v>145803</v>
      </c>
      <c r="S6765" s="59">
        <f>SUM(S6807,S6855,S6901,S6948,S6995,S7044)</f>
        <v>118203</v>
      </c>
      <c r="T6765" s="59">
        <f t="shared" ref="T6765:X6765" si="4674">SUM(T6807,T6855,T6901,T6948,T6995,T7044)</f>
        <v>27600</v>
      </c>
      <c r="U6765" s="59">
        <f t="shared" si="4674"/>
        <v>13000</v>
      </c>
      <c r="V6765" s="59">
        <f t="shared" si="4674"/>
        <v>11600</v>
      </c>
      <c r="W6765" s="59">
        <f t="shared" si="4674"/>
        <v>3000</v>
      </c>
      <c r="X6765" s="59">
        <f t="shared" si="4674"/>
        <v>145803</v>
      </c>
      <c r="Y6765" s="211">
        <f t="shared" si="4664"/>
        <v>100</v>
      </c>
    </row>
    <row r="6766" spans="1:25" customFormat="1">
      <c r="A6766" s="4" t="s">
        <v>2210</v>
      </c>
      <c r="B6766" s="4" t="s">
        <v>2685</v>
      </c>
      <c r="C6766" s="4" t="s">
        <v>2666</v>
      </c>
      <c r="D6766" s="4" t="s">
        <v>2686</v>
      </c>
      <c r="E6766" s="47" t="s">
        <v>135</v>
      </c>
      <c r="F6766" s="4" t="s">
        <v>0</v>
      </c>
      <c r="G6766" s="159" t="s">
        <v>0</v>
      </c>
      <c r="H6766" s="5" t="s">
        <v>17</v>
      </c>
      <c r="I6766" s="59">
        <f t="shared" si="4629"/>
        <v>215522</v>
      </c>
      <c r="J6766" s="59">
        <f t="shared" ref="J6766:P6766" si="4675">SUM(J6805,J6853,J6900,J6946,J6993,J7042)</f>
        <v>215522</v>
      </c>
      <c r="K6766" s="59">
        <f t="shared" si="4630"/>
        <v>0</v>
      </c>
      <c r="L6766" s="59">
        <f t="shared" si="4675"/>
        <v>0</v>
      </c>
      <c r="M6766" s="59">
        <f t="shared" si="4675"/>
        <v>0</v>
      </c>
      <c r="N6766" s="59">
        <f t="shared" si="4675"/>
        <v>0</v>
      </c>
      <c r="O6766" s="59">
        <f t="shared" si="4675"/>
        <v>0</v>
      </c>
      <c r="P6766" s="59">
        <f t="shared" si="4675"/>
        <v>0</v>
      </c>
      <c r="Q6766" s="59">
        <f>SUM(Q6805,Q6853,Q6900,Q6946,Q6993,Q7042)</f>
        <v>231637</v>
      </c>
      <c r="R6766" s="59">
        <f>SUM(R6805,R6853,R6900,R6946,R6993,R7042)</f>
        <v>231637</v>
      </c>
      <c r="S6766" s="59">
        <f>SUM(S6805,S6853,S6900,S6946,S6993,S7042)</f>
        <v>231637</v>
      </c>
      <c r="T6766" s="59">
        <f t="shared" ref="T6766:X6766" si="4676">SUM(T6805,T6853,T6900,T6946,T6993,T7042)</f>
        <v>0</v>
      </c>
      <c r="U6766" s="59">
        <f t="shared" si="4676"/>
        <v>0</v>
      </c>
      <c r="V6766" s="59">
        <f t="shared" si="4676"/>
        <v>0</v>
      </c>
      <c r="W6766" s="59">
        <f t="shared" si="4676"/>
        <v>0</v>
      </c>
      <c r="X6766" s="59">
        <f t="shared" si="4676"/>
        <v>231637</v>
      </c>
      <c r="Y6766" s="211">
        <f t="shared" si="4664"/>
        <v>100</v>
      </c>
    </row>
    <row r="6767" spans="1:25" customFormat="1">
      <c r="A6767" s="4" t="s">
        <v>2210</v>
      </c>
      <c r="B6767" s="4" t="s">
        <v>2685</v>
      </c>
      <c r="C6767" s="4" t="s">
        <v>2666</v>
      </c>
      <c r="D6767" s="4" t="s">
        <v>2686</v>
      </c>
      <c r="E6767" s="47" t="s">
        <v>135</v>
      </c>
      <c r="F6767" s="4" t="s">
        <v>0</v>
      </c>
      <c r="G6767" s="159" t="s">
        <v>0</v>
      </c>
      <c r="H6767" s="5" t="s">
        <v>19</v>
      </c>
      <c r="I6767" s="59">
        <f t="shared" si="4629"/>
        <v>912566</v>
      </c>
      <c r="J6767" s="59">
        <f t="shared" ref="J6767:P6767" si="4677">SUM(J6804,J6852,J6899,J6945,J6992,J7041)</f>
        <v>912566</v>
      </c>
      <c r="K6767" s="59">
        <f t="shared" si="4630"/>
        <v>0</v>
      </c>
      <c r="L6767" s="59">
        <f t="shared" si="4677"/>
        <v>0</v>
      </c>
      <c r="M6767" s="59">
        <f t="shared" si="4677"/>
        <v>0</v>
      </c>
      <c r="N6767" s="59">
        <f t="shared" si="4677"/>
        <v>0</v>
      </c>
      <c r="O6767" s="59">
        <f t="shared" si="4677"/>
        <v>0</v>
      </c>
      <c r="P6767" s="59">
        <f t="shared" si="4677"/>
        <v>0</v>
      </c>
      <c r="Q6767" s="59">
        <f>SUM(Q6804,Q6852,Q6899,Q6945,Q6992,Q7041)</f>
        <v>943316</v>
      </c>
      <c r="R6767" s="59">
        <f>SUM(R6804,R6852,R6899,R6945,R6992,R7041)</f>
        <v>943316</v>
      </c>
      <c r="S6767" s="59">
        <f>SUM(S6804,S6852,S6899,S6945,S6992,S7041)</f>
        <v>793231</v>
      </c>
      <c r="T6767" s="59">
        <f t="shared" ref="T6767:X6767" si="4678">SUM(T6804,T6852,T6899,T6945,T6992,T7041)</f>
        <v>150085</v>
      </c>
      <c r="U6767" s="59">
        <f t="shared" si="4678"/>
        <v>70810</v>
      </c>
      <c r="V6767" s="59">
        <f t="shared" si="4678"/>
        <v>48491</v>
      </c>
      <c r="W6767" s="59">
        <f t="shared" si="4678"/>
        <v>30784</v>
      </c>
      <c r="X6767" s="59">
        <f t="shared" si="4678"/>
        <v>943316</v>
      </c>
      <c r="Y6767" s="211">
        <f t="shared" si="4664"/>
        <v>100</v>
      </c>
    </row>
    <row r="6768" spans="1:25" customFormat="1">
      <c r="A6768" s="4" t="s">
        <v>2210</v>
      </c>
      <c r="B6768" s="4" t="s">
        <v>2685</v>
      </c>
      <c r="C6768" s="4" t="s">
        <v>2666</v>
      </c>
      <c r="D6768" s="4" t="s">
        <v>2686</v>
      </c>
      <c r="E6768" s="47" t="s">
        <v>135</v>
      </c>
      <c r="F6768" s="4" t="s">
        <v>0</v>
      </c>
      <c r="G6768" s="159" t="s">
        <v>0</v>
      </c>
      <c r="H6768" s="5" t="s">
        <v>15</v>
      </c>
      <c r="I6768" s="59">
        <f t="shared" si="4629"/>
        <v>53500</v>
      </c>
      <c r="J6768" s="59">
        <f t="shared" ref="J6768:P6768" si="4679">SUM(J6806,J6854,J6947,J6994,J7043)</f>
        <v>53500</v>
      </c>
      <c r="K6768" s="59">
        <f t="shared" si="4630"/>
        <v>0</v>
      </c>
      <c r="L6768" s="59">
        <f t="shared" si="4679"/>
        <v>0</v>
      </c>
      <c r="M6768" s="59">
        <f t="shared" si="4679"/>
        <v>0</v>
      </c>
      <c r="N6768" s="59">
        <f t="shared" si="4679"/>
        <v>0</v>
      </c>
      <c r="O6768" s="59">
        <f t="shared" si="4679"/>
        <v>0</v>
      </c>
      <c r="P6768" s="59">
        <f t="shared" si="4679"/>
        <v>0</v>
      </c>
      <c r="Q6768" s="59">
        <f>SUM(Q6806,Q6854,Q6947,Q6994,Q7043)</f>
        <v>51000</v>
      </c>
      <c r="R6768" s="59">
        <f>SUM(R6806,R6854,R6947,R6994,R7043)</f>
        <v>51000</v>
      </c>
      <c r="S6768" s="59">
        <f>SUM(S6806,S6854,S6947,S6994,S7043)</f>
        <v>17500</v>
      </c>
      <c r="T6768" s="59">
        <f t="shared" ref="T6768:X6768" si="4680">SUM(T6806,T6854,T6947,T6994,T7043)</f>
        <v>33500</v>
      </c>
      <c r="U6768" s="59">
        <f t="shared" si="4680"/>
        <v>18500</v>
      </c>
      <c r="V6768" s="59">
        <f t="shared" si="4680"/>
        <v>15000</v>
      </c>
      <c r="W6768" s="59">
        <f t="shared" si="4680"/>
        <v>0</v>
      </c>
      <c r="X6768" s="59">
        <f t="shared" si="4680"/>
        <v>51000</v>
      </c>
      <c r="Y6768" s="211">
        <f t="shared" si="4664"/>
        <v>100</v>
      </c>
    </row>
    <row r="6769" spans="1:25" customFormat="1">
      <c r="A6769" s="4" t="s">
        <v>2210</v>
      </c>
      <c r="B6769" s="4" t="s">
        <v>2685</v>
      </c>
      <c r="C6769" s="4" t="s">
        <v>2666</v>
      </c>
      <c r="D6769" s="4" t="s">
        <v>2686</v>
      </c>
      <c r="E6769" s="3" t="s">
        <v>2671</v>
      </c>
      <c r="F6769" s="3" t="s">
        <v>0</v>
      </c>
      <c r="G6769" s="158" t="s">
        <v>0</v>
      </c>
      <c r="H6769" s="3" t="s">
        <v>21</v>
      </c>
      <c r="I6769" s="66">
        <f t="shared" si="4629"/>
        <v>943979</v>
      </c>
      <c r="J6769" s="66">
        <f t="shared" ref="J6769:X6769" si="4681">SUM(J6770)</f>
        <v>943979</v>
      </c>
      <c r="K6769" s="66">
        <f t="shared" si="4630"/>
        <v>0</v>
      </c>
      <c r="L6769" s="66">
        <f t="shared" si="4681"/>
        <v>0</v>
      </c>
      <c r="M6769" s="66">
        <f t="shared" si="4681"/>
        <v>0</v>
      </c>
      <c r="N6769" s="66">
        <f t="shared" si="4681"/>
        <v>0</v>
      </c>
      <c r="O6769" s="66">
        <f t="shared" si="4681"/>
        <v>0</v>
      </c>
      <c r="P6769" s="66">
        <f t="shared" si="4681"/>
        <v>0</v>
      </c>
      <c r="Q6769" s="66">
        <f t="shared" si="4681"/>
        <v>1104545</v>
      </c>
      <c r="R6769" s="66">
        <f t="shared" si="4681"/>
        <v>1104545</v>
      </c>
      <c r="S6769" s="66">
        <f t="shared" si="4681"/>
        <v>838036</v>
      </c>
      <c r="T6769" s="66">
        <f t="shared" si="4681"/>
        <v>266509</v>
      </c>
      <c r="U6769" s="66">
        <f t="shared" si="4681"/>
        <v>88742</v>
      </c>
      <c r="V6769" s="66">
        <f t="shared" si="4681"/>
        <v>88742</v>
      </c>
      <c r="W6769" s="66">
        <f t="shared" si="4681"/>
        <v>89025</v>
      </c>
      <c r="X6769" s="66">
        <f t="shared" si="4681"/>
        <v>1104545</v>
      </c>
      <c r="Y6769" s="208">
        <f t="shared" si="4664"/>
        <v>100</v>
      </c>
    </row>
    <row r="6770" spans="1:25" s="145" customFormat="1">
      <c r="A6770" s="134" t="s">
        <v>2210</v>
      </c>
      <c r="B6770" s="134" t="s">
        <v>2685</v>
      </c>
      <c r="C6770" s="134" t="s">
        <v>2666</v>
      </c>
      <c r="D6770" s="134" t="s">
        <v>2686</v>
      </c>
      <c r="E6770" s="136" t="s">
        <v>140</v>
      </c>
      <c r="F6770" s="134" t="s">
        <v>0</v>
      </c>
      <c r="G6770" s="156" t="s">
        <v>0</v>
      </c>
      <c r="H6770" s="132" t="s">
        <v>22</v>
      </c>
      <c r="I6770" s="146">
        <f t="shared" si="4629"/>
        <v>943979</v>
      </c>
      <c r="J6770" s="59">
        <f t="shared" ref="J6770:P6770" si="4682">SUM(J6809,J6857,J6903,J6950,J6997,J7046)</f>
        <v>943979</v>
      </c>
      <c r="K6770" s="59">
        <f t="shared" si="4630"/>
        <v>0</v>
      </c>
      <c r="L6770" s="59">
        <f t="shared" si="4682"/>
        <v>0</v>
      </c>
      <c r="M6770" s="59">
        <f t="shared" si="4682"/>
        <v>0</v>
      </c>
      <c r="N6770" s="59">
        <f t="shared" si="4682"/>
        <v>0</v>
      </c>
      <c r="O6770" s="59">
        <f t="shared" si="4682"/>
        <v>0</v>
      </c>
      <c r="P6770" s="59">
        <f t="shared" si="4682"/>
        <v>0</v>
      </c>
      <c r="Q6770" s="59">
        <f>SUM(Q6809,Q6857,Q6903,Q6950,Q6997,Q7046)</f>
        <v>1104545</v>
      </c>
      <c r="R6770" s="59">
        <f>SUM(R6809,R6857,R6903,R6950,R6997,R7046)</f>
        <v>1104545</v>
      </c>
      <c r="S6770" s="59">
        <f>SUM(S6809,S6857,S6903,S6950,S6997,S7046)</f>
        <v>838036</v>
      </c>
      <c r="T6770" s="59">
        <f t="shared" ref="T6770:X6770" si="4683">SUM(T6809,T6857,T6903,T6950,T6997,T7046)</f>
        <v>266509</v>
      </c>
      <c r="U6770" s="59">
        <f t="shared" si="4683"/>
        <v>88742</v>
      </c>
      <c r="V6770" s="59">
        <f t="shared" si="4683"/>
        <v>88742</v>
      </c>
      <c r="W6770" s="59">
        <f t="shared" si="4683"/>
        <v>89025</v>
      </c>
      <c r="X6770" s="59">
        <f t="shared" si="4683"/>
        <v>1104545</v>
      </c>
      <c r="Y6770" s="211">
        <f t="shared" si="4664"/>
        <v>100</v>
      </c>
    </row>
    <row r="6771" spans="1:25" customFormat="1">
      <c r="A6771" s="4" t="s">
        <v>2210</v>
      </c>
      <c r="B6771" s="4" t="s">
        <v>2685</v>
      </c>
      <c r="C6771" s="4" t="s">
        <v>2666</v>
      </c>
      <c r="D6771" s="4" t="s">
        <v>2686</v>
      </c>
      <c r="E6771" s="3" t="s">
        <v>2672</v>
      </c>
      <c r="F6771" s="3" t="s">
        <v>0</v>
      </c>
      <c r="G6771" s="158" t="s">
        <v>0</v>
      </c>
      <c r="H6771" s="3" t="s">
        <v>23</v>
      </c>
      <c r="I6771" s="58">
        <f t="shared" si="4629"/>
        <v>3041776</v>
      </c>
      <c r="J6771" s="58">
        <f t="shared" ref="J6771:P6771" si="4684">SUM(J6772:J6780)</f>
        <v>2996776</v>
      </c>
      <c r="K6771" s="58">
        <f t="shared" si="4630"/>
        <v>45000</v>
      </c>
      <c r="L6771" s="58">
        <f t="shared" si="4684"/>
        <v>0</v>
      </c>
      <c r="M6771" s="58">
        <f t="shared" si="4684"/>
        <v>45000</v>
      </c>
      <c r="N6771" s="58">
        <f t="shared" si="4684"/>
        <v>0</v>
      </c>
      <c r="O6771" s="58">
        <f t="shared" si="4684"/>
        <v>0</v>
      </c>
      <c r="P6771" s="58">
        <f t="shared" si="4684"/>
        <v>0</v>
      </c>
      <c r="Q6771" s="58">
        <f>SUM(Q6772:Q6780)</f>
        <v>3942937</v>
      </c>
      <c r="R6771" s="58">
        <f>SUM(R6772:R6780)</f>
        <v>3251043</v>
      </c>
      <c r="S6771" s="58">
        <f>SUM(S6772:S6780)</f>
        <v>2762194</v>
      </c>
      <c r="T6771" s="58">
        <f t="shared" ref="T6771:X6771" si="4685">SUM(T6772:T6780)</f>
        <v>488849</v>
      </c>
      <c r="U6771" s="58">
        <f t="shared" si="4685"/>
        <v>219606</v>
      </c>
      <c r="V6771" s="58">
        <f t="shared" si="4685"/>
        <v>197326</v>
      </c>
      <c r="W6771" s="58">
        <f t="shared" si="4685"/>
        <v>71917</v>
      </c>
      <c r="X6771" s="58">
        <f t="shared" si="4685"/>
        <v>3251043</v>
      </c>
      <c r="Y6771" s="210">
        <f t="shared" si="4664"/>
        <v>100</v>
      </c>
    </row>
    <row r="6772" spans="1:25" customFormat="1">
      <c r="A6772" s="4" t="s">
        <v>2210</v>
      </c>
      <c r="B6772" s="4" t="s">
        <v>2685</v>
      </c>
      <c r="C6772" s="4" t="s">
        <v>2666</v>
      </c>
      <c r="D6772" s="4" t="s">
        <v>2686</v>
      </c>
      <c r="E6772" s="47" t="s">
        <v>143</v>
      </c>
      <c r="F6772" s="4" t="s">
        <v>0</v>
      </c>
      <c r="G6772" s="159" t="s">
        <v>0</v>
      </c>
      <c r="H6772" s="5" t="s">
        <v>24</v>
      </c>
      <c r="I6772" s="59">
        <f t="shared" si="4629"/>
        <v>20100</v>
      </c>
      <c r="J6772" s="59">
        <f t="shared" ref="J6772:Q6772" si="4686">SUM(J6811,J6859,J6905,J6952,J6999,J7048)</f>
        <v>20100</v>
      </c>
      <c r="K6772" s="59">
        <f t="shared" si="4630"/>
        <v>0</v>
      </c>
      <c r="L6772" s="59">
        <f t="shared" si="4686"/>
        <v>0</v>
      </c>
      <c r="M6772" s="59">
        <f t="shared" si="4686"/>
        <v>0</v>
      </c>
      <c r="N6772" s="59">
        <f t="shared" si="4686"/>
        <v>0</v>
      </c>
      <c r="O6772" s="59">
        <f t="shared" si="4686"/>
        <v>0</v>
      </c>
      <c r="P6772" s="59">
        <f t="shared" si="4686"/>
        <v>0</v>
      </c>
      <c r="Q6772" s="59">
        <f t="shared" si="4686"/>
        <v>39700</v>
      </c>
      <c r="R6772" s="59">
        <f t="shared" ref="R6772:R6780" si="4687">SUM(R6811,R6859,R6905,R6952,R6999,R7048)</f>
        <v>36700</v>
      </c>
      <c r="S6772" s="59">
        <f t="shared" ref="S6772" si="4688">SUM(S6811,S6859,S6905,S6952,S6999,S7048)</f>
        <v>34975</v>
      </c>
      <c r="T6772" s="59">
        <f t="shared" ref="T6772:X6772" si="4689">SUM(T6811,T6859,T6905,T6952,T6999,T7048)</f>
        <v>1725</v>
      </c>
      <c r="U6772" s="59">
        <f t="shared" si="4689"/>
        <v>725</v>
      </c>
      <c r="V6772" s="59">
        <f t="shared" si="4689"/>
        <v>500</v>
      </c>
      <c r="W6772" s="59">
        <f t="shared" si="4689"/>
        <v>500</v>
      </c>
      <c r="X6772" s="59">
        <f t="shared" si="4689"/>
        <v>36700</v>
      </c>
      <c r="Y6772" s="211">
        <f t="shared" si="4664"/>
        <v>100</v>
      </c>
    </row>
    <row r="6773" spans="1:25" customFormat="1">
      <c r="A6773" s="4" t="s">
        <v>2210</v>
      </c>
      <c r="B6773" s="4" t="s">
        <v>2685</v>
      </c>
      <c r="C6773" s="4" t="s">
        <v>2666</v>
      </c>
      <c r="D6773" s="4" t="s">
        <v>2686</v>
      </c>
      <c r="E6773" s="47" t="s">
        <v>331</v>
      </c>
      <c r="F6773" s="4" t="s">
        <v>0</v>
      </c>
      <c r="G6773" s="159" t="s">
        <v>0</v>
      </c>
      <c r="H6773" s="5" t="s">
        <v>25</v>
      </c>
      <c r="I6773" s="59">
        <f t="shared" si="4629"/>
        <v>513500</v>
      </c>
      <c r="J6773" s="59">
        <f t="shared" ref="J6773:Q6773" si="4690">SUM(J6812,J6860,J6906,J6953,J7000,J7049)</f>
        <v>508500</v>
      </c>
      <c r="K6773" s="59">
        <f t="shared" si="4630"/>
        <v>5000</v>
      </c>
      <c r="L6773" s="59">
        <f t="shared" si="4690"/>
        <v>0</v>
      </c>
      <c r="M6773" s="59">
        <f t="shared" si="4690"/>
        <v>5000</v>
      </c>
      <c r="N6773" s="59">
        <f t="shared" si="4690"/>
        <v>0</v>
      </c>
      <c r="O6773" s="59">
        <f t="shared" si="4690"/>
        <v>0</v>
      </c>
      <c r="P6773" s="59">
        <f t="shared" si="4690"/>
        <v>0</v>
      </c>
      <c r="Q6773" s="59">
        <f t="shared" si="4690"/>
        <v>763900</v>
      </c>
      <c r="R6773" s="59">
        <f t="shared" si="4687"/>
        <v>753900</v>
      </c>
      <c r="S6773" s="59">
        <f t="shared" ref="S6773" si="4691">SUM(S6812,S6860,S6906,S6953,S7000,S7049)</f>
        <v>636200</v>
      </c>
      <c r="T6773" s="59">
        <f t="shared" ref="T6773:X6773" si="4692">SUM(T6812,T6860,T6906,T6953,T7000,T7049)</f>
        <v>117700</v>
      </c>
      <c r="U6773" s="59">
        <f t="shared" si="4692"/>
        <v>48533</v>
      </c>
      <c r="V6773" s="59">
        <f t="shared" si="4692"/>
        <v>50933</v>
      </c>
      <c r="W6773" s="59">
        <f t="shared" si="4692"/>
        <v>18234</v>
      </c>
      <c r="X6773" s="59">
        <f t="shared" si="4692"/>
        <v>753900</v>
      </c>
      <c r="Y6773" s="211">
        <f t="shared" si="4664"/>
        <v>100</v>
      </c>
    </row>
    <row r="6774" spans="1:25" customFormat="1">
      <c r="A6774" s="4" t="s">
        <v>2210</v>
      </c>
      <c r="B6774" s="4" t="s">
        <v>2685</v>
      </c>
      <c r="C6774" s="4" t="s">
        <v>2666</v>
      </c>
      <c r="D6774" s="4" t="s">
        <v>2686</v>
      </c>
      <c r="E6774" s="47" t="s">
        <v>333</v>
      </c>
      <c r="F6774" s="4" t="s">
        <v>0</v>
      </c>
      <c r="G6774" s="159" t="s">
        <v>0</v>
      </c>
      <c r="H6774" s="5" t="s">
        <v>26</v>
      </c>
      <c r="I6774" s="59">
        <f t="shared" si="4629"/>
        <v>194800</v>
      </c>
      <c r="J6774" s="59">
        <f t="shared" ref="J6774:Q6774" si="4693">SUM(J6813,J6861,J6907,J6954,J7001,J7050)</f>
        <v>194800</v>
      </c>
      <c r="K6774" s="59">
        <f t="shared" si="4630"/>
        <v>0</v>
      </c>
      <c r="L6774" s="59">
        <f t="shared" si="4693"/>
        <v>0</v>
      </c>
      <c r="M6774" s="59">
        <f t="shared" si="4693"/>
        <v>0</v>
      </c>
      <c r="N6774" s="59">
        <f t="shared" si="4693"/>
        <v>0</v>
      </c>
      <c r="O6774" s="59">
        <f t="shared" si="4693"/>
        <v>0</v>
      </c>
      <c r="P6774" s="59">
        <f t="shared" si="4693"/>
        <v>0</v>
      </c>
      <c r="Q6774" s="59">
        <f t="shared" si="4693"/>
        <v>190000</v>
      </c>
      <c r="R6774" s="59">
        <f t="shared" si="4687"/>
        <v>190000</v>
      </c>
      <c r="S6774" s="59">
        <f t="shared" ref="S6774" si="4694">SUM(S6813,S6861,S6907,S6954,S7001,S7050)</f>
        <v>156417</v>
      </c>
      <c r="T6774" s="59">
        <f t="shared" ref="T6774:X6774" si="4695">SUM(T6813,T6861,T6907,T6954,T7001,T7050)</f>
        <v>33583</v>
      </c>
      <c r="U6774" s="59">
        <f t="shared" si="4695"/>
        <v>15717</v>
      </c>
      <c r="V6774" s="59">
        <f t="shared" si="4695"/>
        <v>9083</v>
      </c>
      <c r="W6774" s="59">
        <f t="shared" si="4695"/>
        <v>8783</v>
      </c>
      <c r="X6774" s="59">
        <f t="shared" si="4695"/>
        <v>190000</v>
      </c>
      <c r="Y6774" s="211">
        <f t="shared" si="4664"/>
        <v>100</v>
      </c>
    </row>
    <row r="6775" spans="1:25" customFormat="1">
      <c r="A6775" s="4" t="s">
        <v>2210</v>
      </c>
      <c r="B6775" s="4" t="s">
        <v>2685</v>
      </c>
      <c r="C6775" s="4" t="s">
        <v>2666</v>
      </c>
      <c r="D6775" s="4" t="s">
        <v>2686</v>
      </c>
      <c r="E6775" s="47" t="s">
        <v>267</v>
      </c>
      <c r="F6775" s="4" t="s">
        <v>0</v>
      </c>
      <c r="G6775" s="159" t="s">
        <v>0</v>
      </c>
      <c r="H6775" s="5" t="s">
        <v>27</v>
      </c>
      <c r="I6775" s="59">
        <f t="shared" si="4629"/>
        <v>867102</v>
      </c>
      <c r="J6775" s="59">
        <f t="shared" ref="J6775:Q6775" si="4696">SUM(J6814,J6862,J6908,J6955,J7002,J7051)</f>
        <v>847102</v>
      </c>
      <c r="K6775" s="59">
        <f t="shared" si="4630"/>
        <v>20000</v>
      </c>
      <c r="L6775" s="59">
        <f t="shared" si="4696"/>
        <v>0</v>
      </c>
      <c r="M6775" s="59">
        <f t="shared" si="4696"/>
        <v>20000</v>
      </c>
      <c r="N6775" s="59">
        <f t="shared" si="4696"/>
        <v>0</v>
      </c>
      <c r="O6775" s="59">
        <f t="shared" si="4696"/>
        <v>0</v>
      </c>
      <c r="P6775" s="59">
        <f t="shared" si="4696"/>
        <v>0</v>
      </c>
      <c r="Q6775" s="59">
        <f t="shared" si="4696"/>
        <v>1168286</v>
      </c>
      <c r="R6775" s="59">
        <f t="shared" si="4687"/>
        <v>798479</v>
      </c>
      <c r="S6775" s="59">
        <f t="shared" ref="S6775" si="4697">SUM(S6814,S6862,S6908,S6955,S7002,S7051)</f>
        <v>702350</v>
      </c>
      <c r="T6775" s="59">
        <f t="shared" ref="T6775:X6775" si="4698">SUM(T6814,T6862,T6908,T6955,T7002,T7051)</f>
        <v>96129</v>
      </c>
      <c r="U6775" s="59">
        <f t="shared" si="4698"/>
        <v>36604</v>
      </c>
      <c r="V6775" s="59">
        <f t="shared" si="4698"/>
        <v>36571</v>
      </c>
      <c r="W6775" s="59">
        <f t="shared" si="4698"/>
        <v>22954</v>
      </c>
      <c r="X6775" s="59">
        <f t="shared" si="4698"/>
        <v>798479</v>
      </c>
      <c r="Y6775" s="211">
        <f t="shared" si="4664"/>
        <v>100</v>
      </c>
    </row>
    <row r="6776" spans="1:25" customFormat="1">
      <c r="A6776" s="4" t="s">
        <v>2210</v>
      </c>
      <c r="B6776" s="4" t="s">
        <v>2685</v>
      </c>
      <c r="C6776" s="4" t="s">
        <v>2666</v>
      </c>
      <c r="D6776" s="4" t="s">
        <v>2686</v>
      </c>
      <c r="E6776" s="47" t="s">
        <v>335</v>
      </c>
      <c r="F6776" s="4" t="s">
        <v>0</v>
      </c>
      <c r="G6776" s="159" t="s">
        <v>0</v>
      </c>
      <c r="H6776" s="5" t="s">
        <v>28</v>
      </c>
      <c r="I6776" s="59">
        <f t="shared" si="4629"/>
        <v>71024</v>
      </c>
      <c r="J6776" s="59">
        <f t="shared" ref="J6776:Q6776" si="4699">SUM(J6815,J6863,J6909,J6956,J7003,J7052)</f>
        <v>66024</v>
      </c>
      <c r="K6776" s="59">
        <f t="shared" si="4630"/>
        <v>5000</v>
      </c>
      <c r="L6776" s="59">
        <f t="shared" si="4699"/>
        <v>0</v>
      </c>
      <c r="M6776" s="59">
        <f t="shared" si="4699"/>
        <v>5000</v>
      </c>
      <c r="N6776" s="59">
        <f t="shared" si="4699"/>
        <v>0</v>
      </c>
      <c r="O6776" s="59">
        <f t="shared" si="4699"/>
        <v>0</v>
      </c>
      <c r="P6776" s="59">
        <f t="shared" si="4699"/>
        <v>0</v>
      </c>
      <c r="Q6776" s="59">
        <f t="shared" si="4699"/>
        <v>87824</v>
      </c>
      <c r="R6776" s="59">
        <f t="shared" si="4687"/>
        <v>77824</v>
      </c>
      <c r="S6776" s="59">
        <f t="shared" ref="S6776" si="4700">SUM(S6815,S6863,S6909,S6956,S7003,S7052)</f>
        <v>61210</v>
      </c>
      <c r="T6776" s="59">
        <f t="shared" ref="T6776:X6776" si="4701">SUM(T6815,T6863,T6909,T6956,T7003,T7052)</f>
        <v>16614</v>
      </c>
      <c r="U6776" s="59">
        <f t="shared" si="4701"/>
        <v>7524</v>
      </c>
      <c r="V6776" s="59">
        <f t="shared" si="4701"/>
        <v>5207</v>
      </c>
      <c r="W6776" s="59">
        <f t="shared" si="4701"/>
        <v>3883</v>
      </c>
      <c r="X6776" s="59">
        <f t="shared" si="4701"/>
        <v>77824</v>
      </c>
      <c r="Y6776" s="211">
        <f t="shared" si="4664"/>
        <v>100</v>
      </c>
    </row>
    <row r="6777" spans="1:25" customFormat="1">
      <c r="A6777" s="4" t="s">
        <v>2210</v>
      </c>
      <c r="B6777" s="4" t="s">
        <v>2685</v>
      </c>
      <c r="C6777" s="4" t="s">
        <v>2666</v>
      </c>
      <c r="D6777" s="4" t="s">
        <v>2686</v>
      </c>
      <c r="E6777" s="47" t="s">
        <v>337</v>
      </c>
      <c r="F6777" s="4" t="s">
        <v>0</v>
      </c>
      <c r="G6777" s="159" t="s">
        <v>0</v>
      </c>
      <c r="H6777" s="5" t="s">
        <v>29</v>
      </c>
      <c r="I6777" s="61">
        <f t="shared" si="4629"/>
        <v>621200</v>
      </c>
      <c r="J6777" s="61">
        <f t="shared" ref="J6777:Q6777" si="4702">SUM(J6816,J6864,J6910,J6957,J7004,J7053)</f>
        <v>621200</v>
      </c>
      <c r="K6777" s="61">
        <f t="shared" si="4630"/>
        <v>0</v>
      </c>
      <c r="L6777" s="61">
        <f t="shared" si="4702"/>
        <v>0</v>
      </c>
      <c r="M6777" s="61">
        <f t="shared" si="4702"/>
        <v>0</v>
      </c>
      <c r="N6777" s="61">
        <f t="shared" si="4702"/>
        <v>0</v>
      </c>
      <c r="O6777" s="61">
        <f t="shared" si="4702"/>
        <v>0</v>
      </c>
      <c r="P6777" s="61">
        <f t="shared" si="4702"/>
        <v>0</v>
      </c>
      <c r="Q6777" s="61">
        <f t="shared" si="4702"/>
        <v>623700</v>
      </c>
      <c r="R6777" s="61">
        <f t="shared" si="4687"/>
        <v>620700</v>
      </c>
      <c r="S6777" s="61">
        <f t="shared" ref="S6777" si="4703">SUM(S6816,S6864,S6910,S6957,S7004,S7053)</f>
        <v>519545</v>
      </c>
      <c r="T6777" s="61">
        <f t="shared" ref="T6777:X6777" si="4704">SUM(T6816,T6864,T6910,T6957,T7004,T7053)</f>
        <v>101155</v>
      </c>
      <c r="U6777" s="61">
        <f t="shared" si="4704"/>
        <v>50544</v>
      </c>
      <c r="V6777" s="61">
        <f t="shared" si="4704"/>
        <v>50544</v>
      </c>
      <c r="W6777" s="61">
        <f t="shared" si="4704"/>
        <v>67</v>
      </c>
      <c r="X6777" s="61">
        <f t="shared" si="4704"/>
        <v>620700</v>
      </c>
      <c r="Y6777" s="211">
        <f t="shared" si="4664"/>
        <v>100</v>
      </c>
    </row>
    <row r="6778" spans="1:25" customFormat="1">
      <c r="A6778" s="4" t="s">
        <v>2210</v>
      </c>
      <c r="B6778" s="4" t="s">
        <v>2685</v>
      </c>
      <c r="C6778" s="4" t="s">
        <v>2666</v>
      </c>
      <c r="D6778" s="4" t="s">
        <v>2686</v>
      </c>
      <c r="E6778" s="47" t="s">
        <v>339</v>
      </c>
      <c r="F6778" s="4" t="s">
        <v>0</v>
      </c>
      <c r="G6778" s="159" t="s">
        <v>0</v>
      </c>
      <c r="H6778" s="5" t="s">
        <v>30</v>
      </c>
      <c r="I6778" s="59">
        <f t="shared" si="4629"/>
        <v>183293</v>
      </c>
      <c r="J6778" s="59">
        <f t="shared" ref="J6778:Q6778" si="4705">SUM(J6817,J6865,J6911,J6958,J7005,J7054)</f>
        <v>178293</v>
      </c>
      <c r="K6778" s="59">
        <f t="shared" si="4630"/>
        <v>5000</v>
      </c>
      <c r="L6778" s="59">
        <f t="shared" si="4705"/>
        <v>0</v>
      </c>
      <c r="M6778" s="59">
        <f t="shared" si="4705"/>
        <v>5000</v>
      </c>
      <c r="N6778" s="59">
        <f t="shared" si="4705"/>
        <v>0</v>
      </c>
      <c r="O6778" s="59">
        <f t="shared" si="4705"/>
        <v>0</v>
      </c>
      <c r="P6778" s="59">
        <f t="shared" si="4705"/>
        <v>0</v>
      </c>
      <c r="Q6778" s="59">
        <f t="shared" si="4705"/>
        <v>209383</v>
      </c>
      <c r="R6778" s="59">
        <f t="shared" si="4687"/>
        <v>193383</v>
      </c>
      <c r="S6778" s="59">
        <f t="shared" ref="S6778" si="4706">SUM(S6817,S6865,S6911,S6958,S7005,S7054)</f>
        <v>167642</v>
      </c>
      <c r="T6778" s="59">
        <f t="shared" ref="T6778:X6778" si="4707">SUM(T6817,T6865,T6911,T6958,T7005,T7054)</f>
        <v>25741</v>
      </c>
      <c r="U6778" s="59">
        <f t="shared" si="4707"/>
        <v>9949</v>
      </c>
      <c r="V6778" s="59">
        <f t="shared" si="4707"/>
        <v>9743</v>
      </c>
      <c r="W6778" s="59">
        <f t="shared" si="4707"/>
        <v>6049</v>
      </c>
      <c r="X6778" s="59">
        <f t="shared" si="4707"/>
        <v>193383</v>
      </c>
      <c r="Y6778" s="211">
        <f t="shared" si="4664"/>
        <v>100</v>
      </c>
    </row>
    <row r="6779" spans="1:25" customFormat="1">
      <c r="A6779" s="4" t="s">
        <v>2210</v>
      </c>
      <c r="B6779" s="4" t="s">
        <v>2685</v>
      </c>
      <c r="C6779" s="4" t="s">
        <v>2666</v>
      </c>
      <c r="D6779" s="4" t="s">
        <v>2686</v>
      </c>
      <c r="E6779" s="47" t="s">
        <v>341</v>
      </c>
      <c r="F6779" s="4" t="s">
        <v>0</v>
      </c>
      <c r="G6779" s="159" t="s">
        <v>0</v>
      </c>
      <c r="H6779" s="5" t="s">
        <v>31</v>
      </c>
      <c r="I6779" s="59">
        <f t="shared" si="4629"/>
        <v>51745</v>
      </c>
      <c r="J6779" s="59">
        <f t="shared" ref="J6779:Q6779" si="4708">SUM(J6818,J6866,J6912,J6959,J7006,J7055)</f>
        <v>51745</v>
      </c>
      <c r="K6779" s="59">
        <f t="shared" si="4630"/>
        <v>0</v>
      </c>
      <c r="L6779" s="59">
        <f t="shared" si="4708"/>
        <v>0</v>
      </c>
      <c r="M6779" s="59">
        <f t="shared" si="4708"/>
        <v>0</v>
      </c>
      <c r="N6779" s="59">
        <f t="shared" si="4708"/>
        <v>0</v>
      </c>
      <c r="O6779" s="59">
        <f t="shared" si="4708"/>
        <v>0</v>
      </c>
      <c r="P6779" s="59">
        <f t="shared" si="4708"/>
        <v>0</v>
      </c>
      <c r="Q6779" s="59">
        <f t="shared" si="4708"/>
        <v>48745</v>
      </c>
      <c r="R6779" s="59">
        <f t="shared" si="4687"/>
        <v>48745</v>
      </c>
      <c r="S6779" s="59">
        <f t="shared" ref="S6779" si="4709">SUM(S6818,S6866,S6912,S6959,S7006,S7055)</f>
        <v>39295</v>
      </c>
      <c r="T6779" s="59">
        <f t="shared" ref="T6779:X6779" si="4710">SUM(T6818,T6866,T6912,T6959,T7006,T7055)</f>
        <v>9450</v>
      </c>
      <c r="U6779" s="59">
        <f t="shared" si="4710"/>
        <v>4050</v>
      </c>
      <c r="V6779" s="59">
        <f t="shared" si="4710"/>
        <v>4050</v>
      </c>
      <c r="W6779" s="59">
        <f t="shared" si="4710"/>
        <v>1350</v>
      </c>
      <c r="X6779" s="59">
        <f t="shared" si="4710"/>
        <v>48745</v>
      </c>
      <c r="Y6779" s="211">
        <f t="shared" si="4664"/>
        <v>100</v>
      </c>
    </row>
    <row r="6780" spans="1:25" customFormat="1">
      <c r="A6780" s="4" t="s">
        <v>2210</v>
      </c>
      <c r="B6780" s="4" t="s">
        <v>2685</v>
      </c>
      <c r="C6780" s="4" t="s">
        <v>2666</v>
      </c>
      <c r="D6780" s="4" t="s">
        <v>2686</v>
      </c>
      <c r="E6780" s="22" t="s">
        <v>2636</v>
      </c>
      <c r="F6780" s="4" t="s">
        <v>0</v>
      </c>
      <c r="G6780" s="159" t="s">
        <v>0</v>
      </c>
      <c r="H6780" s="5" t="s">
        <v>32</v>
      </c>
      <c r="I6780" s="59">
        <f t="shared" si="4629"/>
        <v>519012</v>
      </c>
      <c r="J6780" s="59">
        <f t="shared" ref="J6780:Q6780" si="4711">SUM(J6819,J6867,J6913,J6960,J7007,J7056)</f>
        <v>509012</v>
      </c>
      <c r="K6780" s="59">
        <f t="shared" si="4630"/>
        <v>10000</v>
      </c>
      <c r="L6780" s="59">
        <f t="shared" si="4711"/>
        <v>0</v>
      </c>
      <c r="M6780" s="59">
        <f t="shared" si="4711"/>
        <v>10000</v>
      </c>
      <c r="N6780" s="59">
        <f t="shared" si="4711"/>
        <v>0</v>
      </c>
      <c r="O6780" s="59">
        <f t="shared" si="4711"/>
        <v>0</v>
      </c>
      <c r="P6780" s="59">
        <f t="shared" si="4711"/>
        <v>0</v>
      </c>
      <c r="Q6780" s="59">
        <f t="shared" si="4711"/>
        <v>811399</v>
      </c>
      <c r="R6780" s="59">
        <f t="shared" si="4687"/>
        <v>531312</v>
      </c>
      <c r="S6780" s="59">
        <f t="shared" ref="S6780" si="4712">SUM(S6819,S6867,S6913,S6960,S7007,S7056)</f>
        <v>444560</v>
      </c>
      <c r="T6780" s="59">
        <f t="shared" ref="T6780:X6780" si="4713">SUM(T6819,T6867,T6913,T6960,T7007,T7056)</f>
        <v>86752</v>
      </c>
      <c r="U6780" s="59">
        <f t="shared" si="4713"/>
        <v>45960</v>
      </c>
      <c r="V6780" s="59">
        <f t="shared" si="4713"/>
        <v>30695</v>
      </c>
      <c r="W6780" s="59">
        <f t="shared" si="4713"/>
        <v>10097</v>
      </c>
      <c r="X6780" s="59">
        <f t="shared" si="4713"/>
        <v>531312</v>
      </c>
      <c r="Y6780" s="211">
        <f t="shared" si="4664"/>
        <v>100</v>
      </c>
    </row>
    <row r="6781" spans="1:25" customFormat="1" ht="20.399999999999999">
      <c r="A6781" s="46" t="s">
        <v>0</v>
      </c>
      <c r="B6781" s="46" t="s">
        <v>0</v>
      </c>
      <c r="C6781" s="46" t="s">
        <v>0</v>
      </c>
      <c r="D6781" s="3" t="s">
        <v>0</v>
      </c>
      <c r="E6781" s="3" t="s">
        <v>0</v>
      </c>
      <c r="F6781" s="3" t="s">
        <v>0</v>
      </c>
      <c r="G6781" s="158" t="s">
        <v>0</v>
      </c>
      <c r="H6781" s="53" t="s">
        <v>42</v>
      </c>
      <c r="I6781" s="60">
        <f t="shared" si="4629"/>
        <v>111200</v>
      </c>
      <c r="J6781" s="60">
        <f t="shared" ref="J6781:X6782" si="4714">SUM(J6782)</f>
        <v>111200</v>
      </c>
      <c r="K6781" s="60">
        <f t="shared" si="4630"/>
        <v>0</v>
      </c>
      <c r="L6781" s="60">
        <f t="shared" si="4714"/>
        <v>0</v>
      </c>
      <c r="M6781" s="60">
        <f t="shared" si="4714"/>
        <v>0</v>
      </c>
      <c r="N6781" s="60">
        <f t="shared" si="4714"/>
        <v>0</v>
      </c>
      <c r="O6781" s="60">
        <f t="shared" si="4714"/>
        <v>0</v>
      </c>
      <c r="P6781" s="60">
        <f t="shared" si="4714"/>
        <v>0</v>
      </c>
      <c r="Q6781" s="60">
        <f t="shared" si="4714"/>
        <v>108652</v>
      </c>
      <c r="R6781" s="60">
        <f t="shared" si="4714"/>
        <v>68615</v>
      </c>
      <c r="S6781" s="60">
        <f t="shared" si="4714"/>
        <v>56415</v>
      </c>
      <c r="T6781" s="60">
        <f t="shared" si="4714"/>
        <v>11800</v>
      </c>
      <c r="U6781" s="60">
        <f t="shared" si="4714"/>
        <v>1700</v>
      </c>
      <c r="V6781" s="60">
        <f t="shared" si="4714"/>
        <v>0</v>
      </c>
      <c r="W6781" s="60">
        <f t="shared" si="4714"/>
        <v>10100</v>
      </c>
      <c r="X6781" s="60">
        <f t="shared" si="4714"/>
        <v>68215</v>
      </c>
      <c r="Y6781" s="226">
        <f t="shared" si="4664"/>
        <v>99.417037091015075</v>
      </c>
    </row>
    <row r="6782" spans="1:25" customFormat="1">
      <c r="A6782" s="4" t="s">
        <v>2210</v>
      </c>
      <c r="B6782" s="4" t="s">
        <v>2685</v>
      </c>
      <c r="C6782" s="4" t="s">
        <v>2666</v>
      </c>
      <c r="D6782" s="4" t="s">
        <v>2686</v>
      </c>
      <c r="E6782" s="3" t="s">
        <v>2674</v>
      </c>
      <c r="F6782" s="3" t="s">
        <v>0</v>
      </c>
      <c r="G6782" s="158" t="s">
        <v>0</v>
      </c>
      <c r="H6782" s="3" t="s">
        <v>34</v>
      </c>
      <c r="I6782" s="58">
        <f t="shared" si="4629"/>
        <v>111200</v>
      </c>
      <c r="J6782" s="58">
        <f t="shared" si="4714"/>
        <v>111200</v>
      </c>
      <c r="K6782" s="58">
        <f t="shared" si="4630"/>
        <v>0</v>
      </c>
      <c r="L6782" s="58">
        <f t="shared" si="4714"/>
        <v>0</v>
      </c>
      <c r="M6782" s="58">
        <f t="shared" si="4714"/>
        <v>0</v>
      </c>
      <c r="N6782" s="58">
        <f t="shared" si="4714"/>
        <v>0</v>
      </c>
      <c r="O6782" s="58">
        <f t="shared" si="4714"/>
        <v>0</v>
      </c>
      <c r="P6782" s="58">
        <f t="shared" si="4714"/>
        <v>0</v>
      </c>
      <c r="Q6782" s="58">
        <f t="shared" si="4714"/>
        <v>108652</v>
      </c>
      <c r="R6782" s="58">
        <f t="shared" si="4714"/>
        <v>68615</v>
      </c>
      <c r="S6782" s="58">
        <f t="shared" si="4714"/>
        <v>56415</v>
      </c>
      <c r="T6782" s="58">
        <f t="shared" si="4714"/>
        <v>11800</v>
      </c>
      <c r="U6782" s="58">
        <f t="shared" si="4714"/>
        <v>1700</v>
      </c>
      <c r="V6782" s="58">
        <f t="shared" si="4714"/>
        <v>0</v>
      </c>
      <c r="W6782" s="58">
        <f t="shared" si="4714"/>
        <v>10100</v>
      </c>
      <c r="X6782" s="58">
        <f t="shared" si="4714"/>
        <v>68215</v>
      </c>
      <c r="Y6782" s="210">
        <f t="shared" si="4664"/>
        <v>99.417037091015075</v>
      </c>
    </row>
    <row r="6783" spans="1:25" customFormat="1">
      <c r="A6783" s="4" t="s">
        <v>2210</v>
      </c>
      <c r="B6783" s="4" t="s">
        <v>2685</v>
      </c>
      <c r="C6783" s="4" t="s">
        <v>2666</v>
      </c>
      <c r="D6783" s="4" t="s">
        <v>2686</v>
      </c>
      <c r="E6783" s="22" t="s">
        <v>2644</v>
      </c>
      <c r="F6783" s="4" t="s">
        <v>0</v>
      </c>
      <c r="G6783" s="159" t="s">
        <v>0</v>
      </c>
      <c r="H6783" s="5" t="s">
        <v>41</v>
      </c>
      <c r="I6783" s="59">
        <f t="shared" si="4629"/>
        <v>111200</v>
      </c>
      <c r="J6783" s="59">
        <f t="shared" ref="J6783:P6783" si="4715">SUM(J6825,J6873,J6919,J6966,J7013,J7062)</f>
        <v>111200</v>
      </c>
      <c r="K6783" s="59">
        <f t="shared" si="4630"/>
        <v>0</v>
      </c>
      <c r="L6783" s="59">
        <f t="shared" si="4715"/>
        <v>0</v>
      </c>
      <c r="M6783" s="59">
        <f t="shared" si="4715"/>
        <v>0</v>
      </c>
      <c r="N6783" s="59">
        <f t="shared" si="4715"/>
        <v>0</v>
      </c>
      <c r="O6783" s="59">
        <f t="shared" si="4715"/>
        <v>0</v>
      </c>
      <c r="P6783" s="59">
        <f t="shared" si="4715"/>
        <v>0</v>
      </c>
      <c r="Q6783" s="59">
        <f>SUM(Q6825,Q6873,Q6919,Q6966,Q7013,Q7062)</f>
        <v>108652</v>
      </c>
      <c r="R6783" s="59">
        <f>SUM(R6825,R6873,R6919,R6966,R7013,R7062)</f>
        <v>68615</v>
      </c>
      <c r="S6783" s="59">
        <f>SUM(S6825,S6873,S6919,S6966,S7013,S7062)</f>
        <v>56415</v>
      </c>
      <c r="T6783" s="59">
        <f t="shared" ref="T6783:X6783" si="4716">SUM(T6825,T6873,T6919,T6966,T7013,T7062)</f>
        <v>11800</v>
      </c>
      <c r="U6783" s="59">
        <f t="shared" si="4716"/>
        <v>1700</v>
      </c>
      <c r="V6783" s="59">
        <f t="shared" si="4716"/>
        <v>0</v>
      </c>
      <c r="W6783" s="59">
        <f t="shared" si="4716"/>
        <v>10100</v>
      </c>
      <c r="X6783" s="59">
        <f t="shared" si="4716"/>
        <v>68215</v>
      </c>
      <c r="Y6783" s="211">
        <f t="shared" si="4664"/>
        <v>99.417037091015075</v>
      </c>
    </row>
    <row r="6784" spans="1:25" customFormat="1" ht="20.399999999999999">
      <c r="A6784" s="46" t="s">
        <v>0</v>
      </c>
      <c r="B6784" s="46" t="s">
        <v>0</v>
      </c>
      <c r="C6784" s="46" t="s">
        <v>0</v>
      </c>
      <c r="D6784" s="3" t="s">
        <v>0</v>
      </c>
      <c r="E6784" s="3" t="s">
        <v>0</v>
      </c>
      <c r="F6784" s="3" t="s">
        <v>0</v>
      </c>
      <c r="G6784" s="158" t="s">
        <v>0</v>
      </c>
      <c r="H6784" s="53" t="s">
        <v>60</v>
      </c>
      <c r="I6784" s="60">
        <f t="shared" si="4629"/>
        <v>169500</v>
      </c>
      <c r="J6784" s="60">
        <f t="shared" ref="J6784:X6784" si="4717">SUM(J6785)</f>
        <v>159500</v>
      </c>
      <c r="K6784" s="60">
        <f t="shared" si="4630"/>
        <v>10000</v>
      </c>
      <c r="L6784" s="60">
        <f t="shared" si="4717"/>
        <v>0</v>
      </c>
      <c r="M6784" s="60">
        <f t="shared" si="4717"/>
        <v>0</v>
      </c>
      <c r="N6784" s="60">
        <f t="shared" si="4717"/>
        <v>10000</v>
      </c>
      <c r="O6784" s="60">
        <f t="shared" si="4717"/>
        <v>0</v>
      </c>
      <c r="P6784" s="60">
        <f t="shared" si="4717"/>
        <v>0</v>
      </c>
      <c r="Q6784" s="60">
        <f t="shared" si="4717"/>
        <v>477665</v>
      </c>
      <c r="R6784" s="60">
        <f t="shared" si="4717"/>
        <v>431978</v>
      </c>
      <c r="S6784" s="60">
        <f t="shared" si="4717"/>
        <v>369778</v>
      </c>
      <c r="T6784" s="60">
        <f t="shared" si="4717"/>
        <v>62000</v>
      </c>
      <c r="U6784" s="60">
        <f t="shared" si="4717"/>
        <v>62000</v>
      </c>
      <c r="V6784" s="60">
        <f t="shared" si="4717"/>
        <v>0</v>
      </c>
      <c r="W6784" s="60">
        <f t="shared" si="4717"/>
        <v>0</v>
      </c>
      <c r="X6784" s="60">
        <f t="shared" si="4717"/>
        <v>431778</v>
      </c>
      <c r="Y6784" s="226">
        <f t="shared" si="4664"/>
        <v>99.953701345901877</v>
      </c>
    </row>
    <row r="6785" spans="1:25" customFormat="1">
      <c r="A6785" s="4" t="s">
        <v>2210</v>
      </c>
      <c r="B6785" s="4" t="s">
        <v>2685</v>
      </c>
      <c r="C6785" s="4" t="s">
        <v>2666</v>
      </c>
      <c r="D6785" s="4" t="s">
        <v>2686</v>
      </c>
      <c r="E6785" s="3" t="s">
        <v>2676</v>
      </c>
      <c r="F6785" s="3" t="s">
        <v>0</v>
      </c>
      <c r="G6785" s="158" t="s">
        <v>0</v>
      </c>
      <c r="H6785" s="3" t="s">
        <v>53</v>
      </c>
      <c r="I6785" s="58">
        <f t="shared" si="4629"/>
        <v>169500</v>
      </c>
      <c r="J6785" s="58">
        <f t="shared" ref="J6785:P6785" si="4718">SUM(J6786:J6788)</f>
        <v>159500</v>
      </c>
      <c r="K6785" s="58">
        <f t="shared" si="4630"/>
        <v>10000</v>
      </c>
      <c r="L6785" s="58">
        <f t="shared" si="4718"/>
        <v>0</v>
      </c>
      <c r="M6785" s="58">
        <f t="shared" si="4718"/>
        <v>0</v>
      </c>
      <c r="N6785" s="58">
        <f t="shared" si="4718"/>
        <v>10000</v>
      </c>
      <c r="O6785" s="58">
        <f t="shared" si="4718"/>
        <v>0</v>
      </c>
      <c r="P6785" s="58">
        <f t="shared" si="4718"/>
        <v>0</v>
      </c>
      <c r="Q6785" s="58">
        <f>SUM(Q6786:Q6788)</f>
        <v>477665</v>
      </c>
      <c r="R6785" s="58">
        <f>SUM(R6786:R6788)</f>
        <v>431978</v>
      </c>
      <c r="S6785" s="58">
        <f>SUM(S6786:S6788)</f>
        <v>369778</v>
      </c>
      <c r="T6785" s="58">
        <f t="shared" ref="T6785:X6785" si="4719">SUM(T6786:T6788)</f>
        <v>62000</v>
      </c>
      <c r="U6785" s="58">
        <f t="shared" si="4719"/>
        <v>62000</v>
      </c>
      <c r="V6785" s="58">
        <f t="shared" si="4719"/>
        <v>0</v>
      </c>
      <c r="W6785" s="58">
        <f t="shared" si="4719"/>
        <v>0</v>
      </c>
      <c r="X6785" s="58">
        <f t="shared" si="4719"/>
        <v>431778</v>
      </c>
      <c r="Y6785" s="210">
        <f t="shared" si="4664"/>
        <v>99.953701345901877</v>
      </c>
    </row>
    <row r="6786" spans="1:25" customFormat="1">
      <c r="A6786" s="4" t="s">
        <v>2210</v>
      </c>
      <c r="B6786" s="4" t="s">
        <v>2685</v>
      </c>
      <c r="C6786" s="4" t="s">
        <v>2666</v>
      </c>
      <c r="D6786" s="4" t="s">
        <v>2686</v>
      </c>
      <c r="E6786" s="47" t="s">
        <v>168</v>
      </c>
      <c r="F6786" s="4" t="s">
        <v>0</v>
      </c>
      <c r="G6786" s="159" t="s">
        <v>0</v>
      </c>
      <c r="H6786" s="5" t="s">
        <v>56</v>
      </c>
      <c r="I6786" s="59">
        <f t="shared" si="4629"/>
        <v>123300</v>
      </c>
      <c r="J6786" s="59">
        <f t="shared" ref="J6786:P6786" si="4720">SUM(J6830,J6876,J6924,J6969,J7018,J7067)</f>
        <v>118300</v>
      </c>
      <c r="K6786" s="59">
        <f t="shared" si="4630"/>
        <v>5000</v>
      </c>
      <c r="L6786" s="59">
        <f t="shared" si="4720"/>
        <v>0</v>
      </c>
      <c r="M6786" s="59">
        <f t="shared" si="4720"/>
        <v>0</v>
      </c>
      <c r="N6786" s="59">
        <f t="shared" si="4720"/>
        <v>5000</v>
      </c>
      <c r="O6786" s="59">
        <f t="shared" si="4720"/>
        <v>0</v>
      </c>
      <c r="P6786" s="59">
        <f t="shared" si="4720"/>
        <v>0</v>
      </c>
      <c r="Q6786" s="59">
        <f>SUM(Q6830,Q6876,Q6924,Q6969,Q7018,Q7067)</f>
        <v>381647</v>
      </c>
      <c r="R6786" s="59">
        <f>SUM(R6830,R6876,R6924,R6969,R7018,R7067)</f>
        <v>347960</v>
      </c>
      <c r="S6786" s="59">
        <f>SUM(S6830,S6876,S6924,S6969,S7018,S7067)</f>
        <v>325960</v>
      </c>
      <c r="T6786" s="59">
        <f t="shared" ref="T6786:X6786" si="4721">SUM(T6830,T6876,T6924,T6969,T7018,T7067)</f>
        <v>22000</v>
      </c>
      <c r="U6786" s="59">
        <f t="shared" si="4721"/>
        <v>22000</v>
      </c>
      <c r="V6786" s="59">
        <f t="shared" si="4721"/>
        <v>0</v>
      </c>
      <c r="W6786" s="59">
        <f t="shared" si="4721"/>
        <v>0</v>
      </c>
      <c r="X6786" s="59">
        <f t="shared" si="4721"/>
        <v>347960</v>
      </c>
      <c r="Y6786" s="211">
        <f t="shared" si="4664"/>
        <v>100</v>
      </c>
    </row>
    <row r="6787" spans="1:25" customFormat="1">
      <c r="A6787" s="4" t="s">
        <v>2210</v>
      </c>
      <c r="B6787" s="4" t="s">
        <v>2685</v>
      </c>
      <c r="C6787" s="4" t="s">
        <v>2666</v>
      </c>
      <c r="D6787" s="4" t="s">
        <v>2686</v>
      </c>
      <c r="E6787" s="47" t="s">
        <v>255</v>
      </c>
      <c r="F6787" s="4" t="s">
        <v>0</v>
      </c>
      <c r="G6787" s="159" t="s">
        <v>0</v>
      </c>
      <c r="H6787" s="5" t="s">
        <v>58</v>
      </c>
      <c r="I6787" s="59">
        <f t="shared" si="4629"/>
        <v>1100</v>
      </c>
      <c r="J6787" s="59">
        <f t="shared" ref="J6787:P6787" si="4722">SUM(J6877,J7019)</f>
        <v>1100</v>
      </c>
      <c r="K6787" s="59">
        <f t="shared" si="4630"/>
        <v>0</v>
      </c>
      <c r="L6787" s="59">
        <f t="shared" si="4722"/>
        <v>0</v>
      </c>
      <c r="M6787" s="59">
        <f t="shared" si="4722"/>
        <v>0</v>
      </c>
      <c r="N6787" s="59">
        <f t="shared" si="4722"/>
        <v>0</v>
      </c>
      <c r="O6787" s="59">
        <f t="shared" si="4722"/>
        <v>0</v>
      </c>
      <c r="P6787" s="59">
        <f t="shared" si="4722"/>
        <v>0</v>
      </c>
      <c r="Q6787" s="59">
        <f>SUM(Q6877,Q7019)</f>
        <v>43918</v>
      </c>
      <c r="R6787" s="59">
        <f>SUM(R6877,R7019)</f>
        <v>43918</v>
      </c>
      <c r="S6787" s="59">
        <f>SUM(S6877,S7019)</f>
        <v>43818</v>
      </c>
      <c r="T6787" s="59">
        <f t="shared" ref="T6787:X6787" si="4723">SUM(T6877,T7019)</f>
        <v>0</v>
      </c>
      <c r="U6787" s="59">
        <f t="shared" si="4723"/>
        <v>0</v>
      </c>
      <c r="V6787" s="59">
        <f t="shared" si="4723"/>
        <v>0</v>
      </c>
      <c r="W6787" s="59">
        <f t="shared" si="4723"/>
        <v>0</v>
      </c>
      <c r="X6787" s="59">
        <f t="shared" si="4723"/>
        <v>43818</v>
      </c>
      <c r="Y6787" s="211">
        <f t="shared" si="4664"/>
        <v>99.772302928184345</v>
      </c>
    </row>
    <row r="6788" spans="1:25" customFormat="1">
      <c r="A6788" s="4" t="s">
        <v>2210</v>
      </c>
      <c r="B6788" s="4" t="s">
        <v>2685</v>
      </c>
      <c r="C6788" s="4" t="s">
        <v>2666</v>
      </c>
      <c r="D6788" s="4" t="s">
        <v>2686</v>
      </c>
      <c r="E6788" s="47" t="s">
        <v>352</v>
      </c>
      <c r="F6788" s="4" t="s">
        <v>0</v>
      </c>
      <c r="G6788" s="159" t="s">
        <v>0</v>
      </c>
      <c r="H6788" s="5" t="s">
        <v>59</v>
      </c>
      <c r="I6788" s="59">
        <f t="shared" si="4629"/>
        <v>45100</v>
      </c>
      <c r="J6788" s="59">
        <f t="shared" ref="J6788:P6788" si="4724">SUM(J6831,J6878,J6970,J7020)</f>
        <v>40100</v>
      </c>
      <c r="K6788" s="59">
        <f t="shared" si="4630"/>
        <v>5000</v>
      </c>
      <c r="L6788" s="59">
        <f t="shared" si="4724"/>
        <v>0</v>
      </c>
      <c r="M6788" s="59">
        <f t="shared" si="4724"/>
        <v>0</v>
      </c>
      <c r="N6788" s="59">
        <f t="shared" si="4724"/>
        <v>5000</v>
      </c>
      <c r="O6788" s="59">
        <f t="shared" si="4724"/>
        <v>0</v>
      </c>
      <c r="P6788" s="59">
        <f t="shared" si="4724"/>
        <v>0</v>
      </c>
      <c r="Q6788" s="59">
        <f>SUM(Q6831,Q6878,Q6970,Q7020)</f>
        <v>52100</v>
      </c>
      <c r="R6788" s="59">
        <f>SUM(R6831,R6878,R6970,R7020)</f>
        <v>40100</v>
      </c>
      <c r="S6788" s="59">
        <f>SUM(S6831,S6878,S6970,S7020)</f>
        <v>0</v>
      </c>
      <c r="T6788" s="59">
        <f t="shared" ref="T6788:X6788" si="4725">SUM(T6831,T6878,T6970,T7020)</f>
        <v>40000</v>
      </c>
      <c r="U6788" s="59">
        <f t="shared" si="4725"/>
        <v>40000</v>
      </c>
      <c r="V6788" s="59">
        <f t="shared" si="4725"/>
        <v>0</v>
      </c>
      <c r="W6788" s="59">
        <f t="shared" si="4725"/>
        <v>0</v>
      </c>
      <c r="X6788" s="59">
        <f t="shared" si="4725"/>
        <v>40000</v>
      </c>
      <c r="Y6788" s="211">
        <f t="shared" si="4664"/>
        <v>99.750623441396513</v>
      </c>
    </row>
    <row r="6789" spans="1:25" customFormat="1">
      <c r="A6789" s="5" t="s">
        <v>0</v>
      </c>
      <c r="B6789" s="5" t="s">
        <v>0</v>
      </c>
      <c r="C6789" s="5" t="s">
        <v>0</v>
      </c>
      <c r="D6789" s="5" t="s">
        <v>0</v>
      </c>
      <c r="E6789" s="5" t="s">
        <v>0</v>
      </c>
      <c r="F6789" s="5" t="s">
        <v>0</v>
      </c>
      <c r="G6789" s="159" t="s">
        <v>0</v>
      </c>
      <c r="H6789" s="53" t="s">
        <v>2677</v>
      </c>
      <c r="I6789" s="60">
        <f t="shared" si="4629"/>
        <v>14924925</v>
      </c>
      <c r="J6789" s="60">
        <f t="shared" ref="J6789:P6789" si="4726">SUM(J6784,J6781,J6760)</f>
        <v>14869925</v>
      </c>
      <c r="K6789" s="60">
        <f t="shared" si="4630"/>
        <v>55000</v>
      </c>
      <c r="L6789" s="60">
        <f t="shared" si="4726"/>
        <v>0</v>
      </c>
      <c r="M6789" s="60">
        <f t="shared" si="4726"/>
        <v>45000</v>
      </c>
      <c r="N6789" s="60">
        <f t="shared" si="4726"/>
        <v>10000</v>
      </c>
      <c r="O6789" s="60">
        <f t="shared" si="4726"/>
        <v>0</v>
      </c>
      <c r="P6789" s="60">
        <f t="shared" si="4726"/>
        <v>0</v>
      </c>
      <c r="Q6789" s="60">
        <f>SUM(Q6784,Q6781,Q6760)</f>
        <v>18058013</v>
      </c>
      <c r="R6789" s="60">
        <f>SUM(R6784,R6781,R6760)</f>
        <v>17280395</v>
      </c>
      <c r="S6789" s="60">
        <f>SUM(S6784,S6781,S6760)</f>
        <v>13419554</v>
      </c>
      <c r="T6789" s="60">
        <f t="shared" ref="T6789:X6789" si="4727">SUM(T6784,T6781,T6760)</f>
        <v>3860041</v>
      </c>
      <c r="U6789" s="60">
        <f t="shared" si="4727"/>
        <v>1421015</v>
      </c>
      <c r="V6789" s="60">
        <f t="shared" si="4727"/>
        <v>1308314</v>
      </c>
      <c r="W6789" s="60">
        <f t="shared" si="4727"/>
        <v>1130712</v>
      </c>
      <c r="X6789" s="60">
        <f t="shared" si="4727"/>
        <v>17279595</v>
      </c>
      <c r="Y6789" s="226">
        <f t="shared" si="4664"/>
        <v>99.995370476195717</v>
      </c>
    </row>
    <row r="6790" spans="1:25" customFormat="1">
      <c r="A6790" s="5" t="s">
        <v>0</v>
      </c>
      <c r="B6790" s="5" t="s">
        <v>0</v>
      </c>
      <c r="C6790" s="5" t="s">
        <v>0</v>
      </c>
      <c r="D6790" s="5" t="s">
        <v>0</v>
      </c>
      <c r="E6790" s="5" t="s">
        <v>0</v>
      </c>
      <c r="F6790" s="5" t="s">
        <v>0</v>
      </c>
      <c r="G6790" s="159" t="s">
        <v>0</v>
      </c>
      <c r="H6790" s="3" t="s">
        <v>170</v>
      </c>
      <c r="I6790" s="58">
        <f t="shared" si="4629"/>
        <v>452</v>
      </c>
      <c r="J6790" s="58">
        <f>J6841+J6888+J6934+J6981+J7030+J7075</f>
        <v>452</v>
      </c>
      <c r="K6790" s="58">
        <f t="shared" si="4630"/>
        <v>0</v>
      </c>
      <c r="L6790" s="58"/>
      <c r="M6790" s="58"/>
      <c r="N6790" s="58"/>
      <c r="O6790" s="58"/>
      <c r="P6790" s="58"/>
      <c r="Q6790" s="58">
        <f>Q6841+Q6888+Q6934+Q6981+Q7030+Q7075</f>
        <v>0</v>
      </c>
      <c r="R6790" s="58">
        <f>R6841+R6888+R6934+R6981+R7030+R7075</f>
        <v>0</v>
      </c>
      <c r="S6790" s="58">
        <f>S6841+S6888+S6934+S6981+S7030+S7075</f>
        <v>0</v>
      </c>
      <c r="T6790" s="58">
        <f t="shared" ref="T6790:X6790" si="4728">T6841+T6888+T6934+T6981+T7030+T7075</f>
        <v>0</v>
      </c>
      <c r="U6790" s="58">
        <f t="shared" si="4728"/>
        <v>0</v>
      </c>
      <c r="V6790" s="58">
        <f t="shared" si="4728"/>
        <v>0</v>
      </c>
      <c r="W6790" s="58">
        <f t="shared" si="4728"/>
        <v>0</v>
      </c>
      <c r="X6790" s="58">
        <f t="shared" si="4728"/>
        <v>0</v>
      </c>
      <c r="Y6790" s="210">
        <v>0</v>
      </c>
    </row>
    <row r="6791" spans="1:25" customFormat="1">
      <c r="A6791" s="5" t="s">
        <v>0</v>
      </c>
      <c r="B6791" s="5" t="s">
        <v>0</v>
      </c>
      <c r="C6791" s="5" t="s">
        <v>0</v>
      </c>
      <c r="D6791" s="5" t="s">
        <v>0</v>
      </c>
      <c r="E6791" s="5" t="s">
        <v>0</v>
      </c>
      <c r="F6791" s="5" t="s">
        <v>0</v>
      </c>
      <c r="G6791" s="159" t="s">
        <v>0</v>
      </c>
      <c r="H6791" s="55" t="s">
        <v>0</v>
      </c>
      <c r="I6791" s="115"/>
      <c r="J6791" s="115"/>
      <c r="K6791" s="115"/>
      <c r="L6791" s="115"/>
      <c r="M6791" s="115"/>
      <c r="N6791" s="115"/>
      <c r="O6791" s="115"/>
      <c r="P6791" s="115"/>
      <c r="Q6791" s="115"/>
      <c r="R6791" s="115"/>
      <c r="S6791" s="115"/>
      <c r="T6791" s="115"/>
      <c r="U6791" s="115"/>
      <c r="V6791" s="115"/>
      <c r="W6791" s="115"/>
      <c r="X6791" s="115"/>
      <c r="Y6791" s="228"/>
    </row>
    <row r="6792" spans="1:25" customFormat="1">
      <c r="A6792" s="5" t="s">
        <v>0</v>
      </c>
      <c r="B6792" s="5" t="s">
        <v>0</v>
      </c>
      <c r="C6792" s="5" t="s">
        <v>0</v>
      </c>
      <c r="D6792" s="5" t="s">
        <v>0</v>
      </c>
      <c r="E6792" s="5" t="s">
        <v>0</v>
      </c>
      <c r="F6792" s="5" t="s">
        <v>0</v>
      </c>
      <c r="G6792" s="159" t="s">
        <v>0</v>
      </c>
      <c r="H6792" s="53" t="s">
        <v>2268</v>
      </c>
      <c r="I6792" s="60">
        <f t="shared" ref="I6792:I6854" si="4729">SUM(J6792,K6792,O6792,P6792)</f>
        <v>14924925</v>
      </c>
      <c r="J6792" s="60">
        <f t="shared" ref="J6792:P6792" si="4730">SUM(J6789)</f>
        <v>14869925</v>
      </c>
      <c r="K6792" s="60">
        <f t="shared" ref="K6792:K6854" si="4731">SUM(L6792,M6792,N6792)</f>
        <v>55000</v>
      </c>
      <c r="L6792" s="60">
        <f t="shared" si="4730"/>
        <v>0</v>
      </c>
      <c r="M6792" s="60">
        <f t="shared" si="4730"/>
        <v>45000</v>
      </c>
      <c r="N6792" s="60">
        <f t="shared" si="4730"/>
        <v>10000</v>
      </c>
      <c r="O6792" s="60">
        <f t="shared" si="4730"/>
        <v>0</v>
      </c>
      <c r="P6792" s="60">
        <f t="shared" si="4730"/>
        <v>0</v>
      </c>
      <c r="Q6792" s="60">
        <f>SUM(Q6789)</f>
        <v>18058013</v>
      </c>
      <c r="R6792" s="60">
        <f>SUM(R6789)</f>
        <v>17280395</v>
      </c>
      <c r="S6792" s="60">
        <f>SUM(S6789)</f>
        <v>13419554</v>
      </c>
      <c r="T6792" s="60">
        <f t="shared" ref="T6792:X6792" si="4732">SUM(T6789)</f>
        <v>3860041</v>
      </c>
      <c r="U6792" s="60">
        <f t="shared" si="4732"/>
        <v>1421015</v>
      </c>
      <c r="V6792" s="60">
        <f t="shared" si="4732"/>
        <v>1308314</v>
      </c>
      <c r="W6792" s="60">
        <f t="shared" si="4732"/>
        <v>1130712</v>
      </c>
      <c r="X6792" s="60">
        <f t="shared" si="4732"/>
        <v>17279595</v>
      </c>
      <c r="Y6792" s="226">
        <f>IF(R6792=0,0,(X6792/R6792)*100)</f>
        <v>99.995370476195717</v>
      </c>
    </row>
    <row r="6793" spans="1:25" customFormat="1">
      <c r="A6793" s="5" t="s">
        <v>0</v>
      </c>
      <c r="B6793" s="5" t="s">
        <v>0</v>
      </c>
      <c r="C6793" s="5" t="s">
        <v>0</v>
      </c>
      <c r="D6793" s="5" t="s">
        <v>0</v>
      </c>
      <c r="E6793" s="5" t="s">
        <v>0</v>
      </c>
      <c r="F6793" s="5" t="s">
        <v>0</v>
      </c>
      <c r="G6793" s="159" t="s">
        <v>0</v>
      </c>
      <c r="H6793" s="3" t="s">
        <v>170</v>
      </c>
      <c r="I6793" s="58">
        <f t="shared" si="4729"/>
        <v>452</v>
      </c>
      <c r="J6793" s="58">
        <f>J6790</f>
        <v>452</v>
      </c>
      <c r="K6793" s="58">
        <f t="shared" si="4731"/>
        <v>0</v>
      </c>
      <c r="L6793" s="58"/>
      <c r="M6793" s="58"/>
      <c r="N6793" s="58"/>
      <c r="O6793" s="58"/>
      <c r="P6793" s="58"/>
      <c r="Q6793" s="58">
        <f>Q6790</f>
        <v>0</v>
      </c>
      <c r="R6793" s="58">
        <f>R6790</f>
        <v>0</v>
      </c>
      <c r="S6793" s="58">
        <f>S6790</f>
        <v>0</v>
      </c>
      <c r="T6793" s="58">
        <f t="shared" ref="T6793:X6793" si="4733">T6790</f>
        <v>0</v>
      </c>
      <c r="U6793" s="58">
        <f t="shared" si="4733"/>
        <v>0</v>
      </c>
      <c r="V6793" s="58">
        <f t="shared" si="4733"/>
        <v>0</v>
      </c>
      <c r="W6793" s="58">
        <f t="shared" si="4733"/>
        <v>0</v>
      </c>
      <c r="X6793" s="58">
        <f t="shared" si="4733"/>
        <v>0</v>
      </c>
      <c r="Y6793" s="210">
        <v>0</v>
      </c>
    </row>
    <row r="6794" spans="1:25">
      <c r="A6794" s="32" t="s">
        <v>0</v>
      </c>
      <c r="B6794" s="32" t="s">
        <v>0</v>
      </c>
      <c r="C6794" s="32" t="s">
        <v>0</v>
      </c>
      <c r="D6794" s="32" t="s">
        <v>0</v>
      </c>
      <c r="E6794" s="32" t="s">
        <v>0</v>
      </c>
      <c r="F6794" s="32" t="s">
        <v>0</v>
      </c>
      <c r="G6794" s="154" t="s">
        <v>0</v>
      </c>
      <c r="H6794" s="38" t="s">
        <v>0</v>
      </c>
      <c r="I6794" s="39"/>
      <c r="J6794" s="39"/>
      <c r="K6794" s="39"/>
      <c r="L6794" s="39" t="s">
        <v>0</v>
      </c>
      <c r="M6794" s="39" t="s">
        <v>0</v>
      </c>
      <c r="N6794" s="39" t="s">
        <v>0</v>
      </c>
      <c r="O6794" s="39" t="s">
        <v>0</v>
      </c>
      <c r="P6794" s="39" t="s">
        <v>0</v>
      </c>
      <c r="Q6794" s="39"/>
      <c r="R6794" s="39"/>
      <c r="S6794" s="39"/>
      <c r="T6794" s="39" t="s">
        <v>0</v>
      </c>
      <c r="U6794" s="39" t="s">
        <v>0</v>
      </c>
      <c r="V6794" s="39" t="s">
        <v>0</v>
      </c>
      <c r="W6794" s="39" t="s">
        <v>0</v>
      </c>
      <c r="X6794" s="39" t="s">
        <v>0</v>
      </c>
      <c r="Y6794" s="221"/>
    </row>
    <row r="6795" spans="1:25" ht="15" thickBot="1">
      <c r="A6795" s="20" t="s">
        <v>2210</v>
      </c>
      <c r="B6795" s="20" t="s">
        <v>172</v>
      </c>
      <c r="C6795" s="23" t="s">
        <v>0</v>
      </c>
      <c r="D6795" s="23" t="s">
        <v>0</v>
      </c>
      <c r="E6795" s="21" t="s">
        <v>0</v>
      </c>
      <c r="F6795" s="21" t="s">
        <v>0</v>
      </c>
      <c r="G6795" s="150" t="s">
        <v>0</v>
      </c>
      <c r="H6795" s="21" t="s">
        <v>0</v>
      </c>
      <c r="I6795" s="22"/>
      <c r="J6795" s="22"/>
      <c r="K6795" s="22"/>
      <c r="L6795" s="22" t="s">
        <v>0</v>
      </c>
      <c r="M6795" s="22" t="s">
        <v>0</v>
      </c>
      <c r="N6795" s="22" t="s">
        <v>0</v>
      </c>
      <c r="O6795" s="22" t="s">
        <v>0</v>
      </c>
      <c r="P6795" s="22" t="s">
        <v>0</v>
      </c>
      <c r="Q6795" s="22"/>
      <c r="R6795" s="22"/>
      <c r="S6795" s="22"/>
      <c r="T6795" s="22" t="s">
        <v>0</v>
      </c>
      <c r="U6795" s="22" t="s">
        <v>0</v>
      </c>
      <c r="V6795" s="22" t="s">
        <v>0</v>
      </c>
      <c r="W6795" s="22" t="s">
        <v>0</v>
      </c>
      <c r="X6795" s="22" t="s">
        <v>0</v>
      </c>
      <c r="Y6795" s="209"/>
    </row>
    <row r="6796" spans="1:25" ht="41.4" thickBot="1">
      <c r="A6796" s="24" t="s">
        <v>123</v>
      </c>
      <c r="B6796" s="24" t="s">
        <v>124</v>
      </c>
      <c r="C6796" s="24" t="s">
        <v>125</v>
      </c>
      <c r="D6796" s="25" t="s">
        <v>0</v>
      </c>
      <c r="E6796" s="24" t="s">
        <v>126</v>
      </c>
      <c r="F6796" s="24" t="s">
        <v>127</v>
      </c>
      <c r="G6796" s="151" t="s">
        <v>128</v>
      </c>
      <c r="H6796" s="24" t="s">
        <v>1</v>
      </c>
      <c r="I6796" s="1" t="s">
        <v>3093</v>
      </c>
      <c r="J6796" s="1" t="s">
        <v>3130</v>
      </c>
      <c r="K6796" s="1" t="s">
        <v>3</v>
      </c>
      <c r="L6796" s="1" t="s">
        <v>4</v>
      </c>
      <c r="M6796" s="1" t="s">
        <v>5</v>
      </c>
      <c r="N6796" s="1" t="s">
        <v>6</v>
      </c>
      <c r="O6796" s="1" t="s">
        <v>7</v>
      </c>
      <c r="P6796" s="1" t="s">
        <v>8</v>
      </c>
      <c r="Q6796" s="1" t="s">
        <v>3344</v>
      </c>
      <c r="R6796" s="1" t="s">
        <v>3427</v>
      </c>
      <c r="S6796" s="1" t="s">
        <v>3447</v>
      </c>
      <c r="T6796" s="1" t="s">
        <v>3448</v>
      </c>
      <c r="U6796" s="1" t="s">
        <v>3452</v>
      </c>
      <c r="V6796" s="1" t="s">
        <v>3449</v>
      </c>
      <c r="W6796" s="1" t="s">
        <v>3450</v>
      </c>
      <c r="X6796" s="1" t="s">
        <v>3451</v>
      </c>
      <c r="Y6796" s="216" t="s">
        <v>3385</v>
      </c>
    </row>
    <row r="6797" spans="1:25">
      <c r="A6797" s="26" t="s">
        <v>0</v>
      </c>
      <c r="B6797" s="26" t="s">
        <v>0</v>
      </c>
      <c r="C6797" s="26" t="s">
        <v>0</v>
      </c>
      <c r="D6797" s="27" t="s">
        <v>0</v>
      </c>
      <c r="E6797" s="27" t="s">
        <v>0</v>
      </c>
      <c r="F6797" s="28" t="s">
        <v>0</v>
      </c>
      <c r="G6797" s="152" t="s">
        <v>0</v>
      </c>
      <c r="H6797" s="29" t="s">
        <v>0</v>
      </c>
      <c r="I6797" s="45">
        <v>1</v>
      </c>
      <c r="J6797" s="45">
        <v>3</v>
      </c>
      <c r="K6797" s="45" t="s">
        <v>9</v>
      </c>
      <c r="L6797" s="45">
        <v>5</v>
      </c>
      <c r="M6797" s="45">
        <v>6</v>
      </c>
      <c r="N6797" s="45">
        <v>7</v>
      </c>
      <c r="O6797" s="45">
        <v>8</v>
      </c>
      <c r="P6797" s="45">
        <v>9</v>
      </c>
      <c r="Q6797" s="45">
        <v>1</v>
      </c>
      <c r="R6797" s="45">
        <v>2</v>
      </c>
      <c r="S6797" s="45">
        <v>3</v>
      </c>
      <c r="T6797" s="45" t="s">
        <v>3453</v>
      </c>
      <c r="U6797" s="45">
        <v>5</v>
      </c>
      <c r="V6797" s="45">
        <v>6</v>
      </c>
      <c r="W6797" s="45">
        <v>7</v>
      </c>
      <c r="X6797" s="45" t="s">
        <v>3454</v>
      </c>
      <c r="Y6797" s="276">
        <v>9</v>
      </c>
    </row>
    <row r="6798" spans="1:25" s="113" customFormat="1">
      <c r="A6798" s="133" t="s">
        <v>2210</v>
      </c>
      <c r="B6798" s="133" t="s">
        <v>172</v>
      </c>
      <c r="C6798" s="109" t="s">
        <v>130</v>
      </c>
      <c r="D6798" s="109" t="s">
        <v>2246</v>
      </c>
      <c r="E6798" s="98" t="s">
        <v>0</v>
      </c>
      <c r="F6798" s="98" t="s">
        <v>0</v>
      </c>
      <c r="G6798" s="153" t="s">
        <v>0</v>
      </c>
      <c r="H6798" s="98" t="s">
        <v>2247</v>
      </c>
      <c r="I6798" s="110"/>
      <c r="J6798" s="110"/>
      <c r="K6798" s="110"/>
      <c r="L6798" s="110" t="s">
        <v>0</v>
      </c>
      <c r="M6798" s="110" t="s">
        <v>0</v>
      </c>
      <c r="N6798" s="110" t="s">
        <v>0</v>
      </c>
      <c r="O6798" s="110" t="s">
        <v>0</v>
      </c>
      <c r="P6798" s="110" t="s">
        <v>0</v>
      </c>
      <c r="Q6798" s="110"/>
      <c r="R6798" s="110"/>
      <c r="S6798" s="110"/>
      <c r="T6798" s="110" t="s">
        <v>0</v>
      </c>
      <c r="U6798" s="110" t="s">
        <v>0</v>
      </c>
      <c r="V6798" s="110" t="s">
        <v>0</v>
      </c>
      <c r="W6798" s="110" t="s">
        <v>0</v>
      </c>
      <c r="X6798" s="110" t="s">
        <v>0</v>
      </c>
      <c r="Y6798" s="217"/>
    </row>
    <row r="6799" spans="1:25" ht="20.399999999999999">
      <c r="A6799" s="20" t="s">
        <v>0</v>
      </c>
      <c r="B6799" s="20" t="s">
        <v>0</v>
      </c>
      <c r="C6799" s="20" t="s">
        <v>0</v>
      </c>
      <c r="D6799" s="21" t="s">
        <v>0</v>
      </c>
      <c r="E6799" s="21" t="s">
        <v>0</v>
      </c>
      <c r="F6799" s="21" t="s">
        <v>0</v>
      </c>
      <c r="G6799" s="150" t="s">
        <v>0</v>
      </c>
      <c r="H6799" s="30" t="s">
        <v>33</v>
      </c>
      <c r="I6799" s="31">
        <f t="shared" si="4729"/>
        <v>4841804</v>
      </c>
      <c r="J6799" s="31">
        <f t="shared" ref="J6799:P6799" si="4734">SUM(J6800,J6808,J6810)</f>
        <v>4841804</v>
      </c>
      <c r="K6799" s="31">
        <f t="shared" si="4731"/>
        <v>0</v>
      </c>
      <c r="L6799" s="31">
        <f t="shared" si="4734"/>
        <v>0</v>
      </c>
      <c r="M6799" s="31">
        <f t="shared" si="4734"/>
        <v>0</v>
      </c>
      <c r="N6799" s="31">
        <f t="shared" si="4734"/>
        <v>0</v>
      </c>
      <c r="O6799" s="31">
        <f t="shared" si="4734"/>
        <v>0</v>
      </c>
      <c r="P6799" s="31">
        <f t="shared" si="4734"/>
        <v>0</v>
      </c>
      <c r="Q6799" s="31">
        <f>SUM(Q6800,Q6808,Q6810)</f>
        <v>5785959</v>
      </c>
      <c r="R6799" s="31">
        <f>SUM(R6800,R6808,R6810)</f>
        <v>5731629</v>
      </c>
      <c r="S6799" s="31">
        <f>SUM(S6800,S6808,S6810)</f>
        <v>4408878</v>
      </c>
      <c r="T6799" s="31">
        <f t="shared" ref="T6799:X6799" si="4735">SUM(T6800,T6808,T6810)</f>
        <v>1322751</v>
      </c>
      <c r="U6799" s="31">
        <f t="shared" si="4735"/>
        <v>486845</v>
      </c>
      <c r="V6799" s="31">
        <f t="shared" si="4735"/>
        <v>446988</v>
      </c>
      <c r="W6799" s="31">
        <f t="shared" si="4735"/>
        <v>388918</v>
      </c>
      <c r="X6799" s="31">
        <f t="shared" si="4735"/>
        <v>5731629</v>
      </c>
      <c r="Y6799" s="220">
        <f t="shared" ref="Y6799:Y6832" si="4736">IF(R6799=0,0,(X6799/R6799)*100)</f>
        <v>100</v>
      </c>
    </row>
    <row r="6800" spans="1:25">
      <c r="A6800" s="23" t="s">
        <v>2210</v>
      </c>
      <c r="B6800" s="23" t="s">
        <v>172</v>
      </c>
      <c r="C6800" s="23" t="s">
        <v>130</v>
      </c>
      <c r="D6800" s="23" t="s">
        <v>2246</v>
      </c>
      <c r="E6800" s="21" t="s">
        <v>132</v>
      </c>
      <c r="F6800" s="21" t="s">
        <v>0</v>
      </c>
      <c r="G6800" s="150" t="s">
        <v>0</v>
      </c>
      <c r="H6800" s="21" t="s">
        <v>11</v>
      </c>
      <c r="I6800" s="66">
        <f t="shared" si="4729"/>
        <v>4001142</v>
      </c>
      <c r="J6800" s="66">
        <f t="shared" ref="J6800:P6800" si="4737">SUM(J6801,J6802)</f>
        <v>4001142</v>
      </c>
      <c r="K6800" s="66">
        <f t="shared" si="4731"/>
        <v>0</v>
      </c>
      <c r="L6800" s="66">
        <f t="shared" si="4737"/>
        <v>0</v>
      </c>
      <c r="M6800" s="66">
        <f t="shared" si="4737"/>
        <v>0</v>
      </c>
      <c r="N6800" s="66">
        <f t="shared" si="4737"/>
        <v>0</v>
      </c>
      <c r="O6800" s="66">
        <f t="shared" si="4737"/>
        <v>0</v>
      </c>
      <c r="P6800" s="66">
        <f t="shared" si="4737"/>
        <v>0</v>
      </c>
      <c r="Q6800" s="66">
        <f>SUM(Q6801,Q6802)</f>
        <v>4760359</v>
      </c>
      <c r="R6800" s="66">
        <f>SUM(R6801,R6802)</f>
        <v>4760359</v>
      </c>
      <c r="S6800" s="66">
        <f>SUM(S6801,S6802)</f>
        <v>3592039</v>
      </c>
      <c r="T6800" s="66">
        <f t="shared" ref="T6800:X6800" si="4738">SUM(T6801,T6802)</f>
        <v>1168320</v>
      </c>
      <c r="U6800" s="66">
        <f t="shared" si="4738"/>
        <v>420800</v>
      </c>
      <c r="V6800" s="66">
        <f t="shared" si="4738"/>
        <v>393910</v>
      </c>
      <c r="W6800" s="66">
        <f t="shared" si="4738"/>
        <v>353610</v>
      </c>
      <c r="X6800" s="66">
        <f t="shared" si="4738"/>
        <v>4760359</v>
      </c>
      <c r="Y6800" s="208">
        <f t="shared" si="4736"/>
        <v>100</v>
      </c>
    </row>
    <row r="6801" spans="1:25">
      <c r="A6801" s="23" t="s">
        <v>2210</v>
      </c>
      <c r="B6801" s="23" t="s">
        <v>172</v>
      </c>
      <c r="C6801" s="23" t="s">
        <v>130</v>
      </c>
      <c r="D6801" s="23" t="s">
        <v>2246</v>
      </c>
      <c r="E6801" s="22">
        <v>6111</v>
      </c>
      <c r="F6801" s="23"/>
      <c r="G6801" s="128">
        <v>107</v>
      </c>
      <c r="H6801" s="32" t="s">
        <v>12</v>
      </c>
      <c r="I6801" s="44">
        <f t="shared" si="4729"/>
        <v>3422206</v>
      </c>
      <c r="J6801" s="44">
        <v>3422206</v>
      </c>
      <c r="K6801" s="44">
        <f t="shared" si="4731"/>
        <v>0</v>
      </c>
      <c r="L6801" s="44">
        <v>0</v>
      </c>
      <c r="M6801" s="44">
        <v>0</v>
      </c>
      <c r="N6801" s="44">
        <v>0</v>
      </c>
      <c r="O6801" s="44">
        <v>0</v>
      </c>
      <c r="P6801" s="44">
        <v>0</v>
      </c>
      <c r="Q6801" s="44">
        <v>4181423</v>
      </c>
      <c r="R6801" s="44">
        <v>4181423</v>
      </c>
      <c r="S6801" s="44">
        <v>3117433</v>
      </c>
      <c r="T6801" s="44">
        <f t="shared" ref="T6801:T6831" si="4739">U6801+V6801+W6801</f>
        <v>1063990</v>
      </c>
      <c r="U6801" s="44">
        <v>355800</v>
      </c>
      <c r="V6801" s="44">
        <v>355800</v>
      </c>
      <c r="W6801" s="44">
        <v>352390</v>
      </c>
      <c r="X6801" s="44">
        <f t="shared" ref="X6801:X6831" si="4740">S6801+T6801</f>
        <v>4181423</v>
      </c>
      <c r="Y6801" s="209">
        <f t="shared" si="4736"/>
        <v>100</v>
      </c>
    </row>
    <row r="6802" spans="1:25">
      <c r="A6802" s="20" t="s">
        <v>2210</v>
      </c>
      <c r="B6802" s="20" t="s">
        <v>172</v>
      </c>
      <c r="C6802" s="20" t="s">
        <v>130</v>
      </c>
      <c r="D6802" s="20" t="s">
        <v>2246</v>
      </c>
      <c r="E6802" s="20" t="s">
        <v>134</v>
      </c>
      <c r="F6802" s="23" t="s">
        <v>0</v>
      </c>
      <c r="G6802" s="154" t="s">
        <v>0</v>
      </c>
      <c r="H6802" s="21" t="s">
        <v>13</v>
      </c>
      <c r="I6802" s="66">
        <f t="shared" si="4729"/>
        <v>578936</v>
      </c>
      <c r="J6802" s="66">
        <f t="shared" ref="J6802:P6802" si="4741">SUM(J6803:J6807)</f>
        <v>578936</v>
      </c>
      <c r="K6802" s="66">
        <f t="shared" si="4731"/>
        <v>0</v>
      </c>
      <c r="L6802" s="66">
        <f t="shared" si="4741"/>
        <v>0</v>
      </c>
      <c r="M6802" s="66">
        <f t="shared" si="4741"/>
        <v>0</v>
      </c>
      <c r="N6802" s="66">
        <f t="shared" si="4741"/>
        <v>0</v>
      </c>
      <c r="O6802" s="66">
        <f t="shared" si="4741"/>
        <v>0</v>
      </c>
      <c r="P6802" s="66">
        <f t="shared" si="4741"/>
        <v>0</v>
      </c>
      <c r="Q6802" s="66">
        <f>SUM(Q6803:Q6807)</f>
        <v>578936</v>
      </c>
      <c r="R6802" s="66">
        <f>SUM(R6803:R6807)</f>
        <v>578936</v>
      </c>
      <c r="S6802" s="66">
        <f>SUM(S6803:S6807)</f>
        <v>474606</v>
      </c>
      <c r="T6802" s="66">
        <f t="shared" ref="T6802:X6802" si="4742">SUM(T6803:T6807)</f>
        <v>104330</v>
      </c>
      <c r="U6802" s="66">
        <f t="shared" si="4742"/>
        <v>65000</v>
      </c>
      <c r="V6802" s="66">
        <f t="shared" si="4742"/>
        <v>38110</v>
      </c>
      <c r="W6802" s="66">
        <f t="shared" si="4742"/>
        <v>1220</v>
      </c>
      <c r="X6802" s="66">
        <f t="shared" si="4742"/>
        <v>578936</v>
      </c>
      <c r="Y6802" s="208">
        <f t="shared" si="4736"/>
        <v>100</v>
      </c>
    </row>
    <row r="6803" spans="1:25">
      <c r="A6803" s="23" t="s">
        <v>2210</v>
      </c>
      <c r="B6803" s="23" t="s">
        <v>172</v>
      </c>
      <c r="C6803" s="23" t="s">
        <v>130</v>
      </c>
      <c r="D6803" s="23" t="s">
        <v>2246</v>
      </c>
      <c r="E6803" s="22">
        <v>6112</v>
      </c>
      <c r="F6803" s="23" t="s">
        <v>2248</v>
      </c>
      <c r="G6803" s="128">
        <v>107</v>
      </c>
      <c r="H6803" s="32" t="s">
        <v>16</v>
      </c>
      <c r="I6803" s="44">
        <f t="shared" si="4729"/>
        <v>119984</v>
      </c>
      <c r="J6803" s="44">
        <v>119984</v>
      </c>
      <c r="K6803" s="44">
        <f t="shared" si="4731"/>
        <v>0</v>
      </c>
      <c r="L6803" s="44">
        <v>0</v>
      </c>
      <c r="M6803" s="44">
        <v>0</v>
      </c>
      <c r="N6803" s="44">
        <v>0</v>
      </c>
      <c r="O6803" s="44">
        <v>0</v>
      </c>
      <c r="P6803" s="44">
        <v>0</v>
      </c>
      <c r="Q6803" s="44">
        <v>110084</v>
      </c>
      <c r="R6803" s="44">
        <v>110084</v>
      </c>
      <c r="S6803" s="44">
        <v>88864</v>
      </c>
      <c r="T6803" s="44">
        <f t="shared" si="4739"/>
        <v>21220</v>
      </c>
      <c r="U6803" s="44">
        <v>10000</v>
      </c>
      <c r="V6803" s="44">
        <v>10000</v>
      </c>
      <c r="W6803" s="44">
        <v>1220</v>
      </c>
      <c r="X6803" s="44">
        <f t="shared" si="4740"/>
        <v>110084</v>
      </c>
      <c r="Y6803" s="209">
        <f t="shared" si="4736"/>
        <v>100</v>
      </c>
    </row>
    <row r="6804" spans="1:25">
      <c r="A6804" s="23" t="s">
        <v>2210</v>
      </c>
      <c r="B6804" s="23" t="s">
        <v>172</v>
      </c>
      <c r="C6804" s="23" t="s">
        <v>130</v>
      </c>
      <c r="D6804" s="23" t="s">
        <v>2246</v>
      </c>
      <c r="E6804" s="22">
        <v>6112</v>
      </c>
      <c r="F6804" s="23" t="s">
        <v>2249</v>
      </c>
      <c r="G6804" s="128">
        <v>107</v>
      </c>
      <c r="H6804" s="32" t="s">
        <v>19</v>
      </c>
      <c r="I6804" s="44">
        <f t="shared" si="4729"/>
        <v>292416</v>
      </c>
      <c r="J6804" s="44">
        <v>292416</v>
      </c>
      <c r="K6804" s="44">
        <f t="shared" si="4731"/>
        <v>0</v>
      </c>
      <c r="L6804" s="44">
        <v>0</v>
      </c>
      <c r="M6804" s="44">
        <v>0</v>
      </c>
      <c r="N6804" s="44">
        <v>0</v>
      </c>
      <c r="O6804" s="44">
        <v>0</v>
      </c>
      <c r="P6804" s="44">
        <v>0</v>
      </c>
      <c r="Q6804" s="44">
        <v>292416</v>
      </c>
      <c r="R6804" s="44">
        <v>292416</v>
      </c>
      <c r="S6804" s="44">
        <v>256906</v>
      </c>
      <c r="T6804" s="44">
        <f t="shared" si="4739"/>
        <v>35510</v>
      </c>
      <c r="U6804" s="44">
        <v>30000</v>
      </c>
      <c r="V6804" s="44">
        <v>5510</v>
      </c>
      <c r="W6804" s="44"/>
      <c r="X6804" s="44">
        <f t="shared" si="4740"/>
        <v>292416</v>
      </c>
      <c r="Y6804" s="209">
        <f t="shared" si="4736"/>
        <v>100</v>
      </c>
    </row>
    <row r="6805" spans="1:25">
      <c r="A6805" s="23" t="s">
        <v>2210</v>
      </c>
      <c r="B6805" s="23" t="s">
        <v>172</v>
      </c>
      <c r="C6805" s="23" t="s">
        <v>130</v>
      </c>
      <c r="D6805" s="23" t="s">
        <v>2246</v>
      </c>
      <c r="E6805" s="22">
        <v>6112</v>
      </c>
      <c r="F6805" s="23" t="s">
        <v>2250</v>
      </c>
      <c r="G6805" s="128">
        <v>107</v>
      </c>
      <c r="H6805" s="32" t="s">
        <v>17</v>
      </c>
      <c r="I6805" s="44">
        <f t="shared" si="4729"/>
        <v>72936</v>
      </c>
      <c r="J6805" s="44">
        <v>72936</v>
      </c>
      <c r="K6805" s="44">
        <f t="shared" si="4731"/>
        <v>0</v>
      </c>
      <c r="L6805" s="44">
        <v>0</v>
      </c>
      <c r="M6805" s="44">
        <v>0</v>
      </c>
      <c r="N6805" s="44">
        <v>0</v>
      </c>
      <c r="O6805" s="44">
        <v>0</v>
      </c>
      <c r="P6805" s="44">
        <v>0</v>
      </c>
      <c r="Q6805" s="44">
        <v>82836</v>
      </c>
      <c r="R6805" s="44">
        <v>82836</v>
      </c>
      <c r="S6805" s="44">
        <v>82836</v>
      </c>
      <c r="T6805" s="44">
        <f t="shared" si="4739"/>
        <v>0</v>
      </c>
      <c r="U6805" s="44"/>
      <c r="V6805" s="44"/>
      <c r="W6805" s="44"/>
      <c r="X6805" s="44">
        <f t="shared" si="4740"/>
        <v>82836</v>
      </c>
      <c r="Y6805" s="209">
        <f t="shared" si="4736"/>
        <v>100</v>
      </c>
    </row>
    <row r="6806" spans="1:25">
      <c r="A6806" s="23" t="s">
        <v>2210</v>
      </c>
      <c r="B6806" s="23" t="s">
        <v>172</v>
      </c>
      <c r="C6806" s="23" t="s">
        <v>130</v>
      </c>
      <c r="D6806" s="23" t="s">
        <v>2246</v>
      </c>
      <c r="E6806" s="22">
        <v>6112</v>
      </c>
      <c r="F6806" s="23" t="s">
        <v>2251</v>
      </c>
      <c r="G6806" s="128">
        <v>107</v>
      </c>
      <c r="H6806" s="32" t="s">
        <v>15</v>
      </c>
      <c r="I6806" s="44">
        <f t="shared" si="4729"/>
        <v>36000</v>
      </c>
      <c r="J6806" s="44">
        <v>36000</v>
      </c>
      <c r="K6806" s="44">
        <f t="shared" si="4731"/>
        <v>0</v>
      </c>
      <c r="L6806" s="44">
        <v>0</v>
      </c>
      <c r="M6806" s="44">
        <v>0</v>
      </c>
      <c r="N6806" s="44">
        <v>0</v>
      </c>
      <c r="O6806" s="44">
        <v>0</v>
      </c>
      <c r="P6806" s="44">
        <v>0</v>
      </c>
      <c r="Q6806" s="44">
        <v>36000</v>
      </c>
      <c r="R6806" s="44">
        <v>36000</v>
      </c>
      <c r="S6806" s="44">
        <v>6000</v>
      </c>
      <c r="T6806" s="44">
        <f t="shared" si="4739"/>
        <v>30000</v>
      </c>
      <c r="U6806" s="44">
        <v>15000</v>
      </c>
      <c r="V6806" s="44">
        <v>15000</v>
      </c>
      <c r="W6806" s="44"/>
      <c r="X6806" s="44">
        <f t="shared" si="4740"/>
        <v>36000</v>
      </c>
      <c r="Y6806" s="209">
        <f t="shared" si="4736"/>
        <v>100</v>
      </c>
    </row>
    <row r="6807" spans="1:25">
      <c r="A6807" s="23" t="s">
        <v>2210</v>
      </c>
      <c r="B6807" s="23" t="s">
        <v>172</v>
      </c>
      <c r="C6807" s="23" t="s">
        <v>130</v>
      </c>
      <c r="D6807" s="23" t="s">
        <v>2246</v>
      </c>
      <c r="E6807" s="22">
        <v>6112</v>
      </c>
      <c r="F6807" s="23" t="s">
        <v>2252</v>
      </c>
      <c r="G6807" s="128">
        <v>107</v>
      </c>
      <c r="H6807" s="32" t="s">
        <v>18</v>
      </c>
      <c r="I6807" s="44">
        <f t="shared" si="4729"/>
        <v>57600</v>
      </c>
      <c r="J6807" s="44">
        <v>57600</v>
      </c>
      <c r="K6807" s="44">
        <f t="shared" si="4731"/>
        <v>0</v>
      </c>
      <c r="L6807" s="44">
        <v>0</v>
      </c>
      <c r="M6807" s="44">
        <v>0</v>
      </c>
      <c r="N6807" s="44">
        <v>0</v>
      </c>
      <c r="O6807" s="44">
        <v>0</v>
      </c>
      <c r="P6807" s="44">
        <v>0</v>
      </c>
      <c r="Q6807" s="44">
        <v>57600</v>
      </c>
      <c r="R6807" s="44">
        <v>57600</v>
      </c>
      <c r="S6807" s="44">
        <v>40000</v>
      </c>
      <c r="T6807" s="44">
        <f t="shared" si="4739"/>
        <v>17600</v>
      </c>
      <c r="U6807" s="44">
        <v>10000</v>
      </c>
      <c r="V6807" s="44">
        <v>7600</v>
      </c>
      <c r="W6807" s="44"/>
      <c r="X6807" s="44">
        <f t="shared" si="4740"/>
        <v>57600</v>
      </c>
      <c r="Y6807" s="209">
        <f t="shared" si="4736"/>
        <v>100</v>
      </c>
    </row>
    <row r="6808" spans="1:25">
      <c r="A6808" s="23" t="s">
        <v>2210</v>
      </c>
      <c r="B6808" s="23" t="s">
        <v>172</v>
      </c>
      <c r="C6808" s="23" t="s">
        <v>130</v>
      </c>
      <c r="D6808" s="23" t="s">
        <v>2246</v>
      </c>
      <c r="E6808" s="21" t="s">
        <v>139</v>
      </c>
      <c r="F6808" s="21" t="s">
        <v>0</v>
      </c>
      <c r="G6808" s="150" t="s">
        <v>0</v>
      </c>
      <c r="H6808" s="21" t="s">
        <v>21</v>
      </c>
      <c r="I6808" s="66">
        <f t="shared" si="4729"/>
        <v>354082</v>
      </c>
      <c r="J6808" s="66">
        <f t="shared" ref="J6808:X6808" si="4743">SUM(J6809)</f>
        <v>354082</v>
      </c>
      <c r="K6808" s="66">
        <f t="shared" si="4731"/>
        <v>0</v>
      </c>
      <c r="L6808" s="66">
        <f t="shared" si="4743"/>
        <v>0</v>
      </c>
      <c r="M6808" s="66">
        <f t="shared" si="4743"/>
        <v>0</v>
      </c>
      <c r="N6808" s="66">
        <f t="shared" si="4743"/>
        <v>0</v>
      </c>
      <c r="O6808" s="66">
        <f t="shared" si="4743"/>
        <v>0</v>
      </c>
      <c r="P6808" s="66">
        <f t="shared" si="4743"/>
        <v>0</v>
      </c>
      <c r="Q6808" s="66">
        <f t="shared" si="4743"/>
        <v>412800</v>
      </c>
      <c r="R6808" s="66">
        <f t="shared" si="4743"/>
        <v>412800</v>
      </c>
      <c r="S6808" s="66">
        <f t="shared" si="4743"/>
        <v>311406</v>
      </c>
      <c r="T6808" s="66">
        <f t="shared" si="4743"/>
        <v>101394</v>
      </c>
      <c r="U6808" s="66">
        <f t="shared" si="4743"/>
        <v>33798</v>
      </c>
      <c r="V6808" s="66">
        <f t="shared" si="4743"/>
        <v>33798</v>
      </c>
      <c r="W6808" s="66">
        <f t="shared" si="4743"/>
        <v>33798</v>
      </c>
      <c r="X6808" s="66">
        <f t="shared" si="4743"/>
        <v>412800</v>
      </c>
      <c r="Y6808" s="208">
        <f t="shared" si="4736"/>
        <v>100</v>
      </c>
    </row>
    <row r="6809" spans="1:25">
      <c r="A6809" s="23" t="s">
        <v>2210</v>
      </c>
      <c r="B6809" s="23" t="s">
        <v>172</v>
      </c>
      <c r="C6809" s="23" t="s">
        <v>130</v>
      </c>
      <c r="D6809" s="23" t="s">
        <v>2246</v>
      </c>
      <c r="E6809" s="22">
        <v>6121</v>
      </c>
      <c r="F6809" s="23"/>
      <c r="G6809" s="128">
        <v>107</v>
      </c>
      <c r="H6809" s="32" t="s">
        <v>22</v>
      </c>
      <c r="I6809" s="44">
        <f t="shared" si="4729"/>
        <v>354082</v>
      </c>
      <c r="J6809" s="44">
        <v>354082</v>
      </c>
      <c r="K6809" s="44">
        <f t="shared" si="4731"/>
        <v>0</v>
      </c>
      <c r="L6809" s="44">
        <v>0</v>
      </c>
      <c r="M6809" s="44">
        <v>0</v>
      </c>
      <c r="N6809" s="44">
        <v>0</v>
      </c>
      <c r="O6809" s="44">
        <v>0</v>
      </c>
      <c r="P6809" s="44">
        <v>0</v>
      </c>
      <c r="Q6809" s="44">
        <v>412800</v>
      </c>
      <c r="R6809" s="44">
        <v>412800</v>
      </c>
      <c r="S6809" s="44">
        <v>311406</v>
      </c>
      <c r="T6809" s="44">
        <f t="shared" si="4739"/>
        <v>101394</v>
      </c>
      <c r="U6809" s="44">
        <v>33798</v>
      </c>
      <c r="V6809" s="44">
        <v>33798</v>
      </c>
      <c r="W6809" s="44">
        <v>33798</v>
      </c>
      <c r="X6809" s="44">
        <f t="shared" si="4740"/>
        <v>412800</v>
      </c>
      <c r="Y6809" s="209">
        <f t="shared" si="4736"/>
        <v>100</v>
      </c>
    </row>
    <row r="6810" spans="1:25">
      <c r="A6810" s="23" t="s">
        <v>2210</v>
      </c>
      <c r="B6810" s="23" t="s">
        <v>172</v>
      </c>
      <c r="C6810" s="23" t="s">
        <v>130</v>
      </c>
      <c r="D6810" s="23" t="s">
        <v>2246</v>
      </c>
      <c r="E6810" s="21" t="s">
        <v>141</v>
      </c>
      <c r="F6810" s="21" t="s">
        <v>0</v>
      </c>
      <c r="G6810" s="150" t="s">
        <v>0</v>
      </c>
      <c r="H6810" s="21" t="s">
        <v>23</v>
      </c>
      <c r="I6810" s="66">
        <f t="shared" si="4729"/>
        <v>486580</v>
      </c>
      <c r="J6810" s="66">
        <f t="shared" ref="J6810:P6810" si="4744">SUM(J6811:J6819)</f>
        <v>486580</v>
      </c>
      <c r="K6810" s="66">
        <f t="shared" si="4731"/>
        <v>0</v>
      </c>
      <c r="L6810" s="66">
        <f t="shared" si="4744"/>
        <v>0</v>
      </c>
      <c r="M6810" s="66">
        <f t="shared" si="4744"/>
        <v>0</v>
      </c>
      <c r="N6810" s="66">
        <f t="shared" si="4744"/>
        <v>0</v>
      </c>
      <c r="O6810" s="66">
        <f t="shared" si="4744"/>
        <v>0</v>
      </c>
      <c r="P6810" s="66">
        <f t="shared" si="4744"/>
        <v>0</v>
      </c>
      <c r="Q6810" s="66">
        <f>SUM(Q6811:Q6819)</f>
        <v>612800</v>
      </c>
      <c r="R6810" s="66">
        <f>SUM(R6811:R6819)</f>
        <v>558470</v>
      </c>
      <c r="S6810" s="66">
        <f>SUM(S6811:S6819)</f>
        <v>505433</v>
      </c>
      <c r="T6810" s="66">
        <f t="shared" ref="T6810:X6810" si="4745">SUM(T6811:T6819)</f>
        <v>53037</v>
      </c>
      <c r="U6810" s="66">
        <f t="shared" si="4745"/>
        <v>32247</v>
      </c>
      <c r="V6810" s="66">
        <f t="shared" si="4745"/>
        <v>19280</v>
      </c>
      <c r="W6810" s="66">
        <f t="shared" si="4745"/>
        <v>1510</v>
      </c>
      <c r="X6810" s="66">
        <f t="shared" si="4745"/>
        <v>558470</v>
      </c>
      <c r="Y6810" s="208">
        <f t="shared" si="4736"/>
        <v>100</v>
      </c>
    </row>
    <row r="6811" spans="1:25">
      <c r="A6811" s="23" t="s">
        <v>2210</v>
      </c>
      <c r="B6811" s="23" t="s">
        <v>172</v>
      </c>
      <c r="C6811" s="23" t="s">
        <v>130</v>
      </c>
      <c r="D6811" s="23" t="s">
        <v>2246</v>
      </c>
      <c r="E6811" s="22">
        <v>6131</v>
      </c>
      <c r="F6811" s="23"/>
      <c r="G6811" s="128">
        <v>107</v>
      </c>
      <c r="H6811" s="32" t="s">
        <v>24</v>
      </c>
      <c r="I6811" s="44">
        <f t="shared" si="4729"/>
        <v>7500</v>
      </c>
      <c r="J6811" s="44">
        <v>7500</v>
      </c>
      <c r="K6811" s="44">
        <f t="shared" si="4731"/>
        <v>0</v>
      </c>
      <c r="L6811" s="44">
        <v>0</v>
      </c>
      <c r="M6811" s="44">
        <v>0</v>
      </c>
      <c r="N6811" s="44">
        <v>0</v>
      </c>
      <c r="O6811" s="44">
        <v>0</v>
      </c>
      <c r="P6811" s="44">
        <v>0</v>
      </c>
      <c r="Q6811" s="44">
        <v>7500</v>
      </c>
      <c r="R6811" s="44">
        <v>7500</v>
      </c>
      <c r="S6811" s="44">
        <v>6000</v>
      </c>
      <c r="T6811" s="44">
        <f t="shared" si="4739"/>
        <v>1500</v>
      </c>
      <c r="U6811" s="44">
        <v>500</v>
      </c>
      <c r="V6811" s="44">
        <v>500</v>
      </c>
      <c r="W6811" s="44">
        <v>500</v>
      </c>
      <c r="X6811" s="44">
        <f t="shared" si="4740"/>
        <v>7500</v>
      </c>
      <c r="Y6811" s="209">
        <f t="shared" si="4736"/>
        <v>100</v>
      </c>
    </row>
    <row r="6812" spans="1:25">
      <c r="A6812" s="23" t="s">
        <v>2210</v>
      </c>
      <c r="B6812" s="23" t="s">
        <v>172</v>
      </c>
      <c r="C6812" s="23" t="s">
        <v>130</v>
      </c>
      <c r="D6812" s="23" t="s">
        <v>2246</v>
      </c>
      <c r="E6812" s="22">
        <v>6132</v>
      </c>
      <c r="F6812" s="23"/>
      <c r="G6812" s="128">
        <v>107</v>
      </c>
      <c r="H6812" s="32" t="s">
        <v>25</v>
      </c>
      <c r="I6812" s="44">
        <f t="shared" si="4729"/>
        <v>95000</v>
      </c>
      <c r="J6812" s="44">
        <v>95000</v>
      </c>
      <c r="K6812" s="44">
        <f t="shared" si="4731"/>
        <v>0</v>
      </c>
      <c r="L6812" s="44">
        <v>0</v>
      </c>
      <c r="M6812" s="44">
        <v>0</v>
      </c>
      <c r="N6812" s="44">
        <v>0</v>
      </c>
      <c r="O6812" s="44">
        <v>0</v>
      </c>
      <c r="P6812" s="44">
        <v>0</v>
      </c>
      <c r="Q6812" s="44">
        <v>165000</v>
      </c>
      <c r="R6812" s="44">
        <v>165000</v>
      </c>
      <c r="S6812" s="44">
        <v>153000</v>
      </c>
      <c r="T6812" s="44">
        <f t="shared" si="4739"/>
        <v>12000</v>
      </c>
      <c r="U6812" s="44">
        <v>5000</v>
      </c>
      <c r="V6812" s="44">
        <v>7000</v>
      </c>
      <c r="W6812" s="44"/>
      <c r="X6812" s="44">
        <f t="shared" si="4740"/>
        <v>165000</v>
      </c>
      <c r="Y6812" s="209">
        <f t="shared" si="4736"/>
        <v>100</v>
      </c>
    </row>
    <row r="6813" spans="1:25">
      <c r="A6813" s="23" t="s">
        <v>2210</v>
      </c>
      <c r="B6813" s="23" t="s">
        <v>172</v>
      </c>
      <c r="C6813" s="23" t="s">
        <v>130</v>
      </c>
      <c r="D6813" s="23" t="s">
        <v>2246</v>
      </c>
      <c r="E6813" s="22">
        <v>6133</v>
      </c>
      <c r="F6813" s="23"/>
      <c r="G6813" s="128">
        <v>107</v>
      </c>
      <c r="H6813" s="32" t="s">
        <v>26</v>
      </c>
      <c r="I6813" s="44">
        <f t="shared" si="4729"/>
        <v>55000</v>
      </c>
      <c r="J6813" s="44">
        <v>55000</v>
      </c>
      <c r="K6813" s="44">
        <f t="shared" si="4731"/>
        <v>0</v>
      </c>
      <c r="L6813" s="44">
        <v>0</v>
      </c>
      <c r="M6813" s="44">
        <v>0</v>
      </c>
      <c r="N6813" s="44">
        <v>0</v>
      </c>
      <c r="O6813" s="44">
        <v>0</v>
      </c>
      <c r="P6813" s="44">
        <v>0</v>
      </c>
      <c r="Q6813" s="44">
        <v>55000</v>
      </c>
      <c r="R6813" s="44">
        <v>55000</v>
      </c>
      <c r="S6813" s="44">
        <v>49166</v>
      </c>
      <c r="T6813" s="44">
        <f t="shared" si="4739"/>
        <v>5834</v>
      </c>
      <c r="U6813" s="44">
        <v>5834</v>
      </c>
      <c r="V6813" s="44"/>
      <c r="W6813" s="44"/>
      <c r="X6813" s="44">
        <f t="shared" si="4740"/>
        <v>55000</v>
      </c>
      <c r="Y6813" s="209">
        <f t="shared" si="4736"/>
        <v>100</v>
      </c>
    </row>
    <row r="6814" spans="1:25">
      <c r="A6814" s="23" t="s">
        <v>2210</v>
      </c>
      <c r="B6814" s="23" t="s">
        <v>172</v>
      </c>
      <c r="C6814" s="23" t="s">
        <v>130</v>
      </c>
      <c r="D6814" s="23" t="s">
        <v>2246</v>
      </c>
      <c r="E6814" s="22">
        <v>6134</v>
      </c>
      <c r="F6814" s="23"/>
      <c r="G6814" s="128">
        <v>107</v>
      </c>
      <c r="H6814" s="32" t="s">
        <v>27</v>
      </c>
      <c r="I6814" s="44">
        <f t="shared" si="4729"/>
        <v>45000</v>
      </c>
      <c r="J6814" s="44">
        <v>45000</v>
      </c>
      <c r="K6814" s="44">
        <f t="shared" si="4731"/>
        <v>0</v>
      </c>
      <c r="L6814" s="44">
        <v>0</v>
      </c>
      <c r="M6814" s="44">
        <v>0</v>
      </c>
      <c r="N6814" s="44">
        <v>0</v>
      </c>
      <c r="O6814" s="44">
        <v>0</v>
      </c>
      <c r="P6814" s="44">
        <v>0</v>
      </c>
      <c r="Q6814" s="44">
        <v>55000</v>
      </c>
      <c r="R6814" s="44">
        <v>45000</v>
      </c>
      <c r="S6814" s="44">
        <v>45000</v>
      </c>
      <c r="T6814" s="44">
        <f t="shared" si="4739"/>
        <v>0</v>
      </c>
      <c r="U6814" s="44"/>
      <c r="V6814" s="44"/>
      <c r="W6814" s="44"/>
      <c r="X6814" s="44">
        <f t="shared" si="4740"/>
        <v>45000</v>
      </c>
      <c r="Y6814" s="209">
        <f t="shared" si="4736"/>
        <v>100</v>
      </c>
    </row>
    <row r="6815" spans="1:25">
      <c r="A6815" s="23" t="s">
        <v>2210</v>
      </c>
      <c r="B6815" s="23" t="s">
        <v>172</v>
      </c>
      <c r="C6815" s="23" t="s">
        <v>130</v>
      </c>
      <c r="D6815" s="23" t="s">
        <v>2246</v>
      </c>
      <c r="E6815" s="22">
        <v>6135</v>
      </c>
      <c r="F6815" s="23"/>
      <c r="G6815" s="128">
        <v>107</v>
      </c>
      <c r="H6815" s="32" t="s">
        <v>28</v>
      </c>
      <c r="I6815" s="44">
        <f t="shared" si="4729"/>
        <v>20000</v>
      </c>
      <c r="J6815" s="44">
        <v>20000</v>
      </c>
      <c r="K6815" s="44">
        <f t="shared" si="4731"/>
        <v>0</v>
      </c>
      <c r="L6815" s="44">
        <v>0</v>
      </c>
      <c r="M6815" s="44">
        <v>0</v>
      </c>
      <c r="N6815" s="44">
        <v>0</v>
      </c>
      <c r="O6815" s="44">
        <v>0</v>
      </c>
      <c r="P6815" s="44">
        <v>0</v>
      </c>
      <c r="Q6815" s="44">
        <v>20000</v>
      </c>
      <c r="R6815" s="44">
        <v>20000</v>
      </c>
      <c r="S6815" s="44">
        <v>17660</v>
      </c>
      <c r="T6815" s="44">
        <f t="shared" si="4739"/>
        <v>2340</v>
      </c>
      <c r="U6815" s="44">
        <v>2340</v>
      </c>
      <c r="V6815" s="44"/>
      <c r="W6815" s="44"/>
      <c r="X6815" s="44">
        <f t="shared" si="4740"/>
        <v>20000</v>
      </c>
      <c r="Y6815" s="209">
        <f t="shared" si="4736"/>
        <v>100</v>
      </c>
    </row>
    <row r="6816" spans="1:25">
      <c r="A6816" s="23" t="s">
        <v>2210</v>
      </c>
      <c r="B6816" s="23" t="s">
        <v>172</v>
      </c>
      <c r="C6816" s="23" t="s">
        <v>130</v>
      </c>
      <c r="D6816" s="23" t="s">
        <v>2246</v>
      </c>
      <c r="E6816" s="22">
        <v>6136</v>
      </c>
      <c r="F6816" s="23"/>
      <c r="G6816" s="128">
        <v>107</v>
      </c>
      <c r="H6816" s="32" t="s">
        <v>29</v>
      </c>
      <c r="I6816" s="44">
        <f t="shared" si="4729"/>
        <v>13000</v>
      </c>
      <c r="J6816" s="44">
        <v>13000</v>
      </c>
      <c r="K6816" s="44">
        <f t="shared" si="4731"/>
        <v>0</v>
      </c>
      <c r="L6816" s="44">
        <v>0</v>
      </c>
      <c r="M6816" s="44">
        <v>0</v>
      </c>
      <c r="N6816" s="44">
        <v>0</v>
      </c>
      <c r="O6816" s="44">
        <v>0</v>
      </c>
      <c r="P6816" s="44">
        <v>0</v>
      </c>
      <c r="Q6816" s="44">
        <v>13000</v>
      </c>
      <c r="R6816" s="44">
        <v>13000</v>
      </c>
      <c r="S6816" s="44">
        <v>13000</v>
      </c>
      <c r="T6816" s="44">
        <f t="shared" si="4739"/>
        <v>0</v>
      </c>
      <c r="U6816" s="44"/>
      <c r="V6816" s="44"/>
      <c r="W6816" s="44"/>
      <c r="X6816" s="44">
        <f t="shared" si="4740"/>
        <v>13000</v>
      </c>
      <c r="Y6816" s="209">
        <f t="shared" si="4736"/>
        <v>100</v>
      </c>
    </row>
    <row r="6817" spans="1:25">
      <c r="A6817" s="23" t="s">
        <v>2210</v>
      </c>
      <c r="B6817" s="23" t="s">
        <v>172</v>
      </c>
      <c r="C6817" s="23" t="s">
        <v>130</v>
      </c>
      <c r="D6817" s="23" t="s">
        <v>2246</v>
      </c>
      <c r="E6817" s="22">
        <v>6137</v>
      </c>
      <c r="F6817" s="23"/>
      <c r="G6817" s="128">
        <v>107</v>
      </c>
      <c r="H6817" s="32" t="s">
        <v>30</v>
      </c>
      <c r="I6817" s="44">
        <f t="shared" si="4729"/>
        <v>50000</v>
      </c>
      <c r="J6817" s="44">
        <v>50000</v>
      </c>
      <c r="K6817" s="44">
        <f t="shared" si="4731"/>
        <v>0</v>
      </c>
      <c r="L6817" s="44">
        <v>0</v>
      </c>
      <c r="M6817" s="44">
        <v>0</v>
      </c>
      <c r="N6817" s="44">
        <v>0</v>
      </c>
      <c r="O6817" s="44">
        <v>0</v>
      </c>
      <c r="P6817" s="44">
        <v>0</v>
      </c>
      <c r="Q6817" s="44">
        <v>56000</v>
      </c>
      <c r="R6817" s="44">
        <v>50000</v>
      </c>
      <c r="S6817" s="44">
        <v>50000</v>
      </c>
      <c r="T6817" s="44">
        <f t="shared" si="4739"/>
        <v>0</v>
      </c>
      <c r="U6817" s="44"/>
      <c r="V6817" s="44"/>
      <c r="W6817" s="44"/>
      <c r="X6817" s="44">
        <f t="shared" si="4740"/>
        <v>50000</v>
      </c>
      <c r="Y6817" s="209">
        <f t="shared" si="4736"/>
        <v>100</v>
      </c>
    </row>
    <row r="6818" spans="1:25">
      <c r="A6818" s="23" t="s">
        <v>2210</v>
      </c>
      <c r="B6818" s="23" t="s">
        <v>172</v>
      </c>
      <c r="C6818" s="23" t="s">
        <v>130</v>
      </c>
      <c r="D6818" s="23" t="s">
        <v>2246</v>
      </c>
      <c r="E6818" s="22">
        <v>6138</v>
      </c>
      <c r="F6818" s="23"/>
      <c r="G6818" s="128">
        <v>107</v>
      </c>
      <c r="H6818" s="32" t="s">
        <v>31</v>
      </c>
      <c r="I6818" s="44">
        <f t="shared" si="4729"/>
        <v>12010</v>
      </c>
      <c r="J6818" s="44">
        <v>12010</v>
      </c>
      <c r="K6818" s="44">
        <f t="shared" si="4731"/>
        <v>0</v>
      </c>
      <c r="L6818" s="44">
        <v>0</v>
      </c>
      <c r="M6818" s="44">
        <v>0</v>
      </c>
      <c r="N6818" s="44">
        <v>0</v>
      </c>
      <c r="O6818" s="44">
        <v>0</v>
      </c>
      <c r="P6818" s="44">
        <v>0</v>
      </c>
      <c r="Q6818" s="44">
        <v>12010</v>
      </c>
      <c r="R6818" s="44">
        <v>12010</v>
      </c>
      <c r="S6818" s="44">
        <v>7000</v>
      </c>
      <c r="T6818" s="44">
        <f t="shared" si="4739"/>
        <v>5010</v>
      </c>
      <c r="U6818" s="44">
        <v>2000</v>
      </c>
      <c r="V6818" s="44">
        <v>2000</v>
      </c>
      <c r="W6818" s="44">
        <v>1010</v>
      </c>
      <c r="X6818" s="44">
        <f t="shared" si="4740"/>
        <v>12010</v>
      </c>
      <c r="Y6818" s="209">
        <f t="shared" si="4736"/>
        <v>100</v>
      </c>
    </row>
    <row r="6819" spans="1:25">
      <c r="A6819" s="20" t="s">
        <v>2210</v>
      </c>
      <c r="B6819" s="20" t="s">
        <v>172</v>
      </c>
      <c r="C6819" s="20" t="s">
        <v>130</v>
      </c>
      <c r="D6819" s="20" t="s">
        <v>2246</v>
      </c>
      <c r="E6819" s="20" t="s">
        <v>144</v>
      </c>
      <c r="F6819" s="23" t="s">
        <v>0</v>
      </c>
      <c r="G6819" s="154" t="s">
        <v>0</v>
      </c>
      <c r="H6819" s="21" t="s">
        <v>32</v>
      </c>
      <c r="I6819" s="66">
        <f t="shared" si="4729"/>
        <v>189070</v>
      </c>
      <c r="J6819" s="66">
        <f t="shared" ref="J6819:P6819" si="4746">SUM(J6820:J6822)</f>
        <v>189070</v>
      </c>
      <c r="K6819" s="66">
        <f t="shared" si="4731"/>
        <v>0</v>
      </c>
      <c r="L6819" s="66">
        <f t="shared" si="4746"/>
        <v>0</v>
      </c>
      <c r="M6819" s="66">
        <f t="shared" si="4746"/>
        <v>0</v>
      </c>
      <c r="N6819" s="66">
        <f t="shared" si="4746"/>
        <v>0</v>
      </c>
      <c r="O6819" s="66">
        <f t="shared" si="4746"/>
        <v>0</v>
      </c>
      <c r="P6819" s="66">
        <f t="shared" si="4746"/>
        <v>0</v>
      </c>
      <c r="Q6819" s="66">
        <f>SUM(Q6820:Q6822)</f>
        <v>229290</v>
      </c>
      <c r="R6819" s="66">
        <f>SUM(R6820:R6822)</f>
        <v>190960</v>
      </c>
      <c r="S6819" s="66">
        <f>SUM(S6820:S6822)</f>
        <v>164607</v>
      </c>
      <c r="T6819" s="66">
        <f t="shared" ref="T6819:X6819" si="4747">SUM(T6820:T6822)</f>
        <v>26353</v>
      </c>
      <c r="U6819" s="66">
        <f t="shared" si="4747"/>
        <v>16573</v>
      </c>
      <c r="V6819" s="66">
        <f t="shared" si="4747"/>
        <v>9780</v>
      </c>
      <c r="W6819" s="66">
        <f t="shared" si="4747"/>
        <v>0</v>
      </c>
      <c r="X6819" s="66">
        <f t="shared" si="4747"/>
        <v>190960</v>
      </c>
      <c r="Y6819" s="208">
        <f t="shared" si="4736"/>
        <v>100</v>
      </c>
    </row>
    <row r="6820" spans="1:25">
      <c r="A6820" s="23" t="s">
        <v>2210</v>
      </c>
      <c r="B6820" s="23" t="s">
        <v>172</v>
      </c>
      <c r="C6820" s="23" t="s">
        <v>130</v>
      </c>
      <c r="D6820" s="23" t="s">
        <v>2246</v>
      </c>
      <c r="E6820" s="22">
        <v>6139</v>
      </c>
      <c r="F6820" s="23"/>
      <c r="G6820" s="128">
        <v>107</v>
      </c>
      <c r="H6820" s="32" t="s">
        <v>32</v>
      </c>
      <c r="I6820" s="44">
        <f t="shared" si="4729"/>
        <v>179760</v>
      </c>
      <c r="J6820" s="44">
        <v>179760</v>
      </c>
      <c r="K6820" s="44">
        <f t="shared" si="4731"/>
        <v>0</v>
      </c>
      <c r="L6820" s="44">
        <v>0</v>
      </c>
      <c r="M6820" s="44">
        <v>0</v>
      </c>
      <c r="N6820" s="44">
        <v>0</v>
      </c>
      <c r="O6820" s="44">
        <v>0</v>
      </c>
      <c r="P6820" s="44">
        <v>0</v>
      </c>
      <c r="Q6820" s="44">
        <v>218090</v>
      </c>
      <c r="R6820" s="44">
        <v>179760</v>
      </c>
      <c r="S6820" s="44">
        <v>154980</v>
      </c>
      <c r="T6820" s="44">
        <f t="shared" si="4739"/>
        <v>24780</v>
      </c>
      <c r="U6820" s="44">
        <v>15000</v>
      </c>
      <c r="V6820" s="44">
        <v>9780</v>
      </c>
      <c r="W6820" s="44"/>
      <c r="X6820" s="44">
        <f t="shared" si="4740"/>
        <v>179760</v>
      </c>
      <c r="Y6820" s="209">
        <f t="shared" si="4736"/>
        <v>100</v>
      </c>
    </row>
    <row r="6821" spans="1:25">
      <c r="A6821" s="23" t="s">
        <v>2210</v>
      </c>
      <c r="B6821" s="23" t="s">
        <v>172</v>
      </c>
      <c r="C6821" s="23" t="s">
        <v>130</v>
      </c>
      <c r="D6821" s="23" t="s">
        <v>2246</v>
      </c>
      <c r="E6821" s="22">
        <v>6139</v>
      </c>
      <c r="F6821" s="23" t="s">
        <v>2253</v>
      </c>
      <c r="G6821" s="128">
        <v>107</v>
      </c>
      <c r="H6821" s="32" t="s">
        <v>152</v>
      </c>
      <c r="I6821" s="44">
        <f t="shared" si="4729"/>
        <v>9310</v>
      </c>
      <c r="J6821" s="44">
        <v>9310</v>
      </c>
      <c r="K6821" s="44">
        <f t="shared" si="4731"/>
        <v>0</v>
      </c>
      <c r="L6821" s="44">
        <v>0</v>
      </c>
      <c r="M6821" s="44">
        <v>0</v>
      </c>
      <c r="N6821" s="44">
        <v>0</v>
      </c>
      <c r="O6821" s="44">
        <v>0</v>
      </c>
      <c r="P6821" s="44">
        <v>0</v>
      </c>
      <c r="Q6821" s="44">
        <v>11200</v>
      </c>
      <c r="R6821" s="44">
        <v>11200</v>
      </c>
      <c r="S6821" s="44">
        <v>9627</v>
      </c>
      <c r="T6821" s="44">
        <f t="shared" si="4739"/>
        <v>1573</v>
      </c>
      <c r="U6821" s="44">
        <v>1573</v>
      </c>
      <c r="V6821" s="44"/>
      <c r="W6821" s="44"/>
      <c r="X6821" s="44">
        <f t="shared" si="4740"/>
        <v>11200</v>
      </c>
      <c r="Y6821" s="209">
        <f t="shared" si="4736"/>
        <v>100</v>
      </c>
    </row>
    <row r="6822" spans="1:25">
      <c r="A6822" s="23" t="s">
        <v>2210</v>
      </c>
      <c r="B6822" s="23" t="s">
        <v>172</v>
      </c>
      <c r="C6822" s="23" t="s">
        <v>130</v>
      </c>
      <c r="D6822" s="23" t="s">
        <v>2246</v>
      </c>
      <c r="E6822" s="22">
        <v>6139</v>
      </c>
      <c r="F6822" s="23" t="s">
        <v>2254</v>
      </c>
      <c r="G6822" s="128">
        <v>107</v>
      </c>
      <c r="H6822" s="32" t="s">
        <v>158</v>
      </c>
      <c r="I6822" s="44">
        <f t="shared" si="4729"/>
        <v>0</v>
      </c>
      <c r="J6822" s="44">
        <v>0</v>
      </c>
      <c r="K6822" s="44">
        <f t="shared" si="4731"/>
        <v>0</v>
      </c>
      <c r="L6822" s="44">
        <v>0</v>
      </c>
      <c r="M6822" s="44">
        <v>0</v>
      </c>
      <c r="N6822" s="44">
        <v>0</v>
      </c>
      <c r="O6822" s="44">
        <v>0</v>
      </c>
      <c r="P6822" s="44">
        <v>0</v>
      </c>
      <c r="Q6822" s="44">
        <v>0</v>
      </c>
      <c r="R6822" s="44">
        <v>0</v>
      </c>
      <c r="S6822" s="44">
        <v>0</v>
      </c>
      <c r="T6822" s="44">
        <f t="shared" si="4739"/>
        <v>0</v>
      </c>
      <c r="U6822" s="44"/>
      <c r="V6822" s="44"/>
      <c r="W6822" s="44"/>
      <c r="X6822" s="44">
        <f t="shared" si="4740"/>
        <v>0</v>
      </c>
      <c r="Y6822" s="209">
        <f t="shared" si="4736"/>
        <v>0</v>
      </c>
    </row>
    <row r="6823" spans="1:25" ht="20.399999999999999">
      <c r="A6823" s="20" t="s">
        <v>0</v>
      </c>
      <c r="B6823" s="20" t="s">
        <v>0</v>
      </c>
      <c r="C6823" s="20" t="s">
        <v>0</v>
      </c>
      <c r="D6823" s="21" t="s">
        <v>0</v>
      </c>
      <c r="E6823" s="21" t="s">
        <v>0</v>
      </c>
      <c r="F6823" s="21" t="s">
        <v>0</v>
      </c>
      <c r="G6823" s="150" t="s">
        <v>0</v>
      </c>
      <c r="H6823" s="30" t="s">
        <v>42</v>
      </c>
      <c r="I6823" s="31">
        <f t="shared" si="4729"/>
        <v>10100</v>
      </c>
      <c r="J6823" s="31">
        <f t="shared" ref="J6823:X6824" si="4748">SUM(J6824)</f>
        <v>10100</v>
      </c>
      <c r="K6823" s="31">
        <f t="shared" si="4731"/>
        <v>0</v>
      </c>
      <c r="L6823" s="31">
        <f t="shared" si="4748"/>
        <v>0</v>
      </c>
      <c r="M6823" s="31">
        <f t="shared" si="4748"/>
        <v>0</v>
      </c>
      <c r="N6823" s="31">
        <f t="shared" si="4748"/>
        <v>0</v>
      </c>
      <c r="O6823" s="31">
        <f t="shared" si="4748"/>
        <v>0</v>
      </c>
      <c r="P6823" s="31">
        <f t="shared" si="4748"/>
        <v>0</v>
      </c>
      <c r="Q6823" s="31">
        <f t="shared" si="4748"/>
        <v>27820</v>
      </c>
      <c r="R6823" s="31">
        <f t="shared" si="4748"/>
        <v>27820</v>
      </c>
      <c r="S6823" s="31">
        <f t="shared" si="4748"/>
        <v>17720</v>
      </c>
      <c r="T6823" s="31">
        <f t="shared" si="4748"/>
        <v>10100</v>
      </c>
      <c r="U6823" s="31">
        <f t="shared" si="4748"/>
        <v>0</v>
      </c>
      <c r="V6823" s="31">
        <f t="shared" si="4748"/>
        <v>0</v>
      </c>
      <c r="W6823" s="31">
        <f t="shared" si="4748"/>
        <v>10100</v>
      </c>
      <c r="X6823" s="31">
        <f t="shared" si="4748"/>
        <v>27820</v>
      </c>
      <c r="Y6823" s="220">
        <f t="shared" si="4736"/>
        <v>100</v>
      </c>
    </row>
    <row r="6824" spans="1:25">
      <c r="A6824" s="23" t="s">
        <v>2210</v>
      </c>
      <c r="B6824" s="23" t="s">
        <v>172</v>
      </c>
      <c r="C6824" s="23" t="s">
        <v>130</v>
      </c>
      <c r="D6824" s="23" t="s">
        <v>2246</v>
      </c>
      <c r="E6824" s="21" t="s">
        <v>159</v>
      </c>
      <c r="F6824" s="21" t="s">
        <v>0</v>
      </c>
      <c r="G6824" s="150" t="s">
        <v>0</v>
      </c>
      <c r="H6824" s="21" t="s">
        <v>34</v>
      </c>
      <c r="I6824" s="66">
        <f t="shared" si="4729"/>
        <v>10100</v>
      </c>
      <c r="J6824" s="66">
        <f t="shared" si="4748"/>
        <v>10100</v>
      </c>
      <c r="K6824" s="66">
        <f t="shared" si="4731"/>
        <v>0</v>
      </c>
      <c r="L6824" s="66">
        <f t="shared" si="4748"/>
        <v>0</v>
      </c>
      <c r="M6824" s="66">
        <f t="shared" si="4748"/>
        <v>0</v>
      </c>
      <c r="N6824" s="66">
        <f t="shared" si="4748"/>
        <v>0</v>
      </c>
      <c r="O6824" s="66">
        <f t="shared" si="4748"/>
        <v>0</v>
      </c>
      <c r="P6824" s="66">
        <f t="shared" si="4748"/>
        <v>0</v>
      </c>
      <c r="Q6824" s="66">
        <f t="shared" si="4748"/>
        <v>27820</v>
      </c>
      <c r="R6824" s="66">
        <f t="shared" si="4748"/>
        <v>27820</v>
      </c>
      <c r="S6824" s="66">
        <f t="shared" si="4748"/>
        <v>17720</v>
      </c>
      <c r="T6824" s="66">
        <f t="shared" si="4748"/>
        <v>10100</v>
      </c>
      <c r="U6824" s="66">
        <f t="shared" si="4748"/>
        <v>0</v>
      </c>
      <c r="V6824" s="66">
        <f t="shared" si="4748"/>
        <v>0</v>
      </c>
      <c r="W6824" s="66">
        <f t="shared" si="4748"/>
        <v>10100</v>
      </c>
      <c r="X6824" s="66">
        <f t="shared" si="4748"/>
        <v>27820</v>
      </c>
      <c r="Y6824" s="208">
        <f t="shared" si="4736"/>
        <v>100</v>
      </c>
    </row>
    <row r="6825" spans="1:25">
      <c r="A6825" s="20" t="s">
        <v>2210</v>
      </c>
      <c r="B6825" s="20" t="s">
        <v>172</v>
      </c>
      <c r="C6825" s="20" t="s">
        <v>130</v>
      </c>
      <c r="D6825" s="20" t="s">
        <v>2246</v>
      </c>
      <c r="E6825" s="20" t="s">
        <v>165</v>
      </c>
      <c r="F6825" s="23" t="s">
        <v>0</v>
      </c>
      <c r="G6825" s="154" t="s">
        <v>0</v>
      </c>
      <c r="H6825" s="21" t="s">
        <v>41</v>
      </c>
      <c r="I6825" s="66">
        <f t="shared" si="4729"/>
        <v>10100</v>
      </c>
      <c r="J6825" s="66">
        <f t="shared" ref="J6825:P6825" si="4749">SUM(J6826:J6827)</f>
        <v>10100</v>
      </c>
      <c r="K6825" s="66">
        <f t="shared" si="4731"/>
        <v>0</v>
      </c>
      <c r="L6825" s="66">
        <f t="shared" si="4749"/>
        <v>0</v>
      </c>
      <c r="M6825" s="66">
        <f t="shared" si="4749"/>
        <v>0</v>
      </c>
      <c r="N6825" s="66">
        <f t="shared" si="4749"/>
        <v>0</v>
      </c>
      <c r="O6825" s="66">
        <f t="shared" si="4749"/>
        <v>0</v>
      </c>
      <c r="P6825" s="66">
        <f t="shared" si="4749"/>
        <v>0</v>
      </c>
      <c r="Q6825" s="66">
        <f>SUM(Q6826:Q6827)</f>
        <v>27820</v>
      </c>
      <c r="R6825" s="66">
        <f>SUM(R6826:R6827)</f>
        <v>27820</v>
      </c>
      <c r="S6825" s="66">
        <f>SUM(S6826:S6827)</f>
        <v>17720</v>
      </c>
      <c r="T6825" s="66">
        <f t="shared" ref="T6825:X6825" si="4750">SUM(T6826:T6827)</f>
        <v>10100</v>
      </c>
      <c r="U6825" s="66">
        <f t="shared" si="4750"/>
        <v>0</v>
      </c>
      <c r="V6825" s="66">
        <f t="shared" si="4750"/>
        <v>0</v>
      </c>
      <c r="W6825" s="66">
        <f t="shared" si="4750"/>
        <v>10100</v>
      </c>
      <c r="X6825" s="66">
        <f t="shared" si="4750"/>
        <v>27820</v>
      </c>
      <c r="Y6825" s="208">
        <f t="shared" si="4736"/>
        <v>100</v>
      </c>
    </row>
    <row r="6826" spans="1:25">
      <c r="A6826" s="23" t="s">
        <v>2210</v>
      </c>
      <c r="B6826" s="23" t="s">
        <v>172</v>
      </c>
      <c r="C6826" s="23" t="s">
        <v>130</v>
      </c>
      <c r="D6826" s="23" t="s">
        <v>2246</v>
      </c>
      <c r="E6826" s="22">
        <v>6148</v>
      </c>
      <c r="F6826" s="23"/>
      <c r="G6826" s="128">
        <v>107</v>
      </c>
      <c r="H6826" s="32" t="s">
        <v>41</v>
      </c>
      <c r="I6826" s="44">
        <f t="shared" si="4729"/>
        <v>10000</v>
      </c>
      <c r="J6826" s="44">
        <v>10000</v>
      </c>
      <c r="K6826" s="44">
        <f t="shared" si="4731"/>
        <v>0</v>
      </c>
      <c r="L6826" s="44">
        <v>0</v>
      </c>
      <c r="M6826" s="44">
        <v>0</v>
      </c>
      <c r="N6826" s="44">
        <v>0</v>
      </c>
      <c r="O6826" s="44">
        <v>0</v>
      </c>
      <c r="P6826" s="44">
        <v>0</v>
      </c>
      <c r="Q6826" s="44">
        <v>10000</v>
      </c>
      <c r="R6826" s="44">
        <v>10000</v>
      </c>
      <c r="S6826" s="44">
        <v>0</v>
      </c>
      <c r="T6826" s="44">
        <f t="shared" si="4739"/>
        <v>10000</v>
      </c>
      <c r="U6826" s="44"/>
      <c r="V6826" s="44"/>
      <c r="W6826" s="44">
        <v>10000</v>
      </c>
      <c r="X6826" s="44">
        <f t="shared" si="4740"/>
        <v>10000</v>
      </c>
      <c r="Y6826" s="209">
        <f t="shared" si="4736"/>
        <v>100</v>
      </c>
    </row>
    <row r="6827" spans="1:25">
      <c r="A6827" s="23" t="s">
        <v>2210</v>
      </c>
      <c r="B6827" s="23" t="s">
        <v>172</v>
      </c>
      <c r="C6827" s="23" t="s">
        <v>130</v>
      </c>
      <c r="D6827" s="23" t="s">
        <v>2246</v>
      </c>
      <c r="E6827" s="22">
        <v>6148</v>
      </c>
      <c r="F6827" s="23" t="s">
        <v>2255</v>
      </c>
      <c r="G6827" s="128">
        <v>107</v>
      </c>
      <c r="H6827" s="32" t="s">
        <v>425</v>
      </c>
      <c r="I6827" s="44">
        <f t="shared" si="4729"/>
        <v>100</v>
      </c>
      <c r="J6827" s="44">
        <v>100</v>
      </c>
      <c r="K6827" s="44">
        <f t="shared" si="4731"/>
        <v>0</v>
      </c>
      <c r="L6827" s="44">
        <v>0</v>
      </c>
      <c r="M6827" s="44">
        <v>0</v>
      </c>
      <c r="N6827" s="44">
        <v>0</v>
      </c>
      <c r="O6827" s="44">
        <v>0</v>
      </c>
      <c r="P6827" s="44">
        <v>0</v>
      </c>
      <c r="Q6827" s="44">
        <v>17820</v>
      </c>
      <c r="R6827" s="44">
        <v>17820</v>
      </c>
      <c r="S6827" s="44">
        <v>17720</v>
      </c>
      <c r="T6827" s="44">
        <f t="shared" si="4739"/>
        <v>100</v>
      </c>
      <c r="U6827" s="44"/>
      <c r="V6827" s="44"/>
      <c r="W6827" s="44">
        <v>100</v>
      </c>
      <c r="X6827" s="44">
        <f t="shared" si="4740"/>
        <v>17820</v>
      </c>
      <c r="Y6827" s="209">
        <f t="shared" si="4736"/>
        <v>100</v>
      </c>
    </row>
    <row r="6828" spans="1:25" ht="20.399999999999999">
      <c r="A6828" s="20" t="s">
        <v>0</v>
      </c>
      <c r="B6828" s="20" t="s">
        <v>0</v>
      </c>
      <c r="C6828" s="20" t="s">
        <v>0</v>
      </c>
      <c r="D6828" s="21" t="s">
        <v>0</v>
      </c>
      <c r="E6828" s="21" t="s">
        <v>0</v>
      </c>
      <c r="F6828" s="21" t="s">
        <v>0</v>
      </c>
      <c r="G6828" s="150" t="s">
        <v>0</v>
      </c>
      <c r="H6828" s="30" t="s">
        <v>60</v>
      </c>
      <c r="I6828" s="31">
        <f t="shared" si="4729"/>
        <v>87000</v>
      </c>
      <c r="J6828" s="31">
        <f t="shared" ref="J6828:X6828" si="4751">SUM(J6829)</f>
        <v>87000</v>
      </c>
      <c r="K6828" s="31">
        <f t="shared" si="4731"/>
        <v>0</v>
      </c>
      <c r="L6828" s="31">
        <f t="shared" si="4751"/>
        <v>0</v>
      </c>
      <c r="M6828" s="31">
        <f t="shared" si="4751"/>
        <v>0</v>
      </c>
      <c r="N6828" s="31">
        <f t="shared" si="4751"/>
        <v>0</v>
      </c>
      <c r="O6828" s="31">
        <f t="shared" si="4751"/>
        <v>0</v>
      </c>
      <c r="P6828" s="31">
        <f t="shared" si="4751"/>
        <v>0</v>
      </c>
      <c r="Q6828" s="31">
        <f t="shared" si="4751"/>
        <v>137000</v>
      </c>
      <c r="R6828" s="31">
        <f t="shared" si="4751"/>
        <v>137000</v>
      </c>
      <c r="S6828" s="31">
        <f t="shared" si="4751"/>
        <v>80000</v>
      </c>
      <c r="T6828" s="31">
        <f t="shared" si="4751"/>
        <v>57000</v>
      </c>
      <c r="U6828" s="31">
        <f t="shared" si="4751"/>
        <v>57000</v>
      </c>
      <c r="V6828" s="31">
        <f t="shared" si="4751"/>
        <v>0</v>
      </c>
      <c r="W6828" s="31">
        <f t="shared" si="4751"/>
        <v>0</v>
      </c>
      <c r="X6828" s="31">
        <f t="shared" si="4751"/>
        <v>137000</v>
      </c>
      <c r="Y6828" s="220">
        <f t="shared" si="4736"/>
        <v>100</v>
      </c>
    </row>
    <row r="6829" spans="1:25">
      <c r="A6829" s="23" t="s">
        <v>2210</v>
      </c>
      <c r="B6829" s="23" t="s">
        <v>172</v>
      </c>
      <c r="C6829" s="23" t="s">
        <v>130</v>
      </c>
      <c r="D6829" s="23" t="s">
        <v>2246</v>
      </c>
      <c r="E6829" s="21" t="s">
        <v>166</v>
      </c>
      <c r="F6829" s="21" t="s">
        <v>0</v>
      </c>
      <c r="G6829" s="150" t="s">
        <v>0</v>
      </c>
      <c r="H6829" s="21" t="s">
        <v>53</v>
      </c>
      <c r="I6829" s="66">
        <f t="shared" si="4729"/>
        <v>87000</v>
      </c>
      <c r="J6829" s="66">
        <f t="shared" ref="J6829:P6829" si="4752">SUM(J6830:J6831)</f>
        <v>87000</v>
      </c>
      <c r="K6829" s="66">
        <f t="shared" si="4731"/>
        <v>0</v>
      </c>
      <c r="L6829" s="66">
        <f t="shared" si="4752"/>
        <v>0</v>
      </c>
      <c r="M6829" s="66">
        <f t="shared" si="4752"/>
        <v>0</v>
      </c>
      <c r="N6829" s="66">
        <f t="shared" si="4752"/>
        <v>0</v>
      </c>
      <c r="O6829" s="66">
        <f t="shared" si="4752"/>
        <v>0</v>
      </c>
      <c r="P6829" s="66">
        <f t="shared" si="4752"/>
        <v>0</v>
      </c>
      <c r="Q6829" s="66">
        <f>SUM(Q6830:Q6831)</f>
        <v>137000</v>
      </c>
      <c r="R6829" s="66">
        <f>SUM(R6830:R6831)</f>
        <v>137000</v>
      </c>
      <c r="S6829" s="66">
        <f>SUM(S6830:S6831)</f>
        <v>80000</v>
      </c>
      <c r="T6829" s="66">
        <f t="shared" ref="T6829:X6829" si="4753">SUM(T6830:T6831)</f>
        <v>57000</v>
      </c>
      <c r="U6829" s="66">
        <f t="shared" si="4753"/>
        <v>57000</v>
      </c>
      <c r="V6829" s="66">
        <f t="shared" si="4753"/>
        <v>0</v>
      </c>
      <c r="W6829" s="66">
        <f t="shared" si="4753"/>
        <v>0</v>
      </c>
      <c r="X6829" s="66">
        <f t="shared" si="4753"/>
        <v>137000</v>
      </c>
      <c r="Y6829" s="208">
        <f t="shared" si="4736"/>
        <v>100</v>
      </c>
    </row>
    <row r="6830" spans="1:25">
      <c r="A6830" s="23" t="s">
        <v>2210</v>
      </c>
      <c r="B6830" s="23" t="s">
        <v>172</v>
      </c>
      <c r="C6830" s="23" t="s">
        <v>130</v>
      </c>
      <c r="D6830" s="23" t="s">
        <v>2246</v>
      </c>
      <c r="E6830" s="22">
        <v>8213</v>
      </c>
      <c r="F6830" s="23"/>
      <c r="G6830" s="128">
        <v>107</v>
      </c>
      <c r="H6830" s="32" t="s">
        <v>56</v>
      </c>
      <c r="I6830" s="44">
        <f t="shared" si="4729"/>
        <v>47000</v>
      </c>
      <c r="J6830" s="44">
        <v>47000</v>
      </c>
      <c r="K6830" s="44">
        <f t="shared" si="4731"/>
        <v>0</v>
      </c>
      <c r="L6830" s="44">
        <v>0</v>
      </c>
      <c r="M6830" s="44">
        <v>0</v>
      </c>
      <c r="N6830" s="44">
        <v>0</v>
      </c>
      <c r="O6830" s="44">
        <v>0</v>
      </c>
      <c r="P6830" s="44">
        <v>0</v>
      </c>
      <c r="Q6830" s="44">
        <v>97000</v>
      </c>
      <c r="R6830" s="44">
        <v>97000</v>
      </c>
      <c r="S6830" s="44">
        <v>80000</v>
      </c>
      <c r="T6830" s="44">
        <f t="shared" si="4739"/>
        <v>17000</v>
      </c>
      <c r="U6830" s="44">
        <v>17000</v>
      </c>
      <c r="V6830" s="44"/>
      <c r="W6830" s="44"/>
      <c r="X6830" s="44">
        <f t="shared" si="4740"/>
        <v>97000</v>
      </c>
      <c r="Y6830" s="209">
        <f t="shared" si="4736"/>
        <v>100</v>
      </c>
    </row>
    <row r="6831" spans="1:25">
      <c r="A6831" s="23" t="s">
        <v>2210</v>
      </c>
      <c r="B6831" s="23" t="s">
        <v>172</v>
      </c>
      <c r="C6831" s="23" t="s">
        <v>130</v>
      </c>
      <c r="D6831" s="23" t="s">
        <v>2246</v>
      </c>
      <c r="E6831" s="22">
        <v>8216</v>
      </c>
      <c r="F6831" s="23"/>
      <c r="G6831" s="128">
        <v>107</v>
      </c>
      <c r="H6831" s="32" t="s">
        <v>59</v>
      </c>
      <c r="I6831" s="44">
        <f t="shared" si="4729"/>
        <v>40000</v>
      </c>
      <c r="J6831" s="44">
        <v>40000</v>
      </c>
      <c r="K6831" s="44">
        <f t="shared" si="4731"/>
        <v>0</v>
      </c>
      <c r="L6831" s="44">
        <v>0</v>
      </c>
      <c r="M6831" s="44">
        <v>0</v>
      </c>
      <c r="N6831" s="44">
        <v>0</v>
      </c>
      <c r="O6831" s="44">
        <v>0</v>
      </c>
      <c r="P6831" s="44">
        <v>0</v>
      </c>
      <c r="Q6831" s="44">
        <v>40000</v>
      </c>
      <c r="R6831" s="44">
        <v>40000</v>
      </c>
      <c r="S6831" s="44">
        <v>0</v>
      </c>
      <c r="T6831" s="44">
        <f t="shared" si="4739"/>
        <v>40000</v>
      </c>
      <c r="U6831" s="44">
        <v>40000</v>
      </c>
      <c r="V6831" s="44"/>
      <c r="W6831" s="44"/>
      <c r="X6831" s="44">
        <f t="shared" si="4740"/>
        <v>40000</v>
      </c>
      <c r="Y6831" s="209">
        <f t="shared" si="4736"/>
        <v>100</v>
      </c>
    </row>
    <row r="6832" spans="1:25">
      <c r="A6832" s="32" t="s">
        <v>0</v>
      </c>
      <c r="B6832" s="32" t="s">
        <v>0</v>
      </c>
      <c r="C6832" s="32" t="s">
        <v>0</v>
      </c>
      <c r="D6832" s="32" t="s">
        <v>0</v>
      </c>
      <c r="E6832" s="32" t="s">
        <v>0</v>
      </c>
      <c r="F6832" s="32" t="s">
        <v>0</v>
      </c>
      <c r="G6832" s="154" t="s">
        <v>0</v>
      </c>
      <c r="H6832" s="30" t="s">
        <v>2256</v>
      </c>
      <c r="I6832" s="31">
        <f t="shared" si="4729"/>
        <v>4938904</v>
      </c>
      <c r="J6832" s="31">
        <f t="shared" ref="J6832:P6832" si="4754">SUM(J6828,J6823,J6799)</f>
        <v>4938904</v>
      </c>
      <c r="K6832" s="31">
        <f t="shared" si="4731"/>
        <v>0</v>
      </c>
      <c r="L6832" s="31">
        <f t="shared" si="4754"/>
        <v>0</v>
      </c>
      <c r="M6832" s="31">
        <f t="shared" si="4754"/>
        <v>0</v>
      </c>
      <c r="N6832" s="31">
        <f t="shared" si="4754"/>
        <v>0</v>
      </c>
      <c r="O6832" s="31">
        <f t="shared" si="4754"/>
        <v>0</v>
      </c>
      <c r="P6832" s="31">
        <f t="shared" si="4754"/>
        <v>0</v>
      </c>
      <c r="Q6832" s="31">
        <f>SUM(Q6828,Q6823,Q6799)</f>
        <v>5950779</v>
      </c>
      <c r="R6832" s="31">
        <f>SUM(R6828,R6823,R6799)</f>
        <v>5896449</v>
      </c>
      <c r="S6832" s="31">
        <f>SUM(S6828,S6823,S6799)</f>
        <v>4506598</v>
      </c>
      <c r="T6832" s="31">
        <f t="shared" ref="T6832:X6832" si="4755">SUM(T6828,T6823,T6799)</f>
        <v>1389851</v>
      </c>
      <c r="U6832" s="31">
        <f t="shared" si="4755"/>
        <v>543845</v>
      </c>
      <c r="V6832" s="31">
        <f t="shared" si="4755"/>
        <v>446988</v>
      </c>
      <c r="W6832" s="31">
        <f t="shared" si="4755"/>
        <v>399018</v>
      </c>
      <c r="X6832" s="31">
        <f t="shared" si="4755"/>
        <v>5896449</v>
      </c>
      <c r="Y6832" s="220">
        <f t="shared" si="4736"/>
        <v>100</v>
      </c>
    </row>
    <row r="6833" spans="1:25" ht="15" thickBot="1">
      <c r="A6833" s="32" t="s">
        <v>0</v>
      </c>
      <c r="B6833" s="32" t="s">
        <v>0</v>
      </c>
      <c r="C6833" s="32" t="s">
        <v>0</v>
      </c>
      <c r="D6833" s="32" t="s">
        <v>0</v>
      </c>
      <c r="E6833" s="32" t="s">
        <v>0</v>
      </c>
      <c r="F6833" s="32" t="s">
        <v>0</v>
      </c>
      <c r="G6833" s="154" t="s">
        <v>0</v>
      </c>
      <c r="H6833" s="21" t="s">
        <v>170</v>
      </c>
      <c r="I6833" s="66">
        <f t="shared" si="4729"/>
        <v>164</v>
      </c>
      <c r="J6833" s="66">
        <v>164</v>
      </c>
      <c r="K6833" s="66">
        <f t="shared" si="4731"/>
        <v>0</v>
      </c>
      <c r="L6833" s="66" t="s">
        <v>0</v>
      </c>
      <c r="M6833" s="66" t="s">
        <v>0</v>
      </c>
      <c r="N6833" s="66" t="s">
        <v>0</v>
      </c>
      <c r="O6833" s="66" t="s">
        <v>0</v>
      </c>
      <c r="P6833" s="66" t="s">
        <v>0</v>
      </c>
      <c r="Q6833" s="66">
        <v>0</v>
      </c>
      <c r="R6833" s="66"/>
      <c r="S6833" s="66"/>
      <c r="T6833" s="66"/>
      <c r="U6833" s="66"/>
      <c r="V6833" s="66"/>
      <c r="W6833" s="66"/>
      <c r="X6833" s="66"/>
      <c r="Y6833" s="208">
        <v>0</v>
      </c>
    </row>
    <row r="6834" spans="1:25" ht="41.4" thickBot="1">
      <c r="A6834" s="252" t="s">
        <v>0</v>
      </c>
      <c r="B6834" s="252" t="s">
        <v>0</v>
      </c>
      <c r="C6834" s="252" t="s">
        <v>0</v>
      </c>
      <c r="D6834" s="252" t="s">
        <v>0</v>
      </c>
      <c r="E6834" s="252" t="s">
        <v>0</v>
      </c>
      <c r="F6834" s="252" t="s">
        <v>0</v>
      </c>
      <c r="G6834" s="258" t="s">
        <v>0</v>
      </c>
      <c r="H6834" s="24" t="s">
        <v>72</v>
      </c>
      <c r="I6834" s="1" t="s">
        <v>3093</v>
      </c>
      <c r="J6834" s="1" t="s">
        <v>3130</v>
      </c>
      <c r="K6834" s="1" t="s">
        <v>3</v>
      </c>
      <c r="L6834" s="1" t="s">
        <v>4</v>
      </c>
      <c r="M6834" s="1" t="s">
        <v>5</v>
      </c>
      <c r="N6834" s="1" t="s">
        <v>6</v>
      </c>
      <c r="O6834" s="1" t="s">
        <v>7</v>
      </c>
      <c r="P6834" s="1" t="s">
        <v>8</v>
      </c>
      <c r="Q6834" s="1" t="s">
        <v>3344</v>
      </c>
      <c r="R6834" s="1" t="s">
        <v>3427</v>
      </c>
      <c r="S6834" s="1" t="s">
        <v>3447</v>
      </c>
      <c r="T6834" s="1" t="s">
        <v>3448</v>
      </c>
      <c r="U6834" s="1" t="s">
        <v>3452</v>
      </c>
      <c r="V6834" s="1" t="s">
        <v>3449</v>
      </c>
      <c r="W6834" s="1" t="s">
        <v>3450</v>
      </c>
      <c r="X6834" s="1" t="s">
        <v>3451</v>
      </c>
      <c r="Y6834" s="216" t="s">
        <v>3385</v>
      </c>
    </row>
    <row r="6835" spans="1:25">
      <c r="A6835" s="253"/>
      <c r="B6835" s="253"/>
      <c r="C6835" s="253"/>
      <c r="D6835" s="253"/>
      <c r="E6835" s="253"/>
      <c r="F6835" s="253"/>
      <c r="G6835" s="259"/>
      <c r="H6835" s="33" t="s">
        <v>0</v>
      </c>
      <c r="I6835" s="45">
        <v>1</v>
      </c>
      <c r="J6835" s="45">
        <v>3</v>
      </c>
      <c r="K6835" s="45" t="s">
        <v>9</v>
      </c>
      <c r="L6835" s="45">
        <v>5</v>
      </c>
      <c r="M6835" s="45">
        <v>6</v>
      </c>
      <c r="N6835" s="45">
        <v>7</v>
      </c>
      <c r="O6835" s="45">
        <v>8</v>
      </c>
      <c r="P6835" s="45">
        <v>9</v>
      </c>
      <c r="Q6835" s="45">
        <v>1</v>
      </c>
      <c r="R6835" s="45">
        <v>2</v>
      </c>
      <c r="S6835" s="45">
        <v>3</v>
      </c>
      <c r="T6835" s="45" t="s">
        <v>3453</v>
      </c>
      <c r="U6835" s="45">
        <v>5</v>
      </c>
      <c r="V6835" s="45">
        <v>6</v>
      </c>
      <c r="W6835" s="45">
        <v>7</v>
      </c>
      <c r="X6835" s="45" t="s">
        <v>3454</v>
      </c>
      <c r="Y6835" s="276">
        <v>9</v>
      </c>
    </row>
    <row r="6836" spans="1:25">
      <c r="A6836" s="253"/>
      <c r="B6836" s="253"/>
      <c r="C6836" s="253"/>
      <c r="D6836" s="253"/>
      <c r="E6836" s="253"/>
      <c r="F6836" s="253"/>
      <c r="G6836" s="259"/>
      <c r="H6836" s="34" t="s">
        <v>116</v>
      </c>
      <c r="I6836" s="35">
        <f t="shared" si="4729"/>
        <v>4938904</v>
      </c>
      <c r="J6836" s="35">
        <f t="shared" ref="J6836:P6836" si="4756">SUM(J6832)</f>
        <v>4938904</v>
      </c>
      <c r="K6836" s="35">
        <f t="shared" si="4731"/>
        <v>0</v>
      </c>
      <c r="L6836" s="35">
        <f t="shared" si="4756"/>
        <v>0</v>
      </c>
      <c r="M6836" s="35">
        <f t="shared" si="4756"/>
        <v>0</v>
      </c>
      <c r="N6836" s="35">
        <f t="shared" si="4756"/>
        <v>0</v>
      </c>
      <c r="O6836" s="35">
        <f t="shared" si="4756"/>
        <v>0</v>
      </c>
      <c r="P6836" s="35">
        <f t="shared" si="4756"/>
        <v>0</v>
      </c>
      <c r="Q6836" s="35">
        <f>SUM(Q6832)</f>
        <v>5950779</v>
      </c>
      <c r="R6836" s="35">
        <f>SUM(R6832)</f>
        <v>5896449</v>
      </c>
      <c r="S6836" s="35">
        <f>SUM(S6832)</f>
        <v>4506598</v>
      </c>
      <c r="T6836" s="35">
        <f t="shared" ref="T6836:X6836" si="4757">SUM(T6832)</f>
        <v>1389851</v>
      </c>
      <c r="U6836" s="35">
        <f t="shared" si="4757"/>
        <v>543845</v>
      </c>
      <c r="V6836" s="35">
        <f t="shared" si="4757"/>
        <v>446988</v>
      </c>
      <c r="W6836" s="35">
        <f t="shared" si="4757"/>
        <v>399018</v>
      </c>
      <c r="X6836" s="35">
        <f t="shared" si="4757"/>
        <v>5896449</v>
      </c>
      <c r="Y6836" s="218">
        <f t="shared" ref="Y6836:Y6837" si="4758">IF(R6836=0,0,(X6836/R6836)*100)</f>
        <v>100</v>
      </c>
    </row>
    <row r="6837" spans="1:25">
      <c r="A6837" s="253"/>
      <c r="B6837" s="253"/>
      <c r="C6837" s="253"/>
      <c r="D6837" s="253"/>
      <c r="E6837" s="253"/>
      <c r="F6837" s="253"/>
      <c r="G6837" s="259"/>
      <c r="H6837" s="36" t="s">
        <v>69</v>
      </c>
      <c r="I6837" s="35">
        <f t="shared" si="4729"/>
        <v>4938904</v>
      </c>
      <c r="J6837" s="35">
        <f t="shared" ref="J6837:P6837" si="4759">SUM(J6836)</f>
        <v>4938904</v>
      </c>
      <c r="K6837" s="35">
        <f t="shared" si="4731"/>
        <v>0</v>
      </c>
      <c r="L6837" s="35">
        <f t="shared" si="4759"/>
        <v>0</v>
      </c>
      <c r="M6837" s="35">
        <f t="shared" si="4759"/>
        <v>0</v>
      </c>
      <c r="N6837" s="35">
        <f t="shared" si="4759"/>
        <v>0</v>
      </c>
      <c r="O6837" s="35">
        <f t="shared" si="4759"/>
        <v>0</v>
      </c>
      <c r="P6837" s="35">
        <f t="shared" si="4759"/>
        <v>0</v>
      </c>
      <c r="Q6837" s="35">
        <f>SUM(Q6836)</f>
        <v>5950779</v>
      </c>
      <c r="R6837" s="35">
        <f>SUM(R6836)</f>
        <v>5896449</v>
      </c>
      <c r="S6837" s="35">
        <f>SUM(S6836)</f>
        <v>4506598</v>
      </c>
      <c r="T6837" s="35">
        <f t="shared" ref="T6837:X6837" si="4760">SUM(T6836)</f>
        <v>1389851</v>
      </c>
      <c r="U6837" s="35">
        <f t="shared" si="4760"/>
        <v>543845</v>
      </c>
      <c r="V6837" s="35">
        <f t="shared" si="4760"/>
        <v>446988</v>
      </c>
      <c r="W6837" s="35">
        <f t="shared" si="4760"/>
        <v>399018</v>
      </c>
      <c r="X6837" s="35">
        <f t="shared" si="4760"/>
        <v>5896449</v>
      </c>
      <c r="Y6837" s="218">
        <f t="shared" si="4758"/>
        <v>100</v>
      </c>
    </row>
    <row r="6838" spans="1:25">
      <c r="A6838" s="254"/>
      <c r="B6838" s="254"/>
      <c r="C6838" s="254"/>
      <c r="D6838" s="254"/>
      <c r="E6838" s="254"/>
      <c r="F6838" s="254"/>
      <c r="G6838" s="260"/>
    </row>
    <row r="6839" spans="1:25">
      <c r="A6839" s="32" t="s">
        <v>0</v>
      </c>
      <c r="B6839" s="32" t="s">
        <v>0</v>
      </c>
      <c r="C6839" s="32" t="s">
        <v>0</v>
      </c>
      <c r="D6839" s="32" t="s">
        <v>0</v>
      </c>
      <c r="E6839" s="32" t="s">
        <v>0</v>
      </c>
      <c r="F6839" s="32" t="s">
        <v>0</v>
      </c>
      <c r="G6839" s="154" t="s">
        <v>0</v>
      </c>
      <c r="H6839" s="37" t="s">
        <v>0</v>
      </c>
      <c r="I6839" s="37"/>
      <c r="J6839" s="37"/>
      <c r="K6839" s="37"/>
      <c r="L6839" s="37" t="s">
        <v>0</v>
      </c>
      <c r="M6839" s="37" t="s">
        <v>0</v>
      </c>
      <c r="N6839" s="37" t="s">
        <v>0</v>
      </c>
      <c r="O6839" s="37" t="s">
        <v>0</v>
      </c>
      <c r="P6839" s="37" t="s">
        <v>0</v>
      </c>
      <c r="Q6839" s="37"/>
      <c r="R6839" s="37"/>
      <c r="S6839" s="37"/>
      <c r="T6839" s="37" t="s">
        <v>0</v>
      </c>
      <c r="U6839" s="37" t="s">
        <v>0</v>
      </c>
      <c r="V6839" s="37" t="s">
        <v>0</v>
      </c>
      <c r="W6839" s="37" t="s">
        <v>0</v>
      </c>
      <c r="X6839" s="37" t="s">
        <v>0</v>
      </c>
      <c r="Y6839" s="219"/>
    </row>
    <row r="6840" spans="1:25">
      <c r="A6840" s="32" t="s">
        <v>0</v>
      </c>
      <c r="B6840" s="32" t="s">
        <v>0</v>
      </c>
      <c r="C6840" s="32" t="s">
        <v>0</v>
      </c>
      <c r="D6840" s="32" t="s">
        <v>0</v>
      </c>
      <c r="E6840" s="32" t="s">
        <v>0</v>
      </c>
      <c r="F6840" s="32" t="s">
        <v>0</v>
      </c>
      <c r="G6840" s="154" t="s">
        <v>0</v>
      </c>
      <c r="H6840" s="30" t="s">
        <v>2257</v>
      </c>
      <c r="I6840" s="31">
        <f t="shared" si="4729"/>
        <v>4938904</v>
      </c>
      <c r="J6840" s="31">
        <f t="shared" ref="J6840:P6840" si="4761">SUM(J6832)</f>
        <v>4938904</v>
      </c>
      <c r="K6840" s="31">
        <f t="shared" si="4731"/>
        <v>0</v>
      </c>
      <c r="L6840" s="31">
        <f t="shared" si="4761"/>
        <v>0</v>
      </c>
      <c r="M6840" s="31">
        <f t="shared" si="4761"/>
        <v>0</v>
      </c>
      <c r="N6840" s="31">
        <f t="shared" si="4761"/>
        <v>0</v>
      </c>
      <c r="O6840" s="31">
        <f t="shared" si="4761"/>
        <v>0</v>
      </c>
      <c r="P6840" s="31">
        <f t="shared" si="4761"/>
        <v>0</v>
      </c>
      <c r="Q6840" s="31">
        <f>SUM(Q6832)</f>
        <v>5950779</v>
      </c>
      <c r="R6840" s="31">
        <f>SUM(R6832)</f>
        <v>5896449</v>
      </c>
      <c r="S6840" s="31">
        <f>SUM(S6832)</f>
        <v>4506598</v>
      </c>
      <c r="T6840" s="31">
        <f t="shared" ref="T6840:X6840" si="4762">SUM(T6832)</f>
        <v>1389851</v>
      </c>
      <c r="U6840" s="31">
        <f t="shared" si="4762"/>
        <v>543845</v>
      </c>
      <c r="V6840" s="31">
        <f t="shared" si="4762"/>
        <v>446988</v>
      </c>
      <c r="W6840" s="31">
        <f t="shared" si="4762"/>
        <v>399018</v>
      </c>
      <c r="X6840" s="31">
        <f t="shared" si="4762"/>
        <v>5896449</v>
      </c>
      <c r="Y6840" s="220">
        <f>IF(R6840=0,0,(X6840/R6840)*100)</f>
        <v>100</v>
      </c>
    </row>
    <row r="6841" spans="1:25">
      <c r="A6841" s="32" t="s">
        <v>0</v>
      </c>
      <c r="B6841" s="32" t="s">
        <v>0</v>
      </c>
      <c r="C6841" s="32" t="s">
        <v>0</v>
      </c>
      <c r="D6841" s="32" t="s">
        <v>0</v>
      </c>
      <c r="E6841" s="32" t="s">
        <v>0</v>
      </c>
      <c r="F6841" s="32" t="s">
        <v>0</v>
      </c>
      <c r="G6841" s="154" t="s">
        <v>0</v>
      </c>
      <c r="H6841" s="21" t="s">
        <v>170</v>
      </c>
      <c r="I6841" s="66">
        <f t="shared" si="4729"/>
        <v>164</v>
      </c>
      <c r="J6841" s="66">
        <f t="shared" ref="J6841:P6841" si="4763">J6833</f>
        <v>164</v>
      </c>
      <c r="K6841" s="66">
        <f t="shared" si="4731"/>
        <v>0</v>
      </c>
      <c r="L6841" s="66" t="str">
        <f t="shared" si="4763"/>
        <v/>
      </c>
      <c r="M6841" s="66" t="str">
        <f t="shared" si="4763"/>
        <v/>
      </c>
      <c r="N6841" s="66" t="str">
        <f t="shared" si="4763"/>
        <v/>
      </c>
      <c r="O6841" s="66" t="str">
        <f t="shared" si="4763"/>
        <v/>
      </c>
      <c r="P6841" s="66" t="str">
        <f t="shared" si="4763"/>
        <v/>
      </c>
      <c r="Q6841" s="66">
        <f>Q6833</f>
        <v>0</v>
      </c>
      <c r="R6841" s="66">
        <f>R6833</f>
        <v>0</v>
      </c>
      <c r="S6841" s="66">
        <f>S6833</f>
        <v>0</v>
      </c>
      <c r="T6841" s="66">
        <f t="shared" ref="T6841:X6841" si="4764">T6833</f>
        <v>0</v>
      </c>
      <c r="U6841" s="66">
        <f t="shared" si="4764"/>
        <v>0</v>
      </c>
      <c r="V6841" s="66">
        <f t="shared" si="4764"/>
        <v>0</v>
      </c>
      <c r="W6841" s="66">
        <f t="shared" si="4764"/>
        <v>0</v>
      </c>
      <c r="X6841" s="66">
        <f t="shared" si="4764"/>
        <v>0</v>
      </c>
      <c r="Y6841" s="208">
        <v>0</v>
      </c>
    </row>
    <row r="6842" spans="1:25">
      <c r="A6842" s="32" t="s">
        <v>0</v>
      </c>
      <c r="B6842" s="32" t="s">
        <v>0</v>
      </c>
      <c r="C6842" s="32" t="s">
        <v>0</v>
      </c>
      <c r="D6842" s="32" t="s">
        <v>0</v>
      </c>
      <c r="E6842" s="32" t="s">
        <v>0</v>
      </c>
      <c r="F6842" s="32" t="s">
        <v>0</v>
      </c>
      <c r="G6842" s="154" t="s">
        <v>0</v>
      </c>
      <c r="H6842" s="38" t="s">
        <v>0</v>
      </c>
      <c r="I6842" s="39"/>
      <c r="J6842" s="39"/>
      <c r="K6842" s="39"/>
      <c r="L6842" s="39" t="s">
        <v>0</v>
      </c>
      <c r="M6842" s="39" t="s">
        <v>0</v>
      </c>
      <c r="N6842" s="39" t="s">
        <v>0</v>
      </c>
      <c r="O6842" s="39" t="s">
        <v>0</v>
      </c>
      <c r="P6842" s="39" t="s">
        <v>0</v>
      </c>
      <c r="Q6842" s="39"/>
      <c r="R6842" s="39"/>
      <c r="S6842" s="39"/>
      <c r="T6842" s="39" t="s">
        <v>0</v>
      </c>
      <c r="U6842" s="39" t="s">
        <v>0</v>
      </c>
      <c r="V6842" s="39" t="s">
        <v>0</v>
      </c>
      <c r="W6842" s="39" t="s">
        <v>0</v>
      </c>
      <c r="X6842" s="39" t="s">
        <v>0</v>
      </c>
      <c r="Y6842" s="221"/>
    </row>
    <row r="6843" spans="1:25" ht="15" thickBot="1">
      <c r="A6843" s="20" t="s">
        <v>2210</v>
      </c>
      <c r="B6843" s="20" t="s">
        <v>184</v>
      </c>
      <c r="C6843" s="23" t="s">
        <v>0</v>
      </c>
      <c r="D6843" s="23" t="s">
        <v>0</v>
      </c>
      <c r="E6843" s="21" t="s">
        <v>0</v>
      </c>
      <c r="F6843" s="21" t="s">
        <v>0</v>
      </c>
      <c r="G6843" s="150" t="s">
        <v>0</v>
      </c>
      <c r="H6843" s="21" t="s">
        <v>0</v>
      </c>
      <c r="I6843" s="22"/>
      <c r="J6843" s="22"/>
      <c r="K6843" s="22"/>
      <c r="L6843" s="22" t="s">
        <v>0</v>
      </c>
      <c r="M6843" s="22" t="s">
        <v>0</v>
      </c>
      <c r="N6843" s="22" t="s">
        <v>0</v>
      </c>
      <c r="O6843" s="22" t="s">
        <v>0</v>
      </c>
      <c r="P6843" s="22" t="s">
        <v>0</v>
      </c>
      <c r="Q6843" s="22"/>
      <c r="R6843" s="22"/>
      <c r="S6843" s="22"/>
      <c r="T6843" s="22" t="s">
        <v>0</v>
      </c>
      <c r="U6843" s="22" t="s">
        <v>0</v>
      </c>
      <c r="V6843" s="22" t="s">
        <v>0</v>
      </c>
      <c r="W6843" s="22" t="s">
        <v>0</v>
      </c>
      <c r="X6843" s="22" t="s">
        <v>0</v>
      </c>
      <c r="Y6843" s="209"/>
    </row>
    <row r="6844" spans="1:25" ht="41.4" thickBot="1">
      <c r="A6844" s="24" t="s">
        <v>123</v>
      </c>
      <c r="B6844" s="24" t="s">
        <v>124</v>
      </c>
      <c r="C6844" s="24" t="s">
        <v>125</v>
      </c>
      <c r="D6844" s="25" t="s">
        <v>0</v>
      </c>
      <c r="E6844" s="24" t="s">
        <v>126</v>
      </c>
      <c r="F6844" s="24" t="s">
        <v>127</v>
      </c>
      <c r="G6844" s="151" t="s">
        <v>128</v>
      </c>
      <c r="H6844" s="24" t="s">
        <v>1</v>
      </c>
      <c r="I6844" s="1" t="s">
        <v>3093</v>
      </c>
      <c r="J6844" s="1" t="s">
        <v>3130</v>
      </c>
      <c r="K6844" s="1" t="s">
        <v>3</v>
      </c>
      <c r="L6844" s="1" t="s">
        <v>4</v>
      </c>
      <c r="M6844" s="1" t="s">
        <v>5</v>
      </c>
      <c r="N6844" s="1" t="s">
        <v>6</v>
      </c>
      <c r="O6844" s="1" t="s">
        <v>7</v>
      </c>
      <c r="P6844" s="1" t="s">
        <v>8</v>
      </c>
      <c r="Q6844" s="1" t="s">
        <v>3344</v>
      </c>
      <c r="R6844" s="1" t="s">
        <v>3427</v>
      </c>
      <c r="S6844" s="1" t="s">
        <v>3447</v>
      </c>
      <c r="T6844" s="1" t="s">
        <v>3448</v>
      </c>
      <c r="U6844" s="1" t="s">
        <v>3452</v>
      </c>
      <c r="V6844" s="1" t="s">
        <v>3449</v>
      </c>
      <c r="W6844" s="1" t="s">
        <v>3450</v>
      </c>
      <c r="X6844" s="1" t="s">
        <v>3451</v>
      </c>
      <c r="Y6844" s="216" t="s">
        <v>3385</v>
      </c>
    </row>
    <row r="6845" spans="1:25">
      <c r="A6845" s="26" t="s">
        <v>0</v>
      </c>
      <c r="B6845" s="26" t="s">
        <v>0</v>
      </c>
      <c r="C6845" s="26" t="s">
        <v>0</v>
      </c>
      <c r="D6845" s="27" t="s">
        <v>0</v>
      </c>
      <c r="E6845" s="27" t="s">
        <v>0</v>
      </c>
      <c r="F6845" s="28" t="s">
        <v>0</v>
      </c>
      <c r="G6845" s="152" t="s">
        <v>0</v>
      </c>
      <c r="H6845" s="29" t="s">
        <v>0</v>
      </c>
      <c r="I6845" s="45">
        <v>1</v>
      </c>
      <c r="J6845" s="45">
        <v>3</v>
      </c>
      <c r="K6845" s="45" t="s">
        <v>9</v>
      </c>
      <c r="L6845" s="45">
        <v>5</v>
      </c>
      <c r="M6845" s="45">
        <v>6</v>
      </c>
      <c r="N6845" s="45">
        <v>7</v>
      </c>
      <c r="O6845" s="45">
        <v>8</v>
      </c>
      <c r="P6845" s="45">
        <v>9</v>
      </c>
      <c r="Q6845" s="45">
        <v>1</v>
      </c>
      <c r="R6845" s="45">
        <v>2</v>
      </c>
      <c r="S6845" s="45">
        <v>3</v>
      </c>
      <c r="T6845" s="45" t="s">
        <v>3453</v>
      </c>
      <c r="U6845" s="45">
        <v>5</v>
      </c>
      <c r="V6845" s="45">
        <v>6</v>
      </c>
      <c r="W6845" s="45">
        <v>7</v>
      </c>
      <c r="X6845" s="45" t="s">
        <v>3454</v>
      </c>
      <c r="Y6845" s="276">
        <v>9</v>
      </c>
    </row>
    <row r="6846" spans="1:25" s="113" customFormat="1" ht="20.399999999999999">
      <c r="A6846" s="133" t="s">
        <v>2210</v>
      </c>
      <c r="B6846" s="133" t="s">
        <v>184</v>
      </c>
      <c r="C6846" s="109" t="s">
        <v>130</v>
      </c>
      <c r="D6846" s="109" t="s">
        <v>2258</v>
      </c>
      <c r="E6846" s="98" t="s">
        <v>0</v>
      </c>
      <c r="F6846" s="98" t="s">
        <v>0</v>
      </c>
      <c r="G6846" s="153" t="s">
        <v>0</v>
      </c>
      <c r="H6846" s="98" t="s">
        <v>2259</v>
      </c>
      <c r="I6846" s="110"/>
      <c r="J6846" s="110"/>
      <c r="K6846" s="110"/>
      <c r="L6846" s="110" t="s">
        <v>0</v>
      </c>
      <c r="M6846" s="110" t="s">
        <v>0</v>
      </c>
      <c r="N6846" s="110" t="s">
        <v>0</v>
      </c>
      <c r="O6846" s="110" t="s">
        <v>0</v>
      </c>
      <c r="P6846" s="110" t="s">
        <v>0</v>
      </c>
      <c r="Q6846" s="110"/>
      <c r="R6846" s="110"/>
      <c r="S6846" s="110"/>
      <c r="T6846" s="110" t="s">
        <v>0</v>
      </c>
      <c r="U6846" s="110" t="s">
        <v>0</v>
      </c>
      <c r="V6846" s="110" t="s">
        <v>0</v>
      </c>
      <c r="W6846" s="110" t="s">
        <v>0</v>
      </c>
      <c r="X6846" s="110" t="s">
        <v>0</v>
      </c>
      <c r="Y6846" s="217"/>
    </row>
    <row r="6847" spans="1:25" ht="20.399999999999999">
      <c r="A6847" s="20" t="s">
        <v>0</v>
      </c>
      <c r="B6847" s="20" t="s">
        <v>0</v>
      </c>
      <c r="C6847" s="20" t="s">
        <v>0</v>
      </c>
      <c r="D6847" s="21" t="s">
        <v>0</v>
      </c>
      <c r="E6847" s="21" t="s">
        <v>0</v>
      </c>
      <c r="F6847" s="21" t="s">
        <v>0</v>
      </c>
      <c r="G6847" s="150" t="s">
        <v>0</v>
      </c>
      <c r="H6847" s="30" t="s">
        <v>33</v>
      </c>
      <c r="I6847" s="31">
        <f t="shared" si="4729"/>
        <v>3620700</v>
      </c>
      <c r="J6847" s="31">
        <f t="shared" ref="J6847:P6847" si="4765">SUM(J6848,J6856,J6858)</f>
        <v>3620700</v>
      </c>
      <c r="K6847" s="31">
        <f t="shared" si="4731"/>
        <v>0</v>
      </c>
      <c r="L6847" s="31">
        <f t="shared" si="4765"/>
        <v>0</v>
      </c>
      <c r="M6847" s="31">
        <f t="shared" si="4765"/>
        <v>0</v>
      </c>
      <c r="N6847" s="31">
        <f t="shared" si="4765"/>
        <v>0</v>
      </c>
      <c r="O6847" s="31">
        <f t="shared" si="4765"/>
        <v>0</v>
      </c>
      <c r="P6847" s="31">
        <f t="shared" si="4765"/>
        <v>0</v>
      </c>
      <c r="Q6847" s="31">
        <f>SUM(Q6848,Q6856,Q6858)</f>
        <v>4513848</v>
      </c>
      <c r="R6847" s="31">
        <f>SUM(R6848,R6856,R6858)</f>
        <v>3989146</v>
      </c>
      <c r="S6847" s="31">
        <f>SUM(S6848,S6856,S6858)</f>
        <v>3232518</v>
      </c>
      <c r="T6847" s="31">
        <f t="shared" ref="T6847:X6847" si="4766">SUM(T6848,T6856,T6858)</f>
        <v>756628</v>
      </c>
      <c r="U6847" s="31">
        <f t="shared" si="4766"/>
        <v>282926</v>
      </c>
      <c r="V6847" s="31">
        <f t="shared" si="4766"/>
        <v>281226</v>
      </c>
      <c r="W6847" s="31">
        <f t="shared" si="4766"/>
        <v>192476</v>
      </c>
      <c r="X6847" s="31">
        <f t="shared" si="4766"/>
        <v>3989146</v>
      </c>
      <c r="Y6847" s="220">
        <f t="shared" ref="Y6847:Y6879" si="4767">IF(R6847=0,0,(X6847/R6847)*100)</f>
        <v>100</v>
      </c>
    </row>
    <row r="6848" spans="1:25">
      <c r="A6848" s="23" t="s">
        <v>2210</v>
      </c>
      <c r="B6848" s="23" t="s">
        <v>184</v>
      </c>
      <c r="C6848" s="23" t="s">
        <v>130</v>
      </c>
      <c r="D6848" s="23" t="s">
        <v>2258</v>
      </c>
      <c r="E6848" s="21" t="s">
        <v>132</v>
      </c>
      <c r="F6848" s="21" t="s">
        <v>0</v>
      </c>
      <c r="G6848" s="150" t="s">
        <v>0</v>
      </c>
      <c r="H6848" s="21" t="s">
        <v>11</v>
      </c>
      <c r="I6848" s="66">
        <f t="shared" si="4729"/>
        <v>1926600</v>
      </c>
      <c r="J6848" s="66">
        <f t="shared" ref="J6848:P6848" si="4768">SUM(J6849,J6850)</f>
        <v>1926600</v>
      </c>
      <c r="K6848" s="66">
        <f t="shared" si="4731"/>
        <v>0</v>
      </c>
      <c r="L6848" s="66">
        <f t="shared" si="4768"/>
        <v>0</v>
      </c>
      <c r="M6848" s="66">
        <f t="shared" si="4768"/>
        <v>0</v>
      </c>
      <c r="N6848" s="66">
        <f t="shared" si="4768"/>
        <v>0</v>
      </c>
      <c r="O6848" s="66">
        <f t="shared" si="4768"/>
        <v>0</v>
      </c>
      <c r="P6848" s="66">
        <f t="shared" si="4768"/>
        <v>0</v>
      </c>
      <c r="Q6848" s="66">
        <f>SUM(Q6849,Q6850)</f>
        <v>2166827</v>
      </c>
      <c r="R6848" s="66">
        <f>SUM(R6849,R6850)</f>
        <v>2166827</v>
      </c>
      <c r="S6848" s="66">
        <f>SUM(S6849,S6850)</f>
        <v>1690511</v>
      </c>
      <c r="T6848" s="66">
        <f t="shared" ref="T6848:X6848" si="4769">SUM(T6849,T6850)</f>
        <v>476316</v>
      </c>
      <c r="U6848" s="66">
        <f t="shared" si="4769"/>
        <v>160500</v>
      </c>
      <c r="V6848" s="66">
        <f t="shared" si="4769"/>
        <v>158500</v>
      </c>
      <c r="W6848" s="66">
        <f t="shared" si="4769"/>
        <v>157316</v>
      </c>
      <c r="X6848" s="66">
        <f t="shared" si="4769"/>
        <v>2166827</v>
      </c>
      <c r="Y6848" s="208">
        <f t="shared" si="4767"/>
        <v>100</v>
      </c>
    </row>
    <row r="6849" spans="1:25">
      <c r="A6849" s="23" t="s">
        <v>2210</v>
      </c>
      <c r="B6849" s="23" t="s">
        <v>184</v>
      </c>
      <c r="C6849" s="23" t="s">
        <v>130</v>
      </c>
      <c r="D6849" s="23" t="s">
        <v>2258</v>
      </c>
      <c r="E6849" s="22">
        <v>6111</v>
      </c>
      <c r="F6849" s="23"/>
      <c r="G6849" s="128">
        <v>101</v>
      </c>
      <c r="H6849" s="32" t="s">
        <v>12</v>
      </c>
      <c r="I6849" s="44">
        <f t="shared" si="4729"/>
        <v>1566600</v>
      </c>
      <c r="J6849" s="44">
        <v>1566600</v>
      </c>
      <c r="K6849" s="44">
        <f t="shared" si="4731"/>
        <v>0</v>
      </c>
      <c r="L6849" s="44">
        <v>0</v>
      </c>
      <c r="M6849" s="44">
        <v>0</v>
      </c>
      <c r="N6849" s="44">
        <v>0</v>
      </c>
      <c r="O6849" s="44">
        <v>0</v>
      </c>
      <c r="P6849" s="44">
        <v>0</v>
      </c>
      <c r="Q6849" s="44">
        <v>1795427</v>
      </c>
      <c r="R6849" s="44">
        <v>1795427</v>
      </c>
      <c r="S6849" s="44">
        <v>1404689</v>
      </c>
      <c r="T6849" s="44">
        <f t="shared" ref="T6849:T6878" si="4770">U6849+V6849+W6849</f>
        <v>390738</v>
      </c>
      <c r="U6849" s="44">
        <v>130000</v>
      </c>
      <c r="V6849" s="44">
        <v>130500</v>
      </c>
      <c r="W6849" s="44">
        <v>130238</v>
      </c>
      <c r="X6849" s="44">
        <f t="shared" ref="X6849:X6878" si="4771">S6849+T6849</f>
        <v>1795427</v>
      </c>
      <c r="Y6849" s="209">
        <f t="shared" si="4767"/>
        <v>100</v>
      </c>
    </row>
    <row r="6850" spans="1:25">
      <c r="A6850" s="20" t="s">
        <v>2210</v>
      </c>
      <c r="B6850" s="20" t="s">
        <v>184</v>
      </c>
      <c r="C6850" s="20" t="s">
        <v>130</v>
      </c>
      <c r="D6850" s="20" t="s">
        <v>2258</v>
      </c>
      <c r="E6850" s="20" t="s">
        <v>134</v>
      </c>
      <c r="F6850" s="23" t="s">
        <v>0</v>
      </c>
      <c r="G6850" s="154" t="s">
        <v>0</v>
      </c>
      <c r="H6850" s="21" t="s">
        <v>13</v>
      </c>
      <c r="I6850" s="66">
        <f t="shared" si="4729"/>
        <v>360000</v>
      </c>
      <c r="J6850" s="66">
        <f t="shared" ref="J6850:P6850" si="4772">SUM(J6851:J6855)</f>
        <v>360000</v>
      </c>
      <c r="K6850" s="66">
        <f t="shared" si="4731"/>
        <v>0</v>
      </c>
      <c r="L6850" s="66">
        <f t="shared" si="4772"/>
        <v>0</v>
      </c>
      <c r="M6850" s="66">
        <f t="shared" si="4772"/>
        <v>0</v>
      </c>
      <c r="N6850" s="66">
        <f t="shared" si="4772"/>
        <v>0</v>
      </c>
      <c r="O6850" s="66">
        <f t="shared" si="4772"/>
        <v>0</v>
      </c>
      <c r="P6850" s="66">
        <f t="shared" si="4772"/>
        <v>0</v>
      </c>
      <c r="Q6850" s="66">
        <f>SUM(Q6851:Q6855)</f>
        <v>371400</v>
      </c>
      <c r="R6850" s="66">
        <f>SUM(R6851:R6855)</f>
        <v>371400</v>
      </c>
      <c r="S6850" s="66">
        <f>SUM(S6851:S6855)</f>
        <v>285822</v>
      </c>
      <c r="T6850" s="66">
        <f t="shared" ref="T6850:X6850" si="4773">SUM(T6851:T6855)</f>
        <v>85578</v>
      </c>
      <c r="U6850" s="66">
        <f t="shared" si="4773"/>
        <v>30500</v>
      </c>
      <c r="V6850" s="66">
        <f t="shared" si="4773"/>
        <v>28000</v>
      </c>
      <c r="W6850" s="66">
        <f t="shared" si="4773"/>
        <v>27078</v>
      </c>
      <c r="X6850" s="66">
        <f t="shared" si="4773"/>
        <v>371400</v>
      </c>
      <c r="Y6850" s="208">
        <f t="shared" si="4767"/>
        <v>100</v>
      </c>
    </row>
    <row r="6851" spans="1:25">
      <c r="A6851" s="23" t="s">
        <v>2210</v>
      </c>
      <c r="B6851" s="23" t="s">
        <v>184</v>
      </c>
      <c r="C6851" s="23" t="s">
        <v>130</v>
      </c>
      <c r="D6851" s="23" t="s">
        <v>2258</v>
      </c>
      <c r="E6851" s="22">
        <v>6112</v>
      </c>
      <c r="F6851" s="23" t="s">
        <v>2260</v>
      </c>
      <c r="G6851" s="128">
        <v>101</v>
      </c>
      <c r="H6851" s="32" t="s">
        <v>16</v>
      </c>
      <c r="I6851" s="44">
        <f t="shared" si="4729"/>
        <v>67000</v>
      </c>
      <c r="J6851" s="44">
        <v>67000</v>
      </c>
      <c r="K6851" s="44">
        <f t="shared" si="4731"/>
        <v>0</v>
      </c>
      <c r="L6851" s="44">
        <v>0</v>
      </c>
      <c r="M6851" s="44">
        <v>0</v>
      </c>
      <c r="N6851" s="44">
        <v>0</v>
      </c>
      <c r="O6851" s="44">
        <v>0</v>
      </c>
      <c r="P6851" s="44">
        <v>0</v>
      </c>
      <c r="Q6851" s="44">
        <v>60900</v>
      </c>
      <c r="R6851" s="44">
        <v>60900</v>
      </c>
      <c r="S6851" s="44">
        <v>46203</v>
      </c>
      <c r="T6851" s="44">
        <f t="shared" si="4770"/>
        <v>14697</v>
      </c>
      <c r="U6851" s="44">
        <v>4900</v>
      </c>
      <c r="V6851" s="44">
        <v>4900</v>
      </c>
      <c r="W6851" s="44">
        <v>4897</v>
      </c>
      <c r="X6851" s="44">
        <f t="shared" si="4771"/>
        <v>60900</v>
      </c>
      <c r="Y6851" s="209">
        <f t="shared" si="4767"/>
        <v>100</v>
      </c>
    </row>
    <row r="6852" spans="1:25">
      <c r="A6852" s="23" t="s">
        <v>2210</v>
      </c>
      <c r="B6852" s="23" t="s">
        <v>184</v>
      </c>
      <c r="C6852" s="23" t="s">
        <v>130</v>
      </c>
      <c r="D6852" s="23" t="s">
        <v>2258</v>
      </c>
      <c r="E6852" s="22">
        <v>6112</v>
      </c>
      <c r="F6852" s="23" t="s">
        <v>2261</v>
      </c>
      <c r="G6852" s="128">
        <v>101</v>
      </c>
      <c r="H6852" s="32" t="s">
        <v>19</v>
      </c>
      <c r="I6852" s="44">
        <f t="shared" si="4729"/>
        <v>200000</v>
      </c>
      <c r="J6852" s="44">
        <v>200000</v>
      </c>
      <c r="K6852" s="44">
        <f t="shared" si="4731"/>
        <v>0</v>
      </c>
      <c r="L6852" s="44">
        <v>0</v>
      </c>
      <c r="M6852" s="44">
        <v>0</v>
      </c>
      <c r="N6852" s="44">
        <v>0</v>
      </c>
      <c r="O6852" s="44">
        <v>0</v>
      </c>
      <c r="P6852" s="44">
        <v>0</v>
      </c>
      <c r="Q6852" s="44">
        <v>200000</v>
      </c>
      <c r="R6852" s="44">
        <v>200000</v>
      </c>
      <c r="S6852" s="44">
        <v>142619</v>
      </c>
      <c r="T6852" s="44">
        <f t="shared" si="4770"/>
        <v>57381</v>
      </c>
      <c r="U6852" s="44">
        <v>19100</v>
      </c>
      <c r="V6852" s="44">
        <v>19100</v>
      </c>
      <c r="W6852" s="44">
        <v>19181</v>
      </c>
      <c r="X6852" s="44">
        <f t="shared" si="4771"/>
        <v>200000</v>
      </c>
      <c r="Y6852" s="209">
        <f t="shared" si="4767"/>
        <v>100</v>
      </c>
    </row>
    <row r="6853" spans="1:25">
      <c r="A6853" s="23" t="s">
        <v>2210</v>
      </c>
      <c r="B6853" s="23" t="s">
        <v>184</v>
      </c>
      <c r="C6853" s="23" t="s">
        <v>130</v>
      </c>
      <c r="D6853" s="23" t="s">
        <v>2258</v>
      </c>
      <c r="E6853" s="22">
        <v>6112</v>
      </c>
      <c r="F6853" s="23" t="s">
        <v>2262</v>
      </c>
      <c r="G6853" s="128">
        <v>101</v>
      </c>
      <c r="H6853" s="32" t="s">
        <v>17</v>
      </c>
      <c r="I6853" s="44">
        <f t="shared" si="4729"/>
        <v>45500</v>
      </c>
      <c r="J6853" s="44">
        <v>45500</v>
      </c>
      <c r="K6853" s="44">
        <f t="shared" si="4731"/>
        <v>0</v>
      </c>
      <c r="L6853" s="44">
        <v>0</v>
      </c>
      <c r="M6853" s="44">
        <v>0</v>
      </c>
      <c r="N6853" s="44">
        <v>0</v>
      </c>
      <c r="O6853" s="44">
        <v>0</v>
      </c>
      <c r="P6853" s="44">
        <v>0</v>
      </c>
      <c r="Q6853" s="44">
        <v>45500</v>
      </c>
      <c r="R6853" s="44">
        <v>45500</v>
      </c>
      <c r="S6853" s="44">
        <v>45500</v>
      </c>
      <c r="T6853" s="44">
        <f t="shared" si="4770"/>
        <v>0</v>
      </c>
      <c r="U6853" s="44">
        <v>0</v>
      </c>
      <c r="V6853" s="44">
        <v>0</v>
      </c>
      <c r="W6853" s="44">
        <v>0</v>
      </c>
      <c r="X6853" s="44">
        <f t="shared" si="4771"/>
        <v>45500</v>
      </c>
      <c r="Y6853" s="209">
        <f t="shared" si="4767"/>
        <v>100</v>
      </c>
    </row>
    <row r="6854" spans="1:25">
      <c r="A6854" s="23" t="s">
        <v>2210</v>
      </c>
      <c r="B6854" s="23" t="s">
        <v>184</v>
      </c>
      <c r="C6854" s="23" t="s">
        <v>130</v>
      </c>
      <c r="D6854" s="23" t="s">
        <v>2258</v>
      </c>
      <c r="E6854" s="22">
        <v>6112</v>
      </c>
      <c r="F6854" s="23" t="s">
        <v>2263</v>
      </c>
      <c r="G6854" s="128">
        <v>101</v>
      </c>
      <c r="H6854" s="32" t="s">
        <v>15</v>
      </c>
      <c r="I6854" s="44">
        <f t="shared" si="4729"/>
        <v>17500</v>
      </c>
      <c r="J6854" s="44">
        <v>17500</v>
      </c>
      <c r="K6854" s="44">
        <f t="shared" si="4731"/>
        <v>0</v>
      </c>
      <c r="L6854" s="44">
        <v>0</v>
      </c>
      <c r="M6854" s="44">
        <v>0</v>
      </c>
      <c r="N6854" s="44">
        <v>0</v>
      </c>
      <c r="O6854" s="44">
        <v>0</v>
      </c>
      <c r="P6854" s="44">
        <v>0</v>
      </c>
      <c r="Q6854" s="44">
        <v>15000</v>
      </c>
      <c r="R6854" s="44">
        <v>15000</v>
      </c>
      <c r="S6854" s="44">
        <v>11500</v>
      </c>
      <c r="T6854" s="44">
        <f t="shared" si="4770"/>
        <v>3500</v>
      </c>
      <c r="U6854" s="44">
        <v>3500</v>
      </c>
      <c r="V6854" s="44">
        <v>0</v>
      </c>
      <c r="W6854" s="44">
        <v>0</v>
      </c>
      <c r="X6854" s="44">
        <f t="shared" si="4771"/>
        <v>15000</v>
      </c>
      <c r="Y6854" s="209">
        <f t="shared" si="4767"/>
        <v>100</v>
      </c>
    </row>
    <row r="6855" spans="1:25">
      <c r="A6855" s="23" t="s">
        <v>2210</v>
      </c>
      <c r="B6855" s="23" t="s">
        <v>184</v>
      </c>
      <c r="C6855" s="23" t="s">
        <v>130</v>
      </c>
      <c r="D6855" s="23" t="s">
        <v>2258</v>
      </c>
      <c r="E6855" s="22">
        <v>6112</v>
      </c>
      <c r="F6855" s="23" t="s">
        <v>2264</v>
      </c>
      <c r="G6855" s="128">
        <v>101</v>
      </c>
      <c r="H6855" s="32" t="s">
        <v>18</v>
      </c>
      <c r="I6855" s="44">
        <f t="shared" ref="I6855:I6918" si="4774">SUM(J6855,K6855,O6855,P6855)</f>
        <v>30000</v>
      </c>
      <c r="J6855" s="44">
        <v>30000</v>
      </c>
      <c r="K6855" s="44">
        <f t="shared" ref="K6855:K6918" si="4775">SUM(L6855,M6855,N6855)</f>
        <v>0</v>
      </c>
      <c r="L6855" s="44">
        <v>0</v>
      </c>
      <c r="M6855" s="44">
        <v>0</v>
      </c>
      <c r="N6855" s="44">
        <v>0</v>
      </c>
      <c r="O6855" s="44">
        <v>0</v>
      </c>
      <c r="P6855" s="44">
        <v>0</v>
      </c>
      <c r="Q6855" s="44">
        <v>50000</v>
      </c>
      <c r="R6855" s="44">
        <v>50000</v>
      </c>
      <c r="S6855" s="44">
        <v>40000</v>
      </c>
      <c r="T6855" s="44">
        <f t="shared" si="4770"/>
        <v>10000</v>
      </c>
      <c r="U6855" s="44">
        <v>3000</v>
      </c>
      <c r="V6855" s="44">
        <v>4000</v>
      </c>
      <c r="W6855" s="44">
        <v>3000</v>
      </c>
      <c r="X6855" s="44">
        <f t="shared" si="4771"/>
        <v>50000</v>
      </c>
      <c r="Y6855" s="209">
        <f t="shared" si="4767"/>
        <v>100</v>
      </c>
    </row>
    <row r="6856" spans="1:25">
      <c r="A6856" s="23" t="s">
        <v>2210</v>
      </c>
      <c r="B6856" s="23" t="s">
        <v>184</v>
      </c>
      <c r="C6856" s="23" t="s">
        <v>130</v>
      </c>
      <c r="D6856" s="23" t="s">
        <v>2258</v>
      </c>
      <c r="E6856" s="21" t="s">
        <v>139</v>
      </c>
      <c r="F6856" s="21" t="s">
        <v>0</v>
      </c>
      <c r="G6856" s="150" t="s">
        <v>0</v>
      </c>
      <c r="H6856" s="21" t="s">
        <v>21</v>
      </c>
      <c r="I6856" s="66">
        <f t="shared" si="4774"/>
        <v>164500</v>
      </c>
      <c r="J6856" s="66">
        <f t="shared" ref="J6856:X6856" si="4776">SUM(J6857)</f>
        <v>164500</v>
      </c>
      <c r="K6856" s="66">
        <f t="shared" si="4775"/>
        <v>0</v>
      </c>
      <c r="L6856" s="66">
        <f t="shared" si="4776"/>
        <v>0</v>
      </c>
      <c r="M6856" s="66">
        <f t="shared" si="4776"/>
        <v>0</v>
      </c>
      <c r="N6856" s="66">
        <f t="shared" si="4776"/>
        <v>0</v>
      </c>
      <c r="O6856" s="66">
        <f t="shared" si="4776"/>
        <v>0</v>
      </c>
      <c r="P6856" s="66">
        <f t="shared" si="4776"/>
        <v>0</v>
      </c>
      <c r="Q6856" s="66">
        <f t="shared" si="4776"/>
        <v>191361</v>
      </c>
      <c r="R6856" s="66">
        <f t="shared" si="4776"/>
        <v>191361</v>
      </c>
      <c r="S6856" s="66">
        <f t="shared" si="4776"/>
        <v>146083</v>
      </c>
      <c r="T6856" s="66">
        <f t="shared" si="4776"/>
        <v>45278</v>
      </c>
      <c r="U6856" s="66">
        <f t="shared" si="4776"/>
        <v>15000</v>
      </c>
      <c r="V6856" s="66">
        <f t="shared" si="4776"/>
        <v>15000</v>
      </c>
      <c r="W6856" s="66">
        <f t="shared" si="4776"/>
        <v>15278</v>
      </c>
      <c r="X6856" s="66">
        <f t="shared" si="4776"/>
        <v>191361</v>
      </c>
      <c r="Y6856" s="208">
        <f t="shared" si="4767"/>
        <v>100</v>
      </c>
    </row>
    <row r="6857" spans="1:25">
      <c r="A6857" s="23" t="s">
        <v>2210</v>
      </c>
      <c r="B6857" s="23" t="s">
        <v>184</v>
      </c>
      <c r="C6857" s="23" t="s">
        <v>130</v>
      </c>
      <c r="D6857" s="23" t="s">
        <v>2258</v>
      </c>
      <c r="E6857" s="22">
        <v>6121</v>
      </c>
      <c r="F6857" s="23"/>
      <c r="G6857" s="128">
        <v>101</v>
      </c>
      <c r="H6857" s="32" t="s">
        <v>22</v>
      </c>
      <c r="I6857" s="44">
        <f t="shared" si="4774"/>
        <v>164500</v>
      </c>
      <c r="J6857" s="44">
        <v>164500</v>
      </c>
      <c r="K6857" s="44">
        <f t="shared" si="4775"/>
        <v>0</v>
      </c>
      <c r="L6857" s="44">
        <v>0</v>
      </c>
      <c r="M6857" s="44">
        <v>0</v>
      </c>
      <c r="N6857" s="44">
        <v>0</v>
      </c>
      <c r="O6857" s="44">
        <v>0</v>
      </c>
      <c r="P6857" s="44">
        <v>0</v>
      </c>
      <c r="Q6857" s="44">
        <v>191361</v>
      </c>
      <c r="R6857" s="44">
        <v>191361</v>
      </c>
      <c r="S6857" s="44">
        <v>146083</v>
      </c>
      <c r="T6857" s="44">
        <f t="shared" si="4770"/>
        <v>45278</v>
      </c>
      <c r="U6857" s="44">
        <v>15000</v>
      </c>
      <c r="V6857" s="44">
        <v>15000</v>
      </c>
      <c r="W6857" s="44">
        <v>15278</v>
      </c>
      <c r="X6857" s="44">
        <f t="shared" si="4771"/>
        <v>191361</v>
      </c>
      <c r="Y6857" s="209">
        <f t="shared" si="4767"/>
        <v>100</v>
      </c>
    </row>
    <row r="6858" spans="1:25">
      <c r="A6858" s="23" t="s">
        <v>2210</v>
      </c>
      <c r="B6858" s="23" t="s">
        <v>184</v>
      </c>
      <c r="C6858" s="23" t="s">
        <v>130</v>
      </c>
      <c r="D6858" s="23" t="s">
        <v>2258</v>
      </c>
      <c r="E6858" s="21" t="s">
        <v>141</v>
      </c>
      <c r="F6858" s="21" t="s">
        <v>0</v>
      </c>
      <c r="G6858" s="150" t="s">
        <v>0</v>
      </c>
      <c r="H6858" s="21" t="s">
        <v>23</v>
      </c>
      <c r="I6858" s="66">
        <f t="shared" si="4774"/>
        <v>1529600</v>
      </c>
      <c r="J6858" s="66">
        <f t="shared" ref="J6858:P6858" si="4777">SUM(J6859:J6867)</f>
        <v>1529600</v>
      </c>
      <c r="K6858" s="66">
        <f t="shared" si="4775"/>
        <v>0</v>
      </c>
      <c r="L6858" s="66">
        <f t="shared" si="4777"/>
        <v>0</v>
      </c>
      <c r="M6858" s="66">
        <f t="shared" si="4777"/>
        <v>0</v>
      </c>
      <c r="N6858" s="66">
        <f t="shared" si="4777"/>
        <v>0</v>
      </c>
      <c r="O6858" s="66">
        <f t="shared" si="4777"/>
        <v>0</v>
      </c>
      <c r="P6858" s="66">
        <f t="shared" si="4777"/>
        <v>0</v>
      </c>
      <c r="Q6858" s="66">
        <f>SUM(Q6859:Q6867)</f>
        <v>2155660</v>
      </c>
      <c r="R6858" s="66">
        <f>SUM(R6859:R6867)</f>
        <v>1630958</v>
      </c>
      <c r="S6858" s="66">
        <f>SUM(S6859:S6867)</f>
        <v>1395924</v>
      </c>
      <c r="T6858" s="66">
        <f t="shared" ref="T6858:X6858" si="4778">SUM(T6859:T6867)</f>
        <v>235034</v>
      </c>
      <c r="U6858" s="66">
        <f t="shared" si="4778"/>
        <v>107426</v>
      </c>
      <c r="V6858" s="66">
        <f t="shared" si="4778"/>
        <v>107726</v>
      </c>
      <c r="W6858" s="66">
        <f t="shared" si="4778"/>
        <v>19882</v>
      </c>
      <c r="X6858" s="66">
        <f t="shared" si="4778"/>
        <v>1630958</v>
      </c>
      <c r="Y6858" s="208">
        <f t="shared" si="4767"/>
        <v>100</v>
      </c>
    </row>
    <row r="6859" spans="1:25">
      <c r="A6859" s="23" t="s">
        <v>2210</v>
      </c>
      <c r="B6859" s="23" t="s">
        <v>184</v>
      </c>
      <c r="C6859" s="23" t="s">
        <v>130</v>
      </c>
      <c r="D6859" s="23" t="s">
        <v>2258</v>
      </c>
      <c r="E6859" s="22">
        <v>6131</v>
      </c>
      <c r="F6859" s="23"/>
      <c r="G6859" s="128">
        <v>101</v>
      </c>
      <c r="H6859" s="32" t="s">
        <v>24</v>
      </c>
      <c r="I6859" s="44">
        <f t="shared" si="4774"/>
        <v>1500</v>
      </c>
      <c r="J6859" s="44">
        <v>1500</v>
      </c>
      <c r="K6859" s="44">
        <f t="shared" si="4775"/>
        <v>0</v>
      </c>
      <c r="L6859" s="44">
        <v>0</v>
      </c>
      <c r="M6859" s="44">
        <v>0</v>
      </c>
      <c r="N6859" s="44">
        <v>0</v>
      </c>
      <c r="O6859" s="44">
        <v>0</v>
      </c>
      <c r="P6859" s="44">
        <v>0</v>
      </c>
      <c r="Q6859" s="44">
        <v>13100</v>
      </c>
      <c r="R6859" s="44">
        <v>13100</v>
      </c>
      <c r="S6859" s="44">
        <v>13100</v>
      </c>
      <c r="T6859" s="44">
        <f t="shared" si="4770"/>
        <v>0</v>
      </c>
      <c r="U6859" s="44">
        <v>0</v>
      </c>
      <c r="V6859" s="44">
        <v>0</v>
      </c>
      <c r="W6859" s="44">
        <v>0</v>
      </c>
      <c r="X6859" s="44">
        <f t="shared" si="4771"/>
        <v>13100</v>
      </c>
      <c r="Y6859" s="209">
        <f t="shared" si="4767"/>
        <v>100</v>
      </c>
    </row>
    <row r="6860" spans="1:25">
      <c r="A6860" s="23" t="s">
        <v>2210</v>
      </c>
      <c r="B6860" s="23" t="s">
        <v>184</v>
      </c>
      <c r="C6860" s="23" t="s">
        <v>130</v>
      </c>
      <c r="D6860" s="23" t="s">
        <v>2258</v>
      </c>
      <c r="E6860" s="22">
        <v>6132</v>
      </c>
      <c r="F6860" s="23"/>
      <c r="G6860" s="128">
        <v>101</v>
      </c>
      <c r="H6860" s="32" t="s">
        <v>25</v>
      </c>
      <c r="I6860" s="44">
        <f t="shared" si="4774"/>
        <v>230000</v>
      </c>
      <c r="J6860" s="44">
        <v>230000</v>
      </c>
      <c r="K6860" s="44">
        <f t="shared" si="4775"/>
        <v>0</v>
      </c>
      <c r="L6860" s="44">
        <v>0</v>
      </c>
      <c r="M6860" s="44">
        <v>0</v>
      </c>
      <c r="N6860" s="44">
        <v>0</v>
      </c>
      <c r="O6860" s="44">
        <v>0</v>
      </c>
      <c r="P6860" s="44">
        <v>0</v>
      </c>
      <c r="Q6860" s="44">
        <v>334900</v>
      </c>
      <c r="R6860" s="44">
        <v>334900</v>
      </c>
      <c r="S6860" s="44">
        <v>269900</v>
      </c>
      <c r="T6860" s="44">
        <f t="shared" si="4770"/>
        <v>65000</v>
      </c>
      <c r="U6860" s="44">
        <v>30000</v>
      </c>
      <c r="V6860" s="44">
        <v>30000</v>
      </c>
      <c r="W6860" s="44">
        <v>5000</v>
      </c>
      <c r="X6860" s="44">
        <f t="shared" si="4771"/>
        <v>334900</v>
      </c>
      <c r="Y6860" s="209">
        <f t="shared" si="4767"/>
        <v>100</v>
      </c>
    </row>
    <row r="6861" spans="1:25">
      <c r="A6861" s="23" t="s">
        <v>2210</v>
      </c>
      <c r="B6861" s="23" t="s">
        <v>184</v>
      </c>
      <c r="C6861" s="23" t="s">
        <v>130</v>
      </c>
      <c r="D6861" s="23" t="s">
        <v>2258</v>
      </c>
      <c r="E6861" s="22">
        <v>6133</v>
      </c>
      <c r="F6861" s="23"/>
      <c r="G6861" s="128">
        <v>101</v>
      </c>
      <c r="H6861" s="32" t="s">
        <v>26</v>
      </c>
      <c r="I6861" s="44">
        <f t="shared" si="4774"/>
        <v>65000</v>
      </c>
      <c r="J6861" s="44">
        <v>65000</v>
      </c>
      <c r="K6861" s="44">
        <f t="shared" si="4775"/>
        <v>0</v>
      </c>
      <c r="L6861" s="44">
        <v>0</v>
      </c>
      <c r="M6861" s="44">
        <v>0</v>
      </c>
      <c r="N6861" s="44">
        <v>0</v>
      </c>
      <c r="O6861" s="44">
        <v>0</v>
      </c>
      <c r="P6861" s="44">
        <v>0</v>
      </c>
      <c r="Q6861" s="44">
        <v>60200</v>
      </c>
      <c r="R6861" s="44">
        <v>60200</v>
      </c>
      <c r="S6861" s="44">
        <v>51000</v>
      </c>
      <c r="T6861" s="44">
        <f t="shared" si="4770"/>
        <v>9200</v>
      </c>
      <c r="U6861" s="44">
        <v>3200</v>
      </c>
      <c r="V6861" s="44">
        <v>3200</v>
      </c>
      <c r="W6861" s="44">
        <v>2800</v>
      </c>
      <c r="X6861" s="44">
        <f t="shared" si="4771"/>
        <v>60200</v>
      </c>
      <c r="Y6861" s="209">
        <f t="shared" si="4767"/>
        <v>100</v>
      </c>
    </row>
    <row r="6862" spans="1:25">
      <c r="A6862" s="23" t="s">
        <v>2210</v>
      </c>
      <c r="B6862" s="23" t="s">
        <v>184</v>
      </c>
      <c r="C6862" s="23" t="s">
        <v>130</v>
      </c>
      <c r="D6862" s="23" t="s">
        <v>2258</v>
      </c>
      <c r="E6862" s="22">
        <v>6134</v>
      </c>
      <c r="F6862" s="23"/>
      <c r="G6862" s="128">
        <v>101</v>
      </c>
      <c r="H6862" s="32" t="s">
        <v>27</v>
      </c>
      <c r="I6862" s="44">
        <f t="shared" si="4774"/>
        <v>495000</v>
      </c>
      <c r="J6862" s="44">
        <v>495000</v>
      </c>
      <c r="K6862" s="44">
        <f t="shared" si="4775"/>
        <v>0</v>
      </c>
      <c r="L6862" s="44">
        <v>0</v>
      </c>
      <c r="M6862" s="44">
        <v>0</v>
      </c>
      <c r="N6862" s="44">
        <v>0</v>
      </c>
      <c r="O6862" s="44">
        <v>0</v>
      </c>
      <c r="P6862" s="44">
        <v>0</v>
      </c>
      <c r="Q6862" s="44">
        <v>770935</v>
      </c>
      <c r="R6862" s="44">
        <v>451233</v>
      </c>
      <c r="S6862" s="44">
        <v>414750</v>
      </c>
      <c r="T6862" s="44">
        <f t="shared" si="4770"/>
        <v>36483</v>
      </c>
      <c r="U6862" s="44">
        <v>15000</v>
      </c>
      <c r="V6862" s="44">
        <v>15000</v>
      </c>
      <c r="W6862" s="44">
        <v>6483</v>
      </c>
      <c r="X6862" s="44">
        <f t="shared" si="4771"/>
        <v>451233</v>
      </c>
      <c r="Y6862" s="209">
        <f t="shared" si="4767"/>
        <v>100</v>
      </c>
    </row>
    <row r="6863" spans="1:25">
      <c r="A6863" s="23" t="s">
        <v>2210</v>
      </c>
      <c r="B6863" s="23" t="s">
        <v>184</v>
      </c>
      <c r="C6863" s="23" t="s">
        <v>130</v>
      </c>
      <c r="D6863" s="23" t="s">
        <v>2258</v>
      </c>
      <c r="E6863" s="22">
        <v>6135</v>
      </c>
      <c r="F6863" s="23"/>
      <c r="G6863" s="128">
        <v>101</v>
      </c>
      <c r="H6863" s="32" t="s">
        <v>28</v>
      </c>
      <c r="I6863" s="44">
        <f t="shared" si="4774"/>
        <v>15200</v>
      </c>
      <c r="J6863" s="44">
        <v>15200</v>
      </c>
      <c r="K6863" s="44">
        <f t="shared" si="4775"/>
        <v>0</v>
      </c>
      <c r="L6863" s="44">
        <v>0</v>
      </c>
      <c r="M6863" s="44">
        <v>0</v>
      </c>
      <c r="N6863" s="44">
        <v>0</v>
      </c>
      <c r="O6863" s="44">
        <v>0</v>
      </c>
      <c r="P6863" s="44">
        <v>0</v>
      </c>
      <c r="Q6863" s="44">
        <v>27000</v>
      </c>
      <c r="R6863" s="44">
        <v>27000</v>
      </c>
      <c r="S6863" s="44">
        <v>18600</v>
      </c>
      <c r="T6863" s="44">
        <f t="shared" si="4770"/>
        <v>8400</v>
      </c>
      <c r="U6863" s="44">
        <v>2800</v>
      </c>
      <c r="V6863" s="44">
        <v>2800</v>
      </c>
      <c r="W6863" s="44">
        <v>2800</v>
      </c>
      <c r="X6863" s="44">
        <f t="shared" si="4771"/>
        <v>27000</v>
      </c>
      <c r="Y6863" s="209">
        <f t="shared" si="4767"/>
        <v>100</v>
      </c>
    </row>
    <row r="6864" spans="1:25">
      <c r="A6864" s="23" t="s">
        <v>2210</v>
      </c>
      <c r="B6864" s="23" t="s">
        <v>184</v>
      </c>
      <c r="C6864" s="23" t="s">
        <v>130</v>
      </c>
      <c r="D6864" s="23" t="s">
        <v>2258</v>
      </c>
      <c r="E6864" s="22">
        <v>6136</v>
      </c>
      <c r="F6864" s="23"/>
      <c r="G6864" s="128">
        <v>101</v>
      </c>
      <c r="H6864" s="32" t="s">
        <v>29</v>
      </c>
      <c r="I6864" s="44">
        <f t="shared" si="4774"/>
        <v>606600</v>
      </c>
      <c r="J6864" s="44">
        <v>606600</v>
      </c>
      <c r="K6864" s="44">
        <f t="shared" si="4775"/>
        <v>0</v>
      </c>
      <c r="L6864" s="44">
        <v>0</v>
      </c>
      <c r="M6864" s="44">
        <v>0</v>
      </c>
      <c r="N6864" s="44">
        <v>0</v>
      </c>
      <c r="O6864" s="44">
        <v>0</v>
      </c>
      <c r="P6864" s="44">
        <v>0</v>
      </c>
      <c r="Q6864" s="44">
        <v>606600</v>
      </c>
      <c r="R6864" s="44">
        <v>606600</v>
      </c>
      <c r="S6864" s="44">
        <v>505445</v>
      </c>
      <c r="T6864" s="44">
        <f t="shared" si="4770"/>
        <v>101155</v>
      </c>
      <c r="U6864" s="44">
        <v>50544</v>
      </c>
      <c r="V6864" s="44">
        <v>50544</v>
      </c>
      <c r="W6864" s="44">
        <v>67</v>
      </c>
      <c r="X6864" s="44">
        <f t="shared" si="4771"/>
        <v>606600</v>
      </c>
      <c r="Y6864" s="209">
        <f t="shared" si="4767"/>
        <v>100</v>
      </c>
    </row>
    <row r="6865" spans="1:25">
      <c r="A6865" s="23" t="s">
        <v>2210</v>
      </c>
      <c r="B6865" s="23" t="s">
        <v>184</v>
      </c>
      <c r="C6865" s="23" t="s">
        <v>130</v>
      </c>
      <c r="D6865" s="23" t="s">
        <v>2258</v>
      </c>
      <c r="E6865" s="22">
        <v>6137</v>
      </c>
      <c r="F6865" s="23"/>
      <c r="G6865" s="128">
        <v>101</v>
      </c>
      <c r="H6865" s="32" t="s">
        <v>30</v>
      </c>
      <c r="I6865" s="44">
        <f t="shared" si="4774"/>
        <v>42300</v>
      </c>
      <c r="J6865" s="44">
        <v>42300</v>
      </c>
      <c r="K6865" s="44">
        <f t="shared" si="4775"/>
        <v>0</v>
      </c>
      <c r="L6865" s="44">
        <v>0</v>
      </c>
      <c r="M6865" s="44">
        <v>0</v>
      </c>
      <c r="N6865" s="44">
        <v>0</v>
      </c>
      <c r="O6865" s="44">
        <v>0</v>
      </c>
      <c r="P6865" s="44">
        <v>0</v>
      </c>
      <c r="Q6865" s="44">
        <v>59440</v>
      </c>
      <c r="R6865" s="44">
        <v>59440</v>
      </c>
      <c r="S6865" s="44">
        <v>53140</v>
      </c>
      <c r="T6865" s="44">
        <f t="shared" si="4770"/>
        <v>6300</v>
      </c>
      <c r="U6865" s="44">
        <v>2500</v>
      </c>
      <c r="V6865" s="44">
        <v>2800</v>
      </c>
      <c r="W6865" s="44">
        <v>1000</v>
      </c>
      <c r="X6865" s="44">
        <f t="shared" si="4771"/>
        <v>59440</v>
      </c>
      <c r="Y6865" s="209">
        <f t="shared" si="4767"/>
        <v>100</v>
      </c>
    </row>
    <row r="6866" spans="1:25">
      <c r="A6866" s="23" t="s">
        <v>2210</v>
      </c>
      <c r="B6866" s="23" t="s">
        <v>184</v>
      </c>
      <c r="C6866" s="23" t="s">
        <v>130</v>
      </c>
      <c r="D6866" s="23" t="s">
        <v>2258</v>
      </c>
      <c r="E6866" s="22">
        <v>6138</v>
      </c>
      <c r="F6866" s="23"/>
      <c r="G6866" s="128">
        <v>101</v>
      </c>
      <c r="H6866" s="32" t="s">
        <v>31</v>
      </c>
      <c r="I6866" s="44">
        <f t="shared" si="4774"/>
        <v>13000</v>
      </c>
      <c r="J6866" s="44">
        <v>13000</v>
      </c>
      <c r="K6866" s="44">
        <f t="shared" si="4775"/>
        <v>0</v>
      </c>
      <c r="L6866" s="44">
        <v>0</v>
      </c>
      <c r="M6866" s="44">
        <v>0</v>
      </c>
      <c r="N6866" s="44">
        <v>0</v>
      </c>
      <c r="O6866" s="44">
        <v>0</v>
      </c>
      <c r="P6866" s="44">
        <v>0</v>
      </c>
      <c r="Q6866" s="44">
        <v>13000</v>
      </c>
      <c r="R6866" s="44">
        <v>13000</v>
      </c>
      <c r="S6866" s="44">
        <v>9600</v>
      </c>
      <c r="T6866" s="44">
        <f t="shared" si="4770"/>
        <v>3400</v>
      </c>
      <c r="U6866" s="44">
        <v>1700</v>
      </c>
      <c r="V6866" s="44">
        <v>1700</v>
      </c>
      <c r="W6866" s="44">
        <v>0</v>
      </c>
      <c r="X6866" s="44">
        <f t="shared" si="4771"/>
        <v>13000</v>
      </c>
      <c r="Y6866" s="209">
        <f t="shared" si="4767"/>
        <v>100</v>
      </c>
    </row>
    <row r="6867" spans="1:25">
      <c r="A6867" s="20" t="s">
        <v>2210</v>
      </c>
      <c r="B6867" s="20" t="s">
        <v>184</v>
      </c>
      <c r="C6867" s="20" t="s">
        <v>130</v>
      </c>
      <c r="D6867" s="20" t="s">
        <v>2258</v>
      </c>
      <c r="E6867" s="20" t="s">
        <v>144</v>
      </c>
      <c r="F6867" s="23" t="s">
        <v>0</v>
      </c>
      <c r="G6867" s="154" t="s">
        <v>0</v>
      </c>
      <c r="H6867" s="21" t="s">
        <v>32</v>
      </c>
      <c r="I6867" s="66">
        <f t="shared" si="4774"/>
        <v>61000</v>
      </c>
      <c r="J6867" s="66">
        <f t="shared" ref="J6867:P6867" si="4779">SUM(J6868:J6870)</f>
        <v>61000</v>
      </c>
      <c r="K6867" s="66">
        <f t="shared" si="4775"/>
        <v>0</v>
      </c>
      <c r="L6867" s="66">
        <f t="shared" si="4779"/>
        <v>0</v>
      </c>
      <c r="M6867" s="66">
        <f t="shared" si="4779"/>
        <v>0</v>
      </c>
      <c r="N6867" s="66">
        <f t="shared" si="4779"/>
        <v>0</v>
      </c>
      <c r="O6867" s="66">
        <f t="shared" si="4779"/>
        <v>0</v>
      </c>
      <c r="P6867" s="66">
        <f t="shared" si="4779"/>
        <v>0</v>
      </c>
      <c r="Q6867" s="66">
        <f>SUM(Q6868:Q6870)</f>
        <v>270485</v>
      </c>
      <c r="R6867" s="66">
        <f>SUM(R6868:R6870)</f>
        <v>65485</v>
      </c>
      <c r="S6867" s="66">
        <f>SUM(S6868:S6870)</f>
        <v>60389</v>
      </c>
      <c r="T6867" s="66">
        <f t="shared" ref="T6867:X6867" si="4780">SUM(T6868:T6870)</f>
        <v>5096</v>
      </c>
      <c r="U6867" s="66">
        <f t="shared" si="4780"/>
        <v>1682</v>
      </c>
      <c r="V6867" s="66">
        <f t="shared" si="4780"/>
        <v>1682</v>
      </c>
      <c r="W6867" s="66">
        <f t="shared" si="4780"/>
        <v>1732</v>
      </c>
      <c r="X6867" s="66">
        <f t="shared" si="4780"/>
        <v>65485</v>
      </c>
      <c r="Y6867" s="208">
        <f t="shared" si="4767"/>
        <v>100</v>
      </c>
    </row>
    <row r="6868" spans="1:25">
      <c r="A6868" s="23" t="s">
        <v>2210</v>
      </c>
      <c r="B6868" s="23" t="s">
        <v>184</v>
      </c>
      <c r="C6868" s="23" t="s">
        <v>130</v>
      </c>
      <c r="D6868" s="23" t="s">
        <v>2258</v>
      </c>
      <c r="E6868" s="22">
        <v>6139</v>
      </c>
      <c r="F6868" s="23"/>
      <c r="G6868" s="128">
        <v>101</v>
      </c>
      <c r="H6868" s="32" t="s">
        <v>32</v>
      </c>
      <c r="I6868" s="44">
        <f t="shared" si="4774"/>
        <v>51900</v>
      </c>
      <c r="J6868" s="44">
        <v>51900</v>
      </c>
      <c r="K6868" s="44">
        <f t="shared" si="4775"/>
        <v>0</v>
      </c>
      <c r="L6868" s="44">
        <v>0</v>
      </c>
      <c r="M6868" s="44">
        <v>0</v>
      </c>
      <c r="N6868" s="44">
        <v>0</v>
      </c>
      <c r="O6868" s="44">
        <v>0</v>
      </c>
      <c r="P6868" s="44">
        <v>0</v>
      </c>
      <c r="Q6868" s="44">
        <v>260040</v>
      </c>
      <c r="R6868" s="44">
        <v>55040</v>
      </c>
      <c r="S6868" s="44">
        <v>55040</v>
      </c>
      <c r="T6868" s="44">
        <f t="shared" si="4770"/>
        <v>0</v>
      </c>
      <c r="U6868" s="44">
        <v>0</v>
      </c>
      <c r="V6868" s="44">
        <v>0</v>
      </c>
      <c r="W6868" s="44">
        <v>0</v>
      </c>
      <c r="X6868" s="44">
        <f t="shared" si="4771"/>
        <v>55040</v>
      </c>
      <c r="Y6868" s="209">
        <f t="shared" si="4767"/>
        <v>100</v>
      </c>
    </row>
    <row r="6869" spans="1:25">
      <c r="A6869" s="23" t="s">
        <v>2210</v>
      </c>
      <c r="B6869" s="23" t="s">
        <v>184</v>
      </c>
      <c r="C6869" s="23" t="s">
        <v>130</v>
      </c>
      <c r="D6869" s="23" t="s">
        <v>2258</v>
      </c>
      <c r="E6869" s="22">
        <v>6139</v>
      </c>
      <c r="F6869" s="23" t="s">
        <v>2265</v>
      </c>
      <c r="G6869" s="128">
        <v>101</v>
      </c>
      <c r="H6869" s="32" t="s">
        <v>152</v>
      </c>
      <c r="I6869" s="44">
        <f t="shared" si="4774"/>
        <v>5600</v>
      </c>
      <c r="J6869" s="44">
        <v>5600</v>
      </c>
      <c r="K6869" s="44">
        <f t="shared" si="4775"/>
        <v>0</v>
      </c>
      <c r="L6869" s="44">
        <v>0</v>
      </c>
      <c r="M6869" s="44">
        <v>0</v>
      </c>
      <c r="N6869" s="44">
        <v>0</v>
      </c>
      <c r="O6869" s="44">
        <v>0</v>
      </c>
      <c r="P6869" s="44">
        <v>0</v>
      </c>
      <c r="Q6869" s="44">
        <v>6945</v>
      </c>
      <c r="R6869" s="44">
        <v>6945</v>
      </c>
      <c r="S6869" s="44">
        <v>4449</v>
      </c>
      <c r="T6869" s="44">
        <f t="shared" si="4770"/>
        <v>2496</v>
      </c>
      <c r="U6869" s="44">
        <v>832</v>
      </c>
      <c r="V6869" s="44">
        <v>832</v>
      </c>
      <c r="W6869" s="44">
        <v>832</v>
      </c>
      <c r="X6869" s="44">
        <f t="shared" si="4771"/>
        <v>6945</v>
      </c>
      <c r="Y6869" s="209">
        <f t="shared" si="4767"/>
        <v>100</v>
      </c>
    </row>
    <row r="6870" spans="1:25">
      <c r="A6870" s="23" t="s">
        <v>2210</v>
      </c>
      <c r="B6870" s="23" t="s">
        <v>184</v>
      </c>
      <c r="C6870" s="23" t="s">
        <v>130</v>
      </c>
      <c r="D6870" s="23" t="s">
        <v>2258</v>
      </c>
      <c r="E6870" s="22">
        <v>6139</v>
      </c>
      <c r="F6870" s="23" t="s">
        <v>2266</v>
      </c>
      <c r="G6870" s="128">
        <v>101</v>
      </c>
      <c r="H6870" s="32" t="s">
        <v>158</v>
      </c>
      <c r="I6870" s="44">
        <f t="shared" si="4774"/>
        <v>3500</v>
      </c>
      <c r="J6870" s="44">
        <v>3500</v>
      </c>
      <c r="K6870" s="44">
        <f t="shared" si="4775"/>
        <v>0</v>
      </c>
      <c r="L6870" s="44">
        <v>0</v>
      </c>
      <c r="M6870" s="44">
        <v>0</v>
      </c>
      <c r="N6870" s="44">
        <v>0</v>
      </c>
      <c r="O6870" s="44">
        <v>0</v>
      </c>
      <c r="P6870" s="44">
        <v>0</v>
      </c>
      <c r="Q6870" s="44">
        <v>3500</v>
      </c>
      <c r="R6870" s="44">
        <v>3500</v>
      </c>
      <c r="S6870" s="44">
        <v>900</v>
      </c>
      <c r="T6870" s="44">
        <f t="shared" si="4770"/>
        <v>2600</v>
      </c>
      <c r="U6870" s="44">
        <v>850</v>
      </c>
      <c r="V6870" s="44">
        <v>850</v>
      </c>
      <c r="W6870" s="44">
        <v>900</v>
      </c>
      <c r="X6870" s="44">
        <f t="shared" si="4771"/>
        <v>3500</v>
      </c>
      <c r="Y6870" s="209">
        <f t="shared" si="4767"/>
        <v>100</v>
      </c>
    </row>
    <row r="6871" spans="1:25" ht="20.399999999999999">
      <c r="A6871" s="20" t="s">
        <v>0</v>
      </c>
      <c r="B6871" s="20" t="s">
        <v>0</v>
      </c>
      <c r="C6871" s="20" t="s">
        <v>0</v>
      </c>
      <c r="D6871" s="21" t="s">
        <v>0</v>
      </c>
      <c r="E6871" s="21" t="s">
        <v>0</v>
      </c>
      <c r="F6871" s="21" t="s">
        <v>0</v>
      </c>
      <c r="G6871" s="150" t="s">
        <v>0</v>
      </c>
      <c r="H6871" s="30" t="s">
        <v>42</v>
      </c>
      <c r="I6871" s="31">
        <f t="shared" si="4774"/>
        <v>100000</v>
      </c>
      <c r="J6871" s="31">
        <f t="shared" ref="J6871:X6872" si="4781">SUM(J6872)</f>
        <v>100000</v>
      </c>
      <c r="K6871" s="31">
        <f t="shared" si="4775"/>
        <v>0</v>
      </c>
      <c r="L6871" s="31">
        <f t="shared" si="4781"/>
        <v>0</v>
      </c>
      <c r="M6871" s="31">
        <f t="shared" si="4781"/>
        <v>0</v>
      </c>
      <c r="N6871" s="31">
        <f t="shared" si="4781"/>
        <v>0</v>
      </c>
      <c r="O6871" s="31">
        <f t="shared" si="4781"/>
        <v>0</v>
      </c>
      <c r="P6871" s="31">
        <f t="shared" si="4781"/>
        <v>0</v>
      </c>
      <c r="Q6871" s="31">
        <f t="shared" si="4781"/>
        <v>22955</v>
      </c>
      <c r="R6871" s="31">
        <f t="shared" si="4781"/>
        <v>1305</v>
      </c>
      <c r="S6871" s="31">
        <f t="shared" si="4781"/>
        <v>305</v>
      </c>
      <c r="T6871" s="31">
        <f t="shared" si="4781"/>
        <v>1000</v>
      </c>
      <c r="U6871" s="31">
        <f t="shared" si="4781"/>
        <v>1000</v>
      </c>
      <c r="V6871" s="31">
        <f t="shared" si="4781"/>
        <v>0</v>
      </c>
      <c r="W6871" s="31">
        <f t="shared" si="4781"/>
        <v>0</v>
      </c>
      <c r="X6871" s="31">
        <f t="shared" si="4781"/>
        <v>1305</v>
      </c>
      <c r="Y6871" s="220">
        <f t="shared" si="4767"/>
        <v>100</v>
      </c>
    </row>
    <row r="6872" spans="1:25">
      <c r="A6872" s="23" t="s">
        <v>2210</v>
      </c>
      <c r="B6872" s="23" t="s">
        <v>184</v>
      </c>
      <c r="C6872" s="23" t="s">
        <v>130</v>
      </c>
      <c r="D6872" s="23" t="s">
        <v>2258</v>
      </c>
      <c r="E6872" s="21" t="s">
        <v>159</v>
      </c>
      <c r="F6872" s="21" t="s">
        <v>0</v>
      </c>
      <c r="G6872" s="150" t="s">
        <v>0</v>
      </c>
      <c r="H6872" s="21" t="s">
        <v>34</v>
      </c>
      <c r="I6872" s="66">
        <f t="shared" si="4774"/>
        <v>100000</v>
      </c>
      <c r="J6872" s="66">
        <f t="shared" si="4781"/>
        <v>100000</v>
      </c>
      <c r="K6872" s="66">
        <f t="shared" si="4775"/>
        <v>0</v>
      </c>
      <c r="L6872" s="66">
        <f t="shared" si="4781"/>
        <v>0</v>
      </c>
      <c r="M6872" s="66">
        <f t="shared" si="4781"/>
        <v>0</v>
      </c>
      <c r="N6872" s="66">
        <f t="shared" si="4781"/>
        <v>0</v>
      </c>
      <c r="O6872" s="66">
        <f t="shared" si="4781"/>
        <v>0</v>
      </c>
      <c r="P6872" s="66">
        <f t="shared" si="4781"/>
        <v>0</v>
      </c>
      <c r="Q6872" s="66">
        <f t="shared" si="4781"/>
        <v>22955</v>
      </c>
      <c r="R6872" s="66">
        <f t="shared" si="4781"/>
        <v>1305</v>
      </c>
      <c r="S6872" s="66">
        <f t="shared" si="4781"/>
        <v>305</v>
      </c>
      <c r="T6872" s="66">
        <f t="shared" si="4781"/>
        <v>1000</v>
      </c>
      <c r="U6872" s="66">
        <f t="shared" si="4781"/>
        <v>1000</v>
      </c>
      <c r="V6872" s="66">
        <f t="shared" si="4781"/>
        <v>0</v>
      </c>
      <c r="W6872" s="66">
        <f t="shared" si="4781"/>
        <v>0</v>
      </c>
      <c r="X6872" s="66">
        <f t="shared" si="4781"/>
        <v>1305</v>
      </c>
      <c r="Y6872" s="208">
        <f t="shared" si="4767"/>
        <v>100</v>
      </c>
    </row>
    <row r="6873" spans="1:25">
      <c r="A6873" s="23" t="s">
        <v>2210</v>
      </c>
      <c r="B6873" s="23" t="s">
        <v>184</v>
      </c>
      <c r="C6873" s="23" t="s">
        <v>130</v>
      </c>
      <c r="D6873" s="23" t="s">
        <v>2258</v>
      </c>
      <c r="E6873" s="22">
        <v>6148</v>
      </c>
      <c r="F6873" s="23"/>
      <c r="G6873" s="128">
        <v>101</v>
      </c>
      <c r="H6873" s="32" t="s">
        <v>41</v>
      </c>
      <c r="I6873" s="44">
        <f t="shared" si="4774"/>
        <v>100000</v>
      </c>
      <c r="J6873" s="44">
        <v>100000</v>
      </c>
      <c r="K6873" s="44">
        <f t="shared" si="4775"/>
        <v>0</v>
      </c>
      <c r="L6873" s="44">
        <v>0</v>
      </c>
      <c r="M6873" s="44">
        <v>0</v>
      </c>
      <c r="N6873" s="44">
        <v>0</v>
      </c>
      <c r="O6873" s="44">
        <v>0</v>
      </c>
      <c r="P6873" s="44">
        <v>0</v>
      </c>
      <c r="Q6873" s="44">
        <v>22955</v>
      </c>
      <c r="R6873" s="44">
        <v>1305</v>
      </c>
      <c r="S6873" s="44">
        <v>305</v>
      </c>
      <c r="T6873" s="44">
        <f t="shared" si="4770"/>
        <v>1000</v>
      </c>
      <c r="U6873" s="44">
        <v>1000</v>
      </c>
      <c r="V6873" s="44">
        <v>0</v>
      </c>
      <c r="W6873" s="44">
        <v>0</v>
      </c>
      <c r="X6873" s="44">
        <f t="shared" si="4771"/>
        <v>1305</v>
      </c>
      <c r="Y6873" s="209">
        <f t="shared" si="4767"/>
        <v>100</v>
      </c>
    </row>
    <row r="6874" spans="1:25" ht="20.399999999999999">
      <c r="A6874" s="20" t="s">
        <v>0</v>
      </c>
      <c r="B6874" s="20" t="s">
        <v>0</v>
      </c>
      <c r="C6874" s="20" t="s">
        <v>0</v>
      </c>
      <c r="D6874" s="21" t="s">
        <v>0</v>
      </c>
      <c r="E6874" s="21" t="s">
        <v>0</v>
      </c>
      <c r="F6874" s="21" t="s">
        <v>0</v>
      </c>
      <c r="G6874" s="150" t="s">
        <v>0</v>
      </c>
      <c r="H6874" s="30" t="s">
        <v>60</v>
      </c>
      <c r="I6874" s="31">
        <f t="shared" si="4774"/>
        <v>21000</v>
      </c>
      <c r="J6874" s="31">
        <f t="shared" ref="J6874:X6874" si="4782">SUM(J6875)</f>
        <v>21000</v>
      </c>
      <c r="K6874" s="31">
        <f t="shared" si="4775"/>
        <v>0</v>
      </c>
      <c r="L6874" s="31">
        <f t="shared" si="4782"/>
        <v>0</v>
      </c>
      <c r="M6874" s="31">
        <f t="shared" si="4782"/>
        <v>0</v>
      </c>
      <c r="N6874" s="31">
        <f t="shared" si="4782"/>
        <v>0</v>
      </c>
      <c r="O6874" s="31">
        <f t="shared" si="4782"/>
        <v>0</v>
      </c>
      <c r="P6874" s="31">
        <f t="shared" si="4782"/>
        <v>0</v>
      </c>
      <c r="Q6874" s="31">
        <f t="shared" si="4782"/>
        <v>235576</v>
      </c>
      <c r="R6874" s="31">
        <f t="shared" si="4782"/>
        <v>235576</v>
      </c>
      <c r="S6874" s="31">
        <f t="shared" si="4782"/>
        <v>235576</v>
      </c>
      <c r="T6874" s="31">
        <f t="shared" si="4782"/>
        <v>0</v>
      </c>
      <c r="U6874" s="31">
        <f t="shared" si="4782"/>
        <v>0</v>
      </c>
      <c r="V6874" s="31">
        <f t="shared" si="4782"/>
        <v>0</v>
      </c>
      <c r="W6874" s="31">
        <f t="shared" si="4782"/>
        <v>0</v>
      </c>
      <c r="X6874" s="31">
        <f t="shared" si="4782"/>
        <v>235576</v>
      </c>
      <c r="Y6874" s="220">
        <f t="shared" si="4767"/>
        <v>100</v>
      </c>
    </row>
    <row r="6875" spans="1:25">
      <c r="A6875" s="23" t="s">
        <v>2210</v>
      </c>
      <c r="B6875" s="23" t="s">
        <v>184</v>
      </c>
      <c r="C6875" s="23" t="s">
        <v>130</v>
      </c>
      <c r="D6875" s="23" t="s">
        <v>2258</v>
      </c>
      <c r="E6875" s="21" t="s">
        <v>166</v>
      </c>
      <c r="F6875" s="21" t="s">
        <v>0</v>
      </c>
      <c r="G6875" s="150" t="s">
        <v>0</v>
      </c>
      <c r="H6875" s="21" t="s">
        <v>53</v>
      </c>
      <c r="I6875" s="66">
        <f t="shared" si="4774"/>
        <v>21000</v>
      </c>
      <c r="J6875" s="66">
        <f t="shared" ref="J6875:P6875" si="4783">SUM(J6876:J6878)</f>
        <v>21000</v>
      </c>
      <c r="K6875" s="66">
        <f t="shared" si="4775"/>
        <v>0</v>
      </c>
      <c r="L6875" s="66">
        <f t="shared" si="4783"/>
        <v>0</v>
      </c>
      <c r="M6875" s="66">
        <f t="shared" si="4783"/>
        <v>0</v>
      </c>
      <c r="N6875" s="66">
        <f t="shared" si="4783"/>
        <v>0</v>
      </c>
      <c r="O6875" s="66">
        <f t="shared" si="4783"/>
        <v>0</v>
      </c>
      <c r="P6875" s="66">
        <f t="shared" si="4783"/>
        <v>0</v>
      </c>
      <c r="Q6875" s="66">
        <f>SUM(Q6876:Q6878)</f>
        <v>235576</v>
      </c>
      <c r="R6875" s="66">
        <f>SUM(R6876:R6878)</f>
        <v>235576</v>
      </c>
      <c r="S6875" s="66">
        <f>SUM(S6876:S6878)</f>
        <v>235576</v>
      </c>
      <c r="T6875" s="66">
        <f t="shared" ref="T6875:X6875" si="4784">SUM(T6876:T6878)</f>
        <v>0</v>
      </c>
      <c r="U6875" s="66">
        <f t="shared" si="4784"/>
        <v>0</v>
      </c>
      <c r="V6875" s="66">
        <f t="shared" si="4784"/>
        <v>0</v>
      </c>
      <c r="W6875" s="66">
        <f t="shared" si="4784"/>
        <v>0</v>
      </c>
      <c r="X6875" s="66">
        <f t="shared" si="4784"/>
        <v>235576</v>
      </c>
      <c r="Y6875" s="208">
        <f t="shared" si="4767"/>
        <v>100</v>
      </c>
    </row>
    <row r="6876" spans="1:25">
      <c r="A6876" s="23" t="s">
        <v>2210</v>
      </c>
      <c r="B6876" s="23" t="s">
        <v>184</v>
      </c>
      <c r="C6876" s="23" t="s">
        <v>130</v>
      </c>
      <c r="D6876" s="23" t="s">
        <v>2258</v>
      </c>
      <c r="E6876" s="22">
        <v>8213</v>
      </c>
      <c r="F6876" s="23"/>
      <c r="G6876" s="128">
        <v>101</v>
      </c>
      <c r="H6876" s="32" t="s">
        <v>56</v>
      </c>
      <c r="I6876" s="44">
        <f t="shared" si="4774"/>
        <v>20000</v>
      </c>
      <c r="J6876" s="44">
        <v>20000</v>
      </c>
      <c r="K6876" s="44">
        <f t="shared" si="4775"/>
        <v>0</v>
      </c>
      <c r="L6876" s="44">
        <v>0</v>
      </c>
      <c r="M6876" s="44">
        <v>0</v>
      </c>
      <c r="N6876" s="44">
        <v>0</v>
      </c>
      <c r="O6876" s="44">
        <v>0</v>
      </c>
      <c r="P6876" s="44">
        <v>0</v>
      </c>
      <c r="Q6876" s="44">
        <v>191758</v>
      </c>
      <c r="R6876" s="44">
        <v>191758</v>
      </c>
      <c r="S6876" s="44">
        <v>191758</v>
      </c>
      <c r="T6876" s="44">
        <f t="shared" si="4770"/>
        <v>0</v>
      </c>
      <c r="U6876" s="44">
        <v>0</v>
      </c>
      <c r="V6876" s="44">
        <v>0</v>
      </c>
      <c r="W6876" s="44">
        <v>0</v>
      </c>
      <c r="X6876" s="44">
        <f t="shared" si="4771"/>
        <v>191758</v>
      </c>
      <c r="Y6876" s="209">
        <f t="shared" si="4767"/>
        <v>100</v>
      </c>
    </row>
    <row r="6877" spans="1:25">
      <c r="A6877" s="23" t="s">
        <v>2210</v>
      </c>
      <c r="B6877" s="23" t="s">
        <v>184</v>
      </c>
      <c r="C6877" s="23" t="s">
        <v>130</v>
      </c>
      <c r="D6877" s="23" t="s">
        <v>2258</v>
      </c>
      <c r="E6877" s="22">
        <v>8215</v>
      </c>
      <c r="F6877" s="23"/>
      <c r="G6877" s="128">
        <v>101</v>
      </c>
      <c r="H6877" s="32" t="s">
        <v>58</v>
      </c>
      <c r="I6877" s="44">
        <f t="shared" si="4774"/>
        <v>1000</v>
      </c>
      <c r="J6877" s="44">
        <v>1000</v>
      </c>
      <c r="K6877" s="44">
        <f t="shared" si="4775"/>
        <v>0</v>
      </c>
      <c r="L6877" s="44">
        <v>0</v>
      </c>
      <c r="M6877" s="44">
        <v>0</v>
      </c>
      <c r="N6877" s="44">
        <v>0</v>
      </c>
      <c r="O6877" s="44">
        <v>0</v>
      </c>
      <c r="P6877" s="44">
        <v>0</v>
      </c>
      <c r="Q6877" s="44">
        <v>43818</v>
      </c>
      <c r="R6877" s="44">
        <v>43818</v>
      </c>
      <c r="S6877" s="44">
        <v>43818</v>
      </c>
      <c r="T6877" s="44">
        <f t="shared" si="4770"/>
        <v>0</v>
      </c>
      <c r="U6877" s="44">
        <v>0</v>
      </c>
      <c r="V6877" s="44">
        <v>0</v>
      </c>
      <c r="W6877" s="44">
        <v>0</v>
      </c>
      <c r="X6877" s="44">
        <f t="shared" si="4771"/>
        <v>43818</v>
      </c>
      <c r="Y6877" s="209">
        <f t="shared" si="4767"/>
        <v>100</v>
      </c>
    </row>
    <row r="6878" spans="1:25">
      <c r="A6878" s="23" t="s">
        <v>2210</v>
      </c>
      <c r="B6878" s="23" t="s">
        <v>184</v>
      </c>
      <c r="C6878" s="23" t="s">
        <v>130</v>
      </c>
      <c r="D6878" s="23" t="s">
        <v>2258</v>
      </c>
      <c r="E6878" s="22">
        <v>8216</v>
      </c>
      <c r="F6878" s="23"/>
      <c r="G6878" s="128">
        <v>101</v>
      </c>
      <c r="H6878" s="32" t="s">
        <v>59</v>
      </c>
      <c r="I6878" s="44">
        <f t="shared" si="4774"/>
        <v>0</v>
      </c>
      <c r="J6878" s="44">
        <v>0</v>
      </c>
      <c r="K6878" s="44">
        <f t="shared" si="4775"/>
        <v>0</v>
      </c>
      <c r="L6878" s="44">
        <v>0</v>
      </c>
      <c r="M6878" s="44">
        <v>0</v>
      </c>
      <c r="N6878" s="44">
        <v>0</v>
      </c>
      <c r="O6878" s="44">
        <v>0</v>
      </c>
      <c r="P6878" s="44">
        <v>0</v>
      </c>
      <c r="Q6878" s="44">
        <v>0</v>
      </c>
      <c r="R6878" s="44">
        <v>0</v>
      </c>
      <c r="S6878" s="44">
        <v>0</v>
      </c>
      <c r="T6878" s="44">
        <f t="shared" si="4770"/>
        <v>0</v>
      </c>
      <c r="U6878" s="44"/>
      <c r="V6878" s="44"/>
      <c r="W6878" s="44"/>
      <c r="X6878" s="44">
        <f t="shared" si="4771"/>
        <v>0</v>
      </c>
      <c r="Y6878" s="209">
        <f t="shared" si="4767"/>
        <v>0</v>
      </c>
    </row>
    <row r="6879" spans="1:25" ht="20.399999999999999">
      <c r="A6879" s="32" t="s">
        <v>0</v>
      </c>
      <c r="B6879" s="32" t="s">
        <v>0</v>
      </c>
      <c r="C6879" s="32" t="s">
        <v>0</v>
      </c>
      <c r="D6879" s="32" t="s">
        <v>0</v>
      </c>
      <c r="E6879" s="32" t="s">
        <v>0</v>
      </c>
      <c r="F6879" s="32" t="s">
        <v>0</v>
      </c>
      <c r="G6879" s="154" t="s">
        <v>0</v>
      </c>
      <c r="H6879" s="30" t="s">
        <v>2267</v>
      </c>
      <c r="I6879" s="31">
        <f t="shared" si="4774"/>
        <v>3741700</v>
      </c>
      <c r="J6879" s="31">
        <f t="shared" ref="J6879:P6879" si="4785">SUM(J6874,J6871,J6847)</f>
        <v>3741700</v>
      </c>
      <c r="K6879" s="31">
        <f t="shared" si="4775"/>
        <v>0</v>
      </c>
      <c r="L6879" s="31">
        <f t="shared" si="4785"/>
        <v>0</v>
      </c>
      <c r="M6879" s="31">
        <f t="shared" si="4785"/>
        <v>0</v>
      </c>
      <c r="N6879" s="31">
        <f t="shared" si="4785"/>
        <v>0</v>
      </c>
      <c r="O6879" s="31">
        <f t="shared" si="4785"/>
        <v>0</v>
      </c>
      <c r="P6879" s="31">
        <f t="shared" si="4785"/>
        <v>0</v>
      </c>
      <c r="Q6879" s="31">
        <f>SUM(Q6874,Q6871,Q6847)</f>
        <v>4772379</v>
      </c>
      <c r="R6879" s="31">
        <f>SUM(R6874,R6871,R6847)</f>
        <v>4226027</v>
      </c>
      <c r="S6879" s="31">
        <f>SUM(S6874,S6871,S6847)</f>
        <v>3468399</v>
      </c>
      <c r="T6879" s="31">
        <f t="shared" ref="T6879:X6879" si="4786">SUM(T6874,T6871,T6847)</f>
        <v>757628</v>
      </c>
      <c r="U6879" s="31">
        <f t="shared" si="4786"/>
        <v>283926</v>
      </c>
      <c r="V6879" s="31">
        <f t="shared" si="4786"/>
        <v>281226</v>
      </c>
      <c r="W6879" s="31">
        <f t="shared" si="4786"/>
        <v>192476</v>
      </c>
      <c r="X6879" s="31">
        <f t="shared" si="4786"/>
        <v>4226027</v>
      </c>
      <c r="Y6879" s="220">
        <f t="shared" si="4767"/>
        <v>100</v>
      </c>
    </row>
    <row r="6880" spans="1:25" ht="15" thickBot="1">
      <c r="A6880" s="32" t="s">
        <v>0</v>
      </c>
      <c r="B6880" s="32" t="s">
        <v>0</v>
      </c>
      <c r="C6880" s="32" t="s">
        <v>0</v>
      </c>
      <c r="D6880" s="32" t="s">
        <v>0</v>
      </c>
      <c r="E6880" s="32" t="s">
        <v>0</v>
      </c>
      <c r="F6880" s="32" t="s">
        <v>0</v>
      </c>
      <c r="G6880" s="154" t="s">
        <v>0</v>
      </c>
      <c r="H6880" s="21" t="s">
        <v>170</v>
      </c>
      <c r="I6880" s="66">
        <f t="shared" si="4774"/>
        <v>91</v>
      </c>
      <c r="J6880" s="66">
        <v>91</v>
      </c>
      <c r="K6880" s="66">
        <f t="shared" si="4775"/>
        <v>0</v>
      </c>
      <c r="L6880" s="66" t="s">
        <v>0</v>
      </c>
      <c r="M6880" s="66" t="s">
        <v>0</v>
      </c>
      <c r="N6880" s="66" t="s">
        <v>0</v>
      </c>
      <c r="O6880" s="66" t="s">
        <v>0</v>
      </c>
      <c r="P6880" s="66" t="s">
        <v>0</v>
      </c>
      <c r="Q6880" s="66">
        <v>0</v>
      </c>
      <c r="R6880" s="66"/>
      <c r="S6880" s="66"/>
      <c r="T6880" s="66"/>
      <c r="U6880" s="66"/>
      <c r="V6880" s="66"/>
      <c r="W6880" s="66"/>
      <c r="X6880" s="66"/>
      <c r="Y6880" s="208">
        <v>0</v>
      </c>
    </row>
    <row r="6881" spans="1:25" ht="41.4" thickBot="1">
      <c r="A6881" s="252" t="s">
        <v>0</v>
      </c>
      <c r="B6881" s="252" t="s">
        <v>0</v>
      </c>
      <c r="C6881" s="252" t="s">
        <v>0</v>
      </c>
      <c r="D6881" s="252" t="s">
        <v>0</v>
      </c>
      <c r="E6881" s="252" t="s">
        <v>0</v>
      </c>
      <c r="F6881" s="252" t="s">
        <v>0</v>
      </c>
      <c r="G6881" s="258" t="s">
        <v>0</v>
      </c>
      <c r="H6881" s="24" t="s">
        <v>72</v>
      </c>
      <c r="I6881" s="1" t="s">
        <v>3093</v>
      </c>
      <c r="J6881" s="1" t="s">
        <v>3130</v>
      </c>
      <c r="K6881" s="1" t="s">
        <v>3</v>
      </c>
      <c r="L6881" s="1" t="s">
        <v>4</v>
      </c>
      <c r="M6881" s="1" t="s">
        <v>5</v>
      </c>
      <c r="N6881" s="1" t="s">
        <v>6</v>
      </c>
      <c r="O6881" s="1" t="s">
        <v>7</v>
      </c>
      <c r="P6881" s="1" t="s">
        <v>8</v>
      </c>
      <c r="Q6881" s="1" t="s">
        <v>3344</v>
      </c>
      <c r="R6881" s="1" t="s">
        <v>3427</v>
      </c>
      <c r="S6881" s="1" t="s">
        <v>3447</v>
      </c>
      <c r="T6881" s="1" t="s">
        <v>3448</v>
      </c>
      <c r="U6881" s="1" t="s">
        <v>3452</v>
      </c>
      <c r="V6881" s="1" t="s">
        <v>3449</v>
      </c>
      <c r="W6881" s="1" t="s">
        <v>3450</v>
      </c>
      <c r="X6881" s="1" t="s">
        <v>3451</v>
      </c>
      <c r="Y6881" s="216" t="s">
        <v>3385</v>
      </c>
    </row>
    <row r="6882" spans="1:25">
      <c r="A6882" s="253"/>
      <c r="B6882" s="253"/>
      <c r="C6882" s="253"/>
      <c r="D6882" s="253"/>
      <c r="E6882" s="253"/>
      <c r="F6882" s="253"/>
      <c r="G6882" s="259"/>
      <c r="H6882" s="33" t="s">
        <v>0</v>
      </c>
      <c r="I6882" s="45">
        <v>1</v>
      </c>
      <c r="J6882" s="45">
        <v>3</v>
      </c>
      <c r="K6882" s="45" t="s">
        <v>9</v>
      </c>
      <c r="L6882" s="45">
        <v>5</v>
      </c>
      <c r="M6882" s="45">
        <v>6</v>
      </c>
      <c r="N6882" s="45">
        <v>7</v>
      </c>
      <c r="O6882" s="45">
        <v>8</v>
      </c>
      <c r="P6882" s="45">
        <v>9</v>
      </c>
      <c r="Q6882" s="45">
        <v>1</v>
      </c>
      <c r="R6882" s="45">
        <v>2</v>
      </c>
      <c r="S6882" s="45">
        <v>3</v>
      </c>
      <c r="T6882" s="45" t="s">
        <v>3453</v>
      </c>
      <c r="U6882" s="45">
        <v>5</v>
      </c>
      <c r="V6882" s="45">
        <v>6</v>
      </c>
      <c r="W6882" s="45">
        <v>7</v>
      </c>
      <c r="X6882" s="45" t="s">
        <v>3454</v>
      </c>
      <c r="Y6882" s="276">
        <v>9</v>
      </c>
    </row>
    <row r="6883" spans="1:25">
      <c r="A6883" s="253"/>
      <c r="B6883" s="253"/>
      <c r="C6883" s="253"/>
      <c r="D6883" s="253"/>
      <c r="E6883" s="253"/>
      <c r="F6883" s="253"/>
      <c r="G6883" s="259"/>
      <c r="H6883" s="34" t="s">
        <v>114</v>
      </c>
      <c r="I6883" s="35">
        <f t="shared" si="4774"/>
        <v>3741700</v>
      </c>
      <c r="J6883" s="35">
        <f t="shared" ref="J6883:P6883" si="4787">SUM(J6879)</f>
        <v>3741700</v>
      </c>
      <c r="K6883" s="35">
        <f t="shared" si="4775"/>
        <v>0</v>
      </c>
      <c r="L6883" s="35">
        <f t="shared" si="4787"/>
        <v>0</v>
      </c>
      <c r="M6883" s="35">
        <f t="shared" si="4787"/>
        <v>0</v>
      </c>
      <c r="N6883" s="35">
        <f t="shared" si="4787"/>
        <v>0</v>
      </c>
      <c r="O6883" s="35">
        <f t="shared" si="4787"/>
        <v>0</v>
      </c>
      <c r="P6883" s="35">
        <f t="shared" si="4787"/>
        <v>0</v>
      </c>
      <c r="Q6883" s="35">
        <f>SUM(Q6879)</f>
        <v>4772379</v>
      </c>
      <c r="R6883" s="35">
        <f>SUM(R6879)</f>
        <v>4226027</v>
      </c>
      <c r="S6883" s="35">
        <f>SUM(S6879)</f>
        <v>3468399</v>
      </c>
      <c r="T6883" s="35">
        <f t="shared" ref="T6883:X6883" si="4788">SUM(T6879)</f>
        <v>757628</v>
      </c>
      <c r="U6883" s="35">
        <f t="shared" si="4788"/>
        <v>283926</v>
      </c>
      <c r="V6883" s="35">
        <f t="shared" si="4788"/>
        <v>281226</v>
      </c>
      <c r="W6883" s="35">
        <f t="shared" si="4788"/>
        <v>192476</v>
      </c>
      <c r="X6883" s="35">
        <f t="shared" si="4788"/>
        <v>4226027</v>
      </c>
      <c r="Y6883" s="218">
        <f t="shared" ref="Y6883:Y6884" si="4789">IF(R6883=0,0,(X6883/R6883)*100)</f>
        <v>100</v>
      </c>
    </row>
    <row r="6884" spans="1:25">
      <c r="A6884" s="253"/>
      <c r="B6884" s="253"/>
      <c r="C6884" s="253"/>
      <c r="D6884" s="253"/>
      <c r="E6884" s="253"/>
      <c r="F6884" s="253"/>
      <c r="G6884" s="259"/>
      <c r="H6884" s="36" t="s">
        <v>69</v>
      </c>
      <c r="I6884" s="35">
        <f t="shared" si="4774"/>
        <v>3741700</v>
      </c>
      <c r="J6884" s="35">
        <f t="shared" ref="J6884:P6884" si="4790">SUM(J6883)</f>
        <v>3741700</v>
      </c>
      <c r="K6884" s="35">
        <f t="shared" si="4775"/>
        <v>0</v>
      </c>
      <c r="L6884" s="35">
        <f t="shared" si="4790"/>
        <v>0</v>
      </c>
      <c r="M6884" s="35">
        <f t="shared" si="4790"/>
        <v>0</v>
      </c>
      <c r="N6884" s="35">
        <f t="shared" si="4790"/>
        <v>0</v>
      </c>
      <c r="O6884" s="35">
        <f t="shared" si="4790"/>
        <v>0</v>
      </c>
      <c r="P6884" s="35">
        <f t="shared" si="4790"/>
        <v>0</v>
      </c>
      <c r="Q6884" s="35">
        <f>SUM(Q6883)</f>
        <v>4772379</v>
      </c>
      <c r="R6884" s="35">
        <f>SUM(R6883)</f>
        <v>4226027</v>
      </c>
      <c r="S6884" s="35">
        <f>SUM(S6883)</f>
        <v>3468399</v>
      </c>
      <c r="T6884" s="35">
        <f t="shared" ref="T6884:X6884" si="4791">SUM(T6883)</f>
        <v>757628</v>
      </c>
      <c r="U6884" s="35">
        <f t="shared" si="4791"/>
        <v>283926</v>
      </c>
      <c r="V6884" s="35">
        <f t="shared" si="4791"/>
        <v>281226</v>
      </c>
      <c r="W6884" s="35">
        <f t="shared" si="4791"/>
        <v>192476</v>
      </c>
      <c r="X6884" s="35">
        <f t="shared" si="4791"/>
        <v>4226027</v>
      </c>
      <c r="Y6884" s="218">
        <f t="shared" si="4789"/>
        <v>100</v>
      </c>
    </row>
    <row r="6885" spans="1:25">
      <c r="A6885" s="254"/>
      <c r="B6885" s="254"/>
      <c r="C6885" s="254"/>
      <c r="D6885" s="254"/>
      <c r="E6885" s="254"/>
      <c r="F6885" s="254"/>
      <c r="G6885" s="260"/>
    </row>
    <row r="6886" spans="1:25">
      <c r="A6886" s="32" t="s">
        <v>0</v>
      </c>
      <c r="B6886" s="32" t="s">
        <v>0</v>
      </c>
      <c r="C6886" s="32" t="s">
        <v>0</v>
      </c>
      <c r="D6886" s="32" t="s">
        <v>0</v>
      </c>
      <c r="E6886" s="32" t="s">
        <v>0</v>
      </c>
      <c r="F6886" s="32" t="s">
        <v>0</v>
      </c>
      <c r="G6886" s="154" t="s">
        <v>0</v>
      </c>
      <c r="H6886" s="37" t="s">
        <v>0</v>
      </c>
      <c r="I6886" s="37"/>
      <c r="J6886" s="37"/>
      <c r="K6886" s="37"/>
      <c r="L6886" s="37" t="s">
        <v>0</v>
      </c>
      <c r="M6886" s="37" t="s">
        <v>0</v>
      </c>
      <c r="N6886" s="37" t="s">
        <v>0</v>
      </c>
      <c r="O6886" s="37" t="s">
        <v>0</v>
      </c>
      <c r="P6886" s="37" t="s">
        <v>0</v>
      </c>
      <c r="Q6886" s="37"/>
      <c r="R6886" s="37"/>
      <c r="S6886" s="37"/>
      <c r="T6886" s="37" t="s">
        <v>0</v>
      </c>
      <c r="U6886" s="37" t="s">
        <v>0</v>
      </c>
      <c r="V6886" s="37" t="s">
        <v>0</v>
      </c>
      <c r="W6886" s="37" t="s">
        <v>0</v>
      </c>
      <c r="X6886" s="37" t="s">
        <v>0</v>
      </c>
      <c r="Y6886" s="219"/>
    </row>
    <row r="6887" spans="1:25">
      <c r="A6887" s="32" t="s">
        <v>0</v>
      </c>
      <c r="B6887" s="32" t="s">
        <v>0</v>
      </c>
      <c r="C6887" s="32" t="s">
        <v>0</v>
      </c>
      <c r="D6887" s="32" t="s">
        <v>0</v>
      </c>
      <c r="E6887" s="32" t="s">
        <v>0</v>
      </c>
      <c r="F6887" s="32" t="s">
        <v>0</v>
      </c>
      <c r="G6887" s="154" t="s">
        <v>0</v>
      </c>
      <c r="H6887" s="30" t="s">
        <v>2268</v>
      </c>
      <c r="I6887" s="31">
        <f t="shared" si="4774"/>
        <v>3741700</v>
      </c>
      <c r="J6887" s="31">
        <f t="shared" ref="J6887:P6887" si="4792">SUM(J6879)</f>
        <v>3741700</v>
      </c>
      <c r="K6887" s="31">
        <f t="shared" si="4775"/>
        <v>0</v>
      </c>
      <c r="L6887" s="31">
        <f t="shared" si="4792"/>
        <v>0</v>
      </c>
      <c r="M6887" s="31">
        <f t="shared" si="4792"/>
        <v>0</v>
      </c>
      <c r="N6887" s="31">
        <f t="shared" si="4792"/>
        <v>0</v>
      </c>
      <c r="O6887" s="31">
        <f t="shared" si="4792"/>
        <v>0</v>
      </c>
      <c r="P6887" s="31">
        <f t="shared" si="4792"/>
        <v>0</v>
      </c>
      <c r="Q6887" s="31">
        <f>SUM(Q6879)</f>
        <v>4772379</v>
      </c>
      <c r="R6887" s="31">
        <f>SUM(R6879)</f>
        <v>4226027</v>
      </c>
      <c r="S6887" s="31">
        <f>SUM(S6879)</f>
        <v>3468399</v>
      </c>
      <c r="T6887" s="31">
        <f t="shared" ref="T6887:X6887" si="4793">SUM(T6879)</f>
        <v>757628</v>
      </c>
      <c r="U6887" s="31">
        <f t="shared" si="4793"/>
        <v>283926</v>
      </c>
      <c r="V6887" s="31">
        <f t="shared" si="4793"/>
        <v>281226</v>
      </c>
      <c r="W6887" s="31">
        <f t="shared" si="4793"/>
        <v>192476</v>
      </c>
      <c r="X6887" s="31">
        <f t="shared" si="4793"/>
        <v>4226027</v>
      </c>
      <c r="Y6887" s="220">
        <f>IF(R6887=0,0,(X6887/R6887)*100)</f>
        <v>100</v>
      </c>
    </row>
    <row r="6888" spans="1:25">
      <c r="A6888" s="32" t="s">
        <v>0</v>
      </c>
      <c r="B6888" s="32" t="s">
        <v>0</v>
      </c>
      <c r="C6888" s="32" t="s">
        <v>0</v>
      </c>
      <c r="D6888" s="32" t="s">
        <v>0</v>
      </c>
      <c r="E6888" s="32" t="s">
        <v>0</v>
      </c>
      <c r="F6888" s="32" t="s">
        <v>0</v>
      </c>
      <c r="G6888" s="154" t="s">
        <v>0</v>
      </c>
      <c r="H6888" s="21" t="s">
        <v>170</v>
      </c>
      <c r="I6888" s="66">
        <f t="shared" si="4774"/>
        <v>91</v>
      </c>
      <c r="J6888" s="66">
        <f t="shared" ref="J6888:P6888" si="4794">J6880</f>
        <v>91</v>
      </c>
      <c r="K6888" s="66">
        <f t="shared" si="4775"/>
        <v>0</v>
      </c>
      <c r="L6888" s="66" t="str">
        <f t="shared" si="4794"/>
        <v/>
      </c>
      <c r="M6888" s="66" t="str">
        <f t="shared" si="4794"/>
        <v/>
      </c>
      <c r="N6888" s="66" t="str">
        <f t="shared" si="4794"/>
        <v/>
      </c>
      <c r="O6888" s="66" t="str">
        <f t="shared" si="4794"/>
        <v/>
      </c>
      <c r="P6888" s="66" t="str">
        <f t="shared" si="4794"/>
        <v/>
      </c>
      <c r="Q6888" s="66">
        <f>Q6880</f>
        <v>0</v>
      </c>
      <c r="R6888" s="66">
        <f>R6880</f>
        <v>0</v>
      </c>
      <c r="S6888" s="66">
        <f>S6880</f>
        <v>0</v>
      </c>
      <c r="T6888" s="66">
        <f t="shared" ref="T6888:X6888" si="4795">T6880</f>
        <v>0</v>
      </c>
      <c r="U6888" s="66">
        <f t="shared" si="4795"/>
        <v>0</v>
      </c>
      <c r="V6888" s="66">
        <f t="shared" si="4795"/>
        <v>0</v>
      </c>
      <c r="W6888" s="66">
        <f t="shared" si="4795"/>
        <v>0</v>
      </c>
      <c r="X6888" s="66">
        <f t="shared" si="4795"/>
        <v>0</v>
      </c>
      <c r="Y6888" s="208">
        <v>0</v>
      </c>
    </row>
    <row r="6889" spans="1:25">
      <c r="A6889" s="32" t="s">
        <v>0</v>
      </c>
      <c r="B6889" s="32" t="s">
        <v>0</v>
      </c>
      <c r="C6889" s="32" t="s">
        <v>0</v>
      </c>
      <c r="D6889" s="32" t="s">
        <v>0</v>
      </c>
      <c r="E6889" s="32" t="s">
        <v>0</v>
      </c>
      <c r="F6889" s="32" t="s">
        <v>0</v>
      </c>
      <c r="G6889" s="154" t="s">
        <v>0</v>
      </c>
      <c r="H6889" s="38" t="s">
        <v>0</v>
      </c>
      <c r="I6889" s="39"/>
      <c r="J6889" s="39"/>
      <c r="K6889" s="39"/>
      <c r="L6889" s="39" t="s">
        <v>0</v>
      </c>
      <c r="M6889" s="39" t="s">
        <v>0</v>
      </c>
      <c r="N6889" s="39" t="s">
        <v>0</v>
      </c>
      <c r="O6889" s="39" t="s">
        <v>0</v>
      </c>
      <c r="P6889" s="39" t="s">
        <v>0</v>
      </c>
      <c r="Q6889" s="39"/>
      <c r="R6889" s="39"/>
      <c r="S6889" s="39"/>
      <c r="T6889" s="39" t="s">
        <v>0</v>
      </c>
      <c r="U6889" s="39" t="s">
        <v>0</v>
      </c>
      <c r="V6889" s="39" t="s">
        <v>0</v>
      </c>
      <c r="W6889" s="39" t="s">
        <v>0</v>
      </c>
      <c r="X6889" s="39" t="s">
        <v>0</v>
      </c>
      <c r="Y6889" s="221"/>
    </row>
    <row r="6890" spans="1:25" ht="15" thickBot="1">
      <c r="A6890" s="20" t="s">
        <v>2210</v>
      </c>
      <c r="B6890" s="20" t="s">
        <v>225</v>
      </c>
      <c r="C6890" s="23" t="s">
        <v>0</v>
      </c>
      <c r="D6890" s="23" t="s">
        <v>0</v>
      </c>
      <c r="E6890" s="21" t="s">
        <v>0</v>
      </c>
      <c r="F6890" s="21" t="s">
        <v>0</v>
      </c>
      <c r="G6890" s="150" t="s">
        <v>0</v>
      </c>
      <c r="H6890" s="21" t="s">
        <v>0</v>
      </c>
      <c r="I6890" s="22"/>
      <c r="J6890" s="22"/>
      <c r="K6890" s="22"/>
      <c r="L6890" s="22" t="s">
        <v>0</v>
      </c>
      <c r="M6890" s="22" t="s">
        <v>0</v>
      </c>
      <c r="N6890" s="22" t="s">
        <v>0</v>
      </c>
      <c r="O6890" s="22" t="s">
        <v>0</v>
      </c>
      <c r="P6890" s="22" t="s">
        <v>0</v>
      </c>
      <c r="Q6890" s="22"/>
      <c r="R6890" s="22"/>
      <c r="S6890" s="22"/>
      <c r="T6890" s="22" t="s">
        <v>0</v>
      </c>
      <c r="U6890" s="22" t="s">
        <v>0</v>
      </c>
      <c r="V6890" s="22" t="s">
        <v>0</v>
      </c>
      <c r="W6890" s="22" t="s">
        <v>0</v>
      </c>
      <c r="X6890" s="22" t="s">
        <v>0</v>
      </c>
      <c r="Y6890" s="209"/>
    </row>
    <row r="6891" spans="1:25" ht="41.4" thickBot="1">
      <c r="A6891" s="24" t="s">
        <v>123</v>
      </c>
      <c r="B6891" s="24" t="s">
        <v>124</v>
      </c>
      <c r="C6891" s="24" t="s">
        <v>125</v>
      </c>
      <c r="D6891" s="25" t="s">
        <v>0</v>
      </c>
      <c r="E6891" s="24" t="s">
        <v>126</v>
      </c>
      <c r="F6891" s="24" t="s">
        <v>127</v>
      </c>
      <c r="G6891" s="151" t="s">
        <v>128</v>
      </c>
      <c r="H6891" s="24" t="s">
        <v>1</v>
      </c>
      <c r="I6891" s="1" t="s">
        <v>3093</v>
      </c>
      <c r="J6891" s="1" t="s">
        <v>3130</v>
      </c>
      <c r="K6891" s="1" t="s">
        <v>3</v>
      </c>
      <c r="L6891" s="1" t="s">
        <v>4</v>
      </c>
      <c r="M6891" s="1" t="s">
        <v>5</v>
      </c>
      <c r="N6891" s="1" t="s">
        <v>6</v>
      </c>
      <c r="O6891" s="1" t="s">
        <v>7</v>
      </c>
      <c r="P6891" s="1" t="s">
        <v>8</v>
      </c>
      <c r="Q6891" s="1" t="s">
        <v>3344</v>
      </c>
      <c r="R6891" s="1" t="s">
        <v>3427</v>
      </c>
      <c r="S6891" s="1" t="s">
        <v>3447</v>
      </c>
      <c r="T6891" s="1" t="s">
        <v>3448</v>
      </c>
      <c r="U6891" s="1" t="s">
        <v>3452</v>
      </c>
      <c r="V6891" s="1" t="s">
        <v>3449</v>
      </c>
      <c r="W6891" s="1" t="s">
        <v>3450</v>
      </c>
      <c r="X6891" s="1" t="s">
        <v>3451</v>
      </c>
      <c r="Y6891" s="216" t="s">
        <v>3385</v>
      </c>
    </row>
    <row r="6892" spans="1:25">
      <c r="A6892" s="26" t="s">
        <v>0</v>
      </c>
      <c r="B6892" s="26" t="s">
        <v>0</v>
      </c>
      <c r="C6892" s="26" t="s">
        <v>0</v>
      </c>
      <c r="D6892" s="27" t="s">
        <v>0</v>
      </c>
      <c r="E6892" s="27" t="s">
        <v>0</v>
      </c>
      <c r="F6892" s="28" t="s">
        <v>0</v>
      </c>
      <c r="G6892" s="152" t="s">
        <v>0</v>
      </c>
      <c r="H6892" s="29" t="s">
        <v>0</v>
      </c>
      <c r="I6892" s="45">
        <v>1</v>
      </c>
      <c r="J6892" s="45">
        <v>3</v>
      </c>
      <c r="K6892" s="45" t="s">
        <v>9</v>
      </c>
      <c r="L6892" s="45">
        <v>5</v>
      </c>
      <c r="M6892" s="45">
        <v>6</v>
      </c>
      <c r="N6892" s="45">
        <v>7</v>
      </c>
      <c r="O6892" s="45">
        <v>8</v>
      </c>
      <c r="P6892" s="45">
        <v>9</v>
      </c>
      <c r="Q6892" s="45">
        <v>1</v>
      </c>
      <c r="R6892" s="45">
        <v>2</v>
      </c>
      <c r="S6892" s="45">
        <v>3</v>
      </c>
      <c r="T6892" s="45" t="s">
        <v>3453</v>
      </c>
      <c r="U6892" s="45">
        <v>5</v>
      </c>
      <c r="V6892" s="45">
        <v>6</v>
      </c>
      <c r="W6892" s="45">
        <v>7</v>
      </c>
      <c r="X6892" s="45" t="s">
        <v>3454</v>
      </c>
      <c r="Y6892" s="276">
        <v>9</v>
      </c>
    </row>
    <row r="6893" spans="1:25" s="113" customFormat="1">
      <c r="A6893" s="133" t="s">
        <v>2210</v>
      </c>
      <c r="B6893" s="133" t="s">
        <v>225</v>
      </c>
      <c r="C6893" s="109" t="s">
        <v>130</v>
      </c>
      <c r="D6893" s="109" t="s">
        <v>2269</v>
      </c>
      <c r="E6893" s="98" t="s">
        <v>0</v>
      </c>
      <c r="F6893" s="98" t="s">
        <v>0</v>
      </c>
      <c r="G6893" s="153" t="s">
        <v>0</v>
      </c>
      <c r="H6893" s="98" t="s">
        <v>2270</v>
      </c>
      <c r="I6893" s="110"/>
      <c r="J6893" s="110"/>
      <c r="K6893" s="110"/>
      <c r="L6893" s="110" t="s">
        <v>0</v>
      </c>
      <c r="M6893" s="110" t="s">
        <v>0</v>
      </c>
      <c r="N6893" s="110" t="s">
        <v>0</v>
      </c>
      <c r="O6893" s="110" t="s">
        <v>0</v>
      </c>
      <c r="P6893" s="110" t="s">
        <v>0</v>
      </c>
      <c r="Q6893" s="110"/>
      <c r="R6893" s="110"/>
      <c r="S6893" s="110"/>
      <c r="T6893" s="110" t="s">
        <v>0</v>
      </c>
      <c r="U6893" s="110" t="s">
        <v>0</v>
      </c>
      <c r="V6893" s="110" t="s">
        <v>0</v>
      </c>
      <c r="W6893" s="110" t="s">
        <v>0</v>
      </c>
      <c r="X6893" s="110" t="s">
        <v>0</v>
      </c>
      <c r="Y6893" s="217"/>
    </row>
    <row r="6894" spans="1:25" ht="20.399999999999999">
      <c r="A6894" s="20" t="s">
        <v>0</v>
      </c>
      <c r="B6894" s="20" t="s">
        <v>0</v>
      </c>
      <c r="C6894" s="20" t="s">
        <v>0</v>
      </c>
      <c r="D6894" s="21" t="s">
        <v>0</v>
      </c>
      <c r="E6894" s="21" t="s">
        <v>0</v>
      </c>
      <c r="F6894" s="21" t="s">
        <v>0</v>
      </c>
      <c r="G6894" s="150" t="s">
        <v>0</v>
      </c>
      <c r="H6894" s="30" t="s">
        <v>33</v>
      </c>
      <c r="I6894" s="31">
        <f t="shared" si="4774"/>
        <v>770300</v>
      </c>
      <c r="J6894" s="31">
        <f t="shared" ref="J6894:P6894" si="4796">SUM(J6895,J6902,J6904)</f>
        <v>770300</v>
      </c>
      <c r="K6894" s="31">
        <f t="shared" si="4775"/>
        <v>0</v>
      </c>
      <c r="L6894" s="31">
        <f t="shared" si="4796"/>
        <v>0</v>
      </c>
      <c r="M6894" s="31">
        <f t="shared" si="4796"/>
        <v>0</v>
      </c>
      <c r="N6894" s="31">
        <f t="shared" si="4796"/>
        <v>0</v>
      </c>
      <c r="O6894" s="31">
        <f t="shared" si="4796"/>
        <v>0</v>
      </c>
      <c r="P6894" s="31">
        <f t="shared" si="4796"/>
        <v>0</v>
      </c>
      <c r="Q6894" s="31">
        <f>SUM(Q6895,Q6902,Q6904)</f>
        <v>858343</v>
      </c>
      <c r="R6894" s="31">
        <f>SUM(R6895,R6902,R6904)</f>
        <v>853343</v>
      </c>
      <c r="S6894" s="31">
        <f>SUM(S6895,S6902,S6904)</f>
        <v>647897</v>
      </c>
      <c r="T6894" s="31">
        <f t="shared" ref="T6894:X6894" si="4797">SUM(T6895,T6902,T6904)</f>
        <v>205446</v>
      </c>
      <c r="U6894" s="31">
        <f t="shared" si="4797"/>
        <v>68700</v>
      </c>
      <c r="V6894" s="31">
        <f t="shared" si="4797"/>
        <v>68365</v>
      </c>
      <c r="W6894" s="31">
        <f t="shared" si="4797"/>
        <v>68381</v>
      </c>
      <c r="X6894" s="31">
        <f t="shared" si="4797"/>
        <v>853343</v>
      </c>
      <c r="Y6894" s="220">
        <f t="shared" ref="Y6894:Y6925" si="4798">IF(R6894=0,0,(X6894/R6894)*100)</f>
        <v>100</v>
      </c>
    </row>
    <row r="6895" spans="1:25">
      <c r="A6895" s="23" t="s">
        <v>2210</v>
      </c>
      <c r="B6895" s="23" t="s">
        <v>225</v>
      </c>
      <c r="C6895" s="23" t="s">
        <v>130</v>
      </c>
      <c r="D6895" s="23" t="s">
        <v>2269</v>
      </c>
      <c r="E6895" s="21" t="s">
        <v>132</v>
      </c>
      <c r="F6895" s="21" t="s">
        <v>0</v>
      </c>
      <c r="G6895" s="150" t="s">
        <v>0</v>
      </c>
      <c r="H6895" s="21" t="s">
        <v>11</v>
      </c>
      <c r="I6895" s="66">
        <f t="shared" si="4774"/>
        <v>604100</v>
      </c>
      <c r="J6895" s="66">
        <f t="shared" ref="J6895:P6895" si="4799">SUM(J6896,J6897)</f>
        <v>604100</v>
      </c>
      <c r="K6895" s="66">
        <f t="shared" si="4775"/>
        <v>0</v>
      </c>
      <c r="L6895" s="66">
        <f t="shared" si="4799"/>
        <v>0</v>
      </c>
      <c r="M6895" s="66">
        <f t="shared" si="4799"/>
        <v>0</v>
      </c>
      <c r="N6895" s="66">
        <f t="shared" si="4799"/>
        <v>0</v>
      </c>
      <c r="O6895" s="66">
        <f t="shared" si="4799"/>
        <v>0</v>
      </c>
      <c r="P6895" s="66">
        <f t="shared" si="4799"/>
        <v>0</v>
      </c>
      <c r="Q6895" s="66">
        <f>SUM(Q6896,Q6897)</f>
        <v>675283</v>
      </c>
      <c r="R6895" s="66">
        <f>SUM(R6896,R6897)</f>
        <v>675283</v>
      </c>
      <c r="S6895" s="66">
        <f>SUM(S6896,S6897)</f>
        <v>513505</v>
      </c>
      <c r="T6895" s="66">
        <f t="shared" ref="T6895:X6895" si="4800">SUM(T6896,T6897)</f>
        <v>161778</v>
      </c>
      <c r="U6895" s="66">
        <f t="shared" si="4800"/>
        <v>53920</v>
      </c>
      <c r="V6895" s="66">
        <f t="shared" si="4800"/>
        <v>53920</v>
      </c>
      <c r="W6895" s="66">
        <f t="shared" si="4800"/>
        <v>53938</v>
      </c>
      <c r="X6895" s="66">
        <f t="shared" si="4800"/>
        <v>675283</v>
      </c>
      <c r="Y6895" s="208">
        <f t="shared" si="4798"/>
        <v>100</v>
      </c>
    </row>
    <row r="6896" spans="1:25">
      <c r="A6896" s="23" t="s">
        <v>2210</v>
      </c>
      <c r="B6896" s="23" t="s">
        <v>225</v>
      </c>
      <c r="C6896" s="23" t="s">
        <v>130</v>
      </c>
      <c r="D6896" s="23" t="s">
        <v>2269</v>
      </c>
      <c r="E6896" s="22">
        <v>6111</v>
      </c>
      <c r="F6896" s="23"/>
      <c r="G6896" s="128">
        <v>107</v>
      </c>
      <c r="H6896" s="32" t="s">
        <v>12</v>
      </c>
      <c r="I6896" s="44">
        <f t="shared" si="4774"/>
        <v>510350</v>
      </c>
      <c r="J6896" s="44">
        <v>510350</v>
      </c>
      <c r="K6896" s="44">
        <f t="shared" si="4775"/>
        <v>0</v>
      </c>
      <c r="L6896" s="44">
        <v>0</v>
      </c>
      <c r="M6896" s="44">
        <v>0</v>
      </c>
      <c r="N6896" s="44">
        <v>0</v>
      </c>
      <c r="O6896" s="44">
        <v>0</v>
      </c>
      <c r="P6896" s="44">
        <v>0</v>
      </c>
      <c r="Q6896" s="44">
        <v>581533</v>
      </c>
      <c r="R6896" s="44">
        <v>581533</v>
      </c>
      <c r="S6896" s="44">
        <v>437971</v>
      </c>
      <c r="T6896" s="44">
        <f t="shared" ref="T6896:T6924" si="4801">U6896+V6896+W6896</f>
        <v>143562</v>
      </c>
      <c r="U6896" s="44">
        <v>47850</v>
      </c>
      <c r="V6896" s="44">
        <v>47850</v>
      </c>
      <c r="W6896" s="44">
        <v>47862</v>
      </c>
      <c r="X6896" s="44">
        <f t="shared" ref="X6896:X6924" si="4802">S6896+T6896</f>
        <v>581533</v>
      </c>
      <c r="Y6896" s="209">
        <f t="shared" si="4798"/>
        <v>100</v>
      </c>
    </row>
    <row r="6897" spans="1:25">
      <c r="A6897" s="20" t="s">
        <v>2210</v>
      </c>
      <c r="B6897" s="20" t="s">
        <v>225</v>
      </c>
      <c r="C6897" s="20" t="s">
        <v>130</v>
      </c>
      <c r="D6897" s="20" t="s">
        <v>2269</v>
      </c>
      <c r="E6897" s="20" t="s">
        <v>134</v>
      </c>
      <c r="F6897" s="23" t="s">
        <v>0</v>
      </c>
      <c r="G6897" s="154" t="s">
        <v>0</v>
      </c>
      <c r="H6897" s="21" t="s">
        <v>13</v>
      </c>
      <c r="I6897" s="66">
        <f t="shared" si="4774"/>
        <v>93750</v>
      </c>
      <c r="J6897" s="66">
        <f t="shared" ref="J6897:P6897" si="4803">SUM(J6898:J6901)</f>
        <v>93750</v>
      </c>
      <c r="K6897" s="66">
        <f t="shared" si="4775"/>
        <v>0</v>
      </c>
      <c r="L6897" s="66">
        <f t="shared" si="4803"/>
        <v>0</v>
      </c>
      <c r="M6897" s="66">
        <f t="shared" si="4803"/>
        <v>0</v>
      </c>
      <c r="N6897" s="66">
        <f t="shared" si="4803"/>
        <v>0</v>
      </c>
      <c r="O6897" s="66">
        <f t="shared" si="4803"/>
        <v>0</v>
      </c>
      <c r="P6897" s="66">
        <f t="shared" si="4803"/>
        <v>0</v>
      </c>
      <c r="Q6897" s="66">
        <f>SUM(Q6898:Q6901)</f>
        <v>93750</v>
      </c>
      <c r="R6897" s="66">
        <f>SUM(R6898:R6901)</f>
        <v>93750</v>
      </c>
      <c r="S6897" s="66">
        <f>SUM(S6898:S6901)</f>
        <v>75534</v>
      </c>
      <c r="T6897" s="66">
        <f t="shared" ref="T6897:X6897" si="4804">SUM(T6898:T6901)</f>
        <v>18216</v>
      </c>
      <c r="U6897" s="66">
        <f t="shared" si="4804"/>
        <v>6070</v>
      </c>
      <c r="V6897" s="66">
        <f t="shared" si="4804"/>
        <v>6070</v>
      </c>
      <c r="W6897" s="66">
        <f t="shared" si="4804"/>
        <v>6076</v>
      </c>
      <c r="X6897" s="66">
        <f t="shared" si="4804"/>
        <v>93750</v>
      </c>
      <c r="Y6897" s="208">
        <f t="shared" si="4798"/>
        <v>100</v>
      </c>
    </row>
    <row r="6898" spans="1:25">
      <c r="A6898" s="23" t="s">
        <v>2210</v>
      </c>
      <c r="B6898" s="23" t="s">
        <v>225</v>
      </c>
      <c r="C6898" s="23" t="s">
        <v>130</v>
      </c>
      <c r="D6898" s="23" t="s">
        <v>2269</v>
      </c>
      <c r="E6898" s="22">
        <v>6112</v>
      </c>
      <c r="F6898" s="23" t="s">
        <v>2271</v>
      </c>
      <c r="G6898" s="128">
        <v>107</v>
      </c>
      <c r="H6898" s="32" t="s">
        <v>16</v>
      </c>
      <c r="I6898" s="44">
        <f t="shared" si="4774"/>
        <v>16300</v>
      </c>
      <c r="J6898" s="44">
        <v>16300</v>
      </c>
      <c r="K6898" s="44">
        <f t="shared" si="4775"/>
        <v>0</v>
      </c>
      <c r="L6898" s="44">
        <v>0</v>
      </c>
      <c r="M6898" s="44">
        <v>0</v>
      </c>
      <c r="N6898" s="44">
        <v>0</v>
      </c>
      <c r="O6898" s="44">
        <v>0</v>
      </c>
      <c r="P6898" s="44">
        <v>0</v>
      </c>
      <c r="Q6898" s="44">
        <v>16300</v>
      </c>
      <c r="R6898" s="44">
        <v>16300</v>
      </c>
      <c r="S6898" s="44">
        <v>12213</v>
      </c>
      <c r="T6898" s="44">
        <f t="shared" si="4801"/>
        <v>4087</v>
      </c>
      <c r="U6898" s="44">
        <v>1360</v>
      </c>
      <c r="V6898" s="44">
        <v>1360</v>
      </c>
      <c r="W6898" s="44">
        <v>1367</v>
      </c>
      <c r="X6898" s="44">
        <f t="shared" si="4802"/>
        <v>16300</v>
      </c>
      <c r="Y6898" s="209">
        <f t="shared" si="4798"/>
        <v>100</v>
      </c>
    </row>
    <row r="6899" spans="1:25">
      <c r="A6899" s="23" t="s">
        <v>2210</v>
      </c>
      <c r="B6899" s="23" t="s">
        <v>225</v>
      </c>
      <c r="C6899" s="23" t="s">
        <v>130</v>
      </c>
      <c r="D6899" s="23" t="s">
        <v>2269</v>
      </c>
      <c r="E6899" s="22">
        <v>6112</v>
      </c>
      <c r="F6899" s="23" t="s">
        <v>2272</v>
      </c>
      <c r="G6899" s="128">
        <v>107</v>
      </c>
      <c r="H6899" s="32" t="s">
        <v>19</v>
      </c>
      <c r="I6899" s="44">
        <f t="shared" si="4774"/>
        <v>57750</v>
      </c>
      <c r="J6899" s="44">
        <v>57750</v>
      </c>
      <c r="K6899" s="44">
        <f t="shared" si="4775"/>
        <v>0</v>
      </c>
      <c r="L6899" s="44">
        <v>0</v>
      </c>
      <c r="M6899" s="44">
        <v>0</v>
      </c>
      <c r="N6899" s="44">
        <v>0</v>
      </c>
      <c r="O6899" s="44">
        <v>0</v>
      </c>
      <c r="P6899" s="44">
        <v>0</v>
      </c>
      <c r="Q6899" s="44">
        <v>56500</v>
      </c>
      <c r="R6899" s="44">
        <v>56500</v>
      </c>
      <c r="S6899" s="44">
        <v>42371</v>
      </c>
      <c r="T6899" s="44">
        <f t="shared" si="4801"/>
        <v>14129</v>
      </c>
      <c r="U6899" s="44">
        <v>4710</v>
      </c>
      <c r="V6899" s="44">
        <v>4710</v>
      </c>
      <c r="W6899" s="44">
        <v>4709</v>
      </c>
      <c r="X6899" s="44">
        <f t="shared" si="4802"/>
        <v>56500</v>
      </c>
      <c r="Y6899" s="209">
        <f t="shared" si="4798"/>
        <v>100</v>
      </c>
    </row>
    <row r="6900" spans="1:25">
      <c r="A6900" s="23" t="s">
        <v>2210</v>
      </c>
      <c r="B6900" s="23" t="s">
        <v>225</v>
      </c>
      <c r="C6900" s="23" t="s">
        <v>130</v>
      </c>
      <c r="D6900" s="23" t="s">
        <v>2269</v>
      </c>
      <c r="E6900" s="22">
        <v>6112</v>
      </c>
      <c r="F6900" s="23" t="s">
        <v>2273</v>
      </c>
      <c r="G6900" s="128">
        <v>107</v>
      </c>
      <c r="H6900" s="32" t="s">
        <v>17</v>
      </c>
      <c r="I6900" s="44">
        <f t="shared" si="4774"/>
        <v>12500</v>
      </c>
      <c r="J6900" s="44">
        <v>12500</v>
      </c>
      <c r="K6900" s="44">
        <f t="shared" si="4775"/>
        <v>0</v>
      </c>
      <c r="L6900" s="44">
        <v>0</v>
      </c>
      <c r="M6900" s="44">
        <v>0</v>
      </c>
      <c r="N6900" s="44">
        <v>0</v>
      </c>
      <c r="O6900" s="44">
        <v>0</v>
      </c>
      <c r="P6900" s="44">
        <v>0</v>
      </c>
      <c r="Q6900" s="44">
        <v>12500</v>
      </c>
      <c r="R6900" s="44">
        <v>12500</v>
      </c>
      <c r="S6900" s="44">
        <v>12500</v>
      </c>
      <c r="T6900" s="44">
        <f t="shared" si="4801"/>
        <v>0</v>
      </c>
      <c r="U6900" s="44"/>
      <c r="V6900" s="44"/>
      <c r="W6900" s="44"/>
      <c r="X6900" s="44">
        <f t="shared" si="4802"/>
        <v>12500</v>
      </c>
      <c r="Y6900" s="209">
        <f t="shared" si="4798"/>
        <v>100</v>
      </c>
    </row>
    <row r="6901" spans="1:25">
      <c r="A6901" s="23" t="s">
        <v>2210</v>
      </c>
      <c r="B6901" s="23" t="s">
        <v>225</v>
      </c>
      <c r="C6901" s="23" t="s">
        <v>130</v>
      </c>
      <c r="D6901" s="23" t="s">
        <v>2269</v>
      </c>
      <c r="E6901" s="22">
        <v>6112</v>
      </c>
      <c r="F6901" s="23" t="s">
        <v>2274</v>
      </c>
      <c r="G6901" s="128">
        <v>107</v>
      </c>
      <c r="H6901" s="32" t="s">
        <v>18</v>
      </c>
      <c r="I6901" s="44">
        <f t="shared" si="4774"/>
        <v>7200</v>
      </c>
      <c r="J6901" s="44">
        <v>7200</v>
      </c>
      <c r="K6901" s="44">
        <f t="shared" si="4775"/>
        <v>0</v>
      </c>
      <c r="L6901" s="44">
        <v>0</v>
      </c>
      <c r="M6901" s="44">
        <v>0</v>
      </c>
      <c r="N6901" s="44">
        <v>0</v>
      </c>
      <c r="O6901" s="44">
        <v>0</v>
      </c>
      <c r="P6901" s="44">
        <v>0</v>
      </c>
      <c r="Q6901" s="44">
        <v>8450</v>
      </c>
      <c r="R6901" s="44">
        <v>8450</v>
      </c>
      <c r="S6901" s="44">
        <v>8450</v>
      </c>
      <c r="T6901" s="44">
        <f t="shared" si="4801"/>
        <v>0</v>
      </c>
      <c r="U6901" s="44"/>
      <c r="V6901" s="44"/>
      <c r="W6901" s="44"/>
      <c r="X6901" s="44">
        <f t="shared" si="4802"/>
        <v>8450</v>
      </c>
      <c r="Y6901" s="209">
        <f t="shared" si="4798"/>
        <v>100</v>
      </c>
    </row>
    <row r="6902" spans="1:25">
      <c r="A6902" s="23" t="s">
        <v>2210</v>
      </c>
      <c r="B6902" s="23" t="s">
        <v>225</v>
      </c>
      <c r="C6902" s="23" t="s">
        <v>130</v>
      </c>
      <c r="D6902" s="23" t="s">
        <v>2269</v>
      </c>
      <c r="E6902" s="21" t="s">
        <v>139</v>
      </c>
      <c r="F6902" s="21" t="s">
        <v>0</v>
      </c>
      <c r="G6902" s="150" t="s">
        <v>0</v>
      </c>
      <c r="H6902" s="21" t="s">
        <v>21</v>
      </c>
      <c r="I6902" s="66">
        <f t="shared" si="4774"/>
        <v>53545</v>
      </c>
      <c r="J6902" s="66">
        <f t="shared" ref="J6902:X6902" si="4805">SUM(J6903)</f>
        <v>53545</v>
      </c>
      <c r="K6902" s="66">
        <f t="shared" si="4775"/>
        <v>0</v>
      </c>
      <c r="L6902" s="66">
        <f t="shared" si="4805"/>
        <v>0</v>
      </c>
      <c r="M6902" s="66">
        <f t="shared" si="4805"/>
        <v>0</v>
      </c>
      <c r="N6902" s="66">
        <f t="shared" si="4805"/>
        <v>0</v>
      </c>
      <c r="O6902" s="66">
        <f t="shared" si="4805"/>
        <v>0</v>
      </c>
      <c r="P6902" s="66">
        <f t="shared" si="4805"/>
        <v>0</v>
      </c>
      <c r="Q6902" s="66">
        <f t="shared" si="4805"/>
        <v>61177</v>
      </c>
      <c r="R6902" s="66">
        <f t="shared" si="4805"/>
        <v>61177</v>
      </c>
      <c r="S6902" s="66">
        <f t="shared" si="4805"/>
        <v>45707</v>
      </c>
      <c r="T6902" s="66">
        <f t="shared" si="4805"/>
        <v>15470</v>
      </c>
      <c r="U6902" s="66">
        <f t="shared" si="4805"/>
        <v>5155</v>
      </c>
      <c r="V6902" s="66">
        <f t="shared" si="4805"/>
        <v>5155</v>
      </c>
      <c r="W6902" s="66">
        <f t="shared" si="4805"/>
        <v>5160</v>
      </c>
      <c r="X6902" s="66">
        <f t="shared" si="4805"/>
        <v>61177</v>
      </c>
      <c r="Y6902" s="208">
        <f t="shared" si="4798"/>
        <v>100</v>
      </c>
    </row>
    <row r="6903" spans="1:25">
      <c r="A6903" s="23" t="s">
        <v>2210</v>
      </c>
      <c r="B6903" s="23" t="s">
        <v>225</v>
      </c>
      <c r="C6903" s="23" t="s">
        <v>130</v>
      </c>
      <c r="D6903" s="23" t="s">
        <v>2269</v>
      </c>
      <c r="E6903" s="22">
        <v>6121</v>
      </c>
      <c r="F6903" s="23"/>
      <c r="G6903" s="128">
        <v>107</v>
      </c>
      <c r="H6903" s="32" t="s">
        <v>22</v>
      </c>
      <c r="I6903" s="44">
        <f t="shared" si="4774"/>
        <v>53545</v>
      </c>
      <c r="J6903" s="44">
        <v>53545</v>
      </c>
      <c r="K6903" s="44">
        <f t="shared" si="4775"/>
        <v>0</v>
      </c>
      <c r="L6903" s="44">
        <v>0</v>
      </c>
      <c r="M6903" s="44">
        <v>0</v>
      </c>
      <c r="N6903" s="44">
        <v>0</v>
      </c>
      <c r="O6903" s="44">
        <v>0</v>
      </c>
      <c r="P6903" s="44">
        <v>0</v>
      </c>
      <c r="Q6903" s="44">
        <v>61177</v>
      </c>
      <c r="R6903" s="44">
        <v>61177</v>
      </c>
      <c r="S6903" s="44">
        <v>45707</v>
      </c>
      <c r="T6903" s="44">
        <f t="shared" si="4801"/>
        <v>15470</v>
      </c>
      <c r="U6903" s="44">
        <v>5155</v>
      </c>
      <c r="V6903" s="44">
        <v>5155</v>
      </c>
      <c r="W6903" s="44">
        <v>5160</v>
      </c>
      <c r="X6903" s="44">
        <f t="shared" si="4802"/>
        <v>61177</v>
      </c>
      <c r="Y6903" s="209">
        <f t="shared" si="4798"/>
        <v>100</v>
      </c>
    </row>
    <row r="6904" spans="1:25">
      <c r="A6904" s="23" t="s">
        <v>2210</v>
      </c>
      <c r="B6904" s="23" t="s">
        <v>225</v>
      </c>
      <c r="C6904" s="23" t="s">
        <v>130</v>
      </c>
      <c r="D6904" s="23" t="s">
        <v>2269</v>
      </c>
      <c r="E6904" s="21" t="s">
        <v>141</v>
      </c>
      <c r="F6904" s="21" t="s">
        <v>0</v>
      </c>
      <c r="G6904" s="150" t="s">
        <v>0</v>
      </c>
      <c r="H6904" s="21" t="s">
        <v>23</v>
      </c>
      <c r="I6904" s="66">
        <f t="shared" si="4774"/>
        <v>112655</v>
      </c>
      <c r="J6904" s="66">
        <f t="shared" ref="J6904:P6904" si="4806">SUM(J6905:J6913)</f>
        <v>112655</v>
      </c>
      <c r="K6904" s="66">
        <f t="shared" si="4775"/>
        <v>0</v>
      </c>
      <c r="L6904" s="66">
        <f t="shared" si="4806"/>
        <v>0</v>
      </c>
      <c r="M6904" s="66">
        <f t="shared" si="4806"/>
        <v>0</v>
      </c>
      <c r="N6904" s="66">
        <f t="shared" si="4806"/>
        <v>0</v>
      </c>
      <c r="O6904" s="66">
        <f t="shared" si="4806"/>
        <v>0</v>
      </c>
      <c r="P6904" s="66">
        <f t="shared" si="4806"/>
        <v>0</v>
      </c>
      <c r="Q6904" s="66">
        <f>SUM(Q6905:Q6913)</f>
        <v>121883</v>
      </c>
      <c r="R6904" s="66">
        <f>SUM(R6905:R6913)</f>
        <v>116883</v>
      </c>
      <c r="S6904" s="66">
        <f>SUM(S6905:S6913)</f>
        <v>88685</v>
      </c>
      <c r="T6904" s="66">
        <f t="shared" ref="T6904:X6904" si="4807">SUM(T6905:T6913)</f>
        <v>28198</v>
      </c>
      <c r="U6904" s="66">
        <f t="shared" si="4807"/>
        <v>9625</v>
      </c>
      <c r="V6904" s="66">
        <f t="shared" si="4807"/>
        <v>9290</v>
      </c>
      <c r="W6904" s="66">
        <f t="shared" si="4807"/>
        <v>9283</v>
      </c>
      <c r="X6904" s="66">
        <f t="shared" si="4807"/>
        <v>116883</v>
      </c>
      <c r="Y6904" s="208">
        <f t="shared" si="4798"/>
        <v>100</v>
      </c>
    </row>
    <row r="6905" spans="1:25">
      <c r="A6905" s="23" t="s">
        <v>2210</v>
      </c>
      <c r="B6905" s="23" t="s">
        <v>225</v>
      </c>
      <c r="C6905" s="23" t="s">
        <v>130</v>
      </c>
      <c r="D6905" s="23" t="s">
        <v>2269</v>
      </c>
      <c r="E6905" s="22">
        <v>6131</v>
      </c>
      <c r="F6905" s="23"/>
      <c r="G6905" s="128">
        <v>107</v>
      </c>
      <c r="H6905" s="32" t="s">
        <v>24</v>
      </c>
      <c r="I6905" s="44">
        <f t="shared" si="4774"/>
        <v>500</v>
      </c>
      <c r="J6905" s="44">
        <v>500</v>
      </c>
      <c r="K6905" s="44">
        <f t="shared" si="4775"/>
        <v>0</v>
      </c>
      <c r="L6905" s="44">
        <v>0</v>
      </c>
      <c r="M6905" s="44">
        <v>0</v>
      </c>
      <c r="N6905" s="44">
        <v>0</v>
      </c>
      <c r="O6905" s="44">
        <v>0</v>
      </c>
      <c r="P6905" s="44">
        <v>0</v>
      </c>
      <c r="Q6905" s="44">
        <v>3500</v>
      </c>
      <c r="R6905" s="44">
        <v>500</v>
      </c>
      <c r="S6905" s="44">
        <v>375</v>
      </c>
      <c r="T6905" s="44">
        <f t="shared" si="4801"/>
        <v>125</v>
      </c>
      <c r="U6905" s="44">
        <v>125</v>
      </c>
      <c r="V6905" s="44">
        <v>0</v>
      </c>
      <c r="W6905" s="44"/>
      <c r="X6905" s="44">
        <f t="shared" si="4802"/>
        <v>500</v>
      </c>
      <c r="Y6905" s="209">
        <f t="shared" si="4798"/>
        <v>100</v>
      </c>
    </row>
    <row r="6906" spans="1:25">
      <c r="A6906" s="23" t="s">
        <v>2210</v>
      </c>
      <c r="B6906" s="23" t="s">
        <v>225</v>
      </c>
      <c r="C6906" s="23" t="s">
        <v>130</v>
      </c>
      <c r="D6906" s="23" t="s">
        <v>2269</v>
      </c>
      <c r="E6906" s="22">
        <v>6132</v>
      </c>
      <c r="F6906" s="23"/>
      <c r="G6906" s="128">
        <v>107</v>
      </c>
      <c r="H6906" s="32" t="s">
        <v>25</v>
      </c>
      <c r="I6906" s="44">
        <f t="shared" si="4774"/>
        <v>28000</v>
      </c>
      <c r="J6906" s="44">
        <v>28000</v>
      </c>
      <c r="K6906" s="44">
        <f t="shared" si="4775"/>
        <v>0</v>
      </c>
      <c r="L6906" s="44">
        <v>0</v>
      </c>
      <c r="M6906" s="44">
        <v>0</v>
      </c>
      <c r="N6906" s="44">
        <v>0</v>
      </c>
      <c r="O6906" s="44">
        <v>0</v>
      </c>
      <c r="P6906" s="44">
        <v>0</v>
      </c>
      <c r="Q6906" s="44">
        <v>32000</v>
      </c>
      <c r="R6906" s="44">
        <v>32000</v>
      </c>
      <c r="S6906" s="44">
        <v>25000</v>
      </c>
      <c r="T6906" s="44">
        <f t="shared" si="4801"/>
        <v>7000</v>
      </c>
      <c r="U6906" s="44">
        <v>2400</v>
      </c>
      <c r="V6906" s="44">
        <v>2300</v>
      </c>
      <c r="W6906" s="44">
        <v>2300</v>
      </c>
      <c r="X6906" s="44">
        <f t="shared" si="4802"/>
        <v>32000</v>
      </c>
      <c r="Y6906" s="209">
        <f t="shared" si="4798"/>
        <v>100</v>
      </c>
    </row>
    <row r="6907" spans="1:25">
      <c r="A6907" s="23" t="s">
        <v>2210</v>
      </c>
      <c r="B6907" s="23" t="s">
        <v>225</v>
      </c>
      <c r="C6907" s="23" t="s">
        <v>130</v>
      </c>
      <c r="D6907" s="23" t="s">
        <v>2269</v>
      </c>
      <c r="E6907" s="22">
        <v>6133</v>
      </c>
      <c r="F6907" s="23"/>
      <c r="G6907" s="128">
        <v>107</v>
      </c>
      <c r="H6907" s="32" t="s">
        <v>26</v>
      </c>
      <c r="I6907" s="44">
        <f t="shared" si="4774"/>
        <v>17000</v>
      </c>
      <c r="J6907" s="44">
        <v>17000</v>
      </c>
      <c r="K6907" s="44">
        <f t="shared" si="4775"/>
        <v>0</v>
      </c>
      <c r="L6907" s="44">
        <v>0</v>
      </c>
      <c r="M6907" s="44">
        <v>0</v>
      </c>
      <c r="N6907" s="44">
        <v>0</v>
      </c>
      <c r="O6907" s="44">
        <v>0</v>
      </c>
      <c r="P6907" s="44">
        <v>0</v>
      </c>
      <c r="Q6907" s="44">
        <v>17000</v>
      </c>
      <c r="R6907" s="44">
        <v>17000</v>
      </c>
      <c r="S6907" s="44">
        <v>12800</v>
      </c>
      <c r="T6907" s="44">
        <f t="shared" si="4801"/>
        <v>4200</v>
      </c>
      <c r="U6907" s="44">
        <v>1400</v>
      </c>
      <c r="V6907" s="44">
        <v>1400</v>
      </c>
      <c r="W6907" s="44">
        <v>1400</v>
      </c>
      <c r="X6907" s="44">
        <f t="shared" si="4802"/>
        <v>17000</v>
      </c>
      <c r="Y6907" s="209">
        <f t="shared" si="4798"/>
        <v>100</v>
      </c>
    </row>
    <row r="6908" spans="1:25">
      <c r="A6908" s="23" t="s">
        <v>2210</v>
      </c>
      <c r="B6908" s="23" t="s">
        <v>225</v>
      </c>
      <c r="C6908" s="23" t="s">
        <v>130</v>
      </c>
      <c r="D6908" s="23" t="s">
        <v>2269</v>
      </c>
      <c r="E6908" s="22">
        <v>6134</v>
      </c>
      <c r="F6908" s="23"/>
      <c r="G6908" s="128">
        <v>107</v>
      </c>
      <c r="H6908" s="32" t="s">
        <v>27</v>
      </c>
      <c r="I6908" s="44">
        <f t="shared" si="4774"/>
        <v>9000</v>
      </c>
      <c r="J6908" s="44">
        <v>9000</v>
      </c>
      <c r="K6908" s="44">
        <f t="shared" si="4775"/>
        <v>0</v>
      </c>
      <c r="L6908" s="44">
        <v>0</v>
      </c>
      <c r="M6908" s="44">
        <v>0</v>
      </c>
      <c r="N6908" s="44">
        <v>0</v>
      </c>
      <c r="O6908" s="44">
        <v>0</v>
      </c>
      <c r="P6908" s="44">
        <v>0</v>
      </c>
      <c r="Q6908" s="44">
        <v>9000</v>
      </c>
      <c r="R6908" s="44">
        <v>9000</v>
      </c>
      <c r="S6908" s="44">
        <v>6750</v>
      </c>
      <c r="T6908" s="44">
        <f t="shared" si="4801"/>
        <v>2250</v>
      </c>
      <c r="U6908" s="44">
        <v>750</v>
      </c>
      <c r="V6908" s="44">
        <v>750</v>
      </c>
      <c r="W6908" s="44">
        <v>750</v>
      </c>
      <c r="X6908" s="44">
        <f t="shared" si="4802"/>
        <v>9000</v>
      </c>
      <c r="Y6908" s="209">
        <f t="shared" si="4798"/>
        <v>100</v>
      </c>
    </row>
    <row r="6909" spans="1:25">
      <c r="A6909" s="23" t="s">
        <v>2210</v>
      </c>
      <c r="B6909" s="23" t="s">
        <v>225</v>
      </c>
      <c r="C6909" s="23" t="s">
        <v>130</v>
      </c>
      <c r="D6909" s="23" t="s">
        <v>2269</v>
      </c>
      <c r="E6909" s="22">
        <v>6135</v>
      </c>
      <c r="F6909" s="23"/>
      <c r="G6909" s="128">
        <v>107</v>
      </c>
      <c r="H6909" s="32" t="s">
        <v>28</v>
      </c>
      <c r="I6909" s="44">
        <f t="shared" si="4774"/>
        <v>3000</v>
      </c>
      <c r="J6909" s="44">
        <v>3000</v>
      </c>
      <c r="K6909" s="44">
        <f t="shared" si="4775"/>
        <v>0</v>
      </c>
      <c r="L6909" s="44">
        <v>0</v>
      </c>
      <c r="M6909" s="44">
        <v>0</v>
      </c>
      <c r="N6909" s="44">
        <v>0</v>
      </c>
      <c r="O6909" s="44">
        <v>0</v>
      </c>
      <c r="P6909" s="44">
        <v>0</v>
      </c>
      <c r="Q6909" s="44">
        <v>3000</v>
      </c>
      <c r="R6909" s="44">
        <v>3000</v>
      </c>
      <c r="S6909" s="44">
        <v>2250</v>
      </c>
      <c r="T6909" s="44">
        <f t="shared" si="4801"/>
        <v>750</v>
      </c>
      <c r="U6909" s="44">
        <v>250</v>
      </c>
      <c r="V6909" s="44">
        <v>250</v>
      </c>
      <c r="W6909" s="44">
        <v>250</v>
      </c>
      <c r="X6909" s="44">
        <f t="shared" si="4802"/>
        <v>3000</v>
      </c>
      <c r="Y6909" s="209">
        <f t="shared" si="4798"/>
        <v>100</v>
      </c>
    </row>
    <row r="6910" spans="1:25">
      <c r="A6910" s="23" t="s">
        <v>2210</v>
      </c>
      <c r="B6910" s="23" t="s">
        <v>225</v>
      </c>
      <c r="C6910" s="23" t="s">
        <v>130</v>
      </c>
      <c r="D6910" s="23" t="s">
        <v>2269</v>
      </c>
      <c r="E6910" s="22">
        <v>6136</v>
      </c>
      <c r="F6910" s="23"/>
      <c r="G6910" s="128">
        <v>107</v>
      </c>
      <c r="H6910" s="32" t="s">
        <v>29</v>
      </c>
      <c r="I6910" s="44">
        <f t="shared" si="4774"/>
        <v>0</v>
      </c>
      <c r="J6910" s="44">
        <v>0</v>
      </c>
      <c r="K6910" s="44">
        <f t="shared" si="4775"/>
        <v>0</v>
      </c>
      <c r="L6910" s="44">
        <v>0</v>
      </c>
      <c r="M6910" s="44">
        <v>0</v>
      </c>
      <c r="N6910" s="44">
        <v>0</v>
      </c>
      <c r="O6910" s="44">
        <v>0</v>
      </c>
      <c r="P6910" s="44">
        <v>0</v>
      </c>
      <c r="Q6910" s="44">
        <v>0</v>
      </c>
      <c r="R6910" s="44">
        <v>0</v>
      </c>
      <c r="S6910" s="44">
        <v>0</v>
      </c>
      <c r="T6910" s="44">
        <f t="shared" si="4801"/>
        <v>0</v>
      </c>
      <c r="U6910" s="44">
        <v>0</v>
      </c>
      <c r="V6910" s="44"/>
      <c r="W6910" s="44"/>
      <c r="X6910" s="44">
        <f t="shared" si="4802"/>
        <v>0</v>
      </c>
      <c r="Y6910" s="209">
        <f t="shared" si="4798"/>
        <v>0</v>
      </c>
    </row>
    <row r="6911" spans="1:25">
      <c r="A6911" s="23" t="s">
        <v>2210</v>
      </c>
      <c r="B6911" s="23" t="s">
        <v>225</v>
      </c>
      <c r="C6911" s="23" t="s">
        <v>130</v>
      </c>
      <c r="D6911" s="23" t="s">
        <v>2269</v>
      </c>
      <c r="E6911" s="22">
        <v>6137</v>
      </c>
      <c r="F6911" s="23"/>
      <c r="G6911" s="128">
        <v>107</v>
      </c>
      <c r="H6911" s="32" t="s">
        <v>30</v>
      </c>
      <c r="I6911" s="44">
        <f t="shared" si="4774"/>
        <v>10000</v>
      </c>
      <c r="J6911" s="44">
        <v>10000</v>
      </c>
      <c r="K6911" s="44">
        <f t="shared" si="4775"/>
        <v>0</v>
      </c>
      <c r="L6911" s="44">
        <v>0</v>
      </c>
      <c r="M6911" s="44">
        <v>0</v>
      </c>
      <c r="N6911" s="44">
        <v>0</v>
      </c>
      <c r="O6911" s="44">
        <v>0</v>
      </c>
      <c r="P6911" s="44">
        <v>0</v>
      </c>
      <c r="Q6911" s="44">
        <v>10000</v>
      </c>
      <c r="R6911" s="44">
        <v>10000</v>
      </c>
      <c r="S6911" s="44">
        <v>7450</v>
      </c>
      <c r="T6911" s="44">
        <f t="shared" si="4801"/>
        <v>2550</v>
      </c>
      <c r="U6911" s="44">
        <v>850</v>
      </c>
      <c r="V6911" s="44">
        <v>850</v>
      </c>
      <c r="W6911" s="44">
        <v>850</v>
      </c>
      <c r="X6911" s="44">
        <f t="shared" si="4802"/>
        <v>10000</v>
      </c>
      <c r="Y6911" s="209">
        <f t="shared" si="4798"/>
        <v>100</v>
      </c>
    </row>
    <row r="6912" spans="1:25">
      <c r="A6912" s="23" t="s">
        <v>2210</v>
      </c>
      <c r="B6912" s="23" t="s">
        <v>225</v>
      </c>
      <c r="C6912" s="23" t="s">
        <v>130</v>
      </c>
      <c r="D6912" s="23" t="s">
        <v>2269</v>
      </c>
      <c r="E6912" s="22">
        <v>6138</v>
      </c>
      <c r="F6912" s="23"/>
      <c r="G6912" s="128">
        <v>107</v>
      </c>
      <c r="H6912" s="32" t="s">
        <v>31</v>
      </c>
      <c r="I6912" s="44">
        <f t="shared" si="4774"/>
        <v>4170</v>
      </c>
      <c r="J6912" s="44">
        <v>4170</v>
      </c>
      <c r="K6912" s="44">
        <f t="shared" si="4775"/>
        <v>0</v>
      </c>
      <c r="L6912" s="44">
        <v>0</v>
      </c>
      <c r="M6912" s="44">
        <v>0</v>
      </c>
      <c r="N6912" s="44">
        <v>0</v>
      </c>
      <c r="O6912" s="44">
        <v>0</v>
      </c>
      <c r="P6912" s="44">
        <v>0</v>
      </c>
      <c r="Q6912" s="44">
        <v>4170</v>
      </c>
      <c r="R6912" s="44">
        <v>4170</v>
      </c>
      <c r="S6912" s="44">
        <v>3130</v>
      </c>
      <c r="T6912" s="44">
        <f t="shared" si="4801"/>
        <v>1040</v>
      </c>
      <c r="U6912" s="44">
        <v>350</v>
      </c>
      <c r="V6912" s="44">
        <v>350</v>
      </c>
      <c r="W6912" s="44">
        <v>340</v>
      </c>
      <c r="X6912" s="44">
        <f t="shared" si="4802"/>
        <v>4170</v>
      </c>
      <c r="Y6912" s="209">
        <f t="shared" si="4798"/>
        <v>100</v>
      </c>
    </row>
    <row r="6913" spans="1:25">
      <c r="A6913" s="20" t="s">
        <v>2210</v>
      </c>
      <c r="B6913" s="20" t="s">
        <v>225</v>
      </c>
      <c r="C6913" s="20" t="s">
        <v>130</v>
      </c>
      <c r="D6913" s="20" t="s">
        <v>2269</v>
      </c>
      <c r="E6913" s="20" t="s">
        <v>144</v>
      </c>
      <c r="F6913" s="23" t="s">
        <v>0</v>
      </c>
      <c r="G6913" s="154" t="s">
        <v>0</v>
      </c>
      <c r="H6913" s="21" t="s">
        <v>32</v>
      </c>
      <c r="I6913" s="66">
        <f t="shared" si="4774"/>
        <v>40985</v>
      </c>
      <c r="J6913" s="66">
        <f t="shared" ref="J6913:P6913" si="4808">SUM(J6914:J6916)</f>
        <v>40985</v>
      </c>
      <c r="K6913" s="66">
        <f t="shared" si="4775"/>
        <v>0</v>
      </c>
      <c r="L6913" s="66">
        <f t="shared" si="4808"/>
        <v>0</v>
      </c>
      <c r="M6913" s="66">
        <f t="shared" si="4808"/>
        <v>0</v>
      </c>
      <c r="N6913" s="66">
        <f t="shared" si="4808"/>
        <v>0</v>
      </c>
      <c r="O6913" s="66">
        <f t="shared" si="4808"/>
        <v>0</v>
      </c>
      <c r="P6913" s="66">
        <f t="shared" si="4808"/>
        <v>0</v>
      </c>
      <c r="Q6913" s="66">
        <f>SUM(Q6914:Q6916)</f>
        <v>43213</v>
      </c>
      <c r="R6913" s="66">
        <f>SUM(R6914:R6916)</f>
        <v>41213</v>
      </c>
      <c r="S6913" s="66">
        <f>SUM(S6914:S6916)</f>
        <v>30930</v>
      </c>
      <c r="T6913" s="66">
        <f t="shared" ref="T6913:X6913" si="4809">SUM(T6914:T6916)</f>
        <v>10283</v>
      </c>
      <c r="U6913" s="66">
        <f t="shared" si="4809"/>
        <v>3500</v>
      </c>
      <c r="V6913" s="66">
        <f t="shared" si="4809"/>
        <v>3390</v>
      </c>
      <c r="W6913" s="66">
        <f t="shared" si="4809"/>
        <v>3393</v>
      </c>
      <c r="X6913" s="66">
        <f t="shared" si="4809"/>
        <v>41213</v>
      </c>
      <c r="Y6913" s="208">
        <f t="shared" si="4798"/>
        <v>100</v>
      </c>
    </row>
    <row r="6914" spans="1:25">
      <c r="A6914" s="23" t="s">
        <v>2210</v>
      </c>
      <c r="B6914" s="23" t="s">
        <v>225</v>
      </c>
      <c r="C6914" s="23" t="s">
        <v>130</v>
      </c>
      <c r="D6914" s="23" t="s">
        <v>2269</v>
      </c>
      <c r="E6914" s="22">
        <v>6139</v>
      </c>
      <c r="F6914" s="23"/>
      <c r="G6914" s="128">
        <v>107</v>
      </c>
      <c r="H6914" s="32" t="s">
        <v>32</v>
      </c>
      <c r="I6914" s="44">
        <f t="shared" si="4774"/>
        <v>39150</v>
      </c>
      <c r="J6914" s="44">
        <v>39150</v>
      </c>
      <c r="K6914" s="44">
        <f t="shared" si="4775"/>
        <v>0</v>
      </c>
      <c r="L6914" s="44">
        <v>0</v>
      </c>
      <c r="M6914" s="44">
        <v>0</v>
      </c>
      <c r="N6914" s="44">
        <v>0</v>
      </c>
      <c r="O6914" s="44">
        <v>0</v>
      </c>
      <c r="P6914" s="44">
        <v>0</v>
      </c>
      <c r="Q6914" s="44">
        <v>41150</v>
      </c>
      <c r="R6914" s="44">
        <v>39150</v>
      </c>
      <c r="S6914" s="44">
        <v>29450</v>
      </c>
      <c r="T6914" s="44">
        <f t="shared" si="4801"/>
        <v>9700</v>
      </c>
      <c r="U6914" s="44">
        <v>3240</v>
      </c>
      <c r="V6914" s="44">
        <v>3230</v>
      </c>
      <c r="W6914" s="44">
        <v>3230</v>
      </c>
      <c r="X6914" s="44">
        <f t="shared" si="4802"/>
        <v>39150</v>
      </c>
      <c r="Y6914" s="209">
        <f t="shared" si="4798"/>
        <v>100</v>
      </c>
    </row>
    <row r="6915" spans="1:25">
      <c r="A6915" s="23" t="s">
        <v>2210</v>
      </c>
      <c r="B6915" s="23" t="s">
        <v>225</v>
      </c>
      <c r="C6915" s="23" t="s">
        <v>130</v>
      </c>
      <c r="D6915" s="23" t="s">
        <v>2269</v>
      </c>
      <c r="E6915" s="22">
        <v>6139</v>
      </c>
      <c r="F6915" s="23" t="s">
        <v>2275</v>
      </c>
      <c r="G6915" s="128">
        <v>107</v>
      </c>
      <c r="H6915" s="32" t="s">
        <v>152</v>
      </c>
      <c r="I6915" s="44">
        <f t="shared" si="4774"/>
        <v>1735</v>
      </c>
      <c r="J6915" s="44">
        <v>1735</v>
      </c>
      <c r="K6915" s="44">
        <f t="shared" si="4775"/>
        <v>0</v>
      </c>
      <c r="L6915" s="44">
        <v>0</v>
      </c>
      <c r="M6915" s="44">
        <v>0</v>
      </c>
      <c r="N6915" s="44">
        <v>0</v>
      </c>
      <c r="O6915" s="44">
        <v>0</v>
      </c>
      <c r="P6915" s="44">
        <v>0</v>
      </c>
      <c r="Q6915" s="44">
        <v>1963</v>
      </c>
      <c r="R6915" s="44">
        <v>1963</v>
      </c>
      <c r="S6915" s="44">
        <v>1480</v>
      </c>
      <c r="T6915" s="44">
        <f t="shared" si="4801"/>
        <v>483</v>
      </c>
      <c r="U6915" s="44">
        <v>160</v>
      </c>
      <c r="V6915" s="44">
        <v>160</v>
      </c>
      <c r="W6915" s="44">
        <v>163</v>
      </c>
      <c r="X6915" s="44">
        <f t="shared" si="4802"/>
        <v>1963</v>
      </c>
      <c r="Y6915" s="209">
        <f t="shared" si="4798"/>
        <v>100</v>
      </c>
    </row>
    <row r="6916" spans="1:25">
      <c r="A6916" s="23" t="s">
        <v>2210</v>
      </c>
      <c r="B6916" s="23" t="s">
        <v>225</v>
      </c>
      <c r="C6916" s="23" t="s">
        <v>130</v>
      </c>
      <c r="D6916" s="23" t="s">
        <v>2269</v>
      </c>
      <c r="E6916" s="22">
        <v>6139</v>
      </c>
      <c r="F6916" s="23" t="s">
        <v>2276</v>
      </c>
      <c r="G6916" s="128">
        <v>107</v>
      </c>
      <c r="H6916" s="32" t="s">
        <v>158</v>
      </c>
      <c r="I6916" s="44">
        <f t="shared" si="4774"/>
        <v>100</v>
      </c>
      <c r="J6916" s="44">
        <v>100</v>
      </c>
      <c r="K6916" s="44">
        <f t="shared" si="4775"/>
        <v>0</v>
      </c>
      <c r="L6916" s="44">
        <v>0</v>
      </c>
      <c r="M6916" s="44">
        <v>0</v>
      </c>
      <c r="N6916" s="44">
        <v>0</v>
      </c>
      <c r="O6916" s="44">
        <v>0</v>
      </c>
      <c r="P6916" s="44">
        <v>0</v>
      </c>
      <c r="Q6916" s="44">
        <v>100</v>
      </c>
      <c r="R6916" s="44">
        <v>100</v>
      </c>
      <c r="S6916" s="44">
        <v>0</v>
      </c>
      <c r="T6916" s="44">
        <f t="shared" si="4801"/>
        <v>100</v>
      </c>
      <c r="U6916" s="44">
        <v>100</v>
      </c>
      <c r="V6916" s="44"/>
      <c r="W6916" s="44"/>
      <c r="X6916" s="44">
        <f t="shared" si="4802"/>
        <v>100</v>
      </c>
      <c r="Y6916" s="209">
        <f t="shared" si="4798"/>
        <v>100</v>
      </c>
    </row>
    <row r="6917" spans="1:25" ht="20.399999999999999">
      <c r="A6917" s="20" t="s">
        <v>0</v>
      </c>
      <c r="B6917" s="20" t="s">
        <v>0</v>
      </c>
      <c r="C6917" s="20" t="s">
        <v>0</v>
      </c>
      <c r="D6917" s="21" t="s">
        <v>0</v>
      </c>
      <c r="E6917" s="21" t="s">
        <v>0</v>
      </c>
      <c r="F6917" s="21" t="s">
        <v>0</v>
      </c>
      <c r="G6917" s="150" t="s">
        <v>0</v>
      </c>
      <c r="H6917" s="30" t="s">
        <v>42</v>
      </c>
      <c r="I6917" s="31">
        <f t="shared" si="4774"/>
        <v>200</v>
      </c>
      <c r="J6917" s="31">
        <f t="shared" ref="J6917:X6918" si="4810">SUM(J6918)</f>
        <v>200</v>
      </c>
      <c r="K6917" s="31">
        <f t="shared" si="4775"/>
        <v>0</v>
      </c>
      <c r="L6917" s="31">
        <f t="shared" si="4810"/>
        <v>0</v>
      </c>
      <c r="M6917" s="31">
        <f t="shared" si="4810"/>
        <v>0</v>
      </c>
      <c r="N6917" s="31">
        <f t="shared" si="4810"/>
        <v>0</v>
      </c>
      <c r="O6917" s="31">
        <f t="shared" si="4810"/>
        <v>0</v>
      </c>
      <c r="P6917" s="31">
        <f t="shared" si="4810"/>
        <v>0</v>
      </c>
      <c r="Q6917" s="31">
        <f t="shared" si="4810"/>
        <v>1825</v>
      </c>
      <c r="R6917" s="31">
        <f t="shared" si="4810"/>
        <v>1825</v>
      </c>
      <c r="S6917" s="31">
        <f t="shared" si="4810"/>
        <v>1625</v>
      </c>
      <c r="T6917" s="31">
        <f t="shared" si="4810"/>
        <v>200</v>
      </c>
      <c r="U6917" s="31">
        <f t="shared" si="4810"/>
        <v>200</v>
      </c>
      <c r="V6917" s="31">
        <f t="shared" si="4810"/>
        <v>0</v>
      </c>
      <c r="W6917" s="31">
        <f t="shared" si="4810"/>
        <v>0</v>
      </c>
      <c r="X6917" s="31">
        <f t="shared" si="4810"/>
        <v>1825</v>
      </c>
      <c r="Y6917" s="220">
        <f t="shared" si="4798"/>
        <v>100</v>
      </c>
    </row>
    <row r="6918" spans="1:25">
      <c r="A6918" s="23" t="s">
        <v>2210</v>
      </c>
      <c r="B6918" s="23" t="s">
        <v>225</v>
      </c>
      <c r="C6918" s="23" t="s">
        <v>130</v>
      </c>
      <c r="D6918" s="23" t="s">
        <v>2269</v>
      </c>
      <c r="E6918" s="21" t="s">
        <v>159</v>
      </c>
      <c r="F6918" s="21" t="s">
        <v>0</v>
      </c>
      <c r="G6918" s="150" t="s">
        <v>0</v>
      </c>
      <c r="H6918" s="21" t="s">
        <v>34</v>
      </c>
      <c r="I6918" s="66">
        <f t="shared" si="4774"/>
        <v>200</v>
      </c>
      <c r="J6918" s="66">
        <f t="shared" si="4810"/>
        <v>200</v>
      </c>
      <c r="K6918" s="66">
        <f t="shared" si="4775"/>
        <v>0</v>
      </c>
      <c r="L6918" s="66">
        <f t="shared" si="4810"/>
        <v>0</v>
      </c>
      <c r="M6918" s="66">
        <f t="shared" si="4810"/>
        <v>0</v>
      </c>
      <c r="N6918" s="66">
        <f t="shared" si="4810"/>
        <v>0</v>
      </c>
      <c r="O6918" s="66">
        <f t="shared" si="4810"/>
        <v>0</v>
      </c>
      <c r="P6918" s="66">
        <f t="shared" si="4810"/>
        <v>0</v>
      </c>
      <c r="Q6918" s="66">
        <f t="shared" si="4810"/>
        <v>1825</v>
      </c>
      <c r="R6918" s="66">
        <f t="shared" si="4810"/>
        <v>1825</v>
      </c>
      <c r="S6918" s="66">
        <f t="shared" si="4810"/>
        <v>1625</v>
      </c>
      <c r="T6918" s="66">
        <f t="shared" si="4810"/>
        <v>200</v>
      </c>
      <c r="U6918" s="66">
        <f t="shared" si="4810"/>
        <v>200</v>
      </c>
      <c r="V6918" s="66">
        <f t="shared" si="4810"/>
        <v>0</v>
      </c>
      <c r="W6918" s="66">
        <f t="shared" si="4810"/>
        <v>0</v>
      </c>
      <c r="X6918" s="66">
        <f t="shared" si="4810"/>
        <v>1825</v>
      </c>
      <c r="Y6918" s="208">
        <f t="shared" si="4798"/>
        <v>100</v>
      </c>
    </row>
    <row r="6919" spans="1:25">
      <c r="A6919" s="20" t="s">
        <v>2210</v>
      </c>
      <c r="B6919" s="20" t="s">
        <v>225</v>
      </c>
      <c r="C6919" s="20" t="s">
        <v>130</v>
      </c>
      <c r="D6919" s="20" t="s">
        <v>2269</v>
      </c>
      <c r="E6919" s="20" t="s">
        <v>165</v>
      </c>
      <c r="F6919" s="23" t="s">
        <v>0</v>
      </c>
      <c r="G6919" s="154" t="s">
        <v>0</v>
      </c>
      <c r="H6919" s="21" t="s">
        <v>41</v>
      </c>
      <c r="I6919" s="66">
        <f t="shared" ref="I6919:I6981" si="4811">SUM(J6919,K6919,O6919,P6919)</f>
        <v>200</v>
      </c>
      <c r="J6919" s="66">
        <f t="shared" ref="J6919:P6919" si="4812">SUM(J6920:J6921)</f>
        <v>200</v>
      </c>
      <c r="K6919" s="66">
        <f t="shared" ref="K6919:K6981" si="4813">SUM(L6919,M6919,N6919)</f>
        <v>0</v>
      </c>
      <c r="L6919" s="66">
        <f t="shared" si="4812"/>
        <v>0</v>
      </c>
      <c r="M6919" s="66">
        <f t="shared" si="4812"/>
        <v>0</v>
      </c>
      <c r="N6919" s="66">
        <f t="shared" si="4812"/>
        <v>0</v>
      </c>
      <c r="O6919" s="66">
        <f t="shared" si="4812"/>
        <v>0</v>
      </c>
      <c r="P6919" s="66">
        <f t="shared" si="4812"/>
        <v>0</v>
      </c>
      <c r="Q6919" s="66">
        <f>SUM(Q6920:Q6921)</f>
        <v>1825</v>
      </c>
      <c r="R6919" s="66">
        <f>SUM(R6920:R6921)</f>
        <v>1825</v>
      </c>
      <c r="S6919" s="66">
        <f>SUM(S6920:S6921)</f>
        <v>1625</v>
      </c>
      <c r="T6919" s="66">
        <f t="shared" ref="T6919:X6919" si="4814">SUM(T6920:T6921)</f>
        <v>200</v>
      </c>
      <c r="U6919" s="66">
        <f t="shared" si="4814"/>
        <v>200</v>
      </c>
      <c r="V6919" s="66">
        <f t="shared" si="4814"/>
        <v>0</v>
      </c>
      <c r="W6919" s="66">
        <f t="shared" si="4814"/>
        <v>0</v>
      </c>
      <c r="X6919" s="66">
        <f t="shared" si="4814"/>
        <v>1825</v>
      </c>
      <c r="Y6919" s="208">
        <f t="shared" si="4798"/>
        <v>100</v>
      </c>
    </row>
    <row r="6920" spans="1:25">
      <c r="A6920" s="23" t="s">
        <v>2210</v>
      </c>
      <c r="B6920" s="23" t="s">
        <v>225</v>
      </c>
      <c r="C6920" s="23" t="s">
        <v>130</v>
      </c>
      <c r="D6920" s="23" t="s">
        <v>2269</v>
      </c>
      <c r="E6920" s="22">
        <v>6148</v>
      </c>
      <c r="F6920" s="23"/>
      <c r="G6920" s="128">
        <v>107</v>
      </c>
      <c r="H6920" s="32" t="s">
        <v>41</v>
      </c>
      <c r="I6920" s="44">
        <f t="shared" si="4811"/>
        <v>100</v>
      </c>
      <c r="J6920" s="44">
        <v>100</v>
      </c>
      <c r="K6920" s="44">
        <f t="shared" si="4813"/>
        <v>0</v>
      </c>
      <c r="L6920" s="44">
        <v>0</v>
      </c>
      <c r="M6920" s="44">
        <v>0</v>
      </c>
      <c r="N6920" s="44">
        <v>0</v>
      </c>
      <c r="O6920" s="44">
        <v>0</v>
      </c>
      <c r="P6920" s="44">
        <v>0</v>
      </c>
      <c r="Q6920" s="44">
        <v>100</v>
      </c>
      <c r="R6920" s="44">
        <v>100</v>
      </c>
      <c r="S6920" s="44">
        <v>0</v>
      </c>
      <c r="T6920" s="44">
        <f t="shared" si="4801"/>
        <v>100</v>
      </c>
      <c r="U6920" s="44">
        <v>100</v>
      </c>
      <c r="V6920" s="44"/>
      <c r="W6920" s="44"/>
      <c r="X6920" s="44">
        <f t="shared" si="4802"/>
        <v>100</v>
      </c>
      <c r="Y6920" s="209">
        <f t="shared" si="4798"/>
        <v>100</v>
      </c>
    </row>
    <row r="6921" spans="1:25">
      <c r="A6921" s="23" t="s">
        <v>2210</v>
      </c>
      <c r="B6921" s="23" t="s">
        <v>225</v>
      </c>
      <c r="C6921" s="23" t="s">
        <v>130</v>
      </c>
      <c r="D6921" s="23" t="s">
        <v>2269</v>
      </c>
      <c r="E6921" s="22">
        <v>6148</v>
      </c>
      <c r="F6921" s="23" t="s">
        <v>2277</v>
      </c>
      <c r="G6921" s="128">
        <v>107</v>
      </c>
      <c r="H6921" s="32" t="s">
        <v>425</v>
      </c>
      <c r="I6921" s="44">
        <f t="shared" si="4811"/>
        <v>100</v>
      </c>
      <c r="J6921" s="44">
        <v>100</v>
      </c>
      <c r="K6921" s="44">
        <f t="shared" si="4813"/>
        <v>0</v>
      </c>
      <c r="L6921" s="44">
        <v>0</v>
      </c>
      <c r="M6921" s="44">
        <v>0</v>
      </c>
      <c r="N6921" s="44">
        <v>0</v>
      </c>
      <c r="O6921" s="44">
        <v>0</v>
      </c>
      <c r="P6921" s="44">
        <v>0</v>
      </c>
      <c r="Q6921" s="44">
        <v>1725</v>
      </c>
      <c r="R6921" s="44">
        <v>1725</v>
      </c>
      <c r="S6921" s="44">
        <v>1625</v>
      </c>
      <c r="T6921" s="44">
        <f t="shared" si="4801"/>
        <v>100</v>
      </c>
      <c r="U6921" s="44">
        <v>100</v>
      </c>
      <c r="V6921" s="44"/>
      <c r="W6921" s="44"/>
      <c r="X6921" s="44">
        <f t="shared" si="4802"/>
        <v>1725</v>
      </c>
      <c r="Y6921" s="209">
        <f t="shared" si="4798"/>
        <v>100</v>
      </c>
    </row>
    <row r="6922" spans="1:25" ht="20.399999999999999">
      <c r="A6922" s="20" t="s">
        <v>0</v>
      </c>
      <c r="B6922" s="20" t="s">
        <v>0</v>
      </c>
      <c r="C6922" s="20" t="s">
        <v>0</v>
      </c>
      <c r="D6922" s="21" t="s">
        <v>0</v>
      </c>
      <c r="E6922" s="21" t="s">
        <v>0</v>
      </c>
      <c r="F6922" s="21" t="s">
        <v>0</v>
      </c>
      <c r="G6922" s="150" t="s">
        <v>0</v>
      </c>
      <c r="H6922" s="30" t="s">
        <v>60</v>
      </c>
      <c r="I6922" s="31">
        <f t="shared" si="4811"/>
        <v>0</v>
      </c>
      <c r="J6922" s="31">
        <f t="shared" ref="J6922:X6923" si="4815">SUM(J6923)</f>
        <v>0</v>
      </c>
      <c r="K6922" s="31">
        <f t="shared" si="4813"/>
        <v>0</v>
      </c>
      <c r="L6922" s="31">
        <f t="shared" si="4815"/>
        <v>0</v>
      </c>
      <c r="M6922" s="31">
        <f t="shared" si="4815"/>
        <v>0</v>
      </c>
      <c r="N6922" s="31">
        <f t="shared" si="4815"/>
        <v>0</v>
      </c>
      <c r="O6922" s="31">
        <f t="shared" si="4815"/>
        <v>0</v>
      </c>
      <c r="P6922" s="31">
        <f t="shared" si="4815"/>
        <v>0</v>
      </c>
      <c r="Q6922" s="31">
        <f t="shared" si="4815"/>
        <v>5000</v>
      </c>
      <c r="R6922" s="31">
        <f t="shared" si="4815"/>
        <v>0</v>
      </c>
      <c r="S6922" s="31">
        <f t="shared" si="4815"/>
        <v>0</v>
      </c>
      <c r="T6922" s="31">
        <f t="shared" si="4815"/>
        <v>0</v>
      </c>
      <c r="U6922" s="31">
        <f t="shared" si="4815"/>
        <v>0</v>
      </c>
      <c r="V6922" s="31">
        <f t="shared" si="4815"/>
        <v>0</v>
      </c>
      <c r="W6922" s="31">
        <f t="shared" si="4815"/>
        <v>0</v>
      </c>
      <c r="X6922" s="31">
        <f t="shared" si="4815"/>
        <v>0</v>
      </c>
      <c r="Y6922" s="220">
        <f t="shared" si="4798"/>
        <v>0</v>
      </c>
    </row>
    <row r="6923" spans="1:25">
      <c r="A6923" s="23" t="s">
        <v>2210</v>
      </c>
      <c r="B6923" s="23" t="s">
        <v>225</v>
      </c>
      <c r="C6923" s="23" t="s">
        <v>130</v>
      </c>
      <c r="D6923" s="23" t="s">
        <v>2269</v>
      </c>
      <c r="E6923" s="21" t="s">
        <v>166</v>
      </c>
      <c r="F6923" s="21" t="s">
        <v>0</v>
      </c>
      <c r="G6923" s="150" t="s">
        <v>0</v>
      </c>
      <c r="H6923" s="21" t="s">
        <v>53</v>
      </c>
      <c r="I6923" s="66">
        <f t="shared" si="4811"/>
        <v>0</v>
      </c>
      <c r="J6923" s="66">
        <f t="shared" si="4815"/>
        <v>0</v>
      </c>
      <c r="K6923" s="66">
        <f t="shared" si="4813"/>
        <v>0</v>
      </c>
      <c r="L6923" s="66">
        <f t="shared" si="4815"/>
        <v>0</v>
      </c>
      <c r="M6923" s="66">
        <f t="shared" si="4815"/>
        <v>0</v>
      </c>
      <c r="N6923" s="66">
        <f t="shared" si="4815"/>
        <v>0</v>
      </c>
      <c r="O6923" s="66">
        <f t="shared" si="4815"/>
        <v>0</v>
      </c>
      <c r="P6923" s="66">
        <f t="shared" si="4815"/>
        <v>0</v>
      </c>
      <c r="Q6923" s="66">
        <f t="shared" si="4815"/>
        <v>5000</v>
      </c>
      <c r="R6923" s="66">
        <f t="shared" si="4815"/>
        <v>0</v>
      </c>
      <c r="S6923" s="66">
        <f t="shared" si="4815"/>
        <v>0</v>
      </c>
      <c r="T6923" s="66">
        <f t="shared" si="4815"/>
        <v>0</v>
      </c>
      <c r="U6923" s="66">
        <f t="shared" si="4815"/>
        <v>0</v>
      </c>
      <c r="V6923" s="66">
        <f t="shared" si="4815"/>
        <v>0</v>
      </c>
      <c r="W6923" s="66">
        <f t="shared" si="4815"/>
        <v>0</v>
      </c>
      <c r="X6923" s="66">
        <f t="shared" si="4815"/>
        <v>0</v>
      </c>
      <c r="Y6923" s="208">
        <f t="shared" si="4798"/>
        <v>0</v>
      </c>
    </row>
    <row r="6924" spans="1:25">
      <c r="A6924" s="23" t="s">
        <v>2210</v>
      </c>
      <c r="B6924" s="23" t="s">
        <v>225</v>
      </c>
      <c r="C6924" s="23" t="s">
        <v>130</v>
      </c>
      <c r="D6924" s="23" t="s">
        <v>2269</v>
      </c>
      <c r="E6924" s="22">
        <v>8213</v>
      </c>
      <c r="F6924" s="23"/>
      <c r="G6924" s="128">
        <v>107</v>
      </c>
      <c r="H6924" s="32" t="s">
        <v>56</v>
      </c>
      <c r="I6924" s="44">
        <f t="shared" si="4811"/>
        <v>0</v>
      </c>
      <c r="J6924" s="44">
        <v>0</v>
      </c>
      <c r="K6924" s="44">
        <f t="shared" si="4813"/>
        <v>0</v>
      </c>
      <c r="L6924" s="44">
        <v>0</v>
      </c>
      <c r="M6924" s="44">
        <v>0</v>
      </c>
      <c r="N6924" s="44">
        <v>0</v>
      </c>
      <c r="O6924" s="44">
        <v>0</v>
      </c>
      <c r="P6924" s="44">
        <v>0</v>
      </c>
      <c r="Q6924" s="44">
        <v>5000</v>
      </c>
      <c r="R6924" s="44">
        <v>0</v>
      </c>
      <c r="S6924" s="44">
        <v>0</v>
      </c>
      <c r="T6924" s="44">
        <f t="shared" si="4801"/>
        <v>0</v>
      </c>
      <c r="U6924" s="44"/>
      <c r="V6924" s="44"/>
      <c r="W6924" s="44"/>
      <c r="X6924" s="44">
        <f t="shared" si="4802"/>
        <v>0</v>
      </c>
      <c r="Y6924" s="209">
        <f t="shared" si="4798"/>
        <v>0</v>
      </c>
    </row>
    <row r="6925" spans="1:25">
      <c r="A6925" s="32" t="s">
        <v>0</v>
      </c>
      <c r="B6925" s="32" t="s">
        <v>0</v>
      </c>
      <c r="C6925" s="32" t="s">
        <v>0</v>
      </c>
      <c r="D6925" s="32" t="s">
        <v>0</v>
      </c>
      <c r="E6925" s="32" t="s">
        <v>0</v>
      </c>
      <c r="F6925" s="32" t="s">
        <v>0</v>
      </c>
      <c r="G6925" s="154" t="s">
        <v>0</v>
      </c>
      <c r="H6925" s="30" t="s">
        <v>2278</v>
      </c>
      <c r="I6925" s="31">
        <f t="shared" si="4811"/>
        <v>770500</v>
      </c>
      <c r="J6925" s="31">
        <f t="shared" ref="J6925:P6925" si="4816">SUM(J6922,J6917,J6894)</f>
        <v>770500</v>
      </c>
      <c r="K6925" s="31">
        <f t="shared" si="4813"/>
        <v>0</v>
      </c>
      <c r="L6925" s="31">
        <f t="shared" si="4816"/>
        <v>0</v>
      </c>
      <c r="M6925" s="31">
        <f t="shared" si="4816"/>
        <v>0</v>
      </c>
      <c r="N6925" s="31">
        <f t="shared" si="4816"/>
        <v>0</v>
      </c>
      <c r="O6925" s="31">
        <f t="shared" si="4816"/>
        <v>0</v>
      </c>
      <c r="P6925" s="31">
        <f t="shared" si="4816"/>
        <v>0</v>
      </c>
      <c r="Q6925" s="31">
        <f>SUM(Q6922,Q6917,Q6894)</f>
        <v>865168</v>
      </c>
      <c r="R6925" s="31">
        <f>SUM(R6922,R6917,R6894)</f>
        <v>855168</v>
      </c>
      <c r="S6925" s="31">
        <f>SUM(S6922,S6917,S6894)</f>
        <v>649522</v>
      </c>
      <c r="T6925" s="31">
        <f t="shared" ref="T6925:X6925" si="4817">SUM(T6922,T6917,T6894)</f>
        <v>205646</v>
      </c>
      <c r="U6925" s="31">
        <f t="shared" si="4817"/>
        <v>68900</v>
      </c>
      <c r="V6925" s="31">
        <f t="shared" si="4817"/>
        <v>68365</v>
      </c>
      <c r="W6925" s="31">
        <f t="shared" si="4817"/>
        <v>68381</v>
      </c>
      <c r="X6925" s="31">
        <f t="shared" si="4817"/>
        <v>855168</v>
      </c>
      <c r="Y6925" s="220">
        <f t="shared" si="4798"/>
        <v>100</v>
      </c>
    </row>
    <row r="6926" spans="1:25" ht="15" thickBot="1">
      <c r="A6926" s="32" t="s">
        <v>0</v>
      </c>
      <c r="B6926" s="32" t="s">
        <v>0</v>
      </c>
      <c r="C6926" s="32" t="s">
        <v>0</v>
      </c>
      <c r="D6926" s="32" t="s">
        <v>0</v>
      </c>
      <c r="E6926" s="32" t="s">
        <v>0</v>
      </c>
      <c r="F6926" s="32" t="s">
        <v>0</v>
      </c>
      <c r="G6926" s="154" t="s">
        <v>0</v>
      </c>
      <c r="H6926" s="21" t="s">
        <v>170</v>
      </c>
      <c r="I6926" s="66">
        <f t="shared" si="4811"/>
        <v>25</v>
      </c>
      <c r="J6926" s="66">
        <v>25</v>
      </c>
      <c r="K6926" s="66">
        <f t="shared" si="4813"/>
        <v>0</v>
      </c>
      <c r="L6926" s="66" t="s">
        <v>0</v>
      </c>
      <c r="M6926" s="66" t="s">
        <v>0</v>
      </c>
      <c r="N6926" s="66" t="s">
        <v>0</v>
      </c>
      <c r="O6926" s="66" t="s">
        <v>0</v>
      </c>
      <c r="P6926" s="66" t="s">
        <v>0</v>
      </c>
      <c r="Q6926" s="66">
        <v>0</v>
      </c>
      <c r="R6926" s="66"/>
      <c r="S6926" s="66"/>
      <c r="T6926" s="66"/>
      <c r="U6926" s="66"/>
      <c r="V6926" s="66"/>
      <c r="W6926" s="66"/>
      <c r="X6926" s="66"/>
      <c r="Y6926" s="208">
        <v>0</v>
      </c>
    </row>
    <row r="6927" spans="1:25" ht="41.4" thickBot="1">
      <c r="A6927" s="252" t="s">
        <v>0</v>
      </c>
      <c r="B6927" s="252" t="s">
        <v>0</v>
      </c>
      <c r="C6927" s="252" t="s">
        <v>0</v>
      </c>
      <c r="D6927" s="252" t="s">
        <v>0</v>
      </c>
      <c r="E6927" s="252" t="s">
        <v>0</v>
      </c>
      <c r="F6927" s="252" t="s">
        <v>0</v>
      </c>
      <c r="G6927" s="258" t="s">
        <v>0</v>
      </c>
      <c r="H6927" s="24" t="s">
        <v>72</v>
      </c>
      <c r="I6927" s="1" t="s">
        <v>3093</v>
      </c>
      <c r="J6927" s="1" t="s">
        <v>3130</v>
      </c>
      <c r="K6927" s="1" t="s">
        <v>3</v>
      </c>
      <c r="L6927" s="1" t="s">
        <v>4</v>
      </c>
      <c r="M6927" s="1" t="s">
        <v>5</v>
      </c>
      <c r="N6927" s="1" t="s">
        <v>6</v>
      </c>
      <c r="O6927" s="1" t="s">
        <v>7</v>
      </c>
      <c r="P6927" s="1" t="s">
        <v>8</v>
      </c>
      <c r="Q6927" s="1" t="s">
        <v>3344</v>
      </c>
      <c r="R6927" s="1" t="s">
        <v>3427</v>
      </c>
      <c r="S6927" s="1" t="s">
        <v>3447</v>
      </c>
      <c r="T6927" s="1" t="s">
        <v>3448</v>
      </c>
      <c r="U6927" s="1" t="s">
        <v>3452</v>
      </c>
      <c r="V6927" s="1" t="s">
        <v>3449</v>
      </c>
      <c r="W6927" s="1" t="s">
        <v>3450</v>
      </c>
      <c r="X6927" s="1" t="s">
        <v>3451</v>
      </c>
      <c r="Y6927" s="216" t="s">
        <v>3385</v>
      </c>
    </row>
    <row r="6928" spans="1:25">
      <c r="A6928" s="253"/>
      <c r="B6928" s="253"/>
      <c r="C6928" s="253"/>
      <c r="D6928" s="253"/>
      <c r="E6928" s="253"/>
      <c r="F6928" s="253"/>
      <c r="G6928" s="259"/>
      <c r="H6928" s="33" t="s">
        <v>0</v>
      </c>
      <c r="I6928" s="45">
        <v>1</v>
      </c>
      <c r="J6928" s="45">
        <v>3</v>
      </c>
      <c r="K6928" s="45" t="s">
        <v>9</v>
      </c>
      <c r="L6928" s="45">
        <v>5</v>
      </c>
      <c r="M6928" s="45">
        <v>6</v>
      </c>
      <c r="N6928" s="45">
        <v>7</v>
      </c>
      <c r="O6928" s="45">
        <v>8</v>
      </c>
      <c r="P6928" s="45">
        <v>9</v>
      </c>
      <c r="Q6928" s="45">
        <v>1</v>
      </c>
      <c r="R6928" s="45">
        <v>2</v>
      </c>
      <c r="S6928" s="45">
        <v>3</v>
      </c>
      <c r="T6928" s="45" t="s">
        <v>3453</v>
      </c>
      <c r="U6928" s="45">
        <v>5</v>
      </c>
      <c r="V6928" s="45">
        <v>6</v>
      </c>
      <c r="W6928" s="45">
        <v>7</v>
      </c>
      <c r="X6928" s="45" t="s">
        <v>3454</v>
      </c>
      <c r="Y6928" s="276">
        <v>9</v>
      </c>
    </row>
    <row r="6929" spans="1:25">
      <c r="A6929" s="253"/>
      <c r="B6929" s="253"/>
      <c r="C6929" s="253"/>
      <c r="D6929" s="253"/>
      <c r="E6929" s="253"/>
      <c r="F6929" s="253"/>
      <c r="G6929" s="259"/>
      <c r="H6929" s="34" t="s">
        <v>116</v>
      </c>
      <c r="I6929" s="35">
        <f t="shared" si="4811"/>
        <v>770500</v>
      </c>
      <c r="J6929" s="35">
        <f t="shared" ref="J6929:P6929" si="4818">SUM(J6925)</f>
        <v>770500</v>
      </c>
      <c r="K6929" s="35">
        <f t="shared" si="4813"/>
        <v>0</v>
      </c>
      <c r="L6929" s="35">
        <f t="shared" si="4818"/>
        <v>0</v>
      </c>
      <c r="M6929" s="35">
        <f t="shared" si="4818"/>
        <v>0</v>
      </c>
      <c r="N6929" s="35">
        <f t="shared" si="4818"/>
        <v>0</v>
      </c>
      <c r="O6929" s="35">
        <f t="shared" si="4818"/>
        <v>0</v>
      </c>
      <c r="P6929" s="35">
        <f t="shared" si="4818"/>
        <v>0</v>
      </c>
      <c r="Q6929" s="35">
        <f>SUM(Q6925)</f>
        <v>865168</v>
      </c>
      <c r="R6929" s="35">
        <f>SUM(R6925)</f>
        <v>855168</v>
      </c>
      <c r="S6929" s="35">
        <f>SUM(S6925)</f>
        <v>649522</v>
      </c>
      <c r="T6929" s="35">
        <f t="shared" ref="T6929:X6929" si="4819">SUM(T6925)</f>
        <v>205646</v>
      </c>
      <c r="U6929" s="35">
        <f t="shared" si="4819"/>
        <v>68900</v>
      </c>
      <c r="V6929" s="35">
        <f t="shared" si="4819"/>
        <v>68365</v>
      </c>
      <c r="W6929" s="35">
        <f t="shared" si="4819"/>
        <v>68381</v>
      </c>
      <c r="X6929" s="35">
        <f t="shared" si="4819"/>
        <v>855168</v>
      </c>
      <c r="Y6929" s="218">
        <f t="shared" ref="Y6929:Y6930" si="4820">IF(R6929=0,0,(X6929/R6929)*100)</f>
        <v>100</v>
      </c>
    </row>
    <row r="6930" spans="1:25">
      <c r="A6930" s="253"/>
      <c r="B6930" s="253"/>
      <c r="C6930" s="253"/>
      <c r="D6930" s="253"/>
      <c r="E6930" s="253"/>
      <c r="F6930" s="253"/>
      <c r="G6930" s="259"/>
      <c r="H6930" s="36" t="s">
        <v>69</v>
      </c>
      <c r="I6930" s="35">
        <f t="shared" si="4811"/>
        <v>770500</v>
      </c>
      <c r="J6930" s="35">
        <f t="shared" ref="J6930:P6930" si="4821">SUM(J6929)</f>
        <v>770500</v>
      </c>
      <c r="K6930" s="35">
        <f t="shared" si="4813"/>
        <v>0</v>
      </c>
      <c r="L6930" s="35">
        <f t="shared" si="4821"/>
        <v>0</v>
      </c>
      <c r="M6930" s="35">
        <f t="shared" si="4821"/>
        <v>0</v>
      </c>
      <c r="N6930" s="35">
        <f t="shared" si="4821"/>
        <v>0</v>
      </c>
      <c r="O6930" s="35">
        <f t="shared" si="4821"/>
        <v>0</v>
      </c>
      <c r="P6930" s="35">
        <f t="shared" si="4821"/>
        <v>0</v>
      </c>
      <c r="Q6930" s="35">
        <f>SUM(Q6929)</f>
        <v>865168</v>
      </c>
      <c r="R6930" s="35">
        <f>SUM(R6929)</f>
        <v>855168</v>
      </c>
      <c r="S6930" s="35">
        <f>SUM(S6929)</f>
        <v>649522</v>
      </c>
      <c r="T6930" s="35">
        <f t="shared" ref="T6930:X6930" si="4822">SUM(T6929)</f>
        <v>205646</v>
      </c>
      <c r="U6930" s="35">
        <f t="shared" si="4822"/>
        <v>68900</v>
      </c>
      <c r="V6930" s="35">
        <f t="shared" si="4822"/>
        <v>68365</v>
      </c>
      <c r="W6930" s="35">
        <f t="shared" si="4822"/>
        <v>68381</v>
      </c>
      <c r="X6930" s="35">
        <f t="shared" si="4822"/>
        <v>855168</v>
      </c>
      <c r="Y6930" s="218">
        <f t="shared" si="4820"/>
        <v>100</v>
      </c>
    </row>
    <row r="6931" spans="1:25">
      <c r="A6931" s="254"/>
      <c r="B6931" s="254"/>
      <c r="C6931" s="254"/>
      <c r="D6931" s="254"/>
      <c r="E6931" s="254"/>
      <c r="F6931" s="254"/>
      <c r="G6931" s="260"/>
    </row>
    <row r="6932" spans="1:25">
      <c r="A6932" s="32" t="s">
        <v>0</v>
      </c>
      <c r="B6932" s="32" t="s">
        <v>0</v>
      </c>
      <c r="C6932" s="32" t="s">
        <v>0</v>
      </c>
      <c r="D6932" s="32" t="s">
        <v>0</v>
      </c>
      <c r="E6932" s="32" t="s">
        <v>0</v>
      </c>
      <c r="F6932" s="32" t="s">
        <v>0</v>
      </c>
      <c r="G6932" s="154" t="s">
        <v>0</v>
      </c>
      <c r="H6932" s="37" t="s">
        <v>0</v>
      </c>
      <c r="I6932" s="37"/>
      <c r="J6932" s="37"/>
      <c r="K6932" s="37"/>
      <c r="L6932" s="37" t="s">
        <v>0</v>
      </c>
      <c r="M6932" s="37" t="s">
        <v>0</v>
      </c>
      <c r="N6932" s="37" t="s">
        <v>0</v>
      </c>
      <c r="O6932" s="37" t="s">
        <v>0</v>
      </c>
      <c r="P6932" s="37" t="s">
        <v>0</v>
      </c>
      <c r="Q6932" s="37"/>
      <c r="R6932" s="37"/>
      <c r="S6932" s="37"/>
      <c r="T6932" s="37" t="s">
        <v>0</v>
      </c>
      <c r="U6932" s="37" t="s">
        <v>0</v>
      </c>
      <c r="V6932" s="37" t="s">
        <v>0</v>
      </c>
      <c r="W6932" s="37" t="s">
        <v>0</v>
      </c>
      <c r="X6932" s="37" t="s">
        <v>0</v>
      </c>
      <c r="Y6932" s="219"/>
    </row>
    <row r="6933" spans="1:25">
      <c r="A6933" s="32" t="s">
        <v>0</v>
      </c>
      <c r="B6933" s="32" t="s">
        <v>0</v>
      </c>
      <c r="C6933" s="32" t="s">
        <v>0</v>
      </c>
      <c r="D6933" s="32" t="s">
        <v>0</v>
      </c>
      <c r="E6933" s="32" t="s">
        <v>0</v>
      </c>
      <c r="F6933" s="32" t="s">
        <v>0</v>
      </c>
      <c r="G6933" s="154" t="s">
        <v>0</v>
      </c>
      <c r="H6933" s="30" t="s">
        <v>2279</v>
      </c>
      <c r="I6933" s="31">
        <f t="shared" si="4811"/>
        <v>770500</v>
      </c>
      <c r="J6933" s="31">
        <f t="shared" ref="J6933:P6933" si="4823">SUM(J6925)</f>
        <v>770500</v>
      </c>
      <c r="K6933" s="31">
        <f t="shared" si="4813"/>
        <v>0</v>
      </c>
      <c r="L6933" s="31">
        <f t="shared" si="4823"/>
        <v>0</v>
      </c>
      <c r="M6933" s="31">
        <f t="shared" si="4823"/>
        <v>0</v>
      </c>
      <c r="N6933" s="31">
        <f t="shared" si="4823"/>
        <v>0</v>
      </c>
      <c r="O6933" s="31">
        <f t="shared" si="4823"/>
        <v>0</v>
      </c>
      <c r="P6933" s="31">
        <f t="shared" si="4823"/>
        <v>0</v>
      </c>
      <c r="Q6933" s="31">
        <f>SUM(Q6925)</f>
        <v>865168</v>
      </c>
      <c r="R6933" s="31">
        <f>SUM(R6925)</f>
        <v>855168</v>
      </c>
      <c r="S6933" s="31">
        <f>SUM(S6925)</f>
        <v>649522</v>
      </c>
      <c r="T6933" s="31">
        <f t="shared" ref="T6933:X6933" si="4824">SUM(T6925)</f>
        <v>205646</v>
      </c>
      <c r="U6933" s="31">
        <f t="shared" si="4824"/>
        <v>68900</v>
      </c>
      <c r="V6933" s="31">
        <f t="shared" si="4824"/>
        <v>68365</v>
      </c>
      <c r="W6933" s="31">
        <f t="shared" si="4824"/>
        <v>68381</v>
      </c>
      <c r="X6933" s="31">
        <f t="shared" si="4824"/>
        <v>855168</v>
      </c>
      <c r="Y6933" s="220">
        <f>IF(R6933=0,0,(X6933/R6933)*100)</f>
        <v>100</v>
      </c>
    </row>
    <row r="6934" spans="1:25">
      <c r="A6934" s="32" t="s">
        <v>0</v>
      </c>
      <c r="B6934" s="32" t="s">
        <v>0</v>
      </c>
      <c r="C6934" s="32" t="s">
        <v>0</v>
      </c>
      <c r="D6934" s="32" t="s">
        <v>0</v>
      </c>
      <c r="E6934" s="32" t="s">
        <v>0</v>
      </c>
      <c r="F6934" s="32" t="s">
        <v>0</v>
      </c>
      <c r="G6934" s="154" t="s">
        <v>0</v>
      </c>
      <c r="H6934" s="21" t="s">
        <v>170</v>
      </c>
      <c r="I6934" s="66">
        <f t="shared" si="4811"/>
        <v>25</v>
      </c>
      <c r="J6934" s="66">
        <f t="shared" ref="J6934:P6934" si="4825">J6926</f>
        <v>25</v>
      </c>
      <c r="K6934" s="66">
        <f t="shared" si="4813"/>
        <v>0</v>
      </c>
      <c r="L6934" s="66" t="str">
        <f t="shared" si="4825"/>
        <v/>
      </c>
      <c r="M6934" s="66" t="str">
        <f t="shared" si="4825"/>
        <v/>
      </c>
      <c r="N6934" s="66" t="str">
        <f t="shared" si="4825"/>
        <v/>
      </c>
      <c r="O6934" s="66" t="str">
        <f t="shared" si="4825"/>
        <v/>
      </c>
      <c r="P6934" s="66" t="str">
        <f t="shared" si="4825"/>
        <v/>
      </c>
      <c r="Q6934" s="66">
        <f>Q6926</f>
        <v>0</v>
      </c>
      <c r="R6934" s="66">
        <f>R6926</f>
        <v>0</v>
      </c>
      <c r="S6934" s="66">
        <f>S6926</f>
        <v>0</v>
      </c>
      <c r="T6934" s="66">
        <f t="shared" ref="T6934:X6934" si="4826">T6926</f>
        <v>0</v>
      </c>
      <c r="U6934" s="66">
        <f t="shared" si="4826"/>
        <v>0</v>
      </c>
      <c r="V6934" s="66">
        <f t="shared" si="4826"/>
        <v>0</v>
      </c>
      <c r="W6934" s="66">
        <f t="shared" si="4826"/>
        <v>0</v>
      </c>
      <c r="X6934" s="66">
        <f t="shared" si="4826"/>
        <v>0</v>
      </c>
      <c r="Y6934" s="208">
        <v>0</v>
      </c>
    </row>
    <row r="6935" spans="1:25">
      <c r="A6935" s="32" t="s">
        <v>0</v>
      </c>
      <c r="B6935" s="32" t="s">
        <v>0</v>
      </c>
      <c r="C6935" s="32" t="s">
        <v>0</v>
      </c>
      <c r="D6935" s="32" t="s">
        <v>0</v>
      </c>
      <c r="E6935" s="32" t="s">
        <v>0</v>
      </c>
      <c r="F6935" s="32" t="s">
        <v>0</v>
      </c>
      <c r="G6935" s="154" t="s">
        <v>0</v>
      </c>
      <c r="H6935" s="38" t="s">
        <v>0</v>
      </c>
      <c r="I6935" s="39"/>
      <c r="J6935" s="39"/>
      <c r="K6935" s="39"/>
      <c r="L6935" s="39" t="s">
        <v>0</v>
      </c>
      <c r="M6935" s="39" t="s">
        <v>0</v>
      </c>
      <c r="N6935" s="39" t="s">
        <v>0</v>
      </c>
      <c r="O6935" s="39" t="s">
        <v>0</v>
      </c>
      <c r="P6935" s="39" t="s">
        <v>0</v>
      </c>
      <c r="Q6935" s="39"/>
      <c r="R6935" s="39"/>
      <c r="S6935" s="39"/>
      <c r="T6935" s="39" t="s">
        <v>0</v>
      </c>
      <c r="U6935" s="39" t="s">
        <v>0</v>
      </c>
      <c r="V6935" s="39" t="s">
        <v>0</v>
      </c>
      <c r="W6935" s="39" t="s">
        <v>0</v>
      </c>
      <c r="X6935" s="39" t="s">
        <v>0</v>
      </c>
      <c r="Y6935" s="221"/>
    </row>
    <row r="6936" spans="1:25" ht="15" thickBot="1">
      <c r="A6936" s="20" t="s">
        <v>2210</v>
      </c>
      <c r="B6936" s="20" t="s">
        <v>234</v>
      </c>
      <c r="C6936" s="23" t="s">
        <v>0</v>
      </c>
      <c r="D6936" s="23" t="s">
        <v>0</v>
      </c>
      <c r="E6936" s="21" t="s">
        <v>0</v>
      </c>
      <c r="F6936" s="21" t="s">
        <v>0</v>
      </c>
      <c r="G6936" s="150" t="s">
        <v>0</v>
      </c>
      <c r="H6936" s="21" t="s">
        <v>0</v>
      </c>
      <c r="I6936" s="22"/>
      <c r="J6936" s="22"/>
      <c r="K6936" s="22"/>
      <c r="L6936" s="22" t="s">
        <v>0</v>
      </c>
      <c r="M6936" s="22" t="s">
        <v>0</v>
      </c>
      <c r="N6936" s="22" t="s">
        <v>0</v>
      </c>
      <c r="O6936" s="22" t="s">
        <v>0</v>
      </c>
      <c r="P6936" s="22" t="s">
        <v>0</v>
      </c>
      <c r="Q6936" s="22"/>
      <c r="R6936" s="22"/>
      <c r="S6936" s="22"/>
      <c r="T6936" s="22" t="s">
        <v>0</v>
      </c>
      <c r="U6936" s="22" t="s">
        <v>0</v>
      </c>
      <c r="V6936" s="22" t="s">
        <v>0</v>
      </c>
      <c r="W6936" s="22" t="s">
        <v>0</v>
      </c>
      <c r="X6936" s="22" t="s">
        <v>0</v>
      </c>
      <c r="Y6936" s="209"/>
    </row>
    <row r="6937" spans="1:25" ht="41.4" thickBot="1">
      <c r="A6937" s="24" t="s">
        <v>123</v>
      </c>
      <c r="B6937" s="24" t="s">
        <v>124</v>
      </c>
      <c r="C6937" s="24" t="s">
        <v>125</v>
      </c>
      <c r="D6937" s="25" t="s">
        <v>0</v>
      </c>
      <c r="E6937" s="24" t="s">
        <v>126</v>
      </c>
      <c r="F6937" s="24" t="s">
        <v>127</v>
      </c>
      <c r="G6937" s="151" t="s">
        <v>128</v>
      </c>
      <c r="H6937" s="24" t="s">
        <v>1</v>
      </c>
      <c r="I6937" s="1" t="s">
        <v>3093</v>
      </c>
      <c r="J6937" s="1" t="s">
        <v>3130</v>
      </c>
      <c r="K6937" s="1" t="s">
        <v>3</v>
      </c>
      <c r="L6937" s="1" t="s">
        <v>4</v>
      </c>
      <c r="M6937" s="1" t="s">
        <v>5</v>
      </c>
      <c r="N6937" s="1" t="s">
        <v>6</v>
      </c>
      <c r="O6937" s="1" t="s">
        <v>7</v>
      </c>
      <c r="P6937" s="1" t="s">
        <v>8</v>
      </c>
      <c r="Q6937" s="1" t="s">
        <v>3344</v>
      </c>
      <c r="R6937" s="1" t="s">
        <v>3427</v>
      </c>
      <c r="S6937" s="1" t="s">
        <v>3447</v>
      </c>
      <c r="T6937" s="1" t="s">
        <v>3448</v>
      </c>
      <c r="U6937" s="1" t="s">
        <v>3452</v>
      </c>
      <c r="V6937" s="1" t="s">
        <v>3449</v>
      </c>
      <c r="W6937" s="1" t="s">
        <v>3450</v>
      </c>
      <c r="X6937" s="1" t="s">
        <v>3451</v>
      </c>
      <c r="Y6937" s="216" t="s">
        <v>3385</v>
      </c>
    </row>
    <row r="6938" spans="1:25">
      <c r="A6938" s="26" t="s">
        <v>0</v>
      </c>
      <c r="B6938" s="26" t="s">
        <v>0</v>
      </c>
      <c r="C6938" s="26" t="s">
        <v>0</v>
      </c>
      <c r="D6938" s="27" t="s">
        <v>0</v>
      </c>
      <c r="E6938" s="27" t="s">
        <v>0</v>
      </c>
      <c r="F6938" s="28" t="s">
        <v>0</v>
      </c>
      <c r="G6938" s="152" t="s">
        <v>0</v>
      </c>
      <c r="H6938" s="29" t="s">
        <v>0</v>
      </c>
      <c r="I6938" s="45">
        <v>1</v>
      </c>
      <c r="J6938" s="45">
        <v>3</v>
      </c>
      <c r="K6938" s="45" t="s">
        <v>9</v>
      </c>
      <c r="L6938" s="45">
        <v>5</v>
      </c>
      <c r="M6938" s="45">
        <v>6</v>
      </c>
      <c r="N6938" s="45">
        <v>7</v>
      </c>
      <c r="O6938" s="45">
        <v>8</v>
      </c>
      <c r="P6938" s="45">
        <v>9</v>
      </c>
      <c r="Q6938" s="45">
        <v>1</v>
      </c>
      <c r="R6938" s="45">
        <v>2</v>
      </c>
      <c r="S6938" s="45">
        <v>3</v>
      </c>
      <c r="T6938" s="45" t="s">
        <v>3453</v>
      </c>
      <c r="U6938" s="45">
        <v>5</v>
      </c>
      <c r="V6938" s="45">
        <v>6</v>
      </c>
      <c r="W6938" s="45">
        <v>7</v>
      </c>
      <c r="X6938" s="45" t="s">
        <v>3454</v>
      </c>
      <c r="Y6938" s="276">
        <v>9</v>
      </c>
    </row>
    <row r="6939" spans="1:25" s="113" customFormat="1">
      <c r="A6939" s="133" t="s">
        <v>2210</v>
      </c>
      <c r="B6939" s="133" t="s">
        <v>234</v>
      </c>
      <c r="C6939" s="109" t="s">
        <v>130</v>
      </c>
      <c r="D6939" s="109" t="s">
        <v>2280</v>
      </c>
      <c r="E6939" s="98" t="s">
        <v>0</v>
      </c>
      <c r="F6939" s="98" t="s">
        <v>0</v>
      </c>
      <c r="G6939" s="153" t="s">
        <v>0</v>
      </c>
      <c r="H6939" s="98" t="s">
        <v>2281</v>
      </c>
      <c r="I6939" s="110"/>
      <c r="J6939" s="110"/>
      <c r="K6939" s="110"/>
      <c r="L6939" s="110" t="s">
        <v>0</v>
      </c>
      <c r="M6939" s="110" t="s">
        <v>0</v>
      </c>
      <c r="N6939" s="110" t="s">
        <v>0</v>
      </c>
      <c r="O6939" s="110" t="s">
        <v>0</v>
      </c>
      <c r="P6939" s="110" t="s">
        <v>0</v>
      </c>
      <c r="Q6939" s="110"/>
      <c r="R6939" s="110"/>
      <c r="S6939" s="110"/>
      <c r="T6939" s="110" t="s">
        <v>0</v>
      </c>
      <c r="U6939" s="110" t="s">
        <v>0</v>
      </c>
      <c r="V6939" s="110" t="s">
        <v>0</v>
      </c>
      <c r="W6939" s="110" t="s">
        <v>0</v>
      </c>
      <c r="X6939" s="110" t="s">
        <v>0</v>
      </c>
      <c r="Y6939" s="217"/>
    </row>
    <row r="6940" spans="1:25" ht="20.399999999999999">
      <c r="A6940" s="20" t="s">
        <v>0</v>
      </c>
      <c r="B6940" s="20" t="s">
        <v>0</v>
      </c>
      <c r="C6940" s="20" t="s">
        <v>0</v>
      </c>
      <c r="D6940" s="21" t="s">
        <v>0</v>
      </c>
      <c r="E6940" s="21" t="s">
        <v>0</v>
      </c>
      <c r="F6940" s="21" t="s">
        <v>0</v>
      </c>
      <c r="G6940" s="150" t="s">
        <v>0</v>
      </c>
      <c r="H6940" s="30" t="s">
        <v>33</v>
      </c>
      <c r="I6940" s="31">
        <f t="shared" si="4811"/>
        <v>2280900</v>
      </c>
      <c r="J6940" s="31">
        <f t="shared" ref="J6940:P6940" si="4827">SUM(J6941,J6949,J6951)</f>
        <v>2235900</v>
      </c>
      <c r="K6940" s="31">
        <f t="shared" si="4813"/>
        <v>45000</v>
      </c>
      <c r="L6940" s="31">
        <f t="shared" si="4827"/>
        <v>0</v>
      </c>
      <c r="M6940" s="31">
        <f t="shared" si="4827"/>
        <v>45000</v>
      </c>
      <c r="N6940" s="31">
        <f t="shared" si="4827"/>
        <v>0</v>
      </c>
      <c r="O6940" s="31">
        <f t="shared" si="4827"/>
        <v>0</v>
      </c>
      <c r="P6940" s="31">
        <f t="shared" si="4827"/>
        <v>0</v>
      </c>
      <c r="Q6940" s="31">
        <f>SUM(Q6941,Q6949,Q6951)</f>
        <v>2713716</v>
      </c>
      <c r="R6940" s="31">
        <f>SUM(R6941,R6949,R6951)</f>
        <v>2605854</v>
      </c>
      <c r="S6940" s="31">
        <f>SUM(S6941,S6949,S6951)</f>
        <v>1948250</v>
      </c>
      <c r="T6940" s="31">
        <f t="shared" ref="T6940:X6940" si="4828">SUM(T6941,T6949,T6951)</f>
        <v>657604</v>
      </c>
      <c r="U6940" s="31">
        <f t="shared" si="4828"/>
        <v>231624</v>
      </c>
      <c r="V6940" s="31">
        <f t="shared" si="4828"/>
        <v>220355</v>
      </c>
      <c r="W6940" s="31">
        <f t="shared" si="4828"/>
        <v>205625</v>
      </c>
      <c r="X6940" s="31">
        <f t="shared" si="4828"/>
        <v>2605854</v>
      </c>
      <c r="Y6940" s="220">
        <f t="shared" ref="Y6940:Y6971" si="4829">IF(R6940=0,0,(X6940/R6940)*100)</f>
        <v>100</v>
      </c>
    </row>
    <row r="6941" spans="1:25">
      <c r="A6941" s="23" t="s">
        <v>2210</v>
      </c>
      <c r="B6941" s="23" t="s">
        <v>234</v>
      </c>
      <c r="C6941" s="23" t="s">
        <v>130</v>
      </c>
      <c r="D6941" s="23" t="s">
        <v>2280</v>
      </c>
      <c r="E6941" s="21" t="s">
        <v>132</v>
      </c>
      <c r="F6941" s="21" t="s">
        <v>0</v>
      </c>
      <c r="G6941" s="150" t="s">
        <v>0</v>
      </c>
      <c r="H6941" s="21" t="s">
        <v>11</v>
      </c>
      <c r="I6941" s="66">
        <f t="shared" si="4811"/>
        <v>1614532</v>
      </c>
      <c r="J6941" s="66">
        <f t="shared" ref="J6941:P6941" si="4830">SUM(J6942,J6943)</f>
        <v>1614532</v>
      </c>
      <c r="K6941" s="66">
        <f t="shared" si="4813"/>
        <v>0</v>
      </c>
      <c r="L6941" s="66">
        <f t="shared" si="4830"/>
        <v>0</v>
      </c>
      <c r="M6941" s="66">
        <f t="shared" si="4830"/>
        <v>0</v>
      </c>
      <c r="N6941" s="66">
        <f t="shared" si="4830"/>
        <v>0</v>
      </c>
      <c r="O6941" s="66">
        <f t="shared" si="4830"/>
        <v>0</v>
      </c>
      <c r="P6941" s="66">
        <f t="shared" si="4830"/>
        <v>0</v>
      </c>
      <c r="Q6941" s="66">
        <f>SUM(Q6942,Q6943)</f>
        <v>1928474</v>
      </c>
      <c r="R6941" s="66">
        <f>SUM(R6942,R6943)</f>
        <v>1928474</v>
      </c>
      <c r="S6941" s="66">
        <f>SUM(S6942,S6943)</f>
        <v>1416032</v>
      </c>
      <c r="T6941" s="66">
        <f t="shared" ref="T6941:X6941" si="4831">SUM(T6942,T6943)</f>
        <v>512442</v>
      </c>
      <c r="U6941" s="66">
        <f t="shared" si="4831"/>
        <v>175695</v>
      </c>
      <c r="V6941" s="66">
        <f t="shared" si="4831"/>
        <v>171052</v>
      </c>
      <c r="W6941" s="66">
        <f t="shared" si="4831"/>
        <v>165695</v>
      </c>
      <c r="X6941" s="66">
        <f t="shared" si="4831"/>
        <v>1928474</v>
      </c>
      <c r="Y6941" s="208">
        <f t="shared" si="4829"/>
        <v>100</v>
      </c>
    </row>
    <row r="6942" spans="1:25">
      <c r="A6942" s="23" t="s">
        <v>2210</v>
      </c>
      <c r="B6942" s="23" t="s">
        <v>234</v>
      </c>
      <c r="C6942" s="23" t="s">
        <v>130</v>
      </c>
      <c r="D6942" s="23" t="s">
        <v>2280</v>
      </c>
      <c r="E6942" s="22">
        <v>6111</v>
      </c>
      <c r="F6942" s="23"/>
      <c r="G6942" s="128">
        <v>104</v>
      </c>
      <c r="H6942" s="32" t="s">
        <v>12</v>
      </c>
      <c r="I6942" s="44">
        <f t="shared" si="4811"/>
        <v>1375032</v>
      </c>
      <c r="J6942" s="44">
        <v>1375032</v>
      </c>
      <c r="K6942" s="44">
        <f t="shared" si="4813"/>
        <v>0</v>
      </c>
      <c r="L6942" s="44">
        <v>0</v>
      </c>
      <c r="M6942" s="44">
        <v>0</v>
      </c>
      <c r="N6942" s="44">
        <v>0</v>
      </c>
      <c r="O6942" s="44">
        <v>0</v>
      </c>
      <c r="P6942" s="44">
        <v>0</v>
      </c>
      <c r="Q6942" s="44">
        <v>1683568</v>
      </c>
      <c r="R6942" s="44">
        <v>1683568</v>
      </c>
      <c r="S6942" s="44">
        <v>1196329</v>
      </c>
      <c r="T6942" s="44">
        <f t="shared" ref="T6942:T6970" si="4832">U6942+V6942+W6942</f>
        <v>487239</v>
      </c>
      <c r="U6942" s="44">
        <v>162413</v>
      </c>
      <c r="V6942" s="44">
        <v>162413</v>
      </c>
      <c r="W6942" s="44">
        <v>162413</v>
      </c>
      <c r="X6942" s="44">
        <f t="shared" ref="X6942:X6970" si="4833">S6942+T6942</f>
        <v>1683568</v>
      </c>
      <c r="Y6942" s="209">
        <f t="shared" si="4829"/>
        <v>100</v>
      </c>
    </row>
    <row r="6943" spans="1:25">
      <c r="A6943" s="20" t="s">
        <v>2210</v>
      </c>
      <c r="B6943" s="20" t="s">
        <v>234</v>
      </c>
      <c r="C6943" s="20" t="s">
        <v>130</v>
      </c>
      <c r="D6943" s="20" t="s">
        <v>2280</v>
      </c>
      <c r="E6943" s="20" t="s">
        <v>134</v>
      </c>
      <c r="F6943" s="23" t="s">
        <v>0</v>
      </c>
      <c r="G6943" s="154" t="s">
        <v>0</v>
      </c>
      <c r="H6943" s="21" t="s">
        <v>13</v>
      </c>
      <c r="I6943" s="66">
        <f t="shared" si="4811"/>
        <v>239500</v>
      </c>
      <c r="J6943" s="66">
        <f t="shared" ref="J6943:P6943" si="4834">SUM(J6944:J6948)</f>
        <v>239500</v>
      </c>
      <c r="K6943" s="66">
        <f t="shared" si="4813"/>
        <v>0</v>
      </c>
      <c r="L6943" s="66">
        <f t="shared" si="4834"/>
        <v>0</v>
      </c>
      <c r="M6943" s="66">
        <f t="shared" si="4834"/>
        <v>0</v>
      </c>
      <c r="N6943" s="66">
        <f t="shared" si="4834"/>
        <v>0</v>
      </c>
      <c r="O6943" s="66">
        <f t="shared" si="4834"/>
        <v>0</v>
      </c>
      <c r="P6943" s="66">
        <f t="shared" si="4834"/>
        <v>0</v>
      </c>
      <c r="Q6943" s="66">
        <f>SUM(Q6944:Q6948)</f>
        <v>244906</v>
      </c>
      <c r="R6943" s="66">
        <f>SUM(R6944:R6948)</f>
        <v>244906</v>
      </c>
      <c r="S6943" s="66">
        <f>SUM(S6944:S6948)</f>
        <v>219703</v>
      </c>
      <c r="T6943" s="66">
        <f t="shared" ref="T6943:X6943" si="4835">SUM(T6944:T6948)</f>
        <v>25203</v>
      </c>
      <c r="U6943" s="66">
        <f t="shared" si="4835"/>
        <v>13282</v>
      </c>
      <c r="V6943" s="66">
        <f t="shared" si="4835"/>
        <v>8639</v>
      </c>
      <c r="W6943" s="66">
        <f t="shared" si="4835"/>
        <v>3282</v>
      </c>
      <c r="X6943" s="66">
        <f t="shared" si="4835"/>
        <v>244906</v>
      </c>
      <c r="Y6943" s="208">
        <f t="shared" si="4829"/>
        <v>100</v>
      </c>
    </row>
    <row r="6944" spans="1:25">
      <c r="A6944" s="23" t="s">
        <v>2210</v>
      </c>
      <c r="B6944" s="23" t="s">
        <v>234</v>
      </c>
      <c r="C6944" s="23" t="s">
        <v>130</v>
      </c>
      <c r="D6944" s="23" t="s">
        <v>2280</v>
      </c>
      <c r="E6944" s="22">
        <v>6112</v>
      </c>
      <c r="F6944" s="23" t="s">
        <v>2282</v>
      </c>
      <c r="G6944" s="128">
        <v>104</v>
      </c>
      <c r="H6944" s="32" t="s">
        <v>16</v>
      </c>
      <c r="I6944" s="44">
        <f t="shared" si="4811"/>
        <v>44000</v>
      </c>
      <c r="J6944" s="44">
        <v>44000</v>
      </c>
      <c r="K6944" s="44">
        <f t="shared" si="4813"/>
        <v>0</v>
      </c>
      <c r="L6944" s="44">
        <v>0</v>
      </c>
      <c r="M6944" s="44">
        <v>0</v>
      </c>
      <c r="N6944" s="44">
        <v>0</v>
      </c>
      <c r="O6944" s="44">
        <v>0</v>
      </c>
      <c r="P6944" s="44">
        <v>0</v>
      </c>
      <c r="Q6944" s="44">
        <v>44000</v>
      </c>
      <c r="R6944" s="44">
        <v>44000</v>
      </c>
      <c r="S6944" s="44">
        <v>34154</v>
      </c>
      <c r="T6944" s="44">
        <f t="shared" si="4832"/>
        <v>9846</v>
      </c>
      <c r="U6944" s="44">
        <v>3282</v>
      </c>
      <c r="V6944" s="44">
        <v>3282</v>
      </c>
      <c r="W6944" s="44">
        <v>3282</v>
      </c>
      <c r="X6944" s="44">
        <f t="shared" si="4833"/>
        <v>44000</v>
      </c>
      <c r="Y6944" s="209">
        <f t="shared" si="4829"/>
        <v>100</v>
      </c>
    </row>
    <row r="6945" spans="1:25">
      <c r="A6945" s="23" t="s">
        <v>2210</v>
      </c>
      <c r="B6945" s="23" t="s">
        <v>234</v>
      </c>
      <c r="C6945" s="23" t="s">
        <v>130</v>
      </c>
      <c r="D6945" s="23" t="s">
        <v>2280</v>
      </c>
      <c r="E6945" s="22">
        <v>6112</v>
      </c>
      <c r="F6945" s="23" t="s">
        <v>2283</v>
      </c>
      <c r="G6945" s="128">
        <v>104</v>
      </c>
      <c r="H6945" s="32" t="s">
        <v>19</v>
      </c>
      <c r="I6945" s="44">
        <f t="shared" si="4811"/>
        <v>150000</v>
      </c>
      <c r="J6945" s="44">
        <v>150000</v>
      </c>
      <c r="K6945" s="44">
        <f t="shared" si="4813"/>
        <v>0</v>
      </c>
      <c r="L6945" s="44">
        <v>0</v>
      </c>
      <c r="M6945" s="44">
        <v>0</v>
      </c>
      <c r="N6945" s="44">
        <v>0</v>
      </c>
      <c r="O6945" s="44">
        <v>0</v>
      </c>
      <c r="P6945" s="44">
        <v>0</v>
      </c>
      <c r="Q6945" s="44">
        <v>150000</v>
      </c>
      <c r="R6945" s="44">
        <v>150000</v>
      </c>
      <c r="S6945" s="44">
        <v>134643</v>
      </c>
      <c r="T6945" s="44">
        <f t="shared" si="4832"/>
        <v>15357</v>
      </c>
      <c r="U6945" s="44">
        <v>10000</v>
      </c>
      <c r="V6945" s="44">
        <v>5357</v>
      </c>
      <c r="W6945" s="44">
        <v>0</v>
      </c>
      <c r="X6945" s="44">
        <f t="shared" si="4833"/>
        <v>150000</v>
      </c>
      <c r="Y6945" s="209">
        <f t="shared" si="4829"/>
        <v>100</v>
      </c>
    </row>
    <row r="6946" spans="1:25">
      <c r="A6946" s="23" t="s">
        <v>2210</v>
      </c>
      <c r="B6946" s="23" t="s">
        <v>234</v>
      </c>
      <c r="C6946" s="23" t="s">
        <v>130</v>
      </c>
      <c r="D6946" s="23" t="s">
        <v>2280</v>
      </c>
      <c r="E6946" s="22">
        <v>6112</v>
      </c>
      <c r="F6946" s="23" t="s">
        <v>2284</v>
      </c>
      <c r="G6946" s="128">
        <v>104</v>
      </c>
      <c r="H6946" s="32" t="s">
        <v>17</v>
      </c>
      <c r="I6946" s="44">
        <f t="shared" si="4811"/>
        <v>35500</v>
      </c>
      <c r="J6946" s="44">
        <v>35500</v>
      </c>
      <c r="K6946" s="44">
        <f t="shared" si="4813"/>
        <v>0</v>
      </c>
      <c r="L6946" s="44">
        <v>0</v>
      </c>
      <c r="M6946" s="44">
        <v>0</v>
      </c>
      <c r="N6946" s="44">
        <v>0</v>
      </c>
      <c r="O6946" s="44">
        <v>0</v>
      </c>
      <c r="P6946" s="44">
        <v>0</v>
      </c>
      <c r="Q6946" s="44">
        <v>40356</v>
      </c>
      <c r="R6946" s="44">
        <v>40356</v>
      </c>
      <c r="S6946" s="44">
        <v>40356</v>
      </c>
      <c r="T6946" s="44">
        <f t="shared" si="4832"/>
        <v>0</v>
      </c>
      <c r="U6946" s="44">
        <v>0</v>
      </c>
      <c r="V6946" s="44">
        <v>0</v>
      </c>
      <c r="W6946" s="44">
        <v>0</v>
      </c>
      <c r="X6946" s="44">
        <f t="shared" si="4833"/>
        <v>40356</v>
      </c>
      <c r="Y6946" s="209">
        <f t="shared" si="4829"/>
        <v>100</v>
      </c>
    </row>
    <row r="6947" spans="1:25">
      <c r="A6947" s="23" t="s">
        <v>2210</v>
      </c>
      <c r="B6947" s="23" t="s">
        <v>234</v>
      </c>
      <c r="C6947" s="23" t="s">
        <v>130</v>
      </c>
      <c r="D6947" s="23" t="s">
        <v>2280</v>
      </c>
      <c r="E6947" s="22">
        <v>6112</v>
      </c>
      <c r="F6947" s="23" t="s">
        <v>2285</v>
      </c>
      <c r="G6947" s="128">
        <v>104</v>
      </c>
      <c r="H6947" s="32" t="s">
        <v>15</v>
      </c>
      <c r="I6947" s="44">
        <f t="shared" si="4811"/>
        <v>0</v>
      </c>
      <c r="J6947" s="44">
        <v>0</v>
      </c>
      <c r="K6947" s="44">
        <f t="shared" si="4813"/>
        <v>0</v>
      </c>
      <c r="L6947" s="44">
        <v>0</v>
      </c>
      <c r="M6947" s="44">
        <v>0</v>
      </c>
      <c r="N6947" s="44">
        <v>0</v>
      </c>
      <c r="O6947" s="44">
        <v>0</v>
      </c>
      <c r="P6947" s="44">
        <v>0</v>
      </c>
      <c r="Q6947" s="44">
        <v>0</v>
      </c>
      <c r="R6947" s="44">
        <v>0</v>
      </c>
      <c r="S6947" s="44">
        <v>0</v>
      </c>
      <c r="T6947" s="44">
        <f t="shared" si="4832"/>
        <v>0</v>
      </c>
      <c r="U6947" s="44">
        <v>0</v>
      </c>
      <c r="V6947" s="44">
        <v>0</v>
      </c>
      <c r="W6947" s="44">
        <v>0</v>
      </c>
      <c r="X6947" s="44">
        <f t="shared" si="4833"/>
        <v>0</v>
      </c>
      <c r="Y6947" s="209">
        <f t="shared" si="4829"/>
        <v>0</v>
      </c>
    </row>
    <row r="6948" spans="1:25">
      <c r="A6948" s="23" t="s">
        <v>2210</v>
      </c>
      <c r="B6948" s="23" t="s">
        <v>234</v>
      </c>
      <c r="C6948" s="23" t="s">
        <v>130</v>
      </c>
      <c r="D6948" s="23" t="s">
        <v>2280</v>
      </c>
      <c r="E6948" s="22">
        <v>6112</v>
      </c>
      <c r="F6948" s="23" t="s">
        <v>2286</v>
      </c>
      <c r="G6948" s="128">
        <v>104</v>
      </c>
      <c r="H6948" s="32" t="s">
        <v>18</v>
      </c>
      <c r="I6948" s="44">
        <f t="shared" si="4811"/>
        <v>10000</v>
      </c>
      <c r="J6948" s="44">
        <v>10000</v>
      </c>
      <c r="K6948" s="44">
        <f t="shared" si="4813"/>
        <v>0</v>
      </c>
      <c r="L6948" s="44">
        <v>0</v>
      </c>
      <c r="M6948" s="44">
        <v>0</v>
      </c>
      <c r="N6948" s="44">
        <v>0</v>
      </c>
      <c r="O6948" s="44">
        <v>0</v>
      </c>
      <c r="P6948" s="44">
        <v>0</v>
      </c>
      <c r="Q6948" s="44">
        <v>10550</v>
      </c>
      <c r="R6948" s="44">
        <v>10550</v>
      </c>
      <c r="S6948" s="44">
        <v>10550</v>
      </c>
      <c r="T6948" s="44">
        <f t="shared" si="4832"/>
        <v>0</v>
      </c>
      <c r="U6948" s="44">
        <v>0</v>
      </c>
      <c r="V6948" s="44">
        <v>0</v>
      </c>
      <c r="W6948" s="44"/>
      <c r="X6948" s="44">
        <f t="shared" si="4833"/>
        <v>10550</v>
      </c>
      <c r="Y6948" s="209">
        <f t="shared" si="4829"/>
        <v>100</v>
      </c>
    </row>
    <row r="6949" spans="1:25">
      <c r="A6949" s="23" t="s">
        <v>2210</v>
      </c>
      <c r="B6949" s="23" t="s">
        <v>234</v>
      </c>
      <c r="C6949" s="23" t="s">
        <v>130</v>
      </c>
      <c r="D6949" s="23" t="s">
        <v>2280</v>
      </c>
      <c r="E6949" s="21" t="s">
        <v>139</v>
      </c>
      <c r="F6949" s="21" t="s">
        <v>0</v>
      </c>
      <c r="G6949" s="150" t="s">
        <v>0</v>
      </c>
      <c r="H6949" s="21" t="s">
        <v>21</v>
      </c>
      <c r="I6949" s="66">
        <f t="shared" si="4811"/>
        <v>148000</v>
      </c>
      <c r="J6949" s="66">
        <f t="shared" ref="J6949:X6949" si="4836">SUM(J6950)</f>
        <v>148000</v>
      </c>
      <c r="K6949" s="66">
        <f t="shared" si="4813"/>
        <v>0</v>
      </c>
      <c r="L6949" s="66">
        <f t="shared" si="4836"/>
        <v>0</v>
      </c>
      <c r="M6949" s="66">
        <f t="shared" si="4836"/>
        <v>0</v>
      </c>
      <c r="N6949" s="66">
        <f t="shared" si="4836"/>
        <v>0</v>
      </c>
      <c r="O6949" s="66">
        <f t="shared" si="4836"/>
        <v>0</v>
      </c>
      <c r="P6949" s="66">
        <f t="shared" si="4836"/>
        <v>0</v>
      </c>
      <c r="Q6949" s="66">
        <f t="shared" si="4836"/>
        <v>180196</v>
      </c>
      <c r="R6949" s="66">
        <f t="shared" si="4836"/>
        <v>180196</v>
      </c>
      <c r="S6949" s="66">
        <f t="shared" si="4836"/>
        <v>133080</v>
      </c>
      <c r="T6949" s="66">
        <f t="shared" si="4836"/>
        <v>47116</v>
      </c>
      <c r="U6949" s="66">
        <f t="shared" si="4836"/>
        <v>15705</v>
      </c>
      <c r="V6949" s="66">
        <f t="shared" si="4836"/>
        <v>15705</v>
      </c>
      <c r="W6949" s="66">
        <f t="shared" si="4836"/>
        <v>15706</v>
      </c>
      <c r="X6949" s="66">
        <f t="shared" si="4836"/>
        <v>180196</v>
      </c>
      <c r="Y6949" s="208">
        <f t="shared" si="4829"/>
        <v>100</v>
      </c>
    </row>
    <row r="6950" spans="1:25">
      <c r="A6950" s="23" t="s">
        <v>2210</v>
      </c>
      <c r="B6950" s="23" t="s">
        <v>234</v>
      </c>
      <c r="C6950" s="23" t="s">
        <v>130</v>
      </c>
      <c r="D6950" s="23" t="s">
        <v>2280</v>
      </c>
      <c r="E6950" s="22">
        <v>6121</v>
      </c>
      <c r="F6950" s="23"/>
      <c r="G6950" s="128">
        <v>104</v>
      </c>
      <c r="H6950" s="32" t="s">
        <v>22</v>
      </c>
      <c r="I6950" s="44">
        <f t="shared" si="4811"/>
        <v>148000</v>
      </c>
      <c r="J6950" s="44">
        <v>148000</v>
      </c>
      <c r="K6950" s="44">
        <f t="shared" si="4813"/>
        <v>0</v>
      </c>
      <c r="L6950" s="44">
        <v>0</v>
      </c>
      <c r="M6950" s="44">
        <v>0</v>
      </c>
      <c r="N6950" s="44">
        <v>0</v>
      </c>
      <c r="O6950" s="44">
        <v>0</v>
      </c>
      <c r="P6950" s="44">
        <v>0</v>
      </c>
      <c r="Q6950" s="44">
        <v>180196</v>
      </c>
      <c r="R6950" s="44">
        <v>180196</v>
      </c>
      <c r="S6950" s="44">
        <v>133080</v>
      </c>
      <c r="T6950" s="44">
        <f t="shared" si="4832"/>
        <v>47116</v>
      </c>
      <c r="U6950" s="44">
        <v>15705</v>
      </c>
      <c r="V6950" s="44">
        <v>15705</v>
      </c>
      <c r="W6950" s="44">
        <v>15706</v>
      </c>
      <c r="X6950" s="44">
        <f t="shared" si="4833"/>
        <v>180196</v>
      </c>
      <c r="Y6950" s="209">
        <f t="shared" si="4829"/>
        <v>100</v>
      </c>
    </row>
    <row r="6951" spans="1:25">
      <c r="A6951" s="23" t="s">
        <v>2210</v>
      </c>
      <c r="B6951" s="23" t="s">
        <v>234</v>
      </c>
      <c r="C6951" s="23" t="s">
        <v>130</v>
      </c>
      <c r="D6951" s="23" t="s">
        <v>2280</v>
      </c>
      <c r="E6951" s="21" t="s">
        <v>141</v>
      </c>
      <c r="F6951" s="21" t="s">
        <v>0</v>
      </c>
      <c r="G6951" s="150" t="s">
        <v>0</v>
      </c>
      <c r="H6951" s="21" t="s">
        <v>23</v>
      </c>
      <c r="I6951" s="66">
        <f t="shared" si="4811"/>
        <v>518368</v>
      </c>
      <c r="J6951" s="66">
        <f t="shared" ref="J6951:P6951" si="4837">SUM(J6952:J6960)</f>
        <v>473368</v>
      </c>
      <c r="K6951" s="66">
        <f t="shared" si="4813"/>
        <v>45000</v>
      </c>
      <c r="L6951" s="66">
        <f t="shared" si="4837"/>
        <v>0</v>
      </c>
      <c r="M6951" s="66">
        <f t="shared" si="4837"/>
        <v>45000</v>
      </c>
      <c r="N6951" s="66">
        <f t="shared" si="4837"/>
        <v>0</v>
      </c>
      <c r="O6951" s="66">
        <f t="shared" si="4837"/>
        <v>0</v>
      </c>
      <c r="P6951" s="66">
        <f t="shared" si="4837"/>
        <v>0</v>
      </c>
      <c r="Q6951" s="66">
        <f>SUM(Q6952:Q6960)</f>
        <v>605046</v>
      </c>
      <c r="R6951" s="66">
        <f>SUM(R6952:R6960)</f>
        <v>497184</v>
      </c>
      <c r="S6951" s="66">
        <f>SUM(S6952:S6960)</f>
        <v>399138</v>
      </c>
      <c r="T6951" s="66">
        <f t="shared" ref="T6951:X6951" si="4838">SUM(T6952:T6960)</f>
        <v>98046</v>
      </c>
      <c r="U6951" s="66">
        <f t="shared" si="4838"/>
        <v>40224</v>
      </c>
      <c r="V6951" s="66">
        <f t="shared" si="4838"/>
        <v>33598</v>
      </c>
      <c r="W6951" s="66">
        <f t="shared" si="4838"/>
        <v>24224</v>
      </c>
      <c r="X6951" s="66">
        <f t="shared" si="4838"/>
        <v>497184</v>
      </c>
      <c r="Y6951" s="208">
        <f t="shared" si="4829"/>
        <v>100</v>
      </c>
    </row>
    <row r="6952" spans="1:25">
      <c r="A6952" s="23" t="s">
        <v>2210</v>
      </c>
      <c r="B6952" s="23" t="s">
        <v>234</v>
      </c>
      <c r="C6952" s="23" t="s">
        <v>130</v>
      </c>
      <c r="D6952" s="23" t="s">
        <v>2280</v>
      </c>
      <c r="E6952" s="22">
        <v>6131</v>
      </c>
      <c r="F6952" s="23"/>
      <c r="G6952" s="128">
        <v>104</v>
      </c>
      <c r="H6952" s="32" t="s">
        <v>24</v>
      </c>
      <c r="I6952" s="44">
        <f t="shared" si="4811"/>
        <v>10000</v>
      </c>
      <c r="J6952" s="44">
        <v>10000</v>
      </c>
      <c r="K6952" s="44">
        <f t="shared" si="4813"/>
        <v>0</v>
      </c>
      <c r="L6952" s="44">
        <v>0</v>
      </c>
      <c r="M6952" s="44">
        <v>0</v>
      </c>
      <c r="N6952" s="44">
        <v>0</v>
      </c>
      <c r="O6952" s="44">
        <v>0</v>
      </c>
      <c r="P6952" s="44">
        <v>0</v>
      </c>
      <c r="Q6952" s="44">
        <v>15000</v>
      </c>
      <c r="R6952" s="44">
        <v>15000</v>
      </c>
      <c r="S6952" s="44">
        <v>15000</v>
      </c>
      <c r="T6952" s="44">
        <f t="shared" si="4832"/>
        <v>0</v>
      </c>
      <c r="U6952" s="44">
        <v>0</v>
      </c>
      <c r="V6952" s="44">
        <v>0</v>
      </c>
      <c r="W6952" s="44">
        <v>0</v>
      </c>
      <c r="X6952" s="44">
        <f t="shared" si="4833"/>
        <v>15000</v>
      </c>
      <c r="Y6952" s="209">
        <f t="shared" si="4829"/>
        <v>100</v>
      </c>
    </row>
    <row r="6953" spans="1:25">
      <c r="A6953" s="23" t="s">
        <v>2210</v>
      </c>
      <c r="B6953" s="23" t="s">
        <v>234</v>
      </c>
      <c r="C6953" s="23" t="s">
        <v>130</v>
      </c>
      <c r="D6953" s="23" t="s">
        <v>2280</v>
      </c>
      <c r="E6953" s="22">
        <v>6132</v>
      </c>
      <c r="F6953" s="23"/>
      <c r="G6953" s="128">
        <v>104</v>
      </c>
      <c r="H6953" s="32" t="s">
        <v>25</v>
      </c>
      <c r="I6953" s="44">
        <f t="shared" si="4811"/>
        <v>80000</v>
      </c>
      <c r="J6953" s="44">
        <v>75000</v>
      </c>
      <c r="K6953" s="44">
        <f t="shared" si="4813"/>
        <v>5000</v>
      </c>
      <c r="L6953" s="44">
        <v>0</v>
      </c>
      <c r="M6953" s="44">
        <v>5000</v>
      </c>
      <c r="N6953" s="44">
        <v>0</v>
      </c>
      <c r="O6953" s="44">
        <v>0</v>
      </c>
      <c r="P6953" s="44">
        <v>0</v>
      </c>
      <c r="Q6953" s="44">
        <v>113000</v>
      </c>
      <c r="R6953" s="44">
        <v>103000</v>
      </c>
      <c r="S6953" s="44">
        <v>84000</v>
      </c>
      <c r="T6953" s="44">
        <f t="shared" si="4832"/>
        <v>19000</v>
      </c>
      <c r="U6953" s="44">
        <v>6333</v>
      </c>
      <c r="V6953" s="44">
        <v>6333</v>
      </c>
      <c r="W6953" s="44">
        <v>6334</v>
      </c>
      <c r="X6953" s="44">
        <f t="shared" si="4833"/>
        <v>103000</v>
      </c>
      <c r="Y6953" s="209">
        <f t="shared" si="4829"/>
        <v>100</v>
      </c>
    </row>
    <row r="6954" spans="1:25">
      <c r="A6954" s="23" t="s">
        <v>2210</v>
      </c>
      <c r="B6954" s="23" t="s">
        <v>234</v>
      </c>
      <c r="C6954" s="23" t="s">
        <v>130</v>
      </c>
      <c r="D6954" s="23" t="s">
        <v>2280</v>
      </c>
      <c r="E6954" s="22">
        <v>6133</v>
      </c>
      <c r="F6954" s="23"/>
      <c r="G6954" s="128">
        <v>104</v>
      </c>
      <c r="H6954" s="32" t="s">
        <v>26</v>
      </c>
      <c r="I6954" s="44">
        <f t="shared" si="4811"/>
        <v>25000</v>
      </c>
      <c r="J6954" s="44">
        <v>25000</v>
      </c>
      <c r="K6954" s="44">
        <f t="shared" si="4813"/>
        <v>0</v>
      </c>
      <c r="L6954" s="44">
        <v>0</v>
      </c>
      <c r="M6954" s="44">
        <v>0</v>
      </c>
      <c r="N6954" s="44">
        <v>0</v>
      </c>
      <c r="O6954" s="44">
        <v>0</v>
      </c>
      <c r="P6954" s="44">
        <v>0</v>
      </c>
      <c r="Q6954" s="44">
        <v>25000</v>
      </c>
      <c r="R6954" s="44">
        <v>25000</v>
      </c>
      <c r="S6954" s="44">
        <v>18751</v>
      </c>
      <c r="T6954" s="44">
        <f t="shared" si="4832"/>
        <v>6249</v>
      </c>
      <c r="U6954" s="44">
        <v>2083</v>
      </c>
      <c r="V6954" s="44">
        <v>2083</v>
      </c>
      <c r="W6954" s="44">
        <v>2083</v>
      </c>
      <c r="X6954" s="44">
        <f t="shared" si="4833"/>
        <v>25000</v>
      </c>
      <c r="Y6954" s="209">
        <f t="shared" si="4829"/>
        <v>100</v>
      </c>
    </row>
    <row r="6955" spans="1:25">
      <c r="A6955" s="23" t="s">
        <v>2210</v>
      </c>
      <c r="B6955" s="23" t="s">
        <v>234</v>
      </c>
      <c r="C6955" s="23" t="s">
        <v>130</v>
      </c>
      <c r="D6955" s="23" t="s">
        <v>2280</v>
      </c>
      <c r="E6955" s="22">
        <v>6134</v>
      </c>
      <c r="F6955" s="23"/>
      <c r="G6955" s="128">
        <v>104</v>
      </c>
      <c r="H6955" s="32" t="s">
        <v>27</v>
      </c>
      <c r="I6955" s="44">
        <f t="shared" si="4811"/>
        <v>196868</v>
      </c>
      <c r="J6955" s="44">
        <v>176868</v>
      </c>
      <c r="K6955" s="44">
        <f t="shared" si="4813"/>
        <v>20000</v>
      </c>
      <c r="L6955" s="44">
        <v>0</v>
      </c>
      <c r="M6955" s="44">
        <v>20000</v>
      </c>
      <c r="N6955" s="44">
        <v>0</v>
      </c>
      <c r="O6955" s="44">
        <v>0</v>
      </c>
      <c r="P6955" s="44">
        <v>0</v>
      </c>
      <c r="Q6955" s="44">
        <v>212117</v>
      </c>
      <c r="R6955" s="44">
        <v>172012</v>
      </c>
      <c r="S6955" s="44">
        <v>132650</v>
      </c>
      <c r="T6955" s="44">
        <f t="shared" si="4832"/>
        <v>39362</v>
      </c>
      <c r="U6955" s="44">
        <v>13120</v>
      </c>
      <c r="V6955" s="44">
        <v>13121</v>
      </c>
      <c r="W6955" s="44">
        <v>13121</v>
      </c>
      <c r="X6955" s="44">
        <f t="shared" si="4833"/>
        <v>172012</v>
      </c>
      <c r="Y6955" s="209">
        <f t="shared" si="4829"/>
        <v>100</v>
      </c>
    </row>
    <row r="6956" spans="1:25">
      <c r="A6956" s="23" t="s">
        <v>2210</v>
      </c>
      <c r="B6956" s="23" t="s">
        <v>234</v>
      </c>
      <c r="C6956" s="23" t="s">
        <v>130</v>
      </c>
      <c r="D6956" s="23" t="s">
        <v>2280</v>
      </c>
      <c r="E6956" s="22">
        <v>6135</v>
      </c>
      <c r="F6956" s="23"/>
      <c r="G6956" s="128">
        <v>104</v>
      </c>
      <c r="H6956" s="32" t="s">
        <v>28</v>
      </c>
      <c r="I6956" s="44">
        <f t="shared" si="4811"/>
        <v>15000</v>
      </c>
      <c r="J6956" s="44">
        <v>10000</v>
      </c>
      <c r="K6956" s="44">
        <f t="shared" si="4813"/>
        <v>5000</v>
      </c>
      <c r="L6956" s="44">
        <v>0</v>
      </c>
      <c r="M6956" s="44">
        <v>5000</v>
      </c>
      <c r="N6956" s="44">
        <v>0</v>
      </c>
      <c r="O6956" s="44">
        <v>0</v>
      </c>
      <c r="P6956" s="44">
        <v>0</v>
      </c>
      <c r="Q6956" s="44">
        <v>20000</v>
      </c>
      <c r="R6956" s="44">
        <v>10000</v>
      </c>
      <c r="S6956" s="44">
        <v>7500</v>
      </c>
      <c r="T6956" s="44">
        <f t="shared" si="4832"/>
        <v>2500</v>
      </c>
      <c r="U6956" s="44">
        <v>834</v>
      </c>
      <c r="V6956" s="44">
        <v>833</v>
      </c>
      <c r="W6956" s="44">
        <v>833</v>
      </c>
      <c r="X6956" s="44">
        <f t="shared" si="4833"/>
        <v>10000</v>
      </c>
      <c r="Y6956" s="209">
        <f t="shared" si="4829"/>
        <v>100</v>
      </c>
    </row>
    <row r="6957" spans="1:25">
      <c r="A6957" s="23" t="s">
        <v>2210</v>
      </c>
      <c r="B6957" s="23" t="s">
        <v>234</v>
      </c>
      <c r="C6957" s="23" t="s">
        <v>130</v>
      </c>
      <c r="D6957" s="23" t="s">
        <v>2280</v>
      </c>
      <c r="E6957" s="22">
        <v>6136</v>
      </c>
      <c r="F6957" s="23"/>
      <c r="G6957" s="128">
        <v>104</v>
      </c>
      <c r="H6957" s="32" t="s">
        <v>29</v>
      </c>
      <c r="I6957" s="44">
        <f t="shared" si="4811"/>
        <v>1500</v>
      </c>
      <c r="J6957" s="44">
        <v>1500</v>
      </c>
      <c r="K6957" s="44">
        <f t="shared" si="4813"/>
        <v>0</v>
      </c>
      <c r="L6957" s="44">
        <v>0</v>
      </c>
      <c r="M6957" s="44">
        <v>0</v>
      </c>
      <c r="N6957" s="44">
        <v>0</v>
      </c>
      <c r="O6957" s="44">
        <v>0</v>
      </c>
      <c r="P6957" s="44">
        <v>0</v>
      </c>
      <c r="Q6957" s="44">
        <v>4000</v>
      </c>
      <c r="R6957" s="44">
        <v>1000</v>
      </c>
      <c r="S6957" s="44">
        <v>1000</v>
      </c>
      <c r="T6957" s="44">
        <f t="shared" si="4832"/>
        <v>0</v>
      </c>
      <c r="U6957" s="44">
        <v>0</v>
      </c>
      <c r="V6957" s="44">
        <v>0</v>
      </c>
      <c r="W6957" s="44">
        <v>0</v>
      </c>
      <c r="X6957" s="44">
        <f t="shared" si="4833"/>
        <v>1000</v>
      </c>
      <c r="Y6957" s="209">
        <f t="shared" si="4829"/>
        <v>100</v>
      </c>
    </row>
    <row r="6958" spans="1:25">
      <c r="A6958" s="23" t="s">
        <v>2210</v>
      </c>
      <c r="B6958" s="23" t="s">
        <v>234</v>
      </c>
      <c r="C6958" s="23" t="s">
        <v>130</v>
      </c>
      <c r="D6958" s="23" t="s">
        <v>2280</v>
      </c>
      <c r="E6958" s="22">
        <v>6137</v>
      </c>
      <c r="F6958" s="23"/>
      <c r="G6958" s="128">
        <v>104</v>
      </c>
      <c r="H6958" s="32" t="s">
        <v>30</v>
      </c>
      <c r="I6958" s="44">
        <f t="shared" si="4811"/>
        <v>30000</v>
      </c>
      <c r="J6958" s="44">
        <v>25000</v>
      </c>
      <c r="K6958" s="44">
        <f t="shared" si="4813"/>
        <v>5000</v>
      </c>
      <c r="L6958" s="44">
        <v>0</v>
      </c>
      <c r="M6958" s="44">
        <v>5000</v>
      </c>
      <c r="N6958" s="44">
        <v>0</v>
      </c>
      <c r="O6958" s="44">
        <v>0</v>
      </c>
      <c r="P6958" s="44">
        <v>0</v>
      </c>
      <c r="Q6958" s="44">
        <v>32950</v>
      </c>
      <c r="R6958" s="44">
        <v>22950</v>
      </c>
      <c r="S6958" s="44">
        <v>18752</v>
      </c>
      <c r="T6958" s="44">
        <f t="shared" si="4832"/>
        <v>4198</v>
      </c>
      <c r="U6958" s="44">
        <v>1399</v>
      </c>
      <c r="V6958" s="44">
        <v>1400</v>
      </c>
      <c r="W6958" s="44">
        <v>1399</v>
      </c>
      <c r="X6958" s="44">
        <f t="shared" si="4833"/>
        <v>22950</v>
      </c>
      <c r="Y6958" s="209">
        <f t="shared" si="4829"/>
        <v>100</v>
      </c>
    </row>
    <row r="6959" spans="1:25">
      <c r="A6959" s="23" t="s">
        <v>2210</v>
      </c>
      <c r="B6959" s="23" t="s">
        <v>234</v>
      </c>
      <c r="C6959" s="23" t="s">
        <v>130</v>
      </c>
      <c r="D6959" s="23" t="s">
        <v>2280</v>
      </c>
      <c r="E6959" s="22">
        <v>6138</v>
      </c>
      <c r="F6959" s="23"/>
      <c r="G6959" s="128">
        <v>104</v>
      </c>
      <c r="H6959" s="32" t="s">
        <v>31</v>
      </c>
      <c r="I6959" s="44">
        <f t="shared" si="4811"/>
        <v>10000</v>
      </c>
      <c r="J6959" s="44">
        <v>10000</v>
      </c>
      <c r="K6959" s="44">
        <f t="shared" si="4813"/>
        <v>0</v>
      </c>
      <c r="L6959" s="44">
        <v>0</v>
      </c>
      <c r="M6959" s="44">
        <v>0</v>
      </c>
      <c r="N6959" s="44">
        <v>0</v>
      </c>
      <c r="O6959" s="44">
        <v>0</v>
      </c>
      <c r="P6959" s="44">
        <v>0</v>
      </c>
      <c r="Q6959" s="44">
        <v>7000</v>
      </c>
      <c r="R6959" s="44">
        <v>7000</v>
      </c>
      <c r="S6959" s="44">
        <v>7000</v>
      </c>
      <c r="T6959" s="44">
        <f t="shared" si="4832"/>
        <v>0</v>
      </c>
      <c r="U6959" s="44">
        <v>0</v>
      </c>
      <c r="V6959" s="44"/>
      <c r="W6959" s="44">
        <v>0</v>
      </c>
      <c r="X6959" s="44">
        <f t="shared" si="4833"/>
        <v>7000</v>
      </c>
      <c r="Y6959" s="209">
        <f t="shared" si="4829"/>
        <v>100</v>
      </c>
    </row>
    <row r="6960" spans="1:25">
      <c r="A6960" s="20" t="s">
        <v>2210</v>
      </c>
      <c r="B6960" s="20" t="s">
        <v>234</v>
      </c>
      <c r="C6960" s="20" t="s">
        <v>130</v>
      </c>
      <c r="D6960" s="20" t="s">
        <v>2280</v>
      </c>
      <c r="E6960" s="20" t="s">
        <v>144</v>
      </c>
      <c r="F6960" s="23" t="s">
        <v>0</v>
      </c>
      <c r="G6960" s="154" t="s">
        <v>0</v>
      </c>
      <c r="H6960" s="21" t="s">
        <v>32</v>
      </c>
      <c r="I6960" s="66">
        <f t="shared" si="4811"/>
        <v>150000</v>
      </c>
      <c r="J6960" s="66">
        <f t="shared" ref="J6960:P6960" si="4839">SUM(J6961:J6963)</f>
        <v>140000</v>
      </c>
      <c r="K6960" s="66">
        <f t="shared" si="4813"/>
        <v>10000</v>
      </c>
      <c r="L6960" s="66">
        <f t="shared" si="4839"/>
        <v>0</v>
      </c>
      <c r="M6960" s="66">
        <f t="shared" si="4839"/>
        <v>10000</v>
      </c>
      <c r="N6960" s="66">
        <f t="shared" si="4839"/>
        <v>0</v>
      </c>
      <c r="O6960" s="66">
        <f t="shared" si="4839"/>
        <v>0</v>
      </c>
      <c r="P6960" s="66">
        <f t="shared" si="4839"/>
        <v>0</v>
      </c>
      <c r="Q6960" s="66">
        <f>SUM(Q6961:Q6963)</f>
        <v>175979</v>
      </c>
      <c r="R6960" s="66">
        <f>SUM(R6961:R6963)</f>
        <v>141222</v>
      </c>
      <c r="S6960" s="66">
        <f>SUM(S6961:S6963)</f>
        <v>114485</v>
      </c>
      <c r="T6960" s="66">
        <f t="shared" ref="T6960:X6960" si="4840">SUM(T6961:T6963)</f>
        <v>26737</v>
      </c>
      <c r="U6960" s="66">
        <f t="shared" si="4840"/>
        <v>16455</v>
      </c>
      <c r="V6960" s="66">
        <f t="shared" si="4840"/>
        <v>9828</v>
      </c>
      <c r="W6960" s="66">
        <f t="shared" si="4840"/>
        <v>454</v>
      </c>
      <c r="X6960" s="66">
        <f t="shared" si="4840"/>
        <v>141222</v>
      </c>
      <c r="Y6960" s="208">
        <f t="shared" si="4829"/>
        <v>100</v>
      </c>
    </row>
    <row r="6961" spans="1:25">
      <c r="A6961" s="23" t="s">
        <v>2210</v>
      </c>
      <c r="B6961" s="23" t="s">
        <v>234</v>
      </c>
      <c r="C6961" s="23" t="s">
        <v>130</v>
      </c>
      <c r="D6961" s="23" t="s">
        <v>2280</v>
      </c>
      <c r="E6961" s="22">
        <v>6139</v>
      </c>
      <c r="F6961" s="23"/>
      <c r="G6961" s="128">
        <v>104</v>
      </c>
      <c r="H6961" s="32" t="s">
        <v>32</v>
      </c>
      <c r="I6961" s="44">
        <f t="shared" si="4811"/>
        <v>144500</v>
      </c>
      <c r="J6961" s="44">
        <v>134500</v>
      </c>
      <c r="K6961" s="44">
        <f t="shared" si="4813"/>
        <v>10000</v>
      </c>
      <c r="L6961" s="44">
        <v>0</v>
      </c>
      <c r="M6961" s="44">
        <v>10000</v>
      </c>
      <c r="N6961" s="44">
        <v>0</v>
      </c>
      <c r="O6961" s="44">
        <v>0</v>
      </c>
      <c r="P6961" s="44">
        <v>0</v>
      </c>
      <c r="Q6961" s="44">
        <v>169257</v>
      </c>
      <c r="R6961" s="44">
        <v>134500</v>
      </c>
      <c r="S6961" s="44">
        <v>110127</v>
      </c>
      <c r="T6961" s="44">
        <f t="shared" si="4832"/>
        <v>24373</v>
      </c>
      <c r="U6961" s="44">
        <v>15000</v>
      </c>
      <c r="V6961" s="44">
        <v>9373</v>
      </c>
      <c r="W6961" s="44">
        <v>0</v>
      </c>
      <c r="X6961" s="44">
        <f t="shared" si="4833"/>
        <v>134500</v>
      </c>
      <c r="Y6961" s="209">
        <f t="shared" si="4829"/>
        <v>100</v>
      </c>
    </row>
    <row r="6962" spans="1:25">
      <c r="A6962" s="23" t="s">
        <v>2210</v>
      </c>
      <c r="B6962" s="23" t="s">
        <v>234</v>
      </c>
      <c r="C6962" s="23" t="s">
        <v>130</v>
      </c>
      <c r="D6962" s="23" t="s">
        <v>2280</v>
      </c>
      <c r="E6962" s="22">
        <v>6139</v>
      </c>
      <c r="F6962" s="23" t="s">
        <v>2287</v>
      </c>
      <c r="G6962" s="128">
        <v>104</v>
      </c>
      <c r="H6962" s="32" t="s">
        <v>152</v>
      </c>
      <c r="I6962" s="44">
        <f t="shared" si="4811"/>
        <v>4500</v>
      </c>
      <c r="J6962" s="44">
        <v>4500</v>
      </c>
      <c r="K6962" s="44">
        <f t="shared" si="4813"/>
        <v>0</v>
      </c>
      <c r="L6962" s="44">
        <v>0</v>
      </c>
      <c r="M6962" s="44">
        <v>0</v>
      </c>
      <c r="N6962" s="44">
        <v>0</v>
      </c>
      <c r="O6962" s="44">
        <v>0</v>
      </c>
      <c r="P6962" s="44">
        <v>0</v>
      </c>
      <c r="Q6962" s="44">
        <v>5722</v>
      </c>
      <c r="R6962" s="44">
        <v>5722</v>
      </c>
      <c r="S6962" s="44">
        <v>4358</v>
      </c>
      <c r="T6962" s="44">
        <f t="shared" si="4832"/>
        <v>1364</v>
      </c>
      <c r="U6962" s="44">
        <v>455</v>
      </c>
      <c r="V6962" s="44">
        <v>455</v>
      </c>
      <c r="W6962" s="44">
        <v>454</v>
      </c>
      <c r="X6962" s="44">
        <f t="shared" si="4833"/>
        <v>5722</v>
      </c>
      <c r="Y6962" s="209">
        <f t="shared" si="4829"/>
        <v>100</v>
      </c>
    </row>
    <row r="6963" spans="1:25">
      <c r="A6963" s="23" t="s">
        <v>2210</v>
      </c>
      <c r="B6963" s="23" t="s">
        <v>234</v>
      </c>
      <c r="C6963" s="23" t="s">
        <v>130</v>
      </c>
      <c r="D6963" s="23" t="s">
        <v>2280</v>
      </c>
      <c r="E6963" s="22">
        <v>6139</v>
      </c>
      <c r="F6963" s="23" t="s">
        <v>2288</v>
      </c>
      <c r="G6963" s="128">
        <v>107</v>
      </c>
      <c r="H6963" s="32" t="s">
        <v>158</v>
      </c>
      <c r="I6963" s="44">
        <f t="shared" si="4811"/>
        <v>1000</v>
      </c>
      <c r="J6963" s="44">
        <v>1000</v>
      </c>
      <c r="K6963" s="44">
        <f t="shared" si="4813"/>
        <v>0</v>
      </c>
      <c r="L6963" s="44">
        <v>0</v>
      </c>
      <c r="M6963" s="44">
        <v>0</v>
      </c>
      <c r="N6963" s="44">
        <v>0</v>
      </c>
      <c r="O6963" s="44">
        <v>0</v>
      </c>
      <c r="P6963" s="44">
        <v>0</v>
      </c>
      <c r="Q6963" s="44">
        <v>1000</v>
      </c>
      <c r="R6963" s="44">
        <v>1000</v>
      </c>
      <c r="S6963" s="44">
        <v>0</v>
      </c>
      <c r="T6963" s="44">
        <f t="shared" si="4832"/>
        <v>1000</v>
      </c>
      <c r="U6963" s="44">
        <v>1000</v>
      </c>
      <c r="V6963" s="44">
        <v>0</v>
      </c>
      <c r="W6963" s="44">
        <v>0</v>
      </c>
      <c r="X6963" s="44">
        <f t="shared" si="4833"/>
        <v>1000</v>
      </c>
      <c r="Y6963" s="209">
        <f t="shared" si="4829"/>
        <v>100</v>
      </c>
    </row>
    <row r="6964" spans="1:25" ht="20.399999999999999">
      <c r="A6964" s="20" t="s">
        <v>0</v>
      </c>
      <c r="B6964" s="20" t="s">
        <v>0</v>
      </c>
      <c r="C6964" s="20" t="s">
        <v>0</v>
      </c>
      <c r="D6964" s="21" t="s">
        <v>0</v>
      </c>
      <c r="E6964" s="21" t="s">
        <v>0</v>
      </c>
      <c r="F6964" s="21" t="s">
        <v>0</v>
      </c>
      <c r="G6964" s="150" t="s">
        <v>0</v>
      </c>
      <c r="H6964" s="30" t="s">
        <v>42</v>
      </c>
      <c r="I6964" s="31">
        <f t="shared" si="4811"/>
        <v>100</v>
      </c>
      <c r="J6964" s="31">
        <f t="shared" ref="J6964:X6965" si="4841">SUM(J6965)</f>
        <v>100</v>
      </c>
      <c r="K6964" s="31">
        <f t="shared" si="4813"/>
        <v>0</v>
      </c>
      <c r="L6964" s="31">
        <f t="shared" si="4841"/>
        <v>0</v>
      </c>
      <c r="M6964" s="31">
        <f t="shared" si="4841"/>
        <v>0</v>
      </c>
      <c r="N6964" s="31">
        <f t="shared" si="4841"/>
        <v>0</v>
      </c>
      <c r="O6964" s="31">
        <f t="shared" si="4841"/>
        <v>0</v>
      </c>
      <c r="P6964" s="31">
        <f t="shared" si="4841"/>
        <v>0</v>
      </c>
      <c r="Q6964" s="31">
        <f t="shared" si="4841"/>
        <v>41277</v>
      </c>
      <c r="R6964" s="31">
        <f t="shared" si="4841"/>
        <v>30955</v>
      </c>
      <c r="S6964" s="31">
        <f t="shared" si="4841"/>
        <v>30855</v>
      </c>
      <c r="T6964" s="31">
        <f t="shared" si="4841"/>
        <v>0</v>
      </c>
      <c r="U6964" s="31">
        <f t="shared" si="4841"/>
        <v>0</v>
      </c>
      <c r="V6964" s="31">
        <f t="shared" si="4841"/>
        <v>0</v>
      </c>
      <c r="W6964" s="31">
        <f t="shared" si="4841"/>
        <v>0</v>
      </c>
      <c r="X6964" s="31">
        <f t="shared" si="4841"/>
        <v>30855</v>
      </c>
      <c r="Y6964" s="220">
        <f t="shared" si="4829"/>
        <v>99.676950411888214</v>
      </c>
    </row>
    <row r="6965" spans="1:25">
      <c r="A6965" s="23" t="s">
        <v>2210</v>
      </c>
      <c r="B6965" s="23" t="s">
        <v>234</v>
      </c>
      <c r="C6965" s="23" t="s">
        <v>130</v>
      </c>
      <c r="D6965" s="23" t="s">
        <v>2280</v>
      </c>
      <c r="E6965" s="21" t="s">
        <v>159</v>
      </c>
      <c r="F6965" s="21" t="s">
        <v>0</v>
      </c>
      <c r="G6965" s="150" t="s">
        <v>0</v>
      </c>
      <c r="H6965" s="21" t="s">
        <v>34</v>
      </c>
      <c r="I6965" s="66">
        <f t="shared" si="4811"/>
        <v>100</v>
      </c>
      <c r="J6965" s="66">
        <f t="shared" si="4841"/>
        <v>100</v>
      </c>
      <c r="K6965" s="66">
        <f t="shared" si="4813"/>
        <v>0</v>
      </c>
      <c r="L6965" s="66">
        <f t="shared" si="4841"/>
        <v>0</v>
      </c>
      <c r="M6965" s="66">
        <f t="shared" si="4841"/>
        <v>0</v>
      </c>
      <c r="N6965" s="66">
        <f t="shared" si="4841"/>
        <v>0</v>
      </c>
      <c r="O6965" s="66">
        <f t="shared" si="4841"/>
        <v>0</v>
      </c>
      <c r="P6965" s="66">
        <f t="shared" si="4841"/>
        <v>0</v>
      </c>
      <c r="Q6965" s="66">
        <f t="shared" si="4841"/>
        <v>41277</v>
      </c>
      <c r="R6965" s="66">
        <f t="shared" si="4841"/>
        <v>30955</v>
      </c>
      <c r="S6965" s="66">
        <f t="shared" si="4841"/>
        <v>30855</v>
      </c>
      <c r="T6965" s="66">
        <f t="shared" si="4841"/>
        <v>0</v>
      </c>
      <c r="U6965" s="66">
        <f t="shared" si="4841"/>
        <v>0</v>
      </c>
      <c r="V6965" s="66">
        <f t="shared" si="4841"/>
        <v>0</v>
      </c>
      <c r="W6965" s="66">
        <f t="shared" si="4841"/>
        <v>0</v>
      </c>
      <c r="X6965" s="66">
        <f t="shared" si="4841"/>
        <v>30855</v>
      </c>
      <c r="Y6965" s="208">
        <f t="shared" si="4829"/>
        <v>99.676950411888214</v>
      </c>
    </row>
    <row r="6966" spans="1:25">
      <c r="A6966" s="23" t="s">
        <v>2210</v>
      </c>
      <c r="B6966" s="23" t="s">
        <v>234</v>
      </c>
      <c r="C6966" s="23" t="s">
        <v>130</v>
      </c>
      <c r="D6966" s="23" t="s">
        <v>2280</v>
      </c>
      <c r="E6966" s="22">
        <v>6148</v>
      </c>
      <c r="F6966" s="23"/>
      <c r="G6966" s="128">
        <v>107</v>
      </c>
      <c r="H6966" s="32" t="s">
        <v>41</v>
      </c>
      <c r="I6966" s="44">
        <f t="shared" si="4811"/>
        <v>100</v>
      </c>
      <c r="J6966" s="44">
        <v>100</v>
      </c>
      <c r="K6966" s="44">
        <f t="shared" si="4813"/>
        <v>0</v>
      </c>
      <c r="L6966" s="44">
        <v>0</v>
      </c>
      <c r="M6966" s="44">
        <v>0</v>
      </c>
      <c r="N6966" s="44">
        <v>0</v>
      </c>
      <c r="O6966" s="44">
        <v>0</v>
      </c>
      <c r="P6966" s="44">
        <v>0</v>
      </c>
      <c r="Q6966" s="44">
        <v>41277</v>
      </c>
      <c r="R6966" s="44">
        <v>30955</v>
      </c>
      <c r="S6966" s="44">
        <v>30855</v>
      </c>
      <c r="T6966" s="44">
        <f t="shared" si="4832"/>
        <v>0</v>
      </c>
      <c r="U6966" s="44"/>
      <c r="V6966" s="44"/>
      <c r="W6966" s="44"/>
      <c r="X6966" s="44">
        <f t="shared" si="4833"/>
        <v>30855</v>
      </c>
      <c r="Y6966" s="209">
        <f t="shared" si="4829"/>
        <v>99.676950411888214</v>
      </c>
    </row>
    <row r="6967" spans="1:25" ht="20.399999999999999">
      <c r="A6967" s="20" t="s">
        <v>0</v>
      </c>
      <c r="B6967" s="20" t="s">
        <v>0</v>
      </c>
      <c r="C6967" s="20" t="s">
        <v>0</v>
      </c>
      <c r="D6967" s="21" t="s">
        <v>0</v>
      </c>
      <c r="E6967" s="21" t="s">
        <v>0</v>
      </c>
      <c r="F6967" s="21" t="s">
        <v>0</v>
      </c>
      <c r="G6967" s="150" t="s">
        <v>0</v>
      </c>
      <c r="H6967" s="30" t="s">
        <v>60</v>
      </c>
      <c r="I6967" s="31">
        <f t="shared" si="4811"/>
        <v>30000</v>
      </c>
      <c r="J6967" s="31">
        <f t="shared" ref="J6967:X6967" si="4842">SUM(J6968)</f>
        <v>20000</v>
      </c>
      <c r="K6967" s="31">
        <f t="shared" si="4813"/>
        <v>10000</v>
      </c>
      <c r="L6967" s="31">
        <f t="shared" si="4842"/>
        <v>0</v>
      </c>
      <c r="M6967" s="31">
        <f t="shared" si="4842"/>
        <v>0</v>
      </c>
      <c r="N6967" s="31">
        <f t="shared" si="4842"/>
        <v>10000</v>
      </c>
      <c r="O6967" s="31">
        <f t="shared" si="4842"/>
        <v>0</v>
      </c>
      <c r="P6967" s="31">
        <f t="shared" si="4842"/>
        <v>0</v>
      </c>
      <c r="Q6967" s="31">
        <f t="shared" si="4842"/>
        <v>50687</v>
      </c>
      <c r="R6967" s="31">
        <f t="shared" si="4842"/>
        <v>20000</v>
      </c>
      <c r="S6967" s="31">
        <f t="shared" si="4842"/>
        <v>15000</v>
      </c>
      <c r="T6967" s="31">
        <f t="shared" si="4842"/>
        <v>5000</v>
      </c>
      <c r="U6967" s="31">
        <f t="shared" si="4842"/>
        <v>5000</v>
      </c>
      <c r="V6967" s="31">
        <f t="shared" si="4842"/>
        <v>0</v>
      </c>
      <c r="W6967" s="31">
        <f t="shared" si="4842"/>
        <v>0</v>
      </c>
      <c r="X6967" s="31">
        <f t="shared" si="4842"/>
        <v>20000</v>
      </c>
      <c r="Y6967" s="220">
        <f t="shared" si="4829"/>
        <v>100</v>
      </c>
    </row>
    <row r="6968" spans="1:25">
      <c r="A6968" s="23" t="s">
        <v>2210</v>
      </c>
      <c r="B6968" s="23" t="s">
        <v>234</v>
      </c>
      <c r="C6968" s="23" t="s">
        <v>130</v>
      </c>
      <c r="D6968" s="23" t="s">
        <v>2280</v>
      </c>
      <c r="E6968" s="21" t="s">
        <v>166</v>
      </c>
      <c r="F6968" s="21" t="s">
        <v>0</v>
      </c>
      <c r="G6968" s="150" t="s">
        <v>0</v>
      </c>
      <c r="H6968" s="21" t="s">
        <v>53</v>
      </c>
      <c r="I6968" s="66">
        <f t="shared" si="4811"/>
        <v>30000</v>
      </c>
      <c r="J6968" s="66">
        <f t="shared" ref="J6968:P6968" si="4843">SUM(J6969:J6970)</f>
        <v>20000</v>
      </c>
      <c r="K6968" s="66">
        <f t="shared" si="4813"/>
        <v>10000</v>
      </c>
      <c r="L6968" s="66">
        <f t="shared" si="4843"/>
        <v>0</v>
      </c>
      <c r="M6968" s="66">
        <f t="shared" si="4843"/>
        <v>0</v>
      </c>
      <c r="N6968" s="66">
        <f t="shared" si="4843"/>
        <v>10000</v>
      </c>
      <c r="O6968" s="66">
        <f t="shared" si="4843"/>
        <v>0</v>
      </c>
      <c r="P6968" s="66">
        <f t="shared" si="4843"/>
        <v>0</v>
      </c>
      <c r="Q6968" s="66">
        <f>SUM(Q6969:Q6970)</f>
        <v>50687</v>
      </c>
      <c r="R6968" s="66">
        <f>SUM(R6969:R6970)</f>
        <v>20000</v>
      </c>
      <c r="S6968" s="66">
        <f>SUM(S6969:S6970)</f>
        <v>15000</v>
      </c>
      <c r="T6968" s="66">
        <f t="shared" ref="T6968:X6968" si="4844">SUM(T6969:T6970)</f>
        <v>5000</v>
      </c>
      <c r="U6968" s="66">
        <f t="shared" si="4844"/>
        <v>5000</v>
      </c>
      <c r="V6968" s="66">
        <f t="shared" si="4844"/>
        <v>0</v>
      </c>
      <c r="W6968" s="66">
        <f t="shared" si="4844"/>
        <v>0</v>
      </c>
      <c r="X6968" s="66">
        <f t="shared" si="4844"/>
        <v>20000</v>
      </c>
      <c r="Y6968" s="208">
        <f t="shared" si="4829"/>
        <v>100</v>
      </c>
    </row>
    <row r="6969" spans="1:25">
      <c r="A6969" s="23" t="s">
        <v>2210</v>
      </c>
      <c r="B6969" s="23" t="s">
        <v>234</v>
      </c>
      <c r="C6969" s="23" t="s">
        <v>130</v>
      </c>
      <c r="D6969" s="23" t="s">
        <v>2280</v>
      </c>
      <c r="E6969" s="22">
        <v>8213</v>
      </c>
      <c r="F6969" s="23"/>
      <c r="G6969" s="128">
        <v>104</v>
      </c>
      <c r="H6969" s="32" t="s">
        <v>56</v>
      </c>
      <c r="I6969" s="44">
        <f t="shared" si="4811"/>
        <v>25000</v>
      </c>
      <c r="J6969" s="44">
        <v>20000</v>
      </c>
      <c r="K6969" s="44">
        <f t="shared" si="4813"/>
        <v>5000</v>
      </c>
      <c r="L6969" s="44">
        <v>0</v>
      </c>
      <c r="M6969" s="44">
        <v>0</v>
      </c>
      <c r="N6969" s="44">
        <v>5000</v>
      </c>
      <c r="O6969" s="44">
        <v>0</v>
      </c>
      <c r="P6969" s="44">
        <v>0</v>
      </c>
      <c r="Q6969" s="44">
        <v>38687</v>
      </c>
      <c r="R6969" s="44">
        <v>20000</v>
      </c>
      <c r="S6969" s="44">
        <v>15000</v>
      </c>
      <c r="T6969" s="44">
        <f t="shared" si="4832"/>
        <v>5000</v>
      </c>
      <c r="U6969" s="44">
        <v>5000</v>
      </c>
      <c r="V6969" s="44">
        <v>0</v>
      </c>
      <c r="W6969" s="44">
        <v>0</v>
      </c>
      <c r="X6969" s="44">
        <f t="shared" si="4833"/>
        <v>20000</v>
      </c>
      <c r="Y6969" s="209">
        <f t="shared" si="4829"/>
        <v>100</v>
      </c>
    </row>
    <row r="6970" spans="1:25">
      <c r="A6970" s="23" t="s">
        <v>2210</v>
      </c>
      <c r="B6970" s="23" t="s">
        <v>234</v>
      </c>
      <c r="C6970" s="23" t="s">
        <v>130</v>
      </c>
      <c r="D6970" s="23" t="s">
        <v>2280</v>
      </c>
      <c r="E6970" s="22">
        <v>8216</v>
      </c>
      <c r="F6970" s="23"/>
      <c r="G6970" s="128">
        <v>104</v>
      </c>
      <c r="H6970" s="32" t="s">
        <v>59</v>
      </c>
      <c r="I6970" s="44">
        <f t="shared" si="4811"/>
        <v>5000</v>
      </c>
      <c r="J6970" s="44">
        <v>0</v>
      </c>
      <c r="K6970" s="44">
        <f t="shared" si="4813"/>
        <v>5000</v>
      </c>
      <c r="L6970" s="44">
        <v>0</v>
      </c>
      <c r="M6970" s="44">
        <v>0</v>
      </c>
      <c r="N6970" s="44">
        <v>5000</v>
      </c>
      <c r="O6970" s="44">
        <v>0</v>
      </c>
      <c r="P6970" s="44">
        <v>0</v>
      </c>
      <c r="Q6970" s="44">
        <v>12000</v>
      </c>
      <c r="R6970" s="44">
        <v>0</v>
      </c>
      <c r="S6970" s="44">
        <v>0</v>
      </c>
      <c r="T6970" s="44">
        <f t="shared" si="4832"/>
        <v>0</v>
      </c>
      <c r="U6970" s="44">
        <v>0</v>
      </c>
      <c r="V6970" s="44">
        <v>0</v>
      </c>
      <c r="W6970" s="44">
        <v>0</v>
      </c>
      <c r="X6970" s="44">
        <f t="shared" si="4833"/>
        <v>0</v>
      </c>
      <c r="Y6970" s="209">
        <f t="shared" si="4829"/>
        <v>0</v>
      </c>
    </row>
    <row r="6971" spans="1:25" ht="20.399999999999999">
      <c r="A6971" s="32" t="s">
        <v>0</v>
      </c>
      <c r="B6971" s="32" t="s">
        <v>0</v>
      </c>
      <c r="C6971" s="32" t="s">
        <v>0</v>
      </c>
      <c r="D6971" s="32" t="s">
        <v>0</v>
      </c>
      <c r="E6971" s="32" t="s">
        <v>0</v>
      </c>
      <c r="F6971" s="32" t="s">
        <v>0</v>
      </c>
      <c r="G6971" s="154" t="s">
        <v>0</v>
      </c>
      <c r="H6971" s="30" t="s">
        <v>2289</v>
      </c>
      <c r="I6971" s="31">
        <f t="shared" si="4811"/>
        <v>2311000</v>
      </c>
      <c r="J6971" s="31">
        <f t="shared" ref="J6971:P6971" si="4845">SUM(J6967,J6964,J6940)</f>
        <v>2256000</v>
      </c>
      <c r="K6971" s="31">
        <f t="shared" si="4813"/>
        <v>55000</v>
      </c>
      <c r="L6971" s="31">
        <f t="shared" si="4845"/>
        <v>0</v>
      </c>
      <c r="M6971" s="31">
        <f t="shared" si="4845"/>
        <v>45000</v>
      </c>
      <c r="N6971" s="31">
        <f t="shared" si="4845"/>
        <v>10000</v>
      </c>
      <c r="O6971" s="31">
        <f t="shared" si="4845"/>
        <v>0</v>
      </c>
      <c r="P6971" s="31">
        <f t="shared" si="4845"/>
        <v>0</v>
      </c>
      <c r="Q6971" s="31">
        <f>SUM(Q6967,Q6964,Q6940)</f>
        <v>2805680</v>
      </c>
      <c r="R6971" s="31">
        <f>SUM(R6967,R6964,R6940)</f>
        <v>2656809</v>
      </c>
      <c r="S6971" s="31">
        <f>SUM(S6967,S6964,S6940)</f>
        <v>1994105</v>
      </c>
      <c r="T6971" s="31">
        <f t="shared" ref="T6971:X6971" si="4846">SUM(T6967,T6964,T6940)</f>
        <v>662604</v>
      </c>
      <c r="U6971" s="31">
        <f t="shared" si="4846"/>
        <v>236624</v>
      </c>
      <c r="V6971" s="31">
        <f t="shared" si="4846"/>
        <v>220355</v>
      </c>
      <c r="W6971" s="31">
        <f t="shared" si="4846"/>
        <v>205625</v>
      </c>
      <c r="X6971" s="31">
        <f t="shared" si="4846"/>
        <v>2656709</v>
      </c>
      <c r="Y6971" s="220">
        <f t="shared" si="4829"/>
        <v>99.99623608622224</v>
      </c>
    </row>
    <row r="6972" spans="1:25" ht="15" thickBot="1">
      <c r="A6972" s="32" t="s">
        <v>0</v>
      </c>
      <c r="B6972" s="32" t="s">
        <v>0</v>
      </c>
      <c r="C6972" s="32" t="s">
        <v>0</v>
      </c>
      <c r="D6972" s="32" t="s">
        <v>0</v>
      </c>
      <c r="E6972" s="32" t="s">
        <v>0</v>
      </c>
      <c r="F6972" s="32" t="s">
        <v>0</v>
      </c>
      <c r="G6972" s="154" t="s">
        <v>0</v>
      </c>
      <c r="H6972" s="21" t="s">
        <v>170</v>
      </c>
      <c r="I6972" s="66">
        <f t="shared" si="4811"/>
        <v>71</v>
      </c>
      <c r="J6972" s="66">
        <v>71</v>
      </c>
      <c r="K6972" s="66">
        <f t="shared" si="4813"/>
        <v>0</v>
      </c>
      <c r="L6972" s="66" t="s">
        <v>0</v>
      </c>
      <c r="M6972" s="66" t="s">
        <v>0</v>
      </c>
      <c r="N6972" s="66" t="s">
        <v>0</v>
      </c>
      <c r="O6972" s="66" t="s">
        <v>0</v>
      </c>
      <c r="P6972" s="66" t="s">
        <v>0</v>
      </c>
      <c r="Q6972" s="66">
        <v>0</v>
      </c>
      <c r="R6972" s="66"/>
      <c r="S6972" s="66"/>
      <c r="T6972" s="66"/>
      <c r="U6972" s="66"/>
      <c r="V6972" s="66"/>
      <c r="W6972" s="66"/>
      <c r="X6972" s="66"/>
      <c r="Y6972" s="208">
        <v>0</v>
      </c>
    </row>
    <row r="6973" spans="1:25" ht="41.4" thickBot="1">
      <c r="A6973" s="252" t="s">
        <v>0</v>
      </c>
      <c r="B6973" s="252" t="s">
        <v>0</v>
      </c>
      <c r="C6973" s="252" t="s">
        <v>0</v>
      </c>
      <c r="D6973" s="252" t="s">
        <v>0</v>
      </c>
      <c r="E6973" s="252" t="s">
        <v>0</v>
      </c>
      <c r="F6973" s="252" t="s">
        <v>0</v>
      </c>
      <c r="G6973" s="258" t="s">
        <v>0</v>
      </c>
      <c r="H6973" s="24" t="s">
        <v>72</v>
      </c>
      <c r="I6973" s="1" t="s">
        <v>3093</v>
      </c>
      <c r="J6973" s="1" t="s">
        <v>3130</v>
      </c>
      <c r="K6973" s="1" t="s">
        <v>3</v>
      </c>
      <c r="L6973" s="1" t="s">
        <v>4</v>
      </c>
      <c r="M6973" s="1" t="s">
        <v>5</v>
      </c>
      <c r="N6973" s="1" t="s">
        <v>6</v>
      </c>
      <c r="O6973" s="1" t="s">
        <v>7</v>
      </c>
      <c r="P6973" s="1" t="s">
        <v>8</v>
      </c>
      <c r="Q6973" s="1" t="s">
        <v>3344</v>
      </c>
      <c r="R6973" s="1" t="s">
        <v>3427</v>
      </c>
      <c r="S6973" s="1" t="s">
        <v>3447</v>
      </c>
      <c r="T6973" s="1" t="s">
        <v>3448</v>
      </c>
      <c r="U6973" s="1" t="s">
        <v>3452</v>
      </c>
      <c r="V6973" s="1" t="s">
        <v>3449</v>
      </c>
      <c r="W6973" s="1" t="s">
        <v>3450</v>
      </c>
      <c r="X6973" s="1" t="s">
        <v>3451</v>
      </c>
      <c r="Y6973" s="216" t="s">
        <v>3385</v>
      </c>
    </row>
    <row r="6974" spans="1:25">
      <c r="A6974" s="253"/>
      <c r="B6974" s="253"/>
      <c r="C6974" s="253"/>
      <c r="D6974" s="253"/>
      <c r="E6974" s="253"/>
      <c r="F6974" s="253"/>
      <c r="G6974" s="259"/>
      <c r="H6974" s="33" t="s">
        <v>0</v>
      </c>
      <c r="I6974" s="45">
        <v>1</v>
      </c>
      <c r="J6974" s="45">
        <v>3</v>
      </c>
      <c r="K6974" s="45" t="s">
        <v>9</v>
      </c>
      <c r="L6974" s="45">
        <v>5</v>
      </c>
      <c r="M6974" s="45">
        <v>6</v>
      </c>
      <c r="N6974" s="45">
        <v>7</v>
      </c>
      <c r="O6974" s="45">
        <v>8</v>
      </c>
      <c r="P6974" s="45">
        <v>9</v>
      </c>
      <c r="Q6974" s="45">
        <v>1</v>
      </c>
      <c r="R6974" s="45">
        <v>2</v>
      </c>
      <c r="S6974" s="45">
        <v>3</v>
      </c>
      <c r="T6974" s="45" t="s">
        <v>3453</v>
      </c>
      <c r="U6974" s="45">
        <v>5</v>
      </c>
      <c r="V6974" s="45">
        <v>6</v>
      </c>
      <c r="W6974" s="45">
        <v>7</v>
      </c>
      <c r="X6974" s="45" t="s">
        <v>3454</v>
      </c>
      <c r="Y6974" s="276">
        <v>9</v>
      </c>
    </row>
    <row r="6975" spans="1:25">
      <c r="A6975" s="253"/>
      <c r="B6975" s="253"/>
      <c r="C6975" s="253"/>
      <c r="D6975" s="253"/>
      <c r="E6975" s="253"/>
      <c r="F6975" s="253"/>
      <c r="G6975" s="259"/>
      <c r="H6975" s="34" t="s">
        <v>115</v>
      </c>
      <c r="I6975" s="35">
        <f t="shared" si="4811"/>
        <v>2309900</v>
      </c>
      <c r="J6975" s="35">
        <f t="shared" ref="J6975:P6975" si="4847">SUM(J6942,J6944,J6945,J6946,J6947,J6948,J6950,J6952,J6953,J6954,J6955,J6956,J6957,J6958,J6959,J6961,J6962,J6969,J6970)</f>
        <v>2254900</v>
      </c>
      <c r="K6975" s="35">
        <f t="shared" si="4813"/>
        <v>55000</v>
      </c>
      <c r="L6975" s="35">
        <f t="shared" si="4847"/>
        <v>0</v>
      </c>
      <c r="M6975" s="35">
        <f t="shared" si="4847"/>
        <v>45000</v>
      </c>
      <c r="N6975" s="35">
        <f t="shared" si="4847"/>
        <v>10000</v>
      </c>
      <c r="O6975" s="35">
        <f t="shared" si="4847"/>
        <v>0</v>
      </c>
      <c r="P6975" s="35">
        <f t="shared" si="4847"/>
        <v>0</v>
      </c>
      <c r="Q6975" s="35">
        <f>SUM(Q6942,Q6944,Q6945,Q6946,Q6947,Q6948,Q6950,Q6952,Q6953,Q6954,Q6955,Q6956,Q6957,Q6958,Q6959,Q6961,Q6962,Q6969,Q6970)</f>
        <v>2763403</v>
      </c>
      <c r="R6975" s="35">
        <f>SUM(R6942,R6944,R6945,R6946,R6947,R6948,R6950,R6952,R6953,R6954,R6955,R6956,R6957,R6958,R6959,R6961,R6962,R6969,R6970)</f>
        <v>2624854</v>
      </c>
      <c r="S6975" s="35">
        <f>SUM(S6942,S6944,S6945,S6946,S6947,S6948,S6950,S6952,S6953,S6954,S6955,S6956,S6957,S6958,S6959,S6961,S6962,S6969,S6970)</f>
        <v>1963250</v>
      </c>
      <c r="T6975" s="35">
        <f t="shared" ref="T6975:X6975" si="4848">SUM(T6942,T6944,T6945,T6946,T6947,T6948,T6950,T6952,T6953,T6954,T6955,T6956,T6957,T6958,T6959,T6961,T6962,T6969,T6970)</f>
        <v>661604</v>
      </c>
      <c r="U6975" s="35">
        <f t="shared" si="4848"/>
        <v>235624</v>
      </c>
      <c r="V6975" s="35">
        <f t="shared" si="4848"/>
        <v>220355</v>
      </c>
      <c r="W6975" s="35">
        <f t="shared" si="4848"/>
        <v>205625</v>
      </c>
      <c r="X6975" s="35">
        <f t="shared" si="4848"/>
        <v>2624854</v>
      </c>
      <c r="Y6975" s="218">
        <f t="shared" ref="Y6975:Y6977" si="4849">IF(R6975=0,0,(X6975/R6975)*100)</f>
        <v>100</v>
      </c>
    </row>
    <row r="6976" spans="1:25">
      <c r="A6976" s="253"/>
      <c r="B6976" s="253"/>
      <c r="C6976" s="253"/>
      <c r="D6976" s="253"/>
      <c r="E6976" s="253"/>
      <c r="F6976" s="253"/>
      <c r="G6976" s="259"/>
      <c r="H6976" s="34" t="s">
        <v>116</v>
      </c>
      <c r="I6976" s="35">
        <f t="shared" si="4811"/>
        <v>1100</v>
      </c>
      <c r="J6976" s="35">
        <f t="shared" ref="J6976:P6976" si="4850">SUM(J6963,J6966)</f>
        <v>1100</v>
      </c>
      <c r="K6976" s="35">
        <f t="shared" si="4813"/>
        <v>0</v>
      </c>
      <c r="L6976" s="35">
        <f t="shared" si="4850"/>
        <v>0</v>
      </c>
      <c r="M6976" s="35">
        <f t="shared" si="4850"/>
        <v>0</v>
      </c>
      <c r="N6976" s="35">
        <f t="shared" si="4850"/>
        <v>0</v>
      </c>
      <c r="O6976" s="35">
        <f t="shared" si="4850"/>
        <v>0</v>
      </c>
      <c r="P6976" s="35">
        <f t="shared" si="4850"/>
        <v>0</v>
      </c>
      <c r="Q6976" s="35">
        <f>SUM(Q6963,Q6966)</f>
        <v>42277</v>
      </c>
      <c r="R6976" s="35">
        <f>SUM(R6963,R6966)</f>
        <v>31955</v>
      </c>
      <c r="S6976" s="35">
        <f>SUM(S6963,S6966)</f>
        <v>30855</v>
      </c>
      <c r="T6976" s="35">
        <f t="shared" ref="T6976:X6976" si="4851">SUM(T6963,T6966)</f>
        <v>1000</v>
      </c>
      <c r="U6976" s="35">
        <f t="shared" si="4851"/>
        <v>1000</v>
      </c>
      <c r="V6976" s="35">
        <f t="shared" si="4851"/>
        <v>0</v>
      </c>
      <c r="W6976" s="35">
        <f t="shared" si="4851"/>
        <v>0</v>
      </c>
      <c r="X6976" s="35">
        <f t="shared" si="4851"/>
        <v>31855</v>
      </c>
      <c r="Y6976" s="218">
        <f t="shared" si="4849"/>
        <v>99.687059928023785</v>
      </c>
    </row>
    <row r="6977" spans="1:25">
      <c r="A6977" s="253"/>
      <c r="B6977" s="253"/>
      <c r="C6977" s="253"/>
      <c r="D6977" s="253"/>
      <c r="E6977" s="253"/>
      <c r="F6977" s="253"/>
      <c r="G6977" s="259"/>
      <c r="H6977" s="36" t="s">
        <v>69</v>
      </c>
      <c r="I6977" s="35">
        <f t="shared" si="4811"/>
        <v>2311000</v>
      </c>
      <c r="J6977" s="35">
        <f t="shared" ref="J6977:P6977" si="4852">SUM(J6975:J6976)</f>
        <v>2256000</v>
      </c>
      <c r="K6977" s="35">
        <f t="shared" si="4813"/>
        <v>55000</v>
      </c>
      <c r="L6977" s="35">
        <f t="shared" si="4852"/>
        <v>0</v>
      </c>
      <c r="M6977" s="35">
        <f t="shared" si="4852"/>
        <v>45000</v>
      </c>
      <c r="N6977" s="35">
        <f t="shared" si="4852"/>
        <v>10000</v>
      </c>
      <c r="O6977" s="35">
        <f t="shared" si="4852"/>
        <v>0</v>
      </c>
      <c r="P6977" s="35">
        <f t="shared" si="4852"/>
        <v>0</v>
      </c>
      <c r="Q6977" s="35">
        <f>SUM(Q6975:Q6976)</f>
        <v>2805680</v>
      </c>
      <c r="R6977" s="35">
        <f>SUM(R6975:R6976)</f>
        <v>2656809</v>
      </c>
      <c r="S6977" s="35">
        <f>SUM(S6975:S6976)</f>
        <v>1994105</v>
      </c>
      <c r="T6977" s="35">
        <f t="shared" ref="T6977:X6977" si="4853">SUM(T6975:T6976)</f>
        <v>662604</v>
      </c>
      <c r="U6977" s="35">
        <f t="shared" si="4853"/>
        <v>236624</v>
      </c>
      <c r="V6977" s="35">
        <f t="shared" si="4853"/>
        <v>220355</v>
      </c>
      <c r="W6977" s="35">
        <f t="shared" si="4853"/>
        <v>205625</v>
      </c>
      <c r="X6977" s="35">
        <f t="shared" si="4853"/>
        <v>2656709</v>
      </c>
      <c r="Y6977" s="218">
        <f t="shared" si="4849"/>
        <v>99.99623608622224</v>
      </c>
    </row>
    <row r="6978" spans="1:25">
      <c r="A6978" s="254"/>
      <c r="B6978" s="254"/>
      <c r="C6978" s="254"/>
      <c r="D6978" s="254"/>
      <c r="E6978" s="254"/>
      <c r="F6978" s="254"/>
      <c r="G6978" s="260"/>
    </row>
    <row r="6979" spans="1:25">
      <c r="A6979" s="32" t="s">
        <v>0</v>
      </c>
      <c r="B6979" s="32" t="s">
        <v>0</v>
      </c>
      <c r="C6979" s="32" t="s">
        <v>0</v>
      </c>
      <c r="D6979" s="32" t="s">
        <v>0</v>
      </c>
      <c r="E6979" s="32" t="s">
        <v>0</v>
      </c>
      <c r="F6979" s="32" t="s">
        <v>0</v>
      </c>
      <c r="G6979" s="154" t="s">
        <v>0</v>
      </c>
      <c r="H6979" s="37" t="s">
        <v>0</v>
      </c>
      <c r="I6979" s="37"/>
      <c r="J6979" s="37"/>
      <c r="K6979" s="37"/>
      <c r="L6979" s="37" t="s">
        <v>0</v>
      </c>
      <c r="M6979" s="37" t="s">
        <v>0</v>
      </c>
      <c r="N6979" s="37" t="s">
        <v>0</v>
      </c>
      <c r="O6979" s="37" t="s">
        <v>0</v>
      </c>
      <c r="P6979" s="37" t="s">
        <v>0</v>
      </c>
      <c r="Q6979" s="37"/>
      <c r="R6979" s="37"/>
      <c r="S6979" s="37"/>
      <c r="T6979" s="37" t="s">
        <v>0</v>
      </c>
      <c r="U6979" s="37" t="s">
        <v>0</v>
      </c>
      <c r="V6979" s="37" t="s">
        <v>0</v>
      </c>
      <c r="W6979" s="37" t="s">
        <v>0</v>
      </c>
      <c r="X6979" s="37" t="s">
        <v>0</v>
      </c>
      <c r="Y6979" s="219"/>
    </row>
    <row r="6980" spans="1:25">
      <c r="A6980" s="32" t="s">
        <v>0</v>
      </c>
      <c r="B6980" s="32" t="s">
        <v>0</v>
      </c>
      <c r="C6980" s="32" t="s">
        <v>0</v>
      </c>
      <c r="D6980" s="32" t="s">
        <v>0</v>
      </c>
      <c r="E6980" s="32" t="s">
        <v>0</v>
      </c>
      <c r="F6980" s="32" t="s">
        <v>0</v>
      </c>
      <c r="G6980" s="154" t="s">
        <v>0</v>
      </c>
      <c r="H6980" s="30" t="s">
        <v>2290</v>
      </c>
      <c r="I6980" s="31">
        <f t="shared" si="4811"/>
        <v>2311000</v>
      </c>
      <c r="J6980" s="31">
        <f t="shared" ref="J6980:P6980" si="4854">SUM(J6971)</f>
        <v>2256000</v>
      </c>
      <c r="K6980" s="31">
        <f t="shared" si="4813"/>
        <v>55000</v>
      </c>
      <c r="L6980" s="31">
        <f t="shared" si="4854"/>
        <v>0</v>
      </c>
      <c r="M6980" s="31">
        <f t="shared" si="4854"/>
        <v>45000</v>
      </c>
      <c r="N6980" s="31">
        <f t="shared" si="4854"/>
        <v>10000</v>
      </c>
      <c r="O6980" s="31">
        <f t="shared" si="4854"/>
        <v>0</v>
      </c>
      <c r="P6980" s="31">
        <f t="shared" si="4854"/>
        <v>0</v>
      </c>
      <c r="Q6980" s="31">
        <f>SUM(Q6971)</f>
        <v>2805680</v>
      </c>
      <c r="R6980" s="31">
        <f>SUM(R6971)</f>
        <v>2656809</v>
      </c>
      <c r="S6980" s="31">
        <f>SUM(S6971)</f>
        <v>1994105</v>
      </c>
      <c r="T6980" s="31">
        <f t="shared" ref="T6980:X6980" si="4855">SUM(T6971)</f>
        <v>662604</v>
      </c>
      <c r="U6980" s="31">
        <f t="shared" si="4855"/>
        <v>236624</v>
      </c>
      <c r="V6980" s="31">
        <f t="shared" si="4855"/>
        <v>220355</v>
      </c>
      <c r="W6980" s="31">
        <f t="shared" si="4855"/>
        <v>205625</v>
      </c>
      <c r="X6980" s="31">
        <f t="shared" si="4855"/>
        <v>2656709</v>
      </c>
      <c r="Y6980" s="220">
        <f>IF(R6980=0,0,(X6980/R6980)*100)</f>
        <v>99.99623608622224</v>
      </c>
    </row>
    <row r="6981" spans="1:25">
      <c r="A6981" s="32" t="s">
        <v>0</v>
      </c>
      <c r="B6981" s="32" t="s">
        <v>0</v>
      </c>
      <c r="C6981" s="32" t="s">
        <v>0</v>
      </c>
      <c r="D6981" s="32" t="s">
        <v>0</v>
      </c>
      <c r="E6981" s="32" t="s">
        <v>0</v>
      </c>
      <c r="F6981" s="32" t="s">
        <v>0</v>
      </c>
      <c r="G6981" s="154" t="s">
        <v>0</v>
      </c>
      <c r="H6981" s="21" t="s">
        <v>170</v>
      </c>
      <c r="I6981" s="66">
        <f t="shared" si="4811"/>
        <v>71</v>
      </c>
      <c r="J6981" s="66">
        <f t="shared" ref="J6981:P6981" si="4856">J6972</f>
        <v>71</v>
      </c>
      <c r="K6981" s="66">
        <f t="shared" si="4813"/>
        <v>0</v>
      </c>
      <c r="L6981" s="66" t="str">
        <f t="shared" si="4856"/>
        <v/>
      </c>
      <c r="M6981" s="66" t="str">
        <f t="shared" si="4856"/>
        <v/>
      </c>
      <c r="N6981" s="66" t="str">
        <f t="shared" si="4856"/>
        <v/>
      </c>
      <c r="O6981" s="66" t="str">
        <f t="shared" si="4856"/>
        <v/>
      </c>
      <c r="P6981" s="66" t="str">
        <f t="shared" si="4856"/>
        <v/>
      </c>
      <c r="Q6981" s="66">
        <f>Q6972</f>
        <v>0</v>
      </c>
      <c r="R6981" s="66">
        <f>R6972</f>
        <v>0</v>
      </c>
      <c r="S6981" s="66">
        <f>S6972</f>
        <v>0</v>
      </c>
      <c r="T6981" s="66">
        <f t="shared" ref="T6981:X6981" si="4857">T6972</f>
        <v>0</v>
      </c>
      <c r="U6981" s="66">
        <f t="shared" si="4857"/>
        <v>0</v>
      </c>
      <c r="V6981" s="66">
        <f t="shared" si="4857"/>
        <v>0</v>
      </c>
      <c r="W6981" s="66">
        <f t="shared" si="4857"/>
        <v>0</v>
      </c>
      <c r="X6981" s="66">
        <f t="shared" si="4857"/>
        <v>0</v>
      </c>
      <c r="Y6981" s="208">
        <v>0</v>
      </c>
    </row>
    <row r="6982" spans="1:25">
      <c r="A6982" s="32" t="s">
        <v>0</v>
      </c>
      <c r="B6982" s="32" t="s">
        <v>0</v>
      </c>
      <c r="C6982" s="32" t="s">
        <v>0</v>
      </c>
      <c r="D6982" s="32" t="s">
        <v>0</v>
      </c>
      <c r="E6982" s="32" t="s">
        <v>0</v>
      </c>
      <c r="F6982" s="32" t="s">
        <v>0</v>
      </c>
      <c r="G6982" s="154" t="s">
        <v>0</v>
      </c>
      <c r="H6982" s="38" t="s">
        <v>0</v>
      </c>
      <c r="I6982" s="39"/>
      <c r="J6982" s="39"/>
      <c r="K6982" s="39"/>
      <c r="L6982" s="39" t="s">
        <v>0</v>
      </c>
      <c r="M6982" s="39" t="s">
        <v>0</v>
      </c>
      <c r="N6982" s="39" t="s">
        <v>0</v>
      </c>
      <c r="O6982" s="39" t="s">
        <v>0</v>
      </c>
      <c r="P6982" s="39" t="s">
        <v>0</v>
      </c>
      <c r="Q6982" s="39"/>
      <c r="R6982" s="39"/>
      <c r="S6982" s="39"/>
      <c r="T6982" s="39" t="s">
        <v>0</v>
      </c>
      <c r="U6982" s="39" t="s">
        <v>0</v>
      </c>
      <c r="V6982" s="39" t="s">
        <v>0</v>
      </c>
      <c r="W6982" s="39" t="s">
        <v>0</v>
      </c>
      <c r="X6982" s="39" t="s">
        <v>0</v>
      </c>
      <c r="Y6982" s="221"/>
    </row>
    <row r="6983" spans="1:25" ht="15" thickBot="1">
      <c r="A6983" s="20" t="s">
        <v>2210</v>
      </c>
      <c r="B6983" s="20" t="s">
        <v>2022</v>
      </c>
      <c r="C6983" s="23" t="s">
        <v>0</v>
      </c>
      <c r="D6983" s="23" t="s">
        <v>0</v>
      </c>
      <c r="E6983" s="21" t="s">
        <v>0</v>
      </c>
      <c r="F6983" s="21" t="s">
        <v>0</v>
      </c>
      <c r="G6983" s="150" t="s">
        <v>0</v>
      </c>
      <c r="H6983" s="21" t="s">
        <v>0</v>
      </c>
      <c r="I6983" s="22"/>
      <c r="J6983" s="22"/>
      <c r="K6983" s="22"/>
      <c r="L6983" s="22" t="s">
        <v>0</v>
      </c>
      <c r="M6983" s="22" t="s">
        <v>0</v>
      </c>
      <c r="N6983" s="22" t="s">
        <v>0</v>
      </c>
      <c r="O6983" s="22" t="s">
        <v>0</v>
      </c>
      <c r="P6983" s="22" t="s">
        <v>0</v>
      </c>
      <c r="Q6983" s="22"/>
      <c r="R6983" s="22"/>
      <c r="S6983" s="22"/>
      <c r="T6983" s="22" t="s">
        <v>0</v>
      </c>
      <c r="U6983" s="22" t="s">
        <v>0</v>
      </c>
      <c r="V6983" s="22" t="s">
        <v>0</v>
      </c>
      <c r="W6983" s="22" t="s">
        <v>0</v>
      </c>
      <c r="X6983" s="22" t="s">
        <v>0</v>
      </c>
      <c r="Y6983" s="209"/>
    </row>
    <row r="6984" spans="1:25" ht="41.4" thickBot="1">
      <c r="A6984" s="24" t="s">
        <v>123</v>
      </c>
      <c r="B6984" s="24" t="s">
        <v>124</v>
      </c>
      <c r="C6984" s="24" t="s">
        <v>125</v>
      </c>
      <c r="D6984" s="25" t="s">
        <v>0</v>
      </c>
      <c r="E6984" s="24" t="s">
        <v>126</v>
      </c>
      <c r="F6984" s="24" t="s">
        <v>127</v>
      </c>
      <c r="G6984" s="151" t="s">
        <v>128</v>
      </c>
      <c r="H6984" s="24" t="s">
        <v>1</v>
      </c>
      <c r="I6984" s="1" t="s">
        <v>3093</v>
      </c>
      <c r="J6984" s="1" t="s">
        <v>3130</v>
      </c>
      <c r="K6984" s="1" t="s">
        <v>3</v>
      </c>
      <c r="L6984" s="1" t="s">
        <v>4</v>
      </c>
      <c r="M6984" s="1" t="s">
        <v>5</v>
      </c>
      <c r="N6984" s="1" t="s">
        <v>6</v>
      </c>
      <c r="O6984" s="1" t="s">
        <v>7</v>
      </c>
      <c r="P6984" s="1" t="s">
        <v>8</v>
      </c>
      <c r="Q6984" s="1" t="s">
        <v>3344</v>
      </c>
      <c r="R6984" s="1" t="s">
        <v>3427</v>
      </c>
      <c r="S6984" s="1" t="s">
        <v>3447</v>
      </c>
      <c r="T6984" s="1" t="s">
        <v>3448</v>
      </c>
      <c r="U6984" s="1" t="s">
        <v>3452</v>
      </c>
      <c r="V6984" s="1" t="s">
        <v>3449</v>
      </c>
      <c r="W6984" s="1" t="s">
        <v>3450</v>
      </c>
      <c r="X6984" s="1" t="s">
        <v>3451</v>
      </c>
      <c r="Y6984" s="216" t="s">
        <v>3385</v>
      </c>
    </row>
    <row r="6985" spans="1:25">
      <c r="A6985" s="26" t="s">
        <v>0</v>
      </c>
      <c r="B6985" s="26" t="s">
        <v>0</v>
      </c>
      <c r="C6985" s="26" t="s">
        <v>0</v>
      </c>
      <c r="D6985" s="27" t="s">
        <v>0</v>
      </c>
      <c r="E6985" s="27" t="s">
        <v>0</v>
      </c>
      <c r="F6985" s="28" t="s">
        <v>0</v>
      </c>
      <c r="G6985" s="152" t="s">
        <v>0</v>
      </c>
      <c r="H6985" s="29" t="s">
        <v>0</v>
      </c>
      <c r="I6985" s="45">
        <v>1</v>
      </c>
      <c r="J6985" s="45">
        <v>3</v>
      </c>
      <c r="K6985" s="45" t="s">
        <v>9</v>
      </c>
      <c r="L6985" s="45">
        <v>5</v>
      </c>
      <c r="M6985" s="45">
        <v>6</v>
      </c>
      <c r="N6985" s="45">
        <v>7</v>
      </c>
      <c r="O6985" s="45">
        <v>8</v>
      </c>
      <c r="P6985" s="45">
        <v>9</v>
      </c>
      <c r="Q6985" s="45">
        <v>1</v>
      </c>
      <c r="R6985" s="45">
        <v>2</v>
      </c>
      <c r="S6985" s="45">
        <v>3</v>
      </c>
      <c r="T6985" s="45" t="s">
        <v>3453</v>
      </c>
      <c r="U6985" s="45">
        <v>5</v>
      </c>
      <c r="V6985" s="45">
        <v>6</v>
      </c>
      <c r="W6985" s="45">
        <v>7</v>
      </c>
      <c r="X6985" s="45" t="s">
        <v>3454</v>
      </c>
      <c r="Y6985" s="276">
        <v>9</v>
      </c>
    </row>
    <row r="6986" spans="1:25" s="113" customFormat="1">
      <c r="A6986" s="133" t="s">
        <v>2210</v>
      </c>
      <c r="B6986" s="133" t="s">
        <v>2022</v>
      </c>
      <c r="C6986" s="109" t="s">
        <v>130</v>
      </c>
      <c r="D6986" s="109" t="s">
        <v>2291</v>
      </c>
      <c r="E6986" s="98" t="s">
        <v>0</v>
      </c>
      <c r="F6986" s="98" t="s">
        <v>0</v>
      </c>
      <c r="G6986" s="153" t="s">
        <v>0</v>
      </c>
      <c r="H6986" s="98" t="s">
        <v>2292</v>
      </c>
      <c r="I6986" s="110"/>
      <c r="J6986" s="110"/>
      <c r="K6986" s="110"/>
      <c r="L6986" s="110" t="s">
        <v>0</v>
      </c>
      <c r="M6986" s="110" t="s">
        <v>0</v>
      </c>
      <c r="N6986" s="110" t="s">
        <v>0</v>
      </c>
      <c r="O6986" s="110" t="s">
        <v>0</v>
      </c>
      <c r="P6986" s="110" t="s">
        <v>0</v>
      </c>
      <c r="Q6986" s="110"/>
      <c r="R6986" s="110"/>
      <c r="S6986" s="110"/>
      <c r="T6986" s="110" t="s">
        <v>0</v>
      </c>
      <c r="U6986" s="110" t="s">
        <v>0</v>
      </c>
      <c r="V6986" s="110" t="s">
        <v>0</v>
      </c>
      <c r="W6986" s="110" t="s">
        <v>0</v>
      </c>
      <c r="X6986" s="110" t="s">
        <v>0</v>
      </c>
      <c r="Y6986" s="217"/>
    </row>
    <row r="6987" spans="1:25" ht="20.399999999999999">
      <c r="A6987" s="20" t="s">
        <v>0</v>
      </c>
      <c r="B6987" s="20" t="s">
        <v>0</v>
      </c>
      <c r="C6987" s="20" t="s">
        <v>0</v>
      </c>
      <c r="D6987" s="21" t="s">
        <v>0</v>
      </c>
      <c r="E6987" s="21" t="s">
        <v>0</v>
      </c>
      <c r="F6987" s="21" t="s">
        <v>0</v>
      </c>
      <c r="G6987" s="150" t="s">
        <v>0</v>
      </c>
      <c r="H6987" s="30" t="s">
        <v>33</v>
      </c>
      <c r="I6987" s="31">
        <f t="shared" ref="I6987:I7046" si="4858">SUM(J6987,K6987,O6987,P6987)</f>
        <v>1172700</v>
      </c>
      <c r="J6987" s="31">
        <f t="shared" ref="J6987:P6987" si="4859">SUM(J6988,J6996,J6998)</f>
        <v>1172700</v>
      </c>
      <c r="K6987" s="31">
        <f t="shared" ref="K6987:K7046" si="4860">SUM(L6987,M6987,N6987)</f>
        <v>0</v>
      </c>
      <c r="L6987" s="31">
        <f t="shared" si="4859"/>
        <v>0</v>
      </c>
      <c r="M6987" s="31">
        <f t="shared" si="4859"/>
        <v>0</v>
      </c>
      <c r="N6987" s="31">
        <f t="shared" si="4859"/>
        <v>0</v>
      </c>
      <c r="O6987" s="31">
        <f t="shared" si="4859"/>
        <v>0</v>
      </c>
      <c r="P6987" s="31">
        <f t="shared" si="4859"/>
        <v>0</v>
      </c>
      <c r="Q6987" s="31">
        <f>SUM(Q6988,Q6996,Q6998)</f>
        <v>1361249</v>
      </c>
      <c r="R6987" s="31">
        <f>SUM(R6988,R6996,R6998)</f>
        <v>1361249</v>
      </c>
      <c r="S6987" s="31">
        <f>SUM(S6988,S6996,S6998)</f>
        <v>1028230</v>
      </c>
      <c r="T6987" s="31">
        <f t="shared" ref="T6987:X6987" si="4861">SUM(T6988,T6996,T6998)</f>
        <v>332819</v>
      </c>
      <c r="U6987" s="31">
        <f t="shared" si="4861"/>
        <v>111918</v>
      </c>
      <c r="V6987" s="31">
        <f t="shared" si="4861"/>
        <v>111226</v>
      </c>
      <c r="W6987" s="31">
        <f t="shared" si="4861"/>
        <v>109675</v>
      </c>
      <c r="X6987" s="31">
        <f t="shared" si="4861"/>
        <v>1361049</v>
      </c>
      <c r="Y6987" s="220">
        <f t="shared" ref="Y6987:Y7021" si="4862">IF(R6987=0,0,(X6987/R6987)*100)</f>
        <v>99.985307610877953</v>
      </c>
    </row>
    <row r="6988" spans="1:25">
      <c r="A6988" s="23" t="s">
        <v>2210</v>
      </c>
      <c r="B6988" s="23" t="s">
        <v>2022</v>
      </c>
      <c r="C6988" s="23" t="s">
        <v>130</v>
      </c>
      <c r="D6988" s="23" t="s">
        <v>2291</v>
      </c>
      <c r="E6988" s="21" t="s">
        <v>132</v>
      </c>
      <c r="F6988" s="21" t="s">
        <v>0</v>
      </c>
      <c r="G6988" s="150" t="s">
        <v>0</v>
      </c>
      <c r="H6988" s="21" t="s">
        <v>11</v>
      </c>
      <c r="I6988" s="66">
        <f t="shared" si="4858"/>
        <v>969000</v>
      </c>
      <c r="J6988" s="66">
        <f t="shared" ref="J6988:P6988" si="4863">SUM(J6989,J6990)</f>
        <v>969000</v>
      </c>
      <c r="K6988" s="66">
        <f t="shared" si="4860"/>
        <v>0</v>
      </c>
      <c r="L6988" s="66">
        <f t="shared" si="4863"/>
        <v>0</v>
      </c>
      <c r="M6988" s="66">
        <f t="shared" si="4863"/>
        <v>0</v>
      </c>
      <c r="N6988" s="66">
        <f t="shared" si="4863"/>
        <v>0</v>
      </c>
      <c r="O6988" s="66">
        <f t="shared" si="4863"/>
        <v>0</v>
      </c>
      <c r="P6988" s="66">
        <f t="shared" si="4863"/>
        <v>0</v>
      </c>
      <c r="Q6988" s="66">
        <f>SUM(Q6989,Q6990)</f>
        <v>1120682</v>
      </c>
      <c r="R6988" s="66">
        <f>SUM(R6989,R6990)</f>
        <v>1120682</v>
      </c>
      <c r="S6988" s="66">
        <f>SUM(S6989,S6990)</f>
        <v>840374</v>
      </c>
      <c r="T6988" s="66">
        <f t="shared" ref="T6988:X6988" si="4864">SUM(T6989,T6990)</f>
        <v>280108</v>
      </c>
      <c r="U6988" s="66">
        <f t="shared" si="4864"/>
        <v>93750</v>
      </c>
      <c r="V6988" s="66">
        <f t="shared" si="4864"/>
        <v>93750</v>
      </c>
      <c r="W6988" s="66">
        <f t="shared" si="4864"/>
        <v>92608</v>
      </c>
      <c r="X6988" s="66">
        <f t="shared" si="4864"/>
        <v>1120482</v>
      </c>
      <c r="Y6988" s="208">
        <f t="shared" si="4862"/>
        <v>99.982153724250054</v>
      </c>
    </row>
    <row r="6989" spans="1:25">
      <c r="A6989" s="23" t="s">
        <v>2210</v>
      </c>
      <c r="B6989" s="23" t="s">
        <v>2022</v>
      </c>
      <c r="C6989" s="23" t="s">
        <v>130</v>
      </c>
      <c r="D6989" s="23" t="s">
        <v>2291</v>
      </c>
      <c r="E6989" s="22">
        <v>6111</v>
      </c>
      <c r="F6989" s="23"/>
      <c r="G6989" s="128">
        <v>107</v>
      </c>
      <c r="H6989" s="32" t="s">
        <v>12</v>
      </c>
      <c r="I6989" s="44">
        <f t="shared" si="4858"/>
        <v>825500</v>
      </c>
      <c r="J6989" s="44">
        <v>825500</v>
      </c>
      <c r="K6989" s="44">
        <f t="shared" si="4860"/>
        <v>0</v>
      </c>
      <c r="L6989" s="44">
        <v>0</v>
      </c>
      <c r="M6989" s="44">
        <v>0</v>
      </c>
      <c r="N6989" s="44">
        <v>0</v>
      </c>
      <c r="O6989" s="44">
        <v>0</v>
      </c>
      <c r="P6989" s="44">
        <v>0</v>
      </c>
      <c r="Q6989" s="44">
        <v>977182</v>
      </c>
      <c r="R6989" s="44">
        <v>977182</v>
      </c>
      <c r="S6989" s="44">
        <v>723182</v>
      </c>
      <c r="T6989" s="44">
        <f t="shared" ref="T6989:T7020" si="4865">U6989+V6989+W6989</f>
        <v>253800</v>
      </c>
      <c r="U6989" s="44">
        <v>84600</v>
      </c>
      <c r="V6989" s="44">
        <v>84600</v>
      </c>
      <c r="W6989" s="44">
        <v>84600</v>
      </c>
      <c r="X6989" s="44">
        <f t="shared" ref="X6989:X7020" si="4866">S6989+T6989</f>
        <v>976982</v>
      </c>
      <c r="Y6989" s="209">
        <f t="shared" si="4862"/>
        <v>99.979532983620246</v>
      </c>
    </row>
    <row r="6990" spans="1:25">
      <c r="A6990" s="20" t="s">
        <v>2210</v>
      </c>
      <c r="B6990" s="20" t="s">
        <v>2022</v>
      </c>
      <c r="C6990" s="20" t="s">
        <v>130</v>
      </c>
      <c r="D6990" s="20" t="s">
        <v>2291</v>
      </c>
      <c r="E6990" s="20" t="s">
        <v>134</v>
      </c>
      <c r="F6990" s="23" t="s">
        <v>0</v>
      </c>
      <c r="G6990" s="154" t="s">
        <v>0</v>
      </c>
      <c r="H6990" s="21" t="s">
        <v>13</v>
      </c>
      <c r="I6990" s="66">
        <f t="shared" si="4858"/>
        <v>143500</v>
      </c>
      <c r="J6990" s="66">
        <f t="shared" ref="J6990:P6990" si="4867">SUM(J6991:J6995)</f>
        <v>143500</v>
      </c>
      <c r="K6990" s="66">
        <f t="shared" si="4860"/>
        <v>0</v>
      </c>
      <c r="L6990" s="66">
        <f t="shared" si="4867"/>
        <v>0</v>
      </c>
      <c r="M6990" s="66">
        <f t="shared" si="4867"/>
        <v>0</v>
      </c>
      <c r="N6990" s="66">
        <f t="shared" si="4867"/>
        <v>0</v>
      </c>
      <c r="O6990" s="66">
        <f t="shared" si="4867"/>
        <v>0</v>
      </c>
      <c r="P6990" s="66">
        <f t="shared" si="4867"/>
        <v>0</v>
      </c>
      <c r="Q6990" s="66">
        <f>SUM(Q6991:Q6995)</f>
        <v>143500</v>
      </c>
      <c r="R6990" s="66">
        <f>SUM(R6991:R6995)</f>
        <v>143500</v>
      </c>
      <c r="S6990" s="66">
        <f>SUM(S6991:S6995)</f>
        <v>117192</v>
      </c>
      <c r="T6990" s="66">
        <f t="shared" ref="T6990:X6990" si="4868">SUM(T6991:T6995)</f>
        <v>26308</v>
      </c>
      <c r="U6990" s="66">
        <f t="shared" si="4868"/>
        <v>9150</v>
      </c>
      <c r="V6990" s="66">
        <f t="shared" si="4868"/>
        <v>9150</v>
      </c>
      <c r="W6990" s="66">
        <f t="shared" si="4868"/>
        <v>8008</v>
      </c>
      <c r="X6990" s="66">
        <f t="shared" si="4868"/>
        <v>143500</v>
      </c>
      <c r="Y6990" s="208">
        <f t="shared" si="4862"/>
        <v>100</v>
      </c>
    </row>
    <row r="6991" spans="1:25">
      <c r="A6991" s="23" t="s">
        <v>2210</v>
      </c>
      <c r="B6991" s="23" t="s">
        <v>2022</v>
      </c>
      <c r="C6991" s="23" t="s">
        <v>130</v>
      </c>
      <c r="D6991" s="23" t="s">
        <v>2291</v>
      </c>
      <c r="E6991" s="22">
        <v>6112</v>
      </c>
      <c r="F6991" s="23" t="s">
        <v>2293</v>
      </c>
      <c r="G6991" s="128">
        <v>107</v>
      </c>
      <c r="H6991" s="32" t="s">
        <v>16</v>
      </c>
      <c r="I6991" s="44">
        <f t="shared" si="4858"/>
        <v>26000</v>
      </c>
      <c r="J6991" s="44">
        <v>26000</v>
      </c>
      <c r="K6991" s="44">
        <f t="shared" si="4860"/>
        <v>0</v>
      </c>
      <c r="L6991" s="44">
        <v>0</v>
      </c>
      <c r="M6991" s="44">
        <v>0</v>
      </c>
      <c r="N6991" s="44">
        <v>0</v>
      </c>
      <c r="O6991" s="44">
        <v>0</v>
      </c>
      <c r="P6991" s="44">
        <v>0</v>
      </c>
      <c r="Q6991" s="44">
        <v>26000</v>
      </c>
      <c r="R6991" s="44">
        <v>26000</v>
      </c>
      <c r="S6991" s="44">
        <v>20586</v>
      </c>
      <c r="T6991" s="44">
        <f t="shared" si="4865"/>
        <v>5414</v>
      </c>
      <c r="U6991" s="44">
        <v>2150</v>
      </c>
      <c r="V6991" s="44">
        <v>2150</v>
      </c>
      <c r="W6991" s="44">
        <v>1114</v>
      </c>
      <c r="X6991" s="44">
        <f t="shared" si="4866"/>
        <v>26000</v>
      </c>
      <c r="Y6991" s="209">
        <f t="shared" si="4862"/>
        <v>100</v>
      </c>
    </row>
    <row r="6992" spans="1:25">
      <c r="A6992" s="23" t="s">
        <v>2210</v>
      </c>
      <c r="B6992" s="23" t="s">
        <v>2022</v>
      </c>
      <c r="C6992" s="23" t="s">
        <v>130</v>
      </c>
      <c r="D6992" s="23" t="s">
        <v>2291</v>
      </c>
      <c r="E6992" s="22">
        <v>6112</v>
      </c>
      <c r="F6992" s="23" t="s">
        <v>2294</v>
      </c>
      <c r="G6992" s="128">
        <v>107</v>
      </c>
      <c r="H6992" s="32" t="s">
        <v>19</v>
      </c>
      <c r="I6992" s="44">
        <f t="shared" si="4858"/>
        <v>90100</v>
      </c>
      <c r="J6992" s="44">
        <v>90100</v>
      </c>
      <c r="K6992" s="44">
        <f t="shared" si="4860"/>
        <v>0</v>
      </c>
      <c r="L6992" s="44">
        <v>0</v>
      </c>
      <c r="M6992" s="44">
        <v>0</v>
      </c>
      <c r="N6992" s="44">
        <v>0</v>
      </c>
      <c r="O6992" s="44">
        <v>0</v>
      </c>
      <c r="P6992" s="44">
        <v>0</v>
      </c>
      <c r="Q6992" s="44">
        <v>90100</v>
      </c>
      <c r="R6992" s="44">
        <v>90100</v>
      </c>
      <c r="S6992" s="44">
        <v>69206</v>
      </c>
      <c r="T6992" s="44">
        <f t="shared" si="4865"/>
        <v>20894</v>
      </c>
      <c r="U6992" s="44">
        <v>7000</v>
      </c>
      <c r="V6992" s="44">
        <v>7000</v>
      </c>
      <c r="W6992" s="44">
        <v>6894</v>
      </c>
      <c r="X6992" s="44">
        <f t="shared" si="4866"/>
        <v>90100</v>
      </c>
      <c r="Y6992" s="209">
        <f t="shared" si="4862"/>
        <v>100</v>
      </c>
    </row>
    <row r="6993" spans="1:25">
      <c r="A6993" s="23" t="s">
        <v>2210</v>
      </c>
      <c r="B6993" s="23" t="s">
        <v>2022</v>
      </c>
      <c r="C6993" s="23" t="s">
        <v>130</v>
      </c>
      <c r="D6993" s="23" t="s">
        <v>2291</v>
      </c>
      <c r="E6993" s="22">
        <v>6112</v>
      </c>
      <c r="F6993" s="23" t="s">
        <v>2295</v>
      </c>
      <c r="G6993" s="128">
        <v>107</v>
      </c>
      <c r="H6993" s="32" t="s">
        <v>17</v>
      </c>
      <c r="I6993" s="44">
        <f t="shared" si="4858"/>
        <v>18400</v>
      </c>
      <c r="J6993" s="44">
        <v>18400</v>
      </c>
      <c r="K6993" s="44">
        <f t="shared" si="4860"/>
        <v>0</v>
      </c>
      <c r="L6993" s="44">
        <v>0</v>
      </c>
      <c r="M6993" s="44">
        <v>0</v>
      </c>
      <c r="N6993" s="44">
        <v>0</v>
      </c>
      <c r="O6993" s="44">
        <v>0</v>
      </c>
      <c r="P6993" s="44">
        <v>0</v>
      </c>
      <c r="Q6993" s="44">
        <v>19647</v>
      </c>
      <c r="R6993" s="44">
        <v>19647</v>
      </c>
      <c r="S6993" s="44">
        <v>19647</v>
      </c>
      <c r="T6993" s="44">
        <f t="shared" si="4865"/>
        <v>0</v>
      </c>
      <c r="U6993" s="44">
        <v>0</v>
      </c>
      <c r="V6993" s="44">
        <v>0</v>
      </c>
      <c r="W6993" s="44">
        <v>0</v>
      </c>
      <c r="X6993" s="44">
        <f t="shared" si="4866"/>
        <v>19647</v>
      </c>
      <c r="Y6993" s="209">
        <f t="shared" si="4862"/>
        <v>100</v>
      </c>
    </row>
    <row r="6994" spans="1:25">
      <c r="A6994" s="23" t="s">
        <v>2210</v>
      </c>
      <c r="B6994" s="23" t="s">
        <v>2022</v>
      </c>
      <c r="C6994" s="23" t="s">
        <v>130</v>
      </c>
      <c r="D6994" s="23" t="s">
        <v>2291</v>
      </c>
      <c r="E6994" s="22">
        <v>6112</v>
      </c>
      <c r="F6994" s="23" t="s">
        <v>2296</v>
      </c>
      <c r="G6994" s="128">
        <v>107</v>
      </c>
      <c r="H6994" s="32" t="s">
        <v>15</v>
      </c>
      <c r="I6994" s="44">
        <f t="shared" si="4858"/>
        <v>0</v>
      </c>
      <c r="J6994" s="44">
        <v>0</v>
      </c>
      <c r="K6994" s="44">
        <f t="shared" si="4860"/>
        <v>0</v>
      </c>
      <c r="L6994" s="44">
        <v>0</v>
      </c>
      <c r="M6994" s="44">
        <v>0</v>
      </c>
      <c r="N6994" s="44">
        <v>0</v>
      </c>
      <c r="O6994" s="44">
        <v>0</v>
      </c>
      <c r="P6994" s="44">
        <v>0</v>
      </c>
      <c r="Q6994" s="44">
        <v>0</v>
      </c>
      <c r="R6994" s="44">
        <v>0</v>
      </c>
      <c r="S6994" s="44">
        <v>0</v>
      </c>
      <c r="T6994" s="44">
        <f t="shared" si="4865"/>
        <v>0</v>
      </c>
      <c r="U6994" s="44">
        <v>0</v>
      </c>
      <c r="V6994" s="44">
        <v>0</v>
      </c>
      <c r="W6994" s="44">
        <v>0</v>
      </c>
      <c r="X6994" s="44">
        <f t="shared" si="4866"/>
        <v>0</v>
      </c>
      <c r="Y6994" s="209">
        <f t="shared" si="4862"/>
        <v>0</v>
      </c>
    </row>
    <row r="6995" spans="1:25">
      <c r="A6995" s="23" t="s">
        <v>2210</v>
      </c>
      <c r="B6995" s="23" t="s">
        <v>2022</v>
      </c>
      <c r="C6995" s="23" t="s">
        <v>130</v>
      </c>
      <c r="D6995" s="23" t="s">
        <v>2291</v>
      </c>
      <c r="E6995" s="22">
        <v>6112</v>
      </c>
      <c r="F6995" s="23" t="s">
        <v>2297</v>
      </c>
      <c r="G6995" s="128">
        <v>107</v>
      </c>
      <c r="H6995" s="32" t="s">
        <v>18</v>
      </c>
      <c r="I6995" s="44">
        <f t="shared" si="4858"/>
        <v>9000</v>
      </c>
      <c r="J6995" s="44">
        <v>9000</v>
      </c>
      <c r="K6995" s="44">
        <f t="shared" si="4860"/>
        <v>0</v>
      </c>
      <c r="L6995" s="44">
        <v>0</v>
      </c>
      <c r="M6995" s="44">
        <v>0</v>
      </c>
      <c r="N6995" s="44">
        <v>0</v>
      </c>
      <c r="O6995" s="44">
        <v>0</v>
      </c>
      <c r="P6995" s="44">
        <v>0</v>
      </c>
      <c r="Q6995" s="44">
        <v>7753</v>
      </c>
      <c r="R6995" s="44">
        <v>7753</v>
      </c>
      <c r="S6995" s="44">
        <v>7753</v>
      </c>
      <c r="T6995" s="44">
        <f t="shared" si="4865"/>
        <v>0</v>
      </c>
      <c r="U6995" s="44">
        <v>0</v>
      </c>
      <c r="V6995" s="44">
        <v>0</v>
      </c>
      <c r="W6995" s="44">
        <v>0</v>
      </c>
      <c r="X6995" s="44">
        <f t="shared" si="4866"/>
        <v>7753</v>
      </c>
      <c r="Y6995" s="209">
        <f t="shared" si="4862"/>
        <v>100</v>
      </c>
    </row>
    <row r="6996" spans="1:25">
      <c r="A6996" s="23" t="s">
        <v>2210</v>
      </c>
      <c r="B6996" s="23" t="s">
        <v>2022</v>
      </c>
      <c r="C6996" s="23" t="s">
        <v>130</v>
      </c>
      <c r="D6996" s="23" t="s">
        <v>2291</v>
      </c>
      <c r="E6996" s="21" t="s">
        <v>139</v>
      </c>
      <c r="F6996" s="21" t="s">
        <v>0</v>
      </c>
      <c r="G6996" s="150" t="s">
        <v>0</v>
      </c>
      <c r="H6996" s="21" t="s">
        <v>21</v>
      </c>
      <c r="I6996" s="66">
        <f t="shared" si="4858"/>
        <v>86700</v>
      </c>
      <c r="J6996" s="66">
        <f t="shared" ref="J6996:X6996" si="4869">SUM(J6997)</f>
        <v>86700</v>
      </c>
      <c r="K6996" s="66">
        <f t="shared" si="4860"/>
        <v>0</v>
      </c>
      <c r="L6996" s="66">
        <f t="shared" si="4869"/>
        <v>0</v>
      </c>
      <c r="M6996" s="66">
        <f t="shared" si="4869"/>
        <v>0</v>
      </c>
      <c r="N6996" s="66">
        <f t="shared" si="4869"/>
        <v>0</v>
      </c>
      <c r="O6996" s="66">
        <f t="shared" si="4869"/>
        <v>0</v>
      </c>
      <c r="P6996" s="66">
        <f t="shared" si="4869"/>
        <v>0</v>
      </c>
      <c r="Q6996" s="66">
        <f t="shared" si="4869"/>
        <v>102625</v>
      </c>
      <c r="R6996" s="66">
        <f t="shared" si="4869"/>
        <v>102625</v>
      </c>
      <c r="S6996" s="66">
        <f t="shared" si="4869"/>
        <v>76922</v>
      </c>
      <c r="T6996" s="66">
        <f t="shared" si="4869"/>
        <v>25703</v>
      </c>
      <c r="U6996" s="66">
        <f t="shared" si="4869"/>
        <v>8568</v>
      </c>
      <c r="V6996" s="66">
        <f t="shared" si="4869"/>
        <v>8568</v>
      </c>
      <c r="W6996" s="66">
        <f t="shared" si="4869"/>
        <v>8567</v>
      </c>
      <c r="X6996" s="66">
        <f t="shared" si="4869"/>
        <v>102625</v>
      </c>
      <c r="Y6996" s="208">
        <f t="shared" si="4862"/>
        <v>100</v>
      </c>
    </row>
    <row r="6997" spans="1:25">
      <c r="A6997" s="23" t="s">
        <v>2210</v>
      </c>
      <c r="B6997" s="23" t="s">
        <v>2022</v>
      </c>
      <c r="C6997" s="23" t="s">
        <v>130</v>
      </c>
      <c r="D6997" s="23" t="s">
        <v>2291</v>
      </c>
      <c r="E6997" s="22">
        <v>6121</v>
      </c>
      <c r="F6997" s="23"/>
      <c r="G6997" s="128">
        <v>107</v>
      </c>
      <c r="H6997" s="32" t="s">
        <v>22</v>
      </c>
      <c r="I6997" s="44">
        <f t="shared" si="4858"/>
        <v>86700</v>
      </c>
      <c r="J6997" s="44">
        <v>86700</v>
      </c>
      <c r="K6997" s="44">
        <f t="shared" si="4860"/>
        <v>0</v>
      </c>
      <c r="L6997" s="44">
        <v>0</v>
      </c>
      <c r="M6997" s="44">
        <v>0</v>
      </c>
      <c r="N6997" s="44">
        <v>0</v>
      </c>
      <c r="O6997" s="44">
        <v>0</v>
      </c>
      <c r="P6997" s="44">
        <v>0</v>
      </c>
      <c r="Q6997" s="44">
        <v>102625</v>
      </c>
      <c r="R6997" s="44">
        <v>102625</v>
      </c>
      <c r="S6997" s="44">
        <v>76922</v>
      </c>
      <c r="T6997" s="44">
        <f t="shared" si="4865"/>
        <v>25703</v>
      </c>
      <c r="U6997" s="44">
        <v>8568</v>
      </c>
      <c r="V6997" s="44">
        <v>8568</v>
      </c>
      <c r="W6997" s="44">
        <v>8567</v>
      </c>
      <c r="X6997" s="44">
        <f t="shared" si="4866"/>
        <v>102625</v>
      </c>
      <c r="Y6997" s="209">
        <f t="shared" si="4862"/>
        <v>100</v>
      </c>
    </row>
    <row r="6998" spans="1:25">
      <c r="A6998" s="23" t="s">
        <v>2210</v>
      </c>
      <c r="B6998" s="23" t="s">
        <v>2022</v>
      </c>
      <c r="C6998" s="23" t="s">
        <v>130</v>
      </c>
      <c r="D6998" s="23" t="s">
        <v>2291</v>
      </c>
      <c r="E6998" s="21" t="s">
        <v>141</v>
      </c>
      <c r="F6998" s="21" t="s">
        <v>0</v>
      </c>
      <c r="G6998" s="150" t="s">
        <v>0</v>
      </c>
      <c r="H6998" s="21" t="s">
        <v>23</v>
      </c>
      <c r="I6998" s="66">
        <f t="shared" si="4858"/>
        <v>117000</v>
      </c>
      <c r="J6998" s="66">
        <f t="shared" ref="J6998:P6998" si="4870">SUM(J6999:J7007)</f>
        <v>117000</v>
      </c>
      <c r="K6998" s="66">
        <f t="shared" si="4860"/>
        <v>0</v>
      </c>
      <c r="L6998" s="66">
        <f t="shared" si="4870"/>
        <v>0</v>
      </c>
      <c r="M6998" s="66">
        <f t="shared" si="4870"/>
        <v>0</v>
      </c>
      <c r="N6998" s="66">
        <f t="shared" si="4870"/>
        <v>0</v>
      </c>
      <c r="O6998" s="66">
        <f t="shared" si="4870"/>
        <v>0</v>
      </c>
      <c r="P6998" s="66">
        <f t="shared" si="4870"/>
        <v>0</v>
      </c>
      <c r="Q6998" s="66">
        <f>SUM(Q6999:Q7007)</f>
        <v>137942</v>
      </c>
      <c r="R6998" s="66">
        <f>SUM(R6999:R7007)</f>
        <v>137942</v>
      </c>
      <c r="S6998" s="66">
        <f>SUM(S6999:S7007)</f>
        <v>110934</v>
      </c>
      <c r="T6998" s="66">
        <f t="shared" ref="T6998:X6998" si="4871">SUM(T6999:T7007)</f>
        <v>27008</v>
      </c>
      <c r="U6998" s="66">
        <f t="shared" si="4871"/>
        <v>9600</v>
      </c>
      <c r="V6998" s="66">
        <f t="shared" si="4871"/>
        <v>8908</v>
      </c>
      <c r="W6998" s="66">
        <f t="shared" si="4871"/>
        <v>8500</v>
      </c>
      <c r="X6998" s="66">
        <f t="shared" si="4871"/>
        <v>137942</v>
      </c>
      <c r="Y6998" s="208">
        <f t="shared" si="4862"/>
        <v>100</v>
      </c>
    </row>
    <row r="6999" spans="1:25">
      <c r="A6999" s="23" t="s">
        <v>2210</v>
      </c>
      <c r="B6999" s="23" t="s">
        <v>2022</v>
      </c>
      <c r="C6999" s="23" t="s">
        <v>130</v>
      </c>
      <c r="D6999" s="23" t="s">
        <v>2291</v>
      </c>
      <c r="E6999" s="22">
        <v>6131</v>
      </c>
      <c r="F6999" s="23"/>
      <c r="G6999" s="128">
        <v>107</v>
      </c>
      <c r="H6999" s="32" t="s">
        <v>24</v>
      </c>
      <c r="I6999" s="44">
        <f t="shared" si="4858"/>
        <v>500</v>
      </c>
      <c r="J6999" s="44">
        <v>500</v>
      </c>
      <c r="K6999" s="44">
        <f t="shared" si="4860"/>
        <v>0</v>
      </c>
      <c r="L6999" s="44">
        <v>0</v>
      </c>
      <c r="M6999" s="44">
        <v>0</v>
      </c>
      <c r="N6999" s="44">
        <v>0</v>
      </c>
      <c r="O6999" s="44">
        <v>0</v>
      </c>
      <c r="P6999" s="44">
        <v>0</v>
      </c>
      <c r="Q6999" s="44">
        <v>500</v>
      </c>
      <c r="R6999" s="44">
        <v>500</v>
      </c>
      <c r="S6999" s="44">
        <v>500</v>
      </c>
      <c r="T6999" s="44">
        <f t="shared" si="4865"/>
        <v>0</v>
      </c>
      <c r="U6999" s="44">
        <v>0</v>
      </c>
      <c r="V6999" s="44">
        <v>0</v>
      </c>
      <c r="W6999" s="44">
        <v>0</v>
      </c>
      <c r="X6999" s="44">
        <f t="shared" si="4866"/>
        <v>500</v>
      </c>
      <c r="Y6999" s="209">
        <f t="shared" si="4862"/>
        <v>100</v>
      </c>
    </row>
    <row r="7000" spans="1:25">
      <c r="A7000" s="23" t="s">
        <v>2210</v>
      </c>
      <c r="B7000" s="23" t="s">
        <v>2022</v>
      </c>
      <c r="C7000" s="23" t="s">
        <v>130</v>
      </c>
      <c r="D7000" s="23" t="s">
        <v>2291</v>
      </c>
      <c r="E7000" s="22">
        <v>6132</v>
      </c>
      <c r="F7000" s="23"/>
      <c r="G7000" s="128">
        <v>107</v>
      </c>
      <c r="H7000" s="32" t="s">
        <v>25</v>
      </c>
      <c r="I7000" s="44">
        <f t="shared" si="4858"/>
        <v>27500</v>
      </c>
      <c r="J7000" s="44">
        <v>27500</v>
      </c>
      <c r="K7000" s="44">
        <f t="shared" si="4860"/>
        <v>0</v>
      </c>
      <c r="L7000" s="44">
        <v>0</v>
      </c>
      <c r="M7000" s="44">
        <v>0</v>
      </c>
      <c r="N7000" s="44">
        <v>0</v>
      </c>
      <c r="O7000" s="44">
        <v>0</v>
      </c>
      <c r="P7000" s="44">
        <v>0</v>
      </c>
      <c r="Q7000" s="44">
        <v>35000</v>
      </c>
      <c r="R7000" s="44">
        <v>35000</v>
      </c>
      <c r="S7000" s="44">
        <v>27800</v>
      </c>
      <c r="T7000" s="44">
        <f t="shared" si="4865"/>
        <v>7200</v>
      </c>
      <c r="U7000" s="44">
        <v>2300</v>
      </c>
      <c r="V7000" s="44">
        <v>2300</v>
      </c>
      <c r="W7000" s="44">
        <v>2600</v>
      </c>
      <c r="X7000" s="44">
        <f t="shared" si="4866"/>
        <v>35000</v>
      </c>
      <c r="Y7000" s="209">
        <f t="shared" si="4862"/>
        <v>100</v>
      </c>
    </row>
    <row r="7001" spans="1:25">
      <c r="A7001" s="23" t="s">
        <v>2210</v>
      </c>
      <c r="B7001" s="23" t="s">
        <v>2022</v>
      </c>
      <c r="C7001" s="23" t="s">
        <v>130</v>
      </c>
      <c r="D7001" s="23" t="s">
        <v>2291</v>
      </c>
      <c r="E7001" s="22">
        <v>6133</v>
      </c>
      <c r="F7001" s="23"/>
      <c r="G7001" s="128">
        <v>107</v>
      </c>
      <c r="H7001" s="32" t="s">
        <v>26</v>
      </c>
      <c r="I7001" s="44">
        <f t="shared" si="4858"/>
        <v>11000</v>
      </c>
      <c r="J7001" s="44">
        <v>11000</v>
      </c>
      <c r="K7001" s="44">
        <f t="shared" si="4860"/>
        <v>0</v>
      </c>
      <c r="L7001" s="44">
        <v>0</v>
      </c>
      <c r="M7001" s="44">
        <v>0</v>
      </c>
      <c r="N7001" s="44">
        <v>0</v>
      </c>
      <c r="O7001" s="44">
        <v>0</v>
      </c>
      <c r="P7001" s="44">
        <v>0</v>
      </c>
      <c r="Q7001" s="44">
        <v>11000</v>
      </c>
      <c r="R7001" s="44">
        <v>11000</v>
      </c>
      <c r="S7001" s="44">
        <v>8200</v>
      </c>
      <c r="T7001" s="44">
        <f t="shared" si="4865"/>
        <v>2800</v>
      </c>
      <c r="U7001" s="44">
        <v>900</v>
      </c>
      <c r="V7001" s="44">
        <v>900</v>
      </c>
      <c r="W7001" s="44">
        <v>1000</v>
      </c>
      <c r="X7001" s="44">
        <f t="shared" si="4866"/>
        <v>11000</v>
      </c>
      <c r="Y7001" s="209">
        <f t="shared" si="4862"/>
        <v>100</v>
      </c>
    </row>
    <row r="7002" spans="1:25">
      <c r="A7002" s="23" t="s">
        <v>2210</v>
      </c>
      <c r="B7002" s="23" t="s">
        <v>2022</v>
      </c>
      <c r="C7002" s="23" t="s">
        <v>130</v>
      </c>
      <c r="D7002" s="23" t="s">
        <v>2291</v>
      </c>
      <c r="E7002" s="22">
        <v>6134</v>
      </c>
      <c r="F7002" s="23"/>
      <c r="G7002" s="128">
        <v>107</v>
      </c>
      <c r="H7002" s="32" t="s">
        <v>27</v>
      </c>
      <c r="I7002" s="44">
        <f t="shared" si="4858"/>
        <v>29500</v>
      </c>
      <c r="J7002" s="44">
        <v>29500</v>
      </c>
      <c r="K7002" s="44">
        <f t="shared" si="4860"/>
        <v>0</v>
      </c>
      <c r="L7002" s="44">
        <v>0</v>
      </c>
      <c r="M7002" s="44">
        <v>0</v>
      </c>
      <c r="N7002" s="44">
        <v>0</v>
      </c>
      <c r="O7002" s="44">
        <v>0</v>
      </c>
      <c r="P7002" s="44">
        <v>0</v>
      </c>
      <c r="Q7002" s="44">
        <v>29500</v>
      </c>
      <c r="R7002" s="44">
        <v>29500</v>
      </c>
      <c r="S7002" s="44">
        <v>21500</v>
      </c>
      <c r="T7002" s="44">
        <f t="shared" si="4865"/>
        <v>8000</v>
      </c>
      <c r="U7002" s="44">
        <v>2700</v>
      </c>
      <c r="V7002" s="44">
        <v>2700</v>
      </c>
      <c r="W7002" s="44">
        <v>2600</v>
      </c>
      <c r="X7002" s="44">
        <f t="shared" si="4866"/>
        <v>29500</v>
      </c>
      <c r="Y7002" s="209">
        <f t="shared" si="4862"/>
        <v>100</v>
      </c>
    </row>
    <row r="7003" spans="1:25">
      <c r="A7003" s="23" t="s">
        <v>2210</v>
      </c>
      <c r="B7003" s="23" t="s">
        <v>2022</v>
      </c>
      <c r="C7003" s="23" t="s">
        <v>130</v>
      </c>
      <c r="D7003" s="23" t="s">
        <v>2291</v>
      </c>
      <c r="E7003" s="22">
        <v>6135</v>
      </c>
      <c r="F7003" s="23"/>
      <c r="G7003" s="128">
        <v>107</v>
      </c>
      <c r="H7003" s="32" t="s">
        <v>28</v>
      </c>
      <c r="I7003" s="44">
        <f t="shared" si="4858"/>
        <v>4500</v>
      </c>
      <c r="J7003" s="44">
        <v>4500</v>
      </c>
      <c r="K7003" s="44">
        <f t="shared" si="4860"/>
        <v>0</v>
      </c>
      <c r="L7003" s="44">
        <v>0</v>
      </c>
      <c r="M7003" s="44">
        <v>0</v>
      </c>
      <c r="N7003" s="44">
        <v>0</v>
      </c>
      <c r="O7003" s="44">
        <v>0</v>
      </c>
      <c r="P7003" s="44">
        <v>0</v>
      </c>
      <c r="Q7003" s="44">
        <v>4500</v>
      </c>
      <c r="R7003" s="44">
        <v>4500</v>
      </c>
      <c r="S7003" s="44">
        <v>4200</v>
      </c>
      <c r="T7003" s="44">
        <f t="shared" si="4865"/>
        <v>300</v>
      </c>
      <c r="U7003" s="44">
        <v>300</v>
      </c>
      <c r="V7003" s="44">
        <v>0</v>
      </c>
      <c r="W7003" s="44">
        <v>0</v>
      </c>
      <c r="X7003" s="44">
        <f t="shared" si="4866"/>
        <v>4500</v>
      </c>
      <c r="Y7003" s="209">
        <f t="shared" si="4862"/>
        <v>100</v>
      </c>
    </row>
    <row r="7004" spans="1:25">
      <c r="A7004" s="23" t="s">
        <v>2210</v>
      </c>
      <c r="B7004" s="23" t="s">
        <v>2022</v>
      </c>
      <c r="C7004" s="23" t="s">
        <v>130</v>
      </c>
      <c r="D7004" s="23" t="s">
        <v>2291</v>
      </c>
      <c r="E7004" s="22">
        <v>6136</v>
      </c>
      <c r="F7004" s="23"/>
      <c r="G7004" s="128">
        <v>107</v>
      </c>
      <c r="H7004" s="32" t="s">
        <v>29</v>
      </c>
      <c r="I7004" s="44">
        <f t="shared" si="4858"/>
        <v>100</v>
      </c>
      <c r="J7004" s="44">
        <v>100</v>
      </c>
      <c r="K7004" s="44">
        <f t="shared" si="4860"/>
        <v>0</v>
      </c>
      <c r="L7004" s="44">
        <v>0</v>
      </c>
      <c r="M7004" s="44">
        <v>0</v>
      </c>
      <c r="N7004" s="44">
        <v>0</v>
      </c>
      <c r="O7004" s="44">
        <v>0</v>
      </c>
      <c r="P7004" s="44">
        <v>0</v>
      </c>
      <c r="Q7004" s="44">
        <v>100</v>
      </c>
      <c r="R7004" s="44">
        <v>100</v>
      </c>
      <c r="S7004" s="44">
        <v>100</v>
      </c>
      <c r="T7004" s="44">
        <f t="shared" si="4865"/>
        <v>0</v>
      </c>
      <c r="U7004" s="44">
        <v>0</v>
      </c>
      <c r="V7004" s="44">
        <v>0</v>
      </c>
      <c r="W7004" s="44">
        <v>0</v>
      </c>
      <c r="X7004" s="44">
        <f t="shared" si="4866"/>
        <v>100</v>
      </c>
      <c r="Y7004" s="209">
        <f t="shared" si="4862"/>
        <v>100</v>
      </c>
    </row>
    <row r="7005" spans="1:25">
      <c r="A7005" s="23" t="s">
        <v>2210</v>
      </c>
      <c r="B7005" s="23" t="s">
        <v>2022</v>
      </c>
      <c r="C7005" s="23" t="s">
        <v>130</v>
      </c>
      <c r="D7005" s="23" t="s">
        <v>2291</v>
      </c>
      <c r="E7005" s="22">
        <v>6137</v>
      </c>
      <c r="F7005" s="23"/>
      <c r="G7005" s="128">
        <v>107</v>
      </c>
      <c r="H7005" s="32" t="s">
        <v>30</v>
      </c>
      <c r="I7005" s="44">
        <f t="shared" si="4858"/>
        <v>9500</v>
      </c>
      <c r="J7005" s="44">
        <v>9500</v>
      </c>
      <c r="K7005" s="44">
        <f t="shared" si="4860"/>
        <v>0</v>
      </c>
      <c r="L7005" s="44">
        <v>0</v>
      </c>
      <c r="M7005" s="44">
        <v>0</v>
      </c>
      <c r="N7005" s="44">
        <v>0</v>
      </c>
      <c r="O7005" s="44">
        <v>0</v>
      </c>
      <c r="P7005" s="44">
        <v>0</v>
      </c>
      <c r="Q7005" s="44">
        <v>9500</v>
      </c>
      <c r="R7005" s="44">
        <v>9500</v>
      </c>
      <c r="S7005" s="44">
        <v>6800</v>
      </c>
      <c r="T7005" s="44">
        <f t="shared" si="4865"/>
        <v>2700</v>
      </c>
      <c r="U7005" s="44">
        <v>700</v>
      </c>
      <c r="V7005" s="44">
        <v>700</v>
      </c>
      <c r="W7005" s="44">
        <v>1300</v>
      </c>
      <c r="X7005" s="44">
        <f t="shared" si="4866"/>
        <v>9500</v>
      </c>
      <c r="Y7005" s="209">
        <f t="shared" si="4862"/>
        <v>100</v>
      </c>
    </row>
    <row r="7006" spans="1:25">
      <c r="A7006" s="23" t="s">
        <v>2210</v>
      </c>
      <c r="B7006" s="23" t="s">
        <v>2022</v>
      </c>
      <c r="C7006" s="23" t="s">
        <v>130</v>
      </c>
      <c r="D7006" s="23" t="s">
        <v>2291</v>
      </c>
      <c r="E7006" s="22">
        <v>6138</v>
      </c>
      <c r="F7006" s="23"/>
      <c r="G7006" s="128">
        <v>107</v>
      </c>
      <c r="H7006" s="32" t="s">
        <v>31</v>
      </c>
      <c r="I7006" s="44">
        <f t="shared" si="4858"/>
        <v>5200</v>
      </c>
      <c r="J7006" s="44">
        <v>5200</v>
      </c>
      <c r="K7006" s="44">
        <f t="shared" si="4860"/>
        <v>0</v>
      </c>
      <c r="L7006" s="44">
        <v>0</v>
      </c>
      <c r="M7006" s="44">
        <v>0</v>
      </c>
      <c r="N7006" s="44">
        <v>0</v>
      </c>
      <c r="O7006" s="44">
        <v>0</v>
      </c>
      <c r="P7006" s="44">
        <v>0</v>
      </c>
      <c r="Q7006" s="44">
        <v>5200</v>
      </c>
      <c r="R7006" s="44">
        <v>5200</v>
      </c>
      <c r="S7006" s="44">
        <v>5200</v>
      </c>
      <c r="T7006" s="44">
        <f t="shared" si="4865"/>
        <v>0</v>
      </c>
      <c r="U7006" s="44">
        <v>0</v>
      </c>
      <c r="V7006" s="44">
        <v>0</v>
      </c>
      <c r="W7006" s="44">
        <v>0</v>
      </c>
      <c r="X7006" s="44">
        <f t="shared" si="4866"/>
        <v>5200</v>
      </c>
      <c r="Y7006" s="209">
        <f t="shared" si="4862"/>
        <v>100</v>
      </c>
    </row>
    <row r="7007" spans="1:25">
      <c r="A7007" s="20" t="s">
        <v>2210</v>
      </c>
      <c r="B7007" s="20" t="s">
        <v>2022</v>
      </c>
      <c r="C7007" s="20" t="s">
        <v>130</v>
      </c>
      <c r="D7007" s="20" t="s">
        <v>2291</v>
      </c>
      <c r="E7007" s="20" t="s">
        <v>144</v>
      </c>
      <c r="F7007" s="23" t="s">
        <v>0</v>
      </c>
      <c r="G7007" s="154" t="s">
        <v>0</v>
      </c>
      <c r="H7007" s="21" t="s">
        <v>32</v>
      </c>
      <c r="I7007" s="66">
        <f t="shared" si="4858"/>
        <v>29200</v>
      </c>
      <c r="J7007" s="66">
        <f t="shared" ref="J7007:P7007" si="4872">SUM(J7008:J7010)</f>
        <v>29200</v>
      </c>
      <c r="K7007" s="66">
        <f t="shared" si="4860"/>
        <v>0</v>
      </c>
      <c r="L7007" s="66">
        <f t="shared" si="4872"/>
        <v>0</v>
      </c>
      <c r="M7007" s="66">
        <f t="shared" si="4872"/>
        <v>0</v>
      </c>
      <c r="N7007" s="66">
        <f t="shared" si="4872"/>
        <v>0</v>
      </c>
      <c r="O7007" s="66">
        <f t="shared" si="4872"/>
        <v>0</v>
      </c>
      <c r="P7007" s="66">
        <f t="shared" si="4872"/>
        <v>0</v>
      </c>
      <c r="Q7007" s="66">
        <f>SUM(Q7008:Q7010)</f>
        <v>42642</v>
      </c>
      <c r="R7007" s="66">
        <f>SUM(R7008:R7010)</f>
        <v>42642</v>
      </c>
      <c r="S7007" s="66">
        <f>SUM(S7008:S7010)</f>
        <v>36634</v>
      </c>
      <c r="T7007" s="66">
        <f t="shared" ref="T7007:X7007" si="4873">SUM(T7008:T7010)</f>
        <v>6008</v>
      </c>
      <c r="U7007" s="66">
        <f t="shared" si="4873"/>
        <v>2700</v>
      </c>
      <c r="V7007" s="66">
        <f t="shared" si="4873"/>
        <v>2308</v>
      </c>
      <c r="W7007" s="66">
        <f t="shared" si="4873"/>
        <v>1000</v>
      </c>
      <c r="X7007" s="66">
        <f t="shared" si="4873"/>
        <v>42642</v>
      </c>
      <c r="Y7007" s="208">
        <f t="shared" si="4862"/>
        <v>100</v>
      </c>
    </row>
    <row r="7008" spans="1:25">
      <c r="A7008" s="23" t="s">
        <v>2210</v>
      </c>
      <c r="B7008" s="23" t="s">
        <v>2022</v>
      </c>
      <c r="C7008" s="23" t="s">
        <v>130</v>
      </c>
      <c r="D7008" s="23" t="s">
        <v>2291</v>
      </c>
      <c r="E7008" s="22">
        <v>6139</v>
      </c>
      <c r="F7008" s="23"/>
      <c r="G7008" s="128">
        <v>107</v>
      </c>
      <c r="H7008" s="32" t="s">
        <v>32</v>
      </c>
      <c r="I7008" s="44">
        <f t="shared" si="4858"/>
        <v>26400</v>
      </c>
      <c r="J7008" s="44">
        <v>26400</v>
      </c>
      <c r="K7008" s="44">
        <f t="shared" si="4860"/>
        <v>0</v>
      </c>
      <c r="L7008" s="44">
        <v>0</v>
      </c>
      <c r="M7008" s="44">
        <v>0</v>
      </c>
      <c r="N7008" s="44">
        <v>0</v>
      </c>
      <c r="O7008" s="44">
        <v>0</v>
      </c>
      <c r="P7008" s="44">
        <v>0</v>
      </c>
      <c r="Q7008" s="44">
        <v>39366</v>
      </c>
      <c r="R7008" s="44">
        <v>39366</v>
      </c>
      <c r="S7008" s="44">
        <v>33966</v>
      </c>
      <c r="T7008" s="44">
        <f t="shared" si="4865"/>
        <v>5400</v>
      </c>
      <c r="U7008" s="44">
        <v>2400</v>
      </c>
      <c r="V7008" s="44">
        <v>2000</v>
      </c>
      <c r="W7008" s="44">
        <v>1000</v>
      </c>
      <c r="X7008" s="44">
        <f t="shared" si="4866"/>
        <v>39366</v>
      </c>
      <c r="Y7008" s="209">
        <f t="shared" si="4862"/>
        <v>100</v>
      </c>
    </row>
    <row r="7009" spans="1:25">
      <c r="A7009" s="23" t="s">
        <v>2210</v>
      </c>
      <c r="B7009" s="23" t="s">
        <v>2022</v>
      </c>
      <c r="C7009" s="23" t="s">
        <v>130</v>
      </c>
      <c r="D7009" s="23" t="s">
        <v>2291</v>
      </c>
      <c r="E7009" s="22">
        <v>6139</v>
      </c>
      <c r="F7009" s="23" t="s">
        <v>2298</v>
      </c>
      <c r="G7009" s="128">
        <v>107</v>
      </c>
      <c r="H7009" s="32" t="s">
        <v>152</v>
      </c>
      <c r="I7009" s="44">
        <f t="shared" si="4858"/>
        <v>2700</v>
      </c>
      <c r="J7009" s="44">
        <v>2700</v>
      </c>
      <c r="K7009" s="44">
        <f t="shared" si="4860"/>
        <v>0</v>
      </c>
      <c r="L7009" s="44">
        <v>0</v>
      </c>
      <c r="M7009" s="44">
        <v>0</v>
      </c>
      <c r="N7009" s="44">
        <v>0</v>
      </c>
      <c r="O7009" s="44">
        <v>0</v>
      </c>
      <c r="P7009" s="44">
        <v>0</v>
      </c>
      <c r="Q7009" s="44">
        <v>3176</v>
      </c>
      <c r="R7009" s="44">
        <v>3176</v>
      </c>
      <c r="S7009" s="44">
        <v>2668</v>
      </c>
      <c r="T7009" s="44">
        <f t="shared" si="4865"/>
        <v>508</v>
      </c>
      <c r="U7009" s="44">
        <v>300</v>
      </c>
      <c r="V7009" s="44">
        <v>208</v>
      </c>
      <c r="W7009" s="44">
        <v>0</v>
      </c>
      <c r="X7009" s="44">
        <f t="shared" si="4866"/>
        <v>3176</v>
      </c>
      <c r="Y7009" s="209">
        <f t="shared" si="4862"/>
        <v>100</v>
      </c>
    </row>
    <row r="7010" spans="1:25">
      <c r="A7010" s="23" t="s">
        <v>2210</v>
      </c>
      <c r="B7010" s="23" t="s">
        <v>2022</v>
      </c>
      <c r="C7010" s="23" t="s">
        <v>130</v>
      </c>
      <c r="D7010" s="23" t="s">
        <v>2291</v>
      </c>
      <c r="E7010" s="22">
        <v>6139</v>
      </c>
      <c r="F7010" s="23" t="s">
        <v>2299</v>
      </c>
      <c r="G7010" s="128">
        <v>107</v>
      </c>
      <c r="H7010" s="32" t="s">
        <v>158</v>
      </c>
      <c r="I7010" s="44">
        <f t="shared" si="4858"/>
        <v>100</v>
      </c>
      <c r="J7010" s="44">
        <v>100</v>
      </c>
      <c r="K7010" s="44">
        <f t="shared" si="4860"/>
        <v>0</v>
      </c>
      <c r="L7010" s="44">
        <v>0</v>
      </c>
      <c r="M7010" s="44">
        <v>0</v>
      </c>
      <c r="N7010" s="44">
        <v>0</v>
      </c>
      <c r="O7010" s="44">
        <v>0</v>
      </c>
      <c r="P7010" s="44">
        <v>0</v>
      </c>
      <c r="Q7010" s="44">
        <v>100</v>
      </c>
      <c r="R7010" s="44">
        <v>100</v>
      </c>
      <c r="S7010" s="44">
        <v>0</v>
      </c>
      <c r="T7010" s="44">
        <f t="shared" si="4865"/>
        <v>100</v>
      </c>
      <c r="U7010" s="44">
        <v>0</v>
      </c>
      <c r="V7010" s="44">
        <v>100</v>
      </c>
      <c r="W7010" s="44">
        <v>0</v>
      </c>
      <c r="X7010" s="44">
        <f t="shared" si="4866"/>
        <v>100</v>
      </c>
      <c r="Y7010" s="209">
        <f t="shared" si="4862"/>
        <v>100</v>
      </c>
    </row>
    <row r="7011" spans="1:25" ht="20.399999999999999">
      <c r="A7011" s="20" t="s">
        <v>0</v>
      </c>
      <c r="B7011" s="20" t="s">
        <v>0</v>
      </c>
      <c r="C7011" s="20" t="s">
        <v>0</v>
      </c>
      <c r="D7011" s="21" t="s">
        <v>0</v>
      </c>
      <c r="E7011" s="21" t="s">
        <v>0</v>
      </c>
      <c r="F7011" s="21" t="s">
        <v>0</v>
      </c>
      <c r="G7011" s="150" t="s">
        <v>0</v>
      </c>
      <c r="H7011" s="30" t="s">
        <v>42</v>
      </c>
      <c r="I7011" s="31">
        <f t="shared" si="4858"/>
        <v>200</v>
      </c>
      <c r="J7011" s="31">
        <f t="shared" ref="J7011:X7012" si="4874">SUM(J7012)</f>
        <v>200</v>
      </c>
      <c r="K7011" s="31">
        <f t="shared" si="4860"/>
        <v>0</v>
      </c>
      <c r="L7011" s="31">
        <f t="shared" si="4874"/>
        <v>0</v>
      </c>
      <c r="M7011" s="31">
        <f t="shared" si="4874"/>
        <v>0</v>
      </c>
      <c r="N7011" s="31">
        <f t="shared" si="4874"/>
        <v>0</v>
      </c>
      <c r="O7011" s="31">
        <f t="shared" si="4874"/>
        <v>0</v>
      </c>
      <c r="P7011" s="31">
        <f t="shared" si="4874"/>
        <v>0</v>
      </c>
      <c r="Q7011" s="31">
        <f t="shared" si="4874"/>
        <v>200</v>
      </c>
      <c r="R7011" s="31">
        <f t="shared" si="4874"/>
        <v>200</v>
      </c>
      <c r="S7011" s="31">
        <f t="shared" si="4874"/>
        <v>0</v>
      </c>
      <c r="T7011" s="31">
        <f t="shared" si="4874"/>
        <v>0</v>
      </c>
      <c r="U7011" s="31">
        <f t="shared" si="4874"/>
        <v>0</v>
      </c>
      <c r="V7011" s="31">
        <f t="shared" si="4874"/>
        <v>0</v>
      </c>
      <c r="W7011" s="31">
        <f t="shared" si="4874"/>
        <v>0</v>
      </c>
      <c r="X7011" s="31">
        <f t="shared" si="4874"/>
        <v>0</v>
      </c>
      <c r="Y7011" s="220">
        <f t="shared" si="4862"/>
        <v>0</v>
      </c>
    </row>
    <row r="7012" spans="1:25">
      <c r="A7012" s="23" t="s">
        <v>2210</v>
      </c>
      <c r="B7012" s="23" t="s">
        <v>2022</v>
      </c>
      <c r="C7012" s="23" t="s">
        <v>130</v>
      </c>
      <c r="D7012" s="23" t="s">
        <v>2291</v>
      </c>
      <c r="E7012" s="21" t="s">
        <v>159</v>
      </c>
      <c r="F7012" s="21" t="s">
        <v>0</v>
      </c>
      <c r="G7012" s="150" t="s">
        <v>0</v>
      </c>
      <c r="H7012" s="21" t="s">
        <v>34</v>
      </c>
      <c r="I7012" s="66">
        <f t="shared" si="4858"/>
        <v>200</v>
      </c>
      <c r="J7012" s="66">
        <f t="shared" si="4874"/>
        <v>200</v>
      </c>
      <c r="K7012" s="66">
        <f t="shared" si="4860"/>
        <v>0</v>
      </c>
      <c r="L7012" s="66">
        <f t="shared" si="4874"/>
        <v>0</v>
      </c>
      <c r="M7012" s="66">
        <f t="shared" si="4874"/>
        <v>0</v>
      </c>
      <c r="N7012" s="66">
        <f t="shared" si="4874"/>
        <v>0</v>
      </c>
      <c r="O7012" s="66">
        <f t="shared" si="4874"/>
        <v>0</v>
      </c>
      <c r="P7012" s="66">
        <f t="shared" si="4874"/>
        <v>0</v>
      </c>
      <c r="Q7012" s="66">
        <f t="shared" si="4874"/>
        <v>200</v>
      </c>
      <c r="R7012" s="66">
        <f t="shared" si="4874"/>
        <v>200</v>
      </c>
      <c r="S7012" s="66">
        <f t="shared" si="4874"/>
        <v>0</v>
      </c>
      <c r="T7012" s="66">
        <f t="shared" si="4874"/>
        <v>0</v>
      </c>
      <c r="U7012" s="66">
        <f t="shared" si="4874"/>
        <v>0</v>
      </c>
      <c r="V7012" s="66">
        <f t="shared" si="4874"/>
        <v>0</v>
      </c>
      <c r="W7012" s="66">
        <f t="shared" si="4874"/>
        <v>0</v>
      </c>
      <c r="X7012" s="66">
        <f t="shared" si="4874"/>
        <v>0</v>
      </c>
      <c r="Y7012" s="208">
        <f t="shared" si="4862"/>
        <v>0</v>
      </c>
    </row>
    <row r="7013" spans="1:25">
      <c r="A7013" s="20" t="s">
        <v>2210</v>
      </c>
      <c r="B7013" s="20" t="s">
        <v>2022</v>
      </c>
      <c r="C7013" s="20" t="s">
        <v>130</v>
      </c>
      <c r="D7013" s="20" t="s">
        <v>2291</v>
      </c>
      <c r="E7013" s="20" t="s">
        <v>165</v>
      </c>
      <c r="F7013" s="23" t="s">
        <v>0</v>
      </c>
      <c r="G7013" s="154" t="s">
        <v>0</v>
      </c>
      <c r="H7013" s="21" t="s">
        <v>41</v>
      </c>
      <c r="I7013" s="66">
        <f t="shared" si="4858"/>
        <v>200</v>
      </c>
      <c r="J7013" s="66">
        <f t="shared" ref="J7013:P7013" si="4875">SUM(J7014:J7015)</f>
        <v>200</v>
      </c>
      <c r="K7013" s="66">
        <f t="shared" si="4860"/>
        <v>0</v>
      </c>
      <c r="L7013" s="66">
        <f t="shared" si="4875"/>
        <v>0</v>
      </c>
      <c r="M7013" s="66">
        <f t="shared" si="4875"/>
        <v>0</v>
      </c>
      <c r="N7013" s="66">
        <f t="shared" si="4875"/>
        <v>0</v>
      </c>
      <c r="O7013" s="66">
        <f t="shared" si="4875"/>
        <v>0</v>
      </c>
      <c r="P7013" s="66">
        <f t="shared" si="4875"/>
        <v>0</v>
      </c>
      <c r="Q7013" s="66">
        <f>SUM(Q7014:Q7015)</f>
        <v>200</v>
      </c>
      <c r="R7013" s="66">
        <f>SUM(R7014:R7015)</f>
        <v>200</v>
      </c>
      <c r="S7013" s="66">
        <f>SUM(S7014:S7015)</f>
        <v>0</v>
      </c>
      <c r="T7013" s="66">
        <f t="shared" ref="T7013:X7013" si="4876">SUM(T7014:T7015)</f>
        <v>0</v>
      </c>
      <c r="U7013" s="66">
        <f t="shared" si="4876"/>
        <v>0</v>
      </c>
      <c r="V7013" s="66">
        <f t="shared" si="4876"/>
        <v>0</v>
      </c>
      <c r="W7013" s="66">
        <f t="shared" si="4876"/>
        <v>0</v>
      </c>
      <c r="X7013" s="66">
        <f t="shared" si="4876"/>
        <v>0</v>
      </c>
      <c r="Y7013" s="208">
        <f t="shared" si="4862"/>
        <v>0</v>
      </c>
    </row>
    <row r="7014" spans="1:25">
      <c r="A7014" s="23" t="s">
        <v>2210</v>
      </c>
      <c r="B7014" s="23" t="s">
        <v>2022</v>
      </c>
      <c r="C7014" s="23" t="s">
        <v>130</v>
      </c>
      <c r="D7014" s="23" t="s">
        <v>2291</v>
      </c>
      <c r="E7014" s="22">
        <v>6148</v>
      </c>
      <c r="F7014" s="23"/>
      <c r="G7014" s="128">
        <v>107</v>
      </c>
      <c r="H7014" s="32" t="s">
        <v>41</v>
      </c>
      <c r="I7014" s="44">
        <f t="shared" si="4858"/>
        <v>100</v>
      </c>
      <c r="J7014" s="44">
        <v>100</v>
      </c>
      <c r="K7014" s="44">
        <f t="shared" si="4860"/>
        <v>0</v>
      </c>
      <c r="L7014" s="44">
        <v>0</v>
      </c>
      <c r="M7014" s="44">
        <v>0</v>
      </c>
      <c r="N7014" s="44">
        <v>0</v>
      </c>
      <c r="O7014" s="44">
        <v>0</v>
      </c>
      <c r="P7014" s="44">
        <v>0</v>
      </c>
      <c r="Q7014" s="44">
        <v>100</v>
      </c>
      <c r="R7014" s="44">
        <v>100</v>
      </c>
      <c r="S7014" s="44">
        <v>0</v>
      </c>
      <c r="T7014" s="44">
        <f t="shared" si="4865"/>
        <v>0</v>
      </c>
      <c r="U7014" s="44">
        <v>0</v>
      </c>
      <c r="V7014" s="44">
        <v>0</v>
      </c>
      <c r="W7014" s="44">
        <v>0</v>
      </c>
      <c r="X7014" s="44">
        <f t="shared" si="4866"/>
        <v>0</v>
      </c>
      <c r="Y7014" s="209">
        <f t="shared" si="4862"/>
        <v>0</v>
      </c>
    </row>
    <row r="7015" spans="1:25">
      <c r="A7015" s="23" t="s">
        <v>2210</v>
      </c>
      <c r="B7015" s="23" t="s">
        <v>2022</v>
      </c>
      <c r="C7015" s="23" t="s">
        <v>130</v>
      </c>
      <c r="D7015" s="23" t="s">
        <v>2291</v>
      </c>
      <c r="E7015" s="22">
        <v>6148</v>
      </c>
      <c r="F7015" s="23" t="s">
        <v>2300</v>
      </c>
      <c r="G7015" s="128">
        <v>107</v>
      </c>
      <c r="H7015" s="32" t="s">
        <v>425</v>
      </c>
      <c r="I7015" s="44">
        <f t="shared" si="4858"/>
        <v>100</v>
      </c>
      <c r="J7015" s="44">
        <v>100</v>
      </c>
      <c r="K7015" s="44">
        <f t="shared" si="4860"/>
        <v>0</v>
      </c>
      <c r="L7015" s="44">
        <v>0</v>
      </c>
      <c r="M7015" s="44">
        <v>0</v>
      </c>
      <c r="N7015" s="44">
        <v>0</v>
      </c>
      <c r="O7015" s="44">
        <v>0</v>
      </c>
      <c r="P7015" s="44">
        <v>0</v>
      </c>
      <c r="Q7015" s="44">
        <v>100</v>
      </c>
      <c r="R7015" s="44">
        <v>100</v>
      </c>
      <c r="S7015" s="44">
        <v>0</v>
      </c>
      <c r="T7015" s="44">
        <f t="shared" si="4865"/>
        <v>0</v>
      </c>
      <c r="U7015" s="44">
        <v>0</v>
      </c>
      <c r="V7015" s="44">
        <v>0</v>
      </c>
      <c r="W7015" s="44">
        <v>0</v>
      </c>
      <c r="X7015" s="44">
        <f t="shared" si="4866"/>
        <v>0</v>
      </c>
      <c r="Y7015" s="209">
        <f t="shared" si="4862"/>
        <v>0</v>
      </c>
    </row>
    <row r="7016" spans="1:25" ht="20.399999999999999">
      <c r="A7016" s="20" t="s">
        <v>0</v>
      </c>
      <c r="B7016" s="20" t="s">
        <v>0</v>
      </c>
      <c r="C7016" s="20" t="s">
        <v>0</v>
      </c>
      <c r="D7016" s="21" t="s">
        <v>0</v>
      </c>
      <c r="E7016" s="21" t="s">
        <v>0</v>
      </c>
      <c r="F7016" s="21" t="s">
        <v>0</v>
      </c>
      <c r="G7016" s="150" t="s">
        <v>0</v>
      </c>
      <c r="H7016" s="30" t="s">
        <v>60</v>
      </c>
      <c r="I7016" s="31">
        <f t="shared" si="4858"/>
        <v>1500</v>
      </c>
      <c r="J7016" s="31">
        <f t="shared" ref="J7016:X7016" si="4877">SUM(J7017)</f>
        <v>1500</v>
      </c>
      <c r="K7016" s="31">
        <f t="shared" si="4860"/>
        <v>0</v>
      </c>
      <c r="L7016" s="31">
        <f t="shared" si="4877"/>
        <v>0</v>
      </c>
      <c r="M7016" s="31">
        <f t="shared" si="4877"/>
        <v>0</v>
      </c>
      <c r="N7016" s="31">
        <f t="shared" si="4877"/>
        <v>0</v>
      </c>
      <c r="O7016" s="31">
        <f t="shared" si="4877"/>
        <v>0</v>
      </c>
      <c r="P7016" s="31">
        <f t="shared" si="4877"/>
        <v>0</v>
      </c>
      <c r="Q7016" s="31">
        <f t="shared" si="4877"/>
        <v>11500</v>
      </c>
      <c r="R7016" s="31">
        <f t="shared" si="4877"/>
        <v>1500</v>
      </c>
      <c r="S7016" s="31">
        <f t="shared" si="4877"/>
        <v>1300</v>
      </c>
      <c r="T7016" s="31">
        <f t="shared" si="4877"/>
        <v>0</v>
      </c>
      <c r="U7016" s="31">
        <f t="shared" si="4877"/>
        <v>0</v>
      </c>
      <c r="V7016" s="31">
        <f t="shared" si="4877"/>
        <v>0</v>
      </c>
      <c r="W7016" s="31">
        <f t="shared" si="4877"/>
        <v>0</v>
      </c>
      <c r="X7016" s="31">
        <f t="shared" si="4877"/>
        <v>1300</v>
      </c>
      <c r="Y7016" s="220">
        <f t="shared" si="4862"/>
        <v>86.666666666666671</v>
      </c>
    </row>
    <row r="7017" spans="1:25">
      <c r="A7017" s="23" t="s">
        <v>2210</v>
      </c>
      <c r="B7017" s="23" t="s">
        <v>2022</v>
      </c>
      <c r="C7017" s="23" t="s">
        <v>130</v>
      </c>
      <c r="D7017" s="23" t="s">
        <v>2291</v>
      </c>
      <c r="E7017" s="21" t="s">
        <v>166</v>
      </c>
      <c r="F7017" s="21" t="s">
        <v>0</v>
      </c>
      <c r="G7017" s="150" t="s">
        <v>0</v>
      </c>
      <c r="H7017" s="21" t="s">
        <v>53</v>
      </c>
      <c r="I7017" s="66">
        <f t="shared" si="4858"/>
        <v>1500</v>
      </c>
      <c r="J7017" s="66">
        <f t="shared" ref="J7017:P7017" si="4878">SUM(J7018:J7020)</f>
        <v>1500</v>
      </c>
      <c r="K7017" s="66">
        <f t="shared" si="4860"/>
        <v>0</v>
      </c>
      <c r="L7017" s="66">
        <f t="shared" si="4878"/>
        <v>0</v>
      </c>
      <c r="M7017" s="66">
        <f t="shared" si="4878"/>
        <v>0</v>
      </c>
      <c r="N7017" s="66">
        <f t="shared" si="4878"/>
        <v>0</v>
      </c>
      <c r="O7017" s="66">
        <f t="shared" si="4878"/>
        <v>0</v>
      </c>
      <c r="P7017" s="66">
        <f t="shared" si="4878"/>
        <v>0</v>
      </c>
      <c r="Q7017" s="66">
        <f>SUM(Q7018:Q7020)</f>
        <v>11500</v>
      </c>
      <c r="R7017" s="66">
        <f>SUM(R7018:R7020)</f>
        <v>1500</v>
      </c>
      <c r="S7017" s="66">
        <f>SUM(S7018:S7020)</f>
        <v>1300</v>
      </c>
      <c r="T7017" s="66">
        <f t="shared" ref="T7017:X7017" si="4879">SUM(T7018:T7020)</f>
        <v>0</v>
      </c>
      <c r="U7017" s="66">
        <f t="shared" si="4879"/>
        <v>0</v>
      </c>
      <c r="V7017" s="66">
        <f t="shared" si="4879"/>
        <v>0</v>
      </c>
      <c r="W7017" s="66">
        <f t="shared" si="4879"/>
        <v>0</v>
      </c>
      <c r="X7017" s="66">
        <f t="shared" si="4879"/>
        <v>1300</v>
      </c>
      <c r="Y7017" s="208">
        <f t="shared" si="4862"/>
        <v>86.666666666666671</v>
      </c>
    </row>
    <row r="7018" spans="1:25">
      <c r="A7018" s="23" t="s">
        <v>2210</v>
      </c>
      <c r="B7018" s="23" t="s">
        <v>2022</v>
      </c>
      <c r="C7018" s="23" t="s">
        <v>130</v>
      </c>
      <c r="D7018" s="23" t="s">
        <v>2291</v>
      </c>
      <c r="E7018" s="22">
        <v>8213</v>
      </c>
      <c r="F7018" s="23"/>
      <c r="G7018" s="128">
        <v>107</v>
      </c>
      <c r="H7018" s="32" t="s">
        <v>56</v>
      </c>
      <c r="I7018" s="44">
        <f t="shared" si="4858"/>
        <v>1300</v>
      </c>
      <c r="J7018" s="44">
        <v>1300</v>
      </c>
      <c r="K7018" s="44">
        <f t="shared" si="4860"/>
        <v>0</v>
      </c>
      <c r="L7018" s="44">
        <v>0</v>
      </c>
      <c r="M7018" s="44">
        <v>0</v>
      </c>
      <c r="N7018" s="44">
        <v>0</v>
      </c>
      <c r="O7018" s="44">
        <v>0</v>
      </c>
      <c r="P7018" s="44">
        <v>0</v>
      </c>
      <c r="Q7018" s="44">
        <v>11300</v>
      </c>
      <c r="R7018" s="44">
        <v>1300</v>
      </c>
      <c r="S7018" s="44">
        <v>1300</v>
      </c>
      <c r="T7018" s="44">
        <f t="shared" si="4865"/>
        <v>0</v>
      </c>
      <c r="U7018" s="44">
        <v>0</v>
      </c>
      <c r="V7018" s="44">
        <v>0</v>
      </c>
      <c r="W7018" s="44">
        <v>0</v>
      </c>
      <c r="X7018" s="44">
        <f t="shared" si="4866"/>
        <v>1300</v>
      </c>
      <c r="Y7018" s="209">
        <f t="shared" si="4862"/>
        <v>100</v>
      </c>
    </row>
    <row r="7019" spans="1:25">
      <c r="A7019" s="23" t="s">
        <v>2210</v>
      </c>
      <c r="B7019" s="23" t="s">
        <v>2022</v>
      </c>
      <c r="C7019" s="23" t="s">
        <v>130</v>
      </c>
      <c r="D7019" s="23" t="s">
        <v>2291</v>
      </c>
      <c r="E7019" s="22">
        <v>8215</v>
      </c>
      <c r="F7019" s="23"/>
      <c r="G7019" s="128">
        <v>107</v>
      </c>
      <c r="H7019" s="32" t="s">
        <v>58</v>
      </c>
      <c r="I7019" s="44">
        <f t="shared" si="4858"/>
        <v>100</v>
      </c>
      <c r="J7019" s="44">
        <v>100</v>
      </c>
      <c r="K7019" s="44">
        <f t="shared" si="4860"/>
        <v>0</v>
      </c>
      <c r="L7019" s="44">
        <v>0</v>
      </c>
      <c r="M7019" s="44">
        <v>0</v>
      </c>
      <c r="N7019" s="44">
        <v>0</v>
      </c>
      <c r="O7019" s="44">
        <v>0</v>
      </c>
      <c r="P7019" s="44">
        <v>0</v>
      </c>
      <c r="Q7019" s="44">
        <v>100</v>
      </c>
      <c r="R7019" s="44">
        <v>100</v>
      </c>
      <c r="S7019" s="44">
        <v>0</v>
      </c>
      <c r="T7019" s="44">
        <f t="shared" si="4865"/>
        <v>0</v>
      </c>
      <c r="U7019" s="44">
        <v>0</v>
      </c>
      <c r="V7019" s="44">
        <v>0</v>
      </c>
      <c r="W7019" s="44">
        <v>0</v>
      </c>
      <c r="X7019" s="44">
        <f t="shared" si="4866"/>
        <v>0</v>
      </c>
      <c r="Y7019" s="209">
        <f t="shared" si="4862"/>
        <v>0</v>
      </c>
    </row>
    <row r="7020" spans="1:25">
      <c r="A7020" s="23" t="s">
        <v>2210</v>
      </c>
      <c r="B7020" s="23" t="s">
        <v>2022</v>
      </c>
      <c r="C7020" s="23" t="s">
        <v>130</v>
      </c>
      <c r="D7020" s="23" t="s">
        <v>2291</v>
      </c>
      <c r="E7020" s="22">
        <v>8216</v>
      </c>
      <c r="F7020" s="23"/>
      <c r="G7020" s="128">
        <v>107</v>
      </c>
      <c r="H7020" s="32" t="s">
        <v>59</v>
      </c>
      <c r="I7020" s="44">
        <f t="shared" si="4858"/>
        <v>100</v>
      </c>
      <c r="J7020" s="44">
        <v>100</v>
      </c>
      <c r="K7020" s="44">
        <f t="shared" si="4860"/>
        <v>0</v>
      </c>
      <c r="L7020" s="44">
        <v>0</v>
      </c>
      <c r="M7020" s="44">
        <v>0</v>
      </c>
      <c r="N7020" s="44">
        <v>0</v>
      </c>
      <c r="O7020" s="44">
        <v>0</v>
      </c>
      <c r="P7020" s="44">
        <v>0</v>
      </c>
      <c r="Q7020" s="44">
        <v>100</v>
      </c>
      <c r="R7020" s="44">
        <v>100</v>
      </c>
      <c r="S7020" s="44">
        <v>0</v>
      </c>
      <c r="T7020" s="44">
        <f t="shared" si="4865"/>
        <v>0</v>
      </c>
      <c r="U7020" s="44">
        <v>0</v>
      </c>
      <c r="V7020" s="44">
        <v>0</v>
      </c>
      <c r="W7020" s="44"/>
      <c r="X7020" s="44">
        <f t="shared" si="4866"/>
        <v>0</v>
      </c>
      <c r="Y7020" s="209">
        <f t="shared" si="4862"/>
        <v>0</v>
      </c>
    </row>
    <row r="7021" spans="1:25">
      <c r="A7021" s="32" t="s">
        <v>0</v>
      </c>
      <c r="B7021" s="32" t="s">
        <v>0</v>
      </c>
      <c r="C7021" s="32" t="s">
        <v>0</v>
      </c>
      <c r="D7021" s="32" t="s">
        <v>0</v>
      </c>
      <c r="E7021" s="32" t="s">
        <v>0</v>
      </c>
      <c r="F7021" s="32" t="s">
        <v>0</v>
      </c>
      <c r="G7021" s="154" t="s">
        <v>0</v>
      </c>
      <c r="H7021" s="30" t="s">
        <v>2301</v>
      </c>
      <c r="I7021" s="31">
        <f t="shared" si="4858"/>
        <v>1174400</v>
      </c>
      <c r="J7021" s="31">
        <f t="shared" ref="J7021:P7021" si="4880">SUM(J7016,J7011,J6987)</f>
        <v>1174400</v>
      </c>
      <c r="K7021" s="31">
        <f t="shared" si="4860"/>
        <v>0</v>
      </c>
      <c r="L7021" s="31">
        <f t="shared" si="4880"/>
        <v>0</v>
      </c>
      <c r="M7021" s="31">
        <f t="shared" si="4880"/>
        <v>0</v>
      </c>
      <c r="N7021" s="31">
        <f t="shared" si="4880"/>
        <v>0</v>
      </c>
      <c r="O7021" s="31">
        <f t="shared" si="4880"/>
        <v>0</v>
      </c>
      <c r="P7021" s="31">
        <f t="shared" si="4880"/>
        <v>0</v>
      </c>
      <c r="Q7021" s="31">
        <f>SUM(Q7016,Q7011,Q6987)</f>
        <v>1372949</v>
      </c>
      <c r="R7021" s="31">
        <f>SUM(R7016,R7011,R6987)</f>
        <v>1362949</v>
      </c>
      <c r="S7021" s="31">
        <f>SUM(S7016,S7011,S6987)</f>
        <v>1029530</v>
      </c>
      <c r="T7021" s="31">
        <f t="shared" ref="T7021:X7021" si="4881">SUM(T7016,T7011,T6987)</f>
        <v>332819</v>
      </c>
      <c r="U7021" s="31">
        <f t="shared" si="4881"/>
        <v>111918</v>
      </c>
      <c r="V7021" s="31">
        <f t="shared" si="4881"/>
        <v>111226</v>
      </c>
      <c r="W7021" s="31">
        <f t="shared" si="4881"/>
        <v>109675</v>
      </c>
      <c r="X7021" s="31">
        <f t="shared" si="4881"/>
        <v>1362349</v>
      </c>
      <c r="Y7021" s="220">
        <f t="shared" si="4862"/>
        <v>99.955977809881375</v>
      </c>
    </row>
    <row r="7022" spans="1:25" ht="15" thickBot="1">
      <c r="A7022" s="32" t="s">
        <v>0</v>
      </c>
      <c r="B7022" s="32" t="s">
        <v>0</v>
      </c>
      <c r="C7022" s="32" t="s">
        <v>0</v>
      </c>
      <c r="D7022" s="32" t="s">
        <v>0</v>
      </c>
      <c r="E7022" s="32" t="s">
        <v>0</v>
      </c>
      <c r="F7022" s="32" t="s">
        <v>0</v>
      </c>
      <c r="G7022" s="154" t="s">
        <v>0</v>
      </c>
      <c r="H7022" s="21" t="s">
        <v>170</v>
      </c>
      <c r="I7022" s="66">
        <f t="shared" si="4858"/>
        <v>40</v>
      </c>
      <c r="J7022" s="66">
        <v>40</v>
      </c>
      <c r="K7022" s="66">
        <f t="shared" si="4860"/>
        <v>0</v>
      </c>
      <c r="L7022" s="66" t="s">
        <v>0</v>
      </c>
      <c r="M7022" s="66" t="s">
        <v>0</v>
      </c>
      <c r="N7022" s="66" t="s">
        <v>0</v>
      </c>
      <c r="O7022" s="66" t="s">
        <v>0</v>
      </c>
      <c r="P7022" s="66" t="s">
        <v>0</v>
      </c>
      <c r="Q7022" s="66">
        <v>0</v>
      </c>
      <c r="R7022" s="66"/>
      <c r="S7022" s="66"/>
      <c r="T7022" s="66"/>
      <c r="U7022" s="66"/>
      <c r="V7022" s="66"/>
      <c r="W7022" s="66"/>
      <c r="X7022" s="66"/>
      <c r="Y7022" s="208">
        <v>0</v>
      </c>
    </row>
    <row r="7023" spans="1:25" ht="41.4" thickBot="1">
      <c r="A7023" s="252" t="s">
        <v>0</v>
      </c>
      <c r="B7023" s="252" t="s">
        <v>0</v>
      </c>
      <c r="C7023" s="252" t="s">
        <v>0</v>
      </c>
      <c r="D7023" s="252" t="s">
        <v>0</v>
      </c>
      <c r="E7023" s="252" t="s">
        <v>0</v>
      </c>
      <c r="F7023" s="252" t="s">
        <v>0</v>
      </c>
      <c r="G7023" s="258" t="s">
        <v>0</v>
      </c>
      <c r="H7023" s="24" t="s">
        <v>72</v>
      </c>
      <c r="I7023" s="1" t="s">
        <v>3093</v>
      </c>
      <c r="J7023" s="1" t="s">
        <v>3130</v>
      </c>
      <c r="K7023" s="1" t="s">
        <v>3</v>
      </c>
      <c r="L7023" s="1" t="s">
        <v>4</v>
      </c>
      <c r="M7023" s="1" t="s">
        <v>5</v>
      </c>
      <c r="N7023" s="1" t="s">
        <v>6</v>
      </c>
      <c r="O7023" s="1" t="s">
        <v>7</v>
      </c>
      <c r="P7023" s="1" t="s">
        <v>8</v>
      </c>
      <c r="Q7023" s="1" t="s">
        <v>3344</v>
      </c>
      <c r="R7023" s="1" t="s">
        <v>3427</v>
      </c>
      <c r="S7023" s="1" t="s">
        <v>3447</v>
      </c>
      <c r="T7023" s="1" t="s">
        <v>3448</v>
      </c>
      <c r="U7023" s="1" t="s">
        <v>3452</v>
      </c>
      <c r="V7023" s="1" t="s">
        <v>3449</v>
      </c>
      <c r="W7023" s="1" t="s">
        <v>3450</v>
      </c>
      <c r="X7023" s="1" t="s">
        <v>3451</v>
      </c>
      <c r="Y7023" s="216" t="s">
        <v>3385</v>
      </c>
    </row>
    <row r="7024" spans="1:25">
      <c r="A7024" s="253"/>
      <c r="B7024" s="253"/>
      <c r="C7024" s="253"/>
      <c r="D7024" s="253"/>
      <c r="E7024" s="253"/>
      <c r="F7024" s="253"/>
      <c r="G7024" s="259"/>
      <c r="H7024" s="33" t="s">
        <v>0</v>
      </c>
      <c r="I7024" s="45">
        <v>1</v>
      </c>
      <c r="J7024" s="45">
        <v>3</v>
      </c>
      <c r="K7024" s="45" t="s">
        <v>9</v>
      </c>
      <c r="L7024" s="45">
        <v>5</v>
      </c>
      <c r="M7024" s="45">
        <v>6</v>
      </c>
      <c r="N7024" s="45">
        <v>7</v>
      </c>
      <c r="O7024" s="45">
        <v>8</v>
      </c>
      <c r="P7024" s="45">
        <v>9</v>
      </c>
      <c r="Q7024" s="45">
        <v>1</v>
      </c>
      <c r="R7024" s="45">
        <v>2</v>
      </c>
      <c r="S7024" s="45">
        <v>3</v>
      </c>
      <c r="T7024" s="45" t="s">
        <v>3453</v>
      </c>
      <c r="U7024" s="45">
        <v>5</v>
      </c>
      <c r="V7024" s="45">
        <v>6</v>
      </c>
      <c r="W7024" s="45">
        <v>7</v>
      </c>
      <c r="X7024" s="45" t="s">
        <v>3454</v>
      </c>
      <c r="Y7024" s="276">
        <v>9</v>
      </c>
    </row>
    <row r="7025" spans="1:25">
      <c r="A7025" s="253"/>
      <c r="B7025" s="253"/>
      <c r="C7025" s="253"/>
      <c r="D7025" s="253"/>
      <c r="E7025" s="253"/>
      <c r="F7025" s="253"/>
      <c r="G7025" s="259"/>
      <c r="H7025" s="34" t="s">
        <v>116</v>
      </c>
      <c r="I7025" s="35">
        <f t="shared" si="4858"/>
        <v>1174400</v>
      </c>
      <c r="J7025" s="35">
        <f t="shared" ref="J7025:P7025" si="4882">SUM(J7021)</f>
        <v>1174400</v>
      </c>
      <c r="K7025" s="35">
        <f t="shared" si="4860"/>
        <v>0</v>
      </c>
      <c r="L7025" s="35">
        <f t="shared" si="4882"/>
        <v>0</v>
      </c>
      <c r="M7025" s="35">
        <f t="shared" si="4882"/>
        <v>0</v>
      </c>
      <c r="N7025" s="35">
        <f t="shared" si="4882"/>
        <v>0</v>
      </c>
      <c r="O7025" s="35">
        <f t="shared" si="4882"/>
        <v>0</v>
      </c>
      <c r="P7025" s="35">
        <f t="shared" si="4882"/>
        <v>0</v>
      </c>
      <c r="Q7025" s="35">
        <f>SUM(Q7021)</f>
        <v>1372949</v>
      </c>
      <c r="R7025" s="35">
        <f>SUM(R7021)</f>
        <v>1362949</v>
      </c>
      <c r="S7025" s="35">
        <f>SUM(S7021)</f>
        <v>1029530</v>
      </c>
      <c r="T7025" s="35">
        <f t="shared" ref="T7025:X7025" si="4883">SUM(T7021)</f>
        <v>332819</v>
      </c>
      <c r="U7025" s="35">
        <f t="shared" si="4883"/>
        <v>111918</v>
      </c>
      <c r="V7025" s="35">
        <f t="shared" si="4883"/>
        <v>111226</v>
      </c>
      <c r="W7025" s="35">
        <f t="shared" si="4883"/>
        <v>109675</v>
      </c>
      <c r="X7025" s="35">
        <f t="shared" si="4883"/>
        <v>1362349</v>
      </c>
      <c r="Y7025" s="218">
        <f t="shared" ref="Y7025:Y7026" si="4884">IF(R7025=0,0,(X7025/R7025)*100)</f>
        <v>99.955977809881375</v>
      </c>
    </row>
    <row r="7026" spans="1:25">
      <c r="A7026" s="253"/>
      <c r="B7026" s="253"/>
      <c r="C7026" s="253"/>
      <c r="D7026" s="253"/>
      <c r="E7026" s="253"/>
      <c r="F7026" s="253"/>
      <c r="G7026" s="259"/>
      <c r="H7026" s="36" t="s">
        <v>69</v>
      </c>
      <c r="I7026" s="35">
        <f t="shared" si="4858"/>
        <v>1174400</v>
      </c>
      <c r="J7026" s="35">
        <f t="shared" ref="J7026:P7026" si="4885">SUM(J7025)</f>
        <v>1174400</v>
      </c>
      <c r="K7026" s="35">
        <f t="shared" si="4860"/>
        <v>0</v>
      </c>
      <c r="L7026" s="35">
        <f t="shared" si="4885"/>
        <v>0</v>
      </c>
      <c r="M7026" s="35">
        <f t="shared" si="4885"/>
        <v>0</v>
      </c>
      <c r="N7026" s="35">
        <f t="shared" si="4885"/>
        <v>0</v>
      </c>
      <c r="O7026" s="35">
        <f t="shared" si="4885"/>
        <v>0</v>
      </c>
      <c r="P7026" s="35">
        <f t="shared" si="4885"/>
        <v>0</v>
      </c>
      <c r="Q7026" s="35">
        <f>SUM(Q7025)</f>
        <v>1372949</v>
      </c>
      <c r="R7026" s="35">
        <f>SUM(R7025)</f>
        <v>1362949</v>
      </c>
      <c r="S7026" s="35">
        <f>SUM(S7025)</f>
        <v>1029530</v>
      </c>
      <c r="T7026" s="35">
        <f t="shared" ref="T7026:X7026" si="4886">SUM(T7025)</f>
        <v>332819</v>
      </c>
      <c r="U7026" s="35">
        <f t="shared" si="4886"/>
        <v>111918</v>
      </c>
      <c r="V7026" s="35">
        <f t="shared" si="4886"/>
        <v>111226</v>
      </c>
      <c r="W7026" s="35">
        <f t="shared" si="4886"/>
        <v>109675</v>
      </c>
      <c r="X7026" s="35">
        <f t="shared" si="4886"/>
        <v>1362349</v>
      </c>
      <c r="Y7026" s="218">
        <f t="shared" si="4884"/>
        <v>99.955977809881375</v>
      </c>
    </row>
    <row r="7027" spans="1:25">
      <c r="A7027" s="254"/>
      <c r="B7027" s="254"/>
      <c r="C7027" s="254"/>
      <c r="D7027" s="254"/>
      <c r="E7027" s="254"/>
      <c r="F7027" s="254"/>
      <c r="G7027" s="260"/>
    </row>
    <row r="7028" spans="1:25">
      <c r="A7028" s="32" t="s">
        <v>0</v>
      </c>
      <c r="B7028" s="32" t="s">
        <v>0</v>
      </c>
      <c r="C7028" s="32" t="s">
        <v>0</v>
      </c>
      <c r="D7028" s="32" t="s">
        <v>0</v>
      </c>
      <c r="E7028" s="32" t="s">
        <v>0</v>
      </c>
      <c r="F7028" s="32" t="s">
        <v>0</v>
      </c>
      <c r="G7028" s="154" t="s">
        <v>0</v>
      </c>
      <c r="H7028" s="37" t="s">
        <v>0</v>
      </c>
      <c r="I7028" s="37"/>
      <c r="J7028" s="37"/>
      <c r="K7028" s="37"/>
      <c r="L7028" s="37" t="s">
        <v>0</v>
      </c>
      <c r="M7028" s="37" t="s">
        <v>0</v>
      </c>
      <c r="N7028" s="37" t="s">
        <v>0</v>
      </c>
      <c r="O7028" s="37" t="s">
        <v>0</v>
      </c>
      <c r="P7028" s="37" t="s">
        <v>0</v>
      </c>
      <c r="Q7028" s="37"/>
      <c r="R7028" s="37"/>
      <c r="S7028" s="37"/>
      <c r="T7028" s="37" t="s">
        <v>0</v>
      </c>
      <c r="U7028" s="37" t="s">
        <v>0</v>
      </c>
      <c r="V7028" s="37" t="s">
        <v>0</v>
      </c>
      <c r="W7028" s="37" t="s">
        <v>0</v>
      </c>
      <c r="X7028" s="37" t="s">
        <v>0</v>
      </c>
      <c r="Y7028" s="219"/>
    </row>
    <row r="7029" spans="1:25">
      <c r="A7029" s="32" t="s">
        <v>0</v>
      </c>
      <c r="B7029" s="32" t="s">
        <v>0</v>
      </c>
      <c r="C7029" s="32" t="s">
        <v>0</v>
      </c>
      <c r="D7029" s="32" t="s">
        <v>0</v>
      </c>
      <c r="E7029" s="32" t="s">
        <v>0</v>
      </c>
      <c r="F7029" s="32" t="s">
        <v>0</v>
      </c>
      <c r="G7029" s="154" t="s">
        <v>0</v>
      </c>
      <c r="H7029" s="30" t="s">
        <v>2302</v>
      </c>
      <c r="I7029" s="31">
        <f t="shared" si="4858"/>
        <v>1174400</v>
      </c>
      <c r="J7029" s="31">
        <f t="shared" ref="J7029:P7029" si="4887">SUM(J7021)</f>
        <v>1174400</v>
      </c>
      <c r="K7029" s="31">
        <f t="shared" si="4860"/>
        <v>0</v>
      </c>
      <c r="L7029" s="31">
        <f t="shared" si="4887"/>
        <v>0</v>
      </c>
      <c r="M7029" s="31">
        <f t="shared" si="4887"/>
        <v>0</v>
      </c>
      <c r="N7029" s="31">
        <f t="shared" si="4887"/>
        <v>0</v>
      </c>
      <c r="O7029" s="31">
        <f t="shared" si="4887"/>
        <v>0</v>
      </c>
      <c r="P7029" s="31">
        <f t="shared" si="4887"/>
        <v>0</v>
      </c>
      <c r="Q7029" s="31">
        <f>SUM(Q7021)</f>
        <v>1372949</v>
      </c>
      <c r="R7029" s="31">
        <f>SUM(R7021)</f>
        <v>1362949</v>
      </c>
      <c r="S7029" s="31">
        <f>SUM(S7021)</f>
        <v>1029530</v>
      </c>
      <c r="T7029" s="31">
        <f t="shared" ref="T7029:X7029" si="4888">SUM(T7021)</f>
        <v>332819</v>
      </c>
      <c r="U7029" s="31">
        <f t="shared" si="4888"/>
        <v>111918</v>
      </c>
      <c r="V7029" s="31">
        <f t="shared" si="4888"/>
        <v>111226</v>
      </c>
      <c r="W7029" s="31">
        <f t="shared" si="4888"/>
        <v>109675</v>
      </c>
      <c r="X7029" s="31">
        <f t="shared" si="4888"/>
        <v>1362349</v>
      </c>
      <c r="Y7029" s="220">
        <f>IF(R7029=0,0,(X7029/R7029)*100)</f>
        <v>99.955977809881375</v>
      </c>
    </row>
    <row r="7030" spans="1:25">
      <c r="A7030" s="32" t="s">
        <v>0</v>
      </c>
      <c r="B7030" s="32" t="s">
        <v>0</v>
      </c>
      <c r="C7030" s="32" t="s">
        <v>0</v>
      </c>
      <c r="D7030" s="32" t="s">
        <v>0</v>
      </c>
      <c r="E7030" s="32" t="s">
        <v>0</v>
      </c>
      <c r="F7030" s="32" t="s">
        <v>0</v>
      </c>
      <c r="G7030" s="154" t="s">
        <v>0</v>
      </c>
      <c r="H7030" s="21" t="s">
        <v>170</v>
      </c>
      <c r="I7030" s="66">
        <f t="shared" si="4858"/>
        <v>40</v>
      </c>
      <c r="J7030" s="66">
        <f t="shared" ref="J7030:P7030" si="4889">J7022</f>
        <v>40</v>
      </c>
      <c r="K7030" s="66">
        <f t="shared" si="4860"/>
        <v>0</v>
      </c>
      <c r="L7030" s="66" t="str">
        <f t="shared" si="4889"/>
        <v/>
      </c>
      <c r="M7030" s="66" t="str">
        <f t="shared" si="4889"/>
        <v/>
      </c>
      <c r="N7030" s="66" t="str">
        <f t="shared" si="4889"/>
        <v/>
      </c>
      <c r="O7030" s="66" t="str">
        <f t="shared" si="4889"/>
        <v/>
      </c>
      <c r="P7030" s="66" t="str">
        <f t="shared" si="4889"/>
        <v/>
      </c>
      <c r="Q7030" s="66">
        <f>Q7022</f>
        <v>0</v>
      </c>
      <c r="R7030" s="66">
        <f>R7022</f>
        <v>0</v>
      </c>
      <c r="S7030" s="66">
        <f>S7022</f>
        <v>0</v>
      </c>
      <c r="T7030" s="66">
        <f t="shared" ref="T7030:X7030" si="4890">T7022</f>
        <v>0</v>
      </c>
      <c r="U7030" s="66">
        <f t="shared" si="4890"/>
        <v>0</v>
      </c>
      <c r="V7030" s="66">
        <f t="shared" si="4890"/>
        <v>0</v>
      </c>
      <c r="W7030" s="66">
        <f t="shared" si="4890"/>
        <v>0</v>
      </c>
      <c r="X7030" s="66">
        <f t="shared" si="4890"/>
        <v>0</v>
      </c>
      <c r="Y7030" s="208">
        <v>0</v>
      </c>
    </row>
    <row r="7031" spans="1:25">
      <c r="A7031" s="32" t="s">
        <v>0</v>
      </c>
      <c r="B7031" s="32" t="s">
        <v>0</v>
      </c>
      <c r="C7031" s="32" t="s">
        <v>0</v>
      </c>
      <c r="D7031" s="32" t="s">
        <v>0</v>
      </c>
      <c r="E7031" s="32" t="s">
        <v>0</v>
      </c>
      <c r="F7031" s="32" t="s">
        <v>0</v>
      </c>
      <c r="G7031" s="154" t="s">
        <v>0</v>
      </c>
      <c r="H7031" s="38" t="s">
        <v>0</v>
      </c>
      <c r="I7031" s="39"/>
      <c r="J7031" s="39"/>
      <c r="K7031" s="39"/>
      <c r="L7031" s="39" t="s">
        <v>0</v>
      </c>
      <c r="M7031" s="39" t="s">
        <v>0</v>
      </c>
      <c r="N7031" s="39" t="s">
        <v>0</v>
      </c>
      <c r="O7031" s="39" t="s">
        <v>0</v>
      </c>
      <c r="P7031" s="39" t="s">
        <v>0</v>
      </c>
      <c r="Q7031" s="39"/>
      <c r="R7031" s="39"/>
      <c r="S7031" s="39"/>
      <c r="T7031" s="39" t="s">
        <v>0</v>
      </c>
      <c r="U7031" s="39" t="s">
        <v>0</v>
      </c>
      <c r="V7031" s="39" t="s">
        <v>0</v>
      </c>
      <c r="W7031" s="39" t="s">
        <v>0</v>
      </c>
      <c r="X7031" s="39" t="s">
        <v>0</v>
      </c>
      <c r="Y7031" s="221"/>
    </row>
    <row r="7032" spans="1:25" ht="15" thickBot="1">
      <c r="A7032" s="20" t="s">
        <v>2210</v>
      </c>
      <c r="B7032" s="20" t="s">
        <v>2303</v>
      </c>
      <c r="C7032" s="23" t="s">
        <v>0</v>
      </c>
      <c r="D7032" s="23" t="s">
        <v>0</v>
      </c>
      <c r="E7032" s="21" t="s">
        <v>0</v>
      </c>
      <c r="F7032" s="21" t="s">
        <v>0</v>
      </c>
      <c r="G7032" s="150" t="s">
        <v>0</v>
      </c>
      <c r="H7032" s="21" t="s">
        <v>0</v>
      </c>
      <c r="I7032" s="22"/>
      <c r="J7032" s="22"/>
      <c r="K7032" s="22"/>
      <c r="L7032" s="22" t="s">
        <v>0</v>
      </c>
      <c r="M7032" s="22" t="s">
        <v>0</v>
      </c>
      <c r="N7032" s="22" t="s">
        <v>0</v>
      </c>
      <c r="O7032" s="22" t="s">
        <v>0</v>
      </c>
      <c r="P7032" s="22" t="s">
        <v>0</v>
      </c>
      <c r="Q7032" s="22"/>
      <c r="R7032" s="22"/>
      <c r="S7032" s="22"/>
      <c r="T7032" s="22" t="s">
        <v>0</v>
      </c>
      <c r="U7032" s="22" t="s">
        <v>0</v>
      </c>
      <c r="V7032" s="22" t="s">
        <v>0</v>
      </c>
      <c r="W7032" s="22" t="s">
        <v>0</v>
      </c>
      <c r="X7032" s="22" t="s">
        <v>0</v>
      </c>
      <c r="Y7032" s="209"/>
    </row>
    <row r="7033" spans="1:25" ht="41.4" thickBot="1">
      <c r="A7033" s="24" t="s">
        <v>123</v>
      </c>
      <c r="B7033" s="24" t="s">
        <v>124</v>
      </c>
      <c r="C7033" s="24" t="s">
        <v>125</v>
      </c>
      <c r="D7033" s="25" t="s">
        <v>0</v>
      </c>
      <c r="E7033" s="24" t="s">
        <v>126</v>
      </c>
      <c r="F7033" s="24" t="s">
        <v>127</v>
      </c>
      <c r="G7033" s="151" t="s">
        <v>128</v>
      </c>
      <c r="H7033" s="24" t="s">
        <v>1</v>
      </c>
      <c r="I7033" s="1" t="s">
        <v>3093</v>
      </c>
      <c r="J7033" s="1" t="s">
        <v>3130</v>
      </c>
      <c r="K7033" s="1" t="s">
        <v>3</v>
      </c>
      <c r="L7033" s="1" t="s">
        <v>4</v>
      </c>
      <c r="M7033" s="1" t="s">
        <v>5</v>
      </c>
      <c r="N7033" s="1" t="s">
        <v>6</v>
      </c>
      <c r="O7033" s="1" t="s">
        <v>7</v>
      </c>
      <c r="P7033" s="1" t="s">
        <v>8</v>
      </c>
      <c r="Q7033" s="1" t="s">
        <v>3344</v>
      </c>
      <c r="R7033" s="1" t="s">
        <v>3427</v>
      </c>
      <c r="S7033" s="1" t="s">
        <v>3447</v>
      </c>
      <c r="T7033" s="1" t="s">
        <v>3448</v>
      </c>
      <c r="U7033" s="1" t="s">
        <v>3452</v>
      </c>
      <c r="V7033" s="1" t="s">
        <v>3449</v>
      </c>
      <c r="W7033" s="1" t="s">
        <v>3450</v>
      </c>
      <c r="X7033" s="1" t="s">
        <v>3451</v>
      </c>
      <c r="Y7033" s="216" t="s">
        <v>3385</v>
      </c>
    </row>
    <row r="7034" spans="1:25">
      <c r="A7034" s="26" t="s">
        <v>0</v>
      </c>
      <c r="B7034" s="26" t="s">
        <v>0</v>
      </c>
      <c r="C7034" s="26" t="s">
        <v>0</v>
      </c>
      <c r="D7034" s="27" t="s">
        <v>0</v>
      </c>
      <c r="E7034" s="27" t="s">
        <v>0</v>
      </c>
      <c r="F7034" s="28" t="s">
        <v>0</v>
      </c>
      <c r="G7034" s="152" t="s">
        <v>0</v>
      </c>
      <c r="H7034" s="29" t="s">
        <v>0</v>
      </c>
      <c r="I7034" s="45">
        <v>1</v>
      </c>
      <c r="J7034" s="45">
        <v>3</v>
      </c>
      <c r="K7034" s="45" t="s">
        <v>9</v>
      </c>
      <c r="L7034" s="45">
        <v>5</v>
      </c>
      <c r="M7034" s="45">
        <v>6</v>
      </c>
      <c r="N7034" s="45">
        <v>7</v>
      </c>
      <c r="O7034" s="45">
        <v>8</v>
      </c>
      <c r="P7034" s="45">
        <v>9</v>
      </c>
      <c r="Q7034" s="45">
        <v>1</v>
      </c>
      <c r="R7034" s="45">
        <v>2</v>
      </c>
      <c r="S7034" s="45">
        <v>3</v>
      </c>
      <c r="T7034" s="45" t="s">
        <v>3453</v>
      </c>
      <c r="U7034" s="45">
        <v>5</v>
      </c>
      <c r="V7034" s="45">
        <v>6</v>
      </c>
      <c r="W7034" s="45">
        <v>7</v>
      </c>
      <c r="X7034" s="45" t="s">
        <v>3454</v>
      </c>
      <c r="Y7034" s="276">
        <v>9</v>
      </c>
    </row>
    <row r="7035" spans="1:25" s="113" customFormat="1">
      <c r="A7035" s="133" t="s">
        <v>2210</v>
      </c>
      <c r="B7035" s="133" t="s">
        <v>2303</v>
      </c>
      <c r="C7035" s="109" t="s">
        <v>130</v>
      </c>
      <c r="D7035" s="109" t="s">
        <v>2304</v>
      </c>
      <c r="E7035" s="98" t="s">
        <v>0</v>
      </c>
      <c r="F7035" s="98" t="s">
        <v>0</v>
      </c>
      <c r="G7035" s="153" t="s">
        <v>0</v>
      </c>
      <c r="H7035" s="98" t="s">
        <v>2305</v>
      </c>
      <c r="I7035" s="110"/>
      <c r="J7035" s="110"/>
      <c r="K7035" s="110"/>
      <c r="L7035" s="110" t="s">
        <v>0</v>
      </c>
      <c r="M7035" s="110" t="s">
        <v>0</v>
      </c>
      <c r="N7035" s="110" t="s">
        <v>0</v>
      </c>
      <c r="O7035" s="110" t="s">
        <v>0</v>
      </c>
      <c r="P7035" s="110" t="s">
        <v>0</v>
      </c>
      <c r="Q7035" s="110"/>
      <c r="R7035" s="110"/>
      <c r="S7035" s="110"/>
      <c r="T7035" s="110" t="s">
        <v>0</v>
      </c>
      <c r="U7035" s="110" t="s">
        <v>0</v>
      </c>
      <c r="V7035" s="110" t="s">
        <v>0</v>
      </c>
      <c r="W7035" s="110" t="s">
        <v>0</v>
      </c>
      <c r="X7035" s="110" t="s">
        <v>0</v>
      </c>
      <c r="Y7035" s="217"/>
    </row>
    <row r="7036" spans="1:25" ht="20.399999999999999">
      <c r="A7036" s="20" t="s">
        <v>0</v>
      </c>
      <c r="B7036" s="20" t="s">
        <v>0</v>
      </c>
      <c r="C7036" s="20" t="s">
        <v>0</v>
      </c>
      <c r="D7036" s="21" t="s">
        <v>0</v>
      </c>
      <c r="E7036" s="21" t="s">
        <v>0</v>
      </c>
      <c r="F7036" s="21" t="s">
        <v>0</v>
      </c>
      <c r="G7036" s="150" t="s">
        <v>0</v>
      </c>
      <c r="H7036" s="30" t="s">
        <v>33</v>
      </c>
      <c r="I7036" s="31">
        <f t="shared" si="4858"/>
        <v>1957821</v>
      </c>
      <c r="J7036" s="31">
        <f t="shared" ref="J7036:P7036" si="4891">SUM(J7037,J7045,J7047)</f>
        <v>1957821</v>
      </c>
      <c r="K7036" s="31">
        <f t="shared" si="4860"/>
        <v>0</v>
      </c>
      <c r="L7036" s="31">
        <f t="shared" si="4891"/>
        <v>0</v>
      </c>
      <c r="M7036" s="31">
        <f t="shared" si="4891"/>
        <v>0</v>
      </c>
      <c r="N7036" s="31">
        <f t="shared" si="4891"/>
        <v>0</v>
      </c>
      <c r="O7036" s="31">
        <f t="shared" si="4891"/>
        <v>0</v>
      </c>
      <c r="P7036" s="31">
        <f t="shared" si="4891"/>
        <v>0</v>
      </c>
      <c r="Q7036" s="31">
        <f>SUM(Q7037,Q7045,Q7047)</f>
        <v>2238581</v>
      </c>
      <c r="R7036" s="31">
        <f>SUM(R7037,R7045,R7047)</f>
        <v>2238581</v>
      </c>
      <c r="S7036" s="31">
        <f>SUM(S7037,S7045,S7047)</f>
        <v>1727588</v>
      </c>
      <c r="T7036" s="31">
        <f t="shared" ref="T7036:X7036" si="4892">SUM(T7037,T7045,T7047)</f>
        <v>510993</v>
      </c>
      <c r="U7036" s="31">
        <f t="shared" si="4892"/>
        <v>175302</v>
      </c>
      <c r="V7036" s="31">
        <f t="shared" si="4892"/>
        <v>180154</v>
      </c>
      <c r="W7036" s="31">
        <f t="shared" si="4892"/>
        <v>155537</v>
      </c>
      <c r="X7036" s="31">
        <f t="shared" si="4892"/>
        <v>2238581</v>
      </c>
      <c r="Y7036" s="220">
        <f t="shared" ref="Y7036:Y7068" si="4893">IF(R7036=0,0,(X7036/R7036)*100)</f>
        <v>100</v>
      </c>
    </row>
    <row r="7037" spans="1:25">
      <c r="A7037" s="23" t="s">
        <v>2210</v>
      </c>
      <c r="B7037" s="23" t="s">
        <v>2303</v>
      </c>
      <c r="C7037" s="23" t="s">
        <v>130</v>
      </c>
      <c r="D7037" s="23" t="s">
        <v>2304</v>
      </c>
      <c r="E7037" s="21" t="s">
        <v>132</v>
      </c>
      <c r="F7037" s="21" t="s">
        <v>0</v>
      </c>
      <c r="G7037" s="150" t="s">
        <v>0</v>
      </c>
      <c r="H7037" s="21" t="s">
        <v>11</v>
      </c>
      <c r="I7037" s="66">
        <f t="shared" si="4858"/>
        <v>1543096</v>
      </c>
      <c r="J7037" s="66">
        <f t="shared" ref="J7037:P7037" si="4894">SUM(J7038,J7039)</f>
        <v>1543096</v>
      </c>
      <c r="K7037" s="66">
        <f t="shared" si="4860"/>
        <v>0</v>
      </c>
      <c r="L7037" s="66">
        <f t="shared" si="4894"/>
        <v>0</v>
      </c>
      <c r="M7037" s="66">
        <f t="shared" si="4894"/>
        <v>0</v>
      </c>
      <c r="N7037" s="66">
        <f t="shared" si="4894"/>
        <v>0</v>
      </c>
      <c r="O7037" s="66">
        <f t="shared" si="4894"/>
        <v>0</v>
      </c>
      <c r="P7037" s="66">
        <f t="shared" si="4894"/>
        <v>0</v>
      </c>
      <c r="Q7037" s="66">
        <f>SUM(Q7038,Q7039)</f>
        <v>1772589</v>
      </c>
      <c r="R7037" s="66">
        <f>SUM(R7038,R7039)</f>
        <v>1772589</v>
      </c>
      <c r="S7037" s="66">
        <f>SUM(S7038,S7039)</f>
        <v>1340670</v>
      </c>
      <c r="T7037" s="66">
        <f t="shared" ref="T7037:X7037" si="4895">SUM(T7038,T7039)</f>
        <v>431919</v>
      </c>
      <c r="U7037" s="66">
        <f t="shared" si="4895"/>
        <v>144302</v>
      </c>
      <c r="V7037" s="66">
        <f t="shared" si="4895"/>
        <v>151114</v>
      </c>
      <c r="W7037" s="66">
        <f t="shared" si="4895"/>
        <v>136503</v>
      </c>
      <c r="X7037" s="66">
        <f t="shared" si="4895"/>
        <v>1772589</v>
      </c>
      <c r="Y7037" s="208">
        <f t="shared" si="4893"/>
        <v>100</v>
      </c>
    </row>
    <row r="7038" spans="1:25">
      <c r="A7038" s="23" t="s">
        <v>2210</v>
      </c>
      <c r="B7038" s="23" t="s">
        <v>2303</v>
      </c>
      <c r="C7038" s="23" t="s">
        <v>130</v>
      </c>
      <c r="D7038" s="23" t="s">
        <v>2304</v>
      </c>
      <c r="E7038" s="22">
        <v>6111</v>
      </c>
      <c r="F7038" s="23"/>
      <c r="G7038" s="128">
        <v>107</v>
      </c>
      <c r="H7038" s="32" t="s">
        <v>12</v>
      </c>
      <c r="I7038" s="44">
        <f t="shared" si="4858"/>
        <v>1307160</v>
      </c>
      <c r="J7038" s="44">
        <v>1307160</v>
      </c>
      <c r="K7038" s="44">
        <f t="shared" si="4860"/>
        <v>0</v>
      </c>
      <c r="L7038" s="44">
        <v>0</v>
      </c>
      <c r="M7038" s="44">
        <v>0</v>
      </c>
      <c r="N7038" s="44">
        <v>0</v>
      </c>
      <c r="O7038" s="44">
        <v>0</v>
      </c>
      <c r="P7038" s="44">
        <v>0</v>
      </c>
      <c r="Q7038" s="44">
        <v>1497241</v>
      </c>
      <c r="R7038" s="44">
        <v>1497241</v>
      </c>
      <c r="S7038" s="44">
        <v>1087738</v>
      </c>
      <c r="T7038" s="44">
        <f t="shared" ref="T7038:T7067" si="4896">U7038+V7038+W7038</f>
        <v>409503</v>
      </c>
      <c r="U7038" s="44">
        <v>136500</v>
      </c>
      <c r="V7038" s="44">
        <v>136500</v>
      </c>
      <c r="W7038" s="44">
        <v>136503</v>
      </c>
      <c r="X7038" s="44">
        <f t="shared" ref="X7038:X7067" si="4897">S7038+T7038</f>
        <v>1497241</v>
      </c>
      <c r="Y7038" s="209">
        <f t="shared" si="4893"/>
        <v>100</v>
      </c>
    </row>
    <row r="7039" spans="1:25">
      <c r="A7039" s="20" t="s">
        <v>2210</v>
      </c>
      <c r="B7039" s="20" t="s">
        <v>2303</v>
      </c>
      <c r="C7039" s="20" t="s">
        <v>130</v>
      </c>
      <c r="D7039" s="20" t="s">
        <v>2304</v>
      </c>
      <c r="E7039" s="20" t="s">
        <v>134</v>
      </c>
      <c r="F7039" s="23" t="s">
        <v>0</v>
      </c>
      <c r="G7039" s="154" t="s">
        <v>0</v>
      </c>
      <c r="H7039" s="21" t="s">
        <v>13</v>
      </c>
      <c r="I7039" s="66">
        <f t="shared" si="4858"/>
        <v>235936</v>
      </c>
      <c r="J7039" s="66">
        <f t="shared" ref="J7039:P7039" si="4898">SUM(J7040:J7044)</f>
        <v>235936</v>
      </c>
      <c r="K7039" s="66">
        <f t="shared" si="4860"/>
        <v>0</v>
      </c>
      <c r="L7039" s="66">
        <f t="shared" si="4898"/>
        <v>0</v>
      </c>
      <c r="M7039" s="66">
        <f t="shared" si="4898"/>
        <v>0</v>
      </c>
      <c r="N7039" s="66">
        <f t="shared" si="4898"/>
        <v>0</v>
      </c>
      <c r="O7039" s="66">
        <f t="shared" si="4898"/>
        <v>0</v>
      </c>
      <c r="P7039" s="66">
        <f t="shared" si="4898"/>
        <v>0</v>
      </c>
      <c r="Q7039" s="66">
        <f>SUM(Q7040:Q7044)</f>
        <v>275348</v>
      </c>
      <c r="R7039" s="66">
        <f>SUM(R7040:R7044)</f>
        <v>275348</v>
      </c>
      <c r="S7039" s="66">
        <f>SUM(S7040:S7044)</f>
        <v>252932</v>
      </c>
      <c r="T7039" s="66">
        <f t="shared" ref="T7039:X7039" si="4899">SUM(T7040:T7044)</f>
        <v>22416</v>
      </c>
      <c r="U7039" s="66">
        <f t="shared" si="4899"/>
        <v>7802</v>
      </c>
      <c r="V7039" s="66">
        <f t="shared" si="4899"/>
        <v>14614</v>
      </c>
      <c r="W7039" s="66">
        <f t="shared" si="4899"/>
        <v>0</v>
      </c>
      <c r="X7039" s="66">
        <f t="shared" si="4899"/>
        <v>275348</v>
      </c>
      <c r="Y7039" s="208">
        <f t="shared" si="4893"/>
        <v>100</v>
      </c>
    </row>
    <row r="7040" spans="1:25">
      <c r="A7040" s="23" t="s">
        <v>2210</v>
      </c>
      <c r="B7040" s="23" t="s">
        <v>2303</v>
      </c>
      <c r="C7040" s="23" t="s">
        <v>130</v>
      </c>
      <c r="D7040" s="23" t="s">
        <v>2304</v>
      </c>
      <c r="E7040" s="22">
        <v>6112</v>
      </c>
      <c r="F7040" s="23" t="s">
        <v>2306</v>
      </c>
      <c r="G7040" s="128">
        <v>107</v>
      </c>
      <c r="H7040" s="32" t="s">
        <v>16</v>
      </c>
      <c r="I7040" s="44">
        <f t="shared" si="4858"/>
        <v>73500</v>
      </c>
      <c r="J7040" s="44">
        <v>73500</v>
      </c>
      <c r="K7040" s="44">
        <f t="shared" si="4860"/>
        <v>0</v>
      </c>
      <c r="L7040" s="44">
        <v>0</v>
      </c>
      <c r="M7040" s="44">
        <v>0</v>
      </c>
      <c r="N7040" s="44">
        <v>0</v>
      </c>
      <c r="O7040" s="44">
        <v>0</v>
      </c>
      <c r="P7040" s="44">
        <v>0</v>
      </c>
      <c r="Q7040" s="44">
        <v>78800</v>
      </c>
      <c r="R7040" s="44">
        <v>78800</v>
      </c>
      <c r="S7040" s="44">
        <v>63198</v>
      </c>
      <c r="T7040" s="44">
        <f t="shared" si="4896"/>
        <v>15602</v>
      </c>
      <c r="U7040" s="44">
        <v>7802</v>
      </c>
      <c r="V7040" s="44">
        <v>7800</v>
      </c>
      <c r="W7040" s="44">
        <v>0</v>
      </c>
      <c r="X7040" s="44">
        <f t="shared" si="4897"/>
        <v>78800</v>
      </c>
      <c r="Y7040" s="209">
        <f t="shared" si="4893"/>
        <v>100</v>
      </c>
    </row>
    <row r="7041" spans="1:25">
      <c r="A7041" s="23" t="s">
        <v>2210</v>
      </c>
      <c r="B7041" s="23" t="s">
        <v>2303</v>
      </c>
      <c r="C7041" s="23" t="s">
        <v>130</v>
      </c>
      <c r="D7041" s="23" t="s">
        <v>2304</v>
      </c>
      <c r="E7041" s="22">
        <v>6112</v>
      </c>
      <c r="F7041" s="23" t="s">
        <v>2307</v>
      </c>
      <c r="G7041" s="128">
        <v>107</v>
      </c>
      <c r="H7041" s="32" t="s">
        <v>19</v>
      </c>
      <c r="I7041" s="44">
        <f t="shared" si="4858"/>
        <v>122300</v>
      </c>
      <c r="J7041" s="44">
        <v>122300</v>
      </c>
      <c r="K7041" s="44">
        <f t="shared" si="4860"/>
        <v>0</v>
      </c>
      <c r="L7041" s="44">
        <v>0</v>
      </c>
      <c r="M7041" s="44">
        <v>0</v>
      </c>
      <c r="N7041" s="44">
        <v>0</v>
      </c>
      <c r="O7041" s="44">
        <v>0</v>
      </c>
      <c r="P7041" s="44">
        <v>0</v>
      </c>
      <c r="Q7041" s="44">
        <v>154300</v>
      </c>
      <c r="R7041" s="44">
        <v>154300</v>
      </c>
      <c r="S7041" s="44">
        <v>147486</v>
      </c>
      <c r="T7041" s="44">
        <f t="shared" si="4896"/>
        <v>6814</v>
      </c>
      <c r="U7041" s="44"/>
      <c r="V7041" s="44">
        <v>6814</v>
      </c>
      <c r="W7041" s="44">
        <v>0</v>
      </c>
      <c r="X7041" s="44">
        <f t="shared" si="4897"/>
        <v>154300</v>
      </c>
      <c r="Y7041" s="209">
        <f t="shared" si="4893"/>
        <v>100</v>
      </c>
    </row>
    <row r="7042" spans="1:25">
      <c r="A7042" s="23" t="s">
        <v>2210</v>
      </c>
      <c r="B7042" s="23" t="s">
        <v>2303</v>
      </c>
      <c r="C7042" s="23" t="s">
        <v>130</v>
      </c>
      <c r="D7042" s="23" t="s">
        <v>2304</v>
      </c>
      <c r="E7042" s="22">
        <v>6112</v>
      </c>
      <c r="F7042" s="23" t="s">
        <v>2308</v>
      </c>
      <c r="G7042" s="128">
        <v>107</v>
      </c>
      <c r="H7042" s="32" t="s">
        <v>17</v>
      </c>
      <c r="I7042" s="44">
        <f t="shared" si="4858"/>
        <v>30686</v>
      </c>
      <c r="J7042" s="44">
        <v>30686</v>
      </c>
      <c r="K7042" s="44">
        <f t="shared" si="4860"/>
        <v>0</v>
      </c>
      <c r="L7042" s="44">
        <v>0</v>
      </c>
      <c r="M7042" s="44">
        <v>0</v>
      </c>
      <c r="N7042" s="44">
        <v>0</v>
      </c>
      <c r="O7042" s="44">
        <v>0</v>
      </c>
      <c r="P7042" s="44">
        <v>0</v>
      </c>
      <c r="Q7042" s="44">
        <v>30798</v>
      </c>
      <c r="R7042" s="44">
        <v>30798</v>
      </c>
      <c r="S7042" s="44">
        <v>30798</v>
      </c>
      <c r="T7042" s="44">
        <f t="shared" si="4896"/>
        <v>0</v>
      </c>
      <c r="U7042" s="44">
        <v>0</v>
      </c>
      <c r="V7042" s="44">
        <v>0</v>
      </c>
      <c r="W7042" s="44">
        <v>0</v>
      </c>
      <c r="X7042" s="44">
        <f t="shared" si="4897"/>
        <v>30798</v>
      </c>
      <c r="Y7042" s="209">
        <f t="shared" si="4893"/>
        <v>100</v>
      </c>
    </row>
    <row r="7043" spans="1:25">
      <c r="A7043" s="23" t="s">
        <v>2210</v>
      </c>
      <c r="B7043" s="23" t="s">
        <v>2303</v>
      </c>
      <c r="C7043" s="23" t="s">
        <v>130</v>
      </c>
      <c r="D7043" s="23" t="s">
        <v>2304</v>
      </c>
      <c r="E7043" s="22">
        <v>6112</v>
      </c>
      <c r="F7043" s="23" t="s">
        <v>2309</v>
      </c>
      <c r="G7043" s="128">
        <v>107</v>
      </c>
      <c r="H7043" s="32" t="s">
        <v>15</v>
      </c>
      <c r="I7043" s="44">
        <f t="shared" si="4858"/>
        <v>0</v>
      </c>
      <c r="J7043" s="44">
        <v>0</v>
      </c>
      <c r="K7043" s="44">
        <f t="shared" si="4860"/>
        <v>0</v>
      </c>
      <c r="L7043" s="44">
        <v>0</v>
      </c>
      <c r="M7043" s="44">
        <v>0</v>
      </c>
      <c r="N7043" s="44">
        <v>0</v>
      </c>
      <c r="O7043" s="44">
        <v>0</v>
      </c>
      <c r="P7043" s="44">
        <v>0</v>
      </c>
      <c r="Q7043" s="44">
        <v>0</v>
      </c>
      <c r="R7043" s="44">
        <v>0</v>
      </c>
      <c r="S7043" s="44">
        <v>0</v>
      </c>
      <c r="T7043" s="44">
        <f t="shared" si="4896"/>
        <v>0</v>
      </c>
      <c r="U7043" s="44">
        <v>0</v>
      </c>
      <c r="V7043" s="44">
        <v>0</v>
      </c>
      <c r="W7043" s="44">
        <v>0</v>
      </c>
      <c r="X7043" s="44">
        <f t="shared" si="4897"/>
        <v>0</v>
      </c>
      <c r="Y7043" s="209">
        <f t="shared" si="4893"/>
        <v>0</v>
      </c>
    </row>
    <row r="7044" spans="1:25">
      <c r="A7044" s="23" t="s">
        <v>2210</v>
      </c>
      <c r="B7044" s="23" t="s">
        <v>2303</v>
      </c>
      <c r="C7044" s="23" t="s">
        <v>130</v>
      </c>
      <c r="D7044" s="23" t="s">
        <v>2304</v>
      </c>
      <c r="E7044" s="22">
        <v>6112</v>
      </c>
      <c r="F7044" s="23" t="s">
        <v>2310</v>
      </c>
      <c r="G7044" s="128">
        <v>107</v>
      </c>
      <c r="H7044" s="32" t="s">
        <v>18</v>
      </c>
      <c r="I7044" s="44">
        <f t="shared" si="4858"/>
        <v>9450</v>
      </c>
      <c r="J7044" s="44">
        <v>9450</v>
      </c>
      <c r="K7044" s="44">
        <f t="shared" si="4860"/>
        <v>0</v>
      </c>
      <c r="L7044" s="44">
        <v>0</v>
      </c>
      <c r="M7044" s="44">
        <v>0</v>
      </c>
      <c r="N7044" s="44">
        <v>0</v>
      </c>
      <c r="O7044" s="44">
        <v>0</v>
      </c>
      <c r="P7044" s="44">
        <v>0</v>
      </c>
      <c r="Q7044" s="44">
        <v>11450</v>
      </c>
      <c r="R7044" s="44">
        <v>11450</v>
      </c>
      <c r="S7044" s="44">
        <v>11450</v>
      </c>
      <c r="T7044" s="44">
        <f t="shared" si="4896"/>
        <v>0</v>
      </c>
      <c r="U7044" s="44">
        <v>0</v>
      </c>
      <c r="V7044" s="44">
        <v>0</v>
      </c>
      <c r="W7044" s="44">
        <v>0</v>
      </c>
      <c r="X7044" s="44">
        <f t="shared" si="4897"/>
        <v>11450</v>
      </c>
      <c r="Y7044" s="209">
        <f t="shared" si="4893"/>
        <v>100</v>
      </c>
    </row>
    <row r="7045" spans="1:25">
      <c r="A7045" s="23" t="s">
        <v>2210</v>
      </c>
      <c r="B7045" s="23" t="s">
        <v>2303</v>
      </c>
      <c r="C7045" s="23" t="s">
        <v>130</v>
      </c>
      <c r="D7045" s="23" t="s">
        <v>2304</v>
      </c>
      <c r="E7045" s="21" t="s">
        <v>139</v>
      </c>
      <c r="F7045" s="21" t="s">
        <v>0</v>
      </c>
      <c r="G7045" s="150" t="s">
        <v>0</v>
      </c>
      <c r="H7045" s="21" t="s">
        <v>21</v>
      </c>
      <c r="I7045" s="66">
        <f t="shared" si="4858"/>
        <v>137152</v>
      </c>
      <c r="J7045" s="66">
        <f t="shared" ref="J7045:X7045" si="4900">SUM(J7046)</f>
        <v>137152</v>
      </c>
      <c r="K7045" s="66">
        <f t="shared" si="4860"/>
        <v>0</v>
      </c>
      <c r="L7045" s="66">
        <f t="shared" si="4900"/>
        <v>0</v>
      </c>
      <c r="M7045" s="66">
        <f t="shared" si="4900"/>
        <v>0</v>
      </c>
      <c r="N7045" s="66">
        <f t="shared" si="4900"/>
        <v>0</v>
      </c>
      <c r="O7045" s="66">
        <f t="shared" si="4900"/>
        <v>0</v>
      </c>
      <c r="P7045" s="66">
        <f t="shared" si="4900"/>
        <v>0</v>
      </c>
      <c r="Q7045" s="66">
        <f t="shared" si="4900"/>
        <v>156386</v>
      </c>
      <c r="R7045" s="66">
        <f t="shared" si="4900"/>
        <v>156386</v>
      </c>
      <c r="S7045" s="66">
        <f t="shared" si="4900"/>
        <v>124838</v>
      </c>
      <c r="T7045" s="66">
        <f t="shared" si="4900"/>
        <v>31548</v>
      </c>
      <c r="U7045" s="66">
        <f t="shared" si="4900"/>
        <v>10516</v>
      </c>
      <c r="V7045" s="66">
        <f t="shared" si="4900"/>
        <v>10516</v>
      </c>
      <c r="W7045" s="66">
        <f t="shared" si="4900"/>
        <v>10516</v>
      </c>
      <c r="X7045" s="66">
        <f t="shared" si="4900"/>
        <v>156386</v>
      </c>
      <c r="Y7045" s="208">
        <f t="shared" si="4893"/>
        <v>100</v>
      </c>
    </row>
    <row r="7046" spans="1:25">
      <c r="A7046" s="23" t="s">
        <v>2210</v>
      </c>
      <c r="B7046" s="23" t="s">
        <v>2303</v>
      </c>
      <c r="C7046" s="23" t="s">
        <v>130</v>
      </c>
      <c r="D7046" s="23" t="s">
        <v>2304</v>
      </c>
      <c r="E7046" s="22">
        <v>6121</v>
      </c>
      <c r="F7046" s="23"/>
      <c r="G7046" s="128">
        <v>107</v>
      </c>
      <c r="H7046" s="32" t="s">
        <v>22</v>
      </c>
      <c r="I7046" s="44">
        <f t="shared" si="4858"/>
        <v>137152</v>
      </c>
      <c r="J7046" s="44">
        <v>137152</v>
      </c>
      <c r="K7046" s="44">
        <f t="shared" si="4860"/>
        <v>0</v>
      </c>
      <c r="L7046" s="44">
        <v>0</v>
      </c>
      <c r="M7046" s="44">
        <v>0</v>
      </c>
      <c r="N7046" s="44">
        <v>0</v>
      </c>
      <c r="O7046" s="44">
        <v>0</v>
      </c>
      <c r="P7046" s="44">
        <v>0</v>
      </c>
      <c r="Q7046" s="44">
        <v>156386</v>
      </c>
      <c r="R7046" s="44">
        <v>156386</v>
      </c>
      <c r="S7046" s="44">
        <v>124838</v>
      </c>
      <c r="T7046" s="44">
        <f t="shared" si="4896"/>
        <v>31548</v>
      </c>
      <c r="U7046" s="44">
        <v>10516</v>
      </c>
      <c r="V7046" s="44">
        <v>10516</v>
      </c>
      <c r="W7046" s="44">
        <v>10516</v>
      </c>
      <c r="X7046" s="44">
        <f t="shared" si="4897"/>
        <v>156386</v>
      </c>
      <c r="Y7046" s="209">
        <f t="shared" si="4893"/>
        <v>100</v>
      </c>
    </row>
    <row r="7047" spans="1:25">
      <c r="A7047" s="23" t="s">
        <v>2210</v>
      </c>
      <c r="B7047" s="23" t="s">
        <v>2303</v>
      </c>
      <c r="C7047" s="23" t="s">
        <v>130</v>
      </c>
      <c r="D7047" s="23" t="s">
        <v>2304</v>
      </c>
      <c r="E7047" s="21" t="s">
        <v>141</v>
      </c>
      <c r="F7047" s="21" t="s">
        <v>0</v>
      </c>
      <c r="G7047" s="150" t="s">
        <v>0</v>
      </c>
      <c r="H7047" s="21" t="s">
        <v>23</v>
      </c>
      <c r="I7047" s="66">
        <f t="shared" ref="I7047:I7110" si="4901">SUM(J7047,K7047,O7047,P7047)</f>
        <v>277573</v>
      </c>
      <c r="J7047" s="66">
        <f t="shared" ref="J7047:P7047" si="4902">SUM(J7048:J7056)</f>
        <v>277573</v>
      </c>
      <c r="K7047" s="66">
        <f t="shared" ref="K7047:K7110" si="4903">SUM(L7047,M7047,N7047)</f>
        <v>0</v>
      </c>
      <c r="L7047" s="66">
        <f t="shared" si="4902"/>
        <v>0</v>
      </c>
      <c r="M7047" s="66">
        <f t="shared" si="4902"/>
        <v>0</v>
      </c>
      <c r="N7047" s="66">
        <f t="shared" si="4902"/>
        <v>0</v>
      </c>
      <c r="O7047" s="66">
        <f t="shared" si="4902"/>
        <v>0</v>
      </c>
      <c r="P7047" s="66">
        <f t="shared" si="4902"/>
        <v>0</v>
      </c>
      <c r="Q7047" s="66">
        <f>SUM(Q7048:Q7056)</f>
        <v>309606</v>
      </c>
      <c r="R7047" s="66">
        <f>SUM(R7048:R7056)</f>
        <v>309606</v>
      </c>
      <c r="S7047" s="66">
        <f>SUM(S7048:S7056)</f>
        <v>262080</v>
      </c>
      <c r="T7047" s="66">
        <f t="shared" ref="T7047:X7047" si="4904">SUM(T7048:T7056)</f>
        <v>47526</v>
      </c>
      <c r="U7047" s="66">
        <f t="shared" si="4904"/>
        <v>20484</v>
      </c>
      <c r="V7047" s="66">
        <f t="shared" si="4904"/>
        <v>18524</v>
      </c>
      <c r="W7047" s="66">
        <f t="shared" si="4904"/>
        <v>8518</v>
      </c>
      <c r="X7047" s="66">
        <f t="shared" si="4904"/>
        <v>309606</v>
      </c>
      <c r="Y7047" s="208">
        <f t="shared" si="4893"/>
        <v>100</v>
      </c>
    </row>
    <row r="7048" spans="1:25">
      <c r="A7048" s="23" t="s">
        <v>2210</v>
      </c>
      <c r="B7048" s="23" t="s">
        <v>2303</v>
      </c>
      <c r="C7048" s="23" t="s">
        <v>130</v>
      </c>
      <c r="D7048" s="23" t="s">
        <v>2304</v>
      </c>
      <c r="E7048" s="22">
        <v>6131</v>
      </c>
      <c r="F7048" s="23"/>
      <c r="G7048" s="128">
        <v>107</v>
      </c>
      <c r="H7048" s="32" t="s">
        <v>24</v>
      </c>
      <c r="I7048" s="44">
        <f t="shared" si="4901"/>
        <v>100</v>
      </c>
      <c r="J7048" s="44">
        <v>100</v>
      </c>
      <c r="K7048" s="44">
        <f t="shared" si="4903"/>
        <v>0</v>
      </c>
      <c r="L7048" s="44">
        <v>0</v>
      </c>
      <c r="M7048" s="44">
        <v>0</v>
      </c>
      <c r="N7048" s="44">
        <v>0</v>
      </c>
      <c r="O7048" s="44">
        <v>0</v>
      </c>
      <c r="P7048" s="44">
        <v>0</v>
      </c>
      <c r="Q7048" s="44">
        <v>100</v>
      </c>
      <c r="R7048" s="44">
        <v>100</v>
      </c>
      <c r="S7048" s="44">
        <v>0</v>
      </c>
      <c r="T7048" s="44">
        <f t="shared" si="4896"/>
        <v>100</v>
      </c>
      <c r="U7048" s="44">
        <v>100</v>
      </c>
      <c r="V7048" s="44">
        <v>0</v>
      </c>
      <c r="W7048" s="44">
        <v>0</v>
      </c>
      <c r="X7048" s="44">
        <f t="shared" si="4897"/>
        <v>100</v>
      </c>
      <c r="Y7048" s="209">
        <f t="shared" si="4893"/>
        <v>100</v>
      </c>
    </row>
    <row r="7049" spans="1:25">
      <c r="A7049" s="23" t="s">
        <v>2210</v>
      </c>
      <c r="B7049" s="23" t="s">
        <v>2303</v>
      </c>
      <c r="C7049" s="23" t="s">
        <v>130</v>
      </c>
      <c r="D7049" s="23" t="s">
        <v>2304</v>
      </c>
      <c r="E7049" s="22">
        <v>6132</v>
      </c>
      <c r="F7049" s="23"/>
      <c r="G7049" s="128">
        <v>107</v>
      </c>
      <c r="H7049" s="32" t="s">
        <v>25</v>
      </c>
      <c r="I7049" s="44">
        <f t="shared" si="4901"/>
        <v>53000</v>
      </c>
      <c r="J7049" s="44">
        <v>53000</v>
      </c>
      <c r="K7049" s="44">
        <f t="shared" si="4903"/>
        <v>0</v>
      </c>
      <c r="L7049" s="44">
        <v>0</v>
      </c>
      <c r="M7049" s="44">
        <v>0</v>
      </c>
      <c r="N7049" s="44">
        <v>0</v>
      </c>
      <c r="O7049" s="44">
        <v>0</v>
      </c>
      <c r="P7049" s="44">
        <v>0</v>
      </c>
      <c r="Q7049" s="44">
        <v>84000</v>
      </c>
      <c r="R7049" s="44">
        <v>84000</v>
      </c>
      <c r="S7049" s="44">
        <v>76500</v>
      </c>
      <c r="T7049" s="44">
        <f t="shared" si="4896"/>
        <v>7500</v>
      </c>
      <c r="U7049" s="44">
        <v>2500</v>
      </c>
      <c r="V7049" s="44">
        <v>3000</v>
      </c>
      <c r="W7049" s="44">
        <v>2000</v>
      </c>
      <c r="X7049" s="44">
        <f t="shared" si="4897"/>
        <v>84000</v>
      </c>
      <c r="Y7049" s="209">
        <f t="shared" si="4893"/>
        <v>100</v>
      </c>
    </row>
    <row r="7050" spans="1:25">
      <c r="A7050" s="23" t="s">
        <v>2210</v>
      </c>
      <c r="B7050" s="23" t="s">
        <v>2303</v>
      </c>
      <c r="C7050" s="23" t="s">
        <v>130</v>
      </c>
      <c r="D7050" s="23" t="s">
        <v>2304</v>
      </c>
      <c r="E7050" s="22">
        <v>6133</v>
      </c>
      <c r="F7050" s="23"/>
      <c r="G7050" s="128">
        <v>107</v>
      </c>
      <c r="H7050" s="32" t="s">
        <v>26</v>
      </c>
      <c r="I7050" s="44">
        <f t="shared" si="4901"/>
        <v>21800</v>
      </c>
      <c r="J7050" s="44">
        <v>21800</v>
      </c>
      <c r="K7050" s="44">
        <f t="shared" si="4903"/>
        <v>0</v>
      </c>
      <c r="L7050" s="44">
        <v>0</v>
      </c>
      <c r="M7050" s="44">
        <v>0</v>
      </c>
      <c r="N7050" s="44">
        <v>0</v>
      </c>
      <c r="O7050" s="44">
        <v>0</v>
      </c>
      <c r="P7050" s="44">
        <v>0</v>
      </c>
      <c r="Q7050" s="44">
        <v>21800</v>
      </c>
      <c r="R7050" s="44">
        <v>21800</v>
      </c>
      <c r="S7050" s="44">
        <v>16500</v>
      </c>
      <c r="T7050" s="44">
        <f t="shared" si="4896"/>
        <v>5300</v>
      </c>
      <c r="U7050" s="44">
        <v>2300</v>
      </c>
      <c r="V7050" s="44">
        <v>1500</v>
      </c>
      <c r="W7050" s="44">
        <v>1500</v>
      </c>
      <c r="X7050" s="44">
        <f t="shared" si="4897"/>
        <v>21800</v>
      </c>
      <c r="Y7050" s="209">
        <f t="shared" si="4893"/>
        <v>100</v>
      </c>
    </row>
    <row r="7051" spans="1:25">
      <c r="A7051" s="23" t="s">
        <v>2210</v>
      </c>
      <c r="B7051" s="23" t="s">
        <v>2303</v>
      </c>
      <c r="C7051" s="23" t="s">
        <v>130</v>
      </c>
      <c r="D7051" s="23" t="s">
        <v>2304</v>
      </c>
      <c r="E7051" s="22">
        <v>6134</v>
      </c>
      <c r="F7051" s="23"/>
      <c r="G7051" s="128">
        <v>107</v>
      </c>
      <c r="H7051" s="32" t="s">
        <v>27</v>
      </c>
      <c r="I7051" s="44">
        <f t="shared" si="4901"/>
        <v>91734</v>
      </c>
      <c r="J7051" s="44">
        <v>91734</v>
      </c>
      <c r="K7051" s="44">
        <f t="shared" si="4903"/>
        <v>0</v>
      </c>
      <c r="L7051" s="44">
        <v>0</v>
      </c>
      <c r="M7051" s="44">
        <v>0</v>
      </c>
      <c r="N7051" s="44">
        <v>0</v>
      </c>
      <c r="O7051" s="44">
        <v>0</v>
      </c>
      <c r="P7051" s="44">
        <v>0</v>
      </c>
      <c r="Q7051" s="44">
        <v>91734</v>
      </c>
      <c r="R7051" s="44">
        <v>91734</v>
      </c>
      <c r="S7051" s="44">
        <v>81700</v>
      </c>
      <c r="T7051" s="44">
        <f t="shared" si="4896"/>
        <v>10034</v>
      </c>
      <c r="U7051" s="44">
        <v>5034</v>
      </c>
      <c r="V7051" s="44">
        <v>5000</v>
      </c>
      <c r="W7051" s="44">
        <v>0</v>
      </c>
      <c r="X7051" s="44">
        <f t="shared" si="4897"/>
        <v>91734</v>
      </c>
      <c r="Y7051" s="209">
        <f t="shared" si="4893"/>
        <v>100</v>
      </c>
    </row>
    <row r="7052" spans="1:25">
      <c r="A7052" s="23" t="s">
        <v>2210</v>
      </c>
      <c r="B7052" s="23" t="s">
        <v>2303</v>
      </c>
      <c r="C7052" s="23" t="s">
        <v>130</v>
      </c>
      <c r="D7052" s="23" t="s">
        <v>2304</v>
      </c>
      <c r="E7052" s="22">
        <v>6135</v>
      </c>
      <c r="F7052" s="23"/>
      <c r="G7052" s="128">
        <v>107</v>
      </c>
      <c r="H7052" s="32" t="s">
        <v>28</v>
      </c>
      <c r="I7052" s="44">
        <f t="shared" si="4901"/>
        <v>13324</v>
      </c>
      <c r="J7052" s="44">
        <v>13324</v>
      </c>
      <c r="K7052" s="44">
        <f t="shared" si="4903"/>
        <v>0</v>
      </c>
      <c r="L7052" s="44">
        <v>0</v>
      </c>
      <c r="M7052" s="44">
        <v>0</v>
      </c>
      <c r="N7052" s="44">
        <v>0</v>
      </c>
      <c r="O7052" s="44">
        <v>0</v>
      </c>
      <c r="P7052" s="44">
        <v>0</v>
      </c>
      <c r="Q7052" s="44">
        <v>13324</v>
      </c>
      <c r="R7052" s="44">
        <v>13324</v>
      </c>
      <c r="S7052" s="44">
        <v>11000</v>
      </c>
      <c r="T7052" s="44">
        <f t="shared" si="4896"/>
        <v>2324</v>
      </c>
      <c r="U7052" s="44">
        <v>1000</v>
      </c>
      <c r="V7052" s="44">
        <v>1324</v>
      </c>
      <c r="W7052" s="44"/>
      <c r="X7052" s="44">
        <f t="shared" si="4897"/>
        <v>13324</v>
      </c>
      <c r="Y7052" s="209">
        <f t="shared" si="4893"/>
        <v>100</v>
      </c>
    </row>
    <row r="7053" spans="1:25">
      <c r="A7053" s="23" t="s">
        <v>2210</v>
      </c>
      <c r="B7053" s="23" t="s">
        <v>2303</v>
      </c>
      <c r="C7053" s="23" t="s">
        <v>130</v>
      </c>
      <c r="D7053" s="23" t="s">
        <v>2304</v>
      </c>
      <c r="E7053" s="22">
        <v>6136</v>
      </c>
      <c r="F7053" s="23"/>
      <c r="G7053" s="128">
        <v>107</v>
      </c>
      <c r="H7053" s="32" t="s">
        <v>29</v>
      </c>
      <c r="I7053" s="44">
        <f t="shared" si="4901"/>
        <v>0</v>
      </c>
      <c r="J7053" s="44">
        <v>0</v>
      </c>
      <c r="K7053" s="44">
        <f t="shared" si="4903"/>
        <v>0</v>
      </c>
      <c r="L7053" s="44">
        <v>0</v>
      </c>
      <c r="M7053" s="44">
        <v>0</v>
      </c>
      <c r="N7053" s="44">
        <v>0</v>
      </c>
      <c r="O7053" s="44">
        <v>0</v>
      </c>
      <c r="P7053" s="44">
        <v>0</v>
      </c>
      <c r="Q7053" s="44">
        <v>0</v>
      </c>
      <c r="R7053" s="44">
        <v>0</v>
      </c>
      <c r="S7053" s="44">
        <v>0</v>
      </c>
      <c r="T7053" s="44">
        <f t="shared" si="4896"/>
        <v>0</v>
      </c>
      <c r="U7053" s="44"/>
      <c r="V7053" s="44"/>
      <c r="W7053" s="44"/>
      <c r="X7053" s="44">
        <f t="shared" si="4897"/>
        <v>0</v>
      </c>
      <c r="Y7053" s="209">
        <f t="shared" si="4893"/>
        <v>0</v>
      </c>
    </row>
    <row r="7054" spans="1:25">
      <c r="A7054" s="23" t="s">
        <v>2210</v>
      </c>
      <c r="B7054" s="23" t="s">
        <v>2303</v>
      </c>
      <c r="C7054" s="23" t="s">
        <v>130</v>
      </c>
      <c r="D7054" s="23" t="s">
        <v>2304</v>
      </c>
      <c r="E7054" s="22">
        <v>6137</v>
      </c>
      <c r="F7054" s="23"/>
      <c r="G7054" s="128">
        <v>107</v>
      </c>
      <c r="H7054" s="32" t="s">
        <v>30</v>
      </c>
      <c r="I7054" s="44">
        <f t="shared" si="4901"/>
        <v>41493</v>
      </c>
      <c r="J7054" s="44">
        <v>41493</v>
      </c>
      <c r="K7054" s="44">
        <f t="shared" si="4903"/>
        <v>0</v>
      </c>
      <c r="L7054" s="44">
        <v>0</v>
      </c>
      <c r="M7054" s="44">
        <v>0</v>
      </c>
      <c r="N7054" s="44">
        <v>0</v>
      </c>
      <c r="O7054" s="44">
        <v>0</v>
      </c>
      <c r="P7054" s="44">
        <v>0</v>
      </c>
      <c r="Q7054" s="44">
        <v>41493</v>
      </c>
      <c r="R7054" s="44">
        <v>41493</v>
      </c>
      <c r="S7054" s="44">
        <v>31500</v>
      </c>
      <c r="T7054" s="44">
        <f t="shared" si="4896"/>
        <v>9993</v>
      </c>
      <c r="U7054" s="44">
        <v>4500</v>
      </c>
      <c r="V7054" s="44">
        <v>3993</v>
      </c>
      <c r="W7054" s="44">
        <v>1500</v>
      </c>
      <c r="X7054" s="44">
        <f t="shared" si="4897"/>
        <v>41493</v>
      </c>
      <c r="Y7054" s="209">
        <f t="shared" si="4893"/>
        <v>100</v>
      </c>
    </row>
    <row r="7055" spans="1:25">
      <c r="A7055" s="23" t="s">
        <v>2210</v>
      </c>
      <c r="B7055" s="23" t="s">
        <v>2303</v>
      </c>
      <c r="C7055" s="23" t="s">
        <v>130</v>
      </c>
      <c r="D7055" s="23" t="s">
        <v>2304</v>
      </c>
      <c r="E7055" s="22">
        <v>6138</v>
      </c>
      <c r="F7055" s="23"/>
      <c r="G7055" s="128">
        <v>107</v>
      </c>
      <c r="H7055" s="32" t="s">
        <v>31</v>
      </c>
      <c r="I7055" s="44">
        <f t="shared" si="4901"/>
        <v>7365</v>
      </c>
      <c r="J7055" s="44">
        <v>7365</v>
      </c>
      <c r="K7055" s="44">
        <f t="shared" si="4903"/>
        <v>0</v>
      </c>
      <c r="L7055" s="44">
        <v>0</v>
      </c>
      <c r="M7055" s="44">
        <v>0</v>
      </c>
      <c r="N7055" s="44">
        <v>0</v>
      </c>
      <c r="O7055" s="44">
        <v>0</v>
      </c>
      <c r="P7055" s="44">
        <v>0</v>
      </c>
      <c r="Q7055" s="44">
        <v>7365</v>
      </c>
      <c r="R7055" s="44">
        <v>7365</v>
      </c>
      <c r="S7055" s="44">
        <v>7365</v>
      </c>
      <c r="T7055" s="44">
        <f t="shared" si="4896"/>
        <v>0</v>
      </c>
      <c r="U7055" s="44">
        <v>0</v>
      </c>
      <c r="V7055" s="44"/>
      <c r="W7055" s="44"/>
      <c r="X7055" s="44">
        <f t="shared" si="4897"/>
        <v>7365</v>
      </c>
      <c r="Y7055" s="209">
        <f t="shared" si="4893"/>
        <v>100</v>
      </c>
    </row>
    <row r="7056" spans="1:25">
      <c r="A7056" s="20" t="s">
        <v>2210</v>
      </c>
      <c r="B7056" s="20" t="s">
        <v>2303</v>
      </c>
      <c r="C7056" s="20" t="s">
        <v>130</v>
      </c>
      <c r="D7056" s="20" t="s">
        <v>2304</v>
      </c>
      <c r="E7056" s="20" t="s">
        <v>144</v>
      </c>
      <c r="F7056" s="23" t="s">
        <v>0</v>
      </c>
      <c r="G7056" s="154" t="s">
        <v>0</v>
      </c>
      <c r="H7056" s="21" t="s">
        <v>32</v>
      </c>
      <c r="I7056" s="66">
        <f t="shared" si="4901"/>
        <v>48757</v>
      </c>
      <c r="J7056" s="66">
        <f t="shared" ref="J7056:P7056" si="4905">SUM(J7057:J7059)</f>
        <v>48757</v>
      </c>
      <c r="K7056" s="66">
        <f t="shared" si="4903"/>
        <v>0</v>
      </c>
      <c r="L7056" s="66">
        <f t="shared" si="4905"/>
        <v>0</v>
      </c>
      <c r="M7056" s="66">
        <f t="shared" si="4905"/>
        <v>0</v>
      </c>
      <c r="N7056" s="66">
        <f t="shared" si="4905"/>
        <v>0</v>
      </c>
      <c r="O7056" s="66">
        <f t="shared" si="4905"/>
        <v>0</v>
      </c>
      <c r="P7056" s="66">
        <f t="shared" si="4905"/>
        <v>0</v>
      </c>
      <c r="Q7056" s="66">
        <f>SUM(Q7057:Q7059)</f>
        <v>49790</v>
      </c>
      <c r="R7056" s="66">
        <f>SUM(R7057:R7059)</f>
        <v>49790</v>
      </c>
      <c r="S7056" s="66">
        <f>SUM(S7057:S7059)</f>
        <v>37515</v>
      </c>
      <c r="T7056" s="66">
        <f t="shared" ref="T7056:X7056" si="4906">SUM(T7057:T7059)</f>
        <v>12275</v>
      </c>
      <c r="U7056" s="66">
        <f t="shared" si="4906"/>
        <v>5050</v>
      </c>
      <c r="V7056" s="66">
        <f t="shared" si="4906"/>
        <v>3707</v>
      </c>
      <c r="W7056" s="66">
        <f t="shared" si="4906"/>
        <v>3518</v>
      </c>
      <c r="X7056" s="66">
        <f t="shared" si="4906"/>
        <v>49790</v>
      </c>
      <c r="Y7056" s="208">
        <f t="shared" si="4893"/>
        <v>100</v>
      </c>
    </row>
    <row r="7057" spans="1:25">
      <c r="A7057" s="23" t="s">
        <v>2210</v>
      </c>
      <c r="B7057" s="23" t="s">
        <v>2303</v>
      </c>
      <c r="C7057" s="23" t="s">
        <v>130</v>
      </c>
      <c r="D7057" s="23" t="s">
        <v>2304</v>
      </c>
      <c r="E7057" s="22">
        <v>6139</v>
      </c>
      <c r="F7057" s="23"/>
      <c r="G7057" s="128">
        <v>107</v>
      </c>
      <c r="H7057" s="32" t="s">
        <v>32</v>
      </c>
      <c r="I7057" s="44">
        <f t="shared" si="4901"/>
        <v>39157</v>
      </c>
      <c r="J7057" s="44">
        <v>39157</v>
      </c>
      <c r="K7057" s="44">
        <f t="shared" si="4903"/>
        <v>0</v>
      </c>
      <c r="L7057" s="44">
        <v>0</v>
      </c>
      <c r="M7057" s="44">
        <v>0</v>
      </c>
      <c r="N7057" s="44">
        <v>0</v>
      </c>
      <c r="O7057" s="44">
        <v>0</v>
      </c>
      <c r="P7057" s="44">
        <v>0</v>
      </c>
      <c r="Q7057" s="44">
        <v>39157</v>
      </c>
      <c r="R7057" s="44">
        <v>39157</v>
      </c>
      <c r="S7057" s="44">
        <v>30000</v>
      </c>
      <c r="T7057" s="44">
        <f t="shared" si="4896"/>
        <v>9157</v>
      </c>
      <c r="U7057" s="44">
        <v>4000</v>
      </c>
      <c r="V7057" s="44">
        <v>2657</v>
      </c>
      <c r="W7057" s="44">
        <v>2500</v>
      </c>
      <c r="X7057" s="44">
        <f t="shared" si="4897"/>
        <v>39157</v>
      </c>
      <c r="Y7057" s="209">
        <f t="shared" si="4893"/>
        <v>100</v>
      </c>
    </row>
    <row r="7058" spans="1:25">
      <c r="A7058" s="23" t="s">
        <v>2210</v>
      </c>
      <c r="B7058" s="23" t="s">
        <v>2303</v>
      </c>
      <c r="C7058" s="23" t="s">
        <v>130</v>
      </c>
      <c r="D7058" s="23" t="s">
        <v>2304</v>
      </c>
      <c r="E7058" s="22">
        <v>6139</v>
      </c>
      <c r="F7058" s="23" t="s">
        <v>2311</v>
      </c>
      <c r="G7058" s="128">
        <v>107</v>
      </c>
      <c r="H7058" s="32" t="s">
        <v>152</v>
      </c>
      <c r="I7058" s="44">
        <f t="shared" si="4901"/>
        <v>4100</v>
      </c>
      <c r="J7058" s="44">
        <v>4100</v>
      </c>
      <c r="K7058" s="44">
        <f t="shared" si="4903"/>
        <v>0</v>
      </c>
      <c r="L7058" s="44">
        <v>0</v>
      </c>
      <c r="M7058" s="44">
        <v>0</v>
      </c>
      <c r="N7058" s="44">
        <v>0</v>
      </c>
      <c r="O7058" s="44">
        <v>0</v>
      </c>
      <c r="P7058" s="44">
        <v>0</v>
      </c>
      <c r="Q7058" s="44">
        <v>5133</v>
      </c>
      <c r="R7058" s="44">
        <v>5133</v>
      </c>
      <c r="S7058" s="44">
        <v>3915</v>
      </c>
      <c r="T7058" s="44">
        <f t="shared" si="4896"/>
        <v>1218</v>
      </c>
      <c r="U7058" s="44">
        <v>450</v>
      </c>
      <c r="V7058" s="44">
        <v>450</v>
      </c>
      <c r="W7058" s="44">
        <v>318</v>
      </c>
      <c r="X7058" s="44">
        <f t="shared" si="4897"/>
        <v>5133</v>
      </c>
      <c r="Y7058" s="209">
        <f t="shared" si="4893"/>
        <v>100</v>
      </c>
    </row>
    <row r="7059" spans="1:25">
      <c r="A7059" s="23" t="s">
        <v>2210</v>
      </c>
      <c r="B7059" s="23" t="s">
        <v>2303</v>
      </c>
      <c r="C7059" s="23" t="s">
        <v>130</v>
      </c>
      <c r="D7059" s="23" t="s">
        <v>2304</v>
      </c>
      <c r="E7059" s="22">
        <v>6139</v>
      </c>
      <c r="F7059" s="23" t="s">
        <v>2312</v>
      </c>
      <c r="G7059" s="128">
        <v>107</v>
      </c>
      <c r="H7059" s="32" t="s">
        <v>158</v>
      </c>
      <c r="I7059" s="44">
        <f t="shared" si="4901"/>
        <v>5500</v>
      </c>
      <c r="J7059" s="44">
        <v>5500</v>
      </c>
      <c r="K7059" s="44">
        <f t="shared" si="4903"/>
        <v>0</v>
      </c>
      <c r="L7059" s="44">
        <v>0</v>
      </c>
      <c r="M7059" s="44">
        <v>0</v>
      </c>
      <c r="N7059" s="44">
        <v>0</v>
      </c>
      <c r="O7059" s="44">
        <v>0</v>
      </c>
      <c r="P7059" s="44">
        <v>0</v>
      </c>
      <c r="Q7059" s="44">
        <v>5500</v>
      </c>
      <c r="R7059" s="44">
        <v>5500</v>
      </c>
      <c r="S7059" s="44">
        <v>3600</v>
      </c>
      <c r="T7059" s="44">
        <f t="shared" si="4896"/>
        <v>1900</v>
      </c>
      <c r="U7059" s="44">
        <v>600</v>
      </c>
      <c r="V7059" s="44">
        <v>600</v>
      </c>
      <c r="W7059" s="44">
        <v>700</v>
      </c>
      <c r="X7059" s="44">
        <f t="shared" si="4897"/>
        <v>5500</v>
      </c>
      <c r="Y7059" s="209">
        <f t="shared" si="4893"/>
        <v>100</v>
      </c>
    </row>
    <row r="7060" spans="1:25" ht="20.399999999999999">
      <c r="A7060" s="20" t="s">
        <v>0</v>
      </c>
      <c r="B7060" s="20" t="s">
        <v>0</v>
      </c>
      <c r="C7060" s="20" t="s">
        <v>0</v>
      </c>
      <c r="D7060" s="21" t="s">
        <v>0</v>
      </c>
      <c r="E7060" s="21" t="s">
        <v>0</v>
      </c>
      <c r="F7060" s="21" t="s">
        <v>0</v>
      </c>
      <c r="G7060" s="150" t="s">
        <v>0</v>
      </c>
      <c r="H7060" s="30" t="s">
        <v>42</v>
      </c>
      <c r="I7060" s="31">
        <f t="shared" si="4901"/>
        <v>600</v>
      </c>
      <c r="J7060" s="31">
        <f t="shared" ref="J7060:X7061" si="4907">SUM(J7061)</f>
        <v>600</v>
      </c>
      <c r="K7060" s="31">
        <f t="shared" si="4903"/>
        <v>0</v>
      </c>
      <c r="L7060" s="31">
        <f t="shared" si="4907"/>
        <v>0</v>
      </c>
      <c r="M7060" s="31">
        <f t="shared" si="4907"/>
        <v>0</v>
      </c>
      <c r="N7060" s="31">
        <f t="shared" si="4907"/>
        <v>0</v>
      </c>
      <c r="O7060" s="31">
        <f t="shared" si="4907"/>
        <v>0</v>
      </c>
      <c r="P7060" s="31">
        <f t="shared" si="4907"/>
        <v>0</v>
      </c>
      <c r="Q7060" s="31">
        <f t="shared" si="4907"/>
        <v>14575</v>
      </c>
      <c r="R7060" s="31">
        <f t="shared" si="4907"/>
        <v>6510</v>
      </c>
      <c r="S7060" s="31">
        <f t="shared" si="4907"/>
        <v>5910</v>
      </c>
      <c r="T7060" s="31">
        <f t="shared" si="4907"/>
        <v>500</v>
      </c>
      <c r="U7060" s="31">
        <f t="shared" si="4907"/>
        <v>500</v>
      </c>
      <c r="V7060" s="31">
        <f t="shared" si="4907"/>
        <v>0</v>
      </c>
      <c r="W7060" s="31">
        <f t="shared" si="4907"/>
        <v>0</v>
      </c>
      <c r="X7060" s="31">
        <f t="shared" si="4907"/>
        <v>6410</v>
      </c>
      <c r="Y7060" s="220">
        <f t="shared" si="4893"/>
        <v>98.463901689708138</v>
      </c>
    </row>
    <row r="7061" spans="1:25">
      <c r="A7061" s="23" t="s">
        <v>2210</v>
      </c>
      <c r="B7061" s="23" t="s">
        <v>2303</v>
      </c>
      <c r="C7061" s="23" t="s">
        <v>130</v>
      </c>
      <c r="D7061" s="23" t="s">
        <v>2304</v>
      </c>
      <c r="E7061" s="21" t="s">
        <v>159</v>
      </c>
      <c r="F7061" s="21" t="s">
        <v>0</v>
      </c>
      <c r="G7061" s="150" t="s">
        <v>0</v>
      </c>
      <c r="H7061" s="21" t="s">
        <v>34</v>
      </c>
      <c r="I7061" s="66">
        <f t="shared" si="4901"/>
        <v>600</v>
      </c>
      <c r="J7061" s="66">
        <f t="shared" si="4907"/>
        <v>600</v>
      </c>
      <c r="K7061" s="66">
        <f t="shared" si="4903"/>
        <v>0</v>
      </c>
      <c r="L7061" s="66">
        <f t="shared" si="4907"/>
        <v>0</v>
      </c>
      <c r="M7061" s="66">
        <f t="shared" si="4907"/>
        <v>0</v>
      </c>
      <c r="N7061" s="66">
        <f t="shared" si="4907"/>
        <v>0</v>
      </c>
      <c r="O7061" s="66">
        <f t="shared" si="4907"/>
        <v>0</v>
      </c>
      <c r="P7061" s="66">
        <f t="shared" si="4907"/>
        <v>0</v>
      </c>
      <c r="Q7061" s="66">
        <f t="shared" si="4907"/>
        <v>14575</v>
      </c>
      <c r="R7061" s="66">
        <f t="shared" si="4907"/>
        <v>6510</v>
      </c>
      <c r="S7061" s="66">
        <f t="shared" si="4907"/>
        <v>5910</v>
      </c>
      <c r="T7061" s="66">
        <f t="shared" si="4907"/>
        <v>500</v>
      </c>
      <c r="U7061" s="66">
        <f t="shared" si="4907"/>
        <v>500</v>
      </c>
      <c r="V7061" s="66">
        <f t="shared" si="4907"/>
        <v>0</v>
      </c>
      <c r="W7061" s="66">
        <f t="shared" si="4907"/>
        <v>0</v>
      </c>
      <c r="X7061" s="66">
        <f t="shared" si="4907"/>
        <v>6410</v>
      </c>
      <c r="Y7061" s="208">
        <f t="shared" si="4893"/>
        <v>98.463901689708138</v>
      </c>
    </row>
    <row r="7062" spans="1:25">
      <c r="A7062" s="20" t="s">
        <v>2210</v>
      </c>
      <c r="B7062" s="20" t="s">
        <v>2303</v>
      </c>
      <c r="C7062" s="20" t="s">
        <v>130</v>
      </c>
      <c r="D7062" s="20" t="s">
        <v>2304</v>
      </c>
      <c r="E7062" s="20" t="s">
        <v>165</v>
      </c>
      <c r="F7062" s="23" t="s">
        <v>0</v>
      </c>
      <c r="G7062" s="154" t="s">
        <v>0</v>
      </c>
      <c r="H7062" s="21" t="s">
        <v>41</v>
      </c>
      <c r="I7062" s="66">
        <f t="shared" si="4901"/>
        <v>600</v>
      </c>
      <c r="J7062" s="66">
        <f t="shared" ref="J7062:P7062" si="4908">SUM(J7063:J7064)</f>
        <v>600</v>
      </c>
      <c r="K7062" s="66">
        <f t="shared" si="4903"/>
        <v>0</v>
      </c>
      <c r="L7062" s="66">
        <f t="shared" si="4908"/>
        <v>0</v>
      </c>
      <c r="M7062" s="66">
        <f t="shared" si="4908"/>
        <v>0</v>
      </c>
      <c r="N7062" s="66">
        <f t="shared" si="4908"/>
        <v>0</v>
      </c>
      <c r="O7062" s="66">
        <f t="shared" si="4908"/>
        <v>0</v>
      </c>
      <c r="P7062" s="66">
        <f t="shared" si="4908"/>
        <v>0</v>
      </c>
      <c r="Q7062" s="66">
        <f>SUM(Q7063:Q7064)</f>
        <v>14575</v>
      </c>
      <c r="R7062" s="66">
        <f>SUM(R7063:R7064)</f>
        <v>6510</v>
      </c>
      <c r="S7062" s="66">
        <f>SUM(S7063:S7064)</f>
        <v>5910</v>
      </c>
      <c r="T7062" s="66">
        <f t="shared" ref="T7062:X7062" si="4909">SUM(T7063:T7064)</f>
        <v>500</v>
      </c>
      <c r="U7062" s="66">
        <f t="shared" si="4909"/>
        <v>500</v>
      </c>
      <c r="V7062" s="66">
        <f t="shared" si="4909"/>
        <v>0</v>
      </c>
      <c r="W7062" s="66">
        <f t="shared" si="4909"/>
        <v>0</v>
      </c>
      <c r="X7062" s="66">
        <f t="shared" si="4909"/>
        <v>6410</v>
      </c>
      <c r="Y7062" s="208">
        <f t="shared" si="4893"/>
        <v>98.463901689708138</v>
      </c>
    </row>
    <row r="7063" spans="1:25">
      <c r="A7063" s="23" t="s">
        <v>2210</v>
      </c>
      <c r="B7063" s="23" t="s">
        <v>2303</v>
      </c>
      <c r="C7063" s="23" t="s">
        <v>130</v>
      </c>
      <c r="D7063" s="23" t="s">
        <v>2304</v>
      </c>
      <c r="E7063" s="22">
        <v>6148</v>
      </c>
      <c r="F7063" s="23"/>
      <c r="G7063" s="128">
        <v>107</v>
      </c>
      <c r="H7063" s="32" t="s">
        <v>41</v>
      </c>
      <c r="I7063" s="44">
        <f t="shared" si="4901"/>
        <v>500</v>
      </c>
      <c r="J7063" s="44">
        <v>500</v>
      </c>
      <c r="K7063" s="44">
        <f t="shared" si="4903"/>
        <v>0</v>
      </c>
      <c r="L7063" s="44">
        <v>0</v>
      </c>
      <c r="M7063" s="44">
        <v>0</v>
      </c>
      <c r="N7063" s="44">
        <v>0</v>
      </c>
      <c r="O7063" s="44">
        <v>0</v>
      </c>
      <c r="P7063" s="44">
        <v>0</v>
      </c>
      <c r="Q7063" s="44">
        <v>500</v>
      </c>
      <c r="R7063" s="44">
        <v>500</v>
      </c>
      <c r="S7063" s="44">
        <v>0</v>
      </c>
      <c r="T7063" s="44">
        <f t="shared" si="4896"/>
        <v>500</v>
      </c>
      <c r="U7063" s="44">
        <v>500</v>
      </c>
      <c r="V7063" s="44"/>
      <c r="W7063" s="44"/>
      <c r="X7063" s="44">
        <f t="shared" si="4897"/>
        <v>500</v>
      </c>
      <c r="Y7063" s="209">
        <f t="shared" si="4893"/>
        <v>100</v>
      </c>
    </row>
    <row r="7064" spans="1:25">
      <c r="A7064" s="23" t="s">
        <v>2210</v>
      </c>
      <c r="B7064" s="23" t="s">
        <v>2303</v>
      </c>
      <c r="C7064" s="23" t="s">
        <v>130</v>
      </c>
      <c r="D7064" s="23" t="s">
        <v>2304</v>
      </c>
      <c r="E7064" s="22">
        <v>6148</v>
      </c>
      <c r="F7064" s="23" t="s">
        <v>2313</v>
      </c>
      <c r="G7064" s="128">
        <v>107</v>
      </c>
      <c r="H7064" s="32" t="s">
        <v>425</v>
      </c>
      <c r="I7064" s="44">
        <f t="shared" si="4901"/>
        <v>100</v>
      </c>
      <c r="J7064" s="44">
        <v>100</v>
      </c>
      <c r="K7064" s="44">
        <f t="shared" si="4903"/>
        <v>0</v>
      </c>
      <c r="L7064" s="44">
        <v>0</v>
      </c>
      <c r="M7064" s="44">
        <v>0</v>
      </c>
      <c r="N7064" s="44">
        <v>0</v>
      </c>
      <c r="O7064" s="44">
        <v>0</v>
      </c>
      <c r="P7064" s="44">
        <v>0</v>
      </c>
      <c r="Q7064" s="44">
        <v>14075</v>
      </c>
      <c r="R7064" s="44">
        <v>6010</v>
      </c>
      <c r="S7064" s="44">
        <v>5910</v>
      </c>
      <c r="T7064" s="44">
        <f t="shared" si="4896"/>
        <v>0</v>
      </c>
      <c r="U7064" s="44"/>
      <c r="V7064" s="44"/>
      <c r="W7064" s="44"/>
      <c r="X7064" s="44">
        <f t="shared" si="4897"/>
        <v>5910</v>
      </c>
      <c r="Y7064" s="209">
        <f t="shared" si="4893"/>
        <v>98.336106489184687</v>
      </c>
    </row>
    <row r="7065" spans="1:25" ht="20.399999999999999">
      <c r="A7065" s="20" t="s">
        <v>0</v>
      </c>
      <c r="B7065" s="20" t="s">
        <v>0</v>
      </c>
      <c r="C7065" s="20" t="s">
        <v>0</v>
      </c>
      <c r="D7065" s="21" t="s">
        <v>0</v>
      </c>
      <c r="E7065" s="21" t="s">
        <v>0</v>
      </c>
      <c r="F7065" s="21" t="s">
        <v>0</v>
      </c>
      <c r="G7065" s="150" t="s">
        <v>0</v>
      </c>
      <c r="H7065" s="30" t="s">
        <v>60</v>
      </c>
      <c r="I7065" s="31">
        <f t="shared" si="4901"/>
        <v>30000</v>
      </c>
      <c r="J7065" s="31">
        <f t="shared" ref="J7065:X7066" si="4910">SUM(J7066)</f>
        <v>30000</v>
      </c>
      <c r="K7065" s="31">
        <f t="shared" si="4903"/>
        <v>0</v>
      </c>
      <c r="L7065" s="31">
        <f t="shared" si="4910"/>
        <v>0</v>
      </c>
      <c r="M7065" s="31">
        <f t="shared" si="4910"/>
        <v>0</v>
      </c>
      <c r="N7065" s="31">
        <f t="shared" si="4910"/>
        <v>0</v>
      </c>
      <c r="O7065" s="31">
        <f t="shared" si="4910"/>
        <v>0</v>
      </c>
      <c r="P7065" s="31">
        <f t="shared" si="4910"/>
        <v>0</v>
      </c>
      <c r="Q7065" s="31">
        <f t="shared" si="4910"/>
        <v>37902</v>
      </c>
      <c r="R7065" s="31">
        <f t="shared" si="4910"/>
        <v>37902</v>
      </c>
      <c r="S7065" s="31">
        <f t="shared" si="4910"/>
        <v>37902</v>
      </c>
      <c r="T7065" s="31">
        <f t="shared" si="4910"/>
        <v>0</v>
      </c>
      <c r="U7065" s="31">
        <f t="shared" si="4910"/>
        <v>0</v>
      </c>
      <c r="V7065" s="31">
        <f t="shared" si="4910"/>
        <v>0</v>
      </c>
      <c r="W7065" s="31">
        <f t="shared" si="4910"/>
        <v>0</v>
      </c>
      <c r="X7065" s="31">
        <f t="shared" si="4910"/>
        <v>37902</v>
      </c>
      <c r="Y7065" s="220">
        <f t="shared" si="4893"/>
        <v>100</v>
      </c>
    </row>
    <row r="7066" spans="1:25">
      <c r="A7066" s="23" t="s">
        <v>2210</v>
      </c>
      <c r="B7066" s="23" t="s">
        <v>2303</v>
      </c>
      <c r="C7066" s="23" t="s">
        <v>130</v>
      </c>
      <c r="D7066" s="23" t="s">
        <v>2304</v>
      </c>
      <c r="E7066" s="21" t="s">
        <v>166</v>
      </c>
      <c r="F7066" s="21" t="s">
        <v>0</v>
      </c>
      <c r="G7066" s="150" t="s">
        <v>0</v>
      </c>
      <c r="H7066" s="21" t="s">
        <v>53</v>
      </c>
      <c r="I7066" s="66">
        <f t="shared" si="4901"/>
        <v>30000</v>
      </c>
      <c r="J7066" s="66">
        <f t="shared" si="4910"/>
        <v>30000</v>
      </c>
      <c r="K7066" s="66">
        <f t="shared" si="4903"/>
        <v>0</v>
      </c>
      <c r="L7066" s="66">
        <f t="shared" si="4910"/>
        <v>0</v>
      </c>
      <c r="M7066" s="66">
        <f t="shared" si="4910"/>
        <v>0</v>
      </c>
      <c r="N7066" s="66">
        <f t="shared" si="4910"/>
        <v>0</v>
      </c>
      <c r="O7066" s="66">
        <f t="shared" si="4910"/>
        <v>0</v>
      </c>
      <c r="P7066" s="66">
        <f t="shared" si="4910"/>
        <v>0</v>
      </c>
      <c r="Q7066" s="66">
        <f t="shared" si="4910"/>
        <v>37902</v>
      </c>
      <c r="R7066" s="66">
        <f t="shared" si="4910"/>
        <v>37902</v>
      </c>
      <c r="S7066" s="66">
        <f t="shared" si="4910"/>
        <v>37902</v>
      </c>
      <c r="T7066" s="66">
        <f t="shared" si="4910"/>
        <v>0</v>
      </c>
      <c r="U7066" s="66">
        <f t="shared" si="4910"/>
        <v>0</v>
      </c>
      <c r="V7066" s="66">
        <f t="shared" si="4910"/>
        <v>0</v>
      </c>
      <c r="W7066" s="66">
        <f t="shared" si="4910"/>
        <v>0</v>
      </c>
      <c r="X7066" s="66">
        <f t="shared" si="4910"/>
        <v>37902</v>
      </c>
      <c r="Y7066" s="208">
        <f t="shared" si="4893"/>
        <v>100</v>
      </c>
    </row>
    <row r="7067" spans="1:25">
      <c r="A7067" s="23" t="s">
        <v>2210</v>
      </c>
      <c r="B7067" s="23" t="s">
        <v>2303</v>
      </c>
      <c r="C7067" s="23" t="s">
        <v>130</v>
      </c>
      <c r="D7067" s="23" t="s">
        <v>2304</v>
      </c>
      <c r="E7067" s="22">
        <v>8213</v>
      </c>
      <c r="F7067" s="23"/>
      <c r="G7067" s="128">
        <v>107</v>
      </c>
      <c r="H7067" s="32" t="s">
        <v>56</v>
      </c>
      <c r="I7067" s="44">
        <f t="shared" si="4901"/>
        <v>30000</v>
      </c>
      <c r="J7067" s="44">
        <v>30000</v>
      </c>
      <c r="K7067" s="44">
        <f t="shared" si="4903"/>
        <v>0</v>
      </c>
      <c r="L7067" s="44">
        <v>0</v>
      </c>
      <c r="M7067" s="44">
        <v>0</v>
      </c>
      <c r="N7067" s="44">
        <v>0</v>
      </c>
      <c r="O7067" s="44">
        <v>0</v>
      </c>
      <c r="P7067" s="44">
        <v>0</v>
      </c>
      <c r="Q7067" s="44">
        <v>37902</v>
      </c>
      <c r="R7067" s="44">
        <v>37902</v>
      </c>
      <c r="S7067" s="44">
        <v>37902</v>
      </c>
      <c r="T7067" s="44">
        <f t="shared" si="4896"/>
        <v>0</v>
      </c>
      <c r="U7067" s="44"/>
      <c r="V7067" s="44">
        <v>0</v>
      </c>
      <c r="W7067" s="44">
        <v>0</v>
      </c>
      <c r="X7067" s="44">
        <f t="shared" si="4897"/>
        <v>37902</v>
      </c>
      <c r="Y7067" s="209">
        <f t="shared" si="4893"/>
        <v>100</v>
      </c>
    </row>
    <row r="7068" spans="1:25">
      <c r="A7068" s="32" t="s">
        <v>0</v>
      </c>
      <c r="B7068" s="32" t="s">
        <v>0</v>
      </c>
      <c r="C7068" s="32" t="s">
        <v>0</v>
      </c>
      <c r="D7068" s="32" t="s">
        <v>0</v>
      </c>
      <c r="E7068" s="32" t="s">
        <v>0</v>
      </c>
      <c r="F7068" s="32" t="s">
        <v>0</v>
      </c>
      <c r="G7068" s="154" t="s">
        <v>0</v>
      </c>
      <c r="H7068" s="30" t="s">
        <v>2314</v>
      </c>
      <c r="I7068" s="31">
        <f t="shared" si="4901"/>
        <v>1988421</v>
      </c>
      <c r="J7068" s="31">
        <f t="shared" ref="J7068:P7068" si="4911">SUM(J7065,J7060,J7036)</f>
        <v>1988421</v>
      </c>
      <c r="K7068" s="31">
        <f t="shared" si="4903"/>
        <v>0</v>
      </c>
      <c r="L7068" s="31">
        <f t="shared" si="4911"/>
        <v>0</v>
      </c>
      <c r="M7068" s="31">
        <f t="shared" si="4911"/>
        <v>0</v>
      </c>
      <c r="N7068" s="31">
        <f t="shared" si="4911"/>
        <v>0</v>
      </c>
      <c r="O7068" s="31">
        <f t="shared" si="4911"/>
        <v>0</v>
      </c>
      <c r="P7068" s="31">
        <f t="shared" si="4911"/>
        <v>0</v>
      </c>
      <c r="Q7068" s="31">
        <f>SUM(Q7065,Q7060,Q7036)</f>
        <v>2291058</v>
      </c>
      <c r="R7068" s="31">
        <f>SUM(R7065,R7060,R7036)</f>
        <v>2282993</v>
      </c>
      <c r="S7068" s="31">
        <f>SUM(S7065,S7060,S7036)</f>
        <v>1771400</v>
      </c>
      <c r="T7068" s="31">
        <f t="shared" ref="T7068:X7068" si="4912">SUM(T7065,T7060,T7036)</f>
        <v>511493</v>
      </c>
      <c r="U7068" s="31">
        <f t="shared" si="4912"/>
        <v>175802</v>
      </c>
      <c r="V7068" s="31">
        <f t="shared" si="4912"/>
        <v>180154</v>
      </c>
      <c r="W7068" s="31">
        <f t="shared" si="4912"/>
        <v>155537</v>
      </c>
      <c r="X7068" s="31">
        <f t="shared" si="4912"/>
        <v>2282893</v>
      </c>
      <c r="Y7068" s="220">
        <f t="shared" si="4893"/>
        <v>99.995619785080365</v>
      </c>
    </row>
    <row r="7069" spans="1:25" ht="15" thickBot="1">
      <c r="A7069" s="32" t="s">
        <v>0</v>
      </c>
      <c r="B7069" s="32" t="s">
        <v>0</v>
      </c>
      <c r="C7069" s="32" t="s">
        <v>0</v>
      </c>
      <c r="D7069" s="32" t="s">
        <v>0</v>
      </c>
      <c r="E7069" s="32" t="s">
        <v>0</v>
      </c>
      <c r="F7069" s="32" t="s">
        <v>0</v>
      </c>
      <c r="G7069" s="154" t="s">
        <v>0</v>
      </c>
      <c r="H7069" s="21" t="s">
        <v>170</v>
      </c>
      <c r="I7069" s="66">
        <f t="shared" si="4901"/>
        <v>61</v>
      </c>
      <c r="J7069" s="66">
        <v>61</v>
      </c>
      <c r="K7069" s="66">
        <f t="shared" si="4903"/>
        <v>0</v>
      </c>
      <c r="L7069" s="66" t="s">
        <v>0</v>
      </c>
      <c r="M7069" s="66" t="s">
        <v>0</v>
      </c>
      <c r="N7069" s="66" t="s">
        <v>0</v>
      </c>
      <c r="O7069" s="66" t="s">
        <v>0</v>
      </c>
      <c r="P7069" s="66" t="s">
        <v>0</v>
      </c>
      <c r="Q7069" s="66">
        <v>0</v>
      </c>
      <c r="R7069" s="66"/>
      <c r="S7069" s="66"/>
      <c r="T7069" s="66"/>
      <c r="U7069" s="66"/>
      <c r="V7069" s="66"/>
      <c r="W7069" s="66"/>
      <c r="X7069" s="66"/>
      <c r="Y7069" s="208">
        <v>0</v>
      </c>
    </row>
    <row r="7070" spans="1:25" ht="41.4" thickBot="1">
      <c r="A7070" s="252" t="s">
        <v>0</v>
      </c>
      <c r="B7070" s="252" t="s">
        <v>0</v>
      </c>
      <c r="C7070" s="252" t="s">
        <v>0</v>
      </c>
      <c r="D7070" s="252" t="s">
        <v>0</v>
      </c>
      <c r="E7070" s="252" t="s">
        <v>0</v>
      </c>
      <c r="F7070" s="252" t="s">
        <v>0</v>
      </c>
      <c r="G7070" s="258" t="s">
        <v>0</v>
      </c>
      <c r="H7070" s="24" t="s">
        <v>72</v>
      </c>
      <c r="I7070" s="1" t="s">
        <v>3093</v>
      </c>
      <c r="J7070" s="1" t="s">
        <v>3130</v>
      </c>
      <c r="K7070" s="1" t="s">
        <v>3</v>
      </c>
      <c r="L7070" s="1" t="s">
        <v>4</v>
      </c>
      <c r="M7070" s="1" t="s">
        <v>5</v>
      </c>
      <c r="N7070" s="1" t="s">
        <v>6</v>
      </c>
      <c r="O7070" s="1" t="s">
        <v>7</v>
      </c>
      <c r="P7070" s="1" t="s">
        <v>8</v>
      </c>
      <c r="Q7070" s="1" t="s">
        <v>3344</v>
      </c>
      <c r="R7070" s="1" t="s">
        <v>3427</v>
      </c>
      <c r="S7070" s="1" t="s">
        <v>3447</v>
      </c>
      <c r="T7070" s="1" t="s">
        <v>3448</v>
      </c>
      <c r="U7070" s="1" t="s">
        <v>3452</v>
      </c>
      <c r="V7070" s="1" t="s">
        <v>3449</v>
      </c>
      <c r="W7070" s="1" t="s">
        <v>3450</v>
      </c>
      <c r="X7070" s="1" t="s">
        <v>3451</v>
      </c>
      <c r="Y7070" s="216" t="s">
        <v>3385</v>
      </c>
    </row>
    <row r="7071" spans="1:25">
      <c r="A7071" s="253"/>
      <c r="B7071" s="253"/>
      <c r="C7071" s="253"/>
      <c r="D7071" s="253"/>
      <c r="E7071" s="253"/>
      <c r="F7071" s="253"/>
      <c r="G7071" s="259"/>
      <c r="H7071" s="33" t="s">
        <v>0</v>
      </c>
      <c r="I7071" s="45">
        <v>1</v>
      </c>
      <c r="J7071" s="45">
        <v>3</v>
      </c>
      <c r="K7071" s="45" t="s">
        <v>9</v>
      </c>
      <c r="L7071" s="45">
        <v>5</v>
      </c>
      <c r="M7071" s="45">
        <v>6</v>
      </c>
      <c r="N7071" s="45">
        <v>7</v>
      </c>
      <c r="O7071" s="45">
        <v>8</v>
      </c>
      <c r="P7071" s="45">
        <v>9</v>
      </c>
      <c r="Q7071" s="45">
        <v>1</v>
      </c>
      <c r="R7071" s="45">
        <v>2</v>
      </c>
      <c r="S7071" s="45">
        <v>3</v>
      </c>
      <c r="T7071" s="45" t="s">
        <v>3453</v>
      </c>
      <c r="U7071" s="45">
        <v>5</v>
      </c>
      <c r="V7071" s="45">
        <v>6</v>
      </c>
      <c r="W7071" s="45">
        <v>7</v>
      </c>
      <c r="X7071" s="45" t="s">
        <v>3454</v>
      </c>
      <c r="Y7071" s="276">
        <v>9</v>
      </c>
    </row>
    <row r="7072" spans="1:25">
      <c r="A7072" s="253"/>
      <c r="B7072" s="253"/>
      <c r="C7072" s="253"/>
      <c r="D7072" s="253"/>
      <c r="E7072" s="253"/>
      <c r="F7072" s="253"/>
      <c r="G7072" s="259"/>
      <c r="H7072" s="34" t="s">
        <v>116</v>
      </c>
      <c r="I7072" s="35">
        <f t="shared" si="4901"/>
        <v>1988421</v>
      </c>
      <c r="J7072" s="35">
        <f t="shared" ref="J7072:P7072" si="4913">SUM(J7068)</f>
        <v>1988421</v>
      </c>
      <c r="K7072" s="35">
        <f t="shared" si="4903"/>
        <v>0</v>
      </c>
      <c r="L7072" s="35">
        <f t="shared" si="4913"/>
        <v>0</v>
      </c>
      <c r="M7072" s="35">
        <f t="shared" si="4913"/>
        <v>0</v>
      </c>
      <c r="N7072" s="35">
        <f t="shared" si="4913"/>
        <v>0</v>
      </c>
      <c r="O7072" s="35">
        <f t="shared" si="4913"/>
        <v>0</v>
      </c>
      <c r="P7072" s="35">
        <f t="shared" si="4913"/>
        <v>0</v>
      </c>
      <c r="Q7072" s="35">
        <f>SUM(Q7068)</f>
        <v>2291058</v>
      </c>
      <c r="R7072" s="35">
        <f>SUM(R7068)</f>
        <v>2282993</v>
      </c>
      <c r="S7072" s="35">
        <f>SUM(S7068)</f>
        <v>1771400</v>
      </c>
      <c r="T7072" s="35">
        <f t="shared" ref="T7072:X7072" si="4914">SUM(T7068)</f>
        <v>511493</v>
      </c>
      <c r="U7072" s="35">
        <f t="shared" si="4914"/>
        <v>175802</v>
      </c>
      <c r="V7072" s="35">
        <f t="shared" si="4914"/>
        <v>180154</v>
      </c>
      <c r="W7072" s="35">
        <f t="shared" si="4914"/>
        <v>155537</v>
      </c>
      <c r="X7072" s="35">
        <f t="shared" si="4914"/>
        <v>2282893</v>
      </c>
      <c r="Y7072" s="218">
        <f t="shared" ref="Y7072:Y7074" si="4915">IF(R7072=0,0,(X7072/R7072)*100)</f>
        <v>99.995619785080365</v>
      </c>
    </row>
    <row r="7073" spans="1:25">
      <c r="A7073" s="253"/>
      <c r="B7073" s="253"/>
      <c r="C7073" s="253"/>
      <c r="D7073" s="253"/>
      <c r="E7073" s="253"/>
      <c r="F7073" s="253"/>
      <c r="G7073" s="259"/>
      <c r="H7073" s="36" t="s">
        <v>69</v>
      </c>
      <c r="I7073" s="35">
        <f t="shared" si="4901"/>
        <v>1988421</v>
      </c>
      <c r="J7073" s="35">
        <f t="shared" ref="J7073:P7073" si="4916">SUM(J7072)</f>
        <v>1988421</v>
      </c>
      <c r="K7073" s="35">
        <f t="shared" si="4903"/>
        <v>0</v>
      </c>
      <c r="L7073" s="35">
        <f t="shared" si="4916"/>
        <v>0</v>
      </c>
      <c r="M7073" s="35">
        <f t="shared" si="4916"/>
        <v>0</v>
      </c>
      <c r="N7073" s="35">
        <f t="shared" si="4916"/>
        <v>0</v>
      </c>
      <c r="O7073" s="35">
        <f t="shared" si="4916"/>
        <v>0</v>
      </c>
      <c r="P7073" s="35">
        <f t="shared" si="4916"/>
        <v>0</v>
      </c>
      <c r="Q7073" s="35">
        <f>SUM(Q7072)</f>
        <v>2291058</v>
      </c>
      <c r="R7073" s="35">
        <f>SUM(R7072)</f>
        <v>2282993</v>
      </c>
      <c r="S7073" s="35">
        <f>SUM(S7072)</f>
        <v>1771400</v>
      </c>
      <c r="T7073" s="35">
        <f t="shared" ref="T7073:X7073" si="4917">SUM(T7072)</f>
        <v>511493</v>
      </c>
      <c r="U7073" s="35">
        <f t="shared" si="4917"/>
        <v>175802</v>
      </c>
      <c r="V7073" s="35">
        <f t="shared" si="4917"/>
        <v>180154</v>
      </c>
      <c r="W7073" s="35">
        <f t="shared" si="4917"/>
        <v>155537</v>
      </c>
      <c r="X7073" s="35">
        <f t="shared" si="4917"/>
        <v>2282893</v>
      </c>
      <c r="Y7073" s="218">
        <f t="shared" si="4915"/>
        <v>99.995619785080365</v>
      </c>
    </row>
    <row r="7074" spans="1:25">
      <c r="A7074" s="32" t="s">
        <v>0</v>
      </c>
      <c r="B7074" s="32" t="s">
        <v>0</v>
      </c>
      <c r="C7074" s="32" t="s">
        <v>0</v>
      </c>
      <c r="D7074" s="32" t="s">
        <v>0</v>
      </c>
      <c r="E7074" s="32" t="s">
        <v>0</v>
      </c>
      <c r="F7074" s="32" t="s">
        <v>0</v>
      </c>
      <c r="G7074" s="154" t="s">
        <v>0</v>
      </c>
      <c r="H7074" s="30" t="s">
        <v>2315</v>
      </c>
      <c r="I7074" s="31">
        <f t="shared" si="4901"/>
        <v>1988421</v>
      </c>
      <c r="J7074" s="31">
        <f>SUM(J7068)</f>
        <v>1988421</v>
      </c>
      <c r="K7074" s="31">
        <f t="shared" si="4903"/>
        <v>0</v>
      </c>
      <c r="L7074" s="31">
        <f t="shared" ref="L7074:P7074" si="4918">SUM(L7068)</f>
        <v>0</v>
      </c>
      <c r="M7074" s="31">
        <f t="shared" si="4918"/>
        <v>0</v>
      </c>
      <c r="N7074" s="31">
        <f t="shared" si="4918"/>
        <v>0</v>
      </c>
      <c r="O7074" s="31">
        <f t="shared" si="4918"/>
        <v>0</v>
      </c>
      <c r="P7074" s="31">
        <f t="shared" si="4918"/>
        <v>0</v>
      </c>
      <c r="Q7074" s="31">
        <f t="shared" ref="Q7074:R7074" si="4919">SUM(Q7068)</f>
        <v>2291058</v>
      </c>
      <c r="R7074" s="31">
        <f t="shared" si="4919"/>
        <v>2282993</v>
      </c>
      <c r="S7074" s="31">
        <f t="shared" ref="S7074" si="4920">SUM(S7068)</f>
        <v>1771400</v>
      </c>
      <c r="T7074" s="31">
        <f t="shared" ref="T7074:X7074" si="4921">SUM(T7068)</f>
        <v>511493</v>
      </c>
      <c r="U7074" s="31">
        <f t="shared" si="4921"/>
        <v>175802</v>
      </c>
      <c r="V7074" s="31">
        <f t="shared" si="4921"/>
        <v>180154</v>
      </c>
      <c r="W7074" s="31">
        <f t="shared" si="4921"/>
        <v>155537</v>
      </c>
      <c r="X7074" s="31">
        <f t="shared" si="4921"/>
        <v>2282893</v>
      </c>
      <c r="Y7074" s="220">
        <f t="shared" si="4915"/>
        <v>99.995619785080365</v>
      </c>
    </row>
    <row r="7075" spans="1:25">
      <c r="A7075" s="32" t="s">
        <v>0</v>
      </c>
      <c r="B7075" s="32" t="s">
        <v>0</v>
      </c>
      <c r="C7075" s="32" t="s">
        <v>0</v>
      </c>
      <c r="D7075" s="32" t="s">
        <v>0</v>
      </c>
      <c r="E7075" s="32" t="s">
        <v>0</v>
      </c>
      <c r="F7075" s="32" t="s">
        <v>0</v>
      </c>
      <c r="G7075" s="154" t="s">
        <v>0</v>
      </c>
      <c r="H7075" s="21" t="s">
        <v>170</v>
      </c>
      <c r="I7075" s="66">
        <f t="shared" si="4901"/>
        <v>61</v>
      </c>
      <c r="J7075" s="66">
        <f>J7069</f>
        <v>61</v>
      </c>
      <c r="K7075" s="66">
        <f t="shared" si="4903"/>
        <v>0</v>
      </c>
      <c r="L7075" s="66" t="str">
        <f t="shared" ref="L7075:P7075" si="4922">L7069</f>
        <v/>
      </c>
      <c r="M7075" s="66" t="str">
        <f t="shared" si="4922"/>
        <v/>
      </c>
      <c r="N7075" s="66" t="str">
        <f t="shared" si="4922"/>
        <v/>
      </c>
      <c r="O7075" s="66" t="str">
        <f t="shared" si="4922"/>
        <v/>
      </c>
      <c r="P7075" s="66" t="str">
        <f t="shared" si="4922"/>
        <v/>
      </c>
      <c r="Q7075" s="66">
        <f t="shared" ref="Q7075:R7075" si="4923">Q7069</f>
        <v>0</v>
      </c>
      <c r="R7075" s="66">
        <f t="shared" si="4923"/>
        <v>0</v>
      </c>
      <c r="S7075" s="66">
        <f t="shared" ref="S7075" si="4924">S7069</f>
        <v>0</v>
      </c>
      <c r="T7075" s="66">
        <f t="shared" ref="T7075:X7075" si="4925">T7069</f>
        <v>0</v>
      </c>
      <c r="U7075" s="66">
        <f t="shared" si="4925"/>
        <v>0</v>
      </c>
      <c r="V7075" s="66">
        <f t="shared" si="4925"/>
        <v>0</v>
      </c>
      <c r="W7075" s="66">
        <f t="shared" si="4925"/>
        <v>0</v>
      </c>
      <c r="X7075" s="66">
        <f t="shared" si="4925"/>
        <v>0</v>
      </c>
      <c r="Y7075" s="208">
        <v>0</v>
      </c>
    </row>
    <row r="7076" spans="1:25">
      <c r="A7076" s="32" t="s">
        <v>0</v>
      </c>
      <c r="B7076" s="32" t="s">
        <v>0</v>
      </c>
      <c r="C7076" s="32" t="s">
        <v>0</v>
      </c>
      <c r="D7076" s="32" t="s">
        <v>0</v>
      </c>
      <c r="E7076" s="32" t="s">
        <v>0</v>
      </c>
      <c r="F7076" s="32" t="s">
        <v>0</v>
      </c>
      <c r="G7076" s="154" t="s">
        <v>0</v>
      </c>
      <c r="H7076" s="38" t="s">
        <v>0</v>
      </c>
      <c r="I7076" s="39"/>
      <c r="J7076" s="39"/>
      <c r="K7076" s="39"/>
      <c r="L7076" s="39" t="s">
        <v>0</v>
      </c>
      <c r="M7076" s="39" t="s">
        <v>0</v>
      </c>
      <c r="N7076" s="39" t="s">
        <v>0</v>
      </c>
      <c r="O7076" s="39" t="s">
        <v>0</v>
      </c>
      <c r="P7076" s="39" t="s">
        <v>0</v>
      </c>
      <c r="Q7076" s="39"/>
      <c r="R7076" s="39"/>
      <c r="S7076" s="39"/>
      <c r="T7076" s="39" t="s">
        <v>0</v>
      </c>
      <c r="U7076" s="39" t="s">
        <v>0</v>
      </c>
      <c r="V7076" s="39" t="s">
        <v>0</v>
      </c>
      <c r="W7076" s="39" t="s">
        <v>0</v>
      </c>
      <c r="X7076" s="39" t="s">
        <v>0</v>
      </c>
      <c r="Y7076" s="221"/>
    </row>
    <row r="7077" spans="1:25">
      <c r="A7077" s="32" t="s">
        <v>0</v>
      </c>
      <c r="B7077" s="32" t="s">
        <v>0</v>
      </c>
      <c r="C7077" s="32" t="s">
        <v>0</v>
      </c>
      <c r="D7077" s="32" t="s">
        <v>0</v>
      </c>
      <c r="E7077" s="32" t="s">
        <v>0</v>
      </c>
      <c r="F7077" s="32" t="s">
        <v>0</v>
      </c>
      <c r="G7077" s="154" t="s">
        <v>0</v>
      </c>
      <c r="H7077" s="30" t="s">
        <v>2316</v>
      </c>
      <c r="I7077" s="40">
        <f t="shared" si="4901"/>
        <v>88147286</v>
      </c>
      <c r="J7077" s="40">
        <f>SUM(J7074,J7029,J6980,J6933,J6887,J6840,J6753)</f>
        <v>76822286</v>
      </c>
      <c r="K7077" s="40">
        <f t="shared" si="4903"/>
        <v>11295000</v>
      </c>
      <c r="L7077" s="40">
        <f t="shared" ref="L7077:P7077" si="4926">SUM(L7074,L7029,L6980,L6933,L6887,L6840,L6753)</f>
        <v>0</v>
      </c>
      <c r="M7077" s="40">
        <f t="shared" si="4926"/>
        <v>85000</v>
      </c>
      <c r="N7077" s="40">
        <f t="shared" si="4926"/>
        <v>11210000</v>
      </c>
      <c r="O7077" s="40">
        <f t="shared" si="4926"/>
        <v>30000</v>
      </c>
      <c r="P7077" s="40">
        <f t="shared" si="4926"/>
        <v>0</v>
      </c>
      <c r="Q7077" s="40">
        <f t="shared" ref="Q7077:R7077" si="4927">SUM(Q7074,Q7029,Q6980,Q6933,Q6887,Q6840,Q6753)</f>
        <v>130204058</v>
      </c>
      <c r="R7077" s="40">
        <f t="shared" si="4927"/>
        <v>117387205</v>
      </c>
      <c r="S7077" s="40">
        <f t="shared" ref="S7077" si="4928">SUM(S7074,S7029,S6980,S6933,S6887,S6840,S6753)</f>
        <v>92522691</v>
      </c>
      <c r="T7077" s="40">
        <f t="shared" ref="T7077:X7077" si="4929">SUM(T7074,T7029,T6980,T6933,T6887,T6840,T6753)</f>
        <v>24843409</v>
      </c>
      <c r="U7077" s="40">
        <f t="shared" si="4929"/>
        <v>10433383</v>
      </c>
      <c r="V7077" s="40">
        <f t="shared" si="4929"/>
        <v>11225428</v>
      </c>
      <c r="W7077" s="40">
        <f t="shared" si="4929"/>
        <v>3184598</v>
      </c>
      <c r="X7077" s="40">
        <f t="shared" si="4929"/>
        <v>117313150</v>
      </c>
      <c r="Y7077" s="207">
        <f>IF(R7077=0,0,(X7077/R7077)*100)</f>
        <v>99.936913908121412</v>
      </c>
    </row>
    <row r="7078" spans="1:25">
      <c r="A7078" s="32" t="s">
        <v>0</v>
      </c>
      <c r="B7078" s="32" t="s">
        <v>0</v>
      </c>
      <c r="C7078" s="32" t="s">
        <v>0</v>
      </c>
      <c r="D7078" s="32" t="s">
        <v>0</v>
      </c>
      <c r="E7078" s="32" t="s">
        <v>0</v>
      </c>
      <c r="F7078" s="32" t="s">
        <v>0</v>
      </c>
      <c r="G7078" s="154" t="s">
        <v>0</v>
      </c>
      <c r="H7078" s="21" t="s">
        <v>197</v>
      </c>
      <c r="I7078" s="66">
        <f t="shared" si="4901"/>
        <v>484</v>
      </c>
      <c r="J7078" s="66">
        <f>J7075+J7030+J6981+J6934+J6888+J6841+J6754</f>
        <v>484</v>
      </c>
      <c r="K7078" s="66">
        <f t="shared" si="4903"/>
        <v>0</v>
      </c>
      <c r="L7078" s="66"/>
      <c r="M7078" s="66"/>
      <c r="N7078" s="66"/>
      <c r="O7078" s="66"/>
      <c r="P7078" s="66"/>
      <c r="Q7078" s="66">
        <f>Q7075+Q7030+Q6981+Q6934+Q6888+Q6841+Q6754</f>
        <v>0</v>
      </c>
      <c r="R7078" s="66">
        <f>R7075+R7030+R6981+R6934+R6888+R6841+R6754</f>
        <v>0</v>
      </c>
      <c r="S7078" s="66">
        <f>S7075+S7030+S6981+S6934+S6888+S6841+S6754</f>
        <v>0</v>
      </c>
      <c r="T7078" s="66">
        <f t="shared" ref="T7078:X7078" si="4930">T7075+T7030+T6981+T6934+T6888+T6841+T6754</f>
        <v>0</v>
      </c>
      <c r="U7078" s="66">
        <f t="shared" si="4930"/>
        <v>0</v>
      </c>
      <c r="V7078" s="66">
        <f t="shared" si="4930"/>
        <v>0</v>
      </c>
      <c r="W7078" s="66">
        <f t="shared" si="4930"/>
        <v>0</v>
      </c>
      <c r="X7078" s="66">
        <f t="shared" si="4930"/>
        <v>0</v>
      </c>
      <c r="Y7078" s="208">
        <v>0</v>
      </c>
    </row>
    <row r="7079" spans="1:25">
      <c r="A7079" s="20" t="s">
        <v>2317</v>
      </c>
      <c r="B7079" s="21" t="s">
        <v>0</v>
      </c>
      <c r="C7079" s="21" t="s">
        <v>0</v>
      </c>
      <c r="D7079" s="21" t="s">
        <v>0</v>
      </c>
      <c r="E7079" s="21" t="s">
        <v>0</v>
      </c>
      <c r="F7079" s="21" t="s">
        <v>0</v>
      </c>
      <c r="G7079" s="150" t="s">
        <v>0</v>
      </c>
      <c r="H7079" s="21" t="s">
        <v>2318</v>
      </c>
      <c r="I7079" s="22"/>
      <c r="J7079" s="22"/>
      <c r="K7079" s="22"/>
      <c r="L7079" s="22" t="s">
        <v>0</v>
      </c>
      <c r="M7079" s="22" t="s">
        <v>0</v>
      </c>
      <c r="N7079" s="22" t="s">
        <v>0</v>
      </c>
      <c r="O7079" s="22" t="s">
        <v>0</v>
      </c>
      <c r="P7079" s="22" t="s">
        <v>0</v>
      </c>
      <c r="Q7079" s="22"/>
      <c r="R7079" s="22"/>
      <c r="S7079" s="22"/>
      <c r="T7079" s="22" t="s">
        <v>0</v>
      </c>
      <c r="U7079" s="22" t="s">
        <v>0</v>
      </c>
      <c r="V7079" s="22" t="s">
        <v>0</v>
      </c>
      <c r="W7079" s="22" t="s">
        <v>0</v>
      </c>
      <c r="X7079" s="22" t="s">
        <v>0</v>
      </c>
      <c r="Y7079" s="209"/>
    </row>
    <row r="7080" spans="1:25" ht="15" thickBot="1">
      <c r="A7080" s="20" t="s">
        <v>2317</v>
      </c>
      <c r="B7080" s="20" t="s">
        <v>122</v>
      </c>
      <c r="C7080" s="23" t="s">
        <v>0</v>
      </c>
      <c r="D7080" s="23" t="s">
        <v>0</v>
      </c>
      <c r="E7080" s="21" t="s">
        <v>0</v>
      </c>
      <c r="F7080" s="21" t="s">
        <v>0</v>
      </c>
      <c r="G7080" s="150" t="s">
        <v>0</v>
      </c>
      <c r="H7080" s="21" t="s">
        <v>0</v>
      </c>
      <c r="I7080" s="22"/>
      <c r="J7080" s="22"/>
      <c r="K7080" s="22"/>
      <c r="L7080" s="22" t="s">
        <v>0</v>
      </c>
      <c r="M7080" s="22" t="s">
        <v>0</v>
      </c>
      <c r="N7080" s="22" t="s">
        <v>0</v>
      </c>
      <c r="O7080" s="22" t="s">
        <v>0</v>
      </c>
      <c r="P7080" s="22" t="s">
        <v>0</v>
      </c>
      <c r="Q7080" s="22"/>
      <c r="R7080" s="22"/>
      <c r="S7080" s="22"/>
      <c r="T7080" s="22" t="s">
        <v>0</v>
      </c>
      <c r="U7080" s="22" t="s">
        <v>0</v>
      </c>
      <c r="V7080" s="22" t="s">
        <v>0</v>
      </c>
      <c r="W7080" s="22" t="s">
        <v>0</v>
      </c>
      <c r="X7080" s="22" t="s">
        <v>0</v>
      </c>
      <c r="Y7080" s="209"/>
    </row>
    <row r="7081" spans="1:25" ht="41.4" thickBot="1">
      <c r="A7081" s="24" t="s">
        <v>123</v>
      </c>
      <c r="B7081" s="24" t="s">
        <v>124</v>
      </c>
      <c r="C7081" s="24" t="s">
        <v>125</v>
      </c>
      <c r="D7081" s="25" t="s">
        <v>0</v>
      </c>
      <c r="E7081" s="24" t="s">
        <v>126</v>
      </c>
      <c r="F7081" s="24" t="s">
        <v>127</v>
      </c>
      <c r="G7081" s="151" t="s">
        <v>128</v>
      </c>
      <c r="H7081" s="24" t="s">
        <v>1</v>
      </c>
      <c r="I7081" s="1" t="s">
        <v>3093</v>
      </c>
      <c r="J7081" s="1" t="s">
        <v>3130</v>
      </c>
      <c r="K7081" s="1" t="s">
        <v>3</v>
      </c>
      <c r="L7081" s="1" t="s">
        <v>4</v>
      </c>
      <c r="M7081" s="1" t="s">
        <v>5</v>
      </c>
      <c r="N7081" s="1" t="s">
        <v>6</v>
      </c>
      <c r="O7081" s="1" t="s">
        <v>7</v>
      </c>
      <c r="P7081" s="1" t="s">
        <v>8</v>
      </c>
      <c r="Q7081" s="1" t="s">
        <v>3344</v>
      </c>
      <c r="R7081" s="1" t="s">
        <v>3427</v>
      </c>
      <c r="S7081" s="1" t="s">
        <v>3447</v>
      </c>
      <c r="T7081" s="1" t="s">
        <v>3448</v>
      </c>
      <c r="U7081" s="1" t="s">
        <v>3452</v>
      </c>
      <c r="V7081" s="1" t="s">
        <v>3449</v>
      </c>
      <c r="W7081" s="1" t="s">
        <v>3450</v>
      </c>
      <c r="X7081" s="1" t="s">
        <v>3451</v>
      </c>
      <c r="Y7081" s="216" t="s">
        <v>3385</v>
      </c>
    </row>
    <row r="7082" spans="1:25" s="112" customFormat="1">
      <c r="A7082" s="119" t="s">
        <v>0</v>
      </c>
      <c r="B7082" s="119" t="s">
        <v>0</v>
      </c>
      <c r="C7082" s="119" t="s">
        <v>0</v>
      </c>
      <c r="D7082" s="120" t="s">
        <v>0</v>
      </c>
      <c r="E7082" s="120" t="s">
        <v>0</v>
      </c>
      <c r="F7082" s="121" t="s">
        <v>0</v>
      </c>
      <c r="G7082" s="161" t="s">
        <v>0</v>
      </c>
      <c r="H7082" s="122" t="s">
        <v>0</v>
      </c>
      <c r="I7082" s="45">
        <v>1</v>
      </c>
      <c r="J7082" s="123">
        <v>3</v>
      </c>
      <c r="K7082" s="123" t="s">
        <v>9</v>
      </c>
      <c r="L7082" s="123">
        <v>5</v>
      </c>
      <c r="M7082" s="123">
        <v>6</v>
      </c>
      <c r="N7082" s="123">
        <v>7</v>
      </c>
      <c r="O7082" s="123">
        <v>8</v>
      </c>
      <c r="P7082" s="123">
        <v>9</v>
      </c>
      <c r="Q7082" s="45">
        <v>1</v>
      </c>
      <c r="R7082" s="45">
        <v>2</v>
      </c>
      <c r="S7082" s="45">
        <v>3</v>
      </c>
      <c r="T7082" s="45" t="s">
        <v>3453</v>
      </c>
      <c r="U7082" s="45">
        <v>5</v>
      </c>
      <c r="V7082" s="45">
        <v>6</v>
      </c>
      <c r="W7082" s="45">
        <v>7</v>
      </c>
      <c r="X7082" s="45" t="s">
        <v>3454</v>
      </c>
      <c r="Y7082" s="276">
        <v>9</v>
      </c>
    </row>
    <row r="7083" spans="1:25" s="113" customFormat="1">
      <c r="A7083" s="133" t="s">
        <v>2317</v>
      </c>
      <c r="B7083" s="133" t="s">
        <v>122</v>
      </c>
      <c r="C7083" s="109" t="s">
        <v>130</v>
      </c>
      <c r="D7083" s="109" t="s">
        <v>2319</v>
      </c>
      <c r="E7083" s="98" t="s">
        <v>0</v>
      </c>
      <c r="F7083" s="98" t="s">
        <v>0</v>
      </c>
      <c r="G7083" s="153" t="s">
        <v>0</v>
      </c>
      <c r="H7083" s="98" t="s">
        <v>2318</v>
      </c>
      <c r="I7083" s="110"/>
      <c r="J7083" s="110"/>
      <c r="K7083" s="110"/>
      <c r="L7083" s="110" t="s">
        <v>0</v>
      </c>
      <c r="M7083" s="110" t="s">
        <v>0</v>
      </c>
      <c r="N7083" s="110" t="s">
        <v>0</v>
      </c>
      <c r="O7083" s="110" t="s">
        <v>0</v>
      </c>
      <c r="P7083" s="110" t="s">
        <v>0</v>
      </c>
      <c r="Q7083" s="110"/>
      <c r="R7083" s="110"/>
      <c r="S7083" s="110"/>
      <c r="T7083" s="110" t="s">
        <v>0</v>
      </c>
      <c r="U7083" s="110" t="s">
        <v>0</v>
      </c>
      <c r="V7083" s="110" t="s">
        <v>0</v>
      </c>
      <c r="W7083" s="110" t="s">
        <v>0</v>
      </c>
      <c r="X7083" s="110" t="s">
        <v>0</v>
      </c>
      <c r="Y7083" s="217"/>
    </row>
    <row r="7084" spans="1:25" ht="20.399999999999999">
      <c r="A7084" s="20" t="s">
        <v>0</v>
      </c>
      <c r="B7084" s="20" t="s">
        <v>0</v>
      </c>
      <c r="C7084" s="20" t="s">
        <v>0</v>
      </c>
      <c r="D7084" s="21" t="s">
        <v>0</v>
      </c>
      <c r="E7084" s="21" t="s">
        <v>0</v>
      </c>
      <c r="F7084" s="21" t="s">
        <v>0</v>
      </c>
      <c r="G7084" s="150" t="s">
        <v>0</v>
      </c>
      <c r="H7084" s="30" t="s">
        <v>33</v>
      </c>
      <c r="I7084" s="31">
        <f t="shared" si="4901"/>
        <v>4708189</v>
      </c>
      <c r="J7084" s="31">
        <f t="shared" ref="J7084:P7084" si="4931">SUM(J7085,J7093,J7095)</f>
        <v>4708189</v>
      </c>
      <c r="K7084" s="31">
        <f t="shared" si="4903"/>
        <v>0</v>
      </c>
      <c r="L7084" s="31">
        <f t="shared" si="4931"/>
        <v>0</v>
      </c>
      <c r="M7084" s="31">
        <f t="shared" si="4931"/>
        <v>0</v>
      </c>
      <c r="N7084" s="31">
        <f t="shared" si="4931"/>
        <v>0</v>
      </c>
      <c r="O7084" s="31">
        <f t="shared" si="4931"/>
        <v>0</v>
      </c>
      <c r="P7084" s="31">
        <f t="shared" si="4931"/>
        <v>0</v>
      </c>
      <c r="Q7084" s="31">
        <f>SUM(Q7085,Q7093,Q7095)</f>
        <v>4907994</v>
      </c>
      <c r="R7084" s="31">
        <f>SUM(R7085,R7093,R7095)</f>
        <v>4907994</v>
      </c>
      <c r="S7084" s="31">
        <f>SUM(S7085,S7093,S7095)</f>
        <v>3685762</v>
      </c>
      <c r="T7084" s="31">
        <f t="shared" ref="T7084:X7084" si="4932">SUM(T7085,T7093,T7095)</f>
        <v>1222232</v>
      </c>
      <c r="U7084" s="31">
        <f t="shared" si="4932"/>
        <v>483400</v>
      </c>
      <c r="V7084" s="31">
        <f t="shared" si="4932"/>
        <v>462350</v>
      </c>
      <c r="W7084" s="31">
        <f t="shared" si="4932"/>
        <v>276482</v>
      </c>
      <c r="X7084" s="31">
        <f t="shared" si="4932"/>
        <v>4907994</v>
      </c>
      <c r="Y7084" s="220">
        <f t="shared" ref="Y7084:Y7120" si="4933">IF(R7084=0,0,(X7084/R7084)*100)</f>
        <v>100</v>
      </c>
    </row>
    <row r="7085" spans="1:25">
      <c r="A7085" s="23" t="s">
        <v>2317</v>
      </c>
      <c r="B7085" s="23" t="s">
        <v>122</v>
      </c>
      <c r="C7085" s="23" t="s">
        <v>130</v>
      </c>
      <c r="D7085" s="23" t="s">
        <v>2319</v>
      </c>
      <c r="E7085" s="21" t="s">
        <v>132</v>
      </c>
      <c r="F7085" s="21" t="s">
        <v>0</v>
      </c>
      <c r="G7085" s="150" t="s">
        <v>0</v>
      </c>
      <c r="H7085" s="21" t="s">
        <v>11</v>
      </c>
      <c r="I7085" s="66">
        <f t="shared" si="4901"/>
        <v>1817230</v>
      </c>
      <c r="J7085" s="66">
        <f t="shared" ref="J7085:P7085" si="4934">SUM(J7086,J7087)</f>
        <v>1817230</v>
      </c>
      <c r="K7085" s="66">
        <f t="shared" si="4903"/>
        <v>0</v>
      </c>
      <c r="L7085" s="66">
        <f t="shared" si="4934"/>
        <v>0</v>
      </c>
      <c r="M7085" s="66">
        <f t="shared" si="4934"/>
        <v>0</v>
      </c>
      <c r="N7085" s="66">
        <f t="shared" si="4934"/>
        <v>0</v>
      </c>
      <c r="O7085" s="66">
        <f t="shared" si="4934"/>
        <v>0</v>
      </c>
      <c r="P7085" s="66">
        <f t="shared" si="4934"/>
        <v>0</v>
      </c>
      <c r="Q7085" s="66">
        <f>SUM(Q7086,Q7087)</f>
        <v>1997366</v>
      </c>
      <c r="R7085" s="66">
        <f>SUM(R7086,R7087)</f>
        <v>1997366</v>
      </c>
      <c r="S7085" s="66">
        <f>SUM(S7086,S7087)</f>
        <v>1465503</v>
      </c>
      <c r="T7085" s="66">
        <f t="shared" ref="T7085:X7085" si="4935">SUM(T7086,T7087)</f>
        <v>531863</v>
      </c>
      <c r="U7085" s="66">
        <f t="shared" si="4935"/>
        <v>194800</v>
      </c>
      <c r="V7085" s="66">
        <f t="shared" si="4935"/>
        <v>194800</v>
      </c>
      <c r="W7085" s="66">
        <f t="shared" si="4935"/>
        <v>142263</v>
      </c>
      <c r="X7085" s="66">
        <f t="shared" si="4935"/>
        <v>1997366</v>
      </c>
      <c r="Y7085" s="208">
        <f t="shared" si="4933"/>
        <v>100</v>
      </c>
    </row>
    <row r="7086" spans="1:25">
      <c r="A7086" s="23" t="s">
        <v>2317</v>
      </c>
      <c r="B7086" s="23" t="s">
        <v>122</v>
      </c>
      <c r="C7086" s="23" t="s">
        <v>130</v>
      </c>
      <c r="D7086" s="23" t="s">
        <v>2319</v>
      </c>
      <c r="E7086" s="22">
        <v>6111</v>
      </c>
      <c r="F7086" s="23"/>
      <c r="G7086" s="128" t="s">
        <v>3346</v>
      </c>
      <c r="H7086" s="32" t="s">
        <v>12</v>
      </c>
      <c r="I7086" s="44">
        <f t="shared" si="4901"/>
        <v>1502000</v>
      </c>
      <c r="J7086" s="44">
        <v>1502000</v>
      </c>
      <c r="K7086" s="44">
        <f t="shared" si="4903"/>
        <v>0</v>
      </c>
      <c r="L7086" s="44">
        <v>0</v>
      </c>
      <c r="M7086" s="44">
        <v>0</v>
      </c>
      <c r="N7086" s="44">
        <v>0</v>
      </c>
      <c r="O7086" s="44">
        <v>0</v>
      </c>
      <c r="P7086" s="44">
        <v>0</v>
      </c>
      <c r="Q7086" s="44">
        <v>1667136</v>
      </c>
      <c r="R7086" s="44">
        <v>1667136</v>
      </c>
      <c r="S7086" s="44">
        <v>1188840</v>
      </c>
      <c r="T7086" s="44">
        <f t="shared" ref="T7086:T7119" si="4936">U7086+V7086+W7086</f>
        <v>478296</v>
      </c>
      <c r="U7086" s="44">
        <v>175000</v>
      </c>
      <c r="V7086" s="44">
        <v>175000</v>
      </c>
      <c r="W7086" s="44">
        <v>128296</v>
      </c>
      <c r="X7086" s="44">
        <f t="shared" ref="X7086:X7119" si="4937">S7086+T7086</f>
        <v>1667136</v>
      </c>
      <c r="Y7086" s="209">
        <f t="shared" si="4933"/>
        <v>100</v>
      </c>
    </row>
    <row r="7087" spans="1:25">
      <c r="A7087" s="20" t="s">
        <v>2317</v>
      </c>
      <c r="B7087" s="20" t="s">
        <v>122</v>
      </c>
      <c r="C7087" s="20" t="s">
        <v>130</v>
      </c>
      <c r="D7087" s="20" t="s">
        <v>2319</v>
      </c>
      <c r="E7087" s="20" t="s">
        <v>134</v>
      </c>
      <c r="F7087" s="23" t="s">
        <v>0</v>
      </c>
      <c r="G7087" s="154" t="s">
        <v>0</v>
      </c>
      <c r="H7087" s="21" t="s">
        <v>13</v>
      </c>
      <c r="I7087" s="66">
        <f t="shared" si="4901"/>
        <v>315230</v>
      </c>
      <c r="J7087" s="66">
        <f t="shared" ref="J7087:P7087" si="4938">SUM(J7088:J7092)</f>
        <v>315230</v>
      </c>
      <c r="K7087" s="66">
        <f t="shared" si="4903"/>
        <v>0</v>
      </c>
      <c r="L7087" s="66">
        <f t="shared" si="4938"/>
        <v>0</v>
      </c>
      <c r="M7087" s="66">
        <f t="shared" si="4938"/>
        <v>0</v>
      </c>
      <c r="N7087" s="66">
        <f t="shared" si="4938"/>
        <v>0</v>
      </c>
      <c r="O7087" s="66">
        <f t="shared" si="4938"/>
        <v>0</v>
      </c>
      <c r="P7087" s="66">
        <f t="shared" si="4938"/>
        <v>0</v>
      </c>
      <c r="Q7087" s="66">
        <f>SUM(Q7088:Q7092)</f>
        <v>330230</v>
      </c>
      <c r="R7087" s="66">
        <f>SUM(R7088:R7092)</f>
        <v>330230</v>
      </c>
      <c r="S7087" s="66">
        <f>SUM(S7088:S7092)</f>
        <v>276663</v>
      </c>
      <c r="T7087" s="66">
        <f t="shared" ref="T7087:X7087" si="4939">SUM(T7088:T7092)</f>
        <v>53567</v>
      </c>
      <c r="U7087" s="66">
        <f t="shared" si="4939"/>
        <v>19800</v>
      </c>
      <c r="V7087" s="66">
        <f t="shared" si="4939"/>
        <v>19800</v>
      </c>
      <c r="W7087" s="66">
        <f t="shared" si="4939"/>
        <v>13967</v>
      </c>
      <c r="X7087" s="66">
        <f t="shared" si="4939"/>
        <v>330230</v>
      </c>
      <c r="Y7087" s="208">
        <f t="shared" si="4933"/>
        <v>100</v>
      </c>
    </row>
    <row r="7088" spans="1:25">
      <c r="A7088" s="23" t="s">
        <v>2317</v>
      </c>
      <c r="B7088" s="23" t="s">
        <v>122</v>
      </c>
      <c r="C7088" s="23" t="s">
        <v>130</v>
      </c>
      <c r="D7088" s="23" t="s">
        <v>2319</v>
      </c>
      <c r="E7088" s="22">
        <v>6112</v>
      </c>
      <c r="F7088" s="23" t="s">
        <v>2320</v>
      </c>
      <c r="G7088" s="128" t="s">
        <v>3346</v>
      </c>
      <c r="H7088" s="32" t="s">
        <v>16</v>
      </c>
      <c r="I7088" s="44">
        <f t="shared" si="4901"/>
        <v>55110</v>
      </c>
      <c r="J7088" s="44">
        <v>55110</v>
      </c>
      <c r="K7088" s="44">
        <f t="shared" si="4903"/>
        <v>0</v>
      </c>
      <c r="L7088" s="44">
        <v>0</v>
      </c>
      <c r="M7088" s="44">
        <v>0</v>
      </c>
      <c r="N7088" s="44">
        <v>0</v>
      </c>
      <c r="O7088" s="44">
        <v>0</v>
      </c>
      <c r="P7088" s="44">
        <v>0</v>
      </c>
      <c r="Q7088" s="44">
        <v>55110</v>
      </c>
      <c r="R7088" s="44">
        <v>55110</v>
      </c>
      <c r="S7088" s="44">
        <v>42309</v>
      </c>
      <c r="T7088" s="44">
        <f t="shared" si="4936"/>
        <v>12801</v>
      </c>
      <c r="U7088" s="44">
        <v>4800</v>
      </c>
      <c r="V7088" s="44">
        <v>4800</v>
      </c>
      <c r="W7088" s="44">
        <v>3201</v>
      </c>
      <c r="X7088" s="44">
        <f t="shared" si="4937"/>
        <v>55110</v>
      </c>
      <c r="Y7088" s="209">
        <f t="shared" si="4933"/>
        <v>100</v>
      </c>
    </row>
    <row r="7089" spans="1:25">
      <c r="A7089" s="23" t="s">
        <v>2317</v>
      </c>
      <c r="B7089" s="23" t="s">
        <v>122</v>
      </c>
      <c r="C7089" s="23" t="s">
        <v>130</v>
      </c>
      <c r="D7089" s="23" t="s">
        <v>2319</v>
      </c>
      <c r="E7089" s="22">
        <v>6112</v>
      </c>
      <c r="F7089" s="23" t="s">
        <v>2321</v>
      </c>
      <c r="G7089" s="128" t="s">
        <v>3346</v>
      </c>
      <c r="H7089" s="32" t="s">
        <v>19</v>
      </c>
      <c r="I7089" s="44">
        <f t="shared" si="4901"/>
        <v>173470</v>
      </c>
      <c r="J7089" s="44">
        <v>173470</v>
      </c>
      <c r="K7089" s="44">
        <f t="shared" si="4903"/>
        <v>0</v>
      </c>
      <c r="L7089" s="44">
        <v>0</v>
      </c>
      <c r="M7089" s="44">
        <v>0</v>
      </c>
      <c r="N7089" s="44">
        <v>0</v>
      </c>
      <c r="O7089" s="44">
        <v>0</v>
      </c>
      <c r="P7089" s="44">
        <v>0</v>
      </c>
      <c r="Q7089" s="44">
        <v>173470</v>
      </c>
      <c r="R7089" s="44">
        <v>173470</v>
      </c>
      <c r="S7089" s="44">
        <v>132704</v>
      </c>
      <c r="T7089" s="44">
        <f t="shared" si="4936"/>
        <v>40766</v>
      </c>
      <c r="U7089" s="44">
        <v>15000</v>
      </c>
      <c r="V7089" s="44">
        <v>15000</v>
      </c>
      <c r="W7089" s="44">
        <v>10766</v>
      </c>
      <c r="X7089" s="44">
        <f t="shared" si="4937"/>
        <v>173470</v>
      </c>
      <c r="Y7089" s="209">
        <f t="shared" si="4933"/>
        <v>100</v>
      </c>
    </row>
    <row r="7090" spans="1:25">
      <c r="A7090" s="23" t="s">
        <v>2317</v>
      </c>
      <c r="B7090" s="23" t="s">
        <v>122</v>
      </c>
      <c r="C7090" s="23" t="s">
        <v>130</v>
      </c>
      <c r="D7090" s="23" t="s">
        <v>2319</v>
      </c>
      <c r="E7090" s="22">
        <v>6112</v>
      </c>
      <c r="F7090" s="23" t="s">
        <v>2322</v>
      </c>
      <c r="G7090" s="128" t="s">
        <v>3346</v>
      </c>
      <c r="H7090" s="32" t="s">
        <v>17</v>
      </c>
      <c r="I7090" s="44">
        <f t="shared" si="4901"/>
        <v>45650</v>
      </c>
      <c r="J7090" s="44">
        <v>45650</v>
      </c>
      <c r="K7090" s="44">
        <f t="shared" si="4903"/>
        <v>0</v>
      </c>
      <c r="L7090" s="44">
        <v>0</v>
      </c>
      <c r="M7090" s="44">
        <v>0</v>
      </c>
      <c r="N7090" s="44">
        <v>0</v>
      </c>
      <c r="O7090" s="44">
        <v>0</v>
      </c>
      <c r="P7090" s="44">
        <v>0</v>
      </c>
      <c r="Q7090" s="44">
        <v>45650</v>
      </c>
      <c r="R7090" s="44">
        <v>45650</v>
      </c>
      <c r="S7090" s="44">
        <v>45650</v>
      </c>
      <c r="T7090" s="44">
        <f t="shared" si="4936"/>
        <v>0</v>
      </c>
      <c r="U7090" s="44">
        <v>0</v>
      </c>
      <c r="V7090" s="44">
        <v>0</v>
      </c>
      <c r="W7090" s="44">
        <v>0</v>
      </c>
      <c r="X7090" s="44">
        <f t="shared" si="4937"/>
        <v>45650</v>
      </c>
      <c r="Y7090" s="209">
        <f t="shared" si="4933"/>
        <v>100</v>
      </c>
    </row>
    <row r="7091" spans="1:25">
      <c r="A7091" s="23" t="s">
        <v>2317</v>
      </c>
      <c r="B7091" s="23" t="s">
        <v>122</v>
      </c>
      <c r="C7091" s="23" t="s">
        <v>130</v>
      </c>
      <c r="D7091" s="23" t="s">
        <v>2319</v>
      </c>
      <c r="E7091" s="22">
        <v>6112</v>
      </c>
      <c r="F7091" s="23" t="s">
        <v>2323</v>
      </c>
      <c r="G7091" s="128" t="s">
        <v>3346</v>
      </c>
      <c r="H7091" s="32" t="s">
        <v>15</v>
      </c>
      <c r="I7091" s="44">
        <f t="shared" si="4901"/>
        <v>11000</v>
      </c>
      <c r="J7091" s="44">
        <v>11000</v>
      </c>
      <c r="K7091" s="44">
        <f t="shared" si="4903"/>
        <v>0</v>
      </c>
      <c r="L7091" s="44">
        <v>0</v>
      </c>
      <c r="M7091" s="44">
        <v>0</v>
      </c>
      <c r="N7091" s="44">
        <v>0</v>
      </c>
      <c r="O7091" s="44">
        <v>0</v>
      </c>
      <c r="P7091" s="44">
        <v>0</v>
      </c>
      <c r="Q7091" s="44">
        <v>11000</v>
      </c>
      <c r="R7091" s="44">
        <v>11000</v>
      </c>
      <c r="S7091" s="44">
        <v>11000</v>
      </c>
      <c r="T7091" s="44">
        <f t="shared" si="4936"/>
        <v>0</v>
      </c>
      <c r="U7091" s="44">
        <v>0</v>
      </c>
      <c r="V7091" s="44">
        <v>0</v>
      </c>
      <c r="W7091" s="44">
        <v>0</v>
      </c>
      <c r="X7091" s="44">
        <f t="shared" si="4937"/>
        <v>11000</v>
      </c>
      <c r="Y7091" s="209">
        <f t="shared" si="4933"/>
        <v>100</v>
      </c>
    </row>
    <row r="7092" spans="1:25">
      <c r="A7092" s="23" t="s">
        <v>2317</v>
      </c>
      <c r="B7092" s="23" t="s">
        <v>122</v>
      </c>
      <c r="C7092" s="23" t="s">
        <v>130</v>
      </c>
      <c r="D7092" s="23" t="s">
        <v>2319</v>
      </c>
      <c r="E7092" s="22">
        <v>6112</v>
      </c>
      <c r="F7092" s="23" t="s">
        <v>2324</v>
      </c>
      <c r="G7092" s="128" t="s">
        <v>3346</v>
      </c>
      <c r="H7092" s="32" t="s">
        <v>18</v>
      </c>
      <c r="I7092" s="44">
        <f t="shared" si="4901"/>
        <v>30000</v>
      </c>
      <c r="J7092" s="44">
        <v>30000</v>
      </c>
      <c r="K7092" s="44">
        <f t="shared" si="4903"/>
        <v>0</v>
      </c>
      <c r="L7092" s="44">
        <v>0</v>
      </c>
      <c r="M7092" s="44">
        <v>0</v>
      </c>
      <c r="N7092" s="44">
        <v>0</v>
      </c>
      <c r="O7092" s="44">
        <v>0</v>
      </c>
      <c r="P7092" s="44">
        <v>0</v>
      </c>
      <c r="Q7092" s="44">
        <v>45000</v>
      </c>
      <c r="R7092" s="44">
        <v>45000</v>
      </c>
      <c r="S7092" s="44">
        <v>45000</v>
      </c>
      <c r="T7092" s="44">
        <f t="shared" si="4936"/>
        <v>0</v>
      </c>
      <c r="U7092" s="44">
        <v>0</v>
      </c>
      <c r="V7092" s="44">
        <v>0</v>
      </c>
      <c r="W7092" s="44">
        <v>0</v>
      </c>
      <c r="X7092" s="44">
        <f t="shared" si="4937"/>
        <v>45000</v>
      </c>
      <c r="Y7092" s="209">
        <f t="shared" si="4933"/>
        <v>100</v>
      </c>
    </row>
    <row r="7093" spans="1:25">
      <c r="A7093" s="23" t="s">
        <v>2317</v>
      </c>
      <c r="B7093" s="23" t="s">
        <v>122</v>
      </c>
      <c r="C7093" s="23" t="s">
        <v>130</v>
      </c>
      <c r="D7093" s="23" t="s">
        <v>2319</v>
      </c>
      <c r="E7093" s="21" t="s">
        <v>139</v>
      </c>
      <c r="F7093" s="21" t="s">
        <v>0</v>
      </c>
      <c r="G7093" s="150" t="s">
        <v>0</v>
      </c>
      <c r="H7093" s="21" t="s">
        <v>21</v>
      </c>
      <c r="I7093" s="66">
        <f t="shared" si="4901"/>
        <v>160800</v>
      </c>
      <c r="J7093" s="66">
        <f t="shared" ref="J7093:X7093" si="4940">SUM(J7094)</f>
        <v>160800</v>
      </c>
      <c r="K7093" s="66">
        <f t="shared" si="4903"/>
        <v>0</v>
      </c>
      <c r="L7093" s="66">
        <f t="shared" si="4940"/>
        <v>0</v>
      </c>
      <c r="M7093" s="66">
        <f t="shared" si="4940"/>
        <v>0</v>
      </c>
      <c r="N7093" s="66">
        <f t="shared" si="4940"/>
        <v>0</v>
      </c>
      <c r="O7093" s="66">
        <f t="shared" si="4940"/>
        <v>0</v>
      </c>
      <c r="P7093" s="66">
        <f t="shared" si="4940"/>
        <v>0</v>
      </c>
      <c r="Q7093" s="66">
        <f t="shared" si="4940"/>
        <v>179746</v>
      </c>
      <c r="R7093" s="66">
        <f t="shared" si="4940"/>
        <v>179746</v>
      </c>
      <c r="S7093" s="66">
        <f t="shared" si="4940"/>
        <v>124929</v>
      </c>
      <c r="T7093" s="66">
        <f t="shared" si="4940"/>
        <v>54817</v>
      </c>
      <c r="U7093" s="66">
        <f t="shared" si="4940"/>
        <v>18000</v>
      </c>
      <c r="V7093" s="66">
        <f t="shared" si="4940"/>
        <v>18000</v>
      </c>
      <c r="W7093" s="66">
        <f t="shared" si="4940"/>
        <v>18817</v>
      </c>
      <c r="X7093" s="66">
        <f t="shared" si="4940"/>
        <v>179746</v>
      </c>
      <c r="Y7093" s="208">
        <f t="shared" si="4933"/>
        <v>100</v>
      </c>
    </row>
    <row r="7094" spans="1:25">
      <c r="A7094" s="23" t="s">
        <v>2317</v>
      </c>
      <c r="B7094" s="23" t="s">
        <v>122</v>
      </c>
      <c r="C7094" s="23" t="s">
        <v>130</v>
      </c>
      <c r="D7094" s="23" t="s">
        <v>2319</v>
      </c>
      <c r="E7094" s="22">
        <v>6121</v>
      </c>
      <c r="F7094" s="23"/>
      <c r="G7094" s="128" t="s">
        <v>3346</v>
      </c>
      <c r="H7094" s="32" t="s">
        <v>22</v>
      </c>
      <c r="I7094" s="44">
        <f t="shared" si="4901"/>
        <v>160800</v>
      </c>
      <c r="J7094" s="44">
        <v>160800</v>
      </c>
      <c r="K7094" s="44">
        <f t="shared" si="4903"/>
        <v>0</v>
      </c>
      <c r="L7094" s="44">
        <v>0</v>
      </c>
      <c r="M7094" s="44">
        <v>0</v>
      </c>
      <c r="N7094" s="44">
        <v>0</v>
      </c>
      <c r="O7094" s="44">
        <v>0</v>
      </c>
      <c r="P7094" s="44">
        <v>0</v>
      </c>
      <c r="Q7094" s="44">
        <v>179746</v>
      </c>
      <c r="R7094" s="44">
        <v>179746</v>
      </c>
      <c r="S7094" s="44">
        <v>124929</v>
      </c>
      <c r="T7094" s="44">
        <f t="shared" si="4936"/>
        <v>54817</v>
      </c>
      <c r="U7094" s="44">
        <v>18000</v>
      </c>
      <c r="V7094" s="44">
        <v>18000</v>
      </c>
      <c r="W7094" s="44">
        <v>18817</v>
      </c>
      <c r="X7094" s="44">
        <f t="shared" si="4937"/>
        <v>179746</v>
      </c>
      <c r="Y7094" s="209">
        <f t="shared" si="4933"/>
        <v>100</v>
      </c>
    </row>
    <row r="7095" spans="1:25">
      <c r="A7095" s="23" t="s">
        <v>2317</v>
      </c>
      <c r="B7095" s="23" t="s">
        <v>122</v>
      </c>
      <c r="C7095" s="23" t="s">
        <v>130</v>
      </c>
      <c r="D7095" s="23" t="s">
        <v>2319</v>
      </c>
      <c r="E7095" s="21" t="s">
        <v>141</v>
      </c>
      <c r="F7095" s="21" t="s">
        <v>0</v>
      </c>
      <c r="G7095" s="150" t="s">
        <v>0</v>
      </c>
      <c r="H7095" s="21" t="s">
        <v>23</v>
      </c>
      <c r="I7095" s="66">
        <f t="shared" si="4901"/>
        <v>2730159</v>
      </c>
      <c r="J7095" s="66">
        <f t="shared" ref="J7095:P7095" si="4941">SUM(J7096:J7104)</f>
        <v>2730159</v>
      </c>
      <c r="K7095" s="66">
        <f t="shared" si="4903"/>
        <v>0</v>
      </c>
      <c r="L7095" s="66">
        <f t="shared" si="4941"/>
        <v>0</v>
      </c>
      <c r="M7095" s="66">
        <f t="shared" si="4941"/>
        <v>0</v>
      </c>
      <c r="N7095" s="66">
        <f t="shared" si="4941"/>
        <v>0</v>
      </c>
      <c r="O7095" s="66">
        <f t="shared" si="4941"/>
        <v>0</v>
      </c>
      <c r="P7095" s="66">
        <f t="shared" si="4941"/>
        <v>0</v>
      </c>
      <c r="Q7095" s="66">
        <f>SUM(Q7096:Q7104)</f>
        <v>2730882</v>
      </c>
      <c r="R7095" s="66">
        <f>SUM(R7096:R7104)</f>
        <v>2730882</v>
      </c>
      <c r="S7095" s="66">
        <f>SUM(S7096:S7104)</f>
        <v>2095330</v>
      </c>
      <c r="T7095" s="66">
        <f t="shared" ref="T7095:X7095" si="4942">SUM(T7096:T7104)</f>
        <v>635552</v>
      </c>
      <c r="U7095" s="66">
        <f t="shared" si="4942"/>
        <v>270600</v>
      </c>
      <c r="V7095" s="66">
        <f t="shared" si="4942"/>
        <v>249550</v>
      </c>
      <c r="W7095" s="66">
        <f t="shared" si="4942"/>
        <v>115402</v>
      </c>
      <c r="X7095" s="66">
        <f t="shared" si="4942"/>
        <v>2730882</v>
      </c>
      <c r="Y7095" s="208">
        <f t="shared" si="4933"/>
        <v>100</v>
      </c>
    </row>
    <row r="7096" spans="1:25">
      <c r="A7096" s="23" t="s">
        <v>2317</v>
      </c>
      <c r="B7096" s="23" t="s">
        <v>122</v>
      </c>
      <c r="C7096" s="23" t="s">
        <v>130</v>
      </c>
      <c r="D7096" s="23" t="s">
        <v>2319</v>
      </c>
      <c r="E7096" s="22">
        <v>6131</v>
      </c>
      <c r="F7096" s="23"/>
      <c r="G7096" s="128" t="s">
        <v>3346</v>
      </c>
      <c r="H7096" s="32" t="s">
        <v>24</v>
      </c>
      <c r="I7096" s="44">
        <f t="shared" si="4901"/>
        <v>2000</v>
      </c>
      <c r="J7096" s="44">
        <v>2000</v>
      </c>
      <c r="K7096" s="44">
        <f t="shared" si="4903"/>
        <v>0</v>
      </c>
      <c r="L7096" s="44">
        <v>0</v>
      </c>
      <c r="M7096" s="44">
        <v>0</v>
      </c>
      <c r="N7096" s="44">
        <v>0</v>
      </c>
      <c r="O7096" s="44">
        <v>0</v>
      </c>
      <c r="P7096" s="44">
        <v>0</v>
      </c>
      <c r="Q7096" s="44">
        <v>2000</v>
      </c>
      <c r="R7096" s="44">
        <v>2000</v>
      </c>
      <c r="S7096" s="44">
        <v>1650</v>
      </c>
      <c r="T7096" s="44">
        <f t="shared" si="4936"/>
        <v>350</v>
      </c>
      <c r="U7096" s="44">
        <v>200</v>
      </c>
      <c r="V7096" s="44">
        <v>150</v>
      </c>
      <c r="W7096" s="44">
        <v>0</v>
      </c>
      <c r="X7096" s="44">
        <f t="shared" si="4937"/>
        <v>2000</v>
      </c>
      <c r="Y7096" s="209">
        <f t="shared" si="4933"/>
        <v>100</v>
      </c>
    </row>
    <row r="7097" spans="1:25">
      <c r="A7097" s="23" t="s">
        <v>2317</v>
      </c>
      <c r="B7097" s="23" t="s">
        <v>122</v>
      </c>
      <c r="C7097" s="23" t="s">
        <v>130</v>
      </c>
      <c r="D7097" s="23" t="s">
        <v>2319</v>
      </c>
      <c r="E7097" s="22">
        <v>6132</v>
      </c>
      <c r="F7097" s="23"/>
      <c r="G7097" s="128" t="s">
        <v>3346</v>
      </c>
      <c r="H7097" s="32" t="s">
        <v>25</v>
      </c>
      <c r="I7097" s="44">
        <f t="shared" si="4901"/>
        <v>372000</v>
      </c>
      <c r="J7097" s="44">
        <v>372000</v>
      </c>
      <c r="K7097" s="44">
        <f t="shared" si="4903"/>
        <v>0</v>
      </c>
      <c r="L7097" s="44">
        <v>0</v>
      </c>
      <c r="M7097" s="44">
        <v>0</v>
      </c>
      <c r="N7097" s="44">
        <v>0</v>
      </c>
      <c r="O7097" s="44">
        <v>0</v>
      </c>
      <c r="P7097" s="44">
        <v>0</v>
      </c>
      <c r="Q7097" s="44">
        <v>372000</v>
      </c>
      <c r="R7097" s="44">
        <v>372000</v>
      </c>
      <c r="S7097" s="44">
        <v>275000</v>
      </c>
      <c r="T7097" s="44">
        <f t="shared" si="4936"/>
        <v>97000</v>
      </c>
      <c r="U7097" s="44">
        <v>35000</v>
      </c>
      <c r="V7097" s="44">
        <v>35000</v>
      </c>
      <c r="W7097" s="44">
        <v>27000</v>
      </c>
      <c r="X7097" s="44">
        <f t="shared" si="4937"/>
        <v>372000</v>
      </c>
      <c r="Y7097" s="209">
        <f t="shared" si="4933"/>
        <v>100</v>
      </c>
    </row>
    <row r="7098" spans="1:25">
      <c r="A7098" s="23" t="s">
        <v>2317</v>
      </c>
      <c r="B7098" s="23" t="s">
        <v>122</v>
      </c>
      <c r="C7098" s="23" t="s">
        <v>130</v>
      </c>
      <c r="D7098" s="23" t="s">
        <v>2319</v>
      </c>
      <c r="E7098" s="22">
        <v>6133</v>
      </c>
      <c r="F7098" s="23"/>
      <c r="G7098" s="128" t="s">
        <v>3346</v>
      </c>
      <c r="H7098" s="32" t="s">
        <v>26</v>
      </c>
      <c r="I7098" s="44">
        <f t="shared" si="4901"/>
        <v>495000</v>
      </c>
      <c r="J7098" s="44">
        <v>495000</v>
      </c>
      <c r="K7098" s="44">
        <f t="shared" si="4903"/>
        <v>0</v>
      </c>
      <c r="L7098" s="44">
        <v>0</v>
      </c>
      <c r="M7098" s="44">
        <v>0</v>
      </c>
      <c r="N7098" s="44">
        <v>0</v>
      </c>
      <c r="O7098" s="44">
        <v>0</v>
      </c>
      <c r="P7098" s="44">
        <v>0</v>
      </c>
      <c r="Q7098" s="44">
        <v>495000</v>
      </c>
      <c r="R7098" s="44">
        <v>495000</v>
      </c>
      <c r="S7098" s="44">
        <v>345000</v>
      </c>
      <c r="T7098" s="44">
        <f t="shared" si="4936"/>
        <v>150000</v>
      </c>
      <c r="U7098" s="44">
        <v>60000</v>
      </c>
      <c r="V7098" s="44">
        <v>60000</v>
      </c>
      <c r="W7098" s="44">
        <v>30000</v>
      </c>
      <c r="X7098" s="44">
        <f t="shared" si="4937"/>
        <v>495000</v>
      </c>
      <c r="Y7098" s="209">
        <f t="shared" si="4933"/>
        <v>100</v>
      </c>
    </row>
    <row r="7099" spans="1:25">
      <c r="A7099" s="23" t="s">
        <v>2317</v>
      </c>
      <c r="B7099" s="23" t="s">
        <v>122</v>
      </c>
      <c r="C7099" s="23" t="s">
        <v>130</v>
      </c>
      <c r="D7099" s="23" t="s">
        <v>2319</v>
      </c>
      <c r="E7099" s="22">
        <v>6134</v>
      </c>
      <c r="F7099" s="23"/>
      <c r="G7099" s="128" t="s">
        <v>3346</v>
      </c>
      <c r="H7099" s="32" t="s">
        <v>27</v>
      </c>
      <c r="I7099" s="44">
        <f t="shared" si="4901"/>
        <v>418560</v>
      </c>
      <c r="J7099" s="44">
        <v>418560</v>
      </c>
      <c r="K7099" s="44">
        <f t="shared" si="4903"/>
        <v>0</v>
      </c>
      <c r="L7099" s="44">
        <v>0</v>
      </c>
      <c r="M7099" s="44">
        <v>0</v>
      </c>
      <c r="N7099" s="44">
        <v>0</v>
      </c>
      <c r="O7099" s="44">
        <v>0</v>
      </c>
      <c r="P7099" s="44">
        <v>0</v>
      </c>
      <c r="Q7099" s="44">
        <v>418560</v>
      </c>
      <c r="R7099" s="44">
        <v>418560</v>
      </c>
      <c r="S7099" s="44">
        <v>315300</v>
      </c>
      <c r="T7099" s="44">
        <f t="shared" si="4936"/>
        <v>103260</v>
      </c>
      <c r="U7099" s="44">
        <v>50000</v>
      </c>
      <c r="V7099" s="44">
        <v>40000</v>
      </c>
      <c r="W7099" s="44">
        <v>13260</v>
      </c>
      <c r="X7099" s="44">
        <f t="shared" si="4937"/>
        <v>418560</v>
      </c>
      <c r="Y7099" s="209">
        <f t="shared" si="4933"/>
        <v>100</v>
      </c>
    </row>
    <row r="7100" spans="1:25">
      <c r="A7100" s="23" t="s">
        <v>2317</v>
      </c>
      <c r="B7100" s="23" t="s">
        <v>122</v>
      </c>
      <c r="C7100" s="23" t="s">
        <v>130</v>
      </c>
      <c r="D7100" s="23" t="s">
        <v>2319</v>
      </c>
      <c r="E7100" s="22">
        <v>6135</v>
      </c>
      <c r="F7100" s="23"/>
      <c r="G7100" s="128" t="s">
        <v>3346</v>
      </c>
      <c r="H7100" s="32" t="s">
        <v>28</v>
      </c>
      <c r="I7100" s="44">
        <f t="shared" si="4901"/>
        <v>220000</v>
      </c>
      <c r="J7100" s="44">
        <v>220000</v>
      </c>
      <c r="K7100" s="44">
        <f t="shared" si="4903"/>
        <v>0</v>
      </c>
      <c r="L7100" s="44">
        <v>0</v>
      </c>
      <c r="M7100" s="44">
        <v>0</v>
      </c>
      <c r="N7100" s="44">
        <v>0</v>
      </c>
      <c r="O7100" s="44">
        <v>0</v>
      </c>
      <c r="P7100" s="44">
        <v>0</v>
      </c>
      <c r="Q7100" s="44">
        <v>220000</v>
      </c>
      <c r="R7100" s="44">
        <v>220000</v>
      </c>
      <c r="S7100" s="44">
        <v>140300</v>
      </c>
      <c r="T7100" s="44">
        <f t="shared" si="4936"/>
        <v>79700</v>
      </c>
      <c r="U7100" s="44">
        <v>30000</v>
      </c>
      <c r="V7100" s="44">
        <v>30000</v>
      </c>
      <c r="W7100" s="44">
        <v>19700</v>
      </c>
      <c r="X7100" s="44">
        <f t="shared" si="4937"/>
        <v>220000</v>
      </c>
      <c r="Y7100" s="209">
        <f t="shared" si="4933"/>
        <v>100</v>
      </c>
    </row>
    <row r="7101" spans="1:25">
      <c r="A7101" s="23" t="s">
        <v>2317</v>
      </c>
      <c r="B7101" s="23" t="s">
        <v>122</v>
      </c>
      <c r="C7101" s="23" t="s">
        <v>130</v>
      </c>
      <c r="D7101" s="23" t="s">
        <v>2319</v>
      </c>
      <c r="E7101" s="22">
        <v>6136</v>
      </c>
      <c r="F7101" s="23"/>
      <c r="G7101" s="128" t="s">
        <v>3346</v>
      </c>
      <c r="H7101" s="32" t="s">
        <v>29</v>
      </c>
      <c r="I7101" s="44">
        <f t="shared" si="4901"/>
        <v>577000</v>
      </c>
      <c r="J7101" s="44">
        <v>577000</v>
      </c>
      <c r="K7101" s="44">
        <f t="shared" si="4903"/>
        <v>0</v>
      </c>
      <c r="L7101" s="44">
        <v>0</v>
      </c>
      <c r="M7101" s="44">
        <v>0</v>
      </c>
      <c r="N7101" s="44">
        <v>0</v>
      </c>
      <c r="O7101" s="44">
        <v>0</v>
      </c>
      <c r="P7101" s="44">
        <v>0</v>
      </c>
      <c r="Q7101" s="44">
        <v>577000</v>
      </c>
      <c r="R7101" s="44">
        <v>577000</v>
      </c>
      <c r="S7101" s="44">
        <v>465000</v>
      </c>
      <c r="T7101" s="44">
        <f t="shared" si="4936"/>
        <v>112000</v>
      </c>
      <c r="U7101" s="44">
        <v>55000</v>
      </c>
      <c r="V7101" s="44">
        <v>50000</v>
      </c>
      <c r="W7101" s="44">
        <v>7000</v>
      </c>
      <c r="X7101" s="44">
        <f t="shared" si="4937"/>
        <v>577000</v>
      </c>
      <c r="Y7101" s="209">
        <f t="shared" si="4933"/>
        <v>100</v>
      </c>
    </row>
    <row r="7102" spans="1:25">
      <c r="A7102" s="23" t="s">
        <v>2317</v>
      </c>
      <c r="B7102" s="23" t="s">
        <v>122</v>
      </c>
      <c r="C7102" s="23" t="s">
        <v>130</v>
      </c>
      <c r="D7102" s="23" t="s">
        <v>2319</v>
      </c>
      <c r="E7102" s="22">
        <v>6137</v>
      </c>
      <c r="F7102" s="23"/>
      <c r="G7102" s="128" t="s">
        <v>3346</v>
      </c>
      <c r="H7102" s="32" t="s">
        <v>30</v>
      </c>
      <c r="I7102" s="44">
        <f t="shared" si="4901"/>
        <v>270000</v>
      </c>
      <c r="J7102" s="44">
        <v>270000</v>
      </c>
      <c r="K7102" s="44">
        <f t="shared" si="4903"/>
        <v>0</v>
      </c>
      <c r="L7102" s="44">
        <v>0</v>
      </c>
      <c r="M7102" s="44">
        <v>0</v>
      </c>
      <c r="N7102" s="44">
        <v>0</v>
      </c>
      <c r="O7102" s="44">
        <v>0</v>
      </c>
      <c r="P7102" s="44">
        <v>0</v>
      </c>
      <c r="Q7102" s="44">
        <v>270000</v>
      </c>
      <c r="R7102" s="44">
        <v>270000</v>
      </c>
      <c r="S7102" s="44">
        <v>245000</v>
      </c>
      <c r="T7102" s="44">
        <f t="shared" si="4936"/>
        <v>25000</v>
      </c>
      <c r="U7102" s="44">
        <v>15000</v>
      </c>
      <c r="V7102" s="44">
        <v>10000</v>
      </c>
      <c r="W7102" s="44">
        <v>0</v>
      </c>
      <c r="X7102" s="44">
        <f t="shared" si="4937"/>
        <v>270000</v>
      </c>
      <c r="Y7102" s="209">
        <f t="shared" si="4933"/>
        <v>100</v>
      </c>
    </row>
    <row r="7103" spans="1:25">
      <c r="A7103" s="23" t="s">
        <v>2317</v>
      </c>
      <c r="B7103" s="23" t="s">
        <v>122</v>
      </c>
      <c r="C7103" s="23" t="s">
        <v>130</v>
      </c>
      <c r="D7103" s="23" t="s">
        <v>2319</v>
      </c>
      <c r="E7103" s="22">
        <v>6138</v>
      </c>
      <c r="F7103" s="23"/>
      <c r="G7103" s="128" t="s">
        <v>3346</v>
      </c>
      <c r="H7103" s="32" t="s">
        <v>31</v>
      </c>
      <c r="I7103" s="44">
        <f t="shared" si="4901"/>
        <v>93880</v>
      </c>
      <c r="J7103" s="44">
        <v>93880</v>
      </c>
      <c r="K7103" s="44">
        <f t="shared" si="4903"/>
        <v>0</v>
      </c>
      <c r="L7103" s="44">
        <v>0</v>
      </c>
      <c r="M7103" s="44">
        <v>0</v>
      </c>
      <c r="N7103" s="44">
        <v>0</v>
      </c>
      <c r="O7103" s="44">
        <v>0</v>
      </c>
      <c r="P7103" s="44">
        <v>0</v>
      </c>
      <c r="Q7103" s="44">
        <v>93880</v>
      </c>
      <c r="R7103" s="44">
        <v>93880</v>
      </c>
      <c r="S7103" s="44">
        <v>93880</v>
      </c>
      <c r="T7103" s="44">
        <f t="shared" si="4936"/>
        <v>0</v>
      </c>
      <c r="U7103" s="44">
        <v>0</v>
      </c>
      <c r="V7103" s="44">
        <v>0</v>
      </c>
      <c r="W7103" s="44">
        <v>0</v>
      </c>
      <c r="X7103" s="44">
        <f t="shared" si="4937"/>
        <v>93880</v>
      </c>
      <c r="Y7103" s="209">
        <f t="shared" si="4933"/>
        <v>100</v>
      </c>
    </row>
    <row r="7104" spans="1:25">
      <c r="A7104" s="20" t="s">
        <v>2317</v>
      </c>
      <c r="B7104" s="20" t="s">
        <v>122</v>
      </c>
      <c r="C7104" s="20" t="s">
        <v>130</v>
      </c>
      <c r="D7104" s="20" t="s">
        <v>2319</v>
      </c>
      <c r="E7104" s="20" t="s">
        <v>144</v>
      </c>
      <c r="F7104" s="23" t="s">
        <v>0</v>
      </c>
      <c r="G7104" s="154" t="s">
        <v>0</v>
      </c>
      <c r="H7104" s="21" t="s">
        <v>32</v>
      </c>
      <c r="I7104" s="66">
        <f t="shared" si="4901"/>
        <v>281719</v>
      </c>
      <c r="J7104" s="66">
        <f t="shared" ref="J7104:P7104" si="4943">SUM(J7105:J7107)</f>
        <v>281719</v>
      </c>
      <c r="K7104" s="66">
        <f t="shared" si="4903"/>
        <v>0</v>
      </c>
      <c r="L7104" s="66">
        <f t="shared" si="4943"/>
        <v>0</v>
      </c>
      <c r="M7104" s="66">
        <f t="shared" si="4943"/>
        <v>0</v>
      </c>
      <c r="N7104" s="66">
        <f t="shared" si="4943"/>
        <v>0</v>
      </c>
      <c r="O7104" s="66">
        <f t="shared" si="4943"/>
        <v>0</v>
      </c>
      <c r="P7104" s="66">
        <f t="shared" si="4943"/>
        <v>0</v>
      </c>
      <c r="Q7104" s="66">
        <f>SUM(Q7105:Q7107)</f>
        <v>282442</v>
      </c>
      <c r="R7104" s="66">
        <f>SUM(R7105:R7107)</f>
        <v>282442</v>
      </c>
      <c r="S7104" s="66">
        <f>SUM(S7105:S7107)</f>
        <v>214200</v>
      </c>
      <c r="T7104" s="66">
        <f t="shared" ref="T7104:X7104" si="4944">SUM(T7105:T7107)</f>
        <v>68242</v>
      </c>
      <c r="U7104" s="66">
        <f t="shared" si="4944"/>
        <v>25400</v>
      </c>
      <c r="V7104" s="66">
        <f t="shared" si="4944"/>
        <v>24400</v>
      </c>
      <c r="W7104" s="66">
        <f t="shared" si="4944"/>
        <v>18442</v>
      </c>
      <c r="X7104" s="66">
        <f t="shared" si="4944"/>
        <v>282442</v>
      </c>
      <c r="Y7104" s="208">
        <f t="shared" si="4933"/>
        <v>100</v>
      </c>
    </row>
    <row r="7105" spans="1:25">
      <c r="A7105" s="23" t="s">
        <v>2317</v>
      </c>
      <c r="B7105" s="23" t="s">
        <v>122</v>
      </c>
      <c r="C7105" s="23" t="s">
        <v>130</v>
      </c>
      <c r="D7105" s="23" t="s">
        <v>2319</v>
      </c>
      <c r="E7105" s="22">
        <v>6139</v>
      </c>
      <c r="F7105" s="23"/>
      <c r="G7105" s="128" t="s">
        <v>3346</v>
      </c>
      <c r="H7105" s="32" t="s">
        <v>32</v>
      </c>
      <c r="I7105" s="44">
        <f t="shared" si="4901"/>
        <v>275319</v>
      </c>
      <c r="J7105" s="44">
        <v>275319</v>
      </c>
      <c r="K7105" s="44">
        <f t="shared" si="4903"/>
        <v>0</v>
      </c>
      <c r="L7105" s="44">
        <v>0</v>
      </c>
      <c r="M7105" s="44">
        <v>0</v>
      </c>
      <c r="N7105" s="44">
        <v>0</v>
      </c>
      <c r="O7105" s="44">
        <v>0</v>
      </c>
      <c r="P7105" s="44">
        <v>0</v>
      </c>
      <c r="Q7105" s="44">
        <v>275319</v>
      </c>
      <c r="R7105" s="44">
        <v>275319</v>
      </c>
      <c r="S7105" s="44">
        <v>208000</v>
      </c>
      <c r="T7105" s="44">
        <f t="shared" si="4936"/>
        <v>67319</v>
      </c>
      <c r="U7105" s="44">
        <v>25000</v>
      </c>
      <c r="V7105" s="44">
        <v>24000</v>
      </c>
      <c r="W7105" s="44">
        <v>18319</v>
      </c>
      <c r="X7105" s="44">
        <f t="shared" si="4937"/>
        <v>275319</v>
      </c>
      <c r="Y7105" s="209">
        <f t="shared" si="4933"/>
        <v>100</v>
      </c>
    </row>
    <row r="7106" spans="1:25">
      <c r="A7106" s="23" t="s">
        <v>2317</v>
      </c>
      <c r="B7106" s="23" t="s">
        <v>122</v>
      </c>
      <c r="C7106" s="23" t="s">
        <v>130</v>
      </c>
      <c r="D7106" s="23" t="s">
        <v>2319</v>
      </c>
      <c r="E7106" s="22">
        <v>6139</v>
      </c>
      <c r="F7106" s="23" t="s">
        <v>2325</v>
      </c>
      <c r="G7106" s="128" t="s">
        <v>3346</v>
      </c>
      <c r="H7106" s="32" t="s">
        <v>152</v>
      </c>
      <c r="I7106" s="44">
        <f t="shared" si="4901"/>
        <v>4400</v>
      </c>
      <c r="J7106" s="44">
        <v>4400</v>
      </c>
      <c r="K7106" s="44">
        <f t="shared" si="4903"/>
        <v>0</v>
      </c>
      <c r="L7106" s="44">
        <v>0</v>
      </c>
      <c r="M7106" s="44">
        <v>0</v>
      </c>
      <c r="N7106" s="44">
        <v>0</v>
      </c>
      <c r="O7106" s="44">
        <v>0</v>
      </c>
      <c r="P7106" s="44">
        <v>0</v>
      </c>
      <c r="Q7106" s="44">
        <v>5123</v>
      </c>
      <c r="R7106" s="44">
        <v>5123</v>
      </c>
      <c r="S7106" s="44">
        <v>4400</v>
      </c>
      <c r="T7106" s="44">
        <f t="shared" si="4936"/>
        <v>723</v>
      </c>
      <c r="U7106" s="44">
        <v>300</v>
      </c>
      <c r="V7106" s="44">
        <v>300</v>
      </c>
      <c r="W7106" s="44">
        <v>123</v>
      </c>
      <c r="X7106" s="44">
        <f t="shared" si="4937"/>
        <v>5123</v>
      </c>
      <c r="Y7106" s="209">
        <f t="shared" si="4933"/>
        <v>100</v>
      </c>
    </row>
    <row r="7107" spans="1:25">
      <c r="A7107" s="23" t="s">
        <v>2317</v>
      </c>
      <c r="B7107" s="23" t="s">
        <v>122</v>
      </c>
      <c r="C7107" s="23" t="s">
        <v>130</v>
      </c>
      <c r="D7107" s="23" t="s">
        <v>2319</v>
      </c>
      <c r="E7107" s="22">
        <v>6139</v>
      </c>
      <c r="F7107" s="23" t="s">
        <v>2326</v>
      </c>
      <c r="G7107" s="128" t="s">
        <v>3346</v>
      </c>
      <c r="H7107" s="32" t="s">
        <v>158</v>
      </c>
      <c r="I7107" s="44">
        <f t="shared" si="4901"/>
        <v>2000</v>
      </c>
      <c r="J7107" s="44">
        <v>2000</v>
      </c>
      <c r="K7107" s="44">
        <f t="shared" si="4903"/>
        <v>0</v>
      </c>
      <c r="L7107" s="44">
        <v>0</v>
      </c>
      <c r="M7107" s="44">
        <v>0</v>
      </c>
      <c r="N7107" s="44">
        <v>0</v>
      </c>
      <c r="O7107" s="44">
        <v>0</v>
      </c>
      <c r="P7107" s="44">
        <v>0</v>
      </c>
      <c r="Q7107" s="44">
        <v>2000</v>
      </c>
      <c r="R7107" s="44">
        <v>2000</v>
      </c>
      <c r="S7107" s="44">
        <v>1800</v>
      </c>
      <c r="T7107" s="44">
        <f t="shared" si="4936"/>
        <v>200</v>
      </c>
      <c r="U7107" s="44">
        <v>100</v>
      </c>
      <c r="V7107" s="44">
        <v>100</v>
      </c>
      <c r="W7107" s="44">
        <v>0</v>
      </c>
      <c r="X7107" s="44">
        <f t="shared" si="4937"/>
        <v>2000</v>
      </c>
      <c r="Y7107" s="209">
        <f t="shared" si="4933"/>
        <v>100</v>
      </c>
    </row>
    <row r="7108" spans="1:25" ht="20.399999999999999">
      <c r="A7108" s="20" t="s">
        <v>0</v>
      </c>
      <c r="B7108" s="20" t="s">
        <v>0</v>
      </c>
      <c r="C7108" s="20" t="s">
        <v>0</v>
      </c>
      <c r="D7108" s="21" t="s">
        <v>0</v>
      </c>
      <c r="E7108" s="21" t="s">
        <v>0</v>
      </c>
      <c r="F7108" s="21" t="s">
        <v>0</v>
      </c>
      <c r="G7108" s="150" t="s">
        <v>0</v>
      </c>
      <c r="H7108" s="30" t="s">
        <v>42</v>
      </c>
      <c r="I7108" s="31">
        <f t="shared" si="4901"/>
        <v>100</v>
      </c>
      <c r="J7108" s="31">
        <f t="shared" ref="J7108:X7109" si="4945">SUM(J7109)</f>
        <v>100</v>
      </c>
      <c r="K7108" s="31">
        <f t="shared" si="4903"/>
        <v>0</v>
      </c>
      <c r="L7108" s="31">
        <f t="shared" si="4945"/>
        <v>0</v>
      </c>
      <c r="M7108" s="31">
        <f t="shared" si="4945"/>
        <v>0</v>
      </c>
      <c r="N7108" s="31">
        <f t="shared" si="4945"/>
        <v>0</v>
      </c>
      <c r="O7108" s="31">
        <f t="shared" si="4945"/>
        <v>0</v>
      </c>
      <c r="P7108" s="31">
        <f t="shared" si="4945"/>
        <v>0</v>
      </c>
      <c r="Q7108" s="31">
        <f t="shared" si="4945"/>
        <v>6750</v>
      </c>
      <c r="R7108" s="31">
        <f t="shared" si="4945"/>
        <v>6750</v>
      </c>
      <c r="S7108" s="31">
        <f t="shared" si="4945"/>
        <v>6650</v>
      </c>
      <c r="T7108" s="31">
        <f t="shared" si="4945"/>
        <v>0</v>
      </c>
      <c r="U7108" s="31">
        <f t="shared" si="4945"/>
        <v>0</v>
      </c>
      <c r="V7108" s="31">
        <f t="shared" si="4945"/>
        <v>0</v>
      </c>
      <c r="W7108" s="31">
        <f t="shared" si="4945"/>
        <v>0</v>
      </c>
      <c r="X7108" s="31">
        <f t="shared" si="4945"/>
        <v>6650</v>
      </c>
      <c r="Y7108" s="220">
        <f t="shared" si="4933"/>
        <v>98.518518518518519</v>
      </c>
    </row>
    <row r="7109" spans="1:25">
      <c r="A7109" s="23" t="s">
        <v>2317</v>
      </c>
      <c r="B7109" s="23" t="s">
        <v>122</v>
      </c>
      <c r="C7109" s="23" t="s">
        <v>130</v>
      </c>
      <c r="D7109" s="23" t="s">
        <v>2319</v>
      </c>
      <c r="E7109" s="21" t="s">
        <v>159</v>
      </c>
      <c r="F7109" s="21" t="s">
        <v>0</v>
      </c>
      <c r="G7109" s="150" t="s">
        <v>0</v>
      </c>
      <c r="H7109" s="21" t="s">
        <v>34</v>
      </c>
      <c r="I7109" s="66">
        <f t="shared" si="4901"/>
        <v>100</v>
      </c>
      <c r="J7109" s="66">
        <f t="shared" si="4945"/>
        <v>100</v>
      </c>
      <c r="K7109" s="66">
        <f t="shared" si="4903"/>
        <v>0</v>
      </c>
      <c r="L7109" s="66">
        <f t="shared" si="4945"/>
        <v>0</v>
      </c>
      <c r="M7109" s="66">
        <f t="shared" si="4945"/>
        <v>0</v>
      </c>
      <c r="N7109" s="66">
        <f t="shared" si="4945"/>
        <v>0</v>
      </c>
      <c r="O7109" s="66">
        <f t="shared" si="4945"/>
        <v>0</v>
      </c>
      <c r="P7109" s="66">
        <f t="shared" si="4945"/>
        <v>0</v>
      </c>
      <c r="Q7109" s="66">
        <f t="shared" si="4945"/>
        <v>6750</v>
      </c>
      <c r="R7109" s="66">
        <f t="shared" si="4945"/>
        <v>6750</v>
      </c>
      <c r="S7109" s="66">
        <f t="shared" si="4945"/>
        <v>6650</v>
      </c>
      <c r="T7109" s="66">
        <f t="shared" si="4945"/>
        <v>0</v>
      </c>
      <c r="U7109" s="66">
        <f t="shared" si="4945"/>
        <v>0</v>
      </c>
      <c r="V7109" s="66">
        <f t="shared" si="4945"/>
        <v>0</v>
      </c>
      <c r="W7109" s="66">
        <f t="shared" si="4945"/>
        <v>0</v>
      </c>
      <c r="X7109" s="66">
        <f t="shared" si="4945"/>
        <v>6650</v>
      </c>
      <c r="Y7109" s="208">
        <f t="shared" si="4933"/>
        <v>98.518518518518519</v>
      </c>
    </row>
    <row r="7110" spans="1:25">
      <c r="A7110" s="23" t="s">
        <v>2317</v>
      </c>
      <c r="B7110" s="23" t="s">
        <v>122</v>
      </c>
      <c r="C7110" s="23" t="s">
        <v>130</v>
      </c>
      <c r="D7110" s="23" t="s">
        <v>2319</v>
      </c>
      <c r="E7110" s="22">
        <v>6148</v>
      </c>
      <c r="F7110" s="23"/>
      <c r="G7110" s="128" t="s">
        <v>3346</v>
      </c>
      <c r="H7110" s="32" t="s">
        <v>41</v>
      </c>
      <c r="I7110" s="44">
        <f t="shared" si="4901"/>
        <v>100</v>
      </c>
      <c r="J7110" s="44">
        <v>100</v>
      </c>
      <c r="K7110" s="44">
        <f t="shared" si="4903"/>
        <v>0</v>
      </c>
      <c r="L7110" s="44">
        <v>0</v>
      </c>
      <c r="M7110" s="44">
        <v>0</v>
      </c>
      <c r="N7110" s="44">
        <v>0</v>
      </c>
      <c r="O7110" s="44">
        <v>0</v>
      </c>
      <c r="P7110" s="44">
        <v>0</v>
      </c>
      <c r="Q7110" s="44">
        <v>6750</v>
      </c>
      <c r="R7110" s="44">
        <v>6750</v>
      </c>
      <c r="S7110" s="44">
        <v>6650</v>
      </c>
      <c r="T7110" s="44">
        <f t="shared" si="4936"/>
        <v>0</v>
      </c>
      <c r="U7110" s="44">
        <v>0</v>
      </c>
      <c r="V7110" s="44">
        <v>0</v>
      </c>
      <c r="W7110" s="44">
        <v>0</v>
      </c>
      <c r="X7110" s="44">
        <f t="shared" si="4937"/>
        <v>6650</v>
      </c>
      <c r="Y7110" s="209">
        <f t="shared" si="4933"/>
        <v>98.518518518518519</v>
      </c>
    </row>
    <row r="7111" spans="1:25" ht="20.399999999999999">
      <c r="A7111" s="20" t="s">
        <v>0</v>
      </c>
      <c r="B7111" s="20" t="s">
        <v>0</v>
      </c>
      <c r="C7111" s="20" t="s">
        <v>0</v>
      </c>
      <c r="D7111" s="21" t="s">
        <v>0</v>
      </c>
      <c r="E7111" s="21" t="s">
        <v>0</v>
      </c>
      <c r="F7111" s="21" t="s">
        <v>0</v>
      </c>
      <c r="G7111" s="150" t="s">
        <v>0</v>
      </c>
      <c r="H7111" s="30" t="s">
        <v>60</v>
      </c>
      <c r="I7111" s="31">
        <f t="shared" ref="I7111:I7174" si="4946">SUM(J7111,K7111,O7111,P7111)</f>
        <v>205000</v>
      </c>
      <c r="J7111" s="31">
        <f t="shared" ref="J7111:X7111" si="4947">SUM(J7112)</f>
        <v>205000</v>
      </c>
      <c r="K7111" s="31">
        <f t="shared" ref="K7111:K7174" si="4948">SUM(L7111,M7111,N7111)</f>
        <v>0</v>
      </c>
      <c r="L7111" s="31">
        <f t="shared" si="4947"/>
        <v>0</v>
      </c>
      <c r="M7111" s="31">
        <f t="shared" si="4947"/>
        <v>0</v>
      </c>
      <c r="N7111" s="31">
        <f t="shared" si="4947"/>
        <v>0</v>
      </c>
      <c r="O7111" s="31">
        <f t="shared" si="4947"/>
        <v>0</v>
      </c>
      <c r="P7111" s="31">
        <f t="shared" si="4947"/>
        <v>0</v>
      </c>
      <c r="Q7111" s="31">
        <f t="shared" si="4947"/>
        <v>240000</v>
      </c>
      <c r="R7111" s="31">
        <f t="shared" si="4947"/>
        <v>240000</v>
      </c>
      <c r="S7111" s="31">
        <f t="shared" si="4947"/>
        <v>192900</v>
      </c>
      <c r="T7111" s="31">
        <f t="shared" si="4947"/>
        <v>47100</v>
      </c>
      <c r="U7111" s="31">
        <f t="shared" si="4947"/>
        <v>30700</v>
      </c>
      <c r="V7111" s="31">
        <f t="shared" si="4947"/>
        <v>16300</v>
      </c>
      <c r="W7111" s="31">
        <f t="shared" si="4947"/>
        <v>100</v>
      </c>
      <c r="X7111" s="31">
        <f t="shared" si="4947"/>
        <v>240000</v>
      </c>
      <c r="Y7111" s="220">
        <f t="shared" si="4933"/>
        <v>100</v>
      </c>
    </row>
    <row r="7112" spans="1:25">
      <c r="A7112" s="23" t="s">
        <v>2317</v>
      </c>
      <c r="B7112" s="23" t="s">
        <v>122</v>
      </c>
      <c r="C7112" s="23" t="s">
        <v>130</v>
      </c>
      <c r="D7112" s="23" t="s">
        <v>2319</v>
      </c>
      <c r="E7112" s="21" t="s">
        <v>166</v>
      </c>
      <c r="F7112" s="21" t="s">
        <v>0</v>
      </c>
      <c r="G7112" s="150" t="s">
        <v>0</v>
      </c>
      <c r="H7112" s="21" t="s">
        <v>53</v>
      </c>
      <c r="I7112" s="66">
        <f t="shared" si="4946"/>
        <v>205000</v>
      </c>
      <c r="J7112" s="66">
        <f t="shared" ref="J7112:P7112" si="4949">SUM(J7113,J7116,J7117)</f>
        <v>205000</v>
      </c>
      <c r="K7112" s="66">
        <f t="shared" si="4948"/>
        <v>0</v>
      </c>
      <c r="L7112" s="66">
        <f t="shared" si="4949"/>
        <v>0</v>
      </c>
      <c r="M7112" s="66">
        <f t="shared" si="4949"/>
        <v>0</v>
      </c>
      <c r="N7112" s="66">
        <f t="shared" si="4949"/>
        <v>0</v>
      </c>
      <c r="O7112" s="66">
        <f t="shared" si="4949"/>
        <v>0</v>
      </c>
      <c r="P7112" s="66">
        <f t="shared" si="4949"/>
        <v>0</v>
      </c>
      <c r="Q7112" s="66">
        <f>SUM(Q7113,Q7116,Q7117)</f>
        <v>240000</v>
      </c>
      <c r="R7112" s="66">
        <f>SUM(R7113,R7116,R7117)</f>
        <v>240000</v>
      </c>
      <c r="S7112" s="66">
        <f>SUM(S7113,S7116,S7117)</f>
        <v>192900</v>
      </c>
      <c r="T7112" s="66">
        <f t="shared" ref="T7112:X7112" si="4950">SUM(T7113,T7116,T7117)</f>
        <v>47100</v>
      </c>
      <c r="U7112" s="66">
        <f t="shared" si="4950"/>
        <v>30700</v>
      </c>
      <c r="V7112" s="66">
        <f t="shared" si="4950"/>
        <v>16300</v>
      </c>
      <c r="W7112" s="66">
        <f t="shared" si="4950"/>
        <v>100</v>
      </c>
      <c r="X7112" s="66">
        <f t="shared" si="4950"/>
        <v>240000</v>
      </c>
      <c r="Y7112" s="208">
        <f t="shared" si="4933"/>
        <v>100</v>
      </c>
    </row>
    <row r="7113" spans="1:25">
      <c r="A7113" s="20" t="s">
        <v>2317</v>
      </c>
      <c r="B7113" s="20" t="s">
        <v>122</v>
      </c>
      <c r="C7113" s="20" t="s">
        <v>130</v>
      </c>
      <c r="D7113" s="20" t="s">
        <v>2319</v>
      </c>
      <c r="E7113" s="20" t="s">
        <v>167</v>
      </c>
      <c r="F7113" s="23" t="s">
        <v>0</v>
      </c>
      <c r="G7113" s="154" t="s">
        <v>0</v>
      </c>
      <c r="H7113" s="21" t="s">
        <v>56</v>
      </c>
      <c r="I7113" s="66">
        <f t="shared" si="4946"/>
        <v>150000</v>
      </c>
      <c r="J7113" s="66">
        <f t="shared" ref="J7113:P7113" si="4951">SUM(J7114:J7115)</f>
        <v>150000</v>
      </c>
      <c r="K7113" s="66">
        <f t="shared" si="4948"/>
        <v>0</v>
      </c>
      <c r="L7113" s="66">
        <f t="shared" si="4951"/>
        <v>0</v>
      </c>
      <c r="M7113" s="66">
        <f t="shared" si="4951"/>
        <v>0</v>
      </c>
      <c r="N7113" s="66">
        <f t="shared" si="4951"/>
        <v>0</v>
      </c>
      <c r="O7113" s="66">
        <f t="shared" si="4951"/>
        <v>0</v>
      </c>
      <c r="P7113" s="66">
        <f t="shared" si="4951"/>
        <v>0</v>
      </c>
      <c r="Q7113" s="66">
        <f>SUM(Q7114:Q7115)</f>
        <v>150000</v>
      </c>
      <c r="R7113" s="66">
        <f>SUM(R7114:R7115)</f>
        <v>150000</v>
      </c>
      <c r="S7113" s="66">
        <f>SUM(S7114:S7115)</f>
        <v>110300</v>
      </c>
      <c r="T7113" s="66">
        <f t="shared" ref="T7113:X7113" si="4952">SUM(T7114:T7115)</f>
        <v>39700</v>
      </c>
      <c r="U7113" s="66">
        <f t="shared" si="4952"/>
        <v>25300</v>
      </c>
      <c r="V7113" s="66">
        <f t="shared" si="4952"/>
        <v>14300</v>
      </c>
      <c r="W7113" s="66">
        <f t="shared" si="4952"/>
        <v>100</v>
      </c>
      <c r="X7113" s="66">
        <f t="shared" si="4952"/>
        <v>150000</v>
      </c>
      <c r="Y7113" s="208">
        <f t="shared" si="4933"/>
        <v>100</v>
      </c>
    </row>
    <row r="7114" spans="1:25">
      <c r="A7114" s="23" t="s">
        <v>2317</v>
      </c>
      <c r="B7114" s="23" t="s">
        <v>122</v>
      </c>
      <c r="C7114" s="23" t="s">
        <v>130</v>
      </c>
      <c r="D7114" s="23" t="s">
        <v>2319</v>
      </c>
      <c r="E7114" s="22">
        <v>8213</v>
      </c>
      <c r="F7114" s="23"/>
      <c r="G7114" s="128" t="s">
        <v>3346</v>
      </c>
      <c r="H7114" s="32" t="s">
        <v>56</v>
      </c>
      <c r="I7114" s="44">
        <f t="shared" si="4946"/>
        <v>149000</v>
      </c>
      <c r="J7114" s="44">
        <v>149000</v>
      </c>
      <c r="K7114" s="44">
        <f t="shared" si="4948"/>
        <v>0</v>
      </c>
      <c r="L7114" s="44">
        <v>0</v>
      </c>
      <c r="M7114" s="44">
        <v>0</v>
      </c>
      <c r="N7114" s="44">
        <v>0</v>
      </c>
      <c r="O7114" s="44">
        <v>0</v>
      </c>
      <c r="P7114" s="44">
        <v>0</v>
      </c>
      <c r="Q7114" s="44">
        <v>149000</v>
      </c>
      <c r="R7114" s="44">
        <v>149000</v>
      </c>
      <c r="S7114" s="44">
        <v>110000</v>
      </c>
      <c r="T7114" s="44">
        <f t="shared" si="4936"/>
        <v>39000</v>
      </c>
      <c r="U7114" s="44">
        <v>25000</v>
      </c>
      <c r="V7114" s="44">
        <v>14000</v>
      </c>
      <c r="W7114" s="44">
        <v>0</v>
      </c>
      <c r="X7114" s="44">
        <f t="shared" si="4937"/>
        <v>149000</v>
      </c>
      <c r="Y7114" s="209">
        <f t="shared" si="4933"/>
        <v>100</v>
      </c>
    </row>
    <row r="7115" spans="1:25">
      <c r="A7115" s="23" t="s">
        <v>2317</v>
      </c>
      <c r="B7115" s="23" t="s">
        <v>122</v>
      </c>
      <c r="C7115" s="23" t="s">
        <v>130</v>
      </c>
      <c r="D7115" s="23" t="s">
        <v>2319</v>
      </c>
      <c r="E7115" s="22">
        <v>8213</v>
      </c>
      <c r="F7115" s="23" t="s">
        <v>2327</v>
      </c>
      <c r="G7115" s="128" t="s">
        <v>3346</v>
      </c>
      <c r="H7115" s="32" t="s">
        <v>2328</v>
      </c>
      <c r="I7115" s="44">
        <f t="shared" si="4946"/>
        <v>1000</v>
      </c>
      <c r="J7115" s="44">
        <v>1000</v>
      </c>
      <c r="K7115" s="44">
        <f t="shared" si="4948"/>
        <v>0</v>
      </c>
      <c r="L7115" s="44">
        <v>0</v>
      </c>
      <c r="M7115" s="44">
        <v>0</v>
      </c>
      <c r="N7115" s="44">
        <v>0</v>
      </c>
      <c r="O7115" s="44">
        <v>0</v>
      </c>
      <c r="P7115" s="44">
        <v>0</v>
      </c>
      <c r="Q7115" s="44">
        <v>1000</v>
      </c>
      <c r="R7115" s="44">
        <v>1000</v>
      </c>
      <c r="S7115" s="44">
        <v>300</v>
      </c>
      <c r="T7115" s="44">
        <f t="shared" si="4936"/>
        <v>700</v>
      </c>
      <c r="U7115" s="44">
        <v>300</v>
      </c>
      <c r="V7115" s="44">
        <v>300</v>
      </c>
      <c r="W7115" s="44">
        <v>100</v>
      </c>
      <c r="X7115" s="44">
        <f t="shared" si="4937"/>
        <v>1000</v>
      </c>
      <c r="Y7115" s="209">
        <f t="shared" si="4933"/>
        <v>100</v>
      </c>
    </row>
    <row r="7116" spans="1:25">
      <c r="A7116" s="23" t="s">
        <v>2317</v>
      </c>
      <c r="B7116" s="23" t="s">
        <v>122</v>
      </c>
      <c r="C7116" s="23" t="s">
        <v>130</v>
      </c>
      <c r="D7116" s="23" t="s">
        <v>2319</v>
      </c>
      <c r="E7116" s="22">
        <v>8215</v>
      </c>
      <c r="F7116" s="23"/>
      <c r="G7116" s="128" t="s">
        <v>3346</v>
      </c>
      <c r="H7116" s="32" t="s">
        <v>58</v>
      </c>
      <c r="I7116" s="44">
        <f t="shared" si="4946"/>
        <v>1000</v>
      </c>
      <c r="J7116" s="44">
        <v>1000</v>
      </c>
      <c r="K7116" s="44">
        <f t="shared" si="4948"/>
        <v>0</v>
      </c>
      <c r="L7116" s="44">
        <v>0</v>
      </c>
      <c r="M7116" s="44">
        <v>0</v>
      </c>
      <c r="N7116" s="44">
        <v>0</v>
      </c>
      <c r="O7116" s="44">
        <v>0</v>
      </c>
      <c r="P7116" s="44">
        <v>0</v>
      </c>
      <c r="Q7116" s="44">
        <v>36000</v>
      </c>
      <c r="R7116" s="44">
        <v>36000</v>
      </c>
      <c r="S7116" s="44">
        <v>33000</v>
      </c>
      <c r="T7116" s="44">
        <f t="shared" si="4936"/>
        <v>3000</v>
      </c>
      <c r="U7116" s="44">
        <v>3000</v>
      </c>
      <c r="V7116" s="44">
        <v>0</v>
      </c>
      <c r="W7116" s="44">
        <v>0</v>
      </c>
      <c r="X7116" s="44">
        <f t="shared" si="4937"/>
        <v>36000</v>
      </c>
      <c r="Y7116" s="209">
        <f t="shared" si="4933"/>
        <v>100</v>
      </c>
    </row>
    <row r="7117" spans="1:25">
      <c r="A7117" s="20" t="s">
        <v>2317</v>
      </c>
      <c r="B7117" s="20" t="s">
        <v>122</v>
      </c>
      <c r="C7117" s="20" t="s">
        <v>130</v>
      </c>
      <c r="D7117" s="20" t="s">
        <v>2319</v>
      </c>
      <c r="E7117" s="20" t="s">
        <v>351</v>
      </c>
      <c r="F7117" s="23" t="s">
        <v>0</v>
      </c>
      <c r="G7117" s="154" t="s">
        <v>0</v>
      </c>
      <c r="H7117" s="21" t="s">
        <v>59</v>
      </c>
      <c r="I7117" s="66">
        <f t="shared" si="4946"/>
        <v>54000</v>
      </c>
      <c r="J7117" s="66">
        <f t="shared" ref="J7117:P7117" si="4953">SUM(J7118:J7119)</f>
        <v>54000</v>
      </c>
      <c r="K7117" s="66">
        <f t="shared" si="4948"/>
        <v>0</v>
      </c>
      <c r="L7117" s="66">
        <f t="shared" si="4953"/>
        <v>0</v>
      </c>
      <c r="M7117" s="66">
        <f t="shared" si="4953"/>
        <v>0</v>
      </c>
      <c r="N7117" s="66">
        <f t="shared" si="4953"/>
        <v>0</v>
      </c>
      <c r="O7117" s="66">
        <f t="shared" si="4953"/>
        <v>0</v>
      </c>
      <c r="P7117" s="66">
        <f t="shared" si="4953"/>
        <v>0</v>
      </c>
      <c r="Q7117" s="66">
        <f>SUM(Q7118:Q7119)</f>
        <v>54000</v>
      </c>
      <c r="R7117" s="66">
        <f>SUM(R7118:R7119)</f>
        <v>54000</v>
      </c>
      <c r="S7117" s="66">
        <f>SUM(S7118:S7119)</f>
        <v>49600</v>
      </c>
      <c r="T7117" s="66">
        <f t="shared" ref="T7117:X7117" si="4954">SUM(T7118:T7119)</f>
        <v>4400</v>
      </c>
      <c r="U7117" s="66">
        <f t="shared" si="4954"/>
        <v>2400</v>
      </c>
      <c r="V7117" s="66">
        <f t="shared" si="4954"/>
        <v>2000</v>
      </c>
      <c r="W7117" s="66">
        <f t="shared" si="4954"/>
        <v>0</v>
      </c>
      <c r="X7117" s="66">
        <f t="shared" si="4954"/>
        <v>54000</v>
      </c>
      <c r="Y7117" s="208">
        <f t="shared" si="4933"/>
        <v>100</v>
      </c>
    </row>
    <row r="7118" spans="1:25">
      <c r="A7118" s="23" t="s">
        <v>2317</v>
      </c>
      <c r="B7118" s="23" t="s">
        <v>122</v>
      </c>
      <c r="C7118" s="23" t="s">
        <v>130</v>
      </c>
      <c r="D7118" s="23" t="s">
        <v>2319</v>
      </c>
      <c r="E7118" s="22">
        <v>8216</v>
      </c>
      <c r="F7118" s="23" t="s">
        <v>2329</v>
      </c>
      <c r="G7118" s="128" t="s">
        <v>3346</v>
      </c>
      <c r="H7118" s="32" t="s">
        <v>2330</v>
      </c>
      <c r="I7118" s="44">
        <f t="shared" si="4946"/>
        <v>50000</v>
      </c>
      <c r="J7118" s="44">
        <v>50000</v>
      </c>
      <c r="K7118" s="44">
        <f t="shared" si="4948"/>
        <v>0</v>
      </c>
      <c r="L7118" s="44">
        <v>0</v>
      </c>
      <c r="M7118" s="44">
        <v>0</v>
      </c>
      <c r="N7118" s="44">
        <v>0</v>
      </c>
      <c r="O7118" s="44">
        <v>0</v>
      </c>
      <c r="P7118" s="44">
        <v>0</v>
      </c>
      <c r="Q7118" s="44">
        <v>50000</v>
      </c>
      <c r="R7118" s="44">
        <v>50000</v>
      </c>
      <c r="S7118" s="44">
        <v>46000</v>
      </c>
      <c r="T7118" s="44">
        <f t="shared" si="4936"/>
        <v>4000</v>
      </c>
      <c r="U7118" s="44">
        <v>2000</v>
      </c>
      <c r="V7118" s="44">
        <v>2000</v>
      </c>
      <c r="W7118" s="44">
        <v>0</v>
      </c>
      <c r="X7118" s="44">
        <f t="shared" si="4937"/>
        <v>50000</v>
      </c>
      <c r="Y7118" s="209">
        <f t="shared" si="4933"/>
        <v>100</v>
      </c>
    </row>
    <row r="7119" spans="1:25">
      <c r="A7119" s="23" t="s">
        <v>2317</v>
      </c>
      <c r="B7119" s="23" t="s">
        <v>122</v>
      </c>
      <c r="C7119" s="23" t="s">
        <v>130</v>
      </c>
      <c r="D7119" s="23" t="s">
        <v>2319</v>
      </c>
      <c r="E7119" s="22">
        <v>8216</v>
      </c>
      <c r="F7119" s="23" t="s">
        <v>2331</v>
      </c>
      <c r="G7119" s="128" t="s">
        <v>3346</v>
      </c>
      <c r="H7119" s="32" t="s">
        <v>2332</v>
      </c>
      <c r="I7119" s="44">
        <f t="shared" si="4946"/>
        <v>4000</v>
      </c>
      <c r="J7119" s="44">
        <v>4000</v>
      </c>
      <c r="K7119" s="44">
        <f t="shared" si="4948"/>
        <v>0</v>
      </c>
      <c r="L7119" s="44">
        <v>0</v>
      </c>
      <c r="M7119" s="44">
        <v>0</v>
      </c>
      <c r="N7119" s="44">
        <v>0</v>
      </c>
      <c r="O7119" s="44">
        <v>0</v>
      </c>
      <c r="P7119" s="44">
        <v>0</v>
      </c>
      <c r="Q7119" s="44">
        <v>4000</v>
      </c>
      <c r="R7119" s="44">
        <v>4000</v>
      </c>
      <c r="S7119" s="44">
        <v>3600</v>
      </c>
      <c r="T7119" s="44">
        <f t="shared" si="4936"/>
        <v>400</v>
      </c>
      <c r="U7119" s="44">
        <v>400</v>
      </c>
      <c r="V7119" s="44">
        <v>0</v>
      </c>
      <c r="W7119" s="44">
        <v>0</v>
      </c>
      <c r="X7119" s="44">
        <f t="shared" si="4937"/>
        <v>4000</v>
      </c>
      <c r="Y7119" s="209">
        <f t="shared" si="4933"/>
        <v>100</v>
      </c>
    </row>
    <row r="7120" spans="1:25">
      <c r="A7120" s="32" t="s">
        <v>0</v>
      </c>
      <c r="B7120" s="32" t="s">
        <v>0</v>
      </c>
      <c r="C7120" s="32" t="s">
        <v>0</v>
      </c>
      <c r="D7120" s="32" t="s">
        <v>0</v>
      </c>
      <c r="E7120" s="32" t="s">
        <v>0</v>
      </c>
      <c r="F7120" s="32" t="s">
        <v>0</v>
      </c>
      <c r="G7120" s="154" t="s">
        <v>0</v>
      </c>
      <c r="H7120" s="30" t="s">
        <v>2333</v>
      </c>
      <c r="I7120" s="31">
        <f t="shared" si="4946"/>
        <v>4913289</v>
      </c>
      <c r="J7120" s="31">
        <f t="shared" ref="J7120:P7120" si="4955">SUM(J7084,J7108,J7111)</f>
        <v>4913289</v>
      </c>
      <c r="K7120" s="31">
        <f t="shared" si="4948"/>
        <v>0</v>
      </c>
      <c r="L7120" s="31">
        <f t="shared" si="4955"/>
        <v>0</v>
      </c>
      <c r="M7120" s="31">
        <f t="shared" si="4955"/>
        <v>0</v>
      </c>
      <c r="N7120" s="31">
        <f t="shared" si="4955"/>
        <v>0</v>
      </c>
      <c r="O7120" s="31">
        <f t="shared" si="4955"/>
        <v>0</v>
      </c>
      <c r="P7120" s="31">
        <f t="shared" si="4955"/>
        <v>0</v>
      </c>
      <c r="Q7120" s="31">
        <f>SUM(Q7084,Q7108,Q7111)</f>
        <v>5154744</v>
      </c>
      <c r="R7120" s="31">
        <f>SUM(R7084,R7108,R7111)</f>
        <v>5154744</v>
      </c>
      <c r="S7120" s="31">
        <f>SUM(S7084,S7108,S7111)</f>
        <v>3885312</v>
      </c>
      <c r="T7120" s="31">
        <f t="shared" ref="T7120:X7120" si="4956">SUM(T7084,T7108,T7111)</f>
        <v>1269332</v>
      </c>
      <c r="U7120" s="31">
        <f t="shared" si="4956"/>
        <v>514100</v>
      </c>
      <c r="V7120" s="31">
        <f t="shared" si="4956"/>
        <v>478650</v>
      </c>
      <c r="W7120" s="31">
        <f t="shared" si="4956"/>
        <v>276582</v>
      </c>
      <c r="X7120" s="31">
        <f t="shared" si="4956"/>
        <v>5154644</v>
      </c>
      <c r="Y7120" s="220">
        <f t="shared" si="4933"/>
        <v>99.998060039451047</v>
      </c>
    </row>
    <row r="7121" spans="1:25" ht="15" thickBot="1">
      <c r="A7121" s="32" t="s">
        <v>0</v>
      </c>
      <c r="B7121" s="32" t="s">
        <v>0</v>
      </c>
      <c r="C7121" s="32" t="s">
        <v>0</v>
      </c>
      <c r="D7121" s="32" t="s">
        <v>0</v>
      </c>
      <c r="E7121" s="32" t="s">
        <v>0</v>
      </c>
      <c r="F7121" s="32" t="s">
        <v>0</v>
      </c>
      <c r="G7121" s="154" t="s">
        <v>0</v>
      </c>
      <c r="H7121" s="21" t="s">
        <v>170</v>
      </c>
      <c r="I7121" s="66">
        <f t="shared" si="4946"/>
        <v>83</v>
      </c>
      <c r="J7121" s="66">
        <v>83</v>
      </c>
      <c r="K7121" s="66">
        <f t="shared" si="4948"/>
        <v>0</v>
      </c>
      <c r="L7121" s="66" t="s">
        <v>0</v>
      </c>
      <c r="M7121" s="66" t="s">
        <v>0</v>
      </c>
      <c r="N7121" s="66" t="s">
        <v>0</v>
      </c>
      <c r="O7121" s="66" t="s">
        <v>0</v>
      </c>
      <c r="P7121" s="66" t="s">
        <v>0</v>
      </c>
      <c r="Q7121" s="66">
        <v>0</v>
      </c>
      <c r="R7121" s="66"/>
      <c r="S7121" s="66"/>
      <c r="T7121" s="66"/>
      <c r="U7121" s="66"/>
      <c r="V7121" s="66"/>
      <c r="W7121" s="66"/>
      <c r="X7121" s="66"/>
      <c r="Y7121" s="208">
        <v>0</v>
      </c>
    </row>
    <row r="7122" spans="1:25" ht="41.4" thickBot="1">
      <c r="A7122" s="252" t="s">
        <v>0</v>
      </c>
      <c r="B7122" s="252" t="s">
        <v>0</v>
      </c>
      <c r="C7122" s="252" t="s">
        <v>0</v>
      </c>
      <c r="D7122" s="252" t="s">
        <v>0</v>
      </c>
      <c r="E7122" s="252" t="s">
        <v>0</v>
      </c>
      <c r="F7122" s="252" t="s">
        <v>0</v>
      </c>
      <c r="G7122" s="258" t="s">
        <v>0</v>
      </c>
      <c r="H7122" s="24" t="s">
        <v>72</v>
      </c>
      <c r="I7122" s="1" t="s">
        <v>3093</v>
      </c>
      <c r="J7122" s="1" t="s">
        <v>3130</v>
      </c>
      <c r="K7122" s="1" t="s">
        <v>3</v>
      </c>
      <c r="L7122" s="1" t="s">
        <v>4</v>
      </c>
      <c r="M7122" s="1" t="s">
        <v>5</v>
      </c>
      <c r="N7122" s="1" t="s">
        <v>6</v>
      </c>
      <c r="O7122" s="1" t="s">
        <v>7</v>
      </c>
      <c r="P7122" s="1" t="s">
        <v>8</v>
      </c>
      <c r="Q7122" s="1" t="s">
        <v>3344</v>
      </c>
      <c r="R7122" s="1" t="s">
        <v>3427</v>
      </c>
      <c r="S7122" s="1" t="s">
        <v>3447</v>
      </c>
      <c r="T7122" s="1" t="s">
        <v>3448</v>
      </c>
      <c r="U7122" s="1" t="s">
        <v>3452</v>
      </c>
      <c r="V7122" s="1" t="s">
        <v>3449</v>
      </c>
      <c r="W7122" s="1" t="s">
        <v>3450</v>
      </c>
      <c r="X7122" s="1" t="s">
        <v>3451</v>
      </c>
      <c r="Y7122" s="216" t="s">
        <v>3385</v>
      </c>
    </row>
    <row r="7123" spans="1:25">
      <c r="A7123" s="253"/>
      <c r="B7123" s="253"/>
      <c r="C7123" s="253"/>
      <c r="D7123" s="253"/>
      <c r="E7123" s="253"/>
      <c r="F7123" s="253"/>
      <c r="G7123" s="259"/>
      <c r="H7123" s="33" t="s">
        <v>0</v>
      </c>
      <c r="I7123" s="45">
        <v>1</v>
      </c>
      <c r="J7123" s="45">
        <v>3</v>
      </c>
      <c r="K7123" s="45" t="s">
        <v>9</v>
      </c>
      <c r="L7123" s="45">
        <v>5</v>
      </c>
      <c r="M7123" s="45">
        <v>6</v>
      </c>
      <c r="N7123" s="45">
        <v>7</v>
      </c>
      <c r="O7123" s="45">
        <v>8</v>
      </c>
      <c r="P7123" s="45">
        <v>9</v>
      </c>
      <c r="Q7123" s="45">
        <v>1</v>
      </c>
      <c r="R7123" s="45">
        <v>2</v>
      </c>
      <c r="S7123" s="45">
        <v>3</v>
      </c>
      <c r="T7123" s="45" t="s">
        <v>3453</v>
      </c>
      <c r="U7123" s="45">
        <v>5</v>
      </c>
      <c r="V7123" s="45">
        <v>6</v>
      </c>
      <c r="W7123" s="45">
        <v>7</v>
      </c>
      <c r="X7123" s="45" t="s">
        <v>3454</v>
      </c>
      <c r="Y7123" s="276">
        <v>9</v>
      </c>
    </row>
    <row r="7124" spans="1:25">
      <c r="A7124" s="253"/>
      <c r="B7124" s="253"/>
      <c r="C7124" s="253"/>
      <c r="D7124" s="253"/>
      <c r="E7124" s="253"/>
      <c r="F7124" s="253"/>
      <c r="G7124" s="259"/>
      <c r="H7124" s="34" t="s">
        <v>74</v>
      </c>
      <c r="I7124" s="35">
        <f t="shared" si="4946"/>
        <v>4913289</v>
      </c>
      <c r="J7124" s="35">
        <f t="shared" ref="J7124:P7124" si="4957">SUM(J7120)</f>
        <v>4913289</v>
      </c>
      <c r="K7124" s="35">
        <f t="shared" si="4948"/>
        <v>0</v>
      </c>
      <c r="L7124" s="35">
        <f t="shared" si="4957"/>
        <v>0</v>
      </c>
      <c r="M7124" s="35">
        <f t="shared" si="4957"/>
        <v>0</v>
      </c>
      <c r="N7124" s="35">
        <f t="shared" si="4957"/>
        <v>0</v>
      </c>
      <c r="O7124" s="35">
        <f t="shared" si="4957"/>
        <v>0</v>
      </c>
      <c r="P7124" s="35">
        <f t="shared" si="4957"/>
        <v>0</v>
      </c>
      <c r="Q7124" s="35">
        <f>SUM(Q7120)</f>
        <v>5154744</v>
      </c>
      <c r="R7124" s="35">
        <f>SUM(R7120)</f>
        <v>5154744</v>
      </c>
      <c r="S7124" s="35">
        <f>SUM(S7120)</f>
        <v>3885312</v>
      </c>
      <c r="T7124" s="35">
        <f t="shared" ref="T7124:X7124" si="4958">SUM(T7120)</f>
        <v>1269332</v>
      </c>
      <c r="U7124" s="35">
        <f t="shared" si="4958"/>
        <v>514100</v>
      </c>
      <c r="V7124" s="35">
        <f t="shared" si="4958"/>
        <v>478650</v>
      </c>
      <c r="W7124" s="35">
        <f t="shared" si="4958"/>
        <v>276582</v>
      </c>
      <c r="X7124" s="35">
        <f t="shared" si="4958"/>
        <v>5154644</v>
      </c>
      <c r="Y7124" s="218">
        <f t="shared" ref="Y7124:Y7125" si="4959">IF(R7124=0,0,(X7124/R7124)*100)</f>
        <v>99.998060039451047</v>
      </c>
    </row>
    <row r="7125" spans="1:25">
      <c r="A7125" s="253"/>
      <c r="B7125" s="253"/>
      <c r="C7125" s="253"/>
      <c r="D7125" s="253"/>
      <c r="E7125" s="253"/>
      <c r="F7125" s="253"/>
      <c r="G7125" s="259"/>
      <c r="H7125" s="36" t="s">
        <v>69</v>
      </c>
      <c r="I7125" s="35">
        <f t="shared" si="4946"/>
        <v>4913289</v>
      </c>
      <c r="J7125" s="35">
        <f t="shared" ref="J7125:P7125" si="4960">SUM(J7124)</f>
        <v>4913289</v>
      </c>
      <c r="K7125" s="35">
        <f t="shared" si="4948"/>
        <v>0</v>
      </c>
      <c r="L7125" s="35">
        <f t="shared" si="4960"/>
        <v>0</v>
      </c>
      <c r="M7125" s="35">
        <f t="shared" si="4960"/>
        <v>0</v>
      </c>
      <c r="N7125" s="35">
        <f t="shared" si="4960"/>
        <v>0</v>
      </c>
      <c r="O7125" s="35">
        <f t="shared" si="4960"/>
        <v>0</v>
      </c>
      <c r="P7125" s="35">
        <f t="shared" si="4960"/>
        <v>0</v>
      </c>
      <c r="Q7125" s="35">
        <f>SUM(Q7124)</f>
        <v>5154744</v>
      </c>
      <c r="R7125" s="35">
        <f>SUM(R7124)</f>
        <v>5154744</v>
      </c>
      <c r="S7125" s="35">
        <f>SUM(S7124)</f>
        <v>3885312</v>
      </c>
      <c r="T7125" s="35">
        <f t="shared" ref="T7125:X7125" si="4961">SUM(T7124)</f>
        <v>1269332</v>
      </c>
      <c r="U7125" s="35">
        <f t="shared" si="4961"/>
        <v>514100</v>
      </c>
      <c r="V7125" s="35">
        <f t="shared" si="4961"/>
        <v>478650</v>
      </c>
      <c r="W7125" s="35">
        <f t="shared" si="4961"/>
        <v>276582</v>
      </c>
      <c r="X7125" s="35">
        <f t="shared" si="4961"/>
        <v>5154644</v>
      </c>
      <c r="Y7125" s="218">
        <f t="shared" si="4959"/>
        <v>99.998060039451047</v>
      </c>
    </row>
    <row r="7126" spans="1:25">
      <c r="A7126" s="254"/>
      <c r="B7126" s="254"/>
      <c r="C7126" s="254"/>
      <c r="D7126" s="254"/>
      <c r="E7126" s="254"/>
      <c r="F7126" s="254"/>
      <c r="G7126" s="260"/>
    </row>
    <row r="7127" spans="1:25">
      <c r="A7127" s="32" t="s">
        <v>0</v>
      </c>
      <c r="B7127" s="32" t="s">
        <v>0</v>
      </c>
      <c r="C7127" s="32" t="s">
        <v>0</v>
      </c>
      <c r="D7127" s="32" t="s">
        <v>0</v>
      </c>
      <c r="E7127" s="32" t="s">
        <v>0</v>
      </c>
      <c r="F7127" s="32" t="s">
        <v>0</v>
      </c>
      <c r="G7127" s="154" t="s">
        <v>0</v>
      </c>
      <c r="H7127" s="37" t="s">
        <v>0</v>
      </c>
      <c r="I7127" s="37"/>
      <c r="J7127" s="37"/>
      <c r="K7127" s="37"/>
      <c r="L7127" s="37" t="s">
        <v>0</v>
      </c>
      <c r="M7127" s="37" t="s">
        <v>0</v>
      </c>
      <c r="N7127" s="37" t="s">
        <v>0</v>
      </c>
      <c r="O7127" s="37" t="s">
        <v>0</v>
      </c>
      <c r="P7127" s="37" t="s">
        <v>0</v>
      </c>
      <c r="Q7127" s="37"/>
      <c r="R7127" s="37"/>
      <c r="S7127" s="37"/>
      <c r="T7127" s="37" t="s">
        <v>0</v>
      </c>
      <c r="U7127" s="37" t="s">
        <v>0</v>
      </c>
      <c r="V7127" s="37" t="s">
        <v>0</v>
      </c>
      <c r="W7127" s="37" t="s">
        <v>0</v>
      </c>
      <c r="X7127" s="37" t="s">
        <v>0</v>
      </c>
      <c r="Y7127" s="219"/>
    </row>
    <row r="7128" spans="1:25">
      <c r="A7128" s="32" t="s">
        <v>0</v>
      </c>
      <c r="B7128" s="32" t="s">
        <v>0</v>
      </c>
      <c r="C7128" s="32" t="s">
        <v>0</v>
      </c>
      <c r="D7128" s="32" t="s">
        <v>0</v>
      </c>
      <c r="E7128" s="32" t="s">
        <v>0</v>
      </c>
      <c r="F7128" s="32" t="s">
        <v>0</v>
      </c>
      <c r="G7128" s="154" t="s">
        <v>0</v>
      </c>
      <c r="H7128" s="30" t="s">
        <v>2334</v>
      </c>
      <c r="I7128" s="31">
        <f t="shared" si="4946"/>
        <v>4913289</v>
      </c>
      <c r="J7128" s="31">
        <f t="shared" ref="J7128:P7128" si="4962">SUM(J7120)</f>
        <v>4913289</v>
      </c>
      <c r="K7128" s="31">
        <f t="shared" si="4948"/>
        <v>0</v>
      </c>
      <c r="L7128" s="31">
        <f t="shared" si="4962"/>
        <v>0</v>
      </c>
      <c r="M7128" s="31">
        <f t="shared" si="4962"/>
        <v>0</v>
      </c>
      <c r="N7128" s="31">
        <f t="shared" si="4962"/>
        <v>0</v>
      </c>
      <c r="O7128" s="31">
        <f t="shared" si="4962"/>
        <v>0</v>
      </c>
      <c r="P7128" s="31">
        <f t="shared" si="4962"/>
        <v>0</v>
      </c>
      <c r="Q7128" s="31">
        <f>SUM(Q7120)</f>
        <v>5154744</v>
      </c>
      <c r="R7128" s="31">
        <f>SUM(R7120)</f>
        <v>5154744</v>
      </c>
      <c r="S7128" s="31">
        <f>SUM(S7120)</f>
        <v>3885312</v>
      </c>
      <c r="T7128" s="31">
        <f t="shared" ref="T7128:X7128" si="4963">SUM(T7120)</f>
        <v>1269332</v>
      </c>
      <c r="U7128" s="31">
        <f t="shared" si="4963"/>
        <v>514100</v>
      </c>
      <c r="V7128" s="31">
        <f t="shared" si="4963"/>
        <v>478650</v>
      </c>
      <c r="W7128" s="31">
        <f t="shared" si="4963"/>
        <v>276582</v>
      </c>
      <c r="X7128" s="31">
        <f t="shared" si="4963"/>
        <v>5154644</v>
      </c>
      <c r="Y7128" s="220">
        <f>IF(R7128=0,0,(X7128/R7128)*100)</f>
        <v>99.998060039451047</v>
      </c>
    </row>
    <row r="7129" spans="1:25">
      <c r="A7129" s="32" t="s">
        <v>0</v>
      </c>
      <c r="B7129" s="32" t="s">
        <v>0</v>
      </c>
      <c r="C7129" s="32" t="s">
        <v>0</v>
      </c>
      <c r="D7129" s="32" t="s">
        <v>0</v>
      </c>
      <c r="E7129" s="32" t="s">
        <v>0</v>
      </c>
      <c r="F7129" s="32" t="s">
        <v>0</v>
      </c>
      <c r="G7129" s="154" t="s">
        <v>0</v>
      </c>
      <c r="H7129" s="21" t="s">
        <v>170</v>
      </c>
      <c r="I7129" s="66">
        <f t="shared" si="4946"/>
        <v>83</v>
      </c>
      <c r="J7129" s="66">
        <f t="shared" ref="J7129:P7129" si="4964">J7121</f>
        <v>83</v>
      </c>
      <c r="K7129" s="66">
        <f t="shared" si="4948"/>
        <v>0</v>
      </c>
      <c r="L7129" s="66" t="str">
        <f t="shared" si="4964"/>
        <v/>
      </c>
      <c r="M7129" s="66" t="str">
        <f t="shared" si="4964"/>
        <v/>
      </c>
      <c r="N7129" s="66" t="str">
        <f t="shared" si="4964"/>
        <v/>
      </c>
      <c r="O7129" s="66" t="str">
        <f t="shared" si="4964"/>
        <v/>
      </c>
      <c r="P7129" s="66" t="str">
        <f t="shared" si="4964"/>
        <v/>
      </c>
      <c r="Q7129" s="66">
        <f>Q7121</f>
        <v>0</v>
      </c>
      <c r="R7129" s="66">
        <f>R7121</f>
        <v>0</v>
      </c>
      <c r="S7129" s="66">
        <f>S7121</f>
        <v>0</v>
      </c>
      <c r="T7129" s="66">
        <f t="shared" ref="T7129:X7129" si="4965">T7121</f>
        <v>0</v>
      </c>
      <c r="U7129" s="66">
        <f t="shared" si="4965"/>
        <v>0</v>
      </c>
      <c r="V7129" s="66">
        <f t="shared" si="4965"/>
        <v>0</v>
      </c>
      <c r="W7129" s="66">
        <f t="shared" si="4965"/>
        <v>0</v>
      </c>
      <c r="X7129" s="66">
        <f t="shared" si="4965"/>
        <v>0</v>
      </c>
      <c r="Y7129" s="208">
        <v>0</v>
      </c>
    </row>
    <row r="7130" spans="1:25">
      <c r="A7130" s="32" t="s">
        <v>0</v>
      </c>
      <c r="B7130" s="32" t="s">
        <v>0</v>
      </c>
      <c r="C7130" s="32" t="s">
        <v>0</v>
      </c>
      <c r="D7130" s="32" t="s">
        <v>0</v>
      </c>
      <c r="E7130" s="32" t="s">
        <v>0</v>
      </c>
      <c r="F7130" s="32" t="s">
        <v>0</v>
      </c>
      <c r="G7130" s="154" t="s">
        <v>0</v>
      </c>
      <c r="H7130" s="38" t="s">
        <v>0</v>
      </c>
      <c r="I7130" s="39"/>
      <c r="J7130" s="39"/>
      <c r="K7130" s="39"/>
      <c r="L7130" s="39" t="s">
        <v>0</v>
      </c>
      <c r="M7130" s="39" t="s">
        <v>0</v>
      </c>
      <c r="N7130" s="39" t="s">
        <v>0</v>
      </c>
      <c r="O7130" s="39" t="s">
        <v>0</v>
      </c>
      <c r="P7130" s="39" t="s">
        <v>0</v>
      </c>
      <c r="Q7130" s="39"/>
      <c r="R7130" s="39"/>
      <c r="S7130" s="39"/>
      <c r="T7130" s="39" t="s">
        <v>0</v>
      </c>
      <c r="U7130" s="39" t="s">
        <v>0</v>
      </c>
      <c r="V7130" s="39" t="s">
        <v>0</v>
      </c>
      <c r="W7130" s="39" t="s">
        <v>0</v>
      </c>
      <c r="X7130" s="39" t="s">
        <v>0</v>
      </c>
      <c r="Y7130" s="221"/>
    </row>
    <row r="7131" spans="1:25">
      <c r="A7131" s="32" t="s">
        <v>0</v>
      </c>
      <c r="B7131" s="32" t="s">
        <v>0</v>
      </c>
      <c r="C7131" s="32" t="s">
        <v>0</v>
      </c>
      <c r="D7131" s="32" t="s">
        <v>0</v>
      </c>
      <c r="E7131" s="32" t="s">
        <v>0</v>
      </c>
      <c r="F7131" s="32" t="s">
        <v>0</v>
      </c>
      <c r="G7131" s="154" t="s">
        <v>0</v>
      </c>
      <c r="H7131" s="30" t="s">
        <v>2335</v>
      </c>
      <c r="I7131" s="40">
        <f t="shared" si="4946"/>
        <v>4913289</v>
      </c>
      <c r="J7131" s="40">
        <f t="shared" ref="J7131:P7131" si="4966">SUM(J7128)</f>
        <v>4913289</v>
      </c>
      <c r="K7131" s="40">
        <f t="shared" si="4948"/>
        <v>0</v>
      </c>
      <c r="L7131" s="40">
        <f t="shared" si="4966"/>
        <v>0</v>
      </c>
      <c r="M7131" s="40">
        <f t="shared" si="4966"/>
        <v>0</v>
      </c>
      <c r="N7131" s="40">
        <f t="shared" si="4966"/>
        <v>0</v>
      </c>
      <c r="O7131" s="40">
        <f t="shared" si="4966"/>
        <v>0</v>
      </c>
      <c r="P7131" s="40">
        <f t="shared" si="4966"/>
        <v>0</v>
      </c>
      <c r="Q7131" s="40">
        <f>SUM(Q7128)</f>
        <v>5154744</v>
      </c>
      <c r="R7131" s="40">
        <f>SUM(R7128)</f>
        <v>5154744</v>
      </c>
      <c r="S7131" s="40">
        <f>SUM(S7128)</f>
        <v>3885312</v>
      </c>
      <c r="T7131" s="40">
        <f t="shared" ref="T7131:X7131" si="4967">SUM(T7128)</f>
        <v>1269332</v>
      </c>
      <c r="U7131" s="40">
        <f t="shared" si="4967"/>
        <v>514100</v>
      </c>
      <c r="V7131" s="40">
        <f t="shared" si="4967"/>
        <v>478650</v>
      </c>
      <c r="W7131" s="40">
        <f t="shared" si="4967"/>
        <v>276582</v>
      </c>
      <c r="X7131" s="40">
        <f t="shared" si="4967"/>
        <v>5154644</v>
      </c>
      <c r="Y7131" s="207">
        <f>IF(R7131=0,0,(X7131/R7131)*100)</f>
        <v>99.998060039451047</v>
      </c>
    </row>
    <row r="7132" spans="1:25">
      <c r="A7132" s="32" t="s">
        <v>0</v>
      </c>
      <c r="B7132" s="32" t="s">
        <v>0</v>
      </c>
      <c r="C7132" s="32" t="s">
        <v>0</v>
      </c>
      <c r="D7132" s="32" t="s">
        <v>0</v>
      </c>
      <c r="E7132" s="32" t="s">
        <v>0</v>
      </c>
      <c r="F7132" s="32" t="s">
        <v>0</v>
      </c>
      <c r="G7132" s="154" t="s">
        <v>0</v>
      </c>
      <c r="H7132" s="21" t="s">
        <v>197</v>
      </c>
      <c r="I7132" s="66">
        <f t="shared" si="4946"/>
        <v>83</v>
      </c>
      <c r="J7132" s="66">
        <f t="shared" ref="J7132:P7132" si="4968">J7129</f>
        <v>83</v>
      </c>
      <c r="K7132" s="66">
        <f t="shared" si="4948"/>
        <v>0</v>
      </c>
      <c r="L7132" s="66" t="str">
        <f t="shared" si="4968"/>
        <v/>
      </c>
      <c r="M7132" s="66" t="str">
        <f t="shared" si="4968"/>
        <v/>
      </c>
      <c r="N7132" s="66" t="str">
        <f t="shared" si="4968"/>
        <v/>
      </c>
      <c r="O7132" s="66" t="str">
        <f t="shared" si="4968"/>
        <v/>
      </c>
      <c r="P7132" s="66" t="str">
        <f t="shared" si="4968"/>
        <v/>
      </c>
      <c r="Q7132" s="66">
        <f>Q7129</f>
        <v>0</v>
      </c>
      <c r="R7132" s="66">
        <f>R7129</f>
        <v>0</v>
      </c>
      <c r="S7132" s="66">
        <f>S7129</f>
        <v>0</v>
      </c>
      <c r="T7132" s="66">
        <f t="shared" ref="T7132:X7132" si="4969">T7129</f>
        <v>0</v>
      </c>
      <c r="U7132" s="66">
        <f t="shared" si="4969"/>
        <v>0</v>
      </c>
      <c r="V7132" s="66">
        <f t="shared" si="4969"/>
        <v>0</v>
      </c>
      <c r="W7132" s="66">
        <f t="shared" si="4969"/>
        <v>0</v>
      </c>
      <c r="X7132" s="66">
        <f t="shared" si="4969"/>
        <v>0</v>
      </c>
      <c r="Y7132" s="208">
        <v>0</v>
      </c>
    </row>
    <row r="7133" spans="1:25">
      <c r="A7133" s="20" t="s">
        <v>2336</v>
      </c>
      <c r="B7133" s="21" t="s">
        <v>0</v>
      </c>
      <c r="C7133" s="21" t="s">
        <v>0</v>
      </c>
      <c r="D7133" s="21" t="s">
        <v>0</v>
      </c>
      <c r="E7133" s="21" t="s">
        <v>0</v>
      </c>
      <c r="F7133" s="21" t="s">
        <v>0</v>
      </c>
      <c r="G7133" s="150" t="s">
        <v>0</v>
      </c>
      <c r="H7133" s="21" t="s">
        <v>2337</v>
      </c>
      <c r="I7133" s="22"/>
      <c r="J7133" s="22"/>
      <c r="K7133" s="22"/>
      <c r="L7133" s="22" t="s">
        <v>0</v>
      </c>
      <c r="M7133" s="22" t="s">
        <v>0</v>
      </c>
      <c r="N7133" s="22" t="s">
        <v>0</v>
      </c>
      <c r="O7133" s="22" t="s">
        <v>0</v>
      </c>
      <c r="P7133" s="22" t="s">
        <v>0</v>
      </c>
      <c r="Q7133" s="22"/>
      <c r="R7133" s="22"/>
      <c r="S7133" s="22"/>
      <c r="T7133" s="22" t="s">
        <v>0</v>
      </c>
      <c r="U7133" s="22" t="s">
        <v>0</v>
      </c>
      <c r="V7133" s="22" t="s">
        <v>0</v>
      </c>
      <c r="W7133" s="22" t="s">
        <v>0</v>
      </c>
      <c r="X7133" s="22" t="s">
        <v>0</v>
      </c>
      <c r="Y7133" s="209"/>
    </row>
    <row r="7134" spans="1:25" ht="15" thickBot="1">
      <c r="A7134" s="20" t="s">
        <v>2336</v>
      </c>
      <c r="B7134" s="20" t="s">
        <v>122</v>
      </c>
      <c r="C7134" s="23" t="s">
        <v>0</v>
      </c>
      <c r="D7134" s="23" t="s">
        <v>0</v>
      </c>
      <c r="E7134" s="21" t="s">
        <v>0</v>
      </c>
      <c r="F7134" s="21" t="s">
        <v>0</v>
      </c>
      <c r="G7134" s="150" t="s">
        <v>0</v>
      </c>
      <c r="H7134" s="21" t="s">
        <v>0</v>
      </c>
      <c r="I7134" s="22"/>
      <c r="J7134" s="22"/>
      <c r="K7134" s="22"/>
      <c r="L7134" s="22" t="s">
        <v>0</v>
      </c>
      <c r="M7134" s="22" t="s">
        <v>0</v>
      </c>
      <c r="N7134" s="22" t="s">
        <v>0</v>
      </c>
      <c r="O7134" s="22" t="s">
        <v>0</v>
      </c>
      <c r="P7134" s="22" t="s">
        <v>0</v>
      </c>
      <c r="Q7134" s="22"/>
      <c r="R7134" s="22"/>
      <c r="S7134" s="22"/>
      <c r="T7134" s="22" t="s">
        <v>0</v>
      </c>
      <c r="U7134" s="22" t="s">
        <v>0</v>
      </c>
      <c r="V7134" s="22" t="s">
        <v>0</v>
      </c>
      <c r="W7134" s="22" t="s">
        <v>0</v>
      </c>
      <c r="X7134" s="22" t="s">
        <v>0</v>
      </c>
      <c r="Y7134" s="209"/>
    </row>
    <row r="7135" spans="1:25" ht="41.4" thickBot="1">
      <c r="A7135" s="24" t="s">
        <v>123</v>
      </c>
      <c r="B7135" s="24" t="s">
        <v>124</v>
      </c>
      <c r="C7135" s="24" t="s">
        <v>125</v>
      </c>
      <c r="D7135" s="25" t="s">
        <v>0</v>
      </c>
      <c r="E7135" s="24" t="s">
        <v>126</v>
      </c>
      <c r="F7135" s="24" t="s">
        <v>127</v>
      </c>
      <c r="G7135" s="151" t="s">
        <v>128</v>
      </c>
      <c r="H7135" s="24" t="s">
        <v>1</v>
      </c>
      <c r="I7135" s="1" t="s">
        <v>3093</v>
      </c>
      <c r="J7135" s="1" t="s">
        <v>3130</v>
      </c>
      <c r="K7135" s="1" t="s">
        <v>3</v>
      </c>
      <c r="L7135" s="1" t="s">
        <v>4</v>
      </c>
      <c r="M7135" s="1" t="s">
        <v>5</v>
      </c>
      <c r="N7135" s="1" t="s">
        <v>6</v>
      </c>
      <c r="O7135" s="1" t="s">
        <v>7</v>
      </c>
      <c r="P7135" s="1" t="s">
        <v>8</v>
      </c>
      <c r="Q7135" s="1" t="s">
        <v>3344</v>
      </c>
      <c r="R7135" s="1" t="s">
        <v>3427</v>
      </c>
      <c r="S7135" s="1" t="s">
        <v>3447</v>
      </c>
      <c r="T7135" s="1" t="s">
        <v>3448</v>
      </c>
      <c r="U7135" s="1" t="s">
        <v>3452</v>
      </c>
      <c r="V7135" s="1" t="s">
        <v>3449</v>
      </c>
      <c r="W7135" s="1" t="s">
        <v>3450</v>
      </c>
      <c r="X7135" s="1" t="s">
        <v>3451</v>
      </c>
      <c r="Y7135" s="216" t="s">
        <v>3385</v>
      </c>
    </row>
    <row r="7136" spans="1:25">
      <c r="A7136" s="26" t="s">
        <v>0</v>
      </c>
      <c r="B7136" s="26" t="s">
        <v>0</v>
      </c>
      <c r="C7136" s="26" t="s">
        <v>0</v>
      </c>
      <c r="D7136" s="27" t="s">
        <v>0</v>
      </c>
      <c r="E7136" s="27" t="s">
        <v>0</v>
      </c>
      <c r="F7136" s="28" t="s">
        <v>0</v>
      </c>
      <c r="G7136" s="152" t="s">
        <v>0</v>
      </c>
      <c r="H7136" s="29" t="s">
        <v>0</v>
      </c>
      <c r="I7136" s="45">
        <v>1</v>
      </c>
      <c r="J7136" s="45">
        <v>3</v>
      </c>
      <c r="K7136" s="45" t="s">
        <v>9</v>
      </c>
      <c r="L7136" s="45">
        <v>5</v>
      </c>
      <c r="M7136" s="45">
        <v>6</v>
      </c>
      <c r="N7136" s="45">
        <v>7</v>
      </c>
      <c r="O7136" s="45">
        <v>8</v>
      </c>
      <c r="P7136" s="45">
        <v>9</v>
      </c>
      <c r="Q7136" s="45">
        <v>1</v>
      </c>
      <c r="R7136" s="45">
        <v>2</v>
      </c>
      <c r="S7136" s="45">
        <v>3</v>
      </c>
      <c r="T7136" s="45" t="s">
        <v>3453</v>
      </c>
      <c r="U7136" s="45">
        <v>5</v>
      </c>
      <c r="V7136" s="45">
        <v>6</v>
      </c>
      <c r="W7136" s="45">
        <v>7</v>
      </c>
      <c r="X7136" s="45" t="s">
        <v>3454</v>
      </c>
      <c r="Y7136" s="276">
        <v>9</v>
      </c>
    </row>
    <row r="7137" spans="1:25" s="113" customFormat="1">
      <c r="A7137" s="133" t="s">
        <v>2336</v>
      </c>
      <c r="B7137" s="133" t="s">
        <v>122</v>
      </c>
      <c r="C7137" s="109" t="s">
        <v>130</v>
      </c>
      <c r="D7137" s="109" t="s">
        <v>2338</v>
      </c>
      <c r="E7137" s="98" t="s">
        <v>0</v>
      </c>
      <c r="F7137" s="98" t="s">
        <v>0</v>
      </c>
      <c r="G7137" s="153" t="s">
        <v>0</v>
      </c>
      <c r="H7137" s="98" t="s">
        <v>2337</v>
      </c>
      <c r="I7137" s="110"/>
      <c r="J7137" s="110"/>
      <c r="K7137" s="110"/>
      <c r="L7137" s="110" t="s">
        <v>0</v>
      </c>
      <c r="M7137" s="110" t="s">
        <v>0</v>
      </c>
      <c r="N7137" s="110" t="s">
        <v>0</v>
      </c>
      <c r="O7137" s="110" t="s">
        <v>0</v>
      </c>
      <c r="P7137" s="110" t="s">
        <v>0</v>
      </c>
      <c r="Q7137" s="110"/>
      <c r="R7137" s="110"/>
      <c r="S7137" s="110"/>
      <c r="T7137" s="110" t="s">
        <v>0</v>
      </c>
      <c r="U7137" s="110" t="s">
        <v>0</v>
      </c>
      <c r="V7137" s="110" t="s">
        <v>0</v>
      </c>
      <c r="W7137" s="110" t="s">
        <v>0</v>
      </c>
      <c r="X7137" s="110" t="s">
        <v>0</v>
      </c>
      <c r="Y7137" s="217"/>
    </row>
    <row r="7138" spans="1:25" ht="20.399999999999999">
      <c r="A7138" s="20" t="s">
        <v>0</v>
      </c>
      <c r="B7138" s="20" t="s">
        <v>0</v>
      </c>
      <c r="C7138" s="20" t="s">
        <v>0</v>
      </c>
      <c r="D7138" s="21" t="s">
        <v>0</v>
      </c>
      <c r="E7138" s="21" t="s">
        <v>0</v>
      </c>
      <c r="F7138" s="21" t="s">
        <v>0</v>
      </c>
      <c r="G7138" s="150" t="s">
        <v>0</v>
      </c>
      <c r="H7138" s="30" t="s">
        <v>33</v>
      </c>
      <c r="I7138" s="31">
        <f t="shared" si="4946"/>
        <v>2217715</v>
      </c>
      <c r="J7138" s="31">
        <f t="shared" ref="J7138:P7138" si="4970">SUM(J7139,J7147,J7149)</f>
        <v>2116915</v>
      </c>
      <c r="K7138" s="31">
        <f t="shared" si="4948"/>
        <v>100100</v>
      </c>
      <c r="L7138" s="31">
        <f t="shared" si="4970"/>
        <v>0</v>
      </c>
      <c r="M7138" s="31">
        <f t="shared" si="4970"/>
        <v>0</v>
      </c>
      <c r="N7138" s="31">
        <f t="shared" si="4970"/>
        <v>100100</v>
      </c>
      <c r="O7138" s="31">
        <f t="shared" si="4970"/>
        <v>700</v>
      </c>
      <c r="P7138" s="31">
        <f t="shared" si="4970"/>
        <v>0</v>
      </c>
      <c r="Q7138" s="31">
        <f>SUM(Q7139,Q7147,Q7149)</f>
        <v>3457644</v>
      </c>
      <c r="R7138" s="31">
        <f>SUM(R7139,R7147,R7149)</f>
        <v>2701804</v>
      </c>
      <c r="S7138" s="31">
        <f>SUM(S7139,S7147,S7149)</f>
        <v>1959564</v>
      </c>
      <c r="T7138" s="31">
        <f t="shared" ref="T7138:X7138" si="4971">SUM(T7139,T7147,T7149)</f>
        <v>742240</v>
      </c>
      <c r="U7138" s="31">
        <f t="shared" si="4971"/>
        <v>253752</v>
      </c>
      <c r="V7138" s="31">
        <f t="shared" si="4971"/>
        <v>251457</v>
      </c>
      <c r="W7138" s="31">
        <f t="shared" si="4971"/>
        <v>237031</v>
      </c>
      <c r="X7138" s="31">
        <f t="shared" si="4971"/>
        <v>2701804</v>
      </c>
      <c r="Y7138" s="220">
        <f t="shared" ref="Y7138:Y7201" si="4972">IF(R7138=0,0,(X7138/R7138)*100)</f>
        <v>100</v>
      </c>
    </row>
    <row r="7139" spans="1:25">
      <c r="A7139" s="23" t="s">
        <v>2336</v>
      </c>
      <c r="B7139" s="23" t="s">
        <v>122</v>
      </c>
      <c r="C7139" s="23" t="s">
        <v>130</v>
      </c>
      <c r="D7139" s="23" t="s">
        <v>2338</v>
      </c>
      <c r="E7139" s="21" t="s">
        <v>132</v>
      </c>
      <c r="F7139" s="21" t="s">
        <v>0</v>
      </c>
      <c r="G7139" s="150" t="s">
        <v>0</v>
      </c>
      <c r="H7139" s="21" t="s">
        <v>11</v>
      </c>
      <c r="I7139" s="66">
        <f t="shared" si="4946"/>
        <v>1659080</v>
      </c>
      <c r="J7139" s="66">
        <f t="shared" ref="J7139:P7139" si="4973">SUM(J7140,J7141)</f>
        <v>1659080</v>
      </c>
      <c r="K7139" s="66">
        <f t="shared" si="4948"/>
        <v>0</v>
      </c>
      <c r="L7139" s="66">
        <f t="shared" si="4973"/>
        <v>0</v>
      </c>
      <c r="M7139" s="66">
        <f t="shared" si="4973"/>
        <v>0</v>
      </c>
      <c r="N7139" s="66">
        <f t="shared" si="4973"/>
        <v>0</v>
      </c>
      <c r="O7139" s="66">
        <f t="shared" si="4973"/>
        <v>0</v>
      </c>
      <c r="P7139" s="66">
        <f t="shared" si="4973"/>
        <v>0</v>
      </c>
      <c r="Q7139" s="66">
        <f>SUM(Q7140,Q7141)</f>
        <v>2055546</v>
      </c>
      <c r="R7139" s="66">
        <f>SUM(R7140,R7141)</f>
        <v>2055546</v>
      </c>
      <c r="S7139" s="66">
        <f>SUM(S7140,S7141)</f>
        <v>1468966</v>
      </c>
      <c r="T7139" s="66">
        <f t="shared" ref="T7139:X7139" si="4974">SUM(T7140,T7141)</f>
        <v>586580</v>
      </c>
      <c r="U7139" s="66">
        <f t="shared" si="4974"/>
        <v>199026</v>
      </c>
      <c r="V7139" s="66">
        <f t="shared" si="4974"/>
        <v>199027</v>
      </c>
      <c r="W7139" s="66">
        <f t="shared" si="4974"/>
        <v>188527</v>
      </c>
      <c r="X7139" s="66">
        <f t="shared" si="4974"/>
        <v>2055546</v>
      </c>
      <c r="Y7139" s="208">
        <f t="shared" si="4972"/>
        <v>100</v>
      </c>
    </row>
    <row r="7140" spans="1:25">
      <c r="A7140" s="23" t="s">
        <v>2336</v>
      </c>
      <c r="B7140" s="23" t="s">
        <v>122</v>
      </c>
      <c r="C7140" s="23" t="s">
        <v>130</v>
      </c>
      <c r="D7140" s="23" t="s">
        <v>2338</v>
      </c>
      <c r="E7140" s="22">
        <v>6111</v>
      </c>
      <c r="F7140" s="23"/>
      <c r="G7140" s="128" t="s">
        <v>3356</v>
      </c>
      <c r="H7140" s="32" t="s">
        <v>12</v>
      </c>
      <c r="I7140" s="44">
        <f t="shared" si="4946"/>
        <v>1395780</v>
      </c>
      <c r="J7140" s="44">
        <v>1395780</v>
      </c>
      <c r="K7140" s="44">
        <f t="shared" si="4948"/>
        <v>0</v>
      </c>
      <c r="L7140" s="44">
        <v>0</v>
      </c>
      <c r="M7140" s="44">
        <v>0</v>
      </c>
      <c r="N7140" s="44">
        <v>0</v>
      </c>
      <c r="O7140" s="44">
        <v>0</v>
      </c>
      <c r="P7140" s="44">
        <v>0</v>
      </c>
      <c r="Q7140" s="44">
        <v>1792246</v>
      </c>
      <c r="R7140" s="44">
        <v>1792246</v>
      </c>
      <c r="S7140" s="44">
        <v>1268477</v>
      </c>
      <c r="T7140" s="44">
        <f t="shared" ref="T7140:T7200" si="4975">U7140+V7140+W7140</f>
        <v>523769</v>
      </c>
      <c r="U7140" s="44">
        <v>177923</v>
      </c>
      <c r="V7140" s="44">
        <v>177923</v>
      </c>
      <c r="W7140" s="44">
        <v>167923</v>
      </c>
      <c r="X7140" s="44">
        <f t="shared" ref="X7140:X7200" si="4976">S7140+T7140</f>
        <v>1792246</v>
      </c>
      <c r="Y7140" s="209">
        <f t="shared" si="4972"/>
        <v>100</v>
      </c>
    </row>
    <row r="7141" spans="1:25">
      <c r="A7141" s="20" t="s">
        <v>2336</v>
      </c>
      <c r="B7141" s="20" t="s">
        <v>122</v>
      </c>
      <c r="C7141" s="20" t="s">
        <v>130</v>
      </c>
      <c r="D7141" s="20" t="s">
        <v>2338</v>
      </c>
      <c r="E7141" s="20" t="s">
        <v>134</v>
      </c>
      <c r="F7141" s="23" t="s">
        <v>0</v>
      </c>
      <c r="G7141" s="154" t="s">
        <v>0</v>
      </c>
      <c r="H7141" s="21" t="s">
        <v>13</v>
      </c>
      <c r="I7141" s="66">
        <f t="shared" si="4946"/>
        <v>263300</v>
      </c>
      <c r="J7141" s="66">
        <f t="shared" ref="J7141:P7141" si="4977">SUM(J7142:J7146)</f>
        <v>263300</v>
      </c>
      <c r="K7141" s="66">
        <f t="shared" si="4948"/>
        <v>0</v>
      </c>
      <c r="L7141" s="66">
        <f t="shared" si="4977"/>
        <v>0</v>
      </c>
      <c r="M7141" s="66">
        <f t="shared" si="4977"/>
        <v>0</v>
      </c>
      <c r="N7141" s="66">
        <f t="shared" si="4977"/>
        <v>0</v>
      </c>
      <c r="O7141" s="66">
        <f t="shared" si="4977"/>
        <v>0</v>
      </c>
      <c r="P7141" s="66">
        <f t="shared" si="4977"/>
        <v>0</v>
      </c>
      <c r="Q7141" s="66">
        <f>SUM(Q7142:Q7146)</f>
        <v>263300</v>
      </c>
      <c r="R7141" s="66">
        <f>SUM(R7142:R7146)</f>
        <v>263300</v>
      </c>
      <c r="S7141" s="66">
        <f>SUM(S7142:S7146)</f>
        <v>200489</v>
      </c>
      <c r="T7141" s="66">
        <f t="shared" ref="T7141:X7141" si="4978">SUM(T7142:T7146)</f>
        <v>62811</v>
      </c>
      <c r="U7141" s="66">
        <f t="shared" si="4978"/>
        <v>21103</v>
      </c>
      <c r="V7141" s="66">
        <f t="shared" si="4978"/>
        <v>21104</v>
      </c>
      <c r="W7141" s="66">
        <f t="shared" si="4978"/>
        <v>20604</v>
      </c>
      <c r="X7141" s="66">
        <f t="shared" si="4978"/>
        <v>263300</v>
      </c>
      <c r="Y7141" s="208">
        <f t="shared" si="4972"/>
        <v>100</v>
      </c>
    </row>
    <row r="7142" spans="1:25">
      <c r="A7142" s="23" t="s">
        <v>2336</v>
      </c>
      <c r="B7142" s="23" t="s">
        <v>122</v>
      </c>
      <c r="C7142" s="23" t="s">
        <v>130</v>
      </c>
      <c r="D7142" s="23" t="s">
        <v>2338</v>
      </c>
      <c r="E7142" s="22">
        <v>6112</v>
      </c>
      <c r="F7142" s="23" t="s">
        <v>2339</v>
      </c>
      <c r="G7142" s="128" t="s">
        <v>3356</v>
      </c>
      <c r="H7142" s="32" t="s">
        <v>16</v>
      </c>
      <c r="I7142" s="44">
        <f t="shared" si="4946"/>
        <v>55000</v>
      </c>
      <c r="J7142" s="44">
        <v>55000</v>
      </c>
      <c r="K7142" s="44">
        <f t="shared" si="4948"/>
        <v>0</v>
      </c>
      <c r="L7142" s="44">
        <v>0</v>
      </c>
      <c r="M7142" s="44">
        <v>0</v>
      </c>
      <c r="N7142" s="44">
        <v>0</v>
      </c>
      <c r="O7142" s="44">
        <v>0</v>
      </c>
      <c r="P7142" s="44">
        <v>0</v>
      </c>
      <c r="Q7142" s="44">
        <v>55000</v>
      </c>
      <c r="R7142" s="44">
        <v>55000</v>
      </c>
      <c r="S7142" s="44">
        <v>38491</v>
      </c>
      <c r="T7142" s="44">
        <f t="shared" si="4975"/>
        <v>16509</v>
      </c>
      <c r="U7142" s="44">
        <v>5503</v>
      </c>
      <c r="V7142" s="44">
        <v>5503</v>
      </c>
      <c r="W7142" s="44">
        <v>5503</v>
      </c>
      <c r="X7142" s="44">
        <f t="shared" si="4976"/>
        <v>55000</v>
      </c>
      <c r="Y7142" s="209">
        <f t="shared" si="4972"/>
        <v>100</v>
      </c>
    </row>
    <row r="7143" spans="1:25">
      <c r="A7143" s="23" t="s">
        <v>2336</v>
      </c>
      <c r="B7143" s="23" t="s">
        <v>122</v>
      </c>
      <c r="C7143" s="23" t="s">
        <v>130</v>
      </c>
      <c r="D7143" s="23" t="s">
        <v>2338</v>
      </c>
      <c r="E7143" s="22">
        <v>6112</v>
      </c>
      <c r="F7143" s="23" t="s">
        <v>2340</v>
      </c>
      <c r="G7143" s="128" t="s">
        <v>3356</v>
      </c>
      <c r="H7143" s="32" t="s">
        <v>19</v>
      </c>
      <c r="I7143" s="44">
        <f t="shared" si="4946"/>
        <v>150000</v>
      </c>
      <c r="J7143" s="44">
        <v>150000</v>
      </c>
      <c r="K7143" s="44">
        <f t="shared" si="4948"/>
        <v>0</v>
      </c>
      <c r="L7143" s="44">
        <v>0</v>
      </c>
      <c r="M7143" s="44">
        <v>0</v>
      </c>
      <c r="N7143" s="44">
        <v>0</v>
      </c>
      <c r="O7143" s="44">
        <v>0</v>
      </c>
      <c r="P7143" s="44">
        <v>0</v>
      </c>
      <c r="Q7143" s="44">
        <v>150000</v>
      </c>
      <c r="R7143" s="44">
        <v>150000</v>
      </c>
      <c r="S7143" s="44">
        <v>103698</v>
      </c>
      <c r="T7143" s="44">
        <f t="shared" si="4975"/>
        <v>46302</v>
      </c>
      <c r="U7143" s="44">
        <v>15600</v>
      </c>
      <c r="V7143" s="44">
        <v>15601</v>
      </c>
      <c r="W7143" s="44">
        <v>15101</v>
      </c>
      <c r="X7143" s="44">
        <f t="shared" si="4976"/>
        <v>150000</v>
      </c>
      <c r="Y7143" s="209">
        <f t="shared" si="4972"/>
        <v>100</v>
      </c>
    </row>
    <row r="7144" spans="1:25">
      <c r="A7144" s="23" t="s">
        <v>2336</v>
      </c>
      <c r="B7144" s="23" t="s">
        <v>122</v>
      </c>
      <c r="C7144" s="23" t="s">
        <v>130</v>
      </c>
      <c r="D7144" s="23" t="s">
        <v>2338</v>
      </c>
      <c r="E7144" s="22">
        <v>6112</v>
      </c>
      <c r="F7144" s="23" t="s">
        <v>2341</v>
      </c>
      <c r="G7144" s="128" t="s">
        <v>3356</v>
      </c>
      <c r="H7144" s="32" t="s">
        <v>17</v>
      </c>
      <c r="I7144" s="44">
        <f t="shared" si="4946"/>
        <v>36000</v>
      </c>
      <c r="J7144" s="44">
        <v>36000</v>
      </c>
      <c r="K7144" s="44">
        <f t="shared" si="4948"/>
        <v>0</v>
      </c>
      <c r="L7144" s="44">
        <v>0</v>
      </c>
      <c r="M7144" s="44">
        <v>0</v>
      </c>
      <c r="N7144" s="44">
        <v>0</v>
      </c>
      <c r="O7144" s="44">
        <v>0</v>
      </c>
      <c r="P7144" s="44">
        <v>0</v>
      </c>
      <c r="Q7144" s="44">
        <v>36000</v>
      </c>
      <c r="R7144" s="44">
        <v>36000</v>
      </c>
      <c r="S7144" s="44">
        <v>36000</v>
      </c>
      <c r="T7144" s="44">
        <f t="shared" si="4975"/>
        <v>0</v>
      </c>
      <c r="U7144" s="44">
        <v>0</v>
      </c>
      <c r="V7144" s="44">
        <v>0</v>
      </c>
      <c r="W7144" s="44">
        <v>0</v>
      </c>
      <c r="X7144" s="44">
        <f t="shared" si="4976"/>
        <v>36000</v>
      </c>
      <c r="Y7144" s="209">
        <f t="shared" si="4972"/>
        <v>100</v>
      </c>
    </row>
    <row r="7145" spans="1:25">
      <c r="A7145" s="23" t="s">
        <v>2336</v>
      </c>
      <c r="B7145" s="23" t="s">
        <v>122</v>
      </c>
      <c r="C7145" s="23" t="s">
        <v>130</v>
      </c>
      <c r="D7145" s="23" t="s">
        <v>2338</v>
      </c>
      <c r="E7145" s="22">
        <v>6112</v>
      </c>
      <c r="F7145" s="23" t="s">
        <v>2342</v>
      </c>
      <c r="G7145" s="128" t="s">
        <v>3356</v>
      </c>
      <c r="H7145" s="32" t="s">
        <v>15</v>
      </c>
      <c r="I7145" s="44">
        <f t="shared" si="4946"/>
        <v>10000</v>
      </c>
      <c r="J7145" s="44">
        <v>10000</v>
      </c>
      <c r="K7145" s="44">
        <f t="shared" si="4948"/>
        <v>0</v>
      </c>
      <c r="L7145" s="44">
        <v>0</v>
      </c>
      <c r="M7145" s="44">
        <v>0</v>
      </c>
      <c r="N7145" s="44">
        <v>0</v>
      </c>
      <c r="O7145" s="44">
        <v>0</v>
      </c>
      <c r="P7145" s="44">
        <v>0</v>
      </c>
      <c r="Q7145" s="44">
        <v>10000</v>
      </c>
      <c r="R7145" s="44">
        <v>10000</v>
      </c>
      <c r="S7145" s="44">
        <v>10000</v>
      </c>
      <c r="T7145" s="44">
        <f t="shared" si="4975"/>
        <v>0</v>
      </c>
      <c r="U7145" s="44">
        <v>0</v>
      </c>
      <c r="V7145" s="44">
        <v>0</v>
      </c>
      <c r="W7145" s="44">
        <v>0</v>
      </c>
      <c r="X7145" s="44">
        <f t="shared" si="4976"/>
        <v>10000</v>
      </c>
      <c r="Y7145" s="209">
        <f t="shared" si="4972"/>
        <v>100</v>
      </c>
    </row>
    <row r="7146" spans="1:25">
      <c r="A7146" s="23" t="s">
        <v>2336</v>
      </c>
      <c r="B7146" s="23" t="s">
        <v>122</v>
      </c>
      <c r="C7146" s="23" t="s">
        <v>130</v>
      </c>
      <c r="D7146" s="23" t="s">
        <v>2338</v>
      </c>
      <c r="E7146" s="22">
        <v>6112</v>
      </c>
      <c r="F7146" s="23" t="s">
        <v>2343</v>
      </c>
      <c r="G7146" s="128" t="s">
        <v>3356</v>
      </c>
      <c r="H7146" s="32" t="s">
        <v>18</v>
      </c>
      <c r="I7146" s="44">
        <f t="shared" si="4946"/>
        <v>12300</v>
      </c>
      <c r="J7146" s="44">
        <v>12300</v>
      </c>
      <c r="K7146" s="44">
        <f t="shared" si="4948"/>
        <v>0</v>
      </c>
      <c r="L7146" s="44">
        <v>0</v>
      </c>
      <c r="M7146" s="44">
        <v>0</v>
      </c>
      <c r="N7146" s="44">
        <v>0</v>
      </c>
      <c r="O7146" s="44">
        <v>0</v>
      </c>
      <c r="P7146" s="44">
        <v>0</v>
      </c>
      <c r="Q7146" s="44">
        <v>12300</v>
      </c>
      <c r="R7146" s="44">
        <v>12300</v>
      </c>
      <c r="S7146" s="44">
        <v>12300</v>
      </c>
      <c r="T7146" s="44">
        <f t="shared" si="4975"/>
        <v>0</v>
      </c>
      <c r="U7146" s="44">
        <v>0</v>
      </c>
      <c r="V7146" s="44">
        <v>0</v>
      </c>
      <c r="W7146" s="44">
        <v>0</v>
      </c>
      <c r="X7146" s="44">
        <f t="shared" si="4976"/>
        <v>12300</v>
      </c>
      <c r="Y7146" s="209">
        <f t="shared" si="4972"/>
        <v>100</v>
      </c>
    </row>
    <row r="7147" spans="1:25">
      <c r="A7147" s="23" t="s">
        <v>2336</v>
      </c>
      <c r="B7147" s="23" t="s">
        <v>122</v>
      </c>
      <c r="C7147" s="23" t="s">
        <v>130</v>
      </c>
      <c r="D7147" s="23" t="s">
        <v>2338</v>
      </c>
      <c r="E7147" s="21" t="s">
        <v>139</v>
      </c>
      <c r="F7147" s="21" t="s">
        <v>0</v>
      </c>
      <c r="G7147" s="150" t="s">
        <v>0</v>
      </c>
      <c r="H7147" s="21" t="s">
        <v>21</v>
      </c>
      <c r="I7147" s="66">
        <f t="shared" si="4946"/>
        <v>155000</v>
      </c>
      <c r="J7147" s="66">
        <f t="shared" ref="J7147:X7147" si="4979">SUM(J7148)</f>
        <v>155000</v>
      </c>
      <c r="K7147" s="66">
        <f t="shared" si="4948"/>
        <v>0</v>
      </c>
      <c r="L7147" s="66">
        <f t="shared" si="4979"/>
        <v>0</v>
      </c>
      <c r="M7147" s="66">
        <f t="shared" si="4979"/>
        <v>0</v>
      </c>
      <c r="N7147" s="66">
        <f t="shared" si="4979"/>
        <v>0</v>
      </c>
      <c r="O7147" s="66">
        <f t="shared" si="4979"/>
        <v>0</v>
      </c>
      <c r="P7147" s="66">
        <f t="shared" si="4979"/>
        <v>0</v>
      </c>
      <c r="Q7147" s="66">
        <f t="shared" si="4979"/>
        <v>196725</v>
      </c>
      <c r="R7147" s="66">
        <f t="shared" si="4979"/>
        <v>196725</v>
      </c>
      <c r="S7147" s="66">
        <f t="shared" si="4979"/>
        <v>134438</v>
      </c>
      <c r="T7147" s="66">
        <f t="shared" si="4979"/>
        <v>62287</v>
      </c>
      <c r="U7147" s="66">
        <f t="shared" si="4979"/>
        <v>22105</v>
      </c>
      <c r="V7147" s="66">
        <f t="shared" si="4979"/>
        <v>22105</v>
      </c>
      <c r="W7147" s="66">
        <f t="shared" si="4979"/>
        <v>18077</v>
      </c>
      <c r="X7147" s="66">
        <f t="shared" si="4979"/>
        <v>196725</v>
      </c>
      <c r="Y7147" s="208">
        <f t="shared" si="4972"/>
        <v>100</v>
      </c>
    </row>
    <row r="7148" spans="1:25">
      <c r="A7148" s="23" t="s">
        <v>2336</v>
      </c>
      <c r="B7148" s="23" t="s">
        <v>122</v>
      </c>
      <c r="C7148" s="23" t="s">
        <v>130</v>
      </c>
      <c r="D7148" s="23" t="s">
        <v>2338</v>
      </c>
      <c r="E7148" s="22">
        <v>6121</v>
      </c>
      <c r="F7148" s="23"/>
      <c r="G7148" s="128" t="s">
        <v>3356</v>
      </c>
      <c r="H7148" s="32" t="s">
        <v>22</v>
      </c>
      <c r="I7148" s="44">
        <f t="shared" si="4946"/>
        <v>155000</v>
      </c>
      <c r="J7148" s="44">
        <v>155000</v>
      </c>
      <c r="K7148" s="44">
        <f t="shared" si="4948"/>
        <v>0</v>
      </c>
      <c r="L7148" s="44">
        <v>0</v>
      </c>
      <c r="M7148" s="44">
        <v>0</v>
      </c>
      <c r="N7148" s="44">
        <v>0</v>
      </c>
      <c r="O7148" s="44">
        <v>0</v>
      </c>
      <c r="P7148" s="44">
        <v>0</v>
      </c>
      <c r="Q7148" s="44">
        <v>196725</v>
      </c>
      <c r="R7148" s="44">
        <v>196725</v>
      </c>
      <c r="S7148" s="44">
        <v>134438</v>
      </c>
      <c r="T7148" s="44">
        <f t="shared" si="4975"/>
        <v>62287</v>
      </c>
      <c r="U7148" s="44">
        <v>22105</v>
      </c>
      <c r="V7148" s="44">
        <v>22105</v>
      </c>
      <c r="W7148" s="44">
        <v>18077</v>
      </c>
      <c r="X7148" s="44">
        <f t="shared" si="4976"/>
        <v>196725</v>
      </c>
      <c r="Y7148" s="209">
        <f t="shared" si="4972"/>
        <v>100</v>
      </c>
    </row>
    <row r="7149" spans="1:25">
      <c r="A7149" s="23" t="s">
        <v>2336</v>
      </c>
      <c r="B7149" s="23" t="s">
        <v>122</v>
      </c>
      <c r="C7149" s="23" t="s">
        <v>130</v>
      </c>
      <c r="D7149" s="23" t="s">
        <v>2338</v>
      </c>
      <c r="E7149" s="21" t="s">
        <v>141</v>
      </c>
      <c r="F7149" s="21" t="s">
        <v>0</v>
      </c>
      <c r="G7149" s="150" t="s">
        <v>0</v>
      </c>
      <c r="H7149" s="21" t="s">
        <v>23</v>
      </c>
      <c r="I7149" s="66">
        <f t="shared" si="4946"/>
        <v>403635</v>
      </c>
      <c r="J7149" s="66">
        <f t="shared" ref="J7149:P7149" si="4980">SUM(J7150,J7151,J7154,J7157,J7158,J7159,J7160,J7163,J7169)</f>
        <v>302835</v>
      </c>
      <c r="K7149" s="66">
        <f t="shared" si="4948"/>
        <v>100100</v>
      </c>
      <c r="L7149" s="66">
        <f t="shared" si="4980"/>
        <v>0</v>
      </c>
      <c r="M7149" s="66">
        <f t="shared" si="4980"/>
        <v>0</v>
      </c>
      <c r="N7149" s="66">
        <f t="shared" si="4980"/>
        <v>100100</v>
      </c>
      <c r="O7149" s="66">
        <f t="shared" si="4980"/>
        <v>700</v>
      </c>
      <c r="P7149" s="66">
        <f t="shared" si="4980"/>
        <v>0</v>
      </c>
      <c r="Q7149" s="66">
        <f>SUM(Q7150,Q7151,Q7154,Q7157,Q7158,Q7159,Q7160,Q7163,Q7169)</f>
        <v>1205373</v>
      </c>
      <c r="R7149" s="66">
        <f>SUM(R7150,R7151,R7154,R7157,R7158,R7159,R7160,R7163,R7169)</f>
        <v>449533</v>
      </c>
      <c r="S7149" s="66">
        <f>SUM(S7150,S7151,S7154,S7157,S7158,S7159,S7160,S7163,S7169)</f>
        <v>356160</v>
      </c>
      <c r="T7149" s="66">
        <f t="shared" ref="T7149:X7149" si="4981">SUM(T7150,T7151,T7154,T7157,T7158,T7159,T7160,T7163,T7169)</f>
        <v>93373</v>
      </c>
      <c r="U7149" s="66">
        <f t="shared" si="4981"/>
        <v>32621</v>
      </c>
      <c r="V7149" s="66">
        <f t="shared" si="4981"/>
        <v>30325</v>
      </c>
      <c r="W7149" s="66">
        <f t="shared" si="4981"/>
        <v>30427</v>
      </c>
      <c r="X7149" s="66">
        <f t="shared" si="4981"/>
        <v>449533</v>
      </c>
      <c r="Y7149" s="208">
        <f t="shared" si="4972"/>
        <v>100</v>
      </c>
    </row>
    <row r="7150" spans="1:25">
      <c r="A7150" s="23" t="s">
        <v>2336</v>
      </c>
      <c r="B7150" s="23" t="s">
        <v>122</v>
      </c>
      <c r="C7150" s="23" t="s">
        <v>130</v>
      </c>
      <c r="D7150" s="23" t="s">
        <v>2338</v>
      </c>
      <c r="E7150" s="22">
        <v>6131</v>
      </c>
      <c r="F7150" s="23"/>
      <c r="G7150" s="128" t="s">
        <v>3356</v>
      </c>
      <c r="H7150" s="32" t="s">
        <v>24</v>
      </c>
      <c r="I7150" s="44">
        <f t="shared" si="4946"/>
        <v>5000</v>
      </c>
      <c r="J7150" s="44">
        <v>5000</v>
      </c>
      <c r="K7150" s="44">
        <f t="shared" si="4948"/>
        <v>0</v>
      </c>
      <c r="L7150" s="44">
        <v>0</v>
      </c>
      <c r="M7150" s="44">
        <v>0</v>
      </c>
      <c r="N7150" s="44">
        <v>0</v>
      </c>
      <c r="O7150" s="44">
        <v>0</v>
      </c>
      <c r="P7150" s="44">
        <v>0</v>
      </c>
      <c r="Q7150" s="44">
        <v>10000</v>
      </c>
      <c r="R7150" s="44">
        <v>10000</v>
      </c>
      <c r="S7150" s="44">
        <v>7700</v>
      </c>
      <c r="T7150" s="44">
        <f t="shared" si="4975"/>
        <v>2300</v>
      </c>
      <c r="U7150" s="44">
        <v>2300</v>
      </c>
      <c r="V7150" s="44">
        <v>0</v>
      </c>
      <c r="W7150" s="44">
        <v>0</v>
      </c>
      <c r="X7150" s="44">
        <f t="shared" si="4976"/>
        <v>10000</v>
      </c>
      <c r="Y7150" s="209">
        <f t="shared" si="4972"/>
        <v>100</v>
      </c>
    </row>
    <row r="7151" spans="1:25">
      <c r="A7151" s="20" t="s">
        <v>2336</v>
      </c>
      <c r="B7151" s="20" t="s">
        <v>122</v>
      </c>
      <c r="C7151" s="20" t="s">
        <v>130</v>
      </c>
      <c r="D7151" s="20" t="s">
        <v>2338</v>
      </c>
      <c r="E7151" s="20" t="s">
        <v>330</v>
      </c>
      <c r="F7151" s="23" t="s">
        <v>0</v>
      </c>
      <c r="G7151" s="154" t="s">
        <v>0</v>
      </c>
      <c r="H7151" s="21" t="s">
        <v>25</v>
      </c>
      <c r="I7151" s="66">
        <f t="shared" si="4946"/>
        <v>45100</v>
      </c>
      <c r="J7151" s="66">
        <f t="shared" ref="J7151:P7151" si="4982">SUM(J7152:J7153)</f>
        <v>45000</v>
      </c>
      <c r="K7151" s="66">
        <f t="shared" si="4948"/>
        <v>0</v>
      </c>
      <c r="L7151" s="66">
        <f t="shared" si="4982"/>
        <v>0</v>
      </c>
      <c r="M7151" s="66">
        <f t="shared" si="4982"/>
        <v>0</v>
      </c>
      <c r="N7151" s="66">
        <f t="shared" si="4982"/>
        <v>0</v>
      </c>
      <c r="O7151" s="66">
        <f t="shared" si="4982"/>
        <v>100</v>
      </c>
      <c r="P7151" s="66">
        <f t="shared" si="4982"/>
        <v>0</v>
      </c>
      <c r="Q7151" s="66">
        <f>SUM(Q7152:Q7153)</f>
        <v>76940</v>
      </c>
      <c r="R7151" s="66">
        <f>SUM(R7152:R7153)</f>
        <v>45000</v>
      </c>
      <c r="S7151" s="66">
        <f>SUM(S7152:S7153)</f>
        <v>33100</v>
      </c>
      <c r="T7151" s="66">
        <f t="shared" ref="T7151:X7151" si="4983">SUM(T7152:T7153)</f>
        <v>11900</v>
      </c>
      <c r="U7151" s="66">
        <f t="shared" si="4983"/>
        <v>3966</v>
      </c>
      <c r="V7151" s="66">
        <f t="shared" si="4983"/>
        <v>3967</v>
      </c>
      <c r="W7151" s="66">
        <f t="shared" si="4983"/>
        <v>3967</v>
      </c>
      <c r="X7151" s="66">
        <f t="shared" si="4983"/>
        <v>45000</v>
      </c>
      <c r="Y7151" s="208">
        <f t="shared" si="4972"/>
        <v>100</v>
      </c>
    </row>
    <row r="7152" spans="1:25">
      <c r="A7152" s="23" t="s">
        <v>2336</v>
      </c>
      <c r="B7152" s="23" t="s">
        <v>122</v>
      </c>
      <c r="C7152" s="23" t="s">
        <v>130</v>
      </c>
      <c r="D7152" s="23" t="s">
        <v>2338</v>
      </c>
      <c r="E7152" s="22">
        <v>6132</v>
      </c>
      <c r="F7152" s="23"/>
      <c r="G7152" s="128" t="s">
        <v>3356</v>
      </c>
      <c r="H7152" s="32" t="s">
        <v>25</v>
      </c>
      <c r="I7152" s="44">
        <f t="shared" si="4946"/>
        <v>45000</v>
      </c>
      <c r="J7152" s="44">
        <v>45000</v>
      </c>
      <c r="K7152" s="44">
        <f t="shared" si="4948"/>
        <v>0</v>
      </c>
      <c r="L7152" s="44">
        <v>0</v>
      </c>
      <c r="M7152" s="44">
        <v>0</v>
      </c>
      <c r="N7152" s="44">
        <v>0</v>
      </c>
      <c r="O7152" s="44">
        <v>0</v>
      </c>
      <c r="P7152" s="44">
        <v>0</v>
      </c>
      <c r="Q7152" s="44">
        <v>45000</v>
      </c>
      <c r="R7152" s="44">
        <v>45000</v>
      </c>
      <c r="S7152" s="44">
        <v>33100</v>
      </c>
      <c r="T7152" s="44">
        <f t="shared" si="4975"/>
        <v>11900</v>
      </c>
      <c r="U7152" s="44">
        <v>3966</v>
      </c>
      <c r="V7152" s="44">
        <v>3967</v>
      </c>
      <c r="W7152" s="44">
        <v>3967</v>
      </c>
      <c r="X7152" s="44">
        <f t="shared" si="4976"/>
        <v>45000</v>
      </c>
      <c r="Y7152" s="209">
        <f t="shared" si="4972"/>
        <v>100</v>
      </c>
    </row>
    <row r="7153" spans="1:25" s="171" customFormat="1">
      <c r="A7153" s="167" t="s">
        <v>2336</v>
      </c>
      <c r="B7153" s="167" t="s">
        <v>122</v>
      </c>
      <c r="C7153" s="167" t="s">
        <v>130</v>
      </c>
      <c r="D7153" s="167" t="s">
        <v>2338</v>
      </c>
      <c r="E7153" s="168">
        <v>6132</v>
      </c>
      <c r="F7153" s="167" t="s">
        <v>2344</v>
      </c>
      <c r="G7153" s="187" t="s">
        <v>3356</v>
      </c>
      <c r="H7153" s="169" t="s">
        <v>2345</v>
      </c>
      <c r="I7153" s="170">
        <f t="shared" si="4946"/>
        <v>100</v>
      </c>
      <c r="J7153" s="44">
        <v>0</v>
      </c>
      <c r="K7153" s="44">
        <f t="shared" si="4948"/>
        <v>0</v>
      </c>
      <c r="L7153" s="44">
        <v>0</v>
      </c>
      <c r="M7153" s="44">
        <v>0</v>
      </c>
      <c r="N7153" s="44">
        <v>0</v>
      </c>
      <c r="O7153" s="44">
        <v>100</v>
      </c>
      <c r="P7153" s="44">
        <v>0</v>
      </c>
      <c r="Q7153" s="44">
        <v>31940</v>
      </c>
      <c r="R7153" s="44">
        <v>0</v>
      </c>
      <c r="S7153" s="44">
        <v>0</v>
      </c>
      <c r="T7153" s="44">
        <f t="shared" si="4975"/>
        <v>0</v>
      </c>
      <c r="U7153" s="44">
        <v>0</v>
      </c>
      <c r="V7153" s="44">
        <v>0</v>
      </c>
      <c r="W7153" s="44">
        <v>0</v>
      </c>
      <c r="X7153" s="44">
        <f t="shared" si="4976"/>
        <v>0</v>
      </c>
      <c r="Y7153" s="209">
        <f t="shared" si="4972"/>
        <v>0</v>
      </c>
    </row>
    <row r="7154" spans="1:25">
      <c r="A7154" s="20" t="s">
        <v>2336</v>
      </c>
      <c r="B7154" s="20" t="s">
        <v>122</v>
      </c>
      <c r="C7154" s="20" t="s">
        <v>130</v>
      </c>
      <c r="D7154" s="20" t="s">
        <v>2338</v>
      </c>
      <c r="E7154" s="20" t="s">
        <v>332</v>
      </c>
      <c r="F7154" s="23" t="s">
        <v>0</v>
      </c>
      <c r="G7154" s="154" t="s">
        <v>0</v>
      </c>
      <c r="H7154" s="21" t="s">
        <v>26</v>
      </c>
      <c r="I7154" s="66">
        <f t="shared" si="4946"/>
        <v>38100</v>
      </c>
      <c r="J7154" s="66">
        <f t="shared" ref="J7154:P7154" si="4984">SUM(J7155:J7156)</f>
        <v>38000</v>
      </c>
      <c r="K7154" s="66">
        <f t="shared" si="4948"/>
        <v>0</v>
      </c>
      <c r="L7154" s="66">
        <f t="shared" si="4984"/>
        <v>0</v>
      </c>
      <c r="M7154" s="66">
        <f t="shared" si="4984"/>
        <v>0</v>
      </c>
      <c r="N7154" s="66">
        <f t="shared" si="4984"/>
        <v>0</v>
      </c>
      <c r="O7154" s="66">
        <f t="shared" si="4984"/>
        <v>100</v>
      </c>
      <c r="P7154" s="66">
        <f t="shared" si="4984"/>
        <v>0</v>
      </c>
      <c r="Q7154" s="66">
        <f>SUM(Q7155:Q7156)</f>
        <v>87589</v>
      </c>
      <c r="R7154" s="66">
        <f>SUM(R7155:R7156)</f>
        <v>38000</v>
      </c>
      <c r="S7154" s="66">
        <f>SUM(S7155:S7156)</f>
        <v>28500</v>
      </c>
      <c r="T7154" s="66">
        <f t="shared" ref="T7154:X7154" si="4985">SUM(T7155:T7156)</f>
        <v>9500</v>
      </c>
      <c r="U7154" s="66">
        <f t="shared" si="4985"/>
        <v>3166</v>
      </c>
      <c r="V7154" s="66">
        <f t="shared" si="4985"/>
        <v>3167</v>
      </c>
      <c r="W7154" s="66">
        <f t="shared" si="4985"/>
        <v>3167</v>
      </c>
      <c r="X7154" s="66">
        <f t="shared" si="4985"/>
        <v>38000</v>
      </c>
      <c r="Y7154" s="208">
        <f t="shared" si="4972"/>
        <v>100</v>
      </c>
    </row>
    <row r="7155" spans="1:25">
      <c r="A7155" s="23" t="s">
        <v>2336</v>
      </c>
      <c r="B7155" s="23" t="s">
        <v>122</v>
      </c>
      <c r="C7155" s="23" t="s">
        <v>130</v>
      </c>
      <c r="D7155" s="23" t="s">
        <v>2338</v>
      </c>
      <c r="E7155" s="22">
        <v>6133</v>
      </c>
      <c r="F7155" s="23"/>
      <c r="G7155" s="128" t="s">
        <v>3356</v>
      </c>
      <c r="H7155" s="32" t="s">
        <v>26</v>
      </c>
      <c r="I7155" s="44">
        <f t="shared" si="4946"/>
        <v>38000</v>
      </c>
      <c r="J7155" s="44">
        <v>38000</v>
      </c>
      <c r="K7155" s="44">
        <f t="shared" si="4948"/>
        <v>0</v>
      </c>
      <c r="L7155" s="44">
        <v>0</v>
      </c>
      <c r="M7155" s="44">
        <v>0</v>
      </c>
      <c r="N7155" s="44">
        <v>0</v>
      </c>
      <c r="O7155" s="44">
        <v>0</v>
      </c>
      <c r="P7155" s="44">
        <v>0</v>
      </c>
      <c r="Q7155" s="44">
        <v>38000</v>
      </c>
      <c r="R7155" s="44">
        <v>38000</v>
      </c>
      <c r="S7155" s="44">
        <v>28500</v>
      </c>
      <c r="T7155" s="44">
        <f t="shared" si="4975"/>
        <v>9500</v>
      </c>
      <c r="U7155" s="44">
        <v>3166</v>
      </c>
      <c r="V7155" s="44">
        <v>3167</v>
      </c>
      <c r="W7155" s="44">
        <v>3167</v>
      </c>
      <c r="X7155" s="44">
        <f t="shared" si="4976"/>
        <v>38000</v>
      </c>
      <c r="Y7155" s="209">
        <f t="shared" si="4972"/>
        <v>100</v>
      </c>
    </row>
    <row r="7156" spans="1:25" s="171" customFormat="1">
      <c r="A7156" s="167" t="s">
        <v>2336</v>
      </c>
      <c r="B7156" s="167" t="s">
        <v>122</v>
      </c>
      <c r="C7156" s="167" t="s">
        <v>130</v>
      </c>
      <c r="D7156" s="167" t="s">
        <v>2338</v>
      </c>
      <c r="E7156" s="168">
        <v>6133</v>
      </c>
      <c r="F7156" s="167" t="s">
        <v>2346</v>
      </c>
      <c r="G7156" s="187" t="s">
        <v>3356</v>
      </c>
      <c r="H7156" s="169" t="s">
        <v>2347</v>
      </c>
      <c r="I7156" s="170">
        <f t="shared" si="4946"/>
        <v>100</v>
      </c>
      <c r="J7156" s="44">
        <v>0</v>
      </c>
      <c r="K7156" s="44">
        <f t="shared" si="4948"/>
        <v>0</v>
      </c>
      <c r="L7156" s="44">
        <v>0</v>
      </c>
      <c r="M7156" s="44">
        <v>0</v>
      </c>
      <c r="N7156" s="44">
        <v>0</v>
      </c>
      <c r="O7156" s="44">
        <v>100</v>
      </c>
      <c r="P7156" s="44">
        <v>0</v>
      </c>
      <c r="Q7156" s="44">
        <v>49589</v>
      </c>
      <c r="R7156" s="44">
        <v>0</v>
      </c>
      <c r="S7156" s="44">
        <v>0</v>
      </c>
      <c r="T7156" s="44">
        <f t="shared" si="4975"/>
        <v>0</v>
      </c>
      <c r="U7156" s="44">
        <v>0</v>
      </c>
      <c r="V7156" s="44">
        <v>0</v>
      </c>
      <c r="W7156" s="44">
        <v>0</v>
      </c>
      <c r="X7156" s="44">
        <f t="shared" si="4976"/>
        <v>0</v>
      </c>
      <c r="Y7156" s="209">
        <f t="shared" si="4972"/>
        <v>0</v>
      </c>
    </row>
    <row r="7157" spans="1:25">
      <c r="A7157" s="23" t="s">
        <v>2336</v>
      </c>
      <c r="B7157" s="23" t="s">
        <v>122</v>
      </c>
      <c r="C7157" s="23" t="s">
        <v>130</v>
      </c>
      <c r="D7157" s="23" t="s">
        <v>2338</v>
      </c>
      <c r="E7157" s="22">
        <v>6134</v>
      </c>
      <c r="F7157" s="23"/>
      <c r="G7157" s="128" t="s">
        <v>3356</v>
      </c>
      <c r="H7157" s="32" t="s">
        <v>27</v>
      </c>
      <c r="I7157" s="44">
        <f t="shared" si="4946"/>
        <v>20000</v>
      </c>
      <c r="J7157" s="44">
        <v>20000</v>
      </c>
      <c r="K7157" s="44">
        <f t="shared" si="4948"/>
        <v>0</v>
      </c>
      <c r="L7157" s="44">
        <v>0</v>
      </c>
      <c r="M7157" s="44">
        <v>0</v>
      </c>
      <c r="N7157" s="44">
        <v>0</v>
      </c>
      <c r="O7157" s="44">
        <v>0</v>
      </c>
      <c r="P7157" s="44">
        <v>0</v>
      </c>
      <c r="Q7157" s="44">
        <v>30000</v>
      </c>
      <c r="R7157" s="44">
        <v>30000</v>
      </c>
      <c r="S7157" s="44">
        <v>21000</v>
      </c>
      <c r="T7157" s="44">
        <f t="shared" si="4975"/>
        <v>9000</v>
      </c>
      <c r="U7157" s="44">
        <v>3000</v>
      </c>
      <c r="V7157" s="44">
        <v>3000</v>
      </c>
      <c r="W7157" s="44">
        <v>3000</v>
      </c>
      <c r="X7157" s="44">
        <f t="shared" si="4976"/>
        <v>30000</v>
      </c>
      <c r="Y7157" s="209">
        <f t="shared" si="4972"/>
        <v>100</v>
      </c>
    </row>
    <row r="7158" spans="1:25">
      <c r="A7158" s="23" t="s">
        <v>2336</v>
      </c>
      <c r="B7158" s="23" t="s">
        <v>122</v>
      </c>
      <c r="C7158" s="23" t="s">
        <v>130</v>
      </c>
      <c r="D7158" s="23" t="s">
        <v>2338</v>
      </c>
      <c r="E7158" s="22">
        <v>6135</v>
      </c>
      <c r="F7158" s="23"/>
      <c r="G7158" s="128" t="s">
        <v>3356</v>
      </c>
      <c r="H7158" s="32" t="s">
        <v>28</v>
      </c>
      <c r="I7158" s="44">
        <f t="shared" si="4946"/>
        <v>26000</v>
      </c>
      <c r="J7158" s="44">
        <v>26000</v>
      </c>
      <c r="K7158" s="44">
        <f t="shared" si="4948"/>
        <v>0</v>
      </c>
      <c r="L7158" s="44">
        <v>0</v>
      </c>
      <c r="M7158" s="44">
        <v>0</v>
      </c>
      <c r="N7158" s="44">
        <v>0</v>
      </c>
      <c r="O7158" s="44">
        <v>0</v>
      </c>
      <c r="P7158" s="44">
        <v>0</v>
      </c>
      <c r="Q7158" s="44">
        <v>41000</v>
      </c>
      <c r="R7158" s="44">
        <v>41000</v>
      </c>
      <c r="S7158" s="44">
        <v>31000</v>
      </c>
      <c r="T7158" s="44">
        <f t="shared" si="4975"/>
        <v>10000</v>
      </c>
      <c r="U7158" s="44">
        <v>3333</v>
      </c>
      <c r="V7158" s="44">
        <v>3333</v>
      </c>
      <c r="W7158" s="44">
        <v>3334</v>
      </c>
      <c r="X7158" s="44">
        <f t="shared" si="4976"/>
        <v>41000</v>
      </c>
      <c r="Y7158" s="209">
        <f t="shared" si="4972"/>
        <v>100</v>
      </c>
    </row>
    <row r="7159" spans="1:25">
      <c r="A7159" s="23" t="s">
        <v>2336</v>
      </c>
      <c r="B7159" s="23" t="s">
        <v>122</v>
      </c>
      <c r="C7159" s="23" t="s">
        <v>130</v>
      </c>
      <c r="D7159" s="23" t="s">
        <v>2338</v>
      </c>
      <c r="E7159" s="22">
        <v>6136</v>
      </c>
      <c r="F7159" s="23"/>
      <c r="G7159" s="128" t="s">
        <v>3356</v>
      </c>
      <c r="H7159" s="32" t="s">
        <v>29</v>
      </c>
      <c r="I7159" s="44">
        <f t="shared" si="4946"/>
        <v>15000</v>
      </c>
      <c r="J7159" s="44">
        <v>15000</v>
      </c>
      <c r="K7159" s="44">
        <f t="shared" si="4948"/>
        <v>0</v>
      </c>
      <c r="L7159" s="44">
        <v>0</v>
      </c>
      <c r="M7159" s="44">
        <v>0</v>
      </c>
      <c r="N7159" s="44">
        <v>0</v>
      </c>
      <c r="O7159" s="44">
        <v>0</v>
      </c>
      <c r="P7159" s="44">
        <v>0</v>
      </c>
      <c r="Q7159" s="44">
        <v>35000</v>
      </c>
      <c r="R7159" s="44">
        <v>35000</v>
      </c>
      <c r="S7159" s="44">
        <v>35000</v>
      </c>
      <c r="T7159" s="44">
        <f t="shared" si="4975"/>
        <v>0</v>
      </c>
      <c r="U7159" s="44"/>
      <c r="V7159" s="44"/>
      <c r="W7159" s="44"/>
      <c r="X7159" s="44">
        <f t="shared" si="4976"/>
        <v>35000</v>
      </c>
      <c r="Y7159" s="209">
        <f t="shared" si="4972"/>
        <v>100</v>
      </c>
    </row>
    <row r="7160" spans="1:25">
      <c r="A7160" s="20" t="s">
        <v>2336</v>
      </c>
      <c r="B7160" s="20" t="s">
        <v>122</v>
      </c>
      <c r="C7160" s="20" t="s">
        <v>130</v>
      </c>
      <c r="D7160" s="20" t="s">
        <v>2338</v>
      </c>
      <c r="E7160" s="20" t="s">
        <v>338</v>
      </c>
      <c r="F7160" s="23" t="s">
        <v>0</v>
      </c>
      <c r="G7160" s="154" t="s">
        <v>0</v>
      </c>
      <c r="H7160" s="21" t="s">
        <v>30</v>
      </c>
      <c r="I7160" s="66">
        <f t="shared" si="4946"/>
        <v>62100</v>
      </c>
      <c r="J7160" s="66">
        <f t="shared" ref="J7160:P7160" si="4986">SUM(J7161:J7162)</f>
        <v>62000</v>
      </c>
      <c r="K7160" s="66">
        <f t="shared" si="4948"/>
        <v>0</v>
      </c>
      <c r="L7160" s="66">
        <f t="shared" si="4986"/>
        <v>0</v>
      </c>
      <c r="M7160" s="66">
        <f t="shared" si="4986"/>
        <v>0</v>
      </c>
      <c r="N7160" s="66">
        <f t="shared" si="4986"/>
        <v>0</v>
      </c>
      <c r="O7160" s="66">
        <f t="shared" si="4986"/>
        <v>100</v>
      </c>
      <c r="P7160" s="66">
        <f t="shared" si="4986"/>
        <v>0</v>
      </c>
      <c r="Q7160" s="66">
        <f>SUM(Q7161:Q7162)</f>
        <v>311952</v>
      </c>
      <c r="R7160" s="66">
        <f>SUM(R7161:R7162)</f>
        <v>112000</v>
      </c>
      <c r="S7160" s="66">
        <f>SUM(S7161:S7162)</f>
        <v>84500</v>
      </c>
      <c r="T7160" s="66">
        <f t="shared" ref="T7160:X7160" si="4987">SUM(T7161:T7162)</f>
        <v>27500</v>
      </c>
      <c r="U7160" s="66">
        <f t="shared" si="4987"/>
        <v>9166</v>
      </c>
      <c r="V7160" s="66">
        <f t="shared" si="4987"/>
        <v>9167</v>
      </c>
      <c r="W7160" s="66">
        <f t="shared" si="4987"/>
        <v>9167</v>
      </c>
      <c r="X7160" s="66">
        <f t="shared" si="4987"/>
        <v>112000</v>
      </c>
      <c r="Y7160" s="208">
        <f t="shared" si="4972"/>
        <v>100</v>
      </c>
    </row>
    <row r="7161" spans="1:25">
      <c r="A7161" s="23" t="s">
        <v>2336</v>
      </c>
      <c r="B7161" s="23" t="s">
        <v>122</v>
      </c>
      <c r="C7161" s="23" t="s">
        <v>130</v>
      </c>
      <c r="D7161" s="23" t="s">
        <v>2338</v>
      </c>
      <c r="E7161" s="22">
        <v>6137</v>
      </c>
      <c r="F7161" s="23"/>
      <c r="G7161" s="128" t="s">
        <v>3356</v>
      </c>
      <c r="H7161" s="32" t="s">
        <v>30</v>
      </c>
      <c r="I7161" s="44">
        <f t="shared" si="4946"/>
        <v>62000</v>
      </c>
      <c r="J7161" s="44">
        <v>62000</v>
      </c>
      <c r="K7161" s="44">
        <f t="shared" si="4948"/>
        <v>0</v>
      </c>
      <c r="L7161" s="44">
        <v>0</v>
      </c>
      <c r="M7161" s="44">
        <v>0</v>
      </c>
      <c r="N7161" s="44">
        <v>0</v>
      </c>
      <c r="O7161" s="44">
        <v>0</v>
      </c>
      <c r="P7161" s="44">
        <v>0</v>
      </c>
      <c r="Q7161" s="44">
        <v>112000</v>
      </c>
      <c r="R7161" s="44">
        <v>112000</v>
      </c>
      <c r="S7161" s="44">
        <v>84500</v>
      </c>
      <c r="T7161" s="44">
        <f t="shared" si="4975"/>
        <v>27500</v>
      </c>
      <c r="U7161" s="44">
        <v>9166</v>
      </c>
      <c r="V7161" s="44">
        <v>9167</v>
      </c>
      <c r="W7161" s="44">
        <v>9167</v>
      </c>
      <c r="X7161" s="44">
        <f t="shared" si="4976"/>
        <v>112000</v>
      </c>
      <c r="Y7161" s="209">
        <f t="shared" si="4972"/>
        <v>100</v>
      </c>
    </row>
    <row r="7162" spans="1:25" s="171" customFormat="1">
      <c r="A7162" s="167" t="s">
        <v>2336</v>
      </c>
      <c r="B7162" s="167" t="s">
        <v>122</v>
      </c>
      <c r="C7162" s="167" t="s">
        <v>130</v>
      </c>
      <c r="D7162" s="167" t="s">
        <v>2338</v>
      </c>
      <c r="E7162" s="168">
        <v>6137</v>
      </c>
      <c r="F7162" s="167" t="s">
        <v>2348</v>
      </c>
      <c r="G7162" s="187" t="s">
        <v>3356</v>
      </c>
      <c r="H7162" s="169" t="s">
        <v>2349</v>
      </c>
      <c r="I7162" s="170">
        <f t="shared" si="4946"/>
        <v>100</v>
      </c>
      <c r="J7162" s="44">
        <v>0</v>
      </c>
      <c r="K7162" s="44">
        <f t="shared" si="4948"/>
        <v>0</v>
      </c>
      <c r="L7162" s="44">
        <v>0</v>
      </c>
      <c r="M7162" s="44">
        <v>0</v>
      </c>
      <c r="N7162" s="44">
        <v>0</v>
      </c>
      <c r="O7162" s="44">
        <v>100</v>
      </c>
      <c r="P7162" s="44">
        <v>0</v>
      </c>
      <c r="Q7162" s="44">
        <v>199952</v>
      </c>
      <c r="R7162" s="44">
        <v>0</v>
      </c>
      <c r="S7162" s="44">
        <v>0</v>
      </c>
      <c r="T7162" s="44">
        <f t="shared" si="4975"/>
        <v>0</v>
      </c>
      <c r="U7162" s="44"/>
      <c r="V7162" s="44"/>
      <c r="W7162" s="44"/>
      <c r="X7162" s="44">
        <f t="shared" si="4976"/>
        <v>0</v>
      </c>
      <c r="Y7162" s="209">
        <f t="shared" si="4972"/>
        <v>0</v>
      </c>
    </row>
    <row r="7163" spans="1:25">
      <c r="A7163" s="20" t="s">
        <v>2336</v>
      </c>
      <c r="B7163" s="20" t="s">
        <v>122</v>
      </c>
      <c r="C7163" s="20" t="s">
        <v>130</v>
      </c>
      <c r="D7163" s="20" t="s">
        <v>2338</v>
      </c>
      <c r="E7163" s="20" t="s">
        <v>340</v>
      </c>
      <c r="F7163" s="23" t="s">
        <v>0</v>
      </c>
      <c r="G7163" s="154" t="s">
        <v>0</v>
      </c>
      <c r="H7163" s="21" t="s">
        <v>31</v>
      </c>
      <c r="I7163" s="66">
        <f t="shared" si="4946"/>
        <v>10400</v>
      </c>
      <c r="J7163" s="66">
        <f t="shared" ref="J7163:P7163" si="4988">SUM(J7164:J7168)</f>
        <v>10000</v>
      </c>
      <c r="K7163" s="66">
        <f t="shared" si="4948"/>
        <v>100</v>
      </c>
      <c r="L7163" s="66">
        <f t="shared" si="4988"/>
        <v>0</v>
      </c>
      <c r="M7163" s="66">
        <f t="shared" si="4988"/>
        <v>0</v>
      </c>
      <c r="N7163" s="66">
        <f t="shared" si="4988"/>
        <v>100</v>
      </c>
      <c r="O7163" s="66">
        <f t="shared" si="4988"/>
        <v>300</v>
      </c>
      <c r="P7163" s="66">
        <f t="shared" si="4988"/>
        <v>0</v>
      </c>
      <c r="Q7163" s="66">
        <f>SUM(Q7164:Q7168)</f>
        <v>26664</v>
      </c>
      <c r="R7163" s="66">
        <f>SUM(R7164:R7168)</f>
        <v>15000</v>
      </c>
      <c r="S7163" s="66">
        <f>SUM(S7164:S7168)</f>
        <v>12000</v>
      </c>
      <c r="T7163" s="66">
        <f t="shared" ref="T7163:X7163" si="4989">SUM(T7164:T7168)</f>
        <v>3000</v>
      </c>
      <c r="U7163" s="66">
        <f t="shared" si="4989"/>
        <v>1000</v>
      </c>
      <c r="V7163" s="66">
        <f t="shared" si="4989"/>
        <v>1000</v>
      </c>
      <c r="W7163" s="66">
        <f t="shared" si="4989"/>
        <v>1000</v>
      </c>
      <c r="X7163" s="66">
        <f t="shared" si="4989"/>
        <v>15000</v>
      </c>
      <c r="Y7163" s="208">
        <f t="shared" si="4972"/>
        <v>100</v>
      </c>
    </row>
    <row r="7164" spans="1:25">
      <c r="A7164" s="23" t="s">
        <v>2336</v>
      </c>
      <c r="B7164" s="23" t="s">
        <v>122</v>
      </c>
      <c r="C7164" s="23" t="s">
        <v>130</v>
      </c>
      <c r="D7164" s="23" t="s">
        <v>2338</v>
      </c>
      <c r="E7164" s="22">
        <v>6138</v>
      </c>
      <c r="F7164" s="23"/>
      <c r="G7164" s="128" t="s">
        <v>3356</v>
      </c>
      <c r="H7164" s="32" t="s">
        <v>31</v>
      </c>
      <c r="I7164" s="44">
        <f t="shared" si="4946"/>
        <v>10000</v>
      </c>
      <c r="J7164" s="44">
        <v>10000</v>
      </c>
      <c r="K7164" s="44">
        <f t="shared" si="4948"/>
        <v>0</v>
      </c>
      <c r="L7164" s="44">
        <v>0</v>
      </c>
      <c r="M7164" s="44">
        <v>0</v>
      </c>
      <c r="N7164" s="44">
        <v>0</v>
      </c>
      <c r="O7164" s="44">
        <v>0</v>
      </c>
      <c r="P7164" s="44">
        <v>0</v>
      </c>
      <c r="Q7164" s="44">
        <v>15000</v>
      </c>
      <c r="R7164" s="44">
        <v>15000</v>
      </c>
      <c r="S7164" s="44">
        <v>12000</v>
      </c>
      <c r="T7164" s="44">
        <f t="shared" si="4975"/>
        <v>3000</v>
      </c>
      <c r="U7164" s="44">
        <v>1000</v>
      </c>
      <c r="V7164" s="44">
        <v>1000</v>
      </c>
      <c r="W7164" s="44">
        <v>1000</v>
      </c>
      <c r="X7164" s="44">
        <f t="shared" si="4976"/>
        <v>15000</v>
      </c>
      <c r="Y7164" s="209">
        <f t="shared" si="4972"/>
        <v>100</v>
      </c>
    </row>
    <row r="7165" spans="1:25" s="171" customFormat="1" ht="20.399999999999999">
      <c r="A7165" s="167" t="s">
        <v>2336</v>
      </c>
      <c r="B7165" s="167" t="s">
        <v>122</v>
      </c>
      <c r="C7165" s="167" t="s">
        <v>130</v>
      </c>
      <c r="D7165" s="167" t="s">
        <v>2338</v>
      </c>
      <c r="E7165" s="168">
        <v>6138</v>
      </c>
      <c r="F7165" s="167" t="s">
        <v>2350</v>
      </c>
      <c r="G7165" s="187" t="s">
        <v>3356</v>
      </c>
      <c r="H7165" s="169" t="s">
        <v>2351</v>
      </c>
      <c r="I7165" s="170">
        <f t="shared" si="4946"/>
        <v>100</v>
      </c>
      <c r="J7165" s="44">
        <v>0</v>
      </c>
      <c r="K7165" s="44">
        <f t="shared" si="4948"/>
        <v>0</v>
      </c>
      <c r="L7165" s="44">
        <v>0</v>
      </c>
      <c r="M7165" s="44">
        <v>0</v>
      </c>
      <c r="N7165" s="44">
        <v>0</v>
      </c>
      <c r="O7165" s="44">
        <v>100</v>
      </c>
      <c r="P7165" s="44">
        <v>0</v>
      </c>
      <c r="Q7165" s="44">
        <v>9364</v>
      </c>
      <c r="R7165" s="44">
        <v>0</v>
      </c>
      <c r="S7165" s="44">
        <v>0</v>
      </c>
      <c r="T7165" s="44">
        <f t="shared" si="4975"/>
        <v>0</v>
      </c>
      <c r="U7165" s="44">
        <v>0</v>
      </c>
      <c r="V7165" s="44">
        <v>0</v>
      </c>
      <c r="W7165" s="44">
        <v>0</v>
      </c>
      <c r="X7165" s="44">
        <f t="shared" si="4976"/>
        <v>0</v>
      </c>
      <c r="Y7165" s="209">
        <f t="shared" si="4972"/>
        <v>0</v>
      </c>
    </row>
    <row r="7166" spans="1:25">
      <c r="A7166" s="23" t="s">
        <v>2336</v>
      </c>
      <c r="B7166" s="23" t="s">
        <v>122</v>
      </c>
      <c r="C7166" s="23" t="s">
        <v>130</v>
      </c>
      <c r="D7166" s="23" t="s">
        <v>2338</v>
      </c>
      <c r="E7166" s="22">
        <v>6138</v>
      </c>
      <c r="F7166" s="23" t="s">
        <v>2352</v>
      </c>
      <c r="G7166" s="128" t="s">
        <v>3356</v>
      </c>
      <c r="H7166" s="32" t="s">
        <v>2353</v>
      </c>
      <c r="I7166" s="44">
        <f t="shared" si="4946"/>
        <v>100</v>
      </c>
      <c r="J7166" s="44">
        <v>0</v>
      </c>
      <c r="K7166" s="44">
        <f t="shared" si="4948"/>
        <v>100</v>
      </c>
      <c r="L7166" s="44">
        <v>0</v>
      </c>
      <c r="M7166" s="44">
        <v>0</v>
      </c>
      <c r="N7166" s="44">
        <v>100</v>
      </c>
      <c r="O7166" s="44">
        <v>0</v>
      </c>
      <c r="P7166" s="44">
        <v>0</v>
      </c>
      <c r="Q7166" s="44">
        <v>100</v>
      </c>
      <c r="R7166" s="44">
        <v>0</v>
      </c>
      <c r="S7166" s="44">
        <v>0</v>
      </c>
      <c r="T7166" s="44">
        <f t="shared" si="4975"/>
        <v>0</v>
      </c>
      <c r="U7166" s="44">
        <v>0</v>
      </c>
      <c r="V7166" s="44">
        <v>0</v>
      </c>
      <c r="W7166" s="44">
        <v>0</v>
      </c>
      <c r="X7166" s="44">
        <f t="shared" si="4976"/>
        <v>0</v>
      </c>
      <c r="Y7166" s="209">
        <f t="shared" si="4972"/>
        <v>0</v>
      </c>
    </row>
    <row r="7167" spans="1:25" s="171" customFormat="1">
      <c r="A7167" s="167" t="s">
        <v>2336</v>
      </c>
      <c r="B7167" s="167" t="s">
        <v>122</v>
      </c>
      <c r="C7167" s="167" t="s">
        <v>130</v>
      </c>
      <c r="D7167" s="167" t="s">
        <v>2338</v>
      </c>
      <c r="E7167" s="168">
        <v>6138</v>
      </c>
      <c r="F7167" s="167" t="s">
        <v>2354</v>
      </c>
      <c r="G7167" s="187" t="s">
        <v>3356</v>
      </c>
      <c r="H7167" s="169" t="s">
        <v>2355</v>
      </c>
      <c r="I7167" s="170">
        <f t="shared" si="4946"/>
        <v>100</v>
      </c>
      <c r="J7167" s="44">
        <v>0</v>
      </c>
      <c r="K7167" s="44">
        <f t="shared" si="4948"/>
        <v>0</v>
      </c>
      <c r="L7167" s="44">
        <v>0</v>
      </c>
      <c r="M7167" s="44">
        <v>0</v>
      </c>
      <c r="N7167" s="44">
        <v>0</v>
      </c>
      <c r="O7167" s="44">
        <v>100</v>
      </c>
      <c r="P7167" s="44">
        <v>0</v>
      </c>
      <c r="Q7167" s="44">
        <v>1100</v>
      </c>
      <c r="R7167" s="44">
        <v>0</v>
      </c>
      <c r="S7167" s="44">
        <v>0</v>
      </c>
      <c r="T7167" s="44">
        <f t="shared" si="4975"/>
        <v>0</v>
      </c>
      <c r="U7167" s="44">
        <v>0</v>
      </c>
      <c r="V7167" s="44">
        <v>0</v>
      </c>
      <c r="W7167" s="44">
        <v>0</v>
      </c>
      <c r="X7167" s="44">
        <f t="shared" si="4976"/>
        <v>0</v>
      </c>
      <c r="Y7167" s="209">
        <f t="shared" si="4972"/>
        <v>0</v>
      </c>
    </row>
    <row r="7168" spans="1:25" s="171" customFormat="1">
      <c r="A7168" s="167" t="s">
        <v>2336</v>
      </c>
      <c r="B7168" s="167" t="s">
        <v>122</v>
      </c>
      <c r="C7168" s="167" t="s">
        <v>130</v>
      </c>
      <c r="D7168" s="167" t="s">
        <v>2338</v>
      </c>
      <c r="E7168" s="168">
        <v>6138</v>
      </c>
      <c r="F7168" s="167" t="s">
        <v>2356</v>
      </c>
      <c r="G7168" s="187" t="s">
        <v>3356</v>
      </c>
      <c r="H7168" s="169" t="s">
        <v>2357</v>
      </c>
      <c r="I7168" s="170">
        <f t="shared" si="4946"/>
        <v>100</v>
      </c>
      <c r="J7168" s="44">
        <v>0</v>
      </c>
      <c r="K7168" s="44">
        <f t="shared" si="4948"/>
        <v>0</v>
      </c>
      <c r="L7168" s="44">
        <v>0</v>
      </c>
      <c r="M7168" s="44">
        <v>0</v>
      </c>
      <c r="N7168" s="44">
        <v>0</v>
      </c>
      <c r="O7168" s="44">
        <v>100</v>
      </c>
      <c r="P7168" s="44">
        <v>0</v>
      </c>
      <c r="Q7168" s="44">
        <v>1100</v>
      </c>
      <c r="R7168" s="44">
        <v>0</v>
      </c>
      <c r="S7168" s="44">
        <v>0</v>
      </c>
      <c r="T7168" s="44">
        <f t="shared" si="4975"/>
        <v>0</v>
      </c>
      <c r="U7168" s="44">
        <v>0</v>
      </c>
      <c r="V7168" s="44">
        <v>0</v>
      </c>
      <c r="W7168" s="44">
        <v>0</v>
      </c>
      <c r="X7168" s="44">
        <f t="shared" si="4976"/>
        <v>0</v>
      </c>
      <c r="Y7168" s="209">
        <f t="shared" si="4972"/>
        <v>0</v>
      </c>
    </row>
    <row r="7169" spans="1:25">
      <c r="A7169" s="20" t="s">
        <v>2336</v>
      </c>
      <c r="B7169" s="20" t="s">
        <v>122</v>
      </c>
      <c r="C7169" s="20" t="s">
        <v>130</v>
      </c>
      <c r="D7169" s="20" t="s">
        <v>2338</v>
      </c>
      <c r="E7169" s="20" t="s">
        <v>144</v>
      </c>
      <c r="F7169" s="23" t="s">
        <v>0</v>
      </c>
      <c r="G7169" s="154" t="s">
        <v>0</v>
      </c>
      <c r="H7169" s="21" t="s">
        <v>32</v>
      </c>
      <c r="I7169" s="66">
        <f t="shared" si="4946"/>
        <v>181935</v>
      </c>
      <c r="J7169" s="66">
        <f t="shared" ref="J7169:P7169" si="4990">SUM(J7170:J7174)</f>
        <v>81835</v>
      </c>
      <c r="K7169" s="66">
        <f t="shared" si="4948"/>
        <v>100000</v>
      </c>
      <c r="L7169" s="66">
        <f t="shared" si="4990"/>
        <v>0</v>
      </c>
      <c r="M7169" s="66">
        <f t="shared" si="4990"/>
        <v>0</v>
      </c>
      <c r="N7169" s="66">
        <f t="shared" si="4990"/>
        <v>100000</v>
      </c>
      <c r="O7169" s="66">
        <f t="shared" si="4990"/>
        <v>100</v>
      </c>
      <c r="P7169" s="66">
        <f t="shared" si="4990"/>
        <v>0</v>
      </c>
      <c r="Q7169" s="66">
        <f>SUM(Q7170:Q7174)</f>
        <v>586228</v>
      </c>
      <c r="R7169" s="66">
        <f>SUM(R7170:R7174)</f>
        <v>123533</v>
      </c>
      <c r="S7169" s="66">
        <f>SUM(S7170:S7174)</f>
        <v>103360</v>
      </c>
      <c r="T7169" s="66">
        <f t="shared" ref="T7169:X7169" si="4991">SUM(T7170:T7174)</f>
        <v>20173</v>
      </c>
      <c r="U7169" s="66">
        <f t="shared" si="4991"/>
        <v>6690</v>
      </c>
      <c r="V7169" s="66">
        <f t="shared" si="4991"/>
        <v>6691</v>
      </c>
      <c r="W7169" s="66">
        <f t="shared" si="4991"/>
        <v>6792</v>
      </c>
      <c r="X7169" s="66">
        <f t="shared" si="4991"/>
        <v>123533</v>
      </c>
      <c r="Y7169" s="208">
        <f t="shared" si="4972"/>
        <v>100</v>
      </c>
    </row>
    <row r="7170" spans="1:25">
      <c r="A7170" s="23" t="s">
        <v>2336</v>
      </c>
      <c r="B7170" s="23" t="s">
        <v>122</v>
      </c>
      <c r="C7170" s="23" t="s">
        <v>130</v>
      </c>
      <c r="D7170" s="23" t="s">
        <v>2338</v>
      </c>
      <c r="E7170" s="22">
        <v>6139</v>
      </c>
      <c r="F7170" s="23"/>
      <c r="G7170" s="128" t="s">
        <v>3356</v>
      </c>
      <c r="H7170" s="32" t="s">
        <v>32</v>
      </c>
      <c r="I7170" s="44">
        <f t="shared" si="4946"/>
        <v>77000</v>
      </c>
      <c r="J7170" s="44">
        <v>77000</v>
      </c>
      <c r="K7170" s="44">
        <f t="shared" si="4948"/>
        <v>0</v>
      </c>
      <c r="L7170" s="44">
        <v>0</v>
      </c>
      <c r="M7170" s="44">
        <v>0</v>
      </c>
      <c r="N7170" s="44">
        <v>0</v>
      </c>
      <c r="O7170" s="44">
        <v>0</v>
      </c>
      <c r="P7170" s="44">
        <v>0</v>
      </c>
      <c r="Q7170" s="44">
        <v>117000</v>
      </c>
      <c r="R7170" s="44">
        <v>117000</v>
      </c>
      <c r="S7170" s="44">
        <v>98000</v>
      </c>
      <c r="T7170" s="44">
        <f t="shared" si="4975"/>
        <v>19000</v>
      </c>
      <c r="U7170" s="44">
        <v>6333</v>
      </c>
      <c r="V7170" s="44">
        <v>6333</v>
      </c>
      <c r="W7170" s="44">
        <v>6334</v>
      </c>
      <c r="X7170" s="44">
        <f t="shared" si="4976"/>
        <v>117000</v>
      </c>
      <c r="Y7170" s="209">
        <f t="shared" si="4972"/>
        <v>100</v>
      </c>
    </row>
    <row r="7171" spans="1:25">
      <c r="A7171" s="23" t="s">
        <v>2336</v>
      </c>
      <c r="B7171" s="23" t="s">
        <v>122</v>
      </c>
      <c r="C7171" s="23" t="s">
        <v>130</v>
      </c>
      <c r="D7171" s="23" t="s">
        <v>2338</v>
      </c>
      <c r="E7171" s="22">
        <v>6139</v>
      </c>
      <c r="F7171" s="23" t="s">
        <v>2358</v>
      </c>
      <c r="G7171" s="128" t="s">
        <v>3356</v>
      </c>
      <c r="H7171" s="32" t="s">
        <v>152</v>
      </c>
      <c r="I7171" s="44">
        <f t="shared" si="4946"/>
        <v>4735</v>
      </c>
      <c r="J7171" s="44">
        <v>4735</v>
      </c>
      <c r="K7171" s="44">
        <f t="shared" si="4948"/>
        <v>0</v>
      </c>
      <c r="L7171" s="44">
        <v>0</v>
      </c>
      <c r="M7171" s="44">
        <v>0</v>
      </c>
      <c r="N7171" s="44">
        <v>0</v>
      </c>
      <c r="O7171" s="44">
        <v>0</v>
      </c>
      <c r="P7171" s="44">
        <v>0</v>
      </c>
      <c r="Q7171" s="44">
        <v>6433</v>
      </c>
      <c r="R7171" s="44">
        <v>6433</v>
      </c>
      <c r="S7171" s="44">
        <v>5360</v>
      </c>
      <c r="T7171" s="44">
        <f t="shared" si="4975"/>
        <v>1073</v>
      </c>
      <c r="U7171" s="44">
        <v>357</v>
      </c>
      <c r="V7171" s="44">
        <v>358</v>
      </c>
      <c r="W7171" s="44">
        <v>358</v>
      </c>
      <c r="X7171" s="44">
        <f t="shared" si="4976"/>
        <v>6433</v>
      </c>
      <c r="Y7171" s="209">
        <f t="shared" si="4972"/>
        <v>100</v>
      </c>
    </row>
    <row r="7172" spans="1:25">
      <c r="A7172" s="23" t="s">
        <v>2336</v>
      </c>
      <c r="B7172" s="23" t="s">
        <v>122</v>
      </c>
      <c r="C7172" s="23" t="s">
        <v>130</v>
      </c>
      <c r="D7172" s="23" t="s">
        <v>2338</v>
      </c>
      <c r="E7172" s="22">
        <v>6139</v>
      </c>
      <c r="F7172" s="23" t="s">
        <v>2359</v>
      </c>
      <c r="G7172" s="128" t="s">
        <v>3356</v>
      </c>
      <c r="H7172" s="32" t="s">
        <v>158</v>
      </c>
      <c r="I7172" s="44">
        <f t="shared" si="4946"/>
        <v>100</v>
      </c>
      <c r="J7172" s="44">
        <v>100</v>
      </c>
      <c r="K7172" s="44">
        <f t="shared" si="4948"/>
        <v>0</v>
      </c>
      <c r="L7172" s="44">
        <v>0</v>
      </c>
      <c r="M7172" s="44">
        <v>0</v>
      </c>
      <c r="N7172" s="44">
        <v>0</v>
      </c>
      <c r="O7172" s="44">
        <v>0</v>
      </c>
      <c r="P7172" s="44">
        <v>0</v>
      </c>
      <c r="Q7172" s="44">
        <v>100</v>
      </c>
      <c r="R7172" s="44">
        <v>100</v>
      </c>
      <c r="S7172" s="44">
        <v>0</v>
      </c>
      <c r="T7172" s="44">
        <f t="shared" si="4975"/>
        <v>100</v>
      </c>
      <c r="U7172" s="44"/>
      <c r="V7172" s="44"/>
      <c r="W7172" s="44">
        <v>100</v>
      </c>
      <c r="X7172" s="44">
        <f t="shared" si="4976"/>
        <v>100</v>
      </c>
      <c r="Y7172" s="209">
        <f t="shared" si="4972"/>
        <v>100</v>
      </c>
    </row>
    <row r="7173" spans="1:25" s="171" customFormat="1" ht="20.399999999999999">
      <c r="A7173" s="167" t="s">
        <v>2336</v>
      </c>
      <c r="B7173" s="167" t="s">
        <v>122</v>
      </c>
      <c r="C7173" s="167" t="s">
        <v>130</v>
      </c>
      <c r="D7173" s="167" t="s">
        <v>2338</v>
      </c>
      <c r="E7173" s="168">
        <v>6139</v>
      </c>
      <c r="F7173" s="167" t="s">
        <v>2360</v>
      </c>
      <c r="G7173" s="187" t="s">
        <v>3356</v>
      </c>
      <c r="H7173" s="169" t="s">
        <v>2361</v>
      </c>
      <c r="I7173" s="170">
        <f t="shared" si="4946"/>
        <v>100</v>
      </c>
      <c r="J7173" s="44">
        <v>0</v>
      </c>
      <c r="K7173" s="44">
        <f t="shared" si="4948"/>
        <v>0</v>
      </c>
      <c r="L7173" s="44">
        <v>0</v>
      </c>
      <c r="M7173" s="44">
        <v>0</v>
      </c>
      <c r="N7173" s="44">
        <v>0</v>
      </c>
      <c r="O7173" s="44">
        <v>100</v>
      </c>
      <c r="P7173" s="44">
        <v>0</v>
      </c>
      <c r="Q7173" s="44">
        <v>169068</v>
      </c>
      <c r="R7173" s="44">
        <v>0</v>
      </c>
      <c r="S7173" s="44">
        <v>0</v>
      </c>
      <c r="T7173" s="44">
        <f t="shared" si="4975"/>
        <v>0</v>
      </c>
      <c r="U7173" s="44">
        <v>0</v>
      </c>
      <c r="V7173" s="44">
        <v>0</v>
      </c>
      <c r="W7173" s="44">
        <v>0</v>
      </c>
      <c r="X7173" s="44">
        <f t="shared" si="4976"/>
        <v>0</v>
      </c>
      <c r="Y7173" s="209">
        <f t="shared" si="4972"/>
        <v>0</v>
      </c>
    </row>
    <row r="7174" spans="1:25" ht="20.399999999999999">
      <c r="A7174" s="23" t="s">
        <v>2336</v>
      </c>
      <c r="B7174" s="23" t="s">
        <v>122</v>
      </c>
      <c r="C7174" s="23" t="s">
        <v>130</v>
      </c>
      <c r="D7174" s="23" t="s">
        <v>2338</v>
      </c>
      <c r="E7174" s="22">
        <v>6139</v>
      </c>
      <c r="F7174" s="23" t="s">
        <v>2362</v>
      </c>
      <c r="G7174" s="128" t="s">
        <v>3356</v>
      </c>
      <c r="H7174" s="32" t="s">
        <v>2363</v>
      </c>
      <c r="I7174" s="44">
        <f t="shared" si="4946"/>
        <v>100000</v>
      </c>
      <c r="J7174" s="44">
        <v>0</v>
      </c>
      <c r="K7174" s="44">
        <f t="shared" si="4948"/>
        <v>100000</v>
      </c>
      <c r="L7174" s="44">
        <v>0</v>
      </c>
      <c r="M7174" s="44">
        <v>0</v>
      </c>
      <c r="N7174" s="44">
        <v>100000</v>
      </c>
      <c r="O7174" s="44">
        <v>0</v>
      </c>
      <c r="P7174" s="44">
        <v>0</v>
      </c>
      <c r="Q7174" s="44">
        <v>293627</v>
      </c>
      <c r="R7174" s="44">
        <v>0</v>
      </c>
      <c r="S7174" s="44">
        <v>0</v>
      </c>
      <c r="T7174" s="44">
        <f t="shared" si="4975"/>
        <v>0</v>
      </c>
      <c r="U7174" s="44">
        <v>0</v>
      </c>
      <c r="V7174" s="44">
        <v>0</v>
      </c>
      <c r="W7174" s="44">
        <v>0</v>
      </c>
      <c r="X7174" s="44">
        <f t="shared" si="4976"/>
        <v>0</v>
      </c>
      <c r="Y7174" s="209">
        <f t="shared" si="4972"/>
        <v>0</v>
      </c>
    </row>
    <row r="7175" spans="1:25" ht="20.399999999999999">
      <c r="A7175" s="20" t="s">
        <v>0</v>
      </c>
      <c r="B7175" s="20" t="s">
        <v>0</v>
      </c>
      <c r="C7175" s="20" t="s">
        <v>0</v>
      </c>
      <c r="D7175" s="21" t="s">
        <v>0</v>
      </c>
      <c r="E7175" s="21" t="s">
        <v>0</v>
      </c>
      <c r="F7175" s="21" t="s">
        <v>0</v>
      </c>
      <c r="G7175" s="150" t="s">
        <v>0</v>
      </c>
      <c r="H7175" s="30" t="s">
        <v>42</v>
      </c>
      <c r="I7175" s="31">
        <f t="shared" ref="I7175:I7238" si="4992">SUM(J7175,K7175,O7175,P7175)</f>
        <v>400</v>
      </c>
      <c r="J7175" s="31">
        <f t="shared" ref="J7175:X7176" si="4993">SUM(J7176)</f>
        <v>100</v>
      </c>
      <c r="K7175" s="31">
        <f t="shared" ref="K7175:K7238" si="4994">SUM(L7175,M7175,N7175)</f>
        <v>100</v>
      </c>
      <c r="L7175" s="31">
        <f t="shared" si="4993"/>
        <v>0</v>
      </c>
      <c r="M7175" s="31">
        <f t="shared" si="4993"/>
        <v>0</v>
      </c>
      <c r="N7175" s="31">
        <f t="shared" si="4993"/>
        <v>100</v>
      </c>
      <c r="O7175" s="31">
        <f t="shared" si="4993"/>
        <v>200</v>
      </c>
      <c r="P7175" s="31">
        <f t="shared" si="4993"/>
        <v>0</v>
      </c>
      <c r="Q7175" s="31">
        <f t="shared" si="4993"/>
        <v>5744272</v>
      </c>
      <c r="R7175" s="31">
        <f t="shared" si="4993"/>
        <v>27865</v>
      </c>
      <c r="S7175" s="31">
        <f t="shared" si="4993"/>
        <v>27765</v>
      </c>
      <c r="T7175" s="31">
        <f t="shared" si="4993"/>
        <v>100</v>
      </c>
      <c r="U7175" s="31">
        <f t="shared" si="4993"/>
        <v>100</v>
      </c>
      <c r="V7175" s="31">
        <f t="shared" si="4993"/>
        <v>0</v>
      </c>
      <c r="W7175" s="31">
        <f t="shared" si="4993"/>
        <v>0</v>
      </c>
      <c r="X7175" s="31">
        <f t="shared" si="4993"/>
        <v>27865</v>
      </c>
      <c r="Y7175" s="220">
        <f t="shared" si="4972"/>
        <v>100</v>
      </c>
    </row>
    <row r="7176" spans="1:25">
      <c r="A7176" s="23" t="s">
        <v>2336</v>
      </c>
      <c r="B7176" s="23" t="s">
        <v>122</v>
      </c>
      <c r="C7176" s="23" t="s">
        <v>130</v>
      </c>
      <c r="D7176" s="23" t="s">
        <v>2338</v>
      </c>
      <c r="E7176" s="21" t="s">
        <v>159</v>
      </c>
      <c r="F7176" s="21" t="s">
        <v>0</v>
      </c>
      <c r="G7176" s="150" t="s">
        <v>0</v>
      </c>
      <c r="H7176" s="21" t="s">
        <v>34</v>
      </c>
      <c r="I7176" s="66">
        <f t="shared" si="4992"/>
        <v>400</v>
      </c>
      <c r="J7176" s="66">
        <f t="shared" si="4993"/>
        <v>100</v>
      </c>
      <c r="K7176" s="66">
        <f t="shared" si="4994"/>
        <v>100</v>
      </c>
      <c r="L7176" s="66">
        <f t="shared" si="4993"/>
        <v>0</v>
      </c>
      <c r="M7176" s="66">
        <f t="shared" si="4993"/>
        <v>0</v>
      </c>
      <c r="N7176" s="66">
        <f t="shared" si="4993"/>
        <v>100</v>
      </c>
      <c r="O7176" s="66">
        <f t="shared" si="4993"/>
        <v>200</v>
      </c>
      <c r="P7176" s="66">
        <f t="shared" si="4993"/>
        <v>0</v>
      </c>
      <c r="Q7176" s="66">
        <f t="shared" si="4993"/>
        <v>5744272</v>
      </c>
      <c r="R7176" s="66">
        <f t="shared" si="4993"/>
        <v>27865</v>
      </c>
      <c r="S7176" s="66">
        <f t="shared" si="4993"/>
        <v>27765</v>
      </c>
      <c r="T7176" s="66">
        <f t="shared" si="4993"/>
        <v>100</v>
      </c>
      <c r="U7176" s="66">
        <f t="shared" si="4993"/>
        <v>100</v>
      </c>
      <c r="V7176" s="66">
        <f t="shared" si="4993"/>
        <v>0</v>
      </c>
      <c r="W7176" s="66">
        <f t="shared" si="4993"/>
        <v>0</v>
      </c>
      <c r="X7176" s="66">
        <f t="shared" si="4993"/>
        <v>27865</v>
      </c>
      <c r="Y7176" s="208">
        <f t="shared" si="4972"/>
        <v>100</v>
      </c>
    </row>
    <row r="7177" spans="1:25">
      <c r="A7177" s="20" t="s">
        <v>2336</v>
      </c>
      <c r="B7177" s="20" t="s">
        <v>122</v>
      </c>
      <c r="C7177" s="20" t="s">
        <v>130</v>
      </c>
      <c r="D7177" s="20" t="s">
        <v>2338</v>
      </c>
      <c r="E7177" s="20" t="s">
        <v>165</v>
      </c>
      <c r="F7177" s="23" t="s">
        <v>0</v>
      </c>
      <c r="G7177" s="154" t="s">
        <v>0</v>
      </c>
      <c r="H7177" s="21" t="s">
        <v>41</v>
      </c>
      <c r="I7177" s="66">
        <f t="shared" si="4992"/>
        <v>400</v>
      </c>
      <c r="J7177" s="66">
        <f t="shared" ref="J7177:P7177" si="4995">SUM(J7178:J7181)</f>
        <v>100</v>
      </c>
      <c r="K7177" s="66">
        <f t="shared" si="4994"/>
        <v>100</v>
      </c>
      <c r="L7177" s="66">
        <f t="shared" si="4995"/>
        <v>0</v>
      </c>
      <c r="M7177" s="66">
        <f t="shared" si="4995"/>
        <v>0</v>
      </c>
      <c r="N7177" s="66">
        <f t="shared" si="4995"/>
        <v>100</v>
      </c>
      <c r="O7177" s="66">
        <f t="shared" si="4995"/>
        <v>200</v>
      </c>
      <c r="P7177" s="66">
        <f t="shared" si="4995"/>
        <v>0</v>
      </c>
      <c r="Q7177" s="66">
        <f>SUM(Q7178:Q7181)</f>
        <v>5744272</v>
      </c>
      <c r="R7177" s="66">
        <f>SUM(R7178:R7181)</f>
        <v>27865</v>
      </c>
      <c r="S7177" s="66">
        <f>SUM(S7178:S7181)</f>
        <v>27765</v>
      </c>
      <c r="T7177" s="66">
        <f t="shared" ref="T7177:X7177" si="4996">SUM(T7178:T7181)</f>
        <v>100</v>
      </c>
      <c r="U7177" s="66">
        <f t="shared" si="4996"/>
        <v>100</v>
      </c>
      <c r="V7177" s="66">
        <f t="shared" si="4996"/>
        <v>0</v>
      </c>
      <c r="W7177" s="66">
        <f t="shared" si="4996"/>
        <v>0</v>
      </c>
      <c r="X7177" s="66">
        <f t="shared" si="4996"/>
        <v>27865</v>
      </c>
      <c r="Y7177" s="208">
        <f t="shared" si="4972"/>
        <v>100</v>
      </c>
    </row>
    <row r="7178" spans="1:25">
      <c r="A7178" s="23" t="s">
        <v>2336</v>
      </c>
      <c r="B7178" s="23" t="s">
        <v>122</v>
      </c>
      <c r="C7178" s="23" t="s">
        <v>130</v>
      </c>
      <c r="D7178" s="23" t="s">
        <v>2338</v>
      </c>
      <c r="E7178" s="22">
        <v>6148</v>
      </c>
      <c r="F7178" s="23"/>
      <c r="G7178" s="128" t="s">
        <v>3356</v>
      </c>
      <c r="H7178" s="32" t="s">
        <v>41</v>
      </c>
      <c r="I7178" s="44">
        <f t="shared" si="4992"/>
        <v>100</v>
      </c>
      <c r="J7178" s="44">
        <v>100</v>
      </c>
      <c r="K7178" s="44">
        <f t="shared" si="4994"/>
        <v>0</v>
      </c>
      <c r="L7178" s="44">
        <v>0</v>
      </c>
      <c r="M7178" s="44">
        <v>0</v>
      </c>
      <c r="N7178" s="44">
        <v>0</v>
      </c>
      <c r="O7178" s="44">
        <v>0</v>
      </c>
      <c r="P7178" s="44">
        <v>0</v>
      </c>
      <c r="Q7178" s="44">
        <v>32860</v>
      </c>
      <c r="R7178" s="44">
        <v>27865</v>
      </c>
      <c r="S7178" s="44">
        <v>27765</v>
      </c>
      <c r="T7178" s="44">
        <f t="shared" si="4975"/>
        <v>100</v>
      </c>
      <c r="U7178" s="44">
        <v>100</v>
      </c>
      <c r="V7178" s="44">
        <v>0</v>
      </c>
      <c r="W7178" s="44">
        <v>0</v>
      </c>
      <c r="X7178" s="44">
        <f t="shared" si="4976"/>
        <v>27865</v>
      </c>
      <c r="Y7178" s="209">
        <f t="shared" si="4972"/>
        <v>100</v>
      </c>
    </row>
    <row r="7179" spans="1:25" s="171" customFormat="1" ht="20.399999999999999">
      <c r="A7179" s="167" t="s">
        <v>2336</v>
      </c>
      <c r="B7179" s="167" t="s">
        <v>122</v>
      </c>
      <c r="C7179" s="167" t="s">
        <v>130</v>
      </c>
      <c r="D7179" s="167" t="s">
        <v>2338</v>
      </c>
      <c r="E7179" s="168">
        <v>6148</v>
      </c>
      <c r="F7179" s="167" t="s">
        <v>2364</v>
      </c>
      <c r="G7179" s="187" t="s">
        <v>3356</v>
      </c>
      <c r="H7179" s="169" t="s">
        <v>2365</v>
      </c>
      <c r="I7179" s="170">
        <f t="shared" si="4992"/>
        <v>100</v>
      </c>
      <c r="J7179" s="44">
        <v>0</v>
      </c>
      <c r="K7179" s="44">
        <f t="shared" si="4994"/>
        <v>0</v>
      </c>
      <c r="L7179" s="44">
        <v>0</v>
      </c>
      <c r="M7179" s="44">
        <v>0</v>
      </c>
      <c r="N7179" s="44">
        <v>0</v>
      </c>
      <c r="O7179" s="44">
        <v>100</v>
      </c>
      <c r="P7179" s="44">
        <v>0</v>
      </c>
      <c r="Q7179" s="44">
        <v>5550100</v>
      </c>
      <c r="R7179" s="44">
        <v>0</v>
      </c>
      <c r="S7179" s="44">
        <v>0</v>
      </c>
      <c r="T7179" s="44">
        <f t="shared" si="4975"/>
        <v>0</v>
      </c>
      <c r="U7179" s="44">
        <v>0</v>
      </c>
      <c r="V7179" s="44">
        <v>0</v>
      </c>
      <c r="W7179" s="44"/>
      <c r="X7179" s="44">
        <f t="shared" si="4976"/>
        <v>0</v>
      </c>
      <c r="Y7179" s="209">
        <f t="shared" si="4972"/>
        <v>0</v>
      </c>
    </row>
    <row r="7180" spans="1:25" s="171" customFormat="1" ht="20.399999999999999">
      <c r="A7180" s="167" t="s">
        <v>2336</v>
      </c>
      <c r="B7180" s="167" t="s">
        <v>122</v>
      </c>
      <c r="C7180" s="167" t="s">
        <v>130</v>
      </c>
      <c r="D7180" s="167" t="s">
        <v>2338</v>
      </c>
      <c r="E7180" s="168">
        <v>6148</v>
      </c>
      <c r="F7180" s="167" t="s">
        <v>2366</v>
      </c>
      <c r="G7180" s="187" t="s">
        <v>3356</v>
      </c>
      <c r="H7180" s="169" t="s">
        <v>2367</v>
      </c>
      <c r="I7180" s="170">
        <f t="shared" si="4992"/>
        <v>100</v>
      </c>
      <c r="J7180" s="44">
        <v>0</v>
      </c>
      <c r="K7180" s="44">
        <f t="shared" si="4994"/>
        <v>0</v>
      </c>
      <c r="L7180" s="44">
        <v>0</v>
      </c>
      <c r="M7180" s="44">
        <v>0</v>
      </c>
      <c r="N7180" s="44">
        <v>0</v>
      </c>
      <c r="O7180" s="44">
        <v>100</v>
      </c>
      <c r="P7180" s="44">
        <v>0</v>
      </c>
      <c r="Q7180" s="44">
        <v>96523</v>
      </c>
      <c r="R7180" s="44">
        <v>0</v>
      </c>
      <c r="S7180" s="44">
        <v>0</v>
      </c>
      <c r="T7180" s="44">
        <f t="shared" si="4975"/>
        <v>0</v>
      </c>
      <c r="U7180" s="44">
        <v>0</v>
      </c>
      <c r="V7180" s="44">
        <v>0</v>
      </c>
      <c r="W7180" s="44">
        <v>0</v>
      </c>
      <c r="X7180" s="44">
        <f t="shared" si="4976"/>
        <v>0</v>
      </c>
      <c r="Y7180" s="209">
        <f t="shared" si="4972"/>
        <v>0</v>
      </c>
    </row>
    <row r="7181" spans="1:25">
      <c r="A7181" s="23" t="s">
        <v>2336</v>
      </c>
      <c r="B7181" s="23" t="s">
        <v>122</v>
      </c>
      <c r="C7181" s="23" t="s">
        <v>130</v>
      </c>
      <c r="D7181" s="23" t="s">
        <v>2338</v>
      </c>
      <c r="E7181" s="22">
        <v>6148</v>
      </c>
      <c r="F7181" s="23" t="s">
        <v>2368</v>
      </c>
      <c r="G7181" s="128" t="s">
        <v>3356</v>
      </c>
      <c r="H7181" s="32" t="s">
        <v>2369</v>
      </c>
      <c r="I7181" s="44">
        <f t="shared" si="4992"/>
        <v>100</v>
      </c>
      <c r="J7181" s="44">
        <v>0</v>
      </c>
      <c r="K7181" s="44">
        <f t="shared" si="4994"/>
        <v>100</v>
      </c>
      <c r="L7181" s="44">
        <v>0</v>
      </c>
      <c r="M7181" s="44">
        <v>0</v>
      </c>
      <c r="N7181" s="44">
        <v>100</v>
      </c>
      <c r="O7181" s="44">
        <v>0</v>
      </c>
      <c r="P7181" s="44">
        <v>0</v>
      </c>
      <c r="Q7181" s="44">
        <v>64789</v>
      </c>
      <c r="R7181" s="44">
        <v>0</v>
      </c>
      <c r="S7181" s="44">
        <v>0</v>
      </c>
      <c r="T7181" s="44">
        <f t="shared" si="4975"/>
        <v>0</v>
      </c>
      <c r="U7181" s="44"/>
      <c r="V7181" s="44"/>
      <c r="W7181" s="44"/>
      <c r="X7181" s="44">
        <f t="shared" si="4976"/>
        <v>0</v>
      </c>
      <c r="Y7181" s="209">
        <f t="shared" si="4972"/>
        <v>0</v>
      </c>
    </row>
    <row r="7182" spans="1:25" ht="20.399999999999999">
      <c r="A7182" s="20" t="s">
        <v>0</v>
      </c>
      <c r="B7182" s="20" t="s">
        <v>0</v>
      </c>
      <c r="C7182" s="20" t="s">
        <v>0</v>
      </c>
      <c r="D7182" s="21" t="s">
        <v>0</v>
      </c>
      <c r="E7182" s="21" t="s">
        <v>0</v>
      </c>
      <c r="F7182" s="21" t="s">
        <v>0</v>
      </c>
      <c r="G7182" s="150" t="s">
        <v>0</v>
      </c>
      <c r="H7182" s="30" t="s">
        <v>48</v>
      </c>
      <c r="I7182" s="31">
        <f t="shared" si="4992"/>
        <v>300</v>
      </c>
      <c r="J7182" s="31">
        <f t="shared" ref="J7182:X7183" si="4997">SUM(J7183)</f>
        <v>0</v>
      </c>
      <c r="K7182" s="31">
        <f t="shared" si="4994"/>
        <v>0</v>
      </c>
      <c r="L7182" s="31">
        <f t="shared" si="4997"/>
        <v>0</v>
      </c>
      <c r="M7182" s="31">
        <f t="shared" si="4997"/>
        <v>0</v>
      </c>
      <c r="N7182" s="31">
        <f t="shared" si="4997"/>
        <v>0</v>
      </c>
      <c r="O7182" s="31">
        <f t="shared" si="4997"/>
        <v>300</v>
      </c>
      <c r="P7182" s="31">
        <f t="shared" si="4997"/>
        <v>0</v>
      </c>
      <c r="Q7182" s="31">
        <f t="shared" si="4997"/>
        <v>1484229</v>
      </c>
      <c r="R7182" s="31">
        <f t="shared" si="4997"/>
        <v>0</v>
      </c>
      <c r="S7182" s="31">
        <f t="shared" si="4997"/>
        <v>0</v>
      </c>
      <c r="T7182" s="31">
        <f t="shared" si="4997"/>
        <v>0</v>
      </c>
      <c r="U7182" s="31">
        <f t="shared" si="4997"/>
        <v>0</v>
      </c>
      <c r="V7182" s="31">
        <f t="shared" si="4997"/>
        <v>0</v>
      </c>
      <c r="W7182" s="31">
        <f t="shared" si="4997"/>
        <v>0</v>
      </c>
      <c r="X7182" s="31">
        <f t="shared" si="4997"/>
        <v>0</v>
      </c>
      <c r="Y7182" s="220">
        <f t="shared" si="4972"/>
        <v>0</v>
      </c>
    </row>
    <row r="7183" spans="1:25">
      <c r="A7183" s="23" t="s">
        <v>2336</v>
      </c>
      <c r="B7183" s="23" t="s">
        <v>122</v>
      </c>
      <c r="C7183" s="23" t="s">
        <v>130</v>
      </c>
      <c r="D7183" s="23" t="s">
        <v>2338</v>
      </c>
      <c r="E7183" s="21" t="s">
        <v>210</v>
      </c>
      <c r="F7183" s="21" t="s">
        <v>0</v>
      </c>
      <c r="G7183" s="150" t="s">
        <v>0</v>
      </c>
      <c r="H7183" s="21" t="s">
        <v>43</v>
      </c>
      <c r="I7183" s="66">
        <f t="shared" si="4992"/>
        <v>300</v>
      </c>
      <c r="J7183" s="66">
        <f t="shared" si="4997"/>
        <v>0</v>
      </c>
      <c r="K7183" s="66">
        <f t="shared" si="4994"/>
        <v>0</v>
      </c>
      <c r="L7183" s="66">
        <f t="shared" si="4997"/>
        <v>0</v>
      </c>
      <c r="M7183" s="66">
        <f t="shared" si="4997"/>
        <v>0</v>
      </c>
      <c r="N7183" s="66">
        <f t="shared" si="4997"/>
        <v>0</v>
      </c>
      <c r="O7183" s="66">
        <f t="shared" si="4997"/>
        <v>300</v>
      </c>
      <c r="P7183" s="66">
        <f t="shared" si="4997"/>
        <v>0</v>
      </c>
      <c r="Q7183" s="66">
        <f t="shared" si="4997"/>
        <v>1484229</v>
      </c>
      <c r="R7183" s="66">
        <f t="shared" si="4997"/>
        <v>0</v>
      </c>
      <c r="S7183" s="66">
        <f t="shared" si="4997"/>
        <v>0</v>
      </c>
      <c r="T7183" s="66">
        <f t="shared" si="4997"/>
        <v>0</v>
      </c>
      <c r="U7183" s="66">
        <f t="shared" si="4997"/>
        <v>0</v>
      </c>
      <c r="V7183" s="66">
        <f t="shared" si="4997"/>
        <v>0</v>
      </c>
      <c r="W7183" s="66">
        <f t="shared" si="4997"/>
        <v>0</v>
      </c>
      <c r="X7183" s="66">
        <f t="shared" si="4997"/>
        <v>0</v>
      </c>
      <c r="Y7183" s="208">
        <f t="shared" si="4972"/>
        <v>0</v>
      </c>
    </row>
    <row r="7184" spans="1:25">
      <c r="A7184" s="20" t="s">
        <v>2336</v>
      </c>
      <c r="B7184" s="20" t="s">
        <v>122</v>
      </c>
      <c r="C7184" s="20" t="s">
        <v>130</v>
      </c>
      <c r="D7184" s="20" t="s">
        <v>2338</v>
      </c>
      <c r="E7184" s="20" t="s">
        <v>211</v>
      </c>
      <c r="F7184" s="23" t="s">
        <v>0</v>
      </c>
      <c r="G7184" s="154" t="s">
        <v>0</v>
      </c>
      <c r="H7184" s="21" t="s">
        <v>44</v>
      </c>
      <c r="I7184" s="66">
        <f t="shared" si="4992"/>
        <v>300</v>
      </c>
      <c r="J7184" s="66">
        <f t="shared" ref="J7184:P7184" si="4998">SUM(J7185:J7187)</f>
        <v>0</v>
      </c>
      <c r="K7184" s="66">
        <f t="shared" si="4994"/>
        <v>0</v>
      </c>
      <c r="L7184" s="66">
        <f t="shared" si="4998"/>
        <v>0</v>
      </c>
      <c r="M7184" s="66">
        <f t="shared" si="4998"/>
        <v>0</v>
      </c>
      <c r="N7184" s="66">
        <f t="shared" si="4998"/>
        <v>0</v>
      </c>
      <c r="O7184" s="66">
        <f t="shared" si="4998"/>
        <v>300</v>
      </c>
      <c r="P7184" s="66">
        <f t="shared" si="4998"/>
        <v>0</v>
      </c>
      <c r="Q7184" s="66">
        <f>SUM(Q7185:Q7187)</f>
        <v>1484229</v>
      </c>
      <c r="R7184" s="66">
        <f>SUM(R7185:R7187)</f>
        <v>0</v>
      </c>
      <c r="S7184" s="66">
        <f>SUM(S7185:S7187)</f>
        <v>0</v>
      </c>
      <c r="T7184" s="66">
        <f t="shared" ref="T7184:X7184" si="4999">SUM(T7185:T7187)</f>
        <v>0</v>
      </c>
      <c r="U7184" s="66">
        <f t="shared" si="4999"/>
        <v>0</v>
      </c>
      <c r="V7184" s="66">
        <f t="shared" si="4999"/>
        <v>0</v>
      </c>
      <c r="W7184" s="66">
        <f t="shared" si="4999"/>
        <v>0</v>
      </c>
      <c r="X7184" s="66">
        <f t="shared" si="4999"/>
        <v>0</v>
      </c>
      <c r="Y7184" s="208">
        <f t="shared" si="4972"/>
        <v>0</v>
      </c>
    </row>
    <row r="7185" spans="1:25" s="171" customFormat="1" ht="20.399999999999999">
      <c r="A7185" s="167" t="s">
        <v>2336</v>
      </c>
      <c r="B7185" s="167" t="s">
        <v>122</v>
      </c>
      <c r="C7185" s="167" t="s">
        <v>130</v>
      </c>
      <c r="D7185" s="167" t="s">
        <v>2338</v>
      </c>
      <c r="E7185" s="168">
        <v>6151</v>
      </c>
      <c r="F7185" s="167" t="s">
        <v>2370</v>
      </c>
      <c r="G7185" s="187" t="s">
        <v>3356</v>
      </c>
      <c r="H7185" s="169" t="s">
        <v>2371</v>
      </c>
      <c r="I7185" s="170">
        <f t="shared" si="4992"/>
        <v>100</v>
      </c>
      <c r="J7185" s="44">
        <v>0</v>
      </c>
      <c r="K7185" s="44">
        <f t="shared" si="4994"/>
        <v>0</v>
      </c>
      <c r="L7185" s="44">
        <v>0</v>
      </c>
      <c r="M7185" s="44">
        <v>0</v>
      </c>
      <c r="N7185" s="44">
        <v>0</v>
      </c>
      <c r="O7185" s="44">
        <v>100</v>
      </c>
      <c r="P7185" s="44">
        <v>0</v>
      </c>
      <c r="Q7185" s="44">
        <v>100200</v>
      </c>
      <c r="R7185" s="44">
        <v>0</v>
      </c>
      <c r="S7185" s="44">
        <v>0</v>
      </c>
      <c r="T7185" s="44">
        <f t="shared" si="4975"/>
        <v>0</v>
      </c>
      <c r="U7185" s="44">
        <v>0</v>
      </c>
      <c r="V7185" s="44">
        <v>0</v>
      </c>
      <c r="W7185" s="44">
        <v>0</v>
      </c>
      <c r="X7185" s="44">
        <f t="shared" si="4976"/>
        <v>0</v>
      </c>
      <c r="Y7185" s="209">
        <f t="shared" si="4972"/>
        <v>0</v>
      </c>
    </row>
    <row r="7186" spans="1:25" s="171" customFormat="1">
      <c r="A7186" s="167" t="s">
        <v>2336</v>
      </c>
      <c r="B7186" s="167" t="s">
        <v>122</v>
      </c>
      <c r="C7186" s="167" t="s">
        <v>130</v>
      </c>
      <c r="D7186" s="167" t="s">
        <v>2338</v>
      </c>
      <c r="E7186" s="168">
        <v>6151</v>
      </c>
      <c r="F7186" s="167" t="s">
        <v>2372</v>
      </c>
      <c r="G7186" s="187" t="s">
        <v>3356</v>
      </c>
      <c r="H7186" s="169" t="s">
        <v>2373</v>
      </c>
      <c r="I7186" s="170">
        <f t="shared" si="4992"/>
        <v>100</v>
      </c>
      <c r="J7186" s="44">
        <v>0</v>
      </c>
      <c r="K7186" s="44">
        <f t="shared" si="4994"/>
        <v>0</v>
      </c>
      <c r="L7186" s="44">
        <v>0</v>
      </c>
      <c r="M7186" s="44">
        <v>0</v>
      </c>
      <c r="N7186" s="44">
        <v>0</v>
      </c>
      <c r="O7186" s="44">
        <v>100</v>
      </c>
      <c r="P7186" s="44">
        <v>0</v>
      </c>
      <c r="Q7186" s="44">
        <v>839715</v>
      </c>
      <c r="R7186" s="44">
        <v>0</v>
      </c>
      <c r="S7186" s="44">
        <v>0</v>
      </c>
      <c r="T7186" s="44">
        <f t="shared" si="4975"/>
        <v>0</v>
      </c>
      <c r="U7186" s="44">
        <v>0</v>
      </c>
      <c r="V7186" s="44">
        <v>0</v>
      </c>
      <c r="W7186" s="44">
        <v>0</v>
      </c>
      <c r="X7186" s="44">
        <f t="shared" si="4976"/>
        <v>0</v>
      </c>
      <c r="Y7186" s="209">
        <f t="shared" si="4972"/>
        <v>0</v>
      </c>
    </row>
    <row r="7187" spans="1:25" s="171" customFormat="1" ht="20.399999999999999">
      <c r="A7187" s="167" t="s">
        <v>2336</v>
      </c>
      <c r="B7187" s="167" t="s">
        <v>122</v>
      </c>
      <c r="C7187" s="167" t="s">
        <v>130</v>
      </c>
      <c r="D7187" s="167" t="s">
        <v>2338</v>
      </c>
      <c r="E7187" s="168">
        <v>6151</v>
      </c>
      <c r="F7187" s="167" t="s">
        <v>2374</v>
      </c>
      <c r="G7187" s="187" t="s">
        <v>3356</v>
      </c>
      <c r="H7187" s="169" t="s">
        <v>2375</v>
      </c>
      <c r="I7187" s="170">
        <f t="shared" si="4992"/>
        <v>100</v>
      </c>
      <c r="J7187" s="44">
        <v>0</v>
      </c>
      <c r="K7187" s="44">
        <f t="shared" si="4994"/>
        <v>0</v>
      </c>
      <c r="L7187" s="44">
        <v>0</v>
      </c>
      <c r="M7187" s="44">
        <v>0</v>
      </c>
      <c r="N7187" s="44">
        <v>0</v>
      </c>
      <c r="O7187" s="44">
        <v>100</v>
      </c>
      <c r="P7187" s="44">
        <v>0</v>
      </c>
      <c r="Q7187" s="44">
        <v>544314</v>
      </c>
      <c r="R7187" s="44">
        <v>0</v>
      </c>
      <c r="S7187" s="44">
        <v>0</v>
      </c>
      <c r="T7187" s="44">
        <f t="shared" si="4975"/>
        <v>0</v>
      </c>
      <c r="U7187" s="44">
        <v>0</v>
      </c>
      <c r="V7187" s="44">
        <v>0</v>
      </c>
      <c r="W7187" s="44">
        <v>0</v>
      </c>
      <c r="X7187" s="44">
        <f t="shared" si="4976"/>
        <v>0</v>
      </c>
      <c r="Y7187" s="209">
        <f t="shared" si="4972"/>
        <v>0</v>
      </c>
    </row>
    <row r="7188" spans="1:25" ht="20.399999999999999">
      <c r="A7188" s="20" t="s">
        <v>0</v>
      </c>
      <c r="B7188" s="20" t="s">
        <v>0</v>
      </c>
      <c r="C7188" s="20" t="s">
        <v>0</v>
      </c>
      <c r="D7188" s="21" t="s">
        <v>0</v>
      </c>
      <c r="E7188" s="21" t="s">
        <v>0</v>
      </c>
      <c r="F7188" s="21" t="s">
        <v>0</v>
      </c>
      <c r="G7188" s="150" t="s">
        <v>0</v>
      </c>
      <c r="H7188" s="30" t="s">
        <v>60</v>
      </c>
      <c r="I7188" s="31">
        <f t="shared" si="4992"/>
        <v>3686385</v>
      </c>
      <c r="J7188" s="31">
        <f t="shared" ref="J7188:X7188" si="5000">SUM(J7189)</f>
        <v>45485</v>
      </c>
      <c r="K7188" s="31">
        <f t="shared" si="4994"/>
        <v>1706400</v>
      </c>
      <c r="L7188" s="31">
        <f t="shared" si="5000"/>
        <v>0</v>
      </c>
      <c r="M7188" s="31">
        <f t="shared" si="5000"/>
        <v>0</v>
      </c>
      <c r="N7188" s="31">
        <f t="shared" si="5000"/>
        <v>1706400</v>
      </c>
      <c r="O7188" s="31">
        <f t="shared" si="5000"/>
        <v>1734500</v>
      </c>
      <c r="P7188" s="31">
        <f t="shared" si="5000"/>
        <v>200000</v>
      </c>
      <c r="Q7188" s="31">
        <f t="shared" si="5000"/>
        <v>22704424</v>
      </c>
      <c r="R7188" s="31">
        <f t="shared" si="5000"/>
        <v>185485</v>
      </c>
      <c r="S7188" s="31">
        <f t="shared" si="5000"/>
        <v>163000</v>
      </c>
      <c r="T7188" s="31">
        <f t="shared" si="5000"/>
        <v>22485</v>
      </c>
      <c r="U7188" s="31">
        <f t="shared" si="5000"/>
        <v>22485</v>
      </c>
      <c r="V7188" s="31">
        <f t="shared" si="5000"/>
        <v>0</v>
      </c>
      <c r="W7188" s="31">
        <f t="shared" si="5000"/>
        <v>0</v>
      </c>
      <c r="X7188" s="31">
        <f t="shared" si="5000"/>
        <v>185485</v>
      </c>
      <c r="Y7188" s="220">
        <f t="shared" si="4972"/>
        <v>100</v>
      </c>
    </row>
    <row r="7189" spans="1:25">
      <c r="A7189" s="23" t="s">
        <v>2336</v>
      </c>
      <c r="B7189" s="23" t="s">
        <v>122</v>
      </c>
      <c r="C7189" s="23" t="s">
        <v>130</v>
      </c>
      <c r="D7189" s="23" t="s">
        <v>2338</v>
      </c>
      <c r="E7189" s="21" t="s">
        <v>166</v>
      </c>
      <c r="F7189" s="21" t="s">
        <v>0</v>
      </c>
      <c r="G7189" s="150" t="s">
        <v>0</v>
      </c>
      <c r="H7189" s="21" t="s">
        <v>53</v>
      </c>
      <c r="I7189" s="66">
        <f t="shared" si="4992"/>
        <v>3686385</v>
      </c>
      <c r="J7189" s="66">
        <f t="shared" ref="J7189:P7189" si="5001">SUM(J7190,J7194,J7197,J7201,J7207)</f>
        <v>45485</v>
      </c>
      <c r="K7189" s="66">
        <f t="shared" si="4994"/>
        <v>1706400</v>
      </c>
      <c r="L7189" s="66">
        <f t="shared" si="5001"/>
        <v>0</v>
      </c>
      <c r="M7189" s="66">
        <f t="shared" si="5001"/>
        <v>0</v>
      </c>
      <c r="N7189" s="66">
        <f t="shared" si="5001"/>
        <v>1706400</v>
      </c>
      <c r="O7189" s="66">
        <f t="shared" si="5001"/>
        <v>1734500</v>
      </c>
      <c r="P7189" s="66">
        <f t="shared" si="5001"/>
        <v>200000</v>
      </c>
      <c r="Q7189" s="66">
        <f>SUM(Q7190,Q7194,Q7197,Q7201,Q7207)</f>
        <v>22704424</v>
      </c>
      <c r="R7189" s="66">
        <f>SUM(R7190,R7194,R7197,R7201,R7207)</f>
        <v>185485</v>
      </c>
      <c r="S7189" s="66">
        <f>SUM(S7190,S7194,S7197,S7201,S7207)</f>
        <v>163000</v>
      </c>
      <c r="T7189" s="66">
        <f t="shared" ref="T7189:X7189" si="5002">SUM(T7190,T7194,T7197,T7201,T7207)</f>
        <v>22485</v>
      </c>
      <c r="U7189" s="66">
        <f t="shared" si="5002"/>
        <v>22485</v>
      </c>
      <c r="V7189" s="66">
        <f t="shared" si="5002"/>
        <v>0</v>
      </c>
      <c r="W7189" s="66">
        <f t="shared" si="5002"/>
        <v>0</v>
      </c>
      <c r="X7189" s="66">
        <f t="shared" si="5002"/>
        <v>185485</v>
      </c>
      <c r="Y7189" s="208">
        <f t="shared" si="4972"/>
        <v>100</v>
      </c>
    </row>
    <row r="7190" spans="1:25">
      <c r="A7190" s="20" t="s">
        <v>2336</v>
      </c>
      <c r="B7190" s="20" t="s">
        <v>122</v>
      </c>
      <c r="C7190" s="20" t="s">
        <v>130</v>
      </c>
      <c r="D7190" s="20" t="s">
        <v>2338</v>
      </c>
      <c r="E7190" s="20" t="s">
        <v>483</v>
      </c>
      <c r="F7190" s="23" t="s">
        <v>0</v>
      </c>
      <c r="G7190" s="154" t="s">
        <v>0</v>
      </c>
      <c r="H7190" s="21" t="s">
        <v>54</v>
      </c>
      <c r="I7190" s="66">
        <f t="shared" si="4992"/>
        <v>250200</v>
      </c>
      <c r="J7190" s="66">
        <f t="shared" ref="J7190:P7190" si="5003">SUM(J7191:J7193)</f>
        <v>0</v>
      </c>
      <c r="K7190" s="66">
        <f t="shared" si="4994"/>
        <v>200</v>
      </c>
      <c r="L7190" s="66">
        <f t="shared" si="5003"/>
        <v>0</v>
      </c>
      <c r="M7190" s="66">
        <f t="shared" si="5003"/>
        <v>0</v>
      </c>
      <c r="N7190" s="66">
        <f t="shared" si="5003"/>
        <v>200</v>
      </c>
      <c r="O7190" s="66">
        <f t="shared" si="5003"/>
        <v>150000</v>
      </c>
      <c r="P7190" s="66">
        <f t="shared" si="5003"/>
        <v>100000</v>
      </c>
      <c r="Q7190" s="66">
        <f>SUM(Q7191:Q7193)</f>
        <v>7601013</v>
      </c>
      <c r="R7190" s="66">
        <f>SUM(R7191:R7193)</f>
        <v>0</v>
      </c>
      <c r="S7190" s="66">
        <f>SUM(S7191:S7193)</f>
        <v>0</v>
      </c>
      <c r="T7190" s="66">
        <f t="shared" ref="T7190:X7190" si="5004">SUM(T7191:T7193)</f>
        <v>0</v>
      </c>
      <c r="U7190" s="66">
        <f t="shared" si="5004"/>
        <v>0</v>
      </c>
      <c r="V7190" s="66">
        <f t="shared" si="5004"/>
        <v>0</v>
      </c>
      <c r="W7190" s="66">
        <f t="shared" si="5004"/>
        <v>0</v>
      </c>
      <c r="X7190" s="66">
        <f t="shared" si="5004"/>
        <v>0</v>
      </c>
      <c r="Y7190" s="208">
        <f t="shared" si="4972"/>
        <v>0</v>
      </c>
    </row>
    <row r="7191" spans="1:25" s="171" customFormat="1" ht="20.399999999999999">
      <c r="A7191" s="167" t="s">
        <v>2336</v>
      </c>
      <c r="B7191" s="167" t="s">
        <v>122</v>
      </c>
      <c r="C7191" s="167" t="s">
        <v>130</v>
      </c>
      <c r="D7191" s="167" t="s">
        <v>2338</v>
      </c>
      <c r="E7191" s="168">
        <v>8211</v>
      </c>
      <c r="F7191" s="167" t="s">
        <v>2376</v>
      </c>
      <c r="G7191" s="187" t="s">
        <v>3356</v>
      </c>
      <c r="H7191" s="169" t="s">
        <v>2377</v>
      </c>
      <c r="I7191" s="170">
        <f t="shared" si="4992"/>
        <v>150100</v>
      </c>
      <c r="J7191" s="44">
        <v>0</v>
      </c>
      <c r="K7191" s="44">
        <f t="shared" si="4994"/>
        <v>100</v>
      </c>
      <c r="L7191" s="44">
        <v>0</v>
      </c>
      <c r="M7191" s="44">
        <v>0</v>
      </c>
      <c r="N7191" s="44">
        <v>100</v>
      </c>
      <c r="O7191" s="44">
        <v>50000</v>
      </c>
      <c r="P7191" s="44">
        <v>100000</v>
      </c>
      <c r="Q7191" s="44">
        <v>7000813</v>
      </c>
      <c r="R7191" s="44">
        <v>0</v>
      </c>
      <c r="S7191" s="44">
        <v>0</v>
      </c>
      <c r="T7191" s="44">
        <f t="shared" si="4975"/>
        <v>0</v>
      </c>
      <c r="U7191" s="44"/>
      <c r="V7191" s="44"/>
      <c r="W7191" s="44"/>
      <c r="X7191" s="44">
        <f t="shared" si="4976"/>
        <v>0</v>
      </c>
      <c r="Y7191" s="209">
        <f t="shared" si="4972"/>
        <v>0</v>
      </c>
    </row>
    <row r="7192" spans="1:25">
      <c r="A7192" s="23" t="s">
        <v>2336</v>
      </c>
      <c r="B7192" s="23" t="s">
        <v>122</v>
      </c>
      <c r="C7192" s="23" t="s">
        <v>130</v>
      </c>
      <c r="D7192" s="23" t="s">
        <v>2338</v>
      </c>
      <c r="E7192" s="22">
        <v>8211</v>
      </c>
      <c r="F7192" s="23" t="s">
        <v>2378</v>
      </c>
      <c r="G7192" s="128" t="s">
        <v>3356</v>
      </c>
      <c r="H7192" s="32" t="s">
        <v>2379</v>
      </c>
      <c r="I7192" s="44">
        <f t="shared" si="4992"/>
        <v>100</v>
      </c>
      <c r="J7192" s="44">
        <v>0</v>
      </c>
      <c r="K7192" s="44">
        <f t="shared" si="4994"/>
        <v>100</v>
      </c>
      <c r="L7192" s="44">
        <v>0</v>
      </c>
      <c r="M7192" s="44">
        <v>0</v>
      </c>
      <c r="N7192" s="44">
        <v>100</v>
      </c>
      <c r="O7192" s="44">
        <v>0</v>
      </c>
      <c r="P7192" s="44">
        <v>0</v>
      </c>
      <c r="Q7192" s="44">
        <v>200</v>
      </c>
      <c r="R7192" s="44">
        <v>0</v>
      </c>
      <c r="S7192" s="44">
        <v>0</v>
      </c>
      <c r="T7192" s="44">
        <f t="shared" si="4975"/>
        <v>0</v>
      </c>
      <c r="U7192" s="44"/>
      <c r="V7192" s="44"/>
      <c r="W7192" s="44"/>
      <c r="X7192" s="44">
        <f t="shared" si="4976"/>
        <v>0</v>
      </c>
      <c r="Y7192" s="209">
        <f t="shared" si="4972"/>
        <v>0</v>
      </c>
    </row>
    <row r="7193" spans="1:25" s="171" customFormat="1" ht="30.6">
      <c r="A7193" s="167" t="s">
        <v>2336</v>
      </c>
      <c r="B7193" s="167" t="s">
        <v>122</v>
      </c>
      <c r="C7193" s="167" t="s">
        <v>130</v>
      </c>
      <c r="D7193" s="167" t="s">
        <v>2338</v>
      </c>
      <c r="E7193" s="168">
        <v>8211</v>
      </c>
      <c r="F7193" s="167" t="s">
        <v>2380</v>
      </c>
      <c r="G7193" s="187" t="s">
        <v>3356</v>
      </c>
      <c r="H7193" s="169" t="s">
        <v>2381</v>
      </c>
      <c r="I7193" s="170">
        <f t="shared" si="4992"/>
        <v>100000</v>
      </c>
      <c r="J7193" s="44">
        <v>0</v>
      </c>
      <c r="K7193" s="44">
        <f t="shared" si="4994"/>
        <v>0</v>
      </c>
      <c r="L7193" s="44">
        <v>0</v>
      </c>
      <c r="M7193" s="44">
        <v>0</v>
      </c>
      <c r="N7193" s="44">
        <v>0</v>
      </c>
      <c r="O7193" s="44">
        <v>100000</v>
      </c>
      <c r="P7193" s="44">
        <v>0</v>
      </c>
      <c r="Q7193" s="44">
        <v>600000</v>
      </c>
      <c r="R7193" s="44">
        <v>0</v>
      </c>
      <c r="S7193" s="44">
        <v>0</v>
      </c>
      <c r="T7193" s="44">
        <f t="shared" si="4975"/>
        <v>0</v>
      </c>
      <c r="U7193" s="44"/>
      <c r="V7193" s="44"/>
      <c r="W7193" s="44"/>
      <c r="X7193" s="44">
        <f t="shared" si="4976"/>
        <v>0</v>
      </c>
      <c r="Y7193" s="209">
        <f t="shared" si="4972"/>
        <v>0</v>
      </c>
    </row>
    <row r="7194" spans="1:25">
      <c r="A7194" s="20" t="s">
        <v>2336</v>
      </c>
      <c r="B7194" s="20" t="s">
        <v>122</v>
      </c>
      <c r="C7194" s="20" t="s">
        <v>130</v>
      </c>
      <c r="D7194" s="20" t="s">
        <v>2338</v>
      </c>
      <c r="E7194" s="20" t="s">
        <v>435</v>
      </c>
      <c r="F7194" s="23" t="s">
        <v>0</v>
      </c>
      <c r="G7194" s="154" t="s">
        <v>0</v>
      </c>
      <c r="H7194" s="21" t="s">
        <v>55</v>
      </c>
      <c r="I7194" s="66">
        <f t="shared" si="4992"/>
        <v>200000</v>
      </c>
      <c r="J7194" s="66">
        <f t="shared" ref="J7194:P7194" si="5005">SUM(J7195:J7196)</f>
        <v>0</v>
      </c>
      <c r="K7194" s="66">
        <f t="shared" si="4994"/>
        <v>200000</v>
      </c>
      <c r="L7194" s="66">
        <f t="shared" si="5005"/>
        <v>0</v>
      </c>
      <c r="M7194" s="66">
        <f t="shared" si="5005"/>
        <v>0</v>
      </c>
      <c r="N7194" s="66">
        <f t="shared" si="5005"/>
        <v>200000</v>
      </c>
      <c r="O7194" s="66">
        <f t="shared" si="5005"/>
        <v>0</v>
      </c>
      <c r="P7194" s="66">
        <f t="shared" si="5005"/>
        <v>0</v>
      </c>
      <c r="Q7194" s="66">
        <f>SUM(Q7195:Q7196)</f>
        <v>500000</v>
      </c>
      <c r="R7194" s="66">
        <f>SUM(R7195:R7196)</f>
        <v>0</v>
      </c>
      <c r="S7194" s="66">
        <f>SUM(S7195:S7196)</f>
        <v>0</v>
      </c>
      <c r="T7194" s="66">
        <f t="shared" ref="T7194:X7194" si="5006">SUM(T7195:T7196)</f>
        <v>0</v>
      </c>
      <c r="U7194" s="66">
        <f t="shared" si="5006"/>
        <v>0</v>
      </c>
      <c r="V7194" s="66">
        <f t="shared" si="5006"/>
        <v>0</v>
      </c>
      <c r="W7194" s="66">
        <f t="shared" si="5006"/>
        <v>0</v>
      </c>
      <c r="X7194" s="66">
        <f t="shared" si="5006"/>
        <v>0</v>
      </c>
      <c r="Y7194" s="208">
        <f t="shared" si="4972"/>
        <v>0</v>
      </c>
    </row>
    <row r="7195" spans="1:25" s="171" customFormat="1">
      <c r="A7195" s="167" t="s">
        <v>2336</v>
      </c>
      <c r="B7195" s="167" t="s">
        <v>122</v>
      </c>
      <c r="C7195" s="167" t="s">
        <v>130</v>
      </c>
      <c r="D7195" s="167" t="s">
        <v>2338</v>
      </c>
      <c r="E7195" s="168">
        <v>8212</v>
      </c>
      <c r="F7195" s="167" t="s">
        <v>2382</v>
      </c>
      <c r="G7195" s="187" t="s">
        <v>3356</v>
      </c>
      <c r="H7195" s="169" t="s">
        <v>2383</v>
      </c>
      <c r="I7195" s="170">
        <f t="shared" si="4992"/>
        <v>100000</v>
      </c>
      <c r="J7195" s="170">
        <v>0</v>
      </c>
      <c r="K7195" s="170">
        <f t="shared" si="4994"/>
        <v>100000</v>
      </c>
      <c r="L7195" s="170">
        <v>0</v>
      </c>
      <c r="M7195" s="170">
        <v>0</v>
      </c>
      <c r="N7195" s="170">
        <v>100000</v>
      </c>
      <c r="O7195" s="170">
        <v>0</v>
      </c>
      <c r="P7195" s="170">
        <v>0</v>
      </c>
      <c r="Q7195" s="170">
        <v>300000</v>
      </c>
      <c r="R7195" s="170">
        <v>0</v>
      </c>
      <c r="S7195" s="170">
        <v>0</v>
      </c>
      <c r="T7195" s="170">
        <f t="shared" si="4975"/>
        <v>0</v>
      </c>
      <c r="U7195" s="170"/>
      <c r="V7195" s="170"/>
      <c r="W7195" s="170"/>
      <c r="X7195" s="170">
        <f t="shared" si="4976"/>
        <v>0</v>
      </c>
      <c r="Y7195" s="235">
        <f t="shared" si="4972"/>
        <v>0</v>
      </c>
    </row>
    <row r="7196" spans="1:25">
      <c r="A7196" s="23" t="s">
        <v>2336</v>
      </c>
      <c r="B7196" s="23" t="s">
        <v>122</v>
      </c>
      <c r="C7196" s="23" t="s">
        <v>130</v>
      </c>
      <c r="D7196" s="23" t="s">
        <v>2338</v>
      </c>
      <c r="E7196" s="22">
        <v>8212</v>
      </c>
      <c r="F7196" s="23" t="s">
        <v>2384</v>
      </c>
      <c r="G7196" s="128" t="s">
        <v>3356</v>
      </c>
      <c r="H7196" s="32" t="s">
        <v>2385</v>
      </c>
      <c r="I7196" s="44">
        <f t="shared" si="4992"/>
        <v>100000</v>
      </c>
      <c r="J7196" s="44">
        <v>0</v>
      </c>
      <c r="K7196" s="44">
        <f t="shared" si="4994"/>
        <v>100000</v>
      </c>
      <c r="L7196" s="44">
        <v>0</v>
      </c>
      <c r="M7196" s="44">
        <v>0</v>
      </c>
      <c r="N7196" s="44">
        <v>100000</v>
      </c>
      <c r="O7196" s="44">
        <v>0</v>
      </c>
      <c r="P7196" s="44">
        <v>0</v>
      </c>
      <c r="Q7196" s="44">
        <v>200000</v>
      </c>
      <c r="R7196" s="44">
        <v>0</v>
      </c>
      <c r="S7196" s="44">
        <v>0</v>
      </c>
      <c r="T7196" s="44">
        <f t="shared" si="4975"/>
        <v>0</v>
      </c>
      <c r="U7196" s="44"/>
      <c r="V7196" s="44"/>
      <c r="W7196" s="44"/>
      <c r="X7196" s="44">
        <f t="shared" si="4976"/>
        <v>0</v>
      </c>
      <c r="Y7196" s="209">
        <f t="shared" si="4972"/>
        <v>0</v>
      </c>
    </row>
    <row r="7197" spans="1:25">
      <c r="A7197" s="20" t="s">
        <v>2336</v>
      </c>
      <c r="B7197" s="20" t="s">
        <v>122</v>
      </c>
      <c r="C7197" s="20" t="s">
        <v>130</v>
      </c>
      <c r="D7197" s="20" t="s">
        <v>2338</v>
      </c>
      <c r="E7197" s="20" t="s">
        <v>167</v>
      </c>
      <c r="F7197" s="23" t="s">
        <v>0</v>
      </c>
      <c r="G7197" s="154" t="s">
        <v>0</v>
      </c>
      <c r="H7197" s="21" t="s">
        <v>56</v>
      </c>
      <c r="I7197" s="66">
        <f t="shared" si="4992"/>
        <v>45585</v>
      </c>
      <c r="J7197" s="66">
        <f t="shared" ref="J7197:P7197" si="5007">SUM(J7198:J7200)</f>
        <v>45385</v>
      </c>
      <c r="K7197" s="66">
        <f t="shared" si="4994"/>
        <v>100</v>
      </c>
      <c r="L7197" s="66">
        <f t="shared" si="5007"/>
        <v>0</v>
      </c>
      <c r="M7197" s="66">
        <f t="shared" si="5007"/>
        <v>0</v>
      </c>
      <c r="N7197" s="66">
        <f t="shared" si="5007"/>
        <v>100</v>
      </c>
      <c r="O7197" s="66">
        <f t="shared" si="5007"/>
        <v>100</v>
      </c>
      <c r="P7197" s="66">
        <f t="shared" si="5007"/>
        <v>0</v>
      </c>
      <c r="Q7197" s="66">
        <f>SUM(Q7198:Q7200)</f>
        <v>681543</v>
      </c>
      <c r="R7197" s="66">
        <f>SUM(R7198:R7200)</f>
        <v>170385</v>
      </c>
      <c r="S7197" s="66">
        <f>SUM(S7198:S7200)</f>
        <v>148000</v>
      </c>
      <c r="T7197" s="66">
        <f t="shared" ref="T7197:X7197" si="5008">SUM(T7198:T7200)</f>
        <v>22385</v>
      </c>
      <c r="U7197" s="66">
        <f t="shared" si="5008"/>
        <v>22385</v>
      </c>
      <c r="V7197" s="66">
        <f t="shared" si="5008"/>
        <v>0</v>
      </c>
      <c r="W7197" s="66">
        <f t="shared" si="5008"/>
        <v>0</v>
      </c>
      <c r="X7197" s="66">
        <f t="shared" si="5008"/>
        <v>170385</v>
      </c>
      <c r="Y7197" s="208">
        <f t="shared" si="4972"/>
        <v>100</v>
      </c>
    </row>
    <row r="7198" spans="1:25">
      <c r="A7198" s="23" t="s">
        <v>2336</v>
      </c>
      <c r="B7198" s="23" t="s">
        <v>122</v>
      </c>
      <c r="C7198" s="23" t="s">
        <v>130</v>
      </c>
      <c r="D7198" s="23" t="s">
        <v>2338</v>
      </c>
      <c r="E7198" s="22">
        <v>8213</v>
      </c>
      <c r="F7198" s="23"/>
      <c r="G7198" s="128" t="s">
        <v>3356</v>
      </c>
      <c r="H7198" s="32" t="s">
        <v>56</v>
      </c>
      <c r="I7198" s="44">
        <f t="shared" si="4992"/>
        <v>45385</v>
      </c>
      <c r="J7198" s="44">
        <v>45385</v>
      </c>
      <c r="K7198" s="44">
        <f t="shared" si="4994"/>
        <v>0</v>
      </c>
      <c r="L7198" s="44">
        <v>0</v>
      </c>
      <c r="M7198" s="44">
        <v>0</v>
      </c>
      <c r="N7198" s="44">
        <v>0</v>
      </c>
      <c r="O7198" s="44">
        <v>0</v>
      </c>
      <c r="P7198" s="44">
        <v>0</v>
      </c>
      <c r="Q7198" s="44">
        <v>170385</v>
      </c>
      <c r="R7198" s="44">
        <v>170385</v>
      </c>
      <c r="S7198" s="44">
        <v>148000</v>
      </c>
      <c r="T7198" s="44">
        <f t="shared" si="4975"/>
        <v>22385</v>
      </c>
      <c r="U7198" s="44">
        <v>22385</v>
      </c>
      <c r="V7198" s="44">
        <v>0</v>
      </c>
      <c r="W7198" s="44">
        <v>0</v>
      </c>
      <c r="X7198" s="44">
        <f t="shared" si="4976"/>
        <v>170385</v>
      </c>
      <c r="Y7198" s="209">
        <f t="shared" si="4972"/>
        <v>100</v>
      </c>
    </row>
    <row r="7199" spans="1:25" s="171" customFormat="1">
      <c r="A7199" s="167" t="s">
        <v>2336</v>
      </c>
      <c r="B7199" s="167" t="s">
        <v>122</v>
      </c>
      <c r="C7199" s="167" t="s">
        <v>130</v>
      </c>
      <c r="D7199" s="167" t="s">
        <v>2338</v>
      </c>
      <c r="E7199" s="168">
        <v>8213</v>
      </c>
      <c r="F7199" s="167" t="s">
        <v>2386</v>
      </c>
      <c r="G7199" s="187" t="s">
        <v>3356</v>
      </c>
      <c r="H7199" s="169" t="s">
        <v>2387</v>
      </c>
      <c r="I7199" s="170">
        <f t="shared" si="4992"/>
        <v>200</v>
      </c>
      <c r="J7199" s="44">
        <v>0</v>
      </c>
      <c r="K7199" s="44">
        <f t="shared" si="4994"/>
        <v>100</v>
      </c>
      <c r="L7199" s="44">
        <v>0</v>
      </c>
      <c r="M7199" s="44">
        <v>0</v>
      </c>
      <c r="N7199" s="44">
        <v>100</v>
      </c>
      <c r="O7199" s="44">
        <v>100</v>
      </c>
      <c r="P7199" s="44">
        <v>0</v>
      </c>
      <c r="Q7199" s="44">
        <v>311158</v>
      </c>
      <c r="R7199" s="44">
        <v>0</v>
      </c>
      <c r="S7199" s="44">
        <v>0</v>
      </c>
      <c r="T7199" s="44">
        <f t="shared" si="4975"/>
        <v>0</v>
      </c>
      <c r="U7199" s="44"/>
      <c r="V7199" s="44"/>
      <c r="W7199" s="44"/>
      <c r="X7199" s="44">
        <f t="shared" si="4976"/>
        <v>0</v>
      </c>
      <c r="Y7199" s="209">
        <f t="shared" si="4972"/>
        <v>0</v>
      </c>
    </row>
    <row r="7200" spans="1:25">
      <c r="A7200" s="23" t="s">
        <v>2336</v>
      </c>
      <c r="B7200" s="23" t="s">
        <v>122</v>
      </c>
      <c r="C7200" s="23" t="s">
        <v>130</v>
      </c>
      <c r="D7200" s="23" t="s">
        <v>2338</v>
      </c>
      <c r="E7200" s="22">
        <v>8213</v>
      </c>
      <c r="F7200" s="23" t="s">
        <v>2388</v>
      </c>
      <c r="G7200" s="128" t="s">
        <v>3356</v>
      </c>
      <c r="H7200" s="32" t="s">
        <v>2389</v>
      </c>
      <c r="I7200" s="44">
        <f t="shared" si="4992"/>
        <v>0</v>
      </c>
      <c r="J7200" s="44">
        <v>0</v>
      </c>
      <c r="K7200" s="44">
        <f t="shared" si="4994"/>
        <v>0</v>
      </c>
      <c r="L7200" s="44">
        <v>0</v>
      </c>
      <c r="M7200" s="44">
        <v>0</v>
      </c>
      <c r="N7200" s="44">
        <v>0</v>
      </c>
      <c r="O7200" s="44">
        <v>0</v>
      </c>
      <c r="P7200" s="44">
        <v>0</v>
      </c>
      <c r="Q7200" s="44">
        <v>200000</v>
      </c>
      <c r="R7200" s="44">
        <v>0</v>
      </c>
      <c r="S7200" s="44">
        <v>0</v>
      </c>
      <c r="T7200" s="44">
        <f t="shared" si="4975"/>
        <v>0</v>
      </c>
      <c r="U7200" s="44"/>
      <c r="V7200" s="44"/>
      <c r="W7200" s="44"/>
      <c r="X7200" s="44">
        <f t="shared" si="4976"/>
        <v>0</v>
      </c>
      <c r="Y7200" s="209">
        <f t="shared" si="4972"/>
        <v>0</v>
      </c>
    </row>
    <row r="7201" spans="1:25">
      <c r="A7201" s="20" t="s">
        <v>2336</v>
      </c>
      <c r="B7201" s="20" t="s">
        <v>122</v>
      </c>
      <c r="C7201" s="20" t="s">
        <v>130</v>
      </c>
      <c r="D7201" s="20" t="s">
        <v>2338</v>
      </c>
      <c r="E7201" s="20" t="s">
        <v>254</v>
      </c>
      <c r="F7201" s="23" t="s">
        <v>0</v>
      </c>
      <c r="G7201" s="154" t="s">
        <v>0</v>
      </c>
      <c r="H7201" s="21" t="s">
        <v>58</v>
      </c>
      <c r="I7201" s="66">
        <f t="shared" si="4992"/>
        <v>805800</v>
      </c>
      <c r="J7201" s="66">
        <f t="shared" ref="J7201:P7201" si="5009">SUM(J7202:J7206)</f>
        <v>100</v>
      </c>
      <c r="K7201" s="66">
        <f t="shared" si="4994"/>
        <v>505500</v>
      </c>
      <c r="L7201" s="66">
        <f t="shared" si="5009"/>
        <v>0</v>
      </c>
      <c r="M7201" s="66">
        <f t="shared" si="5009"/>
        <v>0</v>
      </c>
      <c r="N7201" s="66">
        <f t="shared" si="5009"/>
        <v>505500</v>
      </c>
      <c r="O7201" s="66">
        <f t="shared" si="5009"/>
        <v>300200</v>
      </c>
      <c r="P7201" s="66">
        <f t="shared" si="5009"/>
        <v>0</v>
      </c>
      <c r="Q7201" s="66">
        <f>SUM(Q7202:Q7206)</f>
        <v>2678679</v>
      </c>
      <c r="R7201" s="66">
        <f>SUM(R7202:R7206)</f>
        <v>15100</v>
      </c>
      <c r="S7201" s="66">
        <f>SUM(S7202:S7206)</f>
        <v>15000</v>
      </c>
      <c r="T7201" s="66">
        <f t="shared" ref="T7201:X7201" si="5010">SUM(T7202:T7206)</f>
        <v>100</v>
      </c>
      <c r="U7201" s="66">
        <f t="shared" si="5010"/>
        <v>100</v>
      </c>
      <c r="V7201" s="66">
        <f t="shared" si="5010"/>
        <v>0</v>
      </c>
      <c r="W7201" s="66">
        <f t="shared" si="5010"/>
        <v>0</v>
      </c>
      <c r="X7201" s="66">
        <f t="shared" si="5010"/>
        <v>15100</v>
      </c>
      <c r="Y7201" s="208">
        <f t="shared" si="4972"/>
        <v>100</v>
      </c>
    </row>
    <row r="7202" spans="1:25">
      <c r="A7202" s="23" t="s">
        <v>2336</v>
      </c>
      <c r="B7202" s="23" t="s">
        <v>122</v>
      </c>
      <c r="C7202" s="23" t="s">
        <v>130</v>
      </c>
      <c r="D7202" s="23" t="s">
        <v>2338</v>
      </c>
      <c r="E7202" s="22">
        <v>8215</v>
      </c>
      <c r="F7202" s="23"/>
      <c r="G7202" s="128" t="s">
        <v>3356</v>
      </c>
      <c r="H7202" s="32" t="s">
        <v>58</v>
      </c>
      <c r="I7202" s="44">
        <f t="shared" si="4992"/>
        <v>100</v>
      </c>
      <c r="J7202" s="44">
        <v>100</v>
      </c>
      <c r="K7202" s="44">
        <f t="shared" si="4994"/>
        <v>0</v>
      </c>
      <c r="L7202" s="44">
        <v>0</v>
      </c>
      <c r="M7202" s="44">
        <v>0</v>
      </c>
      <c r="N7202" s="44">
        <v>0</v>
      </c>
      <c r="O7202" s="44">
        <v>0</v>
      </c>
      <c r="P7202" s="44">
        <v>0</v>
      </c>
      <c r="Q7202" s="44">
        <v>15100</v>
      </c>
      <c r="R7202" s="44">
        <v>15100</v>
      </c>
      <c r="S7202" s="44">
        <v>15000</v>
      </c>
      <c r="T7202" s="44">
        <f t="shared" ref="T7202:T7210" si="5011">U7202+V7202+W7202</f>
        <v>100</v>
      </c>
      <c r="U7202" s="44">
        <v>100</v>
      </c>
      <c r="V7202" s="44">
        <v>0</v>
      </c>
      <c r="W7202" s="44">
        <v>0</v>
      </c>
      <c r="X7202" s="44">
        <f t="shared" ref="X7202:X7210" si="5012">S7202+T7202</f>
        <v>15100</v>
      </c>
      <c r="Y7202" s="209">
        <f t="shared" ref="Y7202:Y7211" si="5013">IF(R7202=0,0,(X7202/R7202)*100)</f>
        <v>100</v>
      </c>
    </row>
    <row r="7203" spans="1:25" s="171" customFormat="1" ht="20.399999999999999">
      <c r="A7203" s="167" t="s">
        <v>2336</v>
      </c>
      <c r="B7203" s="167" t="s">
        <v>122</v>
      </c>
      <c r="C7203" s="167" t="s">
        <v>130</v>
      </c>
      <c r="D7203" s="167" t="s">
        <v>2338</v>
      </c>
      <c r="E7203" s="168">
        <v>8215</v>
      </c>
      <c r="F7203" s="167" t="s">
        <v>2390</v>
      </c>
      <c r="G7203" s="187" t="s">
        <v>3356</v>
      </c>
      <c r="H7203" s="169" t="s">
        <v>2391</v>
      </c>
      <c r="I7203" s="170">
        <f t="shared" si="4992"/>
        <v>605500</v>
      </c>
      <c r="J7203" s="44">
        <v>0</v>
      </c>
      <c r="K7203" s="44">
        <f t="shared" si="4994"/>
        <v>305500</v>
      </c>
      <c r="L7203" s="44">
        <v>0</v>
      </c>
      <c r="M7203" s="44">
        <v>0</v>
      </c>
      <c r="N7203" s="44">
        <v>305500</v>
      </c>
      <c r="O7203" s="44">
        <v>300000</v>
      </c>
      <c r="P7203" s="44">
        <v>0</v>
      </c>
      <c r="Q7203" s="44">
        <v>1653160</v>
      </c>
      <c r="R7203" s="44">
        <v>0</v>
      </c>
      <c r="S7203" s="44">
        <v>0</v>
      </c>
      <c r="T7203" s="44">
        <f t="shared" si="5011"/>
        <v>0</v>
      </c>
      <c r="U7203" s="44">
        <v>0</v>
      </c>
      <c r="V7203" s="44">
        <v>0</v>
      </c>
      <c r="W7203" s="44">
        <v>0</v>
      </c>
      <c r="X7203" s="44">
        <f t="shared" si="5012"/>
        <v>0</v>
      </c>
      <c r="Y7203" s="209">
        <f t="shared" si="5013"/>
        <v>0</v>
      </c>
    </row>
    <row r="7204" spans="1:25" ht="20.399999999999999">
      <c r="A7204" s="23" t="s">
        <v>2336</v>
      </c>
      <c r="B7204" s="23" t="s">
        <v>122</v>
      </c>
      <c r="C7204" s="23" t="s">
        <v>130</v>
      </c>
      <c r="D7204" s="23" t="s">
        <v>2338</v>
      </c>
      <c r="E7204" s="22">
        <v>8215</v>
      </c>
      <c r="F7204" s="23" t="s">
        <v>2392</v>
      </c>
      <c r="G7204" s="128" t="s">
        <v>3356</v>
      </c>
      <c r="H7204" s="32" t="s">
        <v>2393</v>
      </c>
      <c r="I7204" s="44">
        <f t="shared" si="4992"/>
        <v>200000</v>
      </c>
      <c r="J7204" s="44">
        <v>0</v>
      </c>
      <c r="K7204" s="44">
        <f t="shared" si="4994"/>
        <v>200000</v>
      </c>
      <c r="L7204" s="44">
        <v>0</v>
      </c>
      <c r="M7204" s="44">
        <v>0</v>
      </c>
      <c r="N7204" s="44">
        <v>200000</v>
      </c>
      <c r="O7204" s="44">
        <v>0</v>
      </c>
      <c r="P7204" s="44">
        <v>0</v>
      </c>
      <c r="Q7204" s="44">
        <v>791072</v>
      </c>
      <c r="R7204" s="44">
        <v>0</v>
      </c>
      <c r="S7204" s="44">
        <v>0</v>
      </c>
      <c r="T7204" s="44">
        <f t="shared" si="5011"/>
        <v>0</v>
      </c>
      <c r="U7204" s="44">
        <v>0</v>
      </c>
      <c r="V7204" s="44">
        <v>0</v>
      </c>
      <c r="W7204" s="44">
        <v>0</v>
      </c>
      <c r="X7204" s="44">
        <f t="shared" si="5012"/>
        <v>0</v>
      </c>
      <c r="Y7204" s="209">
        <f t="shared" si="5013"/>
        <v>0</v>
      </c>
    </row>
    <row r="7205" spans="1:25" s="171" customFormat="1" ht="20.399999999999999">
      <c r="A7205" s="167" t="s">
        <v>2336</v>
      </c>
      <c r="B7205" s="167" t="s">
        <v>122</v>
      </c>
      <c r="C7205" s="167" t="s">
        <v>130</v>
      </c>
      <c r="D7205" s="167" t="s">
        <v>2338</v>
      </c>
      <c r="E7205" s="168">
        <v>8215</v>
      </c>
      <c r="F7205" s="167" t="s">
        <v>2394</v>
      </c>
      <c r="G7205" s="187" t="s">
        <v>3356</v>
      </c>
      <c r="H7205" s="169" t="s">
        <v>2395</v>
      </c>
      <c r="I7205" s="170">
        <f t="shared" si="4992"/>
        <v>100</v>
      </c>
      <c r="J7205" s="44">
        <v>0</v>
      </c>
      <c r="K7205" s="44">
        <f t="shared" si="4994"/>
        <v>0</v>
      </c>
      <c r="L7205" s="44">
        <v>0</v>
      </c>
      <c r="M7205" s="44">
        <v>0</v>
      </c>
      <c r="N7205" s="44">
        <v>0</v>
      </c>
      <c r="O7205" s="44">
        <v>100</v>
      </c>
      <c r="P7205" s="44">
        <v>0</v>
      </c>
      <c r="Q7205" s="44">
        <v>200100</v>
      </c>
      <c r="R7205" s="44">
        <v>0</v>
      </c>
      <c r="S7205" s="44">
        <v>0</v>
      </c>
      <c r="T7205" s="44">
        <f t="shared" si="5011"/>
        <v>0</v>
      </c>
      <c r="U7205" s="44">
        <v>0</v>
      </c>
      <c r="V7205" s="44">
        <v>0</v>
      </c>
      <c r="W7205" s="44">
        <v>0</v>
      </c>
      <c r="X7205" s="44">
        <f t="shared" si="5012"/>
        <v>0</v>
      </c>
      <c r="Y7205" s="209">
        <f t="shared" si="5013"/>
        <v>0</v>
      </c>
    </row>
    <row r="7206" spans="1:25" s="171" customFormat="1" ht="20.399999999999999">
      <c r="A7206" s="167" t="s">
        <v>2336</v>
      </c>
      <c r="B7206" s="167" t="s">
        <v>122</v>
      </c>
      <c r="C7206" s="167" t="s">
        <v>130</v>
      </c>
      <c r="D7206" s="167" t="s">
        <v>2338</v>
      </c>
      <c r="E7206" s="168">
        <v>8215</v>
      </c>
      <c r="F7206" s="167" t="s">
        <v>2396</v>
      </c>
      <c r="G7206" s="187" t="s">
        <v>3356</v>
      </c>
      <c r="H7206" s="169" t="s">
        <v>2397</v>
      </c>
      <c r="I7206" s="170">
        <f t="shared" si="4992"/>
        <v>100</v>
      </c>
      <c r="J7206" s="44">
        <v>0</v>
      </c>
      <c r="K7206" s="44">
        <f t="shared" si="4994"/>
        <v>0</v>
      </c>
      <c r="L7206" s="44">
        <v>0</v>
      </c>
      <c r="M7206" s="44">
        <v>0</v>
      </c>
      <c r="N7206" s="44">
        <v>0</v>
      </c>
      <c r="O7206" s="44">
        <v>100</v>
      </c>
      <c r="P7206" s="44">
        <v>0</v>
      </c>
      <c r="Q7206" s="44">
        <v>19247</v>
      </c>
      <c r="R7206" s="44">
        <v>0</v>
      </c>
      <c r="S7206" s="44">
        <v>0</v>
      </c>
      <c r="T7206" s="44">
        <f t="shared" si="5011"/>
        <v>0</v>
      </c>
      <c r="U7206" s="44">
        <v>0</v>
      </c>
      <c r="V7206" s="44">
        <v>0</v>
      </c>
      <c r="W7206" s="44">
        <v>0</v>
      </c>
      <c r="X7206" s="44">
        <f t="shared" si="5012"/>
        <v>0</v>
      </c>
      <c r="Y7206" s="209">
        <f t="shared" si="5013"/>
        <v>0</v>
      </c>
    </row>
    <row r="7207" spans="1:25">
      <c r="A7207" s="20" t="s">
        <v>2336</v>
      </c>
      <c r="B7207" s="20" t="s">
        <v>122</v>
      </c>
      <c r="C7207" s="20" t="s">
        <v>130</v>
      </c>
      <c r="D7207" s="20" t="s">
        <v>2338</v>
      </c>
      <c r="E7207" s="20" t="s">
        <v>351</v>
      </c>
      <c r="F7207" s="23" t="s">
        <v>0</v>
      </c>
      <c r="G7207" s="154" t="s">
        <v>0</v>
      </c>
      <c r="H7207" s="21" t="s">
        <v>59</v>
      </c>
      <c r="I7207" s="66">
        <f t="shared" si="4992"/>
        <v>2384800</v>
      </c>
      <c r="J7207" s="66">
        <f t="shared" ref="J7207:P7207" si="5014">SUM(J7208:J7210)</f>
        <v>0</v>
      </c>
      <c r="K7207" s="66">
        <f t="shared" si="4994"/>
        <v>1000600</v>
      </c>
      <c r="L7207" s="66">
        <f t="shared" si="5014"/>
        <v>0</v>
      </c>
      <c r="M7207" s="66">
        <f t="shared" si="5014"/>
        <v>0</v>
      </c>
      <c r="N7207" s="66">
        <f t="shared" si="5014"/>
        <v>1000600</v>
      </c>
      <c r="O7207" s="66">
        <f t="shared" si="5014"/>
        <v>1284200</v>
      </c>
      <c r="P7207" s="66">
        <f t="shared" si="5014"/>
        <v>100000</v>
      </c>
      <c r="Q7207" s="66">
        <f>SUM(Q7208:Q7210)</f>
        <v>11243189</v>
      </c>
      <c r="R7207" s="66">
        <f>SUM(R7208:R7210)</f>
        <v>0</v>
      </c>
      <c r="S7207" s="66">
        <f>SUM(S7208:S7210)</f>
        <v>0</v>
      </c>
      <c r="T7207" s="66">
        <f t="shared" ref="T7207:X7207" si="5015">SUM(T7208:T7210)</f>
        <v>0</v>
      </c>
      <c r="U7207" s="66">
        <f t="shared" si="5015"/>
        <v>0</v>
      </c>
      <c r="V7207" s="66">
        <f t="shared" si="5015"/>
        <v>0</v>
      </c>
      <c r="W7207" s="66">
        <f t="shared" si="5015"/>
        <v>0</v>
      </c>
      <c r="X7207" s="66">
        <f t="shared" si="5015"/>
        <v>0</v>
      </c>
      <c r="Y7207" s="208">
        <f t="shared" si="5013"/>
        <v>0</v>
      </c>
    </row>
    <row r="7208" spans="1:25" s="171" customFormat="1" ht="20.399999999999999">
      <c r="A7208" s="167" t="s">
        <v>2336</v>
      </c>
      <c r="B7208" s="167" t="s">
        <v>122</v>
      </c>
      <c r="C7208" s="167" t="s">
        <v>130</v>
      </c>
      <c r="D7208" s="167" t="s">
        <v>2338</v>
      </c>
      <c r="E7208" s="168">
        <v>8216</v>
      </c>
      <c r="F7208" s="167" t="s">
        <v>2398</v>
      </c>
      <c r="G7208" s="187" t="s">
        <v>3356</v>
      </c>
      <c r="H7208" s="169" t="s">
        <v>2399</v>
      </c>
      <c r="I7208" s="170">
        <f t="shared" si="4992"/>
        <v>100700</v>
      </c>
      <c r="J7208" s="44">
        <v>0</v>
      </c>
      <c r="K7208" s="44">
        <f t="shared" si="4994"/>
        <v>600</v>
      </c>
      <c r="L7208" s="44">
        <v>0</v>
      </c>
      <c r="M7208" s="44">
        <v>0</v>
      </c>
      <c r="N7208" s="44">
        <v>600</v>
      </c>
      <c r="O7208" s="44">
        <v>100</v>
      </c>
      <c r="P7208" s="44">
        <v>100000</v>
      </c>
      <c r="Q7208" s="44">
        <v>3800578</v>
      </c>
      <c r="R7208" s="44">
        <v>0</v>
      </c>
      <c r="S7208" s="44">
        <v>0</v>
      </c>
      <c r="T7208" s="44">
        <f t="shared" si="5011"/>
        <v>0</v>
      </c>
      <c r="U7208" s="44">
        <v>0</v>
      </c>
      <c r="V7208" s="44">
        <v>0</v>
      </c>
      <c r="W7208" s="44">
        <v>0</v>
      </c>
      <c r="X7208" s="44">
        <f t="shared" si="5012"/>
        <v>0</v>
      </c>
      <c r="Y7208" s="209">
        <f t="shared" si="5013"/>
        <v>0</v>
      </c>
    </row>
    <row r="7209" spans="1:25" s="171" customFormat="1" ht="20.399999999999999">
      <c r="A7209" s="167" t="s">
        <v>2336</v>
      </c>
      <c r="B7209" s="167" t="s">
        <v>122</v>
      </c>
      <c r="C7209" s="167" t="s">
        <v>130</v>
      </c>
      <c r="D7209" s="167" t="s">
        <v>2338</v>
      </c>
      <c r="E7209" s="168">
        <v>8216</v>
      </c>
      <c r="F7209" s="167" t="s">
        <v>2400</v>
      </c>
      <c r="G7209" s="187" t="s">
        <v>3356</v>
      </c>
      <c r="H7209" s="169" t="s">
        <v>2401</v>
      </c>
      <c r="I7209" s="170">
        <f t="shared" si="4992"/>
        <v>1000100</v>
      </c>
      <c r="J7209" s="44">
        <v>0</v>
      </c>
      <c r="K7209" s="44">
        <f t="shared" si="4994"/>
        <v>1000000</v>
      </c>
      <c r="L7209" s="44">
        <v>0</v>
      </c>
      <c r="M7209" s="44">
        <v>0</v>
      </c>
      <c r="N7209" s="44">
        <v>1000000</v>
      </c>
      <c r="O7209" s="44">
        <v>100</v>
      </c>
      <c r="P7209" s="44">
        <v>0</v>
      </c>
      <c r="Q7209" s="44">
        <v>2331627</v>
      </c>
      <c r="R7209" s="44">
        <v>0</v>
      </c>
      <c r="S7209" s="44">
        <v>0</v>
      </c>
      <c r="T7209" s="44">
        <f t="shared" si="5011"/>
        <v>0</v>
      </c>
      <c r="U7209" s="44">
        <v>0</v>
      </c>
      <c r="V7209" s="44">
        <v>0</v>
      </c>
      <c r="W7209" s="44">
        <v>0</v>
      </c>
      <c r="X7209" s="44">
        <f t="shared" si="5012"/>
        <v>0</v>
      </c>
      <c r="Y7209" s="209">
        <f t="shared" si="5013"/>
        <v>0</v>
      </c>
    </row>
    <row r="7210" spans="1:25" s="171" customFormat="1" ht="20.399999999999999">
      <c r="A7210" s="167" t="s">
        <v>2336</v>
      </c>
      <c r="B7210" s="167" t="s">
        <v>122</v>
      </c>
      <c r="C7210" s="167" t="s">
        <v>130</v>
      </c>
      <c r="D7210" s="167" t="s">
        <v>2338</v>
      </c>
      <c r="E7210" s="168">
        <v>8216</v>
      </c>
      <c r="F7210" s="167" t="s">
        <v>2402</v>
      </c>
      <c r="G7210" s="187" t="s">
        <v>3356</v>
      </c>
      <c r="H7210" s="169" t="s">
        <v>2403</v>
      </c>
      <c r="I7210" s="170">
        <f t="shared" si="4992"/>
        <v>1284000</v>
      </c>
      <c r="J7210" s="44">
        <v>0</v>
      </c>
      <c r="K7210" s="44">
        <f t="shared" si="4994"/>
        <v>0</v>
      </c>
      <c r="L7210" s="44">
        <v>0</v>
      </c>
      <c r="M7210" s="44">
        <v>0</v>
      </c>
      <c r="N7210" s="44">
        <v>0</v>
      </c>
      <c r="O7210" s="44">
        <v>1284000</v>
      </c>
      <c r="P7210" s="44">
        <v>0</v>
      </c>
      <c r="Q7210" s="44">
        <v>5110984</v>
      </c>
      <c r="R7210" s="44">
        <v>0</v>
      </c>
      <c r="S7210" s="44">
        <v>0</v>
      </c>
      <c r="T7210" s="44">
        <f t="shared" si="5011"/>
        <v>0</v>
      </c>
      <c r="U7210" s="44">
        <v>0</v>
      </c>
      <c r="V7210" s="44">
        <v>0</v>
      </c>
      <c r="W7210" s="44">
        <v>0</v>
      </c>
      <c r="X7210" s="44">
        <f t="shared" si="5012"/>
        <v>0</v>
      </c>
      <c r="Y7210" s="209">
        <f t="shared" si="5013"/>
        <v>0</v>
      </c>
    </row>
    <row r="7211" spans="1:25">
      <c r="A7211" s="32" t="s">
        <v>0</v>
      </c>
      <c r="B7211" s="32" t="s">
        <v>0</v>
      </c>
      <c r="C7211" s="32" t="s">
        <v>0</v>
      </c>
      <c r="D7211" s="32" t="s">
        <v>0</v>
      </c>
      <c r="E7211" s="32" t="s">
        <v>0</v>
      </c>
      <c r="F7211" s="32" t="s">
        <v>0</v>
      </c>
      <c r="G7211" s="154" t="s">
        <v>0</v>
      </c>
      <c r="H7211" s="30" t="s">
        <v>2404</v>
      </c>
      <c r="I7211" s="31">
        <f t="shared" si="4992"/>
        <v>5904800</v>
      </c>
      <c r="J7211" s="31">
        <f t="shared" ref="J7211:P7211" si="5016">SUM(J7188,J7182,J7175,J7138)</f>
        <v>2162500</v>
      </c>
      <c r="K7211" s="31">
        <f t="shared" si="4994"/>
        <v>1806600</v>
      </c>
      <c r="L7211" s="31">
        <f t="shared" si="5016"/>
        <v>0</v>
      </c>
      <c r="M7211" s="31">
        <f t="shared" si="5016"/>
        <v>0</v>
      </c>
      <c r="N7211" s="31">
        <f t="shared" si="5016"/>
        <v>1806600</v>
      </c>
      <c r="O7211" s="31">
        <f t="shared" si="5016"/>
        <v>1735700</v>
      </c>
      <c r="P7211" s="31">
        <f t="shared" si="5016"/>
        <v>200000</v>
      </c>
      <c r="Q7211" s="31">
        <f>SUM(Q7188,Q7182,Q7175,Q7138)</f>
        <v>33390569</v>
      </c>
      <c r="R7211" s="31">
        <f>SUM(R7188,R7182,R7175,R7138)</f>
        <v>2915154</v>
      </c>
      <c r="S7211" s="31">
        <f>SUM(S7188,S7182,S7175,S7138)</f>
        <v>2150329</v>
      </c>
      <c r="T7211" s="31">
        <f t="shared" ref="T7211:X7211" si="5017">SUM(T7188,T7182,T7175,T7138)</f>
        <v>764825</v>
      </c>
      <c r="U7211" s="31">
        <f t="shared" si="5017"/>
        <v>276337</v>
      </c>
      <c r="V7211" s="31">
        <f t="shared" si="5017"/>
        <v>251457</v>
      </c>
      <c r="W7211" s="31">
        <f t="shared" si="5017"/>
        <v>237031</v>
      </c>
      <c r="X7211" s="31">
        <f t="shared" si="5017"/>
        <v>2915154</v>
      </c>
      <c r="Y7211" s="220">
        <f t="shared" si="5013"/>
        <v>100</v>
      </c>
    </row>
    <row r="7212" spans="1:25" ht="15" thickBot="1">
      <c r="A7212" s="32" t="s">
        <v>0</v>
      </c>
      <c r="B7212" s="32" t="s">
        <v>0</v>
      </c>
      <c r="C7212" s="32" t="s">
        <v>0</v>
      </c>
      <c r="D7212" s="32" t="s">
        <v>0</v>
      </c>
      <c r="E7212" s="32" t="s">
        <v>0</v>
      </c>
      <c r="F7212" s="32" t="s">
        <v>0</v>
      </c>
      <c r="G7212" s="154" t="s">
        <v>0</v>
      </c>
      <c r="H7212" s="21" t="s">
        <v>170</v>
      </c>
      <c r="I7212" s="66">
        <f t="shared" si="4992"/>
        <v>71</v>
      </c>
      <c r="J7212" s="66">
        <v>71</v>
      </c>
      <c r="K7212" s="66">
        <f t="shared" si="4994"/>
        <v>0</v>
      </c>
      <c r="L7212" s="66" t="s">
        <v>0</v>
      </c>
      <c r="M7212" s="66" t="s">
        <v>0</v>
      </c>
      <c r="N7212" s="66" t="s">
        <v>0</v>
      </c>
      <c r="O7212" s="66" t="s">
        <v>0</v>
      </c>
      <c r="P7212" s="66" t="s">
        <v>0</v>
      </c>
      <c r="Q7212" s="66">
        <v>0</v>
      </c>
      <c r="R7212" s="66"/>
      <c r="S7212" s="66"/>
      <c r="T7212" s="66"/>
      <c r="U7212" s="66"/>
      <c r="V7212" s="66"/>
      <c r="W7212" s="66"/>
      <c r="X7212" s="66"/>
      <c r="Y7212" s="208">
        <v>0</v>
      </c>
    </row>
    <row r="7213" spans="1:25" ht="41.4" thickBot="1">
      <c r="A7213" s="252" t="s">
        <v>0</v>
      </c>
      <c r="B7213" s="252" t="s">
        <v>0</v>
      </c>
      <c r="C7213" s="252" t="s">
        <v>0</v>
      </c>
      <c r="D7213" s="252" t="s">
        <v>0</v>
      </c>
      <c r="E7213" s="252" t="s">
        <v>0</v>
      </c>
      <c r="F7213" s="252" t="s">
        <v>0</v>
      </c>
      <c r="G7213" s="258" t="s">
        <v>0</v>
      </c>
      <c r="H7213" s="24" t="s">
        <v>72</v>
      </c>
      <c r="I7213" s="1" t="s">
        <v>3093</v>
      </c>
      <c r="J7213" s="1" t="s">
        <v>3130</v>
      </c>
      <c r="K7213" s="1" t="s">
        <v>3</v>
      </c>
      <c r="L7213" s="1" t="s">
        <v>4</v>
      </c>
      <c r="M7213" s="1" t="s">
        <v>5</v>
      </c>
      <c r="N7213" s="1" t="s">
        <v>6</v>
      </c>
      <c r="O7213" s="1" t="s">
        <v>7</v>
      </c>
      <c r="P7213" s="1" t="s">
        <v>8</v>
      </c>
      <c r="Q7213" s="1" t="s">
        <v>3344</v>
      </c>
      <c r="R7213" s="1" t="s">
        <v>3427</v>
      </c>
      <c r="S7213" s="1" t="s">
        <v>3447</v>
      </c>
      <c r="T7213" s="1" t="s">
        <v>3448</v>
      </c>
      <c r="U7213" s="1" t="s">
        <v>3452</v>
      </c>
      <c r="V7213" s="1" t="s">
        <v>3449</v>
      </c>
      <c r="W7213" s="1" t="s">
        <v>3450</v>
      </c>
      <c r="X7213" s="1" t="s">
        <v>3451</v>
      </c>
      <c r="Y7213" s="216" t="s">
        <v>3385</v>
      </c>
    </row>
    <row r="7214" spans="1:25">
      <c r="A7214" s="253"/>
      <c r="B7214" s="253"/>
      <c r="C7214" s="253"/>
      <c r="D7214" s="253"/>
      <c r="E7214" s="253"/>
      <c r="F7214" s="253"/>
      <c r="G7214" s="259"/>
      <c r="H7214" s="33" t="s">
        <v>0</v>
      </c>
      <c r="I7214" s="45">
        <v>1</v>
      </c>
      <c r="J7214" s="45">
        <v>3</v>
      </c>
      <c r="K7214" s="45" t="s">
        <v>9</v>
      </c>
      <c r="L7214" s="45">
        <v>5</v>
      </c>
      <c r="M7214" s="45">
        <v>6</v>
      </c>
      <c r="N7214" s="45">
        <v>7</v>
      </c>
      <c r="O7214" s="45">
        <v>8</v>
      </c>
      <c r="P7214" s="45">
        <v>9</v>
      </c>
      <c r="Q7214" s="45">
        <v>1</v>
      </c>
      <c r="R7214" s="45">
        <v>2</v>
      </c>
      <c r="S7214" s="45">
        <v>3</v>
      </c>
      <c r="T7214" s="45" t="s">
        <v>3453</v>
      </c>
      <c r="U7214" s="45">
        <v>5</v>
      </c>
      <c r="V7214" s="45">
        <v>6</v>
      </c>
      <c r="W7214" s="45">
        <v>7</v>
      </c>
      <c r="X7214" s="45" t="s">
        <v>3454</v>
      </c>
      <c r="Y7214" s="276">
        <v>9</v>
      </c>
    </row>
    <row r="7215" spans="1:25">
      <c r="A7215" s="253"/>
      <c r="B7215" s="253"/>
      <c r="C7215" s="253"/>
      <c r="D7215" s="253"/>
      <c r="E7215" s="253"/>
      <c r="F7215" s="253"/>
      <c r="G7215" s="259"/>
      <c r="H7215" s="34" t="s">
        <v>84</v>
      </c>
      <c r="I7215" s="35">
        <f t="shared" si="4992"/>
        <v>5904800</v>
      </c>
      <c r="J7215" s="35">
        <f t="shared" ref="J7215:P7215" si="5018">SUM(J7211)</f>
        <v>2162500</v>
      </c>
      <c r="K7215" s="35">
        <f t="shared" si="4994"/>
        <v>1806600</v>
      </c>
      <c r="L7215" s="35">
        <f t="shared" si="5018"/>
        <v>0</v>
      </c>
      <c r="M7215" s="35">
        <f t="shared" si="5018"/>
        <v>0</v>
      </c>
      <c r="N7215" s="35">
        <f t="shared" si="5018"/>
        <v>1806600</v>
      </c>
      <c r="O7215" s="35">
        <f t="shared" si="5018"/>
        <v>1735700</v>
      </c>
      <c r="P7215" s="35">
        <f t="shared" si="5018"/>
        <v>200000</v>
      </c>
      <c r="Q7215" s="35">
        <f>SUM(Q7211)</f>
        <v>33390569</v>
      </c>
      <c r="R7215" s="35">
        <f>SUM(R7211)</f>
        <v>2915154</v>
      </c>
      <c r="S7215" s="35">
        <f>SUM(S7211)</f>
        <v>2150329</v>
      </c>
      <c r="T7215" s="35">
        <f t="shared" ref="T7215:X7215" si="5019">SUM(T7211)</f>
        <v>764825</v>
      </c>
      <c r="U7215" s="35">
        <f t="shared" si="5019"/>
        <v>276337</v>
      </c>
      <c r="V7215" s="35">
        <f t="shared" si="5019"/>
        <v>251457</v>
      </c>
      <c r="W7215" s="35">
        <f t="shared" si="5019"/>
        <v>237031</v>
      </c>
      <c r="X7215" s="35">
        <f t="shared" si="5019"/>
        <v>2915154</v>
      </c>
      <c r="Y7215" s="218">
        <f t="shared" ref="Y7215:Y7216" si="5020">IF(R7215=0,0,(X7215/R7215)*100)</f>
        <v>100</v>
      </c>
    </row>
    <row r="7216" spans="1:25">
      <c r="A7216" s="253"/>
      <c r="B7216" s="253"/>
      <c r="C7216" s="253"/>
      <c r="D7216" s="253"/>
      <c r="E7216" s="253"/>
      <c r="F7216" s="253"/>
      <c r="G7216" s="259"/>
      <c r="H7216" s="36" t="s">
        <v>69</v>
      </c>
      <c r="I7216" s="35">
        <f t="shared" si="4992"/>
        <v>5904800</v>
      </c>
      <c r="J7216" s="35">
        <f t="shared" ref="J7216:P7216" si="5021">SUM(J7215)</f>
        <v>2162500</v>
      </c>
      <c r="K7216" s="35">
        <f t="shared" si="4994"/>
        <v>1806600</v>
      </c>
      <c r="L7216" s="35">
        <f t="shared" si="5021"/>
        <v>0</v>
      </c>
      <c r="M7216" s="35">
        <f t="shared" si="5021"/>
        <v>0</v>
      </c>
      <c r="N7216" s="35">
        <f t="shared" si="5021"/>
        <v>1806600</v>
      </c>
      <c r="O7216" s="35">
        <f t="shared" si="5021"/>
        <v>1735700</v>
      </c>
      <c r="P7216" s="35">
        <f t="shared" si="5021"/>
        <v>200000</v>
      </c>
      <c r="Q7216" s="35">
        <f>SUM(Q7215)</f>
        <v>33390569</v>
      </c>
      <c r="R7216" s="35">
        <f>SUM(R7215)</f>
        <v>2915154</v>
      </c>
      <c r="S7216" s="35">
        <f>SUM(S7215)</f>
        <v>2150329</v>
      </c>
      <c r="T7216" s="35">
        <f t="shared" ref="T7216:X7216" si="5022">SUM(T7215)</f>
        <v>764825</v>
      </c>
      <c r="U7216" s="35">
        <f t="shared" si="5022"/>
        <v>276337</v>
      </c>
      <c r="V7216" s="35">
        <f t="shared" si="5022"/>
        <v>251457</v>
      </c>
      <c r="W7216" s="35">
        <f t="shared" si="5022"/>
        <v>237031</v>
      </c>
      <c r="X7216" s="35">
        <f t="shared" si="5022"/>
        <v>2915154</v>
      </c>
      <c r="Y7216" s="218">
        <f t="shared" si="5020"/>
        <v>100</v>
      </c>
    </row>
    <row r="7217" spans="1:25">
      <c r="A7217" s="254"/>
      <c r="B7217" s="254"/>
      <c r="C7217" s="254"/>
      <c r="D7217" s="254"/>
      <c r="E7217" s="254"/>
      <c r="F7217" s="254"/>
      <c r="G7217" s="260"/>
    </row>
    <row r="7218" spans="1:25">
      <c r="A7218" s="32" t="s">
        <v>0</v>
      </c>
      <c r="B7218" s="32" t="s">
        <v>0</v>
      </c>
      <c r="C7218" s="32" t="s">
        <v>0</v>
      </c>
      <c r="D7218" s="32" t="s">
        <v>0</v>
      </c>
      <c r="E7218" s="32" t="s">
        <v>0</v>
      </c>
      <c r="F7218" s="32" t="s">
        <v>0</v>
      </c>
      <c r="G7218" s="154" t="s">
        <v>0</v>
      </c>
      <c r="H7218" s="37" t="s">
        <v>0</v>
      </c>
      <c r="I7218" s="37"/>
      <c r="J7218" s="37"/>
      <c r="K7218" s="37"/>
      <c r="L7218" s="37" t="s">
        <v>0</v>
      </c>
      <c r="M7218" s="37" t="s">
        <v>0</v>
      </c>
      <c r="N7218" s="37" t="s">
        <v>0</v>
      </c>
      <c r="O7218" s="37" t="s">
        <v>0</v>
      </c>
      <c r="P7218" s="37" t="s">
        <v>0</v>
      </c>
      <c r="Q7218" s="37"/>
      <c r="R7218" s="37"/>
      <c r="S7218" s="37"/>
      <c r="T7218" s="37" t="s">
        <v>0</v>
      </c>
      <c r="U7218" s="37" t="s">
        <v>0</v>
      </c>
      <c r="V7218" s="37" t="s">
        <v>0</v>
      </c>
      <c r="W7218" s="37" t="s">
        <v>0</v>
      </c>
      <c r="X7218" s="37" t="s">
        <v>0</v>
      </c>
      <c r="Y7218" s="219"/>
    </row>
    <row r="7219" spans="1:25">
      <c r="A7219" s="32" t="s">
        <v>0</v>
      </c>
      <c r="B7219" s="32" t="s">
        <v>0</v>
      </c>
      <c r="C7219" s="32" t="s">
        <v>0</v>
      </c>
      <c r="D7219" s="32" t="s">
        <v>0</v>
      </c>
      <c r="E7219" s="32" t="s">
        <v>0</v>
      </c>
      <c r="F7219" s="32" t="s">
        <v>0</v>
      </c>
      <c r="G7219" s="154" t="s">
        <v>0</v>
      </c>
      <c r="H7219" s="30" t="s">
        <v>2405</v>
      </c>
      <c r="I7219" s="31">
        <f t="shared" si="4992"/>
        <v>5904800</v>
      </c>
      <c r="J7219" s="31">
        <f t="shared" ref="J7219:P7219" si="5023">SUM(J7211)</f>
        <v>2162500</v>
      </c>
      <c r="K7219" s="31">
        <f t="shared" si="4994"/>
        <v>1806600</v>
      </c>
      <c r="L7219" s="31">
        <f t="shared" si="5023"/>
        <v>0</v>
      </c>
      <c r="M7219" s="31">
        <f t="shared" si="5023"/>
        <v>0</v>
      </c>
      <c r="N7219" s="31">
        <f t="shared" si="5023"/>
        <v>1806600</v>
      </c>
      <c r="O7219" s="31">
        <f t="shared" si="5023"/>
        <v>1735700</v>
      </c>
      <c r="P7219" s="31">
        <f t="shared" si="5023"/>
        <v>200000</v>
      </c>
      <c r="Q7219" s="31">
        <f>SUM(Q7211)</f>
        <v>33390569</v>
      </c>
      <c r="R7219" s="31">
        <f>SUM(R7211)</f>
        <v>2915154</v>
      </c>
      <c r="S7219" s="31">
        <f>SUM(S7211)</f>
        <v>2150329</v>
      </c>
      <c r="T7219" s="31">
        <f t="shared" ref="T7219:X7219" si="5024">SUM(T7211)</f>
        <v>764825</v>
      </c>
      <c r="U7219" s="31">
        <f t="shared" si="5024"/>
        <v>276337</v>
      </c>
      <c r="V7219" s="31">
        <f t="shared" si="5024"/>
        <v>251457</v>
      </c>
      <c r="W7219" s="31">
        <f t="shared" si="5024"/>
        <v>237031</v>
      </c>
      <c r="X7219" s="31">
        <f t="shared" si="5024"/>
        <v>2915154</v>
      </c>
      <c r="Y7219" s="220">
        <f>IF(R7219=0,0,(X7219/R7219)*100)</f>
        <v>100</v>
      </c>
    </row>
    <row r="7220" spans="1:25">
      <c r="A7220" s="32" t="s">
        <v>0</v>
      </c>
      <c r="B7220" s="32" t="s">
        <v>0</v>
      </c>
      <c r="C7220" s="32" t="s">
        <v>0</v>
      </c>
      <c r="D7220" s="32" t="s">
        <v>0</v>
      </c>
      <c r="E7220" s="32" t="s">
        <v>0</v>
      </c>
      <c r="F7220" s="32" t="s">
        <v>0</v>
      </c>
      <c r="G7220" s="154" t="s">
        <v>0</v>
      </c>
      <c r="H7220" s="21" t="s">
        <v>170</v>
      </c>
      <c r="I7220" s="66">
        <f t="shared" si="4992"/>
        <v>71</v>
      </c>
      <c r="J7220" s="66">
        <f t="shared" ref="J7220:P7220" si="5025">J7212</f>
        <v>71</v>
      </c>
      <c r="K7220" s="66">
        <f t="shared" si="4994"/>
        <v>0</v>
      </c>
      <c r="L7220" s="66" t="str">
        <f t="shared" si="5025"/>
        <v/>
      </c>
      <c r="M7220" s="66" t="str">
        <f t="shared" si="5025"/>
        <v/>
      </c>
      <c r="N7220" s="66" t="str">
        <f t="shared" si="5025"/>
        <v/>
      </c>
      <c r="O7220" s="66" t="str">
        <f t="shared" si="5025"/>
        <v/>
      </c>
      <c r="P7220" s="66" t="str">
        <f t="shared" si="5025"/>
        <v/>
      </c>
      <c r="Q7220" s="66">
        <f>Q7212</f>
        <v>0</v>
      </c>
      <c r="R7220" s="66">
        <f>R7212</f>
        <v>0</v>
      </c>
      <c r="S7220" s="66">
        <f>S7212</f>
        <v>0</v>
      </c>
      <c r="T7220" s="66">
        <f t="shared" ref="T7220:X7220" si="5026">T7212</f>
        <v>0</v>
      </c>
      <c r="U7220" s="66">
        <f t="shared" si="5026"/>
        <v>0</v>
      </c>
      <c r="V7220" s="66">
        <f t="shared" si="5026"/>
        <v>0</v>
      </c>
      <c r="W7220" s="66">
        <f t="shared" si="5026"/>
        <v>0</v>
      </c>
      <c r="X7220" s="66">
        <f t="shared" si="5026"/>
        <v>0</v>
      </c>
      <c r="Y7220" s="208">
        <v>0</v>
      </c>
    </row>
    <row r="7221" spans="1:25">
      <c r="A7221" s="32" t="s">
        <v>0</v>
      </c>
      <c r="B7221" s="32" t="s">
        <v>0</v>
      </c>
      <c r="C7221" s="32" t="s">
        <v>0</v>
      </c>
      <c r="D7221" s="32" t="s">
        <v>0</v>
      </c>
      <c r="E7221" s="32" t="s">
        <v>0</v>
      </c>
      <c r="F7221" s="32" t="s">
        <v>0</v>
      </c>
      <c r="G7221" s="154" t="s">
        <v>0</v>
      </c>
      <c r="H7221" s="38" t="s">
        <v>0</v>
      </c>
      <c r="I7221" s="39"/>
      <c r="J7221" s="39"/>
      <c r="K7221" s="39"/>
      <c r="L7221" s="39" t="s">
        <v>0</v>
      </c>
      <c r="M7221" s="39" t="s">
        <v>0</v>
      </c>
      <c r="N7221" s="39" t="s">
        <v>0</v>
      </c>
      <c r="O7221" s="39" t="s">
        <v>0</v>
      </c>
      <c r="P7221" s="39" t="s">
        <v>0</v>
      </c>
      <c r="Q7221" s="39"/>
      <c r="R7221" s="39"/>
      <c r="S7221" s="39"/>
      <c r="T7221" s="39" t="s">
        <v>0</v>
      </c>
      <c r="U7221" s="39" t="s">
        <v>0</v>
      </c>
      <c r="V7221" s="39" t="s">
        <v>0</v>
      </c>
      <c r="W7221" s="39" t="s">
        <v>0</v>
      </c>
      <c r="X7221" s="39" t="s">
        <v>0</v>
      </c>
      <c r="Y7221" s="221"/>
    </row>
    <row r="7222" spans="1:25">
      <c r="A7222" s="32" t="s">
        <v>0</v>
      </c>
      <c r="B7222" s="32" t="s">
        <v>0</v>
      </c>
      <c r="C7222" s="32" t="s">
        <v>0</v>
      </c>
      <c r="D7222" s="32" t="s">
        <v>0</v>
      </c>
      <c r="E7222" s="32" t="s">
        <v>0</v>
      </c>
      <c r="F7222" s="32" t="s">
        <v>0</v>
      </c>
      <c r="G7222" s="154" t="s">
        <v>0</v>
      </c>
      <c r="H7222" s="30" t="s">
        <v>2406</v>
      </c>
      <c r="I7222" s="40">
        <f t="shared" si="4992"/>
        <v>5904800</v>
      </c>
      <c r="J7222" s="40">
        <f t="shared" ref="J7222:P7222" si="5027">SUM(J7219)</f>
        <v>2162500</v>
      </c>
      <c r="K7222" s="40">
        <f t="shared" si="4994"/>
        <v>1806600</v>
      </c>
      <c r="L7222" s="40">
        <f t="shared" si="5027"/>
        <v>0</v>
      </c>
      <c r="M7222" s="40">
        <f t="shared" si="5027"/>
        <v>0</v>
      </c>
      <c r="N7222" s="40">
        <f t="shared" si="5027"/>
        <v>1806600</v>
      </c>
      <c r="O7222" s="40">
        <f t="shared" si="5027"/>
        <v>1735700</v>
      </c>
      <c r="P7222" s="40">
        <f t="shared" si="5027"/>
        <v>200000</v>
      </c>
      <c r="Q7222" s="40">
        <f>SUM(Q7219)</f>
        <v>33390569</v>
      </c>
      <c r="R7222" s="40">
        <f>SUM(R7219)</f>
        <v>2915154</v>
      </c>
      <c r="S7222" s="40">
        <f>SUM(S7219)</f>
        <v>2150329</v>
      </c>
      <c r="T7222" s="40">
        <f t="shared" ref="T7222:X7222" si="5028">SUM(T7219)</f>
        <v>764825</v>
      </c>
      <c r="U7222" s="40">
        <f t="shared" si="5028"/>
        <v>276337</v>
      </c>
      <c r="V7222" s="40">
        <f t="shared" si="5028"/>
        <v>251457</v>
      </c>
      <c r="W7222" s="40">
        <f t="shared" si="5028"/>
        <v>237031</v>
      </c>
      <c r="X7222" s="40">
        <f t="shared" si="5028"/>
        <v>2915154</v>
      </c>
      <c r="Y7222" s="207">
        <f>IF(R7222=0,0,(X7222/R7222)*100)</f>
        <v>100</v>
      </c>
    </row>
    <row r="7223" spans="1:25">
      <c r="A7223" s="32" t="s">
        <v>0</v>
      </c>
      <c r="B7223" s="32" t="s">
        <v>0</v>
      </c>
      <c r="C7223" s="32" t="s">
        <v>0</v>
      </c>
      <c r="D7223" s="32" t="s">
        <v>0</v>
      </c>
      <c r="E7223" s="32" t="s">
        <v>0</v>
      </c>
      <c r="F7223" s="32" t="s">
        <v>0</v>
      </c>
      <c r="G7223" s="154" t="s">
        <v>0</v>
      </c>
      <c r="H7223" s="21" t="s">
        <v>197</v>
      </c>
      <c r="I7223" s="66">
        <f t="shared" si="4992"/>
        <v>71</v>
      </c>
      <c r="J7223" s="66">
        <f t="shared" ref="J7223:P7223" si="5029">J7220</f>
        <v>71</v>
      </c>
      <c r="K7223" s="66">
        <f t="shared" si="4994"/>
        <v>0</v>
      </c>
      <c r="L7223" s="66" t="str">
        <f t="shared" si="5029"/>
        <v/>
      </c>
      <c r="M7223" s="66" t="str">
        <f t="shared" si="5029"/>
        <v/>
      </c>
      <c r="N7223" s="66" t="str">
        <f t="shared" si="5029"/>
        <v/>
      </c>
      <c r="O7223" s="66" t="str">
        <f t="shared" si="5029"/>
        <v/>
      </c>
      <c r="P7223" s="66" t="str">
        <f t="shared" si="5029"/>
        <v/>
      </c>
      <c r="Q7223" s="66">
        <f>Q7220</f>
        <v>0</v>
      </c>
      <c r="R7223" s="66">
        <f>R7220</f>
        <v>0</v>
      </c>
      <c r="S7223" s="66">
        <f>S7220</f>
        <v>0</v>
      </c>
      <c r="T7223" s="66">
        <f t="shared" ref="T7223:X7223" si="5030">T7220</f>
        <v>0</v>
      </c>
      <c r="U7223" s="66">
        <f t="shared" si="5030"/>
        <v>0</v>
      </c>
      <c r="V7223" s="66">
        <f t="shared" si="5030"/>
        <v>0</v>
      </c>
      <c r="W7223" s="66">
        <f t="shared" si="5030"/>
        <v>0</v>
      </c>
      <c r="X7223" s="66">
        <f t="shared" si="5030"/>
        <v>0</v>
      </c>
      <c r="Y7223" s="208">
        <v>0</v>
      </c>
    </row>
    <row r="7224" spans="1:25">
      <c r="A7224" s="20" t="s">
        <v>2407</v>
      </c>
      <c r="B7224" s="21" t="s">
        <v>0</v>
      </c>
      <c r="C7224" s="21" t="s">
        <v>0</v>
      </c>
      <c r="D7224" s="21" t="s">
        <v>0</v>
      </c>
      <c r="E7224" s="21" t="s">
        <v>0</v>
      </c>
      <c r="F7224" s="21" t="s">
        <v>0</v>
      </c>
      <c r="G7224" s="150" t="s">
        <v>0</v>
      </c>
      <c r="H7224" s="21" t="s">
        <v>2408</v>
      </c>
      <c r="I7224" s="22"/>
      <c r="J7224" s="22"/>
      <c r="K7224" s="22"/>
      <c r="L7224" s="22" t="s">
        <v>0</v>
      </c>
      <c r="M7224" s="22" t="s">
        <v>0</v>
      </c>
      <c r="N7224" s="22" t="s">
        <v>0</v>
      </c>
      <c r="O7224" s="22" t="s">
        <v>0</v>
      </c>
      <c r="P7224" s="22" t="s">
        <v>0</v>
      </c>
      <c r="Q7224" s="22"/>
      <c r="R7224" s="22"/>
      <c r="S7224" s="22"/>
      <c r="T7224" s="22" t="s">
        <v>0</v>
      </c>
      <c r="U7224" s="22" t="s">
        <v>0</v>
      </c>
      <c r="V7224" s="22" t="s">
        <v>0</v>
      </c>
      <c r="W7224" s="22" t="s">
        <v>0</v>
      </c>
      <c r="X7224" s="22" t="s">
        <v>0</v>
      </c>
      <c r="Y7224" s="209"/>
    </row>
    <row r="7225" spans="1:25" ht="15" thickBot="1">
      <c r="A7225" s="20" t="s">
        <v>2407</v>
      </c>
      <c r="B7225" s="20" t="s">
        <v>122</v>
      </c>
      <c r="C7225" s="23" t="s">
        <v>0</v>
      </c>
      <c r="D7225" s="23" t="s">
        <v>0</v>
      </c>
      <c r="E7225" s="21" t="s">
        <v>0</v>
      </c>
      <c r="F7225" s="21" t="s">
        <v>0</v>
      </c>
      <c r="G7225" s="150" t="s">
        <v>0</v>
      </c>
      <c r="H7225" s="21" t="s">
        <v>0</v>
      </c>
      <c r="I7225" s="22"/>
      <c r="J7225" s="22"/>
      <c r="K7225" s="22"/>
      <c r="L7225" s="22" t="s">
        <v>0</v>
      </c>
      <c r="M7225" s="22" t="s">
        <v>0</v>
      </c>
      <c r="N7225" s="22" t="s">
        <v>0</v>
      </c>
      <c r="O7225" s="22" t="s">
        <v>0</v>
      </c>
      <c r="P7225" s="22" t="s">
        <v>0</v>
      </c>
      <c r="Q7225" s="22"/>
      <c r="R7225" s="22"/>
      <c r="S7225" s="22"/>
      <c r="T7225" s="22" t="s">
        <v>0</v>
      </c>
      <c r="U7225" s="22" t="s">
        <v>0</v>
      </c>
      <c r="V7225" s="22" t="s">
        <v>0</v>
      </c>
      <c r="W7225" s="22" t="s">
        <v>0</v>
      </c>
      <c r="X7225" s="22" t="s">
        <v>0</v>
      </c>
      <c r="Y7225" s="209"/>
    </row>
    <row r="7226" spans="1:25" ht="41.4" thickBot="1">
      <c r="A7226" s="24" t="s">
        <v>123</v>
      </c>
      <c r="B7226" s="24" t="s">
        <v>124</v>
      </c>
      <c r="C7226" s="24" t="s">
        <v>125</v>
      </c>
      <c r="D7226" s="25" t="s">
        <v>0</v>
      </c>
      <c r="E7226" s="24" t="s">
        <v>126</v>
      </c>
      <c r="F7226" s="24" t="s">
        <v>127</v>
      </c>
      <c r="G7226" s="151" t="s">
        <v>128</v>
      </c>
      <c r="H7226" s="24" t="s">
        <v>1</v>
      </c>
      <c r="I7226" s="1" t="s">
        <v>3093</v>
      </c>
      <c r="J7226" s="1" t="s">
        <v>3130</v>
      </c>
      <c r="K7226" s="1" t="s">
        <v>3</v>
      </c>
      <c r="L7226" s="1" t="s">
        <v>4</v>
      </c>
      <c r="M7226" s="1" t="s">
        <v>5</v>
      </c>
      <c r="N7226" s="1" t="s">
        <v>6</v>
      </c>
      <c r="O7226" s="1" t="s">
        <v>7</v>
      </c>
      <c r="P7226" s="1" t="s">
        <v>8</v>
      </c>
      <c r="Q7226" s="1" t="s">
        <v>3344</v>
      </c>
      <c r="R7226" s="1" t="s">
        <v>3427</v>
      </c>
      <c r="S7226" s="1" t="s">
        <v>3447</v>
      </c>
      <c r="T7226" s="1" t="s">
        <v>3448</v>
      </c>
      <c r="U7226" s="1" t="s">
        <v>3452</v>
      </c>
      <c r="V7226" s="1" t="s">
        <v>3449</v>
      </c>
      <c r="W7226" s="1" t="s">
        <v>3450</v>
      </c>
      <c r="X7226" s="1" t="s">
        <v>3451</v>
      </c>
      <c r="Y7226" s="216" t="s">
        <v>3385</v>
      </c>
    </row>
    <row r="7227" spans="1:25">
      <c r="A7227" s="26" t="s">
        <v>0</v>
      </c>
      <c r="B7227" s="26" t="s">
        <v>0</v>
      </c>
      <c r="C7227" s="26" t="s">
        <v>0</v>
      </c>
      <c r="D7227" s="27" t="s">
        <v>0</v>
      </c>
      <c r="E7227" s="27" t="s">
        <v>0</v>
      </c>
      <c r="F7227" s="28" t="s">
        <v>0</v>
      </c>
      <c r="G7227" s="152" t="s">
        <v>0</v>
      </c>
      <c r="H7227" s="29" t="s">
        <v>0</v>
      </c>
      <c r="I7227" s="45">
        <v>1</v>
      </c>
      <c r="J7227" s="45">
        <v>3</v>
      </c>
      <c r="K7227" s="45" t="s">
        <v>9</v>
      </c>
      <c r="L7227" s="45">
        <v>5</v>
      </c>
      <c r="M7227" s="45">
        <v>6</v>
      </c>
      <c r="N7227" s="45">
        <v>7</v>
      </c>
      <c r="O7227" s="45">
        <v>8</v>
      </c>
      <c r="P7227" s="45">
        <v>9</v>
      </c>
      <c r="Q7227" s="45">
        <v>1</v>
      </c>
      <c r="R7227" s="45">
        <v>2</v>
      </c>
      <c r="S7227" s="45">
        <v>3</v>
      </c>
      <c r="T7227" s="45" t="s">
        <v>3453</v>
      </c>
      <c r="U7227" s="45">
        <v>5</v>
      </c>
      <c r="V7227" s="45">
        <v>6</v>
      </c>
      <c r="W7227" s="45">
        <v>7</v>
      </c>
      <c r="X7227" s="45" t="s">
        <v>3454</v>
      </c>
      <c r="Y7227" s="276">
        <v>9</v>
      </c>
    </row>
    <row r="7228" spans="1:25" s="113" customFormat="1">
      <c r="A7228" s="133" t="s">
        <v>2407</v>
      </c>
      <c r="B7228" s="133" t="s">
        <v>122</v>
      </c>
      <c r="C7228" s="109" t="s">
        <v>130</v>
      </c>
      <c r="D7228" s="109" t="s">
        <v>2409</v>
      </c>
      <c r="E7228" s="98" t="s">
        <v>0</v>
      </c>
      <c r="F7228" s="98" t="s">
        <v>0</v>
      </c>
      <c r="G7228" s="153" t="s">
        <v>0</v>
      </c>
      <c r="H7228" s="98" t="s">
        <v>2408</v>
      </c>
      <c r="I7228" s="110"/>
      <c r="J7228" s="110"/>
      <c r="K7228" s="110"/>
      <c r="L7228" s="110" t="s">
        <v>0</v>
      </c>
      <c r="M7228" s="110" t="s">
        <v>0</v>
      </c>
      <c r="N7228" s="110" t="s">
        <v>0</v>
      </c>
      <c r="O7228" s="110" t="s">
        <v>0</v>
      </c>
      <c r="P7228" s="110" t="s">
        <v>0</v>
      </c>
      <c r="Q7228" s="110"/>
      <c r="R7228" s="110"/>
      <c r="S7228" s="110"/>
      <c r="T7228" s="110" t="s">
        <v>0</v>
      </c>
      <c r="U7228" s="110" t="s">
        <v>0</v>
      </c>
      <c r="V7228" s="110" t="s">
        <v>0</v>
      </c>
      <c r="W7228" s="110" t="s">
        <v>0</v>
      </c>
      <c r="X7228" s="110" t="s">
        <v>0</v>
      </c>
      <c r="Y7228" s="217"/>
    </row>
    <row r="7229" spans="1:25" ht="20.399999999999999">
      <c r="A7229" s="20" t="s">
        <v>0</v>
      </c>
      <c r="B7229" s="20" t="s">
        <v>0</v>
      </c>
      <c r="C7229" s="20" t="s">
        <v>0</v>
      </c>
      <c r="D7229" s="21" t="s">
        <v>0</v>
      </c>
      <c r="E7229" s="21" t="s">
        <v>0</v>
      </c>
      <c r="F7229" s="21" t="s">
        <v>0</v>
      </c>
      <c r="G7229" s="150" t="s">
        <v>0</v>
      </c>
      <c r="H7229" s="30" t="s">
        <v>33</v>
      </c>
      <c r="I7229" s="31">
        <f t="shared" si="4992"/>
        <v>3284541</v>
      </c>
      <c r="J7229" s="31">
        <f t="shared" ref="J7229:P7229" si="5031">SUM(J7230,J7238,J7240)</f>
        <v>2768541</v>
      </c>
      <c r="K7229" s="31">
        <f t="shared" si="4994"/>
        <v>516000</v>
      </c>
      <c r="L7229" s="31">
        <f t="shared" si="5031"/>
        <v>0</v>
      </c>
      <c r="M7229" s="31">
        <f t="shared" si="5031"/>
        <v>0</v>
      </c>
      <c r="N7229" s="31">
        <f t="shared" si="5031"/>
        <v>516000</v>
      </c>
      <c r="O7229" s="31">
        <f t="shared" si="5031"/>
        <v>0</v>
      </c>
      <c r="P7229" s="31">
        <f t="shared" si="5031"/>
        <v>0</v>
      </c>
      <c r="Q7229" s="31">
        <f>SUM(Q7230,Q7238,Q7240)</f>
        <v>3944157</v>
      </c>
      <c r="R7229" s="31">
        <f>SUM(R7230,R7238,R7240)</f>
        <v>3298157</v>
      </c>
      <c r="S7229" s="31">
        <f>SUM(S7230,S7238,S7240)</f>
        <v>2264882</v>
      </c>
      <c r="T7229" s="31">
        <f t="shared" ref="T7229:X7229" si="5032">SUM(T7230,T7238,T7240)</f>
        <v>1033170</v>
      </c>
      <c r="U7229" s="31">
        <f t="shared" si="5032"/>
        <v>370547</v>
      </c>
      <c r="V7229" s="31">
        <f t="shared" si="5032"/>
        <v>343538</v>
      </c>
      <c r="W7229" s="31">
        <f t="shared" si="5032"/>
        <v>319085</v>
      </c>
      <c r="X7229" s="31">
        <f t="shared" si="5032"/>
        <v>3298052</v>
      </c>
      <c r="Y7229" s="220">
        <f t="shared" ref="Y7229:Y7284" si="5033">IF(R7229=0,0,(X7229/R7229)*100)</f>
        <v>99.996816403827964</v>
      </c>
    </row>
    <row r="7230" spans="1:25">
      <c r="A7230" s="23" t="s">
        <v>2407</v>
      </c>
      <c r="B7230" s="23" t="s">
        <v>122</v>
      </c>
      <c r="C7230" s="23" t="s">
        <v>130</v>
      </c>
      <c r="D7230" s="23" t="s">
        <v>2409</v>
      </c>
      <c r="E7230" s="21" t="s">
        <v>132</v>
      </c>
      <c r="F7230" s="21" t="s">
        <v>0</v>
      </c>
      <c r="G7230" s="150" t="s">
        <v>0</v>
      </c>
      <c r="H7230" s="21" t="s">
        <v>11</v>
      </c>
      <c r="I7230" s="66">
        <f t="shared" si="4992"/>
        <v>2175500</v>
      </c>
      <c r="J7230" s="66">
        <f t="shared" ref="J7230:P7230" si="5034">SUM(J7231,J7232)</f>
        <v>2160500</v>
      </c>
      <c r="K7230" s="66">
        <f t="shared" si="4994"/>
        <v>15000</v>
      </c>
      <c r="L7230" s="66">
        <f t="shared" si="5034"/>
        <v>0</v>
      </c>
      <c r="M7230" s="66">
        <f t="shared" si="5034"/>
        <v>0</v>
      </c>
      <c r="N7230" s="66">
        <f t="shared" si="5034"/>
        <v>15000</v>
      </c>
      <c r="O7230" s="66">
        <f t="shared" si="5034"/>
        <v>0</v>
      </c>
      <c r="P7230" s="66">
        <f t="shared" si="5034"/>
        <v>0</v>
      </c>
      <c r="Q7230" s="66">
        <f>SUM(Q7231,Q7232)</f>
        <v>2559722</v>
      </c>
      <c r="R7230" s="66">
        <f>SUM(R7231,R7232)</f>
        <v>2544722</v>
      </c>
      <c r="S7230" s="66">
        <f>SUM(S7231,S7232)</f>
        <v>1650500</v>
      </c>
      <c r="T7230" s="66">
        <f t="shared" ref="T7230:X7230" si="5035">SUM(T7231,T7232)</f>
        <v>894220</v>
      </c>
      <c r="U7230" s="66">
        <f t="shared" si="5035"/>
        <v>313891</v>
      </c>
      <c r="V7230" s="66">
        <f t="shared" si="5035"/>
        <v>297391</v>
      </c>
      <c r="W7230" s="66">
        <f t="shared" si="5035"/>
        <v>282938</v>
      </c>
      <c r="X7230" s="66">
        <f t="shared" si="5035"/>
        <v>2544720</v>
      </c>
      <c r="Y7230" s="208">
        <f t="shared" si="5033"/>
        <v>99.999921405953188</v>
      </c>
    </row>
    <row r="7231" spans="1:25">
      <c r="A7231" s="23" t="s">
        <v>2407</v>
      </c>
      <c r="B7231" s="23" t="s">
        <v>122</v>
      </c>
      <c r="C7231" s="23" t="s">
        <v>130</v>
      </c>
      <c r="D7231" s="23" t="s">
        <v>2409</v>
      </c>
      <c r="E7231" s="22">
        <v>6111</v>
      </c>
      <c r="F7231" s="23"/>
      <c r="G7231" s="128" t="s">
        <v>3347</v>
      </c>
      <c r="H7231" s="32" t="s">
        <v>12</v>
      </c>
      <c r="I7231" s="44">
        <f t="shared" si="4992"/>
        <v>1870000</v>
      </c>
      <c r="J7231" s="44">
        <v>1870000</v>
      </c>
      <c r="K7231" s="44">
        <f t="shared" si="4994"/>
        <v>0</v>
      </c>
      <c r="L7231" s="44">
        <v>0</v>
      </c>
      <c r="M7231" s="44">
        <v>0</v>
      </c>
      <c r="N7231" s="44">
        <v>0</v>
      </c>
      <c r="O7231" s="44">
        <v>0</v>
      </c>
      <c r="P7231" s="44">
        <v>0</v>
      </c>
      <c r="Q7231" s="44">
        <v>2252622</v>
      </c>
      <c r="R7231" s="44">
        <v>2252622</v>
      </c>
      <c r="S7231" s="44">
        <v>1430075</v>
      </c>
      <c r="T7231" s="44">
        <f t="shared" ref="T7231:T7283" si="5036">U7231+V7231+W7231</f>
        <v>822547</v>
      </c>
      <c r="U7231" s="44">
        <v>279000</v>
      </c>
      <c r="V7231" s="44">
        <v>279000</v>
      </c>
      <c r="W7231" s="44">
        <v>264547</v>
      </c>
      <c r="X7231" s="44">
        <f t="shared" ref="X7231:X7283" si="5037">S7231+T7231</f>
        <v>2252622</v>
      </c>
      <c r="Y7231" s="209">
        <f t="shared" si="5033"/>
        <v>100</v>
      </c>
    </row>
    <row r="7232" spans="1:25">
      <c r="A7232" s="20" t="s">
        <v>2407</v>
      </c>
      <c r="B7232" s="20" t="s">
        <v>122</v>
      </c>
      <c r="C7232" s="20" t="s">
        <v>130</v>
      </c>
      <c r="D7232" s="20" t="s">
        <v>2409</v>
      </c>
      <c r="E7232" s="20" t="s">
        <v>134</v>
      </c>
      <c r="F7232" s="23" t="s">
        <v>0</v>
      </c>
      <c r="G7232" s="154" t="s">
        <v>0</v>
      </c>
      <c r="H7232" s="21" t="s">
        <v>13</v>
      </c>
      <c r="I7232" s="66">
        <f t="shared" si="4992"/>
        <v>305500</v>
      </c>
      <c r="J7232" s="66">
        <f t="shared" ref="J7232:P7232" si="5038">SUM(J7233:J7237)</f>
        <v>290500</v>
      </c>
      <c r="K7232" s="66">
        <f t="shared" si="4994"/>
        <v>15000</v>
      </c>
      <c r="L7232" s="66">
        <f t="shared" si="5038"/>
        <v>0</v>
      </c>
      <c r="M7232" s="66">
        <f t="shared" si="5038"/>
        <v>0</v>
      </c>
      <c r="N7232" s="66">
        <f t="shared" si="5038"/>
        <v>15000</v>
      </c>
      <c r="O7232" s="66">
        <f t="shared" si="5038"/>
        <v>0</v>
      </c>
      <c r="P7232" s="66">
        <f t="shared" si="5038"/>
        <v>0</v>
      </c>
      <c r="Q7232" s="66">
        <f>SUM(Q7233:Q7237)</f>
        <v>307100</v>
      </c>
      <c r="R7232" s="66">
        <f>SUM(R7233:R7237)</f>
        <v>292100</v>
      </c>
      <c r="S7232" s="66">
        <f>SUM(S7233:S7237)</f>
        <v>220425</v>
      </c>
      <c r="T7232" s="66">
        <f t="shared" ref="T7232:X7232" si="5039">SUM(T7233:T7237)</f>
        <v>71673</v>
      </c>
      <c r="U7232" s="66">
        <f t="shared" si="5039"/>
        <v>34891</v>
      </c>
      <c r="V7232" s="66">
        <f t="shared" si="5039"/>
        <v>18391</v>
      </c>
      <c r="W7232" s="66">
        <f t="shared" si="5039"/>
        <v>18391</v>
      </c>
      <c r="X7232" s="66">
        <f t="shared" si="5039"/>
        <v>292098</v>
      </c>
      <c r="Y7232" s="208">
        <f t="shared" si="5033"/>
        <v>99.999315302978431</v>
      </c>
    </row>
    <row r="7233" spans="1:25">
      <c r="A7233" s="23" t="s">
        <v>2407</v>
      </c>
      <c r="B7233" s="23" t="s">
        <v>122</v>
      </c>
      <c r="C7233" s="23" t="s">
        <v>130</v>
      </c>
      <c r="D7233" s="23" t="s">
        <v>2409</v>
      </c>
      <c r="E7233" s="22">
        <v>6112</v>
      </c>
      <c r="F7233" s="23" t="s">
        <v>2410</v>
      </c>
      <c r="G7233" s="128" t="s">
        <v>3347</v>
      </c>
      <c r="H7233" s="32" t="s">
        <v>16</v>
      </c>
      <c r="I7233" s="44">
        <f t="shared" si="4992"/>
        <v>48000</v>
      </c>
      <c r="J7233" s="44">
        <v>48000</v>
      </c>
      <c r="K7233" s="44">
        <f t="shared" si="4994"/>
        <v>0</v>
      </c>
      <c r="L7233" s="44">
        <v>0</v>
      </c>
      <c r="M7233" s="44">
        <v>0</v>
      </c>
      <c r="N7233" s="44">
        <v>0</v>
      </c>
      <c r="O7233" s="44">
        <v>0</v>
      </c>
      <c r="P7233" s="44">
        <v>0</v>
      </c>
      <c r="Q7233" s="44">
        <v>48000</v>
      </c>
      <c r="R7233" s="44">
        <v>48000</v>
      </c>
      <c r="S7233" s="44">
        <v>34593</v>
      </c>
      <c r="T7233" s="44">
        <f t="shared" si="5036"/>
        <v>13407</v>
      </c>
      <c r="U7233" s="44">
        <v>4469</v>
      </c>
      <c r="V7233" s="44">
        <v>4469</v>
      </c>
      <c r="W7233" s="44">
        <v>4469</v>
      </c>
      <c r="X7233" s="44">
        <f t="shared" si="5037"/>
        <v>48000</v>
      </c>
      <c r="Y7233" s="209">
        <f t="shared" si="5033"/>
        <v>100</v>
      </c>
    </row>
    <row r="7234" spans="1:25">
      <c r="A7234" s="23" t="s">
        <v>2407</v>
      </c>
      <c r="B7234" s="23" t="s">
        <v>122</v>
      </c>
      <c r="C7234" s="23" t="s">
        <v>130</v>
      </c>
      <c r="D7234" s="23" t="s">
        <v>2409</v>
      </c>
      <c r="E7234" s="22">
        <v>6112</v>
      </c>
      <c r="F7234" s="23" t="s">
        <v>2411</v>
      </c>
      <c r="G7234" s="128" t="s">
        <v>3347</v>
      </c>
      <c r="H7234" s="32" t="s">
        <v>19</v>
      </c>
      <c r="I7234" s="44">
        <f t="shared" si="4992"/>
        <v>160000</v>
      </c>
      <c r="J7234" s="44">
        <v>160000</v>
      </c>
      <c r="K7234" s="44">
        <f t="shared" si="4994"/>
        <v>0</v>
      </c>
      <c r="L7234" s="44">
        <v>0</v>
      </c>
      <c r="M7234" s="44">
        <v>0</v>
      </c>
      <c r="N7234" s="44">
        <v>0</v>
      </c>
      <c r="O7234" s="44">
        <v>0</v>
      </c>
      <c r="P7234" s="44">
        <v>0</v>
      </c>
      <c r="Q7234" s="44">
        <v>160000</v>
      </c>
      <c r="R7234" s="44">
        <v>160000</v>
      </c>
      <c r="S7234" s="44">
        <v>118232</v>
      </c>
      <c r="T7234" s="44">
        <f t="shared" si="5036"/>
        <v>41766</v>
      </c>
      <c r="U7234" s="44">
        <v>13922</v>
      </c>
      <c r="V7234" s="44">
        <v>13922</v>
      </c>
      <c r="W7234" s="44">
        <v>13922</v>
      </c>
      <c r="X7234" s="44">
        <f t="shared" si="5037"/>
        <v>159998</v>
      </c>
      <c r="Y7234" s="209">
        <f t="shared" si="5033"/>
        <v>99.998750000000001</v>
      </c>
    </row>
    <row r="7235" spans="1:25">
      <c r="A7235" s="23" t="s">
        <v>2407</v>
      </c>
      <c r="B7235" s="23" t="s">
        <v>122</v>
      </c>
      <c r="C7235" s="23" t="s">
        <v>130</v>
      </c>
      <c r="D7235" s="23" t="s">
        <v>2409</v>
      </c>
      <c r="E7235" s="22">
        <v>6112</v>
      </c>
      <c r="F7235" s="23" t="s">
        <v>2412</v>
      </c>
      <c r="G7235" s="128" t="s">
        <v>3347</v>
      </c>
      <c r="H7235" s="32" t="s">
        <v>17</v>
      </c>
      <c r="I7235" s="44">
        <f t="shared" si="4992"/>
        <v>37500</v>
      </c>
      <c r="J7235" s="44">
        <v>37500</v>
      </c>
      <c r="K7235" s="44">
        <f t="shared" si="4994"/>
        <v>0</v>
      </c>
      <c r="L7235" s="44">
        <v>0</v>
      </c>
      <c r="M7235" s="44">
        <v>0</v>
      </c>
      <c r="N7235" s="44">
        <v>0</v>
      </c>
      <c r="O7235" s="44">
        <v>0</v>
      </c>
      <c r="P7235" s="44">
        <v>0</v>
      </c>
      <c r="Q7235" s="44">
        <v>39100</v>
      </c>
      <c r="R7235" s="44">
        <v>39100</v>
      </c>
      <c r="S7235" s="44">
        <v>39100</v>
      </c>
      <c r="T7235" s="44">
        <f t="shared" si="5036"/>
        <v>0</v>
      </c>
      <c r="U7235" s="44"/>
      <c r="V7235" s="44"/>
      <c r="W7235" s="44"/>
      <c r="X7235" s="44">
        <f t="shared" si="5037"/>
        <v>39100</v>
      </c>
      <c r="Y7235" s="209">
        <f t="shared" si="5033"/>
        <v>100</v>
      </c>
    </row>
    <row r="7236" spans="1:25">
      <c r="A7236" s="23" t="s">
        <v>2407</v>
      </c>
      <c r="B7236" s="23" t="s">
        <v>122</v>
      </c>
      <c r="C7236" s="23" t="s">
        <v>130</v>
      </c>
      <c r="D7236" s="23" t="s">
        <v>2409</v>
      </c>
      <c r="E7236" s="22">
        <v>6112</v>
      </c>
      <c r="F7236" s="23" t="s">
        <v>2413</v>
      </c>
      <c r="G7236" s="128" t="s">
        <v>3347</v>
      </c>
      <c r="H7236" s="32" t="s">
        <v>15</v>
      </c>
      <c r="I7236" s="44">
        <f t="shared" si="4992"/>
        <v>25000</v>
      </c>
      <c r="J7236" s="44">
        <v>25000</v>
      </c>
      <c r="K7236" s="44">
        <f t="shared" si="4994"/>
        <v>0</v>
      </c>
      <c r="L7236" s="44">
        <v>0</v>
      </c>
      <c r="M7236" s="44">
        <v>0</v>
      </c>
      <c r="N7236" s="44">
        <v>0</v>
      </c>
      <c r="O7236" s="44">
        <v>0</v>
      </c>
      <c r="P7236" s="44">
        <v>0</v>
      </c>
      <c r="Q7236" s="44">
        <v>25000</v>
      </c>
      <c r="R7236" s="44">
        <v>25000</v>
      </c>
      <c r="S7236" s="44">
        <v>12000</v>
      </c>
      <c r="T7236" s="44">
        <f t="shared" si="5036"/>
        <v>13000</v>
      </c>
      <c r="U7236" s="44">
        <v>13000</v>
      </c>
      <c r="V7236" s="44"/>
      <c r="W7236" s="44"/>
      <c r="X7236" s="44">
        <f t="shared" si="5037"/>
        <v>25000</v>
      </c>
      <c r="Y7236" s="209">
        <f t="shared" si="5033"/>
        <v>100</v>
      </c>
    </row>
    <row r="7237" spans="1:25">
      <c r="A7237" s="23" t="s">
        <v>2407</v>
      </c>
      <c r="B7237" s="23" t="s">
        <v>122</v>
      </c>
      <c r="C7237" s="23" t="s">
        <v>130</v>
      </c>
      <c r="D7237" s="23" t="s">
        <v>2409</v>
      </c>
      <c r="E7237" s="22">
        <v>6112</v>
      </c>
      <c r="F7237" s="23" t="s">
        <v>2414</v>
      </c>
      <c r="G7237" s="128" t="s">
        <v>3347</v>
      </c>
      <c r="H7237" s="32" t="s">
        <v>18</v>
      </c>
      <c r="I7237" s="44">
        <f t="shared" si="4992"/>
        <v>35000</v>
      </c>
      <c r="J7237" s="44">
        <v>20000</v>
      </c>
      <c r="K7237" s="44">
        <f t="shared" si="4994"/>
        <v>15000</v>
      </c>
      <c r="L7237" s="44">
        <v>0</v>
      </c>
      <c r="M7237" s="44">
        <v>0</v>
      </c>
      <c r="N7237" s="44">
        <v>15000</v>
      </c>
      <c r="O7237" s="44">
        <v>0</v>
      </c>
      <c r="P7237" s="44">
        <v>0</v>
      </c>
      <c r="Q7237" s="44">
        <v>35000</v>
      </c>
      <c r="R7237" s="44">
        <v>20000</v>
      </c>
      <c r="S7237" s="44">
        <v>16500</v>
      </c>
      <c r="T7237" s="44">
        <f t="shared" si="5036"/>
        <v>3500</v>
      </c>
      <c r="U7237" s="44">
        <v>3500</v>
      </c>
      <c r="V7237" s="44"/>
      <c r="W7237" s="44"/>
      <c r="X7237" s="44">
        <f t="shared" si="5037"/>
        <v>20000</v>
      </c>
      <c r="Y7237" s="209">
        <f t="shared" si="5033"/>
        <v>100</v>
      </c>
    </row>
    <row r="7238" spans="1:25">
      <c r="A7238" s="23" t="s">
        <v>2407</v>
      </c>
      <c r="B7238" s="23" t="s">
        <v>122</v>
      </c>
      <c r="C7238" s="23" t="s">
        <v>130</v>
      </c>
      <c r="D7238" s="23" t="s">
        <v>2409</v>
      </c>
      <c r="E7238" s="21" t="s">
        <v>139</v>
      </c>
      <c r="F7238" s="21" t="s">
        <v>0</v>
      </c>
      <c r="G7238" s="150" t="s">
        <v>0</v>
      </c>
      <c r="H7238" s="21" t="s">
        <v>21</v>
      </c>
      <c r="I7238" s="66">
        <f t="shared" si="4992"/>
        <v>198000</v>
      </c>
      <c r="J7238" s="66">
        <f t="shared" ref="J7238:X7238" si="5040">SUM(J7239)</f>
        <v>198000</v>
      </c>
      <c r="K7238" s="66">
        <f t="shared" si="4994"/>
        <v>0</v>
      </c>
      <c r="L7238" s="66">
        <f t="shared" si="5040"/>
        <v>0</v>
      </c>
      <c r="M7238" s="66">
        <f t="shared" si="5040"/>
        <v>0</v>
      </c>
      <c r="N7238" s="66">
        <f t="shared" si="5040"/>
        <v>0</v>
      </c>
      <c r="O7238" s="66">
        <f t="shared" si="5040"/>
        <v>0</v>
      </c>
      <c r="P7238" s="66">
        <f t="shared" si="5040"/>
        <v>0</v>
      </c>
      <c r="Q7238" s="66">
        <f t="shared" si="5040"/>
        <v>227733</v>
      </c>
      <c r="R7238" s="66">
        <f t="shared" si="5040"/>
        <v>227733</v>
      </c>
      <c r="S7238" s="66">
        <f t="shared" si="5040"/>
        <v>152648</v>
      </c>
      <c r="T7238" s="66">
        <f t="shared" si="5040"/>
        <v>75084</v>
      </c>
      <c r="U7238" s="66">
        <f t="shared" si="5040"/>
        <v>25028</v>
      </c>
      <c r="V7238" s="66">
        <f t="shared" si="5040"/>
        <v>25028</v>
      </c>
      <c r="W7238" s="66">
        <f t="shared" si="5040"/>
        <v>25028</v>
      </c>
      <c r="X7238" s="66">
        <f t="shared" si="5040"/>
        <v>227732</v>
      </c>
      <c r="Y7238" s="208">
        <f t="shared" si="5033"/>
        <v>99.999560889287025</v>
      </c>
    </row>
    <row r="7239" spans="1:25">
      <c r="A7239" s="23" t="s">
        <v>2407</v>
      </c>
      <c r="B7239" s="23" t="s">
        <v>122</v>
      </c>
      <c r="C7239" s="23" t="s">
        <v>130</v>
      </c>
      <c r="D7239" s="23" t="s">
        <v>2409</v>
      </c>
      <c r="E7239" s="22">
        <v>6121</v>
      </c>
      <c r="F7239" s="23"/>
      <c r="G7239" s="128" t="s">
        <v>3347</v>
      </c>
      <c r="H7239" s="32" t="s">
        <v>22</v>
      </c>
      <c r="I7239" s="44">
        <f t="shared" ref="I7239:I7298" si="5041">SUM(J7239,K7239,O7239,P7239)</f>
        <v>198000</v>
      </c>
      <c r="J7239" s="44">
        <v>198000</v>
      </c>
      <c r="K7239" s="44">
        <f t="shared" ref="K7239:K7298" si="5042">SUM(L7239,M7239,N7239)</f>
        <v>0</v>
      </c>
      <c r="L7239" s="44">
        <v>0</v>
      </c>
      <c r="M7239" s="44">
        <v>0</v>
      </c>
      <c r="N7239" s="44">
        <v>0</v>
      </c>
      <c r="O7239" s="44">
        <v>0</v>
      </c>
      <c r="P7239" s="44">
        <v>0</v>
      </c>
      <c r="Q7239" s="44">
        <v>227733</v>
      </c>
      <c r="R7239" s="44">
        <v>227733</v>
      </c>
      <c r="S7239" s="44">
        <v>152648</v>
      </c>
      <c r="T7239" s="44">
        <f t="shared" si="5036"/>
        <v>75084</v>
      </c>
      <c r="U7239" s="44">
        <v>25028</v>
      </c>
      <c r="V7239" s="44">
        <v>25028</v>
      </c>
      <c r="W7239" s="44">
        <v>25028</v>
      </c>
      <c r="X7239" s="44">
        <f t="shared" si="5037"/>
        <v>227732</v>
      </c>
      <c r="Y7239" s="209">
        <f t="shared" si="5033"/>
        <v>99.999560889287025</v>
      </c>
    </row>
    <row r="7240" spans="1:25">
      <c r="A7240" s="23" t="s">
        <v>2407</v>
      </c>
      <c r="B7240" s="23" t="s">
        <v>122</v>
      </c>
      <c r="C7240" s="23" t="s">
        <v>130</v>
      </c>
      <c r="D7240" s="23" t="s">
        <v>2409</v>
      </c>
      <c r="E7240" s="21" t="s">
        <v>141</v>
      </c>
      <c r="F7240" s="21" t="s">
        <v>0</v>
      </c>
      <c r="G7240" s="150" t="s">
        <v>0</v>
      </c>
      <c r="H7240" s="21" t="s">
        <v>23</v>
      </c>
      <c r="I7240" s="66">
        <f>SUM(J7240,K7240,O7240,P7240)</f>
        <v>911041</v>
      </c>
      <c r="J7240" s="66">
        <f>SUM(J7241,J7244,J7245,J7246,J7247,J7249,J7252,J7253)</f>
        <v>410041</v>
      </c>
      <c r="K7240" s="66">
        <f t="shared" si="5042"/>
        <v>501000</v>
      </c>
      <c r="L7240" s="66">
        <f>SUM(L7241,L7244,L7245,L7246,L7247,L7249,L7252,L7253)</f>
        <v>0</v>
      </c>
      <c r="M7240" s="66">
        <f>SUM(M7241,M7244,M7245,M7246,M7247,M7249,M7252,M7253)</f>
        <v>0</v>
      </c>
      <c r="N7240" s="66">
        <f>SUM(N7241,N7244,N7245,N7246,N7247,N7249,N7252,N7253)</f>
        <v>501000</v>
      </c>
      <c r="O7240" s="66">
        <f>SUM(O7241,O7244,O7245,O7246,O7247,O7249,O7252,O7253)</f>
        <v>0</v>
      </c>
      <c r="P7240" s="66">
        <f>SUM(P7241,P7244,P7245,P7246,P7247,P7249,P7252,P7253)</f>
        <v>0</v>
      </c>
      <c r="Q7240" s="66">
        <f>SUM(Q7241,Q7244,Q7245,Q7246,Q7247,Q7249,Q7252,Q7253,Q7248)</f>
        <v>1156702</v>
      </c>
      <c r="R7240" s="66">
        <f>SUM(R7241,R7244,R7245,R7246,R7247,R7249,R7252,R7253,R7248)</f>
        <v>525702</v>
      </c>
      <c r="S7240" s="66">
        <f>SUM(S7241,S7244,S7245,S7246,S7247,S7249,S7252,S7253,S7248)</f>
        <v>461734</v>
      </c>
      <c r="T7240" s="66">
        <f t="shared" ref="T7240:X7240" si="5043">SUM(T7241,T7244,T7245,T7246,T7247,T7249,T7252,T7253,T7248)</f>
        <v>63866</v>
      </c>
      <c r="U7240" s="66">
        <f t="shared" si="5043"/>
        <v>31628</v>
      </c>
      <c r="V7240" s="66">
        <f t="shared" si="5043"/>
        <v>21119</v>
      </c>
      <c r="W7240" s="66">
        <f t="shared" si="5043"/>
        <v>11119</v>
      </c>
      <c r="X7240" s="66">
        <f t="shared" si="5043"/>
        <v>525600</v>
      </c>
      <c r="Y7240" s="208">
        <f t="shared" si="5033"/>
        <v>99.980597372655993</v>
      </c>
    </row>
    <row r="7241" spans="1:25">
      <c r="A7241" s="20" t="s">
        <v>2407</v>
      </c>
      <c r="B7241" s="20" t="s">
        <v>122</v>
      </c>
      <c r="C7241" s="20" t="s">
        <v>130</v>
      </c>
      <c r="D7241" s="20" t="s">
        <v>2409</v>
      </c>
      <c r="E7241" s="20" t="s">
        <v>142</v>
      </c>
      <c r="F7241" s="23" t="s">
        <v>0</v>
      </c>
      <c r="G7241" s="154" t="s">
        <v>0</v>
      </c>
      <c r="H7241" s="21" t="s">
        <v>24</v>
      </c>
      <c r="I7241" s="66">
        <f t="shared" si="5041"/>
        <v>26500</v>
      </c>
      <c r="J7241" s="66">
        <f>SUM(J7242:J7243)</f>
        <v>500</v>
      </c>
      <c r="K7241" s="66">
        <f t="shared" si="5042"/>
        <v>26000</v>
      </c>
      <c r="L7241" s="66">
        <f t="shared" ref="L7241:P7241" si="5044">SUM(L7242:L7243)</f>
        <v>0</v>
      </c>
      <c r="M7241" s="66">
        <f t="shared" si="5044"/>
        <v>0</v>
      </c>
      <c r="N7241" s="66">
        <f t="shared" si="5044"/>
        <v>26000</v>
      </c>
      <c r="O7241" s="66">
        <f t="shared" si="5044"/>
        <v>0</v>
      </c>
      <c r="P7241" s="66">
        <f t="shared" si="5044"/>
        <v>0</v>
      </c>
      <c r="Q7241" s="66">
        <f t="shared" ref="Q7241:R7241" si="5045">SUM(Q7242:Q7243)</f>
        <v>26500</v>
      </c>
      <c r="R7241" s="66">
        <f t="shared" si="5045"/>
        <v>500</v>
      </c>
      <c r="S7241" s="66">
        <f t="shared" ref="S7241" si="5046">SUM(S7242:S7243)</f>
        <v>500</v>
      </c>
      <c r="T7241" s="66">
        <f t="shared" ref="T7241:X7241" si="5047">SUM(T7242:T7243)</f>
        <v>0</v>
      </c>
      <c r="U7241" s="66">
        <f t="shared" si="5047"/>
        <v>0</v>
      </c>
      <c r="V7241" s="66">
        <f t="shared" si="5047"/>
        <v>0</v>
      </c>
      <c r="W7241" s="66">
        <f t="shared" si="5047"/>
        <v>0</v>
      </c>
      <c r="X7241" s="66">
        <f t="shared" si="5047"/>
        <v>500</v>
      </c>
      <c r="Y7241" s="208">
        <f t="shared" si="5033"/>
        <v>100</v>
      </c>
    </row>
    <row r="7242" spans="1:25">
      <c r="A7242" s="23" t="s">
        <v>2407</v>
      </c>
      <c r="B7242" s="23" t="s">
        <v>122</v>
      </c>
      <c r="C7242" s="23" t="s">
        <v>130</v>
      </c>
      <c r="D7242" s="23" t="s">
        <v>2409</v>
      </c>
      <c r="E7242" s="22">
        <v>6131</v>
      </c>
      <c r="F7242" s="23"/>
      <c r="G7242" s="128" t="s">
        <v>3360</v>
      </c>
      <c r="H7242" s="32" t="s">
        <v>24</v>
      </c>
      <c r="I7242" s="44">
        <f t="shared" si="5041"/>
        <v>25500</v>
      </c>
      <c r="J7242" s="44">
        <v>500</v>
      </c>
      <c r="K7242" s="44">
        <f t="shared" si="5042"/>
        <v>25000</v>
      </c>
      <c r="L7242" s="44">
        <v>0</v>
      </c>
      <c r="M7242" s="44">
        <v>0</v>
      </c>
      <c r="N7242" s="44">
        <v>25000</v>
      </c>
      <c r="O7242" s="44">
        <v>0</v>
      </c>
      <c r="P7242" s="44">
        <v>0</v>
      </c>
      <c r="Q7242" s="44">
        <v>25500</v>
      </c>
      <c r="R7242" s="44">
        <v>500</v>
      </c>
      <c r="S7242" s="44">
        <v>500</v>
      </c>
      <c r="T7242" s="44">
        <f t="shared" si="5036"/>
        <v>0</v>
      </c>
      <c r="U7242" s="44"/>
      <c r="V7242" s="44"/>
      <c r="W7242" s="44"/>
      <c r="X7242" s="44">
        <f t="shared" si="5037"/>
        <v>500</v>
      </c>
      <c r="Y7242" s="209">
        <f t="shared" si="5033"/>
        <v>100</v>
      </c>
    </row>
    <row r="7243" spans="1:25">
      <c r="A7243" s="23" t="s">
        <v>2407</v>
      </c>
      <c r="B7243" s="23" t="s">
        <v>122</v>
      </c>
      <c r="C7243" s="23" t="s">
        <v>130</v>
      </c>
      <c r="D7243" s="23" t="s">
        <v>2409</v>
      </c>
      <c r="E7243" s="22">
        <v>6131</v>
      </c>
      <c r="F7243" s="23" t="s">
        <v>2415</v>
      </c>
      <c r="G7243" s="128" t="s">
        <v>3360</v>
      </c>
      <c r="H7243" s="32" t="s">
        <v>2416</v>
      </c>
      <c r="I7243" s="44">
        <f t="shared" si="5041"/>
        <v>1000</v>
      </c>
      <c r="J7243" s="44">
        <v>0</v>
      </c>
      <c r="K7243" s="44">
        <f t="shared" si="5042"/>
        <v>1000</v>
      </c>
      <c r="L7243" s="44">
        <v>0</v>
      </c>
      <c r="M7243" s="44">
        <v>0</v>
      </c>
      <c r="N7243" s="44">
        <v>1000</v>
      </c>
      <c r="O7243" s="44">
        <v>0</v>
      </c>
      <c r="P7243" s="44">
        <v>0</v>
      </c>
      <c r="Q7243" s="44">
        <v>1000</v>
      </c>
      <c r="R7243" s="44">
        <v>0</v>
      </c>
      <c r="S7243" s="44">
        <v>0</v>
      </c>
      <c r="T7243" s="44">
        <f t="shared" si="5036"/>
        <v>0</v>
      </c>
      <c r="U7243" s="44"/>
      <c r="V7243" s="44"/>
      <c r="W7243" s="44"/>
      <c r="X7243" s="44">
        <f t="shared" si="5037"/>
        <v>0</v>
      </c>
      <c r="Y7243" s="209">
        <f t="shared" si="5033"/>
        <v>0</v>
      </c>
    </row>
    <row r="7244" spans="1:25">
      <c r="A7244" s="23" t="s">
        <v>2407</v>
      </c>
      <c r="B7244" s="23" t="s">
        <v>122</v>
      </c>
      <c r="C7244" s="23" t="s">
        <v>130</v>
      </c>
      <c r="D7244" s="23" t="s">
        <v>2409</v>
      </c>
      <c r="E7244" s="22">
        <v>6132</v>
      </c>
      <c r="F7244" s="23"/>
      <c r="G7244" s="128" t="s">
        <v>3360</v>
      </c>
      <c r="H7244" s="32" t="s">
        <v>25</v>
      </c>
      <c r="I7244" s="44">
        <f t="shared" si="5041"/>
        <v>80000</v>
      </c>
      <c r="J7244" s="44">
        <v>60000</v>
      </c>
      <c r="K7244" s="44">
        <f t="shared" si="5042"/>
        <v>20000</v>
      </c>
      <c r="L7244" s="44">
        <v>0</v>
      </c>
      <c r="M7244" s="44">
        <v>0</v>
      </c>
      <c r="N7244" s="44">
        <v>20000</v>
      </c>
      <c r="O7244" s="44">
        <v>0</v>
      </c>
      <c r="P7244" s="44">
        <v>0</v>
      </c>
      <c r="Q7244" s="44">
        <v>82400</v>
      </c>
      <c r="R7244" s="44">
        <v>62400</v>
      </c>
      <c r="S7244" s="44">
        <v>48400</v>
      </c>
      <c r="T7244" s="44">
        <f t="shared" si="5036"/>
        <v>13998</v>
      </c>
      <c r="U7244" s="44">
        <v>4666</v>
      </c>
      <c r="V7244" s="44">
        <v>4666</v>
      </c>
      <c r="W7244" s="44">
        <v>4666</v>
      </c>
      <c r="X7244" s="44">
        <f t="shared" si="5037"/>
        <v>62398</v>
      </c>
      <c r="Y7244" s="209">
        <f t="shared" si="5033"/>
        <v>99.996794871794876</v>
      </c>
    </row>
    <row r="7245" spans="1:25">
      <c r="A7245" s="23" t="s">
        <v>2407</v>
      </c>
      <c r="B7245" s="23" t="s">
        <v>122</v>
      </c>
      <c r="C7245" s="23" t="s">
        <v>130</v>
      </c>
      <c r="D7245" s="23" t="s">
        <v>2409</v>
      </c>
      <c r="E7245" s="22">
        <v>6133</v>
      </c>
      <c r="F7245" s="23"/>
      <c r="G7245" s="128" t="s">
        <v>3360</v>
      </c>
      <c r="H7245" s="32" t="s">
        <v>26</v>
      </c>
      <c r="I7245" s="44">
        <f t="shared" si="5041"/>
        <v>52000</v>
      </c>
      <c r="J7245" s="44">
        <v>27000</v>
      </c>
      <c r="K7245" s="44">
        <f t="shared" si="5042"/>
        <v>25000</v>
      </c>
      <c r="L7245" s="44">
        <v>0</v>
      </c>
      <c r="M7245" s="44">
        <v>0</v>
      </c>
      <c r="N7245" s="44">
        <v>25000</v>
      </c>
      <c r="O7245" s="44">
        <v>0</v>
      </c>
      <c r="P7245" s="44">
        <v>0</v>
      </c>
      <c r="Q7245" s="44">
        <v>54000</v>
      </c>
      <c r="R7245" s="44">
        <v>29000</v>
      </c>
      <c r="S7245" s="44">
        <v>26000</v>
      </c>
      <c r="T7245" s="44">
        <f t="shared" si="5036"/>
        <v>3000</v>
      </c>
      <c r="U7245" s="44">
        <v>3000</v>
      </c>
      <c r="V7245" s="44"/>
      <c r="W7245" s="44"/>
      <c r="X7245" s="44">
        <f t="shared" si="5037"/>
        <v>29000</v>
      </c>
      <c r="Y7245" s="209">
        <f t="shared" si="5033"/>
        <v>100</v>
      </c>
    </row>
    <row r="7246" spans="1:25">
      <c r="A7246" s="23" t="s">
        <v>2407</v>
      </c>
      <c r="B7246" s="23" t="s">
        <v>122</v>
      </c>
      <c r="C7246" s="23" t="s">
        <v>130</v>
      </c>
      <c r="D7246" s="23" t="s">
        <v>2409</v>
      </c>
      <c r="E7246" s="22">
        <v>6134</v>
      </c>
      <c r="F7246" s="23"/>
      <c r="G7246" s="128" t="s">
        <v>3360</v>
      </c>
      <c r="H7246" s="32" t="s">
        <v>27</v>
      </c>
      <c r="I7246" s="44">
        <f t="shared" si="5041"/>
        <v>110000</v>
      </c>
      <c r="J7246" s="44">
        <v>50000</v>
      </c>
      <c r="K7246" s="44">
        <f t="shared" si="5042"/>
        <v>60000</v>
      </c>
      <c r="L7246" s="44">
        <v>0</v>
      </c>
      <c r="M7246" s="44">
        <v>0</v>
      </c>
      <c r="N7246" s="44">
        <v>60000</v>
      </c>
      <c r="O7246" s="44">
        <v>0</v>
      </c>
      <c r="P7246" s="44">
        <v>0</v>
      </c>
      <c r="Q7246" s="44">
        <v>110000</v>
      </c>
      <c r="R7246" s="44">
        <v>50000</v>
      </c>
      <c r="S7246" s="44">
        <v>31000</v>
      </c>
      <c r="T7246" s="44">
        <f t="shared" si="5036"/>
        <v>19000</v>
      </c>
      <c r="U7246" s="44">
        <v>6334</v>
      </c>
      <c r="V7246" s="44">
        <v>6333</v>
      </c>
      <c r="W7246" s="44">
        <v>6333</v>
      </c>
      <c r="X7246" s="44">
        <f t="shared" si="5037"/>
        <v>50000</v>
      </c>
      <c r="Y7246" s="209">
        <f t="shared" si="5033"/>
        <v>100</v>
      </c>
    </row>
    <row r="7247" spans="1:25">
      <c r="A7247" s="23" t="s">
        <v>2407</v>
      </c>
      <c r="B7247" s="23" t="s">
        <v>122</v>
      </c>
      <c r="C7247" s="23" t="s">
        <v>130</v>
      </c>
      <c r="D7247" s="23" t="s">
        <v>2409</v>
      </c>
      <c r="E7247" s="22">
        <v>6135</v>
      </c>
      <c r="F7247" s="23"/>
      <c r="G7247" s="128" t="s">
        <v>3360</v>
      </c>
      <c r="H7247" s="32" t="s">
        <v>28</v>
      </c>
      <c r="I7247" s="44">
        <f t="shared" si="5041"/>
        <v>12000</v>
      </c>
      <c r="J7247" s="44">
        <v>2000</v>
      </c>
      <c r="K7247" s="44">
        <f t="shared" si="5042"/>
        <v>10000</v>
      </c>
      <c r="L7247" s="44">
        <v>0</v>
      </c>
      <c r="M7247" s="44">
        <v>0</v>
      </c>
      <c r="N7247" s="44">
        <v>10000</v>
      </c>
      <c r="O7247" s="44">
        <v>0</v>
      </c>
      <c r="P7247" s="44">
        <v>0</v>
      </c>
      <c r="Q7247" s="44">
        <v>12000</v>
      </c>
      <c r="R7247" s="44">
        <v>2000</v>
      </c>
      <c r="S7247" s="44">
        <v>2000</v>
      </c>
      <c r="T7247" s="44">
        <f t="shared" si="5036"/>
        <v>0</v>
      </c>
      <c r="U7247" s="44"/>
      <c r="V7247" s="44"/>
      <c r="W7247" s="44"/>
      <c r="X7247" s="44">
        <f t="shared" si="5037"/>
        <v>2000</v>
      </c>
      <c r="Y7247" s="209">
        <f t="shared" si="5033"/>
        <v>100</v>
      </c>
    </row>
    <row r="7248" spans="1:25">
      <c r="A7248" s="80" t="s">
        <v>2407</v>
      </c>
      <c r="B7248" s="80" t="s">
        <v>122</v>
      </c>
      <c r="C7248" s="80" t="s">
        <v>130</v>
      </c>
      <c r="D7248" s="80" t="s">
        <v>2409</v>
      </c>
      <c r="E7248" s="128">
        <v>6136</v>
      </c>
      <c r="F7248" s="80"/>
      <c r="G7248" s="128" t="s">
        <v>3360</v>
      </c>
      <c r="H7248" s="32" t="s">
        <v>29</v>
      </c>
      <c r="I7248" s="44"/>
      <c r="J7248" s="44"/>
      <c r="K7248" s="44"/>
      <c r="L7248" s="44"/>
      <c r="M7248" s="44"/>
      <c r="N7248" s="44"/>
      <c r="O7248" s="44"/>
      <c r="P7248" s="44"/>
      <c r="Q7248" s="44">
        <v>15000</v>
      </c>
      <c r="R7248" s="44">
        <v>0</v>
      </c>
      <c r="S7248" s="44">
        <v>0</v>
      </c>
      <c r="T7248" s="44">
        <f t="shared" si="5036"/>
        <v>0</v>
      </c>
      <c r="U7248" s="44"/>
      <c r="V7248" s="44"/>
      <c r="W7248" s="44"/>
      <c r="X7248" s="44">
        <f t="shared" si="5037"/>
        <v>0</v>
      </c>
      <c r="Y7248" s="209">
        <f t="shared" si="5033"/>
        <v>0</v>
      </c>
    </row>
    <row r="7249" spans="1:25">
      <c r="A7249" s="20" t="s">
        <v>2407</v>
      </c>
      <c r="B7249" s="20" t="s">
        <v>122</v>
      </c>
      <c r="C7249" s="20" t="s">
        <v>130</v>
      </c>
      <c r="D7249" s="20" t="s">
        <v>2409</v>
      </c>
      <c r="E7249" s="20" t="s">
        <v>338</v>
      </c>
      <c r="F7249" s="23" t="s">
        <v>0</v>
      </c>
      <c r="G7249" s="154" t="s">
        <v>0</v>
      </c>
      <c r="H7249" s="21" t="s">
        <v>30</v>
      </c>
      <c r="I7249" s="66">
        <f t="shared" si="5041"/>
        <v>105000</v>
      </c>
      <c r="J7249" s="66">
        <f>SUM(J7250:J7251)</f>
        <v>70000</v>
      </c>
      <c r="K7249" s="66">
        <f t="shared" si="5042"/>
        <v>35000</v>
      </c>
      <c r="L7249" s="66">
        <f t="shared" ref="L7249:X7249" si="5048">SUM(L7250:L7251)</f>
        <v>0</v>
      </c>
      <c r="M7249" s="66">
        <f t="shared" si="5048"/>
        <v>0</v>
      </c>
      <c r="N7249" s="66">
        <f t="shared" si="5048"/>
        <v>35000</v>
      </c>
      <c r="O7249" s="66">
        <f t="shared" si="5048"/>
        <v>0</v>
      </c>
      <c r="P7249" s="66">
        <f t="shared" si="5048"/>
        <v>0</v>
      </c>
      <c r="Q7249" s="66">
        <f t="shared" si="5048"/>
        <v>105000</v>
      </c>
      <c r="R7249" s="66">
        <f t="shared" si="5048"/>
        <v>70000</v>
      </c>
      <c r="S7249" s="66">
        <f t="shared" si="5048"/>
        <v>59000</v>
      </c>
      <c r="T7249" s="66">
        <f t="shared" si="5048"/>
        <v>11000</v>
      </c>
      <c r="U7249" s="66">
        <f t="shared" si="5048"/>
        <v>5500</v>
      </c>
      <c r="V7249" s="66">
        <f t="shared" si="5048"/>
        <v>5500</v>
      </c>
      <c r="W7249" s="66">
        <f t="shared" si="5048"/>
        <v>0</v>
      </c>
      <c r="X7249" s="66">
        <f t="shared" si="5048"/>
        <v>70000</v>
      </c>
      <c r="Y7249" s="208">
        <f t="shared" si="5033"/>
        <v>100</v>
      </c>
    </row>
    <row r="7250" spans="1:25">
      <c r="A7250" s="23" t="s">
        <v>2407</v>
      </c>
      <c r="B7250" s="23" t="s">
        <v>122</v>
      </c>
      <c r="C7250" s="23" t="s">
        <v>130</v>
      </c>
      <c r="D7250" s="23" t="s">
        <v>2409</v>
      </c>
      <c r="E7250" s="22">
        <v>6137</v>
      </c>
      <c r="F7250" s="23"/>
      <c r="G7250" s="128" t="s">
        <v>3360</v>
      </c>
      <c r="H7250" s="32" t="s">
        <v>30</v>
      </c>
      <c r="I7250" s="44">
        <f t="shared" si="5041"/>
        <v>100000</v>
      </c>
      <c r="J7250" s="44">
        <v>70000</v>
      </c>
      <c r="K7250" s="44">
        <f t="shared" si="5042"/>
        <v>30000</v>
      </c>
      <c r="L7250" s="44">
        <v>0</v>
      </c>
      <c r="M7250" s="44">
        <v>0</v>
      </c>
      <c r="N7250" s="44">
        <v>30000</v>
      </c>
      <c r="O7250" s="44">
        <v>0</v>
      </c>
      <c r="P7250" s="44">
        <v>0</v>
      </c>
      <c r="Q7250" s="44">
        <v>100000</v>
      </c>
      <c r="R7250" s="44">
        <v>70000</v>
      </c>
      <c r="S7250" s="44">
        <v>59000</v>
      </c>
      <c r="T7250" s="44">
        <f t="shared" si="5036"/>
        <v>11000</v>
      </c>
      <c r="U7250" s="44">
        <v>5500</v>
      </c>
      <c r="V7250" s="44">
        <v>5500</v>
      </c>
      <c r="W7250" s="44"/>
      <c r="X7250" s="44">
        <f t="shared" si="5037"/>
        <v>70000</v>
      </c>
      <c r="Y7250" s="209">
        <f t="shared" si="5033"/>
        <v>100</v>
      </c>
    </row>
    <row r="7251" spans="1:25">
      <c r="A7251" s="23" t="s">
        <v>2407</v>
      </c>
      <c r="B7251" s="23" t="s">
        <v>122</v>
      </c>
      <c r="C7251" s="23" t="s">
        <v>130</v>
      </c>
      <c r="D7251" s="23" t="s">
        <v>2409</v>
      </c>
      <c r="E7251" s="22">
        <v>6137</v>
      </c>
      <c r="F7251" s="23" t="s">
        <v>2417</v>
      </c>
      <c r="G7251" s="128" t="s">
        <v>3360</v>
      </c>
      <c r="H7251" s="32" t="s">
        <v>2418</v>
      </c>
      <c r="I7251" s="44">
        <f t="shared" si="5041"/>
        <v>5000</v>
      </c>
      <c r="J7251" s="44">
        <v>0</v>
      </c>
      <c r="K7251" s="44">
        <f t="shared" si="5042"/>
        <v>5000</v>
      </c>
      <c r="L7251" s="44">
        <v>0</v>
      </c>
      <c r="M7251" s="44">
        <v>0</v>
      </c>
      <c r="N7251" s="44">
        <v>5000</v>
      </c>
      <c r="O7251" s="44">
        <v>0</v>
      </c>
      <c r="P7251" s="44">
        <v>0</v>
      </c>
      <c r="Q7251" s="44">
        <v>5000</v>
      </c>
      <c r="R7251" s="44">
        <v>0</v>
      </c>
      <c r="S7251" s="44">
        <v>0</v>
      </c>
      <c r="T7251" s="44">
        <f t="shared" si="5036"/>
        <v>0</v>
      </c>
      <c r="U7251" s="44"/>
      <c r="V7251" s="44"/>
      <c r="W7251" s="44"/>
      <c r="X7251" s="44">
        <f t="shared" si="5037"/>
        <v>0</v>
      </c>
      <c r="Y7251" s="209">
        <f t="shared" si="5033"/>
        <v>0</v>
      </c>
    </row>
    <row r="7252" spans="1:25">
      <c r="A7252" s="23" t="s">
        <v>2407</v>
      </c>
      <c r="B7252" s="23" t="s">
        <v>122</v>
      </c>
      <c r="C7252" s="23" t="s">
        <v>130</v>
      </c>
      <c r="D7252" s="23" t="s">
        <v>2409</v>
      </c>
      <c r="E7252" s="22">
        <v>6138</v>
      </c>
      <c r="F7252" s="23"/>
      <c r="G7252" s="128" t="s">
        <v>3360</v>
      </c>
      <c r="H7252" s="32" t="s">
        <v>31</v>
      </c>
      <c r="I7252" s="44">
        <f t="shared" si="5041"/>
        <v>16940</v>
      </c>
      <c r="J7252" s="44">
        <v>1940</v>
      </c>
      <c r="K7252" s="44">
        <f t="shared" si="5042"/>
        <v>15000</v>
      </c>
      <c r="L7252" s="44">
        <v>0</v>
      </c>
      <c r="M7252" s="44">
        <v>0</v>
      </c>
      <c r="N7252" s="44">
        <v>15000</v>
      </c>
      <c r="O7252" s="44">
        <v>0</v>
      </c>
      <c r="P7252" s="44">
        <v>0</v>
      </c>
      <c r="Q7252" s="44">
        <v>16940</v>
      </c>
      <c r="R7252" s="44">
        <v>1940</v>
      </c>
      <c r="S7252" s="44">
        <v>1940</v>
      </c>
      <c r="T7252" s="44">
        <f t="shared" si="5036"/>
        <v>0</v>
      </c>
      <c r="U7252" s="44"/>
      <c r="V7252" s="44"/>
      <c r="W7252" s="44"/>
      <c r="X7252" s="44">
        <f t="shared" si="5037"/>
        <v>1940</v>
      </c>
      <c r="Y7252" s="209">
        <f t="shared" si="5033"/>
        <v>100</v>
      </c>
    </row>
    <row r="7253" spans="1:25">
      <c r="A7253" s="20" t="s">
        <v>2407</v>
      </c>
      <c r="B7253" s="20" t="s">
        <v>122</v>
      </c>
      <c r="C7253" s="20" t="s">
        <v>130</v>
      </c>
      <c r="D7253" s="20" t="s">
        <v>2409</v>
      </c>
      <c r="E7253" s="20" t="s">
        <v>144</v>
      </c>
      <c r="F7253" s="23" t="s">
        <v>0</v>
      </c>
      <c r="G7253" s="154" t="s">
        <v>0</v>
      </c>
      <c r="H7253" s="21" t="s">
        <v>32</v>
      </c>
      <c r="I7253" s="66">
        <f t="shared" si="5041"/>
        <v>508601</v>
      </c>
      <c r="J7253" s="66">
        <f t="shared" ref="J7253:P7253" si="5049">SUM(J7254:J7262)</f>
        <v>198601</v>
      </c>
      <c r="K7253" s="66">
        <f t="shared" si="5042"/>
        <v>310000</v>
      </c>
      <c r="L7253" s="66">
        <f t="shared" si="5049"/>
        <v>0</v>
      </c>
      <c r="M7253" s="66">
        <f t="shared" si="5049"/>
        <v>0</v>
      </c>
      <c r="N7253" s="66">
        <f t="shared" si="5049"/>
        <v>310000</v>
      </c>
      <c r="O7253" s="66">
        <f t="shared" si="5049"/>
        <v>0</v>
      </c>
      <c r="P7253" s="66">
        <f t="shared" si="5049"/>
        <v>0</v>
      </c>
      <c r="Q7253" s="66">
        <f>SUM(Q7254:Q7262)</f>
        <v>734862</v>
      </c>
      <c r="R7253" s="66">
        <f>SUM(R7254:R7262)</f>
        <v>309862</v>
      </c>
      <c r="S7253" s="66">
        <f>SUM(S7254:S7262)</f>
        <v>292894</v>
      </c>
      <c r="T7253" s="66">
        <f t="shared" ref="T7253:X7253" si="5050">SUM(T7254:T7262)</f>
        <v>16868</v>
      </c>
      <c r="U7253" s="66">
        <f t="shared" si="5050"/>
        <v>12128</v>
      </c>
      <c r="V7253" s="66">
        <f t="shared" si="5050"/>
        <v>4620</v>
      </c>
      <c r="W7253" s="66">
        <f t="shared" si="5050"/>
        <v>120</v>
      </c>
      <c r="X7253" s="66">
        <f t="shared" si="5050"/>
        <v>309762</v>
      </c>
      <c r="Y7253" s="208">
        <f t="shared" si="5033"/>
        <v>99.967727569046872</v>
      </c>
    </row>
    <row r="7254" spans="1:25">
      <c r="A7254" s="23" t="s">
        <v>2407</v>
      </c>
      <c r="B7254" s="23" t="s">
        <v>122</v>
      </c>
      <c r="C7254" s="23" t="s">
        <v>130</v>
      </c>
      <c r="D7254" s="23" t="s">
        <v>2409</v>
      </c>
      <c r="E7254" s="22">
        <v>6139</v>
      </c>
      <c r="F7254" s="23"/>
      <c r="G7254" s="128" t="s">
        <v>3360</v>
      </c>
      <c r="H7254" s="32" t="s">
        <v>32</v>
      </c>
      <c r="I7254" s="44">
        <f t="shared" si="5041"/>
        <v>340000</v>
      </c>
      <c r="J7254" s="44">
        <v>40000</v>
      </c>
      <c r="K7254" s="44">
        <f t="shared" si="5042"/>
        <v>300000</v>
      </c>
      <c r="L7254" s="44">
        <v>0</v>
      </c>
      <c r="M7254" s="44">
        <v>0</v>
      </c>
      <c r="N7254" s="44">
        <v>300000</v>
      </c>
      <c r="O7254" s="44">
        <v>0</v>
      </c>
      <c r="P7254" s="44">
        <v>0</v>
      </c>
      <c r="Q7254" s="44">
        <v>455000</v>
      </c>
      <c r="R7254" s="44">
        <v>40000</v>
      </c>
      <c r="S7254" s="44">
        <v>40000</v>
      </c>
      <c r="T7254" s="44">
        <f t="shared" si="5036"/>
        <v>0</v>
      </c>
      <c r="U7254" s="44"/>
      <c r="V7254" s="44"/>
      <c r="W7254" s="44"/>
      <c r="X7254" s="44">
        <f t="shared" si="5037"/>
        <v>40000</v>
      </c>
      <c r="Y7254" s="209">
        <f t="shared" si="5033"/>
        <v>100</v>
      </c>
    </row>
    <row r="7255" spans="1:25">
      <c r="A7255" s="23" t="s">
        <v>2407</v>
      </c>
      <c r="B7255" s="23" t="s">
        <v>122</v>
      </c>
      <c r="C7255" s="23" t="s">
        <v>130</v>
      </c>
      <c r="D7255" s="23" t="s">
        <v>2409</v>
      </c>
      <c r="E7255" s="22">
        <v>6139</v>
      </c>
      <c r="F7255" s="23" t="s">
        <v>2419</v>
      </c>
      <c r="G7255" s="128" t="s">
        <v>3347</v>
      </c>
      <c r="H7255" s="32" t="s">
        <v>152</v>
      </c>
      <c r="I7255" s="44">
        <f t="shared" si="5041"/>
        <v>5500</v>
      </c>
      <c r="J7255" s="44">
        <v>5500</v>
      </c>
      <c r="K7255" s="44">
        <f t="shared" si="5042"/>
        <v>0</v>
      </c>
      <c r="L7255" s="44">
        <v>0</v>
      </c>
      <c r="M7255" s="44">
        <v>0</v>
      </c>
      <c r="N7255" s="44">
        <v>0</v>
      </c>
      <c r="O7255" s="44">
        <v>0</v>
      </c>
      <c r="P7255" s="44">
        <v>0</v>
      </c>
      <c r="Q7255" s="44">
        <v>6662</v>
      </c>
      <c r="R7255" s="44">
        <v>6662</v>
      </c>
      <c r="S7255" s="44">
        <v>5894</v>
      </c>
      <c r="T7255" s="44">
        <f t="shared" si="5036"/>
        <v>768</v>
      </c>
      <c r="U7255" s="44">
        <v>528</v>
      </c>
      <c r="V7255" s="44">
        <v>120</v>
      </c>
      <c r="W7255" s="44">
        <v>120</v>
      </c>
      <c r="X7255" s="44">
        <f t="shared" si="5037"/>
        <v>6662</v>
      </c>
      <c r="Y7255" s="209">
        <f t="shared" si="5033"/>
        <v>100</v>
      </c>
    </row>
    <row r="7256" spans="1:25">
      <c r="A7256" s="23" t="s">
        <v>2407</v>
      </c>
      <c r="B7256" s="23" t="s">
        <v>122</v>
      </c>
      <c r="C7256" s="23" t="s">
        <v>130</v>
      </c>
      <c r="D7256" s="23" t="s">
        <v>2409</v>
      </c>
      <c r="E7256" s="22">
        <v>6139</v>
      </c>
      <c r="F7256" s="23" t="s">
        <v>2420</v>
      </c>
      <c r="G7256" s="128" t="s">
        <v>3360</v>
      </c>
      <c r="H7256" s="32" t="s">
        <v>2421</v>
      </c>
      <c r="I7256" s="44">
        <f t="shared" si="5041"/>
        <v>0</v>
      </c>
      <c r="J7256" s="44">
        <v>0</v>
      </c>
      <c r="K7256" s="44">
        <f t="shared" si="5042"/>
        <v>0</v>
      </c>
      <c r="L7256" s="44">
        <v>0</v>
      </c>
      <c r="M7256" s="44">
        <v>0</v>
      </c>
      <c r="N7256" s="44">
        <v>0</v>
      </c>
      <c r="O7256" s="44">
        <v>0</v>
      </c>
      <c r="P7256" s="44">
        <v>0</v>
      </c>
      <c r="Q7256" s="44">
        <v>0</v>
      </c>
      <c r="R7256" s="44">
        <v>0</v>
      </c>
      <c r="S7256" s="44">
        <v>0</v>
      </c>
      <c r="T7256" s="44">
        <f t="shared" si="5036"/>
        <v>0</v>
      </c>
      <c r="U7256" s="44"/>
      <c r="V7256" s="44"/>
      <c r="W7256" s="44"/>
      <c r="X7256" s="44">
        <f t="shared" si="5037"/>
        <v>0</v>
      </c>
      <c r="Y7256" s="209">
        <f t="shared" si="5033"/>
        <v>0</v>
      </c>
    </row>
    <row r="7257" spans="1:25">
      <c r="A7257" s="23" t="s">
        <v>2407</v>
      </c>
      <c r="B7257" s="23" t="s">
        <v>122</v>
      </c>
      <c r="C7257" s="23" t="s">
        <v>130</v>
      </c>
      <c r="D7257" s="23" t="s">
        <v>2409</v>
      </c>
      <c r="E7257" s="22">
        <v>6139</v>
      </c>
      <c r="F7257" s="23" t="s">
        <v>2422</v>
      </c>
      <c r="G7257" s="128" t="s">
        <v>3360</v>
      </c>
      <c r="H7257" s="32" t="s">
        <v>2423</v>
      </c>
      <c r="I7257" s="44">
        <f t="shared" si="5041"/>
        <v>100000</v>
      </c>
      <c r="J7257" s="44">
        <v>100000</v>
      </c>
      <c r="K7257" s="44">
        <f t="shared" si="5042"/>
        <v>0</v>
      </c>
      <c r="L7257" s="44">
        <v>0</v>
      </c>
      <c r="M7257" s="44">
        <v>0</v>
      </c>
      <c r="N7257" s="44">
        <v>0</v>
      </c>
      <c r="O7257" s="44">
        <v>0</v>
      </c>
      <c r="P7257" s="44">
        <v>0</v>
      </c>
      <c r="Q7257" s="44">
        <v>210000</v>
      </c>
      <c r="R7257" s="44">
        <v>210000</v>
      </c>
      <c r="S7257" s="44">
        <v>210000</v>
      </c>
      <c r="T7257" s="44">
        <f t="shared" si="5036"/>
        <v>0</v>
      </c>
      <c r="U7257" s="44"/>
      <c r="V7257" s="44"/>
      <c r="W7257" s="44"/>
      <c r="X7257" s="44">
        <f t="shared" si="5037"/>
        <v>210000</v>
      </c>
      <c r="Y7257" s="209">
        <f t="shared" si="5033"/>
        <v>100</v>
      </c>
    </row>
    <row r="7258" spans="1:25">
      <c r="A7258" s="23" t="s">
        <v>2407</v>
      </c>
      <c r="B7258" s="23" t="s">
        <v>122</v>
      </c>
      <c r="C7258" s="23" t="s">
        <v>130</v>
      </c>
      <c r="D7258" s="23" t="s">
        <v>2409</v>
      </c>
      <c r="E7258" s="22">
        <v>6139</v>
      </c>
      <c r="F7258" s="23" t="s">
        <v>2424</v>
      </c>
      <c r="G7258" s="128" t="s">
        <v>3360</v>
      </c>
      <c r="H7258" s="32" t="s">
        <v>158</v>
      </c>
      <c r="I7258" s="44">
        <f t="shared" si="5041"/>
        <v>15100</v>
      </c>
      <c r="J7258" s="44">
        <v>5100</v>
      </c>
      <c r="K7258" s="44">
        <f t="shared" si="5042"/>
        <v>10000</v>
      </c>
      <c r="L7258" s="44">
        <v>0</v>
      </c>
      <c r="M7258" s="44">
        <v>0</v>
      </c>
      <c r="N7258" s="44">
        <v>10000</v>
      </c>
      <c r="O7258" s="44">
        <v>0</v>
      </c>
      <c r="P7258" s="44">
        <v>0</v>
      </c>
      <c r="Q7258" s="44">
        <v>15100</v>
      </c>
      <c r="R7258" s="44">
        <v>5100</v>
      </c>
      <c r="S7258" s="44">
        <v>1000</v>
      </c>
      <c r="T7258" s="44">
        <f t="shared" si="5036"/>
        <v>4100</v>
      </c>
      <c r="U7258" s="44">
        <v>4100</v>
      </c>
      <c r="V7258" s="44"/>
      <c r="W7258" s="44"/>
      <c r="X7258" s="44">
        <f t="shared" si="5037"/>
        <v>5100</v>
      </c>
      <c r="Y7258" s="209">
        <f t="shared" si="5033"/>
        <v>100</v>
      </c>
    </row>
    <row r="7259" spans="1:25">
      <c r="A7259" s="23" t="s">
        <v>2407</v>
      </c>
      <c r="B7259" s="23" t="s">
        <v>122</v>
      </c>
      <c r="C7259" s="23" t="s">
        <v>130</v>
      </c>
      <c r="D7259" s="23" t="s">
        <v>2409</v>
      </c>
      <c r="E7259" s="22">
        <v>6139</v>
      </c>
      <c r="F7259" s="23" t="s">
        <v>2425</v>
      </c>
      <c r="G7259" s="128" t="s">
        <v>3360</v>
      </c>
      <c r="H7259" s="32" t="s">
        <v>2426</v>
      </c>
      <c r="I7259" s="44">
        <f t="shared" si="5041"/>
        <v>30000</v>
      </c>
      <c r="J7259" s="44">
        <v>30000</v>
      </c>
      <c r="K7259" s="44">
        <f t="shared" si="5042"/>
        <v>0</v>
      </c>
      <c r="L7259" s="44">
        <v>0</v>
      </c>
      <c r="M7259" s="44">
        <v>0</v>
      </c>
      <c r="N7259" s="44">
        <v>0</v>
      </c>
      <c r="O7259" s="44">
        <v>0</v>
      </c>
      <c r="P7259" s="44">
        <v>0</v>
      </c>
      <c r="Q7259" s="44">
        <v>30000</v>
      </c>
      <c r="R7259" s="44">
        <v>30000</v>
      </c>
      <c r="S7259" s="44">
        <v>21000</v>
      </c>
      <c r="T7259" s="44">
        <f t="shared" si="5036"/>
        <v>9000</v>
      </c>
      <c r="U7259" s="44">
        <v>4500</v>
      </c>
      <c r="V7259" s="44">
        <v>4500</v>
      </c>
      <c r="W7259" s="44"/>
      <c r="X7259" s="44">
        <f t="shared" si="5037"/>
        <v>30000</v>
      </c>
      <c r="Y7259" s="209">
        <f t="shared" si="5033"/>
        <v>100</v>
      </c>
    </row>
    <row r="7260" spans="1:25" ht="20.399999999999999">
      <c r="A7260" s="23" t="s">
        <v>2407</v>
      </c>
      <c r="B7260" s="23" t="s">
        <v>122</v>
      </c>
      <c r="C7260" s="23" t="s">
        <v>130</v>
      </c>
      <c r="D7260" s="23" t="s">
        <v>2409</v>
      </c>
      <c r="E7260" s="22">
        <v>6139</v>
      </c>
      <c r="F7260" s="23" t="s">
        <v>2427</v>
      </c>
      <c r="G7260" s="128" t="s">
        <v>3360</v>
      </c>
      <c r="H7260" s="32" t="s">
        <v>2428</v>
      </c>
      <c r="I7260" s="44">
        <f t="shared" si="5041"/>
        <v>0</v>
      </c>
      <c r="J7260" s="44">
        <v>0</v>
      </c>
      <c r="K7260" s="44">
        <f t="shared" si="5042"/>
        <v>0</v>
      </c>
      <c r="L7260" s="44">
        <v>0</v>
      </c>
      <c r="M7260" s="44">
        <v>0</v>
      </c>
      <c r="N7260" s="44">
        <v>0</v>
      </c>
      <c r="O7260" s="44">
        <v>0</v>
      </c>
      <c r="P7260" s="44">
        <v>0</v>
      </c>
      <c r="Q7260" s="44">
        <v>0</v>
      </c>
      <c r="R7260" s="44">
        <v>0</v>
      </c>
      <c r="S7260" s="44">
        <v>0</v>
      </c>
      <c r="T7260" s="44">
        <f t="shared" si="5036"/>
        <v>0</v>
      </c>
      <c r="U7260" s="44"/>
      <c r="V7260" s="44"/>
      <c r="W7260" s="44"/>
      <c r="X7260" s="44">
        <f t="shared" si="5037"/>
        <v>0</v>
      </c>
      <c r="Y7260" s="209">
        <f t="shared" si="5033"/>
        <v>0</v>
      </c>
    </row>
    <row r="7261" spans="1:25">
      <c r="A7261" s="23" t="s">
        <v>2407</v>
      </c>
      <c r="B7261" s="23" t="s">
        <v>122</v>
      </c>
      <c r="C7261" s="23" t="s">
        <v>130</v>
      </c>
      <c r="D7261" s="23" t="s">
        <v>2409</v>
      </c>
      <c r="E7261" s="22">
        <v>6139</v>
      </c>
      <c r="F7261" s="23" t="s">
        <v>2429</v>
      </c>
      <c r="G7261" s="128" t="s">
        <v>3360</v>
      </c>
      <c r="H7261" s="32" t="s">
        <v>2430</v>
      </c>
      <c r="I7261" s="44">
        <f t="shared" si="5041"/>
        <v>1</v>
      </c>
      <c r="J7261" s="44">
        <v>1</v>
      </c>
      <c r="K7261" s="44">
        <f t="shared" si="5042"/>
        <v>0</v>
      </c>
      <c r="L7261" s="44">
        <v>0</v>
      </c>
      <c r="M7261" s="44">
        <v>0</v>
      </c>
      <c r="N7261" s="44">
        <v>0</v>
      </c>
      <c r="O7261" s="44">
        <v>0</v>
      </c>
      <c r="P7261" s="44">
        <v>0</v>
      </c>
      <c r="Q7261" s="44">
        <v>100</v>
      </c>
      <c r="R7261" s="44">
        <v>100</v>
      </c>
      <c r="S7261" s="44">
        <v>0</v>
      </c>
      <c r="T7261" s="44">
        <f t="shared" si="5036"/>
        <v>0</v>
      </c>
      <c r="U7261" s="44"/>
      <c r="V7261" s="44"/>
      <c r="W7261" s="44"/>
      <c r="X7261" s="44">
        <f t="shared" si="5037"/>
        <v>0</v>
      </c>
      <c r="Y7261" s="209">
        <f t="shared" si="5033"/>
        <v>0</v>
      </c>
    </row>
    <row r="7262" spans="1:25">
      <c r="A7262" s="23" t="s">
        <v>2407</v>
      </c>
      <c r="B7262" s="23" t="s">
        <v>122</v>
      </c>
      <c r="C7262" s="23" t="s">
        <v>130</v>
      </c>
      <c r="D7262" s="23" t="s">
        <v>2409</v>
      </c>
      <c r="E7262" s="22">
        <v>6139</v>
      </c>
      <c r="F7262" s="23" t="s">
        <v>2431</v>
      </c>
      <c r="G7262" s="128" t="s">
        <v>3360</v>
      </c>
      <c r="H7262" s="32" t="s">
        <v>2432</v>
      </c>
      <c r="I7262" s="44">
        <f t="shared" si="5041"/>
        <v>18000</v>
      </c>
      <c r="J7262" s="44">
        <v>18000</v>
      </c>
      <c r="K7262" s="44">
        <f t="shared" si="5042"/>
        <v>0</v>
      </c>
      <c r="L7262" s="44">
        <v>0</v>
      </c>
      <c r="M7262" s="44">
        <v>0</v>
      </c>
      <c r="N7262" s="44">
        <v>0</v>
      </c>
      <c r="O7262" s="44">
        <v>0</v>
      </c>
      <c r="P7262" s="44">
        <v>0</v>
      </c>
      <c r="Q7262" s="44">
        <v>18000</v>
      </c>
      <c r="R7262" s="44">
        <v>18000</v>
      </c>
      <c r="S7262" s="44">
        <v>15000</v>
      </c>
      <c r="T7262" s="44">
        <f t="shared" si="5036"/>
        <v>3000</v>
      </c>
      <c r="U7262" s="44">
        <v>3000</v>
      </c>
      <c r="V7262" s="44"/>
      <c r="W7262" s="44"/>
      <c r="X7262" s="44">
        <f t="shared" si="5037"/>
        <v>18000</v>
      </c>
      <c r="Y7262" s="209">
        <f t="shared" si="5033"/>
        <v>100</v>
      </c>
    </row>
    <row r="7263" spans="1:25" ht="20.399999999999999">
      <c r="A7263" s="20" t="s">
        <v>0</v>
      </c>
      <c r="B7263" s="20" t="s">
        <v>0</v>
      </c>
      <c r="C7263" s="20" t="s">
        <v>0</v>
      </c>
      <c r="D7263" s="21" t="s">
        <v>0</v>
      </c>
      <c r="E7263" s="21" t="s">
        <v>0</v>
      </c>
      <c r="F7263" s="21" t="s">
        <v>0</v>
      </c>
      <c r="G7263" s="150" t="s">
        <v>0</v>
      </c>
      <c r="H7263" s="30" t="s">
        <v>42</v>
      </c>
      <c r="I7263" s="31">
        <f t="shared" si="5041"/>
        <v>20100</v>
      </c>
      <c r="J7263" s="31">
        <f t="shared" ref="J7263:X7263" si="5051">SUM(J7264)</f>
        <v>20100</v>
      </c>
      <c r="K7263" s="31">
        <f t="shared" si="5042"/>
        <v>0</v>
      </c>
      <c r="L7263" s="31">
        <f t="shared" si="5051"/>
        <v>0</v>
      </c>
      <c r="M7263" s="31">
        <f t="shared" si="5051"/>
        <v>0</v>
      </c>
      <c r="N7263" s="31">
        <f t="shared" si="5051"/>
        <v>0</v>
      </c>
      <c r="O7263" s="31">
        <f t="shared" si="5051"/>
        <v>0</v>
      </c>
      <c r="P7263" s="31">
        <f t="shared" si="5051"/>
        <v>0</v>
      </c>
      <c r="Q7263" s="31">
        <f t="shared" si="5051"/>
        <v>26418</v>
      </c>
      <c r="R7263" s="31">
        <f t="shared" si="5051"/>
        <v>19305</v>
      </c>
      <c r="S7263" s="31">
        <f t="shared" si="5051"/>
        <v>5205</v>
      </c>
      <c r="T7263" s="31">
        <f t="shared" si="5051"/>
        <v>14000</v>
      </c>
      <c r="U7263" s="31">
        <f t="shared" si="5051"/>
        <v>14000</v>
      </c>
      <c r="V7263" s="31">
        <f t="shared" si="5051"/>
        <v>0</v>
      </c>
      <c r="W7263" s="31">
        <f t="shared" si="5051"/>
        <v>0</v>
      </c>
      <c r="X7263" s="31">
        <f t="shared" si="5051"/>
        <v>19205</v>
      </c>
      <c r="Y7263" s="220">
        <f t="shared" si="5033"/>
        <v>99.48199948199948</v>
      </c>
    </row>
    <row r="7264" spans="1:25">
      <c r="A7264" s="23" t="s">
        <v>2407</v>
      </c>
      <c r="B7264" s="23" t="s">
        <v>122</v>
      </c>
      <c r="C7264" s="23" t="s">
        <v>130</v>
      </c>
      <c r="D7264" s="23" t="s">
        <v>2409</v>
      </c>
      <c r="E7264" s="21" t="s">
        <v>159</v>
      </c>
      <c r="F7264" s="21" t="s">
        <v>0</v>
      </c>
      <c r="G7264" s="150" t="s">
        <v>0</v>
      </c>
      <c r="H7264" s="21" t="s">
        <v>34</v>
      </c>
      <c r="I7264" s="66">
        <f t="shared" si="5041"/>
        <v>20100</v>
      </c>
      <c r="J7264" s="66">
        <f>SUM(J7265,J7275)</f>
        <v>20100</v>
      </c>
      <c r="K7264" s="66">
        <f t="shared" si="5042"/>
        <v>0</v>
      </c>
      <c r="L7264" s="66">
        <f t="shared" ref="L7264:P7264" si="5052">SUM(L7265,L7275)</f>
        <v>0</v>
      </c>
      <c r="M7264" s="66">
        <f t="shared" si="5052"/>
        <v>0</v>
      </c>
      <c r="N7264" s="66">
        <f t="shared" si="5052"/>
        <v>0</v>
      </c>
      <c r="O7264" s="66">
        <f t="shared" si="5052"/>
        <v>0</v>
      </c>
      <c r="P7264" s="66">
        <f t="shared" si="5052"/>
        <v>0</v>
      </c>
      <c r="Q7264" s="66">
        <f t="shared" ref="Q7264:R7264" si="5053">SUM(Q7265,Q7275)</f>
        <v>26418</v>
      </c>
      <c r="R7264" s="66">
        <f t="shared" si="5053"/>
        <v>19305</v>
      </c>
      <c r="S7264" s="66">
        <f t="shared" ref="S7264" si="5054">SUM(S7265,S7275)</f>
        <v>5205</v>
      </c>
      <c r="T7264" s="66">
        <f t="shared" ref="T7264:X7264" si="5055">SUM(T7265,T7275)</f>
        <v>14000</v>
      </c>
      <c r="U7264" s="66">
        <f t="shared" si="5055"/>
        <v>14000</v>
      </c>
      <c r="V7264" s="66">
        <f t="shared" si="5055"/>
        <v>0</v>
      </c>
      <c r="W7264" s="66">
        <f t="shared" si="5055"/>
        <v>0</v>
      </c>
      <c r="X7264" s="66">
        <f t="shared" si="5055"/>
        <v>19205</v>
      </c>
      <c r="Y7264" s="208">
        <f t="shared" si="5033"/>
        <v>99.48199948199948</v>
      </c>
    </row>
    <row r="7265" spans="1:25">
      <c r="A7265" s="20" t="s">
        <v>2407</v>
      </c>
      <c r="B7265" s="20" t="s">
        <v>122</v>
      </c>
      <c r="C7265" s="20" t="s">
        <v>130</v>
      </c>
      <c r="D7265" s="20" t="s">
        <v>2409</v>
      </c>
      <c r="E7265" s="20" t="s">
        <v>160</v>
      </c>
      <c r="F7265" s="23" t="s">
        <v>0</v>
      </c>
      <c r="G7265" s="154" t="s">
        <v>0</v>
      </c>
      <c r="H7265" s="21" t="s">
        <v>37</v>
      </c>
      <c r="I7265" s="66">
        <f t="shared" si="5041"/>
        <v>0</v>
      </c>
      <c r="J7265" s="66">
        <f>SUM(J7266:J7274)</f>
        <v>0</v>
      </c>
      <c r="K7265" s="66">
        <f t="shared" si="5042"/>
        <v>0</v>
      </c>
      <c r="L7265" s="66">
        <f t="shared" ref="L7265:P7265" si="5056">SUM(L7266:L7274)</f>
        <v>0</v>
      </c>
      <c r="M7265" s="66">
        <f t="shared" si="5056"/>
        <v>0</v>
      </c>
      <c r="N7265" s="66">
        <f t="shared" si="5056"/>
        <v>0</v>
      </c>
      <c r="O7265" s="66">
        <f t="shared" si="5056"/>
        <v>0</v>
      </c>
      <c r="P7265" s="66">
        <f t="shared" si="5056"/>
        <v>0</v>
      </c>
      <c r="Q7265" s="66">
        <f t="shared" ref="Q7265:R7265" si="5057">SUM(Q7266:Q7274)</f>
        <v>0</v>
      </c>
      <c r="R7265" s="66">
        <f t="shared" si="5057"/>
        <v>0</v>
      </c>
      <c r="S7265" s="66">
        <f t="shared" ref="S7265" si="5058">SUM(S7266:S7274)</f>
        <v>0</v>
      </c>
      <c r="T7265" s="66">
        <f t="shared" ref="T7265:X7265" si="5059">SUM(T7266:T7274)</f>
        <v>0</v>
      </c>
      <c r="U7265" s="66">
        <f t="shared" si="5059"/>
        <v>0</v>
      </c>
      <c r="V7265" s="66">
        <f t="shared" si="5059"/>
        <v>0</v>
      </c>
      <c r="W7265" s="66">
        <f t="shared" si="5059"/>
        <v>0</v>
      </c>
      <c r="X7265" s="66">
        <f t="shared" si="5059"/>
        <v>0</v>
      </c>
      <c r="Y7265" s="208">
        <f t="shared" si="5033"/>
        <v>0</v>
      </c>
    </row>
    <row r="7266" spans="1:25">
      <c r="A7266" s="23" t="s">
        <v>2407</v>
      </c>
      <c r="B7266" s="23" t="s">
        <v>122</v>
      </c>
      <c r="C7266" s="23" t="s">
        <v>130</v>
      </c>
      <c r="D7266" s="23" t="s">
        <v>2409</v>
      </c>
      <c r="E7266" s="22">
        <v>6143</v>
      </c>
      <c r="F7266" s="23" t="s">
        <v>2433</v>
      </c>
      <c r="G7266" s="128" t="s">
        <v>3368</v>
      </c>
      <c r="H7266" s="32" t="s">
        <v>2434</v>
      </c>
      <c r="I7266" s="44">
        <f t="shared" si="5041"/>
        <v>0</v>
      </c>
      <c r="J7266" s="44">
        <v>0</v>
      </c>
      <c r="K7266" s="44">
        <f t="shared" si="5042"/>
        <v>0</v>
      </c>
      <c r="L7266" s="44">
        <v>0</v>
      </c>
      <c r="M7266" s="44">
        <v>0</v>
      </c>
      <c r="N7266" s="44">
        <v>0</v>
      </c>
      <c r="O7266" s="44">
        <v>0</v>
      </c>
      <c r="P7266" s="44">
        <v>0</v>
      </c>
      <c r="Q7266" s="44">
        <v>0</v>
      </c>
      <c r="R7266" s="44">
        <v>0</v>
      </c>
      <c r="S7266" s="44">
        <v>0</v>
      </c>
      <c r="T7266" s="44">
        <f t="shared" si="5036"/>
        <v>0</v>
      </c>
      <c r="U7266" s="44"/>
      <c r="V7266" s="44"/>
      <c r="W7266" s="44"/>
      <c r="X7266" s="44">
        <f t="shared" si="5037"/>
        <v>0</v>
      </c>
      <c r="Y7266" s="209">
        <f t="shared" si="5033"/>
        <v>0</v>
      </c>
    </row>
    <row r="7267" spans="1:25">
      <c r="A7267" s="23" t="s">
        <v>2407</v>
      </c>
      <c r="B7267" s="23" t="s">
        <v>122</v>
      </c>
      <c r="C7267" s="23" t="s">
        <v>130</v>
      </c>
      <c r="D7267" s="23" t="s">
        <v>2409</v>
      </c>
      <c r="E7267" s="22">
        <v>6143</v>
      </c>
      <c r="F7267" s="23" t="s">
        <v>2435</v>
      </c>
      <c r="G7267" s="128" t="s">
        <v>3368</v>
      </c>
      <c r="H7267" s="32" t="s">
        <v>2436</v>
      </c>
      <c r="I7267" s="44">
        <f t="shared" si="5041"/>
        <v>0</v>
      </c>
      <c r="J7267" s="44">
        <v>0</v>
      </c>
      <c r="K7267" s="44">
        <f t="shared" si="5042"/>
        <v>0</v>
      </c>
      <c r="L7267" s="44">
        <v>0</v>
      </c>
      <c r="M7267" s="44">
        <v>0</v>
      </c>
      <c r="N7267" s="44">
        <v>0</v>
      </c>
      <c r="O7267" s="44">
        <v>0</v>
      </c>
      <c r="P7267" s="44">
        <v>0</v>
      </c>
      <c r="Q7267" s="44">
        <v>0</v>
      </c>
      <c r="R7267" s="44">
        <v>0</v>
      </c>
      <c r="S7267" s="44">
        <v>0</v>
      </c>
      <c r="T7267" s="44">
        <f t="shared" si="5036"/>
        <v>0</v>
      </c>
      <c r="U7267" s="44"/>
      <c r="V7267" s="44"/>
      <c r="W7267" s="44"/>
      <c r="X7267" s="44">
        <f t="shared" si="5037"/>
        <v>0</v>
      </c>
      <c r="Y7267" s="209">
        <f t="shared" si="5033"/>
        <v>0</v>
      </c>
    </row>
    <row r="7268" spans="1:25">
      <c r="A7268" s="23" t="s">
        <v>2407</v>
      </c>
      <c r="B7268" s="23" t="s">
        <v>122</v>
      </c>
      <c r="C7268" s="23" t="s">
        <v>130</v>
      </c>
      <c r="D7268" s="23" t="s">
        <v>2409</v>
      </c>
      <c r="E7268" s="22">
        <v>6143</v>
      </c>
      <c r="F7268" s="23" t="s">
        <v>2437</v>
      </c>
      <c r="G7268" s="128" t="s">
        <v>3368</v>
      </c>
      <c r="H7268" s="32" t="s">
        <v>2438</v>
      </c>
      <c r="I7268" s="44">
        <f t="shared" si="5041"/>
        <v>0</v>
      </c>
      <c r="J7268" s="44">
        <v>0</v>
      </c>
      <c r="K7268" s="44">
        <f t="shared" si="5042"/>
        <v>0</v>
      </c>
      <c r="L7268" s="44">
        <v>0</v>
      </c>
      <c r="M7268" s="44">
        <v>0</v>
      </c>
      <c r="N7268" s="44">
        <v>0</v>
      </c>
      <c r="O7268" s="44">
        <v>0</v>
      </c>
      <c r="P7268" s="44">
        <v>0</v>
      </c>
      <c r="Q7268" s="44">
        <v>0</v>
      </c>
      <c r="R7268" s="44">
        <v>0</v>
      </c>
      <c r="S7268" s="44">
        <v>0</v>
      </c>
      <c r="T7268" s="44">
        <f t="shared" si="5036"/>
        <v>0</v>
      </c>
      <c r="U7268" s="44"/>
      <c r="V7268" s="44"/>
      <c r="W7268" s="44"/>
      <c r="X7268" s="44">
        <f t="shared" si="5037"/>
        <v>0</v>
      </c>
      <c r="Y7268" s="209">
        <f t="shared" si="5033"/>
        <v>0</v>
      </c>
    </row>
    <row r="7269" spans="1:25">
      <c r="A7269" s="23" t="s">
        <v>2407</v>
      </c>
      <c r="B7269" s="23" t="s">
        <v>122</v>
      </c>
      <c r="C7269" s="23" t="s">
        <v>130</v>
      </c>
      <c r="D7269" s="23" t="s">
        <v>2409</v>
      </c>
      <c r="E7269" s="22">
        <v>6143</v>
      </c>
      <c r="F7269" s="23" t="s">
        <v>2439</v>
      </c>
      <c r="G7269" s="128" t="s">
        <v>3368</v>
      </c>
      <c r="H7269" s="32" t="s">
        <v>2440</v>
      </c>
      <c r="I7269" s="44">
        <f t="shared" si="5041"/>
        <v>0</v>
      </c>
      <c r="J7269" s="44">
        <v>0</v>
      </c>
      <c r="K7269" s="44">
        <f t="shared" si="5042"/>
        <v>0</v>
      </c>
      <c r="L7269" s="44">
        <v>0</v>
      </c>
      <c r="M7269" s="44">
        <v>0</v>
      </c>
      <c r="N7269" s="44">
        <v>0</v>
      </c>
      <c r="O7269" s="44">
        <v>0</v>
      </c>
      <c r="P7269" s="44">
        <v>0</v>
      </c>
      <c r="Q7269" s="44">
        <v>0</v>
      </c>
      <c r="R7269" s="44">
        <v>0</v>
      </c>
      <c r="S7269" s="44">
        <v>0</v>
      </c>
      <c r="T7269" s="44">
        <f t="shared" si="5036"/>
        <v>0</v>
      </c>
      <c r="U7269" s="44"/>
      <c r="V7269" s="44"/>
      <c r="W7269" s="44"/>
      <c r="X7269" s="44">
        <f t="shared" si="5037"/>
        <v>0</v>
      </c>
      <c r="Y7269" s="209">
        <f t="shared" si="5033"/>
        <v>0</v>
      </c>
    </row>
    <row r="7270" spans="1:25">
      <c r="A7270" s="23" t="s">
        <v>2407</v>
      </c>
      <c r="B7270" s="23" t="s">
        <v>122</v>
      </c>
      <c r="C7270" s="23" t="s">
        <v>130</v>
      </c>
      <c r="D7270" s="23" t="s">
        <v>2409</v>
      </c>
      <c r="E7270" s="22">
        <v>6143</v>
      </c>
      <c r="F7270" s="23" t="s">
        <v>2441</v>
      </c>
      <c r="G7270" s="128" t="s">
        <v>3368</v>
      </c>
      <c r="H7270" s="32" t="s">
        <v>2442</v>
      </c>
      <c r="I7270" s="44">
        <f t="shared" si="5041"/>
        <v>0</v>
      </c>
      <c r="J7270" s="44">
        <v>0</v>
      </c>
      <c r="K7270" s="44">
        <f t="shared" si="5042"/>
        <v>0</v>
      </c>
      <c r="L7270" s="44">
        <v>0</v>
      </c>
      <c r="M7270" s="44">
        <v>0</v>
      </c>
      <c r="N7270" s="44">
        <v>0</v>
      </c>
      <c r="O7270" s="44">
        <v>0</v>
      </c>
      <c r="P7270" s="44">
        <v>0</v>
      </c>
      <c r="Q7270" s="44">
        <v>0</v>
      </c>
      <c r="R7270" s="44">
        <v>0</v>
      </c>
      <c r="S7270" s="44">
        <v>0</v>
      </c>
      <c r="T7270" s="44">
        <f t="shared" si="5036"/>
        <v>0</v>
      </c>
      <c r="U7270" s="44"/>
      <c r="V7270" s="44"/>
      <c r="W7270" s="44"/>
      <c r="X7270" s="44">
        <f t="shared" si="5037"/>
        <v>0</v>
      </c>
      <c r="Y7270" s="209">
        <f t="shared" si="5033"/>
        <v>0</v>
      </c>
    </row>
    <row r="7271" spans="1:25">
      <c r="A7271" s="23" t="s">
        <v>2407</v>
      </c>
      <c r="B7271" s="23" t="s">
        <v>122</v>
      </c>
      <c r="C7271" s="23" t="s">
        <v>130</v>
      </c>
      <c r="D7271" s="23" t="s">
        <v>2409</v>
      </c>
      <c r="E7271" s="22">
        <v>6143</v>
      </c>
      <c r="F7271" s="23" t="s">
        <v>2443</v>
      </c>
      <c r="G7271" s="128" t="s">
        <v>3368</v>
      </c>
      <c r="H7271" s="32" t="s">
        <v>2444</v>
      </c>
      <c r="I7271" s="44">
        <f t="shared" si="5041"/>
        <v>0</v>
      </c>
      <c r="J7271" s="44">
        <v>0</v>
      </c>
      <c r="K7271" s="44">
        <f t="shared" si="5042"/>
        <v>0</v>
      </c>
      <c r="L7271" s="44">
        <v>0</v>
      </c>
      <c r="M7271" s="44">
        <v>0</v>
      </c>
      <c r="N7271" s="44">
        <v>0</v>
      </c>
      <c r="O7271" s="44">
        <v>0</v>
      </c>
      <c r="P7271" s="44">
        <v>0</v>
      </c>
      <c r="Q7271" s="44">
        <v>0</v>
      </c>
      <c r="R7271" s="44">
        <v>0</v>
      </c>
      <c r="S7271" s="44">
        <v>0</v>
      </c>
      <c r="T7271" s="44">
        <f t="shared" si="5036"/>
        <v>0</v>
      </c>
      <c r="U7271" s="44"/>
      <c r="V7271" s="44"/>
      <c r="W7271" s="44"/>
      <c r="X7271" s="44">
        <f t="shared" si="5037"/>
        <v>0</v>
      </c>
      <c r="Y7271" s="209">
        <f t="shared" si="5033"/>
        <v>0</v>
      </c>
    </row>
    <row r="7272" spans="1:25">
      <c r="A7272" s="23" t="s">
        <v>2407</v>
      </c>
      <c r="B7272" s="23" t="s">
        <v>122</v>
      </c>
      <c r="C7272" s="23" t="s">
        <v>130</v>
      </c>
      <c r="D7272" s="23" t="s">
        <v>2409</v>
      </c>
      <c r="E7272" s="22">
        <v>6143</v>
      </c>
      <c r="F7272" s="23" t="s">
        <v>2445</v>
      </c>
      <c r="G7272" s="128" t="s">
        <v>3368</v>
      </c>
      <c r="H7272" s="32" t="s">
        <v>2446</v>
      </c>
      <c r="I7272" s="44">
        <f t="shared" si="5041"/>
        <v>0</v>
      </c>
      <c r="J7272" s="44">
        <v>0</v>
      </c>
      <c r="K7272" s="44">
        <f t="shared" si="5042"/>
        <v>0</v>
      </c>
      <c r="L7272" s="44">
        <v>0</v>
      </c>
      <c r="M7272" s="44">
        <v>0</v>
      </c>
      <c r="N7272" s="44">
        <v>0</v>
      </c>
      <c r="O7272" s="44">
        <v>0</v>
      </c>
      <c r="P7272" s="44">
        <v>0</v>
      </c>
      <c r="Q7272" s="44">
        <v>0</v>
      </c>
      <c r="R7272" s="44">
        <v>0</v>
      </c>
      <c r="S7272" s="44">
        <v>0</v>
      </c>
      <c r="T7272" s="44">
        <f t="shared" si="5036"/>
        <v>0</v>
      </c>
      <c r="U7272" s="44"/>
      <c r="V7272" s="44"/>
      <c r="W7272" s="44"/>
      <c r="X7272" s="44">
        <f t="shared" si="5037"/>
        <v>0</v>
      </c>
      <c r="Y7272" s="209">
        <f t="shared" si="5033"/>
        <v>0</v>
      </c>
    </row>
    <row r="7273" spans="1:25">
      <c r="A7273" s="23" t="s">
        <v>2407</v>
      </c>
      <c r="B7273" s="23" t="s">
        <v>122</v>
      </c>
      <c r="C7273" s="23" t="s">
        <v>130</v>
      </c>
      <c r="D7273" s="23" t="s">
        <v>2409</v>
      </c>
      <c r="E7273" s="22">
        <v>6143</v>
      </c>
      <c r="F7273" s="23" t="s">
        <v>2447</v>
      </c>
      <c r="G7273" s="128" t="s">
        <v>3368</v>
      </c>
      <c r="H7273" s="32" t="s">
        <v>2448</v>
      </c>
      <c r="I7273" s="44">
        <f t="shared" si="5041"/>
        <v>0</v>
      </c>
      <c r="J7273" s="44">
        <v>0</v>
      </c>
      <c r="K7273" s="44">
        <f t="shared" si="5042"/>
        <v>0</v>
      </c>
      <c r="L7273" s="44">
        <v>0</v>
      </c>
      <c r="M7273" s="44">
        <v>0</v>
      </c>
      <c r="N7273" s="44">
        <v>0</v>
      </c>
      <c r="O7273" s="44">
        <v>0</v>
      </c>
      <c r="P7273" s="44">
        <v>0</v>
      </c>
      <c r="Q7273" s="44">
        <v>0</v>
      </c>
      <c r="R7273" s="44">
        <v>0</v>
      </c>
      <c r="S7273" s="44">
        <v>0</v>
      </c>
      <c r="T7273" s="44">
        <f t="shared" si="5036"/>
        <v>0</v>
      </c>
      <c r="U7273" s="44"/>
      <c r="V7273" s="44"/>
      <c r="W7273" s="44"/>
      <c r="X7273" s="44">
        <f t="shared" si="5037"/>
        <v>0</v>
      </c>
      <c r="Y7273" s="209">
        <f t="shared" si="5033"/>
        <v>0</v>
      </c>
    </row>
    <row r="7274" spans="1:25">
      <c r="A7274" s="23" t="s">
        <v>2407</v>
      </c>
      <c r="B7274" s="23" t="s">
        <v>122</v>
      </c>
      <c r="C7274" s="23" t="s">
        <v>130</v>
      </c>
      <c r="D7274" s="23" t="s">
        <v>2409</v>
      </c>
      <c r="E7274" s="22">
        <v>6143</v>
      </c>
      <c r="F7274" s="23" t="s">
        <v>2449</v>
      </c>
      <c r="G7274" s="128" t="s">
        <v>3368</v>
      </c>
      <c r="H7274" s="32" t="s">
        <v>2450</v>
      </c>
      <c r="I7274" s="44">
        <f t="shared" si="5041"/>
        <v>0</v>
      </c>
      <c r="J7274" s="44">
        <v>0</v>
      </c>
      <c r="K7274" s="44">
        <f t="shared" si="5042"/>
        <v>0</v>
      </c>
      <c r="L7274" s="44">
        <v>0</v>
      </c>
      <c r="M7274" s="44">
        <v>0</v>
      </c>
      <c r="N7274" s="44">
        <v>0</v>
      </c>
      <c r="O7274" s="44">
        <v>0</v>
      </c>
      <c r="P7274" s="44">
        <v>0</v>
      </c>
      <c r="Q7274" s="44">
        <v>0</v>
      </c>
      <c r="R7274" s="44">
        <v>0</v>
      </c>
      <c r="S7274" s="44">
        <v>0</v>
      </c>
      <c r="T7274" s="44">
        <f t="shared" si="5036"/>
        <v>0</v>
      </c>
      <c r="U7274" s="44"/>
      <c r="V7274" s="44"/>
      <c r="W7274" s="44"/>
      <c r="X7274" s="44">
        <f t="shared" si="5037"/>
        <v>0</v>
      </c>
      <c r="Y7274" s="209">
        <f t="shared" si="5033"/>
        <v>0</v>
      </c>
    </row>
    <row r="7275" spans="1:25">
      <c r="A7275" s="20" t="s">
        <v>2407</v>
      </c>
      <c r="B7275" s="20" t="s">
        <v>122</v>
      </c>
      <c r="C7275" s="20" t="s">
        <v>130</v>
      </c>
      <c r="D7275" s="20" t="s">
        <v>2409</v>
      </c>
      <c r="E7275" s="20" t="s">
        <v>165</v>
      </c>
      <c r="F7275" s="23" t="s">
        <v>0</v>
      </c>
      <c r="G7275" s="154" t="s">
        <v>0</v>
      </c>
      <c r="H7275" s="21" t="s">
        <v>41</v>
      </c>
      <c r="I7275" s="66">
        <f t="shared" si="5041"/>
        <v>20100</v>
      </c>
      <c r="J7275" s="66">
        <f t="shared" ref="J7275:P7275" si="5060">SUM(J7276:J7277)</f>
        <v>20100</v>
      </c>
      <c r="K7275" s="66">
        <f t="shared" si="5042"/>
        <v>0</v>
      </c>
      <c r="L7275" s="66">
        <f t="shared" si="5060"/>
        <v>0</v>
      </c>
      <c r="M7275" s="66">
        <f t="shared" si="5060"/>
        <v>0</v>
      </c>
      <c r="N7275" s="66">
        <f t="shared" si="5060"/>
        <v>0</v>
      </c>
      <c r="O7275" s="66">
        <f t="shared" si="5060"/>
        <v>0</v>
      </c>
      <c r="P7275" s="66">
        <f t="shared" si="5060"/>
        <v>0</v>
      </c>
      <c r="Q7275" s="66">
        <f>SUM(Q7276:Q7277)</f>
        <v>26418</v>
      </c>
      <c r="R7275" s="66">
        <f>SUM(R7276:R7277)</f>
        <v>19305</v>
      </c>
      <c r="S7275" s="66">
        <f>SUM(S7276:S7277)</f>
        <v>5205</v>
      </c>
      <c r="T7275" s="66">
        <f t="shared" ref="T7275:X7275" si="5061">SUM(T7276:T7277)</f>
        <v>14000</v>
      </c>
      <c r="U7275" s="66">
        <f t="shared" si="5061"/>
        <v>14000</v>
      </c>
      <c r="V7275" s="66">
        <f t="shared" si="5061"/>
        <v>0</v>
      </c>
      <c r="W7275" s="66">
        <f t="shared" si="5061"/>
        <v>0</v>
      </c>
      <c r="X7275" s="66">
        <f t="shared" si="5061"/>
        <v>19205</v>
      </c>
      <c r="Y7275" s="208">
        <f t="shared" si="5033"/>
        <v>99.48199948199948</v>
      </c>
    </row>
    <row r="7276" spans="1:25">
      <c r="A7276" s="23" t="s">
        <v>2407</v>
      </c>
      <c r="B7276" s="23" t="s">
        <v>122</v>
      </c>
      <c r="C7276" s="23" t="s">
        <v>130</v>
      </c>
      <c r="D7276" s="23" t="s">
        <v>2409</v>
      </c>
      <c r="E7276" s="22">
        <v>6148</v>
      </c>
      <c r="F7276" s="23"/>
      <c r="G7276" s="128" t="s">
        <v>3360</v>
      </c>
      <c r="H7276" s="32" t="s">
        <v>41</v>
      </c>
      <c r="I7276" s="44">
        <f t="shared" si="5041"/>
        <v>100</v>
      </c>
      <c r="J7276" s="44">
        <v>100</v>
      </c>
      <c r="K7276" s="44">
        <f t="shared" si="5042"/>
        <v>0</v>
      </c>
      <c r="L7276" s="44">
        <v>0</v>
      </c>
      <c r="M7276" s="44">
        <v>0</v>
      </c>
      <c r="N7276" s="44">
        <v>0</v>
      </c>
      <c r="O7276" s="44">
        <v>0</v>
      </c>
      <c r="P7276" s="44">
        <v>0</v>
      </c>
      <c r="Q7276" s="44">
        <v>12418</v>
      </c>
      <c r="R7276" s="44">
        <v>5305</v>
      </c>
      <c r="S7276" s="44">
        <v>5205</v>
      </c>
      <c r="T7276" s="44">
        <f t="shared" si="5036"/>
        <v>0</v>
      </c>
      <c r="U7276" s="44"/>
      <c r="V7276" s="44"/>
      <c r="W7276" s="44"/>
      <c r="X7276" s="44">
        <f t="shared" si="5037"/>
        <v>5205</v>
      </c>
      <c r="Y7276" s="209">
        <f t="shared" si="5033"/>
        <v>98.114985862393965</v>
      </c>
    </row>
    <row r="7277" spans="1:25">
      <c r="A7277" s="23" t="s">
        <v>2407</v>
      </c>
      <c r="B7277" s="23" t="s">
        <v>122</v>
      </c>
      <c r="C7277" s="23" t="s">
        <v>130</v>
      </c>
      <c r="D7277" s="23" t="s">
        <v>2409</v>
      </c>
      <c r="E7277" s="22">
        <v>6148</v>
      </c>
      <c r="F7277" s="23" t="s">
        <v>2451</v>
      </c>
      <c r="G7277" s="128" t="s">
        <v>3360</v>
      </c>
      <c r="H7277" s="32" t="s">
        <v>2452</v>
      </c>
      <c r="I7277" s="44">
        <f t="shared" si="5041"/>
        <v>20000</v>
      </c>
      <c r="J7277" s="44">
        <v>20000</v>
      </c>
      <c r="K7277" s="44">
        <f t="shared" si="5042"/>
        <v>0</v>
      </c>
      <c r="L7277" s="44">
        <v>0</v>
      </c>
      <c r="M7277" s="44">
        <v>0</v>
      </c>
      <c r="N7277" s="44">
        <v>0</v>
      </c>
      <c r="O7277" s="44">
        <v>0</v>
      </c>
      <c r="P7277" s="44">
        <v>0</v>
      </c>
      <c r="Q7277" s="44">
        <v>14000</v>
      </c>
      <c r="R7277" s="44">
        <v>14000</v>
      </c>
      <c r="S7277" s="44">
        <v>0</v>
      </c>
      <c r="T7277" s="44">
        <f t="shared" si="5036"/>
        <v>14000</v>
      </c>
      <c r="U7277" s="44">
        <v>14000</v>
      </c>
      <c r="V7277" s="44"/>
      <c r="W7277" s="44"/>
      <c r="X7277" s="44">
        <f t="shared" si="5037"/>
        <v>14000</v>
      </c>
      <c r="Y7277" s="209">
        <f t="shared" si="5033"/>
        <v>100</v>
      </c>
    </row>
    <row r="7278" spans="1:25" ht="20.399999999999999">
      <c r="A7278" s="20" t="s">
        <v>0</v>
      </c>
      <c r="B7278" s="20" t="s">
        <v>0</v>
      </c>
      <c r="C7278" s="20" t="s">
        <v>0</v>
      </c>
      <c r="D7278" s="21" t="s">
        <v>0</v>
      </c>
      <c r="E7278" s="21" t="s">
        <v>0</v>
      </c>
      <c r="F7278" s="21" t="s">
        <v>0</v>
      </c>
      <c r="G7278" s="150" t="s">
        <v>0</v>
      </c>
      <c r="H7278" s="30" t="s">
        <v>60</v>
      </c>
      <c r="I7278" s="31">
        <f t="shared" si="5041"/>
        <v>275000</v>
      </c>
      <c r="J7278" s="31">
        <f t="shared" ref="J7278:X7278" si="5062">SUM(J7279)</f>
        <v>125000</v>
      </c>
      <c r="K7278" s="31">
        <f t="shared" si="5042"/>
        <v>150000</v>
      </c>
      <c r="L7278" s="31">
        <f t="shared" si="5062"/>
        <v>0</v>
      </c>
      <c r="M7278" s="31">
        <f t="shared" si="5062"/>
        <v>0</v>
      </c>
      <c r="N7278" s="31">
        <f t="shared" si="5062"/>
        <v>150000</v>
      </c>
      <c r="O7278" s="31">
        <f t="shared" si="5062"/>
        <v>0</v>
      </c>
      <c r="P7278" s="31">
        <f t="shared" si="5062"/>
        <v>0</v>
      </c>
      <c r="Q7278" s="31">
        <f t="shared" si="5062"/>
        <v>540000</v>
      </c>
      <c r="R7278" s="31">
        <f t="shared" si="5062"/>
        <v>345000</v>
      </c>
      <c r="S7278" s="31">
        <f t="shared" si="5062"/>
        <v>230000</v>
      </c>
      <c r="T7278" s="31">
        <f t="shared" si="5062"/>
        <v>115000</v>
      </c>
      <c r="U7278" s="31">
        <f t="shared" si="5062"/>
        <v>62500</v>
      </c>
      <c r="V7278" s="31">
        <f t="shared" si="5062"/>
        <v>52500</v>
      </c>
      <c r="W7278" s="31">
        <f t="shared" si="5062"/>
        <v>0</v>
      </c>
      <c r="X7278" s="31">
        <f t="shared" si="5062"/>
        <v>345000</v>
      </c>
      <c r="Y7278" s="220">
        <f t="shared" si="5033"/>
        <v>100</v>
      </c>
    </row>
    <row r="7279" spans="1:25">
      <c r="A7279" s="23" t="s">
        <v>2407</v>
      </c>
      <c r="B7279" s="23" t="s">
        <v>122</v>
      </c>
      <c r="C7279" s="23" t="s">
        <v>130</v>
      </c>
      <c r="D7279" s="23" t="s">
        <v>2409</v>
      </c>
      <c r="E7279" s="21" t="s">
        <v>166</v>
      </c>
      <c r="F7279" s="21" t="s">
        <v>0</v>
      </c>
      <c r="G7279" s="150" t="s">
        <v>0</v>
      </c>
      <c r="H7279" s="21" t="s">
        <v>53</v>
      </c>
      <c r="I7279" s="66">
        <f t="shared" si="5041"/>
        <v>275000</v>
      </c>
      <c r="J7279" s="66">
        <f t="shared" ref="J7279:P7279" si="5063">SUM(J7280,J7281)</f>
        <v>125000</v>
      </c>
      <c r="K7279" s="66">
        <f t="shared" si="5042"/>
        <v>150000</v>
      </c>
      <c r="L7279" s="66">
        <f t="shared" si="5063"/>
        <v>0</v>
      </c>
      <c r="M7279" s="66">
        <f t="shared" si="5063"/>
        <v>0</v>
      </c>
      <c r="N7279" s="66">
        <f t="shared" si="5063"/>
        <v>150000</v>
      </c>
      <c r="O7279" s="66">
        <f t="shared" si="5063"/>
        <v>0</v>
      </c>
      <c r="P7279" s="66">
        <f t="shared" si="5063"/>
        <v>0</v>
      </c>
      <c r="Q7279" s="66">
        <f>SUM(Q7280,Q7281)</f>
        <v>540000</v>
      </c>
      <c r="R7279" s="66">
        <f>SUM(R7280,R7281)</f>
        <v>345000</v>
      </c>
      <c r="S7279" s="66">
        <f>SUM(S7280,S7281)</f>
        <v>230000</v>
      </c>
      <c r="T7279" s="66">
        <f t="shared" ref="T7279:X7279" si="5064">SUM(T7280,T7281)</f>
        <v>115000</v>
      </c>
      <c r="U7279" s="66">
        <f t="shared" si="5064"/>
        <v>62500</v>
      </c>
      <c r="V7279" s="66">
        <f t="shared" si="5064"/>
        <v>52500</v>
      </c>
      <c r="W7279" s="66">
        <f t="shared" si="5064"/>
        <v>0</v>
      </c>
      <c r="X7279" s="66">
        <f t="shared" si="5064"/>
        <v>345000</v>
      </c>
      <c r="Y7279" s="208">
        <f t="shared" si="5033"/>
        <v>100</v>
      </c>
    </row>
    <row r="7280" spans="1:25">
      <c r="A7280" s="23" t="s">
        <v>2407</v>
      </c>
      <c r="B7280" s="23" t="s">
        <v>122</v>
      </c>
      <c r="C7280" s="23" t="s">
        <v>130</v>
      </c>
      <c r="D7280" s="23" t="s">
        <v>2409</v>
      </c>
      <c r="E7280" s="22">
        <v>8213</v>
      </c>
      <c r="F7280" s="23"/>
      <c r="G7280" s="128" t="s">
        <v>3360</v>
      </c>
      <c r="H7280" s="32" t="s">
        <v>56</v>
      </c>
      <c r="I7280" s="44">
        <f t="shared" si="5041"/>
        <v>150000</v>
      </c>
      <c r="J7280" s="44">
        <v>0</v>
      </c>
      <c r="K7280" s="44">
        <f t="shared" si="5042"/>
        <v>150000</v>
      </c>
      <c r="L7280" s="44">
        <v>0</v>
      </c>
      <c r="M7280" s="44">
        <v>0</v>
      </c>
      <c r="N7280" s="44">
        <v>150000</v>
      </c>
      <c r="O7280" s="44">
        <v>0</v>
      </c>
      <c r="P7280" s="44">
        <v>0</v>
      </c>
      <c r="Q7280" s="44">
        <v>195000</v>
      </c>
      <c r="R7280" s="44">
        <v>0</v>
      </c>
      <c r="S7280" s="44">
        <v>0</v>
      </c>
      <c r="T7280" s="44">
        <f t="shared" si="5036"/>
        <v>0</v>
      </c>
      <c r="U7280" s="44"/>
      <c r="V7280" s="44"/>
      <c r="W7280" s="44"/>
      <c r="X7280" s="44">
        <f t="shared" si="5037"/>
        <v>0</v>
      </c>
      <c r="Y7280" s="209">
        <f t="shared" si="5033"/>
        <v>0</v>
      </c>
    </row>
    <row r="7281" spans="1:25">
      <c r="A7281" s="20" t="s">
        <v>2407</v>
      </c>
      <c r="B7281" s="20" t="s">
        <v>122</v>
      </c>
      <c r="C7281" s="20" t="s">
        <v>130</v>
      </c>
      <c r="D7281" s="20" t="s">
        <v>2409</v>
      </c>
      <c r="E7281" s="20" t="s">
        <v>254</v>
      </c>
      <c r="F7281" s="23" t="s">
        <v>0</v>
      </c>
      <c r="G7281" s="154" t="s">
        <v>0</v>
      </c>
      <c r="H7281" s="21" t="s">
        <v>58</v>
      </c>
      <c r="I7281" s="66">
        <f t="shared" si="5041"/>
        <v>125000</v>
      </c>
      <c r="J7281" s="66">
        <f t="shared" ref="J7281:P7281" si="5065">SUM(J7282:J7283)</f>
        <v>125000</v>
      </c>
      <c r="K7281" s="66">
        <f t="shared" si="5042"/>
        <v>0</v>
      </c>
      <c r="L7281" s="66">
        <f t="shared" si="5065"/>
        <v>0</v>
      </c>
      <c r="M7281" s="66">
        <f t="shared" si="5065"/>
        <v>0</v>
      </c>
      <c r="N7281" s="66">
        <f t="shared" si="5065"/>
        <v>0</v>
      </c>
      <c r="O7281" s="66">
        <f t="shared" si="5065"/>
        <v>0</v>
      </c>
      <c r="P7281" s="66">
        <f t="shared" si="5065"/>
        <v>0</v>
      </c>
      <c r="Q7281" s="66">
        <f>SUM(Q7282:Q7283)</f>
        <v>345000</v>
      </c>
      <c r="R7281" s="66">
        <f>SUM(R7282:R7283)</f>
        <v>345000</v>
      </c>
      <c r="S7281" s="66">
        <f>SUM(S7282:S7283)</f>
        <v>230000</v>
      </c>
      <c r="T7281" s="66">
        <f t="shared" ref="T7281:X7281" si="5066">SUM(T7282:T7283)</f>
        <v>115000</v>
      </c>
      <c r="U7281" s="66">
        <f t="shared" si="5066"/>
        <v>62500</v>
      </c>
      <c r="V7281" s="66">
        <f t="shared" si="5066"/>
        <v>52500</v>
      </c>
      <c r="W7281" s="66">
        <f t="shared" si="5066"/>
        <v>0</v>
      </c>
      <c r="X7281" s="66">
        <f t="shared" si="5066"/>
        <v>345000</v>
      </c>
      <c r="Y7281" s="208">
        <f t="shared" si="5033"/>
        <v>100</v>
      </c>
    </row>
    <row r="7282" spans="1:25">
      <c r="A7282" s="23" t="s">
        <v>2407</v>
      </c>
      <c r="B7282" s="23" t="s">
        <v>122</v>
      </c>
      <c r="C7282" s="23" t="s">
        <v>130</v>
      </c>
      <c r="D7282" s="23" t="s">
        <v>2409</v>
      </c>
      <c r="E7282" s="22">
        <v>8215</v>
      </c>
      <c r="F7282" s="23"/>
      <c r="G7282" s="128" t="s">
        <v>3360</v>
      </c>
      <c r="H7282" s="32" t="s">
        <v>58</v>
      </c>
      <c r="I7282" s="44">
        <f t="shared" si="5041"/>
        <v>85000</v>
      </c>
      <c r="J7282" s="44">
        <v>85000</v>
      </c>
      <c r="K7282" s="44">
        <f t="shared" si="5042"/>
        <v>0</v>
      </c>
      <c r="L7282" s="44">
        <v>0</v>
      </c>
      <c r="M7282" s="44">
        <v>0</v>
      </c>
      <c r="N7282" s="44">
        <v>0</v>
      </c>
      <c r="O7282" s="44">
        <v>0</v>
      </c>
      <c r="P7282" s="44">
        <v>0</v>
      </c>
      <c r="Q7282" s="44">
        <v>335000</v>
      </c>
      <c r="R7282" s="44">
        <v>335000</v>
      </c>
      <c r="S7282" s="44">
        <v>230000</v>
      </c>
      <c r="T7282" s="44">
        <f t="shared" si="5036"/>
        <v>105000</v>
      </c>
      <c r="U7282" s="44">
        <v>52500</v>
      </c>
      <c r="V7282" s="44">
        <v>52500</v>
      </c>
      <c r="W7282" s="44"/>
      <c r="X7282" s="44">
        <f t="shared" si="5037"/>
        <v>335000</v>
      </c>
      <c r="Y7282" s="209">
        <f t="shared" si="5033"/>
        <v>100</v>
      </c>
    </row>
    <row r="7283" spans="1:25">
      <c r="A7283" s="23" t="s">
        <v>2407</v>
      </c>
      <c r="B7283" s="23" t="s">
        <v>122</v>
      </c>
      <c r="C7283" s="23" t="s">
        <v>130</v>
      </c>
      <c r="D7283" s="23" t="s">
        <v>2409</v>
      </c>
      <c r="E7283" s="22">
        <v>8215</v>
      </c>
      <c r="F7283" s="23" t="s">
        <v>2453</v>
      </c>
      <c r="G7283" s="128" t="s">
        <v>3360</v>
      </c>
      <c r="H7283" s="32" t="s">
        <v>2454</v>
      </c>
      <c r="I7283" s="44">
        <f t="shared" si="5041"/>
        <v>40000</v>
      </c>
      <c r="J7283" s="44">
        <v>40000</v>
      </c>
      <c r="K7283" s="44">
        <f t="shared" si="5042"/>
        <v>0</v>
      </c>
      <c r="L7283" s="44">
        <v>0</v>
      </c>
      <c r="M7283" s="44">
        <v>0</v>
      </c>
      <c r="N7283" s="44">
        <v>0</v>
      </c>
      <c r="O7283" s="44">
        <v>0</v>
      </c>
      <c r="P7283" s="44">
        <v>0</v>
      </c>
      <c r="Q7283" s="44">
        <v>10000</v>
      </c>
      <c r="R7283" s="44">
        <v>10000</v>
      </c>
      <c r="S7283" s="44">
        <v>0</v>
      </c>
      <c r="T7283" s="44">
        <f t="shared" si="5036"/>
        <v>10000</v>
      </c>
      <c r="U7283" s="44">
        <v>10000</v>
      </c>
      <c r="V7283" s="44"/>
      <c r="W7283" s="44"/>
      <c r="X7283" s="44">
        <f t="shared" si="5037"/>
        <v>10000</v>
      </c>
      <c r="Y7283" s="209">
        <f t="shared" si="5033"/>
        <v>100</v>
      </c>
    </row>
    <row r="7284" spans="1:25">
      <c r="A7284" s="32" t="s">
        <v>0</v>
      </c>
      <c r="B7284" s="32" t="s">
        <v>0</v>
      </c>
      <c r="C7284" s="32" t="s">
        <v>0</v>
      </c>
      <c r="D7284" s="32" t="s">
        <v>0</v>
      </c>
      <c r="E7284" s="32" t="s">
        <v>0</v>
      </c>
      <c r="F7284" s="32" t="s">
        <v>0</v>
      </c>
      <c r="G7284" s="154" t="s">
        <v>0</v>
      </c>
      <c r="H7284" s="30" t="s">
        <v>2455</v>
      </c>
      <c r="I7284" s="31">
        <f t="shared" si="5041"/>
        <v>3579641</v>
      </c>
      <c r="J7284" s="31">
        <f>SUM(J7278,J7263,J7229)</f>
        <v>2913641</v>
      </c>
      <c r="K7284" s="31">
        <f t="shared" si="5042"/>
        <v>666000</v>
      </c>
      <c r="L7284" s="31">
        <f t="shared" ref="L7284:X7284" si="5067">SUM(L7278,L7263,L7229)</f>
        <v>0</v>
      </c>
      <c r="M7284" s="31">
        <f t="shared" si="5067"/>
        <v>0</v>
      </c>
      <c r="N7284" s="31">
        <f t="shared" si="5067"/>
        <v>666000</v>
      </c>
      <c r="O7284" s="31">
        <f t="shared" si="5067"/>
        <v>0</v>
      </c>
      <c r="P7284" s="31">
        <f t="shared" si="5067"/>
        <v>0</v>
      </c>
      <c r="Q7284" s="31">
        <f t="shared" si="5067"/>
        <v>4510575</v>
      </c>
      <c r="R7284" s="31">
        <f t="shared" si="5067"/>
        <v>3662462</v>
      </c>
      <c r="S7284" s="31">
        <f t="shared" si="5067"/>
        <v>2500087</v>
      </c>
      <c r="T7284" s="31">
        <f t="shared" si="5067"/>
        <v>1162170</v>
      </c>
      <c r="U7284" s="31">
        <f t="shared" si="5067"/>
        <v>447047</v>
      </c>
      <c r="V7284" s="31">
        <f t="shared" si="5067"/>
        <v>396038</v>
      </c>
      <c r="W7284" s="31">
        <f t="shared" si="5067"/>
        <v>319085</v>
      </c>
      <c r="X7284" s="31">
        <f t="shared" si="5067"/>
        <v>3662257</v>
      </c>
      <c r="Y7284" s="220">
        <f t="shared" si="5033"/>
        <v>99.994402672300765</v>
      </c>
    </row>
    <row r="7285" spans="1:25" ht="15" thickBot="1">
      <c r="A7285" s="32" t="s">
        <v>0</v>
      </c>
      <c r="B7285" s="32" t="s">
        <v>0</v>
      </c>
      <c r="C7285" s="32" t="s">
        <v>0</v>
      </c>
      <c r="D7285" s="32" t="s">
        <v>0</v>
      </c>
      <c r="E7285" s="32" t="s">
        <v>0</v>
      </c>
      <c r="F7285" s="32" t="s">
        <v>0</v>
      </c>
      <c r="G7285" s="154" t="s">
        <v>0</v>
      </c>
      <c r="H7285" s="21" t="s">
        <v>170</v>
      </c>
      <c r="I7285" s="66">
        <f t="shared" si="5041"/>
        <v>79</v>
      </c>
      <c r="J7285" s="66">
        <v>79</v>
      </c>
      <c r="K7285" s="66">
        <f t="shared" si="5042"/>
        <v>0</v>
      </c>
      <c r="L7285" s="66" t="s">
        <v>0</v>
      </c>
      <c r="M7285" s="66" t="s">
        <v>0</v>
      </c>
      <c r="N7285" s="66" t="s">
        <v>0</v>
      </c>
      <c r="O7285" s="66" t="s">
        <v>0</v>
      </c>
      <c r="P7285" s="66" t="s">
        <v>0</v>
      </c>
      <c r="Q7285" s="66">
        <v>0</v>
      </c>
      <c r="R7285" s="66"/>
      <c r="S7285" s="66"/>
      <c r="T7285" s="66"/>
      <c r="U7285" s="66"/>
      <c r="V7285" s="66"/>
      <c r="W7285" s="66"/>
      <c r="X7285" s="66"/>
      <c r="Y7285" s="208">
        <v>0</v>
      </c>
    </row>
    <row r="7286" spans="1:25" ht="41.4" thickBot="1">
      <c r="A7286" s="252" t="s">
        <v>0</v>
      </c>
      <c r="B7286" s="252" t="s">
        <v>0</v>
      </c>
      <c r="C7286" s="252" t="s">
        <v>0</v>
      </c>
      <c r="D7286" s="252" t="s">
        <v>0</v>
      </c>
      <c r="E7286" s="252" t="s">
        <v>0</v>
      </c>
      <c r="F7286" s="252" t="s">
        <v>0</v>
      </c>
      <c r="G7286" s="258" t="s">
        <v>0</v>
      </c>
      <c r="H7286" s="24" t="s">
        <v>72</v>
      </c>
      <c r="I7286" s="1" t="s">
        <v>3093</v>
      </c>
      <c r="J7286" s="1" t="s">
        <v>3130</v>
      </c>
      <c r="K7286" s="1" t="s">
        <v>3</v>
      </c>
      <c r="L7286" s="1" t="s">
        <v>4</v>
      </c>
      <c r="M7286" s="1" t="s">
        <v>5</v>
      </c>
      <c r="N7286" s="1" t="s">
        <v>6</v>
      </c>
      <c r="O7286" s="1" t="s">
        <v>7</v>
      </c>
      <c r="P7286" s="1" t="s">
        <v>8</v>
      </c>
      <c r="Q7286" s="1" t="s">
        <v>3344</v>
      </c>
      <c r="R7286" s="1" t="s">
        <v>3427</v>
      </c>
      <c r="S7286" s="1" t="s">
        <v>3447</v>
      </c>
      <c r="T7286" s="1" t="s">
        <v>3448</v>
      </c>
      <c r="U7286" s="1" t="s">
        <v>3452</v>
      </c>
      <c r="V7286" s="1" t="s">
        <v>3449</v>
      </c>
      <c r="W7286" s="1" t="s">
        <v>3450</v>
      </c>
      <c r="X7286" s="1" t="s">
        <v>3451</v>
      </c>
      <c r="Y7286" s="216" t="s">
        <v>3385</v>
      </c>
    </row>
    <row r="7287" spans="1:25">
      <c r="A7287" s="253"/>
      <c r="B7287" s="253"/>
      <c r="C7287" s="253"/>
      <c r="D7287" s="253"/>
      <c r="E7287" s="253"/>
      <c r="F7287" s="253"/>
      <c r="G7287" s="259"/>
      <c r="H7287" s="33" t="s">
        <v>0</v>
      </c>
      <c r="I7287" s="45">
        <v>1</v>
      </c>
      <c r="J7287" s="45">
        <v>3</v>
      </c>
      <c r="K7287" s="45" t="s">
        <v>9</v>
      </c>
      <c r="L7287" s="45">
        <v>5</v>
      </c>
      <c r="M7287" s="45">
        <v>6</v>
      </c>
      <c r="N7287" s="45">
        <v>7</v>
      </c>
      <c r="O7287" s="45">
        <v>8</v>
      </c>
      <c r="P7287" s="45">
        <v>9</v>
      </c>
      <c r="Q7287" s="45">
        <v>1</v>
      </c>
      <c r="R7287" s="45">
        <v>2</v>
      </c>
      <c r="S7287" s="45">
        <v>3</v>
      </c>
      <c r="T7287" s="45" t="s">
        <v>3453</v>
      </c>
      <c r="U7287" s="45">
        <v>5</v>
      </c>
      <c r="V7287" s="45">
        <v>6</v>
      </c>
      <c r="W7287" s="45">
        <v>7</v>
      </c>
      <c r="X7287" s="45" t="s">
        <v>3454</v>
      </c>
      <c r="Y7287" s="276">
        <v>9</v>
      </c>
    </row>
    <row r="7288" spans="1:25">
      <c r="A7288" s="253"/>
      <c r="B7288" s="253"/>
      <c r="C7288" s="253"/>
      <c r="D7288" s="253"/>
      <c r="E7288" s="253"/>
      <c r="F7288" s="253"/>
      <c r="G7288" s="259"/>
      <c r="H7288" s="34" t="s">
        <v>75</v>
      </c>
      <c r="I7288" s="35">
        <f t="shared" si="5041"/>
        <v>2379000</v>
      </c>
      <c r="J7288" s="35">
        <f>SUM(J7231,J7233,J7234,J7235,J7236,J7237,J7239,J7255)</f>
        <v>2364000</v>
      </c>
      <c r="K7288" s="35">
        <f t="shared" si="5042"/>
        <v>15000</v>
      </c>
      <c r="L7288" s="35">
        <f t="shared" ref="L7288:P7288" si="5068">SUM(L7231,L7233,L7234,L7235,L7236,L7237,L7239,L7255)</f>
        <v>0</v>
      </c>
      <c r="M7288" s="35">
        <f t="shared" si="5068"/>
        <v>0</v>
      </c>
      <c r="N7288" s="35">
        <f t="shared" si="5068"/>
        <v>15000</v>
      </c>
      <c r="O7288" s="35">
        <f t="shared" si="5068"/>
        <v>0</v>
      </c>
      <c r="P7288" s="35">
        <f t="shared" si="5068"/>
        <v>0</v>
      </c>
      <c r="Q7288" s="35">
        <f t="shared" ref="Q7288:R7288" si="5069">SUM(Q7231,Q7233,Q7234,Q7235,Q7236,Q7237,Q7239,Q7255)</f>
        <v>2794117</v>
      </c>
      <c r="R7288" s="35">
        <f t="shared" si="5069"/>
        <v>2779117</v>
      </c>
      <c r="S7288" s="35">
        <f t="shared" ref="S7288" si="5070">SUM(S7231,S7233,S7234,S7235,S7236,S7237,S7239,S7255)</f>
        <v>1809042</v>
      </c>
      <c r="T7288" s="35">
        <f t="shared" ref="T7288:X7288" si="5071">SUM(T7231,T7233,T7234,T7235,T7236,T7237,T7239,T7255)</f>
        <v>970072</v>
      </c>
      <c r="U7288" s="35">
        <f t="shared" si="5071"/>
        <v>339447</v>
      </c>
      <c r="V7288" s="35">
        <f t="shared" si="5071"/>
        <v>322539</v>
      </c>
      <c r="W7288" s="35">
        <f t="shared" si="5071"/>
        <v>308086</v>
      </c>
      <c r="X7288" s="35">
        <f t="shared" si="5071"/>
        <v>2779114</v>
      </c>
      <c r="Y7288" s="218">
        <f t="shared" ref="Y7288:Y7292" si="5072">IF(R7288=0,0,(X7288/R7288)*100)</f>
        <v>99.999892052043876</v>
      </c>
    </row>
    <row r="7289" spans="1:25">
      <c r="A7289" s="253"/>
      <c r="B7289" s="253"/>
      <c r="C7289" s="253"/>
      <c r="D7289" s="253"/>
      <c r="E7289" s="253"/>
      <c r="F7289" s="253"/>
      <c r="G7289" s="259"/>
      <c r="H7289" s="34" t="s">
        <v>88</v>
      </c>
      <c r="I7289" s="35">
        <f t="shared" si="5041"/>
        <v>1200641</v>
      </c>
      <c r="J7289" s="35">
        <f>SUM(J7242,J7243,J7244,J7245,J7246,J7247,J7250,J7251,J7252,J7254,J7256,J7257,J7258,J7259,J7260,J7261,J7262,J7276,J7277,J7280,J7282,J7283)</f>
        <v>549641</v>
      </c>
      <c r="K7289" s="35">
        <f t="shared" si="5042"/>
        <v>651000</v>
      </c>
      <c r="L7289" s="35">
        <f>SUM(L7242,L7243,L7244,L7245,L7246,L7247,L7250,L7251,L7252,L7254,L7256,L7257,L7258,L7259,L7260,L7261,L7262,L7276,L7277,L7280,L7282,L7283)</f>
        <v>0</v>
      </c>
      <c r="M7289" s="35">
        <f>SUM(M7242,M7243,M7244,M7245,M7246,M7247,M7250,M7251,M7252,M7254,M7256,M7257,M7258,M7259,M7260,M7261,M7262,M7276,M7277,M7280,M7282,M7283)</f>
        <v>0</v>
      </c>
      <c r="N7289" s="35">
        <f>SUM(N7242,N7243,N7244,N7245,N7246,N7247,N7250,N7251,N7252,N7254,N7256,N7257,N7258,N7259,N7260,N7261,N7262,N7276,N7277,N7280,N7282,N7283)</f>
        <v>651000</v>
      </c>
      <c r="O7289" s="35">
        <f>SUM(O7242,O7243,O7244,O7245,O7246,O7247,O7250,O7251,O7252,O7254,O7256,O7257,O7258,O7259,O7260,O7261,O7262,O7276,O7277,O7280,O7282,O7283)</f>
        <v>0</v>
      </c>
      <c r="P7289" s="35">
        <f>SUM(P7242,P7243,P7244,P7245,P7246,P7247,P7250,P7251,P7252,P7254,P7256,P7257,P7258,P7259,P7260,P7261,P7262,P7276,P7277,P7280,P7282,P7283)</f>
        <v>0</v>
      </c>
      <c r="Q7289" s="35">
        <f>SUM(Q7242,Q7243,Q7244,Q7245,Q7246,Q7247,Q7250,Q7251,Q7252,Q7254,Q7256,Q7257,Q7258,Q7259,Q7260,Q7261,Q7262,Q7276,Q7277,Q7280,Q7282,Q7283,Q7248)</f>
        <v>1716458</v>
      </c>
      <c r="R7289" s="35">
        <f>SUM(R7242,R7243,R7244,R7245,R7246,R7247,R7250,R7251,R7252,R7254,R7256,R7257,R7258,R7259,R7260,R7261,R7262,R7276,R7277,R7280,R7282,R7283,R7248)</f>
        <v>883345</v>
      </c>
      <c r="S7289" s="35">
        <f>SUM(S7242,S7243,S7244,S7245,S7246,S7247,S7250,S7251,S7252,S7254,S7256,S7257,S7258,S7259,S7260,S7261,S7262,S7276,S7277,S7280,S7282,S7283,S7248)</f>
        <v>691045</v>
      </c>
      <c r="T7289" s="35">
        <f t="shared" ref="T7289:X7289" si="5073">SUM(T7242,T7243,T7244,T7245,T7246,T7247,T7250,T7251,T7252,T7254,T7256,T7257,T7258,T7259,T7260,T7261,T7262,T7276,T7277,T7280,T7282,T7283,T7248)</f>
        <v>192098</v>
      </c>
      <c r="U7289" s="35">
        <f t="shared" si="5073"/>
        <v>107600</v>
      </c>
      <c r="V7289" s="35">
        <f t="shared" si="5073"/>
        <v>73499</v>
      </c>
      <c r="W7289" s="35">
        <f t="shared" si="5073"/>
        <v>10999</v>
      </c>
      <c r="X7289" s="35">
        <f t="shared" si="5073"/>
        <v>883143</v>
      </c>
      <c r="Y7289" s="218">
        <f t="shared" si="5072"/>
        <v>99.977132377496901</v>
      </c>
    </row>
    <row r="7290" spans="1:25">
      <c r="A7290" s="253"/>
      <c r="B7290" s="253"/>
      <c r="C7290" s="253"/>
      <c r="D7290" s="253"/>
      <c r="E7290" s="253"/>
      <c r="F7290" s="253"/>
      <c r="G7290" s="259"/>
      <c r="H7290" s="34" t="s">
        <v>96</v>
      </c>
      <c r="I7290" s="35">
        <f t="shared" si="5041"/>
        <v>0</v>
      </c>
      <c r="J7290" s="35">
        <f>SUM(J7266,J7267,J7268,J7269,J7270,J7271,J7272,J7273,J7274)</f>
        <v>0</v>
      </c>
      <c r="K7290" s="35">
        <f t="shared" si="5042"/>
        <v>0</v>
      </c>
      <c r="L7290" s="35">
        <f t="shared" ref="L7290:P7290" si="5074">SUM(L7266,L7267,L7268,L7269,L7270,L7271,L7272,L7273,L7274)</f>
        <v>0</v>
      </c>
      <c r="M7290" s="35">
        <f t="shared" si="5074"/>
        <v>0</v>
      </c>
      <c r="N7290" s="35">
        <f t="shared" si="5074"/>
        <v>0</v>
      </c>
      <c r="O7290" s="35">
        <f t="shared" si="5074"/>
        <v>0</v>
      </c>
      <c r="P7290" s="35">
        <f t="shared" si="5074"/>
        <v>0</v>
      </c>
      <c r="Q7290" s="35">
        <f t="shared" ref="Q7290:R7290" si="5075">SUM(Q7266,Q7267,Q7268,Q7269,Q7270,Q7271,Q7272,Q7273,Q7274)</f>
        <v>0</v>
      </c>
      <c r="R7290" s="35">
        <f t="shared" si="5075"/>
        <v>0</v>
      </c>
      <c r="S7290" s="35">
        <f t="shared" ref="S7290" si="5076">SUM(S7266,S7267,S7268,S7269,S7270,S7271,S7272,S7273,S7274)</f>
        <v>0</v>
      </c>
      <c r="T7290" s="35">
        <f t="shared" ref="T7290:X7290" si="5077">SUM(T7266,T7267,T7268,T7269,T7270,T7271,T7272,T7273,T7274)</f>
        <v>0</v>
      </c>
      <c r="U7290" s="35">
        <f t="shared" si="5077"/>
        <v>0</v>
      </c>
      <c r="V7290" s="35">
        <f t="shared" si="5077"/>
        <v>0</v>
      </c>
      <c r="W7290" s="35">
        <f t="shared" si="5077"/>
        <v>0</v>
      </c>
      <c r="X7290" s="35">
        <f t="shared" si="5077"/>
        <v>0</v>
      </c>
      <c r="Y7290" s="218">
        <f t="shared" si="5072"/>
        <v>0</v>
      </c>
    </row>
    <row r="7291" spans="1:25">
      <c r="A7291" s="253"/>
      <c r="B7291" s="253"/>
      <c r="C7291" s="253"/>
      <c r="D7291" s="253"/>
      <c r="E7291" s="253"/>
      <c r="F7291" s="253"/>
      <c r="G7291" s="259"/>
      <c r="H7291" s="34" t="s">
        <v>98</v>
      </c>
      <c r="I7291" s="35">
        <f t="shared" si="5041"/>
        <v>0</v>
      </c>
      <c r="J7291" s="35">
        <v>0</v>
      </c>
      <c r="K7291" s="35">
        <f t="shared" si="5042"/>
        <v>0</v>
      </c>
      <c r="L7291" s="35">
        <v>0</v>
      </c>
      <c r="M7291" s="35">
        <v>0</v>
      </c>
      <c r="N7291" s="35">
        <v>0</v>
      </c>
      <c r="O7291" s="35">
        <v>0</v>
      </c>
      <c r="P7291" s="35">
        <v>0</v>
      </c>
      <c r="Q7291" s="35">
        <v>0</v>
      </c>
      <c r="R7291" s="35"/>
      <c r="S7291" s="35">
        <v>0</v>
      </c>
      <c r="T7291" s="35">
        <f t="shared" ref="T7291" si="5078">U7291+V7291+W7291</f>
        <v>0</v>
      </c>
      <c r="U7291" s="35">
        <v>0</v>
      </c>
      <c r="V7291" s="35">
        <v>0</v>
      </c>
      <c r="W7291" s="35">
        <v>0</v>
      </c>
      <c r="X7291" s="35">
        <f t="shared" ref="X7291" si="5079">S7291+T7291</f>
        <v>0</v>
      </c>
      <c r="Y7291" s="218">
        <f t="shared" si="5072"/>
        <v>0</v>
      </c>
    </row>
    <row r="7292" spans="1:25">
      <c r="A7292" s="254"/>
      <c r="B7292" s="254"/>
      <c r="C7292" s="254"/>
      <c r="D7292" s="254"/>
      <c r="E7292" s="254"/>
      <c r="F7292" s="254"/>
      <c r="G7292" s="260"/>
      <c r="H7292" s="36" t="s">
        <v>69</v>
      </c>
      <c r="I7292" s="35">
        <f t="shared" si="5041"/>
        <v>3579641</v>
      </c>
      <c r="J7292" s="35">
        <f t="shared" ref="J7292:P7292" si="5080">SUM(J7288:J7291)</f>
        <v>2913641</v>
      </c>
      <c r="K7292" s="35">
        <f t="shared" si="5042"/>
        <v>666000</v>
      </c>
      <c r="L7292" s="35">
        <f t="shared" si="5080"/>
        <v>0</v>
      </c>
      <c r="M7292" s="35">
        <f t="shared" si="5080"/>
        <v>0</v>
      </c>
      <c r="N7292" s="35">
        <f t="shared" si="5080"/>
        <v>666000</v>
      </c>
      <c r="O7292" s="35">
        <f t="shared" si="5080"/>
        <v>0</v>
      </c>
      <c r="P7292" s="35">
        <f t="shared" si="5080"/>
        <v>0</v>
      </c>
      <c r="Q7292" s="35">
        <f>SUM(Q7288:Q7291)</f>
        <v>4510575</v>
      </c>
      <c r="R7292" s="35">
        <f>SUM(R7288:R7291)</f>
        <v>3662462</v>
      </c>
      <c r="S7292" s="35">
        <f>SUM(S7288:S7291)</f>
        <v>2500087</v>
      </c>
      <c r="T7292" s="35">
        <f t="shared" ref="T7292:X7292" si="5081">SUM(T7288:T7291)</f>
        <v>1162170</v>
      </c>
      <c r="U7292" s="35">
        <f t="shared" si="5081"/>
        <v>447047</v>
      </c>
      <c r="V7292" s="35">
        <f t="shared" si="5081"/>
        <v>396038</v>
      </c>
      <c r="W7292" s="35">
        <f t="shared" si="5081"/>
        <v>319085</v>
      </c>
      <c r="X7292" s="35">
        <f t="shared" si="5081"/>
        <v>3662257</v>
      </c>
      <c r="Y7292" s="218">
        <f t="shared" si="5072"/>
        <v>99.994402672300765</v>
      </c>
    </row>
    <row r="7293" spans="1:25">
      <c r="A7293" s="32" t="s">
        <v>0</v>
      </c>
      <c r="B7293" s="32" t="s">
        <v>0</v>
      </c>
      <c r="C7293" s="32" t="s">
        <v>0</v>
      </c>
      <c r="D7293" s="32" t="s">
        <v>0</v>
      </c>
      <c r="E7293" s="32" t="s">
        <v>0</v>
      </c>
      <c r="F7293" s="32" t="s">
        <v>0</v>
      </c>
      <c r="G7293" s="154" t="s">
        <v>0</v>
      </c>
      <c r="H7293" s="37" t="s">
        <v>0</v>
      </c>
      <c r="I7293" s="37"/>
      <c r="J7293" s="37"/>
      <c r="K7293" s="37"/>
      <c r="L7293" s="37" t="s">
        <v>0</v>
      </c>
      <c r="M7293" s="37" t="s">
        <v>0</v>
      </c>
      <c r="N7293" s="37" t="s">
        <v>0</v>
      </c>
      <c r="O7293" s="37" t="s">
        <v>0</v>
      </c>
      <c r="P7293" s="37" t="s">
        <v>0</v>
      </c>
      <c r="Q7293" s="37"/>
      <c r="R7293" s="37"/>
      <c r="S7293" s="37"/>
      <c r="T7293" s="37" t="s">
        <v>0</v>
      </c>
      <c r="U7293" s="37" t="s">
        <v>0</v>
      </c>
      <c r="V7293" s="37" t="s">
        <v>0</v>
      </c>
      <c r="W7293" s="37" t="s">
        <v>0</v>
      </c>
      <c r="X7293" s="37" t="s">
        <v>0</v>
      </c>
      <c r="Y7293" s="219"/>
    </row>
    <row r="7294" spans="1:25">
      <c r="A7294" s="32" t="s">
        <v>0</v>
      </c>
      <c r="B7294" s="32" t="s">
        <v>0</v>
      </c>
      <c r="C7294" s="32" t="s">
        <v>0</v>
      </c>
      <c r="D7294" s="32" t="s">
        <v>0</v>
      </c>
      <c r="E7294" s="32" t="s">
        <v>0</v>
      </c>
      <c r="F7294" s="32" t="s">
        <v>0</v>
      </c>
      <c r="G7294" s="154" t="s">
        <v>0</v>
      </c>
      <c r="H7294" s="30" t="s">
        <v>2456</v>
      </c>
      <c r="I7294" s="31">
        <f t="shared" si="5041"/>
        <v>3579641</v>
      </c>
      <c r="J7294" s="31">
        <f t="shared" ref="J7294:P7294" si="5082">SUM(J7284)</f>
        <v>2913641</v>
      </c>
      <c r="K7294" s="31">
        <f t="shared" si="5042"/>
        <v>666000</v>
      </c>
      <c r="L7294" s="31">
        <f t="shared" si="5082"/>
        <v>0</v>
      </c>
      <c r="M7294" s="31">
        <f t="shared" si="5082"/>
        <v>0</v>
      </c>
      <c r="N7294" s="31">
        <f t="shared" si="5082"/>
        <v>666000</v>
      </c>
      <c r="O7294" s="31">
        <f t="shared" si="5082"/>
        <v>0</v>
      </c>
      <c r="P7294" s="31">
        <f t="shared" si="5082"/>
        <v>0</v>
      </c>
      <c r="Q7294" s="31">
        <f>SUM(Q7284)</f>
        <v>4510575</v>
      </c>
      <c r="R7294" s="31">
        <f>SUM(R7284)</f>
        <v>3662462</v>
      </c>
      <c r="S7294" s="31">
        <f>SUM(S7284)</f>
        <v>2500087</v>
      </c>
      <c r="T7294" s="31">
        <f t="shared" ref="T7294:X7294" si="5083">SUM(T7284)</f>
        <v>1162170</v>
      </c>
      <c r="U7294" s="31">
        <f t="shared" si="5083"/>
        <v>447047</v>
      </c>
      <c r="V7294" s="31">
        <f t="shared" si="5083"/>
        <v>396038</v>
      </c>
      <c r="W7294" s="31">
        <f t="shared" si="5083"/>
        <v>319085</v>
      </c>
      <c r="X7294" s="31">
        <f t="shared" si="5083"/>
        <v>3662257</v>
      </c>
      <c r="Y7294" s="220">
        <f>IF(R7294=0,0,(X7294/R7294)*100)</f>
        <v>99.994402672300765</v>
      </c>
    </row>
    <row r="7295" spans="1:25">
      <c r="A7295" s="32" t="s">
        <v>0</v>
      </c>
      <c r="B7295" s="32" t="s">
        <v>0</v>
      </c>
      <c r="C7295" s="32" t="s">
        <v>0</v>
      </c>
      <c r="D7295" s="32" t="s">
        <v>0</v>
      </c>
      <c r="E7295" s="32" t="s">
        <v>0</v>
      </c>
      <c r="F7295" s="32" t="s">
        <v>0</v>
      </c>
      <c r="G7295" s="154" t="s">
        <v>0</v>
      </c>
      <c r="H7295" s="21" t="s">
        <v>170</v>
      </c>
      <c r="I7295" s="66">
        <f t="shared" si="5041"/>
        <v>79</v>
      </c>
      <c r="J7295" s="66">
        <f t="shared" ref="J7295:P7295" si="5084">J7285</f>
        <v>79</v>
      </c>
      <c r="K7295" s="66">
        <f t="shared" si="5042"/>
        <v>0</v>
      </c>
      <c r="L7295" s="66" t="str">
        <f t="shared" si="5084"/>
        <v/>
      </c>
      <c r="M7295" s="66" t="str">
        <f t="shared" si="5084"/>
        <v/>
      </c>
      <c r="N7295" s="66" t="str">
        <f t="shared" si="5084"/>
        <v/>
      </c>
      <c r="O7295" s="66" t="str">
        <f t="shared" si="5084"/>
        <v/>
      </c>
      <c r="P7295" s="66" t="str">
        <f t="shared" si="5084"/>
        <v/>
      </c>
      <c r="Q7295" s="66">
        <f>Q7285</f>
        <v>0</v>
      </c>
      <c r="R7295" s="66">
        <f>R7285</f>
        <v>0</v>
      </c>
      <c r="S7295" s="66">
        <f>S7285</f>
        <v>0</v>
      </c>
      <c r="T7295" s="66">
        <f t="shared" ref="T7295:X7295" si="5085">T7285</f>
        <v>0</v>
      </c>
      <c r="U7295" s="66">
        <f t="shared" si="5085"/>
        <v>0</v>
      </c>
      <c r="V7295" s="66">
        <f t="shared" si="5085"/>
        <v>0</v>
      </c>
      <c r="W7295" s="66">
        <f t="shared" si="5085"/>
        <v>0</v>
      </c>
      <c r="X7295" s="66">
        <f t="shared" si="5085"/>
        <v>0</v>
      </c>
      <c r="Y7295" s="208">
        <v>0</v>
      </c>
    </row>
    <row r="7296" spans="1:25">
      <c r="A7296" s="32" t="s">
        <v>0</v>
      </c>
      <c r="B7296" s="32" t="s">
        <v>0</v>
      </c>
      <c r="C7296" s="32" t="s">
        <v>0</v>
      </c>
      <c r="D7296" s="32" t="s">
        <v>0</v>
      </c>
      <c r="E7296" s="32" t="s">
        <v>0</v>
      </c>
      <c r="F7296" s="32" t="s">
        <v>0</v>
      </c>
      <c r="G7296" s="154" t="s">
        <v>0</v>
      </c>
      <c r="H7296" s="38" t="s">
        <v>0</v>
      </c>
      <c r="I7296" s="39"/>
      <c r="J7296" s="39"/>
      <c r="K7296" s="39"/>
      <c r="L7296" s="39" t="s">
        <v>0</v>
      </c>
      <c r="M7296" s="39" t="s">
        <v>0</v>
      </c>
      <c r="N7296" s="39" t="s">
        <v>0</v>
      </c>
      <c r="O7296" s="39" t="s">
        <v>0</v>
      </c>
      <c r="P7296" s="39" t="s">
        <v>0</v>
      </c>
      <c r="Q7296" s="39"/>
      <c r="R7296" s="39"/>
      <c r="S7296" s="39"/>
      <c r="T7296" s="39" t="s">
        <v>0</v>
      </c>
      <c r="U7296" s="39" t="s">
        <v>0</v>
      </c>
      <c r="V7296" s="39" t="s">
        <v>0</v>
      </c>
      <c r="W7296" s="39" t="s">
        <v>0</v>
      </c>
      <c r="X7296" s="39" t="s">
        <v>0</v>
      </c>
      <c r="Y7296" s="221"/>
    </row>
    <row r="7297" spans="1:25">
      <c r="A7297" s="32" t="s">
        <v>0</v>
      </c>
      <c r="B7297" s="32" t="s">
        <v>0</v>
      </c>
      <c r="C7297" s="32" t="s">
        <v>0</v>
      </c>
      <c r="D7297" s="32" t="s">
        <v>0</v>
      </c>
      <c r="E7297" s="32" t="s">
        <v>0</v>
      </c>
      <c r="F7297" s="32" t="s">
        <v>0</v>
      </c>
      <c r="G7297" s="154" t="s">
        <v>0</v>
      </c>
      <c r="H7297" s="30" t="s">
        <v>2457</v>
      </c>
      <c r="I7297" s="40">
        <f t="shared" si="5041"/>
        <v>3579641</v>
      </c>
      <c r="J7297" s="40">
        <f t="shared" ref="J7297:P7297" si="5086">SUM(J7294)</f>
        <v>2913641</v>
      </c>
      <c r="K7297" s="40">
        <f t="shared" si="5042"/>
        <v>666000</v>
      </c>
      <c r="L7297" s="40">
        <f t="shared" si="5086"/>
        <v>0</v>
      </c>
      <c r="M7297" s="40">
        <f t="shared" si="5086"/>
        <v>0</v>
      </c>
      <c r="N7297" s="40">
        <f t="shared" si="5086"/>
        <v>666000</v>
      </c>
      <c r="O7297" s="40">
        <f t="shared" si="5086"/>
        <v>0</v>
      </c>
      <c r="P7297" s="40">
        <f t="shared" si="5086"/>
        <v>0</v>
      </c>
      <c r="Q7297" s="40">
        <f>SUM(Q7294)</f>
        <v>4510575</v>
      </c>
      <c r="R7297" s="40">
        <f>SUM(R7294)</f>
        <v>3662462</v>
      </c>
      <c r="S7297" s="40">
        <f>SUM(S7294)</f>
        <v>2500087</v>
      </c>
      <c r="T7297" s="40">
        <f t="shared" ref="T7297:X7297" si="5087">SUM(T7294)</f>
        <v>1162170</v>
      </c>
      <c r="U7297" s="40">
        <f t="shared" si="5087"/>
        <v>447047</v>
      </c>
      <c r="V7297" s="40">
        <f t="shared" si="5087"/>
        <v>396038</v>
      </c>
      <c r="W7297" s="40">
        <f t="shared" si="5087"/>
        <v>319085</v>
      </c>
      <c r="X7297" s="40">
        <f t="shared" si="5087"/>
        <v>3662257</v>
      </c>
      <c r="Y7297" s="207">
        <f>IF(R7297=0,0,(X7297/R7297)*100)</f>
        <v>99.994402672300765</v>
      </c>
    </row>
    <row r="7298" spans="1:25">
      <c r="A7298" s="32" t="s">
        <v>0</v>
      </c>
      <c r="B7298" s="32" t="s">
        <v>0</v>
      </c>
      <c r="C7298" s="32" t="s">
        <v>0</v>
      </c>
      <c r="D7298" s="32" t="s">
        <v>0</v>
      </c>
      <c r="E7298" s="32" t="s">
        <v>0</v>
      </c>
      <c r="F7298" s="32" t="s">
        <v>0</v>
      </c>
      <c r="G7298" s="154" t="s">
        <v>0</v>
      </c>
      <c r="H7298" s="21" t="s">
        <v>197</v>
      </c>
      <c r="I7298" s="66">
        <f t="shared" si="5041"/>
        <v>79</v>
      </c>
      <c r="J7298" s="66">
        <f t="shared" ref="J7298:P7298" si="5088">J7295</f>
        <v>79</v>
      </c>
      <c r="K7298" s="66">
        <f t="shared" si="5042"/>
        <v>0</v>
      </c>
      <c r="L7298" s="66" t="str">
        <f t="shared" si="5088"/>
        <v/>
      </c>
      <c r="M7298" s="66" t="str">
        <f t="shared" si="5088"/>
        <v/>
      </c>
      <c r="N7298" s="66" t="str">
        <f t="shared" si="5088"/>
        <v/>
      </c>
      <c r="O7298" s="66" t="str">
        <f t="shared" si="5088"/>
        <v/>
      </c>
      <c r="P7298" s="66" t="str">
        <f t="shared" si="5088"/>
        <v/>
      </c>
      <c r="Q7298" s="66">
        <f>Q7295</f>
        <v>0</v>
      </c>
      <c r="R7298" s="66">
        <f>R7295</f>
        <v>0</v>
      </c>
      <c r="S7298" s="66">
        <f>S7295</f>
        <v>0</v>
      </c>
      <c r="T7298" s="66">
        <f t="shared" ref="T7298:X7298" si="5089">T7295</f>
        <v>0</v>
      </c>
      <c r="U7298" s="66">
        <f t="shared" si="5089"/>
        <v>0</v>
      </c>
      <c r="V7298" s="66">
        <f t="shared" si="5089"/>
        <v>0</v>
      </c>
      <c r="W7298" s="66">
        <f t="shared" si="5089"/>
        <v>0</v>
      </c>
      <c r="X7298" s="66">
        <f t="shared" si="5089"/>
        <v>0</v>
      </c>
      <c r="Y7298" s="208">
        <v>0</v>
      </c>
    </row>
    <row r="7299" spans="1:25">
      <c r="A7299" s="20" t="s">
        <v>2458</v>
      </c>
      <c r="B7299" s="21" t="s">
        <v>0</v>
      </c>
      <c r="C7299" s="21" t="s">
        <v>0</v>
      </c>
      <c r="D7299" s="21" t="s">
        <v>0</v>
      </c>
      <c r="E7299" s="21" t="s">
        <v>0</v>
      </c>
      <c r="F7299" s="21" t="s">
        <v>0</v>
      </c>
      <c r="G7299" s="150" t="s">
        <v>0</v>
      </c>
      <c r="H7299" s="21" t="s">
        <v>2459</v>
      </c>
      <c r="I7299" s="22"/>
      <c r="J7299" s="22"/>
      <c r="K7299" s="22"/>
      <c r="L7299" s="22" t="s">
        <v>0</v>
      </c>
      <c r="M7299" s="22" t="s">
        <v>0</v>
      </c>
      <c r="N7299" s="22" t="s">
        <v>0</v>
      </c>
      <c r="O7299" s="22" t="s">
        <v>0</v>
      </c>
      <c r="P7299" s="22" t="s">
        <v>0</v>
      </c>
      <c r="Q7299" s="22"/>
      <c r="R7299" s="22"/>
      <c r="S7299" s="22"/>
      <c r="T7299" s="22" t="s">
        <v>0</v>
      </c>
      <c r="U7299" s="22" t="s">
        <v>0</v>
      </c>
      <c r="V7299" s="22" t="s">
        <v>0</v>
      </c>
      <c r="W7299" s="22" t="s">
        <v>0</v>
      </c>
      <c r="X7299" s="22" t="s">
        <v>0</v>
      </c>
      <c r="Y7299" s="209"/>
    </row>
    <row r="7300" spans="1:25" ht="15" thickBot="1">
      <c r="A7300" s="20" t="s">
        <v>2458</v>
      </c>
      <c r="B7300" s="20" t="s">
        <v>122</v>
      </c>
      <c r="C7300" s="23" t="s">
        <v>0</v>
      </c>
      <c r="D7300" s="23" t="s">
        <v>0</v>
      </c>
      <c r="E7300" s="21" t="s">
        <v>0</v>
      </c>
      <c r="F7300" s="21" t="s">
        <v>0</v>
      </c>
      <c r="G7300" s="150" t="s">
        <v>0</v>
      </c>
      <c r="H7300" s="21" t="s">
        <v>0</v>
      </c>
      <c r="I7300" s="22"/>
      <c r="J7300" s="22"/>
      <c r="K7300" s="22"/>
      <c r="L7300" s="22" t="s">
        <v>0</v>
      </c>
      <c r="M7300" s="22" t="s">
        <v>0</v>
      </c>
      <c r="N7300" s="22" t="s">
        <v>0</v>
      </c>
      <c r="O7300" s="22" t="s">
        <v>0</v>
      </c>
      <c r="P7300" s="22" t="s">
        <v>0</v>
      </c>
      <c r="Q7300" s="22"/>
      <c r="R7300" s="22"/>
      <c r="S7300" s="22"/>
      <c r="T7300" s="22" t="s">
        <v>0</v>
      </c>
      <c r="U7300" s="22" t="s">
        <v>0</v>
      </c>
      <c r="V7300" s="22" t="s">
        <v>0</v>
      </c>
      <c r="W7300" s="22" t="s">
        <v>0</v>
      </c>
      <c r="X7300" s="22" t="s">
        <v>0</v>
      </c>
      <c r="Y7300" s="209"/>
    </row>
    <row r="7301" spans="1:25" ht="41.4" thickBot="1">
      <c r="A7301" s="24" t="s">
        <v>123</v>
      </c>
      <c r="B7301" s="24" t="s">
        <v>124</v>
      </c>
      <c r="C7301" s="24" t="s">
        <v>125</v>
      </c>
      <c r="D7301" s="25" t="s">
        <v>0</v>
      </c>
      <c r="E7301" s="24" t="s">
        <v>126</v>
      </c>
      <c r="F7301" s="24" t="s">
        <v>127</v>
      </c>
      <c r="G7301" s="151" t="s">
        <v>128</v>
      </c>
      <c r="H7301" s="24" t="s">
        <v>1</v>
      </c>
      <c r="I7301" s="1" t="s">
        <v>3093</v>
      </c>
      <c r="J7301" s="1" t="s">
        <v>3130</v>
      </c>
      <c r="K7301" s="1" t="s">
        <v>3</v>
      </c>
      <c r="L7301" s="1" t="s">
        <v>4</v>
      </c>
      <c r="M7301" s="1" t="s">
        <v>5</v>
      </c>
      <c r="N7301" s="1" t="s">
        <v>6</v>
      </c>
      <c r="O7301" s="1" t="s">
        <v>7</v>
      </c>
      <c r="P7301" s="1" t="s">
        <v>8</v>
      </c>
      <c r="Q7301" s="1" t="s">
        <v>3344</v>
      </c>
      <c r="R7301" s="1" t="s">
        <v>3427</v>
      </c>
      <c r="S7301" s="1" t="s">
        <v>3447</v>
      </c>
      <c r="T7301" s="1" t="s">
        <v>3448</v>
      </c>
      <c r="U7301" s="1" t="s">
        <v>3452</v>
      </c>
      <c r="V7301" s="1" t="s">
        <v>3449</v>
      </c>
      <c r="W7301" s="1" t="s">
        <v>3450</v>
      </c>
      <c r="X7301" s="1" t="s">
        <v>3451</v>
      </c>
      <c r="Y7301" s="216" t="s">
        <v>3385</v>
      </c>
    </row>
    <row r="7302" spans="1:25">
      <c r="A7302" s="26" t="s">
        <v>0</v>
      </c>
      <c r="B7302" s="26" t="s">
        <v>0</v>
      </c>
      <c r="C7302" s="26" t="s">
        <v>0</v>
      </c>
      <c r="D7302" s="27" t="s">
        <v>0</v>
      </c>
      <c r="E7302" s="27" t="s">
        <v>0</v>
      </c>
      <c r="F7302" s="28" t="s">
        <v>0</v>
      </c>
      <c r="G7302" s="152" t="s">
        <v>0</v>
      </c>
      <c r="H7302" s="29" t="s">
        <v>0</v>
      </c>
      <c r="I7302" s="45">
        <v>1</v>
      </c>
      <c r="J7302" s="45">
        <v>3</v>
      </c>
      <c r="K7302" s="45" t="s">
        <v>9</v>
      </c>
      <c r="L7302" s="45">
        <v>5</v>
      </c>
      <c r="M7302" s="45">
        <v>6</v>
      </c>
      <c r="N7302" s="45">
        <v>7</v>
      </c>
      <c r="O7302" s="45">
        <v>8</v>
      </c>
      <c r="P7302" s="45">
        <v>9</v>
      </c>
      <c r="Q7302" s="45">
        <v>1</v>
      </c>
      <c r="R7302" s="45">
        <v>2</v>
      </c>
      <c r="S7302" s="45">
        <v>3</v>
      </c>
      <c r="T7302" s="45" t="s">
        <v>3453</v>
      </c>
      <c r="U7302" s="45">
        <v>5</v>
      </c>
      <c r="V7302" s="45">
        <v>6</v>
      </c>
      <c r="W7302" s="45">
        <v>7</v>
      </c>
      <c r="X7302" s="45" t="s">
        <v>3454</v>
      </c>
      <c r="Y7302" s="276">
        <v>9</v>
      </c>
    </row>
    <row r="7303" spans="1:25" s="113" customFormat="1">
      <c r="A7303" s="133" t="s">
        <v>2458</v>
      </c>
      <c r="B7303" s="133" t="s">
        <v>122</v>
      </c>
      <c r="C7303" s="109" t="s">
        <v>130</v>
      </c>
      <c r="D7303" s="109" t="s">
        <v>2460</v>
      </c>
      <c r="E7303" s="98" t="s">
        <v>0</v>
      </c>
      <c r="F7303" s="98" t="s">
        <v>0</v>
      </c>
      <c r="G7303" s="153" t="s">
        <v>0</v>
      </c>
      <c r="H7303" s="98" t="s">
        <v>2459</v>
      </c>
      <c r="I7303" s="110"/>
      <c r="J7303" s="110"/>
      <c r="K7303" s="110"/>
      <c r="L7303" s="110" t="s">
        <v>0</v>
      </c>
      <c r="M7303" s="110" t="s">
        <v>0</v>
      </c>
      <c r="N7303" s="110" t="s">
        <v>0</v>
      </c>
      <c r="O7303" s="110" t="s">
        <v>0</v>
      </c>
      <c r="P7303" s="110" t="s">
        <v>0</v>
      </c>
      <c r="Q7303" s="110"/>
      <c r="R7303" s="110"/>
      <c r="S7303" s="110"/>
      <c r="T7303" s="110" t="s">
        <v>0</v>
      </c>
      <c r="U7303" s="110" t="s">
        <v>0</v>
      </c>
      <c r="V7303" s="110" t="s">
        <v>0</v>
      </c>
      <c r="W7303" s="110" t="s">
        <v>0</v>
      </c>
      <c r="X7303" s="110" t="s">
        <v>0</v>
      </c>
      <c r="Y7303" s="217"/>
    </row>
    <row r="7304" spans="1:25" ht="20.399999999999999">
      <c r="A7304" s="20" t="s">
        <v>0</v>
      </c>
      <c r="B7304" s="20" t="s">
        <v>0</v>
      </c>
      <c r="C7304" s="20" t="s">
        <v>0</v>
      </c>
      <c r="D7304" s="21" t="s">
        <v>0</v>
      </c>
      <c r="E7304" s="21" t="s">
        <v>0</v>
      </c>
      <c r="F7304" s="21" t="s">
        <v>0</v>
      </c>
      <c r="G7304" s="150" t="s">
        <v>0</v>
      </c>
      <c r="H7304" s="30" t="s">
        <v>33</v>
      </c>
      <c r="I7304" s="31">
        <f t="shared" ref="I7304:I7368" si="5090">SUM(J7304,K7304,O7304,P7304)</f>
        <v>937025</v>
      </c>
      <c r="J7304" s="31">
        <f t="shared" ref="J7304:P7304" si="5091">SUM(J7305,J7313,J7315)</f>
        <v>937025</v>
      </c>
      <c r="K7304" s="31">
        <f t="shared" ref="K7304:K7368" si="5092">SUM(L7304,M7304,N7304)</f>
        <v>0</v>
      </c>
      <c r="L7304" s="31">
        <f t="shared" si="5091"/>
        <v>0</v>
      </c>
      <c r="M7304" s="31">
        <f t="shared" si="5091"/>
        <v>0</v>
      </c>
      <c r="N7304" s="31">
        <f t="shared" si="5091"/>
        <v>0</v>
      </c>
      <c r="O7304" s="31">
        <f t="shared" si="5091"/>
        <v>0</v>
      </c>
      <c r="P7304" s="31">
        <f t="shared" si="5091"/>
        <v>0</v>
      </c>
      <c r="Q7304" s="31">
        <f>SUM(Q7305,Q7313,Q7315)</f>
        <v>1162404</v>
      </c>
      <c r="R7304" s="31">
        <f>SUM(R7305,R7313,R7315)</f>
        <v>1162404</v>
      </c>
      <c r="S7304" s="31">
        <f>SUM(S7305,S7313,S7315)</f>
        <v>731355</v>
      </c>
      <c r="T7304" s="31">
        <f t="shared" ref="T7304:X7304" si="5093">SUM(T7305,T7313,T7315)</f>
        <v>430949</v>
      </c>
      <c r="U7304" s="31">
        <f t="shared" si="5093"/>
        <v>152642</v>
      </c>
      <c r="V7304" s="31">
        <f t="shared" si="5093"/>
        <v>147011</v>
      </c>
      <c r="W7304" s="31">
        <f t="shared" si="5093"/>
        <v>131296</v>
      </c>
      <c r="X7304" s="31">
        <f t="shared" si="5093"/>
        <v>1162304</v>
      </c>
      <c r="Y7304" s="220">
        <f t="shared" ref="Y7304:Y7338" si="5094">IF(R7304=0,0,(X7304/R7304)*100)</f>
        <v>99.991397139032557</v>
      </c>
    </row>
    <row r="7305" spans="1:25">
      <c r="A7305" s="23" t="s">
        <v>2458</v>
      </c>
      <c r="B7305" s="23" t="s">
        <v>122</v>
      </c>
      <c r="C7305" s="23" t="s">
        <v>130</v>
      </c>
      <c r="D7305" s="23" t="s">
        <v>2460</v>
      </c>
      <c r="E7305" s="21" t="s">
        <v>132</v>
      </c>
      <c r="F7305" s="21" t="s">
        <v>0</v>
      </c>
      <c r="G7305" s="150" t="s">
        <v>0</v>
      </c>
      <c r="H7305" s="21" t="s">
        <v>11</v>
      </c>
      <c r="I7305" s="66">
        <f t="shared" si="5090"/>
        <v>680943</v>
      </c>
      <c r="J7305" s="66">
        <f t="shared" ref="J7305:P7305" si="5095">SUM(J7306,J7307)</f>
        <v>680943</v>
      </c>
      <c r="K7305" s="66">
        <f t="shared" si="5092"/>
        <v>0</v>
      </c>
      <c r="L7305" s="66">
        <f t="shared" si="5095"/>
        <v>0</v>
      </c>
      <c r="M7305" s="66">
        <f t="shared" si="5095"/>
        <v>0</v>
      </c>
      <c r="N7305" s="66">
        <f t="shared" si="5095"/>
        <v>0</v>
      </c>
      <c r="O7305" s="66">
        <f t="shared" si="5095"/>
        <v>0</v>
      </c>
      <c r="P7305" s="66">
        <f t="shared" si="5095"/>
        <v>0</v>
      </c>
      <c r="Q7305" s="66">
        <f>SUM(Q7306,Q7307)</f>
        <v>790344</v>
      </c>
      <c r="R7305" s="66">
        <f>SUM(R7306,R7307)</f>
        <v>790344</v>
      </c>
      <c r="S7305" s="66">
        <f>SUM(S7306,S7307)</f>
        <v>463226</v>
      </c>
      <c r="T7305" s="66">
        <f t="shared" ref="T7305:X7305" si="5096">SUM(T7306,T7307)</f>
        <v>327118</v>
      </c>
      <c r="U7305" s="66">
        <f t="shared" si="5096"/>
        <v>112631</v>
      </c>
      <c r="V7305" s="66">
        <f t="shared" si="5096"/>
        <v>110601</v>
      </c>
      <c r="W7305" s="66">
        <f t="shared" si="5096"/>
        <v>103886</v>
      </c>
      <c r="X7305" s="66">
        <f t="shared" si="5096"/>
        <v>790344</v>
      </c>
      <c r="Y7305" s="208">
        <f t="shared" si="5094"/>
        <v>100</v>
      </c>
    </row>
    <row r="7306" spans="1:25">
      <c r="A7306" s="23" t="s">
        <v>2458</v>
      </c>
      <c r="B7306" s="23" t="s">
        <v>122</v>
      </c>
      <c r="C7306" s="23" t="s">
        <v>130</v>
      </c>
      <c r="D7306" s="23" t="s">
        <v>2460</v>
      </c>
      <c r="E7306" s="22">
        <v>6111</v>
      </c>
      <c r="F7306" s="23"/>
      <c r="G7306" s="128" t="s">
        <v>3346</v>
      </c>
      <c r="H7306" s="32" t="s">
        <v>12</v>
      </c>
      <c r="I7306" s="44">
        <f t="shared" si="5090"/>
        <v>597250</v>
      </c>
      <c r="J7306" s="44">
        <v>597250</v>
      </c>
      <c r="K7306" s="44">
        <f t="shared" si="5092"/>
        <v>0</v>
      </c>
      <c r="L7306" s="44">
        <v>0</v>
      </c>
      <c r="M7306" s="44">
        <v>0</v>
      </c>
      <c r="N7306" s="44">
        <v>0</v>
      </c>
      <c r="O7306" s="44">
        <v>0</v>
      </c>
      <c r="P7306" s="44">
        <v>0</v>
      </c>
      <c r="Q7306" s="44">
        <v>706651</v>
      </c>
      <c r="R7306" s="44">
        <v>706651</v>
      </c>
      <c r="S7306" s="44">
        <v>407666</v>
      </c>
      <c r="T7306" s="44">
        <f t="shared" ref="T7306:T7337" si="5097">U7306+V7306+W7306</f>
        <v>298985</v>
      </c>
      <c r="U7306" s="44">
        <v>100000</v>
      </c>
      <c r="V7306" s="44">
        <v>100000</v>
      </c>
      <c r="W7306" s="44">
        <v>98985</v>
      </c>
      <c r="X7306" s="44">
        <f t="shared" ref="X7306:X7337" si="5098">S7306+T7306</f>
        <v>706651</v>
      </c>
      <c r="Y7306" s="209">
        <f t="shared" si="5094"/>
        <v>100</v>
      </c>
    </row>
    <row r="7307" spans="1:25">
      <c r="A7307" s="20" t="s">
        <v>2458</v>
      </c>
      <c r="B7307" s="20" t="s">
        <v>122</v>
      </c>
      <c r="C7307" s="20" t="s">
        <v>130</v>
      </c>
      <c r="D7307" s="20" t="s">
        <v>2460</v>
      </c>
      <c r="E7307" s="20" t="s">
        <v>134</v>
      </c>
      <c r="F7307" s="23" t="s">
        <v>0</v>
      </c>
      <c r="G7307" s="154" t="s">
        <v>0</v>
      </c>
      <c r="H7307" s="21" t="s">
        <v>13</v>
      </c>
      <c r="I7307" s="66">
        <f t="shared" si="5090"/>
        <v>83693</v>
      </c>
      <c r="J7307" s="66">
        <f t="shared" ref="J7307:P7307" si="5099">SUM(J7308:J7312)</f>
        <v>83693</v>
      </c>
      <c r="K7307" s="66">
        <f t="shared" si="5092"/>
        <v>0</v>
      </c>
      <c r="L7307" s="66">
        <f t="shared" si="5099"/>
        <v>0</v>
      </c>
      <c r="M7307" s="66">
        <f t="shared" si="5099"/>
        <v>0</v>
      </c>
      <c r="N7307" s="66">
        <f t="shared" si="5099"/>
        <v>0</v>
      </c>
      <c r="O7307" s="66">
        <f t="shared" si="5099"/>
        <v>0</v>
      </c>
      <c r="P7307" s="66">
        <f t="shared" si="5099"/>
        <v>0</v>
      </c>
      <c r="Q7307" s="66">
        <f>SUM(Q7308:Q7312)</f>
        <v>83693</v>
      </c>
      <c r="R7307" s="66">
        <f>SUM(R7308:R7312)</f>
        <v>83693</v>
      </c>
      <c r="S7307" s="66">
        <f>SUM(S7308:S7312)</f>
        <v>55560</v>
      </c>
      <c r="T7307" s="66">
        <f t="shared" ref="T7307:X7307" si="5100">SUM(T7308:T7312)</f>
        <v>28133</v>
      </c>
      <c r="U7307" s="66">
        <f t="shared" si="5100"/>
        <v>12631</v>
      </c>
      <c r="V7307" s="66">
        <f t="shared" si="5100"/>
        <v>10601</v>
      </c>
      <c r="W7307" s="66">
        <f t="shared" si="5100"/>
        <v>4901</v>
      </c>
      <c r="X7307" s="66">
        <f t="shared" si="5100"/>
        <v>83693</v>
      </c>
      <c r="Y7307" s="208">
        <f t="shared" si="5094"/>
        <v>100</v>
      </c>
    </row>
    <row r="7308" spans="1:25">
      <c r="A7308" s="23" t="s">
        <v>2458</v>
      </c>
      <c r="B7308" s="23" t="s">
        <v>122</v>
      </c>
      <c r="C7308" s="23" t="s">
        <v>130</v>
      </c>
      <c r="D7308" s="23" t="s">
        <v>2460</v>
      </c>
      <c r="E7308" s="22">
        <v>6112</v>
      </c>
      <c r="F7308" s="23" t="s">
        <v>2461</v>
      </c>
      <c r="G7308" s="128" t="s">
        <v>3346</v>
      </c>
      <c r="H7308" s="32" t="s">
        <v>16</v>
      </c>
      <c r="I7308" s="44">
        <f t="shared" si="5090"/>
        <v>14628</v>
      </c>
      <c r="J7308" s="44">
        <v>14628</v>
      </c>
      <c r="K7308" s="44">
        <f t="shared" si="5092"/>
        <v>0</v>
      </c>
      <c r="L7308" s="44">
        <v>0</v>
      </c>
      <c r="M7308" s="44">
        <v>0</v>
      </c>
      <c r="N7308" s="44">
        <v>0</v>
      </c>
      <c r="O7308" s="44">
        <v>0</v>
      </c>
      <c r="P7308" s="44">
        <v>0</v>
      </c>
      <c r="Q7308" s="44">
        <v>14628</v>
      </c>
      <c r="R7308" s="44">
        <v>14628</v>
      </c>
      <c r="S7308" s="44">
        <v>8109</v>
      </c>
      <c r="T7308" s="44">
        <f t="shared" si="5097"/>
        <v>6519</v>
      </c>
      <c r="U7308" s="44">
        <v>4717</v>
      </c>
      <c r="V7308" s="44">
        <v>901</v>
      </c>
      <c r="W7308" s="44">
        <v>901</v>
      </c>
      <c r="X7308" s="44">
        <f t="shared" si="5098"/>
        <v>14628</v>
      </c>
      <c r="Y7308" s="209">
        <f t="shared" si="5094"/>
        <v>100</v>
      </c>
    </row>
    <row r="7309" spans="1:25">
      <c r="A7309" s="23" t="s">
        <v>2458</v>
      </c>
      <c r="B7309" s="23" t="s">
        <v>122</v>
      </c>
      <c r="C7309" s="23" t="s">
        <v>130</v>
      </c>
      <c r="D7309" s="23" t="s">
        <v>2460</v>
      </c>
      <c r="E7309" s="22">
        <v>6112</v>
      </c>
      <c r="F7309" s="23" t="s">
        <v>2462</v>
      </c>
      <c r="G7309" s="128" t="s">
        <v>3346</v>
      </c>
      <c r="H7309" s="32" t="s">
        <v>19</v>
      </c>
      <c r="I7309" s="44">
        <f t="shared" si="5090"/>
        <v>52440</v>
      </c>
      <c r="J7309" s="44">
        <v>52440</v>
      </c>
      <c r="K7309" s="44">
        <f t="shared" si="5092"/>
        <v>0</v>
      </c>
      <c r="L7309" s="44">
        <v>0</v>
      </c>
      <c r="M7309" s="44">
        <v>0</v>
      </c>
      <c r="N7309" s="44">
        <v>0</v>
      </c>
      <c r="O7309" s="44">
        <v>0</v>
      </c>
      <c r="P7309" s="44">
        <v>0</v>
      </c>
      <c r="Q7309" s="44">
        <v>52440</v>
      </c>
      <c r="R7309" s="44">
        <v>52440</v>
      </c>
      <c r="S7309" s="44">
        <v>36526</v>
      </c>
      <c r="T7309" s="44">
        <f t="shared" si="5097"/>
        <v>15914</v>
      </c>
      <c r="U7309" s="44">
        <v>7914</v>
      </c>
      <c r="V7309" s="44">
        <v>4000</v>
      </c>
      <c r="W7309" s="44">
        <v>4000</v>
      </c>
      <c r="X7309" s="44">
        <f t="shared" si="5098"/>
        <v>52440</v>
      </c>
      <c r="Y7309" s="209">
        <f t="shared" si="5094"/>
        <v>100</v>
      </c>
    </row>
    <row r="7310" spans="1:25">
      <c r="A7310" s="23" t="s">
        <v>2458</v>
      </c>
      <c r="B7310" s="23" t="s">
        <v>122</v>
      </c>
      <c r="C7310" s="23" t="s">
        <v>130</v>
      </c>
      <c r="D7310" s="23" t="s">
        <v>2460</v>
      </c>
      <c r="E7310" s="22">
        <v>6112</v>
      </c>
      <c r="F7310" s="23" t="s">
        <v>2463</v>
      </c>
      <c r="G7310" s="128" t="s">
        <v>3346</v>
      </c>
      <c r="H7310" s="32" t="s">
        <v>17</v>
      </c>
      <c r="I7310" s="44">
        <f t="shared" si="5090"/>
        <v>10925</v>
      </c>
      <c r="J7310" s="44">
        <v>10925</v>
      </c>
      <c r="K7310" s="44">
        <f t="shared" si="5092"/>
        <v>0</v>
      </c>
      <c r="L7310" s="44">
        <v>0</v>
      </c>
      <c r="M7310" s="44">
        <v>0</v>
      </c>
      <c r="N7310" s="44">
        <v>0</v>
      </c>
      <c r="O7310" s="44">
        <v>0</v>
      </c>
      <c r="P7310" s="44">
        <v>0</v>
      </c>
      <c r="Q7310" s="44">
        <v>10925</v>
      </c>
      <c r="R7310" s="44">
        <v>10925</v>
      </c>
      <c r="S7310" s="44">
        <v>10925</v>
      </c>
      <c r="T7310" s="44">
        <f t="shared" si="5097"/>
        <v>0</v>
      </c>
      <c r="U7310" s="44">
        <v>0</v>
      </c>
      <c r="V7310" s="44">
        <v>0</v>
      </c>
      <c r="W7310" s="44">
        <v>0</v>
      </c>
      <c r="X7310" s="44">
        <f t="shared" si="5098"/>
        <v>10925</v>
      </c>
      <c r="Y7310" s="209">
        <f t="shared" si="5094"/>
        <v>100</v>
      </c>
    </row>
    <row r="7311" spans="1:25">
      <c r="A7311" s="23" t="s">
        <v>2458</v>
      </c>
      <c r="B7311" s="23" t="s">
        <v>122</v>
      </c>
      <c r="C7311" s="23" t="s">
        <v>130</v>
      </c>
      <c r="D7311" s="23" t="s">
        <v>2460</v>
      </c>
      <c r="E7311" s="22">
        <v>6112</v>
      </c>
      <c r="F7311" s="23" t="s">
        <v>2464</v>
      </c>
      <c r="G7311" s="128" t="s">
        <v>3346</v>
      </c>
      <c r="H7311" s="32" t="s">
        <v>15</v>
      </c>
      <c r="I7311" s="44">
        <f t="shared" si="5090"/>
        <v>0</v>
      </c>
      <c r="J7311" s="44">
        <v>0</v>
      </c>
      <c r="K7311" s="44">
        <f t="shared" si="5092"/>
        <v>0</v>
      </c>
      <c r="L7311" s="44">
        <v>0</v>
      </c>
      <c r="M7311" s="44">
        <v>0</v>
      </c>
      <c r="N7311" s="44">
        <v>0</v>
      </c>
      <c r="O7311" s="44">
        <v>0</v>
      </c>
      <c r="P7311" s="44">
        <v>0</v>
      </c>
      <c r="Q7311" s="44">
        <v>0</v>
      </c>
      <c r="R7311" s="44">
        <v>0</v>
      </c>
      <c r="S7311" s="44">
        <v>0</v>
      </c>
      <c r="T7311" s="44">
        <f t="shared" si="5097"/>
        <v>0</v>
      </c>
      <c r="U7311" s="44">
        <v>0</v>
      </c>
      <c r="V7311" s="44">
        <v>0</v>
      </c>
      <c r="W7311" s="44">
        <v>0</v>
      </c>
      <c r="X7311" s="44">
        <f t="shared" si="5098"/>
        <v>0</v>
      </c>
      <c r="Y7311" s="209">
        <f t="shared" si="5094"/>
        <v>0</v>
      </c>
    </row>
    <row r="7312" spans="1:25">
      <c r="A7312" s="23" t="s">
        <v>2458</v>
      </c>
      <c r="B7312" s="23" t="s">
        <v>122</v>
      </c>
      <c r="C7312" s="23" t="s">
        <v>130</v>
      </c>
      <c r="D7312" s="23" t="s">
        <v>2460</v>
      </c>
      <c r="E7312" s="22">
        <v>6112</v>
      </c>
      <c r="F7312" s="23" t="s">
        <v>2465</v>
      </c>
      <c r="G7312" s="128" t="s">
        <v>3346</v>
      </c>
      <c r="H7312" s="32" t="s">
        <v>18</v>
      </c>
      <c r="I7312" s="44">
        <f t="shared" si="5090"/>
        <v>5700</v>
      </c>
      <c r="J7312" s="44">
        <v>5700</v>
      </c>
      <c r="K7312" s="44">
        <f t="shared" si="5092"/>
        <v>0</v>
      </c>
      <c r="L7312" s="44">
        <v>0</v>
      </c>
      <c r="M7312" s="44">
        <v>0</v>
      </c>
      <c r="N7312" s="44">
        <v>0</v>
      </c>
      <c r="O7312" s="44">
        <v>0</v>
      </c>
      <c r="P7312" s="44">
        <v>0</v>
      </c>
      <c r="Q7312" s="44">
        <v>5700</v>
      </c>
      <c r="R7312" s="44">
        <v>5700</v>
      </c>
      <c r="S7312" s="44">
        <v>0</v>
      </c>
      <c r="T7312" s="44">
        <f t="shared" si="5097"/>
        <v>5700</v>
      </c>
      <c r="U7312" s="44">
        <v>0</v>
      </c>
      <c r="V7312" s="44">
        <v>5700</v>
      </c>
      <c r="W7312" s="44">
        <v>0</v>
      </c>
      <c r="X7312" s="44">
        <f t="shared" si="5098"/>
        <v>5700</v>
      </c>
      <c r="Y7312" s="209">
        <f t="shared" si="5094"/>
        <v>100</v>
      </c>
    </row>
    <row r="7313" spans="1:25">
      <c r="A7313" s="23" t="s">
        <v>2458</v>
      </c>
      <c r="B7313" s="23" t="s">
        <v>122</v>
      </c>
      <c r="C7313" s="23" t="s">
        <v>130</v>
      </c>
      <c r="D7313" s="23" t="s">
        <v>2460</v>
      </c>
      <c r="E7313" s="21" t="s">
        <v>139</v>
      </c>
      <c r="F7313" s="21" t="s">
        <v>0</v>
      </c>
      <c r="G7313" s="150" t="s">
        <v>0</v>
      </c>
      <c r="H7313" s="21" t="s">
        <v>21</v>
      </c>
      <c r="I7313" s="66">
        <f t="shared" si="5090"/>
        <v>61482</v>
      </c>
      <c r="J7313" s="66">
        <f t="shared" ref="J7313:X7313" si="5101">SUM(J7314)</f>
        <v>61482</v>
      </c>
      <c r="K7313" s="66">
        <f t="shared" si="5092"/>
        <v>0</v>
      </c>
      <c r="L7313" s="66">
        <f t="shared" si="5101"/>
        <v>0</v>
      </c>
      <c r="M7313" s="66">
        <f t="shared" si="5101"/>
        <v>0</v>
      </c>
      <c r="N7313" s="66">
        <f t="shared" si="5101"/>
        <v>0</v>
      </c>
      <c r="O7313" s="66">
        <f t="shared" si="5101"/>
        <v>0</v>
      </c>
      <c r="P7313" s="66">
        <f t="shared" si="5101"/>
        <v>0</v>
      </c>
      <c r="Q7313" s="66">
        <f t="shared" si="5101"/>
        <v>72995</v>
      </c>
      <c r="R7313" s="66">
        <f t="shared" si="5101"/>
        <v>72995</v>
      </c>
      <c r="S7313" s="66">
        <f t="shared" si="5101"/>
        <v>47180</v>
      </c>
      <c r="T7313" s="66">
        <f t="shared" si="5101"/>
        <v>25815</v>
      </c>
      <c r="U7313" s="66">
        <f t="shared" si="5101"/>
        <v>16315</v>
      </c>
      <c r="V7313" s="66">
        <f t="shared" si="5101"/>
        <v>4750</v>
      </c>
      <c r="W7313" s="66">
        <f t="shared" si="5101"/>
        <v>4750</v>
      </c>
      <c r="X7313" s="66">
        <f t="shared" si="5101"/>
        <v>72995</v>
      </c>
      <c r="Y7313" s="208">
        <f t="shared" si="5094"/>
        <v>100</v>
      </c>
    </row>
    <row r="7314" spans="1:25">
      <c r="A7314" s="23" t="s">
        <v>2458</v>
      </c>
      <c r="B7314" s="23" t="s">
        <v>122</v>
      </c>
      <c r="C7314" s="23" t="s">
        <v>130</v>
      </c>
      <c r="D7314" s="23" t="s">
        <v>2460</v>
      </c>
      <c r="E7314" s="22">
        <v>6121</v>
      </c>
      <c r="F7314" s="23"/>
      <c r="G7314" s="128" t="s">
        <v>3346</v>
      </c>
      <c r="H7314" s="32" t="s">
        <v>22</v>
      </c>
      <c r="I7314" s="44">
        <f t="shared" si="5090"/>
        <v>61482</v>
      </c>
      <c r="J7314" s="44">
        <v>61482</v>
      </c>
      <c r="K7314" s="44">
        <f t="shared" si="5092"/>
        <v>0</v>
      </c>
      <c r="L7314" s="44">
        <v>0</v>
      </c>
      <c r="M7314" s="44">
        <v>0</v>
      </c>
      <c r="N7314" s="44">
        <v>0</v>
      </c>
      <c r="O7314" s="44">
        <v>0</v>
      </c>
      <c r="P7314" s="44">
        <v>0</v>
      </c>
      <c r="Q7314" s="44">
        <v>72995</v>
      </c>
      <c r="R7314" s="44">
        <v>72995</v>
      </c>
      <c r="S7314" s="44">
        <v>47180</v>
      </c>
      <c r="T7314" s="44">
        <f t="shared" si="5097"/>
        <v>25815</v>
      </c>
      <c r="U7314" s="44">
        <v>16315</v>
      </c>
      <c r="V7314" s="44">
        <v>4750</v>
      </c>
      <c r="W7314" s="44">
        <v>4750</v>
      </c>
      <c r="X7314" s="44">
        <f t="shared" si="5098"/>
        <v>72995</v>
      </c>
      <c r="Y7314" s="209">
        <f t="shared" si="5094"/>
        <v>100</v>
      </c>
    </row>
    <row r="7315" spans="1:25">
      <c r="A7315" s="23" t="s">
        <v>2458</v>
      </c>
      <c r="B7315" s="23" t="s">
        <v>122</v>
      </c>
      <c r="C7315" s="23" t="s">
        <v>130</v>
      </c>
      <c r="D7315" s="23" t="s">
        <v>2460</v>
      </c>
      <c r="E7315" s="21" t="s">
        <v>141</v>
      </c>
      <c r="F7315" s="21" t="s">
        <v>0</v>
      </c>
      <c r="G7315" s="150" t="s">
        <v>0</v>
      </c>
      <c r="H7315" s="21" t="s">
        <v>23</v>
      </c>
      <c r="I7315" s="66">
        <f t="shared" si="5090"/>
        <v>194600</v>
      </c>
      <c r="J7315" s="66">
        <f t="shared" ref="J7315:P7315" si="5102">SUM(J7316:J7323)</f>
        <v>194600</v>
      </c>
      <c r="K7315" s="66">
        <f t="shared" si="5092"/>
        <v>0</v>
      </c>
      <c r="L7315" s="66">
        <f t="shared" si="5102"/>
        <v>0</v>
      </c>
      <c r="M7315" s="66">
        <f t="shared" si="5102"/>
        <v>0</v>
      </c>
      <c r="N7315" s="66">
        <f t="shared" si="5102"/>
        <v>0</v>
      </c>
      <c r="O7315" s="66">
        <f t="shared" si="5102"/>
        <v>0</v>
      </c>
      <c r="P7315" s="66">
        <f t="shared" si="5102"/>
        <v>0</v>
      </c>
      <c r="Q7315" s="66">
        <f>SUM(Q7316:Q7323)</f>
        <v>299065</v>
      </c>
      <c r="R7315" s="66">
        <f>SUM(R7316:R7323)</f>
        <v>299065</v>
      </c>
      <c r="S7315" s="66">
        <f>SUM(S7316:S7323)</f>
        <v>220949</v>
      </c>
      <c r="T7315" s="66">
        <f t="shared" ref="T7315:X7315" si="5103">SUM(T7316:T7323)</f>
        <v>78016</v>
      </c>
      <c r="U7315" s="66">
        <f t="shared" si="5103"/>
        <v>23696</v>
      </c>
      <c r="V7315" s="66">
        <f t="shared" si="5103"/>
        <v>31660</v>
      </c>
      <c r="W7315" s="66">
        <f t="shared" si="5103"/>
        <v>22660</v>
      </c>
      <c r="X7315" s="66">
        <f t="shared" si="5103"/>
        <v>298965</v>
      </c>
      <c r="Y7315" s="208">
        <f t="shared" si="5094"/>
        <v>99.966562452978451</v>
      </c>
    </row>
    <row r="7316" spans="1:25">
      <c r="A7316" s="23" t="s">
        <v>2458</v>
      </c>
      <c r="B7316" s="23" t="s">
        <v>122</v>
      </c>
      <c r="C7316" s="23" t="s">
        <v>130</v>
      </c>
      <c r="D7316" s="23" t="s">
        <v>2460</v>
      </c>
      <c r="E7316" s="22">
        <v>6131</v>
      </c>
      <c r="F7316" s="23"/>
      <c r="G7316" s="128" t="s">
        <v>3346</v>
      </c>
      <c r="H7316" s="32" t="s">
        <v>24</v>
      </c>
      <c r="I7316" s="44">
        <f t="shared" si="5090"/>
        <v>4000</v>
      </c>
      <c r="J7316" s="44">
        <v>4000</v>
      </c>
      <c r="K7316" s="44">
        <f t="shared" si="5092"/>
        <v>0</v>
      </c>
      <c r="L7316" s="44">
        <v>0</v>
      </c>
      <c r="M7316" s="44">
        <v>0</v>
      </c>
      <c r="N7316" s="44">
        <v>0</v>
      </c>
      <c r="O7316" s="44">
        <v>0</v>
      </c>
      <c r="P7316" s="44">
        <v>0</v>
      </c>
      <c r="Q7316" s="44">
        <v>7000</v>
      </c>
      <c r="R7316" s="44">
        <v>7000</v>
      </c>
      <c r="S7316" s="44">
        <v>7000</v>
      </c>
      <c r="T7316" s="44">
        <f t="shared" si="5097"/>
        <v>0</v>
      </c>
      <c r="U7316" s="44">
        <v>0</v>
      </c>
      <c r="V7316" s="44">
        <v>0</v>
      </c>
      <c r="W7316" s="44">
        <v>0</v>
      </c>
      <c r="X7316" s="44">
        <f t="shared" si="5098"/>
        <v>7000</v>
      </c>
      <c r="Y7316" s="209">
        <f t="shared" si="5094"/>
        <v>100</v>
      </c>
    </row>
    <row r="7317" spans="1:25">
      <c r="A7317" s="23" t="s">
        <v>2458</v>
      </c>
      <c r="B7317" s="23" t="s">
        <v>122</v>
      </c>
      <c r="C7317" s="23" t="s">
        <v>130</v>
      </c>
      <c r="D7317" s="23" t="s">
        <v>2460</v>
      </c>
      <c r="E7317" s="22">
        <v>6133</v>
      </c>
      <c r="F7317" s="23"/>
      <c r="G7317" s="128" t="s">
        <v>3346</v>
      </c>
      <c r="H7317" s="32" t="s">
        <v>26</v>
      </c>
      <c r="I7317" s="44">
        <f t="shared" si="5090"/>
        <v>30000</v>
      </c>
      <c r="J7317" s="44">
        <v>30000</v>
      </c>
      <c r="K7317" s="44">
        <f t="shared" si="5092"/>
        <v>0</v>
      </c>
      <c r="L7317" s="44">
        <v>0</v>
      </c>
      <c r="M7317" s="44">
        <v>0</v>
      </c>
      <c r="N7317" s="44">
        <v>0</v>
      </c>
      <c r="O7317" s="44">
        <v>0</v>
      </c>
      <c r="P7317" s="44">
        <v>0</v>
      </c>
      <c r="Q7317" s="44">
        <v>30000</v>
      </c>
      <c r="R7317" s="44">
        <v>30000</v>
      </c>
      <c r="S7317" s="44">
        <v>22500</v>
      </c>
      <c r="T7317" s="44">
        <f t="shared" si="5097"/>
        <v>7500</v>
      </c>
      <c r="U7317" s="44">
        <v>2500</v>
      </c>
      <c r="V7317" s="44">
        <v>2500</v>
      </c>
      <c r="W7317" s="44">
        <v>2500</v>
      </c>
      <c r="X7317" s="44">
        <f t="shared" si="5098"/>
        <v>30000</v>
      </c>
      <c r="Y7317" s="209">
        <f t="shared" si="5094"/>
        <v>100</v>
      </c>
    </row>
    <row r="7318" spans="1:25">
      <c r="A7318" s="23" t="s">
        <v>2458</v>
      </c>
      <c r="B7318" s="23" t="s">
        <v>122</v>
      </c>
      <c r="C7318" s="23" t="s">
        <v>130</v>
      </c>
      <c r="D7318" s="23" t="s">
        <v>2460</v>
      </c>
      <c r="E7318" s="22">
        <v>6134</v>
      </c>
      <c r="F7318" s="23"/>
      <c r="G7318" s="128" t="s">
        <v>3346</v>
      </c>
      <c r="H7318" s="32" t="s">
        <v>27</v>
      </c>
      <c r="I7318" s="44">
        <f t="shared" si="5090"/>
        <v>4000</v>
      </c>
      <c r="J7318" s="44">
        <v>4000</v>
      </c>
      <c r="K7318" s="44">
        <f t="shared" si="5092"/>
        <v>0</v>
      </c>
      <c r="L7318" s="44">
        <v>0</v>
      </c>
      <c r="M7318" s="44">
        <v>0</v>
      </c>
      <c r="N7318" s="44">
        <v>0</v>
      </c>
      <c r="O7318" s="44">
        <v>0</v>
      </c>
      <c r="P7318" s="44">
        <v>0</v>
      </c>
      <c r="Q7318" s="44">
        <v>4000</v>
      </c>
      <c r="R7318" s="44">
        <v>4000</v>
      </c>
      <c r="S7318" s="44">
        <v>3000</v>
      </c>
      <c r="T7318" s="44">
        <f t="shared" si="5097"/>
        <v>1000</v>
      </c>
      <c r="U7318" s="44">
        <v>1000</v>
      </c>
      <c r="V7318" s="44">
        <v>0</v>
      </c>
      <c r="W7318" s="44">
        <v>0</v>
      </c>
      <c r="X7318" s="44">
        <f t="shared" si="5098"/>
        <v>4000</v>
      </c>
      <c r="Y7318" s="209">
        <f t="shared" si="5094"/>
        <v>100</v>
      </c>
    </row>
    <row r="7319" spans="1:25">
      <c r="A7319" s="23" t="s">
        <v>2458</v>
      </c>
      <c r="B7319" s="23" t="s">
        <v>122</v>
      </c>
      <c r="C7319" s="23" t="s">
        <v>130</v>
      </c>
      <c r="D7319" s="23" t="s">
        <v>2460</v>
      </c>
      <c r="E7319" s="22">
        <v>6135</v>
      </c>
      <c r="F7319" s="23"/>
      <c r="G7319" s="128" t="s">
        <v>3346</v>
      </c>
      <c r="H7319" s="32" t="s">
        <v>28</v>
      </c>
      <c r="I7319" s="44">
        <f t="shared" si="5090"/>
        <v>100</v>
      </c>
      <c r="J7319" s="44">
        <v>100</v>
      </c>
      <c r="K7319" s="44">
        <f t="shared" si="5092"/>
        <v>0</v>
      </c>
      <c r="L7319" s="44">
        <v>0</v>
      </c>
      <c r="M7319" s="44">
        <v>0</v>
      </c>
      <c r="N7319" s="44">
        <v>0</v>
      </c>
      <c r="O7319" s="44">
        <v>0</v>
      </c>
      <c r="P7319" s="44">
        <v>0</v>
      </c>
      <c r="Q7319" s="44">
        <v>100</v>
      </c>
      <c r="R7319" s="44">
        <v>100</v>
      </c>
      <c r="S7319" s="44">
        <v>0</v>
      </c>
      <c r="T7319" s="44">
        <f t="shared" si="5097"/>
        <v>0</v>
      </c>
      <c r="U7319" s="44">
        <v>0</v>
      </c>
      <c r="V7319" s="44">
        <v>0</v>
      </c>
      <c r="W7319" s="44">
        <v>0</v>
      </c>
      <c r="X7319" s="44">
        <f t="shared" si="5098"/>
        <v>0</v>
      </c>
      <c r="Y7319" s="209">
        <f t="shared" si="5094"/>
        <v>0</v>
      </c>
    </row>
    <row r="7320" spans="1:25">
      <c r="A7320" s="23" t="s">
        <v>2458</v>
      </c>
      <c r="B7320" s="23" t="s">
        <v>122</v>
      </c>
      <c r="C7320" s="23" t="s">
        <v>130</v>
      </c>
      <c r="D7320" s="23" t="s">
        <v>2460</v>
      </c>
      <c r="E7320" s="22">
        <v>6136</v>
      </c>
      <c r="F7320" s="23"/>
      <c r="G7320" s="128" t="s">
        <v>3346</v>
      </c>
      <c r="H7320" s="32" t="s">
        <v>29</v>
      </c>
      <c r="I7320" s="44"/>
      <c r="J7320" s="44"/>
      <c r="K7320" s="44"/>
      <c r="L7320" s="44"/>
      <c r="M7320" s="44"/>
      <c r="N7320" s="44"/>
      <c r="O7320" s="44"/>
      <c r="P7320" s="44"/>
      <c r="Q7320" s="44">
        <v>101000</v>
      </c>
      <c r="R7320" s="44">
        <v>101000</v>
      </c>
      <c r="S7320" s="44">
        <v>101000</v>
      </c>
      <c r="T7320" s="44">
        <f t="shared" si="5097"/>
        <v>0</v>
      </c>
      <c r="U7320" s="44">
        <v>0</v>
      </c>
      <c r="V7320" s="44">
        <v>0</v>
      </c>
      <c r="W7320" s="44">
        <v>0</v>
      </c>
      <c r="X7320" s="44">
        <f t="shared" si="5098"/>
        <v>101000</v>
      </c>
      <c r="Y7320" s="209">
        <f t="shared" si="5094"/>
        <v>100</v>
      </c>
    </row>
    <row r="7321" spans="1:25">
      <c r="A7321" s="23" t="s">
        <v>2458</v>
      </c>
      <c r="B7321" s="23" t="s">
        <v>122</v>
      </c>
      <c r="C7321" s="23" t="s">
        <v>130</v>
      </c>
      <c r="D7321" s="23" t="s">
        <v>2460</v>
      </c>
      <c r="E7321" s="22">
        <v>6137</v>
      </c>
      <c r="F7321" s="23"/>
      <c r="G7321" s="128" t="s">
        <v>3346</v>
      </c>
      <c r="H7321" s="32" t="s">
        <v>30</v>
      </c>
      <c r="I7321" s="44">
        <f t="shared" si="5090"/>
        <v>30000</v>
      </c>
      <c r="J7321" s="44">
        <v>30000</v>
      </c>
      <c r="K7321" s="44">
        <f t="shared" si="5092"/>
        <v>0</v>
      </c>
      <c r="L7321" s="44">
        <v>0</v>
      </c>
      <c r="M7321" s="44">
        <v>0</v>
      </c>
      <c r="N7321" s="44">
        <v>0</v>
      </c>
      <c r="O7321" s="44">
        <v>0</v>
      </c>
      <c r="P7321" s="44">
        <v>0</v>
      </c>
      <c r="Q7321" s="44">
        <v>60000</v>
      </c>
      <c r="R7321" s="44">
        <v>60000</v>
      </c>
      <c r="S7321" s="44">
        <v>51000</v>
      </c>
      <c r="T7321" s="44">
        <f t="shared" si="5097"/>
        <v>9000</v>
      </c>
      <c r="U7321" s="44">
        <v>0</v>
      </c>
      <c r="V7321" s="44">
        <v>9000</v>
      </c>
      <c r="W7321" s="44">
        <v>0</v>
      </c>
      <c r="X7321" s="44">
        <f t="shared" si="5098"/>
        <v>60000</v>
      </c>
      <c r="Y7321" s="209">
        <f t="shared" si="5094"/>
        <v>100</v>
      </c>
    </row>
    <row r="7322" spans="1:25">
      <c r="A7322" s="23" t="s">
        <v>2458</v>
      </c>
      <c r="B7322" s="23" t="s">
        <v>122</v>
      </c>
      <c r="C7322" s="23" t="s">
        <v>130</v>
      </c>
      <c r="D7322" s="23" t="s">
        <v>2460</v>
      </c>
      <c r="E7322" s="22">
        <v>6138</v>
      </c>
      <c r="F7322" s="23"/>
      <c r="G7322" s="128" t="s">
        <v>3346</v>
      </c>
      <c r="H7322" s="32" t="s">
        <v>31</v>
      </c>
      <c r="I7322" s="44">
        <f t="shared" si="5090"/>
        <v>1600</v>
      </c>
      <c r="J7322" s="44">
        <v>1600</v>
      </c>
      <c r="K7322" s="44">
        <f t="shared" si="5092"/>
        <v>0</v>
      </c>
      <c r="L7322" s="44">
        <v>0</v>
      </c>
      <c r="M7322" s="44">
        <v>0</v>
      </c>
      <c r="N7322" s="44">
        <v>0</v>
      </c>
      <c r="O7322" s="44">
        <v>0</v>
      </c>
      <c r="P7322" s="44">
        <v>0</v>
      </c>
      <c r="Q7322" s="44">
        <v>1600</v>
      </c>
      <c r="R7322" s="44">
        <v>1600</v>
      </c>
      <c r="S7322" s="44">
        <v>1600</v>
      </c>
      <c r="T7322" s="44">
        <f t="shared" si="5097"/>
        <v>0</v>
      </c>
      <c r="U7322" s="44">
        <v>0</v>
      </c>
      <c r="V7322" s="44">
        <v>0</v>
      </c>
      <c r="W7322" s="44">
        <v>0</v>
      </c>
      <c r="X7322" s="44">
        <f t="shared" si="5098"/>
        <v>1600</v>
      </c>
      <c r="Y7322" s="209">
        <f t="shared" si="5094"/>
        <v>100</v>
      </c>
    </row>
    <row r="7323" spans="1:25">
      <c r="A7323" s="20" t="s">
        <v>2458</v>
      </c>
      <c r="B7323" s="20" t="s">
        <v>122</v>
      </c>
      <c r="C7323" s="20" t="s">
        <v>130</v>
      </c>
      <c r="D7323" s="20" t="s">
        <v>2460</v>
      </c>
      <c r="E7323" s="20" t="s">
        <v>144</v>
      </c>
      <c r="F7323" s="23" t="s">
        <v>0</v>
      </c>
      <c r="G7323" s="154" t="s">
        <v>0</v>
      </c>
      <c r="H7323" s="21" t="s">
        <v>32</v>
      </c>
      <c r="I7323" s="66">
        <f t="shared" si="5090"/>
        <v>124900</v>
      </c>
      <c r="J7323" s="66">
        <f t="shared" ref="J7323:P7323" si="5104">SUM(J7324:J7326)</f>
        <v>124900</v>
      </c>
      <c r="K7323" s="66">
        <f t="shared" si="5092"/>
        <v>0</v>
      </c>
      <c r="L7323" s="66">
        <f t="shared" si="5104"/>
        <v>0</v>
      </c>
      <c r="M7323" s="66">
        <f t="shared" si="5104"/>
        <v>0</v>
      </c>
      <c r="N7323" s="66">
        <f t="shared" si="5104"/>
        <v>0</v>
      </c>
      <c r="O7323" s="66">
        <f t="shared" si="5104"/>
        <v>0</v>
      </c>
      <c r="P7323" s="66">
        <f t="shared" si="5104"/>
        <v>0</v>
      </c>
      <c r="Q7323" s="66">
        <f>SUM(Q7324:Q7326)</f>
        <v>95365</v>
      </c>
      <c r="R7323" s="66">
        <f>SUM(R7324:R7326)</f>
        <v>95365</v>
      </c>
      <c r="S7323" s="66">
        <f>SUM(S7324:S7326)</f>
        <v>34849</v>
      </c>
      <c r="T7323" s="66">
        <f t="shared" ref="T7323:X7323" si="5105">SUM(T7324:T7326)</f>
        <v>60516</v>
      </c>
      <c r="U7323" s="66">
        <f t="shared" si="5105"/>
        <v>20196</v>
      </c>
      <c r="V7323" s="66">
        <f t="shared" si="5105"/>
        <v>20160</v>
      </c>
      <c r="W7323" s="66">
        <f t="shared" si="5105"/>
        <v>20160</v>
      </c>
      <c r="X7323" s="66">
        <f t="shared" si="5105"/>
        <v>95365</v>
      </c>
      <c r="Y7323" s="208">
        <f t="shared" si="5094"/>
        <v>100</v>
      </c>
    </row>
    <row r="7324" spans="1:25">
      <c r="A7324" s="23" t="s">
        <v>2458</v>
      </c>
      <c r="B7324" s="23" t="s">
        <v>122</v>
      </c>
      <c r="C7324" s="23" t="s">
        <v>130</v>
      </c>
      <c r="D7324" s="23" t="s">
        <v>2460</v>
      </c>
      <c r="E7324" s="22">
        <v>6139</v>
      </c>
      <c r="F7324" s="23"/>
      <c r="G7324" s="128" t="s">
        <v>3346</v>
      </c>
      <c r="H7324" s="32" t="s">
        <v>32</v>
      </c>
      <c r="I7324" s="44">
        <f t="shared" si="5090"/>
        <v>120000</v>
      </c>
      <c r="J7324" s="44">
        <v>120000</v>
      </c>
      <c r="K7324" s="44">
        <f t="shared" si="5092"/>
        <v>0</v>
      </c>
      <c r="L7324" s="44">
        <v>0</v>
      </c>
      <c r="M7324" s="44">
        <v>0</v>
      </c>
      <c r="N7324" s="44">
        <v>0</v>
      </c>
      <c r="O7324" s="44">
        <v>0</v>
      </c>
      <c r="P7324" s="44">
        <v>0</v>
      </c>
      <c r="Q7324" s="44">
        <v>90000</v>
      </c>
      <c r="R7324" s="44">
        <v>90000</v>
      </c>
      <c r="S7324" s="44">
        <v>32000</v>
      </c>
      <c r="T7324" s="44">
        <f t="shared" si="5097"/>
        <v>58000</v>
      </c>
      <c r="U7324" s="44">
        <v>18000</v>
      </c>
      <c r="V7324" s="44">
        <v>20000</v>
      </c>
      <c r="W7324" s="44">
        <v>20000</v>
      </c>
      <c r="X7324" s="44">
        <f t="shared" si="5098"/>
        <v>90000</v>
      </c>
      <c r="Y7324" s="209">
        <f t="shared" si="5094"/>
        <v>100</v>
      </c>
    </row>
    <row r="7325" spans="1:25">
      <c r="A7325" s="23" t="s">
        <v>2458</v>
      </c>
      <c r="B7325" s="23" t="s">
        <v>122</v>
      </c>
      <c r="C7325" s="23" t="s">
        <v>130</v>
      </c>
      <c r="D7325" s="23" t="s">
        <v>2460</v>
      </c>
      <c r="E7325" s="22">
        <v>6139</v>
      </c>
      <c r="F7325" s="23" t="s">
        <v>2466</v>
      </c>
      <c r="G7325" s="128" t="s">
        <v>3346</v>
      </c>
      <c r="H7325" s="32" t="s">
        <v>152</v>
      </c>
      <c r="I7325" s="44">
        <f t="shared" si="5090"/>
        <v>2000</v>
      </c>
      <c r="J7325" s="44">
        <v>2000</v>
      </c>
      <c r="K7325" s="44">
        <f t="shared" si="5092"/>
        <v>0</v>
      </c>
      <c r="L7325" s="44">
        <v>0</v>
      </c>
      <c r="M7325" s="44">
        <v>0</v>
      </c>
      <c r="N7325" s="44">
        <v>0</v>
      </c>
      <c r="O7325" s="44">
        <v>0</v>
      </c>
      <c r="P7325" s="44">
        <v>0</v>
      </c>
      <c r="Q7325" s="44">
        <v>2465</v>
      </c>
      <c r="R7325" s="44">
        <v>2465</v>
      </c>
      <c r="S7325" s="44">
        <v>1399</v>
      </c>
      <c r="T7325" s="44">
        <f t="shared" si="5097"/>
        <v>1066</v>
      </c>
      <c r="U7325" s="44">
        <v>746</v>
      </c>
      <c r="V7325" s="44">
        <v>160</v>
      </c>
      <c r="W7325" s="44">
        <v>160</v>
      </c>
      <c r="X7325" s="44">
        <f t="shared" si="5098"/>
        <v>2465</v>
      </c>
      <c r="Y7325" s="209">
        <f t="shared" si="5094"/>
        <v>100</v>
      </c>
    </row>
    <row r="7326" spans="1:25">
      <c r="A7326" s="23" t="s">
        <v>2458</v>
      </c>
      <c r="B7326" s="23" t="s">
        <v>122</v>
      </c>
      <c r="C7326" s="23" t="s">
        <v>130</v>
      </c>
      <c r="D7326" s="23" t="s">
        <v>2460</v>
      </c>
      <c r="E7326" s="22">
        <v>6139</v>
      </c>
      <c r="F7326" s="23" t="s">
        <v>2467</v>
      </c>
      <c r="G7326" s="128" t="s">
        <v>3346</v>
      </c>
      <c r="H7326" s="32" t="s">
        <v>158</v>
      </c>
      <c r="I7326" s="44">
        <f t="shared" si="5090"/>
        <v>2900</v>
      </c>
      <c r="J7326" s="44">
        <v>2900</v>
      </c>
      <c r="K7326" s="44">
        <f t="shared" si="5092"/>
        <v>0</v>
      </c>
      <c r="L7326" s="44">
        <v>0</v>
      </c>
      <c r="M7326" s="44">
        <v>0</v>
      </c>
      <c r="N7326" s="44">
        <v>0</v>
      </c>
      <c r="O7326" s="44">
        <v>0</v>
      </c>
      <c r="P7326" s="44">
        <v>0</v>
      </c>
      <c r="Q7326" s="44">
        <v>2900</v>
      </c>
      <c r="R7326" s="44">
        <v>2900</v>
      </c>
      <c r="S7326" s="44">
        <v>1450</v>
      </c>
      <c r="T7326" s="44">
        <f t="shared" si="5097"/>
        <v>1450</v>
      </c>
      <c r="U7326" s="44">
        <v>1450</v>
      </c>
      <c r="V7326" s="44">
        <v>0</v>
      </c>
      <c r="W7326" s="44">
        <v>0</v>
      </c>
      <c r="X7326" s="44">
        <f t="shared" si="5098"/>
        <v>2900</v>
      </c>
      <c r="Y7326" s="209">
        <f t="shared" si="5094"/>
        <v>100</v>
      </c>
    </row>
    <row r="7327" spans="1:25" ht="20.399999999999999">
      <c r="A7327" s="20" t="s">
        <v>0</v>
      </c>
      <c r="B7327" s="20" t="s">
        <v>0</v>
      </c>
      <c r="C7327" s="20" t="s">
        <v>0</v>
      </c>
      <c r="D7327" s="21" t="s">
        <v>0</v>
      </c>
      <c r="E7327" s="21" t="s">
        <v>0</v>
      </c>
      <c r="F7327" s="21" t="s">
        <v>0</v>
      </c>
      <c r="G7327" s="150" t="s">
        <v>0</v>
      </c>
      <c r="H7327" s="30" t="s">
        <v>42</v>
      </c>
      <c r="I7327" s="31">
        <f t="shared" si="5090"/>
        <v>100</v>
      </c>
      <c r="J7327" s="31">
        <f t="shared" ref="J7327:X7328" si="5106">SUM(J7328)</f>
        <v>100</v>
      </c>
      <c r="K7327" s="31">
        <f t="shared" si="5092"/>
        <v>0</v>
      </c>
      <c r="L7327" s="31">
        <f t="shared" si="5106"/>
        <v>0</v>
      </c>
      <c r="M7327" s="31">
        <f t="shared" si="5106"/>
        <v>0</v>
      </c>
      <c r="N7327" s="31">
        <f t="shared" si="5106"/>
        <v>0</v>
      </c>
      <c r="O7327" s="31">
        <f t="shared" si="5106"/>
        <v>0</v>
      </c>
      <c r="P7327" s="31">
        <f t="shared" si="5106"/>
        <v>0</v>
      </c>
      <c r="Q7327" s="31">
        <f t="shared" si="5106"/>
        <v>100</v>
      </c>
      <c r="R7327" s="31">
        <f t="shared" si="5106"/>
        <v>100</v>
      </c>
      <c r="S7327" s="31">
        <f t="shared" si="5106"/>
        <v>0</v>
      </c>
      <c r="T7327" s="31">
        <f t="shared" si="5106"/>
        <v>0</v>
      </c>
      <c r="U7327" s="31">
        <f t="shared" si="5106"/>
        <v>0</v>
      </c>
      <c r="V7327" s="31">
        <f t="shared" si="5106"/>
        <v>0</v>
      </c>
      <c r="W7327" s="31">
        <f t="shared" si="5106"/>
        <v>0</v>
      </c>
      <c r="X7327" s="31">
        <f t="shared" si="5106"/>
        <v>0</v>
      </c>
      <c r="Y7327" s="220">
        <f t="shared" si="5094"/>
        <v>0</v>
      </c>
    </row>
    <row r="7328" spans="1:25">
      <c r="A7328" s="23" t="s">
        <v>2458</v>
      </c>
      <c r="B7328" s="23" t="s">
        <v>122</v>
      </c>
      <c r="C7328" s="23" t="s">
        <v>130</v>
      </c>
      <c r="D7328" s="23" t="s">
        <v>2460</v>
      </c>
      <c r="E7328" s="21" t="s">
        <v>159</v>
      </c>
      <c r="F7328" s="21" t="s">
        <v>0</v>
      </c>
      <c r="G7328" s="150" t="s">
        <v>0</v>
      </c>
      <c r="H7328" s="21" t="s">
        <v>34</v>
      </c>
      <c r="I7328" s="66">
        <f t="shared" si="5090"/>
        <v>100</v>
      </c>
      <c r="J7328" s="66">
        <f t="shared" si="5106"/>
        <v>100</v>
      </c>
      <c r="K7328" s="66">
        <f t="shared" si="5092"/>
        <v>0</v>
      </c>
      <c r="L7328" s="66">
        <f t="shared" si="5106"/>
        <v>0</v>
      </c>
      <c r="M7328" s="66">
        <f t="shared" si="5106"/>
        <v>0</v>
      </c>
      <c r="N7328" s="66">
        <f t="shared" si="5106"/>
        <v>0</v>
      </c>
      <c r="O7328" s="66">
        <f t="shared" si="5106"/>
        <v>0</v>
      </c>
      <c r="P7328" s="66">
        <f t="shared" si="5106"/>
        <v>0</v>
      </c>
      <c r="Q7328" s="66">
        <f t="shared" si="5106"/>
        <v>100</v>
      </c>
      <c r="R7328" s="66">
        <f t="shared" si="5106"/>
        <v>100</v>
      </c>
      <c r="S7328" s="66">
        <f t="shared" si="5106"/>
        <v>0</v>
      </c>
      <c r="T7328" s="66">
        <f t="shared" si="5106"/>
        <v>0</v>
      </c>
      <c r="U7328" s="66">
        <f t="shared" si="5106"/>
        <v>0</v>
      </c>
      <c r="V7328" s="66">
        <f t="shared" si="5106"/>
        <v>0</v>
      </c>
      <c r="W7328" s="66">
        <f t="shared" si="5106"/>
        <v>0</v>
      </c>
      <c r="X7328" s="66">
        <f t="shared" si="5106"/>
        <v>0</v>
      </c>
      <c r="Y7328" s="208">
        <f t="shared" si="5094"/>
        <v>0</v>
      </c>
    </row>
    <row r="7329" spans="1:25">
      <c r="A7329" s="23" t="s">
        <v>2458</v>
      </c>
      <c r="B7329" s="23" t="s">
        <v>122</v>
      </c>
      <c r="C7329" s="23" t="s">
        <v>130</v>
      </c>
      <c r="D7329" s="23" t="s">
        <v>2460</v>
      </c>
      <c r="E7329" s="22">
        <v>6148</v>
      </c>
      <c r="F7329" s="23"/>
      <c r="G7329" s="128" t="s">
        <v>3346</v>
      </c>
      <c r="H7329" s="32" t="s">
        <v>41</v>
      </c>
      <c r="I7329" s="44">
        <f t="shared" si="5090"/>
        <v>100</v>
      </c>
      <c r="J7329" s="44">
        <v>100</v>
      </c>
      <c r="K7329" s="44">
        <f t="shared" si="5092"/>
        <v>0</v>
      </c>
      <c r="L7329" s="44">
        <v>0</v>
      </c>
      <c r="M7329" s="44">
        <v>0</v>
      </c>
      <c r="N7329" s="44">
        <v>0</v>
      </c>
      <c r="O7329" s="44">
        <v>0</v>
      </c>
      <c r="P7329" s="44">
        <v>0</v>
      </c>
      <c r="Q7329" s="44">
        <v>100</v>
      </c>
      <c r="R7329" s="44">
        <v>100</v>
      </c>
      <c r="S7329" s="44">
        <v>0</v>
      </c>
      <c r="T7329" s="44">
        <f t="shared" si="5097"/>
        <v>0</v>
      </c>
      <c r="U7329" s="44">
        <v>0</v>
      </c>
      <c r="V7329" s="44">
        <v>0</v>
      </c>
      <c r="W7329" s="44">
        <v>0</v>
      </c>
      <c r="X7329" s="44">
        <f t="shared" si="5098"/>
        <v>0</v>
      </c>
      <c r="Y7329" s="209">
        <f t="shared" si="5094"/>
        <v>0</v>
      </c>
    </row>
    <row r="7330" spans="1:25" ht="20.399999999999999">
      <c r="A7330" s="20" t="s">
        <v>0</v>
      </c>
      <c r="B7330" s="20" t="s">
        <v>0</v>
      </c>
      <c r="C7330" s="20" t="s">
        <v>0</v>
      </c>
      <c r="D7330" s="21" t="s">
        <v>0</v>
      </c>
      <c r="E7330" s="21" t="s">
        <v>0</v>
      </c>
      <c r="F7330" s="21" t="s">
        <v>0</v>
      </c>
      <c r="G7330" s="150" t="s">
        <v>0</v>
      </c>
      <c r="H7330" s="30" t="s">
        <v>60</v>
      </c>
      <c r="I7330" s="31">
        <f t="shared" si="5090"/>
        <v>246406</v>
      </c>
      <c r="J7330" s="31">
        <f t="shared" ref="J7330:X7330" si="5107">SUM(J7331)</f>
        <v>246406</v>
      </c>
      <c r="K7330" s="31">
        <f t="shared" si="5092"/>
        <v>0</v>
      </c>
      <c r="L7330" s="31">
        <f t="shared" si="5107"/>
        <v>0</v>
      </c>
      <c r="M7330" s="31">
        <f t="shared" si="5107"/>
        <v>0</v>
      </c>
      <c r="N7330" s="31">
        <f t="shared" si="5107"/>
        <v>0</v>
      </c>
      <c r="O7330" s="31">
        <f t="shared" si="5107"/>
        <v>0</v>
      </c>
      <c r="P7330" s="31">
        <f t="shared" si="5107"/>
        <v>0</v>
      </c>
      <c r="Q7330" s="31">
        <f t="shared" si="5107"/>
        <v>212722</v>
      </c>
      <c r="R7330" s="31">
        <f t="shared" si="5107"/>
        <v>112406</v>
      </c>
      <c r="S7330" s="31">
        <f t="shared" si="5107"/>
        <v>92906</v>
      </c>
      <c r="T7330" s="31">
        <f t="shared" si="5107"/>
        <v>19500</v>
      </c>
      <c r="U7330" s="31">
        <f t="shared" si="5107"/>
        <v>0</v>
      </c>
      <c r="V7330" s="31">
        <f t="shared" si="5107"/>
        <v>18500</v>
      </c>
      <c r="W7330" s="31">
        <f t="shared" si="5107"/>
        <v>1000</v>
      </c>
      <c r="X7330" s="31">
        <f t="shared" si="5107"/>
        <v>112406</v>
      </c>
      <c r="Y7330" s="220">
        <f t="shared" si="5094"/>
        <v>100</v>
      </c>
    </row>
    <row r="7331" spans="1:25">
      <c r="A7331" s="23" t="s">
        <v>2458</v>
      </c>
      <c r="B7331" s="23" t="s">
        <v>122</v>
      </c>
      <c r="C7331" s="23" t="s">
        <v>130</v>
      </c>
      <c r="D7331" s="23" t="s">
        <v>2460</v>
      </c>
      <c r="E7331" s="21" t="s">
        <v>166</v>
      </c>
      <c r="F7331" s="21" t="s">
        <v>0</v>
      </c>
      <c r="G7331" s="150" t="s">
        <v>0</v>
      </c>
      <c r="H7331" s="21" t="s">
        <v>53</v>
      </c>
      <c r="I7331" s="66">
        <f t="shared" si="5090"/>
        <v>246406</v>
      </c>
      <c r="J7331" s="66">
        <f t="shared" ref="J7331:P7331" si="5108">SUM(J7332,J7335)</f>
        <v>246406</v>
      </c>
      <c r="K7331" s="66">
        <f t="shared" si="5092"/>
        <v>0</v>
      </c>
      <c r="L7331" s="66">
        <f t="shared" si="5108"/>
        <v>0</v>
      </c>
      <c r="M7331" s="66">
        <f t="shared" si="5108"/>
        <v>0</v>
      </c>
      <c r="N7331" s="66">
        <f t="shared" si="5108"/>
        <v>0</v>
      </c>
      <c r="O7331" s="66">
        <f t="shared" si="5108"/>
        <v>0</v>
      </c>
      <c r="P7331" s="66">
        <f t="shared" si="5108"/>
        <v>0</v>
      </c>
      <c r="Q7331" s="66">
        <f>SUM(Q7332,Q7335)</f>
        <v>212722</v>
      </c>
      <c r="R7331" s="66">
        <f>SUM(R7332,R7335)</f>
        <v>112406</v>
      </c>
      <c r="S7331" s="66">
        <f>SUM(S7332,S7335)</f>
        <v>92906</v>
      </c>
      <c r="T7331" s="66">
        <f t="shared" ref="T7331:X7331" si="5109">SUM(T7332,T7335)</f>
        <v>19500</v>
      </c>
      <c r="U7331" s="66">
        <f t="shared" si="5109"/>
        <v>0</v>
      </c>
      <c r="V7331" s="66">
        <f t="shared" si="5109"/>
        <v>18500</v>
      </c>
      <c r="W7331" s="66">
        <f t="shared" si="5109"/>
        <v>1000</v>
      </c>
      <c r="X7331" s="66">
        <f t="shared" si="5109"/>
        <v>112406</v>
      </c>
      <c r="Y7331" s="208">
        <f t="shared" si="5094"/>
        <v>100</v>
      </c>
    </row>
    <row r="7332" spans="1:25">
      <c r="A7332" s="20" t="s">
        <v>2458</v>
      </c>
      <c r="B7332" s="20" t="s">
        <v>122</v>
      </c>
      <c r="C7332" s="20" t="s">
        <v>130</v>
      </c>
      <c r="D7332" s="20" t="s">
        <v>2460</v>
      </c>
      <c r="E7332" s="20" t="s">
        <v>167</v>
      </c>
      <c r="F7332" s="23" t="s">
        <v>0</v>
      </c>
      <c r="G7332" s="154" t="s">
        <v>0</v>
      </c>
      <c r="H7332" s="21" t="s">
        <v>56</v>
      </c>
      <c r="I7332" s="66">
        <f t="shared" si="5090"/>
        <v>75406</v>
      </c>
      <c r="J7332" s="66">
        <f t="shared" ref="J7332:P7332" si="5110">SUM(J7333:J7334)</f>
        <v>75406</v>
      </c>
      <c r="K7332" s="66">
        <f t="shared" si="5092"/>
        <v>0</v>
      </c>
      <c r="L7332" s="66">
        <f t="shared" si="5110"/>
        <v>0</v>
      </c>
      <c r="M7332" s="66">
        <f t="shared" si="5110"/>
        <v>0</v>
      </c>
      <c r="N7332" s="66">
        <f t="shared" si="5110"/>
        <v>0</v>
      </c>
      <c r="O7332" s="66">
        <f t="shared" si="5110"/>
        <v>0</v>
      </c>
      <c r="P7332" s="66">
        <f t="shared" si="5110"/>
        <v>0</v>
      </c>
      <c r="Q7332" s="66">
        <f>SUM(Q7333:Q7334)</f>
        <v>75406</v>
      </c>
      <c r="R7332" s="66">
        <f>SUM(R7333:R7334)</f>
        <v>75406</v>
      </c>
      <c r="S7332" s="66">
        <f>SUM(S7333:S7334)</f>
        <v>70406</v>
      </c>
      <c r="T7332" s="66">
        <f t="shared" ref="T7332:X7332" si="5111">SUM(T7333:T7334)</f>
        <v>5000</v>
      </c>
      <c r="U7332" s="66">
        <f t="shared" si="5111"/>
        <v>0</v>
      </c>
      <c r="V7332" s="66">
        <f t="shared" si="5111"/>
        <v>5000</v>
      </c>
      <c r="W7332" s="66">
        <f t="shared" si="5111"/>
        <v>0</v>
      </c>
      <c r="X7332" s="66">
        <f t="shared" si="5111"/>
        <v>75406</v>
      </c>
      <c r="Y7332" s="208">
        <f t="shared" si="5094"/>
        <v>100</v>
      </c>
    </row>
    <row r="7333" spans="1:25">
      <c r="A7333" s="23" t="s">
        <v>2458</v>
      </c>
      <c r="B7333" s="23" t="s">
        <v>122</v>
      </c>
      <c r="C7333" s="23" t="s">
        <v>130</v>
      </c>
      <c r="D7333" s="23" t="s">
        <v>2460</v>
      </c>
      <c r="E7333" s="22">
        <v>8213</v>
      </c>
      <c r="F7333" s="23" t="s">
        <v>2468</v>
      </c>
      <c r="G7333" s="128" t="s">
        <v>3346</v>
      </c>
      <c r="H7333" s="32" t="s">
        <v>2469</v>
      </c>
      <c r="I7333" s="44">
        <f t="shared" si="5090"/>
        <v>15000</v>
      </c>
      <c r="J7333" s="44">
        <v>15000</v>
      </c>
      <c r="K7333" s="44">
        <f t="shared" si="5092"/>
        <v>0</v>
      </c>
      <c r="L7333" s="44">
        <v>0</v>
      </c>
      <c r="M7333" s="44">
        <v>0</v>
      </c>
      <c r="N7333" s="44">
        <v>0</v>
      </c>
      <c r="O7333" s="44">
        <v>0</v>
      </c>
      <c r="P7333" s="44">
        <v>0</v>
      </c>
      <c r="Q7333" s="44">
        <v>15000</v>
      </c>
      <c r="R7333" s="44">
        <v>15000</v>
      </c>
      <c r="S7333" s="44">
        <v>10000</v>
      </c>
      <c r="T7333" s="44">
        <f t="shared" si="5097"/>
        <v>5000</v>
      </c>
      <c r="U7333" s="44">
        <v>0</v>
      </c>
      <c r="V7333" s="44">
        <v>5000</v>
      </c>
      <c r="W7333" s="44">
        <v>0</v>
      </c>
      <c r="X7333" s="44">
        <f t="shared" si="5098"/>
        <v>15000</v>
      </c>
      <c r="Y7333" s="209">
        <f t="shared" si="5094"/>
        <v>100</v>
      </c>
    </row>
    <row r="7334" spans="1:25">
      <c r="A7334" s="23" t="s">
        <v>2458</v>
      </c>
      <c r="B7334" s="23" t="s">
        <v>122</v>
      </c>
      <c r="C7334" s="23" t="s">
        <v>130</v>
      </c>
      <c r="D7334" s="23" t="s">
        <v>2460</v>
      </c>
      <c r="E7334" s="22">
        <v>8213</v>
      </c>
      <c r="F7334" s="23" t="s">
        <v>2470</v>
      </c>
      <c r="G7334" s="128" t="s">
        <v>3346</v>
      </c>
      <c r="H7334" s="32" t="s">
        <v>2471</v>
      </c>
      <c r="I7334" s="44">
        <f t="shared" si="5090"/>
        <v>60406</v>
      </c>
      <c r="J7334" s="44">
        <v>60406</v>
      </c>
      <c r="K7334" s="44">
        <f t="shared" si="5092"/>
        <v>0</v>
      </c>
      <c r="L7334" s="44">
        <v>0</v>
      </c>
      <c r="M7334" s="44">
        <v>0</v>
      </c>
      <c r="N7334" s="44">
        <v>0</v>
      </c>
      <c r="O7334" s="44">
        <v>0</v>
      </c>
      <c r="P7334" s="44">
        <v>0</v>
      </c>
      <c r="Q7334" s="44">
        <v>60406</v>
      </c>
      <c r="R7334" s="44">
        <v>60406</v>
      </c>
      <c r="S7334" s="44">
        <v>60406</v>
      </c>
      <c r="T7334" s="44">
        <f t="shared" si="5097"/>
        <v>0</v>
      </c>
      <c r="U7334" s="44">
        <v>0</v>
      </c>
      <c r="V7334" s="44">
        <v>0</v>
      </c>
      <c r="W7334" s="44">
        <v>0</v>
      </c>
      <c r="X7334" s="44">
        <f t="shared" si="5098"/>
        <v>60406</v>
      </c>
      <c r="Y7334" s="209">
        <f t="shared" si="5094"/>
        <v>100</v>
      </c>
    </row>
    <row r="7335" spans="1:25">
      <c r="A7335" s="20" t="s">
        <v>2458</v>
      </c>
      <c r="B7335" s="20" t="s">
        <v>122</v>
      </c>
      <c r="C7335" s="20" t="s">
        <v>130</v>
      </c>
      <c r="D7335" s="20" t="s">
        <v>2460</v>
      </c>
      <c r="E7335" s="20" t="s">
        <v>254</v>
      </c>
      <c r="F7335" s="23" t="s">
        <v>0</v>
      </c>
      <c r="G7335" s="154" t="s">
        <v>0</v>
      </c>
      <c r="H7335" s="21" t="s">
        <v>58</v>
      </c>
      <c r="I7335" s="66">
        <f t="shared" si="5090"/>
        <v>171000</v>
      </c>
      <c r="J7335" s="66">
        <f t="shared" ref="J7335:P7335" si="5112">SUM(J7336:J7337)</f>
        <v>171000</v>
      </c>
      <c r="K7335" s="66">
        <f t="shared" si="5092"/>
        <v>0</v>
      </c>
      <c r="L7335" s="66">
        <f t="shared" si="5112"/>
        <v>0</v>
      </c>
      <c r="M7335" s="66">
        <f t="shared" si="5112"/>
        <v>0</v>
      </c>
      <c r="N7335" s="66">
        <f t="shared" si="5112"/>
        <v>0</v>
      </c>
      <c r="O7335" s="66">
        <f t="shared" si="5112"/>
        <v>0</v>
      </c>
      <c r="P7335" s="66">
        <f t="shared" si="5112"/>
        <v>0</v>
      </c>
      <c r="Q7335" s="66">
        <f>SUM(Q7336:Q7337)</f>
        <v>137316</v>
      </c>
      <c r="R7335" s="66">
        <f>SUM(R7336:R7337)</f>
        <v>37000</v>
      </c>
      <c r="S7335" s="66">
        <f>SUM(S7336:S7337)</f>
        <v>22500</v>
      </c>
      <c r="T7335" s="66">
        <f t="shared" ref="T7335:X7335" si="5113">SUM(T7336:T7337)</f>
        <v>14500</v>
      </c>
      <c r="U7335" s="66">
        <f t="shared" si="5113"/>
        <v>0</v>
      </c>
      <c r="V7335" s="66">
        <f t="shared" si="5113"/>
        <v>13500</v>
      </c>
      <c r="W7335" s="66">
        <f t="shared" si="5113"/>
        <v>1000</v>
      </c>
      <c r="X7335" s="66">
        <f t="shared" si="5113"/>
        <v>37000</v>
      </c>
      <c r="Y7335" s="208">
        <f t="shared" si="5094"/>
        <v>100</v>
      </c>
    </row>
    <row r="7336" spans="1:25">
      <c r="A7336" s="23" t="s">
        <v>2458</v>
      </c>
      <c r="B7336" s="23" t="s">
        <v>122</v>
      </c>
      <c r="C7336" s="23" t="s">
        <v>130</v>
      </c>
      <c r="D7336" s="23" t="s">
        <v>2460</v>
      </c>
      <c r="E7336" s="22">
        <v>8215</v>
      </c>
      <c r="F7336" s="23" t="s">
        <v>2472</v>
      </c>
      <c r="G7336" s="128" t="s">
        <v>3346</v>
      </c>
      <c r="H7336" s="32" t="s">
        <v>2473</v>
      </c>
      <c r="I7336" s="44">
        <f t="shared" si="5090"/>
        <v>170000</v>
      </c>
      <c r="J7336" s="44">
        <v>170000</v>
      </c>
      <c r="K7336" s="44">
        <f t="shared" si="5092"/>
        <v>0</v>
      </c>
      <c r="L7336" s="44">
        <v>0</v>
      </c>
      <c r="M7336" s="44">
        <v>0</v>
      </c>
      <c r="N7336" s="44">
        <v>0</v>
      </c>
      <c r="O7336" s="44">
        <v>0</v>
      </c>
      <c r="P7336" s="44">
        <v>0</v>
      </c>
      <c r="Q7336" s="44">
        <v>136316</v>
      </c>
      <c r="R7336" s="44">
        <v>36000</v>
      </c>
      <c r="S7336" s="44">
        <v>22500</v>
      </c>
      <c r="T7336" s="44">
        <f t="shared" si="5097"/>
        <v>13500</v>
      </c>
      <c r="U7336" s="44">
        <v>0</v>
      </c>
      <c r="V7336" s="44">
        <v>13500</v>
      </c>
      <c r="W7336" s="44">
        <v>0</v>
      </c>
      <c r="X7336" s="44">
        <f t="shared" si="5098"/>
        <v>36000</v>
      </c>
      <c r="Y7336" s="209">
        <f t="shared" si="5094"/>
        <v>100</v>
      </c>
    </row>
    <row r="7337" spans="1:25">
      <c r="A7337" s="23" t="s">
        <v>2458</v>
      </c>
      <c r="B7337" s="23" t="s">
        <v>122</v>
      </c>
      <c r="C7337" s="23" t="s">
        <v>130</v>
      </c>
      <c r="D7337" s="23" t="s">
        <v>2460</v>
      </c>
      <c r="E7337" s="22">
        <v>8215</v>
      </c>
      <c r="F7337" s="23" t="s">
        <v>2474</v>
      </c>
      <c r="G7337" s="128" t="s">
        <v>3346</v>
      </c>
      <c r="H7337" s="32" t="s">
        <v>2475</v>
      </c>
      <c r="I7337" s="44">
        <f t="shared" si="5090"/>
        <v>1000</v>
      </c>
      <c r="J7337" s="44">
        <v>1000</v>
      </c>
      <c r="K7337" s="44">
        <f t="shared" si="5092"/>
        <v>0</v>
      </c>
      <c r="L7337" s="44">
        <v>0</v>
      </c>
      <c r="M7337" s="44">
        <v>0</v>
      </c>
      <c r="N7337" s="44">
        <v>0</v>
      </c>
      <c r="O7337" s="44">
        <v>0</v>
      </c>
      <c r="P7337" s="44">
        <v>0</v>
      </c>
      <c r="Q7337" s="44">
        <v>1000</v>
      </c>
      <c r="R7337" s="44">
        <v>1000</v>
      </c>
      <c r="S7337" s="44">
        <v>0</v>
      </c>
      <c r="T7337" s="44">
        <f t="shared" si="5097"/>
        <v>1000</v>
      </c>
      <c r="U7337" s="44">
        <v>0</v>
      </c>
      <c r="V7337" s="44">
        <v>0</v>
      </c>
      <c r="W7337" s="44">
        <v>1000</v>
      </c>
      <c r="X7337" s="44">
        <f t="shared" si="5098"/>
        <v>1000</v>
      </c>
      <c r="Y7337" s="209">
        <f t="shared" si="5094"/>
        <v>100</v>
      </c>
    </row>
    <row r="7338" spans="1:25">
      <c r="A7338" s="32" t="s">
        <v>0</v>
      </c>
      <c r="B7338" s="32" t="s">
        <v>0</v>
      </c>
      <c r="C7338" s="32" t="s">
        <v>0</v>
      </c>
      <c r="D7338" s="32" t="s">
        <v>0</v>
      </c>
      <c r="E7338" s="32" t="s">
        <v>0</v>
      </c>
      <c r="F7338" s="32" t="s">
        <v>0</v>
      </c>
      <c r="G7338" s="154" t="s">
        <v>0</v>
      </c>
      <c r="H7338" s="30" t="s">
        <v>2476</v>
      </c>
      <c r="I7338" s="31">
        <f t="shared" si="5090"/>
        <v>1183531</v>
      </c>
      <c r="J7338" s="31">
        <f t="shared" ref="J7338:P7338" si="5114">SUM(J7330,J7327,J7304)</f>
        <v>1183531</v>
      </c>
      <c r="K7338" s="31">
        <f t="shared" si="5092"/>
        <v>0</v>
      </c>
      <c r="L7338" s="31">
        <f t="shared" si="5114"/>
        <v>0</v>
      </c>
      <c r="M7338" s="31">
        <f t="shared" si="5114"/>
        <v>0</v>
      </c>
      <c r="N7338" s="31">
        <f t="shared" si="5114"/>
        <v>0</v>
      </c>
      <c r="O7338" s="31">
        <f t="shared" si="5114"/>
        <v>0</v>
      </c>
      <c r="P7338" s="31">
        <f t="shared" si="5114"/>
        <v>0</v>
      </c>
      <c r="Q7338" s="31">
        <f>SUM(Q7330,Q7327,Q7304)</f>
        <v>1375226</v>
      </c>
      <c r="R7338" s="31">
        <f>SUM(R7330,R7327,R7304)</f>
        <v>1274910</v>
      </c>
      <c r="S7338" s="31">
        <f>SUM(S7330,S7327,S7304)</f>
        <v>824261</v>
      </c>
      <c r="T7338" s="31">
        <f t="shared" ref="T7338:X7338" si="5115">SUM(T7330,T7327,T7304)</f>
        <v>450449</v>
      </c>
      <c r="U7338" s="31">
        <f t="shared" si="5115"/>
        <v>152642</v>
      </c>
      <c r="V7338" s="31">
        <f t="shared" si="5115"/>
        <v>165511</v>
      </c>
      <c r="W7338" s="31">
        <f t="shared" si="5115"/>
        <v>132296</v>
      </c>
      <c r="X7338" s="31">
        <f t="shared" si="5115"/>
        <v>1274710</v>
      </c>
      <c r="Y7338" s="220">
        <f t="shared" si="5094"/>
        <v>99.984312618145594</v>
      </c>
    </row>
    <row r="7339" spans="1:25" ht="15" thickBot="1">
      <c r="A7339" s="32" t="s">
        <v>0</v>
      </c>
      <c r="B7339" s="32" t="s">
        <v>0</v>
      </c>
      <c r="C7339" s="32" t="s">
        <v>0</v>
      </c>
      <c r="D7339" s="32" t="s">
        <v>0</v>
      </c>
      <c r="E7339" s="32" t="s">
        <v>0</v>
      </c>
      <c r="F7339" s="32" t="s">
        <v>0</v>
      </c>
      <c r="G7339" s="154" t="s">
        <v>0</v>
      </c>
      <c r="H7339" s="21" t="s">
        <v>170</v>
      </c>
      <c r="I7339" s="66">
        <f t="shared" si="5090"/>
        <v>23</v>
      </c>
      <c r="J7339" s="66">
        <v>23</v>
      </c>
      <c r="K7339" s="66">
        <f t="shared" si="5092"/>
        <v>0</v>
      </c>
      <c r="L7339" s="66" t="s">
        <v>0</v>
      </c>
      <c r="M7339" s="66" t="s">
        <v>0</v>
      </c>
      <c r="N7339" s="66" t="s">
        <v>0</v>
      </c>
      <c r="O7339" s="66" t="s">
        <v>0</v>
      </c>
      <c r="P7339" s="66" t="s">
        <v>0</v>
      </c>
      <c r="Q7339" s="66">
        <v>0</v>
      </c>
      <c r="R7339" s="66"/>
      <c r="S7339" s="66"/>
      <c r="T7339" s="66"/>
      <c r="U7339" s="66"/>
      <c r="V7339" s="66"/>
      <c r="W7339" s="66"/>
      <c r="X7339" s="66"/>
      <c r="Y7339" s="208">
        <v>0</v>
      </c>
    </row>
    <row r="7340" spans="1:25" ht="41.4" thickBot="1">
      <c r="A7340" s="252" t="s">
        <v>0</v>
      </c>
      <c r="B7340" s="252" t="s">
        <v>0</v>
      </c>
      <c r="C7340" s="252" t="s">
        <v>0</v>
      </c>
      <c r="D7340" s="252" t="s">
        <v>0</v>
      </c>
      <c r="E7340" s="252" t="s">
        <v>0</v>
      </c>
      <c r="F7340" s="252" t="s">
        <v>0</v>
      </c>
      <c r="G7340" s="258" t="s">
        <v>0</v>
      </c>
      <c r="H7340" s="24" t="s">
        <v>72</v>
      </c>
      <c r="I7340" s="1" t="s">
        <v>3093</v>
      </c>
      <c r="J7340" s="1" t="s">
        <v>3130</v>
      </c>
      <c r="K7340" s="1" t="s">
        <v>3</v>
      </c>
      <c r="L7340" s="1" t="s">
        <v>4</v>
      </c>
      <c r="M7340" s="1" t="s">
        <v>5</v>
      </c>
      <c r="N7340" s="1" t="s">
        <v>6</v>
      </c>
      <c r="O7340" s="1" t="s">
        <v>7</v>
      </c>
      <c r="P7340" s="1" t="s">
        <v>8</v>
      </c>
      <c r="Q7340" s="1" t="s">
        <v>3344</v>
      </c>
      <c r="R7340" s="1" t="s">
        <v>3427</v>
      </c>
      <c r="S7340" s="1" t="s">
        <v>3447</v>
      </c>
      <c r="T7340" s="1" t="s">
        <v>3448</v>
      </c>
      <c r="U7340" s="1" t="s">
        <v>3452</v>
      </c>
      <c r="V7340" s="1" t="s">
        <v>3449</v>
      </c>
      <c r="W7340" s="1" t="s">
        <v>3450</v>
      </c>
      <c r="X7340" s="1" t="s">
        <v>3451</v>
      </c>
      <c r="Y7340" s="216" t="s">
        <v>3385</v>
      </c>
    </row>
    <row r="7341" spans="1:25">
      <c r="A7341" s="253"/>
      <c r="B7341" s="253"/>
      <c r="C7341" s="253"/>
      <c r="D7341" s="253"/>
      <c r="E7341" s="253"/>
      <c r="F7341" s="253"/>
      <c r="G7341" s="259"/>
      <c r="H7341" s="33" t="s">
        <v>0</v>
      </c>
      <c r="I7341" s="45">
        <v>1</v>
      </c>
      <c r="J7341" s="45">
        <v>3</v>
      </c>
      <c r="K7341" s="45" t="s">
        <v>9</v>
      </c>
      <c r="L7341" s="45">
        <v>5</v>
      </c>
      <c r="M7341" s="45">
        <v>6</v>
      </c>
      <c r="N7341" s="45">
        <v>7</v>
      </c>
      <c r="O7341" s="45">
        <v>8</v>
      </c>
      <c r="P7341" s="45">
        <v>9</v>
      </c>
      <c r="Q7341" s="45">
        <v>1</v>
      </c>
      <c r="R7341" s="45">
        <v>2</v>
      </c>
      <c r="S7341" s="45">
        <v>3</v>
      </c>
      <c r="T7341" s="45" t="s">
        <v>3453</v>
      </c>
      <c r="U7341" s="45">
        <v>5</v>
      </c>
      <c r="V7341" s="45">
        <v>6</v>
      </c>
      <c r="W7341" s="45">
        <v>7</v>
      </c>
      <c r="X7341" s="45" t="s">
        <v>3454</v>
      </c>
      <c r="Y7341" s="276">
        <v>9</v>
      </c>
    </row>
    <row r="7342" spans="1:25">
      <c r="A7342" s="253"/>
      <c r="B7342" s="253"/>
      <c r="C7342" s="253"/>
      <c r="D7342" s="253"/>
      <c r="E7342" s="253"/>
      <c r="F7342" s="253"/>
      <c r="G7342" s="259"/>
      <c r="H7342" s="34" t="s">
        <v>74</v>
      </c>
      <c r="I7342" s="35">
        <f t="shared" si="5090"/>
        <v>1183531</v>
      </c>
      <c r="J7342" s="35">
        <f t="shared" ref="J7342:P7342" si="5116">SUM(J7338)</f>
        <v>1183531</v>
      </c>
      <c r="K7342" s="35">
        <f t="shared" si="5092"/>
        <v>0</v>
      </c>
      <c r="L7342" s="35">
        <f t="shared" si="5116"/>
        <v>0</v>
      </c>
      <c r="M7342" s="35">
        <f t="shared" si="5116"/>
        <v>0</v>
      </c>
      <c r="N7342" s="35">
        <f t="shared" si="5116"/>
        <v>0</v>
      </c>
      <c r="O7342" s="35">
        <f t="shared" si="5116"/>
        <v>0</v>
      </c>
      <c r="P7342" s="35">
        <f t="shared" si="5116"/>
        <v>0</v>
      </c>
      <c r="Q7342" s="35">
        <f>SUM(Q7338)</f>
        <v>1375226</v>
      </c>
      <c r="R7342" s="35">
        <f>SUM(R7338)</f>
        <v>1274910</v>
      </c>
      <c r="S7342" s="35">
        <f>SUM(S7338)</f>
        <v>824261</v>
      </c>
      <c r="T7342" s="35">
        <f t="shared" ref="T7342:X7342" si="5117">SUM(T7338)</f>
        <v>450449</v>
      </c>
      <c r="U7342" s="35">
        <f t="shared" si="5117"/>
        <v>152642</v>
      </c>
      <c r="V7342" s="35">
        <f t="shared" si="5117"/>
        <v>165511</v>
      </c>
      <c r="W7342" s="35">
        <f t="shared" si="5117"/>
        <v>132296</v>
      </c>
      <c r="X7342" s="35">
        <f t="shared" si="5117"/>
        <v>1274710</v>
      </c>
      <c r="Y7342" s="218">
        <f t="shared" ref="Y7342:Y7344" si="5118">IF(R7342=0,0,(X7342/R7342)*100)</f>
        <v>99.984312618145594</v>
      </c>
    </row>
    <row r="7343" spans="1:25">
      <c r="A7343" s="253"/>
      <c r="B7343" s="253"/>
      <c r="C7343" s="253"/>
      <c r="D7343" s="253"/>
      <c r="E7343" s="253"/>
      <c r="F7343" s="253"/>
      <c r="G7343" s="259"/>
      <c r="H7343" s="36" t="s">
        <v>69</v>
      </c>
      <c r="I7343" s="35">
        <f t="shared" si="5090"/>
        <v>1183531</v>
      </c>
      <c r="J7343" s="35">
        <f t="shared" ref="J7343:P7343" si="5119">SUM(J7342)</f>
        <v>1183531</v>
      </c>
      <c r="K7343" s="35">
        <f t="shared" si="5092"/>
        <v>0</v>
      </c>
      <c r="L7343" s="35">
        <f t="shared" si="5119"/>
        <v>0</v>
      </c>
      <c r="M7343" s="35">
        <f t="shared" si="5119"/>
        <v>0</v>
      </c>
      <c r="N7343" s="35">
        <f t="shared" si="5119"/>
        <v>0</v>
      </c>
      <c r="O7343" s="35">
        <f t="shared" si="5119"/>
        <v>0</v>
      </c>
      <c r="P7343" s="35">
        <f t="shared" si="5119"/>
        <v>0</v>
      </c>
      <c r="Q7343" s="35">
        <f>SUM(Q7342)</f>
        <v>1375226</v>
      </c>
      <c r="R7343" s="35">
        <f>SUM(R7342)</f>
        <v>1274910</v>
      </c>
      <c r="S7343" s="35">
        <f>SUM(S7342)</f>
        <v>824261</v>
      </c>
      <c r="T7343" s="35">
        <f t="shared" ref="T7343:X7343" si="5120">SUM(T7342)</f>
        <v>450449</v>
      </c>
      <c r="U7343" s="35">
        <f t="shared" si="5120"/>
        <v>152642</v>
      </c>
      <c r="V7343" s="35">
        <f t="shared" si="5120"/>
        <v>165511</v>
      </c>
      <c r="W7343" s="35">
        <f t="shared" si="5120"/>
        <v>132296</v>
      </c>
      <c r="X7343" s="35">
        <f t="shared" si="5120"/>
        <v>1274710</v>
      </c>
      <c r="Y7343" s="218">
        <f t="shared" si="5118"/>
        <v>99.984312618145594</v>
      </c>
    </row>
    <row r="7344" spans="1:25">
      <c r="A7344" s="32" t="s">
        <v>0</v>
      </c>
      <c r="B7344" s="32" t="s">
        <v>0</v>
      </c>
      <c r="C7344" s="32" t="s">
        <v>0</v>
      </c>
      <c r="D7344" s="32" t="s">
        <v>0</v>
      </c>
      <c r="E7344" s="32" t="s">
        <v>0</v>
      </c>
      <c r="F7344" s="32" t="s">
        <v>0</v>
      </c>
      <c r="G7344" s="154" t="s">
        <v>0</v>
      </c>
      <c r="H7344" s="30" t="s">
        <v>2477</v>
      </c>
      <c r="I7344" s="31">
        <f t="shared" si="5090"/>
        <v>1183531</v>
      </c>
      <c r="J7344" s="31">
        <f>SUM(J7338)</f>
        <v>1183531</v>
      </c>
      <c r="K7344" s="31">
        <f t="shared" si="5092"/>
        <v>0</v>
      </c>
      <c r="L7344" s="31">
        <f t="shared" ref="L7344:P7344" si="5121">SUM(L7338)</f>
        <v>0</v>
      </c>
      <c r="M7344" s="31">
        <f t="shared" si="5121"/>
        <v>0</v>
      </c>
      <c r="N7344" s="31">
        <f t="shared" si="5121"/>
        <v>0</v>
      </c>
      <c r="O7344" s="31">
        <f t="shared" si="5121"/>
        <v>0</v>
      </c>
      <c r="P7344" s="31">
        <f t="shared" si="5121"/>
        <v>0</v>
      </c>
      <c r="Q7344" s="31">
        <f t="shared" ref="Q7344:R7344" si="5122">SUM(Q7338)</f>
        <v>1375226</v>
      </c>
      <c r="R7344" s="31">
        <f t="shared" si="5122"/>
        <v>1274910</v>
      </c>
      <c r="S7344" s="31">
        <f t="shared" ref="S7344" si="5123">SUM(S7338)</f>
        <v>824261</v>
      </c>
      <c r="T7344" s="31">
        <f t="shared" ref="T7344:X7344" si="5124">SUM(T7338)</f>
        <v>450449</v>
      </c>
      <c r="U7344" s="31">
        <f t="shared" si="5124"/>
        <v>152642</v>
      </c>
      <c r="V7344" s="31">
        <f t="shared" si="5124"/>
        <v>165511</v>
      </c>
      <c r="W7344" s="31">
        <f t="shared" si="5124"/>
        <v>132296</v>
      </c>
      <c r="X7344" s="31">
        <f t="shared" si="5124"/>
        <v>1274710</v>
      </c>
      <c r="Y7344" s="220">
        <f t="shared" si="5118"/>
        <v>99.984312618145594</v>
      </c>
    </row>
    <row r="7345" spans="1:25">
      <c r="A7345" s="32" t="s">
        <v>0</v>
      </c>
      <c r="B7345" s="32" t="s">
        <v>0</v>
      </c>
      <c r="C7345" s="32" t="s">
        <v>0</v>
      </c>
      <c r="D7345" s="32" t="s">
        <v>0</v>
      </c>
      <c r="E7345" s="32" t="s">
        <v>0</v>
      </c>
      <c r="F7345" s="32" t="s">
        <v>0</v>
      </c>
      <c r="G7345" s="154" t="s">
        <v>0</v>
      </c>
      <c r="H7345" s="21" t="s">
        <v>170</v>
      </c>
      <c r="I7345" s="66">
        <f t="shared" si="5090"/>
        <v>23</v>
      </c>
      <c r="J7345" s="66">
        <f>J7339</f>
        <v>23</v>
      </c>
      <c r="K7345" s="66">
        <f t="shared" si="5092"/>
        <v>0</v>
      </c>
      <c r="L7345" s="66" t="str">
        <f t="shared" ref="L7345:P7345" si="5125">L7339</f>
        <v/>
      </c>
      <c r="M7345" s="66" t="str">
        <f t="shared" si="5125"/>
        <v/>
      </c>
      <c r="N7345" s="66" t="str">
        <f t="shared" si="5125"/>
        <v/>
      </c>
      <c r="O7345" s="66" t="str">
        <f t="shared" si="5125"/>
        <v/>
      </c>
      <c r="P7345" s="66" t="str">
        <f t="shared" si="5125"/>
        <v/>
      </c>
      <c r="Q7345" s="66">
        <f t="shared" ref="Q7345:R7345" si="5126">Q7339</f>
        <v>0</v>
      </c>
      <c r="R7345" s="66">
        <f t="shared" si="5126"/>
        <v>0</v>
      </c>
      <c r="S7345" s="66">
        <f t="shared" ref="S7345" si="5127">S7339</f>
        <v>0</v>
      </c>
      <c r="T7345" s="66">
        <f t="shared" ref="T7345:X7345" si="5128">T7339</f>
        <v>0</v>
      </c>
      <c r="U7345" s="66">
        <f t="shared" si="5128"/>
        <v>0</v>
      </c>
      <c r="V7345" s="66">
        <f t="shared" si="5128"/>
        <v>0</v>
      </c>
      <c r="W7345" s="66">
        <f t="shared" si="5128"/>
        <v>0</v>
      </c>
      <c r="X7345" s="66">
        <f t="shared" si="5128"/>
        <v>0</v>
      </c>
      <c r="Y7345" s="208">
        <v>0</v>
      </c>
    </row>
    <row r="7346" spans="1:25">
      <c r="A7346" s="32" t="s">
        <v>0</v>
      </c>
      <c r="B7346" s="32" t="s">
        <v>0</v>
      </c>
      <c r="C7346" s="32" t="s">
        <v>0</v>
      </c>
      <c r="D7346" s="32" t="s">
        <v>0</v>
      </c>
      <c r="E7346" s="32" t="s">
        <v>0</v>
      </c>
      <c r="F7346" s="32" t="s">
        <v>0</v>
      </c>
      <c r="G7346" s="154" t="s">
        <v>0</v>
      </c>
      <c r="H7346" s="38" t="s">
        <v>0</v>
      </c>
      <c r="I7346" s="39"/>
      <c r="J7346" s="39"/>
      <c r="K7346" s="39"/>
      <c r="L7346" s="39" t="s">
        <v>0</v>
      </c>
      <c r="M7346" s="39" t="s">
        <v>0</v>
      </c>
      <c r="N7346" s="39" t="s">
        <v>0</v>
      </c>
      <c r="O7346" s="39" t="s">
        <v>0</v>
      </c>
      <c r="P7346" s="39" t="s">
        <v>0</v>
      </c>
      <c r="Q7346" s="39"/>
      <c r="R7346" s="39"/>
      <c r="S7346" s="39"/>
      <c r="T7346" s="39" t="s">
        <v>0</v>
      </c>
      <c r="U7346" s="39" t="s">
        <v>0</v>
      </c>
      <c r="V7346" s="39" t="s">
        <v>0</v>
      </c>
      <c r="W7346" s="39" t="s">
        <v>0</v>
      </c>
      <c r="X7346" s="39" t="s">
        <v>0</v>
      </c>
      <c r="Y7346" s="221"/>
    </row>
    <row r="7347" spans="1:25">
      <c r="A7347" s="32" t="s">
        <v>0</v>
      </c>
      <c r="B7347" s="32" t="s">
        <v>0</v>
      </c>
      <c r="C7347" s="32" t="s">
        <v>0</v>
      </c>
      <c r="D7347" s="32" t="s">
        <v>0</v>
      </c>
      <c r="E7347" s="32" t="s">
        <v>0</v>
      </c>
      <c r="F7347" s="32" t="s">
        <v>0</v>
      </c>
      <c r="G7347" s="154" t="s">
        <v>0</v>
      </c>
      <c r="H7347" s="30" t="s">
        <v>2478</v>
      </c>
      <c r="I7347" s="40">
        <f t="shared" si="5090"/>
        <v>1183531</v>
      </c>
      <c r="J7347" s="40">
        <f t="shared" ref="J7347:P7347" si="5129">SUM(J7344)</f>
        <v>1183531</v>
      </c>
      <c r="K7347" s="40">
        <f t="shared" si="5092"/>
        <v>0</v>
      </c>
      <c r="L7347" s="40">
        <f t="shared" si="5129"/>
        <v>0</v>
      </c>
      <c r="M7347" s="40">
        <f t="shared" si="5129"/>
        <v>0</v>
      </c>
      <c r="N7347" s="40">
        <f t="shared" si="5129"/>
        <v>0</v>
      </c>
      <c r="O7347" s="40">
        <f t="shared" si="5129"/>
        <v>0</v>
      </c>
      <c r="P7347" s="40">
        <f t="shared" si="5129"/>
        <v>0</v>
      </c>
      <c r="Q7347" s="40">
        <f>SUM(Q7344)</f>
        <v>1375226</v>
      </c>
      <c r="R7347" s="40">
        <f>SUM(R7344)</f>
        <v>1274910</v>
      </c>
      <c r="S7347" s="40">
        <f>SUM(S7344)</f>
        <v>824261</v>
      </c>
      <c r="T7347" s="40">
        <f t="shared" ref="T7347:X7347" si="5130">SUM(T7344)</f>
        <v>450449</v>
      </c>
      <c r="U7347" s="40">
        <f t="shared" si="5130"/>
        <v>152642</v>
      </c>
      <c r="V7347" s="40">
        <f t="shared" si="5130"/>
        <v>165511</v>
      </c>
      <c r="W7347" s="40">
        <f t="shared" si="5130"/>
        <v>132296</v>
      </c>
      <c r="X7347" s="40">
        <f t="shared" si="5130"/>
        <v>1274710</v>
      </c>
      <c r="Y7347" s="207">
        <f>IF(R7347=0,0,(X7347/R7347)*100)</f>
        <v>99.984312618145594</v>
      </c>
    </row>
    <row r="7348" spans="1:25">
      <c r="A7348" s="32" t="s">
        <v>0</v>
      </c>
      <c r="B7348" s="32" t="s">
        <v>0</v>
      </c>
      <c r="C7348" s="32" t="s">
        <v>0</v>
      </c>
      <c r="D7348" s="32" t="s">
        <v>0</v>
      </c>
      <c r="E7348" s="32" t="s">
        <v>0</v>
      </c>
      <c r="F7348" s="32" t="s">
        <v>0</v>
      </c>
      <c r="G7348" s="154" t="s">
        <v>0</v>
      </c>
      <c r="H7348" s="21" t="s">
        <v>197</v>
      </c>
      <c r="I7348" s="66">
        <f t="shared" si="5090"/>
        <v>23</v>
      </c>
      <c r="J7348" s="66">
        <f t="shared" ref="J7348:P7348" si="5131">J7345</f>
        <v>23</v>
      </c>
      <c r="K7348" s="66">
        <f t="shared" si="5092"/>
        <v>0</v>
      </c>
      <c r="L7348" s="66" t="str">
        <f t="shared" si="5131"/>
        <v/>
      </c>
      <c r="M7348" s="66" t="str">
        <f t="shared" si="5131"/>
        <v/>
      </c>
      <c r="N7348" s="66" t="str">
        <f t="shared" si="5131"/>
        <v/>
      </c>
      <c r="O7348" s="66" t="str">
        <f t="shared" si="5131"/>
        <v/>
      </c>
      <c r="P7348" s="66" t="str">
        <f t="shared" si="5131"/>
        <v/>
      </c>
      <c r="Q7348" s="66">
        <f>Q7345</f>
        <v>0</v>
      </c>
      <c r="R7348" s="66">
        <f>R7345</f>
        <v>0</v>
      </c>
      <c r="S7348" s="66">
        <f>S7345</f>
        <v>0</v>
      </c>
      <c r="T7348" s="66">
        <f t="shared" ref="T7348:X7348" si="5132">T7345</f>
        <v>0</v>
      </c>
      <c r="U7348" s="66">
        <f t="shared" si="5132"/>
        <v>0</v>
      </c>
      <c r="V7348" s="66">
        <f t="shared" si="5132"/>
        <v>0</v>
      </c>
      <c r="W7348" s="66">
        <f t="shared" si="5132"/>
        <v>0</v>
      </c>
      <c r="X7348" s="66">
        <f t="shared" si="5132"/>
        <v>0</v>
      </c>
      <c r="Y7348" s="208">
        <v>0</v>
      </c>
    </row>
    <row r="7349" spans="1:25">
      <c r="A7349" s="20" t="s">
        <v>2479</v>
      </c>
      <c r="B7349" s="21" t="s">
        <v>0</v>
      </c>
      <c r="C7349" s="21" t="s">
        <v>0</v>
      </c>
      <c r="D7349" s="21" t="s">
        <v>0</v>
      </c>
      <c r="E7349" s="21" t="s">
        <v>0</v>
      </c>
      <c r="F7349" s="21" t="s">
        <v>0</v>
      </c>
      <c r="G7349" s="150" t="s">
        <v>0</v>
      </c>
      <c r="H7349" s="21" t="s">
        <v>2480</v>
      </c>
      <c r="I7349" s="22"/>
      <c r="J7349" s="22"/>
      <c r="K7349" s="22"/>
      <c r="L7349" s="22" t="s">
        <v>0</v>
      </c>
      <c r="M7349" s="22" t="s">
        <v>0</v>
      </c>
      <c r="N7349" s="22" t="s">
        <v>0</v>
      </c>
      <c r="O7349" s="22" t="s">
        <v>0</v>
      </c>
      <c r="P7349" s="22" t="s">
        <v>0</v>
      </c>
      <c r="Q7349" s="22"/>
      <c r="R7349" s="22"/>
      <c r="S7349" s="22"/>
      <c r="T7349" s="22" t="s">
        <v>0</v>
      </c>
      <c r="U7349" s="22" t="s">
        <v>0</v>
      </c>
      <c r="V7349" s="22" t="s">
        <v>0</v>
      </c>
      <c r="W7349" s="22" t="s">
        <v>0</v>
      </c>
      <c r="X7349" s="22" t="s">
        <v>0</v>
      </c>
      <c r="Y7349" s="209"/>
    </row>
    <row r="7350" spans="1:25" ht="15" thickBot="1">
      <c r="A7350" s="20" t="s">
        <v>2479</v>
      </c>
      <c r="B7350" s="20" t="s">
        <v>122</v>
      </c>
      <c r="C7350" s="23" t="s">
        <v>0</v>
      </c>
      <c r="D7350" s="23" t="s">
        <v>0</v>
      </c>
      <c r="E7350" s="21" t="s">
        <v>0</v>
      </c>
      <c r="F7350" s="21" t="s">
        <v>0</v>
      </c>
      <c r="G7350" s="150" t="s">
        <v>0</v>
      </c>
      <c r="H7350" s="21" t="s">
        <v>0</v>
      </c>
      <c r="I7350" s="22"/>
      <c r="J7350" s="22"/>
      <c r="K7350" s="22"/>
      <c r="L7350" s="22" t="s">
        <v>0</v>
      </c>
      <c r="M7350" s="22" t="s">
        <v>0</v>
      </c>
      <c r="N7350" s="22" t="s">
        <v>0</v>
      </c>
      <c r="O7350" s="22" t="s">
        <v>0</v>
      </c>
      <c r="P7350" s="22" t="s">
        <v>0</v>
      </c>
      <c r="Q7350" s="22"/>
      <c r="R7350" s="22"/>
      <c r="S7350" s="22"/>
      <c r="T7350" s="22" t="s">
        <v>0</v>
      </c>
      <c r="U7350" s="22" t="s">
        <v>0</v>
      </c>
      <c r="V7350" s="22" t="s">
        <v>0</v>
      </c>
      <c r="W7350" s="22" t="s">
        <v>0</v>
      </c>
      <c r="X7350" s="22" t="s">
        <v>0</v>
      </c>
      <c r="Y7350" s="209"/>
    </row>
    <row r="7351" spans="1:25" ht="41.4" thickBot="1">
      <c r="A7351" s="24" t="s">
        <v>123</v>
      </c>
      <c r="B7351" s="24" t="s">
        <v>124</v>
      </c>
      <c r="C7351" s="24" t="s">
        <v>125</v>
      </c>
      <c r="D7351" s="25" t="s">
        <v>0</v>
      </c>
      <c r="E7351" s="24" t="s">
        <v>126</v>
      </c>
      <c r="F7351" s="24" t="s">
        <v>127</v>
      </c>
      <c r="G7351" s="151" t="s">
        <v>128</v>
      </c>
      <c r="H7351" s="24" t="s">
        <v>1</v>
      </c>
      <c r="I7351" s="1" t="s">
        <v>3093</v>
      </c>
      <c r="J7351" s="1" t="s">
        <v>3130</v>
      </c>
      <c r="K7351" s="1" t="s">
        <v>3</v>
      </c>
      <c r="L7351" s="1" t="s">
        <v>4</v>
      </c>
      <c r="M7351" s="1" t="s">
        <v>5</v>
      </c>
      <c r="N7351" s="1" t="s">
        <v>6</v>
      </c>
      <c r="O7351" s="1" t="s">
        <v>7</v>
      </c>
      <c r="P7351" s="1" t="s">
        <v>8</v>
      </c>
      <c r="Q7351" s="1" t="s">
        <v>3344</v>
      </c>
      <c r="R7351" s="1" t="s">
        <v>3427</v>
      </c>
      <c r="S7351" s="1" t="s">
        <v>3447</v>
      </c>
      <c r="T7351" s="1" t="s">
        <v>3448</v>
      </c>
      <c r="U7351" s="1" t="s">
        <v>3452</v>
      </c>
      <c r="V7351" s="1" t="s">
        <v>3449</v>
      </c>
      <c r="W7351" s="1" t="s">
        <v>3450</v>
      </c>
      <c r="X7351" s="1" t="s">
        <v>3451</v>
      </c>
      <c r="Y7351" s="216" t="s">
        <v>3385</v>
      </c>
    </row>
    <row r="7352" spans="1:25">
      <c r="A7352" s="26" t="s">
        <v>0</v>
      </c>
      <c r="B7352" s="26" t="s">
        <v>0</v>
      </c>
      <c r="C7352" s="26" t="s">
        <v>0</v>
      </c>
      <c r="D7352" s="27" t="s">
        <v>0</v>
      </c>
      <c r="E7352" s="27" t="s">
        <v>0</v>
      </c>
      <c r="F7352" s="28" t="s">
        <v>0</v>
      </c>
      <c r="G7352" s="152" t="s">
        <v>0</v>
      </c>
      <c r="H7352" s="29" t="s">
        <v>0</v>
      </c>
      <c r="I7352" s="45">
        <v>1</v>
      </c>
      <c r="J7352" s="45">
        <v>3</v>
      </c>
      <c r="K7352" s="45" t="s">
        <v>9</v>
      </c>
      <c r="L7352" s="45">
        <v>5</v>
      </c>
      <c r="M7352" s="45">
        <v>6</v>
      </c>
      <c r="N7352" s="45">
        <v>7</v>
      </c>
      <c r="O7352" s="45">
        <v>8</v>
      </c>
      <c r="P7352" s="45">
        <v>9</v>
      </c>
      <c r="Q7352" s="45">
        <v>1</v>
      </c>
      <c r="R7352" s="45">
        <v>2</v>
      </c>
      <c r="S7352" s="45">
        <v>3</v>
      </c>
      <c r="T7352" s="45" t="s">
        <v>3453</v>
      </c>
      <c r="U7352" s="45">
        <v>5</v>
      </c>
      <c r="V7352" s="45">
        <v>6</v>
      </c>
      <c r="W7352" s="45">
        <v>7</v>
      </c>
      <c r="X7352" s="45" t="s">
        <v>3454</v>
      </c>
      <c r="Y7352" s="276">
        <v>9</v>
      </c>
    </row>
    <row r="7353" spans="1:25" s="113" customFormat="1">
      <c r="A7353" s="133" t="s">
        <v>2479</v>
      </c>
      <c r="B7353" s="133" t="s">
        <v>122</v>
      </c>
      <c r="C7353" s="109" t="s">
        <v>130</v>
      </c>
      <c r="D7353" s="109" t="s">
        <v>2481</v>
      </c>
      <c r="E7353" s="98" t="s">
        <v>0</v>
      </c>
      <c r="F7353" s="98" t="s">
        <v>0</v>
      </c>
      <c r="G7353" s="153" t="s">
        <v>0</v>
      </c>
      <c r="H7353" s="98" t="s">
        <v>2480</v>
      </c>
      <c r="I7353" s="110"/>
      <c r="J7353" s="110"/>
      <c r="K7353" s="110"/>
      <c r="L7353" s="110" t="s">
        <v>0</v>
      </c>
      <c r="M7353" s="110" t="s">
        <v>0</v>
      </c>
      <c r="N7353" s="110" t="s">
        <v>0</v>
      </c>
      <c r="O7353" s="110" t="s">
        <v>0</v>
      </c>
      <c r="P7353" s="110" t="s">
        <v>0</v>
      </c>
      <c r="Q7353" s="110"/>
      <c r="R7353" s="110"/>
      <c r="S7353" s="110"/>
      <c r="T7353" s="110" t="s">
        <v>0</v>
      </c>
      <c r="U7353" s="110" t="s">
        <v>0</v>
      </c>
      <c r="V7353" s="110" t="s">
        <v>0</v>
      </c>
      <c r="W7353" s="110" t="s">
        <v>0</v>
      </c>
      <c r="X7353" s="110" t="s">
        <v>0</v>
      </c>
      <c r="Y7353" s="217"/>
    </row>
    <row r="7354" spans="1:25" ht="20.399999999999999">
      <c r="A7354" s="20" t="s">
        <v>0</v>
      </c>
      <c r="B7354" s="20" t="s">
        <v>0</v>
      </c>
      <c r="C7354" s="20" t="s">
        <v>0</v>
      </c>
      <c r="D7354" s="21" t="s">
        <v>0</v>
      </c>
      <c r="E7354" s="21" t="s">
        <v>0</v>
      </c>
      <c r="F7354" s="21" t="s">
        <v>0</v>
      </c>
      <c r="G7354" s="150" t="s">
        <v>0</v>
      </c>
      <c r="H7354" s="30" t="s">
        <v>33</v>
      </c>
      <c r="I7354" s="31">
        <f t="shared" si="5090"/>
        <v>9927953</v>
      </c>
      <c r="J7354" s="31">
        <f t="shared" ref="J7354:P7354" si="5133">SUM(J7355,J7363,J7365)</f>
        <v>8819203</v>
      </c>
      <c r="K7354" s="31">
        <f t="shared" si="5092"/>
        <v>0</v>
      </c>
      <c r="L7354" s="31">
        <f t="shared" si="5133"/>
        <v>0</v>
      </c>
      <c r="M7354" s="31">
        <f t="shared" si="5133"/>
        <v>0</v>
      </c>
      <c r="N7354" s="31">
        <f t="shared" si="5133"/>
        <v>0</v>
      </c>
      <c r="O7354" s="31">
        <f t="shared" si="5133"/>
        <v>1108750</v>
      </c>
      <c r="P7354" s="31">
        <f t="shared" si="5133"/>
        <v>0</v>
      </c>
      <c r="Q7354" s="31">
        <f>SUM(Q7355,Q7363,Q7365)</f>
        <v>10974093</v>
      </c>
      <c r="R7354" s="31">
        <f>SUM(R7355,R7363,R7365)</f>
        <v>9516789</v>
      </c>
      <c r="S7354" s="31">
        <f>SUM(S7355,S7363,S7365)</f>
        <v>7243295</v>
      </c>
      <c r="T7354" s="31">
        <f t="shared" ref="T7354:X7354" si="5134">SUM(T7355,T7363,T7365)</f>
        <v>2273464</v>
      </c>
      <c r="U7354" s="31">
        <f t="shared" si="5134"/>
        <v>871000</v>
      </c>
      <c r="V7354" s="31">
        <f t="shared" si="5134"/>
        <v>836540</v>
      </c>
      <c r="W7354" s="31">
        <f t="shared" si="5134"/>
        <v>565924</v>
      </c>
      <c r="X7354" s="31">
        <f t="shared" si="5134"/>
        <v>9516759</v>
      </c>
      <c r="Y7354" s="220">
        <f t="shared" ref="Y7354:Y7417" si="5135">IF(R7354=0,0,(X7354/R7354)*100)</f>
        <v>99.999684767624871</v>
      </c>
    </row>
    <row r="7355" spans="1:25">
      <c r="A7355" s="23" t="s">
        <v>2479</v>
      </c>
      <c r="B7355" s="23" t="s">
        <v>122</v>
      </c>
      <c r="C7355" s="23" t="s">
        <v>130</v>
      </c>
      <c r="D7355" s="23" t="s">
        <v>2481</v>
      </c>
      <c r="E7355" s="21" t="s">
        <v>132</v>
      </c>
      <c r="F7355" s="21" t="s">
        <v>0</v>
      </c>
      <c r="G7355" s="150" t="s">
        <v>0</v>
      </c>
      <c r="H7355" s="21" t="s">
        <v>11</v>
      </c>
      <c r="I7355" s="66">
        <f t="shared" si="5090"/>
        <v>7056193</v>
      </c>
      <c r="J7355" s="66">
        <f t="shared" ref="J7355:P7355" si="5136">SUM(J7356,J7357)</f>
        <v>7056193</v>
      </c>
      <c r="K7355" s="66">
        <f t="shared" si="5092"/>
        <v>0</v>
      </c>
      <c r="L7355" s="66">
        <f t="shared" si="5136"/>
        <v>0</v>
      </c>
      <c r="M7355" s="66">
        <f t="shared" si="5136"/>
        <v>0</v>
      </c>
      <c r="N7355" s="66">
        <f t="shared" si="5136"/>
        <v>0</v>
      </c>
      <c r="O7355" s="66">
        <f t="shared" si="5136"/>
        <v>0</v>
      </c>
      <c r="P7355" s="66">
        <f t="shared" si="5136"/>
        <v>0</v>
      </c>
      <c r="Q7355" s="66">
        <f>SUM(Q7356,Q7357)</f>
        <v>7688676</v>
      </c>
      <c r="R7355" s="66">
        <f>SUM(R7356,R7357)</f>
        <v>7688676</v>
      </c>
      <c r="S7355" s="66">
        <f>SUM(S7356,S7357)</f>
        <v>5885041</v>
      </c>
      <c r="T7355" s="66">
        <f t="shared" ref="T7355:X7355" si="5137">SUM(T7356,T7357)</f>
        <v>1803635</v>
      </c>
      <c r="U7355" s="66">
        <f t="shared" si="5137"/>
        <v>696000</v>
      </c>
      <c r="V7355" s="66">
        <f t="shared" si="5137"/>
        <v>696000</v>
      </c>
      <c r="W7355" s="66">
        <f t="shared" si="5137"/>
        <v>411635</v>
      </c>
      <c r="X7355" s="66">
        <f t="shared" si="5137"/>
        <v>7688676</v>
      </c>
      <c r="Y7355" s="208">
        <f t="shared" si="5135"/>
        <v>100</v>
      </c>
    </row>
    <row r="7356" spans="1:25">
      <c r="A7356" s="23" t="s">
        <v>2479</v>
      </c>
      <c r="B7356" s="23" t="s">
        <v>122</v>
      </c>
      <c r="C7356" s="23" t="s">
        <v>130</v>
      </c>
      <c r="D7356" s="23" t="s">
        <v>2481</v>
      </c>
      <c r="E7356" s="22">
        <v>6111</v>
      </c>
      <c r="F7356" s="23"/>
      <c r="G7356" s="128" t="s">
        <v>3349</v>
      </c>
      <c r="H7356" s="32" t="s">
        <v>12</v>
      </c>
      <c r="I7356" s="44">
        <f t="shared" si="5090"/>
        <v>6066193</v>
      </c>
      <c r="J7356" s="44">
        <v>6066193</v>
      </c>
      <c r="K7356" s="44">
        <f t="shared" si="5092"/>
        <v>0</v>
      </c>
      <c r="L7356" s="44">
        <v>0</v>
      </c>
      <c r="M7356" s="44">
        <v>0</v>
      </c>
      <c r="N7356" s="44">
        <v>0</v>
      </c>
      <c r="O7356" s="44">
        <v>0</v>
      </c>
      <c r="P7356" s="44">
        <v>0</v>
      </c>
      <c r="Q7356" s="44">
        <v>6688576</v>
      </c>
      <c r="R7356" s="44">
        <v>6688576</v>
      </c>
      <c r="S7356" s="44">
        <v>5130825</v>
      </c>
      <c r="T7356" s="44">
        <f t="shared" ref="T7356:T7417" si="5138">U7356+V7356+W7356</f>
        <v>1557751</v>
      </c>
      <c r="U7356" s="44">
        <v>620000</v>
      </c>
      <c r="V7356" s="44">
        <v>620000</v>
      </c>
      <c r="W7356" s="44">
        <v>317751</v>
      </c>
      <c r="X7356" s="44">
        <f t="shared" ref="X7356:X7417" si="5139">S7356+T7356</f>
        <v>6688576</v>
      </c>
      <c r="Y7356" s="209">
        <f t="shared" si="5135"/>
        <v>100</v>
      </c>
    </row>
    <row r="7357" spans="1:25">
      <c r="A7357" s="20" t="s">
        <v>2479</v>
      </c>
      <c r="B7357" s="20" t="s">
        <v>122</v>
      </c>
      <c r="C7357" s="20" t="s">
        <v>130</v>
      </c>
      <c r="D7357" s="20" t="s">
        <v>2481</v>
      </c>
      <c r="E7357" s="20" t="s">
        <v>134</v>
      </c>
      <c r="F7357" s="23" t="s">
        <v>0</v>
      </c>
      <c r="G7357" s="154" t="s">
        <v>0</v>
      </c>
      <c r="H7357" s="21" t="s">
        <v>13</v>
      </c>
      <c r="I7357" s="66">
        <f t="shared" si="5090"/>
        <v>990000</v>
      </c>
      <c r="J7357" s="66">
        <f t="shared" ref="J7357:P7357" si="5140">SUM(J7358:J7362)</f>
        <v>990000</v>
      </c>
      <c r="K7357" s="66">
        <f t="shared" si="5092"/>
        <v>0</v>
      </c>
      <c r="L7357" s="66">
        <f t="shared" si="5140"/>
        <v>0</v>
      </c>
      <c r="M7357" s="66">
        <f t="shared" si="5140"/>
        <v>0</v>
      </c>
      <c r="N7357" s="66">
        <f t="shared" si="5140"/>
        <v>0</v>
      </c>
      <c r="O7357" s="66">
        <f t="shared" si="5140"/>
        <v>0</v>
      </c>
      <c r="P7357" s="66">
        <f t="shared" si="5140"/>
        <v>0</v>
      </c>
      <c r="Q7357" s="66">
        <f>SUM(Q7358:Q7362)</f>
        <v>1000100</v>
      </c>
      <c r="R7357" s="66">
        <f>SUM(R7358:R7362)</f>
        <v>1000100</v>
      </c>
      <c r="S7357" s="66">
        <f>SUM(S7358:S7362)</f>
        <v>754216</v>
      </c>
      <c r="T7357" s="66">
        <f t="shared" ref="T7357:X7357" si="5141">SUM(T7358:T7362)</f>
        <v>245884</v>
      </c>
      <c r="U7357" s="66">
        <f t="shared" si="5141"/>
        <v>76000</v>
      </c>
      <c r="V7357" s="66">
        <f t="shared" si="5141"/>
        <v>76000</v>
      </c>
      <c r="W7357" s="66">
        <f t="shared" si="5141"/>
        <v>93884</v>
      </c>
      <c r="X7357" s="66">
        <f t="shared" si="5141"/>
        <v>1000100</v>
      </c>
      <c r="Y7357" s="208">
        <f t="shared" si="5135"/>
        <v>100</v>
      </c>
    </row>
    <row r="7358" spans="1:25">
      <c r="A7358" s="23" t="s">
        <v>2479</v>
      </c>
      <c r="B7358" s="23" t="s">
        <v>122</v>
      </c>
      <c r="C7358" s="23" t="s">
        <v>130</v>
      </c>
      <c r="D7358" s="23" t="s">
        <v>2481</v>
      </c>
      <c r="E7358" s="22">
        <v>6112</v>
      </c>
      <c r="F7358" s="23" t="s">
        <v>2482</v>
      </c>
      <c r="G7358" s="128" t="s">
        <v>3349</v>
      </c>
      <c r="H7358" s="32" t="s">
        <v>16</v>
      </c>
      <c r="I7358" s="44">
        <f t="shared" si="5090"/>
        <v>180000</v>
      </c>
      <c r="J7358" s="44">
        <v>180000</v>
      </c>
      <c r="K7358" s="44">
        <f t="shared" si="5092"/>
        <v>0</v>
      </c>
      <c r="L7358" s="44">
        <v>0</v>
      </c>
      <c r="M7358" s="44">
        <v>0</v>
      </c>
      <c r="N7358" s="44">
        <v>0</v>
      </c>
      <c r="O7358" s="44">
        <v>0</v>
      </c>
      <c r="P7358" s="44">
        <v>0</v>
      </c>
      <c r="Q7358" s="44">
        <v>180000</v>
      </c>
      <c r="R7358" s="44">
        <v>180000</v>
      </c>
      <c r="S7358" s="44">
        <v>119037</v>
      </c>
      <c r="T7358" s="44">
        <f t="shared" si="5138"/>
        <v>60963</v>
      </c>
      <c r="U7358" s="44">
        <v>21000</v>
      </c>
      <c r="V7358" s="44">
        <v>21000</v>
      </c>
      <c r="W7358" s="44">
        <v>18963</v>
      </c>
      <c r="X7358" s="44">
        <f t="shared" si="5139"/>
        <v>180000</v>
      </c>
      <c r="Y7358" s="209">
        <f t="shared" si="5135"/>
        <v>100</v>
      </c>
    </row>
    <row r="7359" spans="1:25">
      <c r="A7359" s="23" t="s">
        <v>2479</v>
      </c>
      <c r="B7359" s="23" t="s">
        <v>122</v>
      </c>
      <c r="C7359" s="23" t="s">
        <v>130</v>
      </c>
      <c r="D7359" s="23" t="s">
        <v>2481</v>
      </c>
      <c r="E7359" s="22">
        <v>6112</v>
      </c>
      <c r="F7359" s="23" t="s">
        <v>2483</v>
      </c>
      <c r="G7359" s="128" t="s">
        <v>3349</v>
      </c>
      <c r="H7359" s="32" t="s">
        <v>19</v>
      </c>
      <c r="I7359" s="44">
        <f t="shared" si="5090"/>
        <v>540000</v>
      </c>
      <c r="J7359" s="44">
        <v>540000</v>
      </c>
      <c r="K7359" s="44">
        <f t="shared" si="5092"/>
        <v>0</v>
      </c>
      <c r="L7359" s="44">
        <v>0</v>
      </c>
      <c r="M7359" s="44">
        <v>0</v>
      </c>
      <c r="N7359" s="44">
        <v>0</v>
      </c>
      <c r="O7359" s="44">
        <v>0</v>
      </c>
      <c r="P7359" s="44">
        <v>0</v>
      </c>
      <c r="Q7359" s="44">
        <v>540000</v>
      </c>
      <c r="R7359" s="44">
        <v>540000</v>
      </c>
      <c r="S7359" s="44">
        <v>380179</v>
      </c>
      <c r="T7359" s="44">
        <f t="shared" si="5138"/>
        <v>159821</v>
      </c>
      <c r="U7359" s="44">
        <v>55000</v>
      </c>
      <c r="V7359" s="44">
        <v>55000</v>
      </c>
      <c r="W7359" s="44">
        <v>49821</v>
      </c>
      <c r="X7359" s="44">
        <f t="shared" si="5139"/>
        <v>540000</v>
      </c>
      <c r="Y7359" s="209">
        <f t="shared" si="5135"/>
        <v>100</v>
      </c>
    </row>
    <row r="7360" spans="1:25">
      <c r="A7360" s="23" t="s">
        <v>2479</v>
      </c>
      <c r="B7360" s="23" t="s">
        <v>122</v>
      </c>
      <c r="C7360" s="23" t="s">
        <v>130</v>
      </c>
      <c r="D7360" s="23" t="s">
        <v>2481</v>
      </c>
      <c r="E7360" s="22">
        <v>6112</v>
      </c>
      <c r="F7360" s="23" t="s">
        <v>2484</v>
      </c>
      <c r="G7360" s="128" t="s">
        <v>3349</v>
      </c>
      <c r="H7360" s="32" t="s">
        <v>17</v>
      </c>
      <c r="I7360" s="44">
        <f t="shared" si="5090"/>
        <v>115000</v>
      </c>
      <c r="J7360" s="44">
        <v>115000</v>
      </c>
      <c r="K7360" s="44">
        <f t="shared" si="5092"/>
        <v>0</v>
      </c>
      <c r="L7360" s="44">
        <v>0</v>
      </c>
      <c r="M7360" s="44">
        <v>0</v>
      </c>
      <c r="N7360" s="44">
        <v>0</v>
      </c>
      <c r="O7360" s="44">
        <v>0</v>
      </c>
      <c r="P7360" s="44">
        <v>0</v>
      </c>
      <c r="Q7360" s="44">
        <v>115000</v>
      </c>
      <c r="R7360" s="44">
        <v>115000</v>
      </c>
      <c r="S7360" s="44">
        <v>115000</v>
      </c>
      <c r="T7360" s="44">
        <f t="shared" si="5138"/>
        <v>0</v>
      </c>
      <c r="U7360" s="44">
        <v>0</v>
      </c>
      <c r="V7360" s="44">
        <v>0</v>
      </c>
      <c r="W7360" s="44">
        <v>0</v>
      </c>
      <c r="X7360" s="44">
        <f t="shared" si="5139"/>
        <v>115000</v>
      </c>
      <c r="Y7360" s="209">
        <f t="shared" si="5135"/>
        <v>100</v>
      </c>
    </row>
    <row r="7361" spans="1:25">
      <c r="A7361" s="23" t="s">
        <v>2479</v>
      </c>
      <c r="B7361" s="23" t="s">
        <v>122</v>
      </c>
      <c r="C7361" s="23" t="s">
        <v>130</v>
      </c>
      <c r="D7361" s="23" t="s">
        <v>2481</v>
      </c>
      <c r="E7361" s="22">
        <v>6112</v>
      </c>
      <c r="F7361" s="23" t="s">
        <v>2485</v>
      </c>
      <c r="G7361" s="128" t="s">
        <v>3349</v>
      </c>
      <c r="H7361" s="32" t="s">
        <v>15</v>
      </c>
      <c r="I7361" s="44">
        <f t="shared" si="5090"/>
        <v>70000</v>
      </c>
      <c r="J7361" s="44">
        <v>70000</v>
      </c>
      <c r="K7361" s="44">
        <f t="shared" si="5092"/>
        <v>0</v>
      </c>
      <c r="L7361" s="44">
        <v>0</v>
      </c>
      <c r="M7361" s="44">
        <v>0</v>
      </c>
      <c r="N7361" s="44">
        <v>0</v>
      </c>
      <c r="O7361" s="44">
        <v>0</v>
      </c>
      <c r="P7361" s="44">
        <v>0</v>
      </c>
      <c r="Q7361" s="44">
        <v>70000</v>
      </c>
      <c r="R7361" s="44">
        <v>70000</v>
      </c>
      <c r="S7361" s="44">
        <v>44900</v>
      </c>
      <c r="T7361" s="44">
        <f t="shared" si="5138"/>
        <v>25100</v>
      </c>
      <c r="U7361" s="44">
        <v>0</v>
      </c>
      <c r="V7361" s="44">
        <v>0</v>
      </c>
      <c r="W7361" s="44">
        <v>25100</v>
      </c>
      <c r="X7361" s="44">
        <f t="shared" si="5139"/>
        <v>70000</v>
      </c>
      <c r="Y7361" s="209">
        <f t="shared" si="5135"/>
        <v>100</v>
      </c>
    </row>
    <row r="7362" spans="1:25">
      <c r="A7362" s="23" t="s">
        <v>2479</v>
      </c>
      <c r="B7362" s="23" t="s">
        <v>122</v>
      </c>
      <c r="C7362" s="23" t="s">
        <v>130</v>
      </c>
      <c r="D7362" s="23" t="s">
        <v>2481</v>
      </c>
      <c r="E7362" s="22">
        <v>6112</v>
      </c>
      <c r="F7362" s="23" t="s">
        <v>2486</v>
      </c>
      <c r="G7362" s="128" t="s">
        <v>3349</v>
      </c>
      <c r="H7362" s="32" t="s">
        <v>18</v>
      </c>
      <c r="I7362" s="44">
        <f t="shared" si="5090"/>
        <v>85000</v>
      </c>
      <c r="J7362" s="44">
        <v>85000</v>
      </c>
      <c r="K7362" s="44">
        <f t="shared" si="5092"/>
        <v>0</v>
      </c>
      <c r="L7362" s="44">
        <v>0</v>
      </c>
      <c r="M7362" s="44">
        <v>0</v>
      </c>
      <c r="N7362" s="44">
        <v>0</v>
      </c>
      <c r="O7362" s="44">
        <v>0</v>
      </c>
      <c r="P7362" s="44">
        <v>0</v>
      </c>
      <c r="Q7362" s="44">
        <v>95100</v>
      </c>
      <c r="R7362" s="44">
        <v>95100</v>
      </c>
      <c r="S7362" s="44">
        <v>95100</v>
      </c>
      <c r="T7362" s="44">
        <f t="shared" si="5138"/>
        <v>0</v>
      </c>
      <c r="U7362" s="44">
        <v>0</v>
      </c>
      <c r="V7362" s="44">
        <v>0</v>
      </c>
      <c r="W7362" s="44">
        <v>0</v>
      </c>
      <c r="X7362" s="44">
        <f t="shared" si="5139"/>
        <v>95100</v>
      </c>
      <c r="Y7362" s="209">
        <f t="shared" si="5135"/>
        <v>100</v>
      </c>
    </row>
    <row r="7363" spans="1:25">
      <c r="A7363" s="23" t="s">
        <v>2479</v>
      </c>
      <c r="B7363" s="23" t="s">
        <v>122</v>
      </c>
      <c r="C7363" s="23" t="s">
        <v>130</v>
      </c>
      <c r="D7363" s="23" t="s">
        <v>2481</v>
      </c>
      <c r="E7363" s="21" t="s">
        <v>139</v>
      </c>
      <c r="F7363" s="21" t="s">
        <v>0</v>
      </c>
      <c r="G7363" s="150" t="s">
        <v>0</v>
      </c>
      <c r="H7363" s="21" t="s">
        <v>21</v>
      </c>
      <c r="I7363" s="66">
        <f t="shared" si="5090"/>
        <v>900000</v>
      </c>
      <c r="J7363" s="66">
        <f t="shared" ref="J7363:X7363" si="5142">SUM(J7364)</f>
        <v>900000</v>
      </c>
      <c r="K7363" s="66">
        <f t="shared" si="5092"/>
        <v>0</v>
      </c>
      <c r="L7363" s="66">
        <f t="shared" si="5142"/>
        <v>0</v>
      </c>
      <c r="M7363" s="66">
        <f t="shared" si="5142"/>
        <v>0</v>
      </c>
      <c r="N7363" s="66">
        <f t="shared" si="5142"/>
        <v>0</v>
      </c>
      <c r="O7363" s="66">
        <f t="shared" si="5142"/>
        <v>0</v>
      </c>
      <c r="P7363" s="66">
        <f t="shared" si="5142"/>
        <v>0</v>
      </c>
      <c r="Q7363" s="66">
        <f t="shared" si="5142"/>
        <v>972808</v>
      </c>
      <c r="R7363" s="66">
        <f t="shared" si="5142"/>
        <v>972808</v>
      </c>
      <c r="S7363" s="66">
        <f t="shared" si="5142"/>
        <v>692419</v>
      </c>
      <c r="T7363" s="66">
        <f t="shared" si="5142"/>
        <v>280389</v>
      </c>
      <c r="U7363" s="66">
        <f t="shared" si="5142"/>
        <v>90000</v>
      </c>
      <c r="V7363" s="66">
        <f t="shared" si="5142"/>
        <v>90000</v>
      </c>
      <c r="W7363" s="66">
        <f t="shared" si="5142"/>
        <v>100389</v>
      </c>
      <c r="X7363" s="66">
        <f t="shared" si="5142"/>
        <v>972808</v>
      </c>
      <c r="Y7363" s="208">
        <f t="shared" si="5135"/>
        <v>100</v>
      </c>
    </row>
    <row r="7364" spans="1:25">
      <c r="A7364" s="23" t="s">
        <v>2479</v>
      </c>
      <c r="B7364" s="23" t="s">
        <v>122</v>
      </c>
      <c r="C7364" s="23" t="s">
        <v>130</v>
      </c>
      <c r="D7364" s="23" t="s">
        <v>2481</v>
      </c>
      <c r="E7364" s="22">
        <v>6121</v>
      </c>
      <c r="F7364" s="23"/>
      <c r="G7364" s="128" t="s">
        <v>3349</v>
      </c>
      <c r="H7364" s="32" t="s">
        <v>22</v>
      </c>
      <c r="I7364" s="44">
        <f t="shared" si="5090"/>
        <v>900000</v>
      </c>
      <c r="J7364" s="44">
        <v>900000</v>
      </c>
      <c r="K7364" s="44">
        <f t="shared" si="5092"/>
        <v>0</v>
      </c>
      <c r="L7364" s="44">
        <v>0</v>
      </c>
      <c r="M7364" s="44">
        <v>0</v>
      </c>
      <c r="N7364" s="44">
        <v>0</v>
      </c>
      <c r="O7364" s="44">
        <v>0</v>
      </c>
      <c r="P7364" s="44">
        <v>0</v>
      </c>
      <c r="Q7364" s="44">
        <v>972808</v>
      </c>
      <c r="R7364" s="44">
        <v>972808</v>
      </c>
      <c r="S7364" s="44">
        <v>692419</v>
      </c>
      <c r="T7364" s="44">
        <f t="shared" si="5138"/>
        <v>280389</v>
      </c>
      <c r="U7364" s="44">
        <v>90000</v>
      </c>
      <c r="V7364" s="44">
        <v>90000</v>
      </c>
      <c r="W7364" s="44">
        <v>100389</v>
      </c>
      <c r="X7364" s="44">
        <f t="shared" si="5139"/>
        <v>972808</v>
      </c>
      <c r="Y7364" s="209">
        <f t="shared" si="5135"/>
        <v>100</v>
      </c>
    </row>
    <row r="7365" spans="1:25">
      <c r="A7365" s="23" t="s">
        <v>2479</v>
      </c>
      <c r="B7365" s="23" t="s">
        <v>122</v>
      </c>
      <c r="C7365" s="23" t="s">
        <v>130</v>
      </c>
      <c r="D7365" s="23" t="s">
        <v>2481</v>
      </c>
      <c r="E7365" s="21" t="s">
        <v>141</v>
      </c>
      <c r="F7365" s="21" t="s">
        <v>0</v>
      </c>
      <c r="G7365" s="150" t="s">
        <v>0</v>
      </c>
      <c r="H7365" s="21" t="s">
        <v>23</v>
      </c>
      <c r="I7365" s="66">
        <f t="shared" si="5090"/>
        <v>1971760</v>
      </c>
      <c r="J7365" s="66">
        <f t="shared" ref="J7365:P7365" si="5143">SUM(J7366,J7367,J7368,J7369,J7373,J7376,J7379,J7382,J7383)</f>
        <v>863010</v>
      </c>
      <c r="K7365" s="66">
        <f t="shared" si="5092"/>
        <v>0</v>
      </c>
      <c r="L7365" s="66">
        <f t="shared" si="5143"/>
        <v>0</v>
      </c>
      <c r="M7365" s="66">
        <f t="shared" si="5143"/>
        <v>0</v>
      </c>
      <c r="N7365" s="66">
        <f t="shared" si="5143"/>
        <v>0</v>
      </c>
      <c r="O7365" s="66">
        <f t="shared" si="5143"/>
        <v>1108750</v>
      </c>
      <c r="P7365" s="66">
        <f t="shared" si="5143"/>
        <v>0</v>
      </c>
      <c r="Q7365" s="66">
        <f>SUM(Q7366,Q7367,Q7368,Q7369,Q7373,Q7376,Q7379,Q7382,Q7383)</f>
        <v>2312609</v>
      </c>
      <c r="R7365" s="66">
        <f>SUM(R7366,R7367,R7368,R7369,R7373,R7376,R7379,R7382,R7383)</f>
        <v>855305</v>
      </c>
      <c r="S7365" s="66">
        <f>SUM(S7366,S7367,S7368,S7369,S7373,S7376,S7379,S7382,S7383)</f>
        <v>665835</v>
      </c>
      <c r="T7365" s="66">
        <f t="shared" ref="T7365:X7365" si="5144">SUM(T7366,T7367,T7368,T7369,T7373,T7376,T7379,T7382,T7383)</f>
        <v>189440</v>
      </c>
      <c r="U7365" s="66">
        <f t="shared" si="5144"/>
        <v>85000</v>
      </c>
      <c r="V7365" s="66">
        <f t="shared" si="5144"/>
        <v>50540</v>
      </c>
      <c r="W7365" s="66">
        <f t="shared" si="5144"/>
        <v>53900</v>
      </c>
      <c r="X7365" s="66">
        <f t="shared" si="5144"/>
        <v>855275</v>
      </c>
      <c r="Y7365" s="208">
        <f t="shared" si="5135"/>
        <v>99.996492479291007</v>
      </c>
    </row>
    <row r="7366" spans="1:25">
      <c r="A7366" s="23" t="s">
        <v>2479</v>
      </c>
      <c r="B7366" s="23" t="s">
        <v>122</v>
      </c>
      <c r="C7366" s="23" t="s">
        <v>130</v>
      </c>
      <c r="D7366" s="23" t="s">
        <v>2481</v>
      </c>
      <c r="E7366" s="22">
        <v>6131</v>
      </c>
      <c r="F7366" s="23"/>
      <c r="G7366" s="128" t="s">
        <v>3349</v>
      </c>
      <c r="H7366" s="32" t="s">
        <v>24</v>
      </c>
      <c r="I7366" s="44">
        <f t="shared" si="5090"/>
        <v>12000</v>
      </c>
      <c r="J7366" s="44">
        <v>12000</v>
      </c>
      <c r="K7366" s="44">
        <f t="shared" si="5092"/>
        <v>0</v>
      </c>
      <c r="L7366" s="44">
        <v>0</v>
      </c>
      <c r="M7366" s="44">
        <v>0</v>
      </c>
      <c r="N7366" s="44">
        <v>0</v>
      </c>
      <c r="O7366" s="44">
        <v>0</v>
      </c>
      <c r="P7366" s="44">
        <v>0</v>
      </c>
      <c r="Q7366" s="44">
        <v>12000</v>
      </c>
      <c r="R7366" s="44">
        <v>12000</v>
      </c>
      <c r="S7366" s="44">
        <v>12000</v>
      </c>
      <c r="T7366" s="44">
        <f t="shared" si="5138"/>
        <v>0</v>
      </c>
      <c r="U7366" s="44">
        <v>0</v>
      </c>
      <c r="V7366" s="44">
        <v>0</v>
      </c>
      <c r="W7366" s="44">
        <v>0</v>
      </c>
      <c r="X7366" s="44">
        <f t="shared" si="5139"/>
        <v>12000</v>
      </c>
      <c r="Y7366" s="209">
        <f t="shared" si="5135"/>
        <v>100</v>
      </c>
    </row>
    <row r="7367" spans="1:25">
      <c r="A7367" s="23" t="s">
        <v>2479</v>
      </c>
      <c r="B7367" s="23" t="s">
        <v>122</v>
      </c>
      <c r="C7367" s="23" t="s">
        <v>130</v>
      </c>
      <c r="D7367" s="23" t="s">
        <v>2481</v>
      </c>
      <c r="E7367" s="22">
        <v>6132</v>
      </c>
      <c r="F7367" s="23"/>
      <c r="G7367" s="128" t="s">
        <v>3349</v>
      </c>
      <c r="H7367" s="32" t="s">
        <v>25</v>
      </c>
      <c r="I7367" s="44">
        <f t="shared" si="5090"/>
        <v>150000</v>
      </c>
      <c r="J7367" s="44">
        <v>150000</v>
      </c>
      <c r="K7367" s="44">
        <f t="shared" si="5092"/>
        <v>0</v>
      </c>
      <c r="L7367" s="44">
        <v>0</v>
      </c>
      <c r="M7367" s="44">
        <v>0</v>
      </c>
      <c r="N7367" s="44">
        <v>0</v>
      </c>
      <c r="O7367" s="44">
        <v>0</v>
      </c>
      <c r="P7367" s="44">
        <v>0</v>
      </c>
      <c r="Q7367" s="44">
        <v>150000</v>
      </c>
      <c r="R7367" s="44">
        <v>150000</v>
      </c>
      <c r="S7367" s="44">
        <v>126000</v>
      </c>
      <c r="T7367" s="44">
        <f t="shared" si="5138"/>
        <v>24000</v>
      </c>
      <c r="U7367" s="44">
        <v>10000</v>
      </c>
      <c r="V7367" s="44">
        <v>10000</v>
      </c>
      <c r="W7367" s="44">
        <v>4000</v>
      </c>
      <c r="X7367" s="44">
        <f t="shared" si="5139"/>
        <v>150000</v>
      </c>
      <c r="Y7367" s="209">
        <f t="shared" si="5135"/>
        <v>100</v>
      </c>
    </row>
    <row r="7368" spans="1:25">
      <c r="A7368" s="23" t="s">
        <v>2479</v>
      </c>
      <c r="B7368" s="23" t="s">
        <v>122</v>
      </c>
      <c r="C7368" s="23" t="s">
        <v>130</v>
      </c>
      <c r="D7368" s="23" t="s">
        <v>2481</v>
      </c>
      <c r="E7368" s="22">
        <v>6133</v>
      </c>
      <c r="F7368" s="23"/>
      <c r="G7368" s="128" t="s">
        <v>3349</v>
      </c>
      <c r="H7368" s="32" t="s">
        <v>26</v>
      </c>
      <c r="I7368" s="44">
        <f t="shared" si="5090"/>
        <v>35000</v>
      </c>
      <c r="J7368" s="44">
        <v>35000</v>
      </c>
      <c r="K7368" s="44">
        <f t="shared" si="5092"/>
        <v>0</v>
      </c>
      <c r="L7368" s="44">
        <v>0</v>
      </c>
      <c r="M7368" s="44">
        <v>0</v>
      </c>
      <c r="N7368" s="44">
        <v>0</v>
      </c>
      <c r="O7368" s="44">
        <v>0</v>
      </c>
      <c r="P7368" s="44">
        <v>0</v>
      </c>
      <c r="Q7368" s="44">
        <v>35000</v>
      </c>
      <c r="R7368" s="44">
        <v>35000</v>
      </c>
      <c r="S7368" s="44">
        <v>22100</v>
      </c>
      <c r="T7368" s="44">
        <f t="shared" si="5138"/>
        <v>12900</v>
      </c>
      <c r="U7368" s="44">
        <v>5000</v>
      </c>
      <c r="V7368" s="44">
        <v>5000</v>
      </c>
      <c r="W7368" s="44">
        <v>2900</v>
      </c>
      <c r="X7368" s="44">
        <f t="shared" si="5139"/>
        <v>35000</v>
      </c>
      <c r="Y7368" s="209">
        <f t="shared" si="5135"/>
        <v>100</v>
      </c>
    </row>
    <row r="7369" spans="1:25">
      <c r="A7369" s="20" t="s">
        <v>2479</v>
      </c>
      <c r="B7369" s="20" t="s">
        <v>122</v>
      </c>
      <c r="C7369" s="20" t="s">
        <v>130</v>
      </c>
      <c r="D7369" s="20" t="s">
        <v>2481</v>
      </c>
      <c r="E7369" s="20" t="s">
        <v>266</v>
      </c>
      <c r="F7369" s="23" t="s">
        <v>0</v>
      </c>
      <c r="G7369" s="154" t="s">
        <v>0</v>
      </c>
      <c r="H7369" s="21" t="s">
        <v>27</v>
      </c>
      <c r="I7369" s="66">
        <f t="shared" ref="I7369:I7431" si="5145">SUM(J7369,K7369,O7369,P7369)</f>
        <v>874510</v>
      </c>
      <c r="J7369" s="66">
        <f t="shared" ref="J7369:P7369" si="5146">SUM(J7370:J7372)</f>
        <v>269510</v>
      </c>
      <c r="K7369" s="66">
        <f t="shared" ref="K7369:K7431" si="5147">SUM(L7369,M7369,N7369)</f>
        <v>0</v>
      </c>
      <c r="L7369" s="66">
        <f t="shared" si="5146"/>
        <v>0</v>
      </c>
      <c r="M7369" s="66">
        <f t="shared" si="5146"/>
        <v>0</v>
      </c>
      <c r="N7369" s="66">
        <f t="shared" si="5146"/>
        <v>0</v>
      </c>
      <c r="O7369" s="66">
        <f t="shared" si="5146"/>
        <v>605000</v>
      </c>
      <c r="P7369" s="66">
        <f t="shared" si="5146"/>
        <v>0</v>
      </c>
      <c r="Q7369" s="66">
        <f>SUM(Q7370:Q7372)</f>
        <v>642130</v>
      </c>
      <c r="R7369" s="66">
        <f>SUM(R7370:R7372)</f>
        <v>269510</v>
      </c>
      <c r="S7369" s="66">
        <f>SUM(S7370:S7372)</f>
        <v>257070</v>
      </c>
      <c r="T7369" s="66">
        <f t="shared" ref="T7369:X7369" si="5148">SUM(T7370:T7372)</f>
        <v>12440</v>
      </c>
      <c r="U7369" s="66">
        <f t="shared" si="5148"/>
        <v>10000</v>
      </c>
      <c r="V7369" s="66">
        <f t="shared" si="5148"/>
        <v>2440</v>
      </c>
      <c r="W7369" s="66">
        <f t="shared" si="5148"/>
        <v>0</v>
      </c>
      <c r="X7369" s="66">
        <f t="shared" si="5148"/>
        <v>269510</v>
      </c>
      <c r="Y7369" s="208">
        <f t="shared" si="5135"/>
        <v>100</v>
      </c>
    </row>
    <row r="7370" spans="1:25">
      <c r="A7370" s="23" t="s">
        <v>2479</v>
      </c>
      <c r="B7370" s="23" t="s">
        <v>122</v>
      </c>
      <c r="C7370" s="23" t="s">
        <v>130</v>
      </c>
      <c r="D7370" s="23" t="s">
        <v>2481</v>
      </c>
      <c r="E7370" s="22">
        <v>6134</v>
      </c>
      <c r="F7370" s="23"/>
      <c r="G7370" s="128" t="s">
        <v>3349</v>
      </c>
      <c r="H7370" s="32" t="s">
        <v>27</v>
      </c>
      <c r="I7370" s="44">
        <f t="shared" si="5145"/>
        <v>269510</v>
      </c>
      <c r="J7370" s="44">
        <v>269510</v>
      </c>
      <c r="K7370" s="44">
        <f t="shared" si="5147"/>
        <v>0</v>
      </c>
      <c r="L7370" s="44">
        <v>0</v>
      </c>
      <c r="M7370" s="44">
        <v>0</v>
      </c>
      <c r="N7370" s="44">
        <v>0</v>
      </c>
      <c r="O7370" s="44">
        <v>0</v>
      </c>
      <c r="P7370" s="44">
        <v>0</v>
      </c>
      <c r="Q7370" s="44">
        <v>269510</v>
      </c>
      <c r="R7370" s="44">
        <v>269510</v>
      </c>
      <c r="S7370" s="44">
        <v>257070</v>
      </c>
      <c r="T7370" s="44">
        <f t="shared" si="5138"/>
        <v>12440</v>
      </c>
      <c r="U7370" s="44">
        <v>10000</v>
      </c>
      <c r="V7370" s="44">
        <v>2440</v>
      </c>
      <c r="W7370" s="44">
        <v>0</v>
      </c>
      <c r="X7370" s="44">
        <f t="shared" si="5139"/>
        <v>269510</v>
      </c>
      <c r="Y7370" s="209">
        <f t="shared" si="5135"/>
        <v>100</v>
      </c>
    </row>
    <row r="7371" spans="1:25" s="171" customFormat="1">
      <c r="A7371" s="167" t="s">
        <v>2479</v>
      </c>
      <c r="B7371" s="167" t="s">
        <v>122</v>
      </c>
      <c r="C7371" s="167" t="s">
        <v>130</v>
      </c>
      <c r="D7371" s="167" t="s">
        <v>2481</v>
      </c>
      <c r="E7371" s="168">
        <v>6134</v>
      </c>
      <c r="F7371" s="167" t="s">
        <v>2487</v>
      </c>
      <c r="G7371" s="187" t="s">
        <v>3349</v>
      </c>
      <c r="H7371" s="169" t="s">
        <v>2488</v>
      </c>
      <c r="I7371" s="170">
        <f t="shared" si="5145"/>
        <v>600000</v>
      </c>
      <c r="J7371" s="44">
        <v>0</v>
      </c>
      <c r="K7371" s="44">
        <f t="shared" si="5147"/>
        <v>0</v>
      </c>
      <c r="L7371" s="44">
        <v>0</v>
      </c>
      <c r="M7371" s="44">
        <v>0</v>
      </c>
      <c r="N7371" s="44">
        <v>0</v>
      </c>
      <c r="O7371" s="44">
        <v>600000</v>
      </c>
      <c r="P7371" s="44">
        <v>0</v>
      </c>
      <c r="Q7371" s="44">
        <v>150000</v>
      </c>
      <c r="R7371" s="44">
        <v>0</v>
      </c>
      <c r="S7371" s="44">
        <v>0</v>
      </c>
      <c r="T7371" s="44">
        <f t="shared" si="5138"/>
        <v>0</v>
      </c>
      <c r="U7371" s="44">
        <v>0</v>
      </c>
      <c r="V7371" s="44">
        <v>0</v>
      </c>
      <c r="W7371" s="44">
        <v>0</v>
      </c>
      <c r="X7371" s="44">
        <f t="shared" si="5139"/>
        <v>0</v>
      </c>
      <c r="Y7371" s="209">
        <f t="shared" si="5135"/>
        <v>0</v>
      </c>
    </row>
    <row r="7372" spans="1:25" s="171" customFormat="1">
      <c r="A7372" s="167" t="s">
        <v>2479</v>
      </c>
      <c r="B7372" s="167" t="s">
        <v>122</v>
      </c>
      <c r="C7372" s="167" t="s">
        <v>130</v>
      </c>
      <c r="D7372" s="167" t="s">
        <v>2481</v>
      </c>
      <c r="E7372" s="168">
        <v>6134</v>
      </c>
      <c r="F7372" s="167" t="s">
        <v>2489</v>
      </c>
      <c r="G7372" s="187" t="s">
        <v>3349</v>
      </c>
      <c r="H7372" s="169" t="s">
        <v>2490</v>
      </c>
      <c r="I7372" s="170">
        <f t="shared" si="5145"/>
        <v>5000</v>
      </c>
      <c r="J7372" s="44">
        <v>0</v>
      </c>
      <c r="K7372" s="44">
        <f t="shared" si="5147"/>
        <v>0</v>
      </c>
      <c r="L7372" s="44">
        <v>0</v>
      </c>
      <c r="M7372" s="44">
        <v>0</v>
      </c>
      <c r="N7372" s="44">
        <v>0</v>
      </c>
      <c r="O7372" s="44">
        <v>5000</v>
      </c>
      <c r="P7372" s="44">
        <v>0</v>
      </c>
      <c r="Q7372" s="44">
        <v>222620</v>
      </c>
      <c r="R7372" s="44">
        <v>0</v>
      </c>
      <c r="S7372" s="44">
        <v>0</v>
      </c>
      <c r="T7372" s="44">
        <f t="shared" si="5138"/>
        <v>0</v>
      </c>
      <c r="U7372" s="44">
        <v>0</v>
      </c>
      <c r="V7372" s="44">
        <v>0</v>
      </c>
      <c r="W7372" s="44">
        <v>0</v>
      </c>
      <c r="X7372" s="44">
        <f t="shared" si="5139"/>
        <v>0</v>
      </c>
      <c r="Y7372" s="209">
        <f t="shared" si="5135"/>
        <v>0</v>
      </c>
    </row>
    <row r="7373" spans="1:25">
      <c r="A7373" s="20" t="s">
        <v>2479</v>
      </c>
      <c r="B7373" s="20" t="s">
        <v>122</v>
      </c>
      <c r="C7373" s="20" t="s">
        <v>130</v>
      </c>
      <c r="D7373" s="20" t="s">
        <v>2481</v>
      </c>
      <c r="E7373" s="20" t="s">
        <v>334</v>
      </c>
      <c r="F7373" s="23" t="s">
        <v>0</v>
      </c>
      <c r="G7373" s="154" t="s">
        <v>0</v>
      </c>
      <c r="H7373" s="21" t="s">
        <v>28</v>
      </c>
      <c r="I7373" s="66">
        <f t="shared" si="5145"/>
        <v>228500</v>
      </c>
      <c r="J7373" s="66">
        <f t="shared" ref="J7373:P7373" si="5149">SUM(J7374:J7375)</f>
        <v>78500</v>
      </c>
      <c r="K7373" s="66">
        <f t="shared" si="5147"/>
        <v>0</v>
      </c>
      <c r="L7373" s="66">
        <f t="shared" si="5149"/>
        <v>0</v>
      </c>
      <c r="M7373" s="66">
        <f t="shared" si="5149"/>
        <v>0</v>
      </c>
      <c r="N7373" s="66">
        <f t="shared" si="5149"/>
        <v>0</v>
      </c>
      <c r="O7373" s="66">
        <f t="shared" si="5149"/>
        <v>150000</v>
      </c>
      <c r="P7373" s="66">
        <f t="shared" si="5149"/>
        <v>0</v>
      </c>
      <c r="Q7373" s="66">
        <f>SUM(Q7374:Q7375)</f>
        <v>87108</v>
      </c>
      <c r="R7373" s="66">
        <f>SUM(R7374:R7375)</f>
        <v>78500</v>
      </c>
      <c r="S7373" s="66">
        <f>SUM(S7374:S7375)</f>
        <v>71000</v>
      </c>
      <c r="T7373" s="66">
        <f t="shared" ref="T7373:X7373" si="5150">SUM(T7374:T7375)</f>
        <v>7500</v>
      </c>
      <c r="U7373" s="66">
        <f t="shared" si="5150"/>
        <v>7500</v>
      </c>
      <c r="V7373" s="66">
        <f t="shared" si="5150"/>
        <v>0</v>
      </c>
      <c r="W7373" s="66">
        <f t="shared" si="5150"/>
        <v>0</v>
      </c>
      <c r="X7373" s="66">
        <f t="shared" si="5150"/>
        <v>78500</v>
      </c>
      <c r="Y7373" s="208">
        <f t="shared" si="5135"/>
        <v>100</v>
      </c>
    </row>
    <row r="7374" spans="1:25">
      <c r="A7374" s="23" t="s">
        <v>2479</v>
      </c>
      <c r="B7374" s="23" t="s">
        <v>122</v>
      </c>
      <c r="C7374" s="23" t="s">
        <v>130</v>
      </c>
      <c r="D7374" s="23" t="s">
        <v>2481</v>
      </c>
      <c r="E7374" s="22">
        <v>6135</v>
      </c>
      <c r="F7374" s="23"/>
      <c r="G7374" s="128" t="s">
        <v>3349</v>
      </c>
      <c r="H7374" s="32" t="s">
        <v>28</v>
      </c>
      <c r="I7374" s="44">
        <f t="shared" si="5145"/>
        <v>78500</v>
      </c>
      <c r="J7374" s="44">
        <v>78500</v>
      </c>
      <c r="K7374" s="44">
        <f t="shared" si="5147"/>
        <v>0</v>
      </c>
      <c r="L7374" s="44">
        <v>0</v>
      </c>
      <c r="M7374" s="44">
        <v>0</v>
      </c>
      <c r="N7374" s="44">
        <v>0</v>
      </c>
      <c r="O7374" s="44">
        <v>0</v>
      </c>
      <c r="P7374" s="44">
        <v>0</v>
      </c>
      <c r="Q7374" s="44">
        <v>78500</v>
      </c>
      <c r="R7374" s="44">
        <v>78500</v>
      </c>
      <c r="S7374" s="44">
        <v>71000</v>
      </c>
      <c r="T7374" s="44">
        <f t="shared" si="5138"/>
        <v>7500</v>
      </c>
      <c r="U7374" s="44">
        <v>7500</v>
      </c>
      <c r="V7374" s="44">
        <v>0</v>
      </c>
      <c r="W7374" s="44">
        <v>0</v>
      </c>
      <c r="X7374" s="44">
        <f t="shared" si="5139"/>
        <v>78500</v>
      </c>
      <c r="Y7374" s="209">
        <f t="shared" si="5135"/>
        <v>100</v>
      </c>
    </row>
    <row r="7375" spans="1:25" s="171" customFormat="1">
      <c r="A7375" s="167" t="s">
        <v>2479</v>
      </c>
      <c r="B7375" s="167" t="s">
        <v>122</v>
      </c>
      <c r="C7375" s="167" t="s">
        <v>130</v>
      </c>
      <c r="D7375" s="167" t="s">
        <v>2481</v>
      </c>
      <c r="E7375" s="168">
        <v>6135</v>
      </c>
      <c r="F7375" s="167" t="s">
        <v>2491</v>
      </c>
      <c r="G7375" s="187" t="s">
        <v>3349</v>
      </c>
      <c r="H7375" s="169" t="s">
        <v>28</v>
      </c>
      <c r="I7375" s="170">
        <f t="shared" si="5145"/>
        <v>150000</v>
      </c>
      <c r="J7375" s="44">
        <v>0</v>
      </c>
      <c r="K7375" s="44">
        <f t="shared" si="5147"/>
        <v>0</v>
      </c>
      <c r="L7375" s="44">
        <v>0</v>
      </c>
      <c r="M7375" s="44">
        <v>0</v>
      </c>
      <c r="N7375" s="44">
        <v>0</v>
      </c>
      <c r="O7375" s="44">
        <v>150000</v>
      </c>
      <c r="P7375" s="44">
        <v>0</v>
      </c>
      <c r="Q7375" s="44">
        <v>8608</v>
      </c>
      <c r="R7375" s="44">
        <v>0</v>
      </c>
      <c r="S7375" s="44">
        <v>0</v>
      </c>
      <c r="T7375" s="44">
        <f t="shared" si="5138"/>
        <v>0</v>
      </c>
      <c r="U7375" s="44">
        <v>0</v>
      </c>
      <c r="V7375" s="44">
        <v>0</v>
      </c>
      <c r="W7375" s="44">
        <v>0</v>
      </c>
      <c r="X7375" s="44">
        <f t="shared" si="5139"/>
        <v>0</v>
      </c>
      <c r="Y7375" s="209">
        <f t="shared" si="5135"/>
        <v>0</v>
      </c>
    </row>
    <row r="7376" spans="1:25">
      <c r="A7376" s="20" t="s">
        <v>2479</v>
      </c>
      <c r="B7376" s="20" t="s">
        <v>122</v>
      </c>
      <c r="C7376" s="20" t="s">
        <v>130</v>
      </c>
      <c r="D7376" s="20" t="s">
        <v>2481</v>
      </c>
      <c r="E7376" s="20" t="s">
        <v>336</v>
      </c>
      <c r="F7376" s="23" t="s">
        <v>0</v>
      </c>
      <c r="G7376" s="154" t="s">
        <v>0</v>
      </c>
      <c r="H7376" s="21" t="s">
        <v>29</v>
      </c>
      <c r="I7376" s="66">
        <f t="shared" si="5145"/>
        <v>171000</v>
      </c>
      <c r="J7376" s="66">
        <f t="shared" ref="J7376:P7376" si="5151">SUM(J7377:J7378)</f>
        <v>21000</v>
      </c>
      <c r="K7376" s="66">
        <f t="shared" si="5147"/>
        <v>0</v>
      </c>
      <c r="L7376" s="66">
        <f t="shared" si="5151"/>
        <v>0</v>
      </c>
      <c r="M7376" s="66">
        <f t="shared" si="5151"/>
        <v>0</v>
      </c>
      <c r="N7376" s="66">
        <f t="shared" si="5151"/>
        <v>0</v>
      </c>
      <c r="O7376" s="66">
        <f t="shared" si="5151"/>
        <v>150000</v>
      </c>
      <c r="P7376" s="66">
        <f t="shared" si="5151"/>
        <v>0</v>
      </c>
      <c r="Q7376" s="66">
        <f>SUM(Q7377:Q7378)</f>
        <v>174500</v>
      </c>
      <c r="R7376" s="66">
        <f>SUM(R7377:R7378)</f>
        <v>24500</v>
      </c>
      <c r="S7376" s="66">
        <f>SUM(S7377:S7378)</f>
        <v>24470</v>
      </c>
      <c r="T7376" s="66">
        <f t="shared" ref="T7376:X7376" si="5152">SUM(T7377:T7378)</f>
        <v>0</v>
      </c>
      <c r="U7376" s="66">
        <f t="shared" si="5152"/>
        <v>0</v>
      </c>
      <c r="V7376" s="66">
        <f t="shared" si="5152"/>
        <v>0</v>
      </c>
      <c r="W7376" s="66">
        <f t="shared" si="5152"/>
        <v>0</v>
      </c>
      <c r="X7376" s="66">
        <f t="shared" si="5152"/>
        <v>24470</v>
      </c>
      <c r="Y7376" s="208">
        <f t="shared" si="5135"/>
        <v>99.877551020408163</v>
      </c>
    </row>
    <row r="7377" spans="1:25">
      <c r="A7377" s="23" t="s">
        <v>2479</v>
      </c>
      <c r="B7377" s="23" t="s">
        <v>122</v>
      </c>
      <c r="C7377" s="23" t="s">
        <v>130</v>
      </c>
      <c r="D7377" s="23" t="s">
        <v>2481</v>
      </c>
      <c r="E7377" s="22">
        <v>6136</v>
      </c>
      <c r="F7377" s="23"/>
      <c r="G7377" s="128" t="s">
        <v>3349</v>
      </c>
      <c r="H7377" s="32" t="s">
        <v>29</v>
      </c>
      <c r="I7377" s="44">
        <f t="shared" si="5145"/>
        <v>21000</v>
      </c>
      <c r="J7377" s="44">
        <v>21000</v>
      </c>
      <c r="K7377" s="44">
        <f t="shared" si="5147"/>
        <v>0</v>
      </c>
      <c r="L7377" s="44">
        <v>0</v>
      </c>
      <c r="M7377" s="44">
        <v>0</v>
      </c>
      <c r="N7377" s="44">
        <v>0</v>
      </c>
      <c r="O7377" s="44">
        <v>0</v>
      </c>
      <c r="P7377" s="44">
        <v>0</v>
      </c>
      <c r="Q7377" s="44">
        <v>24500</v>
      </c>
      <c r="R7377" s="44">
        <v>24500</v>
      </c>
      <c r="S7377" s="44">
        <v>24470</v>
      </c>
      <c r="T7377" s="44">
        <f t="shared" si="5138"/>
        <v>0</v>
      </c>
      <c r="U7377" s="44">
        <v>0</v>
      </c>
      <c r="V7377" s="44">
        <v>0</v>
      </c>
      <c r="W7377" s="44">
        <v>0</v>
      </c>
      <c r="X7377" s="44">
        <f t="shared" si="5139"/>
        <v>24470</v>
      </c>
      <c r="Y7377" s="209">
        <f t="shared" si="5135"/>
        <v>99.877551020408163</v>
      </c>
    </row>
    <row r="7378" spans="1:25" s="171" customFormat="1">
      <c r="A7378" s="167" t="s">
        <v>2479</v>
      </c>
      <c r="B7378" s="167" t="s">
        <v>122</v>
      </c>
      <c r="C7378" s="167" t="s">
        <v>130</v>
      </c>
      <c r="D7378" s="167" t="s">
        <v>2481</v>
      </c>
      <c r="E7378" s="168">
        <v>6136</v>
      </c>
      <c r="F7378" s="167" t="s">
        <v>2492</v>
      </c>
      <c r="G7378" s="187" t="s">
        <v>3349</v>
      </c>
      <c r="H7378" s="169" t="s">
        <v>29</v>
      </c>
      <c r="I7378" s="170">
        <f t="shared" si="5145"/>
        <v>150000</v>
      </c>
      <c r="J7378" s="44">
        <v>0</v>
      </c>
      <c r="K7378" s="44">
        <f t="shared" si="5147"/>
        <v>0</v>
      </c>
      <c r="L7378" s="44">
        <v>0</v>
      </c>
      <c r="M7378" s="44">
        <v>0</v>
      </c>
      <c r="N7378" s="44">
        <v>0</v>
      </c>
      <c r="O7378" s="44">
        <v>150000</v>
      </c>
      <c r="P7378" s="44">
        <v>0</v>
      </c>
      <c r="Q7378" s="44">
        <v>150000</v>
      </c>
      <c r="R7378" s="44">
        <v>0</v>
      </c>
      <c r="S7378" s="44">
        <v>0</v>
      </c>
      <c r="T7378" s="44">
        <f t="shared" si="5138"/>
        <v>0</v>
      </c>
      <c r="U7378" s="44"/>
      <c r="V7378" s="44"/>
      <c r="W7378" s="44"/>
      <c r="X7378" s="44">
        <f t="shared" si="5139"/>
        <v>0</v>
      </c>
      <c r="Y7378" s="209">
        <f t="shared" si="5135"/>
        <v>0</v>
      </c>
    </row>
    <row r="7379" spans="1:25">
      <c r="A7379" s="20" t="s">
        <v>2479</v>
      </c>
      <c r="B7379" s="20" t="s">
        <v>122</v>
      </c>
      <c r="C7379" s="20" t="s">
        <v>130</v>
      </c>
      <c r="D7379" s="20" t="s">
        <v>2481</v>
      </c>
      <c r="E7379" s="20" t="s">
        <v>338</v>
      </c>
      <c r="F7379" s="23" t="s">
        <v>0</v>
      </c>
      <c r="G7379" s="154" t="s">
        <v>0</v>
      </c>
      <c r="H7379" s="21" t="s">
        <v>30</v>
      </c>
      <c r="I7379" s="66">
        <f t="shared" si="5145"/>
        <v>146250</v>
      </c>
      <c r="J7379" s="66">
        <f t="shared" ref="J7379:P7379" si="5153">SUM(J7380:J7381)</f>
        <v>135000</v>
      </c>
      <c r="K7379" s="66">
        <f t="shared" si="5147"/>
        <v>0</v>
      </c>
      <c r="L7379" s="66">
        <f t="shared" si="5153"/>
        <v>0</v>
      </c>
      <c r="M7379" s="66">
        <f t="shared" si="5153"/>
        <v>0</v>
      </c>
      <c r="N7379" s="66">
        <f t="shared" si="5153"/>
        <v>0</v>
      </c>
      <c r="O7379" s="66">
        <f t="shared" si="5153"/>
        <v>11250</v>
      </c>
      <c r="P7379" s="66">
        <f t="shared" si="5153"/>
        <v>0</v>
      </c>
      <c r="Q7379" s="66">
        <f>SUM(Q7380:Q7381)</f>
        <v>132650</v>
      </c>
      <c r="R7379" s="66">
        <f>SUM(R7380:R7381)</f>
        <v>121400</v>
      </c>
      <c r="S7379" s="66">
        <f>SUM(S7380:S7381)</f>
        <v>45000</v>
      </c>
      <c r="T7379" s="66">
        <f t="shared" ref="T7379:X7379" si="5154">SUM(T7380:T7381)</f>
        <v>76400</v>
      </c>
      <c r="U7379" s="66">
        <f t="shared" si="5154"/>
        <v>20000</v>
      </c>
      <c r="V7379" s="66">
        <f t="shared" si="5154"/>
        <v>20000</v>
      </c>
      <c r="W7379" s="66">
        <f t="shared" si="5154"/>
        <v>36400</v>
      </c>
      <c r="X7379" s="66">
        <f t="shared" si="5154"/>
        <v>121400</v>
      </c>
      <c r="Y7379" s="208">
        <f t="shared" si="5135"/>
        <v>100</v>
      </c>
    </row>
    <row r="7380" spans="1:25">
      <c r="A7380" s="23" t="s">
        <v>2479</v>
      </c>
      <c r="B7380" s="23" t="s">
        <v>122</v>
      </c>
      <c r="C7380" s="23" t="s">
        <v>130</v>
      </c>
      <c r="D7380" s="23" t="s">
        <v>2481</v>
      </c>
      <c r="E7380" s="22">
        <v>6137</v>
      </c>
      <c r="F7380" s="23"/>
      <c r="G7380" s="128" t="s">
        <v>3349</v>
      </c>
      <c r="H7380" s="32" t="s">
        <v>30</v>
      </c>
      <c r="I7380" s="44">
        <f t="shared" si="5145"/>
        <v>135000</v>
      </c>
      <c r="J7380" s="44">
        <v>135000</v>
      </c>
      <c r="K7380" s="44">
        <f t="shared" si="5147"/>
        <v>0</v>
      </c>
      <c r="L7380" s="44">
        <v>0</v>
      </c>
      <c r="M7380" s="44">
        <v>0</v>
      </c>
      <c r="N7380" s="44">
        <v>0</v>
      </c>
      <c r="O7380" s="44">
        <v>0</v>
      </c>
      <c r="P7380" s="44">
        <v>0</v>
      </c>
      <c r="Q7380" s="44">
        <v>121400</v>
      </c>
      <c r="R7380" s="44">
        <v>121400</v>
      </c>
      <c r="S7380" s="44">
        <v>45000</v>
      </c>
      <c r="T7380" s="44">
        <f t="shared" si="5138"/>
        <v>76400</v>
      </c>
      <c r="U7380" s="44">
        <v>20000</v>
      </c>
      <c r="V7380" s="44">
        <v>20000</v>
      </c>
      <c r="W7380" s="44">
        <v>36400</v>
      </c>
      <c r="X7380" s="44">
        <f t="shared" si="5139"/>
        <v>121400</v>
      </c>
      <c r="Y7380" s="209">
        <f t="shared" si="5135"/>
        <v>100</v>
      </c>
    </row>
    <row r="7381" spans="1:25" s="171" customFormat="1">
      <c r="A7381" s="167" t="s">
        <v>2479</v>
      </c>
      <c r="B7381" s="167" t="s">
        <v>122</v>
      </c>
      <c r="C7381" s="167" t="s">
        <v>130</v>
      </c>
      <c r="D7381" s="167" t="s">
        <v>2481</v>
      </c>
      <c r="E7381" s="168">
        <v>6137</v>
      </c>
      <c r="F7381" s="167" t="s">
        <v>2823</v>
      </c>
      <c r="G7381" s="187" t="s">
        <v>3349</v>
      </c>
      <c r="H7381" s="169" t="s">
        <v>2493</v>
      </c>
      <c r="I7381" s="170">
        <f t="shared" si="5145"/>
        <v>11250</v>
      </c>
      <c r="J7381" s="44">
        <v>0</v>
      </c>
      <c r="K7381" s="44">
        <f t="shared" si="5147"/>
        <v>0</v>
      </c>
      <c r="L7381" s="44">
        <v>0</v>
      </c>
      <c r="M7381" s="44">
        <v>0</v>
      </c>
      <c r="N7381" s="44">
        <v>0</v>
      </c>
      <c r="O7381" s="44">
        <v>11250</v>
      </c>
      <c r="P7381" s="44">
        <v>0</v>
      </c>
      <c r="Q7381" s="44">
        <v>11250</v>
      </c>
      <c r="R7381" s="44">
        <v>0</v>
      </c>
      <c r="S7381" s="44">
        <v>0</v>
      </c>
      <c r="T7381" s="44">
        <f t="shared" si="5138"/>
        <v>0</v>
      </c>
      <c r="U7381" s="44">
        <v>0</v>
      </c>
      <c r="V7381" s="44">
        <v>0</v>
      </c>
      <c r="W7381" s="44">
        <v>0</v>
      </c>
      <c r="X7381" s="44">
        <f t="shared" si="5139"/>
        <v>0</v>
      </c>
      <c r="Y7381" s="209">
        <f t="shared" si="5135"/>
        <v>0</v>
      </c>
    </row>
    <row r="7382" spans="1:25">
      <c r="A7382" s="23" t="s">
        <v>2479</v>
      </c>
      <c r="B7382" s="23" t="s">
        <v>122</v>
      </c>
      <c r="C7382" s="23" t="s">
        <v>130</v>
      </c>
      <c r="D7382" s="23" t="s">
        <v>2481</v>
      </c>
      <c r="E7382" s="22">
        <v>6138</v>
      </c>
      <c r="F7382" s="23"/>
      <c r="G7382" s="128" t="s">
        <v>3349</v>
      </c>
      <c r="H7382" s="32" t="s">
        <v>31</v>
      </c>
      <c r="I7382" s="44">
        <f t="shared" si="5145"/>
        <v>28000</v>
      </c>
      <c r="J7382" s="44">
        <v>28000</v>
      </c>
      <c r="K7382" s="44">
        <f t="shared" si="5147"/>
        <v>0</v>
      </c>
      <c r="L7382" s="44">
        <v>0</v>
      </c>
      <c r="M7382" s="44">
        <v>0</v>
      </c>
      <c r="N7382" s="44">
        <v>0</v>
      </c>
      <c r="O7382" s="44">
        <v>0</v>
      </c>
      <c r="P7382" s="44">
        <v>0</v>
      </c>
      <c r="Q7382" s="44">
        <v>28000</v>
      </c>
      <c r="R7382" s="44">
        <v>28000</v>
      </c>
      <c r="S7382" s="44">
        <v>28000</v>
      </c>
      <c r="T7382" s="44">
        <f t="shared" si="5138"/>
        <v>0</v>
      </c>
      <c r="U7382" s="44">
        <v>0</v>
      </c>
      <c r="V7382" s="44">
        <v>0</v>
      </c>
      <c r="W7382" s="44">
        <v>0</v>
      </c>
      <c r="X7382" s="44">
        <f t="shared" si="5139"/>
        <v>28000</v>
      </c>
      <c r="Y7382" s="209">
        <f t="shared" si="5135"/>
        <v>100</v>
      </c>
    </row>
    <row r="7383" spans="1:25">
      <c r="A7383" s="20" t="s">
        <v>2479</v>
      </c>
      <c r="B7383" s="20" t="s">
        <v>122</v>
      </c>
      <c r="C7383" s="20" t="s">
        <v>130</v>
      </c>
      <c r="D7383" s="20" t="s">
        <v>2481</v>
      </c>
      <c r="E7383" s="20" t="s">
        <v>144</v>
      </c>
      <c r="F7383" s="23" t="s">
        <v>0</v>
      </c>
      <c r="G7383" s="154" t="s">
        <v>0</v>
      </c>
      <c r="H7383" s="21" t="s">
        <v>32</v>
      </c>
      <c r="I7383" s="66">
        <f t="shared" si="5145"/>
        <v>326500</v>
      </c>
      <c r="J7383" s="66">
        <f t="shared" ref="J7383:P7383" si="5155">SUM(J7384:J7388)</f>
        <v>134000</v>
      </c>
      <c r="K7383" s="66">
        <f t="shared" si="5147"/>
        <v>0</v>
      </c>
      <c r="L7383" s="66">
        <f t="shared" si="5155"/>
        <v>0</v>
      </c>
      <c r="M7383" s="66">
        <f t="shared" si="5155"/>
        <v>0</v>
      </c>
      <c r="N7383" s="66">
        <f t="shared" si="5155"/>
        <v>0</v>
      </c>
      <c r="O7383" s="66">
        <f t="shared" si="5155"/>
        <v>192500</v>
      </c>
      <c r="P7383" s="66">
        <f t="shared" si="5155"/>
        <v>0</v>
      </c>
      <c r="Q7383" s="66">
        <f>SUM(Q7384:Q7388)</f>
        <v>1051221</v>
      </c>
      <c r="R7383" s="66">
        <f>SUM(R7384:R7388)</f>
        <v>136395</v>
      </c>
      <c r="S7383" s="66">
        <f>SUM(S7384:S7388)</f>
        <v>80195</v>
      </c>
      <c r="T7383" s="66">
        <f t="shared" ref="T7383:X7383" si="5156">SUM(T7384:T7388)</f>
        <v>56200</v>
      </c>
      <c r="U7383" s="66">
        <f t="shared" si="5156"/>
        <v>32500</v>
      </c>
      <c r="V7383" s="66">
        <f t="shared" si="5156"/>
        <v>13100</v>
      </c>
      <c r="W7383" s="66">
        <f t="shared" si="5156"/>
        <v>10600</v>
      </c>
      <c r="X7383" s="66">
        <f t="shared" si="5156"/>
        <v>136395</v>
      </c>
      <c r="Y7383" s="208">
        <f t="shared" si="5135"/>
        <v>100</v>
      </c>
    </row>
    <row r="7384" spans="1:25">
      <c r="A7384" s="23" t="s">
        <v>2479</v>
      </c>
      <c r="B7384" s="23" t="s">
        <v>122</v>
      </c>
      <c r="C7384" s="23" t="s">
        <v>130</v>
      </c>
      <c r="D7384" s="23" t="s">
        <v>2481</v>
      </c>
      <c r="E7384" s="22">
        <v>6139</v>
      </c>
      <c r="F7384" s="23"/>
      <c r="G7384" s="128" t="s">
        <v>3349</v>
      </c>
      <c r="H7384" s="32" t="s">
        <v>32</v>
      </c>
      <c r="I7384" s="44">
        <f t="shared" si="5145"/>
        <v>104000</v>
      </c>
      <c r="J7384" s="44">
        <v>104000</v>
      </c>
      <c r="K7384" s="44">
        <f t="shared" si="5147"/>
        <v>0</v>
      </c>
      <c r="L7384" s="44">
        <v>0</v>
      </c>
      <c r="M7384" s="44">
        <v>0</v>
      </c>
      <c r="N7384" s="44">
        <v>0</v>
      </c>
      <c r="O7384" s="44">
        <v>0</v>
      </c>
      <c r="P7384" s="44">
        <v>0</v>
      </c>
      <c r="Q7384" s="44">
        <v>104000</v>
      </c>
      <c r="R7384" s="44">
        <v>104000</v>
      </c>
      <c r="S7384" s="44">
        <v>58400</v>
      </c>
      <c r="T7384" s="44">
        <f t="shared" si="5138"/>
        <v>45600</v>
      </c>
      <c r="U7384" s="44">
        <v>30000</v>
      </c>
      <c r="V7384" s="44">
        <v>10600</v>
      </c>
      <c r="W7384" s="44">
        <v>5000</v>
      </c>
      <c r="X7384" s="44">
        <f t="shared" si="5139"/>
        <v>104000</v>
      </c>
      <c r="Y7384" s="209">
        <f t="shared" si="5135"/>
        <v>100</v>
      </c>
    </row>
    <row r="7385" spans="1:25">
      <c r="A7385" s="23" t="s">
        <v>2479</v>
      </c>
      <c r="B7385" s="23" t="s">
        <v>122</v>
      </c>
      <c r="C7385" s="23" t="s">
        <v>130</v>
      </c>
      <c r="D7385" s="23" t="s">
        <v>2481</v>
      </c>
      <c r="E7385" s="22">
        <v>6139</v>
      </c>
      <c r="F7385" s="23" t="s">
        <v>2494</v>
      </c>
      <c r="G7385" s="128" t="s">
        <v>3349</v>
      </c>
      <c r="H7385" s="32" t="s">
        <v>152</v>
      </c>
      <c r="I7385" s="44">
        <f t="shared" si="5145"/>
        <v>25000</v>
      </c>
      <c r="J7385" s="44">
        <v>25000</v>
      </c>
      <c r="K7385" s="44">
        <f t="shared" si="5147"/>
        <v>0</v>
      </c>
      <c r="L7385" s="44">
        <v>0</v>
      </c>
      <c r="M7385" s="44">
        <v>0</v>
      </c>
      <c r="N7385" s="44">
        <v>0</v>
      </c>
      <c r="O7385" s="44">
        <v>0</v>
      </c>
      <c r="P7385" s="44">
        <v>0</v>
      </c>
      <c r="Q7385" s="44">
        <v>27395</v>
      </c>
      <c r="R7385" s="44">
        <v>27395</v>
      </c>
      <c r="S7385" s="44">
        <v>21795</v>
      </c>
      <c r="T7385" s="44">
        <f t="shared" si="5138"/>
        <v>5600</v>
      </c>
      <c r="U7385" s="44">
        <v>2500</v>
      </c>
      <c r="V7385" s="44">
        <v>2500</v>
      </c>
      <c r="W7385" s="44">
        <v>600</v>
      </c>
      <c r="X7385" s="44">
        <f t="shared" si="5139"/>
        <v>27395</v>
      </c>
      <c r="Y7385" s="209">
        <f t="shared" si="5135"/>
        <v>100</v>
      </c>
    </row>
    <row r="7386" spans="1:25" s="171" customFormat="1">
      <c r="A7386" s="167" t="s">
        <v>2479</v>
      </c>
      <c r="B7386" s="167" t="s">
        <v>122</v>
      </c>
      <c r="C7386" s="167" t="s">
        <v>130</v>
      </c>
      <c r="D7386" s="167" t="s">
        <v>2481</v>
      </c>
      <c r="E7386" s="168">
        <v>6139</v>
      </c>
      <c r="F7386" s="167" t="s">
        <v>2495</v>
      </c>
      <c r="G7386" s="187" t="s">
        <v>3349</v>
      </c>
      <c r="H7386" s="169" t="s">
        <v>2496</v>
      </c>
      <c r="I7386" s="170">
        <f t="shared" si="5145"/>
        <v>170000</v>
      </c>
      <c r="J7386" s="44">
        <v>0</v>
      </c>
      <c r="K7386" s="44">
        <f t="shared" si="5147"/>
        <v>0</v>
      </c>
      <c r="L7386" s="44">
        <v>0</v>
      </c>
      <c r="M7386" s="44">
        <v>0</v>
      </c>
      <c r="N7386" s="44">
        <v>0</v>
      </c>
      <c r="O7386" s="44">
        <v>170000</v>
      </c>
      <c r="P7386" s="44">
        <v>0</v>
      </c>
      <c r="Q7386" s="44">
        <v>832826</v>
      </c>
      <c r="R7386" s="44">
        <v>0</v>
      </c>
      <c r="S7386" s="44">
        <v>0</v>
      </c>
      <c r="T7386" s="44">
        <f t="shared" si="5138"/>
        <v>0</v>
      </c>
      <c r="U7386" s="44">
        <v>0</v>
      </c>
      <c r="V7386" s="44">
        <v>0</v>
      </c>
      <c r="W7386" s="44">
        <v>0</v>
      </c>
      <c r="X7386" s="44">
        <f t="shared" si="5139"/>
        <v>0</v>
      </c>
      <c r="Y7386" s="209">
        <f t="shared" si="5135"/>
        <v>0</v>
      </c>
    </row>
    <row r="7387" spans="1:25">
      <c r="A7387" s="23" t="s">
        <v>2479</v>
      </c>
      <c r="B7387" s="23" t="s">
        <v>122</v>
      </c>
      <c r="C7387" s="23" t="s">
        <v>130</v>
      </c>
      <c r="D7387" s="23" t="s">
        <v>2481</v>
      </c>
      <c r="E7387" s="22">
        <v>6139</v>
      </c>
      <c r="F7387" s="23" t="s">
        <v>2497</v>
      </c>
      <c r="G7387" s="128" t="s">
        <v>3349</v>
      </c>
      <c r="H7387" s="32" t="s">
        <v>158</v>
      </c>
      <c r="I7387" s="44">
        <f t="shared" si="5145"/>
        <v>5000</v>
      </c>
      <c r="J7387" s="44">
        <v>5000</v>
      </c>
      <c r="K7387" s="44">
        <f t="shared" si="5147"/>
        <v>0</v>
      </c>
      <c r="L7387" s="44">
        <v>0</v>
      </c>
      <c r="M7387" s="44">
        <v>0</v>
      </c>
      <c r="N7387" s="44">
        <v>0</v>
      </c>
      <c r="O7387" s="44">
        <v>0</v>
      </c>
      <c r="P7387" s="44">
        <v>0</v>
      </c>
      <c r="Q7387" s="44">
        <v>5000</v>
      </c>
      <c r="R7387" s="44">
        <v>5000</v>
      </c>
      <c r="S7387" s="44">
        <v>0</v>
      </c>
      <c r="T7387" s="44">
        <f t="shared" si="5138"/>
        <v>5000</v>
      </c>
      <c r="U7387" s="44">
        <v>0</v>
      </c>
      <c r="V7387" s="44">
        <v>0</v>
      </c>
      <c r="W7387" s="44">
        <v>5000</v>
      </c>
      <c r="X7387" s="44">
        <f t="shared" si="5139"/>
        <v>5000</v>
      </c>
      <c r="Y7387" s="209">
        <f t="shared" si="5135"/>
        <v>100</v>
      </c>
    </row>
    <row r="7388" spans="1:25" s="171" customFormat="1">
      <c r="A7388" s="167" t="s">
        <v>2479</v>
      </c>
      <c r="B7388" s="167" t="s">
        <v>122</v>
      </c>
      <c r="C7388" s="167" t="s">
        <v>130</v>
      </c>
      <c r="D7388" s="167" t="s">
        <v>2481</v>
      </c>
      <c r="E7388" s="168">
        <v>6139</v>
      </c>
      <c r="F7388" s="167" t="s">
        <v>2498</v>
      </c>
      <c r="G7388" s="187" t="s">
        <v>3349</v>
      </c>
      <c r="H7388" s="169" t="s">
        <v>2499</v>
      </c>
      <c r="I7388" s="170">
        <f t="shared" si="5145"/>
        <v>22500</v>
      </c>
      <c r="J7388" s="44">
        <v>0</v>
      </c>
      <c r="K7388" s="44">
        <f t="shared" si="5147"/>
        <v>0</v>
      </c>
      <c r="L7388" s="44">
        <v>0</v>
      </c>
      <c r="M7388" s="44">
        <v>0</v>
      </c>
      <c r="N7388" s="44">
        <v>0</v>
      </c>
      <c r="O7388" s="44">
        <v>22500</v>
      </c>
      <c r="P7388" s="44">
        <v>0</v>
      </c>
      <c r="Q7388" s="44">
        <v>82000</v>
      </c>
      <c r="R7388" s="44">
        <v>0</v>
      </c>
      <c r="S7388" s="44">
        <v>0</v>
      </c>
      <c r="T7388" s="44">
        <f t="shared" si="5138"/>
        <v>0</v>
      </c>
      <c r="U7388" s="44">
        <v>0</v>
      </c>
      <c r="V7388" s="44">
        <v>0</v>
      </c>
      <c r="W7388" s="44">
        <v>0</v>
      </c>
      <c r="X7388" s="44">
        <f t="shared" si="5139"/>
        <v>0</v>
      </c>
      <c r="Y7388" s="209">
        <f t="shared" si="5135"/>
        <v>0</v>
      </c>
    </row>
    <row r="7389" spans="1:25" ht="20.399999999999999">
      <c r="A7389" s="20" t="s">
        <v>0</v>
      </c>
      <c r="B7389" s="20" t="s">
        <v>0</v>
      </c>
      <c r="C7389" s="20" t="s">
        <v>0</v>
      </c>
      <c r="D7389" s="21" t="s">
        <v>0</v>
      </c>
      <c r="E7389" s="21" t="s">
        <v>0</v>
      </c>
      <c r="F7389" s="21" t="s">
        <v>0</v>
      </c>
      <c r="G7389" s="150" t="s">
        <v>0</v>
      </c>
      <c r="H7389" s="30" t="s">
        <v>42</v>
      </c>
      <c r="I7389" s="31">
        <f t="shared" si="5145"/>
        <v>229100</v>
      </c>
      <c r="J7389" s="31">
        <f t="shared" ref="J7389:X7389" si="5157">SUM(J7390)</f>
        <v>54100</v>
      </c>
      <c r="K7389" s="31">
        <f t="shared" si="5147"/>
        <v>0</v>
      </c>
      <c r="L7389" s="31">
        <f t="shared" si="5157"/>
        <v>0</v>
      </c>
      <c r="M7389" s="31">
        <f t="shared" si="5157"/>
        <v>0</v>
      </c>
      <c r="N7389" s="31">
        <f t="shared" si="5157"/>
        <v>0</v>
      </c>
      <c r="O7389" s="31">
        <f t="shared" si="5157"/>
        <v>175000</v>
      </c>
      <c r="P7389" s="31">
        <f t="shared" si="5157"/>
        <v>0</v>
      </c>
      <c r="Q7389" s="31">
        <f t="shared" si="5157"/>
        <v>401259</v>
      </c>
      <c r="R7389" s="31">
        <f t="shared" si="5157"/>
        <v>142245</v>
      </c>
      <c r="S7389" s="31">
        <f t="shared" si="5157"/>
        <v>88145</v>
      </c>
      <c r="T7389" s="31">
        <f t="shared" si="5157"/>
        <v>50000</v>
      </c>
      <c r="U7389" s="31">
        <f t="shared" si="5157"/>
        <v>0</v>
      </c>
      <c r="V7389" s="31">
        <f t="shared" si="5157"/>
        <v>0</v>
      </c>
      <c r="W7389" s="31">
        <f t="shared" si="5157"/>
        <v>50000</v>
      </c>
      <c r="X7389" s="31">
        <f t="shared" si="5157"/>
        <v>138145</v>
      </c>
      <c r="Y7389" s="220">
        <f t="shared" si="5135"/>
        <v>97.117649126507075</v>
      </c>
    </row>
    <row r="7390" spans="1:25">
      <c r="A7390" s="23" t="s">
        <v>2479</v>
      </c>
      <c r="B7390" s="23" t="s">
        <v>122</v>
      </c>
      <c r="C7390" s="23" t="s">
        <v>130</v>
      </c>
      <c r="D7390" s="23" t="s">
        <v>2481</v>
      </c>
      <c r="E7390" s="21" t="s">
        <v>159</v>
      </c>
      <c r="F7390" s="21" t="s">
        <v>0</v>
      </c>
      <c r="G7390" s="150" t="s">
        <v>0</v>
      </c>
      <c r="H7390" s="21" t="s">
        <v>34</v>
      </c>
      <c r="I7390" s="66">
        <f t="shared" si="5145"/>
        <v>229100</v>
      </c>
      <c r="J7390" s="66">
        <f t="shared" ref="J7390:P7390" si="5158">SUM(J7392,J7397)</f>
        <v>54100</v>
      </c>
      <c r="K7390" s="66">
        <f t="shared" si="5147"/>
        <v>0</v>
      </c>
      <c r="L7390" s="66">
        <f t="shared" si="5158"/>
        <v>0</v>
      </c>
      <c r="M7390" s="66">
        <f t="shared" si="5158"/>
        <v>0</v>
      </c>
      <c r="N7390" s="66">
        <f t="shared" si="5158"/>
        <v>0</v>
      </c>
      <c r="O7390" s="66">
        <f t="shared" si="5158"/>
        <v>175000</v>
      </c>
      <c r="P7390" s="66">
        <f t="shared" si="5158"/>
        <v>0</v>
      </c>
      <c r="Q7390" s="66">
        <f>SUM(Q7392,Q7397)</f>
        <v>401259</v>
      </c>
      <c r="R7390" s="66">
        <f>SUM(R7392,R7397)</f>
        <v>142245</v>
      </c>
      <c r="S7390" s="66">
        <f>SUM(S7392,S7397)</f>
        <v>88145</v>
      </c>
      <c r="T7390" s="66">
        <f t="shared" ref="T7390:X7390" si="5159">SUM(T7392,T7397)</f>
        <v>50000</v>
      </c>
      <c r="U7390" s="66">
        <f t="shared" si="5159"/>
        <v>0</v>
      </c>
      <c r="V7390" s="66">
        <f t="shared" si="5159"/>
        <v>0</v>
      </c>
      <c r="W7390" s="66">
        <f t="shared" si="5159"/>
        <v>50000</v>
      </c>
      <c r="X7390" s="66">
        <f t="shared" si="5159"/>
        <v>138145</v>
      </c>
      <c r="Y7390" s="208">
        <f t="shared" si="5135"/>
        <v>97.117649126507075</v>
      </c>
    </row>
    <row r="7391" spans="1:25">
      <c r="A7391" s="117" t="s">
        <v>2479</v>
      </c>
      <c r="B7391" s="117" t="s">
        <v>122</v>
      </c>
      <c r="C7391" s="117" t="s">
        <v>130</v>
      </c>
      <c r="D7391" s="117" t="s">
        <v>2481</v>
      </c>
      <c r="E7391" s="129">
        <v>6141</v>
      </c>
      <c r="F7391" s="117"/>
      <c r="G7391" s="128" t="s">
        <v>3349</v>
      </c>
      <c r="H7391" s="97" t="s">
        <v>35</v>
      </c>
      <c r="I7391" s="66"/>
      <c r="J7391" s="66"/>
      <c r="K7391" s="66"/>
      <c r="L7391" s="66"/>
      <c r="M7391" s="66"/>
      <c r="N7391" s="66"/>
      <c r="O7391" s="66"/>
      <c r="P7391" s="66"/>
      <c r="Q7391" s="66">
        <v>0</v>
      </c>
      <c r="R7391" s="66">
        <v>0</v>
      </c>
      <c r="S7391" s="66">
        <v>0</v>
      </c>
      <c r="T7391" s="66">
        <f t="shared" si="5138"/>
        <v>0</v>
      </c>
      <c r="U7391" s="66">
        <v>0</v>
      </c>
      <c r="V7391" s="66">
        <v>0</v>
      </c>
      <c r="W7391" s="66">
        <v>0</v>
      </c>
      <c r="X7391" s="66">
        <f t="shared" si="5139"/>
        <v>0</v>
      </c>
      <c r="Y7391" s="208">
        <f t="shared" si="5135"/>
        <v>0</v>
      </c>
    </row>
    <row r="7392" spans="1:25">
      <c r="A7392" s="20" t="s">
        <v>2479</v>
      </c>
      <c r="B7392" s="20" t="s">
        <v>122</v>
      </c>
      <c r="C7392" s="20" t="s">
        <v>130</v>
      </c>
      <c r="D7392" s="20" t="s">
        <v>2481</v>
      </c>
      <c r="E7392" s="20" t="s">
        <v>160</v>
      </c>
      <c r="F7392" s="23" t="s">
        <v>0</v>
      </c>
      <c r="G7392" s="154" t="s">
        <v>0</v>
      </c>
      <c r="H7392" s="21" t="s">
        <v>37</v>
      </c>
      <c r="I7392" s="66">
        <f t="shared" si="5145"/>
        <v>225000</v>
      </c>
      <c r="J7392" s="66">
        <f>SUM(J7393:J7396)</f>
        <v>50000</v>
      </c>
      <c r="K7392" s="66">
        <f t="shared" si="5147"/>
        <v>0</v>
      </c>
      <c r="L7392" s="66">
        <f t="shared" ref="L7392:X7392" si="5160">SUM(L7393:L7396)</f>
        <v>0</v>
      </c>
      <c r="M7392" s="66">
        <f t="shared" si="5160"/>
        <v>0</v>
      </c>
      <c r="N7392" s="66">
        <f t="shared" si="5160"/>
        <v>0</v>
      </c>
      <c r="O7392" s="66">
        <f t="shared" si="5160"/>
        <v>175000</v>
      </c>
      <c r="P7392" s="66">
        <f t="shared" si="5160"/>
        <v>0</v>
      </c>
      <c r="Q7392" s="66">
        <f t="shared" si="5160"/>
        <v>225788</v>
      </c>
      <c r="R7392" s="66">
        <f t="shared" si="5160"/>
        <v>50000</v>
      </c>
      <c r="S7392" s="66">
        <f t="shared" si="5160"/>
        <v>0</v>
      </c>
      <c r="T7392" s="66">
        <f t="shared" si="5160"/>
        <v>50000</v>
      </c>
      <c r="U7392" s="66">
        <f t="shared" si="5160"/>
        <v>0</v>
      </c>
      <c r="V7392" s="66">
        <f t="shared" si="5160"/>
        <v>0</v>
      </c>
      <c r="W7392" s="66">
        <f t="shared" si="5160"/>
        <v>50000</v>
      </c>
      <c r="X7392" s="66">
        <f t="shared" si="5160"/>
        <v>50000</v>
      </c>
      <c r="Y7392" s="208">
        <f t="shared" si="5135"/>
        <v>100</v>
      </c>
    </row>
    <row r="7393" spans="1:25">
      <c r="A7393" s="23" t="s">
        <v>2479</v>
      </c>
      <c r="B7393" s="23" t="s">
        <v>122</v>
      </c>
      <c r="C7393" s="23" t="s">
        <v>130</v>
      </c>
      <c r="D7393" s="23">
        <v>29010001</v>
      </c>
      <c r="E7393" s="22">
        <v>6143</v>
      </c>
      <c r="F7393" s="23" t="s">
        <v>2500</v>
      </c>
      <c r="G7393" s="128" t="s">
        <v>3349</v>
      </c>
      <c r="H7393" s="32" t="s">
        <v>2501</v>
      </c>
      <c r="I7393" s="44">
        <f t="shared" si="5145"/>
        <v>0</v>
      </c>
      <c r="J7393" s="44">
        <v>0</v>
      </c>
      <c r="K7393" s="44">
        <f t="shared" si="5147"/>
        <v>0</v>
      </c>
      <c r="L7393" s="44">
        <v>0</v>
      </c>
      <c r="M7393" s="44">
        <v>0</v>
      </c>
      <c r="N7393" s="44">
        <v>0</v>
      </c>
      <c r="O7393" s="44">
        <v>0</v>
      </c>
      <c r="P7393" s="44">
        <v>0</v>
      </c>
      <c r="Q7393" s="44">
        <v>0</v>
      </c>
      <c r="R7393" s="44">
        <v>0</v>
      </c>
      <c r="S7393" s="44">
        <v>0</v>
      </c>
      <c r="T7393" s="44">
        <f t="shared" si="5138"/>
        <v>0</v>
      </c>
      <c r="U7393" s="44">
        <v>0</v>
      </c>
      <c r="V7393" s="44">
        <v>0</v>
      </c>
      <c r="W7393" s="44">
        <v>0</v>
      </c>
      <c r="X7393" s="44">
        <f t="shared" si="5139"/>
        <v>0</v>
      </c>
      <c r="Y7393" s="209">
        <f t="shared" si="5135"/>
        <v>0</v>
      </c>
    </row>
    <row r="7394" spans="1:25" s="171" customFormat="1">
      <c r="A7394" s="167" t="s">
        <v>2479</v>
      </c>
      <c r="B7394" s="167" t="s">
        <v>122</v>
      </c>
      <c r="C7394" s="167" t="s">
        <v>130</v>
      </c>
      <c r="D7394" s="167" t="s">
        <v>2481</v>
      </c>
      <c r="E7394" s="168">
        <v>6143</v>
      </c>
      <c r="F7394" s="167" t="s">
        <v>2502</v>
      </c>
      <c r="G7394" s="187" t="s">
        <v>3349</v>
      </c>
      <c r="H7394" s="169" t="s">
        <v>2503</v>
      </c>
      <c r="I7394" s="170">
        <f t="shared" si="5145"/>
        <v>150000</v>
      </c>
      <c r="J7394" s="44">
        <v>0</v>
      </c>
      <c r="K7394" s="44">
        <f t="shared" si="5147"/>
        <v>0</v>
      </c>
      <c r="L7394" s="44">
        <v>0</v>
      </c>
      <c r="M7394" s="44">
        <v>0</v>
      </c>
      <c r="N7394" s="44">
        <v>0</v>
      </c>
      <c r="O7394" s="44">
        <v>150000</v>
      </c>
      <c r="P7394" s="44">
        <v>0</v>
      </c>
      <c r="Q7394" s="44">
        <v>150000</v>
      </c>
      <c r="R7394" s="44">
        <v>0</v>
      </c>
      <c r="S7394" s="44">
        <v>0</v>
      </c>
      <c r="T7394" s="44">
        <f t="shared" si="5138"/>
        <v>0</v>
      </c>
      <c r="U7394" s="44">
        <v>0</v>
      </c>
      <c r="V7394" s="44">
        <v>0</v>
      </c>
      <c r="W7394" s="44">
        <v>0</v>
      </c>
      <c r="X7394" s="44">
        <f t="shared" si="5139"/>
        <v>0</v>
      </c>
      <c r="Y7394" s="209">
        <f t="shared" si="5135"/>
        <v>0</v>
      </c>
    </row>
    <row r="7395" spans="1:25">
      <c r="A7395" s="23" t="s">
        <v>2479</v>
      </c>
      <c r="B7395" s="23" t="s">
        <v>122</v>
      </c>
      <c r="C7395" s="23" t="s">
        <v>130</v>
      </c>
      <c r="D7395" s="23" t="s">
        <v>2481</v>
      </c>
      <c r="E7395" s="22">
        <v>6143</v>
      </c>
      <c r="F7395" s="23" t="s">
        <v>3336</v>
      </c>
      <c r="G7395" s="128" t="s">
        <v>3349</v>
      </c>
      <c r="H7395" s="32" t="s">
        <v>3091</v>
      </c>
      <c r="I7395" s="44">
        <f t="shared" si="5145"/>
        <v>50000</v>
      </c>
      <c r="J7395" s="44">
        <v>50000</v>
      </c>
      <c r="K7395" s="44">
        <f t="shared" si="5147"/>
        <v>0</v>
      </c>
      <c r="L7395" s="44"/>
      <c r="M7395" s="44"/>
      <c r="N7395" s="44"/>
      <c r="O7395" s="44"/>
      <c r="P7395" s="44"/>
      <c r="Q7395" s="44">
        <v>50000</v>
      </c>
      <c r="R7395" s="44">
        <v>50000</v>
      </c>
      <c r="S7395" s="44">
        <v>0</v>
      </c>
      <c r="T7395" s="44">
        <f t="shared" si="5138"/>
        <v>50000</v>
      </c>
      <c r="U7395" s="44">
        <v>0</v>
      </c>
      <c r="V7395" s="44">
        <v>0</v>
      </c>
      <c r="W7395" s="44">
        <v>50000</v>
      </c>
      <c r="X7395" s="44">
        <f t="shared" si="5139"/>
        <v>50000</v>
      </c>
      <c r="Y7395" s="209">
        <f t="shared" si="5135"/>
        <v>100</v>
      </c>
    </row>
    <row r="7396" spans="1:25" s="171" customFormat="1">
      <c r="A7396" s="167" t="s">
        <v>2479</v>
      </c>
      <c r="B7396" s="167" t="s">
        <v>122</v>
      </c>
      <c r="C7396" s="167" t="s">
        <v>130</v>
      </c>
      <c r="D7396" s="167" t="s">
        <v>2481</v>
      </c>
      <c r="E7396" s="168">
        <v>6143</v>
      </c>
      <c r="F7396" s="167" t="s">
        <v>3337</v>
      </c>
      <c r="G7396" s="187" t="s">
        <v>3349</v>
      </c>
      <c r="H7396" s="169" t="s">
        <v>3092</v>
      </c>
      <c r="I7396" s="170">
        <f t="shared" si="5145"/>
        <v>25000</v>
      </c>
      <c r="J7396" s="44"/>
      <c r="K7396" s="44">
        <f t="shared" si="5147"/>
        <v>0</v>
      </c>
      <c r="L7396" s="44"/>
      <c r="M7396" s="44"/>
      <c r="N7396" s="44"/>
      <c r="O7396" s="44">
        <v>25000</v>
      </c>
      <c r="P7396" s="44"/>
      <c r="Q7396" s="44">
        <v>25788</v>
      </c>
      <c r="R7396" s="44">
        <v>0</v>
      </c>
      <c r="S7396" s="44">
        <v>0</v>
      </c>
      <c r="T7396" s="44">
        <f t="shared" si="5138"/>
        <v>0</v>
      </c>
      <c r="U7396" s="44">
        <v>0</v>
      </c>
      <c r="V7396" s="44">
        <v>0</v>
      </c>
      <c r="W7396" s="44">
        <v>0</v>
      </c>
      <c r="X7396" s="44">
        <f t="shared" si="5139"/>
        <v>0</v>
      </c>
      <c r="Y7396" s="209">
        <f t="shared" si="5135"/>
        <v>0</v>
      </c>
    </row>
    <row r="7397" spans="1:25">
      <c r="A7397" s="20" t="s">
        <v>2479</v>
      </c>
      <c r="B7397" s="20" t="s">
        <v>122</v>
      </c>
      <c r="C7397" s="20" t="s">
        <v>130</v>
      </c>
      <c r="D7397" s="20" t="s">
        <v>2481</v>
      </c>
      <c r="E7397" s="20" t="s">
        <v>165</v>
      </c>
      <c r="F7397" s="23" t="s">
        <v>0</v>
      </c>
      <c r="G7397" s="154" t="s">
        <v>0</v>
      </c>
      <c r="H7397" s="21" t="s">
        <v>41</v>
      </c>
      <c r="I7397" s="66">
        <f t="shared" si="5145"/>
        <v>4100</v>
      </c>
      <c r="J7397" s="66">
        <f t="shared" ref="J7397:P7397" si="5161">SUM(J7398:J7399)</f>
        <v>4100</v>
      </c>
      <c r="K7397" s="66">
        <f t="shared" si="5147"/>
        <v>0</v>
      </c>
      <c r="L7397" s="66">
        <f t="shared" si="5161"/>
        <v>0</v>
      </c>
      <c r="M7397" s="66">
        <f t="shared" si="5161"/>
        <v>0</v>
      </c>
      <c r="N7397" s="66">
        <f t="shared" si="5161"/>
        <v>0</v>
      </c>
      <c r="O7397" s="66">
        <f t="shared" si="5161"/>
        <v>0</v>
      </c>
      <c r="P7397" s="66">
        <f t="shared" si="5161"/>
        <v>0</v>
      </c>
      <c r="Q7397" s="66">
        <f>SUM(Q7398:Q7399)</f>
        <v>175471</v>
      </c>
      <c r="R7397" s="66">
        <f>SUM(R7398:R7399)</f>
        <v>92245</v>
      </c>
      <c r="S7397" s="66">
        <f>SUM(S7398:S7399)</f>
        <v>88145</v>
      </c>
      <c r="T7397" s="66">
        <f t="shared" ref="T7397:X7397" si="5162">SUM(T7398:T7399)</f>
        <v>0</v>
      </c>
      <c r="U7397" s="66">
        <f t="shared" si="5162"/>
        <v>0</v>
      </c>
      <c r="V7397" s="66">
        <f t="shared" si="5162"/>
        <v>0</v>
      </c>
      <c r="W7397" s="66">
        <f t="shared" si="5162"/>
        <v>0</v>
      </c>
      <c r="X7397" s="66">
        <f t="shared" si="5162"/>
        <v>88145</v>
      </c>
      <c r="Y7397" s="208">
        <f t="shared" si="5135"/>
        <v>95.555314651200604</v>
      </c>
    </row>
    <row r="7398" spans="1:25">
      <c r="A7398" s="23" t="s">
        <v>2479</v>
      </c>
      <c r="B7398" s="23" t="s">
        <v>122</v>
      </c>
      <c r="C7398" s="23" t="s">
        <v>130</v>
      </c>
      <c r="D7398" s="23" t="s">
        <v>2481</v>
      </c>
      <c r="E7398" s="22">
        <v>6148</v>
      </c>
      <c r="F7398" s="23" t="s">
        <v>2504</v>
      </c>
      <c r="G7398" s="128" t="s">
        <v>3349</v>
      </c>
      <c r="H7398" s="32" t="s">
        <v>425</v>
      </c>
      <c r="I7398" s="44">
        <f t="shared" si="5145"/>
        <v>100</v>
      </c>
      <c r="J7398" s="44">
        <v>100</v>
      </c>
      <c r="K7398" s="44">
        <f t="shared" si="5147"/>
        <v>0</v>
      </c>
      <c r="L7398" s="44">
        <v>0</v>
      </c>
      <c r="M7398" s="44">
        <v>0</v>
      </c>
      <c r="N7398" s="44">
        <v>0</v>
      </c>
      <c r="O7398" s="44">
        <v>0</v>
      </c>
      <c r="P7398" s="44">
        <v>0</v>
      </c>
      <c r="Q7398" s="44">
        <v>131959</v>
      </c>
      <c r="R7398" s="44">
        <v>88245</v>
      </c>
      <c r="S7398" s="44">
        <v>88145</v>
      </c>
      <c r="T7398" s="44">
        <f t="shared" si="5138"/>
        <v>0</v>
      </c>
      <c r="U7398" s="44">
        <v>0</v>
      </c>
      <c r="V7398" s="44">
        <v>0</v>
      </c>
      <c r="W7398" s="44">
        <v>0</v>
      </c>
      <c r="X7398" s="44">
        <f t="shared" si="5139"/>
        <v>88145</v>
      </c>
      <c r="Y7398" s="209">
        <f t="shared" si="5135"/>
        <v>99.886679131962154</v>
      </c>
    </row>
    <row r="7399" spans="1:25" s="171" customFormat="1">
      <c r="A7399" s="167" t="s">
        <v>2479</v>
      </c>
      <c r="B7399" s="167" t="s">
        <v>122</v>
      </c>
      <c r="C7399" s="167" t="s">
        <v>130</v>
      </c>
      <c r="D7399" s="167" t="s">
        <v>2481</v>
      </c>
      <c r="E7399" s="168">
        <v>6148</v>
      </c>
      <c r="F7399" s="167" t="s">
        <v>2505</v>
      </c>
      <c r="G7399" s="187" t="s">
        <v>3349</v>
      </c>
      <c r="H7399" s="169" t="s">
        <v>2506</v>
      </c>
      <c r="I7399" s="170">
        <f t="shared" si="5145"/>
        <v>4000</v>
      </c>
      <c r="J7399" s="170">
        <v>4000</v>
      </c>
      <c r="K7399" s="170">
        <f t="shared" si="5147"/>
        <v>0</v>
      </c>
      <c r="L7399" s="170">
        <v>0</v>
      </c>
      <c r="M7399" s="170">
        <v>0</v>
      </c>
      <c r="N7399" s="170">
        <v>0</v>
      </c>
      <c r="O7399" s="170">
        <v>0</v>
      </c>
      <c r="P7399" s="170">
        <v>0</v>
      </c>
      <c r="Q7399" s="170">
        <v>43512</v>
      </c>
      <c r="R7399" s="170">
        <v>4000</v>
      </c>
      <c r="S7399" s="170">
        <v>0</v>
      </c>
      <c r="T7399" s="170">
        <f t="shared" si="5138"/>
        <v>0</v>
      </c>
      <c r="U7399" s="170">
        <v>0</v>
      </c>
      <c r="V7399" s="170">
        <v>0</v>
      </c>
      <c r="W7399" s="170">
        <v>0</v>
      </c>
      <c r="X7399" s="170">
        <f t="shared" si="5139"/>
        <v>0</v>
      </c>
      <c r="Y7399" s="235">
        <f t="shared" si="5135"/>
        <v>0</v>
      </c>
    </row>
    <row r="7400" spans="1:25" ht="20.399999999999999">
      <c r="A7400" s="20" t="s">
        <v>0</v>
      </c>
      <c r="B7400" s="20" t="s">
        <v>0</v>
      </c>
      <c r="C7400" s="20" t="s">
        <v>0</v>
      </c>
      <c r="D7400" s="21" t="s">
        <v>0</v>
      </c>
      <c r="E7400" s="21" t="s">
        <v>0</v>
      </c>
      <c r="F7400" s="21" t="s">
        <v>0</v>
      </c>
      <c r="G7400" s="150" t="s">
        <v>0</v>
      </c>
      <c r="H7400" s="30" t="s">
        <v>48</v>
      </c>
      <c r="I7400" s="31">
        <f t="shared" si="5145"/>
        <v>700000</v>
      </c>
      <c r="J7400" s="31">
        <f t="shared" ref="J7400:X7400" si="5163">SUM(J7401)</f>
        <v>0</v>
      </c>
      <c r="K7400" s="31">
        <f t="shared" si="5147"/>
        <v>0</v>
      </c>
      <c r="L7400" s="31">
        <f t="shared" si="5163"/>
        <v>0</v>
      </c>
      <c r="M7400" s="31">
        <f t="shared" si="5163"/>
        <v>0</v>
      </c>
      <c r="N7400" s="31">
        <f t="shared" si="5163"/>
        <v>0</v>
      </c>
      <c r="O7400" s="31">
        <f t="shared" si="5163"/>
        <v>700000</v>
      </c>
      <c r="P7400" s="31">
        <f t="shared" si="5163"/>
        <v>0</v>
      </c>
      <c r="Q7400" s="31">
        <f t="shared" si="5163"/>
        <v>6765832</v>
      </c>
      <c r="R7400" s="31">
        <f t="shared" si="5163"/>
        <v>0</v>
      </c>
      <c r="S7400" s="31">
        <f t="shared" si="5163"/>
        <v>0</v>
      </c>
      <c r="T7400" s="31">
        <f t="shared" si="5163"/>
        <v>0</v>
      </c>
      <c r="U7400" s="31">
        <f t="shared" si="5163"/>
        <v>0</v>
      </c>
      <c r="V7400" s="31">
        <f t="shared" si="5163"/>
        <v>0</v>
      </c>
      <c r="W7400" s="31">
        <f t="shared" si="5163"/>
        <v>0</v>
      </c>
      <c r="X7400" s="31">
        <f t="shared" si="5163"/>
        <v>0</v>
      </c>
      <c r="Y7400" s="220">
        <f t="shared" si="5135"/>
        <v>0</v>
      </c>
    </row>
    <row r="7401" spans="1:25">
      <c r="A7401" s="23" t="s">
        <v>2479</v>
      </c>
      <c r="B7401" s="23" t="s">
        <v>122</v>
      </c>
      <c r="C7401" s="23" t="s">
        <v>130</v>
      </c>
      <c r="D7401" s="23" t="s">
        <v>2481</v>
      </c>
      <c r="E7401" s="21" t="s">
        <v>210</v>
      </c>
      <c r="F7401" s="21" t="s">
        <v>0</v>
      </c>
      <c r="G7401" s="150" t="s">
        <v>0</v>
      </c>
      <c r="H7401" s="21" t="s">
        <v>43</v>
      </c>
      <c r="I7401" s="66">
        <f t="shared" si="5145"/>
        <v>700000</v>
      </c>
      <c r="J7401" s="66">
        <f t="shared" ref="J7401:P7401" si="5164">SUM(J7402,J7403)</f>
        <v>0</v>
      </c>
      <c r="K7401" s="66">
        <f t="shared" si="5147"/>
        <v>0</v>
      </c>
      <c r="L7401" s="66">
        <f t="shared" si="5164"/>
        <v>0</v>
      </c>
      <c r="M7401" s="66">
        <f t="shared" si="5164"/>
        <v>0</v>
      </c>
      <c r="N7401" s="66">
        <f t="shared" si="5164"/>
        <v>0</v>
      </c>
      <c r="O7401" s="66">
        <f t="shared" si="5164"/>
        <v>700000</v>
      </c>
      <c r="P7401" s="66">
        <f t="shared" si="5164"/>
        <v>0</v>
      </c>
      <c r="Q7401" s="66">
        <f>SUM(Q7402,Q7403)</f>
        <v>6765832</v>
      </c>
      <c r="R7401" s="66">
        <f>SUM(R7402,R7403)</f>
        <v>0</v>
      </c>
      <c r="S7401" s="66">
        <f>SUM(S7402,S7403)</f>
        <v>0</v>
      </c>
      <c r="T7401" s="66">
        <f t="shared" ref="T7401:X7401" si="5165">SUM(T7402,T7403)</f>
        <v>0</v>
      </c>
      <c r="U7401" s="66">
        <f t="shared" si="5165"/>
        <v>0</v>
      </c>
      <c r="V7401" s="66">
        <f t="shared" si="5165"/>
        <v>0</v>
      </c>
      <c r="W7401" s="66">
        <f t="shared" si="5165"/>
        <v>0</v>
      </c>
      <c r="X7401" s="66">
        <f t="shared" si="5165"/>
        <v>0</v>
      </c>
      <c r="Y7401" s="208">
        <f t="shared" si="5135"/>
        <v>0</v>
      </c>
    </row>
    <row r="7402" spans="1:25">
      <c r="A7402" s="23" t="s">
        <v>2479</v>
      </c>
      <c r="B7402" s="23" t="s">
        <v>122</v>
      </c>
      <c r="C7402" s="23" t="s">
        <v>130</v>
      </c>
      <c r="D7402" s="23" t="s">
        <v>2481</v>
      </c>
      <c r="E7402" s="22">
        <v>6151</v>
      </c>
      <c r="F7402" s="23"/>
      <c r="G7402" s="128" t="s">
        <v>3349</v>
      </c>
      <c r="H7402" s="32" t="s">
        <v>44</v>
      </c>
      <c r="I7402" s="44">
        <f t="shared" si="5145"/>
        <v>0</v>
      </c>
      <c r="J7402" s="44">
        <v>0</v>
      </c>
      <c r="K7402" s="44">
        <f t="shared" si="5147"/>
        <v>0</v>
      </c>
      <c r="L7402" s="44">
        <v>0</v>
      </c>
      <c r="M7402" s="44">
        <v>0</v>
      </c>
      <c r="N7402" s="44">
        <v>0</v>
      </c>
      <c r="O7402" s="44">
        <v>0</v>
      </c>
      <c r="P7402" s="44">
        <v>0</v>
      </c>
      <c r="Q7402" s="44">
        <v>654000</v>
      </c>
      <c r="R7402" s="44">
        <v>0</v>
      </c>
      <c r="S7402" s="44">
        <v>0</v>
      </c>
      <c r="T7402" s="44">
        <f t="shared" si="5138"/>
        <v>0</v>
      </c>
      <c r="U7402" s="44">
        <v>0</v>
      </c>
      <c r="V7402" s="44">
        <v>0</v>
      </c>
      <c r="W7402" s="44">
        <v>0</v>
      </c>
      <c r="X7402" s="44">
        <f t="shared" si="5139"/>
        <v>0</v>
      </c>
      <c r="Y7402" s="209">
        <f t="shared" si="5135"/>
        <v>0</v>
      </c>
    </row>
    <row r="7403" spans="1:25">
      <c r="A7403" s="20" t="s">
        <v>2479</v>
      </c>
      <c r="B7403" s="20" t="s">
        <v>122</v>
      </c>
      <c r="C7403" s="20" t="s">
        <v>130</v>
      </c>
      <c r="D7403" s="20" t="s">
        <v>2481</v>
      </c>
      <c r="E7403" s="20" t="s">
        <v>428</v>
      </c>
      <c r="F7403" s="23" t="s">
        <v>0</v>
      </c>
      <c r="G7403" s="154" t="s">
        <v>0</v>
      </c>
      <c r="H7403" s="21" t="s">
        <v>45</v>
      </c>
      <c r="I7403" s="66">
        <f t="shared" si="5145"/>
        <v>700000</v>
      </c>
      <c r="J7403" s="66">
        <f t="shared" ref="J7403:P7403" si="5166">SUM(J7404:J7407)</f>
        <v>0</v>
      </c>
      <c r="K7403" s="66">
        <f t="shared" si="5147"/>
        <v>0</v>
      </c>
      <c r="L7403" s="66">
        <f t="shared" si="5166"/>
        <v>0</v>
      </c>
      <c r="M7403" s="66">
        <f t="shared" si="5166"/>
        <v>0</v>
      </c>
      <c r="N7403" s="66">
        <f t="shared" si="5166"/>
        <v>0</v>
      </c>
      <c r="O7403" s="66">
        <f t="shared" si="5166"/>
        <v>700000</v>
      </c>
      <c r="P7403" s="66">
        <f t="shared" si="5166"/>
        <v>0</v>
      </c>
      <c r="Q7403" s="66">
        <f>SUM(Q7404:Q7407)</f>
        <v>6111832</v>
      </c>
      <c r="R7403" s="66">
        <f>SUM(R7404:R7407)</f>
        <v>0</v>
      </c>
      <c r="S7403" s="66">
        <f>SUM(S7404:S7407)</f>
        <v>0</v>
      </c>
      <c r="T7403" s="66">
        <f t="shared" ref="T7403:X7403" si="5167">SUM(T7404:T7407)</f>
        <v>0</v>
      </c>
      <c r="U7403" s="66">
        <f t="shared" si="5167"/>
        <v>0</v>
      </c>
      <c r="V7403" s="66">
        <f t="shared" si="5167"/>
        <v>0</v>
      </c>
      <c r="W7403" s="66">
        <f t="shared" si="5167"/>
        <v>0</v>
      </c>
      <c r="X7403" s="66">
        <f t="shared" si="5167"/>
        <v>0</v>
      </c>
      <c r="Y7403" s="208">
        <f t="shared" si="5135"/>
        <v>0</v>
      </c>
    </row>
    <row r="7404" spans="1:25" s="171" customFormat="1">
      <c r="A7404" s="167" t="s">
        <v>2479</v>
      </c>
      <c r="B7404" s="167" t="s">
        <v>122</v>
      </c>
      <c r="C7404" s="167" t="s">
        <v>130</v>
      </c>
      <c r="D7404" s="167" t="s">
        <v>2481</v>
      </c>
      <c r="E7404" s="168">
        <v>6152</v>
      </c>
      <c r="F7404" s="167" t="s">
        <v>2507</v>
      </c>
      <c r="G7404" s="188" t="s">
        <v>3354</v>
      </c>
      <c r="H7404" s="169" t="s">
        <v>2508</v>
      </c>
      <c r="I7404" s="170">
        <f t="shared" si="5145"/>
        <v>250000</v>
      </c>
      <c r="J7404" s="44">
        <v>0</v>
      </c>
      <c r="K7404" s="44">
        <f t="shared" si="5147"/>
        <v>0</v>
      </c>
      <c r="L7404" s="44">
        <v>0</v>
      </c>
      <c r="M7404" s="44">
        <v>0</v>
      </c>
      <c r="N7404" s="44">
        <v>0</v>
      </c>
      <c r="O7404" s="44">
        <v>250000</v>
      </c>
      <c r="P7404" s="44">
        <v>0</v>
      </c>
      <c r="Q7404" s="44">
        <v>950000</v>
      </c>
      <c r="R7404" s="44">
        <v>0</v>
      </c>
      <c r="S7404" s="44">
        <v>0</v>
      </c>
      <c r="T7404" s="44">
        <f t="shared" si="5138"/>
        <v>0</v>
      </c>
      <c r="U7404" s="44">
        <v>0</v>
      </c>
      <c r="V7404" s="44">
        <v>0</v>
      </c>
      <c r="W7404" s="44">
        <v>0</v>
      </c>
      <c r="X7404" s="44">
        <f t="shared" si="5139"/>
        <v>0</v>
      </c>
      <c r="Y7404" s="209">
        <f t="shared" si="5135"/>
        <v>0</v>
      </c>
    </row>
    <row r="7405" spans="1:25" s="171" customFormat="1">
      <c r="A7405" s="167" t="s">
        <v>2479</v>
      </c>
      <c r="B7405" s="167" t="s">
        <v>122</v>
      </c>
      <c r="C7405" s="167" t="s">
        <v>130</v>
      </c>
      <c r="D7405" s="167" t="s">
        <v>2481</v>
      </c>
      <c r="E7405" s="168">
        <v>6152</v>
      </c>
      <c r="F7405" s="167" t="s">
        <v>2509</v>
      </c>
      <c r="G7405" s="187" t="s">
        <v>3365</v>
      </c>
      <c r="H7405" s="169" t="s">
        <v>2510</v>
      </c>
      <c r="I7405" s="170">
        <f t="shared" si="5145"/>
        <v>250000</v>
      </c>
      <c r="J7405" s="44">
        <v>0</v>
      </c>
      <c r="K7405" s="44">
        <f t="shared" si="5147"/>
        <v>0</v>
      </c>
      <c r="L7405" s="44">
        <v>0</v>
      </c>
      <c r="M7405" s="44">
        <v>0</v>
      </c>
      <c r="N7405" s="44">
        <v>0</v>
      </c>
      <c r="O7405" s="44">
        <v>250000</v>
      </c>
      <c r="P7405" s="44">
        <v>0</v>
      </c>
      <c r="Q7405" s="44">
        <v>1741307</v>
      </c>
      <c r="R7405" s="44">
        <v>0</v>
      </c>
      <c r="S7405" s="44">
        <v>0</v>
      </c>
      <c r="T7405" s="44">
        <f t="shared" si="5138"/>
        <v>0</v>
      </c>
      <c r="U7405" s="44">
        <v>0</v>
      </c>
      <c r="V7405" s="44">
        <v>0</v>
      </c>
      <c r="W7405" s="44">
        <v>0</v>
      </c>
      <c r="X7405" s="44">
        <f t="shared" si="5139"/>
        <v>0</v>
      </c>
      <c r="Y7405" s="209">
        <f t="shared" si="5135"/>
        <v>0</v>
      </c>
    </row>
    <row r="7406" spans="1:25" s="171" customFormat="1">
      <c r="A7406" s="167" t="s">
        <v>2479</v>
      </c>
      <c r="B7406" s="167" t="s">
        <v>122</v>
      </c>
      <c r="C7406" s="167" t="s">
        <v>130</v>
      </c>
      <c r="D7406" s="167" t="s">
        <v>2481</v>
      </c>
      <c r="E7406" s="168">
        <v>6152</v>
      </c>
      <c r="F7406" s="167" t="s">
        <v>2511</v>
      </c>
      <c r="G7406" s="187" t="s">
        <v>3349</v>
      </c>
      <c r="H7406" s="169" t="s">
        <v>2512</v>
      </c>
      <c r="I7406" s="170">
        <f t="shared" si="5145"/>
        <v>180000</v>
      </c>
      <c r="J7406" s="44">
        <v>0</v>
      </c>
      <c r="K7406" s="44">
        <f t="shared" si="5147"/>
        <v>0</v>
      </c>
      <c r="L7406" s="44">
        <v>0</v>
      </c>
      <c r="M7406" s="44">
        <v>0</v>
      </c>
      <c r="N7406" s="44">
        <v>0</v>
      </c>
      <c r="O7406" s="44">
        <v>180000</v>
      </c>
      <c r="P7406" s="44">
        <v>0</v>
      </c>
      <c r="Q7406" s="44">
        <v>3400525</v>
      </c>
      <c r="R7406" s="44">
        <v>0</v>
      </c>
      <c r="S7406" s="44">
        <v>0</v>
      </c>
      <c r="T7406" s="44">
        <f t="shared" si="5138"/>
        <v>0</v>
      </c>
      <c r="U7406" s="44">
        <v>0</v>
      </c>
      <c r="V7406" s="44">
        <v>0</v>
      </c>
      <c r="W7406" s="44">
        <v>0</v>
      </c>
      <c r="X7406" s="44">
        <f t="shared" si="5139"/>
        <v>0</v>
      </c>
      <c r="Y7406" s="209">
        <f t="shared" si="5135"/>
        <v>0</v>
      </c>
    </row>
    <row r="7407" spans="1:25" s="171" customFormat="1">
      <c r="A7407" s="167" t="s">
        <v>2479</v>
      </c>
      <c r="B7407" s="167" t="s">
        <v>122</v>
      </c>
      <c r="C7407" s="167" t="s">
        <v>130</v>
      </c>
      <c r="D7407" s="167" t="s">
        <v>2481</v>
      </c>
      <c r="E7407" s="168">
        <v>6152</v>
      </c>
      <c r="F7407" s="167" t="s">
        <v>2513</v>
      </c>
      <c r="G7407" s="187" t="s">
        <v>3349</v>
      </c>
      <c r="H7407" s="169" t="s">
        <v>2514</v>
      </c>
      <c r="I7407" s="170">
        <f t="shared" si="5145"/>
        <v>20000</v>
      </c>
      <c r="J7407" s="44">
        <v>0</v>
      </c>
      <c r="K7407" s="44">
        <f t="shared" si="5147"/>
        <v>0</v>
      </c>
      <c r="L7407" s="44">
        <v>0</v>
      </c>
      <c r="M7407" s="44">
        <v>0</v>
      </c>
      <c r="N7407" s="44">
        <v>0</v>
      </c>
      <c r="O7407" s="44">
        <v>20000</v>
      </c>
      <c r="P7407" s="44">
        <v>0</v>
      </c>
      <c r="Q7407" s="44">
        <v>20000</v>
      </c>
      <c r="R7407" s="44">
        <v>0</v>
      </c>
      <c r="S7407" s="44">
        <v>0</v>
      </c>
      <c r="T7407" s="44">
        <f t="shared" si="5138"/>
        <v>0</v>
      </c>
      <c r="U7407" s="44">
        <v>0</v>
      </c>
      <c r="V7407" s="44">
        <v>0</v>
      </c>
      <c r="W7407" s="44">
        <v>0</v>
      </c>
      <c r="X7407" s="44">
        <f t="shared" si="5139"/>
        <v>0</v>
      </c>
      <c r="Y7407" s="209">
        <f t="shared" si="5135"/>
        <v>0</v>
      </c>
    </row>
    <row r="7408" spans="1:25" ht="20.399999999999999">
      <c r="A7408" s="20" t="s">
        <v>0</v>
      </c>
      <c r="B7408" s="20" t="s">
        <v>0</v>
      </c>
      <c r="C7408" s="20" t="s">
        <v>0</v>
      </c>
      <c r="D7408" s="21" t="s">
        <v>0</v>
      </c>
      <c r="E7408" s="21" t="s">
        <v>0</v>
      </c>
      <c r="F7408" s="21" t="s">
        <v>0</v>
      </c>
      <c r="G7408" s="150" t="s">
        <v>0</v>
      </c>
      <c r="H7408" s="30" t="s">
        <v>60</v>
      </c>
      <c r="I7408" s="31">
        <f t="shared" si="5145"/>
        <v>1342570</v>
      </c>
      <c r="J7408" s="31">
        <f t="shared" ref="J7408:X7408" si="5168">SUM(J7409)</f>
        <v>576320</v>
      </c>
      <c r="K7408" s="31">
        <f t="shared" si="5147"/>
        <v>0</v>
      </c>
      <c r="L7408" s="31">
        <f t="shared" si="5168"/>
        <v>0</v>
      </c>
      <c r="M7408" s="31">
        <f t="shared" si="5168"/>
        <v>0</v>
      </c>
      <c r="N7408" s="31">
        <f t="shared" si="5168"/>
        <v>0</v>
      </c>
      <c r="O7408" s="31">
        <f t="shared" si="5168"/>
        <v>766250</v>
      </c>
      <c r="P7408" s="31">
        <f t="shared" si="5168"/>
        <v>0</v>
      </c>
      <c r="Q7408" s="31">
        <f t="shared" si="5168"/>
        <v>6479716</v>
      </c>
      <c r="R7408" s="31">
        <f t="shared" si="5168"/>
        <v>576320</v>
      </c>
      <c r="S7408" s="31">
        <f t="shared" si="5168"/>
        <v>576320</v>
      </c>
      <c r="T7408" s="31">
        <f t="shared" si="5168"/>
        <v>0</v>
      </c>
      <c r="U7408" s="31">
        <f t="shared" si="5168"/>
        <v>0</v>
      </c>
      <c r="V7408" s="31">
        <f t="shared" si="5168"/>
        <v>0</v>
      </c>
      <c r="W7408" s="31">
        <f t="shared" si="5168"/>
        <v>0</v>
      </c>
      <c r="X7408" s="31">
        <f t="shared" si="5168"/>
        <v>576320</v>
      </c>
      <c r="Y7408" s="220">
        <f t="shared" si="5135"/>
        <v>100</v>
      </c>
    </row>
    <row r="7409" spans="1:25">
      <c r="A7409" s="23" t="s">
        <v>2479</v>
      </c>
      <c r="B7409" s="23" t="s">
        <v>122</v>
      </c>
      <c r="C7409" s="23" t="s">
        <v>130</v>
      </c>
      <c r="D7409" s="23" t="s">
        <v>2481</v>
      </c>
      <c r="E7409" s="21" t="s">
        <v>166</v>
      </c>
      <c r="F7409" s="21" t="s">
        <v>0</v>
      </c>
      <c r="G7409" s="150" t="s">
        <v>0</v>
      </c>
      <c r="H7409" s="21" t="s">
        <v>53</v>
      </c>
      <c r="I7409" s="66">
        <f t="shared" si="5145"/>
        <v>1342570</v>
      </c>
      <c r="J7409" s="66">
        <f t="shared" ref="J7409:P7409" si="5169">SUM(J7410,J7414)</f>
        <v>576320</v>
      </c>
      <c r="K7409" s="66">
        <f t="shared" si="5147"/>
        <v>0</v>
      </c>
      <c r="L7409" s="66">
        <f t="shared" si="5169"/>
        <v>0</v>
      </c>
      <c r="M7409" s="66">
        <f t="shared" si="5169"/>
        <v>0</v>
      </c>
      <c r="N7409" s="66">
        <f t="shared" si="5169"/>
        <v>0</v>
      </c>
      <c r="O7409" s="66">
        <f t="shared" si="5169"/>
        <v>766250</v>
      </c>
      <c r="P7409" s="66">
        <f t="shared" si="5169"/>
        <v>0</v>
      </c>
      <c r="Q7409" s="66">
        <f>SUM(Q7410,Q7414)</f>
        <v>6479716</v>
      </c>
      <c r="R7409" s="66">
        <f>SUM(R7410,R7414)</f>
        <v>576320</v>
      </c>
      <c r="S7409" s="66">
        <f>SUM(S7410,S7414)</f>
        <v>576320</v>
      </c>
      <c r="T7409" s="66">
        <f t="shared" ref="T7409:X7409" si="5170">SUM(T7410,T7414)</f>
        <v>0</v>
      </c>
      <c r="U7409" s="66">
        <f t="shared" si="5170"/>
        <v>0</v>
      </c>
      <c r="V7409" s="66">
        <f t="shared" si="5170"/>
        <v>0</v>
      </c>
      <c r="W7409" s="66">
        <f t="shared" si="5170"/>
        <v>0</v>
      </c>
      <c r="X7409" s="66">
        <f t="shared" si="5170"/>
        <v>576320</v>
      </c>
      <c r="Y7409" s="208">
        <f t="shared" si="5135"/>
        <v>100</v>
      </c>
    </row>
    <row r="7410" spans="1:25">
      <c r="A7410" s="20" t="s">
        <v>2479</v>
      </c>
      <c r="B7410" s="20" t="s">
        <v>122</v>
      </c>
      <c r="C7410" s="20" t="s">
        <v>130</v>
      </c>
      <c r="D7410" s="20" t="s">
        <v>2481</v>
      </c>
      <c r="E7410" s="20" t="s">
        <v>167</v>
      </c>
      <c r="F7410" s="23" t="s">
        <v>0</v>
      </c>
      <c r="G7410" s="154"/>
      <c r="H7410" s="21" t="s">
        <v>56</v>
      </c>
      <c r="I7410" s="66">
        <f t="shared" si="5145"/>
        <v>1277570</v>
      </c>
      <c r="J7410" s="66">
        <f t="shared" ref="J7410:P7410" si="5171">SUM(J7411:J7413)</f>
        <v>566320</v>
      </c>
      <c r="K7410" s="66">
        <f t="shared" si="5147"/>
        <v>0</v>
      </c>
      <c r="L7410" s="66">
        <f t="shared" si="5171"/>
        <v>0</v>
      </c>
      <c r="M7410" s="66">
        <f t="shared" si="5171"/>
        <v>0</v>
      </c>
      <c r="N7410" s="66">
        <f t="shared" si="5171"/>
        <v>0</v>
      </c>
      <c r="O7410" s="66">
        <f t="shared" si="5171"/>
        <v>711250</v>
      </c>
      <c r="P7410" s="66">
        <f t="shared" si="5171"/>
        <v>0</v>
      </c>
      <c r="Q7410" s="66">
        <f>SUM(Q7411:Q7413)</f>
        <v>6295716</v>
      </c>
      <c r="R7410" s="66">
        <f>SUM(R7411:R7413)</f>
        <v>566320</v>
      </c>
      <c r="S7410" s="66">
        <f>SUM(S7411:S7413)</f>
        <v>566320</v>
      </c>
      <c r="T7410" s="66">
        <f t="shared" ref="T7410:X7410" si="5172">SUM(T7411:T7413)</f>
        <v>0</v>
      </c>
      <c r="U7410" s="66">
        <f t="shared" si="5172"/>
        <v>0</v>
      </c>
      <c r="V7410" s="66">
        <f t="shared" si="5172"/>
        <v>0</v>
      </c>
      <c r="W7410" s="66">
        <f t="shared" si="5172"/>
        <v>0</v>
      </c>
      <c r="X7410" s="66">
        <f t="shared" si="5172"/>
        <v>566320</v>
      </c>
      <c r="Y7410" s="208">
        <f t="shared" si="5135"/>
        <v>100</v>
      </c>
    </row>
    <row r="7411" spans="1:25">
      <c r="A7411" s="23" t="s">
        <v>2479</v>
      </c>
      <c r="B7411" s="23" t="s">
        <v>122</v>
      </c>
      <c r="C7411" s="23" t="s">
        <v>130</v>
      </c>
      <c r="D7411" s="23" t="s">
        <v>2481</v>
      </c>
      <c r="E7411" s="22">
        <v>8213</v>
      </c>
      <c r="F7411" s="23" t="s">
        <v>2515</v>
      </c>
      <c r="G7411" s="128" t="s">
        <v>3349</v>
      </c>
      <c r="H7411" s="32" t="s">
        <v>614</v>
      </c>
      <c r="I7411" s="44">
        <f t="shared" si="5145"/>
        <v>566320</v>
      </c>
      <c r="J7411" s="44">
        <v>566320</v>
      </c>
      <c r="K7411" s="44">
        <f t="shared" si="5147"/>
        <v>0</v>
      </c>
      <c r="L7411" s="44">
        <v>0</v>
      </c>
      <c r="M7411" s="44">
        <v>0</v>
      </c>
      <c r="N7411" s="44">
        <v>0</v>
      </c>
      <c r="O7411" s="44">
        <v>0</v>
      </c>
      <c r="P7411" s="44">
        <v>0</v>
      </c>
      <c r="Q7411" s="44">
        <v>566320</v>
      </c>
      <c r="R7411" s="44">
        <v>566320</v>
      </c>
      <c r="S7411" s="44">
        <v>566320</v>
      </c>
      <c r="T7411" s="44">
        <f t="shared" si="5138"/>
        <v>0</v>
      </c>
      <c r="U7411" s="44"/>
      <c r="V7411" s="44"/>
      <c r="W7411" s="44"/>
      <c r="X7411" s="44">
        <f t="shared" si="5139"/>
        <v>566320</v>
      </c>
      <c r="Y7411" s="209">
        <f t="shared" si="5135"/>
        <v>100</v>
      </c>
    </row>
    <row r="7412" spans="1:25" s="171" customFormat="1">
      <c r="A7412" s="167" t="s">
        <v>2479</v>
      </c>
      <c r="B7412" s="167" t="s">
        <v>122</v>
      </c>
      <c r="C7412" s="167" t="s">
        <v>130</v>
      </c>
      <c r="D7412" s="167" t="s">
        <v>2481</v>
      </c>
      <c r="E7412" s="168">
        <v>8213</v>
      </c>
      <c r="F7412" s="167" t="s">
        <v>2516</v>
      </c>
      <c r="G7412" s="128" t="s">
        <v>3349</v>
      </c>
      <c r="H7412" s="169" t="s">
        <v>2517</v>
      </c>
      <c r="I7412" s="170">
        <f t="shared" si="5145"/>
        <v>141250</v>
      </c>
      <c r="J7412" s="44">
        <v>0</v>
      </c>
      <c r="K7412" s="44">
        <f t="shared" si="5147"/>
        <v>0</v>
      </c>
      <c r="L7412" s="44">
        <v>0</v>
      </c>
      <c r="M7412" s="44">
        <v>0</v>
      </c>
      <c r="N7412" s="44">
        <v>0</v>
      </c>
      <c r="O7412" s="44">
        <v>141250</v>
      </c>
      <c r="P7412" s="44">
        <v>0</v>
      </c>
      <c r="Q7412" s="44">
        <v>340130</v>
      </c>
      <c r="R7412" s="44">
        <v>0</v>
      </c>
      <c r="S7412" s="44">
        <v>0</v>
      </c>
      <c r="T7412" s="44">
        <f t="shared" si="5138"/>
        <v>0</v>
      </c>
      <c r="U7412" s="44">
        <v>0</v>
      </c>
      <c r="V7412" s="44">
        <v>0</v>
      </c>
      <c r="W7412" s="44">
        <v>0</v>
      </c>
      <c r="X7412" s="44">
        <f t="shared" si="5139"/>
        <v>0</v>
      </c>
      <c r="Y7412" s="209">
        <f t="shared" si="5135"/>
        <v>0</v>
      </c>
    </row>
    <row r="7413" spans="1:25" s="171" customFormat="1">
      <c r="A7413" s="167" t="s">
        <v>2479</v>
      </c>
      <c r="B7413" s="167" t="s">
        <v>122</v>
      </c>
      <c r="C7413" s="167" t="s">
        <v>130</v>
      </c>
      <c r="D7413" s="167" t="s">
        <v>2481</v>
      </c>
      <c r="E7413" s="168">
        <v>8213</v>
      </c>
      <c r="F7413" s="167" t="s">
        <v>2518</v>
      </c>
      <c r="G7413" s="128" t="s">
        <v>3349</v>
      </c>
      <c r="H7413" s="169" t="s">
        <v>2519</v>
      </c>
      <c r="I7413" s="170">
        <f t="shared" si="5145"/>
        <v>570000</v>
      </c>
      <c r="J7413" s="44">
        <v>0</v>
      </c>
      <c r="K7413" s="44">
        <f t="shared" si="5147"/>
        <v>0</v>
      </c>
      <c r="L7413" s="44">
        <v>0</v>
      </c>
      <c r="M7413" s="44">
        <v>0</v>
      </c>
      <c r="N7413" s="44">
        <v>0</v>
      </c>
      <c r="O7413" s="44">
        <v>570000</v>
      </c>
      <c r="P7413" s="44">
        <v>0</v>
      </c>
      <c r="Q7413" s="44">
        <v>5389266</v>
      </c>
      <c r="R7413" s="44">
        <v>0</v>
      </c>
      <c r="S7413" s="44">
        <v>0</v>
      </c>
      <c r="T7413" s="44">
        <f t="shared" si="5138"/>
        <v>0</v>
      </c>
      <c r="U7413" s="44">
        <v>0</v>
      </c>
      <c r="V7413" s="44">
        <v>0</v>
      </c>
      <c r="W7413" s="44">
        <v>0</v>
      </c>
      <c r="X7413" s="44">
        <f t="shared" si="5139"/>
        <v>0</v>
      </c>
      <c r="Y7413" s="209">
        <f t="shared" si="5135"/>
        <v>0</v>
      </c>
    </row>
    <row r="7414" spans="1:25">
      <c r="A7414" s="20" t="s">
        <v>2479</v>
      </c>
      <c r="B7414" s="20" t="s">
        <v>122</v>
      </c>
      <c r="C7414" s="20" t="s">
        <v>130</v>
      </c>
      <c r="D7414" s="20" t="s">
        <v>2481</v>
      </c>
      <c r="E7414" s="20" t="s">
        <v>351</v>
      </c>
      <c r="F7414" s="23" t="s">
        <v>0</v>
      </c>
      <c r="G7414" s="154" t="s">
        <v>0</v>
      </c>
      <c r="H7414" s="21" t="s">
        <v>59</v>
      </c>
      <c r="I7414" s="66">
        <f t="shared" si="5145"/>
        <v>65000</v>
      </c>
      <c r="J7414" s="66">
        <f t="shared" ref="J7414:P7414" si="5173">SUM(J7415:J7417)</f>
        <v>10000</v>
      </c>
      <c r="K7414" s="66">
        <f t="shared" si="5147"/>
        <v>0</v>
      </c>
      <c r="L7414" s="66">
        <f t="shared" si="5173"/>
        <v>0</v>
      </c>
      <c r="M7414" s="66">
        <f t="shared" si="5173"/>
        <v>0</v>
      </c>
      <c r="N7414" s="66">
        <f t="shared" si="5173"/>
        <v>0</v>
      </c>
      <c r="O7414" s="66">
        <f t="shared" si="5173"/>
        <v>55000</v>
      </c>
      <c r="P7414" s="66">
        <f t="shared" si="5173"/>
        <v>0</v>
      </c>
      <c r="Q7414" s="66">
        <f>SUM(Q7415:Q7417)</f>
        <v>184000</v>
      </c>
      <c r="R7414" s="66">
        <f>SUM(R7415:R7417)</f>
        <v>10000</v>
      </c>
      <c r="S7414" s="66">
        <f>SUM(S7415:S7417)</f>
        <v>10000</v>
      </c>
      <c r="T7414" s="66">
        <f t="shared" ref="T7414:X7414" si="5174">SUM(T7415:T7417)</f>
        <v>0</v>
      </c>
      <c r="U7414" s="66">
        <f t="shared" si="5174"/>
        <v>0</v>
      </c>
      <c r="V7414" s="66">
        <f t="shared" si="5174"/>
        <v>0</v>
      </c>
      <c r="W7414" s="66">
        <f t="shared" si="5174"/>
        <v>0</v>
      </c>
      <c r="X7414" s="66">
        <f t="shared" si="5174"/>
        <v>10000</v>
      </c>
      <c r="Y7414" s="208">
        <f t="shared" si="5135"/>
        <v>100</v>
      </c>
    </row>
    <row r="7415" spans="1:25" s="171" customFormat="1">
      <c r="A7415" s="167" t="s">
        <v>2479</v>
      </c>
      <c r="B7415" s="167" t="s">
        <v>122</v>
      </c>
      <c r="C7415" s="167" t="s">
        <v>130</v>
      </c>
      <c r="D7415" s="167" t="s">
        <v>2481</v>
      </c>
      <c r="E7415" s="168">
        <v>8216</v>
      </c>
      <c r="F7415" s="167"/>
      <c r="G7415" s="128" t="s">
        <v>3349</v>
      </c>
      <c r="H7415" s="169" t="s">
        <v>59</v>
      </c>
      <c r="I7415" s="170">
        <f t="shared" si="5145"/>
        <v>10000</v>
      </c>
      <c r="J7415" s="44">
        <v>0</v>
      </c>
      <c r="K7415" s="44">
        <f t="shared" si="5147"/>
        <v>0</v>
      </c>
      <c r="L7415" s="44">
        <v>0</v>
      </c>
      <c r="M7415" s="44">
        <v>0</v>
      </c>
      <c r="N7415" s="44">
        <v>0</v>
      </c>
      <c r="O7415" s="44">
        <v>10000</v>
      </c>
      <c r="P7415" s="44">
        <v>0</v>
      </c>
      <c r="Q7415" s="44">
        <v>10000</v>
      </c>
      <c r="R7415" s="44">
        <v>0</v>
      </c>
      <c r="S7415" s="44">
        <v>0</v>
      </c>
      <c r="T7415" s="44">
        <f t="shared" si="5138"/>
        <v>0</v>
      </c>
      <c r="U7415" s="44">
        <v>0</v>
      </c>
      <c r="V7415" s="44">
        <v>0</v>
      </c>
      <c r="W7415" s="44">
        <v>0</v>
      </c>
      <c r="X7415" s="44">
        <f t="shared" si="5139"/>
        <v>0</v>
      </c>
      <c r="Y7415" s="209">
        <f t="shared" si="5135"/>
        <v>0</v>
      </c>
    </row>
    <row r="7416" spans="1:25">
      <c r="A7416" s="23" t="s">
        <v>2479</v>
      </c>
      <c r="B7416" s="23" t="s">
        <v>122</v>
      </c>
      <c r="C7416" s="23" t="s">
        <v>130</v>
      </c>
      <c r="D7416" s="23" t="s">
        <v>2481</v>
      </c>
      <c r="E7416" s="22">
        <v>8216</v>
      </c>
      <c r="F7416" s="23" t="s">
        <v>2520</v>
      </c>
      <c r="G7416" s="128" t="s">
        <v>3349</v>
      </c>
      <c r="H7416" s="32" t="s">
        <v>2521</v>
      </c>
      <c r="I7416" s="44">
        <f t="shared" si="5145"/>
        <v>10000</v>
      </c>
      <c r="J7416" s="44">
        <v>10000</v>
      </c>
      <c r="K7416" s="44">
        <f t="shared" si="5147"/>
        <v>0</v>
      </c>
      <c r="L7416" s="44">
        <v>0</v>
      </c>
      <c r="M7416" s="44">
        <v>0</v>
      </c>
      <c r="N7416" s="44">
        <v>0</v>
      </c>
      <c r="O7416" s="44">
        <v>0</v>
      </c>
      <c r="P7416" s="44">
        <v>0</v>
      </c>
      <c r="Q7416" s="44">
        <v>10000</v>
      </c>
      <c r="R7416" s="44">
        <v>10000</v>
      </c>
      <c r="S7416" s="44">
        <v>10000</v>
      </c>
      <c r="T7416" s="44">
        <f t="shared" si="5138"/>
        <v>0</v>
      </c>
      <c r="U7416" s="44"/>
      <c r="V7416" s="44">
        <v>0</v>
      </c>
      <c r="W7416" s="44">
        <v>0</v>
      </c>
      <c r="X7416" s="44">
        <f t="shared" si="5139"/>
        <v>10000</v>
      </c>
      <c r="Y7416" s="209">
        <f t="shared" si="5135"/>
        <v>100</v>
      </c>
    </row>
    <row r="7417" spans="1:25" s="171" customFormat="1">
      <c r="A7417" s="167" t="s">
        <v>2479</v>
      </c>
      <c r="B7417" s="167" t="s">
        <v>122</v>
      </c>
      <c r="C7417" s="167" t="s">
        <v>130</v>
      </c>
      <c r="D7417" s="167" t="s">
        <v>2481</v>
      </c>
      <c r="E7417" s="168">
        <v>8216</v>
      </c>
      <c r="F7417" s="167" t="s">
        <v>2522</v>
      </c>
      <c r="G7417" s="128" t="s">
        <v>3349</v>
      </c>
      <c r="H7417" s="169" t="s">
        <v>2523</v>
      </c>
      <c r="I7417" s="170">
        <f t="shared" si="5145"/>
        <v>45000</v>
      </c>
      <c r="J7417" s="44">
        <v>0</v>
      </c>
      <c r="K7417" s="44">
        <f t="shared" si="5147"/>
        <v>0</v>
      </c>
      <c r="L7417" s="44">
        <v>0</v>
      </c>
      <c r="M7417" s="44">
        <v>0</v>
      </c>
      <c r="N7417" s="44">
        <v>0</v>
      </c>
      <c r="O7417" s="44">
        <v>45000</v>
      </c>
      <c r="P7417" s="44">
        <v>0</v>
      </c>
      <c r="Q7417" s="44">
        <v>164000</v>
      </c>
      <c r="R7417" s="44">
        <v>0</v>
      </c>
      <c r="S7417" s="44">
        <v>0</v>
      </c>
      <c r="T7417" s="44">
        <f t="shared" si="5138"/>
        <v>0</v>
      </c>
      <c r="U7417" s="44">
        <v>0</v>
      </c>
      <c r="V7417" s="44">
        <v>0</v>
      </c>
      <c r="W7417" s="44">
        <v>0</v>
      </c>
      <c r="X7417" s="44">
        <f t="shared" si="5139"/>
        <v>0</v>
      </c>
      <c r="Y7417" s="209">
        <f t="shared" si="5135"/>
        <v>0</v>
      </c>
    </row>
    <row r="7418" spans="1:25">
      <c r="A7418" s="32" t="s">
        <v>0</v>
      </c>
      <c r="B7418" s="32" t="s">
        <v>0</v>
      </c>
      <c r="C7418" s="32" t="s">
        <v>0</v>
      </c>
      <c r="D7418" s="32" t="s">
        <v>0</v>
      </c>
      <c r="E7418" s="32" t="s">
        <v>0</v>
      </c>
      <c r="F7418" s="32" t="s">
        <v>0</v>
      </c>
      <c r="G7418" s="154" t="s">
        <v>0</v>
      </c>
      <c r="H7418" s="30" t="s">
        <v>2524</v>
      </c>
      <c r="I7418" s="31">
        <f t="shared" si="5145"/>
        <v>12199623</v>
      </c>
      <c r="J7418" s="31">
        <f t="shared" ref="J7418:P7418" si="5175">SUM(J7408,J7400,J7389,J7354)</f>
        <v>9449623</v>
      </c>
      <c r="K7418" s="31">
        <f t="shared" si="5147"/>
        <v>0</v>
      </c>
      <c r="L7418" s="31">
        <f t="shared" si="5175"/>
        <v>0</v>
      </c>
      <c r="M7418" s="31">
        <f t="shared" si="5175"/>
        <v>0</v>
      </c>
      <c r="N7418" s="31">
        <f t="shared" si="5175"/>
        <v>0</v>
      </c>
      <c r="O7418" s="31">
        <f t="shared" si="5175"/>
        <v>2750000</v>
      </c>
      <c r="P7418" s="31">
        <f t="shared" si="5175"/>
        <v>0</v>
      </c>
      <c r="Q7418" s="31">
        <f>SUM(Q7408,Q7400,Q7389,Q7354)</f>
        <v>24620900</v>
      </c>
      <c r="R7418" s="31">
        <f>SUM(R7408,R7400,R7389,R7354)</f>
        <v>10235354</v>
      </c>
      <c r="S7418" s="31">
        <f>SUM(S7408,S7400,S7389,S7354)</f>
        <v>7907760</v>
      </c>
      <c r="T7418" s="31">
        <f t="shared" ref="T7418:X7418" si="5176">SUM(T7408,T7400,T7389,T7354)</f>
        <v>2323464</v>
      </c>
      <c r="U7418" s="31">
        <f t="shared" si="5176"/>
        <v>871000</v>
      </c>
      <c r="V7418" s="31">
        <f t="shared" si="5176"/>
        <v>836540</v>
      </c>
      <c r="W7418" s="31">
        <f t="shared" si="5176"/>
        <v>615924</v>
      </c>
      <c r="X7418" s="31">
        <f t="shared" si="5176"/>
        <v>10231224</v>
      </c>
      <c r="Y7418" s="220">
        <f t="shared" ref="Y7418" si="5177">IF(R7418=0,0,(X7418/R7418)*100)</f>
        <v>99.959649661360032</v>
      </c>
    </row>
    <row r="7419" spans="1:25" ht="15" thickBot="1">
      <c r="A7419" s="32" t="s">
        <v>0</v>
      </c>
      <c r="B7419" s="32" t="s">
        <v>0</v>
      </c>
      <c r="C7419" s="32" t="s">
        <v>0</v>
      </c>
      <c r="D7419" s="32" t="s">
        <v>0</v>
      </c>
      <c r="E7419" s="32" t="s">
        <v>0</v>
      </c>
      <c r="F7419" s="32" t="s">
        <v>0</v>
      </c>
      <c r="G7419" s="154" t="s">
        <v>0</v>
      </c>
      <c r="H7419" s="21" t="s">
        <v>170</v>
      </c>
      <c r="I7419" s="66">
        <f t="shared" si="5145"/>
        <v>246</v>
      </c>
      <c r="J7419" s="66">
        <v>246</v>
      </c>
      <c r="K7419" s="66">
        <f t="shared" si="5147"/>
        <v>0</v>
      </c>
      <c r="L7419" s="66" t="s">
        <v>0</v>
      </c>
      <c r="M7419" s="66" t="s">
        <v>0</v>
      </c>
      <c r="N7419" s="66" t="s">
        <v>0</v>
      </c>
      <c r="O7419" s="66" t="s">
        <v>0</v>
      </c>
      <c r="P7419" s="66" t="s">
        <v>0</v>
      </c>
      <c r="Q7419" s="66">
        <v>0</v>
      </c>
      <c r="R7419" s="66"/>
      <c r="S7419" s="66"/>
      <c r="T7419" s="66"/>
      <c r="U7419" s="66"/>
      <c r="V7419" s="66"/>
      <c r="W7419" s="66"/>
      <c r="X7419" s="66"/>
      <c r="Y7419" s="208">
        <v>0</v>
      </c>
    </row>
    <row r="7420" spans="1:25" ht="41.4" thickBot="1">
      <c r="A7420" s="252" t="s">
        <v>0</v>
      </c>
      <c r="B7420" s="252" t="s">
        <v>0</v>
      </c>
      <c r="C7420" s="252" t="s">
        <v>0</v>
      </c>
      <c r="D7420" s="252" t="s">
        <v>0</v>
      </c>
      <c r="E7420" s="252" t="s">
        <v>0</v>
      </c>
      <c r="F7420" s="252" t="s">
        <v>0</v>
      </c>
      <c r="G7420" s="258" t="s">
        <v>0</v>
      </c>
      <c r="H7420" s="24" t="s">
        <v>72</v>
      </c>
      <c r="I7420" s="1" t="s">
        <v>3093</v>
      </c>
      <c r="J7420" s="1" t="s">
        <v>3130</v>
      </c>
      <c r="K7420" s="1" t="s">
        <v>3</v>
      </c>
      <c r="L7420" s="1" t="s">
        <v>4</v>
      </c>
      <c r="M7420" s="1" t="s">
        <v>5</v>
      </c>
      <c r="N7420" s="1" t="s">
        <v>6</v>
      </c>
      <c r="O7420" s="1" t="s">
        <v>7</v>
      </c>
      <c r="P7420" s="1" t="s">
        <v>8</v>
      </c>
      <c r="Q7420" s="1" t="s">
        <v>3344</v>
      </c>
      <c r="R7420" s="1" t="s">
        <v>3427</v>
      </c>
      <c r="S7420" s="1" t="s">
        <v>3447</v>
      </c>
      <c r="T7420" s="1" t="s">
        <v>3448</v>
      </c>
      <c r="U7420" s="1" t="s">
        <v>3452</v>
      </c>
      <c r="V7420" s="1" t="s">
        <v>3449</v>
      </c>
      <c r="W7420" s="1" t="s">
        <v>3450</v>
      </c>
      <c r="X7420" s="1" t="s">
        <v>3451</v>
      </c>
      <c r="Y7420" s="216" t="s">
        <v>3385</v>
      </c>
    </row>
    <row r="7421" spans="1:25">
      <c r="A7421" s="253"/>
      <c r="B7421" s="253"/>
      <c r="C7421" s="253"/>
      <c r="D7421" s="253"/>
      <c r="E7421" s="253"/>
      <c r="F7421" s="253"/>
      <c r="G7421" s="259"/>
      <c r="H7421" s="33" t="s">
        <v>0</v>
      </c>
      <c r="I7421" s="45">
        <v>1</v>
      </c>
      <c r="J7421" s="45">
        <v>3</v>
      </c>
      <c r="K7421" s="45" t="s">
        <v>9</v>
      </c>
      <c r="L7421" s="45">
        <v>5</v>
      </c>
      <c r="M7421" s="45">
        <v>6</v>
      </c>
      <c r="N7421" s="45">
        <v>7</v>
      </c>
      <c r="O7421" s="45">
        <v>8</v>
      </c>
      <c r="P7421" s="45">
        <v>9</v>
      </c>
      <c r="Q7421" s="45">
        <v>1</v>
      </c>
      <c r="R7421" s="45">
        <v>2</v>
      </c>
      <c r="S7421" s="45">
        <v>3</v>
      </c>
      <c r="T7421" s="45" t="s">
        <v>3453</v>
      </c>
      <c r="U7421" s="45">
        <v>5</v>
      </c>
      <c r="V7421" s="45">
        <v>6</v>
      </c>
      <c r="W7421" s="45">
        <v>7</v>
      </c>
      <c r="X7421" s="45" t="s">
        <v>3454</v>
      </c>
      <c r="Y7421" s="276">
        <v>9</v>
      </c>
    </row>
    <row r="7422" spans="1:25">
      <c r="A7422" s="253"/>
      <c r="B7422" s="253"/>
      <c r="C7422" s="253"/>
      <c r="D7422" s="253"/>
      <c r="E7422" s="253"/>
      <c r="F7422" s="253"/>
      <c r="G7422" s="259"/>
      <c r="H7422" s="34" t="s">
        <v>77</v>
      </c>
      <c r="I7422" s="35">
        <f t="shared" si="5145"/>
        <v>11699623</v>
      </c>
      <c r="J7422" s="35">
        <f>SUM(J7356,J7358,J7359,J7360,J7361,J7362,J7364,J7366,J7367,J7368,J7370,J7371,J7372,J7374,J7375,J7377,J7378,J7380,J7381,J7382,J7384,J7385,J7386,J7387,J7388,J7393,J7394,J7398,J7399,J7402,J7406,J7407,J7411,J7412,J7413,J7415,J7416,J7417,J7395,J7396)</f>
        <v>9449623</v>
      </c>
      <c r="K7422" s="35">
        <f t="shared" si="5147"/>
        <v>0</v>
      </c>
      <c r="L7422" s="35">
        <f t="shared" ref="L7422:P7422" si="5178">SUM(L7356,L7358,L7359,L7360,L7361,L7362,L7364,L7366,L7367,L7368,L7370,L7371,L7372,L7374,L7375,L7377,L7378,L7380,L7381,L7382,L7384,L7385,L7386,L7387,L7388,L7393,L7394,L7398,L7399,L7402,L7406,L7407,L7411,L7412,L7413,L7415,L7416,L7417,L7395,L7396)</f>
        <v>0</v>
      </c>
      <c r="M7422" s="35">
        <f t="shared" si="5178"/>
        <v>0</v>
      </c>
      <c r="N7422" s="35">
        <f t="shared" si="5178"/>
        <v>0</v>
      </c>
      <c r="O7422" s="35">
        <f t="shared" si="5178"/>
        <v>2250000</v>
      </c>
      <c r="P7422" s="35">
        <f t="shared" si="5178"/>
        <v>0</v>
      </c>
      <c r="Q7422" s="35">
        <f t="shared" ref="Q7422:R7422" si="5179">SUM(Q7356,Q7358,Q7359,Q7360,Q7361,Q7362,Q7364,Q7366,Q7367,Q7368,Q7370,Q7371,Q7372,Q7374,Q7375,Q7377,Q7378,Q7380,Q7381,Q7382,Q7384,Q7385,Q7386,Q7387,Q7388,Q7393,Q7394,Q7398,Q7399,Q7402,Q7406,Q7407,Q7411,Q7412,Q7413,Q7415,Q7416,Q7417,Q7395,Q7396)</f>
        <v>21929593</v>
      </c>
      <c r="R7422" s="35">
        <f t="shared" si="5179"/>
        <v>10235354</v>
      </c>
      <c r="S7422" s="35">
        <f t="shared" ref="S7422" si="5180">SUM(S7356,S7358,S7359,S7360,S7361,S7362,S7364,S7366,S7367,S7368,S7370,S7371,S7372,S7374,S7375,S7377,S7378,S7380,S7381,S7382,S7384,S7385,S7386,S7387,S7388,S7393,S7394,S7398,S7399,S7402,S7406,S7407,S7411,S7412,S7413,S7415,S7416,S7417,S7395,S7396)</f>
        <v>7907760</v>
      </c>
      <c r="T7422" s="35">
        <f t="shared" ref="T7422:X7422" si="5181">SUM(T7356,T7358,T7359,T7360,T7361,T7362,T7364,T7366,T7367,T7368,T7370,T7371,T7372,T7374,T7375,T7377,T7378,T7380,T7381,T7382,T7384,T7385,T7386,T7387,T7388,T7393,T7394,T7398,T7399,T7402,T7406,T7407,T7411,T7412,T7413,T7415,T7416,T7417,T7395,T7396)</f>
        <v>2323464</v>
      </c>
      <c r="U7422" s="35">
        <f t="shared" si="5181"/>
        <v>871000</v>
      </c>
      <c r="V7422" s="35">
        <f t="shared" si="5181"/>
        <v>836540</v>
      </c>
      <c r="W7422" s="35">
        <f t="shared" si="5181"/>
        <v>615924</v>
      </c>
      <c r="X7422" s="35">
        <f t="shared" si="5181"/>
        <v>10231224</v>
      </c>
      <c r="Y7422" s="218">
        <f t="shared" ref="Y7422:Y7425" si="5182">IF(R7422=0,0,(X7422/R7422)*100)</f>
        <v>99.959649661360032</v>
      </c>
    </row>
    <row r="7423" spans="1:25">
      <c r="A7423" s="253"/>
      <c r="B7423" s="253"/>
      <c r="C7423" s="253"/>
      <c r="D7423" s="253"/>
      <c r="E7423" s="253"/>
      <c r="F7423" s="253"/>
      <c r="G7423" s="259"/>
      <c r="H7423" s="34" t="s">
        <v>82</v>
      </c>
      <c r="I7423" s="35">
        <f t="shared" si="5145"/>
        <v>250000</v>
      </c>
      <c r="J7423" s="35">
        <f t="shared" ref="J7423:P7423" si="5183">SUM(J7404)</f>
        <v>0</v>
      </c>
      <c r="K7423" s="35">
        <f t="shared" si="5147"/>
        <v>0</v>
      </c>
      <c r="L7423" s="35">
        <f t="shared" si="5183"/>
        <v>0</v>
      </c>
      <c r="M7423" s="35">
        <f t="shared" si="5183"/>
        <v>0</v>
      </c>
      <c r="N7423" s="35">
        <f t="shared" si="5183"/>
        <v>0</v>
      </c>
      <c r="O7423" s="35">
        <f t="shared" si="5183"/>
        <v>250000</v>
      </c>
      <c r="P7423" s="35">
        <f t="shared" si="5183"/>
        <v>0</v>
      </c>
      <c r="Q7423" s="35">
        <f t="shared" ref="Q7423:S7424" si="5184">SUM(Q7404)</f>
        <v>950000</v>
      </c>
      <c r="R7423" s="35">
        <f t="shared" si="5184"/>
        <v>0</v>
      </c>
      <c r="S7423" s="35">
        <f t="shared" si="5184"/>
        <v>0</v>
      </c>
      <c r="T7423" s="35">
        <f t="shared" ref="T7423:X7423" si="5185">SUM(T7404)</f>
        <v>0</v>
      </c>
      <c r="U7423" s="35">
        <f t="shared" si="5185"/>
        <v>0</v>
      </c>
      <c r="V7423" s="35">
        <f t="shared" si="5185"/>
        <v>0</v>
      </c>
      <c r="W7423" s="35">
        <f t="shared" si="5185"/>
        <v>0</v>
      </c>
      <c r="X7423" s="35">
        <f t="shared" si="5185"/>
        <v>0</v>
      </c>
      <c r="Y7423" s="218">
        <f t="shared" si="5182"/>
        <v>0</v>
      </c>
    </row>
    <row r="7424" spans="1:25">
      <c r="A7424" s="253"/>
      <c r="B7424" s="253"/>
      <c r="C7424" s="253"/>
      <c r="D7424" s="253"/>
      <c r="E7424" s="253"/>
      <c r="F7424" s="253"/>
      <c r="G7424" s="259"/>
      <c r="H7424" s="34" t="s">
        <v>93</v>
      </c>
      <c r="I7424" s="35">
        <f t="shared" si="5145"/>
        <v>250000</v>
      </c>
      <c r="J7424" s="35">
        <f t="shared" ref="J7424:P7424" si="5186">SUM(J7405)</f>
        <v>0</v>
      </c>
      <c r="K7424" s="35">
        <f t="shared" si="5147"/>
        <v>0</v>
      </c>
      <c r="L7424" s="35">
        <f t="shared" si="5186"/>
        <v>0</v>
      </c>
      <c r="M7424" s="35">
        <f t="shared" si="5186"/>
        <v>0</v>
      </c>
      <c r="N7424" s="35">
        <f t="shared" si="5186"/>
        <v>0</v>
      </c>
      <c r="O7424" s="35">
        <f t="shared" si="5186"/>
        <v>250000</v>
      </c>
      <c r="P7424" s="35">
        <f t="shared" si="5186"/>
        <v>0</v>
      </c>
      <c r="Q7424" s="35">
        <f t="shared" si="5184"/>
        <v>1741307</v>
      </c>
      <c r="R7424" s="35">
        <f t="shared" si="5184"/>
        <v>0</v>
      </c>
      <c r="S7424" s="35">
        <f t="shared" si="5184"/>
        <v>0</v>
      </c>
      <c r="T7424" s="35">
        <f t="shared" ref="T7424:X7424" si="5187">SUM(T7405)</f>
        <v>0</v>
      </c>
      <c r="U7424" s="35">
        <f t="shared" si="5187"/>
        <v>0</v>
      </c>
      <c r="V7424" s="35">
        <f t="shared" si="5187"/>
        <v>0</v>
      </c>
      <c r="W7424" s="35">
        <f t="shared" si="5187"/>
        <v>0</v>
      </c>
      <c r="X7424" s="35">
        <f t="shared" si="5187"/>
        <v>0</v>
      </c>
      <c r="Y7424" s="218">
        <f t="shared" si="5182"/>
        <v>0</v>
      </c>
    </row>
    <row r="7425" spans="1:25">
      <c r="A7425" s="254"/>
      <c r="B7425" s="254"/>
      <c r="C7425" s="254"/>
      <c r="D7425" s="254"/>
      <c r="E7425" s="254"/>
      <c r="F7425" s="254"/>
      <c r="G7425" s="260"/>
      <c r="H7425" s="36" t="s">
        <v>69</v>
      </c>
      <c r="I7425" s="35">
        <f t="shared" si="5145"/>
        <v>12199623</v>
      </c>
      <c r="J7425" s="35">
        <f t="shared" ref="J7425:P7425" si="5188">SUM(J7422:J7424)</f>
        <v>9449623</v>
      </c>
      <c r="K7425" s="35">
        <f t="shared" si="5147"/>
        <v>0</v>
      </c>
      <c r="L7425" s="35">
        <f t="shared" si="5188"/>
        <v>0</v>
      </c>
      <c r="M7425" s="35">
        <f t="shared" si="5188"/>
        <v>0</v>
      </c>
      <c r="N7425" s="35">
        <f t="shared" si="5188"/>
        <v>0</v>
      </c>
      <c r="O7425" s="35">
        <f t="shared" si="5188"/>
        <v>2750000</v>
      </c>
      <c r="P7425" s="35">
        <f t="shared" si="5188"/>
        <v>0</v>
      </c>
      <c r="Q7425" s="35">
        <f>SUM(Q7422:Q7424)</f>
        <v>24620900</v>
      </c>
      <c r="R7425" s="35">
        <f>SUM(R7422:R7424)</f>
        <v>10235354</v>
      </c>
      <c r="S7425" s="35">
        <f>SUM(S7422:S7424)</f>
        <v>7907760</v>
      </c>
      <c r="T7425" s="35">
        <f t="shared" ref="T7425:X7425" si="5189">SUM(T7422:T7424)</f>
        <v>2323464</v>
      </c>
      <c r="U7425" s="35">
        <f t="shared" si="5189"/>
        <v>871000</v>
      </c>
      <c r="V7425" s="35">
        <f t="shared" si="5189"/>
        <v>836540</v>
      </c>
      <c r="W7425" s="35">
        <f t="shared" si="5189"/>
        <v>615924</v>
      </c>
      <c r="X7425" s="35">
        <f t="shared" si="5189"/>
        <v>10231224</v>
      </c>
      <c r="Y7425" s="218">
        <f t="shared" si="5182"/>
        <v>99.959649661360032</v>
      </c>
    </row>
    <row r="7426" spans="1:25">
      <c r="A7426" s="32" t="s">
        <v>0</v>
      </c>
      <c r="B7426" s="32" t="s">
        <v>0</v>
      </c>
      <c r="C7426" s="32" t="s">
        <v>0</v>
      </c>
      <c r="D7426" s="32" t="s">
        <v>0</v>
      </c>
      <c r="E7426" s="32" t="s">
        <v>0</v>
      </c>
      <c r="F7426" s="32" t="s">
        <v>0</v>
      </c>
      <c r="G7426" s="154" t="s">
        <v>0</v>
      </c>
      <c r="H7426" s="37" t="s">
        <v>0</v>
      </c>
      <c r="I7426" s="37"/>
      <c r="J7426" s="37"/>
      <c r="K7426" s="37"/>
      <c r="L7426" s="37" t="s">
        <v>0</v>
      </c>
      <c r="M7426" s="37" t="s">
        <v>0</v>
      </c>
      <c r="N7426" s="37" t="s">
        <v>0</v>
      </c>
      <c r="O7426" s="37" t="s">
        <v>0</v>
      </c>
      <c r="P7426" s="37" t="s">
        <v>0</v>
      </c>
      <c r="Q7426" s="37"/>
      <c r="R7426" s="37"/>
      <c r="S7426" s="37"/>
      <c r="T7426" s="37" t="s">
        <v>0</v>
      </c>
      <c r="U7426" s="37" t="s">
        <v>0</v>
      </c>
      <c r="V7426" s="37" t="s">
        <v>0</v>
      </c>
      <c r="W7426" s="37" t="s">
        <v>0</v>
      </c>
      <c r="X7426" s="37" t="s">
        <v>0</v>
      </c>
      <c r="Y7426" s="219"/>
    </row>
    <row r="7427" spans="1:25">
      <c r="A7427" s="32" t="s">
        <v>0</v>
      </c>
      <c r="B7427" s="32" t="s">
        <v>0</v>
      </c>
      <c r="C7427" s="32" t="s">
        <v>0</v>
      </c>
      <c r="D7427" s="32" t="s">
        <v>0</v>
      </c>
      <c r="E7427" s="32" t="s">
        <v>0</v>
      </c>
      <c r="F7427" s="32" t="s">
        <v>0</v>
      </c>
      <c r="G7427" s="154" t="s">
        <v>0</v>
      </c>
      <c r="H7427" s="30" t="s">
        <v>2525</v>
      </c>
      <c r="I7427" s="31">
        <f t="shared" si="5145"/>
        <v>12199623</v>
      </c>
      <c r="J7427" s="31">
        <f t="shared" ref="J7427:P7427" si="5190">SUM(J7418)</f>
        <v>9449623</v>
      </c>
      <c r="K7427" s="31">
        <f t="shared" si="5147"/>
        <v>0</v>
      </c>
      <c r="L7427" s="31">
        <f t="shared" si="5190"/>
        <v>0</v>
      </c>
      <c r="M7427" s="31">
        <f t="shared" si="5190"/>
        <v>0</v>
      </c>
      <c r="N7427" s="31">
        <f t="shared" si="5190"/>
        <v>0</v>
      </c>
      <c r="O7427" s="31">
        <f t="shared" si="5190"/>
        <v>2750000</v>
      </c>
      <c r="P7427" s="31">
        <f t="shared" si="5190"/>
        <v>0</v>
      </c>
      <c r="Q7427" s="31">
        <f>SUM(Q7418)</f>
        <v>24620900</v>
      </c>
      <c r="R7427" s="31">
        <f>SUM(R7418)</f>
        <v>10235354</v>
      </c>
      <c r="S7427" s="31">
        <f>SUM(S7418)</f>
        <v>7907760</v>
      </c>
      <c r="T7427" s="31">
        <f t="shared" ref="T7427:X7427" si="5191">SUM(T7418)</f>
        <v>2323464</v>
      </c>
      <c r="U7427" s="31">
        <f t="shared" si="5191"/>
        <v>871000</v>
      </c>
      <c r="V7427" s="31">
        <f t="shared" si="5191"/>
        <v>836540</v>
      </c>
      <c r="W7427" s="31">
        <f t="shared" si="5191"/>
        <v>615924</v>
      </c>
      <c r="X7427" s="31">
        <f t="shared" si="5191"/>
        <v>10231224</v>
      </c>
      <c r="Y7427" s="220">
        <f>IF(R7427=0,0,(X7427/R7427)*100)</f>
        <v>99.959649661360032</v>
      </c>
    </row>
    <row r="7428" spans="1:25">
      <c r="A7428" s="32" t="s">
        <v>0</v>
      </c>
      <c r="B7428" s="32" t="s">
        <v>0</v>
      </c>
      <c r="C7428" s="32" t="s">
        <v>0</v>
      </c>
      <c r="D7428" s="32" t="s">
        <v>0</v>
      </c>
      <c r="E7428" s="32" t="s">
        <v>0</v>
      </c>
      <c r="F7428" s="32" t="s">
        <v>0</v>
      </c>
      <c r="G7428" s="154" t="s">
        <v>0</v>
      </c>
      <c r="H7428" s="21" t="s">
        <v>170</v>
      </c>
      <c r="I7428" s="66">
        <f t="shared" si="5145"/>
        <v>246</v>
      </c>
      <c r="J7428" s="66">
        <f t="shared" ref="J7428:P7428" si="5192">J7419</f>
        <v>246</v>
      </c>
      <c r="K7428" s="66">
        <f t="shared" si="5147"/>
        <v>0</v>
      </c>
      <c r="L7428" s="66" t="str">
        <f t="shared" si="5192"/>
        <v/>
      </c>
      <c r="M7428" s="66" t="str">
        <f t="shared" si="5192"/>
        <v/>
      </c>
      <c r="N7428" s="66" t="str">
        <f t="shared" si="5192"/>
        <v/>
      </c>
      <c r="O7428" s="66" t="str">
        <f t="shared" si="5192"/>
        <v/>
      </c>
      <c r="P7428" s="66" t="str">
        <f t="shared" si="5192"/>
        <v/>
      </c>
      <c r="Q7428" s="66">
        <f>Q7419</f>
        <v>0</v>
      </c>
      <c r="R7428" s="66">
        <f>R7419</f>
        <v>0</v>
      </c>
      <c r="S7428" s="66">
        <f>S7419</f>
        <v>0</v>
      </c>
      <c r="T7428" s="66">
        <f t="shared" ref="T7428:X7428" si="5193">T7419</f>
        <v>0</v>
      </c>
      <c r="U7428" s="66">
        <f t="shared" si="5193"/>
        <v>0</v>
      </c>
      <c r="V7428" s="66">
        <f t="shared" si="5193"/>
        <v>0</v>
      </c>
      <c r="W7428" s="66">
        <f t="shared" si="5193"/>
        <v>0</v>
      </c>
      <c r="X7428" s="66">
        <f t="shared" si="5193"/>
        <v>0</v>
      </c>
      <c r="Y7428" s="208">
        <v>0</v>
      </c>
    </row>
    <row r="7429" spans="1:25">
      <c r="A7429" s="32" t="s">
        <v>0</v>
      </c>
      <c r="B7429" s="32" t="s">
        <v>0</v>
      </c>
      <c r="C7429" s="32" t="s">
        <v>0</v>
      </c>
      <c r="D7429" s="32" t="s">
        <v>0</v>
      </c>
      <c r="E7429" s="32" t="s">
        <v>0</v>
      </c>
      <c r="F7429" s="32" t="s">
        <v>0</v>
      </c>
      <c r="G7429" s="154" t="s">
        <v>0</v>
      </c>
      <c r="H7429" s="38" t="s">
        <v>0</v>
      </c>
      <c r="I7429" s="39"/>
      <c r="J7429" s="39"/>
      <c r="K7429" s="39"/>
      <c r="L7429" s="39" t="s">
        <v>0</v>
      </c>
      <c r="M7429" s="39" t="s">
        <v>0</v>
      </c>
      <c r="N7429" s="39" t="s">
        <v>0</v>
      </c>
      <c r="O7429" s="39" t="s">
        <v>0</v>
      </c>
      <c r="P7429" s="39" t="s">
        <v>0</v>
      </c>
      <c r="Q7429" s="39"/>
      <c r="R7429" s="39"/>
      <c r="S7429" s="39"/>
      <c r="T7429" s="39" t="s">
        <v>0</v>
      </c>
      <c r="U7429" s="39" t="s">
        <v>0</v>
      </c>
      <c r="V7429" s="39" t="s">
        <v>0</v>
      </c>
      <c r="W7429" s="39" t="s">
        <v>0</v>
      </c>
      <c r="X7429" s="39" t="s">
        <v>0</v>
      </c>
      <c r="Y7429" s="221"/>
    </row>
    <row r="7430" spans="1:25">
      <c r="A7430" s="32" t="s">
        <v>0</v>
      </c>
      <c r="B7430" s="32" t="s">
        <v>0</v>
      </c>
      <c r="C7430" s="32" t="s">
        <v>0</v>
      </c>
      <c r="D7430" s="32" t="s">
        <v>0</v>
      </c>
      <c r="E7430" s="32" t="s">
        <v>0</v>
      </c>
      <c r="F7430" s="32" t="s">
        <v>0</v>
      </c>
      <c r="G7430" s="154" t="s">
        <v>0</v>
      </c>
      <c r="H7430" s="30" t="s">
        <v>2526</v>
      </c>
      <c r="I7430" s="40">
        <f t="shared" si="5145"/>
        <v>12199623</v>
      </c>
      <c r="J7430" s="40">
        <f t="shared" ref="J7430:P7430" si="5194">SUM(J7427)</f>
        <v>9449623</v>
      </c>
      <c r="K7430" s="40">
        <f t="shared" si="5147"/>
        <v>0</v>
      </c>
      <c r="L7430" s="40">
        <f t="shared" si="5194"/>
        <v>0</v>
      </c>
      <c r="M7430" s="40">
        <f t="shared" si="5194"/>
        <v>0</v>
      </c>
      <c r="N7430" s="40">
        <f t="shared" si="5194"/>
        <v>0</v>
      </c>
      <c r="O7430" s="40">
        <f t="shared" si="5194"/>
        <v>2750000</v>
      </c>
      <c r="P7430" s="40">
        <f t="shared" si="5194"/>
        <v>0</v>
      </c>
      <c r="Q7430" s="40">
        <f>SUM(Q7427)</f>
        <v>24620900</v>
      </c>
      <c r="R7430" s="40">
        <f>SUM(R7427)</f>
        <v>10235354</v>
      </c>
      <c r="S7430" s="40">
        <f>SUM(S7427)</f>
        <v>7907760</v>
      </c>
      <c r="T7430" s="40">
        <f t="shared" ref="T7430:X7430" si="5195">SUM(T7427)</f>
        <v>2323464</v>
      </c>
      <c r="U7430" s="40">
        <f t="shared" si="5195"/>
        <v>871000</v>
      </c>
      <c r="V7430" s="40">
        <f t="shared" si="5195"/>
        <v>836540</v>
      </c>
      <c r="W7430" s="40">
        <f t="shared" si="5195"/>
        <v>615924</v>
      </c>
      <c r="X7430" s="40">
        <f t="shared" si="5195"/>
        <v>10231224</v>
      </c>
      <c r="Y7430" s="207">
        <f>IF(R7430=0,0,(X7430/R7430)*100)</f>
        <v>99.959649661360032</v>
      </c>
    </row>
    <row r="7431" spans="1:25">
      <c r="A7431" s="32" t="s">
        <v>0</v>
      </c>
      <c r="B7431" s="32" t="s">
        <v>0</v>
      </c>
      <c r="C7431" s="32" t="s">
        <v>0</v>
      </c>
      <c r="D7431" s="32" t="s">
        <v>0</v>
      </c>
      <c r="E7431" s="32" t="s">
        <v>0</v>
      </c>
      <c r="F7431" s="32" t="s">
        <v>0</v>
      </c>
      <c r="G7431" s="154" t="s">
        <v>0</v>
      </c>
      <c r="H7431" s="21" t="s">
        <v>197</v>
      </c>
      <c r="I7431" s="66">
        <f t="shared" si="5145"/>
        <v>246</v>
      </c>
      <c r="J7431" s="66">
        <f t="shared" ref="J7431:P7431" si="5196">J7428</f>
        <v>246</v>
      </c>
      <c r="K7431" s="66">
        <f t="shared" si="5147"/>
        <v>0</v>
      </c>
      <c r="L7431" s="66" t="str">
        <f t="shared" si="5196"/>
        <v/>
      </c>
      <c r="M7431" s="66" t="str">
        <f t="shared" si="5196"/>
        <v/>
      </c>
      <c r="N7431" s="66" t="str">
        <f t="shared" si="5196"/>
        <v/>
      </c>
      <c r="O7431" s="66" t="str">
        <f t="shared" si="5196"/>
        <v/>
      </c>
      <c r="P7431" s="66" t="str">
        <f t="shared" si="5196"/>
        <v/>
      </c>
      <c r="Q7431" s="66">
        <f>Q7428</f>
        <v>0</v>
      </c>
      <c r="R7431" s="66">
        <f>R7428</f>
        <v>0</v>
      </c>
      <c r="S7431" s="66">
        <f>S7428</f>
        <v>0</v>
      </c>
      <c r="T7431" s="66">
        <f t="shared" ref="T7431:X7431" si="5197">T7428</f>
        <v>0</v>
      </c>
      <c r="U7431" s="66">
        <f t="shared" si="5197"/>
        <v>0</v>
      </c>
      <c r="V7431" s="66">
        <f t="shared" si="5197"/>
        <v>0</v>
      </c>
      <c r="W7431" s="66">
        <f t="shared" si="5197"/>
        <v>0</v>
      </c>
      <c r="X7431" s="66">
        <f t="shared" si="5197"/>
        <v>0</v>
      </c>
      <c r="Y7431" s="208">
        <v>0</v>
      </c>
    </row>
    <row r="7432" spans="1:25">
      <c r="A7432" s="20" t="s">
        <v>2527</v>
      </c>
      <c r="B7432" s="21" t="s">
        <v>0</v>
      </c>
      <c r="C7432" s="21" t="s">
        <v>0</v>
      </c>
      <c r="D7432" s="21" t="s">
        <v>0</v>
      </c>
      <c r="E7432" s="21" t="s">
        <v>0</v>
      </c>
      <c r="F7432" s="21" t="s">
        <v>0</v>
      </c>
      <c r="G7432" s="150" t="s">
        <v>0</v>
      </c>
      <c r="H7432" s="21" t="s">
        <v>2528</v>
      </c>
      <c r="I7432" s="22"/>
      <c r="J7432" s="22"/>
      <c r="K7432" s="22"/>
      <c r="L7432" s="22" t="s">
        <v>0</v>
      </c>
      <c r="M7432" s="22" t="s">
        <v>0</v>
      </c>
      <c r="N7432" s="22" t="s">
        <v>0</v>
      </c>
      <c r="O7432" s="22" t="s">
        <v>0</v>
      </c>
      <c r="P7432" s="22" t="s">
        <v>0</v>
      </c>
      <c r="Q7432" s="22"/>
      <c r="R7432" s="22"/>
      <c r="S7432" s="22"/>
      <c r="T7432" s="22" t="s">
        <v>0</v>
      </c>
      <c r="U7432" s="22" t="s">
        <v>0</v>
      </c>
      <c r="V7432" s="22" t="s">
        <v>0</v>
      </c>
      <c r="W7432" s="22" t="s">
        <v>0</v>
      </c>
      <c r="X7432" s="22" t="s">
        <v>0</v>
      </c>
      <c r="Y7432" s="209"/>
    </row>
    <row r="7433" spans="1:25" ht="15" thickBot="1">
      <c r="A7433" s="20" t="s">
        <v>2527</v>
      </c>
      <c r="B7433" s="20" t="s">
        <v>122</v>
      </c>
      <c r="C7433" s="23" t="s">
        <v>0</v>
      </c>
      <c r="D7433" s="23" t="s">
        <v>0</v>
      </c>
      <c r="E7433" s="21" t="s">
        <v>0</v>
      </c>
      <c r="F7433" s="21" t="s">
        <v>0</v>
      </c>
      <c r="G7433" s="150" t="s">
        <v>0</v>
      </c>
      <c r="H7433" s="21" t="s">
        <v>0</v>
      </c>
      <c r="I7433" s="22"/>
      <c r="J7433" s="22"/>
      <c r="K7433" s="22"/>
      <c r="L7433" s="22" t="s">
        <v>0</v>
      </c>
      <c r="M7433" s="22" t="s">
        <v>0</v>
      </c>
      <c r="N7433" s="22" t="s">
        <v>0</v>
      </c>
      <c r="O7433" s="22" t="s">
        <v>0</v>
      </c>
      <c r="P7433" s="22" t="s">
        <v>0</v>
      </c>
      <c r="Q7433" s="22"/>
      <c r="R7433" s="22"/>
      <c r="S7433" s="22"/>
      <c r="T7433" s="22" t="s">
        <v>0</v>
      </c>
      <c r="U7433" s="22" t="s">
        <v>0</v>
      </c>
      <c r="V7433" s="22" t="s">
        <v>0</v>
      </c>
      <c r="W7433" s="22" t="s">
        <v>0</v>
      </c>
      <c r="X7433" s="22" t="s">
        <v>0</v>
      </c>
      <c r="Y7433" s="209"/>
    </row>
    <row r="7434" spans="1:25" ht="41.4" thickBot="1">
      <c r="A7434" s="24" t="s">
        <v>123</v>
      </c>
      <c r="B7434" s="24" t="s">
        <v>124</v>
      </c>
      <c r="C7434" s="24" t="s">
        <v>125</v>
      </c>
      <c r="D7434" s="25" t="s">
        <v>0</v>
      </c>
      <c r="E7434" s="24" t="s">
        <v>126</v>
      </c>
      <c r="F7434" s="24" t="s">
        <v>127</v>
      </c>
      <c r="G7434" s="151" t="s">
        <v>128</v>
      </c>
      <c r="H7434" s="24" t="s">
        <v>1</v>
      </c>
      <c r="I7434" s="1" t="s">
        <v>3093</v>
      </c>
      <c r="J7434" s="1" t="s">
        <v>3130</v>
      </c>
      <c r="K7434" s="1" t="s">
        <v>3</v>
      </c>
      <c r="L7434" s="1" t="s">
        <v>4</v>
      </c>
      <c r="M7434" s="1" t="s">
        <v>5</v>
      </c>
      <c r="N7434" s="1" t="s">
        <v>6</v>
      </c>
      <c r="O7434" s="1" t="s">
        <v>7</v>
      </c>
      <c r="P7434" s="1" t="s">
        <v>8</v>
      </c>
      <c r="Q7434" s="1" t="s">
        <v>3344</v>
      </c>
      <c r="R7434" s="1" t="s">
        <v>3427</v>
      </c>
      <c r="S7434" s="1" t="s">
        <v>3447</v>
      </c>
      <c r="T7434" s="1" t="s">
        <v>3448</v>
      </c>
      <c r="U7434" s="1" t="s">
        <v>3452</v>
      </c>
      <c r="V7434" s="1" t="s">
        <v>3449</v>
      </c>
      <c r="W7434" s="1" t="s">
        <v>3450</v>
      </c>
      <c r="X7434" s="1" t="s">
        <v>3451</v>
      </c>
      <c r="Y7434" s="216" t="s">
        <v>3385</v>
      </c>
    </row>
    <row r="7435" spans="1:25">
      <c r="A7435" s="26" t="s">
        <v>0</v>
      </c>
      <c r="B7435" s="26" t="s">
        <v>0</v>
      </c>
      <c r="C7435" s="26" t="s">
        <v>0</v>
      </c>
      <c r="D7435" s="27" t="s">
        <v>0</v>
      </c>
      <c r="E7435" s="27" t="s">
        <v>0</v>
      </c>
      <c r="F7435" s="28" t="s">
        <v>0</v>
      </c>
      <c r="G7435" s="152" t="s">
        <v>0</v>
      </c>
      <c r="H7435" s="29" t="s">
        <v>0</v>
      </c>
      <c r="I7435" s="45">
        <v>1</v>
      </c>
      <c r="J7435" s="45">
        <v>3</v>
      </c>
      <c r="K7435" s="45" t="s">
        <v>9</v>
      </c>
      <c r="L7435" s="45">
        <v>5</v>
      </c>
      <c r="M7435" s="45">
        <v>6</v>
      </c>
      <c r="N7435" s="45">
        <v>7</v>
      </c>
      <c r="O7435" s="45">
        <v>8</v>
      </c>
      <c r="P7435" s="45">
        <v>9</v>
      </c>
      <c r="Q7435" s="45">
        <v>1</v>
      </c>
      <c r="R7435" s="45">
        <v>2</v>
      </c>
      <c r="S7435" s="45">
        <v>3</v>
      </c>
      <c r="T7435" s="45" t="s">
        <v>3453</v>
      </c>
      <c r="U7435" s="45">
        <v>5</v>
      </c>
      <c r="V7435" s="45">
        <v>6</v>
      </c>
      <c r="W7435" s="45">
        <v>7</v>
      </c>
      <c r="X7435" s="45" t="s">
        <v>3454</v>
      </c>
      <c r="Y7435" s="276">
        <v>9</v>
      </c>
    </row>
    <row r="7436" spans="1:25">
      <c r="A7436" s="133" t="s">
        <v>2527</v>
      </c>
      <c r="B7436" s="133" t="s">
        <v>122</v>
      </c>
      <c r="C7436" s="109" t="s">
        <v>130</v>
      </c>
      <c r="D7436" s="109" t="s">
        <v>2529</v>
      </c>
      <c r="E7436" s="98" t="s">
        <v>0</v>
      </c>
      <c r="F7436" s="98" t="s">
        <v>0</v>
      </c>
      <c r="G7436" s="153" t="s">
        <v>0</v>
      </c>
      <c r="H7436" s="98" t="s">
        <v>2528</v>
      </c>
      <c r="I7436" s="110"/>
      <c r="J7436" s="110"/>
      <c r="K7436" s="110"/>
      <c r="L7436" s="110" t="s">
        <v>0</v>
      </c>
      <c r="M7436" s="110" t="s">
        <v>0</v>
      </c>
      <c r="N7436" s="110" t="s">
        <v>0</v>
      </c>
      <c r="O7436" s="110" t="s">
        <v>0</v>
      </c>
      <c r="P7436" s="110" t="s">
        <v>0</v>
      </c>
      <c r="Q7436" s="110"/>
      <c r="R7436" s="110"/>
      <c r="S7436" s="110"/>
      <c r="T7436" s="110" t="s">
        <v>0</v>
      </c>
      <c r="U7436" s="110" t="s">
        <v>0</v>
      </c>
      <c r="V7436" s="110" t="s">
        <v>0</v>
      </c>
      <c r="W7436" s="110" t="s">
        <v>0</v>
      </c>
      <c r="X7436" s="110" t="s">
        <v>0</v>
      </c>
      <c r="Y7436" s="217"/>
    </row>
    <row r="7437" spans="1:25" ht="20.399999999999999">
      <c r="A7437" s="20" t="s">
        <v>0</v>
      </c>
      <c r="B7437" s="20" t="s">
        <v>0</v>
      </c>
      <c r="C7437" s="20" t="s">
        <v>0</v>
      </c>
      <c r="D7437" s="21" t="s">
        <v>0</v>
      </c>
      <c r="E7437" s="21" t="s">
        <v>0</v>
      </c>
      <c r="F7437" s="21" t="s">
        <v>0</v>
      </c>
      <c r="G7437" s="150" t="s">
        <v>0</v>
      </c>
      <c r="H7437" s="30" t="s">
        <v>33</v>
      </c>
      <c r="I7437" s="31">
        <f t="shared" ref="I7437:I7497" si="5198">SUM(J7437,K7437,O7437,P7437)</f>
        <v>1044814</v>
      </c>
      <c r="J7437" s="31">
        <f t="shared" ref="J7437:P7437" si="5199">SUM(J7438,J7446,J7448)</f>
        <v>1044814</v>
      </c>
      <c r="K7437" s="31">
        <f t="shared" ref="K7437:K7497" si="5200">SUM(L7437,M7437,N7437)</f>
        <v>0</v>
      </c>
      <c r="L7437" s="31">
        <f t="shared" si="5199"/>
        <v>0</v>
      </c>
      <c r="M7437" s="31">
        <f t="shared" si="5199"/>
        <v>0</v>
      </c>
      <c r="N7437" s="31">
        <f t="shared" si="5199"/>
        <v>0</v>
      </c>
      <c r="O7437" s="31">
        <f t="shared" si="5199"/>
        <v>0</v>
      </c>
      <c r="P7437" s="31">
        <f t="shared" si="5199"/>
        <v>0</v>
      </c>
      <c r="Q7437" s="31">
        <f>SUM(Q7438,Q7446,Q7448)</f>
        <v>1110284</v>
      </c>
      <c r="R7437" s="31">
        <f>SUM(R7438,R7446,R7448)</f>
        <v>1110284</v>
      </c>
      <c r="S7437" s="31">
        <f>SUM(S7438,S7446,S7448)</f>
        <v>842747</v>
      </c>
      <c r="T7437" s="31">
        <f t="shared" ref="T7437:X7437" si="5201">SUM(T7438,T7446,T7448)</f>
        <v>267537</v>
      </c>
      <c r="U7437" s="31">
        <f t="shared" si="5201"/>
        <v>134605</v>
      </c>
      <c r="V7437" s="31">
        <f t="shared" si="5201"/>
        <v>79255</v>
      </c>
      <c r="W7437" s="31">
        <f t="shared" si="5201"/>
        <v>53677</v>
      </c>
      <c r="X7437" s="31">
        <f t="shared" si="5201"/>
        <v>1110284</v>
      </c>
      <c r="Y7437" s="220">
        <f t="shared" ref="Y7437:Y7470" si="5202">IF(R7437=0,0,(X7437/R7437)*100)</f>
        <v>100</v>
      </c>
    </row>
    <row r="7438" spans="1:25">
      <c r="A7438" s="23" t="s">
        <v>2527</v>
      </c>
      <c r="B7438" s="23" t="s">
        <v>122</v>
      </c>
      <c r="C7438" s="23" t="s">
        <v>130</v>
      </c>
      <c r="D7438" s="23" t="s">
        <v>2529</v>
      </c>
      <c r="E7438" s="21" t="s">
        <v>132</v>
      </c>
      <c r="F7438" s="21" t="s">
        <v>0</v>
      </c>
      <c r="G7438" s="150" t="s">
        <v>0</v>
      </c>
      <c r="H7438" s="21" t="s">
        <v>11</v>
      </c>
      <c r="I7438" s="66">
        <f t="shared" si="5198"/>
        <v>408092</v>
      </c>
      <c r="J7438" s="66">
        <f t="shared" ref="J7438:P7438" si="5203">SUM(J7439,J7440)</f>
        <v>408092</v>
      </c>
      <c r="K7438" s="66">
        <f t="shared" si="5200"/>
        <v>0</v>
      </c>
      <c r="L7438" s="66">
        <f t="shared" si="5203"/>
        <v>0</v>
      </c>
      <c r="M7438" s="66">
        <f t="shared" si="5203"/>
        <v>0</v>
      </c>
      <c r="N7438" s="66">
        <f t="shared" si="5203"/>
        <v>0</v>
      </c>
      <c r="O7438" s="66">
        <f t="shared" si="5203"/>
        <v>0</v>
      </c>
      <c r="P7438" s="66">
        <f t="shared" si="5203"/>
        <v>0</v>
      </c>
      <c r="Q7438" s="66">
        <f>SUM(Q7439,Q7440)</f>
        <v>467107</v>
      </c>
      <c r="R7438" s="66">
        <f>SUM(R7439,R7440)</f>
        <v>467107</v>
      </c>
      <c r="S7438" s="66">
        <f>SUM(S7439,S7440)</f>
        <v>334981</v>
      </c>
      <c r="T7438" s="66">
        <f t="shared" ref="T7438:X7438" si="5204">SUM(T7439,T7440)</f>
        <v>132126</v>
      </c>
      <c r="U7438" s="66">
        <f t="shared" si="5204"/>
        <v>63400</v>
      </c>
      <c r="V7438" s="66">
        <f t="shared" si="5204"/>
        <v>45926</v>
      </c>
      <c r="W7438" s="66">
        <f t="shared" si="5204"/>
        <v>22800</v>
      </c>
      <c r="X7438" s="66">
        <f t="shared" si="5204"/>
        <v>467107</v>
      </c>
      <c r="Y7438" s="208">
        <f t="shared" si="5202"/>
        <v>100</v>
      </c>
    </row>
    <row r="7439" spans="1:25">
      <c r="A7439" s="23" t="s">
        <v>2527</v>
      </c>
      <c r="B7439" s="23" t="s">
        <v>122</v>
      </c>
      <c r="C7439" s="23" t="s">
        <v>130</v>
      </c>
      <c r="D7439" s="23" t="s">
        <v>2529</v>
      </c>
      <c r="E7439" s="22">
        <v>6111</v>
      </c>
      <c r="F7439" s="23"/>
      <c r="G7439" s="128">
        <v>109</v>
      </c>
      <c r="H7439" s="32" t="s">
        <v>12</v>
      </c>
      <c r="I7439" s="44">
        <f t="shared" si="5198"/>
        <v>345872</v>
      </c>
      <c r="J7439" s="44">
        <v>345872</v>
      </c>
      <c r="K7439" s="44">
        <f t="shared" si="5200"/>
        <v>0</v>
      </c>
      <c r="L7439" s="44">
        <v>0</v>
      </c>
      <c r="M7439" s="44">
        <v>0</v>
      </c>
      <c r="N7439" s="44">
        <v>0</v>
      </c>
      <c r="O7439" s="44">
        <v>0</v>
      </c>
      <c r="P7439" s="44">
        <v>0</v>
      </c>
      <c r="Q7439" s="44">
        <v>404887</v>
      </c>
      <c r="R7439" s="44">
        <v>404887</v>
      </c>
      <c r="S7439" s="44">
        <v>290269</v>
      </c>
      <c r="T7439" s="44">
        <f t="shared" ref="T7439:T7469" si="5205">U7439+V7439+W7439</f>
        <v>114618</v>
      </c>
      <c r="U7439" s="44">
        <v>60000</v>
      </c>
      <c r="V7439" s="44">
        <v>34618</v>
      </c>
      <c r="W7439" s="44">
        <v>20000</v>
      </c>
      <c r="X7439" s="44">
        <f t="shared" ref="X7439:X7469" si="5206">S7439+T7439</f>
        <v>404887</v>
      </c>
      <c r="Y7439" s="209">
        <f t="shared" si="5202"/>
        <v>100</v>
      </c>
    </row>
    <row r="7440" spans="1:25">
      <c r="A7440" s="20" t="s">
        <v>2527</v>
      </c>
      <c r="B7440" s="20" t="s">
        <v>122</v>
      </c>
      <c r="C7440" s="20" t="s">
        <v>130</v>
      </c>
      <c r="D7440" s="20" t="s">
        <v>2529</v>
      </c>
      <c r="E7440" s="20" t="s">
        <v>134</v>
      </c>
      <c r="F7440" s="23" t="s">
        <v>0</v>
      </c>
      <c r="G7440" s="154" t="s">
        <v>0</v>
      </c>
      <c r="H7440" s="21" t="s">
        <v>13</v>
      </c>
      <c r="I7440" s="66">
        <f t="shared" si="5198"/>
        <v>62220</v>
      </c>
      <c r="J7440" s="66">
        <f t="shared" ref="J7440:P7440" si="5207">SUM(J7441:J7445)</f>
        <v>62220</v>
      </c>
      <c r="K7440" s="66">
        <f t="shared" si="5200"/>
        <v>0</v>
      </c>
      <c r="L7440" s="66">
        <f t="shared" si="5207"/>
        <v>0</v>
      </c>
      <c r="M7440" s="66">
        <f t="shared" si="5207"/>
        <v>0</v>
      </c>
      <c r="N7440" s="66">
        <f t="shared" si="5207"/>
        <v>0</v>
      </c>
      <c r="O7440" s="66">
        <f t="shared" si="5207"/>
        <v>0</v>
      </c>
      <c r="P7440" s="66">
        <f t="shared" si="5207"/>
        <v>0</v>
      </c>
      <c r="Q7440" s="66">
        <f>SUM(Q7441:Q7445)</f>
        <v>62220</v>
      </c>
      <c r="R7440" s="66">
        <f>SUM(R7441:R7445)</f>
        <v>62220</v>
      </c>
      <c r="S7440" s="66">
        <f>SUM(S7441:S7445)</f>
        <v>44712</v>
      </c>
      <c r="T7440" s="66">
        <f t="shared" ref="T7440:X7440" si="5208">SUM(T7441:T7445)</f>
        <v>17508</v>
      </c>
      <c r="U7440" s="66">
        <f t="shared" si="5208"/>
        <v>3400</v>
      </c>
      <c r="V7440" s="66">
        <f t="shared" si="5208"/>
        <v>11308</v>
      </c>
      <c r="W7440" s="66">
        <f t="shared" si="5208"/>
        <v>2800</v>
      </c>
      <c r="X7440" s="66">
        <f t="shared" si="5208"/>
        <v>62220</v>
      </c>
      <c r="Y7440" s="208">
        <f t="shared" si="5202"/>
        <v>100</v>
      </c>
    </row>
    <row r="7441" spans="1:25">
      <c r="A7441" s="23" t="s">
        <v>2527</v>
      </c>
      <c r="B7441" s="23" t="s">
        <v>122</v>
      </c>
      <c r="C7441" s="23" t="s">
        <v>130</v>
      </c>
      <c r="D7441" s="23" t="s">
        <v>2529</v>
      </c>
      <c r="E7441" s="22">
        <v>6112</v>
      </c>
      <c r="F7441" s="23" t="s">
        <v>2530</v>
      </c>
      <c r="G7441" s="128">
        <v>109</v>
      </c>
      <c r="H7441" s="32" t="s">
        <v>16</v>
      </c>
      <c r="I7441" s="44">
        <f t="shared" si="5198"/>
        <v>8940</v>
      </c>
      <c r="J7441" s="44">
        <v>8940</v>
      </c>
      <c r="K7441" s="44">
        <f t="shared" si="5200"/>
        <v>0</v>
      </c>
      <c r="L7441" s="44">
        <v>0</v>
      </c>
      <c r="M7441" s="44">
        <v>0</v>
      </c>
      <c r="N7441" s="44">
        <v>0</v>
      </c>
      <c r="O7441" s="44">
        <v>0</v>
      </c>
      <c r="P7441" s="44">
        <v>0</v>
      </c>
      <c r="Q7441" s="44">
        <v>8940</v>
      </c>
      <c r="R7441" s="44">
        <v>8940</v>
      </c>
      <c r="S7441" s="44">
        <v>6764</v>
      </c>
      <c r="T7441" s="44">
        <f t="shared" si="5205"/>
        <v>2176</v>
      </c>
      <c r="U7441" s="44">
        <v>700</v>
      </c>
      <c r="V7441" s="44">
        <v>676</v>
      </c>
      <c r="W7441" s="44">
        <v>800</v>
      </c>
      <c r="X7441" s="44">
        <f t="shared" si="5206"/>
        <v>8940</v>
      </c>
      <c r="Y7441" s="209">
        <f t="shared" si="5202"/>
        <v>100</v>
      </c>
    </row>
    <row r="7442" spans="1:25">
      <c r="A7442" s="23" t="s">
        <v>2527</v>
      </c>
      <c r="B7442" s="23" t="s">
        <v>122</v>
      </c>
      <c r="C7442" s="23" t="s">
        <v>130</v>
      </c>
      <c r="D7442" s="23" t="s">
        <v>2529</v>
      </c>
      <c r="E7442" s="22">
        <v>6112</v>
      </c>
      <c r="F7442" s="23" t="s">
        <v>2531</v>
      </c>
      <c r="G7442" s="128">
        <v>109</v>
      </c>
      <c r="H7442" s="32" t="s">
        <v>19</v>
      </c>
      <c r="I7442" s="44">
        <f t="shared" si="5198"/>
        <v>31580</v>
      </c>
      <c r="J7442" s="44">
        <v>31580</v>
      </c>
      <c r="K7442" s="44">
        <f t="shared" si="5200"/>
        <v>0</v>
      </c>
      <c r="L7442" s="44">
        <v>0</v>
      </c>
      <c r="M7442" s="44">
        <v>0</v>
      </c>
      <c r="N7442" s="44">
        <v>0</v>
      </c>
      <c r="O7442" s="44">
        <v>0</v>
      </c>
      <c r="P7442" s="44">
        <v>0</v>
      </c>
      <c r="Q7442" s="44">
        <v>31580</v>
      </c>
      <c r="R7442" s="44">
        <v>31580</v>
      </c>
      <c r="S7442" s="44">
        <v>24448</v>
      </c>
      <c r="T7442" s="44">
        <f t="shared" si="5205"/>
        <v>7132</v>
      </c>
      <c r="U7442" s="44">
        <v>2700</v>
      </c>
      <c r="V7442" s="44">
        <v>2432</v>
      </c>
      <c r="W7442" s="44">
        <v>2000</v>
      </c>
      <c r="X7442" s="44">
        <f t="shared" si="5206"/>
        <v>31580</v>
      </c>
      <c r="Y7442" s="209">
        <f t="shared" si="5202"/>
        <v>100</v>
      </c>
    </row>
    <row r="7443" spans="1:25">
      <c r="A7443" s="23" t="s">
        <v>2527</v>
      </c>
      <c r="B7443" s="23" t="s">
        <v>122</v>
      </c>
      <c r="C7443" s="23" t="s">
        <v>130</v>
      </c>
      <c r="D7443" s="23" t="s">
        <v>2529</v>
      </c>
      <c r="E7443" s="22">
        <v>6112</v>
      </c>
      <c r="F7443" s="23" t="s">
        <v>2532</v>
      </c>
      <c r="G7443" s="128">
        <v>109</v>
      </c>
      <c r="H7443" s="32" t="s">
        <v>17</v>
      </c>
      <c r="I7443" s="44">
        <f t="shared" si="5198"/>
        <v>6500</v>
      </c>
      <c r="J7443" s="44">
        <v>6500</v>
      </c>
      <c r="K7443" s="44">
        <f t="shared" si="5200"/>
        <v>0</v>
      </c>
      <c r="L7443" s="44">
        <v>0</v>
      </c>
      <c r="M7443" s="44">
        <v>0</v>
      </c>
      <c r="N7443" s="44">
        <v>0</v>
      </c>
      <c r="O7443" s="44">
        <v>0</v>
      </c>
      <c r="P7443" s="44">
        <v>0</v>
      </c>
      <c r="Q7443" s="44">
        <v>6500</v>
      </c>
      <c r="R7443" s="44">
        <v>6500</v>
      </c>
      <c r="S7443" s="44">
        <v>6500</v>
      </c>
      <c r="T7443" s="44">
        <f t="shared" si="5205"/>
        <v>0</v>
      </c>
      <c r="U7443" s="44"/>
      <c r="V7443" s="44"/>
      <c r="W7443" s="44"/>
      <c r="X7443" s="44">
        <f t="shared" si="5206"/>
        <v>6500</v>
      </c>
      <c r="Y7443" s="209">
        <f t="shared" si="5202"/>
        <v>100</v>
      </c>
    </row>
    <row r="7444" spans="1:25">
      <c r="A7444" s="23" t="s">
        <v>2527</v>
      </c>
      <c r="B7444" s="23" t="s">
        <v>122</v>
      </c>
      <c r="C7444" s="23" t="s">
        <v>130</v>
      </c>
      <c r="D7444" s="23" t="s">
        <v>2529</v>
      </c>
      <c r="E7444" s="22">
        <v>6112</v>
      </c>
      <c r="F7444" s="23" t="s">
        <v>2533</v>
      </c>
      <c r="G7444" s="128">
        <v>109</v>
      </c>
      <c r="H7444" s="32" t="s">
        <v>15</v>
      </c>
      <c r="I7444" s="44">
        <f t="shared" si="5198"/>
        <v>7000</v>
      </c>
      <c r="J7444" s="44">
        <v>7000</v>
      </c>
      <c r="K7444" s="44">
        <f t="shared" si="5200"/>
        <v>0</v>
      </c>
      <c r="L7444" s="44">
        <v>0</v>
      </c>
      <c r="M7444" s="44">
        <v>0</v>
      </c>
      <c r="N7444" s="44">
        <v>0</v>
      </c>
      <c r="O7444" s="44">
        <v>0</v>
      </c>
      <c r="P7444" s="44">
        <v>0</v>
      </c>
      <c r="Q7444" s="44">
        <v>7000</v>
      </c>
      <c r="R7444" s="44">
        <v>7000</v>
      </c>
      <c r="S7444" s="44">
        <v>7000</v>
      </c>
      <c r="T7444" s="44">
        <f t="shared" si="5205"/>
        <v>0</v>
      </c>
      <c r="U7444" s="44"/>
      <c r="V7444" s="44">
        <v>0</v>
      </c>
      <c r="W7444" s="44">
        <v>0</v>
      </c>
      <c r="X7444" s="44">
        <f t="shared" si="5206"/>
        <v>7000</v>
      </c>
      <c r="Y7444" s="209">
        <f t="shared" si="5202"/>
        <v>100</v>
      </c>
    </row>
    <row r="7445" spans="1:25">
      <c r="A7445" s="23" t="s">
        <v>2527</v>
      </c>
      <c r="B7445" s="23" t="s">
        <v>122</v>
      </c>
      <c r="C7445" s="23" t="s">
        <v>130</v>
      </c>
      <c r="D7445" s="23" t="s">
        <v>2529</v>
      </c>
      <c r="E7445" s="22">
        <v>6112</v>
      </c>
      <c r="F7445" s="23" t="s">
        <v>2534</v>
      </c>
      <c r="G7445" s="128">
        <v>109</v>
      </c>
      <c r="H7445" s="32" t="s">
        <v>18</v>
      </c>
      <c r="I7445" s="44">
        <f t="shared" si="5198"/>
        <v>8200</v>
      </c>
      <c r="J7445" s="44">
        <v>8200</v>
      </c>
      <c r="K7445" s="44">
        <f t="shared" si="5200"/>
        <v>0</v>
      </c>
      <c r="L7445" s="44">
        <v>0</v>
      </c>
      <c r="M7445" s="44">
        <v>0</v>
      </c>
      <c r="N7445" s="44">
        <v>0</v>
      </c>
      <c r="O7445" s="44">
        <v>0</v>
      </c>
      <c r="P7445" s="44">
        <v>0</v>
      </c>
      <c r="Q7445" s="44">
        <v>8200</v>
      </c>
      <c r="R7445" s="44">
        <v>8200</v>
      </c>
      <c r="S7445" s="44">
        <v>0</v>
      </c>
      <c r="T7445" s="44">
        <f t="shared" si="5205"/>
        <v>8200</v>
      </c>
      <c r="U7445" s="44"/>
      <c r="V7445" s="44">
        <v>8200</v>
      </c>
      <c r="W7445" s="44"/>
      <c r="X7445" s="44">
        <f t="shared" si="5206"/>
        <v>8200</v>
      </c>
      <c r="Y7445" s="209">
        <f t="shared" si="5202"/>
        <v>100</v>
      </c>
    </row>
    <row r="7446" spans="1:25">
      <c r="A7446" s="23" t="s">
        <v>2527</v>
      </c>
      <c r="B7446" s="23" t="s">
        <v>122</v>
      </c>
      <c r="C7446" s="23" t="s">
        <v>130</v>
      </c>
      <c r="D7446" s="23" t="s">
        <v>2529</v>
      </c>
      <c r="E7446" s="21" t="s">
        <v>139</v>
      </c>
      <c r="F7446" s="21" t="s">
        <v>0</v>
      </c>
      <c r="G7446" s="150" t="s">
        <v>0</v>
      </c>
      <c r="H7446" s="21" t="s">
        <v>21</v>
      </c>
      <c r="I7446" s="66">
        <f t="shared" si="5198"/>
        <v>36317</v>
      </c>
      <c r="J7446" s="66">
        <f t="shared" ref="J7446:X7446" si="5209">SUM(J7447)</f>
        <v>36317</v>
      </c>
      <c r="K7446" s="66">
        <f t="shared" si="5200"/>
        <v>0</v>
      </c>
      <c r="L7446" s="66">
        <f t="shared" si="5209"/>
        <v>0</v>
      </c>
      <c r="M7446" s="66">
        <f t="shared" si="5209"/>
        <v>0</v>
      </c>
      <c r="N7446" s="66">
        <f t="shared" si="5209"/>
        <v>0</v>
      </c>
      <c r="O7446" s="66">
        <f t="shared" si="5209"/>
        <v>0</v>
      </c>
      <c r="P7446" s="66">
        <f t="shared" si="5209"/>
        <v>0</v>
      </c>
      <c r="Q7446" s="66">
        <f t="shared" si="5209"/>
        <v>42526</v>
      </c>
      <c r="R7446" s="66">
        <f t="shared" si="5209"/>
        <v>42526</v>
      </c>
      <c r="S7446" s="66">
        <f t="shared" si="5209"/>
        <v>32747</v>
      </c>
      <c r="T7446" s="66">
        <f t="shared" si="5209"/>
        <v>9779</v>
      </c>
      <c r="U7446" s="66">
        <f t="shared" si="5209"/>
        <v>4200</v>
      </c>
      <c r="V7446" s="66">
        <f t="shared" si="5209"/>
        <v>3579</v>
      </c>
      <c r="W7446" s="66">
        <f t="shared" si="5209"/>
        <v>2000</v>
      </c>
      <c r="X7446" s="66">
        <f t="shared" si="5209"/>
        <v>42526</v>
      </c>
      <c r="Y7446" s="208">
        <f t="shared" si="5202"/>
        <v>100</v>
      </c>
    </row>
    <row r="7447" spans="1:25">
      <c r="A7447" s="23" t="s">
        <v>2527</v>
      </c>
      <c r="B7447" s="23" t="s">
        <v>122</v>
      </c>
      <c r="C7447" s="23" t="s">
        <v>130</v>
      </c>
      <c r="D7447" s="23" t="s">
        <v>2529</v>
      </c>
      <c r="E7447" s="22">
        <v>6121</v>
      </c>
      <c r="F7447" s="23"/>
      <c r="G7447" s="128">
        <v>109</v>
      </c>
      <c r="H7447" s="32" t="s">
        <v>22</v>
      </c>
      <c r="I7447" s="44">
        <f t="shared" si="5198"/>
        <v>36317</v>
      </c>
      <c r="J7447" s="44">
        <v>36317</v>
      </c>
      <c r="K7447" s="44">
        <f t="shared" si="5200"/>
        <v>0</v>
      </c>
      <c r="L7447" s="44">
        <v>0</v>
      </c>
      <c r="M7447" s="44">
        <v>0</v>
      </c>
      <c r="N7447" s="44">
        <v>0</v>
      </c>
      <c r="O7447" s="44">
        <v>0</v>
      </c>
      <c r="P7447" s="44">
        <v>0</v>
      </c>
      <c r="Q7447" s="44">
        <v>42526</v>
      </c>
      <c r="R7447" s="44">
        <v>42526</v>
      </c>
      <c r="S7447" s="44">
        <v>32747</v>
      </c>
      <c r="T7447" s="44">
        <f t="shared" si="5205"/>
        <v>9779</v>
      </c>
      <c r="U7447" s="44">
        <v>4200</v>
      </c>
      <c r="V7447" s="44">
        <v>3579</v>
      </c>
      <c r="W7447" s="44">
        <v>2000</v>
      </c>
      <c r="X7447" s="44">
        <f t="shared" si="5206"/>
        <v>42526</v>
      </c>
      <c r="Y7447" s="209">
        <f t="shared" si="5202"/>
        <v>100</v>
      </c>
    </row>
    <row r="7448" spans="1:25">
      <c r="A7448" s="23" t="s">
        <v>2527</v>
      </c>
      <c r="B7448" s="23" t="s">
        <v>122</v>
      </c>
      <c r="C7448" s="23" t="s">
        <v>130</v>
      </c>
      <c r="D7448" s="23" t="s">
        <v>2529</v>
      </c>
      <c r="E7448" s="21" t="s">
        <v>141</v>
      </c>
      <c r="F7448" s="21" t="s">
        <v>0</v>
      </c>
      <c r="G7448" s="150" t="s">
        <v>0</v>
      </c>
      <c r="H7448" s="21" t="s">
        <v>23</v>
      </c>
      <c r="I7448" s="66">
        <f t="shared" si="5198"/>
        <v>600405</v>
      </c>
      <c r="J7448" s="66">
        <f t="shared" ref="J7448:P7448" si="5210">SUM(J7449:J7457)</f>
        <v>600405</v>
      </c>
      <c r="K7448" s="66">
        <f t="shared" si="5200"/>
        <v>0</v>
      </c>
      <c r="L7448" s="66">
        <f t="shared" si="5210"/>
        <v>0</v>
      </c>
      <c r="M7448" s="66">
        <f t="shared" si="5210"/>
        <v>0</v>
      </c>
      <c r="N7448" s="66">
        <f t="shared" si="5210"/>
        <v>0</v>
      </c>
      <c r="O7448" s="66">
        <f t="shared" si="5210"/>
        <v>0</v>
      </c>
      <c r="P7448" s="66">
        <f t="shared" si="5210"/>
        <v>0</v>
      </c>
      <c r="Q7448" s="66">
        <f>SUM(Q7449:Q7457)</f>
        <v>600651</v>
      </c>
      <c r="R7448" s="66">
        <f>SUM(R7449:R7457)</f>
        <v>600651</v>
      </c>
      <c r="S7448" s="66">
        <f>SUM(S7449:S7457)</f>
        <v>475019</v>
      </c>
      <c r="T7448" s="66">
        <f t="shared" ref="T7448:X7448" si="5211">SUM(T7449:T7457)</f>
        <v>125632</v>
      </c>
      <c r="U7448" s="66">
        <f t="shared" si="5211"/>
        <v>67005</v>
      </c>
      <c r="V7448" s="66">
        <f t="shared" si="5211"/>
        <v>29750</v>
      </c>
      <c r="W7448" s="66">
        <f t="shared" si="5211"/>
        <v>28877</v>
      </c>
      <c r="X7448" s="66">
        <f t="shared" si="5211"/>
        <v>600651</v>
      </c>
      <c r="Y7448" s="208">
        <f t="shared" si="5202"/>
        <v>100</v>
      </c>
    </row>
    <row r="7449" spans="1:25">
      <c r="A7449" s="23" t="s">
        <v>2527</v>
      </c>
      <c r="B7449" s="23" t="s">
        <v>122</v>
      </c>
      <c r="C7449" s="23" t="s">
        <v>130</v>
      </c>
      <c r="D7449" s="23" t="s">
        <v>2529</v>
      </c>
      <c r="E7449" s="22">
        <v>6131</v>
      </c>
      <c r="F7449" s="23"/>
      <c r="G7449" s="128">
        <v>109</v>
      </c>
      <c r="H7449" s="32" t="s">
        <v>24</v>
      </c>
      <c r="I7449" s="44">
        <f t="shared" si="5198"/>
        <v>1000</v>
      </c>
      <c r="J7449" s="44">
        <v>1000</v>
      </c>
      <c r="K7449" s="44">
        <f t="shared" si="5200"/>
        <v>0</v>
      </c>
      <c r="L7449" s="44">
        <v>0</v>
      </c>
      <c r="M7449" s="44">
        <v>0</v>
      </c>
      <c r="N7449" s="44">
        <v>0</v>
      </c>
      <c r="O7449" s="44">
        <v>0</v>
      </c>
      <c r="P7449" s="44">
        <v>0</v>
      </c>
      <c r="Q7449" s="44">
        <v>3000</v>
      </c>
      <c r="R7449" s="44">
        <v>3000</v>
      </c>
      <c r="S7449" s="44">
        <v>2750</v>
      </c>
      <c r="T7449" s="44">
        <f t="shared" si="5205"/>
        <v>250</v>
      </c>
      <c r="U7449" s="44">
        <v>100</v>
      </c>
      <c r="V7449" s="44">
        <v>100</v>
      </c>
      <c r="W7449" s="44">
        <v>50</v>
      </c>
      <c r="X7449" s="44">
        <f t="shared" si="5206"/>
        <v>3000</v>
      </c>
      <c r="Y7449" s="209">
        <f t="shared" si="5202"/>
        <v>100</v>
      </c>
    </row>
    <row r="7450" spans="1:25">
      <c r="A7450" s="23" t="s">
        <v>2527</v>
      </c>
      <c r="B7450" s="23" t="s">
        <v>122</v>
      </c>
      <c r="C7450" s="23" t="s">
        <v>130</v>
      </c>
      <c r="D7450" s="23" t="s">
        <v>2529</v>
      </c>
      <c r="E7450" s="22">
        <v>6132</v>
      </c>
      <c r="F7450" s="23"/>
      <c r="G7450" s="128">
        <v>109</v>
      </c>
      <c r="H7450" s="32" t="s">
        <v>25</v>
      </c>
      <c r="I7450" s="44">
        <f t="shared" si="5198"/>
        <v>11000</v>
      </c>
      <c r="J7450" s="44">
        <v>11000</v>
      </c>
      <c r="K7450" s="44">
        <f t="shared" si="5200"/>
        <v>0</v>
      </c>
      <c r="L7450" s="44">
        <v>0</v>
      </c>
      <c r="M7450" s="44">
        <v>0</v>
      </c>
      <c r="N7450" s="44">
        <v>0</v>
      </c>
      <c r="O7450" s="44">
        <v>0</v>
      </c>
      <c r="P7450" s="44">
        <v>0</v>
      </c>
      <c r="Q7450" s="44">
        <v>11000</v>
      </c>
      <c r="R7450" s="44">
        <v>11000</v>
      </c>
      <c r="S7450" s="44">
        <v>7600</v>
      </c>
      <c r="T7450" s="44">
        <f t="shared" si="5205"/>
        <v>3400</v>
      </c>
      <c r="U7450" s="44">
        <v>1150</v>
      </c>
      <c r="V7450" s="44">
        <v>1000</v>
      </c>
      <c r="W7450" s="44">
        <v>1250</v>
      </c>
      <c r="X7450" s="44">
        <f t="shared" si="5206"/>
        <v>11000</v>
      </c>
      <c r="Y7450" s="209">
        <f t="shared" si="5202"/>
        <v>100</v>
      </c>
    </row>
    <row r="7451" spans="1:25">
      <c r="A7451" s="23" t="s">
        <v>2527</v>
      </c>
      <c r="B7451" s="23" t="s">
        <v>122</v>
      </c>
      <c r="C7451" s="23" t="s">
        <v>130</v>
      </c>
      <c r="D7451" s="23" t="s">
        <v>2529</v>
      </c>
      <c r="E7451" s="22">
        <v>6133</v>
      </c>
      <c r="F7451" s="23"/>
      <c r="G7451" s="128">
        <v>109</v>
      </c>
      <c r="H7451" s="32" t="s">
        <v>26</v>
      </c>
      <c r="I7451" s="44">
        <f t="shared" si="5198"/>
        <v>18000</v>
      </c>
      <c r="J7451" s="44">
        <v>18000</v>
      </c>
      <c r="K7451" s="44">
        <f t="shared" si="5200"/>
        <v>0</v>
      </c>
      <c r="L7451" s="44">
        <v>0</v>
      </c>
      <c r="M7451" s="44">
        <v>0</v>
      </c>
      <c r="N7451" s="44">
        <v>0</v>
      </c>
      <c r="O7451" s="44">
        <v>0</v>
      </c>
      <c r="P7451" s="44">
        <v>0</v>
      </c>
      <c r="Q7451" s="44">
        <v>18000</v>
      </c>
      <c r="R7451" s="44">
        <v>18000</v>
      </c>
      <c r="S7451" s="44">
        <v>13500</v>
      </c>
      <c r="T7451" s="44">
        <f t="shared" si="5205"/>
        <v>4500</v>
      </c>
      <c r="U7451" s="44">
        <v>1500</v>
      </c>
      <c r="V7451" s="44">
        <v>1500</v>
      </c>
      <c r="W7451" s="44">
        <v>1500</v>
      </c>
      <c r="X7451" s="44">
        <f t="shared" si="5206"/>
        <v>18000</v>
      </c>
      <c r="Y7451" s="209">
        <f t="shared" si="5202"/>
        <v>100</v>
      </c>
    </row>
    <row r="7452" spans="1:25">
      <c r="A7452" s="23" t="s">
        <v>2527</v>
      </c>
      <c r="B7452" s="23" t="s">
        <v>122</v>
      </c>
      <c r="C7452" s="23" t="s">
        <v>130</v>
      </c>
      <c r="D7452" s="23" t="s">
        <v>2529</v>
      </c>
      <c r="E7452" s="22">
        <v>6134</v>
      </c>
      <c r="F7452" s="23"/>
      <c r="G7452" s="128">
        <v>109</v>
      </c>
      <c r="H7452" s="32" t="s">
        <v>27</v>
      </c>
      <c r="I7452" s="44">
        <f t="shared" si="5198"/>
        <v>7000</v>
      </c>
      <c r="J7452" s="44">
        <v>7000</v>
      </c>
      <c r="K7452" s="44">
        <f t="shared" si="5200"/>
        <v>0</v>
      </c>
      <c r="L7452" s="44">
        <v>0</v>
      </c>
      <c r="M7452" s="44">
        <v>0</v>
      </c>
      <c r="N7452" s="44">
        <v>0</v>
      </c>
      <c r="O7452" s="44">
        <v>0</v>
      </c>
      <c r="P7452" s="44">
        <v>0</v>
      </c>
      <c r="Q7452" s="44">
        <v>18500</v>
      </c>
      <c r="R7452" s="44">
        <v>18500</v>
      </c>
      <c r="S7452" s="44">
        <v>18500</v>
      </c>
      <c r="T7452" s="44">
        <f t="shared" si="5205"/>
        <v>0</v>
      </c>
      <c r="U7452" s="44">
        <v>0</v>
      </c>
      <c r="V7452" s="44">
        <v>0</v>
      </c>
      <c r="W7452" s="44">
        <v>0</v>
      </c>
      <c r="X7452" s="44">
        <f t="shared" si="5206"/>
        <v>18500</v>
      </c>
      <c r="Y7452" s="209">
        <f t="shared" si="5202"/>
        <v>100</v>
      </c>
    </row>
    <row r="7453" spans="1:25">
      <c r="A7453" s="23" t="s">
        <v>2527</v>
      </c>
      <c r="B7453" s="23" t="s">
        <v>122</v>
      </c>
      <c r="C7453" s="23" t="s">
        <v>130</v>
      </c>
      <c r="D7453" s="23" t="s">
        <v>2529</v>
      </c>
      <c r="E7453" s="22">
        <v>6135</v>
      </c>
      <c r="F7453" s="23"/>
      <c r="G7453" s="128">
        <v>109</v>
      </c>
      <c r="H7453" s="32" t="s">
        <v>28</v>
      </c>
      <c r="I7453" s="44">
        <f t="shared" si="5198"/>
        <v>12000</v>
      </c>
      <c r="J7453" s="44">
        <v>12000</v>
      </c>
      <c r="K7453" s="44">
        <f t="shared" si="5200"/>
        <v>0</v>
      </c>
      <c r="L7453" s="44">
        <v>0</v>
      </c>
      <c r="M7453" s="44">
        <v>0</v>
      </c>
      <c r="N7453" s="44">
        <v>0</v>
      </c>
      <c r="O7453" s="44">
        <v>0</v>
      </c>
      <c r="P7453" s="44">
        <v>0</v>
      </c>
      <c r="Q7453" s="44">
        <v>12000</v>
      </c>
      <c r="R7453" s="44">
        <v>12000</v>
      </c>
      <c r="S7453" s="44">
        <v>12000</v>
      </c>
      <c r="T7453" s="44">
        <f t="shared" si="5205"/>
        <v>0</v>
      </c>
      <c r="U7453" s="44">
        <v>0</v>
      </c>
      <c r="V7453" s="44">
        <v>0</v>
      </c>
      <c r="W7453" s="44"/>
      <c r="X7453" s="44">
        <f t="shared" si="5206"/>
        <v>12000</v>
      </c>
      <c r="Y7453" s="209">
        <f t="shared" si="5202"/>
        <v>100</v>
      </c>
    </row>
    <row r="7454" spans="1:25">
      <c r="A7454" s="23" t="s">
        <v>2527</v>
      </c>
      <c r="B7454" s="23" t="s">
        <v>122</v>
      </c>
      <c r="C7454" s="23" t="s">
        <v>130</v>
      </c>
      <c r="D7454" s="23" t="s">
        <v>2529</v>
      </c>
      <c r="E7454" s="22">
        <v>6136</v>
      </c>
      <c r="F7454" s="23"/>
      <c r="G7454" s="128">
        <v>109</v>
      </c>
      <c r="H7454" s="32" t="s">
        <v>29</v>
      </c>
      <c r="I7454" s="44">
        <f t="shared" si="5198"/>
        <v>500000</v>
      </c>
      <c r="J7454" s="44">
        <v>500000</v>
      </c>
      <c r="K7454" s="44">
        <f t="shared" si="5200"/>
        <v>0</v>
      </c>
      <c r="L7454" s="44">
        <v>0</v>
      </c>
      <c r="M7454" s="44">
        <v>0</v>
      </c>
      <c r="N7454" s="44">
        <v>0</v>
      </c>
      <c r="O7454" s="44">
        <v>0</v>
      </c>
      <c r="P7454" s="44">
        <v>0</v>
      </c>
      <c r="Q7454" s="44">
        <v>471000</v>
      </c>
      <c r="R7454" s="44">
        <v>471000</v>
      </c>
      <c r="S7454" s="44">
        <v>360000</v>
      </c>
      <c r="T7454" s="44">
        <f t="shared" si="5205"/>
        <v>111000</v>
      </c>
      <c r="U7454" s="44">
        <v>61000</v>
      </c>
      <c r="V7454" s="44">
        <v>25000</v>
      </c>
      <c r="W7454" s="44">
        <v>25000</v>
      </c>
      <c r="X7454" s="44">
        <f t="shared" si="5206"/>
        <v>471000</v>
      </c>
      <c r="Y7454" s="209">
        <f t="shared" si="5202"/>
        <v>100</v>
      </c>
    </row>
    <row r="7455" spans="1:25">
      <c r="A7455" s="23" t="s">
        <v>2527</v>
      </c>
      <c r="B7455" s="23" t="s">
        <v>122</v>
      </c>
      <c r="C7455" s="23" t="s">
        <v>130</v>
      </c>
      <c r="D7455" s="23" t="s">
        <v>2529</v>
      </c>
      <c r="E7455" s="22">
        <v>6137</v>
      </c>
      <c r="F7455" s="23"/>
      <c r="G7455" s="128">
        <v>109</v>
      </c>
      <c r="H7455" s="32" t="s">
        <v>30</v>
      </c>
      <c r="I7455" s="44">
        <f t="shared" si="5198"/>
        <v>6000</v>
      </c>
      <c r="J7455" s="44">
        <v>6000</v>
      </c>
      <c r="K7455" s="44">
        <f t="shared" si="5200"/>
        <v>0</v>
      </c>
      <c r="L7455" s="44">
        <v>0</v>
      </c>
      <c r="M7455" s="44">
        <v>0</v>
      </c>
      <c r="N7455" s="44">
        <v>0</v>
      </c>
      <c r="O7455" s="44">
        <v>0</v>
      </c>
      <c r="P7455" s="44">
        <v>0</v>
      </c>
      <c r="Q7455" s="44">
        <v>6000</v>
      </c>
      <c r="R7455" s="44">
        <v>6000</v>
      </c>
      <c r="S7455" s="44">
        <v>5000</v>
      </c>
      <c r="T7455" s="44">
        <f t="shared" si="5205"/>
        <v>1000</v>
      </c>
      <c r="U7455" s="44">
        <v>500</v>
      </c>
      <c r="V7455" s="44">
        <v>500</v>
      </c>
      <c r="W7455" s="44"/>
      <c r="X7455" s="44">
        <f t="shared" si="5206"/>
        <v>6000</v>
      </c>
      <c r="Y7455" s="209">
        <f t="shared" si="5202"/>
        <v>100</v>
      </c>
    </row>
    <row r="7456" spans="1:25">
      <c r="A7456" s="23" t="s">
        <v>2527</v>
      </c>
      <c r="B7456" s="23" t="s">
        <v>122</v>
      </c>
      <c r="C7456" s="23" t="s">
        <v>130</v>
      </c>
      <c r="D7456" s="23" t="s">
        <v>2529</v>
      </c>
      <c r="E7456" s="22">
        <v>6138</v>
      </c>
      <c r="F7456" s="23"/>
      <c r="G7456" s="128">
        <v>109</v>
      </c>
      <c r="H7456" s="32" t="s">
        <v>31</v>
      </c>
      <c r="I7456" s="44">
        <f t="shared" si="5198"/>
        <v>12000</v>
      </c>
      <c r="J7456" s="44">
        <v>12000</v>
      </c>
      <c r="K7456" s="44">
        <f t="shared" si="5200"/>
        <v>0</v>
      </c>
      <c r="L7456" s="44">
        <v>0</v>
      </c>
      <c r="M7456" s="44">
        <v>0</v>
      </c>
      <c r="N7456" s="44">
        <v>0</v>
      </c>
      <c r="O7456" s="44">
        <v>0</v>
      </c>
      <c r="P7456" s="44">
        <v>0</v>
      </c>
      <c r="Q7456" s="44">
        <v>12000</v>
      </c>
      <c r="R7456" s="44">
        <v>12000</v>
      </c>
      <c r="S7456" s="44">
        <v>12000</v>
      </c>
      <c r="T7456" s="44">
        <f t="shared" si="5205"/>
        <v>0</v>
      </c>
      <c r="U7456" s="44"/>
      <c r="V7456" s="44"/>
      <c r="W7456" s="44"/>
      <c r="X7456" s="44">
        <f t="shared" si="5206"/>
        <v>12000</v>
      </c>
      <c r="Y7456" s="209">
        <f t="shared" si="5202"/>
        <v>100</v>
      </c>
    </row>
    <row r="7457" spans="1:25">
      <c r="A7457" s="20" t="s">
        <v>2527</v>
      </c>
      <c r="B7457" s="20" t="s">
        <v>122</v>
      </c>
      <c r="C7457" s="20" t="s">
        <v>130</v>
      </c>
      <c r="D7457" s="20" t="s">
        <v>2529</v>
      </c>
      <c r="E7457" s="20" t="s">
        <v>144</v>
      </c>
      <c r="F7457" s="23" t="s">
        <v>0</v>
      </c>
      <c r="G7457" s="154" t="s">
        <v>0</v>
      </c>
      <c r="H7457" s="21" t="s">
        <v>32</v>
      </c>
      <c r="I7457" s="66">
        <f t="shared" si="5198"/>
        <v>33405</v>
      </c>
      <c r="J7457" s="66">
        <f t="shared" ref="J7457:P7457" si="5212">SUM(J7458:J7460)</f>
        <v>33405</v>
      </c>
      <c r="K7457" s="66">
        <f t="shared" si="5200"/>
        <v>0</v>
      </c>
      <c r="L7457" s="66">
        <f t="shared" si="5212"/>
        <v>0</v>
      </c>
      <c r="M7457" s="66">
        <f t="shared" si="5212"/>
        <v>0</v>
      </c>
      <c r="N7457" s="66">
        <f t="shared" si="5212"/>
        <v>0</v>
      </c>
      <c r="O7457" s="66">
        <f t="shared" si="5212"/>
        <v>0</v>
      </c>
      <c r="P7457" s="66">
        <f t="shared" si="5212"/>
        <v>0</v>
      </c>
      <c r="Q7457" s="66">
        <f>SUM(Q7458:Q7460)</f>
        <v>49151</v>
      </c>
      <c r="R7457" s="66">
        <f>SUM(R7458:R7460)</f>
        <v>49151</v>
      </c>
      <c r="S7457" s="66">
        <f>SUM(S7458:S7460)</f>
        <v>43669</v>
      </c>
      <c r="T7457" s="66">
        <f t="shared" ref="T7457:X7457" si="5213">SUM(T7458:T7460)</f>
        <v>5482</v>
      </c>
      <c r="U7457" s="66">
        <f t="shared" si="5213"/>
        <v>2755</v>
      </c>
      <c r="V7457" s="66">
        <f t="shared" si="5213"/>
        <v>1650</v>
      </c>
      <c r="W7457" s="66">
        <f t="shared" si="5213"/>
        <v>1077</v>
      </c>
      <c r="X7457" s="66">
        <f t="shared" si="5213"/>
        <v>49151</v>
      </c>
      <c r="Y7457" s="208">
        <f t="shared" si="5202"/>
        <v>100</v>
      </c>
    </row>
    <row r="7458" spans="1:25">
      <c r="A7458" s="23" t="s">
        <v>2527</v>
      </c>
      <c r="B7458" s="23" t="s">
        <v>122</v>
      </c>
      <c r="C7458" s="23" t="s">
        <v>130</v>
      </c>
      <c r="D7458" s="23" t="s">
        <v>2529</v>
      </c>
      <c r="E7458" s="22">
        <v>6139</v>
      </c>
      <c r="F7458" s="23"/>
      <c r="G7458" s="128">
        <v>109</v>
      </c>
      <c r="H7458" s="32" t="s">
        <v>32</v>
      </c>
      <c r="I7458" s="44">
        <f t="shared" si="5198"/>
        <v>30655</v>
      </c>
      <c r="J7458" s="44">
        <v>30655</v>
      </c>
      <c r="K7458" s="44">
        <f t="shared" si="5200"/>
        <v>0</v>
      </c>
      <c r="L7458" s="44">
        <v>0</v>
      </c>
      <c r="M7458" s="44">
        <v>0</v>
      </c>
      <c r="N7458" s="44">
        <v>0</v>
      </c>
      <c r="O7458" s="44">
        <v>0</v>
      </c>
      <c r="P7458" s="44">
        <v>0</v>
      </c>
      <c r="Q7458" s="44">
        <v>45655</v>
      </c>
      <c r="R7458" s="44">
        <v>45655</v>
      </c>
      <c r="S7458" s="44">
        <v>42000</v>
      </c>
      <c r="T7458" s="44">
        <f t="shared" si="5205"/>
        <v>3655</v>
      </c>
      <c r="U7458" s="44">
        <v>1655</v>
      </c>
      <c r="V7458" s="44">
        <v>1000</v>
      </c>
      <c r="W7458" s="44">
        <v>1000</v>
      </c>
      <c r="X7458" s="44">
        <f t="shared" si="5206"/>
        <v>45655</v>
      </c>
      <c r="Y7458" s="209">
        <f t="shared" si="5202"/>
        <v>100</v>
      </c>
    </row>
    <row r="7459" spans="1:25">
      <c r="A7459" s="23" t="s">
        <v>2527</v>
      </c>
      <c r="B7459" s="23" t="s">
        <v>122</v>
      </c>
      <c r="C7459" s="23" t="s">
        <v>130</v>
      </c>
      <c r="D7459" s="23" t="s">
        <v>2529</v>
      </c>
      <c r="E7459" s="22">
        <v>6139</v>
      </c>
      <c r="F7459" s="23" t="s">
        <v>2535</v>
      </c>
      <c r="G7459" s="128">
        <v>109</v>
      </c>
      <c r="H7459" s="32" t="s">
        <v>152</v>
      </c>
      <c r="I7459" s="44">
        <f t="shared" si="5198"/>
        <v>1200</v>
      </c>
      <c r="J7459" s="44">
        <v>1200</v>
      </c>
      <c r="K7459" s="44">
        <f t="shared" si="5200"/>
        <v>0</v>
      </c>
      <c r="L7459" s="44">
        <v>0</v>
      </c>
      <c r="M7459" s="44">
        <v>0</v>
      </c>
      <c r="N7459" s="44">
        <v>0</v>
      </c>
      <c r="O7459" s="44">
        <v>0</v>
      </c>
      <c r="P7459" s="44">
        <v>0</v>
      </c>
      <c r="Q7459" s="44">
        <v>1446</v>
      </c>
      <c r="R7459" s="44">
        <v>1446</v>
      </c>
      <c r="S7459" s="44">
        <v>1169</v>
      </c>
      <c r="T7459" s="44">
        <f t="shared" si="5205"/>
        <v>277</v>
      </c>
      <c r="U7459" s="44">
        <v>100</v>
      </c>
      <c r="V7459" s="44">
        <v>100</v>
      </c>
      <c r="W7459" s="44">
        <v>77</v>
      </c>
      <c r="X7459" s="44">
        <f t="shared" si="5206"/>
        <v>1446</v>
      </c>
      <c r="Y7459" s="209">
        <f t="shared" si="5202"/>
        <v>100</v>
      </c>
    </row>
    <row r="7460" spans="1:25">
      <c r="A7460" s="23" t="s">
        <v>2527</v>
      </c>
      <c r="B7460" s="23" t="s">
        <v>122</v>
      </c>
      <c r="C7460" s="23" t="s">
        <v>130</v>
      </c>
      <c r="D7460" s="23" t="s">
        <v>2529</v>
      </c>
      <c r="E7460" s="22">
        <v>6139</v>
      </c>
      <c r="F7460" s="23" t="s">
        <v>2536</v>
      </c>
      <c r="G7460" s="128">
        <v>109</v>
      </c>
      <c r="H7460" s="32" t="s">
        <v>158</v>
      </c>
      <c r="I7460" s="44">
        <f t="shared" si="5198"/>
        <v>1550</v>
      </c>
      <c r="J7460" s="44">
        <v>1550</v>
      </c>
      <c r="K7460" s="44">
        <f t="shared" si="5200"/>
        <v>0</v>
      </c>
      <c r="L7460" s="44">
        <v>0</v>
      </c>
      <c r="M7460" s="44">
        <v>0</v>
      </c>
      <c r="N7460" s="44">
        <v>0</v>
      </c>
      <c r="O7460" s="44">
        <v>0</v>
      </c>
      <c r="P7460" s="44">
        <v>0</v>
      </c>
      <c r="Q7460" s="44">
        <v>2050</v>
      </c>
      <c r="R7460" s="44">
        <v>2050</v>
      </c>
      <c r="S7460" s="44">
        <v>500</v>
      </c>
      <c r="T7460" s="44">
        <f t="shared" si="5205"/>
        <v>1550</v>
      </c>
      <c r="U7460" s="44">
        <v>1000</v>
      </c>
      <c r="V7460" s="44">
        <v>550</v>
      </c>
      <c r="W7460" s="44"/>
      <c r="X7460" s="44">
        <f t="shared" si="5206"/>
        <v>2050</v>
      </c>
      <c r="Y7460" s="209">
        <f t="shared" si="5202"/>
        <v>100</v>
      </c>
    </row>
    <row r="7461" spans="1:25" ht="20.399999999999999">
      <c r="A7461" s="20" t="s">
        <v>0</v>
      </c>
      <c r="B7461" s="20" t="s">
        <v>0</v>
      </c>
      <c r="C7461" s="20" t="s">
        <v>0</v>
      </c>
      <c r="D7461" s="21" t="s">
        <v>0</v>
      </c>
      <c r="E7461" s="21" t="s">
        <v>0</v>
      </c>
      <c r="F7461" s="21" t="s">
        <v>0</v>
      </c>
      <c r="G7461" s="150" t="s">
        <v>0</v>
      </c>
      <c r="H7461" s="30" t="s">
        <v>42</v>
      </c>
      <c r="I7461" s="31">
        <f t="shared" si="5198"/>
        <v>100</v>
      </c>
      <c r="J7461" s="31">
        <f t="shared" ref="J7461:X7462" si="5214">SUM(J7462)</f>
        <v>100</v>
      </c>
      <c r="K7461" s="31">
        <f t="shared" si="5200"/>
        <v>0</v>
      </c>
      <c r="L7461" s="31">
        <f t="shared" si="5214"/>
        <v>0</v>
      </c>
      <c r="M7461" s="31">
        <f t="shared" si="5214"/>
        <v>0</v>
      </c>
      <c r="N7461" s="31">
        <f t="shared" si="5214"/>
        <v>0</v>
      </c>
      <c r="O7461" s="31">
        <f t="shared" si="5214"/>
        <v>0</v>
      </c>
      <c r="P7461" s="31">
        <f t="shared" si="5214"/>
        <v>0</v>
      </c>
      <c r="Q7461" s="31">
        <f t="shared" si="5214"/>
        <v>9230</v>
      </c>
      <c r="R7461" s="31">
        <f t="shared" si="5214"/>
        <v>9230</v>
      </c>
      <c r="S7461" s="31">
        <f t="shared" si="5214"/>
        <v>9130</v>
      </c>
      <c r="T7461" s="31">
        <f t="shared" si="5214"/>
        <v>0</v>
      </c>
      <c r="U7461" s="31">
        <f t="shared" si="5214"/>
        <v>0</v>
      </c>
      <c r="V7461" s="31">
        <f t="shared" si="5214"/>
        <v>0</v>
      </c>
      <c r="W7461" s="31">
        <f t="shared" si="5214"/>
        <v>0</v>
      </c>
      <c r="X7461" s="31">
        <f t="shared" si="5214"/>
        <v>9130</v>
      </c>
      <c r="Y7461" s="220">
        <f t="shared" si="5202"/>
        <v>98.916576381365118</v>
      </c>
    </row>
    <row r="7462" spans="1:25">
      <c r="A7462" s="23" t="s">
        <v>2527</v>
      </c>
      <c r="B7462" s="23" t="s">
        <v>122</v>
      </c>
      <c r="C7462" s="23" t="s">
        <v>130</v>
      </c>
      <c r="D7462" s="23" t="s">
        <v>2529</v>
      </c>
      <c r="E7462" s="21" t="s">
        <v>159</v>
      </c>
      <c r="F7462" s="21" t="s">
        <v>0</v>
      </c>
      <c r="G7462" s="150" t="s">
        <v>0</v>
      </c>
      <c r="H7462" s="21" t="s">
        <v>34</v>
      </c>
      <c r="I7462" s="66">
        <f t="shared" si="5198"/>
        <v>100</v>
      </c>
      <c r="J7462" s="66">
        <f t="shared" si="5214"/>
        <v>100</v>
      </c>
      <c r="K7462" s="66">
        <f t="shared" si="5200"/>
        <v>0</v>
      </c>
      <c r="L7462" s="66">
        <f t="shared" si="5214"/>
        <v>0</v>
      </c>
      <c r="M7462" s="66">
        <f t="shared" si="5214"/>
        <v>0</v>
      </c>
      <c r="N7462" s="66">
        <f t="shared" si="5214"/>
        <v>0</v>
      </c>
      <c r="O7462" s="66">
        <f t="shared" si="5214"/>
        <v>0</v>
      </c>
      <c r="P7462" s="66">
        <f t="shared" si="5214"/>
        <v>0</v>
      </c>
      <c r="Q7462" s="66">
        <f t="shared" si="5214"/>
        <v>9230</v>
      </c>
      <c r="R7462" s="66">
        <f t="shared" si="5214"/>
        <v>9230</v>
      </c>
      <c r="S7462" s="66">
        <f t="shared" si="5214"/>
        <v>9130</v>
      </c>
      <c r="T7462" s="66">
        <f t="shared" si="5214"/>
        <v>0</v>
      </c>
      <c r="U7462" s="66">
        <f t="shared" si="5214"/>
        <v>0</v>
      </c>
      <c r="V7462" s="66">
        <f t="shared" si="5214"/>
        <v>0</v>
      </c>
      <c r="W7462" s="66">
        <f t="shared" si="5214"/>
        <v>0</v>
      </c>
      <c r="X7462" s="66">
        <f t="shared" si="5214"/>
        <v>9130</v>
      </c>
      <c r="Y7462" s="208">
        <f t="shared" si="5202"/>
        <v>98.916576381365118</v>
      </c>
    </row>
    <row r="7463" spans="1:25">
      <c r="A7463" s="23" t="s">
        <v>2527</v>
      </c>
      <c r="B7463" s="23" t="s">
        <v>122</v>
      </c>
      <c r="C7463" s="23" t="s">
        <v>130</v>
      </c>
      <c r="D7463" s="23" t="s">
        <v>2529</v>
      </c>
      <c r="E7463" s="22">
        <v>6148</v>
      </c>
      <c r="F7463" s="23"/>
      <c r="G7463" s="128">
        <v>109</v>
      </c>
      <c r="H7463" s="32" t="s">
        <v>41</v>
      </c>
      <c r="I7463" s="44">
        <f t="shared" si="5198"/>
        <v>100</v>
      </c>
      <c r="J7463" s="44">
        <v>100</v>
      </c>
      <c r="K7463" s="44">
        <f t="shared" si="5200"/>
        <v>0</v>
      </c>
      <c r="L7463" s="44">
        <v>0</v>
      </c>
      <c r="M7463" s="44">
        <v>0</v>
      </c>
      <c r="N7463" s="44">
        <v>0</v>
      </c>
      <c r="O7463" s="44">
        <v>0</v>
      </c>
      <c r="P7463" s="44">
        <v>0</v>
      </c>
      <c r="Q7463" s="44">
        <v>9230</v>
      </c>
      <c r="R7463" s="44">
        <v>9230</v>
      </c>
      <c r="S7463" s="44">
        <v>9130</v>
      </c>
      <c r="T7463" s="44">
        <f t="shared" si="5205"/>
        <v>0</v>
      </c>
      <c r="U7463" s="44"/>
      <c r="V7463" s="44"/>
      <c r="W7463" s="44"/>
      <c r="X7463" s="44">
        <f t="shared" si="5206"/>
        <v>9130</v>
      </c>
      <c r="Y7463" s="209">
        <f t="shared" si="5202"/>
        <v>98.916576381365118</v>
      </c>
    </row>
    <row r="7464" spans="1:25" ht="20.399999999999999">
      <c r="A7464" s="20" t="s">
        <v>0</v>
      </c>
      <c r="B7464" s="20" t="s">
        <v>0</v>
      </c>
      <c r="C7464" s="20" t="s">
        <v>0</v>
      </c>
      <c r="D7464" s="21" t="s">
        <v>0</v>
      </c>
      <c r="E7464" s="21" t="s">
        <v>0</v>
      </c>
      <c r="F7464" s="21" t="s">
        <v>0</v>
      </c>
      <c r="G7464" s="150" t="s">
        <v>0</v>
      </c>
      <c r="H7464" s="30" t="s">
        <v>60</v>
      </c>
      <c r="I7464" s="31">
        <f t="shared" si="5198"/>
        <v>3399426</v>
      </c>
      <c r="J7464" s="31">
        <f t="shared" ref="J7464:X7464" si="5215">SUM(J7465)</f>
        <v>3299426</v>
      </c>
      <c r="K7464" s="31">
        <f t="shared" si="5200"/>
        <v>0</v>
      </c>
      <c r="L7464" s="31">
        <f t="shared" si="5215"/>
        <v>0</v>
      </c>
      <c r="M7464" s="31">
        <f t="shared" si="5215"/>
        <v>0</v>
      </c>
      <c r="N7464" s="31">
        <f t="shared" si="5215"/>
        <v>0</v>
      </c>
      <c r="O7464" s="31">
        <f t="shared" si="5215"/>
        <v>0</v>
      </c>
      <c r="P7464" s="31">
        <f t="shared" si="5215"/>
        <v>100000</v>
      </c>
      <c r="Q7464" s="31">
        <f t="shared" si="5215"/>
        <v>10455199</v>
      </c>
      <c r="R7464" s="31">
        <f t="shared" si="5215"/>
        <v>3299426</v>
      </c>
      <c r="S7464" s="31">
        <f t="shared" si="5215"/>
        <v>3299426</v>
      </c>
      <c r="T7464" s="31">
        <f t="shared" si="5215"/>
        <v>0</v>
      </c>
      <c r="U7464" s="31">
        <f t="shared" si="5215"/>
        <v>0</v>
      </c>
      <c r="V7464" s="31">
        <f t="shared" si="5215"/>
        <v>0</v>
      </c>
      <c r="W7464" s="31">
        <f t="shared" si="5215"/>
        <v>0</v>
      </c>
      <c r="X7464" s="31">
        <f t="shared" si="5215"/>
        <v>3299426</v>
      </c>
      <c r="Y7464" s="220">
        <f t="shared" si="5202"/>
        <v>100</v>
      </c>
    </row>
    <row r="7465" spans="1:25">
      <c r="A7465" s="23" t="s">
        <v>2527</v>
      </c>
      <c r="B7465" s="23" t="s">
        <v>122</v>
      </c>
      <c r="C7465" s="23" t="s">
        <v>130</v>
      </c>
      <c r="D7465" s="23" t="s">
        <v>2529</v>
      </c>
      <c r="E7465" s="21" t="s">
        <v>166</v>
      </c>
      <c r="F7465" s="21" t="s">
        <v>0</v>
      </c>
      <c r="G7465" s="150" t="s">
        <v>0</v>
      </c>
      <c r="H7465" s="21" t="s">
        <v>53</v>
      </c>
      <c r="I7465" s="66">
        <f t="shared" si="5198"/>
        <v>3399426</v>
      </c>
      <c r="J7465" s="66">
        <f t="shared" ref="J7465:P7465" si="5216">SUM(J7466,J7467)</f>
        <v>3299426</v>
      </c>
      <c r="K7465" s="66">
        <f t="shared" si="5200"/>
        <v>0</v>
      </c>
      <c r="L7465" s="66">
        <f t="shared" si="5216"/>
        <v>0</v>
      </c>
      <c r="M7465" s="66">
        <f t="shared" si="5216"/>
        <v>0</v>
      </c>
      <c r="N7465" s="66">
        <f t="shared" si="5216"/>
        <v>0</v>
      </c>
      <c r="O7465" s="66">
        <f t="shared" si="5216"/>
        <v>0</v>
      </c>
      <c r="P7465" s="66">
        <f t="shared" si="5216"/>
        <v>100000</v>
      </c>
      <c r="Q7465" s="66">
        <f>SUM(Q7466,Q7467)</f>
        <v>10455199</v>
      </c>
      <c r="R7465" s="66">
        <f>SUM(R7466,R7467)</f>
        <v>3299426</v>
      </c>
      <c r="S7465" s="66">
        <f>SUM(S7466,S7467)</f>
        <v>3299426</v>
      </c>
      <c r="T7465" s="66">
        <f t="shared" ref="T7465:X7465" si="5217">SUM(T7466,T7467)</f>
        <v>0</v>
      </c>
      <c r="U7465" s="66">
        <f t="shared" si="5217"/>
        <v>0</v>
      </c>
      <c r="V7465" s="66">
        <f t="shared" si="5217"/>
        <v>0</v>
      </c>
      <c r="W7465" s="66">
        <f t="shared" si="5217"/>
        <v>0</v>
      </c>
      <c r="X7465" s="66">
        <f t="shared" si="5217"/>
        <v>3299426</v>
      </c>
      <c r="Y7465" s="208">
        <f t="shared" si="5202"/>
        <v>100</v>
      </c>
    </row>
    <row r="7466" spans="1:25">
      <c r="A7466" s="23" t="s">
        <v>2527</v>
      </c>
      <c r="B7466" s="23" t="s">
        <v>122</v>
      </c>
      <c r="C7466" s="23" t="s">
        <v>130</v>
      </c>
      <c r="D7466" s="23" t="s">
        <v>2529</v>
      </c>
      <c r="E7466" s="22">
        <v>8213</v>
      </c>
      <c r="F7466" s="23"/>
      <c r="G7466" s="128">
        <v>109</v>
      </c>
      <c r="H7466" s="32" t="s">
        <v>56</v>
      </c>
      <c r="I7466" s="44">
        <f t="shared" si="5198"/>
        <v>20000</v>
      </c>
      <c r="J7466" s="44">
        <v>20000</v>
      </c>
      <c r="K7466" s="44">
        <f t="shared" si="5200"/>
        <v>0</v>
      </c>
      <c r="L7466" s="44">
        <v>0</v>
      </c>
      <c r="M7466" s="44">
        <v>0</v>
      </c>
      <c r="N7466" s="44">
        <v>0</v>
      </c>
      <c r="O7466" s="44">
        <v>0</v>
      </c>
      <c r="P7466" s="44">
        <v>0</v>
      </c>
      <c r="Q7466" s="44">
        <v>20000</v>
      </c>
      <c r="R7466" s="44">
        <v>20000</v>
      </c>
      <c r="S7466" s="44">
        <v>20000</v>
      </c>
      <c r="T7466" s="44">
        <f t="shared" si="5205"/>
        <v>0</v>
      </c>
      <c r="U7466" s="44">
        <v>0</v>
      </c>
      <c r="V7466" s="44">
        <v>0</v>
      </c>
      <c r="W7466" s="44">
        <v>0</v>
      </c>
      <c r="X7466" s="44">
        <f t="shared" si="5206"/>
        <v>20000</v>
      </c>
      <c r="Y7466" s="209">
        <f t="shared" si="5202"/>
        <v>100</v>
      </c>
    </row>
    <row r="7467" spans="1:25">
      <c r="A7467" s="20" t="s">
        <v>2527</v>
      </c>
      <c r="B7467" s="20" t="s">
        <v>122</v>
      </c>
      <c r="C7467" s="20" t="s">
        <v>130</v>
      </c>
      <c r="D7467" s="20" t="s">
        <v>2529</v>
      </c>
      <c r="E7467" s="20" t="s">
        <v>1993</v>
      </c>
      <c r="F7467" s="23" t="s">
        <v>0</v>
      </c>
      <c r="G7467" s="154" t="s">
        <v>0</v>
      </c>
      <c r="H7467" s="21" t="s">
        <v>57</v>
      </c>
      <c r="I7467" s="66">
        <f t="shared" si="5198"/>
        <v>3379426</v>
      </c>
      <c r="J7467" s="66">
        <f t="shared" ref="J7467:P7467" si="5218">SUM(J7468:J7469)</f>
        <v>3279426</v>
      </c>
      <c r="K7467" s="66">
        <f t="shared" si="5200"/>
        <v>0</v>
      </c>
      <c r="L7467" s="66">
        <f t="shared" si="5218"/>
        <v>0</v>
      </c>
      <c r="M7467" s="66">
        <f t="shared" si="5218"/>
        <v>0</v>
      </c>
      <c r="N7467" s="66">
        <f t="shared" si="5218"/>
        <v>0</v>
      </c>
      <c r="O7467" s="66">
        <f t="shared" si="5218"/>
        <v>0</v>
      </c>
      <c r="P7467" s="66">
        <f t="shared" si="5218"/>
        <v>100000</v>
      </c>
      <c r="Q7467" s="66">
        <f>SUM(Q7468:Q7469)</f>
        <v>10435199</v>
      </c>
      <c r="R7467" s="66">
        <f>SUM(R7468:R7469)</f>
        <v>3279426</v>
      </c>
      <c r="S7467" s="66">
        <f>SUM(S7468:S7469)</f>
        <v>3279426</v>
      </c>
      <c r="T7467" s="66">
        <f t="shared" ref="T7467:X7467" si="5219">SUM(T7468:T7469)</f>
        <v>0</v>
      </c>
      <c r="U7467" s="66">
        <f t="shared" si="5219"/>
        <v>0</v>
      </c>
      <c r="V7467" s="66">
        <f t="shared" si="5219"/>
        <v>0</v>
      </c>
      <c r="W7467" s="66">
        <f t="shared" si="5219"/>
        <v>0</v>
      </c>
      <c r="X7467" s="66">
        <f t="shared" si="5219"/>
        <v>3279426</v>
      </c>
      <c r="Y7467" s="208">
        <f t="shared" si="5202"/>
        <v>100</v>
      </c>
    </row>
    <row r="7468" spans="1:25">
      <c r="A7468" s="23" t="s">
        <v>2527</v>
      </c>
      <c r="B7468" s="23" t="s">
        <v>122</v>
      </c>
      <c r="C7468" s="23" t="s">
        <v>130</v>
      </c>
      <c r="D7468" s="23" t="s">
        <v>2529</v>
      </c>
      <c r="E7468" s="22">
        <v>8214</v>
      </c>
      <c r="F7468" s="23" t="s">
        <v>2537</v>
      </c>
      <c r="G7468" s="128">
        <v>109</v>
      </c>
      <c r="H7468" s="32" t="s">
        <v>57</v>
      </c>
      <c r="I7468" s="44">
        <f t="shared" si="5198"/>
        <v>100000</v>
      </c>
      <c r="J7468" s="44">
        <v>0</v>
      </c>
      <c r="K7468" s="44">
        <f t="shared" si="5200"/>
        <v>0</v>
      </c>
      <c r="L7468" s="44">
        <v>0</v>
      </c>
      <c r="M7468" s="44">
        <v>0</v>
      </c>
      <c r="N7468" s="44">
        <v>0</v>
      </c>
      <c r="O7468" s="44">
        <v>0</v>
      </c>
      <c r="P7468" s="44">
        <v>100000</v>
      </c>
      <c r="Q7468" s="44">
        <v>155773</v>
      </c>
      <c r="R7468" s="44">
        <v>0</v>
      </c>
      <c r="S7468" s="44">
        <v>0</v>
      </c>
      <c r="T7468" s="44">
        <f t="shared" si="5205"/>
        <v>0</v>
      </c>
      <c r="U7468" s="44"/>
      <c r="V7468" s="44"/>
      <c r="W7468" s="44"/>
      <c r="X7468" s="44">
        <f t="shared" si="5206"/>
        <v>0</v>
      </c>
      <c r="Y7468" s="209">
        <f t="shared" si="5202"/>
        <v>0</v>
      </c>
    </row>
    <row r="7469" spans="1:25">
      <c r="A7469" s="23" t="s">
        <v>2527</v>
      </c>
      <c r="B7469" s="23" t="s">
        <v>122</v>
      </c>
      <c r="C7469" s="23" t="s">
        <v>130</v>
      </c>
      <c r="D7469" s="23" t="s">
        <v>2529</v>
      </c>
      <c r="E7469" s="22">
        <v>8214</v>
      </c>
      <c r="F7469" s="23" t="s">
        <v>2538</v>
      </c>
      <c r="G7469" s="128">
        <v>109</v>
      </c>
      <c r="H7469" s="32" t="s">
        <v>57</v>
      </c>
      <c r="I7469" s="44">
        <f t="shared" si="5198"/>
        <v>3279426</v>
      </c>
      <c r="J7469" s="44">
        <v>3279426</v>
      </c>
      <c r="K7469" s="44">
        <f t="shared" si="5200"/>
        <v>0</v>
      </c>
      <c r="L7469" s="44">
        <v>0</v>
      </c>
      <c r="M7469" s="44">
        <v>0</v>
      </c>
      <c r="N7469" s="44">
        <v>0</v>
      </c>
      <c r="O7469" s="44">
        <v>0</v>
      </c>
      <c r="P7469" s="44">
        <v>0</v>
      </c>
      <c r="Q7469" s="44">
        <v>10279426</v>
      </c>
      <c r="R7469" s="44">
        <v>3279426</v>
      </c>
      <c r="S7469" s="44">
        <v>3279426</v>
      </c>
      <c r="T7469" s="44">
        <f t="shared" si="5205"/>
        <v>0</v>
      </c>
      <c r="U7469" s="44">
        <v>0</v>
      </c>
      <c r="V7469" s="44">
        <v>0</v>
      </c>
      <c r="W7469" s="44">
        <v>0</v>
      </c>
      <c r="X7469" s="44">
        <f t="shared" si="5206"/>
        <v>3279426</v>
      </c>
      <c r="Y7469" s="209">
        <f t="shared" si="5202"/>
        <v>100</v>
      </c>
    </row>
    <row r="7470" spans="1:25">
      <c r="A7470" s="32" t="s">
        <v>0</v>
      </c>
      <c r="B7470" s="32" t="s">
        <v>0</v>
      </c>
      <c r="C7470" s="32" t="s">
        <v>0</v>
      </c>
      <c r="D7470" s="32" t="s">
        <v>0</v>
      </c>
      <c r="E7470" s="32" t="s">
        <v>0</v>
      </c>
      <c r="F7470" s="32" t="s">
        <v>0</v>
      </c>
      <c r="G7470" s="154" t="s">
        <v>0</v>
      </c>
      <c r="H7470" s="30" t="s">
        <v>2539</v>
      </c>
      <c r="I7470" s="31">
        <f t="shared" si="5198"/>
        <v>4444340</v>
      </c>
      <c r="J7470" s="31">
        <f t="shared" ref="J7470:P7470" si="5220">SUM(J7464,J7461,J7437)</f>
        <v>4344340</v>
      </c>
      <c r="K7470" s="31">
        <f t="shared" si="5200"/>
        <v>0</v>
      </c>
      <c r="L7470" s="31">
        <f t="shared" si="5220"/>
        <v>0</v>
      </c>
      <c r="M7470" s="31">
        <f t="shared" si="5220"/>
        <v>0</v>
      </c>
      <c r="N7470" s="31">
        <f t="shared" si="5220"/>
        <v>0</v>
      </c>
      <c r="O7470" s="31">
        <f t="shared" si="5220"/>
        <v>0</v>
      </c>
      <c r="P7470" s="31">
        <f t="shared" si="5220"/>
        <v>100000</v>
      </c>
      <c r="Q7470" s="31">
        <f>SUM(Q7464,Q7461,Q7437)</f>
        <v>11574713</v>
      </c>
      <c r="R7470" s="31">
        <f>SUM(R7464,R7461,R7437)</f>
        <v>4418940</v>
      </c>
      <c r="S7470" s="31">
        <f>SUM(S7464,S7461,S7437)</f>
        <v>4151303</v>
      </c>
      <c r="T7470" s="31">
        <f t="shared" ref="T7470:X7470" si="5221">SUM(T7464,T7461,T7437)</f>
        <v>267537</v>
      </c>
      <c r="U7470" s="31">
        <f t="shared" si="5221"/>
        <v>134605</v>
      </c>
      <c r="V7470" s="31">
        <f t="shared" si="5221"/>
        <v>79255</v>
      </c>
      <c r="W7470" s="31">
        <f t="shared" si="5221"/>
        <v>53677</v>
      </c>
      <c r="X7470" s="31">
        <f t="shared" si="5221"/>
        <v>4418840</v>
      </c>
      <c r="Y7470" s="220">
        <f t="shared" si="5202"/>
        <v>99.997737013854007</v>
      </c>
    </row>
    <row r="7471" spans="1:25" ht="15" thickBot="1">
      <c r="A7471" s="32" t="s">
        <v>0</v>
      </c>
      <c r="B7471" s="32" t="s">
        <v>0</v>
      </c>
      <c r="C7471" s="32" t="s">
        <v>0</v>
      </c>
      <c r="D7471" s="32" t="s">
        <v>0</v>
      </c>
      <c r="E7471" s="32" t="s">
        <v>0</v>
      </c>
      <c r="F7471" s="32" t="s">
        <v>0</v>
      </c>
      <c r="G7471" s="154" t="s">
        <v>0</v>
      </c>
      <c r="H7471" s="21" t="s">
        <v>170</v>
      </c>
      <c r="I7471" s="66">
        <f t="shared" si="5198"/>
        <v>11</v>
      </c>
      <c r="J7471" s="66">
        <v>11</v>
      </c>
      <c r="K7471" s="66">
        <f t="shared" si="5200"/>
        <v>0</v>
      </c>
      <c r="L7471" s="66" t="s">
        <v>0</v>
      </c>
      <c r="M7471" s="66" t="s">
        <v>0</v>
      </c>
      <c r="N7471" s="66" t="s">
        <v>0</v>
      </c>
      <c r="O7471" s="66" t="s">
        <v>0</v>
      </c>
      <c r="P7471" s="66" t="s">
        <v>0</v>
      </c>
      <c r="Q7471" s="66">
        <v>0</v>
      </c>
      <c r="R7471" s="66"/>
      <c r="S7471" s="66"/>
      <c r="T7471" s="66"/>
      <c r="U7471" s="66">
        <f t="shared" ref="U7471:W7471" si="5222">SUM(U7464,U7461,U7437)</f>
        <v>134605</v>
      </c>
      <c r="V7471" s="66">
        <f t="shared" si="5222"/>
        <v>79255</v>
      </c>
      <c r="W7471" s="66">
        <f t="shared" si="5222"/>
        <v>53677</v>
      </c>
      <c r="X7471" s="66"/>
      <c r="Y7471" s="208">
        <v>0</v>
      </c>
    </row>
    <row r="7472" spans="1:25" ht="41.4" thickBot="1">
      <c r="A7472" s="252" t="s">
        <v>0</v>
      </c>
      <c r="B7472" s="252" t="s">
        <v>0</v>
      </c>
      <c r="C7472" s="252" t="s">
        <v>0</v>
      </c>
      <c r="D7472" s="252" t="s">
        <v>0</v>
      </c>
      <c r="E7472" s="252" t="s">
        <v>0</v>
      </c>
      <c r="F7472" s="252" t="s">
        <v>0</v>
      </c>
      <c r="G7472" s="258" t="s">
        <v>0</v>
      </c>
      <c r="H7472" s="24" t="s">
        <v>72</v>
      </c>
      <c r="I7472" s="1" t="s">
        <v>3093</v>
      </c>
      <c r="J7472" s="1" t="s">
        <v>3130</v>
      </c>
      <c r="K7472" s="1" t="s">
        <v>3</v>
      </c>
      <c r="L7472" s="1" t="s">
        <v>4</v>
      </c>
      <c r="M7472" s="1" t="s">
        <v>5</v>
      </c>
      <c r="N7472" s="1" t="s">
        <v>6</v>
      </c>
      <c r="O7472" s="1" t="s">
        <v>7</v>
      </c>
      <c r="P7472" s="1" t="s">
        <v>8</v>
      </c>
      <c r="Q7472" s="1" t="s">
        <v>3344</v>
      </c>
      <c r="R7472" s="1" t="s">
        <v>3427</v>
      </c>
      <c r="S7472" s="1" t="s">
        <v>3447</v>
      </c>
      <c r="T7472" s="1" t="s">
        <v>3448</v>
      </c>
      <c r="U7472" s="1" t="s">
        <v>3452</v>
      </c>
      <c r="V7472" s="1" t="s">
        <v>3449</v>
      </c>
      <c r="W7472" s="1" t="s">
        <v>3450</v>
      </c>
      <c r="X7472" s="1" t="s">
        <v>3451</v>
      </c>
      <c r="Y7472" s="216" t="s">
        <v>3385</v>
      </c>
    </row>
    <row r="7473" spans="1:25">
      <c r="A7473" s="253"/>
      <c r="B7473" s="253"/>
      <c r="C7473" s="253"/>
      <c r="D7473" s="253"/>
      <c r="E7473" s="253"/>
      <c r="F7473" s="253"/>
      <c r="G7473" s="259"/>
      <c r="H7473" s="33" t="s">
        <v>0</v>
      </c>
      <c r="I7473" s="45">
        <v>1</v>
      </c>
      <c r="J7473" s="45">
        <v>3</v>
      </c>
      <c r="K7473" s="45" t="s">
        <v>9</v>
      </c>
      <c r="L7473" s="45">
        <v>5</v>
      </c>
      <c r="M7473" s="45">
        <v>6</v>
      </c>
      <c r="N7473" s="45">
        <v>7</v>
      </c>
      <c r="O7473" s="45">
        <v>8</v>
      </c>
      <c r="P7473" s="45">
        <v>9</v>
      </c>
      <c r="Q7473" s="45">
        <v>1</v>
      </c>
      <c r="R7473" s="45">
        <v>2</v>
      </c>
      <c r="S7473" s="45">
        <v>3</v>
      </c>
      <c r="T7473" s="45" t="s">
        <v>3453</v>
      </c>
      <c r="U7473" s="45">
        <v>5</v>
      </c>
      <c r="V7473" s="45">
        <v>6</v>
      </c>
      <c r="W7473" s="45">
        <v>7</v>
      </c>
      <c r="X7473" s="45" t="s">
        <v>3454</v>
      </c>
      <c r="Y7473" s="276">
        <v>9</v>
      </c>
    </row>
    <row r="7474" spans="1:25">
      <c r="A7474" s="253"/>
      <c r="B7474" s="253"/>
      <c r="C7474" s="253"/>
      <c r="D7474" s="253"/>
      <c r="E7474" s="253"/>
      <c r="F7474" s="253"/>
      <c r="G7474" s="259"/>
      <c r="H7474" s="34" t="s">
        <v>117</v>
      </c>
      <c r="I7474" s="35">
        <f t="shared" si="5198"/>
        <v>4444340</v>
      </c>
      <c r="J7474" s="35">
        <f t="shared" ref="J7474:P7474" si="5223">SUM(J7470)</f>
        <v>4344340</v>
      </c>
      <c r="K7474" s="35">
        <f t="shared" si="5200"/>
        <v>0</v>
      </c>
      <c r="L7474" s="35">
        <f t="shared" si="5223"/>
        <v>0</v>
      </c>
      <c r="M7474" s="35">
        <f t="shared" si="5223"/>
        <v>0</v>
      </c>
      <c r="N7474" s="35">
        <f t="shared" si="5223"/>
        <v>0</v>
      </c>
      <c r="O7474" s="35">
        <f t="shared" si="5223"/>
        <v>0</v>
      </c>
      <c r="P7474" s="35">
        <f t="shared" si="5223"/>
        <v>100000</v>
      </c>
      <c r="Q7474" s="35">
        <f>SUM(Q7470)</f>
        <v>11574713</v>
      </c>
      <c r="R7474" s="35">
        <f>SUM(R7470)</f>
        <v>4418940</v>
      </c>
      <c r="S7474" s="35">
        <f>SUM(S7470)</f>
        <v>4151303</v>
      </c>
      <c r="T7474" s="35">
        <f t="shared" ref="T7474:X7474" si="5224">SUM(T7470)</f>
        <v>267537</v>
      </c>
      <c r="U7474" s="35">
        <f t="shared" si="5224"/>
        <v>134605</v>
      </c>
      <c r="V7474" s="35">
        <f t="shared" si="5224"/>
        <v>79255</v>
      </c>
      <c r="W7474" s="35">
        <f t="shared" si="5224"/>
        <v>53677</v>
      </c>
      <c r="X7474" s="35">
        <f t="shared" si="5224"/>
        <v>4418840</v>
      </c>
      <c r="Y7474" s="218">
        <f t="shared" ref="Y7474:Y7476" si="5225">IF(R7474=0,0,(X7474/R7474)*100)</f>
        <v>99.997737013854007</v>
      </c>
    </row>
    <row r="7475" spans="1:25">
      <c r="A7475" s="253"/>
      <c r="B7475" s="253"/>
      <c r="C7475" s="253"/>
      <c r="D7475" s="253"/>
      <c r="E7475" s="253"/>
      <c r="F7475" s="253"/>
      <c r="G7475" s="259"/>
      <c r="H7475" s="36" t="s">
        <v>69</v>
      </c>
      <c r="I7475" s="35">
        <f t="shared" si="5198"/>
        <v>4444340</v>
      </c>
      <c r="J7475" s="35">
        <f t="shared" ref="J7475:P7475" si="5226">SUM(J7474)</f>
        <v>4344340</v>
      </c>
      <c r="K7475" s="35">
        <f t="shared" si="5200"/>
        <v>0</v>
      </c>
      <c r="L7475" s="35">
        <f t="shared" si="5226"/>
        <v>0</v>
      </c>
      <c r="M7475" s="35">
        <f t="shared" si="5226"/>
        <v>0</v>
      </c>
      <c r="N7475" s="35">
        <f t="shared" si="5226"/>
        <v>0</v>
      </c>
      <c r="O7475" s="35">
        <f t="shared" si="5226"/>
        <v>0</v>
      </c>
      <c r="P7475" s="35">
        <f t="shared" si="5226"/>
        <v>100000</v>
      </c>
      <c r="Q7475" s="35">
        <f>SUM(Q7474)</f>
        <v>11574713</v>
      </c>
      <c r="R7475" s="35">
        <f>SUM(R7474)</f>
        <v>4418940</v>
      </c>
      <c r="S7475" s="35">
        <f>SUM(S7474)</f>
        <v>4151303</v>
      </c>
      <c r="T7475" s="35">
        <f t="shared" ref="T7475:X7475" si="5227">SUM(T7474)</f>
        <v>267537</v>
      </c>
      <c r="U7475" s="35">
        <f t="shared" si="5227"/>
        <v>134605</v>
      </c>
      <c r="V7475" s="35">
        <f t="shared" si="5227"/>
        <v>79255</v>
      </c>
      <c r="W7475" s="35">
        <f t="shared" si="5227"/>
        <v>53677</v>
      </c>
      <c r="X7475" s="35">
        <f t="shared" si="5227"/>
        <v>4418840</v>
      </c>
      <c r="Y7475" s="218">
        <f t="shared" si="5225"/>
        <v>99.997737013854007</v>
      </c>
    </row>
    <row r="7476" spans="1:25">
      <c r="A7476" s="32" t="s">
        <v>0</v>
      </c>
      <c r="B7476" s="32" t="s">
        <v>0</v>
      </c>
      <c r="C7476" s="32" t="s">
        <v>0</v>
      </c>
      <c r="D7476" s="32" t="s">
        <v>0</v>
      </c>
      <c r="E7476" s="32" t="s">
        <v>0</v>
      </c>
      <c r="F7476" s="32" t="s">
        <v>0</v>
      </c>
      <c r="G7476" s="154" t="s">
        <v>0</v>
      </c>
      <c r="H7476" s="30" t="s">
        <v>2540</v>
      </c>
      <c r="I7476" s="31">
        <f t="shared" si="5198"/>
        <v>4444340</v>
      </c>
      <c r="J7476" s="31">
        <f>SUM(J7470)</f>
        <v>4344340</v>
      </c>
      <c r="K7476" s="31">
        <f t="shared" si="5200"/>
        <v>0</v>
      </c>
      <c r="L7476" s="31">
        <f t="shared" ref="L7476:P7476" si="5228">SUM(L7470)</f>
        <v>0</v>
      </c>
      <c r="M7476" s="31">
        <f t="shared" si="5228"/>
        <v>0</v>
      </c>
      <c r="N7476" s="31">
        <f t="shared" si="5228"/>
        <v>0</v>
      </c>
      <c r="O7476" s="31">
        <f t="shared" si="5228"/>
        <v>0</v>
      </c>
      <c r="P7476" s="31">
        <f t="shared" si="5228"/>
        <v>100000</v>
      </c>
      <c r="Q7476" s="31">
        <f t="shared" ref="Q7476:R7476" si="5229">SUM(Q7470)</f>
        <v>11574713</v>
      </c>
      <c r="R7476" s="31">
        <f t="shared" si="5229"/>
        <v>4418940</v>
      </c>
      <c r="S7476" s="31">
        <f t="shared" ref="S7476" si="5230">SUM(S7470)</f>
        <v>4151303</v>
      </c>
      <c r="T7476" s="31">
        <f t="shared" ref="T7476:X7476" si="5231">SUM(T7470)</f>
        <v>267537</v>
      </c>
      <c r="U7476" s="31">
        <f t="shared" si="5231"/>
        <v>134605</v>
      </c>
      <c r="V7476" s="31">
        <f t="shared" si="5231"/>
        <v>79255</v>
      </c>
      <c r="W7476" s="31">
        <f t="shared" si="5231"/>
        <v>53677</v>
      </c>
      <c r="X7476" s="31">
        <f t="shared" si="5231"/>
        <v>4418840</v>
      </c>
      <c r="Y7476" s="220">
        <f t="shared" si="5225"/>
        <v>99.997737013854007</v>
      </c>
    </row>
    <row r="7477" spans="1:25">
      <c r="A7477" s="32" t="s">
        <v>0</v>
      </c>
      <c r="B7477" s="32" t="s">
        <v>0</v>
      </c>
      <c r="C7477" s="32" t="s">
        <v>0</v>
      </c>
      <c r="D7477" s="32" t="s">
        <v>0</v>
      </c>
      <c r="E7477" s="32" t="s">
        <v>0</v>
      </c>
      <c r="F7477" s="32" t="s">
        <v>0</v>
      </c>
      <c r="G7477" s="154" t="s">
        <v>0</v>
      </c>
      <c r="H7477" s="21" t="s">
        <v>170</v>
      </c>
      <c r="I7477" s="66">
        <f t="shared" si="5198"/>
        <v>11</v>
      </c>
      <c r="J7477" s="66">
        <f>J7471</f>
        <v>11</v>
      </c>
      <c r="K7477" s="66">
        <f t="shared" si="5200"/>
        <v>0</v>
      </c>
      <c r="L7477" s="66" t="str">
        <f t="shared" ref="L7477:P7477" si="5232">L7471</f>
        <v/>
      </c>
      <c r="M7477" s="66" t="str">
        <f t="shared" si="5232"/>
        <v/>
      </c>
      <c r="N7477" s="66" t="str">
        <f t="shared" si="5232"/>
        <v/>
      </c>
      <c r="O7477" s="66" t="str">
        <f t="shared" si="5232"/>
        <v/>
      </c>
      <c r="P7477" s="66" t="str">
        <f t="shared" si="5232"/>
        <v/>
      </c>
      <c r="Q7477" s="66">
        <f t="shared" ref="Q7477:R7477" si="5233">Q7471</f>
        <v>0</v>
      </c>
      <c r="R7477" s="66">
        <f t="shared" si="5233"/>
        <v>0</v>
      </c>
      <c r="S7477" s="66">
        <f t="shared" ref="S7477" si="5234">S7471</f>
        <v>0</v>
      </c>
      <c r="T7477" s="66">
        <f t="shared" ref="T7477:X7477" si="5235">T7471</f>
        <v>0</v>
      </c>
      <c r="U7477" s="66">
        <f t="shared" si="5235"/>
        <v>134605</v>
      </c>
      <c r="V7477" s="66">
        <f t="shared" si="5235"/>
        <v>79255</v>
      </c>
      <c r="W7477" s="66">
        <f t="shared" si="5235"/>
        <v>53677</v>
      </c>
      <c r="X7477" s="66">
        <f t="shared" si="5235"/>
        <v>0</v>
      </c>
      <c r="Y7477" s="208">
        <v>0</v>
      </c>
    </row>
    <row r="7478" spans="1:25">
      <c r="A7478" s="32" t="s">
        <v>0</v>
      </c>
      <c r="B7478" s="32" t="s">
        <v>0</v>
      </c>
      <c r="C7478" s="32" t="s">
        <v>0</v>
      </c>
      <c r="D7478" s="32" t="s">
        <v>0</v>
      </c>
      <c r="E7478" s="32" t="s">
        <v>0</v>
      </c>
      <c r="F7478" s="32" t="s">
        <v>0</v>
      </c>
      <c r="G7478" s="154" t="s">
        <v>0</v>
      </c>
      <c r="H7478" s="38" t="s">
        <v>0</v>
      </c>
      <c r="I7478" s="39"/>
      <c r="J7478" s="39"/>
      <c r="K7478" s="39"/>
      <c r="L7478" s="39" t="s">
        <v>0</v>
      </c>
      <c r="M7478" s="39" t="s">
        <v>0</v>
      </c>
      <c r="N7478" s="39" t="s">
        <v>0</v>
      </c>
      <c r="O7478" s="39" t="s">
        <v>0</v>
      </c>
      <c r="P7478" s="39" t="s">
        <v>0</v>
      </c>
      <c r="Q7478" s="39"/>
      <c r="R7478" s="39"/>
      <c r="S7478" s="39"/>
      <c r="T7478" s="39" t="s">
        <v>0</v>
      </c>
      <c r="U7478" s="39" t="s">
        <v>0</v>
      </c>
      <c r="V7478" s="39" t="s">
        <v>0</v>
      </c>
      <c r="W7478" s="39" t="s">
        <v>0</v>
      </c>
      <c r="X7478" s="39" t="s">
        <v>0</v>
      </c>
      <c r="Y7478" s="221"/>
    </row>
    <row r="7479" spans="1:25">
      <c r="A7479" s="32" t="s">
        <v>0</v>
      </c>
      <c r="B7479" s="32" t="s">
        <v>0</v>
      </c>
      <c r="C7479" s="32" t="s">
        <v>0</v>
      </c>
      <c r="D7479" s="32" t="s">
        <v>0</v>
      </c>
      <c r="E7479" s="32" t="s">
        <v>0</v>
      </c>
      <c r="F7479" s="32" t="s">
        <v>0</v>
      </c>
      <c r="G7479" s="154" t="s">
        <v>0</v>
      </c>
      <c r="H7479" s="30" t="s">
        <v>2541</v>
      </c>
      <c r="I7479" s="40">
        <f t="shared" si="5198"/>
        <v>4444340</v>
      </c>
      <c r="J7479" s="40">
        <f t="shared" ref="J7479:P7479" si="5236">SUM(J7476)</f>
        <v>4344340</v>
      </c>
      <c r="K7479" s="40">
        <f t="shared" si="5200"/>
        <v>0</v>
      </c>
      <c r="L7479" s="40">
        <f t="shared" si="5236"/>
        <v>0</v>
      </c>
      <c r="M7479" s="40">
        <f t="shared" si="5236"/>
        <v>0</v>
      </c>
      <c r="N7479" s="40">
        <f t="shared" si="5236"/>
        <v>0</v>
      </c>
      <c r="O7479" s="40">
        <f t="shared" si="5236"/>
        <v>0</v>
      </c>
      <c r="P7479" s="40">
        <f t="shared" si="5236"/>
        <v>100000</v>
      </c>
      <c r="Q7479" s="40">
        <f>SUM(Q7476)</f>
        <v>11574713</v>
      </c>
      <c r="R7479" s="40">
        <f>SUM(R7476)</f>
        <v>4418940</v>
      </c>
      <c r="S7479" s="40">
        <f>SUM(S7476)</f>
        <v>4151303</v>
      </c>
      <c r="T7479" s="40">
        <f t="shared" ref="T7479:X7479" si="5237">SUM(T7476)</f>
        <v>267537</v>
      </c>
      <c r="U7479" s="40">
        <f t="shared" si="5237"/>
        <v>134605</v>
      </c>
      <c r="V7479" s="40">
        <f t="shared" si="5237"/>
        <v>79255</v>
      </c>
      <c r="W7479" s="40">
        <f t="shared" si="5237"/>
        <v>53677</v>
      </c>
      <c r="X7479" s="40">
        <f t="shared" si="5237"/>
        <v>4418840</v>
      </c>
      <c r="Y7479" s="207">
        <f>IF(R7479=0,0,(X7479/R7479)*100)</f>
        <v>99.997737013854007</v>
      </c>
    </row>
    <row r="7480" spans="1:25">
      <c r="A7480" s="32" t="s">
        <v>0</v>
      </c>
      <c r="B7480" s="32" t="s">
        <v>0</v>
      </c>
      <c r="C7480" s="32" t="s">
        <v>0</v>
      </c>
      <c r="D7480" s="32" t="s">
        <v>0</v>
      </c>
      <c r="E7480" s="32" t="s">
        <v>0</v>
      </c>
      <c r="F7480" s="32" t="s">
        <v>0</v>
      </c>
      <c r="G7480" s="154" t="s">
        <v>0</v>
      </c>
      <c r="H7480" s="21" t="s">
        <v>197</v>
      </c>
      <c r="I7480" s="66">
        <f t="shared" si="5198"/>
        <v>11</v>
      </c>
      <c r="J7480" s="66">
        <f t="shared" ref="J7480:P7480" si="5238">J7477</f>
        <v>11</v>
      </c>
      <c r="K7480" s="66">
        <f t="shared" si="5200"/>
        <v>0</v>
      </c>
      <c r="L7480" s="66" t="str">
        <f t="shared" si="5238"/>
        <v/>
      </c>
      <c r="M7480" s="66" t="str">
        <f t="shared" si="5238"/>
        <v/>
      </c>
      <c r="N7480" s="66" t="str">
        <f t="shared" si="5238"/>
        <v/>
      </c>
      <c r="O7480" s="66" t="str">
        <f t="shared" si="5238"/>
        <v/>
      </c>
      <c r="P7480" s="66" t="str">
        <f t="shared" si="5238"/>
        <v/>
      </c>
      <c r="Q7480" s="66">
        <f>Q7477</f>
        <v>0</v>
      </c>
      <c r="R7480" s="66">
        <f>R7477</f>
        <v>0</v>
      </c>
      <c r="S7480" s="66">
        <f>S7477</f>
        <v>0</v>
      </c>
      <c r="T7480" s="66">
        <f t="shared" ref="T7480:X7480" si="5239">T7477</f>
        <v>0</v>
      </c>
      <c r="U7480" s="66">
        <f t="shared" si="5239"/>
        <v>134605</v>
      </c>
      <c r="V7480" s="66">
        <f t="shared" si="5239"/>
        <v>79255</v>
      </c>
      <c r="W7480" s="66">
        <f t="shared" si="5239"/>
        <v>53677</v>
      </c>
      <c r="X7480" s="66">
        <f t="shared" si="5239"/>
        <v>0</v>
      </c>
      <c r="Y7480" s="208">
        <v>0</v>
      </c>
    </row>
    <row r="7481" spans="1:25">
      <c r="A7481" s="20" t="s">
        <v>2542</v>
      </c>
      <c r="B7481" s="21" t="s">
        <v>0</v>
      </c>
      <c r="C7481" s="21" t="s">
        <v>0</v>
      </c>
      <c r="D7481" s="21" t="s">
        <v>0</v>
      </c>
      <c r="E7481" s="21" t="s">
        <v>0</v>
      </c>
      <c r="F7481" s="21" t="s">
        <v>0</v>
      </c>
      <c r="G7481" s="150" t="s">
        <v>0</v>
      </c>
      <c r="H7481" s="21" t="s">
        <v>2543</v>
      </c>
      <c r="I7481" s="22"/>
      <c r="J7481" s="22"/>
      <c r="K7481" s="22"/>
      <c r="L7481" s="22" t="s">
        <v>0</v>
      </c>
      <c r="M7481" s="22" t="s">
        <v>0</v>
      </c>
      <c r="N7481" s="22" t="s">
        <v>0</v>
      </c>
      <c r="O7481" s="22" t="s">
        <v>0</v>
      </c>
      <c r="P7481" s="22" t="s">
        <v>0</v>
      </c>
      <c r="Q7481" s="22"/>
      <c r="R7481" s="22"/>
      <c r="S7481" s="22"/>
      <c r="T7481" s="22" t="s">
        <v>0</v>
      </c>
      <c r="U7481" s="22" t="s">
        <v>0</v>
      </c>
      <c r="V7481" s="22" t="s">
        <v>0</v>
      </c>
      <c r="W7481" s="22" t="s">
        <v>0</v>
      </c>
      <c r="X7481" s="22" t="s">
        <v>0</v>
      </c>
      <c r="Y7481" s="209"/>
    </row>
    <row r="7482" spans="1:25" ht="15" thickBot="1">
      <c r="A7482" s="20" t="s">
        <v>2542</v>
      </c>
      <c r="B7482" s="20" t="s">
        <v>122</v>
      </c>
      <c r="C7482" s="23" t="s">
        <v>0</v>
      </c>
      <c r="D7482" s="23" t="s">
        <v>0</v>
      </c>
      <c r="E7482" s="21" t="s">
        <v>0</v>
      </c>
      <c r="F7482" s="21" t="s">
        <v>0</v>
      </c>
      <c r="G7482" s="150" t="s">
        <v>0</v>
      </c>
      <c r="H7482" s="21" t="s">
        <v>0</v>
      </c>
      <c r="I7482" s="22"/>
      <c r="J7482" s="22"/>
      <c r="K7482" s="22"/>
      <c r="L7482" s="22" t="s">
        <v>0</v>
      </c>
      <c r="M7482" s="22" t="s">
        <v>0</v>
      </c>
      <c r="N7482" s="22" t="s">
        <v>0</v>
      </c>
      <c r="O7482" s="22" t="s">
        <v>0</v>
      </c>
      <c r="P7482" s="22" t="s">
        <v>0</v>
      </c>
      <c r="Q7482" s="22"/>
      <c r="R7482" s="22"/>
      <c r="S7482" s="22"/>
      <c r="T7482" s="22" t="s">
        <v>0</v>
      </c>
      <c r="U7482" s="22" t="s">
        <v>0</v>
      </c>
      <c r="V7482" s="22" t="s">
        <v>0</v>
      </c>
      <c r="W7482" s="22" t="s">
        <v>0</v>
      </c>
      <c r="X7482" s="22" t="s">
        <v>0</v>
      </c>
      <c r="Y7482" s="209"/>
    </row>
    <row r="7483" spans="1:25" ht="41.4" thickBot="1">
      <c r="A7483" s="24" t="s">
        <v>123</v>
      </c>
      <c r="B7483" s="24" t="s">
        <v>124</v>
      </c>
      <c r="C7483" s="24" t="s">
        <v>125</v>
      </c>
      <c r="D7483" s="25" t="s">
        <v>0</v>
      </c>
      <c r="E7483" s="24" t="s">
        <v>126</v>
      </c>
      <c r="F7483" s="24" t="s">
        <v>127</v>
      </c>
      <c r="G7483" s="151" t="s">
        <v>128</v>
      </c>
      <c r="H7483" s="24" t="s">
        <v>1</v>
      </c>
      <c r="I7483" s="1" t="s">
        <v>3093</v>
      </c>
      <c r="J7483" s="1" t="s">
        <v>3130</v>
      </c>
      <c r="K7483" s="1" t="s">
        <v>3</v>
      </c>
      <c r="L7483" s="1" t="s">
        <v>4</v>
      </c>
      <c r="M7483" s="1" t="s">
        <v>5</v>
      </c>
      <c r="N7483" s="1" t="s">
        <v>6</v>
      </c>
      <c r="O7483" s="1" t="s">
        <v>7</v>
      </c>
      <c r="P7483" s="1" t="s">
        <v>8</v>
      </c>
      <c r="Q7483" s="1" t="s">
        <v>3344</v>
      </c>
      <c r="R7483" s="1" t="s">
        <v>3427</v>
      </c>
      <c r="S7483" s="1" t="s">
        <v>3447</v>
      </c>
      <c r="T7483" s="1" t="s">
        <v>3448</v>
      </c>
      <c r="U7483" s="1" t="s">
        <v>3452</v>
      </c>
      <c r="V7483" s="1" t="s">
        <v>3449</v>
      </c>
      <c r="W7483" s="1" t="s">
        <v>3450</v>
      </c>
      <c r="X7483" s="1" t="s">
        <v>3451</v>
      </c>
      <c r="Y7483" s="216" t="s">
        <v>3385</v>
      </c>
    </row>
    <row r="7484" spans="1:25">
      <c r="A7484" s="26" t="s">
        <v>0</v>
      </c>
      <c r="B7484" s="26" t="s">
        <v>0</v>
      </c>
      <c r="C7484" s="26" t="s">
        <v>0</v>
      </c>
      <c r="D7484" s="27" t="s">
        <v>0</v>
      </c>
      <c r="E7484" s="27" t="s">
        <v>0</v>
      </c>
      <c r="F7484" s="28" t="s">
        <v>0</v>
      </c>
      <c r="G7484" s="152" t="s">
        <v>0</v>
      </c>
      <c r="H7484" s="29" t="s">
        <v>0</v>
      </c>
      <c r="I7484" s="45">
        <v>1</v>
      </c>
      <c r="J7484" s="45">
        <v>3</v>
      </c>
      <c r="K7484" s="45" t="s">
        <v>9</v>
      </c>
      <c r="L7484" s="45">
        <v>5</v>
      </c>
      <c r="M7484" s="45">
        <v>6</v>
      </c>
      <c r="N7484" s="45">
        <v>7</v>
      </c>
      <c r="O7484" s="45">
        <v>8</v>
      </c>
      <c r="P7484" s="45">
        <v>9</v>
      </c>
      <c r="Q7484" s="45">
        <v>1</v>
      </c>
      <c r="R7484" s="45">
        <v>2</v>
      </c>
      <c r="S7484" s="45">
        <v>3</v>
      </c>
      <c r="T7484" s="45" t="s">
        <v>3453</v>
      </c>
      <c r="U7484" s="45">
        <v>5</v>
      </c>
      <c r="V7484" s="45">
        <v>6</v>
      </c>
      <c r="W7484" s="45">
        <v>7</v>
      </c>
      <c r="X7484" s="45" t="s">
        <v>3454</v>
      </c>
      <c r="Y7484" s="276">
        <v>9</v>
      </c>
    </row>
    <row r="7485" spans="1:25" s="113" customFormat="1">
      <c r="A7485" s="133" t="s">
        <v>2542</v>
      </c>
      <c r="B7485" s="133" t="s">
        <v>122</v>
      </c>
      <c r="C7485" s="109" t="s">
        <v>130</v>
      </c>
      <c r="D7485" s="109" t="s">
        <v>2544</v>
      </c>
      <c r="E7485" s="98" t="s">
        <v>0</v>
      </c>
      <c r="F7485" s="98" t="s">
        <v>0</v>
      </c>
      <c r="G7485" s="153" t="s">
        <v>0</v>
      </c>
      <c r="H7485" s="98" t="s">
        <v>2543</v>
      </c>
      <c r="I7485" s="110"/>
      <c r="J7485" s="110"/>
      <c r="K7485" s="110"/>
      <c r="L7485" s="110" t="s">
        <v>0</v>
      </c>
      <c r="M7485" s="110" t="s">
        <v>0</v>
      </c>
      <c r="N7485" s="110" t="s">
        <v>0</v>
      </c>
      <c r="O7485" s="110" t="s">
        <v>0</v>
      </c>
      <c r="P7485" s="110" t="s">
        <v>0</v>
      </c>
      <c r="Q7485" s="110"/>
      <c r="R7485" s="110"/>
      <c r="S7485" s="110"/>
      <c r="T7485" s="110" t="s">
        <v>0</v>
      </c>
      <c r="U7485" s="110" t="s">
        <v>0</v>
      </c>
      <c r="V7485" s="110" t="s">
        <v>0</v>
      </c>
      <c r="W7485" s="110" t="s">
        <v>0</v>
      </c>
      <c r="X7485" s="110" t="s">
        <v>0</v>
      </c>
      <c r="Y7485" s="217"/>
    </row>
    <row r="7486" spans="1:25" ht="20.399999999999999">
      <c r="A7486" s="20" t="s">
        <v>0</v>
      </c>
      <c r="B7486" s="20" t="s">
        <v>0</v>
      </c>
      <c r="C7486" s="20" t="s">
        <v>0</v>
      </c>
      <c r="D7486" s="21" t="s">
        <v>0</v>
      </c>
      <c r="E7486" s="21" t="s">
        <v>0</v>
      </c>
      <c r="F7486" s="21" t="s">
        <v>0</v>
      </c>
      <c r="G7486" s="150" t="s">
        <v>0</v>
      </c>
      <c r="H7486" s="30" t="s">
        <v>33</v>
      </c>
      <c r="I7486" s="31">
        <f t="shared" si="5198"/>
        <v>567772</v>
      </c>
      <c r="J7486" s="31">
        <f t="shared" ref="J7486:P7486" si="5240">SUM(J7487,J7497,J7495)</f>
        <v>567772</v>
      </c>
      <c r="K7486" s="31">
        <f t="shared" si="5200"/>
        <v>0</v>
      </c>
      <c r="L7486" s="31">
        <f t="shared" si="5240"/>
        <v>0</v>
      </c>
      <c r="M7486" s="31">
        <f t="shared" si="5240"/>
        <v>0</v>
      </c>
      <c r="N7486" s="31">
        <f t="shared" si="5240"/>
        <v>0</v>
      </c>
      <c r="O7486" s="31">
        <f t="shared" si="5240"/>
        <v>0</v>
      </c>
      <c r="P7486" s="31">
        <f t="shared" si="5240"/>
        <v>0</v>
      </c>
      <c r="Q7486" s="31">
        <f>SUM(Q7487,Q7497,Q7495)</f>
        <v>674507</v>
      </c>
      <c r="R7486" s="31">
        <f>SUM(R7487,R7497,R7495)</f>
        <v>674507</v>
      </c>
      <c r="S7486" s="31">
        <f>SUM(S7487,S7497,S7495)</f>
        <v>474715</v>
      </c>
      <c r="T7486" s="31">
        <f t="shared" ref="T7486:X7486" si="5241">SUM(T7487,T7497,T7495)</f>
        <v>199792</v>
      </c>
      <c r="U7486" s="31">
        <f t="shared" si="5241"/>
        <v>65966</v>
      </c>
      <c r="V7486" s="31">
        <f t="shared" si="5241"/>
        <v>66826</v>
      </c>
      <c r="W7486" s="31">
        <f t="shared" si="5241"/>
        <v>67000</v>
      </c>
      <c r="X7486" s="31">
        <f t="shared" si="5241"/>
        <v>674507</v>
      </c>
      <c r="Y7486" s="220">
        <f t="shared" ref="Y7486:Y7516" si="5242">IF(R7486=0,0,(X7486/R7486)*100)</f>
        <v>100</v>
      </c>
    </row>
    <row r="7487" spans="1:25">
      <c r="A7487" s="23" t="s">
        <v>2542</v>
      </c>
      <c r="B7487" s="23" t="s">
        <v>122</v>
      </c>
      <c r="C7487" s="23" t="s">
        <v>130</v>
      </c>
      <c r="D7487" s="23" t="s">
        <v>2544</v>
      </c>
      <c r="E7487" s="21" t="s">
        <v>132</v>
      </c>
      <c r="F7487" s="21" t="s">
        <v>0</v>
      </c>
      <c r="G7487" s="150" t="s">
        <v>0</v>
      </c>
      <c r="H7487" s="21" t="s">
        <v>11</v>
      </c>
      <c r="I7487" s="66">
        <f t="shared" si="5198"/>
        <v>444772</v>
      </c>
      <c r="J7487" s="66">
        <f t="shared" ref="J7487:P7487" si="5243">SUM(J7488,J7489)</f>
        <v>444772</v>
      </c>
      <c r="K7487" s="66">
        <f t="shared" si="5200"/>
        <v>0</v>
      </c>
      <c r="L7487" s="66">
        <f t="shared" si="5243"/>
        <v>0</v>
      </c>
      <c r="M7487" s="66">
        <f t="shared" si="5243"/>
        <v>0</v>
      </c>
      <c r="N7487" s="66">
        <f t="shared" si="5243"/>
        <v>0</v>
      </c>
      <c r="O7487" s="66">
        <f t="shared" si="5243"/>
        <v>0</v>
      </c>
      <c r="P7487" s="66">
        <f t="shared" si="5243"/>
        <v>0</v>
      </c>
      <c r="Q7487" s="66">
        <f>SUM(Q7488,Q7489)</f>
        <v>534826</v>
      </c>
      <c r="R7487" s="66">
        <f>SUM(R7488,R7489)</f>
        <v>534826</v>
      </c>
      <c r="S7487" s="66">
        <f>SUM(S7488,S7489)</f>
        <v>362426</v>
      </c>
      <c r="T7487" s="66">
        <f t="shared" ref="T7487:X7487" si="5244">SUM(T7488,T7489)</f>
        <v>172400</v>
      </c>
      <c r="U7487" s="66">
        <f t="shared" si="5244"/>
        <v>56800</v>
      </c>
      <c r="V7487" s="66">
        <f t="shared" si="5244"/>
        <v>57700</v>
      </c>
      <c r="W7487" s="66">
        <f t="shared" si="5244"/>
        <v>57900</v>
      </c>
      <c r="X7487" s="66">
        <f t="shared" si="5244"/>
        <v>534826</v>
      </c>
      <c r="Y7487" s="208">
        <f t="shared" si="5242"/>
        <v>100</v>
      </c>
    </row>
    <row r="7488" spans="1:25">
      <c r="A7488" s="23" t="s">
        <v>2542</v>
      </c>
      <c r="B7488" s="23" t="s">
        <v>122</v>
      </c>
      <c r="C7488" s="23" t="s">
        <v>130</v>
      </c>
      <c r="D7488" s="23" t="s">
        <v>2544</v>
      </c>
      <c r="E7488" s="22">
        <v>6111</v>
      </c>
      <c r="F7488" s="23"/>
      <c r="G7488" s="128" t="s">
        <v>3350</v>
      </c>
      <c r="H7488" s="32" t="s">
        <v>12</v>
      </c>
      <c r="I7488" s="44">
        <f t="shared" si="5198"/>
        <v>405157</v>
      </c>
      <c r="J7488" s="44">
        <v>405157</v>
      </c>
      <c r="K7488" s="44">
        <f t="shared" si="5200"/>
        <v>0</v>
      </c>
      <c r="L7488" s="44">
        <v>0</v>
      </c>
      <c r="M7488" s="44">
        <v>0</v>
      </c>
      <c r="N7488" s="44">
        <v>0</v>
      </c>
      <c r="O7488" s="44">
        <v>0</v>
      </c>
      <c r="P7488" s="44">
        <v>0</v>
      </c>
      <c r="Q7488" s="44">
        <v>495211</v>
      </c>
      <c r="R7488" s="44">
        <v>495211</v>
      </c>
      <c r="S7488" s="44">
        <v>335188</v>
      </c>
      <c r="T7488" s="44">
        <f t="shared" ref="T7488:T7515" si="5245">U7488+V7488+W7488</f>
        <v>160023</v>
      </c>
      <c r="U7488" s="44">
        <v>50023</v>
      </c>
      <c r="V7488" s="44">
        <v>55000</v>
      </c>
      <c r="W7488" s="44">
        <v>55000</v>
      </c>
      <c r="X7488" s="44">
        <f t="shared" ref="X7488:X7515" si="5246">S7488+T7488</f>
        <v>495211</v>
      </c>
      <c r="Y7488" s="209">
        <f t="shared" si="5242"/>
        <v>100</v>
      </c>
    </row>
    <row r="7489" spans="1:25">
      <c r="A7489" s="20" t="s">
        <v>2542</v>
      </c>
      <c r="B7489" s="20" t="s">
        <v>122</v>
      </c>
      <c r="C7489" s="20" t="s">
        <v>130</v>
      </c>
      <c r="D7489" s="20" t="s">
        <v>2544</v>
      </c>
      <c r="E7489" s="20" t="s">
        <v>134</v>
      </c>
      <c r="F7489" s="23" t="s">
        <v>0</v>
      </c>
      <c r="G7489" s="154" t="s">
        <v>0</v>
      </c>
      <c r="H7489" s="21" t="s">
        <v>13</v>
      </c>
      <c r="I7489" s="66">
        <f t="shared" si="5198"/>
        <v>39615</v>
      </c>
      <c r="J7489" s="66">
        <f t="shared" ref="J7489:P7489" si="5247">SUM(J7490:J7494)</f>
        <v>39615</v>
      </c>
      <c r="K7489" s="66">
        <f t="shared" si="5200"/>
        <v>0</v>
      </c>
      <c r="L7489" s="66">
        <f t="shared" si="5247"/>
        <v>0</v>
      </c>
      <c r="M7489" s="66">
        <f t="shared" si="5247"/>
        <v>0</v>
      </c>
      <c r="N7489" s="66">
        <f t="shared" si="5247"/>
        <v>0</v>
      </c>
      <c r="O7489" s="66">
        <f t="shared" si="5247"/>
        <v>0</v>
      </c>
      <c r="P7489" s="66">
        <f t="shared" si="5247"/>
        <v>0</v>
      </c>
      <c r="Q7489" s="66">
        <f>SUM(Q7490:Q7494)</f>
        <v>39615</v>
      </c>
      <c r="R7489" s="66">
        <f>SUM(R7490:R7494)</f>
        <v>39615</v>
      </c>
      <c r="S7489" s="66">
        <f>SUM(S7490:S7494)</f>
        <v>27238</v>
      </c>
      <c r="T7489" s="66">
        <f t="shared" ref="T7489:X7489" si="5248">SUM(T7490:T7494)</f>
        <v>12377</v>
      </c>
      <c r="U7489" s="66">
        <f t="shared" si="5248"/>
        <v>6777</v>
      </c>
      <c r="V7489" s="66">
        <f t="shared" si="5248"/>
        <v>2700</v>
      </c>
      <c r="W7489" s="66">
        <f t="shared" si="5248"/>
        <v>2900</v>
      </c>
      <c r="X7489" s="66">
        <f t="shared" si="5248"/>
        <v>39615</v>
      </c>
      <c r="Y7489" s="208">
        <f t="shared" si="5242"/>
        <v>100</v>
      </c>
    </row>
    <row r="7490" spans="1:25">
      <c r="A7490" s="23" t="s">
        <v>2542</v>
      </c>
      <c r="B7490" s="23" t="s">
        <v>122</v>
      </c>
      <c r="C7490" s="23" t="s">
        <v>130</v>
      </c>
      <c r="D7490" s="23" t="s">
        <v>2544</v>
      </c>
      <c r="E7490" s="22">
        <v>6112</v>
      </c>
      <c r="F7490" s="23" t="s">
        <v>2545</v>
      </c>
      <c r="G7490" s="128" t="s">
        <v>3350</v>
      </c>
      <c r="H7490" s="32" t="s">
        <v>16</v>
      </c>
      <c r="I7490" s="44">
        <f t="shared" si="5198"/>
        <v>6500</v>
      </c>
      <c r="J7490" s="44">
        <v>6500</v>
      </c>
      <c r="K7490" s="44">
        <f t="shared" si="5200"/>
        <v>0</v>
      </c>
      <c r="L7490" s="44">
        <v>0</v>
      </c>
      <c r="M7490" s="44">
        <v>0</v>
      </c>
      <c r="N7490" s="44">
        <v>0</v>
      </c>
      <c r="O7490" s="44">
        <v>0</v>
      </c>
      <c r="P7490" s="44">
        <v>0</v>
      </c>
      <c r="Q7490" s="44">
        <v>6500</v>
      </c>
      <c r="R7490" s="44">
        <v>6500</v>
      </c>
      <c r="S7490" s="44">
        <v>4613</v>
      </c>
      <c r="T7490" s="44">
        <f t="shared" si="5245"/>
        <v>1887</v>
      </c>
      <c r="U7490" s="44">
        <v>687</v>
      </c>
      <c r="V7490" s="44">
        <v>600</v>
      </c>
      <c r="W7490" s="44">
        <v>600</v>
      </c>
      <c r="X7490" s="44">
        <f t="shared" si="5246"/>
        <v>6500</v>
      </c>
      <c r="Y7490" s="209">
        <f t="shared" si="5242"/>
        <v>100</v>
      </c>
    </row>
    <row r="7491" spans="1:25">
      <c r="A7491" s="23" t="s">
        <v>2542</v>
      </c>
      <c r="B7491" s="23" t="s">
        <v>122</v>
      </c>
      <c r="C7491" s="23" t="s">
        <v>130</v>
      </c>
      <c r="D7491" s="23" t="s">
        <v>2544</v>
      </c>
      <c r="E7491" s="22">
        <v>6112</v>
      </c>
      <c r="F7491" s="23" t="s">
        <v>2546</v>
      </c>
      <c r="G7491" s="128" t="s">
        <v>3350</v>
      </c>
      <c r="H7491" s="32" t="s">
        <v>19</v>
      </c>
      <c r="I7491" s="44">
        <f t="shared" si="5198"/>
        <v>24035</v>
      </c>
      <c r="J7491" s="44">
        <v>24035</v>
      </c>
      <c r="K7491" s="44">
        <f t="shared" si="5200"/>
        <v>0</v>
      </c>
      <c r="L7491" s="44">
        <v>0</v>
      </c>
      <c r="M7491" s="44">
        <v>0</v>
      </c>
      <c r="N7491" s="44">
        <v>0</v>
      </c>
      <c r="O7491" s="44">
        <v>0</v>
      </c>
      <c r="P7491" s="44">
        <v>0</v>
      </c>
      <c r="Q7491" s="44">
        <v>24035</v>
      </c>
      <c r="R7491" s="44">
        <v>24035</v>
      </c>
      <c r="S7491" s="44">
        <v>17325</v>
      </c>
      <c r="T7491" s="44">
        <f t="shared" si="5245"/>
        <v>6710</v>
      </c>
      <c r="U7491" s="44">
        <v>2310</v>
      </c>
      <c r="V7491" s="44">
        <v>2100</v>
      </c>
      <c r="W7491" s="44">
        <v>2300</v>
      </c>
      <c r="X7491" s="44">
        <f t="shared" si="5246"/>
        <v>24035</v>
      </c>
      <c r="Y7491" s="209">
        <f t="shared" si="5242"/>
        <v>100</v>
      </c>
    </row>
    <row r="7492" spans="1:25">
      <c r="A7492" s="23" t="s">
        <v>2542</v>
      </c>
      <c r="B7492" s="23" t="s">
        <v>122</v>
      </c>
      <c r="C7492" s="23" t="s">
        <v>130</v>
      </c>
      <c r="D7492" s="23" t="s">
        <v>2544</v>
      </c>
      <c r="E7492" s="22">
        <v>6112</v>
      </c>
      <c r="F7492" s="23" t="s">
        <v>2547</v>
      </c>
      <c r="G7492" s="128" t="s">
        <v>3350</v>
      </c>
      <c r="H7492" s="32" t="s">
        <v>17</v>
      </c>
      <c r="I7492" s="44">
        <f t="shared" si="5198"/>
        <v>5300</v>
      </c>
      <c r="J7492" s="44">
        <v>5300</v>
      </c>
      <c r="K7492" s="44">
        <f t="shared" si="5200"/>
        <v>0</v>
      </c>
      <c r="L7492" s="44">
        <v>0</v>
      </c>
      <c r="M7492" s="44">
        <v>0</v>
      </c>
      <c r="N7492" s="44">
        <v>0</v>
      </c>
      <c r="O7492" s="44">
        <v>0</v>
      </c>
      <c r="P7492" s="44">
        <v>0</v>
      </c>
      <c r="Q7492" s="44">
        <v>5300</v>
      </c>
      <c r="R7492" s="44">
        <v>5300</v>
      </c>
      <c r="S7492" s="44">
        <v>5300</v>
      </c>
      <c r="T7492" s="44">
        <f t="shared" si="5245"/>
        <v>0</v>
      </c>
      <c r="U7492" s="44">
        <v>0</v>
      </c>
      <c r="V7492" s="44">
        <v>0</v>
      </c>
      <c r="W7492" s="44">
        <v>0</v>
      </c>
      <c r="X7492" s="44">
        <f t="shared" si="5246"/>
        <v>5300</v>
      </c>
      <c r="Y7492" s="209">
        <f t="shared" si="5242"/>
        <v>100</v>
      </c>
    </row>
    <row r="7493" spans="1:25">
      <c r="A7493" s="23" t="s">
        <v>2542</v>
      </c>
      <c r="B7493" s="23" t="s">
        <v>122</v>
      </c>
      <c r="C7493" s="23" t="s">
        <v>130</v>
      </c>
      <c r="D7493" s="23" t="s">
        <v>2544</v>
      </c>
      <c r="E7493" s="22">
        <v>6112</v>
      </c>
      <c r="F7493" s="23" t="s">
        <v>2548</v>
      </c>
      <c r="G7493" s="128" t="s">
        <v>3350</v>
      </c>
      <c r="H7493" s="32" t="s">
        <v>15</v>
      </c>
      <c r="I7493" s="44">
        <f t="shared" si="5198"/>
        <v>0</v>
      </c>
      <c r="J7493" s="44">
        <v>0</v>
      </c>
      <c r="K7493" s="44">
        <f t="shared" si="5200"/>
        <v>0</v>
      </c>
      <c r="L7493" s="44">
        <v>0</v>
      </c>
      <c r="M7493" s="44">
        <v>0</v>
      </c>
      <c r="N7493" s="44">
        <v>0</v>
      </c>
      <c r="O7493" s="44">
        <v>0</v>
      </c>
      <c r="P7493" s="44">
        <v>0</v>
      </c>
      <c r="Q7493" s="44">
        <v>0</v>
      </c>
      <c r="R7493" s="44">
        <v>0</v>
      </c>
      <c r="S7493" s="44">
        <v>0</v>
      </c>
      <c r="T7493" s="44">
        <f t="shared" si="5245"/>
        <v>0</v>
      </c>
      <c r="U7493" s="44">
        <v>0</v>
      </c>
      <c r="V7493" s="44">
        <v>0</v>
      </c>
      <c r="W7493" s="44">
        <v>0</v>
      </c>
      <c r="X7493" s="44">
        <f t="shared" si="5246"/>
        <v>0</v>
      </c>
      <c r="Y7493" s="209">
        <f t="shared" si="5242"/>
        <v>0</v>
      </c>
    </row>
    <row r="7494" spans="1:25">
      <c r="A7494" s="23" t="s">
        <v>2542</v>
      </c>
      <c r="B7494" s="23" t="s">
        <v>122</v>
      </c>
      <c r="C7494" s="23" t="s">
        <v>130</v>
      </c>
      <c r="D7494" s="23" t="s">
        <v>2544</v>
      </c>
      <c r="E7494" s="22">
        <v>6112</v>
      </c>
      <c r="F7494" s="23" t="s">
        <v>2549</v>
      </c>
      <c r="G7494" s="128" t="s">
        <v>3350</v>
      </c>
      <c r="H7494" s="32" t="s">
        <v>18</v>
      </c>
      <c r="I7494" s="44">
        <f t="shared" si="5198"/>
        <v>3780</v>
      </c>
      <c r="J7494" s="44">
        <v>3780</v>
      </c>
      <c r="K7494" s="44">
        <f t="shared" si="5200"/>
        <v>0</v>
      </c>
      <c r="L7494" s="44">
        <v>0</v>
      </c>
      <c r="M7494" s="44">
        <v>0</v>
      </c>
      <c r="N7494" s="44">
        <v>0</v>
      </c>
      <c r="O7494" s="44">
        <v>0</v>
      </c>
      <c r="P7494" s="44">
        <v>0</v>
      </c>
      <c r="Q7494" s="44">
        <v>3780</v>
      </c>
      <c r="R7494" s="44">
        <v>3780</v>
      </c>
      <c r="S7494" s="44">
        <v>0</v>
      </c>
      <c r="T7494" s="44">
        <f t="shared" si="5245"/>
        <v>3780</v>
      </c>
      <c r="U7494" s="44">
        <v>3780</v>
      </c>
      <c r="V7494" s="44">
        <v>0</v>
      </c>
      <c r="W7494" s="44">
        <v>0</v>
      </c>
      <c r="X7494" s="44">
        <f t="shared" si="5246"/>
        <v>3780</v>
      </c>
      <c r="Y7494" s="209">
        <f t="shared" si="5242"/>
        <v>100</v>
      </c>
    </row>
    <row r="7495" spans="1:25">
      <c r="A7495" s="23" t="s">
        <v>2542</v>
      </c>
      <c r="B7495" s="23" t="s">
        <v>122</v>
      </c>
      <c r="C7495" s="23" t="s">
        <v>130</v>
      </c>
      <c r="D7495" s="23" t="s">
        <v>2544</v>
      </c>
      <c r="E7495" s="21" t="s">
        <v>139</v>
      </c>
      <c r="F7495" s="21" t="s">
        <v>0</v>
      </c>
      <c r="G7495" s="150" t="s">
        <v>0</v>
      </c>
      <c r="H7495" s="21" t="s">
        <v>21</v>
      </c>
      <c r="I7495" s="66">
        <f t="shared" si="5198"/>
        <v>43882</v>
      </c>
      <c r="J7495" s="66">
        <f t="shared" ref="J7495:X7495" si="5249">SUM(J7496)</f>
        <v>43882</v>
      </c>
      <c r="K7495" s="66">
        <f t="shared" si="5200"/>
        <v>0</v>
      </c>
      <c r="L7495" s="66">
        <f t="shared" si="5249"/>
        <v>0</v>
      </c>
      <c r="M7495" s="66">
        <f t="shared" si="5249"/>
        <v>0</v>
      </c>
      <c r="N7495" s="66">
        <f t="shared" si="5249"/>
        <v>0</v>
      </c>
      <c r="O7495" s="66">
        <f t="shared" si="5249"/>
        <v>0</v>
      </c>
      <c r="P7495" s="66">
        <f t="shared" si="5249"/>
        <v>0</v>
      </c>
      <c r="Q7495" s="66">
        <f t="shared" si="5249"/>
        <v>51623</v>
      </c>
      <c r="R7495" s="66">
        <f t="shared" si="5249"/>
        <v>51623</v>
      </c>
      <c r="S7495" s="66">
        <f t="shared" si="5249"/>
        <v>40935</v>
      </c>
      <c r="T7495" s="66">
        <f t="shared" si="5249"/>
        <v>10688</v>
      </c>
      <c r="U7495" s="66">
        <f t="shared" si="5249"/>
        <v>3288</v>
      </c>
      <c r="V7495" s="66">
        <f t="shared" si="5249"/>
        <v>3700</v>
      </c>
      <c r="W7495" s="66">
        <f t="shared" si="5249"/>
        <v>3700</v>
      </c>
      <c r="X7495" s="66">
        <f t="shared" si="5249"/>
        <v>51623</v>
      </c>
      <c r="Y7495" s="208">
        <f t="shared" si="5242"/>
        <v>100</v>
      </c>
    </row>
    <row r="7496" spans="1:25">
      <c r="A7496" s="23" t="s">
        <v>2542</v>
      </c>
      <c r="B7496" s="23" t="s">
        <v>122</v>
      </c>
      <c r="C7496" s="23" t="s">
        <v>130</v>
      </c>
      <c r="D7496" s="23" t="s">
        <v>2544</v>
      </c>
      <c r="E7496" s="22">
        <v>6121</v>
      </c>
      <c r="F7496" s="23"/>
      <c r="G7496" s="128" t="s">
        <v>3350</v>
      </c>
      <c r="H7496" s="32" t="s">
        <v>22</v>
      </c>
      <c r="I7496" s="44">
        <f t="shared" si="5198"/>
        <v>43882</v>
      </c>
      <c r="J7496" s="44">
        <v>43882</v>
      </c>
      <c r="K7496" s="44">
        <f t="shared" si="5200"/>
        <v>0</v>
      </c>
      <c r="L7496" s="44">
        <v>0</v>
      </c>
      <c r="M7496" s="44">
        <v>0</v>
      </c>
      <c r="N7496" s="44">
        <v>0</v>
      </c>
      <c r="O7496" s="44">
        <v>0</v>
      </c>
      <c r="P7496" s="44">
        <v>0</v>
      </c>
      <c r="Q7496" s="44">
        <v>51623</v>
      </c>
      <c r="R7496" s="44">
        <v>51623</v>
      </c>
      <c r="S7496" s="44">
        <v>40935</v>
      </c>
      <c r="T7496" s="44">
        <f t="shared" si="5245"/>
        <v>10688</v>
      </c>
      <c r="U7496" s="44">
        <v>3288</v>
      </c>
      <c r="V7496" s="44">
        <v>3700</v>
      </c>
      <c r="W7496" s="44">
        <v>3700</v>
      </c>
      <c r="X7496" s="44">
        <f t="shared" si="5246"/>
        <v>51623</v>
      </c>
      <c r="Y7496" s="209">
        <f t="shared" si="5242"/>
        <v>100</v>
      </c>
    </row>
    <row r="7497" spans="1:25">
      <c r="A7497" s="23" t="s">
        <v>2542</v>
      </c>
      <c r="B7497" s="23" t="s">
        <v>122</v>
      </c>
      <c r="C7497" s="23" t="s">
        <v>130</v>
      </c>
      <c r="D7497" s="23" t="s">
        <v>2544</v>
      </c>
      <c r="E7497" s="21" t="s">
        <v>141</v>
      </c>
      <c r="F7497" s="21" t="s">
        <v>0</v>
      </c>
      <c r="G7497" s="150" t="s">
        <v>0</v>
      </c>
      <c r="H7497" s="21" t="s">
        <v>23</v>
      </c>
      <c r="I7497" s="66">
        <f t="shared" si="5198"/>
        <v>79118</v>
      </c>
      <c r="J7497" s="66">
        <f t="shared" ref="J7497:P7497" si="5250">SUM(J7498:J7506)</f>
        <v>79118</v>
      </c>
      <c r="K7497" s="66">
        <f t="shared" si="5200"/>
        <v>0</v>
      </c>
      <c r="L7497" s="66">
        <f t="shared" si="5250"/>
        <v>0</v>
      </c>
      <c r="M7497" s="66">
        <f t="shared" si="5250"/>
        <v>0</v>
      </c>
      <c r="N7497" s="66">
        <f t="shared" si="5250"/>
        <v>0</v>
      </c>
      <c r="O7497" s="66">
        <f t="shared" si="5250"/>
        <v>0</v>
      </c>
      <c r="P7497" s="66">
        <f t="shared" si="5250"/>
        <v>0</v>
      </c>
      <c r="Q7497" s="66">
        <f>SUM(Q7498:Q7506)</f>
        <v>88058</v>
      </c>
      <c r="R7497" s="66">
        <f>SUM(R7498:R7506)</f>
        <v>88058</v>
      </c>
      <c r="S7497" s="66">
        <f>SUM(S7498:S7506)</f>
        <v>71354</v>
      </c>
      <c r="T7497" s="66">
        <f t="shared" ref="T7497:X7497" si="5251">SUM(T7498:T7506)</f>
        <v>16704</v>
      </c>
      <c r="U7497" s="66">
        <f t="shared" si="5251"/>
        <v>5878</v>
      </c>
      <c r="V7497" s="66">
        <f t="shared" si="5251"/>
        <v>5426</v>
      </c>
      <c r="W7497" s="66">
        <f t="shared" si="5251"/>
        <v>5400</v>
      </c>
      <c r="X7497" s="66">
        <f t="shared" si="5251"/>
        <v>88058</v>
      </c>
      <c r="Y7497" s="208">
        <f t="shared" si="5242"/>
        <v>100</v>
      </c>
    </row>
    <row r="7498" spans="1:25">
      <c r="A7498" s="23" t="s">
        <v>2542</v>
      </c>
      <c r="B7498" s="23" t="s">
        <v>122</v>
      </c>
      <c r="C7498" s="23" t="s">
        <v>130</v>
      </c>
      <c r="D7498" s="23" t="s">
        <v>2544</v>
      </c>
      <c r="E7498" s="22">
        <v>6131</v>
      </c>
      <c r="F7498" s="23"/>
      <c r="G7498" s="128" t="s">
        <v>3350</v>
      </c>
      <c r="H7498" s="32" t="s">
        <v>24</v>
      </c>
      <c r="I7498" s="44">
        <f t="shared" ref="I7498:I7561" si="5252">SUM(J7498,K7498,O7498,P7498)</f>
        <v>2000</v>
      </c>
      <c r="J7498" s="44">
        <v>2000</v>
      </c>
      <c r="K7498" s="44">
        <f t="shared" ref="K7498:K7561" si="5253">SUM(L7498,M7498,N7498)</f>
        <v>0</v>
      </c>
      <c r="L7498" s="44">
        <v>0</v>
      </c>
      <c r="M7498" s="44">
        <v>0</v>
      </c>
      <c r="N7498" s="44">
        <v>0</v>
      </c>
      <c r="O7498" s="44">
        <v>0</v>
      </c>
      <c r="P7498" s="44">
        <v>0</v>
      </c>
      <c r="Q7498" s="44">
        <v>2000</v>
      </c>
      <c r="R7498" s="44">
        <v>2000</v>
      </c>
      <c r="S7498" s="44">
        <v>1710</v>
      </c>
      <c r="T7498" s="44">
        <f t="shared" si="5245"/>
        <v>290</v>
      </c>
      <c r="U7498" s="44">
        <v>290</v>
      </c>
      <c r="V7498" s="44">
        <v>0</v>
      </c>
      <c r="W7498" s="44">
        <v>0</v>
      </c>
      <c r="X7498" s="44">
        <f t="shared" si="5246"/>
        <v>2000</v>
      </c>
      <c r="Y7498" s="209">
        <f t="shared" si="5242"/>
        <v>100</v>
      </c>
    </row>
    <row r="7499" spans="1:25">
      <c r="A7499" s="23" t="s">
        <v>2542</v>
      </c>
      <c r="B7499" s="23" t="s">
        <v>122</v>
      </c>
      <c r="C7499" s="23" t="s">
        <v>130</v>
      </c>
      <c r="D7499" s="23" t="s">
        <v>2544</v>
      </c>
      <c r="E7499" s="22">
        <v>6132</v>
      </c>
      <c r="F7499" s="23"/>
      <c r="G7499" s="128" t="s">
        <v>3350</v>
      </c>
      <c r="H7499" s="32" t="s">
        <v>25</v>
      </c>
      <c r="I7499" s="44">
        <f t="shared" si="5252"/>
        <v>8118</v>
      </c>
      <c r="J7499" s="44">
        <v>8118</v>
      </c>
      <c r="K7499" s="44">
        <f t="shared" si="5253"/>
        <v>0</v>
      </c>
      <c r="L7499" s="44">
        <v>0</v>
      </c>
      <c r="M7499" s="44">
        <v>0</v>
      </c>
      <c r="N7499" s="44">
        <v>0</v>
      </c>
      <c r="O7499" s="44">
        <v>0</v>
      </c>
      <c r="P7499" s="44">
        <v>0</v>
      </c>
      <c r="Q7499" s="44">
        <v>8118</v>
      </c>
      <c r="R7499" s="44">
        <v>8118</v>
      </c>
      <c r="S7499" s="44">
        <v>5700</v>
      </c>
      <c r="T7499" s="44">
        <f t="shared" si="5245"/>
        <v>2418</v>
      </c>
      <c r="U7499" s="44">
        <v>818</v>
      </c>
      <c r="V7499" s="44">
        <v>800</v>
      </c>
      <c r="W7499" s="44">
        <v>800</v>
      </c>
      <c r="X7499" s="44">
        <f t="shared" si="5246"/>
        <v>8118</v>
      </c>
      <c r="Y7499" s="209">
        <f t="shared" si="5242"/>
        <v>100</v>
      </c>
    </row>
    <row r="7500" spans="1:25">
      <c r="A7500" s="23" t="s">
        <v>2542</v>
      </c>
      <c r="B7500" s="23" t="s">
        <v>122</v>
      </c>
      <c r="C7500" s="23" t="s">
        <v>130</v>
      </c>
      <c r="D7500" s="23" t="s">
        <v>2544</v>
      </c>
      <c r="E7500" s="22">
        <v>6133</v>
      </c>
      <c r="F7500" s="23"/>
      <c r="G7500" s="128" t="s">
        <v>3350</v>
      </c>
      <c r="H7500" s="32" t="s">
        <v>26</v>
      </c>
      <c r="I7500" s="44">
        <f t="shared" si="5252"/>
        <v>6000</v>
      </c>
      <c r="J7500" s="44">
        <v>6000</v>
      </c>
      <c r="K7500" s="44">
        <f t="shared" si="5253"/>
        <v>0</v>
      </c>
      <c r="L7500" s="44">
        <v>0</v>
      </c>
      <c r="M7500" s="44">
        <v>0</v>
      </c>
      <c r="N7500" s="44">
        <v>0</v>
      </c>
      <c r="O7500" s="44">
        <v>0</v>
      </c>
      <c r="P7500" s="44">
        <v>0</v>
      </c>
      <c r="Q7500" s="44">
        <v>6000</v>
      </c>
      <c r="R7500" s="44">
        <v>6000</v>
      </c>
      <c r="S7500" s="44">
        <v>4500</v>
      </c>
      <c r="T7500" s="44">
        <f t="shared" si="5245"/>
        <v>1500</v>
      </c>
      <c r="U7500" s="44">
        <v>500</v>
      </c>
      <c r="V7500" s="44">
        <v>500</v>
      </c>
      <c r="W7500" s="44">
        <v>500</v>
      </c>
      <c r="X7500" s="44">
        <f t="shared" si="5246"/>
        <v>6000</v>
      </c>
      <c r="Y7500" s="209">
        <f t="shared" si="5242"/>
        <v>100</v>
      </c>
    </row>
    <row r="7501" spans="1:25">
      <c r="A7501" s="23" t="s">
        <v>2542</v>
      </c>
      <c r="B7501" s="23" t="s">
        <v>122</v>
      </c>
      <c r="C7501" s="23" t="s">
        <v>130</v>
      </c>
      <c r="D7501" s="23" t="s">
        <v>2544</v>
      </c>
      <c r="E7501" s="22">
        <v>6134</v>
      </c>
      <c r="F7501" s="23"/>
      <c r="G7501" s="128" t="s">
        <v>3350</v>
      </c>
      <c r="H7501" s="32" t="s">
        <v>27</v>
      </c>
      <c r="I7501" s="44">
        <f t="shared" si="5252"/>
        <v>9000</v>
      </c>
      <c r="J7501" s="44">
        <v>9000</v>
      </c>
      <c r="K7501" s="44">
        <f t="shared" si="5253"/>
        <v>0</v>
      </c>
      <c r="L7501" s="44">
        <v>0</v>
      </c>
      <c r="M7501" s="44">
        <v>0</v>
      </c>
      <c r="N7501" s="44">
        <v>0</v>
      </c>
      <c r="O7501" s="44">
        <v>0</v>
      </c>
      <c r="P7501" s="44">
        <v>0</v>
      </c>
      <c r="Q7501" s="44">
        <v>9000</v>
      </c>
      <c r="R7501" s="44">
        <v>9000</v>
      </c>
      <c r="S7501" s="44">
        <v>7000</v>
      </c>
      <c r="T7501" s="44">
        <f t="shared" si="5245"/>
        <v>2000</v>
      </c>
      <c r="U7501" s="44">
        <v>700</v>
      </c>
      <c r="V7501" s="44">
        <v>700</v>
      </c>
      <c r="W7501" s="44">
        <v>600</v>
      </c>
      <c r="X7501" s="44">
        <f t="shared" si="5246"/>
        <v>9000</v>
      </c>
      <c r="Y7501" s="209">
        <f t="shared" si="5242"/>
        <v>100</v>
      </c>
    </row>
    <row r="7502" spans="1:25">
      <c r="A7502" s="23" t="s">
        <v>2542</v>
      </c>
      <c r="B7502" s="23" t="s">
        <v>122</v>
      </c>
      <c r="C7502" s="23" t="s">
        <v>130</v>
      </c>
      <c r="D7502" s="23" t="s">
        <v>2544</v>
      </c>
      <c r="E7502" s="22">
        <v>6135</v>
      </c>
      <c r="F7502" s="23"/>
      <c r="G7502" s="128" t="s">
        <v>3350</v>
      </c>
      <c r="H7502" s="32" t="s">
        <v>28</v>
      </c>
      <c r="I7502" s="44">
        <f t="shared" si="5252"/>
        <v>2600</v>
      </c>
      <c r="J7502" s="44">
        <v>2600</v>
      </c>
      <c r="K7502" s="44">
        <f t="shared" si="5253"/>
        <v>0</v>
      </c>
      <c r="L7502" s="44">
        <v>0</v>
      </c>
      <c r="M7502" s="44">
        <v>0</v>
      </c>
      <c r="N7502" s="44">
        <v>0</v>
      </c>
      <c r="O7502" s="44">
        <v>0</v>
      </c>
      <c r="P7502" s="44">
        <v>0</v>
      </c>
      <c r="Q7502" s="44">
        <v>2600</v>
      </c>
      <c r="R7502" s="44">
        <v>2600</v>
      </c>
      <c r="S7502" s="44">
        <v>1950</v>
      </c>
      <c r="T7502" s="44">
        <f t="shared" si="5245"/>
        <v>650</v>
      </c>
      <c r="U7502" s="44">
        <v>150</v>
      </c>
      <c r="V7502" s="44">
        <v>200</v>
      </c>
      <c r="W7502" s="44">
        <v>300</v>
      </c>
      <c r="X7502" s="44">
        <f t="shared" si="5246"/>
        <v>2600</v>
      </c>
      <c r="Y7502" s="209">
        <f t="shared" si="5242"/>
        <v>100</v>
      </c>
    </row>
    <row r="7503" spans="1:25">
      <c r="A7503" s="23" t="s">
        <v>2542</v>
      </c>
      <c r="B7503" s="23" t="s">
        <v>122</v>
      </c>
      <c r="C7503" s="23" t="s">
        <v>130</v>
      </c>
      <c r="D7503" s="23" t="s">
        <v>2544</v>
      </c>
      <c r="E7503" s="22">
        <v>6136</v>
      </c>
      <c r="F7503" s="23"/>
      <c r="G7503" s="128" t="s">
        <v>3350</v>
      </c>
      <c r="H7503" s="32" t="s">
        <v>29</v>
      </c>
      <c r="I7503" s="44">
        <f t="shared" si="5252"/>
        <v>40000</v>
      </c>
      <c r="J7503" s="44">
        <v>40000</v>
      </c>
      <c r="K7503" s="44">
        <f t="shared" si="5253"/>
        <v>0</v>
      </c>
      <c r="L7503" s="44">
        <v>0</v>
      </c>
      <c r="M7503" s="44">
        <v>0</v>
      </c>
      <c r="N7503" s="44">
        <v>0</v>
      </c>
      <c r="O7503" s="44">
        <v>0</v>
      </c>
      <c r="P7503" s="44">
        <v>0</v>
      </c>
      <c r="Q7503" s="44">
        <v>40000</v>
      </c>
      <c r="R7503" s="44">
        <v>40000</v>
      </c>
      <c r="S7503" s="44">
        <v>30700</v>
      </c>
      <c r="T7503" s="44">
        <f t="shared" si="5245"/>
        <v>9300</v>
      </c>
      <c r="U7503" s="44">
        <v>3100</v>
      </c>
      <c r="V7503" s="44">
        <v>3100</v>
      </c>
      <c r="W7503" s="44">
        <v>3100</v>
      </c>
      <c r="X7503" s="44">
        <f t="shared" si="5246"/>
        <v>40000</v>
      </c>
      <c r="Y7503" s="209">
        <f t="shared" si="5242"/>
        <v>100</v>
      </c>
    </row>
    <row r="7504" spans="1:25">
      <c r="A7504" s="23" t="s">
        <v>2542</v>
      </c>
      <c r="B7504" s="23" t="s">
        <v>122</v>
      </c>
      <c r="C7504" s="23" t="s">
        <v>130</v>
      </c>
      <c r="D7504" s="23" t="s">
        <v>2544</v>
      </c>
      <c r="E7504" s="22">
        <v>6137</v>
      </c>
      <c r="F7504" s="23"/>
      <c r="G7504" s="128" t="s">
        <v>3350</v>
      </c>
      <c r="H7504" s="32" t="s">
        <v>30</v>
      </c>
      <c r="I7504" s="44">
        <f t="shared" si="5252"/>
        <v>2000</v>
      </c>
      <c r="J7504" s="44">
        <v>2000</v>
      </c>
      <c r="K7504" s="44">
        <f t="shared" si="5253"/>
        <v>0</v>
      </c>
      <c r="L7504" s="44">
        <v>0</v>
      </c>
      <c r="M7504" s="44">
        <v>0</v>
      </c>
      <c r="N7504" s="44">
        <v>0</v>
      </c>
      <c r="O7504" s="44">
        <v>0</v>
      </c>
      <c r="P7504" s="44">
        <v>0</v>
      </c>
      <c r="Q7504" s="44">
        <v>5000</v>
      </c>
      <c r="R7504" s="44">
        <v>5000</v>
      </c>
      <c r="S7504" s="44">
        <v>5000</v>
      </c>
      <c r="T7504" s="44">
        <f t="shared" si="5245"/>
        <v>0</v>
      </c>
      <c r="U7504" s="44">
        <v>0</v>
      </c>
      <c r="V7504" s="44">
        <v>0</v>
      </c>
      <c r="W7504" s="44">
        <v>0</v>
      </c>
      <c r="X7504" s="44">
        <f t="shared" si="5246"/>
        <v>5000</v>
      </c>
      <c r="Y7504" s="209">
        <f t="shared" si="5242"/>
        <v>100</v>
      </c>
    </row>
    <row r="7505" spans="1:25">
      <c r="A7505" s="23" t="s">
        <v>2542</v>
      </c>
      <c r="B7505" s="23" t="s">
        <v>122</v>
      </c>
      <c r="C7505" s="23" t="s">
        <v>130</v>
      </c>
      <c r="D7505" s="23" t="s">
        <v>2544</v>
      </c>
      <c r="E7505" s="22">
        <v>6138</v>
      </c>
      <c r="F7505" s="23"/>
      <c r="G7505" s="128" t="s">
        <v>3350</v>
      </c>
      <c r="H7505" s="32" t="s">
        <v>31</v>
      </c>
      <c r="I7505" s="44">
        <f t="shared" si="5252"/>
        <v>2200</v>
      </c>
      <c r="J7505" s="44">
        <v>2200</v>
      </c>
      <c r="K7505" s="44">
        <f t="shared" si="5253"/>
        <v>0</v>
      </c>
      <c r="L7505" s="44">
        <v>0</v>
      </c>
      <c r="M7505" s="44">
        <v>0</v>
      </c>
      <c r="N7505" s="44">
        <v>0</v>
      </c>
      <c r="O7505" s="44">
        <v>0</v>
      </c>
      <c r="P7505" s="44">
        <v>0</v>
      </c>
      <c r="Q7505" s="44">
        <v>2200</v>
      </c>
      <c r="R7505" s="44">
        <v>2200</v>
      </c>
      <c r="S7505" s="44">
        <v>1900</v>
      </c>
      <c r="T7505" s="44">
        <f t="shared" si="5245"/>
        <v>300</v>
      </c>
      <c r="U7505" s="44">
        <v>100</v>
      </c>
      <c r="V7505" s="44">
        <v>100</v>
      </c>
      <c r="W7505" s="44">
        <v>100</v>
      </c>
      <c r="X7505" s="44">
        <f t="shared" si="5246"/>
        <v>2200</v>
      </c>
      <c r="Y7505" s="209">
        <f t="shared" si="5242"/>
        <v>100</v>
      </c>
    </row>
    <row r="7506" spans="1:25">
      <c r="A7506" s="20" t="s">
        <v>2542</v>
      </c>
      <c r="B7506" s="20" t="s">
        <v>122</v>
      </c>
      <c r="C7506" s="20" t="s">
        <v>130</v>
      </c>
      <c r="D7506" s="20" t="s">
        <v>2544</v>
      </c>
      <c r="E7506" s="20" t="s">
        <v>144</v>
      </c>
      <c r="F7506" s="23" t="s">
        <v>0</v>
      </c>
      <c r="G7506" s="154" t="s">
        <v>0</v>
      </c>
      <c r="H7506" s="21" t="s">
        <v>32</v>
      </c>
      <c r="I7506" s="66">
        <f t="shared" si="5252"/>
        <v>7200</v>
      </c>
      <c r="J7506" s="66">
        <f t="shared" ref="J7506:P7506" si="5254">SUM(J7507:J7509)</f>
        <v>7200</v>
      </c>
      <c r="K7506" s="66">
        <f t="shared" si="5253"/>
        <v>0</v>
      </c>
      <c r="L7506" s="66">
        <f t="shared" si="5254"/>
        <v>0</v>
      </c>
      <c r="M7506" s="66">
        <f t="shared" si="5254"/>
        <v>0</v>
      </c>
      <c r="N7506" s="66">
        <f t="shared" si="5254"/>
        <v>0</v>
      </c>
      <c r="O7506" s="66">
        <f t="shared" si="5254"/>
        <v>0</v>
      </c>
      <c r="P7506" s="66">
        <f t="shared" si="5254"/>
        <v>0</v>
      </c>
      <c r="Q7506" s="66">
        <f>SUM(Q7507:Q7509)</f>
        <v>13140</v>
      </c>
      <c r="R7506" s="66">
        <f>SUM(R7507:R7509)</f>
        <v>13140</v>
      </c>
      <c r="S7506" s="66">
        <f>SUM(S7507:S7509)</f>
        <v>12894</v>
      </c>
      <c r="T7506" s="66">
        <f t="shared" ref="T7506:X7506" si="5255">SUM(T7507:T7509)</f>
        <v>246</v>
      </c>
      <c r="U7506" s="66">
        <f t="shared" si="5255"/>
        <v>220</v>
      </c>
      <c r="V7506" s="66">
        <f t="shared" si="5255"/>
        <v>26</v>
      </c>
      <c r="W7506" s="66">
        <f t="shared" si="5255"/>
        <v>0</v>
      </c>
      <c r="X7506" s="66">
        <f t="shared" si="5255"/>
        <v>13140</v>
      </c>
      <c r="Y7506" s="208">
        <f t="shared" si="5242"/>
        <v>100</v>
      </c>
    </row>
    <row r="7507" spans="1:25">
      <c r="A7507" s="23" t="s">
        <v>2542</v>
      </c>
      <c r="B7507" s="23" t="s">
        <v>122</v>
      </c>
      <c r="C7507" s="23" t="s">
        <v>130</v>
      </c>
      <c r="D7507" s="23" t="s">
        <v>2544</v>
      </c>
      <c r="E7507" s="22">
        <v>6139</v>
      </c>
      <c r="F7507" s="23"/>
      <c r="G7507" s="128" t="s">
        <v>3350</v>
      </c>
      <c r="H7507" s="32" t="s">
        <v>32</v>
      </c>
      <c r="I7507" s="44">
        <f t="shared" si="5252"/>
        <v>4500</v>
      </c>
      <c r="J7507" s="44">
        <v>4500</v>
      </c>
      <c r="K7507" s="44">
        <f t="shared" si="5253"/>
        <v>0</v>
      </c>
      <c r="L7507" s="44">
        <v>0</v>
      </c>
      <c r="M7507" s="44">
        <v>0</v>
      </c>
      <c r="N7507" s="44">
        <v>0</v>
      </c>
      <c r="O7507" s="44">
        <v>0</v>
      </c>
      <c r="P7507" s="44">
        <v>0</v>
      </c>
      <c r="Q7507" s="44">
        <v>10000</v>
      </c>
      <c r="R7507" s="44">
        <v>10000</v>
      </c>
      <c r="S7507" s="44">
        <v>10000</v>
      </c>
      <c r="T7507" s="44">
        <f t="shared" si="5245"/>
        <v>0</v>
      </c>
      <c r="U7507" s="44">
        <v>0</v>
      </c>
      <c r="V7507" s="44">
        <v>0</v>
      </c>
      <c r="W7507" s="44">
        <v>0</v>
      </c>
      <c r="X7507" s="44">
        <f t="shared" si="5246"/>
        <v>10000</v>
      </c>
      <c r="Y7507" s="209">
        <f t="shared" si="5242"/>
        <v>100</v>
      </c>
    </row>
    <row r="7508" spans="1:25">
      <c r="A7508" s="23" t="s">
        <v>2542</v>
      </c>
      <c r="B7508" s="23" t="s">
        <v>122</v>
      </c>
      <c r="C7508" s="23" t="s">
        <v>130</v>
      </c>
      <c r="D7508" s="23" t="s">
        <v>2544</v>
      </c>
      <c r="E7508" s="22">
        <v>6139</v>
      </c>
      <c r="F7508" s="23" t="s">
        <v>2550</v>
      </c>
      <c r="G7508" s="128" t="s">
        <v>3350</v>
      </c>
      <c r="H7508" s="32" t="s">
        <v>152</v>
      </c>
      <c r="I7508" s="44">
        <f t="shared" si="5252"/>
        <v>1100</v>
      </c>
      <c r="J7508" s="44">
        <v>1100</v>
      </c>
      <c r="K7508" s="44">
        <f t="shared" si="5253"/>
        <v>0</v>
      </c>
      <c r="L7508" s="44">
        <v>0</v>
      </c>
      <c r="M7508" s="44">
        <v>0</v>
      </c>
      <c r="N7508" s="44">
        <v>0</v>
      </c>
      <c r="O7508" s="44">
        <v>0</v>
      </c>
      <c r="P7508" s="44">
        <v>0</v>
      </c>
      <c r="Q7508" s="44">
        <v>1540</v>
      </c>
      <c r="R7508" s="44">
        <v>1540</v>
      </c>
      <c r="S7508" s="44">
        <v>1364</v>
      </c>
      <c r="T7508" s="44">
        <f t="shared" si="5245"/>
        <v>176</v>
      </c>
      <c r="U7508" s="44">
        <v>150</v>
      </c>
      <c r="V7508" s="44">
        <v>26</v>
      </c>
      <c r="W7508" s="44">
        <v>0</v>
      </c>
      <c r="X7508" s="44">
        <f t="shared" si="5246"/>
        <v>1540</v>
      </c>
      <c r="Y7508" s="209">
        <f t="shared" si="5242"/>
        <v>100</v>
      </c>
    </row>
    <row r="7509" spans="1:25">
      <c r="A7509" s="23" t="s">
        <v>2542</v>
      </c>
      <c r="B7509" s="23" t="s">
        <v>122</v>
      </c>
      <c r="C7509" s="23" t="s">
        <v>130</v>
      </c>
      <c r="D7509" s="23" t="s">
        <v>2544</v>
      </c>
      <c r="E7509" s="22">
        <v>6139</v>
      </c>
      <c r="F7509" s="23" t="s">
        <v>2551</v>
      </c>
      <c r="G7509" s="128" t="s">
        <v>3350</v>
      </c>
      <c r="H7509" s="32" t="s">
        <v>158</v>
      </c>
      <c r="I7509" s="44">
        <f t="shared" si="5252"/>
        <v>1600</v>
      </c>
      <c r="J7509" s="44">
        <v>1600</v>
      </c>
      <c r="K7509" s="44">
        <f t="shared" si="5253"/>
        <v>0</v>
      </c>
      <c r="L7509" s="44">
        <v>0</v>
      </c>
      <c r="M7509" s="44">
        <v>0</v>
      </c>
      <c r="N7509" s="44">
        <v>0</v>
      </c>
      <c r="O7509" s="44">
        <v>0</v>
      </c>
      <c r="P7509" s="44">
        <v>0</v>
      </c>
      <c r="Q7509" s="44">
        <v>1600</v>
      </c>
      <c r="R7509" s="44">
        <v>1600</v>
      </c>
      <c r="S7509" s="44">
        <v>1530</v>
      </c>
      <c r="T7509" s="44">
        <f t="shared" si="5245"/>
        <v>70</v>
      </c>
      <c r="U7509" s="44">
        <v>70</v>
      </c>
      <c r="V7509" s="44">
        <v>0</v>
      </c>
      <c r="W7509" s="44">
        <v>0</v>
      </c>
      <c r="X7509" s="44">
        <f t="shared" si="5246"/>
        <v>1600</v>
      </c>
      <c r="Y7509" s="209">
        <f t="shared" si="5242"/>
        <v>100</v>
      </c>
    </row>
    <row r="7510" spans="1:25" ht="20.399999999999999">
      <c r="A7510" s="20" t="s">
        <v>0</v>
      </c>
      <c r="B7510" s="20" t="s">
        <v>0</v>
      </c>
      <c r="C7510" s="20" t="s">
        <v>0</v>
      </c>
      <c r="D7510" s="21" t="s">
        <v>0</v>
      </c>
      <c r="E7510" s="21" t="s">
        <v>0</v>
      </c>
      <c r="F7510" s="21" t="s">
        <v>0</v>
      </c>
      <c r="G7510" s="150" t="s">
        <v>0</v>
      </c>
      <c r="H7510" s="30" t="s">
        <v>42</v>
      </c>
      <c r="I7510" s="31">
        <f t="shared" si="5252"/>
        <v>100</v>
      </c>
      <c r="J7510" s="31">
        <f t="shared" ref="J7510:X7511" si="5256">SUM(J7511)</f>
        <v>100</v>
      </c>
      <c r="K7510" s="31">
        <f t="shared" si="5253"/>
        <v>0</v>
      </c>
      <c r="L7510" s="31">
        <f t="shared" si="5256"/>
        <v>0</v>
      </c>
      <c r="M7510" s="31">
        <f t="shared" si="5256"/>
        <v>0</v>
      </c>
      <c r="N7510" s="31">
        <f t="shared" si="5256"/>
        <v>0</v>
      </c>
      <c r="O7510" s="31">
        <f t="shared" si="5256"/>
        <v>0</v>
      </c>
      <c r="P7510" s="31">
        <f t="shared" si="5256"/>
        <v>0</v>
      </c>
      <c r="Q7510" s="31">
        <f t="shared" si="5256"/>
        <v>100</v>
      </c>
      <c r="R7510" s="31">
        <f t="shared" si="5256"/>
        <v>100</v>
      </c>
      <c r="S7510" s="31">
        <f t="shared" si="5256"/>
        <v>0</v>
      </c>
      <c r="T7510" s="31">
        <f t="shared" si="5256"/>
        <v>0</v>
      </c>
      <c r="U7510" s="31">
        <f t="shared" si="5256"/>
        <v>0</v>
      </c>
      <c r="V7510" s="31">
        <f t="shared" si="5256"/>
        <v>0</v>
      </c>
      <c r="W7510" s="31">
        <f t="shared" si="5256"/>
        <v>0</v>
      </c>
      <c r="X7510" s="31">
        <f t="shared" si="5256"/>
        <v>0</v>
      </c>
      <c r="Y7510" s="220">
        <f t="shared" si="5242"/>
        <v>0</v>
      </c>
    </row>
    <row r="7511" spans="1:25">
      <c r="A7511" s="23" t="s">
        <v>2542</v>
      </c>
      <c r="B7511" s="23" t="s">
        <v>122</v>
      </c>
      <c r="C7511" s="23" t="s">
        <v>130</v>
      </c>
      <c r="D7511" s="23" t="s">
        <v>2544</v>
      </c>
      <c r="E7511" s="21" t="s">
        <v>159</v>
      </c>
      <c r="F7511" s="21" t="s">
        <v>0</v>
      </c>
      <c r="G7511" s="150" t="s">
        <v>0</v>
      </c>
      <c r="H7511" s="21" t="s">
        <v>34</v>
      </c>
      <c r="I7511" s="66">
        <f t="shared" si="5252"/>
        <v>100</v>
      </c>
      <c r="J7511" s="66">
        <f t="shared" si="5256"/>
        <v>100</v>
      </c>
      <c r="K7511" s="66">
        <f t="shared" si="5253"/>
        <v>0</v>
      </c>
      <c r="L7511" s="66">
        <f t="shared" si="5256"/>
        <v>0</v>
      </c>
      <c r="M7511" s="66">
        <f t="shared" si="5256"/>
        <v>0</v>
      </c>
      <c r="N7511" s="66">
        <f t="shared" si="5256"/>
        <v>0</v>
      </c>
      <c r="O7511" s="66">
        <f t="shared" si="5256"/>
        <v>0</v>
      </c>
      <c r="P7511" s="66">
        <f t="shared" si="5256"/>
        <v>0</v>
      </c>
      <c r="Q7511" s="66">
        <f t="shared" si="5256"/>
        <v>100</v>
      </c>
      <c r="R7511" s="66">
        <f t="shared" si="5256"/>
        <v>100</v>
      </c>
      <c r="S7511" s="66">
        <f t="shared" si="5256"/>
        <v>0</v>
      </c>
      <c r="T7511" s="66">
        <f t="shared" si="5256"/>
        <v>0</v>
      </c>
      <c r="U7511" s="66">
        <f t="shared" si="5256"/>
        <v>0</v>
      </c>
      <c r="V7511" s="66">
        <f t="shared" si="5256"/>
        <v>0</v>
      </c>
      <c r="W7511" s="66">
        <f t="shared" si="5256"/>
        <v>0</v>
      </c>
      <c r="X7511" s="66">
        <f t="shared" si="5256"/>
        <v>0</v>
      </c>
      <c r="Y7511" s="208">
        <f t="shared" si="5242"/>
        <v>0</v>
      </c>
    </row>
    <row r="7512" spans="1:25">
      <c r="A7512" s="23" t="s">
        <v>2542</v>
      </c>
      <c r="B7512" s="23" t="s">
        <v>122</v>
      </c>
      <c r="C7512" s="23" t="s">
        <v>130</v>
      </c>
      <c r="D7512" s="23" t="s">
        <v>2544</v>
      </c>
      <c r="E7512" s="22">
        <v>6148</v>
      </c>
      <c r="F7512" s="23"/>
      <c r="G7512" s="128" t="s">
        <v>3350</v>
      </c>
      <c r="H7512" s="32" t="s">
        <v>41</v>
      </c>
      <c r="I7512" s="44">
        <f t="shared" si="5252"/>
        <v>100</v>
      </c>
      <c r="J7512" s="44">
        <v>100</v>
      </c>
      <c r="K7512" s="44">
        <f t="shared" si="5253"/>
        <v>0</v>
      </c>
      <c r="L7512" s="44">
        <v>0</v>
      </c>
      <c r="M7512" s="44">
        <v>0</v>
      </c>
      <c r="N7512" s="44">
        <v>0</v>
      </c>
      <c r="O7512" s="44">
        <v>0</v>
      </c>
      <c r="P7512" s="44">
        <v>0</v>
      </c>
      <c r="Q7512" s="44">
        <v>100</v>
      </c>
      <c r="R7512" s="44">
        <v>100</v>
      </c>
      <c r="S7512" s="44">
        <v>0</v>
      </c>
      <c r="T7512" s="44">
        <f t="shared" si="5245"/>
        <v>0</v>
      </c>
      <c r="U7512" s="44">
        <v>0</v>
      </c>
      <c r="V7512" s="44">
        <v>0</v>
      </c>
      <c r="W7512" s="44">
        <v>0</v>
      </c>
      <c r="X7512" s="44">
        <f t="shared" si="5246"/>
        <v>0</v>
      </c>
      <c r="Y7512" s="209">
        <f t="shared" si="5242"/>
        <v>0</v>
      </c>
    </row>
    <row r="7513" spans="1:25" ht="20.399999999999999">
      <c r="A7513" s="20" t="s">
        <v>0</v>
      </c>
      <c r="B7513" s="20" t="s">
        <v>0</v>
      </c>
      <c r="C7513" s="20" t="s">
        <v>0</v>
      </c>
      <c r="D7513" s="21" t="s">
        <v>0</v>
      </c>
      <c r="E7513" s="21" t="s">
        <v>0</v>
      </c>
      <c r="F7513" s="21" t="s">
        <v>0</v>
      </c>
      <c r="G7513" s="150" t="s">
        <v>0</v>
      </c>
      <c r="H7513" s="30" t="s">
        <v>60</v>
      </c>
      <c r="I7513" s="31">
        <f t="shared" si="5252"/>
        <v>4700</v>
      </c>
      <c r="J7513" s="31">
        <f t="shared" ref="J7513:X7514" si="5257">SUM(J7514)</f>
        <v>4700</v>
      </c>
      <c r="K7513" s="31">
        <f t="shared" si="5253"/>
        <v>0</v>
      </c>
      <c r="L7513" s="31">
        <f t="shared" si="5257"/>
        <v>0</v>
      </c>
      <c r="M7513" s="31">
        <f t="shared" si="5257"/>
        <v>0</v>
      </c>
      <c r="N7513" s="31">
        <f t="shared" si="5257"/>
        <v>0</v>
      </c>
      <c r="O7513" s="31">
        <f t="shared" si="5257"/>
        <v>0</v>
      </c>
      <c r="P7513" s="31">
        <f t="shared" si="5257"/>
        <v>0</v>
      </c>
      <c r="Q7513" s="31">
        <f t="shared" si="5257"/>
        <v>14700</v>
      </c>
      <c r="R7513" s="31">
        <f t="shared" si="5257"/>
        <v>14700</v>
      </c>
      <c r="S7513" s="31">
        <f t="shared" si="5257"/>
        <v>14700</v>
      </c>
      <c r="T7513" s="31">
        <f t="shared" si="5257"/>
        <v>0</v>
      </c>
      <c r="U7513" s="31">
        <f t="shared" si="5257"/>
        <v>0</v>
      </c>
      <c r="V7513" s="31">
        <f t="shared" si="5257"/>
        <v>0</v>
      </c>
      <c r="W7513" s="31">
        <f t="shared" si="5257"/>
        <v>0</v>
      </c>
      <c r="X7513" s="31">
        <f t="shared" si="5257"/>
        <v>14700</v>
      </c>
      <c r="Y7513" s="220">
        <f t="shared" si="5242"/>
        <v>100</v>
      </c>
    </row>
    <row r="7514" spans="1:25">
      <c r="A7514" s="23" t="s">
        <v>2542</v>
      </c>
      <c r="B7514" s="23" t="s">
        <v>122</v>
      </c>
      <c r="C7514" s="23" t="s">
        <v>130</v>
      </c>
      <c r="D7514" s="23" t="s">
        <v>2544</v>
      </c>
      <c r="E7514" s="21" t="s">
        <v>166</v>
      </c>
      <c r="F7514" s="21" t="s">
        <v>0</v>
      </c>
      <c r="G7514" s="150" t="s">
        <v>0</v>
      </c>
      <c r="H7514" s="21" t="s">
        <v>53</v>
      </c>
      <c r="I7514" s="66">
        <f t="shared" si="5252"/>
        <v>4700</v>
      </c>
      <c r="J7514" s="66">
        <f t="shared" si="5257"/>
        <v>4700</v>
      </c>
      <c r="K7514" s="66">
        <f t="shared" si="5253"/>
        <v>0</v>
      </c>
      <c r="L7514" s="66">
        <f t="shared" si="5257"/>
        <v>0</v>
      </c>
      <c r="M7514" s="66">
        <f t="shared" si="5257"/>
        <v>0</v>
      </c>
      <c r="N7514" s="66">
        <f t="shared" si="5257"/>
        <v>0</v>
      </c>
      <c r="O7514" s="66">
        <f t="shared" si="5257"/>
        <v>0</v>
      </c>
      <c r="P7514" s="66">
        <f t="shared" si="5257"/>
        <v>0</v>
      </c>
      <c r="Q7514" s="66">
        <f t="shared" si="5257"/>
        <v>14700</v>
      </c>
      <c r="R7514" s="66">
        <f t="shared" si="5257"/>
        <v>14700</v>
      </c>
      <c r="S7514" s="66">
        <f t="shared" si="5257"/>
        <v>14700</v>
      </c>
      <c r="T7514" s="66">
        <f t="shared" si="5257"/>
        <v>0</v>
      </c>
      <c r="U7514" s="66">
        <f t="shared" si="5257"/>
        <v>0</v>
      </c>
      <c r="V7514" s="66">
        <f t="shared" si="5257"/>
        <v>0</v>
      </c>
      <c r="W7514" s="66">
        <f t="shared" si="5257"/>
        <v>0</v>
      </c>
      <c r="X7514" s="66">
        <f t="shared" si="5257"/>
        <v>14700</v>
      </c>
      <c r="Y7514" s="208">
        <f t="shared" si="5242"/>
        <v>100</v>
      </c>
    </row>
    <row r="7515" spans="1:25">
      <c r="A7515" s="23" t="s">
        <v>2542</v>
      </c>
      <c r="B7515" s="23" t="s">
        <v>122</v>
      </c>
      <c r="C7515" s="23" t="s">
        <v>130</v>
      </c>
      <c r="D7515" s="23" t="s">
        <v>2544</v>
      </c>
      <c r="E7515" s="22">
        <v>8213</v>
      </c>
      <c r="F7515" s="23"/>
      <c r="G7515" s="128" t="s">
        <v>3350</v>
      </c>
      <c r="H7515" s="32" t="s">
        <v>56</v>
      </c>
      <c r="I7515" s="44">
        <f t="shared" si="5252"/>
        <v>4700</v>
      </c>
      <c r="J7515" s="44">
        <v>4700</v>
      </c>
      <c r="K7515" s="44">
        <f t="shared" si="5253"/>
        <v>0</v>
      </c>
      <c r="L7515" s="44">
        <v>0</v>
      </c>
      <c r="M7515" s="44">
        <v>0</v>
      </c>
      <c r="N7515" s="44">
        <v>0</v>
      </c>
      <c r="O7515" s="44">
        <v>0</v>
      </c>
      <c r="P7515" s="44">
        <v>0</v>
      </c>
      <c r="Q7515" s="44">
        <v>14700</v>
      </c>
      <c r="R7515" s="44">
        <v>14700</v>
      </c>
      <c r="S7515" s="44">
        <v>14700</v>
      </c>
      <c r="T7515" s="44">
        <f t="shared" si="5245"/>
        <v>0</v>
      </c>
      <c r="U7515" s="44">
        <v>0</v>
      </c>
      <c r="V7515" s="44">
        <v>0</v>
      </c>
      <c r="W7515" s="44">
        <v>0</v>
      </c>
      <c r="X7515" s="44">
        <f t="shared" si="5246"/>
        <v>14700</v>
      </c>
      <c r="Y7515" s="209">
        <f t="shared" si="5242"/>
        <v>100</v>
      </c>
    </row>
    <row r="7516" spans="1:25">
      <c r="A7516" s="32" t="s">
        <v>0</v>
      </c>
      <c r="B7516" s="32" t="s">
        <v>0</v>
      </c>
      <c r="C7516" s="32" t="s">
        <v>0</v>
      </c>
      <c r="D7516" s="32" t="s">
        <v>0</v>
      </c>
      <c r="E7516" s="32" t="s">
        <v>0</v>
      </c>
      <c r="F7516" s="32" t="s">
        <v>0</v>
      </c>
      <c r="G7516" s="154" t="s">
        <v>0</v>
      </c>
      <c r="H7516" s="30" t="s">
        <v>2552</v>
      </c>
      <c r="I7516" s="31">
        <f t="shared" si="5252"/>
        <v>572572</v>
      </c>
      <c r="J7516" s="31">
        <f t="shared" ref="J7516:P7516" si="5258">SUM(J7486,J7510,J7513)</f>
        <v>572572</v>
      </c>
      <c r="K7516" s="31">
        <f t="shared" si="5253"/>
        <v>0</v>
      </c>
      <c r="L7516" s="31">
        <f t="shared" si="5258"/>
        <v>0</v>
      </c>
      <c r="M7516" s="31">
        <f t="shared" si="5258"/>
        <v>0</v>
      </c>
      <c r="N7516" s="31">
        <f t="shared" si="5258"/>
        <v>0</v>
      </c>
      <c r="O7516" s="31">
        <f t="shared" si="5258"/>
        <v>0</v>
      </c>
      <c r="P7516" s="31">
        <f t="shared" si="5258"/>
        <v>0</v>
      </c>
      <c r="Q7516" s="31">
        <f>SUM(Q7486,Q7510,Q7513)</f>
        <v>689307</v>
      </c>
      <c r="R7516" s="31">
        <f>SUM(R7486,R7510,R7513)</f>
        <v>689307</v>
      </c>
      <c r="S7516" s="31">
        <f>SUM(S7486,S7510,S7513)</f>
        <v>489415</v>
      </c>
      <c r="T7516" s="31">
        <f t="shared" ref="T7516:X7516" si="5259">SUM(T7486,T7510,T7513)</f>
        <v>199792</v>
      </c>
      <c r="U7516" s="31">
        <f t="shared" si="5259"/>
        <v>65966</v>
      </c>
      <c r="V7516" s="31">
        <f t="shared" si="5259"/>
        <v>66826</v>
      </c>
      <c r="W7516" s="31">
        <f t="shared" si="5259"/>
        <v>67000</v>
      </c>
      <c r="X7516" s="31">
        <f t="shared" si="5259"/>
        <v>689207</v>
      </c>
      <c r="Y7516" s="220">
        <f t="shared" si="5242"/>
        <v>99.985492675977468</v>
      </c>
    </row>
    <row r="7517" spans="1:25" ht="15" thickBot="1">
      <c r="A7517" s="32" t="s">
        <v>0</v>
      </c>
      <c r="B7517" s="32" t="s">
        <v>0</v>
      </c>
      <c r="C7517" s="32" t="s">
        <v>0</v>
      </c>
      <c r="D7517" s="32" t="s">
        <v>0</v>
      </c>
      <c r="E7517" s="32" t="s">
        <v>0</v>
      </c>
      <c r="F7517" s="32" t="s">
        <v>0</v>
      </c>
      <c r="G7517" s="154" t="s">
        <v>0</v>
      </c>
      <c r="H7517" s="21" t="s">
        <v>170</v>
      </c>
      <c r="I7517" s="66">
        <f t="shared" si="5252"/>
        <v>11</v>
      </c>
      <c r="J7517" s="66">
        <v>11</v>
      </c>
      <c r="K7517" s="66">
        <f t="shared" si="5253"/>
        <v>0</v>
      </c>
      <c r="L7517" s="66" t="s">
        <v>0</v>
      </c>
      <c r="M7517" s="66" t="s">
        <v>0</v>
      </c>
      <c r="N7517" s="66" t="s">
        <v>0</v>
      </c>
      <c r="O7517" s="66" t="s">
        <v>0</v>
      </c>
      <c r="P7517" s="66" t="s">
        <v>0</v>
      </c>
      <c r="Q7517" s="66">
        <v>0</v>
      </c>
      <c r="R7517" s="66"/>
      <c r="S7517" s="66"/>
      <c r="T7517" s="66"/>
      <c r="U7517" s="66"/>
      <c r="V7517" s="66"/>
      <c r="W7517" s="66"/>
      <c r="X7517" s="66"/>
      <c r="Y7517" s="208">
        <v>0</v>
      </c>
    </row>
    <row r="7518" spans="1:25" ht="41.4" thickBot="1">
      <c r="A7518" s="252" t="s">
        <v>0</v>
      </c>
      <c r="B7518" s="252" t="s">
        <v>0</v>
      </c>
      <c r="C7518" s="252" t="s">
        <v>0</v>
      </c>
      <c r="D7518" s="252" t="s">
        <v>0</v>
      </c>
      <c r="E7518" s="252" t="s">
        <v>0</v>
      </c>
      <c r="F7518" s="252" t="s">
        <v>0</v>
      </c>
      <c r="G7518" s="258" t="s">
        <v>0</v>
      </c>
      <c r="H7518" s="24" t="s">
        <v>72</v>
      </c>
      <c r="I7518" s="1" t="s">
        <v>3093</v>
      </c>
      <c r="J7518" s="1" t="s">
        <v>3130</v>
      </c>
      <c r="K7518" s="1" t="s">
        <v>3</v>
      </c>
      <c r="L7518" s="1" t="s">
        <v>4</v>
      </c>
      <c r="M7518" s="1" t="s">
        <v>5</v>
      </c>
      <c r="N7518" s="1" t="s">
        <v>6</v>
      </c>
      <c r="O7518" s="1" t="s">
        <v>7</v>
      </c>
      <c r="P7518" s="1" t="s">
        <v>8</v>
      </c>
      <c r="Q7518" s="1" t="s">
        <v>3344</v>
      </c>
      <c r="R7518" s="1" t="s">
        <v>3427</v>
      </c>
      <c r="S7518" s="1" t="s">
        <v>3447</v>
      </c>
      <c r="T7518" s="1" t="s">
        <v>3448</v>
      </c>
      <c r="U7518" s="1" t="s">
        <v>3452</v>
      </c>
      <c r="V7518" s="1" t="s">
        <v>3449</v>
      </c>
      <c r="W7518" s="1" t="s">
        <v>3450</v>
      </c>
      <c r="X7518" s="1" t="s">
        <v>3451</v>
      </c>
      <c r="Y7518" s="216" t="s">
        <v>3385</v>
      </c>
    </row>
    <row r="7519" spans="1:25">
      <c r="A7519" s="253"/>
      <c r="B7519" s="253"/>
      <c r="C7519" s="253"/>
      <c r="D7519" s="253"/>
      <c r="E7519" s="253"/>
      <c r="F7519" s="253"/>
      <c r="G7519" s="259"/>
      <c r="H7519" s="33" t="s">
        <v>0</v>
      </c>
      <c r="I7519" s="45">
        <v>1</v>
      </c>
      <c r="J7519" s="45">
        <v>3</v>
      </c>
      <c r="K7519" s="45" t="s">
        <v>9</v>
      </c>
      <c r="L7519" s="45">
        <v>5</v>
      </c>
      <c r="M7519" s="45">
        <v>6</v>
      </c>
      <c r="N7519" s="45">
        <v>7</v>
      </c>
      <c r="O7519" s="45">
        <v>8</v>
      </c>
      <c r="P7519" s="45">
        <v>9</v>
      </c>
      <c r="Q7519" s="45">
        <v>1</v>
      </c>
      <c r="R7519" s="45">
        <v>2</v>
      </c>
      <c r="S7519" s="45">
        <v>3</v>
      </c>
      <c r="T7519" s="45" t="s">
        <v>3453</v>
      </c>
      <c r="U7519" s="45">
        <v>5</v>
      </c>
      <c r="V7519" s="45">
        <v>6</v>
      </c>
      <c r="W7519" s="45">
        <v>7</v>
      </c>
      <c r="X7519" s="45" t="s">
        <v>3454</v>
      </c>
      <c r="Y7519" s="276">
        <v>9</v>
      </c>
    </row>
    <row r="7520" spans="1:25">
      <c r="A7520" s="253"/>
      <c r="B7520" s="253"/>
      <c r="C7520" s="253"/>
      <c r="D7520" s="253"/>
      <c r="E7520" s="253"/>
      <c r="F7520" s="253"/>
      <c r="G7520" s="259"/>
      <c r="H7520" s="34" t="s">
        <v>78</v>
      </c>
      <c r="I7520" s="35">
        <f t="shared" si="5252"/>
        <v>572572</v>
      </c>
      <c r="J7520" s="35">
        <f t="shared" ref="J7520:P7520" si="5260">SUM(J7516)</f>
        <v>572572</v>
      </c>
      <c r="K7520" s="35">
        <f t="shared" si="5253"/>
        <v>0</v>
      </c>
      <c r="L7520" s="35">
        <f t="shared" si="5260"/>
        <v>0</v>
      </c>
      <c r="M7520" s="35">
        <f t="shared" si="5260"/>
        <v>0</v>
      </c>
      <c r="N7520" s="35">
        <f t="shared" si="5260"/>
        <v>0</v>
      </c>
      <c r="O7520" s="35">
        <f t="shared" si="5260"/>
        <v>0</v>
      </c>
      <c r="P7520" s="35">
        <f t="shared" si="5260"/>
        <v>0</v>
      </c>
      <c r="Q7520" s="35">
        <f>SUM(Q7516)</f>
        <v>689307</v>
      </c>
      <c r="R7520" s="35">
        <f>SUM(R7516)</f>
        <v>689307</v>
      </c>
      <c r="S7520" s="35">
        <f>SUM(S7516)</f>
        <v>489415</v>
      </c>
      <c r="T7520" s="35">
        <f t="shared" ref="T7520:X7520" si="5261">SUM(T7516)</f>
        <v>199792</v>
      </c>
      <c r="U7520" s="35">
        <f t="shared" si="5261"/>
        <v>65966</v>
      </c>
      <c r="V7520" s="35">
        <f t="shared" si="5261"/>
        <v>66826</v>
      </c>
      <c r="W7520" s="35">
        <f t="shared" si="5261"/>
        <v>67000</v>
      </c>
      <c r="X7520" s="35">
        <f t="shared" si="5261"/>
        <v>689207</v>
      </c>
      <c r="Y7520" s="218">
        <f t="shared" ref="Y7520:Y7521" si="5262">IF(R7520=0,0,(X7520/R7520)*100)</f>
        <v>99.985492675977468</v>
      </c>
    </row>
    <row r="7521" spans="1:25">
      <c r="A7521" s="253"/>
      <c r="B7521" s="253"/>
      <c r="C7521" s="253"/>
      <c r="D7521" s="253"/>
      <c r="E7521" s="253"/>
      <c r="F7521" s="253"/>
      <c r="G7521" s="259"/>
      <c r="H7521" s="36" t="s">
        <v>69</v>
      </c>
      <c r="I7521" s="35">
        <f t="shared" si="5252"/>
        <v>572572</v>
      </c>
      <c r="J7521" s="35">
        <f t="shared" ref="J7521:P7521" si="5263">SUM(J7520)</f>
        <v>572572</v>
      </c>
      <c r="K7521" s="35">
        <f t="shared" si="5253"/>
        <v>0</v>
      </c>
      <c r="L7521" s="35">
        <f t="shared" si="5263"/>
        <v>0</v>
      </c>
      <c r="M7521" s="35">
        <f t="shared" si="5263"/>
        <v>0</v>
      </c>
      <c r="N7521" s="35">
        <f t="shared" si="5263"/>
        <v>0</v>
      </c>
      <c r="O7521" s="35">
        <f t="shared" si="5263"/>
        <v>0</v>
      </c>
      <c r="P7521" s="35">
        <f t="shared" si="5263"/>
        <v>0</v>
      </c>
      <c r="Q7521" s="35">
        <f>SUM(Q7520)</f>
        <v>689307</v>
      </c>
      <c r="R7521" s="35">
        <f>SUM(R7520)</f>
        <v>689307</v>
      </c>
      <c r="S7521" s="35">
        <f>SUM(S7520)</f>
        <v>489415</v>
      </c>
      <c r="T7521" s="35">
        <f t="shared" ref="T7521:X7521" si="5264">SUM(T7520)</f>
        <v>199792</v>
      </c>
      <c r="U7521" s="35">
        <f t="shared" si="5264"/>
        <v>65966</v>
      </c>
      <c r="V7521" s="35">
        <f t="shared" si="5264"/>
        <v>66826</v>
      </c>
      <c r="W7521" s="35">
        <f t="shared" si="5264"/>
        <v>67000</v>
      </c>
      <c r="X7521" s="35">
        <f t="shared" si="5264"/>
        <v>689207</v>
      </c>
      <c r="Y7521" s="218">
        <f t="shared" si="5262"/>
        <v>99.985492675977468</v>
      </c>
    </row>
    <row r="7522" spans="1:25">
      <c r="A7522" s="254"/>
      <c r="B7522" s="254"/>
      <c r="C7522" s="254"/>
      <c r="D7522" s="254"/>
      <c r="E7522" s="254"/>
      <c r="F7522" s="254"/>
      <c r="G7522" s="260"/>
    </row>
    <row r="7523" spans="1:25">
      <c r="A7523" s="32" t="s">
        <v>0</v>
      </c>
      <c r="B7523" s="32" t="s">
        <v>0</v>
      </c>
      <c r="C7523" s="32" t="s">
        <v>0</v>
      </c>
      <c r="D7523" s="32" t="s">
        <v>0</v>
      </c>
      <c r="E7523" s="32" t="s">
        <v>0</v>
      </c>
      <c r="F7523" s="32" t="s">
        <v>0</v>
      </c>
      <c r="G7523" s="154" t="s">
        <v>0</v>
      </c>
      <c r="H7523" s="37" t="s">
        <v>0</v>
      </c>
      <c r="I7523" s="37"/>
      <c r="J7523" s="37"/>
      <c r="K7523" s="37"/>
      <c r="L7523" s="37" t="s">
        <v>0</v>
      </c>
      <c r="M7523" s="37" t="s">
        <v>0</v>
      </c>
      <c r="N7523" s="37" t="s">
        <v>0</v>
      </c>
      <c r="O7523" s="37" t="s">
        <v>0</v>
      </c>
      <c r="P7523" s="37" t="s">
        <v>0</v>
      </c>
      <c r="Q7523" s="37"/>
      <c r="R7523" s="37"/>
      <c r="S7523" s="37"/>
      <c r="T7523" s="37" t="s">
        <v>0</v>
      </c>
      <c r="U7523" s="37" t="s">
        <v>0</v>
      </c>
      <c r="V7523" s="37" t="s">
        <v>0</v>
      </c>
      <c r="W7523" s="37" t="s">
        <v>0</v>
      </c>
      <c r="X7523" s="37" t="s">
        <v>0</v>
      </c>
      <c r="Y7523" s="219"/>
    </row>
    <row r="7524" spans="1:25">
      <c r="A7524" s="32" t="s">
        <v>0</v>
      </c>
      <c r="B7524" s="32" t="s">
        <v>0</v>
      </c>
      <c r="C7524" s="32" t="s">
        <v>0</v>
      </c>
      <c r="D7524" s="32" t="s">
        <v>0</v>
      </c>
      <c r="E7524" s="32" t="s">
        <v>0</v>
      </c>
      <c r="F7524" s="32" t="s">
        <v>0</v>
      </c>
      <c r="G7524" s="154" t="s">
        <v>0</v>
      </c>
      <c r="H7524" s="30" t="s">
        <v>2553</v>
      </c>
      <c r="I7524" s="31">
        <f t="shared" si="5252"/>
        <v>572572</v>
      </c>
      <c r="J7524" s="31">
        <f t="shared" ref="J7524:P7524" si="5265">SUM(J7516)</f>
        <v>572572</v>
      </c>
      <c r="K7524" s="31">
        <f t="shared" si="5253"/>
        <v>0</v>
      </c>
      <c r="L7524" s="31">
        <f t="shared" si="5265"/>
        <v>0</v>
      </c>
      <c r="M7524" s="31">
        <f t="shared" si="5265"/>
        <v>0</v>
      </c>
      <c r="N7524" s="31">
        <f t="shared" si="5265"/>
        <v>0</v>
      </c>
      <c r="O7524" s="31">
        <f t="shared" si="5265"/>
        <v>0</v>
      </c>
      <c r="P7524" s="31">
        <f t="shared" si="5265"/>
        <v>0</v>
      </c>
      <c r="Q7524" s="31">
        <f>SUM(Q7516)</f>
        <v>689307</v>
      </c>
      <c r="R7524" s="31">
        <f>SUM(R7516)</f>
        <v>689307</v>
      </c>
      <c r="S7524" s="31">
        <f>SUM(S7516)</f>
        <v>489415</v>
      </c>
      <c r="T7524" s="31">
        <f t="shared" ref="T7524:X7524" si="5266">SUM(T7516)</f>
        <v>199792</v>
      </c>
      <c r="U7524" s="31">
        <f t="shared" si="5266"/>
        <v>65966</v>
      </c>
      <c r="V7524" s="31">
        <f t="shared" si="5266"/>
        <v>66826</v>
      </c>
      <c r="W7524" s="31">
        <f t="shared" si="5266"/>
        <v>67000</v>
      </c>
      <c r="X7524" s="31">
        <f t="shared" si="5266"/>
        <v>689207</v>
      </c>
      <c r="Y7524" s="220">
        <f>IF(R7524=0,0,(X7524/R7524)*100)</f>
        <v>99.985492675977468</v>
      </c>
    </row>
    <row r="7525" spans="1:25">
      <c r="A7525" s="32" t="s">
        <v>0</v>
      </c>
      <c r="B7525" s="32" t="s">
        <v>0</v>
      </c>
      <c r="C7525" s="32" t="s">
        <v>0</v>
      </c>
      <c r="D7525" s="32" t="s">
        <v>0</v>
      </c>
      <c r="E7525" s="32" t="s">
        <v>0</v>
      </c>
      <c r="F7525" s="32" t="s">
        <v>0</v>
      </c>
      <c r="G7525" s="154" t="s">
        <v>0</v>
      </c>
      <c r="H7525" s="21" t="s">
        <v>170</v>
      </c>
      <c r="I7525" s="66">
        <f t="shared" si="5252"/>
        <v>11</v>
      </c>
      <c r="J7525" s="66">
        <f t="shared" ref="J7525:P7525" si="5267">J7517</f>
        <v>11</v>
      </c>
      <c r="K7525" s="66">
        <f t="shared" si="5253"/>
        <v>0</v>
      </c>
      <c r="L7525" s="66" t="str">
        <f t="shared" si="5267"/>
        <v/>
      </c>
      <c r="M7525" s="66" t="str">
        <f t="shared" si="5267"/>
        <v/>
      </c>
      <c r="N7525" s="66" t="str">
        <f t="shared" si="5267"/>
        <v/>
      </c>
      <c r="O7525" s="66" t="str">
        <f t="shared" si="5267"/>
        <v/>
      </c>
      <c r="P7525" s="66" t="str">
        <f t="shared" si="5267"/>
        <v/>
      </c>
      <c r="Q7525" s="66">
        <f>Q7517</f>
        <v>0</v>
      </c>
      <c r="R7525" s="66">
        <f>R7517</f>
        <v>0</v>
      </c>
      <c r="S7525" s="66">
        <f>S7517</f>
        <v>0</v>
      </c>
      <c r="T7525" s="66">
        <f t="shared" ref="T7525:X7525" si="5268">T7517</f>
        <v>0</v>
      </c>
      <c r="U7525" s="66">
        <f t="shared" si="5268"/>
        <v>0</v>
      </c>
      <c r="V7525" s="66">
        <f t="shared" si="5268"/>
        <v>0</v>
      </c>
      <c r="W7525" s="66">
        <f t="shared" si="5268"/>
        <v>0</v>
      </c>
      <c r="X7525" s="66">
        <f t="shared" si="5268"/>
        <v>0</v>
      </c>
      <c r="Y7525" s="208">
        <v>0</v>
      </c>
    </row>
    <row r="7526" spans="1:25">
      <c r="A7526" s="32" t="s">
        <v>0</v>
      </c>
      <c r="B7526" s="32" t="s">
        <v>0</v>
      </c>
      <c r="C7526" s="32" t="s">
        <v>0</v>
      </c>
      <c r="D7526" s="32" t="s">
        <v>0</v>
      </c>
      <c r="E7526" s="32" t="s">
        <v>0</v>
      </c>
      <c r="F7526" s="32" t="s">
        <v>0</v>
      </c>
      <c r="G7526" s="154" t="s">
        <v>0</v>
      </c>
      <c r="H7526" s="38" t="s">
        <v>0</v>
      </c>
      <c r="I7526" s="39"/>
      <c r="J7526" s="39"/>
      <c r="K7526" s="39"/>
      <c r="L7526" s="39" t="s">
        <v>0</v>
      </c>
      <c r="M7526" s="39" t="s">
        <v>0</v>
      </c>
      <c r="N7526" s="39" t="s">
        <v>0</v>
      </c>
      <c r="O7526" s="39" t="s">
        <v>0</v>
      </c>
      <c r="P7526" s="39" t="s">
        <v>0</v>
      </c>
      <c r="Q7526" s="39"/>
      <c r="R7526" s="39"/>
      <c r="S7526" s="39"/>
      <c r="T7526" s="39" t="s">
        <v>0</v>
      </c>
      <c r="U7526" s="39" t="s">
        <v>0</v>
      </c>
      <c r="V7526" s="39" t="s">
        <v>0</v>
      </c>
      <c r="W7526" s="39" t="s">
        <v>0</v>
      </c>
      <c r="X7526" s="39" t="s">
        <v>0</v>
      </c>
      <c r="Y7526" s="221"/>
    </row>
    <row r="7527" spans="1:25">
      <c r="A7527" s="32" t="s">
        <v>0</v>
      </c>
      <c r="B7527" s="32" t="s">
        <v>0</v>
      </c>
      <c r="C7527" s="32" t="s">
        <v>0</v>
      </c>
      <c r="D7527" s="32" t="s">
        <v>0</v>
      </c>
      <c r="E7527" s="32" t="s">
        <v>0</v>
      </c>
      <c r="F7527" s="32" t="s">
        <v>0</v>
      </c>
      <c r="G7527" s="154" t="s">
        <v>0</v>
      </c>
      <c r="H7527" s="30" t="s">
        <v>2554</v>
      </c>
      <c r="I7527" s="40">
        <f t="shared" si="5252"/>
        <v>572572</v>
      </c>
      <c r="J7527" s="40">
        <f t="shared" ref="J7527:P7527" si="5269">SUM(J7524)</f>
        <v>572572</v>
      </c>
      <c r="K7527" s="40">
        <f t="shared" si="5253"/>
        <v>0</v>
      </c>
      <c r="L7527" s="40">
        <f t="shared" si="5269"/>
        <v>0</v>
      </c>
      <c r="M7527" s="40">
        <f t="shared" si="5269"/>
        <v>0</v>
      </c>
      <c r="N7527" s="40">
        <f t="shared" si="5269"/>
        <v>0</v>
      </c>
      <c r="O7527" s="40">
        <f t="shared" si="5269"/>
        <v>0</v>
      </c>
      <c r="P7527" s="40">
        <f t="shared" si="5269"/>
        <v>0</v>
      </c>
      <c r="Q7527" s="40">
        <f>SUM(Q7524)</f>
        <v>689307</v>
      </c>
      <c r="R7527" s="40">
        <f>SUM(R7524)</f>
        <v>689307</v>
      </c>
      <c r="S7527" s="40">
        <f>SUM(S7524)</f>
        <v>489415</v>
      </c>
      <c r="T7527" s="40">
        <f t="shared" ref="T7527:X7527" si="5270">SUM(T7524)</f>
        <v>199792</v>
      </c>
      <c r="U7527" s="40">
        <f t="shared" si="5270"/>
        <v>65966</v>
      </c>
      <c r="V7527" s="40">
        <f t="shared" si="5270"/>
        <v>66826</v>
      </c>
      <c r="W7527" s="40">
        <f t="shared" si="5270"/>
        <v>67000</v>
      </c>
      <c r="X7527" s="40">
        <f t="shared" si="5270"/>
        <v>689207</v>
      </c>
      <c r="Y7527" s="207">
        <f>IF(R7527=0,0,(X7527/R7527)*100)</f>
        <v>99.985492675977468</v>
      </c>
    </row>
    <row r="7528" spans="1:25">
      <c r="A7528" s="32" t="s">
        <v>0</v>
      </c>
      <c r="B7528" s="32" t="s">
        <v>0</v>
      </c>
      <c r="C7528" s="32" t="s">
        <v>0</v>
      </c>
      <c r="D7528" s="32" t="s">
        <v>0</v>
      </c>
      <c r="E7528" s="32" t="s">
        <v>0</v>
      </c>
      <c r="F7528" s="32" t="s">
        <v>0</v>
      </c>
      <c r="G7528" s="154" t="s">
        <v>0</v>
      </c>
      <c r="H7528" s="21" t="s">
        <v>197</v>
      </c>
      <c r="I7528" s="66">
        <f t="shared" si="5252"/>
        <v>11</v>
      </c>
      <c r="J7528" s="66">
        <f t="shared" ref="J7528:P7528" si="5271">J7525</f>
        <v>11</v>
      </c>
      <c r="K7528" s="66">
        <f t="shared" si="5253"/>
        <v>0</v>
      </c>
      <c r="L7528" s="66" t="str">
        <f t="shared" si="5271"/>
        <v/>
      </c>
      <c r="M7528" s="66" t="str">
        <f t="shared" si="5271"/>
        <v/>
      </c>
      <c r="N7528" s="66" t="str">
        <f t="shared" si="5271"/>
        <v/>
      </c>
      <c r="O7528" s="66" t="str">
        <f t="shared" si="5271"/>
        <v/>
      </c>
      <c r="P7528" s="66" t="str">
        <f t="shared" si="5271"/>
        <v/>
      </c>
      <c r="Q7528" s="66">
        <f>Q7525</f>
        <v>0</v>
      </c>
      <c r="R7528" s="66">
        <f>R7525</f>
        <v>0</v>
      </c>
      <c r="S7528" s="66">
        <f>S7525</f>
        <v>0</v>
      </c>
      <c r="T7528" s="66">
        <f t="shared" ref="T7528:X7528" si="5272">T7525</f>
        <v>0</v>
      </c>
      <c r="U7528" s="66">
        <f t="shared" si="5272"/>
        <v>0</v>
      </c>
      <c r="V7528" s="66">
        <f t="shared" si="5272"/>
        <v>0</v>
      </c>
      <c r="W7528" s="66">
        <f t="shared" si="5272"/>
        <v>0</v>
      </c>
      <c r="X7528" s="66">
        <f t="shared" si="5272"/>
        <v>0</v>
      </c>
      <c r="Y7528" s="208">
        <v>0</v>
      </c>
    </row>
    <row r="7529" spans="1:25" ht="20.399999999999999">
      <c r="A7529" s="20" t="s">
        <v>2555</v>
      </c>
      <c r="B7529" s="21" t="s">
        <v>0</v>
      </c>
      <c r="C7529" s="21" t="s">
        <v>0</v>
      </c>
      <c r="D7529" s="21" t="s">
        <v>0</v>
      </c>
      <c r="E7529" s="21" t="s">
        <v>0</v>
      </c>
      <c r="F7529" s="21" t="s">
        <v>0</v>
      </c>
      <c r="G7529" s="150" t="s">
        <v>0</v>
      </c>
      <c r="H7529" s="21" t="s">
        <v>2790</v>
      </c>
      <c r="I7529" s="22"/>
      <c r="J7529" s="22"/>
      <c r="K7529" s="22"/>
      <c r="L7529" s="22" t="s">
        <v>0</v>
      </c>
      <c r="M7529" s="22" t="s">
        <v>0</v>
      </c>
      <c r="N7529" s="22" t="s">
        <v>0</v>
      </c>
      <c r="O7529" s="22" t="s">
        <v>0</v>
      </c>
      <c r="P7529" s="22" t="s">
        <v>0</v>
      </c>
      <c r="Q7529" s="22"/>
      <c r="R7529" s="22"/>
      <c r="S7529" s="22"/>
      <c r="T7529" s="22" t="s">
        <v>0</v>
      </c>
      <c r="U7529" s="22" t="s">
        <v>0</v>
      </c>
      <c r="V7529" s="22" t="s">
        <v>0</v>
      </c>
      <c r="W7529" s="22" t="s">
        <v>0</v>
      </c>
      <c r="X7529" s="22" t="s">
        <v>0</v>
      </c>
      <c r="Y7529" s="209"/>
    </row>
    <row r="7530" spans="1:25" ht="15" thickBot="1">
      <c r="A7530" s="20" t="s">
        <v>2555</v>
      </c>
      <c r="B7530" s="20" t="s">
        <v>122</v>
      </c>
      <c r="C7530" s="23" t="s">
        <v>0</v>
      </c>
      <c r="D7530" s="23" t="s">
        <v>0</v>
      </c>
      <c r="E7530" s="21" t="s">
        <v>0</v>
      </c>
      <c r="F7530" s="21" t="s">
        <v>0</v>
      </c>
      <c r="G7530" s="150" t="s">
        <v>0</v>
      </c>
      <c r="H7530" s="21" t="s">
        <v>0</v>
      </c>
      <c r="I7530" s="22"/>
      <c r="J7530" s="22"/>
      <c r="K7530" s="22"/>
      <c r="L7530" s="22" t="s">
        <v>0</v>
      </c>
      <c r="M7530" s="22" t="s">
        <v>0</v>
      </c>
      <c r="N7530" s="22" t="s">
        <v>0</v>
      </c>
      <c r="O7530" s="22" t="s">
        <v>0</v>
      </c>
      <c r="P7530" s="22" t="s">
        <v>0</v>
      </c>
      <c r="Q7530" s="22"/>
      <c r="R7530" s="22"/>
      <c r="S7530" s="22"/>
      <c r="T7530" s="22" t="s">
        <v>0</v>
      </c>
      <c r="U7530" s="22" t="s">
        <v>0</v>
      </c>
      <c r="V7530" s="22" t="s">
        <v>0</v>
      </c>
      <c r="W7530" s="22" t="s">
        <v>0</v>
      </c>
      <c r="X7530" s="22" t="s">
        <v>0</v>
      </c>
      <c r="Y7530" s="209"/>
    </row>
    <row r="7531" spans="1:25" ht="41.4" thickBot="1">
      <c r="A7531" s="24" t="s">
        <v>123</v>
      </c>
      <c r="B7531" s="24" t="s">
        <v>124</v>
      </c>
      <c r="C7531" s="24" t="s">
        <v>125</v>
      </c>
      <c r="D7531" s="25" t="s">
        <v>0</v>
      </c>
      <c r="E7531" s="24" t="s">
        <v>126</v>
      </c>
      <c r="F7531" s="24" t="s">
        <v>127</v>
      </c>
      <c r="G7531" s="151" t="s">
        <v>128</v>
      </c>
      <c r="H7531" s="24" t="s">
        <v>1</v>
      </c>
      <c r="I7531" s="1" t="s">
        <v>3093</v>
      </c>
      <c r="J7531" s="1" t="s">
        <v>3130</v>
      </c>
      <c r="K7531" s="1" t="s">
        <v>3</v>
      </c>
      <c r="L7531" s="1" t="s">
        <v>4</v>
      </c>
      <c r="M7531" s="1" t="s">
        <v>5</v>
      </c>
      <c r="N7531" s="1" t="s">
        <v>6</v>
      </c>
      <c r="O7531" s="1" t="s">
        <v>7</v>
      </c>
      <c r="P7531" s="1" t="s">
        <v>8</v>
      </c>
      <c r="Q7531" s="1" t="s">
        <v>3344</v>
      </c>
      <c r="R7531" s="1" t="s">
        <v>3427</v>
      </c>
      <c r="S7531" s="1" t="s">
        <v>3447</v>
      </c>
      <c r="T7531" s="1" t="s">
        <v>3448</v>
      </c>
      <c r="U7531" s="1" t="s">
        <v>3452</v>
      </c>
      <c r="V7531" s="1" t="s">
        <v>3449</v>
      </c>
      <c r="W7531" s="1" t="s">
        <v>3450</v>
      </c>
      <c r="X7531" s="1" t="s">
        <v>3451</v>
      </c>
      <c r="Y7531" s="216" t="s">
        <v>3385</v>
      </c>
    </row>
    <row r="7532" spans="1:25">
      <c r="A7532" s="26" t="s">
        <v>0</v>
      </c>
      <c r="B7532" s="26" t="s">
        <v>0</v>
      </c>
      <c r="C7532" s="26" t="s">
        <v>0</v>
      </c>
      <c r="D7532" s="27" t="s">
        <v>0</v>
      </c>
      <c r="E7532" s="27" t="s">
        <v>0</v>
      </c>
      <c r="F7532" s="28" t="s">
        <v>0</v>
      </c>
      <c r="G7532" s="152" t="s">
        <v>0</v>
      </c>
      <c r="H7532" s="29" t="s">
        <v>0</v>
      </c>
      <c r="I7532" s="45">
        <v>1</v>
      </c>
      <c r="J7532" s="45">
        <v>3</v>
      </c>
      <c r="K7532" s="45" t="s">
        <v>9</v>
      </c>
      <c r="L7532" s="45">
        <v>5</v>
      </c>
      <c r="M7532" s="45">
        <v>6</v>
      </c>
      <c r="N7532" s="45">
        <v>7</v>
      </c>
      <c r="O7532" s="45">
        <v>8</v>
      </c>
      <c r="P7532" s="45">
        <v>9</v>
      </c>
      <c r="Q7532" s="45">
        <v>1</v>
      </c>
      <c r="R7532" s="45">
        <v>2</v>
      </c>
      <c r="S7532" s="45">
        <v>3</v>
      </c>
      <c r="T7532" s="45" t="s">
        <v>3453</v>
      </c>
      <c r="U7532" s="45">
        <v>5</v>
      </c>
      <c r="V7532" s="45">
        <v>6</v>
      </c>
      <c r="W7532" s="45">
        <v>7</v>
      </c>
      <c r="X7532" s="45" t="s">
        <v>3454</v>
      </c>
      <c r="Y7532" s="276">
        <v>9</v>
      </c>
    </row>
    <row r="7533" spans="1:25" s="113" customFormat="1" ht="20.399999999999999">
      <c r="A7533" s="133" t="s">
        <v>2555</v>
      </c>
      <c r="B7533" s="133" t="s">
        <v>122</v>
      </c>
      <c r="C7533" s="109" t="s">
        <v>130</v>
      </c>
      <c r="D7533" s="109" t="s">
        <v>2556</v>
      </c>
      <c r="E7533" s="98" t="s">
        <v>0</v>
      </c>
      <c r="F7533" s="98" t="s">
        <v>0</v>
      </c>
      <c r="G7533" s="153" t="s">
        <v>0</v>
      </c>
      <c r="H7533" s="98" t="s">
        <v>2790</v>
      </c>
      <c r="I7533" s="110"/>
      <c r="J7533" s="110"/>
      <c r="K7533" s="110"/>
      <c r="L7533" s="110" t="s">
        <v>0</v>
      </c>
      <c r="M7533" s="110" t="s">
        <v>0</v>
      </c>
      <c r="N7533" s="110" t="s">
        <v>0</v>
      </c>
      <c r="O7533" s="110" t="s">
        <v>0</v>
      </c>
      <c r="P7533" s="110" t="s">
        <v>0</v>
      </c>
      <c r="Q7533" s="110"/>
      <c r="R7533" s="110"/>
      <c r="S7533" s="110"/>
      <c r="T7533" s="110" t="s">
        <v>0</v>
      </c>
      <c r="U7533" s="110" t="s">
        <v>0</v>
      </c>
      <c r="V7533" s="110" t="s">
        <v>0</v>
      </c>
      <c r="W7533" s="110" t="s">
        <v>0</v>
      </c>
      <c r="X7533" s="110" t="s">
        <v>0</v>
      </c>
      <c r="Y7533" s="217"/>
    </row>
    <row r="7534" spans="1:25" ht="20.399999999999999">
      <c r="A7534" s="20" t="s">
        <v>0</v>
      </c>
      <c r="B7534" s="20" t="s">
        <v>0</v>
      </c>
      <c r="C7534" s="20" t="s">
        <v>0</v>
      </c>
      <c r="D7534" s="21" t="s">
        <v>0</v>
      </c>
      <c r="E7534" s="21" t="s">
        <v>0</v>
      </c>
      <c r="F7534" s="21" t="s">
        <v>0</v>
      </c>
      <c r="G7534" s="150" t="s">
        <v>0</v>
      </c>
      <c r="H7534" s="30" t="s">
        <v>33</v>
      </c>
      <c r="I7534" s="31">
        <f t="shared" si="5252"/>
        <v>10358500</v>
      </c>
      <c r="J7534" s="31">
        <f t="shared" ref="J7534:P7534" si="5273">SUM(J7535,J7543,J7545)</f>
        <v>10358500</v>
      </c>
      <c r="K7534" s="31">
        <f t="shared" si="5253"/>
        <v>0</v>
      </c>
      <c r="L7534" s="31">
        <f t="shared" si="5273"/>
        <v>0</v>
      </c>
      <c r="M7534" s="31">
        <f t="shared" si="5273"/>
        <v>0</v>
      </c>
      <c r="N7534" s="31">
        <f t="shared" si="5273"/>
        <v>0</v>
      </c>
      <c r="O7534" s="31">
        <f t="shared" si="5273"/>
        <v>0</v>
      </c>
      <c r="P7534" s="31">
        <f t="shared" si="5273"/>
        <v>0</v>
      </c>
      <c r="Q7534" s="31">
        <f>SUM(Q7535,Q7543,Q7545)</f>
        <v>12801055</v>
      </c>
      <c r="R7534" s="31">
        <f>SUM(R7535,R7543,R7545)</f>
        <v>12801055</v>
      </c>
      <c r="S7534" s="31">
        <f>SUM(S7535,S7543,S7545)</f>
        <v>7491422</v>
      </c>
      <c r="T7534" s="31">
        <f t="shared" ref="T7534:X7534" si="5274">SUM(T7535,T7543,T7545)</f>
        <v>5309673</v>
      </c>
      <c r="U7534" s="31">
        <f t="shared" si="5274"/>
        <v>1831499</v>
      </c>
      <c r="V7534" s="31">
        <f t="shared" si="5274"/>
        <v>1751793</v>
      </c>
      <c r="W7534" s="31">
        <f t="shared" si="5274"/>
        <v>1726381</v>
      </c>
      <c r="X7534" s="31">
        <f t="shared" si="5274"/>
        <v>12801095</v>
      </c>
      <c r="Y7534" s="220">
        <f t="shared" ref="Y7534:Y7597" si="5275">IF(R7534=0,0,(X7534/R7534)*100)</f>
        <v>100.00031247424528</v>
      </c>
    </row>
    <row r="7535" spans="1:25">
      <c r="A7535" s="23" t="s">
        <v>2555</v>
      </c>
      <c r="B7535" s="23" t="s">
        <v>122</v>
      </c>
      <c r="C7535" s="23" t="s">
        <v>130</v>
      </c>
      <c r="D7535" s="23" t="s">
        <v>2556</v>
      </c>
      <c r="E7535" s="21" t="s">
        <v>132</v>
      </c>
      <c r="F7535" s="21" t="s">
        <v>0</v>
      </c>
      <c r="G7535" s="153" t="s">
        <v>0</v>
      </c>
      <c r="H7535" s="21" t="s">
        <v>11</v>
      </c>
      <c r="I7535" s="66">
        <f t="shared" si="5252"/>
        <v>2720700</v>
      </c>
      <c r="J7535" s="66">
        <f t="shared" ref="J7535:P7535" si="5276">SUM(J7536,J7537)</f>
        <v>2720700</v>
      </c>
      <c r="K7535" s="66">
        <f t="shared" si="5253"/>
        <v>0</v>
      </c>
      <c r="L7535" s="66">
        <f t="shared" si="5276"/>
        <v>0</v>
      </c>
      <c r="M7535" s="66">
        <f t="shared" si="5276"/>
        <v>0</v>
      </c>
      <c r="N7535" s="66">
        <f t="shared" si="5276"/>
        <v>0</v>
      </c>
      <c r="O7535" s="66">
        <f t="shared" si="5276"/>
        <v>0</v>
      </c>
      <c r="P7535" s="66">
        <f t="shared" si="5276"/>
        <v>0</v>
      </c>
      <c r="Q7535" s="66">
        <f>SUM(Q7536,Q7537)</f>
        <v>3119930</v>
      </c>
      <c r="R7535" s="66">
        <f>SUM(R7536,R7537)</f>
        <v>3119930</v>
      </c>
      <c r="S7535" s="66">
        <f>SUM(S7536,S7537)</f>
        <v>2243914</v>
      </c>
      <c r="T7535" s="66">
        <f t="shared" ref="T7535:X7535" si="5277">SUM(T7536,T7537)</f>
        <v>876016</v>
      </c>
      <c r="U7535" s="66">
        <f t="shared" si="5277"/>
        <v>349016</v>
      </c>
      <c r="V7535" s="66">
        <f t="shared" si="5277"/>
        <v>275000</v>
      </c>
      <c r="W7535" s="66">
        <f t="shared" si="5277"/>
        <v>252000</v>
      </c>
      <c r="X7535" s="66">
        <f t="shared" si="5277"/>
        <v>3119930</v>
      </c>
      <c r="Y7535" s="208">
        <f t="shared" si="5275"/>
        <v>100</v>
      </c>
    </row>
    <row r="7536" spans="1:25">
      <c r="A7536" s="23" t="s">
        <v>2555</v>
      </c>
      <c r="B7536" s="23" t="s">
        <v>122</v>
      </c>
      <c r="C7536" s="23" t="s">
        <v>130</v>
      </c>
      <c r="D7536" s="23" t="s">
        <v>2556</v>
      </c>
      <c r="E7536" s="22">
        <v>6111</v>
      </c>
      <c r="F7536" s="23"/>
      <c r="G7536" s="129" t="s">
        <v>3366</v>
      </c>
      <c r="H7536" s="32" t="s">
        <v>12</v>
      </c>
      <c r="I7536" s="44">
        <f t="shared" si="5252"/>
        <v>2350000</v>
      </c>
      <c r="J7536" s="44">
        <v>2350000</v>
      </c>
      <c r="K7536" s="44">
        <f t="shared" si="5253"/>
        <v>0</v>
      </c>
      <c r="L7536" s="44">
        <v>0</v>
      </c>
      <c r="M7536" s="44">
        <v>0</v>
      </c>
      <c r="N7536" s="44">
        <v>0</v>
      </c>
      <c r="O7536" s="44">
        <v>0</v>
      </c>
      <c r="P7536" s="44">
        <v>0</v>
      </c>
      <c r="Q7536" s="44">
        <v>2746219</v>
      </c>
      <c r="R7536" s="44">
        <v>2746219</v>
      </c>
      <c r="S7536" s="44">
        <v>1951256</v>
      </c>
      <c r="T7536" s="44">
        <f t="shared" ref="T7536:T7597" si="5278">U7536+V7536+W7536</f>
        <v>794963</v>
      </c>
      <c r="U7536" s="44">
        <v>314963</v>
      </c>
      <c r="V7536" s="44">
        <v>250000</v>
      </c>
      <c r="W7536" s="44">
        <v>230000</v>
      </c>
      <c r="X7536" s="44">
        <f t="shared" ref="X7536:X7597" si="5279">S7536+T7536</f>
        <v>2746219</v>
      </c>
      <c r="Y7536" s="209">
        <f t="shared" si="5275"/>
        <v>100</v>
      </c>
    </row>
    <row r="7537" spans="1:25">
      <c r="A7537" s="20" t="s">
        <v>2555</v>
      </c>
      <c r="B7537" s="20" t="s">
        <v>122</v>
      </c>
      <c r="C7537" s="20" t="s">
        <v>130</v>
      </c>
      <c r="D7537" s="20" t="s">
        <v>2556</v>
      </c>
      <c r="E7537" s="20" t="s">
        <v>134</v>
      </c>
      <c r="F7537" s="23" t="s">
        <v>0</v>
      </c>
      <c r="G7537" s="155" t="s">
        <v>0</v>
      </c>
      <c r="H7537" s="21" t="s">
        <v>13</v>
      </c>
      <c r="I7537" s="66">
        <f t="shared" si="5252"/>
        <v>370700</v>
      </c>
      <c r="J7537" s="66">
        <f t="shared" ref="J7537:P7537" si="5280">SUM(J7538:J7542)</f>
        <v>370700</v>
      </c>
      <c r="K7537" s="66">
        <f t="shared" si="5253"/>
        <v>0</v>
      </c>
      <c r="L7537" s="66">
        <f t="shared" si="5280"/>
        <v>0</v>
      </c>
      <c r="M7537" s="66">
        <f t="shared" si="5280"/>
        <v>0</v>
      </c>
      <c r="N7537" s="66">
        <f t="shared" si="5280"/>
        <v>0</v>
      </c>
      <c r="O7537" s="66">
        <f t="shared" si="5280"/>
        <v>0</v>
      </c>
      <c r="P7537" s="66">
        <f t="shared" si="5280"/>
        <v>0</v>
      </c>
      <c r="Q7537" s="66">
        <f>SUM(Q7538:Q7542)</f>
        <v>373711</v>
      </c>
      <c r="R7537" s="66">
        <f>SUM(R7538:R7542)</f>
        <v>373711</v>
      </c>
      <c r="S7537" s="66">
        <f>SUM(S7538:S7542)</f>
        <v>292658</v>
      </c>
      <c r="T7537" s="66">
        <f t="shared" ref="T7537:X7537" si="5281">SUM(T7538:T7542)</f>
        <v>81053</v>
      </c>
      <c r="U7537" s="66">
        <f t="shared" si="5281"/>
        <v>34053</v>
      </c>
      <c r="V7537" s="66">
        <f t="shared" si="5281"/>
        <v>25000</v>
      </c>
      <c r="W7537" s="66">
        <f t="shared" si="5281"/>
        <v>22000</v>
      </c>
      <c r="X7537" s="66">
        <f t="shared" si="5281"/>
        <v>373711</v>
      </c>
      <c r="Y7537" s="208">
        <f t="shared" si="5275"/>
        <v>100</v>
      </c>
    </row>
    <row r="7538" spans="1:25">
      <c r="A7538" s="23" t="s">
        <v>2555</v>
      </c>
      <c r="B7538" s="23" t="s">
        <v>122</v>
      </c>
      <c r="C7538" s="23" t="s">
        <v>130</v>
      </c>
      <c r="D7538" s="23" t="s">
        <v>2556</v>
      </c>
      <c r="E7538" s="22">
        <v>6112</v>
      </c>
      <c r="F7538" s="23" t="s">
        <v>2557</v>
      </c>
      <c r="G7538" s="129" t="s">
        <v>3366</v>
      </c>
      <c r="H7538" s="32" t="s">
        <v>16</v>
      </c>
      <c r="I7538" s="44">
        <f t="shared" si="5252"/>
        <v>52000</v>
      </c>
      <c r="J7538" s="44">
        <v>52000</v>
      </c>
      <c r="K7538" s="44">
        <f t="shared" si="5253"/>
        <v>0</v>
      </c>
      <c r="L7538" s="44">
        <v>0</v>
      </c>
      <c r="M7538" s="44">
        <v>0</v>
      </c>
      <c r="N7538" s="44">
        <v>0</v>
      </c>
      <c r="O7538" s="44">
        <v>0</v>
      </c>
      <c r="P7538" s="44">
        <v>0</v>
      </c>
      <c r="Q7538" s="44">
        <v>52000</v>
      </c>
      <c r="R7538" s="44">
        <v>52000</v>
      </c>
      <c r="S7538" s="44">
        <v>37630</v>
      </c>
      <c r="T7538" s="44">
        <f t="shared" si="5278"/>
        <v>14370</v>
      </c>
      <c r="U7538" s="44">
        <v>5370</v>
      </c>
      <c r="V7538" s="44">
        <v>5000</v>
      </c>
      <c r="W7538" s="44">
        <v>4000</v>
      </c>
      <c r="X7538" s="44">
        <f t="shared" si="5279"/>
        <v>52000</v>
      </c>
      <c r="Y7538" s="209">
        <f t="shared" si="5275"/>
        <v>100</v>
      </c>
    </row>
    <row r="7539" spans="1:25">
      <c r="A7539" s="23" t="s">
        <v>2555</v>
      </c>
      <c r="B7539" s="23" t="s">
        <v>122</v>
      </c>
      <c r="C7539" s="23" t="s">
        <v>130</v>
      </c>
      <c r="D7539" s="23" t="s">
        <v>2556</v>
      </c>
      <c r="E7539" s="22">
        <v>6112</v>
      </c>
      <c r="F7539" s="23" t="s">
        <v>2558</v>
      </c>
      <c r="G7539" s="129" t="s">
        <v>3366</v>
      </c>
      <c r="H7539" s="32" t="s">
        <v>19</v>
      </c>
      <c r="I7539" s="44">
        <f t="shared" si="5252"/>
        <v>210000</v>
      </c>
      <c r="J7539" s="44">
        <v>210000</v>
      </c>
      <c r="K7539" s="44">
        <f t="shared" si="5253"/>
        <v>0</v>
      </c>
      <c r="L7539" s="44">
        <v>0</v>
      </c>
      <c r="M7539" s="44">
        <v>0</v>
      </c>
      <c r="N7539" s="44">
        <v>0</v>
      </c>
      <c r="O7539" s="44">
        <v>0</v>
      </c>
      <c r="P7539" s="44">
        <v>0</v>
      </c>
      <c r="Q7539" s="44">
        <v>210000</v>
      </c>
      <c r="R7539" s="44">
        <v>210000</v>
      </c>
      <c r="S7539" s="44">
        <v>151132</v>
      </c>
      <c r="T7539" s="44">
        <f t="shared" si="5278"/>
        <v>58868</v>
      </c>
      <c r="U7539" s="44">
        <v>20868</v>
      </c>
      <c r="V7539" s="44">
        <v>20000</v>
      </c>
      <c r="W7539" s="44">
        <v>18000</v>
      </c>
      <c r="X7539" s="44">
        <f t="shared" si="5279"/>
        <v>210000</v>
      </c>
      <c r="Y7539" s="209">
        <f t="shared" si="5275"/>
        <v>100</v>
      </c>
    </row>
    <row r="7540" spans="1:25">
      <c r="A7540" s="23" t="s">
        <v>2555</v>
      </c>
      <c r="B7540" s="23" t="s">
        <v>122</v>
      </c>
      <c r="C7540" s="23" t="s">
        <v>130</v>
      </c>
      <c r="D7540" s="23" t="s">
        <v>2556</v>
      </c>
      <c r="E7540" s="22">
        <v>6112</v>
      </c>
      <c r="F7540" s="23" t="s">
        <v>2559</v>
      </c>
      <c r="G7540" s="129" t="s">
        <v>3366</v>
      </c>
      <c r="H7540" s="32" t="s">
        <v>17</v>
      </c>
      <c r="I7540" s="44">
        <f t="shared" si="5252"/>
        <v>40000</v>
      </c>
      <c r="J7540" s="44">
        <v>40000</v>
      </c>
      <c r="K7540" s="44">
        <f t="shared" si="5253"/>
        <v>0</v>
      </c>
      <c r="L7540" s="44">
        <v>0</v>
      </c>
      <c r="M7540" s="44">
        <v>0</v>
      </c>
      <c r="N7540" s="44">
        <v>0</v>
      </c>
      <c r="O7540" s="44">
        <v>0</v>
      </c>
      <c r="P7540" s="44">
        <v>0</v>
      </c>
      <c r="Q7540" s="44">
        <v>43011</v>
      </c>
      <c r="R7540" s="44">
        <v>43011</v>
      </c>
      <c r="S7540" s="44">
        <v>43011</v>
      </c>
      <c r="T7540" s="44">
        <f t="shared" si="5278"/>
        <v>0</v>
      </c>
      <c r="U7540" s="44"/>
      <c r="V7540" s="44"/>
      <c r="W7540" s="44"/>
      <c r="X7540" s="44">
        <f t="shared" si="5279"/>
        <v>43011</v>
      </c>
      <c r="Y7540" s="209">
        <f t="shared" si="5275"/>
        <v>100</v>
      </c>
    </row>
    <row r="7541" spans="1:25">
      <c r="A7541" s="23" t="s">
        <v>2555</v>
      </c>
      <c r="B7541" s="23" t="s">
        <v>122</v>
      </c>
      <c r="C7541" s="23" t="s">
        <v>130</v>
      </c>
      <c r="D7541" s="23" t="s">
        <v>2556</v>
      </c>
      <c r="E7541" s="22">
        <v>6112</v>
      </c>
      <c r="F7541" s="23" t="s">
        <v>2560</v>
      </c>
      <c r="G7541" s="129" t="s">
        <v>3366</v>
      </c>
      <c r="H7541" s="32" t="s">
        <v>15</v>
      </c>
      <c r="I7541" s="44">
        <f t="shared" si="5252"/>
        <v>28200</v>
      </c>
      <c r="J7541" s="44">
        <v>28200</v>
      </c>
      <c r="K7541" s="44">
        <f t="shared" si="5253"/>
        <v>0</v>
      </c>
      <c r="L7541" s="44">
        <v>0</v>
      </c>
      <c r="M7541" s="44">
        <v>0</v>
      </c>
      <c r="N7541" s="44">
        <v>0</v>
      </c>
      <c r="O7541" s="44">
        <v>0</v>
      </c>
      <c r="P7541" s="44">
        <v>0</v>
      </c>
      <c r="Q7541" s="44">
        <v>28200</v>
      </c>
      <c r="R7541" s="44">
        <v>28200</v>
      </c>
      <c r="S7541" s="44">
        <v>28200</v>
      </c>
      <c r="T7541" s="44">
        <f t="shared" si="5278"/>
        <v>0</v>
      </c>
      <c r="U7541" s="44"/>
      <c r="V7541" s="44"/>
      <c r="W7541" s="44"/>
      <c r="X7541" s="44">
        <f t="shared" si="5279"/>
        <v>28200</v>
      </c>
      <c r="Y7541" s="209">
        <f t="shared" si="5275"/>
        <v>100</v>
      </c>
    </row>
    <row r="7542" spans="1:25">
      <c r="A7542" s="23" t="s">
        <v>2555</v>
      </c>
      <c r="B7542" s="23" t="s">
        <v>122</v>
      </c>
      <c r="C7542" s="23" t="s">
        <v>130</v>
      </c>
      <c r="D7542" s="23" t="s">
        <v>2556</v>
      </c>
      <c r="E7542" s="22">
        <v>6112</v>
      </c>
      <c r="F7542" s="23" t="s">
        <v>2561</v>
      </c>
      <c r="G7542" s="129" t="s">
        <v>3366</v>
      </c>
      <c r="H7542" s="32" t="s">
        <v>18</v>
      </c>
      <c r="I7542" s="44">
        <f t="shared" si="5252"/>
        <v>40500</v>
      </c>
      <c r="J7542" s="44">
        <v>40500</v>
      </c>
      <c r="K7542" s="44">
        <f t="shared" si="5253"/>
        <v>0</v>
      </c>
      <c r="L7542" s="44">
        <v>0</v>
      </c>
      <c r="M7542" s="44">
        <v>0</v>
      </c>
      <c r="N7542" s="44">
        <v>0</v>
      </c>
      <c r="O7542" s="44">
        <v>0</v>
      </c>
      <c r="P7542" s="44">
        <v>0</v>
      </c>
      <c r="Q7542" s="44">
        <v>40500</v>
      </c>
      <c r="R7542" s="44">
        <v>40500</v>
      </c>
      <c r="S7542" s="44">
        <v>32685</v>
      </c>
      <c r="T7542" s="44">
        <f t="shared" si="5278"/>
        <v>7815</v>
      </c>
      <c r="U7542" s="44">
        <v>7815</v>
      </c>
      <c r="V7542" s="44"/>
      <c r="W7542" s="44"/>
      <c r="X7542" s="44">
        <f t="shared" si="5279"/>
        <v>40500</v>
      </c>
      <c r="Y7542" s="209">
        <f t="shared" si="5275"/>
        <v>100</v>
      </c>
    </row>
    <row r="7543" spans="1:25">
      <c r="A7543" s="23" t="s">
        <v>2555</v>
      </c>
      <c r="B7543" s="23" t="s">
        <v>122</v>
      </c>
      <c r="C7543" s="23" t="s">
        <v>130</v>
      </c>
      <c r="D7543" s="23" t="s">
        <v>2556</v>
      </c>
      <c r="E7543" s="21" t="s">
        <v>139</v>
      </c>
      <c r="F7543" s="21" t="s">
        <v>0</v>
      </c>
      <c r="G7543" s="153" t="s">
        <v>0</v>
      </c>
      <c r="H7543" s="21" t="s">
        <v>21</v>
      </c>
      <c r="I7543" s="66">
        <f t="shared" si="5252"/>
        <v>246800</v>
      </c>
      <c r="J7543" s="66">
        <f t="shared" ref="J7543:X7543" si="5282">SUM(J7544)</f>
        <v>246800</v>
      </c>
      <c r="K7543" s="66">
        <f t="shared" si="5253"/>
        <v>0</v>
      </c>
      <c r="L7543" s="66">
        <f t="shared" si="5282"/>
        <v>0</v>
      </c>
      <c r="M7543" s="66">
        <f t="shared" si="5282"/>
        <v>0</v>
      </c>
      <c r="N7543" s="66">
        <f t="shared" si="5282"/>
        <v>0</v>
      </c>
      <c r="O7543" s="66">
        <f t="shared" si="5282"/>
        <v>0</v>
      </c>
      <c r="P7543" s="66">
        <f t="shared" si="5282"/>
        <v>0</v>
      </c>
      <c r="Q7543" s="66">
        <f t="shared" si="5282"/>
        <v>288486</v>
      </c>
      <c r="R7543" s="66">
        <f t="shared" si="5282"/>
        <v>288486</v>
      </c>
      <c r="S7543" s="66">
        <f t="shared" si="5282"/>
        <v>223076</v>
      </c>
      <c r="T7543" s="66">
        <f t="shared" si="5282"/>
        <v>65410</v>
      </c>
      <c r="U7543" s="66">
        <f t="shared" si="5282"/>
        <v>24000</v>
      </c>
      <c r="V7543" s="66">
        <f t="shared" si="5282"/>
        <v>21410</v>
      </c>
      <c r="W7543" s="66">
        <f t="shared" si="5282"/>
        <v>20000</v>
      </c>
      <c r="X7543" s="66">
        <f t="shared" si="5282"/>
        <v>288486</v>
      </c>
      <c r="Y7543" s="208">
        <f t="shared" si="5275"/>
        <v>100</v>
      </c>
    </row>
    <row r="7544" spans="1:25">
      <c r="A7544" s="23" t="s">
        <v>2555</v>
      </c>
      <c r="B7544" s="23" t="s">
        <v>122</v>
      </c>
      <c r="C7544" s="23" t="s">
        <v>130</v>
      </c>
      <c r="D7544" s="23" t="s">
        <v>2556</v>
      </c>
      <c r="E7544" s="22">
        <v>6121</v>
      </c>
      <c r="F7544" s="23"/>
      <c r="G7544" s="129" t="s">
        <v>3366</v>
      </c>
      <c r="H7544" s="32" t="s">
        <v>22</v>
      </c>
      <c r="I7544" s="44">
        <f t="shared" si="5252"/>
        <v>246800</v>
      </c>
      <c r="J7544" s="44">
        <v>246800</v>
      </c>
      <c r="K7544" s="44">
        <f t="shared" si="5253"/>
        <v>0</v>
      </c>
      <c r="L7544" s="44">
        <v>0</v>
      </c>
      <c r="M7544" s="44">
        <v>0</v>
      </c>
      <c r="N7544" s="44">
        <v>0</v>
      </c>
      <c r="O7544" s="44">
        <v>0</v>
      </c>
      <c r="P7544" s="44">
        <v>0</v>
      </c>
      <c r="Q7544" s="44">
        <v>288486</v>
      </c>
      <c r="R7544" s="44">
        <v>288486</v>
      </c>
      <c r="S7544" s="44">
        <v>223076</v>
      </c>
      <c r="T7544" s="44">
        <f t="shared" si="5278"/>
        <v>65410</v>
      </c>
      <c r="U7544" s="44">
        <v>24000</v>
      </c>
      <c r="V7544" s="44">
        <v>21410</v>
      </c>
      <c r="W7544" s="44">
        <v>20000</v>
      </c>
      <c r="X7544" s="44">
        <f t="shared" si="5279"/>
        <v>288486</v>
      </c>
      <c r="Y7544" s="209">
        <f t="shared" si="5275"/>
        <v>100</v>
      </c>
    </row>
    <row r="7545" spans="1:25">
      <c r="A7545" s="23" t="s">
        <v>2555</v>
      </c>
      <c r="B7545" s="23" t="s">
        <v>122</v>
      </c>
      <c r="C7545" s="23" t="s">
        <v>130</v>
      </c>
      <c r="D7545" s="23" t="s">
        <v>2556</v>
      </c>
      <c r="E7545" s="21" t="s">
        <v>141</v>
      </c>
      <c r="F7545" s="21" t="s">
        <v>0</v>
      </c>
      <c r="G7545" s="153" t="s">
        <v>0</v>
      </c>
      <c r="H7545" s="21" t="s">
        <v>23</v>
      </c>
      <c r="I7545" s="66">
        <f t="shared" si="5252"/>
        <v>7391000</v>
      </c>
      <c r="J7545" s="66">
        <f t="shared" ref="J7545:P7545" si="5283">SUM(J7546:J7551)</f>
        <v>7391000</v>
      </c>
      <c r="K7545" s="66">
        <f t="shared" si="5253"/>
        <v>0</v>
      </c>
      <c r="L7545" s="66">
        <f t="shared" si="5283"/>
        <v>0</v>
      </c>
      <c r="M7545" s="66">
        <f t="shared" si="5283"/>
        <v>0</v>
      </c>
      <c r="N7545" s="66">
        <f t="shared" si="5283"/>
        <v>0</v>
      </c>
      <c r="O7545" s="66">
        <f t="shared" si="5283"/>
        <v>0</v>
      </c>
      <c r="P7545" s="66">
        <f t="shared" si="5283"/>
        <v>0</v>
      </c>
      <c r="Q7545" s="66">
        <f>SUM(Q7546:Q7551)</f>
        <v>9392639</v>
      </c>
      <c r="R7545" s="66">
        <f>SUM(R7546:R7551)</f>
        <v>9392639</v>
      </c>
      <c r="S7545" s="66">
        <f>SUM(S7546:S7551)</f>
        <v>5024432</v>
      </c>
      <c r="T7545" s="66">
        <f t="shared" ref="T7545:X7545" si="5284">SUM(T7546:T7551)</f>
        <v>4368247</v>
      </c>
      <c r="U7545" s="66">
        <f t="shared" si="5284"/>
        <v>1458483</v>
      </c>
      <c r="V7545" s="66">
        <f t="shared" si="5284"/>
        <v>1455383</v>
      </c>
      <c r="W7545" s="66">
        <f t="shared" si="5284"/>
        <v>1454381</v>
      </c>
      <c r="X7545" s="66">
        <f t="shared" si="5284"/>
        <v>9392679</v>
      </c>
      <c r="Y7545" s="208">
        <f t="shared" si="5275"/>
        <v>100.00042586540374</v>
      </c>
    </row>
    <row r="7546" spans="1:25">
      <c r="A7546" s="23" t="s">
        <v>2555</v>
      </c>
      <c r="B7546" s="23" t="s">
        <v>122</v>
      </c>
      <c r="C7546" s="23" t="s">
        <v>130</v>
      </c>
      <c r="D7546" s="23" t="s">
        <v>2556</v>
      </c>
      <c r="E7546" s="22">
        <v>6131</v>
      </c>
      <c r="F7546" s="23"/>
      <c r="G7546" s="129" t="s">
        <v>3366</v>
      </c>
      <c r="H7546" s="32" t="s">
        <v>24</v>
      </c>
      <c r="I7546" s="44">
        <f t="shared" si="5252"/>
        <v>8000</v>
      </c>
      <c r="J7546" s="44">
        <v>8000</v>
      </c>
      <c r="K7546" s="44">
        <f t="shared" si="5253"/>
        <v>0</v>
      </c>
      <c r="L7546" s="44">
        <v>0</v>
      </c>
      <c r="M7546" s="44">
        <v>0</v>
      </c>
      <c r="N7546" s="44">
        <v>0</v>
      </c>
      <c r="O7546" s="44">
        <v>0</v>
      </c>
      <c r="P7546" s="44">
        <v>0</v>
      </c>
      <c r="Q7546" s="44">
        <v>8000</v>
      </c>
      <c r="R7546" s="44">
        <v>8000</v>
      </c>
      <c r="S7546" s="44">
        <v>6000</v>
      </c>
      <c r="T7546" s="44">
        <f t="shared" si="5278"/>
        <v>2000</v>
      </c>
      <c r="U7546" s="44">
        <v>1000</v>
      </c>
      <c r="V7546" s="44">
        <v>1000</v>
      </c>
      <c r="W7546" s="44"/>
      <c r="X7546" s="44">
        <f t="shared" si="5279"/>
        <v>8000</v>
      </c>
      <c r="Y7546" s="209">
        <f t="shared" si="5275"/>
        <v>100</v>
      </c>
    </row>
    <row r="7547" spans="1:25">
      <c r="A7547" s="23" t="s">
        <v>2555</v>
      </c>
      <c r="B7547" s="23" t="s">
        <v>122</v>
      </c>
      <c r="C7547" s="23" t="s">
        <v>130</v>
      </c>
      <c r="D7547" s="23" t="s">
        <v>2556</v>
      </c>
      <c r="E7547" s="22">
        <v>6132</v>
      </c>
      <c r="F7547" s="23"/>
      <c r="G7547" s="129" t="s">
        <v>3366</v>
      </c>
      <c r="H7547" s="32" t="s">
        <v>25</v>
      </c>
      <c r="I7547" s="44">
        <f t="shared" si="5252"/>
        <v>7237000</v>
      </c>
      <c r="J7547" s="44">
        <v>7237000</v>
      </c>
      <c r="K7547" s="44">
        <f t="shared" si="5253"/>
        <v>0</v>
      </c>
      <c r="L7547" s="44">
        <v>0</v>
      </c>
      <c r="M7547" s="44">
        <v>0</v>
      </c>
      <c r="N7547" s="44">
        <v>0</v>
      </c>
      <c r="O7547" s="44">
        <v>0</v>
      </c>
      <c r="P7547" s="44">
        <v>0</v>
      </c>
      <c r="Q7547" s="44">
        <v>9237000</v>
      </c>
      <c r="R7547" s="44">
        <v>9237000</v>
      </c>
      <c r="S7547" s="44">
        <v>4910000</v>
      </c>
      <c r="T7547" s="44">
        <f t="shared" si="5278"/>
        <v>4326997</v>
      </c>
      <c r="U7547" s="44">
        <v>1442333</v>
      </c>
      <c r="V7547" s="44">
        <v>1442333</v>
      </c>
      <c r="W7547" s="44">
        <v>1442331</v>
      </c>
      <c r="X7547" s="44">
        <f t="shared" si="5279"/>
        <v>9236997</v>
      </c>
      <c r="Y7547" s="209">
        <f t="shared" si="5275"/>
        <v>99.999967521922713</v>
      </c>
    </row>
    <row r="7548" spans="1:25">
      <c r="A7548" s="23" t="s">
        <v>2555</v>
      </c>
      <c r="B7548" s="23" t="s">
        <v>122</v>
      </c>
      <c r="C7548" s="23" t="s">
        <v>130</v>
      </c>
      <c r="D7548" s="23" t="s">
        <v>2556</v>
      </c>
      <c r="E7548" s="22">
        <v>6133</v>
      </c>
      <c r="F7548" s="23"/>
      <c r="G7548" s="129" t="s">
        <v>3366</v>
      </c>
      <c r="H7548" s="32" t="s">
        <v>26</v>
      </c>
      <c r="I7548" s="44">
        <f t="shared" si="5252"/>
        <v>0</v>
      </c>
      <c r="J7548" s="44">
        <v>0</v>
      </c>
      <c r="K7548" s="44">
        <f t="shared" si="5253"/>
        <v>0</v>
      </c>
      <c r="L7548" s="44">
        <v>0</v>
      </c>
      <c r="M7548" s="44">
        <v>0</v>
      </c>
      <c r="N7548" s="44">
        <v>0</v>
      </c>
      <c r="O7548" s="44">
        <v>0</v>
      </c>
      <c r="P7548" s="44">
        <v>0</v>
      </c>
      <c r="Q7548" s="44">
        <v>0</v>
      </c>
      <c r="R7548" s="44">
        <v>0</v>
      </c>
      <c r="S7548" s="44">
        <v>0</v>
      </c>
      <c r="T7548" s="44">
        <f t="shared" si="5278"/>
        <v>0</v>
      </c>
      <c r="U7548" s="44"/>
      <c r="V7548" s="44"/>
      <c r="W7548" s="44"/>
      <c r="X7548" s="44">
        <f t="shared" si="5279"/>
        <v>0</v>
      </c>
      <c r="Y7548" s="209">
        <f t="shared" si="5275"/>
        <v>0</v>
      </c>
    </row>
    <row r="7549" spans="1:25">
      <c r="A7549" s="23" t="s">
        <v>2555</v>
      </c>
      <c r="B7549" s="23" t="s">
        <v>122</v>
      </c>
      <c r="C7549" s="23" t="s">
        <v>130</v>
      </c>
      <c r="D7549" s="23" t="s">
        <v>2556</v>
      </c>
      <c r="E7549" s="22">
        <v>6134</v>
      </c>
      <c r="F7549" s="23"/>
      <c r="G7549" s="129" t="s">
        <v>3366</v>
      </c>
      <c r="H7549" s="32" t="s">
        <v>27</v>
      </c>
      <c r="I7549" s="44">
        <f t="shared" si="5252"/>
        <v>0</v>
      </c>
      <c r="J7549" s="44">
        <v>0</v>
      </c>
      <c r="K7549" s="44">
        <f t="shared" si="5253"/>
        <v>0</v>
      </c>
      <c r="L7549" s="44">
        <v>0</v>
      </c>
      <c r="M7549" s="44">
        <v>0</v>
      </c>
      <c r="N7549" s="44">
        <v>0</v>
      </c>
      <c r="O7549" s="44">
        <v>0</v>
      </c>
      <c r="P7549" s="44">
        <v>0</v>
      </c>
      <c r="Q7549" s="44">
        <v>0</v>
      </c>
      <c r="R7549" s="44">
        <v>0</v>
      </c>
      <c r="S7549" s="44">
        <v>0</v>
      </c>
      <c r="T7549" s="44">
        <f t="shared" si="5278"/>
        <v>0</v>
      </c>
      <c r="U7549" s="44"/>
      <c r="V7549" s="44"/>
      <c r="W7549" s="44"/>
      <c r="X7549" s="44">
        <f t="shared" si="5279"/>
        <v>0</v>
      </c>
      <c r="Y7549" s="209">
        <f t="shared" si="5275"/>
        <v>0</v>
      </c>
    </row>
    <row r="7550" spans="1:25">
      <c r="A7550" s="23" t="s">
        <v>2555</v>
      </c>
      <c r="B7550" s="23" t="s">
        <v>122</v>
      </c>
      <c r="C7550" s="23" t="s">
        <v>130</v>
      </c>
      <c r="D7550" s="23" t="s">
        <v>2556</v>
      </c>
      <c r="E7550" s="22">
        <v>6136</v>
      </c>
      <c r="F7550" s="23"/>
      <c r="G7550" s="129" t="s">
        <v>3366</v>
      </c>
      <c r="H7550" s="32" t="s">
        <v>29</v>
      </c>
      <c r="I7550" s="44">
        <f t="shared" si="5252"/>
        <v>0</v>
      </c>
      <c r="J7550" s="44">
        <v>0</v>
      </c>
      <c r="K7550" s="44">
        <f t="shared" si="5253"/>
        <v>0</v>
      </c>
      <c r="L7550" s="44">
        <v>0</v>
      </c>
      <c r="M7550" s="44">
        <v>0</v>
      </c>
      <c r="N7550" s="44">
        <v>0</v>
      </c>
      <c r="O7550" s="44">
        <v>0</v>
      </c>
      <c r="P7550" s="44">
        <v>0</v>
      </c>
      <c r="Q7550" s="44">
        <v>0</v>
      </c>
      <c r="R7550" s="44">
        <v>0</v>
      </c>
      <c r="S7550" s="44">
        <v>0</v>
      </c>
      <c r="T7550" s="44">
        <f t="shared" si="5278"/>
        <v>0</v>
      </c>
      <c r="U7550" s="44"/>
      <c r="V7550" s="44"/>
      <c r="W7550" s="44"/>
      <c r="X7550" s="44">
        <f t="shared" si="5279"/>
        <v>0</v>
      </c>
      <c r="Y7550" s="209">
        <f t="shared" si="5275"/>
        <v>0</v>
      </c>
    </row>
    <row r="7551" spans="1:25">
      <c r="A7551" s="20" t="s">
        <v>2555</v>
      </c>
      <c r="B7551" s="20" t="s">
        <v>122</v>
      </c>
      <c r="C7551" s="20" t="s">
        <v>130</v>
      </c>
      <c r="D7551" s="20" t="s">
        <v>2556</v>
      </c>
      <c r="E7551" s="20" t="s">
        <v>144</v>
      </c>
      <c r="F7551" s="23" t="s">
        <v>0</v>
      </c>
      <c r="G7551" s="155" t="s">
        <v>0</v>
      </c>
      <c r="H7551" s="21" t="s">
        <v>32</v>
      </c>
      <c r="I7551" s="66">
        <f t="shared" si="5252"/>
        <v>146000</v>
      </c>
      <c r="J7551" s="66">
        <f>SUM(J7552:J7555)</f>
        <v>146000</v>
      </c>
      <c r="K7551" s="66">
        <f t="shared" si="5253"/>
        <v>0</v>
      </c>
      <c r="L7551" s="66">
        <f t="shared" ref="L7551:X7551" si="5285">SUM(L7552:L7555)</f>
        <v>0</v>
      </c>
      <c r="M7551" s="66">
        <f t="shared" si="5285"/>
        <v>0</v>
      </c>
      <c r="N7551" s="66">
        <f t="shared" si="5285"/>
        <v>0</v>
      </c>
      <c r="O7551" s="66">
        <f t="shared" si="5285"/>
        <v>0</v>
      </c>
      <c r="P7551" s="66">
        <f t="shared" si="5285"/>
        <v>0</v>
      </c>
      <c r="Q7551" s="66">
        <f t="shared" si="5285"/>
        <v>147639</v>
      </c>
      <c r="R7551" s="66">
        <f t="shared" si="5285"/>
        <v>147639</v>
      </c>
      <c r="S7551" s="66">
        <f t="shared" si="5285"/>
        <v>108432</v>
      </c>
      <c r="T7551" s="66">
        <f t="shared" si="5285"/>
        <v>39250</v>
      </c>
      <c r="U7551" s="66">
        <f t="shared" si="5285"/>
        <v>15150</v>
      </c>
      <c r="V7551" s="66">
        <f t="shared" si="5285"/>
        <v>12050</v>
      </c>
      <c r="W7551" s="66">
        <f t="shared" si="5285"/>
        <v>12050</v>
      </c>
      <c r="X7551" s="66">
        <f t="shared" si="5285"/>
        <v>147682</v>
      </c>
      <c r="Y7551" s="208">
        <f t="shared" si="5275"/>
        <v>100.02912509567254</v>
      </c>
    </row>
    <row r="7552" spans="1:25">
      <c r="A7552" s="23" t="s">
        <v>2555</v>
      </c>
      <c r="B7552" s="23" t="s">
        <v>122</v>
      </c>
      <c r="C7552" s="23" t="s">
        <v>130</v>
      </c>
      <c r="D7552" s="23" t="s">
        <v>2556</v>
      </c>
      <c r="E7552" s="22">
        <v>6139</v>
      </c>
      <c r="F7552" s="23" t="s">
        <v>2562</v>
      </c>
      <c r="G7552" s="129" t="s">
        <v>3366</v>
      </c>
      <c r="H7552" s="32" t="s">
        <v>152</v>
      </c>
      <c r="I7552" s="44">
        <f t="shared" si="5252"/>
        <v>8000</v>
      </c>
      <c r="J7552" s="44">
        <v>8000</v>
      </c>
      <c r="K7552" s="44">
        <f t="shared" si="5253"/>
        <v>0</v>
      </c>
      <c r="L7552" s="44">
        <v>0</v>
      </c>
      <c r="M7552" s="44">
        <v>0</v>
      </c>
      <c r="N7552" s="44">
        <v>0</v>
      </c>
      <c r="O7552" s="44">
        <v>0</v>
      </c>
      <c r="P7552" s="44">
        <v>0</v>
      </c>
      <c r="Q7552" s="44">
        <v>9639</v>
      </c>
      <c r="R7552" s="44">
        <v>9639</v>
      </c>
      <c r="S7552" s="44">
        <v>7182</v>
      </c>
      <c r="T7552" s="44">
        <f t="shared" si="5278"/>
        <v>2500</v>
      </c>
      <c r="U7552" s="44">
        <v>900</v>
      </c>
      <c r="V7552" s="44">
        <v>800</v>
      </c>
      <c r="W7552" s="44">
        <v>800</v>
      </c>
      <c r="X7552" s="44">
        <f t="shared" si="5279"/>
        <v>9682</v>
      </c>
      <c r="Y7552" s="209">
        <f t="shared" si="5275"/>
        <v>100.446104367673</v>
      </c>
    </row>
    <row r="7553" spans="1:25">
      <c r="A7553" s="23" t="s">
        <v>2555</v>
      </c>
      <c r="B7553" s="23" t="s">
        <v>122</v>
      </c>
      <c r="C7553" s="23" t="s">
        <v>130</v>
      </c>
      <c r="D7553" s="23" t="s">
        <v>2556</v>
      </c>
      <c r="E7553" s="22">
        <v>6139</v>
      </c>
      <c r="F7553" s="23" t="s">
        <v>2563</v>
      </c>
      <c r="G7553" s="129" t="s">
        <v>3366</v>
      </c>
      <c r="H7553" s="32" t="s">
        <v>2564</v>
      </c>
      <c r="I7553" s="44">
        <f t="shared" si="5252"/>
        <v>123000</v>
      </c>
      <c r="J7553" s="44">
        <v>123000</v>
      </c>
      <c r="K7553" s="44">
        <f t="shared" si="5253"/>
        <v>0</v>
      </c>
      <c r="L7553" s="44">
        <v>0</v>
      </c>
      <c r="M7553" s="44">
        <v>0</v>
      </c>
      <c r="N7553" s="44">
        <v>0</v>
      </c>
      <c r="O7553" s="44">
        <v>0</v>
      </c>
      <c r="P7553" s="44">
        <v>0</v>
      </c>
      <c r="Q7553" s="44">
        <v>123000</v>
      </c>
      <c r="R7553" s="44">
        <v>123000</v>
      </c>
      <c r="S7553" s="44">
        <v>90000</v>
      </c>
      <c r="T7553" s="44">
        <f t="shared" si="5278"/>
        <v>33000</v>
      </c>
      <c r="U7553" s="44">
        <v>13000</v>
      </c>
      <c r="V7553" s="44">
        <v>10000</v>
      </c>
      <c r="W7553" s="44">
        <v>10000</v>
      </c>
      <c r="X7553" s="44">
        <f t="shared" si="5279"/>
        <v>123000</v>
      </c>
      <c r="Y7553" s="209">
        <f t="shared" si="5275"/>
        <v>100</v>
      </c>
    </row>
    <row r="7554" spans="1:25">
      <c r="A7554" s="23" t="s">
        <v>2555</v>
      </c>
      <c r="B7554" s="23" t="s">
        <v>122</v>
      </c>
      <c r="C7554" s="23" t="s">
        <v>130</v>
      </c>
      <c r="D7554" s="23" t="s">
        <v>2556</v>
      </c>
      <c r="E7554" s="22">
        <v>6139</v>
      </c>
      <c r="F7554" s="23" t="s">
        <v>2565</v>
      </c>
      <c r="G7554" s="129" t="s">
        <v>3366</v>
      </c>
      <c r="H7554" s="32" t="s">
        <v>158</v>
      </c>
      <c r="I7554" s="44">
        <f t="shared" si="5252"/>
        <v>15000</v>
      </c>
      <c r="J7554" s="44">
        <v>15000</v>
      </c>
      <c r="K7554" s="44">
        <f t="shared" si="5253"/>
        <v>0</v>
      </c>
      <c r="L7554" s="44">
        <v>0</v>
      </c>
      <c r="M7554" s="44">
        <v>0</v>
      </c>
      <c r="N7554" s="44">
        <v>0</v>
      </c>
      <c r="O7554" s="44">
        <v>0</v>
      </c>
      <c r="P7554" s="44">
        <v>0</v>
      </c>
      <c r="Q7554" s="44">
        <v>15000</v>
      </c>
      <c r="R7554" s="44">
        <v>15000</v>
      </c>
      <c r="S7554" s="44">
        <v>11250</v>
      </c>
      <c r="T7554" s="44">
        <f t="shared" si="5278"/>
        <v>3750</v>
      </c>
      <c r="U7554" s="44">
        <v>1250</v>
      </c>
      <c r="V7554" s="44">
        <v>1250</v>
      </c>
      <c r="W7554" s="44">
        <v>1250</v>
      </c>
      <c r="X7554" s="44">
        <f t="shared" si="5279"/>
        <v>15000</v>
      </c>
      <c r="Y7554" s="209">
        <f t="shared" si="5275"/>
        <v>100</v>
      </c>
    </row>
    <row r="7555" spans="1:25" ht="20.399999999999999">
      <c r="A7555" s="23" t="s">
        <v>2555</v>
      </c>
      <c r="B7555" s="23" t="s">
        <v>122</v>
      </c>
      <c r="C7555" s="23" t="s">
        <v>130</v>
      </c>
      <c r="D7555" s="23" t="s">
        <v>2556</v>
      </c>
      <c r="E7555" s="22">
        <v>6139</v>
      </c>
      <c r="F7555" s="23" t="s">
        <v>2824</v>
      </c>
      <c r="G7555" s="129" t="s">
        <v>3366</v>
      </c>
      <c r="H7555" s="99" t="s">
        <v>2605</v>
      </c>
      <c r="I7555" s="44">
        <f t="shared" si="5252"/>
        <v>0</v>
      </c>
      <c r="J7555" s="44">
        <v>0</v>
      </c>
      <c r="K7555" s="44">
        <f t="shared" si="5253"/>
        <v>0</v>
      </c>
      <c r="L7555" s="44"/>
      <c r="M7555" s="44"/>
      <c r="N7555" s="44"/>
      <c r="O7555" s="44"/>
      <c r="P7555" s="44"/>
      <c r="Q7555" s="44">
        <v>0</v>
      </c>
      <c r="R7555" s="44">
        <v>0</v>
      </c>
      <c r="S7555" s="44">
        <v>0</v>
      </c>
      <c r="T7555" s="44">
        <f t="shared" si="5278"/>
        <v>0</v>
      </c>
      <c r="U7555" s="44"/>
      <c r="V7555" s="44"/>
      <c r="W7555" s="44"/>
      <c r="X7555" s="44">
        <f t="shared" si="5279"/>
        <v>0</v>
      </c>
      <c r="Y7555" s="209">
        <f t="shared" si="5275"/>
        <v>0</v>
      </c>
    </row>
    <row r="7556" spans="1:25" ht="20.399999999999999">
      <c r="A7556" s="20" t="s">
        <v>0</v>
      </c>
      <c r="B7556" s="20" t="s">
        <v>0</v>
      </c>
      <c r="C7556" s="20" t="s">
        <v>0</v>
      </c>
      <c r="D7556" s="21" t="s">
        <v>0</v>
      </c>
      <c r="E7556" s="21" t="s">
        <v>0</v>
      </c>
      <c r="F7556" s="21" t="s">
        <v>0</v>
      </c>
      <c r="G7556" s="153" t="s">
        <v>0</v>
      </c>
      <c r="H7556" s="30" t="s">
        <v>42</v>
      </c>
      <c r="I7556" s="31">
        <f t="shared" si="5252"/>
        <v>23637230</v>
      </c>
      <c r="J7556" s="31">
        <f t="shared" ref="J7556:X7556" si="5286">SUM(J7557)</f>
        <v>22961330</v>
      </c>
      <c r="K7556" s="31">
        <f t="shared" si="5253"/>
        <v>0</v>
      </c>
      <c r="L7556" s="31">
        <f t="shared" si="5286"/>
        <v>0</v>
      </c>
      <c r="M7556" s="31">
        <f t="shared" si="5286"/>
        <v>0</v>
      </c>
      <c r="N7556" s="31">
        <f t="shared" si="5286"/>
        <v>0</v>
      </c>
      <c r="O7556" s="31">
        <f t="shared" si="5286"/>
        <v>675900</v>
      </c>
      <c r="P7556" s="31">
        <f t="shared" si="5286"/>
        <v>0</v>
      </c>
      <c r="Q7556" s="31">
        <f t="shared" si="5286"/>
        <v>30690015</v>
      </c>
      <c r="R7556" s="31">
        <f t="shared" si="5286"/>
        <v>27459154</v>
      </c>
      <c r="S7556" s="31">
        <f t="shared" si="5286"/>
        <v>26977454</v>
      </c>
      <c r="T7556" s="31">
        <f t="shared" si="5286"/>
        <v>481600</v>
      </c>
      <c r="U7556" s="31">
        <f t="shared" si="5286"/>
        <v>299200</v>
      </c>
      <c r="V7556" s="31">
        <f t="shared" si="5286"/>
        <v>174400</v>
      </c>
      <c r="W7556" s="31">
        <f t="shared" si="5286"/>
        <v>8000</v>
      </c>
      <c r="X7556" s="31">
        <f t="shared" si="5286"/>
        <v>27459054</v>
      </c>
      <c r="Y7556" s="220">
        <f t="shared" si="5275"/>
        <v>99.999635822720549</v>
      </c>
    </row>
    <row r="7557" spans="1:25">
      <c r="A7557" s="23" t="s">
        <v>2555</v>
      </c>
      <c r="B7557" s="23" t="s">
        <v>122</v>
      </c>
      <c r="C7557" s="23" t="s">
        <v>130</v>
      </c>
      <c r="D7557" s="23" t="s">
        <v>2556</v>
      </c>
      <c r="E7557" s="21" t="s">
        <v>159</v>
      </c>
      <c r="F7557" s="21" t="s">
        <v>0</v>
      </c>
      <c r="G7557" s="153" t="s">
        <v>0</v>
      </c>
      <c r="H7557" s="21" t="s">
        <v>34</v>
      </c>
      <c r="I7557" s="66">
        <f t="shared" si="5252"/>
        <v>23637230</v>
      </c>
      <c r="J7557" s="66">
        <f t="shared" ref="J7557:P7557" si="5287">SUM(J7558,J7560,J7562,J7575,J7571)</f>
        <v>22961330</v>
      </c>
      <c r="K7557" s="66">
        <f t="shared" si="5253"/>
        <v>0</v>
      </c>
      <c r="L7557" s="66">
        <f t="shared" si="5287"/>
        <v>0</v>
      </c>
      <c r="M7557" s="66">
        <f t="shared" si="5287"/>
        <v>0</v>
      </c>
      <c r="N7557" s="66">
        <f t="shared" si="5287"/>
        <v>0</v>
      </c>
      <c r="O7557" s="66">
        <f t="shared" si="5287"/>
        <v>675900</v>
      </c>
      <c r="P7557" s="66">
        <f t="shared" si="5287"/>
        <v>0</v>
      </c>
      <c r="Q7557" s="66">
        <f>SUM(Q7558,Q7560,Q7562,Q7575,Q7571)</f>
        <v>30690015</v>
      </c>
      <c r="R7557" s="66">
        <f>SUM(R7558,R7560,R7562,R7575,R7571)</f>
        <v>27459154</v>
      </c>
      <c r="S7557" s="66">
        <f>SUM(S7558,S7560,S7562,S7575,S7571)</f>
        <v>26977454</v>
      </c>
      <c r="T7557" s="66">
        <f t="shared" ref="T7557:X7557" si="5288">SUM(T7558,T7560,T7562,T7575,T7571)</f>
        <v>481600</v>
      </c>
      <c r="U7557" s="66">
        <f t="shared" si="5288"/>
        <v>299200</v>
      </c>
      <c r="V7557" s="66">
        <f t="shared" si="5288"/>
        <v>174400</v>
      </c>
      <c r="W7557" s="66">
        <f t="shared" si="5288"/>
        <v>8000</v>
      </c>
      <c r="X7557" s="66">
        <f t="shared" si="5288"/>
        <v>27459054</v>
      </c>
      <c r="Y7557" s="208">
        <f t="shared" si="5275"/>
        <v>99.999635822720549</v>
      </c>
    </row>
    <row r="7558" spans="1:25">
      <c r="A7558" s="20" t="s">
        <v>2555</v>
      </c>
      <c r="B7558" s="20" t="s">
        <v>122</v>
      </c>
      <c r="C7558" s="20" t="s">
        <v>130</v>
      </c>
      <c r="D7558" s="20" t="s">
        <v>2556</v>
      </c>
      <c r="E7558" s="20" t="s">
        <v>303</v>
      </c>
      <c r="F7558" s="23" t="s">
        <v>0</v>
      </c>
      <c r="G7558" s="155" t="s">
        <v>0</v>
      </c>
      <c r="H7558" s="21" t="s">
        <v>35</v>
      </c>
      <c r="I7558" s="66">
        <f t="shared" si="5252"/>
        <v>200</v>
      </c>
      <c r="J7558" s="66">
        <f t="shared" ref="J7558:X7558" si="5289">SUM(J7559)</f>
        <v>200</v>
      </c>
      <c r="K7558" s="66">
        <f t="shared" si="5253"/>
        <v>0</v>
      </c>
      <c r="L7558" s="66">
        <f t="shared" si="5289"/>
        <v>0</v>
      </c>
      <c r="M7558" s="66">
        <f t="shared" si="5289"/>
        <v>0</v>
      </c>
      <c r="N7558" s="66">
        <f t="shared" si="5289"/>
        <v>0</v>
      </c>
      <c r="O7558" s="66">
        <f t="shared" si="5289"/>
        <v>0</v>
      </c>
      <c r="P7558" s="66">
        <f t="shared" si="5289"/>
        <v>0</v>
      </c>
      <c r="Q7558" s="66">
        <f t="shared" si="5289"/>
        <v>200</v>
      </c>
      <c r="R7558" s="66">
        <f t="shared" si="5289"/>
        <v>200</v>
      </c>
      <c r="S7558" s="66">
        <f t="shared" si="5289"/>
        <v>0</v>
      </c>
      <c r="T7558" s="66">
        <f t="shared" si="5289"/>
        <v>200</v>
      </c>
      <c r="U7558" s="66">
        <f t="shared" si="5289"/>
        <v>200</v>
      </c>
      <c r="V7558" s="66">
        <f t="shared" si="5289"/>
        <v>0</v>
      </c>
      <c r="W7558" s="66">
        <f t="shared" si="5289"/>
        <v>0</v>
      </c>
      <c r="X7558" s="66">
        <f t="shared" si="5289"/>
        <v>200</v>
      </c>
      <c r="Y7558" s="208">
        <f t="shared" si="5275"/>
        <v>100</v>
      </c>
    </row>
    <row r="7559" spans="1:25">
      <c r="A7559" s="23" t="s">
        <v>2555</v>
      </c>
      <c r="B7559" s="23" t="s">
        <v>122</v>
      </c>
      <c r="C7559" s="23" t="s">
        <v>130</v>
      </c>
      <c r="D7559" s="23" t="s">
        <v>2556</v>
      </c>
      <c r="E7559" s="22">
        <v>6141</v>
      </c>
      <c r="F7559" s="23" t="s">
        <v>2566</v>
      </c>
      <c r="G7559" s="129" t="s">
        <v>3367</v>
      </c>
      <c r="H7559" s="32" t="s">
        <v>403</v>
      </c>
      <c r="I7559" s="44">
        <f t="shared" si="5252"/>
        <v>200</v>
      </c>
      <c r="J7559" s="44">
        <v>200</v>
      </c>
      <c r="K7559" s="44">
        <f t="shared" si="5253"/>
        <v>0</v>
      </c>
      <c r="L7559" s="44">
        <v>0</v>
      </c>
      <c r="M7559" s="44">
        <v>0</v>
      </c>
      <c r="N7559" s="44">
        <v>0</v>
      </c>
      <c r="O7559" s="44">
        <v>0</v>
      </c>
      <c r="P7559" s="44">
        <v>0</v>
      </c>
      <c r="Q7559" s="44">
        <v>200</v>
      </c>
      <c r="R7559" s="44">
        <v>200</v>
      </c>
      <c r="S7559" s="44">
        <v>0</v>
      </c>
      <c r="T7559" s="44">
        <f t="shared" si="5278"/>
        <v>200</v>
      </c>
      <c r="U7559" s="44">
        <v>200</v>
      </c>
      <c r="V7559" s="44"/>
      <c r="W7559" s="44"/>
      <c r="X7559" s="44">
        <f t="shared" si="5279"/>
        <v>200</v>
      </c>
      <c r="Y7559" s="209">
        <f t="shared" si="5275"/>
        <v>100</v>
      </c>
    </row>
    <row r="7560" spans="1:25">
      <c r="A7560" s="20" t="s">
        <v>2555</v>
      </c>
      <c r="B7560" s="20" t="s">
        <v>122</v>
      </c>
      <c r="C7560" s="20" t="s">
        <v>130</v>
      </c>
      <c r="D7560" s="20" t="s">
        <v>2556</v>
      </c>
      <c r="E7560" s="20" t="s">
        <v>193</v>
      </c>
      <c r="F7560" s="23" t="s">
        <v>0</v>
      </c>
      <c r="G7560" s="155" t="s">
        <v>0</v>
      </c>
      <c r="H7560" s="21" t="s">
        <v>36</v>
      </c>
      <c r="I7560" s="66">
        <f t="shared" si="5252"/>
        <v>20000</v>
      </c>
      <c r="J7560" s="66">
        <f t="shared" ref="J7560:X7560" si="5290">SUM(J7561)</f>
        <v>0</v>
      </c>
      <c r="K7560" s="66">
        <f t="shared" si="5253"/>
        <v>0</v>
      </c>
      <c r="L7560" s="66">
        <f t="shared" si="5290"/>
        <v>0</v>
      </c>
      <c r="M7560" s="66">
        <f t="shared" si="5290"/>
        <v>0</v>
      </c>
      <c r="N7560" s="66">
        <f t="shared" si="5290"/>
        <v>0</v>
      </c>
      <c r="O7560" s="66">
        <f t="shared" si="5290"/>
        <v>20000</v>
      </c>
      <c r="P7560" s="66">
        <f t="shared" si="5290"/>
        <v>0</v>
      </c>
      <c r="Q7560" s="66">
        <f t="shared" si="5290"/>
        <v>20000</v>
      </c>
      <c r="R7560" s="66">
        <f t="shared" si="5290"/>
        <v>0</v>
      </c>
      <c r="S7560" s="66">
        <f t="shared" si="5290"/>
        <v>0</v>
      </c>
      <c r="T7560" s="66">
        <f t="shared" si="5290"/>
        <v>0</v>
      </c>
      <c r="U7560" s="66">
        <f t="shared" si="5290"/>
        <v>0</v>
      </c>
      <c r="V7560" s="66">
        <f t="shared" si="5290"/>
        <v>0</v>
      </c>
      <c r="W7560" s="66">
        <f t="shared" si="5290"/>
        <v>0</v>
      </c>
      <c r="X7560" s="66">
        <f t="shared" si="5290"/>
        <v>0</v>
      </c>
      <c r="Y7560" s="208">
        <f t="shared" si="5275"/>
        <v>0</v>
      </c>
    </row>
    <row r="7561" spans="1:25" s="171" customFormat="1">
      <c r="A7561" s="167" t="s">
        <v>2555</v>
      </c>
      <c r="B7561" s="167" t="s">
        <v>122</v>
      </c>
      <c r="C7561" s="167" t="s">
        <v>130</v>
      </c>
      <c r="D7561" s="167" t="s">
        <v>2556</v>
      </c>
      <c r="E7561" s="168">
        <v>6142</v>
      </c>
      <c r="F7561" s="167" t="s">
        <v>2567</v>
      </c>
      <c r="G7561" s="187" t="s">
        <v>3366</v>
      </c>
      <c r="H7561" s="169" t="s">
        <v>765</v>
      </c>
      <c r="I7561" s="170">
        <f t="shared" si="5252"/>
        <v>20000</v>
      </c>
      <c r="J7561" s="44">
        <v>0</v>
      </c>
      <c r="K7561" s="44">
        <f t="shared" si="5253"/>
        <v>0</v>
      </c>
      <c r="L7561" s="44">
        <v>0</v>
      </c>
      <c r="M7561" s="44">
        <v>0</v>
      </c>
      <c r="N7561" s="44">
        <v>0</v>
      </c>
      <c r="O7561" s="44">
        <v>20000</v>
      </c>
      <c r="P7561" s="44">
        <v>0</v>
      </c>
      <c r="Q7561" s="44">
        <v>20000</v>
      </c>
      <c r="R7561" s="44">
        <v>0</v>
      </c>
      <c r="S7561" s="44">
        <v>0</v>
      </c>
      <c r="T7561" s="44">
        <f t="shared" si="5278"/>
        <v>0</v>
      </c>
      <c r="U7561" s="44">
        <v>0</v>
      </c>
      <c r="V7561" s="44"/>
      <c r="W7561" s="44"/>
      <c r="X7561" s="44">
        <f t="shared" si="5279"/>
        <v>0</v>
      </c>
      <c r="Y7561" s="209">
        <f t="shared" si="5275"/>
        <v>0</v>
      </c>
    </row>
    <row r="7562" spans="1:25">
      <c r="A7562" s="20" t="s">
        <v>2555</v>
      </c>
      <c r="B7562" s="20" t="s">
        <v>122</v>
      </c>
      <c r="C7562" s="20" t="s">
        <v>130</v>
      </c>
      <c r="D7562" s="20" t="s">
        <v>2556</v>
      </c>
      <c r="E7562" s="20" t="s">
        <v>160</v>
      </c>
      <c r="F7562" s="23" t="s">
        <v>0</v>
      </c>
      <c r="G7562" s="155" t="s">
        <v>0</v>
      </c>
      <c r="H7562" s="21" t="s">
        <v>37</v>
      </c>
      <c r="I7562" s="66">
        <f t="shared" ref="I7562:I7629" si="5291">SUM(J7562,K7562,O7562,P7562)</f>
        <v>902300</v>
      </c>
      <c r="J7562" s="66">
        <f>SUM(J7563:J7570)</f>
        <v>246400</v>
      </c>
      <c r="K7562" s="66">
        <f t="shared" ref="K7562:K7630" si="5292">SUM(L7562,M7562,N7562)</f>
        <v>0</v>
      </c>
      <c r="L7562" s="66">
        <f t="shared" ref="L7562:X7562" si="5293">SUM(L7563:L7570)</f>
        <v>0</v>
      </c>
      <c r="M7562" s="66">
        <f t="shared" si="5293"/>
        <v>0</v>
      </c>
      <c r="N7562" s="66">
        <f t="shared" si="5293"/>
        <v>0</v>
      </c>
      <c r="O7562" s="66">
        <f t="shared" si="5293"/>
        <v>655900</v>
      </c>
      <c r="P7562" s="66">
        <f t="shared" si="5293"/>
        <v>0</v>
      </c>
      <c r="Q7562" s="66">
        <f t="shared" si="5293"/>
        <v>1456259</v>
      </c>
      <c r="R7562" s="66">
        <f t="shared" si="5293"/>
        <v>245400</v>
      </c>
      <c r="S7562" s="66">
        <f t="shared" si="5293"/>
        <v>230000</v>
      </c>
      <c r="T7562" s="66">
        <f t="shared" si="5293"/>
        <v>15400</v>
      </c>
      <c r="U7562" s="66">
        <f t="shared" si="5293"/>
        <v>0</v>
      </c>
      <c r="V7562" s="66">
        <f t="shared" si="5293"/>
        <v>15400</v>
      </c>
      <c r="W7562" s="66">
        <f t="shared" si="5293"/>
        <v>0</v>
      </c>
      <c r="X7562" s="66">
        <f t="shared" si="5293"/>
        <v>245400</v>
      </c>
      <c r="Y7562" s="208">
        <f t="shared" si="5275"/>
        <v>100</v>
      </c>
    </row>
    <row r="7563" spans="1:25">
      <c r="A7563" s="23" t="s">
        <v>2555</v>
      </c>
      <c r="B7563" s="23" t="s">
        <v>122</v>
      </c>
      <c r="C7563" s="23" t="s">
        <v>130</v>
      </c>
      <c r="D7563" s="23" t="s">
        <v>2556</v>
      </c>
      <c r="E7563" s="22">
        <v>6143</v>
      </c>
      <c r="F7563" s="23" t="s">
        <v>2568</v>
      </c>
      <c r="G7563" s="129" t="s">
        <v>3361</v>
      </c>
      <c r="H7563" s="32" t="s">
        <v>2569</v>
      </c>
      <c r="I7563" s="44">
        <f t="shared" si="5291"/>
        <v>0</v>
      </c>
      <c r="J7563" s="44">
        <v>0</v>
      </c>
      <c r="K7563" s="44">
        <f t="shared" si="5292"/>
        <v>0</v>
      </c>
      <c r="L7563" s="44">
        <v>0</v>
      </c>
      <c r="M7563" s="44">
        <v>0</v>
      </c>
      <c r="N7563" s="44">
        <v>0</v>
      </c>
      <c r="O7563" s="44">
        <v>0</v>
      </c>
      <c r="P7563" s="44">
        <v>0</v>
      </c>
      <c r="Q7563" s="44">
        <v>0</v>
      </c>
      <c r="R7563" s="44">
        <v>0</v>
      </c>
      <c r="S7563" s="44">
        <v>0</v>
      </c>
      <c r="T7563" s="44">
        <f t="shared" si="5278"/>
        <v>0</v>
      </c>
      <c r="U7563" s="44"/>
      <c r="V7563" s="44"/>
      <c r="W7563" s="44"/>
      <c r="X7563" s="44">
        <f t="shared" si="5279"/>
        <v>0</v>
      </c>
      <c r="Y7563" s="209">
        <f t="shared" si="5275"/>
        <v>0</v>
      </c>
    </row>
    <row r="7564" spans="1:25">
      <c r="A7564" s="23" t="s">
        <v>2555</v>
      </c>
      <c r="B7564" s="23" t="s">
        <v>122</v>
      </c>
      <c r="C7564" s="23" t="s">
        <v>130</v>
      </c>
      <c r="D7564" s="23" t="s">
        <v>2556</v>
      </c>
      <c r="E7564" s="22">
        <v>6143</v>
      </c>
      <c r="F7564" s="23" t="s">
        <v>2570</v>
      </c>
      <c r="G7564" s="129" t="s">
        <v>3363</v>
      </c>
      <c r="H7564" s="32" t="s">
        <v>2571</v>
      </c>
      <c r="I7564" s="44">
        <f t="shared" si="5291"/>
        <v>0</v>
      </c>
      <c r="J7564" s="44">
        <v>0</v>
      </c>
      <c r="K7564" s="44">
        <f t="shared" si="5292"/>
        <v>0</v>
      </c>
      <c r="L7564" s="44">
        <v>0</v>
      </c>
      <c r="M7564" s="44">
        <v>0</v>
      </c>
      <c r="N7564" s="44">
        <v>0</v>
      </c>
      <c r="O7564" s="44">
        <v>0</v>
      </c>
      <c r="P7564" s="44">
        <v>0</v>
      </c>
      <c r="Q7564" s="44">
        <v>0</v>
      </c>
      <c r="R7564" s="44">
        <v>0</v>
      </c>
      <c r="S7564" s="44">
        <v>0</v>
      </c>
      <c r="T7564" s="44">
        <f t="shared" si="5278"/>
        <v>0</v>
      </c>
      <c r="U7564" s="44"/>
      <c r="V7564" s="44"/>
      <c r="W7564" s="44"/>
      <c r="X7564" s="44">
        <f t="shared" si="5279"/>
        <v>0</v>
      </c>
      <c r="Y7564" s="209">
        <f t="shared" si="5275"/>
        <v>0</v>
      </c>
    </row>
    <row r="7565" spans="1:25">
      <c r="A7565" s="23" t="s">
        <v>2555</v>
      </c>
      <c r="B7565" s="23" t="s">
        <v>122</v>
      </c>
      <c r="C7565" s="23" t="s">
        <v>130</v>
      </c>
      <c r="D7565" s="23" t="s">
        <v>2556</v>
      </c>
      <c r="E7565" s="22">
        <v>6143</v>
      </c>
      <c r="F7565" s="23" t="s">
        <v>2572</v>
      </c>
      <c r="G7565" s="129" t="s">
        <v>3364</v>
      </c>
      <c r="H7565" s="32" t="s">
        <v>2573</v>
      </c>
      <c r="I7565" s="44">
        <f t="shared" si="5291"/>
        <v>0</v>
      </c>
      <c r="J7565" s="44">
        <v>0</v>
      </c>
      <c r="K7565" s="44">
        <f t="shared" si="5292"/>
        <v>0</v>
      </c>
      <c r="L7565" s="44">
        <v>0</v>
      </c>
      <c r="M7565" s="44">
        <v>0</v>
      </c>
      <c r="N7565" s="44">
        <v>0</v>
      </c>
      <c r="O7565" s="44">
        <v>0</v>
      </c>
      <c r="P7565" s="44">
        <v>0</v>
      </c>
      <c r="Q7565" s="44">
        <v>0</v>
      </c>
      <c r="R7565" s="44">
        <v>0</v>
      </c>
      <c r="S7565" s="44">
        <v>0</v>
      </c>
      <c r="T7565" s="44">
        <f t="shared" si="5278"/>
        <v>0</v>
      </c>
      <c r="U7565" s="44"/>
      <c r="V7565" s="44"/>
      <c r="W7565" s="44"/>
      <c r="X7565" s="44">
        <f t="shared" si="5279"/>
        <v>0</v>
      </c>
      <c r="Y7565" s="209">
        <f t="shared" si="5275"/>
        <v>0</v>
      </c>
    </row>
    <row r="7566" spans="1:25" s="171" customFormat="1">
      <c r="A7566" s="167" t="s">
        <v>2555</v>
      </c>
      <c r="B7566" s="167" t="s">
        <v>122</v>
      </c>
      <c r="C7566" s="167" t="s">
        <v>130</v>
      </c>
      <c r="D7566" s="167" t="s">
        <v>2556</v>
      </c>
      <c r="E7566" s="168">
        <v>6143</v>
      </c>
      <c r="F7566" s="167" t="s">
        <v>2574</v>
      </c>
      <c r="G7566" s="187" t="s">
        <v>3366</v>
      </c>
      <c r="H7566" s="169" t="s">
        <v>2575</v>
      </c>
      <c r="I7566" s="170">
        <f t="shared" si="5291"/>
        <v>500400</v>
      </c>
      <c r="J7566" s="44">
        <v>0</v>
      </c>
      <c r="K7566" s="44">
        <f t="shared" si="5292"/>
        <v>0</v>
      </c>
      <c r="L7566" s="44">
        <v>0</v>
      </c>
      <c r="M7566" s="44">
        <v>0</v>
      </c>
      <c r="N7566" s="44">
        <v>0</v>
      </c>
      <c r="O7566" s="44">
        <v>500400</v>
      </c>
      <c r="P7566" s="44">
        <v>0</v>
      </c>
      <c r="Q7566" s="44">
        <v>1055359</v>
      </c>
      <c r="R7566" s="44">
        <v>0</v>
      </c>
      <c r="S7566" s="44">
        <v>0</v>
      </c>
      <c r="T7566" s="44">
        <f t="shared" si="5278"/>
        <v>0</v>
      </c>
      <c r="U7566" s="44"/>
      <c r="V7566" s="44"/>
      <c r="W7566" s="44"/>
      <c r="X7566" s="44">
        <f t="shared" si="5279"/>
        <v>0</v>
      </c>
      <c r="Y7566" s="209">
        <f t="shared" si="5275"/>
        <v>0</v>
      </c>
    </row>
    <row r="7567" spans="1:25" s="171" customFormat="1">
      <c r="A7567" s="167" t="s">
        <v>2555</v>
      </c>
      <c r="B7567" s="167" t="s">
        <v>122</v>
      </c>
      <c r="C7567" s="167" t="s">
        <v>130</v>
      </c>
      <c r="D7567" s="167" t="s">
        <v>2556</v>
      </c>
      <c r="E7567" s="168">
        <v>6143</v>
      </c>
      <c r="F7567" s="167" t="s">
        <v>2576</v>
      </c>
      <c r="G7567" s="187" t="s">
        <v>3367</v>
      </c>
      <c r="H7567" s="169" t="s">
        <v>3102</v>
      </c>
      <c r="I7567" s="170">
        <f t="shared" si="5291"/>
        <v>255500</v>
      </c>
      <c r="J7567" s="44">
        <v>150000</v>
      </c>
      <c r="K7567" s="44">
        <f t="shared" si="5292"/>
        <v>0</v>
      </c>
      <c r="L7567" s="44">
        <v>0</v>
      </c>
      <c r="M7567" s="44">
        <v>0</v>
      </c>
      <c r="N7567" s="44">
        <v>0</v>
      </c>
      <c r="O7567" s="111">
        <v>105500</v>
      </c>
      <c r="P7567" s="44">
        <v>0</v>
      </c>
      <c r="Q7567" s="44">
        <v>295500</v>
      </c>
      <c r="R7567" s="44">
        <v>190000</v>
      </c>
      <c r="S7567" s="44">
        <v>190000</v>
      </c>
      <c r="T7567" s="44">
        <f t="shared" si="5278"/>
        <v>0</v>
      </c>
      <c r="U7567" s="44"/>
      <c r="V7567" s="44"/>
      <c r="W7567" s="44"/>
      <c r="X7567" s="44">
        <f t="shared" si="5279"/>
        <v>190000</v>
      </c>
      <c r="Y7567" s="209">
        <f t="shared" si="5275"/>
        <v>100</v>
      </c>
    </row>
    <row r="7568" spans="1:25">
      <c r="A7568" s="23" t="s">
        <v>2555</v>
      </c>
      <c r="B7568" s="23" t="s">
        <v>122</v>
      </c>
      <c r="C7568" s="23" t="s">
        <v>130</v>
      </c>
      <c r="D7568" s="23" t="s">
        <v>2556</v>
      </c>
      <c r="E7568" s="22">
        <v>6143</v>
      </c>
      <c r="F7568" s="23" t="s">
        <v>2577</v>
      </c>
      <c r="G7568" s="129" t="s">
        <v>3367</v>
      </c>
      <c r="H7568" s="32" t="s">
        <v>2578</v>
      </c>
      <c r="I7568" s="44">
        <f t="shared" si="5291"/>
        <v>0</v>
      </c>
      <c r="J7568" s="44">
        <v>0</v>
      </c>
      <c r="K7568" s="44">
        <f t="shared" si="5292"/>
        <v>0</v>
      </c>
      <c r="L7568" s="44">
        <v>0</v>
      </c>
      <c r="M7568" s="44">
        <v>0</v>
      </c>
      <c r="N7568" s="44">
        <v>0</v>
      </c>
      <c r="O7568" s="44">
        <v>0</v>
      </c>
      <c r="P7568" s="44">
        <v>0</v>
      </c>
      <c r="Q7568" s="44">
        <v>0</v>
      </c>
      <c r="R7568" s="44">
        <v>0</v>
      </c>
      <c r="S7568" s="44">
        <v>0</v>
      </c>
      <c r="T7568" s="44">
        <f t="shared" si="5278"/>
        <v>0</v>
      </c>
      <c r="U7568" s="44"/>
      <c r="V7568" s="44"/>
      <c r="W7568" s="44"/>
      <c r="X7568" s="44">
        <f t="shared" si="5279"/>
        <v>0</v>
      </c>
      <c r="Y7568" s="209">
        <f t="shared" si="5275"/>
        <v>0</v>
      </c>
    </row>
    <row r="7569" spans="1:25" s="171" customFormat="1" ht="20.399999999999999">
      <c r="A7569" s="176" t="s">
        <v>2555</v>
      </c>
      <c r="B7569" s="176" t="s">
        <v>122</v>
      </c>
      <c r="C7569" s="176" t="s">
        <v>130</v>
      </c>
      <c r="D7569" s="176" t="s">
        <v>2556</v>
      </c>
      <c r="E7569" s="177">
        <v>6143</v>
      </c>
      <c r="F7569" s="167" t="s">
        <v>2825</v>
      </c>
      <c r="G7569" s="187" t="s">
        <v>3366</v>
      </c>
      <c r="H7569" s="178" t="s">
        <v>3103</v>
      </c>
      <c r="I7569" s="170">
        <f t="shared" si="5291"/>
        <v>146400</v>
      </c>
      <c r="J7569" s="44">
        <v>96400</v>
      </c>
      <c r="K7569" s="44">
        <f t="shared" si="5292"/>
        <v>0</v>
      </c>
      <c r="L7569" s="44"/>
      <c r="M7569" s="44"/>
      <c r="N7569" s="44"/>
      <c r="O7569" s="44">
        <v>50000</v>
      </c>
      <c r="P7569" s="44"/>
      <c r="Q7569" s="44">
        <v>105400</v>
      </c>
      <c r="R7569" s="44">
        <v>55400</v>
      </c>
      <c r="S7569" s="44">
        <v>40000</v>
      </c>
      <c r="T7569" s="44">
        <f t="shared" si="5278"/>
        <v>15400</v>
      </c>
      <c r="U7569" s="44"/>
      <c r="V7569" s="44">
        <v>15400</v>
      </c>
      <c r="W7569" s="44"/>
      <c r="X7569" s="44">
        <f t="shared" si="5279"/>
        <v>55400</v>
      </c>
      <c r="Y7569" s="209">
        <f t="shared" si="5275"/>
        <v>100</v>
      </c>
    </row>
    <row r="7570" spans="1:25" ht="20.399999999999999">
      <c r="A7570" s="100" t="s">
        <v>2555</v>
      </c>
      <c r="B7570" s="100" t="s">
        <v>122</v>
      </c>
      <c r="C7570" s="100" t="s">
        <v>130</v>
      </c>
      <c r="D7570" s="100" t="s">
        <v>2556</v>
      </c>
      <c r="E7570" s="101">
        <v>6143</v>
      </c>
      <c r="F7570" s="23" t="s">
        <v>2826</v>
      </c>
      <c r="G7570" s="128" t="s">
        <v>3346</v>
      </c>
      <c r="H7570" s="99" t="s">
        <v>2606</v>
      </c>
      <c r="I7570" s="44">
        <f t="shared" si="5291"/>
        <v>0</v>
      </c>
      <c r="J7570" s="44">
        <v>0</v>
      </c>
      <c r="K7570" s="44">
        <f t="shared" si="5292"/>
        <v>0</v>
      </c>
      <c r="L7570" s="44"/>
      <c r="M7570" s="44"/>
      <c r="N7570" s="44"/>
      <c r="O7570" s="44"/>
      <c r="P7570" s="44"/>
      <c r="Q7570" s="44">
        <v>0</v>
      </c>
      <c r="R7570" s="44">
        <v>0</v>
      </c>
      <c r="S7570" s="44">
        <v>0</v>
      </c>
      <c r="T7570" s="44">
        <f t="shared" si="5278"/>
        <v>0</v>
      </c>
      <c r="U7570" s="44"/>
      <c r="V7570" s="44"/>
      <c r="W7570" s="44"/>
      <c r="X7570" s="44">
        <f t="shared" si="5279"/>
        <v>0</v>
      </c>
      <c r="Y7570" s="209">
        <f t="shared" si="5275"/>
        <v>0</v>
      </c>
    </row>
    <row r="7571" spans="1:25">
      <c r="A7571" s="102" t="s">
        <v>2555</v>
      </c>
      <c r="B7571" s="102" t="s">
        <v>122</v>
      </c>
      <c r="C7571" s="102" t="s">
        <v>130</v>
      </c>
      <c r="D7571" s="102" t="s">
        <v>2556</v>
      </c>
      <c r="E7571" s="102" t="s">
        <v>2641</v>
      </c>
      <c r="F7571" s="100"/>
      <c r="G7571" s="162"/>
      <c r="H7571" s="103" t="s">
        <v>38</v>
      </c>
      <c r="I7571" s="62">
        <f t="shared" si="5291"/>
        <v>22706630</v>
      </c>
      <c r="J7571" s="62">
        <f t="shared" ref="J7571:P7571" si="5294">SUM(J7572:J7574)</f>
        <v>22706630</v>
      </c>
      <c r="K7571" s="62">
        <f t="shared" si="5292"/>
        <v>0</v>
      </c>
      <c r="L7571" s="62">
        <f t="shared" si="5294"/>
        <v>0</v>
      </c>
      <c r="M7571" s="62">
        <f t="shared" si="5294"/>
        <v>0</v>
      </c>
      <c r="N7571" s="62">
        <f t="shared" si="5294"/>
        <v>0</v>
      </c>
      <c r="O7571" s="62">
        <f t="shared" si="5294"/>
        <v>0</v>
      </c>
      <c r="P7571" s="62">
        <f t="shared" si="5294"/>
        <v>0</v>
      </c>
      <c r="Q7571" s="62">
        <f>SUM(Q7572:Q7574)</f>
        <v>28802684</v>
      </c>
      <c r="R7571" s="62">
        <f>SUM(R7572:R7574)</f>
        <v>26802684</v>
      </c>
      <c r="S7571" s="62">
        <f>SUM(S7572:S7574)</f>
        <v>26362684</v>
      </c>
      <c r="T7571" s="62">
        <f t="shared" ref="T7571:X7571" si="5295">SUM(T7572:T7574)</f>
        <v>440000</v>
      </c>
      <c r="U7571" s="62">
        <f t="shared" si="5295"/>
        <v>290000</v>
      </c>
      <c r="V7571" s="62">
        <f t="shared" si="5295"/>
        <v>150000</v>
      </c>
      <c r="W7571" s="62">
        <f t="shared" si="5295"/>
        <v>0</v>
      </c>
      <c r="X7571" s="62">
        <f t="shared" si="5295"/>
        <v>26802684</v>
      </c>
      <c r="Y7571" s="210">
        <f t="shared" si="5275"/>
        <v>100</v>
      </c>
    </row>
    <row r="7572" spans="1:25">
      <c r="A7572" s="100" t="s">
        <v>2555</v>
      </c>
      <c r="B7572" s="100" t="s">
        <v>122</v>
      </c>
      <c r="C7572" s="100" t="s">
        <v>130</v>
      </c>
      <c r="D7572" s="100" t="s">
        <v>2556</v>
      </c>
      <c r="E7572" s="101">
        <v>6144</v>
      </c>
      <c r="F7572" s="23" t="s">
        <v>2827</v>
      </c>
      <c r="G7572" s="191" t="s">
        <v>3355</v>
      </c>
      <c r="H7572" s="99" t="s">
        <v>2607</v>
      </c>
      <c r="I7572" s="44">
        <f t="shared" si="5291"/>
        <v>2200000</v>
      </c>
      <c r="J7572" s="104">
        <v>2200000</v>
      </c>
      <c r="K7572" s="44">
        <f t="shared" si="5292"/>
        <v>0</v>
      </c>
      <c r="L7572" s="44"/>
      <c r="M7572" s="44"/>
      <c r="N7572" s="44"/>
      <c r="O7572" s="44"/>
      <c r="P7572" s="44"/>
      <c r="Q7572" s="44">
        <v>2200000</v>
      </c>
      <c r="R7572" s="44">
        <v>2200000</v>
      </c>
      <c r="S7572" s="44">
        <v>1800000</v>
      </c>
      <c r="T7572" s="44">
        <f t="shared" si="5278"/>
        <v>400000</v>
      </c>
      <c r="U7572" s="44">
        <v>250000</v>
      </c>
      <c r="V7572" s="44">
        <v>150000</v>
      </c>
      <c r="W7572" s="44"/>
      <c r="X7572" s="44">
        <f t="shared" si="5279"/>
        <v>2200000</v>
      </c>
      <c r="Y7572" s="209">
        <f t="shared" si="5275"/>
        <v>100</v>
      </c>
    </row>
    <row r="7573" spans="1:25">
      <c r="A7573" s="100" t="s">
        <v>2555</v>
      </c>
      <c r="B7573" s="100" t="s">
        <v>122</v>
      </c>
      <c r="C7573" s="100" t="s">
        <v>130</v>
      </c>
      <c r="D7573" s="100" t="s">
        <v>2556</v>
      </c>
      <c r="E7573" s="101">
        <v>6144</v>
      </c>
      <c r="F7573" s="23" t="s">
        <v>2828</v>
      </c>
      <c r="G7573" s="129" t="s">
        <v>3366</v>
      </c>
      <c r="H7573" s="99" t="s">
        <v>2608</v>
      </c>
      <c r="I7573" s="44">
        <f t="shared" si="5291"/>
        <v>19381630</v>
      </c>
      <c r="J7573" s="104">
        <v>19381630</v>
      </c>
      <c r="K7573" s="44">
        <f t="shared" si="5292"/>
        <v>0</v>
      </c>
      <c r="L7573" s="44"/>
      <c r="M7573" s="44"/>
      <c r="N7573" s="44"/>
      <c r="O7573" s="44"/>
      <c r="P7573" s="44"/>
      <c r="Q7573" s="44">
        <v>25477684</v>
      </c>
      <c r="R7573" s="44">
        <v>23477684</v>
      </c>
      <c r="S7573" s="44">
        <v>23477684</v>
      </c>
      <c r="T7573" s="44">
        <f t="shared" si="5278"/>
        <v>0</v>
      </c>
      <c r="U7573" s="44"/>
      <c r="V7573" s="44"/>
      <c r="W7573" s="44"/>
      <c r="X7573" s="44">
        <f t="shared" si="5279"/>
        <v>23477684</v>
      </c>
      <c r="Y7573" s="209">
        <f t="shared" si="5275"/>
        <v>100</v>
      </c>
    </row>
    <row r="7574" spans="1:25">
      <c r="A7574" s="100" t="s">
        <v>2555</v>
      </c>
      <c r="B7574" s="100" t="s">
        <v>122</v>
      </c>
      <c r="C7574" s="100" t="s">
        <v>130</v>
      </c>
      <c r="D7574" s="100" t="s">
        <v>2556</v>
      </c>
      <c r="E7574" s="101">
        <v>6144</v>
      </c>
      <c r="F7574" s="23" t="s">
        <v>2829</v>
      </c>
      <c r="G7574" s="191" t="s">
        <v>3369</v>
      </c>
      <c r="H7574" s="99" t="s">
        <v>2609</v>
      </c>
      <c r="I7574" s="44">
        <f t="shared" si="5291"/>
        <v>1125000</v>
      </c>
      <c r="J7574" s="104">
        <v>1125000</v>
      </c>
      <c r="K7574" s="44">
        <f t="shared" si="5292"/>
        <v>0</v>
      </c>
      <c r="L7574" s="44"/>
      <c r="M7574" s="44"/>
      <c r="N7574" s="44"/>
      <c r="O7574" s="44"/>
      <c r="P7574" s="44"/>
      <c r="Q7574" s="44">
        <v>1125000</v>
      </c>
      <c r="R7574" s="44">
        <v>1125000</v>
      </c>
      <c r="S7574" s="44">
        <v>1085000</v>
      </c>
      <c r="T7574" s="44">
        <f t="shared" si="5278"/>
        <v>40000</v>
      </c>
      <c r="U7574" s="44">
        <v>40000</v>
      </c>
      <c r="V7574" s="44"/>
      <c r="W7574" s="44"/>
      <c r="X7574" s="44">
        <f t="shared" si="5279"/>
        <v>1125000</v>
      </c>
      <c r="Y7574" s="209">
        <f t="shared" si="5275"/>
        <v>100</v>
      </c>
    </row>
    <row r="7575" spans="1:25">
      <c r="A7575" s="20" t="s">
        <v>2555</v>
      </c>
      <c r="B7575" s="20" t="s">
        <v>122</v>
      </c>
      <c r="C7575" s="20" t="s">
        <v>130</v>
      </c>
      <c r="D7575" s="20" t="s">
        <v>2556</v>
      </c>
      <c r="E7575" s="20" t="s">
        <v>165</v>
      </c>
      <c r="F7575" s="23" t="s">
        <v>0</v>
      </c>
      <c r="G7575" s="155" t="s">
        <v>0</v>
      </c>
      <c r="H7575" s="21" t="s">
        <v>41</v>
      </c>
      <c r="I7575" s="66">
        <f t="shared" si="5291"/>
        <v>8100</v>
      </c>
      <c r="J7575" s="66">
        <f t="shared" ref="J7575:P7575" si="5296">SUM(J7576:J7577)</f>
        <v>8100</v>
      </c>
      <c r="K7575" s="66">
        <f t="shared" si="5292"/>
        <v>0</v>
      </c>
      <c r="L7575" s="66">
        <f t="shared" si="5296"/>
        <v>0</v>
      </c>
      <c r="M7575" s="66">
        <f t="shared" si="5296"/>
        <v>0</v>
      </c>
      <c r="N7575" s="66">
        <f t="shared" si="5296"/>
        <v>0</v>
      </c>
      <c r="O7575" s="66">
        <f t="shared" si="5296"/>
        <v>0</v>
      </c>
      <c r="P7575" s="66">
        <f t="shared" si="5296"/>
        <v>0</v>
      </c>
      <c r="Q7575" s="66">
        <f>SUM(Q7576:Q7577)</f>
        <v>410872</v>
      </c>
      <c r="R7575" s="66">
        <f>SUM(R7576:R7577)</f>
        <v>410870</v>
      </c>
      <c r="S7575" s="66">
        <f>SUM(S7576:S7577)</f>
        <v>384770</v>
      </c>
      <c r="T7575" s="66">
        <f t="shared" ref="T7575:X7575" si="5297">SUM(T7576:T7577)</f>
        <v>26000</v>
      </c>
      <c r="U7575" s="66">
        <f t="shared" si="5297"/>
        <v>9000</v>
      </c>
      <c r="V7575" s="66">
        <f t="shared" si="5297"/>
        <v>9000</v>
      </c>
      <c r="W7575" s="66">
        <f t="shared" si="5297"/>
        <v>8000</v>
      </c>
      <c r="X7575" s="66">
        <f t="shared" si="5297"/>
        <v>410770</v>
      </c>
      <c r="Y7575" s="208">
        <f t="shared" si="5275"/>
        <v>99.975661401416502</v>
      </c>
    </row>
    <row r="7576" spans="1:25">
      <c r="A7576" s="23" t="s">
        <v>2555</v>
      </c>
      <c r="B7576" s="23" t="s">
        <v>122</v>
      </c>
      <c r="C7576" s="23" t="s">
        <v>130</v>
      </c>
      <c r="D7576" s="23" t="s">
        <v>2556</v>
      </c>
      <c r="E7576" s="22">
        <v>6148</v>
      </c>
      <c r="F7576" s="23"/>
      <c r="G7576" s="129" t="s">
        <v>3366</v>
      </c>
      <c r="H7576" s="32" t="s">
        <v>41</v>
      </c>
      <c r="I7576" s="44">
        <f t="shared" si="5291"/>
        <v>8000</v>
      </c>
      <c r="J7576" s="44">
        <v>8000</v>
      </c>
      <c r="K7576" s="44">
        <f t="shared" si="5292"/>
        <v>0</v>
      </c>
      <c r="L7576" s="44">
        <v>0</v>
      </c>
      <c r="M7576" s="44">
        <v>0</v>
      </c>
      <c r="N7576" s="44">
        <v>0</v>
      </c>
      <c r="O7576" s="44">
        <v>0</v>
      </c>
      <c r="P7576" s="44">
        <v>0</v>
      </c>
      <c r="Q7576" s="44">
        <v>408000</v>
      </c>
      <c r="R7576" s="44">
        <v>408000</v>
      </c>
      <c r="S7576" s="44">
        <v>382000</v>
      </c>
      <c r="T7576" s="44">
        <f t="shared" si="5278"/>
        <v>26000</v>
      </c>
      <c r="U7576" s="44">
        <v>9000</v>
      </c>
      <c r="V7576" s="44">
        <v>9000</v>
      </c>
      <c r="W7576" s="44">
        <v>8000</v>
      </c>
      <c r="X7576" s="44">
        <f t="shared" si="5279"/>
        <v>408000</v>
      </c>
      <c r="Y7576" s="209">
        <f t="shared" si="5275"/>
        <v>100</v>
      </c>
    </row>
    <row r="7577" spans="1:25">
      <c r="A7577" s="23" t="s">
        <v>2555</v>
      </c>
      <c r="B7577" s="23" t="s">
        <v>122</v>
      </c>
      <c r="C7577" s="23" t="s">
        <v>130</v>
      </c>
      <c r="D7577" s="23" t="s">
        <v>2556</v>
      </c>
      <c r="E7577" s="22">
        <v>6148</v>
      </c>
      <c r="F7577" s="23" t="s">
        <v>2579</v>
      </c>
      <c r="G7577" s="129" t="s">
        <v>3366</v>
      </c>
      <c r="H7577" s="32" t="s">
        <v>425</v>
      </c>
      <c r="I7577" s="44">
        <f t="shared" si="5291"/>
        <v>100</v>
      </c>
      <c r="J7577" s="44">
        <v>100</v>
      </c>
      <c r="K7577" s="44">
        <f t="shared" si="5292"/>
        <v>0</v>
      </c>
      <c r="L7577" s="44">
        <v>0</v>
      </c>
      <c r="M7577" s="44">
        <v>0</v>
      </c>
      <c r="N7577" s="44">
        <v>0</v>
      </c>
      <c r="O7577" s="44">
        <v>0</v>
      </c>
      <c r="P7577" s="44">
        <v>0</v>
      </c>
      <c r="Q7577" s="44">
        <v>2872</v>
      </c>
      <c r="R7577" s="44">
        <v>2870</v>
      </c>
      <c r="S7577" s="44">
        <v>2770</v>
      </c>
      <c r="T7577" s="44">
        <f t="shared" si="5278"/>
        <v>0</v>
      </c>
      <c r="U7577" s="44"/>
      <c r="V7577" s="44"/>
      <c r="W7577" s="44"/>
      <c r="X7577" s="44">
        <f t="shared" si="5279"/>
        <v>2770</v>
      </c>
      <c r="Y7577" s="209">
        <f t="shared" si="5275"/>
        <v>96.515679442508713</v>
      </c>
    </row>
    <row r="7578" spans="1:25" ht="20.399999999999999">
      <c r="A7578" s="20" t="s">
        <v>0</v>
      </c>
      <c r="B7578" s="20" t="s">
        <v>0</v>
      </c>
      <c r="C7578" s="20" t="s">
        <v>0</v>
      </c>
      <c r="D7578" s="21" t="s">
        <v>0</v>
      </c>
      <c r="E7578" s="21" t="s">
        <v>0</v>
      </c>
      <c r="F7578" s="21" t="s">
        <v>0</v>
      </c>
      <c r="G7578" s="153" t="s">
        <v>0</v>
      </c>
      <c r="H7578" s="30" t="s">
        <v>48</v>
      </c>
      <c r="I7578" s="31">
        <f t="shared" si="5291"/>
        <v>24238870</v>
      </c>
      <c r="J7578" s="31">
        <f t="shared" ref="J7578:X7578" si="5298">SUM(J7579)</f>
        <v>7362570</v>
      </c>
      <c r="K7578" s="31">
        <f t="shared" si="5292"/>
        <v>250000</v>
      </c>
      <c r="L7578" s="31">
        <f t="shared" si="5298"/>
        <v>250000</v>
      </c>
      <c r="M7578" s="31">
        <f t="shared" si="5298"/>
        <v>0</v>
      </c>
      <c r="N7578" s="31">
        <f t="shared" si="5298"/>
        <v>0</v>
      </c>
      <c r="O7578" s="31">
        <f t="shared" si="5298"/>
        <v>6664000</v>
      </c>
      <c r="P7578" s="31">
        <f t="shared" si="5298"/>
        <v>9962300</v>
      </c>
      <c r="Q7578" s="31">
        <f t="shared" si="5298"/>
        <v>47604468</v>
      </c>
      <c r="R7578" s="31">
        <f t="shared" si="5298"/>
        <v>11340040</v>
      </c>
      <c r="S7578" s="31">
        <f t="shared" si="5298"/>
        <v>9992470</v>
      </c>
      <c r="T7578" s="31">
        <f t="shared" si="5298"/>
        <v>1337470</v>
      </c>
      <c r="U7578" s="31">
        <f t="shared" si="5298"/>
        <v>1057470</v>
      </c>
      <c r="V7578" s="31">
        <f t="shared" si="5298"/>
        <v>280000</v>
      </c>
      <c r="W7578" s="31">
        <f t="shared" si="5298"/>
        <v>0</v>
      </c>
      <c r="X7578" s="31">
        <f t="shared" si="5298"/>
        <v>11329940</v>
      </c>
      <c r="Y7578" s="220">
        <f t="shared" si="5275"/>
        <v>99.910935058430127</v>
      </c>
    </row>
    <row r="7579" spans="1:25">
      <c r="A7579" s="23" t="s">
        <v>2555</v>
      </c>
      <c r="B7579" s="23" t="s">
        <v>122</v>
      </c>
      <c r="C7579" s="23" t="s">
        <v>130</v>
      </c>
      <c r="D7579" s="23" t="s">
        <v>2556</v>
      </c>
      <c r="E7579" s="21" t="s">
        <v>210</v>
      </c>
      <c r="F7579" s="21" t="s">
        <v>0</v>
      </c>
      <c r="G7579" s="153" t="s">
        <v>0</v>
      </c>
      <c r="H7579" s="21" t="s">
        <v>43</v>
      </c>
      <c r="I7579" s="66">
        <f t="shared" si="5291"/>
        <v>24238870</v>
      </c>
      <c r="J7579" s="66">
        <f>SUM(J7580,J7583,J7585,J7594,J7604)</f>
        <v>7362570</v>
      </c>
      <c r="K7579" s="66">
        <f t="shared" si="5292"/>
        <v>250000</v>
      </c>
      <c r="L7579" s="66">
        <f t="shared" ref="L7579:P7579" si="5299">SUM(L7580,L7583,L7585,L7594,L7604)</f>
        <v>250000</v>
      </c>
      <c r="M7579" s="66">
        <f t="shared" si="5299"/>
        <v>0</v>
      </c>
      <c r="N7579" s="66">
        <f t="shared" si="5299"/>
        <v>0</v>
      </c>
      <c r="O7579" s="66">
        <f t="shared" si="5299"/>
        <v>6664000</v>
      </c>
      <c r="P7579" s="66">
        <f t="shared" si="5299"/>
        <v>9962300</v>
      </c>
      <c r="Q7579" s="66">
        <f t="shared" ref="Q7579:R7579" si="5300">SUM(Q7580,Q7583,Q7585,Q7594,Q7604)</f>
        <v>47604468</v>
      </c>
      <c r="R7579" s="66">
        <f t="shared" si="5300"/>
        <v>11340040</v>
      </c>
      <c r="S7579" s="66">
        <f t="shared" ref="S7579" si="5301">SUM(S7580,S7583,S7585,S7594,S7604)</f>
        <v>9992470</v>
      </c>
      <c r="T7579" s="66">
        <f t="shared" ref="T7579:X7579" si="5302">SUM(T7580,T7583,T7585,T7594,T7604)</f>
        <v>1337470</v>
      </c>
      <c r="U7579" s="66">
        <f t="shared" si="5302"/>
        <v>1057470</v>
      </c>
      <c r="V7579" s="66">
        <f t="shared" si="5302"/>
        <v>280000</v>
      </c>
      <c r="W7579" s="66">
        <f t="shared" si="5302"/>
        <v>0</v>
      </c>
      <c r="X7579" s="66">
        <f t="shared" si="5302"/>
        <v>11329940</v>
      </c>
      <c r="Y7579" s="208">
        <f t="shared" si="5275"/>
        <v>99.910935058430127</v>
      </c>
    </row>
    <row r="7580" spans="1:25">
      <c r="A7580" s="20" t="s">
        <v>2555</v>
      </c>
      <c r="B7580" s="20" t="s">
        <v>122</v>
      </c>
      <c r="C7580" s="20" t="s">
        <v>130</v>
      </c>
      <c r="D7580" s="20" t="s">
        <v>2556</v>
      </c>
      <c r="E7580" s="20" t="s">
        <v>211</v>
      </c>
      <c r="F7580" s="23" t="s">
        <v>0</v>
      </c>
      <c r="G7580" s="155" t="s">
        <v>0</v>
      </c>
      <c r="H7580" s="21" t="s">
        <v>44</v>
      </c>
      <c r="I7580" s="66">
        <f t="shared" si="5291"/>
        <v>4730000</v>
      </c>
      <c r="J7580" s="66">
        <f>SUM(J7581:J7582)</f>
        <v>30000</v>
      </c>
      <c r="K7580" s="66">
        <f t="shared" si="5292"/>
        <v>0</v>
      </c>
      <c r="L7580" s="66">
        <f t="shared" ref="L7580:P7580" si="5303">SUM(L7581:L7582)</f>
        <v>0</v>
      </c>
      <c r="M7580" s="66">
        <f t="shared" si="5303"/>
        <v>0</v>
      </c>
      <c r="N7580" s="66">
        <f t="shared" si="5303"/>
        <v>0</v>
      </c>
      <c r="O7580" s="66">
        <f t="shared" si="5303"/>
        <v>4700000</v>
      </c>
      <c r="P7580" s="66">
        <f t="shared" si="5303"/>
        <v>0</v>
      </c>
      <c r="Q7580" s="66">
        <f t="shared" ref="Q7580:R7580" si="5304">SUM(Q7581:Q7582)</f>
        <v>8454778</v>
      </c>
      <c r="R7580" s="66">
        <f t="shared" si="5304"/>
        <v>430000</v>
      </c>
      <c r="S7580" s="66">
        <f t="shared" ref="S7580" si="5305">SUM(S7581:S7582)</f>
        <v>400000</v>
      </c>
      <c r="T7580" s="66">
        <f t="shared" ref="T7580:X7580" si="5306">SUM(T7581:T7582)</f>
        <v>30000</v>
      </c>
      <c r="U7580" s="66">
        <f t="shared" si="5306"/>
        <v>0</v>
      </c>
      <c r="V7580" s="66">
        <f t="shared" si="5306"/>
        <v>30000</v>
      </c>
      <c r="W7580" s="66">
        <f t="shared" si="5306"/>
        <v>0</v>
      </c>
      <c r="X7580" s="66">
        <f t="shared" si="5306"/>
        <v>430000</v>
      </c>
      <c r="Y7580" s="208">
        <f t="shared" si="5275"/>
        <v>100</v>
      </c>
    </row>
    <row r="7581" spans="1:25">
      <c r="A7581" s="23" t="s">
        <v>2555</v>
      </c>
      <c r="B7581" s="23" t="s">
        <v>122</v>
      </c>
      <c r="C7581" s="23" t="s">
        <v>130</v>
      </c>
      <c r="D7581" s="23" t="s">
        <v>2556</v>
      </c>
      <c r="E7581" s="22">
        <v>6151</v>
      </c>
      <c r="F7581" s="23" t="s">
        <v>2580</v>
      </c>
      <c r="G7581" s="129" t="s">
        <v>3367</v>
      </c>
      <c r="H7581" s="32" t="s">
        <v>314</v>
      </c>
      <c r="I7581" s="44">
        <f t="shared" si="5291"/>
        <v>30000</v>
      </c>
      <c r="J7581" s="44">
        <v>30000</v>
      </c>
      <c r="K7581" s="44">
        <f t="shared" si="5292"/>
        <v>0</v>
      </c>
      <c r="L7581" s="44">
        <v>0</v>
      </c>
      <c r="M7581" s="44">
        <v>0</v>
      </c>
      <c r="N7581" s="44">
        <v>0</v>
      </c>
      <c r="O7581" s="44">
        <v>0</v>
      </c>
      <c r="P7581" s="44">
        <v>0</v>
      </c>
      <c r="Q7581" s="44">
        <v>430000</v>
      </c>
      <c r="R7581" s="44">
        <v>430000</v>
      </c>
      <c r="S7581" s="44">
        <v>400000</v>
      </c>
      <c r="T7581" s="44">
        <f t="shared" si="5278"/>
        <v>30000</v>
      </c>
      <c r="U7581" s="44"/>
      <c r="V7581" s="44">
        <v>30000</v>
      </c>
      <c r="W7581" s="44"/>
      <c r="X7581" s="44">
        <f t="shared" si="5279"/>
        <v>430000</v>
      </c>
      <c r="Y7581" s="209">
        <f t="shared" si="5275"/>
        <v>100</v>
      </c>
    </row>
    <row r="7582" spans="1:25" s="171" customFormat="1">
      <c r="A7582" s="176" t="s">
        <v>2555</v>
      </c>
      <c r="B7582" s="176" t="s">
        <v>122</v>
      </c>
      <c r="C7582" s="176" t="s">
        <v>130</v>
      </c>
      <c r="D7582" s="176" t="s">
        <v>2556</v>
      </c>
      <c r="E7582" s="177">
        <v>6151</v>
      </c>
      <c r="F7582" s="167" t="s">
        <v>2830</v>
      </c>
      <c r="G7582" s="192" t="s">
        <v>3362</v>
      </c>
      <c r="H7582" s="178" t="s">
        <v>2610</v>
      </c>
      <c r="I7582" s="170">
        <f t="shared" si="5291"/>
        <v>4700000</v>
      </c>
      <c r="J7582" s="44"/>
      <c r="K7582" s="44">
        <f t="shared" si="5292"/>
        <v>0</v>
      </c>
      <c r="L7582" s="44"/>
      <c r="M7582" s="44"/>
      <c r="N7582" s="44"/>
      <c r="O7582" s="111">
        <v>4700000</v>
      </c>
      <c r="P7582" s="44"/>
      <c r="Q7582" s="44">
        <v>8024778</v>
      </c>
      <c r="R7582" s="44">
        <v>0</v>
      </c>
      <c r="S7582" s="44">
        <v>0</v>
      </c>
      <c r="T7582" s="44">
        <f t="shared" si="5278"/>
        <v>0</v>
      </c>
      <c r="U7582" s="44"/>
      <c r="V7582" s="44"/>
      <c r="W7582" s="44"/>
      <c r="X7582" s="44">
        <f t="shared" si="5279"/>
        <v>0</v>
      </c>
      <c r="Y7582" s="209">
        <f t="shared" si="5275"/>
        <v>0</v>
      </c>
    </row>
    <row r="7583" spans="1:25">
      <c r="A7583" s="20" t="s">
        <v>2555</v>
      </c>
      <c r="B7583" s="20" t="s">
        <v>122</v>
      </c>
      <c r="C7583" s="20" t="s">
        <v>130</v>
      </c>
      <c r="D7583" s="20" t="s">
        <v>2556</v>
      </c>
      <c r="E7583" s="20" t="s">
        <v>428</v>
      </c>
      <c r="F7583" s="23" t="s">
        <v>0</v>
      </c>
      <c r="G7583" s="155" t="s">
        <v>0</v>
      </c>
      <c r="H7583" s="21" t="s">
        <v>45</v>
      </c>
      <c r="I7583" s="66">
        <f t="shared" si="5291"/>
        <v>100</v>
      </c>
      <c r="J7583" s="66">
        <f t="shared" ref="J7583:X7583" si="5307">SUM(J7584)</f>
        <v>100</v>
      </c>
      <c r="K7583" s="66">
        <f t="shared" si="5292"/>
        <v>0</v>
      </c>
      <c r="L7583" s="66">
        <f t="shared" si="5307"/>
        <v>0</v>
      </c>
      <c r="M7583" s="66">
        <f t="shared" si="5307"/>
        <v>0</v>
      </c>
      <c r="N7583" s="66">
        <f t="shared" si="5307"/>
        <v>0</v>
      </c>
      <c r="O7583" s="66">
        <f t="shared" si="5307"/>
        <v>0</v>
      </c>
      <c r="P7583" s="66">
        <f t="shared" si="5307"/>
        <v>0</v>
      </c>
      <c r="Q7583" s="66">
        <f t="shared" si="5307"/>
        <v>300100</v>
      </c>
      <c r="R7583" s="66">
        <f t="shared" si="5307"/>
        <v>300100</v>
      </c>
      <c r="S7583" s="66">
        <f t="shared" si="5307"/>
        <v>300100</v>
      </c>
      <c r="T7583" s="66">
        <f t="shared" si="5307"/>
        <v>0</v>
      </c>
      <c r="U7583" s="66">
        <f t="shared" si="5307"/>
        <v>0</v>
      </c>
      <c r="V7583" s="66">
        <f t="shared" si="5307"/>
        <v>0</v>
      </c>
      <c r="W7583" s="66">
        <f t="shared" si="5307"/>
        <v>0</v>
      </c>
      <c r="X7583" s="66">
        <f t="shared" si="5307"/>
        <v>300100</v>
      </c>
      <c r="Y7583" s="208">
        <f t="shared" si="5275"/>
        <v>100</v>
      </c>
    </row>
    <row r="7584" spans="1:25" ht="20.399999999999999">
      <c r="A7584" s="23" t="s">
        <v>2555</v>
      </c>
      <c r="B7584" s="23" t="s">
        <v>122</v>
      </c>
      <c r="C7584" s="23" t="s">
        <v>130</v>
      </c>
      <c r="D7584" s="23" t="s">
        <v>2556</v>
      </c>
      <c r="E7584" s="22">
        <v>6152</v>
      </c>
      <c r="F7584" s="23" t="s">
        <v>2581</v>
      </c>
      <c r="G7584" s="129" t="s">
        <v>3367</v>
      </c>
      <c r="H7584" s="32" t="s">
        <v>2582</v>
      </c>
      <c r="I7584" s="44">
        <f t="shared" si="5291"/>
        <v>100</v>
      </c>
      <c r="J7584" s="44">
        <v>100</v>
      </c>
      <c r="K7584" s="44">
        <f t="shared" si="5292"/>
        <v>0</v>
      </c>
      <c r="L7584" s="44">
        <v>0</v>
      </c>
      <c r="M7584" s="44">
        <v>0</v>
      </c>
      <c r="N7584" s="44">
        <v>0</v>
      </c>
      <c r="O7584" s="44">
        <v>0</v>
      </c>
      <c r="P7584" s="44">
        <v>0</v>
      </c>
      <c r="Q7584" s="44">
        <v>300100</v>
      </c>
      <c r="R7584" s="44">
        <v>300100</v>
      </c>
      <c r="S7584" s="44">
        <v>300100</v>
      </c>
      <c r="T7584" s="44">
        <f t="shared" si="5278"/>
        <v>0</v>
      </c>
      <c r="U7584" s="44"/>
      <c r="V7584" s="44"/>
      <c r="W7584" s="44"/>
      <c r="X7584" s="44">
        <f t="shared" si="5279"/>
        <v>300100</v>
      </c>
      <c r="Y7584" s="209">
        <f t="shared" si="5275"/>
        <v>100</v>
      </c>
    </row>
    <row r="7585" spans="1:25">
      <c r="A7585" s="20" t="s">
        <v>2555</v>
      </c>
      <c r="B7585" s="20" t="s">
        <v>122</v>
      </c>
      <c r="C7585" s="20" t="s">
        <v>130</v>
      </c>
      <c r="D7585" s="20" t="s">
        <v>2556</v>
      </c>
      <c r="E7585" s="20" t="s">
        <v>315</v>
      </c>
      <c r="F7585" s="23" t="s">
        <v>0</v>
      </c>
      <c r="G7585" s="155" t="s">
        <v>0</v>
      </c>
      <c r="H7585" s="21" t="s">
        <v>46</v>
      </c>
      <c r="I7585" s="66">
        <f t="shared" si="5291"/>
        <v>8856470</v>
      </c>
      <c r="J7585" s="66">
        <f>SUM(J7586:J7593)</f>
        <v>4032470</v>
      </c>
      <c r="K7585" s="66">
        <f t="shared" si="5292"/>
        <v>250000</v>
      </c>
      <c r="L7585" s="66">
        <f t="shared" ref="L7585:X7585" si="5308">SUM(L7586:L7593)</f>
        <v>250000</v>
      </c>
      <c r="M7585" s="66">
        <f t="shared" si="5308"/>
        <v>0</v>
      </c>
      <c r="N7585" s="66">
        <f t="shared" si="5308"/>
        <v>0</v>
      </c>
      <c r="O7585" s="66">
        <f t="shared" si="5308"/>
        <v>1964000</v>
      </c>
      <c r="P7585" s="66">
        <f t="shared" si="5308"/>
        <v>2610000</v>
      </c>
      <c r="Q7585" s="66">
        <f t="shared" si="5308"/>
        <v>14970447</v>
      </c>
      <c r="R7585" s="66">
        <f t="shared" si="5308"/>
        <v>4362470</v>
      </c>
      <c r="S7585" s="66">
        <f t="shared" si="5308"/>
        <v>3305000</v>
      </c>
      <c r="T7585" s="66">
        <f t="shared" si="5308"/>
        <v>1057470</v>
      </c>
      <c r="U7585" s="66">
        <f t="shared" si="5308"/>
        <v>807470</v>
      </c>
      <c r="V7585" s="66">
        <f t="shared" si="5308"/>
        <v>250000</v>
      </c>
      <c r="W7585" s="66">
        <f t="shared" si="5308"/>
        <v>0</v>
      </c>
      <c r="X7585" s="66">
        <f t="shared" si="5308"/>
        <v>4362470</v>
      </c>
      <c r="Y7585" s="208">
        <f t="shared" si="5275"/>
        <v>100</v>
      </c>
    </row>
    <row r="7586" spans="1:25" s="171" customFormat="1">
      <c r="A7586" s="167" t="s">
        <v>2555</v>
      </c>
      <c r="B7586" s="167" t="s">
        <v>122</v>
      </c>
      <c r="C7586" s="167" t="s">
        <v>130</v>
      </c>
      <c r="D7586" s="167" t="s">
        <v>2556</v>
      </c>
      <c r="E7586" s="168">
        <v>6153</v>
      </c>
      <c r="F7586" s="167" t="s">
        <v>2583</v>
      </c>
      <c r="G7586" s="187" t="s">
        <v>3366</v>
      </c>
      <c r="H7586" s="169" t="s">
        <v>3143</v>
      </c>
      <c r="I7586" s="170">
        <f t="shared" si="5291"/>
        <v>3719500</v>
      </c>
      <c r="J7586" s="44">
        <v>1800000</v>
      </c>
      <c r="K7586" s="44">
        <f t="shared" si="5292"/>
        <v>0</v>
      </c>
      <c r="L7586" s="44">
        <v>0</v>
      </c>
      <c r="M7586" s="44">
        <v>0</v>
      </c>
      <c r="N7586" s="44">
        <v>0</v>
      </c>
      <c r="O7586" s="44">
        <v>1809500</v>
      </c>
      <c r="P7586" s="44">
        <v>110000</v>
      </c>
      <c r="Q7586" s="44">
        <v>4697121</v>
      </c>
      <c r="R7586" s="44">
        <v>1800000</v>
      </c>
      <c r="S7586" s="44">
        <v>1250000</v>
      </c>
      <c r="T7586" s="44">
        <f t="shared" si="5278"/>
        <v>550000</v>
      </c>
      <c r="U7586" s="44">
        <v>300000</v>
      </c>
      <c r="V7586" s="44">
        <v>250000</v>
      </c>
      <c r="W7586" s="44"/>
      <c r="X7586" s="44">
        <f t="shared" si="5279"/>
        <v>1800000</v>
      </c>
      <c r="Y7586" s="209">
        <f t="shared" si="5275"/>
        <v>100</v>
      </c>
    </row>
    <row r="7587" spans="1:25" s="171" customFormat="1">
      <c r="A7587" s="167" t="s">
        <v>2555</v>
      </c>
      <c r="B7587" s="167" t="s">
        <v>122</v>
      </c>
      <c r="C7587" s="167" t="s">
        <v>130</v>
      </c>
      <c r="D7587" s="167" t="s">
        <v>2556</v>
      </c>
      <c r="E7587" s="168">
        <v>6153</v>
      </c>
      <c r="F7587" s="167" t="s">
        <v>2584</v>
      </c>
      <c r="G7587" s="187" t="s">
        <v>3367</v>
      </c>
      <c r="H7587" s="169" t="s">
        <v>2578</v>
      </c>
      <c r="I7587" s="170">
        <f t="shared" si="5291"/>
        <v>2746970</v>
      </c>
      <c r="J7587" s="44">
        <v>92470</v>
      </c>
      <c r="K7587" s="44">
        <f t="shared" si="5292"/>
        <v>0</v>
      </c>
      <c r="L7587" s="44">
        <v>0</v>
      </c>
      <c r="M7587" s="44">
        <v>0</v>
      </c>
      <c r="N7587" s="44">
        <v>0</v>
      </c>
      <c r="O7587" s="111">
        <v>154500</v>
      </c>
      <c r="P7587" s="44">
        <v>2500000</v>
      </c>
      <c r="Q7587" s="44">
        <v>7124541</v>
      </c>
      <c r="R7587" s="44">
        <v>422470</v>
      </c>
      <c r="S7587" s="44">
        <v>400000</v>
      </c>
      <c r="T7587" s="44">
        <f t="shared" si="5278"/>
        <v>22470</v>
      </c>
      <c r="U7587" s="44">
        <v>22470</v>
      </c>
      <c r="V7587" s="44"/>
      <c r="W7587" s="44"/>
      <c r="X7587" s="44">
        <f t="shared" si="5279"/>
        <v>422470</v>
      </c>
      <c r="Y7587" s="209">
        <f t="shared" si="5275"/>
        <v>100</v>
      </c>
    </row>
    <row r="7588" spans="1:25">
      <c r="A7588" s="23" t="s">
        <v>2555</v>
      </c>
      <c r="B7588" s="23" t="s">
        <v>122</v>
      </c>
      <c r="C7588" s="23" t="s">
        <v>130</v>
      </c>
      <c r="D7588" s="23" t="s">
        <v>2556</v>
      </c>
      <c r="E7588" s="22">
        <v>6153</v>
      </c>
      <c r="F7588" s="23" t="s">
        <v>2585</v>
      </c>
      <c r="G7588" s="129" t="s">
        <v>3363</v>
      </c>
      <c r="H7588" s="32" t="s">
        <v>2571</v>
      </c>
      <c r="I7588" s="44">
        <f t="shared" si="5291"/>
        <v>0</v>
      </c>
      <c r="J7588" s="44">
        <v>0</v>
      </c>
      <c r="K7588" s="44">
        <f t="shared" si="5292"/>
        <v>0</v>
      </c>
      <c r="L7588" s="44">
        <v>0</v>
      </c>
      <c r="M7588" s="44">
        <v>0</v>
      </c>
      <c r="N7588" s="44">
        <v>0</v>
      </c>
      <c r="O7588" s="44">
        <v>0</v>
      </c>
      <c r="P7588" s="44">
        <v>0</v>
      </c>
      <c r="Q7588" s="44">
        <v>0</v>
      </c>
      <c r="R7588" s="44">
        <v>0</v>
      </c>
      <c r="S7588" s="44">
        <v>0</v>
      </c>
      <c r="T7588" s="44">
        <f t="shared" si="5278"/>
        <v>0</v>
      </c>
      <c r="U7588" s="44"/>
      <c r="V7588" s="44"/>
      <c r="W7588" s="44"/>
      <c r="X7588" s="44">
        <f t="shared" si="5279"/>
        <v>0</v>
      </c>
      <c r="Y7588" s="209">
        <f t="shared" si="5275"/>
        <v>0</v>
      </c>
    </row>
    <row r="7589" spans="1:25">
      <c r="A7589" s="23" t="s">
        <v>2555</v>
      </c>
      <c r="B7589" s="23" t="s">
        <v>122</v>
      </c>
      <c r="C7589" s="23" t="s">
        <v>130</v>
      </c>
      <c r="D7589" s="23" t="s">
        <v>2556</v>
      </c>
      <c r="E7589" s="22">
        <v>6153</v>
      </c>
      <c r="F7589" s="23" t="s">
        <v>2586</v>
      </c>
      <c r="G7589" s="129" t="s">
        <v>3364</v>
      </c>
      <c r="H7589" s="32" t="s">
        <v>2573</v>
      </c>
      <c r="I7589" s="44">
        <f t="shared" si="5291"/>
        <v>0</v>
      </c>
      <c r="J7589" s="44">
        <v>0</v>
      </c>
      <c r="K7589" s="44">
        <f t="shared" si="5292"/>
        <v>0</v>
      </c>
      <c r="L7589" s="44">
        <v>0</v>
      </c>
      <c r="M7589" s="44">
        <v>0</v>
      </c>
      <c r="N7589" s="44">
        <v>0</v>
      </c>
      <c r="O7589" s="44">
        <v>0</v>
      </c>
      <c r="P7589" s="44">
        <v>0</v>
      </c>
      <c r="Q7589" s="44">
        <v>0</v>
      </c>
      <c r="R7589" s="44">
        <v>0</v>
      </c>
      <c r="S7589" s="44">
        <v>0</v>
      </c>
      <c r="T7589" s="44">
        <f t="shared" si="5278"/>
        <v>0</v>
      </c>
      <c r="U7589" s="44"/>
      <c r="V7589" s="44"/>
      <c r="W7589" s="44"/>
      <c r="X7589" s="44">
        <f t="shared" si="5279"/>
        <v>0</v>
      </c>
      <c r="Y7589" s="209">
        <f t="shared" si="5275"/>
        <v>0</v>
      </c>
    </row>
    <row r="7590" spans="1:25">
      <c r="A7590" s="23" t="s">
        <v>2555</v>
      </c>
      <c r="B7590" s="23" t="s">
        <v>122</v>
      </c>
      <c r="C7590" s="23" t="s">
        <v>130</v>
      </c>
      <c r="D7590" s="23" t="s">
        <v>2556</v>
      </c>
      <c r="E7590" s="22">
        <v>6153</v>
      </c>
      <c r="F7590" s="23" t="s">
        <v>2587</v>
      </c>
      <c r="G7590" s="129" t="s">
        <v>3366</v>
      </c>
      <c r="H7590" s="32" t="s">
        <v>2575</v>
      </c>
      <c r="I7590" s="44">
        <f t="shared" si="5291"/>
        <v>0</v>
      </c>
      <c r="J7590" s="44">
        <v>0</v>
      </c>
      <c r="K7590" s="44">
        <f t="shared" si="5292"/>
        <v>0</v>
      </c>
      <c r="L7590" s="44">
        <v>0</v>
      </c>
      <c r="M7590" s="44">
        <v>0</v>
      </c>
      <c r="N7590" s="44">
        <v>0</v>
      </c>
      <c r="O7590" s="44">
        <v>0</v>
      </c>
      <c r="P7590" s="44">
        <v>0</v>
      </c>
      <c r="Q7590" s="44">
        <v>0</v>
      </c>
      <c r="R7590" s="44">
        <v>0</v>
      </c>
      <c r="S7590" s="44">
        <v>0</v>
      </c>
      <c r="T7590" s="44">
        <f t="shared" si="5278"/>
        <v>0</v>
      </c>
      <c r="U7590" s="44"/>
      <c r="V7590" s="44"/>
      <c r="W7590" s="44"/>
      <c r="X7590" s="44">
        <f t="shared" si="5279"/>
        <v>0</v>
      </c>
      <c r="Y7590" s="209">
        <f t="shared" si="5275"/>
        <v>0</v>
      </c>
    </row>
    <row r="7591" spans="1:25">
      <c r="A7591" s="100" t="s">
        <v>2555</v>
      </c>
      <c r="B7591" s="100" t="s">
        <v>122</v>
      </c>
      <c r="C7591" s="100" t="s">
        <v>130</v>
      </c>
      <c r="D7591" s="100" t="s">
        <v>2556</v>
      </c>
      <c r="E7591" s="101">
        <v>6153</v>
      </c>
      <c r="F7591" s="23" t="s">
        <v>2831</v>
      </c>
      <c r="G7591" s="191" t="s">
        <v>3369</v>
      </c>
      <c r="H7591" s="99" t="s">
        <v>2611</v>
      </c>
      <c r="I7591" s="44">
        <f t="shared" si="5291"/>
        <v>250000</v>
      </c>
      <c r="J7591" s="104">
        <v>0</v>
      </c>
      <c r="K7591" s="104">
        <f t="shared" si="5292"/>
        <v>250000</v>
      </c>
      <c r="L7591" s="104">
        <v>250000</v>
      </c>
      <c r="M7591" s="104">
        <v>0</v>
      </c>
      <c r="N7591" s="104">
        <v>0</v>
      </c>
      <c r="O7591" s="104">
        <v>0</v>
      </c>
      <c r="P7591" s="104">
        <v>0</v>
      </c>
      <c r="Q7591" s="104">
        <v>250000</v>
      </c>
      <c r="R7591" s="104">
        <v>0</v>
      </c>
      <c r="S7591" s="104">
        <v>0</v>
      </c>
      <c r="T7591" s="104">
        <f t="shared" si="5278"/>
        <v>0</v>
      </c>
      <c r="U7591" s="104"/>
      <c r="V7591" s="104"/>
      <c r="W7591" s="104"/>
      <c r="X7591" s="104">
        <f t="shared" si="5279"/>
        <v>0</v>
      </c>
      <c r="Y7591" s="223">
        <f t="shared" si="5275"/>
        <v>0</v>
      </c>
    </row>
    <row r="7592" spans="1:25" ht="20.399999999999999">
      <c r="A7592" s="100" t="s">
        <v>2555</v>
      </c>
      <c r="B7592" s="100" t="s">
        <v>122</v>
      </c>
      <c r="C7592" s="100" t="s">
        <v>130</v>
      </c>
      <c r="D7592" s="100" t="s">
        <v>2556</v>
      </c>
      <c r="E7592" s="101">
        <v>6153</v>
      </c>
      <c r="F7592" s="23" t="s">
        <v>2832</v>
      </c>
      <c r="G7592" s="191" t="s">
        <v>3362</v>
      </c>
      <c r="H7592" s="99" t="s">
        <v>2802</v>
      </c>
      <c r="I7592" s="44">
        <f t="shared" si="5291"/>
        <v>2000000</v>
      </c>
      <c r="J7592" s="104">
        <v>2000000</v>
      </c>
      <c r="K7592" s="104">
        <f t="shared" si="5292"/>
        <v>0</v>
      </c>
      <c r="L7592" s="104">
        <v>0</v>
      </c>
      <c r="M7592" s="104">
        <v>0</v>
      </c>
      <c r="N7592" s="104">
        <v>0</v>
      </c>
      <c r="O7592" s="104">
        <v>0</v>
      </c>
      <c r="P7592" s="104">
        <v>0</v>
      </c>
      <c r="Q7592" s="104">
        <v>2000000</v>
      </c>
      <c r="R7592" s="104">
        <v>2000000</v>
      </c>
      <c r="S7592" s="104">
        <v>1515000</v>
      </c>
      <c r="T7592" s="104">
        <f t="shared" si="5278"/>
        <v>485000</v>
      </c>
      <c r="U7592" s="104">
        <v>485000</v>
      </c>
      <c r="V7592" s="104">
        <v>0</v>
      </c>
      <c r="W7592" s="104">
        <v>0</v>
      </c>
      <c r="X7592" s="104">
        <f t="shared" si="5279"/>
        <v>2000000</v>
      </c>
      <c r="Y7592" s="223">
        <f t="shared" si="5275"/>
        <v>100</v>
      </c>
    </row>
    <row r="7593" spans="1:25" ht="20.399999999999999">
      <c r="A7593" s="100" t="s">
        <v>2555</v>
      </c>
      <c r="B7593" s="100" t="s">
        <v>122</v>
      </c>
      <c r="C7593" s="100" t="s">
        <v>130</v>
      </c>
      <c r="D7593" s="100">
        <v>33010001</v>
      </c>
      <c r="E7593" s="101">
        <v>6153</v>
      </c>
      <c r="F7593" s="23" t="s">
        <v>2833</v>
      </c>
      <c r="G7593" s="191" t="s">
        <v>3361</v>
      </c>
      <c r="H7593" s="99" t="s">
        <v>2612</v>
      </c>
      <c r="I7593" s="44">
        <f t="shared" si="5291"/>
        <v>140000</v>
      </c>
      <c r="J7593" s="104">
        <v>140000</v>
      </c>
      <c r="K7593" s="104">
        <f t="shared" si="5292"/>
        <v>0</v>
      </c>
      <c r="L7593" s="104">
        <v>0</v>
      </c>
      <c r="M7593" s="104">
        <v>0</v>
      </c>
      <c r="N7593" s="104">
        <v>0</v>
      </c>
      <c r="O7593" s="104">
        <v>0</v>
      </c>
      <c r="P7593" s="104">
        <v>0</v>
      </c>
      <c r="Q7593" s="104">
        <v>898785</v>
      </c>
      <c r="R7593" s="104">
        <v>140000</v>
      </c>
      <c r="S7593" s="104">
        <v>140000</v>
      </c>
      <c r="T7593" s="104">
        <f t="shared" si="5278"/>
        <v>0</v>
      </c>
      <c r="U7593" s="104"/>
      <c r="V7593" s="104"/>
      <c r="W7593" s="104"/>
      <c r="X7593" s="104">
        <f t="shared" si="5279"/>
        <v>140000</v>
      </c>
      <c r="Y7593" s="223">
        <f t="shared" si="5275"/>
        <v>100</v>
      </c>
    </row>
    <row r="7594" spans="1:25">
      <c r="A7594" s="102" t="s">
        <v>2555</v>
      </c>
      <c r="B7594" s="102" t="s">
        <v>122</v>
      </c>
      <c r="C7594" s="102" t="s">
        <v>130</v>
      </c>
      <c r="D7594" s="102" t="s">
        <v>2556</v>
      </c>
      <c r="E7594" s="102">
        <v>615400</v>
      </c>
      <c r="F7594" s="100"/>
      <c r="G7594" s="162"/>
      <c r="H7594" s="103" t="s">
        <v>47</v>
      </c>
      <c r="I7594" s="62">
        <f t="shared" si="5291"/>
        <v>10152300</v>
      </c>
      <c r="J7594" s="62">
        <f t="shared" ref="J7594:P7594" si="5309">SUM(J7596:J7603)</f>
        <v>2800000</v>
      </c>
      <c r="K7594" s="62">
        <f t="shared" si="5292"/>
        <v>0</v>
      </c>
      <c r="L7594" s="62">
        <f t="shared" si="5309"/>
        <v>0</v>
      </c>
      <c r="M7594" s="62">
        <f t="shared" si="5309"/>
        <v>0</v>
      </c>
      <c r="N7594" s="62">
        <f t="shared" si="5309"/>
        <v>0</v>
      </c>
      <c r="O7594" s="62">
        <f t="shared" si="5309"/>
        <v>0</v>
      </c>
      <c r="P7594" s="62">
        <f t="shared" si="5309"/>
        <v>7352300</v>
      </c>
      <c r="Q7594" s="62">
        <f>SUM(Q7595:Q7603)</f>
        <v>23869143</v>
      </c>
      <c r="R7594" s="62">
        <f>SUM(R7596:R7603)</f>
        <v>6237470</v>
      </c>
      <c r="S7594" s="62">
        <f>SUM(S7596:S7603)</f>
        <v>5987370</v>
      </c>
      <c r="T7594" s="62">
        <f t="shared" ref="T7594:X7594" si="5310">SUM(T7596:T7603)</f>
        <v>250000</v>
      </c>
      <c r="U7594" s="62">
        <f t="shared" si="5310"/>
        <v>250000</v>
      </c>
      <c r="V7594" s="62">
        <f t="shared" si="5310"/>
        <v>0</v>
      </c>
      <c r="W7594" s="62">
        <f t="shared" si="5310"/>
        <v>0</v>
      </c>
      <c r="X7594" s="62">
        <f t="shared" si="5310"/>
        <v>6237370</v>
      </c>
      <c r="Y7594" s="210">
        <f t="shared" si="5275"/>
        <v>99.998396785876324</v>
      </c>
    </row>
    <row r="7595" spans="1:25" customFormat="1">
      <c r="A7595" s="83" t="s">
        <v>2555</v>
      </c>
      <c r="B7595" s="83" t="s">
        <v>122</v>
      </c>
      <c r="C7595" s="83" t="s">
        <v>130</v>
      </c>
      <c r="D7595" s="83" t="s">
        <v>2556</v>
      </c>
      <c r="E7595" s="190">
        <v>6154</v>
      </c>
      <c r="F7595" s="83" t="s">
        <v>3190</v>
      </c>
      <c r="G7595" s="138" t="s">
        <v>3366</v>
      </c>
      <c r="H7595" s="5" t="s">
        <v>3191</v>
      </c>
      <c r="I7595" s="61"/>
      <c r="J7595" s="61"/>
      <c r="K7595" s="61"/>
      <c r="L7595" s="61"/>
      <c r="M7595" s="61"/>
      <c r="N7595" s="61"/>
      <c r="O7595" s="61"/>
      <c r="P7595" s="61"/>
      <c r="Q7595" s="61">
        <v>81536</v>
      </c>
      <c r="R7595" s="61">
        <v>0</v>
      </c>
      <c r="S7595" s="61">
        <v>0</v>
      </c>
      <c r="T7595" s="61">
        <f t="shared" si="5278"/>
        <v>0</v>
      </c>
      <c r="U7595" s="61"/>
      <c r="V7595" s="61"/>
      <c r="W7595" s="61"/>
      <c r="X7595" s="61">
        <f t="shared" si="5279"/>
        <v>0</v>
      </c>
      <c r="Y7595" s="211">
        <f t="shared" si="5275"/>
        <v>0</v>
      </c>
    </row>
    <row r="7596" spans="1:25">
      <c r="A7596" s="100" t="s">
        <v>2555</v>
      </c>
      <c r="B7596" s="100" t="s">
        <v>122</v>
      </c>
      <c r="C7596" s="100" t="s">
        <v>130</v>
      </c>
      <c r="D7596" s="100" t="s">
        <v>2556</v>
      </c>
      <c r="E7596" s="101">
        <v>6154</v>
      </c>
      <c r="F7596" s="23" t="s">
        <v>2834</v>
      </c>
      <c r="G7596" s="129" t="s">
        <v>3366</v>
      </c>
      <c r="H7596" s="99" t="s">
        <v>2803</v>
      </c>
      <c r="I7596" s="44">
        <f t="shared" si="5291"/>
        <v>0</v>
      </c>
      <c r="J7596" s="104">
        <v>0</v>
      </c>
      <c r="K7596" s="104">
        <f t="shared" si="5292"/>
        <v>0</v>
      </c>
      <c r="L7596" s="104">
        <v>0</v>
      </c>
      <c r="M7596" s="104">
        <v>0</v>
      </c>
      <c r="N7596" s="104">
        <v>0</v>
      </c>
      <c r="O7596" s="104">
        <v>0</v>
      </c>
      <c r="P7596" s="104">
        <v>0</v>
      </c>
      <c r="Q7596" s="104">
        <v>1600000</v>
      </c>
      <c r="R7596" s="104">
        <v>0</v>
      </c>
      <c r="S7596" s="104">
        <v>0</v>
      </c>
      <c r="T7596" s="104">
        <f t="shared" si="5278"/>
        <v>0</v>
      </c>
      <c r="U7596" s="104"/>
      <c r="V7596" s="104"/>
      <c r="W7596" s="104"/>
      <c r="X7596" s="104">
        <f t="shared" si="5279"/>
        <v>0</v>
      </c>
      <c r="Y7596" s="223">
        <f t="shared" si="5275"/>
        <v>0</v>
      </c>
    </row>
    <row r="7597" spans="1:25">
      <c r="A7597" s="100" t="s">
        <v>2555</v>
      </c>
      <c r="B7597" s="100" t="s">
        <v>122</v>
      </c>
      <c r="C7597" s="100" t="s">
        <v>130</v>
      </c>
      <c r="D7597" s="100" t="s">
        <v>2556</v>
      </c>
      <c r="E7597" s="101">
        <v>6154</v>
      </c>
      <c r="F7597" s="23" t="s">
        <v>2835</v>
      </c>
      <c r="G7597" s="191" t="s">
        <v>3355</v>
      </c>
      <c r="H7597" s="99" t="s">
        <v>2613</v>
      </c>
      <c r="I7597" s="44">
        <f t="shared" si="5291"/>
        <v>0</v>
      </c>
      <c r="J7597" s="104">
        <v>0</v>
      </c>
      <c r="K7597" s="104">
        <f t="shared" si="5292"/>
        <v>0</v>
      </c>
      <c r="L7597" s="104">
        <v>0</v>
      </c>
      <c r="M7597" s="104">
        <v>0</v>
      </c>
      <c r="N7597" s="104">
        <v>0</v>
      </c>
      <c r="O7597" s="104">
        <v>0</v>
      </c>
      <c r="P7597" s="104">
        <v>0</v>
      </c>
      <c r="Q7597" s="104">
        <v>0</v>
      </c>
      <c r="R7597" s="104">
        <v>0</v>
      </c>
      <c r="S7597" s="104">
        <v>0</v>
      </c>
      <c r="T7597" s="104">
        <f t="shared" si="5278"/>
        <v>0</v>
      </c>
      <c r="U7597" s="104"/>
      <c r="V7597" s="104"/>
      <c r="W7597" s="104"/>
      <c r="X7597" s="104">
        <f t="shared" si="5279"/>
        <v>0</v>
      </c>
      <c r="Y7597" s="223">
        <f t="shared" si="5275"/>
        <v>0</v>
      </c>
    </row>
    <row r="7598" spans="1:25">
      <c r="A7598" s="100" t="s">
        <v>2555</v>
      </c>
      <c r="B7598" s="100" t="s">
        <v>122</v>
      </c>
      <c r="C7598" s="100" t="s">
        <v>130</v>
      </c>
      <c r="D7598" s="100" t="s">
        <v>2556</v>
      </c>
      <c r="E7598" s="101">
        <v>6154</v>
      </c>
      <c r="F7598" s="23" t="s">
        <v>2836</v>
      </c>
      <c r="G7598" s="191" t="s">
        <v>3355</v>
      </c>
      <c r="H7598" s="99" t="s">
        <v>2614</v>
      </c>
      <c r="I7598" s="44">
        <f t="shared" si="5291"/>
        <v>2500000</v>
      </c>
      <c r="J7598" s="104">
        <v>1500000</v>
      </c>
      <c r="K7598" s="104">
        <f t="shared" si="5292"/>
        <v>0</v>
      </c>
      <c r="L7598" s="104">
        <v>0</v>
      </c>
      <c r="M7598" s="104">
        <v>0</v>
      </c>
      <c r="N7598" s="104">
        <v>0</v>
      </c>
      <c r="O7598" s="104">
        <v>0</v>
      </c>
      <c r="P7598" s="104">
        <v>1000000</v>
      </c>
      <c r="Q7598" s="104">
        <v>8000000</v>
      </c>
      <c r="R7598" s="104">
        <v>3500000</v>
      </c>
      <c r="S7598" s="104">
        <v>3500000</v>
      </c>
      <c r="T7598" s="104">
        <f t="shared" ref="T7598:T7616" si="5311">U7598+V7598+W7598</f>
        <v>0</v>
      </c>
      <c r="U7598" s="104">
        <v>0</v>
      </c>
      <c r="V7598" s="104"/>
      <c r="W7598" s="104"/>
      <c r="X7598" s="104">
        <f t="shared" ref="X7598:X7616" si="5312">S7598+T7598</f>
        <v>3500000</v>
      </c>
      <c r="Y7598" s="223">
        <f t="shared" ref="Y7598:Y7617" si="5313">IF(R7598=0,0,(X7598/R7598)*100)</f>
        <v>100</v>
      </c>
    </row>
    <row r="7599" spans="1:25">
      <c r="A7599" s="100" t="s">
        <v>2555</v>
      </c>
      <c r="B7599" s="100" t="s">
        <v>122</v>
      </c>
      <c r="C7599" s="100" t="s">
        <v>130</v>
      </c>
      <c r="D7599" s="100" t="s">
        <v>2556</v>
      </c>
      <c r="E7599" s="101">
        <v>6154</v>
      </c>
      <c r="F7599" s="23" t="s">
        <v>2837</v>
      </c>
      <c r="G7599" s="191" t="s">
        <v>3362</v>
      </c>
      <c r="H7599" s="99" t="s">
        <v>2615</v>
      </c>
      <c r="I7599" s="44">
        <f t="shared" si="5291"/>
        <v>1300000</v>
      </c>
      <c r="J7599" s="104">
        <v>1300000</v>
      </c>
      <c r="K7599" s="104">
        <f t="shared" si="5292"/>
        <v>0</v>
      </c>
      <c r="L7599" s="104">
        <v>0</v>
      </c>
      <c r="M7599" s="104">
        <v>0</v>
      </c>
      <c r="N7599" s="104">
        <v>0</v>
      </c>
      <c r="O7599" s="104">
        <v>0</v>
      </c>
      <c r="P7599" s="104">
        <v>0</v>
      </c>
      <c r="Q7599" s="104">
        <v>1300000</v>
      </c>
      <c r="R7599" s="104">
        <v>1300000</v>
      </c>
      <c r="S7599" s="104">
        <v>1050000</v>
      </c>
      <c r="T7599" s="104">
        <f t="shared" si="5311"/>
        <v>250000</v>
      </c>
      <c r="U7599" s="104">
        <v>250000</v>
      </c>
      <c r="V7599" s="104">
        <v>0</v>
      </c>
      <c r="W7599" s="104"/>
      <c r="X7599" s="104">
        <f t="shared" si="5312"/>
        <v>1300000</v>
      </c>
      <c r="Y7599" s="223">
        <f t="shared" si="5313"/>
        <v>100</v>
      </c>
    </row>
    <row r="7600" spans="1:25">
      <c r="A7600" s="100" t="s">
        <v>2555</v>
      </c>
      <c r="B7600" s="100" t="s">
        <v>122</v>
      </c>
      <c r="C7600" s="100" t="s">
        <v>130</v>
      </c>
      <c r="D7600" s="100" t="s">
        <v>2556</v>
      </c>
      <c r="E7600" s="101">
        <v>6154</v>
      </c>
      <c r="F7600" s="23" t="s">
        <v>2838</v>
      </c>
      <c r="G7600" s="129" t="s">
        <v>3366</v>
      </c>
      <c r="H7600" s="99" t="s">
        <v>2616</v>
      </c>
      <c r="I7600" s="44">
        <f t="shared" si="5291"/>
        <v>2445000</v>
      </c>
      <c r="J7600" s="104">
        <v>0</v>
      </c>
      <c r="K7600" s="104">
        <f t="shared" si="5292"/>
        <v>0</v>
      </c>
      <c r="L7600" s="104">
        <v>0</v>
      </c>
      <c r="M7600" s="104">
        <v>0</v>
      </c>
      <c r="N7600" s="104">
        <v>0</v>
      </c>
      <c r="O7600" s="104">
        <v>0</v>
      </c>
      <c r="P7600" s="104">
        <v>2445000</v>
      </c>
      <c r="Q7600" s="104">
        <v>6630207</v>
      </c>
      <c r="R7600" s="104">
        <v>1337370</v>
      </c>
      <c r="S7600" s="104">
        <v>1337370</v>
      </c>
      <c r="T7600" s="104">
        <f t="shared" si="5311"/>
        <v>0</v>
      </c>
      <c r="U7600" s="104"/>
      <c r="V7600" s="104"/>
      <c r="W7600" s="104"/>
      <c r="X7600" s="104">
        <f t="shared" si="5312"/>
        <v>1337370</v>
      </c>
      <c r="Y7600" s="223">
        <f t="shared" si="5313"/>
        <v>100</v>
      </c>
    </row>
    <row r="7601" spans="1:25">
      <c r="A7601" s="100" t="s">
        <v>2555</v>
      </c>
      <c r="B7601" s="100" t="s">
        <v>122</v>
      </c>
      <c r="C7601" s="100" t="s">
        <v>130</v>
      </c>
      <c r="D7601" s="100" t="s">
        <v>2556</v>
      </c>
      <c r="E7601" s="101">
        <v>6154</v>
      </c>
      <c r="F7601" s="23" t="s">
        <v>2839</v>
      </c>
      <c r="G7601" s="191" t="s">
        <v>3369</v>
      </c>
      <c r="H7601" s="99" t="s">
        <v>2617</v>
      </c>
      <c r="I7601" s="44">
        <f t="shared" si="5291"/>
        <v>0</v>
      </c>
      <c r="J7601" s="104">
        <v>0</v>
      </c>
      <c r="K7601" s="104">
        <f t="shared" si="5292"/>
        <v>0</v>
      </c>
      <c r="L7601" s="104">
        <v>0</v>
      </c>
      <c r="M7601" s="104">
        <v>0</v>
      </c>
      <c r="N7601" s="104">
        <v>0</v>
      </c>
      <c r="O7601" s="104">
        <v>0</v>
      </c>
      <c r="P7601" s="104">
        <v>0</v>
      </c>
      <c r="Q7601" s="104">
        <v>2100000</v>
      </c>
      <c r="R7601" s="104">
        <v>100000</v>
      </c>
      <c r="S7601" s="104">
        <v>100000</v>
      </c>
      <c r="T7601" s="104">
        <f t="shared" si="5311"/>
        <v>0</v>
      </c>
      <c r="U7601" s="104"/>
      <c r="V7601" s="104"/>
      <c r="W7601" s="104"/>
      <c r="X7601" s="104">
        <f t="shared" si="5312"/>
        <v>100000</v>
      </c>
      <c r="Y7601" s="223">
        <f t="shared" si="5313"/>
        <v>100</v>
      </c>
    </row>
    <row r="7602" spans="1:25" ht="20.399999999999999">
      <c r="A7602" s="100" t="s">
        <v>2555</v>
      </c>
      <c r="B7602" s="100" t="s">
        <v>122</v>
      </c>
      <c r="C7602" s="100" t="s">
        <v>130</v>
      </c>
      <c r="D7602" s="100">
        <v>33010001</v>
      </c>
      <c r="E7602" s="101">
        <v>6154</v>
      </c>
      <c r="F7602" s="23" t="s">
        <v>2840</v>
      </c>
      <c r="G7602" s="129" t="s">
        <v>3366</v>
      </c>
      <c r="H7602" s="99" t="s">
        <v>2618</v>
      </c>
      <c r="I7602" s="44">
        <f t="shared" si="5291"/>
        <v>0</v>
      </c>
      <c r="J7602" s="104">
        <v>0</v>
      </c>
      <c r="K7602" s="104">
        <f t="shared" si="5292"/>
        <v>0</v>
      </c>
      <c r="L7602" s="104">
        <v>0</v>
      </c>
      <c r="M7602" s="104">
        <v>0</v>
      </c>
      <c r="N7602" s="104">
        <v>0</v>
      </c>
      <c r="O7602" s="104">
        <v>0</v>
      </c>
      <c r="P7602" s="104">
        <v>0</v>
      </c>
      <c r="Q7602" s="104">
        <v>0</v>
      </c>
      <c r="R7602" s="104">
        <v>0</v>
      </c>
      <c r="S7602" s="104">
        <v>0</v>
      </c>
      <c r="T7602" s="104">
        <f t="shared" si="5311"/>
        <v>0</v>
      </c>
      <c r="U7602" s="104"/>
      <c r="V7602" s="104"/>
      <c r="W7602" s="104"/>
      <c r="X7602" s="104">
        <f t="shared" si="5312"/>
        <v>0</v>
      </c>
      <c r="Y7602" s="223">
        <f t="shared" si="5313"/>
        <v>0</v>
      </c>
    </row>
    <row r="7603" spans="1:25">
      <c r="A7603" s="100" t="s">
        <v>2555</v>
      </c>
      <c r="B7603" s="100" t="s">
        <v>122</v>
      </c>
      <c r="C7603" s="100" t="s">
        <v>130</v>
      </c>
      <c r="D7603" s="100" t="s">
        <v>2556</v>
      </c>
      <c r="E7603" s="101">
        <v>6154</v>
      </c>
      <c r="F7603" s="23" t="s">
        <v>2841</v>
      </c>
      <c r="G7603" s="129" t="s">
        <v>3361</v>
      </c>
      <c r="H7603" s="99" t="s">
        <v>3104</v>
      </c>
      <c r="I7603" s="44">
        <f t="shared" si="5291"/>
        <v>3907300</v>
      </c>
      <c r="J7603" s="104">
        <v>0</v>
      </c>
      <c r="K7603" s="104">
        <f t="shared" si="5292"/>
        <v>0</v>
      </c>
      <c r="L7603" s="104">
        <v>0</v>
      </c>
      <c r="M7603" s="104">
        <v>0</v>
      </c>
      <c r="N7603" s="104">
        <v>0</v>
      </c>
      <c r="O7603" s="104">
        <v>0</v>
      </c>
      <c r="P7603" s="104">
        <v>3907300</v>
      </c>
      <c r="Q7603" s="104">
        <v>4157400</v>
      </c>
      <c r="R7603" s="104">
        <v>100</v>
      </c>
      <c r="S7603" s="104">
        <v>0</v>
      </c>
      <c r="T7603" s="104">
        <f t="shared" si="5311"/>
        <v>0</v>
      </c>
      <c r="U7603" s="104"/>
      <c r="V7603" s="104"/>
      <c r="W7603" s="104"/>
      <c r="X7603" s="104">
        <f t="shared" si="5312"/>
        <v>0</v>
      </c>
      <c r="Y7603" s="223">
        <f t="shared" si="5313"/>
        <v>0</v>
      </c>
    </row>
    <row r="7604" spans="1:25" s="142" customFormat="1">
      <c r="A7604" s="102" t="s">
        <v>2555</v>
      </c>
      <c r="B7604" s="102" t="s">
        <v>122</v>
      </c>
      <c r="C7604" s="102" t="s">
        <v>130</v>
      </c>
      <c r="D7604" s="102" t="s">
        <v>2556</v>
      </c>
      <c r="E7604" s="140">
        <v>6155</v>
      </c>
      <c r="F7604" s="20" t="s">
        <v>3338</v>
      </c>
      <c r="G7604" s="128" t="s">
        <v>3346</v>
      </c>
      <c r="H7604" s="103" t="s">
        <v>3199</v>
      </c>
      <c r="I7604" s="66">
        <f t="shared" si="5291"/>
        <v>500000</v>
      </c>
      <c r="J7604" s="141">
        <v>500000</v>
      </c>
      <c r="K7604" s="141">
        <f t="shared" si="5292"/>
        <v>0</v>
      </c>
      <c r="L7604" s="141"/>
      <c r="M7604" s="141"/>
      <c r="N7604" s="141"/>
      <c r="O7604" s="141"/>
      <c r="P7604" s="141"/>
      <c r="Q7604" s="141">
        <v>10000</v>
      </c>
      <c r="R7604" s="141">
        <v>10000</v>
      </c>
      <c r="S7604" s="141">
        <v>0</v>
      </c>
      <c r="T7604" s="141">
        <f t="shared" si="5311"/>
        <v>0</v>
      </c>
      <c r="U7604" s="141"/>
      <c r="V7604" s="141"/>
      <c r="W7604" s="141"/>
      <c r="X7604" s="141">
        <f t="shared" si="5312"/>
        <v>0</v>
      </c>
      <c r="Y7604" s="236">
        <f t="shared" si="5313"/>
        <v>0</v>
      </c>
    </row>
    <row r="7605" spans="1:25" ht="20.399999999999999">
      <c r="A7605" s="20" t="s">
        <v>0</v>
      </c>
      <c r="B7605" s="20" t="s">
        <v>0</v>
      </c>
      <c r="C7605" s="20" t="s">
        <v>0</v>
      </c>
      <c r="D7605" s="21" t="s">
        <v>0</v>
      </c>
      <c r="E7605" s="21" t="s">
        <v>0</v>
      </c>
      <c r="F7605" s="21" t="s">
        <v>0</v>
      </c>
      <c r="G7605" s="153" t="s">
        <v>0</v>
      </c>
      <c r="H7605" s="30" t="s">
        <v>60</v>
      </c>
      <c r="I7605" s="31">
        <f t="shared" si="5291"/>
        <v>75100</v>
      </c>
      <c r="J7605" s="31">
        <f t="shared" ref="J7605:X7605" si="5314">SUM(J7606)</f>
        <v>55100</v>
      </c>
      <c r="K7605" s="31">
        <f t="shared" si="5292"/>
        <v>0</v>
      </c>
      <c r="L7605" s="31">
        <f t="shared" si="5314"/>
        <v>0</v>
      </c>
      <c r="M7605" s="31">
        <f t="shared" si="5314"/>
        <v>0</v>
      </c>
      <c r="N7605" s="31">
        <f t="shared" si="5314"/>
        <v>0</v>
      </c>
      <c r="O7605" s="31">
        <f t="shared" si="5314"/>
        <v>20000</v>
      </c>
      <c r="P7605" s="31">
        <f t="shared" si="5314"/>
        <v>0</v>
      </c>
      <c r="Q7605" s="31">
        <f t="shared" si="5314"/>
        <v>301430</v>
      </c>
      <c r="R7605" s="31">
        <f t="shared" si="5314"/>
        <v>55100</v>
      </c>
      <c r="S7605" s="31">
        <f t="shared" si="5314"/>
        <v>40000</v>
      </c>
      <c r="T7605" s="31">
        <f t="shared" si="5314"/>
        <v>15000</v>
      </c>
      <c r="U7605" s="31">
        <f t="shared" si="5314"/>
        <v>15000</v>
      </c>
      <c r="V7605" s="31">
        <f t="shared" si="5314"/>
        <v>0</v>
      </c>
      <c r="W7605" s="31">
        <f t="shared" si="5314"/>
        <v>0</v>
      </c>
      <c r="X7605" s="31">
        <f t="shared" si="5314"/>
        <v>55000</v>
      </c>
      <c r="Y7605" s="220">
        <f t="shared" si="5313"/>
        <v>99.818511796733205</v>
      </c>
    </row>
    <row r="7606" spans="1:25">
      <c r="A7606" s="23" t="s">
        <v>2555</v>
      </c>
      <c r="B7606" s="23" t="s">
        <v>122</v>
      </c>
      <c r="C7606" s="23" t="s">
        <v>130</v>
      </c>
      <c r="D7606" s="23" t="s">
        <v>2556</v>
      </c>
      <c r="E7606" s="21" t="s">
        <v>166</v>
      </c>
      <c r="F7606" s="21" t="s">
        <v>0</v>
      </c>
      <c r="G7606" s="153" t="s">
        <v>0</v>
      </c>
      <c r="H7606" s="21" t="s">
        <v>53</v>
      </c>
      <c r="I7606" s="66">
        <f t="shared" si="5291"/>
        <v>75100</v>
      </c>
      <c r="J7606" s="66">
        <f>SUM(J7607,J7609,J7613)</f>
        <v>55100</v>
      </c>
      <c r="K7606" s="66">
        <f t="shared" si="5292"/>
        <v>0</v>
      </c>
      <c r="L7606" s="66">
        <f t="shared" ref="L7606:P7606" si="5315">SUM(L7607,L7609,L7613)</f>
        <v>0</v>
      </c>
      <c r="M7606" s="66">
        <f t="shared" si="5315"/>
        <v>0</v>
      </c>
      <c r="N7606" s="66">
        <f t="shared" si="5315"/>
        <v>0</v>
      </c>
      <c r="O7606" s="66">
        <f t="shared" si="5315"/>
        <v>20000</v>
      </c>
      <c r="P7606" s="66">
        <f t="shared" si="5315"/>
        <v>0</v>
      </c>
      <c r="Q7606" s="66">
        <f t="shared" ref="Q7606:R7606" si="5316">SUM(Q7607,Q7609,Q7613)</f>
        <v>301430</v>
      </c>
      <c r="R7606" s="66">
        <f t="shared" si="5316"/>
        <v>55100</v>
      </c>
      <c r="S7606" s="66">
        <f t="shared" ref="S7606" si="5317">SUM(S7607,S7609,S7613)</f>
        <v>40000</v>
      </c>
      <c r="T7606" s="66">
        <f t="shared" ref="T7606:X7606" si="5318">SUM(T7607,T7609,T7613)</f>
        <v>15000</v>
      </c>
      <c r="U7606" s="66">
        <f t="shared" si="5318"/>
        <v>15000</v>
      </c>
      <c r="V7606" s="66">
        <f t="shared" si="5318"/>
        <v>0</v>
      </c>
      <c r="W7606" s="66">
        <f t="shared" si="5318"/>
        <v>0</v>
      </c>
      <c r="X7606" s="66">
        <f t="shared" si="5318"/>
        <v>55000</v>
      </c>
      <c r="Y7606" s="208">
        <f t="shared" si="5313"/>
        <v>99.818511796733205</v>
      </c>
    </row>
    <row r="7607" spans="1:25">
      <c r="A7607" s="20" t="s">
        <v>2555</v>
      </c>
      <c r="B7607" s="20" t="s">
        <v>122</v>
      </c>
      <c r="C7607" s="20" t="s">
        <v>130</v>
      </c>
      <c r="D7607" s="20" t="s">
        <v>2556</v>
      </c>
      <c r="E7607" s="20" t="s">
        <v>483</v>
      </c>
      <c r="F7607" s="23" t="s">
        <v>0</v>
      </c>
      <c r="G7607" s="155" t="s">
        <v>0</v>
      </c>
      <c r="H7607" s="21" t="s">
        <v>54</v>
      </c>
      <c r="I7607" s="66">
        <f t="shared" si="5291"/>
        <v>20000</v>
      </c>
      <c r="J7607" s="66">
        <f t="shared" ref="J7607:X7607" si="5319">SUM(J7608)</f>
        <v>0</v>
      </c>
      <c r="K7607" s="66">
        <f t="shared" si="5292"/>
        <v>0</v>
      </c>
      <c r="L7607" s="66">
        <f t="shared" si="5319"/>
        <v>0</v>
      </c>
      <c r="M7607" s="66">
        <f t="shared" si="5319"/>
        <v>0</v>
      </c>
      <c r="N7607" s="66">
        <f t="shared" si="5319"/>
        <v>0</v>
      </c>
      <c r="O7607" s="66">
        <f t="shared" si="5319"/>
        <v>20000</v>
      </c>
      <c r="P7607" s="66">
        <f t="shared" si="5319"/>
        <v>0</v>
      </c>
      <c r="Q7607" s="66">
        <f t="shared" si="5319"/>
        <v>20000</v>
      </c>
      <c r="R7607" s="66">
        <f t="shared" si="5319"/>
        <v>0</v>
      </c>
      <c r="S7607" s="66">
        <f t="shared" si="5319"/>
        <v>0</v>
      </c>
      <c r="T7607" s="66">
        <f t="shared" si="5319"/>
        <v>0</v>
      </c>
      <c r="U7607" s="66">
        <f t="shared" si="5319"/>
        <v>0</v>
      </c>
      <c r="V7607" s="66">
        <f t="shared" si="5319"/>
        <v>0</v>
      </c>
      <c r="W7607" s="66">
        <f t="shared" si="5319"/>
        <v>0</v>
      </c>
      <c r="X7607" s="66">
        <f t="shared" si="5319"/>
        <v>0</v>
      </c>
      <c r="Y7607" s="208">
        <f t="shared" si="5313"/>
        <v>0</v>
      </c>
    </row>
    <row r="7608" spans="1:25" s="171" customFormat="1">
      <c r="A7608" s="167" t="s">
        <v>2555</v>
      </c>
      <c r="B7608" s="167" t="s">
        <v>122</v>
      </c>
      <c r="C7608" s="167" t="s">
        <v>130</v>
      </c>
      <c r="D7608" s="167" t="s">
        <v>2556</v>
      </c>
      <c r="E7608" s="168">
        <v>8211</v>
      </c>
      <c r="F7608" s="167" t="s">
        <v>2588</v>
      </c>
      <c r="G7608" s="187" t="s">
        <v>3366</v>
      </c>
      <c r="H7608" s="169" t="s">
        <v>2589</v>
      </c>
      <c r="I7608" s="170">
        <f t="shared" si="5291"/>
        <v>20000</v>
      </c>
      <c r="J7608" s="44">
        <v>0</v>
      </c>
      <c r="K7608" s="44">
        <f t="shared" si="5292"/>
        <v>0</v>
      </c>
      <c r="L7608" s="44">
        <v>0</v>
      </c>
      <c r="M7608" s="44">
        <v>0</v>
      </c>
      <c r="N7608" s="44">
        <v>0</v>
      </c>
      <c r="O7608" s="44">
        <v>20000</v>
      </c>
      <c r="P7608" s="44">
        <v>0</v>
      </c>
      <c r="Q7608" s="44">
        <v>20000</v>
      </c>
      <c r="R7608" s="44">
        <v>0</v>
      </c>
      <c r="S7608" s="44">
        <v>0</v>
      </c>
      <c r="T7608" s="44">
        <f t="shared" si="5311"/>
        <v>0</v>
      </c>
      <c r="U7608" s="44"/>
      <c r="V7608" s="44"/>
      <c r="W7608" s="44"/>
      <c r="X7608" s="44">
        <f t="shared" si="5312"/>
        <v>0</v>
      </c>
      <c r="Y7608" s="209">
        <f t="shared" si="5313"/>
        <v>0</v>
      </c>
    </row>
    <row r="7609" spans="1:25">
      <c r="A7609" s="20" t="s">
        <v>2555</v>
      </c>
      <c r="B7609" s="20" t="s">
        <v>122</v>
      </c>
      <c r="C7609" s="20" t="s">
        <v>130</v>
      </c>
      <c r="D7609" s="20" t="s">
        <v>2556</v>
      </c>
      <c r="E7609" s="20" t="s">
        <v>167</v>
      </c>
      <c r="F7609" s="23" t="s">
        <v>0</v>
      </c>
      <c r="G7609" s="155" t="s">
        <v>0</v>
      </c>
      <c r="H7609" s="21" t="s">
        <v>56</v>
      </c>
      <c r="I7609" s="66">
        <f t="shared" si="5291"/>
        <v>55100</v>
      </c>
      <c r="J7609" s="66">
        <f>SUM(J7610:J7612)</f>
        <v>55100</v>
      </c>
      <c r="K7609" s="66">
        <f t="shared" si="5292"/>
        <v>0</v>
      </c>
      <c r="L7609" s="66">
        <f t="shared" ref="L7609:X7609" si="5320">SUM(L7610:L7612)</f>
        <v>0</v>
      </c>
      <c r="M7609" s="66">
        <f t="shared" si="5320"/>
        <v>0</v>
      </c>
      <c r="N7609" s="66">
        <f t="shared" si="5320"/>
        <v>0</v>
      </c>
      <c r="O7609" s="66">
        <f t="shared" si="5320"/>
        <v>0</v>
      </c>
      <c r="P7609" s="66">
        <f t="shared" si="5320"/>
        <v>0</v>
      </c>
      <c r="Q7609" s="66">
        <f t="shared" si="5320"/>
        <v>281430</v>
      </c>
      <c r="R7609" s="66">
        <f t="shared" si="5320"/>
        <v>55100</v>
      </c>
      <c r="S7609" s="66">
        <f t="shared" si="5320"/>
        <v>40000</v>
      </c>
      <c r="T7609" s="66">
        <f t="shared" si="5320"/>
        <v>15000</v>
      </c>
      <c r="U7609" s="66">
        <f t="shared" si="5320"/>
        <v>15000</v>
      </c>
      <c r="V7609" s="66">
        <f t="shared" si="5320"/>
        <v>0</v>
      </c>
      <c r="W7609" s="66">
        <f t="shared" si="5320"/>
        <v>0</v>
      </c>
      <c r="X7609" s="66">
        <f t="shared" si="5320"/>
        <v>55000</v>
      </c>
      <c r="Y7609" s="208">
        <f t="shared" si="5313"/>
        <v>99.818511796733205</v>
      </c>
    </row>
    <row r="7610" spans="1:25">
      <c r="A7610" s="23" t="s">
        <v>2555</v>
      </c>
      <c r="B7610" s="23" t="s">
        <v>122</v>
      </c>
      <c r="C7610" s="23" t="s">
        <v>130</v>
      </c>
      <c r="D7610" s="23" t="s">
        <v>2556</v>
      </c>
      <c r="E7610" s="22">
        <v>8213</v>
      </c>
      <c r="F7610" s="23" t="s">
        <v>2842</v>
      </c>
      <c r="G7610" s="129" t="s">
        <v>3366</v>
      </c>
      <c r="H7610" s="105" t="s">
        <v>2804</v>
      </c>
      <c r="I7610" s="44">
        <f t="shared" si="5291"/>
        <v>100</v>
      </c>
      <c r="J7610" s="44">
        <v>100</v>
      </c>
      <c r="K7610" s="44">
        <f t="shared" si="5292"/>
        <v>0</v>
      </c>
      <c r="L7610" s="44">
        <v>0</v>
      </c>
      <c r="M7610" s="44">
        <v>0</v>
      </c>
      <c r="N7610" s="44">
        <v>0</v>
      </c>
      <c r="O7610" s="44">
        <v>0</v>
      </c>
      <c r="P7610" s="44">
        <v>0</v>
      </c>
      <c r="Q7610" s="44">
        <v>226430</v>
      </c>
      <c r="R7610" s="44">
        <v>100</v>
      </c>
      <c r="S7610" s="44">
        <v>0</v>
      </c>
      <c r="T7610" s="44">
        <f t="shared" si="5311"/>
        <v>0</v>
      </c>
      <c r="U7610" s="44"/>
      <c r="V7610" s="44"/>
      <c r="W7610" s="44"/>
      <c r="X7610" s="44">
        <f t="shared" si="5312"/>
        <v>0</v>
      </c>
      <c r="Y7610" s="209">
        <f t="shared" si="5313"/>
        <v>0</v>
      </c>
    </row>
    <row r="7611" spans="1:25">
      <c r="A7611" s="23" t="s">
        <v>2555</v>
      </c>
      <c r="B7611" s="23" t="s">
        <v>122</v>
      </c>
      <c r="C7611" s="23" t="s">
        <v>130</v>
      </c>
      <c r="D7611" s="23" t="s">
        <v>2556</v>
      </c>
      <c r="E7611" s="22">
        <v>8213</v>
      </c>
      <c r="F7611" s="23" t="s">
        <v>2590</v>
      </c>
      <c r="G7611" s="129" t="s">
        <v>3366</v>
      </c>
      <c r="H7611" s="105" t="s">
        <v>56</v>
      </c>
      <c r="I7611" s="44">
        <f t="shared" si="5291"/>
        <v>55000</v>
      </c>
      <c r="J7611" s="44">
        <v>55000</v>
      </c>
      <c r="K7611" s="44">
        <f t="shared" si="5292"/>
        <v>0</v>
      </c>
      <c r="L7611" s="44">
        <v>0</v>
      </c>
      <c r="M7611" s="44">
        <v>0</v>
      </c>
      <c r="N7611" s="44">
        <v>0</v>
      </c>
      <c r="O7611" s="44">
        <v>0</v>
      </c>
      <c r="P7611" s="44">
        <v>0</v>
      </c>
      <c r="Q7611" s="44">
        <v>55000</v>
      </c>
      <c r="R7611" s="44">
        <v>55000</v>
      </c>
      <c r="S7611" s="44">
        <v>40000</v>
      </c>
      <c r="T7611" s="44">
        <f t="shared" si="5311"/>
        <v>15000</v>
      </c>
      <c r="U7611" s="44">
        <v>15000</v>
      </c>
      <c r="V7611" s="44"/>
      <c r="W7611" s="44"/>
      <c r="X7611" s="44">
        <f t="shared" si="5312"/>
        <v>55000</v>
      </c>
      <c r="Y7611" s="209">
        <f t="shared" si="5313"/>
        <v>100</v>
      </c>
    </row>
    <row r="7612" spans="1:25">
      <c r="A7612" s="23" t="s">
        <v>2555</v>
      </c>
      <c r="B7612" s="23" t="s">
        <v>122</v>
      </c>
      <c r="C7612" s="23" t="s">
        <v>130</v>
      </c>
      <c r="D7612" s="23" t="s">
        <v>2556</v>
      </c>
      <c r="E7612" s="22">
        <v>8213</v>
      </c>
      <c r="F7612" s="23" t="s">
        <v>2591</v>
      </c>
      <c r="G7612" s="191" t="s">
        <v>3370</v>
      </c>
      <c r="H7612" s="32" t="s">
        <v>2592</v>
      </c>
      <c r="I7612" s="44">
        <f t="shared" si="5291"/>
        <v>0</v>
      </c>
      <c r="J7612" s="44">
        <v>0</v>
      </c>
      <c r="K7612" s="44">
        <f t="shared" si="5292"/>
        <v>0</v>
      </c>
      <c r="L7612" s="44">
        <v>0</v>
      </c>
      <c r="M7612" s="44">
        <v>0</v>
      </c>
      <c r="N7612" s="44">
        <v>0</v>
      </c>
      <c r="O7612" s="44">
        <v>0</v>
      </c>
      <c r="P7612" s="44">
        <v>0</v>
      </c>
      <c r="Q7612" s="44">
        <v>0</v>
      </c>
      <c r="R7612" s="44">
        <v>0</v>
      </c>
      <c r="S7612" s="44">
        <v>0</v>
      </c>
      <c r="T7612" s="44">
        <f t="shared" si="5311"/>
        <v>0</v>
      </c>
      <c r="U7612" s="44"/>
      <c r="V7612" s="44"/>
      <c r="W7612" s="44"/>
      <c r="X7612" s="44">
        <f t="shared" si="5312"/>
        <v>0</v>
      </c>
      <c r="Y7612" s="209">
        <f t="shared" si="5313"/>
        <v>0</v>
      </c>
    </row>
    <row r="7613" spans="1:25">
      <c r="A7613" s="23" t="s">
        <v>2555</v>
      </c>
      <c r="B7613" s="23" t="s">
        <v>122</v>
      </c>
      <c r="C7613" s="23" t="s">
        <v>130</v>
      </c>
      <c r="D7613" s="23" t="s">
        <v>2556</v>
      </c>
      <c r="E7613" s="22">
        <v>8213</v>
      </c>
      <c r="F7613" s="23"/>
      <c r="G7613" s="191" t="s">
        <v>3370</v>
      </c>
      <c r="H7613" s="32" t="s">
        <v>58</v>
      </c>
      <c r="I7613" s="44">
        <f t="shared" si="5291"/>
        <v>0</v>
      </c>
      <c r="J7613" s="44">
        <v>0</v>
      </c>
      <c r="K7613" s="44">
        <f t="shared" si="5292"/>
        <v>0</v>
      </c>
      <c r="L7613" s="44">
        <v>0</v>
      </c>
      <c r="M7613" s="44">
        <v>0</v>
      </c>
      <c r="N7613" s="44">
        <v>0</v>
      </c>
      <c r="O7613" s="44">
        <v>0</v>
      </c>
      <c r="P7613" s="44">
        <v>0</v>
      </c>
      <c r="Q7613" s="44">
        <v>0</v>
      </c>
      <c r="R7613" s="44">
        <v>0</v>
      </c>
      <c r="S7613" s="44">
        <v>0</v>
      </c>
      <c r="T7613" s="44">
        <f t="shared" si="5311"/>
        <v>0</v>
      </c>
      <c r="U7613" s="44"/>
      <c r="V7613" s="44"/>
      <c r="W7613" s="44"/>
      <c r="X7613" s="44">
        <f t="shared" si="5312"/>
        <v>0</v>
      </c>
      <c r="Y7613" s="209">
        <f t="shared" si="5313"/>
        <v>0</v>
      </c>
    </row>
    <row r="7614" spans="1:25" ht="20.399999999999999">
      <c r="A7614" s="20" t="s">
        <v>0</v>
      </c>
      <c r="B7614" s="20" t="s">
        <v>0</v>
      </c>
      <c r="C7614" s="20" t="s">
        <v>0</v>
      </c>
      <c r="D7614" s="21" t="s">
        <v>0</v>
      </c>
      <c r="E7614" s="21" t="s">
        <v>0</v>
      </c>
      <c r="F7614" s="21" t="s">
        <v>0</v>
      </c>
      <c r="G7614" s="150" t="s">
        <v>0</v>
      </c>
      <c r="H7614" s="30" t="s">
        <v>64</v>
      </c>
      <c r="I7614" s="31">
        <f t="shared" ref="I7614:X7615" si="5321">SUM(I7615)</f>
        <v>0</v>
      </c>
      <c r="J7614" s="31">
        <f t="shared" si="5321"/>
        <v>0</v>
      </c>
      <c r="K7614" s="31">
        <f t="shared" si="5321"/>
        <v>0</v>
      </c>
      <c r="L7614" s="31">
        <f t="shared" si="5321"/>
        <v>0</v>
      </c>
      <c r="M7614" s="31">
        <f t="shared" si="5321"/>
        <v>0</v>
      </c>
      <c r="N7614" s="31">
        <f t="shared" si="5321"/>
        <v>0</v>
      </c>
      <c r="O7614" s="31">
        <f t="shared" si="5321"/>
        <v>0</v>
      </c>
      <c r="P7614" s="31">
        <f t="shared" si="5321"/>
        <v>0</v>
      </c>
      <c r="Q7614" s="31">
        <f t="shared" si="5321"/>
        <v>0</v>
      </c>
      <c r="R7614" s="31">
        <f t="shared" si="5321"/>
        <v>0</v>
      </c>
      <c r="S7614" s="31">
        <f t="shared" si="5321"/>
        <v>0</v>
      </c>
      <c r="T7614" s="31">
        <f t="shared" si="5321"/>
        <v>0</v>
      </c>
      <c r="U7614" s="31">
        <f t="shared" si="5321"/>
        <v>0</v>
      </c>
      <c r="V7614" s="31">
        <f t="shared" si="5321"/>
        <v>0</v>
      </c>
      <c r="W7614" s="31">
        <f t="shared" si="5321"/>
        <v>0</v>
      </c>
      <c r="X7614" s="31">
        <f t="shared" si="5321"/>
        <v>0</v>
      </c>
      <c r="Y7614" s="220">
        <f t="shared" si="5313"/>
        <v>0</v>
      </c>
    </row>
    <row r="7615" spans="1:25">
      <c r="A7615" s="23">
        <v>33</v>
      </c>
      <c r="B7615" s="23" t="s">
        <v>122</v>
      </c>
      <c r="C7615" s="23" t="s">
        <v>130</v>
      </c>
      <c r="D7615" s="23" t="s">
        <v>2556</v>
      </c>
      <c r="E7615" s="21" t="s">
        <v>438</v>
      </c>
      <c r="F7615" s="21" t="s">
        <v>0</v>
      </c>
      <c r="G7615" s="150" t="s">
        <v>0</v>
      </c>
      <c r="H7615" s="21" t="s">
        <v>61</v>
      </c>
      <c r="I7615" s="62">
        <f t="shared" si="5321"/>
        <v>0</v>
      </c>
      <c r="J7615" s="62">
        <f t="shared" si="5321"/>
        <v>0</v>
      </c>
      <c r="K7615" s="62">
        <f t="shared" si="5321"/>
        <v>0</v>
      </c>
      <c r="L7615" s="62">
        <f t="shared" si="5321"/>
        <v>0</v>
      </c>
      <c r="M7615" s="62">
        <f t="shared" si="5321"/>
        <v>0</v>
      </c>
      <c r="N7615" s="62">
        <f t="shared" si="5321"/>
        <v>0</v>
      </c>
      <c r="O7615" s="62">
        <f t="shared" si="5321"/>
        <v>0</v>
      </c>
      <c r="P7615" s="62">
        <f t="shared" si="5321"/>
        <v>0</v>
      </c>
      <c r="Q7615" s="62">
        <f t="shared" si="5321"/>
        <v>0</v>
      </c>
      <c r="R7615" s="62">
        <f t="shared" si="5321"/>
        <v>0</v>
      </c>
      <c r="S7615" s="62">
        <f t="shared" si="5321"/>
        <v>0</v>
      </c>
      <c r="T7615" s="62">
        <f t="shared" si="5321"/>
        <v>0</v>
      </c>
      <c r="U7615" s="62">
        <f t="shared" si="5321"/>
        <v>0</v>
      </c>
      <c r="V7615" s="62">
        <f t="shared" si="5321"/>
        <v>0</v>
      </c>
      <c r="W7615" s="62">
        <f t="shared" si="5321"/>
        <v>0</v>
      </c>
      <c r="X7615" s="62">
        <f t="shared" si="5321"/>
        <v>0</v>
      </c>
      <c r="Y7615" s="210">
        <f t="shared" si="5313"/>
        <v>0</v>
      </c>
    </row>
    <row r="7616" spans="1:25" ht="20.399999999999999">
      <c r="A7616" s="23">
        <v>33</v>
      </c>
      <c r="B7616" s="23" t="s">
        <v>122</v>
      </c>
      <c r="C7616" s="23" t="s">
        <v>130</v>
      </c>
      <c r="D7616" s="23" t="s">
        <v>2556</v>
      </c>
      <c r="E7616" s="23">
        <v>8224</v>
      </c>
      <c r="F7616" s="23" t="s">
        <v>3339</v>
      </c>
      <c r="G7616" s="191" t="s">
        <v>3370</v>
      </c>
      <c r="H7616" s="32" t="s">
        <v>3202</v>
      </c>
      <c r="I7616" s="44">
        <f t="shared" si="5291"/>
        <v>0</v>
      </c>
      <c r="J7616" s="44"/>
      <c r="K7616" s="44">
        <f t="shared" si="5292"/>
        <v>0</v>
      </c>
      <c r="L7616" s="44"/>
      <c r="M7616" s="44"/>
      <c r="N7616" s="44"/>
      <c r="O7616" s="44"/>
      <c r="P7616" s="44"/>
      <c r="Q7616" s="44">
        <v>0</v>
      </c>
      <c r="R7616" s="44">
        <v>0</v>
      </c>
      <c r="S7616" s="44">
        <v>0</v>
      </c>
      <c r="T7616" s="44">
        <f t="shared" si="5311"/>
        <v>0</v>
      </c>
      <c r="U7616" s="44"/>
      <c r="V7616" s="44"/>
      <c r="W7616" s="44"/>
      <c r="X7616" s="44">
        <f t="shared" si="5312"/>
        <v>0</v>
      </c>
      <c r="Y7616" s="209">
        <f t="shared" si="5313"/>
        <v>0</v>
      </c>
    </row>
    <row r="7617" spans="1:25" ht="20.399999999999999">
      <c r="A7617" s="32" t="s">
        <v>0</v>
      </c>
      <c r="B7617" s="32" t="s">
        <v>0</v>
      </c>
      <c r="C7617" s="32" t="s">
        <v>0</v>
      </c>
      <c r="D7617" s="32" t="s">
        <v>0</v>
      </c>
      <c r="E7617" s="32" t="s">
        <v>0</v>
      </c>
      <c r="F7617" s="32" t="s">
        <v>0</v>
      </c>
      <c r="G7617" s="155" t="s">
        <v>0</v>
      </c>
      <c r="H7617" s="30" t="s">
        <v>2791</v>
      </c>
      <c r="I7617" s="31">
        <f t="shared" si="5291"/>
        <v>58309700</v>
      </c>
      <c r="J7617" s="31">
        <f>SUM(J7534,J7556,J7578,J7605,J7614)</f>
        <v>40737500</v>
      </c>
      <c r="K7617" s="31">
        <f t="shared" si="5292"/>
        <v>250000</v>
      </c>
      <c r="L7617" s="31">
        <f t="shared" ref="L7617:X7617" si="5322">SUM(L7534,L7556,L7578,L7605,L7614)</f>
        <v>250000</v>
      </c>
      <c r="M7617" s="31">
        <f t="shared" si="5322"/>
        <v>0</v>
      </c>
      <c r="N7617" s="31">
        <f t="shared" si="5322"/>
        <v>0</v>
      </c>
      <c r="O7617" s="31">
        <f t="shared" si="5322"/>
        <v>7359900</v>
      </c>
      <c r="P7617" s="31">
        <f t="shared" si="5322"/>
        <v>9962300</v>
      </c>
      <c r="Q7617" s="31">
        <f t="shared" si="5322"/>
        <v>91396968</v>
      </c>
      <c r="R7617" s="31">
        <f t="shared" si="5322"/>
        <v>51655349</v>
      </c>
      <c r="S7617" s="31">
        <f t="shared" si="5322"/>
        <v>44501346</v>
      </c>
      <c r="T7617" s="31">
        <f t="shared" si="5322"/>
        <v>7143743</v>
      </c>
      <c r="U7617" s="31">
        <f t="shared" si="5322"/>
        <v>3203169</v>
      </c>
      <c r="V7617" s="31">
        <f t="shared" si="5322"/>
        <v>2206193</v>
      </c>
      <c r="W7617" s="31">
        <f t="shared" si="5322"/>
        <v>1734381</v>
      </c>
      <c r="X7617" s="31">
        <f t="shared" si="5322"/>
        <v>51645089</v>
      </c>
      <c r="Y7617" s="220">
        <f t="shared" si="5313"/>
        <v>99.980137584589741</v>
      </c>
    </row>
    <row r="7618" spans="1:25" ht="15" thickBot="1">
      <c r="A7618" s="32" t="s">
        <v>0</v>
      </c>
      <c r="B7618" s="32" t="s">
        <v>0</v>
      </c>
      <c r="C7618" s="32" t="s">
        <v>0</v>
      </c>
      <c r="D7618" s="32" t="s">
        <v>0</v>
      </c>
      <c r="E7618" s="32" t="s">
        <v>0</v>
      </c>
      <c r="F7618" s="32" t="s">
        <v>0</v>
      </c>
      <c r="G7618" s="154" t="s">
        <v>0</v>
      </c>
      <c r="H7618" s="21" t="s">
        <v>170</v>
      </c>
      <c r="I7618" s="66">
        <f t="shared" si="5291"/>
        <v>92</v>
      </c>
      <c r="J7618" s="66">
        <v>92</v>
      </c>
      <c r="K7618" s="66">
        <f t="shared" si="5292"/>
        <v>0</v>
      </c>
      <c r="L7618" s="66" t="s">
        <v>0</v>
      </c>
      <c r="M7618" s="66" t="s">
        <v>0</v>
      </c>
      <c r="N7618" s="66" t="s">
        <v>0</v>
      </c>
      <c r="O7618" s="66" t="s">
        <v>0</v>
      </c>
      <c r="P7618" s="66" t="s">
        <v>0</v>
      </c>
      <c r="Q7618" s="66">
        <v>0</v>
      </c>
      <c r="R7618" s="66"/>
      <c r="S7618" s="66"/>
      <c r="T7618" s="66"/>
      <c r="U7618" s="66"/>
      <c r="V7618" s="66"/>
      <c r="W7618" s="66"/>
      <c r="X7618" s="66"/>
      <c r="Y7618" s="208">
        <v>0</v>
      </c>
    </row>
    <row r="7619" spans="1:25" ht="41.4" thickBot="1">
      <c r="A7619" s="252" t="s">
        <v>0</v>
      </c>
      <c r="B7619" s="252" t="s">
        <v>0</v>
      </c>
      <c r="C7619" s="252" t="s">
        <v>0</v>
      </c>
      <c r="D7619" s="252" t="s">
        <v>0</v>
      </c>
      <c r="E7619" s="252" t="s">
        <v>0</v>
      </c>
      <c r="F7619" s="252" t="s">
        <v>0</v>
      </c>
      <c r="G7619" s="258" t="s">
        <v>0</v>
      </c>
      <c r="H7619" s="24" t="s">
        <v>72</v>
      </c>
      <c r="I7619" s="1" t="s">
        <v>3093</v>
      </c>
      <c r="J7619" s="1" t="s">
        <v>3130</v>
      </c>
      <c r="K7619" s="1" t="s">
        <v>3</v>
      </c>
      <c r="L7619" s="1" t="s">
        <v>4</v>
      </c>
      <c r="M7619" s="1" t="s">
        <v>5</v>
      </c>
      <c r="N7619" s="1" t="s">
        <v>6</v>
      </c>
      <c r="O7619" s="1" t="s">
        <v>7</v>
      </c>
      <c r="P7619" s="1" t="s">
        <v>8</v>
      </c>
      <c r="Q7619" s="1" t="s">
        <v>3344</v>
      </c>
      <c r="R7619" s="1" t="s">
        <v>3427</v>
      </c>
      <c r="S7619" s="1" t="s">
        <v>3447</v>
      </c>
      <c r="T7619" s="1" t="s">
        <v>3448</v>
      </c>
      <c r="U7619" s="1" t="s">
        <v>3452</v>
      </c>
      <c r="V7619" s="1" t="s">
        <v>3449</v>
      </c>
      <c r="W7619" s="1" t="s">
        <v>3450</v>
      </c>
      <c r="X7619" s="1" t="s">
        <v>3451</v>
      </c>
      <c r="Y7619" s="216" t="s">
        <v>3385</v>
      </c>
    </row>
    <row r="7620" spans="1:25">
      <c r="A7620" s="253"/>
      <c r="B7620" s="253"/>
      <c r="C7620" s="253"/>
      <c r="D7620" s="253"/>
      <c r="E7620" s="253"/>
      <c r="F7620" s="253"/>
      <c r="G7620" s="259"/>
      <c r="H7620" s="33" t="s">
        <v>0</v>
      </c>
      <c r="I7620" s="45">
        <v>1</v>
      </c>
      <c r="J7620" s="45">
        <v>3</v>
      </c>
      <c r="K7620" s="45" t="s">
        <v>9</v>
      </c>
      <c r="L7620" s="45">
        <v>5</v>
      </c>
      <c r="M7620" s="45">
        <v>6</v>
      </c>
      <c r="N7620" s="45">
        <v>7</v>
      </c>
      <c r="O7620" s="45">
        <v>8</v>
      </c>
      <c r="P7620" s="45">
        <v>9</v>
      </c>
      <c r="Q7620" s="45">
        <v>1</v>
      </c>
      <c r="R7620" s="45">
        <v>2</v>
      </c>
      <c r="S7620" s="45">
        <v>3</v>
      </c>
      <c r="T7620" s="45" t="s">
        <v>3453</v>
      </c>
      <c r="U7620" s="45">
        <v>5</v>
      </c>
      <c r="V7620" s="45">
        <v>6</v>
      </c>
      <c r="W7620" s="45">
        <v>7</v>
      </c>
      <c r="X7620" s="45" t="s">
        <v>3454</v>
      </c>
      <c r="Y7620" s="276">
        <v>9</v>
      </c>
    </row>
    <row r="7621" spans="1:25">
      <c r="A7621" s="253"/>
      <c r="B7621" s="253"/>
      <c r="C7621" s="253"/>
      <c r="D7621" s="253"/>
      <c r="E7621" s="253"/>
      <c r="F7621" s="253"/>
      <c r="G7621" s="259"/>
      <c r="H7621" s="34" t="s">
        <v>74</v>
      </c>
      <c r="I7621" s="35">
        <f t="shared" si="5291"/>
        <v>500000</v>
      </c>
      <c r="J7621" s="35">
        <f>SUM(J7570,J7604)</f>
        <v>500000</v>
      </c>
      <c r="K7621" s="35">
        <f t="shared" si="5292"/>
        <v>0</v>
      </c>
      <c r="L7621" s="35">
        <f t="shared" ref="L7621:P7621" si="5323">SUM(L7570,L7604)</f>
        <v>0</v>
      </c>
      <c r="M7621" s="35">
        <f t="shared" si="5323"/>
        <v>0</v>
      </c>
      <c r="N7621" s="35">
        <f t="shared" si="5323"/>
        <v>0</v>
      </c>
      <c r="O7621" s="35">
        <f t="shared" si="5323"/>
        <v>0</v>
      </c>
      <c r="P7621" s="35">
        <f t="shared" si="5323"/>
        <v>0</v>
      </c>
      <c r="Q7621" s="35">
        <f t="shared" ref="Q7621:R7621" si="5324">SUM(Q7570,Q7604)</f>
        <v>10000</v>
      </c>
      <c r="R7621" s="35">
        <f t="shared" si="5324"/>
        <v>10000</v>
      </c>
      <c r="S7621" s="35">
        <f t="shared" ref="S7621" si="5325">SUM(S7570,S7604)</f>
        <v>0</v>
      </c>
      <c r="T7621" s="35">
        <f t="shared" ref="T7621:X7621" si="5326">SUM(T7570,T7604)</f>
        <v>0</v>
      </c>
      <c r="U7621" s="35">
        <f t="shared" si="5326"/>
        <v>0</v>
      </c>
      <c r="V7621" s="35">
        <f t="shared" si="5326"/>
        <v>0</v>
      </c>
      <c r="W7621" s="35">
        <f t="shared" si="5326"/>
        <v>0</v>
      </c>
      <c r="X7621" s="35">
        <f t="shared" si="5326"/>
        <v>0</v>
      </c>
      <c r="Y7621" s="218">
        <f t="shared" ref="Y7621:Y7631" si="5327">IF(R7621=0,0,(X7621/R7621)*100)</f>
        <v>0</v>
      </c>
    </row>
    <row r="7622" spans="1:25">
      <c r="A7622" s="253"/>
      <c r="B7622" s="253"/>
      <c r="C7622" s="253"/>
      <c r="D7622" s="253"/>
      <c r="E7622" s="253"/>
      <c r="F7622" s="253"/>
      <c r="G7622" s="259"/>
      <c r="H7622" s="34" t="s">
        <v>83</v>
      </c>
      <c r="I7622" s="35">
        <f t="shared" si="5291"/>
        <v>4700000</v>
      </c>
      <c r="J7622" s="35">
        <f>SUM(J7572,J7598,J7597)</f>
        <v>3700000</v>
      </c>
      <c r="K7622" s="35">
        <f t="shared" si="5292"/>
        <v>0</v>
      </c>
      <c r="L7622" s="35">
        <f t="shared" ref="L7622:P7622" si="5328">SUM(L7572,L7598,L7597)</f>
        <v>0</v>
      </c>
      <c r="M7622" s="35">
        <f t="shared" si="5328"/>
        <v>0</v>
      </c>
      <c r="N7622" s="35">
        <f t="shared" si="5328"/>
        <v>0</v>
      </c>
      <c r="O7622" s="35">
        <f t="shared" si="5328"/>
        <v>0</v>
      </c>
      <c r="P7622" s="35">
        <f t="shared" si="5328"/>
        <v>1000000</v>
      </c>
      <c r="Q7622" s="35">
        <f t="shared" ref="Q7622:R7622" si="5329">SUM(Q7572,Q7598,Q7597)</f>
        <v>10200000</v>
      </c>
      <c r="R7622" s="35">
        <f t="shared" si="5329"/>
        <v>5700000</v>
      </c>
      <c r="S7622" s="35">
        <f t="shared" ref="S7622" si="5330">SUM(S7572,S7598,S7597)</f>
        <v>5300000</v>
      </c>
      <c r="T7622" s="35">
        <f t="shared" ref="T7622:X7622" si="5331">SUM(T7572,T7598,T7597)</f>
        <v>400000</v>
      </c>
      <c r="U7622" s="35">
        <f t="shared" si="5331"/>
        <v>250000</v>
      </c>
      <c r="V7622" s="35">
        <f t="shared" si="5331"/>
        <v>150000</v>
      </c>
      <c r="W7622" s="35">
        <f t="shared" si="5331"/>
        <v>0</v>
      </c>
      <c r="X7622" s="35">
        <f t="shared" si="5331"/>
        <v>5700000</v>
      </c>
      <c r="Y7622" s="218">
        <f t="shared" si="5327"/>
        <v>100</v>
      </c>
    </row>
    <row r="7623" spans="1:25">
      <c r="A7623" s="253"/>
      <c r="B7623" s="253"/>
      <c r="C7623" s="253"/>
      <c r="D7623" s="253"/>
      <c r="E7623" s="253"/>
      <c r="F7623" s="253"/>
      <c r="G7623" s="259"/>
      <c r="H7623" s="34" t="s">
        <v>89</v>
      </c>
      <c r="I7623" s="35">
        <f t="shared" si="5291"/>
        <v>4047300</v>
      </c>
      <c r="J7623" s="35">
        <f>SUM(J7563,J7593,J7603)</f>
        <v>140000</v>
      </c>
      <c r="K7623" s="35">
        <f t="shared" si="5292"/>
        <v>0</v>
      </c>
      <c r="L7623" s="35">
        <f t="shared" ref="L7623:P7623" si="5332">SUM(L7563,L7593,L7603)</f>
        <v>0</v>
      </c>
      <c r="M7623" s="35">
        <f t="shared" si="5332"/>
        <v>0</v>
      </c>
      <c r="N7623" s="35">
        <f t="shared" si="5332"/>
        <v>0</v>
      </c>
      <c r="O7623" s="35">
        <f t="shared" si="5332"/>
        <v>0</v>
      </c>
      <c r="P7623" s="35">
        <f t="shared" si="5332"/>
        <v>3907300</v>
      </c>
      <c r="Q7623" s="35">
        <f t="shared" ref="Q7623:R7623" si="5333">SUM(Q7563,Q7593,Q7603)</f>
        <v>5056185</v>
      </c>
      <c r="R7623" s="35">
        <f t="shared" si="5333"/>
        <v>140100</v>
      </c>
      <c r="S7623" s="35">
        <f t="shared" ref="S7623" si="5334">SUM(S7563,S7593,S7603)</f>
        <v>140000</v>
      </c>
      <c r="T7623" s="35">
        <f t="shared" ref="T7623:X7623" si="5335">SUM(T7563,T7593,T7603)</f>
        <v>0</v>
      </c>
      <c r="U7623" s="35">
        <f t="shared" si="5335"/>
        <v>0</v>
      </c>
      <c r="V7623" s="35">
        <f t="shared" si="5335"/>
        <v>0</v>
      </c>
      <c r="W7623" s="35">
        <f t="shared" si="5335"/>
        <v>0</v>
      </c>
      <c r="X7623" s="35">
        <f t="shared" si="5335"/>
        <v>140000</v>
      </c>
      <c r="Y7623" s="218">
        <f t="shared" si="5327"/>
        <v>99.928622412562447</v>
      </c>
    </row>
    <row r="7624" spans="1:25">
      <c r="A7624" s="253"/>
      <c r="B7624" s="253"/>
      <c r="C7624" s="253"/>
      <c r="D7624" s="253"/>
      <c r="E7624" s="253"/>
      <c r="F7624" s="253"/>
      <c r="G7624" s="259"/>
      <c r="H7624" s="34" t="s">
        <v>90</v>
      </c>
      <c r="I7624" s="35">
        <f t="shared" si="5291"/>
        <v>8000000</v>
      </c>
      <c r="J7624" s="35">
        <f>SUM(J7582,J7592,J7599)</f>
        <v>3300000</v>
      </c>
      <c r="K7624" s="35">
        <f t="shared" si="5292"/>
        <v>0</v>
      </c>
      <c r="L7624" s="35">
        <f t="shared" ref="L7624:P7624" si="5336">SUM(L7582,L7592,L7599)</f>
        <v>0</v>
      </c>
      <c r="M7624" s="35">
        <f t="shared" si="5336"/>
        <v>0</v>
      </c>
      <c r="N7624" s="35">
        <f t="shared" si="5336"/>
        <v>0</v>
      </c>
      <c r="O7624" s="35">
        <f t="shared" si="5336"/>
        <v>4700000</v>
      </c>
      <c r="P7624" s="35">
        <f t="shared" si="5336"/>
        <v>0</v>
      </c>
      <c r="Q7624" s="35">
        <f t="shared" ref="Q7624:R7624" si="5337">SUM(Q7582,Q7592,Q7599)</f>
        <v>11324778</v>
      </c>
      <c r="R7624" s="35">
        <f t="shared" si="5337"/>
        <v>3300000</v>
      </c>
      <c r="S7624" s="35">
        <f t="shared" ref="S7624" si="5338">SUM(S7582,S7592,S7599)</f>
        <v>2565000</v>
      </c>
      <c r="T7624" s="35">
        <f t="shared" ref="T7624:X7624" si="5339">SUM(T7582,T7592,T7599)</f>
        <v>735000</v>
      </c>
      <c r="U7624" s="35">
        <f t="shared" si="5339"/>
        <v>735000</v>
      </c>
      <c r="V7624" s="35">
        <f t="shared" si="5339"/>
        <v>0</v>
      </c>
      <c r="W7624" s="35">
        <f t="shared" si="5339"/>
        <v>0</v>
      </c>
      <c r="X7624" s="35">
        <f t="shared" si="5339"/>
        <v>3300000</v>
      </c>
      <c r="Y7624" s="218">
        <f t="shared" si="5327"/>
        <v>100</v>
      </c>
    </row>
    <row r="7625" spans="1:25">
      <c r="A7625" s="253"/>
      <c r="B7625" s="253"/>
      <c r="C7625" s="253"/>
      <c r="D7625" s="253"/>
      <c r="E7625" s="253"/>
      <c r="F7625" s="253"/>
      <c r="G7625" s="259"/>
      <c r="H7625" s="34" t="s">
        <v>91</v>
      </c>
      <c r="I7625" s="35">
        <f t="shared" si="5291"/>
        <v>0</v>
      </c>
      <c r="J7625" s="35">
        <f>SUM(J7564,J7588)</f>
        <v>0</v>
      </c>
      <c r="K7625" s="35">
        <f t="shared" si="5292"/>
        <v>0</v>
      </c>
      <c r="L7625" s="35">
        <f t="shared" ref="L7625:P7626" si="5340">SUM(L7564,L7588)</f>
        <v>0</v>
      </c>
      <c r="M7625" s="35">
        <f t="shared" si="5340"/>
        <v>0</v>
      </c>
      <c r="N7625" s="35">
        <f t="shared" si="5340"/>
        <v>0</v>
      </c>
      <c r="O7625" s="35">
        <f t="shared" si="5340"/>
        <v>0</v>
      </c>
      <c r="P7625" s="35">
        <f t="shared" si="5340"/>
        <v>0</v>
      </c>
      <c r="Q7625" s="35">
        <f t="shared" ref="Q7625:S7626" si="5341">SUM(Q7564,Q7588)</f>
        <v>0</v>
      </c>
      <c r="R7625" s="35">
        <f t="shared" si="5341"/>
        <v>0</v>
      </c>
      <c r="S7625" s="35">
        <f t="shared" si="5341"/>
        <v>0</v>
      </c>
      <c r="T7625" s="35">
        <f t="shared" ref="T7625:X7625" si="5342">SUM(T7564,T7588)</f>
        <v>0</v>
      </c>
      <c r="U7625" s="35">
        <f t="shared" si="5342"/>
        <v>0</v>
      </c>
      <c r="V7625" s="35">
        <f t="shared" si="5342"/>
        <v>0</v>
      </c>
      <c r="W7625" s="35">
        <f t="shared" si="5342"/>
        <v>0</v>
      </c>
      <c r="X7625" s="35">
        <f t="shared" si="5342"/>
        <v>0</v>
      </c>
      <c r="Y7625" s="218">
        <f t="shared" si="5327"/>
        <v>0</v>
      </c>
    </row>
    <row r="7626" spans="1:25">
      <c r="A7626" s="253"/>
      <c r="B7626" s="253"/>
      <c r="C7626" s="253"/>
      <c r="D7626" s="253"/>
      <c r="E7626" s="253"/>
      <c r="F7626" s="253"/>
      <c r="G7626" s="259"/>
      <c r="H7626" s="34" t="s">
        <v>92</v>
      </c>
      <c r="I7626" s="35">
        <f t="shared" si="5291"/>
        <v>0</v>
      </c>
      <c r="J7626" s="35">
        <f>SUM(J7565,J7589)</f>
        <v>0</v>
      </c>
      <c r="K7626" s="35">
        <f t="shared" si="5292"/>
        <v>0</v>
      </c>
      <c r="L7626" s="35">
        <f t="shared" si="5340"/>
        <v>0</v>
      </c>
      <c r="M7626" s="35">
        <f t="shared" si="5340"/>
        <v>0</v>
      </c>
      <c r="N7626" s="35">
        <f t="shared" si="5340"/>
        <v>0</v>
      </c>
      <c r="O7626" s="35">
        <f t="shared" si="5340"/>
        <v>0</v>
      </c>
      <c r="P7626" s="35">
        <f t="shared" si="5340"/>
        <v>0</v>
      </c>
      <c r="Q7626" s="35">
        <f t="shared" si="5341"/>
        <v>0</v>
      </c>
      <c r="R7626" s="35">
        <f t="shared" si="5341"/>
        <v>0</v>
      </c>
      <c r="S7626" s="35">
        <f t="shared" si="5341"/>
        <v>0</v>
      </c>
      <c r="T7626" s="35">
        <f t="shared" ref="T7626:X7626" si="5343">SUM(T7565,T7589)</f>
        <v>0</v>
      </c>
      <c r="U7626" s="35">
        <f t="shared" si="5343"/>
        <v>0</v>
      </c>
      <c r="V7626" s="35">
        <f t="shared" si="5343"/>
        <v>0</v>
      </c>
      <c r="W7626" s="35">
        <f t="shared" si="5343"/>
        <v>0</v>
      </c>
      <c r="X7626" s="35">
        <f t="shared" si="5343"/>
        <v>0</v>
      </c>
      <c r="Y7626" s="218">
        <f t="shared" si="5327"/>
        <v>0</v>
      </c>
    </row>
    <row r="7627" spans="1:25">
      <c r="A7627" s="253"/>
      <c r="B7627" s="253"/>
      <c r="C7627" s="253"/>
      <c r="D7627" s="253"/>
      <c r="E7627" s="253"/>
      <c r="F7627" s="253"/>
      <c r="G7627" s="259"/>
      <c r="H7627" s="34" t="s">
        <v>94</v>
      </c>
      <c r="I7627" s="35">
        <f>SUM(J7627,K7627,O7627,P7627)</f>
        <v>36654630</v>
      </c>
      <c r="J7627" s="35">
        <f>SUM(J7536,J7538,J7539,J7540,J7541,J7542,J7544,J7546,J7547,J7548,J7549,J7550,J7552,J7554,J7561,J7566,J7590,J7608,J7555,J7569,J7573,J7596,J7600,J7602,J7553,J7576,J7577,J7586,J7610,J7611,J7612)</f>
        <v>31699730</v>
      </c>
      <c r="K7627" s="35">
        <f t="shared" si="5292"/>
        <v>0</v>
      </c>
      <c r="L7627" s="35">
        <f t="shared" ref="L7627:P7627" si="5344">SUM(L7536,L7538,L7539,L7540,L7541,L7542,L7544,L7546,L7547,L7548,L7549,L7550,L7552,L7554,L7561,L7566,L7590,L7608,L7555,L7569,L7573,L7596,L7600,L7602,L7553,L7576,L7577,L7586,L7610,L7611,L7612)</f>
        <v>0</v>
      </c>
      <c r="M7627" s="35">
        <f t="shared" si="5344"/>
        <v>0</v>
      </c>
      <c r="N7627" s="35">
        <f t="shared" si="5344"/>
        <v>0</v>
      </c>
      <c r="O7627" s="35">
        <f t="shared" si="5344"/>
        <v>2399900</v>
      </c>
      <c r="P7627" s="35">
        <f t="shared" si="5344"/>
        <v>2555000</v>
      </c>
      <c r="Q7627" s="35">
        <f t="shared" ref="Q7627:R7627" si="5345">SUM(Q7536,Q7538,Q7539,Q7540,Q7541,Q7542,Q7544,Q7546,Q7547,Q7548,Q7549,Q7550,Q7552,Q7554,Q7561,Q7566,Q7590,Q7608,Q7555,Q7569,Q7573,Q7596,Q7600,Q7602,Q7553,Q7576,Q7577,Q7586,Q7610,Q7611,Q7612)</f>
        <v>53099128</v>
      </c>
      <c r="R7627" s="35">
        <f t="shared" si="5345"/>
        <v>39937479</v>
      </c>
      <c r="S7627" s="35">
        <f t="shared" ref="S7627" si="5346">SUM(S7536,S7538,S7539,S7540,S7541,S7542,S7544,S7546,S7547,S7548,S7549,S7550,S7552,S7554,S7561,S7566,S7590,S7608,S7555,S7569,S7573,S7596,S7600,S7602,S7553,S7576,S7577,S7586,S7610,S7611,S7612)</f>
        <v>34021246</v>
      </c>
      <c r="T7627" s="35">
        <f t="shared" ref="T7627:X7627" si="5347">SUM(T7536,T7538,T7539,T7540,T7541,T7542,T7544,T7546,T7547,T7548,T7549,T7550,T7552,T7554,T7561,T7566,T7590,T7608,T7555,T7569,T7573,T7596,T7600,T7602,T7553,T7576,T7577,T7586,T7610,T7611,T7612)</f>
        <v>5916073</v>
      </c>
      <c r="U7627" s="35">
        <f t="shared" si="5347"/>
        <v>2155499</v>
      </c>
      <c r="V7627" s="35">
        <f t="shared" si="5347"/>
        <v>2026193</v>
      </c>
      <c r="W7627" s="35">
        <f t="shared" si="5347"/>
        <v>1734381</v>
      </c>
      <c r="X7627" s="35">
        <f t="shared" si="5347"/>
        <v>39937319</v>
      </c>
      <c r="Y7627" s="218">
        <f t="shared" si="5327"/>
        <v>99.99959937381125</v>
      </c>
    </row>
    <row r="7628" spans="1:25">
      <c r="A7628" s="253"/>
      <c r="B7628" s="253"/>
      <c r="C7628" s="253"/>
      <c r="D7628" s="253"/>
      <c r="E7628" s="253"/>
      <c r="F7628" s="253"/>
      <c r="G7628" s="259"/>
      <c r="H7628" s="34" t="s">
        <v>95</v>
      </c>
      <c r="I7628" s="35">
        <f t="shared" si="5291"/>
        <v>3032770</v>
      </c>
      <c r="J7628" s="35">
        <f>SUM(J7568,J7584,J7587,J7559,J7567,J7581)</f>
        <v>272770</v>
      </c>
      <c r="K7628" s="35">
        <f t="shared" si="5292"/>
        <v>0</v>
      </c>
      <c r="L7628" s="35">
        <f t="shared" ref="L7628:P7628" si="5348">SUM(L7568,L7584,L7587,L7559,L7567,L7581)</f>
        <v>0</v>
      </c>
      <c r="M7628" s="35">
        <f t="shared" si="5348"/>
        <v>0</v>
      </c>
      <c r="N7628" s="35">
        <f t="shared" si="5348"/>
        <v>0</v>
      </c>
      <c r="O7628" s="35">
        <f t="shared" si="5348"/>
        <v>260000</v>
      </c>
      <c r="P7628" s="35">
        <f t="shared" si="5348"/>
        <v>2500000</v>
      </c>
      <c r="Q7628" s="35">
        <f t="shared" ref="Q7628:R7628" si="5349">SUM(Q7568,Q7584,Q7587,Q7559,Q7567,Q7581)</f>
        <v>8150341</v>
      </c>
      <c r="R7628" s="35">
        <f t="shared" si="5349"/>
        <v>1342770</v>
      </c>
      <c r="S7628" s="35">
        <f t="shared" ref="S7628" si="5350">SUM(S7568,S7584,S7587,S7559,S7567,S7581)</f>
        <v>1290100</v>
      </c>
      <c r="T7628" s="35">
        <f t="shared" ref="T7628:X7628" si="5351">SUM(T7568,T7584,T7587,T7559,T7567,T7581)</f>
        <v>52670</v>
      </c>
      <c r="U7628" s="35">
        <f t="shared" si="5351"/>
        <v>22670</v>
      </c>
      <c r="V7628" s="35">
        <f t="shared" si="5351"/>
        <v>30000</v>
      </c>
      <c r="W7628" s="35">
        <f t="shared" si="5351"/>
        <v>0</v>
      </c>
      <c r="X7628" s="35">
        <f t="shared" si="5351"/>
        <v>1342770</v>
      </c>
      <c r="Y7628" s="218">
        <f t="shared" si="5327"/>
        <v>100</v>
      </c>
    </row>
    <row r="7629" spans="1:25">
      <c r="A7629" s="253"/>
      <c r="B7629" s="253"/>
      <c r="C7629" s="253"/>
      <c r="D7629" s="253"/>
      <c r="E7629" s="253"/>
      <c r="F7629" s="253"/>
      <c r="G7629" s="259"/>
      <c r="H7629" s="34" t="s">
        <v>97</v>
      </c>
      <c r="I7629" s="35">
        <f t="shared" si="5291"/>
        <v>1375000</v>
      </c>
      <c r="J7629" s="35">
        <f>SUM(J7574,J7591,J7601)</f>
        <v>1125000</v>
      </c>
      <c r="K7629" s="35">
        <f t="shared" si="5292"/>
        <v>250000</v>
      </c>
      <c r="L7629" s="35">
        <f t="shared" ref="L7629:P7629" si="5352">SUM(L7574,L7591,L7601)</f>
        <v>250000</v>
      </c>
      <c r="M7629" s="35">
        <f t="shared" si="5352"/>
        <v>0</v>
      </c>
      <c r="N7629" s="35">
        <f t="shared" si="5352"/>
        <v>0</v>
      </c>
      <c r="O7629" s="35">
        <f t="shared" si="5352"/>
        <v>0</v>
      </c>
      <c r="P7629" s="35">
        <f t="shared" si="5352"/>
        <v>0</v>
      </c>
      <c r="Q7629" s="35">
        <f t="shared" ref="Q7629:R7629" si="5353">SUM(Q7574,Q7591,Q7601)</f>
        <v>3475000</v>
      </c>
      <c r="R7629" s="35">
        <f t="shared" si="5353"/>
        <v>1225000</v>
      </c>
      <c r="S7629" s="35">
        <f t="shared" ref="S7629" si="5354">SUM(S7574,S7591,S7601)</f>
        <v>1185000</v>
      </c>
      <c r="T7629" s="35">
        <f t="shared" ref="T7629:X7629" si="5355">SUM(T7574,T7591,T7601)</f>
        <v>40000</v>
      </c>
      <c r="U7629" s="35">
        <f t="shared" si="5355"/>
        <v>40000</v>
      </c>
      <c r="V7629" s="35">
        <f t="shared" si="5355"/>
        <v>0</v>
      </c>
      <c r="W7629" s="35">
        <f t="shared" si="5355"/>
        <v>0</v>
      </c>
      <c r="X7629" s="35">
        <f t="shared" si="5355"/>
        <v>1225000</v>
      </c>
      <c r="Y7629" s="218">
        <f t="shared" si="5327"/>
        <v>100</v>
      </c>
    </row>
    <row r="7630" spans="1:25">
      <c r="A7630" s="253"/>
      <c r="B7630" s="253"/>
      <c r="C7630" s="253"/>
      <c r="D7630" s="253"/>
      <c r="E7630" s="253"/>
      <c r="F7630" s="253"/>
      <c r="G7630" s="259"/>
      <c r="H7630" s="34" t="s">
        <v>99</v>
      </c>
      <c r="I7630" s="35">
        <f>SUM(J7630,K7630,O7630,P7630)</f>
        <v>0</v>
      </c>
      <c r="J7630" s="35">
        <f>SUM(J7613,J7616)</f>
        <v>0</v>
      </c>
      <c r="K7630" s="35">
        <f t="shared" si="5292"/>
        <v>0</v>
      </c>
      <c r="L7630" s="35">
        <f t="shared" ref="L7630:P7630" si="5356">SUM(L7613,L7616)</f>
        <v>0</v>
      </c>
      <c r="M7630" s="35">
        <f t="shared" si="5356"/>
        <v>0</v>
      </c>
      <c r="N7630" s="35">
        <f t="shared" si="5356"/>
        <v>0</v>
      </c>
      <c r="O7630" s="35">
        <f t="shared" si="5356"/>
        <v>0</v>
      </c>
      <c r="P7630" s="35">
        <f t="shared" si="5356"/>
        <v>0</v>
      </c>
      <c r="Q7630" s="35">
        <f t="shared" ref="Q7630:R7630" si="5357">SUM(Q7613,Q7616)</f>
        <v>0</v>
      </c>
      <c r="R7630" s="35">
        <f t="shared" si="5357"/>
        <v>0</v>
      </c>
      <c r="S7630" s="35">
        <f t="shared" ref="S7630" si="5358">SUM(S7613,S7616)</f>
        <v>0</v>
      </c>
      <c r="T7630" s="35">
        <f t="shared" ref="T7630:X7630" si="5359">SUM(T7613,T7616)</f>
        <v>0</v>
      </c>
      <c r="U7630" s="35">
        <f t="shared" si="5359"/>
        <v>0</v>
      </c>
      <c r="V7630" s="35">
        <f t="shared" si="5359"/>
        <v>0</v>
      </c>
      <c r="W7630" s="35">
        <f t="shared" si="5359"/>
        <v>0</v>
      </c>
      <c r="X7630" s="35">
        <f t="shared" si="5359"/>
        <v>0</v>
      </c>
      <c r="Y7630" s="218">
        <f t="shared" si="5327"/>
        <v>0</v>
      </c>
    </row>
    <row r="7631" spans="1:25">
      <c r="A7631" s="254"/>
      <c r="B7631" s="254"/>
      <c r="C7631" s="254"/>
      <c r="D7631" s="254"/>
      <c r="E7631" s="254"/>
      <c r="F7631" s="254"/>
      <c r="G7631" s="260"/>
      <c r="H7631" s="36" t="s">
        <v>69</v>
      </c>
      <c r="I7631" s="35">
        <f t="shared" ref="I7631:I7695" si="5360">SUM(J7631,K7631,O7631,P7631)</f>
        <v>58309700</v>
      </c>
      <c r="J7631" s="35">
        <f>SUM(J7621:J7630)</f>
        <v>40737500</v>
      </c>
      <c r="K7631" s="35">
        <f t="shared" ref="K7631:K7695" si="5361">SUM(L7631,M7631,N7631)</f>
        <v>250000</v>
      </c>
      <c r="L7631" s="35">
        <f t="shared" ref="L7631:P7631" si="5362">SUM(L7621:L7630)</f>
        <v>250000</v>
      </c>
      <c r="M7631" s="35">
        <f t="shared" si="5362"/>
        <v>0</v>
      </c>
      <c r="N7631" s="35">
        <f t="shared" si="5362"/>
        <v>0</v>
      </c>
      <c r="O7631" s="35">
        <f t="shared" si="5362"/>
        <v>7359900</v>
      </c>
      <c r="P7631" s="35">
        <f t="shared" si="5362"/>
        <v>9962300</v>
      </c>
      <c r="Q7631" s="35">
        <f t="shared" ref="Q7631:R7631" si="5363">SUM(Q7621:Q7630)</f>
        <v>91315432</v>
      </c>
      <c r="R7631" s="35">
        <f t="shared" si="5363"/>
        <v>51655349</v>
      </c>
      <c r="S7631" s="35">
        <f t="shared" ref="S7631" si="5364">SUM(S7621:S7630)</f>
        <v>44501346</v>
      </c>
      <c r="T7631" s="35">
        <f t="shared" ref="T7631:X7631" si="5365">SUM(T7621:T7630)</f>
        <v>7143743</v>
      </c>
      <c r="U7631" s="35">
        <f t="shared" si="5365"/>
        <v>3203169</v>
      </c>
      <c r="V7631" s="35">
        <f t="shared" si="5365"/>
        <v>2206193</v>
      </c>
      <c r="W7631" s="35">
        <f t="shared" si="5365"/>
        <v>1734381</v>
      </c>
      <c r="X7631" s="35">
        <f t="shared" si="5365"/>
        <v>51645089</v>
      </c>
      <c r="Y7631" s="218">
        <f t="shared" si="5327"/>
        <v>99.980137584589741</v>
      </c>
    </row>
    <row r="7632" spans="1:25" ht="15" thickBot="1">
      <c r="A7632" s="106"/>
      <c r="B7632" s="106"/>
      <c r="C7632" s="106"/>
      <c r="D7632" s="106"/>
      <c r="E7632" s="106"/>
      <c r="F7632" s="106"/>
      <c r="G7632" s="163"/>
    </row>
    <row r="7633" spans="1:25" ht="41.4" thickBot="1">
      <c r="A7633" s="24" t="s">
        <v>123</v>
      </c>
      <c r="B7633" s="24" t="s">
        <v>124</v>
      </c>
      <c r="C7633" s="24" t="s">
        <v>125</v>
      </c>
      <c r="D7633" s="25" t="s">
        <v>0</v>
      </c>
      <c r="E7633" s="24" t="s">
        <v>126</v>
      </c>
      <c r="F7633" s="24" t="s">
        <v>127</v>
      </c>
      <c r="G7633" s="151" t="s">
        <v>128</v>
      </c>
      <c r="H7633" s="24" t="s">
        <v>1</v>
      </c>
      <c r="I7633" s="1" t="s">
        <v>3093</v>
      </c>
      <c r="J7633" s="1" t="s">
        <v>3130</v>
      </c>
      <c r="K7633" s="1" t="s">
        <v>3</v>
      </c>
      <c r="L7633" s="1" t="s">
        <v>4</v>
      </c>
      <c r="M7633" s="1" t="s">
        <v>5</v>
      </c>
      <c r="N7633" s="1" t="s">
        <v>6</v>
      </c>
      <c r="O7633" s="1" t="s">
        <v>7</v>
      </c>
      <c r="P7633" s="1" t="s">
        <v>8</v>
      </c>
      <c r="Q7633" s="1" t="s">
        <v>3344</v>
      </c>
      <c r="R7633" s="1" t="s">
        <v>3427</v>
      </c>
      <c r="S7633" s="1" t="s">
        <v>3447</v>
      </c>
      <c r="T7633" s="1" t="s">
        <v>3448</v>
      </c>
      <c r="U7633" s="1" t="s">
        <v>3452</v>
      </c>
      <c r="V7633" s="1" t="s">
        <v>3449</v>
      </c>
      <c r="W7633" s="1" t="s">
        <v>3450</v>
      </c>
      <c r="X7633" s="1" t="s">
        <v>3451</v>
      </c>
      <c r="Y7633" s="216" t="s">
        <v>3385</v>
      </c>
    </row>
    <row r="7634" spans="1:25">
      <c r="A7634" s="26" t="s">
        <v>0</v>
      </c>
      <c r="B7634" s="26" t="s">
        <v>0</v>
      </c>
      <c r="C7634" s="26" t="s">
        <v>0</v>
      </c>
      <c r="D7634" s="27" t="s">
        <v>0</v>
      </c>
      <c r="E7634" s="27" t="s">
        <v>0</v>
      </c>
      <c r="F7634" s="28" t="s">
        <v>0</v>
      </c>
      <c r="G7634" s="152" t="s">
        <v>0</v>
      </c>
      <c r="H7634" s="29" t="s">
        <v>0</v>
      </c>
      <c r="I7634" s="45">
        <v>1</v>
      </c>
      <c r="J7634" s="45">
        <v>3</v>
      </c>
      <c r="K7634" s="45" t="s">
        <v>9</v>
      </c>
      <c r="L7634" s="45">
        <v>5</v>
      </c>
      <c r="M7634" s="45">
        <v>6</v>
      </c>
      <c r="N7634" s="45">
        <v>7</v>
      </c>
      <c r="O7634" s="45">
        <v>8</v>
      </c>
      <c r="P7634" s="45">
        <v>9</v>
      </c>
      <c r="Q7634" s="45">
        <v>1</v>
      </c>
      <c r="R7634" s="45">
        <v>2</v>
      </c>
      <c r="S7634" s="45">
        <v>3</v>
      </c>
      <c r="T7634" s="45" t="s">
        <v>3453</v>
      </c>
      <c r="U7634" s="45">
        <v>5</v>
      </c>
      <c r="V7634" s="45">
        <v>6</v>
      </c>
      <c r="W7634" s="45">
        <v>7</v>
      </c>
      <c r="X7634" s="45" t="s">
        <v>3454</v>
      </c>
      <c r="Y7634" s="276">
        <v>9</v>
      </c>
    </row>
    <row r="7635" spans="1:25">
      <c r="A7635" s="133" t="s">
        <v>2555</v>
      </c>
      <c r="B7635" s="133" t="s">
        <v>122</v>
      </c>
      <c r="C7635" s="109" t="s">
        <v>859</v>
      </c>
      <c r="D7635" s="109">
        <v>33010003</v>
      </c>
      <c r="E7635" s="98" t="s">
        <v>0</v>
      </c>
      <c r="F7635" s="98" t="s">
        <v>0</v>
      </c>
      <c r="G7635" s="153" t="s">
        <v>0</v>
      </c>
      <c r="H7635" s="98" t="s">
        <v>2594</v>
      </c>
      <c r="I7635" s="110"/>
      <c r="J7635" s="110"/>
      <c r="K7635" s="110"/>
      <c r="L7635" s="110" t="s">
        <v>0</v>
      </c>
      <c r="M7635" s="110" t="s">
        <v>0</v>
      </c>
      <c r="N7635" s="110" t="s">
        <v>0</v>
      </c>
      <c r="O7635" s="110" t="s">
        <v>0</v>
      </c>
      <c r="P7635" s="110" t="s">
        <v>0</v>
      </c>
      <c r="Q7635" s="110"/>
      <c r="R7635" s="110"/>
      <c r="S7635" s="110"/>
      <c r="T7635" s="110" t="s">
        <v>0</v>
      </c>
      <c r="U7635" s="110" t="s">
        <v>0</v>
      </c>
      <c r="V7635" s="110" t="s">
        <v>0</v>
      </c>
      <c r="W7635" s="110" t="s">
        <v>0</v>
      </c>
      <c r="X7635" s="110" t="s">
        <v>0</v>
      </c>
      <c r="Y7635" s="217"/>
    </row>
    <row r="7636" spans="1:25" ht="20.399999999999999">
      <c r="A7636" s="20" t="s">
        <v>0</v>
      </c>
      <c r="B7636" s="20" t="s">
        <v>0</v>
      </c>
      <c r="C7636" s="20" t="s">
        <v>0</v>
      </c>
      <c r="D7636" s="21" t="s">
        <v>0</v>
      </c>
      <c r="E7636" s="21" t="s">
        <v>0</v>
      </c>
      <c r="F7636" s="21" t="s">
        <v>0</v>
      </c>
      <c r="G7636" s="150" t="s">
        <v>0</v>
      </c>
      <c r="H7636" s="30" t="s">
        <v>33</v>
      </c>
      <c r="I7636" s="31">
        <f t="shared" si="5360"/>
        <v>1323978</v>
      </c>
      <c r="J7636" s="31">
        <f t="shared" ref="J7636:P7636" si="5366">SUM(J7637,J7645,J7647)</f>
        <v>880178</v>
      </c>
      <c r="K7636" s="31">
        <f t="shared" si="5361"/>
        <v>443800</v>
      </c>
      <c r="L7636" s="31">
        <f t="shared" si="5366"/>
        <v>348900</v>
      </c>
      <c r="M7636" s="31">
        <f t="shared" si="5366"/>
        <v>0</v>
      </c>
      <c r="N7636" s="31">
        <f t="shared" si="5366"/>
        <v>94900</v>
      </c>
      <c r="O7636" s="31">
        <f t="shared" si="5366"/>
        <v>0</v>
      </c>
      <c r="P7636" s="31">
        <f t="shared" si="5366"/>
        <v>0</v>
      </c>
      <c r="Q7636" s="31">
        <f>SUM(Q7637,Q7645,Q7647)</f>
        <v>1660674</v>
      </c>
      <c r="R7636" s="31">
        <f>SUM(R7637,R7645,R7647)</f>
        <v>930958</v>
      </c>
      <c r="S7636" s="31">
        <f>SUM(S7637,S7645,S7647)</f>
        <v>905255.75</v>
      </c>
      <c r="T7636" s="31">
        <f t="shared" ref="T7636:X7636" si="5367">SUM(T7637,T7645,T7647)</f>
        <v>25702</v>
      </c>
      <c r="U7636" s="31">
        <f t="shared" si="5367"/>
        <v>8478</v>
      </c>
      <c r="V7636" s="31">
        <f t="shared" si="5367"/>
        <v>13282</v>
      </c>
      <c r="W7636" s="31">
        <f t="shared" si="5367"/>
        <v>3942</v>
      </c>
      <c r="X7636" s="31">
        <f t="shared" si="5367"/>
        <v>930957.75</v>
      </c>
      <c r="Y7636" s="220">
        <f t="shared" ref="Y7636:Y7673" si="5368">IF(R7636=0,0,(X7636/R7636)*100)</f>
        <v>99.999973145942135</v>
      </c>
    </row>
    <row r="7637" spans="1:25">
      <c r="A7637" s="23" t="s">
        <v>2555</v>
      </c>
      <c r="B7637" s="23" t="s">
        <v>122</v>
      </c>
      <c r="C7637" s="23" t="s">
        <v>859</v>
      </c>
      <c r="D7637" s="23" t="s">
        <v>2593</v>
      </c>
      <c r="E7637" s="21" t="s">
        <v>132</v>
      </c>
      <c r="F7637" s="21" t="s">
        <v>0</v>
      </c>
      <c r="G7637" s="150" t="s">
        <v>0</v>
      </c>
      <c r="H7637" s="21" t="s">
        <v>11</v>
      </c>
      <c r="I7637" s="66">
        <f t="shared" si="5360"/>
        <v>901286</v>
      </c>
      <c r="J7637" s="66">
        <f t="shared" ref="J7637:P7637" si="5369">SUM(J7638,J7639)</f>
        <v>721286</v>
      </c>
      <c r="K7637" s="66">
        <f t="shared" si="5361"/>
        <v>180000</v>
      </c>
      <c r="L7637" s="66">
        <f t="shared" si="5369"/>
        <v>120000</v>
      </c>
      <c r="M7637" s="66">
        <f t="shared" si="5369"/>
        <v>0</v>
      </c>
      <c r="N7637" s="66">
        <f t="shared" si="5369"/>
        <v>60000</v>
      </c>
      <c r="O7637" s="66">
        <f t="shared" si="5369"/>
        <v>0</v>
      </c>
      <c r="P7637" s="66">
        <f t="shared" si="5369"/>
        <v>0</v>
      </c>
      <c r="Q7637" s="66">
        <f>SUM(Q7638,Q7639)</f>
        <v>984455</v>
      </c>
      <c r="R7637" s="66">
        <f>SUM(R7638,R7639)</f>
        <v>766855</v>
      </c>
      <c r="S7637" s="66">
        <f>SUM(S7638,S7639)</f>
        <v>755508</v>
      </c>
      <c r="T7637" s="66">
        <f t="shared" ref="T7637:X7637" si="5370">SUM(T7638,T7639)</f>
        <v>11347</v>
      </c>
      <c r="U7637" s="66">
        <f t="shared" si="5370"/>
        <v>2017</v>
      </c>
      <c r="V7637" s="66">
        <f t="shared" si="5370"/>
        <v>9330</v>
      </c>
      <c r="W7637" s="66">
        <f t="shared" si="5370"/>
        <v>0</v>
      </c>
      <c r="X7637" s="66">
        <f t="shared" si="5370"/>
        <v>766855</v>
      </c>
      <c r="Y7637" s="208">
        <f t="shared" si="5368"/>
        <v>100</v>
      </c>
    </row>
    <row r="7638" spans="1:25">
      <c r="A7638" s="23" t="s">
        <v>2555</v>
      </c>
      <c r="B7638" s="23" t="s">
        <v>122</v>
      </c>
      <c r="C7638" s="23" t="s">
        <v>859</v>
      </c>
      <c r="D7638" s="23" t="s">
        <v>2593</v>
      </c>
      <c r="E7638" s="22">
        <v>6111</v>
      </c>
      <c r="F7638" s="23"/>
      <c r="G7638" s="129" t="s">
        <v>3364</v>
      </c>
      <c r="H7638" s="32" t="s">
        <v>12</v>
      </c>
      <c r="I7638" s="44">
        <f t="shared" si="5360"/>
        <v>775020</v>
      </c>
      <c r="J7638" s="44">
        <v>595020</v>
      </c>
      <c r="K7638" s="44">
        <f t="shared" si="5361"/>
        <v>180000</v>
      </c>
      <c r="L7638" s="44">
        <v>120000</v>
      </c>
      <c r="M7638" s="44">
        <v>0</v>
      </c>
      <c r="N7638" s="44">
        <v>60000</v>
      </c>
      <c r="O7638" s="44">
        <v>0</v>
      </c>
      <c r="P7638" s="44">
        <v>0</v>
      </c>
      <c r="Q7638" s="44">
        <v>808595</v>
      </c>
      <c r="R7638" s="44">
        <v>628595</v>
      </c>
      <c r="S7638" s="44">
        <v>628595</v>
      </c>
      <c r="T7638" s="44">
        <f t="shared" ref="T7638:T7672" si="5371">U7638+V7638+W7638</f>
        <v>0</v>
      </c>
      <c r="U7638" s="44"/>
      <c r="V7638" s="44"/>
      <c r="W7638" s="44"/>
      <c r="X7638" s="44">
        <f t="shared" ref="X7638:X7672" si="5372">S7638+T7638</f>
        <v>628595</v>
      </c>
      <c r="Y7638" s="209">
        <f t="shared" si="5368"/>
        <v>100</v>
      </c>
    </row>
    <row r="7639" spans="1:25">
      <c r="A7639" s="20" t="s">
        <v>2555</v>
      </c>
      <c r="B7639" s="20" t="s">
        <v>122</v>
      </c>
      <c r="C7639" s="20" t="s">
        <v>859</v>
      </c>
      <c r="D7639" s="20" t="s">
        <v>2593</v>
      </c>
      <c r="E7639" s="20" t="s">
        <v>134</v>
      </c>
      <c r="F7639" s="23" t="s">
        <v>0</v>
      </c>
      <c r="G7639" s="154" t="s">
        <v>0</v>
      </c>
      <c r="H7639" s="21" t="s">
        <v>13</v>
      </c>
      <c r="I7639" s="66">
        <f t="shared" si="5360"/>
        <v>126266</v>
      </c>
      <c r="J7639" s="66">
        <f t="shared" ref="J7639:P7639" si="5373">SUM(J7640:J7644)</f>
        <v>126266</v>
      </c>
      <c r="K7639" s="66">
        <f t="shared" si="5361"/>
        <v>0</v>
      </c>
      <c r="L7639" s="66">
        <f t="shared" si="5373"/>
        <v>0</v>
      </c>
      <c r="M7639" s="66">
        <f t="shared" si="5373"/>
        <v>0</v>
      </c>
      <c r="N7639" s="66">
        <f t="shared" si="5373"/>
        <v>0</v>
      </c>
      <c r="O7639" s="66">
        <f t="shared" si="5373"/>
        <v>0</v>
      </c>
      <c r="P7639" s="66">
        <f t="shared" si="5373"/>
        <v>0</v>
      </c>
      <c r="Q7639" s="66">
        <f>SUM(Q7640:Q7644)</f>
        <v>175860</v>
      </c>
      <c r="R7639" s="66">
        <f>SUM(R7640:R7644)</f>
        <v>138260</v>
      </c>
      <c r="S7639" s="66">
        <f>SUM(S7640:S7644)</f>
        <v>126913</v>
      </c>
      <c r="T7639" s="66">
        <f t="shared" ref="T7639:X7639" si="5374">SUM(T7640:T7644)</f>
        <v>11347</v>
      </c>
      <c r="U7639" s="66">
        <f t="shared" si="5374"/>
        <v>2017</v>
      </c>
      <c r="V7639" s="66">
        <f t="shared" si="5374"/>
        <v>9330</v>
      </c>
      <c r="W7639" s="66">
        <f t="shared" si="5374"/>
        <v>0</v>
      </c>
      <c r="X7639" s="66">
        <f t="shared" si="5374"/>
        <v>138260</v>
      </c>
      <c r="Y7639" s="208">
        <f t="shared" si="5368"/>
        <v>100</v>
      </c>
    </row>
    <row r="7640" spans="1:25">
      <c r="A7640" s="23" t="s">
        <v>2555</v>
      </c>
      <c r="B7640" s="23" t="s">
        <v>122</v>
      </c>
      <c r="C7640" s="23" t="s">
        <v>859</v>
      </c>
      <c r="D7640" s="23" t="s">
        <v>2593</v>
      </c>
      <c r="E7640" s="22">
        <v>6112</v>
      </c>
      <c r="F7640" s="23" t="s">
        <v>2595</v>
      </c>
      <c r="G7640" s="129" t="s">
        <v>3364</v>
      </c>
      <c r="H7640" s="32" t="s">
        <v>16</v>
      </c>
      <c r="I7640" s="44">
        <f t="shared" si="5360"/>
        <v>24207</v>
      </c>
      <c r="J7640" s="44">
        <v>24207</v>
      </c>
      <c r="K7640" s="44">
        <f t="shared" si="5361"/>
        <v>0</v>
      </c>
      <c r="L7640" s="44">
        <v>0</v>
      </c>
      <c r="M7640" s="44">
        <v>0</v>
      </c>
      <c r="N7640" s="44">
        <v>0</v>
      </c>
      <c r="O7640" s="44">
        <v>0</v>
      </c>
      <c r="P7640" s="44">
        <v>0</v>
      </c>
      <c r="Q7640" s="44">
        <v>30707</v>
      </c>
      <c r="R7640" s="44">
        <v>24707</v>
      </c>
      <c r="S7640" s="44">
        <v>21260</v>
      </c>
      <c r="T7640" s="44">
        <f t="shared" si="5371"/>
        <v>3447</v>
      </c>
      <c r="U7640" s="44">
        <v>2017</v>
      </c>
      <c r="V7640" s="44">
        <v>1430</v>
      </c>
      <c r="W7640" s="44"/>
      <c r="X7640" s="44">
        <f t="shared" si="5372"/>
        <v>24707</v>
      </c>
      <c r="Y7640" s="209">
        <f t="shared" si="5368"/>
        <v>100</v>
      </c>
    </row>
    <row r="7641" spans="1:25">
      <c r="A7641" s="23" t="s">
        <v>2555</v>
      </c>
      <c r="B7641" s="23" t="s">
        <v>122</v>
      </c>
      <c r="C7641" s="23" t="s">
        <v>859</v>
      </c>
      <c r="D7641" s="23" t="s">
        <v>2593</v>
      </c>
      <c r="E7641" s="22">
        <v>6112</v>
      </c>
      <c r="F7641" s="23" t="s">
        <v>2596</v>
      </c>
      <c r="G7641" s="129" t="s">
        <v>3364</v>
      </c>
      <c r="H7641" s="32" t="s">
        <v>19</v>
      </c>
      <c r="I7641" s="44">
        <f t="shared" si="5360"/>
        <v>72000</v>
      </c>
      <c r="J7641" s="44">
        <v>72000</v>
      </c>
      <c r="K7641" s="44">
        <f t="shared" si="5361"/>
        <v>0</v>
      </c>
      <c r="L7641" s="44">
        <v>0</v>
      </c>
      <c r="M7641" s="44">
        <v>0</v>
      </c>
      <c r="N7641" s="44">
        <v>0</v>
      </c>
      <c r="O7641" s="44">
        <v>0</v>
      </c>
      <c r="P7641" s="44">
        <v>0</v>
      </c>
      <c r="Q7641" s="44">
        <v>104428</v>
      </c>
      <c r="R7641" s="44">
        <v>80428</v>
      </c>
      <c r="S7641" s="44">
        <v>80428</v>
      </c>
      <c r="T7641" s="44">
        <f t="shared" si="5371"/>
        <v>0</v>
      </c>
      <c r="U7641" s="44"/>
      <c r="V7641" s="44"/>
      <c r="W7641" s="44"/>
      <c r="X7641" s="44">
        <f t="shared" si="5372"/>
        <v>80428</v>
      </c>
      <c r="Y7641" s="209">
        <f t="shared" si="5368"/>
        <v>100</v>
      </c>
    </row>
    <row r="7642" spans="1:25">
      <c r="A7642" s="23" t="s">
        <v>2555</v>
      </c>
      <c r="B7642" s="23" t="s">
        <v>122</v>
      </c>
      <c r="C7642" s="23" t="s">
        <v>859</v>
      </c>
      <c r="D7642" s="23" t="s">
        <v>2593</v>
      </c>
      <c r="E7642" s="22">
        <v>6112</v>
      </c>
      <c r="F7642" s="23" t="s">
        <v>2597</v>
      </c>
      <c r="G7642" s="129" t="s">
        <v>3364</v>
      </c>
      <c r="H7642" s="32" t="s">
        <v>17</v>
      </c>
      <c r="I7642" s="44">
        <f t="shared" si="5360"/>
        <v>12319</v>
      </c>
      <c r="J7642" s="44">
        <v>12319</v>
      </c>
      <c r="K7642" s="44">
        <f t="shared" si="5361"/>
        <v>0</v>
      </c>
      <c r="L7642" s="44">
        <v>0</v>
      </c>
      <c r="M7642" s="44">
        <v>0</v>
      </c>
      <c r="N7642" s="44">
        <v>0</v>
      </c>
      <c r="O7642" s="44">
        <v>0</v>
      </c>
      <c r="P7642" s="44">
        <v>0</v>
      </c>
      <c r="Q7642" s="44">
        <v>16985</v>
      </c>
      <c r="R7642" s="44">
        <v>16985</v>
      </c>
      <c r="S7642" s="44">
        <v>16985</v>
      </c>
      <c r="T7642" s="44">
        <f t="shared" si="5371"/>
        <v>0</v>
      </c>
      <c r="U7642" s="44"/>
      <c r="V7642" s="44"/>
      <c r="W7642" s="44"/>
      <c r="X7642" s="44">
        <f t="shared" si="5372"/>
        <v>16985</v>
      </c>
      <c r="Y7642" s="209">
        <f t="shared" si="5368"/>
        <v>100</v>
      </c>
    </row>
    <row r="7643" spans="1:25">
      <c r="A7643" s="23" t="s">
        <v>2555</v>
      </c>
      <c r="B7643" s="23" t="s">
        <v>122</v>
      </c>
      <c r="C7643" s="23" t="s">
        <v>859</v>
      </c>
      <c r="D7643" s="23" t="s">
        <v>2593</v>
      </c>
      <c r="E7643" s="22">
        <v>6112</v>
      </c>
      <c r="F7643" s="23" t="s">
        <v>2598</v>
      </c>
      <c r="G7643" s="129" t="s">
        <v>3364</v>
      </c>
      <c r="H7643" s="32" t="s">
        <v>15</v>
      </c>
      <c r="I7643" s="44">
        <f t="shared" si="5360"/>
        <v>9500</v>
      </c>
      <c r="J7643" s="44">
        <v>9500</v>
      </c>
      <c r="K7643" s="44">
        <f t="shared" si="5361"/>
        <v>0</v>
      </c>
      <c r="L7643" s="44">
        <v>0</v>
      </c>
      <c r="M7643" s="44">
        <v>0</v>
      </c>
      <c r="N7643" s="44">
        <v>0</v>
      </c>
      <c r="O7643" s="44">
        <v>0</v>
      </c>
      <c r="P7643" s="44">
        <v>0</v>
      </c>
      <c r="Q7643" s="44">
        <v>7900</v>
      </c>
      <c r="R7643" s="44">
        <v>7900</v>
      </c>
      <c r="S7643" s="44">
        <v>0</v>
      </c>
      <c r="T7643" s="44">
        <f t="shared" si="5371"/>
        <v>7900</v>
      </c>
      <c r="U7643" s="44"/>
      <c r="V7643" s="44">
        <v>7900</v>
      </c>
      <c r="W7643" s="44"/>
      <c r="X7643" s="44">
        <f t="shared" si="5372"/>
        <v>7900</v>
      </c>
      <c r="Y7643" s="209">
        <f t="shared" si="5368"/>
        <v>100</v>
      </c>
    </row>
    <row r="7644" spans="1:25">
      <c r="A7644" s="23" t="s">
        <v>2555</v>
      </c>
      <c r="B7644" s="23" t="s">
        <v>122</v>
      </c>
      <c r="C7644" s="23" t="s">
        <v>859</v>
      </c>
      <c r="D7644" s="23" t="s">
        <v>2593</v>
      </c>
      <c r="E7644" s="22">
        <v>6112</v>
      </c>
      <c r="F7644" s="23" t="s">
        <v>2599</v>
      </c>
      <c r="G7644" s="129" t="s">
        <v>3364</v>
      </c>
      <c r="H7644" s="32" t="s">
        <v>18</v>
      </c>
      <c r="I7644" s="44">
        <f t="shared" si="5360"/>
        <v>8240</v>
      </c>
      <c r="J7644" s="44">
        <v>8240</v>
      </c>
      <c r="K7644" s="44">
        <f t="shared" si="5361"/>
        <v>0</v>
      </c>
      <c r="L7644" s="44">
        <v>0</v>
      </c>
      <c r="M7644" s="44">
        <v>0</v>
      </c>
      <c r="N7644" s="44">
        <v>0</v>
      </c>
      <c r="O7644" s="44">
        <v>0</v>
      </c>
      <c r="P7644" s="44">
        <v>0</v>
      </c>
      <c r="Q7644" s="44">
        <v>15840</v>
      </c>
      <c r="R7644" s="44">
        <v>8240</v>
      </c>
      <c r="S7644" s="44">
        <v>8240</v>
      </c>
      <c r="T7644" s="44">
        <f t="shared" si="5371"/>
        <v>0</v>
      </c>
      <c r="U7644" s="44"/>
      <c r="V7644" s="44"/>
      <c r="W7644" s="44"/>
      <c r="X7644" s="44">
        <f t="shared" si="5372"/>
        <v>8240</v>
      </c>
      <c r="Y7644" s="209">
        <f t="shared" si="5368"/>
        <v>100</v>
      </c>
    </row>
    <row r="7645" spans="1:25">
      <c r="A7645" s="23" t="s">
        <v>2555</v>
      </c>
      <c r="B7645" s="23" t="s">
        <v>122</v>
      </c>
      <c r="C7645" s="23" t="s">
        <v>859</v>
      </c>
      <c r="D7645" s="23" t="s">
        <v>2593</v>
      </c>
      <c r="E7645" s="21" t="s">
        <v>139</v>
      </c>
      <c r="F7645" s="21" t="s">
        <v>0</v>
      </c>
      <c r="G7645" s="150" t="s">
        <v>0</v>
      </c>
      <c r="H7645" s="21" t="s">
        <v>21</v>
      </c>
      <c r="I7645" s="66">
        <f t="shared" si="5360"/>
        <v>67489</v>
      </c>
      <c r="J7645" s="66">
        <f t="shared" ref="J7645:X7645" si="5375">SUM(J7646)</f>
        <v>67489</v>
      </c>
      <c r="K7645" s="66">
        <f t="shared" si="5361"/>
        <v>0</v>
      </c>
      <c r="L7645" s="66">
        <f t="shared" si="5375"/>
        <v>0</v>
      </c>
      <c r="M7645" s="66">
        <f t="shared" si="5375"/>
        <v>0</v>
      </c>
      <c r="N7645" s="66">
        <f t="shared" si="5375"/>
        <v>0</v>
      </c>
      <c r="O7645" s="66">
        <f t="shared" si="5375"/>
        <v>0</v>
      </c>
      <c r="P7645" s="66">
        <f t="shared" si="5375"/>
        <v>0</v>
      </c>
      <c r="Q7645" s="66">
        <f t="shared" si="5375"/>
        <v>70992</v>
      </c>
      <c r="R7645" s="66">
        <f t="shared" si="5375"/>
        <v>70992</v>
      </c>
      <c r="S7645" s="66">
        <f t="shared" si="5375"/>
        <v>68487</v>
      </c>
      <c r="T7645" s="66">
        <f t="shared" si="5375"/>
        <v>2505</v>
      </c>
      <c r="U7645" s="66">
        <f t="shared" si="5375"/>
        <v>2505</v>
      </c>
      <c r="V7645" s="66">
        <f t="shared" si="5375"/>
        <v>0</v>
      </c>
      <c r="W7645" s="66">
        <f t="shared" si="5375"/>
        <v>0</v>
      </c>
      <c r="X7645" s="66">
        <f t="shared" si="5375"/>
        <v>70992</v>
      </c>
      <c r="Y7645" s="208">
        <f t="shared" si="5368"/>
        <v>100</v>
      </c>
    </row>
    <row r="7646" spans="1:25">
      <c r="A7646" s="23" t="s">
        <v>2555</v>
      </c>
      <c r="B7646" s="23" t="s">
        <v>122</v>
      </c>
      <c r="C7646" s="23" t="s">
        <v>859</v>
      </c>
      <c r="D7646" s="23" t="s">
        <v>2593</v>
      </c>
      <c r="E7646" s="22">
        <v>6121</v>
      </c>
      <c r="F7646" s="23"/>
      <c r="G7646" s="129" t="s">
        <v>3364</v>
      </c>
      <c r="H7646" s="32" t="s">
        <v>22</v>
      </c>
      <c r="I7646" s="44">
        <f t="shared" si="5360"/>
        <v>67489</v>
      </c>
      <c r="J7646" s="44">
        <v>67489</v>
      </c>
      <c r="K7646" s="44">
        <f t="shared" si="5361"/>
        <v>0</v>
      </c>
      <c r="L7646" s="44">
        <v>0</v>
      </c>
      <c r="M7646" s="44">
        <v>0</v>
      </c>
      <c r="N7646" s="44">
        <v>0</v>
      </c>
      <c r="O7646" s="44">
        <v>0</v>
      </c>
      <c r="P7646" s="44">
        <v>0</v>
      </c>
      <c r="Q7646" s="44">
        <v>70992</v>
      </c>
      <c r="R7646" s="44">
        <v>70992</v>
      </c>
      <c r="S7646" s="44">
        <v>68487</v>
      </c>
      <c r="T7646" s="44">
        <f t="shared" si="5371"/>
        <v>2505</v>
      </c>
      <c r="U7646" s="44">
        <v>2505</v>
      </c>
      <c r="V7646" s="44"/>
      <c r="W7646" s="44"/>
      <c r="X7646" s="44">
        <f t="shared" si="5372"/>
        <v>70992</v>
      </c>
      <c r="Y7646" s="209">
        <f t="shared" si="5368"/>
        <v>100</v>
      </c>
    </row>
    <row r="7647" spans="1:25">
      <c r="A7647" s="23" t="s">
        <v>2555</v>
      </c>
      <c r="B7647" s="23" t="s">
        <v>122</v>
      </c>
      <c r="C7647" s="23" t="s">
        <v>859</v>
      </c>
      <c r="D7647" s="23" t="s">
        <v>2593</v>
      </c>
      <c r="E7647" s="21" t="s">
        <v>141</v>
      </c>
      <c r="F7647" s="21" t="s">
        <v>0</v>
      </c>
      <c r="G7647" s="150" t="s">
        <v>0</v>
      </c>
      <c r="H7647" s="21" t="s">
        <v>23</v>
      </c>
      <c r="I7647" s="66">
        <f t="shared" si="5360"/>
        <v>355203</v>
      </c>
      <c r="J7647" s="66">
        <f t="shared" ref="J7647:P7647" si="5376">SUM(J7648:J7656)</f>
        <v>91403</v>
      </c>
      <c r="K7647" s="66">
        <f t="shared" si="5361"/>
        <v>263800</v>
      </c>
      <c r="L7647" s="66">
        <f t="shared" si="5376"/>
        <v>228900</v>
      </c>
      <c r="M7647" s="66">
        <f t="shared" si="5376"/>
        <v>0</v>
      </c>
      <c r="N7647" s="66">
        <f t="shared" si="5376"/>
        <v>34900</v>
      </c>
      <c r="O7647" s="66">
        <f t="shared" si="5376"/>
        <v>0</v>
      </c>
      <c r="P7647" s="66">
        <f t="shared" si="5376"/>
        <v>0</v>
      </c>
      <c r="Q7647" s="66">
        <f>SUM(Q7648:Q7656)</f>
        <v>605227</v>
      </c>
      <c r="R7647" s="66">
        <f>SUM(R7648:R7656)</f>
        <v>93111</v>
      </c>
      <c r="S7647" s="66">
        <f>SUM(S7648:S7656)</f>
        <v>81260.75</v>
      </c>
      <c r="T7647" s="66">
        <f t="shared" ref="T7647:X7647" si="5377">SUM(T7648:T7656)</f>
        <v>11850</v>
      </c>
      <c r="U7647" s="66">
        <f t="shared" si="5377"/>
        <v>3956</v>
      </c>
      <c r="V7647" s="66">
        <f t="shared" si="5377"/>
        <v>3952</v>
      </c>
      <c r="W7647" s="66">
        <f t="shared" si="5377"/>
        <v>3942</v>
      </c>
      <c r="X7647" s="66">
        <f t="shared" si="5377"/>
        <v>93110.75</v>
      </c>
      <c r="Y7647" s="208">
        <f t="shared" si="5368"/>
        <v>99.999731503259554</v>
      </c>
    </row>
    <row r="7648" spans="1:25">
      <c r="A7648" s="23" t="s">
        <v>2555</v>
      </c>
      <c r="B7648" s="23" t="s">
        <v>122</v>
      </c>
      <c r="C7648" s="23" t="s">
        <v>859</v>
      </c>
      <c r="D7648" s="23" t="s">
        <v>2593</v>
      </c>
      <c r="E7648" s="22">
        <v>6131</v>
      </c>
      <c r="F7648" s="23"/>
      <c r="G7648" s="129" t="s">
        <v>3364</v>
      </c>
      <c r="H7648" s="32" t="s">
        <v>24</v>
      </c>
      <c r="I7648" s="44">
        <f t="shared" si="5360"/>
        <v>12500</v>
      </c>
      <c r="J7648" s="44">
        <v>0</v>
      </c>
      <c r="K7648" s="44">
        <f t="shared" si="5361"/>
        <v>12500</v>
      </c>
      <c r="L7648" s="44">
        <v>4500</v>
      </c>
      <c r="M7648" s="44">
        <v>0</v>
      </c>
      <c r="N7648" s="44">
        <v>8000</v>
      </c>
      <c r="O7648" s="44">
        <v>0</v>
      </c>
      <c r="P7648" s="44">
        <v>0</v>
      </c>
      <c r="Q7648" s="44">
        <v>12500</v>
      </c>
      <c r="R7648" s="44">
        <v>0</v>
      </c>
      <c r="S7648" s="44">
        <v>0</v>
      </c>
      <c r="T7648" s="44">
        <f t="shared" si="5371"/>
        <v>0</v>
      </c>
      <c r="U7648" s="44"/>
      <c r="V7648" s="44"/>
      <c r="W7648" s="44"/>
      <c r="X7648" s="44">
        <f t="shared" si="5372"/>
        <v>0</v>
      </c>
      <c r="Y7648" s="209">
        <f t="shared" si="5368"/>
        <v>0</v>
      </c>
    </row>
    <row r="7649" spans="1:25">
      <c r="A7649" s="23" t="s">
        <v>2555</v>
      </c>
      <c r="B7649" s="23" t="s">
        <v>122</v>
      </c>
      <c r="C7649" s="23" t="s">
        <v>859</v>
      </c>
      <c r="D7649" s="23" t="s">
        <v>2593</v>
      </c>
      <c r="E7649" s="22">
        <v>6132</v>
      </c>
      <c r="F7649" s="23"/>
      <c r="G7649" s="129" t="s">
        <v>3364</v>
      </c>
      <c r="H7649" s="32" t="s">
        <v>25</v>
      </c>
      <c r="I7649" s="44">
        <f t="shared" si="5360"/>
        <v>14433</v>
      </c>
      <c r="J7649" s="44">
        <v>5433</v>
      </c>
      <c r="K7649" s="44">
        <f t="shared" si="5361"/>
        <v>9000</v>
      </c>
      <c r="L7649" s="44">
        <v>7100</v>
      </c>
      <c r="M7649" s="44">
        <v>0</v>
      </c>
      <c r="N7649" s="44">
        <v>1900</v>
      </c>
      <c r="O7649" s="44">
        <v>0</v>
      </c>
      <c r="P7649" s="44">
        <v>0</v>
      </c>
      <c r="Q7649" s="44">
        <v>21433</v>
      </c>
      <c r="R7649" s="44">
        <v>5433</v>
      </c>
      <c r="S7649" s="44">
        <v>4076.75</v>
      </c>
      <c r="T7649" s="44">
        <f t="shared" si="5371"/>
        <v>1356</v>
      </c>
      <c r="U7649" s="44">
        <v>453</v>
      </c>
      <c r="V7649" s="44">
        <v>453</v>
      </c>
      <c r="W7649" s="44">
        <v>450</v>
      </c>
      <c r="X7649" s="44">
        <f t="shared" si="5372"/>
        <v>5432.75</v>
      </c>
      <c r="Y7649" s="209">
        <f t="shared" si="5368"/>
        <v>99.995398490704957</v>
      </c>
    </row>
    <row r="7650" spans="1:25">
      <c r="A7650" s="23" t="s">
        <v>2555</v>
      </c>
      <c r="B7650" s="23" t="s">
        <v>122</v>
      </c>
      <c r="C7650" s="23" t="s">
        <v>859</v>
      </c>
      <c r="D7650" s="23" t="s">
        <v>2593</v>
      </c>
      <c r="E7650" s="22">
        <v>6133</v>
      </c>
      <c r="F7650" s="23"/>
      <c r="G7650" s="129" t="s">
        <v>3364</v>
      </c>
      <c r="H7650" s="32" t="s">
        <v>26</v>
      </c>
      <c r="I7650" s="44">
        <f t="shared" si="5360"/>
        <v>23000</v>
      </c>
      <c r="J7650" s="44">
        <v>3000</v>
      </c>
      <c r="K7650" s="44">
        <f t="shared" si="5361"/>
        <v>20000</v>
      </c>
      <c r="L7650" s="44">
        <v>17000</v>
      </c>
      <c r="M7650" s="44">
        <v>0</v>
      </c>
      <c r="N7650" s="44">
        <v>3000</v>
      </c>
      <c r="O7650" s="44">
        <v>0</v>
      </c>
      <c r="P7650" s="44">
        <v>0</v>
      </c>
      <c r="Q7650" s="44">
        <v>36000</v>
      </c>
      <c r="R7650" s="44">
        <v>3000</v>
      </c>
      <c r="S7650" s="44">
        <v>2250</v>
      </c>
      <c r="T7650" s="44">
        <f t="shared" si="5371"/>
        <v>750</v>
      </c>
      <c r="U7650" s="44">
        <v>250</v>
      </c>
      <c r="V7650" s="44">
        <v>250</v>
      </c>
      <c r="W7650" s="44">
        <v>250</v>
      </c>
      <c r="X7650" s="44">
        <f t="shared" si="5372"/>
        <v>3000</v>
      </c>
      <c r="Y7650" s="209">
        <f t="shared" si="5368"/>
        <v>100</v>
      </c>
    </row>
    <row r="7651" spans="1:25">
      <c r="A7651" s="23" t="s">
        <v>2555</v>
      </c>
      <c r="B7651" s="23" t="s">
        <v>122</v>
      </c>
      <c r="C7651" s="23" t="s">
        <v>859</v>
      </c>
      <c r="D7651" s="23" t="s">
        <v>2593</v>
      </c>
      <c r="E7651" s="22">
        <v>6134</v>
      </c>
      <c r="F7651" s="23"/>
      <c r="G7651" s="129" t="s">
        <v>3364</v>
      </c>
      <c r="H7651" s="32" t="s">
        <v>27</v>
      </c>
      <c r="I7651" s="44">
        <f t="shared" si="5360"/>
        <v>23000</v>
      </c>
      <c r="J7651" s="44">
        <v>0</v>
      </c>
      <c r="K7651" s="44">
        <f t="shared" si="5361"/>
        <v>23000</v>
      </c>
      <c r="L7651" s="44">
        <v>20000</v>
      </c>
      <c r="M7651" s="44">
        <v>0</v>
      </c>
      <c r="N7651" s="44">
        <v>3000</v>
      </c>
      <c r="O7651" s="44">
        <v>0</v>
      </c>
      <c r="P7651" s="44">
        <v>0</v>
      </c>
      <c r="Q7651" s="44">
        <v>30000</v>
      </c>
      <c r="R7651" s="44">
        <v>0</v>
      </c>
      <c r="S7651" s="44">
        <v>0</v>
      </c>
      <c r="T7651" s="44">
        <f t="shared" si="5371"/>
        <v>0</v>
      </c>
      <c r="U7651" s="44"/>
      <c r="V7651" s="44"/>
      <c r="W7651" s="44"/>
      <c r="X7651" s="44">
        <f t="shared" si="5372"/>
        <v>0</v>
      </c>
      <c r="Y7651" s="209">
        <f t="shared" si="5368"/>
        <v>0</v>
      </c>
    </row>
    <row r="7652" spans="1:25">
      <c r="A7652" s="23" t="s">
        <v>2555</v>
      </c>
      <c r="B7652" s="23" t="s">
        <v>122</v>
      </c>
      <c r="C7652" s="23" t="s">
        <v>859</v>
      </c>
      <c r="D7652" s="23" t="s">
        <v>2593</v>
      </c>
      <c r="E7652" s="22">
        <v>6135</v>
      </c>
      <c r="F7652" s="23"/>
      <c r="G7652" s="129" t="s">
        <v>3364</v>
      </c>
      <c r="H7652" s="32" t="s">
        <v>28</v>
      </c>
      <c r="I7652" s="44">
        <f t="shared" si="5360"/>
        <v>20300</v>
      </c>
      <c r="J7652" s="44">
        <v>6000</v>
      </c>
      <c r="K7652" s="44">
        <f t="shared" si="5361"/>
        <v>14300</v>
      </c>
      <c r="L7652" s="44">
        <v>12300</v>
      </c>
      <c r="M7652" s="44">
        <v>0</v>
      </c>
      <c r="N7652" s="44">
        <v>2000</v>
      </c>
      <c r="O7652" s="44">
        <v>0</v>
      </c>
      <c r="P7652" s="44">
        <v>0</v>
      </c>
      <c r="Q7652" s="44">
        <v>42300</v>
      </c>
      <c r="R7652" s="44">
        <v>6000</v>
      </c>
      <c r="S7652" s="44">
        <v>4500</v>
      </c>
      <c r="T7652" s="44">
        <f t="shared" si="5371"/>
        <v>1500</v>
      </c>
      <c r="U7652" s="44">
        <v>500</v>
      </c>
      <c r="V7652" s="44">
        <v>500</v>
      </c>
      <c r="W7652" s="44">
        <v>500</v>
      </c>
      <c r="X7652" s="44">
        <f t="shared" si="5372"/>
        <v>6000</v>
      </c>
      <c r="Y7652" s="209">
        <f t="shared" si="5368"/>
        <v>100</v>
      </c>
    </row>
    <row r="7653" spans="1:25">
      <c r="A7653" s="23" t="s">
        <v>2555</v>
      </c>
      <c r="B7653" s="23" t="s">
        <v>122</v>
      </c>
      <c r="C7653" s="23" t="s">
        <v>859</v>
      </c>
      <c r="D7653" s="23" t="s">
        <v>2593</v>
      </c>
      <c r="E7653" s="22">
        <v>6136</v>
      </c>
      <c r="F7653" s="23"/>
      <c r="G7653" s="129" t="s">
        <v>3364</v>
      </c>
      <c r="H7653" s="32" t="s">
        <v>29</v>
      </c>
      <c r="I7653" s="44">
        <f t="shared" si="5360"/>
        <v>23500</v>
      </c>
      <c r="J7653" s="44">
        <v>22300</v>
      </c>
      <c r="K7653" s="44">
        <f t="shared" si="5361"/>
        <v>1200</v>
      </c>
      <c r="L7653" s="44">
        <v>1200</v>
      </c>
      <c r="M7653" s="44">
        <v>0</v>
      </c>
      <c r="N7653" s="44">
        <v>0</v>
      </c>
      <c r="O7653" s="44">
        <v>0</v>
      </c>
      <c r="P7653" s="44">
        <v>0</v>
      </c>
      <c r="Q7653" s="44">
        <v>32000</v>
      </c>
      <c r="R7653" s="44">
        <v>22300</v>
      </c>
      <c r="S7653" s="44">
        <v>16722</v>
      </c>
      <c r="T7653" s="44">
        <f t="shared" si="5371"/>
        <v>5578</v>
      </c>
      <c r="U7653" s="44">
        <v>1862</v>
      </c>
      <c r="V7653" s="44">
        <v>1858</v>
      </c>
      <c r="W7653" s="44">
        <v>1858</v>
      </c>
      <c r="X7653" s="44">
        <f t="shared" si="5372"/>
        <v>22300</v>
      </c>
      <c r="Y7653" s="209">
        <f t="shared" si="5368"/>
        <v>100</v>
      </c>
    </row>
    <row r="7654" spans="1:25">
      <c r="A7654" s="23" t="s">
        <v>2555</v>
      </c>
      <c r="B7654" s="23" t="s">
        <v>122</v>
      </c>
      <c r="C7654" s="23" t="s">
        <v>859</v>
      </c>
      <c r="D7654" s="23" t="s">
        <v>2593</v>
      </c>
      <c r="E7654" s="22">
        <v>6137</v>
      </c>
      <c r="F7654" s="23"/>
      <c r="G7654" s="129" t="s">
        <v>3364</v>
      </c>
      <c r="H7654" s="32" t="s">
        <v>30</v>
      </c>
      <c r="I7654" s="44">
        <f t="shared" si="5360"/>
        <v>30700</v>
      </c>
      <c r="J7654" s="44">
        <v>700</v>
      </c>
      <c r="K7654" s="44">
        <f t="shared" si="5361"/>
        <v>30000</v>
      </c>
      <c r="L7654" s="44">
        <v>25000</v>
      </c>
      <c r="M7654" s="44">
        <v>0</v>
      </c>
      <c r="N7654" s="44">
        <v>5000</v>
      </c>
      <c r="O7654" s="44">
        <v>0</v>
      </c>
      <c r="P7654" s="44">
        <v>0</v>
      </c>
      <c r="Q7654" s="44">
        <v>92700</v>
      </c>
      <c r="R7654" s="44">
        <v>700</v>
      </c>
      <c r="S7654" s="44">
        <v>528</v>
      </c>
      <c r="T7654" s="44">
        <f t="shared" si="5371"/>
        <v>172</v>
      </c>
      <c r="U7654" s="44">
        <v>58</v>
      </c>
      <c r="V7654" s="44">
        <v>58</v>
      </c>
      <c r="W7654" s="44">
        <v>56</v>
      </c>
      <c r="X7654" s="44">
        <f t="shared" si="5372"/>
        <v>700</v>
      </c>
      <c r="Y7654" s="209">
        <f t="shared" si="5368"/>
        <v>100</v>
      </c>
    </row>
    <row r="7655" spans="1:25">
      <c r="A7655" s="23" t="s">
        <v>2555</v>
      </c>
      <c r="B7655" s="23" t="s">
        <v>122</v>
      </c>
      <c r="C7655" s="23" t="s">
        <v>859</v>
      </c>
      <c r="D7655" s="23" t="s">
        <v>2593</v>
      </c>
      <c r="E7655" s="22">
        <v>6138</v>
      </c>
      <c r="F7655" s="23"/>
      <c r="G7655" s="129" t="s">
        <v>3364</v>
      </c>
      <c r="H7655" s="32" t="s">
        <v>31</v>
      </c>
      <c r="I7655" s="44">
        <f t="shared" si="5360"/>
        <v>6188</v>
      </c>
      <c r="J7655" s="44">
        <v>3488</v>
      </c>
      <c r="K7655" s="44">
        <f t="shared" si="5361"/>
        <v>2700</v>
      </c>
      <c r="L7655" s="44">
        <v>2700</v>
      </c>
      <c r="M7655" s="44">
        <v>0</v>
      </c>
      <c r="N7655" s="44">
        <v>0</v>
      </c>
      <c r="O7655" s="44">
        <v>0</v>
      </c>
      <c r="P7655" s="44">
        <v>0</v>
      </c>
      <c r="Q7655" s="44">
        <v>13167</v>
      </c>
      <c r="R7655" s="44">
        <v>3488</v>
      </c>
      <c r="S7655" s="44">
        <v>2616</v>
      </c>
      <c r="T7655" s="44">
        <f t="shared" si="5371"/>
        <v>872</v>
      </c>
      <c r="U7655" s="44">
        <v>291</v>
      </c>
      <c r="V7655" s="44">
        <v>291</v>
      </c>
      <c r="W7655" s="44">
        <v>290</v>
      </c>
      <c r="X7655" s="44">
        <f t="shared" si="5372"/>
        <v>3488</v>
      </c>
      <c r="Y7655" s="209">
        <f t="shared" si="5368"/>
        <v>100</v>
      </c>
    </row>
    <row r="7656" spans="1:25">
      <c r="A7656" s="20" t="s">
        <v>2555</v>
      </c>
      <c r="B7656" s="20" t="s">
        <v>122</v>
      </c>
      <c r="C7656" s="20" t="s">
        <v>859</v>
      </c>
      <c r="D7656" s="20" t="s">
        <v>2593</v>
      </c>
      <c r="E7656" s="20" t="s">
        <v>144</v>
      </c>
      <c r="F7656" s="23" t="s">
        <v>0</v>
      </c>
      <c r="G7656" s="154" t="s">
        <v>0</v>
      </c>
      <c r="H7656" s="21" t="s">
        <v>32</v>
      </c>
      <c r="I7656" s="66">
        <f t="shared" si="5360"/>
        <v>201582</v>
      </c>
      <c r="J7656" s="66">
        <f t="shared" ref="J7656:P7656" si="5378">SUM(J7657:J7659)</f>
        <v>50482</v>
      </c>
      <c r="K7656" s="66">
        <f t="shared" si="5361"/>
        <v>151100</v>
      </c>
      <c r="L7656" s="66">
        <f t="shared" si="5378"/>
        <v>139100</v>
      </c>
      <c r="M7656" s="66">
        <f t="shared" si="5378"/>
        <v>0</v>
      </c>
      <c r="N7656" s="66">
        <f t="shared" si="5378"/>
        <v>12000</v>
      </c>
      <c r="O7656" s="66">
        <f t="shared" si="5378"/>
        <v>0</v>
      </c>
      <c r="P7656" s="66">
        <f t="shared" si="5378"/>
        <v>0</v>
      </c>
      <c r="Q7656" s="66">
        <f>SUM(Q7657:Q7659)</f>
        <v>325127</v>
      </c>
      <c r="R7656" s="66">
        <f>SUM(R7657:R7659)</f>
        <v>52190</v>
      </c>
      <c r="S7656" s="66">
        <f>SUM(S7657:S7659)</f>
        <v>50568</v>
      </c>
      <c r="T7656" s="66">
        <f t="shared" ref="T7656:X7656" si="5379">SUM(T7657:T7659)</f>
        <v>1622</v>
      </c>
      <c r="U7656" s="66">
        <f t="shared" si="5379"/>
        <v>542</v>
      </c>
      <c r="V7656" s="66">
        <f t="shared" si="5379"/>
        <v>542</v>
      </c>
      <c r="W7656" s="66">
        <f t="shared" si="5379"/>
        <v>538</v>
      </c>
      <c r="X7656" s="66">
        <f t="shared" si="5379"/>
        <v>52190</v>
      </c>
      <c r="Y7656" s="208">
        <f t="shared" si="5368"/>
        <v>100</v>
      </c>
    </row>
    <row r="7657" spans="1:25">
      <c r="A7657" s="23" t="s">
        <v>2555</v>
      </c>
      <c r="B7657" s="23" t="s">
        <v>122</v>
      </c>
      <c r="C7657" s="23" t="s">
        <v>859</v>
      </c>
      <c r="D7657" s="23" t="s">
        <v>2593</v>
      </c>
      <c r="E7657" s="22">
        <v>6139</v>
      </c>
      <c r="F7657" s="23"/>
      <c r="G7657" s="129" t="s">
        <v>3364</v>
      </c>
      <c r="H7657" s="32" t="s">
        <v>32</v>
      </c>
      <c r="I7657" s="44">
        <f t="shared" si="5360"/>
        <v>193600</v>
      </c>
      <c r="J7657" s="44">
        <v>42500</v>
      </c>
      <c r="K7657" s="44">
        <f t="shared" si="5361"/>
        <v>151100</v>
      </c>
      <c r="L7657" s="44">
        <v>139100</v>
      </c>
      <c r="M7657" s="44">
        <v>0</v>
      </c>
      <c r="N7657" s="44">
        <v>12000</v>
      </c>
      <c r="O7657" s="44">
        <v>0</v>
      </c>
      <c r="P7657" s="44">
        <v>0</v>
      </c>
      <c r="Q7657" s="44">
        <v>315437</v>
      </c>
      <c r="R7657" s="44">
        <v>42500</v>
      </c>
      <c r="S7657" s="44">
        <v>42500</v>
      </c>
      <c r="T7657" s="44">
        <f t="shared" si="5371"/>
        <v>0</v>
      </c>
      <c r="U7657" s="44"/>
      <c r="V7657" s="44"/>
      <c r="W7657" s="44"/>
      <c r="X7657" s="44">
        <f t="shared" si="5372"/>
        <v>42500</v>
      </c>
      <c r="Y7657" s="209">
        <f t="shared" si="5368"/>
        <v>100</v>
      </c>
    </row>
    <row r="7658" spans="1:25">
      <c r="A7658" s="23" t="s">
        <v>2555</v>
      </c>
      <c r="B7658" s="23" t="s">
        <v>122</v>
      </c>
      <c r="C7658" s="23" t="s">
        <v>859</v>
      </c>
      <c r="D7658" s="23" t="s">
        <v>2593</v>
      </c>
      <c r="E7658" s="22">
        <v>6139</v>
      </c>
      <c r="F7658" s="23" t="s">
        <v>2600</v>
      </c>
      <c r="G7658" s="129" t="s">
        <v>3364</v>
      </c>
      <c r="H7658" s="32" t="s">
        <v>152</v>
      </c>
      <c r="I7658" s="44">
        <f t="shared" si="5360"/>
        <v>1482</v>
      </c>
      <c r="J7658" s="44">
        <v>1482</v>
      </c>
      <c r="K7658" s="44">
        <f t="shared" si="5361"/>
        <v>0</v>
      </c>
      <c r="L7658" s="44">
        <v>0</v>
      </c>
      <c r="M7658" s="44">
        <v>0</v>
      </c>
      <c r="N7658" s="44">
        <v>0</v>
      </c>
      <c r="O7658" s="44">
        <v>0</v>
      </c>
      <c r="P7658" s="44">
        <v>0</v>
      </c>
      <c r="Q7658" s="44">
        <v>3190</v>
      </c>
      <c r="R7658" s="44">
        <v>3190</v>
      </c>
      <c r="S7658" s="44">
        <v>3190</v>
      </c>
      <c r="T7658" s="44">
        <f t="shared" si="5371"/>
        <v>0</v>
      </c>
      <c r="U7658" s="44"/>
      <c r="V7658" s="44"/>
      <c r="W7658" s="44"/>
      <c r="X7658" s="44">
        <f t="shared" si="5372"/>
        <v>3190</v>
      </c>
      <c r="Y7658" s="209">
        <f t="shared" si="5368"/>
        <v>100</v>
      </c>
    </row>
    <row r="7659" spans="1:25">
      <c r="A7659" s="23" t="s">
        <v>2555</v>
      </c>
      <c r="B7659" s="23" t="s">
        <v>122</v>
      </c>
      <c r="C7659" s="23" t="s">
        <v>859</v>
      </c>
      <c r="D7659" s="23" t="s">
        <v>2593</v>
      </c>
      <c r="E7659" s="22">
        <v>6139</v>
      </c>
      <c r="F7659" s="23" t="s">
        <v>2601</v>
      </c>
      <c r="G7659" s="129" t="s">
        <v>3364</v>
      </c>
      <c r="H7659" s="32" t="s">
        <v>158</v>
      </c>
      <c r="I7659" s="44">
        <f t="shared" si="5360"/>
        <v>6500</v>
      </c>
      <c r="J7659" s="44">
        <v>6500</v>
      </c>
      <c r="K7659" s="44">
        <f t="shared" si="5361"/>
        <v>0</v>
      </c>
      <c r="L7659" s="44">
        <v>0</v>
      </c>
      <c r="M7659" s="44">
        <v>0</v>
      </c>
      <c r="N7659" s="44">
        <v>0</v>
      </c>
      <c r="O7659" s="44">
        <v>0</v>
      </c>
      <c r="P7659" s="44">
        <v>0</v>
      </c>
      <c r="Q7659" s="44">
        <v>6500</v>
      </c>
      <c r="R7659" s="44">
        <v>6500</v>
      </c>
      <c r="S7659" s="44">
        <v>4878</v>
      </c>
      <c r="T7659" s="44">
        <f t="shared" si="5371"/>
        <v>1622</v>
      </c>
      <c r="U7659" s="44">
        <v>542</v>
      </c>
      <c r="V7659" s="44">
        <v>542</v>
      </c>
      <c r="W7659" s="44">
        <v>538</v>
      </c>
      <c r="X7659" s="44">
        <f t="shared" si="5372"/>
        <v>6500</v>
      </c>
      <c r="Y7659" s="209">
        <f t="shared" si="5368"/>
        <v>100</v>
      </c>
    </row>
    <row r="7660" spans="1:25" ht="20.399999999999999">
      <c r="A7660" s="20" t="s">
        <v>0</v>
      </c>
      <c r="B7660" s="20" t="s">
        <v>0</v>
      </c>
      <c r="C7660" s="20" t="s">
        <v>0</v>
      </c>
      <c r="D7660" s="21" t="s">
        <v>0</v>
      </c>
      <c r="E7660" s="21" t="s">
        <v>0</v>
      </c>
      <c r="F7660" s="21" t="s">
        <v>0</v>
      </c>
      <c r="G7660" s="150" t="s">
        <v>0</v>
      </c>
      <c r="H7660" s="30" t="s">
        <v>42</v>
      </c>
      <c r="I7660" s="31">
        <f t="shared" si="5360"/>
        <v>100</v>
      </c>
      <c r="J7660" s="31">
        <f t="shared" ref="J7660:X7661" si="5380">SUM(J7661)</f>
        <v>100</v>
      </c>
      <c r="K7660" s="31">
        <f t="shared" si="5361"/>
        <v>0</v>
      </c>
      <c r="L7660" s="31">
        <f t="shared" si="5380"/>
        <v>0</v>
      </c>
      <c r="M7660" s="31">
        <f t="shared" si="5380"/>
        <v>0</v>
      </c>
      <c r="N7660" s="31">
        <f t="shared" si="5380"/>
        <v>0</v>
      </c>
      <c r="O7660" s="31">
        <f t="shared" si="5380"/>
        <v>0</v>
      </c>
      <c r="P7660" s="31">
        <f t="shared" si="5380"/>
        <v>0</v>
      </c>
      <c r="Q7660" s="31">
        <f t="shared" si="5380"/>
        <v>4460</v>
      </c>
      <c r="R7660" s="31">
        <f t="shared" si="5380"/>
        <v>4460</v>
      </c>
      <c r="S7660" s="31">
        <f t="shared" si="5380"/>
        <v>4360</v>
      </c>
      <c r="T7660" s="31">
        <f t="shared" si="5380"/>
        <v>0</v>
      </c>
      <c r="U7660" s="31">
        <f t="shared" si="5380"/>
        <v>0</v>
      </c>
      <c r="V7660" s="31">
        <f t="shared" si="5380"/>
        <v>0</v>
      </c>
      <c r="W7660" s="31">
        <f t="shared" si="5380"/>
        <v>0</v>
      </c>
      <c r="X7660" s="31">
        <f t="shared" si="5380"/>
        <v>4360</v>
      </c>
      <c r="Y7660" s="220">
        <f t="shared" si="5368"/>
        <v>97.757847533632287</v>
      </c>
    </row>
    <row r="7661" spans="1:25">
      <c r="A7661" s="23" t="s">
        <v>2555</v>
      </c>
      <c r="B7661" s="23" t="s">
        <v>122</v>
      </c>
      <c r="C7661" s="23" t="s">
        <v>859</v>
      </c>
      <c r="D7661" s="23" t="s">
        <v>2593</v>
      </c>
      <c r="E7661" s="21" t="s">
        <v>159</v>
      </c>
      <c r="F7661" s="21" t="s">
        <v>0</v>
      </c>
      <c r="G7661" s="150" t="s">
        <v>0</v>
      </c>
      <c r="H7661" s="21" t="s">
        <v>34</v>
      </c>
      <c r="I7661" s="66">
        <f t="shared" si="5360"/>
        <v>100</v>
      </c>
      <c r="J7661" s="66">
        <f t="shared" si="5380"/>
        <v>100</v>
      </c>
      <c r="K7661" s="66">
        <f t="shared" si="5361"/>
        <v>0</v>
      </c>
      <c r="L7661" s="66">
        <f t="shared" si="5380"/>
        <v>0</v>
      </c>
      <c r="M7661" s="66">
        <f t="shared" si="5380"/>
        <v>0</v>
      </c>
      <c r="N7661" s="66">
        <f t="shared" si="5380"/>
        <v>0</v>
      </c>
      <c r="O7661" s="66">
        <f t="shared" si="5380"/>
        <v>0</v>
      </c>
      <c r="P7661" s="66">
        <f t="shared" si="5380"/>
        <v>0</v>
      </c>
      <c r="Q7661" s="66">
        <f t="shared" si="5380"/>
        <v>4460</v>
      </c>
      <c r="R7661" s="66">
        <f t="shared" si="5380"/>
        <v>4460</v>
      </c>
      <c r="S7661" s="66">
        <f t="shared" si="5380"/>
        <v>4360</v>
      </c>
      <c r="T7661" s="66">
        <f t="shared" si="5380"/>
        <v>0</v>
      </c>
      <c r="U7661" s="66">
        <f t="shared" si="5380"/>
        <v>0</v>
      </c>
      <c r="V7661" s="66">
        <f t="shared" si="5380"/>
        <v>0</v>
      </c>
      <c r="W7661" s="66">
        <f t="shared" si="5380"/>
        <v>0</v>
      </c>
      <c r="X7661" s="66">
        <f t="shared" si="5380"/>
        <v>4360</v>
      </c>
      <c r="Y7661" s="208">
        <f t="shared" si="5368"/>
        <v>97.757847533632287</v>
      </c>
    </row>
    <row r="7662" spans="1:25">
      <c r="A7662" s="23" t="s">
        <v>2555</v>
      </c>
      <c r="B7662" s="23" t="s">
        <v>122</v>
      </c>
      <c r="C7662" s="23" t="s">
        <v>859</v>
      </c>
      <c r="D7662" s="23" t="s">
        <v>2593</v>
      </c>
      <c r="E7662" s="22">
        <v>6148</v>
      </c>
      <c r="F7662" s="23"/>
      <c r="G7662" s="129" t="s">
        <v>3364</v>
      </c>
      <c r="H7662" s="32" t="s">
        <v>41</v>
      </c>
      <c r="I7662" s="44">
        <f t="shared" si="5360"/>
        <v>100</v>
      </c>
      <c r="J7662" s="44">
        <v>100</v>
      </c>
      <c r="K7662" s="44">
        <f t="shared" si="5361"/>
        <v>0</v>
      </c>
      <c r="L7662" s="44">
        <v>0</v>
      </c>
      <c r="M7662" s="44">
        <v>0</v>
      </c>
      <c r="N7662" s="44">
        <v>0</v>
      </c>
      <c r="O7662" s="44">
        <v>0</v>
      </c>
      <c r="P7662" s="44">
        <v>0</v>
      </c>
      <c r="Q7662" s="44">
        <v>4460</v>
      </c>
      <c r="R7662" s="44">
        <v>4460</v>
      </c>
      <c r="S7662" s="44">
        <v>4360</v>
      </c>
      <c r="T7662" s="44">
        <f t="shared" si="5371"/>
        <v>0</v>
      </c>
      <c r="U7662" s="44"/>
      <c r="V7662" s="44"/>
      <c r="W7662" s="44"/>
      <c r="X7662" s="44">
        <f t="shared" si="5372"/>
        <v>4360</v>
      </c>
      <c r="Y7662" s="209">
        <f t="shared" si="5368"/>
        <v>97.757847533632287</v>
      </c>
    </row>
    <row r="7663" spans="1:25" ht="20.399999999999999">
      <c r="A7663" s="20" t="s">
        <v>0</v>
      </c>
      <c r="B7663" s="20" t="s">
        <v>0</v>
      </c>
      <c r="C7663" s="20" t="s">
        <v>0</v>
      </c>
      <c r="D7663" s="21" t="s">
        <v>0</v>
      </c>
      <c r="E7663" s="21" t="s">
        <v>0</v>
      </c>
      <c r="F7663" s="21" t="s">
        <v>0</v>
      </c>
      <c r="G7663" s="150" t="s">
        <v>0</v>
      </c>
      <c r="H7663" s="30" t="s">
        <v>48</v>
      </c>
      <c r="I7663" s="31">
        <f t="shared" si="5360"/>
        <v>40000</v>
      </c>
      <c r="J7663" s="31">
        <f t="shared" ref="J7663:X7664" si="5381">SUM(J7664)</f>
        <v>0</v>
      </c>
      <c r="K7663" s="31">
        <f t="shared" si="5361"/>
        <v>40000</v>
      </c>
      <c r="L7663" s="31">
        <f t="shared" si="5381"/>
        <v>40000</v>
      </c>
      <c r="M7663" s="31">
        <f t="shared" si="5381"/>
        <v>0</v>
      </c>
      <c r="N7663" s="31">
        <f t="shared" si="5381"/>
        <v>0</v>
      </c>
      <c r="O7663" s="31">
        <f t="shared" si="5381"/>
        <v>0</v>
      </c>
      <c r="P7663" s="31">
        <f t="shared" si="5381"/>
        <v>0</v>
      </c>
      <c r="Q7663" s="31">
        <f t="shared" si="5381"/>
        <v>90000</v>
      </c>
      <c r="R7663" s="31">
        <f t="shared" si="5381"/>
        <v>0</v>
      </c>
      <c r="S7663" s="31">
        <f t="shared" si="5381"/>
        <v>0</v>
      </c>
      <c r="T7663" s="31">
        <f t="shared" si="5381"/>
        <v>0</v>
      </c>
      <c r="U7663" s="31">
        <f t="shared" si="5381"/>
        <v>0</v>
      </c>
      <c r="V7663" s="31">
        <f t="shared" si="5381"/>
        <v>0</v>
      </c>
      <c r="W7663" s="31">
        <f t="shared" si="5381"/>
        <v>0</v>
      </c>
      <c r="X7663" s="31">
        <f t="shared" si="5381"/>
        <v>0</v>
      </c>
      <c r="Y7663" s="220">
        <f t="shared" si="5368"/>
        <v>0</v>
      </c>
    </row>
    <row r="7664" spans="1:25">
      <c r="A7664" s="23" t="s">
        <v>2555</v>
      </c>
      <c r="B7664" s="23" t="s">
        <v>122</v>
      </c>
      <c r="C7664" s="23" t="s">
        <v>859</v>
      </c>
      <c r="D7664" s="23" t="s">
        <v>2593</v>
      </c>
      <c r="E7664" s="21" t="s">
        <v>210</v>
      </c>
      <c r="F7664" s="21" t="s">
        <v>0</v>
      </c>
      <c r="G7664" s="150" t="s">
        <v>0</v>
      </c>
      <c r="H7664" s="21" t="s">
        <v>43</v>
      </c>
      <c r="I7664" s="66">
        <f t="shared" si="5360"/>
        <v>40000</v>
      </c>
      <c r="J7664" s="66">
        <f t="shared" si="5381"/>
        <v>0</v>
      </c>
      <c r="K7664" s="66">
        <f t="shared" si="5361"/>
        <v>40000</v>
      </c>
      <c r="L7664" s="66">
        <f t="shared" si="5381"/>
        <v>40000</v>
      </c>
      <c r="M7664" s="66">
        <f t="shared" si="5381"/>
        <v>0</v>
      </c>
      <c r="N7664" s="66">
        <f t="shared" si="5381"/>
        <v>0</v>
      </c>
      <c r="O7664" s="66">
        <f t="shared" si="5381"/>
        <v>0</v>
      </c>
      <c r="P7664" s="66">
        <f t="shared" si="5381"/>
        <v>0</v>
      </c>
      <c r="Q7664" s="66">
        <f t="shared" si="5381"/>
        <v>90000</v>
      </c>
      <c r="R7664" s="66">
        <f t="shared" si="5381"/>
        <v>0</v>
      </c>
      <c r="S7664" s="66">
        <f t="shared" si="5381"/>
        <v>0</v>
      </c>
      <c r="T7664" s="66">
        <f t="shared" si="5381"/>
        <v>0</v>
      </c>
      <c r="U7664" s="66">
        <f t="shared" si="5381"/>
        <v>0</v>
      </c>
      <c r="V7664" s="66">
        <f t="shared" si="5381"/>
        <v>0</v>
      </c>
      <c r="W7664" s="66">
        <f t="shared" si="5381"/>
        <v>0</v>
      </c>
      <c r="X7664" s="66">
        <f t="shared" si="5381"/>
        <v>0</v>
      </c>
      <c r="Y7664" s="208">
        <f t="shared" si="5368"/>
        <v>0</v>
      </c>
    </row>
    <row r="7665" spans="1:25">
      <c r="A7665" s="23" t="s">
        <v>2555</v>
      </c>
      <c r="B7665" s="23" t="s">
        <v>122</v>
      </c>
      <c r="C7665" s="23" t="s">
        <v>859</v>
      </c>
      <c r="D7665" s="23" t="s">
        <v>2593</v>
      </c>
      <c r="E7665" s="22">
        <v>6151</v>
      </c>
      <c r="F7665" s="23"/>
      <c r="G7665" s="129" t="s">
        <v>3364</v>
      </c>
      <c r="H7665" s="32" t="s">
        <v>44</v>
      </c>
      <c r="I7665" s="44">
        <f t="shared" si="5360"/>
        <v>40000</v>
      </c>
      <c r="J7665" s="44">
        <v>0</v>
      </c>
      <c r="K7665" s="44">
        <f t="shared" si="5361"/>
        <v>40000</v>
      </c>
      <c r="L7665" s="44">
        <v>40000</v>
      </c>
      <c r="M7665" s="44">
        <v>0</v>
      </c>
      <c r="N7665" s="44">
        <v>0</v>
      </c>
      <c r="O7665" s="44">
        <v>0</v>
      </c>
      <c r="P7665" s="44">
        <v>0</v>
      </c>
      <c r="Q7665" s="44">
        <v>90000</v>
      </c>
      <c r="R7665" s="44">
        <v>0</v>
      </c>
      <c r="S7665" s="44">
        <v>0</v>
      </c>
      <c r="T7665" s="44">
        <f t="shared" si="5371"/>
        <v>0</v>
      </c>
      <c r="U7665" s="44"/>
      <c r="V7665" s="44"/>
      <c r="W7665" s="44"/>
      <c r="X7665" s="44">
        <f t="shared" si="5372"/>
        <v>0</v>
      </c>
      <c r="Y7665" s="209">
        <f t="shared" si="5368"/>
        <v>0</v>
      </c>
    </row>
    <row r="7666" spans="1:25" ht="20.399999999999999">
      <c r="A7666" s="20" t="s">
        <v>0</v>
      </c>
      <c r="B7666" s="20" t="s">
        <v>0</v>
      </c>
      <c r="C7666" s="20" t="s">
        <v>0</v>
      </c>
      <c r="D7666" s="21" t="s">
        <v>0</v>
      </c>
      <c r="E7666" s="21" t="s">
        <v>0</v>
      </c>
      <c r="F7666" s="21" t="s">
        <v>0</v>
      </c>
      <c r="G7666" s="150" t="s">
        <v>0</v>
      </c>
      <c r="H7666" s="30" t="s">
        <v>60</v>
      </c>
      <c r="I7666" s="31">
        <f t="shared" si="5360"/>
        <v>337061</v>
      </c>
      <c r="J7666" s="31">
        <f t="shared" ref="J7666:X7666" si="5382">SUM(J7667)</f>
        <v>0</v>
      </c>
      <c r="K7666" s="31">
        <f t="shared" si="5361"/>
        <v>337061</v>
      </c>
      <c r="L7666" s="31">
        <f t="shared" si="5382"/>
        <v>208300</v>
      </c>
      <c r="M7666" s="31">
        <f t="shared" si="5382"/>
        <v>17000</v>
      </c>
      <c r="N7666" s="31">
        <f t="shared" si="5382"/>
        <v>111761</v>
      </c>
      <c r="O7666" s="31">
        <f t="shared" si="5382"/>
        <v>0</v>
      </c>
      <c r="P7666" s="31">
        <f t="shared" si="5382"/>
        <v>0</v>
      </c>
      <c r="Q7666" s="31">
        <f t="shared" si="5382"/>
        <v>716909</v>
      </c>
      <c r="R7666" s="31">
        <f t="shared" si="5382"/>
        <v>60000</v>
      </c>
      <c r="S7666" s="31">
        <f t="shared" si="5382"/>
        <v>60000</v>
      </c>
      <c r="T7666" s="31">
        <f t="shared" si="5382"/>
        <v>0</v>
      </c>
      <c r="U7666" s="31">
        <f t="shared" si="5382"/>
        <v>0</v>
      </c>
      <c r="V7666" s="31">
        <f t="shared" si="5382"/>
        <v>0</v>
      </c>
      <c r="W7666" s="31">
        <f t="shared" si="5382"/>
        <v>0</v>
      </c>
      <c r="X7666" s="31">
        <f t="shared" si="5382"/>
        <v>60000</v>
      </c>
      <c r="Y7666" s="220">
        <f t="shared" si="5368"/>
        <v>100</v>
      </c>
    </row>
    <row r="7667" spans="1:25">
      <c r="A7667" s="23" t="s">
        <v>2555</v>
      </c>
      <c r="B7667" s="23" t="s">
        <v>122</v>
      </c>
      <c r="C7667" s="23" t="s">
        <v>859</v>
      </c>
      <c r="D7667" s="23" t="s">
        <v>2593</v>
      </c>
      <c r="E7667" s="21" t="s">
        <v>166</v>
      </c>
      <c r="F7667" s="21" t="s">
        <v>0</v>
      </c>
      <c r="G7667" s="150" t="s">
        <v>0</v>
      </c>
      <c r="H7667" s="21" t="s">
        <v>53</v>
      </c>
      <c r="I7667" s="66">
        <f t="shared" si="5360"/>
        <v>337061</v>
      </c>
      <c r="J7667" s="66">
        <f t="shared" ref="J7667:P7667" si="5383">SUM(J7668:J7672)</f>
        <v>0</v>
      </c>
      <c r="K7667" s="66">
        <f t="shared" si="5361"/>
        <v>337061</v>
      </c>
      <c r="L7667" s="66">
        <f t="shared" si="5383"/>
        <v>208300</v>
      </c>
      <c r="M7667" s="66">
        <f t="shared" si="5383"/>
        <v>17000</v>
      </c>
      <c r="N7667" s="66">
        <f t="shared" si="5383"/>
        <v>111761</v>
      </c>
      <c r="O7667" s="66">
        <f t="shared" si="5383"/>
        <v>0</v>
      </c>
      <c r="P7667" s="66">
        <f t="shared" si="5383"/>
        <v>0</v>
      </c>
      <c r="Q7667" s="66">
        <f>SUM(Q7668:Q7672)</f>
        <v>716909</v>
      </c>
      <c r="R7667" s="66">
        <f>SUM(R7668:R7672)</f>
        <v>60000</v>
      </c>
      <c r="S7667" s="66">
        <f>SUM(S7668:S7672)</f>
        <v>60000</v>
      </c>
      <c r="T7667" s="66">
        <f t="shared" ref="T7667:X7667" si="5384">SUM(T7668:T7672)</f>
        <v>0</v>
      </c>
      <c r="U7667" s="66">
        <f t="shared" si="5384"/>
        <v>0</v>
      </c>
      <c r="V7667" s="66">
        <f t="shared" si="5384"/>
        <v>0</v>
      </c>
      <c r="W7667" s="66">
        <f t="shared" si="5384"/>
        <v>0</v>
      </c>
      <c r="X7667" s="66">
        <f t="shared" si="5384"/>
        <v>60000</v>
      </c>
      <c r="Y7667" s="208">
        <f t="shared" si="5368"/>
        <v>100</v>
      </c>
    </row>
    <row r="7668" spans="1:25">
      <c r="A7668" s="23" t="s">
        <v>2555</v>
      </c>
      <c r="B7668" s="23" t="s">
        <v>122</v>
      </c>
      <c r="C7668" s="23" t="s">
        <v>859</v>
      </c>
      <c r="D7668" s="23" t="s">
        <v>2593</v>
      </c>
      <c r="E7668" s="22">
        <v>8211</v>
      </c>
      <c r="F7668" s="23"/>
      <c r="G7668" s="129" t="s">
        <v>3364</v>
      </c>
      <c r="H7668" s="32" t="s">
        <v>54</v>
      </c>
      <c r="I7668" s="44">
        <f t="shared" si="5360"/>
        <v>1000</v>
      </c>
      <c r="J7668" s="44">
        <v>0</v>
      </c>
      <c r="K7668" s="44">
        <f t="shared" si="5361"/>
        <v>1000</v>
      </c>
      <c r="L7668" s="44">
        <v>1000</v>
      </c>
      <c r="M7668" s="44">
        <v>0</v>
      </c>
      <c r="N7668" s="44">
        <v>0</v>
      </c>
      <c r="O7668" s="44">
        <v>0</v>
      </c>
      <c r="P7668" s="44">
        <v>0</v>
      </c>
      <c r="Q7668" s="44">
        <v>1948</v>
      </c>
      <c r="R7668" s="44">
        <v>0</v>
      </c>
      <c r="S7668" s="44">
        <v>0</v>
      </c>
      <c r="T7668" s="44">
        <f t="shared" si="5371"/>
        <v>0</v>
      </c>
      <c r="U7668" s="44"/>
      <c r="V7668" s="44"/>
      <c r="W7668" s="44"/>
      <c r="X7668" s="44">
        <f t="shared" si="5372"/>
        <v>0</v>
      </c>
      <c r="Y7668" s="209">
        <f t="shared" si="5368"/>
        <v>0</v>
      </c>
    </row>
    <row r="7669" spans="1:25">
      <c r="A7669" s="23" t="s">
        <v>2555</v>
      </c>
      <c r="B7669" s="23" t="s">
        <v>122</v>
      </c>
      <c r="C7669" s="23" t="s">
        <v>859</v>
      </c>
      <c r="D7669" s="23" t="s">
        <v>2593</v>
      </c>
      <c r="E7669" s="22">
        <v>8212</v>
      </c>
      <c r="F7669" s="23"/>
      <c r="G7669" s="129" t="s">
        <v>3364</v>
      </c>
      <c r="H7669" s="32" t="s">
        <v>55</v>
      </c>
      <c r="I7669" s="44">
        <f t="shared" si="5360"/>
        <v>1000</v>
      </c>
      <c r="J7669" s="44">
        <v>0</v>
      </c>
      <c r="K7669" s="44">
        <f t="shared" si="5361"/>
        <v>1000</v>
      </c>
      <c r="L7669" s="44">
        <v>0</v>
      </c>
      <c r="M7669" s="44">
        <v>0</v>
      </c>
      <c r="N7669" s="44">
        <v>1000</v>
      </c>
      <c r="O7669" s="44">
        <v>0</v>
      </c>
      <c r="P7669" s="44">
        <v>0</v>
      </c>
      <c r="Q7669" s="44">
        <v>2000</v>
      </c>
      <c r="R7669" s="44">
        <v>0</v>
      </c>
      <c r="S7669" s="44">
        <v>0</v>
      </c>
      <c r="T7669" s="44">
        <f t="shared" si="5371"/>
        <v>0</v>
      </c>
      <c r="U7669" s="44"/>
      <c r="V7669" s="44"/>
      <c r="W7669" s="44"/>
      <c r="X7669" s="44">
        <f t="shared" si="5372"/>
        <v>0</v>
      </c>
      <c r="Y7669" s="209">
        <f t="shared" si="5368"/>
        <v>0</v>
      </c>
    </row>
    <row r="7670" spans="1:25">
      <c r="A7670" s="23" t="s">
        <v>2555</v>
      </c>
      <c r="B7670" s="23" t="s">
        <v>122</v>
      </c>
      <c r="C7670" s="23" t="s">
        <v>859</v>
      </c>
      <c r="D7670" s="23" t="s">
        <v>2593</v>
      </c>
      <c r="E7670" s="22">
        <v>8213</v>
      </c>
      <c r="F7670" s="23"/>
      <c r="G7670" s="129" t="s">
        <v>3364</v>
      </c>
      <c r="H7670" s="32" t="s">
        <v>56</v>
      </c>
      <c r="I7670" s="44">
        <f t="shared" si="5360"/>
        <v>132000</v>
      </c>
      <c r="J7670" s="44">
        <v>0</v>
      </c>
      <c r="K7670" s="44">
        <f t="shared" si="5361"/>
        <v>132000</v>
      </c>
      <c r="L7670" s="44">
        <v>60000</v>
      </c>
      <c r="M7670" s="44">
        <v>0</v>
      </c>
      <c r="N7670" s="44">
        <v>72000</v>
      </c>
      <c r="O7670" s="44">
        <v>0</v>
      </c>
      <c r="P7670" s="44">
        <v>0</v>
      </c>
      <c r="Q7670" s="44">
        <v>289000</v>
      </c>
      <c r="R7670" s="44">
        <v>60000</v>
      </c>
      <c r="S7670" s="44">
        <v>60000</v>
      </c>
      <c r="T7670" s="44">
        <f t="shared" si="5371"/>
        <v>0</v>
      </c>
      <c r="U7670" s="44"/>
      <c r="V7670" s="44"/>
      <c r="W7670" s="44"/>
      <c r="X7670" s="44">
        <f t="shared" si="5372"/>
        <v>60000</v>
      </c>
      <c r="Y7670" s="209">
        <f t="shared" si="5368"/>
        <v>100</v>
      </c>
    </row>
    <row r="7671" spans="1:25">
      <c r="A7671" s="117" t="s">
        <v>2555</v>
      </c>
      <c r="B7671" s="117" t="s">
        <v>122</v>
      </c>
      <c r="C7671" s="117" t="s">
        <v>859</v>
      </c>
      <c r="D7671" s="117" t="s">
        <v>2593</v>
      </c>
      <c r="E7671" s="129">
        <v>8215</v>
      </c>
      <c r="F7671" s="117"/>
      <c r="G7671" s="129" t="s">
        <v>3364</v>
      </c>
      <c r="H7671" s="132" t="s">
        <v>58</v>
      </c>
      <c r="I7671" s="44"/>
      <c r="J7671" s="44"/>
      <c r="K7671" s="44"/>
      <c r="L7671" s="44"/>
      <c r="M7671" s="44"/>
      <c r="N7671" s="44"/>
      <c r="O7671" s="44"/>
      <c r="P7671" s="44"/>
      <c r="Q7671" s="44">
        <v>0</v>
      </c>
      <c r="R7671" s="44">
        <v>0</v>
      </c>
      <c r="S7671" s="44">
        <v>0</v>
      </c>
      <c r="T7671" s="44">
        <f t="shared" si="5371"/>
        <v>0</v>
      </c>
      <c r="U7671" s="44"/>
      <c r="V7671" s="44"/>
      <c r="W7671" s="44"/>
      <c r="X7671" s="44">
        <f t="shared" si="5372"/>
        <v>0</v>
      </c>
      <c r="Y7671" s="209">
        <f t="shared" si="5368"/>
        <v>0</v>
      </c>
    </row>
    <row r="7672" spans="1:25">
      <c r="A7672" s="23" t="s">
        <v>2555</v>
      </c>
      <c r="B7672" s="23" t="s">
        <v>122</v>
      </c>
      <c r="C7672" s="23" t="s">
        <v>859</v>
      </c>
      <c r="D7672" s="23" t="s">
        <v>2593</v>
      </c>
      <c r="E7672" s="22">
        <v>8216</v>
      </c>
      <c r="F7672" s="23"/>
      <c r="G7672" s="129" t="s">
        <v>3364</v>
      </c>
      <c r="H7672" s="32" t="s">
        <v>59</v>
      </c>
      <c r="I7672" s="44">
        <f t="shared" si="5360"/>
        <v>203061</v>
      </c>
      <c r="J7672" s="44">
        <v>0</v>
      </c>
      <c r="K7672" s="44">
        <f t="shared" si="5361"/>
        <v>203061</v>
      </c>
      <c r="L7672" s="44">
        <v>147300</v>
      </c>
      <c r="M7672" s="44">
        <v>17000</v>
      </c>
      <c r="N7672" s="44">
        <v>38761</v>
      </c>
      <c r="O7672" s="44">
        <v>0</v>
      </c>
      <c r="P7672" s="44">
        <v>0</v>
      </c>
      <c r="Q7672" s="44">
        <v>423961</v>
      </c>
      <c r="R7672" s="44">
        <v>0</v>
      </c>
      <c r="S7672" s="44">
        <v>0</v>
      </c>
      <c r="T7672" s="44">
        <f t="shared" si="5371"/>
        <v>0</v>
      </c>
      <c r="U7672" s="44"/>
      <c r="V7672" s="44"/>
      <c r="W7672" s="44"/>
      <c r="X7672" s="44">
        <f t="shared" si="5372"/>
        <v>0</v>
      </c>
      <c r="Y7672" s="209">
        <f t="shared" si="5368"/>
        <v>0</v>
      </c>
    </row>
    <row r="7673" spans="1:25">
      <c r="A7673" s="32" t="s">
        <v>0</v>
      </c>
      <c r="B7673" s="32" t="s">
        <v>0</v>
      </c>
      <c r="C7673" s="32" t="s">
        <v>0</v>
      </c>
      <c r="D7673" s="32" t="s">
        <v>0</v>
      </c>
      <c r="E7673" s="32" t="s">
        <v>0</v>
      </c>
      <c r="F7673" s="32" t="s">
        <v>0</v>
      </c>
      <c r="G7673" s="154" t="s">
        <v>0</v>
      </c>
      <c r="H7673" s="30" t="s">
        <v>2602</v>
      </c>
      <c r="I7673" s="31">
        <f t="shared" si="5360"/>
        <v>1701139</v>
      </c>
      <c r="J7673" s="31">
        <f t="shared" ref="J7673:P7673" si="5385">SUM(J7666,J7663,J7660,J7636)</f>
        <v>880278</v>
      </c>
      <c r="K7673" s="31">
        <f t="shared" si="5361"/>
        <v>820861</v>
      </c>
      <c r="L7673" s="31">
        <f t="shared" si="5385"/>
        <v>597200</v>
      </c>
      <c r="M7673" s="31">
        <f t="shared" si="5385"/>
        <v>17000</v>
      </c>
      <c r="N7673" s="31">
        <f t="shared" si="5385"/>
        <v>206661</v>
      </c>
      <c r="O7673" s="31">
        <f t="shared" si="5385"/>
        <v>0</v>
      </c>
      <c r="P7673" s="31">
        <f t="shared" si="5385"/>
        <v>0</v>
      </c>
      <c r="Q7673" s="31">
        <f>SUM(Q7666,Q7663,Q7660,Q7636)</f>
        <v>2472043</v>
      </c>
      <c r="R7673" s="31">
        <f>SUM(R7666,R7663,R7660,R7636)</f>
        <v>995418</v>
      </c>
      <c r="S7673" s="31">
        <f>SUM(S7666,S7663,S7660,S7636)</f>
        <v>969615.75</v>
      </c>
      <c r="T7673" s="31">
        <f t="shared" ref="T7673:X7673" si="5386">SUM(T7666,T7663,T7660,T7636)</f>
        <v>25702</v>
      </c>
      <c r="U7673" s="31">
        <f t="shared" si="5386"/>
        <v>8478</v>
      </c>
      <c r="V7673" s="31">
        <f t="shared" si="5386"/>
        <v>13282</v>
      </c>
      <c r="W7673" s="31">
        <f t="shared" si="5386"/>
        <v>3942</v>
      </c>
      <c r="X7673" s="31">
        <f t="shared" si="5386"/>
        <v>995317.75</v>
      </c>
      <c r="Y7673" s="220">
        <f t="shared" si="5368"/>
        <v>99.989928854009065</v>
      </c>
    </row>
    <row r="7674" spans="1:25" ht="15" thickBot="1">
      <c r="A7674" s="32" t="s">
        <v>0</v>
      </c>
      <c r="B7674" s="32" t="s">
        <v>0</v>
      </c>
      <c r="C7674" s="32" t="s">
        <v>0</v>
      </c>
      <c r="D7674" s="32" t="s">
        <v>0</v>
      </c>
      <c r="E7674" s="32" t="s">
        <v>0</v>
      </c>
      <c r="F7674" s="32" t="s">
        <v>0</v>
      </c>
      <c r="G7674" s="154" t="s">
        <v>0</v>
      </c>
      <c r="H7674" s="21" t="s">
        <v>170</v>
      </c>
      <c r="I7674" s="66">
        <f t="shared" si="5360"/>
        <v>34</v>
      </c>
      <c r="J7674" s="66">
        <v>34</v>
      </c>
      <c r="K7674" s="66">
        <f t="shared" si="5361"/>
        <v>0</v>
      </c>
      <c r="L7674" s="66" t="s">
        <v>0</v>
      </c>
      <c r="M7674" s="66" t="s">
        <v>0</v>
      </c>
      <c r="N7674" s="66" t="s">
        <v>0</v>
      </c>
      <c r="O7674" s="66" t="s">
        <v>0</v>
      </c>
      <c r="P7674" s="66" t="s">
        <v>0</v>
      </c>
      <c r="Q7674" s="66">
        <v>0</v>
      </c>
      <c r="R7674" s="66"/>
      <c r="S7674" s="66"/>
      <c r="T7674" s="66"/>
      <c r="U7674" s="66"/>
      <c r="V7674" s="66"/>
      <c r="W7674" s="66"/>
      <c r="X7674" s="66"/>
      <c r="Y7674" s="208">
        <v>0</v>
      </c>
    </row>
    <row r="7675" spans="1:25" ht="41.4" thickBot="1">
      <c r="A7675" s="252" t="s">
        <v>0</v>
      </c>
      <c r="B7675" s="252" t="s">
        <v>0</v>
      </c>
      <c r="C7675" s="252" t="s">
        <v>0</v>
      </c>
      <c r="D7675" s="252" t="s">
        <v>0</v>
      </c>
      <c r="E7675" s="252" t="s">
        <v>0</v>
      </c>
      <c r="F7675" s="252" t="s">
        <v>0</v>
      </c>
      <c r="G7675" s="258" t="s">
        <v>0</v>
      </c>
      <c r="H7675" s="24" t="s">
        <v>72</v>
      </c>
      <c r="I7675" s="1" t="s">
        <v>3093</v>
      </c>
      <c r="J7675" s="1" t="s">
        <v>3130</v>
      </c>
      <c r="K7675" s="1" t="s">
        <v>3</v>
      </c>
      <c r="L7675" s="1" t="s">
        <v>4</v>
      </c>
      <c r="M7675" s="1" t="s">
        <v>5</v>
      </c>
      <c r="N7675" s="1" t="s">
        <v>6</v>
      </c>
      <c r="O7675" s="1" t="s">
        <v>7</v>
      </c>
      <c r="P7675" s="1" t="s">
        <v>8</v>
      </c>
      <c r="Q7675" s="1" t="s">
        <v>3344</v>
      </c>
      <c r="R7675" s="1" t="s">
        <v>3427</v>
      </c>
      <c r="S7675" s="1" t="s">
        <v>3447</v>
      </c>
      <c r="T7675" s="1" t="s">
        <v>3448</v>
      </c>
      <c r="U7675" s="1" t="s">
        <v>3452</v>
      </c>
      <c r="V7675" s="1" t="s">
        <v>3449</v>
      </c>
      <c r="W7675" s="1" t="s">
        <v>3450</v>
      </c>
      <c r="X7675" s="1" t="s">
        <v>3451</v>
      </c>
      <c r="Y7675" s="216" t="s">
        <v>3385</v>
      </c>
    </row>
    <row r="7676" spans="1:25">
      <c r="A7676" s="253"/>
      <c r="B7676" s="253"/>
      <c r="C7676" s="253"/>
      <c r="D7676" s="253"/>
      <c r="E7676" s="253"/>
      <c r="F7676" s="253"/>
      <c r="G7676" s="259"/>
      <c r="H7676" s="33" t="s">
        <v>0</v>
      </c>
      <c r="I7676" s="45">
        <v>1</v>
      </c>
      <c r="J7676" s="45">
        <v>3</v>
      </c>
      <c r="K7676" s="45" t="s">
        <v>9</v>
      </c>
      <c r="L7676" s="45">
        <v>5</v>
      </c>
      <c r="M7676" s="45">
        <v>6</v>
      </c>
      <c r="N7676" s="45">
        <v>7</v>
      </c>
      <c r="O7676" s="45">
        <v>8</v>
      </c>
      <c r="P7676" s="45">
        <v>9</v>
      </c>
      <c r="Q7676" s="45">
        <v>1</v>
      </c>
      <c r="R7676" s="45">
        <v>2</v>
      </c>
      <c r="S7676" s="45">
        <v>3</v>
      </c>
      <c r="T7676" s="45" t="s">
        <v>3453</v>
      </c>
      <c r="U7676" s="45">
        <v>5</v>
      </c>
      <c r="V7676" s="45">
        <v>6</v>
      </c>
      <c r="W7676" s="45">
        <v>7</v>
      </c>
      <c r="X7676" s="45" t="s">
        <v>3454</v>
      </c>
      <c r="Y7676" s="276">
        <v>9</v>
      </c>
    </row>
    <row r="7677" spans="1:25">
      <c r="A7677" s="253"/>
      <c r="B7677" s="253"/>
      <c r="C7677" s="253"/>
      <c r="D7677" s="253"/>
      <c r="E7677" s="253"/>
      <c r="F7677" s="253"/>
      <c r="G7677" s="259"/>
      <c r="H7677" s="34" t="s">
        <v>92</v>
      </c>
      <c r="I7677" s="35">
        <f t="shared" si="5360"/>
        <v>1701139</v>
      </c>
      <c r="J7677" s="35">
        <f t="shared" ref="J7677:P7677" si="5387">SUM(J7673)</f>
        <v>880278</v>
      </c>
      <c r="K7677" s="35">
        <f t="shared" si="5361"/>
        <v>820861</v>
      </c>
      <c r="L7677" s="35">
        <f t="shared" si="5387"/>
        <v>597200</v>
      </c>
      <c r="M7677" s="35">
        <f t="shared" si="5387"/>
        <v>17000</v>
      </c>
      <c r="N7677" s="35">
        <f t="shared" si="5387"/>
        <v>206661</v>
      </c>
      <c r="O7677" s="35">
        <f t="shared" si="5387"/>
        <v>0</v>
      </c>
      <c r="P7677" s="35">
        <f t="shared" si="5387"/>
        <v>0</v>
      </c>
      <c r="Q7677" s="35">
        <f>SUM(Q7673)</f>
        <v>2472043</v>
      </c>
      <c r="R7677" s="35">
        <f>SUM(R7673)</f>
        <v>995418</v>
      </c>
      <c r="S7677" s="35">
        <f>SUM(S7673)</f>
        <v>969615.75</v>
      </c>
      <c r="T7677" s="35">
        <f t="shared" ref="T7677:X7677" si="5388">SUM(T7673)</f>
        <v>25702</v>
      </c>
      <c r="U7677" s="35">
        <f t="shared" si="5388"/>
        <v>8478</v>
      </c>
      <c r="V7677" s="35">
        <f t="shared" si="5388"/>
        <v>13282</v>
      </c>
      <c r="W7677" s="35">
        <f t="shared" si="5388"/>
        <v>3942</v>
      </c>
      <c r="X7677" s="35">
        <f t="shared" si="5388"/>
        <v>995317.75</v>
      </c>
      <c r="Y7677" s="218">
        <f t="shared" ref="Y7677:Y7678" si="5389">IF(R7677=0,0,(X7677/R7677)*100)</f>
        <v>99.989928854009065</v>
      </c>
    </row>
    <row r="7678" spans="1:25">
      <c r="A7678" s="253"/>
      <c r="B7678" s="253"/>
      <c r="C7678" s="253"/>
      <c r="D7678" s="253"/>
      <c r="E7678" s="253"/>
      <c r="F7678" s="253"/>
      <c r="G7678" s="259"/>
      <c r="H7678" s="36" t="s">
        <v>69</v>
      </c>
      <c r="I7678" s="35">
        <f t="shared" si="5360"/>
        <v>1701139</v>
      </c>
      <c r="J7678" s="35">
        <f t="shared" ref="J7678:P7678" si="5390">SUM(J7677)</f>
        <v>880278</v>
      </c>
      <c r="K7678" s="35">
        <f t="shared" si="5361"/>
        <v>820861</v>
      </c>
      <c r="L7678" s="35">
        <f t="shared" si="5390"/>
        <v>597200</v>
      </c>
      <c r="M7678" s="35">
        <f t="shared" si="5390"/>
        <v>17000</v>
      </c>
      <c r="N7678" s="35">
        <f t="shared" si="5390"/>
        <v>206661</v>
      </c>
      <c r="O7678" s="35">
        <f t="shared" si="5390"/>
        <v>0</v>
      </c>
      <c r="P7678" s="35">
        <f t="shared" si="5390"/>
        <v>0</v>
      </c>
      <c r="Q7678" s="35">
        <f>SUM(Q7677)</f>
        <v>2472043</v>
      </c>
      <c r="R7678" s="35">
        <f>SUM(R7677)</f>
        <v>995418</v>
      </c>
      <c r="S7678" s="35">
        <f>SUM(S7677)</f>
        <v>969615.75</v>
      </c>
      <c r="T7678" s="35">
        <f t="shared" ref="T7678:X7678" si="5391">SUM(T7677)</f>
        <v>25702</v>
      </c>
      <c r="U7678" s="35">
        <f t="shared" si="5391"/>
        <v>8478</v>
      </c>
      <c r="V7678" s="35">
        <f t="shared" si="5391"/>
        <v>13282</v>
      </c>
      <c r="W7678" s="35">
        <f t="shared" si="5391"/>
        <v>3942</v>
      </c>
      <c r="X7678" s="35">
        <f t="shared" si="5391"/>
        <v>995317.75</v>
      </c>
      <c r="Y7678" s="218">
        <f t="shared" si="5389"/>
        <v>99.989928854009065</v>
      </c>
    </row>
    <row r="7679" spans="1:25">
      <c r="A7679" s="32" t="s">
        <v>0</v>
      </c>
      <c r="B7679" s="32" t="s">
        <v>0</v>
      </c>
      <c r="C7679" s="32" t="s">
        <v>0</v>
      </c>
      <c r="D7679" s="32" t="s">
        <v>0</v>
      </c>
      <c r="E7679" s="32" t="s">
        <v>0</v>
      </c>
      <c r="F7679" s="32" t="s">
        <v>0</v>
      </c>
      <c r="G7679" s="154" t="s">
        <v>0</v>
      </c>
      <c r="H7679" s="37" t="s">
        <v>0</v>
      </c>
      <c r="I7679" s="37"/>
      <c r="J7679" s="37"/>
      <c r="K7679" s="37"/>
      <c r="L7679" s="37" t="s">
        <v>0</v>
      </c>
      <c r="M7679" s="37" t="s">
        <v>0</v>
      </c>
      <c r="N7679" s="37" t="s">
        <v>0</v>
      </c>
      <c r="O7679" s="37" t="s">
        <v>0</v>
      </c>
      <c r="P7679" s="37" t="s">
        <v>0</v>
      </c>
      <c r="Q7679" s="37"/>
      <c r="R7679" s="37"/>
      <c r="S7679" s="37"/>
      <c r="T7679" s="37" t="s">
        <v>0</v>
      </c>
      <c r="U7679" s="37" t="s">
        <v>0</v>
      </c>
      <c r="V7679" s="37" t="s">
        <v>0</v>
      </c>
      <c r="W7679" s="37" t="s">
        <v>0</v>
      </c>
      <c r="X7679" s="37" t="s">
        <v>0</v>
      </c>
      <c r="Y7679" s="219"/>
    </row>
    <row r="7680" spans="1:25">
      <c r="A7680" s="32" t="s">
        <v>0</v>
      </c>
      <c r="B7680" s="32" t="s">
        <v>0</v>
      </c>
      <c r="C7680" s="32" t="s">
        <v>0</v>
      </c>
      <c r="D7680" s="32" t="s">
        <v>0</v>
      </c>
      <c r="E7680" s="32" t="s">
        <v>0</v>
      </c>
      <c r="F7680" s="32" t="s">
        <v>0</v>
      </c>
      <c r="G7680" s="154" t="s">
        <v>0</v>
      </c>
      <c r="H7680" s="30" t="s">
        <v>2603</v>
      </c>
      <c r="I7680" s="31">
        <f t="shared" si="5360"/>
        <v>60010839</v>
      </c>
      <c r="J7680" s="31">
        <f>SUM(J7673,J7617)</f>
        <v>41617778</v>
      </c>
      <c r="K7680" s="31">
        <f t="shared" si="5361"/>
        <v>1070861</v>
      </c>
      <c r="L7680" s="31">
        <f t="shared" ref="L7680:P7680" si="5392">SUM(L7673,L7617)</f>
        <v>847200</v>
      </c>
      <c r="M7680" s="31">
        <f t="shared" si="5392"/>
        <v>17000</v>
      </c>
      <c r="N7680" s="31">
        <f t="shared" si="5392"/>
        <v>206661</v>
      </c>
      <c r="O7680" s="31">
        <f t="shared" si="5392"/>
        <v>7359900</v>
      </c>
      <c r="P7680" s="31">
        <f t="shared" si="5392"/>
        <v>9962300</v>
      </c>
      <c r="Q7680" s="31">
        <f t="shared" ref="Q7680:R7680" si="5393">SUM(Q7673,Q7617)</f>
        <v>93869011</v>
      </c>
      <c r="R7680" s="31">
        <f t="shared" si="5393"/>
        <v>52650767</v>
      </c>
      <c r="S7680" s="31">
        <f t="shared" ref="S7680" si="5394">SUM(S7673,S7617)</f>
        <v>45470961.75</v>
      </c>
      <c r="T7680" s="31">
        <f t="shared" ref="T7680:X7680" si="5395">SUM(T7673,T7617)</f>
        <v>7169445</v>
      </c>
      <c r="U7680" s="31">
        <f t="shared" si="5395"/>
        <v>3211647</v>
      </c>
      <c r="V7680" s="31">
        <f t="shared" si="5395"/>
        <v>2219475</v>
      </c>
      <c r="W7680" s="31">
        <f t="shared" si="5395"/>
        <v>1738323</v>
      </c>
      <c r="X7680" s="31">
        <f t="shared" si="5395"/>
        <v>52640406.75</v>
      </c>
      <c r="Y7680" s="220">
        <f>IF(R7680=0,0,(X7680/R7680)*100)</f>
        <v>99.980322698812728</v>
      </c>
    </row>
    <row r="7681" spans="1:25">
      <c r="A7681" s="32" t="s">
        <v>0</v>
      </c>
      <c r="B7681" s="32" t="s">
        <v>0</v>
      </c>
      <c r="C7681" s="32" t="s">
        <v>0</v>
      </c>
      <c r="D7681" s="32" t="s">
        <v>0</v>
      </c>
      <c r="E7681" s="32" t="s">
        <v>0</v>
      </c>
      <c r="F7681" s="32" t="s">
        <v>0</v>
      </c>
      <c r="G7681" s="154" t="s">
        <v>0</v>
      </c>
      <c r="H7681" s="21" t="s">
        <v>170</v>
      </c>
      <c r="I7681" s="66">
        <f t="shared" si="5360"/>
        <v>34</v>
      </c>
      <c r="J7681" s="66">
        <f>J7674</f>
        <v>34</v>
      </c>
      <c r="K7681" s="66">
        <f t="shared" si="5361"/>
        <v>0</v>
      </c>
      <c r="L7681" s="66" t="str">
        <f t="shared" ref="L7681:P7681" si="5396">L7674</f>
        <v/>
      </c>
      <c r="M7681" s="66" t="str">
        <f t="shared" si="5396"/>
        <v/>
      </c>
      <c r="N7681" s="66" t="str">
        <f t="shared" si="5396"/>
        <v/>
      </c>
      <c r="O7681" s="66" t="str">
        <f t="shared" si="5396"/>
        <v/>
      </c>
      <c r="P7681" s="66" t="str">
        <f t="shared" si="5396"/>
        <v/>
      </c>
      <c r="Q7681" s="66">
        <f t="shared" ref="Q7681:R7681" si="5397">Q7674</f>
        <v>0</v>
      </c>
      <c r="R7681" s="66">
        <f t="shared" si="5397"/>
        <v>0</v>
      </c>
      <c r="S7681" s="66">
        <f t="shared" ref="S7681" si="5398">S7674</f>
        <v>0</v>
      </c>
      <c r="T7681" s="66">
        <f t="shared" ref="T7681:X7681" si="5399">T7674</f>
        <v>0</v>
      </c>
      <c r="U7681" s="66">
        <f t="shared" si="5399"/>
        <v>0</v>
      </c>
      <c r="V7681" s="66">
        <f t="shared" si="5399"/>
        <v>0</v>
      </c>
      <c r="W7681" s="66">
        <f t="shared" si="5399"/>
        <v>0</v>
      </c>
      <c r="X7681" s="66">
        <f t="shared" si="5399"/>
        <v>0</v>
      </c>
      <c r="Y7681" s="208">
        <v>0</v>
      </c>
    </row>
    <row r="7682" spans="1:25">
      <c r="A7682" s="32" t="s">
        <v>0</v>
      </c>
      <c r="B7682" s="32" t="s">
        <v>0</v>
      </c>
      <c r="C7682" s="32" t="s">
        <v>0</v>
      </c>
      <c r="D7682" s="32" t="s">
        <v>0</v>
      </c>
      <c r="E7682" s="32" t="s">
        <v>0</v>
      </c>
      <c r="F7682" s="32" t="s">
        <v>0</v>
      </c>
      <c r="G7682" s="154" t="s">
        <v>0</v>
      </c>
      <c r="H7682" s="38" t="s">
        <v>0</v>
      </c>
      <c r="I7682" s="39"/>
      <c r="J7682" s="39"/>
      <c r="K7682" s="39"/>
      <c r="L7682" s="39" t="s">
        <v>0</v>
      </c>
      <c r="M7682" s="39" t="s">
        <v>0</v>
      </c>
      <c r="N7682" s="39" t="s">
        <v>0</v>
      </c>
      <c r="O7682" s="39" t="s">
        <v>0</v>
      </c>
      <c r="P7682" s="39" t="s">
        <v>0</v>
      </c>
      <c r="Q7682" s="39"/>
      <c r="R7682" s="39"/>
      <c r="S7682" s="39"/>
      <c r="T7682" s="39" t="s">
        <v>0</v>
      </c>
      <c r="U7682" s="39" t="s">
        <v>0</v>
      </c>
      <c r="V7682" s="39" t="s">
        <v>0</v>
      </c>
      <c r="W7682" s="39" t="s">
        <v>0</v>
      </c>
      <c r="X7682" s="39" t="s">
        <v>0</v>
      </c>
      <c r="Y7682" s="221"/>
    </row>
    <row r="7683" spans="1:25">
      <c r="A7683" s="32" t="s">
        <v>0</v>
      </c>
      <c r="B7683" s="32" t="s">
        <v>0</v>
      </c>
      <c r="C7683" s="32" t="s">
        <v>0</v>
      </c>
      <c r="D7683" s="32" t="s">
        <v>0</v>
      </c>
      <c r="E7683" s="32" t="s">
        <v>0</v>
      </c>
      <c r="F7683" s="32" t="s">
        <v>0</v>
      </c>
      <c r="G7683" s="154" t="s">
        <v>0</v>
      </c>
      <c r="H7683" s="30" t="s">
        <v>2604</v>
      </c>
      <c r="I7683" s="40">
        <f t="shared" si="5360"/>
        <v>60010839</v>
      </c>
      <c r="J7683" s="40">
        <f t="shared" ref="J7683:P7683" si="5400">SUM(J7680)</f>
        <v>41617778</v>
      </c>
      <c r="K7683" s="40">
        <f t="shared" si="5361"/>
        <v>1070861</v>
      </c>
      <c r="L7683" s="40">
        <f t="shared" si="5400"/>
        <v>847200</v>
      </c>
      <c r="M7683" s="40">
        <f t="shared" si="5400"/>
        <v>17000</v>
      </c>
      <c r="N7683" s="40">
        <f t="shared" si="5400"/>
        <v>206661</v>
      </c>
      <c r="O7683" s="40">
        <f t="shared" si="5400"/>
        <v>7359900</v>
      </c>
      <c r="P7683" s="40">
        <f t="shared" si="5400"/>
        <v>9962300</v>
      </c>
      <c r="Q7683" s="40">
        <f>SUM(Q7680)</f>
        <v>93869011</v>
      </c>
      <c r="R7683" s="40">
        <f>SUM(R7680)</f>
        <v>52650767</v>
      </c>
      <c r="S7683" s="40">
        <f>SUM(S7680)</f>
        <v>45470961.75</v>
      </c>
      <c r="T7683" s="40">
        <f t="shared" ref="T7683:X7683" si="5401">SUM(T7680)</f>
        <v>7169445</v>
      </c>
      <c r="U7683" s="40">
        <f t="shared" si="5401"/>
        <v>3211647</v>
      </c>
      <c r="V7683" s="40">
        <f t="shared" si="5401"/>
        <v>2219475</v>
      </c>
      <c r="W7683" s="40">
        <f t="shared" si="5401"/>
        <v>1738323</v>
      </c>
      <c r="X7683" s="40">
        <f t="shared" si="5401"/>
        <v>52640406.75</v>
      </c>
      <c r="Y7683" s="207">
        <f>IF(R7683=0,0,(X7683/R7683)*100)</f>
        <v>99.980322698812728</v>
      </c>
    </row>
    <row r="7684" spans="1:25">
      <c r="A7684" s="32" t="s">
        <v>0</v>
      </c>
      <c r="B7684" s="32" t="s">
        <v>0</v>
      </c>
      <c r="C7684" s="32" t="s">
        <v>0</v>
      </c>
      <c r="D7684" s="32" t="s">
        <v>0</v>
      </c>
      <c r="E7684" s="32" t="s">
        <v>0</v>
      </c>
      <c r="F7684" s="32" t="s">
        <v>0</v>
      </c>
      <c r="G7684" s="154" t="s">
        <v>0</v>
      </c>
      <c r="H7684" s="21" t="s">
        <v>197</v>
      </c>
      <c r="I7684" s="66">
        <f t="shared" si="5360"/>
        <v>126</v>
      </c>
      <c r="J7684" s="66">
        <f>J7618+J7681</f>
        <v>126</v>
      </c>
      <c r="K7684" s="66">
        <f t="shared" si="5361"/>
        <v>0</v>
      </c>
      <c r="L7684" s="66"/>
      <c r="M7684" s="66"/>
      <c r="N7684" s="66"/>
      <c r="O7684" s="66"/>
      <c r="P7684" s="66"/>
      <c r="Q7684" s="66">
        <f>Q7618+Q7681</f>
        <v>0</v>
      </c>
      <c r="R7684" s="66">
        <f>R7618+R7681</f>
        <v>0</v>
      </c>
      <c r="S7684" s="66">
        <f>S7618+S7681</f>
        <v>0</v>
      </c>
      <c r="T7684" s="66">
        <f t="shared" ref="T7684:X7684" si="5402">T7618+T7681</f>
        <v>0</v>
      </c>
      <c r="U7684" s="66">
        <f t="shared" si="5402"/>
        <v>0</v>
      </c>
      <c r="V7684" s="66">
        <f t="shared" si="5402"/>
        <v>0</v>
      </c>
      <c r="W7684" s="66">
        <f t="shared" si="5402"/>
        <v>0</v>
      </c>
      <c r="X7684" s="66">
        <f t="shared" si="5402"/>
        <v>0</v>
      </c>
      <c r="Y7684" s="208">
        <v>0</v>
      </c>
    </row>
    <row r="7685" spans="1:25">
      <c r="A7685" s="20">
        <v>35</v>
      </c>
      <c r="B7685" s="21" t="s">
        <v>0</v>
      </c>
      <c r="C7685" s="21" t="s">
        <v>0</v>
      </c>
      <c r="D7685" s="21" t="s">
        <v>0</v>
      </c>
      <c r="E7685" s="21" t="s">
        <v>0</v>
      </c>
      <c r="F7685" s="21" t="s">
        <v>0</v>
      </c>
      <c r="G7685" s="150" t="s">
        <v>0</v>
      </c>
      <c r="H7685" s="21" t="s">
        <v>2782</v>
      </c>
      <c r="I7685" s="22"/>
      <c r="J7685" s="22"/>
      <c r="K7685" s="22"/>
      <c r="L7685" s="22" t="s">
        <v>0</v>
      </c>
      <c r="M7685" s="22" t="s">
        <v>0</v>
      </c>
      <c r="N7685" s="22" t="s">
        <v>0</v>
      </c>
      <c r="O7685" s="22" t="s">
        <v>0</v>
      </c>
      <c r="P7685" s="22" t="s">
        <v>0</v>
      </c>
      <c r="Q7685" s="22"/>
      <c r="R7685" s="22"/>
      <c r="S7685" s="22"/>
      <c r="T7685" s="22" t="s">
        <v>0</v>
      </c>
      <c r="U7685" s="22" t="s">
        <v>0</v>
      </c>
      <c r="V7685" s="22" t="s">
        <v>0</v>
      </c>
      <c r="W7685" s="22" t="s">
        <v>0</v>
      </c>
      <c r="X7685" s="22" t="s">
        <v>0</v>
      </c>
      <c r="Y7685" s="209"/>
    </row>
    <row r="7686" spans="1:25" ht="15" thickBot="1">
      <c r="A7686" s="20">
        <v>35</v>
      </c>
      <c r="B7686" s="20" t="s">
        <v>122</v>
      </c>
      <c r="C7686" s="23" t="s">
        <v>0</v>
      </c>
      <c r="D7686" s="23" t="s">
        <v>0</v>
      </c>
      <c r="E7686" s="21" t="s">
        <v>0</v>
      </c>
      <c r="F7686" s="21" t="s">
        <v>0</v>
      </c>
      <c r="G7686" s="150" t="s">
        <v>0</v>
      </c>
      <c r="H7686" s="21" t="s">
        <v>0</v>
      </c>
      <c r="I7686" s="22"/>
      <c r="J7686" s="22"/>
      <c r="K7686" s="22"/>
      <c r="L7686" s="22" t="s">
        <v>0</v>
      </c>
      <c r="M7686" s="22" t="s">
        <v>0</v>
      </c>
      <c r="N7686" s="22" t="s">
        <v>0</v>
      </c>
      <c r="O7686" s="22" t="s">
        <v>0</v>
      </c>
      <c r="P7686" s="22" t="s">
        <v>0</v>
      </c>
      <c r="Q7686" s="22"/>
      <c r="R7686" s="22"/>
      <c r="S7686" s="22"/>
      <c r="T7686" s="22" t="s">
        <v>0</v>
      </c>
      <c r="U7686" s="22" t="s">
        <v>0</v>
      </c>
      <c r="V7686" s="22" t="s">
        <v>0</v>
      </c>
      <c r="W7686" s="22" t="s">
        <v>0</v>
      </c>
      <c r="X7686" s="22" t="s">
        <v>0</v>
      </c>
      <c r="Y7686" s="209"/>
    </row>
    <row r="7687" spans="1:25" ht="41.4" thickBot="1">
      <c r="A7687" s="24" t="s">
        <v>123</v>
      </c>
      <c r="B7687" s="24" t="s">
        <v>124</v>
      </c>
      <c r="C7687" s="24" t="s">
        <v>125</v>
      </c>
      <c r="D7687" s="25" t="s">
        <v>0</v>
      </c>
      <c r="E7687" s="24" t="s">
        <v>126</v>
      </c>
      <c r="F7687" s="24" t="s">
        <v>127</v>
      </c>
      <c r="G7687" s="151" t="s">
        <v>128</v>
      </c>
      <c r="H7687" s="24" t="s">
        <v>1</v>
      </c>
      <c r="I7687" s="1" t="s">
        <v>3093</v>
      </c>
      <c r="J7687" s="1" t="s">
        <v>3130</v>
      </c>
      <c r="K7687" s="1" t="s">
        <v>3</v>
      </c>
      <c r="L7687" s="1" t="s">
        <v>4</v>
      </c>
      <c r="M7687" s="1" t="s">
        <v>5</v>
      </c>
      <c r="N7687" s="1" t="s">
        <v>6</v>
      </c>
      <c r="O7687" s="1" t="s">
        <v>7</v>
      </c>
      <c r="P7687" s="1" t="s">
        <v>8</v>
      </c>
      <c r="Q7687" s="1" t="s">
        <v>3344</v>
      </c>
      <c r="R7687" s="1" t="s">
        <v>3427</v>
      </c>
      <c r="S7687" s="1" t="s">
        <v>3447</v>
      </c>
      <c r="T7687" s="1" t="s">
        <v>3448</v>
      </c>
      <c r="U7687" s="1" t="s">
        <v>3452</v>
      </c>
      <c r="V7687" s="1" t="s">
        <v>3449</v>
      </c>
      <c r="W7687" s="1" t="s">
        <v>3450</v>
      </c>
      <c r="X7687" s="1" t="s">
        <v>3451</v>
      </c>
      <c r="Y7687" s="216" t="s">
        <v>3385</v>
      </c>
    </row>
    <row r="7688" spans="1:25">
      <c r="A7688" s="26" t="s">
        <v>0</v>
      </c>
      <c r="B7688" s="26" t="s">
        <v>0</v>
      </c>
      <c r="C7688" s="26" t="s">
        <v>0</v>
      </c>
      <c r="D7688" s="27" t="s">
        <v>0</v>
      </c>
      <c r="E7688" s="27" t="s">
        <v>0</v>
      </c>
      <c r="F7688" s="28" t="s">
        <v>0</v>
      </c>
      <c r="G7688" s="152" t="s">
        <v>0</v>
      </c>
      <c r="H7688" s="29" t="s">
        <v>0</v>
      </c>
      <c r="I7688" s="45">
        <v>1</v>
      </c>
      <c r="J7688" s="45">
        <v>3</v>
      </c>
      <c r="K7688" s="45" t="s">
        <v>9</v>
      </c>
      <c r="L7688" s="45">
        <v>5</v>
      </c>
      <c r="M7688" s="45">
        <v>6</v>
      </c>
      <c r="N7688" s="45">
        <v>7</v>
      </c>
      <c r="O7688" s="45">
        <v>8</v>
      </c>
      <c r="P7688" s="45">
        <v>9</v>
      </c>
      <c r="Q7688" s="45">
        <v>1</v>
      </c>
      <c r="R7688" s="45">
        <v>2</v>
      </c>
      <c r="S7688" s="45">
        <v>3</v>
      </c>
      <c r="T7688" s="45" t="s">
        <v>3453</v>
      </c>
      <c r="U7688" s="45">
        <v>5</v>
      </c>
      <c r="V7688" s="45">
        <v>6</v>
      </c>
      <c r="W7688" s="45">
        <v>7</v>
      </c>
      <c r="X7688" s="45" t="s">
        <v>3454</v>
      </c>
      <c r="Y7688" s="276">
        <v>9</v>
      </c>
    </row>
    <row r="7689" spans="1:25" s="113" customFormat="1">
      <c r="A7689" s="133">
        <v>35</v>
      </c>
      <c r="B7689" s="133" t="s">
        <v>122</v>
      </c>
      <c r="C7689" s="109" t="s">
        <v>130</v>
      </c>
      <c r="D7689" s="109">
        <v>35010001</v>
      </c>
      <c r="E7689" s="98" t="s">
        <v>0</v>
      </c>
      <c r="F7689" s="98" t="s">
        <v>0</v>
      </c>
      <c r="G7689" s="153" t="s">
        <v>0</v>
      </c>
      <c r="H7689" s="98" t="s">
        <v>2782</v>
      </c>
      <c r="I7689" s="110"/>
      <c r="J7689" s="110"/>
      <c r="K7689" s="110"/>
      <c r="L7689" s="110" t="s">
        <v>0</v>
      </c>
      <c r="M7689" s="110" t="s">
        <v>0</v>
      </c>
      <c r="N7689" s="110" t="s">
        <v>0</v>
      </c>
      <c r="O7689" s="110" t="s">
        <v>0</v>
      </c>
      <c r="P7689" s="110" t="s">
        <v>0</v>
      </c>
      <c r="Q7689" s="110"/>
      <c r="R7689" s="110"/>
      <c r="S7689" s="110"/>
      <c r="T7689" s="110" t="s">
        <v>0</v>
      </c>
      <c r="U7689" s="110" t="s">
        <v>0</v>
      </c>
      <c r="V7689" s="110" t="s">
        <v>0</v>
      </c>
      <c r="W7689" s="110" t="s">
        <v>0</v>
      </c>
      <c r="X7689" s="110" t="s">
        <v>0</v>
      </c>
      <c r="Y7689" s="217"/>
    </row>
    <row r="7690" spans="1:25" ht="20.399999999999999">
      <c r="A7690" s="20" t="s">
        <v>0</v>
      </c>
      <c r="B7690" s="20" t="s">
        <v>0</v>
      </c>
      <c r="C7690" s="20" t="s">
        <v>0</v>
      </c>
      <c r="D7690" s="21" t="s">
        <v>0</v>
      </c>
      <c r="E7690" s="21" t="s">
        <v>0</v>
      </c>
      <c r="F7690" s="21" t="s">
        <v>0</v>
      </c>
      <c r="G7690" s="150" t="s">
        <v>0</v>
      </c>
      <c r="H7690" s="30" t="s">
        <v>33</v>
      </c>
      <c r="I7690" s="31">
        <f t="shared" si="5360"/>
        <v>794700</v>
      </c>
      <c r="J7690" s="31">
        <f>SUM(J7691,J7699,J7701)</f>
        <v>794700</v>
      </c>
      <c r="K7690" s="31">
        <f t="shared" si="5361"/>
        <v>0</v>
      </c>
      <c r="L7690" s="31">
        <f t="shared" ref="L7690:P7690" si="5403">SUM(L7691,L7699,L7701)</f>
        <v>0</v>
      </c>
      <c r="M7690" s="31">
        <f t="shared" si="5403"/>
        <v>0</v>
      </c>
      <c r="N7690" s="31">
        <f t="shared" si="5403"/>
        <v>0</v>
      </c>
      <c r="O7690" s="31">
        <f t="shared" si="5403"/>
        <v>0</v>
      </c>
      <c r="P7690" s="31">
        <f t="shared" si="5403"/>
        <v>0</v>
      </c>
      <c r="Q7690" s="31">
        <f t="shared" ref="Q7690:R7690" si="5404">SUM(Q7691,Q7699,Q7701)</f>
        <v>1046858</v>
      </c>
      <c r="R7690" s="31">
        <f t="shared" si="5404"/>
        <v>1046858</v>
      </c>
      <c r="S7690" s="31">
        <f t="shared" ref="S7690" si="5405">SUM(S7691,S7699,S7701)</f>
        <v>742151</v>
      </c>
      <c r="T7690" s="31">
        <f t="shared" ref="T7690:X7690" si="5406">SUM(T7691,T7699,T7701)</f>
        <v>311309</v>
      </c>
      <c r="U7690" s="31">
        <f t="shared" si="5406"/>
        <v>124800</v>
      </c>
      <c r="V7690" s="31">
        <f t="shared" si="5406"/>
        <v>116115</v>
      </c>
      <c r="W7690" s="31">
        <f t="shared" si="5406"/>
        <v>70394</v>
      </c>
      <c r="X7690" s="31">
        <f t="shared" si="5406"/>
        <v>1053460</v>
      </c>
      <c r="Y7690" s="220">
        <f t="shared" ref="Y7690:Y7741" si="5407">IF(R7690=0,0,(X7690/R7690)*100)</f>
        <v>100.63064904695767</v>
      </c>
    </row>
    <row r="7691" spans="1:25">
      <c r="A7691" s="23">
        <v>35</v>
      </c>
      <c r="B7691" s="23" t="s">
        <v>122</v>
      </c>
      <c r="C7691" s="23" t="s">
        <v>130</v>
      </c>
      <c r="D7691" s="23">
        <v>35010001</v>
      </c>
      <c r="E7691" s="21" t="s">
        <v>132</v>
      </c>
      <c r="F7691" s="21" t="s">
        <v>0</v>
      </c>
      <c r="G7691" s="150" t="s">
        <v>0</v>
      </c>
      <c r="H7691" s="21" t="s">
        <v>11</v>
      </c>
      <c r="I7691" s="66">
        <f t="shared" si="5360"/>
        <v>508300</v>
      </c>
      <c r="J7691" s="66">
        <f>SUM(J7692,J7693)</f>
        <v>508300</v>
      </c>
      <c r="K7691" s="66">
        <f t="shared" si="5361"/>
        <v>0</v>
      </c>
      <c r="L7691" s="66">
        <f t="shared" ref="L7691:P7691" si="5408">SUM(L7692,L7693)</f>
        <v>0</v>
      </c>
      <c r="M7691" s="66">
        <f t="shared" si="5408"/>
        <v>0</v>
      </c>
      <c r="N7691" s="66">
        <f t="shared" si="5408"/>
        <v>0</v>
      </c>
      <c r="O7691" s="66">
        <f t="shared" si="5408"/>
        <v>0</v>
      </c>
      <c r="P7691" s="66">
        <f t="shared" si="5408"/>
        <v>0</v>
      </c>
      <c r="Q7691" s="66">
        <f t="shared" ref="Q7691:R7691" si="5409">SUM(Q7692,Q7693)</f>
        <v>681625</v>
      </c>
      <c r="R7691" s="66">
        <f t="shared" si="5409"/>
        <v>681625</v>
      </c>
      <c r="S7691" s="66">
        <f t="shared" ref="S7691" si="5410">SUM(S7692,S7693)</f>
        <v>430567</v>
      </c>
      <c r="T7691" s="66">
        <f t="shared" ref="T7691:X7691" si="5411">SUM(T7692,T7693)</f>
        <v>257660</v>
      </c>
      <c r="U7691" s="66">
        <f t="shared" si="5411"/>
        <v>107000</v>
      </c>
      <c r="V7691" s="66">
        <f t="shared" si="5411"/>
        <v>95615</v>
      </c>
      <c r="W7691" s="66">
        <f t="shared" si="5411"/>
        <v>55045</v>
      </c>
      <c r="X7691" s="66">
        <f t="shared" si="5411"/>
        <v>688227</v>
      </c>
      <c r="Y7691" s="208">
        <f t="shared" si="5407"/>
        <v>100.96856776086558</v>
      </c>
    </row>
    <row r="7692" spans="1:25">
      <c r="A7692" s="23">
        <v>35</v>
      </c>
      <c r="B7692" s="23" t="s">
        <v>122</v>
      </c>
      <c r="C7692" s="23" t="s">
        <v>130</v>
      </c>
      <c r="D7692" s="23">
        <v>35010001</v>
      </c>
      <c r="E7692" s="22">
        <v>6111</v>
      </c>
      <c r="F7692" s="23"/>
      <c r="G7692" s="128" t="s">
        <v>3383</v>
      </c>
      <c r="H7692" s="32" t="s">
        <v>12</v>
      </c>
      <c r="I7692" s="44">
        <f t="shared" si="5360"/>
        <v>445000</v>
      </c>
      <c r="J7692" s="44">
        <v>445000</v>
      </c>
      <c r="K7692" s="44">
        <f t="shared" si="5361"/>
        <v>0</v>
      </c>
      <c r="L7692" s="44">
        <v>0</v>
      </c>
      <c r="M7692" s="44">
        <v>0</v>
      </c>
      <c r="N7692" s="44">
        <v>0</v>
      </c>
      <c r="O7692" s="44">
        <v>0</v>
      </c>
      <c r="P7692" s="44">
        <v>0</v>
      </c>
      <c r="Q7692" s="44">
        <v>621422</v>
      </c>
      <c r="R7692" s="44">
        <v>621422</v>
      </c>
      <c r="S7692" s="44">
        <v>392423</v>
      </c>
      <c r="T7692" s="44">
        <f t="shared" ref="T7692:T7740" si="5412">U7692+V7692+W7692</f>
        <v>228999</v>
      </c>
      <c r="U7692" s="44">
        <v>100000</v>
      </c>
      <c r="V7692" s="44">
        <v>88999</v>
      </c>
      <c r="W7692" s="44">
        <v>40000</v>
      </c>
      <c r="X7692" s="44">
        <f t="shared" ref="X7692:X7740" si="5413">S7692+T7692</f>
        <v>621422</v>
      </c>
      <c r="Y7692" s="209">
        <f t="shared" si="5407"/>
        <v>100</v>
      </c>
    </row>
    <row r="7693" spans="1:25">
      <c r="A7693" s="20">
        <v>35</v>
      </c>
      <c r="B7693" s="20" t="s">
        <v>122</v>
      </c>
      <c r="C7693" s="20" t="s">
        <v>130</v>
      </c>
      <c r="D7693" s="20">
        <v>35010001</v>
      </c>
      <c r="E7693" s="20" t="s">
        <v>134</v>
      </c>
      <c r="F7693" s="23" t="s">
        <v>0</v>
      </c>
      <c r="G7693" s="155" t="s">
        <v>0</v>
      </c>
      <c r="H7693" s="21" t="s">
        <v>13</v>
      </c>
      <c r="I7693" s="66">
        <f t="shared" si="5360"/>
        <v>63300</v>
      </c>
      <c r="J7693" s="66">
        <f>SUM(J7694:J7698)</f>
        <v>63300</v>
      </c>
      <c r="K7693" s="66">
        <f t="shared" si="5361"/>
        <v>0</v>
      </c>
      <c r="L7693" s="66">
        <f t="shared" ref="L7693:X7693" si="5414">SUM(L7694:L7698)</f>
        <v>0</v>
      </c>
      <c r="M7693" s="66">
        <f t="shared" si="5414"/>
        <v>0</v>
      </c>
      <c r="N7693" s="66">
        <f t="shared" si="5414"/>
        <v>0</v>
      </c>
      <c r="O7693" s="66">
        <f t="shared" si="5414"/>
        <v>0</v>
      </c>
      <c r="P7693" s="66">
        <f t="shared" si="5414"/>
        <v>0</v>
      </c>
      <c r="Q7693" s="66">
        <f t="shared" si="5414"/>
        <v>60203</v>
      </c>
      <c r="R7693" s="66">
        <f t="shared" si="5414"/>
        <v>60203</v>
      </c>
      <c r="S7693" s="66">
        <f t="shared" si="5414"/>
        <v>38144</v>
      </c>
      <c r="T7693" s="66">
        <f t="shared" si="5414"/>
        <v>28661</v>
      </c>
      <c r="U7693" s="66">
        <f t="shared" si="5414"/>
        <v>7000</v>
      </c>
      <c r="V7693" s="66">
        <f t="shared" si="5414"/>
        <v>6616</v>
      </c>
      <c r="W7693" s="66">
        <f t="shared" si="5414"/>
        <v>15045</v>
      </c>
      <c r="X7693" s="66">
        <f t="shared" si="5414"/>
        <v>66805</v>
      </c>
      <c r="Y7693" s="208">
        <f t="shared" si="5407"/>
        <v>110.96623091872497</v>
      </c>
    </row>
    <row r="7694" spans="1:25">
      <c r="A7694" s="23">
        <v>35</v>
      </c>
      <c r="B7694" s="23" t="s">
        <v>122</v>
      </c>
      <c r="C7694" s="23" t="s">
        <v>130</v>
      </c>
      <c r="D7694" s="23">
        <v>35010001</v>
      </c>
      <c r="E7694" s="22">
        <v>6112</v>
      </c>
      <c r="F7694" s="23" t="s">
        <v>2843</v>
      </c>
      <c r="G7694" s="128" t="s">
        <v>3383</v>
      </c>
      <c r="H7694" s="32" t="s">
        <v>16</v>
      </c>
      <c r="I7694" s="44">
        <f t="shared" si="5360"/>
        <v>10100</v>
      </c>
      <c r="J7694" s="44">
        <v>10100</v>
      </c>
      <c r="K7694" s="44">
        <f t="shared" si="5361"/>
        <v>0</v>
      </c>
      <c r="L7694" s="44">
        <v>0</v>
      </c>
      <c r="M7694" s="44">
        <v>0</v>
      </c>
      <c r="N7694" s="44">
        <v>0</v>
      </c>
      <c r="O7694" s="44">
        <v>0</v>
      </c>
      <c r="P7694" s="44">
        <v>0</v>
      </c>
      <c r="Q7694" s="44">
        <v>10100</v>
      </c>
      <c r="R7694" s="44">
        <v>10100</v>
      </c>
      <c r="S7694" s="44">
        <v>5684</v>
      </c>
      <c r="T7694" s="44">
        <f t="shared" si="5412"/>
        <v>4416</v>
      </c>
      <c r="U7694" s="44">
        <v>2000</v>
      </c>
      <c r="V7694" s="44">
        <v>1616</v>
      </c>
      <c r="W7694" s="44">
        <v>800</v>
      </c>
      <c r="X7694" s="44">
        <f t="shared" si="5413"/>
        <v>10100</v>
      </c>
      <c r="Y7694" s="209">
        <f t="shared" si="5407"/>
        <v>100</v>
      </c>
    </row>
    <row r="7695" spans="1:25">
      <c r="A7695" s="23">
        <v>35</v>
      </c>
      <c r="B7695" s="23" t="s">
        <v>122</v>
      </c>
      <c r="C7695" s="23" t="s">
        <v>130</v>
      </c>
      <c r="D7695" s="23">
        <v>35010001</v>
      </c>
      <c r="E7695" s="22">
        <v>6112</v>
      </c>
      <c r="F7695" s="23" t="s">
        <v>2844</v>
      </c>
      <c r="G7695" s="128" t="s">
        <v>3383</v>
      </c>
      <c r="H7695" s="32" t="s">
        <v>19</v>
      </c>
      <c r="I7695" s="44">
        <f t="shared" si="5360"/>
        <v>37200</v>
      </c>
      <c r="J7695" s="44">
        <v>37200</v>
      </c>
      <c r="K7695" s="44">
        <f t="shared" si="5361"/>
        <v>0</v>
      </c>
      <c r="L7695" s="44">
        <v>0</v>
      </c>
      <c r="M7695" s="44">
        <v>0</v>
      </c>
      <c r="N7695" s="44">
        <v>0</v>
      </c>
      <c r="O7695" s="44">
        <v>0</v>
      </c>
      <c r="P7695" s="44">
        <v>0</v>
      </c>
      <c r="Q7695" s="44">
        <v>37200</v>
      </c>
      <c r="R7695" s="44">
        <v>37200</v>
      </c>
      <c r="S7695" s="44">
        <v>19557</v>
      </c>
      <c r="T7695" s="44">
        <f t="shared" si="5412"/>
        <v>24245</v>
      </c>
      <c r="U7695" s="44">
        <v>5000</v>
      </c>
      <c r="V7695" s="44">
        <v>5000</v>
      </c>
      <c r="W7695" s="44">
        <v>14245</v>
      </c>
      <c r="X7695" s="44">
        <f t="shared" si="5413"/>
        <v>43802</v>
      </c>
      <c r="Y7695" s="209">
        <f t="shared" si="5407"/>
        <v>117.74731182795699</v>
      </c>
    </row>
    <row r="7696" spans="1:25">
      <c r="A7696" s="23">
        <v>35</v>
      </c>
      <c r="B7696" s="23" t="s">
        <v>122</v>
      </c>
      <c r="C7696" s="23" t="s">
        <v>130</v>
      </c>
      <c r="D7696" s="23">
        <v>35010001</v>
      </c>
      <c r="E7696" s="22">
        <v>6112</v>
      </c>
      <c r="F7696" s="23" t="s">
        <v>2845</v>
      </c>
      <c r="G7696" s="128" t="s">
        <v>3383</v>
      </c>
      <c r="H7696" s="32" t="s">
        <v>17</v>
      </c>
      <c r="I7696" s="44">
        <f t="shared" ref="I7696:I7760" si="5415">SUM(J7696,K7696,O7696,P7696)</f>
        <v>10000</v>
      </c>
      <c r="J7696" s="44">
        <v>10000</v>
      </c>
      <c r="K7696" s="44">
        <f t="shared" ref="K7696:K7760" si="5416">SUM(L7696,M7696,N7696)</f>
        <v>0</v>
      </c>
      <c r="L7696" s="44">
        <v>0</v>
      </c>
      <c r="M7696" s="44">
        <v>0</v>
      </c>
      <c r="N7696" s="44">
        <v>0</v>
      </c>
      <c r="O7696" s="44">
        <v>0</v>
      </c>
      <c r="P7696" s="44">
        <v>0</v>
      </c>
      <c r="Q7696" s="44">
        <v>6903</v>
      </c>
      <c r="R7696" s="44">
        <v>6903</v>
      </c>
      <c r="S7696" s="44">
        <v>6903</v>
      </c>
      <c r="T7696" s="44">
        <f t="shared" si="5412"/>
        <v>0</v>
      </c>
      <c r="U7696" s="44"/>
      <c r="V7696" s="44"/>
      <c r="W7696" s="44"/>
      <c r="X7696" s="44">
        <f t="shared" si="5413"/>
        <v>6903</v>
      </c>
      <c r="Y7696" s="209">
        <f t="shared" si="5407"/>
        <v>100</v>
      </c>
    </row>
    <row r="7697" spans="1:25">
      <c r="A7697" s="23">
        <v>35</v>
      </c>
      <c r="B7697" s="23" t="s">
        <v>122</v>
      </c>
      <c r="C7697" s="23" t="s">
        <v>130</v>
      </c>
      <c r="D7697" s="23">
        <v>35010001</v>
      </c>
      <c r="E7697" s="22">
        <v>6112</v>
      </c>
      <c r="F7697" s="23" t="s">
        <v>2846</v>
      </c>
      <c r="G7697" s="128" t="s">
        <v>3383</v>
      </c>
      <c r="H7697" s="32" t="s">
        <v>15</v>
      </c>
      <c r="I7697" s="44">
        <f t="shared" si="5415"/>
        <v>0</v>
      </c>
      <c r="J7697" s="44">
        <v>0</v>
      </c>
      <c r="K7697" s="44">
        <f t="shared" si="5416"/>
        <v>0</v>
      </c>
      <c r="L7697" s="44">
        <v>0</v>
      </c>
      <c r="M7697" s="44">
        <v>0</v>
      </c>
      <c r="N7697" s="44">
        <v>0</v>
      </c>
      <c r="O7697" s="44">
        <v>0</v>
      </c>
      <c r="P7697" s="44">
        <v>0</v>
      </c>
      <c r="Q7697" s="44">
        <v>0</v>
      </c>
      <c r="R7697" s="44">
        <v>0</v>
      </c>
      <c r="S7697" s="44">
        <v>0</v>
      </c>
      <c r="T7697" s="44">
        <f t="shared" si="5412"/>
        <v>0</v>
      </c>
      <c r="U7697" s="44"/>
      <c r="V7697" s="44"/>
      <c r="W7697" s="44"/>
      <c r="X7697" s="44">
        <f t="shared" si="5413"/>
        <v>0</v>
      </c>
      <c r="Y7697" s="209">
        <f t="shared" si="5407"/>
        <v>0</v>
      </c>
    </row>
    <row r="7698" spans="1:25">
      <c r="A7698" s="23">
        <v>35</v>
      </c>
      <c r="B7698" s="23" t="s">
        <v>122</v>
      </c>
      <c r="C7698" s="23" t="s">
        <v>130</v>
      </c>
      <c r="D7698" s="23">
        <v>35010001</v>
      </c>
      <c r="E7698" s="22">
        <v>6112</v>
      </c>
      <c r="F7698" s="23" t="s">
        <v>2847</v>
      </c>
      <c r="G7698" s="128" t="s">
        <v>3383</v>
      </c>
      <c r="H7698" s="32" t="s">
        <v>18</v>
      </c>
      <c r="I7698" s="44">
        <f t="shared" si="5415"/>
        <v>6000</v>
      </c>
      <c r="J7698" s="44">
        <v>6000</v>
      </c>
      <c r="K7698" s="44">
        <f t="shared" si="5416"/>
        <v>0</v>
      </c>
      <c r="L7698" s="44">
        <v>0</v>
      </c>
      <c r="M7698" s="44">
        <v>0</v>
      </c>
      <c r="N7698" s="44">
        <v>0</v>
      </c>
      <c r="O7698" s="44">
        <v>0</v>
      </c>
      <c r="P7698" s="44">
        <v>0</v>
      </c>
      <c r="Q7698" s="44">
        <v>6000</v>
      </c>
      <c r="R7698" s="44">
        <v>6000</v>
      </c>
      <c r="S7698" s="44">
        <v>6000</v>
      </c>
      <c r="T7698" s="44">
        <f t="shared" si="5412"/>
        <v>0</v>
      </c>
      <c r="U7698" s="44">
        <v>0</v>
      </c>
      <c r="V7698" s="44">
        <v>0</v>
      </c>
      <c r="W7698" s="44">
        <v>0</v>
      </c>
      <c r="X7698" s="44">
        <f t="shared" si="5413"/>
        <v>6000</v>
      </c>
      <c r="Y7698" s="209">
        <f t="shared" si="5407"/>
        <v>100</v>
      </c>
    </row>
    <row r="7699" spans="1:25">
      <c r="A7699" s="23">
        <v>35</v>
      </c>
      <c r="B7699" s="23" t="s">
        <v>122</v>
      </c>
      <c r="C7699" s="23" t="s">
        <v>130</v>
      </c>
      <c r="D7699" s="23">
        <v>35010001</v>
      </c>
      <c r="E7699" s="21" t="s">
        <v>139</v>
      </c>
      <c r="F7699" s="21" t="s">
        <v>0</v>
      </c>
      <c r="G7699" s="153" t="s">
        <v>0</v>
      </c>
      <c r="H7699" s="21" t="s">
        <v>21</v>
      </c>
      <c r="I7699" s="66">
        <f t="shared" si="5415"/>
        <v>47000</v>
      </c>
      <c r="J7699" s="66">
        <f t="shared" ref="J7699:X7699" si="5417">SUM(J7700)</f>
        <v>47000</v>
      </c>
      <c r="K7699" s="66">
        <f t="shared" si="5416"/>
        <v>0</v>
      </c>
      <c r="L7699" s="66">
        <f t="shared" si="5417"/>
        <v>0</v>
      </c>
      <c r="M7699" s="66">
        <f t="shared" si="5417"/>
        <v>0</v>
      </c>
      <c r="N7699" s="66">
        <f t="shared" si="5417"/>
        <v>0</v>
      </c>
      <c r="O7699" s="66">
        <f t="shared" si="5417"/>
        <v>0</v>
      </c>
      <c r="P7699" s="66">
        <f t="shared" si="5417"/>
        <v>0</v>
      </c>
      <c r="Q7699" s="66">
        <f t="shared" si="5417"/>
        <v>65569</v>
      </c>
      <c r="R7699" s="66">
        <f t="shared" si="5417"/>
        <v>65569</v>
      </c>
      <c r="S7699" s="66">
        <f t="shared" si="5417"/>
        <v>49220</v>
      </c>
      <c r="T7699" s="66">
        <f t="shared" si="5417"/>
        <v>16349</v>
      </c>
      <c r="U7699" s="66">
        <f t="shared" si="5417"/>
        <v>5500</v>
      </c>
      <c r="V7699" s="66">
        <f t="shared" si="5417"/>
        <v>5500</v>
      </c>
      <c r="W7699" s="66">
        <f t="shared" si="5417"/>
        <v>5349</v>
      </c>
      <c r="X7699" s="66">
        <f t="shared" si="5417"/>
        <v>65569</v>
      </c>
      <c r="Y7699" s="208">
        <f t="shared" si="5407"/>
        <v>100</v>
      </c>
    </row>
    <row r="7700" spans="1:25">
      <c r="A7700" s="23">
        <v>35</v>
      </c>
      <c r="B7700" s="23" t="s">
        <v>122</v>
      </c>
      <c r="C7700" s="23" t="s">
        <v>130</v>
      </c>
      <c r="D7700" s="23">
        <v>35010001</v>
      </c>
      <c r="E7700" s="22">
        <v>6121</v>
      </c>
      <c r="F7700" s="23"/>
      <c r="G7700" s="128" t="s">
        <v>3383</v>
      </c>
      <c r="H7700" s="32" t="s">
        <v>22</v>
      </c>
      <c r="I7700" s="44">
        <f t="shared" si="5415"/>
        <v>47000</v>
      </c>
      <c r="J7700" s="44">
        <v>47000</v>
      </c>
      <c r="K7700" s="44">
        <f t="shared" si="5416"/>
        <v>0</v>
      </c>
      <c r="L7700" s="44">
        <v>0</v>
      </c>
      <c r="M7700" s="44">
        <v>0</v>
      </c>
      <c r="N7700" s="44">
        <v>0</v>
      </c>
      <c r="O7700" s="44">
        <v>0</v>
      </c>
      <c r="P7700" s="44">
        <v>0</v>
      </c>
      <c r="Q7700" s="44">
        <v>65569</v>
      </c>
      <c r="R7700" s="44">
        <v>65569</v>
      </c>
      <c r="S7700" s="44">
        <v>49220</v>
      </c>
      <c r="T7700" s="44">
        <f t="shared" si="5412"/>
        <v>16349</v>
      </c>
      <c r="U7700" s="44">
        <v>5500</v>
      </c>
      <c r="V7700" s="44">
        <v>5500</v>
      </c>
      <c r="W7700" s="44">
        <v>5349</v>
      </c>
      <c r="X7700" s="44">
        <f t="shared" si="5413"/>
        <v>65569</v>
      </c>
      <c r="Y7700" s="209">
        <f t="shared" si="5407"/>
        <v>100</v>
      </c>
    </row>
    <row r="7701" spans="1:25">
      <c r="A7701" s="23">
        <v>35</v>
      </c>
      <c r="B7701" s="23" t="s">
        <v>122</v>
      </c>
      <c r="C7701" s="23" t="s">
        <v>130</v>
      </c>
      <c r="D7701" s="23">
        <v>35010001</v>
      </c>
      <c r="E7701" s="21" t="s">
        <v>141</v>
      </c>
      <c r="F7701" s="21" t="s">
        <v>0</v>
      </c>
      <c r="G7701" s="153" t="s">
        <v>0</v>
      </c>
      <c r="H7701" s="21" t="s">
        <v>23</v>
      </c>
      <c r="I7701" s="66">
        <f t="shared" si="5415"/>
        <v>239400</v>
      </c>
      <c r="J7701" s="66">
        <f>SUM(J7702:J7708)</f>
        <v>239400</v>
      </c>
      <c r="K7701" s="66">
        <f t="shared" si="5416"/>
        <v>0</v>
      </c>
      <c r="L7701" s="66">
        <f t="shared" ref="L7701:X7701" si="5418">SUM(L7702:L7708)</f>
        <v>0</v>
      </c>
      <c r="M7701" s="66">
        <f t="shared" si="5418"/>
        <v>0</v>
      </c>
      <c r="N7701" s="66">
        <f t="shared" si="5418"/>
        <v>0</v>
      </c>
      <c r="O7701" s="66">
        <f t="shared" si="5418"/>
        <v>0</v>
      </c>
      <c r="P7701" s="66">
        <f t="shared" si="5418"/>
        <v>0</v>
      </c>
      <c r="Q7701" s="66">
        <f t="shared" si="5418"/>
        <v>299664</v>
      </c>
      <c r="R7701" s="66">
        <f t="shared" si="5418"/>
        <v>299664</v>
      </c>
      <c r="S7701" s="66">
        <f t="shared" si="5418"/>
        <v>262364</v>
      </c>
      <c r="T7701" s="66">
        <f t="shared" si="5418"/>
        <v>37300</v>
      </c>
      <c r="U7701" s="66">
        <f t="shared" si="5418"/>
        <v>12300</v>
      </c>
      <c r="V7701" s="66">
        <f t="shared" si="5418"/>
        <v>15000</v>
      </c>
      <c r="W7701" s="66">
        <f t="shared" si="5418"/>
        <v>10000</v>
      </c>
      <c r="X7701" s="66">
        <f t="shared" si="5418"/>
        <v>299664</v>
      </c>
      <c r="Y7701" s="208">
        <f t="shared" si="5407"/>
        <v>100</v>
      </c>
    </row>
    <row r="7702" spans="1:25">
      <c r="A7702" s="23">
        <v>35</v>
      </c>
      <c r="B7702" s="23" t="s">
        <v>122</v>
      </c>
      <c r="C7702" s="23" t="s">
        <v>130</v>
      </c>
      <c r="D7702" s="23">
        <v>35010001</v>
      </c>
      <c r="E7702" s="22">
        <v>6131</v>
      </c>
      <c r="F7702" s="23"/>
      <c r="G7702" s="128" t="s">
        <v>3383</v>
      </c>
      <c r="H7702" s="32" t="s">
        <v>24</v>
      </c>
      <c r="I7702" s="44">
        <f t="shared" si="5415"/>
        <v>1000</v>
      </c>
      <c r="J7702" s="44">
        <v>1000</v>
      </c>
      <c r="K7702" s="44">
        <f t="shared" si="5416"/>
        <v>0</v>
      </c>
      <c r="L7702" s="44">
        <v>0</v>
      </c>
      <c r="M7702" s="44">
        <v>0</v>
      </c>
      <c r="N7702" s="44">
        <v>0</v>
      </c>
      <c r="O7702" s="44">
        <v>0</v>
      </c>
      <c r="P7702" s="44">
        <v>0</v>
      </c>
      <c r="Q7702" s="44">
        <v>13000</v>
      </c>
      <c r="R7702" s="44">
        <v>13000</v>
      </c>
      <c r="S7702" s="44">
        <v>13000</v>
      </c>
      <c r="T7702" s="44">
        <f t="shared" si="5412"/>
        <v>0</v>
      </c>
      <c r="U7702" s="44">
        <v>0</v>
      </c>
      <c r="V7702" s="44">
        <v>0</v>
      </c>
      <c r="W7702" s="44"/>
      <c r="X7702" s="44">
        <f t="shared" si="5413"/>
        <v>13000</v>
      </c>
      <c r="Y7702" s="209">
        <f t="shared" si="5407"/>
        <v>100</v>
      </c>
    </row>
    <row r="7703" spans="1:25">
      <c r="A7703" s="23">
        <v>35</v>
      </c>
      <c r="B7703" s="23" t="s">
        <v>122</v>
      </c>
      <c r="C7703" s="23" t="s">
        <v>130</v>
      </c>
      <c r="D7703" s="23">
        <v>35010001</v>
      </c>
      <c r="E7703" s="22">
        <v>6134</v>
      </c>
      <c r="F7703" s="23"/>
      <c r="G7703" s="128" t="s">
        <v>3383</v>
      </c>
      <c r="H7703" s="32" t="s">
        <v>27</v>
      </c>
      <c r="I7703" s="44">
        <f t="shared" si="5415"/>
        <v>900</v>
      </c>
      <c r="J7703" s="44">
        <v>900</v>
      </c>
      <c r="K7703" s="44">
        <f t="shared" si="5416"/>
        <v>0</v>
      </c>
      <c r="L7703" s="44">
        <v>0</v>
      </c>
      <c r="M7703" s="44">
        <v>0</v>
      </c>
      <c r="N7703" s="44">
        <v>0</v>
      </c>
      <c r="O7703" s="44">
        <v>0</v>
      </c>
      <c r="P7703" s="44">
        <v>0</v>
      </c>
      <c r="Q7703" s="44">
        <v>1700</v>
      </c>
      <c r="R7703" s="44">
        <v>1700</v>
      </c>
      <c r="S7703" s="44">
        <v>1600</v>
      </c>
      <c r="T7703" s="44">
        <f t="shared" si="5412"/>
        <v>100</v>
      </c>
      <c r="U7703" s="44">
        <v>100</v>
      </c>
      <c r="V7703" s="44">
        <v>0</v>
      </c>
      <c r="W7703" s="44">
        <v>0</v>
      </c>
      <c r="X7703" s="44">
        <f t="shared" si="5413"/>
        <v>1700</v>
      </c>
      <c r="Y7703" s="209">
        <f t="shared" si="5407"/>
        <v>100</v>
      </c>
    </row>
    <row r="7704" spans="1:25">
      <c r="A7704" s="23">
        <v>35</v>
      </c>
      <c r="B7704" s="23" t="s">
        <v>122</v>
      </c>
      <c r="C7704" s="23" t="s">
        <v>130</v>
      </c>
      <c r="D7704" s="23">
        <v>35010001</v>
      </c>
      <c r="E7704" s="22">
        <v>6135</v>
      </c>
      <c r="F7704" s="23"/>
      <c r="G7704" s="128" t="s">
        <v>3383</v>
      </c>
      <c r="H7704" s="32" t="s">
        <v>28</v>
      </c>
      <c r="I7704" s="44">
        <f t="shared" si="5415"/>
        <v>0</v>
      </c>
      <c r="J7704" s="44">
        <v>0</v>
      </c>
      <c r="K7704" s="44">
        <f t="shared" si="5416"/>
        <v>0</v>
      </c>
      <c r="L7704" s="44">
        <v>0</v>
      </c>
      <c r="M7704" s="44">
        <v>0</v>
      </c>
      <c r="N7704" s="44">
        <v>0</v>
      </c>
      <c r="O7704" s="44">
        <v>0</v>
      </c>
      <c r="P7704" s="44">
        <v>0</v>
      </c>
      <c r="Q7704" s="44">
        <v>0</v>
      </c>
      <c r="R7704" s="44">
        <v>0</v>
      </c>
      <c r="S7704" s="44">
        <v>0</v>
      </c>
      <c r="T7704" s="44">
        <f t="shared" si="5412"/>
        <v>0</v>
      </c>
      <c r="U7704" s="44">
        <v>0</v>
      </c>
      <c r="V7704" s="44"/>
      <c r="W7704" s="44"/>
      <c r="X7704" s="44">
        <f t="shared" si="5413"/>
        <v>0</v>
      </c>
      <c r="Y7704" s="209">
        <f t="shared" si="5407"/>
        <v>0</v>
      </c>
    </row>
    <row r="7705" spans="1:25">
      <c r="A7705" s="23">
        <v>35</v>
      </c>
      <c r="B7705" s="23" t="s">
        <v>122</v>
      </c>
      <c r="C7705" s="23" t="s">
        <v>130</v>
      </c>
      <c r="D7705" s="23">
        <v>35010001</v>
      </c>
      <c r="E7705" s="22">
        <v>6136</v>
      </c>
      <c r="F7705" s="23"/>
      <c r="G7705" s="128" t="s">
        <v>3383</v>
      </c>
      <c r="H7705" s="32" t="s">
        <v>29</v>
      </c>
      <c r="I7705" s="44">
        <f t="shared" si="5415"/>
        <v>0</v>
      </c>
      <c r="J7705" s="44">
        <v>0</v>
      </c>
      <c r="K7705" s="44">
        <f t="shared" si="5416"/>
        <v>0</v>
      </c>
      <c r="L7705" s="44">
        <v>0</v>
      </c>
      <c r="M7705" s="44">
        <v>0</v>
      </c>
      <c r="N7705" s="44">
        <v>0</v>
      </c>
      <c r="O7705" s="44">
        <v>0</v>
      </c>
      <c r="P7705" s="44">
        <v>0</v>
      </c>
      <c r="Q7705" s="44">
        <v>0</v>
      </c>
      <c r="R7705" s="44">
        <v>0</v>
      </c>
      <c r="S7705" s="44">
        <v>0</v>
      </c>
      <c r="T7705" s="44">
        <f t="shared" si="5412"/>
        <v>0</v>
      </c>
      <c r="U7705" s="44">
        <v>0</v>
      </c>
      <c r="V7705" s="44"/>
      <c r="W7705" s="44"/>
      <c r="X7705" s="44">
        <f t="shared" si="5413"/>
        <v>0</v>
      </c>
      <c r="Y7705" s="209">
        <f t="shared" si="5407"/>
        <v>0</v>
      </c>
    </row>
    <row r="7706" spans="1:25">
      <c r="A7706" s="23">
        <v>35</v>
      </c>
      <c r="B7706" s="23" t="s">
        <v>122</v>
      </c>
      <c r="C7706" s="23" t="s">
        <v>130</v>
      </c>
      <c r="D7706" s="23">
        <v>35010001</v>
      </c>
      <c r="E7706" s="22">
        <v>6137</v>
      </c>
      <c r="F7706" s="23"/>
      <c r="G7706" s="128" t="s">
        <v>3383</v>
      </c>
      <c r="H7706" s="32" t="s">
        <v>30</v>
      </c>
      <c r="I7706" s="44">
        <f t="shared" si="5415"/>
        <v>1000</v>
      </c>
      <c r="J7706" s="44">
        <v>1000</v>
      </c>
      <c r="K7706" s="44">
        <f t="shared" si="5416"/>
        <v>0</v>
      </c>
      <c r="L7706" s="44">
        <v>0</v>
      </c>
      <c r="M7706" s="44">
        <v>0</v>
      </c>
      <c r="N7706" s="44">
        <v>0</v>
      </c>
      <c r="O7706" s="44">
        <v>0</v>
      </c>
      <c r="P7706" s="44">
        <v>0</v>
      </c>
      <c r="Q7706" s="44">
        <v>200</v>
      </c>
      <c r="R7706" s="44">
        <v>200</v>
      </c>
      <c r="S7706" s="44">
        <v>0</v>
      </c>
      <c r="T7706" s="44">
        <f t="shared" si="5412"/>
        <v>200</v>
      </c>
      <c r="U7706" s="44">
        <v>200</v>
      </c>
      <c r="V7706" s="44">
        <v>0</v>
      </c>
      <c r="W7706" s="44">
        <v>0</v>
      </c>
      <c r="X7706" s="44">
        <f t="shared" si="5413"/>
        <v>200</v>
      </c>
      <c r="Y7706" s="209">
        <f t="shared" si="5407"/>
        <v>100</v>
      </c>
    </row>
    <row r="7707" spans="1:25">
      <c r="A7707" s="80">
        <v>35</v>
      </c>
      <c r="B7707" s="80" t="s">
        <v>122</v>
      </c>
      <c r="C7707" s="80" t="s">
        <v>130</v>
      </c>
      <c r="D7707" s="80">
        <v>35010001</v>
      </c>
      <c r="E7707" s="128">
        <v>6138</v>
      </c>
      <c r="F7707" s="80"/>
      <c r="G7707" s="128" t="s">
        <v>3383</v>
      </c>
      <c r="H7707" s="32" t="s">
        <v>31</v>
      </c>
      <c r="I7707" s="44"/>
      <c r="J7707" s="44"/>
      <c r="K7707" s="44"/>
      <c r="L7707" s="44"/>
      <c r="M7707" s="44"/>
      <c r="N7707" s="44"/>
      <c r="O7707" s="44"/>
      <c r="P7707" s="44"/>
      <c r="Q7707" s="44">
        <v>0</v>
      </c>
      <c r="R7707" s="44">
        <v>0</v>
      </c>
      <c r="S7707" s="44">
        <v>0</v>
      </c>
      <c r="T7707" s="44">
        <f t="shared" si="5412"/>
        <v>0</v>
      </c>
      <c r="U7707" s="44">
        <v>0</v>
      </c>
      <c r="V7707" s="44">
        <v>0</v>
      </c>
      <c r="W7707" s="44">
        <v>0</v>
      </c>
      <c r="X7707" s="44">
        <f t="shared" si="5413"/>
        <v>0</v>
      </c>
      <c r="Y7707" s="209">
        <f t="shared" si="5407"/>
        <v>0</v>
      </c>
    </row>
    <row r="7708" spans="1:25">
      <c r="A7708" s="20">
        <v>35</v>
      </c>
      <c r="B7708" s="20" t="s">
        <v>122</v>
      </c>
      <c r="C7708" s="20" t="s">
        <v>130</v>
      </c>
      <c r="D7708" s="20">
        <v>35010001</v>
      </c>
      <c r="E7708" s="20" t="s">
        <v>144</v>
      </c>
      <c r="F7708" s="23" t="s">
        <v>0</v>
      </c>
      <c r="G7708" s="155" t="s">
        <v>0</v>
      </c>
      <c r="H7708" s="21" t="s">
        <v>32</v>
      </c>
      <c r="I7708" s="66">
        <f t="shared" si="5415"/>
        <v>236500</v>
      </c>
      <c r="J7708" s="66">
        <f>SUM(J7709:J7715)</f>
        <v>236500</v>
      </c>
      <c r="K7708" s="66">
        <f t="shared" si="5416"/>
        <v>0</v>
      </c>
      <c r="L7708" s="66">
        <f t="shared" ref="L7708:X7708" si="5419">SUM(L7709:L7715)</f>
        <v>0</v>
      </c>
      <c r="M7708" s="66">
        <f t="shared" si="5419"/>
        <v>0</v>
      </c>
      <c r="N7708" s="66">
        <f t="shared" si="5419"/>
        <v>0</v>
      </c>
      <c r="O7708" s="66">
        <f t="shared" si="5419"/>
        <v>0</v>
      </c>
      <c r="P7708" s="66">
        <f t="shared" si="5419"/>
        <v>0</v>
      </c>
      <c r="Q7708" s="66">
        <f t="shared" si="5419"/>
        <v>284764</v>
      </c>
      <c r="R7708" s="66">
        <f t="shared" si="5419"/>
        <v>284764</v>
      </c>
      <c r="S7708" s="66">
        <f t="shared" si="5419"/>
        <v>247764</v>
      </c>
      <c r="T7708" s="66">
        <f t="shared" si="5419"/>
        <v>37000</v>
      </c>
      <c r="U7708" s="66">
        <f t="shared" si="5419"/>
        <v>12000</v>
      </c>
      <c r="V7708" s="66">
        <f t="shared" si="5419"/>
        <v>15000</v>
      </c>
      <c r="W7708" s="66">
        <f t="shared" si="5419"/>
        <v>10000</v>
      </c>
      <c r="X7708" s="66">
        <f t="shared" si="5419"/>
        <v>284764</v>
      </c>
      <c r="Y7708" s="208">
        <f t="shared" si="5407"/>
        <v>100</v>
      </c>
    </row>
    <row r="7709" spans="1:25">
      <c r="A7709" s="23">
        <v>35</v>
      </c>
      <c r="B7709" s="23" t="s">
        <v>122</v>
      </c>
      <c r="C7709" s="23" t="s">
        <v>130</v>
      </c>
      <c r="D7709" s="23">
        <v>35010001</v>
      </c>
      <c r="E7709" s="22">
        <v>6139</v>
      </c>
      <c r="F7709" s="23" t="s">
        <v>2848</v>
      </c>
      <c r="G7709" s="128" t="s">
        <v>3383</v>
      </c>
      <c r="H7709" s="32" t="s">
        <v>794</v>
      </c>
      <c r="I7709" s="44">
        <f t="shared" si="5415"/>
        <v>5000</v>
      </c>
      <c r="J7709" s="44">
        <v>5000</v>
      </c>
      <c r="K7709" s="44">
        <f t="shared" si="5416"/>
        <v>0</v>
      </c>
      <c r="L7709" s="44">
        <v>0</v>
      </c>
      <c r="M7709" s="44">
        <v>0</v>
      </c>
      <c r="N7709" s="44">
        <v>0</v>
      </c>
      <c r="O7709" s="44">
        <v>0</v>
      </c>
      <c r="P7709" s="44">
        <v>0</v>
      </c>
      <c r="Q7709" s="44">
        <v>5000</v>
      </c>
      <c r="R7709" s="44">
        <v>5000</v>
      </c>
      <c r="S7709" s="44">
        <v>0</v>
      </c>
      <c r="T7709" s="44">
        <f t="shared" si="5412"/>
        <v>5000</v>
      </c>
      <c r="U7709" s="44">
        <v>0</v>
      </c>
      <c r="V7709" s="44">
        <v>5000</v>
      </c>
      <c r="W7709" s="44">
        <v>0</v>
      </c>
      <c r="X7709" s="44">
        <f t="shared" si="5413"/>
        <v>5000</v>
      </c>
      <c r="Y7709" s="209">
        <f t="shared" si="5407"/>
        <v>100</v>
      </c>
    </row>
    <row r="7710" spans="1:25">
      <c r="A7710" s="23">
        <v>35</v>
      </c>
      <c r="B7710" s="23" t="s">
        <v>122</v>
      </c>
      <c r="C7710" s="23" t="s">
        <v>130</v>
      </c>
      <c r="D7710" s="23">
        <v>35010001</v>
      </c>
      <c r="E7710" s="22">
        <v>6139</v>
      </c>
      <c r="F7710" s="23" t="s">
        <v>2849</v>
      </c>
      <c r="G7710" s="128" t="s">
        <v>3383</v>
      </c>
      <c r="H7710" s="32" t="s">
        <v>800</v>
      </c>
      <c r="I7710" s="44">
        <f t="shared" si="5415"/>
        <v>130000</v>
      </c>
      <c r="J7710" s="44">
        <v>130000</v>
      </c>
      <c r="K7710" s="44">
        <f t="shared" si="5416"/>
        <v>0</v>
      </c>
      <c r="L7710" s="44">
        <v>0</v>
      </c>
      <c r="M7710" s="44">
        <v>0</v>
      </c>
      <c r="N7710" s="44">
        <v>0</v>
      </c>
      <c r="O7710" s="44">
        <v>0</v>
      </c>
      <c r="P7710" s="44">
        <v>0</v>
      </c>
      <c r="Q7710" s="44">
        <v>120000</v>
      </c>
      <c r="R7710" s="44">
        <v>120000</v>
      </c>
      <c r="S7710" s="44">
        <v>90000</v>
      </c>
      <c r="T7710" s="44">
        <f t="shared" si="5412"/>
        <v>30000</v>
      </c>
      <c r="U7710" s="44">
        <v>10000</v>
      </c>
      <c r="V7710" s="44">
        <v>10000</v>
      </c>
      <c r="W7710" s="44">
        <v>10000</v>
      </c>
      <c r="X7710" s="44">
        <f t="shared" si="5413"/>
        <v>120000</v>
      </c>
      <c r="Y7710" s="209">
        <f t="shared" si="5407"/>
        <v>100</v>
      </c>
    </row>
    <row r="7711" spans="1:25">
      <c r="A7711" s="23">
        <v>35</v>
      </c>
      <c r="B7711" s="23" t="s">
        <v>122</v>
      </c>
      <c r="C7711" s="23" t="s">
        <v>130</v>
      </c>
      <c r="D7711" s="23">
        <v>35010001</v>
      </c>
      <c r="E7711" s="22">
        <v>6139</v>
      </c>
      <c r="F7711" s="23" t="s">
        <v>2850</v>
      </c>
      <c r="G7711" s="128" t="s">
        <v>3383</v>
      </c>
      <c r="H7711" s="32" t="s">
        <v>152</v>
      </c>
      <c r="I7711" s="44">
        <f t="shared" si="5415"/>
        <v>1500</v>
      </c>
      <c r="J7711" s="44">
        <v>1500</v>
      </c>
      <c r="K7711" s="44">
        <f t="shared" si="5416"/>
        <v>0</v>
      </c>
      <c r="L7711" s="44">
        <v>0</v>
      </c>
      <c r="M7711" s="44">
        <v>0</v>
      </c>
      <c r="N7711" s="44">
        <v>0</v>
      </c>
      <c r="O7711" s="44">
        <v>0</v>
      </c>
      <c r="P7711" s="44">
        <v>0</v>
      </c>
      <c r="Q7711" s="44">
        <v>2264</v>
      </c>
      <c r="R7711" s="44">
        <v>2264</v>
      </c>
      <c r="S7711" s="44">
        <v>2264</v>
      </c>
      <c r="T7711" s="44">
        <f t="shared" si="5412"/>
        <v>0</v>
      </c>
      <c r="U7711" s="44">
        <v>0</v>
      </c>
      <c r="V7711" s="44">
        <v>0</v>
      </c>
      <c r="W7711" s="44">
        <v>0</v>
      </c>
      <c r="X7711" s="44">
        <f t="shared" si="5413"/>
        <v>2264</v>
      </c>
      <c r="Y7711" s="209">
        <f t="shared" si="5407"/>
        <v>100</v>
      </c>
    </row>
    <row r="7712" spans="1:25">
      <c r="A7712" s="23">
        <v>35</v>
      </c>
      <c r="B7712" s="23" t="s">
        <v>122</v>
      </c>
      <c r="C7712" s="23" t="s">
        <v>130</v>
      </c>
      <c r="D7712" s="23">
        <v>35010001</v>
      </c>
      <c r="E7712" s="22">
        <v>6139</v>
      </c>
      <c r="F7712" s="23" t="s">
        <v>2851</v>
      </c>
      <c r="G7712" s="128" t="s">
        <v>3383</v>
      </c>
      <c r="H7712" s="32" t="s">
        <v>158</v>
      </c>
      <c r="I7712" s="44">
        <f t="shared" si="5415"/>
        <v>2000</v>
      </c>
      <c r="J7712" s="44">
        <v>2000</v>
      </c>
      <c r="K7712" s="44">
        <f t="shared" si="5416"/>
        <v>0</v>
      </c>
      <c r="L7712" s="44">
        <v>0</v>
      </c>
      <c r="M7712" s="44">
        <v>0</v>
      </c>
      <c r="N7712" s="44">
        <v>0</v>
      </c>
      <c r="O7712" s="44">
        <v>0</v>
      </c>
      <c r="P7712" s="44">
        <v>0</v>
      </c>
      <c r="Q7712" s="44">
        <v>3000</v>
      </c>
      <c r="R7712" s="44">
        <v>3000</v>
      </c>
      <c r="S7712" s="44">
        <v>3000</v>
      </c>
      <c r="T7712" s="44">
        <f t="shared" si="5412"/>
        <v>0</v>
      </c>
      <c r="U7712" s="44">
        <v>0</v>
      </c>
      <c r="V7712" s="44">
        <v>0</v>
      </c>
      <c r="W7712" s="44">
        <v>0</v>
      </c>
      <c r="X7712" s="44">
        <f t="shared" si="5413"/>
        <v>3000</v>
      </c>
      <c r="Y7712" s="209">
        <f t="shared" si="5407"/>
        <v>100</v>
      </c>
    </row>
    <row r="7713" spans="1:25">
      <c r="A7713" s="23">
        <v>35</v>
      </c>
      <c r="B7713" s="23" t="s">
        <v>122</v>
      </c>
      <c r="C7713" s="23" t="s">
        <v>130</v>
      </c>
      <c r="D7713" s="23">
        <v>35010001</v>
      </c>
      <c r="E7713" s="22">
        <v>6139</v>
      </c>
      <c r="F7713" s="23" t="s">
        <v>2852</v>
      </c>
      <c r="G7713" s="128" t="s">
        <v>3383</v>
      </c>
      <c r="H7713" s="32" t="s">
        <v>805</v>
      </c>
      <c r="I7713" s="44">
        <f t="shared" si="5415"/>
        <v>15000</v>
      </c>
      <c r="J7713" s="44">
        <v>15000</v>
      </c>
      <c r="K7713" s="44">
        <f t="shared" si="5416"/>
        <v>0</v>
      </c>
      <c r="L7713" s="44">
        <v>0</v>
      </c>
      <c r="M7713" s="44">
        <v>0</v>
      </c>
      <c r="N7713" s="44">
        <v>0</v>
      </c>
      <c r="O7713" s="44">
        <v>0</v>
      </c>
      <c r="P7713" s="44">
        <v>0</v>
      </c>
      <c r="Q7713" s="44">
        <v>38000</v>
      </c>
      <c r="R7713" s="44">
        <v>38000</v>
      </c>
      <c r="S7713" s="44">
        <v>38000</v>
      </c>
      <c r="T7713" s="44">
        <f t="shared" si="5412"/>
        <v>0</v>
      </c>
      <c r="U7713" s="44">
        <v>0</v>
      </c>
      <c r="V7713" s="44">
        <v>0</v>
      </c>
      <c r="W7713" s="44">
        <v>0</v>
      </c>
      <c r="X7713" s="44">
        <f t="shared" si="5413"/>
        <v>38000</v>
      </c>
      <c r="Y7713" s="209">
        <f t="shared" si="5407"/>
        <v>100</v>
      </c>
    </row>
    <row r="7714" spans="1:25">
      <c r="A7714" s="23">
        <v>35</v>
      </c>
      <c r="B7714" s="23" t="s">
        <v>122</v>
      </c>
      <c r="C7714" s="23" t="s">
        <v>130</v>
      </c>
      <c r="D7714" s="23">
        <v>35010001</v>
      </c>
      <c r="E7714" s="22">
        <v>6139</v>
      </c>
      <c r="F7714" s="23" t="s">
        <v>2853</v>
      </c>
      <c r="G7714" s="128" t="s">
        <v>3383</v>
      </c>
      <c r="H7714" s="32" t="s">
        <v>814</v>
      </c>
      <c r="I7714" s="44">
        <f t="shared" si="5415"/>
        <v>18000</v>
      </c>
      <c r="J7714" s="44">
        <v>18000</v>
      </c>
      <c r="K7714" s="44">
        <f t="shared" si="5416"/>
        <v>0</v>
      </c>
      <c r="L7714" s="44">
        <v>0</v>
      </c>
      <c r="M7714" s="44">
        <v>0</v>
      </c>
      <c r="N7714" s="44">
        <v>0</v>
      </c>
      <c r="O7714" s="44">
        <v>0</v>
      </c>
      <c r="P7714" s="44">
        <v>0</v>
      </c>
      <c r="Q7714" s="44">
        <v>18000</v>
      </c>
      <c r="R7714" s="44">
        <v>18000</v>
      </c>
      <c r="S7714" s="44">
        <v>16000</v>
      </c>
      <c r="T7714" s="44">
        <f t="shared" si="5412"/>
        <v>2000</v>
      </c>
      <c r="U7714" s="44">
        <v>2000</v>
      </c>
      <c r="V7714" s="44"/>
      <c r="W7714" s="44">
        <v>0</v>
      </c>
      <c r="X7714" s="44">
        <f t="shared" si="5413"/>
        <v>18000</v>
      </c>
      <c r="Y7714" s="209">
        <f t="shared" si="5407"/>
        <v>100</v>
      </c>
    </row>
    <row r="7715" spans="1:25">
      <c r="A7715" s="23">
        <v>35</v>
      </c>
      <c r="B7715" s="23" t="s">
        <v>122</v>
      </c>
      <c r="C7715" s="23" t="s">
        <v>130</v>
      </c>
      <c r="D7715" s="23">
        <v>35010001</v>
      </c>
      <c r="E7715" s="22">
        <v>6139</v>
      </c>
      <c r="F7715" s="23" t="s">
        <v>2854</v>
      </c>
      <c r="G7715" s="128" t="s">
        <v>3383</v>
      </c>
      <c r="H7715" s="32" t="s">
        <v>2797</v>
      </c>
      <c r="I7715" s="44">
        <f t="shared" si="5415"/>
        <v>65000</v>
      </c>
      <c r="J7715" s="44">
        <v>65000</v>
      </c>
      <c r="K7715" s="44">
        <f t="shared" si="5416"/>
        <v>0</v>
      </c>
      <c r="L7715" s="44">
        <v>0</v>
      </c>
      <c r="M7715" s="44">
        <v>0</v>
      </c>
      <c r="N7715" s="44">
        <v>0</v>
      </c>
      <c r="O7715" s="44">
        <v>0</v>
      </c>
      <c r="P7715" s="44">
        <v>0</v>
      </c>
      <c r="Q7715" s="44">
        <v>98500</v>
      </c>
      <c r="R7715" s="44">
        <v>98500</v>
      </c>
      <c r="S7715" s="44">
        <v>98500</v>
      </c>
      <c r="T7715" s="44">
        <f t="shared" si="5412"/>
        <v>0</v>
      </c>
      <c r="U7715" s="44">
        <v>0</v>
      </c>
      <c r="V7715" s="44">
        <v>0</v>
      </c>
      <c r="W7715" s="44">
        <v>0</v>
      </c>
      <c r="X7715" s="44">
        <f t="shared" si="5413"/>
        <v>98500</v>
      </c>
      <c r="Y7715" s="209">
        <f t="shared" si="5407"/>
        <v>100</v>
      </c>
    </row>
    <row r="7716" spans="1:25" ht="20.399999999999999">
      <c r="A7716" s="20" t="s">
        <v>0</v>
      </c>
      <c r="B7716" s="20" t="s">
        <v>0</v>
      </c>
      <c r="C7716" s="20" t="s">
        <v>0</v>
      </c>
      <c r="D7716" s="21" t="s">
        <v>0</v>
      </c>
      <c r="E7716" s="21" t="s">
        <v>0</v>
      </c>
      <c r="F7716" s="21" t="s">
        <v>0</v>
      </c>
      <c r="G7716" s="153" t="s">
        <v>0</v>
      </c>
      <c r="H7716" s="30" t="s">
        <v>42</v>
      </c>
      <c r="I7716" s="31">
        <f t="shared" si="5415"/>
        <v>8087200</v>
      </c>
      <c r="J7716" s="31">
        <f t="shared" ref="J7716:X7716" si="5420">SUM(J7717)</f>
        <v>8087200</v>
      </c>
      <c r="K7716" s="31">
        <f t="shared" si="5416"/>
        <v>0</v>
      </c>
      <c r="L7716" s="31">
        <f t="shared" si="5420"/>
        <v>0</v>
      </c>
      <c r="M7716" s="31">
        <f t="shared" si="5420"/>
        <v>0</v>
      </c>
      <c r="N7716" s="31">
        <f t="shared" si="5420"/>
        <v>0</v>
      </c>
      <c r="O7716" s="31">
        <f t="shared" si="5420"/>
        <v>0</v>
      </c>
      <c r="P7716" s="31">
        <f t="shared" si="5420"/>
        <v>0</v>
      </c>
      <c r="Q7716" s="31">
        <f t="shared" si="5420"/>
        <v>9777906</v>
      </c>
      <c r="R7716" s="31">
        <f t="shared" si="5420"/>
        <v>8149350</v>
      </c>
      <c r="S7716" s="31">
        <f t="shared" si="5420"/>
        <v>5873000</v>
      </c>
      <c r="T7716" s="31">
        <f t="shared" si="5420"/>
        <v>2276150</v>
      </c>
      <c r="U7716" s="31">
        <f t="shared" si="5420"/>
        <v>2122500</v>
      </c>
      <c r="V7716" s="31">
        <f t="shared" si="5420"/>
        <v>118700</v>
      </c>
      <c r="W7716" s="31">
        <f t="shared" si="5420"/>
        <v>34950</v>
      </c>
      <c r="X7716" s="31">
        <f t="shared" si="5420"/>
        <v>8149150</v>
      </c>
      <c r="Y7716" s="220">
        <f t="shared" si="5407"/>
        <v>99.99754581653751</v>
      </c>
    </row>
    <row r="7717" spans="1:25">
      <c r="A7717" s="23">
        <v>35</v>
      </c>
      <c r="B7717" s="23" t="s">
        <v>122</v>
      </c>
      <c r="C7717" s="23" t="s">
        <v>130</v>
      </c>
      <c r="D7717" s="23">
        <v>35010001</v>
      </c>
      <c r="E7717" s="21" t="s">
        <v>159</v>
      </c>
      <c r="F7717" s="21" t="s">
        <v>0</v>
      </c>
      <c r="G7717" s="153" t="s">
        <v>0</v>
      </c>
      <c r="H7717" s="21" t="s">
        <v>34</v>
      </c>
      <c r="I7717" s="66">
        <f t="shared" si="5415"/>
        <v>8087200</v>
      </c>
      <c r="J7717" s="66">
        <f>SUM(J7718,J7720,J7722,J7725)</f>
        <v>8087200</v>
      </c>
      <c r="K7717" s="66">
        <f t="shared" si="5416"/>
        <v>0</v>
      </c>
      <c r="L7717" s="66">
        <f t="shared" ref="L7717:P7717" si="5421">SUM(L7718,L7720,L7722,L7725)</f>
        <v>0</v>
      </c>
      <c r="M7717" s="66">
        <f t="shared" si="5421"/>
        <v>0</v>
      </c>
      <c r="N7717" s="66">
        <f t="shared" si="5421"/>
        <v>0</v>
      </c>
      <c r="O7717" s="66">
        <f t="shared" si="5421"/>
        <v>0</v>
      </c>
      <c r="P7717" s="66">
        <f t="shared" si="5421"/>
        <v>0</v>
      </c>
      <c r="Q7717" s="66">
        <f t="shared" ref="Q7717:R7717" si="5422">SUM(Q7718,Q7720,Q7722,Q7725)</f>
        <v>9777906</v>
      </c>
      <c r="R7717" s="66">
        <f t="shared" si="5422"/>
        <v>8149350</v>
      </c>
      <c r="S7717" s="66">
        <f t="shared" ref="S7717" si="5423">SUM(S7718,S7720,S7722,S7725)</f>
        <v>5873000</v>
      </c>
      <c r="T7717" s="66">
        <f t="shared" ref="T7717:X7717" si="5424">SUM(T7718,T7720,T7722,T7725)</f>
        <v>2276150</v>
      </c>
      <c r="U7717" s="66">
        <f t="shared" si="5424"/>
        <v>2122500</v>
      </c>
      <c r="V7717" s="66">
        <f t="shared" si="5424"/>
        <v>118700</v>
      </c>
      <c r="W7717" s="66">
        <f t="shared" si="5424"/>
        <v>34950</v>
      </c>
      <c r="X7717" s="66">
        <f t="shared" si="5424"/>
        <v>8149150</v>
      </c>
      <c r="Y7717" s="208">
        <f t="shared" si="5407"/>
        <v>99.99754581653751</v>
      </c>
    </row>
    <row r="7718" spans="1:25">
      <c r="A7718" s="20">
        <v>35</v>
      </c>
      <c r="B7718" s="20" t="s">
        <v>122</v>
      </c>
      <c r="C7718" s="20" t="s">
        <v>130</v>
      </c>
      <c r="D7718" s="20">
        <v>35010001</v>
      </c>
      <c r="E7718" s="20" t="s">
        <v>303</v>
      </c>
      <c r="F7718" s="23" t="s">
        <v>0</v>
      </c>
      <c r="G7718" s="155" t="s">
        <v>0</v>
      </c>
      <c r="H7718" s="21" t="s">
        <v>35</v>
      </c>
      <c r="I7718" s="66">
        <f t="shared" si="5415"/>
        <v>100</v>
      </c>
      <c r="J7718" s="66">
        <f t="shared" ref="J7718:X7718" si="5425">SUM(J7719)</f>
        <v>100</v>
      </c>
      <c r="K7718" s="66">
        <f t="shared" si="5416"/>
        <v>0</v>
      </c>
      <c r="L7718" s="66">
        <f t="shared" si="5425"/>
        <v>0</v>
      </c>
      <c r="M7718" s="66">
        <f t="shared" si="5425"/>
        <v>0</v>
      </c>
      <c r="N7718" s="66">
        <f t="shared" si="5425"/>
        <v>0</v>
      </c>
      <c r="O7718" s="66">
        <f t="shared" si="5425"/>
        <v>0</v>
      </c>
      <c r="P7718" s="66">
        <f t="shared" si="5425"/>
        <v>0</v>
      </c>
      <c r="Q7718" s="66">
        <f t="shared" si="5425"/>
        <v>100</v>
      </c>
      <c r="R7718" s="66">
        <f t="shared" si="5425"/>
        <v>100</v>
      </c>
      <c r="S7718" s="66">
        <f t="shared" si="5425"/>
        <v>0</v>
      </c>
      <c r="T7718" s="66">
        <f t="shared" si="5425"/>
        <v>0</v>
      </c>
      <c r="U7718" s="66">
        <f t="shared" si="5425"/>
        <v>0</v>
      </c>
      <c r="V7718" s="66">
        <f t="shared" si="5425"/>
        <v>0</v>
      </c>
      <c r="W7718" s="66">
        <f t="shared" si="5425"/>
        <v>0</v>
      </c>
      <c r="X7718" s="66">
        <f t="shared" si="5425"/>
        <v>0</v>
      </c>
      <c r="Y7718" s="208">
        <f t="shared" si="5407"/>
        <v>0</v>
      </c>
    </row>
    <row r="7719" spans="1:25">
      <c r="A7719" s="23">
        <v>35</v>
      </c>
      <c r="B7719" s="23" t="s">
        <v>122</v>
      </c>
      <c r="C7719" s="23" t="s">
        <v>130</v>
      </c>
      <c r="D7719" s="23">
        <v>35010001</v>
      </c>
      <c r="E7719" s="22">
        <v>6141</v>
      </c>
      <c r="F7719" s="23" t="s">
        <v>2855</v>
      </c>
      <c r="G7719" s="128" t="s">
        <v>3381</v>
      </c>
      <c r="H7719" s="32" t="s">
        <v>403</v>
      </c>
      <c r="I7719" s="44">
        <f t="shared" si="5415"/>
        <v>100</v>
      </c>
      <c r="J7719" s="44">
        <v>100</v>
      </c>
      <c r="K7719" s="44">
        <f t="shared" si="5416"/>
        <v>0</v>
      </c>
      <c r="L7719" s="44">
        <v>0</v>
      </c>
      <c r="M7719" s="44">
        <v>0</v>
      </c>
      <c r="N7719" s="44">
        <v>0</v>
      </c>
      <c r="O7719" s="44">
        <v>0</v>
      </c>
      <c r="P7719" s="44">
        <v>0</v>
      </c>
      <c r="Q7719" s="44">
        <v>100</v>
      </c>
      <c r="R7719" s="44">
        <v>100</v>
      </c>
      <c r="S7719" s="44">
        <v>0</v>
      </c>
      <c r="T7719" s="44">
        <f t="shared" si="5412"/>
        <v>0</v>
      </c>
      <c r="U7719" s="44">
        <v>0</v>
      </c>
      <c r="V7719" s="44">
        <v>0</v>
      </c>
      <c r="W7719" s="44">
        <v>0</v>
      </c>
      <c r="X7719" s="44">
        <f t="shared" si="5413"/>
        <v>0</v>
      </c>
      <c r="Y7719" s="209">
        <f t="shared" si="5407"/>
        <v>0</v>
      </c>
    </row>
    <row r="7720" spans="1:25">
      <c r="A7720" s="20">
        <v>35</v>
      </c>
      <c r="B7720" s="20" t="s">
        <v>122</v>
      </c>
      <c r="C7720" s="20" t="s">
        <v>130</v>
      </c>
      <c r="D7720" s="20">
        <v>35010001</v>
      </c>
      <c r="E7720" s="20" t="s">
        <v>193</v>
      </c>
      <c r="F7720" s="23" t="s">
        <v>0</v>
      </c>
      <c r="G7720" s="155" t="s">
        <v>0</v>
      </c>
      <c r="H7720" s="21" t="s">
        <v>36</v>
      </c>
      <c r="I7720" s="66">
        <f t="shared" si="5415"/>
        <v>187000</v>
      </c>
      <c r="J7720" s="66">
        <f t="shared" ref="J7720:X7720" si="5426">SUM(J7721)</f>
        <v>187000</v>
      </c>
      <c r="K7720" s="66">
        <f t="shared" si="5416"/>
        <v>0</v>
      </c>
      <c r="L7720" s="66">
        <f t="shared" si="5426"/>
        <v>0</v>
      </c>
      <c r="M7720" s="66">
        <f t="shared" si="5426"/>
        <v>0</v>
      </c>
      <c r="N7720" s="66">
        <f t="shared" si="5426"/>
        <v>0</v>
      </c>
      <c r="O7720" s="66">
        <f t="shared" si="5426"/>
        <v>0</v>
      </c>
      <c r="P7720" s="66">
        <f t="shared" si="5426"/>
        <v>0</v>
      </c>
      <c r="Q7720" s="66">
        <f t="shared" si="5426"/>
        <v>393870</v>
      </c>
      <c r="R7720" s="66">
        <f t="shared" si="5426"/>
        <v>393870</v>
      </c>
      <c r="S7720" s="66">
        <f t="shared" si="5426"/>
        <v>333000</v>
      </c>
      <c r="T7720" s="66">
        <f t="shared" si="5426"/>
        <v>60870</v>
      </c>
      <c r="U7720" s="66">
        <f t="shared" si="5426"/>
        <v>10000</v>
      </c>
      <c r="V7720" s="66">
        <f t="shared" si="5426"/>
        <v>48700</v>
      </c>
      <c r="W7720" s="66">
        <f t="shared" si="5426"/>
        <v>2170</v>
      </c>
      <c r="X7720" s="66">
        <f t="shared" si="5426"/>
        <v>393870</v>
      </c>
      <c r="Y7720" s="208">
        <f t="shared" si="5407"/>
        <v>100</v>
      </c>
    </row>
    <row r="7721" spans="1:25">
      <c r="A7721" s="23">
        <v>35</v>
      </c>
      <c r="B7721" s="23" t="s">
        <v>122</v>
      </c>
      <c r="C7721" s="23" t="s">
        <v>130</v>
      </c>
      <c r="D7721" s="23">
        <v>35010001</v>
      </c>
      <c r="E7721" s="22">
        <v>6142</v>
      </c>
      <c r="F7721" s="23" t="s">
        <v>2856</v>
      </c>
      <c r="G7721" s="128" t="s">
        <v>3381</v>
      </c>
      <c r="H7721" s="32" t="s">
        <v>36</v>
      </c>
      <c r="I7721" s="44">
        <f t="shared" si="5415"/>
        <v>187000</v>
      </c>
      <c r="J7721" s="44">
        <v>187000</v>
      </c>
      <c r="K7721" s="44">
        <f t="shared" si="5416"/>
        <v>0</v>
      </c>
      <c r="L7721" s="44">
        <v>0</v>
      </c>
      <c r="M7721" s="44">
        <v>0</v>
      </c>
      <c r="N7721" s="44">
        <v>0</v>
      </c>
      <c r="O7721" s="44">
        <v>0</v>
      </c>
      <c r="P7721" s="44">
        <v>0</v>
      </c>
      <c r="Q7721" s="44">
        <v>393870</v>
      </c>
      <c r="R7721" s="44">
        <v>393870</v>
      </c>
      <c r="S7721" s="44">
        <v>333000</v>
      </c>
      <c r="T7721" s="44">
        <f t="shared" si="5412"/>
        <v>60870</v>
      </c>
      <c r="U7721" s="44">
        <v>10000</v>
      </c>
      <c r="V7721" s="44">
        <v>48700</v>
      </c>
      <c r="W7721" s="44">
        <v>2170</v>
      </c>
      <c r="X7721" s="44">
        <f t="shared" si="5413"/>
        <v>393870</v>
      </c>
      <c r="Y7721" s="209">
        <f t="shared" si="5407"/>
        <v>100</v>
      </c>
    </row>
    <row r="7722" spans="1:25">
      <c r="A7722" s="20">
        <v>35</v>
      </c>
      <c r="B7722" s="20" t="s">
        <v>122</v>
      </c>
      <c r="C7722" s="20" t="s">
        <v>130</v>
      </c>
      <c r="D7722" s="20">
        <v>35010001</v>
      </c>
      <c r="E7722" s="20" t="s">
        <v>160</v>
      </c>
      <c r="F7722" s="23" t="s">
        <v>0</v>
      </c>
      <c r="G7722" s="155" t="s">
        <v>0</v>
      </c>
      <c r="H7722" s="21" t="s">
        <v>37</v>
      </c>
      <c r="I7722" s="66">
        <f t="shared" si="5415"/>
        <v>7900000</v>
      </c>
      <c r="J7722" s="66">
        <f>SUM(J7723:J7724)</f>
        <v>7900000</v>
      </c>
      <c r="K7722" s="66">
        <f t="shared" si="5416"/>
        <v>0</v>
      </c>
      <c r="L7722" s="66">
        <f t="shared" ref="L7722:X7722" si="5427">SUM(L7723:L7724)</f>
        <v>0</v>
      </c>
      <c r="M7722" s="66">
        <f t="shared" si="5427"/>
        <v>0</v>
      </c>
      <c r="N7722" s="66">
        <f t="shared" si="5427"/>
        <v>0</v>
      </c>
      <c r="O7722" s="66">
        <f t="shared" si="5427"/>
        <v>0</v>
      </c>
      <c r="P7722" s="66">
        <f t="shared" si="5427"/>
        <v>0</v>
      </c>
      <c r="Q7722" s="66">
        <f t="shared" si="5427"/>
        <v>9383836</v>
      </c>
      <c r="R7722" s="66">
        <f t="shared" si="5427"/>
        <v>7755280</v>
      </c>
      <c r="S7722" s="66">
        <f t="shared" si="5427"/>
        <v>5540000</v>
      </c>
      <c r="T7722" s="66">
        <f t="shared" si="5427"/>
        <v>2215280</v>
      </c>
      <c r="U7722" s="66">
        <f t="shared" si="5427"/>
        <v>2112500</v>
      </c>
      <c r="V7722" s="66">
        <f t="shared" si="5427"/>
        <v>70000</v>
      </c>
      <c r="W7722" s="66">
        <f t="shared" si="5427"/>
        <v>32780</v>
      </c>
      <c r="X7722" s="66">
        <f t="shared" si="5427"/>
        <v>7755280</v>
      </c>
      <c r="Y7722" s="208">
        <f t="shared" si="5407"/>
        <v>100</v>
      </c>
    </row>
    <row r="7723" spans="1:25">
      <c r="A7723" s="23">
        <v>35</v>
      </c>
      <c r="B7723" s="23" t="s">
        <v>122</v>
      </c>
      <c r="C7723" s="23" t="s">
        <v>130</v>
      </c>
      <c r="D7723" s="23">
        <v>35010001</v>
      </c>
      <c r="E7723" s="22">
        <v>6143</v>
      </c>
      <c r="F7723" s="23" t="s">
        <v>2857</v>
      </c>
      <c r="G7723" s="129" t="s">
        <v>3380</v>
      </c>
      <c r="H7723" s="32" t="s">
        <v>3249</v>
      </c>
      <c r="I7723" s="44">
        <f t="shared" si="5415"/>
        <v>2000000</v>
      </c>
      <c r="J7723" s="44">
        <v>2000000</v>
      </c>
      <c r="K7723" s="44">
        <f t="shared" si="5416"/>
        <v>0</v>
      </c>
      <c r="L7723" s="44">
        <v>0</v>
      </c>
      <c r="M7723" s="44">
        <v>0</v>
      </c>
      <c r="N7723" s="44">
        <v>0</v>
      </c>
      <c r="O7723" s="44">
        <v>0</v>
      </c>
      <c r="P7723" s="44">
        <v>0</v>
      </c>
      <c r="Q7723" s="44">
        <v>3593836</v>
      </c>
      <c r="R7723" s="44">
        <v>1965280</v>
      </c>
      <c r="S7723" s="44">
        <v>1850000</v>
      </c>
      <c r="T7723" s="44">
        <f t="shared" si="5412"/>
        <v>115280</v>
      </c>
      <c r="U7723" s="44">
        <v>52500</v>
      </c>
      <c r="V7723" s="44">
        <v>50000</v>
      </c>
      <c r="W7723" s="44">
        <v>12780</v>
      </c>
      <c r="X7723" s="44">
        <f t="shared" si="5413"/>
        <v>1965280</v>
      </c>
      <c r="Y7723" s="209">
        <f t="shared" si="5407"/>
        <v>100</v>
      </c>
    </row>
    <row r="7724" spans="1:25">
      <c r="A7724" s="23">
        <v>35</v>
      </c>
      <c r="B7724" s="23" t="s">
        <v>122</v>
      </c>
      <c r="C7724" s="23" t="s">
        <v>130</v>
      </c>
      <c r="D7724" s="23">
        <v>35010001</v>
      </c>
      <c r="E7724" s="22">
        <v>6143</v>
      </c>
      <c r="F7724" s="23" t="s">
        <v>2858</v>
      </c>
      <c r="G7724" s="129" t="s">
        <v>3382</v>
      </c>
      <c r="H7724" s="32" t="s">
        <v>826</v>
      </c>
      <c r="I7724" s="44">
        <f t="shared" si="5415"/>
        <v>5900000</v>
      </c>
      <c r="J7724" s="44">
        <v>5900000</v>
      </c>
      <c r="K7724" s="44">
        <f t="shared" si="5416"/>
        <v>0</v>
      </c>
      <c r="L7724" s="44">
        <v>0</v>
      </c>
      <c r="M7724" s="44">
        <v>0</v>
      </c>
      <c r="N7724" s="44">
        <v>0</v>
      </c>
      <c r="O7724" s="44">
        <v>0</v>
      </c>
      <c r="P7724" s="44">
        <v>0</v>
      </c>
      <c r="Q7724" s="44">
        <v>5790000</v>
      </c>
      <c r="R7724" s="44">
        <v>5790000</v>
      </c>
      <c r="S7724" s="44">
        <v>3690000</v>
      </c>
      <c r="T7724" s="44">
        <f t="shared" si="5412"/>
        <v>2100000</v>
      </c>
      <c r="U7724" s="44">
        <v>2060000</v>
      </c>
      <c r="V7724" s="44">
        <v>20000</v>
      </c>
      <c r="W7724" s="44">
        <v>20000</v>
      </c>
      <c r="X7724" s="44">
        <f t="shared" si="5413"/>
        <v>5790000</v>
      </c>
      <c r="Y7724" s="209">
        <f t="shared" si="5407"/>
        <v>100</v>
      </c>
    </row>
    <row r="7725" spans="1:25">
      <c r="A7725" s="23">
        <v>35</v>
      </c>
      <c r="B7725" s="23" t="s">
        <v>122</v>
      </c>
      <c r="C7725" s="23" t="s">
        <v>130</v>
      </c>
      <c r="D7725" s="23">
        <v>35010001</v>
      </c>
      <c r="E7725" s="22">
        <v>6148</v>
      </c>
      <c r="F7725" s="23"/>
      <c r="G7725" s="128" t="s">
        <v>3383</v>
      </c>
      <c r="H7725" s="32" t="s">
        <v>41</v>
      </c>
      <c r="I7725" s="44">
        <f t="shared" si="5415"/>
        <v>100</v>
      </c>
      <c r="J7725" s="44">
        <v>100</v>
      </c>
      <c r="K7725" s="44">
        <f t="shared" si="5416"/>
        <v>0</v>
      </c>
      <c r="L7725" s="44">
        <v>0</v>
      </c>
      <c r="M7725" s="44">
        <v>0</v>
      </c>
      <c r="N7725" s="44">
        <v>0</v>
      </c>
      <c r="O7725" s="44">
        <v>0</v>
      </c>
      <c r="P7725" s="44">
        <v>0</v>
      </c>
      <c r="Q7725" s="44">
        <v>100</v>
      </c>
      <c r="R7725" s="44">
        <v>100</v>
      </c>
      <c r="S7725" s="44">
        <v>0</v>
      </c>
      <c r="T7725" s="44">
        <f t="shared" si="5412"/>
        <v>0</v>
      </c>
      <c r="U7725" s="44">
        <v>0</v>
      </c>
      <c r="V7725" s="44">
        <v>0</v>
      </c>
      <c r="W7725" s="44">
        <v>0</v>
      </c>
      <c r="X7725" s="44">
        <f t="shared" si="5413"/>
        <v>0</v>
      </c>
      <c r="Y7725" s="209">
        <f t="shared" si="5407"/>
        <v>0</v>
      </c>
    </row>
    <row r="7726" spans="1:25" ht="20.399999999999999">
      <c r="A7726" s="20" t="s">
        <v>0</v>
      </c>
      <c r="B7726" s="20" t="s">
        <v>0</v>
      </c>
      <c r="C7726" s="20" t="s">
        <v>0</v>
      </c>
      <c r="D7726" s="21" t="s">
        <v>0</v>
      </c>
      <c r="E7726" s="21" t="s">
        <v>0</v>
      </c>
      <c r="F7726" s="21" t="s">
        <v>0</v>
      </c>
      <c r="G7726" s="153" t="s">
        <v>0</v>
      </c>
      <c r="H7726" s="30" t="s">
        <v>48</v>
      </c>
      <c r="I7726" s="31">
        <f t="shared" si="5415"/>
        <v>100</v>
      </c>
      <c r="J7726" s="31">
        <f t="shared" ref="J7726:X7728" si="5428">SUM(J7727)</f>
        <v>100</v>
      </c>
      <c r="K7726" s="31">
        <f t="shared" si="5416"/>
        <v>0</v>
      </c>
      <c r="L7726" s="31">
        <f t="shared" si="5428"/>
        <v>0</v>
      </c>
      <c r="M7726" s="31">
        <f t="shared" si="5428"/>
        <v>0</v>
      </c>
      <c r="N7726" s="31">
        <f t="shared" si="5428"/>
        <v>0</v>
      </c>
      <c r="O7726" s="31">
        <f t="shared" si="5428"/>
        <v>0</v>
      </c>
      <c r="P7726" s="31">
        <f t="shared" si="5428"/>
        <v>0</v>
      </c>
      <c r="Q7726" s="31">
        <f t="shared" si="5428"/>
        <v>100</v>
      </c>
      <c r="R7726" s="31">
        <f t="shared" si="5428"/>
        <v>100</v>
      </c>
      <c r="S7726" s="31">
        <f t="shared" si="5428"/>
        <v>0</v>
      </c>
      <c r="T7726" s="31">
        <f t="shared" si="5428"/>
        <v>0</v>
      </c>
      <c r="U7726" s="31">
        <f t="shared" si="5428"/>
        <v>0</v>
      </c>
      <c r="V7726" s="31">
        <f t="shared" si="5428"/>
        <v>0</v>
      </c>
      <c r="W7726" s="31">
        <f t="shared" si="5428"/>
        <v>0</v>
      </c>
      <c r="X7726" s="31">
        <f t="shared" si="5428"/>
        <v>0</v>
      </c>
      <c r="Y7726" s="220">
        <f t="shared" si="5407"/>
        <v>0</v>
      </c>
    </row>
    <row r="7727" spans="1:25">
      <c r="A7727" s="23">
        <v>35</v>
      </c>
      <c r="B7727" s="23" t="s">
        <v>122</v>
      </c>
      <c r="C7727" s="23" t="s">
        <v>130</v>
      </c>
      <c r="D7727" s="23">
        <v>35010001</v>
      </c>
      <c r="E7727" s="21" t="s">
        <v>210</v>
      </c>
      <c r="F7727" s="21" t="s">
        <v>0</v>
      </c>
      <c r="G7727" s="153" t="s">
        <v>0</v>
      </c>
      <c r="H7727" s="21" t="s">
        <v>43</v>
      </c>
      <c r="I7727" s="66">
        <f t="shared" si="5415"/>
        <v>100</v>
      </c>
      <c r="J7727" s="66">
        <f t="shared" si="5428"/>
        <v>100</v>
      </c>
      <c r="K7727" s="66">
        <f t="shared" si="5416"/>
        <v>0</v>
      </c>
      <c r="L7727" s="66">
        <f t="shared" si="5428"/>
        <v>0</v>
      </c>
      <c r="M7727" s="66">
        <f t="shared" si="5428"/>
        <v>0</v>
      </c>
      <c r="N7727" s="66">
        <f t="shared" si="5428"/>
        <v>0</v>
      </c>
      <c r="O7727" s="66">
        <f t="shared" si="5428"/>
        <v>0</v>
      </c>
      <c r="P7727" s="66">
        <f t="shared" si="5428"/>
        <v>0</v>
      </c>
      <c r="Q7727" s="66">
        <f t="shared" si="5428"/>
        <v>100</v>
      </c>
      <c r="R7727" s="66">
        <f t="shared" si="5428"/>
        <v>100</v>
      </c>
      <c r="S7727" s="66">
        <f t="shared" si="5428"/>
        <v>0</v>
      </c>
      <c r="T7727" s="66">
        <f t="shared" si="5428"/>
        <v>0</v>
      </c>
      <c r="U7727" s="66">
        <f t="shared" si="5428"/>
        <v>0</v>
      </c>
      <c r="V7727" s="66">
        <f t="shared" si="5428"/>
        <v>0</v>
      </c>
      <c r="W7727" s="66">
        <f t="shared" si="5428"/>
        <v>0</v>
      </c>
      <c r="X7727" s="66">
        <f t="shared" si="5428"/>
        <v>0</v>
      </c>
      <c r="Y7727" s="208">
        <f t="shared" si="5407"/>
        <v>0</v>
      </c>
    </row>
    <row r="7728" spans="1:25">
      <c r="A7728" s="20">
        <v>35</v>
      </c>
      <c r="B7728" s="20" t="s">
        <v>122</v>
      </c>
      <c r="C7728" s="20" t="s">
        <v>130</v>
      </c>
      <c r="D7728" s="20">
        <v>35010001</v>
      </c>
      <c r="E7728" s="20" t="s">
        <v>211</v>
      </c>
      <c r="F7728" s="23" t="s">
        <v>0</v>
      </c>
      <c r="G7728" s="155" t="s">
        <v>0</v>
      </c>
      <c r="H7728" s="21" t="s">
        <v>44</v>
      </c>
      <c r="I7728" s="66">
        <f t="shared" si="5415"/>
        <v>100</v>
      </c>
      <c r="J7728" s="66">
        <f t="shared" si="5428"/>
        <v>100</v>
      </c>
      <c r="K7728" s="66">
        <f t="shared" si="5416"/>
        <v>0</v>
      </c>
      <c r="L7728" s="66">
        <f t="shared" si="5428"/>
        <v>0</v>
      </c>
      <c r="M7728" s="66">
        <f t="shared" si="5428"/>
        <v>0</v>
      </c>
      <c r="N7728" s="66">
        <f t="shared" si="5428"/>
        <v>0</v>
      </c>
      <c r="O7728" s="66">
        <f t="shared" si="5428"/>
        <v>0</v>
      </c>
      <c r="P7728" s="66">
        <f t="shared" si="5428"/>
        <v>0</v>
      </c>
      <c r="Q7728" s="66">
        <f t="shared" si="5428"/>
        <v>100</v>
      </c>
      <c r="R7728" s="66">
        <f t="shared" si="5428"/>
        <v>100</v>
      </c>
      <c r="S7728" s="66">
        <f t="shared" si="5428"/>
        <v>0</v>
      </c>
      <c r="T7728" s="66">
        <f t="shared" si="5428"/>
        <v>0</v>
      </c>
      <c r="U7728" s="66">
        <f t="shared" si="5428"/>
        <v>0</v>
      </c>
      <c r="V7728" s="66">
        <f t="shared" si="5428"/>
        <v>0</v>
      </c>
      <c r="W7728" s="66">
        <f t="shared" si="5428"/>
        <v>0</v>
      </c>
      <c r="X7728" s="66">
        <f t="shared" si="5428"/>
        <v>0</v>
      </c>
      <c r="Y7728" s="208">
        <f t="shared" si="5407"/>
        <v>0</v>
      </c>
    </row>
    <row r="7729" spans="1:25">
      <c r="A7729" s="23">
        <v>35</v>
      </c>
      <c r="B7729" s="23" t="s">
        <v>122</v>
      </c>
      <c r="C7729" s="23" t="s">
        <v>130</v>
      </c>
      <c r="D7729" s="23">
        <v>35010001</v>
      </c>
      <c r="E7729" s="22">
        <v>6151</v>
      </c>
      <c r="F7729" s="23" t="s">
        <v>2859</v>
      </c>
      <c r="G7729" s="128" t="s">
        <v>3383</v>
      </c>
      <c r="H7729" s="32" t="s">
        <v>314</v>
      </c>
      <c r="I7729" s="44">
        <f t="shared" si="5415"/>
        <v>100</v>
      </c>
      <c r="J7729" s="44">
        <v>100</v>
      </c>
      <c r="K7729" s="44">
        <f t="shared" si="5416"/>
        <v>0</v>
      </c>
      <c r="L7729" s="44">
        <v>0</v>
      </c>
      <c r="M7729" s="44">
        <v>0</v>
      </c>
      <c r="N7729" s="44">
        <v>0</v>
      </c>
      <c r="O7729" s="44">
        <v>0</v>
      </c>
      <c r="P7729" s="44">
        <v>0</v>
      </c>
      <c r="Q7729" s="44">
        <v>100</v>
      </c>
      <c r="R7729" s="44">
        <v>100</v>
      </c>
      <c r="S7729" s="44">
        <v>0</v>
      </c>
      <c r="T7729" s="44">
        <f t="shared" si="5412"/>
        <v>0</v>
      </c>
      <c r="U7729" s="44">
        <v>0</v>
      </c>
      <c r="V7729" s="44">
        <v>0</v>
      </c>
      <c r="W7729" s="44">
        <v>0</v>
      </c>
      <c r="X7729" s="44">
        <f t="shared" si="5413"/>
        <v>0</v>
      </c>
      <c r="Y7729" s="209">
        <f t="shared" si="5407"/>
        <v>0</v>
      </c>
    </row>
    <row r="7730" spans="1:25" ht="20.399999999999999">
      <c r="A7730" s="20" t="s">
        <v>0</v>
      </c>
      <c r="B7730" s="20" t="s">
        <v>0</v>
      </c>
      <c r="C7730" s="20" t="s">
        <v>0</v>
      </c>
      <c r="D7730" s="21" t="s">
        <v>0</v>
      </c>
      <c r="E7730" s="21" t="s">
        <v>0</v>
      </c>
      <c r="F7730" s="21" t="s">
        <v>0</v>
      </c>
      <c r="G7730" s="153" t="s">
        <v>0</v>
      </c>
      <c r="H7730" s="30" t="s">
        <v>60</v>
      </c>
      <c r="I7730" s="31">
        <f t="shared" si="5415"/>
        <v>180000</v>
      </c>
      <c r="J7730" s="31">
        <f t="shared" ref="J7730:X7730" si="5429">SUM(J7731)</f>
        <v>180000</v>
      </c>
      <c r="K7730" s="31">
        <f t="shared" si="5416"/>
        <v>0</v>
      </c>
      <c r="L7730" s="31">
        <f t="shared" si="5429"/>
        <v>0</v>
      </c>
      <c r="M7730" s="31">
        <f t="shared" si="5429"/>
        <v>0</v>
      </c>
      <c r="N7730" s="31">
        <f t="shared" si="5429"/>
        <v>0</v>
      </c>
      <c r="O7730" s="31">
        <f t="shared" si="5429"/>
        <v>0</v>
      </c>
      <c r="P7730" s="31">
        <f t="shared" si="5429"/>
        <v>0</v>
      </c>
      <c r="Q7730" s="31">
        <f t="shared" si="5429"/>
        <v>1865500</v>
      </c>
      <c r="R7730" s="31">
        <f t="shared" si="5429"/>
        <v>165500</v>
      </c>
      <c r="S7730" s="31">
        <f t="shared" si="5429"/>
        <v>150000</v>
      </c>
      <c r="T7730" s="31">
        <f t="shared" si="5429"/>
        <v>15500</v>
      </c>
      <c r="U7730" s="31">
        <f t="shared" si="5429"/>
        <v>15500</v>
      </c>
      <c r="V7730" s="31">
        <f t="shared" si="5429"/>
        <v>0</v>
      </c>
      <c r="W7730" s="31">
        <f t="shared" si="5429"/>
        <v>0</v>
      </c>
      <c r="X7730" s="31">
        <f t="shared" si="5429"/>
        <v>165500</v>
      </c>
      <c r="Y7730" s="220">
        <f t="shared" si="5407"/>
        <v>100</v>
      </c>
    </row>
    <row r="7731" spans="1:25">
      <c r="A7731" s="23">
        <v>35</v>
      </c>
      <c r="B7731" s="23" t="s">
        <v>122</v>
      </c>
      <c r="C7731" s="23" t="s">
        <v>130</v>
      </c>
      <c r="D7731" s="23">
        <v>35010001</v>
      </c>
      <c r="E7731" s="21" t="s">
        <v>166</v>
      </c>
      <c r="F7731" s="21" t="s">
        <v>0</v>
      </c>
      <c r="G7731" s="153" t="s">
        <v>0</v>
      </c>
      <c r="H7731" s="21" t="s">
        <v>53</v>
      </c>
      <c r="I7731" s="66">
        <f t="shared" si="5415"/>
        <v>180000</v>
      </c>
      <c r="J7731" s="66">
        <f>SUM(J7732,J7735,J7737,J7739)</f>
        <v>180000</v>
      </c>
      <c r="K7731" s="66">
        <f t="shared" si="5416"/>
        <v>0</v>
      </c>
      <c r="L7731" s="66">
        <f t="shared" ref="L7731:P7731" si="5430">SUM(L7732,L7735,L7737,L7739)</f>
        <v>0</v>
      </c>
      <c r="M7731" s="66">
        <f t="shared" si="5430"/>
        <v>0</v>
      </c>
      <c r="N7731" s="66">
        <f t="shared" si="5430"/>
        <v>0</v>
      </c>
      <c r="O7731" s="66">
        <f t="shared" si="5430"/>
        <v>0</v>
      </c>
      <c r="P7731" s="66">
        <f t="shared" si="5430"/>
        <v>0</v>
      </c>
      <c r="Q7731" s="66">
        <f t="shared" ref="Q7731:R7731" si="5431">SUM(Q7732,Q7735,Q7737,Q7739)</f>
        <v>1865500</v>
      </c>
      <c r="R7731" s="66">
        <f t="shared" si="5431"/>
        <v>165500</v>
      </c>
      <c r="S7731" s="66">
        <f t="shared" ref="S7731" si="5432">SUM(S7732,S7735,S7737,S7739)</f>
        <v>150000</v>
      </c>
      <c r="T7731" s="66">
        <f t="shared" ref="T7731:X7731" si="5433">SUM(T7732,T7735,T7737,T7739)</f>
        <v>15500</v>
      </c>
      <c r="U7731" s="66">
        <f t="shared" si="5433"/>
        <v>15500</v>
      </c>
      <c r="V7731" s="66">
        <f t="shared" si="5433"/>
        <v>0</v>
      </c>
      <c r="W7731" s="66">
        <f t="shared" si="5433"/>
        <v>0</v>
      </c>
      <c r="X7731" s="66">
        <f t="shared" si="5433"/>
        <v>165500</v>
      </c>
      <c r="Y7731" s="208">
        <f t="shared" si="5407"/>
        <v>100</v>
      </c>
    </row>
    <row r="7732" spans="1:25">
      <c r="A7732" s="20">
        <v>35</v>
      </c>
      <c r="B7732" s="20" t="s">
        <v>122</v>
      </c>
      <c r="C7732" s="20" t="s">
        <v>130</v>
      </c>
      <c r="D7732" s="20">
        <v>35010001</v>
      </c>
      <c r="E7732" s="20" t="s">
        <v>435</v>
      </c>
      <c r="F7732" s="23" t="s">
        <v>0</v>
      </c>
      <c r="G7732" s="155" t="s">
        <v>0</v>
      </c>
      <c r="H7732" s="21" t="s">
        <v>55</v>
      </c>
      <c r="I7732" s="66">
        <f t="shared" si="5415"/>
        <v>30000</v>
      </c>
      <c r="J7732" s="66">
        <f>SUM(J7733:J7734)</f>
        <v>30000</v>
      </c>
      <c r="K7732" s="66">
        <f t="shared" si="5416"/>
        <v>0</v>
      </c>
      <c r="L7732" s="66">
        <f t="shared" ref="L7732:P7732" si="5434">SUM(L7733:L7734)</f>
        <v>0</v>
      </c>
      <c r="M7732" s="66">
        <f t="shared" si="5434"/>
        <v>0</v>
      </c>
      <c r="N7732" s="66">
        <f t="shared" si="5434"/>
        <v>0</v>
      </c>
      <c r="O7732" s="66">
        <f t="shared" si="5434"/>
        <v>0</v>
      </c>
      <c r="P7732" s="66">
        <f t="shared" si="5434"/>
        <v>0</v>
      </c>
      <c r="Q7732" s="66">
        <f t="shared" ref="Q7732:R7732" si="5435">SUM(Q7733:Q7734)</f>
        <v>15000</v>
      </c>
      <c r="R7732" s="66">
        <f t="shared" si="5435"/>
        <v>15000</v>
      </c>
      <c r="S7732" s="66">
        <f t="shared" ref="S7732" si="5436">SUM(S7733:S7734)</f>
        <v>0</v>
      </c>
      <c r="T7732" s="66">
        <f t="shared" ref="T7732:X7732" si="5437">SUM(T7733:T7734)</f>
        <v>15000</v>
      </c>
      <c r="U7732" s="66">
        <f t="shared" si="5437"/>
        <v>15000</v>
      </c>
      <c r="V7732" s="66">
        <f t="shared" si="5437"/>
        <v>0</v>
      </c>
      <c r="W7732" s="66">
        <f t="shared" si="5437"/>
        <v>0</v>
      </c>
      <c r="X7732" s="66">
        <f t="shared" si="5437"/>
        <v>15000</v>
      </c>
      <c r="Y7732" s="208">
        <f t="shared" si="5407"/>
        <v>100</v>
      </c>
    </row>
    <row r="7733" spans="1:25">
      <c r="A7733" s="23">
        <v>35</v>
      </c>
      <c r="B7733" s="23" t="s">
        <v>122</v>
      </c>
      <c r="C7733" s="23" t="s">
        <v>130</v>
      </c>
      <c r="D7733" s="23">
        <v>35010001</v>
      </c>
      <c r="E7733" s="22">
        <v>8212</v>
      </c>
      <c r="F7733" s="23" t="s">
        <v>2860</v>
      </c>
      <c r="G7733" s="128" t="s">
        <v>3383</v>
      </c>
      <c r="H7733" s="32" t="s">
        <v>2798</v>
      </c>
      <c r="I7733" s="44">
        <f t="shared" si="5415"/>
        <v>30000</v>
      </c>
      <c r="J7733" s="44">
        <v>30000</v>
      </c>
      <c r="K7733" s="44">
        <f t="shared" si="5416"/>
        <v>0</v>
      </c>
      <c r="L7733" s="44">
        <v>0</v>
      </c>
      <c r="M7733" s="44">
        <v>0</v>
      </c>
      <c r="N7733" s="44">
        <v>0</v>
      </c>
      <c r="O7733" s="44">
        <v>0</v>
      </c>
      <c r="P7733" s="44">
        <v>0</v>
      </c>
      <c r="Q7733" s="44">
        <v>15000</v>
      </c>
      <c r="R7733" s="44">
        <v>15000</v>
      </c>
      <c r="S7733" s="44">
        <v>0</v>
      </c>
      <c r="T7733" s="44">
        <f t="shared" si="5412"/>
        <v>15000</v>
      </c>
      <c r="U7733" s="44">
        <v>15000</v>
      </c>
      <c r="V7733" s="44">
        <v>0</v>
      </c>
      <c r="W7733" s="44">
        <v>0</v>
      </c>
      <c r="X7733" s="44">
        <f t="shared" si="5413"/>
        <v>15000</v>
      </c>
      <c r="Y7733" s="209">
        <f t="shared" si="5407"/>
        <v>100</v>
      </c>
    </row>
    <row r="7734" spans="1:25">
      <c r="A7734" s="23">
        <v>35</v>
      </c>
      <c r="B7734" s="23" t="s">
        <v>122</v>
      </c>
      <c r="C7734" s="23" t="s">
        <v>130</v>
      </c>
      <c r="D7734" s="23">
        <v>35010001</v>
      </c>
      <c r="E7734" s="22">
        <v>8212</v>
      </c>
      <c r="F7734" s="23" t="s">
        <v>2861</v>
      </c>
      <c r="G7734" s="128" t="s">
        <v>3383</v>
      </c>
      <c r="H7734" s="32" t="s">
        <v>832</v>
      </c>
      <c r="I7734" s="44">
        <f t="shared" si="5415"/>
        <v>0</v>
      </c>
      <c r="J7734" s="44">
        <v>0</v>
      </c>
      <c r="K7734" s="44">
        <f t="shared" si="5416"/>
        <v>0</v>
      </c>
      <c r="L7734" s="44">
        <v>0</v>
      </c>
      <c r="M7734" s="44">
        <v>0</v>
      </c>
      <c r="N7734" s="44">
        <v>0</v>
      </c>
      <c r="O7734" s="44">
        <v>0</v>
      </c>
      <c r="P7734" s="44">
        <v>0</v>
      </c>
      <c r="Q7734" s="44">
        <v>0</v>
      </c>
      <c r="R7734" s="44">
        <v>0</v>
      </c>
      <c r="S7734" s="44">
        <v>0</v>
      </c>
      <c r="T7734" s="44">
        <f t="shared" si="5412"/>
        <v>0</v>
      </c>
      <c r="U7734" s="44">
        <v>0</v>
      </c>
      <c r="V7734" s="44">
        <v>0</v>
      </c>
      <c r="W7734" s="44">
        <v>0</v>
      </c>
      <c r="X7734" s="44">
        <f t="shared" si="5413"/>
        <v>0</v>
      </c>
      <c r="Y7734" s="209">
        <f t="shared" si="5407"/>
        <v>0</v>
      </c>
    </row>
    <row r="7735" spans="1:25">
      <c r="A7735" s="20">
        <v>35</v>
      </c>
      <c r="B7735" s="20" t="s">
        <v>122</v>
      </c>
      <c r="C7735" s="20" t="s">
        <v>130</v>
      </c>
      <c r="D7735" s="20">
        <v>35010001</v>
      </c>
      <c r="E7735" s="20" t="s">
        <v>167</v>
      </c>
      <c r="F7735" s="23" t="s">
        <v>0</v>
      </c>
      <c r="G7735" s="155" t="s">
        <v>0</v>
      </c>
      <c r="H7735" s="21" t="s">
        <v>56</v>
      </c>
      <c r="I7735" s="66">
        <f t="shared" si="5415"/>
        <v>49500</v>
      </c>
      <c r="J7735" s="66">
        <f>SUM(J7736:J7736)</f>
        <v>49500</v>
      </c>
      <c r="K7735" s="66">
        <f t="shared" si="5416"/>
        <v>0</v>
      </c>
      <c r="L7735" s="66">
        <f t="shared" ref="L7735:P7735" si="5438">SUM(L7736:L7736)</f>
        <v>0</v>
      </c>
      <c r="M7735" s="66">
        <f t="shared" si="5438"/>
        <v>0</v>
      </c>
      <c r="N7735" s="66">
        <f t="shared" si="5438"/>
        <v>0</v>
      </c>
      <c r="O7735" s="66">
        <f t="shared" si="5438"/>
        <v>0</v>
      </c>
      <c r="P7735" s="66">
        <f t="shared" si="5438"/>
        <v>0</v>
      </c>
      <c r="Q7735" s="66">
        <f>SUM(Q7736:Q7736)</f>
        <v>49500</v>
      </c>
      <c r="R7735" s="66">
        <f>SUM(R7736:R7736)</f>
        <v>49500</v>
      </c>
      <c r="S7735" s="66">
        <f>SUM(S7736:S7736)</f>
        <v>49500</v>
      </c>
      <c r="T7735" s="66">
        <f t="shared" ref="T7735:X7735" si="5439">SUM(T7736:T7736)</f>
        <v>0</v>
      </c>
      <c r="U7735" s="66">
        <f t="shared" si="5439"/>
        <v>0</v>
      </c>
      <c r="V7735" s="66">
        <f t="shared" si="5439"/>
        <v>0</v>
      </c>
      <c r="W7735" s="66">
        <f t="shared" si="5439"/>
        <v>0</v>
      </c>
      <c r="X7735" s="66">
        <f t="shared" si="5439"/>
        <v>49500</v>
      </c>
      <c r="Y7735" s="208">
        <f t="shared" si="5407"/>
        <v>100</v>
      </c>
    </row>
    <row r="7736" spans="1:25">
      <c r="A7736" s="23">
        <v>35</v>
      </c>
      <c r="B7736" s="23" t="s">
        <v>122</v>
      </c>
      <c r="C7736" s="23" t="s">
        <v>130</v>
      </c>
      <c r="D7736" s="23">
        <v>35010001</v>
      </c>
      <c r="E7736" s="22">
        <v>8213</v>
      </c>
      <c r="F7736" s="23" t="s">
        <v>2862</v>
      </c>
      <c r="G7736" s="128" t="s">
        <v>3383</v>
      </c>
      <c r="H7736" s="32" t="s">
        <v>56</v>
      </c>
      <c r="I7736" s="44">
        <f t="shared" si="5415"/>
        <v>49500</v>
      </c>
      <c r="J7736" s="44">
        <v>49500</v>
      </c>
      <c r="K7736" s="44">
        <f t="shared" si="5416"/>
        <v>0</v>
      </c>
      <c r="L7736" s="44">
        <v>0</v>
      </c>
      <c r="M7736" s="44">
        <v>0</v>
      </c>
      <c r="N7736" s="44">
        <v>0</v>
      </c>
      <c r="O7736" s="44">
        <v>0</v>
      </c>
      <c r="P7736" s="44">
        <v>0</v>
      </c>
      <c r="Q7736" s="44">
        <v>49500</v>
      </c>
      <c r="R7736" s="44">
        <v>49500</v>
      </c>
      <c r="S7736" s="44">
        <v>49500</v>
      </c>
      <c r="T7736" s="44">
        <f t="shared" si="5412"/>
        <v>0</v>
      </c>
      <c r="U7736" s="44">
        <v>0</v>
      </c>
      <c r="V7736" s="44">
        <v>0</v>
      </c>
      <c r="W7736" s="44">
        <v>0</v>
      </c>
      <c r="X7736" s="44">
        <f t="shared" si="5413"/>
        <v>49500</v>
      </c>
      <c r="Y7736" s="209">
        <f t="shared" si="5407"/>
        <v>100</v>
      </c>
    </row>
    <row r="7737" spans="1:25">
      <c r="A7737" s="20">
        <v>35</v>
      </c>
      <c r="B7737" s="20" t="s">
        <v>122</v>
      </c>
      <c r="C7737" s="20" t="s">
        <v>130</v>
      </c>
      <c r="D7737" s="20">
        <v>35010001</v>
      </c>
      <c r="E7737" s="20" t="s">
        <v>254</v>
      </c>
      <c r="F7737" s="23" t="s">
        <v>0</v>
      </c>
      <c r="G7737" s="155" t="s">
        <v>0</v>
      </c>
      <c r="H7737" s="21" t="s">
        <v>58</v>
      </c>
      <c r="I7737" s="66">
        <f t="shared" si="5415"/>
        <v>500</v>
      </c>
      <c r="J7737" s="66">
        <f t="shared" ref="J7737:X7737" si="5440">SUM(J7738)</f>
        <v>500</v>
      </c>
      <c r="K7737" s="66">
        <f t="shared" si="5416"/>
        <v>0</v>
      </c>
      <c r="L7737" s="66">
        <f t="shared" si="5440"/>
        <v>0</v>
      </c>
      <c r="M7737" s="66">
        <f t="shared" si="5440"/>
        <v>0</v>
      </c>
      <c r="N7737" s="66">
        <f t="shared" si="5440"/>
        <v>0</v>
      </c>
      <c r="O7737" s="66">
        <f t="shared" si="5440"/>
        <v>0</v>
      </c>
      <c r="P7737" s="66">
        <f t="shared" si="5440"/>
        <v>0</v>
      </c>
      <c r="Q7737" s="66">
        <f t="shared" si="5440"/>
        <v>100500</v>
      </c>
      <c r="R7737" s="66">
        <f t="shared" si="5440"/>
        <v>100500</v>
      </c>
      <c r="S7737" s="66">
        <f t="shared" si="5440"/>
        <v>100000</v>
      </c>
      <c r="T7737" s="66">
        <f t="shared" si="5440"/>
        <v>500</v>
      </c>
      <c r="U7737" s="66">
        <f t="shared" si="5440"/>
        <v>500</v>
      </c>
      <c r="V7737" s="66">
        <f t="shared" si="5440"/>
        <v>0</v>
      </c>
      <c r="W7737" s="66">
        <f t="shared" si="5440"/>
        <v>0</v>
      </c>
      <c r="X7737" s="66">
        <f t="shared" si="5440"/>
        <v>100500</v>
      </c>
      <c r="Y7737" s="208">
        <f t="shared" si="5407"/>
        <v>100</v>
      </c>
    </row>
    <row r="7738" spans="1:25">
      <c r="A7738" s="23">
        <v>35</v>
      </c>
      <c r="B7738" s="23" t="s">
        <v>122</v>
      </c>
      <c r="C7738" s="23" t="s">
        <v>130</v>
      </c>
      <c r="D7738" s="23">
        <v>35010001</v>
      </c>
      <c r="E7738" s="22">
        <v>8215</v>
      </c>
      <c r="F7738" s="23" t="s">
        <v>2863</v>
      </c>
      <c r="G7738" s="128" t="s">
        <v>3383</v>
      </c>
      <c r="H7738" s="32" t="s">
        <v>538</v>
      </c>
      <c r="I7738" s="44">
        <f t="shared" si="5415"/>
        <v>500</v>
      </c>
      <c r="J7738" s="44">
        <v>500</v>
      </c>
      <c r="K7738" s="44">
        <f t="shared" si="5416"/>
        <v>0</v>
      </c>
      <c r="L7738" s="44">
        <v>0</v>
      </c>
      <c r="M7738" s="44">
        <v>0</v>
      </c>
      <c r="N7738" s="44">
        <v>0</v>
      </c>
      <c r="O7738" s="44">
        <v>0</v>
      </c>
      <c r="P7738" s="44">
        <v>0</v>
      </c>
      <c r="Q7738" s="44">
        <v>100500</v>
      </c>
      <c r="R7738" s="44">
        <v>100500</v>
      </c>
      <c r="S7738" s="44">
        <v>100000</v>
      </c>
      <c r="T7738" s="44">
        <f t="shared" si="5412"/>
        <v>500</v>
      </c>
      <c r="U7738" s="44">
        <v>500</v>
      </c>
      <c r="V7738" s="44">
        <v>0</v>
      </c>
      <c r="W7738" s="44">
        <v>0</v>
      </c>
      <c r="X7738" s="44">
        <f t="shared" si="5413"/>
        <v>100500</v>
      </c>
      <c r="Y7738" s="209">
        <f t="shared" si="5407"/>
        <v>100</v>
      </c>
    </row>
    <row r="7739" spans="1:25">
      <c r="A7739" s="20">
        <v>35</v>
      </c>
      <c r="B7739" s="20" t="s">
        <v>122</v>
      </c>
      <c r="C7739" s="20" t="s">
        <v>130</v>
      </c>
      <c r="D7739" s="20">
        <v>35010001</v>
      </c>
      <c r="E7739" s="20" t="s">
        <v>351</v>
      </c>
      <c r="F7739" s="23" t="s">
        <v>0</v>
      </c>
      <c r="G7739" s="155" t="s">
        <v>0</v>
      </c>
      <c r="H7739" s="21" t="s">
        <v>59</v>
      </c>
      <c r="I7739" s="66">
        <f t="shared" si="5415"/>
        <v>100000</v>
      </c>
      <c r="J7739" s="66">
        <f>SUM(J7740:J7740)</f>
        <v>100000</v>
      </c>
      <c r="K7739" s="66">
        <f t="shared" si="5416"/>
        <v>0</v>
      </c>
      <c r="L7739" s="66">
        <f t="shared" ref="L7739:P7739" si="5441">SUM(L7740:L7740)</f>
        <v>0</v>
      </c>
      <c r="M7739" s="66">
        <f t="shared" si="5441"/>
        <v>0</v>
      </c>
      <c r="N7739" s="66">
        <f t="shared" si="5441"/>
        <v>0</v>
      </c>
      <c r="O7739" s="66">
        <f t="shared" si="5441"/>
        <v>0</v>
      </c>
      <c r="P7739" s="66">
        <f t="shared" si="5441"/>
        <v>0</v>
      </c>
      <c r="Q7739" s="66">
        <f>SUM(Q7740:Q7740)</f>
        <v>1700500</v>
      </c>
      <c r="R7739" s="66">
        <f>SUM(R7740:R7740)</f>
        <v>500</v>
      </c>
      <c r="S7739" s="66">
        <f>SUM(S7740:S7740)</f>
        <v>500</v>
      </c>
      <c r="T7739" s="66">
        <f t="shared" ref="T7739:X7739" si="5442">SUM(T7740:T7740)</f>
        <v>0</v>
      </c>
      <c r="U7739" s="66">
        <f t="shared" si="5442"/>
        <v>0</v>
      </c>
      <c r="V7739" s="66">
        <f t="shared" si="5442"/>
        <v>0</v>
      </c>
      <c r="W7739" s="66">
        <f t="shared" si="5442"/>
        <v>0</v>
      </c>
      <c r="X7739" s="66">
        <f t="shared" si="5442"/>
        <v>500</v>
      </c>
      <c r="Y7739" s="208">
        <f t="shared" si="5407"/>
        <v>100</v>
      </c>
    </row>
    <row r="7740" spans="1:25">
      <c r="A7740" s="23">
        <v>35</v>
      </c>
      <c r="B7740" s="23" t="s">
        <v>122</v>
      </c>
      <c r="C7740" s="23" t="s">
        <v>130</v>
      </c>
      <c r="D7740" s="23">
        <v>35010001</v>
      </c>
      <c r="E7740" s="22">
        <v>8216</v>
      </c>
      <c r="F7740" s="23" t="s">
        <v>2864</v>
      </c>
      <c r="G7740" s="128" t="s">
        <v>3383</v>
      </c>
      <c r="H7740" s="32" t="s">
        <v>59</v>
      </c>
      <c r="I7740" s="44">
        <f t="shared" si="5415"/>
        <v>100000</v>
      </c>
      <c r="J7740" s="44">
        <v>100000</v>
      </c>
      <c r="K7740" s="44">
        <f t="shared" si="5416"/>
        <v>0</v>
      </c>
      <c r="L7740" s="44">
        <v>0</v>
      </c>
      <c r="M7740" s="44">
        <v>0</v>
      </c>
      <c r="N7740" s="44">
        <v>0</v>
      </c>
      <c r="O7740" s="44">
        <v>0</v>
      </c>
      <c r="P7740" s="44">
        <v>0</v>
      </c>
      <c r="Q7740" s="44">
        <v>1700500</v>
      </c>
      <c r="R7740" s="44">
        <v>500</v>
      </c>
      <c r="S7740" s="44">
        <v>500</v>
      </c>
      <c r="T7740" s="44">
        <f t="shared" si="5412"/>
        <v>0</v>
      </c>
      <c r="U7740" s="44"/>
      <c r="V7740" s="44">
        <v>0</v>
      </c>
      <c r="W7740" s="44">
        <v>0</v>
      </c>
      <c r="X7740" s="44">
        <f t="shared" si="5413"/>
        <v>500</v>
      </c>
      <c r="Y7740" s="209">
        <f t="shared" si="5407"/>
        <v>100</v>
      </c>
    </row>
    <row r="7741" spans="1:25" s="68" customFormat="1" ht="20.399999999999999">
      <c r="A7741" s="3" t="s">
        <v>0</v>
      </c>
      <c r="B7741" s="3" t="s">
        <v>0</v>
      </c>
      <c r="C7741" s="3" t="s">
        <v>0</v>
      </c>
      <c r="D7741" s="3" t="s">
        <v>0</v>
      </c>
      <c r="E7741" s="3" t="s">
        <v>0</v>
      </c>
      <c r="F7741" s="3" t="s">
        <v>0</v>
      </c>
      <c r="G7741" s="158" t="s">
        <v>0</v>
      </c>
      <c r="H7741" s="53" t="s">
        <v>2783</v>
      </c>
      <c r="I7741" s="57">
        <f t="shared" si="5415"/>
        <v>9062000</v>
      </c>
      <c r="J7741" s="57">
        <f>SUM(J7690,J7716,J7726,J7730)</f>
        <v>9062000</v>
      </c>
      <c r="K7741" s="57">
        <f t="shared" si="5416"/>
        <v>0</v>
      </c>
      <c r="L7741" s="57">
        <f t="shared" ref="L7741:X7741" si="5443">SUM(L7690,L7716,L7726,L7730)</f>
        <v>0</v>
      </c>
      <c r="M7741" s="57">
        <f t="shared" si="5443"/>
        <v>0</v>
      </c>
      <c r="N7741" s="57">
        <f t="shared" si="5443"/>
        <v>0</v>
      </c>
      <c r="O7741" s="57">
        <f t="shared" si="5443"/>
        <v>0</v>
      </c>
      <c r="P7741" s="57">
        <f t="shared" si="5443"/>
        <v>0</v>
      </c>
      <c r="Q7741" s="57">
        <f t="shared" si="5443"/>
        <v>12690364</v>
      </c>
      <c r="R7741" s="57">
        <f t="shared" si="5443"/>
        <v>9361808</v>
      </c>
      <c r="S7741" s="57">
        <f t="shared" si="5443"/>
        <v>6765151</v>
      </c>
      <c r="T7741" s="57">
        <f t="shared" si="5443"/>
        <v>2602959</v>
      </c>
      <c r="U7741" s="57">
        <f t="shared" si="5443"/>
        <v>2262800</v>
      </c>
      <c r="V7741" s="57">
        <f t="shared" si="5443"/>
        <v>234815</v>
      </c>
      <c r="W7741" s="57">
        <f t="shared" si="5443"/>
        <v>105344</v>
      </c>
      <c r="X7741" s="57">
        <f t="shared" si="5443"/>
        <v>9368110</v>
      </c>
      <c r="Y7741" s="222">
        <f t="shared" si="5407"/>
        <v>100.06731605689841</v>
      </c>
    </row>
    <row r="7742" spans="1:25" ht="15" thickBot="1">
      <c r="A7742" s="32" t="s">
        <v>0</v>
      </c>
      <c r="B7742" s="32" t="s">
        <v>0</v>
      </c>
      <c r="C7742" s="32" t="s">
        <v>0</v>
      </c>
      <c r="D7742" s="32" t="s">
        <v>0</v>
      </c>
      <c r="E7742" s="32" t="s">
        <v>0</v>
      </c>
      <c r="F7742" s="32" t="s">
        <v>0</v>
      </c>
      <c r="G7742" s="154" t="s">
        <v>0</v>
      </c>
      <c r="H7742" s="21" t="s">
        <v>170</v>
      </c>
      <c r="I7742" s="66">
        <f t="shared" si="5415"/>
        <v>20</v>
      </c>
      <c r="J7742" s="66">
        <v>20</v>
      </c>
      <c r="K7742" s="66">
        <f t="shared" si="5416"/>
        <v>0</v>
      </c>
      <c r="L7742" s="66" t="s">
        <v>0</v>
      </c>
      <c r="M7742" s="66" t="s">
        <v>0</v>
      </c>
      <c r="N7742" s="66" t="s">
        <v>0</v>
      </c>
      <c r="O7742" s="66" t="s">
        <v>0</v>
      </c>
      <c r="P7742" s="66" t="s">
        <v>0</v>
      </c>
      <c r="Q7742" s="66">
        <v>0</v>
      </c>
      <c r="R7742" s="66"/>
      <c r="S7742" s="66"/>
      <c r="T7742" s="66"/>
      <c r="U7742" s="66"/>
      <c r="V7742" s="66"/>
      <c r="W7742" s="66"/>
      <c r="X7742" s="66"/>
      <c r="Y7742" s="208">
        <v>0</v>
      </c>
    </row>
    <row r="7743" spans="1:25" ht="41.4" thickBot="1">
      <c r="A7743" s="252" t="s">
        <v>0</v>
      </c>
      <c r="B7743" s="252" t="s">
        <v>0</v>
      </c>
      <c r="C7743" s="252" t="s">
        <v>0</v>
      </c>
      <c r="D7743" s="252" t="s">
        <v>0</v>
      </c>
      <c r="E7743" s="252" t="s">
        <v>0</v>
      </c>
      <c r="F7743" s="252" t="s">
        <v>0</v>
      </c>
      <c r="G7743" s="258" t="s">
        <v>0</v>
      </c>
      <c r="H7743" s="24" t="s">
        <v>72</v>
      </c>
      <c r="I7743" s="1" t="s">
        <v>3093</v>
      </c>
      <c r="J7743" s="1" t="s">
        <v>3130</v>
      </c>
      <c r="K7743" s="1" t="s">
        <v>3</v>
      </c>
      <c r="L7743" s="1" t="s">
        <v>4</v>
      </c>
      <c r="M7743" s="1" t="s">
        <v>5</v>
      </c>
      <c r="N7743" s="1" t="s">
        <v>6</v>
      </c>
      <c r="O7743" s="1" t="s">
        <v>7</v>
      </c>
      <c r="P7743" s="1" t="s">
        <v>8</v>
      </c>
      <c r="Q7743" s="1" t="s">
        <v>3344</v>
      </c>
      <c r="R7743" s="1" t="s">
        <v>3427</v>
      </c>
      <c r="S7743" s="1" t="s">
        <v>3447</v>
      </c>
      <c r="T7743" s="1" t="s">
        <v>3448</v>
      </c>
      <c r="U7743" s="1" t="s">
        <v>3452</v>
      </c>
      <c r="V7743" s="1" t="s">
        <v>3449</v>
      </c>
      <c r="W7743" s="1" t="s">
        <v>3450</v>
      </c>
      <c r="X7743" s="1" t="s">
        <v>3451</v>
      </c>
      <c r="Y7743" s="216" t="s">
        <v>3385</v>
      </c>
    </row>
    <row r="7744" spans="1:25">
      <c r="A7744" s="253"/>
      <c r="B7744" s="253"/>
      <c r="C7744" s="253"/>
      <c r="D7744" s="253"/>
      <c r="E7744" s="253"/>
      <c r="F7744" s="253"/>
      <c r="G7744" s="259"/>
      <c r="H7744" s="33" t="s">
        <v>0</v>
      </c>
      <c r="I7744" s="45">
        <v>1</v>
      </c>
      <c r="J7744" s="45">
        <v>3</v>
      </c>
      <c r="K7744" s="45" t="s">
        <v>9</v>
      </c>
      <c r="L7744" s="45">
        <v>5</v>
      </c>
      <c r="M7744" s="45">
        <v>6</v>
      </c>
      <c r="N7744" s="45">
        <v>7</v>
      </c>
      <c r="O7744" s="45">
        <v>8</v>
      </c>
      <c r="P7744" s="45">
        <v>9</v>
      </c>
      <c r="Q7744" s="45">
        <v>1</v>
      </c>
      <c r="R7744" s="45">
        <v>2</v>
      </c>
      <c r="S7744" s="45">
        <v>3</v>
      </c>
      <c r="T7744" s="45" t="s">
        <v>3453</v>
      </c>
      <c r="U7744" s="45">
        <v>5</v>
      </c>
      <c r="V7744" s="45">
        <v>6</v>
      </c>
      <c r="W7744" s="45">
        <v>7</v>
      </c>
      <c r="X7744" s="45" t="s">
        <v>3454</v>
      </c>
      <c r="Y7744" s="276">
        <v>9</v>
      </c>
    </row>
    <row r="7745" spans="1:25">
      <c r="A7745" s="253"/>
      <c r="B7745" s="253"/>
      <c r="C7745" s="253"/>
      <c r="D7745" s="253"/>
      <c r="E7745" s="253"/>
      <c r="F7745" s="253"/>
      <c r="G7745" s="259"/>
      <c r="H7745" s="34" t="s">
        <v>110</v>
      </c>
      <c r="I7745" s="35">
        <f t="shared" si="5415"/>
        <v>2000000</v>
      </c>
      <c r="J7745" s="35">
        <f>SUM(J7723)</f>
        <v>2000000</v>
      </c>
      <c r="K7745" s="35">
        <f t="shared" si="5416"/>
        <v>0</v>
      </c>
      <c r="L7745" s="35">
        <f t="shared" ref="L7745:P7745" si="5444">SUM(L7723)</f>
        <v>0</v>
      </c>
      <c r="M7745" s="35">
        <f t="shared" si="5444"/>
        <v>0</v>
      </c>
      <c r="N7745" s="35">
        <f t="shared" si="5444"/>
        <v>0</v>
      </c>
      <c r="O7745" s="35">
        <f t="shared" si="5444"/>
        <v>0</v>
      </c>
      <c r="P7745" s="35">
        <f t="shared" si="5444"/>
        <v>0</v>
      </c>
      <c r="Q7745" s="35">
        <f t="shared" ref="Q7745:R7745" si="5445">SUM(Q7723)</f>
        <v>3593836</v>
      </c>
      <c r="R7745" s="35">
        <f t="shared" si="5445"/>
        <v>1965280</v>
      </c>
      <c r="S7745" s="35">
        <f t="shared" ref="S7745" si="5446">SUM(S7723)</f>
        <v>1850000</v>
      </c>
      <c r="T7745" s="35">
        <f t="shared" ref="T7745:X7745" si="5447">SUM(T7723)</f>
        <v>115280</v>
      </c>
      <c r="U7745" s="35">
        <f t="shared" si="5447"/>
        <v>52500</v>
      </c>
      <c r="V7745" s="35">
        <f t="shared" si="5447"/>
        <v>50000</v>
      </c>
      <c r="W7745" s="35">
        <f t="shared" si="5447"/>
        <v>12780</v>
      </c>
      <c r="X7745" s="35">
        <f t="shared" si="5447"/>
        <v>1965280</v>
      </c>
      <c r="Y7745" s="218">
        <f t="shared" ref="Y7745:Y7749" si="5448">IF(R7745=0,0,(X7745/R7745)*100)</f>
        <v>100</v>
      </c>
    </row>
    <row r="7746" spans="1:25">
      <c r="A7746" s="253"/>
      <c r="B7746" s="253"/>
      <c r="C7746" s="253"/>
      <c r="D7746" s="253"/>
      <c r="E7746" s="253"/>
      <c r="F7746" s="253"/>
      <c r="G7746" s="259"/>
      <c r="H7746" s="34" t="s">
        <v>111</v>
      </c>
      <c r="I7746" s="35">
        <f t="shared" si="5415"/>
        <v>187100</v>
      </c>
      <c r="J7746" s="35">
        <f>SUM(J7719,J7721)</f>
        <v>187100</v>
      </c>
      <c r="K7746" s="35">
        <f t="shared" si="5416"/>
        <v>0</v>
      </c>
      <c r="L7746" s="35">
        <f t="shared" ref="L7746:P7746" si="5449">SUM(L7719,L7721)</f>
        <v>0</v>
      </c>
      <c r="M7746" s="35">
        <f t="shared" si="5449"/>
        <v>0</v>
      </c>
      <c r="N7746" s="35">
        <f t="shared" si="5449"/>
        <v>0</v>
      </c>
      <c r="O7746" s="35">
        <f t="shared" si="5449"/>
        <v>0</v>
      </c>
      <c r="P7746" s="35">
        <f t="shared" si="5449"/>
        <v>0</v>
      </c>
      <c r="Q7746" s="35">
        <f t="shared" ref="Q7746:R7746" si="5450">SUM(Q7719,Q7721)</f>
        <v>393970</v>
      </c>
      <c r="R7746" s="35">
        <f t="shared" si="5450"/>
        <v>393970</v>
      </c>
      <c r="S7746" s="35">
        <f t="shared" ref="S7746" si="5451">SUM(S7719,S7721)</f>
        <v>333000</v>
      </c>
      <c r="T7746" s="35">
        <f t="shared" ref="T7746:X7746" si="5452">SUM(T7719,T7721)</f>
        <v>60870</v>
      </c>
      <c r="U7746" s="35">
        <f t="shared" si="5452"/>
        <v>10000</v>
      </c>
      <c r="V7746" s="35">
        <f t="shared" si="5452"/>
        <v>48700</v>
      </c>
      <c r="W7746" s="35">
        <f t="shared" si="5452"/>
        <v>2170</v>
      </c>
      <c r="X7746" s="35">
        <f t="shared" si="5452"/>
        <v>393870</v>
      </c>
      <c r="Y7746" s="218">
        <f t="shared" si="5448"/>
        <v>99.974617356651521</v>
      </c>
    </row>
    <row r="7747" spans="1:25">
      <c r="A7747" s="253"/>
      <c r="B7747" s="253"/>
      <c r="C7747" s="253"/>
      <c r="D7747" s="253"/>
      <c r="E7747" s="253"/>
      <c r="F7747" s="253"/>
      <c r="G7747" s="259"/>
      <c r="H7747" s="34" t="s">
        <v>112</v>
      </c>
      <c r="I7747" s="35">
        <f t="shared" si="5415"/>
        <v>5900000</v>
      </c>
      <c r="J7747" s="35">
        <f>SUM(J7724)</f>
        <v>5900000</v>
      </c>
      <c r="K7747" s="35">
        <f t="shared" si="5416"/>
        <v>0</v>
      </c>
      <c r="L7747" s="35">
        <f t="shared" ref="L7747:P7747" si="5453">SUM(L7724)</f>
        <v>0</v>
      </c>
      <c r="M7747" s="35">
        <f t="shared" si="5453"/>
        <v>0</v>
      </c>
      <c r="N7747" s="35">
        <f t="shared" si="5453"/>
        <v>0</v>
      </c>
      <c r="O7747" s="35">
        <f t="shared" si="5453"/>
        <v>0</v>
      </c>
      <c r="P7747" s="35">
        <f t="shared" si="5453"/>
        <v>0</v>
      </c>
      <c r="Q7747" s="35">
        <f t="shared" ref="Q7747:R7747" si="5454">SUM(Q7724)</f>
        <v>5790000</v>
      </c>
      <c r="R7747" s="35">
        <f t="shared" si="5454"/>
        <v>5790000</v>
      </c>
      <c r="S7747" s="35">
        <f t="shared" ref="S7747" si="5455">SUM(S7724)</f>
        <v>3690000</v>
      </c>
      <c r="T7747" s="35">
        <f t="shared" ref="T7747:X7747" si="5456">SUM(T7724)</f>
        <v>2100000</v>
      </c>
      <c r="U7747" s="35">
        <f t="shared" si="5456"/>
        <v>2060000</v>
      </c>
      <c r="V7747" s="35">
        <f t="shared" si="5456"/>
        <v>20000</v>
      </c>
      <c r="W7747" s="35">
        <f t="shared" si="5456"/>
        <v>20000</v>
      </c>
      <c r="X7747" s="35">
        <f t="shared" si="5456"/>
        <v>5790000</v>
      </c>
      <c r="Y7747" s="218">
        <f t="shared" si="5448"/>
        <v>100</v>
      </c>
    </row>
    <row r="7748" spans="1:25">
      <c r="A7748" s="253"/>
      <c r="B7748" s="253"/>
      <c r="C7748" s="253"/>
      <c r="D7748" s="253"/>
      <c r="E7748" s="253"/>
      <c r="F7748" s="253"/>
      <c r="G7748" s="259"/>
      <c r="H7748" s="34" t="s">
        <v>113</v>
      </c>
      <c r="I7748" s="35">
        <f t="shared" si="5415"/>
        <v>974900</v>
      </c>
      <c r="J7748" s="35">
        <f>SUM(J7692,J7694,J7695,J7696,J7697,J7698,J7700,J7702,J7703,J7704,J7705,J7706,J7709,J7710,J7711,J7712,J7713,J7714,J7715,J7725,J7729,J7733,J7734,J7736,J7738,J7740)</f>
        <v>974900</v>
      </c>
      <c r="K7748" s="35">
        <f t="shared" si="5416"/>
        <v>0</v>
      </c>
      <c r="L7748" s="35">
        <f t="shared" ref="L7748:P7748" si="5457">SUM(L7692,L7694,L7695,L7696,L7697,L7698,L7700,L7702,L7703,L7704,L7705,L7706,L7709,L7710,L7711,L7712,L7713,L7714,L7715,L7725,L7729,L7733,L7734,L7736,L7738,L7740)</f>
        <v>0</v>
      </c>
      <c r="M7748" s="35">
        <f t="shared" si="5457"/>
        <v>0</v>
      </c>
      <c r="N7748" s="35">
        <f t="shared" si="5457"/>
        <v>0</v>
      </c>
      <c r="O7748" s="35">
        <f t="shared" si="5457"/>
        <v>0</v>
      </c>
      <c r="P7748" s="35">
        <f t="shared" si="5457"/>
        <v>0</v>
      </c>
      <c r="Q7748" s="35">
        <f t="shared" ref="Q7748:R7748" si="5458">SUM(Q7692,Q7694,Q7695,Q7696,Q7697,Q7698,Q7700,Q7702,Q7703,Q7704,Q7705,Q7706,Q7709,Q7710,Q7711,Q7712,Q7713,Q7714,Q7715,Q7725,Q7729,Q7733,Q7734,Q7736,Q7738,Q7740)</f>
        <v>2912558</v>
      </c>
      <c r="R7748" s="35">
        <f t="shared" si="5458"/>
        <v>1212558</v>
      </c>
      <c r="S7748" s="35">
        <f t="shared" ref="S7748" si="5459">SUM(S7692,S7694,S7695,S7696,S7697,S7698,S7700,S7702,S7703,S7704,S7705,S7706,S7709,S7710,S7711,S7712,S7713,S7714,S7715,S7725,S7729,S7733,S7734,S7736,S7738,S7740)</f>
        <v>892151</v>
      </c>
      <c r="T7748" s="35">
        <f t="shared" ref="T7748:X7748" si="5460">SUM(T7692,T7694,T7695,T7696,T7697,T7698,T7700,T7702,T7703,T7704,T7705,T7706,T7709,T7710,T7711,T7712,T7713,T7714,T7715,T7725,T7729,T7733,T7734,T7736,T7738,T7740)</f>
        <v>326809</v>
      </c>
      <c r="U7748" s="35">
        <f t="shared" si="5460"/>
        <v>140300</v>
      </c>
      <c r="V7748" s="35">
        <f t="shared" si="5460"/>
        <v>116115</v>
      </c>
      <c r="W7748" s="35">
        <f t="shared" si="5460"/>
        <v>70394</v>
      </c>
      <c r="X7748" s="35">
        <f t="shared" si="5460"/>
        <v>1218960</v>
      </c>
      <c r="Y7748" s="218">
        <f t="shared" si="5448"/>
        <v>100.52797474430089</v>
      </c>
    </row>
    <row r="7749" spans="1:25">
      <c r="A7749" s="254"/>
      <c r="B7749" s="254"/>
      <c r="C7749" s="254"/>
      <c r="D7749" s="254"/>
      <c r="E7749" s="254"/>
      <c r="F7749" s="254"/>
      <c r="G7749" s="260"/>
      <c r="H7749" s="36" t="s">
        <v>69</v>
      </c>
      <c r="I7749" s="35">
        <f t="shared" si="5415"/>
        <v>9062000</v>
      </c>
      <c r="J7749" s="35">
        <f>SUM(J7745:J7748)</f>
        <v>9062000</v>
      </c>
      <c r="K7749" s="35">
        <f t="shared" si="5416"/>
        <v>0</v>
      </c>
      <c r="L7749" s="35">
        <f t="shared" ref="L7749:P7749" si="5461">SUM(L7745:L7748)</f>
        <v>0</v>
      </c>
      <c r="M7749" s="35">
        <f t="shared" si="5461"/>
        <v>0</v>
      </c>
      <c r="N7749" s="35">
        <f t="shared" si="5461"/>
        <v>0</v>
      </c>
      <c r="O7749" s="35">
        <f t="shared" si="5461"/>
        <v>0</v>
      </c>
      <c r="P7749" s="35">
        <f t="shared" si="5461"/>
        <v>0</v>
      </c>
      <c r="Q7749" s="35">
        <f t="shared" ref="Q7749:R7749" si="5462">SUM(Q7745:Q7748)</f>
        <v>12690364</v>
      </c>
      <c r="R7749" s="35">
        <f t="shared" si="5462"/>
        <v>9361808</v>
      </c>
      <c r="S7749" s="35">
        <f t="shared" ref="S7749" si="5463">SUM(S7745:S7748)</f>
        <v>6765151</v>
      </c>
      <c r="T7749" s="35">
        <f t="shared" ref="T7749:X7749" si="5464">SUM(T7745:T7748)</f>
        <v>2602959</v>
      </c>
      <c r="U7749" s="35">
        <f t="shared" si="5464"/>
        <v>2262800</v>
      </c>
      <c r="V7749" s="35">
        <f t="shared" si="5464"/>
        <v>234815</v>
      </c>
      <c r="W7749" s="35">
        <f t="shared" si="5464"/>
        <v>105344</v>
      </c>
      <c r="X7749" s="35">
        <f t="shared" si="5464"/>
        <v>9368110</v>
      </c>
      <c r="Y7749" s="218">
        <f t="shared" si="5448"/>
        <v>100.06731605689841</v>
      </c>
    </row>
    <row r="7750" spans="1:25">
      <c r="A7750" s="32" t="s">
        <v>0</v>
      </c>
      <c r="B7750" s="32" t="s">
        <v>0</v>
      </c>
      <c r="C7750" s="32" t="s">
        <v>0</v>
      </c>
      <c r="D7750" s="32" t="s">
        <v>0</v>
      </c>
      <c r="E7750" s="32" t="s">
        <v>0</v>
      </c>
      <c r="F7750" s="32" t="s">
        <v>0</v>
      </c>
      <c r="G7750" s="154" t="s">
        <v>0</v>
      </c>
      <c r="H7750" s="37" t="s">
        <v>0</v>
      </c>
      <c r="I7750" s="37"/>
      <c r="J7750" s="37"/>
      <c r="K7750" s="37"/>
      <c r="L7750" s="37" t="s">
        <v>0</v>
      </c>
      <c r="M7750" s="37" t="s">
        <v>0</v>
      </c>
      <c r="N7750" s="37" t="s">
        <v>0</v>
      </c>
      <c r="O7750" s="37" t="s">
        <v>0</v>
      </c>
      <c r="P7750" s="37" t="s">
        <v>0</v>
      </c>
      <c r="Q7750" s="37"/>
      <c r="R7750" s="37"/>
      <c r="S7750" s="37"/>
      <c r="T7750" s="37" t="s">
        <v>0</v>
      </c>
      <c r="U7750" s="37" t="s">
        <v>0</v>
      </c>
      <c r="V7750" s="37" t="s">
        <v>0</v>
      </c>
      <c r="W7750" s="37" t="s">
        <v>0</v>
      </c>
      <c r="X7750" s="37" t="s">
        <v>0</v>
      </c>
      <c r="Y7750" s="219"/>
    </row>
    <row r="7751" spans="1:25">
      <c r="A7751" s="32" t="s">
        <v>0</v>
      </c>
      <c r="B7751" s="32" t="s">
        <v>0</v>
      </c>
      <c r="C7751" s="32" t="s">
        <v>0</v>
      </c>
      <c r="D7751" s="32" t="s">
        <v>0</v>
      </c>
      <c r="E7751" s="32" t="s">
        <v>0</v>
      </c>
      <c r="F7751" s="32" t="s">
        <v>0</v>
      </c>
      <c r="G7751" s="154" t="s">
        <v>0</v>
      </c>
      <c r="H7751" s="30" t="s">
        <v>837</v>
      </c>
      <c r="I7751" s="31">
        <f t="shared" si="5415"/>
        <v>9062000</v>
      </c>
      <c r="J7751" s="31">
        <f>SUM(J7741)</f>
        <v>9062000</v>
      </c>
      <c r="K7751" s="31">
        <f t="shared" si="5416"/>
        <v>0</v>
      </c>
      <c r="L7751" s="31">
        <f t="shared" ref="L7751:P7751" si="5465">SUM(L7741)</f>
        <v>0</v>
      </c>
      <c r="M7751" s="31">
        <f t="shared" si="5465"/>
        <v>0</v>
      </c>
      <c r="N7751" s="31">
        <f t="shared" si="5465"/>
        <v>0</v>
      </c>
      <c r="O7751" s="31">
        <f t="shared" si="5465"/>
        <v>0</v>
      </c>
      <c r="P7751" s="31">
        <f t="shared" si="5465"/>
        <v>0</v>
      </c>
      <c r="Q7751" s="31">
        <f t="shared" ref="Q7751:R7751" si="5466">SUM(Q7741)</f>
        <v>12690364</v>
      </c>
      <c r="R7751" s="31">
        <f t="shared" si="5466"/>
        <v>9361808</v>
      </c>
      <c r="S7751" s="31">
        <f t="shared" ref="S7751" si="5467">SUM(S7741)</f>
        <v>6765151</v>
      </c>
      <c r="T7751" s="31">
        <f t="shared" ref="T7751:X7751" si="5468">SUM(T7741)</f>
        <v>2602959</v>
      </c>
      <c r="U7751" s="31">
        <f t="shared" si="5468"/>
        <v>2262800</v>
      </c>
      <c r="V7751" s="31">
        <f t="shared" si="5468"/>
        <v>234815</v>
      </c>
      <c r="W7751" s="31">
        <f t="shared" si="5468"/>
        <v>105344</v>
      </c>
      <c r="X7751" s="31">
        <f t="shared" si="5468"/>
        <v>9368110</v>
      </c>
      <c r="Y7751" s="220">
        <f>IF(R7751=0,0,(X7751/R7751)*100)</f>
        <v>100.06731605689841</v>
      </c>
    </row>
    <row r="7752" spans="1:25">
      <c r="A7752" s="32" t="s">
        <v>0</v>
      </c>
      <c r="B7752" s="32" t="s">
        <v>0</v>
      </c>
      <c r="C7752" s="32" t="s">
        <v>0</v>
      </c>
      <c r="D7752" s="32" t="s">
        <v>0</v>
      </c>
      <c r="E7752" s="32" t="s">
        <v>0</v>
      </c>
      <c r="F7752" s="32" t="s">
        <v>0</v>
      </c>
      <c r="G7752" s="154" t="s">
        <v>0</v>
      </c>
      <c r="H7752" s="21" t="s">
        <v>170</v>
      </c>
      <c r="I7752" s="66">
        <f t="shared" si="5415"/>
        <v>20</v>
      </c>
      <c r="J7752" s="66">
        <f>J7742</f>
        <v>20</v>
      </c>
      <c r="K7752" s="66">
        <f t="shared" si="5416"/>
        <v>0</v>
      </c>
      <c r="L7752" s="66" t="str">
        <f t="shared" ref="L7752:P7752" si="5469">L7742</f>
        <v/>
      </c>
      <c r="M7752" s="66" t="str">
        <f t="shared" si="5469"/>
        <v/>
      </c>
      <c r="N7752" s="66" t="str">
        <f t="shared" si="5469"/>
        <v/>
      </c>
      <c r="O7752" s="66" t="str">
        <f t="shared" si="5469"/>
        <v/>
      </c>
      <c r="P7752" s="66" t="str">
        <f t="shared" si="5469"/>
        <v/>
      </c>
      <c r="Q7752" s="66">
        <f t="shared" ref="Q7752:R7752" si="5470">Q7742</f>
        <v>0</v>
      </c>
      <c r="R7752" s="66">
        <f t="shared" si="5470"/>
        <v>0</v>
      </c>
      <c r="S7752" s="66">
        <f t="shared" ref="S7752" si="5471">S7742</f>
        <v>0</v>
      </c>
      <c r="T7752" s="66">
        <f t="shared" ref="T7752:X7752" si="5472">T7742</f>
        <v>0</v>
      </c>
      <c r="U7752" s="66">
        <f t="shared" si="5472"/>
        <v>0</v>
      </c>
      <c r="V7752" s="66">
        <f t="shared" si="5472"/>
        <v>0</v>
      </c>
      <c r="W7752" s="66">
        <f t="shared" si="5472"/>
        <v>0</v>
      </c>
      <c r="X7752" s="66">
        <f t="shared" si="5472"/>
        <v>0</v>
      </c>
      <c r="Y7752" s="208">
        <v>0</v>
      </c>
    </row>
    <row r="7753" spans="1:25">
      <c r="A7753" s="32" t="s">
        <v>0</v>
      </c>
      <c r="B7753" s="32" t="s">
        <v>0</v>
      </c>
      <c r="C7753" s="32" t="s">
        <v>0</v>
      </c>
      <c r="D7753" s="32" t="s">
        <v>0</v>
      </c>
      <c r="E7753" s="32" t="s">
        <v>0</v>
      </c>
      <c r="F7753" s="32" t="s">
        <v>0</v>
      </c>
      <c r="G7753" s="154" t="s">
        <v>0</v>
      </c>
      <c r="H7753" s="38" t="s">
        <v>0</v>
      </c>
      <c r="I7753" s="39"/>
      <c r="J7753" s="39"/>
      <c r="K7753" s="39"/>
      <c r="L7753" s="39" t="s">
        <v>0</v>
      </c>
      <c r="M7753" s="39" t="s">
        <v>0</v>
      </c>
      <c r="N7753" s="39" t="s">
        <v>0</v>
      </c>
      <c r="O7753" s="39" t="s">
        <v>0</v>
      </c>
      <c r="P7753" s="39" t="s">
        <v>0</v>
      </c>
      <c r="Q7753" s="39"/>
      <c r="R7753" s="39"/>
      <c r="S7753" s="39"/>
      <c r="T7753" s="39" t="s">
        <v>0</v>
      </c>
      <c r="U7753" s="39" t="s">
        <v>0</v>
      </c>
      <c r="V7753" s="39" t="s">
        <v>0</v>
      </c>
      <c r="W7753" s="39" t="s">
        <v>0</v>
      </c>
      <c r="X7753" s="39" t="s">
        <v>0</v>
      </c>
      <c r="Y7753" s="221"/>
    </row>
    <row r="7754" spans="1:25" customFormat="1">
      <c r="A7754" s="46">
        <v>35</v>
      </c>
      <c r="B7754" s="3" t="s">
        <v>0</v>
      </c>
      <c r="C7754" s="3" t="s">
        <v>0</v>
      </c>
      <c r="D7754" s="3" t="s">
        <v>0</v>
      </c>
      <c r="E7754" s="3" t="s">
        <v>0</v>
      </c>
      <c r="F7754" s="3" t="s">
        <v>0</v>
      </c>
      <c r="G7754" s="158" t="s">
        <v>0</v>
      </c>
      <c r="H7754" s="3" t="s">
        <v>0</v>
      </c>
      <c r="I7754" s="47"/>
      <c r="J7754" s="47"/>
      <c r="K7754" s="47"/>
      <c r="L7754" s="47" t="s">
        <v>0</v>
      </c>
      <c r="M7754" s="47" t="s">
        <v>0</v>
      </c>
      <c r="N7754" s="47" t="s">
        <v>0</v>
      </c>
      <c r="O7754" s="47" t="s">
        <v>0</v>
      </c>
      <c r="P7754" s="47" t="s">
        <v>0</v>
      </c>
      <c r="Q7754" s="47"/>
      <c r="R7754" s="47"/>
      <c r="S7754" s="47"/>
      <c r="T7754" s="47" t="s">
        <v>0</v>
      </c>
      <c r="U7754" s="47" t="s">
        <v>0</v>
      </c>
      <c r="V7754" s="47" t="s">
        <v>0</v>
      </c>
      <c r="W7754" s="47" t="s">
        <v>0</v>
      </c>
      <c r="X7754" s="47" t="s">
        <v>0</v>
      </c>
      <c r="Y7754" s="211"/>
    </row>
    <row r="7755" spans="1:25" customFormat="1" ht="15" thickBot="1">
      <c r="A7755" s="46">
        <v>35</v>
      </c>
      <c r="B7755" s="81" t="s">
        <v>172</v>
      </c>
      <c r="C7755" s="83" t="s">
        <v>0</v>
      </c>
      <c r="D7755" s="83" t="s">
        <v>0</v>
      </c>
      <c r="E7755" s="3" t="s">
        <v>0</v>
      </c>
      <c r="F7755" s="3" t="s">
        <v>0</v>
      </c>
      <c r="G7755" s="158" t="s">
        <v>0</v>
      </c>
      <c r="H7755" s="3" t="s">
        <v>0</v>
      </c>
      <c r="I7755" s="47"/>
      <c r="J7755" s="47"/>
      <c r="K7755" s="47"/>
      <c r="L7755" s="47" t="s">
        <v>0</v>
      </c>
      <c r="M7755" s="47" t="s">
        <v>0</v>
      </c>
      <c r="N7755" s="47" t="s">
        <v>0</v>
      </c>
      <c r="O7755" s="47" t="s">
        <v>0</v>
      </c>
      <c r="P7755" s="47" t="s">
        <v>0</v>
      </c>
      <c r="Q7755" s="47"/>
      <c r="R7755" s="47"/>
      <c r="S7755" s="47"/>
      <c r="T7755" s="47" t="s">
        <v>0</v>
      </c>
      <c r="U7755" s="47" t="s">
        <v>0</v>
      </c>
      <c r="V7755" s="47" t="s">
        <v>0</v>
      </c>
      <c r="W7755" s="47" t="s">
        <v>0</v>
      </c>
      <c r="X7755" s="47" t="s">
        <v>0</v>
      </c>
      <c r="Y7755" s="211"/>
    </row>
    <row r="7756" spans="1:25" customFormat="1" ht="41.4" thickBot="1">
      <c r="A7756" s="1" t="s">
        <v>123</v>
      </c>
      <c r="B7756" s="84" t="s">
        <v>124</v>
      </c>
      <c r="C7756" s="84" t="s">
        <v>125</v>
      </c>
      <c r="D7756" s="85" t="s">
        <v>0</v>
      </c>
      <c r="E7756" s="1" t="s">
        <v>126</v>
      </c>
      <c r="F7756" s="1" t="s">
        <v>127</v>
      </c>
      <c r="G7756" s="151" t="s">
        <v>128</v>
      </c>
      <c r="H7756" s="1" t="s">
        <v>1</v>
      </c>
      <c r="I7756" s="1" t="s">
        <v>3093</v>
      </c>
      <c r="J7756" s="1" t="s">
        <v>3130</v>
      </c>
      <c r="K7756" s="1" t="s">
        <v>3</v>
      </c>
      <c r="L7756" s="1" t="s">
        <v>4</v>
      </c>
      <c r="M7756" s="1" t="s">
        <v>5</v>
      </c>
      <c r="N7756" s="1" t="s">
        <v>6</v>
      </c>
      <c r="O7756" s="1" t="s">
        <v>7</v>
      </c>
      <c r="P7756" s="1" t="s">
        <v>8</v>
      </c>
      <c r="Q7756" s="1" t="s">
        <v>3344</v>
      </c>
      <c r="R7756" s="1" t="s">
        <v>3427</v>
      </c>
      <c r="S7756" s="1" t="s">
        <v>3447</v>
      </c>
      <c r="T7756" s="1" t="s">
        <v>3448</v>
      </c>
      <c r="U7756" s="1" t="s">
        <v>3452</v>
      </c>
      <c r="V7756" s="1" t="s">
        <v>3449</v>
      </c>
      <c r="W7756" s="1" t="s">
        <v>3450</v>
      </c>
      <c r="X7756" s="1" t="s">
        <v>3451</v>
      </c>
      <c r="Y7756" s="216" t="s">
        <v>3385</v>
      </c>
    </row>
    <row r="7757" spans="1:25" customFormat="1">
      <c r="A7757" s="49" t="s">
        <v>0</v>
      </c>
      <c r="B7757" s="86" t="s">
        <v>0</v>
      </c>
      <c r="C7757" s="86" t="s">
        <v>0</v>
      </c>
      <c r="D7757" s="87" t="s">
        <v>0</v>
      </c>
      <c r="E7757" s="50" t="s">
        <v>0</v>
      </c>
      <c r="F7757" s="51" t="s">
        <v>0</v>
      </c>
      <c r="G7757" s="160" t="s">
        <v>0</v>
      </c>
      <c r="H7757" s="52" t="s">
        <v>0</v>
      </c>
      <c r="I7757" s="45">
        <v>1</v>
      </c>
      <c r="J7757" s="45">
        <v>3</v>
      </c>
      <c r="K7757" s="45" t="s">
        <v>9</v>
      </c>
      <c r="L7757" s="45">
        <v>5</v>
      </c>
      <c r="M7757" s="45">
        <v>6</v>
      </c>
      <c r="N7757" s="45">
        <v>7</v>
      </c>
      <c r="O7757" s="45">
        <v>8</v>
      </c>
      <c r="P7757" s="45">
        <v>9</v>
      </c>
      <c r="Q7757" s="45">
        <v>1</v>
      </c>
      <c r="R7757" s="45">
        <v>2</v>
      </c>
      <c r="S7757" s="45">
        <v>3</v>
      </c>
      <c r="T7757" s="45" t="s">
        <v>3453</v>
      </c>
      <c r="U7757" s="45">
        <v>5</v>
      </c>
      <c r="V7757" s="45">
        <v>6</v>
      </c>
      <c r="W7757" s="45">
        <v>7</v>
      </c>
      <c r="X7757" s="45" t="s">
        <v>3454</v>
      </c>
      <c r="Y7757" s="276">
        <v>9</v>
      </c>
    </row>
    <row r="7758" spans="1:25" customFormat="1">
      <c r="A7758" s="46">
        <v>35</v>
      </c>
      <c r="B7758" s="81" t="s">
        <v>172</v>
      </c>
      <c r="C7758" s="83" t="s">
        <v>2666</v>
      </c>
      <c r="D7758" s="83">
        <v>3502000</v>
      </c>
      <c r="E7758" s="3" t="s">
        <v>0</v>
      </c>
      <c r="F7758" s="3" t="s">
        <v>0</v>
      </c>
      <c r="G7758" s="158" t="s">
        <v>0</v>
      </c>
      <c r="H7758" s="3" t="s">
        <v>2680</v>
      </c>
      <c r="I7758" s="47"/>
      <c r="J7758" s="47"/>
      <c r="K7758" s="47"/>
      <c r="L7758" s="47" t="s">
        <v>0</v>
      </c>
      <c r="M7758" s="47" t="s">
        <v>0</v>
      </c>
      <c r="N7758" s="47" t="s">
        <v>0</v>
      </c>
      <c r="O7758" s="47" t="s">
        <v>0</v>
      </c>
      <c r="P7758" s="47" t="s">
        <v>0</v>
      </c>
      <c r="Q7758" s="47"/>
      <c r="R7758" s="47"/>
      <c r="S7758" s="47"/>
      <c r="T7758" s="47" t="s">
        <v>0</v>
      </c>
      <c r="U7758" s="47" t="s">
        <v>0</v>
      </c>
      <c r="V7758" s="47" t="s">
        <v>0</v>
      </c>
      <c r="W7758" s="47" t="s">
        <v>0</v>
      </c>
      <c r="X7758" s="47" t="s">
        <v>0</v>
      </c>
      <c r="Y7758" s="211"/>
    </row>
    <row r="7759" spans="1:25" customFormat="1" ht="20.399999999999999">
      <c r="A7759" s="46" t="s">
        <v>0</v>
      </c>
      <c r="B7759" s="82" t="s">
        <v>0</v>
      </c>
      <c r="C7759" s="82" t="s">
        <v>0</v>
      </c>
      <c r="D7759" s="88" t="s">
        <v>0</v>
      </c>
      <c r="E7759" s="3" t="s">
        <v>0</v>
      </c>
      <c r="F7759" s="3" t="s">
        <v>0</v>
      </c>
      <c r="G7759" s="158" t="s">
        <v>0</v>
      </c>
      <c r="H7759" s="53" t="s">
        <v>33</v>
      </c>
      <c r="I7759" s="60">
        <f t="shared" si="5415"/>
        <v>151393465</v>
      </c>
      <c r="J7759" s="60">
        <f>SUM(J7760,J7768,J7770)</f>
        <v>123583537</v>
      </c>
      <c r="K7759" s="60">
        <f t="shared" si="5416"/>
        <v>27809428</v>
      </c>
      <c r="L7759" s="60">
        <f t="shared" ref="L7759:P7759" si="5473">SUM(L7760,L7768,L7770)</f>
        <v>16927956</v>
      </c>
      <c r="M7759" s="60">
        <f t="shared" si="5473"/>
        <v>262157</v>
      </c>
      <c r="N7759" s="60">
        <f t="shared" si="5473"/>
        <v>10619315</v>
      </c>
      <c r="O7759" s="60">
        <f t="shared" si="5473"/>
        <v>500</v>
      </c>
      <c r="P7759" s="60">
        <f t="shared" si="5473"/>
        <v>0</v>
      </c>
      <c r="Q7759" s="60">
        <f t="shared" ref="Q7759:R7759" si="5474">SUM(Q7760,Q7768,Q7770)</f>
        <v>170931680</v>
      </c>
      <c r="R7759" s="60">
        <f t="shared" si="5474"/>
        <v>130469571</v>
      </c>
      <c r="S7759" s="60">
        <f t="shared" ref="S7759" si="5475">SUM(S7760,S7768,S7770)</f>
        <v>102316800</v>
      </c>
      <c r="T7759" s="60">
        <f t="shared" ref="T7759:X7759" si="5476">SUM(T7760,T7768,T7770)</f>
        <v>28152836.003333338</v>
      </c>
      <c r="U7759" s="60">
        <f t="shared" si="5476"/>
        <v>10798058.836666666</v>
      </c>
      <c r="V7759" s="60">
        <f t="shared" si="5476"/>
        <v>10021125.166666666</v>
      </c>
      <c r="W7759" s="60">
        <f t="shared" si="5476"/>
        <v>7333652.0000000009</v>
      </c>
      <c r="X7759" s="60">
        <f t="shared" si="5476"/>
        <v>130469636.00333333</v>
      </c>
      <c r="Y7759" s="226">
        <f t="shared" ref="Y7759:Y7802" si="5477">IF(R7759=0,0,(X7759/R7759)*100)</f>
        <v>100.00004982260064</v>
      </c>
    </row>
    <row r="7760" spans="1:25" customFormat="1">
      <c r="A7760" s="4">
        <v>35</v>
      </c>
      <c r="B7760" s="80" t="s">
        <v>172</v>
      </c>
      <c r="C7760" s="83" t="s">
        <v>2666</v>
      </c>
      <c r="D7760" s="83">
        <v>3502000</v>
      </c>
      <c r="E7760" s="3" t="s">
        <v>2669</v>
      </c>
      <c r="F7760" s="3" t="s">
        <v>0</v>
      </c>
      <c r="G7760" s="158" t="s">
        <v>0</v>
      </c>
      <c r="H7760" s="3" t="s">
        <v>11</v>
      </c>
      <c r="I7760" s="66">
        <f t="shared" si="5415"/>
        <v>116812284</v>
      </c>
      <c r="J7760" s="66">
        <f>SUM(J7761,J7762)</f>
        <v>106490951</v>
      </c>
      <c r="K7760" s="66">
        <f t="shared" si="5416"/>
        <v>10321333</v>
      </c>
      <c r="L7760" s="66">
        <f t="shared" ref="L7760:P7760" si="5478">SUM(L7761,L7762)</f>
        <v>5437643</v>
      </c>
      <c r="M7760" s="66">
        <f t="shared" si="5478"/>
        <v>8200</v>
      </c>
      <c r="N7760" s="66">
        <f t="shared" si="5478"/>
        <v>4875490</v>
      </c>
      <c r="O7760" s="66">
        <f t="shared" si="5478"/>
        <v>0</v>
      </c>
      <c r="P7760" s="66">
        <f t="shared" si="5478"/>
        <v>0</v>
      </c>
      <c r="Q7760" s="66">
        <f t="shared" ref="Q7760:R7760" si="5479">SUM(Q7761,Q7762)</f>
        <v>126328114</v>
      </c>
      <c r="R7760" s="66">
        <f t="shared" si="5479"/>
        <v>111816443</v>
      </c>
      <c r="S7760" s="66">
        <f t="shared" ref="S7760" si="5480">SUM(S7761,S7762)</f>
        <v>87454694</v>
      </c>
      <c r="T7760" s="66">
        <f t="shared" ref="T7760:X7760" si="5481">SUM(T7761,T7762)</f>
        <v>24361738.013333336</v>
      </c>
      <c r="U7760" s="66">
        <f t="shared" si="5481"/>
        <v>9275267.3399999999</v>
      </c>
      <c r="V7760" s="66">
        <f t="shared" si="5481"/>
        <v>8597882.6699999999</v>
      </c>
      <c r="W7760" s="66">
        <f t="shared" si="5481"/>
        <v>6488588.0033333339</v>
      </c>
      <c r="X7760" s="66">
        <f t="shared" si="5481"/>
        <v>111816432.01333334</v>
      </c>
      <c r="Y7760" s="208">
        <f t="shared" si="5477"/>
        <v>99.999990174372954</v>
      </c>
    </row>
    <row r="7761" spans="1:25" s="145" customFormat="1">
      <c r="A7761" s="134">
        <v>35</v>
      </c>
      <c r="B7761" s="117" t="s">
        <v>172</v>
      </c>
      <c r="C7761" s="131" t="s">
        <v>2666</v>
      </c>
      <c r="D7761" s="131">
        <v>3502000</v>
      </c>
      <c r="E7761" s="136">
        <v>6111</v>
      </c>
      <c r="F7761" s="134" t="s">
        <v>0</v>
      </c>
      <c r="G7761" s="129" t="s">
        <v>3380</v>
      </c>
      <c r="H7761" s="132" t="s">
        <v>12</v>
      </c>
      <c r="I7761" s="146">
        <f t="shared" ref="I7761:I7825" si="5482">SUM(J7761,K7761,O7761,P7761)</f>
        <v>107227445</v>
      </c>
      <c r="J7761" s="59">
        <f>SUM(J7819,J7883,J7924,J7971,J8015,J8064,J8122,J8165,J8207,J8252,J8298,J8344,J8391,J8434,J8490,J8536,J8584,J8628,J8674,J8717,J8762,J8808,J8854,J8900,J8945,J8997,J9038,J9084,J9125)</f>
        <v>97460765</v>
      </c>
      <c r="K7761" s="59">
        <f t="shared" ref="K7761:K7825" si="5483">SUM(L7761,M7761,N7761)</f>
        <v>9766680</v>
      </c>
      <c r="L7761" s="59">
        <f>SUM(L7819,L7883,L7924,L7971,L8015,L8064,L8122,L8165,L8207,L8252,L8298,L8344,L8391,L8434,L8490,L8536,L8584,L8628,L8674,L8717,L8762,L8808,L8854,L8900,L8945,L8997,L9038,L9084,L9125)</f>
        <v>5309628</v>
      </c>
      <c r="M7761" s="59">
        <f>SUM(M7819,M7883,M7924,M7971,M8015,M8064,M8122,M8165,M8207,M8252,M8298,M8344,M8391,M8434,M8490,M8536,M8584,M8628,M8674,M8717,M8762,M8808,M8854,M8900,M8945,M8997,M9038,M9084,M9125)</f>
        <v>8200</v>
      </c>
      <c r="N7761" s="59">
        <f>SUM(N7819,N7883,N7924,N7971,N8015,N8064,N8122,N8165,N8207,N8252,N8298,N8344,N8391,N8434,N8490,N8536,N8584,N8628,N8674,N8717,N8762,N8808,N8854,N8900,N8945,N8997,N9038,N9084,N9125)</f>
        <v>4448852</v>
      </c>
      <c r="O7761" s="59">
        <f>SUM(O7819,O7883,O7924,O7971,O8015,O8064,O8122,O8165,O8207,O8252,O8298,O8344,O8391,O8434,O8490,O8536,O8584,O8628,O8674,O8717,O8762,O8808,O8854,O8900,O8945,O8997,O9038,O9084,O9125)</f>
        <v>0</v>
      </c>
      <c r="P7761" s="59">
        <f>SUM(P7819,P7883,P7924,P7971,P8015,P8064,P8122,P8165,P8207,P8252,P8298,P8344,P8391,P8434,P8490,P8536,P8584,P8628,P8674,P8717,P8762,P8808,P8854,P8900,P8945,P8997,P9038,P9084,P9125)</f>
        <v>0</v>
      </c>
      <c r="Q7761" s="59">
        <f>SUM(Q7819,Q7883,Q7924,Q7971,Q8015,Q8064,Q8122,Q8165,Q8207,Q8252,Q8298,Q8344,Q8391,Q8434,Q8490,Q8536,Q8584,Q8628,Q8674,Q8717,Q8762,Q8808,Q8854,Q8900,Q8945,Q8997,Q9038,Q9084,Q9125,Q7820)</f>
        <v>116386339</v>
      </c>
      <c r="R7761" s="59">
        <f>SUM(R7819,R7883,R7924,R7971,R8015,R8064,R8122,R8165,R8207,R8252,R8298,R8344,R8391,R8434,R8490,R8536,R8584,R8628,R8674,R8717,R8762,R8808,R8854,R8900,R8945,R8997,R9038,R9084,R9125,R7820)</f>
        <v>102580246</v>
      </c>
      <c r="S7761" s="59">
        <f>SUM(S7819,S7883,S7924,S7971,S8015,S8064,S8122,S8165,S8207,S8252,S8298,S8344,S8391,S8434,S8490,S8536,S8584,S8628,S8674,S8717,S8762,S8808,S8854,S8900,S8945,S8997,S9038,S9084,S9125,S7820)</f>
        <v>80041673</v>
      </c>
      <c r="T7761" s="59">
        <f t="shared" ref="T7761:X7761" si="5484">SUM(T7819,T7883,T7924,T7971,T8015,T8064,T8122,T8165,T8207,T8252,T8298,T8344,T8391,T8434,T8490,T8536,T8584,T8628,T8674,T8717,T8762,T8808,T8854,T8900,T8945,T8997,T9038,T9084,T9125,T7820)</f>
        <v>22538571.670000002</v>
      </c>
      <c r="U7761" s="59">
        <f t="shared" si="5484"/>
        <v>8486850.336666666</v>
      </c>
      <c r="V7761" s="59">
        <f t="shared" si="5484"/>
        <v>7987319.666666667</v>
      </c>
      <c r="W7761" s="59">
        <f t="shared" si="5484"/>
        <v>6064401.666666667</v>
      </c>
      <c r="X7761" s="59">
        <f t="shared" si="5484"/>
        <v>102580244.67</v>
      </c>
      <c r="Y7761" s="211">
        <f t="shared" si="5477"/>
        <v>99.999998703454068</v>
      </c>
    </row>
    <row r="7762" spans="1:25" customFormat="1">
      <c r="A7762" s="46">
        <v>35</v>
      </c>
      <c r="B7762" s="81" t="s">
        <v>172</v>
      </c>
      <c r="C7762" s="82" t="s">
        <v>2666</v>
      </c>
      <c r="D7762" s="82">
        <v>3502000</v>
      </c>
      <c r="E7762" s="46" t="s">
        <v>2670</v>
      </c>
      <c r="F7762" s="4" t="s">
        <v>0</v>
      </c>
      <c r="G7762" s="159" t="s">
        <v>0</v>
      </c>
      <c r="H7762" s="3" t="s">
        <v>13</v>
      </c>
      <c r="I7762" s="58">
        <f t="shared" si="5482"/>
        <v>9584839</v>
      </c>
      <c r="J7762" s="58">
        <f>SUM(J7763:J7767)</f>
        <v>9030186</v>
      </c>
      <c r="K7762" s="58">
        <f t="shared" si="5483"/>
        <v>554653</v>
      </c>
      <c r="L7762" s="58">
        <f t="shared" ref="L7762:P7762" si="5485">SUM(L7763:L7767)</f>
        <v>128015</v>
      </c>
      <c r="M7762" s="58">
        <f t="shared" si="5485"/>
        <v>0</v>
      </c>
      <c r="N7762" s="58">
        <f t="shared" si="5485"/>
        <v>426638</v>
      </c>
      <c r="O7762" s="58">
        <f t="shared" si="5485"/>
        <v>0</v>
      </c>
      <c r="P7762" s="58">
        <f t="shared" si="5485"/>
        <v>0</v>
      </c>
      <c r="Q7762" s="58">
        <f t="shared" ref="Q7762:R7762" si="5486">SUM(Q7763:Q7767)</f>
        <v>9941775</v>
      </c>
      <c r="R7762" s="58">
        <f t="shared" si="5486"/>
        <v>9236197</v>
      </c>
      <c r="S7762" s="58">
        <f t="shared" ref="S7762" si="5487">SUM(S7763:S7767)</f>
        <v>7413021</v>
      </c>
      <c r="T7762" s="58">
        <f t="shared" ref="T7762:X7762" si="5488">SUM(T7763:T7767)</f>
        <v>1823166.3433333333</v>
      </c>
      <c r="U7762" s="58">
        <f t="shared" si="5488"/>
        <v>788417.00333333341</v>
      </c>
      <c r="V7762" s="58">
        <f t="shared" si="5488"/>
        <v>610563.00333333341</v>
      </c>
      <c r="W7762" s="58">
        <f t="shared" si="5488"/>
        <v>424186.33666666667</v>
      </c>
      <c r="X7762" s="58">
        <f t="shared" si="5488"/>
        <v>9236187.3433333337</v>
      </c>
      <c r="Y7762" s="210">
        <f t="shared" si="5477"/>
        <v>99.999895447588798</v>
      </c>
    </row>
    <row r="7763" spans="1:25" customFormat="1">
      <c r="A7763" s="4">
        <v>35</v>
      </c>
      <c r="B7763" s="80" t="s">
        <v>172</v>
      </c>
      <c r="C7763" s="83" t="s">
        <v>2666</v>
      </c>
      <c r="D7763" s="83">
        <v>3502000</v>
      </c>
      <c r="E7763" s="47">
        <v>6112</v>
      </c>
      <c r="F7763" s="4" t="s">
        <v>0</v>
      </c>
      <c r="G7763" s="129" t="s">
        <v>3380</v>
      </c>
      <c r="H7763" s="5" t="s">
        <v>16</v>
      </c>
      <c r="I7763" s="59">
        <f t="shared" si="5482"/>
        <v>1501600</v>
      </c>
      <c r="J7763" s="59">
        <f>SUM(J7822,J7885,J7926,J7973,J8017,J8066,J8124,J8167,J8209,J8254,J8300,J8346,J8393,J8436,J8492,J8538,J8586,J8630,J8676,J8719,J8764,J8810,J8856,J8902,J8947,J8999,J9040,J9086,J9127)</f>
        <v>1447007</v>
      </c>
      <c r="K7763" s="59">
        <f t="shared" si="5483"/>
        <v>54593</v>
      </c>
      <c r="L7763" s="59">
        <f>SUM(L7822,L7885,L7926,L7973,L8017,L8066,L8124,L8167,L8209,L8254,L8300,L8346,L8393,L8436,L8492,L8538,L8586,L8630,L8676,L8719,L8764,L8810,L8856,L8902,L8947,L8999,L9040,L9086,L9127)</f>
        <v>0</v>
      </c>
      <c r="M7763" s="59">
        <f>SUM(M7822,M7885,M7926,M7973,M8017,M8066,M8124,M8167,M8209,M8254,M8300,M8346,M8393,M8436,M8492,M8538,M8586,M8630,M8676,M8719,M8764,M8810,M8856,M8902,M8947,M8999,M9040,M9086,M9127)</f>
        <v>0</v>
      </c>
      <c r="N7763" s="59">
        <f>SUM(N7822,N7885,N7926,N7973,N8017,N8066,N8124,N8167,N8209,N8254,N8300,N8346,N8393,N8436,N8492,N8538,N8586,N8630,N8676,N8719,N8764,N8810,N8856,N8902,N8947,N8999,N9040,N9086,N9127)</f>
        <v>54593</v>
      </c>
      <c r="O7763" s="59">
        <f>SUM(O7822,O7885,O7926,O7973,O8017,O8066,O8124,O8167,O8209,O8254,O8300,O8346,O8393,O8436,O8492,O8538,O8586,O8630,O8676,O8719,O8764,O8810,O8856,O8902,O8947,O8999,O9040,O9086,O9127)</f>
        <v>0</v>
      </c>
      <c r="P7763" s="59">
        <f>SUM(P7822,P7885,P7926,P7973,P8017,P8066,P8124,P8167,P8209,P8254,P8300,P8346,P8393,P8436,P8492,P8538,P8586,P8630,P8676,P8719,P8764,P8810,P8856,P8902,P8947,P8999,P9040,P9086,P9127)</f>
        <v>0</v>
      </c>
      <c r="Q7763" s="59">
        <f>SUM(Q7822,Q7885,Q7926,Q7973,Q8017,Q8066,Q8124,Q8167,Q8209,Q8254,Q8300,Q8346,Q8393,Q8436,Q8492,Q8538,Q8586,Q8630,Q8676,Q8719,Q8764,Q8810,Q8856,Q8902,Q8947,Q8999,Q9040,Q9086,Q9127,Q7827)</f>
        <v>1516796</v>
      </c>
      <c r="R7763" s="59">
        <f>SUM(R7822,R7885,R7926,R7973,R8017,R8066,R8124,R8167,R8209,R8254,R8300,R8346,R8393,R8436,R8492,R8538,R8586,R8630,R8676,R8719,R8764,R8810,R8856,R8902,R8947,R8999,R9040,R9086,R9127,R7827)</f>
        <v>1449135</v>
      </c>
      <c r="S7763" s="59">
        <f>SUM(S7822,S7885,S7926,S7973,S8017,S8066,S8124,S8167,S8209,S8254,S8300,S8346,S8393,S8436,S8492,S8538,S8586,S8630,S8676,S8719,S8764,S8810,S8856,S8902,S8947,S8999,S9040,S9086,S9127,S7827)</f>
        <v>1133091</v>
      </c>
      <c r="T7763" s="59">
        <f t="shared" ref="T7763:X7763" si="5489">SUM(T7822,T7885,T7926,T7973,T8017,T8066,T8124,T8167,T8209,T8254,T8300,T8346,T8393,T8436,T8492,T8538,T8586,T8630,T8676,T8719,T8764,T8810,T8856,T8902,T8947,T8999,T9040,T9086,T9127,T7827)</f>
        <v>316039.33333333337</v>
      </c>
      <c r="U7763" s="59">
        <f t="shared" si="5489"/>
        <v>117162.66666666667</v>
      </c>
      <c r="V7763" s="59">
        <f t="shared" si="5489"/>
        <v>108850.66666666667</v>
      </c>
      <c r="W7763" s="59">
        <f t="shared" si="5489"/>
        <v>90026</v>
      </c>
      <c r="X7763" s="59">
        <f t="shared" si="5489"/>
        <v>1449130.3333333333</v>
      </c>
      <c r="Y7763" s="211">
        <f t="shared" si="5477"/>
        <v>99.99967796881127</v>
      </c>
    </row>
    <row r="7764" spans="1:25" customFormat="1">
      <c r="A7764" s="4">
        <v>35</v>
      </c>
      <c r="B7764" s="80" t="s">
        <v>172</v>
      </c>
      <c r="C7764" s="83" t="s">
        <v>2666</v>
      </c>
      <c r="D7764" s="83">
        <v>3502000</v>
      </c>
      <c r="E7764" s="47">
        <v>6112</v>
      </c>
      <c r="F7764" s="4" t="s">
        <v>0</v>
      </c>
      <c r="G7764" s="129" t="s">
        <v>3380</v>
      </c>
      <c r="H7764" s="5" t="s">
        <v>18</v>
      </c>
      <c r="I7764" s="59">
        <f t="shared" si="5482"/>
        <v>652455</v>
      </c>
      <c r="J7764" s="59">
        <f>SUM(J7826,J7889,J7930,J7977,J8021,J8070,J8128,J8171,J8213,J8258,J8304,J8350,J8397,J8440,J8496,J8542,J8590,J8634,J8680,J8723,J8768,J8814,J8860,J8906,J8951,J9003,J9044,J9090,J9131)</f>
        <v>500369</v>
      </c>
      <c r="K7764" s="59">
        <f t="shared" si="5483"/>
        <v>152086</v>
      </c>
      <c r="L7764" s="59">
        <f>SUM(L7826,L7889,L7930,L7977,L8021,L8070,L8128,L8171,L8213,L8258,L8304,L8350,L8397,L8440,L8496,L8542,L8590,L8634,L8680,L8723,L8768,L8814,L8860,L8906,L8951,L9003,L9044,L9090,L9131)</f>
        <v>105990</v>
      </c>
      <c r="M7764" s="59">
        <f>SUM(M7826,M7889,M7930,M7977,M8021,M8070,M8128,M8171,M8213,M8258,M8304,M8350,M8397,M8440,M8496,M8542,M8590,M8634,M8680,M8723,M8768,M8814,M8860,M8906,M8951,M9003,M9044,M9090,M9131)</f>
        <v>0</v>
      </c>
      <c r="N7764" s="59">
        <f>SUM(N7826,N7889,N7930,N7977,N8021,N8070,N8128,N8171,N8213,N8258,N8304,N8350,N8397,N8440,N8496,N8542,N8590,N8634,N8680,N8723,N8768,N8814,N8860,N8906,N8951,N9003,N9044,N9090,N9131)</f>
        <v>46096</v>
      </c>
      <c r="O7764" s="59">
        <f>SUM(O7826,O7889,O7930,O7977,O8021,O8070,O8128,O8171,O8213,O8258,O8304,O8350,O8397,O8440,O8496,O8542,O8590,O8634,O8680,O8723,O8768,O8814,O8860,O8906,O8951,O9003,O9044,O9090,O9131)</f>
        <v>0</v>
      </c>
      <c r="P7764" s="59">
        <f>SUM(P7826,P7889,P7930,P7977,P8021,P8070,P8128,P8171,P8213,P8258,P8304,P8350,P8397,P8440,P8496,P8542,P8590,P8634,P8680,P8723,P8768,P8814,P8860,P8906,P8951,P9003,P9044,P9090,P9131)</f>
        <v>0</v>
      </c>
      <c r="Q7764" s="59">
        <f>SUM(Q7826,Q7889,Q7930,Q7977,Q8021,Q8070,Q8128,Q8171,Q8213,Q8258,Q8304,Q8350,Q8397,Q8440,Q8496,Q8542,Q8590,Q8634,Q8680,Q8723,Q8768,Q8814,Q8860,Q8906,Q8951,Q9003,Q9044,Q9090,Q9131,Q7831)</f>
        <v>797344</v>
      </c>
      <c r="R7764" s="59">
        <f>SUM(R7826,R7889,R7930,R7977,R8021,R8070,R8128,R8171,R8213,R8258,R8304,R8350,R8397,R8440,R8496,R8542,R8590,R8634,R8680,R8723,R8768,R8814,R8860,R8906,R8951,R9003,R9044,R9090,R9131,R7831)</f>
        <v>592816</v>
      </c>
      <c r="S7764" s="59">
        <f>SUM(S7826,S7889,S7930,S7977,S8021,S8070,S8128,S8171,S8213,S8258,S8304,S8350,S8397,S8440,S8496,S8542,S8590,S8634,S8680,S8723,S8768,S8814,S8860,S8906,S8951,S9003,S9044,S9090,S9131,S7831)</f>
        <v>477884</v>
      </c>
      <c r="T7764" s="59">
        <f t="shared" ref="T7764:X7764" si="5490">SUM(T7826,T7889,T7930,T7977,T8021,T8070,T8128,T8171,T8213,T8258,T8304,T8350,T8397,T8440,T8496,T8542,T8590,T8634,T8680,T8723,T8768,T8814,T8860,T8906,T8951,T9003,T9044,T9090,T9131,T7831)</f>
        <v>114932</v>
      </c>
      <c r="U7764" s="59">
        <f t="shared" si="5490"/>
        <v>67152</v>
      </c>
      <c r="V7764" s="59">
        <f t="shared" si="5490"/>
        <v>43504</v>
      </c>
      <c r="W7764" s="59">
        <f t="shared" si="5490"/>
        <v>4276</v>
      </c>
      <c r="X7764" s="59">
        <f t="shared" si="5490"/>
        <v>592816</v>
      </c>
      <c r="Y7764" s="211">
        <f t="shared" si="5477"/>
        <v>100</v>
      </c>
    </row>
    <row r="7765" spans="1:25" customFormat="1">
      <c r="A7765" s="4">
        <v>35</v>
      </c>
      <c r="B7765" s="80" t="s">
        <v>172</v>
      </c>
      <c r="C7765" s="83" t="s">
        <v>2666</v>
      </c>
      <c r="D7765" s="83">
        <v>3502000</v>
      </c>
      <c r="E7765" s="47">
        <v>6112</v>
      </c>
      <c r="F7765" s="4" t="s">
        <v>0</v>
      </c>
      <c r="G7765" s="129" t="s">
        <v>3380</v>
      </c>
      <c r="H7765" s="5" t="s">
        <v>17</v>
      </c>
      <c r="I7765" s="59">
        <f t="shared" si="5482"/>
        <v>1260475</v>
      </c>
      <c r="J7765" s="59">
        <f>SUM(J7824,J7887,J7928,J7975,J8019,J8068,J8126,J8169,J8211,J8256,J8302,J8348,J8395,J8438,J8494,J8540,J8588,J8632,J8678,J8721,J8766,J8812,J8858,J8904,J8949,J9001,J9042,J9088,J9129)</f>
        <v>1208197</v>
      </c>
      <c r="K7765" s="59">
        <f t="shared" si="5483"/>
        <v>52278</v>
      </c>
      <c r="L7765" s="59">
        <f>SUM(L7824,L7887,L7928,L7975,L8019,L8068,L8126,L8169,L8211,L8256,L8302,L8348,L8395,L8438,L8494,L8540,L8588,L8632,L8678,L8721,L8766,L8812,L8858,L8904,L8949,L9001,L9042,L9088,L9129)</f>
        <v>0</v>
      </c>
      <c r="M7765" s="59">
        <f>SUM(M7824,M7887,M7928,M7975,M8019,M8068,M8126,M8169,M8211,M8256,M8302,M8348,M8395,M8438,M8494,M8540,M8588,M8632,M8678,M8721,M8766,M8812,M8858,M8904,M8949,M9001,M9042,M9088,M9129)</f>
        <v>0</v>
      </c>
      <c r="N7765" s="59">
        <f>SUM(N7824,N7887,N7928,N7975,N8019,N8068,N8126,N8169,N8211,N8256,N8302,N8348,N8395,N8438,N8494,N8540,N8588,N8632,N8678,N8721,N8766,N8812,N8858,N8904,N8949,N9001,N9042,N9088,N9129)</f>
        <v>52278</v>
      </c>
      <c r="O7765" s="59">
        <f>SUM(O7824,O7887,O7928,O7975,O8019,O8068,O8126,O8169,O8211,O8256,O8302,O8348,O8395,O8438,O8494,O8540,O8588,O8632,O8678,O8721,O8766,O8812,O8858,O8904,O8949,O9001,O9042,O9088,O9129)</f>
        <v>0</v>
      </c>
      <c r="P7765" s="59">
        <f>SUM(P7824,P7887,P7928,P7975,P8019,P8068,P8126,P8169,P8211,P8256,P8302,P8348,P8395,P8438,P8494,P8540,P8588,P8632,P8678,P8721,P8766,P8812,P8858,P8904,P8949,P9001,P9042,P9088,P9129)</f>
        <v>0</v>
      </c>
      <c r="Q7765" s="59">
        <f>SUM(Q7824,Q7887,Q7928,Q7975,Q8019,Q8068,Q8126,Q8169,Q8211,Q8256,Q8302,Q8348,Q8395,Q8438,Q8494,Q8540,Q8588,Q8632,Q8678,Q8721,Q8766,Q8812,Q8858,Q8904,Q8949,Q9001,Q9042,Q9088,Q9129,Q7829)</f>
        <v>1338082</v>
      </c>
      <c r="R7765" s="59">
        <f>SUM(R7824,R7887,R7928,R7975,R8019,R8068,R8126,R8169,R8211,R8256,R8302,R8348,R8395,R8438,R8494,R8540,R8588,R8632,R8678,R8721,R8766,R8812,R8858,R8904,R8949,R9001,R9042,R9088,R9129,R7829)</f>
        <v>1262622</v>
      </c>
      <c r="S7765" s="59">
        <f>SUM(S7824,S7887,S7928,S7975,S8019,S8068,S8126,S8169,S8211,S8256,S8302,S8348,S8395,S8438,S8494,S8540,S8588,S8632,S8678,S8721,S8766,S8812,S8858,S8904,S8949,S9001,S9042,S9088,S9129,S7829)</f>
        <v>1262622</v>
      </c>
      <c r="T7765" s="59">
        <f t="shared" ref="T7765:X7765" si="5491">SUM(T7824,T7887,T7928,T7975,T8019,T8068,T8126,T8169,T8211,T8256,T8302,T8348,T8395,T8438,T8494,T8540,T8588,T8632,T8678,T8721,T8766,T8812,T8858,T8904,T8949,T9001,T9042,T9088,T9129,T7829)</f>
        <v>0</v>
      </c>
      <c r="U7765" s="59">
        <f t="shared" si="5491"/>
        <v>0</v>
      </c>
      <c r="V7765" s="59">
        <f t="shared" si="5491"/>
        <v>0</v>
      </c>
      <c r="W7765" s="59">
        <f t="shared" si="5491"/>
        <v>0</v>
      </c>
      <c r="X7765" s="59">
        <f t="shared" si="5491"/>
        <v>1262622</v>
      </c>
      <c r="Y7765" s="211">
        <f t="shared" si="5477"/>
        <v>100</v>
      </c>
    </row>
    <row r="7766" spans="1:25" customFormat="1">
      <c r="A7766" s="4">
        <v>35</v>
      </c>
      <c r="B7766" s="80" t="s">
        <v>172</v>
      </c>
      <c r="C7766" s="83" t="s">
        <v>2666</v>
      </c>
      <c r="D7766" s="83">
        <v>3502000</v>
      </c>
      <c r="E7766" s="47">
        <v>6112</v>
      </c>
      <c r="F7766" s="4" t="s">
        <v>0</v>
      </c>
      <c r="G7766" s="129" t="s">
        <v>3380</v>
      </c>
      <c r="H7766" s="5" t="s">
        <v>19</v>
      </c>
      <c r="I7766" s="59">
        <f t="shared" si="5482"/>
        <v>5539234</v>
      </c>
      <c r="J7766" s="59">
        <f>SUM(J7823,J7886,J7927,J7974,J8018,J8067,J8125,J8168,J8210,J8255,J8301,J8347,J8394,J8437,J8493,J8539,J8587,J8631,J8677,J8720,J8765,J8811,J8857,J8903,J8948,J9000,J9041,J9087,J9128)</f>
        <v>5266216</v>
      </c>
      <c r="K7766" s="59">
        <f t="shared" si="5483"/>
        <v>273018</v>
      </c>
      <c r="L7766" s="59">
        <f>SUM(L7823,L7886,L7927,L7974,L8018,L8067,L8125,L8168,L8210,L8255,L8301,L8347,L8394,L8437,L8493,L8539,L8587,L8631,L8677,L8720,L8765,L8811,L8857,L8903,L8948,L9000,L9041,L9087,L9128)</f>
        <v>21025</v>
      </c>
      <c r="M7766" s="59">
        <f>SUM(M7823,M7886,M7927,M7974,M8018,M8067,M8125,M8168,M8210,M8255,M8301,M8347,M8394,M8437,M8493,M8539,M8587,M8631,M8677,M8720,M8765,M8811,M8857,M8903,M8948,M9000,M9041,M9087,M9128)</f>
        <v>0</v>
      </c>
      <c r="N7766" s="59">
        <f>SUM(N7823,N7886,N7927,N7974,N8018,N8067,N8125,N8168,N8210,N8255,N8301,N8347,N8394,N8437,N8493,N8539,N8587,N8631,N8677,N8720,N8765,N8811,N8857,N8903,N8948,N9000,N9041,N9087,N9128)</f>
        <v>251993</v>
      </c>
      <c r="O7766" s="59">
        <f>SUM(O7823,O7886,O7927,O7974,O8018,O8067,O8125,O8168,O8210,O8255,O8301,O8347,O8394,O8437,O8493,O8539,O8587,O8631,O8677,O8720,O8765,O8811,O8857,O8903,O8948,O9000,O9041,O9087,O9128)</f>
        <v>0</v>
      </c>
      <c r="P7766" s="59">
        <f>SUM(P7823,P7886,P7927,P7974,P8018,P8067,P8125,P8168,P8210,P8255,P8301,P8347,P8394,P8437,P8493,P8539,P8587,P8631,P8677,P8720,P8765,P8811,P8857,P8903,P8948,P9000,P9041,P9087,P9128)</f>
        <v>0</v>
      </c>
      <c r="Q7766" s="59">
        <f>SUM(Q7823,Q7886,Q7927,Q7974,Q8018,Q8067,Q8125,Q8168,Q8210,Q8255,Q8301,Q8347,Q8394,Q8437,Q8493,Q8539,Q8587,Q8631,Q8677,Q8720,Q8765,Q8811,Q8857,Q8903,Q8948,Q9000,Q9041,Q9087,Q9128,Q7828)</f>
        <v>5662249</v>
      </c>
      <c r="R7766" s="59">
        <f>SUM(R7823,R7886,R7927,R7974,R8018,R8067,R8125,R8168,R8210,R8255,R8301,R8347,R8394,R8437,R8493,R8539,R8587,R8631,R8677,R8720,R8765,R8811,R8857,R8903,R8948,R9000,R9041,R9087,R9128,R7828)</f>
        <v>5330816</v>
      </c>
      <c r="S7766" s="59">
        <f>SUM(S7823,S7886,S7927,S7974,S8018,S8067,S8125,S8168,S8210,S8255,S8301,S8347,S8394,S8437,S8493,S8539,S8587,S8631,S8677,S8720,S8765,S8811,S8857,S8903,S8948,S9000,S9041,S9087,S9128,S7828)</f>
        <v>4199801</v>
      </c>
      <c r="T7766" s="59">
        <f t="shared" ref="T7766:X7766" si="5492">SUM(T7823,T7886,T7927,T7974,T8018,T8067,T8125,T8168,T8210,T8255,T8301,T8347,T8394,T8437,T8493,T8539,T8587,T8631,T8677,T8720,T8765,T8811,T8857,T8903,T8948,T9000,T9041,T9087,T9128,T7828)</f>
        <v>1131010.01</v>
      </c>
      <c r="U7766" s="59">
        <f t="shared" si="5492"/>
        <v>470201.33666666667</v>
      </c>
      <c r="V7766" s="59">
        <f t="shared" si="5492"/>
        <v>378549.33666666667</v>
      </c>
      <c r="W7766" s="59">
        <f t="shared" si="5492"/>
        <v>282259.33666666667</v>
      </c>
      <c r="X7766" s="59">
        <f t="shared" si="5492"/>
        <v>5330811.01</v>
      </c>
      <c r="Y7766" s="211">
        <f t="shared" si="5477"/>
        <v>99.999906393317644</v>
      </c>
    </row>
    <row r="7767" spans="1:25" customFormat="1">
      <c r="A7767" s="4">
        <v>35</v>
      </c>
      <c r="B7767" s="80" t="s">
        <v>172</v>
      </c>
      <c r="C7767" s="83" t="s">
        <v>2666</v>
      </c>
      <c r="D7767" s="83">
        <v>3502000</v>
      </c>
      <c r="E7767" s="47">
        <v>6112</v>
      </c>
      <c r="F7767" s="4" t="s">
        <v>0</v>
      </c>
      <c r="G7767" s="129" t="s">
        <v>3380</v>
      </c>
      <c r="H7767" s="5" t="s">
        <v>15</v>
      </c>
      <c r="I7767" s="59">
        <f t="shared" si="5482"/>
        <v>631075</v>
      </c>
      <c r="J7767" s="59">
        <f>SUM(J7825,J7888,J7929,J7976,J8020,J8069,J8127,J8170,J8212,J8257,J8303,J8396,J8439,J8495,J8541,J8589,J8633,J8679,J8722,J8767,J8813,J8859,J8905,J8950,J9002,J9043,J9089,J9130,J8349)</f>
        <v>608397</v>
      </c>
      <c r="K7767" s="59">
        <f t="shared" si="5483"/>
        <v>22678</v>
      </c>
      <c r="L7767" s="59">
        <f>SUM(L7825,L7888,L7929,L7976,L8020,L8069,L8127,L8170,L8212,L8257,L8303,L8396,L8439,L8495,L8541,L8589,L8633,L8679,L8722,L8767,L8813,L8859,L8905,L8950,L9002,L9043,L9089,L9130,L8349)</f>
        <v>1000</v>
      </c>
      <c r="M7767" s="59">
        <f>SUM(M7825,M7888,M7929,M7976,M8020,M8069,M8127,M8170,M8212,M8257,M8303,M8396,M8439,M8495,M8541,M8589,M8633,M8679,M8722,M8767,M8813,M8859,M8905,M8950,M9002,M9043,M9089,M9130,M8349)</f>
        <v>0</v>
      </c>
      <c r="N7767" s="59">
        <f>SUM(N7825,N7888,N7929,N7976,N8020,N8069,N8127,N8170,N8212,N8257,N8303,N8396,N8439,N8495,N8541,N8589,N8633,N8679,N8722,N8767,N8813,N8859,N8905,N8950,N9002,N9043,N9089,N9130,N8349)</f>
        <v>21678</v>
      </c>
      <c r="O7767" s="59">
        <f>SUM(O7825,O7888,O7929,O7976,O8020,O8069,O8127,O8170,O8212,O8257,O8303,O8396,O8439,O8495,O8541,O8589,O8633,O8679,O8722,O8767,O8813,O8859,O8905,O8950,O9002,O9043,O9089,O9130,O8349)</f>
        <v>0</v>
      </c>
      <c r="P7767" s="59">
        <f>SUM(P7825,P7888,P7929,P7976,P8020,P8069,P8127,P8170,P8212,P8257,P8303,P8396,P8439,P8495,P8541,P8589,P8633,P8679,P8722,P8767,P8813,P8859,P8905,P8950,P9002,P9043,P9089,P9130,P8349)</f>
        <v>0</v>
      </c>
      <c r="Q7767" s="59">
        <f>SUM(Q7825,Q7888,Q7929,Q7976,Q8020,Q8069,Q8127,Q8170,Q8212,Q8257,Q8303,Q8396,Q8439,Q8495,Q8541,Q8589,Q8633,Q8679,Q8722,Q8767,Q8813,Q8859,Q8905,Q8950,Q9002,Q9043,Q9089,Q9130,Q8349,Q7830)</f>
        <v>627304</v>
      </c>
      <c r="R7767" s="59">
        <f>SUM(R7825,R7888,R7929,R7976,R8020,R8069,R8127,R8170,R8212,R8257,R8303,R8396,R8439,R8495,R8541,R8589,R8633,R8679,R8722,R8767,R8813,R8859,R8905,R8950,R9002,R9043,R9089,R9130,R8349,R7830)</f>
        <v>600808</v>
      </c>
      <c r="S7767" s="59">
        <f>SUM(S7825,S7888,S7929,S7976,S8020,S8069,S8127,S8170,S8212,S8257,S8303,S8396,S8439,S8495,S8541,S8589,S8633,S8679,S8722,S8767,S8813,S8859,S8905,S8950,S9002,S9043,S9089,S9130,S8349,S7830)</f>
        <v>339623</v>
      </c>
      <c r="T7767" s="59">
        <f t="shared" ref="T7767:X7767" si="5493">SUM(T7825,T7888,T7929,T7976,T8020,T8069,T8127,T8170,T8212,T8257,T8303,T8396,T8439,T8495,T8541,T8589,T8633,T8679,T8722,T8767,T8813,T8859,T8905,T8950,T9002,T9043,T9089,T9130,T8349,T7830)</f>
        <v>261185</v>
      </c>
      <c r="U7767" s="59">
        <f t="shared" si="5493"/>
        <v>133901</v>
      </c>
      <c r="V7767" s="59">
        <f t="shared" si="5493"/>
        <v>79659</v>
      </c>
      <c r="W7767" s="59">
        <f t="shared" si="5493"/>
        <v>47625</v>
      </c>
      <c r="X7767" s="59">
        <f t="shared" si="5493"/>
        <v>600808</v>
      </c>
      <c r="Y7767" s="211">
        <f t="shared" si="5477"/>
        <v>100</v>
      </c>
    </row>
    <row r="7768" spans="1:25" customFormat="1">
      <c r="A7768" s="4">
        <v>35</v>
      </c>
      <c r="B7768" s="80" t="s">
        <v>172</v>
      </c>
      <c r="C7768" s="83" t="s">
        <v>2666</v>
      </c>
      <c r="D7768" s="83">
        <v>3502000</v>
      </c>
      <c r="E7768" s="3" t="s">
        <v>2671</v>
      </c>
      <c r="F7768" s="3" t="s">
        <v>0</v>
      </c>
      <c r="G7768" s="158" t="s">
        <v>0</v>
      </c>
      <c r="H7768" s="3" t="s">
        <v>21</v>
      </c>
      <c r="I7768" s="66">
        <f t="shared" si="5482"/>
        <v>11033984</v>
      </c>
      <c r="J7768" s="66">
        <f t="shared" ref="J7768:X7768" si="5494">SUM(J7769)</f>
        <v>9921836</v>
      </c>
      <c r="K7768" s="66">
        <f t="shared" si="5483"/>
        <v>1112148</v>
      </c>
      <c r="L7768" s="66">
        <f t="shared" si="5494"/>
        <v>566353</v>
      </c>
      <c r="M7768" s="66">
        <f t="shared" si="5494"/>
        <v>1621</v>
      </c>
      <c r="N7768" s="66">
        <f t="shared" si="5494"/>
        <v>544174</v>
      </c>
      <c r="O7768" s="66">
        <f t="shared" si="5494"/>
        <v>0</v>
      </c>
      <c r="P7768" s="66">
        <f t="shared" si="5494"/>
        <v>0</v>
      </c>
      <c r="Q7768" s="66">
        <f t="shared" si="5494"/>
        <v>12380101</v>
      </c>
      <c r="R7768" s="66">
        <f t="shared" si="5494"/>
        <v>10718441</v>
      </c>
      <c r="S7768" s="66">
        <f t="shared" si="5494"/>
        <v>8374319</v>
      </c>
      <c r="T7768" s="66">
        <f t="shared" si="5494"/>
        <v>2344119.9900000002</v>
      </c>
      <c r="U7768" s="66">
        <f t="shared" si="5494"/>
        <v>908409.9966666667</v>
      </c>
      <c r="V7768" s="66">
        <f t="shared" si="5494"/>
        <v>820739.9966666667</v>
      </c>
      <c r="W7768" s="66">
        <f t="shared" si="5494"/>
        <v>614969.9966666667</v>
      </c>
      <c r="X7768" s="66">
        <f t="shared" si="5494"/>
        <v>10718438.99</v>
      </c>
      <c r="Y7768" s="208">
        <f t="shared" si="5477"/>
        <v>99.999981247272814</v>
      </c>
    </row>
    <row r="7769" spans="1:25" s="145" customFormat="1">
      <c r="A7769" s="134">
        <v>35</v>
      </c>
      <c r="B7769" s="117" t="s">
        <v>172</v>
      </c>
      <c r="C7769" s="131" t="s">
        <v>2666</v>
      </c>
      <c r="D7769" s="131">
        <v>3502000</v>
      </c>
      <c r="E7769" s="136">
        <v>6121</v>
      </c>
      <c r="F7769" s="134" t="s">
        <v>0</v>
      </c>
      <c r="G7769" s="129" t="s">
        <v>3380</v>
      </c>
      <c r="H7769" s="132" t="s">
        <v>22</v>
      </c>
      <c r="I7769" s="146">
        <f t="shared" si="5482"/>
        <v>11033984</v>
      </c>
      <c r="J7769" s="59">
        <f>SUM(J7833,J7891,J7932,J7979,J8023,J8072,J8130,J8173,J8215,J8260,J8306,J8352,J8399,J8442,J8498,J8544,J8592,J8636,J8682,J8725,J8770,J8816,J8862,J8908,J8953,J9005,J9046,J9092,J9133)</f>
        <v>9921836</v>
      </c>
      <c r="K7769" s="59">
        <f t="shared" si="5483"/>
        <v>1112148</v>
      </c>
      <c r="L7769" s="59">
        <f>SUM(L7833,L7891,L7932,L7979,L8023,L8072,L8130,L8173,L8215,L8260,L8306,L8352,L8399,L8442,L8498,L8544,L8592,L8636,L8682,L8725,L8770,L8816,L8862,L8908,L8953,L9005,L9046,L9092,L9133)</f>
        <v>566353</v>
      </c>
      <c r="M7769" s="59">
        <f>SUM(M7833,M7891,M7932,M7979,M8023,M8072,M8130,M8173,M8215,M8260,M8306,M8352,M8399,M8442,M8498,M8544,M8592,M8636,M8682,M8725,M8770,M8816,M8862,M8908,M8953,M9005,M9046,M9092,M9133)</f>
        <v>1621</v>
      </c>
      <c r="N7769" s="59">
        <f>SUM(N7833,N7891,N7932,N7979,N8023,N8072,N8130,N8173,N8215,N8260,N8306,N8352,N8399,N8442,N8498,N8544,N8592,N8636,N8682,N8725,N8770,N8816,N8862,N8908,N8953,N9005,N9046,N9092,N9133)</f>
        <v>544174</v>
      </c>
      <c r="O7769" s="59">
        <f>SUM(O7833,O7891,O7932,O7979,O8023,O8072,O8130,O8173,O8215,O8260,O8306,O8352,O8399,O8442,O8498,O8544,O8592,O8636,O8682,O8725,O8770,O8816,O8862,O8908,O8953,O9005,O9046,O9092,O9133)</f>
        <v>0</v>
      </c>
      <c r="P7769" s="59">
        <f>SUM(P7833,P7891,P7932,P7979,P8023,P8072,P8130,P8173,P8215,P8260,P8306,P8352,P8399,P8442,P8498,P8544,P8592,P8636,P8682,P8725,P8770,P8816,P8862,P8908,P8953,P9005,P9046,P9092,P9133)</f>
        <v>0</v>
      </c>
      <c r="Q7769" s="59">
        <f>SUM(Q7833,Q7891,Q7932,Q7979,Q8023,Q8072,Q8130,Q8173,Q8215,Q8260,Q8306,Q8352,Q8399,Q8442,Q8498,Q8544,Q8592,Q8636,Q8682,Q8725,Q8770,Q8816,Q8862,Q8908,Q8953,Q9005,Q9046,Q9092,Q9133,Q7834)</f>
        <v>12380101</v>
      </c>
      <c r="R7769" s="59">
        <f>SUM(R7833,R7891,R7932,R7979,R8023,R8072,R8130,R8173,R8215,R8260,R8306,R8352,R8399,R8442,R8498,R8544,R8592,R8636,R8682,R8725,R8770,R8816,R8862,R8908,R8953,R9005,R9046,R9092,R9133,R7834)</f>
        <v>10718441</v>
      </c>
      <c r="S7769" s="59">
        <f>SUM(S7833,S7891,S7932,S7979,S8023,S8072,S8130,S8173,S8215,S8260,S8306,S8352,S8399,S8442,S8498,S8544,S8592,S8636,S8682,S8725,S8770,S8816,S8862,S8908,S8953,S9005,S9046,S9092,S9133,S7834)</f>
        <v>8374319</v>
      </c>
      <c r="T7769" s="59">
        <f t="shared" ref="T7769:X7769" si="5495">SUM(T7833,T7891,T7932,T7979,T8023,T8072,T8130,T8173,T8215,T8260,T8306,T8352,T8399,T8442,T8498,T8544,T8592,T8636,T8682,T8725,T8770,T8816,T8862,T8908,T8953,T9005,T9046,T9092,T9133,T7834)</f>
        <v>2344119.9900000002</v>
      </c>
      <c r="U7769" s="59">
        <f t="shared" si="5495"/>
        <v>908409.9966666667</v>
      </c>
      <c r="V7769" s="59">
        <f t="shared" si="5495"/>
        <v>820739.9966666667</v>
      </c>
      <c r="W7769" s="59">
        <f t="shared" si="5495"/>
        <v>614969.9966666667</v>
      </c>
      <c r="X7769" s="59">
        <f t="shared" si="5495"/>
        <v>10718438.99</v>
      </c>
      <c r="Y7769" s="211">
        <f t="shared" si="5477"/>
        <v>99.999981247272814</v>
      </c>
    </row>
    <row r="7770" spans="1:25" customFormat="1">
      <c r="A7770" s="4">
        <v>35</v>
      </c>
      <c r="B7770" s="80" t="s">
        <v>172</v>
      </c>
      <c r="C7770" s="83" t="s">
        <v>2666</v>
      </c>
      <c r="D7770" s="83">
        <v>3502000</v>
      </c>
      <c r="E7770" s="3" t="s">
        <v>2672</v>
      </c>
      <c r="F7770" s="3" t="s">
        <v>0</v>
      </c>
      <c r="G7770" s="158" t="s">
        <v>0</v>
      </c>
      <c r="H7770" s="3" t="s">
        <v>23</v>
      </c>
      <c r="I7770" s="58">
        <f t="shared" si="5482"/>
        <v>23547197</v>
      </c>
      <c r="J7770" s="58">
        <f>SUM(J7771:J7779)</f>
        <v>7170750</v>
      </c>
      <c r="K7770" s="58">
        <f t="shared" si="5483"/>
        <v>16375947</v>
      </c>
      <c r="L7770" s="58">
        <f t="shared" ref="L7770:P7770" si="5496">SUM(L7771:L7779)</f>
        <v>10923960</v>
      </c>
      <c r="M7770" s="58">
        <f t="shared" si="5496"/>
        <v>252336</v>
      </c>
      <c r="N7770" s="58">
        <f t="shared" si="5496"/>
        <v>5199651</v>
      </c>
      <c r="O7770" s="58">
        <f t="shared" si="5496"/>
        <v>500</v>
      </c>
      <c r="P7770" s="58">
        <f t="shared" si="5496"/>
        <v>0</v>
      </c>
      <c r="Q7770" s="58">
        <f t="shared" ref="Q7770:R7770" si="5497">SUM(Q7771:Q7779)</f>
        <v>32223465</v>
      </c>
      <c r="R7770" s="58">
        <f t="shared" si="5497"/>
        <v>7934687</v>
      </c>
      <c r="S7770" s="58">
        <f t="shared" ref="S7770" si="5498">SUM(S7771:S7779)</f>
        <v>6487787</v>
      </c>
      <c r="T7770" s="58">
        <f t="shared" ref="T7770:X7770" si="5499">SUM(T7771:T7779)</f>
        <v>1446978</v>
      </c>
      <c r="U7770" s="58">
        <f t="shared" si="5499"/>
        <v>614381.5</v>
      </c>
      <c r="V7770" s="58">
        <f t="shared" si="5499"/>
        <v>602502.5</v>
      </c>
      <c r="W7770" s="58">
        <f t="shared" si="5499"/>
        <v>230094.00000000003</v>
      </c>
      <c r="X7770" s="58">
        <f t="shared" si="5499"/>
        <v>7934765</v>
      </c>
      <c r="Y7770" s="210">
        <f t="shared" si="5477"/>
        <v>100.00098302554341</v>
      </c>
    </row>
    <row r="7771" spans="1:25" customFormat="1">
      <c r="A7771" s="4">
        <v>35</v>
      </c>
      <c r="B7771" s="80" t="s">
        <v>172</v>
      </c>
      <c r="C7771" s="83" t="s">
        <v>2666</v>
      </c>
      <c r="D7771" s="83">
        <v>3502000</v>
      </c>
      <c r="E7771" s="47">
        <v>6131</v>
      </c>
      <c r="F7771" s="4" t="s">
        <v>0</v>
      </c>
      <c r="G7771" s="129" t="s">
        <v>3380</v>
      </c>
      <c r="H7771" s="5" t="s">
        <v>24</v>
      </c>
      <c r="I7771" s="59">
        <f t="shared" si="5482"/>
        <v>1396384</v>
      </c>
      <c r="J7771" s="59">
        <f>SUM(J7836,J7893,J7934,J7981,J8025,J8074,J8132,J8175,J8217,J8262,J8308,J8354,J8401,J8444,J8500,J8546,J8594,J8638,J8684,J8727,J8772,J8818,J8864,J8910,J8955,J9007,J9048,J9094,J9135)</f>
        <v>8100</v>
      </c>
      <c r="K7771" s="59">
        <f t="shared" si="5483"/>
        <v>1388284</v>
      </c>
      <c r="L7771" s="59">
        <f t="shared" ref="L7771:P7774" si="5500">SUM(L7836,L7893,L7934,L7981,L8025,L8074,L8132,L8175,L8217,L8262,L8308,L8354,L8401,L8444,L8500,L8546,L8594,L8638,L8684,L8727,L8772,L8818,L8864,L8910,L8955,L9007,L9048,L9094,L9135)</f>
        <v>567934</v>
      </c>
      <c r="M7771" s="59">
        <f t="shared" si="5500"/>
        <v>42610</v>
      </c>
      <c r="N7771" s="59">
        <f t="shared" si="5500"/>
        <v>777740</v>
      </c>
      <c r="O7771" s="59">
        <f t="shared" si="5500"/>
        <v>0</v>
      </c>
      <c r="P7771" s="59">
        <f t="shared" si="5500"/>
        <v>0</v>
      </c>
      <c r="Q7771" s="59">
        <f t="shared" ref="Q7771:R7771" si="5501">SUM(Q7836,Q7893,Q7934,Q7981,Q8025,Q8074,Q8132,Q8175,Q8217,Q8262,Q8308,Q8354,Q8401,Q8444,Q8500,Q8546,Q8594,Q8638,Q8684,Q8727,Q8772,Q8818,Q8864,Q8910,Q8955,Q9007,Q9048,Q9094,Q9135)</f>
        <v>2000788</v>
      </c>
      <c r="R7771" s="59">
        <f t="shared" si="5501"/>
        <v>15100</v>
      </c>
      <c r="S7771" s="59">
        <f t="shared" ref="S7771" si="5502">SUM(S7836,S7893,S7934,S7981,S8025,S8074,S8132,S8175,S8217,S8262,S8308,S8354,S8401,S8444,S8500,S8546,S8594,S8638,S8684,S8727,S8772,S8818,S8864,S8910,S8955,S9007,S9048,S9094,S9135)</f>
        <v>9100</v>
      </c>
      <c r="T7771" s="59">
        <f t="shared" ref="T7771:X7771" si="5503">SUM(T7836,T7893,T7934,T7981,T8025,T8074,T8132,T8175,T8217,T8262,T8308,T8354,T8401,T8444,T8500,T8546,T8594,T8638,T8684,T8727,T8772,T8818,T8864,T8910,T8955,T9007,T9048,T9094,T9135)</f>
        <v>6000</v>
      </c>
      <c r="U7771" s="59">
        <f t="shared" si="5503"/>
        <v>0</v>
      </c>
      <c r="V7771" s="59">
        <f t="shared" si="5503"/>
        <v>6000</v>
      </c>
      <c r="W7771" s="59">
        <f t="shared" si="5503"/>
        <v>0</v>
      </c>
      <c r="X7771" s="59">
        <f t="shared" si="5503"/>
        <v>15100</v>
      </c>
      <c r="Y7771" s="211">
        <f t="shared" si="5477"/>
        <v>100</v>
      </c>
    </row>
    <row r="7772" spans="1:25" customFormat="1">
      <c r="A7772" s="4">
        <v>35</v>
      </c>
      <c r="B7772" s="80" t="s">
        <v>172</v>
      </c>
      <c r="C7772" s="83" t="s">
        <v>2666</v>
      </c>
      <c r="D7772" s="83">
        <v>3502000</v>
      </c>
      <c r="E7772" s="47">
        <v>6132</v>
      </c>
      <c r="F7772" s="4" t="s">
        <v>0</v>
      </c>
      <c r="G7772" s="129" t="s">
        <v>3380</v>
      </c>
      <c r="H7772" s="5" t="s">
        <v>25</v>
      </c>
      <c r="I7772" s="59">
        <f t="shared" si="5482"/>
        <v>2981897</v>
      </c>
      <c r="J7772" s="59">
        <f>SUM(J7837,J7894,J7935,J7982,J8026,J8075,J8133,J8176,J8218,J8263,J8309,J8355,J8402,J8445,J8501,J8547,J8595,J8639,J8685,J8728,J8773,J8819,J8865,J8911,J8956,J9008,J9049,J9095,J9136)</f>
        <v>2078318</v>
      </c>
      <c r="K7772" s="59">
        <f t="shared" si="5483"/>
        <v>903579</v>
      </c>
      <c r="L7772" s="59">
        <f t="shared" si="5500"/>
        <v>874579</v>
      </c>
      <c r="M7772" s="59">
        <f t="shared" si="5500"/>
        <v>0</v>
      </c>
      <c r="N7772" s="59">
        <f t="shared" si="5500"/>
        <v>29000</v>
      </c>
      <c r="O7772" s="59">
        <f t="shared" si="5500"/>
        <v>0</v>
      </c>
      <c r="P7772" s="59">
        <f t="shared" si="5500"/>
        <v>0</v>
      </c>
      <c r="Q7772" s="59">
        <f t="shared" ref="Q7772:R7772" si="5504">SUM(Q7837,Q7894,Q7935,Q7982,Q8026,Q8075,Q8133,Q8176,Q8218,Q8263,Q8309,Q8355,Q8402,Q8445,Q8501,Q8547,Q8595,Q8639,Q8685,Q8728,Q8773,Q8819,Q8865,Q8911,Q8956,Q9008,Q9049,Q9095,Q9136)</f>
        <v>3954280</v>
      </c>
      <c r="R7772" s="59">
        <f t="shared" si="5504"/>
        <v>2385447</v>
      </c>
      <c r="S7772" s="59">
        <f t="shared" ref="S7772" si="5505">SUM(S7837,S7894,S7935,S7982,S8026,S8075,S8133,S8176,S8218,S8263,S8309,S8355,S8402,S8445,S8501,S8547,S8595,S8639,S8685,S8728,S8773,S8819,S8865,S8911,S8956,S9008,S9049,S9095,S9136)</f>
        <v>2161077</v>
      </c>
      <c r="T7772" s="59">
        <f t="shared" ref="T7772:X7772" si="5506">SUM(T7837,T7894,T7935,T7982,T8026,T8075,T8133,T8176,T8218,T8263,T8309,T8355,T8402,T8445,T8501,T8547,T8595,T8639,T8685,T8728,T8773,T8819,T8865,T8911,T8956,T9008,T9049,T9095,T9136)</f>
        <v>224370</v>
      </c>
      <c r="U7772" s="59">
        <f t="shared" si="5506"/>
        <v>118212</v>
      </c>
      <c r="V7772" s="59">
        <f t="shared" si="5506"/>
        <v>56118</v>
      </c>
      <c r="W7772" s="59">
        <f t="shared" si="5506"/>
        <v>50040</v>
      </c>
      <c r="X7772" s="59">
        <f t="shared" si="5506"/>
        <v>2385447</v>
      </c>
      <c r="Y7772" s="211">
        <f t="shared" si="5477"/>
        <v>100</v>
      </c>
    </row>
    <row r="7773" spans="1:25" customFormat="1">
      <c r="A7773" s="4">
        <v>35</v>
      </c>
      <c r="B7773" s="80" t="s">
        <v>172</v>
      </c>
      <c r="C7773" s="83" t="s">
        <v>2666</v>
      </c>
      <c r="D7773" s="83">
        <v>3502000</v>
      </c>
      <c r="E7773" s="47">
        <v>6133</v>
      </c>
      <c r="F7773" s="4" t="s">
        <v>0</v>
      </c>
      <c r="G7773" s="129" t="s">
        <v>3380</v>
      </c>
      <c r="H7773" s="5" t="s">
        <v>26</v>
      </c>
      <c r="I7773" s="59">
        <f t="shared" si="5482"/>
        <v>1214105</v>
      </c>
      <c r="J7773" s="59">
        <f>SUM(J7838,J7895,J7936,J7983,J8027,J8076,J8134,J8177,J8219,J8264,J8310,J8356,J8403,J8446,J8502,J8548,J8596,J8640,J8686,J8729,J8774,J8820,J8866,J8912,J8957,J9009,J9050,J9096,J9137)</f>
        <v>881925</v>
      </c>
      <c r="K7773" s="59">
        <f t="shared" si="5483"/>
        <v>332180</v>
      </c>
      <c r="L7773" s="59">
        <f t="shared" si="5500"/>
        <v>321180</v>
      </c>
      <c r="M7773" s="59">
        <f t="shared" si="5500"/>
        <v>300</v>
      </c>
      <c r="N7773" s="59">
        <f t="shared" si="5500"/>
        <v>10700</v>
      </c>
      <c r="O7773" s="59">
        <f t="shared" si="5500"/>
        <v>0</v>
      </c>
      <c r="P7773" s="59">
        <f t="shared" si="5500"/>
        <v>0</v>
      </c>
      <c r="Q7773" s="59">
        <f t="shared" ref="Q7773:R7773" si="5507">SUM(Q7838,Q7895,Q7936,Q7983,Q8027,Q8076,Q8134,Q8177,Q8219,Q8264,Q8310,Q8356,Q8403,Q8446,Q8502,Q8548,Q8596,Q8640,Q8686,Q8729,Q8774,Q8820,Q8866,Q8912,Q8957,Q9009,Q9050,Q9096,Q9137)</f>
        <v>1438193</v>
      </c>
      <c r="R7773" s="59">
        <f t="shared" si="5507"/>
        <v>914556</v>
      </c>
      <c r="S7773" s="59">
        <f t="shared" ref="S7773" si="5508">SUM(S7838,S7895,S7936,S7983,S8027,S8076,S8134,S8177,S8219,S8264,S8310,S8356,S8403,S8446,S8502,S8548,S8596,S8640,S8686,S8729,S8774,S8820,S8866,S8912,S8957,S9009,S9050,S9096,S9137)</f>
        <v>685142</v>
      </c>
      <c r="T7773" s="59">
        <f t="shared" ref="T7773:X7773" si="5509">SUM(T7838,T7895,T7936,T7983,T8027,T8076,T8134,T8177,T8219,T8264,T8310,T8356,T8403,T8446,T8502,T8548,T8596,T8640,T8686,T8729,T8774,T8820,T8866,T8912,T8957,T9009,T9050,T9096,T9137)</f>
        <v>229414</v>
      </c>
      <c r="U7773" s="59">
        <f t="shared" si="5509"/>
        <v>73559</v>
      </c>
      <c r="V7773" s="59">
        <f t="shared" si="5509"/>
        <v>111757</v>
      </c>
      <c r="W7773" s="59">
        <f t="shared" si="5509"/>
        <v>44098</v>
      </c>
      <c r="X7773" s="59">
        <f t="shared" si="5509"/>
        <v>914556</v>
      </c>
      <c r="Y7773" s="211">
        <f t="shared" si="5477"/>
        <v>100</v>
      </c>
    </row>
    <row r="7774" spans="1:25" customFormat="1">
      <c r="A7774" s="4">
        <v>35</v>
      </c>
      <c r="B7774" s="80" t="s">
        <v>172</v>
      </c>
      <c r="C7774" s="83" t="s">
        <v>2666</v>
      </c>
      <c r="D7774" s="83">
        <v>3502000</v>
      </c>
      <c r="E7774" s="47">
        <v>6134</v>
      </c>
      <c r="F7774" s="4" t="s">
        <v>0</v>
      </c>
      <c r="G7774" s="129" t="s">
        <v>3380</v>
      </c>
      <c r="H7774" s="5" t="s">
        <v>27</v>
      </c>
      <c r="I7774" s="59">
        <f t="shared" si="5482"/>
        <v>2903049</v>
      </c>
      <c r="J7774" s="59">
        <f>SUM(J7839,J7896,J7937,J7984,J8028,J8077,J8135,J8178,J8220,J8265,J8311,J8357,J8404,J8447,J8503,J8549,J8597,J8641,J8687,J8730,J8775,J8821,J8867,J8913,J8958,J9010,J9051,J9097,J9138)</f>
        <v>628974</v>
      </c>
      <c r="K7774" s="59">
        <f t="shared" si="5483"/>
        <v>2274075</v>
      </c>
      <c r="L7774" s="59">
        <f t="shared" si="5500"/>
        <v>1423055</v>
      </c>
      <c r="M7774" s="59">
        <f t="shared" si="5500"/>
        <v>57380</v>
      </c>
      <c r="N7774" s="59">
        <f t="shared" si="5500"/>
        <v>793640</v>
      </c>
      <c r="O7774" s="59">
        <f t="shared" si="5500"/>
        <v>0</v>
      </c>
      <c r="P7774" s="59">
        <f t="shared" si="5500"/>
        <v>0</v>
      </c>
      <c r="Q7774" s="59">
        <f t="shared" ref="Q7774:R7774" si="5510">SUM(Q7839,Q7896,Q7937,Q7984,Q8028,Q8077,Q8135,Q8178,Q8220,Q8265,Q8311,Q8357,Q8404,Q8447,Q8503,Q8549,Q8597,Q8641,Q8687,Q8730,Q8775,Q8821,Q8867,Q8913,Q8958,Q9010,Q9051,Q9097,Q9138)</f>
        <v>4463933</v>
      </c>
      <c r="R7774" s="59">
        <f t="shared" si="5510"/>
        <v>822210</v>
      </c>
      <c r="S7774" s="59">
        <f t="shared" ref="S7774" si="5511">SUM(S7839,S7896,S7937,S7984,S8028,S8077,S8135,S8178,S8220,S8265,S8311,S8357,S8404,S8447,S8503,S8549,S8597,S8641,S8687,S8730,S8775,S8821,S8867,S8913,S8958,S9010,S9051,S9097,S9138)</f>
        <v>782018</v>
      </c>
      <c r="T7774" s="59">
        <f t="shared" ref="T7774:X7774" si="5512">SUM(T7839,T7896,T7937,T7984,T8028,T8077,T8135,T8178,T8220,T8265,T8311,T8357,T8404,T8447,T8503,T8549,T8597,T8641,T8687,T8730,T8775,T8821,T8867,T8913,T8958,T9010,T9051,T9097,T9138)</f>
        <v>40192</v>
      </c>
      <c r="U7774" s="59">
        <f t="shared" si="5512"/>
        <v>31256</v>
      </c>
      <c r="V7774" s="59">
        <f t="shared" si="5512"/>
        <v>6500</v>
      </c>
      <c r="W7774" s="59">
        <f t="shared" si="5512"/>
        <v>2436</v>
      </c>
      <c r="X7774" s="59">
        <f t="shared" si="5512"/>
        <v>822210</v>
      </c>
      <c r="Y7774" s="211">
        <f t="shared" si="5477"/>
        <v>100</v>
      </c>
    </row>
    <row r="7775" spans="1:25" customFormat="1">
      <c r="A7775" s="4">
        <v>35</v>
      </c>
      <c r="B7775" s="80" t="s">
        <v>172</v>
      </c>
      <c r="C7775" s="83" t="s">
        <v>2666</v>
      </c>
      <c r="D7775" s="83">
        <v>3502000</v>
      </c>
      <c r="E7775" s="47">
        <v>6135</v>
      </c>
      <c r="F7775" s="4" t="s">
        <v>0</v>
      </c>
      <c r="G7775" s="129" t="s">
        <v>3380</v>
      </c>
      <c r="H7775" s="5" t="s">
        <v>28</v>
      </c>
      <c r="I7775" s="59">
        <f t="shared" si="5482"/>
        <v>155340</v>
      </c>
      <c r="J7775" s="59">
        <f>SUM(J7840,J7897,J7985,J8078,J8136,J8179,J8221,J8266,J8312,J8358,J8405,J8448,J8504,J8550,J8598,J8642,J8688,J8731,J8776,J8822,J8868,J8914,J8959,J9011,J9052,J9098)</f>
        <v>300</v>
      </c>
      <c r="K7775" s="59">
        <f t="shared" si="5483"/>
        <v>155040</v>
      </c>
      <c r="L7775" s="59">
        <f t="shared" ref="L7775:P7775" si="5513">SUM(L7840,L7897,L7985,L8078,L8136,L8179,L8221,L8266,L8312,L8358,L8405,L8448,L8504,L8550,L8598,L8642,L8688,L8731,L8776,L8822,L8868,L8914,L8959,L9011,L9052,L9098)</f>
        <v>138030</v>
      </c>
      <c r="M7775" s="59">
        <f t="shared" si="5513"/>
        <v>1000</v>
      </c>
      <c r="N7775" s="59">
        <f t="shared" si="5513"/>
        <v>16010</v>
      </c>
      <c r="O7775" s="59">
        <f t="shared" si="5513"/>
        <v>0</v>
      </c>
      <c r="P7775" s="59">
        <f t="shared" si="5513"/>
        <v>0</v>
      </c>
      <c r="Q7775" s="59">
        <f t="shared" ref="Q7775:R7775" si="5514">SUM(Q7840,Q7897,Q7985,Q8078,Q8136,Q8179,Q8221,Q8266,Q8312,Q8358,Q8405,Q8448,Q8504,Q8550,Q8598,Q8642,Q8688,Q8731,Q8776,Q8822,Q8868,Q8914,Q8959,Q9011,Q9052,Q9098)</f>
        <v>240311</v>
      </c>
      <c r="R7775" s="59">
        <f t="shared" si="5514"/>
        <v>300</v>
      </c>
      <c r="S7775" s="59">
        <f t="shared" ref="S7775" si="5515">SUM(S7840,S7897,S7985,S8078,S8136,S8179,S8221,S8266,S8312,S8358,S8405,S8448,S8504,S8550,S8598,S8642,S8688,S8731,S8776,S8822,S8868,S8914,S8959,S9011,S9052,S9098)</f>
        <v>175</v>
      </c>
      <c r="T7775" s="59">
        <f t="shared" ref="T7775:X7775" si="5516">SUM(T7840,T7897,T7985,T8078,T8136,T8179,T8221,T8266,T8312,T8358,T8405,T8448,T8504,T8550,T8598,T8642,T8688,T8731,T8776,T8822,T8868,T8914,T8959,T9011,T9052,T9098)</f>
        <v>25</v>
      </c>
      <c r="U7775" s="59">
        <f t="shared" si="5516"/>
        <v>0</v>
      </c>
      <c r="V7775" s="59">
        <f t="shared" si="5516"/>
        <v>25</v>
      </c>
      <c r="W7775" s="59">
        <f t="shared" si="5516"/>
        <v>0</v>
      </c>
      <c r="X7775" s="59">
        <f t="shared" si="5516"/>
        <v>200</v>
      </c>
      <c r="Y7775" s="211">
        <f t="shared" si="5477"/>
        <v>66.666666666666657</v>
      </c>
    </row>
    <row r="7776" spans="1:25" customFormat="1">
      <c r="A7776" s="4">
        <v>35</v>
      </c>
      <c r="B7776" s="80" t="s">
        <v>172</v>
      </c>
      <c r="C7776" s="83" t="s">
        <v>2666</v>
      </c>
      <c r="D7776" s="83">
        <v>3502000</v>
      </c>
      <c r="E7776" s="47">
        <v>6136</v>
      </c>
      <c r="F7776" s="4" t="s">
        <v>0</v>
      </c>
      <c r="G7776" s="129" t="s">
        <v>3380</v>
      </c>
      <c r="H7776" s="5" t="s">
        <v>29</v>
      </c>
      <c r="I7776" s="59">
        <f t="shared" si="5482"/>
        <v>298260</v>
      </c>
      <c r="J7776" s="59">
        <f>SUM(J7841,J7898,J7938,J7986,J8029,J8079,J8137,J8180,J8222,J8267,J8313,J8359,J8406,J8449,J8505,J8551,J8599,J8643,J8689,J8732,J8777,J8823,J8869,J8915,J8960,J9012,J9053,J9099)</f>
        <v>127600</v>
      </c>
      <c r="K7776" s="59">
        <f t="shared" si="5483"/>
        <v>170660</v>
      </c>
      <c r="L7776" s="59">
        <f t="shared" ref="L7776:P7776" si="5517">SUM(L7841,L7898,L7938,L7986,L8029,L8079,L8137,L8180,L8222,L8267,L8313,L8359,L8406,L8449,L8505,L8551,L8599,L8643,L8689,L8732,L8777,L8823,L8869,L8915,L8960,L9012,L9053,L9099)</f>
        <v>141650</v>
      </c>
      <c r="M7776" s="59">
        <f t="shared" si="5517"/>
        <v>6100</v>
      </c>
      <c r="N7776" s="59">
        <f t="shared" si="5517"/>
        <v>22910</v>
      </c>
      <c r="O7776" s="59">
        <f t="shared" si="5517"/>
        <v>0</v>
      </c>
      <c r="P7776" s="59">
        <f t="shared" si="5517"/>
        <v>0</v>
      </c>
      <c r="Q7776" s="59">
        <f t="shared" ref="Q7776:R7776" si="5518">SUM(Q7841,Q7898,Q7938,Q7986,Q8029,Q8079,Q8137,Q8180,Q8222,Q8267,Q8313,Q8359,Q8406,Q8449,Q8505,Q8551,Q8599,Q8643,Q8689,Q8732,Q8777,Q8823,Q8869,Q8915,Q8960,Q9012,Q9053,Q9099)</f>
        <v>364514</v>
      </c>
      <c r="R7776" s="59">
        <f t="shared" si="5518"/>
        <v>127600</v>
      </c>
      <c r="S7776" s="59">
        <f t="shared" ref="S7776" si="5519">SUM(S7841,S7898,S7938,S7986,S8029,S8079,S8137,S8180,S8222,S8267,S8313,S8359,S8406,S8449,S8505,S8551,S8599,S8643,S8689,S8732,S8777,S8823,S8869,S8915,S8960,S9012,S9053,S9099)</f>
        <v>76375</v>
      </c>
      <c r="T7776" s="59">
        <f t="shared" ref="T7776:X7776" si="5520">SUM(T7841,T7898,T7938,T7986,T8029,T8079,T8137,T8180,T8222,T8267,T8313,T8359,T8406,T8449,T8505,T8551,T8599,T8643,T8689,T8732,T8777,T8823,T8869,T8915,T8960,T9012,T9053,T9099)</f>
        <v>51125</v>
      </c>
      <c r="U7776" s="59">
        <f t="shared" si="5520"/>
        <v>51100</v>
      </c>
      <c r="V7776" s="59">
        <f t="shared" si="5520"/>
        <v>25</v>
      </c>
      <c r="W7776" s="59">
        <f t="shared" si="5520"/>
        <v>0</v>
      </c>
      <c r="X7776" s="59">
        <f t="shared" si="5520"/>
        <v>127500</v>
      </c>
      <c r="Y7776" s="211">
        <f t="shared" si="5477"/>
        <v>99.921630094043891</v>
      </c>
    </row>
    <row r="7777" spans="1:25" customFormat="1">
      <c r="A7777" s="4">
        <v>35</v>
      </c>
      <c r="B7777" s="80" t="s">
        <v>172</v>
      </c>
      <c r="C7777" s="83" t="s">
        <v>2666</v>
      </c>
      <c r="D7777" s="83">
        <v>3502000</v>
      </c>
      <c r="E7777" s="47">
        <v>6137</v>
      </c>
      <c r="F7777" s="4" t="s">
        <v>0</v>
      </c>
      <c r="G7777" s="129" t="s">
        <v>3380</v>
      </c>
      <c r="H7777" s="5" t="s">
        <v>30</v>
      </c>
      <c r="I7777" s="59">
        <f t="shared" si="5482"/>
        <v>1600141</v>
      </c>
      <c r="J7777" s="59">
        <f>SUM(J7842,J7899,J7939,J7987,J8030,J8080,J8138,J8181,J8223,J8268,J8314,J8360,J8407,J8450,J8506,J8552,J8600,J8644,J8690,J8733,J8778,J8824,J8870,J8916,J8961,J9013,J9054,J9100,J9139)</f>
        <v>777211</v>
      </c>
      <c r="K7777" s="59">
        <f t="shared" si="5483"/>
        <v>822930</v>
      </c>
      <c r="L7777" s="59">
        <f t="shared" ref="L7777:P7779" si="5521">SUM(L7842,L7899,L7939,L7987,L8030,L8080,L8138,L8181,L8223,L8268,L8314,L8360,L8407,L8450,L8506,L8552,L8600,L8644,L8690,L8733,L8778,L8824,L8870,L8916,L8961,L9013,L9054,L9100,L9139)</f>
        <v>628710</v>
      </c>
      <c r="M7777" s="59">
        <f t="shared" si="5521"/>
        <v>11210</v>
      </c>
      <c r="N7777" s="59">
        <f t="shared" si="5521"/>
        <v>183010</v>
      </c>
      <c r="O7777" s="59">
        <f t="shared" si="5521"/>
        <v>0</v>
      </c>
      <c r="P7777" s="59">
        <f t="shared" si="5521"/>
        <v>0</v>
      </c>
      <c r="Q7777" s="59">
        <f t="shared" ref="Q7777:R7777" si="5522">SUM(Q7842,Q7899,Q7939,Q7987,Q8030,Q8080,Q8138,Q8181,Q8223,Q8268,Q8314,Q8360,Q8407,Q8450,Q8506,Q8552,Q8600,Q8644,Q8690,Q8733,Q8778,Q8824,Q8870,Q8916,Q8961,Q9013,Q9054,Q9100,Q9139)</f>
        <v>2096227</v>
      </c>
      <c r="R7777" s="59">
        <f t="shared" si="5522"/>
        <v>963290</v>
      </c>
      <c r="S7777" s="59">
        <f t="shared" ref="S7777" si="5523">SUM(S7842,S7899,S7939,S7987,S8030,S8080,S8138,S8181,S8223,S8268,S8314,S8360,S8407,S8450,S8506,S8552,S8600,S8644,S8690,S8733,S8778,S8824,S8870,S8916,S8961,S9013,S9054,S9100,S9139)</f>
        <v>681471</v>
      </c>
      <c r="T7777" s="59">
        <f t="shared" ref="T7777:X7777" si="5524">SUM(T7842,T7899,T7939,T7987,T8030,T8080,T8138,T8181,T8223,T8268,T8314,T8360,T8407,T8450,T8506,T8552,T8600,T8644,T8690,T8733,T8778,T8824,T8870,T8916,T8961,T9013,T9054,T9100,T9139)</f>
        <v>281818.99</v>
      </c>
      <c r="U7777" s="59">
        <f t="shared" si="5524"/>
        <v>58942.33</v>
      </c>
      <c r="V7777" s="59">
        <f t="shared" si="5524"/>
        <v>183358.33000000002</v>
      </c>
      <c r="W7777" s="59">
        <f t="shared" si="5524"/>
        <v>39518.33</v>
      </c>
      <c r="X7777" s="59">
        <f t="shared" si="5524"/>
        <v>963289.99</v>
      </c>
      <c r="Y7777" s="211">
        <f t="shared" si="5477"/>
        <v>99.999998961891023</v>
      </c>
    </row>
    <row r="7778" spans="1:25" customFormat="1">
      <c r="A7778" s="4">
        <v>35</v>
      </c>
      <c r="B7778" s="80" t="s">
        <v>172</v>
      </c>
      <c r="C7778" s="83" t="s">
        <v>2666</v>
      </c>
      <c r="D7778" s="83">
        <v>3502000</v>
      </c>
      <c r="E7778" s="47">
        <v>6138</v>
      </c>
      <c r="F7778" s="4" t="s">
        <v>0</v>
      </c>
      <c r="G7778" s="129" t="s">
        <v>3380</v>
      </c>
      <c r="H7778" s="5" t="s">
        <v>31</v>
      </c>
      <c r="I7778" s="59">
        <f t="shared" si="5482"/>
        <v>311675</v>
      </c>
      <c r="J7778" s="59">
        <f>SUM(J7843,J7900,J7940,J7988,J8031,J8081,J8139,J8182,J8224,J8269,J8315,J8361,J8408,J8451,J8507,J8553,J8601,J8645,J8691,J8734,J8779,J8825,J8871,J8917,J8962,J9014,J9055,J9101,J9140)</f>
        <v>52050</v>
      </c>
      <c r="K7778" s="59">
        <f t="shared" si="5483"/>
        <v>259625</v>
      </c>
      <c r="L7778" s="59">
        <f t="shared" si="5521"/>
        <v>248525</v>
      </c>
      <c r="M7778" s="59">
        <f t="shared" si="5521"/>
        <v>1000</v>
      </c>
      <c r="N7778" s="59">
        <f t="shared" si="5521"/>
        <v>10100</v>
      </c>
      <c r="O7778" s="59">
        <f t="shared" si="5521"/>
        <v>0</v>
      </c>
      <c r="P7778" s="59">
        <f t="shared" si="5521"/>
        <v>0</v>
      </c>
      <c r="Q7778" s="59">
        <f t="shared" ref="Q7778:R7778" si="5525">SUM(Q7843,Q7900,Q7940,Q7988,Q8031,Q8081,Q8139,Q8182,Q8224,Q8269,Q8315,Q8361,Q8408,Q8451,Q8507,Q8553,Q8601,Q8645,Q8691,Q8734,Q8779,Q8825,Q8871,Q8917,Q8962,Q9014,Q9055,Q9101,Q9140)</f>
        <v>443537</v>
      </c>
      <c r="R7778" s="59">
        <f t="shared" si="5525"/>
        <v>52050</v>
      </c>
      <c r="S7778" s="59">
        <f t="shared" ref="S7778" si="5526">SUM(S7843,S7900,S7940,S7988,S8031,S8081,S8139,S8182,S8224,S8269,S8315,S8361,S8408,S8451,S8507,S8553,S8601,S8645,S8691,S8734,S8779,S8825,S8871,S8917,S8962,S9014,S9055,S9101,S9140)</f>
        <v>32870</v>
      </c>
      <c r="T7778" s="59">
        <f t="shared" ref="T7778:X7778" si="5527">SUM(T7843,T7900,T7940,T7988,T8031,T8081,T8139,T8182,T8224,T8269,T8315,T8361,T8408,T8451,T8507,T8553,T8601,T8645,T8691,T8734,T8779,T8825,T8871,T8917,T8962,T9014,T9055,T9101,T9140)</f>
        <v>19180.009999999998</v>
      </c>
      <c r="U7778" s="59">
        <f t="shared" si="5527"/>
        <v>7026.67</v>
      </c>
      <c r="V7778" s="59">
        <f t="shared" si="5527"/>
        <v>5076.67</v>
      </c>
      <c r="W7778" s="59">
        <f t="shared" si="5527"/>
        <v>7076.67</v>
      </c>
      <c r="X7778" s="59">
        <f t="shared" si="5527"/>
        <v>52050.01</v>
      </c>
      <c r="Y7778" s="211">
        <f t="shared" si="5477"/>
        <v>100.00001921229587</v>
      </c>
    </row>
    <row r="7779" spans="1:25" s="184" customFormat="1">
      <c r="A7779" s="179">
        <v>35</v>
      </c>
      <c r="B7779" s="180" t="s">
        <v>172</v>
      </c>
      <c r="C7779" s="181" t="s">
        <v>2666</v>
      </c>
      <c r="D7779" s="181">
        <v>3502000</v>
      </c>
      <c r="E7779" s="168">
        <v>6139</v>
      </c>
      <c r="F7779" s="179" t="s">
        <v>0</v>
      </c>
      <c r="G7779" s="129" t="s">
        <v>3380</v>
      </c>
      <c r="H7779" s="182" t="s">
        <v>32</v>
      </c>
      <c r="I7779" s="183">
        <f t="shared" si="5482"/>
        <v>12686346</v>
      </c>
      <c r="J7779" s="59">
        <f>SUM(J7844,J7901,J7941,J7989,J8032,J8082,J8140,J8183,J8225,J8270,J8316,J8362,J8409,J8452,J8508,J8554,J8602,J8646,J8692,J8735,J8780,J8826,J8872,J8918,J8963,J9015,J9056,J9102,J9141)</f>
        <v>2616272</v>
      </c>
      <c r="K7779" s="59">
        <f t="shared" si="5483"/>
        <v>10069574</v>
      </c>
      <c r="L7779" s="59">
        <f t="shared" si="5521"/>
        <v>6580297</v>
      </c>
      <c r="M7779" s="59">
        <f t="shared" si="5521"/>
        <v>132736</v>
      </c>
      <c r="N7779" s="59">
        <f t="shared" si="5521"/>
        <v>3356541</v>
      </c>
      <c r="O7779" s="59">
        <f t="shared" si="5521"/>
        <v>500</v>
      </c>
      <c r="P7779" s="59">
        <f t="shared" si="5521"/>
        <v>0</v>
      </c>
      <c r="Q7779" s="59">
        <f t="shared" ref="Q7779:R7779" si="5528">SUM(Q7844,Q7901,Q7941,Q7989,Q8032,Q8082,Q8140,Q8183,Q8225,Q8270,Q8316,Q8362,Q8409,Q8452,Q8508,Q8554,Q8602,Q8646,Q8692,Q8735,Q8780,Q8826,Q8872,Q8918,Q8963,Q9015,Q9056,Q9102,Q9141)</f>
        <v>17221682</v>
      </c>
      <c r="R7779" s="59">
        <f t="shared" si="5528"/>
        <v>2654134</v>
      </c>
      <c r="S7779" s="59">
        <f t="shared" ref="S7779" si="5529">SUM(S7844,S7901,S7941,S7989,S8032,S8082,S8140,S8183,S8225,S8270,S8316,S8362,S8409,S8452,S8508,S8554,S8602,S8646,S8692,S8735,S8780,S8826,S8872,S8918,S8963,S9015,S9056,S9102,S9141)</f>
        <v>2059559</v>
      </c>
      <c r="T7779" s="59">
        <f t="shared" ref="T7779:X7779" si="5530">SUM(T7844,T7901,T7941,T7989,T8032,T8082,T8140,T8183,T8225,T8270,T8316,T8362,T8409,T8452,T8508,T8554,T8602,T8646,T8692,T8735,T8780,T8826,T8872,T8918,T8963,T9015,T9056,T9102,T9141)</f>
        <v>594853</v>
      </c>
      <c r="U7779" s="59">
        <f t="shared" si="5530"/>
        <v>274285.5</v>
      </c>
      <c r="V7779" s="59">
        <f t="shared" si="5530"/>
        <v>233642.5</v>
      </c>
      <c r="W7779" s="59">
        <f t="shared" si="5530"/>
        <v>86925</v>
      </c>
      <c r="X7779" s="59">
        <f t="shared" si="5530"/>
        <v>2654412</v>
      </c>
      <c r="Y7779" s="211">
        <f t="shared" si="5477"/>
        <v>100.01047422624478</v>
      </c>
    </row>
    <row r="7780" spans="1:25" customFormat="1" ht="20.399999999999999">
      <c r="A7780" s="46" t="s">
        <v>0</v>
      </c>
      <c r="B7780" s="82" t="s">
        <v>0</v>
      </c>
      <c r="C7780" s="82" t="s">
        <v>0</v>
      </c>
      <c r="D7780" s="88" t="s">
        <v>0</v>
      </c>
      <c r="E7780" s="3" t="s">
        <v>0</v>
      </c>
      <c r="F7780" s="3" t="s">
        <v>0</v>
      </c>
      <c r="G7780" s="158" t="s">
        <v>0</v>
      </c>
      <c r="H7780" s="53" t="s">
        <v>42</v>
      </c>
      <c r="I7780" s="31">
        <f t="shared" si="5482"/>
        <v>4138194</v>
      </c>
      <c r="J7780" s="31">
        <f t="shared" ref="J7780:X7780" si="5531">SUM(J7781)</f>
        <v>3327357</v>
      </c>
      <c r="K7780" s="31">
        <f t="shared" si="5483"/>
        <v>810837</v>
      </c>
      <c r="L7780" s="31">
        <f t="shared" si="5531"/>
        <v>188110</v>
      </c>
      <c r="M7780" s="31">
        <f t="shared" si="5531"/>
        <v>128810</v>
      </c>
      <c r="N7780" s="31">
        <f t="shared" si="5531"/>
        <v>493917</v>
      </c>
      <c r="O7780" s="31">
        <f t="shared" si="5531"/>
        <v>0</v>
      </c>
      <c r="P7780" s="31">
        <f t="shared" si="5531"/>
        <v>0</v>
      </c>
      <c r="Q7780" s="31">
        <f t="shared" si="5531"/>
        <v>7376752</v>
      </c>
      <c r="R7780" s="31">
        <f t="shared" si="5531"/>
        <v>5420144</v>
      </c>
      <c r="S7780" s="31">
        <f t="shared" si="5531"/>
        <v>4887438</v>
      </c>
      <c r="T7780" s="31">
        <f t="shared" si="5531"/>
        <v>532606</v>
      </c>
      <c r="U7780" s="31">
        <f t="shared" si="5531"/>
        <v>322079</v>
      </c>
      <c r="V7780" s="31">
        <f t="shared" si="5531"/>
        <v>188980</v>
      </c>
      <c r="W7780" s="31">
        <f t="shared" si="5531"/>
        <v>21547</v>
      </c>
      <c r="X7780" s="31">
        <f t="shared" si="5531"/>
        <v>5419994</v>
      </c>
      <c r="Y7780" s="220">
        <f t="shared" si="5477"/>
        <v>99.997232545851176</v>
      </c>
    </row>
    <row r="7781" spans="1:25" customFormat="1">
      <c r="A7781" s="4">
        <v>35</v>
      </c>
      <c r="B7781" s="80" t="s">
        <v>172</v>
      </c>
      <c r="C7781" s="83" t="s">
        <v>2666</v>
      </c>
      <c r="D7781" s="83">
        <v>3502000</v>
      </c>
      <c r="E7781" s="3" t="s">
        <v>2674</v>
      </c>
      <c r="F7781" s="3" t="s">
        <v>0</v>
      </c>
      <c r="G7781" s="158" t="s">
        <v>0</v>
      </c>
      <c r="H7781" s="3" t="s">
        <v>34</v>
      </c>
      <c r="I7781" s="66">
        <f t="shared" si="5482"/>
        <v>4138194</v>
      </c>
      <c r="J7781" s="66">
        <f>SUM(J7782:J7784)</f>
        <v>3327357</v>
      </c>
      <c r="K7781" s="66">
        <f t="shared" si="5483"/>
        <v>810837</v>
      </c>
      <c r="L7781" s="66">
        <f t="shared" ref="L7781:P7781" si="5532">SUM(L7782:L7784)</f>
        <v>188110</v>
      </c>
      <c r="M7781" s="66">
        <f t="shared" si="5532"/>
        <v>128810</v>
      </c>
      <c r="N7781" s="66">
        <f t="shared" si="5532"/>
        <v>493917</v>
      </c>
      <c r="O7781" s="66">
        <f t="shared" si="5532"/>
        <v>0</v>
      </c>
      <c r="P7781" s="66">
        <f t="shared" si="5532"/>
        <v>0</v>
      </c>
      <c r="Q7781" s="66">
        <f t="shared" ref="Q7781:R7781" si="5533">SUM(Q7782:Q7784)</f>
        <v>7376752</v>
      </c>
      <c r="R7781" s="66">
        <f t="shared" si="5533"/>
        <v>5420144</v>
      </c>
      <c r="S7781" s="66">
        <f t="shared" ref="S7781" si="5534">SUM(S7782:S7784)</f>
        <v>4887438</v>
      </c>
      <c r="T7781" s="66">
        <f t="shared" ref="T7781:X7781" si="5535">SUM(T7782:T7784)</f>
        <v>532606</v>
      </c>
      <c r="U7781" s="66">
        <f t="shared" si="5535"/>
        <v>322079</v>
      </c>
      <c r="V7781" s="66">
        <f t="shared" si="5535"/>
        <v>188980</v>
      </c>
      <c r="W7781" s="66">
        <f t="shared" si="5535"/>
        <v>21547</v>
      </c>
      <c r="X7781" s="66">
        <f t="shared" si="5535"/>
        <v>5419994</v>
      </c>
      <c r="Y7781" s="208">
        <f t="shared" si="5477"/>
        <v>99.997232545851176</v>
      </c>
    </row>
    <row r="7782" spans="1:25" customFormat="1">
      <c r="A7782" s="4">
        <v>35</v>
      </c>
      <c r="B7782" s="80" t="s">
        <v>172</v>
      </c>
      <c r="C7782" s="83" t="s">
        <v>2666</v>
      </c>
      <c r="D7782" s="83">
        <v>3502000</v>
      </c>
      <c r="E7782" s="47">
        <v>6142</v>
      </c>
      <c r="F7782" s="4" t="s">
        <v>0</v>
      </c>
      <c r="G7782" s="129" t="s">
        <v>3380</v>
      </c>
      <c r="H7782" s="5" t="s">
        <v>36</v>
      </c>
      <c r="I7782" s="59">
        <f t="shared" si="5482"/>
        <v>631607</v>
      </c>
      <c r="J7782" s="59">
        <f>SUM(J7853,J7995,J8038,J8231,J8277,J8323,J8368,J8415,J8515,J8561,J8608,J8652,J8699,J8742,J8787,J8833,J8878,J8924,J8970,J9063)</f>
        <v>0</v>
      </c>
      <c r="K7782" s="59">
        <f t="shared" si="5483"/>
        <v>631607</v>
      </c>
      <c r="L7782" s="59">
        <f>SUM(L7853,L7995,L8038,L8231,L8277,L8323,L8368,L8415,L8515,L8561,L8608,L8652,L8699,L8742,L8787,L8833,L8878,L8924,L8970,L9063)</f>
        <v>26800</v>
      </c>
      <c r="M7782" s="59">
        <f>SUM(M7853,M7995,M8038,M8231,M8277,M8323,M8368,M8415,M8515,M8561,M8608,M8652,M8699,M8742,M8787,M8833,M8878,M8924,M8970,M9063)</f>
        <v>128600</v>
      </c>
      <c r="N7782" s="59">
        <f>SUM(N7853,N7995,N8038,N8231,N8277,N8323,N8368,N8415,N8515,N8561,N8608,N8652,N8699,N8742,N8787,N8833,N8878,N8924,N8970,N9063)</f>
        <v>476207</v>
      </c>
      <c r="O7782" s="59">
        <f>SUM(O7853,O7995,O8038,O8231,O8277,O8323,O8368,O8415,O8515,O8561,O8608,O8652,O8699,O8742,O8787,O8833,O8878,O8924,O8970,O9063)</f>
        <v>0</v>
      </c>
      <c r="P7782" s="59">
        <f>SUM(P7853,P7995,P8038,P8231,P8277,P8323,P8368,P8415,P8515,P8561,P8608,P8652,P8699,P8742,P8787,P8833,P8878,P8924,P8970,P9063)</f>
        <v>0</v>
      </c>
      <c r="Q7782" s="59">
        <f>SUM(Q7853,Q7995,Q8038,Q8231,Q8277,Q8323,Q8368,Q8415,Q8515,Q8561,Q8608,Q8652,Q8699,Q8742,Q8787,Q8833,Q8878,Q8924,Q8970,Q9063,Q8146)</f>
        <v>757132</v>
      </c>
      <c r="R7782" s="59">
        <f>SUM(R7853,R7995,R8038,R8231,R8277,R8323,R8368,R8415,R8515,R8561,R8608,R8652,R8699,R8742,R8787,R8833,R8878,R8924,R8970,R9063,R8146)</f>
        <v>0</v>
      </c>
      <c r="S7782" s="59">
        <f>SUM(S7853,S7995,S8038,S8231,S8277,S8323,S8368,S8415,S8515,S8561,S8608,S8652,S8699,S8742,S8787,S8833,S8878,S8924,S8970,S9063,S8146)</f>
        <v>0</v>
      </c>
      <c r="T7782" s="59">
        <f t="shared" ref="T7782:X7782" si="5536">SUM(T7853,T7995,T8038,T8231,T8277,T8323,T8368,T8415,T8515,T8561,T8608,T8652,T8699,T8742,T8787,T8833,T8878,T8924,T8970,T9063,T8146)</f>
        <v>0</v>
      </c>
      <c r="U7782" s="59">
        <f t="shared" si="5536"/>
        <v>0</v>
      </c>
      <c r="V7782" s="59">
        <f t="shared" si="5536"/>
        <v>0</v>
      </c>
      <c r="W7782" s="59">
        <f t="shared" si="5536"/>
        <v>0</v>
      </c>
      <c r="X7782" s="59">
        <f t="shared" si="5536"/>
        <v>0</v>
      </c>
      <c r="Y7782" s="211">
        <f t="shared" si="5477"/>
        <v>0</v>
      </c>
    </row>
    <row r="7783" spans="1:25" customFormat="1">
      <c r="A7783" s="4">
        <v>35</v>
      </c>
      <c r="B7783" s="80" t="s">
        <v>172</v>
      </c>
      <c r="C7783" s="83" t="s">
        <v>2666</v>
      </c>
      <c r="D7783" s="83">
        <v>3502000</v>
      </c>
      <c r="E7783" s="47">
        <v>6143</v>
      </c>
      <c r="F7783" s="4" t="s">
        <v>0</v>
      </c>
      <c r="G7783" s="129" t="s">
        <v>3380</v>
      </c>
      <c r="H7783" s="5" t="s">
        <v>37</v>
      </c>
      <c r="I7783" s="59">
        <f t="shared" si="5482"/>
        <v>3353557</v>
      </c>
      <c r="J7783" s="59">
        <f>SUM(J7854,J8108,J8232,J8278,J8476,J8516,J8562,J8609,J8653,J8743,J8788,J8834,J8879,J8925,J8971,J9064)</f>
        <v>3325757</v>
      </c>
      <c r="K7783" s="59">
        <f t="shared" si="5483"/>
        <v>27800</v>
      </c>
      <c r="L7783" s="59">
        <f>SUM(L7854,L8108,L8232,L8278,L8476,L8516,L8562,L8609,L8653,L8743,L8788,L8834,L8879,L8925,L8971,L9064)</f>
        <v>27800</v>
      </c>
      <c r="M7783" s="59">
        <f>SUM(M7854,M8108,M8232,M8278,M8476,M8516,M8562,M8609,M8653,M8743,M8788,M8834,M8879,M8925,M8971,M9064)</f>
        <v>0</v>
      </c>
      <c r="N7783" s="59">
        <f>SUM(N7854,N8108,N8232,N8278,N8476,N8516,N8562,N8609,N8653,N8743,N8788,N8834,N8879,N8925,N8971,N9064)</f>
        <v>0</v>
      </c>
      <c r="O7783" s="59">
        <f>SUM(O7854,O8108,O8232,O8278,O8476,O8516,O8562,O8609,O8653,O8743,O8788,O8834,O8879,O8925,O8971,O9064)</f>
        <v>0</v>
      </c>
      <c r="P7783" s="59">
        <f>SUM(P7854,P8108,P8232,P8278,P8476,P8516,P8562,P8609,P8653,P8743,P8788,P8834,P8879,P8925,P8971,P9064)</f>
        <v>0</v>
      </c>
      <c r="Q7783" s="59">
        <f>SUM(Q7854,Q8108,Q8232,Q8278,Q8476,Q8516,Q8562,Q8609,Q8653,Q8743,Q8788,Q8834,Q8879,Q8925,Q8971,Q9064,Q7855,Q7947,Q8088)</f>
        <v>4319229</v>
      </c>
      <c r="R7783" s="59">
        <f>SUM(R7854,R8108,R8232,R8278,R8476,R8516,R8562,R8609,R8653,R8743,R8788,R8834,R8879,R8925,R8971,R9064,R7855,R7947,R8088)</f>
        <v>3645145</v>
      </c>
      <c r="S7783" s="59">
        <f>SUM(S7854,S8108,S8232,S8278,S8476,S8516,S8562,S8609,S8653,S8743,S8788,S8834,S8879,S8925,S8971,S9064,S7855,S7947,S8088)</f>
        <v>3112539</v>
      </c>
      <c r="T7783" s="59">
        <f t="shared" ref="T7783:X7783" si="5537">SUM(T7854,T8108,T8232,T8278,T8476,T8516,T8562,T8609,T8653,T8743,T8788,T8834,T8879,T8925,T8971,T9064,T7855,T7947,T8088)</f>
        <v>532606</v>
      </c>
      <c r="U7783" s="59">
        <f t="shared" si="5537"/>
        <v>322079</v>
      </c>
      <c r="V7783" s="59">
        <f t="shared" si="5537"/>
        <v>188980</v>
      </c>
      <c r="W7783" s="59">
        <f t="shared" si="5537"/>
        <v>21547</v>
      </c>
      <c r="X7783" s="59">
        <f t="shared" si="5537"/>
        <v>3645095</v>
      </c>
      <c r="Y7783" s="211">
        <f t="shared" si="5477"/>
        <v>99.99862831245396</v>
      </c>
    </row>
    <row r="7784" spans="1:25" customFormat="1">
      <c r="A7784" s="4">
        <v>35</v>
      </c>
      <c r="B7784" s="80" t="s">
        <v>172</v>
      </c>
      <c r="C7784" s="83" t="s">
        <v>2666</v>
      </c>
      <c r="D7784" s="83">
        <v>3502000</v>
      </c>
      <c r="E7784" s="47">
        <v>6148</v>
      </c>
      <c r="F7784" s="4" t="s">
        <v>0</v>
      </c>
      <c r="G7784" s="129" t="s">
        <v>3380</v>
      </c>
      <c r="H7784" s="5" t="s">
        <v>41</v>
      </c>
      <c r="I7784" s="59">
        <f t="shared" si="5482"/>
        <v>153030</v>
      </c>
      <c r="J7784" s="59">
        <f>SUM(J7856,J7907,J7996,J8039,J8089,J8233,J8279,J8324,J8369,J8416,J8458,J8517,J8563,J8610,J8654,J8700,J8744,J8789,J8835,J8880,J8926,J8972,J9021,J9065,J8189,J9108,J9147)</f>
        <v>1600</v>
      </c>
      <c r="K7784" s="59">
        <f t="shared" si="5483"/>
        <v>151430</v>
      </c>
      <c r="L7784" s="59">
        <f t="shared" ref="L7784:P7784" si="5538">SUM(L7856,L7907,L7996,L8039,L8089,L8233,L8279,L8324,L8369,L8416,L8458,L8517,L8563,L8610,L8654,L8700,L8744,L8789,L8835,L8880,L8926,L8972,L9021,L9065,L8189,L9108,L9147)</f>
        <v>133510</v>
      </c>
      <c r="M7784" s="59">
        <f t="shared" si="5538"/>
        <v>210</v>
      </c>
      <c r="N7784" s="59">
        <f t="shared" si="5538"/>
        <v>17710</v>
      </c>
      <c r="O7784" s="59">
        <f t="shared" si="5538"/>
        <v>0</v>
      </c>
      <c r="P7784" s="59">
        <f t="shared" si="5538"/>
        <v>0</v>
      </c>
      <c r="Q7784" s="59">
        <f t="shared" ref="Q7784:R7784" si="5539">SUM(Q7856,Q7907,Q7996,Q8039,Q8089,Q8233,Q8279,Q8324,Q8369,Q8416,Q8458,Q8517,Q8563,Q8610,Q8654,Q8700,Q8744,Q8789,Q8835,Q8880,Q8926,Q8972,Q9021,Q9065,Q8189,Q9108,Q9147)</f>
        <v>2300391</v>
      </c>
      <c r="R7784" s="59">
        <f t="shared" si="5539"/>
        <v>1774999</v>
      </c>
      <c r="S7784" s="59">
        <f t="shared" ref="S7784" si="5540">SUM(S7856,S7907,S7996,S8039,S8089,S8233,S8279,S8324,S8369,S8416,S8458,S8517,S8563,S8610,S8654,S8700,S8744,S8789,S8835,S8880,S8926,S8972,S9021,S9065,S8189,S9108,S9147)</f>
        <v>1774899</v>
      </c>
      <c r="T7784" s="59">
        <f t="shared" ref="T7784:X7784" si="5541">SUM(T7856,T7907,T7996,T8039,T8089,T8233,T8279,T8324,T8369,T8416,T8458,T8517,T8563,T8610,T8654,T8700,T8744,T8789,T8835,T8880,T8926,T8972,T9021,T9065,T8189,T9108,T9147)</f>
        <v>0</v>
      </c>
      <c r="U7784" s="59">
        <f t="shared" si="5541"/>
        <v>0</v>
      </c>
      <c r="V7784" s="59">
        <f t="shared" si="5541"/>
        <v>0</v>
      </c>
      <c r="W7784" s="59">
        <f t="shared" si="5541"/>
        <v>0</v>
      </c>
      <c r="X7784" s="59">
        <f t="shared" si="5541"/>
        <v>1774899</v>
      </c>
      <c r="Y7784" s="211">
        <f t="shared" si="5477"/>
        <v>99.994366194009118</v>
      </c>
    </row>
    <row r="7785" spans="1:25" customFormat="1" ht="20.399999999999999">
      <c r="A7785" s="46" t="s">
        <v>0</v>
      </c>
      <c r="B7785" s="82" t="s">
        <v>0</v>
      </c>
      <c r="C7785" s="82" t="s">
        <v>0</v>
      </c>
      <c r="D7785" s="88" t="s">
        <v>0</v>
      </c>
      <c r="E7785" s="3" t="s">
        <v>0</v>
      </c>
      <c r="F7785" s="3" t="s">
        <v>0</v>
      </c>
      <c r="G7785" s="158" t="s">
        <v>0</v>
      </c>
      <c r="H7785" s="53" t="s">
        <v>48</v>
      </c>
      <c r="I7785" s="31">
        <f t="shared" si="5482"/>
        <v>0</v>
      </c>
      <c r="J7785" s="31">
        <f t="shared" ref="J7785:X7786" si="5542">SUM(J7786)</f>
        <v>0</v>
      </c>
      <c r="K7785" s="31">
        <f t="shared" si="5483"/>
        <v>0</v>
      </c>
      <c r="L7785" s="31">
        <f t="shared" si="5542"/>
        <v>0</v>
      </c>
      <c r="M7785" s="31">
        <f t="shared" si="5542"/>
        <v>0</v>
      </c>
      <c r="N7785" s="31">
        <f t="shared" si="5542"/>
        <v>0</v>
      </c>
      <c r="O7785" s="31">
        <f t="shared" si="5542"/>
        <v>0</v>
      </c>
      <c r="P7785" s="31">
        <f t="shared" si="5542"/>
        <v>0</v>
      </c>
      <c r="Q7785" s="31">
        <f t="shared" si="5542"/>
        <v>0</v>
      </c>
      <c r="R7785" s="31">
        <f t="shared" si="5542"/>
        <v>0</v>
      </c>
      <c r="S7785" s="31">
        <f t="shared" si="5542"/>
        <v>0</v>
      </c>
      <c r="T7785" s="31">
        <f t="shared" si="5542"/>
        <v>0</v>
      </c>
      <c r="U7785" s="31">
        <f t="shared" si="5542"/>
        <v>0</v>
      </c>
      <c r="V7785" s="31">
        <f t="shared" si="5542"/>
        <v>0</v>
      </c>
      <c r="W7785" s="31">
        <f t="shared" si="5542"/>
        <v>0</v>
      </c>
      <c r="X7785" s="31">
        <f t="shared" si="5542"/>
        <v>0</v>
      </c>
      <c r="Y7785" s="220">
        <f t="shared" si="5477"/>
        <v>0</v>
      </c>
    </row>
    <row r="7786" spans="1:25" customFormat="1">
      <c r="A7786" s="4">
        <v>35</v>
      </c>
      <c r="B7786" s="80" t="s">
        <v>172</v>
      </c>
      <c r="C7786" s="83" t="s">
        <v>2666</v>
      </c>
      <c r="D7786" s="83">
        <v>3502000</v>
      </c>
      <c r="E7786" s="3" t="s">
        <v>2681</v>
      </c>
      <c r="F7786" s="3" t="s">
        <v>0</v>
      </c>
      <c r="G7786" s="158" t="s">
        <v>0</v>
      </c>
      <c r="H7786" s="3" t="s">
        <v>43</v>
      </c>
      <c r="I7786" s="66">
        <f t="shared" si="5482"/>
        <v>0</v>
      </c>
      <c r="J7786" s="66">
        <f t="shared" si="5542"/>
        <v>0</v>
      </c>
      <c r="K7786" s="66">
        <f t="shared" si="5483"/>
        <v>0</v>
      </c>
      <c r="L7786" s="66">
        <f t="shared" si="5542"/>
        <v>0</v>
      </c>
      <c r="M7786" s="66">
        <f t="shared" si="5542"/>
        <v>0</v>
      </c>
      <c r="N7786" s="66">
        <f t="shared" si="5542"/>
        <v>0</v>
      </c>
      <c r="O7786" s="66">
        <f t="shared" si="5542"/>
        <v>0</v>
      </c>
      <c r="P7786" s="66">
        <f t="shared" si="5542"/>
        <v>0</v>
      </c>
      <c r="Q7786" s="66">
        <f t="shared" si="5542"/>
        <v>0</v>
      </c>
      <c r="R7786" s="66">
        <f t="shared" si="5542"/>
        <v>0</v>
      </c>
      <c r="S7786" s="66">
        <f t="shared" si="5542"/>
        <v>0</v>
      </c>
      <c r="T7786" s="66">
        <f t="shared" si="5542"/>
        <v>0</v>
      </c>
      <c r="U7786" s="66">
        <f t="shared" si="5542"/>
        <v>0</v>
      </c>
      <c r="V7786" s="66">
        <f t="shared" si="5542"/>
        <v>0</v>
      </c>
      <c r="W7786" s="66">
        <f t="shared" si="5542"/>
        <v>0</v>
      </c>
      <c r="X7786" s="66">
        <f t="shared" si="5542"/>
        <v>0</v>
      </c>
      <c r="Y7786" s="208">
        <f t="shared" si="5477"/>
        <v>0</v>
      </c>
    </row>
    <row r="7787" spans="1:25" customFormat="1">
      <c r="A7787" s="4">
        <v>35</v>
      </c>
      <c r="B7787" s="80" t="s">
        <v>172</v>
      </c>
      <c r="C7787" s="83" t="s">
        <v>2666</v>
      </c>
      <c r="D7787" s="83">
        <v>3502000</v>
      </c>
      <c r="E7787" s="47">
        <v>6151</v>
      </c>
      <c r="F7787" s="4" t="s">
        <v>0</v>
      </c>
      <c r="G7787" s="129" t="s">
        <v>3380</v>
      </c>
      <c r="H7787" s="5" t="s">
        <v>44</v>
      </c>
      <c r="I7787" s="59">
        <f t="shared" si="5482"/>
        <v>0</v>
      </c>
      <c r="J7787" s="59">
        <f>J7859</f>
        <v>0</v>
      </c>
      <c r="K7787" s="59">
        <f t="shared" si="5483"/>
        <v>0</v>
      </c>
      <c r="L7787" s="59">
        <f t="shared" ref="L7787:P7787" si="5543">L7859</f>
        <v>0</v>
      </c>
      <c r="M7787" s="59">
        <f t="shared" si="5543"/>
        <v>0</v>
      </c>
      <c r="N7787" s="59">
        <f t="shared" si="5543"/>
        <v>0</v>
      </c>
      <c r="O7787" s="59">
        <f t="shared" si="5543"/>
        <v>0</v>
      </c>
      <c r="P7787" s="59">
        <f t="shared" si="5543"/>
        <v>0</v>
      </c>
      <c r="Q7787" s="59">
        <f t="shared" ref="Q7787:R7787" si="5544">Q7859</f>
        <v>0</v>
      </c>
      <c r="R7787" s="59">
        <f t="shared" si="5544"/>
        <v>0</v>
      </c>
      <c r="S7787" s="59">
        <f t="shared" ref="S7787" si="5545">S7859</f>
        <v>0</v>
      </c>
      <c r="T7787" s="59">
        <f t="shared" ref="T7787:X7787" si="5546">T7859</f>
        <v>0</v>
      </c>
      <c r="U7787" s="59">
        <f t="shared" si="5546"/>
        <v>0</v>
      </c>
      <c r="V7787" s="59">
        <f t="shared" si="5546"/>
        <v>0</v>
      </c>
      <c r="W7787" s="59">
        <f t="shared" si="5546"/>
        <v>0</v>
      </c>
      <c r="X7787" s="59">
        <f t="shared" si="5546"/>
        <v>0</v>
      </c>
      <c r="Y7787" s="211">
        <f t="shared" si="5477"/>
        <v>0</v>
      </c>
    </row>
    <row r="7788" spans="1:25" customFormat="1" ht="20.399999999999999">
      <c r="A7788" s="46" t="s">
        <v>0</v>
      </c>
      <c r="B7788" s="82" t="s">
        <v>0</v>
      </c>
      <c r="C7788" s="82" t="s">
        <v>0</v>
      </c>
      <c r="D7788" s="88" t="s">
        <v>0</v>
      </c>
      <c r="E7788" s="3" t="s">
        <v>0</v>
      </c>
      <c r="F7788" s="3" t="s">
        <v>0</v>
      </c>
      <c r="G7788" s="158" t="s">
        <v>0</v>
      </c>
      <c r="H7788" s="53" t="s">
        <v>52</v>
      </c>
      <c r="I7788" s="31">
        <f t="shared" si="5482"/>
        <v>200</v>
      </c>
      <c r="J7788" s="31">
        <f t="shared" ref="J7788:X7789" si="5547">SUM(J7789)</f>
        <v>0</v>
      </c>
      <c r="K7788" s="31">
        <f t="shared" si="5483"/>
        <v>200</v>
      </c>
      <c r="L7788" s="31">
        <f t="shared" si="5547"/>
        <v>200</v>
      </c>
      <c r="M7788" s="31">
        <f t="shared" si="5547"/>
        <v>0</v>
      </c>
      <c r="N7788" s="31">
        <f t="shared" si="5547"/>
        <v>0</v>
      </c>
      <c r="O7788" s="31">
        <f t="shared" si="5547"/>
        <v>0</v>
      </c>
      <c r="P7788" s="31">
        <f t="shared" si="5547"/>
        <v>0</v>
      </c>
      <c r="Q7788" s="31">
        <f t="shared" si="5547"/>
        <v>223</v>
      </c>
      <c r="R7788" s="31">
        <f t="shared" si="5547"/>
        <v>0</v>
      </c>
      <c r="S7788" s="31">
        <f t="shared" si="5547"/>
        <v>0</v>
      </c>
      <c r="T7788" s="31">
        <f t="shared" si="5547"/>
        <v>0</v>
      </c>
      <c r="U7788" s="31">
        <f t="shared" si="5547"/>
        <v>0</v>
      </c>
      <c r="V7788" s="31">
        <f t="shared" si="5547"/>
        <v>0</v>
      </c>
      <c r="W7788" s="31">
        <f t="shared" si="5547"/>
        <v>0</v>
      </c>
      <c r="X7788" s="31">
        <f t="shared" si="5547"/>
        <v>0</v>
      </c>
      <c r="Y7788" s="220">
        <f t="shared" si="5477"/>
        <v>0</v>
      </c>
    </row>
    <row r="7789" spans="1:25" customFormat="1">
      <c r="A7789" s="4">
        <v>35</v>
      </c>
      <c r="B7789" s="80" t="s">
        <v>172</v>
      </c>
      <c r="C7789" s="83" t="s">
        <v>2666</v>
      </c>
      <c r="D7789" s="83">
        <v>3502000</v>
      </c>
      <c r="E7789" s="3" t="s">
        <v>2682</v>
      </c>
      <c r="F7789" s="3" t="s">
        <v>0</v>
      </c>
      <c r="G7789" s="158" t="s">
        <v>0</v>
      </c>
      <c r="H7789" s="3" t="s">
        <v>49</v>
      </c>
      <c r="I7789" s="66">
        <f t="shared" si="5482"/>
        <v>200</v>
      </c>
      <c r="J7789" s="66">
        <f t="shared" si="5547"/>
        <v>0</v>
      </c>
      <c r="K7789" s="66">
        <f t="shared" si="5483"/>
        <v>200</v>
      </c>
      <c r="L7789" s="66">
        <f t="shared" si="5547"/>
        <v>200</v>
      </c>
      <c r="M7789" s="66">
        <f t="shared" si="5547"/>
        <v>0</v>
      </c>
      <c r="N7789" s="66">
        <f t="shared" si="5547"/>
        <v>0</v>
      </c>
      <c r="O7789" s="66">
        <f t="shared" si="5547"/>
        <v>0</v>
      </c>
      <c r="P7789" s="66">
        <f t="shared" si="5547"/>
        <v>0</v>
      </c>
      <c r="Q7789" s="66">
        <f t="shared" si="5547"/>
        <v>223</v>
      </c>
      <c r="R7789" s="66">
        <f t="shared" si="5547"/>
        <v>0</v>
      </c>
      <c r="S7789" s="66">
        <f t="shared" si="5547"/>
        <v>0</v>
      </c>
      <c r="T7789" s="66">
        <f t="shared" si="5547"/>
        <v>0</v>
      </c>
      <c r="U7789" s="66">
        <f t="shared" si="5547"/>
        <v>0</v>
      </c>
      <c r="V7789" s="66">
        <f t="shared" si="5547"/>
        <v>0</v>
      </c>
      <c r="W7789" s="66">
        <f t="shared" si="5547"/>
        <v>0</v>
      </c>
      <c r="X7789" s="66">
        <f t="shared" si="5547"/>
        <v>0</v>
      </c>
      <c r="Y7789" s="208">
        <f t="shared" si="5477"/>
        <v>0</v>
      </c>
    </row>
    <row r="7790" spans="1:25" customFormat="1">
      <c r="A7790" s="4">
        <v>35</v>
      </c>
      <c r="B7790" s="80" t="s">
        <v>172</v>
      </c>
      <c r="C7790" s="83" t="s">
        <v>2666</v>
      </c>
      <c r="D7790" s="83">
        <v>3502000</v>
      </c>
      <c r="E7790" s="47">
        <v>6163</v>
      </c>
      <c r="F7790" s="4" t="s">
        <v>0</v>
      </c>
      <c r="G7790" s="129" t="s">
        <v>3380</v>
      </c>
      <c r="H7790" s="5" t="s">
        <v>51</v>
      </c>
      <c r="I7790" s="59">
        <f t="shared" si="5482"/>
        <v>200</v>
      </c>
      <c r="J7790" s="59">
        <f>SUM(J7951,J8042,J8975)</f>
        <v>0</v>
      </c>
      <c r="K7790" s="59">
        <f t="shared" si="5483"/>
        <v>200</v>
      </c>
      <c r="L7790" s="59">
        <f t="shared" ref="L7790:P7790" si="5548">SUM(L7951,L8042,L8975)</f>
        <v>200</v>
      </c>
      <c r="M7790" s="59">
        <f t="shared" si="5548"/>
        <v>0</v>
      </c>
      <c r="N7790" s="59">
        <f t="shared" si="5548"/>
        <v>0</v>
      </c>
      <c r="O7790" s="59">
        <f t="shared" si="5548"/>
        <v>0</v>
      </c>
      <c r="P7790" s="59">
        <f t="shared" si="5548"/>
        <v>0</v>
      </c>
      <c r="Q7790" s="59">
        <f t="shared" ref="Q7790:R7790" si="5549">SUM(Q7951,Q8042,Q8975)</f>
        <v>223</v>
      </c>
      <c r="R7790" s="59">
        <f t="shared" si="5549"/>
        <v>0</v>
      </c>
      <c r="S7790" s="59">
        <f t="shared" ref="S7790" si="5550">SUM(S7951,S8042,S8975)</f>
        <v>0</v>
      </c>
      <c r="T7790" s="59">
        <f t="shared" ref="T7790:X7790" si="5551">SUM(T7951,T8042,T8975)</f>
        <v>0</v>
      </c>
      <c r="U7790" s="59">
        <f t="shared" si="5551"/>
        <v>0</v>
      </c>
      <c r="V7790" s="59">
        <f t="shared" si="5551"/>
        <v>0</v>
      </c>
      <c r="W7790" s="59">
        <f t="shared" si="5551"/>
        <v>0</v>
      </c>
      <c r="X7790" s="59">
        <f t="shared" si="5551"/>
        <v>0</v>
      </c>
      <c r="Y7790" s="211">
        <f t="shared" si="5477"/>
        <v>0</v>
      </c>
    </row>
    <row r="7791" spans="1:25" customFormat="1" ht="20.399999999999999">
      <c r="A7791" s="46" t="s">
        <v>0</v>
      </c>
      <c r="B7791" s="82" t="s">
        <v>0</v>
      </c>
      <c r="C7791" s="82" t="s">
        <v>0</v>
      </c>
      <c r="D7791" s="88" t="s">
        <v>0</v>
      </c>
      <c r="E7791" s="3" t="s">
        <v>0</v>
      </c>
      <c r="F7791" s="3" t="s">
        <v>0</v>
      </c>
      <c r="G7791" s="158" t="s">
        <v>0</v>
      </c>
      <c r="H7791" s="53" t="s">
        <v>60</v>
      </c>
      <c r="I7791" s="31">
        <f t="shared" si="5482"/>
        <v>7399735</v>
      </c>
      <c r="J7791" s="31">
        <f t="shared" ref="J7791:X7791" si="5552">SUM(J7792)</f>
        <v>1170519</v>
      </c>
      <c r="K7791" s="31">
        <f t="shared" si="5483"/>
        <v>4355216</v>
      </c>
      <c r="L7791" s="31">
        <f t="shared" si="5552"/>
        <v>3138240</v>
      </c>
      <c r="M7791" s="31">
        <f t="shared" si="5552"/>
        <v>190320</v>
      </c>
      <c r="N7791" s="31">
        <f t="shared" si="5552"/>
        <v>1026656</v>
      </c>
      <c r="O7791" s="31">
        <f t="shared" si="5552"/>
        <v>4000</v>
      </c>
      <c r="P7791" s="31">
        <f t="shared" si="5552"/>
        <v>1870000</v>
      </c>
      <c r="Q7791" s="31">
        <f t="shared" si="5552"/>
        <v>20449773</v>
      </c>
      <c r="R7791" s="31">
        <f t="shared" si="5552"/>
        <v>3924769</v>
      </c>
      <c r="S7791" s="31">
        <f t="shared" si="5552"/>
        <v>2316569</v>
      </c>
      <c r="T7791" s="31">
        <f t="shared" si="5552"/>
        <v>1608000</v>
      </c>
      <c r="U7791" s="31">
        <f t="shared" si="5552"/>
        <v>220000</v>
      </c>
      <c r="V7791" s="31">
        <f t="shared" si="5552"/>
        <v>1288000</v>
      </c>
      <c r="W7791" s="31">
        <f t="shared" si="5552"/>
        <v>100000</v>
      </c>
      <c r="X7791" s="31">
        <f t="shared" si="5552"/>
        <v>3924569</v>
      </c>
      <c r="Y7791" s="220">
        <f t="shared" si="5477"/>
        <v>99.994904158690616</v>
      </c>
    </row>
    <row r="7792" spans="1:25" customFormat="1">
      <c r="A7792" s="4">
        <v>35</v>
      </c>
      <c r="B7792" s="80" t="s">
        <v>172</v>
      </c>
      <c r="C7792" s="83" t="s">
        <v>2666</v>
      </c>
      <c r="D7792" s="83">
        <v>3502000</v>
      </c>
      <c r="E7792" s="3" t="s">
        <v>2676</v>
      </c>
      <c r="F7792" s="3" t="s">
        <v>0</v>
      </c>
      <c r="G7792" s="158" t="s">
        <v>0</v>
      </c>
      <c r="H7792" s="3" t="s">
        <v>53</v>
      </c>
      <c r="I7792" s="66">
        <f t="shared" si="5482"/>
        <v>7399735</v>
      </c>
      <c r="J7792" s="66">
        <f>SUM(J7793:J7798)</f>
        <v>1170519</v>
      </c>
      <c r="K7792" s="66">
        <f t="shared" si="5483"/>
        <v>4355216</v>
      </c>
      <c r="L7792" s="66">
        <f t="shared" ref="L7792:P7792" si="5553">SUM(L7793:L7798)</f>
        <v>3138240</v>
      </c>
      <c r="M7792" s="66">
        <f t="shared" si="5553"/>
        <v>190320</v>
      </c>
      <c r="N7792" s="66">
        <f t="shared" si="5553"/>
        <v>1026656</v>
      </c>
      <c r="O7792" s="66">
        <f t="shared" si="5553"/>
        <v>4000</v>
      </c>
      <c r="P7792" s="66">
        <f t="shared" si="5553"/>
        <v>1870000</v>
      </c>
      <c r="Q7792" s="66">
        <f t="shared" ref="Q7792:R7792" si="5554">SUM(Q7793:Q7798)</f>
        <v>20449773</v>
      </c>
      <c r="R7792" s="66">
        <f t="shared" si="5554"/>
        <v>3924769</v>
      </c>
      <c r="S7792" s="66">
        <f t="shared" ref="S7792" si="5555">SUM(S7793:S7798)</f>
        <v>2316569</v>
      </c>
      <c r="T7792" s="66">
        <f t="shared" ref="T7792:X7792" si="5556">SUM(T7793:T7798)</f>
        <v>1608000</v>
      </c>
      <c r="U7792" s="66">
        <f t="shared" si="5556"/>
        <v>220000</v>
      </c>
      <c r="V7792" s="66">
        <f t="shared" si="5556"/>
        <v>1288000</v>
      </c>
      <c r="W7792" s="66">
        <f t="shared" si="5556"/>
        <v>100000</v>
      </c>
      <c r="X7792" s="66">
        <f t="shared" si="5556"/>
        <v>3924569</v>
      </c>
      <c r="Y7792" s="208">
        <f t="shared" si="5477"/>
        <v>99.994904158690616</v>
      </c>
    </row>
    <row r="7793" spans="1:25" customFormat="1">
      <c r="A7793" s="4">
        <v>35</v>
      </c>
      <c r="B7793" s="80" t="s">
        <v>172</v>
      </c>
      <c r="C7793" s="83" t="s">
        <v>2666</v>
      </c>
      <c r="D7793" s="83">
        <v>3502000</v>
      </c>
      <c r="E7793" s="47">
        <v>8211</v>
      </c>
      <c r="F7793" s="4" t="s">
        <v>0</v>
      </c>
      <c r="G7793" s="129" t="s">
        <v>3380</v>
      </c>
      <c r="H7793" s="5" t="s">
        <v>54</v>
      </c>
      <c r="I7793" s="59">
        <f t="shared" si="5482"/>
        <v>0</v>
      </c>
      <c r="J7793" s="59">
        <f>SUM(J8149)</f>
        <v>0</v>
      </c>
      <c r="K7793" s="59">
        <f t="shared" si="5483"/>
        <v>0</v>
      </c>
      <c r="L7793" s="59">
        <f t="shared" ref="L7793:P7793" si="5557">SUM(L8149)</f>
        <v>0</v>
      </c>
      <c r="M7793" s="59">
        <f t="shared" si="5557"/>
        <v>0</v>
      </c>
      <c r="N7793" s="59">
        <f t="shared" si="5557"/>
        <v>0</v>
      </c>
      <c r="O7793" s="59">
        <f t="shared" si="5557"/>
        <v>0</v>
      </c>
      <c r="P7793" s="59">
        <f t="shared" si="5557"/>
        <v>0</v>
      </c>
      <c r="Q7793" s="59">
        <f>SUM(Q8149,Q8327)</f>
        <v>95480</v>
      </c>
      <c r="R7793" s="59">
        <f t="shared" ref="R7793:W7793" si="5558">SUM(R8149,R8327)</f>
        <v>0</v>
      </c>
      <c r="S7793" s="59">
        <f t="shared" si="5558"/>
        <v>0</v>
      </c>
      <c r="T7793" s="59">
        <f t="shared" si="5558"/>
        <v>0</v>
      </c>
      <c r="U7793" s="59">
        <f t="shared" si="5558"/>
        <v>0</v>
      </c>
      <c r="V7793" s="59">
        <f t="shared" si="5558"/>
        <v>0</v>
      </c>
      <c r="W7793" s="59">
        <f t="shared" si="5558"/>
        <v>0</v>
      </c>
      <c r="X7793" s="59">
        <f t="shared" ref="X7793" si="5559">SUM(X8149)</f>
        <v>0</v>
      </c>
      <c r="Y7793" s="211">
        <f t="shared" si="5477"/>
        <v>0</v>
      </c>
    </row>
    <row r="7794" spans="1:25" customFormat="1">
      <c r="A7794" s="4">
        <v>35</v>
      </c>
      <c r="B7794" s="80" t="s">
        <v>172</v>
      </c>
      <c r="C7794" s="83" t="s">
        <v>2666</v>
      </c>
      <c r="D7794" s="83">
        <v>3502000</v>
      </c>
      <c r="E7794" s="22">
        <v>8212</v>
      </c>
      <c r="F7794" s="4" t="s">
        <v>0</v>
      </c>
      <c r="G7794" s="129" t="s">
        <v>3380</v>
      </c>
      <c r="H7794" s="5" t="s">
        <v>55</v>
      </c>
      <c r="I7794" s="59">
        <f t="shared" si="5482"/>
        <v>550010</v>
      </c>
      <c r="J7794" s="59">
        <f>SUM(J7862,J8566,J8657)</f>
        <v>500000</v>
      </c>
      <c r="K7794" s="59">
        <f t="shared" si="5483"/>
        <v>50010</v>
      </c>
      <c r="L7794" s="59">
        <f t="shared" ref="L7794:P7794" si="5560">SUM(L7862,L8566,L8657)</f>
        <v>50010</v>
      </c>
      <c r="M7794" s="59">
        <f t="shared" si="5560"/>
        <v>0</v>
      </c>
      <c r="N7794" s="59">
        <f t="shared" si="5560"/>
        <v>0</v>
      </c>
      <c r="O7794" s="59">
        <f t="shared" si="5560"/>
        <v>0</v>
      </c>
      <c r="P7794" s="59">
        <f t="shared" si="5560"/>
        <v>0</v>
      </c>
      <c r="Q7794" s="59">
        <f t="shared" ref="Q7794:R7794" si="5561">SUM(Q7862,Q8566,Q8657)</f>
        <v>591983</v>
      </c>
      <c r="R7794" s="59">
        <f t="shared" si="5561"/>
        <v>500000</v>
      </c>
      <c r="S7794" s="59">
        <f t="shared" ref="S7794" si="5562">SUM(S7862,S8566,S8657)</f>
        <v>150000</v>
      </c>
      <c r="T7794" s="59">
        <f t="shared" ref="T7794:X7794" si="5563">SUM(T7862,T8566,T8657)</f>
        <v>350000</v>
      </c>
      <c r="U7794" s="59">
        <f t="shared" si="5563"/>
        <v>150000</v>
      </c>
      <c r="V7794" s="59">
        <f t="shared" si="5563"/>
        <v>100000</v>
      </c>
      <c r="W7794" s="59">
        <f t="shared" si="5563"/>
        <v>100000</v>
      </c>
      <c r="X7794" s="59">
        <f t="shared" si="5563"/>
        <v>500000</v>
      </c>
      <c r="Y7794" s="211">
        <f t="shared" si="5477"/>
        <v>100</v>
      </c>
    </row>
    <row r="7795" spans="1:25" s="184" customFormat="1">
      <c r="A7795" s="179">
        <v>35</v>
      </c>
      <c r="B7795" s="180" t="s">
        <v>172</v>
      </c>
      <c r="C7795" s="181" t="s">
        <v>2666</v>
      </c>
      <c r="D7795" s="181">
        <v>3502000</v>
      </c>
      <c r="E7795" s="185">
        <v>8213</v>
      </c>
      <c r="F7795" s="179" t="s">
        <v>0</v>
      </c>
      <c r="G7795" s="129" t="s">
        <v>3380</v>
      </c>
      <c r="H7795" s="182" t="s">
        <v>56</v>
      </c>
      <c r="I7795" s="183">
        <f t="shared" si="5482"/>
        <v>3287524</v>
      </c>
      <c r="J7795" s="59">
        <f>SUM(J7865,J7910,J7954,J7999,J8045,J8092,J8150,J8192,J8236,J8282,J8328,J8372,J8419,J8461,J8520,J8567,J8613,J8658,J8703,J8747,J8792,J8838,J8883,J8929,J8978,J9024,J9068,J9111,J9150)</f>
        <v>212519</v>
      </c>
      <c r="K7795" s="59">
        <f t="shared" si="5483"/>
        <v>3041005</v>
      </c>
      <c r="L7795" s="59">
        <f t="shared" ref="L7795:P7795" si="5564">SUM(L7865,L7910,L7954,L7999,L8045,L8092,L8150,L8192,L8236,L8282,L8328,L8372,L8419,L8461,L8520,L8567,L8613,L8658,L8703,L8747,L8792,L8838,L8883,L8929,L8978,L9024,L9068,L9111,L9150)</f>
        <v>2007750</v>
      </c>
      <c r="M7795" s="59">
        <f t="shared" si="5564"/>
        <v>185310</v>
      </c>
      <c r="N7795" s="59">
        <f t="shared" si="5564"/>
        <v>847945</v>
      </c>
      <c r="O7795" s="59">
        <f t="shared" si="5564"/>
        <v>4000</v>
      </c>
      <c r="P7795" s="59">
        <f t="shared" si="5564"/>
        <v>30000</v>
      </c>
      <c r="Q7795" s="59">
        <f t="shared" ref="Q7795:R7795" si="5565">SUM(Q7865,Q7910,Q7954,Q7999,Q8045,Q8092,Q8150,Q8192,Q8236,Q8282,Q8328,Q8372,Q8419,Q8461,Q8520,Q8567,Q8613,Q8658,Q8703,Q8747,Q8792,Q8838,Q8883,Q8929,Q8978,Q9024,Q9068,Q9111,Q9150)</f>
        <v>8794733</v>
      </c>
      <c r="R7795" s="59">
        <f t="shared" si="5565"/>
        <v>1614069</v>
      </c>
      <c r="S7795" s="59">
        <f t="shared" ref="S7795" si="5566">SUM(S7865,S7910,S7954,S7999,S8045,S8092,S8150,S8192,S8236,S8282,S8328,S8372,S8419,S8461,S8520,S8567,S8613,S8658,S8703,S8747,S8792,S8838,S8883,S8929,S8978,S9024,S9068,S9111,S9150)</f>
        <v>1614069</v>
      </c>
      <c r="T7795" s="59">
        <f t="shared" ref="T7795:X7795" si="5567">SUM(T7865,T7910,T7954,T7999,T8045,T8092,T8150,T8192,T8236,T8282,T8328,T8372,T8419,T8461,T8520,T8567,T8613,T8658,T8703,T8747,T8792,T8838,T8883,T8929,T8978,T9024,T9068,T9111,T9150)</f>
        <v>0</v>
      </c>
      <c r="U7795" s="59">
        <f t="shared" si="5567"/>
        <v>0</v>
      </c>
      <c r="V7795" s="59">
        <f t="shared" si="5567"/>
        <v>0</v>
      </c>
      <c r="W7795" s="59">
        <f t="shared" si="5567"/>
        <v>0</v>
      </c>
      <c r="X7795" s="59">
        <f t="shared" si="5567"/>
        <v>1614069</v>
      </c>
      <c r="Y7795" s="211">
        <f t="shared" si="5477"/>
        <v>100</v>
      </c>
    </row>
    <row r="7796" spans="1:25" customFormat="1">
      <c r="A7796" s="4">
        <v>35</v>
      </c>
      <c r="B7796" s="80" t="s">
        <v>172</v>
      </c>
      <c r="C7796" s="83" t="s">
        <v>2666</v>
      </c>
      <c r="D7796" s="83">
        <v>3502000</v>
      </c>
      <c r="E7796" s="47">
        <v>8214</v>
      </c>
      <c r="F7796" s="4" t="s">
        <v>0</v>
      </c>
      <c r="G7796" s="129" t="s">
        <v>3380</v>
      </c>
      <c r="H7796" s="5" t="s">
        <v>57</v>
      </c>
      <c r="I7796" s="59">
        <f t="shared" si="5482"/>
        <v>105510</v>
      </c>
      <c r="J7796" s="59">
        <f>SUM(J8568,J8839,J8884)</f>
        <v>0</v>
      </c>
      <c r="K7796" s="59">
        <f t="shared" si="5483"/>
        <v>105510</v>
      </c>
      <c r="L7796" s="59">
        <f t="shared" ref="L7796:P7796" si="5568">SUM(L8568,L8839,L8884)</f>
        <v>105510</v>
      </c>
      <c r="M7796" s="59">
        <f t="shared" si="5568"/>
        <v>0</v>
      </c>
      <c r="N7796" s="59">
        <f t="shared" si="5568"/>
        <v>0</v>
      </c>
      <c r="O7796" s="59">
        <f t="shared" si="5568"/>
        <v>0</v>
      </c>
      <c r="P7796" s="59">
        <f t="shared" si="5568"/>
        <v>0</v>
      </c>
      <c r="Q7796" s="59">
        <f t="shared" ref="Q7796:R7796" si="5569">SUM(Q8568,Q8839,Q8884)</f>
        <v>107880</v>
      </c>
      <c r="R7796" s="59">
        <f t="shared" si="5569"/>
        <v>0</v>
      </c>
      <c r="S7796" s="59">
        <f t="shared" ref="S7796" si="5570">SUM(S8568,S8839,S8884)</f>
        <v>0</v>
      </c>
      <c r="T7796" s="59">
        <f t="shared" ref="T7796:X7796" si="5571">SUM(T8568,T8839,T8884)</f>
        <v>0</v>
      </c>
      <c r="U7796" s="59">
        <f t="shared" si="5571"/>
        <v>0</v>
      </c>
      <c r="V7796" s="59">
        <f t="shared" si="5571"/>
        <v>0</v>
      </c>
      <c r="W7796" s="59">
        <f t="shared" si="5571"/>
        <v>0</v>
      </c>
      <c r="X7796" s="59">
        <f t="shared" si="5571"/>
        <v>0</v>
      </c>
      <c r="Y7796" s="211">
        <f t="shared" si="5477"/>
        <v>0</v>
      </c>
    </row>
    <row r="7797" spans="1:25" customFormat="1">
      <c r="A7797" s="4">
        <v>35</v>
      </c>
      <c r="B7797" s="80" t="s">
        <v>172</v>
      </c>
      <c r="C7797" s="83" t="s">
        <v>2666</v>
      </c>
      <c r="D7797" s="83">
        <v>3502000</v>
      </c>
      <c r="E7797" s="47">
        <v>8215</v>
      </c>
      <c r="F7797" s="4" t="s">
        <v>0</v>
      </c>
      <c r="G7797" s="129" t="s">
        <v>3380</v>
      </c>
      <c r="H7797" s="5" t="s">
        <v>58</v>
      </c>
      <c r="I7797" s="59">
        <f>SUM(J7797,K7797,O7797,P7797)</f>
        <v>632711</v>
      </c>
      <c r="J7797" s="59">
        <f>SUM(J7866,J8000,J8046,J8151,J8237,J8283,J8329,J8373,J8521,J8569,J8659,J8793,J8885,J8930,J8979,J9069,J8093,J9151)</f>
        <v>458000</v>
      </c>
      <c r="K7797" s="59">
        <f>SUM(L7797,M7797,N7797)</f>
        <v>174711</v>
      </c>
      <c r="L7797" s="59">
        <f t="shared" ref="L7797:P7797" si="5572">SUM(L7866,L8000,L8046,L8151,L8237,L8283,L8329,L8373,L8521,L8569,L8659,L8793,L8885,L8930,L8979,L9069,L8093,L9151)</f>
        <v>142510</v>
      </c>
      <c r="M7797" s="59">
        <f t="shared" si="5572"/>
        <v>0</v>
      </c>
      <c r="N7797" s="59">
        <f t="shared" si="5572"/>
        <v>32201</v>
      </c>
      <c r="O7797" s="59">
        <f t="shared" si="5572"/>
        <v>0</v>
      </c>
      <c r="P7797" s="59">
        <f t="shared" si="5572"/>
        <v>0</v>
      </c>
      <c r="Q7797" s="59">
        <f t="shared" ref="Q7797:R7797" si="5573">SUM(Q7866,Q8000,Q8046,Q8151,Q8237,Q8283,Q8329,Q8373,Q8521,Q8569,Q8659,Q8793,Q8885,Q8930,Q8979,Q9069,Q8093,Q9151)</f>
        <v>3025724</v>
      </c>
      <c r="R7797" s="59">
        <f t="shared" si="5573"/>
        <v>1446500</v>
      </c>
      <c r="S7797" s="59">
        <f t="shared" ref="S7797" si="5574">SUM(S7866,S8000,S8046,S8151,S8237,S8283,S8329,S8373,S8521,S8569,S8659,S8793,S8885,S8930,S8979,S9069,S8093,S9151)</f>
        <v>188500</v>
      </c>
      <c r="T7797" s="59">
        <f t="shared" ref="T7797:X7797" si="5575">SUM(T7866,T8000,T8046,T8151,T8237,T8283,T8329,T8373,T8521,T8569,T8659,T8793,T8885,T8930,T8979,T9069,T8093,T9151)</f>
        <v>1258000</v>
      </c>
      <c r="U7797" s="59">
        <f t="shared" si="5575"/>
        <v>70000</v>
      </c>
      <c r="V7797" s="59">
        <f t="shared" si="5575"/>
        <v>1188000</v>
      </c>
      <c r="W7797" s="59">
        <f t="shared" si="5575"/>
        <v>0</v>
      </c>
      <c r="X7797" s="59">
        <f t="shared" si="5575"/>
        <v>1446500</v>
      </c>
      <c r="Y7797" s="211">
        <f t="shared" si="5477"/>
        <v>100</v>
      </c>
    </row>
    <row r="7798" spans="1:25" customFormat="1">
      <c r="A7798" s="4">
        <v>35</v>
      </c>
      <c r="B7798" s="80" t="s">
        <v>172</v>
      </c>
      <c r="C7798" s="83" t="s">
        <v>2666</v>
      </c>
      <c r="D7798" s="83">
        <v>3502000</v>
      </c>
      <c r="E7798" s="47">
        <v>8216</v>
      </c>
      <c r="F7798" s="4" t="s">
        <v>0</v>
      </c>
      <c r="G7798" s="129" t="s">
        <v>3380</v>
      </c>
      <c r="H7798" s="5" t="s">
        <v>59</v>
      </c>
      <c r="I7798" s="59">
        <f t="shared" si="5482"/>
        <v>2823980</v>
      </c>
      <c r="J7798" s="59">
        <f>SUM(J7869,J8001,J8094,J8152,J8193,J8238,J8284,J8330,J8374,J8420,J8462,J8522,J8570,J8614,J8660,J8748,J8794,J8840,J8886,J8931,J8980,J9070,J9152)</f>
        <v>0</v>
      </c>
      <c r="K7798" s="59">
        <f t="shared" si="5483"/>
        <v>983980</v>
      </c>
      <c r="L7798" s="59">
        <f>SUM(L7869,L8001,L8094,L8152,L8193,L8238,L8284,L8330,L8374,L8420,L8462,L8522,L8570,L8614,L8660,L8748,L8794,L8840,L8886,L8931,L8980,L9070,L9152)</f>
        <v>832460</v>
      </c>
      <c r="M7798" s="59">
        <f>SUM(M7869,M8001,M8094,M8152,M8193,M8238,M8284,M8330,M8374,M8420,M8462,M8522,M8570,M8614,M8660,M8748,M8794,M8840,M8886,M8931,M8980,M9070,M9152)</f>
        <v>5010</v>
      </c>
      <c r="N7798" s="59">
        <f>SUM(N7869,N8001,N8094,N8152,N8193,N8238,N8284,N8330,N8374,N8420,N8462,N8522,N8570,N8614,N8660,N8748,N8794,N8840,N8886,N8931,N8980,N9070,N9152)</f>
        <v>146510</v>
      </c>
      <c r="O7798" s="59">
        <f>SUM(O7869,O8001,O8094,O8152,O8193,O8238,O8284,O8330,O8374,O8420,O8462,O8522,O8570,O8614,O8660,O8748,O8794,O8840,O8886,O8931,O8980,O9070,O9152)</f>
        <v>0</v>
      </c>
      <c r="P7798" s="59">
        <f>SUM(P7869,P8001,P8094,P8152,P8193,P8238,P8284,P8330,P8374,P8420,P8462,P8522,P8570,P8614,P8660,P8748,P8794,P8840,P8886,P8931,P8980,P9070,P9152)</f>
        <v>1840000</v>
      </c>
      <c r="Q7798" s="59">
        <f>SUM(Q7869,Q8001,Q8094,Q8152,Q8193,Q8238,Q8284,Q8330,Q8374,Q8420,Q8462,Q8522,Q8570,Q8614,Q8660,Q8748,Q8794,Q8840,Q8886,Q8931,Q8980,Q9070,Q9152,Q8047)</f>
        <v>7833973</v>
      </c>
      <c r="R7798" s="59">
        <f>SUM(R7869,R8001,R8094,R8152,R8193,R8238,R8284,R8330,R8374,R8420,R8462,R8522,R8570,R8614,R8660,R8748,R8794,R8840,R8886,R8931,R8980,R9070,R9152,R8047)</f>
        <v>364200</v>
      </c>
      <c r="S7798" s="59">
        <f>SUM(S7869,S8001,S8094,S8152,S8193,S8238,S8284,S8330,S8374,S8420,S8462,S8522,S8570,S8614,S8660,S8748,S8794,S8840,S8886,S8931,S8980,S9070,S9152,S8047)</f>
        <v>364000</v>
      </c>
      <c r="T7798" s="59">
        <f t="shared" ref="T7798:X7798" si="5576">SUM(T7869,T8001,T8094,T8152,T8193,T8238,T8284,T8330,T8374,T8420,T8462,T8522,T8570,T8614,T8660,T8748,T8794,T8840,T8886,T8931,T8980,T9070,T9152,T8047)</f>
        <v>0</v>
      </c>
      <c r="U7798" s="59">
        <f t="shared" si="5576"/>
        <v>0</v>
      </c>
      <c r="V7798" s="59">
        <f t="shared" si="5576"/>
        <v>0</v>
      </c>
      <c r="W7798" s="59">
        <f t="shared" si="5576"/>
        <v>0</v>
      </c>
      <c r="X7798" s="59">
        <f t="shared" si="5576"/>
        <v>364000</v>
      </c>
      <c r="Y7798" s="211">
        <f t="shared" si="5477"/>
        <v>99.945085118066999</v>
      </c>
    </row>
    <row r="7799" spans="1:25" customFormat="1" ht="20.399999999999999">
      <c r="A7799" s="46" t="s">
        <v>0</v>
      </c>
      <c r="B7799" s="82" t="s">
        <v>0</v>
      </c>
      <c r="C7799" s="82" t="s">
        <v>0</v>
      </c>
      <c r="D7799" s="88" t="s">
        <v>0</v>
      </c>
      <c r="E7799" s="3" t="s">
        <v>0</v>
      </c>
      <c r="F7799" s="3" t="s">
        <v>0</v>
      </c>
      <c r="G7799" s="158" t="s">
        <v>0</v>
      </c>
      <c r="H7799" s="53" t="s">
        <v>68</v>
      </c>
      <c r="I7799" s="31">
        <f t="shared" si="5482"/>
        <v>5000</v>
      </c>
      <c r="J7799" s="31">
        <f t="shared" ref="J7799:X7800" si="5577">SUM(J7800)</f>
        <v>0</v>
      </c>
      <c r="K7799" s="31">
        <f t="shared" si="5483"/>
        <v>5000</v>
      </c>
      <c r="L7799" s="31">
        <f t="shared" si="5577"/>
        <v>5000</v>
      </c>
      <c r="M7799" s="31">
        <f t="shared" si="5577"/>
        <v>0</v>
      </c>
      <c r="N7799" s="31">
        <f t="shared" si="5577"/>
        <v>0</v>
      </c>
      <c r="O7799" s="31">
        <f t="shared" si="5577"/>
        <v>0</v>
      </c>
      <c r="P7799" s="31">
        <f t="shared" si="5577"/>
        <v>0</v>
      </c>
      <c r="Q7799" s="31">
        <f t="shared" si="5577"/>
        <v>221877</v>
      </c>
      <c r="R7799" s="31">
        <f t="shared" si="5577"/>
        <v>206451</v>
      </c>
      <c r="S7799" s="31">
        <f t="shared" si="5577"/>
        <v>0</v>
      </c>
      <c r="T7799" s="31">
        <f t="shared" si="5577"/>
        <v>206451</v>
      </c>
      <c r="U7799" s="31">
        <f t="shared" si="5577"/>
        <v>206451</v>
      </c>
      <c r="V7799" s="31">
        <f t="shared" si="5577"/>
        <v>0</v>
      </c>
      <c r="W7799" s="31">
        <f t="shared" si="5577"/>
        <v>0</v>
      </c>
      <c r="X7799" s="31">
        <f t="shared" si="5577"/>
        <v>206451</v>
      </c>
      <c r="Y7799" s="220">
        <f t="shared" si="5477"/>
        <v>100</v>
      </c>
    </row>
    <row r="7800" spans="1:25" customFormat="1">
      <c r="A7800" s="4">
        <v>35</v>
      </c>
      <c r="B7800" s="80" t="s">
        <v>172</v>
      </c>
      <c r="C7800" s="83" t="s">
        <v>2666</v>
      </c>
      <c r="D7800" s="83">
        <v>3502000</v>
      </c>
      <c r="E7800" s="3" t="s">
        <v>2683</v>
      </c>
      <c r="F7800" s="3" t="s">
        <v>0</v>
      </c>
      <c r="G7800" s="158" t="s">
        <v>0</v>
      </c>
      <c r="H7800" s="3" t="s">
        <v>65</v>
      </c>
      <c r="I7800" s="66">
        <f t="shared" si="5482"/>
        <v>5000</v>
      </c>
      <c r="J7800" s="66">
        <f t="shared" si="5577"/>
        <v>0</v>
      </c>
      <c r="K7800" s="66">
        <f t="shared" si="5483"/>
        <v>5000</v>
      </c>
      <c r="L7800" s="66">
        <f t="shared" si="5577"/>
        <v>5000</v>
      </c>
      <c r="M7800" s="66">
        <f t="shared" si="5577"/>
        <v>0</v>
      </c>
      <c r="N7800" s="66">
        <f t="shared" si="5577"/>
        <v>0</v>
      </c>
      <c r="O7800" s="66">
        <f t="shared" si="5577"/>
        <v>0</v>
      </c>
      <c r="P7800" s="66">
        <f t="shared" si="5577"/>
        <v>0</v>
      </c>
      <c r="Q7800" s="66">
        <f t="shared" si="5577"/>
        <v>221877</v>
      </c>
      <c r="R7800" s="66">
        <f t="shared" si="5577"/>
        <v>206451</v>
      </c>
      <c r="S7800" s="66">
        <f t="shared" si="5577"/>
        <v>0</v>
      </c>
      <c r="T7800" s="66">
        <f t="shared" si="5577"/>
        <v>206451</v>
      </c>
      <c r="U7800" s="66">
        <f t="shared" si="5577"/>
        <v>206451</v>
      </c>
      <c r="V7800" s="66">
        <f t="shared" si="5577"/>
        <v>0</v>
      </c>
      <c r="W7800" s="66">
        <f t="shared" si="5577"/>
        <v>0</v>
      </c>
      <c r="X7800" s="66">
        <f t="shared" si="5577"/>
        <v>206451</v>
      </c>
      <c r="Y7800" s="208">
        <f t="shared" si="5477"/>
        <v>100</v>
      </c>
    </row>
    <row r="7801" spans="1:25" customFormat="1">
      <c r="A7801" s="4">
        <v>35</v>
      </c>
      <c r="B7801" s="80" t="s">
        <v>172</v>
      </c>
      <c r="C7801" s="83" t="s">
        <v>2666</v>
      </c>
      <c r="D7801" s="83">
        <v>3502000</v>
      </c>
      <c r="E7801" s="47">
        <v>8233</v>
      </c>
      <c r="F7801" s="4" t="s">
        <v>0</v>
      </c>
      <c r="G7801" s="129" t="s">
        <v>3380</v>
      </c>
      <c r="H7801" s="5" t="s">
        <v>67</v>
      </c>
      <c r="I7801" s="59">
        <f>SUM(J7801,K7801,O7801,P7801)</f>
        <v>5000</v>
      </c>
      <c r="J7801" s="59">
        <f>SUM(J7957,J8050,J8983)</f>
        <v>0</v>
      </c>
      <c r="K7801" s="59">
        <f t="shared" si="5483"/>
        <v>5000</v>
      </c>
      <c r="L7801" s="59">
        <f>SUM(L7957,L8050,L8983)</f>
        <v>5000</v>
      </c>
      <c r="M7801" s="59">
        <f>SUM(M7957,M8050,M8983)</f>
        <v>0</v>
      </c>
      <c r="N7801" s="59">
        <f>SUM(N7957,N8050,N8983)</f>
        <v>0</v>
      </c>
      <c r="O7801" s="59">
        <f>SUM(O7957,O8050,O8983)</f>
        <v>0</v>
      </c>
      <c r="P7801" s="59">
        <f>SUM(P7957,P8050,P8983)</f>
        <v>0</v>
      </c>
      <c r="Q7801" s="59">
        <f>SUM(Q7957,Q8050,Q8983,Q8377)</f>
        <v>221877</v>
      </c>
      <c r="R7801" s="59">
        <f>SUM(R7957,R8050,R8983,R8377)</f>
        <v>206451</v>
      </c>
      <c r="S7801" s="59">
        <f>SUM(S7957,S8050,S8983,S8377)</f>
        <v>0</v>
      </c>
      <c r="T7801" s="59">
        <f t="shared" ref="T7801:X7801" si="5578">SUM(T7957,T8050,T8983,T8377)</f>
        <v>206451</v>
      </c>
      <c r="U7801" s="59">
        <f t="shared" si="5578"/>
        <v>206451</v>
      </c>
      <c r="V7801" s="59">
        <f t="shared" si="5578"/>
        <v>0</v>
      </c>
      <c r="W7801" s="59">
        <f t="shared" si="5578"/>
        <v>0</v>
      </c>
      <c r="X7801" s="59">
        <f t="shared" si="5578"/>
        <v>206451</v>
      </c>
      <c r="Y7801" s="211">
        <f t="shared" si="5477"/>
        <v>100</v>
      </c>
    </row>
    <row r="7802" spans="1:25" customFormat="1">
      <c r="A7802" s="5" t="s">
        <v>0</v>
      </c>
      <c r="B7802" s="89" t="s">
        <v>0</v>
      </c>
      <c r="C7802" s="89" t="s">
        <v>0</v>
      </c>
      <c r="D7802" s="89" t="s">
        <v>0</v>
      </c>
      <c r="E7802" s="5" t="s">
        <v>0</v>
      </c>
      <c r="F7802" s="5" t="s">
        <v>0</v>
      </c>
      <c r="G7802" s="159" t="s">
        <v>0</v>
      </c>
      <c r="H7802" s="53" t="s">
        <v>2677</v>
      </c>
      <c r="I7802" s="60">
        <f t="shared" si="5482"/>
        <v>162936594</v>
      </c>
      <c r="J7802" s="60">
        <f>SUM(J7759,J7780,J7785,J7788,J7791,J7799)</f>
        <v>128081413</v>
      </c>
      <c r="K7802" s="60">
        <f t="shared" si="5483"/>
        <v>32980681</v>
      </c>
      <c r="L7802" s="60">
        <f t="shared" ref="L7802:P7802" si="5579">SUM(L7759,L7780,L7785,L7788,L7791,L7799)</f>
        <v>20259506</v>
      </c>
      <c r="M7802" s="60">
        <f t="shared" si="5579"/>
        <v>581287</v>
      </c>
      <c r="N7802" s="60">
        <f t="shared" si="5579"/>
        <v>12139888</v>
      </c>
      <c r="O7802" s="60">
        <f t="shared" si="5579"/>
        <v>4500</v>
      </c>
      <c r="P7802" s="60">
        <f t="shared" si="5579"/>
        <v>1870000</v>
      </c>
      <c r="Q7802" s="60">
        <f t="shared" ref="Q7802:R7802" si="5580">SUM(Q7759,Q7780,Q7785,Q7788,Q7791,Q7799)</f>
        <v>198980305</v>
      </c>
      <c r="R7802" s="60">
        <f t="shared" si="5580"/>
        <v>140020935</v>
      </c>
      <c r="S7802" s="60">
        <f t="shared" ref="S7802" si="5581">SUM(S7759,S7780,S7785,S7788,S7791,S7799)</f>
        <v>109520807</v>
      </c>
      <c r="T7802" s="60">
        <f t="shared" ref="T7802:X7802" si="5582">SUM(T7759,T7780,T7785,T7788,T7791,T7799)</f>
        <v>30499893.003333338</v>
      </c>
      <c r="U7802" s="60">
        <f t="shared" si="5582"/>
        <v>11546588.836666666</v>
      </c>
      <c r="V7802" s="60">
        <f t="shared" si="5582"/>
        <v>11498105.166666666</v>
      </c>
      <c r="W7802" s="60">
        <f t="shared" si="5582"/>
        <v>7455199.0000000009</v>
      </c>
      <c r="X7802" s="60">
        <f t="shared" si="5582"/>
        <v>140020650.00333333</v>
      </c>
      <c r="Y7802" s="226">
        <f t="shared" si="5477"/>
        <v>99.999796461388669</v>
      </c>
    </row>
    <row r="7803" spans="1:25" customFormat="1" ht="15" thickBot="1">
      <c r="A7803" s="5" t="s">
        <v>0</v>
      </c>
      <c r="B7803" s="89" t="s">
        <v>0</v>
      </c>
      <c r="C7803" s="89" t="s">
        <v>0</v>
      </c>
      <c r="D7803" s="89" t="s">
        <v>0</v>
      </c>
      <c r="E7803" s="5" t="s">
        <v>0</v>
      </c>
      <c r="F7803" s="5" t="s">
        <v>0</v>
      </c>
      <c r="G7803" s="159" t="s">
        <v>0</v>
      </c>
      <c r="H7803" s="3" t="s">
        <v>170</v>
      </c>
      <c r="I7803" s="58">
        <f t="shared" si="5482"/>
        <v>2818</v>
      </c>
      <c r="J7803" s="58">
        <f>J9162</f>
        <v>2818</v>
      </c>
      <c r="K7803" s="58">
        <f t="shared" si="5483"/>
        <v>0</v>
      </c>
      <c r="L7803" s="58"/>
      <c r="M7803" s="58"/>
      <c r="N7803" s="58"/>
      <c r="O7803" s="58"/>
      <c r="P7803" s="58"/>
      <c r="Q7803" s="58">
        <f>Q9162</f>
        <v>0</v>
      </c>
      <c r="R7803" s="58">
        <f>R9162</f>
        <v>0</v>
      </c>
      <c r="S7803" s="58">
        <f>S9162</f>
        <v>0</v>
      </c>
      <c r="T7803" s="58">
        <f t="shared" ref="T7803:X7803" si="5583">T9162</f>
        <v>0</v>
      </c>
      <c r="U7803" s="58">
        <f t="shared" si="5583"/>
        <v>0</v>
      </c>
      <c r="V7803" s="58">
        <f t="shared" si="5583"/>
        <v>0</v>
      </c>
      <c r="W7803" s="58">
        <f t="shared" si="5583"/>
        <v>0</v>
      </c>
      <c r="X7803" s="58">
        <f t="shared" si="5583"/>
        <v>0</v>
      </c>
      <c r="Y7803" s="210">
        <v>0</v>
      </c>
    </row>
    <row r="7804" spans="1:25" customFormat="1" ht="41.4" thickBot="1">
      <c r="A7804" s="261" t="s">
        <v>0</v>
      </c>
      <c r="B7804" s="264" t="s">
        <v>0</v>
      </c>
      <c r="C7804" s="264" t="s">
        <v>0</v>
      </c>
      <c r="D7804" s="264" t="s">
        <v>0</v>
      </c>
      <c r="E7804" s="261" t="s">
        <v>0</v>
      </c>
      <c r="F7804" s="261" t="s">
        <v>0</v>
      </c>
      <c r="G7804" s="267" t="s">
        <v>0</v>
      </c>
      <c r="H7804" s="1" t="s">
        <v>72</v>
      </c>
      <c r="I7804" s="1" t="s">
        <v>3093</v>
      </c>
      <c r="J7804" s="1" t="s">
        <v>3130</v>
      </c>
      <c r="K7804" s="1" t="s">
        <v>3</v>
      </c>
      <c r="L7804" s="1" t="s">
        <v>4</v>
      </c>
      <c r="M7804" s="1" t="s">
        <v>5</v>
      </c>
      <c r="N7804" s="1" t="s">
        <v>6</v>
      </c>
      <c r="O7804" s="1" t="s">
        <v>7</v>
      </c>
      <c r="P7804" s="1" t="s">
        <v>8</v>
      </c>
      <c r="Q7804" s="1" t="s">
        <v>3344</v>
      </c>
      <c r="R7804" s="1" t="s">
        <v>3427</v>
      </c>
      <c r="S7804" s="1" t="s">
        <v>3447</v>
      </c>
      <c r="T7804" s="1" t="s">
        <v>3448</v>
      </c>
      <c r="U7804" s="1" t="s">
        <v>3452</v>
      </c>
      <c r="V7804" s="1" t="s">
        <v>3449</v>
      </c>
      <c r="W7804" s="1" t="s">
        <v>3450</v>
      </c>
      <c r="X7804" s="1" t="s">
        <v>3451</v>
      </c>
      <c r="Y7804" s="216" t="s">
        <v>3385</v>
      </c>
    </row>
    <row r="7805" spans="1:25" customFormat="1">
      <c r="A7805" s="262"/>
      <c r="B7805" s="265"/>
      <c r="C7805" s="265"/>
      <c r="D7805" s="265"/>
      <c r="E7805" s="262"/>
      <c r="F7805" s="262"/>
      <c r="G7805" s="268"/>
      <c r="H7805" s="54" t="s">
        <v>0</v>
      </c>
      <c r="I7805" s="45">
        <v>1</v>
      </c>
      <c r="J7805" s="45">
        <v>3</v>
      </c>
      <c r="K7805" s="45" t="s">
        <v>9</v>
      </c>
      <c r="L7805" s="45">
        <v>5</v>
      </c>
      <c r="M7805" s="45">
        <v>6</v>
      </c>
      <c r="N7805" s="45">
        <v>7</v>
      </c>
      <c r="O7805" s="45">
        <v>8</v>
      </c>
      <c r="P7805" s="45">
        <v>9</v>
      </c>
      <c r="Q7805" s="45">
        <v>1</v>
      </c>
      <c r="R7805" s="45">
        <v>2</v>
      </c>
      <c r="S7805" s="45">
        <v>3</v>
      </c>
      <c r="T7805" s="45" t="s">
        <v>3453</v>
      </c>
      <c r="U7805" s="45">
        <v>5</v>
      </c>
      <c r="V7805" s="45">
        <v>6</v>
      </c>
      <c r="W7805" s="45">
        <v>7</v>
      </c>
      <c r="X7805" s="45" t="s">
        <v>3454</v>
      </c>
      <c r="Y7805" s="276">
        <v>9</v>
      </c>
    </row>
    <row r="7806" spans="1:25" customFormat="1">
      <c r="A7806" s="262"/>
      <c r="B7806" s="265"/>
      <c r="C7806" s="265"/>
      <c r="D7806" s="265"/>
      <c r="E7806" s="262"/>
      <c r="F7806" s="262"/>
      <c r="G7806" s="268"/>
      <c r="H7806" s="13" t="s">
        <v>110</v>
      </c>
      <c r="I7806" s="56">
        <f t="shared" si="5482"/>
        <v>162936594</v>
      </c>
      <c r="J7806" s="56">
        <f>SUM(J7802)</f>
        <v>128081413</v>
      </c>
      <c r="K7806" s="56">
        <f t="shared" si="5483"/>
        <v>32980681</v>
      </c>
      <c r="L7806" s="56">
        <f t="shared" ref="L7806:P7806" si="5584">SUM(L7802)</f>
        <v>20259506</v>
      </c>
      <c r="M7806" s="56">
        <f t="shared" si="5584"/>
        <v>581287</v>
      </c>
      <c r="N7806" s="56">
        <f t="shared" si="5584"/>
        <v>12139888</v>
      </c>
      <c r="O7806" s="56">
        <f t="shared" si="5584"/>
        <v>4500</v>
      </c>
      <c r="P7806" s="56">
        <f t="shared" si="5584"/>
        <v>1870000</v>
      </c>
      <c r="Q7806" s="56">
        <f t="shared" ref="Q7806:R7806" si="5585">SUM(Q7802)</f>
        <v>198980305</v>
      </c>
      <c r="R7806" s="56">
        <f t="shared" si="5585"/>
        <v>140020935</v>
      </c>
      <c r="S7806" s="56">
        <f t="shared" ref="S7806" si="5586">SUM(S7802)</f>
        <v>109520807</v>
      </c>
      <c r="T7806" s="56">
        <f t="shared" ref="T7806:X7806" si="5587">SUM(T7802)</f>
        <v>30499893.003333338</v>
      </c>
      <c r="U7806" s="56">
        <f t="shared" si="5587"/>
        <v>11546588.836666666</v>
      </c>
      <c r="V7806" s="56">
        <f t="shared" si="5587"/>
        <v>11498105.166666666</v>
      </c>
      <c r="W7806" s="56">
        <f t="shared" si="5587"/>
        <v>7455199.0000000009</v>
      </c>
      <c r="X7806" s="56">
        <f t="shared" si="5587"/>
        <v>140020650.00333333</v>
      </c>
      <c r="Y7806" s="227">
        <f t="shared" ref="Y7806:Y7807" si="5588">IF(R7806=0,0,(X7806/R7806)*100)</f>
        <v>99.999796461388669</v>
      </c>
    </row>
    <row r="7807" spans="1:25" customFormat="1">
      <c r="A7807" s="262"/>
      <c r="B7807" s="265"/>
      <c r="C7807" s="265"/>
      <c r="D7807" s="265"/>
      <c r="E7807" s="262"/>
      <c r="F7807" s="262"/>
      <c r="G7807" s="268"/>
      <c r="H7807" s="15" t="s">
        <v>69</v>
      </c>
      <c r="I7807" s="35">
        <f t="shared" si="5482"/>
        <v>162936594</v>
      </c>
      <c r="J7807" s="35">
        <f>SUM(J7806)</f>
        <v>128081413</v>
      </c>
      <c r="K7807" s="35">
        <f t="shared" si="5483"/>
        <v>32980681</v>
      </c>
      <c r="L7807" s="35">
        <f t="shared" ref="L7807:P7807" si="5589">SUM(L7806)</f>
        <v>20259506</v>
      </c>
      <c r="M7807" s="35">
        <f t="shared" si="5589"/>
        <v>581287</v>
      </c>
      <c r="N7807" s="35">
        <f t="shared" si="5589"/>
        <v>12139888</v>
      </c>
      <c r="O7807" s="35">
        <f t="shared" si="5589"/>
        <v>4500</v>
      </c>
      <c r="P7807" s="35">
        <f t="shared" si="5589"/>
        <v>1870000</v>
      </c>
      <c r="Q7807" s="35">
        <f t="shared" ref="Q7807:R7807" si="5590">SUM(Q7806)</f>
        <v>198980305</v>
      </c>
      <c r="R7807" s="35">
        <f t="shared" si="5590"/>
        <v>140020935</v>
      </c>
      <c r="S7807" s="35">
        <f t="shared" ref="S7807" si="5591">SUM(S7806)</f>
        <v>109520807</v>
      </c>
      <c r="T7807" s="35">
        <f t="shared" ref="T7807:X7807" si="5592">SUM(T7806)</f>
        <v>30499893.003333338</v>
      </c>
      <c r="U7807" s="35">
        <f t="shared" si="5592"/>
        <v>11546588.836666666</v>
      </c>
      <c r="V7807" s="35">
        <f t="shared" si="5592"/>
        <v>11498105.166666666</v>
      </c>
      <c r="W7807" s="35">
        <f t="shared" si="5592"/>
        <v>7455199.0000000009</v>
      </c>
      <c r="X7807" s="35">
        <f t="shared" si="5592"/>
        <v>140020650.00333333</v>
      </c>
      <c r="Y7807" s="218">
        <f t="shared" si="5588"/>
        <v>99.999796461388669</v>
      </c>
    </row>
    <row r="7808" spans="1:25" customFormat="1">
      <c r="A7808" s="263"/>
      <c r="B7808" s="266"/>
      <c r="C7808" s="266"/>
      <c r="D7808" s="266"/>
      <c r="E7808" s="263"/>
      <c r="F7808" s="263"/>
      <c r="G7808" s="269"/>
      <c r="Y7808" s="229"/>
    </row>
    <row r="7809" spans="1:25" customFormat="1">
      <c r="A7809" s="5" t="s">
        <v>0</v>
      </c>
      <c r="B7809" s="89" t="s">
        <v>0</v>
      </c>
      <c r="C7809" s="89" t="s">
        <v>0</v>
      </c>
      <c r="D7809" s="89" t="s">
        <v>0</v>
      </c>
      <c r="E7809" s="5" t="s">
        <v>0</v>
      </c>
      <c r="F7809" s="5" t="s">
        <v>0</v>
      </c>
      <c r="G7809" s="159" t="s">
        <v>0</v>
      </c>
      <c r="H7809" s="55" t="s">
        <v>0</v>
      </c>
      <c r="I7809" s="55"/>
      <c r="J7809" s="55"/>
      <c r="K7809" s="55"/>
      <c r="L7809" s="55" t="s">
        <v>0</v>
      </c>
      <c r="M7809" s="55" t="s">
        <v>0</v>
      </c>
      <c r="N7809" s="55" t="s">
        <v>0</v>
      </c>
      <c r="O7809" s="55" t="s">
        <v>0</v>
      </c>
      <c r="P7809" s="55" t="s">
        <v>0</v>
      </c>
      <c r="Q7809" s="55"/>
      <c r="R7809" s="55"/>
      <c r="S7809" s="55"/>
      <c r="T7809" s="55" t="s">
        <v>0</v>
      </c>
      <c r="U7809" s="55" t="s">
        <v>0</v>
      </c>
      <c r="V7809" s="55" t="s">
        <v>0</v>
      </c>
      <c r="W7809" s="55" t="s">
        <v>0</v>
      </c>
      <c r="X7809" s="55" t="s">
        <v>0</v>
      </c>
      <c r="Y7809" s="228"/>
    </row>
    <row r="7810" spans="1:25" customFormat="1">
      <c r="A7810" s="5" t="s">
        <v>0</v>
      </c>
      <c r="B7810" s="89" t="s">
        <v>0</v>
      </c>
      <c r="C7810" s="89" t="s">
        <v>0</v>
      </c>
      <c r="D7810" s="89" t="s">
        <v>0</v>
      </c>
      <c r="E7810" s="5" t="s">
        <v>0</v>
      </c>
      <c r="F7810" s="5" t="s">
        <v>0</v>
      </c>
      <c r="G7810" s="159" t="s">
        <v>0</v>
      </c>
      <c r="H7810" s="53" t="s">
        <v>2021</v>
      </c>
      <c r="I7810" s="60">
        <f t="shared" si="5482"/>
        <v>162936594</v>
      </c>
      <c r="J7810" s="60">
        <f>SUM(J7802)</f>
        <v>128081413</v>
      </c>
      <c r="K7810" s="60">
        <f t="shared" si="5483"/>
        <v>32980681</v>
      </c>
      <c r="L7810" s="60">
        <f t="shared" ref="L7810:P7810" si="5593">SUM(L7802)</f>
        <v>20259506</v>
      </c>
      <c r="M7810" s="60">
        <f t="shared" si="5593"/>
        <v>581287</v>
      </c>
      <c r="N7810" s="60">
        <f t="shared" si="5593"/>
        <v>12139888</v>
      </c>
      <c r="O7810" s="60">
        <f t="shared" si="5593"/>
        <v>4500</v>
      </c>
      <c r="P7810" s="60">
        <f t="shared" si="5593"/>
        <v>1870000</v>
      </c>
      <c r="Q7810" s="60">
        <f t="shared" ref="Q7810:R7810" si="5594">SUM(Q7802)</f>
        <v>198980305</v>
      </c>
      <c r="R7810" s="60">
        <f t="shared" si="5594"/>
        <v>140020935</v>
      </c>
      <c r="S7810" s="60">
        <f t="shared" ref="S7810" si="5595">SUM(S7802)</f>
        <v>109520807</v>
      </c>
      <c r="T7810" s="60">
        <f t="shared" ref="T7810:X7810" si="5596">SUM(T7802)</f>
        <v>30499893.003333338</v>
      </c>
      <c r="U7810" s="60">
        <f t="shared" si="5596"/>
        <v>11546588.836666666</v>
      </c>
      <c r="V7810" s="60">
        <f t="shared" si="5596"/>
        <v>11498105.166666666</v>
      </c>
      <c r="W7810" s="60">
        <f t="shared" si="5596"/>
        <v>7455199.0000000009</v>
      </c>
      <c r="X7810" s="60">
        <f t="shared" si="5596"/>
        <v>140020650.00333333</v>
      </c>
      <c r="Y7810" s="226">
        <f>IF(R7810=0,0,(X7810/R7810)*100)</f>
        <v>99.999796461388669</v>
      </c>
    </row>
    <row r="7811" spans="1:25" customFormat="1">
      <c r="A7811" s="5" t="s">
        <v>0</v>
      </c>
      <c r="B7811" s="89" t="s">
        <v>0</v>
      </c>
      <c r="C7811" s="89" t="s">
        <v>0</v>
      </c>
      <c r="D7811" s="89" t="s">
        <v>0</v>
      </c>
      <c r="E7811" s="5" t="s">
        <v>0</v>
      </c>
      <c r="F7811" s="5" t="s">
        <v>0</v>
      </c>
      <c r="G7811" s="159" t="s">
        <v>0</v>
      </c>
      <c r="H7811" s="3" t="s">
        <v>170</v>
      </c>
      <c r="I7811" s="58">
        <f t="shared" si="5482"/>
        <v>2818</v>
      </c>
      <c r="J7811" s="58">
        <f>J7803</f>
        <v>2818</v>
      </c>
      <c r="K7811" s="58">
        <f t="shared" si="5483"/>
        <v>0</v>
      </c>
      <c r="L7811" s="58"/>
      <c r="M7811" s="58"/>
      <c r="N7811" s="58"/>
      <c r="O7811" s="58"/>
      <c r="P7811" s="58"/>
      <c r="Q7811" s="58">
        <f>Q7803</f>
        <v>0</v>
      </c>
      <c r="R7811" s="58">
        <f>R7803</f>
        <v>0</v>
      </c>
      <c r="S7811" s="58">
        <f>S7803</f>
        <v>0</v>
      </c>
      <c r="T7811" s="58">
        <f t="shared" ref="T7811:X7811" si="5597">T7803</f>
        <v>0</v>
      </c>
      <c r="U7811" s="58">
        <f t="shared" si="5597"/>
        <v>0</v>
      </c>
      <c r="V7811" s="58">
        <f t="shared" si="5597"/>
        <v>0</v>
      </c>
      <c r="W7811" s="58">
        <f t="shared" si="5597"/>
        <v>0</v>
      </c>
      <c r="X7811" s="58">
        <f t="shared" si="5597"/>
        <v>0</v>
      </c>
      <c r="Y7811" s="210">
        <v>0</v>
      </c>
    </row>
    <row r="7812" spans="1:25" customFormat="1">
      <c r="A7812" s="5" t="s">
        <v>0</v>
      </c>
      <c r="B7812" s="89" t="s">
        <v>0</v>
      </c>
      <c r="C7812" s="89" t="s">
        <v>0</v>
      </c>
      <c r="D7812" s="89" t="s">
        <v>0</v>
      </c>
      <c r="E7812" s="5" t="s">
        <v>0</v>
      </c>
      <c r="F7812" s="5" t="s">
        <v>0</v>
      </c>
      <c r="G7812" s="159" t="s">
        <v>0</v>
      </c>
      <c r="H7812" s="8" t="s">
        <v>0</v>
      </c>
      <c r="I7812" s="17"/>
      <c r="J7812" s="17"/>
      <c r="K7812" s="17"/>
      <c r="L7812" s="17" t="s">
        <v>0</v>
      </c>
      <c r="M7812" s="17" t="s">
        <v>0</v>
      </c>
      <c r="N7812" s="17" t="s">
        <v>0</v>
      </c>
      <c r="O7812" s="17" t="s">
        <v>0</v>
      </c>
      <c r="P7812" s="17" t="s">
        <v>0</v>
      </c>
      <c r="Q7812" s="17"/>
      <c r="R7812" s="17"/>
      <c r="S7812" s="17"/>
      <c r="T7812" s="17" t="s">
        <v>0</v>
      </c>
      <c r="U7812" s="17" t="s">
        <v>0</v>
      </c>
      <c r="V7812" s="17" t="s">
        <v>0</v>
      </c>
      <c r="W7812" s="17" t="s">
        <v>0</v>
      </c>
      <c r="X7812" s="17" t="s">
        <v>0</v>
      </c>
      <c r="Y7812" s="231"/>
    </row>
    <row r="7813" spans="1:25" ht="15" thickBot="1">
      <c r="A7813" s="20">
        <v>35</v>
      </c>
      <c r="B7813" s="81" t="s">
        <v>172</v>
      </c>
      <c r="C7813" s="80" t="s">
        <v>0</v>
      </c>
      <c r="D7813" s="80" t="s">
        <v>0</v>
      </c>
      <c r="E7813" s="21" t="s">
        <v>0</v>
      </c>
      <c r="F7813" s="21" t="s">
        <v>0</v>
      </c>
      <c r="G7813" s="150" t="s">
        <v>0</v>
      </c>
      <c r="H7813" s="21" t="s">
        <v>0</v>
      </c>
      <c r="I7813" s="22"/>
      <c r="J7813" s="22"/>
      <c r="K7813" s="22"/>
      <c r="L7813" s="22" t="s">
        <v>0</v>
      </c>
      <c r="M7813" s="22" t="s">
        <v>0</v>
      </c>
      <c r="N7813" s="22" t="s">
        <v>0</v>
      </c>
      <c r="O7813" s="22" t="s">
        <v>0</v>
      </c>
      <c r="P7813" s="22" t="s">
        <v>0</v>
      </c>
      <c r="Q7813" s="22"/>
      <c r="R7813" s="22"/>
      <c r="S7813" s="22"/>
      <c r="T7813" s="22" t="s">
        <v>0</v>
      </c>
      <c r="U7813" s="22" t="s">
        <v>0</v>
      </c>
      <c r="V7813" s="22" t="s">
        <v>0</v>
      </c>
      <c r="W7813" s="22" t="s">
        <v>0</v>
      </c>
      <c r="X7813" s="22" t="s">
        <v>0</v>
      </c>
      <c r="Y7813" s="209"/>
    </row>
    <row r="7814" spans="1:25" ht="41.4" thickBot="1">
      <c r="A7814" s="24" t="s">
        <v>123</v>
      </c>
      <c r="B7814" s="90" t="s">
        <v>124</v>
      </c>
      <c r="C7814" s="90" t="s">
        <v>125</v>
      </c>
      <c r="D7814" s="91" t="s">
        <v>0</v>
      </c>
      <c r="E7814" s="24" t="s">
        <v>126</v>
      </c>
      <c r="F7814" s="24" t="s">
        <v>127</v>
      </c>
      <c r="G7814" s="151" t="s">
        <v>128</v>
      </c>
      <c r="H7814" s="24" t="s">
        <v>1</v>
      </c>
      <c r="I7814" s="1" t="s">
        <v>3093</v>
      </c>
      <c r="J7814" s="1" t="s">
        <v>3130</v>
      </c>
      <c r="K7814" s="1" t="s">
        <v>3</v>
      </c>
      <c r="L7814" s="1" t="s">
        <v>4</v>
      </c>
      <c r="M7814" s="1" t="s">
        <v>5</v>
      </c>
      <c r="N7814" s="1" t="s">
        <v>6</v>
      </c>
      <c r="O7814" s="1" t="s">
        <v>7</v>
      </c>
      <c r="P7814" s="1" t="s">
        <v>8</v>
      </c>
      <c r="Q7814" s="1" t="s">
        <v>3344</v>
      </c>
      <c r="R7814" s="1" t="s">
        <v>3427</v>
      </c>
      <c r="S7814" s="1" t="s">
        <v>3447</v>
      </c>
      <c r="T7814" s="1" t="s">
        <v>3448</v>
      </c>
      <c r="U7814" s="1" t="s">
        <v>3452</v>
      </c>
      <c r="V7814" s="1" t="s">
        <v>3449</v>
      </c>
      <c r="W7814" s="1" t="s">
        <v>3450</v>
      </c>
      <c r="X7814" s="1" t="s">
        <v>3451</v>
      </c>
      <c r="Y7814" s="216" t="s">
        <v>3385</v>
      </c>
    </row>
    <row r="7815" spans="1:25">
      <c r="A7815" s="26" t="s">
        <v>0</v>
      </c>
      <c r="B7815" s="92" t="s">
        <v>0</v>
      </c>
      <c r="C7815" s="92" t="s">
        <v>0</v>
      </c>
      <c r="D7815" s="93" t="s">
        <v>0</v>
      </c>
      <c r="E7815" s="27" t="s">
        <v>0</v>
      </c>
      <c r="F7815" s="28" t="s">
        <v>0</v>
      </c>
      <c r="G7815" s="152" t="s">
        <v>0</v>
      </c>
      <c r="H7815" s="29" t="s">
        <v>0</v>
      </c>
      <c r="I7815" s="45">
        <v>1</v>
      </c>
      <c r="J7815" s="45">
        <v>3</v>
      </c>
      <c r="K7815" s="45" t="s">
        <v>9</v>
      </c>
      <c r="L7815" s="45">
        <v>5</v>
      </c>
      <c r="M7815" s="45">
        <v>6</v>
      </c>
      <c r="N7815" s="45">
        <v>7</v>
      </c>
      <c r="O7815" s="45">
        <v>8</v>
      </c>
      <c r="P7815" s="45">
        <v>9</v>
      </c>
      <c r="Q7815" s="45">
        <v>1</v>
      </c>
      <c r="R7815" s="45">
        <v>2</v>
      </c>
      <c r="S7815" s="45">
        <v>3</v>
      </c>
      <c r="T7815" s="45" t="s">
        <v>3453</v>
      </c>
      <c r="U7815" s="45">
        <v>5</v>
      </c>
      <c r="V7815" s="45">
        <v>6</v>
      </c>
      <c r="W7815" s="45">
        <v>7</v>
      </c>
      <c r="X7815" s="45" t="s">
        <v>3454</v>
      </c>
      <c r="Y7815" s="276">
        <v>9</v>
      </c>
    </row>
    <row r="7816" spans="1:25">
      <c r="A7816" s="20">
        <v>35</v>
      </c>
      <c r="B7816" s="81" t="s">
        <v>172</v>
      </c>
      <c r="C7816" s="80" t="s">
        <v>130</v>
      </c>
      <c r="D7816" s="80">
        <v>35020001</v>
      </c>
      <c r="E7816" s="21" t="s">
        <v>0</v>
      </c>
      <c r="F7816" s="21" t="s">
        <v>0</v>
      </c>
      <c r="G7816" s="150" t="s">
        <v>0</v>
      </c>
      <c r="H7816" s="21" t="s">
        <v>1955</v>
      </c>
      <c r="I7816" s="22"/>
      <c r="J7816" s="22"/>
      <c r="K7816" s="22"/>
      <c r="L7816" s="22" t="s">
        <v>0</v>
      </c>
      <c r="M7816" s="22" t="s">
        <v>0</v>
      </c>
      <c r="N7816" s="22" t="s">
        <v>0</v>
      </c>
      <c r="O7816" s="22" t="s">
        <v>0</v>
      </c>
      <c r="P7816" s="22" t="s">
        <v>0</v>
      </c>
      <c r="Q7816" s="22"/>
      <c r="R7816" s="22"/>
      <c r="S7816" s="22"/>
      <c r="T7816" s="22" t="s">
        <v>0</v>
      </c>
      <c r="U7816" s="22" t="s">
        <v>0</v>
      </c>
      <c r="V7816" s="22" t="s">
        <v>0</v>
      </c>
      <c r="W7816" s="22" t="s">
        <v>0</v>
      </c>
      <c r="X7816" s="22" t="s">
        <v>0</v>
      </c>
      <c r="Y7816" s="209"/>
    </row>
    <row r="7817" spans="1:25" ht="20.399999999999999">
      <c r="A7817" s="20" t="s">
        <v>0</v>
      </c>
      <c r="B7817" s="81" t="s">
        <v>0</v>
      </c>
      <c r="C7817" s="81" t="s">
        <v>0</v>
      </c>
      <c r="D7817" s="94" t="s">
        <v>0</v>
      </c>
      <c r="E7817" s="21" t="s">
        <v>0</v>
      </c>
      <c r="F7817" s="21" t="s">
        <v>0</v>
      </c>
      <c r="G7817" s="150" t="s">
        <v>0</v>
      </c>
      <c r="H7817" s="30" t="s">
        <v>33</v>
      </c>
      <c r="I7817" s="31">
        <f t="shared" si="5482"/>
        <v>7491093</v>
      </c>
      <c r="J7817" s="31">
        <f>SUM(J7818,J7832,J7835)</f>
        <v>4502166</v>
      </c>
      <c r="K7817" s="31">
        <f t="shared" si="5483"/>
        <v>2988927</v>
      </c>
      <c r="L7817" s="31">
        <f t="shared" ref="L7817:P7817" si="5598">SUM(L7818,L7832,L7835)</f>
        <v>1321797</v>
      </c>
      <c r="M7817" s="31">
        <f t="shared" si="5598"/>
        <v>5000</v>
      </c>
      <c r="N7817" s="31">
        <f t="shared" si="5598"/>
        <v>1662130</v>
      </c>
      <c r="O7817" s="31">
        <f t="shared" si="5598"/>
        <v>0</v>
      </c>
      <c r="P7817" s="31">
        <f t="shared" si="5598"/>
        <v>0</v>
      </c>
      <c r="Q7817" s="31">
        <f t="shared" ref="Q7817:R7817" si="5599">SUM(Q7818,Q7832,Q7835)</f>
        <v>9963254</v>
      </c>
      <c r="R7817" s="31">
        <f t="shared" si="5599"/>
        <v>5178420</v>
      </c>
      <c r="S7817" s="31">
        <f t="shared" ref="S7817" si="5600">SUM(S7818,S7832,S7835)</f>
        <v>4232069</v>
      </c>
      <c r="T7817" s="31">
        <f t="shared" ref="T7817:X7817" si="5601">SUM(T7818,T7832,T7835)</f>
        <v>946351</v>
      </c>
      <c r="U7817" s="31">
        <f t="shared" si="5601"/>
        <v>491332</v>
      </c>
      <c r="V7817" s="31">
        <f t="shared" si="5601"/>
        <v>412839</v>
      </c>
      <c r="W7817" s="31">
        <f t="shared" si="5601"/>
        <v>42180</v>
      </c>
      <c r="X7817" s="31">
        <f t="shared" si="5601"/>
        <v>5178420</v>
      </c>
      <c r="Y7817" s="220">
        <f t="shared" ref="Y7817:Y7870" si="5602">IF(R7817=0,0,(X7817/R7817)*100)</f>
        <v>100</v>
      </c>
    </row>
    <row r="7818" spans="1:25">
      <c r="A7818" s="23">
        <v>35</v>
      </c>
      <c r="B7818" s="80" t="s">
        <v>172</v>
      </c>
      <c r="C7818" s="80" t="s">
        <v>130</v>
      </c>
      <c r="D7818" s="80">
        <v>35020001</v>
      </c>
      <c r="E7818" s="21" t="s">
        <v>132</v>
      </c>
      <c r="F7818" s="21" t="s">
        <v>0</v>
      </c>
      <c r="G7818" s="150" t="s">
        <v>0</v>
      </c>
      <c r="H7818" s="21" t="s">
        <v>11</v>
      </c>
      <c r="I7818" s="66">
        <f t="shared" si="5482"/>
        <v>3638387</v>
      </c>
      <c r="J7818" s="66">
        <f>SUM(J7819,J7821)</f>
        <v>3343180</v>
      </c>
      <c r="K7818" s="66">
        <f t="shared" si="5483"/>
        <v>295207</v>
      </c>
      <c r="L7818" s="66">
        <f>SUM(L7819,L7821)</f>
        <v>77705</v>
      </c>
      <c r="M7818" s="66">
        <f>SUM(M7819,M7821)</f>
        <v>0</v>
      </c>
      <c r="N7818" s="66">
        <f>SUM(N7819,N7821)</f>
        <v>217502</v>
      </c>
      <c r="O7818" s="66">
        <f>SUM(O7819,O7821)</f>
        <v>0</v>
      </c>
      <c r="P7818" s="66">
        <f>SUM(P7819,P7821)</f>
        <v>0</v>
      </c>
      <c r="Q7818" s="66">
        <f>SUM(Q7819:Q7820,Q7821)</f>
        <v>5103202</v>
      </c>
      <c r="R7818" s="66">
        <f>SUM(R7819:R7820,R7821)</f>
        <v>4017995</v>
      </c>
      <c r="S7818" s="66">
        <f>SUM(S7819:S7820,S7821)</f>
        <v>3403156</v>
      </c>
      <c r="T7818" s="66">
        <f t="shared" ref="T7818:X7818" si="5603">SUM(T7819:T7820,T7821)</f>
        <v>614839</v>
      </c>
      <c r="U7818" s="66">
        <f t="shared" si="5603"/>
        <v>315000</v>
      </c>
      <c r="V7818" s="66">
        <f t="shared" si="5603"/>
        <v>299839</v>
      </c>
      <c r="W7818" s="66">
        <f t="shared" si="5603"/>
        <v>0</v>
      </c>
      <c r="X7818" s="66">
        <f t="shared" si="5603"/>
        <v>4017995</v>
      </c>
      <c r="Y7818" s="208">
        <f t="shared" si="5602"/>
        <v>100</v>
      </c>
    </row>
    <row r="7819" spans="1:25">
      <c r="A7819" s="23">
        <v>35</v>
      </c>
      <c r="B7819" s="80" t="s">
        <v>172</v>
      </c>
      <c r="C7819" s="80" t="s">
        <v>130</v>
      </c>
      <c r="D7819" s="80">
        <v>35020001</v>
      </c>
      <c r="E7819" s="22">
        <v>6111</v>
      </c>
      <c r="F7819" s="23"/>
      <c r="G7819" s="129" t="s">
        <v>3380</v>
      </c>
      <c r="H7819" s="32" t="s">
        <v>12</v>
      </c>
      <c r="I7819" s="44">
        <f t="shared" si="5482"/>
        <v>3243277</v>
      </c>
      <c r="J7819" s="44">
        <v>2975550</v>
      </c>
      <c r="K7819" s="44">
        <f t="shared" si="5483"/>
        <v>267727</v>
      </c>
      <c r="L7819" s="44">
        <v>77705</v>
      </c>
      <c r="M7819" s="44">
        <v>0</v>
      </c>
      <c r="N7819" s="44">
        <v>190022</v>
      </c>
      <c r="O7819" s="44">
        <v>0</v>
      </c>
      <c r="P7819" s="44">
        <v>0</v>
      </c>
      <c r="Q7819" s="44">
        <v>4235442</v>
      </c>
      <c r="R7819" s="44">
        <v>3177715</v>
      </c>
      <c r="S7819" s="44">
        <v>2624398</v>
      </c>
      <c r="T7819" s="44">
        <f t="shared" ref="T7819:T7869" si="5604">U7819+V7819+W7819</f>
        <v>553317</v>
      </c>
      <c r="U7819" s="44">
        <v>280000</v>
      </c>
      <c r="V7819" s="44">
        <v>273317</v>
      </c>
      <c r="W7819" s="44"/>
      <c r="X7819" s="44">
        <f t="shared" ref="X7819:X7869" si="5605">S7819+T7819</f>
        <v>3177715</v>
      </c>
      <c r="Y7819" s="209">
        <f t="shared" si="5602"/>
        <v>100</v>
      </c>
    </row>
    <row r="7820" spans="1:25">
      <c r="A7820" s="23">
        <v>35</v>
      </c>
      <c r="B7820" s="80" t="s">
        <v>172</v>
      </c>
      <c r="C7820" s="80" t="s">
        <v>130</v>
      </c>
      <c r="D7820" s="80">
        <v>35020001</v>
      </c>
      <c r="E7820" s="22">
        <v>6111</v>
      </c>
      <c r="F7820" s="23" t="s">
        <v>3396</v>
      </c>
      <c r="G7820" s="129" t="s">
        <v>3380</v>
      </c>
      <c r="H7820" s="32" t="s">
        <v>3397</v>
      </c>
      <c r="I7820" s="44"/>
      <c r="J7820" s="44"/>
      <c r="K7820" s="44"/>
      <c r="L7820" s="44"/>
      <c r="M7820" s="44"/>
      <c r="N7820" s="44"/>
      <c r="O7820" s="44"/>
      <c r="P7820" s="44"/>
      <c r="Q7820" s="44">
        <v>405650</v>
      </c>
      <c r="R7820" s="44">
        <v>405650</v>
      </c>
      <c r="S7820" s="44">
        <v>405650</v>
      </c>
      <c r="T7820" s="44">
        <f t="shared" si="5604"/>
        <v>0</v>
      </c>
      <c r="U7820" s="44"/>
      <c r="V7820" s="44"/>
      <c r="W7820" s="44"/>
      <c r="X7820" s="44">
        <f t="shared" si="5605"/>
        <v>405650</v>
      </c>
      <c r="Y7820" s="209">
        <f t="shared" si="5602"/>
        <v>100</v>
      </c>
    </row>
    <row r="7821" spans="1:25">
      <c r="A7821" s="20">
        <v>35</v>
      </c>
      <c r="B7821" s="81" t="s">
        <v>172</v>
      </c>
      <c r="C7821" s="81" t="s">
        <v>130</v>
      </c>
      <c r="D7821" s="81">
        <v>35020001</v>
      </c>
      <c r="E7821" s="20" t="s">
        <v>134</v>
      </c>
      <c r="F7821" s="23" t="s">
        <v>0</v>
      </c>
      <c r="G7821" s="154" t="s">
        <v>0</v>
      </c>
      <c r="H7821" s="21" t="s">
        <v>13</v>
      </c>
      <c r="I7821" s="66">
        <f t="shared" si="5482"/>
        <v>395110</v>
      </c>
      <c r="J7821" s="66">
        <f>SUM(J7822:J7826)</f>
        <v>367630</v>
      </c>
      <c r="K7821" s="66">
        <f t="shared" si="5483"/>
        <v>27480</v>
      </c>
      <c r="L7821" s="66">
        <f>SUM(L7822:L7826)</f>
        <v>0</v>
      </c>
      <c r="M7821" s="66">
        <f>SUM(M7822:M7826)</f>
        <v>0</v>
      </c>
      <c r="N7821" s="66">
        <f>SUM(N7822:N7826)</f>
        <v>27480</v>
      </c>
      <c r="O7821" s="66">
        <f>SUM(O7822:O7826)</f>
        <v>0</v>
      </c>
      <c r="P7821" s="66">
        <f>SUM(P7822:P7826)</f>
        <v>0</v>
      </c>
      <c r="Q7821" s="66">
        <f>SUM(Q7822:Q7831)</f>
        <v>462110</v>
      </c>
      <c r="R7821" s="66">
        <f>SUM(R7822:R7831)</f>
        <v>434630</v>
      </c>
      <c r="S7821" s="66">
        <f>SUM(S7822:S7831)</f>
        <v>373108</v>
      </c>
      <c r="T7821" s="66">
        <f t="shared" ref="T7821:X7821" si="5606">SUM(T7822:T7831)</f>
        <v>61522</v>
      </c>
      <c r="U7821" s="66">
        <f t="shared" si="5606"/>
        <v>35000</v>
      </c>
      <c r="V7821" s="66">
        <f t="shared" si="5606"/>
        <v>26522</v>
      </c>
      <c r="W7821" s="66">
        <f t="shared" si="5606"/>
        <v>0</v>
      </c>
      <c r="X7821" s="66">
        <f t="shared" si="5606"/>
        <v>434630</v>
      </c>
      <c r="Y7821" s="208">
        <f t="shared" si="5602"/>
        <v>100</v>
      </c>
    </row>
    <row r="7822" spans="1:25">
      <c r="A7822" s="23">
        <v>35</v>
      </c>
      <c r="B7822" s="80" t="s">
        <v>172</v>
      </c>
      <c r="C7822" s="80" t="s">
        <v>130</v>
      </c>
      <c r="D7822" s="80">
        <v>35020001</v>
      </c>
      <c r="E7822" s="22">
        <v>6112</v>
      </c>
      <c r="F7822" s="23" t="s">
        <v>2865</v>
      </c>
      <c r="G7822" s="129" t="s">
        <v>3380</v>
      </c>
      <c r="H7822" s="32" t="s">
        <v>16</v>
      </c>
      <c r="I7822" s="44">
        <f t="shared" si="5482"/>
        <v>71530</v>
      </c>
      <c r="J7822" s="44">
        <v>66530</v>
      </c>
      <c r="K7822" s="44">
        <f t="shared" si="5483"/>
        <v>5000</v>
      </c>
      <c r="L7822" s="44">
        <v>0</v>
      </c>
      <c r="M7822" s="44">
        <v>0</v>
      </c>
      <c r="N7822" s="44">
        <v>5000</v>
      </c>
      <c r="O7822" s="44">
        <v>0</v>
      </c>
      <c r="P7822" s="44">
        <v>0</v>
      </c>
      <c r="Q7822" s="44">
        <v>71530</v>
      </c>
      <c r="R7822" s="44">
        <v>66530</v>
      </c>
      <c r="S7822" s="44">
        <v>66530</v>
      </c>
      <c r="T7822" s="44">
        <f t="shared" si="5604"/>
        <v>0</v>
      </c>
      <c r="U7822" s="44"/>
      <c r="V7822" s="44"/>
      <c r="W7822" s="44"/>
      <c r="X7822" s="44">
        <f t="shared" si="5605"/>
        <v>66530</v>
      </c>
      <c r="Y7822" s="209">
        <f t="shared" si="5602"/>
        <v>100</v>
      </c>
    </row>
    <row r="7823" spans="1:25">
      <c r="A7823" s="23">
        <v>35</v>
      </c>
      <c r="B7823" s="80" t="s">
        <v>172</v>
      </c>
      <c r="C7823" s="80" t="s">
        <v>130</v>
      </c>
      <c r="D7823" s="80">
        <v>35020001</v>
      </c>
      <c r="E7823" s="22">
        <v>6112</v>
      </c>
      <c r="F7823" s="23" t="s">
        <v>2866</v>
      </c>
      <c r="G7823" s="129" t="s">
        <v>3380</v>
      </c>
      <c r="H7823" s="32" t="s">
        <v>19</v>
      </c>
      <c r="I7823" s="44">
        <f t="shared" si="5482"/>
        <v>245080</v>
      </c>
      <c r="J7823" s="44">
        <v>226600</v>
      </c>
      <c r="K7823" s="44">
        <f t="shared" si="5483"/>
        <v>18480</v>
      </c>
      <c r="L7823" s="44">
        <v>0</v>
      </c>
      <c r="M7823" s="44">
        <v>0</v>
      </c>
      <c r="N7823" s="44">
        <v>18480</v>
      </c>
      <c r="O7823" s="44">
        <v>0</v>
      </c>
      <c r="P7823" s="44">
        <v>0</v>
      </c>
      <c r="Q7823" s="44">
        <v>245080</v>
      </c>
      <c r="R7823" s="44">
        <v>226600</v>
      </c>
      <c r="S7823" s="44">
        <v>165078</v>
      </c>
      <c r="T7823" s="44">
        <f t="shared" si="5604"/>
        <v>61522</v>
      </c>
      <c r="U7823" s="44">
        <v>35000</v>
      </c>
      <c r="V7823" s="44">
        <v>26522</v>
      </c>
      <c r="W7823" s="44"/>
      <c r="X7823" s="44">
        <f t="shared" si="5605"/>
        <v>226600</v>
      </c>
      <c r="Y7823" s="209">
        <f t="shared" si="5602"/>
        <v>100</v>
      </c>
    </row>
    <row r="7824" spans="1:25">
      <c r="A7824" s="23">
        <v>35</v>
      </c>
      <c r="B7824" s="80" t="s">
        <v>172</v>
      </c>
      <c r="C7824" s="80" t="s">
        <v>130</v>
      </c>
      <c r="D7824" s="80">
        <v>35020001</v>
      </c>
      <c r="E7824" s="22">
        <v>6112</v>
      </c>
      <c r="F7824" s="23" t="s">
        <v>2867</v>
      </c>
      <c r="G7824" s="129" t="s">
        <v>3380</v>
      </c>
      <c r="H7824" s="32" t="s">
        <v>17</v>
      </c>
      <c r="I7824" s="44">
        <f t="shared" si="5482"/>
        <v>59500</v>
      </c>
      <c r="J7824" s="44">
        <v>55500</v>
      </c>
      <c r="K7824" s="44">
        <f t="shared" si="5483"/>
        <v>4000</v>
      </c>
      <c r="L7824" s="44">
        <v>0</v>
      </c>
      <c r="M7824" s="44">
        <v>0</v>
      </c>
      <c r="N7824" s="44">
        <v>4000</v>
      </c>
      <c r="O7824" s="44">
        <v>0</v>
      </c>
      <c r="P7824" s="44">
        <v>0</v>
      </c>
      <c r="Q7824" s="44">
        <v>59500</v>
      </c>
      <c r="R7824" s="44">
        <v>55500</v>
      </c>
      <c r="S7824" s="44">
        <v>55500</v>
      </c>
      <c r="T7824" s="44">
        <f t="shared" si="5604"/>
        <v>0</v>
      </c>
      <c r="U7824" s="44"/>
      <c r="V7824" s="44"/>
      <c r="W7824" s="44"/>
      <c r="X7824" s="44">
        <f t="shared" si="5605"/>
        <v>55500</v>
      </c>
      <c r="Y7824" s="209">
        <f t="shared" si="5602"/>
        <v>100</v>
      </c>
    </row>
    <row r="7825" spans="1:25">
      <c r="A7825" s="23">
        <v>35</v>
      </c>
      <c r="B7825" s="80" t="s">
        <v>172</v>
      </c>
      <c r="C7825" s="80" t="s">
        <v>130</v>
      </c>
      <c r="D7825" s="80">
        <v>35020001</v>
      </c>
      <c r="E7825" s="22">
        <v>6112</v>
      </c>
      <c r="F7825" s="23" t="s">
        <v>2868</v>
      </c>
      <c r="G7825" s="129" t="s">
        <v>3380</v>
      </c>
      <c r="H7825" s="32" t="s">
        <v>15</v>
      </c>
      <c r="I7825" s="44">
        <f t="shared" si="5482"/>
        <v>0</v>
      </c>
      <c r="J7825" s="44">
        <v>0</v>
      </c>
      <c r="K7825" s="44">
        <f t="shared" si="5483"/>
        <v>0</v>
      </c>
      <c r="L7825" s="44">
        <v>0</v>
      </c>
      <c r="M7825" s="44">
        <v>0</v>
      </c>
      <c r="N7825" s="44">
        <v>0</v>
      </c>
      <c r="O7825" s="44">
        <v>0</v>
      </c>
      <c r="P7825" s="44">
        <v>0</v>
      </c>
      <c r="Q7825" s="44">
        <v>0</v>
      </c>
      <c r="R7825" s="44">
        <v>0</v>
      </c>
      <c r="S7825" s="44">
        <v>0</v>
      </c>
      <c r="T7825" s="44">
        <f t="shared" si="5604"/>
        <v>0</v>
      </c>
      <c r="U7825" s="44"/>
      <c r="V7825" s="44"/>
      <c r="W7825" s="44"/>
      <c r="X7825" s="44">
        <f t="shared" si="5605"/>
        <v>0</v>
      </c>
      <c r="Y7825" s="209">
        <f t="shared" si="5602"/>
        <v>0</v>
      </c>
    </row>
    <row r="7826" spans="1:25">
      <c r="A7826" s="23">
        <v>35</v>
      </c>
      <c r="B7826" s="80" t="s">
        <v>172</v>
      </c>
      <c r="C7826" s="80" t="s">
        <v>130</v>
      </c>
      <c r="D7826" s="80">
        <v>35020001</v>
      </c>
      <c r="E7826" s="22">
        <v>6112</v>
      </c>
      <c r="F7826" s="23" t="s">
        <v>2869</v>
      </c>
      <c r="G7826" s="129" t="s">
        <v>3380</v>
      </c>
      <c r="H7826" s="32" t="s">
        <v>18</v>
      </c>
      <c r="I7826" s="44">
        <f t="shared" ref="I7826:I7899" si="5607">SUM(J7826,K7826,O7826,P7826)</f>
        <v>19000</v>
      </c>
      <c r="J7826" s="44">
        <v>19000</v>
      </c>
      <c r="K7826" s="44">
        <f t="shared" ref="K7826:K7899" si="5608">SUM(L7826,M7826,N7826)</f>
        <v>0</v>
      </c>
      <c r="L7826" s="44">
        <v>0</v>
      </c>
      <c r="M7826" s="44">
        <v>0</v>
      </c>
      <c r="N7826" s="44">
        <v>0</v>
      </c>
      <c r="O7826" s="44">
        <v>0</v>
      </c>
      <c r="P7826" s="44">
        <v>0</v>
      </c>
      <c r="Q7826" s="44">
        <v>49000</v>
      </c>
      <c r="R7826" s="44">
        <v>49000</v>
      </c>
      <c r="S7826" s="44">
        <v>49000</v>
      </c>
      <c r="T7826" s="44">
        <f t="shared" si="5604"/>
        <v>0</v>
      </c>
      <c r="U7826" s="44"/>
      <c r="V7826" s="44"/>
      <c r="W7826" s="44"/>
      <c r="X7826" s="44">
        <f t="shared" si="5605"/>
        <v>49000</v>
      </c>
      <c r="Y7826" s="209">
        <f t="shared" si="5602"/>
        <v>100</v>
      </c>
    </row>
    <row r="7827" spans="1:25">
      <c r="A7827" s="23">
        <v>35</v>
      </c>
      <c r="B7827" s="80" t="s">
        <v>172</v>
      </c>
      <c r="C7827" s="80" t="s">
        <v>130</v>
      </c>
      <c r="D7827" s="80">
        <v>35020001</v>
      </c>
      <c r="E7827" s="22">
        <v>6112</v>
      </c>
      <c r="F7827" s="23" t="s">
        <v>3403</v>
      </c>
      <c r="G7827" s="129" t="s">
        <v>3380</v>
      </c>
      <c r="H7827" s="32" t="s">
        <v>3398</v>
      </c>
      <c r="I7827" s="44"/>
      <c r="J7827" s="44"/>
      <c r="K7827" s="44"/>
      <c r="L7827" s="44"/>
      <c r="M7827" s="44"/>
      <c r="N7827" s="44"/>
      <c r="O7827" s="44"/>
      <c r="P7827" s="44"/>
      <c r="Q7827" s="44">
        <v>50</v>
      </c>
      <c r="R7827" s="44">
        <v>50</v>
      </c>
      <c r="S7827" s="44">
        <v>50</v>
      </c>
      <c r="T7827" s="44">
        <f t="shared" si="5604"/>
        <v>0</v>
      </c>
      <c r="U7827" s="44"/>
      <c r="V7827" s="44"/>
      <c r="W7827" s="44"/>
      <c r="X7827" s="44">
        <f t="shared" si="5605"/>
        <v>50</v>
      </c>
      <c r="Y7827" s="209">
        <f t="shared" si="5602"/>
        <v>100</v>
      </c>
    </row>
    <row r="7828" spans="1:25">
      <c r="A7828" s="23">
        <v>35</v>
      </c>
      <c r="B7828" s="80" t="s">
        <v>172</v>
      </c>
      <c r="C7828" s="80" t="s">
        <v>130</v>
      </c>
      <c r="D7828" s="80">
        <v>35020001</v>
      </c>
      <c r="E7828" s="22">
        <v>6112</v>
      </c>
      <c r="F7828" s="23" t="s">
        <v>3404</v>
      </c>
      <c r="G7828" s="129" t="s">
        <v>3380</v>
      </c>
      <c r="H7828" s="32" t="s">
        <v>3399</v>
      </c>
      <c r="I7828" s="44"/>
      <c r="J7828" s="44"/>
      <c r="K7828" s="44"/>
      <c r="L7828" s="44"/>
      <c r="M7828" s="44"/>
      <c r="N7828" s="44"/>
      <c r="O7828" s="44"/>
      <c r="P7828" s="44"/>
      <c r="Q7828" s="44">
        <v>36800</v>
      </c>
      <c r="R7828" s="44">
        <v>36800</v>
      </c>
      <c r="S7828" s="44">
        <v>36800</v>
      </c>
      <c r="T7828" s="44">
        <f t="shared" si="5604"/>
        <v>0</v>
      </c>
      <c r="U7828" s="44"/>
      <c r="V7828" s="44"/>
      <c r="W7828" s="44"/>
      <c r="X7828" s="44">
        <f t="shared" si="5605"/>
        <v>36800</v>
      </c>
      <c r="Y7828" s="209">
        <f t="shared" si="5602"/>
        <v>100</v>
      </c>
    </row>
    <row r="7829" spans="1:25">
      <c r="A7829" s="23">
        <v>35</v>
      </c>
      <c r="B7829" s="80" t="s">
        <v>172</v>
      </c>
      <c r="C7829" s="80" t="s">
        <v>130</v>
      </c>
      <c r="D7829" s="80">
        <v>35020001</v>
      </c>
      <c r="E7829" s="22">
        <v>6112</v>
      </c>
      <c r="F7829" s="23" t="s">
        <v>3405</v>
      </c>
      <c r="G7829" s="129" t="s">
        <v>3380</v>
      </c>
      <c r="H7829" s="32" t="s">
        <v>3400</v>
      </c>
      <c r="I7829" s="44"/>
      <c r="J7829" s="44"/>
      <c r="K7829" s="44"/>
      <c r="L7829" s="44"/>
      <c r="M7829" s="44"/>
      <c r="N7829" s="44"/>
      <c r="O7829" s="44"/>
      <c r="P7829" s="44"/>
      <c r="Q7829" s="44">
        <v>50</v>
      </c>
      <c r="R7829" s="44">
        <v>50</v>
      </c>
      <c r="S7829" s="44">
        <v>50</v>
      </c>
      <c r="T7829" s="44">
        <f t="shared" si="5604"/>
        <v>0</v>
      </c>
      <c r="U7829" s="44"/>
      <c r="V7829" s="44"/>
      <c r="W7829" s="44"/>
      <c r="X7829" s="44">
        <f t="shared" si="5605"/>
        <v>50</v>
      </c>
      <c r="Y7829" s="209">
        <f t="shared" si="5602"/>
        <v>100</v>
      </c>
    </row>
    <row r="7830" spans="1:25">
      <c r="A7830" s="23">
        <v>35</v>
      </c>
      <c r="B7830" s="80" t="s">
        <v>172</v>
      </c>
      <c r="C7830" s="80" t="s">
        <v>130</v>
      </c>
      <c r="D7830" s="80">
        <v>35020001</v>
      </c>
      <c r="E7830" s="22">
        <v>6112</v>
      </c>
      <c r="F7830" s="23" t="s">
        <v>3406</v>
      </c>
      <c r="G7830" s="129" t="s">
        <v>3380</v>
      </c>
      <c r="H7830" s="32" t="s">
        <v>3401</v>
      </c>
      <c r="I7830" s="44"/>
      <c r="J7830" s="44"/>
      <c r="K7830" s="44"/>
      <c r="L7830" s="44"/>
      <c r="M7830" s="44"/>
      <c r="N7830" s="44"/>
      <c r="O7830" s="44"/>
      <c r="P7830" s="44"/>
      <c r="Q7830" s="44">
        <v>50</v>
      </c>
      <c r="R7830" s="44">
        <v>50</v>
      </c>
      <c r="S7830" s="44">
        <v>50</v>
      </c>
      <c r="T7830" s="44">
        <f t="shared" si="5604"/>
        <v>0</v>
      </c>
      <c r="U7830" s="44"/>
      <c r="V7830" s="44"/>
      <c r="W7830" s="44"/>
      <c r="X7830" s="44">
        <f t="shared" si="5605"/>
        <v>50</v>
      </c>
      <c r="Y7830" s="209">
        <f t="shared" si="5602"/>
        <v>100</v>
      </c>
    </row>
    <row r="7831" spans="1:25">
      <c r="A7831" s="23">
        <v>35</v>
      </c>
      <c r="B7831" s="80" t="s">
        <v>172</v>
      </c>
      <c r="C7831" s="80" t="s">
        <v>130</v>
      </c>
      <c r="D7831" s="80">
        <v>35020001</v>
      </c>
      <c r="E7831" s="22">
        <v>6112</v>
      </c>
      <c r="F7831" s="23" t="s">
        <v>3407</v>
      </c>
      <c r="G7831" s="129" t="s">
        <v>3380</v>
      </c>
      <c r="H7831" s="32" t="s">
        <v>3402</v>
      </c>
      <c r="I7831" s="44"/>
      <c r="J7831" s="44"/>
      <c r="K7831" s="44"/>
      <c r="L7831" s="44"/>
      <c r="M7831" s="44"/>
      <c r="N7831" s="44"/>
      <c r="O7831" s="44"/>
      <c r="P7831" s="44"/>
      <c r="Q7831" s="44">
        <v>50</v>
      </c>
      <c r="R7831" s="44">
        <v>50</v>
      </c>
      <c r="S7831" s="44">
        <v>50</v>
      </c>
      <c r="T7831" s="44">
        <f t="shared" si="5604"/>
        <v>0</v>
      </c>
      <c r="U7831" s="44"/>
      <c r="V7831" s="44"/>
      <c r="W7831" s="44"/>
      <c r="X7831" s="44">
        <f t="shared" si="5605"/>
        <v>50</v>
      </c>
      <c r="Y7831" s="209">
        <f t="shared" si="5602"/>
        <v>100</v>
      </c>
    </row>
    <row r="7832" spans="1:25">
      <c r="A7832" s="23">
        <v>35</v>
      </c>
      <c r="B7832" s="80" t="s">
        <v>172</v>
      </c>
      <c r="C7832" s="80" t="s">
        <v>130</v>
      </c>
      <c r="D7832" s="80">
        <v>35020001</v>
      </c>
      <c r="E7832" s="21" t="s">
        <v>139</v>
      </c>
      <c r="F7832" s="21" t="s">
        <v>0</v>
      </c>
      <c r="G7832" s="150" t="s">
        <v>0</v>
      </c>
      <c r="H7832" s="21" t="s">
        <v>21</v>
      </c>
      <c r="I7832" s="66">
        <f t="shared" si="5607"/>
        <v>343887</v>
      </c>
      <c r="J7832" s="66">
        <f t="shared" ref="J7832:P7832" si="5609">SUM(J7833)</f>
        <v>312748</v>
      </c>
      <c r="K7832" s="66">
        <f t="shared" si="5608"/>
        <v>31139</v>
      </c>
      <c r="L7832" s="66">
        <f t="shared" si="5609"/>
        <v>8134</v>
      </c>
      <c r="M7832" s="66">
        <f t="shared" si="5609"/>
        <v>0</v>
      </c>
      <c r="N7832" s="66">
        <f t="shared" si="5609"/>
        <v>23005</v>
      </c>
      <c r="O7832" s="66">
        <f t="shared" si="5609"/>
        <v>0</v>
      </c>
      <c r="P7832" s="66">
        <f t="shared" si="5609"/>
        <v>0</v>
      </c>
      <c r="Q7832" s="66">
        <f>SUM(Q7833:Q7834)</f>
        <v>499776</v>
      </c>
      <c r="R7832" s="66">
        <f>SUM(R7833:R7834)</f>
        <v>376637</v>
      </c>
      <c r="S7832" s="66">
        <f>SUM(S7833:S7834)</f>
        <v>309119</v>
      </c>
      <c r="T7832" s="66">
        <f t="shared" ref="T7832:X7832" si="5610">SUM(T7833:T7834)</f>
        <v>67518</v>
      </c>
      <c r="U7832" s="66">
        <f t="shared" si="5610"/>
        <v>28000</v>
      </c>
      <c r="V7832" s="66">
        <f t="shared" si="5610"/>
        <v>28000</v>
      </c>
      <c r="W7832" s="66">
        <f t="shared" si="5610"/>
        <v>11518</v>
      </c>
      <c r="X7832" s="66">
        <f t="shared" si="5610"/>
        <v>376637</v>
      </c>
      <c r="Y7832" s="208">
        <f t="shared" si="5602"/>
        <v>100</v>
      </c>
    </row>
    <row r="7833" spans="1:25">
      <c r="A7833" s="23">
        <v>35</v>
      </c>
      <c r="B7833" s="80" t="s">
        <v>172</v>
      </c>
      <c r="C7833" s="80" t="s">
        <v>130</v>
      </c>
      <c r="D7833" s="80">
        <v>35020001</v>
      </c>
      <c r="E7833" s="22">
        <v>6121</v>
      </c>
      <c r="F7833" s="23"/>
      <c r="G7833" s="129" t="s">
        <v>3380</v>
      </c>
      <c r="H7833" s="32" t="s">
        <v>22</v>
      </c>
      <c r="I7833" s="44">
        <f t="shared" si="5607"/>
        <v>343887</v>
      </c>
      <c r="J7833" s="44">
        <v>312748</v>
      </c>
      <c r="K7833" s="44">
        <f t="shared" si="5608"/>
        <v>31139</v>
      </c>
      <c r="L7833" s="44">
        <v>8134</v>
      </c>
      <c r="M7833" s="44">
        <v>0</v>
      </c>
      <c r="N7833" s="44">
        <v>23005</v>
      </c>
      <c r="O7833" s="44">
        <v>0</v>
      </c>
      <c r="P7833" s="44">
        <v>0</v>
      </c>
      <c r="Q7833" s="44">
        <v>457138</v>
      </c>
      <c r="R7833" s="44">
        <v>333999</v>
      </c>
      <c r="S7833" s="44">
        <v>266481</v>
      </c>
      <c r="T7833" s="44">
        <f t="shared" si="5604"/>
        <v>67518</v>
      </c>
      <c r="U7833" s="44">
        <v>28000</v>
      </c>
      <c r="V7833" s="44">
        <v>28000</v>
      </c>
      <c r="W7833" s="44">
        <v>11518</v>
      </c>
      <c r="X7833" s="44">
        <f t="shared" si="5605"/>
        <v>333999</v>
      </c>
      <c r="Y7833" s="209">
        <f t="shared" si="5602"/>
        <v>100</v>
      </c>
    </row>
    <row r="7834" spans="1:25">
      <c r="A7834" s="23">
        <v>35</v>
      </c>
      <c r="B7834" s="80" t="s">
        <v>172</v>
      </c>
      <c r="C7834" s="80" t="s">
        <v>130</v>
      </c>
      <c r="D7834" s="80">
        <v>35020001</v>
      </c>
      <c r="E7834" s="22">
        <v>6121</v>
      </c>
      <c r="F7834" s="23" t="s">
        <v>3409</v>
      </c>
      <c r="G7834" s="129" t="s">
        <v>3380</v>
      </c>
      <c r="H7834" s="32" t="s">
        <v>3408</v>
      </c>
      <c r="I7834" s="44"/>
      <c r="J7834" s="44"/>
      <c r="K7834" s="44"/>
      <c r="L7834" s="44"/>
      <c r="M7834" s="44"/>
      <c r="N7834" s="44"/>
      <c r="O7834" s="44"/>
      <c r="P7834" s="44"/>
      <c r="Q7834" s="44">
        <v>42638</v>
      </c>
      <c r="R7834" s="44">
        <v>42638</v>
      </c>
      <c r="S7834" s="44">
        <v>42638</v>
      </c>
      <c r="T7834" s="44">
        <f t="shared" si="5604"/>
        <v>0</v>
      </c>
      <c r="U7834" s="44"/>
      <c r="V7834" s="44"/>
      <c r="W7834" s="44"/>
      <c r="X7834" s="44">
        <f t="shared" si="5605"/>
        <v>42638</v>
      </c>
      <c r="Y7834" s="209">
        <f t="shared" si="5602"/>
        <v>100</v>
      </c>
    </row>
    <row r="7835" spans="1:25">
      <c r="A7835" s="23">
        <v>35</v>
      </c>
      <c r="B7835" s="80" t="s">
        <v>172</v>
      </c>
      <c r="C7835" s="80" t="s">
        <v>130</v>
      </c>
      <c r="D7835" s="80">
        <v>35020001</v>
      </c>
      <c r="E7835" s="21" t="s">
        <v>141</v>
      </c>
      <c r="F7835" s="21" t="s">
        <v>0</v>
      </c>
      <c r="G7835" s="150" t="s">
        <v>0</v>
      </c>
      <c r="H7835" s="21" t="s">
        <v>23</v>
      </c>
      <c r="I7835" s="66">
        <f t="shared" si="5607"/>
        <v>3508819</v>
      </c>
      <c r="J7835" s="66">
        <f>SUM(J7836:J7844)</f>
        <v>846238</v>
      </c>
      <c r="K7835" s="66">
        <f t="shared" si="5608"/>
        <v>2662581</v>
      </c>
      <c r="L7835" s="66">
        <f t="shared" ref="L7835:X7835" si="5611">SUM(L7836:L7844)</f>
        <v>1235958</v>
      </c>
      <c r="M7835" s="66">
        <f t="shared" si="5611"/>
        <v>5000</v>
      </c>
      <c r="N7835" s="66">
        <f t="shared" si="5611"/>
        <v>1421623</v>
      </c>
      <c r="O7835" s="66">
        <f t="shared" si="5611"/>
        <v>0</v>
      </c>
      <c r="P7835" s="66">
        <f t="shared" si="5611"/>
        <v>0</v>
      </c>
      <c r="Q7835" s="66">
        <f t="shared" si="5611"/>
        <v>4360276</v>
      </c>
      <c r="R7835" s="66">
        <f t="shared" si="5611"/>
        <v>783788</v>
      </c>
      <c r="S7835" s="66">
        <f t="shared" si="5611"/>
        <v>519794</v>
      </c>
      <c r="T7835" s="66">
        <f t="shared" si="5611"/>
        <v>263994</v>
      </c>
      <c r="U7835" s="66">
        <f t="shared" si="5611"/>
        <v>148332</v>
      </c>
      <c r="V7835" s="66">
        <f t="shared" si="5611"/>
        <v>85000</v>
      </c>
      <c r="W7835" s="66">
        <f t="shared" si="5611"/>
        <v>30662</v>
      </c>
      <c r="X7835" s="66">
        <f t="shared" si="5611"/>
        <v>783788</v>
      </c>
      <c r="Y7835" s="208">
        <f t="shared" si="5602"/>
        <v>100</v>
      </c>
    </row>
    <row r="7836" spans="1:25">
      <c r="A7836" s="23">
        <v>35</v>
      </c>
      <c r="B7836" s="80" t="s">
        <v>172</v>
      </c>
      <c r="C7836" s="80" t="s">
        <v>130</v>
      </c>
      <c r="D7836" s="80">
        <v>35020001</v>
      </c>
      <c r="E7836" s="22">
        <v>6131</v>
      </c>
      <c r="F7836" s="23"/>
      <c r="G7836" s="129" t="s">
        <v>3380</v>
      </c>
      <c r="H7836" s="32" t="s">
        <v>24</v>
      </c>
      <c r="I7836" s="44">
        <f t="shared" si="5607"/>
        <v>429550</v>
      </c>
      <c r="J7836" s="44">
        <v>0</v>
      </c>
      <c r="K7836" s="44">
        <f t="shared" si="5608"/>
        <v>429550</v>
      </c>
      <c r="L7836" s="44">
        <v>9550</v>
      </c>
      <c r="M7836" s="44">
        <v>0</v>
      </c>
      <c r="N7836" s="44">
        <v>420000</v>
      </c>
      <c r="O7836" s="44">
        <v>0</v>
      </c>
      <c r="P7836" s="44">
        <v>0</v>
      </c>
      <c r="Q7836" s="44">
        <v>454550</v>
      </c>
      <c r="R7836" s="44">
        <v>0</v>
      </c>
      <c r="S7836" s="44">
        <v>0</v>
      </c>
      <c r="T7836" s="44">
        <f t="shared" si="5604"/>
        <v>0</v>
      </c>
      <c r="U7836" s="44"/>
      <c r="V7836" s="44"/>
      <c r="W7836" s="44"/>
      <c r="X7836" s="44">
        <f t="shared" si="5605"/>
        <v>0</v>
      </c>
      <c r="Y7836" s="209">
        <f t="shared" si="5602"/>
        <v>0</v>
      </c>
    </row>
    <row r="7837" spans="1:25">
      <c r="A7837" s="23">
        <v>35</v>
      </c>
      <c r="B7837" s="80" t="s">
        <v>172</v>
      </c>
      <c r="C7837" s="80" t="s">
        <v>130</v>
      </c>
      <c r="D7837" s="80">
        <v>35020001</v>
      </c>
      <c r="E7837" s="22">
        <v>6132</v>
      </c>
      <c r="F7837" s="23"/>
      <c r="G7837" s="129" t="s">
        <v>3380</v>
      </c>
      <c r="H7837" s="32" t="s">
        <v>25</v>
      </c>
      <c r="I7837" s="44">
        <f t="shared" si="5607"/>
        <v>193300</v>
      </c>
      <c r="J7837" s="44">
        <v>130000</v>
      </c>
      <c r="K7837" s="44">
        <f t="shared" si="5608"/>
        <v>63300</v>
      </c>
      <c r="L7837" s="44">
        <v>49300</v>
      </c>
      <c r="M7837" s="44">
        <v>0</v>
      </c>
      <c r="N7837" s="44">
        <v>14000</v>
      </c>
      <c r="O7837" s="44">
        <v>0</v>
      </c>
      <c r="P7837" s="44">
        <v>0</v>
      </c>
      <c r="Q7837" s="44">
        <v>193300</v>
      </c>
      <c r="R7837" s="44">
        <v>130000</v>
      </c>
      <c r="S7837" s="44">
        <v>130000</v>
      </c>
      <c r="T7837" s="44">
        <f t="shared" si="5604"/>
        <v>0</v>
      </c>
      <c r="U7837" s="44"/>
      <c r="V7837" s="44"/>
      <c r="W7837" s="44"/>
      <c r="X7837" s="44">
        <f t="shared" si="5605"/>
        <v>130000</v>
      </c>
      <c r="Y7837" s="209">
        <f t="shared" si="5602"/>
        <v>100</v>
      </c>
    </row>
    <row r="7838" spans="1:25">
      <c r="A7838" s="23">
        <v>35</v>
      </c>
      <c r="B7838" s="80" t="s">
        <v>172</v>
      </c>
      <c r="C7838" s="80" t="s">
        <v>130</v>
      </c>
      <c r="D7838" s="80">
        <v>35020001</v>
      </c>
      <c r="E7838" s="22">
        <v>6133</v>
      </c>
      <c r="F7838" s="23"/>
      <c r="G7838" s="129" t="s">
        <v>3380</v>
      </c>
      <c r="H7838" s="32" t="s">
        <v>26</v>
      </c>
      <c r="I7838" s="44">
        <f t="shared" si="5607"/>
        <v>236100</v>
      </c>
      <c r="J7838" s="44">
        <v>167300</v>
      </c>
      <c r="K7838" s="44">
        <f t="shared" si="5608"/>
        <v>68800</v>
      </c>
      <c r="L7838" s="44">
        <v>64600</v>
      </c>
      <c r="M7838" s="44">
        <v>0</v>
      </c>
      <c r="N7838" s="44">
        <v>4200</v>
      </c>
      <c r="O7838" s="44">
        <v>0</v>
      </c>
      <c r="P7838" s="44">
        <v>0</v>
      </c>
      <c r="Q7838" s="44">
        <v>238100</v>
      </c>
      <c r="R7838" s="44">
        <v>169300</v>
      </c>
      <c r="S7838" s="44">
        <v>160000</v>
      </c>
      <c r="T7838" s="44">
        <f t="shared" si="5604"/>
        <v>9300</v>
      </c>
      <c r="U7838" s="44">
        <v>9300</v>
      </c>
      <c r="V7838" s="44"/>
      <c r="W7838" s="44"/>
      <c r="X7838" s="44">
        <f t="shared" si="5605"/>
        <v>169300</v>
      </c>
      <c r="Y7838" s="209">
        <f t="shared" si="5602"/>
        <v>100</v>
      </c>
    </row>
    <row r="7839" spans="1:25">
      <c r="A7839" s="23">
        <v>35</v>
      </c>
      <c r="B7839" s="80" t="s">
        <v>172</v>
      </c>
      <c r="C7839" s="80" t="s">
        <v>130</v>
      </c>
      <c r="D7839" s="80">
        <v>35020001</v>
      </c>
      <c r="E7839" s="22">
        <v>6134</v>
      </c>
      <c r="F7839" s="23"/>
      <c r="G7839" s="129" t="s">
        <v>3380</v>
      </c>
      <c r="H7839" s="32" t="s">
        <v>27</v>
      </c>
      <c r="I7839" s="44">
        <f t="shared" si="5607"/>
        <v>43000</v>
      </c>
      <c r="J7839" s="44">
        <v>0</v>
      </c>
      <c r="K7839" s="44">
        <f t="shared" si="5608"/>
        <v>43000</v>
      </c>
      <c r="L7839" s="44">
        <v>38000</v>
      </c>
      <c r="M7839" s="44">
        <v>0</v>
      </c>
      <c r="N7839" s="44">
        <v>5000</v>
      </c>
      <c r="O7839" s="44">
        <v>0</v>
      </c>
      <c r="P7839" s="44">
        <v>0</v>
      </c>
      <c r="Q7839" s="44">
        <v>95000</v>
      </c>
      <c r="R7839" s="44">
        <v>7000</v>
      </c>
      <c r="S7839" s="44">
        <v>7000</v>
      </c>
      <c r="T7839" s="44">
        <f t="shared" si="5604"/>
        <v>0</v>
      </c>
      <c r="U7839" s="44"/>
      <c r="V7839" s="44"/>
      <c r="W7839" s="44"/>
      <c r="X7839" s="44">
        <f t="shared" si="5605"/>
        <v>7000</v>
      </c>
      <c r="Y7839" s="209">
        <f t="shared" si="5602"/>
        <v>100</v>
      </c>
    </row>
    <row r="7840" spans="1:25">
      <c r="A7840" s="23">
        <v>35</v>
      </c>
      <c r="B7840" s="80" t="s">
        <v>172</v>
      </c>
      <c r="C7840" s="80" t="s">
        <v>130</v>
      </c>
      <c r="D7840" s="80">
        <v>35020001</v>
      </c>
      <c r="E7840" s="22">
        <v>6135</v>
      </c>
      <c r="F7840" s="23"/>
      <c r="G7840" s="129" t="s">
        <v>3380</v>
      </c>
      <c r="H7840" s="32" t="s">
        <v>28</v>
      </c>
      <c r="I7840" s="44">
        <f t="shared" si="5607"/>
        <v>7700</v>
      </c>
      <c r="J7840" s="44">
        <v>0</v>
      </c>
      <c r="K7840" s="44">
        <f t="shared" si="5608"/>
        <v>7700</v>
      </c>
      <c r="L7840" s="44">
        <v>5700</v>
      </c>
      <c r="M7840" s="44">
        <v>0</v>
      </c>
      <c r="N7840" s="44">
        <v>2000</v>
      </c>
      <c r="O7840" s="44">
        <v>0</v>
      </c>
      <c r="P7840" s="44">
        <v>0</v>
      </c>
      <c r="Q7840" s="44">
        <v>22700</v>
      </c>
      <c r="R7840" s="44">
        <v>0</v>
      </c>
      <c r="S7840" s="44">
        <v>0</v>
      </c>
      <c r="T7840" s="44">
        <f t="shared" si="5604"/>
        <v>0</v>
      </c>
      <c r="U7840" s="44"/>
      <c r="V7840" s="44"/>
      <c r="W7840" s="44"/>
      <c r="X7840" s="44">
        <f t="shared" si="5605"/>
        <v>0</v>
      </c>
      <c r="Y7840" s="209">
        <f t="shared" si="5602"/>
        <v>0</v>
      </c>
    </row>
    <row r="7841" spans="1:25">
      <c r="A7841" s="23">
        <v>35</v>
      </c>
      <c r="B7841" s="80" t="s">
        <v>172</v>
      </c>
      <c r="C7841" s="80" t="s">
        <v>130</v>
      </c>
      <c r="D7841" s="80">
        <v>35020001</v>
      </c>
      <c r="E7841" s="22">
        <v>6136</v>
      </c>
      <c r="F7841" s="23"/>
      <c r="G7841" s="129" t="s">
        <v>3380</v>
      </c>
      <c r="H7841" s="32" t="s">
        <v>29</v>
      </c>
      <c r="I7841" s="44">
        <f t="shared" si="5607"/>
        <v>74700</v>
      </c>
      <c r="J7841" s="44">
        <v>60000</v>
      </c>
      <c r="K7841" s="44">
        <f t="shared" si="5608"/>
        <v>14700</v>
      </c>
      <c r="L7841" s="44">
        <v>6700</v>
      </c>
      <c r="M7841" s="44">
        <v>0</v>
      </c>
      <c r="N7841" s="44">
        <v>8000</v>
      </c>
      <c r="O7841" s="44">
        <v>0</v>
      </c>
      <c r="P7841" s="44">
        <v>0</v>
      </c>
      <c r="Q7841" s="44">
        <v>79700</v>
      </c>
      <c r="R7841" s="44">
        <v>60000</v>
      </c>
      <c r="S7841" s="44">
        <v>10000</v>
      </c>
      <c r="T7841" s="44">
        <f t="shared" si="5604"/>
        <v>50000</v>
      </c>
      <c r="U7841" s="44">
        <v>50000</v>
      </c>
      <c r="V7841" s="44"/>
      <c r="W7841" s="44"/>
      <c r="X7841" s="44">
        <f t="shared" si="5605"/>
        <v>60000</v>
      </c>
      <c r="Y7841" s="209">
        <f t="shared" si="5602"/>
        <v>100</v>
      </c>
    </row>
    <row r="7842" spans="1:25">
      <c r="A7842" s="23">
        <v>35</v>
      </c>
      <c r="B7842" s="80" t="s">
        <v>172</v>
      </c>
      <c r="C7842" s="80" t="s">
        <v>130</v>
      </c>
      <c r="D7842" s="80">
        <v>35020001</v>
      </c>
      <c r="E7842" s="22">
        <v>6137</v>
      </c>
      <c r="F7842" s="23"/>
      <c r="G7842" s="129" t="s">
        <v>3380</v>
      </c>
      <c r="H7842" s="32" t="s">
        <v>30</v>
      </c>
      <c r="I7842" s="44">
        <f t="shared" si="5607"/>
        <v>224900</v>
      </c>
      <c r="J7842" s="44">
        <v>25000</v>
      </c>
      <c r="K7842" s="44">
        <f t="shared" si="5608"/>
        <v>199900</v>
      </c>
      <c r="L7842" s="44">
        <v>195900</v>
      </c>
      <c r="M7842" s="44">
        <v>0</v>
      </c>
      <c r="N7842" s="44">
        <v>4000</v>
      </c>
      <c r="O7842" s="44">
        <v>0</v>
      </c>
      <c r="P7842" s="44">
        <v>0</v>
      </c>
      <c r="Q7842" s="44">
        <v>220757</v>
      </c>
      <c r="R7842" s="44">
        <v>27000</v>
      </c>
      <c r="S7842" s="44">
        <v>25000</v>
      </c>
      <c r="T7842" s="44">
        <f t="shared" si="5604"/>
        <v>2000</v>
      </c>
      <c r="U7842" s="44">
        <v>2000</v>
      </c>
      <c r="V7842" s="44"/>
      <c r="W7842" s="44"/>
      <c r="X7842" s="44">
        <f t="shared" si="5605"/>
        <v>27000</v>
      </c>
      <c r="Y7842" s="209">
        <f t="shared" si="5602"/>
        <v>100</v>
      </c>
    </row>
    <row r="7843" spans="1:25">
      <c r="A7843" s="23">
        <v>35</v>
      </c>
      <c r="B7843" s="80" t="s">
        <v>172</v>
      </c>
      <c r="C7843" s="80" t="s">
        <v>130</v>
      </c>
      <c r="D7843" s="80">
        <v>35020001</v>
      </c>
      <c r="E7843" s="22">
        <v>6138</v>
      </c>
      <c r="F7843" s="23"/>
      <c r="G7843" s="129" t="s">
        <v>3380</v>
      </c>
      <c r="H7843" s="32" t="s">
        <v>31</v>
      </c>
      <c r="I7843" s="44">
        <f t="shared" si="5607"/>
        <v>36400</v>
      </c>
      <c r="J7843" s="44">
        <v>30000</v>
      </c>
      <c r="K7843" s="44">
        <f t="shared" si="5608"/>
        <v>6400</v>
      </c>
      <c r="L7843" s="44">
        <v>3400</v>
      </c>
      <c r="M7843" s="44">
        <v>0</v>
      </c>
      <c r="N7843" s="44">
        <v>3000</v>
      </c>
      <c r="O7843" s="44">
        <v>0</v>
      </c>
      <c r="P7843" s="44">
        <v>0</v>
      </c>
      <c r="Q7843" s="44">
        <v>50400</v>
      </c>
      <c r="R7843" s="44">
        <v>30000</v>
      </c>
      <c r="S7843" s="44">
        <v>13000</v>
      </c>
      <c r="T7843" s="44">
        <f t="shared" si="5604"/>
        <v>17000</v>
      </c>
      <c r="U7843" s="44">
        <v>5000</v>
      </c>
      <c r="V7843" s="44">
        <v>5000</v>
      </c>
      <c r="W7843" s="44">
        <v>7000</v>
      </c>
      <c r="X7843" s="44">
        <f t="shared" si="5605"/>
        <v>30000</v>
      </c>
      <c r="Y7843" s="209">
        <f t="shared" si="5602"/>
        <v>100</v>
      </c>
    </row>
    <row r="7844" spans="1:25">
      <c r="A7844" s="20">
        <v>35</v>
      </c>
      <c r="B7844" s="81" t="s">
        <v>172</v>
      </c>
      <c r="C7844" s="81" t="s">
        <v>130</v>
      </c>
      <c r="D7844" s="81">
        <v>35020001</v>
      </c>
      <c r="E7844" s="20" t="s">
        <v>144</v>
      </c>
      <c r="F7844" s="23" t="s">
        <v>0</v>
      </c>
      <c r="G7844" s="154" t="s">
        <v>0</v>
      </c>
      <c r="H7844" s="21" t="s">
        <v>32</v>
      </c>
      <c r="I7844" s="66">
        <f t="shared" si="5607"/>
        <v>2263169</v>
      </c>
      <c r="J7844" s="66">
        <f>SUM(J7845:J7850)</f>
        <v>433938</v>
      </c>
      <c r="K7844" s="66">
        <f t="shared" si="5608"/>
        <v>1829231</v>
      </c>
      <c r="L7844" s="66">
        <f t="shared" ref="L7844:X7844" si="5612">SUM(L7845:L7850)</f>
        <v>862808</v>
      </c>
      <c r="M7844" s="66">
        <f t="shared" si="5612"/>
        <v>5000</v>
      </c>
      <c r="N7844" s="66">
        <f t="shared" si="5612"/>
        <v>961423</v>
      </c>
      <c r="O7844" s="66">
        <f t="shared" si="5612"/>
        <v>0</v>
      </c>
      <c r="P7844" s="66">
        <f t="shared" si="5612"/>
        <v>0</v>
      </c>
      <c r="Q7844" s="66">
        <f t="shared" si="5612"/>
        <v>3005769</v>
      </c>
      <c r="R7844" s="66">
        <f t="shared" si="5612"/>
        <v>360488</v>
      </c>
      <c r="S7844" s="66">
        <f t="shared" si="5612"/>
        <v>174794</v>
      </c>
      <c r="T7844" s="66">
        <f t="shared" si="5612"/>
        <v>185694</v>
      </c>
      <c r="U7844" s="66">
        <f t="shared" si="5612"/>
        <v>82032</v>
      </c>
      <c r="V7844" s="66">
        <f t="shared" si="5612"/>
        <v>80000</v>
      </c>
      <c r="W7844" s="66">
        <f t="shared" si="5612"/>
        <v>23662</v>
      </c>
      <c r="X7844" s="66">
        <f t="shared" si="5612"/>
        <v>360488</v>
      </c>
      <c r="Y7844" s="208">
        <f t="shared" si="5602"/>
        <v>100</v>
      </c>
    </row>
    <row r="7845" spans="1:25">
      <c r="A7845" s="23">
        <v>35</v>
      </c>
      <c r="B7845" s="80" t="s">
        <v>172</v>
      </c>
      <c r="C7845" s="80" t="s">
        <v>130</v>
      </c>
      <c r="D7845" s="80">
        <v>35020001</v>
      </c>
      <c r="E7845" s="22">
        <v>6139</v>
      </c>
      <c r="F7845" s="23"/>
      <c r="G7845" s="129" t="s">
        <v>3380</v>
      </c>
      <c r="H7845" s="32" t="s">
        <v>32</v>
      </c>
      <c r="I7845" s="44">
        <f t="shared" si="5607"/>
        <v>2153202</v>
      </c>
      <c r="J7845" s="44">
        <v>335662</v>
      </c>
      <c r="K7845" s="44">
        <f t="shared" si="5608"/>
        <v>1817540</v>
      </c>
      <c r="L7845" s="44">
        <v>862540</v>
      </c>
      <c r="M7845" s="44">
        <v>5000</v>
      </c>
      <c r="N7845" s="44">
        <v>950000</v>
      </c>
      <c r="O7845" s="44">
        <v>0</v>
      </c>
      <c r="P7845" s="44">
        <v>0</v>
      </c>
      <c r="Q7845" s="44">
        <v>2885752</v>
      </c>
      <c r="R7845" s="44">
        <v>257662</v>
      </c>
      <c r="S7845" s="44">
        <v>162000</v>
      </c>
      <c r="T7845" s="44">
        <f t="shared" si="5604"/>
        <v>95662</v>
      </c>
      <c r="U7845" s="44">
        <v>50000</v>
      </c>
      <c r="V7845" s="44">
        <v>40000</v>
      </c>
      <c r="W7845" s="44">
        <v>5662</v>
      </c>
      <c r="X7845" s="44">
        <f t="shared" si="5605"/>
        <v>257662</v>
      </c>
      <c r="Y7845" s="209">
        <f t="shared" si="5602"/>
        <v>100</v>
      </c>
    </row>
    <row r="7846" spans="1:25">
      <c r="A7846" s="23">
        <v>35</v>
      </c>
      <c r="B7846" s="80" t="s">
        <v>172</v>
      </c>
      <c r="C7846" s="80" t="s">
        <v>130</v>
      </c>
      <c r="D7846" s="80">
        <v>35020001</v>
      </c>
      <c r="E7846" s="22">
        <v>6139</v>
      </c>
      <c r="F7846" s="23" t="s">
        <v>2870</v>
      </c>
      <c r="G7846" s="129" t="s">
        <v>3380</v>
      </c>
      <c r="H7846" s="32" t="s">
        <v>152</v>
      </c>
      <c r="I7846" s="44">
        <f t="shared" si="5607"/>
        <v>11967</v>
      </c>
      <c r="J7846" s="44">
        <v>10276</v>
      </c>
      <c r="K7846" s="44">
        <f t="shared" si="5608"/>
        <v>1691</v>
      </c>
      <c r="L7846" s="44">
        <v>268</v>
      </c>
      <c r="M7846" s="44">
        <v>0</v>
      </c>
      <c r="N7846" s="44">
        <v>1423</v>
      </c>
      <c r="O7846" s="44">
        <v>0</v>
      </c>
      <c r="P7846" s="44">
        <v>0</v>
      </c>
      <c r="Q7846" s="44">
        <v>18143</v>
      </c>
      <c r="R7846" s="44">
        <v>10952</v>
      </c>
      <c r="S7846" s="44">
        <v>8920</v>
      </c>
      <c r="T7846" s="44">
        <f t="shared" si="5604"/>
        <v>2032</v>
      </c>
      <c r="U7846" s="44">
        <v>2032</v>
      </c>
      <c r="V7846" s="44"/>
      <c r="W7846" s="44"/>
      <c r="X7846" s="44">
        <f t="shared" si="5605"/>
        <v>10952</v>
      </c>
      <c r="Y7846" s="209">
        <f t="shared" si="5602"/>
        <v>100</v>
      </c>
    </row>
    <row r="7847" spans="1:25" ht="20.399999999999999">
      <c r="A7847" s="23">
        <v>35</v>
      </c>
      <c r="B7847" s="80" t="s">
        <v>172</v>
      </c>
      <c r="C7847" s="80" t="s">
        <v>130</v>
      </c>
      <c r="D7847" s="80">
        <v>35020001</v>
      </c>
      <c r="E7847" s="22">
        <v>6139</v>
      </c>
      <c r="F7847" s="23" t="s">
        <v>3410</v>
      </c>
      <c r="G7847" s="129" t="s">
        <v>3380</v>
      </c>
      <c r="H7847" s="32" t="s">
        <v>3411</v>
      </c>
      <c r="I7847" s="44"/>
      <c r="J7847" s="44"/>
      <c r="K7847" s="44"/>
      <c r="L7847" s="44"/>
      <c r="M7847" s="44"/>
      <c r="N7847" s="44"/>
      <c r="O7847" s="44"/>
      <c r="P7847" s="44"/>
      <c r="Q7847" s="44">
        <v>1309</v>
      </c>
      <c r="R7847" s="44">
        <v>1309</v>
      </c>
      <c r="S7847" s="44">
        <v>1309</v>
      </c>
      <c r="T7847" s="44">
        <f t="shared" si="5604"/>
        <v>0</v>
      </c>
      <c r="U7847" s="44"/>
      <c r="V7847" s="44"/>
      <c r="W7847" s="44"/>
      <c r="X7847" s="44">
        <f t="shared" si="5605"/>
        <v>1309</v>
      </c>
      <c r="Y7847" s="209">
        <f t="shared" si="5602"/>
        <v>100</v>
      </c>
    </row>
    <row r="7848" spans="1:25">
      <c r="A7848" s="23">
        <v>35</v>
      </c>
      <c r="B7848" s="80" t="s">
        <v>172</v>
      </c>
      <c r="C7848" s="80" t="s">
        <v>130</v>
      </c>
      <c r="D7848" s="80">
        <v>35020001</v>
      </c>
      <c r="E7848" s="22">
        <v>6139</v>
      </c>
      <c r="F7848" s="23" t="s">
        <v>2871</v>
      </c>
      <c r="G7848" s="129" t="s">
        <v>3380</v>
      </c>
      <c r="H7848" s="32" t="s">
        <v>158</v>
      </c>
      <c r="I7848" s="44">
        <f t="shared" si="5607"/>
        <v>18000</v>
      </c>
      <c r="J7848" s="44">
        <v>18000</v>
      </c>
      <c r="K7848" s="44">
        <f t="shared" si="5608"/>
        <v>0</v>
      </c>
      <c r="L7848" s="44">
        <v>0</v>
      </c>
      <c r="M7848" s="44">
        <v>0</v>
      </c>
      <c r="N7848" s="44">
        <v>0</v>
      </c>
      <c r="O7848" s="44">
        <v>0</v>
      </c>
      <c r="P7848" s="44">
        <v>0</v>
      </c>
      <c r="Q7848" s="44">
        <v>18000</v>
      </c>
      <c r="R7848" s="44">
        <v>18000</v>
      </c>
      <c r="S7848" s="44">
        <v>0</v>
      </c>
      <c r="T7848" s="44">
        <f t="shared" si="5604"/>
        <v>18000</v>
      </c>
      <c r="U7848" s="44"/>
      <c r="V7848" s="44"/>
      <c r="W7848" s="44">
        <v>18000</v>
      </c>
      <c r="X7848" s="44">
        <f t="shared" si="5605"/>
        <v>18000</v>
      </c>
      <c r="Y7848" s="209">
        <f t="shared" si="5602"/>
        <v>100</v>
      </c>
    </row>
    <row r="7849" spans="1:25" ht="20.399999999999999">
      <c r="A7849" s="23">
        <v>35</v>
      </c>
      <c r="B7849" s="80" t="s">
        <v>172</v>
      </c>
      <c r="C7849" s="80" t="s">
        <v>130</v>
      </c>
      <c r="D7849" s="80">
        <v>35020001</v>
      </c>
      <c r="E7849" s="22">
        <v>6139</v>
      </c>
      <c r="F7849" s="23" t="s">
        <v>3413</v>
      </c>
      <c r="G7849" s="129" t="s">
        <v>3380</v>
      </c>
      <c r="H7849" s="32" t="s">
        <v>3412</v>
      </c>
      <c r="I7849" s="44"/>
      <c r="J7849" s="44"/>
      <c r="K7849" s="44"/>
      <c r="L7849" s="44"/>
      <c r="M7849" s="44"/>
      <c r="N7849" s="44"/>
      <c r="O7849" s="44"/>
      <c r="P7849" s="44"/>
      <c r="Q7849" s="44">
        <v>2565</v>
      </c>
      <c r="R7849" s="44">
        <v>2565</v>
      </c>
      <c r="S7849" s="44">
        <v>2565</v>
      </c>
      <c r="T7849" s="44">
        <f t="shared" si="5604"/>
        <v>0</v>
      </c>
      <c r="U7849" s="44"/>
      <c r="V7849" s="44"/>
      <c r="W7849" s="44"/>
      <c r="X7849" s="44">
        <f t="shared" si="5605"/>
        <v>2565</v>
      </c>
      <c r="Y7849" s="209">
        <f t="shared" si="5602"/>
        <v>100</v>
      </c>
    </row>
    <row r="7850" spans="1:25">
      <c r="A7850" s="23">
        <v>35</v>
      </c>
      <c r="B7850" s="80" t="s">
        <v>172</v>
      </c>
      <c r="C7850" s="80" t="s">
        <v>130</v>
      </c>
      <c r="D7850" s="80">
        <v>35020001</v>
      </c>
      <c r="E7850" s="22">
        <v>6139</v>
      </c>
      <c r="F7850" s="23" t="s">
        <v>2872</v>
      </c>
      <c r="G7850" s="129" t="s">
        <v>3380</v>
      </c>
      <c r="H7850" s="32" t="s">
        <v>1956</v>
      </c>
      <c r="I7850" s="44">
        <f t="shared" si="5607"/>
        <v>80000</v>
      </c>
      <c r="J7850" s="44">
        <v>70000</v>
      </c>
      <c r="K7850" s="44">
        <f t="shared" si="5608"/>
        <v>10000</v>
      </c>
      <c r="L7850" s="44">
        <v>0</v>
      </c>
      <c r="M7850" s="44">
        <v>0</v>
      </c>
      <c r="N7850" s="44">
        <v>10000</v>
      </c>
      <c r="O7850" s="44">
        <v>0</v>
      </c>
      <c r="P7850" s="44">
        <v>0</v>
      </c>
      <c r="Q7850" s="44">
        <v>80000</v>
      </c>
      <c r="R7850" s="44">
        <v>70000</v>
      </c>
      <c r="S7850" s="44">
        <v>0</v>
      </c>
      <c r="T7850" s="44">
        <f t="shared" si="5604"/>
        <v>70000</v>
      </c>
      <c r="U7850" s="44">
        <v>30000</v>
      </c>
      <c r="V7850" s="44">
        <v>40000</v>
      </c>
      <c r="W7850" s="44"/>
      <c r="X7850" s="44">
        <f t="shared" si="5605"/>
        <v>70000</v>
      </c>
      <c r="Y7850" s="209">
        <f t="shared" si="5602"/>
        <v>100</v>
      </c>
    </row>
    <row r="7851" spans="1:25" ht="20.399999999999999">
      <c r="A7851" s="20" t="s">
        <v>0</v>
      </c>
      <c r="B7851" s="81" t="s">
        <v>0</v>
      </c>
      <c r="C7851" s="81" t="s">
        <v>0</v>
      </c>
      <c r="D7851" s="94" t="s">
        <v>0</v>
      </c>
      <c r="E7851" s="21" t="s">
        <v>0</v>
      </c>
      <c r="F7851" s="21" t="s">
        <v>0</v>
      </c>
      <c r="G7851" s="150" t="s">
        <v>0</v>
      </c>
      <c r="H7851" s="30" t="s">
        <v>42</v>
      </c>
      <c r="I7851" s="31">
        <f t="shared" si="5607"/>
        <v>479207</v>
      </c>
      <c r="J7851" s="31">
        <f t="shared" ref="J7851:X7851" si="5613">SUM(J7852)</f>
        <v>0</v>
      </c>
      <c r="K7851" s="31">
        <f t="shared" si="5608"/>
        <v>479207</v>
      </c>
      <c r="L7851" s="31">
        <f t="shared" si="5613"/>
        <v>10000</v>
      </c>
      <c r="M7851" s="31">
        <f t="shared" si="5613"/>
        <v>5000</v>
      </c>
      <c r="N7851" s="31">
        <f t="shared" si="5613"/>
        <v>464207</v>
      </c>
      <c r="O7851" s="31">
        <f t="shared" si="5613"/>
        <v>0</v>
      </c>
      <c r="P7851" s="31">
        <f t="shared" si="5613"/>
        <v>0</v>
      </c>
      <c r="Q7851" s="31">
        <f t="shared" si="5613"/>
        <v>1636960</v>
      </c>
      <c r="R7851" s="31">
        <f t="shared" si="5613"/>
        <v>319338</v>
      </c>
      <c r="S7851" s="31">
        <f t="shared" si="5613"/>
        <v>319338</v>
      </c>
      <c r="T7851" s="31">
        <f t="shared" si="5613"/>
        <v>0</v>
      </c>
      <c r="U7851" s="31">
        <f t="shared" si="5613"/>
        <v>0</v>
      </c>
      <c r="V7851" s="31">
        <f t="shared" si="5613"/>
        <v>0</v>
      </c>
      <c r="W7851" s="31">
        <f t="shared" si="5613"/>
        <v>0</v>
      </c>
      <c r="X7851" s="31">
        <f t="shared" si="5613"/>
        <v>319338</v>
      </c>
      <c r="Y7851" s="220">
        <f t="shared" si="5602"/>
        <v>100</v>
      </c>
    </row>
    <row r="7852" spans="1:25">
      <c r="A7852" s="23">
        <v>35</v>
      </c>
      <c r="B7852" s="80" t="s">
        <v>172</v>
      </c>
      <c r="C7852" s="80" t="s">
        <v>130</v>
      </c>
      <c r="D7852" s="80">
        <v>35020001</v>
      </c>
      <c r="E7852" s="21" t="s">
        <v>159</v>
      </c>
      <c r="F7852" s="21" t="s">
        <v>0</v>
      </c>
      <c r="G7852" s="150" t="s">
        <v>0</v>
      </c>
      <c r="H7852" s="21" t="s">
        <v>34</v>
      </c>
      <c r="I7852" s="66">
        <f t="shared" si="5607"/>
        <v>479207</v>
      </c>
      <c r="J7852" s="66">
        <f>SUM(J7853:J7856)</f>
        <v>0</v>
      </c>
      <c r="K7852" s="66">
        <f t="shared" si="5608"/>
        <v>479207</v>
      </c>
      <c r="L7852" s="66">
        <f t="shared" ref="L7852:P7852" si="5614">SUM(L7853:L7856)</f>
        <v>10000</v>
      </c>
      <c r="M7852" s="66">
        <f t="shared" si="5614"/>
        <v>5000</v>
      </c>
      <c r="N7852" s="66">
        <f t="shared" si="5614"/>
        <v>464207</v>
      </c>
      <c r="O7852" s="66">
        <f t="shared" si="5614"/>
        <v>0</v>
      </c>
      <c r="P7852" s="66">
        <f t="shared" si="5614"/>
        <v>0</v>
      </c>
      <c r="Q7852" s="66">
        <f t="shared" ref="Q7852:R7852" si="5615">SUM(Q7853:Q7856)</f>
        <v>1636960</v>
      </c>
      <c r="R7852" s="66">
        <f t="shared" si="5615"/>
        <v>319338</v>
      </c>
      <c r="S7852" s="66">
        <f t="shared" ref="S7852" si="5616">SUM(S7853:S7856)</f>
        <v>319338</v>
      </c>
      <c r="T7852" s="66">
        <f t="shared" ref="T7852:X7852" si="5617">SUM(T7853:T7856)</f>
        <v>0</v>
      </c>
      <c r="U7852" s="66">
        <f t="shared" si="5617"/>
        <v>0</v>
      </c>
      <c r="V7852" s="66">
        <f t="shared" si="5617"/>
        <v>0</v>
      </c>
      <c r="W7852" s="66">
        <f t="shared" si="5617"/>
        <v>0</v>
      </c>
      <c r="X7852" s="66">
        <f t="shared" si="5617"/>
        <v>319338</v>
      </c>
      <c r="Y7852" s="208">
        <f t="shared" si="5602"/>
        <v>100</v>
      </c>
    </row>
    <row r="7853" spans="1:25">
      <c r="A7853" s="23">
        <v>35</v>
      </c>
      <c r="B7853" s="80" t="s">
        <v>172</v>
      </c>
      <c r="C7853" s="80" t="s">
        <v>130</v>
      </c>
      <c r="D7853" s="80">
        <v>35020001</v>
      </c>
      <c r="E7853" s="22">
        <v>6142</v>
      </c>
      <c r="F7853" s="23"/>
      <c r="G7853" s="129" t="s">
        <v>3380</v>
      </c>
      <c r="H7853" s="32" t="s">
        <v>36</v>
      </c>
      <c r="I7853" s="44">
        <f t="shared" si="5607"/>
        <v>469207</v>
      </c>
      <c r="J7853" s="44">
        <v>0</v>
      </c>
      <c r="K7853" s="44">
        <f t="shared" si="5608"/>
        <v>469207</v>
      </c>
      <c r="L7853" s="44">
        <v>0</v>
      </c>
      <c r="M7853" s="44">
        <v>5000</v>
      </c>
      <c r="N7853" s="44">
        <v>464207</v>
      </c>
      <c r="O7853" s="44">
        <v>0</v>
      </c>
      <c r="P7853" s="44">
        <v>0</v>
      </c>
      <c r="Q7853" s="44">
        <v>528713</v>
      </c>
      <c r="R7853" s="44">
        <v>0</v>
      </c>
      <c r="S7853" s="44">
        <v>0</v>
      </c>
      <c r="T7853" s="44">
        <f t="shared" si="5604"/>
        <v>0</v>
      </c>
      <c r="U7853" s="44"/>
      <c r="V7853" s="44"/>
      <c r="W7853" s="44"/>
      <c r="X7853" s="44">
        <f t="shared" si="5605"/>
        <v>0</v>
      </c>
      <c r="Y7853" s="209">
        <f t="shared" si="5602"/>
        <v>0</v>
      </c>
    </row>
    <row r="7854" spans="1:25">
      <c r="A7854" s="23">
        <v>35</v>
      </c>
      <c r="B7854" s="80" t="s">
        <v>172</v>
      </c>
      <c r="C7854" s="80" t="s">
        <v>130</v>
      </c>
      <c r="D7854" s="80">
        <v>35020001</v>
      </c>
      <c r="E7854" s="22">
        <v>6143</v>
      </c>
      <c r="F7854" s="23"/>
      <c r="G7854" s="129" t="s">
        <v>3380</v>
      </c>
      <c r="H7854" s="32" t="s">
        <v>3342</v>
      </c>
      <c r="I7854" s="44">
        <f t="shared" si="5607"/>
        <v>0</v>
      </c>
      <c r="J7854" s="44">
        <v>0</v>
      </c>
      <c r="K7854" s="44">
        <f t="shared" si="5608"/>
        <v>0</v>
      </c>
      <c r="L7854" s="44">
        <v>0</v>
      </c>
      <c r="M7854" s="44">
        <v>0</v>
      </c>
      <c r="N7854" s="44">
        <v>0</v>
      </c>
      <c r="O7854" s="44">
        <v>0</v>
      </c>
      <c r="P7854" s="44">
        <v>0</v>
      </c>
      <c r="Q7854" s="44">
        <v>911543</v>
      </c>
      <c r="R7854" s="44">
        <v>319288</v>
      </c>
      <c r="S7854" s="44">
        <v>319288</v>
      </c>
      <c r="T7854" s="44">
        <f t="shared" si="5604"/>
        <v>0</v>
      </c>
      <c r="U7854" s="44"/>
      <c r="V7854" s="44"/>
      <c r="W7854" s="44"/>
      <c r="X7854" s="44">
        <f t="shared" si="5605"/>
        <v>319288</v>
      </c>
      <c r="Y7854" s="209">
        <f t="shared" si="5602"/>
        <v>100</v>
      </c>
    </row>
    <row r="7855" spans="1:25">
      <c r="A7855" s="23">
        <v>35</v>
      </c>
      <c r="B7855" s="80" t="s">
        <v>172</v>
      </c>
      <c r="C7855" s="80" t="s">
        <v>130</v>
      </c>
      <c r="D7855" s="80">
        <v>35020001</v>
      </c>
      <c r="E7855" s="22">
        <v>6143</v>
      </c>
      <c r="F7855" s="23" t="s">
        <v>3414</v>
      </c>
      <c r="G7855" s="129" t="s">
        <v>3380</v>
      </c>
      <c r="H7855" s="32" t="s">
        <v>3415</v>
      </c>
      <c r="I7855" s="44"/>
      <c r="J7855" s="44"/>
      <c r="K7855" s="44"/>
      <c r="L7855" s="44"/>
      <c r="M7855" s="44"/>
      <c r="N7855" s="44"/>
      <c r="O7855" s="44"/>
      <c r="P7855" s="44"/>
      <c r="Q7855" s="44">
        <v>50</v>
      </c>
      <c r="R7855" s="44">
        <v>50</v>
      </c>
      <c r="S7855" s="44">
        <v>50</v>
      </c>
      <c r="T7855" s="44">
        <f t="shared" si="5604"/>
        <v>0</v>
      </c>
      <c r="U7855" s="44"/>
      <c r="V7855" s="44"/>
      <c r="W7855" s="44"/>
      <c r="X7855" s="44">
        <f t="shared" si="5605"/>
        <v>50</v>
      </c>
      <c r="Y7855" s="209">
        <f t="shared" si="5602"/>
        <v>100</v>
      </c>
    </row>
    <row r="7856" spans="1:25">
      <c r="A7856" s="23">
        <v>35</v>
      </c>
      <c r="B7856" s="80" t="s">
        <v>172</v>
      </c>
      <c r="C7856" s="80" t="s">
        <v>130</v>
      </c>
      <c r="D7856" s="80">
        <v>35020001</v>
      </c>
      <c r="E7856" s="22">
        <v>6148</v>
      </c>
      <c r="F7856" s="23"/>
      <c r="G7856" s="129" t="s">
        <v>3380</v>
      </c>
      <c r="H7856" s="32" t="s">
        <v>41</v>
      </c>
      <c r="I7856" s="44">
        <f t="shared" si="5607"/>
        <v>10000</v>
      </c>
      <c r="J7856" s="44">
        <v>0</v>
      </c>
      <c r="K7856" s="44">
        <f t="shared" si="5608"/>
        <v>10000</v>
      </c>
      <c r="L7856" s="44">
        <v>10000</v>
      </c>
      <c r="M7856" s="44">
        <v>0</v>
      </c>
      <c r="N7856" s="44">
        <v>0</v>
      </c>
      <c r="O7856" s="44">
        <v>0</v>
      </c>
      <c r="P7856" s="44">
        <v>0</v>
      </c>
      <c r="Q7856" s="44">
        <v>196654</v>
      </c>
      <c r="R7856" s="44">
        <v>0</v>
      </c>
      <c r="S7856" s="44">
        <v>0</v>
      </c>
      <c r="T7856" s="44">
        <f t="shared" si="5604"/>
        <v>0</v>
      </c>
      <c r="U7856" s="44"/>
      <c r="V7856" s="44"/>
      <c r="W7856" s="44"/>
      <c r="X7856" s="44">
        <f t="shared" si="5605"/>
        <v>0</v>
      </c>
      <c r="Y7856" s="209">
        <f t="shared" si="5602"/>
        <v>0</v>
      </c>
    </row>
    <row r="7857" spans="1:25" ht="20.399999999999999">
      <c r="A7857" s="20" t="s">
        <v>0</v>
      </c>
      <c r="B7857" s="81" t="s">
        <v>0</v>
      </c>
      <c r="C7857" s="81" t="s">
        <v>0</v>
      </c>
      <c r="D7857" s="94" t="s">
        <v>0</v>
      </c>
      <c r="E7857" s="21" t="s">
        <v>0</v>
      </c>
      <c r="F7857" s="21" t="s">
        <v>0</v>
      </c>
      <c r="G7857" s="150" t="s">
        <v>0</v>
      </c>
      <c r="H7857" s="30" t="s">
        <v>48</v>
      </c>
      <c r="I7857" s="31">
        <f t="shared" si="5607"/>
        <v>0</v>
      </c>
      <c r="J7857" s="31">
        <f t="shared" ref="J7857:X7858" si="5618">SUM(J7858)</f>
        <v>0</v>
      </c>
      <c r="K7857" s="31">
        <f t="shared" si="5608"/>
        <v>0</v>
      </c>
      <c r="L7857" s="31">
        <f t="shared" si="5618"/>
        <v>0</v>
      </c>
      <c r="M7857" s="31">
        <f t="shared" si="5618"/>
        <v>0</v>
      </c>
      <c r="N7857" s="31">
        <f t="shared" si="5618"/>
        <v>0</v>
      </c>
      <c r="O7857" s="31">
        <f t="shared" si="5618"/>
        <v>0</v>
      </c>
      <c r="P7857" s="31">
        <f t="shared" si="5618"/>
        <v>0</v>
      </c>
      <c r="Q7857" s="31">
        <f t="shared" si="5618"/>
        <v>0</v>
      </c>
      <c r="R7857" s="31">
        <f t="shared" si="5618"/>
        <v>0</v>
      </c>
      <c r="S7857" s="31">
        <f t="shared" si="5618"/>
        <v>0</v>
      </c>
      <c r="T7857" s="31">
        <f t="shared" si="5618"/>
        <v>0</v>
      </c>
      <c r="U7857" s="31">
        <f t="shared" si="5618"/>
        <v>0</v>
      </c>
      <c r="V7857" s="31">
        <f t="shared" si="5618"/>
        <v>0</v>
      </c>
      <c r="W7857" s="31">
        <f t="shared" si="5618"/>
        <v>0</v>
      </c>
      <c r="X7857" s="31">
        <f t="shared" si="5618"/>
        <v>0</v>
      </c>
      <c r="Y7857" s="220">
        <f t="shared" si="5602"/>
        <v>0</v>
      </c>
    </row>
    <row r="7858" spans="1:25">
      <c r="A7858" s="23">
        <v>35</v>
      </c>
      <c r="B7858" s="80" t="s">
        <v>172</v>
      </c>
      <c r="C7858" s="80" t="s">
        <v>130</v>
      </c>
      <c r="D7858" s="80">
        <v>35020001</v>
      </c>
      <c r="E7858" s="21" t="s">
        <v>210</v>
      </c>
      <c r="F7858" s="21" t="s">
        <v>0</v>
      </c>
      <c r="G7858" s="150" t="s">
        <v>0</v>
      </c>
      <c r="H7858" s="21" t="s">
        <v>43</v>
      </c>
      <c r="I7858" s="66">
        <f t="shared" si="5607"/>
        <v>0</v>
      </c>
      <c r="J7858" s="66">
        <f t="shared" si="5618"/>
        <v>0</v>
      </c>
      <c r="K7858" s="66">
        <f t="shared" si="5608"/>
        <v>0</v>
      </c>
      <c r="L7858" s="66">
        <f t="shared" si="5618"/>
        <v>0</v>
      </c>
      <c r="M7858" s="66">
        <f t="shared" si="5618"/>
        <v>0</v>
      </c>
      <c r="N7858" s="66">
        <f t="shared" si="5618"/>
        <v>0</v>
      </c>
      <c r="O7858" s="66">
        <f t="shared" si="5618"/>
        <v>0</v>
      </c>
      <c r="P7858" s="66">
        <f t="shared" si="5618"/>
        <v>0</v>
      </c>
      <c r="Q7858" s="66">
        <f t="shared" si="5618"/>
        <v>0</v>
      </c>
      <c r="R7858" s="66">
        <f t="shared" si="5618"/>
        <v>0</v>
      </c>
      <c r="S7858" s="66">
        <f t="shared" si="5618"/>
        <v>0</v>
      </c>
      <c r="T7858" s="66">
        <f t="shared" si="5618"/>
        <v>0</v>
      </c>
      <c r="U7858" s="66">
        <f t="shared" si="5618"/>
        <v>0</v>
      </c>
      <c r="V7858" s="66">
        <f t="shared" si="5618"/>
        <v>0</v>
      </c>
      <c r="W7858" s="66">
        <f t="shared" si="5618"/>
        <v>0</v>
      </c>
      <c r="X7858" s="66">
        <f t="shared" si="5618"/>
        <v>0</v>
      </c>
      <c r="Y7858" s="208">
        <f t="shared" si="5602"/>
        <v>0</v>
      </c>
    </row>
    <row r="7859" spans="1:25">
      <c r="A7859" s="23">
        <v>35</v>
      </c>
      <c r="B7859" s="80" t="s">
        <v>172</v>
      </c>
      <c r="C7859" s="80" t="s">
        <v>130</v>
      </c>
      <c r="D7859" s="80">
        <v>35020001</v>
      </c>
      <c r="E7859" s="22">
        <v>6151</v>
      </c>
      <c r="F7859" s="23"/>
      <c r="G7859" s="129" t="s">
        <v>3380</v>
      </c>
      <c r="H7859" s="32" t="s">
        <v>44</v>
      </c>
      <c r="I7859" s="44">
        <f t="shared" si="5607"/>
        <v>0</v>
      </c>
      <c r="J7859" s="44">
        <v>0</v>
      </c>
      <c r="K7859" s="44">
        <f t="shared" si="5608"/>
        <v>0</v>
      </c>
      <c r="L7859" s="44">
        <v>0</v>
      </c>
      <c r="M7859" s="44">
        <v>0</v>
      </c>
      <c r="N7859" s="44">
        <v>0</v>
      </c>
      <c r="O7859" s="44">
        <v>0</v>
      </c>
      <c r="P7859" s="44">
        <v>0</v>
      </c>
      <c r="Q7859" s="44">
        <v>0</v>
      </c>
      <c r="R7859" s="44">
        <v>0</v>
      </c>
      <c r="S7859" s="44">
        <v>0</v>
      </c>
      <c r="T7859" s="44">
        <f t="shared" si="5604"/>
        <v>0</v>
      </c>
      <c r="U7859" s="44"/>
      <c r="V7859" s="44"/>
      <c r="W7859" s="44"/>
      <c r="X7859" s="44">
        <f t="shared" si="5605"/>
        <v>0</v>
      </c>
      <c r="Y7859" s="209">
        <f t="shared" si="5602"/>
        <v>0</v>
      </c>
    </row>
    <row r="7860" spans="1:25" ht="20.399999999999999">
      <c r="A7860" s="20" t="s">
        <v>0</v>
      </c>
      <c r="B7860" s="81" t="s">
        <v>0</v>
      </c>
      <c r="C7860" s="81" t="s">
        <v>0</v>
      </c>
      <c r="D7860" s="94" t="s">
        <v>0</v>
      </c>
      <c r="E7860" s="21" t="s">
        <v>0</v>
      </c>
      <c r="F7860" s="21" t="s">
        <v>0</v>
      </c>
      <c r="G7860" s="150" t="s">
        <v>0</v>
      </c>
      <c r="H7860" s="30" t="s">
        <v>60</v>
      </c>
      <c r="I7860" s="31">
        <f t="shared" si="5607"/>
        <v>1291500</v>
      </c>
      <c r="J7860" s="31">
        <f t="shared" ref="J7860:X7860" si="5619">SUM(J7861)</f>
        <v>958000</v>
      </c>
      <c r="K7860" s="31">
        <f t="shared" si="5608"/>
        <v>333500</v>
      </c>
      <c r="L7860" s="31">
        <f t="shared" si="5619"/>
        <v>188500</v>
      </c>
      <c r="M7860" s="31">
        <f t="shared" si="5619"/>
        <v>5000</v>
      </c>
      <c r="N7860" s="31">
        <f t="shared" si="5619"/>
        <v>140000</v>
      </c>
      <c r="O7860" s="31">
        <f t="shared" si="5619"/>
        <v>0</v>
      </c>
      <c r="P7860" s="31">
        <f t="shared" si="5619"/>
        <v>0</v>
      </c>
      <c r="Q7860" s="31">
        <f t="shared" si="5619"/>
        <v>4753394</v>
      </c>
      <c r="R7860" s="31">
        <f t="shared" si="5619"/>
        <v>1946500</v>
      </c>
      <c r="S7860" s="31">
        <f t="shared" si="5619"/>
        <v>338500</v>
      </c>
      <c r="T7860" s="31">
        <f t="shared" si="5619"/>
        <v>1608000</v>
      </c>
      <c r="U7860" s="31">
        <f t="shared" si="5619"/>
        <v>220000</v>
      </c>
      <c r="V7860" s="31">
        <f t="shared" si="5619"/>
        <v>1288000</v>
      </c>
      <c r="W7860" s="31">
        <f t="shared" si="5619"/>
        <v>100000</v>
      </c>
      <c r="X7860" s="31">
        <f t="shared" si="5619"/>
        <v>1946500</v>
      </c>
      <c r="Y7860" s="220">
        <f t="shared" si="5602"/>
        <v>100</v>
      </c>
    </row>
    <row r="7861" spans="1:25">
      <c r="A7861" s="23">
        <v>35</v>
      </c>
      <c r="B7861" s="80" t="s">
        <v>172</v>
      </c>
      <c r="C7861" s="80" t="s">
        <v>130</v>
      </c>
      <c r="D7861" s="80">
        <v>35020001</v>
      </c>
      <c r="E7861" s="21" t="s">
        <v>166</v>
      </c>
      <c r="F7861" s="21" t="s">
        <v>0</v>
      </c>
      <c r="G7861" s="150" t="s">
        <v>0</v>
      </c>
      <c r="H7861" s="21" t="s">
        <v>53</v>
      </c>
      <c r="I7861" s="66">
        <f t="shared" si="5607"/>
        <v>1291500</v>
      </c>
      <c r="J7861" s="66">
        <f>SUM(J7862,J7865,J7866,J7869)</f>
        <v>958000</v>
      </c>
      <c r="K7861" s="66">
        <f t="shared" si="5608"/>
        <v>333500</v>
      </c>
      <c r="L7861" s="66">
        <f t="shared" ref="L7861:P7861" si="5620">SUM(L7862,L7865,L7866,L7869)</f>
        <v>188500</v>
      </c>
      <c r="M7861" s="66">
        <f t="shared" si="5620"/>
        <v>5000</v>
      </c>
      <c r="N7861" s="66">
        <f t="shared" si="5620"/>
        <v>140000</v>
      </c>
      <c r="O7861" s="66">
        <f t="shared" si="5620"/>
        <v>0</v>
      </c>
      <c r="P7861" s="66">
        <f t="shared" si="5620"/>
        <v>0</v>
      </c>
      <c r="Q7861" s="66">
        <f t="shared" ref="Q7861:R7861" si="5621">SUM(Q7862,Q7865,Q7866,Q7869)</f>
        <v>4753394</v>
      </c>
      <c r="R7861" s="66">
        <f t="shared" si="5621"/>
        <v>1946500</v>
      </c>
      <c r="S7861" s="66">
        <f t="shared" ref="S7861" si="5622">SUM(S7862,S7865,S7866,S7869)</f>
        <v>338500</v>
      </c>
      <c r="T7861" s="66">
        <f t="shared" ref="T7861:X7861" si="5623">SUM(T7862,T7865,T7866,T7869)</f>
        <v>1608000</v>
      </c>
      <c r="U7861" s="66">
        <f t="shared" si="5623"/>
        <v>220000</v>
      </c>
      <c r="V7861" s="66">
        <f t="shared" si="5623"/>
        <v>1288000</v>
      </c>
      <c r="W7861" s="66">
        <f t="shared" si="5623"/>
        <v>100000</v>
      </c>
      <c r="X7861" s="66">
        <f t="shared" si="5623"/>
        <v>1946500</v>
      </c>
      <c r="Y7861" s="208">
        <f t="shared" si="5602"/>
        <v>100</v>
      </c>
    </row>
    <row r="7862" spans="1:25">
      <c r="A7862" s="20">
        <v>35</v>
      </c>
      <c r="B7862" s="81" t="s">
        <v>172</v>
      </c>
      <c r="C7862" s="81" t="s">
        <v>130</v>
      </c>
      <c r="D7862" s="81">
        <v>35020001</v>
      </c>
      <c r="E7862" s="20" t="s">
        <v>435</v>
      </c>
      <c r="F7862" s="23" t="s">
        <v>0</v>
      </c>
      <c r="G7862" s="154" t="s">
        <v>0</v>
      </c>
      <c r="H7862" s="21" t="s">
        <v>55</v>
      </c>
      <c r="I7862" s="66">
        <f t="shared" si="5607"/>
        <v>500000</v>
      </c>
      <c r="J7862" s="66">
        <f t="shared" ref="J7862:P7862" si="5624">SUM(J7864)</f>
        <v>500000</v>
      </c>
      <c r="K7862" s="66">
        <f t="shared" si="5608"/>
        <v>0</v>
      </c>
      <c r="L7862" s="66">
        <f t="shared" si="5624"/>
        <v>0</v>
      </c>
      <c r="M7862" s="66">
        <f t="shared" si="5624"/>
        <v>0</v>
      </c>
      <c r="N7862" s="66">
        <f t="shared" si="5624"/>
        <v>0</v>
      </c>
      <c r="O7862" s="66">
        <f t="shared" si="5624"/>
        <v>0</v>
      </c>
      <c r="P7862" s="66">
        <f t="shared" si="5624"/>
        <v>0</v>
      </c>
      <c r="Q7862" s="66">
        <f>SUM(Q7863:Q7864)</f>
        <v>533863</v>
      </c>
      <c r="R7862" s="66">
        <f>SUM(R7863:R7864)</f>
        <v>500000</v>
      </c>
      <c r="S7862" s="66">
        <f>SUM(S7863:S7864)</f>
        <v>150000</v>
      </c>
      <c r="T7862" s="66">
        <f t="shared" ref="T7862:X7862" si="5625">SUM(T7863:T7864)</f>
        <v>350000</v>
      </c>
      <c r="U7862" s="66">
        <f t="shared" si="5625"/>
        <v>150000</v>
      </c>
      <c r="V7862" s="66">
        <f t="shared" si="5625"/>
        <v>100000</v>
      </c>
      <c r="W7862" s="66">
        <f t="shared" si="5625"/>
        <v>100000</v>
      </c>
      <c r="X7862" s="66">
        <f t="shared" si="5625"/>
        <v>500000</v>
      </c>
      <c r="Y7862" s="208">
        <f t="shared" si="5602"/>
        <v>100</v>
      </c>
    </row>
    <row r="7863" spans="1:25">
      <c r="A7863" s="131" t="s">
        <v>3192</v>
      </c>
      <c r="B7863" s="131" t="s">
        <v>172</v>
      </c>
      <c r="C7863" s="131" t="s">
        <v>130</v>
      </c>
      <c r="D7863" s="131" t="s">
        <v>3193</v>
      </c>
      <c r="E7863" s="129">
        <v>8212</v>
      </c>
      <c r="F7863" s="131"/>
      <c r="G7863" s="129" t="s">
        <v>3380</v>
      </c>
      <c r="H7863" s="132" t="s">
        <v>55</v>
      </c>
      <c r="I7863" s="66"/>
      <c r="J7863" s="66"/>
      <c r="K7863" s="66"/>
      <c r="L7863" s="66"/>
      <c r="M7863" s="66"/>
      <c r="N7863" s="66"/>
      <c r="O7863" s="66"/>
      <c r="P7863" s="66"/>
      <c r="Q7863" s="66">
        <v>0</v>
      </c>
      <c r="R7863" s="66">
        <v>0</v>
      </c>
      <c r="S7863" s="66">
        <v>0</v>
      </c>
      <c r="T7863" s="66">
        <f t="shared" si="5604"/>
        <v>0</v>
      </c>
      <c r="U7863" s="66"/>
      <c r="V7863" s="66"/>
      <c r="W7863" s="66"/>
      <c r="X7863" s="66">
        <f t="shared" si="5605"/>
        <v>0</v>
      </c>
      <c r="Y7863" s="208">
        <f t="shared" si="5602"/>
        <v>0</v>
      </c>
    </row>
    <row r="7864" spans="1:25">
      <c r="A7864" s="23">
        <v>35</v>
      </c>
      <c r="B7864" s="80" t="s">
        <v>172</v>
      </c>
      <c r="C7864" s="80" t="s">
        <v>130</v>
      </c>
      <c r="D7864" s="80">
        <v>35020001</v>
      </c>
      <c r="E7864" s="22">
        <v>8212</v>
      </c>
      <c r="F7864" s="23" t="s">
        <v>2873</v>
      </c>
      <c r="G7864" s="129" t="s">
        <v>3380</v>
      </c>
      <c r="H7864" s="32" t="s">
        <v>1957</v>
      </c>
      <c r="I7864" s="44">
        <f t="shared" si="5607"/>
        <v>500000</v>
      </c>
      <c r="J7864" s="44">
        <v>500000</v>
      </c>
      <c r="K7864" s="44">
        <f t="shared" si="5608"/>
        <v>0</v>
      </c>
      <c r="L7864" s="44">
        <v>0</v>
      </c>
      <c r="M7864" s="44">
        <v>0</v>
      </c>
      <c r="N7864" s="44">
        <v>0</v>
      </c>
      <c r="O7864" s="44">
        <v>0</v>
      </c>
      <c r="P7864" s="44">
        <v>0</v>
      </c>
      <c r="Q7864" s="44">
        <v>533863</v>
      </c>
      <c r="R7864" s="44">
        <v>500000</v>
      </c>
      <c r="S7864" s="44">
        <v>150000</v>
      </c>
      <c r="T7864" s="44">
        <f t="shared" si="5604"/>
        <v>350000</v>
      </c>
      <c r="U7864" s="44">
        <v>150000</v>
      </c>
      <c r="V7864" s="44">
        <v>100000</v>
      </c>
      <c r="W7864" s="44">
        <v>100000</v>
      </c>
      <c r="X7864" s="44">
        <f t="shared" si="5605"/>
        <v>500000</v>
      </c>
      <c r="Y7864" s="209">
        <f t="shared" si="5602"/>
        <v>100</v>
      </c>
    </row>
    <row r="7865" spans="1:25">
      <c r="A7865" s="23">
        <v>35</v>
      </c>
      <c r="B7865" s="80" t="s">
        <v>172</v>
      </c>
      <c r="C7865" s="80" t="s">
        <v>130</v>
      </c>
      <c r="D7865" s="80">
        <v>35020001</v>
      </c>
      <c r="E7865" s="22">
        <v>8213</v>
      </c>
      <c r="F7865" s="23"/>
      <c r="G7865" s="129" t="s">
        <v>3380</v>
      </c>
      <c r="H7865" s="32" t="s">
        <v>56</v>
      </c>
      <c r="I7865" s="44">
        <f t="shared" si="5607"/>
        <v>287500</v>
      </c>
      <c r="J7865" s="44">
        <v>0</v>
      </c>
      <c r="K7865" s="44">
        <f t="shared" si="5608"/>
        <v>287500</v>
      </c>
      <c r="L7865" s="44">
        <v>172500</v>
      </c>
      <c r="M7865" s="44">
        <v>5000</v>
      </c>
      <c r="N7865" s="44">
        <v>110000</v>
      </c>
      <c r="O7865" s="44">
        <v>0</v>
      </c>
      <c r="P7865" s="44">
        <v>0</v>
      </c>
      <c r="Q7865" s="44">
        <v>1337500</v>
      </c>
      <c r="R7865" s="44">
        <v>0</v>
      </c>
      <c r="S7865" s="44">
        <v>0</v>
      </c>
      <c r="T7865" s="44">
        <f t="shared" si="5604"/>
        <v>0</v>
      </c>
      <c r="U7865" s="44"/>
      <c r="V7865" s="44"/>
      <c r="W7865" s="44"/>
      <c r="X7865" s="44">
        <f t="shared" si="5605"/>
        <v>0</v>
      </c>
      <c r="Y7865" s="209">
        <f t="shared" si="5602"/>
        <v>0</v>
      </c>
    </row>
    <row r="7866" spans="1:25">
      <c r="A7866" s="20">
        <v>35</v>
      </c>
      <c r="B7866" s="81" t="s">
        <v>172</v>
      </c>
      <c r="C7866" s="81" t="s">
        <v>130</v>
      </c>
      <c r="D7866" s="81">
        <v>35020001</v>
      </c>
      <c r="E7866" s="20" t="s">
        <v>254</v>
      </c>
      <c r="F7866" s="23" t="s">
        <v>0</v>
      </c>
      <c r="G7866" s="154" t="s">
        <v>0</v>
      </c>
      <c r="H7866" s="21" t="s">
        <v>58</v>
      </c>
      <c r="I7866" s="66">
        <f t="shared" si="5607"/>
        <v>504000</v>
      </c>
      <c r="J7866" s="66">
        <f>SUM(J7867:J7868)</f>
        <v>458000</v>
      </c>
      <c r="K7866" s="66">
        <f t="shared" si="5608"/>
        <v>46000</v>
      </c>
      <c r="L7866" s="66">
        <f t="shared" ref="L7866:X7866" si="5626">SUM(L7867:L7868)</f>
        <v>16000</v>
      </c>
      <c r="M7866" s="66">
        <f t="shared" si="5626"/>
        <v>0</v>
      </c>
      <c r="N7866" s="66">
        <f t="shared" si="5626"/>
        <v>30000</v>
      </c>
      <c r="O7866" s="66">
        <f t="shared" si="5626"/>
        <v>0</v>
      </c>
      <c r="P7866" s="66">
        <f t="shared" si="5626"/>
        <v>0</v>
      </c>
      <c r="Q7866" s="66">
        <f t="shared" si="5626"/>
        <v>2762031</v>
      </c>
      <c r="R7866" s="66">
        <f t="shared" si="5626"/>
        <v>1446500</v>
      </c>
      <c r="S7866" s="66">
        <f t="shared" si="5626"/>
        <v>188500</v>
      </c>
      <c r="T7866" s="66">
        <f t="shared" si="5626"/>
        <v>1258000</v>
      </c>
      <c r="U7866" s="66">
        <f t="shared" si="5626"/>
        <v>70000</v>
      </c>
      <c r="V7866" s="66">
        <f t="shared" si="5626"/>
        <v>1188000</v>
      </c>
      <c r="W7866" s="66">
        <f t="shared" si="5626"/>
        <v>0</v>
      </c>
      <c r="X7866" s="66">
        <f t="shared" si="5626"/>
        <v>1446500</v>
      </c>
      <c r="Y7866" s="208">
        <f t="shared" si="5602"/>
        <v>100</v>
      </c>
    </row>
    <row r="7867" spans="1:25" ht="20.399999999999999">
      <c r="A7867" s="23">
        <v>35</v>
      </c>
      <c r="B7867" s="80" t="s">
        <v>172</v>
      </c>
      <c r="C7867" s="80" t="s">
        <v>130</v>
      </c>
      <c r="D7867" s="80">
        <v>35020001</v>
      </c>
      <c r="E7867" s="22">
        <v>8215</v>
      </c>
      <c r="F7867" s="23"/>
      <c r="G7867" s="129" t="s">
        <v>3380</v>
      </c>
      <c r="H7867" s="32" t="s">
        <v>3262</v>
      </c>
      <c r="I7867" s="44">
        <f t="shared" si="5607"/>
        <v>494000</v>
      </c>
      <c r="J7867" s="44">
        <v>448000</v>
      </c>
      <c r="K7867" s="44">
        <f t="shared" si="5608"/>
        <v>46000</v>
      </c>
      <c r="L7867" s="44">
        <v>16000</v>
      </c>
      <c r="M7867" s="44">
        <v>0</v>
      </c>
      <c r="N7867" s="44">
        <v>30000</v>
      </c>
      <c r="O7867" s="44">
        <v>0</v>
      </c>
      <c r="P7867" s="44">
        <v>0</v>
      </c>
      <c r="Q7867" s="44">
        <v>2752031</v>
      </c>
      <c r="R7867" s="44">
        <v>1436500</v>
      </c>
      <c r="S7867" s="44">
        <v>188500</v>
      </c>
      <c r="T7867" s="44">
        <f t="shared" si="5604"/>
        <v>1248000</v>
      </c>
      <c r="U7867" s="44">
        <v>70000</v>
      </c>
      <c r="V7867" s="44">
        <v>1178000</v>
      </c>
      <c r="W7867" s="44"/>
      <c r="X7867" s="44">
        <f t="shared" si="5605"/>
        <v>1436500</v>
      </c>
      <c r="Y7867" s="209">
        <f t="shared" si="5602"/>
        <v>100</v>
      </c>
    </row>
    <row r="7868" spans="1:25">
      <c r="A7868" s="23">
        <v>35</v>
      </c>
      <c r="B7868" s="80" t="s">
        <v>172</v>
      </c>
      <c r="C7868" s="80" t="s">
        <v>130</v>
      </c>
      <c r="D7868" s="80">
        <v>35020001</v>
      </c>
      <c r="E7868" s="22">
        <v>8215</v>
      </c>
      <c r="F7868" s="23" t="s">
        <v>2874</v>
      </c>
      <c r="G7868" s="129" t="s">
        <v>3380</v>
      </c>
      <c r="H7868" s="32" t="s">
        <v>3343</v>
      </c>
      <c r="I7868" s="44">
        <f t="shared" si="5607"/>
        <v>10000</v>
      </c>
      <c r="J7868" s="44">
        <v>10000</v>
      </c>
      <c r="K7868" s="44">
        <f t="shared" si="5608"/>
        <v>0</v>
      </c>
      <c r="L7868" s="44">
        <v>0</v>
      </c>
      <c r="M7868" s="44">
        <v>0</v>
      </c>
      <c r="N7868" s="44">
        <v>0</v>
      </c>
      <c r="O7868" s="44">
        <v>0</v>
      </c>
      <c r="P7868" s="44">
        <v>0</v>
      </c>
      <c r="Q7868" s="44">
        <v>10000</v>
      </c>
      <c r="R7868" s="44">
        <v>10000</v>
      </c>
      <c r="S7868" s="44">
        <v>0</v>
      </c>
      <c r="T7868" s="44">
        <f t="shared" si="5604"/>
        <v>10000</v>
      </c>
      <c r="U7868" s="44"/>
      <c r="V7868" s="44">
        <v>10000</v>
      </c>
      <c r="W7868" s="44"/>
      <c r="X7868" s="44">
        <f t="shared" si="5605"/>
        <v>10000</v>
      </c>
      <c r="Y7868" s="209">
        <f t="shared" si="5602"/>
        <v>100</v>
      </c>
    </row>
    <row r="7869" spans="1:25">
      <c r="A7869" s="23">
        <v>35</v>
      </c>
      <c r="B7869" s="80" t="s">
        <v>172</v>
      </c>
      <c r="C7869" s="80" t="s">
        <v>130</v>
      </c>
      <c r="D7869" s="80">
        <v>35020001</v>
      </c>
      <c r="E7869" s="22">
        <v>8216</v>
      </c>
      <c r="F7869" s="23"/>
      <c r="G7869" s="129" t="s">
        <v>3380</v>
      </c>
      <c r="H7869" s="32" t="s">
        <v>59</v>
      </c>
      <c r="I7869" s="44">
        <f t="shared" si="5607"/>
        <v>0</v>
      </c>
      <c r="J7869" s="44">
        <v>0</v>
      </c>
      <c r="K7869" s="44">
        <f t="shared" si="5608"/>
        <v>0</v>
      </c>
      <c r="L7869" s="44">
        <v>0</v>
      </c>
      <c r="M7869" s="44">
        <v>0</v>
      </c>
      <c r="N7869" s="44">
        <v>0</v>
      </c>
      <c r="O7869" s="44">
        <v>0</v>
      </c>
      <c r="P7869" s="44">
        <v>0</v>
      </c>
      <c r="Q7869" s="44">
        <v>120000</v>
      </c>
      <c r="R7869" s="44">
        <v>0</v>
      </c>
      <c r="S7869" s="44">
        <v>0</v>
      </c>
      <c r="T7869" s="44">
        <f t="shared" si="5604"/>
        <v>0</v>
      </c>
      <c r="U7869" s="44"/>
      <c r="V7869" s="44"/>
      <c r="W7869" s="44"/>
      <c r="X7869" s="44">
        <f t="shared" si="5605"/>
        <v>0</v>
      </c>
      <c r="Y7869" s="209">
        <f t="shared" si="5602"/>
        <v>0</v>
      </c>
    </row>
    <row r="7870" spans="1:25">
      <c r="A7870" s="32" t="s">
        <v>0</v>
      </c>
      <c r="B7870" s="95" t="s">
        <v>0</v>
      </c>
      <c r="C7870" s="95" t="s">
        <v>0</v>
      </c>
      <c r="D7870" s="95" t="s">
        <v>0</v>
      </c>
      <c r="E7870" s="32" t="s">
        <v>0</v>
      </c>
      <c r="F7870" s="32" t="s">
        <v>0</v>
      </c>
      <c r="G7870" s="154" t="s">
        <v>0</v>
      </c>
      <c r="H7870" s="30" t="s">
        <v>1958</v>
      </c>
      <c r="I7870" s="31">
        <f t="shared" si="5607"/>
        <v>9261800</v>
      </c>
      <c r="J7870" s="31">
        <f>SUM(J7817,J7851,J7857,J7860)</f>
        <v>5460166</v>
      </c>
      <c r="K7870" s="31">
        <f t="shared" si="5608"/>
        <v>3801634</v>
      </c>
      <c r="L7870" s="31">
        <f t="shared" ref="L7870:X7870" si="5627">SUM(L7817,L7851,L7857,L7860)</f>
        <v>1520297</v>
      </c>
      <c r="M7870" s="31">
        <f t="shared" si="5627"/>
        <v>15000</v>
      </c>
      <c r="N7870" s="31">
        <f t="shared" si="5627"/>
        <v>2266337</v>
      </c>
      <c r="O7870" s="31">
        <f t="shared" si="5627"/>
        <v>0</v>
      </c>
      <c r="P7870" s="31">
        <f t="shared" si="5627"/>
        <v>0</v>
      </c>
      <c r="Q7870" s="31">
        <f t="shared" si="5627"/>
        <v>16353608</v>
      </c>
      <c r="R7870" s="31">
        <f t="shared" si="5627"/>
        <v>7444258</v>
      </c>
      <c r="S7870" s="31">
        <f t="shared" si="5627"/>
        <v>4889907</v>
      </c>
      <c r="T7870" s="31">
        <f t="shared" si="5627"/>
        <v>2554351</v>
      </c>
      <c r="U7870" s="31">
        <f t="shared" si="5627"/>
        <v>711332</v>
      </c>
      <c r="V7870" s="31">
        <f t="shared" si="5627"/>
        <v>1700839</v>
      </c>
      <c r="W7870" s="31">
        <f t="shared" si="5627"/>
        <v>142180</v>
      </c>
      <c r="X7870" s="31">
        <f t="shared" si="5627"/>
        <v>7444258</v>
      </c>
      <c r="Y7870" s="220">
        <f t="shared" si="5602"/>
        <v>100</v>
      </c>
    </row>
    <row r="7871" spans="1:25" ht="15" thickBot="1">
      <c r="A7871" s="32" t="s">
        <v>0</v>
      </c>
      <c r="B7871" s="95" t="s">
        <v>0</v>
      </c>
      <c r="C7871" s="95" t="s">
        <v>0</v>
      </c>
      <c r="D7871" s="95" t="s">
        <v>0</v>
      </c>
      <c r="E7871" s="32" t="s">
        <v>0</v>
      </c>
      <c r="F7871" s="32" t="s">
        <v>0</v>
      </c>
      <c r="G7871" s="154" t="s">
        <v>0</v>
      </c>
      <c r="H7871" s="21" t="s">
        <v>170</v>
      </c>
      <c r="I7871" s="66">
        <f t="shared" si="5607"/>
        <v>111</v>
      </c>
      <c r="J7871" s="66">
        <v>111</v>
      </c>
      <c r="K7871" s="66">
        <f t="shared" si="5608"/>
        <v>0</v>
      </c>
      <c r="L7871" s="66" t="s">
        <v>0</v>
      </c>
      <c r="M7871" s="66" t="s">
        <v>0</v>
      </c>
      <c r="N7871" s="66" t="s">
        <v>0</v>
      </c>
      <c r="O7871" s="66" t="s">
        <v>0</v>
      </c>
      <c r="P7871" s="66" t="s">
        <v>0</v>
      </c>
      <c r="Q7871" s="66">
        <v>0</v>
      </c>
      <c r="R7871" s="66"/>
      <c r="S7871" s="66"/>
      <c r="T7871" s="66"/>
      <c r="U7871" s="66"/>
      <c r="V7871" s="66"/>
      <c r="W7871" s="66"/>
      <c r="X7871" s="66"/>
      <c r="Y7871" s="208">
        <v>0</v>
      </c>
    </row>
    <row r="7872" spans="1:25" ht="41.4" thickBot="1">
      <c r="A7872" s="252" t="s">
        <v>0</v>
      </c>
      <c r="B7872" s="255" t="s">
        <v>0</v>
      </c>
      <c r="C7872" s="255" t="s">
        <v>0</v>
      </c>
      <c r="D7872" s="255" t="s">
        <v>0</v>
      </c>
      <c r="E7872" s="252" t="s">
        <v>0</v>
      </c>
      <c r="F7872" s="252" t="s">
        <v>0</v>
      </c>
      <c r="G7872" s="258" t="s">
        <v>0</v>
      </c>
      <c r="H7872" s="24" t="s">
        <v>72</v>
      </c>
      <c r="I7872" s="1" t="s">
        <v>3093</v>
      </c>
      <c r="J7872" s="1" t="s">
        <v>3130</v>
      </c>
      <c r="K7872" s="1" t="s">
        <v>3</v>
      </c>
      <c r="L7872" s="1" t="s">
        <v>4</v>
      </c>
      <c r="M7872" s="1" t="s">
        <v>5</v>
      </c>
      <c r="N7872" s="1" t="s">
        <v>6</v>
      </c>
      <c r="O7872" s="1" t="s">
        <v>7</v>
      </c>
      <c r="P7872" s="1" t="s">
        <v>8</v>
      </c>
      <c r="Q7872" s="1" t="s">
        <v>3344</v>
      </c>
      <c r="R7872" s="1" t="s">
        <v>3427</v>
      </c>
      <c r="S7872" s="1" t="s">
        <v>3447</v>
      </c>
      <c r="T7872" s="1" t="s">
        <v>3448</v>
      </c>
      <c r="U7872" s="1" t="s">
        <v>3452</v>
      </c>
      <c r="V7872" s="1" t="s">
        <v>3449</v>
      </c>
      <c r="W7872" s="1" t="s">
        <v>3450</v>
      </c>
      <c r="X7872" s="1" t="s">
        <v>3451</v>
      </c>
      <c r="Y7872" s="216" t="s">
        <v>3385</v>
      </c>
    </row>
    <row r="7873" spans="1:25">
      <c r="A7873" s="253"/>
      <c r="B7873" s="256"/>
      <c r="C7873" s="256"/>
      <c r="D7873" s="256"/>
      <c r="E7873" s="253"/>
      <c r="F7873" s="253"/>
      <c r="G7873" s="259"/>
      <c r="H7873" s="33" t="s">
        <v>0</v>
      </c>
      <c r="I7873" s="45">
        <v>1</v>
      </c>
      <c r="J7873" s="45">
        <v>3</v>
      </c>
      <c r="K7873" s="45" t="s">
        <v>9</v>
      </c>
      <c r="L7873" s="45">
        <v>5</v>
      </c>
      <c r="M7873" s="45">
        <v>6</v>
      </c>
      <c r="N7873" s="45">
        <v>7</v>
      </c>
      <c r="O7873" s="45">
        <v>8</v>
      </c>
      <c r="P7873" s="45">
        <v>9</v>
      </c>
      <c r="Q7873" s="45">
        <v>1</v>
      </c>
      <c r="R7873" s="45">
        <v>2</v>
      </c>
      <c r="S7873" s="45">
        <v>3</v>
      </c>
      <c r="T7873" s="45" t="s">
        <v>3453</v>
      </c>
      <c r="U7873" s="45">
        <v>5</v>
      </c>
      <c r="V7873" s="45">
        <v>6</v>
      </c>
      <c r="W7873" s="45">
        <v>7</v>
      </c>
      <c r="X7873" s="45" t="s">
        <v>3454</v>
      </c>
      <c r="Y7873" s="276">
        <v>9</v>
      </c>
    </row>
    <row r="7874" spans="1:25">
      <c r="A7874" s="253"/>
      <c r="B7874" s="256"/>
      <c r="C7874" s="256"/>
      <c r="D7874" s="256"/>
      <c r="E7874" s="253"/>
      <c r="F7874" s="253"/>
      <c r="G7874" s="259"/>
      <c r="H7874" s="34" t="s">
        <v>110</v>
      </c>
      <c r="I7874" s="35">
        <f t="shared" si="5607"/>
        <v>9261800</v>
      </c>
      <c r="J7874" s="35">
        <f>SUM(J7870)</f>
        <v>5460166</v>
      </c>
      <c r="K7874" s="35">
        <f t="shared" si="5608"/>
        <v>3801634</v>
      </c>
      <c r="L7874" s="35">
        <f t="shared" ref="L7874:P7874" si="5628">SUM(L7870)</f>
        <v>1520297</v>
      </c>
      <c r="M7874" s="35">
        <f t="shared" si="5628"/>
        <v>15000</v>
      </c>
      <c r="N7874" s="35">
        <f t="shared" si="5628"/>
        <v>2266337</v>
      </c>
      <c r="O7874" s="35">
        <f t="shared" si="5628"/>
        <v>0</v>
      </c>
      <c r="P7874" s="35">
        <f t="shared" si="5628"/>
        <v>0</v>
      </c>
      <c r="Q7874" s="35">
        <f t="shared" ref="Q7874:R7874" si="5629">SUM(Q7870)</f>
        <v>16353608</v>
      </c>
      <c r="R7874" s="35">
        <f t="shared" si="5629"/>
        <v>7444258</v>
      </c>
      <c r="S7874" s="35">
        <f t="shared" ref="S7874" si="5630">SUM(S7870)</f>
        <v>4889907</v>
      </c>
      <c r="T7874" s="35">
        <f t="shared" ref="T7874:X7874" si="5631">SUM(T7870)</f>
        <v>2554351</v>
      </c>
      <c r="U7874" s="35">
        <f t="shared" si="5631"/>
        <v>711332</v>
      </c>
      <c r="V7874" s="35">
        <f t="shared" si="5631"/>
        <v>1700839</v>
      </c>
      <c r="W7874" s="35">
        <f t="shared" si="5631"/>
        <v>142180</v>
      </c>
      <c r="X7874" s="35">
        <f t="shared" si="5631"/>
        <v>7444258</v>
      </c>
      <c r="Y7874" s="218">
        <f t="shared" ref="Y7874:Y7875" si="5632">IF(R7874=0,0,(X7874/R7874)*100)</f>
        <v>100</v>
      </c>
    </row>
    <row r="7875" spans="1:25">
      <c r="A7875" s="253"/>
      <c r="B7875" s="256"/>
      <c r="C7875" s="256"/>
      <c r="D7875" s="256"/>
      <c r="E7875" s="253"/>
      <c r="F7875" s="253"/>
      <c r="G7875" s="259"/>
      <c r="H7875" s="36" t="s">
        <v>69</v>
      </c>
      <c r="I7875" s="35">
        <f t="shared" si="5607"/>
        <v>9261800</v>
      </c>
      <c r="J7875" s="35">
        <f>SUM(J7874)</f>
        <v>5460166</v>
      </c>
      <c r="K7875" s="35">
        <f t="shared" si="5608"/>
        <v>3801634</v>
      </c>
      <c r="L7875" s="35">
        <f t="shared" ref="L7875:P7875" si="5633">SUM(L7874)</f>
        <v>1520297</v>
      </c>
      <c r="M7875" s="35">
        <f t="shared" si="5633"/>
        <v>15000</v>
      </c>
      <c r="N7875" s="35">
        <f t="shared" si="5633"/>
        <v>2266337</v>
      </c>
      <c r="O7875" s="35">
        <f t="shared" si="5633"/>
        <v>0</v>
      </c>
      <c r="P7875" s="35">
        <f t="shared" si="5633"/>
        <v>0</v>
      </c>
      <c r="Q7875" s="35">
        <f t="shared" ref="Q7875:R7875" si="5634">SUM(Q7874)</f>
        <v>16353608</v>
      </c>
      <c r="R7875" s="35">
        <f t="shared" si="5634"/>
        <v>7444258</v>
      </c>
      <c r="S7875" s="35">
        <f t="shared" ref="S7875" si="5635">SUM(S7874)</f>
        <v>4889907</v>
      </c>
      <c r="T7875" s="35">
        <f t="shared" ref="T7875:X7875" si="5636">SUM(T7874)</f>
        <v>2554351</v>
      </c>
      <c r="U7875" s="35">
        <f t="shared" si="5636"/>
        <v>711332</v>
      </c>
      <c r="V7875" s="35">
        <f t="shared" si="5636"/>
        <v>1700839</v>
      </c>
      <c r="W7875" s="35">
        <f t="shared" si="5636"/>
        <v>142180</v>
      </c>
      <c r="X7875" s="35">
        <f t="shared" si="5636"/>
        <v>7444258</v>
      </c>
      <c r="Y7875" s="218">
        <f t="shared" si="5632"/>
        <v>100</v>
      </c>
    </row>
    <row r="7876" spans="1:25">
      <c r="A7876" s="254"/>
      <c r="B7876" s="257"/>
      <c r="C7876" s="257"/>
      <c r="D7876" s="257"/>
      <c r="E7876" s="254"/>
      <c r="F7876" s="254"/>
      <c r="G7876" s="260"/>
    </row>
    <row r="7877" spans="1:25" ht="15" thickBot="1">
      <c r="A7877" s="32" t="s">
        <v>0</v>
      </c>
      <c r="B7877" s="95" t="s">
        <v>0</v>
      </c>
      <c r="C7877" s="95" t="s">
        <v>0</v>
      </c>
      <c r="D7877" s="95" t="s">
        <v>0</v>
      </c>
      <c r="E7877" s="32" t="s">
        <v>0</v>
      </c>
      <c r="F7877" s="32" t="s">
        <v>0</v>
      </c>
      <c r="G7877" s="154" t="s">
        <v>0</v>
      </c>
      <c r="H7877" s="37" t="s">
        <v>0</v>
      </c>
      <c r="I7877" s="37"/>
      <c r="J7877" s="37"/>
      <c r="K7877" s="37"/>
      <c r="L7877" s="37" t="s">
        <v>0</v>
      </c>
      <c r="M7877" s="37" t="s">
        <v>0</v>
      </c>
      <c r="N7877" s="37" t="s">
        <v>0</v>
      </c>
      <c r="O7877" s="37" t="s">
        <v>0</v>
      </c>
      <c r="P7877" s="37" t="s">
        <v>0</v>
      </c>
      <c r="Q7877" s="37"/>
      <c r="R7877" s="37"/>
      <c r="S7877" s="37"/>
      <c r="T7877" s="37" t="s">
        <v>0</v>
      </c>
      <c r="U7877" s="37" t="s">
        <v>0</v>
      </c>
      <c r="V7877" s="37" t="s">
        <v>0</v>
      </c>
      <c r="W7877" s="37" t="s">
        <v>0</v>
      </c>
      <c r="X7877" s="37" t="s">
        <v>0</v>
      </c>
      <c r="Y7877" s="219"/>
    </row>
    <row r="7878" spans="1:25" ht="41.4" thickBot="1">
      <c r="A7878" s="24" t="s">
        <v>123</v>
      </c>
      <c r="B7878" s="90" t="s">
        <v>124</v>
      </c>
      <c r="C7878" s="90" t="s">
        <v>125</v>
      </c>
      <c r="D7878" s="91" t="s">
        <v>0</v>
      </c>
      <c r="E7878" s="24" t="s">
        <v>126</v>
      </c>
      <c r="F7878" s="24" t="s">
        <v>127</v>
      </c>
      <c r="G7878" s="151" t="s">
        <v>128</v>
      </c>
      <c r="H7878" s="24" t="s">
        <v>1</v>
      </c>
      <c r="I7878" s="1" t="s">
        <v>3093</v>
      </c>
      <c r="J7878" s="1" t="s">
        <v>3130</v>
      </c>
      <c r="K7878" s="1" t="s">
        <v>3</v>
      </c>
      <c r="L7878" s="1" t="s">
        <v>4</v>
      </c>
      <c r="M7878" s="1" t="s">
        <v>5</v>
      </c>
      <c r="N7878" s="1" t="s">
        <v>6</v>
      </c>
      <c r="O7878" s="1" t="s">
        <v>7</v>
      </c>
      <c r="P7878" s="1" t="s">
        <v>8</v>
      </c>
      <c r="Q7878" s="1" t="s">
        <v>3344</v>
      </c>
      <c r="R7878" s="1" t="s">
        <v>3427</v>
      </c>
      <c r="S7878" s="1" t="s">
        <v>3447</v>
      </c>
      <c r="T7878" s="1" t="s">
        <v>3448</v>
      </c>
      <c r="U7878" s="1" t="s">
        <v>3452</v>
      </c>
      <c r="V7878" s="1" t="s">
        <v>3449</v>
      </c>
      <c r="W7878" s="1" t="s">
        <v>3450</v>
      </c>
      <c r="X7878" s="1" t="s">
        <v>3451</v>
      </c>
      <c r="Y7878" s="216" t="s">
        <v>3385</v>
      </c>
    </row>
    <row r="7879" spans="1:25">
      <c r="A7879" s="26" t="s">
        <v>0</v>
      </c>
      <c r="B7879" s="92" t="s">
        <v>0</v>
      </c>
      <c r="C7879" s="92" t="s">
        <v>0</v>
      </c>
      <c r="D7879" s="93" t="s">
        <v>0</v>
      </c>
      <c r="E7879" s="27" t="s">
        <v>0</v>
      </c>
      <c r="F7879" s="28" t="s">
        <v>0</v>
      </c>
      <c r="G7879" s="152" t="s">
        <v>0</v>
      </c>
      <c r="H7879" s="29" t="s">
        <v>0</v>
      </c>
      <c r="I7879" s="45">
        <v>1</v>
      </c>
      <c r="J7879" s="45">
        <v>3</v>
      </c>
      <c r="K7879" s="45" t="s">
        <v>9</v>
      </c>
      <c r="L7879" s="45">
        <v>5</v>
      </c>
      <c r="M7879" s="45">
        <v>6</v>
      </c>
      <c r="N7879" s="45">
        <v>7</v>
      </c>
      <c r="O7879" s="45">
        <v>8</v>
      </c>
      <c r="P7879" s="45">
        <v>9</v>
      </c>
      <c r="Q7879" s="45">
        <v>1</v>
      </c>
      <c r="R7879" s="45">
        <v>2</v>
      </c>
      <c r="S7879" s="45">
        <v>3</v>
      </c>
      <c r="T7879" s="45" t="s">
        <v>3453</v>
      </c>
      <c r="U7879" s="45">
        <v>5</v>
      </c>
      <c r="V7879" s="45">
        <v>6</v>
      </c>
      <c r="W7879" s="45">
        <v>7</v>
      </c>
      <c r="X7879" s="45" t="s">
        <v>3454</v>
      </c>
      <c r="Y7879" s="276">
        <v>9</v>
      </c>
    </row>
    <row r="7880" spans="1:25">
      <c r="A7880" s="20">
        <v>35</v>
      </c>
      <c r="B7880" s="81" t="s">
        <v>172</v>
      </c>
      <c r="C7880" s="80" t="s">
        <v>848</v>
      </c>
      <c r="D7880" s="80">
        <v>35020002</v>
      </c>
      <c r="E7880" s="21" t="s">
        <v>0</v>
      </c>
      <c r="F7880" s="21" t="s">
        <v>0</v>
      </c>
      <c r="G7880" s="150" t="s">
        <v>0</v>
      </c>
      <c r="H7880" s="21" t="s">
        <v>1959</v>
      </c>
      <c r="I7880" s="22"/>
      <c r="J7880" s="22"/>
      <c r="K7880" s="22"/>
      <c r="L7880" s="22" t="s">
        <v>0</v>
      </c>
      <c r="M7880" s="22" t="s">
        <v>0</v>
      </c>
      <c r="N7880" s="22" t="s">
        <v>0</v>
      </c>
      <c r="O7880" s="22" t="s">
        <v>0</v>
      </c>
      <c r="P7880" s="22" t="s">
        <v>0</v>
      </c>
      <c r="Q7880" s="22"/>
      <c r="R7880" s="22"/>
      <c r="S7880" s="22"/>
      <c r="T7880" s="22" t="s">
        <v>0</v>
      </c>
      <c r="U7880" s="22" t="s">
        <v>0</v>
      </c>
      <c r="V7880" s="22" t="s">
        <v>0</v>
      </c>
      <c r="W7880" s="22" t="s">
        <v>0</v>
      </c>
      <c r="X7880" s="22" t="s">
        <v>0</v>
      </c>
      <c r="Y7880" s="209"/>
    </row>
    <row r="7881" spans="1:25" ht="20.399999999999999">
      <c r="A7881" s="20" t="s">
        <v>0</v>
      </c>
      <c r="B7881" s="81" t="s">
        <v>0</v>
      </c>
      <c r="C7881" s="81" t="s">
        <v>0</v>
      </c>
      <c r="D7881" s="94" t="s">
        <v>0</v>
      </c>
      <c r="E7881" s="21" t="s">
        <v>0</v>
      </c>
      <c r="F7881" s="21" t="s">
        <v>0</v>
      </c>
      <c r="G7881" s="150" t="s">
        <v>0</v>
      </c>
      <c r="H7881" s="30" t="s">
        <v>33</v>
      </c>
      <c r="I7881" s="31">
        <f t="shared" si="5607"/>
        <v>3941897</v>
      </c>
      <c r="J7881" s="31">
        <f>SUM(J7882,J7890,J7892)</f>
        <v>3891897</v>
      </c>
      <c r="K7881" s="31">
        <f t="shared" si="5608"/>
        <v>50000</v>
      </c>
      <c r="L7881" s="31">
        <f t="shared" ref="L7881:P7881" si="5637">SUM(L7882,L7890,L7892)</f>
        <v>30000</v>
      </c>
      <c r="M7881" s="31">
        <f t="shared" si="5637"/>
        <v>20000</v>
      </c>
      <c r="N7881" s="31">
        <f t="shared" si="5637"/>
        <v>0</v>
      </c>
      <c r="O7881" s="31">
        <f t="shared" si="5637"/>
        <v>0</v>
      </c>
      <c r="P7881" s="31">
        <f t="shared" si="5637"/>
        <v>0</v>
      </c>
      <c r="Q7881" s="31">
        <f t="shared" ref="Q7881:R7881" si="5638">SUM(Q7882,Q7890,Q7892)</f>
        <v>4176391</v>
      </c>
      <c r="R7881" s="31">
        <f t="shared" si="5638"/>
        <v>4045847</v>
      </c>
      <c r="S7881" s="31">
        <f t="shared" ref="S7881" si="5639">SUM(S7882,S7890,S7892)</f>
        <v>3012104</v>
      </c>
      <c r="T7881" s="31">
        <f t="shared" ref="T7881:X7881" si="5640">SUM(T7882,T7890,T7892)</f>
        <v>1033543</v>
      </c>
      <c r="U7881" s="31">
        <f t="shared" si="5640"/>
        <v>345855</v>
      </c>
      <c r="V7881" s="31">
        <f t="shared" si="5640"/>
        <v>351307</v>
      </c>
      <c r="W7881" s="31">
        <f t="shared" si="5640"/>
        <v>336381</v>
      </c>
      <c r="X7881" s="31">
        <f t="shared" si="5640"/>
        <v>4045647</v>
      </c>
      <c r="Y7881" s="220">
        <f t="shared" ref="Y7881:Y7911" si="5641">IF(R7881=0,0,(X7881/R7881)*100)</f>
        <v>99.995056659334864</v>
      </c>
    </row>
    <row r="7882" spans="1:25">
      <c r="A7882" s="23">
        <v>35</v>
      </c>
      <c r="B7882" s="80" t="s">
        <v>172</v>
      </c>
      <c r="C7882" s="80" t="s">
        <v>848</v>
      </c>
      <c r="D7882" s="80">
        <v>35020002</v>
      </c>
      <c r="E7882" s="21" t="s">
        <v>132</v>
      </c>
      <c r="F7882" s="21" t="s">
        <v>0</v>
      </c>
      <c r="G7882" s="150" t="s">
        <v>0</v>
      </c>
      <c r="H7882" s="21" t="s">
        <v>11</v>
      </c>
      <c r="I7882" s="66">
        <f t="shared" si="5607"/>
        <v>3306197</v>
      </c>
      <c r="J7882" s="66">
        <f>SUM(J7883,J7884)</f>
        <v>3286197</v>
      </c>
      <c r="K7882" s="66">
        <f t="shared" si="5608"/>
        <v>20000</v>
      </c>
      <c r="L7882" s="66">
        <f t="shared" ref="L7882:P7882" si="5642">SUM(L7883,L7884)</f>
        <v>20000</v>
      </c>
      <c r="M7882" s="66">
        <f t="shared" si="5642"/>
        <v>0</v>
      </c>
      <c r="N7882" s="66">
        <f t="shared" si="5642"/>
        <v>0</v>
      </c>
      <c r="O7882" s="66">
        <f t="shared" si="5642"/>
        <v>0</v>
      </c>
      <c r="P7882" s="66">
        <f t="shared" si="5642"/>
        <v>0</v>
      </c>
      <c r="Q7882" s="66">
        <f t="shared" ref="Q7882:R7882" si="5643">SUM(Q7883,Q7884)</f>
        <v>3482024</v>
      </c>
      <c r="R7882" s="66">
        <f t="shared" si="5643"/>
        <v>3425385</v>
      </c>
      <c r="S7882" s="66">
        <f t="shared" ref="S7882" si="5644">SUM(S7883,S7884)</f>
        <v>2547933</v>
      </c>
      <c r="T7882" s="66">
        <f t="shared" ref="T7882:X7882" si="5645">SUM(T7883,T7884)</f>
        <v>877452</v>
      </c>
      <c r="U7882" s="66">
        <f t="shared" si="5645"/>
        <v>279700</v>
      </c>
      <c r="V7882" s="66">
        <f t="shared" si="5645"/>
        <v>294807</v>
      </c>
      <c r="W7882" s="66">
        <f t="shared" si="5645"/>
        <v>302945</v>
      </c>
      <c r="X7882" s="66">
        <f t="shared" si="5645"/>
        <v>3425385</v>
      </c>
      <c r="Y7882" s="208">
        <f t="shared" si="5641"/>
        <v>100</v>
      </c>
    </row>
    <row r="7883" spans="1:25">
      <c r="A7883" s="23">
        <v>35</v>
      </c>
      <c r="B7883" s="80" t="s">
        <v>172</v>
      </c>
      <c r="C7883" s="80" t="s">
        <v>848</v>
      </c>
      <c r="D7883" s="80">
        <v>35020002</v>
      </c>
      <c r="E7883" s="22">
        <v>6111</v>
      </c>
      <c r="F7883" s="23"/>
      <c r="G7883" s="129" t="s">
        <v>3380</v>
      </c>
      <c r="H7883" s="32" t="s">
        <v>12</v>
      </c>
      <c r="I7883" s="44">
        <f t="shared" si="5607"/>
        <v>3013332</v>
      </c>
      <c r="J7883" s="44">
        <v>2993332</v>
      </c>
      <c r="K7883" s="44">
        <f t="shared" si="5608"/>
        <v>20000</v>
      </c>
      <c r="L7883" s="44">
        <v>20000</v>
      </c>
      <c r="M7883" s="44">
        <v>0</v>
      </c>
      <c r="N7883" s="44">
        <v>0</v>
      </c>
      <c r="O7883" s="44">
        <v>0</v>
      </c>
      <c r="P7883" s="44">
        <v>0</v>
      </c>
      <c r="Q7883" s="44">
        <v>3188895</v>
      </c>
      <c r="R7883" s="44">
        <v>3132256</v>
      </c>
      <c r="S7883" s="44">
        <v>2312093</v>
      </c>
      <c r="T7883" s="44">
        <f t="shared" ref="T7883:T7910" si="5646">U7883+V7883+W7883</f>
        <v>820163</v>
      </c>
      <c r="U7883" s="44">
        <v>260000</v>
      </c>
      <c r="V7883" s="44">
        <v>260000</v>
      </c>
      <c r="W7883" s="44">
        <v>300163</v>
      </c>
      <c r="X7883" s="44">
        <f t="shared" ref="X7883:X7910" si="5647">S7883+T7883</f>
        <v>3132256</v>
      </c>
      <c r="Y7883" s="209">
        <f t="shared" si="5641"/>
        <v>100</v>
      </c>
    </row>
    <row r="7884" spans="1:25">
      <c r="A7884" s="20">
        <v>35</v>
      </c>
      <c r="B7884" s="81" t="s">
        <v>172</v>
      </c>
      <c r="C7884" s="81" t="s">
        <v>848</v>
      </c>
      <c r="D7884" s="81">
        <v>35020002</v>
      </c>
      <c r="E7884" s="20" t="s">
        <v>134</v>
      </c>
      <c r="F7884" s="23" t="s">
        <v>0</v>
      </c>
      <c r="G7884" s="154" t="s">
        <v>0</v>
      </c>
      <c r="H7884" s="21" t="s">
        <v>13</v>
      </c>
      <c r="I7884" s="66">
        <f t="shared" si="5607"/>
        <v>292865</v>
      </c>
      <c r="J7884" s="66">
        <f>SUM(J7885:J7889)</f>
        <v>292865</v>
      </c>
      <c r="K7884" s="66">
        <f t="shared" si="5608"/>
        <v>0</v>
      </c>
      <c r="L7884" s="66">
        <f t="shared" ref="L7884:X7884" si="5648">SUM(L7885:L7889)</f>
        <v>0</v>
      </c>
      <c r="M7884" s="66">
        <f t="shared" si="5648"/>
        <v>0</v>
      </c>
      <c r="N7884" s="66">
        <f t="shared" si="5648"/>
        <v>0</v>
      </c>
      <c r="O7884" s="66">
        <f t="shared" si="5648"/>
        <v>0</v>
      </c>
      <c r="P7884" s="66">
        <f t="shared" si="5648"/>
        <v>0</v>
      </c>
      <c r="Q7884" s="66">
        <f t="shared" si="5648"/>
        <v>293129</v>
      </c>
      <c r="R7884" s="66">
        <f t="shared" si="5648"/>
        <v>293129</v>
      </c>
      <c r="S7884" s="66">
        <f t="shared" si="5648"/>
        <v>235840</v>
      </c>
      <c r="T7884" s="66">
        <f t="shared" si="5648"/>
        <v>57289</v>
      </c>
      <c r="U7884" s="66">
        <f t="shared" si="5648"/>
        <v>19700</v>
      </c>
      <c r="V7884" s="66">
        <f t="shared" si="5648"/>
        <v>34807</v>
      </c>
      <c r="W7884" s="66">
        <f t="shared" si="5648"/>
        <v>2782</v>
      </c>
      <c r="X7884" s="66">
        <f t="shared" si="5648"/>
        <v>293129</v>
      </c>
      <c r="Y7884" s="208">
        <f t="shared" si="5641"/>
        <v>100</v>
      </c>
    </row>
    <row r="7885" spans="1:25">
      <c r="A7885" s="23">
        <v>35</v>
      </c>
      <c r="B7885" s="80" t="s">
        <v>172</v>
      </c>
      <c r="C7885" s="80" t="s">
        <v>848</v>
      </c>
      <c r="D7885" s="80">
        <v>35020002</v>
      </c>
      <c r="E7885" s="22">
        <v>6112</v>
      </c>
      <c r="F7885" s="23" t="s">
        <v>2875</v>
      </c>
      <c r="G7885" s="129" t="s">
        <v>3380</v>
      </c>
      <c r="H7885" s="32" t="s">
        <v>16</v>
      </c>
      <c r="I7885" s="44">
        <f t="shared" si="5607"/>
        <v>43248</v>
      </c>
      <c r="J7885" s="44">
        <v>43248</v>
      </c>
      <c r="K7885" s="44">
        <f t="shared" si="5608"/>
        <v>0</v>
      </c>
      <c r="L7885" s="44">
        <v>0</v>
      </c>
      <c r="M7885" s="44">
        <v>0</v>
      </c>
      <c r="N7885" s="44">
        <v>0</v>
      </c>
      <c r="O7885" s="44">
        <v>0</v>
      </c>
      <c r="P7885" s="44">
        <v>0</v>
      </c>
      <c r="Q7885" s="44">
        <v>43248</v>
      </c>
      <c r="R7885" s="44">
        <v>43248</v>
      </c>
      <c r="S7885" s="44">
        <v>33066</v>
      </c>
      <c r="T7885" s="44">
        <f t="shared" si="5646"/>
        <v>10182</v>
      </c>
      <c r="U7885" s="44">
        <v>3700</v>
      </c>
      <c r="V7885" s="44">
        <v>3700</v>
      </c>
      <c r="W7885" s="44">
        <v>2782</v>
      </c>
      <c r="X7885" s="44">
        <f t="shared" si="5647"/>
        <v>43248</v>
      </c>
      <c r="Y7885" s="209">
        <f t="shared" si="5641"/>
        <v>100</v>
      </c>
    </row>
    <row r="7886" spans="1:25">
      <c r="A7886" s="23">
        <v>35</v>
      </c>
      <c r="B7886" s="80" t="s">
        <v>172</v>
      </c>
      <c r="C7886" s="80" t="s">
        <v>848</v>
      </c>
      <c r="D7886" s="80">
        <v>35020002</v>
      </c>
      <c r="E7886" s="22">
        <v>6112</v>
      </c>
      <c r="F7886" s="23" t="s">
        <v>2876</v>
      </c>
      <c r="G7886" s="129" t="s">
        <v>3380</v>
      </c>
      <c r="H7886" s="32" t="s">
        <v>19</v>
      </c>
      <c r="I7886" s="44">
        <f t="shared" si="5607"/>
        <v>170242</v>
      </c>
      <c r="J7886" s="44">
        <v>170242</v>
      </c>
      <c r="K7886" s="44">
        <f t="shared" si="5608"/>
        <v>0</v>
      </c>
      <c r="L7886" s="44">
        <v>0</v>
      </c>
      <c r="M7886" s="44">
        <v>0</v>
      </c>
      <c r="N7886" s="44">
        <v>0</v>
      </c>
      <c r="O7886" s="44">
        <v>0</v>
      </c>
      <c r="P7886" s="44">
        <v>0</v>
      </c>
      <c r="Q7886" s="44">
        <v>170242</v>
      </c>
      <c r="R7886" s="44">
        <v>170242</v>
      </c>
      <c r="S7886" s="44">
        <v>146135</v>
      </c>
      <c r="T7886" s="44">
        <f t="shared" si="5646"/>
        <v>24107</v>
      </c>
      <c r="U7886" s="44">
        <v>16000</v>
      </c>
      <c r="V7886" s="44">
        <v>8107</v>
      </c>
      <c r="W7886" s="44"/>
      <c r="X7886" s="44">
        <f t="shared" si="5647"/>
        <v>170242</v>
      </c>
      <c r="Y7886" s="209">
        <f t="shared" si="5641"/>
        <v>100</v>
      </c>
    </row>
    <row r="7887" spans="1:25">
      <c r="A7887" s="23">
        <v>35</v>
      </c>
      <c r="B7887" s="80" t="s">
        <v>172</v>
      </c>
      <c r="C7887" s="80" t="s">
        <v>848</v>
      </c>
      <c r="D7887" s="80">
        <v>35020002</v>
      </c>
      <c r="E7887" s="22">
        <v>6112</v>
      </c>
      <c r="F7887" s="23" t="s">
        <v>2877</v>
      </c>
      <c r="G7887" s="129" t="s">
        <v>3380</v>
      </c>
      <c r="H7887" s="32" t="s">
        <v>17</v>
      </c>
      <c r="I7887" s="44">
        <f t="shared" si="5607"/>
        <v>36375</v>
      </c>
      <c r="J7887" s="44">
        <v>36375</v>
      </c>
      <c r="K7887" s="44">
        <f t="shared" si="5608"/>
        <v>0</v>
      </c>
      <c r="L7887" s="44">
        <v>0</v>
      </c>
      <c r="M7887" s="44">
        <v>0</v>
      </c>
      <c r="N7887" s="44">
        <v>0</v>
      </c>
      <c r="O7887" s="44">
        <v>0</v>
      </c>
      <c r="P7887" s="44">
        <v>0</v>
      </c>
      <c r="Q7887" s="44">
        <v>36639</v>
      </c>
      <c r="R7887" s="44">
        <v>36639</v>
      </c>
      <c r="S7887" s="44">
        <v>36639</v>
      </c>
      <c r="T7887" s="44">
        <f t="shared" si="5646"/>
        <v>0</v>
      </c>
      <c r="U7887" s="44"/>
      <c r="V7887" s="44"/>
      <c r="W7887" s="44"/>
      <c r="X7887" s="44">
        <f t="shared" si="5647"/>
        <v>36639</v>
      </c>
      <c r="Y7887" s="209">
        <f t="shared" si="5641"/>
        <v>100</v>
      </c>
    </row>
    <row r="7888" spans="1:25">
      <c r="A7888" s="23">
        <v>35</v>
      </c>
      <c r="B7888" s="80" t="s">
        <v>172</v>
      </c>
      <c r="C7888" s="80" t="s">
        <v>848</v>
      </c>
      <c r="D7888" s="80">
        <v>35020002</v>
      </c>
      <c r="E7888" s="22">
        <v>6112</v>
      </c>
      <c r="F7888" s="23" t="s">
        <v>2878</v>
      </c>
      <c r="G7888" s="129" t="s">
        <v>3380</v>
      </c>
      <c r="H7888" s="32" t="s">
        <v>15</v>
      </c>
      <c r="I7888" s="44">
        <f t="shared" si="5607"/>
        <v>28000</v>
      </c>
      <c r="J7888" s="44">
        <v>28000</v>
      </c>
      <c r="K7888" s="44">
        <f t="shared" si="5608"/>
        <v>0</v>
      </c>
      <c r="L7888" s="44">
        <v>0</v>
      </c>
      <c r="M7888" s="44">
        <v>0</v>
      </c>
      <c r="N7888" s="44">
        <v>0</v>
      </c>
      <c r="O7888" s="44">
        <v>0</v>
      </c>
      <c r="P7888" s="44">
        <v>0</v>
      </c>
      <c r="Q7888" s="44">
        <v>28000</v>
      </c>
      <c r="R7888" s="44">
        <v>28000</v>
      </c>
      <c r="S7888" s="44">
        <v>5000</v>
      </c>
      <c r="T7888" s="44">
        <f t="shared" si="5646"/>
        <v>23000</v>
      </c>
      <c r="U7888" s="44"/>
      <c r="V7888" s="44">
        <v>23000</v>
      </c>
      <c r="W7888" s="44"/>
      <c r="X7888" s="44">
        <f t="shared" si="5647"/>
        <v>28000</v>
      </c>
      <c r="Y7888" s="209">
        <f t="shared" si="5641"/>
        <v>100</v>
      </c>
    </row>
    <row r="7889" spans="1:25">
      <c r="A7889" s="23">
        <v>35</v>
      </c>
      <c r="B7889" s="80" t="s">
        <v>172</v>
      </c>
      <c r="C7889" s="80" t="s">
        <v>848</v>
      </c>
      <c r="D7889" s="80">
        <v>35020002</v>
      </c>
      <c r="E7889" s="22">
        <v>6112</v>
      </c>
      <c r="F7889" s="23" t="s">
        <v>2879</v>
      </c>
      <c r="G7889" s="129" t="s">
        <v>3380</v>
      </c>
      <c r="H7889" s="32" t="s">
        <v>18</v>
      </c>
      <c r="I7889" s="44">
        <f t="shared" si="5607"/>
        <v>15000</v>
      </c>
      <c r="J7889" s="44">
        <v>15000</v>
      </c>
      <c r="K7889" s="44">
        <f t="shared" si="5608"/>
        <v>0</v>
      </c>
      <c r="L7889" s="44">
        <v>0</v>
      </c>
      <c r="M7889" s="44">
        <v>0</v>
      </c>
      <c r="N7889" s="44">
        <v>0</v>
      </c>
      <c r="O7889" s="44">
        <v>0</v>
      </c>
      <c r="P7889" s="44">
        <v>0</v>
      </c>
      <c r="Q7889" s="44">
        <v>15000</v>
      </c>
      <c r="R7889" s="44">
        <v>15000</v>
      </c>
      <c r="S7889" s="44">
        <v>15000</v>
      </c>
      <c r="T7889" s="44">
        <f t="shared" si="5646"/>
        <v>0</v>
      </c>
      <c r="U7889" s="44"/>
      <c r="V7889" s="44"/>
      <c r="W7889" s="44"/>
      <c r="X7889" s="44">
        <f t="shared" si="5647"/>
        <v>15000</v>
      </c>
      <c r="Y7889" s="209">
        <f t="shared" si="5641"/>
        <v>100</v>
      </c>
    </row>
    <row r="7890" spans="1:25">
      <c r="A7890" s="23">
        <v>35</v>
      </c>
      <c r="B7890" s="80" t="s">
        <v>172</v>
      </c>
      <c r="C7890" s="80" t="s">
        <v>848</v>
      </c>
      <c r="D7890" s="80">
        <v>35020002</v>
      </c>
      <c r="E7890" s="21" t="s">
        <v>139</v>
      </c>
      <c r="F7890" s="21" t="s">
        <v>0</v>
      </c>
      <c r="G7890" s="150" t="s">
        <v>0</v>
      </c>
      <c r="H7890" s="21" t="s">
        <v>21</v>
      </c>
      <c r="I7890" s="66">
        <f t="shared" si="5607"/>
        <v>322000</v>
      </c>
      <c r="J7890" s="66">
        <f t="shared" ref="J7890:X7890" si="5649">SUM(J7891)</f>
        <v>320000</v>
      </c>
      <c r="K7890" s="66">
        <f t="shared" si="5608"/>
        <v>2000</v>
      </c>
      <c r="L7890" s="66">
        <f t="shared" si="5649"/>
        <v>2000</v>
      </c>
      <c r="M7890" s="66">
        <f t="shared" si="5649"/>
        <v>0</v>
      </c>
      <c r="N7890" s="66">
        <f t="shared" si="5649"/>
        <v>0</v>
      </c>
      <c r="O7890" s="66">
        <f t="shared" si="5649"/>
        <v>0</v>
      </c>
      <c r="P7890" s="66">
        <f t="shared" si="5649"/>
        <v>0</v>
      </c>
      <c r="Q7890" s="66">
        <f t="shared" si="5649"/>
        <v>340587</v>
      </c>
      <c r="R7890" s="66">
        <f t="shared" si="5649"/>
        <v>334587</v>
      </c>
      <c r="S7890" s="66">
        <f t="shared" si="5649"/>
        <v>248887</v>
      </c>
      <c r="T7890" s="66">
        <f t="shared" si="5649"/>
        <v>85700</v>
      </c>
      <c r="U7890" s="66">
        <f t="shared" si="5649"/>
        <v>27000</v>
      </c>
      <c r="V7890" s="66">
        <f t="shared" si="5649"/>
        <v>27000</v>
      </c>
      <c r="W7890" s="66">
        <f t="shared" si="5649"/>
        <v>31700</v>
      </c>
      <c r="X7890" s="66">
        <f t="shared" si="5649"/>
        <v>334587</v>
      </c>
      <c r="Y7890" s="208">
        <f t="shared" si="5641"/>
        <v>100</v>
      </c>
    </row>
    <row r="7891" spans="1:25">
      <c r="A7891" s="23">
        <v>35</v>
      </c>
      <c r="B7891" s="80" t="s">
        <v>172</v>
      </c>
      <c r="C7891" s="80" t="s">
        <v>848</v>
      </c>
      <c r="D7891" s="80">
        <v>35020002</v>
      </c>
      <c r="E7891" s="22">
        <v>6121</v>
      </c>
      <c r="F7891" s="23"/>
      <c r="G7891" s="129" t="s">
        <v>3380</v>
      </c>
      <c r="H7891" s="32" t="s">
        <v>22</v>
      </c>
      <c r="I7891" s="44">
        <f t="shared" si="5607"/>
        <v>322000</v>
      </c>
      <c r="J7891" s="44">
        <v>320000</v>
      </c>
      <c r="K7891" s="44">
        <f t="shared" si="5608"/>
        <v>2000</v>
      </c>
      <c r="L7891" s="44">
        <v>2000</v>
      </c>
      <c r="M7891" s="44">
        <v>0</v>
      </c>
      <c r="N7891" s="44">
        <v>0</v>
      </c>
      <c r="O7891" s="44">
        <v>0</v>
      </c>
      <c r="P7891" s="44">
        <v>0</v>
      </c>
      <c r="Q7891" s="44">
        <v>340587</v>
      </c>
      <c r="R7891" s="44">
        <v>334587</v>
      </c>
      <c r="S7891" s="44">
        <v>248887</v>
      </c>
      <c r="T7891" s="44">
        <f t="shared" si="5646"/>
        <v>85700</v>
      </c>
      <c r="U7891" s="44">
        <v>27000</v>
      </c>
      <c r="V7891" s="44">
        <v>27000</v>
      </c>
      <c r="W7891" s="44">
        <v>31700</v>
      </c>
      <c r="X7891" s="44">
        <f t="shared" si="5647"/>
        <v>334587</v>
      </c>
      <c r="Y7891" s="209">
        <f t="shared" si="5641"/>
        <v>100</v>
      </c>
    </row>
    <row r="7892" spans="1:25">
      <c r="A7892" s="23">
        <v>35</v>
      </c>
      <c r="B7892" s="80" t="s">
        <v>172</v>
      </c>
      <c r="C7892" s="80" t="s">
        <v>848</v>
      </c>
      <c r="D7892" s="80">
        <v>35020002</v>
      </c>
      <c r="E7892" s="21" t="s">
        <v>141</v>
      </c>
      <c r="F7892" s="21" t="s">
        <v>0</v>
      </c>
      <c r="G7892" s="150" t="s">
        <v>0</v>
      </c>
      <c r="H7892" s="21" t="s">
        <v>23</v>
      </c>
      <c r="I7892" s="66">
        <f t="shared" si="5607"/>
        <v>313700</v>
      </c>
      <c r="J7892" s="66">
        <f>SUM(J7893:J7901)</f>
        <v>285700</v>
      </c>
      <c r="K7892" s="66">
        <f t="shared" si="5608"/>
        <v>28000</v>
      </c>
      <c r="L7892" s="66">
        <f t="shared" ref="L7892:X7892" si="5650">SUM(L7893:L7901)</f>
        <v>8000</v>
      </c>
      <c r="M7892" s="66">
        <f t="shared" si="5650"/>
        <v>20000</v>
      </c>
      <c r="N7892" s="66">
        <f t="shared" si="5650"/>
        <v>0</v>
      </c>
      <c r="O7892" s="66">
        <f t="shared" si="5650"/>
        <v>0</v>
      </c>
      <c r="P7892" s="66">
        <f t="shared" si="5650"/>
        <v>0</v>
      </c>
      <c r="Q7892" s="66">
        <f t="shared" si="5650"/>
        <v>353780</v>
      </c>
      <c r="R7892" s="66">
        <f t="shared" si="5650"/>
        <v>285875</v>
      </c>
      <c r="S7892" s="66">
        <f t="shared" si="5650"/>
        <v>215284</v>
      </c>
      <c r="T7892" s="66">
        <f t="shared" si="5650"/>
        <v>70391</v>
      </c>
      <c r="U7892" s="66">
        <f t="shared" si="5650"/>
        <v>39155</v>
      </c>
      <c r="V7892" s="66">
        <f t="shared" si="5650"/>
        <v>29500</v>
      </c>
      <c r="W7892" s="66">
        <f t="shared" si="5650"/>
        <v>1736</v>
      </c>
      <c r="X7892" s="66">
        <f t="shared" si="5650"/>
        <v>285675</v>
      </c>
      <c r="Y7892" s="208">
        <f t="shared" si="5641"/>
        <v>99.930039352864014</v>
      </c>
    </row>
    <row r="7893" spans="1:25">
      <c r="A7893" s="23">
        <v>35</v>
      </c>
      <c r="B7893" s="80" t="s">
        <v>172</v>
      </c>
      <c r="C7893" s="80" t="s">
        <v>848</v>
      </c>
      <c r="D7893" s="80">
        <v>35020002</v>
      </c>
      <c r="E7893" s="22">
        <v>6131</v>
      </c>
      <c r="F7893" s="23"/>
      <c r="G7893" s="129" t="s">
        <v>3380</v>
      </c>
      <c r="H7893" s="32" t="s">
        <v>24</v>
      </c>
      <c r="I7893" s="44">
        <f t="shared" si="5607"/>
        <v>6000</v>
      </c>
      <c r="J7893" s="44">
        <v>6000</v>
      </c>
      <c r="K7893" s="44">
        <f t="shared" si="5608"/>
        <v>0</v>
      </c>
      <c r="L7893" s="44">
        <v>0</v>
      </c>
      <c r="M7893" s="44">
        <v>0</v>
      </c>
      <c r="N7893" s="44">
        <v>0</v>
      </c>
      <c r="O7893" s="44">
        <v>0</v>
      </c>
      <c r="P7893" s="44">
        <v>0</v>
      </c>
      <c r="Q7893" s="44">
        <v>6000</v>
      </c>
      <c r="R7893" s="44">
        <v>6000</v>
      </c>
      <c r="S7893" s="44">
        <v>0</v>
      </c>
      <c r="T7893" s="44">
        <f t="shared" si="5646"/>
        <v>6000</v>
      </c>
      <c r="U7893" s="44">
        <v>0</v>
      </c>
      <c r="V7893" s="44">
        <v>6000</v>
      </c>
      <c r="W7893" s="44">
        <v>0</v>
      </c>
      <c r="X7893" s="44">
        <f t="shared" si="5647"/>
        <v>6000</v>
      </c>
      <c r="Y7893" s="209">
        <f t="shared" si="5641"/>
        <v>100</v>
      </c>
    </row>
    <row r="7894" spans="1:25">
      <c r="A7894" s="23">
        <v>35</v>
      </c>
      <c r="B7894" s="80" t="s">
        <v>172</v>
      </c>
      <c r="C7894" s="80" t="s">
        <v>848</v>
      </c>
      <c r="D7894" s="80">
        <v>35020002</v>
      </c>
      <c r="E7894" s="22">
        <v>6132</v>
      </c>
      <c r="F7894" s="23"/>
      <c r="G7894" s="129" t="s">
        <v>3380</v>
      </c>
      <c r="H7894" s="32" t="s">
        <v>25</v>
      </c>
      <c r="I7894" s="44">
        <f t="shared" si="5607"/>
        <v>80000</v>
      </c>
      <c r="J7894" s="44">
        <v>80000</v>
      </c>
      <c r="K7894" s="44">
        <f t="shared" si="5608"/>
        <v>0</v>
      </c>
      <c r="L7894" s="44">
        <v>0</v>
      </c>
      <c r="M7894" s="44">
        <v>0</v>
      </c>
      <c r="N7894" s="44">
        <v>0</v>
      </c>
      <c r="O7894" s="44">
        <v>0</v>
      </c>
      <c r="P7894" s="44">
        <v>0</v>
      </c>
      <c r="Q7894" s="44">
        <v>80000</v>
      </c>
      <c r="R7894" s="44">
        <v>80000</v>
      </c>
      <c r="S7894" s="44">
        <v>69000</v>
      </c>
      <c r="T7894" s="44">
        <f t="shared" si="5646"/>
        <v>11000</v>
      </c>
      <c r="U7894" s="44">
        <v>6000</v>
      </c>
      <c r="V7894" s="44">
        <v>5000</v>
      </c>
      <c r="W7894" s="44"/>
      <c r="X7894" s="44">
        <f t="shared" si="5647"/>
        <v>80000</v>
      </c>
      <c r="Y7894" s="209">
        <f t="shared" si="5641"/>
        <v>100</v>
      </c>
    </row>
    <row r="7895" spans="1:25">
      <c r="A7895" s="23">
        <v>35</v>
      </c>
      <c r="B7895" s="80" t="s">
        <v>172</v>
      </c>
      <c r="C7895" s="80" t="s">
        <v>848</v>
      </c>
      <c r="D7895" s="80">
        <v>35020002</v>
      </c>
      <c r="E7895" s="22">
        <v>6133</v>
      </c>
      <c r="F7895" s="23"/>
      <c r="G7895" s="129" t="s">
        <v>3380</v>
      </c>
      <c r="H7895" s="32" t="s">
        <v>26</v>
      </c>
      <c r="I7895" s="44">
        <f t="shared" si="5607"/>
        <v>25000</v>
      </c>
      <c r="J7895" s="44">
        <v>25000</v>
      </c>
      <c r="K7895" s="44">
        <f t="shared" si="5608"/>
        <v>0</v>
      </c>
      <c r="L7895" s="44">
        <v>0</v>
      </c>
      <c r="M7895" s="44">
        <v>0</v>
      </c>
      <c r="N7895" s="44">
        <v>0</v>
      </c>
      <c r="O7895" s="44">
        <v>0</v>
      </c>
      <c r="P7895" s="44">
        <v>0</v>
      </c>
      <c r="Q7895" s="44">
        <v>25000</v>
      </c>
      <c r="R7895" s="44">
        <v>25000</v>
      </c>
      <c r="S7895" s="44">
        <v>23000</v>
      </c>
      <c r="T7895" s="44">
        <f t="shared" si="5646"/>
        <v>2000</v>
      </c>
      <c r="U7895" s="44">
        <v>2000</v>
      </c>
      <c r="V7895" s="44"/>
      <c r="W7895" s="44"/>
      <c r="X7895" s="44">
        <f t="shared" si="5647"/>
        <v>25000</v>
      </c>
      <c r="Y7895" s="209">
        <f t="shared" si="5641"/>
        <v>100</v>
      </c>
    </row>
    <row r="7896" spans="1:25">
      <c r="A7896" s="23">
        <v>35</v>
      </c>
      <c r="B7896" s="80" t="s">
        <v>172</v>
      </c>
      <c r="C7896" s="80" t="s">
        <v>848</v>
      </c>
      <c r="D7896" s="80">
        <v>35020002</v>
      </c>
      <c r="E7896" s="22">
        <v>6134</v>
      </c>
      <c r="F7896" s="23"/>
      <c r="G7896" s="129" t="s">
        <v>3380</v>
      </c>
      <c r="H7896" s="32" t="s">
        <v>27</v>
      </c>
      <c r="I7896" s="44">
        <f t="shared" si="5607"/>
        <v>45000</v>
      </c>
      <c r="J7896" s="44">
        <v>35000</v>
      </c>
      <c r="K7896" s="44">
        <f t="shared" si="5608"/>
        <v>10000</v>
      </c>
      <c r="L7896" s="44">
        <v>0</v>
      </c>
      <c r="M7896" s="44">
        <v>10000</v>
      </c>
      <c r="N7896" s="44">
        <v>0</v>
      </c>
      <c r="O7896" s="44">
        <v>0</v>
      </c>
      <c r="P7896" s="44">
        <v>0</v>
      </c>
      <c r="Q7896" s="44">
        <v>44736</v>
      </c>
      <c r="R7896" s="44">
        <v>34736</v>
      </c>
      <c r="S7896" s="44">
        <v>25000</v>
      </c>
      <c r="T7896" s="44">
        <f t="shared" si="5646"/>
        <v>9736</v>
      </c>
      <c r="U7896" s="44">
        <v>5000</v>
      </c>
      <c r="V7896" s="44">
        <v>4000</v>
      </c>
      <c r="W7896" s="44">
        <v>736</v>
      </c>
      <c r="X7896" s="44">
        <f t="shared" si="5647"/>
        <v>34736</v>
      </c>
      <c r="Y7896" s="209">
        <f t="shared" si="5641"/>
        <v>100</v>
      </c>
    </row>
    <row r="7897" spans="1:25">
      <c r="A7897" s="23">
        <v>35</v>
      </c>
      <c r="B7897" s="80" t="s">
        <v>172</v>
      </c>
      <c r="C7897" s="80" t="s">
        <v>848</v>
      </c>
      <c r="D7897" s="80">
        <v>35020002</v>
      </c>
      <c r="E7897" s="22">
        <v>6135</v>
      </c>
      <c r="F7897" s="23"/>
      <c r="G7897" s="129" t="s">
        <v>3380</v>
      </c>
      <c r="H7897" s="32" t="s">
        <v>28</v>
      </c>
      <c r="I7897" s="44">
        <f t="shared" si="5607"/>
        <v>100</v>
      </c>
      <c r="J7897" s="44">
        <v>100</v>
      </c>
      <c r="K7897" s="44">
        <f t="shared" si="5608"/>
        <v>0</v>
      </c>
      <c r="L7897" s="44">
        <v>0</v>
      </c>
      <c r="M7897" s="44">
        <v>0</v>
      </c>
      <c r="N7897" s="44">
        <v>0</v>
      </c>
      <c r="O7897" s="44">
        <v>0</v>
      </c>
      <c r="P7897" s="44">
        <v>0</v>
      </c>
      <c r="Q7897" s="44">
        <v>100</v>
      </c>
      <c r="R7897" s="44">
        <v>100</v>
      </c>
      <c r="S7897" s="44">
        <v>0</v>
      </c>
      <c r="T7897" s="44">
        <f t="shared" si="5646"/>
        <v>0</v>
      </c>
      <c r="U7897" s="44"/>
      <c r="V7897" s="44"/>
      <c r="W7897" s="44"/>
      <c r="X7897" s="44">
        <f t="shared" si="5647"/>
        <v>0</v>
      </c>
      <c r="Y7897" s="209">
        <f t="shared" si="5641"/>
        <v>0</v>
      </c>
    </row>
    <row r="7898" spans="1:25">
      <c r="A7898" s="23">
        <v>35</v>
      </c>
      <c r="B7898" s="80" t="s">
        <v>172</v>
      </c>
      <c r="C7898" s="80" t="s">
        <v>848</v>
      </c>
      <c r="D7898" s="80">
        <v>35020002</v>
      </c>
      <c r="E7898" s="22">
        <v>6136</v>
      </c>
      <c r="F7898" s="23"/>
      <c r="G7898" s="129" t="s">
        <v>3380</v>
      </c>
      <c r="H7898" s="32" t="s">
        <v>29</v>
      </c>
      <c r="I7898" s="44">
        <f t="shared" si="5607"/>
        <v>100</v>
      </c>
      <c r="J7898" s="44">
        <v>100</v>
      </c>
      <c r="K7898" s="44">
        <f t="shared" si="5608"/>
        <v>0</v>
      </c>
      <c r="L7898" s="44">
        <v>0</v>
      </c>
      <c r="M7898" s="44">
        <v>0</v>
      </c>
      <c r="N7898" s="44">
        <v>0</v>
      </c>
      <c r="O7898" s="44">
        <v>0</v>
      </c>
      <c r="P7898" s="44">
        <v>0</v>
      </c>
      <c r="Q7898" s="44">
        <v>100</v>
      </c>
      <c r="R7898" s="44">
        <v>100</v>
      </c>
      <c r="S7898" s="44">
        <v>0</v>
      </c>
      <c r="T7898" s="44">
        <f t="shared" si="5646"/>
        <v>0</v>
      </c>
      <c r="U7898" s="44"/>
      <c r="V7898" s="44"/>
      <c r="W7898" s="44"/>
      <c r="X7898" s="44">
        <f t="shared" si="5647"/>
        <v>0</v>
      </c>
      <c r="Y7898" s="209">
        <f t="shared" si="5641"/>
        <v>0</v>
      </c>
    </row>
    <row r="7899" spans="1:25">
      <c r="A7899" s="23">
        <v>35</v>
      </c>
      <c r="B7899" s="80" t="s">
        <v>172</v>
      </c>
      <c r="C7899" s="80" t="s">
        <v>848</v>
      </c>
      <c r="D7899" s="80">
        <v>35020002</v>
      </c>
      <c r="E7899" s="22">
        <v>6137</v>
      </c>
      <c r="F7899" s="23"/>
      <c r="G7899" s="129" t="s">
        <v>3380</v>
      </c>
      <c r="H7899" s="32" t="s">
        <v>30</v>
      </c>
      <c r="I7899" s="44">
        <f t="shared" si="5607"/>
        <v>45000</v>
      </c>
      <c r="J7899" s="44">
        <v>35000</v>
      </c>
      <c r="K7899" s="44">
        <f t="shared" si="5608"/>
        <v>10000</v>
      </c>
      <c r="L7899" s="44">
        <v>0</v>
      </c>
      <c r="M7899" s="44">
        <v>10000</v>
      </c>
      <c r="N7899" s="44">
        <v>0</v>
      </c>
      <c r="O7899" s="44">
        <v>0</v>
      </c>
      <c r="P7899" s="44">
        <v>0</v>
      </c>
      <c r="Q7899" s="44">
        <v>54405</v>
      </c>
      <c r="R7899" s="44">
        <v>35000</v>
      </c>
      <c r="S7899" s="44">
        <v>24000</v>
      </c>
      <c r="T7899" s="44">
        <f t="shared" si="5646"/>
        <v>11000</v>
      </c>
      <c r="U7899" s="44">
        <v>5000</v>
      </c>
      <c r="V7899" s="44">
        <v>5000</v>
      </c>
      <c r="W7899" s="44">
        <v>1000</v>
      </c>
      <c r="X7899" s="44">
        <f t="shared" si="5647"/>
        <v>35000</v>
      </c>
      <c r="Y7899" s="209">
        <f t="shared" si="5641"/>
        <v>100</v>
      </c>
    </row>
    <row r="7900" spans="1:25">
      <c r="A7900" s="23">
        <v>35</v>
      </c>
      <c r="B7900" s="80" t="s">
        <v>172</v>
      </c>
      <c r="C7900" s="80" t="s">
        <v>848</v>
      </c>
      <c r="D7900" s="80">
        <v>35020002</v>
      </c>
      <c r="E7900" s="22">
        <v>6138</v>
      </c>
      <c r="F7900" s="23"/>
      <c r="G7900" s="129" t="s">
        <v>3380</v>
      </c>
      <c r="H7900" s="32" t="s">
        <v>31</v>
      </c>
      <c r="I7900" s="44">
        <f t="shared" ref="I7900:I7963" si="5651">SUM(J7900,K7900,O7900,P7900)</f>
        <v>6000</v>
      </c>
      <c r="J7900" s="44">
        <v>6000</v>
      </c>
      <c r="K7900" s="44">
        <f t="shared" ref="K7900:K7963" si="5652">SUM(L7900,M7900,N7900)</f>
        <v>0</v>
      </c>
      <c r="L7900" s="44">
        <v>0</v>
      </c>
      <c r="M7900" s="44">
        <v>0</v>
      </c>
      <c r="N7900" s="44">
        <v>0</v>
      </c>
      <c r="O7900" s="44">
        <v>0</v>
      </c>
      <c r="P7900" s="44">
        <v>0</v>
      </c>
      <c r="Q7900" s="44">
        <v>6000</v>
      </c>
      <c r="R7900" s="44">
        <v>6000</v>
      </c>
      <c r="S7900" s="44">
        <v>5000</v>
      </c>
      <c r="T7900" s="44">
        <f t="shared" si="5646"/>
        <v>1000</v>
      </c>
      <c r="U7900" s="44">
        <v>1000</v>
      </c>
      <c r="V7900" s="44">
        <v>0</v>
      </c>
      <c r="W7900" s="44">
        <v>0</v>
      </c>
      <c r="X7900" s="44">
        <f t="shared" si="5647"/>
        <v>6000</v>
      </c>
      <c r="Y7900" s="209">
        <f t="shared" si="5641"/>
        <v>100</v>
      </c>
    </row>
    <row r="7901" spans="1:25">
      <c r="A7901" s="20">
        <v>35</v>
      </c>
      <c r="B7901" s="81" t="s">
        <v>172</v>
      </c>
      <c r="C7901" s="81" t="s">
        <v>848</v>
      </c>
      <c r="D7901" s="81">
        <v>35020002</v>
      </c>
      <c r="E7901" s="20" t="s">
        <v>144</v>
      </c>
      <c r="F7901" s="23" t="s">
        <v>0</v>
      </c>
      <c r="G7901" s="154" t="s">
        <v>0</v>
      </c>
      <c r="H7901" s="21" t="s">
        <v>32</v>
      </c>
      <c r="I7901" s="66">
        <f t="shared" si="5651"/>
        <v>106500</v>
      </c>
      <c r="J7901" s="66">
        <f>SUM(J7902:J7904)</f>
        <v>98500</v>
      </c>
      <c r="K7901" s="66">
        <f t="shared" si="5652"/>
        <v>8000</v>
      </c>
      <c r="L7901" s="66">
        <f t="shared" ref="L7901:X7901" si="5653">SUM(L7902:L7904)</f>
        <v>8000</v>
      </c>
      <c r="M7901" s="66">
        <f t="shared" si="5653"/>
        <v>0</v>
      </c>
      <c r="N7901" s="66">
        <f t="shared" si="5653"/>
        <v>0</v>
      </c>
      <c r="O7901" s="66">
        <f t="shared" si="5653"/>
        <v>0</v>
      </c>
      <c r="P7901" s="66">
        <f t="shared" si="5653"/>
        <v>0</v>
      </c>
      <c r="Q7901" s="66">
        <f t="shared" si="5653"/>
        <v>137439</v>
      </c>
      <c r="R7901" s="66">
        <f t="shared" si="5653"/>
        <v>98939</v>
      </c>
      <c r="S7901" s="66">
        <f t="shared" si="5653"/>
        <v>69284</v>
      </c>
      <c r="T7901" s="66">
        <f t="shared" si="5653"/>
        <v>29655</v>
      </c>
      <c r="U7901" s="66">
        <f t="shared" si="5653"/>
        <v>20155</v>
      </c>
      <c r="V7901" s="66">
        <f t="shared" si="5653"/>
        <v>9500</v>
      </c>
      <c r="W7901" s="66">
        <f t="shared" si="5653"/>
        <v>0</v>
      </c>
      <c r="X7901" s="66">
        <f t="shared" si="5653"/>
        <v>98939</v>
      </c>
      <c r="Y7901" s="208">
        <f t="shared" si="5641"/>
        <v>100</v>
      </c>
    </row>
    <row r="7902" spans="1:25">
      <c r="A7902" s="23">
        <v>35</v>
      </c>
      <c r="B7902" s="80" t="s">
        <v>172</v>
      </c>
      <c r="C7902" s="80" t="s">
        <v>848</v>
      </c>
      <c r="D7902" s="80">
        <v>35020002</v>
      </c>
      <c r="E7902" s="22">
        <v>6139</v>
      </c>
      <c r="F7902" s="23"/>
      <c r="G7902" s="129" t="s">
        <v>3380</v>
      </c>
      <c r="H7902" s="32" t="s">
        <v>32</v>
      </c>
      <c r="I7902" s="44">
        <f t="shared" si="5651"/>
        <v>91500</v>
      </c>
      <c r="J7902" s="44">
        <v>91500</v>
      </c>
      <c r="K7902" s="44">
        <f t="shared" si="5652"/>
        <v>0</v>
      </c>
      <c r="L7902" s="44">
        <v>0</v>
      </c>
      <c r="M7902" s="44">
        <v>0</v>
      </c>
      <c r="N7902" s="44">
        <v>0</v>
      </c>
      <c r="O7902" s="44">
        <v>0</v>
      </c>
      <c r="P7902" s="44">
        <v>0</v>
      </c>
      <c r="Q7902" s="44">
        <v>121500</v>
      </c>
      <c r="R7902" s="44">
        <v>91500</v>
      </c>
      <c r="S7902" s="44">
        <v>62000</v>
      </c>
      <c r="T7902" s="44">
        <f t="shared" si="5646"/>
        <v>29500</v>
      </c>
      <c r="U7902" s="44">
        <v>20000</v>
      </c>
      <c r="V7902" s="44">
        <v>9500</v>
      </c>
      <c r="W7902" s="44"/>
      <c r="X7902" s="44">
        <f t="shared" si="5647"/>
        <v>91500</v>
      </c>
      <c r="Y7902" s="209">
        <f t="shared" si="5641"/>
        <v>100</v>
      </c>
    </row>
    <row r="7903" spans="1:25">
      <c r="A7903" s="23">
        <v>35</v>
      </c>
      <c r="B7903" s="80" t="s">
        <v>172</v>
      </c>
      <c r="C7903" s="80" t="s">
        <v>848</v>
      </c>
      <c r="D7903" s="80">
        <v>35020002</v>
      </c>
      <c r="E7903" s="22">
        <v>6139</v>
      </c>
      <c r="F7903" s="23" t="s">
        <v>2880</v>
      </c>
      <c r="G7903" s="129" t="s">
        <v>3380</v>
      </c>
      <c r="H7903" s="32" t="s">
        <v>152</v>
      </c>
      <c r="I7903" s="44">
        <f t="shared" si="5651"/>
        <v>8000</v>
      </c>
      <c r="J7903" s="44">
        <v>7000</v>
      </c>
      <c r="K7903" s="44">
        <f t="shared" si="5652"/>
        <v>1000</v>
      </c>
      <c r="L7903" s="44">
        <v>1000</v>
      </c>
      <c r="M7903" s="44">
        <v>0</v>
      </c>
      <c r="N7903" s="44">
        <v>0</v>
      </c>
      <c r="O7903" s="44">
        <v>0</v>
      </c>
      <c r="P7903" s="44">
        <v>0</v>
      </c>
      <c r="Q7903" s="44">
        <v>8939</v>
      </c>
      <c r="R7903" s="44">
        <v>7439</v>
      </c>
      <c r="S7903" s="44">
        <v>7284</v>
      </c>
      <c r="T7903" s="44">
        <f t="shared" si="5646"/>
        <v>155</v>
      </c>
      <c r="U7903" s="44">
        <v>155</v>
      </c>
      <c r="V7903" s="44"/>
      <c r="W7903" s="44"/>
      <c r="X7903" s="44">
        <f t="shared" si="5647"/>
        <v>7439</v>
      </c>
      <c r="Y7903" s="209">
        <f t="shared" si="5641"/>
        <v>100</v>
      </c>
    </row>
    <row r="7904" spans="1:25">
      <c r="A7904" s="23">
        <v>35</v>
      </c>
      <c r="B7904" s="80" t="s">
        <v>172</v>
      </c>
      <c r="C7904" s="80" t="s">
        <v>848</v>
      </c>
      <c r="D7904" s="80">
        <v>35020002</v>
      </c>
      <c r="E7904" s="22">
        <v>6139</v>
      </c>
      <c r="F7904" s="23" t="s">
        <v>2881</v>
      </c>
      <c r="G7904" s="129" t="s">
        <v>3380</v>
      </c>
      <c r="H7904" s="32" t="s">
        <v>158</v>
      </c>
      <c r="I7904" s="44">
        <f t="shared" si="5651"/>
        <v>7000</v>
      </c>
      <c r="J7904" s="44">
        <v>0</v>
      </c>
      <c r="K7904" s="44">
        <f t="shared" si="5652"/>
        <v>7000</v>
      </c>
      <c r="L7904" s="44">
        <v>7000</v>
      </c>
      <c r="M7904" s="44">
        <v>0</v>
      </c>
      <c r="N7904" s="44">
        <v>0</v>
      </c>
      <c r="O7904" s="44">
        <v>0</v>
      </c>
      <c r="P7904" s="44">
        <v>0</v>
      </c>
      <c r="Q7904" s="44">
        <v>7000</v>
      </c>
      <c r="R7904" s="44">
        <v>0</v>
      </c>
      <c r="S7904" s="44">
        <v>0</v>
      </c>
      <c r="T7904" s="44">
        <f t="shared" si="5646"/>
        <v>0</v>
      </c>
      <c r="U7904" s="44"/>
      <c r="V7904" s="44"/>
      <c r="W7904" s="44"/>
      <c r="X7904" s="44">
        <f t="shared" si="5647"/>
        <v>0</v>
      </c>
      <c r="Y7904" s="209">
        <f t="shared" si="5641"/>
        <v>0</v>
      </c>
    </row>
    <row r="7905" spans="1:25" ht="20.399999999999999">
      <c r="A7905" s="20" t="s">
        <v>0</v>
      </c>
      <c r="B7905" s="81" t="s">
        <v>0</v>
      </c>
      <c r="C7905" s="81" t="s">
        <v>0</v>
      </c>
      <c r="D7905" s="94" t="s">
        <v>0</v>
      </c>
      <c r="E7905" s="21" t="s">
        <v>0</v>
      </c>
      <c r="F7905" s="21" t="s">
        <v>0</v>
      </c>
      <c r="G7905" s="150" t="s">
        <v>0</v>
      </c>
      <c r="H7905" s="30" t="s">
        <v>42</v>
      </c>
      <c r="I7905" s="31">
        <f t="shared" si="5651"/>
        <v>0</v>
      </c>
      <c r="J7905" s="31">
        <f t="shared" ref="J7905:X7906" si="5654">SUM(J7906)</f>
        <v>0</v>
      </c>
      <c r="K7905" s="31">
        <f t="shared" si="5652"/>
        <v>0</v>
      </c>
      <c r="L7905" s="31">
        <f t="shared" si="5654"/>
        <v>0</v>
      </c>
      <c r="M7905" s="31">
        <f t="shared" si="5654"/>
        <v>0</v>
      </c>
      <c r="N7905" s="31">
        <f t="shared" si="5654"/>
        <v>0</v>
      </c>
      <c r="O7905" s="31">
        <f t="shared" si="5654"/>
        <v>0</v>
      </c>
      <c r="P7905" s="31">
        <f t="shared" si="5654"/>
        <v>0</v>
      </c>
      <c r="Q7905" s="31">
        <f t="shared" si="5654"/>
        <v>0</v>
      </c>
      <c r="R7905" s="31">
        <f t="shared" si="5654"/>
        <v>0</v>
      </c>
      <c r="S7905" s="31">
        <f t="shared" si="5654"/>
        <v>0</v>
      </c>
      <c r="T7905" s="31">
        <f t="shared" si="5654"/>
        <v>0</v>
      </c>
      <c r="U7905" s="31">
        <f t="shared" si="5654"/>
        <v>0</v>
      </c>
      <c r="V7905" s="31">
        <f t="shared" si="5654"/>
        <v>0</v>
      </c>
      <c r="W7905" s="31">
        <f t="shared" si="5654"/>
        <v>0</v>
      </c>
      <c r="X7905" s="31">
        <f t="shared" si="5654"/>
        <v>0</v>
      </c>
      <c r="Y7905" s="220">
        <f t="shared" si="5641"/>
        <v>0</v>
      </c>
    </row>
    <row r="7906" spans="1:25">
      <c r="A7906" s="23">
        <v>35</v>
      </c>
      <c r="B7906" s="80" t="s">
        <v>172</v>
      </c>
      <c r="C7906" s="80" t="s">
        <v>848</v>
      </c>
      <c r="D7906" s="80">
        <v>35020002</v>
      </c>
      <c r="E7906" s="21" t="s">
        <v>159</v>
      </c>
      <c r="F7906" s="21" t="s">
        <v>0</v>
      </c>
      <c r="G7906" s="150" t="s">
        <v>0</v>
      </c>
      <c r="H7906" s="21" t="s">
        <v>34</v>
      </c>
      <c r="I7906" s="66">
        <f t="shared" si="5651"/>
        <v>0</v>
      </c>
      <c r="J7906" s="66">
        <f t="shared" si="5654"/>
        <v>0</v>
      </c>
      <c r="K7906" s="66">
        <f t="shared" si="5652"/>
        <v>0</v>
      </c>
      <c r="L7906" s="66">
        <f t="shared" si="5654"/>
        <v>0</v>
      </c>
      <c r="M7906" s="66">
        <f t="shared" si="5654"/>
        <v>0</v>
      </c>
      <c r="N7906" s="66">
        <f t="shared" si="5654"/>
        <v>0</v>
      </c>
      <c r="O7906" s="66">
        <f t="shared" si="5654"/>
        <v>0</v>
      </c>
      <c r="P7906" s="66">
        <f t="shared" si="5654"/>
        <v>0</v>
      </c>
      <c r="Q7906" s="66">
        <f t="shared" si="5654"/>
        <v>0</v>
      </c>
      <c r="R7906" s="66">
        <f t="shared" si="5654"/>
        <v>0</v>
      </c>
      <c r="S7906" s="66">
        <f t="shared" si="5654"/>
        <v>0</v>
      </c>
      <c r="T7906" s="66">
        <f t="shared" si="5654"/>
        <v>0</v>
      </c>
      <c r="U7906" s="66">
        <f t="shared" si="5654"/>
        <v>0</v>
      </c>
      <c r="V7906" s="66">
        <f t="shared" si="5654"/>
        <v>0</v>
      </c>
      <c r="W7906" s="66">
        <f t="shared" si="5654"/>
        <v>0</v>
      </c>
      <c r="X7906" s="66">
        <f t="shared" si="5654"/>
        <v>0</v>
      </c>
      <c r="Y7906" s="208">
        <f t="shared" si="5641"/>
        <v>0</v>
      </c>
    </row>
    <row r="7907" spans="1:25">
      <c r="A7907" s="23">
        <v>35</v>
      </c>
      <c r="B7907" s="80" t="s">
        <v>172</v>
      </c>
      <c r="C7907" s="80" t="s">
        <v>848</v>
      </c>
      <c r="D7907" s="80">
        <v>35020002</v>
      </c>
      <c r="E7907" s="22">
        <v>6148</v>
      </c>
      <c r="F7907" s="23"/>
      <c r="G7907" s="129" t="s">
        <v>3380</v>
      </c>
      <c r="H7907" s="32" t="s">
        <v>41</v>
      </c>
      <c r="I7907" s="44">
        <f t="shared" si="5651"/>
        <v>0</v>
      </c>
      <c r="J7907" s="44">
        <v>0</v>
      </c>
      <c r="K7907" s="44">
        <f t="shared" si="5652"/>
        <v>0</v>
      </c>
      <c r="L7907" s="44">
        <v>0</v>
      </c>
      <c r="M7907" s="44">
        <v>0</v>
      </c>
      <c r="N7907" s="44">
        <v>0</v>
      </c>
      <c r="O7907" s="44">
        <v>0</v>
      </c>
      <c r="P7907" s="44">
        <v>0</v>
      </c>
      <c r="Q7907" s="44">
        <v>0</v>
      </c>
      <c r="R7907" s="44">
        <v>0</v>
      </c>
      <c r="S7907" s="44">
        <v>0</v>
      </c>
      <c r="T7907" s="44">
        <f t="shared" si="5646"/>
        <v>0</v>
      </c>
      <c r="U7907" s="44"/>
      <c r="V7907" s="44"/>
      <c r="W7907" s="44"/>
      <c r="X7907" s="44">
        <f t="shared" si="5647"/>
        <v>0</v>
      </c>
      <c r="Y7907" s="209">
        <f t="shared" si="5641"/>
        <v>0</v>
      </c>
    </row>
    <row r="7908" spans="1:25" ht="20.399999999999999">
      <c r="A7908" s="20" t="s">
        <v>0</v>
      </c>
      <c r="B7908" s="81" t="s">
        <v>0</v>
      </c>
      <c r="C7908" s="81" t="s">
        <v>0</v>
      </c>
      <c r="D7908" s="94" t="s">
        <v>0</v>
      </c>
      <c r="E7908" s="21" t="s">
        <v>0</v>
      </c>
      <c r="F7908" s="21" t="s">
        <v>0</v>
      </c>
      <c r="G7908" s="150" t="s">
        <v>0</v>
      </c>
      <c r="H7908" s="30" t="s">
        <v>60</v>
      </c>
      <c r="I7908" s="31">
        <f t="shared" si="5651"/>
        <v>50000</v>
      </c>
      <c r="J7908" s="31">
        <f t="shared" ref="J7908:X7909" si="5655">SUM(J7909)</f>
        <v>0</v>
      </c>
      <c r="K7908" s="31">
        <f t="shared" si="5652"/>
        <v>50000</v>
      </c>
      <c r="L7908" s="31">
        <f t="shared" si="5655"/>
        <v>20000</v>
      </c>
      <c r="M7908" s="31">
        <f t="shared" si="5655"/>
        <v>30000</v>
      </c>
      <c r="N7908" s="31">
        <f t="shared" si="5655"/>
        <v>0</v>
      </c>
      <c r="O7908" s="31">
        <f t="shared" si="5655"/>
        <v>0</v>
      </c>
      <c r="P7908" s="31">
        <f t="shared" si="5655"/>
        <v>0</v>
      </c>
      <c r="Q7908" s="31">
        <f t="shared" si="5655"/>
        <v>70000</v>
      </c>
      <c r="R7908" s="31">
        <f t="shared" si="5655"/>
        <v>0</v>
      </c>
      <c r="S7908" s="31">
        <f t="shared" si="5655"/>
        <v>0</v>
      </c>
      <c r="T7908" s="31">
        <f t="shared" si="5655"/>
        <v>0</v>
      </c>
      <c r="U7908" s="31">
        <f t="shared" si="5655"/>
        <v>0</v>
      </c>
      <c r="V7908" s="31">
        <f t="shared" si="5655"/>
        <v>0</v>
      </c>
      <c r="W7908" s="31">
        <f t="shared" si="5655"/>
        <v>0</v>
      </c>
      <c r="X7908" s="31">
        <f t="shared" si="5655"/>
        <v>0</v>
      </c>
      <c r="Y7908" s="220">
        <f t="shared" si="5641"/>
        <v>0</v>
      </c>
    </row>
    <row r="7909" spans="1:25">
      <c r="A7909" s="23">
        <v>35</v>
      </c>
      <c r="B7909" s="80" t="s">
        <v>172</v>
      </c>
      <c r="C7909" s="80" t="s">
        <v>848</v>
      </c>
      <c r="D7909" s="80">
        <v>35020002</v>
      </c>
      <c r="E7909" s="21" t="s">
        <v>166</v>
      </c>
      <c r="F7909" s="21" t="s">
        <v>0</v>
      </c>
      <c r="G7909" s="150" t="s">
        <v>0</v>
      </c>
      <c r="H7909" s="21" t="s">
        <v>53</v>
      </c>
      <c r="I7909" s="66">
        <f t="shared" si="5651"/>
        <v>50000</v>
      </c>
      <c r="J7909" s="66">
        <f t="shared" si="5655"/>
        <v>0</v>
      </c>
      <c r="K7909" s="66">
        <f t="shared" si="5652"/>
        <v>50000</v>
      </c>
      <c r="L7909" s="66">
        <f t="shared" si="5655"/>
        <v>20000</v>
      </c>
      <c r="M7909" s="66">
        <f t="shared" si="5655"/>
        <v>30000</v>
      </c>
      <c r="N7909" s="66">
        <f t="shared" si="5655"/>
        <v>0</v>
      </c>
      <c r="O7909" s="66">
        <f t="shared" si="5655"/>
        <v>0</v>
      </c>
      <c r="P7909" s="66">
        <f t="shared" si="5655"/>
        <v>0</v>
      </c>
      <c r="Q7909" s="66">
        <f t="shared" si="5655"/>
        <v>70000</v>
      </c>
      <c r="R7909" s="66">
        <f t="shared" si="5655"/>
        <v>0</v>
      </c>
      <c r="S7909" s="66">
        <f t="shared" si="5655"/>
        <v>0</v>
      </c>
      <c r="T7909" s="66">
        <f t="shared" si="5655"/>
        <v>0</v>
      </c>
      <c r="U7909" s="66">
        <f t="shared" si="5655"/>
        <v>0</v>
      </c>
      <c r="V7909" s="66">
        <f t="shared" si="5655"/>
        <v>0</v>
      </c>
      <c r="W7909" s="66">
        <f t="shared" si="5655"/>
        <v>0</v>
      </c>
      <c r="X7909" s="66">
        <f t="shared" si="5655"/>
        <v>0</v>
      </c>
      <c r="Y7909" s="208">
        <f t="shared" si="5641"/>
        <v>0</v>
      </c>
    </row>
    <row r="7910" spans="1:25">
      <c r="A7910" s="23">
        <v>35</v>
      </c>
      <c r="B7910" s="80" t="s">
        <v>172</v>
      </c>
      <c r="C7910" s="80" t="s">
        <v>848</v>
      </c>
      <c r="D7910" s="80">
        <v>35020002</v>
      </c>
      <c r="E7910" s="22">
        <v>8213</v>
      </c>
      <c r="F7910" s="23"/>
      <c r="G7910" s="129" t="s">
        <v>3380</v>
      </c>
      <c r="H7910" s="32" t="s">
        <v>56</v>
      </c>
      <c r="I7910" s="44">
        <f t="shared" si="5651"/>
        <v>50000</v>
      </c>
      <c r="J7910" s="44">
        <v>0</v>
      </c>
      <c r="K7910" s="44">
        <f t="shared" si="5652"/>
        <v>50000</v>
      </c>
      <c r="L7910" s="44">
        <v>20000</v>
      </c>
      <c r="M7910" s="44">
        <v>30000</v>
      </c>
      <c r="N7910" s="44">
        <v>0</v>
      </c>
      <c r="O7910" s="44">
        <v>0</v>
      </c>
      <c r="P7910" s="44">
        <v>0</v>
      </c>
      <c r="Q7910" s="44">
        <v>70000</v>
      </c>
      <c r="R7910" s="44">
        <v>0</v>
      </c>
      <c r="S7910" s="44">
        <v>0</v>
      </c>
      <c r="T7910" s="44">
        <f t="shared" si="5646"/>
        <v>0</v>
      </c>
      <c r="U7910" s="44"/>
      <c r="V7910" s="44"/>
      <c r="W7910" s="44"/>
      <c r="X7910" s="44">
        <f t="shared" si="5647"/>
        <v>0</v>
      </c>
      <c r="Y7910" s="209">
        <f t="shared" si="5641"/>
        <v>0</v>
      </c>
    </row>
    <row r="7911" spans="1:25">
      <c r="A7911" s="32" t="s">
        <v>0</v>
      </c>
      <c r="B7911" s="95" t="s">
        <v>0</v>
      </c>
      <c r="C7911" s="95" t="s">
        <v>0</v>
      </c>
      <c r="D7911" s="95" t="s">
        <v>0</v>
      </c>
      <c r="E7911" s="32" t="s">
        <v>0</v>
      </c>
      <c r="F7911" s="32" t="s">
        <v>0</v>
      </c>
      <c r="G7911" s="154" t="s">
        <v>0</v>
      </c>
      <c r="H7911" s="30" t="s">
        <v>1960</v>
      </c>
      <c r="I7911" s="31">
        <f t="shared" si="5651"/>
        <v>3991897</v>
      </c>
      <c r="J7911" s="31">
        <f>SUM(J7881,J7905,J7908)</f>
        <v>3891897</v>
      </c>
      <c r="K7911" s="31">
        <f t="shared" si="5652"/>
        <v>100000</v>
      </c>
      <c r="L7911" s="31">
        <f t="shared" ref="L7911:X7911" si="5656">SUM(L7881,L7905,L7908)</f>
        <v>50000</v>
      </c>
      <c r="M7911" s="31">
        <f t="shared" si="5656"/>
        <v>50000</v>
      </c>
      <c r="N7911" s="31">
        <f t="shared" si="5656"/>
        <v>0</v>
      </c>
      <c r="O7911" s="31">
        <f t="shared" si="5656"/>
        <v>0</v>
      </c>
      <c r="P7911" s="31">
        <f t="shared" si="5656"/>
        <v>0</v>
      </c>
      <c r="Q7911" s="31">
        <f t="shared" si="5656"/>
        <v>4246391</v>
      </c>
      <c r="R7911" s="31">
        <f t="shared" si="5656"/>
        <v>4045847</v>
      </c>
      <c r="S7911" s="31">
        <f t="shared" si="5656"/>
        <v>3012104</v>
      </c>
      <c r="T7911" s="31">
        <f t="shared" si="5656"/>
        <v>1033543</v>
      </c>
      <c r="U7911" s="31">
        <f t="shared" si="5656"/>
        <v>345855</v>
      </c>
      <c r="V7911" s="31">
        <f t="shared" si="5656"/>
        <v>351307</v>
      </c>
      <c r="W7911" s="31">
        <f t="shared" si="5656"/>
        <v>336381</v>
      </c>
      <c r="X7911" s="31">
        <f t="shared" si="5656"/>
        <v>4045647</v>
      </c>
      <c r="Y7911" s="220">
        <f t="shared" si="5641"/>
        <v>99.995056659334864</v>
      </c>
    </row>
    <row r="7912" spans="1:25" ht="15" thickBot="1">
      <c r="A7912" s="32" t="s">
        <v>0</v>
      </c>
      <c r="B7912" s="95" t="s">
        <v>0</v>
      </c>
      <c r="C7912" s="95" t="s">
        <v>0</v>
      </c>
      <c r="D7912" s="95" t="s">
        <v>0</v>
      </c>
      <c r="E7912" s="32" t="s">
        <v>0</v>
      </c>
      <c r="F7912" s="32" t="s">
        <v>0</v>
      </c>
      <c r="G7912" s="154" t="s">
        <v>0</v>
      </c>
      <c r="H7912" s="21" t="s">
        <v>170</v>
      </c>
      <c r="I7912" s="66">
        <f t="shared" si="5651"/>
        <v>74</v>
      </c>
      <c r="J7912" s="66">
        <v>74</v>
      </c>
      <c r="K7912" s="66">
        <f t="shared" si="5652"/>
        <v>0</v>
      </c>
      <c r="L7912" s="66" t="s">
        <v>0</v>
      </c>
      <c r="M7912" s="66" t="s">
        <v>0</v>
      </c>
      <c r="N7912" s="66" t="s">
        <v>0</v>
      </c>
      <c r="O7912" s="66" t="s">
        <v>0</v>
      </c>
      <c r="P7912" s="66" t="s">
        <v>0</v>
      </c>
      <c r="Q7912" s="66">
        <v>0</v>
      </c>
      <c r="R7912" s="66"/>
      <c r="S7912" s="66"/>
      <c r="T7912" s="66"/>
      <c r="U7912" s="66"/>
      <c r="V7912" s="66"/>
      <c r="W7912" s="66"/>
      <c r="X7912" s="66"/>
      <c r="Y7912" s="208">
        <v>0</v>
      </c>
    </row>
    <row r="7913" spans="1:25" ht="41.4" thickBot="1">
      <c r="A7913" s="252" t="s">
        <v>0</v>
      </c>
      <c r="B7913" s="255" t="s">
        <v>0</v>
      </c>
      <c r="C7913" s="255" t="s">
        <v>0</v>
      </c>
      <c r="D7913" s="255" t="s">
        <v>0</v>
      </c>
      <c r="E7913" s="252" t="s">
        <v>0</v>
      </c>
      <c r="F7913" s="252" t="s">
        <v>0</v>
      </c>
      <c r="G7913" s="258" t="s">
        <v>0</v>
      </c>
      <c r="H7913" s="24" t="s">
        <v>72</v>
      </c>
      <c r="I7913" s="1" t="s">
        <v>3093</v>
      </c>
      <c r="J7913" s="1" t="s">
        <v>3130</v>
      </c>
      <c r="K7913" s="1" t="s">
        <v>3</v>
      </c>
      <c r="L7913" s="1" t="s">
        <v>4</v>
      </c>
      <c r="M7913" s="1" t="s">
        <v>5</v>
      </c>
      <c r="N7913" s="1" t="s">
        <v>6</v>
      </c>
      <c r="O7913" s="1" t="s">
        <v>7</v>
      </c>
      <c r="P7913" s="1" t="s">
        <v>8</v>
      </c>
      <c r="Q7913" s="1" t="s">
        <v>3344</v>
      </c>
      <c r="R7913" s="1" t="s">
        <v>3427</v>
      </c>
      <c r="S7913" s="1" t="s">
        <v>3447</v>
      </c>
      <c r="T7913" s="1" t="s">
        <v>3448</v>
      </c>
      <c r="U7913" s="1" t="s">
        <v>3452</v>
      </c>
      <c r="V7913" s="1" t="s">
        <v>3449</v>
      </c>
      <c r="W7913" s="1" t="s">
        <v>3450</v>
      </c>
      <c r="X7913" s="1" t="s">
        <v>3451</v>
      </c>
      <c r="Y7913" s="216" t="s">
        <v>3385</v>
      </c>
    </row>
    <row r="7914" spans="1:25">
      <c r="A7914" s="253"/>
      <c r="B7914" s="256"/>
      <c r="C7914" s="256"/>
      <c r="D7914" s="256"/>
      <c r="E7914" s="253"/>
      <c r="F7914" s="253"/>
      <c r="G7914" s="259"/>
      <c r="H7914" s="33" t="s">
        <v>0</v>
      </c>
      <c r="I7914" s="45">
        <v>1</v>
      </c>
      <c r="J7914" s="45">
        <v>3</v>
      </c>
      <c r="K7914" s="45" t="s">
        <v>9</v>
      </c>
      <c r="L7914" s="45">
        <v>5</v>
      </c>
      <c r="M7914" s="45">
        <v>6</v>
      </c>
      <c r="N7914" s="45">
        <v>7</v>
      </c>
      <c r="O7914" s="45">
        <v>8</v>
      </c>
      <c r="P7914" s="45">
        <v>9</v>
      </c>
      <c r="Q7914" s="45">
        <v>1</v>
      </c>
      <c r="R7914" s="45">
        <v>2</v>
      </c>
      <c r="S7914" s="45">
        <v>3</v>
      </c>
      <c r="T7914" s="45" t="s">
        <v>3453</v>
      </c>
      <c r="U7914" s="45">
        <v>5</v>
      </c>
      <c r="V7914" s="45">
        <v>6</v>
      </c>
      <c r="W7914" s="45">
        <v>7</v>
      </c>
      <c r="X7914" s="45" t="s">
        <v>3454</v>
      </c>
      <c r="Y7914" s="276">
        <v>9</v>
      </c>
    </row>
    <row r="7915" spans="1:25">
      <c r="A7915" s="253"/>
      <c r="B7915" s="256"/>
      <c r="C7915" s="256"/>
      <c r="D7915" s="256"/>
      <c r="E7915" s="253"/>
      <c r="F7915" s="253"/>
      <c r="G7915" s="259"/>
      <c r="H7915" s="34" t="s">
        <v>110</v>
      </c>
      <c r="I7915" s="35">
        <f t="shared" si="5651"/>
        <v>3991897</v>
      </c>
      <c r="J7915" s="35">
        <f>SUM(J7911)</f>
        <v>3891897</v>
      </c>
      <c r="K7915" s="35">
        <f t="shared" si="5652"/>
        <v>100000</v>
      </c>
      <c r="L7915" s="35">
        <f t="shared" ref="L7915:P7915" si="5657">SUM(L7911)</f>
        <v>50000</v>
      </c>
      <c r="M7915" s="35">
        <f t="shared" si="5657"/>
        <v>50000</v>
      </c>
      <c r="N7915" s="35">
        <f t="shared" si="5657"/>
        <v>0</v>
      </c>
      <c r="O7915" s="35">
        <f t="shared" si="5657"/>
        <v>0</v>
      </c>
      <c r="P7915" s="35">
        <f t="shared" si="5657"/>
        <v>0</v>
      </c>
      <c r="Q7915" s="35">
        <f t="shared" ref="Q7915:R7915" si="5658">SUM(Q7911)</f>
        <v>4246391</v>
      </c>
      <c r="R7915" s="35">
        <f t="shared" si="5658"/>
        <v>4045847</v>
      </c>
      <c r="S7915" s="35">
        <f t="shared" ref="S7915" si="5659">SUM(S7911)</f>
        <v>3012104</v>
      </c>
      <c r="T7915" s="35">
        <f t="shared" ref="T7915:X7915" si="5660">SUM(T7911)</f>
        <v>1033543</v>
      </c>
      <c r="U7915" s="35">
        <f t="shared" si="5660"/>
        <v>345855</v>
      </c>
      <c r="V7915" s="35">
        <f t="shared" si="5660"/>
        <v>351307</v>
      </c>
      <c r="W7915" s="35">
        <f t="shared" si="5660"/>
        <v>336381</v>
      </c>
      <c r="X7915" s="35">
        <f t="shared" si="5660"/>
        <v>4045647</v>
      </c>
      <c r="Y7915" s="218">
        <f t="shared" ref="Y7915:Y7916" si="5661">IF(R7915=0,0,(X7915/R7915)*100)</f>
        <v>99.995056659334864</v>
      </c>
    </row>
    <row r="7916" spans="1:25">
      <c r="A7916" s="253"/>
      <c r="B7916" s="256"/>
      <c r="C7916" s="256"/>
      <c r="D7916" s="256"/>
      <c r="E7916" s="253"/>
      <c r="F7916" s="253"/>
      <c r="G7916" s="259"/>
      <c r="H7916" s="36" t="s">
        <v>69</v>
      </c>
      <c r="I7916" s="35">
        <f t="shared" si="5651"/>
        <v>3991897</v>
      </c>
      <c r="J7916" s="35">
        <f>SUM(J7915)</f>
        <v>3891897</v>
      </c>
      <c r="K7916" s="35">
        <f t="shared" si="5652"/>
        <v>100000</v>
      </c>
      <c r="L7916" s="35">
        <f t="shared" ref="L7916:P7916" si="5662">SUM(L7915)</f>
        <v>50000</v>
      </c>
      <c r="M7916" s="35">
        <f t="shared" si="5662"/>
        <v>50000</v>
      </c>
      <c r="N7916" s="35">
        <f t="shared" si="5662"/>
        <v>0</v>
      </c>
      <c r="O7916" s="35">
        <f t="shared" si="5662"/>
        <v>0</v>
      </c>
      <c r="P7916" s="35">
        <f t="shared" si="5662"/>
        <v>0</v>
      </c>
      <c r="Q7916" s="35">
        <f t="shared" ref="Q7916:R7916" si="5663">SUM(Q7915)</f>
        <v>4246391</v>
      </c>
      <c r="R7916" s="35">
        <f t="shared" si="5663"/>
        <v>4045847</v>
      </c>
      <c r="S7916" s="35">
        <f t="shared" ref="S7916" si="5664">SUM(S7915)</f>
        <v>3012104</v>
      </c>
      <c r="T7916" s="35">
        <f t="shared" ref="T7916:X7916" si="5665">SUM(T7915)</f>
        <v>1033543</v>
      </c>
      <c r="U7916" s="35">
        <f t="shared" si="5665"/>
        <v>345855</v>
      </c>
      <c r="V7916" s="35">
        <f t="shared" si="5665"/>
        <v>351307</v>
      </c>
      <c r="W7916" s="35">
        <f t="shared" si="5665"/>
        <v>336381</v>
      </c>
      <c r="X7916" s="35">
        <f t="shared" si="5665"/>
        <v>4045647</v>
      </c>
      <c r="Y7916" s="218">
        <f t="shared" si="5661"/>
        <v>99.995056659334864</v>
      </c>
    </row>
    <row r="7917" spans="1:25">
      <c r="A7917" s="254"/>
      <c r="B7917" s="257"/>
      <c r="C7917" s="257"/>
      <c r="D7917" s="257"/>
      <c r="E7917" s="254"/>
      <c r="F7917" s="254"/>
      <c r="G7917" s="260"/>
    </row>
    <row r="7918" spans="1:25" ht="15" thickBot="1">
      <c r="A7918" s="32" t="s">
        <v>0</v>
      </c>
      <c r="B7918" s="95" t="s">
        <v>0</v>
      </c>
      <c r="C7918" s="95" t="s">
        <v>0</v>
      </c>
      <c r="D7918" s="95" t="s">
        <v>0</v>
      </c>
      <c r="E7918" s="32" t="s">
        <v>0</v>
      </c>
      <c r="F7918" s="32" t="s">
        <v>0</v>
      </c>
      <c r="G7918" s="154" t="s">
        <v>0</v>
      </c>
      <c r="H7918" s="37" t="s">
        <v>0</v>
      </c>
      <c r="I7918" s="37"/>
      <c r="J7918" s="37"/>
      <c r="K7918" s="37"/>
      <c r="L7918" s="37" t="s">
        <v>0</v>
      </c>
      <c r="M7918" s="37" t="s">
        <v>0</v>
      </c>
      <c r="N7918" s="37" t="s">
        <v>0</v>
      </c>
      <c r="O7918" s="37" t="s">
        <v>0</v>
      </c>
      <c r="P7918" s="37" t="s">
        <v>0</v>
      </c>
      <c r="Q7918" s="37"/>
      <c r="R7918" s="37"/>
      <c r="S7918" s="37"/>
      <c r="T7918" s="37" t="s">
        <v>0</v>
      </c>
      <c r="U7918" s="37" t="s">
        <v>0</v>
      </c>
      <c r="V7918" s="37" t="s">
        <v>0</v>
      </c>
      <c r="W7918" s="37" t="s">
        <v>0</v>
      </c>
      <c r="X7918" s="37" t="s">
        <v>0</v>
      </c>
      <c r="Y7918" s="219"/>
    </row>
    <row r="7919" spans="1:25" ht="41.4" thickBot="1">
      <c r="A7919" s="24" t="s">
        <v>123</v>
      </c>
      <c r="B7919" s="90" t="s">
        <v>124</v>
      </c>
      <c r="C7919" s="90" t="s">
        <v>125</v>
      </c>
      <c r="D7919" s="91" t="s">
        <v>0</v>
      </c>
      <c r="E7919" s="24" t="s">
        <v>126</v>
      </c>
      <c r="F7919" s="24" t="s">
        <v>127</v>
      </c>
      <c r="G7919" s="151" t="s">
        <v>128</v>
      </c>
      <c r="H7919" s="24" t="s">
        <v>1</v>
      </c>
      <c r="I7919" s="1" t="s">
        <v>3093</v>
      </c>
      <c r="J7919" s="1" t="s">
        <v>3130</v>
      </c>
      <c r="K7919" s="1" t="s">
        <v>3</v>
      </c>
      <c r="L7919" s="1" t="s">
        <v>4</v>
      </c>
      <c r="M7919" s="1" t="s">
        <v>5</v>
      </c>
      <c r="N7919" s="1" t="s">
        <v>6</v>
      </c>
      <c r="O7919" s="1" t="s">
        <v>7</v>
      </c>
      <c r="P7919" s="1" t="s">
        <v>8</v>
      </c>
      <c r="Q7919" s="1" t="s">
        <v>3344</v>
      </c>
      <c r="R7919" s="1" t="s">
        <v>3427</v>
      </c>
      <c r="S7919" s="1" t="s">
        <v>3447</v>
      </c>
      <c r="T7919" s="1" t="s">
        <v>3448</v>
      </c>
      <c r="U7919" s="1" t="s">
        <v>3452</v>
      </c>
      <c r="V7919" s="1" t="s">
        <v>3449</v>
      </c>
      <c r="W7919" s="1" t="s">
        <v>3450</v>
      </c>
      <c r="X7919" s="1" t="s">
        <v>3451</v>
      </c>
      <c r="Y7919" s="216" t="s">
        <v>3385</v>
      </c>
    </row>
    <row r="7920" spans="1:25">
      <c r="A7920" s="26" t="s">
        <v>0</v>
      </c>
      <c r="B7920" s="92" t="s">
        <v>0</v>
      </c>
      <c r="C7920" s="92" t="s">
        <v>0</v>
      </c>
      <c r="D7920" s="93" t="s">
        <v>0</v>
      </c>
      <c r="E7920" s="27" t="s">
        <v>0</v>
      </c>
      <c r="F7920" s="28" t="s">
        <v>0</v>
      </c>
      <c r="G7920" s="152" t="s">
        <v>0</v>
      </c>
      <c r="H7920" s="29" t="s">
        <v>0</v>
      </c>
      <c r="I7920" s="45">
        <v>1</v>
      </c>
      <c r="J7920" s="45">
        <v>3</v>
      </c>
      <c r="K7920" s="45" t="s">
        <v>9</v>
      </c>
      <c r="L7920" s="45">
        <v>5</v>
      </c>
      <c r="M7920" s="45">
        <v>6</v>
      </c>
      <c r="N7920" s="45">
        <v>7</v>
      </c>
      <c r="O7920" s="45">
        <v>8</v>
      </c>
      <c r="P7920" s="45">
        <v>9</v>
      </c>
      <c r="Q7920" s="45">
        <v>1</v>
      </c>
      <c r="R7920" s="45">
        <v>2</v>
      </c>
      <c r="S7920" s="45">
        <v>3</v>
      </c>
      <c r="T7920" s="45" t="s">
        <v>3453</v>
      </c>
      <c r="U7920" s="45">
        <v>5</v>
      </c>
      <c r="V7920" s="45">
        <v>6</v>
      </c>
      <c r="W7920" s="45">
        <v>7</v>
      </c>
      <c r="X7920" s="45" t="s">
        <v>3454</v>
      </c>
      <c r="Y7920" s="276">
        <v>9</v>
      </c>
    </row>
    <row r="7921" spans="1:25">
      <c r="A7921" s="20">
        <v>35</v>
      </c>
      <c r="B7921" s="81" t="s">
        <v>172</v>
      </c>
      <c r="C7921" s="80" t="s">
        <v>859</v>
      </c>
      <c r="D7921" s="80">
        <v>35020003</v>
      </c>
      <c r="E7921" s="21" t="s">
        <v>0</v>
      </c>
      <c r="F7921" s="21" t="s">
        <v>0</v>
      </c>
      <c r="G7921" s="150" t="s">
        <v>0</v>
      </c>
      <c r="H7921" s="21" t="s">
        <v>1961</v>
      </c>
      <c r="I7921" s="22"/>
      <c r="J7921" s="22"/>
      <c r="K7921" s="22"/>
      <c r="L7921" s="22" t="s">
        <v>0</v>
      </c>
      <c r="M7921" s="22" t="s">
        <v>0</v>
      </c>
      <c r="N7921" s="22" t="s">
        <v>0</v>
      </c>
      <c r="O7921" s="22" t="s">
        <v>0</v>
      </c>
      <c r="P7921" s="22" t="s">
        <v>0</v>
      </c>
      <c r="Q7921" s="22"/>
      <c r="R7921" s="22"/>
      <c r="S7921" s="22"/>
      <c r="T7921" s="22" t="s">
        <v>0</v>
      </c>
      <c r="U7921" s="22" t="s">
        <v>0</v>
      </c>
      <c r="V7921" s="22" t="s">
        <v>0</v>
      </c>
      <c r="W7921" s="22" t="s">
        <v>0</v>
      </c>
      <c r="X7921" s="22" t="s">
        <v>0</v>
      </c>
      <c r="Y7921" s="209"/>
    </row>
    <row r="7922" spans="1:25" ht="20.399999999999999">
      <c r="A7922" s="20" t="s">
        <v>0</v>
      </c>
      <c r="B7922" s="81" t="s">
        <v>0</v>
      </c>
      <c r="C7922" s="81" t="s">
        <v>0</v>
      </c>
      <c r="D7922" s="94" t="s">
        <v>0</v>
      </c>
      <c r="E7922" s="21" t="s">
        <v>0</v>
      </c>
      <c r="F7922" s="21" t="s">
        <v>0</v>
      </c>
      <c r="G7922" s="150" t="s">
        <v>0</v>
      </c>
      <c r="H7922" s="30" t="s">
        <v>33</v>
      </c>
      <c r="I7922" s="31">
        <f t="shared" si="5651"/>
        <v>3406180</v>
      </c>
      <c r="J7922" s="31">
        <f>SUM(J7923,J7931,J7933)</f>
        <v>3333080</v>
      </c>
      <c r="K7922" s="31">
        <f t="shared" si="5652"/>
        <v>73100</v>
      </c>
      <c r="L7922" s="31">
        <f t="shared" ref="L7922:P7922" si="5666">SUM(L7923,L7931,L7933)</f>
        <v>52050</v>
      </c>
      <c r="M7922" s="31">
        <f t="shared" si="5666"/>
        <v>0</v>
      </c>
      <c r="N7922" s="31">
        <f t="shared" si="5666"/>
        <v>21050</v>
      </c>
      <c r="O7922" s="31">
        <f t="shared" si="5666"/>
        <v>0</v>
      </c>
      <c r="P7922" s="31">
        <f t="shared" si="5666"/>
        <v>0</v>
      </c>
      <c r="Q7922" s="31">
        <f t="shared" ref="Q7922:R7922" si="5667">SUM(Q7923,Q7931,Q7933)</f>
        <v>3568150</v>
      </c>
      <c r="R7922" s="31">
        <f t="shared" si="5667"/>
        <v>3471718</v>
      </c>
      <c r="S7922" s="31">
        <f t="shared" ref="S7922" si="5668">SUM(S7923,S7931,S7933)</f>
        <v>2729556</v>
      </c>
      <c r="T7922" s="31">
        <f t="shared" ref="T7922:X7922" si="5669">SUM(T7923,T7931,T7933)</f>
        <v>742218</v>
      </c>
      <c r="U7922" s="31">
        <f t="shared" si="5669"/>
        <v>282500</v>
      </c>
      <c r="V7922" s="31">
        <f t="shared" si="5669"/>
        <v>273149</v>
      </c>
      <c r="W7922" s="31">
        <f t="shared" si="5669"/>
        <v>186569</v>
      </c>
      <c r="X7922" s="31">
        <f t="shared" si="5669"/>
        <v>3471774</v>
      </c>
      <c r="Y7922" s="220">
        <f t="shared" ref="Y7922:Y7944" si="5670">IF(R7922=0,0,(X7922/R7922)*100)</f>
        <v>100.00161303423837</v>
      </c>
    </row>
    <row r="7923" spans="1:25">
      <c r="A7923" s="23">
        <v>35</v>
      </c>
      <c r="B7923" s="80" t="s">
        <v>172</v>
      </c>
      <c r="C7923" s="80" t="s">
        <v>859</v>
      </c>
      <c r="D7923" s="80">
        <v>35020003</v>
      </c>
      <c r="E7923" s="21" t="s">
        <v>132</v>
      </c>
      <c r="F7923" s="21" t="s">
        <v>0</v>
      </c>
      <c r="G7923" s="150" t="s">
        <v>0</v>
      </c>
      <c r="H7923" s="21" t="s">
        <v>11</v>
      </c>
      <c r="I7923" s="66">
        <f t="shared" si="5651"/>
        <v>2902980</v>
      </c>
      <c r="J7923" s="66">
        <f>SUM(J7924,J7925)</f>
        <v>2887980</v>
      </c>
      <c r="K7923" s="66">
        <f t="shared" si="5652"/>
        <v>15000</v>
      </c>
      <c r="L7923" s="66">
        <f t="shared" ref="L7923:P7923" si="5671">SUM(L7924,L7925)</f>
        <v>10000</v>
      </c>
      <c r="M7923" s="66">
        <f t="shared" si="5671"/>
        <v>0</v>
      </c>
      <c r="N7923" s="66">
        <f t="shared" si="5671"/>
        <v>5000</v>
      </c>
      <c r="O7923" s="66">
        <f t="shared" si="5671"/>
        <v>0</v>
      </c>
      <c r="P7923" s="66">
        <f t="shared" si="5671"/>
        <v>0</v>
      </c>
      <c r="Q7923" s="66">
        <f t="shared" ref="Q7923:R7923" si="5672">SUM(Q7924,Q7925)</f>
        <v>3041087</v>
      </c>
      <c r="R7923" s="66">
        <f t="shared" si="5672"/>
        <v>3019087</v>
      </c>
      <c r="S7923" s="66">
        <f t="shared" ref="S7923" si="5673">SUM(S7924,S7925)</f>
        <v>2345467</v>
      </c>
      <c r="T7923" s="66">
        <f t="shared" ref="T7923:X7923" si="5674">SUM(T7924,T7925)</f>
        <v>673620</v>
      </c>
      <c r="U7923" s="66">
        <f t="shared" si="5674"/>
        <v>245700</v>
      </c>
      <c r="V7923" s="66">
        <f t="shared" si="5674"/>
        <v>241351</v>
      </c>
      <c r="W7923" s="66">
        <f t="shared" si="5674"/>
        <v>186569</v>
      </c>
      <c r="X7923" s="66">
        <f t="shared" si="5674"/>
        <v>3019087</v>
      </c>
      <c r="Y7923" s="208">
        <f t="shared" si="5670"/>
        <v>100</v>
      </c>
    </row>
    <row r="7924" spans="1:25">
      <c r="A7924" s="23">
        <v>35</v>
      </c>
      <c r="B7924" s="80" t="s">
        <v>172</v>
      </c>
      <c r="C7924" s="80" t="s">
        <v>859</v>
      </c>
      <c r="D7924" s="80">
        <v>35020003</v>
      </c>
      <c r="E7924" s="22">
        <v>6111</v>
      </c>
      <c r="F7924" s="23"/>
      <c r="G7924" s="129" t="s">
        <v>3380</v>
      </c>
      <c r="H7924" s="32" t="s">
        <v>12</v>
      </c>
      <c r="I7924" s="44">
        <f t="shared" si="5651"/>
        <v>2680398</v>
      </c>
      <c r="J7924" s="44">
        <v>2665398</v>
      </c>
      <c r="K7924" s="44">
        <f t="shared" si="5652"/>
        <v>15000</v>
      </c>
      <c r="L7924" s="44">
        <v>10000</v>
      </c>
      <c r="M7924" s="44">
        <v>0</v>
      </c>
      <c r="N7924" s="44">
        <v>5000</v>
      </c>
      <c r="O7924" s="44">
        <v>0</v>
      </c>
      <c r="P7924" s="44">
        <v>0</v>
      </c>
      <c r="Q7924" s="44">
        <v>2812505</v>
      </c>
      <c r="R7924" s="44">
        <v>2790505</v>
      </c>
      <c r="S7924" s="44">
        <v>2150313</v>
      </c>
      <c r="T7924" s="44">
        <f t="shared" ref="T7924:T7944" si="5675">U7924+V7924+W7924</f>
        <v>640192</v>
      </c>
      <c r="U7924" s="44">
        <v>230000</v>
      </c>
      <c r="V7924" s="44">
        <v>225000</v>
      </c>
      <c r="W7924" s="44">
        <v>185192</v>
      </c>
      <c r="X7924" s="44">
        <f t="shared" ref="X7924:X7944" si="5676">S7924+T7924</f>
        <v>2790505</v>
      </c>
      <c r="Y7924" s="209">
        <f t="shared" si="5670"/>
        <v>100</v>
      </c>
    </row>
    <row r="7925" spans="1:25">
      <c r="A7925" s="20">
        <v>35</v>
      </c>
      <c r="B7925" s="81" t="s">
        <v>172</v>
      </c>
      <c r="C7925" s="81" t="s">
        <v>859</v>
      </c>
      <c r="D7925" s="81">
        <v>35020003</v>
      </c>
      <c r="E7925" s="20" t="s">
        <v>134</v>
      </c>
      <c r="F7925" s="23" t="s">
        <v>0</v>
      </c>
      <c r="G7925" s="154" t="s">
        <v>0</v>
      </c>
      <c r="H7925" s="21" t="s">
        <v>13</v>
      </c>
      <c r="I7925" s="66">
        <f t="shared" si="5651"/>
        <v>222582</v>
      </c>
      <c r="J7925" s="66">
        <f>SUM(J7926:J7930)</f>
        <v>222582</v>
      </c>
      <c r="K7925" s="66">
        <f t="shared" si="5652"/>
        <v>0</v>
      </c>
      <c r="L7925" s="66">
        <f t="shared" ref="L7925:X7925" si="5677">SUM(L7926:L7930)</f>
        <v>0</v>
      </c>
      <c r="M7925" s="66">
        <f t="shared" si="5677"/>
        <v>0</v>
      </c>
      <c r="N7925" s="66">
        <f t="shared" si="5677"/>
        <v>0</v>
      </c>
      <c r="O7925" s="66">
        <f t="shared" si="5677"/>
        <v>0</v>
      </c>
      <c r="P7925" s="66">
        <f t="shared" si="5677"/>
        <v>0</v>
      </c>
      <c r="Q7925" s="66">
        <f t="shared" si="5677"/>
        <v>228582</v>
      </c>
      <c r="R7925" s="66">
        <f t="shared" si="5677"/>
        <v>228582</v>
      </c>
      <c r="S7925" s="66">
        <f t="shared" si="5677"/>
        <v>195154</v>
      </c>
      <c r="T7925" s="66">
        <f t="shared" si="5677"/>
        <v>33428</v>
      </c>
      <c r="U7925" s="66">
        <f t="shared" si="5677"/>
        <v>15700</v>
      </c>
      <c r="V7925" s="66">
        <f t="shared" si="5677"/>
        <v>16351</v>
      </c>
      <c r="W7925" s="66">
        <f t="shared" si="5677"/>
        <v>1377</v>
      </c>
      <c r="X7925" s="66">
        <f t="shared" si="5677"/>
        <v>228582</v>
      </c>
      <c r="Y7925" s="208">
        <f t="shared" si="5670"/>
        <v>100</v>
      </c>
    </row>
    <row r="7926" spans="1:25">
      <c r="A7926" s="23">
        <v>35</v>
      </c>
      <c r="B7926" s="80" t="s">
        <v>172</v>
      </c>
      <c r="C7926" s="80" t="s">
        <v>859</v>
      </c>
      <c r="D7926" s="80">
        <v>35020003</v>
      </c>
      <c r="E7926" s="22">
        <v>6112</v>
      </c>
      <c r="F7926" s="23" t="s">
        <v>2882</v>
      </c>
      <c r="G7926" s="129" t="s">
        <v>3380</v>
      </c>
      <c r="H7926" s="32" t="s">
        <v>16</v>
      </c>
      <c r="I7926" s="44">
        <f t="shared" si="5651"/>
        <v>30100</v>
      </c>
      <c r="J7926" s="44">
        <v>30100</v>
      </c>
      <c r="K7926" s="44">
        <f t="shared" si="5652"/>
        <v>0</v>
      </c>
      <c r="L7926" s="44">
        <v>0</v>
      </c>
      <c r="M7926" s="44">
        <v>0</v>
      </c>
      <c r="N7926" s="44">
        <v>0</v>
      </c>
      <c r="O7926" s="44">
        <v>0</v>
      </c>
      <c r="P7926" s="44">
        <v>0</v>
      </c>
      <c r="Q7926" s="44">
        <v>30100</v>
      </c>
      <c r="R7926" s="44">
        <v>30100</v>
      </c>
      <c r="S7926" s="44">
        <v>23323</v>
      </c>
      <c r="T7926" s="44">
        <f t="shared" si="5675"/>
        <v>6777</v>
      </c>
      <c r="U7926" s="44">
        <v>2700</v>
      </c>
      <c r="V7926" s="44">
        <v>2700</v>
      </c>
      <c r="W7926" s="44">
        <v>1377</v>
      </c>
      <c r="X7926" s="44">
        <f t="shared" si="5676"/>
        <v>30100</v>
      </c>
      <c r="Y7926" s="209">
        <f t="shared" si="5670"/>
        <v>100</v>
      </c>
    </row>
    <row r="7927" spans="1:25">
      <c r="A7927" s="23">
        <v>35</v>
      </c>
      <c r="B7927" s="80" t="s">
        <v>172</v>
      </c>
      <c r="C7927" s="80" t="s">
        <v>859</v>
      </c>
      <c r="D7927" s="80">
        <v>35020003</v>
      </c>
      <c r="E7927" s="22">
        <v>6112</v>
      </c>
      <c r="F7927" s="23" t="s">
        <v>2883</v>
      </c>
      <c r="G7927" s="129" t="s">
        <v>3380</v>
      </c>
      <c r="H7927" s="32" t="s">
        <v>19</v>
      </c>
      <c r="I7927" s="44">
        <f t="shared" si="5651"/>
        <v>140000</v>
      </c>
      <c r="J7927" s="44">
        <v>140000</v>
      </c>
      <c r="K7927" s="44">
        <f t="shared" si="5652"/>
        <v>0</v>
      </c>
      <c r="L7927" s="44">
        <v>0</v>
      </c>
      <c r="M7927" s="44">
        <v>0</v>
      </c>
      <c r="N7927" s="44">
        <v>0</v>
      </c>
      <c r="O7927" s="44">
        <v>0</v>
      </c>
      <c r="P7927" s="44">
        <v>0</v>
      </c>
      <c r="Q7927" s="44">
        <v>140000</v>
      </c>
      <c r="R7927" s="44">
        <v>140000</v>
      </c>
      <c r="S7927" s="44">
        <v>113349</v>
      </c>
      <c r="T7927" s="44">
        <f t="shared" si="5675"/>
        <v>26651</v>
      </c>
      <c r="U7927" s="44">
        <v>13000</v>
      </c>
      <c r="V7927" s="44">
        <v>13651</v>
      </c>
      <c r="W7927" s="44">
        <v>0</v>
      </c>
      <c r="X7927" s="44">
        <f t="shared" si="5676"/>
        <v>140000</v>
      </c>
      <c r="Y7927" s="209">
        <f t="shared" si="5670"/>
        <v>100</v>
      </c>
    </row>
    <row r="7928" spans="1:25">
      <c r="A7928" s="23">
        <v>35</v>
      </c>
      <c r="B7928" s="80" t="s">
        <v>172</v>
      </c>
      <c r="C7928" s="80" t="s">
        <v>859</v>
      </c>
      <c r="D7928" s="80">
        <v>35020003</v>
      </c>
      <c r="E7928" s="22">
        <v>6112</v>
      </c>
      <c r="F7928" s="23" t="s">
        <v>2884</v>
      </c>
      <c r="G7928" s="129" t="s">
        <v>3380</v>
      </c>
      <c r="H7928" s="32" t="s">
        <v>17</v>
      </c>
      <c r="I7928" s="44">
        <f t="shared" si="5651"/>
        <v>33320</v>
      </c>
      <c r="J7928" s="44">
        <v>33320</v>
      </c>
      <c r="K7928" s="44">
        <f t="shared" si="5652"/>
        <v>0</v>
      </c>
      <c r="L7928" s="44">
        <v>0</v>
      </c>
      <c r="M7928" s="44">
        <v>0</v>
      </c>
      <c r="N7928" s="44">
        <v>0</v>
      </c>
      <c r="O7928" s="44">
        <v>0</v>
      </c>
      <c r="P7928" s="44">
        <v>0</v>
      </c>
      <c r="Q7928" s="44">
        <v>33320</v>
      </c>
      <c r="R7928" s="44">
        <v>33320</v>
      </c>
      <c r="S7928" s="44">
        <v>33320</v>
      </c>
      <c r="T7928" s="44">
        <f t="shared" si="5675"/>
        <v>0</v>
      </c>
      <c r="U7928" s="44">
        <v>0</v>
      </c>
      <c r="V7928" s="44">
        <v>0</v>
      </c>
      <c r="W7928" s="44">
        <v>0</v>
      </c>
      <c r="X7928" s="44">
        <f t="shared" si="5676"/>
        <v>33320</v>
      </c>
      <c r="Y7928" s="209">
        <f t="shared" si="5670"/>
        <v>100</v>
      </c>
    </row>
    <row r="7929" spans="1:25">
      <c r="A7929" s="23">
        <v>35</v>
      </c>
      <c r="B7929" s="80" t="s">
        <v>172</v>
      </c>
      <c r="C7929" s="80" t="s">
        <v>859</v>
      </c>
      <c r="D7929" s="80">
        <v>35020003</v>
      </c>
      <c r="E7929" s="22">
        <v>6112</v>
      </c>
      <c r="F7929" s="23" t="s">
        <v>2885</v>
      </c>
      <c r="G7929" s="129" t="s">
        <v>3380</v>
      </c>
      <c r="H7929" s="32" t="s">
        <v>15</v>
      </c>
      <c r="I7929" s="44">
        <f t="shared" si="5651"/>
        <v>7162</v>
      </c>
      <c r="J7929" s="44">
        <v>7162</v>
      </c>
      <c r="K7929" s="44">
        <f t="shared" si="5652"/>
        <v>0</v>
      </c>
      <c r="L7929" s="44">
        <v>0</v>
      </c>
      <c r="M7929" s="44">
        <v>0</v>
      </c>
      <c r="N7929" s="44">
        <v>0</v>
      </c>
      <c r="O7929" s="44">
        <v>0</v>
      </c>
      <c r="P7929" s="44">
        <v>0</v>
      </c>
      <c r="Q7929" s="44">
        <v>7162</v>
      </c>
      <c r="R7929" s="44">
        <v>7162</v>
      </c>
      <c r="S7929" s="44">
        <v>7162</v>
      </c>
      <c r="T7929" s="44">
        <f t="shared" si="5675"/>
        <v>0</v>
      </c>
      <c r="U7929" s="44">
        <v>0</v>
      </c>
      <c r="V7929" s="44">
        <v>0</v>
      </c>
      <c r="W7929" s="44">
        <v>0</v>
      </c>
      <c r="X7929" s="44">
        <f t="shared" si="5676"/>
        <v>7162</v>
      </c>
      <c r="Y7929" s="209">
        <f t="shared" si="5670"/>
        <v>100</v>
      </c>
    </row>
    <row r="7930" spans="1:25">
      <c r="A7930" s="23">
        <v>35</v>
      </c>
      <c r="B7930" s="80" t="s">
        <v>172</v>
      </c>
      <c r="C7930" s="80" t="s">
        <v>859</v>
      </c>
      <c r="D7930" s="80">
        <v>35020003</v>
      </c>
      <c r="E7930" s="22">
        <v>6112</v>
      </c>
      <c r="F7930" s="23" t="s">
        <v>2886</v>
      </c>
      <c r="G7930" s="129" t="s">
        <v>3380</v>
      </c>
      <c r="H7930" s="32" t="s">
        <v>18</v>
      </c>
      <c r="I7930" s="44">
        <f t="shared" si="5651"/>
        <v>12000</v>
      </c>
      <c r="J7930" s="44">
        <v>12000</v>
      </c>
      <c r="K7930" s="44">
        <f t="shared" si="5652"/>
        <v>0</v>
      </c>
      <c r="L7930" s="44">
        <v>0</v>
      </c>
      <c r="M7930" s="44">
        <v>0</v>
      </c>
      <c r="N7930" s="44">
        <v>0</v>
      </c>
      <c r="O7930" s="44">
        <v>0</v>
      </c>
      <c r="P7930" s="44">
        <v>0</v>
      </c>
      <c r="Q7930" s="44">
        <v>18000</v>
      </c>
      <c r="R7930" s="44">
        <v>18000</v>
      </c>
      <c r="S7930" s="44">
        <v>18000</v>
      </c>
      <c r="T7930" s="44">
        <f t="shared" si="5675"/>
        <v>0</v>
      </c>
      <c r="U7930" s="44">
        <v>0</v>
      </c>
      <c r="V7930" s="44">
        <v>0</v>
      </c>
      <c r="W7930" s="44">
        <v>0</v>
      </c>
      <c r="X7930" s="44">
        <f t="shared" si="5676"/>
        <v>18000</v>
      </c>
      <c r="Y7930" s="209">
        <f t="shared" si="5670"/>
        <v>100</v>
      </c>
    </row>
    <row r="7931" spans="1:25">
      <c r="A7931" s="23">
        <v>35</v>
      </c>
      <c r="B7931" s="80" t="s">
        <v>172</v>
      </c>
      <c r="C7931" s="80" t="s">
        <v>859</v>
      </c>
      <c r="D7931" s="80">
        <v>35020003</v>
      </c>
      <c r="E7931" s="21" t="s">
        <v>139</v>
      </c>
      <c r="F7931" s="21" t="s">
        <v>0</v>
      </c>
      <c r="G7931" s="150" t="s">
        <v>0</v>
      </c>
      <c r="H7931" s="21" t="s">
        <v>21</v>
      </c>
      <c r="I7931" s="66">
        <f t="shared" si="5651"/>
        <v>272200</v>
      </c>
      <c r="J7931" s="66">
        <f t="shared" ref="J7931:X7931" si="5678">SUM(J7932)</f>
        <v>270600</v>
      </c>
      <c r="K7931" s="66">
        <f t="shared" si="5652"/>
        <v>1600</v>
      </c>
      <c r="L7931" s="66">
        <f t="shared" si="5678"/>
        <v>1050</v>
      </c>
      <c r="M7931" s="66">
        <f t="shared" si="5678"/>
        <v>0</v>
      </c>
      <c r="N7931" s="66">
        <f t="shared" si="5678"/>
        <v>550</v>
      </c>
      <c r="O7931" s="66">
        <f t="shared" si="5678"/>
        <v>0</v>
      </c>
      <c r="P7931" s="66">
        <f t="shared" si="5678"/>
        <v>0</v>
      </c>
      <c r="Q7931" s="66">
        <f t="shared" si="5678"/>
        <v>286336</v>
      </c>
      <c r="R7931" s="66">
        <f t="shared" si="5678"/>
        <v>283736</v>
      </c>
      <c r="S7931" s="66">
        <f t="shared" si="5678"/>
        <v>226938</v>
      </c>
      <c r="T7931" s="66">
        <f t="shared" si="5678"/>
        <v>56798</v>
      </c>
      <c r="U7931" s="66">
        <f t="shared" si="5678"/>
        <v>25000</v>
      </c>
      <c r="V7931" s="66">
        <f t="shared" si="5678"/>
        <v>31798</v>
      </c>
      <c r="W7931" s="66">
        <f t="shared" si="5678"/>
        <v>0</v>
      </c>
      <c r="X7931" s="66">
        <f t="shared" si="5678"/>
        <v>283736</v>
      </c>
      <c r="Y7931" s="208">
        <f t="shared" si="5670"/>
        <v>100</v>
      </c>
    </row>
    <row r="7932" spans="1:25">
      <c r="A7932" s="23">
        <v>35</v>
      </c>
      <c r="B7932" s="80" t="s">
        <v>172</v>
      </c>
      <c r="C7932" s="80" t="s">
        <v>859</v>
      </c>
      <c r="D7932" s="80">
        <v>35020003</v>
      </c>
      <c r="E7932" s="22">
        <v>6121</v>
      </c>
      <c r="F7932" s="23"/>
      <c r="G7932" s="129" t="s">
        <v>3380</v>
      </c>
      <c r="H7932" s="32" t="s">
        <v>22</v>
      </c>
      <c r="I7932" s="44">
        <f t="shared" si="5651"/>
        <v>272200</v>
      </c>
      <c r="J7932" s="44">
        <v>270600</v>
      </c>
      <c r="K7932" s="44">
        <f t="shared" si="5652"/>
        <v>1600</v>
      </c>
      <c r="L7932" s="44">
        <v>1050</v>
      </c>
      <c r="M7932" s="44">
        <v>0</v>
      </c>
      <c r="N7932" s="44">
        <v>550</v>
      </c>
      <c r="O7932" s="44">
        <v>0</v>
      </c>
      <c r="P7932" s="44">
        <v>0</v>
      </c>
      <c r="Q7932" s="44">
        <v>286336</v>
      </c>
      <c r="R7932" s="44">
        <v>283736</v>
      </c>
      <c r="S7932" s="44">
        <v>226938</v>
      </c>
      <c r="T7932" s="44">
        <f t="shared" si="5675"/>
        <v>56798</v>
      </c>
      <c r="U7932" s="44">
        <v>25000</v>
      </c>
      <c r="V7932" s="44">
        <v>31798</v>
      </c>
      <c r="W7932" s="44">
        <v>0</v>
      </c>
      <c r="X7932" s="44">
        <f t="shared" si="5676"/>
        <v>283736</v>
      </c>
      <c r="Y7932" s="209">
        <f t="shared" si="5670"/>
        <v>100</v>
      </c>
    </row>
    <row r="7933" spans="1:25">
      <c r="A7933" s="23">
        <v>35</v>
      </c>
      <c r="B7933" s="80" t="s">
        <v>172</v>
      </c>
      <c r="C7933" s="80" t="s">
        <v>859</v>
      </c>
      <c r="D7933" s="80">
        <v>35020003</v>
      </c>
      <c r="E7933" s="21" t="s">
        <v>141</v>
      </c>
      <c r="F7933" s="21" t="s">
        <v>0</v>
      </c>
      <c r="G7933" s="150" t="s">
        <v>0</v>
      </c>
      <c r="H7933" s="21" t="s">
        <v>23</v>
      </c>
      <c r="I7933" s="66">
        <f t="shared" si="5651"/>
        <v>231000</v>
      </c>
      <c r="J7933" s="66">
        <f>SUM(J7934:J7941)</f>
        <v>174500</v>
      </c>
      <c r="K7933" s="66">
        <f t="shared" si="5652"/>
        <v>56500</v>
      </c>
      <c r="L7933" s="66">
        <f t="shared" ref="L7933:X7933" si="5679">SUM(L7934:L7941)</f>
        <v>41000</v>
      </c>
      <c r="M7933" s="66">
        <f t="shared" si="5679"/>
        <v>0</v>
      </c>
      <c r="N7933" s="66">
        <f t="shared" si="5679"/>
        <v>15500</v>
      </c>
      <c r="O7933" s="66">
        <f t="shared" si="5679"/>
        <v>0</v>
      </c>
      <c r="P7933" s="66">
        <f t="shared" si="5679"/>
        <v>0</v>
      </c>
      <c r="Q7933" s="66">
        <f t="shared" si="5679"/>
        <v>240727</v>
      </c>
      <c r="R7933" s="66">
        <f t="shared" si="5679"/>
        <v>168895</v>
      </c>
      <c r="S7933" s="66">
        <f t="shared" si="5679"/>
        <v>157151</v>
      </c>
      <c r="T7933" s="66">
        <f t="shared" si="5679"/>
        <v>11800</v>
      </c>
      <c r="U7933" s="66">
        <f t="shared" si="5679"/>
        <v>11800</v>
      </c>
      <c r="V7933" s="66">
        <f t="shared" si="5679"/>
        <v>0</v>
      </c>
      <c r="W7933" s="66">
        <f t="shared" si="5679"/>
        <v>0</v>
      </c>
      <c r="X7933" s="66">
        <f t="shared" si="5679"/>
        <v>168951</v>
      </c>
      <c r="Y7933" s="208">
        <f t="shared" si="5670"/>
        <v>100.03315669498801</v>
      </c>
    </row>
    <row r="7934" spans="1:25">
      <c r="A7934" s="23">
        <v>35</v>
      </c>
      <c r="B7934" s="80" t="s">
        <v>172</v>
      </c>
      <c r="C7934" s="80" t="s">
        <v>859</v>
      </c>
      <c r="D7934" s="80">
        <v>35020003</v>
      </c>
      <c r="E7934" s="22">
        <v>6131</v>
      </c>
      <c r="F7934" s="23"/>
      <c r="G7934" s="129" t="s">
        <v>3380</v>
      </c>
      <c r="H7934" s="32" t="s">
        <v>24</v>
      </c>
      <c r="I7934" s="44">
        <f t="shared" si="5651"/>
        <v>4000</v>
      </c>
      <c r="J7934" s="44">
        <v>0</v>
      </c>
      <c r="K7934" s="44">
        <f t="shared" si="5652"/>
        <v>4000</v>
      </c>
      <c r="L7934" s="44">
        <v>4000</v>
      </c>
      <c r="M7934" s="44">
        <v>0</v>
      </c>
      <c r="N7934" s="44">
        <v>0</v>
      </c>
      <c r="O7934" s="44">
        <v>0</v>
      </c>
      <c r="P7934" s="44">
        <v>0</v>
      </c>
      <c r="Q7934" s="44">
        <v>7000</v>
      </c>
      <c r="R7934" s="44">
        <v>0</v>
      </c>
      <c r="S7934" s="44">
        <v>0</v>
      </c>
      <c r="T7934" s="44">
        <f t="shared" si="5675"/>
        <v>0</v>
      </c>
      <c r="U7934" s="44">
        <v>0</v>
      </c>
      <c r="V7934" s="44">
        <v>0</v>
      </c>
      <c r="W7934" s="44">
        <v>0</v>
      </c>
      <c r="X7934" s="44">
        <f t="shared" si="5676"/>
        <v>0</v>
      </c>
      <c r="Y7934" s="209">
        <f t="shared" si="5670"/>
        <v>0</v>
      </c>
    </row>
    <row r="7935" spans="1:25">
      <c r="A7935" s="23">
        <v>35</v>
      </c>
      <c r="B7935" s="80" t="s">
        <v>172</v>
      </c>
      <c r="C7935" s="80" t="s">
        <v>859</v>
      </c>
      <c r="D7935" s="80">
        <v>35020003</v>
      </c>
      <c r="E7935" s="22">
        <v>6132</v>
      </c>
      <c r="F7935" s="23"/>
      <c r="G7935" s="129" t="s">
        <v>3380</v>
      </c>
      <c r="H7935" s="32" t="s">
        <v>25</v>
      </c>
      <c r="I7935" s="44">
        <f t="shared" si="5651"/>
        <v>30000</v>
      </c>
      <c r="J7935" s="44">
        <v>20000</v>
      </c>
      <c r="K7935" s="44">
        <f t="shared" si="5652"/>
        <v>10000</v>
      </c>
      <c r="L7935" s="44">
        <v>10000</v>
      </c>
      <c r="M7935" s="44">
        <v>0</v>
      </c>
      <c r="N7935" s="44">
        <v>0</v>
      </c>
      <c r="O7935" s="44">
        <v>0</v>
      </c>
      <c r="P7935" s="44">
        <v>0</v>
      </c>
      <c r="Q7935" s="44">
        <v>35000</v>
      </c>
      <c r="R7935" s="44">
        <v>20000</v>
      </c>
      <c r="S7935" s="44">
        <v>20000</v>
      </c>
      <c r="T7935" s="44">
        <f t="shared" si="5675"/>
        <v>0</v>
      </c>
      <c r="U7935" s="44">
        <v>0</v>
      </c>
      <c r="V7935" s="44">
        <v>0</v>
      </c>
      <c r="W7935" s="44">
        <v>0</v>
      </c>
      <c r="X7935" s="44">
        <f t="shared" si="5676"/>
        <v>20000</v>
      </c>
      <c r="Y7935" s="209">
        <f t="shared" si="5670"/>
        <v>100</v>
      </c>
    </row>
    <row r="7936" spans="1:25">
      <c r="A7936" s="23">
        <v>35</v>
      </c>
      <c r="B7936" s="80" t="s">
        <v>172</v>
      </c>
      <c r="C7936" s="80" t="s">
        <v>859</v>
      </c>
      <c r="D7936" s="80">
        <v>35020003</v>
      </c>
      <c r="E7936" s="22">
        <v>6133</v>
      </c>
      <c r="F7936" s="23"/>
      <c r="G7936" s="129" t="s">
        <v>3380</v>
      </c>
      <c r="H7936" s="32" t="s">
        <v>26</v>
      </c>
      <c r="I7936" s="44">
        <f t="shared" si="5651"/>
        <v>11500</v>
      </c>
      <c r="J7936" s="44">
        <v>7000</v>
      </c>
      <c r="K7936" s="44">
        <f t="shared" si="5652"/>
        <v>4500</v>
      </c>
      <c r="L7936" s="44">
        <v>4500</v>
      </c>
      <c r="M7936" s="44">
        <v>0</v>
      </c>
      <c r="N7936" s="44">
        <v>0</v>
      </c>
      <c r="O7936" s="44">
        <v>0</v>
      </c>
      <c r="P7936" s="44">
        <v>0</v>
      </c>
      <c r="Q7936" s="44">
        <v>14500</v>
      </c>
      <c r="R7936" s="44">
        <v>7000</v>
      </c>
      <c r="S7936" s="44">
        <v>7000</v>
      </c>
      <c r="T7936" s="44">
        <f t="shared" si="5675"/>
        <v>0</v>
      </c>
      <c r="U7936" s="44">
        <v>0</v>
      </c>
      <c r="V7936" s="44">
        <v>0</v>
      </c>
      <c r="W7936" s="44">
        <v>0</v>
      </c>
      <c r="X7936" s="44">
        <f t="shared" si="5676"/>
        <v>7000</v>
      </c>
      <c r="Y7936" s="209">
        <f t="shared" si="5670"/>
        <v>100</v>
      </c>
    </row>
    <row r="7937" spans="1:25">
      <c r="A7937" s="23">
        <v>35</v>
      </c>
      <c r="B7937" s="80" t="s">
        <v>172</v>
      </c>
      <c r="C7937" s="80" t="s">
        <v>859</v>
      </c>
      <c r="D7937" s="80">
        <v>35020003</v>
      </c>
      <c r="E7937" s="22">
        <v>6134</v>
      </c>
      <c r="F7937" s="23"/>
      <c r="G7937" s="129" t="s">
        <v>3380</v>
      </c>
      <c r="H7937" s="32" t="s">
        <v>27</v>
      </c>
      <c r="I7937" s="44">
        <f t="shared" si="5651"/>
        <v>10000</v>
      </c>
      <c r="J7937" s="44">
        <v>5000</v>
      </c>
      <c r="K7937" s="44">
        <f t="shared" si="5652"/>
        <v>5000</v>
      </c>
      <c r="L7937" s="44">
        <v>5000</v>
      </c>
      <c r="M7937" s="44">
        <v>0</v>
      </c>
      <c r="N7937" s="44">
        <v>0</v>
      </c>
      <c r="O7937" s="44">
        <v>0</v>
      </c>
      <c r="P7937" s="44">
        <v>0</v>
      </c>
      <c r="Q7937" s="44">
        <v>14000</v>
      </c>
      <c r="R7937" s="44">
        <v>5000</v>
      </c>
      <c r="S7937" s="44">
        <v>5000</v>
      </c>
      <c r="T7937" s="44">
        <f t="shared" si="5675"/>
        <v>0</v>
      </c>
      <c r="U7937" s="44">
        <v>0</v>
      </c>
      <c r="V7937" s="44">
        <v>0</v>
      </c>
      <c r="W7937" s="44">
        <v>0</v>
      </c>
      <c r="X7937" s="44">
        <f t="shared" si="5676"/>
        <v>5000</v>
      </c>
      <c r="Y7937" s="209">
        <f t="shared" si="5670"/>
        <v>100</v>
      </c>
    </row>
    <row r="7938" spans="1:25">
      <c r="A7938" s="23">
        <v>35</v>
      </c>
      <c r="B7938" s="80" t="s">
        <v>172</v>
      </c>
      <c r="C7938" s="80" t="s">
        <v>859</v>
      </c>
      <c r="D7938" s="80">
        <v>35020003</v>
      </c>
      <c r="E7938" s="22">
        <v>6136</v>
      </c>
      <c r="F7938" s="23"/>
      <c r="G7938" s="129" t="s">
        <v>3380</v>
      </c>
      <c r="H7938" s="32" t="s">
        <v>29</v>
      </c>
      <c r="I7938" s="44">
        <f t="shared" si="5651"/>
        <v>61500</v>
      </c>
      <c r="J7938" s="44">
        <v>61500</v>
      </c>
      <c r="K7938" s="44">
        <f t="shared" si="5652"/>
        <v>0</v>
      </c>
      <c r="L7938" s="44">
        <v>0</v>
      </c>
      <c r="M7938" s="44">
        <v>0</v>
      </c>
      <c r="N7938" s="44">
        <v>0</v>
      </c>
      <c r="O7938" s="44">
        <v>0</v>
      </c>
      <c r="P7938" s="44">
        <v>0</v>
      </c>
      <c r="Q7938" s="44">
        <v>61500</v>
      </c>
      <c r="R7938" s="44">
        <v>61500</v>
      </c>
      <c r="S7938" s="44">
        <v>60700</v>
      </c>
      <c r="T7938" s="44">
        <f t="shared" si="5675"/>
        <v>800</v>
      </c>
      <c r="U7938" s="44">
        <v>800</v>
      </c>
      <c r="V7938" s="44">
        <v>0</v>
      </c>
      <c r="W7938" s="44">
        <v>0</v>
      </c>
      <c r="X7938" s="44">
        <f t="shared" si="5676"/>
        <v>61500</v>
      </c>
      <c r="Y7938" s="209">
        <f t="shared" si="5670"/>
        <v>100</v>
      </c>
    </row>
    <row r="7939" spans="1:25">
      <c r="A7939" s="23">
        <v>35</v>
      </c>
      <c r="B7939" s="80" t="s">
        <v>172</v>
      </c>
      <c r="C7939" s="80" t="s">
        <v>859</v>
      </c>
      <c r="D7939" s="80">
        <v>35020003</v>
      </c>
      <c r="E7939" s="22">
        <v>6137</v>
      </c>
      <c r="F7939" s="23"/>
      <c r="G7939" s="129" t="s">
        <v>3380</v>
      </c>
      <c r="H7939" s="32" t="s">
        <v>30</v>
      </c>
      <c r="I7939" s="44">
        <f t="shared" si="5651"/>
        <v>15000</v>
      </c>
      <c r="J7939" s="44">
        <v>10000</v>
      </c>
      <c r="K7939" s="44">
        <f t="shared" si="5652"/>
        <v>5000</v>
      </c>
      <c r="L7939" s="44">
        <v>5000</v>
      </c>
      <c r="M7939" s="44">
        <v>0</v>
      </c>
      <c r="N7939" s="44">
        <v>0</v>
      </c>
      <c r="O7939" s="44">
        <v>0</v>
      </c>
      <c r="P7939" s="44">
        <v>0</v>
      </c>
      <c r="Q7939" s="44">
        <v>15000</v>
      </c>
      <c r="R7939" s="44">
        <v>10000</v>
      </c>
      <c r="S7939" s="44">
        <v>8000</v>
      </c>
      <c r="T7939" s="44">
        <f t="shared" si="5675"/>
        <v>2000</v>
      </c>
      <c r="U7939" s="44">
        <v>2000</v>
      </c>
      <c r="V7939" s="44">
        <v>0</v>
      </c>
      <c r="W7939" s="44">
        <v>0</v>
      </c>
      <c r="X7939" s="44">
        <f t="shared" si="5676"/>
        <v>10000</v>
      </c>
      <c r="Y7939" s="209">
        <f t="shared" si="5670"/>
        <v>100</v>
      </c>
    </row>
    <row r="7940" spans="1:25">
      <c r="A7940" s="23">
        <v>35</v>
      </c>
      <c r="B7940" s="80" t="s">
        <v>172</v>
      </c>
      <c r="C7940" s="80" t="s">
        <v>859</v>
      </c>
      <c r="D7940" s="80">
        <v>35020003</v>
      </c>
      <c r="E7940" s="22">
        <v>6138</v>
      </c>
      <c r="F7940" s="23"/>
      <c r="G7940" s="129" t="s">
        <v>3380</v>
      </c>
      <c r="H7940" s="32" t="s">
        <v>31</v>
      </c>
      <c r="I7940" s="44">
        <f t="shared" si="5651"/>
        <v>12000</v>
      </c>
      <c r="J7940" s="44">
        <v>10000</v>
      </c>
      <c r="K7940" s="44">
        <f t="shared" si="5652"/>
        <v>2000</v>
      </c>
      <c r="L7940" s="44">
        <v>2000</v>
      </c>
      <c r="M7940" s="44">
        <v>0</v>
      </c>
      <c r="N7940" s="44">
        <v>0</v>
      </c>
      <c r="O7940" s="44">
        <v>0</v>
      </c>
      <c r="P7940" s="44">
        <v>0</v>
      </c>
      <c r="Q7940" s="44">
        <v>12000</v>
      </c>
      <c r="R7940" s="44">
        <v>10000</v>
      </c>
      <c r="S7940" s="44">
        <v>10000</v>
      </c>
      <c r="T7940" s="44">
        <f t="shared" si="5675"/>
        <v>0</v>
      </c>
      <c r="U7940" s="44">
        <v>0</v>
      </c>
      <c r="V7940" s="44">
        <v>0</v>
      </c>
      <c r="W7940" s="44">
        <v>0</v>
      </c>
      <c r="X7940" s="44">
        <f t="shared" si="5676"/>
        <v>10000</v>
      </c>
      <c r="Y7940" s="209">
        <f t="shared" si="5670"/>
        <v>100</v>
      </c>
    </row>
    <row r="7941" spans="1:25">
      <c r="A7941" s="20">
        <v>35</v>
      </c>
      <c r="B7941" s="81" t="s">
        <v>172</v>
      </c>
      <c r="C7941" s="81" t="s">
        <v>859</v>
      </c>
      <c r="D7941" s="81">
        <v>35020003</v>
      </c>
      <c r="E7941" s="20" t="s">
        <v>144</v>
      </c>
      <c r="F7941" s="23" t="s">
        <v>0</v>
      </c>
      <c r="G7941" s="154" t="s">
        <v>0</v>
      </c>
      <c r="H7941" s="21" t="s">
        <v>32</v>
      </c>
      <c r="I7941" s="66">
        <f t="shared" si="5651"/>
        <v>87000</v>
      </c>
      <c r="J7941" s="66">
        <f>SUM(J7942:J7944)</f>
        <v>61000</v>
      </c>
      <c r="K7941" s="66">
        <f t="shared" si="5652"/>
        <v>26000</v>
      </c>
      <c r="L7941" s="66">
        <f t="shared" ref="L7941:X7941" si="5680">SUM(L7942:L7944)</f>
        <v>10500</v>
      </c>
      <c r="M7941" s="66">
        <f t="shared" si="5680"/>
        <v>0</v>
      </c>
      <c r="N7941" s="66">
        <f t="shared" si="5680"/>
        <v>15500</v>
      </c>
      <c r="O7941" s="66">
        <f t="shared" si="5680"/>
        <v>0</v>
      </c>
      <c r="P7941" s="66">
        <f t="shared" si="5680"/>
        <v>0</v>
      </c>
      <c r="Q7941" s="66">
        <f t="shared" si="5680"/>
        <v>81727</v>
      </c>
      <c r="R7941" s="66">
        <f t="shared" si="5680"/>
        <v>55395</v>
      </c>
      <c r="S7941" s="66">
        <f t="shared" si="5680"/>
        <v>46451</v>
      </c>
      <c r="T7941" s="66">
        <f t="shared" si="5680"/>
        <v>9000</v>
      </c>
      <c r="U7941" s="66">
        <f t="shared" si="5680"/>
        <v>9000</v>
      </c>
      <c r="V7941" s="66">
        <f t="shared" si="5680"/>
        <v>0</v>
      </c>
      <c r="W7941" s="66">
        <f t="shared" si="5680"/>
        <v>0</v>
      </c>
      <c r="X7941" s="66">
        <f t="shared" si="5680"/>
        <v>55451</v>
      </c>
      <c r="Y7941" s="208">
        <f t="shared" si="5670"/>
        <v>100.1010921563318</v>
      </c>
    </row>
    <row r="7942" spans="1:25">
      <c r="A7942" s="23">
        <v>35</v>
      </c>
      <c r="B7942" s="80" t="s">
        <v>172</v>
      </c>
      <c r="C7942" s="80" t="s">
        <v>859</v>
      </c>
      <c r="D7942" s="80">
        <v>35020003</v>
      </c>
      <c r="E7942" s="22">
        <v>6139</v>
      </c>
      <c r="F7942" s="23"/>
      <c r="G7942" s="129" t="s">
        <v>3380</v>
      </c>
      <c r="H7942" s="32" t="s">
        <v>32</v>
      </c>
      <c r="I7942" s="44">
        <f t="shared" si="5651"/>
        <v>80000</v>
      </c>
      <c r="J7942" s="44">
        <v>55000</v>
      </c>
      <c r="K7942" s="44">
        <f t="shared" si="5652"/>
        <v>25000</v>
      </c>
      <c r="L7942" s="44">
        <v>10000</v>
      </c>
      <c r="M7942" s="44">
        <v>0</v>
      </c>
      <c r="N7942" s="44">
        <v>15000</v>
      </c>
      <c r="O7942" s="44">
        <v>0</v>
      </c>
      <c r="P7942" s="44">
        <v>0</v>
      </c>
      <c r="Q7942" s="44">
        <v>74332</v>
      </c>
      <c r="R7942" s="44">
        <v>49000</v>
      </c>
      <c r="S7942" s="44">
        <v>40000</v>
      </c>
      <c r="T7942" s="44">
        <f t="shared" si="5675"/>
        <v>9000</v>
      </c>
      <c r="U7942" s="44">
        <v>9000</v>
      </c>
      <c r="V7942" s="44">
        <v>0</v>
      </c>
      <c r="W7942" s="44">
        <v>0</v>
      </c>
      <c r="X7942" s="44">
        <f t="shared" si="5676"/>
        <v>49000</v>
      </c>
      <c r="Y7942" s="209">
        <f t="shared" si="5670"/>
        <v>100</v>
      </c>
    </row>
    <row r="7943" spans="1:25">
      <c r="A7943" s="23">
        <v>35</v>
      </c>
      <c r="B7943" s="80" t="s">
        <v>172</v>
      </c>
      <c r="C7943" s="80" t="s">
        <v>859</v>
      </c>
      <c r="D7943" s="80">
        <v>35020003</v>
      </c>
      <c r="E7943" s="22">
        <v>6139</v>
      </c>
      <c r="F7943" s="23" t="s">
        <v>2887</v>
      </c>
      <c r="G7943" s="129" t="s">
        <v>3380</v>
      </c>
      <c r="H7943" s="32" t="s">
        <v>152</v>
      </c>
      <c r="I7943" s="44">
        <f t="shared" si="5651"/>
        <v>7000</v>
      </c>
      <c r="J7943" s="44">
        <v>6000</v>
      </c>
      <c r="K7943" s="44">
        <f t="shared" si="5652"/>
        <v>1000</v>
      </c>
      <c r="L7943" s="44">
        <v>500</v>
      </c>
      <c r="M7943" s="44">
        <v>0</v>
      </c>
      <c r="N7943" s="44">
        <v>500</v>
      </c>
      <c r="O7943" s="44">
        <v>0</v>
      </c>
      <c r="P7943" s="44">
        <v>0</v>
      </c>
      <c r="Q7943" s="44">
        <v>7395</v>
      </c>
      <c r="R7943" s="44">
        <v>6395</v>
      </c>
      <c r="S7943" s="44">
        <v>6451</v>
      </c>
      <c r="T7943" s="44">
        <f t="shared" si="5675"/>
        <v>0</v>
      </c>
      <c r="U7943" s="44">
        <v>0</v>
      </c>
      <c r="V7943" s="44">
        <v>0</v>
      </c>
      <c r="W7943" s="44">
        <v>0</v>
      </c>
      <c r="X7943" s="44">
        <f t="shared" si="5676"/>
        <v>6451</v>
      </c>
      <c r="Y7943" s="209">
        <f t="shared" si="5670"/>
        <v>100.87568412822519</v>
      </c>
    </row>
    <row r="7944" spans="1:25">
      <c r="A7944" s="23">
        <v>35</v>
      </c>
      <c r="B7944" s="80" t="s">
        <v>172</v>
      </c>
      <c r="C7944" s="80" t="s">
        <v>859</v>
      </c>
      <c r="D7944" s="80">
        <v>35020003</v>
      </c>
      <c r="E7944" s="22">
        <v>6139</v>
      </c>
      <c r="F7944" s="23" t="s">
        <v>2888</v>
      </c>
      <c r="G7944" s="129" t="s">
        <v>3380</v>
      </c>
      <c r="H7944" s="32" t="s">
        <v>158</v>
      </c>
      <c r="I7944" s="44">
        <f t="shared" si="5651"/>
        <v>0</v>
      </c>
      <c r="J7944" s="44">
        <v>0</v>
      </c>
      <c r="K7944" s="44">
        <f t="shared" si="5652"/>
        <v>0</v>
      </c>
      <c r="L7944" s="44">
        <v>0</v>
      </c>
      <c r="M7944" s="44">
        <v>0</v>
      </c>
      <c r="N7944" s="44">
        <v>0</v>
      </c>
      <c r="O7944" s="44">
        <v>0</v>
      </c>
      <c r="P7944" s="44">
        <v>0</v>
      </c>
      <c r="Q7944" s="44">
        <v>0</v>
      </c>
      <c r="R7944" s="44">
        <v>0</v>
      </c>
      <c r="S7944" s="44">
        <v>0</v>
      </c>
      <c r="T7944" s="44">
        <f t="shared" si="5675"/>
        <v>0</v>
      </c>
      <c r="U7944" s="44"/>
      <c r="V7944" s="44"/>
      <c r="W7944" s="44"/>
      <c r="X7944" s="44">
        <f t="shared" si="5676"/>
        <v>0</v>
      </c>
      <c r="Y7944" s="209">
        <f t="shared" si="5670"/>
        <v>0</v>
      </c>
    </row>
    <row r="7945" spans="1:25" ht="20.399999999999999">
      <c r="A7945" s="82" t="s">
        <v>0</v>
      </c>
      <c r="B7945" s="82" t="s">
        <v>0</v>
      </c>
      <c r="C7945" s="82" t="s">
        <v>0</v>
      </c>
      <c r="D7945" s="88" t="s">
        <v>0</v>
      </c>
      <c r="E7945" s="94" t="s">
        <v>0</v>
      </c>
      <c r="F7945" s="94" t="s">
        <v>0</v>
      </c>
      <c r="G7945" s="150" t="s">
        <v>0</v>
      </c>
      <c r="H7945" s="30" t="s">
        <v>42</v>
      </c>
      <c r="I7945" s="31"/>
      <c r="J7945" s="31"/>
      <c r="K7945" s="31"/>
      <c r="L7945" s="31"/>
      <c r="M7945" s="31"/>
      <c r="N7945" s="31"/>
      <c r="O7945" s="31"/>
      <c r="P7945" s="31"/>
      <c r="Q7945" s="31">
        <v>50</v>
      </c>
      <c r="R7945" s="31">
        <v>50</v>
      </c>
      <c r="S7945" s="31">
        <v>50</v>
      </c>
      <c r="T7945" s="31"/>
      <c r="U7945" s="31">
        <f>SUM(U7946)</f>
        <v>0</v>
      </c>
      <c r="V7945" s="31">
        <f t="shared" ref="V7945:W7945" si="5681">SUM(V7946)</f>
        <v>0</v>
      </c>
      <c r="W7945" s="31">
        <f t="shared" si="5681"/>
        <v>0</v>
      </c>
      <c r="X7945" s="31"/>
      <c r="Y7945" s="220"/>
    </row>
    <row r="7946" spans="1:25">
      <c r="A7946" s="80">
        <v>35</v>
      </c>
      <c r="B7946" s="80" t="s">
        <v>172</v>
      </c>
      <c r="C7946" s="80" t="s">
        <v>859</v>
      </c>
      <c r="D7946" s="80">
        <v>35020003</v>
      </c>
      <c r="E7946" s="94" t="s">
        <v>2637</v>
      </c>
      <c r="F7946" s="94" t="s">
        <v>0</v>
      </c>
      <c r="G7946" s="150" t="s">
        <v>0</v>
      </c>
      <c r="H7946" s="21" t="s">
        <v>34</v>
      </c>
      <c r="I7946" s="44"/>
      <c r="J7946" s="44"/>
      <c r="K7946" s="44"/>
      <c r="L7946" s="44"/>
      <c r="M7946" s="44"/>
      <c r="N7946" s="44"/>
      <c r="O7946" s="44"/>
      <c r="P7946" s="44"/>
      <c r="Q7946" s="44">
        <v>50</v>
      </c>
      <c r="R7946" s="44">
        <v>50</v>
      </c>
      <c r="S7946" s="44">
        <v>50</v>
      </c>
      <c r="T7946" s="44"/>
      <c r="U7946" s="44">
        <f>SUM(U7947:U7948)</f>
        <v>0</v>
      </c>
      <c r="V7946" s="44">
        <f t="shared" ref="V7946:W7946" si="5682">SUM(V7947:V7948)</f>
        <v>0</v>
      </c>
      <c r="W7946" s="44">
        <f t="shared" si="5682"/>
        <v>0</v>
      </c>
      <c r="X7946" s="44"/>
      <c r="Y7946" s="209"/>
    </row>
    <row r="7947" spans="1:25">
      <c r="A7947" s="80">
        <v>35</v>
      </c>
      <c r="B7947" s="80" t="s">
        <v>172</v>
      </c>
      <c r="C7947" s="80" t="s">
        <v>859</v>
      </c>
      <c r="D7947" s="80">
        <v>35020003</v>
      </c>
      <c r="E7947" s="128" t="s">
        <v>3455</v>
      </c>
      <c r="F7947" s="94"/>
      <c r="G7947" s="129" t="s">
        <v>3380</v>
      </c>
      <c r="H7947" s="21"/>
      <c r="I7947" s="44"/>
      <c r="J7947" s="44"/>
      <c r="K7947" s="44"/>
      <c r="L7947" s="44"/>
      <c r="M7947" s="44"/>
      <c r="N7947" s="44"/>
      <c r="O7947" s="44"/>
      <c r="P7947" s="44"/>
      <c r="Q7947" s="44">
        <v>50</v>
      </c>
      <c r="R7947" s="44">
        <v>50</v>
      </c>
      <c r="S7947" s="44">
        <v>50</v>
      </c>
      <c r="T7947" s="44"/>
      <c r="U7947" s="44"/>
      <c r="V7947" s="44"/>
      <c r="W7947" s="44"/>
      <c r="X7947" s="44"/>
      <c r="Y7947" s="209"/>
    </row>
    <row r="7948" spans="1:25">
      <c r="A7948" s="80">
        <v>35</v>
      </c>
      <c r="B7948" s="80" t="s">
        <v>172</v>
      </c>
      <c r="C7948" s="80" t="s">
        <v>859</v>
      </c>
      <c r="D7948" s="80">
        <v>35020003</v>
      </c>
      <c r="E7948" s="128">
        <v>6148</v>
      </c>
      <c r="F7948" s="80"/>
      <c r="G7948" s="129" t="s">
        <v>3380</v>
      </c>
      <c r="H7948" s="32" t="s">
        <v>41</v>
      </c>
      <c r="I7948" s="44"/>
      <c r="J7948" s="44"/>
      <c r="K7948" s="44"/>
      <c r="L7948" s="44"/>
      <c r="M7948" s="44"/>
      <c r="N7948" s="44"/>
      <c r="O7948" s="44"/>
      <c r="P7948" s="44"/>
      <c r="Q7948" s="44">
        <v>0</v>
      </c>
      <c r="R7948" s="44">
        <v>0</v>
      </c>
      <c r="S7948" s="44">
        <v>0</v>
      </c>
      <c r="T7948" s="44">
        <f t="shared" ref="T7948:T7957" si="5683">U7948+V7948+W7948</f>
        <v>0</v>
      </c>
      <c r="U7948" s="44"/>
      <c r="V7948" s="44"/>
      <c r="W7948" s="44"/>
      <c r="X7948" s="44">
        <f t="shared" ref="X7948:X7957" si="5684">S7948+T7948</f>
        <v>0</v>
      </c>
      <c r="Y7948" s="209">
        <f t="shared" ref="Y7948:Y7958" si="5685">IF(R7948=0,0,(X7948/R7948)*100)</f>
        <v>0</v>
      </c>
    </row>
    <row r="7949" spans="1:25" ht="20.399999999999999">
      <c r="A7949" s="20" t="s">
        <v>0</v>
      </c>
      <c r="B7949" s="81" t="s">
        <v>0</v>
      </c>
      <c r="C7949" s="81" t="s">
        <v>0</v>
      </c>
      <c r="D7949" s="94" t="s">
        <v>0</v>
      </c>
      <c r="E7949" s="21" t="s">
        <v>0</v>
      </c>
      <c r="F7949" s="21" t="s">
        <v>0</v>
      </c>
      <c r="G7949" s="150" t="s">
        <v>0</v>
      </c>
      <c r="H7949" s="30" t="s">
        <v>52</v>
      </c>
      <c r="I7949" s="31">
        <f t="shared" si="5651"/>
        <v>0</v>
      </c>
      <c r="J7949" s="31">
        <f t="shared" ref="J7949:X7950" si="5686">SUM(J7950)</f>
        <v>0</v>
      </c>
      <c r="K7949" s="31">
        <f t="shared" si="5652"/>
        <v>0</v>
      </c>
      <c r="L7949" s="31">
        <f t="shared" si="5686"/>
        <v>0</v>
      </c>
      <c r="M7949" s="31">
        <f t="shared" si="5686"/>
        <v>0</v>
      </c>
      <c r="N7949" s="31">
        <f t="shared" si="5686"/>
        <v>0</v>
      </c>
      <c r="O7949" s="31">
        <f t="shared" si="5686"/>
        <v>0</v>
      </c>
      <c r="P7949" s="31">
        <f t="shared" si="5686"/>
        <v>0</v>
      </c>
      <c r="Q7949" s="31">
        <f t="shared" si="5686"/>
        <v>0</v>
      </c>
      <c r="R7949" s="31">
        <f t="shared" si="5686"/>
        <v>0</v>
      </c>
      <c r="S7949" s="31">
        <f t="shared" si="5686"/>
        <v>0</v>
      </c>
      <c r="T7949" s="31">
        <f t="shared" si="5686"/>
        <v>0</v>
      </c>
      <c r="U7949" s="31">
        <f t="shared" si="5686"/>
        <v>0</v>
      </c>
      <c r="V7949" s="31">
        <f t="shared" si="5686"/>
        <v>0</v>
      </c>
      <c r="W7949" s="31">
        <f t="shared" si="5686"/>
        <v>0</v>
      </c>
      <c r="X7949" s="31">
        <f t="shared" si="5686"/>
        <v>0</v>
      </c>
      <c r="Y7949" s="220">
        <f t="shared" si="5685"/>
        <v>0</v>
      </c>
    </row>
    <row r="7950" spans="1:25">
      <c r="A7950" s="23">
        <v>35</v>
      </c>
      <c r="B7950" s="80" t="s">
        <v>172</v>
      </c>
      <c r="C7950" s="80" t="s">
        <v>859</v>
      </c>
      <c r="D7950" s="80">
        <v>35020003</v>
      </c>
      <c r="E7950" s="21" t="s">
        <v>743</v>
      </c>
      <c r="F7950" s="21" t="s">
        <v>0</v>
      </c>
      <c r="G7950" s="150" t="s">
        <v>0</v>
      </c>
      <c r="H7950" s="21" t="s">
        <v>49</v>
      </c>
      <c r="I7950" s="66">
        <f t="shared" si="5651"/>
        <v>0</v>
      </c>
      <c r="J7950" s="66">
        <f t="shared" si="5686"/>
        <v>0</v>
      </c>
      <c r="K7950" s="66">
        <f t="shared" si="5652"/>
        <v>0</v>
      </c>
      <c r="L7950" s="66">
        <f t="shared" si="5686"/>
        <v>0</v>
      </c>
      <c r="M7950" s="66">
        <f t="shared" si="5686"/>
        <v>0</v>
      </c>
      <c r="N7950" s="66">
        <f t="shared" si="5686"/>
        <v>0</v>
      </c>
      <c r="O7950" s="66">
        <f t="shared" si="5686"/>
        <v>0</v>
      </c>
      <c r="P7950" s="66">
        <f t="shared" si="5686"/>
        <v>0</v>
      </c>
      <c r="Q7950" s="66">
        <f t="shared" si="5686"/>
        <v>0</v>
      </c>
      <c r="R7950" s="66">
        <f t="shared" si="5686"/>
        <v>0</v>
      </c>
      <c r="S7950" s="66">
        <f t="shared" si="5686"/>
        <v>0</v>
      </c>
      <c r="T7950" s="66">
        <f t="shared" si="5686"/>
        <v>0</v>
      </c>
      <c r="U7950" s="66">
        <f t="shared" si="5686"/>
        <v>0</v>
      </c>
      <c r="V7950" s="66">
        <f t="shared" si="5686"/>
        <v>0</v>
      </c>
      <c r="W7950" s="66">
        <f t="shared" si="5686"/>
        <v>0</v>
      </c>
      <c r="X7950" s="66">
        <f t="shared" si="5686"/>
        <v>0</v>
      </c>
      <c r="Y7950" s="208">
        <f t="shared" si="5685"/>
        <v>0</v>
      </c>
    </row>
    <row r="7951" spans="1:25">
      <c r="A7951" s="23">
        <v>35</v>
      </c>
      <c r="B7951" s="80" t="s">
        <v>172</v>
      </c>
      <c r="C7951" s="80" t="s">
        <v>859</v>
      </c>
      <c r="D7951" s="80">
        <v>35020003</v>
      </c>
      <c r="E7951" s="22">
        <v>6163</v>
      </c>
      <c r="F7951" s="23"/>
      <c r="G7951" s="129" t="s">
        <v>3380</v>
      </c>
      <c r="H7951" s="32" t="s">
        <v>51</v>
      </c>
      <c r="I7951" s="44">
        <f t="shared" si="5651"/>
        <v>0</v>
      </c>
      <c r="J7951" s="44">
        <v>0</v>
      </c>
      <c r="K7951" s="44">
        <f t="shared" si="5652"/>
        <v>0</v>
      </c>
      <c r="L7951" s="44">
        <v>0</v>
      </c>
      <c r="M7951" s="44">
        <v>0</v>
      </c>
      <c r="N7951" s="44">
        <v>0</v>
      </c>
      <c r="O7951" s="44">
        <v>0</v>
      </c>
      <c r="P7951" s="44">
        <v>0</v>
      </c>
      <c r="Q7951" s="44">
        <v>0</v>
      </c>
      <c r="R7951" s="44">
        <v>0</v>
      </c>
      <c r="S7951" s="44">
        <v>0</v>
      </c>
      <c r="T7951" s="44">
        <f t="shared" si="5683"/>
        <v>0</v>
      </c>
      <c r="U7951" s="44"/>
      <c r="V7951" s="44"/>
      <c r="W7951" s="44"/>
      <c r="X7951" s="44">
        <f t="shared" si="5684"/>
        <v>0</v>
      </c>
      <c r="Y7951" s="209">
        <f t="shared" si="5685"/>
        <v>0</v>
      </c>
    </row>
    <row r="7952" spans="1:25" ht="20.399999999999999">
      <c r="A7952" s="20" t="s">
        <v>0</v>
      </c>
      <c r="B7952" s="81" t="s">
        <v>0</v>
      </c>
      <c r="C7952" s="81" t="s">
        <v>0</v>
      </c>
      <c r="D7952" s="94" t="s">
        <v>0</v>
      </c>
      <c r="E7952" s="21" t="s">
        <v>0</v>
      </c>
      <c r="F7952" s="21" t="s">
        <v>0</v>
      </c>
      <c r="G7952" s="150" t="s">
        <v>0</v>
      </c>
      <c r="H7952" s="30" t="s">
        <v>60</v>
      </c>
      <c r="I7952" s="31">
        <f t="shared" si="5651"/>
        <v>82000</v>
      </c>
      <c r="J7952" s="31">
        <f t="shared" ref="J7952:X7953" si="5687">SUM(J7953)</f>
        <v>0</v>
      </c>
      <c r="K7952" s="31">
        <f t="shared" si="5652"/>
        <v>82000</v>
      </c>
      <c r="L7952" s="31">
        <f t="shared" si="5687"/>
        <v>5000</v>
      </c>
      <c r="M7952" s="31">
        <f t="shared" si="5687"/>
        <v>5000</v>
      </c>
      <c r="N7952" s="31">
        <f t="shared" si="5687"/>
        <v>72000</v>
      </c>
      <c r="O7952" s="31">
        <f t="shared" si="5687"/>
        <v>0</v>
      </c>
      <c r="P7952" s="31">
        <f t="shared" si="5687"/>
        <v>0</v>
      </c>
      <c r="Q7952" s="31">
        <f t="shared" si="5687"/>
        <v>89772</v>
      </c>
      <c r="R7952" s="31">
        <f t="shared" si="5687"/>
        <v>0</v>
      </c>
      <c r="S7952" s="31">
        <f t="shared" si="5687"/>
        <v>0</v>
      </c>
      <c r="T7952" s="31">
        <f t="shared" si="5687"/>
        <v>0</v>
      </c>
      <c r="U7952" s="31">
        <f t="shared" si="5687"/>
        <v>0</v>
      </c>
      <c r="V7952" s="31">
        <f t="shared" si="5687"/>
        <v>0</v>
      </c>
      <c r="W7952" s="31">
        <f t="shared" si="5687"/>
        <v>0</v>
      </c>
      <c r="X7952" s="31">
        <f t="shared" si="5687"/>
        <v>0</v>
      </c>
      <c r="Y7952" s="220">
        <f t="shared" si="5685"/>
        <v>0</v>
      </c>
    </row>
    <row r="7953" spans="1:25">
      <c r="A7953" s="23">
        <v>35</v>
      </c>
      <c r="B7953" s="80" t="s">
        <v>172</v>
      </c>
      <c r="C7953" s="80" t="s">
        <v>859</v>
      </c>
      <c r="D7953" s="80">
        <v>35020003</v>
      </c>
      <c r="E7953" s="21" t="s">
        <v>166</v>
      </c>
      <c r="F7953" s="21" t="s">
        <v>0</v>
      </c>
      <c r="G7953" s="150" t="s">
        <v>0</v>
      </c>
      <c r="H7953" s="21" t="s">
        <v>53</v>
      </c>
      <c r="I7953" s="66">
        <f t="shared" si="5651"/>
        <v>82000</v>
      </c>
      <c r="J7953" s="66">
        <f t="shared" si="5687"/>
        <v>0</v>
      </c>
      <c r="K7953" s="66">
        <f t="shared" si="5652"/>
        <v>82000</v>
      </c>
      <c r="L7953" s="66">
        <f t="shared" si="5687"/>
        <v>5000</v>
      </c>
      <c r="M7953" s="66">
        <f t="shared" si="5687"/>
        <v>5000</v>
      </c>
      <c r="N7953" s="66">
        <f t="shared" si="5687"/>
        <v>72000</v>
      </c>
      <c r="O7953" s="66">
        <f t="shared" si="5687"/>
        <v>0</v>
      </c>
      <c r="P7953" s="66">
        <f t="shared" si="5687"/>
        <v>0</v>
      </c>
      <c r="Q7953" s="66">
        <f t="shared" si="5687"/>
        <v>89772</v>
      </c>
      <c r="R7953" s="66">
        <f t="shared" si="5687"/>
        <v>0</v>
      </c>
      <c r="S7953" s="66">
        <f t="shared" si="5687"/>
        <v>0</v>
      </c>
      <c r="T7953" s="66">
        <f t="shared" si="5687"/>
        <v>0</v>
      </c>
      <c r="U7953" s="66">
        <f t="shared" si="5687"/>
        <v>0</v>
      </c>
      <c r="V7953" s="66">
        <f t="shared" si="5687"/>
        <v>0</v>
      </c>
      <c r="W7953" s="66">
        <f t="shared" si="5687"/>
        <v>0</v>
      </c>
      <c r="X7953" s="66">
        <f t="shared" si="5687"/>
        <v>0</v>
      </c>
      <c r="Y7953" s="208">
        <f t="shared" si="5685"/>
        <v>0</v>
      </c>
    </row>
    <row r="7954" spans="1:25">
      <c r="A7954" s="23">
        <v>35</v>
      </c>
      <c r="B7954" s="80" t="s">
        <v>172</v>
      </c>
      <c r="C7954" s="80" t="s">
        <v>859</v>
      </c>
      <c r="D7954" s="80">
        <v>35020003</v>
      </c>
      <c r="E7954" s="22">
        <v>8213</v>
      </c>
      <c r="F7954" s="23"/>
      <c r="G7954" s="129" t="s">
        <v>3380</v>
      </c>
      <c r="H7954" s="32" t="s">
        <v>56</v>
      </c>
      <c r="I7954" s="44">
        <f t="shared" si="5651"/>
        <v>82000</v>
      </c>
      <c r="J7954" s="44">
        <v>0</v>
      </c>
      <c r="K7954" s="44">
        <f t="shared" si="5652"/>
        <v>82000</v>
      </c>
      <c r="L7954" s="44">
        <v>5000</v>
      </c>
      <c r="M7954" s="44">
        <v>5000</v>
      </c>
      <c r="N7954" s="44">
        <v>72000</v>
      </c>
      <c r="O7954" s="44">
        <v>0</v>
      </c>
      <c r="P7954" s="44">
        <v>0</v>
      </c>
      <c r="Q7954" s="44">
        <v>89772</v>
      </c>
      <c r="R7954" s="44">
        <v>0</v>
      </c>
      <c r="S7954" s="44">
        <v>0</v>
      </c>
      <c r="T7954" s="44">
        <f t="shared" si="5683"/>
        <v>0</v>
      </c>
      <c r="U7954" s="44"/>
      <c r="V7954" s="44"/>
      <c r="W7954" s="44"/>
      <c r="X7954" s="44">
        <f t="shared" si="5684"/>
        <v>0</v>
      </c>
      <c r="Y7954" s="209">
        <f t="shared" si="5685"/>
        <v>0</v>
      </c>
    </row>
    <row r="7955" spans="1:25" ht="20.399999999999999">
      <c r="A7955" s="20" t="s">
        <v>0</v>
      </c>
      <c r="B7955" s="81" t="s">
        <v>0</v>
      </c>
      <c r="C7955" s="81" t="s">
        <v>0</v>
      </c>
      <c r="D7955" s="94" t="s">
        <v>0</v>
      </c>
      <c r="E7955" s="21" t="s">
        <v>0</v>
      </c>
      <c r="F7955" s="21" t="s">
        <v>0</v>
      </c>
      <c r="G7955" s="150" t="s">
        <v>0</v>
      </c>
      <c r="H7955" s="30" t="s">
        <v>68</v>
      </c>
      <c r="I7955" s="31">
        <f t="shared" si="5651"/>
        <v>0</v>
      </c>
      <c r="J7955" s="31">
        <f t="shared" ref="J7955:X7956" si="5688">SUM(J7956)</f>
        <v>0</v>
      </c>
      <c r="K7955" s="31">
        <f t="shared" si="5652"/>
        <v>0</v>
      </c>
      <c r="L7955" s="31">
        <f t="shared" si="5688"/>
        <v>0</v>
      </c>
      <c r="M7955" s="31">
        <f t="shared" si="5688"/>
        <v>0</v>
      </c>
      <c r="N7955" s="31">
        <f t="shared" si="5688"/>
        <v>0</v>
      </c>
      <c r="O7955" s="31">
        <f t="shared" si="5688"/>
        <v>0</v>
      </c>
      <c r="P7955" s="31">
        <f t="shared" si="5688"/>
        <v>0</v>
      </c>
      <c r="Q7955" s="31">
        <f t="shared" si="5688"/>
        <v>7000</v>
      </c>
      <c r="R7955" s="31">
        <f t="shared" si="5688"/>
        <v>0</v>
      </c>
      <c r="S7955" s="31">
        <f t="shared" si="5688"/>
        <v>0</v>
      </c>
      <c r="T7955" s="31">
        <f t="shared" si="5688"/>
        <v>0</v>
      </c>
      <c r="U7955" s="31">
        <f t="shared" si="5688"/>
        <v>0</v>
      </c>
      <c r="V7955" s="31">
        <f t="shared" si="5688"/>
        <v>0</v>
      </c>
      <c r="W7955" s="31">
        <f t="shared" si="5688"/>
        <v>0</v>
      </c>
      <c r="X7955" s="31">
        <f t="shared" si="5688"/>
        <v>0</v>
      </c>
      <c r="Y7955" s="220">
        <f t="shared" si="5685"/>
        <v>0</v>
      </c>
    </row>
    <row r="7956" spans="1:25">
      <c r="A7956" s="23">
        <v>35</v>
      </c>
      <c r="B7956" s="80" t="s">
        <v>172</v>
      </c>
      <c r="C7956" s="80" t="s">
        <v>859</v>
      </c>
      <c r="D7956" s="80">
        <v>35020003</v>
      </c>
      <c r="E7956" s="21" t="s">
        <v>744</v>
      </c>
      <c r="F7956" s="21" t="s">
        <v>0</v>
      </c>
      <c r="G7956" s="150" t="s">
        <v>0</v>
      </c>
      <c r="H7956" s="21" t="s">
        <v>65</v>
      </c>
      <c r="I7956" s="66">
        <f t="shared" si="5651"/>
        <v>0</v>
      </c>
      <c r="J7956" s="66">
        <f t="shared" si="5688"/>
        <v>0</v>
      </c>
      <c r="K7956" s="66">
        <f t="shared" si="5652"/>
        <v>0</v>
      </c>
      <c r="L7956" s="66">
        <f t="shared" si="5688"/>
        <v>0</v>
      </c>
      <c r="M7956" s="66">
        <f t="shared" si="5688"/>
        <v>0</v>
      </c>
      <c r="N7956" s="66">
        <f t="shared" si="5688"/>
        <v>0</v>
      </c>
      <c r="O7956" s="66">
        <f t="shared" si="5688"/>
        <v>0</v>
      </c>
      <c r="P7956" s="66">
        <f t="shared" si="5688"/>
        <v>0</v>
      </c>
      <c r="Q7956" s="66">
        <f t="shared" si="5688"/>
        <v>7000</v>
      </c>
      <c r="R7956" s="66">
        <f t="shared" si="5688"/>
        <v>0</v>
      </c>
      <c r="S7956" s="66">
        <f t="shared" si="5688"/>
        <v>0</v>
      </c>
      <c r="T7956" s="66">
        <f t="shared" si="5688"/>
        <v>0</v>
      </c>
      <c r="U7956" s="66">
        <f t="shared" si="5688"/>
        <v>0</v>
      </c>
      <c r="V7956" s="66">
        <f t="shared" si="5688"/>
        <v>0</v>
      </c>
      <c r="W7956" s="66">
        <f t="shared" si="5688"/>
        <v>0</v>
      </c>
      <c r="X7956" s="66">
        <f t="shared" si="5688"/>
        <v>0</v>
      </c>
      <c r="Y7956" s="208">
        <f t="shared" si="5685"/>
        <v>0</v>
      </c>
    </row>
    <row r="7957" spans="1:25">
      <c r="A7957" s="23">
        <v>35</v>
      </c>
      <c r="B7957" s="80" t="s">
        <v>172</v>
      </c>
      <c r="C7957" s="80" t="s">
        <v>859</v>
      </c>
      <c r="D7957" s="80">
        <v>35020003</v>
      </c>
      <c r="E7957" s="22">
        <v>8233</v>
      </c>
      <c r="F7957" s="23"/>
      <c r="G7957" s="129" t="s">
        <v>3380</v>
      </c>
      <c r="H7957" s="32" t="s">
        <v>67</v>
      </c>
      <c r="I7957" s="44">
        <f t="shared" si="5651"/>
        <v>0</v>
      </c>
      <c r="J7957" s="44">
        <v>0</v>
      </c>
      <c r="K7957" s="44">
        <f t="shared" si="5652"/>
        <v>0</v>
      </c>
      <c r="L7957" s="44">
        <v>0</v>
      </c>
      <c r="M7957" s="44">
        <v>0</v>
      </c>
      <c r="N7957" s="44">
        <v>0</v>
      </c>
      <c r="O7957" s="44">
        <v>0</v>
      </c>
      <c r="P7957" s="44">
        <v>0</v>
      </c>
      <c r="Q7957" s="44">
        <v>7000</v>
      </c>
      <c r="R7957" s="44">
        <v>0</v>
      </c>
      <c r="S7957" s="44">
        <v>0</v>
      </c>
      <c r="T7957" s="44">
        <f t="shared" si="5683"/>
        <v>0</v>
      </c>
      <c r="U7957" s="44">
        <v>0</v>
      </c>
      <c r="V7957" s="44">
        <v>0</v>
      </c>
      <c r="W7957" s="44">
        <v>0</v>
      </c>
      <c r="X7957" s="44">
        <f t="shared" si="5684"/>
        <v>0</v>
      </c>
      <c r="Y7957" s="209">
        <f t="shared" si="5685"/>
        <v>0</v>
      </c>
    </row>
    <row r="7958" spans="1:25">
      <c r="A7958" s="32" t="s">
        <v>0</v>
      </c>
      <c r="B7958" s="95" t="s">
        <v>0</v>
      </c>
      <c r="C7958" s="95" t="s">
        <v>0</v>
      </c>
      <c r="D7958" s="95" t="s">
        <v>0</v>
      </c>
      <c r="E7958" s="32" t="s">
        <v>0</v>
      </c>
      <c r="F7958" s="32" t="s">
        <v>0</v>
      </c>
      <c r="G7958" s="154" t="s">
        <v>0</v>
      </c>
      <c r="H7958" s="30" t="s">
        <v>1962</v>
      </c>
      <c r="I7958" s="31">
        <f t="shared" si="5651"/>
        <v>3488180</v>
      </c>
      <c r="J7958" s="31">
        <f>SUM(J7922,J7949,J7952,J7955)</f>
        <v>3333080</v>
      </c>
      <c r="K7958" s="31">
        <f t="shared" si="5652"/>
        <v>155100</v>
      </c>
      <c r="L7958" s="31">
        <f t="shared" ref="L7958:X7958" si="5689">SUM(L7922,L7949,L7952,L7955)</f>
        <v>57050</v>
      </c>
      <c r="M7958" s="31">
        <f t="shared" si="5689"/>
        <v>5000</v>
      </c>
      <c r="N7958" s="31">
        <f t="shared" si="5689"/>
        <v>93050</v>
      </c>
      <c r="O7958" s="31">
        <f t="shared" si="5689"/>
        <v>0</v>
      </c>
      <c r="P7958" s="31">
        <f t="shared" si="5689"/>
        <v>0</v>
      </c>
      <c r="Q7958" s="31">
        <f t="shared" si="5689"/>
        <v>3664922</v>
      </c>
      <c r="R7958" s="31">
        <f t="shared" si="5689"/>
        <v>3471718</v>
      </c>
      <c r="S7958" s="31">
        <f t="shared" si="5689"/>
        <v>2729556</v>
      </c>
      <c r="T7958" s="31">
        <f t="shared" si="5689"/>
        <v>742218</v>
      </c>
      <c r="U7958" s="31">
        <f t="shared" si="5689"/>
        <v>282500</v>
      </c>
      <c r="V7958" s="31">
        <f t="shared" si="5689"/>
        <v>273149</v>
      </c>
      <c r="W7958" s="31">
        <f t="shared" si="5689"/>
        <v>186569</v>
      </c>
      <c r="X7958" s="31">
        <f t="shared" si="5689"/>
        <v>3471774</v>
      </c>
      <c r="Y7958" s="220">
        <f t="shared" si="5685"/>
        <v>100.00161303423837</v>
      </c>
    </row>
    <row r="7959" spans="1:25" ht="15" thickBot="1">
      <c r="A7959" s="32" t="s">
        <v>0</v>
      </c>
      <c r="B7959" s="95" t="s">
        <v>0</v>
      </c>
      <c r="C7959" s="95" t="s">
        <v>0</v>
      </c>
      <c r="D7959" s="95" t="s">
        <v>0</v>
      </c>
      <c r="E7959" s="32" t="s">
        <v>0</v>
      </c>
      <c r="F7959" s="32" t="s">
        <v>0</v>
      </c>
      <c r="G7959" s="154" t="s">
        <v>0</v>
      </c>
      <c r="H7959" s="21" t="s">
        <v>170</v>
      </c>
      <c r="I7959" s="66">
        <f t="shared" si="5651"/>
        <v>67</v>
      </c>
      <c r="J7959" s="66">
        <v>67</v>
      </c>
      <c r="K7959" s="66">
        <f t="shared" si="5652"/>
        <v>0</v>
      </c>
      <c r="L7959" s="66" t="s">
        <v>0</v>
      </c>
      <c r="M7959" s="66" t="s">
        <v>0</v>
      </c>
      <c r="N7959" s="66" t="s">
        <v>0</v>
      </c>
      <c r="O7959" s="66" t="s">
        <v>0</v>
      </c>
      <c r="P7959" s="66" t="s">
        <v>0</v>
      </c>
      <c r="Q7959" s="66">
        <v>0</v>
      </c>
      <c r="R7959" s="66"/>
      <c r="S7959" s="66"/>
      <c r="T7959" s="66"/>
      <c r="U7959" s="66"/>
      <c r="V7959" s="66"/>
      <c r="W7959" s="66"/>
      <c r="X7959" s="66"/>
      <c r="Y7959" s="208">
        <v>0</v>
      </c>
    </row>
    <row r="7960" spans="1:25" ht="41.4" thickBot="1">
      <c r="A7960" s="252" t="s">
        <v>0</v>
      </c>
      <c r="B7960" s="255" t="s">
        <v>0</v>
      </c>
      <c r="C7960" s="255" t="s">
        <v>0</v>
      </c>
      <c r="D7960" s="255" t="s">
        <v>0</v>
      </c>
      <c r="E7960" s="252" t="s">
        <v>0</v>
      </c>
      <c r="F7960" s="252" t="s">
        <v>0</v>
      </c>
      <c r="G7960" s="258" t="s">
        <v>0</v>
      </c>
      <c r="H7960" s="24" t="s">
        <v>72</v>
      </c>
      <c r="I7960" s="1" t="s">
        <v>3093</v>
      </c>
      <c r="J7960" s="1" t="s">
        <v>3130</v>
      </c>
      <c r="K7960" s="1" t="s">
        <v>3</v>
      </c>
      <c r="L7960" s="1" t="s">
        <v>4</v>
      </c>
      <c r="M7960" s="1" t="s">
        <v>5</v>
      </c>
      <c r="N7960" s="1" t="s">
        <v>6</v>
      </c>
      <c r="O7960" s="1" t="s">
        <v>7</v>
      </c>
      <c r="P7960" s="1" t="s">
        <v>8</v>
      </c>
      <c r="Q7960" s="1" t="s">
        <v>3344</v>
      </c>
      <c r="R7960" s="1" t="s">
        <v>3427</v>
      </c>
      <c r="S7960" s="1" t="s">
        <v>3447</v>
      </c>
      <c r="T7960" s="1" t="s">
        <v>3448</v>
      </c>
      <c r="U7960" s="1" t="s">
        <v>3452</v>
      </c>
      <c r="V7960" s="1" t="s">
        <v>3449</v>
      </c>
      <c r="W7960" s="1" t="s">
        <v>3450</v>
      </c>
      <c r="X7960" s="1" t="s">
        <v>3451</v>
      </c>
      <c r="Y7960" s="216" t="s">
        <v>3385</v>
      </c>
    </row>
    <row r="7961" spans="1:25">
      <c r="A7961" s="253"/>
      <c r="B7961" s="256"/>
      <c r="C7961" s="256"/>
      <c r="D7961" s="256"/>
      <c r="E7961" s="253"/>
      <c r="F7961" s="253"/>
      <c r="G7961" s="259"/>
      <c r="H7961" s="33" t="s">
        <v>0</v>
      </c>
      <c r="I7961" s="45">
        <v>1</v>
      </c>
      <c r="J7961" s="45">
        <v>3</v>
      </c>
      <c r="K7961" s="45" t="s">
        <v>9</v>
      </c>
      <c r="L7961" s="45">
        <v>5</v>
      </c>
      <c r="M7961" s="45">
        <v>6</v>
      </c>
      <c r="N7961" s="45">
        <v>7</v>
      </c>
      <c r="O7961" s="45">
        <v>8</v>
      </c>
      <c r="P7961" s="45">
        <v>9</v>
      </c>
      <c r="Q7961" s="45">
        <v>1</v>
      </c>
      <c r="R7961" s="45">
        <v>2</v>
      </c>
      <c r="S7961" s="45">
        <v>3</v>
      </c>
      <c r="T7961" s="45" t="s">
        <v>3453</v>
      </c>
      <c r="U7961" s="45">
        <v>5</v>
      </c>
      <c r="V7961" s="45">
        <v>6</v>
      </c>
      <c r="W7961" s="45">
        <v>7</v>
      </c>
      <c r="X7961" s="45" t="s">
        <v>3454</v>
      </c>
      <c r="Y7961" s="276">
        <v>9</v>
      </c>
    </row>
    <row r="7962" spans="1:25">
      <c r="A7962" s="253"/>
      <c r="B7962" s="256"/>
      <c r="C7962" s="256"/>
      <c r="D7962" s="256"/>
      <c r="E7962" s="253"/>
      <c r="F7962" s="253"/>
      <c r="G7962" s="259"/>
      <c r="H7962" s="34" t="s">
        <v>110</v>
      </c>
      <c r="I7962" s="35">
        <f t="shared" si="5651"/>
        <v>3488180</v>
      </c>
      <c r="J7962" s="35">
        <f>SUM(J7958)</f>
        <v>3333080</v>
      </c>
      <c r="K7962" s="35">
        <f t="shared" si="5652"/>
        <v>155100</v>
      </c>
      <c r="L7962" s="35">
        <f t="shared" ref="L7962:P7962" si="5690">SUM(L7958)</f>
        <v>57050</v>
      </c>
      <c r="M7962" s="35">
        <f t="shared" si="5690"/>
        <v>5000</v>
      </c>
      <c r="N7962" s="35">
        <f t="shared" si="5690"/>
        <v>93050</v>
      </c>
      <c r="O7962" s="35">
        <f t="shared" si="5690"/>
        <v>0</v>
      </c>
      <c r="P7962" s="35">
        <f t="shared" si="5690"/>
        <v>0</v>
      </c>
      <c r="Q7962" s="35">
        <f t="shared" ref="Q7962:R7962" si="5691">SUM(Q7958)</f>
        <v>3664922</v>
      </c>
      <c r="R7962" s="35">
        <f t="shared" si="5691"/>
        <v>3471718</v>
      </c>
      <c r="S7962" s="35">
        <f t="shared" ref="S7962" si="5692">SUM(S7958)</f>
        <v>2729556</v>
      </c>
      <c r="T7962" s="35">
        <f t="shared" ref="T7962:X7962" si="5693">SUM(T7958)</f>
        <v>742218</v>
      </c>
      <c r="U7962" s="35">
        <f t="shared" si="5693"/>
        <v>282500</v>
      </c>
      <c r="V7962" s="35">
        <f t="shared" si="5693"/>
        <v>273149</v>
      </c>
      <c r="W7962" s="35">
        <f t="shared" si="5693"/>
        <v>186569</v>
      </c>
      <c r="X7962" s="35">
        <f t="shared" si="5693"/>
        <v>3471774</v>
      </c>
      <c r="Y7962" s="218">
        <f t="shared" ref="Y7962:Y7963" si="5694">IF(R7962=0,0,(X7962/R7962)*100)</f>
        <v>100.00161303423837</v>
      </c>
    </row>
    <row r="7963" spans="1:25">
      <c r="A7963" s="253"/>
      <c r="B7963" s="256"/>
      <c r="C7963" s="256"/>
      <c r="D7963" s="256"/>
      <c r="E7963" s="253"/>
      <c r="F7963" s="253"/>
      <c r="G7963" s="259"/>
      <c r="H7963" s="36" t="s">
        <v>69</v>
      </c>
      <c r="I7963" s="35">
        <f t="shared" si="5651"/>
        <v>3488180</v>
      </c>
      <c r="J7963" s="35">
        <f>SUM(J7962)</f>
        <v>3333080</v>
      </c>
      <c r="K7963" s="35">
        <f t="shared" si="5652"/>
        <v>155100</v>
      </c>
      <c r="L7963" s="35">
        <f t="shared" ref="L7963:P7963" si="5695">SUM(L7962)</f>
        <v>57050</v>
      </c>
      <c r="M7963" s="35">
        <f t="shared" si="5695"/>
        <v>5000</v>
      </c>
      <c r="N7963" s="35">
        <f t="shared" si="5695"/>
        <v>93050</v>
      </c>
      <c r="O7963" s="35">
        <f t="shared" si="5695"/>
        <v>0</v>
      </c>
      <c r="P7963" s="35">
        <f t="shared" si="5695"/>
        <v>0</v>
      </c>
      <c r="Q7963" s="35">
        <f t="shared" ref="Q7963:R7963" si="5696">SUM(Q7962)</f>
        <v>3664922</v>
      </c>
      <c r="R7963" s="35">
        <f t="shared" si="5696"/>
        <v>3471718</v>
      </c>
      <c r="S7963" s="35">
        <f t="shared" ref="S7963" si="5697">SUM(S7962)</f>
        <v>2729556</v>
      </c>
      <c r="T7963" s="35">
        <f t="shared" ref="T7963:X7963" si="5698">SUM(T7962)</f>
        <v>742218</v>
      </c>
      <c r="U7963" s="35">
        <f t="shared" si="5698"/>
        <v>282500</v>
      </c>
      <c r="V7963" s="35">
        <f t="shared" si="5698"/>
        <v>273149</v>
      </c>
      <c r="W7963" s="35">
        <f t="shared" si="5698"/>
        <v>186569</v>
      </c>
      <c r="X7963" s="35">
        <f t="shared" si="5698"/>
        <v>3471774</v>
      </c>
      <c r="Y7963" s="218">
        <f t="shared" si="5694"/>
        <v>100.00161303423837</v>
      </c>
    </row>
    <row r="7964" spans="1:25">
      <c r="A7964" s="254"/>
      <c r="B7964" s="257"/>
      <c r="C7964" s="257"/>
      <c r="D7964" s="257"/>
      <c r="E7964" s="254"/>
      <c r="F7964" s="254"/>
      <c r="G7964" s="260"/>
    </row>
    <row r="7965" spans="1:25" ht="15" thickBot="1">
      <c r="A7965" s="32" t="s">
        <v>0</v>
      </c>
      <c r="B7965" s="95" t="s">
        <v>0</v>
      </c>
      <c r="C7965" s="95" t="s">
        <v>0</v>
      </c>
      <c r="D7965" s="95" t="s">
        <v>0</v>
      </c>
      <c r="E7965" s="32" t="s">
        <v>0</v>
      </c>
      <c r="F7965" s="32" t="s">
        <v>0</v>
      </c>
      <c r="G7965" s="154" t="s">
        <v>0</v>
      </c>
      <c r="H7965" s="37" t="s">
        <v>0</v>
      </c>
      <c r="I7965" s="37"/>
      <c r="J7965" s="37"/>
      <c r="K7965" s="37"/>
      <c r="L7965" s="37" t="s">
        <v>0</v>
      </c>
      <c r="M7965" s="37" t="s">
        <v>0</v>
      </c>
      <c r="N7965" s="37" t="s">
        <v>0</v>
      </c>
      <c r="O7965" s="37" t="s">
        <v>0</v>
      </c>
      <c r="P7965" s="37" t="s">
        <v>0</v>
      </c>
      <c r="Q7965" s="37"/>
      <c r="R7965" s="37"/>
      <c r="S7965" s="37"/>
      <c r="T7965" s="37" t="s">
        <v>0</v>
      </c>
      <c r="U7965" s="37" t="s">
        <v>0</v>
      </c>
      <c r="V7965" s="37" t="s">
        <v>0</v>
      </c>
      <c r="W7965" s="37" t="s">
        <v>0</v>
      </c>
      <c r="X7965" s="37" t="s">
        <v>0</v>
      </c>
      <c r="Y7965" s="219"/>
    </row>
    <row r="7966" spans="1:25" ht="41.4" thickBot="1">
      <c r="A7966" s="24" t="s">
        <v>123</v>
      </c>
      <c r="B7966" s="90" t="s">
        <v>124</v>
      </c>
      <c r="C7966" s="90" t="s">
        <v>125</v>
      </c>
      <c r="D7966" s="91" t="s">
        <v>0</v>
      </c>
      <c r="E7966" s="24" t="s">
        <v>126</v>
      </c>
      <c r="F7966" s="24" t="s">
        <v>127</v>
      </c>
      <c r="G7966" s="151" t="s">
        <v>128</v>
      </c>
      <c r="H7966" s="24" t="s">
        <v>1</v>
      </c>
      <c r="I7966" s="1" t="s">
        <v>3093</v>
      </c>
      <c r="J7966" s="1" t="s">
        <v>3130</v>
      </c>
      <c r="K7966" s="1" t="s">
        <v>3</v>
      </c>
      <c r="L7966" s="1" t="s">
        <v>4</v>
      </c>
      <c r="M7966" s="1" t="s">
        <v>5</v>
      </c>
      <c r="N7966" s="1" t="s">
        <v>6</v>
      </c>
      <c r="O7966" s="1" t="s">
        <v>7</v>
      </c>
      <c r="P7966" s="1" t="s">
        <v>8</v>
      </c>
      <c r="Q7966" s="1" t="s">
        <v>3344</v>
      </c>
      <c r="R7966" s="1" t="s">
        <v>3427</v>
      </c>
      <c r="S7966" s="1" t="s">
        <v>3447</v>
      </c>
      <c r="T7966" s="1" t="s">
        <v>3448</v>
      </c>
      <c r="U7966" s="1" t="s">
        <v>3452</v>
      </c>
      <c r="V7966" s="1" t="s">
        <v>3449</v>
      </c>
      <c r="W7966" s="1" t="s">
        <v>3450</v>
      </c>
      <c r="X7966" s="1" t="s">
        <v>3451</v>
      </c>
      <c r="Y7966" s="216" t="s">
        <v>3385</v>
      </c>
    </row>
    <row r="7967" spans="1:25">
      <c r="A7967" s="26" t="s">
        <v>0</v>
      </c>
      <c r="B7967" s="92" t="s">
        <v>0</v>
      </c>
      <c r="C7967" s="92" t="s">
        <v>0</v>
      </c>
      <c r="D7967" s="93" t="s">
        <v>0</v>
      </c>
      <c r="E7967" s="27" t="s">
        <v>0</v>
      </c>
      <c r="F7967" s="28" t="s">
        <v>0</v>
      </c>
      <c r="G7967" s="152" t="s">
        <v>0</v>
      </c>
      <c r="H7967" s="29" t="s">
        <v>0</v>
      </c>
      <c r="I7967" s="45">
        <v>1</v>
      </c>
      <c r="J7967" s="45">
        <v>3</v>
      </c>
      <c r="K7967" s="45" t="s">
        <v>9</v>
      </c>
      <c r="L7967" s="45">
        <v>5</v>
      </c>
      <c r="M7967" s="45">
        <v>6</v>
      </c>
      <c r="N7967" s="45">
        <v>7</v>
      </c>
      <c r="O7967" s="45">
        <v>8</v>
      </c>
      <c r="P7967" s="45">
        <v>9</v>
      </c>
      <c r="Q7967" s="45">
        <v>1</v>
      </c>
      <c r="R7967" s="45">
        <v>2</v>
      </c>
      <c r="S7967" s="45">
        <v>3</v>
      </c>
      <c r="T7967" s="45" t="s">
        <v>3453</v>
      </c>
      <c r="U7967" s="45">
        <v>5</v>
      </c>
      <c r="V7967" s="45">
        <v>6</v>
      </c>
      <c r="W7967" s="45">
        <v>7</v>
      </c>
      <c r="X7967" s="45" t="s">
        <v>3454</v>
      </c>
      <c r="Y7967" s="276">
        <v>9</v>
      </c>
    </row>
    <row r="7968" spans="1:25">
      <c r="A7968" s="20">
        <v>35</v>
      </c>
      <c r="B7968" s="81" t="s">
        <v>172</v>
      </c>
      <c r="C7968" s="80" t="s">
        <v>354</v>
      </c>
      <c r="D7968" s="80">
        <v>35020004</v>
      </c>
      <c r="E7968" s="21" t="s">
        <v>0</v>
      </c>
      <c r="F7968" s="21" t="s">
        <v>0</v>
      </c>
      <c r="G7968" s="150" t="s">
        <v>0</v>
      </c>
      <c r="H7968" s="21" t="s">
        <v>1963</v>
      </c>
      <c r="I7968" s="22"/>
      <c r="J7968" s="22"/>
      <c r="K7968" s="22"/>
      <c r="L7968" s="22" t="s">
        <v>0</v>
      </c>
      <c r="M7968" s="22" t="s">
        <v>0</v>
      </c>
      <c r="N7968" s="22" t="s">
        <v>0</v>
      </c>
      <c r="O7968" s="22" t="s">
        <v>0</v>
      </c>
      <c r="P7968" s="22" t="s">
        <v>0</v>
      </c>
      <c r="Q7968" s="22"/>
      <c r="R7968" s="22"/>
      <c r="S7968" s="22"/>
      <c r="T7968" s="22" t="s">
        <v>0</v>
      </c>
      <c r="U7968" s="22" t="s">
        <v>0</v>
      </c>
      <c r="V7968" s="22" t="s">
        <v>0</v>
      </c>
      <c r="W7968" s="22" t="s">
        <v>0</v>
      </c>
      <c r="X7968" s="22" t="s">
        <v>0</v>
      </c>
      <c r="Y7968" s="209"/>
    </row>
    <row r="7969" spans="1:25" ht="20.399999999999999">
      <c r="A7969" s="20" t="s">
        <v>0</v>
      </c>
      <c r="B7969" s="81" t="s">
        <v>0</v>
      </c>
      <c r="C7969" s="81" t="s">
        <v>0</v>
      </c>
      <c r="D7969" s="94" t="s">
        <v>0</v>
      </c>
      <c r="E7969" s="21" t="s">
        <v>0</v>
      </c>
      <c r="F7969" s="21" t="s">
        <v>0</v>
      </c>
      <c r="G7969" s="150" t="s">
        <v>0</v>
      </c>
      <c r="H7969" s="30" t="s">
        <v>33</v>
      </c>
      <c r="I7969" s="31">
        <f t="shared" ref="I7969:I8031" si="5699">SUM(J7969,K7969,O7969,P7969)</f>
        <v>3743067</v>
      </c>
      <c r="J7969" s="31">
        <f>SUM(J7970,J7978,J7980)</f>
        <v>3575067</v>
      </c>
      <c r="K7969" s="31">
        <f t="shared" ref="K7969:K8031" si="5700">SUM(L7969,M7969,N7969)</f>
        <v>168000</v>
      </c>
      <c r="L7969" s="31">
        <f t="shared" ref="L7969:P7969" si="5701">SUM(L7970,L7978,L7980)</f>
        <v>168000</v>
      </c>
      <c r="M7969" s="31">
        <f t="shared" si="5701"/>
        <v>0</v>
      </c>
      <c r="N7969" s="31">
        <f t="shared" si="5701"/>
        <v>0</v>
      </c>
      <c r="O7969" s="31">
        <f t="shared" si="5701"/>
        <v>0</v>
      </c>
      <c r="P7969" s="31">
        <f t="shared" si="5701"/>
        <v>0</v>
      </c>
      <c r="Q7969" s="31">
        <f t="shared" ref="Q7969:R7969" si="5702">SUM(Q7970,Q7978,Q7980)</f>
        <v>4509667</v>
      </c>
      <c r="R7969" s="31">
        <f t="shared" si="5702"/>
        <v>3729688</v>
      </c>
      <c r="S7969" s="31">
        <f t="shared" ref="S7969" si="5703">SUM(S7970,S7978,S7980)</f>
        <v>3107268</v>
      </c>
      <c r="T7969" s="31">
        <f t="shared" ref="T7969:X7969" si="5704">SUM(T7970,T7978,T7980)</f>
        <v>622420</v>
      </c>
      <c r="U7969" s="31">
        <f t="shared" si="5704"/>
        <v>346397</v>
      </c>
      <c r="V7969" s="31">
        <f t="shared" si="5704"/>
        <v>269523</v>
      </c>
      <c r="W7969" s="31">
        <f t="shared" si="5704"/>
        <v>6500</v>
      </c>
      <c r="X7969" s="31">
        <f t="shared" si="5704"/>
        <v>3729688</v>
      </c>
      <c r="Y7969" s="220">
        <f t="shared" ref="Y7969:Y8002" si="5705">IF(R7969=0,0,(X7969/R7969)*100)</f>
        <v>100</v>
      </c>
    </row>
    <row r="7970" spans="1:25">
      <c r="A7970" s="23">
        <v>35</v>
      </c>
      <c r="B7970" s="80" t="s">
        <v>172</v>
      </c>
      <c r="C7970" s="80" t="s">
        <v>354</v>
      </c>
      <c r="D7970" s="80">
        <v>35020004</v>
      </c>
      <c r="E7970" s="21" t="s">
        <v>132</v>
      </c>
      <c r="F7970" s="21" t="s">
        <v>0</v>
      </c>
      <c r="G7970" s="150" t="s">
        <v>0</v>
      </c>
      <c r="H7970" s="21" t="s">
        <v>11</v>
      </c>
      <c r="I7970" s="66">
        <f t="shared" si="5699"/>
        <v>3077067</v>
      </c>
      <c r="J7970" s="66">
        <f>SUM(J7971,J7972)</f>
        <v>2997067</v>
      </c>
      <c r="K7970" s="66">
        <f t="shared" si="5700"/>
        <v>80000</v>
      </c>
      <c r="L7970" s="66">
        <f t="shared" ref="L7970:P7970" si="5706">SUM(L7971,L7972)</f>
        <v>80000</v>
      </c>
      <c r="M7970" s="66">
        <f t="shared" si="5706"/>
        <v>0</v>
      </c>
      <c r="N7970" s="66">
        <f t="shared" si="5706"/>
        <v>0</v>
      </c>
      <c r="O7970" s="66">
        <f t="shared" si="5706"/>
        <v>0</v>
      </c>
      <c r="P7970" s="66">
        <f t="shared" si="5706"/>
        <v>0</v>
      </c>
      <c r="Q7970" s="66">
        <f t="shared" ref="Q7970:R7970" si="5707">SUM(Q7971,Q7972)</f>
        <v>3593877</v>
      </c>
      <c r="R7970" s="66">
        <f t="shared" si="5707"/>
        <v>3113596</v>
      </c>
      <c r="S7970" s="66">
        <f t="shared" ref="S7970" si="5708">SUM(S7971,S7972)</f>
        <v>2583251</v>
      </c>
      <c r="T7970" s="66">
        <f t="shared" ref="T7970:X7970" si="5709">SUM(T7971,T7972)</f>
        <v>530345</v>
      </c>
      <c r="U7970" s="66">
        <f t="shared" si="5709"/>
        <v>298575</v>
      </c>
      <c r="V7970" s="66">
        <f t="shared" si="5709"/>
        <v>231770</v>
      </c>
      <c r="W7970" s="66">
        <f t="shared" si="5709"/>
        <v>0</v>
      </c>
      <c r="X7970" s="66">
        <f t="shared" si="5709"/>
        <v>3113596</v>
      </c>
      <c r="Y7970" s="208">
        <f t="shared" si="5705"/>
        <v>100</v>
      </c>
    </row>
    <row r="7971" spans="1:25">
      <c r="A7971" s="23">
        <v>35</v>
      </c>
      <c r="B7971" s="80" t="s">
        <v>172</v>
      </c>
      <c r="C7971" s="80" t="s">
        <v>354</v>
      </c>
      <c r="D7971" s="80">
        <v>35020004</v>
      </c>
      <c r="E7971" s="22">
        <v>6111</v>
      </c>
      <c r="F7971" s="23"/>
      <c r="G7971" s="129" t="s">
        <v>3380</v>
      </c>
      <c r="H7971" s="32" t="s">
        <v>12</v>
      </c>
      <c r="I7971" s="44">
        <f t="shared" si="5699"/>
        <v>2802000</v>
      </c>
      <c r="J7971" s="44">
        <v>2722000</v>
      </c>
      <c r="K7971" s="44">
        <f t="shared" si="5700"/>
        <v>80000</v>
      </c>
      <c r="L7971" s="44">
        <v>80000</v>
      </c>
      <c r="M7971" s="44">
        <v>0</v>
      </c>
      <c r="N7971" s="44">
        <v>0</v>
      </c>
      <c r="O7971" s="44">
        <v>0</v>
      </c>
      <c r="P7971" s="44">
        <v>0</v>
      </c>
      <c r="Q7971" s="44">
        <v>3326773</v>
      </c>
      <c r="R7971" s="44">
        <v>2861529</v>
      </c>
      <c r="S7971" s="44">
        <v>2371759</v>
      </c>
      <c r="T7971" s="44">
        <f t="shared" ref="T7971:T8001" si="5710">U7971+V7971+W7971</f>
        <v>489770</v>
      </c>
      <c r="U7971" s="44">
        <v>258000</v>
      </c>
      <c r="V7971" s="44">
        <v>231770</v>
      </c>
      <c r="W7971" s="44">
        <v>0</v>
      </c>
      <c r="X7971" s="44">
        <f t="shared" ref="X7971:X8001" si="5711">S7971+T7971</f>
        <v>2861529</v>
      </c>
      <c r="Y7971" s="209">
        <f t="shared" si="5705"/>
        <v>100</v>
      </c>
    </row>
    <row r="7972" spans="1:25">
      <c r="A7972" s="20">
        <v>35</v>
      </c>
      <c r="B7972" s="81" t="s">
        <v>172</v>
      </c>
      <c r="C7972" s="81" t="s">
        <v>354</v>
      </c>
      <c r="D7972" s="81">
        <v>35020004</v>
      </c>
      <c r="E7972" s="20" t="s">
        <v>134</v>
      </c>
      <c r="F7972" s="23" t="s">
        <v>0</v>
      </c>
      <c r="G7972" s="154" t="s">
        <v>0</v>
      </c>
      <c r="H7972" s="21" t="s">
        <v>13</v>
      </c>
      <c r="I7972" s="66">
        <f t="shared" si="5699"/>
        <v>275067</v>
      </c>
      <c r="J7972" s="66">
        <f>SUM(J7973:J7977)</f>
        <v>275067</v>
      </c>
      <c r="K7972" s="66">
        <f t="shared" si="5700"/>
        <v>0</v>
      </c>
      <c r="L7972" s="66">
        <f t="shared" ref="L7972:X7972" si="5712">SUM(L7973:L7977)</f>
        <v>0</v>
      </c>
      <c r="M7972" s="66">
        <f t="shared" si="5712"/>
        <v>0</v>
      </c>
      <c r="N7972" s="66">
        <f t="shared" si="5712"/>
        <v>0</v>
      </c>
      <c r="O7972" s="66">
        <f t="shared" si="5712"/>
        <v>0</v>
      </c>
      <c r="P7972" s="66">
        <f t="shared" si="5712"/>
        <v>0</v>
      </c>
      <c r="Q7972" s="66">
        <f t="shared" si="5712"/>
        <v>267104</v>
      </c>
      <c r="R7972" s="66">
        <f t="shared" si="5712"/>
        <v>252067</v>
      </c>
      <c r="S7972" s="66">
        <f t="shared" si="5712"/>
        <v>211492</v>
      </c>
      <c r="T7972" s="66">
        <f t="shared" si="5712"/>
        <v>40575</v>
      </c>
      <c r="U7972" s="66">
        <f t="shared" si="5712"/>
        <v>40575</v>
      </c>
      <c r="V7972" s="66">
        <f t="shared" si="5712"/>
        <v>0</v>
      </c>
      <c r="W7972" s="66">
        <f t="shared" si="5712"/>
        <v>0</v>
      </c>
      <c r="X7972" s="66">
        <f t="shared" si="5712"/>
        <v>252067</v>
      </c>
      <c r="Y7972" s="208">
        <f t="shared" si="5705"/>
        <v>100</v>
      </c>
    </row>
    <row r="7973" spans="1:25">
      <c r="A7973" s="23">
        <v>35</v>
      </c>
      <c r="B7973" s="80" t="s">
        <v>172</v>
      </c>
      <c r="C7973" s="80" t="s">
        <v>354</v>
      </c>
      <c r="D7973" s="80">
        <v>35020004</v>
      </c>
      <c r="E7973" s="22">
        <v>6112</v>
      </c>
      <c r="F7973" s="23" t="s">
        <v>2889</v>
      </c>
      <c r="G7973" s="129" t="s">
        <v>3380</v>
      </c>
      <c r="H7973" s="32" t="s">
        <v>16</v>
      </c>
      <c r="I7973" s="44">
        <f t="shared" si="5699"/>
        <v>30000</v>
      </c>
      <c r="J7973" s="44">
        <v>30000</v>
      </c>
      <c r="K7973" s="44">
        <f t="shared" si="5700"/>
        <v>0</v>
      </c>
      <c r="L7973" s="44">
        <v>0</v>
      </c>
      <c r="M7973" s="44">
        <v>0</v>
      </c>
      <c r="N7973" s="44">
        <v>0</v>
      </c>
      <c r="O7973" s="44">
        <v>0</v>
      </c>
      <c r="P7973" s="44">
        <v>0</v>
      </c>
      <c r="Q7973" s="44">
        <v>30000</v>
      </c>
      <c r="R7973" s="44">
        <v>30000</v>
      </c>
      <c r="S7973" s="44">
        <v>27249</v>
      </c>
      <c r="T7973" s="44">
        <f t="shared" si="5710"/>
        <v>2751</v>
      </c>
      <c r="U7973" s="44">
        <v>2751</v>
      </c>
      <c r="V7973" s="44">
        <v>0</v>
      </c>
      <c r="W7973" s="44">
        <v>0</v>
      </c>
      <c r="X7973" s="44">
        <f t="shared" si="5711"/>
        <v>30000</v>
      </c>
      <c r="Y7973" s="209">
        <f t="shared" si="5705"/>
        <v>100</v>
      </c>
    </row>
    <row r="7974" spans="1:25">
      <c r="A7974" s="23">
        <v>35</v>
      </c>
      <c r="B7974" s="80" t="s">
        <v>172</v>
      </c>
      <c r="C7974" s="80" t="s">
        <v>354</v>
      </c>
      <c r="D7974" s="80">
        <v>35020004</v>
      </c>
      <c r="E7974" s="22">
        <v>6112</v>
      </c>
      <c r="F7974" s="23" t="s">
        <v>2890</v>
      </c>
      <c r="G7974" s="129" t="s">
        <v>3380</v>
      </c>
      <c r="H7974" s="32" t="s">
        <v>19</v>
      </c>
      <c r="I7974" s="44">
        <f t="shared" si="5699"/>
        <v>132886</v>
      </c>
      <c r="J7974" s="44">
        <v>132886</v>
      </c>
      <c r="K7974" s="44">
        <f t="shared" si="5700"/>
        <v>0</v>
      </c>
      <c r="L7974" s="44">
        <v>0</v>
      </c>
      <c r="M7974" s="44">
        <v>0</v>
      </c>
      <c r="N7974" s="44">
        <v>0</v>
      </c>
      <c r="O7974" s="44">
        <v>0</v>
      </c>
      <c r="P7974" s="44">
        <v>0</v>
      </c>
      <c r="Q7974" s="44">
        <v>132886</v>
      </c>
      <c r="R7974" s="44">
        <v>132886</v>
      </c>
      <c r="S7974" s="44">
        <v>132710</v>
      </c>
      <c r="T7974" s="44">
        <f t="shared" si="5710"/>
        <v>176</v>
      </c>
      <c r="U7974" s="44">
        <v>176</v>
      </c>
      <c r="V7974" s="44">
        <v>0</v>
      </c>
      <c r="W7974" s="44">
        <v>0</v>
      </c>
      <c r="X7974" s="44">
        <f t="shared" si="5711"/>
        <v>132886</v>
      </c>
      <c r="Y7974" s="209">
        <f t="shared" si="5705"/>
        <v>100</v>
      </c>
    </row>
    <row r="7975" spans="1:25">
      <c r="A7975" s="23">
        <v>35</v>
      </c>
      <c r="B7975" s="80" t="s">
        <v>172</v>
      </c>
      <c r="C7975" s="80" t="s">
        <v>354</v>
      </c>
      <c r="D7975" s="80">
        <v>35020004</v>
      </c>
      <c r="E7975" s="22">
        <v>6112</v>
      </c>
      <c r="F7975" s="23" t="s">
        <v>2891</v>
      </c>
      <c r="G7975" s="129" t="s">
        <v>3380</v>
      </c>
      <c r="H7975" s="32" t="s">
        <v>17</v>
      </c>
      <c r="I7975" s="44">
        <f t="shared" si="5699"/>
        <v>35000</v>
      </c>
      <c r="J7975" s="44">
        <v>35000</v>
      </c>
      <c r="K7975" s="44">
        <f t="shared" si="5700"/>
        <v>0</v>
      </c>
      <c r="L7975" s="44">
        <v>0</v>
      </c>
      <c r="M7975" s="44">
        <v>0</v>
      </c>
      <c r="N7975" s="44">
        <v>0</v>
      </c>
      <c r="O7975" s="44">
        <v>0</v>
      </c>
      <c r="P7975" s="44">
        <v>0</v>
      </c>
      <c r="Q7975" s="44">
        <v>42480</v>
      </c>
      <c r="R7975" s="44">
        <v>42480</v>
      </c>
      <c r="S7975" s="44">
        <v>42480</v>
      </c>
      <c r="T7975" s="44">
        <f t="shared" si="5710"/>
        <v>0</v>
      </c>
      <c r="U7975" s="44">
        <v>0</v>
      </c>
      <c r="V7975" s="44">
        <v>0</v>
      </c>
      <c r="W7975" s="44">
        <v>0</v>
      </c>
      <c r="X7975" s="44">
        <f t="shared" si="5711"/>
        <v>42480</v>
      </c>
      <c r="Y7975" s="209">
        <f t="shared" si="5705"/>
        <v>100</v>
      </c>
    </row>
    <row r="7976" spans="1:25">
      <c r="A7976" s="23">
        <v>35</v>
      </c>
      <c r="B7976" s="80" t="s">
        <v>172</v>
      </c>
      <c r="C7976" s="80" t="s">
        <v>354</v>
      </c>
      <c r="D7976" s="80">
        <v>35020004</v>
      </c>
      <c r="E7976" s="22">
        <v>6112</v>
      </c>
      <c r="F7976" s="23" t="s">
        <v>2892</v>
      </c>
      <c r="G7976" s="129" t="s">
        <v>3380</v>
      </c>
      <c r="H7976" s="32" t="s">
        <v>15</v>
      </c>
      <c r="I7976" s="44">
        <f t="shared" si="5699"/>
        <v>66528</v>
      </c>
      <c r="J7976" s="44">
        <v>66528</v>
      </c>
      <c r="K7976" s="44">
        <f t="shared" si="5700"/>
        <v>0</v>
      </c>
      <c r="L7976" s="44">
        <v>0</v>
      </c>
      <c r="M7976" s="44">
        <v>0</v>
      </c>
      <c r="N7976" s="44">
        <v>0</v>
      </c>
      <c r="O7976" s="44">
        <v>0</v>
      </c>
      <c r="P7976" s="44">
        <v>0</v>
      </c>
      <c r="Q7976" s="44">
        <v>36048</v>
      </c>
      <c r="R7976" s="44">
        <v>36048</v>
      </c>
      <c r="S7976" s="44">
        <v>0</v>
      </c>
      <c r="T7976" s="44">
        <f t="shared" si="5710"/>
        <v>36048</v>
      </c>
      <c r="U7976" s="44">
        <v>36048</v>
      </c>
      <c r="V7976" s="44">
        <v>0</v>
      </c>
      <c r="W7976" s="44">
        <v>0</v>
      </c>
      <c r="X7976" s="44">
        <f t="shared" si="5711"/>
        <v>36048</v>
      </c>
      <c r="Y7976" s="209">
        <f t="shared" si="5705"/>
        <v>100</v>
      </c>
    </row>
    <row r="7977" spans="1:25">
      <c r="A7977" s="23">
        <v>35</v>
      </c>
      <c r="B7977" s="80" t="s">
        <v>172</v>
      </c>
      <c r="C7977" s="80" t="s">
        <v>354</v>
      </c>
      <c r="D7977" s="80">
        <v>35020004</v>
      </c>
      <c r="E7977" s="22">
        <v>6112</v>
      </c>
      <c r="F7977" s="23" t="s">
        <v>2893</v>
      </c>
      <c r="G7977" s="129" t="s">
        <v>3380</v>
      </c>
      <c r="H7977" s="32" t="s">
        <v>18</v>
      </c>
      <c r="I7977" s="44">
        <f t="shared" si="5699"/>
        <v>10653</v>
      </c>
      <c r="J7977" s="44">
        <v>10653</v>
      </c>
      <c r="K7977" s="44">
        <f t="shared" si="5700"/>
        <v>0</v>
      </c>
      <c r="L7977" s="44">
        <v>0</v>
      </c>
      <c r="M7977" s="44">
        <v>0</v>
      </c>
      <c r="N7977" s="44">
        <v>0</v>
      </c>
      <c r="O7977" s="44">
        <v>0</v>
      </c>
      <c r="P7977" s="44">
        <v>0</v>
      </c>
      <c r="Q7977" s="44">
        <v>25690</v>
      </c>
      <c r="R7977" s="44">
        <v>10653</v>
      </c>
      <c r="S7977" s="44">
        <v>9053</v>
      </c>
      <c r="T7977" s="44">
        <f t="shared" si="5710"/>
        <v>1600</v>
      </c>
      <c r="U7977" s="44">
        <v>1600</v>
      </c>
      <c r="V7977" s="44">
        <v>0</v>
      </c>
      <c r="W7977" s="44">
        <v>0</v>
      </c>
      <c r="X7977" s="44">
        <f t="shared" si="5711"/>
        <v>10653</v>
      </c>
      <c r="Y7977" s="209">
        <f t="shared" si="5705"/>
        <v>100</v>
      </c>
    </row>
    <row r="7978" spans="1:25">
      <c r="A7978" s="23">
        <v>35</v>
      </c>
      <c r="B7978" s="80" t="s">
        <v>172</v>
      </c>
      <c r="C7978" s="80" t="s">
        <v>354</v>
      </c>
      <c r="D7978" s="80">
        <v>35020004</v>
      </c>
      <c r="E7978" s="21" t="s">
        <v>139</v>
      </c>
      <c r="F7978" s="21" t="s">
        <v>0</v>
      </c>
      <c r="G7978" s="150" t="s">
        <v>0</v>
      </c>
      <c r="H7978" s="21" t="s">
        <v>21</v>
      </c>
      <c r="I7978" s="66">
        <f t="shared" si="5699"/>
        <v>294500</v>
      </c>
      <c r="J7978" s="66">
        <f t="shared" ref="J7978:X7978" si="5713">SUM(J7979)</f>
        <v>286000</v>
      </c>
      <c r="K7978" s="66">
        <f t="shared" si="5700"/>
        <v>8500</v>
      </c>
      <c r="L7978" s="66">
        <f t="shared" si="5713"/>
        <v>8500</v>
      </c>
      <c r="M7978" s="66">
        <f t="shared" si="5713"/>
        <v>0</v>
      </c>
      <c r="N7978" s="66">
        <f t="shared" si="5713"/>
        <v>0</v>
      </c>
      <c r="O7978" s="66">
        <f t="shared" si="5713"/>
        <v>0</v>
      </c>
      <c r="P7978" s="66">
        <f t="shared" si="5713"/>
        <v>0</v>
      </c>
      <c r="Q7978" s="66">
        <f t="shared" si="5713"/>
        <v>351263</v>
      </c>
      <c r="R7978" s="66">
        <f t="shared" si="5713"/>
        <v>300650</v>
      </c>
      <c r="S7978" s="66">
        <f t="shared" si="5713"/>
        <v>249697</v>
      </c>
      <c r="T7978" s="66">
        <f t="shared" si="5713"/>
        <v>50953</v>
      </c>
      <c r="U7978" s="66">
        <f t="shared" si="5713"/>
        <v>27200</v>
      </c>
      <c r="V7978" s="66">
        <f t="shared" si="5713"/>
        <v>23753</v>
      </c>
      <c r="W7978" s="66">
        <f t="shared" si="5713"/>
        <v>0</v>
      </c>
      <c r="X7978" s="66">
        <f t="shared" si="5713"/>
        <v>300650</v>
      </c>
      <c r="Y7978" s="208">
        <f t="shared" si="5705"/>
        <v>100</v>
      </c>
    </row>
    <row r="7979" spans="1:25">
      <c r="A7979" s="23">
        <v>35</v>
      </c>
      <c r="B7979" s="80" t="s">
        <v>172</v>
      </c>
      <c r="C7979" s="80" t="s">
        <v>354</v>
      </c>
      <c r="D7979" s="80">
        <v>35020004</v>
      </c>
      <c r="E7979" s="22">
        <v>6121</v>
      </c>
      <c r="F7979" s="23"/>
      <c r="G7979" s="129" t="s">
        <v>3380</v>
      </c>
      <c r="H7979" s="32" t="s">
        <v>22</v>
      </c>
      <c r="I7979" s="44">
        <f t="shared" si="5699"/>
        <v>294500</v>
      </c>
      <c r="J7979" s="44">
        <v>286000</v>
      </c>
      <c r="K7979" s="44">
        <f t="shared" si="5700"/>
        <v>8500</v>
      </c>
      <c r="L7979" s="44">
        <v>8500</v>
      </c>
      <c r="M7979" s="44">
        <v>0</v>
      </c>
      <c r="N7979" s="44">
        <v>0</v>
      </c>
      <c r="O7979" s="44">
        <v>0</v>
      </c>
      <c r="P7979" s="44">
        <v>0</v>
      </c>
      <c r="Q7979" s="44">
        <v>351263</v>
      </c>
      <c r="R7979" s="44">
        <v>300650</v>
      </c>
      <c r="S7979" s="44">
        <v>249697</v>
      </c>
      <c r="T7979" s="44">
        <f t="shared" si="5710"/>
        <v>50953</v>
      </c>
      <c r="U7979" s="44">
        <v>27200</v>
      </c>
      <c r="V7979" s="44">
        <v>23753</v>
      </c>
      <c r="W7979" s="44">
        <v>0</v>
      </c>
      <c r="X7979" s="44">
        <f t="shared" si="5711"/>
        <v>300650</v>
      </c>
      <c r="Y7979" s="209">
        <f t="shared" si="5705"/>
        <v>100</v>
      </c>
    </row>
    <row r="7980" spans="1:25">
      <c r="A7980" s="23">
        <v>35</v>
      </c>
      <c r="B7980" s="80" t="s">
        <v>172</v>
      </c>
      <c r="C7980" s="80" t="s">
        <v>354</v>
      </c>
      <c r="D7980" s="80">
        <v>35020004</v>
      </c>
      <c r="E7980" s="21" t="s">
        <v>141</v>
      </c>
      <c r="F7980" s="21" t="s">
        <v>0</v>
      </c>
      <c r="G7980" s="150" t="s">
        <v>0</v>
      </c>
      <c r="H7980" s="21" t="s">
        <v>23</v>
      </c>
      <c r="I7980" s="66">
        <f t="shared" si="5699"/>
        <v>371500</v>
      </c>
      <c r="J7980" s="66">
        <f>SUM(J7981:J7989)</f>
        <v>292000</v>
      </c>
      <c r="K7980" s="66">
        <f t="shared" si="5700"/>
        <v>79500</v>
      </c>
      <c r="L7980" s="66">
        <f t="shared" ref="L7980:X7980" si="5714">SUM(L7981:L7989)</f>
        <v>79500</v>
      </c>
      <c r="M7980" s="66">
        <f t="shared" si="5714"/>
        <v>0</v>
      </c>
      <c r="N7980" s="66">
        <f t="shared" si="5714"/>
        <v>0</v>
      </c>
      <c r="O7980" s="66">
        <f t="shared" si="5714"/>
        <v>0</v>
      </c>
      <c r="P7980" s="66">
        <f t="shared" si="5714"/>
        <v>0</v>
      </c>
      <c r="Q7980" s="66">
        <f t="shared" si="5714"/>
        <v>564527</v>
      </c>
      <c r="R7980" s="66">
        <f t="shared" si="5714"/>
        <v>315442</v>
      </c>
      <c r="S7980" s="66">
        <f t="shared" si="5714"/>
        <v>274320</v>
      </c>
      <c r="T7980" s="66">
        <f t="shared" si="5714"/>
        <v>41122</v>
      </c>
      <c r="U7980" s="66">
        <f t="shared" si="5714"/>
        <v>20622</v>
      </c>
      <c r="V7980" s="66">
        <f t="shared" si="5714"/>
        <v>14000</v>
      </c>
      <c r="W7980" s="66">
        <f t="shared" si="5714"/>
        <v>6500</v>
      </c>
      <c r="X7980" s="66">
        <f t="shared" si="5714"/>
        <v>315442</v>
      </c>
      <c r="Y7980" s="208">
        <f t="shared" si="5705"/>
        <v>100</v>
      </c>
    </row>
    <row r="7981" spans="1:25">
      <c r="A7981" s="23">
        <v>35</v>
      </c>
      <c r="B7981" s="80" t="s">
        <v>172</v>
      </c>
      <c r="C7981" s="80" t="s">
        <v>354</v>
      </c>
      <c r="D7981" s="80">
        <v>35020004</v>
      </c>
      <c r="E7981" s="22">
        <v>6131</v>
      </c>
      <c r="F7981" s="23"/>
      <c r="G7981" s="129" t="s">
        <v>3380</v>
      </c>
      <c r="H7981" s="32" t="s">
        <v>24</v>
      </c>
      <c r="I7981" s="44">
        <f t="shared" si="5699"/>
        <v>25000</v>
      </c>
      <c r="J7981" s="44">
        <v>0</v>
      </c>
      <c r="K7981" s="44">
        <f t="shared" si="5700"/>
        <v>25000</v>
      </c>
      <c r="L7981" s="44">
        <v>25000</v>
      </c>
      <c r="M7981" s="44">
        <v>0</v>
      </c>
      <c r="N7981" s="44">
        <v>0</v>
      </c>
      <c r="O7981" s="44">
        <v>0</v>
      </c>
      <c r="P7981" s="44">
        <v>0</v>
      </c>
      <c r="Q7981" s="44">
        <v>46814</v>
      </c>
      <c r="R7981" s="44">
        <v>0</v>
      </c>
      <c r="S7981" s="44">
        <v>0</v>
      </c>
      <c r="T7981" s="44">
        <f t="shared" si="5710"/>
        <v>0</v>
      </c>
      <c r="U7981" s="44">
        <v>0</v>
      </c>
      <c r="V7981" s="44">
        <v>0</v>
      </c>
      <c r="W7981" s="44">
        <v>0</v>
      </c>
      <c r="X7981" s="44">
        <f t="shared" si="5711"/>
        <v>0</v>
      </c>
      <c r="Y7981" s="209">
        <f t="shared" si="5705"/>
        <v>0</v>
      </c>
    </row>
    <row r="7982" spans="1:25">
      <c r="A7982" s="23">
        <v>35</v>
      </c>
      <c r="B7982" s="80" t="s">
        <v>172</v>
      </c>
      <c r="C7982" s="80" t="s">
        <v>354</v>
      </c>
      <c r="D7982" s="80">
        <v>35020004</v>
      </c>
      <c r="E7982" s="22">
        <v>6132</v>
      </c>
      <c r="F7982" s="23"/>
      <c r="G7982" s="129" t="s">
        <v>3380</v>
      </c>
      <c r="H7982" s="32" t="s">
        <v>25</v>
      </c>
      <c r="I7982" s="44">
        <f t="shared" si="5699"/>
        <v>110000</v>
      </c>
      <c r="J7982" s="44">
        <v>100000</v>
      </c>
      <c r="K7982" s="44">
        <f t="shared" si="5700"/>
        <v>10000</v>
      </c>
      <c r="L7982" s="44">
        <v>10000</v>
      </c>
      <c r="M7982" s="44">
        <v>0</v>
      </c>
      <c r="N7982" s="44">
        <v>0</v>
      </c>
      <c r="O7982" s="44">
        <v>0</v>
      </c>
      <c r="P7982" s="44">
        <v>0</v>
      </c>
      <c r="Q7982" s="44">
        <v>153000</v>
      </c>
      <c r="R7982" s="44">
        <v>123000</v>
      </c>
      <c r="S7982" s="44">
        <v>123000</v>
      </c>
      <c r="T7982" s="44">
        <f t="shared" si="5710"/>
        <v>0</v>
      </c>
      <c r="U7982" s="44"/>
      <c r="V7982" s="44"/>
      <c r="W7982" s="44"/>
      <c r="X7982" s="44">
        <f t="shared" si="5711"/>
        <v>123000</v>
      </c>
      <c r="Y7982" s="209">
        <f t="shared" si="5705"/>
        <v>100</v>
      </c>
    </row>
    <row r="7983" spans="1:25">
      <c r="A7983" s="23">
        <v>35</v>
      </c>
      <c r="B7983" s="80" t="s">
        <v>172</v>
      </c>
      <c r="C7983" s="80" t="s">
        <v>354</v>
      </c>
      <c r="D7983" s="80">
        <v>35020004</v>
      </c>
      <c r="E7983" s="22">
        <v>6133</v>
      </c>
      <c r="F7983" s="23"/>
      <c r="G7983" s="129" t="s">
        <v>3380</v>
      </c>
      <c r="H7983" s="32" t="s">
        <v>26</v>
      </c>
      <c r="I7983" s="44">
        <f t="shared" si="5699"/>
        <v>36900</v>
      </c>
      <c r="J7983" s="44">
        <v>30000</v>
      </c>
      <c r="K7983" s="44">
        <f t="shared" si="5700"/>
        <v>6900</v>
      </c>
      <c r="L7983" s="44">
        <v>6900</v>
      </c>
      <c r="M7983" s="44">
        <v>0</v>
      </c>
      <c r="N7983" s="44">
        <v>0</v>
      </c>
      <c r="O7983" s="44">
        <v>0</v>
      </c>
      <c r="P7983" s="44">
        <v>0</v>
      </c>
      <c r="Q7983" s="44">
        <v>46900</v>
      </c>
      <c r="R7983" s="44">
        <v>30000</v>
      </c>
      <c r="S7983" s="44">
        <v>24000</v>
      </c>
      <c r="T7983" s="44">
        <f t="shared" si="5710"/>
        <v>6000</v>
      </c>
      <c r="U7983" s="44">
        <v>2000</v>
      </c>
      <c r="V7983" s="44">
        <v>2000</v>
      </c>
      <c r="W7983" s="44">
        <v>2000</v>
      </c>
      <c r="X7983" s="44">
        <f t="shared" si="5711"/>
        <v>30000</v>
      </c>
      <c r="Y7983" s="209">
        <f t="shared" si="5705"/>
        <v>100</v>
      </c>
    </row>
    <row r="7984" spans="1:25">
      <c r="A7984" s="23">
        <v>35</v>
      </c>
      <c r="B7984" s="80" t="s">
        <v>172</v>
      </c>
      <c r="C7984" s="80" t="s">
        <v>354</v>
      </c>
      <c r="D7984" s="80">
        <v>35020004</v>
      </c>
      <c r="E7984" s="22">
        <v>6134</v>
      </c>
      <c r="F7984" s="23"/>
      <c r="G7984" s="129" t="s">
        <v>3380</v>
      </c>
      <c r="H7984" s="32" t="s">
        <v>27</v>
      </c>
      <c r="I7984" s="44">
        <f t="shared" si="5699"/>
        <v>25000</v>
      </c>
      <c r="J7984" s="44">
        <v>20000</v>
      </c>
      <c r="K7984" s="44">
        <f t="shared" si="5700"/>
        <v>5000</v>
      </c>
      <c r="L7984" s="44">
        <v>5000</v>
      </c>
      <c r="M7984" s="44">
        <v>0</v>
      </c>
      <c r="N7984" s="44">
        <v>0</v>
      </c>
      <c r="O7984" s="44">
        <v>0</v>
      </c>
      <c r="P7984" s="44">
        <v>0</v>
      </c>
      <c r="Q7984" s="44">
        <v>35000</v>
      </c>
      <c r="R7984" s="44">
        <v>20000</v>
      </c>
      <c r="S7984" s="44">
        <v>15000</v>
      </c>
      <c r="T7984" s="44">
        <f t="shared" si="5710"/>
        <v>5000</v>
      </c>
      <c r="U7984" s="44">
        <v>5000</v>
      </c>
      <c r="V7984" s="44">
        <v>0</v>
      </c>
      <c r="W7984" s="44">
        <v>0</v>
      </c>
      <c r="X7984" s="44">
        <f t="shared" si="5711"/>
        <v>20000</v>
      </c>
      <c r="Y7984" s="209">
        <f t="shared" si="5705"/>
        <v>100</v>
      </c>
    </row>
    <row r="7985" spans="1:25">
      <c r="A7985" s="23">
        <v>35</v>
      </c>
      <c r="B7985" s="80" t="s">
        <v>172</v>
      </c>
      <c r="C7985" s="80" t="s">
        <v>354</v>
      </c>
      <c r="D7985" s="80">
        <v>35020004</v>
      </c>
      <c r="E7985" s="22">
        <v>6135</v>
      </c>
      <c r="F7985" s="23"/>
      <c r="G7985" s="129" t="s">
        <v>3380</v>
      </c>
      <c r="H7985" s="32" t="s">
        <v>28</v>
      </c>
      <c r="I7985" s="44">
        <f t="shared" si="5699"/>
        <v>3000</v>
      </c>
      <c r="J7985" s="44">
        <v>0</v>
      </c>
      <c r="K7985" s="44">
        <f t="shared" si="5700"/>
        <v>3000</v>
      </c>
      <c r="L7985" s="44">
        <v>3000</v>
      </c>
      <c r="M7985" s="44">
        <v>0</v>
      </c>
      <c r="N7985" s="44">
        <v>0</v>
      </c>
      <c r="O7985" s="44">
        <v>0</v>
      </c>
      <c r="P7985" s="44">
        <v>0</v>
      </c>
      <c r="Q7985" s="44">
        <v>6000</v>
      </c>
      <c r="R7985" s="44">
        <v>0</v>
      </c>
      <c r="S7985" s="44">
        <v>0</v>
      </c>
      <c r="T7985" s="44">
        <f t="shared" si="5710"/>
        <v>0</v>
      </c>
      <c r="U7985" s="44">
        <v>0</v>
      </c>
      <c r="V7985" s="44">
        <v>0</v>
      </c>
      <c r="W7985" s="44">
        <v>0</v>
      </c>
      <c r="X7985" s="44">
        <f t="shared" si="5711"/>
        <v>0</v>
      </c>
      <c r="Y7985" s="209">
        <f t="shared" si="5705"/>
        <v>0</v>
      </c>
    </row>
    <row r="7986" spans="1:25">
      <c r="A7986" s="23">
        <v>35</v>
      </c>
      <c r="B7986" s="80" t="s">
        <v>172</v>
      </c>
      <c r="C7986" s="80" t="s">
        <v>354</v>
      </c>
      <c r="D7986" s="80">
        <v>35020004</v>
      </c>
      <c r="E7986" s="22">
        <v>6136</v>
      </c>
      <c r="F7986" s="23"/>
      <c r="G7986" s="129" t="s">
        <v>3380</v>
      </c>
      <c r="H7986" s="32" t="s">
        <v>29</v>
      </c>
      <c r="I7986" s="44">
        <f t="shared" si="5699"/>
        <v>100</v>
      </c>
      <c r="J7986" s="44">
        <v>0</v>
      </c>
      <c r="K7986" s="44">
        <f t="shared" si="5700"/>
        <v>100</v>
      </c>
      <c r="L7986" s="44">
        <v>100</v>
      </c>
      <c r="M7986" s="44">
        <v>0</v>
      </c>
      <c r="N7986" s="44">
        <v>0</v>
      </c>
      <c r="O7986" s="44">
        <v>0</v>
      </c>
      <c r="P7986" s="44">
        <v>0</v>
      </c>
      <c r="Q7986" s="44">
        <v>100</v>
      </c>
      <c r="R7986" s="44">
        <v>0</v>
      </c>
      <c r="S7986" s="44">
        <v>0</v>
      </c>
      <c r="T7986" s="44">
        <f t="shared" si="5710"/>
        <v>0</v>
      </c>
      <c r="U7986" s="44">
        <v>0</v>
      </c>
      <c r="V7986" s="44">
        <v>0</v>
      </c>
      <c r="W7986" s="44">
        <v>0</v>
      </c>
      <c r="X7986" s="44">
        <f t="shared" si="5711"/>
        <v>0</v>
      </c>
      <c r="Y7986" s="209">
        <f t="shared" si="5705"/>
        <v>0</v>
      </c>
    </row>
    <row r="7987" spans="1:25">
      <c r="A7987" s="23">
        <v>35</v>
      </c>
      <c r="B7987" s="80" t="s">
        <v>172</v>
      </c>
      <c r="C7987" s="80" t="s">
        <v>354</v>
      </c>
      <c r="D7987" s="80">
        <v>35020004</v>
      </c>
      <c r="E7987" s="22">
        <v>6137</v>
      </c>
      <c r="F7987" s="23"/>
      <c r="G7987" s="129" t="s">
        <v>3380</v>
      </c>
      <c r="H7987" s="32" t="s">
        <v>30</v>
      </c>
      <c r="I7987" s="44">
        <f t="shared" si="5699"/>
        <v>50000</v>
      </c>
      <c r="J7987" s="44">
        <v>45000</v>
      </c>
      <c r="K7987" s="44">
        <f t="shared" si="5700"/>
        <v>5000</v>
      </c>
      <c r="L7987" s="44">
        <v>5000</v>
      </c>
      <c r="M7987" s="44">
        <v>0</v>
      </c>
      <c r="N7987" s="44">
        <v>0</v>
      </c>
      <c r="O7987" s="44">
        <v>0</v>
      </c>
      <c r="P7987" s="44">
        <v>0</v>
      </c>
      <c r="Q7987" s="44">
        <v>60000</v>
      </c>
      <c r="R7987" s="44">
        <v>45000</v>
      </c>
      <c r="S7987" s="44">
        <v>31500</v>
      </c>
      <c r="T7987" s="44">
        <f t="shared" si="5710"/>
        <v>13500</v>
      </c>
      <c r="U7987" s="44">
        <v>5000</v>
      </c>
      <c r="V7987" s="44">
        <v>5000</v>
      </c>
      <c r="W7987" s="44">
        <v>3500</v>
      </c>
      <c r="X7987" s="44">
        <f t="shared" si="5711"/>
        <v>45000</v>
      </c>
      <c r="Y7987" s="209">
        <f t="shared" si="5705"/>
        <v>100</v>
      </c>
    </row>
    <row r="7988" spans="1:25">
      <c r="A7988" s="23">
        <v>35</v>
      </c>
      <c r="B7988" s="80" t="s">
        <v>172</v>
      </c>
      <c r="C7988" s="80" t="s">
        <v>354</v>
      </c>
      <c r="D7988" s="80">
        <v>35020004</v>
      </c>
      <c r="E7988" s="22">
        <v>6138</v>
      </c>
      <c r="F7988" s="23"/>
      <c r="G7988" s="129" t="s">
        <v>3380</v>
      </c>
      <c r="H7988" s="32" t="s">
        <v>31</v>
      </c>
      <c r="I7988" s="44">
        <f t="shared" si="5699"/>
        <v>8000</v>
      </c>
      <c r="J7988" s="44">
        <v>0</v>
      </c>
      <c r="K7988" s="44">
        <f t="shared" si="5700"/>
        <v>8000</v>
      </c>
      <c r="L7988" s="44">
        <v>8000</v>
      </c>
      <c r="M7988" s="44">
        <v>0</v>
      </c>
      <c r="N7988" s="44">
        <v>0</v>
      </c>
      <c r="O7988" s="44">
        <v>0</v>
      </c>
      <c r="P7988" s="44">
        <v>0</v>
      </c>
      <c r="Q7988" s="44">
        <v>18000</v>
      </c>
      <c r="R7988" s="44">
        <v>0</v>
      </c>
      <c r="S7988" s="44">
        <v>0</v>
      </c>
      <c r="T7988" s="44">
        <f t="shared" si="5710"/>
        <v>0</v>
      </c>
      <c r="U7988" s="44">
        <v>0</v>
      </c>
      <c r="V7988" s="44">
        <v>0</v>
      </c>
      <c r="W7988" s="44">
        <v>0</v>
      </c>
      <c r="X7988" s="44">
        <f t="shared" si="5711"/>
        <v>0</v>
      </c>
      <c r="Y7988" s="209">
        <f t="shared" si="5705"/>
        <v>0</v>
      </c>
    </row>
    <row r="7989" spans="1:25">
      <c r="A7989" s="20">
        <v>35</v>
      </c>
      <c r="B7989" s="81" t="s">
        <v>172</v>
      </c>
      <c r="C7989" s="81" t="s">
        <v>354</v>
      </c>
      <c r="D7989" s="81">
        <v>35020004</v>
      </c>
      <c r="E7989" s="20" t="s">
        <v>144</v>
      </c>
      <c r="F7989" s="23" t="s">
        <v>0</v>
      </c>
      <c r="G7989" s="154" t="s">
        <v>0</v>
      </c>
      <c r="H7989" s="21" t="s">
        <v>32</v>
      </c>
      <c r="I7989" s="66">
        <f t="shared" si="5699"/>
        <v>113500</v>
      </c>
      <c r="J7989" s="66">
        <f>SUM(J7990:J7992)</f>
        <v>97000</v>
      </c>
      <c r="K7989" s="66">
        <f t="shared" si="5700"/>
        <v>16500</v>
      </c>
      <c r="L7989" s="66">
        <f t="shared" ref="L7989:X7989" si="5715">SUM(L7990:L7992)</f>
        <v>16500</v>
      </c>
      <c r="M7989" s="66">
        <f t="shared" si="5715"/>
        <v>0</v>
      </c>
      <c r="N7989" s="66">
        <f t="shared" si="5715"/>
        <v>0</v>
      </c>
      <c r="O7989" s="66">
        <f t="shared" si="5715"/>
        <v>0</v>
      </c>
      <c r="P7989" s="66">
        <f t="shared" si="5715"/>
        <v>0</v>
      </c>
      <c r="Q7989" s="66">
        <f t="shared" si="5715"/>
        <v>198713</v>
      </c>
      <c r="R7989" s="66">
        <f t="shared" si="5715"/>
        <v>97442</v>
      </c>
      <c r="S7989" s="66">
        <f t="shared" si="5715"/>
        <v>80820</v>
      </c>
      <c r="T7989" s="66">
        <f t="shared" si="5715"/>
        <v>16622</v>
      </c>
      <c r="U7989" s="66">
        <f t="shared" si="5715"/>
        <v>8622</v>
      </c>
      <c r="V7989" s="66">
        <f t="shared" si="5715"/>
        <v>7000</v>
      </c>
      <c r="W7989" s="66">
        <f t="shared" si="5715"/>
        <v>1000</v>
      </c>
      <c r="X7989" s="66">
        <f t="shared" si="5715"/>
        <v>97442</v>
      </c>
      <c r="Y7989" s="208">
        <f t="shared" si="5705"/>
        <v>100</v>
      </c>
    </row>
    <row r="7990" spans="1:25">
      <c r="A7990" s="23">
        <v>35</v>
      </c>
      <c r="B7990" s="80" t="s">
        <v>172</v>
      </c>
      <c r="C7990" s="80" t="s">
        <v>354</v>
      </c>
      <c r="D7990" s="80">
        <v>35020004</v>
      </c>
      <c r="E7990" s="22">
        <v>6139</v>
      </c>
      <c r="F7990" s="23"/>
      <c r="G7990" s="129" t="s">
        <v>3380</v>
      </c>
      <c r="H7990" s="32" t="s">
        <v>32</v>
      </c>
      <c r="I7990" s="44">
        <f t="shared" si="5699"/>
        <v>100000</v>
      </c>
      <c r="J7990" s="44">
        <v>85000</v>
      </c>
      <c r="K7990" s="44">
        <f t="shared" si="5700"/>
        <v>15000</v>
      </c>
      <c r="L7990" s="44">
        <v>15000</v>
      </c>
      <c r="M7990" s="44">
        <v>0</v>
      </c>
      <c r="N7990" s="44">
        <v>0</v>
      </c>
      <c r="O7990" s="44">
        <v>0</v>
      </c>
      <c r="P7990" s="44">
        <v>0</v>
      </c>
      <c r="Q7990" s="44">
        <v>171400</v>
      </c>
      <c r="R7990" s="44">
        <v>76000</v>
      </c>
      <c r="S7990" s="44">
        <v>60000</v>
      </c>
      <c r="T7990" s="44">
        <f t="shared" si="5710"/>
        <v>16000</v>
      </c>
      <c r="U7990" s="44">
        <v>8000</v>
      </c>
      <c r="V7990" s="44">
        <v>7000</v>
      </c>
      <c r="W7990" s="44">
        <v>1000</v>
      </c>
      <c r="X7990" s="44">
        <f t="shared" si="5711"/>
        <v>76000</v>
      </c>
      <c r="Y7990" s="209">
        <f t="shared" si="5705"/>
        <v>100</v>
      </c>
    </row>
    <row r="7991" spans="1:25">
      <c r="A7991" s="23">
        <v>35</v>
      </c>
      <c r="B7991" s="80" t="s">
        <v>172</v>
      </c>
      <c r="C7991" s="80" t="s">
        <v>354</v>
      </c>
      <c r="D7991" s="80">
        <v>35020004</v>
      </c>
      <c r="E7991" s="22">
        <v>6139</v>
      </c>
      <c r="F7991" s="23" t="s">
        <v>2894</v>
      </c>
      <c r="G7991" s="129" t="s">
        <v>3380</v>
      </c>
      <c r="H7991" s="32" t="s">
        <v>152</v>
      </c>
      <c r="I7991" s="44">
        <f t="shared" si="5699"/>
        <v>10000</v>
      </c>
      <c r="J7991" s="44">
        <v>9000</v>
      </c>
      <c r="K7991" s="44">
        <f t="shared" si="5700"/>
        <v>1000</v>
      </c>
      <c r="L7991" s="44">
        <v>1000</v>
      </c>
      <c r="M7991" s="44">
        <v>0</v>
      </c>
      <c r="N7991" s="44">
        <v>0</v>
      </c>
      <c r="O7991" s="44">
        <v>0</v>
      </c>
      <c r="P7991" s="44">
        <v>0</v>
      </c>
      <c r="Q7991" s="44">
        <v>15813</v>
      </c>
      <c r="R7991" s="44">
        <v>12442</v>
      </c>
      <c r="S7991" s="44">
        <v>11820</v>
      </c>
      <c r="T7991" s="44">
        <f t="shared" si="5710"/>
        <v>622</v>
      </c>
      <c r="U7991" s="44">
        <v>622</v>
      </c>
      <c r="V7991" s="44">
        <v>0</v>
      </c>
      <c r="W7991" s="44">
        <v>0</v>
      </c>
      <c r="X7991" s="44">
        <f t="shared" si="5711"/>
        <v>12442</v>
      </c>
      <c r="Y7991" s="209">
        <f t="shared" si="5705"/>
        <v>100</v>
      </c>
    </row>
    <row r="7992" spans="1:25">
      <c r="A7992" s="23">
        <v>35</v>
      </c>
      <c r="B7992" s="80" t="s">
        <v>172</v>
      </c>
      <c r="C7992" s="80" t="s">
        <v>354</v>
      </c>
      <c r="D7992" s="80">
        <v>35020004</v>
      </c>
      <c r="E7992" s="22">
        <v>6139</v>
      </c>
      <c r="F7992" s="23" t="s">
        <v>2895</v>
      </c>
      <c r="G7992" s="129" t="s">
        <v>3380</v>
      </c>
      <c r="H7992" s="32" t="s">
        <v>158</v>
      </c>
      <c r="I7992" s="44">
        <f t="shared" si="5699"/>
        <v>3500</v>
      </c>
      <c r="J7992" s="44">
        <v>3000</v>
      </c>
      <c r="K7992" s="44">
        <f t="shared" si="5700"/>
        <v>500</v>
      </c>
      <c r="L7992" s="44">
        <v>500</v>
      </c>
      <c r="M7992" s="44">
        <v>0</v>
      </c>
      <c r="N7992" s="44">
        <v>0</v>
      </c>
      <c r="O7992" s="44">
        <v>0</v>
      </c>
      <c r="P7992" s="44">
        <v>0</v>
      </c>
      <c r="Q7992" s="44">
        <v>11500</v>
      </c>
      <c r="R7992" s="44">
        <v>9000</v>
      </c>
      <c r="S7992" s="44">
        <v>9000</v>
      </c>
      <c r="T7992" s="44">
        <f t="shared" si="5710"/>
        <v>0</v>
      </c>
      <c r="U7992" s="44"/>
      <c r="V7992" s="44"/>
      <c r="W7992" s="44"/>
      <c r="X7992" s="44">
        <f t="shared" si="5711"/>
        <v>9000</v>
      </c>
      <c r="Y7992" s="209">
        <f t="shared" si="5705"/>
        <v>100</v>
      </c>
    </row>
    <row r="7993" spans="1:25" ht="20.399999999999999">
      <c r="A7993" s="20" t="s">
        <v>0</v>
      </c>
      <c r="B7993" s="81" t="s">
        <v>0</v>
      </c>
      <c r="C7993" s="81" t="s">
        <v>0</v>
      </c>
      <c r="D7993" s="94" t="s">
        <v>0</v>
      </c>
      <c r="E7993" s="21" t="s">
        <v>0</v>
      </c>
      <c r="F7993" s="21" t="s">
        <v>0</v>
      </c>
      <c r="G7993" s="150" t="s">
        <v>0</v>
      </c>
      <c r="H7993" s="30" t="s">
        <v>42</v>
      </c>
      <c r="I7993" s="31">
        <f t="shared" si="5699"/>
        <v>2000</v>
      </c>
      <c r="J7993" s="31">
        <f t="shared" ref="J7993:X7993" si="5716">SUM(J7994)</f>
        <v>0</v>
      </c>
      <c r="K7993" s="31">
        <f t="shared" si="5700"/>
        <v>2000</v>
      </c>
      <c r="L7993" s="31">
        <f t="shared" si="5716"/>
        <v>2000</v>
      </c>
      <c r="M7993" s="31">
        <f t="shared" si="5716"/>
        <v>0</v>
      </c>
      <c r="N7993" s="31">
        <f t="shared" si="5716"/>
        <v>0</v>
      </c>
      <c r="O7993" s="31">
        <f t="shared" si="5716"/>
        <v>0</v>
      </c>
      <c r="P7993" s="31">
        <f t="shared" si="5716"/>
        <v>0</v>
      </c>
      <c r="Q7993" s="31">
        <f t="shared" si="5716"/>
        <v>4000</v>
      </c>
      <c r="R7993" s="31">
        <f t="shared" si="5716"/>
        <v>0</v>
      </c>
      <c r="S7993" s="31">
        <f t="shared" si="5716"/>
        <v>0</v>
      </c>
      <c r="T7993" s="31">
        <f t="shared" si="5716"/>
        <v>0</v>
      </c>
      <c r="U7993" s="31">
        <f t="shared" si="5716"/>
        <v>0</v>
      </c>
      <c r="V7993" s="31">
        <f t="shared" si="5716"/>
        <v>0</v>
      </c>
      <c r="W7993" s="31">
        <f t="shared" si="5716"/>
        <v>0</v>
      </c>
      <c r="X7993" s="31">
        <f t="shared" si="5716"/>
        <v>0</v>
      </c>
      <c r="Y7993" s="220">
        <f t="shared" si="5705"/>
        <v>0</v>
      </c>
    </row>
    <row r="7994" spans="1:25">
      <c r="A7994" s="23">
        <v>35</v>
      </c>
      <c r="B7994" s="80" t="s">
        <v>172</v>
      </c>
      <c r="C7994" s="80" t="s">
        <v>354</v>
      </c>
      <c r="D7994" s="80">
        <v>35020004</v>
      </c>
      <c r="E7994" s="21" t="s">
        <v>159</v>
      </c>
      <c r="F7994" s="21" t="s">
        <v>0</v>
      </c>
      <c r="G7994" s="150" t="s">
        <v>0</v>
      </c>
      <c r="H7994" s="21" t="s">
        <v>34</v>
      </c>
      <c r="I7994" s="66">
        <f t="shared" si="5699"/>
        <v>2000</v>
      </c>
      <c r="J7994" s="66">
        <f>SUM(J7995:J7996)</f>
        <v>0</v>
      </c>
      <c r="K7994" s="66">
        <f t="shared" si="5700"/>
        <v>2000</v>
      </c>
      <c r="L7994" s="66">
        <f t="shared" ref="L7994:P7994" si="5717">SUM(L7995:L7996)</f>
        <v>2000</v>
      </c>
      <c r="M7994" s="66">
        <f t="shared" si="5717"/>
        <v>0</v>
      </c>
      <c r="N7994" s="66">
        <f t="shared" si="5717"/>
        <v>0</v>
      </c>
      <c r="O7994" s="66">
        <f t="shared" si="5717"/>
        <v>0</v>
      </c>
      <c r="P7994" s="66">
        <f t="shared" si="5717"/>
        <v>0</v>
      </c>
      <c r="Q7994" s="66">
        <f t="shared" ref="Q7994:R7994" si="5718">SUM(Q7995:Q7996)</f>
        <v>4000</v>
      </c>
      <c r="R7994" s="66">
        <f t="shared" si="5718"/>
        <v>0</v>
      </c>
      <c r="S7994" s="66">
        <f t="shared" ref="S7994" si="5719">SUM(S7995:S7996)</f>
        <v>0</v>
      </c>
      <c r="T7994" s="66">
        <f t="shared" ref="T7994:X7994" si="5720">SUM(T7995:T7996)</f>
        <v>0</v>
      </c>
      <c r="U7994" s="66">
        <f t="shared" si="5720"/>
        <v>0</v>
      </c>
      <c r="V7994" s="66">
        <f t="shared" si="5720"/>
        <v>0</v>
      </c>
      <c r="W7994" s="66">
        <f t="shared" si="5720"/>
        <v>0</v>
      </c>
      <c r="X7994" s="66">
        <f t="shared" si="5720"/>
        <v>0</v>
      </c>
      <c r="Y7994" s="208">
        <f t="shared" si="5705"/>
        <v>0</v>
      </c>
    </row>
    <row r="7995" spans="1:25">
      <c r="A7995" s="23">
        <v>35</v>
      </c>
      <c r="B7995" s="80" t="s">
        <v>172</v>
      </c>
      <c r="C7995" s="80" t="s">
        <v>354</v>
      </c>
      <c r="D7995" s="80">
        <v>35020004</v>
      </c>
      <c r="E7995" s="22">
        <v>6142</v>
      </c>
      <c r="F7995" s="23"/>
      <c r="G7995" s="129" t="s">
        <v>3380</v>
      </c>
      <c r="H7995" s="32" t="s">
        <v>36</v>
      </c>
      <c r="I7995" s="44">
        <f t="shared" si="5699"/>
        <v>1000</v>
      </c>
      <c r="J7995" s="44">
        <v>0</v>
      </c>
      <c r="K7995" s="44">
        <f t="shared" si="5700"/>
        <v>1000</v>
      </c>
      <c r="L7995" s="44">
        <v>1000</v>
      </c>
      <c r="M7995" s="44">
        <v>0</v>
      </c>
      <c r="N7995" s="44">
        <v>0</v>
      </c>
      <c r="O7995" s="44">
        <v>0</v>
      </c>
      <c r="P7995" s="44">
        <v>0</v>
      </c>
      <c r="Q7995" s="44">
        <v>3000</v>
      </c>
      <c r="R7995" s="44">
        <v>0</v>
      </c>
      <c r="S7995" s="44">
        <v>0</v>
      </c>
      <c r="T7995" s="44">
        <f t="shared" si="5710"/>
        <v>0</v>
      </c>
      <c r="U7995" s="44">
        <v>0</v>
      </c>
      <c r="V7995" s="44">
        <v>0</v>
      </c>
      <c r="W7995" s="44">
        <v>0</v>
      </c>
      <c r="X7995" s="44">
        <f t="shared" si="5711"/>
        <v>0</v>
      </c>
      <c r="Y7995" s="209">
        <f t="shared" si="5705"/>
        <v>0</v>
      </c>
    </row>
    <row r="7996" spans="1:25">
      <c r="A7996" s="23">
        <v>35</v>
      </c>
      <c r="B7996" s="80" t="s">
        <v>172</v>
      </c>
      <c r="C7996" s="80" t="s">
        <v>354</v>
      </c>
      <c r="D7996" s="80">
        <v>35020004</v>
      </c>
      <c r="E7996" s="22">
        <v>6148</v>
      </c>
      <c r="F7996" s="23"/>
      <c r="G7996" s="129" t="s">
        <v>3380</v>
      </c>
      <c r="H7996" s="32" t="s">
        <v>41</v>
      </c>
      <c r="I7996" s="44">
        <f t="shared" si="5699"/>
        <v>1000</v>
      </c>
      <c r="J7996" s="44">
        <v>0</v>
      </c>
      <c r="K7996" s="44">
        <f t="shared" si="5700"/>
        <v>1000</v>
      </c>
      <c r="L7996" s="44">
        <v>1000</v>
      </c>
      <c r="M7996" s="44">
        <v>0</v>
      </c>
      <c r="N7996" s="44">
        <v>0</v>
      </c>
      <c r="O7996" s="44">
        <v>0</v>
      </c>
      <c r="P7996" s="44">
        <v>0</v>
      </c>
      <c r="Q7996" s="44">
        <v>1000</v>
      </c>
      <c r="R7996" s="44">
        <v>0</v>
      </c>
      <c r="S7996" s="44">
        <v>0</v>
      </c>
      <c r="T7996" s="44">
        <f t="shared" si="5710"/>
        <v>0</v>
      </c>
      <c r="U7996" s="44">
        <v>0</v>
      </c>
      <c r="V7996" s="44">
        <v>0</v>
      </c>
      <c r="W7996" s="44">
        <v>0</v>
      </c>
      <c r="X7996" s="44">
        <f t="shared" si="5711"/>
        <v>0</v>
      </c>
      <c r="Y7996" s="209">
        <f t="shared" si="5705"/>
        <v>0</v>
      </c>
    </row>
    <row r="7997" spans="1:25" ht="20.399999999999999">
      <c r="A7997" s="20" t="s">
        <v>0</v>
      </c>
      <c r="B7997" s="81" t="s">
        <v>0</v>
      </c>
      <c r="C7997" s="81" t="s">
        <v>0</v>
      </c>
      <c r="D7997" s="94" t="s">
        <v>0</v>
      </c>
      <c r="E7997" s="21" t="s">
        <v>0</v>
      </c>
      <c r="F7997" s="21" t="s">
        <v>0</v>
      </c>
      <c r="G7997" s="150" t="s">
        <v>0</v>
      </c>
      <c r="H7997" s="30" t="s">
        <v>60</v>
      </c>
      <c r="I7997" s="31">
        <f t="shared" si="5699"/>
        <v>280000</v>
      </c>
      <c r="J7997" s="31">
        <f t="shared" ref="J7997:X7997" si="5721">SUM(J7998)</f>
        <v>0</v>
      </c>
      <c r="K7997" s="31">
        <f t="shared" si="5700"/>
        <v>280000</v>
      </c>
      <c r="L7997" s="31">
        <f t="shared" si="5721"/>
        <v>280000</v>
      </c>
      <c r="M7997" s="31">
        <f t="shared" si="5721"/>
        <v>0</v>
      </c>
      <c r="N7997" s="31">
        <f t="shared" si="5721"/>
        <v>0</v>
      </c>
      <c r="O7997" s="31">
        <f t="shared" si="5721"/>
        <v>0</v>
      </c>
      <c r="P7997" s="31">
        <f t="shared" si="5721"/>
        <v>0</v>
      </c>
      <c r="Q7997" s="31">
        <f t="shared" si="5721"/>
        <v>593409</v>
      </c>
      <c r="R7997" s="31">
        <f t="shared" si="5721"/>
        <v>0</v>
      </c>
      <c r="S7997" s="31">
        <f t="shared" si="5721"/>
        <v>0</v>
      </c>
      <c r="T7997" s="31">
        <f t="shared" si="5721"/>
        <v>0</v>
      </c>
      <c r="U7997" s="31">
        <f t="shared" si="5721"/>
        <v>0</v>
      </c>
      <c r="V7997" s="31">
        <f t="shared" si="5721"/>
        <v>0</v>
      </c>
      <c r="W7997" s="31">
        <f t="shared" si="5721"/>
        <v>0</v>
      </c>
      <c r="X7997" s="31">
        <f t="shared" si="5721"/>
        <v>0</v>
      </c>
      <c r="Y7997" s="220">
        <f t="shared" si="5705"/>
        <v>0</v>
      </c>
    </row>
    <row r="7998" spans="1:25">
      <c r="A7998" s="23">
        <v>35</v>
      </c>
      <c r="B7998" s="80" t="s">
        <v>172</v>
      </c>
      <c r="C7998" s="80" t="s">
        <v>354</v>
      </c>
      <c r="D7998" s="80">
        <v>35020004</v>
      </c>
      <c r="E7998" s="21" t="s">
        <v>166</v>
      </c>
      <c r="F7998" s="21" t="s">
        <v>0</v>
      </c>
      <c r="G7998" s="150" t="s">
        <v>0</v>
      </c>
      <c r="H7998" s="21" t="s">
        <v>53</v>
      </c>
      <c r="I7998" s="66">
        <f t="shared" si="5699"/>
        <v>280000</v>
      </c>
      <c r="J7998" s="66">
        <f>SUM(J7999:J8001)</f>
        <v>0</v>
      </c>
      <c r="K7998" s="66">
        <f t="shared" si="5700"/>
        <v>280000</v>
      </c>
      <c r="L7998" s="66">
        <f t="shared" ref="L7998:P7998" si="5722">SUM(L7999:L8001)</f>
        <v>280000</v>
      </c>
      <c r="M7998" s="66">
        <f t="shared" si="5722"/>
        <v>0</v>
      </c>
      <c r="N7998" s="66">
        <f t="shared" si="5722"/>
        <v>0</v>
      </c>
      <c r="O7998" s="66">
        <f t="shared" si="5722"/>
        <v>0</v>
      </c>
      <c r="P7998" s="66">
        <f t="shared" si="5722"/>
        <v>0</v>
      </c>
      <c r="Q7998" s="66">
        <f t="shared" ref="Q7998:R7998" si="5723">SUM(Q7999:Q8001)</f>
        <v>593409</v>
      </c>
      <c r="R7998" s="66">
        <f t="shared" si="5723"/>
        <v>0</v>
      </c>
      <c r="S7998" s="66">
        <f t="shared" ref="S7998" si="5724">SUM(S7999:S8001)</f>
        <v>0</v>
      </c>
      <c r="T7998" s="66">
        <f t="shared" ref="T7998:X7998" si="5725">SUM(T7999:T8001)</f>
        <v>0</v>
      </c>
      <c r="U7998" s="66">
        <f t="shared" si="5725"/>
        <v>0</v>
      </c>
      <c r="V7998" s="66">
        <f t="shared" si="5725"/>
        <v>0</v>
      </c>
      <c r="W7998" s="66">
        <f t="shared" si="5725"/>
        <v>0</v>
      </c>
      <c r="X7998" s="66">
        <f t="shared" si="5725"/>
        <v>0</v>
      </c>
      <c r="Y7998" s="208">
        <f t="shared" si="5705"/>
        <v>0</v>
      </c>
    </row>
    <row r="7999" spans="1:25">
      <c r="A7999" s="23">
        <v>35</v>
      </c>
      <c r="B7999" s="80" t="s">
        <v>172</v>
      </c>
      <c r="C7999" s="80" t="s">
        <v>354</v>
      </c>
      <c r="D7999" s="80">
        <v>35020004</v>
      </c>
      <c r="E7999" s="22">
        <v>8213</v>
      </c>
      <c r="F7999" s="23"/>
      <c r="G7999" s="129" t="s">
        <v>3380</v>
      </c>
      <c r="H7999" s="32" t="s">
        <v>56</v>
      </c>
      <c r="I7999" s="44">
        <f t="shared" si="5699"/>
        <v>50000</v>
      </c>
      <c r="J7999" s="44">
        <v>0</v>
      </c>
      <c r="K7999" s="44">
        <f t="shared" si="5700"/>
        <v>50000</v>
      </c>
      <c r="L7999" s="44">
        <v>50000</v>
      </c>
      <c r="M7999" s="44">
        <v>0</v>
      </c>
      <c r="N7999" s="44">
        <v>0</v>
      </c>
      <c r="O7999" s="44">
        <v>0</v>
      </c>
      <c r="P7999" s="44">
        <v>0</v>
      </c>
      <c r="Q7999" s="44">
        <v>130000</v>
      </c>
      <c r="R7999" s="44">
        <v>0</v>
      </c>
      <c r="S7999" s="44">
        <v>0</v>
      </c>
      <c r="T7999" s="44">
        <f t="shared" si="5710"/>
        <v>0</v>
      </c>
      <c r="U7999" s="44">
        <v>0</v>
      </c>
      <c r="V7999" s="44">
        <v>0</v>
      </c>
      <c r="W7999" s="44">
        <v>0</v>
      </c>
      <c r="X7999" s="44">
        <f t="shared" si="5711"/>
        <v>0</v>
      </c>
      <c r="Y7999" s="209">
        <f t="shared" si="5705"/>
        <v>0</v>
      </c>
    </row>
    <row r="8000" spans="1:25">
      <c r="A8000" s="23">
        <v>35</v>
      </c>
      <c r="B8000" s="80" t="s">
        <v>172</v>
      </c>
      <c r="C8000" s="80" t="s">
        <v>354</v>
      </c>
      <c r="D8000" s="80">
        <v>35020004</v>
      </c>
      <c r="E8000" s="22">
        <v>8215</v>
      </c>
      <c r="F8000" s="23"/>
      <c r="G8000" s="129" t="s">
        <v>3380</v>
      </c>
      <c r="H8000" s="32" t="s">
        <v>58</v>
      </c>
      <c r="I8000" s="44">
        <f t="shared" si="5699"/>
        <v>40000</v>
      </c>
      <c r="J8000" s="44">
        <v>0</v>
      </c>
      <c r="K8000" s="44">
        <f t="shared" si="5700"/>
        <v>40000</v>
      </c>
      <c r="L8000" s="44">
        <v>40000</v>
      </c>
      <c r="M8000" s="44">
        <v>0</v>
      </c>
      <c r="N8000" s="44">
        <v>0</v>
      </c>
      <c r="O8000" s="44">
        <v>0</v>
      </c>
      <c r="P8000" s="44">
        <v>0</v>
      </c>
      <c r="Q8000" s="44">
        <v>50000</v>
      </c>
      <c r="R8000" s="44">
        <v>0</v>
      </c>
      <c r="S8000" s="44">
        <v>0</v>
      </c>
      <c r="T8000" s="44">
        <f t="shared" si="5710"/>
        <v>0</v>
      </c>
      <c r="U8000" s="44">
        <v>0</v>
      </c>
      <c r="V8000" s="44">
        <v>0</v>
      </c>
      <c r="W8000" s="44">
        <v>0</v>
      </c>
      <c r="X8000" s="44">
        <f t="shared" si="5711"/>
        <v>0</v>
      </c>
      <c r="Y8000" s="209">
        <f t="shared" si="5705"/>
        <v>0</v>
      </c>
    </row>
    <row r="8001" spans="1:25">
      <c r="A8001" s="23">
        <v>35</v>
      </c>
      <c r="B8001" s="80" t="s">
        <v>172</v>
      </c>
      <c r="C8001" s="80" t="s">
        <v>354</v>
      </c>
      <c r="D8001" s="80">
        <v>35020004</v>
      </c>
      <c r="E8001" s="22">
        <v>8216</v>
      </c>
      <c r="F8001" s="23"/>
      <c r="G8001" s="129" t="s">
        <v>3380</v>
      </c>
      <c r="H8001" s="32" t="s">
        <v>59</v>
      </c>
      <c r="I8001" s="44">
        <f t="shared" si="5699"/>
        <v>190000</v>
      </c>
      <c r="J8001" s="44">
        <v>0</v>
      </c>
      <c r="K8001" s="44">
        <f t="shared" si="5700"/>
        <v>190000</v>
      </c>
      <c r="L8001" s="44">
        <v>190000</v>
      </c>
      <c r="M8001" s="44">
        <v>0</v>
      </c>
      <c r="N8001" s="44"/>
      <c r="O8001" s="44">
        <v>0</v>
      </c>
      <c r="P8001" s="44">
        <v>0</v>
      </c>
      <c r="Q8001" s="44">
        <v>413409</v>
      </c>
      <c r="R8001" s="44">
        <v>0</v>
      </c>
      <c r="S8001" s="44">
        <v>0</v>
      </c>
      <c r="T8001" s="44">
        <f t="shared" si="5710"/>
        <v>0</v>
      </c>
      <c r="U8001" s="44">
        <v>0</v>
      </c>
      <c r="V8001" s="44">
        <v>0</v>
      </c>
      <c r="W8001" s="44">
        <v>0</v>
      </c>
      <c r="X8001" s="44">
        <f t="shared" si="5711"/>
        <v>0</v>
      </c>
      <c r="Y8001" s="209">
        <f t="shared" si="5705"/>
        <v>0</v>
      </c>
    </row>
    <row r="8002" spans="1:25">
      <c r="A8002" s="32" t="s">
        <v>0</v>
      </c>
      <c r="B8002" s="95" t="s">
        <v>0</v>
      </c>
      <c r="C8002" s="95" t="s">
        <v>0</v>
      </c>
      <c r="D8002" s="95" t="s">
        <v>0</v>
      </c>
      <c r="E8002" s="32" t="s">
        <v>0</v>
      </c>
      <c r="F8002" s="32" t="s">
        <v>0</v>
      </c>
      <c r="G8002" s="154" t="s">
        <v>0</v>
      </c>
      <c r="H8002" s="30" t="s">
        <v>1964</v>
      </c>
      <c r="I8002" s="31">
        <f t="shared" si="5699"/>
        <v>4025067</v>
      </c>
      <c r="J8002" s="31">
        <f>SUM(J7969,J7993,J7997)</f>
        <v>3575067</v>
      </c>
      <c r="K8002" s="31">
        <f t="shared" si="5700"/>
        <v>450000</v>
      </c>
      <c r="L8002" s="31">
        <f t="shared" ref="L8002:X8002" si="5726">SUM(L7969,L7993,L7997)</f>
        <v>450000</v>
      </c>
      <c r="M8002" s="31">
        <f t="shared" si="5726"/>
        <v>0</v>
      </c>
      <c r="N8002" s="31">
        <f t="shared" si="5726"/>
        <v>0</v>
      </c>
      <c r="O8002" s="31">
        <f t="shared" si="5726"/>
        <v>0</v>
      </c>
      <c r="P8002" s="31">
        <f t="shared" si="5726"/>
        <v>0</v>
      </c>
      <c r="Q8002" s="31">
        <f t="shared" si="5726"/>
        <v>5107076</v>
      </c>
      <c r="R8002" s="31">
        <f t="shared" si="5726"/>
        <v>3729688</v>
      </c>
      <c r="S8002" s="31">
        <f t="shared" si="5726"/>
        <v>3107268</v>
      </c>
      <c r="T8002" s="31">
        <f t="shared" si="5726"/>
        <v>622420</v>
      </c>
      <c r="U8002" s="31">
        <f t="shared" si="5726"/>
        <v>346397</v>
      </c>
      <c r="V8002" s="31">
        <f t="shared" si="5726"/>
        <v>269523</v>
      </c>
      <c r="W8002" s="31">
        <f t="shared" si="5726"/>
        <v>6500</v>
      </c>
      <c r="X8002" s="31">
        <f t="shared" si="5726"/>
        <v>3729688</v>
      </c>
      <c r="Y8002" s="220">
        <f t="shared" si="5705"/>
        <v>100</v>
      </c>
    </row>
    <row r="8003" spans="1:25" ht="15" thickBot="1">
      <c r="A8003" s="32" t="s">
        <v>0</v>
      </c>
      <c r="B8003" s="95" t="s">
        <v>0</v>
      </c>
      <c r="C8003" s="95" t="s">
        <v>0</v>
      </c>
      <c r="D8003" s="95" t="s">
        <v>0</v>
      </c>
      <c r="E8003" s="32" t="s">
        <v>0</v>
      </c>
      <c r="F8003" s="32" t="s">
        <v>0</v>
      </c>
      <c r="G8003" s="154" t="s">
        <v>0</v>
      </c>
      <c r="H8003" s="21" t="s">
        <v>170</v>
      </c>
      <c r="I8003" s="66">
        <f t="shared" si="5699"/>
        <v>80</v>
      </c>
      <c r="J8003" s="66">
        <v>80</v>
      </c>
      <c r="K8003" s="66">
        <f t="shared" si="5700"/>
        <v>0</v>
      </c>
      <c r="L8003" s="66" t="s">
        <v>0</v>
      </c>
      <c r="M8003" s="66" t="s">
        <v>0</v>
      </c>
      <c r="N8003" s="66" t="s">
        <v>0</v>
      </c>
      <c r="O8003" s="66" t="s">
        <v>0</v>
      </c>
      <c r="P8003" s="66" t="s">
        <v>0</v>
      </c>
      <c r="Q8003" s="66">
        <v>0</v>
      </c>
      <c r="R8003" s="66"/>
      <c r="S8003" s="66"/>
      <c r="T8003" s="66"/>
      <c r="U8003" s="66"/>
      <c r="V8003" s="66"/>
      <c r="W8003" s="66"/>
      <c r="X8003" s="66"/>
      <c r="Y8003" s="208">
        <v>0</v>
      </c>
    </row>
    <row r="8004" spans="1:25" ht="41.4" thickBot="1">
      <c r="A8004" s="252" t="s">
        <v>0</v>
      </c>
      <c r="B8004" s="255" t="s">
        <v>0</v>
      </c>
      <c r="C8004" s="255" t="s">
        <v>0</v>
      </c>
      <c r="D8004" s="255" t="s">
        <v>0</v>
      </c>
      <c r="E8004" s="252" t="s">
        <v>0</v>
      </c>
      <c r="F8004" s="252" t="s">
        <v>0</v>
      </c>
      <c r="G8004" s="258" t="s">
        <v>0</v>
      </c>
      <c r="H8004" s="24" t="s">
        <v>72</v>
      </c>
      <c r="I8004" s="1" t="s">
        <v>3093</v>
      </c>
      <c r="J8004" s="1" t="s">
        <v>3130</v>
      </c>
      <c r="K8004" s="1" t="s">
        <v>3</v>
      </c>
      <c r="L8004" s="1" t="s">
        <v>4</v>
      </c>
      <c r="M8004" s="1" t="s">
        <v>5</v>
      </c>
      <c r="N8004" s="1" t="s">
        <v>6</v>
      </c>
      <c r="O8004" s="1" t="s">
        <v>7</v>
      </c>
      <c r="P8004" s="1" t="s">
        <v>8</v>
      </c>
      <c r="Q8004" s="1" t="s">
        <v>3344</v>
      </c>
      <c r="R8004" s="1" t="s">
        <v>3427</v>
      </c>
      <c r="S8004" s="1" t="s">
        <v>3447</v>
      </c>
      <c r="T8004" s="1" t="s">
        <v>3448</v>
      </c>
      <c r="U8004" s="1" t="s">
        <v>3452</v>
      </c>
      <c r="V8004" s="1" t="s">
        <v>3449</v>
      </c>
      <c r="W8004" s="1" t="s">
        <v>3450</v>
      </c>
      <c r="X8004" s="1" t="s">
        <v>3451</v>
      </c>
      <c r="Y8004" s="216" t="s">
        <v>3385</v>
      </c>
    </row>
    <row r="8005" spans="1:25">
      <c r="A8005" s="253"/>
      <c r="B8005" s="256"/>
      <c r="C8005" s="256"/>
      <c r="D8005" s="256"/>
      <c r="E8005" s="253"/>
      <c r="F8005" s="253"/>
      <c r="G8005" s="259"/>
      <c r="H8005" s="33" t="s">
        <v>0</v>
      </c>
      <c r="I8005" s="45">
        <v>1</v>
      </c>
      <c r="J8005" s="45">
        <v>3</v>
      </c>
      <c r="K8005" s="45" t="s">
        <v>9</v>
      </c>
      <c r="L8005" s="45">
        <v>5</v>
      </c>
      <c r="M8005" s="45">
        <v>6</v>
      </c>
      <c r="N8005" s="45">
        <v>7</v>
      </c>
      <c r="O8005" s="45">
        <v>8</v>
      </c>
      <c r="P8005" s="45">
        <v>9</v>
      </c>
      <c r="Q8005" s="45">
        <v>1</v>
      </c>
      <c r="R8005" s="45">
        <v>2</v>
      </c>
      <c r="S8005" s="45">
        <v>3</v>
      </c>
      <c r="T8005" s="45" t="s">
        <v>3453</v>
      </c>
      <c r="U8005" s="45">
        <v>5</v>
      </c>
      <c r="V8005" s="45">
        <v>6</v>
      </c>
      <c r="W8005" s="45">
        <v>7</v>
      </c>
      <c r="X8005" s="45" t="s">
        <v>3454</v>
      </c>
      <c r="Y8005" s="276">
        <v>9</v>
      </c>
    </row>
    <row r="8006" spans="1:25">
      <c r="A8006" s="253"/>
      <c r="B8006" s="256"/>
      <c r="C8006" s="256"/>
      <c r="D8006" s="256"/>
      <c r="E8006" s="253"/>
      <c r="F8006" s="253"/>
      <c r="G8006" s="259"/>
      <c r="H8006" s="34" t="s">
        <v>110</v>
      </c>
      <c r="I8006" s="35">
        <f t="shared" si="5699"/>
        <v>4025067</v>
      </c>
      <c r="J8006" s="35">
        <f>SUM(J8002)</f>
        <v>3575067</v>
      </c>
      <c r="K8006" s="35">
        <f t="shared" si="5700"/>
        <v>450000</v>
      </c>
      <c r="L8006" s="35">
        <f t="shared" ref="L8006:P8006" si="5727">SUM(L8002)</f>
        <v>450000</v>
      </c>
      <c r="M8006" s="35">
        <f t="shared" si="5727"/>
        <v>0</v>
      </c>
      <c r="N8006" s="35">
        <f t="shared" si="5727"/>
        <v>0</v>
      </c>
      <c r="O8006" s="35">
        <f t="shared" si="5727"/>
        <v>0</v>
      </c>
      <c r="P8006" s="35">
        <f t="shared" si="5727"/>
        <v>0</v>
      </c>
      <c r="Q8006" s="35">
        <f t="shared" ref="Q8006:R8006" si="5728">SUM(Q8002)</f>
        <v>5107076</v>
      </c>
      <c r="R8006" s="35">
        <f t="shared" si="5728"/>
        <v>3729688</v>
      </c>
      <c r="S8006" s="35">
        <f t="shared" ref="S8006" si="5729">SUM(S8002)</f>
        <v>3107268</v>
      </c>
      <c r="T8006" s="35">
        <f t="shared" ref="T8006:X8006" si="5730">SUM(T8002)</f>
        <v>622420</v>
      </c>
      <c r="U8006" s="35">
        <f t="shared" si="5730"/>
        <v>346397</v>
      </c>
      <c r="V8006" s="35">
        <f t="shared" si="5730"/>
        <v>269523</v>
      </c>
      <c r="W8006" s="35">
        <f t="shared" si="5730"/>
        <v>6500</v>
      </c>
      <c r="X8006" s="35">
        <f t="shared" si="5730"/>
        <v>3729688</v>
      </c>
      <c r="Y8006" s="218">
        <f t="shared" ref="Y8006:Y8007" si="5731">IF(R8006=0,0,(X8006/R8006)*100)</f>
        <v>100</v>
      </c>
    </row>
    <row r="8007" spans="1:25">
      <c r="A8007" s="253"/>
      <c r="B8007" s="256"/>
      <c r="C8007" s="256"/>
      <c r="D8007" s="256"/>
      <c r="E8007" s="253"/>
      <c r="F8007" s="253"/>
      <c r="G8007" s="259"/>
      <c r="H8007" s="36" t="s">
        <v>69</v>
      </c>
      <c r="I8007" s="35">
        <f t="shared" si="5699"/>
        <v>4025067</v>
      </c>
      <c r="J8007" s="35">
        <f>SUM(J8006)</f>
        <v>3575067</v>
      </c>
      <c r="K8007" s="35">
        <f t="shared" si="5700"/>
        <v>450000</v>
      </c>
      <c r="L8007" s="35">
        <f t="shared" ref="L8007:P8007" si="5732">SUM(L8006)</f>
        <v>450000</v>
      </c>
      <c r="M8007" s="35">
        <f t="shared" si="5732"/>
        <v>0</v>
      </c>
      <c r="N8007" s="35">
        <f t="shared" si="5732"/>
        <v>0</v>
      </c>
      <c r="O8007" s="35">
        <f t="shared" si="5732"/>
        <v>0</v>
      </c>
      <c r="P8007" s="35">
        <f t="shared" si="5732"/>
        <v>0</v>
      </c>
      <c r="Q8007" s="35">
        <f t="shared" ref="Q8007:R8007" si="5733">SUM(Q8006)</f>
        <v>5107076</v>
      </c>
      <c r="R8007" s="35">
        <f t="shared" si="5733"/>
        <v>3729688</v>
      </c>
      <c r="S8007" s="35">
        <f t="shared" ref="S8007" si="5734">SUM(S8006)</f>
        <v>3107268</v>
      </c>
      <c r="T8007" s="35">
        <f t="shared" ref="T8007:X8007" si="5735">SUM(T8006)</f>
        <v>622420</v>
      </c>
      <c r="U8007" s="35">
        <f t="shared" si="5735"/>
        <v>346397</v>
      </c>
      <c r="V8007" s="35">
        <f t="shared" si="5735"/>
        <v>269523</v>
      </c>
      <c r="W8007" s="35">
        <f t="shared" si="5735"/>
        <v>6500</v>
      </c>
      <c r="X8007" s="35">
        <f t="shared" si="5735"/>
        <v>3729688</v>
      </c>
      <c r="Y8007" s="218">
        <f t="shared" si="5731"/>
        <v>100</v>
      </c>
    </row>
    <row r="8008" spans="1:25">
      <c r="A8008" s="254"/>
      <c r="B8008" s="257"/>
      <c r="C8008" s="257"/>
      <c r="D8008" s="257"/>
      <c r="E8008" s="254"/>
      <c r="F8008" s="254"/>
      <c r="G8008" s="260"/>
    </row>
    <row r="8009" spans="1:25" ht="15" thickBot="1">
      <c r="A8009" s="32" t="s">
        <v>0</v>
      </c>
      <c r="B8009" s="95" t="s">
        <v>0</v>
      </c>
      <c r="C8009" s="95" t="s">
        <v>0</v>
      </c>
      <c r="D8009" s="95" t="s">
        <v>0</v>
      </c>
      <c r="E8009" s="32" t="s">
        <v>0</v>
      </c>
      <c r="F8009" s="32" t="s">
        <v>0</v>
      </c>
      <c r="G8009" s="154" t="s">
        <v>0</v>
      </c>
      <c r="H8009" s="37" t="s">
        <v>0</v>
      </c>
      <c r="I8009" s="37"/>
      <c r="J8009" s="37"/>
      <c r="K8009" s="37"/>
      <c r="L8009" s="37" t="s">
        <v>0</v>
      </c>
      <c r="M8009" s="37" t="s">
        <v>0</v>
      </c>
      <c r="N8009" s="37" t="s">
        <v>0</v>
      </c>
      <c r="O8009" s="37" t="s">
        <v>0</v>
      </c>
      <c r="P8009" s="37" t="s">
        <v>0</v>
      </c>
      <c r="Q8009" s="37"/>
      <c r="R8009" s="37"/>
      <c r="S8009" s="37"/>
      <c r="T8009" s="37" t="s">
        <v>0</v>
      </c>
      <c r="U8009" s="37" t="s">
        <v>0</v>
      </c>
      <c r="V8009" s="37" t="s">
        <v>0</v>
      </c>
      <c r="W8009" s="37" t="s">
        <v>0</v>
      </c>
      <c r="X8009" s="37" t="s">
        <v>0</v>
      </c>
      <c r="Y8009" s="219"/>
    </row>
    <row r="8010" spans="1:25" ht="41.4" thickBot="1">
      <c r="A8010" s="24" t="s">
        <v>123</v>
      </c>
      <c r="B8010" s="90" t="s">
        <v>124</v>
      </c>
      <c r="C8010" s="90" t="s">
        <v>125</v>
      </c>
      <c r="D8010" s="91" t="s">
        <v>0</v>
      </c>
      <c r="E8010" s="24" t="s">
        <v>126</v>
      </c>
      <c r="F8010" s="24" t="s">
        <v>127</v>
      </c>
      <c r="G8010" s="151" t="s">
        <v>128</v>
      </c>
      <c r="H8010" s="24" t="s">
        <v>1</v>
      </c>
      <c r="I8010" s="1" t="s">
        <v>3093</v>
      </c>
      <c r="J8010" s="1" t="s">
        <v>3130</v>
      </c>
      <c r="K8010" s="1" t="s">
        <v>3</v>
      </c>
      <c r="L8010" s="1" t="s">
        <v>4</v>
      </c>
      <c r="M8010" s="1" t="s">
        <v>5</v>
      </c>
      <c r="N8010" s="1" t="s">
        <v>6</v>
      </c>
      <c r="O8010" s="1" t="s">
        <v>7</v>
      </c>
      <c r="P8010" s="1" t="s">
        <v>8</v>
      </c>
      <c r="Q8010" s="1" t="s">
        <v>3344</v>
      </c>
      <c r="R8010" s="1" t="s">
        <v>3427</v>
      </c>
      <c r="S8010" s="1" t="s">
        <v>3447</v>
      </c>
      <c r="T8010" s="1" t="s">
        <v>3448</v>
      </c>
      <c r="U8010" s="1" t="s">
        <v>3452</v>
      </c>
      <c r="V8010" s="1" t="s">
        <v>3449</v>
      </c>
      <c r="W8010" s="1" t="s">
        <v>3450</v>
      </c>
      <c r="X8010" s="1" t="s">
        <v>3451</v>
      </c>
      <c r="Y8010" s="216" t="s">
        <v>3385</v>
      </c>
    </row>
    <row r="8011" spans="1:25">
      <c r="A8011" s="26" t="s">
        <v>0</v>
      </c>
      <c r="B8011" s="92" t="s">
        <v>0</v>
      </c>
      <c r="C8011" s="92" t="s">
        <v>0</v>
      </c>
      <c r="D8011" s="93" t="s">
        <v>0</v>
      </c>
      <c r="E8011" s="27" t="s">
        <v>0</v>
      </c>
      <c r="F8011" s="28" t="s">
        <v>0</v>
      </c>
      <c r="G8011" s="152" t="s">
        <v>0</v>
      </c>
      <c r="H8011" s="29" t="s">
        <v>0</v>
      </c>
      <c r="I8011" s="45">
        <v>1</v>
      </c>
      <c r="J8011" s="45">
        <v>3</v>
      </c>
      <c r="K8011" s="45" t="s">
        <v>9</v>
      </c>
      <c r="L8011" s="45">
        <v>5</v>
      </c>
      <c r="M8011" s="45">
        <v>6</v>
      </c>
      <c r="N8011" s="45">
        <v>7</v>
      </c>
      <c r="O8011" s="45">
        <v>8</v>
      </c>
      <c r="P8011" s="45">
        <v>9</v>
      </c>
      <c r="Q8011" s="45">
        <v>1</v>
      </c>
      <c r="R8011" s="45">
        <v>2</v>
      </c>
      <c r="S8011" s="45">
        <v>3</v>
      </c>
      <c r="T8011" s="45" t="s">
        <v>3453</v>
      </c>
      <c r="U8011" s="45">
        <v>5</v>
      </c>
      <c r="V8011" s="45">
        <v>6</v>
      </c>
      <c r="W8011" s="45">
        <v>7</v>
      </c>
      <c r="X8011" s="45" t="s">
        <v>3454</v>
      </c>
      <c r="Y8011" s="276">
        <v>9</v>
      </c>
    </row>
    <row r="8012" spans="1:25" s="114" customFormat="1">
      <c r="A8012" s="137">
        <v>35</v>
      </c>
      <c r="B8012" s="118" t="s">
        <v>172</v>
      </c>
      <c r="C8012" s="131" t="s">
        <v>880</v>
      </c>
      <c r="D8012" s="131">
        <v>35020005</v>
      </c>
      <c r="E8012" s="135" t="s">
        <v>0</v>
      </c>
      <c r="F8012" s="135" t="s">
        <v>0</v>
      </c>
      <c r="G8012" s="157" t="s">
        <v>0</v>
      </c>
      <c r="H8012" s="135" t="s">
        <v>1965</v>
      </c>
      <c r="I8012" s="136"/>
      <c r="J8012" s="136"/>
      <c r="K8012" s="136"/>
      <c r="L8012" s="136" t="s">
        <v>0</v>
      </c>
      <c r="M8012" s="136" t="s">
        <v>0</v>
      </c>
      <c r="N8012" s="136" t="s">
        <v>0</v>
      </c>
      <c r="O8012" s="136" t="s">
        <v>0</v>
      </c>
      <c r="P8012" s="136" t="s">
        <v>0</v>
      </c>
      <c r="Q8012" s="136"/>
      <c r="R8012" s="136"/>
      <c r="S8012" s="136"/>
      <c r="T8012" s="136" t="s">
        <v>0</v>
      </c>
      <c r="U8012" s="136" t="s">
        <v>0</v>
      </c>
      <c r="V8012" s="136" t="s">
        <v>0</v>
      </c>
      <c r="W8012" s="136" t="s">
        <v>0</v>
      </c>
      <c r="X8012" s="136" t="s">
        <v>0</v>
      </c>
      <c r="Y8012" s="225"/>
    </row>
    <row r="8013" spans="1:25" customFormat="1" ht="20.399999999999999">
      <c r="A8013" s="46" t="s">
        <v>0</v>
      </c>
      <c r="B8013" s="82" t="s">
        <v>0</v>
      </c>
      <c r="C8013" s="82" t="s">
        <v>0</v>
      </c>
      <c r="D8013" s="88" t="s">
        <v>0</v>
      </c>
      <c r="E8013" s="3" t="s">
        <v>0</v>
      </c>
      <c r="F8013" s="3" t="s">
        <v>0</v>
      </c>
      <c r="G8013" s="158" t="s">
        <v>0</v>
      </c>
      <c r="H8013" s="53" t="s">
        <v>33</v>
      </c>
      <c r="I8013" s="63">
        <f t="shared" si="5699"/>
        <v>10181806</v>
      </c>
      <c r="J8013" s="63">
        <f>SUM(J8014,J8022,J8024)</f>
        <v>7603760</v>
      </c>
      <c r="K8013" s="63">
        <f t="shared" si="5700"/>
        <v>2578046</v>
      </c>
      <c r="L8013" s="63">
        <f t="shared" ref="L8013:P8013" si="5736">SUM(L8014,L8022,L8024)</f>
        <v>1891320</v>
      </c>
      <c r="M8013" s="63">
        <f t="shared" si="5736"/>
        <v>53000</v>
      </c>
      <c r="N8013" s="63">
        <f t="shared" si="5736"/>
        <v>633726</v>
      </c>
      <c r="O8013" s="63">
        <f t="shared" si="5736"/>
        <v>0</v>
      </c>
      <c r="P8013" s="63">
        <f t="shared" si="5736"/>
        <v>0</v>
      </c>
      <c r="Q8013" s="63">
        <f t="shared" ref="Q8013:R8013" si="5737">SUM(Q8014,Q8022,Q8024)</f>
        <v>11668024</v>
      </c>
      <c r="R8013" s="63">
        <f t="shared" si="5737"/>
        <v>7934752</v>
      </c>
      <c r="S8013" s="63">
        <f t="shared" ref="S8013" si="5738">SUM(S8014,S8022,S8024)</f>
        <v>6169019</v>
      </c>
      <c r="T8013" s="63">
        <f t="shared" ref="T8013:X8013" si="5739">SUM(T8014,T8022,T8024)</f>
        <v>1765733</v>
      </c>
      <c r="U8013" s="63">
        <f t="shared" si="5739"/>
        <v>647153</v>
      </c>
      <c r="V8013" s="63">
        <f t="shared" si="5739"/>
        <v>614432</v>
      </c>
      <c r="W8013" s="63">
        <f t="shared" si="5739"/>
        <v>504148</v>
      </c>
      <c r="X8013" s="63">
        <f t="shared" si="5739"/>
        <v>7934752</v>
      </c>
      <c r="Y8013" s="226">
        <f t="shared" ref="Y8013:Y8051" si="5740">IF(R8013=0,0,(X8013/R8013)*100)</f>
        <v>100</v>
      </c>
    </row>
    <row r="8014" spans="1:25" customFormat="1">
      <c r="A8014" s="4">
        <v>35</v>
      </c>
      <c r="B8014" s="80" t="s">
        <v>172</v>
      </c>
      <c r="C8014" s="83" t="s">
        <v>880</v>
      </c>
      <c r="D8014" s="83" t="s">
        <v>3087</v>
      </c>
      <c r="E8014" s="3" t="s">
        <v>2669</v>
      </c>
      <c r="F8014" s="3" t="s">
        <v>0</v>
      </c>
      <c r="G8014" s="158" t="s">
        <v>0</v>
      </c>
      <c r="H8014" s="3" t="s">
        <v>11</v>
      </c>
      <c r="I8014" s="66">
        <f t="shared" si="5699"/>
        <v>7055071</v>
      </c>
      <c r="J8014" s="66">
        <f>SUM(J8015,J8016)</f>
        <v>6519591</v>
      </c>
      <c r="K8014" s="66">
        <f t="shared" si="5700"/>
        <v>535480</v>
      </c>
      <c r="L8014" s="66">
        <f t="shared" ref="L8014:P8014" si="5741">SUM(L8015,L8016)</f>
        <v>294000</v>
      </c>
      <c r="M8014" s="66">
        <f t="shared" si="5741"/>
        <v>0</v>
      </c>
      <c r="N8014" s="66">
        <f t="shared" si="5741"/>
        <v>241480</v>
      </c>
      <c r="O8014" s="66">
        <f t="shared" si="5741"/>
        <v>0</v>
      </c>
      <c r="P8014" s="66">
        <f t="shared" si="5741"/>
        <v>0</v>
      </c>
      <c r="Q8014" s="66">
        <f t="shared" ref="Q8014:R8014" si="5742">SUM(Q8015,Q8016)</f>
        <v>7513757</v>
      </c>
      <c r="R8014" s="66">
        <f t="shared" si="5742"/>
        <v>6818277</v>
      </c>
      <c r="S8014" s="66">
        <f t="shared" ref="S8014" si="5743">SUM(S8015,S8016)</f>
        <v>5313651</v>
      </c>
      <c r="T8014" s="66">
        <f t="shared" ref="T8014:X8014" si="5744">SUM(T8015,T8016)</f>
        <v>1504626</v>
      </c>
      <c r="U8014" s="66">
        <f t="shared" si="5744"/>
        <v>558153</v>
      </c>
      <c r="V8014" s="66">
        <f t="shared" si="5744"/>
        <v>530432</v>
      </c>
      <c r="W8014" s="66">
        <f t="shared" si="5744"/>
        <v>416041</v>
      </c>
      <c r="X8014" s="66">
        <f t="shared" si="5744"/>
        <v>6818277</v>
      </c>
      <c r="Y8014" s="208">
        <f t="shared" si="5740"/>
        <v>100</v>
      </c>
    </row>
    <row r="8015" spans="1:25" customFormat="1">
      <c r="A8015" s="4">
        <v>35</v>
      </c>
      <c r="B8015" s="80" t="s">
        <v>172</v>
      </c>
      <c r="C8015" s="83" t="s">
        <v>880</v>
      </c>
      <c r="D8015" s="83">
        <v>35020005</v>
      </c>
      <c r="E8015" s="47">
        <v>6111</v>
      </c>
      <c r="F8015" s="4"/>
      <c r="G8015" s="129" t="s">
        <v>3380</v>
      </c>
      <c r="H8015" s="5" t="s">
        <v>12</v>
      </c>
      <c r="I8015" s="61">
        <f t="shared" si="5699"/>
        <v>6499271</v>
      </c>
      <c r="J8015" s="61">
        <v>5967791</v>
      </c>
      <c r="K8015" s="61">
        <f t="shared" si="5700"/>
        <v>531480</v>
      </c>
      <c r="L8015" s="61">
        <v>290000</v>
      </c>
      <c r="M8015" s="61">
        <v>0</v>
      </c>
      <c r="N8015" s="61">
        <v>241480</v>
      </c>
      <c r="O8015" s="61">
        <v>0</v>
      </c>
      <c r="P8015" s="61">
        <v>0</v>
      </c>
      <c r="Q8015" s="61">
        <v>6957957</v>
      </c>
      <c r="R8015" s="61">
        <v>6266477</v>
      </c>
      <c r="S8015" s="61">
        <v>4874305</v>
      </c>
      <c r="T8015" s="61">
        <f t="shared" ref="T8015:T8050" si="5745">U8015+V8015+W8015</f>
        <v>1392172</v>
      </c>
      <c r="U8015" s="61">
        <v>500000</v>
      </c>
      <c r="V8015" s="61">
        <v>500000</v>
      </c>
      <c r="W8015" s="61">
        <v>392172</v>
      </c>
      <c r="X8015" s="61">
        <f t="shared" ref="X8015:X8050" si="5746">S8015+T8015</f>
        <v>6266477</v>
      </c>
      <c r="Y8015" s="211">
        <f t="shared" si="5740"/>
        <v>100</v>
      </c>
    </row>
    <row r="8016" spans="1:25" customFormat="1">
      <c r="A8016" s="46">
        <v>35</v>
      </c>
      <c r="B8016" s="81" t="s">
        <v>172</v>
      </c>
      <c r="C8016" s="82" t="s">
        <v>880</v>
      </c>
      <c r="D8016" s="82">
        <v>35020005</v>
      </c>
      <c r="E8016" s="46" t="s">
        <v>2670</v>
      </c>
      <c r="F8016" s="4" t="s">
        <v>0</v>
      </c>
      <c r="G8016" s="159" t="s">
        <v>0</v>
      </c>
      <c r="H8016" s="3" t="s">
        <v>13</v>
      </c>
      <c r="I8016" s="62">
        <f t="shared" si="5699"/>
        <v>555800</v>
      </c>
      <c r="J8016" s="62">
        <f>SUM(J8017:J8021)</f>
        <v>551800</v>
      </c>
      <c r="K8016" s="62">
        <f t="shared" si="5700"/>
        <v>4000</v>
      </c>
      <c r="L8016" s="62">
        <f t="shared" ref="L8016:X8016" si="5747">SUM(L8017:L8021)</f>
        <v>4000</v>
      </c>
      <c r="M8016" s="62">
        <f t="shared" si="5747"/>
        <v>0</v>
      </c>
      <c r="N8016" s="62">
        <f t="shared" si="5747"/>
        <v>0</v>
      </c>
      <c r="O8016" s="62">
        <f t="shared" si="5747"/>
        <v>0</v>
      </c>
      <c r="P8016" s="62">
        <f t="shared" si="5747"/>
        <v>0</v>
      </c>
      <c r="Q8016" s="62">
        <f t="shared" si="5747"/>
        <v>555800</v>
      </c>
      <c r="R8016" s="62">
        <f t="shared" si="5747"/>
        <v>551800</v>
      </c>
      <c r="S8016" s="62">
        <f t="shared" si="5747"/>
        <v>439346</v>
      </c>
      <c r="T8016" s="62">
        <f t="shared" si="5747"/>
        <v>112454</v>
      </c>
      <c r="U8016" s="62">
        <f t="shared" si="5747"/>
        <v>58153</v>
      </c>
      <c r="V8016" s="62">
        <f t="shared" si="5747"/>
        <v>30432</v>
      </c>
      <c r="W8016" s="62">
        <f t="shared" si="5747"/>
        <v>23869</v>
      </c>
      <c r="X8016" s="62">
        <f t="shared" si="5747"/>
        <v>551800</v>
      </c>
      <c r="Y8016" s="210">
        <f t="shared" si="5740"/>
        <v>100</v>
      </c>
    </row>
    <row r="8017" spans="1:25" customFormat="1">
      <c r="A8017" s="4">
        <v>35</v>
      </c>
      <c r="B8017" s="80" t="s">
        <v>172</v>
      </c>
      <c r="C8017" s="83" t="s">
        <v>880</v>
      </c>
      <c r="D8017" s="83">
        <v>35020005</v>
      </c>
      <c r="E8017" s="47">
        <v>6112</v>
      </c>
      <c r="F8017" s="23" t="s">
        <v>2896</v>
      </c>
      <c r="G8017" s="129" t="s">
        <v>3380</v>
      </c>
      <c r="H8017" s="5" t="s">
        <v>16</v>
      </c>
      <c r="I8017" s="61">
        <f t="shared" si="5699"/>
        <v>73200</v>
      </c>
      <c r="J8017" s="61">
        <v>73200</v>
      </c>
      <c r="K8017" s="61">
        <f t="shared" si="5700"/>
        <v>0</v>
      </c>
      <c r="L8017" s="61">
        <v>0</v>
      </c>
      <c r="M8017" s="61">
        <v>0</v>
      </c>
      <c r="N8017" s="61">
        <v>0</v>
      </c>
      <c r="O8017" s="61">
        <v>0</v>
      </c>
      <c r="P8017" s="61">
        <v>0</v>
      </c>
      <c r="Q8017" s="61">
        <v>73200</v>
      </c>
      <c r="R8017" s="61">
        <v>73200</v>
      </c>
      <c r="S8017" s="61">
        <v>63863</v>
      </c>
      <c r="T8017" s="61">
        <f t="shared" si="5745"/>
        <v>9337</v>
      </c>
      <c r="U8017" s="61">
        <v>3337</v>
      </c>
      <c r="V8017" s="61">
        <v>3000</v>
      </c>
      <c r="W8017" s="61">
        <v>3000</v>
      </c>
      <c r="X8017" s="61">
        <f t="shared" si="5746"/>
        <v>73200</v>
      </c>
      <c r="Y8017" s="211">
        <f t="shared" si="5740"/>
        <v>100</v>
      </c>
    </row>
    <row r="8018" spans="1:25" customFormat="1">
      <c r="A8018" s="4">
        <v>35</v>
      </c>
      <c r="B8018" s="80" t="s">
        <v>172</v>
      </c>
      <c r="C8018" s="83" t="s">
        <v>880</v>
      </c>
      <c r="D8018" s="83">
        <v>35020005</v>
      </c>
      <c r="E8018" s="47">
        <v>6112</v>
      </c>
      <c r="F8018" s="23" t="s">
        <v>2897</v>
      </c>
      <c r="G8018" s="129" t="s">
        <v>3380</v>
      </c>
      <c r="H8018" s="5" t="s">
        <v>19</v>
      </c>
      <c r="I8018" s="61">
        <f t="shared" si="5699"/>
        <v>326000</v>
      </c>
      <c r="J8018" s="61">
        <v>326000</v>
      </c>
      <c r="K8018" s="61">
        <f t="shared" si="5700"/>
        <v>0</v>
      </c>
      <c r="L8018" s="61">
        <v>0</v>
      </c>
      <c r="M8018" s="61">
        <v>0</v>
      </c>
      <c r="N8018" s="61">
        <v>0</v>
      </c>
      <c r="O8018" s="61">
        <v>0</v>
      </c>
      <c r="P8018" s="61">
        <v>0</v>
      </c>
      <c r="Q8018" s="61">
        <v>326000</v>
      </c>
      <c r="R8018" s="61">
        <v>326000</v>
      </c>
      <c r="S8018" s="61">
        <v>263131</v>
      </c>
      <c r="T8018" s="61">
        <f t="shared" si="5745"/>
        <v>62869</v>
      </c>
      <c r="U8018" s="61">
        <v>21000</v>
      </c>
      <c r="V8018" s="61">
        <v>21000</v>
      </c>
      <c r="W8018" s="61">
        <v>20869</v>
      </c>
      <c r="X8018" s="61">
        <f t="shared" si="5746"/>
        <v>326000</v>
      </c>
      <c r="Y8018" s="211">
        <f t="shared" si="5740"/>
        <v>100</v>
      </c>
    </row>
    <row r="8019" spans="1:25" customFormat="1">
      <c r="A8019" s="4">
        <v>35</v>
      </c>
      <c r="B8019" s="80" t="s">
        <v>172</v>
      </c>
      <c r="C8019" s="83" t="s">
        <v>880</v>
      </c>
      <c r="D8019" s="83">
        <v>35020005</v>
      </c>
      <c r="E8019" s="47">
        <v>6112</v>
      </c>
      <c r="F8019" s="23" t="s">
        <v>2898</v>
      </c>
      <c r="G8019" s="129" t="s">
        <v>3380</v>
      </c>
      <c r="H8019" s="5" t="s">
        <v>17</v>
      </c>
      <c r="I8019" s="61">
        <f t="shared" si="5699"/>
        <v>71000</v>
      </c>
      <c r="J8019" s="61">
        <v>71000</v>
      </c>
      <c r="K8019" s="61">
        <f t="shared" si="5700"/>
        <v>0</v>
      </c>
      <c r="L8019" s="61">
        <v>0</v>
      </c>
      <c r="M8019" s="61">
        <v>0</v>
      </c>
      <c r="N8019" s="61">
        <v>0</v>
      </c>
      <c r="O8019" s="61">
        <v>0</v>
      </c>
      <c r="P8019" s="61">
        <v>0</v>
      </c>
      <c r="Q8019" s="61">
        <v>71000</v>
      </c>
      <c r="R8019" s="61">
        <v>71000</v>
      </c>
      <c r="S8019" s="61">
        <v>71000</v>
      </c>
      <c r="T8019" s="61">
        <f t="shared" si="5745"/>
        <v>0</v>
      </c>
      <c r="U8019" s="61"/>
      <c r="V8019" s="61"/>
      <c r="W8019" s="61"/>
      <c r="X8019" s="61">
        <f t="shared" si="5746"/>
        <v>71000</v>
      </c>
      <c r="Y8019" s="211">
        <f t="shared" si="5740"/>
        <v>100</v>
      </c>
    </row>
    <row r="8020" spans="1:25" customFormat="1">
      <c r="A8020" s="4">
        <v>35</v>
      </c>
      <c r="B8020" s="80" t="s">
        <v>172</v>
      </c>
      <c r="C8020" s="83" t="s">
        <v>880</v>
      </c>
      <c r="D8020" s="83">
        <v>35020005</v>
      </c>
      <c r="E8020" s="47">
        <v>6112</v>
      </c>
      <c r="F8020" s="23" t="s">
        <v>2899</v>
      </c>
      <c r="G8020" s="129" t="s">
        <v>3380</v>
      </c>
      <c r="H8020" s="5" t="s">
        <v>15</v>
      </c>
      <c r="I8020" s="61">
        <f t="shared" si="5699"/>
        <v>25600</v>
      </c>
      <c r="J8020" s="61">
        <v>25600</v>
      </c>
      <c r="K8020" s="61">
        <f t="shared" si="5700"/>
        <v>0</v>
      </c>
      <c r="L8020" s="61">
        <v>0</v>
      </c>
      <c r="M8020" s="61">
        <v>0</v>
      </c>
      <c r="N8020" s="61">
        <v>0</v>
      </c>
      <c r="O8020" s="61">
        <v>0</v>
      </c>
      <c r="P8020" s="61">
        <v>0</v>
      </c>
      <c r="Q8020" s="61">
        <v>25600</v>
      </c>
      <c r="R8020" s="61">
        <v>25600</v>
      </c>
      <c r="S8020" s="61">
        <v>0</v>
      </c>
      <c r="T8020" s="61">
        <f t="shared" si="5745"/>
        <v>25600</v>
      </c>
      <c r="U8020" s="61">
        <v>25600</v>
      </c>
      <c r="V8020" s="61"/>
      <c r="W8020" s="61"/>
      <c r="X8020" s="61">
        <f t="shared" si="5746"/>
        <v>25600</v>
      </c>
      <c r="Y8020" s="211">
        <f t="shared" si="5740"/>
        <v>100</v>
      </c>
    </row>
    <row r="8021" spans="1:25" customFormat="1">
      <c r="A8021" s="4">
        <v>35</v>
      </c>
      <c r="B8021" s="80" t="s">
        <v>172</v>
      </c>
      <c r="C8021" s="83" t="s">
        <v>880</v>
      </c>
      <c r="D8021" s="83">
        <v>35020005</v>
      </c>
      <c r="E8021" s="47">
        <v>6112</v>
      </c>
      <c r="F8021" s="23" t="s">
        <v>2900</v>
      </c>
      <c r="G8021" s="129" t="s">
        <v>3380</v>
      </c>
      <c r="H8021" s="5" t="s">
        <v>18</v>
      </c>
      <c r="I8021" s="61">
        <f t="shared" si="5699"/>
        <v>60000</v>
      </c>
      <c r="J8021" s="61">
        <v>56000</v>
      </c>
      <c r="K8021" s="61">
        <f t="shared" si="5700"/>
        <v>4000</v>
      </c>
      <c r="L8021" s="61">
        <v>4000</v>
      </c>
      <c r="M8021" s="61">
        <v>0</v>
      </c>
      <c r="N8021" s="61">
        <v>0</v>
      </c>
      <c r="O8021" s="61">
        <v>0</v>
      </c>
      <c r="P8021" s="61">
        <v>0</v>
      </c>
      <c r="Q8021" s="61">
        <v>60000</v>
      </c>
      <c r="R8021" s="61">
        <v>56000</v>
      </c>
      <c r="S8021" s="61">
        <v>41352</v>
      </c>
      <c r="T8021" s="61">
        <f t="shared" si="5745"/>
        <v>14648</v>
      </c>
      <c r="U8021" s="61">
        <v>8216</v>
      </c>
      <c r="V8021" s="61">
        <v>6432</v>
      </c>
      <c r="W8021" s="61"/>
      <c r="X8021" s="61">
        <f t="shared" si="5746"/>
        <v>56000</v>
      </c>
      <c r="Y8021" s="211">
        <f t="shared" si="5740"/>
        <v>100</v>
      </c>
    </row>
    <row r="8022" spans="1:25" customFormat="1">
      <c r="A8022" s="4">
        <v>35</v>
      </c>
      <c r="B8022" s="80" t="s">
        <v>172</v>
      </c>
      <c r="C8022" s="83" t="s">
        <v>880</v>
      </c>
      <c r="D8022" s="83">
        <v>35020005</v>
      </c>
      <c r="E8022" s="3" t="s">
        <v>2671</v>
      </c>
      <c r="F8022" s="3" t="s">
        <v>0</v>
      </c>
      <c r="G8022" s="158" t="s">
        <v>0</v>
      </c>
      <c r="H8022" s="3" t="s">
        <v>21</v>
      </c>
      <c r="I8022" s="66">
        <f t="shared" si="5699"/>
        <v>672735</v>
      </c>
      <c r="J8022" s="66">
        <f t="shared" ref="J8022:X8022" si="5748">SUM(J8023)</f>
        <v>617169</v>
      </c>
      <c r="K8022" s="66">
        <f t="shared" si="5700"/>
        <v>55566</v>
      </c>
      <c r="L8022" s="66">
        <f t="shared" si="5748"/>
        <v>31320</v>
      </c>
      <c r="M8022" s="66">
        <f t="shared" si="5748"/>
        <v>0</v>
      </c>
      <c r="N8022" s="66">
        <f t="shared" si="5748"/>
        <v>24246</v>
      </c>
      <c r="O8022" s="66">
        <f t="shared" si="5748"/>
        <v>0</v>
      </c>
      <c r="P8022" s="66">
        <f t="shared" si="5748"/>
        <v>0</v>
      </c>
      <c r="Q8022" s="66">
        <f t="shared" si="5748"/>
        <v>720097</v>
      </c>
      <c r="R8022" s="66">
        <f t="shared" si="5748"/>
        <v>648531</v>
      </c>
      <c r="S8022" s="66">
        <f t="shared" si="5748"/>
        <v>525702</v>
      </c>
      <c r="T8022" s="66">
        <f t="shared" si="5748"/>
        <v>122829</v>
      </c>
      <c r="U8022" s="66">
        <f t="shared" si="5748"/>
        <v>45000</v>
      </c>
      <c r="V8022" s="66">
        <f t="shared" si="5748"/>
        <v>45000</v>
      </c>
      <c r="W8022" s="66">
        <f t="shared" si="5748"/>
        <v>32829</v>
      </c>
      <c r="X8022" s="66">
        <f t="shared" si="5748"/>
        <v>648531</v>
      </c>
      <c r="Y8022" s="208">
        <f t="shared" si="5740"/>
        <v>100</v>
      </c>
    </row>
    <row r="8023" spans="1:25" customFormat="1">
      <c r="A8023" s="4">
        <v>35</v>
      </c>
      <c r="B8023" s="80" t="s">
        <v>172</v>
      </c>
      <c r="C8023" s="83" t="s">
        <v>880</v>
      </c>
      <c r="D8023" s="83">
        <v>35020005</v>
      </c>
      <c r="E8023" s="47">
        <v>6121</v>
      </c>
      <c r="F8023" s="4"/>
      <c r="G8023" s="129" t="s">
        <v>3380</v>
      </c>
      <c r="H8023" s="5" t="s">
        <v>22</v>
      </c>
      <c r="I8023" s="61">
        <f t="shared" si="5699"/>
        <v>672735</v>
      </c>
      <c r="J8023" s="61">
        <v>617169</v>
      </c>
      <c r="K8023" s="61">
        <f t="shared" si="5700"/>
        <v>55566</v>
      </c>
      <c r="L8023" s="61">
        <v>31320</v>
      </c>
      <c r="M8023" s="61">
        <v>0</v>
      </c>
      <c r="N8023" s="61">
        <v>24246</v>
      </c>
      <c r="O8023" s="61">
        <v>0</v>
      </c>
      <c r="P8023" s="61">
        <v>0</v>
      </c>
      <c r="Q8023" s="61">
        <v>720097</v>
      </c>
      <c r="R8023" s="61">
        <v>648531</v>
      </c>
      <c r="S8023" s="61">
        <v>525702</v>
      </c>
      <c r="T8023" s="61">
        <f t="shared" si="5745"/>
        <v>122829</v>
      </c>
      <c r="U8023" s="61">
        <v>45000</v>
      </c>
      <c r="V8023" s="61">
        <v>45000</v>
      </c>
      <c r="W8023" s="61">
        <v>32829</v>
      </c>
      <c r="X8023" s="61">
        <f t="shared" si="5746"/>
        <v>648531</v>
      </c>
      <c r="Y8023" s="211">
        <f t="shared" si="5740"/>
        <v>100</v>
      </c>
    </row>
    <row r="8024" spans="1:25" customFormat="1">
      <c r="A8024" s="4">
        <v>35</v>
      </c>
      <c r="B8024" s="80" t="s">
        <v>172</v>
      </c>
      <c r="C8024" s="83" t="s">
        <v>880</v>
      </c>
      <c r="D8024" s="83">
        <v>35020005</v>
      </c>
      <c r="E8024" s="3" t="s">
        <v>2672</v>
      </c>
      <c r="F8024" s="3" t="s">
        <v>0</v>
      </c>
      <c r="G8024" s="158" t="s">
        <v>0</v>
      </c>
      <c r="H8024" s="3" t="s">
        <v>23</v>
      </c>
      <c r="I8024" s="62">
        <f t="shared" si="5699"/>
        <v>2454000</v>
      </c>
      <c r="J8024" s="62">
        <f>SUM(J8025:J8032)</f>
        <v>467000</v>
      </c>
      <c r="K8024" s="62">
        <f t="shared" si="5700"/>
        <v>1987000</v>
      </c>
      <c r="L8024" s="62">
        <f t="shared" ref="L8024:X8024" si="5749">SUM(L8025:L8032)</f>
        <v>1566000</v>
      </c>
      <c r="M8024" s="62">
        <f t="shared" si="5749"/>
        <v>53000</v>
      </c>
      <c r="N8024" s="62">
        <f t="shared" si="5749"/>
        <v>368000</v>
      </c>
      <c r="O8024" s="62">
        <f t="shared" si="5749"/>
        <v>0</v>
      </c>
      <c r="P8024" s="62">
        <f t="shared" si="5749"/>
        <v>0</v>
      </c>
      <c r="Q8024" s="62">
        <f t="shared" si="5749"/>
        <v>3434170</v>
      </c>
      <c r="R8024" s="62">
        <f t="shared" si="5749"/>
        <v>467944</v>
      </c>
      <c r="S8024" s="62">
        <f t="shared" si="5749"/>
        <v>329666</v>
      </c>
      <c r="T8024" s="62">
        <f t="shared" si="5749"/>
        <v>138278</v>
      </c>
      <c r="U8024" s="62">
        <f t="shared" si="5749"/>
        <v>44000</v>
      </c>
      <c r="V8024" s="62">
        <f t="shared" si="5749"/>
        <v>39000</v>
      </c>
      <c r="W8024" s="62">
        <f t="shared" si="5749"/>
        <v>55278</v>
      </c>
      <c r="X8024" s="62">
        <f t="shared" si="5749"/>
        <v>467944</v>
      </c>
      <c r="Y8024" s="210">
        <f t="shared" si="5740"/>
        <v>100</v>
      </c>
    </row>
    <row r="8025" spans="1:25" customFormat="1">
      <c r="A8025" s="4">
        <v>35</v>
      </c>
      <c r="B8025" s="80" t="s">
        <v>172</v>
      </c>
      <c r="C8025" s="83" t="s">
        <v>880</v>
      </c>
      <c r="D8025" s="83">
        <v>35020005</v>
      </c>
      <c r="E8025" s="47">
        <v>6131</v>
      </c>
      <c r="F8025" s="4"/>
      <c r="G8025" s="129" t="s">
        <v>3380</v>
      </c>
      <c r="H8025" s="5" t="s">
        <v>24</v>
      </c>
      <c r="I8025" s="61">
        <f t="shared" si="5699"/>
        <v>44000</v>
      </c>
      <c r="J8025" s="61">
        <v>0</v>
      </c>
      <c r="K8025" s="61">
        <f t="shared" si="5700"/>
        <v>44000</v>
      </c>
      <c r="L8025" s="61">
        <v>20000</v>
      </c>
      <c r="M8025" s="61">
        <v>12000</v>
      </c>
      <c r="N8025" s="61">
        <v>12000</v>
      </c>
      <c r="O8025" s="61">
        <v>0</v>
      </c>
      <c r="P8025" s="61">
        <v>0</v>
      </c>
      <c r="Q8025" s="61">
        <v>55000</v>
      </c>
      <c r="R8025" s="61">
        <v>0</v>
      </c>
      <c r="S8025" s="61">
        <v>0</v>
      </c>
      <c r="T8025" s="61">
        <f t="shared" si="5745"/>
        <v>0</v>
      </c>
      <c r="U8025" s="61"/>
      <c r="V8025" s="61"/>
      <c r="W8025" s="61"/>
      <c r="X8025" s="61">
        <f t="shared" si="5746"/>
        <v>0</v>
      </c>
      <c r="Y8025" s="211">
        <f t="shared" si="5740"/>
        <v>0</v>
      </c>
    </row>
    <row r="8026" spans="1:25" customFormat="1">
      <c r="A8026" s="4">
        <v>35</v>
      </c>
      <c r="B8026" s="80" t="s">
        <v>172</v>
      </c>
      <c r="C8026" s="83" t="s">
        <v>880</v>
      </c>
      <c r="D8026" s="83">
        <v>35020005</v>
      </c>
      <c r="E8026" s="47">
        <v>6132</v>
      </c>
      <c r="F8026" s="4"/>
      <c r="G8026" s="129" t="s">
        <v>3380</v>
      </c>
      <c r="H8026" s="5" t="s">
        <v>25</v>
      </c>
      <c r="I8026" s="61">
        <f t="shared" si="5699"/>
        <v>160000</v>
      </c>
      <c r="J8026" s="61">
        <v>140000</v>
      </c>
      <c r="K8026" s="61">
        <f t="shared" si="5700"/>
        <v>20000</v>
      </c>
      <c r="L8026" s="61">
        <v>20000</v>
      </c>
      <c r="M8026" s="61">
        <v>0</v>
      </c>
      <c r="N8026" s="61">
        <v>0</v>
      </c>
      <c r="O8026" s="61">
        <v>0</v>
      </c>
      <c r="P8026" s="61">
        <v>0</v>
      </c>
      <c r="Q8026" s="61">
        <v>181000</v>
      </c>
      <c r="R8026" s="61">
        <v>140000</v>
      </c>
      <c r="S8026" s="61">
        <v>135000</v>
      </c>
      <c r="T8026" s="61">
        <f t="shared" si="5745"/>
        <v>5000</v>
      </c>
      <c r="U8026" s="61">
        <v>5000</v>
      </c>
      <c r="V8026" s="61"/>
      <c r="W8026" s="61"/>
      <c r="X8026" s="61">
        <f t="shared" si="5746"/>
        <v>140000</v>
      </c>
      <c r="Y8026" s="211">
        <f t="shared" si="5740"/>
        <v>100</v>
      </c>
    </row>
    <row r="8027" spans="1:25" customFormat="1">
      <c r="A8027" s="4">
        <v>35</v>
      </c>
      <c r="B8027" s="80" t="s">
        <v>172</v>
      </c>
      <c r="C8027" s="83" t="s">
        <v>880</v>
      </c>
      <c r="D8027" s="83">
        <v>35020005</v>
      </c>
      <c r="E8027" s="47">
        <v>6133</v>
      </c>
      <c r="F8027" s="4"/>
      <c r="G8027" s="129" t="s">
        <v>3380</v>
      </c>
      <c r="H8027" s="5" t="s">
        <v>26</v>
      </c>
      <c r="I8027" s="61">
        <f t="shared" si="5699"/>
        <v>120000</v>
      </c>
      <c r="J8027" s="61">
        <v>120000</v>
      </c>
      <c r="K8027" s="61">
        <f t="shared" si="5700"/>
        <v>0</v>
      </c>
      <c r="L8027" s="61">
        <v>0</v>
      </c>
      <c r="M8027" s="61">
        <v>0</v>
      </c>
      <c r="N8027" s="61">
        <v>0</v>
      </c>
      <c r="O8027" s="61">
        <v>0</v>
      </c>
      <c r="P8027" s="61">
        <v>0</v>
      </c>
      <c r="Q8027" s="61">
        <v>141000</v>
      </c>
      <c r="R8027" s="61">
        <v>120000</v>
      </c>
      <c r="S8027" s="61">
        <v>75000</v>
      </c>
      <c r="T8027" s="61">
        <f t="shared" si="5745"/>
        <v>45000</v>
      </c>
      <c r="U8027" s="61">
        <v>15000</v>
      </c>
      <c r="V8027" s="61">
        <v>15000</v>
      </c>
      <c r="W8027" s="61">
        <v>15000</v>
      </c>
      <c r="X8027" s="61">
        <f t="shared" si="5746"/>
        <v>120000</v>
      </c>
      <c r="Y8027" s="211">
        <f t="shared" si="5740"/>
        <v>100</v>
      </c>
    </row>
    <row r="8028" spans="1:25" customFormat="1">
      <c r="A8028" s="4">
        <v>35</v>
      </c>
      <c r="B8028" s="80" t="s">
        <v>172</v>
      </c>
      <c r="C8028" s="83" t="s">
        <v>880</v>
      </c>
      <c r="D8028" s="83">
        <v>35020005</v>
      </c>
      <c r="E8028" s="47">
        <v>6134</v>
      </c>
      <c r="F8028" s="4"/>
      <c r="G8028" s="129" t="s">
        <v>3380</v>
      </c>
      <c r="H8028" s="5" t="s">
        <v>27</v>
      </c>
      <c r="I8028" s="61">
        <f t="shared" si="5699"/>
        <v>63000</v>
      </c>
      <c r="J8028" s="61">
        <v>0</v>
      </c>
      <c r="K8028" s="61">
        <f t="shared" si="5700"/>
        <v>63000</v>
      </c>
      <c r="L8028" s="61">
        <v>40000</v>
      </c>
      <c r="M8028" s="61">
        <v>8000</v>
      </c>
      <c r="N8028" s="61">
        <v>15000</v>
      </c>
      <c r="O8028" s="61">
        <v>0</v>
      </c>
      <c r="P8028" s="61">
        <v>0</v>
      </c>
      <c r="Q8028" s="61">
        <v>84000</v>
      </c>
      <c r="R8028" s="61">
        <v>0</v>
      </c>
      <c r="S8028" s="61">
        <v>0</v>
      </c>
      <c r="T8028" s="61">
        <f t="shared" si="5745"/>
        <v>0</v>
      </c>
      <c r="U8028" s="61"/>
      <c r="V8028" s="61"/>
      <c r="W8028" s="61"/>
      <c r="X8028" s="61">
        <f t="shared" si="5746"/>
        <v>0</v>
      </c>
      <c r="Y8028" s="211">
        <f t="shared" si="5740"/>
        <v>0</v>
      </c>
    </row>
    <row r="8029" spans="1:25" customFormat="1">
      <c r="A8029" s="4">
        <v>35</v>
      </c>
      <c r="B8029" s="80" t="s">
        <v>172</v>
      </c>
      <c r="C8029" s="83" t="s">
        <v>880</v>
      </c>
      <c r="D8029" s="83">
        <v>35020005</v>
      </c>
      <c r="E8029" s="47">
        <v>6136</v>
      </c>
      <c r="F8029" s="4"/>
      <c r="G8029" s="129" t="s">
        <v>3380</v>
      </c>
      <c r="H8029" s="5" t="s">
        <v>29</v>
      </c>
      <c r="I8029" s="61">
        <f t="shared" si="5699"/>
        <v>38000</v>
      </c>
      <c r="J8029" s="61">
        <v>0</v>
      </c>
      <c r="K8029" s="61">
        <f t="shared" si="5700"/>
        <v>38000</v>
      </c>
      <c r="L8029" s="61">
        <v>32000</v>
      </c>
      <c r="M8029" s="61">
        <v>1000</v>
      </c>
      <c r="N8029" s="61">
        <v>5000</v>
      </c>
      <c r="O8029" s="61">
        <v>0</v>
      </c>
      <c r="P8029" s="61">
        <v>0</v>
      </c>
      <c r="Q8029" s="61">
        <v>59000</v>
      </c>
      <c r="R8029" s="61">
        <v>0</v>
      </c>
      <c r="S8029" s="61">
        <v>0</v>
      </c>
      <c r="T8029" s="61">
        <f t="shared" si="5745"/>
        <v>0</v>
      </c>
      <c r="U8029" s="61"/>
      <c r="V8029" s="61"/>
      <c r="W8029" s="61"/>
      <c r="X8029" s="61">
        <f t="shared" si="5746"/>
        <v>0</v>
      </c>
      <c r="Y8029" s="211">
        <f t="shared" si="5740"/>
        <v>0</v>
      </c>
    </row>
    <row r="8030" spans="1:25" customFormat="1">
      <c r="A8030" s="4">
        <v>35</v>
      </c>
      <c r="B8030" s="80" t="s">
        <v>172</v>
      </c>
      <c r="C8030" s="83" t="s">
        <v>880</v>
      </c>
      <c r="D8030" s="83">
        <v>35020005</v>
      </c>
      <c r="E8030" s="47">
        <v>6137</v>
      </c>
      <c r="F8030" s="4"/>
      <c r="G8030" s="129" t="s">
        <v>3380</v>
      </c>
      <c r="H8030" s="5" t="s">
        <v>30</v>
      </c>
      <c r="I8030" s="61">
        <f t="shared" si="5699"/>
        <v>82000</v>
      </c>
      <c r="J8030" s="61">
        <v>80000</v>
      </c>
      <c r="K8030" s="61">
        <f t="shared" si="5700"/>
        <v>2000</v>
      </c>
      <c r="L8030" s="61">
        <v>0</v>
      </c>
      <c r="M8030" s="61">
        <v>1000</v>
      </c>
      <c r="N8030" s="61">
        <v>1000</v>
      </c>
      <c r="O8030" s="61">
        <v>0</v>
      </c>
      <c r="P8030" s="61">
        <v>0</v>
      </c>
      <c r="Q8030" s="61">
        <v>102000</v>
      </c>
      <c r="R8030" s="61">
        <v>80000</v>
      </c>
      <c r="S8030" s="61">
        <v>43000</v>
      </c>
      <c r="T8030" s="61">
        <f t="shared" si="5745"/>
        <v>37000</v>
      </c>
      <c r="U8030" s="61">
        <v>10000</v>
      </c>
      <c r="V8030" s="61">
        <v>10000</v>
      </c>
      <c r="W8030" s="61">
        <v>17000</v>
      </c>
      <c r="X8030" s="61">
        <f t="shared" si="5746"/>
        <v>80000</v>
      </c>
      <c r="Y8030" s="211">
        <f t="shared" si="5740"/>
        <v>100</v>
      </c>
    </row>
    <row r="8031" spans="1:25" customFormat="1">
      <c r="A8031" s="4">
        <v>35</v>
      </c>
      <c r="B8031" s="80" t="s">
        <v>172</v>
      </c>
      <c r="C8031" s="83" t="s">
        <v>880</v>
      </c>
      <c r="D8031" s="83">
        <v>35020005</v>
      </c>
      <c r="E8031" s="47">
        <v>6138</v>
      </c>
      <c r="F8031" s="4"/>
      <c r="G8031" s="129" t="s">
        <v>3380</v>
      </c>
      <c r="H8031" s="5" t="s">
        <v>31</v>
      </c>
      <c r="I8031" s="61">
        <f t="shared" si="5699"/>
        <v>54000</v>
      </c>
      <c r="J8031" s="61">
        <v>0</v>
      </c>
      <c r="K8031" s="61">
        <f t="shared" si="5700"/>
        <v>54000</v>
      </c>
      <c r="L8031" s="61">
        <v>52000</v>
      </c>
      <c r="M8031" s="61">
        <v>1000</v>
      </c>
      <c r="N8031" s="61">
        <v>1000</v>
      </c>
      <c r="O8031" s="61">
        <v>0</v>
      </c>
      <c r="P8031" s="61">
        <v>0</v>
      </c>
      <c r="Q8031" s="61">
        <v>75000</v>
      </c>
      <c r="R8031" s="61">
        <v>0</v>
      </c>
      <c r="S8031" s="61">
        <v>0</v>
      </c>
      <c r="T8031" s="61">
        <f t="shared" si="5745"/>
        <v>0</v>
      </c>
      <c r="U8031" s="61"/>
      <c r="V8031" s="61"/>
      <c r="W8031" s="61"/>
      <c r="X8031" s="61">
        <f t="shared" si="5746"/>
        <v>0</v>
      </c>
      <c r="Y8031" s="211">
        <f t="shared" si="5740"/>
        <v>0</v>
      </c>
    </row>
    <row r="8032" spans="1:25" customFormat="1">
      <c r="A8032" s="46">
        <v>35</v>
      </c>
      <c r="B8032" s="81" t="s">
        <v>172</v>
      </c>
      <c r="C8032" s="82" t="s">
        <v>880</v>
      </c>
      <c r="D8032" s="82">
        <v>35020005</v>
      </c>
      <c r="E8032" s="46" t="s">
        <v>2673</v>
      </c>
      <c r="F8032" s="4" t="s">
        <v>0</v>
      </c>
      <c r="G8032" s="159" t="s">
        <v>0</v>
      </c>
      <c r="H8032" s="3" t="s">
        <v>32</v>
      </c>
      <c r="I8032" s="66">
        <f t="shared" ref="I8032:I8096" si="5750">SUM(J8032,K8032,O8032,P8032)</f>
        <v>1893000</v>
      </c>
      <c r="J8032" s="66">
        <f>SUM(J8033:J8035)</f>
        <v>127000</v>
      </c>
      <c r="K8032" s="66">
        <f t="shared" ref="K8032:K8096" si="5751">SUM(L8032,M8032,N8032)</f>
        <v>1766000</v>
      </c>
      <c r="L8032" s="66">
        <f t="shared" ref="L8032:X8032" si="5752">SUM(L8033:L8035)</f>
        <v>1402000</v>
      </c>
      <c r="M8032" s="66">
        <f t="shared" si="5752"/>
        <v>30000</v>
      </c>
      <c r="N8032" s="66">
        <f t="shared" si="5752"/>
        <v>334000</v>
      </c>
      <c r="O8032" s="66">
        <f t="shared" si="5752"/>
        <v>0</v>
      </c>
      <c r="P8032" s="66">
        <f t="shared" si="5752"/>
        <v>0</v>
      </c>
      <c r="Q8032" s="66">
        <f t="shared" si="5752"/>
        <v>2737170</v>
      </c>
      <c r="R8032" s="66">
        <f t="shared" si="5752"/>
        <v>127944</v>
      </c>
      <c r="S8032" s="66">
        <f t="shared" si="5752"/>
        <v>76666</v>
      </c>
      <c r="T8032" s="66">
        <f t="shared" si="5752"/>
        <v>51278</v>
      </c>
      <c r="U8032" s="66">
        <f t="shared" si="5752"/>
        <v>14000</v>
      </c>
      <c r="V8032" s="66">
        <f t="shared" si="5752"/>
        <v>14000</v>
      </c>
      <c r="W8032" s="66">
        <f t="shared" si="5752"/>
        <v>23278</v>
      </c>
      <c r="X8032" s="66">
        <f t="shared" si="5752"/>
        <v>127944</v>
      </c>
      <c r="Y8032" s="208">
        <f t="shared" si="5740"/>
        <v>100</v>
      </c>
    </row>
    <row r="8033" spans="1:25" customFormat="1">
      <c r="A8033" s="4">
        <v>35</v>
      </c>
      <c r="B8033" s="80" t="s">
        <v>172</v>
      </c>
      <c r="C8033" s="83" t="s">
        <v>880</v>
      </c>
      <c r="D8033" s="83">
        <v>35020005</v>
      </c>
      <c r="E8033" s="47">
        <v>6139</v>
      </c>
      <c r="F8033" s="4"/>
      <c r="G8033" s="129" t="s">
        <v>3380</v>
      </c>
      <c r="H8033" s="5" t="s">
        <v>32</v>
      </c>
      <c r="I8033" s="61">
        <f t="shared" si="5750"/>
        <v>1840000</v>
      </c>
      <c r="J8033" s="61">
        <v>80000</v>
      </c>
      <c r="K8033" s="61">
        <f t="shared" si="5751"/>
        <v>1760000</v>
      </c>
      <c r="L8033" s="61">
        <v>1400000</v>
      </c>
      <c r="M8033" s="61">
        <v>30000</v>
      </c>
      <c r="N8033" s="61">
        <v>330000</v>
      </c>
      <c r="O8033" s="61">
        <v>0</v>
      </c>
      <c r="P8033" s="61">
        <v>0</v>
      </c>
      <c r="Q8033" s="61">
        <v>2683226</v>
      </c>
      <c r="R8033" s="61">
        <v>80000</v>
      </c>
      <c r="S8033" s="61">
        <v>40000</v>
      </c>
      <c r="T8033" s="61">
        <f t="shared" si="5745"/>
        <v>40000</v>
      </c>
      <c r="U8033" s="61">
        <v>10000</v>
      </c>
      <c r="V8033" s="61">
        <v>10000</v>
      </c>
      <c r="W8033" s="61">
        <v>20000</v>
      </c>
      <c r="X8033" s="61">
        <f t="shared" si="5746"/>
        <v>80000</v>
      </c>
      <c r="Y8033" s="211">
        <f t="shared" si="5740"/>
        <v>100</v>
      </c>
    </row>
    <row r="8034" spans="1:25" customFormat="1">
      <c r="A8034" s="4">
        <v>35</v>
      </c>
      <c r="B8034" s="80" t="s">
        <v>172</v>
      </c>
      <c r="C8034" s="83" t="s">
        <v>880</v>
      </c>
      <c r="D8034" s="83">
        <v>35020005</v>
      </c>
      <c r="E8034" s="47">
        <v>6139</v>
      </c>
      <c r="F8034" s="23" t="s">
        <v>2901</v>
      </c>
      <c r="G8034" s="129" t="s">
        <v>3380</v>
      </c>
      <c r="H8034" s="5" t="s">
        <v>152</v>
      </c>
      <c r="I8034" s="61">
        <f t="shared" si="5750"/>
        <v>26000</v>
      </c>
      <c r="J8034" s="61">
        <v>22000</v>
      </c>
      <c r="K8034" s="61">
        <f t="shared" si="5751"/>
        <v>4000</v>
      </c>
      <c r="L8034" s="61">
        <v>1000</v>
      </c>
      <c r="M8034" s="61">
        <v>0</v>
      </c>
      <c r="N8034" s="61">
        <v>3000</v>
      </c>
      <c r="O8034" s="61">
        <v>0</v>
      </c>
      <c r="P8034" s="61">
        <v>0</v>
      </c>
      <c r="Q8034" s="61">
        <v>26944</v>
      </c>
      <c r="R8034" s="61">
        <v>22944</v>
      </c>
      <c r="S8034" s="61">
        <v>17666</v>
      </c>
      <c r="T8034" s="61">
        <f t="shared" si="5745"/>
        <v>5278</v>
      </c>
      <c r="U8034" s="61">
        <v>2000</v>
      </c>
      <c r="V8034" s="61">
        <v>2000</v>
      </c>
      <c r="W8034" s="61">
        <v>1278</v>
      </c>
      <c r="X8034" s="61">
        <f t="shared" si="5746"/>
        <v>22944</v>
      </c>
      <c r="Y8034" s="211">
        <f t="shared" si="5740"/>
        <v>100</v>
      </c>
    </row>
    <row r="8035" spans="1:25" customFormat="1">
      <c r="A8035" s="4">
        <v>35</v>
      </c>
      <c r="B8035" s="80" t="s">
        <v>172</v>
      </c>
      <c r="C8035" s="83" t="s">
        <v>880</v>
      </c>
      <c r="D8035" s="83">
        <v>35020005</v>
      </c>
      <c r="E8035" s="47">
        <v>6139</v>
      </c>
      <c r="F8035" s="23" t="s">
        <v>2902</v>
      </c>
      <c r="G8035" s="129" t="s">
        <v>3380</v>
      </c>
      <c r="H8035" s="5" t="s">
        <v>158</v>
      </c>
      <c r="I8035" s="61">
        <f t="shared" si="5750"/>
        <v>27000</v>
      </c>
      <c r="J8035" s="61">
        <v>25000</v>
      </c>
      <c r="K8035" s="61">
        <f t="shared" si="5751"/>
        <v>2000</v>
      </c>
      <c r="L8035" s="61">
        <v>1000</v>
      </c>
      <c r="M8035" s="61">
        <v>0</v>
      </c>
      <c r="N8035" s="61">
        <v>1000</v>
      </c>
      <c r="O8035" s="61">
        <v>0</v>
      </c>
      <c r="P8035" s="61">
        <v>0</v>
      </c>
      <c r="Q8035" s="61">
        <v>27000</v>
      </c>
      <c r="R8035" s="61">
        <v>25000</v>
      </c>
      <c r="S8035" s="61">
        <v>19000</v>
      </c>
      <c r="T8035" s="61">
        <f t="shared" si="5745"/>
        <v>6000</v>
      </c>
      <c r="U8035" s="61">
        <v>2000</v>
      </c>
      <c r="V8035" s="61">
        <v>2000</v>
      </c>
      <c r="W8035" s="61">
        <v>2000</v>
      </c>
      <c r="X8035" s="61">
        <f t="shared" si="5746"/>
        <v>25000</v>
      </c>
      <c r="Y8035" s="211">
        <f t="shared" si="5740"/>
        <v>100</v>
      </c>
    </row>
    <row r="8036" spans="1:25" customFormat="1" ht="20.399999999999999">
      <c r="A8036" s="46" t="s">
        <v>0</v>
      </c>
      <c r="B8036" s="82" t="s">
        <v>0</v>
      </c>
      <c r="C8036" s="82" t="s">
        <v>0</v>
      </c>
      <c r="D8036" s="88" t="s">
        <v>0</v>
      </c>
      <c r="E8036" s="3" t="s">
        <v>0</v>
      </c>
      <c r="F8036" s="3" t="s">
        <v>0</v>
      </c>
      <c r="G8036" s="158" t="s">
        <v>0</v>
      </c>
      <c r="H8036" s="53" t="s">
        <v>42</v>
      </c>
      <c r="I8036" s="31">
        <f t="shared" si="5750"/>
        <v>122100</v>
      </c>
      <c r="J8036" s="31">
        <f t="shared" ref="J8036:X8036" si="5753">SUM(J8037)</f>
        <v>0</v>
      </c>
      <c r="K8036" s="31">
        <f t="shared" si="5751"/>
        <v>122100</v>
      </c>
      <c r="L8036" s="31">
        <f t="shared" si="5753"/>
        <v>1100</v>
      </c>
      <c r="M8036" s="31">
        <f t="shared" si="5753"/>
        <v>120000</v>
      </c>
      <c r="N8036" s="31">
        <f t="shared" si="5753"/>
        <v>1000</v>
      </c>
      <c r="O8036" s="31">
        <f t="shared" si="5753"/>
        <v>0</v>
      </c>
      <c r="P8036" s="31">
        <f t="shared" si="5753"/>
        <v>0</v>
      </c>
      <c r="Q8036" s="31">
        <f t="shared" si="5753"/>
        <v>157576</v>
      </c>
      <c r="R8036" s="31">
        <f t="shared" si="5753"/>
        <v>0</v>
      </c>
      <c r="S8036" s="31">
        <f t="shared" si="5753"/>
        <v>0</v>
      </c>
      <c r="T8036" s="31">
        <f t="shared" si="5753"/>
        <v>0</v>
      </c>
      <c r="U8036" s="31">
        <f t="shared" si="5753"/>
        <v>0</v>
      </c>
      <c r="V8036" s="31">
        <f t="shared" si="5753"/>
        <v>0</v>
      </c>
      <c r="W8036" s="31">
        <f t="shared" si="5753"/>
        <v>0</v>
      </c>
      <c r="X8036" s="31">
        <f t="shared" si="5753"/>
        <v>0</v>
      </c>
      <c r="Y8036" s="220">
        <f t="shared" si="5740"/>
        <v>0</v>
      </c>
    </row>
    <row r="8037" spans="1:25" customFormat="1">
      <c r="A8037" s="4">
        <v>35</v>
      </c>
      <c r="B8037" s="80" t="s">
        <v>172</v>
      </c>
      <c r="C8037" s="83" t="s">
        <v>880</v>
      </c>
      <c r="D8037" s="83">
        <v>35020005</v>
      </c>
      <c r="E8037" s="3" t="s">
        <v>2674</v>
      </c>
      <c r="F8037" s="3" t="s">
        <v>0</v>
      </c>
      <c r="G8037" s="158" t="s">
        <v>0</v>
      </c>
      <c r="H8037" s="3" t="s">
        <v>34</v>
      </c>
      <c r="I8037" s="66">
        <f t="shared" si="5750"/>
        <v>122100</v>
      </c>
      <c r="J8037" s="66">
        <f>SUM(J8038:J8039)</f>
        <v>0</v>
      </c>
      <c r="K8037" s="66">
        <f t="shared" si="5751"/>
        <v>122100</v>
      </c>
      <c r="L8037" s="66">
        <f t="shared" ref="L8037:P8037" si="5754">SUM(L8038:L8039)</f>
        <v>1100</v>
      </c>
      <c r="M8037" s="66">
        <f t="shared" si="5754"/>
        <v>120000</v>
      </c>
      <c r="N8037" s="66">
        <f t="shared" si="5754"/>
        <v>1000</v>
      </c>
      <c r="O8037" s="66">
        <f t="shared" si="5754"/>
        <v>0</v>
      </c>
      <c r="P8037" s="66">
        <f t="shared" si="5754"/>
        <v>0</v>
      </c>
      <c r="Q8037" s="66">
        <f t="shared" ref="Q8037:R8037" si="5755">SUM(Q8038:Q8039)</f>
        <v>157576</v>
      </c>
      <c r="R8037" s="66">
        <f t="shared" si="5755"/>
        <v>0</v>
      </c>
      <c r="S8037" s="66">
        <f t="shared" ref="S8037" si="5756">SUM(S8038:S8039)</f>
        <v>0</v>
      </c>
      <c r="T8037" s="66">
        <f t="shared" ref="T8037:X8037" si="5757">SUM(T8038:T8039)</f>
        <v>0</v>
      </c>
      <c r="U8037" s="66">
        <f t="shared" si="5757"/>
        <v>0</v>
      </c>
      <c r="V8037" s="66">
        <f t="shared" si="5757"/>
        <v>0</v>
      </c>
      <c r="W8037" s="66">
        <f t="shared" si="5757"/>
        <v>0</v>
      </c>
      <c r="X8037" s="66">
        <f t="shared" si="5757"/>
        <v>0</v>
      </c>
      <c r="Y8037" s="208">
        <f t="shared" si="5740"/>
        <v>0</v>
      </c>
    </row>
    <row r="8038" spans="1:25" customFormat="1">
      <c r="A8038" s="4">
        <v>35</v>
      </c>
      <c r="B8038" s="80" t="s">
        <v>172</v>
      </c>
      <c r="C8038" s="83" t="s">
        <v>880</v>
      </c>
      <c r="D8038" s="83">
        <v>35020005</v>
      </c>
      <c r="E8038" s="47">
        <v>6142</v>
      </c>
      <c r="F8038" s="4"/>
      <c r="G8038" s="129" t="s">
        <v>3380</v>
      </c>
      <c r="H8038" s="5" t="s">
        <v>36</v>
      </c>
      <c r="I8038" s="61">
        <f t="shared" si="5750"/>
        <v>122000</v>
      </c>
      <c r="J8038" s="61">
        <v>0</v>
      </c>
      <c r="K8038" s="61">
        <f t="shared" si="5751"/>
        <v>122000</v>
      </c>
      <c r="L8038" s="61">
        <v>1000</v>
      </c>
      <c r="M8038" s="61">
        <v>120000</v>
      </c>
      <c r="N8038" s="61">
        <v>1000</v>
      </c>
      <c r="O8038" s="61">
        <v>0</v>
      </c>
      <c r="P8038" s="61">
        <v>0</v>
      </c>
      <c r="Q8038" s="61">
        <v>152776</v>
      </c>
      <c r="R8038" s="61">
        <v>0</v>
      </c>
      <c r="S8038" s="61">
        <v>0</v>
      </c>
      <c r="T8038" s="61">
        <f t="shared" si="5745"/>
        <v>0</v>
      </c>
      <c r="U8038" s="61"/>
      <c r="V8038" s="61"/>
      <c r="W8038" s="61"/>
      <c r="X8038" s="61">
        <f t="shared" si="5746"/>
        <v>0</v>
      </c>
      <c r="Y8038" s="211">
        <f t="shared" si="5740"/>
        <v>0</v>
      </c>
    </row>
    <row r="8039" spans="1:25" customFormat="1">
      <c r="A8039" s="4">
        <v>35</v>
      </c>
      <c r="B8039" s="80" t="s">
        <v>172</v>
      </c>
      <c r="C8039" s="83" t="s">
        <v>880</v>
      </c>
      <c r="D8039" s="83">
        <v>35020005</v>
      </c>
      <c r="E8039" s="47">
        <v>6148</v>
      </c>
      <c r="F8039" s="4"/>
      <c r="G8039" s="129" t="s">
        <v>3380</v>
      </c>
      <c r="H8039" s="5" t="s">
        <v>41</v>
      </c>
      <c r="I8039" s="61">
        <f t="shared" si="5750"/>
        <v>100</v>
      </c>
      <c r="J8039" s="61">
        <v>0</v>
      </c>
      <c r="K8039" s="61">
        <f t="shared" si="5751"/>
        <v>100</v>
      </c>
      <c r="L8039" s="61">
        <v>100</v>
      </c>
      <c r="M8039" s="61">
        <v>0</v>
      </c>
      <c r="N8039" s="61">
        <v>0</v>
      </c>
      <c r="O8039" s="61">
        <v>0</v>
      </c>
      <c r="P8039" s="61">
        <v>0</v>
      </c>
      <c r="Q8039" s="61">
        <v>4800</v>
      </c>
      <c r="R8039" s="61">
        <v>0</v>
      </c>
      <c r="S8039" s="61">
        <v>0</v>
      </c>
      <c r="T8039" s="61">
        <f t="shared" si="5745"/>
        <v>0</v>
      </c>
      <c r="U8039" s="61"/>
      <c r="V8039" s="61"/>
      <c r="W8039" s="61"/>
      <c r="X8039" s="61">
        <f t="shared" si="5746"/>
        <v>0</v>
      </c>
      <c r="Y8039" s="211">
        <f t="shared" si="5740"/>
        <v>0</v>
      </c>
    </row>
    <row r="8040" spans="1:25" customFormat="1" ht="20.399999999999999">
      <c r="A8040" s="46" t="s">
        <v>0</v>
      </c>
      <c r="B8040" s="82" t="s">
        <v>0</v>
      </c>
      <c r="C8040" s="82" t="s">
        <v>0</v>
      </c>
      <c r="D8040" s="88" t="s">
        <v>0</v>
      </c>
      <c r="E8040" s="3" t="s">
        <v>0</v>
      </c>
      <c r="F8040" s="3" t="s">
        <v>0</v>
      </c>
      <c r="G8040" s="158" t="s">
        <v>0</v>
      </c>
      <c r="H8040" s="53" t="s">
        <v>52</v>
      </c>
      <c r="I8040" s="31">
        <f t="shared" si="5750"/>
        <v>0</v>
      </c>
      <c r="J8040" s="31">
        <f t="shared" ref="J8040:X8041" si="5758">SUM(J8041)</f>
        <v>0</v>
      </c>
      <c r="K8040" s="31">
        <f t="shared" si="5751"/>
        <v>0</v>
      </c>
      <c r="L8040" s="31">
        <f t="shared" si="5758"/>
        <v>0</v>
      </c>
      <c r="M8040" s="31">
        <f t="shared" si="5758"/>
        <v>0</v>
      </c>
      <c r="N8040" s="31">
        <f t="shared" si="5758"/>
        <v>0</v>
      </c>
      <c r="O8040" s="31">
        <f t="shared" si="5758"/>
        <v>0</v>
      </c>
      <c r="P8040" s="31">
        <f t="shared" si="5758"/>
        <v>0</v>
      </c>
      <c r="Q8040" s="31">
        <f t="shared" si="5758"/>
        <v>0</v>
      </c>
      <c r="R8040" s="31">
        <f t="shared" si="5758"/>
        <v>0</v>
      </c>
      <c r="S8040" s="31">
        <f t="shared" si="5758"/>
        <v>0</v>
      </c>
      <c r="T8040" s="31">
        <f t="shared" si="5758"/>
        <v>0</v>
      </c>
      <c r="U8040" s="31">
        <f t="shared" si="5758"/>
        <v>0</v>
      </c>
      <c r="V8040" s="31">
        <f t="shared" si="5758"/>
        <v>0</v>
      </c>
      <c r="W8040" s="31">
        <f t="shared" si="5758"/>
        <v>0</v>
      </c>
      <c r="X8040" s="31">
        <f t="shared" si="5758"/>
        <v>0</v>
      </c>
      <c r="Y8040" s="220">
        <f t="shared" si="5740"/>
        <v>0</v>
      </c>
    </row>
    <row r="8041" spans="1:25" customFormat="1">
      <c r="A8041" s="4">
        <v>35</v>
      </c>
      <c r="B8041" s="80" t="s">
        <v>172</v>
      </c>
      <c r="C8041" s="83" t="s">
        <v>880</v>
      </c>
      <c r="D8041" s="83">
        <v>35020005</v>
      </c>
      <c r="E8041" s="3" t="s">
        <v>2682</v>
      </c>
      <c r="F8041" s="3" t="s">
        <v>0</v>
      </c>
      <c r="G8041" s="158" t="s">
        <v>0</v>
      </c>
      <c r="H8041" s="3" t="s">
        <v>49</v>
      </c>
      <c r="I8041" s="66">
        <f t="shared" si="5750"/>
        <v>0</v>
      </c>
      <c r="J8041" s="66">
        <f t="shared" si="5758"/>
        <v>0</v>
      </c>
      <c r="K8041" s="66">
        <f t="shared" si="5751"/>
        <v>0</v>
      </c>
      <c r="L8041" s="66">
        <f t="shared" si="5758"/>
        <v>0</v>
      </c>
      <c r="M8041" s="66">
        <f t="shared" si="5758"/>
        <v>0</v>
      </c>
      <c r="N8041" s="66">
        <f t="shared" si="5758"/>
        <v>0</v>
      </c>
      <c r="O8041" s="66">
        <f t="shared" si="5758"/>
        <v>0</v>
      </c>
      <c r="P8041" s="66">
        <f t="shared" si="5758"/>
        <v>0</v>
      </c>
      <c r="Q8041" s="66">
        <f t="shared" si="5758"/>
        <v>0</v>
      </c>
      <c r="R8041" s="66">
        <f t="shared" si="5758"/>
        <v>0</v>
      </c>
      <c r="S8041" s="66">
        <f t="shared" si="5758"/>
        <v>0</v>
      </c>
      <c r="T8041" s="66">
        <f t="shared" si="5758"/>
        <v>0</v>
      </c>
      <c r="U8041" s="66">
        <f t="shared" si="5758"/>
        <v>0</v>
      </c>
      <c r="V8041" s="66">
        <f t="shared" si="5758"/>
        <v>0</v>
      </c>
      <c r="W8041" s="66">
        <f t="shared" si="5758"/>
        <v>0</v>
      </c>
      <c r="X8041" s="66">
        <f t="shared" si="5758"/>
        <v>0</v>
      </c>
      <c r="Y8041" s="208">
        <f t="shared" si="5740"/>
        <v>0</v>
      </c>
    </row>
    <row r="8042" spans="1:25" customFormat="1">
      <c r="A8042" s="4">
        <v>35</v>
      </c>
      <c r="B8042" s="80" t="s">
        <v>172</v>
      </c>
      <c r="C8042" s="83" t="s">
        <v>880</v>
      </c>
      <c r="D8042" s="83">
        <v>35020005</v>
      </c>
      <c r="E8042" s="47">
        <v>6163</v>
      </c>
      <c r="F8042" s="4"/>
      <c r="G8042" s="129" t="s">
        <v>3380</v>
      </c>
      <c r="H8042" s="5" t="s">
        <v>51</v>
      </c>
      <c r="I8042" s="61">
        <f t="shared" si="5750"/>
        <v>0</v>
      </c>
      <c r="J8042" s="61">
        <v>0</v>
      </c>
      <c r="K8042" s="61">
        <f t="shared" si="5751"/>
        <v>0</v>
      </c>
      <c r="L8042" s="61">
        <v>0</v>
      </c>
      <c r="M8042" s="61">
        <v>0</v>
      </c>
      <c r="N8042" s="61">
        <v>0</v>
      </c>
      <c r="O8042" s="61">
        <v>0</v>
      </c>
      <c r="P8042" s="61">
        <v>0</v>
      </c>
      <c r="Q8042" s="61">
        <v>0</v>
      </c>
      <c r="R8042" s="61">
        <v>0</v>
      </c>
      <c r="S8042" s="61">
        <v>0</v>
      </c>
      <c r="T8042" s="61">
        <f t="shared" si="5745"/>
        <v>0</v>
      </c>
      <c r="U8042" s="61"/>
      <c r="V8042" s="61"/>
      <c r="W8042" s="61"/>
      <c r="X8042" s="61">
        <f t="shared" si="5746"/>
        <v>0</v>
      </c>
      <c r="Y8042" s="211">
        <f t="shared" si="5740"/>
        <v>0</v>
      </c>
    </row>
    <row r="8043" spans="1:25" customFormat="1" ht="20.399999999999999">
      <c r="A8043" s="46" t="s">
        <v>0</v>
      </c>
      <c r="B8043" s="82" t="s">
        <v>0</v>
      </c>
      <c r="C8043" s="82" t="s">
        <v>0</v>
      </c>
      <c r="D8043" s="88" t="s">
        <v>0</v>
      </c>
      <c r="E8043" s="3" t="s">
        <v>0</v>
      </c>
      <c r="F8043" s="3" t="s">
        <v>0</v>
      </c>
      <c r="G8043" s="158" t="s">
        <v>0</v>
      </c>
      <c r="H8043" s="53" t="s">
        <v>60</v>
      </c>
      <c r="I8043" s="31">
        <f t="shared" si="5750"/>
        <v>413196</v>
      </c>
      <c r="J8043" s="31">
        <f t="shared" ref="J8043:X8043" si="5759">SUM(J8044)</f>
        <v>183096</v>
      </c>
      <c r="K8043" s="31">
        <f t="shared" si="5751"/>
        <v>230100</v>
      </c>
      <c r="L8043" s="31">
        <f t="shared" si="5759"/>
        <v>190100</v>
      </c>
      <c r="M8043" s="31">
        <f t="shared" si="5759"/>
        <v>30000</v>
      </c>
      <c r="N8043" s="31">
        <f t="shared" si="5759"/>
        <v>10000</v>
      </c>
      <c r="O8043" s="31">
        <f t="shared" si="5759"/>
        <v>0</v>
      </c>
      <c r="P8043" s="31">
        <f t="shared" si="5759"/>
        <v>0</v>
      </c>
      <c r="Q8043" s="31">
        <f t="shared" si="5759"/>
        <v>2750380</v>
      </c>
      <c r="R8043" s="31">
        <f t="shared" si="5759"/>
        <v>183196</v>
      </c>
      <c r="S8043" s="31">
        <f t="shared" si="5759"/>
        <v>183096</v>
      </c>
      <c r="T8043" s="31">
        <f t="shared" si="5759"/>
        <v>0</v>
      </c>
      <c r="U8043" s="31">
        <f t="shared" si="5759"/>
        <v>0</v>
      </c>
      <c r="V8043" s="31">
        <f t="shared" si="5759"/>
        <v>0</v>
      </c>
      <c r="W8043" s="31">
        <f t="shared" si="5759"/>
        <v>0</v>
      </c>
      <c r="X8043" s="31">
        <f t="shared" si="5759"/>
        <v>183096</v>
      </c>
      <c r="Y8043" s="220">
        <f t="shared" si="5740"/>
        <v>99.945413655319982</v>
      </c>
    </row>
    <row r="8044" spans="1:25" customFormat="1">
      <c r="A8044" s="4">
        <v>35</v>
      </c>
      <c r="B8044" s="80" t="s">
        <v>172</v>
      </c>
      <c r="C8044" s="83" t="s">
        <v>880</v>
      </c>
      <c r="D8044" s="83">
        <v>35020005</v>
      </c>
      <c r="E8044" s="3" t="s">
        <v>2676</v>
      </c>
      <c r="F8044" s="3" t="s">
        <v>0</v>
      </c>
      <c r="G8044" s="158" t="s">
        <v>0</v>
      </c>
      <c r="H8044" s="3" t="s">
        <v>53</v>
      </c>
      <c r="I8044" s="66">
        <f t="shared" si="5750"/>
        <v>413196</v>
      </c>
      <c r="J8044" s="66">
        <f>SUM(J8045:J8046)</f>
        <v>183096</v>
      </c>
      <c r="K8044" s="66">
        <f t="shared" si="5751"/>
        <v>230100</v>
      </c>
      <c r="L8044" s="66">
        <f>SUM(L8045:L8046)</f>
        <v>190100</v>
      </c>
      <c r="M8044" s="66">
        <f>SUM(M8045:M8046)</f>
        <v>30000</v>
      </c>
      <c r="N8044" s="66">
        <f>SUM(N8045:N8046)</f>
        <v>10000</v>
      </c>
      <c r="O8044" s="66">
        <f>SUM(O8045:O8046)</f>
        <v>0</v>
      </c>
      <c r="P8044" s="66">
        <f>SUM(P8045:P8046)</f>
        <v>0</v>
      </c>
      <c r="Q8044" s="66">
        <f>SUM(Q8045:Q8047)</f>
        <v>2750380</v>
      </c>
      <c r="R8044" s="66">
        <f>SUM(R8045:R8047)</f>
        <v>183196</v>
      </c>
      <c r="S8044" s="66">
        <f>SUM(S8045:S8047)</f>
        <v>183096</v>
      </c>
      <c r="T8044" s="66">
        <f t="shared" ref="T8044:X8044" si="5760">SUM(T8045:T8047)</f>
        <v>0</v>
      </c>
      <c r="U8044" s="66">
        <f t="shared" si="5760"/>
        <v>0</v>
      </c>
      <c r="V8044" s="66">
        <f t="shared" si="5760"/>
        <v>0</v>
      </c>
      <c r="W8044" s="66">
        <f t="shared" si="5760"/>
        <v>0</v>
      </c>
      <c r="X8044" s="66">
        <f t="shared" si="5760"/>
        <v>183096</v>
      </c>
      <c r="Y8044" s="208">
        <f t="shared" si="5740"/>
        <v>99.945413655319982</v>
      </c>
    </row>
    <row r="8045" spans="1:25" customFormat="1">
      <c r="A8045" s="4">
        <v>35</v>
      </c>
      <c r="B8045" s="80" t="s">
        <v>172</v>
      </c>
      <c r="C8045" s="83" t="s">
        <v>880</v>
      </c>
      <c r="D8045" s="83">
        <v>35020005</v>
      </c>
      <c r="E8045" s="47">
        <v>8213</v>
      </c>
      <c r="F8045" s="4"/>
      <c r="G8045" s="129" t="s">
        <v>3380</v>
      </c>
      <c r="H8045" s="5" t="s">
        <v>56</v>
      </c>
      <c r="I8045" s="61">
        <f t="shared" si="5750"/>
        <v>413096</v>
      </c>
      <c r="J8045" s="61">
        <v>183096</v>
      </c>
      <c r="K8045" s="61">
        <f t="shared" si="5751"/>
        <v>230000</v>
      </c>
      <c r="L8045" s="61">
        <v>190000</v>
      </c>
      <c r="M8045" s="61">
        <v>30000</v>
      </c>
      <c r="N8045" s="61">
        <v>10000</v>
      </c>
      <c r="O8045" s="61">
        <v>0</v>
      </c>
      <c r="P8045" s="61">
        <v>0</v>
      </c>
      <c r="Q8045" s="61">
        <v>593096</v>
      </c>
      <c r="R8045" s="61">
        <v>183096</v>
      </c>
      <c r="S8045" s="61">
        <v>183096</v>
      </c>
      <c r="T8045" s="61">
        <f t="shared" si="5745"/>
        <v>0</v>
      </c>
      <c r="U8045" s="61"/>
      <c r="V8045" s="61"/>
      <c r="W8045" s="61"/>
      <c r="X8045" s="61">
        <f t="shared" si="5746"/>
        <v>183096</v>
      </c>
      <c r="Y8045" s="211">
        <f t="shared" si="5740"/>
        <v>100</v>
      </c>
    </row>
    <row r="8046" spans="1:25" customFormat="1">
      <c r="A8046" s="4">
        <v>35</v>
      </c>
      <c r="B8046" s="80" t="s">
        <v>172</v>
      </c>
      <c r="C8046" s="83" t="s">
        <v>880</v>
      </c>
      <c r="D8046" s="83">
        <v>35020005</v>
      </c>
      <c r="E8046" s="47">
        <v>8215</v>
      </c>
      <c r="F8046" s="4"/>
      <c r="G8046" s="129" t="s">
        <v>3380</v>
      </c>
      <c r="H8046" s="5" t="s">
        <v>58</v>
      </c>
      <c r="I8046" s="61">
        <f t="shared" si="5750"/>
        <v>100</v>
      </c>
      <c r="J8046" s="61">
        <v>0</v>
      </c>
      <c r="K8046" s="61">
        <f t="shared" si="5751"/>
        <v>100</v>
      </c>
      <c r="L8046" s="61">
        <v>100</v>
      </c>
      <c r="M8046" s="61">
        <v>0</v>
      </c>
      <c r="N8046" s="61">
        <v>0</v>
      </c>
      <c r="O8046" s="61">
        <v>0</v>
      </c>
      <c r="P8046" s="61">
        <v>0</v>
      </c>
      <c r="Q8046" s="61">
        <v>100</v>
      </c>
      <c r="R8046" s="61">
        <v>0</v>
      </c>
      <c r="S8046" s="61">
        <v>0</v>
      </c>
      <c r="T8046" s="61">
        <f t="shared" si="5745"/>
        <v>0</v>
      </c>
      <c r="U8046" s="61"/>
      <c r="V8046" s="61"/>
      <c r="W8046" s="61"/>
      <c r="X8046" s="61">
        <f t="shared" si="5746"/>
        <v>0</v>
      </c>
      <c r="Y8046" s="211">
        <f t="shared" si="5740"/>
        <v>0</v>
      </c>
    </row>
    <row r="8047" spans="1:25" customFormat="1">
      <c r="A8047" s="4">
        <v>35</v>
      </c>
      <c r="B8047" s="80" t="s">
        <v>172</v>
      </c>
      <c r="C8047" s="83" t="s">
        <v>880</v>
      </c>
      <c r="D8047" s="83">
        <v>35020005</v>
      </c>
      <c r="E8047" s="47">
        <v>8216</v>
      </c>
      <c r="F8047" s="4"/>
      <c r="G8047" s="129" t="s">
        <v>3380</v>
      </c>
      <c r="H8047" s="5" t="s">
        <v>59</v>
      </c>
      <c r="I8047" s="61"/>
      <c r="J8047" s="61"/>
      <c r="K8047" s="61"/>
      <c r="L8047" s="61"/>
      <c r="M8047" s="61"/>
      <c r="N8047" s="61"/>
      <c r="O8047" s="61"/>
      <c r="P8047" s="61"/>
      <c r="Q8047" s="61">
        <v>2157184</v>
      </c>
      <c r="R8047" s="61">
        <v>100</v>
      </c>
      <c r="S8047" s="61">
        <v>0</v>
      </c>
      <c r="T8047" s="61">
        <f t="shared" si="5745"/>
        <v>0</v>
      </c>
      <c r="U8047" s="61"/>
      <c r="V8047" s="61"/>
      <c r="W8047" s="61"/>
      <c r="X8047" s="61">
        <f t="shared" si="5746"/>
        <v>0</v>
      </c>
      <c r="Y8047" s="211">
        <f t="shared" si="5740"/>
        <v>0</v>
      </c>
    </row>
    <row r="8048" spans="1:25" customFormat="1" ht="20.399999999999999">
      <c r="A8048" s="46" t="s">
        <v>0</v>
      </c>
      <c r="B8048" s="82" t="s">
        <v>0</v>
      </c>
      <c r="C8048" s="82" t="s">
        <v>0</v>
      </c>
      <c r="D8048" s="88" t="s">
        <v>0</v>
      </c>
      <c r="E8048" s="3" t="s">
        <v>0</v>
      </c>
      <c r="F8048" s="3" t="s">
        <v>0</v>
      </c>
      <c r="G8048" s="158" t="s">
        <v>0</v>
      </c>
      <c r="H8048" s="53" t="s">
        <v>68</v>
      </c>
      <c r="I8048" s="31">
        <f t="shared" si="5750"/>
        <v>0</v>
      </c>
      <c r="J8048" s="31">
        <f t="shared" ref="J8048:X8049" si="5761">SUM(J8049)</f>
        <v>0</v>
      </c>
      <c r="K8048" s="31">
        <f t="shared" si="5751"/>
        <v>0</v>
      </c>
      <c r="L8048" s="31">
        <f t="shared" si="5761"/>
        <v>0</v>
      </c>
      <c r="M8048" s="31">
        <f t="shared" si="5761"/>
        <v>0</v>
      </c>
      <c r="N8048" s="31">
        <f t="shared" si="5761"/>
        <v>0</v>
      </c>
      <c r="O8048" s="31">
        <f t="shared" si="5761"/>
        <v>0</v>
      </c>
      <c r="P8048" s="31">
        <f t="shared" si="5761"/>
        <v>0</v>
      </c>
      <c r="Q8048" s="31">
        <f t="shared" si="5761"/>
        <v>0</v>
      </c>
      <c r="R8048" s="31">
        <f t="shared" si="5761"/>
        <v>0</v>
      </c>
      <c r="S8048" s="31">
        <f t="shared" si="5761"/>
        <v>0</v>
      </c>
      <c r="T8048" s="31">
        <f t="shared" si="5761"/>
        <v>0</v>
      </c>
      <c r="U8048" s="31">
        <f t="shared" si="5761"/>
        <v>0</v>
      </c>
      <c r="V8048" s="31">
        <f t="shared" si="5761"/>
        <v>0</v>
      </c>
      <c r="W8048" s="31">
        <f t="shared" si="5761"/>
        <v>0</v>
      </c>
      <c r="X8048" s="31">
        <f t="shared" si="5761"/>
        <v>0</v>
      </c>
      <c r="Y8048" s="220">
        <f t="shared" si="5740"/>
        <v>0</v>
      </c>
    </row>
    <row r="8049" spans="1:25" customFormat="1">
      <c r="A8049" s="4">
        <v>35</v>
      </c>
      <c r="B8049" s="80" t="s">
        <v>172</v>
      </c>
      <c r="C8049" s="83" t="s">
        <v>880</v>
      </c>
      <c r="D8049" s="83">
        <v>35020005</v>
      </c>
      <c r="E8049" s="3" t="s">
        <v>2683</v>
      </c>
      <c r="F8049" s="3" t="s">
        <v>0</v>
      </c>
      <c r="G8049" s="158" t="s">
        <v>0</v>
      </c>
      <c r="H8049" s="3" t="s">
        <v>65</v>
      </c>
      <c r="I8049" s="66">
        <f t="shared" si="5750"/>
        <v>0</v>
      </c>
      <c r="J8049" s="66">
        <f t="shared" si="5761"/>
        <v>0</v>
      </c>
      <c r="K8049" s="66">
        <f t="shared" si="5751"/>
        <v>0</v>
      </c>
      <c r="L8049" s="66">
        <f t="shared" si="5761"/>
        <v>0</v>
      </c>
      <c r="M8049" s="66">
        <f t="shared" si="5761"/>
        <v>0</v>
      </c>
      <c r="N8049" s="66">
        <f t="shared" si="5761"/>
        <v>0</v>
      </c>
      <c r="O8049" s="66">
        <f t="shared" si="5761"/>
        <v>0</v>
      </c>
      <c r="P8049" s="66">
        <f t="shared" si="5761"/>
        <v>0</v>
      </c>
      <c r="Q8049" s="66">
        <f t="shared" si="5761"/>
        <v>0</v>
      </c>
      <c r="R8049" s="66">
        <f t="shared" si="5761"/>
        <v>0</v>
      </c>
      <c r="S8049" s="66">
        <f t="shared" si="5761"/>
        <v>0</v>
      </c>
      <c r="T8049" s="66">
        <f t="shared" si="5761"/>
        <v>0</v>
      </c>
      <c r="U8049" s="66">
        <f t="shared" si="5761"/>
        <v>0</v>
      </c>
      <c r="V8049" s="66">
        <f t="shared" si="5761"/>
        <v>0</v>
      </c>
      <c r="W8049" s="66">
        <f t="shared" si="5761"/>
        <v>0</v>
      </c>
      <c r="X8049" s="66">
        <f t="shared" si="5761"/>
        <v>0</v>
      </c>
      <c r="Y8049" s="208">
        <f t="shared" si="5740"/>
        <v>0</v>
      </c>
    </row>
    <row r="8050" spans="1:25" customFormat="1">
      <c r="A8050" s="4">
        <v>35</v>
      </c>
      <c r="B8050" s="80" t="s">
        <v>172</v>
      </c>
      <c r="C8050" s="83" t="s">
        <v>880</v>
      </c>
      <c r="D8050" s="83">
        <v>35020005</v>
      </c>
      <c r="E8050" s="47">
        <v>8233</v>
      </c>
      <c r="F8050" s="4"/>
      <c r="G8050" s="129" t="s">
        <v>3380</v>
      </c>
      <c r="H8050" s="5" t="s">
        <v>67</v>
      </c>
      <c r="I8050" s="61">
        <f t="shared" si="5750"/>
        <v>0</v>
      </c>
      <c r="J8050" s="61">
        <v>0</v>
      </c>
      <c r="K8050" s="61">
        <f t="shared" si="5751"/>
        <v>0</v>
      </c>
      <c r="L8050" s="61">
        <v>0</v>
      </c>
      <c r="M8050" s="61">
        <v>0</v>
      </c>
      <c r="N8050" s="61">
        <v>0</v>
      </c>
      <c r="O8050" s="61">
        <v>0</v>
      </c>
      <c r="P8050" s="61">
        <v>0</v>
      </c>
      <c r="Q8050" s="61">
        <v>0</v>
      </c>
      <c r="R8050" s="61">
        <v>0</v>
      </c>
      <c r="S8050" s="61">
        <v>0</v>
      </c>
      <c r="T8050" s="61">
        <f t="shared" si="5745"/>
        <v>0</v>
      </c>
      <c r="U8050" s="61"/>
      <c r="V8050" s="61"/>
      <c r="W8050" s="61"/>
      <c r="X8050" s="61">
        <f t="shared" si="5746"/>
        <v>0</v>
      </c>
      <c r="Y8050" s="211">
        <f t="shared" si="5740"/>
        <v>0</v>
      </c>
    </row>
    <row r="8051" spans="1:25" customFormat="1">
      <c r="A8051" s="5" t="s">
        <v>0</v>
      </c>
      <c r="B8051" s="89" t="s">
        <v>0</v>
      </c>
      <c r="C8051" s="89" t="s">
        <v>0</v>
      </c>
      <c r="D8051" s="89" t="s">
        <v>0</v>
      </c>
      <c r="E8051" s="5" t="s">
        <v>0</v>
      </c>
      <c r="F8051" s="5" t="s">
        <v>0</v>
      </c>
      <c r="G8051" s="159" t="s">
        <v>0</v>
      </c>
      <c r="H8051" s="53" t="s">
        <v>1966</v>
      </c>
      <c r="I8051" s="63">
        <f t="shared" si="5750"/>
        <v>10717102</v>
      </c>
      <c r="J8051" s="63">
        <f>SUM(J8013,J8036,J8040,J8043,J8048)</f>
        <v>7786856</v>
      </c>
      <c r="K8051" s="63">
        <f t="shared" si="5751"/>
        <v>2930246</v>
      </c>
      <c r="L8051" s="63">
        <f t="shared" ref="L8051:X8051" si="5762">SUM(L8013,L8036,L8040,L8043,L8048)</f>
        <v>2082520</v>
      </c>
      <c r="M8051" s="63">
        <f t="shared" si="5762"/>
        <v>203000</v>
      </c>
      <c r="N8051" s="63">
        <f t="shared" si="5762"/>
        <v>644726</v>
      </c>
      <c r="O8051" s="63">
        <f t="shared" si="5762"/>
        <v>0</v>
      </c>
      <c r="P8051" s="63">
        <f t="shared" si="5762"/>
        <v>0</v>
      </c>
      <c r="Q8051" s="63">
        <f t="shared" si="5762"/>
        <v>14575980</v>
      </c>
      <c r="R8051" s="63">
        <f t="shared" si="5762"/>
        <v>8117948</v>
      </c>
      <c r="S8051" s="63">
        <f t="shared" si="5762"/>
        <v>6352115</v>
      </c>
      <c r="T8051" s="63">
        <f t="shared" si="5762"/>
        <v>1765733</v>
      </c>
      <c r="U8051" s="63">
        <f t="shared" si="5762"/>
        <v>647153</v>
      </c>
      <c r="V8051" s="63">
        <f t="shared" si="5762"/>
        <v>614432</v>
      </c>
      <c r="W8051" s="63">
        <f t="shared" si="5762"/>
        <v>504148</v>
      </c>
      <c r="X8051" s="63">
        <f t="shared" si="5762"/>
        <v>8117848</v>
      </c>
      <c r="Y8051" s="226">
        <f t="shared" si="5740"/>
        <v>99.998768161609306</v>
      </c>
    </row>
    <row r="8052" spans="1:25" ht="15" thickBot="1">
      <c r="A8052" s="32" t="s">
        <v>0</v>
      </c>
      <c r="B8052" s="95" t="s">
        <v>0</v>
      </c>
      <c r="C8052" s="95" t="s">
        <v>0</v>
      </c>
      <c r="D8052" s="95" t="s">
        <v>0</v>
      </c>
      <c r="E8052" s="32" t="s">
        <v>0</v>
      </c>
      <c r="F8052" s="32" t="s">
        <v>0</v>
      </c>
      <c r="G8052" s="154" t="s">
        <v>0</v>
      </c>
      <c r="H8052" s="21" t="s">
        <v>170</v>
      </c>
      <c r="I8052" s="66">
        <f t="shared" si="5750"/>
        <v>143</v>
      </c>
      <c r="J8052" s="66">
        <v>143</v>
      </c>
      <c r="K8052" s="66">
        <f t="shared" si="5751"/>
        <v>0</v>
      </c>
      <c r="L8052" s="66" t="s">
        <v>0</v>
      </c>
      <c r="M8052" s="66" t="s">
        <v>0</v>
      </c>
      <c r="N8052" s="66" t="s">
        <v>0</v>
      </c>
      <c r="O8052" s="66" t="s">
        <v>0</v>
      </c>
      <c r="P8052" s="66" t="s">
        <v>0</v>
      </c>
      <c r="Q8052" s="66">
        <v>0</v>
      </c>
      <c r="R8052" s="66"/>
      <c r="S8052" s="66"/>
      <c r="T8052" s="66"/>
      <c r="U8052" s="66"/>
      <c r="V8052" s="66"/>
      <c r="W8052" s="66"/>
      <c r="X8052" s="66"/>
      <c r="Y8052" s="208">
        <v>0</v>
      </c>
    </row>
    <row r="8053" spans="1:25" ht="41.4" thickBot="1">
      <c r="A8053" s="252" t="s">
        <v>0</v>
      </c>
      <c r="B8053" s="255" t="s">
        <v>0</v>
      </c>
      <c r="C8053" s="255" t="s">
        <v>0</v>
      </c>
      <c r="D8053" s="255" t="s">
        <v>0</v>
      </c>
      <c r="E8053" s="252" t="s">
        <v>0</v>
      </c>
      <c r="F8053" s="252" t="s">
        <v>0</v>
      </c>
      <c r="G8053" s="258" t="s">
        <v>0</v>
      </c>
      <c r="H8053" s="24" t="s">
        <v>72</v>
      </c>
      <c r="I8053" s="1" t="s">
        <v>3093</v>
      </c>
      <c r="J8053" s="1" t="s">
        <v>3130</v>
      </c>
      <c r="K8053" s="1" t="s">
        <v>3</v>
      </c>
      <c r="L8053" s="1" t="s">
        <v>4</v>
      </c>
      <c r="M8053" s="1" t="s">
        <v>5</v>
      </c>
      <c r="N8053" s="1" t="s">
        <v>6</v>
      </c>
      <c r="O8053" s="1" t="s">
        <v>7</v>
      </c>
      <c r="P8053" s="1" t="s">
        <v>8</v>
      </c>
      <c r="Q8053" s="1" t="s">
        <v>3344</v>
      </c>
      <c r="R8053" s="1" t="s">
        <v>3427</v>
      </c>
      <c r="S8053" s="1" t="s">
        <v>3447</v>
      </c>
      <c r="T8053" s="1" t="s">
        <v>3448</v>
      </c>
      <c r="U8053" s="1" t="s">
        <v>3452</v>
      </c>
      <c r="V8053" s="1" t="s">
        <v>3449</v>
      </c>
      <c r="W8053" s="1" t="s">
        <v>3450</v>
      </c>
      <c r="X8053" s="1" t="s">
        <v>3451</v>
      </c>
      <c r="Y8053" s="216" t="s">
        <v>3385</v>
      </c>
    </row>
    <row r="8054" spans="1:25">
      <c r="A8054" s="253"/>
      <c r="B8054" s="256"/>
      <c r="C8054" s="256"/>
      <c r="D8054" s="256"/>
      <c r="E8054" s="253"/>
      <c r="F8054" s="253"/>
      <c r="G8054" s="259"/>
      <c r="H8054" s="33" t="s">
        <v>0</v>
      </c>
      <c r="I8054" s="45">
        <v>1</v>
      </c>
      <c r="J8054" s="45">
        <v>3</v>
      </c>
      <c r="K8054" s="45" t="s">
        <v>9</v>
      </c>
      <c r="L8054" s="45">
        <v>5</v>
      </c>
      <c r="M8054" s="45">
        <v>6</v>
      </c>
      <c r="N8054" s="45">
        <v>7</v>
      </c>
      <c r="O8054" s="45">
        <v>8</v>
      </c>
      <c r="P8054" s="45">
        <v>9</v>
      </c>
      <c r="Q8054" s="45">
        <v>1</v>
      </c>
      <c r="R8054" s="45">
        <v>2</v>
      </c>
      <c r="S8054" s="45">
        <v>3</v>
      </c>
      <c r="T8054" s="45" t="s">
        <v>3453</v>
      </c>
      <c r="U8054" s="45">
        <v>5</v>
      </c>
      <c r="V8054" s="45">
        <v>6</v>
      </c>
      <c r="W8054" s="45">
        <v>7</v>
      </c>
      <c r="X8054" s="45" t="s">
        <v>3454</v>
      </c>
      <c r="Y8054" s="276">
        <v>9</v>
      </c>
    </row>
    <row r="8055" spans="1:25" customFormat="1">
      <c r="A8055" s="253"/>
      <c r="B8055" s="256"/>
      <c r="C8055" s="256"/>
      <c r="D8055" s="256"/>
      <c r="E8055" s="253"/>
      <c r="F8055" s="253"/>
      <c r="G8055" s="259"/>
      <c r="H8055" s="13" t="s">
        <v>110</v>
      </c>
      <c r="I8055" s="14">
        <f t="shared" si="5750"/>
        <v>10717102</v>
      </c>
      <c r="J8055" s="14">
        <f>SUM(J8051)</f>
        <v>7786856</v>
      </c>
      <c r="K8055" s="14">
        <f t="shared" si="5751"/>
        <v>2930246</v>
      </c>
      <c r="L8055" s="14">
        <f t="shared" ref="L8055:P8055" si="5763">SUM(L8051)</f>
        <v>2082520</v>
      </c>
      <c r="M8055" s="14">
        <f t="shared" si="5763"/>
        <v>203000</v>
      </c>
      <c r="N8055" s="14">
        <f t="shared" si="5763"/>
        <v>644726</v>
      </c>
      <c r="O8055" s="14">
        <f t="shared" si="5763"/>
        <v>0</v>
      </c>
      <c r="P8055" s="14">
        <f t="shared" si="5763"/>
        <v>0</v>
      </c>
      <c r="Q8055" s="14">
        <f t="shared" ref="Q8055:R8055" si="5764">SUM(Q8051)</f>
        <v>14575980</v>
      </c>
      <c r="R8055" s="14">
        <f t="shared" si="5764"/>
        <v>8117948</v>
      </c>
      <c r="S8055" s="14">
        <f t="shared" ref="S8055" si="5765">SUM(S8051)</f>
        <v>6352115</v>
      </c>
      <c r="T8055" s="14">
        <f t="shared" ref="T8055:X8055" si="5766">SUM(T8051)</f>
        <v>1765733</v>
      </c>
      <c r="U8055" s="14">
        <f t="shared" si="5766"/>
        <v>647153</v>
      </c>
      <c r="V8055" s="14">
        <f t="shared" si="5766"/>
        <v>614432</v>
      </c>
      <c r="W8055" s="14">
        <f t="shared" si="5766"/>
        <v>504148</v>
      </c>
      <c r="X8055" s="14">
        <f t="shared" si="5766"/>
        <v>8117848</v>
      </c>
      <c r="Y8055" s="227">
        <f t="shared" ref="Y8055:Y8056" si="5767">IF(R8055=0,0,(X8055/R8055)*100)</f>
        <v>99.998768161609306</v>
      </c>
    </row>
    <row r="8056" spans="1:25" customFormat="1">
      <c r="A8056" s="253"/>
      <c r="B8056" s="256"/>
      <c r="C8056" s="256"/>
      <c r="D8056" s="256"/>
      <c r="E8056" s="253"/>
      <c r="F8056" s="253"/>
      <c r="G8056" s="259"/>
      <c r="H8056" s="15" t="s">
        <v>69</v>
      </c>
      <c r="I8056" s="35">
        <f t="shared" si="5750"/>
        <v>10717102</v>
      </c>
      <c r="J8056" s="35">
        <f>SUM(J8055)</f>
        <v>7786856</v>
      </c>
      <c r="K8056" s="35">
        <f t="shared" si="5751"/>
        <v>2930246</v>
      </c>
      <c r="L8056" s="35">
        <f t="shared" ref="L8056:P8056" si="5768">SUM(L8055)</f>
        <v>2082520</v>
      </c>
      <c r="M8056" s="35">
        <f t="shared" si="5768"/>
        <v>203000</v>
      </c>
      <c r="N8056" s="35">
        <f t="shared" si="5768"/>
        <v>644726</v>
      </c>
      <c r="O8056" s="35">
        <f t="shared" si="5768"/>
        <v>0</v>
      </c>
      <c r="P8056" s="35">
        <f t="shared" si="5768"/>
        <v>0</v>
      </c>
      <c r="Q8056" s="35">
        <f t="shared" ref="Q8056:R8056" si="5769">SUM(Q8055)</f>
        <v>14575980</v>
      </c>
      <c r="R8056" s="35">
        <f t="shared" si="5769"/>
        <v>8117948</v>
      </c>
      <c r="S8056" s="35">
        <f t="shared" ref="S8056" si="5770">SUM(S8055)</f>
        <v>6352115</v>
      </c>
      <c r="T8056" s="35">
        <f t="shared" ref="T8056:X8056" si="5771">SUM(T8055)</f>
        <v>1765733</v>
      </c>
      <c r="U8056" s="35">
        <f t="shared" si="5771"/>
        <v>647153</v>
      </c>
      <c r="V8056" s="35">
        <f t="shared" si="5771"/>
        <v>614432</v>
      </c>
      <c r="W8056" s="35">
        <f t="shared" si="5771"/>
        <v>504148</v>
      </c>
      <c r="X8056" s="35">
        <f t="shared" si="5771"/>
        <v>8117848</v>
      </c>
      <c r="Y8056" s="218">
        <f t="shared" si="5767"/>
        <v>99.998768161609306</v>
      </c>
    </row>
    <row r="8057" spans="1:25">
      <c r="A8057" s="254"/>
      <c r="B8057" s="257"/>
      <c r="C8057" s="257"/>
      <c r="D8057" s="257"/>
      <c r="E8057" s="254"/>
      <c r="F8057" s="254"/>
      <c r="G8057" s="260"/>
    </row>
    <row r="8058" spans="1:25" ht="15" thickBot="1">
      <c r="A8058" s="32" t="s">
        <v>0</v>
      </c>
      <c r="B8058" s="95" t="s">
        <v>0</v>
      </c>
      <c r="C8058" s="95" t="s">
        <v>0</v>
      </c>
      <c r="D8058" s="95" t="s">
        <v>0</v>
      </c>
      <c r="E8058" s="32" t="s">
        <v>0</v>
      </c>
      <c r="F8058" s="32" t="s">
        <v>0</v>
      </c>
      <c r="G8058" s="154" t="s">
        <v>0</v>
      </c>
      <c r="H8058" s="37" t="s">
        <v>0</v>
      </c>
      <c r="I8058" s="37"/>
      <c r="J8058" s="37"/>
      <c r="K8058" s="37"/>
      <c r="L8058" s="37" t="s">
        <v>0</v>
      </c>
      <c r="M8058" s="37" t="s">
        <v>0</v>
      </c>
      <c r="N8058" s="37" t="s">
        <v>0</v>
      </c>
      <c r="O8058" s="37" t="s">
        <v>0</v>
      </c>
      <c r="P8058" s="37" t="s">
        <v>0</v>
      </c>
      <c r="Q8058" s="37"/>
      <c r="R8058" s="37"/>
      <c r="S8058" s="37"/>
      <c r="T8058" s="37" t="s">
        <v>0</v>
      </c>
      <c r="U8058" s="37" t="s">
        <v>0</v>
      </c>
      <c r="V8058" s="37" t="s">
        <v>0</v>
      </c>
      <c r="W8058" s="37" t="s">
        <v>0</v>
      </c>
      <c r="X8058" s="37" t="s">
        <v>0</v>
      </c>
      <c r="Y8058" s="219"/>
    </row>
    <row r="8059" spans="1:25" ht="41.4" thickBot="1">
      <c r="A8059" s="24" t="s">
        <v>123</v>
      </c>
      <c r="B8059" s="90" t="s">
        <v>124</v>
      </c>
      <c r="C8059" s="90" t="s">
        <v>125</v>
      </c>
      <c r="D8059" s="91" t="s">
        <v>0</v>
      </c>
      <c r="E8059" s="24" t="s">
        <v>126</v>
      </c>
      <c r="F8059" s="24" t="s">
        <v>127</v>
      </c>
      <c r="G8059" s="151" t="s">
        <v>128</v>
      </c>
      <c r="H8059" s="24" t="s">
        <v>1</v>
      </c>
      <c r="I8059" s="1" t="s">
        <v>3093</v>
      </c>
      <c r="J8059" s="1" t="s">
        <v>3130</v>
      </c>
      <c r="K8059" s="1" t="s">
        <v>3</v>
      </c>
      <c r="L8059" s="1" t="s">
        <v>4</v>
      </c>
      <c r="M8059" s="1" t="s">
        <v>5</v>
      </c>
      <c r="N8059" s="1" t="s">
        <v>6</v>
      </c>
      <c r="O8059" s="1" t="s">
        <v>7</v>
      </c>
      <c r="P8059" s="1" t="s">
        <v>8</v>
      </c>
      <c r="Q8059" s="1" t="s">
        <v>3344</v>
      </c>
      <c r="R8059" s="1" t="s">
        <v>3427</v>
      </c>
      <c r="S8059" s="1" t="s">
        <v>3447</v>
      </c>
      <c r="T8059" s="1" t="s">
        <v>3448</v>
      </c>
      <c r="U8059" s="1" t="s">
        <v>3452</v>
      </c>
      <c r="V8059" s="1" t="s">
        <v>3449</v>
      </c>
      <c r="W8059" s="1" t="s">
        <v>3450</v>
      </c>
      <c r="X8059" s="1" t="s">
        <v>3451</v>
      </c>
      <c r="Y8059" s="216" t="s">
        <v>3385</v>
      </c>
    </row>
    <row r="8060" spans="1:25">
      <c r="A8060" s="26" t="s">
        <v>0</v>
      </c>
      <c r="B8060" s="92" t="s">
        <v>0</v>
      </c>
      <c r="C8060" s="92" t="s">
        <v>0</v>
      </c>
      <c r="D8060" s="93" t="s">
        <v>0</v>
      </c>
      <c r="E8060" s="27" t="s">
        <v>0</v>
      </c>
      <c r="F8060" s="28" t="s">
        <v>0</v>
      </c>
      <c r="G8060" s="152" t="s">
        <v>0</v>
      </c>
      <c r="H8060" s="29" t="s">
        <v>0</v>
      </c>
      <c r="I8060" s="45">
        <v>1</v>
      </c>
      <c r="J8060" s="45">
        <v>3</v>
      </c>
      <c r="K8060" s="45" t="s">
        <v>9</v>
      </c>
      <c r="L8060" s="45">
        <v>5</v>
      </c>
      <c r="M8060" s="45">
        <v>6</v>
      </c>
      <c r="N8060" s="45">
        <v>7</v>
      </c>
      <c r="O8060" s="45">
        <v>8</v>
      </c>
      <c r="P8060" s="45">
        <v>9</v>
      </c>
      <c r="Q8060" s="45">
        <v>1</v>
      </c>
      <c r="R8060" s="45">
        <v>2</v>
      </c>
      <c r="S8060" s="45">
        <v>3</v>
      </c>
      <c r="T8060" s="45" t="s">
        <v>3453</v>
      </c>
      <c r="U8060" s="45">
        <v>5</v>
      </c>
      <c r="V8060" s="45">
        <v>6</v>
      </c>
      <c r="W8060" s="45">
        <v>7</v>
      </c>
      <c r="X8060" s="45" t="s">
        <v>3454</v>
      </c>
      <c r="Y8060" s="276">
        <v>9</v>
      </c>
    </row>
    <row r="8061" spans="1:25">
      <c r="A8061" s="20">
        <v>35</v>
      </c>
      <c r="B8061" s="81" t="s">
        <v>172</v>
      </c>
      <c r="C8061" s="80" t="s">
        <v>891</v>
      </c>
      <c r="D8061" s="80">
        <v>35020006</v>
      </c>
      <c r="E8061" s="21" t="s">
        <v>0</v>
      </c>
      <c r="F8061" s="21" t="s">
        <v>0</v>
      </c>
      <c r="G8061" s="150" t="s">
        <v>0</v>
      </c>
      <c r="H8061" s="21" t="s">
        <v>1967</v>
      </c>
      <c r="I8061" s="22"/>
      <c r="J8061" s="22"/>
      <c r="K8061" s="22"/>
      <c r="L8061" s="22" t="s">
        <v>0</v>
      </c>
      <c r="M8061" s="22" t="s">
        <v>0</v>
      </c>
      <c r="N8061" s="22" t="s">
        <v>0</v>
      </c>
      <c r="O8061" s="22" t="s">
        <v>0</v>
      </c>
      <c r="P8061" s="22" t="s">
        <v>0</v>
      </c>
      <c r="Q8061" s="22"/>
      <c r="R8061" s="22"/>
      <c r="S8061" s="22"/>
      <c r="T8061" s="22" t="s">
        <v>0</v>
      </c>
      <c r="U8061" s="22" t="s">
        <v>0</v>
      </c>
      <c r="V8061" s="22" t="s">
        <v>0</v>
      </c>
      <c r="W8061" s="22" t="s">
        <v>0</v>
      </c>
      <c r="X8061" s="22" t="s">
        <v>0</v>
      </c>
      <c r="Y8061" s="209"/>
    </row>
    <row r="8062" spans="1:25" ht="20.399999999999999">
      <c r="A8062" s="20" t="s">
        <v>0</v>
      </c>
      <c r="B8062" s="81" t="s">
        <v>0</v>
      </c>
      <c r="C8062" s="81" t="s">
        <v>0</v>
      </c>
      <c r="D8062" s="94" t="s">
        <v>0</v>
      </c>
      <c r="E8062" s="21" t="s">
        <v>0</v>
      </c>
      <c r="F8062" s="21" t="s">
        <v>0</v>
      </c>
      <c r="G8062" s="150" t="s">
        <v>0</v>
      </c>
      <c r="H8062" s="30" t="s">
        <v>33</v>
      </c>
      <c r="I8062" s="31">
        <f t="shared" si="5750"/>
        <v>5595305</v>
      </c>
      <c r="J8062" s="31">
        <f>SUM(J8063,J8071,J8073)</f>
        <v>5259305</v>
      </c>
      <c r="K8062" s="31">
        <f t="shared" si="5751"/>
        <v>336000</v>
      </c>
      <c r="L8062" s="31">
        <f t="shared" ref="L8062:P8062" si="5772">SUM(L8063,L8071,L8073)</f>
        <v>243000</v>
      </c>
      <c r="M8062" s="31">
        <f t="shared" si="5772"/>
        <v>0</v>
      </c>
      <c r="N8062" s="31">
        <f t="shared" si="5772"/>
        <v>93000</v>
      </c>
      <c r="O8062" s="31">
        <f t="shared" si="5772"/>
        <v>0</v>
      </c>
      <c r="P8062" s="31">
        <f t="shared" si="5772"/>
        <v>0</v>
      </c>
      <c r="Q8062" s="31">
        <f t="shared" ref="Q8062:R8062" si="5773">SUM(Q8063,Q8071,Q8073)</f>
        <v>6378434</v>
      </c>
      <c r="R8062" s="31">
        <f t="shared" si="5773"/>
        <v>5483981</v>
      </c>
      <c r="S8062" s="31">
        <f t="shared" ref="S8062" si="5774">SUM(S8063,S8071,S8073)</f>
        <v>4202777</v>
      </c>
      <c r="T8062" s="31">
        <f t="shared" ref="T8062:X8062" si="5775">SUM(T8063,T8071,T8073)</f>
        <v>1281202.67</v>
      </c>
      <c r="U8062" s="31">
        <f t="shared" si="5775"/>
        <v>449768.67</v>
      </c>
      <c r="V8062" s="31">
        <f t="shared" si="5775"/>
        <v>416381</v>
      </c>
      <c r="W8062" s="31">
        <f t="shared" si="5775"/>
        <v>415053</v>
      </c>
      <c r="X8062" s="31">
        <f t="shared" si="5775"/>
        <v>5483979.6699999999</v>
      </c>
      <c r="Y8062" s="220">
        <f t="shared" ref="Y8062:Y8095" si="5776">IF(R8062=0,0,(X8062/R8062)*100)</f>
        <v>99.999975747545449</v>
      </c>
    </row>
    <row r="8063" spans="1:25">
      <c r="A8063" s="23">
        <v>35</v>
      </c>
      <c r="B8063" s="80" t="s">
        <v>172</v>
      </c>
      <c r="C8063" s="80" t="s">
        <v>891</v>
      </c>
      <c r="D8063" s="80">
        <v>35020006</v>
      </c>
      <c r="E8063" s="21" t="s">
        <v>132</v>
      </c>
      <c r="F8063" s="21" t="s">
        <v>0</v>
      </c>
      <c r="G8063" s="150" t="s">
        <v>0</v>
      </c>
      <c r="H8063" s="21" t="s">
        <v>11</v>
      </c>
      <c r="I8063" s="66">
        <f t="shared" si="5750"/>
        <v>4669000</v>
      </c>
      <c r="J8063" s="66">
        <f>SUM(J8064,J8065)</f>
        <v>4570000</v>
      </c>
      <c r="K8063" s="66">
        <f t="shared" si="5751"/>
        <v>99000</v>
      </c>
      <c r="L8063" s="66">
        <f t="shared" ref="L8063:P8063" si="5777">SUM(L8064,L8065)</f>
        <v>99000</v>
      </c>
      <c r="M8063" s="66">
        <f t="shared" si="5777"/>
        <v>0</v>
      </c>
      <c r="N8063" s="66">
        <f t="shared" si="5777"/>
        <v>0</v>
      </c>
      <c r="O8063" s="66">
        <f t="shared" si="5777"/>
        <v>0</v>
      </c>
      <c r="P8063" s="66">
        <f t="shared" si="5777"/>
        <v>0</v>
      </c>
      <c r="Q8063" s="66">
        <f t="shared" ref="Q8063:R8063" si="5778">SUM(Q8064,Q8065)</f>
        <v>5084495</v>
      </c>
      <c r="R8063" s="66">
        <f t="shared" si="5778"/>
        <v>4783495</v>
      </c>
      <c r="S8063" s="66">
        <f t="shared" ref="S8063" si="5779">SUM(S8064,S8065)</f>
        <v>3664489</v>
      </c>
      <c r="T8063" s="66">
        <f t="shared" ref="T8063:X8063" si="5780">SUM(T8064,T8065)</f>
        <v>1119005.68</v>
      </c>
      <c r="U8063" s="66">
        <f t="shared" si="5780"/>
        <v>375036.33999999997</v>
      </c>
      <c r="V8063" s="66">
        <f t="shared" si="5780"/>
        <v>372648.67</v>
      </c>
      <c r="W8063" s="66">
        <f t="shared" si="5780"/>
        <v>371320.67</v>
      </c>
      <c r="X8063" s="66">
        <f t="shared" si="5780"/>
        <v>4783494.68</v>
      </c>
      <c r="Y8063" s="208">
        <f t="shared" si="5776"/>
        <v>99.999993310330609</v>
      </c>
    </row>
    <row r="8064" spans="1:25">
      <c r="A8064" s="23">
        <v>35</v>
      </c>
      <c r="B8064" s="80" t="s">
        <v>172</v>
      </c>
      <c r="C8064" s="80" t="s">
        <v>891</v>
      </c>
      <c r="D8064" s="80">
        <v>35020006</v>
      </c>
      <c r="E8064" s="22">
        <v>6111</v>
      </c>
      <c r="F8064" s="23"/>
      <c r="G8064" s="129" t="s">
        <v>3380</v>
      </c>
      <c r="H8064" s="32" t="s">
        <v>12</v>
      </c>
      <c r="I8064" s="44">
        <f t="shared" si="5750"/>
        <v>4257000</v>
      </c>
      <c r="J8064" s="44">
        <v>4187000</v>
      </c>
      <c r="K8064" s="44">
        <f t="shared" si="5751"/>
        <v>70000</v>
      </c>
      <c r="L8064" s="44">
        <v>70000</v>
      </c>
      <c r="M8064" s="44">
        <v>0</v>
      </c>
      <c r="N8064" s="44">
        <v>0</v>
      </c>
      <c r="O8064" s="44">
        <v>0</v>
      </c>
      <c r="P8064" s="44">
        <v>0</v>
      </c>
      <c r="Q8064" s="44">
        <v>4672495</v>
      </c>
      <c r="R8064" s="44">
        <v>4400495</v>
      </c>
      <c r="S8064" s="44">
        <v>3360453</v>
      </c>
      <c r="T8064" s="44">
        <f t="shared" ref="T8064:T8094" si="5781">U8064+V8064+W8064</f>
        <v>1040041.6699999999</v>
      </c>
      <c r="U8064" s="44">
        <v>346680.67</v>
      </c>
      <c r="V8064" s="44">
        <v>346681</v>
      </c>
      <c r="W8064" s="44">
        <v>346680</v>
      </c>
      <c r="X8064" s="44">
        <f t="shared" ref="X8064:X8094" si="5782">S8064+T8064</f>
        <v>4400494.67</v>
      </c>
      <c r="Y8064" s="209">
        <f t="shared" si="5776"/>
        <v>99.999992500843646</v>
      </c>
    </row>
    <row r="8065" spans="1:25">
      <c r="A8065" s="20">
        <v>35</v>
      </c>
      <c r="B8065" s="81" t="s">
        <v>172</v>
      </c>
      <c r="C8065" s="81" t="s">
        <v>891</v>
      </c>
      <c r="D8065" s="81">
        <v>35020006</v>
      </c>
      <c r="E8065" s="20" t="s">
        <v>134</v>
      </c>
      <c r="F8065" s="23" t="s">
        <v>0</v>
      </c>
      <c r="G8065" s="154" t="s">
        <v>0</v>
      </c>
      <c r="H8065" s="21" t="s">
        <v>13</v>
      </c>
      <c r="I8065" s="66">
        <f t="shared" si="5750"/>
        <v>412000</v>
      </c>
      <c r="J8065" s="66">
        <f>SUM(J8066:J8070)</f>
        <v>383000</v>
      </c>
      <c r="K8065" s="66">
        <f t="shared" si="5751"/>
        <v>29000</v>
      </c>
      <c r="L8065" s="66">
        <f t="shared" ref="L8065:X8065" si="5783">SUM(L8066:L8070)</f>
        <v>29000</v>
      </c>
      <c r="M8065" s="66">
        <f t="shared" si="5783"/>
        <v>0</v>
      </c>
      <c r="N8065" s="66">
        <f t="shared" si="5783"/>
        <v>0</v>
      </c>
      <c r="O8065" s="66">
        <f t="shared" si="5783"/>
        <v>0</v>
      </c>
      <c r="P8065" s="66">
        <f t="shared" si="5783"/>
        <v>0</v>
      </c>
      <c r="Q8065" s="66">
        <f t="shared" si="5783"/>
        <v>412000</v>
      </c>
      <c r="R8065" s="66">
        <f t="shared" si="5783"/>
        <v>383000</v>
      </c>
      <c r="S8065" s="66">
        <f t="shared" si="5783"/>
        <v>304036</v>
      </c>
      <c r="T8065" s="66">
        <f t="shared" si="5783"/>
        <v>78964.009999999995</v>
      </c>
      <c r="U8065" s="66">
        <f t="shared" si="5783"/>
        <v>28355.67</v>
      </c>
      <c r="V8065" s="66">
        <f t="shared" si="5783"/>
        <v>25967.67</v>
      </c>
      <c r="W8065" s="66">
        <f t="shared" si="5783"/>
        <v>24640.67</v>
      </c>
      <c r="X8065" s="66">
        <f t="shared" si="5783"/>
        <v>383000.01</v>
      </c>
      <c r="Y8065" s="208">
        <f t="shared" si="5776"/>
        <v>100.00000261096606</v>
      </c>
    </row>
    <row r="8066" spans="1:25">
      <c r="A8066" s="23">
        <v>35</v>
      </c>
      <c r="B8066" s="80" t="s">
        <v>172</v>
      </c>
      <c r="C8066" s="80" t="s">
        <v>891</v>
      </c>
      <c r="D8066" s="80">
        <v>35020006</v>
      </c>
      <c r="E8066" s="22">
        <v>6112</v>
      </c>
      <c r="F8066" s="23" t="s">
        <v>2903</v>
      </c>
      <c r="G8066" s="129" t="s">
        <v>3380</v>
      </c>
      <c r="H8066" s="32" t="s">
        <v>16</v>
      </c>
      <c r="I8066" s="44">
        <f t="shared" si="5750"/>
        <v>75000</v>
      </c>
      <c r="J8066" s="44">
        <v>75000</v>
      </c>
      <c r="K8066" s="44">
        <f t="shared" si="5751"/>
        <v>0</v>
      </c>
      <c r="L8066" s="44">
        <v>0</v>
      </c>
      <c r="M8066" s="44">
        <v>0</v>
      </c>
      <c r="N8066" s="44">
        <v>0</v>
      </c>
      <c r="O8066" s="44">
        <v>0</v>
      </c>
      <c r="P8066" s="44">
        <v>0</v>
      </c>
      <c r="Q8066" s="44">
        <v>75000</v>
      </c>
      <c r="R8066" s="44">
        <v>75000</v>
      </c>
      <c r="S8066" s="44">
        <v>54327</v>
      </c>
      <c r="T8066" s="44">
        <f t="shared" si="5781"/>
        <v>20673</v>
      </c>
      <c r="U8066" s="44">
        <v>8000</v>
      </c>
      <c r="V8066" s="44">
        <v>7000</v>
      </c>
      <c r="W8066" s="44">
        <v>5673</v>
      </c>
      <c r="X8066" s="44">
        <f t="shared" si="5782"/>
        <v>75000</v>
      </c>
      <c r="Y8066" s="209">
        <f t="shared" si="5776"/>
        <v>100</v>
      </c>
    </row>
    <row r="8067" spans="1:25">
      <c r="A8067" s="23">
        <v>35</v>
      </c>
      <c r="B8067" s="80" t="s">
        <v>172</v>
      </c>
      <c r="C8067" s="80" t="s">
        <v>891</v>
      </c>
      <c r="D8067" s="80">
        <v>35020006</v>
      </c>
      <c r="E8067" s="22">
        <v>6112</v>
      </c>
      <c r="F8067" s="23" t="s">
        <v>2904</v>
      </c>
      <c r="G8067" s="129" t="s">
        <v>3380</v>
      </c>
      <c r="H8067" s="32" t="s">
        <v>19</v>
      </c>
      <c r="I8067" s="44">
        <f t="shared" si="5750"/>
        <v>230000</v>
      </c>
      <c r="J8067" s="44">
        <v>230000</v>
      </c>
      <c r="K8067" s="44">
        <f t="shared" si="5751"/>
        <v>0</v>
      </c>
      <c r="L8067" s="44">
        <v>0</v>
      </c>
      <c r="M8067" s="44">
        <v>0</v>
      </c>
      <c r="N8067" s="44">
        <v>0</v>
      </c>
      <c r="O8067" s="44">
        <v>0</v>
      </c>
      <c r="P8067" s="44">
        <v>0</v>
      </c>
      <c r="Q8067" s="44">
        <v>230000</v>
      </c>
      <c r="R8067" s="44">
        <v>230000</v>
      </c>
      <c r="S8067" s="44">
        <v>173097</v>
      </c>
      <c r="T8067" s="44">
        <f t="shared" si="5781"/>
        <v>56903.009999999995</v>
      </c>
      <c r="U8067" s="44">
        <v>18967.669999999998</v>
      </c>
      <c r="V8067" s="44">
        <v>18967.669999999998</v>
      </c>
      <c r="W8067" s="44">
        <v>18967.669999999998</v>
      </c>
      <c r="X8067" s="44">
        <f t="shared" si="5782"/>
        <v>230000.01</v>
      </c>
      <c r="Y8067" s="209">
        <f t="shared" si="5776"/>
        <v>100.00000434782609</v>
      </c>
    </row>
    <row r="8068" spans="1:25">
      <c r="A8068" s="23">
        <v>35</v>
      </c>
      <c r="B8068" s="80" t="s">
        <v>172</v>
      </c>
      <c r="C8068" s="80" t="s">
        <v>891</v>
      </c>
      <c r="D8068" s="80">
        <v>35020006</v>
      </c>
      <c r="E8068" s="22">
        <v>6112</v>
      </c>
      <c r="F8068" s="23" t="s">
        <v>2905</v>
      </c>
      <c r="G8068" s="129" t="s">
        <v>3380</v>
      </c>
      <c r="H8068" s="32" t="s">
        <v>17</v>
      </c>
      <c r="I8068" s="44">
        <f t="shared" si="5750"/>
        <v>50000</v>
      </c>
      <c r="J8068" s="44">
        <v>50000</v>
      </c>
      <c r="K8068" s="44">
        <f t="shared" si="5751"/>
        <v>0</v>
      </c>
      <c r="L8068" s="44">
        <v>0</v>
      </c>
      <c r="M8068" s="44">
        <v>0</v>
      </c>
      <c r="N8068" s="44">
        <v>0</v>
      </c>
      <c r="O8068" s="44">
        <v>0</v>
      </c>
      <c r="P8068" s="44">
        <v>0</v>
      </c>
      <c r="Q8068" s="44">
        <v>50000</v>
      </c>
      <c r="R8068" s="44">
        <v>50000</v>
      </c>
      <c r="S8068" s="44">
        <v>50000</v>
      </c>
      <c r="T8068" s="44">
        <f t="shared" si="5781"/>
        <v>0</v>
      </c>
      <c r="U8068" s="44">
        <v>0</v>
      </c>
      <c r="V8068" s="44">
        <v>0</v>
      </c>
      <c r="W8068" s="44">
        <v>0</v>
      </c>
      <c r="X8068" s="44">
        <f t="shared" si="5782"/>
        <v>50000</v>
      </c>
      <c r="Y8068" s="209">
        <f t="shared" si="5776"/>
        <v>100</v>
      </c>
    </row>
    <row r="8069" spans="1:25">
      <c r="A8069" s="23">
        <v>35</v>
      </c>
      <c r="B8069" s="80" t="s">
        <v>172</v>
      </c>
      <c r="C8069" s="80" t="s">
        <v>891</v>
      </c>
      <c r="D8069" s="80">
        <v>35020006</v>
      </c>
      <c r="E8069" s="22">
        <v>6112</v>
      </c>
      <c r="F8069" s="23" t="s">
        <v>2906</v>
      </c>
      <c r="G8069" s="129" t="s">
        <v>3380</v>
      </c>
      <c r="H8069" s="32" t="s">
        <v>15</v>
      </c>
      <c r="I8069" s="44">
        <f t="shared" si="5750"/>
        <v>7000</v>
      </c>
      <c r="J8069" s="44">
        <v>7000</v>
      </c>
      <c r="K8069" s="44">
        <f t="shared" si="5751"/>
        <v>0</v>
      </c>
      <c r="L8069" s="44">
        <v>0</v>
      </c>
      <c r="M8069" s="44">
        <v>0</v>
      </c>
      <c r="N8069" s="44">
        <v>0</v>
      </c>
      <c r="O8069" s="44">
        <v>0</v>
      </c>
      <c r="P8069" s="44">
        <v>0</v>
      </c>
      <c r="Q8069" s="44">
        <v>7000</v>
      </c>
      <c r="R8069" s="44">
        <v>7000</v>
      </c>
      <c r="S8069" s="44">
        <v>7000</v>
      </c>
      <c r="T8069" s="44">
        <f t="shared" si="5781"/>
        <v>0</v>
      </c>
      <c r="U8069" s="44">
        <v>0</v>
      </c>
      <c r="V8069" s="44">
        <v>0</v>
      </c>
      <c r="W8069" s="44">
        <v>0</v>
      </c>
      <c r="X8069" s="44">
        <f t="shared" si="5782"/>
        <v>7000</v>
      </c>
      <c r="Y8069" s="209">
        <f t="shared" si="5776"/>
        <v>100</v>
      </c>
    </row>
    <row r="8070" spans="1:25">
      <c r="A8070" s="23">
        <v>35</v>
      </c>
      <c r="B8070" s="80" t="s">
        <v>172</v>
      </c>
      <c r="C8070" s="80" t="s">
        <v>891</v>
      </c>
      <c r="D8070" s="80">
        <v>35020006</v>
      </c>
      <c r="E8070" s="22">
        <v>6112</v>
      </c>
      <c r="F8070" s="23" t="s">
        <v>2907</v>
      </c>
      <c r="G8070" s="129" t="s">
        <v>3380</v>
      </c>
      <c r="H8070" s="32" t="s">
        <v>18</v>
      </c>
      <c r="I8070" s="44">
        <f t="shared" si="5750"/>
        <v>50000</v>
      </c>
      <c r="J8070" s="44">
        <v>21000</v>
      </c>
      <c r="K8070" s="44">
        <f t="shared" si="5751"/>
        <v>29000</v>
      </c>
      <c r="L8070" s="44">
        <v>29000</v>
      </c>
      <c r="M8070" s="44">
        <v>0</v>
      </c>
      <c r="N8070" s="44">
        <v>0</v>
      </c>
      <c r="O8070" s="44">
        <v>0</v>
      </c>
      <c r="P8070" s="44">
        <v>0</v>
      </c>
      <c r="Q8070" s="44">
        <v>50000</v>
      </c>
      <c r="R8070" s="44">
        <v>21000</v>
      </c>
      <c r="S8070" s="44">
        <v>19612</v>
      </c>
      <c r="T8070" s="44">
        <f t="shared" si="5781"/>
        <v>1388</v>
      </c>
      <c r="U8070" s="44">
        <v>1388</v>
      </c>
      <c r="V8070" s="44">
        <v>0</v>
      </c>
      <c r="W8070" s="44">
        <v>0</v>
      </c>
      <c r="X8070" s="44">
        <f t="shared" si="5782"/>
        <v>21000</v>
      </c>
      <c r="Y8070" s="209">
        <f t="shared" si="5776"/>
        <v>100</v>
      </c>
    </row>
    <row r="8071" spans="1:25">
      <c r="A8071" s="23">
        <v>35</v>
      </c>
      <c r="B8071" s="80" t="s">
        <v>172</v>
      </c>
      <c r="C8071" s="80" t="s">
        <v>891</v>
      </c>
      <c r="D8071" s="80">
        <v>35020006</v>
      </c>
      <c r="E8071" s="21" t="s">
        <v>139</v>
      </c>
      <c r="F8071" s="21" t="s">
        <v>0</v>
      </c>
      <c r="G8071" s="150" t="s">
        <v>0</v>
      </c>
      <c r="H8071" s="21" t="s">
        <v>21</v>
      </c>
      <c r="I8071" s="66">
        <f t="shared" si="5750"/>
        <v>461500</v>
      </c>
      <c r="J8071" s="66">
        <f t="shared" ref="J8071:X8071" si="5784">SUM(J8072)</f>
        <v>440000</v>
      </c>
      <c r="K8071" s="66">
        <f t="shared" si="5751"/>
        <v>21500</v>
      </c>
      <c r="L8071" s="66">
        <f t="shared" si="5784"/>
        <v>13000</v>
      </c>
      <c r="M8071" s="66">
        <f t="shared" si="5784"/>
        <v>0</v>
      </c>
      <c r="N8071" s="66">
        <f t="shared" si="5784"/>
        <v>8500</v>
      </c>
      <c r="O8071" s="66">
        <f t="shared" si="5784"/>
        <v>0</v>
      </c>
      <c r="P8071" s="66">
        <f t="shared" si="5784"/>
        <v>0</v>
      </c>
      <c r="Q8071" s="66">
        <f t="shared" si="5784"/>
        <v>506254</v>
      </c>
      <c r="R8071" s="66">
        <f t="shared" si="5784"/>
        <v>462504</v>
      </c>
      <c r="S8071" s="66">
        <f t="shared" si="5784"/>
        <v>361906</v>
      </c>
      <c r="T8071" s="66">
        <f t="shared" si="5784"/>
        <v>100596.99</v>
      </c>
      <c r="U8071" s="66">
        <f t="shared" si="5784"/>
        <v>33532.33</v>
      </c>
      <c r="V8071" s="66">
        <f t="shared" si="5784"/>
        <v>33532.33</v>
      </c>
      <c r="W8071" s="66">
        <f t="shared" si="5784"/>
        <v>33532.33</v>
      </c>
      <c r="X8071" s="66">
        <f t="shared" si="5784"/>
        <v>462502.99</v>
      </c>
      <c r="Y8071" s="208">
        <f t="shared" si="5776"/>
        <v>99.999781623510287</v>
      </c>
    </row>
    <row r="8072" spans="1:25">
      <c r="A8072" s="23">
        <v>35</v>
      </c>
      <c r="B8072" s="80" t="s">
        <v>172</v>
      </c>
      <c r="C8072" s="80" t="s">
        <v>891</v>
      </c>
      <c r="D8072" s="80">
        <v>35020006</v>
      </c>
      <c r="E8072" s="22">
        <v>6121</v>
      </c>
      <c r="F8072" s="23"/>
      <c r="G8072" s="129" t="s">
        <v>3380</v>
      </c>
      <c r="H8072" s="32" t="s">
        <v>22</v>
      </c>
      <c r="I8072" s="44">
        <f t="shared" si="5750"/>
        <v>461500</v>
      </c>
      <c r="J8072" s="44">
        <v>440000</v>
      </c>
      <c r="K8072" s="44">
        <f t="shared" si="5751"/>
        <v>21500</v>
      </c>
      <c r="L8072" s="44">
        <v>13000</v>
      </c>
      <c r="M8072" s="44">
        <v>0</v>
      </c>
      <c r="N8072" s="44">
        <v>8500</v>
      </c>
      <c r="O8072" s="44">
        <v>0</v>
      </c>
      <c r="P8072" s="44">
        <v>0</v>
      </c>
      <c r="Q8072" s="44">
        <v>506254</v>
      </c>
      <c r="R8072" s="44">
        <v>462504</v>
      </c>
      <c r="S8072" s="44">
        <v>361906</v>
      </c>
      <c r="T8072" s="44">
        <f t="shared" si="5781"/>
        <v>100596.99</v>
      </c>
      <c r="U8072" s="44">
        <v>33532.33</v>
      </c>
      <c r="V8072" s="44">
        <v>33532.33</v>
      </c>
      <c r="W8072" s="44">
        <v>33532.33</v>
      </c>
      <c r="X8072" s="44">
        <f t="shared" si="5782"/>
        <v>462502.99</v>
      </c>
      <c r="Y8072" s="209">
        <f t="shared" si="5776"/>
        <v>99.999781623510287</v>
      </c>
    </row>
    <row r="8073" spans="1:25">
      <c r="A8073" s="23">
        <v>35</v>
      </c>
      <c r="B8073" s="80" t="s">
        <v>172</v>
      </c>
      <c r="C8073" s="80" t="s">
        <v>891</v>
      </c>
      <c r="D8073" s="80">
        <v>35020006</v>
      </c>
      <c r="E8073" s="21" t="s">
        <v>141</v>
      </c>
      <c r="F8073" s="21" t="s">
        <v>0</v>
      </c>
      <c r="G8073" s="150" t="s">
        <v>0</v>
      </c>
      <c r="H8073" s="21" t="s">
        <v>23</v>
      </c>
      <c r="I8073" s="66">
        <f t="shared" si="5750"/>
        <v>464805</v>
      </c>
      <c r="J8073" s="66">
        <f>SUM(J8074:J8082)</f>
        <v>249305</v>
      </c>
      <c r="K8073" s="66">
        <f t="shared" si="5751"/>
        <v>215500</v>
      </c>
      <c r="L8073" s="66">
        <f t="shared" ref="L8073:X8073" si="5785">SUM(L8074:L8082)</f>
        <v>131000</v>
      </c>
      <c r="M8073" s="66">
        <f t="shared" si="5785"/>
        <v>0</v>
      </c>
      <c r="N8073" s="66">
        <f t="shared" si="5785"/>
        <v>84500</v>
      </c>
      <c r="O8073" s="66">
        <f t="shared" si="5785"/>
        <v>0</v>
      </c>
      <c r="P8073" s="66">
        <f t="shared" si="5785"/>
        <v>0</v>
      </c>
      <c r="Q8073" s="66">
        <f t="shared" si="5785"/>
        <v>787685</v>
      </c>
      <c r="R8073" s="66">
        <f t="shared" si="5785"/>
        <v>237982</v>
      </c>
      <c r="S8073" s="66">
        <f t="shared" si="5785"/>
        <v>176382</v>
      </c>
      <c r="T8073" s="66">
        <f t="shared" si="5785"/>
        <v>61600</v>
      </c>
      <c r="U8073" s="66">
        <f t="shared" si="5785"/>
        <v>41200</v>
      </c>
      <c r="V8073" s="66">
        <f t="shared" si="5785"/>
        <v>10200</v>
      </c>
      <c r="W8073" s="66">
        <f t="shared" si="5785"/>
        <v>10200</v>
      </c>
      <c r="X8073" s="66">
        <f t="shared" si="5785"/>
        <v>237982</v>
      </c>
      <c r="Y8073" s="208">
        <f t="shared" si="5776"/>
        <v>100</v>
      </c>
    </row>
    <row r="8074" spans="1:25">
      <c r="A8074" s="23">
        <v>35</v>
      </c>
      <c r="B8074" s="80" t="s">
        <v>172</v>
      </c>
      <c r="C8074" s="80" t="s">
        <v>891</v>
      </c>
      <c r="D8074" s="80">
        <v>35020006</v>
      </c>
      <c r="E8074" s="22">
        <v>6131</v>
      </c>
      <c r="F8074" s="23"/>
      <c r="G8074" s="129" t="s">
        <v>3380</v>
      </c>
      <c r="H8074" s="32" t="s">
        <v>24</v>
      </c>
      <c r="I8074" s="44">
        <f t="shared" si="5750"/>
        <v>16500</v>
      </c>
      <c r="J8074" s="44">
        <v>0</v>
      </c>
      <c r="K8074" s="44">
        <f t="shared" si="5751"/>
        <v>16500</v>
      </c>
      <c r="L8074" s="44">
        <v>5000</v>
      </c>
      <c r="M8074" s="44">
        <v>0</v>
      </c>
      <c r="N8074" s="44">
        <v>11500</v>
      </c>
      <c r="O8074" s="44">
        <v>0</v>
      </c>
      <c r="P8074" s="44">
        <v>0</v>
      </c>
      <c r="Q8074" s="44">
        <v>34700</v>
      </c>
      <c r="R8074" s="44">
        <v>0</v>
      </c>
      <c r="S8074" s="44">
        <v>0</v>
      </c>
      <c r="T8074" s="44">
        <f t="shared" si="5781"/>
        <v>0</v>
      </c>
      <c r="U8074" s="44">
        <v>0</v>
      </c>
      <c r="V8074" s="44">
        <v>0</v>
      </c>
      <c r="W8074" s="44">
        <v>0</v>
      </c>
      <c r="X8074" s="44">
        <f t="shared" si="5782"/>
        <v>0</v>
      </c>
      <c r="Y8074" s="209">
        <f t="shared" si="5776"/>
        <v>0</v>
      </c>
    </row>
    <row r="8075" spans="1:25">
      <c r="A8075" s="23">
        <v>35</v>
      </c>
      <c r="B8075" s="80" t="s">
        <v>172</v>
      </c>
      <c r="C8075" s="80" t="s">
        <v>891</v>
      </c>
      <c r="D8075" s="80">
        <v>35020006</v>
      </c>
      <c r="E8075" s="22">
        <v>6132</v>
      </c>
      <c r="F8075" s="23"/>
      <c r="G8075" s="129" t="s">
        <v>3380</v>
      </c>
      <c r="H8075" s="32" t="s">
        <v>25</v>
      </c>
      <c r="I8075" s="44">
        <f t="shared" si="5750"/>
        <v>120000</v>
      </c>
      <c r="J8075" s="44">
        <v>120000</v>
      </c>
      <c r="K8075" s="44">
        <f t="shared" si="5751"/>
        <v>0</v>
      </c>
      <c r="L8075" s="44">
        <v>0</v>
      </c>
      <c r="M8075" s="44">
        <v>0</v>
      </c>
      <c r="N8075" s="44">
        <v>0</v>
      </c>
      <c r="O8075" s="44">
        <v>0</v>
      </c>
      <c r="P8075" s="44">
        <v>0</v>
      </c>
      <c r="Q8075" s="44">
        <v>160000</v>
      </c>
      <c r="R8075" s="44">
        <v>120000</v>
      </c>
      <c r="S8075" s="44">
        <v>85000</v>
      </c>
      <c r="T8075" s="44">
        <f t="shared" si="5781"/>
        <v>35000</v>
      </c>
      <c r="U8075" s="44">
        <v>25000</v>
      </c>
      <c r="V8075" s="44">
        <v>5000</v>
      </c>
      <c r="W8075" s="44">
        <v>5000</v>
      </c>
      <c r="X8075" s="44">
        <f t="shared" si="5782"/>
        <v>120000</v>
      </c>
      <c r="Y8075" s="209">
        <f t="shared" si="5776"/>
        <v>100</v>
      </c>
    </row>
    <row r="8076" spans="1:25">
      <c r="A8076" s="23">
        <v>35</v>
      </c>
      <c r="B8076" s="80" t="s">
        <v>172</v>
      </c>
      <c r="C8076" s="80" t="s">
        <v>891</v>
      </c>
      <c r="D8076" s="80">
        <v>35020006</v>
      </c>
      <c r="E8076" s="22">
        <v>6133</v>
      </c>
      <c r="F8076" s="23"/>
      <c r="G8076" s="129" t="s">
        <v>3380</v>
      </c>
      <c r="H8076" s="32" t="s">
        <v>26</v>
      </c>
      <c r="I8076" s="44">
        <f t="shared" si="5750"/>
        <v>16000</v>
      </c>
      <c r="J8076" s="44">
        <v>15000</v>
      </c>
      <c r="K8076" s="44">
        <f t="shared" si="5751"/>
        <v>1000</v>
      </c>
      <c r="L8076" s="44">
        <v>1000</v>
      </c>
      <c r="M8076" s="44">
        <v>0</v>
      </c>
      <c r="N8076" s="44">
        <v>0</v>
      </c>
      <c r="O8076" s="44">
        <v>0</v>
      </c>
      <c r="P8076" s="44">
        <v>0</v>
      </c>
      <c r="Q8076" s="44">
        <v>36000</v>
      </c>
      <c r="R8076" s="44">
        <v>15000</v>
      </c>
      <c r="S8076" s="44">
        <v>11250</v>
      </c>
      <c r="T8076" s="44">
        <f t="shared" si="5781"/>
        <v>3750</v>
      </c>
      <c r="U8076" s="44">
        <v>1250</v>
      </c>
      <c r="V8076" s="44">
        <v>1250</v>
      </c>
      <c r="W8076" s="44">
        <v>1250</v>
      </c>
      <c r="X8076" s="44">
        <f t="shared" si="5782"/>
        <v>15000</v>
      </c>
      <c r="Y8076" s="209">
        <f t="shared" si="5776"/>
        <v>100</v>
      </c>
    </row>
    <row r="8077" spans="1:25">
      <c r="A8077" s="23">
        <v>35</v>
      </c>
      <c r="B8077" s="80" t="s">
        <v>172</v>
      </c>
      <c r="C8077" s="80" t="s">
        <v>891</v>
      </c>
      <c r="D8077" s="80">
        <v>35020006</v>
      </c>
      <c r="E8077" s="22">
        <v>6134</v>
      </c>
      <c r="F8077" s="23"/>
      <c r="G8077" s="129" t="s">
        <v>3380</v>
      </c>
      <c r="H8077" s="32" t="s">
        <v>27</v>
      </c>
      <c r="I8077" s="44">
        <f t="shared" si="5750"/>
        <v>6000</v>
      </c>
      <c r="J8077" s="44">
        <v>0</v>
      </c>
      <c r="K8077" s="44">
        <f t="shared" si="5751"/>
        <v>6000</v>
      </c>
      <c r="L8077" s="44">
        <v>5000</v>
      </c>
      <c r="M8077" s="44">
        <v>0</v>
      </c>
      <c r="N8077" s="44">
        <v>1000</v>
      </c>
      <c r="O8077" s="44">
        <v>0</v>
      </c>
      <c r="P8077" s="44">
        <v>0</v>
      </c>
      <c r="Q8077" s="44">
        <v>38000</v>
      </c>
      <c r="R8077" s="44">
        <v>0</v>
      </c>
      <c r="S8077" s="44">
        <v>0</v>
      </c>
      <c r="T8077" s="44">
        <f t="shared" si="5781"/>
        <v>0</v>
      </c>
      <c r="U8077" s="44">
        <v>0</v>
      </c>
      <c r="V8077" s="44">
        <v>0</v>
      </c>
      <c r="W8077" s="44">
        <v>0</v>
      </c>
      <c r="X8077" s="44">
        <f t="shared" si="5782"/>
        <v>0</v>
      </c>
      <c r="Y8077" s="209">
        <f t="shared" si="5776"/>
        <v>0</v>
      </c>
    </row>
    <row r="8078" spans="1:25">
      <c r="A8078" s="23">
        <v>35</v>
      </c>
      <c r="B8078" s="80" t="s">
        <v>172</v>
      </c>
      <c r="C8078" s="80" t="s">
        <v>891</v>
      </c>
      <c r="D8078" s="80">
        <v>35020006</v>
      </c>
      <c r="E8078" s="22">
        <v>6135</v>
      </c>
      <c r="F8078" s="23"/>
      <c r="G8078" s="129" t="s">
        <v>3380</v>
      </c>
      <c r="H8078" s="32" t="s">
        <v>28</v>
      </c>
      <c r="I8078" s="44">
        <f t="shared" si="5750"/>
        <v>1000</v>
      </c>
      <c r="J8078" s="44">
        <v>0</v>
      </c>
      <c r="K8078" s="44">
        <f t="shared" si="5751"/>
        <v>1000</v>
      </c>
      <c r="L8078" s="44">
        <v>1000</v>
      </c>
      <c r="M8078" s="44">
        <v>0</v>
      </c>
      <c r="N8078" s="44">
        <v>0</v>
      </c>
      <c r="O8078" s="44">
        <v>0</v>
      </c>
      <c r="P8078" s="44">
        <v>0</v>
      </c>
      <c r="Q8078" s="44">
        <v>7000</v>
      </c>
      <c r="R8078" s="44">
        <v>0</v>
      </c>
      <c r="S8078" s="44">
        <v>0</v>
      </c>
      <c r="T8078" s="44">
        <f t="shared" si="5781"/>
        <v>0</v>
      </c>
      <c r="U8078" s="44">
        <v>0</v>
      </c>
      <c r="V8078" s="44">
        <v>0</v>
      </c>
      <c r="W8078" s="44">
        <v>0</v>
      </c>
      <c r="X8078" s="44">
        <f t="shared" si="5782"/>
        <v>0</v>
      </c>
      <c r="Y8078" s="209">
        <f t="shared" si="5776"/>
        <v>0</v>
      </c>
    </row>
    <row r="8079" spans="1:25">
      <c r="A8079" s="23">
        <v>35</v>
      </c>
      <c r="B8079" s="80" t="s">
        <v>172</v>
      </c>
      <c r="C8079" s="80" t="s">
        <v>891</v>
      </c>
      <c r="D8079" s="80">
        <v>35020006</v>
      </c>
      <c r="E8079" s="22">
        <v>6136</v>
      </c>
      <c r="F8079" s="23"/>
      <c r="G8079" s="129" t="s">
        <v>3380</v>
      </c>
      <c r="H8079" s="32" t="s">
        <v>29</v>
      </c>
      <c r="I8079" s="44">
        <f t="shared" si="5750"/>
        <v>16000</v>
      </c>
      <c r="J8079" s="44">
        <v>0</v>
      </c>
      <c r="K8079" s="44">
        <f t="shared" si="5751"/>
        <v>16000</v>
      </c>
      <c r="L8079" s="44">
        <v>16000</v>
      </c>
      <c r="M8079" s="44">
        <v>0</v>
      </c>
      <c r="N8079" s="44">
        <v>0</v>
      </c>
      <c r="O8079" s="44">
        <v>0</v>
      </c>
      <c r="P8079" s="44">
        <v>0</v>
      </c>
      <c r="Q8079" s="44">
        <v>23400</v>
      </c>
      <c r="R8079" s="44">
        <v>0</v>
      </c>
      <c r="S8079" s="44">
        <v>0</v>
      </c>
      <c r="T8079" s="44">
        <f t="shared" si="5781"/>
        <v>0</v>
      </c>
      <c r="U8079" s="44">
        <v>0</v>
      </c>
      <c r="V8079" s="44">
        <v>0</v>
      </c>
      <c r="W8079" s="44">
        <v>0</v>
      </c>
      <c r="X8079" s="44">
        <f t="shared" si="5782"/>
        <v>0</v>
      </c>
      <c r="Y8079" s="209">
        <f t="shared" si="5776"/>
        <v>0</v>
      </c>
    </row>
    <row r="8080" spans="1:25">
      <c r="A8080" s="23">
        <v>35</v>
      </c>
      <c r="B8080" s="80" t="s">
        <v>172</v>
      </c>
      <c r="C8080" s="80" t="s">
        <v>891</v>
      </c>
      <c r="D8080" s="80">
        <v>35020006</v>
      </c>
      <c r="E8080" s="22">
        <v>6137</v>
      </c>
      <c r="F8080" s="23"/>
      <c r="G8080" s="129" t="s">
        <v>3380</v>
      </c>
      <c r="H8080" s="32" t="s">
        <v>30</v>
      </c>
      <c r="I8080" s="44">
        <f t="shared" si="5750"/>
        <v>32805</v>
      </c>
      <c r="J8080" s="44">
        <v>12805</v>
      </c>
      <c r="K8080" s="44">
        <f t="shared" si="5751"/>
        <v>20000</v>
      </c>
      <c r="L8080" s="44">
        <v>20000</v>
      </c>
      <c r="M8080" s="44">
        <v>0</v>
      </c>
      <c r="N8080" s="44">
        <v>0</v>
      </c>
      <c r="O8080" s="44">
        <v>0</v>
      </c>
      <c r="P8080" s="44">
        <v>0</v>
      </c>
      <c r="Q8080" s="44">
        <v>47805</v>
      </c>
      <c r="R8080" s="44">
        <v>12805</v>
      </c>
      <c r="S8080" s="44">
        <v>9300</v>
      </c>
      <c r="T8080" s="44">
        <f t="shared" si="5781"/>
        <v>3504.99</v>
      </c>
      <c r="U8080" s="44">
        <v>1168.33</v>
      </c>
      <c r="V8080" s="44">
        <v>1168.33</v>
      </c>
      <c r="W8080" s="44">
        <v>1168.33</v>
      </c>
      <c r="X8080" s="44">
        <f t="shared" si="5782"/>
        <v>12804.99</v>
      </c>
      <c r="Y8080" s="209">
        <f t="shared" si="5776"/>
        <v>99.999921905505659</v>
      </c>
    </row>
    <row r="8081" spans="1:25">
      <c r="A8081" s="23">
        <v>35</v>
      </c>
      <c r="B8081" s="80" t="s">
        <v>172</v>
      </c>
      <c r="C8081" s="80" t="s">
        <v>891</v>
      </c>
      <c r="D8081" s="80">
        <v>35020006</v>
      </c>
      <c r="E8081" s="22">
        <v>6138</v>
      </c>
      <c r="F8081" s="23"/>
      <c r="G8081" s="129" t="s">
        <v>3380</v>
      </c>
      <c r="H8081" s="32" t="s">
        <v>31</v>
      </c>
      <c r="I8081" s="44">
        <f t="shared" si="5750"/>
        <v>4500</v>
      </c>
      <c r="J8081" s="44">
        <v>500</v>
      </c>
      <c r="K8081" s="44">
        <f t="shared" si="5751"/>
        <v>4000</v>
      </c>
      <c r="L8081" s="44">
        <v>3000</v>
      </c>
      <c r="M8081" s="44">
        <v>0</v>
      </c>
      <c r="N8081" s="44">
        <v>1000</v>
      </c>
      <c r="O8081" s="44">
        <v>0</v>
      </c>
      <c r="P8081" s="44">
        <v>0</v>
      </c>
      <c r="Q8081" s="44">
        <v>19674</v>
      </c>
      <c r="R8081" s="44">
        <v>500</v>
      </c>
      <c r="S8081" s="44">
        <v>270</v>
      </c>
      <c r="T8081" s="44">
        <f t="shared" si="5781"/>
        <v>230.01</v>
      </c>
      <c r="U8081" s="44">
        <v>76.67</v>
      </c>
      <c r="V8081" s="44">
        <v>76.67</v>
      </c>
      <c r="W8081" s="44">
        <v>76.67</v>
      </c>
      <c r="X8081" s="44">
        <f t="shared" si="5782"/>
        <v>500.01</v>
      </c>
      <c r="Y8081" s="209">
        <f t="shared" si="5776"/>
        <v>100.002</v>
      </c>
    </row>
    <row r="8082" spans="1:25">
      <c r="A8082" s="20">
        <v>35</v>
      </c>
      <c r="B8082" s="81" t="s">
        <v>172</v>
      </c>
      <c r="C8082" s="81" t="s">
        <v>891</v>
      </c>
      <c r="D8082" s="81">
        <v>35020006</v>
      </c>
      <c r="E8082" s="20" t="s">
        <v>144</v>
      </c>
      <c r="F8082" s="23" t="s">
        <v>0</v>
      </c>
      <c r="G8082" s="154" t="s">
        <v>0</v>
      </c>
      <c r="H8082" s="21" t="s">
        <v>32</v>
      </c>
      <c r="I8082" s="66">
        <f t="shared" si="5750"/>
        <v>252000</v>
      </c>
      <c r="J8082" s="66">
        <f>SUM(J8083:J8085)</f>
        <v>101000</v>
      </c>
      <c r="K8082" s="66">
        <f t="shared" si="5751"/>
        <v>151000</v>
      </c>
      <c r="L8082" s="66">
        <f t="shared" ref="L8082:X8082" si="5786">SUM(L8083:L8085)</f>
        <v>80000</v>
      </c>
      <c r="M8082" s="66">
        <f t="shared" si="5786"/>
        <v>0</v>
      </c>
      <c r="N8082" s="66">
        <f t="shared" si="5786"/>
        <v>71000</v>
      </c>
      <c r="O8082" s="66">
        <f t="shared" si="5786"/>
        <v>0</v>
      </c>
      <c r="P8082" s="66">
        <f t="shared" si="5786"/>
        <v>0</v>
      </c>
      <c r="Q8082" s="66">
        <f t="shared" si="5786"/>
        <v>421106</v>
      </c>
      <c r="R8082" s="66">
        <f t="shared" si="5786"/>
        <v>89677</v>
      </c>
      <c r="S8082" s="66">
        <f t="shared" si="5786"/>
        <v>70562</v>
      </c>
      <c r="T8082" s="66">
        <f t="shared" si="5786"/>
        <v>19115</v>
      </c>
      <c r="U8082" s="66">
        <f t="shared" si="5786"/>
        <v>13705</v>
      </c>
      <c r="V8082" s="66">
        <f t="shared" si="5786"/>
        <v>2705</v>
      </c>
      <c r="W8082" s="66">
        <f t="shared" si="5786"/>
        <v>2705</v>
      </c>
      <c r="X8082" s="66">
        <f t="shared" si="5786"/>
        <v>89677</v>
      </c>
      <c r="Y8082" s="208">
        <f t="shared" si="5776"/>
        <v>100</v>
      </c>
    </row>
    <row r="8083" spans="1:25">
      <c r="A8083" s="23">
        <v>35</v>
      </c>
      <c r="B8083" s="80" t="s">
        <v>172</v>
      </c>
      <c r="C8083" s="80" t="s">
        <v>891</v>
      </c>
      <c r="D8083" s="80">
        <v>35020006</v>
      </c>
      <c r="E8083" s="22">
        <v>6139</v>
      </c>
      <c r="F8083" s="23"/>
      <c r="G8083" s="129" t="s">
        <v>3380</v>
      </c>
      <c r="H8083" s="32" t="s">
        <v>32</v>
      </c>
      <c r="I8083" s="44">
        <f t="shared" si="5750"/>
        <v>219000</v>
      </c>
      <c r="J8083" s="44">
        <v>70000</v>
      </c>
      <c r="K8083" s="44">
        <f t="shared" si="5751"/>
        <v>149000</v>
      </c>
      <c r="L8083" s="44">
        <v>79000</v>
      </c>
      <c r="M8083" s="44">
        <v>0</v>
      </c>
      <c r="N8083" s="44">
        <v>70000</v>
      </c>
      <c r="O8083" s="44">
        <v>0</v>
      </c>
      <c r="P8083" s="44">
        <v>0</v>
      </c>
      <c r="Q8083" s="44">
        <v>385879</v>
      </c>
      <c r="R8083" s="44">
        <v>58000</v>
      </c>
      <c r="S8083" s="44">
        <v>47000</v>
      </c>
      <c r="T8083" s="44">
        <f t="shared" si="5781"/>
        <v>11000</v>
      </c>
      <c r="U8083" s="44">
        <v>11000</v>
      </c>
      <c r="V8083" s="44">
        <v>0</v>
      </c>
      <c r="W8083" s="44">
        <v>0</v>
      </c>
      <c r="X8083" s="44">
        <f t="shared" si="5782"/>
        <v>58000</v>
      </c>
      <c r="Y8083" s="209">
        <f t="shared" si="5776"/>
        <v>100</v>
      </c>
    </row>
    <row r="8084" spans="1:25">
      <c r="A8084" s="23">
        <v>35</v>
      </c>
      <c r="B8084" s="80" t="s">
        <v>172</v>
      </c>
      <c r="C8084" s="80" t="s">
        <v>891</v>
      </c>
      <c r="D8084" s="80">
        <v>35020006</v>
      </c>
      <c r="E8084" s="22">
        <v>6139</v>
      </c>
      <c r="F8084" s="23" t="s">
        <v>2908</v>
      </c>
      <c r="G8084" s="129" t="s">
        <v>3380</v>
      </c>
      <c r="H8084" s="32" t="s">
        <v>152</v>
      </c>
      <c r="I8084" s="44">
        <f t="shared" si="5750"/>
        <v>17500</v>
      </c>
      <c r="J8084" s="44">
        <v>15500</v>
      </c>
      <c r="K8084" s="44">
        <f t="shared" si="5751"/>
        <v>2000</v>
      </c>
      <c r="L8084" s="44">
        <v>1000</v>
      </c>
      <c r="M8084" s="44">
        <v>0</v>
      </c>
      <c r="N8084" s="44">
        <v>1000</v>
      </c>
      <c r="O8084" s="44">
        <v>0</v>
      </c>
      <c r="P8084" s="44">
        <v>0</v>
      </c>
      <c r="Q8084" s="44">
        <v>19727</v>
      </c>
      <c r="R8084" s="44">
        <v>16177</v>
      </c>
      <c r="S8084" s="44">
        <v>11862</v>
      </c>
      <c r="T8084" s="44">
        <f t="shared" si="5781"/>
        <v>4314.99</v>
      </c>
      <c r="U8084" s="44">
        <v>1438.33</v>
      </c>
      <c r="V8084" s="44">
        <v>1438.33</v>
      </c>
      <c r="W8084" s="44">
        <v>1438.33</v>
      </c>
      <c r="X8084" s="44">
        <f t="shared" si="5782"/>
        <v>16176.99</v>
      </c>
      <c r="Y8084" s="209">
        <f t="shared" si="5776"/>
        <v>99.999938183841252</v>
      </c>
    </row>
    <row r="8085" spans="1:25">
      <c r="A8085" s="23">
        <v>35</v>
      </c>
      <c r="B8085" s="80" t="s">
        <v>172</v>
      </c>
      <c r="C8085" s="80" t="s">
        <v>891</v>
      </c>
      <c r="D8085" s="80">
        <v>35020006</v>
      </c>
      <c r="E8085" s="22">
        <v>6139</v>
      </c>
      <c r="F8085" s="23" t="s">
        <v>2909</v>
      </c>
      <c r="G8085" s="129" t="s">
        <v>3380</v>
      </c>
      <c r="H8085" s="32" t="s">
        <v>158</v>
      </c>
      <c r="I8085" s="44">
        <f t="shared" si="5750"/>
        <v>15500</v>
      </c>
      <c r="J8085" s="44">
        <v>15500</v>
      </c>
      <c r="K8085" s="44">
        <f t="shared" si="5751"/>
        <v>0</v>
      </c>
      <c r="L8085" s="44">
        <v>0</v>
      </c>
      <c r="M8085" s="44">
        <v>0</v>
      </c>
      <c r="N8085" s="44">
        <v>0</v>
      </c>
      <c r="O8085" s="44">
        <v>0</v>
      </c>
      <c r="P8085" s="44">
        <v>0</v>
      </c>
      <c r="Q8085" s="44">
        <v>15500</v>
      </c>
      <c r="R8085" s="44">
        <v>15500</v>
      </c>
      <c r="S8085" s="44">
        <v>11700</v>
      </c>
      <c r="T8085" s="44">
        <f t="shared" si="5781"/>
        <v>3800.01</v>
      </c>
      <c r="U8085" s="44">
        <v>1266.67</v>
      </c>
      <c r="V8085" s="44">
        <v>1266.67</v>
      </c>
      <c r="W8085" s="44">
        <v>1266.67</v>
      </c>
      <c r="X8085" s="44">
        <f t="shared" si="5782"/>
        <v>15500.01</v>
      </c>
      <c r="Y8085" s="209">
        <f t="shared" si="5776"/>
        <v>100.00006451612904</v>
      </c>
    </row>
    <row r="8086" spans="1:25" ht="20.399999999999999">
      <c r="A8086" s="20" t="s">
        <v>0</v>
      </c>
      <c r="B8086" s="81" t="s">
        <v>0</v>
      </c>
      <c r="C8086" s="81" t="s">
        <v>0</v>
      </c>
      <c r="D8086" s="94" t="s">
        <v>0</v>
      </c>
      <c r="E8086" s="21" t="s">
        <v>0</v>
      </c>
      <c r="F8086" s="21" t="s">
        <v>0</v>
      </c>
      <c r="G8086" s="150" t="s">
        <v>0</v>
      </c>
      <c r="H8086" s="30" t="s">
        <v>42</v>
      </c>
      <c r="I8086" s="31">
        <f t="shared" si="5750"/>
        <v>6000</v>
      </c>
      <c r="J8086" s="31">
        <f t="shared" ref="J8086:X8086" si="5787">SUM(J8087)</f>
        <v>0</v>
      </c>
      <c r="K8086" s="31">
        <f t="shared" si="5751"/>
        <v>6000</v>
      </c>
      <c r="L8086" s="31">
        <f t="shared" si="5787"/>
        <v>5000</v>
      </c>
      <c r="M8086" s="31">
        <f t="shared" si="5787"/>
        <v>0</v>
      </c>
      <c r="N8086" s="31">
        <f t="shared" si="5787"/>
        <v>1000</v>
      </c>
      <c r="O8086" s="31">
        <f t="shared" si="5787"/>
        <v>0</v>
      </c>
      <c r="P8086" s="31">
        <f t="shared" si="5787"/>
        <v>0</v>
      </c>
      <c r="Q8086" s="31">
        <f t="shared" si="5787"/>
        <v>128000</v>
      </c>
      <c r="R8086" s="31">
        <f t="shared" si="5787"/>
        <v>12000</v>
      </c>
      <c r="S8086" s="31">
        <f t="shared" si="5787"/>
        <v>12000</v>
      </c>
      <c r="T8086" s="31">
        <f t="shared" si="5787"/>
        <v>0</v>
      </c>
      <c r="U8086" s="31">
        <f t="shared" si="5787"/>
        <v>0</v>
      </c>
      <c r="V8086" s="31">
        <f t="shared" si="5787"/>
        <v>0</v>
      </c>
      <c r="W8086" s="31">
        <f t="shared" si="5787"/>
        <v>0</v>
      </c>
      <c r="X8086" s="31">
        <f t="shared" si="5787"/>
        <v>12000</v>
      </c>
      <c r="Y8086" s="220">
        <f t="shared" si="5776"/>
        <v>100</v>
      </c>
    </row>
    <row r="8087" spans="1:25">
      <c r="A8087" s="23">
        <v>35</v>
      </c>
      <c r="B8087" s="80" t="s">
        <v>172</v>
      </c>
      <c r="C8087" s="80" t="s">
        <v>891</v>
      </c>
      <c r="D8087" s="80">
        <v>35020006</v>
      </c>
      <c r="E8087" s="21" t="s">
        <v>159</v>
      </c>
      <c r="F8087" s="21" t="s">
        <v>0</v>
      </c>
      <c r="G8087" s="150" t="s">
        <v>0</v>
      </c>
      <c r="H8087" s="21" t="s">
        <v>34</v>
      </c>
      <c r="I8087" s="66">
        <f t="shared" si="5750"/>
        <v>6000</v>
      </c>
      <c r="J8087" s="66">
        <f>SUM(J8089)</f>
        <v>0</v>
      </c>
      <c r="K8087" s="66">
        <f t="shared" si="5751"/>
        <v>6000</v>
      </c>
      <c r="L8087" s="66">
        <f t="shared" ref="L8087:P8087" si="5788">SUM(L8089)</f>
        <v>5000</v>
      </c>
      <c r="M8087" s="66">
        <f t="shared" si="5788"/>
        <v>0</v>
      </c>
      <c r="N8087" s="66">
        <f t="shared" si="5788"/>
        <v>1000</v>
      </c>
      <c r="O8087" s="66">
        <f t="shared" si="5788"/>
        <v>0</v>
      </c>
      <c r="P8087" s="66">
        <f t="shared" si="5788"/>
        <v>0</v>
      </c>
      <c r="Q8087" s="66">
        <f t="shared" ref="Q8087:R8087" si="5789">SUM(Q8089)</f>
        <v>128000</v>
      </c>
      <c r="R8087" s="66">
        <f t="shared" si="5789"/>
        <v>12000</v>
      </c>
      <c r="S8087" s="66">
        <f t="shared" ref="S8087" si="5790">SUM(S8089)</f>
        <v>12000</v>
      </c>
      <c r="T8087" s="66">
        <f t="shared" ref="T8087:X8087" si="5791">SUM(T8089)</f>
        <v>0</v>
      </c>
      <c r="U8087" s="66">
        <f t="shared" si="5791"/>
        <v>0</v>
      </c>
      <c r="V8087" s="66">
        <f t="shared" si="5791"/>
        <v>0</v>
      </c>
      <c r="W8087" s="66">
        <f t="shared" si="5791"/>
        <v>0</v>
      </c>
      <c r="X8087" s="66">
        <f t="shared" si="5791"/>
        <v>12000</v>
      </c>
      <c r="Y8087" s="208">
        <f t="shared" si="5776"/>
        <v>100</v>
      </c>
    </row>
    <row r="8088" spans="1:25" customFormat="1">
      <c r="A8088" s="131">
        <v>35</v>
      </c>
      <c r="B8088" s="131" t="s">
        <v>172</v>
      </c>
      <c r="C8088" s="131" t="s">
        <v>891</v>
      </c>
      <c r="D8088" s="131">
        <v>35020006</v>
      </c>
      <c r="E8088" s="138">
        <v>6143</v>
      </c>
      <c r="F8088" s="131"/>
      <c r="G8088" s="138" t="s">
        <v>3380</v>
      </c>
      <c r="H8088" s="132" t="s">
        <v>37</v>
      </c>
      <c r="I8088" s="61"/>
      <c r="J8088" s="61"/>
      <c r="K8088" s="61"/>
      <c r="L8088" s="61"/>
      <c r="M8088" s="61"/>
      <c r="N8088" s="61"/>
      <c r="O8088" s="61"/>
      <c r="P8088" s="61"/>
      <c r="Q8088" s="61">
        <v>40000</v>
      </c>
      <c r="R8088" s="61">
        <v>0</v>
      </c>
      <c r="S8088" s="61">
        <v>0</v>
      </c>
      <c r="T8088" s="61">
        <f t="shared" si="5781"/>
        <v>0</v>
      </c>
      <c r="U8088" s="61">
        <v>0</v>
      </c>
      <c r="V8088" s="61">
        <v>0</v>
      </c>
      <c r="W8088" s="61">
        <v>0</v>
      </c>
      <c r="X8088" s="61">
        <f t="shared" si="5782"/>
        <v>0</v>
      </c>
      <c r="Y8088" s="211">
        <f t="shared" si="5776"/>
        <v>0</v>
      </c>
    </row>
    <row r="8089" spans="1:25">
      <c r="A8089" s="23">
        <v>35</v>
      </c>
      <c r="B8089" s="80" t="s">
        <v>172</v>
      </c>
      <c r="C8089" s="80" t="s">
        <v>891</v>
      </c>
      <c r="D8089" s="80">
        <v>35020006</v>
      </c>
      <c r="E8089" s="22">
        <v>6148</v>
      </c>
      <c r="F8089" s="23"/>
      <c r="G8089" s="129" t="s">
        <v>3380</v>
      </c>
      <c r="H8089" s="32" t="s">
        <v>41</v>
      </c>
      <c r="I8089" s="44">
        <f t="shared" si="5750"/>
        <v>6000</v>
      </c>
      <c r="J8089" s="44">
        <v>0</v>
      </c>
      <c r="K8089" s="44">
        <f t="shared" si="5751"/>
        <v>6000</v>
      </c>
      <c r="L8089" s="44">
        <v>5000</v>
      </c>
      <c r="M8089" s="44">
        <v>0</v>
      </c>
      <c r="N8089" s="44">
        <v>1000</v>
      </c>
      <c r="O8089" s="44">
        <v>0</v>
      </c>
      <c r="P8089" s="44">
        <v>0</v>
      </c>
      <c r="Q8089" s="44">
        <v>128000</v>
      </c>
      <c r="R8089" s="44">
        <v>12000</v>
      </c>
      <c r="S8089" s="44">
        <v>12000</v>
      </c>
      <c r="T8089" s="44">
        <f t="shared" si="5781"/>
        <v>0</v>
      </c>
      <c r="U8089" s="44">
        <v>0</v>
      </c>
      <c r="V8089" s="44">
        <v>0</v>
      </c>
      <c r="W8089" s="44">
        <v>0</v>
      </c>
      <c r="X8089" s="44">
        <f t="shared" si="5782"/>
        <v>12000</v>
      </c>
      <c r="Y8089" s="209">
        <f t="shared" si="5776"/>
        <v>100</v>
      </c>
    </row>
    <row r="8090" spans="1:25" ht="20.399999999999999">
      <c r="A8090" s="20" t="s">
        <v>0</v>
      </c>
      <c r="B8090" s="81" t="s">
        <v>0</v>
      </c>
      <c r="C8090" s="81" t="s">
        <v>0</v>
      </c>
      <c r="D8090" s="94" t="s">
        <v>0</v>
      </c>
      <c r="E8090" s="21" t="s">
        <v>0</v>
      </c>
      <c r="F8090" s="21" t="s">
        <v>0</v>
      </c>
      <c r="G8090" s="150" t="s">
        <v>0</v>
      </c>
      <c r="H8090" s="30" t="s">
        <v>60</v>
      </c>
      <c r="I8090" s="31">
        <f t="shared" si="5750"/>
        <v>185500</v>
      </c>
      <c r="J8090" s="31">
        <f t="shared" ref="J8090:X8090" si="5792">SUM(J8091)</f>
        <v>0</v>
      </c>
      <c r="K8090" s="31">
        <f t="shared" si="5751"/>
        <v>185500</v>
      </c>
      <c r="L8090" s="31">
        <f t="shared" si="5792"/>
        <v>75500</v>
      </c>
      <c r="M8090" s="31">
        <f t="shared" si="5792"/>
        <v>40000</v>
      </c>
      <c r="N8090" s="31">
        <f t="shared" si="5792"/>
        <v>70000</v>
      </c>
      <c r="O8090" s="31">
        <f t="shared" si="5792"/>
        <v>0</v>
      </c>
      <c r="P8090" s="31">
        <f t="shared" si="5792"/>
        <v>0</v>
      </c>
      <c r="Q8090" s="31">
        <f t="shared" si="5792"/>
        <v>706043</v>
      </c>
      <c r="R8090" s="31">
        <f t="shared" si="5792"/>
        <v>0</v>
      </c>
      <c r="S8090" s="31">
        <f t="shared" si="5792"/>
        <v>0</v>
      </c>
      <c r="T8090" s="31">
        <f t="shared" si="5792"/>
        <v>0</v>
      </c>
      <c r="U8090" s="31">
        <f t="shared" si="5792"/>
        <v>0</v>
      </c>
      <c r="V8090" s="31">
        <f t="shared" si="5792"/>
        <v>0</v>
      </c>
      <c r="W8090" s="31">
        <f t="shared" si="5792"/>
        <v>0</v>
      </c>
      <c r="X8090" s="31">
        <f t="shared" si="5792"/>
        <v>0</v>
      </c>
      <c r="Y8090" s="220">
        <f t="shared" si="5776"/>
        <v>0</v>
      </c>
    </row>
    <row r="8091" spans="1:25">
      <c r="A8091" s="23">
        <v>35</v>
      </c>
      <c r="B8091" s="80" t="s">
        <v>172</v>
      </c>
      <c r="C8091" s="80" t="s">
        <v>891</v>
      </c>
      <c r="D8091" s="80">
        <v>35020006</v>
      </c>
      <c r="E8091" s="21" t="s">
        <v>166</v>
      </c>
      <c r="F8091" s="21" t="s">
        <v>0</v>
      </c>
      <c r="G8091" s="150" t="s">
        <v>0</v>
      </c>
      <c r="H8091" s="21" t="s">
        <v>53</v>
      </c>
      <c r="I8091" s="66">
        <f t="shared" si="5750"/>
        <v>185500</v>
      </c>
      <c r="J8091" s="66">
        <f>SUM(J8092:J8094)</f>
        <v>0</v>
      </c>
      <c r="K8091" s="66">
        <f t="shared" si="5751"/>
        <v>185500</v>
      </c>
      <c r="L8091" s="66">
        <f t="shared" ref="L8091:P8091" si="5793">SUM(L8092:L8094)</f>
        <v>75500</v>
      </c>
      <c r="M8091" s="66">
        <f t="shared" si="5793"/>
        <v>40000</v>
      </c>
      <c r="N8091" s="66">
        <f t="shared" si="5793"/>
        <v>70000</v>
      </c>
      <c r="O8091" s="66">
        <f t="shared" si="5793"/>
        <v>0</v>
      </c>
      <c r="P8091" s="66">
        <f t="shared" si="5793"/>
        <v>0</v>
      </c>
      <c r="Q8091" s="66">
        <f t="shared" ref="Q8091:R8091" si="5794">SUM(Q8092:Q8094)</f>
        <v>706043</v>
      </c>
      <c r="R8091" s="66">
        <f t="shared" si="5794"/>
        <v>0</v>
      </c>
      <c r="S8091" s="66">
        <f t="shared" ref="S8091" si="5795">SUM(S8092:S8094)</f>
        <v>0</v>
      </c>
      <c r="T8091" s="66">
        <f t="shared" ref="T8091:X8091" si="5796">SUM(T8092:T8094)</f>
        <v>0</v>
      </c>
      <c r="U8091" s="66">
        <f t="shared" si="5796"/>
        <v>0</v>
      </c>
      <c r="V8091" s="66">
        <f t="shared" si="5796"/>
        <v>0</v>
      </c>
      <c r="W8091" s="66">
        <f t="shared" si="5796"/>
        <v>0</v>
      </c>
      <c r="X8091" s="66">
        <f t="shared" si="5796"/>
        <v>0</v>
      </c>
      <c r="Y8091" s="208">
        <f t="shared" si="5776"/>
        <v>0</v>
      </c>
    </row>
    <row r="8092" spans="1:25">
      <c r="A8092" s="23">
        <v>35</v>
      </c>
      <c r="B8092" s="80" t="s">
        <v>172</v>
      </c>
      <c r="C8092" s="80" t="s">
        <v>891</v>
      </c>
      <c r="D8092" s="80">
        <v>35020006</v>
      </c>
      <c r="E8092" s="22">
        <v>8213</v>
      </c>
      <c r="F8092" s="23"/>
      <c r="G8092" s="129" t="s">
        <v>3380</v>
      </c>
      <c r="H8092" s="32" t="s">
        <v>56</v>
      </c>
      <c r="I8092" s="44">
        <f t="shared" si="5750"/>
        <v>155500</v>
      </c>
      <c r="J8092" s="44">
        <v>0</v>
      </c>
      <c r="K8092" s="44">
        <f t="shared" si="5751"/>
        <v>155500</v>
      </c>
      <c r="L8092" s="44">
        <v>50500</v>
      </c>
      <c r="M8092" s="44">
        <v>35000</v>
      </c>
      <c r="N8092" s="44">
        <v>70000</v>
      </c>
      <c r="O8092" s="44">
        <v>0</v>
      </c>
      <c r="P8092" s="44">
        <v>0</v>
      </c>
      <c r="Q8092" s="44">
        <v>436043</v>
      </c>
      <c r="R8092" s="44">
        <v>0</v>
      </c>
      <c r="S8092" s="44">
        <v>0</v>
      </c>
      <c r="T8092" s="44">
        <f t="shared" si="5781"/>
        <v>0</v>
      </c>
      <c r="U8092" s="44">
        <v>0</v>
      </c>
      <c r="V8092" s="44">
        <v>0</v>
      </c>
      <c r="W8092" s="44">
        <v>0</v>
      </c>
      <c r="X8092" s="44">
        <f t="shared" si="5782"/>
        <v>0</v>
      </c>
      <c r="Y8092" s="209">
        <f t="shared" si="5776"/>
        <v>0</v>
      </c>
    </row>
    <row r="8093" spans="1:25">
      <c r="A8093" s="23">
        <v>35</v>
      </c>
      <c r="B8093" s="80" t="s">
        <v>172</v>
      </c>
      <c r="C8093" s="80" t="s">
        <v>891</v>
      </c>
      <c r="D8093" s="80">
        <v>35020006</v>
      </c>
      <c r="E8093" s="22">
        <v>8215</v>
      </c>
      <c r="F8093" s="23"/>
      <c r="G8093" s="129" t="s">
        <v>3380</v>
      </c>
      <c r="H8093" s="32" t="s">
        <v>538</v>
      </c>
      <c r="I8093" s="44">
        <f t="shared" si="5750"/>
        <v>5000</v>
      </c>
      <c r="J8093" s="44">
        <v>0</v>
      </c>
      <c r="K8093" s="44">
        <f t="shared" si="5751"/>
        <v>5000</v>
      </c>
      <c r="L8093" s="44">
        <v>5000</v>
      </c>
      <c r="M8093" s="44">
        <v>0</v>
      </c>
      <c r="N8093" s="44">
        <v>0</v>
      </c>
      <c r="O8093" s="44">
        <v>0</v>
      </c>
      <c r="P8093" s="44">
        <v>0</v>
      </c>
      <c r="Q8093" s="44">
        <v>15000</v>
      </c>
      <c r="R8093" s="44">
        <v>0</v>
      </c>
      <c r="S8093" s="44">
        <v>0</v>
      </c>
      <c r="T8093" s="44">
        <f t="shared" si="5781"/>
        <v>0</v>
      </c>
      <c r="U8093" s="44">
        <v>0</v>
      </c>
      <c r="V8093" s="44">
        <v>0</v>
      </c>
      <c r="W8093" s="44">
        <v>0</v>
      </c>
      <c r="X8093" s="44">
        <f t="shared" si="5782"/>
        <v>0</v>
      </c>
      <c r="Y8093" s="209">
        <f t="shared" si="5776"/>
        <v>0</v>
      </c>
    </row>
    <row r="8094" spans="1:25">
      <c r="A8094" s="23">
        <v>35</v>
      </c>
      <c r="B8094" s="80" t="s">
        <v>172</v>
      </c>
      <c r="C8094" s="80" t="s">
        <v>891</v>
      </c>
      <c r="D8094" s="80">
        <v>35020006</v>
      </c>
      <c r="E8094" s="22">
        <v>8216</v>
      </c>
      <c r="F8094" s="23"/>
      <c r="G8094" s="129" t="s">
        <v>3380</v>
      </c>
      <c r="H8094" s="32" t="s">
        <v>59</v>
      </c>
      <c r="I8094" s="44">
        <f t="shared" si="5750"/>
        <v>25000</v>
      </c>
      <c r="J8094" s="44">
        <v>0</v>
      </c>
      <c r="K8094" s="44">
        <f t="shared" si="5751"/>
        <v>25000</v>
      </c>
      <c r="L8094" s="44">
        <v>20000</v>
      </c>
      <c r="M8094" s="44">
        <v>5000</v>
      </c>
      <c r="N8094" s="44">
        <v>0</v>
      </c>
      <c r="O8094" s="44">
        <v>0</v>
      </c>
      <c r="P8094" s="44">
        <v>0</v>
      </c>
      <c r="Q8094" s="44">
        <v>255000</v>
      </c>
      <c r="R8094" s="44">
        <v>0</v>
      </c>
      <c r="S8094" s="44">
        <v>0</v>
      </c>
      <c r="T8094" s="44">
        <f t="shared" si="5781"/>
        <v>0</v>
      </c>
      <c r="U8094" s="44">
        <v>0</v>
      </c>
      <c r="V8094" s="44">
        <v>0</v>
      </c>
      <c r="W8094" s="44">
        <v>0</v>
      </c>
      <c r="X8094" s="44">
        <f t="shared" si="5782"/>
        <v>0</v>
      </c>
      <c r="Y8094" s="209">
        <f t="shared" si="5776"/>
        <v>0</v>
      </c>
    </row>
    <row r="8095" spans="1:25">
      <c r="A8095" s="32" t="s">
        <v>0</v>
      </c>
      <c r="B8095" s="95" t="s">
        <v>0</v>
      </c>
      <c r="C8095" s="95" t="s">
        <v>0</v>
      </c>
      <c r="D8095" s="95" t="s">
        <v>0</v>
      </c>
      <c r="E8095" s="32" t="s">
        <v>0</v>
      </c>
      <c r="F8095" s="32" t="s">
        <v>0</v>
      </c>
      <c r="G8095" s="154" t="s">
        <v>0</v>
      </c>
      <c r="H8095" s="30" t="s">
        <v>1968</v>
      </c>
      <c r="I8095" s="31">
        <f t="shared" si="5750"/>
        <v>5786805</v>
      </c>
      <c r="J8095" s="31">
        <f>SUM(J8062,J8086,J8090)</f>
        <v>5259305</v>
      </c>
      <c r="K8095" s="31">
        <f t="shared" si="5751"/>
        <v>527500</v>
      </c>
      <c r="L8095" s="31">
        <f t="shared" ref="L8095:X8095" si="5797">SUM(L8062,L8086,L8090)</f>
        <v>323500</v>
      </c>
      <c r="M8095" s="31">
        <f t="shared" si="5797"/>
        <v>40000</v>
      </c>
      <c r="N8095" s="31">
        <f t="shared" si="5797"/>
        <v>164000</v>
      </c>
      <c r="O8095" s="31">
        <f t="shared" si="5797"/>
        <v>0</v>
      </c>
      <c r="P8095" s="31">
        <f t="shared" si="5797"/>
        <v>0</v>
      </c>
      <c r="Q8095" s="31">
        <f t="shared" si="5797"/>
        <v>7212477</v>
      </c>
      <c r="R8095" s="31">
        <f t="shared" si="5797"/>
        <v>5495981</v>
      </c>
      <c r="S8095" s="31">
        <f t="shared" si="5797"/>
        <v>4214777</v>
      </c>
      <c r="T8095" s="31">
        <f t="shared" si="5797"/>
        <v>1281202.67</v>
      </c>
      <c r="U8095" s="31">
        <f t="shared" si="5797"/>
        <v>449768.67</v>
      </c>
      <c r="V8095" s="31">
        <f t="shared" si="5797"/>
        <v>416381</v>
      </c>
      <c r="W8095" s="31">
        <f t="shared" si="5797"/>
        <v>415053</v>
      </c>
      <c r="X8095" s="31">
        <f t="shared" si="5797"/>
        <v>5495979.6699999999</v>
      </c>
      <c r="Y8095" s="220">
        <f t="shared" si="5776"/>
        <v>99.999975800498589</v>
      </c>
    </row>
    <row r="8096" spans="1:25" ht="15" thickBot="1">
      <c r="A8096" s="32" t="s">
        <v>0</v>
      </c>
      <c r="B8096" s="95" t="s">
        <v>0</v>
      </c>
      <c r="C8096" s="95" t="s">
        <v>0</v>
      </c>
      <c r="D8096" s="95" t="s">
        <v>0</v>
      </c>
      <c r="E8096" s="32" t="s">
        <v>0</v>
      </c>
      <c r="F8096" s="32" t="s">
        <v>0</v>
      </c>
      <c r="G8096" s="154" t="s">
        <v>0</v>
      </c>
      <c r="H8096" s="21" t="s">
        <v>170</v>
      </c>
      <c r="I8096" s="66">
        <f t="shared" si="5750"/>
        <v>106</v>
      </c>
      <c r="J8096" s="66">
        <v>106</v>
      </c>
      <c r="K8096" s="66">
        <f t="shared" si="5751"/>
        <v>0</v>
      </c>
      <c r="L8096" s="66" t="s">
        <v>0</v>
      </c>
      <c r="M8096" s="66" t="s">
        <v>0</v>
      </c>
      <c r="N8096" s="66" t="s">
        <v>0</v>
      </c>
      <c r="O8096" s="66" t="s">
        <v>0</v>
      </c>
      <c r="P8096" s="66" t="s">
        <v>0</v>
      </c>
      <c r="Q8096" s="66">
        <v>0</v>
      </c>
      <c r="R8096" s="66"/>
      <c r="S8096" s="66"/>
      <c r="T8096" s="66"/>
      <c r="U8096" s="66"/>
      <c r="V8096" s="66"/>
      <c r="W8096" s="66"/>
      <c r="X8096" s="66"/>
      <c r="Y8096" s="208">
        <v>0</v>
      </c>
    </row>
    <row r="8097" spans="1:25" ht="41.4" thickBot="1">
      <c r="A8097" s="252" t="s">
        <v>0</v>
      </c>
      <c r="B8097" s="255" t="s">
        <v>0</v>
      </c>
      <c r="C8097" s="255" t="s">
        <v>0</v>
      </c>
      <c r="D8097" s="255" t="s">
        <v>0</v>
      </c>
      <c r="E8097" s="252" t="s">
        <v>0</v>
      </c>
      <c r="F8097" s="252" t="s">
        <v>0</v>
      </c>
      <c r="G8097" s="258" t="s">
        <v>0</v>
      </c>
      <c r="H8097" s="24" t="s">
        <v>72</v>
      </c>
      <c r="I8097" s="1" t="s">
        <v>3093</v>
      </c>
      <c r="J8097" s="1" t="s">
        <v>3130</v>
      </c>
      <c r="K8097" s="1" t="s">
        <v>3</v>
      </c>
      <c r="L8097" s="1" t="s">
        <v>4</v>
      </c>
      <c r="M8097" s="1" t="s">
        <v>5</v>
      </c>
      <c r="N8097" s="1" t="s">
        <v>6</v>
      </c>
      <c r="O8097" s="1" t="s">
        <v>7</v>
      </c>
      <c r="P8097" s="1" t="s">
        <v>8</v>
      </c>
      <c r="Q8097" s="1" t="s">
        <v>3344</v>
      </c>
      <c r="R8097" s="1" t="s">
        <v>3427</v>
      </c>
      <c r="S8097" s="1" t="s">
        <v>3447</v>
      </c>
      <c r="T8097" s="1" t="s">
        <v>3448</v>
      </c>
      <c r="U8097" s="1" t="s">
        <v>3452</v>
      </c>
      <c r="V8097" s="1" t="s">
        <v>3449</v>
      </c>
      <c r="W8097" s="1" t="s">
        <v>3450</v>
      </c>
      <c r="X8097" s="1" t="s">
        <v>3451</v>
      </c>
      <c r="Y8097" s="216" t="s">
        <v>3385</v>
      </c>
    </row>
    <row r="8098" spans="1:25">
      <c r="A8098" s="253"/>
      <c r="B8098" s="256"/>
      <c r="C8098" s="256"/>
      <c r="D8098" s="256"/>
      <c r="E8098" s="253"/>
      <c r="F8098" s="253"/>
      <c r="G8098" s="259"/>
      <c r="H8098" s="33" t="s">
        <v>0</v>
      </c>
      <c r="I8098" s="45">
        <v>1</v>
      </c>
      <c r="J8098" s="45">
        <v>3</v>
      </c>
      <c r="K8098" s="45" t="s">
        <v>9</v>
      </c>
      <c r="L8098" s="45">
        <v>5</v>
      </c>
      <c r="M8098" s="45">
        <v>6</v>
      </c>
      <c r="N8098" s="45">
        <v>7</v>
      </c>
      <c r="O8098" s="45">
        <v>8</v>
      </c>
      <c r="P8098" s="45">
        <v>9</v>
      </c>
      <c r="Q8098" s="45">
        <v>1</v>
      </c>
      <c r="R8098" s="45">
        <v>2</v>
      </c>
      <c r="S8098" s="45">
        <v>3</v>
      </c>
      <c r="T8098" s="45" t="s">
        <v>3453</v>
      </c>
      <c r="U8098" s="45">
        <v>5</v>
      </c>
      <c r="V8098" s="45">
        <v>6</v>
      </c>
      <c r="W8098" s="45">
        <v>7</v>
      </c>
      <c r="X8098" s="45" t="s">
        <v>3454</v>
      </c>
      <c r="Y8098" s="276">
        <v>9</v>
      </c>
    </row>
    <row r="8099" spans="1:25">
      <c r="A8099" s="253"/>
      <c r="B8099" s="256"/>
      <c r="C8099" s="256"/>
      <c r="D8099" s="256"/>
      <c r="E8099" s="253"/>
      <c r="F8099" s="253"/>
      <c r="G8099" s="259"/>
      <c r="H8099" s="34" t="s">
        <v>110</v>
      </c>
      <c r="I8099" s="35">
        <f t="shared" ref="I8099:I8165" si="5798">SUM(J8099,K8099,O8099,P8099)</f>
        <v>5786805</v>
      </c>
      <c r="J8099" s="35">
        <f>SUM(J8095)</f>
        <v>5259305</v>
      </c>
      <c r="K8099" s="35">
        <f t="shared" ref="K8099:K8165" si="5799">SUM(L8099,M8099,N8099)</f>
        <v>527500</v>
      </c>
      <c r="L8099" s="35">
        <f t="shared" ref="L8099:P8099" si="5800">SUM(L8095)</f>
        <v>323500</v>
      </c>
      <c r="M8099" s="35">
        <f t="shared" si="5800"/>
        <v>40000</v>
      </c>
      <c r="N8099" s="35">
        <f t="shared" si="5800"/>
        <v>164000</v>
      </c>
      <c r="O8099" s="35">
        <f t="shared" si="5800"/>
        <v>0</v>
      </c>
      <c r="P8099" s="35">
        <f t="shared" si="5800"/>
        <v>0</v>
      </c>
      <c r="Q8099" s="35">
        <f t="shared" ref="Q8099:R8099" si="5801">SUM(Q8095)</f>
        <v>7212477</v>
      </c>
      <c r="R8099" s="35">
        <f t="shared" si="5801"/>
        <v>5495981</v>
      </c>
      <c r="S8099" s="35">
        <f t="shared" ref="S8099" si="5802">SUM(S8095)</f>
        <v>4214777</v>
      </c>
      <c r="T8099" s="35">
        <f t="shared" ref="T8099:X8099" si="5803">SUM(T8095)</f>
        <v>1281202.67</v>
      </c>
      <c r="U8099" s="35">
        <f t="shared" si="5803"/>
        <v>449768.67</v>
      </c>
      <c r="V8099" s="35">
        <f t="shared" si="5803"/>
        <v>416381</v>
      </c>
      <c r="W8099" s="35">
        <f t="shared" si="5803"/>
        <v>415053</v>
      </c>
      <c r="X8099" s="35">
        <f t="shared" si="5803"/>
        <v>5495979.6699999999</v>
      </c>
      <c r="Y8099" s="218">
        <f t="shared" ref="Y8099:Y8100" si="5804">IF(R8099=0,0,(X8099/R8099)*100)</f>
        <v>99.999975800498589</v>
      </c>
    </row>
    <row r="8100" spans="1:25">
      <c r="A8100" s="253"/>
      <c r="B8100" s="256"/>
      <c r="C8100" s="256"/>
      <c r="D8100" s="256"/>
      <c r="E8100" s="253"/>
      <c r="F8100" s="253"/>
      <c r="G8100" s="259"/>
      <c r="H8100" s="36" t="s">
        <v>69</v>
      </c>
      <c r="I8100" s="35">
        <f t="shared" si="5798"/>
        <v>5786805</v>
      </c>
      <c r="J8100" s="35">
        <f>SUM(J8099)</f>
        <v>5259305</v>
      </c>
      <c r="K8100" s="35">
        <f t="shared" si="5799"/>
        <v>527500</v>
      </c>
      <c r="L8100" s="35">
        <f t="shared" ref="L8100:P8100" si="5805">SUM(L8099)</f>
        <v>323500</v>
      </c>
      <c r="M8100" s="35">
        <f t="shared" si="5805"/>
        <v>40000</v>
      </c>
      <c r="N8100" s="35">
        <f t="shared" si="5805"/>
        <v>164000</v>
      </c>
      <c r="O8100" s="35">
        <f t="shared" si="5805"/>
        <v>0</v>
      </c>
      <c r="P8100" s="35">
        <f t="shared" si="5805"/>
        <v>0</v>
      </c>
      <c r="Q8100" s="35">
        <f t="shared" ref="Q8100:R8100" si="5806">SUM(Q8099)</f>
        <v>7212477</v>
      </c>
      <c r="R8100" s="35">
        <f t="shared" si="5806"/>
        <v>5495981</v>
      </c>
      <c r="S8100" s="35">
        <f t="shared" ref="S8100" si="5807">SUM(S8099)</f>
        <v>4214777</v>
      </c>
      <c r="T8100" s="35">
        <f t="shared" ref="T8100:X8100" si="5808">SUM(T8099)</f>
        <v>1281202.67</v>
      </c>
      <c r="U8100" s="35">
        <f t="shared" si="5808"/>
        <v>449768.67</v>
      </c>
      <c r="V8100" s="35">
        <f t="shared" si="5808"/>
        <v>416381</v>
      </c>
      <c r="W8100" s="35">
        <f t="shared" si="5808"/>
        <v>415053</v>
      </c>
      <c r="X8100" s="35">
        <f t="shared" si="5808"/>
        <v>5495979.6699999999</v>
      </c>
      <c r="Y8100" s="218">
        <f t="shared" si="5804"/>
        <v>99.999975800498589</v>
      </c>
    </row>
    <row r="8101" spans="1:25">
      <c r="A8101" s="254"/>
      <c r="B8101" s="257"/>
      <c r="C8101" s="257"/>
      <c r="D8101" s="257"/>
      <c r="E8101" s="254"/>
      <c r="F8101" s="254"/>
      <c r="G8101" s="260"/>
    </row>
    <row r="8102" spans="1:25" ht="15" thickBot="1">
      <c r="A8102" s="32" t="s">
        <v>0</v>
      </c>
      <c r="B8102" s="95" t="s">
        <v>0</v>
      </c>
      <c r="C8102" s="95" t="s">
        <v>0</v>
      </c>
      <c r="D8102" s="95" t="s">
        <v>0</v>
      </c>
      <c r="E8102" s="32" t="s">
        <v>0</v>
      </c>
      <c r="F8102" s="32" t="s">
        <v>0</v>
      </c>
      <c r="G8102" s="154" t="s">
        <v>0</v>
      </c>
      <c r="H8102" s="37" t="s">
        <v>0</v>
      </c>
      <c r="I8102" s="37"/>
      <c r="J8102" s="37"/>
      <c r="K8102" s="37"/>
      <c r="L8102" s="37" t="s">
        <v>0</v>
      </c>
      <c r="M8102" s="37" t="s">
        <v>0</v>
      </c>
      <c r="N8102" s="37" t="s">
        <v>0</v>
      </c>
      <c r="O8102" s="37" t="s">
        <v>0</v>
      </c>
      <c r="P8102" s="37" t="s">
        <v>0</v>
      </c>
      <c r="Q8102" s="37"/>
      <c r="R8102" s="37"/>
      <c r="S8102" s="37"/>
      <c r="T8102" s="37" t="s">
        <v>0</v>
      </c>
      <c r="U8102" s="37" t="s">
        <v>0</v>
      </c>
      <c r="V8102" s="37" t="s">
        <v>0</v>
      </c>
      <c r="W8102" s="37" t="s">
        <v>0</v>
      </c>
      <c r="X8102" s="37" t="s">
        <v>0</v>
      </c>
      <c r="Y8102" s="219"/>
    </row>
    <row r="8103" spans="1:25" ht="41.4" thickBot="1">
      <c r="A8103" s="24" t="s">
        <v>123</v>
      </c>
      <c r="B8103" s="90" t="s">
        <v>124</v>
      </c>
      <c r="C8103" s="90" t="s">
        <v>125</v>
      </c>
      <c r="D8103" s="91" t="s">
        <v>0</v>
      </c>
      <c r="E8103" s="24" t="s">
        <v>126</v>
      </c>
      <c r="F8103" s="24" t="s">
        <v>127</v>
      </c>
      <c r="G8103" s="151" t="s">
        <v>128</v>
      </c>
      <c r="H8103" s="24" t="s">
        <v>1</v>
      </c>
      <c r="I8103" s="1" t="s">
        <v>3093</v>
      </c>
      <c r="J8103" s="1" t="s">
        <v>3130</v>
      </c>
      <c r="K8103" s="1" t="s">
        <v>3</v>
      </c>
      <c r="L8103" s="1" t="s">
        <v>4</v>
      </c>
      <c r="M8103" s="1" t="s">
        <v>5</v>
      </c>
      <c r="N8103" s="1" t="s">
        <v>6</v>
      </c>
      <c r="O8103" s="1" t="s">
        <v>7</v>
      </c>
      <c r="P8103" s="1" t="s">
        <v>8</v>
      </c>
      <c r="Q8103" s="1" t="s">
        <v>3344</v>
      </c>
      <c r="R8103" s="1" t="s">
        <v>3427</v>
      </c>
      <c r="S8103" s="1" t="s">
        <v>3447</v>
      </c>
      <c r="T8103" s="1" t="s">
        <v>3448</v>
      </c>
      <c r="U8103" s="1" t="s">
        <v>3452</v>
      </c>
      <c r="V8103" s="1" t="s">
        <v>3449</v>
      </c>
      <c r="W8103" s="1" t="s">
        <v>3450</v>
      </c>
      <c r="X8103" s="1" t="s">
        <v>3451</v>
      </c>
      <c r="Y8103" s="216" t="s">
        <v>3385</v>
      </c>
    </row>
    <row r="8104" spans="1:25">
      <c r="A8104" s="26" t="s">
        <v>0</v>
      </c>
      <c r="B8104" s="92" t="s">
        <v>0</v>
      </c>
      <c r="C8104" s="92" t="s">
        <v>0</v>
      </c>
      <c r="D8104" s="93" t="s">
        <v>0</v>
      </c>
      <c r="E8104" s="27" t="s">
        <v>0</v>
      </c>
      <c r="F8104" s="28" t="s">
        <v>0</v>
      </c>
      <c r="G8104" s="152" t="s">
        <v>0</v>
      </c>
      <c r="H8104" s="29" t="s">
        <v>0</v>
      </c>
      <c r="I8104" s="45">
        <v>1</v>
      </c>
      <c r="J8104" s="45">
        <v>3</v>
      </c>
      <c r="K8104" s="45" t="s">
        <v>9</v>
      </c>
      <c r="L8104" s="45">
        <v>5</v>
      </c>
      <c r="M8104" s="45">
        <v>6</v>
      </c>
      <c r="N8104" s="45">
        <v>7</v>
      </c>
      <c r="O8104" s="45">
        <v>8</v>
      </c>
      <c r="P8104" s="45">
        <v>9</v>
      </c>
      <c r="Q8104" s="45">
        <v>1</v>
      </c>
      <c r="R8104" s="45">
        <v>2</v>
      </c>
      <c r="S8104" s="45">
        <v>3</v>
      </c>
      <c r="T8104" s="45" t="s">
        <v>3453</v>
      </c>
      <c r="U8104" s="45">
        <v>5</v>
      </c>
      <c r="V8104" s="45">
        <v>6</v>
      </c>
      <c r="W8104" s="45">
        <v>7</v>
      </c>
      <c r="X8104" s="45" t="s">
        <v>3454</v>
      </c>
      <c r="Y8104" s="276">
        <v>9</v>
      </c>
    </row>
    <row r="8105" spans="1:25">
      <c r="A8105" s="20">
        <v>35</v>
      </c>
      <c r="B8105" s="81" t="s">
        <v>172</v>
      </c>
      <c r="C8105" s="80" t="s">
        <v>901</v>
      </c>
      <c r="D8105" s="80">
        <v>35020007</v>
      </c>
      <c r="E8105" s="21" t="s">
        <v>0</v>
      </c>
      <c r="F8105" s="21" t="s">
        <v>0</v>
      </c>
      <c r="G8105" s="150" t="s">
        <v>0</v>
      </c>
      <c r="H8105" s="21" t="s">
        <v>1969</v>
      </c>
      <c r="I8105" s="22"/>
      <c r="J8105" s="22"/>
      <c r="K8105" s="22"/>
      <c r="L8105" s="22" t="s">
        <v>0</v>
      </c>
      <c r="M8105" s="22" t="s">
        <v>0</v>
      </c>
      <c r="N8105" s="22" t="s">
        <v>0</v>
      </c>
      <c r="O8105" s="22" t="s">
        <v>0</v>
      </c>
      <c r="P8105" s="22" t="s">
        <v>0</v>
      </c>
      <c r="Q8105" s="22"/>
      <c r="R8105" s="22"/>
      <c r="S8105" s="22"/>
      <c r="T8105" s="22" t="s">
        <v>0</v>
      </c>
      <c r="U8105" s="22" t="s">
        <v>0</v>
      </c>
      <c r="V8105" s="22" t="s">
        <v>0</v>
      </c>
      <c r="W8105" s="22" t="s">
        <v>0</v>
      </c>
      <c r="X8105" s="22" t="s">
        <v>0</v>
      </c>
      <c r="Y8105" s="209"/>
    </row>
    <row r="8106" spans="1:25" ht="20.399999999999999">
      <c r="A8106" s="20" t="s">
        <v>0</v>
      </c>
      <c r="B8106" s="81" t="s">
        <v>0</v>
      </c>
      <c r="C8106" s="81" t="s">
        <v>0</v>
      </c>
      <c r="D8106" s="94" t="s">
        <v>0</v>
      </c>
      <c r="E8106" s="21" t="s">
        <v>0</v>
      </c>
      <c r="F8106" s="21" t="s">
        <v>0</v>
      </c>
      <c r="G8106" s="150" t="s">
        <v>0</v>
      </c>
      <c r="H8106" s="30" t="s">
        <v>42</v>
      </c>
      <c r="I8106" s="31">
        <f t="shared" si="5798"/>
        <v>2186260</v>
      </c>
      <c r="J8106" s="31">
        <f t="shared" ref="J8106:X8107" si="5809">SUM(J8107)</f>
        <v>2186260</v>
      </c>
      <c r="K8106" s="31">
        <f t="shared" si="5799"/>
        <v>0</v>
      </c>
      <c r="L8106" s="31">
        <f t="shared" si="5809"/>
        <v>0</v>
      </c>
      <c r="M8106" s="31">
        <f t="shared" si="5809"/>
        <v>0</v>
      </c>
      <c r="N8106" s="31">
        <f t="shared" si="5809"/>
        <v>0</v>
      </c>
      <c r="O8106" s="31">
        <f t="shared" si="5809"/>
        <v>0</v>
      </c>
      <c r="P8106" s="31">
        <f t="shared" si="5809"/>
        <v>0</v>
      </c>
      <c r="Q8106" s="31">
        <f t="shared" si="5809"/>
        <v>2186260</v>
      </c>
      <c r="R8106" s="31">
        <f t="shared" si="5809"/>
        <v>2186260</v>
      </c>
      <c r="S8106" s="31">
        <f t="shared" si="5809"/>
        <v>1875201</v>
      </c>
      <c r="T8106" s="31">
        <f t="shared" si="5809"/>
        <v>311059</v>
      </c>
      <c r="U8106" s="31">
        <f t="shared" si="5809"/>
        <v>222079</v>
      </c>
      <c r="V8106" s="31">
        <f t="shared" si="5809"/>
        <v>88980</v>
      </c>
      <c r="W8106" s="31">
        <f t="shared" si="5809"/>
        <v>0</v>
      </c>
      <c r="X8106" s="31">
        <f t="shared" si="5809"/>
        <v>2186260</v>
      </c>
      <c r="Y8106" s="220">
        <f t="shared" ref="Y8106:Y8109" si="5810">IF(R8106=0,0,(X8106/R8106)*100)</f>
        <v>100</v>
      </c>
    </row>
    <row r="8107" spans="1:25">
      <c r="A8107" s="23">
        <v>35</v>
      </c>
      <c r="B8107" s="80" t="s">
        <v>172</v>
      </c>
      <c r="C8107" s="80" t="s">
        <v>901</v>
      </c>
      <c r="D8107" s="80">
        <v>35020007</v>
      </c>
      <c r="E8107" s="21" t="s">
        <v>159</v>
      </c>
      <c r="F8107" s="21" t="s">
        <v>0</v>
      </c>
      <c r="G8107" s="150" t="s">
        <v>0</v>
      </c>
      <c r="H8107" s="21" t="s">
        <v>34</v>
      </c>
      <c r="I8107" s="66">
        <f t="shared" si="5798"/>
        <v>2186260</v>
      </c>
      <c r="J8107" s="66">
        <f t="shared" si="5809"/>
        <v>2186260</v>
      </c>
      <c r="K8107" s="66">
        <f t="shared" si="5799"/>
        <v>0</v>
      </c>
      <c r="L8107" s="66">
        <f t="shared" si="5809"/>
        <v>0</v>
      </c>
      <c r="M8107" s="66">
        <f t="shared" si="5809"/>
        <v>0</v>
      </c>
      <c r="N8107" s="66">
        <f t="shared" si="5809"/>
        <v>0</v>
      </c>
      <c r="O8107" s="66">
        <f t="shared" si="5809"/>
        <v>0</v>
      </c>
      <c r="P8107" s="66">
        <f t="shared" si="5809"/>
        <v>0</v>
      </c>
      <c r="Q8107" s="66">
        <f t="shared" si="5809"/>
        <v>2186260</v>
      </c>
      <c r="R8107" s="66">
        <f t="shared" si="5809"/>
        <v>2186260</v>
      </c>
      <c r="S8107" s="66">
        <f t="shared" si="5809"/>
        <v>1875201</v>
      </c>
      <c r="T8107" s="66">
        <f t="shared" si="5809"/>
        <v>311059</v>
      </c>
      <c r="U8107" s="66">
        <f t="shared" si="5809"/>
        <v>222079</v>
      </c>
      <c r="V8107" s="66">
        <f t="shared" si="5809"/>
        <v>88980</v>
      </c>
      <c r="W8107" s="66">
        <f t="shared" si="5809"/>
        <v>0</v>
      </c>
      <c r="X8107" s="66">
        <f t="shared" si="5809"/>
        <v>2186260</v>
      </c>
      <c r="Y8107" s="208">
        <f t="shared" si="5810"/>
        <v>100</v>
      </c>
    </row>
    <row r="8108" spans="1:25">
      <c r="A8108" s="23">
        <v>35</v>
      </c>
      <c r="B8108" s="80" t="s">
        <v>172</v>
      </c>
      <c r="C8108" s="80" t="s">
        <v>901</v>
      </c>
      <c r="D8108" s="80">
        <v>35020007</v>
      </c>
      <c r="E8108" s="22">
        <v>6143</v>
      </c>
      <c r="F8108" s="23"/>
      <c r="G8108" s="129" t="s">
        <v>3380</v>
      </c>
      <c r="H8108" s="32" t="s">
        <v>37</v>
      </c>
      <c r="I8108" s="44">
        <f t="shared" si="5798"/>
        <v>2186260</v>
      </c>
      <c r="J8108" s="44">
        <v>2186260</v>
      </c>
      <c r="K8108" s="44">
        <f t="shared" si="5799"/>
        <v>0</v>
      </c>
      <c r="L8108" s="44">
        <v>0</v>
      </c>
      <c r="M8108" s="44">
        <v>0</v>
      </c>
      <c r="N8108" s="44">
        <v>0</v>
      </c>
      <c r="O8108" s="44">
        <v>0</v>
      </c>
      <c r="P8108" s="44">
        <v>0</v>
      </c>
      <c r="Q8108" s="44">
        <v>2186260</v>
      </c>
      <c r="R8108" s="44">
        <v>2186260</v>
      </c>
      <c r="S8108" s="44">
        <v>1875201</v>
      </c>
      <c r="T8108" s="44">
        <f t="shared" ref="T8108" si="5811">U8108+V8108+W8108</f>
        <v>311059</v>
      </c>
      <c r="U8108" s="44">
        <v>222079</v>
      </c>
      <c r="V8108" s="44">
        <v>88980</v>
      </c>
      <c r="W8108" s="44"/>
      <c r="X8108" s="44">
        <f t="shared" ref="X8108" si="5812">S8108+T8108</f>
        <v>2186260</v>
      </c>
      <c r="Y8108" s="209">
        <f t="shared" si="5810"/>
        <v>100</v>
      </c>
    </row>
    <row r="8109" spans="1:25">
      <c r="A8109" s="32" t="s">
        <v>0</v>
      </c>
      <c r="B8109" s="95" t="s">
        <v>0</v>
      </c>
      <c r="C8109" s="95" t="s">
        <v>0</v>
      </c>
      <c r="D8109" s="95" t="s">
        <v>0</v>
      </c>
      <c r="E8109" s="32" t="s">
        <v>0</v>
      </c>
      <c r="F8109" s="32" t="s">
        <v>0</v>
      </c>
      <c r="G8109" s="154" t="s">
        <v>0</v>
      </c>
      <c r="H8109" s="30" t="s">
        <v>1970</v>
      </c>
      <c r="I8109" s="31">
        <f t="shared" si="5798"/>
        <v>2186260</v>
      </c>
      <c r="J8109" s="31">
        <f>SUM(J8106)</f>
        <v>2186260</v>
      </c>
      <c r="K8109" s="31">
        <f t="shared" si="5799"/>
        <v>0</v>
      </c>
      <c r="L8109" s="31">
        <f t="shared" ref="L8109:X8109" si="5813">SUM(L8106)</f>
        <v>0</v>
      </c>
      <c r="M8109" s="31">
        <f t="shared" si="5813"/>
        <v>0</v>
      </c>
      <c r="N8109" s="31">
        <f t="shared" si="5813"/>
        <v>0</v>
      </c>
      <c r="O8109" s="31">
        <f t="shared" si="5813"/>
        <v>0</v>
      </c>
      <c r="P8109" s="31">
        <f t="shared" si="5813"/>
        <v>0</v>
      </c>
      <c r="Q8109" s="31">
        <f t="shared" si="5813"/>
        <v>2186260</v>
      </c>
      <c r="R8109" s="31">
        <f t="shared" si="5813"/>
        <v>2186260</v>
      </c>
      <c r="S8109" s="31">
        <f t="shared" si="5813"/>
        <v>1875201</v>
      </c>
      <c r="T8109" s="31">
        <f t="shared" si="5813"/>
        <v>311059</v>
      </c>
      <c r="U8109" s="31">
        <f t="shared" si="5813"/>
        <v>222079</v>
      </c>
      <c r="V8109" s="31">
        <f t="shared" si="5813"/>
        <v>88980</v>
      </c>
      <c r="W8109" s="31">
        <f t="shared" si="5813"/>
        <v>0</v>
      </c>
      <c r="X8109" s="31">
        <f t="shared" si="5813"/>
        <v>2186260</v>
      </c>
      <c r="Y8109" s="220">
        <f t="shared" si="5810"/>
        <v>100</v>
      </c>
    </row>
    <row r="8110" spans="1:25" ht="15" thickBot="1">
      <c r="A8110" s="32" t="s">
        <v>0</v>
      </c>
      <c r="B8110" s="95" t="s">
        <v>0</v>
      </c>
      <c r="C8110" s="95" t="s">
        <v>0</v>
      </c>
      <c r="D8110" s="95" t="s">
        <v>0</v>
      </c>
      <c r="E8110" s="32" t="s">
        <v>0</v>
      </c>
      <c r="F8110" s="32" t="s">
        <v>0</v>
      </c>
      <c r="G8110" s="154" t="s">
        <v>0</v>
      </c>
      <c r="H8110" s="21" t="s">
        <v>170</v>
      </c>
      <c r="I8110" s="66">
        <f t="shared" si="5798"/>
        <v>48</v>
      </c>
      <c r="J8110" s="66">
        <v>48</v>
      </c>
      <c r="K8110" s="66">
        <f t="shared" si="5799"/>
        <v>0</v>
      </c>
      <c r="L8110" s="66" t="s">
        <v>0</v>
      </c>
      <c r="M8110" s="66" t="s">
        <v>0</v>
      </c>
      <c r="N8110" s="66" t="s">
        <v>0</v>
      </c>
      <c r="O8110" s="66" t="s">
        <v>0</v>
      </c>
      <c r="P8110" s="66" t="s">
        <v>0</v>
      </c>
      <c r="Q8110" s="66">
        <v>0</v>
      </c>
      <c r="R8110" s="66"/>
      <c r="S8110" s="66"/>
      <c r="T8110" s="66"/>
      <c r="U8110" s="66"/>
      <c r="V8110" s="66"/>
      <c r="W8110" s="66"/>
      <c r="X8110" s="66"/>
      <c r="Y8110" s="208">
        <v>0</v>
      </c>
    </row>
    <row r="8111" spans="1:25" ht="41.4" thickBot="1">
      <c r="A8111" s="252" t="s">
        <v>0</v>
      </c>
      <c r="B8111" s="255" t="s">
        <v>0</v>
      </c>
      <c r="C8111" s="255" t="s">
        <v>0</v>
      </c>
      <c r="D8111" s="255" t="s">
        <v>0</v>
      </c>
      <c r="E8111" s="252" t="s">
        <v>0</v>
      </c>
      <c r="F8111" s="252" t="s">
        <v>0</v>
      </c>
      <c r="G8111" s="258" t="s">
        <v>0</v>
      </c>
      <c r="H8111" s="24" t="s">
        <v>72</v>
      </c>
      <c r="I8111" s="1" t="s">
        <v>3093</v>
      </c>
      <c r="J8111" s="1" t="s">
        <v>3130</v>
      </c>
      <c r="K8111" s="1" t="s">
        <v>3</v>
      </c>
      <c r="L8111" s="1" t="s">
        <v>4</v>
      </c>
      <c r="M8111" s="1" t="s">
        <v>5</v>
      </c>
      <c r="N8111" s="1" t="s">
        <v>6</v>
      </c>
      <c r="O8111" s="1" t="s">
        <v>7</v>
      </c>
      <c r="P8111" s="1" t="s">
        <v>8</v>
      </c>
      <c r="Q8111" s="1" t="s">
        <v>3344</v>
      </c>
      <c r="R8111" s="1" t="s">
        <v>3427</v>
      </c>
      <c r="S8111" s="1" t="s">
        <v>3447</v>
      </c>
      <c r="T8111" s="1" t="s">
        <v>3448</v>
      </c>
      <c r="U8111" s="1" t="s">
        <v>3452</v>
      </c>
      <c r="V8111" s="1" t="s">
        <v>3449</v>
      </c>
      <c r="W8111" s="1" t="s">
        <v>3450</v>
      </c>
      <c r="X8111" s="1" t="s">
        <v>3451</v>
      </c>
      <c r="Y8111" s="216" t="s">
        <v>3385</v>
      </c>
    </row>
    <row r="8112" spans="1:25">
      <c r="A8112" s="253"/>
      <c r="B8112" s="256"/>
      <c r="C8112" s="256"/>
      <c r="D8112" s="256"/>
      <c r="E8112" s="253"/>
      <c r="F8112" s="253"/>
      <c r="G8112" s="259"/>
      <c r="H8112" s="33" t="s">
        <v>0</v>
      </c>
      <c r="I8112" s="45">
        <v>1</v>
      </c>
      <c r="J8112" s="45">
        <v>3</v>
      </c>
      <c r="K8112" s="45" t="s">
        <v>9</v>
      </c>
      <c r="L8112" s="45">
        <v>5</v>
      </c>
      <c r="M8112" s="45">
        <v>6</v>
      </c>
      <c r="N8112" s="45">
        <v>7</v>
      </c>
      <c r="O8112" s="45">
        <v>8</v>
      </c>
      <c r="P8112" s="45">
        <v>9</v>
      </c>
      <c r="Q8112" s="45">
        <v>1</v>
      </c>
      <c r="R8112" s="45">
        <v>2</v>
      </c>
      <c r="S8112" s="45">
        <v>3</v>
      </c>
      <c r="T8112" s="45" t="s">
        <v>3453</v>
      </c>
      <c r="U8112" s="45">
        <v>5</v>
      </c>
      <c r="V8112" s="45">
        <v>6</v>
      </c>
      <c r="W8112" s="45">
        <v>7</v>
      </c>
      <c r="X8112" s="45" t="s">
        <v>3454</v>
      </c>
      <c r="Y8112" s="276">
        <v>9</v>
      </c>
    </row>
    <row r="8113" spans="1:25">
      <c r="A8113" s="253"/>
      <c r="B8113" s="256"/>
      <c r="C8113" s="256"/>
      <c r="D8113" s="256"/>
      <c r="E8113" s="253"/>
      <c r="F8113" s="253"/>
      <c r="G8113" s="259"/>
      <c r="H8113" s="34" t="s">
        <v>110</v>
      </c>
      <c r="I8113" s="35">
        <f t="shared" si="5798"/>
        <v>2186260</v>
      </c>
      <c r="J8113" s="35">
        <f>SUM(J8109)</f>
        <v>2186260</v>
      </c>
      <c r="K8113" s="35">
        <f t="shared" si="5799"/>
        <v>0</v>
      </c>
      <c r="L8113" s="35">
        <f t="shared" ref="L8113:P8113" si="5814">SUM(L8109)</f>
        <v>0</v>
      </c>
      <c r="M8113" s="35">
        <f t="shared" si="5814"/>
        <v>0</v>
      </c>
      <c r="N8113" s="35">
        <f t="shared" si="5814"/>
        <v>0</v>
      </c>
      <c r="O8113" s="35">
        <f t="shared" si="5814"/>
        <v>0</v>
      </c>
      <c r="P8113" s="35">
        <f t="shared" si="5814"/>
        <v>0</v>
      </c>
      <c r="Q8113" s="35">
        <f t="shared" ref="Q8113:R8113" si="5815">SUM(Q8109)</f>
        <v>2186260</v>
      </c>
      <c r="R8113" s="35">
        <f t="shared" si="5815"/>
        <v>2186260</v>
      </c>
      <c r="S8113" s="35">
        <f t="shared" ref="S8113" si="5816">SUM(S8109)</f>
        <v>1875201</v>
      </c>
      <c r="T8113" s="35">
        <f t="shared" ref="T8113:X8113" si="5817">SUM(T8109)</f>
        <v>311059</v>
      </c>
      <c r="U8113" s="35">
        <f t="shared" si="5817"/>
        <v>222079</v>
      </c>
      <c r="V8113" s="35">
        <f t="shared" si="5817"/>
        <v>88980</v>
      </c>
      <c r="W8113" s="35">
        <f t="shared" si="5817"/>
        <v>0</v>
      </c>
      <c r="X8113" s="35">
        <f t="shared" si="5817"/>
        <v>2186260</v>
      </c>
      <c r="Y8113" s="218">
        <f t="shared" ref="Y8113:Y8114" si="5818">IF(R8113=0,0,(X8113/R8113)*100)</f>
        <v>100</v>
      </c>
    </row>
    <row r="8114" spans="1:25">
      <c r="A8114" s="253"/>
      <c r="B8114" s="256"/>
      <c r="C8114" s="256"/>
      <c r="D8114" s="256"/>
      <c r="E8114" s="253"/>
      <c r="F8114" s="253"/>
      <c r="G8114" s="259"/>
      <c r="H8114" s="36" t="s">
        <v>69</v>
      </c>
      <c r="I8114" s="35">
        <f t="shared" si="5798"/>
        <v>2186260</v>
      </c>
      <c r="J8114" s="35">
        <f>SUM(J8113)</f>
        <v>2186260</v>
      </c>
      <c r="K8114" s="35">
        <f t="shared" si="5799"/>
        <v>0</v>
      </c>
      <c r="L8114" s="35">
        <f t="shared" ref="L8114:P8114" si="5819">SUM(L8113)</f>
        <v>0</v>
      </c>
      <c r="M8114" s="35">
        <f t="shared" si="5819"/>
        <v>0</v>
      </c>
      <c r="N8114" s="35">
        <f t="shared" si="5819"/>
        <v>0</v>
      </c>
      <c r="O8114" s="35">
        <f t="shared" si="5819"/>
        <v>0</v>
      </c>
      <c r="P8114" s="35">
        <f t="shared" si="5819"/>
        <v>0</v>
      </c>
      <c r="Q8114" s="35">
        <f t="shared" ref="Q8114:R8114" si="5820">SUM(Q8113)</f>
        <v>2186260</v>
      </c>
      <c r="R8114" s="35">
        <f t="shared" si="5820"/>
        <v>2186260</v>
      </c>
      <c r="S8114" s="35">
        <f t="shared" ref="S8114" si="5821">SUM(S8113)</f>
        <v>1875201</v>
      </c>
      <c r="T8114" s="35">
        <f t="shared" ref="T8114:X8114" si="5822">SUM(T8113)</f>
        <v>311059</v>
      </c>
      <c r="U8114" s="35">
        <f t="shared" si="5822"/>
        <v>222079</v>
      </c>
      <c r="V8114" s="35">
        <f t="shared" si="5822"/>
        <v>88980</v>
      </c>
      <c r="W8114" s="35">
        <f t="shared" si="5822"/>
        <v>0</v>
      </c>
      <c r="X8114" s="35">
        <f t="shared" si="5822"/>
        <v>2186260</v>
      </c>
      <c r="Y8114" s="218">
        <f t="shared" si="5818"/>
        <v>100</v>
      </c>
    </row>
    <row r="8115" spans="1:25">
      <c r="A8115" s="254"/>
      <c r="B8115" s="257"/>
      <c r="C8115" s="257"/>
      <c r="D8115" s="257"/>
      <c r="E8115" s="254"/>
      <c r="F8115" s="254"/>
      <c r="G8115" s="260"/>
    </row>
    <row r="8116" spans="1:25" ht="15" thickBot="1">
      <c r="A8116" s="32" t="s">
        <v>0</v>
      </c>
      <c r="B8116" s="95" t="s">
        <v>0</v>
      </c>
      <c r="C8116" s="95" t="s">
        <v>0</v>
      </c>
      <c r="D8116" s="95" t="s">
        <v>0</v>
      </c>
      <c r="E8116" s="32" t="s">
        <v>0</v>
      </c>
      <c r="F8116" s="32" t="s">
        <v>0</v>
      </c>
      <c r="G8116" s="154" t="s">
        <v>0</v>
      </c>
      <c r="H8116" s="37" t="s">
        <v>0</v>
      </c>
      <c r="I8116" s="37"/>
      <c r="J8116" s="37"/>
      <c r="K8116" s="37"/>
      <c r="L8116" s="37" t="s">
        <v>0</v>
      </c>
      <c r="M8116" s="37" t="s">
        <v>0</v>
      </c>
      <c r="N8116" s="37" t="s">
        <v>0</v>
      </c>
      <c r="O8116" s="37" t="s">
        <v>0</v>
      </c>
      <c r="P8116" s="37" t="s">
        <v>0</v>
      </c>
      <c r="Q8116" s="37"/>
      <c r="R8116" s="37"/>
      <c r="S8116" s="37"/>
      <c r="T8116" s="37" t="s">
        <v>0</v>
      </c>
      <c r="U8116" s="37" t="s">
        <v>0</v>
      </c>
      <c r="V8116" s="37" t="s">
        <v>0</v>
      </c>
      <c r="W8116" s="37" t="s">
        <v>0</v>
      </c>
      <c r="X8116" s="37" t="s">
        <v>0</v>
      </c>
      <c r="Y8116" s="219"/>
    </row>
    <row r="8117" spans="1:25" ht="41.4" thickBot="1">
      <c r="A8117" s="24" t="s">
        <v>123</v>
      </c>
      <c r="B8117" s="90" t="s">
        <v>124</v>
      </c>
      <c r="C8117" s="90" t="s">
        <v>125</v>
      </c>
      <c r="D8117" s="91" t="s">
        <v>0</v>
      </c>
      <c r="E8117" s="24" t="s">
        <v>126</v>
      </c>
      <c r="F8117" s="24" t="s">
        <v>127</v>
      </c>
      <c r="G8117" s="151" t="s">
        <v>128</v>
      </c>
      <c r="H8117" s="24" t="s">
        <v>1</v>
      </c>
      <c r="I8117" s="1" t="s">
        <v>3093</v>
      </c>
      <c r="J8117" s="1" t="s">
        <v>3130</v>
      </c>
      <c r="K8117" s="1" t="s">
        <v>3</v>
      </c>
      <c r="L8117" s="1" t="s">
        <v>4</v>
      </c>
      <c r="M8117" s="1" t="s">
        <v>5</v>
      </c>
      <c r="N8117" s="1" t="s">
        <v>6</v>
      </c>
      <c r="O8117" s="1" t="s">
        <v>7</v>
      </c>
      <c r="P8117" s="1" t="s">
        <v>8</v>
      </c>
      <c r="Q8117" s="1" t="s">
        <v>3344</v>
      </c>
      <c r="R8117" s="1" t="s">
        <v>3427</v>
      </c>
      <c r="S8117" s="1" t="s">
        <v>3447</v>
      </c>
      <c r="T8117" s="1" t="s">
        <v>3448</v>
      </c>
      <c r="U8117" s="1" t="s">
        <v>3452</v>
      </c>
      <c r="V8117" s="1" t="s">
        <v>3449</v>
      </c>
      <c r="W8117" s="1" t="s">
        <v>3450</v>
      </c>
      <c r="X8117" s="1" t="s">
        <v>3451</v>
      </c>
      <c r="Y8117" s="216" t="s">
        <v>3385</v>
      </c>
    </row>
    <row r="8118" spans="1:25">
      <c r="A8118" s="26" t="s">
        <v>0</v>
      </c>
      <c r="B8118" s="92" t="s">
        <v>0</v>
      </c>
      <c r="C8118" s="92" t="s">
        <v>0</v>
      </c>
      <c r="D8118" s="93" t="s">
        <v>0</v>
      </c>
      <c r="E8118" s="27" t="s">
        <v>0</v>
      </c>
      <c r="F8118" s="28" t="s">
        <v>0</v>
      </c>
      <c r="G8118" s="152" t="s">
        <v>0</v>
      </c>
      <c r="H8118" s="29" t="s">
        <v>0</v>
      </c>
      <c r="I8118" s="45">
        <v>1</v>
      </c>
      <c r="J8118" s="45">
        <v>3</v>
      </c>
      <c r="K8118" s="45" t="s">
        <v>9</v>
      </c>
      <c r="L8118" s="45">
        <v>5</v>
      </c>
      <c r="M8118" s="45">
        <v>6</v>
      </c>
      <c r="N8118" s="45">
        <v>7</v>
      </c>
      <c r="O8118" s="45">
        <v>8</v>
      </c>
      <c r="P8118" s="45">
        <v>9</v>
      </c>
      <c r="Q8118" s="45">
        <v>1</v>
      </c>
      <c r="R8118" s="45">
        <v>2</v>
      </c>
      <c r="S8118" s="45">
        <v>3</v>
      </c>
      <c r="T8118" s="45" t="s">
        <v>3453</v>
      </c>
      <c r="U8118" s="45">
        <v>5</v>
      </c>
      <c r="V8118" s="45">
        <v>6</v>
      </c>
      <c r="W8118" s="45">
        <v>7</v>
      </c>
      <c r="X8118" s="45" t="s">
        <v>3454</v>
      </c>
      <c r="Y8118" s="276">
        <v>9</v>
      </c>
    </row>
    <row r="8119" spans="1:25">
      <c r="A8119" s="20">
        <v>35</v>
      </c>
      <c r="B8119" s="81" t="s">
        <v>172</v>
      </c>
      <c r="C8119" s="80" t="s">
        <v>912</v>
      </c>
      <c r="D8119" s="80">
        <v>35020008</v>
      </c>
      <c r="E8119" s="21" t="s">
        <v>0</v>
      </c>
      <c r="F8119" s="21" t="s">
        <v>0</v>
      </c>
      <c r="G8119" s="150" t="s">
        <v>0</v>
      </c>
      <c r="H8119" s="21" t="s">
        <v>1971</v>
      </c>
      <c r="I8119" s="22"/>
      <c r="J8119" s="22"/>
      <c r="K8119" s="22"/>
      <c r="L8119" s="22" t="s">
        <v>0</v>
      </c>
      <c r="M8119" s="22" t="s">
        <v>0</v>
      </c>
      <c r="N8119" s="22" t="s">
        <v>0</v>
      </c>
      <c r="O8119" s="22" t="s">
        <v>0</v>
      </c>
      <c r="P8119" s="22" t="s">
        <v>0</v>
      </c>
      <c r="Q8119" s="22"/>
      <c r="R8119" s="22"/>
      <c r="S8119" s="22"/>
      <c r="T8119" s="22" t="s">
        <v>0</v>
      </c>
      <c r="U8119" s="22" t="s">
        <v>0</v>
      </c>
      <c r="V8119" s="22" t="s">
        <v>0</v>
      </c>
      <c r="W8119" s="22" t="s">
        <v>0</v>
      </c>
      <c r="X8119" s="22" t="s">
        <v>0</v>
      </c>
      <c r="Y8119" s="209"/>
    </row>
    <row r="8120" spans="1:25" ht="20.399999999999999">
      <c r="A8120" s="20" t="s">
        <v>0</v>
      </c>
      <c r="B8120" s="81" t="s">
        <v>0</v>
      </c>
      <c r="C8120" s="81" t="s">
        <v>0</v>
      </c>
      <c r="D8120" s="94" t="s">
        <v>0</v>
      </c>
      <c r="E8120" s="21" t="s">
        <v>0</v>
      </c>
      <c r="F8120" s="21" t="s">
        <v>0</v>
      </c>
      <c r="G8120" s="150" t="s">
        <v>0</v>
      </c>
      <c r="H8120" s="30" t="s">
        <v>33</v>
      </c>
      <c r="I8120" s="31">
        <f t="shared" si="5798"/>
        <v>3053602</v>
      </c>
      <c r="J8120" s="31">
        <f>SUM(J8121,J8129,J8131)</f>
        <v>2883157</v>
      </c>
      <c r="K8120" s="31">
        <f t="shared" si="5799"/>
        <v>170445</v>
      </c>
      <c r="L8120" s="31">
        <f t="shared" ref="L8120:P8120" si="5823">SUM(L8121,L8129,L8131)</f>
        <v>106950</v>
      </c>
      <c r="M8120" s="31">
        <f t="shared" si="5823"/>
        <v>0</v>
      </c>
      <c r="N8120" s="31">
        <f t="shared" si="5823"/>
        <v>63495</v>
      </c>
      <c r="O8120" s="31">
        <f t="shared" si="5823"/>
        <v>0</v>
      </c>
      <c r="P8120" s="31">
        <f t="shared" si="5823"/>
        <v>0</v>
      </c>
      <c r="Q8120" s="31">
        <f t="shared" ref="Q8120:R8120" si="5824">SUM(Q8121,Q8129,Q8131)</f>
        <v>3793721</v>
      </c>
      <c r="R8120" s="31">
        <f t="shared" si="5824"/>
        <v>3483676</v>
      </c>
      <c r="S8120" s="31">
        <f t="shared" ref="S8120" si="5825">SUM(S8121,S8129,S8131)</f>
        <v>2601381</v>
      </c>
      <c r="T8120" s="31">
        <f t="shared" ref="T8120:X8120" si="5826">SUM(T8121,T8129,T8131)</f>
        <v>882295</v>
      </c>
      <c r="U8120" s="31">
        <f t="shared" si="5826"/>
        <v>242917</v>
      </c>
      <c r="V8120" s="31">
        <f t="shared" si="5826"/>
        <v>478068</v>
      </c>
      <c r="W8120" s="31">
        <f t="shared" si="5826"/>
        <v>161310</v>
      </c>
      <c r="X8120" s="31">
        <f t="shared" si="5826"/>
        <v>3483676</v>
      </c>
      <c r="Y8120" s="220">
        <f t="shared" ref="Y8120:Y8153" si="5827">IF(R8120=0,0,(X8120/R8120)*100)</f>
        <v>100</v>
      </c>
    </row>
    <row r="8121" spans="1:25">
      <c r="A8121" s="23">
        <v>35</v>
      </c>
      <c r="B8121" s="80" t="s">
        <v>172</v>
      </c>
      <c r="C8121" s="80" t="s">
        <v>912</v>
      </c>
      <c r="D8121" s="80">
        <v>35020008</v>
      </c>
      <c r="E8121" s="21" t="s">
        <v>132</v>
      </c>
      <c r="F8121" s="21" t="s">
        <v>0</v>
      </c>
      <c r="G8121" s="150" t="s">
        <v>0</v>
      </c>
      <c r="H8121" s="21" t="s">
        <v>11</v>
      </c>
      <c r="I8121" s="66">
        <f t="shared" si="5798"/>
        <v>2768552</v>
      </c>
      <c r="J8121" s="66">
        <f>SUM(J8122,J8123)</f>
        <v>2740502</v>
      </c>
      <c r="K8121" s="66">
        <f t="shared" si="5799"/>
        <v>28050</v>
      </c>
      <c r="L8121" s="66">
        <f t="shared" ref="L8121:P8121" si="5828">SUM(L8122,L8123)</f>
        <v>19050</v>
      </c>
      <c r="M8121" s="66">
        <f t="shared" si="5828"/>
        <v>0</v>
      </c>
      <c r="N8121" s="66">
        <f t="shared" si="5828"/>
        <v>9000</v>
      </c>
      <c r="O8121" s="66">
        <f t="shared" si="5828"/>
        <v>0</v>
      </c>
      <c r="P8121" s="66">
        <f t="shared" si="5828"/>
        <v>0</v>
      </c>
      <c r="Q8121" s="66">
        <f t="shared" ref="Q8121:R8121" si="5829">SUM(Q8122,Q8123)</f>
        <v>2819658</v>
      </c>
      <c r="R8121" s="66">
        <f t="shared" si="5829"/>
        <v>2774808</v>
      </c>
      <c r="S8121" s="66">
        <f t="shared" ref="S8121" si="5830">SUM(S8122,S8123)</f>
        <v>2143500</v>
      </c>
      <c r="T8121" s="66">
        <f t="shared" ref="T8121:X8121" si="5831">SUM(T8122,T8123)</f>
        <v>631308</v>
      </c>
      <c r="U8121" s="66">
        <f t="shared" si="5831"/>
        <v>237449</v>
      </c>
      <c r="V8121" s="66">
        <f t="shared" si="5831"/>
        <v>238374</v>
      </c>
      <c r="W8121" s="66">
        <f t="shared" si="5831"/>
        <v>155485</v>
      </c>
      <c r="X8121" s="66">
        <f t="shared" si="5831"/>
        <v>2774808</v>
      </c>
      <c r="Y8121" s="208">
        <f t="shared" si="5827"/>
        <v>100</v>
      </c>
    </row>
    <row r="8122" spans="1:25">
      <c r="A8122" s="23">
        <v>35</v>
      </c>
      <c r="B8122" s="80" t="s">
        <v>172</v>
      </c>
      <c r="C8122" s="80" t="s">
        <v>912</v>
      </c>
      <c r="D8122" s="80">
        <v>35020008</v>
      </c>
      <c r="E8122" s="22">
        <v>6111</v>
      </c>
      <c r="F8122" s="23"/>
      <c r="G8122" s="129" t="s">
        <v>3380</v>
      </c>
      <c r="H8122" s="32" t="s">
        <v>3256</v>
      </c>
      <c r="I8122" s="44">
        <f t="shared" si="5798"/>
        <v>2502366</v>
      </c>
      <c r="J8122" s="44">
        <v>2474316</v>
      </c>
      <c r="K8122" s="44">
        <f t="shared" si="5799"/>
        <v>28050</v>
      </c>
      <c r="L8122" s="44">
        <v>19050</v>
      </c>
      <c r="M8122" s="44">
        <v>0</v>
      </c>
      <c r="N8122" s="44">
        <v>9000</v>
      </c>
      <c r="O8122" s="44">
        <v>0</v>
      </c>
      <c r="P8122" s="44">
        <v>0</v>
      </c>
      <c r="Q8122" s="44">
        <v>2536472</v>
      </c>
      <c r="R8122" s="44">
        <v>2491622</v>
      </c>
      <c r="S8122" s="44">
        <v>1929000</v>
      </c>
      <c r="T8122" s="44">
        <f t="shared" ref="T8122:T8152" si="5832">U8122+V8122+W8122</f>
        <v>562622</v>
      </c>
      <c r="U8122" s="44">
        <v>210000</v>
      </c>
      <c r="V8122" s="44">
        <v>215000</v>
      </c>
      <c r="W8122" s="44">
        <v>137622</v>
      </c>
      <c r="X8122" s="44">
        <f t="shared" ref="X8122:X8152" si="5833">S8122+T8122</f>
        <v>2491622</v>
      </c>
      <c r="Y8122" s="209">
        <f t="shared" si="5827"/>
        <v>100</v>
      </c>
    </row>
    <row r="8123" spans="1:25">
      <c r="A8123" s="20">
        <v>35</v>
      </c>
      <c r="B8123" s="81" t="s">
        <v>172</v>
      </c>
      <c r="C8123" s="81" t="s">
        <v>912</v>
      </c>
      <c r="D8123" s="81">
        <v>35020008</v>
      </c>
      <c r="E8123" s="20" t="s">
        <v>134</v>
      </c>
      <c r="F8123" s="23" t="s">
        <v>0</v>
      </c>
      <c r="G8123" s="154" t="s">
        <v>0</v>
      </c>
      <c r="H8123" s="21" t="s">
        <v>13</v>
      </c>
      <c r="I8123" s="66">
        <f t="shared" si="5798"/>
        <v>266186</v>
      </c>
      <c r="J8123" s="66">
        <f>SUM(J8124:J8128)</f>
        <v>266186</v>
      </c>
      <c r="K8123" s="66">
        <f t="shared" si="5799"/>
        <v>0</v>
      </c>
      <c r="L8123" s="66">
        <f t="shared" ref="L8123:X8123" si="5834">SUM(L8124:L8128)</f>
        <v>0</v>
      </c>
      <c r="M8123" s="66">
        <f t="shared" si="5834"/>
        <v>0</v>
      </c>
      <c r="N8123" s="66">
        <f t="shared" si="5834"/>
        <v>0</v>
      </c>
      <c r="O8123" s="66">
        <f t="shared" si="5834"/>
        <v>0</v>
      </c>
      <c r="P8123" s="66">
        <f t="shared" si="5834"/>
        <v>0</v>
      </c>
      <c r="Q8123" s="66">
        <f t="shared" si="5834"/>
        <v>283186</v>
      </c>
      <c r="R8123" s="66">
        <f t="shared" si="5834"/>
        <v>283186</v>
      </c>
      <c r="S8123" s="66">
        <f t="shared" si="5834"/>
        <v>214500</v>
      </c>
      <c r="T8123" s="66">
        <f t="shared" si="5834"/>
        <v>68686</v>
      </c>
      <c r="U8123" s="66">
        <f t="shared" si="5834"/>
        <v>27449</v>
      </c>
      <c r="V8123" s="66">
        <f t="shared" si="5834"/>
        <v>23374</v>
      </c>
      <c r="W8123" s="66">
        <f t="shared" si="5834"/>
        <v>17863</v>
      </c>
      <c r="X8123" s="66">
        <f t="shared" si="5834"/>
        <v>283186</v>
      </c>
      <c r="Y8123" s="208">
        <f t="shared" si="5827"/>
        <v>100</v>
      </c>
    </row>
    <row r="8124" spans="1:25">
      <c r="A8124" s="23">
        <v>35</v>
      </c>
      <c r="B8124" s="80" t="s">
        <v>172</v>
      </c>
      <c r="C8124" s="80" t="s">
        <v>912</v>
      </c>
      <c r="D8124" s="80">
        <v>35020008</v>
      </c>
      <c r="E8124" s="22">
        <v>6112</v>
      </c>
      <c r="F8124" s="23" t="s">
        <v>2910</v>
      </c>
      <c r="G8124" s="129" t="s">
        <v>3380</v>
      </c>
      <c r="H8124" s="32" t="s">
        <v>16</v>
      </c>
      <c r="I8124" s="44">
        <f t="shared" si="5798"/>
        <v>37312</v>
      </c>
      <c r="J8124" s="44">
        <v>37312</v>
      </c>
      <c r="K8124" s="44">
        <f t="shared" si="5799"/>
        <v>0</v>
      </c>
      <c r="L8124" s="44">
        <v>0</v>
      </c>
      <c r="M8124" s="44">
        <v>0</v>
      </c>
      <c r="N8124" s="44">
        <v>0</v>
      </c>
      <c r="O8124" s="44">
        <v>0</v>
      </c>
      <c r="P8124" s="44">
        <v>0</v>
      </c>
      <c r="Q8124" s="44">
        <v>37312</v>
      </c>
      <c r="R8124" s="44">
        <v>37312</v>
      </c>
      <c r="S8124" s="44">
        <v>30349</v>
      </c>
      <c r="T8124" s="44">
        <f t="shared" si="5832"/>
        <v>6963</v>
      </c>
      <c r="U8124" s="44">
        <v>1500</v>
      </c>
      <c r="V8124" s="44">
        <v>3600</v>
      </c>
      <c r="W8124" s="44">
        <v>1863</v>
      </c>
      <c r="X8124" s="44">
        <f t="shared" si="5833"/>
        <v>37312</v>
      </c>
      <c r="Y8124" s="209">
        <f t="shared" si="5827"/>
        <v>100</v>
      </c>
    </row>
    <row r="8125" spans="1:25">
      <c r="A8125" s="23">
        <v>35</v>
      </c>
      <c r="B8125" s="80" t="s">
        <v>172</v>
      </c>
      <c r="C8125" s="80" t="s">
        <v>912</v>
      </c>
      <c r="D8125" s="80">
        <v>35020008</v>
      </c>
      <c r="E8125" s="22">
        <v>6112</v>
      </c>
      <c r="F8125" s="23" t="s">
        <v>2911</v>
      </c>
      <c r="G8125" s="129" t="s">
        <v>3380</v>
      </c>
      <c r="H8125" s="32" t="s">
        <v>19</v>
      </c>
      <c r="I8125" s="44">
        <f t="shared" si="5798"/>
        <v>163800</v>
      </c>
      <c r="J8125" s="44">
        <v>163800</v>
      </c>
      <c r="K8125" s="44">
        <f t="shared" si="5799"/>
        <v>0</v>
      </c>
      <c r="L8125" s="44">
        <v>0</v>
      </c>
      <c r="M8125" s="44">
        <v>0</v>
      </c>
      <c r="N8125" s="44">
        <v>0</v>
      </c>
      <c r="O8125" s="44">
        <v>0</v>
      </c>
      <c r="P8125" s="44">
        <v>0</v>
      </c>
      <c r="Q8125" s="44">
        <v>163800</v>
      </c>
      <c r="R8125" s="44">
        <v>163800</v>
      </c>
      <c r="S8125" s="44">
        <v>106351</v>
      </c>
      <c r="T8125" s="44">
        <f t="shared" si="5832"/>
        <v>57449</v>
      </c>
      <c r="U8125" s="44">
        <v>25949</v>
      </c>
      <c r="V8125" s="44">
        <v>15500</v>
      </c>
      <c r="W8125" s="44">
        <v>16000</v>
      </c>
      <c r="X8125" s="44">
        <f t="shared" si="5833"/>
        <v>163800</v>
      </c>
      <c r="Y8125" s="209">
        <f t="shared" si="5827"/>
        <v>100</v>
      </c>
    </row>
    <row r="8126" spans="1:25">
      <c r="A8126" s="23">
        <v>35</v>
      </c>
      <c r="B8126" s="80" t="s">
        <v>172</v>
      </c>
      <c r="C8126" s="80" t="s">
        <v>912</v>
      </c>
      <c r="D8126" s="80">
        <v>35020008</v>
      </c>
      <c r="E8126" s="22">
        <v>6112</v>
      </c>
      <c r="F8126" s="23" t="s">
        <v>2912</v>
      </c>
      <c r="G8126" s="129" t="s">
        <v>3380</v>
      </c>
      <c r="H8126" s="32" t="s">
        <v>17</v>
      </c>
      <c r="I8126" s="44">
        <f t="shared" si="5798"/>
        <v>33800</v>
      </c>
      <c r="J8126" s="44">
        <v>33800</v>
      </c>
      <c r="K8126" s="44">
        <f t="shared" si="5799"/>
        <v>0</v>
      </c>
      <c r="L8126" s="44">
        <v>0</v>
      </c>
      <c r="M8126" s="44">
        <v>0</v>
      </c>
      <c r="N8126" s="44">
        <v>0</v>
      </c>
      <c r="O8126" s="44">
        <v>0</v>
      </c>
      <c r="P8126" s="44">
        <v>0</v>
      </c>
      <c r="Q8126" s="44">
        <v>33800</v>
      </c>
      <c r="R8126" s="44">
        <v>33800</v>
      </c>
      <c r="S8126" s="44">
        <v>33800</v>
      </c>
      <c r="T8126" s="44">
        <f t="shared" si="5832"/>
        <v>0</v>
      </c>
      <c r="U8126" s="44"/>
      <c r="V8126" s="44"/>
      <c r="W8126" s="44"/>
      <c r="X8126" s="44">
        <f t="shared" si="5833"/>
        <v>33800</v>
      </c>
      <c r="Y8126" s="209">
        <f t="shared" si="5827"/>
        <v>100</v>
      </c>
    </row>
    <row r="8127" spans="1:25">
      <c r="A8127" s="23">
        <v>35</v>
      </c>
      <c r="B8127" s="80" t="s">
        <v>172</v>
      </c>
      <c r="C8127" s="80" t="s">
        <v>912</v>
      </c>
      <c r="D8127" s="80">
        <v>35020008</v>
      </c>
      <c r="E8127" s="22">
        <v>6112</v>
      </c>
      <c r="F8127" s="23" t="s">
        <v>2913</v>
      </c>
      <c r="G8127" s="129" t="s">
        <v>3380</v>
      </c>
      <c r="H8127" s="32" t="s">
        <v>15</v>
      </c>
      <c r="I8127" s="44">
        <f t="shared" si="5798"/>
        <v>23274</v>
      </c>
      <c r="J8127" s="44">
        <v>23274</v>
      </c>
      <c r="K8127" s="44">
        <f t="shared" si="5799"/>
        <v>0</v>
      </c>
      <c r="L8127" s="44">
        <v>0</v>
      </c>
      <c r="M8127" s="44">
        <v>0</v>
      </c>
      <c r="N8127" s="44">
        <v>0</v>
      </c>
      <c r="O8127" s="44">
        <v>0</v>
      </c>
      <c r="P8127" s="44">
        <v>0</v>
      </c>
      <c r="Q8127" s="44">
        <v>24274</v>
      </c>
      <c r="R8127" s="44">
        <v>24274</v>
      </c>
      <c r="S8127" s="44">
        <v>20000</v>
      </c>
      <c r="T8127" s="44">
        <f t="shared" si="5832"/>
        <v>4274</v>
      </c>
      <c r="U8127" s="44"/>
      <c r="V8127" s="44">
        <v>4274</v>
      </c>
      <c r="W8127" s="44"/>
      <c r="X8127" s="44">
        <f t="shared" si="5833"/>
        <v>24274</v>
      </c>
      <c r="Y8127" s="209">
        <f t="shared" si="5827"/>
        <v>100</v>
      </c>
    </row>
    <row r="8128" spans="1:25">
      <c r="A8128" s="23">
        <v>35</v>
      </c>
      <c r="B8128" s="80" t="s">
        <v>172</v>
      </c>
      <c r="C8128" s="80" t="s">
        <v>912</v>
      </c>
      <c r="D8128" s="80">
        <v>35020008</v>
      </c>
      <c r="E8128" s="22">
        <v>6112</v>
      </c>
      <c r="F8128" s="23" t="s">
        <v>2914</v>
      </c>
      <c r="G8128" s="129" t="s">
        <v>3380</v>
      </c>
      <c r="H8128" s="32" t="s">
        <v>18</v>
      </c>
      <c r="I8128" s="44">
        <f t="shared" si="5798"/>
        <v>8000</v>
      </c>
      <c r="J8128" s="44">
        <v>8000</v>
      </c>
      <c r="K8128" s="44">
        <f t="shared" si="5799"/>
        <v>0</v>
      </c>
      <c r="L8128" s="44">
        <v>0</v>
      </c>
      <c r="M8128" s="44">
        <v>0</v>
      </c>
      <c r="N8128" s="44">
        <v>0</v>
      </c>
      <c r="O8128" s="44">
        <v>0</v>
      </c>
      <c r="P8128" s="44">
        <v>0</v>
      </c>
      <c r="Q8128" s="44">
        <v>24000</v>
      </c>
      <c r="R8128" s="44">
        <v>24000</v>
      </c>
      <c r="S8128" s="44">
        <v>24000</v>
      </c>
      <c r="T8128" s="44">
        <f t="shared" si="5832"/>
        <v>0</v>
      </c>
      <c r="U8128" s="44"/>
      <c r="V8128" s="44"/>
      <c r="W8128" s="44"/>
      <c r="X8128" s="44">
        <f t="shared" si="5833"/>
        <v>24000</v>
      </c>
      <c r="Y8128" s="209">
        <f t="shared" si="5827"/>
        <v>100</v>
      </c>
    </row>
    <row r="8129" spans="1:25">
      <c r="A8129" s="23">
        <v>35</v>
      </c>
      <c r="B8129" s="80" t="s">
        <v>172</v>
      </c>
      <c r="C8129" s="80" t="s">
        <v>912</v>
      </c>
      <c r="D8129" s="80">
        <v>35020008</v>
      </c>
      <c r="E8129" s="21" t="s">
        <v>139</v>
      </c>
      <c r="F8129" s="21" t="s">
        <v>0</v>
      </c>
      <c r="G8129" s="150" t="s">
        <v>0</v>
      </c>
      <c r="H8129" s="21" t="s">
        <v>21</v>
      </c>
      <c r="I8129" s="66">
        <f t="shared" si="5798"/>
        <v>17050</v>
      </c>
      <c r="J8129" s="66">
        <f t="shared" ref="J8129:X8129" si="5835">SUM(J8130)</f>
        <v>14105</v>
      </c>
      <c r="K8129" s="66">
        <f t="shared" si="5799"/>
        <v>2945</v>
      </c>
      <c r="L8129" s="66">
        <f t="shared" si="5835"/>
        <v>2000</v>
      </c>
      <c r="M8129" s="66">
        <f t="shared" si="5835"/>
        <v>0</v>
      </c>
      <c r="N8129" s="66">
        <f t="shared" si="5835"/>
        <v>945</v>
      </c>
      <c r="O8129" s="66">
        <f t="shared" si="5835"/>
        <v>0</v>
      </c>
      <c r="P8129" s="66">
        <f t="shared" si="5835"/>
        <v>0</v>
      </c>
      <c r="Q8129" s="66">
        <f t="shared" si="5835"/>
        <v>253788</v>
      </c>
      <c r="R8129" s="66">
        <f t="shared" si="5835"/>
        <v>249068</v>
      </c>
      <c r="S8129" s="66">
        <f t="shared" si="5835"/>
        <v>244425</v>
      </c>
      <c r="T8129" s="66">
        <f t="shared" si="5835"/>
        <v>4643</v>
      </c>
      <c r="U8129" s="66">
        <f t="shared" si="5835"/>
        <v>4643</v>
      </c>
      <c r="V8129" s="66">
        <f t="shared" si="5835"/>
        <v>0</v>
      </c>
      <c r="W8129" s="66">
        <f t="shared" si="5835"/>
        <v>0</v>
      </c>
      <c r="X8129" s="66">
        <f t="shared" si="5835"/>
        <v>249068</v>
      </c>
      <c r="Y8129" s="208">
        <f t="shared" si="5827"/>
        <v>100</v>
      </c>
    </row>
    <row r="8130" spans="1:25">
      <c r="A8130" s="23">
        <v>35</v>
      </c>
      <c r="B8130" s="80" t="s">
        <v>172</v>
      </c>
      <c r="C8130" s="80" t="s">
        <v>912</v>
      </c>
      <c r="D8130" s="80">
        <v>35020008</v>
      </c>
      <c r="E8130" s="22">
        <v>6121</v>
      </c>
      <c r="F8130" s="23"/>
      <c r="G8130" s="129" t="s">
        <v>3380</v>
      </c>
      <c r="H8130" s="32" t="s">
        <v>22</v>
      </c>
      <c r="I8130" s="44">
        <f>SUM(J8130,K8130,O8130,P8130)</f>
        <v>17050</v>
      </c>
      <c r="J8130" s="44">
        <v>14105</v>
      </c>
      <c r="K8130" s="44">
        <f t="shared" si="5799"/>
        <v>2945</v>
      </c>
      <c r="L8130" s="44">
        <v>2000</v>
      </c>
      <c r="M8130" s="44">
        <v>0</v>
      </c>
      <c r="N8130" s="44">
        <v>945</v>
      </c>
      <c r="O8130" s="44">
        <v>0</v>
      </c>
      <c r="P8130" s="44">
        <v>0</v>
      </c>
      <c r="Q8130" s="44">
        <v>253788</v>
      </c>
      <c r="R8130" s="44">
        <v>249068</v>
      </c>
      <c r="S8130" s="44">
        <v>244425</v>
      </c>
      <c r="T8130" s="44">
        <f t="shared" si="5832"/>
        <v>4643</v>
      </c>
      <c r="U8130" s="44">
        <v>4643</v>
      </c>
      <c r="V8130" s="44"/>
      <c r="W8130" s="44"/>
      <c r="X8130" s="44">
        <f t="shared" si="5833"/>
        <v>249068</v>
      </c>
      <c r="Y8130" s="209">
        <f t="shared" si="5827"/>
        <v>100</v>
      </c>
    </row>
    <row r="8131" spans="1:25">
      <c r="A8131" s="23">
        <v>35</v>
      </c>
      <c r="B8131" s="80" t="s">
        <v>172</v>
      </c>
      <c r="C8131" s="80" t="s">
        <v>912</v>
      </c>
      <c r="D8131" s="80">
        <v>35020008</v>
      </c>
      <c r="E8131" s="21" t="s">
        <v>141</v>
      </c>
      <c r="F8131" s="21" t="s">
        <v>0</v>
      </c>
      <c r="G8131" s="150" t="s">
        <v>0</v>
      </c>
      <c r="H8131" s="21" t="s">
        <v>23</v>
      </c>
      <c r="I8131" s="66">
        <f t="shared" si="5798"/>
        <v>268000</v>
      </c>
      <c r="J8131" s="66">
        <f>SUM(J8132:J8140)</f>
        <v>128550</v>
      </c>
      <c r="K8131" s="66">
        <f t="shared" si="5799"/>
        <v>139450</v>
      </c>
      <c r="L8131" s="66">
        <f t="shared" ref="L8131:X8131" si="5836">SUM(L8132:L8140)</f>
        <v>85900</v>
      </c>
      <c r="M8131" s="66">
        <f t="shared" si="5836"/>
        <v>0</v>
      </c>
      <c r="N8131" s="66">
        <f t="shared" si="5836"/>
        <v>53550</v>
      </c>
      <c r="O8131" s="66">
        <f t="shared" si="5836"/>
        <v>0</v>
      </c>
      <c r="P8131" s="66">
        <f t="shared" si="5836"/>
        <v>0</v>
      </c>
      <c r="Q8131" s="66">
        <f t="shared" si="5836"/>
        <v>720275</v>
      </c>
      <c r="R8131" s="66">
        <f t="shared" si="5836"/>
        <v>459800</v>
      </c>
      <c r="S8131" s="66">
        <f t="shared" si="5836"/>
        <v>213456</v>
      </c>
      <c r="T8131" s="66">
        <f t="shared" si="5836"/>
        <v>246344</v>
      </c>
      <c r="U8131" s="66">
        <f t="shared" si="5836"/>
        <v>825</v>
      </c>
      <c r="V8131" s="66">
        <f t="shared" si="5836"/>
        <v>239694</v>
      </c>
      <c r="W8131" s="66">
        <f t="shared" si="5836"/>
        <v>5825</v>
      </c>
      <c r="X8131" s="66">
        <f t="shared" si="5836"/>
        <v>459800</v>
      </c>
      <c r="Y8131" s="208">
        <f t="shared" si="5827"/>
        <v>100</v>
      </c>
    </row>
    <row r="8132" spans="1:25">
      <c r="A8132" s="23">
        <v>35</v>
      </c>
      <c r="B8132" s="80" t="s">
        <v>172</v>
      </c>
      <c r="C8132" s="80" t="s">
        <v>912</v>
      </c>
      <c r="D8132" s="80">
        <v>35020008</v>
      </c>
      <c r="E8132" s="22">
        <v>6131</v>
      </c>
      <c r="F8132" s="23"/>
      <c r="G8132" s="129" t="s">
        <v>3380</v>
      </c>
      <c r="H8132" s="32" t="s">
        <v>24</v>
      </c>
      <c r="I8132" s="44">
        <f t="shared" si="5798"/>
        <v>11000</v>
      </c>
      <c r="J8132" s="44">
        <v>0</v>
      </c>
      <c r="K8132" s="44">
        <f t="shared" si="5799"/>
        <v>11000</v>
      </c>
      <c r="L8132" s="44">
        <v>7000</v>
      </c>
      <c r="M8132" s="44">
        <v>0</v>
      </c>
      <c r="N8132" s="44">
        <v>4000</v>
      </c>
      <c r="O8132" s="44">
        <v>0</v>
      </c>
      <c r="P8132" s="44">
        <v>0</v>
      </c>
      <c r="Q8132" s="44">
        <v>11500</v>
      </c>
      <c r="R8132" s="44">
        <v>0</v>
      </c>
      <c r="S8132" s="44">
        <v>0</v>
      </c>
      <c r="T8132" s="44">
        <f t="shared" si="5832"/>
        <v>0</v>
      </c>
      <c r="U8132" s="44"/>
      <c r="V8132" s="44"/>
      <c r="W8132" s="44"/>
      <c r="X8132" s="44">
        <f t="shared" si="5833"/>
        <v>0</v>
      </c>
      <c r="Y8132" s="209">
        <f t="shared" si="5827"/>
        <v>0</v>
      </c>
    </row>
    <row r="8133" spans="1:25">
      <c r="A8133" s="23">
        <v>35</v>
      </c>
      <c r="B8133" s="80" t="s">
        <v>172</v>
      </c>
      <c r="C8133" s="80" t="s">
        <v>912</v>
      </c>
      <c r="D8133" s="80">
        <v>35020008</v>
      </c>
      <c r="E8133" s="22">
        <v>6132</v>
      </c>
      <c r="F8133" s="23"/>
      <c r="G8133" s="129" t="s">
        <v>3380</v>
      </c>
      <c r="H8133" s="32" t="s">
        <v>25</v>
      </c>
      <c r="I8133" s="44">
        <f t="shared" si="5798"/>
        <v>115000</v>
      </c>
      <c r="J8133" s="44">
        <v>90000</v>
      </c>
      <c r="K8133" s="44">
        <f t="shared" si="5799"/>
        <v>25000</v>
      </c>
      <c r="L8133" s="44">
        <v>10000</v>
      </c>
      <c r="M8133" s="44">
        <v>0</v>
      </c>
      <c r="N8133" s="44">
        <v>15000</v>
      </c>
      <c r="O8133" s="44">
        <v>0</v>
      </c>
      <c r="P8133" s="44">
        <v>0</v>
      </c>
      <c r="Q8133" s="44">
        <v>145000</v>
      </c>
      <c r="R8133" s="44">
        <v>120000</v>
      </c>
      <c r="S8133" s="44">
        <v>120000</v>
      </c>
      <c r="T8133" s="44">
        <f t="shared" si="5832"/>
        <v>0</v>
      </c>
      <c r="U8133" s="44"/>
      <c r="V8133" s="44"/>
      <c r="W8133" s="44"/>
      <c r="X8133" s="44">
        <f t="shared" si="5833"/>
        <v>120000</v>
      </c>
      <c r="Y8133" s="209">
        <f t="shared" si="5827"/>
        <v>100</v>
      </c>
    </row>
    <row r="8134" spans="1:25">
      <c r="A8134" s="23">
        <v>35</v>
      </c>
      <c r="B8134" s="80" t="s">
        <v>172</v>
      </c>
      <c r="C8134" s="80" t="s">
        <v>912</v>
      </c>
      <c r="D8134" s="80">
        <v>35020008</v>
      </c>
      <c r="E8134" s="22">
        <v>6133</v>
      </c>
      <c r="F8134" s="23"/>
      <c r="G8134" s="129" t="s">
        <v>3380</v>
      </c>
      <c r="H8134" s="32" t="s">
        <v>3257</v>
      </c>
      <c r="I8134" s="44">
        <f t="shared" si="5798"/>
        <v>35000</v>
      </c>
      <c r="J8134" s="44">
        <v>20000</v>
      </c>
      <c r="K8134" s="44">
        <f t="shared" si="5799"/>
        <v>15000</v>
      </c>
      <c r="L8134" s="44">
        <v>10000</v>
      </c>
      <c r="M8134" s="44">
        <v>0</v>
      </c>
      <c r="N8134" s="44">
        <v>5000</v>
      </c>
      <c r="O8134" s="44">
        <v>0</v>
      </c>
      <c r="P8134" s="44">
        <v>0</v>
      </c>
      <c r="Q8134" s="44">
        <v>87098</v>
      </c>
      <c r="R8134" s="44">
        <v>72098</v>
      </c>
      <c r="S8134" s="44">
        <v>13000</v>
      </c>
      <c r="T8134" s="44">
        <f t="shared" si="5832"/>
        <v>59098</v>
      </c>
      <c r="U8134" s="44"/>
      <c r="V8134" s="44">
        <v>59098</v>
      </c>
      <c r="W8134" s="44"/>
      <c r="X8134" s="44">
        <f t="shared" si="5833"/>
        <v>72098</v>
      </c>
      <c r="Y8134" s="209">
        <f t="shared" si="5827"/>
        <v>100</v>
      </c>
    </row>
    <row r="8135" spans="1:25">
      <c r="A8135" s="23">
        <v>35</v>
      </c>
      <c r="B8135" s="80" t="s">
        <v>172</v>
      </c>
      <c r="C8135" s="80" t="s">
        <v>912</v>
      </c>
      <c r="D8135" s="80">
        <v>35020008</v>
      </c>
      <c r="E8135" s="22">
        <v>6134</v>
      </c>
      <c r="F8135" s="23"/>
      <c r="G8135" s="129" t="s">
        <v>3380</v>
      </c>
      <c r="H8135" s="32" t="s">
        <v>27</v>
      </c>
      <c r="I8135" s="44">
        <f t="shared" si="5798"/>
        <v>15000</v>
      </c>
      <c r="J8135" s="44">
        <v>0</v>
      </c>
      <c r="K8135" s="44">
        <f t="shared" si="5799"/>
        <v>15000</v>
      </c>
      <c r="L8135" s="44">
        <v>8000</v>
      </c>
      <c r="M8135" s="44">
        <v>0</v>
      </c>
      <c r="N8135" s="44">
        <v>7000</v>
      </c>
      <c r="O8135" s="44">
        <v>0</v>
      </c>
      <c r="P8135" s="44">
        <v>0</v>
      </c>
      <c r="Q8135" s="44">
        <v>37743</v>
      </c>
      <c r="R8135" s="44">
        <v>0</v>
      </c>
      <c r="S8135" s="44">
        <v>0</v>
      </c>
      <c r="T8135" s="44">
        <f t="shared" si="5832"/>
        <v>0</v>
      </c>
      <c r="U8135" s="44"/>
      <c r="V8135" s="44"/>
      <c r="W8135" s="44"/>
      <c r="X8135" s="44">
        <f t="shared" si="5833"/>
        <v>0</v>
      </c>
      <c r="Y8135" s="209">
        <f t="shared" si="5827"/>
        <v>0</v>
      </c>
    </row>
    <row r="8136" spans="1:25">
      <c r="A8136" s="23">
        <v>35</v>
      </c>
      <c r="B8136" s="80" t="s">
        <v>172</v>
      </c>
      <c r="C8136" s="80" t="s">
        <v>912</v>
      </c>
      <c r="D8136" s="80">
        <v>35020008</v>
      </c>
      <c r="E8136" s="22">
        <v>6135</v>
      </c>
      <c r="F8136" s="23"/>
      <c r="G8136" s="129" t="s">
        <v>3380</v>
      </c>
      <c r="H8136" s="32" t="s">
        <v>28</v>
      </c>
      <c r="I8136" s="44">
        <f t="shared" si="5798"/>
        <v>1500</v>
      </c>
      <c r="J8136" s="44">
        <v>0</v>
      </c>
      <c r="K8136" s="44">
        <f t="shared" si="5799"/>
        <v>1500</v>
      </c>
      <c r="L8136" s="44">
        <v>1000</v>
      </c>
      <c r="M8136" s="44">
        <v>0</v>
      </c>
      <c r="N8136" s="44">
        <v>500</v>
      </c>
      <c r="O8136" s="44">
        <v>0</v>
      </c>
      <c r="P8136" s="44">
        <v>0</v>
      </c>
      <c r="Q8136" s="44">
        <v>1500</v>
      </c>
      <c r="R8136" s="44">
        <v>0</v>
      </c>
      <c r="S8136" s="44">
        <v>0</v>
      </c>
      <c r="T8136" s="44">
        <f t="shared" si="5832"/>
        <v>0</v>
      </c>
      <c r="U8136" s="44"/>
      <c r="V8136" s="44"/>
      <c r="W8136" s="44"/>
      <c r="X8136" s="44">
        <f t="shared" si="5833"/>
        <v>0</v>
      </c>
      <c r="Y8136" s="209">
        <f t="shared" si="5827"/>
        <v>0</v>
      </c>
    </row>
    <row r="8137" spans="1:25">
      <c r="A8137" s="23">
        <v>35</v>
      </c>
      <c r="B8137" s="80" t="s">
        <v>172</v>
      </c>
      <c r="C8137" s="80" t="s">
        <v>912</v>
      </c>
      <c r="D8137" s="80">
        <v>35020008</v>
      </c>
      <c r="E8137" s="22">
        <v>6136</v>
      </c>
      <c r="F8137" s="23"/>
      <c r="G8137" s="129" t="s">
        <v>3380</v>
      </c>
      <c r="H8137" s="32" t="s">
        <v>29</v>
      </c>
      <c r="I8137" s="44">
        <f t="shared" si="5798"/>
        <v>500</v>
      </c>
      <c r="J8137" s="44">
        <v>0</v>
      </c>
      <c r="K8137" s="44">
        <f t="shared" si="5799"/>
        <v>500</v>
      </c>
      <c r="L8137" s="44">
        <v>200</v>
      </c>
      <c r="M8137" s="44">
        <v>0</v>
      </c>
      <c r="N8137" s="44">
        <v>300</v>
      </c>
      <c r="O8137" s="44">
        <v>0</v>
      </c>
      <c r="P8137" s="44">
        <v>0</v>
      </c>
      <c r="Q8137" s="44">
        <v>500</v>
      </c>
      <c r="R8137" s="44">
        <v>0</v>
      </c>
      <c r="S8137" s="44">
        <v>0</v>
      </c>
      <c r="T8137" s="44">
        <f t="shared" si="5832"/>
        <v>0</v>
      </c>
      <c r="U8137" s="44"/>
      <c r="V8137" s="44"/>
      <c r="W8137" s="44"/>
      <c r="X8137" s="44">
        <f t="shared" si="5833"/>
        <v>0</v>
      </c>
      <c r="Y8137" s="209">
        <f t="shared" si="5827"/>
        <v>0</v>
      </c>
    </row>
    <row r="8138" spans="1:25">
      <c r="A8138" s="23">
        <v>35</v>
      </c>
      <c r="B8138" s="80" t="s">
        <v>172</v>
      </c>
      <c r="C8138" s="80" t="s">
        <v>912</v>
      </c>
      <c r="D8138" s="80">
        <v>35020008</v>
      </c>
      <c r="E8138" s="22">
        <v>6137</v>
      </c>
      <c r="F8138" s="23"/>
      <c r="G8138" s="129" t="s">
        <v>3380</v>
      </c>
      <c r="H8138" s="32" t="s">
        <v>3258</v>
      </c>
      <c r="I8138" s="44">
        <f t="shared" si="5798"/>
        <v>25000</v>
      </c>
      <c r="J8138" s="44">
        <v>10000</v>
      </c>
      <c r="K8138" s="44">
        <f t="shared" si="5799"/>
        <v>15000</v>
      </c>
      <c r="L8138" s="44">
        <v>14000</v>
      </c>
      <c r="M8138" s="44">
        <v>0</v>
      </c>
      <c r="N8138" s="44">
        <v>1000</v>
      </c>
      <c r="O8138" s="44">
        <v>0</v>
      </c>
      <c r="P8138" s="44">
        <v>0</v>
      </c>
      <c r="Q8138" s="44">
        <v>181158</v>
      </c>
      <c r="R8138" s="44">
        <v>165158</v>
      </c>
      <c r="S8138" s="44">
        <v>25000</v>
      </c>
      <c r="T8138" s="44">
        <f t="shared" si="5832"/>
        <v>140158</v>
      </c>
      <c r="U8138" s="44"/>
      <c r="V8138" s="44">
        <v>140158</v>
      </c>
      <c r="W8138" s="44"/>
      <c r="X8138" s="44">
        <f t="shared" si="5833"/>
        <v>165158</v>
      </c>
      <c r="Y8138" s="209">
        <f t="shared" si="5827"/>
        <v>100</v>
      </c>
    </row>
    <row r="8139" spans="1:25">
      <c r="A8139" s="23">
        <v>35</v>
      </c>
      <c r="B8139" s="80" t="s">
        <v>172</v>
      </c>
      <c r="C8139" s="80" t="s">
        <v>912</v>
      </c>
      <c r="D8139" s="80">
        <v>35020008</v>
      </c>
      <c r="E8139" s="22">
        <v>6138</v>
      </c>
      <c r="F8139" s="23"/>
      <c r="G8139" s="129" t="s">
        <v>3380</v>
      </c>
      <c r="H8139" s="32" t="s">
        <v>31</v>
      </c>
      <c r="I8139" s="44">
        <f t="shared" si="5798"/>
        <v>6000</v>
      </c>
      <c r="J8139" s="44">
        <v>0</v>
      </c>
      <c r="K8139" s="44">
        <f t="shared" si="5799"/>
        <v>6000</v>
      </c>
      <c r="L8139" s="44">
        <v>5500</v>
      </c>
      <c r="M8139" s="44">
        <v>0</v>
      </c>
      <c r="N8139" s="44">
        <v>500</v>
      </c>
      <c r="O8139" s="44">
        <v>0</v>
      </c>
      <c r="P8139" s="44">
        <v>0</v>
      </c>
      <c r="Q8139" s="44">
        <v>6000</v>
      </c>
      <c r="R8139" s="44">
        <v>0</v>
      </c>
      <c r="S8139" s="44">
        <v>0</v>
      </c>
      <c r="T8139" s="44">
        <f t="shared" si="5832"/>
        <v>0</v>
      </c>
      <c r="U8139" s="44"/>
      <c r="V8139" s="44"/>
      <c r="W8139" s="44"/>
      <c r="X8139" s="44">
        <f t="shared" si="5833"/>
        <v>0</v>
      </c>
      <c r="Y8139" s="209">
        <f t="shared" si="5827"/>
        <v>0</v>
      </c>
    </row>
    <row r="8140" spans="1:25">
      <c r="A8140" s="20">
        <v>35</v>
      </c>
      <c r="B8140" s="81" t="s">
        <v>172</v>
      </c>
      <c r="C8140" s="81" t="s">
        <v>912</v>
      </c>
      <c r="D8140" s="81">
        <v>35020008</v>
      </c>
      <c r="E8140" s="20" t="s">
        <v>144</v>
      </c>
      <c r="F8140" s="23" t="s">
        <v>0</v>
      </c>
      <c r="G8140" s="154" t="s">
        <v>0</v>
      </c>
      <c r="H8140" s="21" t="s">
        <v>32</v>
      </c>
      <c r="I8140" s="66">
        <f t="shared" si="5798"/>
        <v>59000</v>
      </c>
      <c r="J8140" s="66">
        <f>SUM(J8141:J8143)</f>
        <v>8550</v>
      </c>
      <c r="K8140" s="66">
        <f t="shared" si="5799"/>
        <v>50450</v>
      </c>
      <c r="L8140" s="66">
        <f t="shared" ref="L8140:X8140" si="5837">SUM(L8141:L8143)</f>
        <v>30200</v>
      </c>
      <c r="M8140" s="66">
        <f t="shared" si="5837"/>
        <v>0</v>
      </c>
      <c r="N8140" s="66">
        <f t="shared" si="5837"/>
        <v>20250</v>
      </c>
      <c r="O8140" s="66">
        <f t="shared" si="5837"/>
        <v>0</v>
      </c>
      <c r="P8140" s="66">
        <f t="shared" si="5837"/>
        <v>0</v>
      </c>
      <c r="Q8140" s="66">
        <f t="shared" si="5837"/>
        <v>249776</v>
      </c>
      <c r="R8140" s="66">
        <f t="shared" si="5837"/>
        <v>102544</v>
      </c>
      <c r="S8140" s="66">
        <f t="shared" si="5837"/>
        <v>55456</v>
      </c>
      <c r="T8140" s="66">
        <f t="shared" si="5837"/>
        <v>47088</v>
      </c>
      <c r="U8140" s="66">
        <f t="shared" si="5837"/>
        <v>825</v>
      </c>
      <c r="V8140" s="66">
        <f t="shared" si="5837"/>
        <v>40438</v>
      </c>
      <c r="W8140" s="66">
        <f t="shared" si="5837"/>
        <v>5825</v>
      </c>
      <c r="X8140" s="66">
        <f t="shared" si="5837"/>
        <v>102544</v>
      </c>
      <c r="Y8140" s="208">
        <f t="shared" si="5827"/>
        <v>100</v>
      </c>
    </row>
    <row r="8141" spans="1:25">
      <c r="A8141" s="23">
        <v>35</v>
      </c>
      <c r="B8141" s="80" t="s">
        <v>172</v>
      </c>
      <c r="C8141" s="80" t="s">
        <v>912</v>
      </c>
      <c r="D8141" s="80">
        <v>35020008</v>
      </c>
      <c r="E8141" s="22">
        <v>6139</v>
      </c>
      <c r="F8141" s="23"/>
      <c r="G8141" s="129" t="s">
        <v>3380</v>
      </c>
      <c r="H8141" s="32" t="s">
        <v>3255</v>
      </c>
      <c r="I8141" s="44">
        <f t="shared" si="5798"/>
        <v>50000</v>
      </c>
      <c r="J8141" s="44">
        <v>0</v>
      </c>
      <c r="K8141" s="44">
        <f t="shared" si="5799"/>
        <v>50000</v>
      </c>
      <c r="L8141" s="44">
        <v>30000</v>
      </c>
      <c r="M8141" s="44">
        <v>0</v>
      </c>
      <c r="N8141" s="44">
        <v>20000</v>
      </c>
      <c r="O8141" s="44">
        <v>0</v>
      </c>
      <c r="P8141" s="44">
        <v>0</v>
      </c>
      <c r="Q8141" s="44">
        <v>240330</v>
      </c>
      <c r="R8141" s="44">
        <v>93613</v>
      </c>
      <c r="S8141" s="44">
        <v>49000</v>
      </c>
      <c r="T8141" s="44">
        <f t="shared" si="5832"/>
        <v>44613</v>
      </c>
      <c r="U8141" s="44"/>
      <c r="V8141" s="44">
        <v>39613</v>
      </c>
      <c r="W8141" s="44">
        <v>5000</v>
      </c>
      <c r="X8141" s="44">
        <f t="shared" si="5833"/>
        <v>93613</v>
      </c>
      <c r="Y8141" s="209">
        <f t="shared" si="5827"/>
        <v>100</v>
      </c>
    </row>
    <row r="8142" spans="1:25">
      <c r="A8142" s="23">
        <v>35</v>
      </c>
      <c r="B8142" s="80" t="s">
        <v>172</v>
      </c>
      <c r="C8142" s="80" t="s">
        <v>912</v>
      </c>
      <c r="D8142" s="80">
        <v>35020008</v>
      </c>
      <c r="E8142" s="22">
        <v>6139</v>
      </c>
      <c r="F8142" s="23" t="s">
        <v>2915</v>
      </c>
      <c r="G8142" s="129" t="s">
        <v>3380</v>
      </c>
      <c r="H8142" s="32" t="s">
        <v>152</v>
      </c>
      <c r="I8142" s="44">
        <f t="shared" si="5798"/>
        <v>9000</v>
      </c>
      <c r="J8142" s="44">
        <v>8550</v>
      </c>
      <c r="K8142" s="44">
        <f t="shared" si="5799"/>
        <v>450</v>
      </c>
      <c r="L8142" s="44">
        <v>200</v>
      </c>
      <c r="M8142" s="44">
        <v>0</v>
      </c>
      <c r="N8142" s="44">
        <v>250</v>
      </c>
      <c r="O8142" s="44">
        <v>0</v>
      </c>
      <c r="P8142" s="44">
        <v>0</v>
      </c>
      <c r="Q8142" s="44">
        <v>9446</v>
      </c>
      <c r="R8142" s="44">
        <v>8931</v>
      </c>
      <c r="S8142" s="44">
        <v>6456</v>
      </c>
      <c r="T8142" s="44">
        <f t="shared" si="5832"/>
        <v>2475</v>
      </c>
      <c r="U8142" s="44">
        <v>825</v>
      </c>
      <c r="V8142" s="44">
        <v>825</v>
      </c>
      <c r="W8142" s="44">
        <v>825</v>
      </c>
      <c r="X8142" s="44">
        <f t="shared" si="5833"/>
        <v>8931</v>
      </c>
      <c r="Y8142" s="209">
        <f t="shared" si="5827"/>
        <v>100</v>
      </c>
    </row>
    <row r="8143" spans="1:25">
      <c r="A8143" s="23">
        <v>35</v>
      </c>
      <c r="B8143" s="80" t="s">
        <v>172</v>
      </c>
      <c r="C8143" s="80" t="s">
        <v>912</v>
      </c>
      <c r="D8143" s="80">
        <v>35020008</v>
      </c>
      <c r="E8143" s="22">
        <v>6139</v>
      </c>
      <c r="F8143" s="23" t="s">
        <v>2916</v>
      </c>
      <c r="G8143" s="129" t="s">
        <v>3380</v>
      </c>
      <c r="H8143" s="32" t="s">
        <v>158</v>
      </c>
      <c r="I8143" s="44">
        <f t="shared" si="5798"/>
        <v>0</v>
      </c>
      <c r="J8143" s="44">
        <v>0</v>
      </c>
      <c r="K8143" s="44">
        <f t="shared" si="5799"/>
        <v>0</v>
      </c>
      <c r="L8143" s="44">
        <v>0</v>
      </c>
      <c r="M8143" s="44">
        <v>0</v>
      </c>
      <c r="N8143" s="44">
        <v>0</v>
      </c>
      <c r="O8143" s="44">
        <v>0</v>
      </c>
      <c r="P8143" s="44">
        <v>0</v>
      </c>
      <c r="Q8143" s="44">
        <v>0</v>
      </c>
      <c r="R8143" s="44">
        <v>0</v>
      </c>
      <c r="S8143" s="44">
        <v>0</v>
      </c>
      <c r="T8143" s="44">
        <f t="shared" si="5832"/>
        <v>0</v>
      </c>
      <c r="U8143" s="44"/>
      <c r="V8143" s="44"/>
      <c r="W8143" s="44"/>
      <c r="X8143" s="44">
        <f t="shared" si="5833"/>
        <v>0</v>
      </c>
      <c r="Y8143" s="209">
        <f t="shared" si="5827"/>
        <v>0</v>
      </c>
    </row>
    <row r="8144" spans="1:25" s="68" customFormat="1" ht="20.399999999999999">
      <c r="A8144" s="46" t="s">
        <v>0</v>
      </c>
      <c r="B8144" s="82" t="s">
        <v>0</v>
      </c>
      <c r="C8144" s="82" t="s">
        <v>0</v>
      </c>
      <c r="D8144" s="88" t="s">
        <v>0</v>
      </c>
      <c r="E8144" s="3" t="s">
        <v>0</v>
      </c>
      <c r="F8144" s="3" t="s">
        <v>0</v>
      </c>
      <c r="G8144" s="158" t="s">
        <v>0</v>
      </c>
      <c r="H8144" s="53" t="s">
        <v>42</v>
      </c>
      <c r="I8144" s="62"/>
      <c r="J8144" s="62"/>
      <c r="K8144" s="62"/>
      <c r="L8144" s="62"/>
      <c r="M8144" s="62"/>
      <c r="N8144" s="62"/>
      <c r="O8144" s="62"/>
      <c r="P8144" s="62"/>
      <c r="Q8144" s="62">
        <f t="shared" ref="Q8144:S8145" si="5838">SUM(Q8145)</f>
        <v>949</v>
      </c>
      <c r="R8144" s="62">
        <f t="shared" si="5838"/>
        <v>0</v>
      </c>
      <c r="S8144" s="62">
        <f t="shared" si="5838"/>
        <v>0</v>
      </c>
      <c r="T8144" s="62">
        <f t="shared" ref="T8144:X8145" si="5839">SUM(T8145)</f>
        <v>0</v>
      </c>
      <c r="U8144" s="62">
        <f t="shared" si="5839"/>
        <v>0</v>
      </c>
      <c r="V8144" s="62">
        <f t="shared" si="5839"/>
        <v>0</v>
      </c>
      <c r="W8144" s="62">
        <f t="shared" si="5839"/>
        <v>0</v>
      </c>
      <c r="X8144" s="62">
        <f t="shared" si="5839"/>
        <v>0</v>
      </c>
      <c r="Y8144" s="210">
        <f t="shared" si="5827"/>
        <v>0</v>
      </c>
    </row>
    <row r="8145" spans="1:25" s="68" customFormat="1">
      <c r="A8145" s="46">
        <v>35</v>
      </c>
      <c r="B8145" s="82" t="s">
        <v>172</v>
      </c>
      <c r="C8145" s="82" t="s">
        <v>880</v>
      </c>
      <c r="D8145" s="82" t="s">
        <v>3416</v>
      </c>
      <c r="E8145" s="3" t="s">
        <v>2637</v>
      </c>
      <c r="F8145" s="3" t="s">
        <v>0</v>
      </c>
      <c r="G8145" s="158" t="s">
        <v>0</v>
      </c>
      <c r="H8145" s="3" t="s">
        <v>34</v>
      </c>
      <c r="I8145" s="62"/>
      <c r="J8145" s="62"/>
      <c r="K8145" s="62"/>
      <c r="L8145" s="62"/>
      <c r="M8145" s="62"/>
      <c r="N8145" s="62"/>
      <c r="O8145" s="62"/>
      <c r="P8145" s="62"/>
      <c r="Q8145" s="62">
        <f t="shared" si="5838"/>
        <v>949</v>
      </c>
      <c r="R8145" s="62">
        <f t="shared" si="5838"/>
        <v>0</v>
      </c>
      <c r="S8145" s="62">
        <f t="shared" si="5838"/>
        <v>0</v>
      </c>
      <c r="T8145" s="62">
        <f t="shared" si="5839"/>
        <v>0</v>
      </c>
      <c r="U8145" s="62">
        <f t="shared" si="5839"/>
        <v>0</v>
      </c>
      <c r="V8145" s="62">
        <f t="shared" si="5839"/>
        <v>0</v>
      </c>
      <c r="W8145" s="62">
        <f t="shared" si="5839"/>
        <v>0</v>
      </c>
      <c r="X8145" s="62">
        <f t="shared" si="5839"/>
        <v>0</v>
      </c>
      <c r="Y8145" s="210">
        <f t="shared" si="5827"/>
        <v>0</v>
      </c>
    </row>
    <row r="8146" spans="1:25">
      <c r="A8146" s="4">
        <v>35</v>
      </c>
      <c r="B8146" s="80" t="s">
        <v>172</v>
      </c>
      <c r="C8146" s="83" t="s">
        <v>880</v>
      </c>
      <c r="D8146" s="83" t="s">
        <v>3416</v>
      </c>
      <c r="E8146" s="47">
        <v>6142</v>
      </c>
      <c r="F8146" s="4"/>
      <c r="G8146" s="129" t="s">
        <v>3380</v>
      </c>
      <c r="H8146" s="5" t="s">
        <v>36</v>
      </c>
      <c r="I8146" s="44"/>
      <c r="J8146" s="44"/>
      <c r="K8146" s="44"/>
      <c r="L8146" s="44"/>
      <c r="M8146" s="44"/>
      <c r="N8146" s="44"/>
      <c r="O8146" s="44"/>
      <c r="P8146" s="44"/>
      <c r="Q8146" s="44">
        <v>949</v>
      </c>
      <c r="R8146" s="44">
        <v>0</v>
      </c>
      <c r="S8146" s="44">
        <v>0</v>
      </c>
      <c r="T8146" s="44">
        <f t="shared" si="5832"/>
        <v>0</v>
      </c>
      <c r="U8146" s="44"/>
      <c r="V8146" s="44"/>
      <c r="W8146" s="44"/>
      <c r="X8146" s="44">
        <f t="shared" si="5833"/>
        <v>0</v>
      </c>
      <c r="Y8146" s="209">
        <f t="shared" si="5827"/>
        <v>0</v>
      </c>
    </row>
    <row r="8147" spans="1:25" ht="20.399999999999999">
      <c r="A8147" s="20" t="s">
        <v>0</v>
      </c>
      <c r="B8147" s="81" t="s">
        <v>0</v>
      </c>
      <c r="C8147" s="81" t="s">
        <v>0</v>
      </c>
      <c r="D8147" s="94" t="s">
        <v>0</v>
      </c>
      <c r="E8147" s="21" t="s">
        <v>0</v>
      </c>
      <c r="F8147" s="21" t="s">
        <v>0</v>
      </c>
      <c r="G8147" s="150" t="s">
        <v>0</v>
      </c>
      <c r="H8147" s="30" t="s">
        <v>60</v>
      </c>
      <c r="I8147" s="31">
        <f t="shared" si="5798"/>
        <v>10505</v>
      </c>
      <c r="J8147" s="31">
        <f t="shared" ref="J8147:X8147" si="5840">SUM(J8148)</f>
        <v>0</v>
      </c>
      <c r="K8147" s="31">
        <f t="shared" si="5799"/>
        <v>10505</v>
      </c>
      <c r="L8147" s="31">
        <f t="shared" si="5840"/>
        <v>4000</v>
      </c>
      <c r="M8147" s="31">
        <f t="shared" si="5840"/>
        <v>0</v>
      </c>
      <c r="N8147" s="31">
        <f t="shared" si="5840"/>
        <v>6505</v>
      </c>
      <c r="O8147" s="31">
        <f t="shared" si="5840"/>
        <v>0</v>
      </c>
      <c r="P8147" s="31">
        <f t="shared" si="5840"/>
        <v>0</v>
      </c>
      <c r="Q8147" s="31">
        <f t="shared" si="5840"/>
        <v>477543</v>
      </c>
      <c r="R8147" s="31">
        <f t="shared" si="5840"/>
        <v>0</v>
      </c>
      <c r="S8147" s="31">
        <f t="shared" si="5840"/>
        <v>0</v>
      </c>
      <c r="T8147" s="31">
        <f t="shared" si="5840"/>
        <v>0</v>
      </c>
      <c r="U8147" s="31">
        <f t="shared" si="5840"/>
        <v>0</v>
      </c>
      <c r="V8147" s="31">
        <f t="shared" si="5840"/>
        <v>0</v>
      </c>
      <c r="W8147" s="31">
        <f t="shared" si="5840"/>
        <v>0</v>
      </c>
      <c r="X8147" s="31">
        <f t="shared" si="5840"/>
        <v>0</v>
      </c>
      <c r="Y8147" s="220">
        <f t="shared" si="5827"/>
        <v>0</v>
      </c>
    </row>
    <row r="8148" spans="1:25">
      <c r="A8148" s="23">
        <v>35</v>
      </c>
      <c r="B8148" s="80" t="s">
        <v>172</v>
      </c>
      <c r="C8148" s="80" t="s">
        <v>912</v>
      </c>
      <c r="D8148" s="80">
        <v>35020008</v>
      </c>
      <c r="E8148" s="21" t="s">
        <v>166</v>
      </c>
      <c r="F8148" s="21" t="s">
        <v>0</v>
      </c>
      <c r="G8148" s="150" t="s">
        <v>0</v>
      </c>
      <c r="H8148" s="21" t="s">
        <v>53</v>
      </c>
      <c r="I8148" s="66">
        <f t="shared" si="5798"/>
        <v>10505</v>
      </c>
      <c r="J8148" s="66">
        <f>SUM(J8149:J8152)</f>
        <v>0</v>
      </c>
      <c r="K8148" s="66">
        <f t="shared" si="5799"/>
        <v>10505</v>
      </c>
      <c r="L8148" s="66">
        <f t="shared" ref="L8148:P8148" si="5841">SUM(L8149:L8152)</f>
        <v>4000</v>
      </c>
      <c r="M8148" s="66">
        <f t="shared" si="5841"/>
        <v>0</v>
      </c>
      <c r="N8148" s="66">
        <f t="shared" si="5841"/>
        <v>6505</v>
      </c>
      <c r="O8148" s="66">
        <f t="shared" si="5841"/>
        <v>0</v>
      </c>
      <c r="P8148" s="66">
        <f t="shared" si="5841"/>
        <v>0</v>
      </c>
      <c r="Q8148" s="66">
        <f t="shared" ref="Q8148:R8148" si="5842">SUM(Q8149:Q8152)</f>
        <v>477543</v>
      </c>
      <c r="R8148" s="66">
        <f t="shared" si="5842"/>
        <v>0</v>
      </c>
      <c r="S8148" s="66">
        <f t="shared" ref="S8148" si="5843">SUM(S8149:S8152)</f>
        <v>0</v>
      </c>
      <c r="T8148" s="66">
        <f t="shared" ref="T8148:X8148" si="5844">SUM(T8149:T8152)</f>
        <v>0</v>
      </c>
      <c r="U8148" s="66">
        <f t="shared" si="5844"/>
        <v>0</v>
      </c>
      <c r="V8148" s="66">
        <f t="shared" si="5844"/>
        <v>0</v>
      </c>
      <c r="W8148" s="66">
        <f t="shared" si="5844"/>
        <v>0</v>
      </c>
      <c r="X8148" s="66">
        <f t="shared" si="5844"/>
        <v>0</v>
      </c>
      <c r="Y8148" s="208">
        <f t="shared" si="5827"/>
        <v>0</v>
      </c>
    </row>
    <row r="8149" spans="1:25">
      <c r="A8149" s="23">
        <v>35</v>
      </c>
      <c r="B8149" s="80" t="s">
        <v>172</v>
      </c>
      <c r="C8149" s="80" t="s">
        <v>912</v>
      </c>
      <c r="D8149" s="80">
        <v>35020008</v>
      </c>
      <c r="E8149" s="22">
        <v>8211</v>
      </c>
      <c r="F8149" s="23"/>
      <c r="G8149" s="129" t="s">
        <v>3380</v>
      </c>
      <c r="H8149" s="32" t="s">
        <v>54</v>
      </c>
      <c r="I8149" s="44">
        <f t="shared" si="5798"/>
        <v>0</v>
      </c>
      <c r="J8149" s="44">
        <v>0</v>
      </c>
      <c r="K8149" s="44">
        <f t="shared" si="5799"/>
        <v>0</v>
      </c>
      <c r="L8149" s="44">
        <v>0</v>
      </c>
      <c r="M8149" s="44">
        <v>0</v>
      </c>
      <c r="N8149" s="44">
        <v>0</v>
      </c>
      <c r="O8149" s="44">
        <v>0</v>
      </c>
      <c r="P8149" s="44">
        <v>0</v>
      </c>
      <c r="Q8149" s="44">
        <v>42980</v>
      </c>
      <c r="R8149" s="44">
        <v>0</v>
      </c>
      <c r="S8149" s="44">
        <v>0</v>
      </c>
      <c r="T8149" s="44">
        <f t="shared" si="5832"/>
        <v>0</v>
      </c>
      <c r="U8149" s="44"/>
      <c r="V8149" s="44"/>
      <c r="W8149" s="44"/>
      <c r="X8149" s="44">
        <f t="shared" si="5833"/>
        <v>0</v>
      </c>
      <c r="Y8149" s="209">
        <f t="shared" si="5827"/>
        <v>0</v>
      </c>
    </row>
    <row r="8150" spans="1:25">
      <c r="A8150" s="23">
        <v>35</v>
      </c>
      <c r="B8150" s="80" t="s">
        <v>172</v>
      </c>
      <c r="C8150" s="80" t="s">
        <v>912</v>
      </c>
      <c r="D8150" s="80">
        <v>35020008</v>
      </c>
      <c r="E8150" s="22">
        <v>8213</v>
      </c>
      <c r="F8150" s="23"/>
      <c r="G8150" s="129" t="s">
        <v>3380</v>
      </c>
      <c r="H8150" s="32" t="s">
        <v>56</v>
      </c>
      <c r="I8150" s="44">
        <f t="shared" si="5798"/>
        <v>8505</v>
      </c>
      <c r="J8150" s="44">
        <v>0</v>
      </c>
      <c r="K8150" s="44">
        <f t="shared" si="5799"/>
        <v>8505</v>
      </c>
      <c r="L8150" s="44">
        <v>2000</v>
      </c>
      <c r="M8150" s="44">
        <v>0</v>
      </c>
      <c r="N8150" s="44">
        <v>6505</v>
      </c>
      <c r="O8150" s="44">
        <v>0</v>
      </c>
      <c r="P8150" s="44">
        <v>0</v>
      </c>
      <c r="Q8150" s="44">
        <v>52031</v>
      </c>
      <c r="R8150" s="44">
        <v>0</v>
      </c>
      <c r="S8150" s="44">
        <v>0</v>
      </c>
      <c r="T8150" s="44">
        <f t="shared" si="5832"/>
        <v>0</v>
      </c>
      <c r="U8150" s="44"/>
      <c r="V8150" s="44"/>
      <c r="W8150" s="44"/>
      <c r="X8150" s="44">
        <f t="shared" si="5833"/>
        <v>0</v>
      </c>
      <c r="Y8150" s="209">
        <f t="shared" si="5827"/>
        <v>0</v>
      </c>
    </row>
    <row r="8151" spans="1:25">
      <c r="A8151" s="23">
        <v>35</v>
      </c>
      <c r="B8151" s="80" t="s">
        <v>172</v>
      </c>
      <c r="C8151" s="80" t="s">
        <v>912</v>
      </c>
      <c r="D8151" s="80">
        <v>35020008</v>
      </c>
      <c r="E8151" s="22">
        <v>8215</v>
      </c>
      <c r="F8151" s="23"/>
      <c r="G8151" s="129" t="s">
        <v>3380</v>
      </c>
      <c r="H8151" s="32" t="s">
        <v>58</v>
      </c>
      <c r="I8151" s="44">
        <f t="shared" si="5798"/>
        <v>0</v>
      </c>
      <c r="J8151" s="44">
        <v>0</v>
      </c>
      <c r="K8151" s="44">
        <f t="shared" si="5799"/>
        <v>0</v>
      </c>
      <c r="L8151" s="44">
        <v>0</v>
      </c>
      <c r="M8151" s="44">
        <v>0</v>
      </c>
      <c r="N8151" s="44">
        <v>0</v>
      </c>
      <c r="O8151" s="44">
        <v>0</v>
      </c>
      <c r="P8151" s="44">
        <v>0</v>
      </c>
      <c r="Q8151" s="44">
        <v>4700</v>
      </c>
      <c r="R8151" s="44">
        <v>0</v>
      </c>
      <c r="S8151" s="44">
        <v>0</v>
      </c>
      <c r="T8151" s="44">
        <f t="shared" si="5832"/>
        <v>0</v>
      </c>
      <c r="U8151" s="44"/>
      <c r="V8151" s="44"/>
      <c r="W8151" s="44"/>
      <c r="X8151" s="44">
        <f t="shared" si="5833"/>
        <v>0</v>
      </c>
      <c r="Y8151" s="209">
        <f t="shared" si="5827"/>
        <v>0</v>
      </c>
    </row>
    <row r="8152" spans="1:25">
      <c r="A8152" s="23">
        <v>35</v>
      </c>
      <c r="B8152" s="80" t="s">
        <v>172</v>
      </c>
      <c r="C8152" s="80" t="s">
        <v>912</v>
      </c>
      <c r="D8152" s="80">
        <v>35020008</v>
      </c>
      <c r="E8152" s="22">
        <v>8216</v>
      </c>
      <c r="F8152" s="23"/>
      <c r="G8152" s="129" t="s">
        <v>3380</v>
      </c>
      <c r="H8152" s="32" t="s">
        <v>59</v>
      </c>
      <c r="I8152" s="44">
        <f t="shared" si="5798"/>
        <v>2000</v>
      </c>
      <c r="J8152" s="44">
        <v>0</v>
      </c>
      <c r="K8152" s="44">
        <f t="shared" si="5799"/>
        <v>2000</v>
      </c>
      <c r="L8152" s="44">
        <v>2000</v>
      </c>
      <c r="M8152" s="44">
        <v>0</v>
      </c>
      <c r="N8152" s="44">
        <v>0</v>
      </c>
      <c r="O8152" s="44">
        <v>0</v>
      </c>
      <c r="P8152" s="44">
        <v>0</v>
      </c>
      <c r="Q8152" s="44">
        <v>377832</v>
      </c>
      <c r="R8152" s="44">
        <v>0</v>
      </c>
      <c r="S8152" s="44">
        <v>0</v>
      </c>
      <c r="T8152" s="44">
        <f t="shared" si="5832"/>
        <v>0</v>
      </c>
      <c r="U8152" s="44"/>
      <c r="V8152" s="44"/>
      <c r="W8152" s="44"/>
      <c r="X8152" s="44">
        <f t="shared" si="5833"/>
        <v>0</v>
      </c>
      <c r="Y8152" s="209">
        <f t="shared" si="5827"/>
        <v>0</v>
      </c>
    </row>
    <row r="8153" spans="1:25">
      <c r="A8153" s="32" t="s">
        <v>0</v>
      </c>
      <c r="B8153" s="95" t="s">
        <v>0</v>
      </c>
      <c r="C8153" s="95" t="s">
        <v>0</v>
      </c>
      <c r="D8153" s="95" t="s">
        <v>0</v>
      </c>
      <c r="E8153" s="32" t="s">
        <v>0</v>
      </c>
      <c r="F8153" s="32" t="s">
        <v>0</v>
      </c>
      <c r="G8153" s="154" t="s">
        <v>0</v>
      </c>
      <c r="H8153" s="30" t="s">
        <v>1972</v>
      </c>
      <c r="I8153" s="31">
        <f t="shared" si="5798"/>
        <v>3064107</v>
      </c>
      <c r="J8153" s="31">
        <f>SUM(J8120,J8147)</f>
        <v>2883157</v>
      </c>
      <c r="K8153" s="31">
        <f t="shared" si="5799"/>
        <v>180950</v>
      </c>
      <c r="L8153" s="31">
        <f t="shared" ref="L8153:X8153" si="5845">SUM(L8120,L8147)</f>
        <v>110950</v>
      </c>
      <c r="M8153" s="31">
        <f t="shared" si="5845"/>
        <v>0</v>
      </c>
      <c r="N8153" s="31">
        <f t="shared" si="5845"/>
        <v>70000</v>
      </c>
      <c r="O8153" s="31">
        <f t="shared" si="5845"/>
        <v>0</v>
      </c>
      <c r="P8153" s="31">
        <f t="shared" si="5845"/>
        <v>0</v>
      </c>
      <c r="Q8153" s="31">
        <f t="shared" si="5845"/>
        <v>4271264</v>
      </c>
      <c r="R8153" s="31">
        <f t="shared" si="5845"/>
        <v>3483676</v>
      </c>
      <c r="S8153" s="31">
        <f t="shared" si="5845"/>
        <v>2601381</v>
      </c>
      <c r="T8153" s="31">
        <f t="shared" si="5845"/>
        <v>882295</v>
      </c>
      <c r="U8153" s="31">
        <f t="shared" si="5845"/>
        <v>242917</v>
      </c>
      <c r="V8153" s="31">
        <f t="shared" si="5845"/>
        <v>478068</v>
      </c>
      <c r="W8153" s="31">
        <f t="shared" si="5845"/>
        <v>161310</v>
      </c>
      <c r="X8153" s="31">
        <f t="shared" si="5845"/>
        <v>3483676</v>
      </c>
      <c r="Y8153" s="220">
        <f t="shared" si="5827"/>
        <v>100</v>
      </c>
    </row>
    <row r="8154" spans="1:25" ht="15" thickBot="1">
      <c r="A8154" s="32" t="s">
        <v>0</v>
      </c>
      <c r="B8154" s="95" t="s">
        <v>0</v>
      </c>
      <c r="C8154" s="95" t="s">
        <v>0</v>
      </c>
      <c r="D8154" s="95" t="s">
        <v>0</v>
      </c>
      <c r="E8154" s="32" t="s">
        <v>0</v>
      </c>
      <c r="F8154" s="32" t="s">
        <v>0</v>
      </c>
      <c r="G8154" s="154" t="s">
        <v>0</v>
      </c>
      <c r="H8154" s="21" t="s">
        <v>170</v>
      </c>
      <c r="I8154" s="66">
        <f t="shared" si="5798"/>
        <v>65</v>
      </c>
      <c r="J8154" s="66">
        <v>65</v>
      </c>
      <c r="K8154" s="66">
        <f t="shared" si="5799"/>
        <v>0</v>
      </c>
      <c r="L8154" s="66" t="s">
        <v>0</v>
      </c>
      <c r="M8154" s="66" t="s">
        <v>0</v>
      </c>
      <c r="N8154" s="66" t="s">
        <v>0</v>
      </c>
      <c r="O8154" s="66" t="s">
        <v>0</v>
      </c>
      <c r="P8154" s="66" t="s">
        <v>0</v>
      </c>
      <c r="Q8154" s="66">
        <v>0</v>
      </c>
      <c r="R8154" s="66"/>
      <c r="S8154" s="66"/>
      <c r="T8154" s="66"/>
      <c r="U8154" s="66"/>
      <c r="V8154" s="66"/>
      <c r="W8154" s="66"/>
      <c r="X8154" s="66"/>
      <c r="Y8154" s="208">
        <v>0</v>
      </c>
    </row>
    <row r="8155" spans="1:25" ht="41.4" thickBot="1">
      <c r="A8155" s="252" t="s">
        <v>0</v>
      </c>
      <c r="B8155" s="255" t="s">
        <v>0</v>
      </c>
      <c r="C8155" s="255" t="s">
        <v>0</v>
      </c>
      <c r="D8155" s="255" t="s">
        <v>0</v>
      </c>
      <c r="E8155" s="252" t="s">
        <v>0</v>
      </c>
      <c r="F8155" s="252" t="s">
        <v>0</v>
      </c>
      <c r="G8155" s="258" t="s">
        <v>0</v>
      </c>
      <c r="H8155" s="24" t="s">
        <v>72</v>
      </c>
      <c r="I8155" s="1" t="s">
        <v>3093</v>
      </c>
      <c r="J8155" s="1" t="s">
        <v>3130</v>
      </c>
      <c r="K8155" s="1" t="s">
        <v>3</v>
      </c>
      <c r="L8155" s="1" t="s">
        <v>4</v>
      </c>
      <c r="M8155" s="1" t="s">
        <v>5</v>
      </c>
      <c r="N8155" s="1" t="s">
        <v>6</v>
      </c>
      <c r="O8155" s="1" t="s">
        <v>7</v>
      </c>
      <c r="P8155" s="1" t="s">
        <v>8</v>
      </c>
      <c r="Q8155" s="1" t="s">
        <v>3344</v>
      </c>
      <c r="R8155" s="1" t="s">
        <v>3427</v>
      </c>
      <c r="S8155" s="1" t="s">
        <v>3447</v>
      </c>
      <c r="T8155" s="1" t="s">
        <v>3448</v>
      </c>
      <c r="U8155" s="1" t="s">
        <v>3452</v>
      </c>
      <c r="V8155" s="1" t="s">
        <v>3449</v>
      </c>
      <c r="W8155" s="1" t="s">
        <v>3450</v>
      </c>
      <c r="X8155" s="1" t="s">
        <v>3451</v>
      </c>
      <c r="Y8155" s="216" t="s">
        <v>3385</v>
      </c>
    </row>
    <row r="8156" spans="1:25">
      <c r="A8156" s="253"/>
      <c r="B8156" s="256"/>
      <c r="C8156" s="256"/>
      <c r="D8156" s="256"/>
      <c r="E8156" s="253"/>
      <c r="F8156" s="253"/>
      <c r="G8156" s="259"/>
      <c r="H8156" s="33" t="s">
        <v>0</v>
      </c>
      <c r="I8156" s="45">
        <v>1</v>
      </c>
      <c r="J8156" s="45">
        <v>3</v>
      </c>
      <c r="K8156" s="45" t="s">
        <v>9</v>
      </c>
      <c r="L8156" s="45">
        <v>5</v>
      </c>
      <c r="M8156" s="45">
        <v>6</v>
      </c>
      <c r="N8156" s="45">
        <v>7</v>
      </c>
      <c r="O8156" s="45">
        <v>8</v>
      </c>
      <c r="P8156" s="45">
        <v>9</v>
      </c>
      <c r="Q8156" s="45">
        <v>1</v>
      </c>
      <c r="R8156" s="45">
        <v>2</v>
      </c>
      <c r="S8156" s="45">
        <v>3</v>
      </c>
      <c r="T8156" s="45" t="s">
        <v>3453</v>
      </c>
      <c r="U8156" s="45">
        <v>5</v>
      </c>
      <c r="V8156" s="45">
        <v>6</v>
      </c>
      <c r="W8156" s="45">
        <v>7</v>
      </c>
      <c r="X8156" s="45" t="s">
        <v>3454</v>
      </c>
      <c r="Y8156" s="276">
        <v>9</v>
      </c>
    </row>
    <row r="8157" spans="1:25">
      <c r="A8157" s="253"/>
      <c r="B8157" s="256"/>
      <c r="C8157" s="256"/>
      <c r="D8157" s="256"/>
      <c r="E8157" s="253"/>
      <c r="F8157" s="253"/>
      <c r="G8157" s="259"/>
      <c r="H8157" s="34" t="s">
        <v>110</v>
      </c>
      <c r="I8157" s="35">
        <f t="shared" si="5798"/>
        <v>3064107</v>
      </c>
      <c r="J8157" s="35">
        <f>SUM(J8153)</f>
        <v>2883157</v>
      </c>
      <c r="K8157" s="35">
        <f t="shared" si="5799"/>
        <v>180950</v>
      </c>
      <c r="L8157" s="35">
        <f t="shared" ref="L8157:P8157" si="5846">SUM(L8153)</f>
        <v>110950</v>
      </c>
      <c r="M8157" s="35">
        <f t="shared" si="5846"/>
        <v>0</v>
      </c>
      <c r="N8157" s="35">
        <f t="shared" si="5846"/>
        <v>70000</v>
      </c>
      <c r="O8157" s="35">
        <f t="shared" si="5846"/>
        <v>0</v>
      </c>
      <c r="P8157" s="35">
        <f t="shared" si="5846"/>
        <v>0</v>
      </c>
      <c r="Q8157" s="35">
        <f t="shared" ref="Q8157:R8157" si="5847">SUM(Q8153)</f>
        <v>4271264</v>
      </c>
      <c r="R8157" s="35">
        <f t="shared" si="5847"/>
        <v>3483676</v>
      </c>
      <c r="S8157" s="35">
        <f t="shared" ref="S8157" si="5848">SUM(S8153)</f>
        <v>2601381</v>
      </c>
      <c r="T8157" s="35">
        <f t="shared" ref="T8157:X8157" si="5849">SUM(T8153)</f>
        <v>882295</v>
      </c>
      <c r="U8157" s="35">
        <f t="shared" si="5849"/>
        <v>242917</v>
      </c>
      <c r="V8157" s="35">
        <f t="shared" si="5849"/>
        <v>478068</v>
      </c>
      <c r="W8157" s="35">
        <f t="shared" si="5849"/>
        <v>161310</v>
      </c>
      <c r="X8157" s="35">
        <f t="shared" si="5849"/>
        <v>3483676</v>
      </c>
      <c r="Y8157" s="218">
        <f t="shared" ref="Y8157:Y8158" si="5850">IF(R8157=0,0,(X8157/R8157)*100)</f>
        <v>100</v>
      </c>
    </row>
    <row r="8158" spans="1:25">
      <c r="A8158" s="253"/>
      <c r="B8158" s="256"/>
      <c r="C8158" s="256"/>
      <c r="D8158" s="256"/>
      <c r="E8158" s="253"/>
      <c r="F8158" s="253"/>
      <c r="G8158" s="259"/>
      <c r="H8158" s="36" t="s">
        <v>69</v>
      </c>
      <c r="I8158" s="35">
        <f t="shared" si="5798"/>
        <v>3064107</v>
      </c>
      <c r="J8158" s="35">
        <f>SUM(J8157)</f>
        <v>2883157</v>
      </c>
      <c r="K8158" s="35">
        <f t="shared" si="5799"/>
        <v>180950</v>
      </c>
      <c r="L8158" s="35">
        <f t="shared" ref="L8158:P8158" si="5851">SUM(L8157)</f>
        <v>110950</v>
      </c>
      <c r="M8158" s="35">
        <f t="shared" si="5851"/>
        <v>0</v>
      </c>
      <c r="N8158" s="35">
        <f t="shared" si="5851"/>
        <v>70000</v>
      </c>
      <c r="O8158" s="35">
        <f t="shared" si="5851"/>
        <v>0</v>
      </c>
      <c r="P8158" s="35">
        <f t="shared" si="5851"/>
        <v>0</v>
      </c>
      <c r="Q8158" s="35">
        <f t="shared" ref="Q8158:R8158" si="5852">SUM(Q8157)</f>
        <v>4271264</v>
      </c>
      <c r="R8158" s="35">
        <f t="shared" si="5852"/>
        <v>3483676</v>
      </c>
      <c r="S8158" s="35">
        <f t="shared" ref="S8158" si="5853">SUM(S8157)</f>
        <v>2601381</v>
      </c>
      <c r="T8158" s="35">
        <f t="shared" ref="T8158:X8158" si="5854">SUM(T8157)</f>
        <v>882295</v>
      </c>
      <c r="U8158" s="35">
        <f t="shared" si="5854"/>
        <v>242917</v>
      </c>
      <c r="V8158" s="35">
        <f t="shared" si="5854"/>
        <v>478068</v>
      </c>
      <c r="W8158" s="35">
        <f t="shared" si="5854"/>
        <v>161310</v>
      </c>
      <c r="X8158" s="35">
        <f t="shared" si="5854"/>
        <v>3483676</v>
      </c>
      <c r="Y8158" s="218">
        <f t="shared" si="5850"/>
        <v>100</v>
      </c>
    </row>
    <row r="8159" spans="1:25" ht="15" thickBot="1">
      <c r="A8159" s="254"/>
      <c r="B8159" s="257"/>
      <c r="C8159" s="257"/>
      <c r="D8159" s="257"/>
      <c r="E8159" s="254"/>
      <c r="F8159" s="254"/>
      <c r="G8159" s="260"/>
    </row>
    <row r="8160" spans="1:25" ht="41.4" thickBot="1">
      <c r="A8160" s="24" t="s">
        <v>123</v>
      </c>
      <c r="B8160" s="90" t="s">
        <v>124</v>
      </c>
      <c r="C8160" s="90" t="s">
        <v>125</v>
      </c>
      <c r="D8160" s="91" t="s">
        <v>0</v>
      </c>
      <c r="E8160" s="24" t="s">
        <v>126</v>
      </c>
      <c r="F8160" s="24" t="s">
        <v>127</v>
      </c>
      <c r="G8160" s="151" t="s">
        <v>128</v>
      </c>
      <c r="H8160" s="24" t="s">
        <v>1</v>
      </c>
      <c r="I8160" s="1" t="s">
        <v>3093</v>
      </c>
      <c r="J8160" s="1" t="s">
        <v>3130</v>
      </c>
      <c r="K8160" s="1" t="s">
        <v>3</v>
      </c>
      <c r="L8160" s="1" t="s">
        <v>4</v>
      </c>
      <c r="M8160" s="1" t="s">
        <v>5</v>
      </c>
      <c r="N8160" s="1" t="s">
        <v>6</v>
      </c>
      <c r="O8160" s="1" t="s">
        <v>7</v>
      </c>
      <c r="P8160" s="1" t="s">
        <v>8</v>
      </c>
      <c r="Q8160" s="1" t="s">
        <v>3344</v>
      </c>
      <c r="R8160" s="1" t="s">
        <v>3427</v>
      </c>
      <c r="S8160" s="1" t="s">
        <v>3447</v>
      </c>
      <c r="T8160" s="1" t="s">
        <v>3448</v>
      </c>
      <c r="U8160" s="1" t="s">
        <v>3452</v>
      </c>
      <c r="V8160" s="1" t="s">
        <v>3449</v>
      </c>
      <c r="W8160" s="1" t="s">
        <v>3450</v>
      </c>
      <c r="X8160" s="1" t="s">
        <v>3451</v>
      </c>
      <c r="Y8160" s="216" t="s">
        <v>3385</v>
      </c>
    </row>
    <row r="8161" spans="1:25">
      <c r="A8161" s="26" t="s">
        <v>0</v>
      </c>
      <c r="B8161" s="92" t="s">
        <v>0</v>
      </c>
      <c r="C8161" s="92" t="s">
        <v>0</v>
      </c>
      <c r="D8161" s="93" t="s">
        <v>0</v>
      </c>
      <c r="E8161" s="27" t="s">
        <v>0</v>
      </c>
      <c r="F8161" s="28" t="s">
        <v>0</v>
      </c>
      <c r="G8161" s="152" t="s">
        <v>0</v>
      </c>
      <c r="H8161" s="29" t="s">
        <v>0</v>
      </c>
      <c r="I8161" s="45">
        <v>1</v>
      </c>
      <c r="J8161" s="45">
        <v>3</v>
      </c>
      <c r="K8161" s="45" t="s">
        <v>9</v>
      </c>
      <c r="L8161" s="45">
        <v>5</v>
      </c>
      <c r="M8161" s="45">
        <v>6</v>
      </c>
      <c r="N8161" s="45">
        <v>7</v>
      </c>
      <c r="O8161" s="45">
        <v>8</v>
      </c>
      <c r="P8161" s="45">
        <v>9</v>
      </c>
      <c r="Q8161" s="45">
        <v>1</v>
      </c>
      <c r="R8161" s="45">
        <v>2</v>
      </c>
      <c r="S8161" s="45">
        <v>3</v>
      </c>
      <c r="T8161" s="45" t="s">
        <v>3453</v>
      </c>
      <c r="U8161" s="45">
        <v>5</v>
      </c>
      <c r="V8161" s="45">
        <v>6</v>
      </c>
      <c r="W8161" s="45">
        <v>7</v>
      </c>
      <c r="X8161" s="45" t="s">
        <v>3454</v>
      </c>
      <c r="Y8161" s="276">
        <v>9</v>
      </c>
    </row>
    <row r="8162" spans="1:25" ht="20.399999999999999">
      <c r="A8162" s="20">
        <v>35</v>
      </c>
      <c r="B8162" s="81" t="s">
        <v>172</v>
      </c>
      <c r="C8162" s="80" t="s">
        <v>923</v>
      </c>
      <c r="D8162" s="80">
        <v>35020009</v>
      </c>
      <c r="E8162" s="21" t="s">
        <v>0</v>
      </c>
      <c r="F8162" s="21" t="s">
        <v>0</v>
      </c>
      <c r="G8162" s="150" t="s">
        <v>0</v>
      </c>
      <c r="H8162" s="21" t="s">
        <v>1973</v>
      </c>
      <c r="I8162" s="22"/>
      <c r="J8162" s="22"/>
      <c r="K8162" s="22"/>
      <c r="L8162" s="22" t="s">
        <v>0</v>
      </c>
      <c r="M8162" s="22" t="s">
        <v>0</v>
      </c>
      <c r="N8162" s="22" t="s">
        <v>0</v>
      </c>
      <c r="O8162" s="22" t="s">
        <v>0</v>
      </c>
      <c r="P8162" s="22" t="s">
        <v>0</v>
      </c>
      <c r="Q8162" s="22"/>
      <c r="R8162" s="22"/>
      <c r="S8162" s="22"/>
      <c r="T8162" s="22" t="s">
        <v>0</v>
      </c>
      <c r="U8162" s="22" t="s">
        <v>0</v>
      </c>
      <c r="V8162" s="22" t="s">
        <v>0</v>
      </c>
      <c r="W8162" s="22" t="s">
        <v>0</v>
      </c>
      <c r="X8162" s="22" t="s">
        <v>0</v>
      </c>
      <c r="Y8162" s="209"/>
    </row>
    <row r="8163" spans="1:25" ht="20.399999999999999">
      <c r="A8163" s="20" t="s">
        <v>0</v>
      </c>
      <c r="B8163" s="81" t="s">
        <v>0</v>
      </c>
      <c r="C8163" s="81" t="s">
        <v>0</v>
      </c>
      <c r="D8163" s="94" t="s">
        <v>0</v>
      </c>
      <c r="E8163" s="21" t="s">
        <v>0</v>
      </c>
      <c r="F8163" s="21" t="s">
        <v>0</v>
      </c>
      <c r="G8163" s="150" t="s">
        <v>0</v>
      </c>
      <c r="H8163" s="30" t="s">
        <v>33</v>
      </c>
      <c r="I8163" s="31">
        <f t="shared" si="5798"/>
        <v>3970297</v>
      </c>
      <c r="J8163" s="31">
        <f>SUM(J8164,J8172,J8174)</f>
        <v>2864012</v>
      </c>
      <c r="K8163" s="31">
        <f t="shared" si="5799"/>
        <v>1106285</v>
      </c>
      <c r="L8163" s="31">
        <f t="shared" ref="L8163:P8163" si="5855">SUM(L8164,L8172,L8174)</f>
        <v>849423</v>
      </c>
      <c r="M8163" s="31">
        <f t="shared" si="5855"/>
        <v>5000</v>
      </c>
      <c r="N8163" s="31">
        <f t="shared" si="5855"/>
        <v>251862</v>
      </c>
      <c r="O8163" s="31">
        <f t="shared" si="5855"/>
        <v>0</v>
      </c>
      <c r="P8163" s="31">
        <f t="shared" si="5855"/>
        <v>0</v>
      </c>
      <c r="Q8163" s="31">
        <f t="shared" ref="Q8163:R8163" si="5856">SUM(Q8164,Q8172,Q8174)</f>
        <v>4150056</v>
      </c>
      <c r="R8163" s="31">
        <f t="shared" si="5856"/>
        <v>2996354</v>
      </c>
      <c r="S8163" s="31">
        <f t="shared" ref="S8163" si="5857">SUM(S8164,S8172,S8174)</f>
        <v>2523482</v>
      </c>
      <c r="T8163" s="31">
        <f t="shared" ref="T8163:X8163" si="5858">SUM(T8164,T8172,T8174)</f>
        <v>472872</v>
      </c>
      <c r="U8163" s="31">
        <f t="shared" si="5858"/>
        <v>231126</v>
      </c>
      <c r="V8163" s="31">
        <f t="shared" si="5858"/>
        <v>226123</v>
      </c>
      <c r="W8163" s="31">
        <f t="shared" si="5858"/>
        <v>15623</v>
      </c>
      <c r="X8163" s="31">
        <f t="shared" si="5858"/>
        <v>2996354</v>
      </c>
      <c r="Y8163" s="220">
        <f t="shared" ref="Y8163:Y8194" si="5859">IF(R8163=0,0,(X8163/R8163)*100)</f>
        <v>100</v>
      </c>
    </row>
    <row r="8164" spans="1:25">
      <c r="A8164" s="23">
        <v>35</v>
      </c>
      <c r="B8164" s="80" t="s">
        <v>172</v>
      </c>
      <c r="C8164" s="80" t="s">
        <v>923</v>
      </c>
      <c r="D8164" s="80">
        <v>35020009</v>
      </c>
      <c r="E8164" s="21" t="s">
        <v>132</v>
      </c>
      <c r="F8164" s="21" t="s">
        <v>0</v>
      </c>
      <c r="G8164" s="150" t="s">
        <v>0</v>
      </c>
      <c r="H8164" s="21" t="s">
        <v>11</v>
      </c>
      <c r="I8164" s="66">
        <f t="shared" si="5798"/>
        <v>2770312</v>
      </c>
      <c r="J8164" s="66">
        <f>SUM(J8165,J8166)</f>
        <v>2485912</v>
      </c>
      <c r="K8164" s="66">
        <f t="shared" si="5799"/>
        <v>284400</v>
      </c>
      <c r="L8164" s="66">
        <f t="shared" ref="L8164:P8164" si="5860">SUM(L8165,L8166)</f>
        <v>258900</v>
      </c>
      <c r="M8164" s="66">
        <f t="shared" si="5860"/>
        <v>0</v>
      </c>
      <c r="N8164" s="66">
        <f t="shared" si="5860"/>
        <v>25500</v>
      </c>
      <c r="O8164" s="66">
        <f t="shared" si="5860"/>
        <v>0</v>
      </c>
      <c r="P8164" s="66">
        <f t="shared" si="5860"/>
        <v>0</v>
      </c>
      <c r="Q8164" s="66">
        <f t="shared" ref="Q8164:R8164" si="5861">SUM(Q8165,Q8166)</f>
        <v>2913130</v>
      </c>
      <c r="R8164" s="66">
        <f t="shared" si="5861"/>
        <v>2605337</v>
      </c>
      <c r="S8164" s="66">
        <f t="shared" ref="S8164" si="5862">SUM(S8165,S8166)</f>
        <v>2179459</v>
      </c>
      <c r="T8164" s="66">
        <f t="shared" ref="T8164:X8164" si="5863">SUM(T8165,T8166)</f>
        <v>425878</v>
      </c>
      <c r="U8164" s="66">
        <f t="shared" si="5863"/>
        <v>205368</v>
      </c>
      <c r="V8164" s="66">
        <f t="shared" si="5863"/>
        <v>204887</v>
      </c>
      <c r="W8164" s="66">
        <f t="shared" si="5863"/>
        <v>15623</v>
      </c>
      <c r="X8164" s="66">
        <f t="shared" si="5863"/>
        <v>2605337</v>
      </c>
      <c r="Y8164" s="208">
        <f t="shared" si="5859"/>
        <v>100</v>
      </c>
    </row>
    <row r="8165" spans="1:25">
      <c r="A8165" s="23">
        <v>35</v>
      </c>
      <c r="B8165" s="80" t="s">
        <v>172</v>
      </c>
      <c r="C8165" s="80" t="s">
        <v>923</v>
      </c>
      <c r="D8165" s="80">
        <v>35020009</v>
      </c>
      <c r="E8165" s="22">
        <v>6111</v>
      </c>
      <c r="F8165" s="23"/>
      <c r="G8165" s="129" t="s">
        <v>3380</v>
      </c>
      <c r="H8165" s="32" t="s">
        <v>12</v>
      </c>
      <c r="I8165" s="44">
        <f t="shared" si="5798"/>
        <v>2527888</v>
      </c>
      <c r="J8165" s="44">
        <v>2243488</v>
      </c>
      <c r="K8165" s="44">
        <f t="shared" si="5799"/>
        <v>284400</v>
      </c>
      <c r="L8165" s="44">
        <v>258900</v>
      </c>
      <c r="M8165" s="44">
        <v>0</v>
      </c>
      <c r="N8165" s="44">
        <v>25500</v>
      </c>
      <c r="O8165" s="44">
        <v>0</v>
      </c>
      <c r="P8165" s="44">
        <v>0</v>
      </c>
      <c r="Q8165" s="44">
        <v>2670706</v>
      </c>
      <c r="R8165" s="44">
        <v>2362913</v>
      </c>
      <c r="S8165" s="44">
        <v>1993184</v>
      </c>
      <c r="T8165" s="44">
        <f t="shared" ref="T8165:T8193" si="5864">U8165+V8165+W8165</f>
        <v>369729</v>
      </c>
      <c r="U8165" s="44">
        <v>184865</v>
      </c>
      <c r="V8165" s="44">
        <v>184864</v>
      </c>
      <c r="W8165" s="44"/>
      <c r="X8165" s="44">
        <f t="shared" ref="X8165:X8193" si="5865">S8165+T8165</f>
        <v>2362913</v>
      </c>
      <c r="Y8165" s="209">
        <f t="shared" si="5859"/>
        <v>100</v>
      </c>
    </row>
    <row r="8166" spans="1:25">
      <c r="A8166" s="20">
        <v>35</v>
      </c>
      <c r="B8166" s="81" t="s">
        <v>172</v>
      </c>
      <c r="C8166" s="81" t="s">
        <v>923</v>
      </c>
      <c r="D8166" s="81">
        <v>35020009</v>
      </c>
      <c r="E8166" s="20" t="s">
        <v>134</v>
      </c>
      <c r="F8166" s="23" t="s">
        <v>0</v>
      </c>
      <c r="G8166" s="154" t="s">
        <v>0</v>
      </c>
      <c r="H8166" s="21" t="s">
        <v>13</v>
      </c>
      <c r="I8166" s="66">
        <f t="shared" ref="I8166:I8229" si="5866">SUM(J8166,K8166,O8166,P8166)</f>
        <v>242424</v>
      </c>
      <c r="J8166" s="66">
        <f>SUM(J8167:J8171)</f>
        <v>242424</v>
      </c>
      <c r="K8166" s="66">
        <f t="shared" ref="K8166:K8229" si="5867">SUM(L8166,M8166,N8166)</f>
        <v>0</v>
      </c>
      <c r="L8166" s="66">
        <f t="shared" ref="L8166:X8166" si="5868">SUM(L8167:L8171)</f>
        <v>0</v>
      </c>
      <c r="M8166" s="66">
        <f t="shared" si="5868"/>
        <v>0</v>
      </c>
      <c r="N8166" s="66">
        <f t="shared" si="5868"/>
        <v>0</v>
      </c>
      <c r="O8166" s="66">
        <f t="shared" si="5868"/>
        <v>0</v>
      </c>
      <c r="P8166" s="66">
        <f t="shared" si="5868"/>
        <v>0</v>
      </c>
      <c r="Q8166" s="66">
        <f t="shared" si="5868"/>
        <v>242424</v>
      </c>
      <c r="R8166" s="66">
        <f t="shared" si="5868"/>
        <v>242424</v>
      </c>
      <c r="S8166" s="66">
        <f t="shared" si="5868"/>
        <v>186275</v>
      </c>
      <c r="T8166" s="66">
        <f t="shared" si="5868"/>
        <v>56149</v>
      </c>
      <c r="U8166" s="66">
        <f t="shared" si="5868"/>
        <v>20503</v>
      </c>
      <c r="V8166" s="66">
        <f t="shared" si="5868"/>
        <v>20023</v>
      </c>
      <c r="W8166" s="66">
        <f t="shared" si="5868"/>
        <v>15623</v>
      </c>
      <c r="X8166" s="66">
        <f t="shared" si="5868"/>
        <v>242424</v>
      </c>
      <c r="Y8166" s="208">
        <f t="shared" si="5859"/>
        <v>100</v>
      </c>
    </row>
    <row r="8167" spans="1:25">
      <c r="A8167" s="23">
        <v>35</v>
      </c>
      <c r="B8167" s="80" t="s">
        <v>172</v>
      </c>
      <c r="C8167" s="80" t="s">
        <v>923</v>
      </c>
      <c r="D8167" s="80">
        <v>35020009</v>
      </c>
      <c r="E8167" s="22">
        <v>6112</v>
      </c>
      <c r="F8167" s="23" t="s">
        <v>2917</v>
      </c>
      <c r="G8167" s="129" t="s">
        <v>3380</v>
      </c>
      <c r="H8167" s="32" t="s">
        <v>16</v>
      </c>
      <c r="I8167" s="44">
        <f t="shared" si="5866"/>
        <v>40704</v>
      </c>
      <c r="J8167" s="44">
        <v>40704</v>
      </c>
      <c r="K8167" s="44">
        <f t="shared" si="5867"/>
        <v>0</v>
      </c>
      <c r="L8167" s="44">
        <v>0</v>
      </c>
      <c r="M8167" s="44">
        <v>0</v>
      </c>
      <c r="N8167" s="44">
        <v>0</v>
      </c>
      <c r="O8167" s="44">
        <v>0</v>
      </c>
      <c r="P8167" s="44">
        <v>0</v>
      </c>
      <c r="Q8167" s="44">
        <v>39804</v>
      </c>
      <c r="R8167" s="44">
        <v>39804</v>
      </c>
      <c r="S8167" s="44">
        <v>29528</v>
      </c>
      <c r="T8167" s="44">
        <f t="shared" si="5864"/>
        <v>10276</v>
      </c>
      <c r="U8167" s="44">
        <v>3426</v>
      </c>
      <c r="V8167" s="44">
        <v>3425</v>
      </c>
      <c r="W8167" s="44">
        <v>3425</v>
      </c>
      <c r="X8167" s="44">
        <f t="shared" si="5865"/>
        <v>39804</v>
      </c>
      <c r="Y8167" s="209">
        <f t="shared" si="5859"/>
        <v>100</v>
      </c>
    </row>
    <row r="8168" spans="1:25">
      <c r="A8168" s="23">
        <v>35</v>
      </c>
      <c r="B8168" s="80" t="s">
        <v>172</v>
      </c>
      <c r="C8168" s="80" t="s">
        <v>923</v>
      </c>
      <c r="D8168" s="80">
        <v>35020009</v>
      </c>
      <c r="E8168" s="22">
        <v>6112</v>
      </c>
      <c r="F8168" s="23" t="s">
        <v>2918</v>
      </c>
      <c r="G8168" s="129" t="s">
        <v>3380</v>
      </c>
      <c r="H8168" s="32" t="s">
        <v>19</v>
      </c>
      <c r="I8168" s="44">
        <f t="shared" si="5866"/>
        <v>150040</v>
      </c>
      <c r="J8168" s="44">
        <v>150040</v>
      </c>
      <c r="K8168" s="44">
        <f t="shared" si="5867"/>
        <v>0</v>
      </c>
      <c r="L8168" s="44">
        <v>0</v>
      </c>
      <c r="M8168" s="44">
        <v>0</v>
      </c>
      <c r="N8168" s="44">
        <v>0</v>
      </c>
      <c r="O8168" s="44">
        <v>0</v>
      </c>
      <c r="P8168" s="44">
        <v>0</v>
      </c>
      <c r="Q8168" s="44">
        <v>145640</v>
      </c>
      <c r="R8168" s="44">
        <v>145640</v>
      </c>
      <c r="S8168" s="44">
        <v>100246</v>
      </c>
      <c r="T8168" s="44">
        <f t="shared" si="5864"/>
        <v>45394</v>
      </c>
      <c r="U8168" s="44">
        <v>16598</v>
      </c>
      <c r="V8168" s="44">
        <v>16598</v>
      </c>
      <c r="W8168" s="44">
        <v>12198</v>
      </c>
      <c r="X8168" s="44">
        <f t="shared" si="5865"/>
        <v>145640</v>
      </c>
      <c r="Y8168" s="209">
        <f t="shared" si="5859"/>
        <v>100</v>
      </c>
    </row>
    <row r="8169" spans="1:25">
      <c r="A8169" s="23">
        <v>35</v>
      </c>
      <c r="B8169" s="80" t="s">
        <v>172</v>
      </c>
      <c r="C8169" s="80" t="s">
        <v>923</v>
      </c>
      <c r="D8169" s="80">
        <v>35020009</v>
      </c>
      <c r="E8169" s="22">
        <v>6112</v>
      </c>
      <c r="F8169" s="23" t="s">
        <v>2919</v>
      </c>
      <c r="G8169" s="129" t="s">
        <v>3380</v>
      </c>
      <c r="H8169" s="32" t="s">
        <v>17</v>
      </c>
      <c r="I8169" s="44">
        <f t="shared" si="5866"/>
        <v>31000</v>
      </c>
      <c r="J8169" s="44">
        <v>31000</v>
      </c>
      <c r="K8169" s="44">
        <f t="shared" si="5867"/>
        <v>0</v>
      </c>
      <c r="L8169" s="44">
        <v>0</v>
      </c>
      <c r="M8169" s="44">
        <v>0</v>
      </c>
      <c r="N8169" s="44">
        <v>0</v>
      </c>
      <c r="O8169" s="44">
        <v>0</v>
      </c>
      <c r="P8169" s="44">
        <v>0</v>
      </c>
      <c r="Q8169" s="44">
        <v>31000</v>
      </c>
      <c r="R8169" s="44">
        <v>31000</v>
      </c>
      <c r="S8169" s="44">
        <v>31000</v>
      </c>
      <c r="T8169" s="44">
        <f t="shared" si="5864"/>
        <v>0</v>
      </c>
      <c r="U8169" s="44"/>
      <c r="V8169" s="44"/>
      <c r="W8169" s="44"/>
      <c r="X8169" s="44">
        <f t="shared" si="5865"/>
        <v>31000</v>
      </c>
      <c r="Y8169" s="209">
        <f t="shared" si="5859"/>
        <v>100</v>
      </c>
    </row>
    <row r="8170" spans="1:25">
      <c r="A8170" s="23">
        <v>35</v>
      </c>
      <c r="B8170" s="80" t="s">
        <v>172</v>
      </c>
      <c r="C8170" s="80" t="s">
        <v>923</v>
      </c>
      <c r="D8170" s="80">
        <v>35020009</v>
      </c>
      <c r="E8170" s="22">
        <v>6112</v>
      </c>
      <c r="F8170" s="23" t="s">
        <v>2920</v>
      </c>
      <c r="G8170" s="129" t="s">
        <v>3380</v>
      </c>
      <c r="H8170" s="32" t="s">
        <v>15</v>
      </c>
      <c r="I8170" s="44">
        <f t="shared" si="5866"/>
        <v>5000</v>
      </c>
      <c r="J8170" s="44">
        <v>5000</v>
      </c>
      <c r="K8170" s="44">
        <f t="shared" si="5867"/>
        <v>0</v>
      </c>
      <c r="L8170" s="44">
        <v>0</v>
      </c>
      <c r="M8170" s="44">
        <v>0</v>
      </c>
      <c r="N8170" s="44">
        <v>0</v>
      </c>
      <c r="O8170" s="44">
        <v>0</v>
      </c>
      <c r="P8170" s="44">
        <v>0</v>
      </c>
      <c r="Q8170" s="44">
        <v>5000</v>
      </c>
      <c r="R8170" s="44">
        <v>5000</v>
      </c>
      <c r="S8170" s="44">
        <v>4521</v>
      </c>
      <c r="T8170" s="44">
        <f t="shared" si="5864"/>
        <v>479</v>
      </c>
      <c r="U8170" s="44">
        <v>479</v>
      </c>
      <c r="V8170" s="44"/>
      <c r="W8170" s="44"/>
      <c r="X8170" s="44">
        <f t="shared" si="5865"/>
        <v>5000</v>
      </c>
      <c r="Y8170" s="209">
        <f t="shared" si="5859"/>
        <v>100</v>
      </c>
    </row>
    <row r="8171" spans="1:25">
      <c r="A8171" s="23">
        <v>35</v>
      </c>
      <c r="B8171" s="80" t="s">
        <v>172</v>
      </c>
      <c r="C8171" s="80" t="s">
        <v>923</v>
      </c>
      <c r="D8171" s="80">
        <v>35020009</v>
      </c>
      <c r="E8171" s="22">
        <v>6112</v>
      </c>
      <c r="F8171" s="23" t="s">
        <v>2921</v>
      </c>
      <c r="G8171" s="129" t="s">
        <v>3380</v>
      </c>
      <c r="H8171" s="32" t="s">
        <v>18</v>
      </c>
      <c r="I8171" s="44">
        <f t="shared" si="5866"/>
        <v>15680</v>
      </c>
      <c r="J8171" s="44">
        <v>15680</v>
      </c>
      <c r="K8171" s="44">
        <f t="shared" si="5867"/>
        <v>0</v>
      </c>
      <c r="L8171" s="44">
        <v>0</v>
      </c>
      <c r="M8171" s="44">
        <v>0</v>
      </c>
      <c r="N8171" s="44">
        <v>0</v>
      </c>
      <c r="O8171" s="44">
        <v>0</v>
      </c>
      <c r="P8171" s="44">
        <v>0</v>
      </c>
      <c r="Q8171" s="44">
        <v>20980</v>
      </c>
      <c r="R8171" s="44">
        <v>20980</v>
      </c>
      <c r="S8171" s="44">
        <v>20980</v>
      </c>
      <c r="T8171" s="44">
        <f t="shared" si="5864"/>
        <v>0</v>
      </c>
      <c r="U8171" s="44"/>
      <c r="V8171" s="44"/>
      <c r="W8171" s="44"/>
      <c r="X8171" s="44">
        <f t="shared" si="5865"/>
        <v>20980</v>
      </c>
      <c r="Y8171" s="209">
        <f t="shared" si="5859"/>
        <v>100</v>
      </c>
    </row>
    <row r="8172" spans="1:25">
      <c r="A8172" s="23">
        <v>35</v>
      </c>
      <c r="B8172" s="80" t="s">
        <v>172</v>
      </c>
      <c r="C8172" s="80" t="s">
        <v>923</v>
      </c>
      <c r="D8172" s="80">
        <v>35020009</v>
      </c>
      <c r="E8172" s="21" t="s">
        <v>139</v>
      </c>
      <c r="F8172" s="21" t="s">
        <v>0</v>
      </c>
      <c r="G8172" s="150" t="s">
        <v>0</v>
      </c>
      <c r="H8172" s="21" t="s">
        <v>21</v>
      </c>
      <c r="I8172" s="66">
        <f t="shared" si="5866"/>
        <v>263156</v>
      </c>
      <c r="J8172" s="66">
        <f t="shared" ref="J8172:X8172" si="5869">SUM(J8173)</f>
        <v>233293</v>
      </c>
      <c r="K8172" s="66">
        <f t="shared" si="5867"/>
        <v>29863</v>
      </c>
      <c r="L8172" s="66">
        <f t="shared" si="5869"/>
        <v>27185</v>
      </c>
      <c r="M8172" s="66">
        <f t="shared" si="5869"/>
        <v>0</v>
      </c>
      <c r="N8172" s="66">
        <f t="shared" si="5869"/>
        <v>2678</v>
      </c>
      <c r="O8172" s="66">
        <f t="shared" si="5869"/>
        <v>0</v>
      </c>
      <c r="P8172" s="66">
        <f t="shared" si="5869"/>
        <v>0</v>
      </c>
      <c r="Q8172" s="66">
        <f t="shared" si="5869"/>
        <v>292171</v>
      </c>
      <c r="R8172" s="66">
        <f t="shared" si="5869"/>
        <v>245833</v>
      </c>
      <c r="S8172" s="66">
        <f t="shared" si="5869"/>
        <v>198839</v>
      </c>
      <c r="T8172" s="66">
        <f t="shared" si="5869"/>
        <v>46994</v>
      </c>
      <c r="U8172" s="66">
        <f t="shared" si="5869"/>
        <v>25758</v>
      </c>
      <c r="V8172" s="66">
        <f t="shared" si="5869"/>
        <v>21236</v>
      </c>
      <c r="W8172" s="66">
        <f t="shared" si="5869"/>
        <v>0</v>
      </c>
      <c r="X8172" s="66">
        <f t="shared" si="5869"/>
        <v>245833</v>
      </c>
      <c r="Y8172" s="208">
        <f t="shared" si="5859"/>
        <v>100</v>
      </c>
    </row>
    <row r="8173" spans="1:25">
      <c r="A8173" s="23">
        <v>35</v>
      </c>
      <c r="B8173" s="80" t="s">
        <v>172</v>
      </c>
      <c r="C8173" s="80" t="s">
        <v>923</v>
      </c>
      <c r="D8173" s="80">
        <v>35020009</v>
      </c>
      <c r="E8173" s="22">
        <v>6121</v>
      </c>
      <c r="F8173" s="23"/>
      <c r="G8173" s="129" t="s">
        <v>3380</v>
      </c>
      <c r="H8173" s="32" t="s">
        <v>22</v>
      </c>
      <c r="I8173" s="44">
        <f t="shared" si="5866"/>
        <v>263156</v>
      </c>
      <c r="J8173" s="44">
        <v>233293</v>
      </c>
      <c r="K8173" s="44">
        <f t="shared" si="5867"/>
        <v>29863</v>
      </c>
      <c r="L8173" s="44">
        <v>27185</v>
      </c>
      <c r="M8173" s="44">
        <v>0</v>
      </c>
      <c r="N8173" s="44">
        <v>2678</v>
      </c>
      <c r="O8173" s="44">
        <v>0</v>
      </c>
      <c r="P8173" s="44">
        <v>0</v>
      </c>
      <c r="Q8173" s="44">
        <v>292171</v>
      </c>
      <c r="R8173" s="44">
        <v>245833</v>
      </c>
      <c r="S8173" s="44">
        <v>198839</v>
      </c>
      <c r="T8173" s="44">
        <f t="shared" si="5864"/>
        <v>46994</v>
      </c>
      <c r="U8173" s="44">
        <v>25758</v>
      </c>
      <c r="V8173" s="44">
        <v>21236</v>
      </c>
      <c r="W8173" s="44"/>
      <c r="X8173" s="44">
        <f t="shared" si="5865"/>
        <v>245833</v>
      </c>
      <c r="Y8173" s="209">
        <f t="shared" si="5859"/>
        <v>100</v>
      </c>
    </row>
    <row r="8174" spans="1:25">
      <c r="A8174" s="23">
        <v>35</v>
      </c>
      <c r="B8174" s="80" t="s">
        <v>172</v>
      </c>
      <c r="C8174" s="80" t="s">
        <v>923</v>
      </c>
      <c r="D8174" s="80">
        <v>35020009</v>
      </c>
      <c r="E8174" s="21" t="s">
        <v>141</v>
      </c>
      <c r="F8174" s="21" t="s">
        <v>0</v>
      </c>
      <c r="G8174" s="150" t="s">
        <v>0</v>
      </c>
      <c r="H8174" s="21" t="s">
        <v>23</v>
      </c>
      <c r="I8174" s="66">
        <f t="shared" si="5866"/>
        <v>936829</v>
      </c>
      <c r="J8174" s="66">
        <f>SUM(J8175:J8183)</f>
        <v>144807</v>
      </c>
      <c r="K8174" s="66">
        <f t="shared" si="5867"/>
        <v>792022</v>
      </c>
      <c r="L8174" s="66">
        <f t="shared" ref="L8174:X8174" si="5870">SUM(L8175:L8183)</f>
        <v>563338</v>
      </c>
      <c r="M8174" s="66">
        <f t="shared" si="5870"/>
        <v>5000</v>
      </c>
      <c r="N8174" s="66">
        <f t="shared" si="5870"/>
        <v>223684</v>
      </c>
      <c r="O8174" s="66">
        <f t="shared" si="5870"/>
        <v>0</v>
      </c>
      <c r="P8174" s="66">
        <f t="shared" si="5870"/>
        <v>0</v>
      </c>
      <c r="Q8174" s="66">
        <f t="shared" si="5870"/>
        <v>944755</v>
      </c>
      <c r="R8174" s="66">
        <f t="shared" si="5870"/>
        <v>145184</v>
      </c>
      <c r="S8174" s="66">
        <f t="shared" si="5870"/>
        <v>145184</v>
      </c>
      <c r="T8174" s="66">
        <f t="shared" si="5870"/>
        <v>0</v>
      </c>
      <c r="U8174" s="66">
        <f t="shared" si="5870"/>
        <v>0</v>
      </c>
      <c r="V8174" s="66">
        <f t="shared" si="5870"/>
        <v>0</v>
      </c>
      <c r="W8174" s="66">
        <f t="shared" si="5870"/>
        <v>0</v>
      </c>
      <c r="X8174" s="66">
        <f t="shared" si="5870"/>
        <v>145184</v>
      </c>
      <c r="Y8174" s="208">
        <f t="shared" si="5859"/>
        <v>100</v>
      </c>
    </row>
    <row r="8175" spans="1:25">
      <c r="A8175" s="23">
        <v>35</v>
      </c>
      <c r="B8175" s="80" t="s">
        <v>172</v>
      </c>
      <c r="C8175" s="80" t="s">
        <v>923</v>
      </c>
      <c r="D8175" s="80">
        <v>35020009</v>
      </c>
      <c r="E8175" s="22">
        <v>6131</v>
      </c>
      <c r="F8175" s="23"/>
      <c r="G8175" s="129" t="s">
        <v>3380</v>
      </c>
      <c r="H8175" s="32" t="s">
        <v>24</v>
      </c>
      <c r="I8175" s="44">
        <f t="shared" si="5866"/>
        <v>44550</v>
      </c>
      <c r="J8175" s="44">
        <v>0</v>
      </c>
      <c r="K8175" s="44">
        <f t="shared" si="5867"/>
        <v>44550</v>
      </c>
      <c r="L8175" s="44">
        <v>42550</v>
      </c>
      <c r="M8175" s="44">
        <v>0</v>
      </c>
      <c r="N8175" s="44">
        <v>2000</v>
      </c>
      <c r="O8175" s="44">
        <v>0</v>
      </c>
      <c r="P8175" s="44">
        <v>0</v>
      </c>
      <c r="Q8175" s="44">
        <v>44550</v>
      </c>
      <c r="R8175" s="44">
        <v>0</v>
      </c>
      <c r="S8175" s="44">
        <v>0</v>
      </c>
      <c r="T8175" s="44">
        <f t="shared" si="5864"/>
        <v>0</v>
      </c>
      <c r="U8175" s="44"/>
      <c r="V8175" s="44"/>
      <c r="W8175" s="44"/>
      <c r="X8175" s="44">
        <f t="shared" si="5865"/>
        <v>0</v>
      </c>
      <c r="Y8175" s="209">
        <f t="shared" si="5859"/>
        <v>0</v>
      </c>
    </row>
    <row r="8176" spans="1:25">
      <c r="A8176" s="23">
        <v>35</v>
      </c>
      <c r="B8176" s="80" t="s">
        <v>172</v>
      </c>
      <c r="C8176" s="80" t="s">
        <v>923</v>
      </c>
      <c r="D8176" s="80">
        <v>35020009</v>
      </c>
      <c r="E8176" s="22">
        <v>6132</v>
      </c>
      <c r="F8176" s="23"/>
      <c r="G8176" s="129" t="s">
        <v>3380</v>
      </c>
      <c r="H8176" s="32" t="s">
        <v>25</v>
      </c>
      <c r="I8176" s="44">
        <f t="shared" si="5866"/>
        <v>108500</v>
      </c>
      <c r="J8176" s="44">
        <v>63421</v>
      </c>
      <c r="K8176" s="44">
        <f t="shared" si="5867"/>
        <v>45079</v>
      </c>
      <c r="L8176" s="44">
        <v>45079</v>
      </c>
      <c r="M8176" s="44">
        <v>0</v>
      </c>
      <c r="N8176" s="44">
        <v>0</v>
      </c>
      <c r="O8176" s="44">
        <v>0</v>
      </c>
      <c r="P8176" s="44">
        <v>0</v>
      </c>
      <c r="Q8176" s="44">
        <v>108500</v>
      </c>
      <c r="R8176" s="44">
        <v>63421</v>
      </c>
      <c r="S8176" s="44">
        <v>63421</v>
      </c>
      <c r="T8176" s="44">
        <f t="shared" si="5864"/>
        <v>0</v>
      </c>
      <c r="U8176" s="44"/>
      <c r="V8176" s="44"/>
      <c r="W8176" s="44"/>
      <c r="X8176" s="44">
        <f t="shared" si="5865"/>
        <v>63421</v>
      </c>
      <c r="Y8176" s="209">
        <f t="shared" si="5859"/>
        <v>100</v>
      </c>
    </row>
    <row r="8177" spans="1:25">
      <c r="A8177" s="23">
        <v>35</v>
      </c>
      <c r="B8177" s="80" t="s">
        <v>172</v>
      </c>
      <c r="C8177" s="80" t="s">
        <v>923</v>
      </c>
      <c r="D8177" s="80">
        <v>35020009</v>
      </c>
      <c r="E8177" s="22">
        <v>6133</v>
      </c>
      <c r="F8177" s="23"/>
      <c r="G8177" s="129" t="s">
        <v>3380</v>
      </c>
      <c r="H8177" s="32" t="s">
        <v>26</v>
      </c>
      <c r="I8177" s="44">
        <f t="shared" si="5866"/>
        <v>48560</v>
      </c>
      <c r="J8177" s="44">
        <v>20780</v>
      </c>
      <c r="K8177" s="44">
        <f t="shared" si="5867"/>
        <v>27780</v>
      </c>
      <c r="L8177" s="44">
        <v>27780</v>
      </c>
      <c r="M8177" s="44">
        <v>0</v>
      </c>
      <c r="N8177" s="44">
        <v>0</v>
      </c>
      <c r="O8177" s="44">
        <v>0</v>
      </c>
      <c r="P8177" s="44">
        <v>0</v>
      </c>
      <c r="Q8177" s="44">
        <v>48560</v>
      </c>
      <c r="R8177" s="44">
        <v>20780</v>
      </c>
      <c r="S8177" s="44">
        <v>20780</v>
      </c>
      <c r="T8177" s="44">
        <f t="shared" si="5864"/>
        <v>0</v>
      </c>
      <c r="U8177" s="44"/>
      <c r="V8177" s="44"/>
      <c r="W8177" s="44"/>
      <c r="X8177" s="44">
        <f t="shared" si="5865"/>
        <v>20780</v>
      </c>
      <c r="Y8177" s="209">
        <f t="shared" si="5859"/>
        <v>100</v>
      </c>
    </row>
    <row r="8178" spans="1:25">
      <c r="A8178" s="23">
        <v>35</v>
      </c>
      <c r="B8178" s="80" t="s">
        <v>172</v>
      </c>
      <c r="C8178" s="80" t="s">
        <v>923</v>
      </c>
      <c r="D8178" s="80">
        <v>35020009</v>
      </c>
      <c r="E8178" s="22">
        <v>6134</v>
      </c>
      <c r="F8178" s="23"/>
      <c r="G8178" s="129" t="s">
        <v>3380</v>
      </c>
      <c r="H8178" s="32" t="s">
        <v>27</v>
      </c>
      <c r="I8178" s="44">
        <f t="shared" si="5866"/>
        <v>70450</v>
      </c>
      <c r="J8178" s="44">
        <v>0</v>
      </c>
      <c r="K8178" s="44">
        <f t="shared" si="5867"/>
        <v>70450</v>
      </c>
      <c r="L8178" s="44">
        <v>65450</v>
      </c>
      <c r="M8178" s="44">
        <v>0</v>
      </c>
      <c r="N8178" s="44">
        <v>5000</v>
      </c>
      <c r="O8178" s="44">
        <v>0</v>
      </c>
      <c r="P8178" s="44">
        <v>0</v>
      </c>
      <c r="Q8178" s="44">
        <v>73440</v>
      </c>
      <c r="R8178" s="44">
        <v>0</v>
      </c>
      <c r="S8178" s="44">
        <v>0</v>
      </c>
      <c r="T8178" s="44">
        <f t="shared" si="5864"/>
        <v>0</v>
      </c>
      <c r="U8178" s="44"/>
      <c r="V8178" s="44"/>
      <c r="W8178" s="44"/>
      <c r="X8178" s="44">
        <f t="shared" si="5865"/>
        <v>0</v>
      </c>
      <c r="Y8178" s="209">
        <f t="shared" si="5859"/>
        <v>0</v>
      </c>
    </row>
    <row r="8179" spans="1:25">
      <c r="A8179" s="23">
        <v>35</v>
      </c>
      <c r="B8179" s="80" t="s">
        <v>172</v>
      </c>
      <c r="C8179" s="80" t="s">
        <v>923</v>
      </c>
      <c r="D8179" s="80">
        <v>35020009</v>
      </c>
      <c r="E8179" s="22">
        <v>6135</v>
      </c>
      <c r="F8179" s="23"/>
      <c r="G8179" s="129" t="s">
        <v>3380</v>
      </c>
      <c r="H8179" s="32" t="s">
        <v>28</v>
      </c>
      <c r="I8179" s="44">
        <f t="shared" si="5866"/>
        <v>10280</v>
      </c>
      <c r="J8179" s="44">
        <v>0</v>
      </c>
      <c r="K8179" s="44">
        <f t="shared" si="5867"/>
        <v>10280</v>
      </c>
      <c r="L8179" s="44">
        <v>10280</v>
      </c>
      <c r="M8179" s="44">
        <v>0</v>
      </c>
      <c r="N8179" s="44">
        <v>0</v>
      </c>
      <c r="O8179" s="44">
        <v>0</v>
      </c>
      <c r="P8179" s="44">
        <v>0</v>
      </c>
      <c r="Q8179" s="44">
        <v>10580</v>
      </c>
      <c r="R8179" s="44">
        <v>0</v>
      </c>
      <c r="S8179" s="44">
        <v>0</v>
      </c>
      <c r="T8179" s="44">
        <f t="shared" si="5864"/>
        <v>0</v>
      </c>
      <c r="U8179" s="44"/>
      <c r="V8179" s="44"/>
      <c r="W8179" s="44"/>
      <c r="X8179" s="44">
        <f t="shared" si="5865"/>
        <v>0</v>
      </c>
      <c r="Y8179" s="209">
        <f t="shared" si="5859"/>
        <v>0</v>
      </c>
    </row>
    <row r="8180" spans="1:25">
      <c r="A8180" s="23">
        <v>35</v>
      </c>
      <c r="B8180" s="80" t="s">
        <v>172</v>
      </c>
      <c r="C8180" s="80" t="s">
        <v>923</v>
      </c>
      <c r="D8180" s="80">
        <v>35020009</v>
      </c>
      <c r="E8180" s="22">
        <v>6136</v>
      </c>
      <c r="F8180" s="23"/>
      <c r="G8180" s="129" t="s">
        <v>3380</v>
      </c>
      <c r="H8180" s="32" t="s">
        <v>29</v>
      </c>
      <c r="I8180" s="44">
        <f t="shared" si="5866"/>
        <v>26900</v>
      </c>
      <c r="J8180" s="44">
        <v>5450</v>
      </c>
      <c r="K8180" s="44">
        <f t="shared" si="5867"/>
        <v>21450</v>
      </c>
      <c r="L8180" s="44">
        <v>18950</v>
      </c>
      <c r="M8180" s="44">
        <v>0</v>
      </c>
      <c r="N8180" s="44">
        <v>2500</v>
      </c>
      <c r="O8180" s="44">
        <v>0</v>
      </c>
      <c r="P8180" s="44">
        <v>0</v>
      </c>
      <c r="Q8180" s="44">
        <v>29419</v>
      </c>
      <c r="R8180" s="44">
        <v>5450</v>
      </c>
      <c r="S8180" s="44">
        <v>5450</v>
      </c>
      <c r="T8180" s="44">
        <f t="shared" si="5864"/>
        <v>0</v>
      </c>
      <c r="U8180" s="44"/>
      <c r="V8180" s="44"/>
      <c r="W8180" s="44"/>
      <c r="X8180" s="44">
        <f t="shared" si="5865"/>
        <v>5450</v>
      </c>
      <c r="Y8180" s="209">
        <f t="shared" si="5859"/>
        <v>100</v>
      </c>
    </row>
    <row r="8181" spans="1:25">
      <c r="A8181" s="23">
        <v>35</v>
      </c>
      <c r="B8181" s="80" t="s">
        <v>172</v>
      </c>
      <c r="C8181" s="80" t="s">
        <v>923</v>
      </c>
      <c r="D8181" s="80">
        <v>35020009</v>
      </c>
      <c r="E8181" s="22">
        <v>6137</v>
      </c>
      <c r="F8181" s="23"/>
      <c r="G8181" s="129" t="s">
        <v>3380</v>
      </c>
      <c r="H8181" s="32" t="s">
        <v>30</v>
      </c>
      <c r="I8181" s="44">
        <f t="shared" si="5866"/>
        <v>52860</v>
      </c>
      <c r="J8181" s="44">
        <v>24550</v>
      </c>
      <c r="K8181" s="44">
        <f t="shared" si="5867"/>
        <v>28310</v>
      </c>
      <c r="L8181" s="44">
        <v>28310</v>
      </c>
      <c r="M8181" s="44">
        <v>0</v>
      </c>
      <c r="N8181" s="44">
        <v>0</v>
      </c>
      <c r="O8181" s="44">
        <v>0</v>
      </c>
      <c r="P8181" s="44">
        <v>0</v>
      </c>
      <c r="Q8181" s="44">
        <v>53360</v>
      </c>
      <c r="R8181" s="44">
        <v>24550</v>
      </c>
      <c r="S8181" s="44">
        <v>24550</v>
      </c>
      <c r="T8181" s="44">
        <f t="shared" si="5864"/>
        <v>0</v>
      </c>
      <c r="U8181" s="44"/>
      <c r="V8181" s="44"/>
      <c r="W8181" s="44"/>
      <c r="X8181" s="44">
        <f t="shared" si="5865"/>
        <v>24550</v>
      </c>
      <c r="Y8181" s="209">
        <f t="shared" si="5859"/>
        <v>100</v>
      </c>
    </row>
    <row r="8182" spans="1:25">
      <c r="A8182" s="23">
        <v>35</v>
      </c>
      <c r="B8182" s="80" t="s">
        <v>172</v>
      </c>
      <c r="C8182" s="80" t="s">
        <v>923</v>
      </c>
      <c r="D8182" s="80">
        <v>35020009</v>
      </c>
      <c r="E8182" s="22">
        <v>6138</v>
      </c>
      <c r="F8182" s="23"/>
      <c r="G8182" s="129" t="s">
        <v>3380</v>
      </c>
      <c r="H8182" s="32" t="s">
        <v>31</v>
      </c>
      <c r="I8182" s="44">
        <f t="shared" si="5866"/>
        <v>10840</v>
      </c>
      <c r="J8182" s="44">
        <v>0</v>
      </c>
      <c r="K8182" s="44">
        <f t="shared" si="5867"/>
        <v>10840</v>
      </c>
      <c r="L8182" s="44">
        <v>10840</v>
      </c>
      <c r="M8182" s="44">
        <v>0</v>
      </c>
      <c r="N8182" s="44">
        <v>0</v>
      </c>
      <c r="O8182" s="44">
        <v>0</v>
      </c>
      <c r="P8182" s="44">
        <v>0</v>
      </c>
      <c r="Q8182" s="44">
        <v>11280</v>
      </c>
      <c r="R8182" s="44">
        <v>0</v>
      </c>
      <c r="S8182" s="44">
        <v>0</v>
      </c>
      <c r="T8182" s="44">
        <f t="shared" si="5864"/>
        <v>0</v>
      </c>
      <c r="U8182" s="44"/>
      <c r="V8182" s="44"/>
      <c r="W8182" s="44"/>
      <c r="X8182" s="44">
        <f t="shared" si="5865"/>
        <v>0</v>
      </c>
      <c r="Y8182" s="209">
        <f t="shared" si="5859"/>
        <v>0</v>
      </c>
    </row>
    <row r="8183" spans="1:25">
      <c r="A8183" s="20">
        <v>35</v>
      </c>
      <c r="B8183" s="81" t="s">
        <v>172</v>
      </c>
      <c r="C8183" s="81" t="s">
        <v>923</v>
      </c>
      <c r="D8183" s="81">
        <v>35020009</v>
      </c>
      <c r="E8183" s="20" t="s">
        <v>144</v>
      </c>
      <c r="F8183" s="23" t="s">
        <v>0</v>
      </c>
      <c r="G8183" s="154" t="s">
        <v>0</v>
      </c>
      <c r="H8183" s="21" t="s">
        <v>32</v>
      </c>
      <c r="I8183" s="66">
        <f t="shared" si="5866"/>
        <v>563889</v>
      </c>
      <c r="J8183" s="66">
        <f>SUM(J8184:J8186)</f>
        <v>30606</v>
      </c>
      <c r="K8183" s="66">
        <f t="shared" si="5867"/>
        <v>533283</v>
      </c>
      <c r="L8183" s="66">
        <f t="shared" ref="L8183:X8183" si="5871">SUM(L8184:L8186)</f>
        <v>314099</v>
      </c>
      <c r="M8183" s="66">
        <f t="shared" si="5871"/>
        <v>5000</v>
      </c>
      <c r="N8183" s="66">
        <f t="shared" si="5871"/>
        <v>214184</v>
      </c>
      <c r="O8183" s="66">
        <f t="shared" si="5871"/>
        <v>0</v>
      </c>
      <c r="P8183" s="66">
        <f t="shared" si="5871"/>
        <v>0</v>
      </c>
      <c r="Q8183" s="66">
        <f t="shared" si="5871"/>
        <v>565066</v>
      </c>
      <c r="R8183" s="66">
        <f t="shared" si="5871"/>
        <v>30983</v>
      </c>
      <c r="S8183" s="66">
        <f t="shared" si="5871"/>
        <v>30983</v>
      </c>
      <c r="T8183" s="66">
        <f t="shared" si="5871"/>
        <v>0</v>
      </c>
      <c r="U8183" s="66">
        <f t="shared" si="5871"/>
        <v>0</v>
      </c>
      <c r="V8183" s="66">
        <f t="shared" si="5871"/>
        <v>0</v>
      </c>
      <c r="W8183" s="66">
        <f t="shared" si="5871"/>
        <v>0</v>
      </c>
      <c r="X8183" s="66">
        <f t="shared" si="5871"/>
        <v>30983</v>
      </c>
      <c r="Y8183" s="208">
        <f t="shared" si="5859"/>
        <v>100</v>
      </c>
    </row>
    <row r="8184" spans="1:25">
      <c r="A8184" s="23">
        <v>35</v>
      </c>
      <c r="B8184" s="80" t="s">
        <v>172</v>
      </c>
      <c r="C8184" s="80" t="s">
        <v>923</v>
      </c>
      <c r="D8184" s="80">
        <v>35020009</v>
      </c>
      <c r="E8184" s="22">
        <v>6139</v>
      </c>
      <c r="F8184" s="23"/>
      <c r="G8184" s="129" t="s">
        <v>3380</v>
      </c>
      <c r="H8184" s="32" t="s">
        <v>32</v>
      </c>
      <c r="I8184" s="44">
        <f t="shared" si="5866"/>
        <v>545889</v>
      </c>
      <c r="J8184" s="44">
        <v>18636</v>
      </c>
      <c r="K8184" s="44">
        <f t="shared" si="5867"/>
        <v>527253</v>
      </c>
      <c r="L8184" s="44">
        <v>308069</v>
      </c>
      <c r="M8184" s="44">
        <v>5000</v>
      </c>
      <c r="N8184" s="44">
        <v>214184</v>
      </c>
      <c r="O8184" s="44">
        <v>0</v>
      </c>
      <c r="P8184" s="44">
        <v>0</v>
      </c>
      <c r="Q8184" s="44">
        <v>546689</v>
      </c>
      <c r="R8184" s="44">
        <v>18636</v>
      </c>
      <c r="S8184" s="44">
        <v>18636</v>
      </c>
      <c r="T8184" s="44">
        <f t="shared" si="5864"/>
        <v>0</v>
      </c>
      <c r="U8184" s="44"/>
      <c r="V8184" s="44"/>
      <c r="W8184" s="44"/>
      <c r="X8184" s="44">
        <f t="shared" si="5865"/>
        <v>18636</v>
      </c>
      <c r="Y8184" s="209">
        <f t="shared" si="5859"/>
        <v>100</v>
      </c>
    </row>
    <row r="8185" spans="1:25">
      <c r="A8185" s="23">
        <v>35</v>
      </c>
      <c r="B8185" s="80" t="s">
        <v>172</v>
      </c>
      <c r="C8185" s="80" t="s">
        <v>923</v>
      </c>
      <c r="D8185" s="80">
        <v>35020009</v>
      </c>
      <c r="E8185" s="22">
        <v>6139</v>
      </c>
      <c r="F8185" s="23" t="s">
        <v>2922</v>
      </c>
      <c r="G8185" s="129" t="s">
        <v>3380</v>
      </c>
      <c r="H8185" s="32" t="s">
        <v>152</v>
      </c>
      <c r="I8185" s="44">
        <f t="shared" si="5866"/>
        <v>8400</v>
      </c>
      <c r="J8185" s="44">
        <v>6550</v>
      </c>
      <c r="K8185" s="44">
        <f t="shared" si="5867"/>
        <v>1850</v>
      </c>
      <c r="L8185" s="44">
        <v>1850</v>
      </c>
      <c r="M8185" s="44">
        <v>0</v>
      </c>
      <c r="N8185" s="44">
        <v>0</v>
      </c>
      <c r="O8185" s="44">
        <v>0</v>
      </c>
      <c r="P8185" s="44">
        <v>0</v>
      </c>
      <c r="Q8185" s="44">
        <v>8777</v>
      </c>
      <c r="R8185" s="44">
        <v>6927</v>
      </c>
      <c r="S8185" s="44">
        <v>6927</v>
      </c>
      <c r="T8185" s="44">
        <f t="shared" si="5864"/>
        <v>0</v>
      </c>
      <c r="U8185" s="44"/>
      <c r="V8185" s="44"/>
      <c r="W8185" s="44"/>
      <c r="X8185" s="44">
        <f t="shared" si="5865"/>
        <v>6927</v>
      </c>
      <c r="Y8185" s="209">
        <f t="shared" si="5859"/>
        <v>100</v>
      </c>
    </row>
    <row r="8186" spans="1:25">
      <c r="A8186" s="23">
        <v>35</v>
      </c>
      <c r="B8186" s="80" t="s">
        <v>172</v>
      </c>
      <c r="C8186" s="80" t="s">
        <v>923</v>
      </c>
      <c r="D8186" s="80">
        <v>35020009</v>
      </c>
      <c r="E8186" s="22">
        <v>6139</v>
      </c>
      <c r="F8186" s="23" t="s">
        <v>2923</v>
      </c>
      <c r="G8186" s="129" t="s">
        <v>3380</v>
      </c>
      <c r="H8186" s="32" t="s">
        <v>158</v>
      </c>
      <c r="I8186" s="44">
        <f t="shared" si="5866"/>
        <v>9600</v>
      </c>
      <c r="J8186" s="44">
        <v>5420</v>
      </c>
      <c r="K8186" s="44">
        <f t="shared" si="5867"/>
        <v>4180</v>
      </c>
      <c r="L8186" s="44">
        <v>4180</v>
      </c>
      <c r="M8186" s="44">
        <v>0</v>
      </c>
      <c r="N8186" s="44">
        <v>0</v>
      </c>
      <c r="O8186" s="44">
        <v>0</v>
      </c>
      <c r="P8186" s="44">
        <v>0</v>
      </c>
      <c r="Q8186" s="44">
        <v>9600</v>
      </c>
      <c r="R8186" s="44">
        <v>5420</v>
      </c>
      <c r="S8186" s="44">
        <v>5420</v>
      </c>
      <c r="T8186" s="44">
        <f t="shared" si="5864"/>
        <v>0</v>
      </c>
      <c r="U8186" s="44"/>
      <c r="V8186" s="44"/>
      <c r="W8186" s="44"/>
      <c r="X8186" s="44">
        <f t="shared" si="5865"/>
        <v>5420</v>
      </c>
      <c r="Y8186" s="209">
        <f t="shared" si="5859"/>
        <v>100</v>
      </c>
    </row>
    <row r="8187" spans="1:25" ht="20.399999999999999">
      <c r="A8187" s="20" t="s">
        <v>0</v>
      </c>
      <c r="B8187" s="81" t="s">
        <v>0</v>
      </c>
      <c r="C8187" s="81" t="s">
        <v>0</v>
      </c>
      <c r="D8187" s="94" t="s">
        <v>0</v>
      </c>
      <c r="E8187" s="21" t="s">
        <v>0</v>
      </c>
      <c r="F8187" s="21" t="s">
        <v>0</v>
      </c>
      <c r="G8187" s="150" t="s">
        <v>0</v>
      </c>
      <c r="H8187" s="30" t="s">
        <v>42</v>
      </c>
      <c r="I8187" s="31">
        <f t="shared" si="5866"/>
        <v>6000</v>
      </c>
      <c r="J8187" s="31">
        <f t="shared" ref="J8187:X8188" si="5872">SUM(J8188)</f>
        <v>0</v>
      </c>
      <c r="K8187" s="31">
        <f t="shared" si="5867"/>
        <v>6000</v>
      </c>
      <c r="L8187" s="31">
        <f t="shared" si="5872"/>
        <v>6000</v>
      </c>
      <c r="M8187" s="31">
        <f t="shared" si="5872"/>
        <v>0</v>
      </c>
      <c r="N8187" s="31">
        <f t="shared" si="5872"/>
        <v>0</v>
      </c>
      <c r="O8187" s="31">
        <f t="shared" si="5872"/>
        <v>0</v>
      </c>
      <c r="P8187" s="31">
        <f t="shared" si="5872"/>
        <v>0</v>
      </c>
      <c r="Q8187" s="31">
        <f t="shared" si="5872"/>
        <v>6000</v>
      </c>
      <c r="R8187" s="31">
        <f t="shared" si="5872"/>
        <v>0</v>
      </c>
      <c r="S8187" s="31">
        <f t="shared" si="5872"/>
        <v>0</v>
      </c>
      <c r="T8187" s="31">
        <f t="shared" si="5872"/>
        <v>0</v>
      </c>
      <c r="U8187" s="31">
        <f t="shared" si="5872"/>
        <v>0</v>
      </c>
      <c r="V8187" s="31">
        <f t="shared" si="5872"/>
        <v>0</v>
      </c>
      <c r="W8187" s="31">
        <f t="shared" si="5872"/>
        <v>0</v>
      </c>
      <c r="X8187" s="31">
        <f t="shared" si="5872"/>
        <v>0</v>
      </c>
      <c r="Y8187" s="220">
        <f t="shared" si="5859"/>
        <v>0</v>
      </c>
    </row>
    <row r="8188" spans="1:25">
      <c r="A8188" s="23">
        <v>35</v>
      </c>
      <c r="B8188" s="80" t="s">
        <v>172</v>
      </c>
      <c r="C8188" s="80" t="s">
        <v>891</v>
      </c>
      <c r="D8188" s="80">
        <v>35020009</v>
      </c>
      <c r="E8188" s="21" t="s">
        <v>159</v>
      </c>
      <c r="F8188" s="21" t="s">
        <v>0</v>
      </c>
      <c r="G8188" s="150" t="s">
        <v>0</v>
      </c>
      <c r="H8188" s="21" t="s">
        <v>34</v>
      </c>
      <c r="I8188" s="66">
        <f t="shared" si="5866"/>
        <v>6000</v>
      </c>
      <c r="J8188" s="66">
        <f t="shared" si="5872"/>
        <v>0</v>
      </c>
      <c r="K8188" s="66">
        <f t="shared" si="5867"/>
        <v>6000</v>
      </c>
      <c r="L8188" s="66">
        <f t="shared" si="5872"/>
        <v>6000</v>
      </c>
      <c r="M8188" s="66">
        <f t="shared" si="5872"/>
        <v>0</v>
      </c>
      <c r="N8188" s="66">
        <f t="shared" si="5872"/>
        <v>0</v>
      </c>
      <c r="O8188" s="66">
        <f t="shared" si="5872"/>
        <v>0</v>
      </c>
      <c r="P8188" s="66">
        <f t="shared" si="5872"/>
        <v>0</v>
      </c>
      <c r="Q8188" s="66">
        <f t="shared" si="5872"/>
        <v>6000</v>
      </c>
      <c r="R8188" s="66">
        <f t="shared" si="5872"/>
        <v>0</v>
      </c>
      <c r="S8188" s="66">
        <f t="shared" si="5872"/>
        <v>0</v>
      </c>
      <c r="T8188" s="66">
        <f t="shared" si="5872"/>
        <v>0</v>
      </c>
      <c r="U8188" s="66">
        <f t="shared" si="5872"/>
        <v>0</v>
      </c>
      <c r="V8188" s="66">
        <f t="shared" si="5872"/>
        <v>0</v>
      </c>
      <c r="W8188" s="66">
        <f t="shared" si="5872"/>
        <v>0</v>
      </c>
      <c r="X8188" s="66">
        <f t="shared" si="5872"/>
        <v>0</v>
      </c>
      <c r="Y8188" s="208">
        <f t="shared" si="5859"/>
        <v>0</v>
      </c>
    </row>
    <row r="8189" spans="1:25">
      <c r="A8189" s="23">
        <v>35</v>
      </c>
      <c r="B8189" s="80" t="s">
        <v>172</v>
      </c>
      <c r="C8189" s="80" t="s">
        <v>891</v>
      </c>
      <c r="D8189" s="80">
        <v>35020009</v>
      </c>
      <c r="E8189" s="22">
        <v>6148</v>
      </c>
      <c r="F8189" s="23"/>
      <c r="G8189" s="129" t="s">
        <v>3380</v>
      </c>
      <c r="H8189" s="32" t="s">
        <v>41</v>
      </c>
      <c r="I8189" s="44">
        <f t="shared" si="5866"/>
        <v>6000</v>
      </c>
      <c r="J8189" s="44">
        <v>0</v>
      </c>
      <c r="K8189" s="44">
        <f t="shared" si="5867"/>
        <v>6000</v>
      </c>
      <c r="L8189" s="44">
        <v>6000</v>
      </c>
      <c r="M8189" s="44">
        <v>0</v>
      </c>
      <c r="N8189" s="44">
        <v>0</v>
      </c>
      <c r="O8189" s="44">
        <v>0</v>
      </c>
      <c r="P8189" s="44">
        <v>0</v>
      </c>
      <c r="Q8189" s="44">
        <v>6000</v>
      </c>
      <c r="R8189" s="44">
        <v>0</v>
      </c>
      <c r="S8189" s="44">
        <v>0</v>
      </c>
      <c r="T8189" s="44">
        <f t="shared" si="5864"/>
        <v>0</v>
      </c>
      <c r="U8189" s="44"/>
      <c r="V8189" s="44"/>
      <c r="W8189" s="44"/>
      <c r="X8189" s="44">
        <f t="shared" si="5865"/>
        <v>0</v>
      </c>
      <c r="Y8189" s="209">
        <f t="shared" si="5859"/>
        <v>0</v>
      </c>
    </row>
    <row r="8190" spans="1:25" ht="20.399999999999999">
      <c r="A8190" s="20" t="s">
        <v>0</v>
      </c>
      <c r="B8190" s="81" t="s">
        <v>0</v>
      </c>
      <c r="C8190" s="81" t="s">
        <v>0</v>
      </c>
      <c r="D8190" s="94" t="s">
        <v>0</v>
      </c>
      <c r="E8190" s="21" t="s">
        <v>0</v>
      </c>
      <c r="F8190" s="21" t="s">
        <v>0</v>
      </c>
      <c r="G8190" s="150" t="s">
        <v>0</v>
      </c>
      <c r="H8190" s="30" t="s">
        <v>60</v>
      </c>
      <c r="I8190" s="31">
        <f t="shared" si="5866"/>
        <v>133840</v>
      </c>
      <c r="J8190" s="31">
        <f t="shared" ref="J8190:X8190" si="5873">SUM(J8191)</f>
        <v>0</v>
      </c>
      <c r="K8190" s="31">
        <f t="shared" si="5867"/>
        <v>133840</v>
      </c>
      <c r="L8190" s="31">
        <f t="shared" si="5873"/>
        <v>128410</v>
      </c>
      <c r="M8190" s="31">
        <f t="shared" si="5873"/>
        <v>0</v>
      </c>
      <c r="N8190" s="31">
        <f t="shared" si="5873"/>
        <v>5430</v>
      </c>
      <c r="O8190" s="31">
        <f t="shared" si="5873"/>
        <v>0</v>
      </c>
      <c r="P8190" s="31">
        <f t="shared" si="5873"/>
        <v>0</v>
      </c>
      <c r="Q8190" s="31">
        <f t="shared" si="5873"/>
        <v>168866</v>
      </c>
      <c r="R8190" s="31">
        <f t="shared" si="5873"/>
        <v>0</v>
      </c>
      <c r="S8190" s="31">
        <f t="shared" si="5873"/>
        <v>0</v>
      </c>
      <c r="T8190" s="31">
        <f t="shared" si="5873"/>
        <v>0</v>
      </c>
      <c r="U8190" s="31">
        <f t="shared" si="5873"/>
        <v>0</v>
      </c>
      <c r="V8190" s="31">
        <f t="shared" si="5873"/>
        <v>0</v>
      </c>
      <c r="W8190" s="31">
        <f t="shared" si="5873"/>
        <v>0</v>
      </c>
      <c r="X8190" s="31">
        <f t="shared" si="5873"/>
        <v>0</v>
      </c>
      <c r="Y8190" s="220">
        <f t="shared" si="5859"/>
        <v>0</v>
      </c>
    </row>
    <row r="8191" spans="1:25">
      <c r="A8191" s="23">
        <v>35</v>
      </c>
      <c r="B8191" s="80" t="s">
        <v>172</v>
      </c>
      <c r="C8191" s="80" t="s">
        <v>923</v>
      </c>
      <c r="D8191" s="80">
        <v>35020009</v>
      </c>
      <c r="E8191" s="21" t="s">
        <v>166</v>
      </c>
      <c r="F8191" s="21" t="s">
        <v>0</v>
      </c>
      <c r="G8191" s="150" t="s">
        <v>0</v>
      </c>
      <c r="H8191" s="21" t="s">
        <v>53</v>
      </c>
      <c r="I8191" s="66">
        <f t="shared" si="5866"/>
        <v>133840</v>
      </c>
      <c r="J8191" s="66">
        <f>SUM(J8192:J8193)</f>
        <v>0</v>
      </c>
      <c r="K8191" s="66">
        <f t="shared" si="5867"/>
        <v>133840</v>
      </c>
      <c r="L8191" s="66">
        <f t="shared" ref="L8191:P8191" si="5874">SUM(L8192:L8193)</f>
        <v>128410</v>
      </c>
      <c r="M8191" s="66">
        <f t="shared" si="5874"/>
        <v>0</v>
      </c>
      <c r="N8191" s="66">
        <f t="shared" si="5874"/>
        <v>5430</v>
      </c>
      <c r="O8191" s="66">
        <f t="shared" si="5874"/>
        <v>0</v>
      </c>
      <c r="P8191" s="66">
        <f t="shared" si="5874"/>
        <v>0</v>
      </c>
      <c r="Q8191" s="66">
        <f t="shared" ref="Q8191:R8191" si="5875">SUM(Q8192:Q8193)</f>
        <v>168866</v>
      </c>
      <c r="R8191" s="66">
        <f t="shared" si="5875"/>
        <v>0</v>
      </c>
      <c r="S8191" s="66">
        <f t="shared" ref="S8191" si="5876">SUM(S8192:S8193)</f>
        <v>0</v>
      </c>
      <c r="T8191" s="66">
        <f t="shared" ref="T8191:X8191" si="5877">SUM(T8192:T8193)</f>
        <v>0</v>
      </c>
      <c r="U8191" s="66">
        <f t="shared" si="5877"/>
        <v>0</v>
      </c>
      <c r="V8191" s="66">
        <f t="shared" si="5877"/>
        <v>0</v>
      </c>
      <c r="W8191" s="66">
        <f t="shared" si="5877"/>
        <v>0</v>
      </c>
      <c r="X8191" s="66">
        <f t="shared" si="5877"/>
        <v>0</v>
      </c>
      <c r="Y8191" s="208">
        <f t="shared" si="5859"/>
        <v>0</v>
      </c>
    </row>
    <row r="8192" spans="1:25">
      <c r="A8192" s="23">
        <v>35</v>
      </c>
      <c r="B8192" s="80" t="s">
        <v>172</v>
      </c>
      <c r="C8192" s="80" t="s">
        <v>923</v>
      </c>
      <c r="D8192" s="80">
        <v>35020009</v>
      </c>
      <c r="E8192" s="22">
        <v>8213</v>
      </c>
      <c r="F8192" s="23"/>
      <c r="G8192" s="129" t="s">
        <v>3380</v>
      </c>
      <c r="H8192" s="32" t="s">
        <v>56</v>
      </c>
      <c r="I8192" s="44">
        <f t="shared" si="5866"/>
        <v>55880</v>
      </c>
      <c r="J8192" s="44">
        <v>0</v>
      </c>
      <c r="K8192" s="44">
        <f t="shared" si="5867"/>
        <v>55880</v>
      </c>
      <c r="L8192" s="44">
        <v>50450</v>
      </c>
      <c r="M8192" s="44">
        <v>0</v>
      </c>
      <c r="N8192" s="44">
        <v>5430</v>
      </c>
      <c r="O8192" s="44">
        <v>0</v>
      </c>
      <c r="P8192" s="44">
        <v>0</v>
      </c>
      <c r="Q8192" s="44">
        <v>90906</v>
      </c>
      <c r="R8192" s="44">
        <v>0</v>
      </c>
      <c r="S8192" s="44">
        <v>0</v>
      </c>
      <c r="T8192" s="44">
        <f t="shared" si="5864"/>
        <v>0</v>
      </c>
      <c r="U8192" s="44"/>
      <c r="V8192" s="44"/>
      <c r="W8192" s="44"/>
      <c r="X8192" s="44">
        <f t="shared" si="5865"/>
        <v>0</v>
      </c>
      <c r="Y8192" s="209">
        <f t="shared" si="5859"/>
        <v>0</v>
      </c>
    </row>
    <row r="8193" spans="1:25">
      <c r="A8193" s="23">
        <v>35</v>
      </c>
      <c r="B8193" s="80" t="s">
        <v>172</v>
      </c>
      <c r="C8193" s="80" t="s">
        <v>923</v>
      </c>
      <c r="D8193" s="80">
        <v>35020009</v>
      </c>
      <c r="E8193" s="22">
        <v>8216</v>
      </c>
      <c r="F8193" s="23"/>
      <c r="G8193" s="129" t="s">
        <v>3380</v>
      </c>
      <c r="H8193" s="32" t="s">
        <v>59</v>
      </c>
      <c r="I8193" s="44">
        <f t="shared" si="5866"/>
        <v>77960</v>
      </c>
      <c r="J8193" s="44">
        <v>0</v>
      </c>
      <c r="K8193" s="44">
        <f t="shared" si="5867"/>
        <v>77960</v>
      </c>
      <c r="L8193" s="44">
        <v>77960</v>
      </c>
      <c r="M8193" s="44">
        <v>0</v>
      </c>
      <c r="N8193" s="44">
        <v>0</v>
      </c>
      <c r="O8193" s="44">
        <v>0</v>
      </c>
      <c r="P8193" s="44">
        <v>0</v>
      </c>
      <c r="Q8193" s="44">
        <v>77960</v>
      </c>
      <c r="R8193" s="44">
        <v>0</v>
      </c>
      <c r="S8193" s="44">
        <v>0</v>
      </c>
      <c r="T8193" s="44">
        <f t="shared" si="5864"/>
        <v>0</v>
      </c>
      <c r="U8193" s="44"/>
      <c r="V8193" s="44"/>
      <c r="W8193" s="44"/>
      <c r="X8193" s="44">
        <f t="shared" si="5865"/>
        <v>0</v>
      </c>
      <c r="Y8193" s="209">
        <f t="shared" si="5859"/>
        <v>0</v>
      </c>
    </row>
    <row r="8194" spans="1:25" ht="20.399999999999999">
      <c r="A8194" s="32" t="s">
        <v>0</v>
      </c>
      <c r="B8194" s="95" t="s">
        <v>0</v>
      </c>
      <c r="C8194" s="95" t="s">
        <v>0</v>
      </c>
      <c r="D8194" s="95" t="s">
        <v>0</v>
      </c>
      <c r="E8194" s="32" t="s">
        <v>0</v>
      </c>
      <c r="F8194" s="32" t="s">
        <v>0</v>
      </c>
      <c r="G8194" s="154" t="s">
        <v>0</v>
      </c>
      <c r="H8194" s="30" t="s">
        <v>1974</v>
      </c>
      <c r="I8194" s="31">
        <f t="shared" si="5866"/>
        <v>4110137</v>
      </c>
      <c r="J8194" s="31">
        <f>SUM(J8163,J8190,J8187)</f>
        <v>2864012</v>
      </c>
      <c r="K8194" s="31">
        <f t="shared" si="5867"/>
        <v>1246125</v>
      </c>
      <c r="L8194" s="31">
        <f t="shared" ref="L8194:X8194" si="5878">SUM(L8163,L8190,L8187)</f>
        <v>983833</v>
      </c>
      <c r="M8194" s="31">
        <f t="shared" si="5878"/>
        <v>5000</v>
      </c>
      <c r="N8194" s="31">
        <f t="shared" si="5878"/>
        <v>257292</v>
      </c>
      <c r="O8194" s="31">
        <f t="shared" si="5878"/>
        <v>0</v>
      </c>
      <c r="P8194" s="31">
        <f t="shared" si="5878"/>
        <v>0</v>
      </c>
      <c r="Q8194" s="31">
        <f t="shared" si="5878"/>
        <v>4324922</v>
      </c>
      <c r="R8194" s="31">
        <f t="shared" si="5878"/>
        <v>2996354</v>
      </c>
      <c r="S8194" s="31">
        <f t="shared" si="5878"/>
        <v>2523482</v>
      </c>
      <c r="T8194" s="31">
        <f t="shared" si="5878"/>
        <v>472872</v>
      </c>
      <c r="U8194" s="31">
        <f t="shared" si="5878"/>
        <v>231126</v>
      </c>
      <c r="V8194" s="31">
        <f t="shared" si="5878"/>
        <v>226123</v>
      </c>
      <c r="W8194" s="31">
        <f t="shared" si="5878"/>
        <v>15623</v>
      </c>
      <c r="X8194" s="31">
        <f t="shared" si="5878"/>
        <v>2996354</v>
      </c>
      <c r="Y8194" s="220">
        <f t="shared" si="5859"/>
        <v>100</v>
      </c>
    </row>
    <row r="8195" spans="1:25" ht="15" thickBot="1">
      <c r="A8195" s="32" t="s">
        <v>0</v>
      </c>
      <c r="B8195" s="95" t="s">
        <v>0</v>
      </c>
      <c r="C8195" s="95" t="s">
        <v>0</v>
      </c>
      <c r="D8195" s="95" t="s">
        <v>0</v>
      </c>
      <c r="E8195" s="32" t="s">
        <v>0</v>
      </c>
      <c r="F8195" s="32" t="s">
        <v>0</v>
      </c>
      <c r="G8195" s="154" t="s">
        <v>0</v>
      </c>
      <c r="H8195" s="21" t="s">
        <v>170</v>
      </c>
      <c r="I8195" s="66">
        <f t="shared" si="5866"/>
        <v>60</v>
      </c>
      <c r="J8195" s="66">
        <v>60</v>
      </c>
      <c r="K8195" s="66">
        <f t="shared" si="5867"/>
        <v>0</v>
      </c>
      <c r="L8195" s="66" t="s">
        <v>0</v>
      </c>
      <c r="M8195" s="66" t="s">
        <v>0</v>
      </c>
      <c r="N8195" s="66" t="s">
        <v>0</v>
      </c>
      <c r="O8195" s="66" t="s">
        <v>0</v>
      </c>
      <c r="P8195" s="66" t="s">
        <v>0</v>
      </c>
      <c r="Q8195" s="66">
        <v>0</v>
      </c>
      <c r="R8195" s="66"/>
      <c r="S8195" s="66"/>
      <c r="T8195" s="66"/>
      <c r="U8195" s="66"/>
      <c r="V8195" s="66"/>
      <c r="W8195" s="66"/>
      <c r="X8195" s="66"/>
      <c r="Y8195" s="208">
        <v>0</v>
      </c>
    </row>
    <row r="8196" spans="1:25" ht="41.4" thickBot="1">
      <c r="A8196" s="252" t="s">
        <v>0</v>
      </c>
      <c r="B8196" s="255" t="s">
        <v>0</v>
      </c>
      <c r="C8196" s="255" t="s">
        <v>0</v>
      </c>
      <c r="D8196" s="255" t="s">
        <v>0</v>
      </c>
      <c r="E8196" s="252" t="s">
        <v>0</v>
      </c>
      <c r="F8196" s="252" t="s">
        <v>0</v>
      </c>
      <c r="G8196" s="258" t="s">
        <v>0</v>
      </c>
      <c r="H8196" s="24" t="s">
        <v>72</v>
      </c>
      <c r="I8196" s="1" t="s">
        <v>3093</v>
      </c>
      <c r="J8196" s="1" t="s">
        <v>3130</v>
      </c>
      <c r="K8196" s="1" t="s">
        <v>3</v>
      </c>
      <c r="L8196" s="1" t="s">
        <v>4</v>
      </c>
      <c r="M8196" s="1" t="s">
        <v>5</v>
      </c>
      <c r="N8196" s="1" t="s">
        <v>6</v>
      </c>
      <c r="O8196" s="1" t="s">
        <v>7</v>
      </c>
      <c r="P8196" s="1" t="s">
        <v>8</v>
      </c>
      <c r="Q8196" s="1" t="s">
        <v>3344</v>
      </c>
      <c r="R8196" s="1" t="s">
        <v>3427</v>
      </c>
      <c r="S8196" s="1" t="s">
        <v>3447</v>
      </c>
      <c r="T8196" s="1" t="s">
        <v>3448</v>
      </c>
      <c r="U8196" s="1" t="s">
        <v>3452</v>
      </c>
      <c r="V8196" s="1" t="s">
        <v>3449</v>
      </c>
      <c r="W8196" s="1" t="s">
        <v>3450</v>
      </c>
      <c r="X8196" s="1" t="s">
        <v>3451</v>
      </c>
      <c r="Y8196" s="216" t="s">
        <v>3385</v>
      </c>
    </row>
    <row r="8197" spans="1:25">
      <c r="A8197" s="253"/>
      <c r="B8197" s="256"/>
      <c r="C8197" s="256"/>
      <c r="D8197" s="256"/>
      <c r="E8197" s="253"/>
      <c r="F8197" s="253"/>
      <c r="G8197" s="259"/>
      <c r="H8197" s="33" t="s">
        <v>0</v>
      </c>
      <c r="I8197" s="45">
        <v>1</v>
      </c>
      <c r="J8197" s="45">
        <v>3</v>
      </c>
      <c r="K8197" s="45" t="s">
        <v>9</v>
      </c>
      <c r="L8197" s="45">
        <v>5</v>
      </c>
      <c r="M8197" s="45">
        <v>6</v>
      </c>
      <c r="N8197" s="45">
        <v>7</v>
      </c>
      <c r="O8197" s="45">
        <v>8</v>
      </c>
      <c r="P8197" s="45">
        <v>9</v>
      </c>
      <c r="Q8197" s="45">
        <v>1</v>
      </c>
      <c r="R8197" s="45">
        <v>2</v>
      </c>
      <c r="S8197" s="45">
        <v>3</v>
      </c>
      <c r="T8197" s="45" t="s">
        <v>3453</v>
      </c>
      <c r="U8197" s="45">
        <v>5</v>
      </c>
      <c r="V8197" s="45">
        <v>6</v>
      </c>
      <c r="W8197" s="45">
        <v>7</v>
      </c>
      <c r="X8197" s="45" t="s">
        <v>3454</v>
      </c>
      <c r="Y8197" s="276">
        <v>9</v>
      </c>
    </row>
    <row r="8198" spans="1:25">
      <c r="A8198" s="253"/>
      <c r="B8198" s="256"/>
      <c r="C8198" s="256"/>
      <c r="D8198" s="256"/>
      <c r="E8198" s="253"/>
      <c r="F8198" s="253"/>
      <c r="G8198" s="259"/>
      <c r="H8198" s="34" t="s">
        <v>110</v>
      </c>
      <c r="I8198" s="35">
        <f t="shared" si="5866"/>
        <v>4110137</v>
      </c>
      <c r="J8198" s="35">
        <f>SUM(J8194)</f>
        <v>2864012</v>
      </c>
      <c r="K8198" s="35">
        <f t="shared" si="5867"/>
        <v>1246125</v>
      </c>
      <c r="L8198" s="35">
        <f t="shared" ref="L8198:P8198" si="5879">SUM(L8194)</f>
        <v>983833</v>
      </c>
      <c r="M8198" s="35">
        <f t="shared" si="5879"/>
        <v>5000</v>
      </c>
      <c r="N8198" s="35">
        <f t="shared" si="5879"/>
        <v>257292</v>
      </c>
      <c r="O8198" s="35">
        <f t="shared" si="5879"/>
        <v>0</v>
      </c>
      <c r="P8198" s="35">
        <f t="shared" si="5879"/>
        <v>0</v>
      </c>
      <c r="Q8198" s="35">
        <f t="shared" ref="Q8198:R8198" si="5880">SUM(Q8194)</f>
        <v>4324922</v>
      </c>
      <c r="R8198" s="35">
        <f t="shared" si="5880"/>
        <v>2996354</v>
      </c>
      <c r="S8198" s="35">
        <f t="shared" ref="S8198" si="5881">SUM(S8194)</f>
        <v>2523482</v>
      </c>
      <c r="T8198" s="35">
        <f t="shared" ref="T8198:X8198" si="5882">SUM(T8194)</f>
        <v>472872</v>
      </c>
      <c r="U8198" s="35">
        <f t="shared" si="5882"/>
        <v>231126</v>
      </c>
      <c r="V8198" s="35">
        <f t="shared" si="5882"/>
        <v>226123</v>
      </c>
      <c r="W8198" s="35">
        <f t="shared" si="5882"/>
        <v>15623</v>
      </c>
      <c r="X8198" s="35">
        <f t="shared" si="5882"/>
        <v>2996354</v>
      </c>
      <c r="Y8198" s="218">
        <f t="shared" ref="Y8198:Y8199" si="5883">IF(R8198=0,0,(X8198/R8198)*100)</f>
        <v>100</v>
      </c>
    </row>
    <row r="8199" spans="1:25">
      <c r="A8199" s="253"/>
      <c r="B8199" s="256"/>
      <c r="C8199" s="256"/>
      <c r="D8199" s="256"/>
      <c r="E8199" s="253"/>
      <c r="F8199" s="253"/>
      <c r="G8199" s="259"/>
      <c r="H8199" s="36" t="s">
        <v>69</v>
      </c>
      <c r="I8199" s="35">
        <f t="shared" si="5866"/>
        <v>4110137</v>
      </c>
      <c r="J8199" s="35">
        <f>SUM(J8198)</f>
        <v>2864012</v>
      </c>
      <c r="K8199" s="35">
        <f t="shared" si="5867"/>
        <v>1246125</v>
      </c>
      <c r="L8199" s="35">
        <f t="shared" ref="L8199:P8199" si="5884">SUM(L8198)</f>
        <v>983833</v>
      </c>
      <c r="M8199" s="35">
        <f t="shared" si="5884"/>
        <v>5000</v>
      </c>
      <c r="N8199" s="35">
        <f t="shared" si="5884"/>
        <v>257292</v>
      </c>
      <c r="O8199" s="35">
        <f t="shared" si="5884"/>
        <v>0</v>
      </c>
      <c r="P8199" s="35">
        <f t="shared" si="5884"/>
        <v>0</v>
      </c>
      <c r="Q8199" s="35">
        <f t="shared" ref="Q8199:R8199" si="5885">SUM(Q8198)</f>
        <v>4324922</v>
      </c>
      <c r="R8199" s="35">
        <f t="shared" si="5885"/>
        <v>2996354</v>
      </c>
      <c r="S8199" s="35">
        <f t="shared" ref="S8199" si="5886">SUM(S8198)</f>
        <v>2523482</v>
      </c>
      <c r="T8199" s="35">
        <f t="shared" ref="T8199:X8199" si="5887">SUM(T8198)</f>
        <v>472872</v>
      </c>
      <c r="U8199" s="35">
        <f t="shared" si="5887"/>
        <v>231126</v>
      </c>
      <c r="V8199" s="35">
        <f t="shared" si="5887"/>
        <v>226123</v>
      </c>
      <c r="W8199" s="35">
        <f t="shared" si="5887"/>
        <v>15623</v>
      </c>
      <c r="X8199" s="35">
        <f t="shared" si="5887"/>
        <v>2996354</v>
      </c>
      <c r="Y8199" s="218">
        <f t="shared" si="5883"/>
        <v>100</v>
      </c>
    </row>
    <row r="8200" spans="1:25">
      <c r="A8200" s="254"/>
      <c r="B8200" s="257"/>
      <c r="C8200" s="257"/>
      <c r="D8200" s="257"/>
      <c r="E8200" s="254"/>
      <c r="F8200" s="254"/>
      <c r="G8200" s="260"/>
    </row>
    <row r="8201" spans="1:25" ht="15" thickBot="1">
      <c r="A8201" s="32" t="s">
        <v>0</v>
      </c>
      <c r="B8201" s="95" t="s">
        <v>0</v>
      </c>
      <c r="C8201" s="95" t="s">
        <v>0</v>
      </c>
      <c r="D8201" s="95" t="s">
        <v>0</v>
      </c>
      <c r="E8201" s="32" t="s">
        <v>0</v>
      </c>
      <c r="F8201" s="32" t="s">
        <v>0</v>
      </c>
      <c r="G8201" s="154" t="s">
        <v>0</v>
      </c>
      <c r="H8201" s="37" t="s">
        <v>0</v>
      </c>
      <c r="I8201" s="37"/>
      <c r="J8201" s="37"/>
      <c r="K8201" s="37"/>
      <c r="L8201" s="37" t="s">
        <v>0</v>
      </c>
      <c r="M8201" s="37" t="s">
        <v>0</v>
      </c>
      <c r="N8201" s="37" t="s">
        <v>0</v>
      </c>
      <c r="O8201" s="37" t="s">
        <v>0</v>
      </c>
      <c r="P8201" s="37" t="s">
        <v>0</v>
      </c>
      <c r="Q8201" s="37"/>
      <c r="R8201" s="37"/>
      <c r="S8201" s="37"/>
      <c r="T8201" s="37" t="s">
        <v>0</v>
      </c>
      <c r="U8201" s="37" t="s">
        <v>0</v>
      </c>
      <c r="V8201" s="37" t="s">
        <v>0</v>
      </c>
      <c r="W8201" s="37" t="s">
        <v>0</v>
      </c>
      <c r="X8201" s="37" t="s">
        <v>0</v>
      </c>
      <c r="Y8201" s="219"/>
    </row>
    <row r="8202" spans="1:25" ht="41.4" thickBot="1">
      <c r="A8202" s="24" t="s">
        <v>123</v>
      </c>
      <c r="B8202" s="90" t="s">
        <v>124</v>
      </c>
      <c r="C8202" s="90" t="s">
        <v>125</v>
      </c>
      <c r="D8202" s="91" t="s">
        <v>0</v>
      </c>
      <c r="E8202" s="24" t="s">
        <v>126</v>
      </c>
      <c r="F8202" s="24" t="s">
        <v>127</v>
      </c>
      <c r="G8202" s="151" t="s">
        <v>128</v>
      </c>
      <c r="H8202" s="24" t="s">
        <v>1</v>
      </c>
      <c r="I8202" s="1" t="s">
        <v>3093</v>
      </c>
      <c r="J8202" s="1" t="s">
        <v>3130</v>
      </c>
      <c r="K8202" s="1" t="s">
        <v>3</v>
      </c>
      <c r="L8202" s="1" t="s">
        <v>4</v>
      </c>
      <c r="M8202" s="1" t="s">
        <v>5</v>
      </c>
      <c r="N8202" s="1" t="s">
        <v>6</v>
      </c>
      <c r="O8202" s="1" t="s">
        <v>7</v>
      </c>
      <c r="P8202" s="1" t="s">
        <v>8</v>
      </c>
      <c r="Q8202" s="1" t="s">
        <v>3344</v>
      </c>
      <c r="R8202" s="1" t="s">
        <v>3427</v>
      </c>
      <c r="S8202" s="1" t="s">
        <v>3447</v>
      </c>
      <c r="T8202" s="1" t="s">
        <v>3448</v>
      </c>
      <c r="U8202" s="1" t="s">
        <v>3452</v>
      </c>
      <c r="V8202" s="1" t="s">
        <v>3449</v>
      </c>
      <c r="W8202" s="1" t="s">
        <v>3450</v>
      </c>
      <c r="X8202" s="1" t="s">
        <v>3451</v>
      </c>
      <c r="Y8202" s="216" t="s">
        <v>3385</v>
      </c>
    </row>
    <row r="8203" spans="1:25">
      <c r="A8203" s="26" t="s">
        <v>0</v>
      </c>
      <c r="B8203" s="92" t="s">
        <v>0</v>
      </c>
      <c r="C8203" s="92" t="s">
        <v>0</v>
      </c>
      <c r="D8203" s="93" t="s">
        <v>0</v>
      </c>
      <c r="E8203" s="27" t="s">
        <v>0</v>
      </c>
      <c r="F8203" s="28" t="s">
        <v>0</v>
      </c>
      <c r="G8203" s="152" t="s">
        <v>0</v>
      </c>
      <c r="H8203" s="29" t="s">
        <v>0</v>
      </c>
      <c r="I8203" s="45">
        <v>1</v>
      </c>
      <c r="J8203" s="45">
        <v>3</v>
      </c>
      <c r="K8203" s="45" t="s">
        <v>9</v>
      </c>
      <c r="L8203" s="45">
        <v>5</v>
      </c>
      <c r="M8203" s="45">
        <v>6</v>
      </c>
      <c r="N8203" s="45">
        <v>7</v>
      </c>
      <c r="O8203" s="45">
        <v>8</v>
      </c>
      <c r="P8203" s="45">
        <v>9</v>
      </c>
      <c r="Q8203" s="45">
        <v>1</v>
      </c>
      <c r="R8203" s="45">
        <v>2</v>
      </c>
      <c r="S8203" s="45">
        <v>3</v>
      </c>
      <c r="T8203" s="45" t="s">
        <v>3453</v>
      </c>
      <c r="U8203" s="45">
        <v>5</v>
      </c>
      <c r="V8203" s="45">
        <v>6</v>
      </c>
      <c r="W8203" s="45">
        <v>7</v>
      </c>
      <c r="X8203" s="45" t="s">
        <v>3454</v>
      </c>
      <c r="Y8203" s="276">
        <v>9</v>
      </c>
    </row>
    <row r="8204" spans="1:25" customFormat="1">
      <c r="A8204" s="46">
        <v>35</v>
      </c>
      <c r="B8204" s="81" t="s">
        <v>172</v>
      </c>
      <c r="C8204" s="83" t="s">
        <v>933</v>
      </c>
      <c r="D8204" s="83">
        <v>35020010</v>
      </c>
      <c r="E8204" s="3" t="s">
        <v>0</v>
      </c>
      <c r="F8204" s="3" t="s">
        <v>0</v>
      </c>
      <c r="G8204" s="158" t="s">
        <v>0</v>
      </c>
      <c r="H8204" s="3" t="s">
        <v>1975</v>
      </c>
      <c r="I8204" s="47"/>
      <c r="J8204" s="47"/>
      <c r="K8204" s="47"/>
      <c r="L8204" s="47" t="s">
        <v>0</v>
      </c>
      <c r="M8204" s="47" t="s">
        <v>0</v>
      </c>
      <c r="N8204" s="47" t="s">
        <v>0</v>
      </c>
      <c r="O8204" s="47" t="s">
        <v>0</v>
      </c>
      <c r="P8204" s="47" t="s">
        <v>0</v>
      </c>
      <c r="Q8204" s="47"/>
      <c r="R8204" s="47"/>
      <c r="S8204" s="47"/>
      <c r="T8204" s="47" t="s">
        <v>0</v>
      </c>
      <c r="U8204" s="47" t="s">
        <v>0</v>
      </c>
      <c r="V8204" s="47" t="s">
        <v>0</v>
      </c>
      <c r="W8204" s="47" t="s">
        <v>0</v>
      </c>
      <c r="X8204" s="47" t="s">
        <v>0</v>
      </c>
      <c r="Y8204" s="211"/>
    </row>
    <row r="8205" spans="1:25" customFormat="1" ht="20.399999999999999">
      <c r="A8205" s="46" t="s">
        <v>0</v>
      </c>
      <c r="B8205" s="82" t="s">
        <v>0</v>
      </c>
      <c r="C8205" s="82" t="s">
        <v>0</v>
      </c>
      <c r="D8205" s="88" t="s">
        <v>0</v>
      </c>
      <c r="E8205" s="3" t="s">
        <v>0</v>
      </c>
      <c r="F8205" s="3" t="s">
        <v>0</v>
      </c>
      <c r="G8205" s="158" t="s">
        <v>0</v>
      </c>
      <c r="H8205" s="53" t="s">
        <v>33</v>
      </c>
      <c r="I8205" s="63">
        <f t="shared" si="5866"/>
        <v>5814732</v>
      </c>
      <c r="J8205" s="63">
        <f>SUM(J8206,J8214,J8216)</f>
        <v>4857782</v>
      </c>
      <c r="K8205" s="63">
        <f t="shared" si="5867"/>
        <v>956950</v>
      </c>
      <c r="L8205" s="63">
        <f t="shared" ref="L8205:P8205" si="5888">SUM(L8206,L8214,L8216)</f>
        <v>539000</v>
      </c>
      <c r="M8205" s="63">
        <f t="shared" si="5888"/>
        <v>0</v>
      </c>
      <c r="N8205" s="63">
        <f t="shared" si="5888"/>
        <v>417950</v>
      </c>
      <c r="O8205" s="63">
        <f t="shared" si="5888"/>
        <v>0</v>
      </c>
      <c r="P8205" s="63">
        <f t="shared" si="5888"/>
        <v>0</v>
      </c>
      <c r="Q8205" s="63">
        <f t="shared" ref="Q8205:R8205" si="5889">SUM(Q8206,Q8214,Q8216)</f>
        <v>6458279</v>
      </c>
      <c r="R8205" s="63">
        <f t="shared" si="5889"/>
        <v>5069024</v>
      </c>
      <c r="S8205" s="63">
        <f t="shared" ref="S8205" si="5890">SUM(S8206,S8214,S8216)</f>
        <v>3861146</v>
      </c>
      <c r="T8205" s="63">
        <f t="shared" ref="T8205:X8205" si="5891">SUM(T8206,T8214,T8216)</f>
        <v>1207878</v>
      </c>
      <c r="U8205" s="63">
        <f t="shared" si="5891"/>
        <v>471434.5</v>
      </c>
      <c r="V8205" s="63">
        <f t="shared" si="5891"/>
        <v>381022.5</v>
      </c>
      <c r="W8205" s="63">
        <f t="shared" si="5891"/>
        <v>355421</v>
      </c>
      <c r="X8205" s="63">
        <f t="shared" si="5891"/>
        <v>5069024</v>
      </c>
      <c r="Y8205" s="226">
        <f t="shared" ref="Y8205:Y8239" si="5892">IF(R8205=0,0,(X8205/R8205)*100)</f>
        <v>100</v>
      </c>
    </row>
    <row r="8206" spans="1:25" customFormat="1">
      <c r="A8206" s="4">
        <v>35</v>
      </c>
      <c r="B8206" s="80" t="s">
        <v>172</v>
      </c>
      <c r="C8206" s="83" t="s">
        <v>933</v>
      </c>
      <c r="D8206" s="83">
        <v>35020010</v>
      </c>
      <c r="E8206" s="3" t="s">
        <v>2669</v>
      </c>
      <c r="F8206" s="3" t="s">
        <v>0</v>
      </c>
      <c r="G8206" s="158" t="s">
        <v>0</v>
      </c>
      <c r="H8206" s="3" t="s">
        <v>11</v>
      </c>
      <c r="I8206" s="66">
        <f t="shared" si="5866"/>
        <v>4496344</v>
      </c>
      <c r="J8206" s="66">
        <f>SUM(J8207,J8208)</f>
        <v>4213144</v>
      </c>
      <c r="K8206" s="66">
        <f t="shared" si="5867"/>
        <v>283200</v>
      </c>
      <c r="L8206" s="66">
        <f t="shared" ref="L8206:P8206" si="5893">SUM(L8207,L8208)</f>
        <v>250000</v>
      </c>
      <c r="M8206" s="66">
        <f t="shared" si="5893"/>
        <v>0</v>
      </c>
      <c r="N8206" s="66">
        <f t="shared" si="5893"/>
        <v>33200</v>
      </c>
      <c r="O8206" s="66">
        <f t="shared" si="5893"/>
        <v>0</v>
      </c>
      <c r="P8206" s="66">
        <f t="shared" si="5893"/>
        <v>0</v>
      </c>
      <c r="Q8206" s="66">
        <f t="shared" ref="Q8206:R8206" si="5894">SUM(Q8207,Q8208)</f>
        <v>4814968</v>
      </c>
      <c r="R8206" s="66">
        <f t="shared" si="5894"/>
        <v>4403768</v>
      </c>
      <c r="S8206" s="66">
        <f t="shared" ref="S8206" si="5895">SUM(S8207,S8208)</f>
        <v>3345761</v>
      </c>
      <c r="T8206" s="66">
        <f t="shared" ref="T8206:X8206" si="5896">SUM(T8207,T8208)</f>
        <v>1058007</v>
      </c>
      <c r="U8206" s="66">
        <f t="shared" si="5896"/>
        <v>402313</v>
      </c>
      <c r="V8206" s="66">
        <f t="shared" si="5896"/>
        <v>328597</v>
      </c>
      <c r="W8206" s="66">
        <f t="shared" si="5896"/>
        <v>327097</v>
      </c>
      <c r="X8206" s="66">
        <f t="shared" si="5896"/>
        <v>4403768</v>
      </c>
      <c r="Y8206" s="208">
        <f t="shared" si="5892"/>
        <v>100</v>
      </c>
    </row>
    <row r="8207" spans="1:25" customFormat="1">
      <c r="A8207" s="4">
        <v>35</v>
      </c>
      <c r="B8207" s="80" t="s">
        <v>172</v>
      </c>
      <c r="C8207" s="83" t="s">
        <v>933</v>
      </c>
      <c r="D8207" s="83">
        <v>35020010</v>
      </c>
      <c r="E8207" s="47">
        <v>6111</v>
      </c>
      <c r="F8207" s="4"/>
      <c r="G8207" s="129" t="s">
        <v>3380</v>
      </c>
      <c r="H8207" s="5" t="s">
        <v>12</v>
      </c>
      <c r="I8207" s="61">
        <f t="shared" si="5866"/>
        <v>4178144</v>
      </c>
      <c r="J8207" s="61">
        <v>3898144</v>
      </c>
      <c r="K8207" s="61">
        <f t="shared" si="5867"/>
        <v>280000</v>
      </c>
      <c r="L8207" s="61">
        <v>250000</v>
      </c>
      <c r="M8207" s="61">
        <v>0</v>
      </c>
      <c r="N8207" s="61">
        <v>30000</v>
      </c>
      <c r="O8207" s="61">
        <v>0</v>
      </c>
      <c r="P8207" s="61">
        <v>0</v>
      </c>
      <c r="Q8207" s="61">
        <v>4495168</v>
      </c>
      <c r="R8207" s="61">
        <v>4088768</v>
      </c>
      <c r="S8207" s="61">
        <v>3090427</v>
      </c>
      <c r="T8207" s="61">
        <f t="shared" ref="T8207:T8238" si="5897">U8207+V8207+W8207</f>
        <v>998341</v>
      </c>
      <c r="U8207" s="61">
        <v>388147</v>
      </c>
      <c r="V8207" s="61">
        <v>305597</v>
      </c>
      <c r="W8207" s="61">
        <v>304597</v>
      </c>
      <c r="X8207" s="61">
        <f t="shared" ref="X8207:X8238" si="5898">S8207+T8207</f>
        <v>4088768</v>
      </c>
      <c r="Y8207" s="211">
        <f t="shared" si="5892"/>
        <v>100</v>
      </c>
    </row>
    <row r="8208" spans="1:25" customFormat="1">
      <c r="A8208" s="46">
        <v>35</v>
      </c>
      <c r="B8208" s="81" t="s">
        <v>172</v>
      </c>
      <c r="C8208" s="82" t="s">
        <v>933</v>
      </c>
      <c r="D8208" s="82">
        <v>35020010</v>
      </c>
      <c r="E8208" s="46" t="s">
        <v>2670</v>
      </c>
      <c r="F8208" s="4" t="s">
        <v>0</v>
      </c>
      <c r="G8208" s="159" t="s">
        <v>0</v>
      </c>
      <c r="H8208" s="3" t="s">
        <v>13</v>
      </c>
      <c r="I8208" s="62">
        <f t="shared" si="5866"/>
        <v>318200</v>
      </c>
      <c r="J8208" s="62">
        <f>SUM(J8209:J8213)</f>
        <v>315000</v>
      </c>
      <c r="K8208" s="62">
        <f t="shared" si="5867"/>
        <v>3200</v>
      </c>
      <c r="L8208" s="62">
        <f t="shared" ref="L8208:X8208" si="5899">SUM(L8209:L8213)</f>
        <v>0</v>
      </c>
      <c r="M8208" s="62">
        <f t="shared" si="5899"/>
        <v>0</v>
      </c>
      <c r="N8208" s="62">
        <f t="shared" si="5899"/>
        <v>3200</v>
      </c>
      <c r="O8208" s="62">
        <f t="shared" si="5899"/>
        <v>0</v>
      </c>
      <c r="P8208" s="62">
        <f t="shared" si="5899"/>
        <v>0</v>
      </c>
      <c r="Q8208" s="62">
        <f t="shared" si="5899"/>
        <v>319800</v>
      </c>
      <c r="R8208" s="62">
        <f t="shared" si="5899"/>
        <v>315000</v>
      </c>
      <c r="S8208" s="62">
        <f t="shared" si="5899"/>
        <v>255334</v>
      </c>
      <c r="T8208" s="62">
        <f t="shared" si="5899"/>
        <v>59666</v>
      </c>
      <c r="U8208" s="62">
        <f t="shared" si="5899"/>
        <v>14166</v>
      </c>
      <c r="V8208" s="62">
        <f t="shared" si="5899"/>
        <v>23000</v>
      </c>
      <c r="W8208" s="62">
        <f t="shared" si="5899"/>
        <v>22500</v>
      </c>
      <c r="X8208" s="62">
        <f t="shared" si="5899"/>
        <v>315000</v>
      </c>
      <c r="Y8208" s="210">
        <f t="shared" si="5892"/>
        <v>100</v>
      </c>
    </row>
    <row r="8209" spans="1:25" customFormat="1">
      <c r="A8209" s="4">
        <v>35</v>
      </c>
      <c r="B8209" s="80" t="s">
        <v>172</v>
      </c>
      <c r="C8209" s="83" t="s">
        <v>933</v>
      </c>
      <c r="D8209" s="83">
        <v>35020010</v>
      </c>
      <c r="E8209" s="47">
        <v>6112</v>
      </c>
      <c r="F8209" s="23" t="s">
        <v>2924</v>
      </c>
      <c r="G8209" s="129" t="s">
        <v>3380</v>
      </c>
      <c r="H8209" s="5" t="s">
        <v>16</v>
      </c>
      <c r="I8209" s="61">
        <f t="shared" si="5866"/>
        <v>54700</v>
      </c>
      <c r="J8209" s="61">
        <v>54000</v>
      </c>
      <c r="K8209" s="61">
        <f t="shared" si="5867"/>
        <v>700</v>
      </c>
      <c r="L8209" s="61">
        <v>0</v>
      </c>
      <c r="M8209" s="61">
        <v>0</v>
      </c>
      <c r="N8209" s="61">
        <v>700</v>
      </c>
      <c r="O8209" s="61">
        <v>0</v>
      </c>
      <c r="P8209" s="61">
        <v>0</v>
      </c>
      <c r="Q8209" s="61">
        <v>54700</v>
      </c>
      <c r="R8209" s="61">
        <v>54000</v>
      </c>
      <c r="S8209" s="61">
        <v>40853</v>
      </c>
      <c r="T8209" s="61">
        <f t="shared" si="5897"/>
        <v>13147</v>
      </c>
      <c r="U8209" s="61">
        <v>4147</v>
      </c>
      <c r="V8209" s="61">
        <v>4500</v>
      </c>
      <c r="W8209" s="61">
        <v>4500</v>
      </c>
      <c r="X8209" s="61">
        <f t="shared" si="5898"/>
        <v>54000</v>
      </c>
      <c r="Y8209" s="211">
        <f t="shared" si="5892"/>
        <v>100</v>
      </c>
    </row>
    <row r="8210" spans="1:25" customFormat="1">
      <c r="A8210" s="4">
        <v>35</v>
      </c>
      <c r="B8210" s="80" t="s">
        <v>172</v>
      </c>
      <c r="C8210" s="83" t="s">
        <v>933</v>
      </c>
      <c r="D8210" s="83">
        <v>35020010</v>
      </c>
      <c r="E8210" s="47">
        <v>6112</v>
      </c>
      <c r="F8210" s="23" t="s">
        <v>2925</v>
      </c>
      <c r="G8210" s="129" t="s">
        <v>3380</v>
      </c>
      <c r="H8210" s="5" t="s">
        <v>19</v>
      </c>
      <c r="I8210" s="61">
        <f t="shared" si="5866"/>
        <v>192500</v>
      </c>
      <c r="J8210" s="61">
        <v>190000</v>
      </c>
      <c r="K8210" s="61">
        <f t="shared" si="5867"/>
        <v>2500</v>
      </c>
      <c r="L8210" s="61">
        <v>0</v>
      </c>
      <c r="M8210" s="61">
        <v>0</v>
      </c>
      <c r="N8210" s="61">
        <v>2500</v>
      </c>
      <c r="O8210" s="61">
        <v>0</v>
      </c>
      <c r="P8210" s="61">
        <v>0</v>
      </c>
      <c r="Q8210" s="61">
        <v>192500</v>
      </c>
      <c r="R8210" s="61">
        <v>190000</v>
      </c>
      <c r="S8210" s="61">
        <v>143481</v>
      </c>
      <c r="T8210" s="61">
        <f t="shared" si="5897"/>
        <v>46519</v>
      </c>
      <c r="U8210" s="61">
        <v>10019</v>
      </c>
      <c r="V8210" s="61">
        <v>18500</v>
      </c>
      <c r="W8210" s="61">
        <v>18000</v>
      </c>
      <c r="X8210" s="61">
        <f t="shared" si="5898"/>
        <v>190000</v>
      </c>
      <c r="Y8210" s="211">
        <f t="shared" si="5892"/>
        <v>100</v>
      </c>
    </row>
    <row r="8211" spans="1:25" customFormat="1">
      <c r="A8211" s="4">
        <v>35</v>
      </c>
      <c r="B8211" s="80" t="s">
        <v>172</v>
      </c>
      <c r="C8211" s="83" t="s">
        <v>933</v>
      </c>
      <c r="D8211" s="83">
        <v>35020010</v>
      </c>
      <c r="E8211" s="47">
        <v>6112</v>
      </c>
      <c r="F8211" s="23" t="s">
        <v>2926</v>
      </c>
      <c r="G8211" s="129" t="s">
        <v>3380</v>
      </c>
      <c r="H8211" s="5" t="s">
        <v>17</v>
      </c>
      <c r="I8211" s="61">
        <f t="shared" si="5866"/>
        <v>44000</v>
      </c>
      <c r="J8211" s="61">
        <v>44000</v>
      </c>
      <c r="K8211" s="61">
        <f t="shared" si="5867"/>
        <v>0</v>
      </c>
      <c r="L8211" s="61">
        <v>0</v>
      </c>
      <c r="M8211" s="61">
        <v>0</v>
      </c>
      <c r="N8211" s="61">
        <v>0</v>
      </c>
      <c r="O8211" s="61">
        <v>0</v>
      </c>
      <c r="P8211" s="61">
        <v>0</v>
      </c>
      <c r="Q8211" s="61">
        <v>44600</v>
      </c>
      <c r="R8211" s="61">
        <v>44000</v>
      </c>
      <c r="S8211" s="61">
        <v>44000</v>
      </c>
      <c r="T8211" s="61">
        <f t="shared" si="5897"/>
        <v>0</v>
      </c>
      <c r="U8211" s="61"/>
      <c r="V8211" s="61"/>
      <c r="W8211" s="61"/>
      <c r="X8211" s="61">
        <f t="shared" si="5898"/>
        <v>44000</v>
      </c>
      <c r="Y8211" s="211">
        <f t="shared" si="5892"/>
        <v>100</v>
      </c>
    </row>
    <row r="8212" spans="1:25" customFormat="1">
      <c r="A8212" s="4">
        <v>35</v>
      </c>
      <c r="B8212" s="80" t="s">
        <v>172</v>
      </c>
      <c r="C8212" s="83" t="s">
        <v>933</v>
      </c>
      <c r="D8212" s="83">
        <v>35020010</v>
      </c>
      <c r="E8212" s="47">
        <v>6112</v>
      </c>
      <c r="F8212" s="23" t="s">
        <v>2927</v>
      </c>
      <c r="G8212" s="129" t="s">
        <v>3380</v>
      </c>
      <c r="H8212" s="5" t="s">
        <v>15</v>
      </c>
      <c r="I8212" s="61">
        <f t="shared" si="5866"/>
        <v>8500</v>
      </c>
      <c r="J8212" s="61">
        <v>8500</v>
      </c>
      <c r="K8212" s="61">
        <f t="shared" si="5867"/>
        <v>0</v>
      </c>
      <c r="L8212" s="61">
        <v>0</v>
      </c>
      <c r="M8212" s="61">
        <v>0</v>
      </c>
      <c r="N8212" s="61">
        <v>0</v>
      </c>
      <c r="O8212" s="61">
        <v>0</v>
      </c>
      <c r="P8212" s="61">
        <v>0</v>
      </c>
      <c r="Q8212" s="61">
        <v>8500</v>
      </c>
      <c r="R8212" s="61">
        <v>8500</v>
      </c>
      <c r="S8212" s="61">
        <v>8500</v>
      </c>
      <c r="T8212" s="61">
        <f t="shared" si="5897"/>
        <v>0</v>
      </c>
      <c r="U8212" s="61"/>
      <c r="V8212" s="61"/>
      <c r="W8212" s="61"/>
      <c r="X8212" s="61">
        <f t="shared" si="5898"/>
        <v>8500</v>
      </c>
      <c r="Y8212" s="211">
        <f t="shared" si="5892"/>
        <v>100</v>
      </c>
    </row>
    <row r="8213" spans="1:25" customFormat="1">
      <c r="A8213" s="4">
        <v>35</v>
      </c>
      <c r="B8213" s="80" t="s">
        <v>172</v>
      </c>
      <c r="C8213" s="83" t="s">
        <v>933</v>
      </c>
      <c r="D8213" s="83">
        <v>35020010</v>
      </c>
      <c r="E8213" s="47">
        <v>6112</v>
      </c>
      <c r="F8213" s="23" t="s">
        <v>2928</v>
      </c>
      <c r="G8213" s="129" t="s">
        <v>3380</v>
      </c>
      <c r="H8213" s="5" t="s">
        <v>18</v>
      </c>
      <c r="I8213" s="61">
        <f t="shared" si="5866"/>
        <v>18500</v>
      </c>
      <c r="J8213" s="61">
        <v>18500</v>
      </c>
      <c r="K8213" s="61">
        <f t="shared" si="5867"/>
        <v>0</v>
      </c>
      <c r="L8213" s="61">
        <v>0</v>
      </c>
      <c r="M8213" s="61">
        <v>0</v>
      </c>
      <c r="N8213" s="61">
        <v>0</v>
      </c>
      <c r="O8213" s="61">
        <v>0</v>
      </c>
      <c r="P8213" s="61">
        <v>0</v>
      </c>
      <c r="Q8213" s="61">
        <v>19500</v>
      </c>
      <c r="R8213" s="61">
        <v>18500</v>
      </c>
      <c r="S8213" s="61">
        <v>18500</v>
      </c>
      <c r="T8213" s="61">
        <f t="shared" si="5897"/>
        <v>0</v>
      </c>
      <c r="U8213" s="61"/>
      <c r="V8213" s="61"/>
      <c r="W8213" s="61"/>
      <c r="X8213" s="61">
        <f t="shared" si="5898"/>
        <v>18500</v>
      </c>
      <c r="Y8213" s="211">
        <f t="shared" si="5892"/>
        <v>100</v>
      </c>
    </row>
    <row r="8214" spans="1:25" customFormat="1">
      <c r="A8214" s="4">
        <v>35</v>
      </c>
      <c r="B8214" s="80" t="s">
        <v>172</v>
      </c>
      <c r="C8214" s="83" t="s">
        <v>933</v>
      </c>
      <c r="D8214" s="83">
        <v>35020010</v>
      </c>
      <c r="E8214" s="3" t="s">
        <v>2671</v>
      </c>
      <c r="F8214" s="3" t="s">
        <v>0</v>
      </c>
      <c r="G8214" s="158" t="s">
        <v>0</v>
      </c>
      <c r="H8214" s="3" t="s">
        <v>21</v>
      </c>
      <c r="I8214" s="66">
        <f t="shared" si="5866"/>
        <v>416505</v>
      </c>
      <c r="J8214" s="66">
        <f t="shared" ref="J8214:X8214" si="5900">SUM(J8215)</f>
        <v>389355</v>
      </c>
      <c r="K8214" s="66">
        <f t="shared" si="5867"/>
        <v>27150</v>
      </c>
      <c r="L8214" s="66">
        <f t="shared" si="5900"/>
        <v>24000</v>
      </c>
      <c r="M8214" s="66">
        <f t="shared" si="5900"/>
        <v>0</v>
      </c>
      <c r="N8214" s="66">
        <f t="shared" si="5900"/>
        <v>3150</v>
      </c>
      <c r="O8214" s="66">
        <f t="shared" si="5900"/>
        <v>0</v>
      </c>
      <c r="P8214" s="66">
        <f t="shared" si="5900"/>
        <v>0</v>
      </c>
      <c r="Q8214" s="66">
        <f t="shared" si="5900"/>
        <v>450241</v>
      </c>
      <c r="R8214" s="66">
        <f t="shared" si="5900"/>
        <v>409371</v>
      </c>
      <c r="S8214" s="66">
        <f t="shared" si="5900"/>
        <v>320505</v>
      </c>
      <c r="T8214" s="66">
        <f t="shared" si="5900"/>
        <v>88866</v>
      </c>
      <c r="U8214" s="66">
        <f t="shared" si="5900"/>
        <v>32088</v>
      </c>
      <c r="V8214" s="66">
        <f t="shared" si="5900"/>
        <v>32088</v>
      </c>
      <c r="W8214" s="66">
        <f t="shared" si="5900"/>
        <v>24690</v>
      </c>
      <c r="X8214" s="66">
        <f t="shared" si="5900"/>
        <v>409371</v>
      </c>
      <c r="Y8214" s="208">
        <f t="shared" si="5892"/>
        <v>100</v>
      </c>
    </row>
    <row r="8215" spans="1:25" customFormat="1">
      <c r="A8215" s="4">
        <v>35</v>
      </c>
      <c r="B8215" s="80" t="s">
        <v>172</v>
      </c>
      <c r="C8215" s="83" t="s">
        <v>933</v>
      </c>
      <c r="D8215" s="83">
        <v>35020010</v>
      </c>
      <c r="E8215" s="47">
        <v>6121</v>
      </c>
      <c r="F8215" s="4"/>
      <c r="G8215" s="129" t="s">
        <v>3380</v>
      </c>
      <c r="H8215" s="5" t="s">
        <v>22</v>
      </c>
      <c r="I8215" s="61">
        <f t="shared" si="5866"/>
        <v>416505</v>
      </c>
      <c r="J8215" s="61">
        <v>389355</v>
      </c>
      <c r="K8215" s="61">
        <f t="shared" si="5867"/>
        <v>27150</v>
      </c>
      <c r="L8215" s="61">
        <v>24000</v>
      </c>
      <c r="M8215" s="61">
        <v>0</v>
      </c>
      <c r="N8215" s="61">
        <v>3150</v>
      </c>
      <c r="O8215" s="61">
        <v>0</v>
      </c>
      <c r="P8215" s="61">
        <v>0</v>
      </c>
      <c r="Q8215" s="61">
        <v>450241</v>
      </c>
      <c r="R8215" s="61">
        <v>409371</v>
      </c>
      <c r="S8215" s="61">
        <v>320505</v>
      </c>
      <c r="T8215" s="61">
        <f t="shared" si="5897"/>
        <v>88866</v>
      </c>
      <c r="U8215" s="61">
        <v>32088</v>
      </c>
      <c r="V8215" s="61">
        <v>32088</v>
      </c>
      <c r="W8215" s="61">
        <v>24690</v>
      </c>
      <c r="X8215" s="61">
        <f t="shared" si="5898"/>
        <v>409371</v>
      </c>
      <c r="Y8215" s="211">
        <f t="shared" si="5892"/>
        <v>100</v>
      </c>
    </row>
    <row r="8216" spans="1:25" customFormat="1">
      <c r="A8216" s="4">
        <v>35</v>
      </c>
      <c r="B8216" s="80" t="s">
        <v>172</v>
      </c>
      <c r="C8216" s="83" t="s">
        <v>933</v>
      </c>
      <c r="D8216" s="83">
        <v>35020010</v>
      </c>
      <c r="E8216" s="3" t="s">
        <v>2672</v>
      </c>
      <c r="F8216" s="3" t="s">
        <v>0</v>
      </c>
      <c r="G8216" s="158" t="s">
        <v>0</v>
      </c>
      <c r="H8216" s="3" t="s">
        <v>23</v>
      </c>
      <c r="I8216" s="62">
        <f t="shared" si="5866"/>
        <v>901883</v>
      </c>
      <c r="J8216" s="62">
        <f>SUM(J8217:J8225)</f>
        <v>255283</v>
      </c>
      <c r="K8216" s="62">
        <f t="shared" si="5867"/>
        <v>646600</v>
      </c>
      <c r="L8216" s="62">
        <f t="shared" ref="L8216:X8216" si="5901">SUM(L8217:L8225)</f>
        <v>265000</v>
      </c>
      <c r="M8216" s="62">
        <f t="shared" si="5901"/>
        <v>0</v>
      </c>
      <c r="N8216" s="62">
        <f t="shared" si="5901"/>
        <v>381600</v>
      </c>
      <c r="O8216" s="62">
        <f t="shared" si="5901"/>
        <v>0</v>
      </c>
      <c r="P8216" s="62">
        <f t="shared" si="5901"/>
        <v>0</v>
      </c>
      <c r="Q8216" s="62">
        <f t="shared" si="5901"/>
        <v>1193070</v>
      </c>
      <c r="R8216" s="62">
        <f t="shared" si="5901"/>
        <v>255885</v>
      </c>
      <c r="S8216" s="62">
        <f t="shared" si="5901"/>
        <v>194880</v>
      </c>
      <c r="T8216" s="62">
        <f t="shared" si="5901"/>
        <v>61005</v>
      </c>
      <c r="U8216" s="62">
        <f t="shared" si="5901"/>
        <v>37033.5</v>
      </c>
      <c r="V8216" s="62">
        <f t="shared" si="5901"/>
        <v>20337.5</v>
      </c>
      <c r="W8216" s="62">
        <f t="shared" si="5901"/>
        <v>3634</v>
      </c>
      <c r="X8216" s="62">
        <f t="shared" si="5901"/>
        <v>255885</v>
      </c>
      <c r="Y8216" s="210">
        <f t="shared" si="5892"/>
        <v>100</v>
      </c>
    </row>
    <row r="8217" spans="1:25" customFormat="1">
      <c r="A8217" s="4">
        <v>35</v>
      </c>
      <c r="B8217" s="80" t="s">
        <v>172</v>
      </c>
      <c r="C8217" s="83" t="s">
        <v>933</v>
      </c>
      <c r="D8217" s="83">
        <v>35020010</v>
      </c>
      <c r="E8217" s="47">
        <v>6131</v>
      </c>
      <c r="F8217" s="4"/>
      <c r="G8217" s="129" t="s">
        <v>3380</v>
      </c>
      <c r="H8217" s="5" t="s">
        <v>24</v>
      </c>
      <c r="I8217" s="61">
        <f t="shared" si="5866"/>
        <v>25000</v>
      </c>
      <c r="J8217" s="61">
        <v>0</v>
      </c>
      <c r="K8217" s="61">
        <f t="shared" si="5867"/>
        <v>25000</v>
      </c>
      <c r="L8217" s="61">
        <v>10000</v>
      </c>
      <c r="M8217" s="61">
        <v>0</v>
      </c>
      <c r="N8217" s="61">
        <v>15000</v>
      </c>
      <c r="O8217" s="61">
        <v>0</v>
      </c>
      <c r="P8217" s="61">
        <v>0</v>
      </c>
      <c r="Q8217" s="61">
        <v>57172</v>
      </c>
      <c r="R8217" s="61">
        <v>0</v>
      </c>
      <c r="S8217" s="61">
        <v>0</v>
      </c>
      <c r="T8217" s="61">
        <f t="shared" si="5897"/>
        <v>0</v>
      </c>
      <c r="U8217" s="61"/>
      <c r="V8217" s="61"/>
      <c r="W8217" s="61"/>
      <c r="X8217" s="61">
        <f t="shared" si="5898"/>
        <v>0</v>
      </c>
      <c r="Y8217" s="211">
        <f t="shared" si="5892"/>
        <v>0</v>
      </c>
    </row>
    <row r="8218" spans="1:25" customFormat="1">
      <c r="A8218" s="4">
        <v>35</v>
      </c>
      <c r="B8218" s="80" t="s">
        <v>172</v>
      </c>
      <c r="C8218" s="83" t="s">
        <v>933</v>
      </c>
      <c r="D8218" s="83">
        <v>35020010</v>
      </c>
      <c r="E8218" s="47">
        <v>6132</v>
      </c>
      <c r="F8218" s="4"/>
      <c r="G8218" s="129" t="s">
        <v>3380</v>
      </c>
      <c r="H8218" s="5" t="s">
        <v>25</v>
      </c>
      <c r="I8218" s="61">
        <f t="shared" si="5866"/>
        <v>138033</v>
      </c>
      <c r="J8218" s="61">
        <v>133033</v>
      </c>
      <c r="K8218" s="61">
        <f t="shared" si="5867"/>
        <v>5000</v>
      </c>
      <c r="L8218" s="61">
        <v>5000</v>
      </c>
      <c r="M8218" s="61">
        <v>0</v>
      </c>
      <c r="N8218" s="61">
        <v>0</v>
      </c>
      <c r="O8218" s="61">
        <v>0</v>
      </c>
      <c r="P8218" s="61">
        <v>0</v>
      </c>
      <c r="Q8218" s="61">
        <v>140619</v>
      </c>
      <c r="R8218" s="61">
        <v>133033</v>
      </c>
      <c r="S8218" s="61">
        <v>121116</v>
      </c>
      <c r="T8218" s="61">
        <f t="shared" si="5897"/>
        <v>11917</v>
      </c>
      <c r="U8218" s="61">
        <v>11917</v>
      </c>
      <c r="V8218" s="61"/>
      <c r="W8218" s="61"/>
      <c r="X8218" s="61">
        <f t="shared" si="5898"/>
        <v>133033</v>
      </c>
      <c r="Y8218" s="211">
        <f t="shared" si="5892"/>
        <v>100</v>
      </c>
    </row>
    <row r="8219" spans="1:25" customFormat="1">
      <c r="A8219" s="4">
        <v>35</v>
      </c>
      <c r="B8219" s="80" t="s">
        <v>172</v>
      </c>
      <c r="C8219" s="83" t="s">
        <v>933</v>
      </c>
      <c r="D8219" s="83">
        <v>35020010</v>
      </c>
      <c r="E8219" s="47">
        <v>6133</v>
      </c>
      <c r="F8219" s="4"/>
      <c r="G8219" s="129" t="s">
        <v>3380</v>
      </c>
      <c r="H8219" s="5" t="s">
        <v>26</v>
      </c>
      <c r="I8219" s="61">
        <f t="shared" si="5866"/>
        <v>50000</v>
      </c>
      <c r="J8219" s="61">
        <v>45000</v>
      </c>
      <c r="K8219" s="61">
        <f t="shared" si="5867"/>
        <v>5000</v>
      </c>
      <c r="L8219" s="61">
        <v>5000</v>
      </c>
      <c r="M8219" s="61">
        <v>0</v>
      </c>
      <c r="N8219" s="61">
        <v>0</v>
      </c>
      <c r="O8219" s="61">
        <v>0</v>
      </c>
      <c r="P8219" s="61">
        <v>0</v>
      </c>
      <c r="Q8219" s="61">
        <v>51886</v>
      </c>
      <c r="R8219" s="61">
        <v>45000</v>
      </c>
      <c r="S8219" s="61">
        <v>26750</v>
      </c>
      <c r="T8219" s="61">
        <f t="shared" si="5897"/>
        <v>18250</v>
      </c>
      <c r="U8219" s="61">
        <v>10000</v>
      </c>
      <c r="V8219" s="61">
        <v>8000</v>
      </c>
      <c r="W8219" s="61">
        <v>250</v>
      </c>
      <c r="X8219" s="61">
        <f t="shared" si="5898"/>
        <v>45000</v>
      </c>
      <c r="Y8219" s="211">
        <f t="shared" si="5892"/>
        <v>100</v>
      </c>
    </row>
    <row r="8220" spans="1:25" customFormat="1">
      <c r="A8220" s="4">
        <v>35</v>
      </c>
      <c r="B8220" s="80" t="s">
        <v>172</v>
      </c>
      <c r="C8220" s="83" t="s">
        <v>933</v>
      </c>
      <c r="D8220" s="83">
        <v>35020010</v>
      </c>
      <c r="E8220" s="47">
        <v>6134</v>
      </c>
      <c r="F8220" s="4"/>
      <c r="G8220" s="129" t="s">
        <v>3380</v>
      </c>
      <c r="H8220" s="5" t="s">
        <v>27</v>
      </c>
      <c r="I8220" s="61">
        <f t="shared" si="5866"/>
        <v>25000</v>
      </c>
      <c r="J8220" s="61">
        <v>0</v>
      </c>
      <c r="K8220" s="61">
        <f t="shared" si="5867"/>
        <v>25000</v>
      </c>
      <c r="L8220" s="61">
        <v>20000</v>
      </c>
      <c r="M8220" s="61">
        <v>0</v>
      </c>
      <c r="N8220" s="61">
        <v>5000</v>
      </c>
      <c r="O8220" s="61">
        <v>0</v>
      </c>
      <c r="P8220" s="61">
        <v>0</v>
      </c>
      <c r="Q8220" s="61">
        <v>57513</v>
      </c>
      <c r="R8220" s="61">
        <v>0</v>
      </c>
      <c r="S8220" s="61">
        <v>0</v>
      </c>
      <c r="T8220" s="61">
        <f t="shared" si="5897"/>
        <v>0</v>
      </c>
      <c r="U8220" s="61"/>
      <c r="V8220" s="61"/>
      <c r="W8220" s="61"/>
      <c r="X8220" s="61">
        <f t="shared" si="5898"/>
        <v>0</v>
      </c>
      <c r="Y8220" s="211">
        <f t="shared" si="5892"/>
        <v>0</v>
      </c>
    </row>
    <row r="8221" spans="1:25" customFormat="1">
      <c r="A8221" s="4">
        <v>35</v>
      </c>
      <c r="B8221" s="80" t="s">
        <v>172</v>
      </c>
      <c r="C8221" s="83" t="s">
        <v>933</v>
      </c>
      <c r="D8221" s="83">
        <v>35020010</v>
      </c>
      <c r="E8221" s="47">
        <v>6135</v>
      </c>
      <c r="F8221" s="4"/>
      <c r="G8221" s="129" t="s">
        <v>3380</v>
      </c>
      <c r="H8221" s="5" t="s">
        <v>28</v>
      </c>
      <c r="I8221" s="61">
        <f t="shared" si="5866"/>
        <v>10000</v>
      </c>
      <c r="J8221" s="61">
        <v>0</v>
      </c>
      <c r="K8221" s="61">
        <f t="shared" si="5867"/>
        <v>10000</v>
      </c>
      <c r="L8221" s="61">
        <v>5000</v>
      </c>
      <c r="M8221" s="61">
        <v>0</v>
      </c>
      <c r="N8221" s="61">
        <v>5000</v>
      </c>
      <c r="O8221" s="61">
        <v>0</v>
      </c>
      <c r="P8221" s="61">
        <v>0</v>
      </c>
      <c r="Q8221" s="61">
        <v>11786</v>
      </c>
      <c r="R8221" s="61">
        <v>0</v>
      </c>
      <c r="S8221" s="61">
        <v>0</v>
      </c>
      <c r="T8221" s="61">
        <f t="shared" si="5897"/>
        <v>0</v>
      </c>
      <c r="U8221" s="61"/>
      <c r="V8221" s="61"/>
      <c r="W8221" s="61"/>
      <c r="X8221" s="61">
        <f t="shared" si="5898"/>
        <v>0</v>
      </c>
      <c r="Y8221" s="211">
        <f t="shared" si="5892"/>
        <v>0</v>
      </c>
    </row>
    <row r="8222" spans="1:25" customFormat="1">
      <c r="A8222" s="4">
        <v>35</v>
      </c>
      <c r="B8222" s="80" t="s">
        <v>172</v>
      </c>
      <c r="C8222" s="83" t="s">
        <v>933</v>
      </c>
      <c r="D8222" s="83">
        <v>35020010</v>
      </c>
      <c r="E8222" s="47">
        <v>6136</v>
      </c>
      <c r="F8222" s="4"/>
      <c r="G8222" s="129" t="s">
        <v>3380</v>
      </c>
      <c r="H8222" s="5" t="s">
        <v>29</v>
      </c>
      <c r="I8222" s="61">
        <f t="shared" si="5866"/>
        <v>10000</v>
      </c>
      <c r="J8222" s="61">
        <v>0</v>
      </c>
      <c r="K8222" s="61">
        <f t="shared" si="5867"/>
        <v>10000</v>
      </c>
      <c r="L8222" s="61">
        <v>5000</v>
      </c>
      <c r="M8222" s="61">
        <v>0</v>
      </c>
      <c r="N8222" s="61">
        <v>5000</v>
      </c>
      <c r="O8222" s="61">
        <v>0</v>
      </c>
      <c r="P8222" s="61">
        <v>0</v>
      </c>
      <c r="Q8222" s="61">
        <v>17465</v>
      </c>
      <c r="R8222" s="61">
        <v>0</v>
      </c>
      <c r="S8222" s="61">
        <v>0</v>
      </c>
      <c r="T8222" s="61">
        <f t="shared" si="5897"/>
        <v>0</v>
      </c>
      <c r="U8222" s="61"/>
      <c r="V8222" s="61"/>
      <c r="W8222" s="61"/>
      <c r="X8222" s="61">
        <f t="shared" si="5898"/>
        <v>0</v>
      </c>
      <c r="Y8222" s="211">
        <f t="shared" si="5892"/>
        <v>0</v>
      </c>
    </row>
    <row r="8223" spans="1:25" customFormat="1">
      <c r="A8223" s="4">
        <v>35</v>
      </c>
      <c r="B8223" s="80" t="s">
        <v>172</v>
      </c>
      <c r="C8223" s="83" t="s">
        <v>933</v>
      </c>
      <c r="D8223" s="83">
        <v>35020010</v>
      </c>
      <c r="E8223" s="47">
        <v>6137</v>
      </c>
      <c r="F8223" s="4"/>
      <c r="G8223" s="129" t="s">
        <v>3380</v>
      </c>
      <c r="H8223" s="5" t="s">
        <v>30</v>
      </c>
      <c r="I8223" s="61">
        <f t="shared" si="5866"/>
        <v>32500</v>
      </c>
      <c r="J8223" s="61">
        <v>7500</v>
      </c>
      <c r="K8223" s="61">
        <f t="shared" si="5867"/>
        <v>25000</v>
      </c>
      <c r="L8223" s="61">
        <v>20000</v>
      </c>
      <c r="M8223" s="61">
        <v>0</v>
      </c>
      <c r="N8223" s="61">
        <v>5000</v>
      </c>
      <c r="O8223" s="61">
        <v>0</v>
      </c>
      <c r="P8223" s="61">
        <v>0</v>
      </c>
      <c r="Q8223" s="61">
        <v>45700</v>
      </c>
      <c r="R8223" s="61">
        <v>7500</v>
      </c>
      <c r="S8223" s="61">
        <v>5001</v>
      </c>
      <c r="T8223" s="61">
        <f t="shared" si="5897"/>
        <v>2499</v>
      </c>
      <c r="U8223" s="61">
        <v>2499</v>
      </c>
      <c r="V8223" s="61"/>
      <c r="W8223" s="61"/>
      <c r="X8223" s="61">
        <f t="shared" si="5898"/>
        <v>7500</v>
      </c>
      <c r="Y8223" s="211">
        <f t="shared" si="5892"/>
        <v>100</v>
      </c>
    </row>
    <row r="8224" spans="1:25" customFormat="1">
      <c r="A8224" s="4">
        <v>35</v>
      </c>
      <c r="B8224" s="80" t="s">
        <v>172</v>
      </c>
      <c r="C8224" s="83" t="s">
        <v>933</v>
      </c>
      <c r="D8224" s="83">
        <v>35020010</v>
      </c>
      <c r="E8224" s="47">
        <v>6138</v>
      </c>
      <c r="F8224" s="4"/>
      <c r="G8224" s="129" t="s">
        <v>3380</v>
      </c>
      <c r="H8224" s="5" t="s">
        <v>31</v>
      </c>
      <c r="I8224" s="61">
        <f t="shared" si="5866"/>
        <v>19000</v>
      </c>
      <c r="J8224" s="61">
        <v>0</v>
      </c>
      <c r="K8224" s="61">
        <f t="shared" si="5867"/>
        <v>19000</v>
      </c>
      <c r="L8224" s="61">
        <v>18000</v>
      </c>
      <c r="M8224" s="61">
        <v>0</v>
      </c>
      <c r="N8224" s="61">
        <v>1000</v>
      </c>
      <c r="O8224" s="61">
        <v>0</v>
      </c>
      <c r="P8224" s="61">
        <v>0</v>
      </c>
      <c r="Q8224" s="61">
        <v>27401</v>
      </c>
      <c r="R8224" s="61">
        <v>0</v>
      </c>
      <c r="S8224" s="61">
        <v>0</v>
      </c>
      <c r="T8224" s="61">
        <f t="shared" si="5897"/>
        <v>0</v>
      </c>
      <c r="U8224" s="61"/>
      <c r="V8224" s="61"/>
      <c r="W8224" s="61"/>
      <c r="X8224" s="61">
        <f t="shared" si="5898"/>
        <v>0</v>
      </c>
      <c r="Y8224" s="211">
        <f t="shared" si="5892"/>
        <v>0</v>
      </c>
    </row>
    <row r="8225" spans="1:25" customFormat="1">
      <c r="A8225" s="46">
        <v>35</v>
      </c>
      <c r="B8225" s="81" t="s">
        <v>172</v>
      </c>
      <c r="C8225" s="82" t="s">
        <v>933</v>
      </c>
      <c r="D8225" s="82">
        <v>35020010</v>
      </c>
      <c r="E8225" s="46" t="s">
        <v>2673</v>
      </c>
      <c r="F8225" s="4" t="s">
        <v>0</v>
      </c>
      <c r="G8225" s="159" t="s">
        <v>0</v>
      </c>
      <c r="H8225" s="3" t="s">
        <v>32</v>
      </c>
      <c r="I8225" s="66">
        <f t="shared" si="5866"/>
        <v>592350</v>
      </c>
      <c r="J8225" s="66">
        <f>SUM(J8226:J8228)</f>
        <v>69750</v>
      </c>
      <c r="K8225" s="66">
        <f t="shared" si="5867"/>
        <v>522600</v>
      </c>
      <c r="L8225" s="66">
        <f t="shared" ref="L8225:X8225" si="5902">SUM(L8226:L8228)</f>
        <v>177000</v>
      </c>
      <c r="M8225" s="66">
        <f t="shared" si="5902"/>
        <v>0</v>
      </c>
      <c r="N8225" s="66">
        <f t="shared" si="5902"/>
        <v>345600</v>
      </c>
      <c r="O8225" s="66">
        <f t="shared" si="5902"/>
        <v>0</v>
      </c>
      <c r="P8225" s="66">
        <f t="shared" si="5902"/>
        <v>0</v>
      </c>
      <c r="Q8225" s="66">
        <f t="shared" si="5902"/>
        <v>783528</v>
      </c>
      <c r="R8225" s="66">
        <f t="shared" si="5902"/>
        <v>70352</v>
      </c>
      <c r="S8225" s="66">
        <f t="shared" si="5902"/>
        <v>42013</v>
      </c>
      <c r="T8225" s="66">
        <f t="shared" si="5902"/>
        <v>28339</v>
      </c>
      <c r="U8225" s="66">
        <f t="shared" si="5902"/>
        <v>12617.5</v>
      </c>
      <c r="V8225" s="66">
        <f t="shared" si="5902"/>
        <v>12337.5</v>
      </c>
      <c r="W8225" s="66">
        <f t="shared" si="5902"/>
        <v>3384</v>
      </c>
      <c r="X8225" s="66">
        <f t="shared" si="5902"/>
        <v>70352</v>
      </c>
      <c r="Y8225" s="208">
        <f t="shared" si="5892"/>
        <v>100</v>
      </c>
    </row>
    <row r="8226" spans="1:25" customFormat="1">
      <c r="A8226" s="4">
        <v>35</v>
      </c>
      <c r="B8226" s="80" t="s">
        <v>172</v>
      </c>
      <c r="C8226" s="83" t="s">
        <v>933</v>
      </c>
      <c r="D8226" s="83">
        <v>35020010</v>
      </c>
      <c r="E8226" s="47">
        <v>6139</v>
      </c>
      <c r="F8226" s="4"/>
      <c r="G8226" s="129" t="s">
        <v>3380</v>
      </c>
      <c r="H8226" s="5" t="s">
        <v>32</v>
      </c>
      <c r="I8226" s="61">
        <f t="shared" si="5866"/>
        <v>568150</v>
      </c>
      <c r="J8226" s="61">
        <v>47750</v>
      </c>
      <c r="K8226" s="61">
        <f t="shared" si="5867"/>
        <v>520400</v>
      </c>
      <c r="L8226" s="61">
        <v>175000</v>
      </c>
      <c r="M8226" s="61">
        <v>0</v>
      </c>
      <c r="N8226" s="61">
        <v>345400</v>
      </c>
      <c r="O8226" s="61">
        <v>0</v>
      </c>
      <c r="P8226" s="61">
        <v>0</v>
      </c>
      <c r="Q8226" s="61">
        <v>758226</v>
      </c>
      <c r="R8226" s="61">
        <v>47750</v>
      </c>
      <c r="S8226" s="61">
        <v>29975</v>
      </c>
      <c r="T8226" s="61">
        <f t="shared" si="5897"/>
        <v>17775</v>
      </c>
      <c r="U8226" s="61">
        <v>8887.5</v>
      </c>
      <c r="V8226" s="61">
        <v>8887.5</v>
      </c>
      <c r="W8226" s="61"/>
      <c r="X8226" s="61">
        <f t="shared" si="5898"/>
        <v>47750</v>
      </c>
      <c r="Y8226" s="211">
        <f t="shared" si="5892"/>
        <v>100</v>
      </c>
    </row>
    <row r="8227" spans="1:25" customFormat="1">
      <c r="A8227" s="4">
        <v>35</v>
      </c>
      <c r="B8227" s="80" t="s">
        <v>172</v>
      </c>
      <c r="C8227" s="83" t="s">
        <v>933</v>
      </c>
      <c r="D8227" s="83">
        <v>35020010</v>
      </c>
      <c r="E8227" s="47">
        <v>6139</v>
      </c>
      <c r="F8227" s="23" t="s">
        <v>2929</v>
      </c>
      <c r="G8227" s="129" t="s">
        <v>3380</v>
      </c>
      <c r="H8227" s="5" t="s">
        <v>152</v>
      </c>
      <c r="I8227" s="61">
        <f t="shared" si="5866"/>
        <v>18200</v>
      </c>
      <c r="J8227" s="61">
        <v>16000</v>
      </c>
      <c r="K8227" s="61">
        <f t="shared" si="5867"/>
        <v>2200</v>
      </c>
      <c r="L8227" s="61">
        <v>2000</v>
      </c>
      <c r="M8227" s="61">
        <v>0</v>
      </c>
      <c r="N8227" s="61">
        <v>200</v>
      </c>
      <c r="O8227" s="61">
        <v>0</v>
      </c>
      <c r="P8227" s="61">
        <v>0</v>
      </c>
      <c r="Q8227" s="61">
        <v>19302</v>
      </c>
      <c r="R8227" s="61">
        <v>16602</v>
      </c>
      <c r="S8227" s="61">
        <v>12038</v>
      </c>
      <c r="T8227" s="61">
        <f t="shared" si="5897"/>
        <v>4564</v>
      </c>
      <c r="U8227" s="61">
        <v>1730</v>
      </c>
      <c r="V8227" s="61">
        <v>1450</v>
      </c>
      <c r="W8227" s="61">
        <v>1384</v>
      </c>
      <c r="X8227" s="61">
        <f t="shared" si="5898"/>
        <v>16602</v>
      </c>
      <c r="Y8227" s="211">
        <f t="shared" si="5892"/>
        <v>100</v>
      </c>
    </row>
    <row r="8228" spans="1:25" customFormat="1">
      <c r="A8228" s="4">
        <v>35</v>
      </c>
      <c r="B8228" s="80" t="s">
        <v>172</v>
      </c>
      <c r="C8228" s="83" t="s">
        <v>933</v>
      </c>
      <c r="D8228" s="83">
        <v>35020010</v>
      </c>
      <c r="E8228" s="47">
        <v>6139</v>
      </c>
      <c r="F8228" s="23" t="s">
        <v>2930</v>
      </c>
      <c r="G8228" s="129" t="s">
        <v>3380</v>
      </c>
      <c r="H8228" s="5" t="s">
        <v>158</v>
      </c>
      <c r="I8228" s="61">
        <f t="shared" si="5866"/>
        <v>6000</v>
      </c>
      <c r="J8228" s="61">
        <v>6000</v>
      </c>
      <c r="K8228" s="61">
        <f t="shared" si="5867"/>
        <v>0</v>
      </c>
      <c r="L8228" s="61">
        <v>0</v>
      </c>
      <c r="M8228" s="61">
        <v>0</v>
      </c>
      <c r="N8228" s="61">
        <v>0</v>
      </c>
      <c r="O8228" s="61">
        <v>0</v>
      </c>
      <c r="P8228" s="61">
        <v>0</v>
      </c>
      <c r="Q8228" s="61">
        <v>6000</v>
      </c>
      <c r="R8228" s="61">
        <v>6000</v>
      </c>
      <c r="S8228" s="61">
        <v>0</v>
      </c>
      <c r="T8228" s="61">
        <f t="shared" si="5897"/>
        <v>6000</v>
      </c>
      <c r="U8228" s="61">
        <v>2000</v>
      </c>
      <c r="V8228" s="61">
        <v>2000</v>
      </c>
      <c r="W8228" s="61">
        <v>2000</v>
      </c>
      <c r="X8228" s="61">
        <f t="shared" si="5898"/>
        <v>6000</v>
      </c>
      <c r="Y8228" s="211">
        <f t="shared" si="5892"/>
        <v>100</v>
      </c>
    </row>
    <row r="8229" spans="1:25" customFormat="1" ht="20.399999999999999">
      <c r="A8229" s="46" t="s">
        <v>0</v>
      </c>
      <c r="B8229" s="82" t="s">
        <v>0</v>
      </c>
      <c r="C8229" s="82" t="s">
        <v>0</v>
      </c>
      <c r="D8229" s="88" t="s">
        <v>0</v>
      </c>
      <c r="E8229" s="3" t="s">
        <v>0</v>
      </c>
      <c r="F8229" s="3" t="s">
        <v>0</v>
      </c>
      <c r="G8229" s="158" t="s">
        <v>0</v>
      </c>
      <c r="H8229" s="53" t="s">
        <v>42</v>
      </c>
      <c r="I8229" s="31">
        <f t="shared" si="5866"/>
        <v>8200</v>
      </c>
      <c r="J8229" s="31">
        <f t="shared" ref="J8229:X8229" si="5903">SUM(J8230)</f>
        <v>0</v>
      </c>
      <c r="K8229" s="31">
        <f t="shared" si="5867"/>
        <v>8200</v>
      </c>
      <c r="L8229" s="31">
        <f t="shared" si="5903"/>
        <v>8200</v>
      </c>
      <c r="M8229" s="31">
        <f t="shared" si="5903"/>
        <v>0</v>
      </c>
      <c r="N8229" s="31">
        <f t="shared" si="5903"/>
        <v>0</v>
      </c>
      <c r="O8229" s="31">
        <f t="shared" si="5903"/>
        <v>0</v>
      </c>
      <c r="P8229" s="31">
        <f t="shared" si="5903"/>
        <v>0</v>
      </c>
      <c r="Q8229" s="31">
        <f t="shared" si="5903"/>
        <v>22094</v>
      </c>
      <c r="R8229" s="31">
        <f t="shared" si="5903"/>
        <v>0</v>
      </c>
      <c r="S8229" s="31">
        <f t="shared" si="5903"/>
        <v>0</v>
      </c>
      <c r="T8229" s="31">
        <f t="shared" si="5903"/>
        <v>0</v>
      </c>
      <c r="U8229" s="31">
        <f t="shared" si="5903"/>
        <v>0</v>
      </c>
      <c r="V8229" s="31">
        <f t="shared" si="5903"/>
        <v>0</v>
      </c>
      <c r="W8229" s="31">
        <f t="shared" si="5903"/>
        <v>0</v>
      </c>
      <c r="X8229" s="31">
        <f t="shared" si="5903"/>
        <v>0</v>
      </c>
      <c r="Y8229" s="220">
        <f t="shared" si="5892"/>
        <v>0</v>
      </c>
    </row>
    <row r="8230" spans="1:25" customFormat="1">
      <c r="A8230" s="4">
        <v>35</v>
      </c>
      <c r="B8230" s="80" t="s">
        <v>172</v>
      </c>
      <c r="C8230" s="83" t="s">
        <v>933</v>
      </c>
      <c r="D8230" s="83">
        <v>35020010</v>
      </c>
      <c r="E8230" s="3" t="s">
        <v>2674</v>
      </c>
      <c r="F8230" s="3" t="s">
        <v>0</v>
      </c>
      <c r="G8230" s="158" t="s">
        <v>0</v>
      </c>
      <c r="H8230" s="3" t="s">
        <v>34</v>
      </c>
      <c r="I8230" s="66">
        <f t="shared" ref="I8230:I8290" si="5904">SUM(J8230,K8230,O8230,P8230)</f>
        <v>8200</v>
      </c>
      <c r="J8230" s="66">
        <f>SUM(J8231:J8233)</f>
        <v>0</v>
      </c>
      <c r="K8230" s="66">
        <f t="shared" ref="K8230:K8290" si="5905">SUM(L8230,M8230,N8230)</f>
        <v>8200</v>
      </c>
      <c r="L8230" s="66">
        <f t="shared" ref="L8230:P8230" si="5906">SUM(L8231:L8233)</f>
        <v>8200</v>
      </c>
      <c r="M8230" s="66">
        <f t="shared" si="5906"/>
        <v>0</v>
      </c>
      <c r="N8230" s="66">
        <f t="shared" si="5906"/>
        <v>0</v>
      </c>
      <c r="O8230" s="66">
        <f t="shared" si="5906"/>
        <v>0</v>
      </c>
      <c r="P8230" s="66">
        <f t="shared" si="5906"/>
        <v>0</v>
      </c>
      <c r="Q8230" s="66">
        <f t="shared" ref="Q8230:R8230" si="5907">SUM(Q8231:Q8233)</f>
        <v>22094</v>
      </c>
      <c r="R8230" s="66">
        <f t="shared" si="5907"/>
        <v>0</v>
      </c>
      <c r="S8230" s="66">
        <f t="shared" ref="S8230" si="5908">SUM(S8231:S8233)</f>
        <v>0</v>
      </c>
      <c r="T8230" s="66">
        <f t="shared" ref="T8230:X8230" si="5909">SUM(T8231:T8233)</f>
        <v>0</v>
      </c>
      <c r="U8230" s="66">
        <f t="shared" si="5909"/>
        <v>0</v>
      </c>
      <c r="V8230" s="66">
        <f t="shared" si="5909"/>
        <v>0</v>
      </c>
      <c r="W8230" s="66">
        <f t="shared" si="5909"/>
        <v>0</v>
      </c>
      <c r="X8230" s="66">
        <f t="shared" si="5909"/>
        <v>0</v>
      </c>
      <c r="Y8230" s="208">
        <f t="shared" si="5892"/>
        <v>0</v>
      </c>
    </row>
    <row r="8231" spans="1:25" customFormat="1">
      <c r="A8231" s="4">
        <v>35</v>
      </c>
      <c r="B8231" s="80" t="s">
        <v>172</v>
      </c>
      <c r="C8231" s="83" t="s">
        <v>933</v>
      </c>
      <c r="D8231" s="83">
        <v>35020010</v>
      </c>
      <c r="E8231" s="47">
        <v>6142</v>
      </c>
      <c r="F8231" s="4"/>
      <c r="G8231" s="129" t="s">
        <v>3380</v>
      </c>
      <c r="H8231" s="5" t="s">
        <v>36</v>
      </c>
      <c r="I8231" s="61">
        <f t="shared" si="5904"/>
        <v>100</v>
      </c>
      <c r="J8231" s="61">
        <v>0</v>
      </c>
      <c r="K8231" s="61">
        <f t="shared" si="5905"/>
        <v>100</v>
      </c>
      <c r="L8231" s="61">
        <v>100</v>
      </c>
      <c r="M8231" s="61">
        <v>0</v>
      </c>
      <c r="N8231" s="61">
        <v>0</v>
      </c>
      <c r="O8231" s="61">
        <v>0</v>
      </c>
      <c r="P8231" s="61">
        <v>0</v>
      </c>
      <c r="Q8231" s="61">
        <v>100</v>
      </c>
      <c r="R8231" s="61">
        <v>0</v>
      </c>
      <c r="S8231" s="61">
        <v>0</v>
      </c>
      <c r="T8231" s="61">
        <f t="shared" si="5897"/>
        <v>0</v>
      </c>
      <c r="U8231" s="61"/>
      <c r="V8231" s="61"/>
      <c r="W8231" s="61"/>
      <c r="X8231" s="61">
        <f t="shared" si="5898"/>
        <v>0</v>
      </c>
      <c r="Y8231" s="211">
        <f t="shared" si="5892"/>
        <v>0</v>
      </c>
    </row>
    <row r="8232" spans="1:25" customFormat="1">
      <c r="A8232" s="4">
        <v>35</v>
      </c>
      <c r="B8232" s="80" t="s">
        <v>172</v>
      </c>
      <c r="C8232" s="83" t="s">
        <v>933</v>
      </c>
      <c r="D8232" s="83">
        <v>35020010</v>
      </c>
      <c r="E8232" s="47">
        <v>6143</v>
      </c>
      <c r="F8232" s="4"/>
      <c r="G8232" s="129" t="s">
        <v>3380</v>
      </c>
      <c r="H8232" s="5" t="s">
        <v>37</v>
      </c>
      <c r="I8232" s="61">
        <f t="shared" si="5904"/>
        <v>8000</v>
      </c>
      <c r="J8232" s="61">
        <v>0</v>
      </c>
      <c r="K8232" s="61">
        <f t="shared" si="5905"/>
        <v>8000</v>
      </c>
      <c r="L8232" s="61">
        <v>8000</v>
      </c>
      <c r="M8232" s="61">
        <v>0</v>
      </c>
      <c r="N8232" s="61">
        <v>0</v>
      </c>
      <c r="O8232" s="61">
        <v>0</v>
      </c>
      <c r="P8232" s="61">
        <v>0</v>
      </c>
      <c r="Q8232" s="61">
        <v>15929</v>
      </c>
      <c r="R8232" s="61">
        <v>0</v>
      </c>
      <c r="S8232" s="61">
        <v>0</v>
      </c>
      <c r="T8232" s="61">
        <f t="shared" si="5897"/>
        <v>0</v>
      </c>
      <c r="U8232" s="61"/>
      <c r="V8232" s="61"/>
      <c r="W8232" s="61"/>
      <c r="X8232" s="61">
        <f t="shared" si="5898"/>
        <v>0</v>
      </c>
      <c r="Y8232" s="211">
        <f t="shared" si="5892"/>
        <v>0</v>
      </c>
    </row>
    <row r="8233" spans="1:25" customFormat="1">
      <c r="A8233" s="4">
        <v>35</v>
      </c>
      <c r="B8233" s="80" t="s">
        <v>172</v>
      </c>
      <c r="C8233" s="83" t="s">
        <v>933</v>
      </c>
      <c r="D8233" s="83">
        <v>35020010</v>
      </c>
      <c r="E8233" s="47">
        <v>6148</v>
      </c>
      <c r="F8233" s="4"/>
      <c r="G8233" s="129" t="s">
        <v>3380</v>
      </c>
      <c r="H8233" s="5" t="s">
        <v>41</v>
      </c>
      <c r="I8233" s="61">
        <f t="shared" si="5904"/>
        <v>100</v>
      </c>
      <c r="J8233" s="61">
        <v>0</v>
      </c>
      <c r="K8233" s="61">
        <f t="shared" si="5905"/>
        <v>100</v>
      </c>
      <c r="L8233" s="61">
        <v>100</v>
      </c>
      <c r="M8233" s="61">
        <v>0</v>
      </c>
      <c r="N8233" s="61">
        <v>0</v>
      </c>
      <c r="O8233" s="61">
        <v>0</v>
      </c>
      <c r="P8233" s="61">
        <v>0</v>
      </c>
      <c r="Q8233" s="61">
        <v>6065</v>
      </c>
      <c r="R8233" s="61">
        <v>0</v>
      </c>
      <c r="S8233" s="61">
        <v>0</v>
      </c>
      <c r="T8233" s="61">
        <f t="shared" si="5897"/>
        <v>0</v>
      </c>
      <c r="U8233" s="61"/>
      <c r="V8233" s="61"/>
      <c r="W8233" s="61"/>
      <c r="X8233" s="61">
        <f t="shared" si="5898"/>
        <v>0</v>
      </c>
      <c r="Y8233" s="211">
        <f t="shared" si="5892"/>
        <v>0</v>
      </c>
    </row>
    <row r="8234" spans="1:25" customFormat="1" ht="20.399999999999999">
      <c r="A8234" s="46" t="s">
        <v>0</v>
      </c>
      <c r="B8234" s="82" t="s">
        <v>0</v>
      </c>
      <c r="C8234" s="82" t="s">
        <v>0</v>
      </c>
      <c r="D8234" s="88" t="s">
        <v>0</v>
      </c>
      <c r="E8234" s="3" t="s">
        <v>0</v>
      </c>
      <c r="F8234" s="3" t="s">
        <v>0</v>
      </c>
      <c r="G8234" s="158" t="s">
        <v>0</v>
      </c>
      <c r="H8234" s="53" t="s">
        <v>60</v>
      </c>
      <c r="I8234" s="31">
        <f t="shared" si="5904"/>
        <v>130000</v>
      </c>
      <c r="J8234" s="31">
        <f t="shared" ref="J8234:X8234" si="5910">SUM(J8235)</f>
        <v>0</v>
      </c>
      <c r="K8234" s="31">
        <f t="shared" si="5905"/>
        <v>60000</v>
      </c>
      <c r="L8234" s="31">
        <f t="shared" si="5910"/>
        <v>20000</v>
      </c>
      <c r="M8234" s="31">
        <f t="shared" si="5910"/>
        <v>0</v>
      </c>
      <c r="N8234" s="31">
        <f t="shared" si="5910"/>
        <v>40000</v>
      </c>
      <c r="O8234" s="31">
        <f t="shared" si="5910"/>
        <v>0</v>
      </c>
      <c r="P8234" s="31">
        <f t="shared" si="5910"/>
        <v>70000</v>
      </c>
      <c r="Q8234" s="31">
        <f t="shared" si="5910"/>
        <v>197658</v>
      </c>
      <c r="R8234" s="31">
        <f t="shared" si="5910"/>
        <v>0</v>
      </c>
      <c r="S8234" s="31">
        <f t="shared" si="5910"/>
        <v>0</v>
      </c>
      <c r="T8234" s="31">
        <f t="shared" si="5910"/>
        <v>0</v>
      </c>
      <c r="U8234" s="31">
        <f t="shared" si="5910"/>
        <v>0</v>
      </c>
      <c r="V8234" s="31">
        <f t="shared" si="5910"/>
        <v>0</v>
      </c>
      <c r="W8234" s="31">
        <f t="shared" si="5910"/>
        <v>0</v>
      </c>
      <c r="X8234" s="31">
        <f t="shared" si="5910"/>
        <v>0</v>
      </c>
      <c r="Y8234" s="220">
        <f t="shared" si="5892"/>
        <v>0</v>
      </c>
    </row>
    <row r="8235" spans="1:25" customFormat="1">
      <c r="A8235" s="4">
        <v>35</v>
      </c>
      <c r="B8235" s="80" t="s">
        <v>172</v>
      </c>
      <c r="C8235" s="83" t="s">
        <v>933</v>
      </c>
      <c r="D8235" s="83">
        <v>35020010</v>
      </c>
      <c r="E8235" s="3" t="s">
        <v>2676</v>
      </c>
      <c r="F8235" s="3" t="s">
        <v>0</v>
      </c>
      <c r="G8235" s="158" t="s">
        <v>0</v>
      </c>
      <c r="H8235" s="3" t="s">
        <v>53</v>
      </c>
      <c r="I8235" s="66">
        <f t="shared" si="5904"/>
        <v>130000</v>
      </c>
      <c r="J8235" s="66">
        <f>SUM(J8236:J8238)</f>
        <v>0</v>
      </c>
      <c r="K8235" s="66">
        <f t="shared" si="5905"/>
        <v>60000</v>
      </c>
      <c r="L8235" s="66">
        <f t="shared" ref="L8235:P8235" si="5911">SUM(L8236:L8238)</f>
        <v>20000</v>
      </c>
      <c r="M8235" s="66">
        <f t="shared" si="5911"/>
        <v>0</v>
      </c>
      <c r="N8235" s="66">
        <f t="shared" si="5911"/>
        <v>40000</v>
      </c>
      <c r="O8235" s="66">
        <f t="shared" si="5911"/>
        <v>0</v>
      </c>
      <c r="P8235" s="66">
        <f t="shared" si="5911"/>
        <v>70000</v>
      </c>
      <c r="Q8235" s="66">
        <f t="shared" ref="Q8235:R8235" si="5912">SUM(Q8236:Q8238)</f>
        <v>197658</v>
      </c>
      <c r="R8235" s="66">
        <f t="shared" si="5912"/>
        <v>0</v>
      </c>
      <c r="S8235" s="66">
        <f t="shared" ref="S8235" si="5913">SUM(S8236:S8238)</f>
        <v>0</v>
      </c>
      <c r="T8235" s="66">
        <f t="shared" ref="T8235:X8235" si="5914">SUM(T8236:T8238)</f>
        <v>0</v>
      </c>
      <c r="U8235" s="66">
        <f t="shared" si="5914"/>
        <v>0</v>
      </c>
      <c r="V8235" s="66">
        <f t="shared" si="5914"/>
        <v>0</v>
      </c>
      <c r="W8235" s="66">
        <f t="shared" si="5914"/>
        <v>0</v>
      </c>
      <c r="X8235" s="66">
        <f t="shared" si="5914"/>
        <v>0</v>
      </c>
      <c r="Y8235" s="208">
        <f t="shared" si="5892"/>
        <v>0</v>
      </c>
    </row>
    <row r="8236" spans="1:25" customFormat="1">
      <c r="A8236" s="4">
        <v>35</v>
      </c>
      <c r="B8236" s="80" t="s">
        <v>172</v>
      </c>
      <c r="C8236" s="83" t="s">
        <v>933</v>
      </c>
      <c r="D8236" s="83">
        <v>35020010</v>
      </c>
      <c r="E8236" s="47">
        <v>8213</v>
      </c>
      <c r="F8236" s="4"/>
      <c r="G8236" s="129" t="s">
        <v>3380</v>
      </c>
      <c r="H8236" s="5" t="s">
        <v>56</v>
      </c>
      <c r="I8236" s="61">
        <f t="shared" si="5904"/>
        <v>70000</v>
      </c>
      <c r="J8236" s="61">
        <v>0</v>
      </c>
      <c r="K8236" s="61">
        <f t="shared" si="5905"/>
        <v>40000</v>
      </c>
      <c r="L8236" s="61">
        <v>10000</v>
      </c>
      <c r="M8236" s="61">
        <v>0</v>
      </c>
      <c r="N8236" s="61">
        <v>30000</v>
      </c>
      <c r="O8236" s="61">
        <v>0</v>
      </c>
      <c r="P8236" s="61">
        <v>30000</v>
      </c>
      <c r="Q8236" s="61">
        <v>119823</v>
      </c>
      <c r="R8236" s="61">
        <v>0</v>
      </c>
      <c r="S8236" s="61">
        <v>0</v>
      </c>
      <c r="T8236" s="61">
        <f t="shared" si="5897"/>
        <v>0</v>
      </c>
      <c r="U8236" s="61"/>
      <c r="V8236" s="61"/>
      <c r="W8236" s="61"/>
      <c r="X8236" s="61">
        <f t="shared" si="5898"/>
        <v>0</v>
      </c>
      <c r="Y8236" s="211">
        <f t="shared" si="5892"/>
        <v>0</v>
      </c>
    </row>
    <row r="8237" spans="1:25" customFormat="1">
      <c r="A8237" s="4">
        <v>35</v>
      </c>
      <c r="B8237" s="80" t="s">
        <v>172</v>
      </c>
      <c r="C8237" s="83" t="s">
        <v>933</v>
      </c>
      <c r="D8237" s="83">
        <v>35020010</v>
      </c>
      <c r="E8237" s="47">
        <v>8215</v>
      </c>
      <c r="F8237" s="4"/>
      <c r="G8237" s="129" t="s">
        <v>3380</v>
      </c>
      <c r="H8237" s="5" t="s">
        <v>58</v>
      </c>
      <c r="I8237" s="61">
        <f t="shared" si="5904"/>
        <v>10000</v>
      </c>
      <c r="J8237" s="61">
        <v>0</v>
      </c>
      <c r="K8237" s="61">
        <f t="shared" si="5905"/>
        <v>10000</v>
      </c>
      <c r="L8237" s="61">
        <v>10000</v>
      </c>
      <c r="M8237" s="61">
        <v>0</v>
      </c>
      <c r="N8237" s="61">
        <v>0</v>
      </c>
      <c r="O8237" s="61">
        <v>0</v>
      </c>
      <c r="P8237" s="61">
        <v>0</v>
      </c>
      <c r="Q8237" s="61">
        <v>31043</v>
      </c>
      <c r="R8237" s="61">
        <v>0</v>
      </c>
      <c r="S8237" s="61">
        <v>0</v>
      </c>
      <c r="T8237" s="61">
        <f t="shared" si="5897"/>
        <v>0</v>
      </c>
      <c r="U8237" s="61"/>
      <c r="V8237" s="61"/>
      <c r="W8237" s="61"/>
      <c r="X8237" s="61">
        <f t="shared" si="5898"/>
        <v>0</v>
      </c>
      <c r="Y8237" s="211">
        <f t="shared" si="5892"/>
        <v>0</v>
      </c>
    </row>
    <row r="8238" spans="1:25" customFormat="1">
      <c r="A8238" s="4">
        <v>35</v>
      </c>
      <c r="B8238" s="80" t="s">
        <v>172</v>
      </c>
      <c r="C8238" s="83" t="s">
        <v>933</v>
      </c>
      <c r="D8238" s="83">
        <v>35020010</v>
      </c>
      <c r="E8238" s="47">
        <v>8216</v>
      </c>
      <c r="F8238" s="4"/>
      <c r="G8238" s="129" t="s">
        <v>3380</v>
      </c>
      <c r="H8238" s="5" t="s">
        <v>59</v>
      </c>
      <c r="I8238" s="61">
        <f t="shared" si="5904"/>
        <v>50000</v>
      </c>
      <c r="J8238" s="61">
        <v>0</v>
      </c>
      <c r="K8238" s="61">
        <f t="shared" si="5905"/>
        <v>10000</v>
      </c>
      <c r="L8238" s="61">
        <v>0</v>
      </c>
      <c r="M8238" s="61">
        <v>0</v>
      </c>
      <c r="N8238" s="61">
        <v>10000</v>
      </c>
      <c r="O8238" s="61">
        <v>0</v>
      </c>
      <c r="P8238" s="61">
        <v>40000</v>
      </c>
      <c r="Q8238" s="61">
        <v>46792</v>
      </c>
      <c r="R8238" s="61">
        <v>0</v>
      </c>
      <c r="S8238" s="61">
        <v>0</v>
      </c>
      <c r="T8238" s="61">
        <f t="shared" si="5897"/>
        <v>0</v>
      </c>
      <c r="U8238" s="61"/>
      <c r="V8238" s="61"/>
      <c r="W8238" s="61"/>
      <c r="X8238" s="61">
        <f t="shared" si="5898"/>
        <v>0</v>
      </c>
      <c r="Y8238" s="211">
        <f t="shared" si="5892"/>
        <v>0</v>
      </c>
    </row>
    <row r="8239" spans="1:25" customFormat="1">
      <c r="A8239" s="5" t="s">
        <v>0</v>
      </c>
      <c r="B8239" s="89" t="s">
        <v>0</v>
      </c>
      <c r="C8239" s="89" t="s">
        <v>0</v>
      </c>
      <c r="D8239" s="89" t="s">
        <v>0</v>
      </c>
      <c r="E8239" s="5" t="s">
        <v>0</v>
      </c>
      <c r="F8239" s="5" t="s">
        <v>0</v>
      </c>
      <c r="G8239" s="159" t="s">
        <v>0</v>
      </c>
      <c r="H8239" s="53" t="s">
        <v>1976</v>
      </c>
      <c r="I8239" s="63">
        <f t="shared" si="5904"/>
        <v>5952932</v>
      </c>
      <c r="J8239" s="63">
        <f>SUM(J8205,J8229,J8234)</f>
        <v>4857782</v>
      </c>
      <c r="K8239" s="63">
        <f t="shared" si="5905"/>
        <v>1025150</v>
      </c>
      <c r="L8239" s="63">
        <f t="shared" ref="L8239:X8239" si="5915">SUM(L8205,L8229,L8234)</f>
        <v>567200</v>
      </c>
      <c r="M8239" s="63">
        <f t="shared" si="5915"/>
        <v>0</v>
      </c>
      <c r="N8239" s="63">
        <f t="shared" si="5915"/>
        <v>457950</v>
      </c>
      <c r="O8239" s="63">
        <f t="shared" si="5915"/>
        <v>0</v>
      </c>
      <c r="P8239" s="63">
        <f t="shared" si="5915"/>
        <v>70000</v>
      </c>
      <c r="Q8239" s="63">
        <f t="shared" si="5915"/>
        <v>6678031</v>
      </c>
      <c r="R8239" s="63">
        <f t="shared" si="5915"/>
        <v>5069024</v>
      </c>
      <c r="S8239" s="63">
        <f t="shared" si="5915"/>
        <v>3861146</v>
      </c>
      <c r="T8239" s="63">
        <f t="shared" si="5915"/>
        <v>1207878</v>
      </c>
      <c r="U8239" s="63">
        <f t="shared" si="5915"/>
        <v>471434.5</v>
      </c>
      <c r="V8239" s="63">
        <f t="shared" si="5915"/>
        <v>381022.5</v>
      </c>
      <c r="W8239" s="63">
        <f t="shared" si="5915"/>
        <v>355421</v>
      </c>
      <c r="X8239" s="63">
        <f t="shared" si="5915"/>
        <v>5069024</v>
      </c>
      <c r="Y8239" s="226">
        <f t="shared" si="5892"/>
        <v>100</v>
      </c>
    </row>
    <row r="8240" spans="1:25" ht="15" thickBot="1">
      <c r="A8240" s="32" t="s">
        <v>0</v>
      </c>
      <c r="B8240" s="95" t="s">
        <v>0</v>
      </c>
      <c r="C8240" s="95" t="s">
        <v>0</v>
      </c>
      <c r="D8240" s="95" t="s">
        <v>0</v>
      </c>
      <c r="E8240" s="32" t="s">
        <v>0</v>
      </c>
      <c r="F8240" s="32" t="s">
        <v>0</v>
      </c>
      <c r="G8240" s="154" t="s">
        <v>0</v>
      </c>
      <c r="H8240" s="21" t="s">
        <v>170</v>
      </c>
      <c r="I8240" s="66">
        <f t="shared" si="5904"/>
        <v>95</v>
      </c>
      <c r="J8240" s="66">
        <v>95</v>
      </c>
      <c r="K8240" s="66">
        <f t="shared" si="5905"/>
        <v>0</v>
      </c>
      <c r="L8240" s="66" t="s">
        <v>0</v>
      </c>
      <c r="M8240" s="66" t="s">
        <v>0</v>
      </c>
      <c r="N8240" s="66" t="s">
        <v>0</v>
      </c>
      <c r="O8240" s="66" t="s">
        <v>0</v>
      </c>
      <c r="P8240" s="66" t="s">
        <v>0</v>
      </c>
      <c r="Q8240" s="66">
        <v>0</v>
      </c>
      <c r="R8240" s="66"/>
      <c r="S8240" s="66"/>
      <c r="T8240" s="66"/>
      <c r="U8240" s="66"/>
      <c r="V8240" s="66"/>
      <c r="W8240" s="66"/>
      <c r="X8240" s="66"/>
      <c r="Y8240" s="208">
        <v>0</v>
      </c>
    </row>
    <row r="8241" spans="1:25" ht="41.4" thickBot="1">
      <c r="A8241" s="252" t="s">
        <v>0</v>
      </c>
      <c r="B8241" s="255" t="s">
        <v>0</v>
      </c>
      <c r="C8241" s="255" t="s">
        <v>0</v>
      </c>
      <c r="D8241" s="255" t="s">
        <v>0</v>
      </c>
      <c r="E8241" s="252" t="s">
        <v>0</v>
      </c>
      <c r="F8241" s="252" t="s">
        <v>0</v>
      </c>
      <c r="G8241" s="258" t="s">
        <v>0</v>
      </c>
      <c r="H8241" s="24" t="s">
        <v>72</v>
      </c>
      <c r="I8241" s="1" t="s">
        <v>3093</v>
      </c>
      <c r="J8241" s="1" t="s">
        <v>3130</v>
      </c>
      <c r="K8241" s="1" t="s">
        <v>3</v>
      </c>
      <c r="L8241" s="1" t="s">
        <v>4</v>
      </c>
      <c r="M8241" s="1" t="s">
        <v>5</v>
      </c>
      <c r="N8241" s="1" t="s">
        <v>6</v>
      </c>
      <c r="O8241" s="1" t="s">
        <v>7</v>
      </c>
      <c r="P8241" s="1" t="s">
        <v>8</v>
      </c>
      <c r="Q8241" s="1" t="s">
        <v>3344</v>
      </c>
      <c r="R8241" s="1" t="s">
        <v>3427</v>
      </c>
      <c r="S8241" s="1" t="s">
        <v>3447</v>
      </c>
      <c r="T8241" s="1" t="s">
        <v>3448</v>
      </c>
      <c r="U8241" s="1" t="s">
        <v>3452</v>
      </c>
      <c r="V8241" s="1" t="s">
        <v>3449</v>
      </c>
      <c r="W8241" s="1" t="s">
        <v>3450</v>
      </c>
      <c r="X8241" s="1" t="s">
        <v>3451</v>
      </c>
      <c r="Y8241" s="216" t="s">
        <v>3385</v>
      </c>
    </row>
    <row r="8242" spans="1:25">
      <c r="A8242" s="253"/>
      <c r="B8242" s="256"/>
      <c r="C8242" s="256"/>
      <c r="D8242" s="256"/>
      <c r="E8242" s="253"/>
      <c r="F8242" s="253"/>
      <c r="G8242" s="259"/>
      <c r="H8242" s="33" t="s">
        <v>0</v>
      </c>
      <c r="I8242" s="45">
        <v>1</v>
      </c>
      <c r="J8242" s="45">
        <v>3</v>
      </c>
      <c r="K8242" s="45" t="s">
        <v>9</v>
      </c>
      <c r="L8242" s="45">
        <v>5</v>
      </c>
      <c r="M8242" s="45">
        <v>6</v>
      </c>
      <c r="N8242" s="45">
        <v>7</v>
      </c>
      <c r="O8242" s="45">
        <v>8</v>
      </c>
      <c r="P8242" s="45">
        <v>9</v>
      </c>
      <c r="Q8242" s="45">
        <v>1</v>
      </c>
      <c r="R8242" s="45">
        <v>2</v>
      </c>
      <c r="S8242" s="45">
        <v>3</v>
      </c>
      <c r="T8242" s="45" t="s">
        <v>3453</v>
      </c>
      <c r="U8242" s="45">
        <v>5</v>
      </c>
      <c r="V8242" s="45">
        <v>6</v>
      </c>
      <c r="W8242" s="45">
        <v>7</v>
      </c>
      <c r="X8242" s="45" t="s">
        <v>3454</v>
      </c>
      <c r="Y8242" s="276">
        <v>9</v>
      </c>
    </row>
    <row r="8243" spans="1:25" customFormat="1">
      <c r="A8243" s="253"/>
      <c r="B8243" s="256"/>
      <c r="C8243" s="256"/>
      <c r="D8243" s="256"/>
      <c r="E8243" s="253"/>
      <c r="F8243" s="253"/>
      <c r="G8243" s="259"/>
      <c r="H8243" s="13" t="s">
        <v>110</v>
      </c>
      <c r="I8243" s="14">
        <f t="shared" si="5904"/>
        <v>5952932</v>
      </c>
      <c r="J8243" s="14">
        <f>SUM(J8239)</f>
        <v>4857782</v>
      </c>
      <c r="K8243" s="14">
        <f t="shared" si="5905"/>
        <v>1025150</v>
      </c>
      <c r="L8243" s="14">
        <f t="shared" ref="L8243:P8243" si="5916">SUM(L8239)</f>
        <v>567200</v>
      </c>
      <c r="M8243" s="14">
        <f t="shared" si="5916"/>
        <v>0</v>
      </c>
      <c r="N8243" s="14">
        <f t="shared" si="5916"/>
        <v>457950</v>
      </c>
      <c r="O8243" s="14">
        <f t="shared" si="5916"/>
        <v>0</v>
      </c>
      <c r="P8243" s="14">
        <f t="shared" si="5916"/>
        <v>70000</v>
      </c>
      <c r="Q8243" s="14">
        <f t="shared" ref="Q8243:R8243" si="5917">SUM(Q8239)</f>
        <v>6678031</v>
      </c>
      <c r="R8243" s="14">
        <f t="shared" si="5917"/>
        <v>5069024</v>
      </c>
      <c r="S8243" s="14">
        <f t="shared" ref="S8243" si="5918">SUM(S8239)</f>
        <v>3861146</v>
      </c>
      <c r="T8243" s="14">
        <f t="shared" ref="T8243:X8243" si="5919">SUM(T8239)</f>
        <v>1207878</v>
      </c>
      <c r="U8243" s="14">
        <f t="shared" si="5919"/>
        <v>471434.5</v>
      </c>
      <c r="V8243" s="14">
        <f t="shared" si="5919"/>
        <v>381022.5</v>
      </c>
      <c r="W8243" s="14">
        <f t="shared" si="5919"/>
        <v>355421</v>
      </c>
      <c r="X8243" s="14">
        <f t="shared" si="5919"/>
        <v>5069024</v>
      </c>
      <c r="Y8243" s="227">
        <f t="shared" ref="Y8243:Y8244" si="5920">IF(R8243=0,0,(X8243/R8243)*100)</f>
        <v>100</v>
      </c>
    </row>
    <row r="8244" spans="1:25" customFormat="1">
      <c r="A8244" s="253"/>
      <c r="B8244" s="256"/>
      <c r="C8244" s="256"/>
      <c r="D8244" s="256"/>
      <c r="E8244" s="253"/>
      <c r="F8244" s="253"/>
      <c r="G8244" s="259"/>
      <c r="H8244" s="15" t="s">
        <v>69</v>
      </c>
      <c r="I8244" s="35">
        <f t="shared" si="5904"/>
        <v>5952932</v>
      </c>
      <c r="J8244" s="35">
        <f>SUM(J8243)</f>
        <v>4857782</v>
      </c>
      <c r="K8244" s="35">
        <f t="shared" si="5905"/>
        <v>1025150</v>
      </c>
      <c r="L8244" s="35">
        <f t="shared" ref="L8244:P8244" si="5921">SUM(L8243)</f>
        <v>567200</v>
      </c>
      <c r="M8244" s="35">
        <f t="shared" si="5921"/>
        <v>0</v>
      </c>
      <c r="N8244" s="35">
        <f t="shared" si="5921"/>
        <v>457950</v>
      </c>
      <c r="O8244" s="35">
        <f t="shared" si="5921"/>
        <v>0</v>
      </c>
      <c r="P8244" s="35">
        <f t="shared" si="5921"/>
        <v>70000</v>
      </c>
      <c r="Q8244" s="35">
        <f t="shared" ref="Q8244:R8244" si="5922">SUM(Q8243)</f>
        <v>6678031</v>
      </c>
      <c r="R8244" s="35">
        <f t="shared" si="5922"/>
        <v>5069024</v>
      </c>
      <c r="S8244" s="35">
        <f t="shared" ref="S8244" si="5923">SUM(S8243)</f>
        <v>3861146</v>
      </c>
      <c r="T8244" s="35">
        <f t="shared" ref="T8244:X8244" si="5924">SUM(T8243)</f>
        <v>1207878</v>
      </c>
      <c r="U8244" s="35">
        <f t="shared" si="5924"/>
        <v>471434.5</v>
      </c>
      <c r="V8244" s="35">
        <f t="shared" si="5924"/>
        <v>381022.5</v>
      </c>
      <c r="W8244" s="35">
        <f t="shared" si="5924"/>
        <v>355421</v>
      </c>
      <c r="X8244" s="35">
        <f t="shared" si="5924"/>
        <v>5069024</v>
      </c>
      <c r="Y8244" s="218">
        <f t="shared" si="5920"/>
        <v>100</v>
      </c>
    </row>
    <row r="8245" spans="1:25">
      <c r="A8245" s="254"/>
      <c r="B8245" s="257"/>
      <c r="C8245" s="257"/>
      <c r="D8245" s="257"/>
      <c r="E8245" s="254"/>
      <c r="F8245" s="254"/>
      <c r="G8245" s="260"/>
    </row>
    <row r="8246" spans="1:25" ht="15" thickBot="1">
      <c r="A8246" s="32" t="s">
        <v>0</v>
      </c>
      <c r="B8246" s="95" t="s">
        <v>0</v>
      </c>
      <c r="C8246" s="95" t="s">
        <v>0</v>
      </c>
      <c r="D8246" s="95" t="s">
        <v>0</v>
      </c>
      <c r="E8246" s="32" t="s">
        <v>0</v>
      </c>
      <c r="F8246" s="32" t="s">
        <v>0</v>
      </c>
      <c r="G8246" s="154" t="s">
        <v>0</v>
      </c>
      <c r="H8246" s="37" t="s">
        <v>0</v>
      </c>
      <c r="I8246" s="37"/>
      <c r="J8246" s="37"/>
      <c r="K8246" s="37"/>
      <c r="L8246" s="37" t="s">
        <v>0</v>
      </c>
      <c r="M8246" s="37" t="s">
        <v>0</v>
      </c>
      <c r="N8246" s="37" t="s">
        <v>0</v>
      </c>
      <c r="O8246" s="37" t="s">
        <v>0</v>
      </c>
      <c r="P8246" s="37" t="s">
        <v>0</v>
      </c>
      <c r="Q8246" s="37"/>
      <c r="R8246" s="37"/>
      <c r="S8246" s="37"/>
      <c r="T8246" s="37" t="s">
        <v>0</v>
      </c>
      <c r="U8246" s="37" t="s">
        <v>0</v>
      </c>
      <c r="V8246" s="37" t="s">
        <v>0</v>
      </c>
      <c r="W8246" s="37" t="s">
        <v>0</v>
      </c>
      <c r="X8246" s="37" t="s">
        <v>0</v>
      </c>
      <c r="Y8246" s="219"/>
    </row>
    <row r="8247" spans="1:25" ht="41.4" thickBot="1">
      <c r="A8247" s="24" t="s">
        <v>123</v>
      </c>
      <c r="B8247" s="90" t="s">
        <v>124</v>
      </c>
      <c r="C8247" s="90" t="s">
        <v>125</v>
      </c>
      <c r="D8247" s="91" t="s">
        <v>0</v>
      </c>
      <c r="E8247" s="24" t="s">
        <v>126</v>
      </c>
      <c r="F8247" s="24" t="s">
        <v>127</v>
      </c>
      <c r="G8247" s="151" t="s">
        <v>128</v>
      </c>
      <c r="H8247" s="24" t="s">
        <v>1</v>
      </c>
      <c r="I8247" s="1" t="s">
        <v>3093</v>
      </c>
      <c r="J8247" s="1" t="s">
        <v>3130</v>
      </c>
      <c r="K8247" s="1" t="s">
        <v>3</v>
      </c>
      <c r="L8247" s="1" t="s">
        <v>4</v>
      </c>
      <c r="M8247" s="1" t="s">
        <v>5</v>
      </c>
      <c r="N8247" s="1" t="s">
        <v>6</v>
      </c>
      <c r="O8247" s="1" t="s">
        <v>7</v>
      </c>
      <c r="P8247" s="1" t="s">
        <v>8</v>
      </c>
      <c r="Q8247" s="1" t="s">
        <v>3344</v>
      </c>
      <c r="R8247" s="1" t="s">
        <v>3427</v>
      </c>
      <c r="S8247" s="1" t="s">
        <v>3447</v>
      </c>
      <c r="T8247" s="1" t="s">
        <v>3448</v>
      </c>
      <c r="U8247" s="1" t="s">
        <v>3452</v>
      </c>
      <c r="V8247" s="1" t="s">
        <v>3449</v>
      </c>
      <c r="W8247" s="1" t="s">
        <v>3450</v>
      </c>
      <c r="X8247" s="1" t="s">
        <v>3451</v>
      </c>
      <c r="Y8247" s="216" t="s">
        <v>3385</v>
      </c>
    </row>
    <row r="8248" spans="1:25">
      <c r="A8248" s="26" t="s">
        <v>0</v>
      </c>
      <c r="B8248" s="92" t="s">
        <v>0</v>
      </c>
      <c r="C8248" s="92" t="s">
        <v>0</v>
      </c>
      <c r="D8248" s="93" t="s">
        <v>0</v>
      </c>
      <c r="E8248" s="27" t="s">
        <v>0</v>
      </c>
      <c r="F8248" s="28" t="s">
        <v>0</v>
      </c>
      <c r="G8248" s="152" t="s">
        <v>0</v>
      </c>
      <c r="H8248" s="29" t="s">
        <v>0</v>
      </c>
      <c r="I8248" s="45">
        <v>1</v>
      </c>
      <c r="J8248" s="45">
        <v>3</v>
      </c>
      <c r="K8248" s="45" t="s">
        <v>9</v>
      </c>
      <c r="L8248" s="45">
        <v>5</v>
      </c>
      <c r="M8248" s="45">
        <v>6</v>
      </c>
      <c r="N8248" s="45">
        <v>7</v>
      </c>
      <c r="O8248" s="45">
        <v>8</v>
      </c>
      <c r="P8248" s="45">
        <v>9</v>
      </c>
      <c r="Q8248" s="45">
        <v>1</v>
      </c>
      <c r="R8248" s="45">
        <v>2</v>
      </c>
      <c r="S8248" s="45">
        <v>3</v>
      </c>
      <c r="T8248" s="45" t="s">
        <v>3453</v>
      </c>
      <c r="U8248" s="45">
        <v>5</v>
      </c>
      <c r="V8248" s="45">
        <v>6</v>
      </c>
      <c r="W8248" s="45">
        <v>7</v>
      </c>
      <c r="X8248" s="45" t="s">
        <v>3454</v>
      </c>
      <c r="Y8248" s="276">
        <v>9</v>
      </c>
    </row>
    <row r="8249" spans="1:25">
      <c r="A8249" s="20">
        <v>35</v>
      </c>
      <c r="B8249" s="81" t="s">
        <v>172</v>
      </c>
      <c r="C8249" s="80" t="s">
        <v>944</v>
      </c>
      <c r="D8249" s="80">
        <v>35020011</v>
      </c>
      <c r="E8249" s="21" t="s">
        <v>0</v>
      </c>
      <c r="F8249" s="21" t="s">
        <v>0</v>
      </c>
      <c r="G8249" s="150" t="s">
        <v>0</v>
      </c>
      <c r="H8249" s="21" t="s">
        <v>1977</v>
      </c>
      <c r="I8249" s="22"/>
      <c r="J8249" s="22"/>
      <c r="K8249" s="22"/>
      <c r="L8249" s="22" t="s">
        <v>0</v>
      </c>
      <c r="M8249" s="22" t="s">
        <v>0</v>
      </c>
      <c r="N8249" s="22" t="s">
        <v>0</v>
      </c>
      <c r="O8249" s="22" t="s">
        <v>0</v>
      </c>
      <c r="P8249" s="22" t="s">
        <v>0</v>
      </c>
      <c r="Q8249" s="22"/>
      <c r="R8249" s="22"/>
      <c r="S8249" s="22"/>
      <c r="T8249" s="22" t="s">
        <v>0</v>
      </c>
      <c r="U8249" s="22" t="s">
        <v>0</v>
      </c>
      <c r="V8249" s="22" t="s">
        <v>0</v>
      </c>
      <c r="W8249" s="22" t="s">
        <v>0</v>
      </c>
      <c r="X8249" s="22" t="s">
        <v>0</v>
      </c>
      <c r="Y8249" s="209"/>
    </row>
    <row r="8250" spans="1:25" ht="20.399999999999999">
      <c r="A8250" s="20" t="s">
        <v>0</v>
      </c>
      <c r="B8250" s="81" t="s">
        <v>0</v>
      </c>
      <c r="C8250" s="81" t="s">
        <v>0</v>
      </c>
      <c r="D8250" s="94" t="s">
        <v>0</v>
      </c>
      <c r="E8250" s="21" t="s">
        <v>0</v>
      </c>
      <c r="F8250" s="21" t="s">
        <v>0</v>
      </c>
      <c r="G8250" s="150" t="s">
        <v>0</v>
      </c>
      <c r="H8250" s="30" t="s">
        <v>33</v>
      </c>
      <c r="I8250" s="31">
        <f t="shared" si="5904"/>
        <v>1856088</v>
      </c>
      <c r="J8250" s="31">
        <f>SUM(J8251,J8259,J8261)</f>
        <v>1704388</v>
      </c>
      <c r="K8250" s="31">
        <f t="shared" si="5905"/>
        <v>151700</v>
      </c>
      <c r="L8250" s="31">
        <f t="shared" ref="L8250:P8250" si="5925">SUM(L8251,L8259,L8261)</f>
        <v>111700</v>
      </c>
      <c r="M8250" s="31">
        <f t="shared" si="5925"/>
        <v>0</v>
      </c>
      <c r="N8250" s="31">
        <f t="shared" si="5925"/>
        <v>40000</v>
      </c>
      <c r="O8250" s="31">
        <f t="shared" si="5925"/>
        <v>0</v>
      </c>
      <c r="P8250" s="31">
        <f t="shared" si="5925"/>
        <v>0</v>
      </c>
      <c r="Q8250" s="31">
        <f t="shared" ref="Q8250:R8250" si="5926">SUM(Q8251,Q8259,Q8261)</f>
        <v>2383581</v>
      </c>
      <c r="R8250" s="31">
        <f t="shared" si="5926"/>
        <v>1930588</v>
      </c>
      <c r="S8250" s="31">
        <f t="shared" ref="S8250" si="5927">SUM(S8251,S8259,S8261)</f>
        <v>1767181</v>
      </c>
      <c r="T8250" s="31">
        <f t="shared" ref="T8250:X8250" si="5928">SUM(T8251,T8259,T8261)</f>
        <v>163407</v>
      </c>
      <c r="U8250" s="31">
        <f t="shared" si="5928"/>
        <v>150127</v>
      </c>
      <c r="V8250" s="31">
        <f t="shared" si="5928"/>
        <v>10780</v>
      </c>
      <c r="W8250" s="31">
        <f t="shared" si="5928"/>
        <v>2500</v>
      </c>
      <c r="X8250" s="31">
        <f t="shared" si="5928"/>
        <v>1930588</v>
      </c>
      <c r="Y8250" s="220">
        <f t="shared" ref="Y8250:Y8285" si="5929">IF(R8250=0,0,(X8250/R8250)*100)</f>
        <v>100</v>
      </c>
    </row>
    <row r="8251" spans="1:25">
      <c r="A8251" s="23">
        <v>35</v>
      </c>
      <c r="B8251" s="80" t="s">
        <v>172</v>
      </c>
      <c r="C8251" s="80" t="s">
        <v>944</v>
      </c>
      <c r="D8251" s="80">
        <v>35020011</v>
      </c>
      <c r="E8251" s="21" t="s">
        <v>132</v>
      </c>
      <c r="F8251" s="21" t="s">
        <v>0</v>
      </c>
      <c r="G8251" s="150" t="s">
        <v>0</v>
      </c>
      <c r="H8251" s="21" t="s">
        <v>11</v>
      </c>
      <c r="I8251" s="66">
        <f t="shared" si="5904"/>
        <v>1580643</v>
      </c>
      <c r="J8251" s="66">
        <f>SUM(J8252,J8253)</f>
        <v>1480643</v>
      </c>
      <c r="K8251" s="66">
        <f t="shared" si="5905"/>
        <v>100000</v>
      </c>
      <c r="L8251" s="66">
        <f t="shared" ref="L8251:P8251" si="5930">SUM(L8252,L8253)</f>
        <v>100000</v>
      </c>
      <c r="M8251" s="66">
        <f t="shared" si="5930"/>
        <v>0</v>
      </c>
      <c r="N8251" s="66">
        <f t="shared" si="5930"/>
        <v>0</v>
      </c>
      <c r="O8251" s="66">
        <f t="shared" si="5930"/>
        <v>0</v>
      </c>
      <c r="P8251" s="66">
        <f t="shared" si="5930"/>
        <v>0</v>
      </c>
      <c r="Q8251" s="66">
        <f t="shared" ref="Q8251:R8251" si="5931">SUM(Q8252,Q8253)</f>
        <v>1693918</v>
      </c>
      <c r="R8251" s="66">
        <f t="shared" si="5931"/>
        <v>1553918</v>
      </c>
      <c r="S8251" s="66">
        <f t="shared" ref="S8251" si="5932">SUM(S8252,S8253)</f>
        <v>1411465</v>
      </c>
      <c r="T8251" s="66">
        <f t="shared" ref="T8251:X8251" si="5933">SUM(T8252,T8253)</f>
        <v>142453</v>
      </c>
      <c r="U8251" s="66">
        <f t="shared" si="5933"/>
        <v>134161</v>
      </c>
      <c r="V8251" s="66">
        <f t="shared" si="5933"/>
        <v>5792</v>
      </c>
      <c r="W8251" s="66">
        <f t="shared" si="5933"/>
        <v>2500</v>
      </c>
      <c r="X8251" s="66">
        <f t="shared" si="5933"/>
        <v>1553918</v>
      </c>
      <c r="Y8251" s="208">
        <f t="shared" si="5929"/>
        <v>100</v>
      </c>
    </row>
    <row r="8252" spans="1:25">
      <c r="A8252" s="23">
        <v>35</v>
      </c>
      <c r="B8252" s="80" t="s">
        <v>172</v>
      </c>
      <c r="C8252" s="80" t="s">
        <v>944</v>
      </c>
      <c r="D8252" s="80">
        <v>35020011</v>
      </c>
      <c r="E8252" s="22">
        <v>6111</v>
      </c>
      <c r="F8252" s="23"/>
      <c r="G8252" s="129" t="s">
        <v>3380</v>
      </c>
      <c r="H8252" s="32" t="s">
        <v>12</v>
      </c>
      <c r="I8252" s="44">
        <f t="shared" si="5904"/>
        <v>1450205</v>
      </c>
      <c r="J8252" s="44">
        <v>1350205</v>
      </c>
      <c r="K8252" s="44">
        <f t="shared" si="5905"/>
        <v>100000</v>
      </c>
      <c r="L8252" s="44">
        <v>100000</v>
      </c>
      <c r="M8252" s="44">
        <v>0</v>
      </c>
      <c r="N8252" s="44">
        <v>0</v>
      </c>
      <c r="O8252" s="44">
        <v>0</v>
      </c>
      <c r="P8252" s="44">
        <v>0</v>
      </c>
      <c r="Q8252" s="44">
        <v>1563480</v>
      </c>
      <c r="R8252" s="44">
        <v>1423480</v>
      </c>
      <c r="S8252" s="44">
        <v>1292920</v>
      </c>
      <c r="T8252" s="44">
        <f t="shared" ref="T8252:T8284" si="5934">U8252+V8252+W8252</f>
        <v>130560</v>
      </c>
      <c r="U8252" s="44">
        <v>127127</v>
      </c>
      <c r="V8252" s="44">
        <v>3433</v>
      </c>
      <c r="W8252" s="44"/>
      <c r="X8252" s="44">
        <f t="shared" ref="X8252:X8284" si="5935">S8252+T8252</f>
        <v>1423480</v>
      </c>
      <c r="Y8252" s="209">
        <f t="shared" si="5929"/>
        <v>100</v>
      </c>
    </row>
    <row r="8253" spans="1:25">
      <c r="A8253" s="20">
        <v>35</v>
      </c>
      <c r="B8253" s="81" t="s">
        <v>172</v>
      </c>
      <c r="C8253" s="81" t="s">
        <v>944</v>
      </c>
      <c r="D8253" s="81">
        <v>35020011</v>
      </c>
      <c r="E8253" s="20" t="s">
        <v>134</v>
      </c>
      <c r="F8253" s="23" t="s">
        <v>0</v>
      </c>
      <c r="G8253" s="154" t="s">
        <v>0</v>
      </c>
      <c r="H8253" s="21" t="s">
        <v>13</v>
      </c>
      <c r="I8253" s="66">
        <f t="shared" si="5904"/>
        <v>130438</v>
      </c>
      <c r="J8253" s="66">
        <f>SUM(J8254:J8258)</f>
        <v>130438</v>
      </c>
      <c r="K8253" s="66">
        <f t="shared" si="5905"/>
        <v>0</v>
      </c>
      <c r="L8253" s="66">
        <f t="shared" ref="L8253:X8253" si="5936">SUM(L8254:L8258)</f>
        <v>0</v>
      </c>
      <c r="M8253" s="66">
        <f t="shared" si="5936"/>
        <v>0</v>
      </c>
      <c r="N8253" s="66">
        <f t="shared" si="5936"/>
        <v>0</v>
      </c>
      <c r="O8253" s="66">
        <f t="shared" si="5936"/>
        <v>0</v>
      </c>
      <c r="P8253" s="66">
        <f t="shared" si="5936"/>
        <v>0</v>
      </c>
      <c r="Q8253" s="66">
        <f t="shared" si="5936"/>
        <v>130438</v>
      </c>
      <c r="R8253" s="66">
        <f t="shared" si="5936"/>
        <v>130438</v>
      </c>
      <c r="S8253" s="66">
        <f t="shared" si="5936"/>
        <v>118545</v>
      </c>
      <c r="T8253" s="66">
        <f t="shared" si="5936"/>
        <v>11893</v>
      </c>
      <c r="U8253" s="66">
        <f t="shared" si="5936"/>
        <v>7034</v>
      </c>
      <c r="V8253" s="66">
        <f t="shared" si="5936"/>
        <v>2359</v>
      </c>
      <c r="W8253" s="66">
        <f t="shared" si="5936"/>
        <v>2500</v>
      </c>
      <c r="X8253" s="66">
        <f t="shared" si="5936"/>
        <v>130438</v>
      </c>
      <c r="Y8253" s="208">
        <f t="shared" si="5929"/>
        <v>100</v>
      </c>
    </row>
    <row r="8254" spans="1:25">
      <c r="A8254" s="23">
        <v>35</v>
      </c>
      <c r="B8254" s="80" t="s">
        <v>172</v>
      </c>
      <c r="C8254" s="80" t="s">
        <v>944</v>
      </c>
      <c r="D8254" s="80">
        <v>35020011</v>
      </c>
      <c r="E8254" s="22">
        <v>6112</v>
      </c>
      <c r="F8254" s="23" t="s">
        <v>2931</v>
      </c>
      <c r="G8254" s="129" t="s">
        <v>3380</v>
      </c>
      <c r="H8254" s="32" t="s">
        <v>16</v>
      </c>
      <c r="I8254" s="44">
        <f t="shared" si="5904"/>
        <v>21571</v>
      </c>
      <c r="J8254" s="44">
        <v>21571</v>
      </c>
      <c r="K8254" s="44">
        <f t="shared" si="5905"/>
        <v>0</v>
      </c>
      <c r="L8254" s="44">
        <v>0</v>
      </c>
      <c r="M8254" s="44">
        <v>0</v>
      </c>
      <c r="N8254" s="44">
        <v>0</v>
      </c>
      <c r="O8254" s="44">
        <v>0</v>
      </c>
      <c r="P8254" s="44">
        <v>0</v>
      </c>
      <c r="Q8254" s="44">
        <v>21571</v>
      </c>
      <c r="R8254" s="44">
        <v>21571</v>
      </c>
      <c r="S8254" s="44">
        <v>20133</v>
      </c>
      <c r="T8254" s="44">
        <f t="shared" si="5934"/>
        <v>1438</v>
      </c>
      <c r="U8254" s="44">
        <v>1438</v>
      </c>
      <c r="V8254" s="44"/>
      <c r="W8254" s="44"/>
      <c r="X8254" s="44">
        <f t="shared" si="5935"/>
        <v>21571</v>
      </c>
      <c r="Y8254" s="209">
        <f t="shared" si="5929"/>
        <v>100</v>
      </c>
    </row>
    <row r="8255" spans="1:25">
      <c r="A8255" s="23">
        <v>35</v>
      </c>
      <c r="B8255" s="80" t="s">
        <v>172</v>
      </c>
      <c r="C8255" s="80" t="s">
        <v>944</v>
      </c>
      <c r="D8255" s="80">
        <v>35020011</v>
      </c>
      <c r="E8255" s="22">
        <v>6112</v>
      </c>
      <c r="F8255" s="23" t="s">
        <v>2932</v>
      </c>
      <c r="G8255" s="129" t="s">
        <v>3380</v>
      </c>
      <c r="H8255" s="32" t="s">
        <v>19</v>
      </c>
      <c r="I8255" s="44">
        <f t="shared" si="5904"/>
        <v>71650</v>
      </c>
      <c r="J8255" s="44">
        <v>71650</v>
      </c>
      <c r="K8255" s="44">
        <f t="shared" si="5905"/>
        <v>0</v>
      </c>
      <c r="L8255" s="44">
        <v>0</v>
      </c>
      <c r="M8255" s="44">
        <v>0</v>
      </c>
      <c r="N8255" s="44">
        <v>0</v>
      </c>
      <c r="O8255" s="44">
        <v>0</v>
      </c>
      <c r="P8255" s="44">
        <v>0</v>
      </c>
      <c r="Q8255" s="44">
        <v>71650</v>
      </c>
      <c r="R8255" s="44">
        <v>71650</v>
      </c>
      <c r="S8255" s="44">
        <v>66054</v>
      </c>
      <c r="T8255" s="44">
        <f t="shared" si="5934"/>
        <v>5596</v>
      </c>
      <c r="U8255" s="44">
        <v>5596</v>
      </c>
      <c r="V8255" s="44"/>
      <c r="W8255" s="44"/>
      <c r="X8255" s="44">
        <f t="shared" si="5935"/>
        <v>71650</v>
      </c>
      <c r="Y8255" s="209">
        <f t="shared" si="5929"/>
        <v>100</v>
      </c>
    </row>
    <row r="8256" spans="1:25">
      <c r="A8256" s="23">
        <v>35</v>
      </c>
      <c r="B8256" s="80" t="s">
        <v>172</v>
      </c>
      <c r="C8256" s="80" t="s">
        <v>944</v>
      </c>
      <c r="D8256" s="80">
        <v>35020011</v>
      </c>
      <c r="E8256" s="22">
        <v>6112</v>
      </c>
      <c r="F8256" s="23" t="s">
        <v>2933</v>
      </c>
      <c r="G8256" s="129" t="s">
        <v>3380</v>
      </c>
      <c r="H8256" s="32" t="s">
        <v>17</v>
      </c>
      <c r="I8256" s="44">
        <f t="shared" si="5904"/>
        <v>16717</v>
      </c>
      <c r="J8256" s="44">
        <v>16717</v>
      </c>
      <c r="K8256" s="44">
        <f t="shared" si="5905"/>
        <v>0</v>
      </c>
      <c r="L8256" s="44">
        <v>0</v>
      </c>
      <c r="M8256" s="44">
        <v>0</v>
      </c>
      <c r="N8256" s="44">
        <v>0</v>
      </c>
      <c r="O8256" s="44">
        <v>0</v>
      </c>
      <c r="P8256" s="44">
        <v>0</v>
      </c>
      <c r="Q8256" s="44">
        <v>17258</v>
      </c>
      <c r="R8256" s="44">
        <v>17258</v>
      </c>
      <c r="S8256" s="44">
        <v>17258</v>
      </c>
      <c r="T8256" s="44">
        <f t="shared" si="5934"/>
        <v>0</v>
      </c>
      <c r="U8256" s="44"/>
      <c r="V8256" s="44"/>
      <c r="W8256" s="44"/>
      <c r="X8256" s="44">
        <f t="shared" si="5935"/>
        <v>17258</v>
      </c>
      <c r="Y8256" s="209">
        <f t="shared" si="5929"/>
        <v>100</v>
      </c>
    </row>
    <row r="8257" spans="1:25">
      <c r="A8257" s="23">
        <v>35</v>
      </c>
      <c r="B8257" s="80" t="s">
        <v>172</v>
      </c>
      <c r="C8257" s="80" t="s">
        <v>944</v>
      </c>
      <c r="D8257" s="80">
        <v>35020011</v>
      </c>
      <c r="E8257" s="22">
        <v>6112</v>
      </c>
      <c r="F8257" s="23" t="s">
        <v>2934</v>
      </c>
      <c r="G8257" s="129" t="s">
        <v>3380</v>
      </c>
      <c r="H8257" s="32" t="s">
        <v>15</v>
      </c>
      <c r="I8257" s="44">
        <f t="shared" si="5904"/>
        <v>11500</v>
      </c>
      <c r="J8257" s="44">
        <v>11500</v>
      </c>
      <c r="K8257" s="44">
        <f t="shared" si="5905"/>
        <v>0</v>
      </c>
      <c r="L8257" s="44">
        <v>0</v>
      </c>
      <c r="M8257" s="44">
        <v>0</v>
      </c>
      <c r="N8257" s="44">
        <v>0</v>
      </c>
      <c r="O8257" s="44">
        <v>0</v>
      </c>
      <c r="P8257" s="44">
        <v>0</v>
      </c>
      <c r="Q8257" s="44">
        <v>11500</v>
      </c>
      <c r="R8257" s="44">
        <v>11500</v>
      </c>
      <c r="S8257" s="44">
        <v>9000</v>
      </c>
      <c r="T8257" s="44">
        <f t="shared" si="5934"/>
        <v>2500</v>
      </c>
      <c r="U8257" s="44"/>
      <c r="V8257" s="44"/>
      <c r="W8257" s="44">
        <v>2500</v>
      </c>
      <c r="X8257" s="44">
        <f t="shared" si="5935"/>
        <v>11500</v>
      </c>
      <c r="Y8257" s="209">
        <f t="shared" si="5929"/>
        <v>100</v>
      </c>
    </row>
    <row r="8258" spans="1:25">
      <c r="A8258" s="23">
        <v>35</v>
      </c>
      <c r="B8258" s="80" t="s">
        <v>172</v>
      </c>
      <c r="C8258" s="80" t="s">
        <v>944</v>
      </c>
      <c r="D8258" s="80">
        <v>35020011</v>
      </c>
      <c r="E8258" s="22">
        <v>6112</v>
      </c>
      <c r="F8258" s="23" t="s">
        <v>2935</v>
      </c>
      <c r="G8258" s="129" t="s">
        <v>3380</v>
      </c>
      <c r="H8258" s="32" t="s">
        <v>18</v>
      </c>
      <c r="I8258" s="44">
        <f t="shared" si="5904"/>
        <v>9000</v>
      </c>
      <c r="J8258" s="44">
        <v>9000</v>
      </c>
      <c r="K8258" s="44">
        <f t="shared" si="5905"/>
        <v>0</v>
      </c>
      <c r="L8258" s="44">
        <v>0</v>
      </c>
      <c r="M8258" s="44">
        <v>0</v>
      </c>
      <c r="N8258" s="44">
        <v>0</v>
      </c>
      <c r="O8258" s="44">
        <v>0</v>
      </c>
      <c r="P8258" s="44">
        <v>0</v>
      </c>
      <c r="Q8258" s="44">
        <v>8459</v>
      </c>
      <c r="R8258" s="44">
        <v>8459</v>
      </c>
      <c r="S8258" s="44">
        <v>6100</v>
      </c>
      <c r="T8258" s="44">
        <f t="shared" si="5934"/>
        <v>2359</v>
      </c>
      <c r="U8258" s="44"/>
      <c r="V8258" s="44">
        <v>2359</v>
      </c>
      <c r="W8258" s="44"/>
      <c r="X8258" s="44">
        <f t="shared" si="5935"/>
        <v>8459</v>
      </c>
      <c r="Y8258" s="209">
        <f t="shared" si="5929"/>
        <v>100</v>
      </c>
    </row>
    <row r="8259" spans="1:25">
      <c r="A8259" s="23">
        <v>35</v>
      </c>
      <c r="B8259" s="80" t="s">
        <v>172</v>
      </c>
      <c r="C8259" s="80" t="s">
        <v>944</v>
      </c>
      <c r="D8259" s="80">
        <v>35020011</v>
      </c>
      <c r="E8259" s="21" t="s">
        <v>139</v>
      </c>
      <c r="F8259" s="21" t="s">
        <v>0</v>
      </c>
      <c r="G8259" s="150" t="s">
        <v>0</v>
      </c>
      <c r="H8259" s="21" t="s">
        <v>21</v>
      </c>
      <c r="I8259" s="66">
        <f t="shared" si="5904"/>
        <v>152500</v>
      </c>
      <c r="J8259" s="66">
        <f t="shared" ref="J8259:X8259" si="5937">SUM(J8260)</f>
        <v>142000</v>
      </c>
      <c r="K8259" s="66">
        <f t="shared" si="5905"/>
        <v>10500</v>
      </c>
      <c r="L8259" s="66">
        <f t="shared" si="5937"/>
        <v>10500</v>
      </c>
      <c r="M8259" s="66">
        <f t="shared" si="5937"/>
        <v>0</v>
      </c>
      <c r="N8259" s="66">
        <f t="shared" si="5937"/>
        <v>0</v>
      </c>
      <c r="O8259" s="66">
        <f t="shared" si="5937"/>
        <v>0</v>
      </c>
      <c r="P8259" s="66">
        <f t="shared" si="5937"/>
        <v>0</v>
      </c>
      <c r="Q8259" s="66">
        <f t="shared" si="5937"/>
        <v>167194</v>
      </c>
      <c r="R8259" s="66">
        <f t="shared" si="5937"/>
        <v>149694</v>
      </c>
      <c r="S8259" s="66">
        <f t="shared" si="5937"/>
        <v>131356</v>
      </c>
      <c r="T8259" s="66">
        <f t="shared" si="5937"/>
        <v>18338</v>
      </c>
      <c r="U8259" s="66">
        <f t="shared" si="5937"/>
        <v>13350</v>
      </c>
      <c r="V8259" s="66">
        <f t="shared" si="5937"/>
        <v>4988</v>
      </c>
      <c r="W8259" s="66">
        <f t="shared" si="5937"/>
        <v>0</v>
      </c>
      <c r="X8259" s="66">
        <f t="shared" si="5937"/>
        <v>149694</v>
      </c>
      <c r="Y8259" s="208">
        <f t="shared" si="5929"/>
        <v>100</v>
      </c>
    </row>
    <row r="8260" spans="1:25">
      <c r="A8260" s="23">
        <v>35</v>
      </c>
      <c r="B8260" s="80" t="s">
        <v>172</v>
      </c>
      <c r="C8260" s="80" t="s">
        <v>944</v>
      </c>
      <c r="D8260" s="80">
        <v>35020011</v>
      </c>
      <c r="E8260" s="22">
        <v>6121</v>
      </c>
      <c r="F8260" s="23"/>
      <c r="G8260" s="129" t="s">
        <v>3380</v>
      </c>
      <c r="H8260" s="32" t="s">
        <v>22</v>
      </c>
      <c r="I8260" s="44">
        <f t="shared" si="5904"/>
        <v>152500</v>
      </c>
      <c r="J8260" s="44">
        <v>142000</v>
      </c>
      <c r="K8260" s="44">
        <f t="shared" si="5905"/>
        <v>10500</v>
      </c>
      <c r="L8260" s="44">
        <v>10500</v>
      </c>
      <c r="M8260" s="44">
        <v>0</v>
      </c>
      <c r="N8260" s="44">
        <v>0</v>
      </c>
      <c r="O8260" s="44">
        <v>0</v>
      </c>
      <c r="P8260" s="44">
        <v>0</v>
      </c>
      <c r="Q8260" s="44">
        <v>167194</v>
      </c>
      <c r="R8260" s="44">
        <v>149694</v>
      </c>
      <c r="S8260" s="44">
        <v>131356</v>
      </c>
      <c r="T8260" s="44">
        <f t="shared" si="5934"/>
        <v>18338</v>
      </c>
      <c r="U8260" s="44">
        <v>13350</v>
      </c>
      <c r="V8260" s="44">
        <v>4988</v>
      </c>
      <c r="W8260" s="44"/>
      <c r="X8260" s="44">
        <f t="shared" si="5935"/>
        <v>149694</v>
      </c>
      <c r="Y8260" s="209">
        <f t="shared" si="5929"/>
        <v>100</v>
      </c>
    </row>
    <row r="8261" spans="1:25">
      <c r="A8261" s="23">
        <v>35</v>
      </c>
      <c r="B8261" s="80" t="s">
        <v>172</v>
      </c>
      <c r="C8261" s="80" t="s">
        <v>944</v>
      </c>
      <c r="D8261" s="80">
        <v>35020011</v>
      </c>
      <c r="E8261" s="21" t="s">
        <v>141</v>
      </c>
      <c r="F8261" s="21" t="s">
        <v>0</v>
      </c>
      <c r="G8261" s="150" t="s">
        <v>0</v>
      </c>
      <c r="H8261" s="21" t="s">
        <v>23</v>
      </c>
      <c r="I8261" s="66">
        <f>SUM(J8261,K8261,O8261,P8261)</f>
        <v>122945</v>
      </c>
      <c r="J8261" s="66">
        <f>SUM(J8262:J8270)</f>
        <v>81745</v>
      </c>
      <c r="K8261" s="66">
        <f t="shared" si="5905"/>
        <v>41200</v>
      </c>
      <c r="L8261" s="66">
        <f t="shared" ref="L8261:X8261" si="5938">SUM(L8262:L8270)</f>
        <v>1200</v>
      </c>
      <c r="M8261" s="66">
        <f t="shared" si="5938"/>
        <v>0</v>
      </c>
      <c r="N8261" s="66">
        <f t="shared" si="5938"/>
        <v>40000</v>
      </c>
      <c r="O8261" s="66">
        <f t="shared" si="5938"/>
        <v>0</v>
      </c>
      <c r="P8261" s="66">
        <f t="shared" si="5938"/>
        <v>0</v>
      </c>
      <c r="Q8261" s="66">
        <f t="shared" si="5938"/>
        <v>522469</v>
      </c>
      <c r="R8261" s="66">
        <f t="shared" si="5938"/>
        <v>226976</v>
      </c>
      <c r="S8261" s="66">
        <f t="shared" si="5938"/>
        <v>224360</v>
      </c>
      <c r="T8261" s="66">
        <f t="shared" si="5938"/>
        <v>2616</v>
      </c>
      <c r="U8261" s="66">
        <f t="shared" si="5938"/>
        <v>2616</v>
      </c>
      <c r="V8261" s="66">
        <f t="shared" si="5938"/>
        <v>0</v>
      </c>
      <c r="W8261" s="66">
        <f t="shared" si="5938"/>
        <v>0</v>
      </c>
      <c r="X8261" s="66">
        <f t="shared" si="5938"/>
        <v>226976</v>
      </c>
      <c r="Y8261" s="208">
        <f t="shared" si="5929"/>
        <v>100</v>
      </c>
    </row>
    <row r="8262" spans="1:25">
      <c r="A8262" s="23">
        <v>35</v>
      </c>
      <c r="B8262" s="80" t="s">
        <v>172</v>
      </c>
      <c r="C8262" s="80" t="s">
        <v>944</v>
      </c>
      <c r="D8262" s="80">
        <v>35020011</v>
      </c>
      <c r="E8262" s="22">
        <v>6131</v>
      </c>
      <c r="F8262" s="23"/>
      <c r="G8262" s="129" t="s">
        <v>3380</v>
      </c>
      <c r="H8262" s="32" t="s">
        <v>24</v>
      </c>
      <c r="I8262" s="44">
        <f t="shared" si="5904"/>
        <v>10100</v>
      </c>
      <c r="J8262" s="44">
        <v>0</v>
      </c>
      <c r="K8262" s="44">
        <f t="shared" si="5905"/>
        <v>10100</v>
      </c>
      <c r="L8262" s="44">
        <v>100</v>
      </c>
      <c r="M8262" s="44">
        <v>0</v>
      </c>
      <c r="N8262" s="44">
        <v>10000</v>
      </c>
      <c r="O8262" s="44">
        <v>0</v>
      </c>
      <c r="P8262" s="44">
        <v>0</v>
      </c>
      <c r="Q8262" s="44">
        <v>29100</v>
      </c>
      <c r="R8262" s="44">
        <v>0</v>
      </c>
      <c r="S8262" s="44">
        <v>0</v>
      </c>
      <c r="T8262" s="44">
        <f t="shared" si="5934"/>
        <v>0</v>
      </c>
      <c r="U8262" s="44"/>
      <c r="V8262" s="44"/>
      <c r="W8262" s="44"/>
      <c r="X8262" s="44">
        <f t="shared" si="5935"/>
        <v>0</v>
      </c>
      <c r="Y8262" s="209">
        <f t="shared" si="5929"/>
        <v>0</v>
      </c>
    </row>
    <row r="8263" spans="1:25">
      <c r="A8263" s="23">
        <v>35</v>
      </c>
      <c r="B8263" s="80" t="s">
        <v>172</v>
      </c>
      <c r="C8263" s="80" t="s">
        <v>944</v>
      </c>
      <c r="D8263" s="80">
        <v>35020011</v>
      </c>
      <c r="E8263" s="22">
        <v>6132</v>
      </c>
      <c r="F8263" s="23"/>
      <c r="G8263" s="129" t="s">
        <v>3380</v>
      </c>
      <c r="H8263" s="32" t="s">
        <v>25</v>
      </c>
      <c r="I8263" s="44">
        <f t="shared" si="5904"/>
        <v>33850</v>
      </c>
      <c r="J8263" s="44">
        <v>33750</v>
      </c>
      <c r="K8263" s="44">
        <f t="shared" si="5905"/>
        <v>100</v>
      </c>
      <c r="L8263" s="44">
        <v>100</v>
      </c>
      <c r="M8263" s="44">
        <v>0</v>
      </c>
      <c r="N8263" s="44">
        <v>0</v>
      </c>
      <c r="O8263" s="44">
        <v>0</v>
      </c>
      <c r="P8263" s="44">
        <v>0</v>
      </c>
      <c r="Q8263" s="44">
        <v>133850</v>
      </c>
      <c r="R8263" s="44">
        <v>103750</v>
      </c>
      <c r="S8263" s="44">
        <v>103750</v>
      </c>
      <c r="T8263" s="44">
        <f t="shared" si="5934"/>
        <v>0</v>
      </c>
      <c r="U8263" s="44"/>
      <c r="V8263" s="44"/>
      <c r="W8263" s="44"/>
      <c r="X8263" s="44">
        <f t="shared" si="5935"/>
        <v>103750</v>
      </c>
      <c r="Y8263" s="209">
        <f t="shared" si="5929"/>
        <v>100</v>
      </c>
    </row>
    <row r="8264" spans="1:25">
      <c r="A8264" s="23">
        <v>35</v>
      </c>
      <c r="B8264" s="80" t="s">
        <v>172</v>
      </c>
      <c r="C8264" s="80" t="s">
        <v>944</v>
      </c>
      <c r="D8264" s="80">
        <v>35020011</v>
      </c>
      <c r="E8264" s="22">
        <v>6133</v>
      </c>
      <c r="F8264" s="23"/>
      <c r="G8264" s="129" t="s">
        <v>3380</v>
      </c>
      <c r="H8264" s="32" t="s">
        <v>26</v>
      </c>
      <c r="I8264" s="44">
        <f t="shared" si="5904"/>
        <v>10975</v>
      </c>
      <c r="J8264" s="44">
        <v>10875</v>
      </c>
      <c r="K8264" s="44">
        <f t="shared" si="5905"/>
        <v>100</v>
      </c>
      <c r="L8264" s="44">
        <v>100</v>
      </c>
      <c r="M8264" s="44">
        <v>0</v>
      </c>
      <c r="N8264" s="44">
        <v>0</v>
      </c>
      <c r="O8264" s="44">
        <v>0</v>
      </c>
      <c r="P8264" s="44">
        <v>0</v>
      </c>
      <c r="Q8264" s="44">
        <v>25975</v>
      </c>
      <c r="R8264" s="44">
        <v>10875</v>
      </c>
      <c r="S8264" s="44">
        <v>10875</v>
      </c>
      <c r="T8264" s="44">
        <f t="shared" si="5934"/>
        <v>0</v>
      </c>
      <c r="U8264" s="44"/>
      <c r="V8264" s="44"/>
      <c r="W8264" s="44"/>
      <c r="X8264" s="44">
        <f t="shared" si="5935"/>
        <v>10875</v>
      </c>
      <c r="Y8264" s="209">
        <f t="shared" si="5929"/>
        <v>100</v>
      </c>
    </row>
    <row r="8265" spans="1:25">
      <c r="A8265" s="23">
        <v>35</v>
      </c>
      <c r="B8265" s="80" t="s">
        <v>172</v>
      </c>
      <c r="C8265" s="80" t="s">
        <v>944</v>
      </c>
      <c r="D8265" s="80">
        <v>35020011</v>
      </c>
      <c r="E8265" s="22">
        <v>6134</v>
      </c>
      <c r="F8265" s="23"/>
      <c r="G8265" s="129" t="s">
        <v>3380</v>
      </c>
      <c r="H8265" s="32" t="s">
        <v>27</v>
      </c>
      <c r="I8265" s="44">
        <f t="shared" si="5904"/>
        <v>100</v>
      </c>
      <c r="J8265" s="44">
        <v>0</v>
      </c>
      <c r="K8265" s="44">
        <f t="shared" si="5905"/>
        <v>100</v>
      </c>
      <c r="L8265" s="44">
        <v>100</v>
      </c>
      <c r="M8265" s="44">
        <v>0</v>
      </c>
      <c r="N8265" s="44">
        <v>0</v>
      </c>
      <c r="O8265" s="44">
        <v>0</v>
      </c>
      <c r="P8265" s="44">
        <v>0</v>
      </c>
      <c r="Q8265" s="44">
        <v>25100</v>
      </c>
      <c r="R8265" s="44">
        <v>0</v>
      </c>
      <c r="S8265" s="44">
        <v>0</v>
      </c>
      <c r="T8265" s="44">
        <f t="shared" si="5934"/>
        <v>0</v>
      </c>
      <c r="U8265" s="44"/>
      <c r="V8265" s="44"/>
      <c r="W8265" s="44"/>
      <c r="X8265" s="44">
        <f t="shared" si="5935"/>
        <v>0</v>
      </c>
      <c r="Y8265" s="209">
        <f t="shared" si="5929"/>
        <v>0</v>
      </c>
    </row>
    <row r="8266" spans="1:25">
      <c r="A8266" s="23">
        <v>35</v>
      </c>
      <c r="B8266" s="80" t="s">
        <v>172</v>
      </c>
      <c r="C8266" s="80" t="s">
        <v>944</v>
      </c>
      <c r="D8266" s="80">
        <v>35020011</v>
      </c>
      <c r="E8266" s="22">
        <v>6135</v>
      </c>
      <c r="F8266" s="23"/>
      <c r="G8266" s="129" t="s">
        <v>3380</v>
      </c>
      <c r="H8266" s="32" t="s">
        <v>28</v>
      </c>
      <c r="I8266" s="44">
        <f t="shared" si="5904"/>
        <v>100</v>
      </c>
      <c r="J8266" s="44">
        <v>0</v>
      </c>
      <c r="K8266" s="44">
        <f t="shared" si="5905"/>
        <v>100</v>
      </c>
      <c r="L8266" s="44">
        <v>100</v>
      </c>
      <c r="M8266" s="44">
        <v>0</v>
      </c>
      <c r="N8266" s="44">
        <v>0</v>
      </c>
      <c r="O8266" s="44">
        <v>0</v>
      </c>
      <c r="P8266" s="44">
        <v>0</v>
      </c>
      <c r="Q8266" s="44">
        <v>5100</v>
      </c>
      <c r="R8266" s="44">
        <v>0</v>
      </c>
      <c r="S8266" s="44">
        <v>0</v>
      </c>
      <c r="T8266" s="44">
        <f t="shared" si="5934"/>
        <v>0</v>
      </c>
      <c r="U8266" s="44"/>
      <c r="V8266" s="44"/>
      <c r="W8266" s="44"/>
      <c r="X8266" s="44">
        <f t="shared" si="5935"/>
        <v>0</v>
      </c>
      <c r="Y8266" s="209">
        <f t="shared" si="5929"/>
        <v>0</v>
      </c>
    </row>
    <row r="8267" spans="1:25">
      <c r="A8267" s="23">
        <v>35</v>
      </c>
      <c r="B8267" s="80" t="s">
        <v>172</v>
      </c>
      <c r="C8267" s="80" t="s">
        <v>944</v>
      </c>
      <c r="D8267" s="80">
        <v>35020011</v>
      </c>
      <c r="E8267" s="22">
        <v>6136</v>
      </c>
      <c r="F8267" s="23"/>
      <c r="G8267" s="129" t="s">
        <v>3380</v>
      </c>
      <c r="H8267" s="32" t="s">
        <v>29</v>
      </c>
      <c r="I8267" s="44">
        <f t="shared" si="5904"/>
        <v>100</v>
      </c>
      <c r="J8267" s="44">
        <v>0</v>
      </c>
      <c r="K8267" s="44">
        <f t="shared" si="5905"/>
        <v>100</v>
      </c>
      <c r="L8267" s="44">
        <v>100</v>
      </c>
      <c r="M8267" s="44">
        <v>0</v>
      </c>
      <c r="N8267" s="44">
        <v>0</v>
      </c>
      <c r="O8267" s="44">
        <v>0</v>
      </c>
      <c r="P8267" s="44">
        <v>0</v>
      </c>
      <c r="Q8267" s="44">
        <v>2100</v>
      </c>
      <c r="R8267" s="44">
        <v>0</v>
      </c>
      <c r="S8267" s="44">
        <v>0</v>
      </c>
      <c r="T8267" s="44">
        <f t="shared" si="5934"/>
        <v>0</v>
      </c>
      <c r="U8267" s="44"/>
      <c r="V8267" s="44"/>
      <c r="W8267" s="44"/>
      <c r="X8267" s="44">
        <f t="shared" si="5935"/>
        <v>0</v>
      </c>
      <c r="Y8267" s="209">
        <f t="shared" si="5929"/>
        <v>0</v>
      </c>
    </row>
    <row r="8268" spans="1:25">
      <c r="A8268" s="23">
        <v>35</v>
      </c>
      <c r="B8268" s="80" t="s">
        <v>172</v>
      </c>
      <c r="C8268" s="80" t="s">
        <v>944</v>
      </c>
      <c r="D8268" s="80">
        <v>35020011</v>
      </c>
      <c r="E8268" s="22">
        <v>6137</v>
      </c>
      <c r="F8268" s="23"/>
      <c r="G8268" s="129" t="s">
        <v>3380</v>
      </c>
      <c r="H8268" s="32" t="s">
        <v>30</v>
      </c>
      <c r="I8268" s="44">
        <f t="shared" si="5904"/>
        <v>7600</v>
      </c>
      <c r="J8268" s="44">
        <v>7500</v>
      </c>
      <c r="K8268" s="44">
        <f t="shared" si="5905"/>
        <v>100</v>
      </c>
      <c r="L8268" s="44">
        <v>100</v>
      </c>
      <c r="M8268" s="44">
        <v>0</v>
      </c>
      <c r="N8268" s="44">
        <v>0</v>
      </c>
      <c r="O8268" s="44">
        <v>0</v>
      </c>
      <c r="P8268" s="44">
        <v>0</v>
      </c>
      <c r="Q8268" s="44">
        <v>13600</v>
      </c>
      <c r="R8268" s="44">
        <v>7500</v>
      </c>
      <c r="S8268" s="44">
        <v>7400</v>
      </c>
      <c r="T8268" s="44">
        <f t="shared" si="5934"/>
        <v>100</v>
      </c>
      <c r="U8268" s="44">
        <v>100</v>
      </c>
      <c r="V8268" s="44"/>
      <c r="W8268" s="44"/>
      <c r="X8268" s="44">
        <f t="shared" si="5935"/>
        <v>7500</v>
      </c>
      <c r="Y8268" s="209">
        <f t="shared" si="5929"/>
        <v>100</v>
      </c>
    </row>
    <row r="8269" spans="1:25">
      <c r="A8269" s="23">
        <v>35</v>
      </c>
      <c r="B8269" s="80" t="s">
        <v>172</v>
      </c>
      <c r="C8269" s="80" t="s">
        <v>944</v>
      </c>
      <c r="D8269" s="80">
        <v>35020011</v>
      </c>
      <c r="E8269" s="22">
        <v>6138</v>
      </c>
      <c r="F8269" s="23"/>
      <c r="G8269" s="129" t="s">
        <v>3380</v>
      </c>
      <c r="H8269" s="32" t="s">
        <v>31</v>
      </c>
      <c r="I8269" s="44">
        <f t="shared" si="5904"/>
        <v>100</v>
      </c>
      <c r="J8269" s="44">
        <v>0</v>
      </c>
      <c r="K8269" s="44">
        <f t="shared" si="5905"/>
        <v>100</v>
      </c>
      <c r="L8269" s="44">
        <v>100</v>
      </c>
      <c r="M8269" s="44">
        <v>0</v>
      </c>
      <c r="N8269" s="44">
        <v>0</v>
      </c>
      <c r="O8269" s="44">
        <v>0</v>
      </c>
      <c r="P8269" s="44">
        <v>0</v>
      </c>
      <c r="Q8269" s="44">
        <v>5600</v>
      </c>
      <c r="R8269" s="44">
        <v>0</v>
      </c>
      <c r="S8269" s="44">
        <v>0</v>
      </c>
      <c r="T8269" s="44">
        <f t="shared" si="5934"/>
        <v>0</v>
      </c>
      <c r="U8269" s="44"/>
      <c r="V8269" s="44"/>
      <c r="W8269" s="44"/>
      <c r="X8269" s="44">
        <f t="shared" si="5935"/>
        <v>0</v>
      </c>
      <c r="Y8269" s="209">
        <f t="shared" si="5929"/>
        <v>0</v>
      </c>
    </row>
    <row r="8270" spans="1:25">
      <c r="A8270" s="20">
        <v>35</v>
      </c>
      <c r="B8270" s="81" t="s">
        <v>172</v>
      </c>
      <c r="C8270" s="81" t="s">
        <v>944</v>
      </c>
      <c r="D8270" s="81">
        <v>35020011</v>
      </c>
      <c r="E8270" s="20" t="s">
        <v>144</v>
      </c>
      <c r="F8270" s="23" t="s">
        <v>0</v>
      </c>
      <c r="G8270" s="154" t="s">
        <v>0</v>
      </c>
      <c r="H8270" s="21" t="s">
        <v>32</v>
      </c>
      <c r="I8270" s="66">
        <f t="shared" si="5904"/>
        <v>60020</v>
      </c>
      <c r="J8270" s="66">
        <f>SUM(J8271:J8274)</f>
        <v>29620</v>
      </c>
      <c r="K8270" s="66">
        <f t="shared" si="5905"/>
        <v>30400</v>
      </c>
      <c r="L8270" s="66">
        <f t="shared" ref="L8270:X8270" si="5939">SUM(L8271:L8274)</f>
        <v>400</v>
      </c>
      <c r="M8270" s="66">
        <f t="shared" si="5939"/>
        <v>0</v>
      </c>
      <c r="N8270" s="66">
        <f t="shared" si="5939"/>
        <v>30000</v>
      </c>
      <c r="O8270" s="66">
        <f t="shared" si="5939"/>
        <v>0</v>
      </c>
      <c r="P8270" s="66">
        <f t="shared" si="5939"/>
        <v>0</v>
      </c>
      <c r="Q8270" s="66">
        <f t="shared" si="5939"/>
        <v>282044</v>
      </c>
      <c r="R8270" s="66">
        <f t="shared" si="5939"/>
        <v>104851</v>
      </c>
      <c r="S8270" s="66">
        <f t="shared" si="5939"/>
        <v>102335</v>
      </c>
      <c r="T8270" s="66">
        <f t="shared" si="5939"/>
        <v>2516</v>
      </c>
      <c r="U8270" s="66">
        <f t="shared" si="5939"/>
        <v>2516</v>
      </c>
      <c r="V8270" s="66">
        <f t="shared" si="5939"/>
        <v>0</v>
      </c>
      <c r="W8270" s="66">
        <f t="shared" si="5939"/>
        <v>0</v>
      </c>
      <c r="X8270" s="66">
        <f t="shared" si="5939"/>
        <v>104851</v>
      </c>
      <c r="Y8270" s="208">
        <f t="shared" si="5929"/>
        <v>100</v>
      </c>
    </row>
    <row r="8271" spans="1:25">
      <c r="A8271" s="23">
        <v>35</v>
      </c>
      <c r="B8271" s="80" t="s">
        <v>172</v>
      </c>
      <c r="C8271" s="80" t="s">
        <v>944</v>
      </c>
      <c r="D8271" s="80">
        <v>35020011</v>
      </c>
      <c r="E8271" s="22">
        <v>6139</v>
      </c>
      <c r="F8271" s="23"/>
      <c r="G8271" s="129" t="s">
        <v>3380</v>
      </c>
      <c r="H8271" s="32" t="s">
        <v>32</v>
      </c>
      <c r="I8271" s="44">
        <f t="shared" si="5904"/>
        <v>50100</v>
      </c>
      <c r="J8271" s="44">
        <v>20000</v>
      </c>
      <c r="K8271" s="44">
        <f t="shared" si="5905"/>
        <v>30100</v>
      </c>
      <c r="L8271" s="44">
        <v>100</v>
      </c>
      <c r="M8271" s="44">
        <v>0</v>
      </c>
      <c r="N8271" s="44">
        <v>30000</v>
      </c>
      <c r="O8271" s="44">
        <v>0</v>
      </c>
      <c r="P8271" s="44">
        <v>0</v>
      </c>
      <c r="Q8271" s="44">
        <v>271393</v>
      </c>
      <c r="R8271" s="44">
        <v>95000</v>
      </c>
      <c r="S8271" s="44">
        <v>93000</v>
      </c>
      <c r="T8271" s="44">
        <f t="shared" si="5934"/>
        <v>2000</v>
      </c>
      <c r="U8271" s="44">
        <v>2000</v>
      </c>
      <c r="V8271" s="44"/>
      <c r="W8271" s="44"/>
      <c r="X8271" s="44">
        <f t="shared" si="5935"/>
        <v>95000</v>
      </c>
      <c r="Y8271" s="209">
        <f t="shared" si="5929"/>
        <v>100</v>
      </c>
    </row>
    <row r="8272" spans="1:25">
      <c r="A8272" s="23">
        <v>35</v>
      </c>
      <c r="B8272" s="80" t="s">
        <v>172</v>
      </c>
      <c r="C8272" s="80" t="s">
        <v>944</v>
      </c>
      <c r="D8272" s="80">
        <v>35020011</v>
      </c>
      <c r="E8272" s="22">
        <v>6139</v>
      </c>
      <c r="F8272" s="23" t="s">
        <v>2936</v>
      </c>
      <c r="G8272" s="129" t="s">
        <v>3380</v>
      </c>
      <c r="H8272" s="32" t="s">
        <v>152</v>
      </c>
      <c r="I8272" s="44">
        <f t="shared" si="5904"/>
        <v>4910</v>
      </c>
      <c r="J8272" s="44">
        <v>4810</v>
      </c>
      <c r="K8272" s="44">
        <f t="shared" si="5905"/>
        <v>100</v>
      </c>
      <c r="L8272" s="44">
        <v>100</v>
      </c>
      <c r="M8272" s="44">
        <v>0</v>
      </c>
      <c r="N8272" s="44">
        <v>0</v>
      </c>
      <c r="O8272" s="44">
        <v>0</v>
      </c>
      <c r="P8272" s="44">
        <v>0</v>
      </c>
      <c r="Q8272" s="44">
        <v>5641</v>
      </c>
      <c r="R8272" s="44">
        <v>5041</v>
      </c>
      <c r="S8272" s="44">
        <v>4835</v>
      </c>
      <c r="T8272" s="44">
        <f t="shared" si="5934"/>
        <v>206</v>
      </c>
      <c r="U8272" s="44">
        <v>206</v>
      </c>
      <c r="V8272" s="44"/>
      <c r="W8272" s="44"/>
      <c r="X8272" s="44">
        <f t="shared" si="5935"/>
        <v>5041</v>
      </c>
      <c r="Y8272" s="209">
        <f t="shared" si="5929"/>
        <v>100</v>
      </c>
    </row>
    <row r="8273" spans="1:25">
      <c r="A8273" s="23">
        <v>35</v>
      </c>
      <c r="B8273" s="80" t="s">
        <v>172</v>
      </c>
      <c r="C8273" s="80" t="s">
        <v>944</v>
      </c>
      <c r="D8273" s="80">
        <v>35020011</v>
      </c>
      <c r="E8273" s="22">
        <v>6139</v>
      </c>
      <c r="F8273" s="23" t="s">
        <v>2937</v>
      </c>
      <c r="G8273" s="129" t="s">
        <v>3380</v>
      </c>
      <c r="H8273" s="32" t="s">
        <v>158</v>
      </c>
      <c r="I8273" s="44">
        <f t="shared" si="5904"/>
        <v>4910</v>
      </c>
      <c r="J8273" s="44">
        <v>4810</v>
      </c>
      <c r="K8273" s="44">
        <f t="shared" si="5905"/>
        <v>100</v>
      </c>
      <c r="L8273" s="44">
        <v>100</v>
      </c>
      <c r="M8273" s="44">
        <v>0</v>
      </c>
      <c r="N8273" s="44">
        <v>0</v>
      </c>
      <c r="O8273" s="44">
        <v>0</v>
      </c>
      <c r="P8273" s="44">
        <v>0</v>
      </c>
      <c r="Q8273" s="44">
        <v>4910</v>
      </c>
      <c r="R8273" s="44">
        <v>4810</v>
      </c>
      <c r="S8273" s="44">
        <v>4500</v>
      </c>
      <c r="T8273" s="44">
        <f t="shared" si="5934"/>
        <v>310</v>
      </c>
      <c r="U8273" s="44">
        <v>310</v>
      </c>
      <c r="V8273" s="44"/>
      <c r="W8273" s="44"/>
      <c r="X8273" s="44">
        <f t="shared" si="5935"/>
        <v>4810</v>
      </c>
      <c r="Y8273" s="209">
        <f t="shared" si="5929"/>
        <v>100</v>
      </c>
    </row>
    <row r="8274" spans="1:25">
      <c r="A8274" s="23">
        <v>35</v>
      </c>
      <c r="B8274" s="80" t="s">
        <v>172</v>
      </c>
      <c r="C8274" s="80" t="s">
        <v>944</v>
      </c>
      <c r="D8274" s="80">
        <v>35020011</v>
      </c>
      <c r="E8274" s="22">
        <v>6139</v>
      </c>
      <c r="F8274" s="23" t="s">
        <v>2938</v>
      </c>
      <c r="G8274" s="129" t="s">
        <v>3380</v>
      </c>
      <c r="H8274" s="32" t="s">
        <v>1978</v>
      </c>
      <c r="I8274" s="44">
        <f t="shared" si="5904"/>
        <v>100</v>
      </c>
      <c r="J8274" s="44">
        <v>0</v>
      </c>
      <c r="K8274" s="44">
        <f t="shared" si="5905"/>
        <v>100</v>
      </c>
      <c r="L8274" s="44">
        <v>100</v>
      </c>
      <c r="M8274" s="44">
        <v>0</v>
      </c>
      <c r="N8274" s="44">
        <v>0</v>
      </c>
      <c r="O8274" s="44">
        <v>0</v>
      </c>
      <c r="P8274" s="44">
        <v>0</v>
      </c>
      <c r="Q8274" s="44">
        <v>100</v>
      </c>
      <c r="R8274" s="44">
        <v>0</v>
      </c>
      <c r="S8274" s="44">
        <v>0</v>
      </c>
      <c r="T8274" s="44">
        <f t="shared" si="5934"/>
        <v>0</v>
      </c>
      <c r="U8274" s="44"/>
      <c r="V8274" s="44"/>
      <c r="W8274" s="44"/>
      <c r="X8274" s="44">
        <f t="shared" si="5935"/>
        <v>0</v>
      </c>
      <c r="Y8274" s="209">
        <f t="shared" si="5929"/>
        <v>0</v>
      </c>
    </row>
    <row r="8275" spans="1:25" ht="20.399999999999999">
      <c r="A8275" s="20" t="s">
        <v>0</v>
      </c>
      <c r="B8275" s="81" t="s">
        <v>0</v>
      </c>
      <c r="C8275" s="81" t="s">
        <v>0</v>
      </c>
      <c r="D8275" s="94" t="s">
        <v>0</v>
      </c>
      <c r="E8275" s="21" t="s">
        <v>0</v>
      </c>
      <c r="F8275" s="21" t="s">
        <v>0</v>
      </c>
      <c r="G8275" s="150" t="s">
        <v>0</v>
      </c>
      <c r="H8275" s="30" t="s">
        <v>42</v>
      </c>
      <c r="I8275" s="31">
        <f t="shared" si="5904"/>
        <v>300</v>
      </c>
      <c r="J8275" s="31">
        <f t="shared" ref="J8275:X8275" si="5940">SUM(J8276)</f>
        <v>0</v>
      </c>
      <c r="K8275" s="31">
        <f t="shared" si="5905"/>
        <v>300</v>
      </c>
      <c r="L8275" s="31">
        <f t="shared" si="5940"/>
        <v>300</v>
      </c>
      <c r="M8275" s="31">
        <f t="shared" si="5940"/>
        <v>0</v>
      </c>
      <c r="N8275" s="31">
        <f t="shared" si="5940"/>
        <v>0</v>
      </c>
      <c r="O8275" s="31">
        <f t="shared" si="5940"/>
        <v>0</v>
      </c>
      <c r="P8275" s="31">
        <f t="shared" si="5940"/>
        <v>0</v>
      </c>
      <c r="Q8275" s="31">
        <f t="shared" si="5940"/>
        <v>1300</v>
      </c>
      <c r="R8275" s="31">
        <f t="shared" si="5940"/>
        <v>0</v>
      </c>
      <c r="S8275" s="31">
        <f t="shared" si="5940"/>
        <v>0</v>
      </c>
      <c r="T8275" s="31">
        <f t="shared" si="5940"/>
        <v>0</v>
      </c>
      <c r="U8275" s="31">
        <f t="shared" si="5940"/>
        <v>0</v>
      </c>
      <c r="V8275" s="31">
        <f t="shared" si="5940"/>
        <v>0</v>
      </c>
      <c r="W8275" s="31">
        <f t="shared" si="5940"/>
        <v>0</v>
      </c>
      <c r="X8275" s="31">
        <f t="shared" si="5940"/>
        <v>0</v>
      </c>
      <c r="Y8275" s="220">
        <f t="shared" si="5929"/>
        <v>0</v>
      </c>
    </row>
    <row r="8276" spans="1:25">
      <c r="A8276" s="23">
        <v>35</v>
      </c>
      <c r="B8276" s="80" t="s">
        <v>172</v>
      </c>
      <c r="C8276" s="80" t="s">
        <v>944</v>
      </c>
      <c r="D8276" s="80">
        <v>35020011</v>
      </c>
      <c r="E8276" s="21" t="s">
        <v>159</v>
      </c>
      <c r="F8276" s="21" t="s">
        <v>0</v>
      </c>
      <c r="G8276" s="150" t="s">
        <v>0</v>
      </c>
      <c r="H8276" s="21" t="s">
        <v>34</v>
      </c>
      <c r="I8276" s="66">
        <f t="shared" si="5904"/>
        <v>300</v>
      </c>
      <c r="J8276" s="66">
        <f>SUM(J8277:J8279)</f>
        <v>0</v>
      </c>
      <c r="K8276" s="66">
        <f t="shared" si="5905"/>
        <v>300</v>
      </c>
      <c r="L8276" s="66">
        <f t="shared" ref="L8276:P8276" si="5941">SUM(L8277:L8279)</f>
        <v>300</v>
      </c>
      <c r="M8276" s="66">
        <f t="shared" si="5941"/>
        <v>0</v>
      </c>
      <c r="N8276" s="66">
        <f t="shared" si="5941"/>
        <v>0</v>
      </c>
      <c r="O8276" s="66">
        <f t="shared" si="5941"/>
        <v>0</v>
      </c>
      <c r="P8276" s="66">
        <f t="shared" si="5941"/>
        <v>0</v>
      </c>
      <c r="Q8276" s="66">
        <f t="shared" ref="Q8276:R8276" si="5942">SUM(Q8277:Q8279)</f>
        <v>1300</v>
      </c>
      <c r="R8276" s="66">
        <f t="shared" si="5942"/>
        <v>0</v>
      </c>
      <c r="S8276" s="66">
        <f t="shared" ref="S8276" si="5943">SUM(S8277:S8279)</f>
        <v>0</v>
      </c>
      <c r="T8276" s="66">
        <f t="shared" ref="T8276:X8276" si="5944">SUM(T8277:T8279)</f>
        <v>0</v>
      </c>
      <c r="U8276" s="66">
        <f t="shared" si="5944"/>
        <v>0</v>
      </c>
      <c r="V8276" s="66">
        <f t="shared" si="5944"/>
        <v>0</v>
      </c>
      <c r="W8276" s="66">
        <f t="shared" si="5944"/>
        <v>0</v>
      </c>
      <c r="X8276" s="66">
        <f t="shared" si="5944"/>
        <v>0</v>
      </c>
      <c r="Y8276" s="208">
        <f t="shared" si="5929"/>
        <v>0</v>
      </c>
    </row>
    <row r="8277" spans="1:25">
      <c r="A8277" s="23">
        <v>35</v>
      </c>
      <c r="B8277" s="80" t="s">
        <v>172</v>
      </c>
      <c r="C8277" s="80" t="s">
        <v>944</v>
      </c>
      <c r="D8277" s="80">
        <v>35020011</v>
      </c>
      <c r="E8277" s="22">
        <v>6142</v>
      </c>
      <c r="F8277" s="23"/>
      <c r="G8277" s="129" t="s">
        <v>3380</v>
      </c>
      <c r="H8277" s="32" t="s">
        <v>36</v>
      </c>
      <c r="I8277" s="44">
        <f t="shared" si="5904"/>
        <v>100</v>
      </c>
      <c r="J8277" s="44">
        <v>0</v>
      </c>
      <c r="K8277" s="44">
        <f t="shared" si="5905"/>
        <v>100</v>
      </c>
      <c r="L8277" s="44">
        <v>100</v>
      </c>
      <c r="M8277" s="44">
        <v>0</v>
      </c>
      <c r="N8277" s="44">
        <v>0</v>
      </c>
      <c r="O8277" s="44">
        <v>0</v>
      </c>
      <c r="P8277" s="44">
        <v>0</v>
      </c>
      <c r="Q8277" s="44">
        <v>100</v>
      </c>
      <c r="R8277" s="44">
        <v>0</v>
      </c>
      <c r="S8277" s="44">
        <v>0</v>
      </c>
      <c r="T8277" s="44">
        <f t="shared" si="5934"/>
        <v>0</v>
      </c>
      <c r="U8277" s="44"/>
      <c r="V8277" s="44"/>
      <c r="W8277" s="44"/>
      <c r="X8277" s="44">
        <f t="shared" si="5935"/>
        <v>0</v>
      </c>
      <c r="Y8277" s="209">
        <f t="shared" si="5929"/>
        <v>0</v>
      </c>
    </row>
    <row r="8278" spans="1:25">
      <c r="A8278" s="23">
        <v>35</v>
      </c>
      <c r="B8278" s="80" t="s">
        <v>172</v>
      </c>
      <c r="C8278" s="80" t="s">
        <v>944</v>
      </c>
      <c r="D8278" s="80">
        <v>35020011</v>
      </c>
      <c r="E8278" s="22">
        <v>6143</v>
      </c>
      <c r="F8278" s="23"/>
      <c r="G8278" s="129" t="s">
        <v>3380</v>
      </c>
      <c r="H8278" s="32" t="s">
        <v>37</v>
      </c>
      <c r="I8278" s="44">
        <f t="shared" si="5904"/>
        <v>100</v>
      </c>
      <c r="J8278" s="44">
        <v>0</v>
      </c>
      <c r="K8278" s="44">
        <f t="shared" si="5905"/>
        <v>100</v>
      </c>
      <c r="L8278" s="44">
        <v>100</v>
      </c>
      <c r="M8278" s="44">
        <v>0</v>
      </c>
      <c r="N8278" s="44">
        <v>0</v>
      </c>
      <c r="O8278" s="44">
        <v>0</v>
      </c>
      <c r="P8278" s="44">
        <v>0</v>
      </c>
      <c r="Q8278" s="44">
        <v>1100</v>
      </c>
      <c r="R8278" s="44">
        <v>0</v>
      </c>
      <c r="S8278" s="44">
        <v>0</v>
      </c>
      <c r="T8278" s="44">
        <f t="shared" si="5934"/>
        <v>0</v>
      </c>
      <c r="U8278" s="44"/>
      <c r="V8278" s="44"/>
      <c r="W8278" s="44"/>
      <c r="X8278" s="44">
        <f t="shared" si="5935"/>
        <v>0</v>
      </c>
      <c r="Y8278" s="209">
        <f t="shared" si="5929"/>
        <v>0</v>
      </c>
    </row>
    <row r="8279" spans="1:25">
      <c r="A8279" s="23">
        <v>35</v>
      </c>
      <c r="B8279" s="80" t="s">
        <v>172</v>
      </c>
      <c r="C8279" s="80" t="s">
        <v>944</v>
      </c>
      <c r="D8279" s="80">
        <v>35020011</v>
      </c>
      <c r="E8279" s="22">
        <v>6148</v>
      </c>
      <c r="F8279" s="23"/>
      <c r="G8279" s="129" t="s">
        <v>3380</v>
      </c>
      <c r="H8279" s="32" t="s">
        <v>41</v>
      </c>
      <c r="I8279" s="44">
        <f t="shared" si="5904"/>
        <v>100</v>
      </c>
      <c r="J8279" s="44">
        <v>0</v>
      </c>
      <c r="K8279" s="44">
        <f t="shared" si="5905"/>
        <v>100</v>
      </c>
      <c r="L8279" s="44">
        <v>100</v>
      </c>
      <c r="M8279" s="44">
        <v>0</v>
      </c>
      <c r="N8279" s="44">
        <v>0</v>
      </c>
      <c r="O8279" s="44">
        <v>0</v>
      </c>
      <c r="P8279" s="44">
        <v>0</v>
      </c>
      <c r="Q8279" s="44">
        <v>100</v>
      </c>
      <c r="R8279" s="44">
        <v>0</v>
      </c>
      <c r="S8279" s="44">
        <v>0</v>
      </c>
      <c r="T8279" s="44">
        <f t="shared" si="5934"/>
        <v>0</v>
      </c>
      <c r="U8279" s="44"/>
      <c r="V8279" s="44"/>
      <c r="W8279" s="44"/>
      <c r="X8279" s="44">
        <f t="shared" si="5935"/>
        <v>0</v>
      </c>
      <c r="Y8279" s="209">
        <f t="shared" si="5929"/>
        <v>0</v>
      </c>
    </row>
    <row r="8280" spans="1:25" ht="20.399999999999999">
      <c r="A8280" s="20" t="s">
        <v>0</v>
      </c>
      <c r="B8280" s="81" t="s">
        <v>0</v>
      </c>
      <c r="C8280" s="81" t="s">
        <v>0</v>
      </c>
      <c r="D8280" s="94" t="s">
        <v>0</v>
      </c>
      <c r="E8280" s="21" t="s">
        <v>0</v>
      </c>
      <c r="F8280" s="21" t="s">
        <v>0</v>
      </c>
      <c r="G8280" s="150" t="s">
        <v>0</v>
      </c>
      <c r="H8280" s="30" t="s">
        <v>60</v>
      </c>
      <c r="I8280" s="31">
        <f t="shared" si="5904"/>
        <v>100300</v>
      </c>
      <c r="J8280" s="31">
        <f t="shared" ref="J8280:X8280" si="5945">SUM(J8281)</f>
        <v>0</v>
      </c>
      <c r="K8280" s="31">
        <f t="shared" si="5905"/>
        <v>100300</v>
      </c>
      <c r="L8280" s="31">
        <f t="shared" si="5945"/>
        <v>300</v>
      </c>
      <c r="M8280" s="31">
        <f t="shared" si="5945"/>
        <v>0</v>
      </c>
      <c r="N8280" s="31">
        <f t="shared" si="5945"/>
        <v>100000</v>
      </c>
      <c r="O8280" s="31">
        <f t="shared" si="5945"/>
        <v>0</v>
      </c>
      <c r="P8280" s="31">
        <f t="shared" si="5945"/>
        <v>0</v>
      </c>
      <c r="Q8280" s="31">
        <f t="shared" si="5945"/>
        <v>229939</v>
      </c>
      <c r="R8280" s="31">
        <f t="shared" si="5945"/>
        <v>0</v>
      </c>
      <c r="S8280" s="31">
        <f t="shared" si="5945"/>
        <v>0</v>
      </c>
      <c r="T8280" s="31">
        <f t="shared" si="5945"/>
        <v>0</v>
      </c>
      <c r="U8280" s="31">
        <f t="shared" si="5945"/>
        <v>0</v>
      </c>
      <c r="V8280" s="31">
        <f t="shared" si="5945"/>
        <v>0</v>
      </c>
      <c r="W8280" s="31">
        <f t="shared" si="5945"/>
        <v>0</v>
      </c>
      <c r="X8280" s="31">
        <f t="shared" si="5945"/>
        <v>0</v>
      </c>
      <c r="Y8280" s="220">
        <f t="shared" si="5929"/>
        <v>0</v>
      </c>
    </row>
    <row r="8281" spans="1:25">
      <c r="A8281" s="23">
        <v>35</v>
      </c>
      <c r="B8281" s="80" t="s">
        <v>172</v>
      </c>
      <c r="C8281" s="80" t="s">
        <v>944</v>
      </c>
      <c r="D8281" s="80">
        <v>35020011</v>
      </c>
      <c r="E8281" s="21" t="s">
        <v>166</v>
      </c>
      <c r="F8281" s="21" t="s">
        <v>0</v>
      </c>
      <c r="G8281" s="150" t="s">
        <v>0</v>
      </c>
      <c r="H8281" s="21" t="s">
        <v>53</v>
      </c>
      <c r="I8281" s="66">
        <f t="shared" si="5904"/>
        <v>100300</v>
      </c>
      <c r="J8281" s="66">
        <f>SUM(J8282:J8284)</f>
        <v>0</v>
      </c>
      <c r="K8281" s="66">
        <f t="shared" si="5905"/>
        <v>100300</v>
      </c>
      <c r="L8281" s="66">
        <f t="shared" ref="L8281:P8281" si="5946">SUM(L8282:L8284)</f>
        <v>300</v>
      </c>
      <c r="M8281" s="66">
        <f t="shared" si="5946"/>
        <v>0</v>
      </c>
      <c r="N8281" s="66">
        <f t="shared" si="5946"/>
        <v>100000</v>
      </c>
      <c r="O8281" s="66">
        <f t="shared" si="5946"/>
        <v>0</v>
      </c>
      <c r="P8281" s="66">
        <f t="shared" si="5946"/>
        <v>0</v>
      </c>
      <c r="Q8281" s="66">
        <f t="shared" ref="Q8281:R8281" si="5947">SUM(Q8282:Q8284)</f>
        <v>229939</v>
      </c>
      <c r="R8281" s="66">
        <f t="shared" si="5947"/>
        <v>0</v>
      </c>
      <c r="S8281" s="66">
        <f t="shared" ref="S8281" si="5948">SUM(S8282:S8284)</f>
        <v>0</v>
      </c>
      <c r="T8281" s="66">
        <f t="shared" ref="T8281:X8281" si="5949">SUM(T8282:T8284)</f>
        <v>0</v>
      </c>
      <c r="U8281" s="66">
        <f t="shared" si="5949"/>
        <v>0</v>
      </c>
      <c r="V8281" s="66">
        <f t="shared" si="5949"/>
        <v>0</v>
      </c>
      <c r="W8281" s="66">
        <f t="shared" si="5949"/>
        <v>0</v>
      </c>
      <c r="X8281" s="66">
        <f t="shared" si="5949"/>
        <v>0</v>
      </c>
      <c r="Y8281" s="208">
        <f t="shared" si="5929"/>
        <v>0</v>
      </c>
    </row>
    <row r="8282" spans="1:25">
      <c r="A8282" s="23">
        <v>35</v>
      </c>
      <c r="B8282" s="80" t="s">
        <v>172</v>
      </c>
      <c r="C8282" s="80" t="s">
        <v>944</v>
      </c>
      <c r="D8282" s="80">
        <v>35020011</v>
      </c>
      <c r="E8282" s="22">
        <v>8213</v>
      </c>
      <c r="F8282" s="23"/>
      <c r="G8282" s="129" t="s">
        <v>3380</v>
      </c>
      <c r="H8282" s="32" t="s">
        <v>56</v>
      </c>
      <c r="I8282" s="44">
        <f t="shared" si="5904"/>
        <v>100</v>
      </c>
      <c r="J8282" s="44">
        <v>0</v>
      </c>
      <c r="K8282" s="44">
        <f t="shared" si="5905"/>
        <v>100</v>
      </c>
      <c r="L8282" s="44">
        <v>100</v>
      </c>
      <c r="M8282" s="44">
        <v>0</v>
      </c>
      <c r="N8282" s="44">
        <v>0</v>
      </c>
      <c r="O8282" s="44">
        <v>0</v>
      </c>
      <c r="P8282" s="44">
        <v>0</v>
      </c>
      <c r="Q8282" s="44">
        <v>129739</v>
      </c>
      <c r="R8282" s="44">
        <v>0</v>
      </c>
      <c r="S8282" s="44">
        <v>0</v>
      </c>
      <c r="T8282" s="44">
        <f t="shared" si="5934"/>
        <v>0</v>
      </c>
      <c r="U8282" s="44"/>
      <c r="V8282" s="44"/>
      <c r="W8282" s="44"/>
      <c r="X8282" s="44">
        <f t="shared" si="5935"/>
        <v>0</v>
      </c>
      <c r="Y8282" s="209">
        <f t="shared" si="5929"/>
        <v>0</v>
      </c>
    </row>
    <row r="8283" spans="1:25">
      <c r="A8283" s="23">
        <v>35</v>
      </c>
      <c r="B8283" s="80" t="s">
        <v>172</v>
      </c>
      <c r="C8283" s="80" t="s">
        <v>944</v>
      </c>
      <c r="D8283" s="80">
        <v>35020011</v>
      </c>
      <c r="E8283" s="22">
        <v>8215</v>
      </c>
      <c r="F8283" s="23"/>
      <c r="G8283" s="129" t="s">
        <v>3380</v>
      </c>
      <c r="H8283" s="32" t="s">
        <v>58</v>
      </c>
      <c r="I8283" s="44">
        <f t="shared" si="5904"/>
        <v>100</v>
      </c>
      <c r="J8283" s="44">
        <v>0</v>
      </c>
      <c r="K8283" s="44">
        <f t="shared" si="5905"/>
        <v>100</v>
      </c>
      <c r="L8283" s="44">
        <v>100</v>
      </c>
      <c r="M8283" s="44">
        <v>0</v>
      </c>
      <c r="N8283" s="44">
        <v>0</v>
      </c>
      <c r="O8283" s="44">
        <v>0</v>
      </c>
      <c r="P8283" s="44">
        <v>0</v>
      </c>
      <c r="Q8283" s="44">
        <v>100</v>
      </c>
      <c r="R8283" s="44">
        <v>0</v>
      </c>
      <c r="S8283" s="44">
        <v>0</v>
      </c>
      <c r="T8283" s="44">
        <f t="shared" si="5934"/>
        <v>0</v>
      </c>
      <c r="U8283" s="44"/>
      <c r="V8283" s="44"/>
      <c r="W8283" s="44"/>
      <c r="X8283" s="44">
        <f t="shared" si="5935"/>
        <v>0</v>
      </c>
      <c r="Y8283" s="209">
        <f t="shared" si="5929"/>
        <v>0</v>
      </c>
    </row>
    <row r="8284" spans="1:25">
      <c r="A8284" s="23">
        <v>35</v>
      </c>
      <c r="B8284" s="80" t="s">
        <v>172</v>
      </c>
      <c r="C8284" s="80" t="s">
        <v>944</v>
      </c>
      <c r="D8284" s="80">
        <v>35020011</v>
      </c>
      <c r="E8284" s="22">
        <v>8216</v>
      </c>
      <c r="F8284" s="23"/>
      <c r="G8284" s="129" t="s">
        <v>3380</v>
      </c>
      <c r="H8284" s="32" t="s">
        <v>59</v>
      </c>
      <c r="I8284" s="44">
        <f t="shared" si="5904"/>
        <v>100100</v>
      </c>
      <c r="J8284" s="44">
        <v>0</v>
      </c>
      <c r="K8284" s="44">
        <f t="shared" si="5905"/>
        <v>100100</v>
      </c>
      <c r="L8284" s="44">
        <v>100</v>
      </c>
      <c r="M8284" s="44">
        <v>0</v>
      </c>
      <c r="N8284" s="44">
        <v>100000</v>
      </c>
      <c r="O8284" s="44">
        <v>0</v>
      </c>
      <c r="P8284" s="44">
        <v>0</v>
      </c>
      <c r="Q8284" s="44">
        <v>100100</v>
      </c>
      <c r="R8284" s="44">
        <v>0</v>
      </c>
      <c r="S8284" s="44">
        <v>0</v>
      </c>
      <c r="T8284" s="44">
        <f t="shared" si="5934"/>
        <v>0</v>
      </c>
      <c r="U8284" s="44"/>
      <c r="V8284" s="44"/>
      <c r="W8284" s="44"/>
      <c r="X8284" s="44">
        <f t="shared" si="5935"/>
        <v>0</v>
      </c>
      <c r="Y8284" s="209">
        <f t="shared" si="5929"/>
        <v>0</v>
      </c>
    </row>
    <row r="8285" spans="1:25">
      <c r="A8285" s="32" t="s">
        <v>0</v>
      </c>
      <c r="B8285" s="95" t="s">
        <v>0</v>
      </c>
      <c r="C8285" s="95" t="s">
        <v>0</v>
      </c>
      <c r="D8285" s="95" t="s">
        <v>0</v>
      </c>
      <c r="E8285" s="32" t="s">
        <v>0</v>
      </c>
      <c r="F8285" s="32" t="s">
        <v>0</v>
      </c>
      <c r="G8285" s="154" t="s">
        <v>0</v>
      </c>
      <c r="H8285" s="30" t="s">
        <v>1979</v>
      </c>
      <c r="I8285" s="31">
        <f t="shared" si="5904"/>
        <v>1956688</v>
      </c>
      <c r="J8285" s="31">
        <f>SUM(J8250,J8275,J8280)</f>
        <v>1704388</v>
      </c>
      <c r="K8285" s="31">
        <f t="shared" si="5905"/>
        <v>252300</v>
      </c>
      <c r="L8285" s="31">
        <f t="shared" ref="L8285:X8285" si="5950">SUM(L8250,L8275,L8280)</f>
        <v>112300</v>
      </c>
      <c r="M8285" s="31">
        <f t="shared" si="5950"/>
        <v>0</v>
      </c>
      <c r="N8285" s="31">
        <f t="shared" si="5950"/>
        <v>140000</v>
      </c>
      <c r="O8285" s="31">
        <f t="shared" si="5950"/>
        <v>0</v>
      </c>
      <c r="P8285" s="31">
        <f t="shared" si="5950"/>
        <v>0</v>
      </c>
      <c r="Q8285" s="31">
        <f t="shared" si="5950"/>
        <v>2614820</v>
      </c>
      <c r="R8285" s="31">
        <f t="shared" si="5950"/>
        <v>1930588</v>
      </c>
      <c r="S8285" s="31">
        <f t="shared" si="5950"/>
        <v>1767181</v>
      </c>
      <c r="T8285" s="31">
        <f t="shared" si="5950"/>
        <v>163407</v>
      </c>
      <c r="U8285" s="31">
        <f t="shared" si="5950"/>
        <v>150127</v>
      </c>
      <c r="V8285" s="31">
        <f t="shared" si="5950"/>
        <v>10780</v>
      </c>
      <c r="W8285" s="31">
        <f t="shared" si="5950"/>
        <v>2500</v>
      </c>
      <c r="X8285" s="31">
        <f t="shared" si="5950"/>
        <v>1930588</v>
      </c>
      <c r="Y8285" s="220">
        <f t="shared" si="5929"/>
        <v>100</v>
      </c>
    </row>
    <row r="8286" spans="1:25" ht="15" thickBot="1">
      <c r="A8286" s="32" t="s">
        <v>0</v>
      </c>
      <c r="B8286" s="95" t="s">
        <v>0</v>
      </c>
      <c r="C8286" s="95" t="s">
        <v>0</v>
      </c>
      <c r="D8286" s="95" t="s">
        <v>0</v>
      </c>
      <c r="E8286" s="32" t="s">
        <v>0</v>
      </c>
      <c r="F8286" s="32" t="s">
        <v>0</v>
      </c>
      <c r="G8286" s="154" t="s">
        <v>0</v>
      </c>
      <c r="H8286" s="21" t="s">
        <v>170</v>
      </c>
      <c r="I8286" s="66">
        <f t="shared" si="5904"/>
        <v>39</v>
      </c>
      <c r="J8286" s="66">
        <v>39</v>
      </c>
      <c r="K8286" s="66">
        <f>SUM(L8286,M8286,N8286)</f>
        <v>0</v>
      </c>
      <c r="L8286" s="66" t="s">
        <v>0</v>
      </c>
      <c r="M8286" s="66" t="s">
        <v>0</v>
      </c>
      <c r="N8286" s="66" t="s">
        <v>0</v>
      </c>
      <c r="O8286" s="66" t="s">
        <v>0</v>
      </c>
      <c r="P8286" s="66" t="s">
        <v>0</v>
      </c>
      <c r="Q8286" s="66">
        <v>0</v>
      </c>
      <c r="R8286" s="66"/>
      <c r="S8286" s="66"/>
      <c r="T8286" s="66"/>
      <c r="U8286" s="66"/>
      <c r="V8286" s="66"/>
      <c r="W8286" s="66"/>
      <c r="X8286" s="66"/>
      <c r="Y8286" s="208">
        <v>0</v>
      </c>
    </row>
    <row r="8287" spans="1:25" ht="41.4" thickBot="1">
      <c r="A8287" s="252" t="s">
        <v>0</v>
      </c>
      <c r="B8287" s="255" t="s">
        <v>0</v>
      </c>
      <c r="C8287" s="255" t="s">
        <v>0</v>
      </c>
      <c r="D8287" s="255" t="s">
        <v>0</v>
      </c>
      <c r="E8287" s="252" t="s">
        <v>0</v>
      </c>
      <c r="F8287" s="252" t="s">
        <v>0</v>
      </c>
      <c r="G8287" s="258" t="s">
        <v>0</v>
      </c>
      <c r="H8287" s="24" t="s">
        <v>72</v>
      </c>
      <c r="I8287" s="1" t="s">
        <v>3093</v>
      </c>
      <c r="J8287" s="1" t="s">
        <v>3130</v>
      </c>
      <c r="K8287" s="1" t="s">
        <v>3</v>
      </c>
      <c r="L8287" s="1" t="s">
        <v>4</v>
      </c>
      <c r="M8287" s="1" t="s">
        <v>5</v>
      </c>
      <c r="N8287" s="1" t="s">
        <v>6</v>
      </c>
      <c r="O8287" s="1" t="s">
        <v>7</v>
      </c>
      <c r="P8287" s="1" t="s">
        <v>8</v>
      </c>
      <c r="Q8287" s="1" t="s">
        <v>3344</v>
      </c>
      <c r="R8287" s="1" t="s">
        <v>3427</v>
      </c>
      <c r="S8287" s="1" t="s">
        <v>3447</v>
      </c>
      <c r="T8287" s="1" t="s">
        <v>3448</v>
      </c>
      <c r="U8287" s="1" t="s">
        <v>3452</v>
      </c>
      <c r="V8287" s="1" t="s">
        <v>3449</v>
      </c>
      <c r="W8287" s="1" t="s">
        <v>3450</v>
      </c>
      <c r="X8287" s="1" t="s">
        <v>3451</v>
      </c>
      <c r="Y8287" s="216" t="s">
        <v>3385</v>
      </c>
    </row>
    <row r="8288" spans="1:25">
      <c r="A8288" s="253"/>
      <c r="B8288" s="256"/>
      <c r="C8288" s="256"/>
      <c r="D8288" s="256"/>
      <c r="E8288" s="253"/>
      <c r="F8288" s="253"/>
      <c r="G8288" s="259"/>
      <c r="H8288" s="33" t="s">
        <v>0</v>
      </c>
      <c r="I8288" s="45">
        <v>1</v>
      </c>
      <c r="J8288" s="45">
        <v>3</v>
      </c>
      <c r="K8288" s="45" t="s">
        <v>9</v>
      </c>
      <c r="L8288" s="45">
        <v>5</v>
      </c>
      <c r="M8288" s="45">
        <v>6</v>
      </c>
      <c r="N8288" s="45">
        <v>7</v>
      </c>
      <c r="O8288" s="45">
        <v>8</v>
      </c>
      <c r="P8288" s="45">
        <v>9</v>
      </c>
      <c r="Q8288" s="45">
        <v>1</v>
      </c>
      <c r="R8288" s="45">
        <v>2</v>
      </c>
      <c r="S8288" s="45">
        <v>3</v>
      </c>
      <c r="T8288" s="45" t="s">
        <v>3453</v>
      </c>
      <c r="U8288" s="45">
        <v>5</v>
      </c>
      <c r="V8288" s="45">
        <v>6</v>
      </c>
      <c r="W8288" s="45">
        <v>7</v>
      </c>
      <c r="X8288" s="45" t="s">
        <v>3454</v>
      </c>
      <c r="Y8288" s="276">
        <v>9</v>
      </c>
    </row>
    <row r="8289" spans="1:25">
      <c r="A8289" s="253"/>
      <c r="B8289" s="256"/>
      <c r="C8289" s="256"/>
      <c r="D8289" s="256"/>
      <c r="E8289" s="253"/>
      <c r="F8289" s="253"/>
      <c r="G8289" s="259"/>
      <c r="H8289" s="34" t="s">
        <v>110</v>
      </c>
      <c r="I8289" s="35">
        <f t="shared" si="5904"/>
        <v>1956688</v>
      </c>
      <c r="J8289" s="35">
        <f>SUM(J8285)</f>
        <v>1704388</v>
      </c>
      <c r="K8289" s="35">
        <f t="shared" si="5905"/>
        <v>252300</v>
      </c>
      <c r="L8289" s="35">
        <f t="shared" ref="L8289:P8289" si="5951">SUM(L8285)</f>
        <v>112300</v>
      </c>
      <c r="M8289" s="35">
        <f t="shared" si="5951"/>
        <v>0</v>
      </c>
      <c r="N8289" s="35">
        <f t="shared" si="5951"/>
        <v>140000</v>
      </c>
      <c r="O8289" s="35">
        <f t="shared" si="5951"/>
        <v>0</v>
      </c>
      <c r="P8289" s="35">
        <f t="shared" si="5951"/>
        <v>0</v>
      </c>
      <c r="Q8289" s="35">
        <f t="shared" ref="Q8289:R8289" si="5952">SUM(Q8285)</f>
        <v>2614820</v>
      </c>
      <c r="R8289" s="35">
        <f t="shared" si="5952"/>
        <v>1930588</v>
      </c>
      <c r="S8289" s="35">
        <f t="shared" ref="S8289" si="5953">SUM(S8285)</f>
        <v>1767181</v>
      </c>
      <c r="T8289" s="35">
        <f t="shared" ref="T8289:X8289" si="5954">SUM(T8285)</f>
        <v>163407</v>
      </c>
      <c r="U8289" s="35">
        <f t="shared" si="5954"/>
        <v>150127</v>
      </c>
      <c r="V8289" s="35">
        <f t="shared" si="5954"/>
        <v>10780</v>
      </c>
      <c r="W8289" s="35">
        <f t="shared" si="5954"/>
        <v>2500</v>
      </c>
      <c r="X8289" s="35">
        <f t="shared" si="5954"/>
        <v>1930588</v>
      </c>
      <c r="Y8289" s="218">
        <f t="shared" ref="Y8289:Y8290" si="5955">IF(R8289=0,0,(X8289/R8289)*100)</f>
        <v>100</v>
      </c>
    </row>
    <row r="8290" spans="1:25">
      <c r="A8290" s="253"/>
      <c r="B8290" s="256"/>
      <c r="C8290" s="256"/>
      <c r="D8290" s="256"/>
      <c r="E8290" s="253"/>
      <c r="F8290" s="253"/>
      <c r="G8290" s="259"/>
      <c r="H8290" s="36" t="s">
        <v>69</v>
      </c>
      <c r="I8290" s="35">
        <f t="shared" si="5904"/>
        <v>1956688</v>
      </c>
      <c r="J8290" s="35">
        <f>SUM(J8289)</f>
        <v>1704388</v>
      </c>
      <c r="K8290" s="35">
        <f t="shared" si="5905"/>
        <v>252300</v>
      </c>
      <c r="L8290" s="35">
        <f t="shared" ref="L8290:P8290" si="5956">SUM(L8289)</f>
        <v>112300</v>
      </c>
      <c r="M8290" s="35">
        <f t="shared" si="5956"/>
        <v>0</v>
      </c>
      <c r="N8290" s="35">
        <f t="shared" si="5956"/>
        <v>140000</v>
      </c>
      <c r="O8290" s="35">
        <f t="shared" si="5956"/>
        <v>0</v>
      </c>
      <c r="P8290" s="35">
        <f t="shared" si="5956"/>
        <v>0</v>
      </c>
      <c r="Q8290" s="35">
        <f t="shared" ref="Q8290:R8290" si="5957">SUM(Q8289)</f>
        <v>2614820</v>
      </c>
      <c r="R8290" s="35">
        <f t="shared" si="5957"/>
        <v>1930588</v>
      </c>
      <c r="S8290" s="35">
        <f t="shared" ref="S8290" si="5958">SUM(S8289)</f>
        <v>1767181</v>
      </c>
      <c r="T8290" s="35">
        <f t="shared" ref="T8290:X8290" si="5959">SUM(T8289)</f>
        <v>163407</v>
      </c>
      <c r="U8290" s="35">
        <f t="shared" si="5959"/>
        <v>150127</v>
      </c>
      <c r="V8290" s="35">
        <f t="shared" si="5959"/>
        <v>10780</v>
      </c>
      <c r="W8290" s="35">
        <f t="shared" si="5959"/>
        <v>2500</v>
      </c>
      <c r="X8290" s="35">
        <f t="shared" si="5959"/>
        <v>1930588</v>
      </c>
      <c r="Y8290" s="218">
        <f t="shared" si="5955"/>
        <v>100</v>
      </c>
    </row>
    <row r="8291" spans="1:25">
      <c r="A8291" s="254"/>
      <c r="B8291" s="257"/>
      <c r="C8291" s="257"/>
      <c r="D8291" s="257"/>
      <c r="E8291" s="254"/>
      <c r="F8291" s="254"/>
      <c r="G8291" s="260"/>
    </row>
    <row r="8292" spans="1:25" ht="15" thickBot="1">
      <c r="A8292" s="32" t="s">
        <v>0</v>
      </c>
      <c r="B8292" s="95" t="s">
        <v>0</v>
      </c>
      <c r="C8292" s="95" t="s">
        <v>0</v>
      </c>
      <c r="D8292" s="95" t="s">
        <v>0</v>
      </c>
      <c r="E8292" s="32" t="s">
        <v>0</v>
      </c>
      <c r="F8292" s="32" t="s">
        <v>0</v>
      </c>
      <c r="G8292" s="154" t="s">
        <v>0</v>
      </c>
      <c r="H8292" s="37" t="s">
        <v>0</v>
      </c>
      <c r="I8292" s="37"/>
      <c r="J8292" s="37"/>
      <c r="K8292" s="37"/>
      <c r="L8292" s="37" t="s">
        <v>0</v>
      </c>
      <c r="M8292" s="37" t="s">
        <v>0</v>
      </c>
      <c r="N8292" s="37" t="s">
        <v>0</v>
      </c>
      <c r="O8292" s="37" t="s">
        <v>0</v>
      </c>
      <c r="P8292" s="37" t="s">
        <v>0</v>
      </c>
      <c r="Q8292" s="37"/>
      <c r="R8292" s="37"/>
      <c r="S8292" s="37"/>
      <c r="T8292" s="37" t="s">
        <v>0</v>
      </c>
      <c r="U8292" s="37" t="s">
        <v>0</v>
      </c>
      <c r="V8292" s="37" t="s">
        <v>0</v>
      </c>
      <c r="W8292" s="37" t="s">
        <v>0</v>
      </c>
      <c r="X8292" s="37" t="s">
        <v>0</v>
      </c>
      <c r="Y8292" s="219"/>
    </row>
    <row r="8293" spans="1:25" ht="41.4" thickBot="1">
      <c r="A8293" s="24" t="s">
        <v>123</v>
      </c>
      <c r="B8293" s="90" t="s">
        <v>124</v>
      </c>
      <c r="C8293" s="90" t="s">
        <v>125</v>
      </c>
      <c r="D8293" s="91" t="s">
        <v>0</v>
      </c>
      <c r="E8293" s="24" t="s">
        <v>126</v>
      </c>
      <c r="F8293" s="24" t="s">
        <v>127</v>
      </c>
      <c r="G8293" s="151" t="s">
        <v>128</v>
      </c>
      <c r="H8293" s="24" t="s">
        <v>1</v>
      </c>
      <c r="I8293" s="1" t="s">
        <v>3093</v>
      </c>
      <c r="J8293" s="1" t="s">
        <v>3130</v>
      </c>
      <c r="K8293" s="1" t="s">
        <v>3</v>
      </c>
      <c r="L8293" s="1" t="s">
        <v>4</v>
      </c>
      <c r="M8293" s="1" t="s">
        <v>5</v>
      </c>
      <c r="N8293" s="1" t="s">
        <v>6</v>
      </c>
      <c r="O8293" s="1" t="s">
        <v>7</v>
      </c>
      <c r="P8293" s="1" t="s">
        <v>8</v>
      </c>
      <c r="Q8293" s="1" t="s">
        <v>3344</v>
      </c>
      <c r="R8293" s="1" t="s">
        <v>3427</v>
      </c>
      <c r="S8293" s="1" t="s">
        <v>3447</v>
      </c>
      <c r="T8293" s="1" t="s">
        <v>3448</v>
      </c>
      <c r="U8293" s="1" t="s">
        <v>3452</v>
      </c>
      <c r="V8293" s="1" t="s">
        <v>3449</v>
      </c>
      <c r="W8293" s="1" t="s">
        <v>3450</v>
      </c>
      <c r="X8293" s="1" t="s">
        <v>3451</v>
      </c>
      <c r="Y8293" s="216" t="s">
        <v>3385</v>
      </c>
    </row>
    <row r="8294" spans="1:25">
      <c r="A8294" s="26" t="s">
        <v>0</v>
      </c>
      <c r="B8294" s="92" t="s">
        <v>0</v>
      </c>
      <c r="C8294" s="92" t="s">
        <v>0</v>
      </c>
      <c r="D8294" s="93" t="s">
        <v>0</v>
      </c>
      <c r="E8294" s="27" t="s">
        <v>0</v>
      </c>
      <c r="F8294" s="28" t="s">
        <v>0</v>
      </c>
      <c r="G8294" s="152" t="s">
        <v>0</v>
      </c>
      <c r="H8294" s="29" t="s">
        <v>0</v>
      </c>
      <c r="I8294" s="45">
        <v>1</v>
      </c>
      <c r="J8294" s="45">
        <v>3</v>
      </c>
      <c r="K8294" s="45" t="s">
        <v>9</v>
      </c>
      <c r="L8294" s="45">
        <v>5</v>
      </c>
      <c r="M8294" s="45">
        <v>6</v>
      </c>
      <c r="N8294" s="45">
        <v>7</v>
      </c>
      <c r="O8294" s="45">
        <v>8</v>
      </c>
      <c r="P8294" s="45">
        <v>9</v>
      </c>
      <c r="Q8294" s="45">
        <v>1</v>
      </c>
      <c r="R8294" s="45">
        <v>2</v>
      </c>
      <c r="S8294" s="45">
        <v>3</v>
      </c>
      <c r="T8294" s="45" t="s">
        <v>3453</v>
      </c>
      <c r="U8294" s="45">
        <v>5</v>
      </c>
      <c r="V8294" s="45">
        <v>6</v>
      </c>
      <c r="W8294" s="45">
        <v>7</v>
      </c>
      <c r="X8294" s="45" t="s">
        <v>3454</v>
      </c>
      <c r="Y8294" s="276">
        <v>9</v>
      </c>
    </row>
    <row r="8295" spans="1:25">
      <c r="A8295" s="20">
        <v>35</v>
      </c>
      <c r="B8295" s="81" t="s">
        <v>172</v>
      </c>
      <c r="C8295" s="80" t="s">
        <v>955</v>
      </c>
      <c r="D8295" s="80">
        <v>35020012</v>
      </c>
      <c r="E8295" s="21" t="s">
        <v>0</v>
      </c>
      <c r="F8295" s="21" t="s">
        <v>0</v>
      </c>
      <c r="G8295" s="150" t="s">
        <v>0</v>
      </c>
      <c r="H8295" s="21" t="s">
        <v>1980</v>
      </c>
      <c r="I8295" s="22"/>
      <c r="J8295" s="22"/>
      <c r="K8295" s="22"/>
      <c r="L8295" s="22" t="s">
        <v>0</v>
      </c>
      <c r="M8295" s="22" t="s">
        <v>0</v>
      </c>
      <c r="N8295" s="22" t="s">
        <v>0</v>
      </c>
      <c r="O8295" s="22" t="s">
        <v>0</v>
      </c>
      <c r="P8295" s="22" t="s">
        <v>0</v>
      </c>
      <c r="Q8295" s="22"/>
      <c r="R8295" s="22"/>
      <c r="S8295" s="22"/>
      <c r="T8295" s="22" t="s">
        <v>0</v>
      </c>
      <c r="U8295" s="22" t="s">
        <v>0</v>
      </c>
      <c r="V8295" s="22" t="s">
        <v>0</v>
      </c>
      <c r="W8295" s="22" t="s">
        <v>0</v>
      </c>
      <c r="X8295" s="22" t="s">
        <v>0</v>
      </c>
      <c r="Y8295" s="209"/>
    </row>
    <row r="8296" spans="1:25" ht="20.399999999999999">
      <c r="A8296" s="20" t="s">
        <v>0</v>
      </c>
      <c r="B8296" s="81" t="s">
        <v>0</v>
      </c>
      <c r="C8296" s="81" t="s">
        <v>0</v>
      </c>
      <c r="D8296" s="94" t="s">
        <v>0</v>
      </c>
      <c r="E8296" s="21" t="s">
        <v>0</v>
      </c>
      <c r="F8296" s="21" t="s">
        <v>0</v>
      </c>
      <c r="G8296" s="150" t="s">
        <v>0</v>
      </c>
      <c r="H8296" s="30" t="s">
        <v>33</v>
      </c>
      <c r="I8296" s="31">
        <f t="shared" ref="I8296:I8358" si="5960">SUM(J8296,K8296,O8296,P8296)</f>
        <v>3004005</v>
      </c>
      <c r="J8296" s="31">
        <f>SUM(J8297,J8305,J8307)</f>
        <v>2758065</v>
      </c>
      <c r="K8296" s="31">
        <f t="shared" ref="K8296:K8358" si="5961">SUM(L8296,M8296,N8296)</f>
        <v>245940</v>
      </c>
      <c r="L8296" s="31">
        <f t="shared" ref="L8296:P8296" si="5962">SUM(L8297,L8305,L8307)</f>
        <v>245940</v>
      </c>
      <c r="M8296" s="31">
        <f t="shared" si="5962"/>
        <v>0</v>
      </c>
      <c r="N8296" s="31">
        <f t="shared" si="5962"/>
        <v>0</v>
      </c>
      <c r="O8296" s="31">
        <f t="shared" si="5962"/>
        <v>0</v>
      </c>
      <c r="P8296" s="31">
        <f t="shared" si="5962"/>
        <v>0</v>
      </c>
      <c r="Q8296" s="31">
        <f t="shared" ref="Q8296:R8296" si="5963">SUM(Q8297,Q8305,Q8307)</f>
        <v>3240822</v>
      </c>
      <c r="R8296" s="31">
        <f t="shared" si="5963"/>
        <v>2859077</v>
      </c>
      <c r="S8296" s="31">
        <f t="shared" ref="S8296" si="5964">SUM(S8297,S8305,S8307)</f>
        <v>2194369</v>
      </c>
      <c r="T8296" s="31">
        <f t="shared" ref="T8296:X8296" si="5965">SUM(T8297,T8305,T8307)</f>
        <v>664708</v>
      </c>
      <c r="U8296" s="31">
        <f t="shared" si="5965"/>
        <v>259948</v>
      </c>
      <c r="V8296" s="31">
        <f t="shared" si="5965"/>
        <v>214124</v>
      </c>
      <c r="W8296" s="31">
        <f t="shared" si="5965"/>
        <v>190636</v>
      </c>
      <c r="X8296" s="31">
        <f t="shared" si="5965"/>
        <v>2859077</v>
      </c>
      <c r="Y8296" s="220">
        <f t="shared" ref="Y8296:Y8331" si="5966">IF(R8296=0,0,(X8296/R8296)*100)</f>
        <v>100</v>
      </c>
    </row>
    <row r="8297" spans="1:25">
      <c r="A8297" s="23">
        <v>35</v>
      </c>
      <c r="B8297" s="80" t="s">
        <v>172</v>
      </c>
      <c r="C8297" s="80" t="s">
        <v>955</v>
      </c>
      <c r="D8297" s="80">
        <v>35020012</v>
      </c>
      <c r="E8297" s="21" t="s">
        <v>132</v>
      </c>
      <c r="F8297" s="21" t="s">
        <v>0</v>
      </c>
      <c r="G8297" s="150" t="s">
        <v>0</v>
      </c>
      <c r="H8297" s="21" t="s">
        <v>11</v>
      </c>
      <c r="I8297" s="66">
        <f t="shared" si="5960"/>
        <v>2423755</v>
      </c>
      <c r="J8297" s="66">
        <f>SUM(J8298,J8299)</f>
        <v>2295765</v>
      </c>
      <c r="K8297" s="66">
        <f t="shared" si="5961"/>
        <v>127990</v>
      </c>
      <c r="L8297" s="66">
        <f t="shared" ref="L8297:P8297" si="5967">SUM(L8298,L8299)</f>
        <v>127990</v>
      </c>
      <c r="M8297" s="66">
        <f t="shared" si="5967"/>
        <v>0</v>
      </c>
      <c r="N8297" s="66">
        <f t="shared" si="5967"/>
        <v>0</v>
      </c>
      <c r="O8297" s="66">
        <f t="shared" si="5967"/>
        <v>0</v>
      </c>
      <c r="P8297" s="66">
        <f t="shared" si="5967"/>
        <v>0</v>
      </c>
      <c r="Q8297" s="66">
        <f t="shared" ref="Q8297:R8297" si="5968">SUM(Q8298,Q8299)</f>
        <v>2576346</v>
      </c>
      <c r="R8297" s="66">
        <f t="shared" si="5968"/>
        <v>2388356</v>
      </c>
      <c r="S8297" s="66">
        <f t="shared" ref="S8297" si="5969">SUM(S8298,S8299)</f>
        <v>1774687</v>
      </c>
      <c r="T8297" s="66">
        <f t="shared" ref="T8297:X8297" si="5970">SUM(T8298,T8299)</f>
        <v>613669</v>
      </c>
      <c r="U8297" s="66">
        <f t="shared" si="5970"/>
        <v>231515</v>
      </c>
      <c r="V8297" s="66">
        <f t="shared" si="5970"/>
        <v>194124</v>
      </c>
      <c r="W8297" s="66">
        <f t="shared" si="5970"/>
        <v>188030</v>
      </c>
      <c r="X8297" s="66">
        <f t="shared" si="5970"/>
        <v>2388356</v>
      </c>
      <c r="Y8297" s="208">
        <f t="shared" si="5966"/>
        <v>100</v>
      </c>
    </row>
    <row r="8298" spans="1:25">
      <c r="A8298" s="23">
        <v>35</v>
      </c>
      <c r="B8298" s="80" t="s">
        <v>172</v>
      </c>
      <c r="C8298" s="80" t="s">
        <v>955</v>
      </c>
      <c r="D8298" s="80">
        <v>35020012</v>
      </c>
      <c r="E8298" s="22">
        <v>6111</v>
      </c>
      <c r="F8298" s="23"/>
      <c r="G8298" s="129" t="s">
        <v>3380</v>
      </c>
      <c r="H8298" s="32" t="s">
        <v>12</v>
      </c>
      <c r="I8298" s="44">
        <f t="shared" si="5960"/>
        <v>2284246</v>
      </c>
      <c r="J8298" s="44">
        <v>2158246</v>
      </c>
      <c r="K8298" s="44">
        <f t="shared" si="5961"/>
        <v>126000</v>
      </c>
      <c r="L8298" s="44">
        <v>126000</v>
      </c>
      <c r="M8298" s="44">
        <v>0</v>
      </c>
      <c r="N8298" s="44">
        <v>0</v>
      </c>
      <c r="O8298" s="44">
        <v>0</v>
      </c>
      <c r="P8298" s="44">
        <v>0</v>
      </c>
      <c r="Q8298" s="44">
        <v>2435399</v>
      </c>
      <c r="R8298" s="44">
        <v>2249399</v>
      </c>
      <c r="S8298" s="44">
        <v>1654048</v>
      </c>
      <c r="T8298" s="44">
        <f t="shared" ref="T8298:T8330" si="5971">U8298+V8298+W8298</f>
        <v>595351</v>
      </c>
      <c r="U8298" s="44">
        <v>220351</v>
      </c>
      <c r="V8298" s="44">
        <v>187500</v>
      </c>
      <c r="W8298" s="44">
        <v>187500</v>
      </c>
      <c r="X8298" s="44">
        <f t="shared" ref="X8298:X8330" si="5972">S8298+T8298</f>
        <v>2249399</v>
      </c>
      <c r="Y8298" s="209">
        <f t="shared" si="5966"/>
        <v>100</v>
      </c>
    </row>
    <row r="8299" spans="1:25">
      <c r="A8299" s="20">
        <v>35</v>
      </c>
      <c r="B8299" s="81" t="s">
        <v>172</v>
      </c>
      <c r="C8299" s="81" t="s">
        <v>955</v>
      </c>
      <c r="D8299" s="81">
        <v>35020012</v>
      </c>
      <c r="E8299" s="20" t="s">
        <v>134</v>
      </c>
      <c r="F8299" s="23" t="s">
        <v>0</v>
      </c>
      <c r="G8299" s="154" t="s">
        <v>0</v>
      </c>
      <c r="H8299" s="21" t="s">
        <v>13</v>
      </c>
      <c r="I8299" s="66">
        <f t="shared" si="5960"/>
        <v>139509</v>
      </c>
      <c r="J8299" s="66">
        <f>SUM(J8300:J8304)</f>
        <v>137519</v>
      </c>
      <c r="K8299" s="66">
        <f t="shared" si="5961"/>
        <v>1990</v>
      </c>
      <c r="L8299" s="66">
        <f t="shared" ref="L8299:X8299" si="5973">SUM(L8300:L8304)</f>
        <v>1990</v>
      </c>
      <c r="M8299" s="66">
        <f t="shared" si="5973"/>
        <v>0</v>
      </c>
      <c r="N8299" s="66">
        <f t="shared" si="5973"/>
        <v>0</v>
      </c>
      <c r="O8299" s="66">
        <f t="shared" si="5973"/>
        <v>0</v>
      </c>
      <c r="P8299" s="66">
        <f t="shared" si="5973"/>
        <v>0</v>
      </c>
      <c r="Q8299" s="66">
        <f t="shared" si="5973"/>
        <v>140947</v>
      </c>
      <c r="R8299" s="66">
        <f t="shared" si="5973"/>
        <v>138957</v>
      </c>
      <c r="S8299" s="66">
        <f t="shared" si="5973"/>
        <v>120639</v>
      </c>
      <c r="T8299" s="66">
        <f t="shared" si="5973"/>
        <v>18318</v>
      </c>
      <c r="U8299" s="66">
        <f t="shared" si="5973"/>
        <v>11164</v>
      </c>
      <c r="V8299" s="66">
        <f t="shared" si="5973"/>
        <v>6624</v>
      </c>
      <c r="W8299" s="66">
        <f t="shared" si="5973"/>
        <v>530</v>
      </c>
      <c r="X8299" s="66">
        <f t="shared" si="5973"/>
        <v>138957</v>
      </c>
      <c r="Y8299" s="208">
        <f t="shared" si="5966"/>
        <v>100</v>
      </c>
    </row>
    <row r="8300" spans="1:25">
      <c r="A8300" s="23">
        <v>35</v>
      </c>
      <c r="B8300" s="80" t="s">
        <v>172</v>
      </c>
      <c r="C8300" s="80" t="s">
        <v>955</v>
      </c>
      <c r="D8300" s="80">
        <v>35020012</v>
      </c>
      <c r="E8300" s="22">
        <v>6112</v>
      </c>
      <c r="F8300" s="23" t="s">
        <v>2939</v>
      </c>
      <c r="G8300" s="129" t="s">
        <v>3380</v>
      </c>
      <c r="H8300" s="32" t="s">
        <v>16</v>
      </c>
      <c r="I8300" s="44">
        <f t="shared" si="5960"/>
        <v>24486</v>
      </c>
      <c r="J8300" s="44">
        <v>24486</v>
      </c>
      <c r="K8300" s="44">
        <f t="shared" si="5961"/>
        <v>0</v>
      </c>
      <c r="L8300" s="44">
        <v>0</v>
      </c>
      <c r="M8300" s="44">
        <v>0</v>
      </c>
      <c r="N8300" s="44">
        <v>0</v>
      </c>
      <c r="O8300" s="44">
        <v>0</v>
      </c>
      <c r="P8300" s="44">
        <v>0</v>
      </c>
      <c r="Q8300" s="44">
        <v>24486</v>
      </c>
      <c r="R8300" s="44">
        <v>24486</v>
      </c>
      <c r="S8300" s="44">
        <v>19402</v>
      </c>
      <c r="T8300" s="44">
        <f t="shared" si="5971"/>
        <v>5084</v>
      </c>
      <c r="U8300" s="44">
        <v>2250</v>
      </c>
      <c r="V8300" s="44">
        <v>2304</v>
      </c>
      <c r="W8300" s="44">
        <v>530</v>
      </c>
      <c r="X8300" s="44">
        <f t="shared" si="5972"/>
        <v>24486</v>
      </c>
      <c r="Y8300" s="209">
        <f t="shared" si="5966"/>
        <v>100</v>
      </c>
    </row>
    <row r="8301" spans="1:25">
      <c r="A8301" s="23">
        <v>35</v>
      </c>
      <c r="B8301" s="80" t="s">
        <v>172</v>
      </c>
      <c r="C8301" s="80" t="s">
        <v>955</v>
      </c>
      <c r="D8301" s="80">
        <v>35020012</v>
      </c>
      <c r="E8301" s="22">
        <v>6112</v>
      </c>
      <c r="F8301" s="23" t="s">
        <v>2940</v>
      </c>
      <c r="G8301" s="129" t="s">
        <v>3380</v>
      </c>
      <c r="H8301" s="32" t="s">
        <v>19</v>
      </c>
      <c r="I8301" s="44">
        <f t="shared" si="5960"/>
        <v>81333</v>
      </c>
      <c r="J8301" s="44">
        <v>81333</v>
      </c>
      <c r="K8301" s="44">
        <f t="shared" si="5961"/>
        <v>0</v>
      </c>
      <c r="L8301" s="44">
        <v>0</v>
      </c>
      <c r="M8301" s="44">
        <v>0</v>
      </c>
      <c r="N8301" s="44">
        <v>0</v>
      </c>
      <c r="O8301" s="44">
        <v>0</v>
      </c>
      <c r="P8301" s="44">
        <v>0</v>
      </c>
      <c r="Q8301" s="44">
        <v>81333</v>
      </c>
      <c r="R8301" s="44">
        <v>81333</v>
      </c>
      <c r="S8301" s="44">
        <v>72419</v>
      </c>
      <c r="T8301" s="44">
        <f t="shared" si="5971"/>
        <v>8914</v>
      </c>
      <c r="U8301" s="44">
        <v>8914</v>
      </c>
      <c r="V8301" s="44"/>
      <c r="W8301" s="44"/>
      <c r="X8301" s="44">
        <f t="shared" si="5972"/>
        <v>81333</v>
      </c>
      <c r="Y8301" s="209">
        <f t="shared" si="5966"/>
        <v>100</v>
      </c>
    </row>
    <row r="8302" spans="1:25">
      <c r="A8302" s="23">
        <v>35</v>
      </c>
      <c r="B8302" s="80" t="s">
        <v>172</v>
      </c>
      <c r="C8302" s="80" t="s">
        <v>955</v>
      </c>
      <c r="D8302" s="80">
        <v>35020012</v>
      </c>
      <c r="E8302" s="22">
        <v>6112</v>
      </c>
      <c r="F8302" s="23" t="s">
        <v>2941</v>
      </c>
      <c r="G8302" s="129" t="s">
        <v>3380</v>
      </c>
      <c r="H8302" s="32" t="s">
        <v>17</v>
      </c>
      <c r="I8302" s="44">
        <f t="shared" si="5960"/>
        <v>18900</v>
      </c>
      <c r="J8302" s="44">
        <v>18900</v>
      </c>
      <c r="K8302" s="44">
        <f t="shared" si="5961"/>
        <v>0</v>
      </c>
      <c r="L8302" s="44">
        <v>0</v>
      </c>
      <c r="M8302" s="44">
        <v>0</v>
      </c>
      <c r="N8302" s="44">
        <v>0</v>
      </c>
      <c r="O8302" s="44">
        <v>0</v>
      </c>
      <c r="P8302" s="44">
        <v>0</v>
      </c>
      <c r="Q8302" s="44">
        <v>20338</v>
      </c>
      <c r="R8302" s="44">
        <v>20338</v>
      </c>
      <c r="S8302" s="44">
        <v>20338</v>
      </c>
      <c r="T8302" s="44">
        <f t="shared" si="5971"/>
        <v>0</v>
      </c>
      <c r="U8302" s="44"/>
      <c r="V8302" s="44"/>
      <c r="W8302" s="44"/>
      <c r="X8302" s="44">
        <f t="shared" si="5972"/>
        <v>20338</v>
      </c>
      <c r="Y8302" s="209">
        <f t="shared" si="5966"/>
        <v>100</v>
      </c>
    </row>
    <row r="8303" spans="1:25">
      <c r="A8303" s="23">
        <v>35</v>
      </c>
      <c r="B8303" s="80" t="s">
        <v>172</v>
      </c>
      <c r="C8303" s="80" t="s">
        <v>955</v>
      </c>
      <c r="D8303" s="80">
        <v>35020012</v>
      </c>
      <c r="E8303" s="22">
        <v>6112</v>
      </c>
      <c r="F8303" s="23" t="s">
        <v>2942</v>
      </c>
      <c r="G8303" s="129" t="s">
        <v>3380</v>
      </c>
      <c r="H8303" s="32" t="s">
        <v>15</v>
      </c>
      <c r="I8303" s="44">
        <f t="shared" si="5960"/>
        <v>2000</v>
      </c>
      <c r="J8303" s="44">
        <v>2000</v>
      </c>
      <c r="K8303" s="44">
        <f t="shared" si="5961"/>
        <v>0</v>
      </c>
      <c r="L8303" s="44">
        <v>0</v>
      </c>
      <c r="M8303" s="44">
        <v>0</v>
      </c>
      <c r="N8303" s="44">
        <v>0</v>
      </c>
      <c r="O8303" s="44">
        <v>0</v>
      </c>
      <c r="P8303" s="44">
        <v>0</v>
      </c>
      <c r="Q8303" s="44">
        <v>2000</v>
      </c>
      <c r="R8303" s="44">
        <v>2000</v>
      </c>
      <c r="S8303" s="44">
        <v>0</v>
      </c>
      <c r="T8303" s="44">
        <f t="shared" si="5971"/>
        <v>2000</v>
      </c>
      <c r="U8303" s="44"/>
      <c r="V8303" s="44">
        <v>2000</v>
      </c>
      <c r="W8303" s="44"/>
      <c r="X8303" s="44">
        <f t="shared" si="5972"/>
        <v>2000</v>
      </c>
      <c r="Y8303" s="209">
        <f t="shared" si="5966"/>
        <v>100</v>
      </c>
    </row>
    <row r="8304" spans="1:25">
      <c r="A8304" s="23">
        <v>35</v>
      </c>
      <c r="B8304" s="80" t="s">
        <v>172</v>
      </c>
      <c r="C8304" s="80" t="s">
        <v>955</v>
      </c>
      <c r="D8304" s="80">
        <v>35020012</v>
      </c>
      <c r="E8304" s="22">
        <v>6112</v>
      </c>
      <c r="F8304" s="23" t="s">
        <v>2943</v>
      </c>
      <c r="G8304" s="129" t="s">
        <v>3380</v>
      </c>
      <c r="H8304" s="32" t="s">
        <v>18</v>
      </c>
      <c r="I8304" s="44">
        <f t="shared" si="5960"/>
        <v>12790</v>
      </c>
      <c r="J8304" s="44">
        <v>10800</v>
      </c>
      <c r="K8304" s="44">
        <f t="shared" si="5961"/>
        <v>1990</v>
      </c>
      <c r="L8304" s="44">
        <v>1990</v>
      </c>
      <c r="M8304" s="44">
        <v>0</v>
      </c>
      <c r="N8304" s="44">
        <v>0</v>
      </c>
      <c r="O8304" s="44">
        <v>0</v>
      </c>
      <c r="P8304" s="44">
        <v>0</v>
      </c>
      <c r="Q8304" s="44">
        <v>12790</v>
      </c>
      <c r="R8304" s="44">
        <v>10800</v>
      </c>
      <c r="S8304" s="44">
        <v>8480</v>
      </c>
      <c r="T8304" s="44">
        <f t="shared" si="5971"/>
        <v>2320</v>
      </c>
      <c r="U8304" s="44"/>
      <c r="V8304" s="44">
        <v>2320</v>
      </c>
      <c r="W8304" s="44"/>
      <c r="X8304" s="44">
        <f t="shared" si="5972"/>
        <v>10800</v>
      </c>
      <c r="Y8304" s="209">
        <f t="shared" si="5966"/>
        <v>100</v>
      </c>
    </row>
    <row r="8305" spans="1:25">
      <c r="A8305" s="23">
        <v>35</v>
      </c>
      <c r="B8305" s="80" t="s">
        <v>172</v>
      </c>
      <c r="C8305" s="80" t="s">
        <v>955</v>
      </c>
      <c r="D8305" s="80">
        <v>35020012</v>
      </c>
      <c r="E8305" s="21" t="s">
        <v>139</v>
      </c>
      <c r="F8305" s="21" t="s">
        <v>0</v>
      </c>
      <c r="G8305" s="150" t="s">
        <v>0</v>
      </c>
      <c r="H8305" s="21" t="s">
        <v>21</v>
      </c>
      <c r="I8305" s="66">
        <f t="shared" si="5960"/>
        <v>193230</v>
      </c>
      <c r="J8305" s="66">
        <f t="shared" ref="J8305:X8305" si="5974">SUM(J8306)</f>
        <v>180000</v>
      </c>
      <c r="K8305" s="66">
        <f t="shared" si="5961"/>
        <v>13230</v>
      </c>
      <c r="L8305" s="66">
        <f t="shared" si="5974"/>
        <v>13230</v>
      </c>
      <c r="M8305" s="66">
        <f t="shared" si="5974"/>
        <v>0</v>
      </c>
      <c r="N8305" s="66">
        <f t="shared" si="5974"/>
        <v>0</v>
      </c>
      <c r="O8305" s="66">
        <f t="shared" si="5974"/>
        <v>0</v>
      </c>
      <c r="P8305" s="66">
        <f t="shared" si="5974"/>
        <v>0</v>
      </c>
      <c r="Q8305" s="66">
        <f t="shared" si="5974"/>
        <v>209301</v>
      </c>
      <c r="R8305" s="66">
        <f t="shared" si="5974"/>
        <v>189571</v>
      </c>
      <c r="S8305" s="66">
        <f t="shared" si="5974"/>
        <v>144359</v>
      </c>
      <c r="T8305" s="66">
        <f t="shared" si="5974"/>
        <v>45212</v>
      </c>
      <c r="U8305" s="66">
        <f t="shared" si="5974"/>
        <v>22606</v>
      </c>
      <c r="V8305" s="66">
        <f t="shared" si="5974"/>
        <v>20000</v>
      </c>
      <c r="W8305" s="66">
        <f t="shared" si="5974"/>
        <v>2606</v>
      </c>
      <c r="X8305" s="66">
        <f t="shared" si="5974"/>
        <v>189571</v>
      </c>
      <c r="Y8305" s="208">
        <f t="shared" si="5966"/>
        <v>100</v>
      </c>
    </row>
    <row r="8306" spans="1:25">
      <c r="A8306" s="23">
        <v>35</v>
      </c>
      <c r="B8306" s="80" t="s">
        <v>172</v>
      </c>
      <c r="C8306" s="80" t="s">
        <v>955</v>
      </c>
      <c r="D8306" s="80">
        <v>35020012</v>
      </c>
      <c r="E8306" s="22">
        <v>6121</v>
      </c>
      <c r="F8306" s="23"/>
      <c r="G8306" s="129" t="s">
        <v>3380</v>
      </c>
      <c r="H8306" s="32" t="s">
        <v>22</v>
      </c>
      <c r="I8306" s="44">
        <f t="shared" si="5960"/>
        <v>193230</v>
      </c>
      <c r="J8306" s="44">
        <v>180000</v>
      </c>
      <c r="K8306" s="44">
        <f t="shared" si="5961"/>
        <v>13230</v>
      </c>
      <c r="L8306" s="44">
        <v>13230</v>
      </c>
      <c r="M8306" s="44">
        <v>0</v>
      </c>
      <c r="N8306" s="44">
        <v>0</v>
      </c>
      <c r="O8306" s="44">
        <v>0</v>
      </c>
      <c r="P8306" s="44">
        <v>0</v>
      </c>
      <c r="Q8306" s="44">
        <v>209301</v>
      </c>
      <c r="R8306" s="44">
        <v>189571</v>
      </c>
      <c r="S8306" s="44">
        <v>144359</v>
      </c>
      <c r="T8306" s="44">
        <f t="shared" si="5971"/>
        <v>45212</v>
      </c>
      <c r="U8306" s="44">
        <v>22606</v>
      </c>
      <c r="V8306" s="44">
        <v>20000</v>
      </c>
      <c r="W8306" s="44">
        <v>2606</v>
      </c>
      <c r="X8306" s="44">
        <f t="shared" si="5972"/>
        <v>189571</v>
      </c>
      <c r="Y8306" s="209">
        <f t="shared" si="5966"/>
        <v>100</v>
      </c>
    </row>
    <row r="8307" spans="1:25">
      <c r="A8307" s="23">
        <v>35</v>
      </c>
      <c r="B8307" s="80" t="s">
        <v>172</v>
      </c>
      <c r="C8307" s="80" t="s">
        <v>955</v>
      </c>
      <c r="D8307" s="80">
        <v>35020012</v>
      </c>
      <c r="E8307" s="21" t="s">
        <v>141</v>
      </c>
      <c r="F8307" s="21" t="s">
        <v>0</v>
      </c>
      <c r="G8307" s="150" t="s">
        <v>0</v>
      </c>
      <c r="H8307" s="21" t="s">
        <v>23</v>
      </c>
      <c r="I8307" s="66">
        <f t="shared" si="5960"/>
        <v>387020</v>
      </c>
      <c r="J8307" s="66">
        <f>SUM(J8308:J8316)</f>
        <v>282300</v>
      </c>
      <c r="K8307" s="66">
        <f t="shared" si="5961"/>
        <v>104720</v>
      </c>
      <c r="L8307" s="66">
        <f t="shared" ref="L8307:X8307" si="5975">SUM(L8308:L8316)</f>
        <v>104720</v>
      </c>
      <c r="M8307" s="66">
        <f t="shared" si="5975"/>
        <v>0</v>
      </c>
      <c r="N8307" s="66">
        <f t="shared" si="5975"/>
        <v>0</v>
      </c>
      <c r="O8307" s="66">
        <f t="shared" si="5975"/>
        <v>0</v>
      </c>
      <c r="P8307" s="66">
        <f t="shared" si="5975"/>
        <v>0</v>
      </c>
      <c r="Q8307" s="66">
        <f t="shared" si="5975"/>
        <v>455175</v>
      </c>
      <c r="R8307" s="66">
        <f t="shared" si="5975"/>
        <v>281150</v>
      </c>
      <c r="S8307" s="66">
        <f t="shared" si="5975"/>
        <v>275323</v>
      </c>
      <c r="T8307" s="66">
        <f t="shared" si="5975"/>
        <v>5827</v>
      </c>
      <c r="U8307" s="66">
        <f t="shared" si="5975"/>
        <v>5827</v>
      </c>
      <c r="V8307" s="66">
        <f t="shared" si="5975"/>
        <v>0</v>
      </c>
      <c r="W8307" s="66">
        <f t="shared" si="5975"/>
        <v>0</v>
      </c>
      <c r="X8307" s="66">
        <f t="shared" si="5975"/>
        <v>281150</v>
      </c>
      <c r="Y8307" s="208">
        <f t="shared" si="5966"/>
        <v>100</v>
      </c>
    </row>
    <row r="8308" spans="1:25">
      <c r="A8308" s="23">
        <v>35</v>
      </c>
      <c r="B8308" s="80" t="s">
        <v>172</v>
      </c>
      <c r="C8308" s="80" t="s">
        <v>955</v>
      </c>
      <c r="D8308" s="80">
        <v>35020012</v>
      </c>
      <c r="E8308" s="22">
        <v>6131</v>
      </c>
      <c r="F8308" s="23"/>
      <c r="G8308" s="129" t="s">
        <v>3380</v>
      </c>
      <c r="H8308" s="32" t="s">
        <v>24</v>
      </c>
      <c r="I8308" s="44">
        <f t="shared" si="5960"/>
        <v>9470</v>
      </c>
      <c r="J8308" s="44">
        <v>0</v>
      </c>
      <c r="K8308" s="44">
        <f t="shared" si="5961"/>
        <v>9470</v>
      </c>
      <c r="L8308" s="44">
        <v>9470</v>
      </c>
      <c r="M8308" s="44">
        <v>0</v>
      </c>
      <c r="N8308" s="44">
        <v>0</v>
      </c>
      <c r="O8308" s="44">
        <v>0</v>
      </c>
      <c r="P8308" s="44">
        <v>0</v>
      </c>
      <c r="Q8308" s="44">
        <v>33062</v>
      </c>
      <c r="R8308" s="44">
        <v>0</v>
      </c>
      <c r="S8308" s="44">
        <v>0</v>
      </c>
      <c r="T8308" s="44">
        <f t="shared" si="5971"/>
        <v>0</v>
      </c>
      <c r="U8308" s="44"/>
      <c r="V8308" s="44"/>
      <c r="W8308" s="44"/>
      <c r="X8308" s="44">
        <f t="shared" si="5972"/>
        <v>0</v>
      </c>
      <c r="Y8308" s="209">
        <f t="shared" si="5966"/>
        <v>0</v>
      </c>
    </row>
    <row r="8309" spans="1:25">
      <c r="A8309" s="23">
        <v>35</v>
      </c>
      <c r="B8309" s="80" t="s">
        <v>172</v>
      </c>
      <c r="C8309" s="80" t="s">
        <v>955</v>
      </c>
      <c r="D8309" s="80">
        <v>35020012</v>
      </c>
      <c r="E8309" s="22">
        <v>6132</v>
      </c>
      <c r="F8309" s="23"/>
      <c r="G8309" s="129" t="s">
        <v>3380</v>
      </c>
      <c r="H8309" s="32" t="s">
        <v>25</v>
      </c>
      <c r="I8309" s="44">
        <f t="shared" si="5960"/>
        <v>22700</v>
      </c>
      <c r="J8309" s="44">
        <v>22000</v>
      </c>
      <c r="K8309" s="44">
        <f t="shared" si="5961"/>
        <v>700</v>
      </c>
      <c r="L8309" s="44">
        <v>700</v>
      </c>
      <c r="M8309" s="44">
        <v>0</v>
      </c>
      <c r="N8309" s="44">
        <v>0</v>
      </c>
      <c r="O8309" s="44">
        <v>0</v>
      </c>
      <c r="P8309" s="44">
        <v>0</v>
      </c>
      <c r="Q8309" s="44">
        <v>22700</v>
      </c>
      <c r="R8309" s="44">
        <v>22000</v>
      </c>
      <c r="S8309" s="44">
        <v>21000</v>
      </c>
      <c r="T8309" s="44">
        <f t="shared" si="5971"/>
        <v>1000</v>
      </c>
      <c r="U8309" s="44">
        <v>1000</v>
      </c>
      <c r="V8309" s="44"/>
      <c r="W8309" s="44"/>
      <c r="X8309" s="44">
        <f t="shared" si="5972"/>
        <v>22000</v>
      </c>
      <c r="Y8309" s="209">
        <f t="shared" si="5966"/>
        <v>100</v>
      </c>
    </row>
    <row r="8310" spans="1:25">
      <c r="A8310" s="23">
        <v>35</v>
      </c>
      <c r="B8310" s="80" t="s">
        <v>172</v>
      </c>
      <c r="C8310" s="80" t="s">
        <v>955</v>
      </c>
      <c r="D8310" s="80">
        <v>35020012</v>
      </c>
      <c r="E8310" s="22">
        <v>6133</v>
      </c>
      <c r="F8310" s="23"/>
      <c r="G8310" s="129" t="s">
        <v>3380</v>
      </c>
      <c r="H8310" s="32" t="s">
        <v>26</v>
      </c>
      <c r="I8310" s="44">
        <f t="shared" si="5960"/>
        <v>15600</v>
      </c>
      <c r="J8310" s="44">
        <v>15000</v>
      </c>
      <c r="K8310" s="44">
        <f t="shared" si="5961"/>
        <v>600</v>
      </c>
      <c r="L8310" s="44">
        <v>600</v>
      </c>
      <c r="M8310" s="44">
        <v>0</v>
      </c>
      <c r="N8310" s="44">
        <v>0</v>
      </c>
      <c r="O8310" s="44">
        <v>0</v>
      </c>
      <c r="P8310" s="44">
        <v>0</v>
      </c>
      <c r="Q8310" s="44">
        <v>15600</v>
      </c>
      <c r="R8310" s="44">
        <v>15000</v>
      </c>
      <c r="S8310" s="44">
        <v>13700</v>
      </c>
      <c r="T8310" s="44">
        <f t="shared" si="5971"/>
        <v>1300</v>
      </c>
      <c r="U8310" s="44">
        <v>1300</v>
      </c>
      <c r="V8310" s="44"/>
      <c r="W8310" s="44"/>
      <c r="X8310" s="44">
        <f t="shared" si="5972"/>
        <v>15000</v>
      </c>
      <c r="Y8310" s="209">
        <f t="shared" si="5966"/>
        <v>100</v>
      </c>
    </row>
    <row r="8311" spans="1:25">
      <c r="A8311" s="23">
        <v>35</v>
      </c>
      <c r="B8311" s="80" t="s">
        <v>172</v>
      </c>
      <c r="C8311" s="80" t="s">
        <v>955</v>
      </c>
      <c r="D8311" s="80">
        <v>35020012</v>
      </c>
      <c r="E8311" s="22">
        <v>6134</v>
      </c>
      <c r="F8311" s="23"/>
      <c r="G8311" s="129" t="s">
        <v>3380</v>
      </c>
      <c r="H8311" s="32" t="s">
        <v>27</v>
      </c>
      <c r="I8311" s="44">
        <f t="shared" si="5960"/>
        <v>8000</v>
      </c>
      <c r="J8311" s="44">
        <v>0</v>
      </c>
      <c r="K8311" s="44">
        <f t="shared" si="5961"/>
        <v>8000</v>
      </c>
      <c r="L8311" s="44">
        <v>8000</v>
      </c>
      <c r="M8311" s="44">
        <v>0</v>
      </c>
      <c r="N8311" s="44">
        <v>0</v>
      </c>
      <c r="O8311" s="44">
        <v>0</v>
      </c>
      <c r="P8311" s="44">
        <v>0</v>
      </c>
      <c r="Q8311" s="44">
        <v>18000</v>
      </c>
      <c r="R8311" s="44">
        <v>0</v>
      </c>
      <c r="S8311" s="44">
        <v>0</v>
      </c>
      <c r="T8311" s="44">
        <f t="shared" si="5971"/>
        <v>0</v>
      </c>
      <c r="U8311" s="44"/>
      <c r="V8311" s="44"/>
      <c r="W8311" s="44"/>
      <c r="X8311" s="44">
        <f t="shared" si="5972"/>
        <v>0</v>
      </c>
      <c r="Y8311" s="209">
        <f t="shared" si="5966"/>
        <v>0</v>
      </c>
    </row>
    <row r="8312" spans="1:25">
      <c r="A8312" s="23">
        <v>35</v>
      </c>
      <c r="B8312" s="80" t="s">
        <v>172</v>
      </c>
      <c r="C8312" s="80" t="s">
        <v>955</v>
      </c>
      <c r="D8312" s="80">
        <v>35020012</v>
      </c>
      <c r="E8312" s="22">
        <v>6135</v>
      </c>
      <c r="F8312" s="23"/>
      <c r="G8312" s="129" t="s">
        <v>3380</v>
      </c>
      <c r="H8312" s="32" t="s">
        <v>28</v>
      </c>
      <c r="I8312" s="44">
        <f t="shared" si="5960"/>
        <v>5200</v>
      </c>
      <c r="J8312" s="44">
        <v>0</v>
      </c>
      <c r="K8312" s="44">
        <f t="shared" si="5961"/>
        <v>5200</v>
      </c>
      <c r="L8312" s="44">
        <v>5200</v>
      </c>
      <c r="M8312" s="44">
        <v>0</v>
      </c>
      <c r="N8312" s="44">
        <v>0</v>
      </c>
      <c r="O8312" s="44">
        <v>0</v>
      </c>
      <c r="P8312" s="44">
        <v>0</v>
      </c>
      <c r="Q8312" s="44">
        <v>7700</v>
      </c>
      <c r="R8312" s="44">
        <v>0</v>
      </c>
      <c r="S8312" s="44">
        <v>0</v>
      </c>
      <c r="T8312" s="44">
        <f t="shared" si="5971"/>
        <v>0</v>
      </c>
      <c r="U8312" s="44"/>
      <c r="V8312" s="44"/>
      <c r="W8312" s="44"/>
      <c r="X8312" s="44">
        <f t="shared" si="5972"/>
        <v>0</v>
      </c>
      <c r="Y8312" s="209">
        <f t="shared" si="5966"/>
        <v>0</v>
      </c>
    </row>
    <row r="8313" spans="1:25">
      <c r="A8313" s="23">
        <v>35</v>
      </c>
      <c r="B8313" s="80" t="s">
        <v>172</v>
      </c>
      <c r="C8313" s="80" t="s">
        <v>955</v>
      </c>
      <c r="D8313" s="80">
        <v>35020012</v>
      </c>
      <c r="E8313" s="22">
        <v>6136</v>
      </c>
      <c r="F8313" s="23"/>
      <c r="G8313" s="129" t="s">
        <v>3380</v>
      </c>
      <c r="H8313" s="32" t="s">
        <v>29</v>
      </c>
      <c r="I8313" s="44">
        <f t="shared" si="5960"/>
        <v>5500</v>
      </c>
      <c r="J8313" s="44">
        <v>0</v>
      </c>
      <c r="K8313" s="44">
        <f t="shared" si="5961"/>
        <v>5500</v>
      </c>
      <c r="L8313" s="44">
        <v>5500</v>
      </c>
      <c r="M8313" s="44">
        <v>0</v>
      </c>
      <c r="N8313" s="44">
        <v>0</v>
      </c>
      <c r="O8313" s="44">
        <v>0</v>
      </c>
      <c r="P8313" s="44">
        <v>0</v>
      </c>
      <c r="Q8313" s="44">
        <v>9400</v>
      </c>
      <c r="R8313" s="44">
        <v>0</v>
      </c>
      <c r="S8313" s="44">
        <v>0</v>
      </c>
      <c r="T8313" s="44">
        <f t="shared" si="5971"/>
        <v>0</v>
      </c>
      <c r="U8313" s="44"/>
      <c r="V8313" s="44"/>
      <c r="W8313" s="44"/>
      <c r="X8313" s="44">
        <f t="shared" si="5972"/>
        <v>0</v>
      </c>
      <c r="Y8313" s="209">
        <f t="shared" si="5966"/>
        <v>0</v>
      </c>
    </row>
    <row r="8314" spans="1:25">
      <c r="A8314" s="23">
        <v>35</v>
      </c>
      <c r="B8314" s="80" t="s">
        <v>172</v>
      </c>
      <c r="C8314" s="80" t="s">
        <v>955</v>
      </c>
      <c r="D8314" s="80">
        <v>35020012</v>
      </c>
      <c r="E8314" s="22">
        <v>6137</v>
      </c>
      <c r="F8314" s="23"/>
      <c r="G8314" s="129" t="s">
        <v>3380</v>
      </c>
      <c r="H8314" s="32" t="s">
        <v>30</v>
      </c>
      <c r="I8314" s="44">
        <f t="shared" si="5960"/>
        <v>15400</v>
      </c>
      <c r="J8314" s="44">
        <v>14500</v>
      </c>
      <c r="K8314" s="44">
        <f t="shared" si="5961"/>
        <v>900</v>
      </c>
      <c r="L8314" s="44">
        <v>900</v>
      </c>
      <c r="M8314" s="44">
        <v>0</v>
      </c>
      <c r="N8314" s="44">
        <v>0</v>
      </c>
      <c r="O8314" s="44">
        <v>0</v>
      </c>
      <c r="P8314" s="44">
        <v>0</v>
      </c>
      <c r="Q8314" s="44">
        <v>15500</v>
      </c>
      <c r="R8314" s="44">
        <v>14500</v>
      </c>
      <c r="S8314" s="44">
        <v>13200</v>
      </c>
      <c r="T8314" s="44">
        <f t="shared" si="5971"/>
        <v>1300</v>
      </c>
      <c r="U8314" s="44">
        <v>1300</v>
      </c>
      <c r="V8314" s="44"/>
      <c r="W8314" s="44"/>
      <c r="X8314" s="44">
        <f t="shared" si="5972"/>
        <v>14500</v>
      </c>
      <c r="Y8314" s="209">
        <f t="shared" si="5966"/>
        <v>100</v>
      </c>
    </row>
    <row r="8315" spans="1:25">
      <c r="A8315" s="23">
        <v>35</v>
      </c>
      <c r="B8315" s="80" t="s">
        <v>172</v>
      </c>
      <c r="C8315" s="80" t="s">
        <v>955</v>
      </c>
      <c r="D8315" s="80">
        <v>35020012</v>
      </c>
      <c r="E8315" s="22">
        <v>6138</v>
      </c>
      <c r="F8315" s="23"/>
      <c r="G8315" s="129" t="s">
        <v>3380</v>
      </c>
      <c r="H8315" s="32" t="s">
        <v>31</v>
      </c>
      <c r="I8315" s="44">
        <f t="shared" si="5960"/>
        <v>6000</v>
      </c>
      <c r="J8315" s="44">
        <v>0</v>
      </c>
      <c r="K8315" s="44">
        <f t="shared" si="5961"/>
        <v>6000</v>
      </c>
      <c r="L8315" s="44">
        <v>6000</v>
      </c>
      <c r="M8315" s="44">
        <v>0</v>
      </c>
      <c r="N8315" s="44">
        <v>0</v>
      </c>
      <c r="O8315" s="44">
        <v>0</v>
      </c>
      <c r="P8315" s="44">
        <v>0</v>
      </c>
      <c r="Q8315" s="44">
        <v>6500</v>
      </c>
      <c r="R8315" s="44">
        <v>0</v>
      </c>
      <c r="S8315" s="44">
        <v>0</v>
      </c>
      <c r="T8315" s="44">
        <f t="shared" si="5971"/>
        <v>0</v>
      </c>
      <c r="U8315" s="44"/>
      <c r="V8315" s="44"/>
      <c r="W8315" s="44"/>
      <c r="X8315" s="44">
        <f t="shared" si="5972"/>
        <v>0</v>
      </c>
      <c r="Y8315" s="209">
        <f t="shared" si="5966"/>
        <v>0</v>
      </c>
    </row>
    <row r="8316" spans="1:25">
      <c r="A8316" s="20">
        <v>35</v>
      </c>
      <c r="B8316" s="81" t="s">
        <v>172</v>
      </c>
      <c r="C8316" s="81" t="s">
        <v>955</v>
      </c>
      <c r="D8316" s="81">
        <v>35020012</v>
      </c>
      <c r="E8316" s="20" t="s">
        <v>144</v>
      </c>
      <c r="F8316" s="23" t="s">
        <v>0</v>
      </c>
      <c r="G8316" s="154" t="s">
        <v>0</v>
      </c>
      <c r="H8316" s="21" t="s">
        <v>32</v>
      </c>
      <c r="I8316" s="66">
        <f t="shared" si="5960"/>
        <v>299150</v>
      </c>
      <c r="J8316" s="66">
        <f>SUM(J8317:J8320)</f>
        <v>230800</v>
      </c>
      <c r="K8316" s="66">
        <f t="shared" si="5961"/>
        <v>68350</v>
      </c>
      <c r="L8316" s="66">
        <f t="shared" ref="L8316:X8316" si="5976">SUM(L8317:L8320)</f>
        <v>68350</v>
      </c>
      <c r="M8316" s="66">
        <f t="shared" si="5976"/>
        <v>0</v>
      </c>
      <c r="N8316" s="66">
        <f t="shared" si="5976"/>
        <v>0</v>
      </c>
      <c r="O8316" s="66">
        <f t="shared" si="5976"/>
        <v>0</v>
      </c>
      <c r="P8316" s="66">
        <f t="shared" si="5976"/>
        <v>0</v>
      </c>
      <c r="Q8316" s="66">
        <f t="shared" si="5976"/>
        <v>326713</v>
      </c>
      <c r="R8316" s="66">
        <f t="shared" si="5976"/>
        <v>229650</v>
      </c>
      <c r="S8316" s="66">
        <f t="shared" si="5976"/>
        <v>227423</v>
      </c>
      <c r="T8316" s="66">
        <f t="shared" si="5976"/>
        <v>2227</v>
      </c>
      <c r="U8316" s="66">
        <f t="shared" si="5976"/>
        <v>2227</v>
      </c>
      <c r="V8316" s="66">
        <f t="shared" si="5976"/>
        <v>0</v>
      </c>
      <c r="W8316" s="66">
        <f t="shared" si="5976"/>
        <v>0</v>
      </c>
      <c r="X8316" s="66">
        <f t="shared" si="5976"/>
        <v>229650</v>
      </c>
      <c r="Y8316" s="208">
        <f t="shared" si="5966"/>
        <v>100</v>
      </c>
    </row>
    <row r="8317" spans="1:25">
      <c r="A8317" s="23">
        <v>35</v>
      </c>
      <c r="B8317" s="80" t="s">
        <v>172</v>
      </c>
      <c r="C8317" s="80" t="s">
        <v>955</v>
      </c>
      <c r="D8317" s="80">
        <v>35020012</v>
      </c>
      <c r="E8317" s="22">
        <v>6139</v>
      </c>
      <c r="F8317" s="23"/>
      <c r="G8317" s="129" t="s">
        <v>3380</v>
      </c>
      <c r="H8317" s="32" t="s">
        <v>32</v>
      </c>
      <c r="I8317" s="44">
        <f t="shared" si="5960"/>
        <v>287500</v>
      </c>
      <c r="J8317" s="44">
        <v>220000</v>
      </c>
      <c r="K8317" s="44">
        <f t="shared" si="5961"/>
        <v>67500</v>
      </c>
      <c r="L8317" s="44">
        <v>67500</v>
      </c>
      <c r="M8317" s="44">
        <v>0</v>
      </c>
      <c r="N8317" s="44">
        <v>0</v>
      </c>
      <c r="O8317" s="44">
        <v>0</v>
      </c>
      <c r="P8317" s="44">
        <v>0</v>
      </c>
      <c r="Q8317" s="44">
        <v>315913</v>
      </c>
      <c r="R8317" s="44">
        <v>220000</v>
      </c>
      <c r="S8317" s="44">
        <v>220000</v>
      </c>
      <c r="T8317" s="44">
        <f t="shared" si="5971"/>
        <v>0</v>
      </c>
      <c r="U8317" s="44"/>
      <c r="V8317" s="44"/>
      <c r="W8317" s="44"/>
      <c r="X8317" s="44">
        <f t="shared" si="5972"/>
        <v>220000</v>
      </c>
      <c r="Y8317" s="209">
        <f t="shared" si="5966"/>
        <v>100</v>
      </c>
    </row>
    <row r="8318" spans="1:25">
      <c r="A8318" s="23">
        <v>35</v>
      </c>
      <c r="B8318" s="80" t="s">
        <v>172</v>
      </c>
      <c r="C8318" s="80" t="s">
        <v>955</v>
      </c>
      <c r="D8318" s="80">
        <v>35020012</v>
      </c>
      <c r="E8318" s="22">
        <v>6139</v>
      </c>
      <c r="F8318" s="23" t="s">
        <v>2944</v>
      </c>
      <c r="G8318" s="129" t="s">
        <v>3380</v>
      </c>
      <c r="H8318" s="32" t="s">
        <v>152</v>
      </c>
      <c r="I8318" s="44">
        <f t="shared" si="5960"/>
        <v>5100</v>
      </c>
      <c r="J8318" s="44">
        <v>4800</v>
      </c>
      <c r="K8318" s="44">
        <f t="shared" si="5961"/>
        <v>300</v>
      </c>
      <c r="L8318" s="44">
        <v>300</v>
      </c>
      <c r="M8318" s="44">
        <v>0</v>
      </c>
      <c r="N8318" s="44">
        <v>0</v>
      </c>
      <c r="O8318" s="44">
        <v>0</v>
      </c>
      <c r="P8318" s="44">
        <v>0</v>
      </c>
      <c r="Q8318" s="44">
        <v>5688</v>
      </c>
      <c r="R8318" s="44">
        <v>5088</v>
      </c>
      <c r="S8318" s="44">
        <v>4361</v>
      </c>
      <c r="T8318" s="44">
        <f t="shared" si="5971"/>
        <v>727</v>
      </c>
      <c r="U8318" s="44">
        <v>727</v>
      </c>
      <c r="V8318" s="44"/>
      <c r="W8318" s="44"/>
      <c r="X8318" s="44">
        <f t="shared" si="5972"/>
        <v>5088</v>
      </c>
      <c r="Y8318" s="209">
        <f t="shared" si="5966"/>
        <v>100</v>
      </c>
    </row>
    <row r="8319" spans="1:25">
      <c r="A8319" s="23">
        <v>35</v>
      </c>
      <c r="B8319" s="80" t="s">
        <v>172</v>
      </c>
      <c r="C8319" s="80" t="s">
        <v>955</v>
      </c>
      <c r="D8319" s="80">
        <v>35020012</v>
      </c>
      <c r="E8319" s="22">
        <v>6139</v>
      </c>
      <c r="F8319" s="23" t="s">
        <v>2945</v>
      </c>
      <c r="G8319" s="129" t="s">
        <v>3380</v>
      </c>
      <c r="H8319" s="32" t="s">
        <v>158</v>
      </c>
      <c r="I8319" s="44">
        <f t="shared" si="5960"/>
        <v>6500</v>
      </c>
      <c r="J8319" s="44">
        <v>6000</v>
      </c>
      <c r="K8319" s="44">
        <f t="shared" si="5961"/>
        <v>500</v>
      </c>
      <c r="L8319" s="44">
        <v>500</v>
      </c>
      <c r="M8319" s="44">
        <v>0</v>
      </c>
      <c r="N8319" s="44">
        <v>0</v>
      </c>
      <c r="O8319" s="44">
        <v>0</v>
      </c>
      <c r="P8319" s="44">
        <v>0</v>
      </c>
      <c r="Q8319" s="44">
        <v>5062</v>
      </c>
      <c r="R8319" s="44">
        <v>4562</v>
      </c>
      <c r="S8319" s="44">
        <v>3062</v>
      </c>
      <c r="T8319" s="44">
        <f t="shared" si="5971"/>
        <v>1500</v>
      </c>
      <c r="U8319" s="44">
        <v>1500</v>
      </c>
      <c r="V8319" s="44"/>
      <c r="W8319" s="44"/>
      <c r="X8319" s="44">
        <f t="shared" si="5972"/>
        <v>4562</v>
      </c>
      <c r="Y8319" s="209">
        <f t="shared" si="5966"/>
        <v>100</v>
      </c>
    </row>
    <row r="8320" spans="1:25">
      <c r="A8320" s="23">
        <v>35</v>
      </c>
      <c r="B8320" s="80" t="s">
        <v>172</v>
      </c>
      <c r="C8320" s="80" t="s">
        <v>955</v>
      </c>
      <c r="D8320" s="80">
        <v>35020012</v>
      </c>
      <c r="E8320" s="22">
        <v>6139</v>
      </c>
      <c r="F8320" s="23" t="s">
        <v>2946</v>
      </c>
      <c r="G8320" s="129" t="s">
        <v>3380</v>
      </c>
      <c r="H8320" s="32" t="s">
        <v>1978</v>
      </c>
      <c r="I8320" s="44">
        <f t="shared" si="5960"/>
        <v>50</v>
      </c>
      <c r="J8320" s="44">
        <v>0</v>
      </c>
      <c r="K8320" s="44">
        <f t="shared" si="5961"/>
        <v>50</v>
      </c>
      <c r="L8320" s="44">
        <v>50</v>
      </c>
      <c r="M8320" s="44">
        <v>0</v>
      </c>
      <c r="N8320" s="44">
        <v>0</v>
      </c>
      <c r="O8320" s="44">
        <v>0</v>
      </c>
      <c r="P8320" s="44">
        <v>0</v>
      </c>
      <c r="Q8320" s="44">
        <v>50</v>
      </c>
      <c r="R8320" s="44">
        <v>0</v>
      </c>
      <c r="S8320" s="44">
        <v>0</v>
      </c>
      <c r="T8320" s="44">
        <f t="shared" si="5971"/>
        <v>0</v>
      </c>
      <c r="U8320" s="44"/>
      <c r="V8320" s="44"/>
      <c r="W8320" s="44"/>
      <c r="X8320" s="44">
        <f t="shared" si="5972"/>
        <v>0</v>
      </c>
      <c r="Y8320" s="209">
        <f t="shared" si="5966"/>
        <v>0</v>
      </c>
    </row>
    <row r="8321" spans="1:25" ht="20.399999999999999">
      <c r="A8321" s="20" t="s">
        <v>0</v>
      </c>
      <c r="B8321" s="81" t="s">
        <v>0</v>
      </c>
      <c r="C8321" s="81" t="s">
        <v>0</v>
      </c>
      <c r="D8321" s="94" t="s">
        <v>0</v>
      </c>
      <c r="E8321" s="21" t="s">
        <v>0</v>
      </c>
      <c r="F8321" s="21" t="s">
        <v>0</v>
      </c>
      <c r="G8321" s="150" t="s">
        <v>0</v>
      </c>
      <c r="H8321" s="30" t="s">
        <v>42</v>
      </c>
      <c r="I8321" s="31">
        <f t="shared" si="5960"/>
        <v>200</v>
      </c>
      <c r="J8321" s="31">
        <f t="shared" ref="J8321:X8321" si="5977">SUM(J8322)</f>
        <v>0</v>
      </c>
      <c r="K8321" s="31">
        <f t="shared" si="5961"/>
        <v>200</v>
      </c>
      <c r="L8321" s="31">
        <f t="shared" si="5977"/>
        <v>200</v>
      </c>
      <c r="M8321" s="31">
        <f t="shared" si="5977"/>
        <v>0</v>
      </c>
      <c r="N8321" s="31">
        <f t="shared" si="5977"/>
        <v>0</v>
      </c>
      <c r="O8321" s="31">
        <f t="shared" si="5977"/>
        <v>0</v>
      </c>
      <c r="P8321" s="31">
        <f t="shared" si="5977"/>
        <v>0</v>
      </c>
      <c r="Q8321" s="31">
        <f t="shared" si="5977"/>
        <v>200</v>
      </c>
      <c r="R8321" s="31">
        <f t="shared" si="5977"/>
        <v>0</v>
      </c>
      <c r="S8321" s="31">
        <f t="shared" si="5977"/>
        <v>0</v>
      </c>
      <c r="T8321" s="31">
        <f t="shared" si="5977"/>
        <v>0</v>
      </c>
      <c r="U8321" s="31">
        <f t="shared" si="5977"/>
        <v>0</v>
      </c>
      <c r="V8321" s="31">
        <f t="shared" si="5977"/>
        <v>0</v>
      </c>
      <c r="W8321" s="31">
        <f t="shared" si="5977"/>
        <v>0</v>
      </c>
      <c r="X8321" s="31">
        <f t="shared" si="5977"/>
        <v>0</v>
      </c>
      <c r="Y8321" s="220">
        <f t="shared" si="5966"/>
        <v>0</v>
      </c>
    </row>
    <row r="8322" spans="1:25">
      <c r="A8322" s="23">
        <v>35</v>
      </c>
      <c r="B8322" s="80" t="s">
        <v>172</v>
      </c>
      <c r="C8322" s="80" t="s">
        <v>955</v>
      </c>
      <c r="D8322" s="80">
        <v>35020012</v>
      </c>
      <c r="E8322" s="21" t="s">
        <v>159</v>
      </c>
      <c r="F8322" s="21" t="s">
        <v>0</v>
      </c>
      <c r="G8322" s="150" t="s">
        <v>0</v>
      </c>
      <c r="H8322" s="21" t="s">
        <v>34</v>
      </c>
      <c r="I8322" s="66">
        <f t="shared" si="5960"/>
        <v>200</v>
      </c>
      <c r="J8322" s="66">
        <f>SUM(J8323:J8324)</f>
        <v>0</v>
      </c>
      <c r="K8322" s="66">
        <f t="shared" si="5961"/>
        <v>200</v>
      </c>
      <c r="L8322" s="66">
        <f t="shared" ref="L8322:P8322" si="5978">SUM(L8323:L8324)</f>
        <v>200</v>
      </c>
      <c r="M8322" s="66">
        <f t="shared" si="5978"/>
        <v>0</v>
      </c>
      <c r="N8322" s="66">
        <f t="shared" si="5978"/>
        <v>0</v>
      </c>
      <c r="O8322" s="66">
        <f t="shared" si="5978"/>
        <v>0</v>
      </c>
      <c r="P8322" s="66">
        <f t="shared" si="5978"/>
        <v>0</v>
      </c>
      <c r="Q8322" s="66">
        <f t="shared" ref="Q8322:R8322" si="5979">SUM(Q8323:Q8324)</f>
        <v>200</v>
      </c>
      <c r="R8322" s="66">
        <f t="shared" si="5979"/>
        <v>0</v>
      </c>
      <c r="S8322" s="66">
        <f t="shared" ref="S8322" si="5980">SUM(S8323:S8324)</f>
        <v>0</v>
      </c>
      <c r="T8322" s="66">
        <f t="shared" ref="T8322:X8322" si="5981">SUM(T8323:T8324)</f>
        <v>0</v>
      </c>
      <c r="U8322" s="66">
        <f t="shared" si="5981"/>
        <v>0</v>
      </c>
      <c r="V8322" s="66">
        <f t="shared" si="5981"/>
        <v>0</v>
      </c>
      <c r="W8322" s="66">
        <f t="shared" si="5981"/>
        <v>0</v>
      </c>
      <c r="X8322" s="66">
        <f t="shared" si="5981"/>
        <v>0</v>
      </c>
      <c r="Y8322" s="208">
        <f t="shared" si="5966"/>
        <v>0</v>
      </c>
    </row>
    <row r="8323" spans="1:25">
      <c r="A8323" s="23">
        <v>35</v>
      </c>
      <c r="B8323" s="80" t="s">
        <v>172</v>
      </c>
      <c r="C8323" s="80" t="s">
        <v>955</v>
      </c>
      <c r="D8323" s="80">
        <v>35020012</v>
      </c>
      <c r="E8323" s="22">
        <v>6142</v>
      </c>
      <c r="F8323" s="23"/>
      <c r="G8323" s="129" t="s">
        <v>3380</v>
      </c>
      <c r="H8323" s="32" t="s">
        <v>36</v>
      </c>
      <c r="I8323" s="44">
        <f t="shared" si="5960"/>
        <v>100</v>
      </c>
      <c r="J8323" s="44">
        <v>0</v>
      </c>
      <c r="K8323" s="44">
        <f t="shared" si="5961"/>
        <v>100</v>
      </c>
      <c r="L8323" s="44">
        <v>100</v>
      </c>
      <c r="M8323" s="44">
        <v>0</v>
      </c>
      <c r="N8323" s="44">
        <v>0</v>
      </c>
      <c r="O8323" s="44">
        <v>0</v>
      </c>
      <c r="P8323" s="44">
        <v>0</v>
      </c>
      <c r="Q8323" s="44">
        <v>100</v>
      </c>
      <c r="R8323" s="44">
        <v>0</v>
      </c>
      <c r="S8323" s="44">
        <v>0</v>
      </c>
      <c r="T8323" s="44">
        <f t="shared" si="5971"/>
        <v>0</v>
      </c>
      <c r="U8323" s="44"/>
      <c r="V8323" s="44"/>
      <c r="W8323" s="44"/>
      <c r="X8323" s="44">
        <f t="shared" si="5972"/>
        <v>0</v>
      </c>
      <c r="Y8323" s="209">
        <f t="shared" si="5966"/>
        <v>0</v>
      </c>
    </row>
    <row r="8324" spans="1:25">
      <c r="A8324" s="23">
        <v>35</v>
      </c>
      <c r="B8324" s="80" t="s">
        <v>172</v>
      </c>
      <c r="C8324" s="80" t="s">
        <v>955</v>
      </c>
      <c r="D8324" s="80">
        <v>35020012</v>
      </c>
      <c r="E8324" s="22">
        <v>6148</v>
      </c>
      <c r="F8324" s="23"/>
      <c r="G8324" s="129" t="s">
        <v>3380</v>
      </c>
      <c r="H8324" s="32" t="s">
        <v>41</v>
      </c>
      <c r="I8324" s="44">
        <f t="shared" si="5960"/>
        <v>100</v>
      </c>
      <c r="J8324" s="44">
        <v>0</v>
      </c>
      <c r="K8324" s="44">
        <f t="shared" si="5961"/>
        <v>100</v>
      </c>
      <c r="L8324" s="44">
        <v>100</v>
      </c>
      <c r="M8324" s="44">
        <v>0</v>
      </c>
      <c r="N8324" s="44">
        <v>0</v>
      </c>
      <c r="O8324" s="44">
        <v>0</v>
      </c>
      <c r="P8324" s="44">
        <v>0</v>
      </c>
      <c r="Q8324" s="44">
        <v>100</v>
      </c>
      <c r="R8324" s="44">
        <v>0</v>
      </c>
      <c r="S8324" s="44">
        <v>0</v>
      </c>
      <c r="T8324" s="44">
        <f t="shared" si="5971"/>
        <v>0</v>
      </c>
      <c r="U8324" s="44"/>
      <c r="V8324" s="44"/>
      <c r="W8324" s="44"/>
      <c r="X8324" s="44">
        <f t="shared" si="5972"/>
        <v>0</v>
      </c>
      <c r="Y8324" s="209">
        <f t="shared" si="5966"/>
        <v>0</v>
      </c>
    </row>
    <row r="8325" spans="1:25" ht="20.399999999999999">
      <c r="A8325" s="20" t="s">
        <v>0</v>
      </c>
      <c r="B8325" s="81" t="s">
        <v>0</v>
      </c>
      <c r="C8325" s="81" t="s">
        <v>0</v>
      </c>
      <c r="D8325" s="94" t="s">
        <v>0</v>
      </c>
      <c r="E8325" s="21" t="s">
        <v>0</v>
      </c>
      <c r="F8325" s="21" t="s">
        <v>0</v>
      </c>
      <c r="G8325" s="150" t="s">
        <v>0</v>
      </c>
      <c r="H8325" s="30" t="s">
        <v>60</v>
      </c>
      <c r="I8325" s="31">
        <f t="shared" si="5960"/>
        <v>1870500</v>
      </c>
      <c r="J8325" s="31">
        <f t="shared" ref="J8325:X8325" si="5982">SUM(J8326)</f>
        <v>0</v>
      </c>
      <c r="K8325" s="31">
        <f t="shared" si="5961"/>
        <v>70500</v>
      </c>
      <c r="L8325" s="31">
        <f t="shared" si="5982"/>
        <v>60000</v>
      </c>
      <c r="M8325" s="31">
        <f t="shared" si="5982"/>
        <v>0</v>
      </c>
      <c r="N8325" s="31">
        <f t="shared" si="5982"/>
        <v>10500</v>
      </c>
      <c r="O8325" s="31">
        <f t="shared" si="5982"/>
        <v>0</v>
      </c>
      <c r="P8325" s="31">
        <f t="shared" si="5982"/>
        <v>1800000</v>
      </c>
      <c r="Q8325" s="31">
        <f t="shared" si="5982"/>
        <v>2001774</v>
      </c>
      <c r="R8325" s="31">
        <f t="shared" si="5982"/>
        <v>100</v>
      </c>
      <c r="S8325" s="31">
        <f t="shared" si="5982"/>
        <v>0</v>
      </c>
      <c r="T8325" s="31">
        <f t="shared" si="5982"/>
        <v>0</v>
      </c>
      <c r="U8325" s="31">
        <f t="shared" si="5982"/>
        <v>0</v>
      </c>
      <c r="V8325" s="31">
        <f t="shared" si="5982"/>
        <v>0</v>
      </c>
      <c r="W8325" s="31">
        <f t="shared" si="5982"/>
        <v>0</v>
      </c>
      <c r="X8325" s="31">
        <f t="shared" si="5982"/>
        <v>0</v>
      </c>
      <c r="Y8325" s="220">
        <f t="shared" si="5966"/>
        <v>0</v>
      </c>
    </row>
    <row r="8326" spans="1:25">
      <c r="A8326" s="23">
        <v>35</v>
      </c>
      <c r="B8326" s="80" t="s">
        <v>172</v>
      </c>
      <c r="C8326" s="80" t="s">
        <v>955</v>
      </c>
      <c r="D8326" s="80">
        <v>35020012</v>
      </c>
      <c r="E8326" s="21" t="s">
        <v>166</v>
      </c>
      <c r="F8326" s="21" t="s">
        <v>0</v>
      </c>
      <c r="G8326" s="150" t="s">
        <v>0</v>
      </c>
      <c r="H8326" s="21" t="s">
        <v>53</v>
      </c>
      <c r="I8326" s="66">
        <f t="shared" si="5960"/>
        <v>1870500</v>
      </c>
      <c r="J8326" s="66">
        <f>SUM(J8328:J8330)</f>
        <v>0</v>
      </c>
      <c r="K8326" s="66">
        <f t="shared" si="5961"/>
        <v>70500</v>
      </c>
      <c r="L8326" s="66">
        <f t="shared" ref="L8326:P8326" si="5983">SUM(L8328:L8330)</f>
        <v>60000</v>
      </c>
      <c r="M8326" s="66">
        <f t="shared" si="5983"/>
        <v>0</v>
      </c>
      <c r="N8326" s="66">
        <f t="shared" si="5983"/>
        <v>10500</v>
      </c>
      <c r="O8326" s="66">
        <f t="shared" si="5983"/>
        <v>0</v>
      </c>
      <c r="P8326" s="66">
        <f t="shared" si="5983"/>
        <v>1800000</v>
      </c>
      <c r="Q8326" s="66">
        <f t="shared" ref="Q8326:R8326" si="5984">SUM(Q8328:Q8330)</f>
        <v>2001774</v>
      </c>
      <c r="R8326" s="66">
        <f t="shared" si="5984"/>
        <v>100</v>
      </c>
      <c r="S8326" s="66">
        <f t="shared" ref="S8326" si="5985">SUM(S8328:S8330)</f>
        <v>0</v>
      </c>
      <c r="T8326" s="66">
        <f t="shared" ref="T8326:X8326" si="5986">SUM(T8328:T8330)</f>
        <v>0</v>
      </c>
      <c r="U8326" s="66">
        <f t="shared" si="5986"/>
        <v>0</v>
      </c>
      <c r="V8326" s="66">
        <f t="shared" si="5986"/>
        <v>0</v>
      </c>
      <c r="W8326" s="66">
        <f t="shared" si="5986"/>
        <v>0</v>
      </c>
      <c r="X8326" s="66">
        <f t="shared" si="5986"/>
        <v>0</v>
      </c>
      <c r="Y8326" s="208">
        <f t="shared" si="5966"/>
        <v>0</v>
      </c>
    </row>
    <row r="8327" spans="1:25">
      <c r="A8327" s="80">
        <v>35</v>
      </c>
      <c r="B8327" s="80" t="s">
        <v>172</v>
      </c>
      <c r="C8327" s="80" t="s">
        <v>955</v>
      </c>
      <c r="D8327" s="80">
        <v>35020012</v>
      </c>
      <c r="E8327" s="128">
        <v>8211</v>
      </c>
      <c r="F8327" s="80"/>
      <c r="G8327" s="129" t="s">
        <v>3380</v>
      </c>
      <c r="H8327" s="5" t="s">
        <v>54</v>
      </c>
      <c r="I8327" s="66"/>
      <c r="J8327" s="66"/>
      <c r="K8327" s="66"/>
      <c r="L8327" s="66"/>
      <c r="M8327" s="66"/>
      <c r="N8327" s="66"/>
      <c r="O8327" s="66"/>
      <c r="P8327" s="66"/>
      <c r="Q8327" s="66">
        <v>52500</v>
      </c>
      <c r="R8327" s="66">
        <v>0</v>
      </c>
      <c r="S8327" s="66">
        <v>0</v>
      </c>
      <c r="T8327" s="66">
        <f t="shared" si="5971"/>
        <v>0</v>
      </c>
      <c r="U8327" s="66"/>
      <c r="V8327" s="66"/>
      <c r="W8327" s="66"/>
      <c r="X8327" s="66">
        <f t="shared" si="5972"/>
        <v>0</v>
      </c>
      <c r="Y8327" s="208">
        <f t="shared" si="5966"/>
        <v>0</v>
      </c>
    </row>
    <row r="8328" spans="1:25">
      <c r="A8328" s="23">
        <v>35</v>
      </c>
      <c r="B8328" s="80" t="s">
        <v>172</v>
      </c>
      <c r="C8328" s="80" t="s">
        <v>955</v>
      </c>
      <c r="D8328" s="80">
        <v>35020012</v>
      </c>
      <c r="E8328" s="22">
        <v>8213</v>
      </c>
      <c r="F8328" s="23"/>
      <c r="G8328" s="129" t="s">
        <v>3380</v>
      </c>
      <c r="H8328" s="32" t="s">
        <v>56</v>
      </c>
      <c r="I8328" s="44">
        <f t="shared" si="5960"/>
        <v>60500</v>
      </c>
      <c r="J8328" s="44">
        <v>0</v>
      </c>
      <c r="K8328" s="44">
        <f t="shared" si="5961"/>
        <v>60500</v>
      </c>
      <c r="L8328" s="44">
        <v>50000</v>
      </c>
      <c r="M8328" s="44">
        <v>0</v>
      </c>
      <c r="N8328" s="44">
        <v>10500</v>
      </c>
      <c r="O8328" s="44">
        <v>0</v>
      </c>
      <c r="P8328" s="44">
        <v>0</v>
      </c>
      <c r="Q8328" s="44">
        <v>191674</v>
      </c>
      <c r="R8328" s="44">
        <v>0</v>
      </c>
      <c r="S8328" s="44">
        <v>0</v>
      </c>
      <c r="T8328" s="44">
        <f t="shared" si="5971"/>
        <v>0</v>
      </c>
      <c r="U8328" s="44"/>
      <c r="V8328" s="44"/>
      <c r="W8328" s="44"/>
      <c r="X8328" s="44">
        <f t="shared" si="5972"/>
        <v>0</v>
      </c>
      <c r="Y8328" s="209">
        <f t="shared" si="5966"/>
        <v>0</v>
      </c>
    </row>
    <row r="8329" spans="1:25">
      <c r="A8329" s="23">
        <v>35</v>
      </c>
      <c r="B8329" s="80" t="s">
        <v>172</v>
      </c>
      <c r="C8329" s="80" t="s">
        <v>955</v>
      </c>
      <c r="D8329" s="80">
        <v>35020012</v>
      </c>
      <c r="E8329" s="22">
        <v>8215</v>
      </c>
      <c r="F8329" s="23"/>
      <c r="G8329" s="129" t="s">
        <v>3380</v>
      </c>
      <c r="H8329" s="32" t="s">
        <v>58</v>
      </c>
      <c r="I8329" s="44">
        <f t="shared" si="5960"/>
        <v>0</v>
      </c>
      <c r="J8329" s="44">
        <v>0</v>
      </c>
      <c r="K8329" s="44">
        <f t="shared" si="5961"/>
        <v>0</v>
      </c>
      <c r="L8329" s="44">
        <v>0</v>
      </c>
      <c r="M8329" s="44">
        <v>0</v>
      </c>
      <c r="N8329" s="44">
        <v>0</v>
      </c>
      <c r="O8329" s="44">
        <v>0</v>
      </c>
      <c r="P8329" s="44">
        <v>0</v>
      </c>
      <c r="Q8329" s="44">
        <v>0</v>
      </c>
      <c r="R8329" s="44">
        <v>0</v>
      </c>
      <c r="S8329" s="44">
        <v>0</v>
      </c>
      <c r="T8329" s="44">
        <f t="shared" si="5971"/>
        <v>0</v>
      </c>
      <c r="U8329" s="44"/>
      <c r="V8329" s="44"/>
      <c r="W8329" s="44"/>
      <c r="X8329" s="44">
        <f t="shared" si="5972"/>
        <v>0</v>
      </c>
      <c r="Y8329" s="209">
        <f t="shared" si="5966"/>
        <v>0</v>
      </c>
    </row>
    <row r="8330" spans="1:25">
      <c r="A8330" s="23">
        <v>35</v>
      </c>
      <c r="B8330" s="80" t="s">
        <v>172</v>
      </c>
      <c r="C8330" s="80" t="s">
        <v>955</v>
      </c>
      <c r="D8330" s="80">
        <v>35020012</v>
      </c>
      <c r="E8330" s="22">
        <v>8216</v>
      </c>
      <c r="F8330" s="23"/>
      <c r="G8330" s="129" t="s">
        <v>3380</v>
      </c>
      <c r="H8330" s="32" t="s">
        <v>59</v>
      </c>
      <c r="I8330" s="44">
        <f t="shared" si="5960"/>
        <v>1810000</v>
      </c>
      <c r="J8330" s="44">
        <v>0</v>
      </c>
      <c r="K8330" s="44">
        <f t="shared" si="5961"/>
        <v>10000</v>
      </c>
      <c r="L8330" s="44">
        <v>10000</v>
      </c>
      <c r="M8330" s="44">
        <v>0</v>
      </c>
      <c r="N8330" s="44">
        <v>0</v>
      </c>
      <c r="O8330" s="44">
        <v>0</v>
      </c>
      <c r="P8330" s="44">
        <v>1800000</v>
      </c>
      <c r="Q8330" s="44">
        <v>1810100</v>
      </c>
      <c r="R8330" s="44">
        <v>100</v>
      </c>
      <c r="S8330" s="44">
        <v>0</v>
      </c>
      <c r="T8330" s="44">
        <f t="shared" si="5971"/>
        <v>0</v>
      </c>
      <c r="U8330" s="44"/>
      <c r="V8330" s="44"/>
      <c r="W8330" s="44"/>
      <c r="X8330" s="44">
        <f t="shared" si="5972"/>
        <v>0</v>
      </c>
      <c r="Y8330" s="209">
        <f t="shared" si="5966"/>
        <v>0</v>
      </c>
    </row>
    <row r="8331" spans="1:25">
      <c r="A8331" s="32" t="s">
        <v>0</v>
      </c>
      <c r="B8331" s="95" t="s">
        <v>0</v>
      </c>
      <c r="C8331" s="95" t="s">
        <v>0</v>
      </c>
      <c r="D8331" s="95" t="s">
        <v>0</v>
      </c>
      <c r="E8331" s="32" t="s">
        <v>0</v>
      </c>
      <c r="F8331" s="32" t="s">
        <v>0</v>
      </c>
      <c r="G8331" s="154" t="s">
        <v>0</v>
      </c>
      <c r="H8331" s="30" t="s">
        <v>1981</v>
      </c>
      <c r="I8331" s="31">
        <f t="shared" si="5960"/>
        <v>4874705</v>
      </c>
      <c r="J8331" s="31">
        <f>SUM(J8296,J8321,J8325)</f>
        <v>2758065</v>
      </c>
      <c r="K8331" s="31">
        <f t="shared" si="5961"/>
        <v>316640</v>
      </c>
      <c r="L8331" s="31">
        <f t="shared" ref="L8331:X8331" si="5987">SUM(L8296,L8321,L8325)</f>
        <v>306140</v>
      </c>
      <c r="M8331" s="31">
        <f t="shared" si="5987"/>
        <v>0</v>
      </c>
      <c r="N8331" s="31">
        <f t="shared" si="5987"/>
        <v>10500</v>
      </c>
      <c r="O8331" s="31">
        <f t="shared" si="5987"/>
        <v>0</v>
      </c>
      <c r="P8331" s="31">
        <f t="shared" si="5987"/>
        <v>1800000</v>
      </c>
      <c r="Q8331" s="31">
        <f t="shared" si="5987"/>
        <v>5242796</v>
      </c>
      <c r="R8331" s="31">
        <f t="shared" si="5987"/>
        <v>2859177</v>
      </c>
      <c r="S8331" s="31">
        <f t="shared" si="5987"/>
        <v>2194369</v>
      </c>
      <c r="T8331" s="31">
        <f t="shared" si="5987"/>
        <v>664708</v>
      </c>
      <c r="U8331" s="31">
        <f t="shared" si="5987"/>
        <v>259948</v>
      </c>
      <c r="V8331" s="31">
        <f t="shared" si="5987"/>
        <v>214124</v>
      </c>
      <c r="W8331" s="31">
        <f t="shared" si="5987"/>
        <v>190636</v>
      </c>
      <c r="X8331" s="31">
        <f t="shared" si="5987"/>
        <v>2859077</v>
      </c>
      <c r="Y8331" s="220">
        <f t="shared" si="5966"/>
        <v>99.996502490052208</v>
      </c>
    </row>
    <row r="8332" spans="1:25" ht="15" thickBot="1">
      <c r="A8332" s="32" t="s">
        <v>0</v>
      </c>
      <c r="B8332" s="95" t="s">
        <v>0</v>
      </c>
      <c r="C8332" s="95" t="s">
        <v>0</v>
      </c>
      <c r="D8332" s="95" t="s">
        <v>0</v>
      </c>
      <c r="E8332" s="32" t="s">
        <v>0</v>
      </c>
      <c r="F8332" s="32" t="s">
        <v>0</v>
      </c>
      <c r="G8332" s="154" t="s">
        <v>0</v>
      </c>
      <c r="H8332" s="21" t="s">
        <v>170</v>
      </c>
      <c r="I8332" s="66">
        <f t="shared" si="5960"/>
        <v>42</v>
      </c>
      <c r="J8332" s="66">
        <v>42</v>
      </c>
      <c r="K8332" s="66">
        <f t="shared" si="5961"/>
        <v>0</v>
      </c>
      <c r="L8332" s="66" t="s">
        <v>0</v>
      </c>
      <c r="M8332" s="66" t="s">
        <v>0</v>
      </c>
      <c r="N8332" s="66" t="s">
        <v>0</v>
      </c>
      <c r="O8332" s="66" t="s">
        <v>0</v>
      </c>
      <c r="P8332" s="66" t="s">
        <v>0</v>
      </c>
      <c r="Q8332" s="66">
        <v>0</v>
      </c>
      <c r="R8332" s="66"/>
      <c r="S8332" s="66"/>
      <c r="T8332" s="66"/>
      <c r="U8332" s="66"/>
      <c r="V8332" s="66"/>
      <c r="W8332" s="66"/>
      <c r="X8332" s="66"/>
      <c r="Y8332" s="208">
        <v>0</v>
      </c>
    </row>
    <row r="8333" spans="1:25" ht="41.4" thickBot="1">
      <c r="A8333" s="252" t="s">
        <v>0</v>
      </c>
      <c r="B8333" s="255" t="s">
        <v>0</v>
      </c>
      <c r="C8333" s="255" t="s">
        <v>0</v>
      </c>
      <c r="D8333" s="255" t="s">
        <v>0</v>
      </c>
      <c r="E8333" s="252" t="s">
        <v>0</v>
      </c>
      <c r="F8333" s="252" t="s">
        <v>0</v>
      </c>
      <c r="G8333" s="258" t="s">
        <v>0</v>
      </c>
      <c r="H8333" s="24" t="s">
        <v>72</v>
      </c>
      <c r="I8333" s="1" t="s">
        <v>3093</v>
      </c>
      <c r="J8333" s="1" t="s">
        <v>3130</v>
      </c>
      <c r="K8333" s="1" t="s">
        <v>3</v>
      </c>
      <c r="L8333" s="1" t="s">
        <v>4</v>
      </c>
      <c r="M8333" s="1" t="s">
        <v>5</v>
      </c>
      <c r="N8333" s="1" t="s">
        <v>6</v>
      </c>
      <c r="O8333" s="1" t="s">
        <v>7</v>
      </c>
      <c r="P8333" s="1" t="s">
        <v>8</v>
      </c>
      <c r="Q8333" s="1" t="s">
        <v>3344</v>
      </c>
      <c r="R8333" s="1" t="s">
        <v>3427</v>
      </c>
      <c r="S8333" s="1" t="s">
        <v>3447</v>
      </c>
      <c r="T8333" s="1" t="s">
        <v>3448</v>
      </c>
      <c r="U8333" s="1" t="s">
        <v>3452</v>
      </c>
      <c r="V8333" s="1" t="s">
        <v>3449</v>
      </c>
      <c r="W8333" s="1" t="s">
        <v>3450</v>
      </c>
      <c r="X8333" s="1" t="s">
        <v>3451</v>
      </c>
      <c r="Y8333" s="216" t="s">
        <v>3385</v>
      </c>
    </row>
    <row r="8334" spans="1:25">
      <c r="A8334" s="253"/>
      <c r="B8334" s="256"/>
      <c r="C8334" s="256"/>
      <c r="D8334" s="256"/>
      <c r="E8334" s="253"/>
      <c r="F8334" s="253"/>
      <c r="G8334" s="259"/>
      <c r="H8334" s="33" t="s">
        <v>0</v>
      </c>
      <c r="I8334" s="45">
        <v>1</v>
      </c>
      <c r="J8334" s="45">
        <v>3</v>
      </c>
      <c r="K8334" s="45" t="s">
        <v>9</v>
      </c>
      <c r="L8334" s="45">
        <v>5</v>
      </c>
      <c r="M8334" s="45">
        <v>6</v>
      </c>
      <c r="N8334" s="45">
        <v>7</v>
      </c>
      <c r="O8334" s="45">
        <v>8</v>
      </c>
      <c r="P8334" s="45">
        <v>9</v>
      </c>
      <c r="Q8334" s="45">
        <v>1</v>
      </c>
      <c r="R8334" s="45">
        <v>2</v>
      </c>
      <c r="S8334" s="45">
        <v>3</v>
      </c>
      <c r="T8334" s="45" t="s">
        <v>3453</v>
      </c>
      <c r="U8334" s="45">
        <v>5</v>
      </c>
      <c r="V8334" s="45">
        <v>6</v>
      </c>
      <c r="W8334" s="45">
        <v>7</v>
      </c>
      <c r="X8334" s="45" t="s">
        <v>3454</v>
      </c>
      <c r="Y8334" s="276">
        <v>9</v>
      </c>
    </row>
    <row r="8335" spans="1:25">
      <c r="A8335" s="253"/>
      <c r="B8335" s="256"/>
      <c r="C8335" s="256"/>
      <c r="D8335" s="256"/>
      <c r="E8335" s="253"/>
      <c r="F8335" s="253"/>
      <c r="G8335" s="259"/>
      <c r="H8335" s="34" t="s">
        <v>110</v>
      </c>
      <c r="I8335" s="35">
        <f t="shared" si="5960"/>
        <v>4874705</v>
      </c>
      <c r="J8335" s="35">
        <f>SUM(J8331)</f>
        <v>2758065</v>
      </c>
      <c r="K8335" s="35">
        <f t="shared" si="5961"/>
        <v>316640</v>
      </c>
      <c r="L8335" s="35">
        <f t="shared" ref="L8335:P8335" si="5988">SUM(L8331)</f>
        <v>306140</v>
      </c>
      <c r="M8335" s="35">
        <f t="shared" si="5988"/>
        <v>0</v>
      </c>
      <c r="N8335" s="35">
        <f t="shared" si="5988"/>
        <v>10500</v>
      </c>
      <c r="O8335" s="35">
        <f t="shared" si="5988"/>
        <v>0</v>
      </c>
      <c r="P8335" s="35">
        <f t="shared" si="5988"/>
        <v>1800000</v>
      </c>
      <c r="Q8335" s="35">
        <f t="shared" ref="Q8335:R8335" si="5989">SUM(Q8331)</f>
        <v>5242796</v>
      </c>
      <c r="R8335" s="35">
        <f t="shared" si="5989"/>
        <v>2859177</v>
      </c>
      <c r="S8335" s="35">
        <f t="shared" ref="S8335" si="5990">SUM(S8331)</f>
        <v>2194369</v>
      </c>
      <c r="T8335" s="35">
        <f t="shared" ref="T8335:X8335" si="5991">SUM(T8331)</f>
        <v>664708</v>
      </c>
      <c r="U8335" s="35">
        <f t="shared" si="5991"/>
        <v>259948</v>
      </c>
      <c r="V8335" s="35">
        <f t="shared" si="5991"/>
        <v>214124</v>
      </c>
      <c r="W8335" s="35">
        <f t="shared" si="5991"/>
        <v>190636</v>
      </c>
      <c r="X8335" s="35">
        <f t="shared" si="5991"/>
        <v>2859077</v>
      </c>
      <c r="Y8335" s="218">
        <f t="shared" ref="Y8335:Y8336" si="5992">IF(R8335=0,0,(X8335/R8335)*100)</f>
        <v>99.996502490052208</v>
      </c>
    </row>
    <row r="8336" spans="1:25">
      <c r="A8336" s="253"/>
      <c r="B8336" s="256"/>
      <c r="C8336" s="256"/>
      <c r="D8336" s="256"/>
      <c r="E8336" s="253"/>
      <c r="F8336" s="253"/>
      <c r="G8336" s="259"/>
      <c r="H8336" s="36" t="s">
        <v>69</v>
      </c>
      <c r="I8336" s="35">
        <f t="shared" si="5960"/>
        <v>4874705</v>
      </c>
      <c r="J8336" s="35">
        <f>SUM(J8335)</f>
        <v>2758065</v>
      </c>
      <c r="K8336" s="35">
        <f t="shared" si="5961"/>
        <v>316640</v>
      </c>
      <c r="L8336" s="35">
        <f t="shared" ref="L8336:P8336" si="5993">SUM(L8335)</f>
        <v>306140</v>
      </c>
      <c r="M8336" s="35">
        <f t="shared" si="5993"/>
        <v>0</v>
      </c>
      <c r="N8336" s="35">
        <f t="shared" si="5993"/>
        <v>10500</v>
      </c>
      <c r="O8336" s="35">
        <f t="shared" si="5993"/>
        <v>0</v>
      </c>
      <c r="P8336" s="35">
        <f t="shared" si="5993"/>
        <v>1800000</v>
      </c>
      <c r="Q8336" s="35">
        <f t="shared" ref="Q8336:R8336" si="5994">SUM(Q8335)</f>
        <v>5242796</v>
      </c>
      <c r="R8336" s="35">
        <f t="shared" si="5994"/>
        <v>2859177</v>
      </c>
      <c r="S8336" s="35">
        <f t="shared" ref="S8336" si="5995">SUM(S8335)</f>
        <v>2194369</v>
      </c>
      <c r="T8336" s="35">
        <f t="shared" ref="T8336:X8336" si="5996">SUM(T8335)</f>
        <v>664708</v>
      </c>
      <c r="U8336" s="35">
        <f t="shared" si="5996"/>
        <v>259948</v>
      </c>
      <c r="V8336" s="35">
        <f t="shared" si="5996"/>
        <v>214124</v>
      </c>
      <c r="W8336" s="35">
        <f t="shared" si="5996"/>
        <v>190636</v>
      </c>
      <c r="X8336" s="35">
        <f t="shared" si="5996"/>
        <v>2859077</v>
      </c>
      <c r="Y8336" s="218">
        <f t="shared" si="5992"/>
        <v>99.996502490052208</v>
      </c>
    </row>
    <row r="8337" spans="1:25">
      <c r="A8337" s="254"/>
      <c r="B8337" s="257"/>
      <c r="C8337" s="257"/>
      <c r="D8337" s="257"/>
      <c r="E8337" s="254"/>
      <c r="F8337" s="254"/>
      <c r="G8337" s="260"/>
    </row>
    <row r="8338" spans="1:25" ht="15" thickBot="1">
      <c r="A8338" s="32" t="s">
        <v>0</v>
      </c>
      <c r="B8338" s="95" t="s">
        <v>0</v>
      </c>
      <c r="C8338" s="95" t="s">
        <v>0</v>
      </c>
      <c r="D8338" s="95" t="s">
        <v>0</v>
      </c>
      <c r="E8338" s="32" t="s">
        <v>0</v>
      </c>
      <c r="F8338" s="32" t="s">
        <v>0</v>
      </c>
      <c r="G8338" s="154" t="s">
        <v>0</v>
      </c>
      <c r="H8338" s="37" t="s">
        <v>0</v>
      </c>
      <c r="I8338" s="37"/>
      <c r="J8338" s="37"/>
      <c r="K8338" s="37"/>
      <c r="L8338" s="37" t="s">
        <v>0</v>
      </c>
      <c r="M8338" s="37" t="s">
        <v>0</v>
      </c>
      <c r="N8338" s="37" t="s">
        <v>0</v>
      </c>
      <c r="O8338" s="37" t="s">
        <v>0</v>
      </c>
      <c r="P8338" s="37" t="s">
        <v>0</v>
      </c>
      <c r="Q8338" s="37"/>
      <c r="R8338" s="37"/>
      <c r="S8338" s="37"/>
      <c r="T8338" s="37" t="s">
        <v>0</v>
      </c>
      <c r="U8338" s="37" t="s">
        <v>0</v>
      </c>
      <c r="V8338" s="37" t="s">
        <v>0</v>
      </c>
      <c r="W8338" s="37" t="s">
        <v>0</v>
      </c>
      <c r="X8338" s="37" t="s">
        <v>0</v>
      </c>
      <c r="Y8338" s="219"/>
    </row>
    <row r="8339" spans="1:25" ht="41.4" thickBot="1">
      <c r="A8339" s="24" t="s">
        <v>123</v>
      </c>
      <c r="B8339" s="90" t="s">
        <v>124</v>
      </c>
      <c r="C8339" s="90" t="s">
        <v>125</v>
      </c>
      <c r="D8339" s="91" t="s">
        <v>0</v>
      </c>
      <c r="E8339" s="24" t="s">
        <v>126</v>
      </c>
      <c r="F8339" s="24" t="s">
        <v>127</v>
      </c>
      <c r="G8339" s="151" t="s">
        <v>128</v>
      </c>
      <c r="H8339" s="24" t="s">
        <v>1</v>
      </c>
      <c r="I8339" s="1" t="s">
        <v>3093</v>
      </c>
      <c r="J8339" s="1" t="s">
        <v>3130</v>
      </c>
      <c r="K8339" s="1" t="s">
        <v>3</v>
      </c>
      <c r="L8339" s="1" t="s">
        <v>4</v>
      </c>
      <c r="M8339" s="1" t="s">
        <v>5</v>
      </c>
      <c r="N8339" s="1" t="s">
        <v>6</v>
      </c>
      <c r="O8339" s="1" t="s">
        <v>7</v>
      </c>
      <c r="P8339" s="1" t="s">
        <v>8</v>
      </c>
      <c r="Q8339" s="1" t="s">
        <v>3344</v>
      </c>
      <c r="R8339" s="1" t="s">
        <v>3427</v>
      </c>
      <c r="S8339" s="1" t="s">
        <v>3447</v>
      </c>
      <c r="T8339" s="1" t="s">
        <v>3448</v>
      </c>
      <c r="U8339" s="1" t="s">
        <v>3452</v>
      </c>
      <c r="V8339" s="1" t="s">
        <v>3449</v>
      </c>
      <c r="W8339" s="1" t="s">
        <v>3450</v>
      </c>
      <c r="X8339" s="1" t="s">
        <v>3451</v>
      </c>
      <c r="Y8339" s="216" t="s">
        <v>3385</v>
      </c>
    </row>
    <row r="8340" spans="1:25">
      <c r="A8340" s="26" t="s">
        <v>0</v>
      </c>
      <c r="B8340" s="92" t="s">
        <v>0</v>
      </c>
      <c r="C8340" s="92" t="s">
        <v>0</v>
      </c>
      <c r="D8340" s="93" t="s">
        <v>0</v>
      </c>
      <c r="E8340" s="27" t="s">
        <v>0</v>
      </c>
      <c r="F8340" s="28" t="s">
        <v>0</v>
      </c>
      <c r="G8340" s="152" t="s">
        <v>0</v>
      </c>
      <c r="H8340" s="29" t="s">
        <v>0</v>
      </c>
      <c r="I8340" s="45">
        <v>1</v>
      </c>
      <c r="J8340" s="45">
        <v>3</v>
      </c>
      <c r="K8340" s="45" t="s">
        <v>9</v>
      </c>
      <c r="L8340" s="45">
        <v>5</v>
      </c>
      <c r="M8340" s="45">
        <v>6</v>
      </c>
      <c r="N8340" s="45">
        <v>7</v>
      </c>
      <c r="O8340" s="45">
        <v>8</v>
      </c>
      <c r="P8340" s="45">
        <v>9</v>
      </c>
      <c r="Q8340" s="45">
        <v>1</v>
      </c>
      <c r="R8340" s="45">
        <v>2</v>
      </c>
      <c r="S8340" s="45">
        <v>3</v>
      </c>
      <c r="T8340" s="45" t="s">
        <v>3453</v>
      </c>
      <c r="U8340" s="45">
        <v>5</v>
      </c>
      <c r="V8340" s="45">
        <v>6</v>
      </c>
      <c r="W8340" s="45">
        <v>7</v>
      </c>
      <c r="X8340" s="45" t="s">
        <v>3454</v>
      </c>
      <c r="Y8340" s="276">
        <v>9</v>
      </c>
    </row>
    <row r="8341" spans="1:25">
      <c r="A8341" s="20">
        <v>35</v>
      </c>
      <c r="B8341" s="81" t="s">
        <v>172</v>
      </c>
      <c r="C8341" s="80" t="s">
        <v>966</v>
      </c>
      <c r="D8341" s="80">
        <v>35020013</v>
      </c>
      <c r="E8341" s="21" t="s">
        <v>0</v>
      </c>
      <c r="F8341" s="21" t="s">
        <v>0</v>
      </c>
      <c r="G8341" s="150" t="s">
        <v>0</v>
      </c>
      <c r="H8341" s="21" t="s">
        <v>1982</v>
      </c>
      <c r="I8341" s="22"/>
      <c r="J8341" s="22"/>
      <c r="K8341" s="22"/>
      <c r="L8341" s="22" t="s">
        <v>0</v>
      </c>
      <c r="M8341" s="22" t="s">
        <v>0</v>
      </c>
      <c r="N8341" s="22" t="s">
        <v>0</v>
      </c>
      <c r="O8341" s="22" t="s">
        <v>0</v>
      </c>
      <c r="P8341" s="22" t="s">
        <v>0</v>
      </c>
      <c r="Q8341" s="22"/>
      <c r="R8341" s="22"/>
      <c r="S8341" s="22"/>
      <c r="T8341" s="22" t="s">
        <v>0</v>
      </c>
      <c r="U8341" s="22" t="s">
        <v>0</v>
      </c>
      <c r="V8341" s="22" t="s">
        <v>0</v>
      </c>
      <c r="W8341" s="22" t="s">
        <v>0</v>
      </c>
      <c r="X8341" s="22" t="s">
        <v>0</v>
      </c>
      <c r="Y8341" s="209"/>
    </row>
    <row r="8342" spans="1:25" ht="20.399999999999999">
      <c r="A8342" s="20" t="s">
        <v>0</v>
      </c>
      <c r="B8342" s="81" t="s">
        <v>0</v>
      </c>
      <c r="C8342" s="81" t="s">
        <v>0</v>
      </c>
      <c r="D8342" s="94" t="s">
        <v>0</v>
      </c>
      <c r="E8342" s="21" t="s">
        <v>0</v>
      </c>
      <c r="F8342" s="21" t="s">
        <v>0</v>
      </c>
      <c r="G8342" s="150" t="s">
        <v>0</v>
      </c>
      <c r="H8342" s="30" t="s">
        <v>33</v>
      </c>
      <c r="I8342" s="31">
        <f t="shared" si="5960"/>
        <v>3501472</v>
      </c>
      <c r="J8342" s="31">
        <f>SUM(J8343,J8351,J8353)</f>
        <v>3302772</v>
      </c>
      <c r="K8342" s="31">
        <f t="shared" si="5961"/>
        <v>198700</v>
      </c>
      <c r="L8342" s="31">
        <f t="shared" ref="L8342:P8342" si="5997">SUM(L8343,L8351,L8353)</f>
        <v>85600</v>
      </c>
      <c r="M8342" s="31">
        <f t="shared" si="5997"/>
        <v>5000</v>
      </c>
      <c r="N8342" s="31">
        <f t="shared" si="5997"/>
        <v>108100</v>
      </c>
      <c r="O8342" s="31">
        <f t="shared" si="5997"/>
        <v>0</v>
      </c>
      <c r="P8342" s="31">
        <f t="shared" si="5997"/>
        <v>0</v>
      </c>
      <c r="Q8342" s="31">
        <f t="shared" ref="Q8342:R8342" si="5998">SUM(Q8343,Q8351,Q8353)</f>
        <v>3785578</v>
      </c>
      <c r="R8342" s="31">
        <f t="shared" si="5998"/>
        <v>3442878</v>
      </c>
      <c r="S8342" s="31">
        <f t="shared" ref="S8342" si="5999">SUM(S8343,S8351,S8353)</f>
        <v>2792896</v>
      </c>
      <c r="T8342" s="31">
        <f t="shared" ref="T8342:X8342" si="6000">SUM(T8343,T8351,T8353)</f>
        <v>649982</v>
      </c>
      <c r="U8342" s="31">
        <f t="shared" si="6000"/>
        <v>302352</v>
      </c>
      <c r="V8342" s="31">
        <f t="shared" si="6000"/>
        <v>280017</v>
      </c>
      <c r="W8342" s="31">
        <f t="shared" si="6000"/>
        <v>67613</v>
      </c>
      <c r="X8342" s="31">
        <f t="shared" si="6000"/>
        <v>3442878</v>
      </c>
      <c r="Y8342" s="220">
        <f t="shared" ref="Y8342:Y8378" si="6001">IF(R8342=0,0,(X8342/R8342)*100)</f>
        <v>100</v>
      </c>
    </row>
    <row r="8343" spans="1:25">
      <c r="A8343" s="23">
        <v>35</v>
      </c>
      <c r="B8343" s="80" t="s">
        <v>172</v>
      </c>
      <c r="C8343" s="80" t="s">
        <v>966</v>
      </c>
      <c r="D8343" s="80">
        <v>35020013</v>
      </c>
      <c r="E8343" s="21" t="s">
        <v>132</v>
      </c>
      <c r="F8343" s="21" t="s">
        <v>0</v>
      </c>
      <c r="G8343" s="150" t="s">
        <v>0</v>
      </c>
      <c r="H8343" s="21" t="s">
        <v>11</v>
      </c>
      <c r="I8343" s="66">
        <f t="shared" si="5960"/>
        <v>2836098</v>
      </c>
      <c r="J8343" s="66">
        <f>SUM(J8344,J8345)</f>
        <v>2805098</v>
      </c>
      <c r="K8343" s="66">
        <f t="shared" si="5961"/>
        <v>31000</v>
      </c>
      <c r="L8343" s="66">
        <f t="shared" ref="L8343:P8343" si="6002">SUM(L8344,L8345)</f>
        <v>30000</v>
      </c>
      <c r="M8343" s="66">
        <f t="shared" si="6002"/>
        <v>0</v>
      </c>
      <c r="N8343" s="66">
        <f t="shared" si="6002"/>
        <v>1000</v>
      </c>
      <c r="O8343" s="66">
        <f t="shared" si="6002"/>
        <v>0</v>
      </c>
      <c r="P8343" s="66">
        <f t="shared" si="6002"/>
        <v>0</v>
      </c>
      <c r="Q8343" s="66">
        <f t="shared" ref="Q8343:R8343" si="6003">SUM(Q8344,Q8345)</f>
        <v>2999325</v>
      </c>
      <c r="R8343" s="66">
        <f t="shared" si="6003"/>
        <v>2932425</v>
      </c>
      <c r="S8343" s="66">
        <f t="shared" ref="S8343" si="6004">SUM(S8344,S8345)</f>
        <v>2394165</v>
      </c>
      <c r="T8343" s="66">
        <f t="shared" ref="T8343:X8343" si="6005">SUM(T8344,T8345)</f>
        <v>538260</v>
      </c>
      <c r="U8343" s="66">
        <f t="shared" si="6005"/>
        <v>240664</v>
      </c>
      <c r="V8343" s="66">
        <f t="shared" si="6005"/>
        <v>239432</v>
      </c>
      <c r="W8343" s="66">
        <f t="shared" si="6005"/>
        <v>58164</v>
      </c>
      <c r="X8343" s="66">
        <f t="shared" si="6005"/>
        <v>2932425</v>
      </c>
      <c r="Y8343" s="208">
        <f t="shared" si="6001"/>
        <v>100</v>
      </c>
    </row>
    <row r="8344" spans="1:25">
      <c r="A8344" s="23">
        <v>35</v>
      </c>
      <c r="B8344" s="80" t="s">
        <v>172</v>
      </c>
      <c r="C8344" s="80" t="s">
        <v>966</v>
      </c>
      <c r="D8344" s="80">
        <v>35020013</v>
      </c>
      <c r="E8344" s="22">
        <v>6111</v>
      </c>
      <c r="F8344" s="23"/>
      <c r="G8344" s="129" t="s">
        <v>3380</v>
      </c>
      <c r="H8344" s="32" t="s">
        <v>12</v>
      </c>
      <c r="I8344" s="44">
        <f t="shared" si="5960"/>
        <v>2570386</v>
      </c>
      <c r="J8344" s="44">
        <v>2539386</v>
      </c>
      <c r="K8344" s="44">
        <f t="shared" si="5961"/>
        <v>31000</v>
      </c>
      <c r="L8344" s="44">
        <v>30000</v>
      </c>
      <c r="M8344" s="44">
        <v>0</v>
      </c>
      <c r="N8344" s="44">
        <v>1000</v>
      </c>
      <c r="O8344" s="44">
        <v>0</v>
      </c>
      <c r="P8344" s="44">
        <v>0</v>
      </c>
      <c r="Q8344" s="44">
        <v>2732716</v>
      </c>
      <c r="R8344" s="44">
        <v>2665816</v>
      </c>
      <c r="S8344" s="44">
        <v>2175093</v>
      </c>
      <c r="T8344" s="44">
        <f t="shared" ref="T8344:T8377" si="6006">U8344+V8344+W8344</f>
        <v>490723</v>
      </c>
      <c r="U8344" s="44">
        <v>222151</v>
      </c>
      <c r="V8344" s="44">
        <v>222151</v>
      </c>
      <c r="W8344" s="44">
        <v>46421</v>
      </c>
      <c r="X8344" s="44">
        <f t="shared" ref="X8344:X8377" si="6007">S8344+T8344</f>
        <v>2665816</v>
      </c>
      <c r="Y8344" s="209">
        <f t="shared" si="6001"/>
        <v>100</v>
      </c>
    </row>
    <row r="8345" spans="1:25">
      <c r="A8345" s="20">
        <v>35</v>
      </c>
      <c r="B8345" s="81" t="s">
        <v>172</v>
      </c>
      <c r="C8345" s="81" t="s">
        <v>966</v>
      </c>
      <c r="D8345" s="81">
        <v>35020013</v>
      </c>
      <c r="E8345" s="20" t="s">
        <v>134</v>
      </c>
      <c r="F8345" s="23" t="s">
        <v>0</v>
      </c>
      <c r="G8345" s="154" t="s">
        <v>0</v>
      </c>
      <c r="H8345" s="21" t="s">
        <v>13</v>
      </c>
      <c r="I8345" s="66">
        <f t="shared" si="5960"/>
        <v>265712</v>
      </c>
      <c r="J8345" s="66">
        <f>SUM(J8346:J8350)</f>
        <v>265712</v>
      </c>
      <c r="K8345" s="66">
        <f t="shared" si="5961"/>
        <v>0</v>
      </c>
      <c r="L8345" s="66">
        <f t="shared" ref="L8345:X8345" si="6008">SUM(L8346:L8350)</f>
        <v>0</v>
      </c>
      <c r="M8345" s="66">
        <f t="shared" si="6008"/>
        <v>0</v>
      </c>
      <c r="N8345" s="66">
        <f t="shared" si="6008"/>
        <v>0</v>
      </c>
      <c r="O8345" s="66">
        <f t="shared" si="6008"/>
        <v>0</v>
      </c>
      <c r="P8345" s="66">
        <f t="shared" si="6008"/>
        <v>0</v>
      </c>
      <c r="Q8345" s="66">
        <f t="shared" si="6008"/>
        <v>266609</v>
      </c>
      <c r="R8345" s="66">
        <f t="shared" si="6008"/>
        <v>266609</v>
      </c>
      <c r="S8345" s="66">
        <f t="shared" si="6008"/>
        <v>219072</v>
      </c>
      <c r="T8345" s="66">
        <f t="shared" si="6008"/>
        <v>47537</v>
      </c>
      <c r="U8345" s="66">
        <f t="shared" si="6008"/>
        <v>18513</v>
      </c>
      <c r="V8345" s="66">
        <f t="shared" si="6008"/>
        <v>17281</v>
      </c>
      <c r="W8345" s="66">
        <f t="shared" si="6008"/>
        <v>11743</v>
      </c>
      <c r="X8345" s="66">
        <f t="shared" si="6008"/>
        <v>266609</v>
      </c>
      <c r="Y8345" s="208">
        <f t="shared" si="6001"/>
        <v>100</v>
      </c>
    </row>
    <row r="8346" spans="1:25">
      <c r="A8346" s="23">
        <v>35</v>
      </c>
      <c r="B8346" s="80" t="s">
        <v>172</v>
      </c>
      <c r="C8346" s="80" t="s">
        <v>966</v>
      </c>
      <c r="D8346" s="80">
        <v>35020013</v>
      </c>
      <c r="E8346" s="22">
        <v>6112</v>
      </c>
      <c r="F8346" s="23" t="s">
        <v>2947</v>
      </c>
      <c r="G8346" s="129" t="s">
        <v>3380</v>
      </c>
      <c r="H8346" s="32" t="s">
        <v>16</v>
      </c>
      <c r="I8346" s="44">
        <f t="shared" si="5960"/>
        <v>43142</v>
      </c>
      <c r="J8346" s="44">
        <v>43142</v>
      </c>
      <c r="K8346" s="44">
        <f t="shared" si="5961"/>
        <v>0</v>
      </c>
      <c r="L8346" s="44">
        <v>0</v>
      </c>
      <c r="M8346" s="44">
        <v>0</v>
      </c>
      <c r="N8346" s="44">
        <v>0</v>
      </c>
      <c r="O8346" s="44">
        <v>0</v>
      </c>
      <c r="P8346" s="44">
        <v>0</v>
      </c>
      <c r="Q8346" s="44">
        <v>43142</v>
      </c>
      <c r="R8346" s="44">
        <v>43142</v>
      </c>
      <c r="S8346" s="44">
        <v>32735</v>
      </c>
      <c r="T8346" s="44">
        <f t="shared" si="6006"/>
        <v>10407</v>
      </c>
      <c r="U8346" s="44">
        <v>3571</v>
      </c>
      <c r="V8346" s="44">
        <v>3571</v>
      </c>
      <c r="W8346" s="44">
        <v>3265</v>
      </c>
      <c r="X8346" s="44">
        <f t="shared" si="6007"/>
        <v>43142</v>
      </c>
      <c r="Y8346" s="209">
        <f t="shared" si="6001"/>
        <v>100</v>
      </c>
    </row>
    <row r="8347" spans="1:25">
      <c r="A8347" s="23">
        <v>35</v>
      </c>
      <c r="B8347" s="80" t="s">
        <v>172</v>
      </c>
      <c r="C8347" s="80" t="s">
        <v>966</v>
      </c>
      <c r="D8347" s="80">
        <v>35020013</v>
      </c>
      <c r="E8347" s="22">
        <v>6112</v>
      </c>
      <c r="F8347" s="23" t="s">
        <v>2948</v>
      </c>
      <c r="G8347" s="129" t="s">
        <v>3380</v>
      </c>
      <c r="H8347" s="32" t="s">
        <v>19</v>
      </c>
      <c r="I8347" s="44">
        <f t="shared" si="5960"/>
        <v>143301</v>
      </c>
      <c r="J8347" s="44">
        <v>143301</v>
      </c>
      <c r="K8347" s="44">
        <f t="shared" si="5961"/>
        <v>0</v>
      </c>
      <c r="L8347" s="44">
        <v>0</v>
      </c>
      <c r="M8347" s="44">
        <v>0</v>
      </c>
      <c r="N8347" s="44">
        <v>0</v>
      </c>
      <c r="O8347" s="44">
        <v>0</v>
      </c>
      <c r="P8347" s="44">
        <v>0</v>
      </c>
      <c r="Q8347" s="44">
        <v>143301</v>
      </c>
      <c r="R8347" s="44">
        <v>143301</v>
      </c>
      <c r="S8347" s="44">
        <v>110939</v>
      </c>
      <c r="T8347" s="44">
        <f t="shared" si="6006"/>
        <v>32362</v>
      </c>
      <c r="U8347" s="44">
        <v>11942</v>
      </c>
      <c r="V8347" s="44">
        <v>11942</v>
      </c>
      <c r="W8347" s="44">
        <v>8478</v>
      </c>
      <c r="X8347" s="44">
        <f t="shared" si="6007"/>
        <v>143301</v>
      </c>
      <c r="Y8347" s="209">
        <f t="shared" si="6001"/>
        <v>100</v>
      </c>
    </row>
    <row r="8348" spans="1:25">
      <c r="A8348" s="23">
        <v>35</v>
      </c>
      <c r="B8348" s="80" t="s">
        <v>172</v>
      </c>
      <c r="C8348" s="80" t="s">
        <v>966</v>
      </c>
      <c r="D8348" s="80">
        <v>35020013</v>
      </c>
      <c r="E8348" s="22">
        <v>6112</v>
      </c>
      <c r="F8348" s="23" t="s">
        <v>2949</v>
      </c>
      <c r="G8348" s="129" t="s">
        <v>3380</v>
      </c>
      <c r="H8348" s="32" t="s">
        <v>17</v>
      </c>
      <c r="I8348" s="44">
        <f t="shared" si="5960"/>
        <v>33300</v>
      </c>
      <c r="J8348" s="44">
        <v>33300</v>
      </c>
      <c r="K8348" s="44">
        <f t="shared" si="5961"/>
        <v>0</v>
      </c>
      <c r="L8348" s="44">
        <v>0</v>
      </c>
      <c r="M8348" s="44">
        <v>0</v>
      </c>
      <c r="N8348" s="44">
        <v>0</v>
      </c>
      <c r="O8348" s="44">
        <v>0</v>
      </c>
      <c r="P8348" s="44">
        <v>0</v>
      </c>
      <c r="Q8348" s="44">
        <v>34197</v>
      </c>
      <c r="R8348" s="44">
        <v>34197</v>
      </c>
      <c r="S8348" s="44">
        <v>34197</v>
      </c>
      <c r="T8348" s="44">
        <f t="shared" si="6006"/>
        <v>0</v>
      </c>
      <c r="U8348" s="44"/>
      <c r="V8348" s="44"/>
      <c r="W8348" s="44"/>
      <c r="X8348" s="44">
        <f t="shared" si="6007"/>
        <v>34197</v>
      </c>
      <c r="Y8348" s="209">
        <f t="shared" si="6001"/>
        <v>100</v>
      </c>
    </row>
    <row r="8349" spans="1:25">
      <c r="A8349" s="23">
        <v>35</v>
      </c>
      <c r="B8349" s="80" t="s">
        <v>172</v>
      </c>
      <c r="C8349" s="80" t="s">
        <v>966</v>
      </c>
      <c r="D8349" s="80">
        <v>35020013</v>
      </c>
      <c r="E8349" s="22">
        <v>6112</v>
      </c>
      <c r="F8349" s="23" t="s">
        <v>2950</v>
      </c>
      <c r="G8349" s="129" t="s">
        <v>3380</v>
      </c>
      <c r="H8349" s="32" t="s">
        <v>15</v>
      </c>
      <c r="I8349" s="44">
        <f t="shared" si="5960"/>
        <v>32649</v>
      </c>
      <c r="J8349" s="44">
        <v>32649</v>
      </c>
      <c r="K8349" s="44">
        <f t="shared" si="5961"/>
        <v>0</v>
      </c>
      <c r="L8349" s="44"/>
      <c r="M8349" s="44"/>
      <c r="N8349" s="44"/>
      <c r="O8349" s="44"/>
      <c r="P8349" s="44"/>
      <c r="Q8349" s="44">
        <v>32649</v>
      </c>
      <c r="R8349" s="44">
        <v>32649</v>
      </c>
      <c r="S8349" s="44">
        <v>32649</v>
      </c>
      <c r="T8349" s="44">
        <f t="shared" si="6006"/>
        <v>0</v>
      </c>
      <c r="U8349" s="44"/>
      <c r="V8349" s="44"/>
      <c r="W8349" s="44"/>
      <c r="X8349" s="44">
        <f t="shared" si="6007"/>
        <v>32649</v>
      </c>
      <c r="Y8349" s="209">
        <f t="shared" si="6001"/>
        <v>100</v>
      </c>
    </row>
    <row r="8350" spans="1:25">
      <c r="A8350" s="23">
        <v>35</v>
      </c>
      <c r="B8350" s="80" t="s">
        <v>172</v>
      </c>
      <c r="C8350" s="80" t="s">
        <v>966</v>
      </c>
      <c r="D8350" s="80">
        <v>35020013</v>
      </c>
      <c r="E8350" s="22">
        <v>6112</v>
      </c>
      <c r="F8350" s="23" t="s">
        <v>2951</v>
      </c>
      <c r="G8350" s="129" t="s">
        <v>3380</v>
      </c>
      <c r="H8350" s="32" t="s">
        <v>18</v>
      </c>
      <c r="I8350" s="44">
        <f t="shared" si="5960"/>
        <v>13320</v>
      </c>
      <c r="J8350" s="44">
        <v>13320</v>
      </c>
      <c r="K8350" s="44">
        <f t="shared" si="5961"/>
        <v>0</v>
      </c>
      <c r="L8350" s="44">
        <v>0</v>
      </c>
      <c r="M8350" s="44">
        <v>0</v>
      </c>
      <c r="N8350" s="44">
        <v>0</v>
      </c>
      <c r="O8350" s="44">
        <v>0</v>
      </c>
      <c r="P8350" s="44">
        <v>0</v>
      </c>
      <c r="Q8350" s="44">
        <v>13320</v>
      </c>
      <c r="R8350" s="44">
        <v>13320</v>
      </c>
      <c r="S8350" s="44">
        <v>8552</v>
      </c>
      <c r="T8350" s="44">
        <f t="shared" si="6006"/>
        <v>4768</v>
      </c>
      <c r="U8350" s="44">
        <v>3000</v>
      </c>
      <c r="V8350" s="44">
        <v>1768</v>
      </c>
      <c r="W8350" s="44"/>
      <c r="X8350" s="44">
        <f t="shared" si="6007"/>
        <v>13320</v>
      </c>
      <c r="Y8350" s="209">
        <f t="shared" si="6001"/>
        <v>100</v>
      </c>
    </row>
    <row r="8351" spans="1:25">
      <c r="A8351" s="23">
        <v>35</v>
      </c>
      <c r="B8351" s="80" t="s">
        <v>172</v>
      </c>
      <c r="C8351" s="80" t="s">
        <v>966</v>
      </c>
      <c r="D8351" s="80">
        <v>35020013</v>
      </c>
      <c r="E8351" s="21" t="s">
        <v>139</v>
      </c>
      <c r="F8351" s="21" t="s">
        <v>0</v>
      </c>
      <c r="G8351" s="150" t="s">
        <v>0</v>
      </c>
      <c r="H8351" s="21" t="s">
        <v>21</v>
      </c>
      <c r="I8351" s="66">
        <f t="shared" si="5960"/>
        <v>259100</v>
      </c>
      <c r="J8351" s="66">
        <f t="shared" ref="J8351:X8351" si="6009">SUM(J8352)</f>
        <v>255000</v>
      </c>
      <c r="K8351" s="66">
        <f t="shared" si="5961"/>
        <v>4100</v>
      </c>
      <c r="L8351" s="66">
        <f t="shared" si="6009"/>
        <v>4000</v>
      </c>
      <c r="M8351" s="66">
        <f t="shared" si="6009"/>
        <v>0</v>
      </c>
      <c r="N8351" s="66">
        <f t="shared" si="6009"/>
        <v>100</v>
      </c>
      <c r="O8351" s="66">
        <f t="shared" si="6009"/>
        <v>0</v>
      </c>
      <c r="P8351" s="66">
        <f t="shared" si="6009"/>
        <v>0</v>
      </c>
      <c r="Q8351" s="66">
        <f t="shared" si="6009"/>
        <v>277475</v>
      </c>
      <c r="R8351" s="66">
        <f t="shared" si="6009"/>
        <v>268275</v>
      </c>
      <c r="S8351" s="66">
        <f t="shared" si="6009"/>
        <v>225565</v>
      </c>
      <c r="T8351" s="66">
        <f t="shared" si="6009"/>
        <v>42710</v>
      </c>
      <c r="U8351" s="66">
        <f t="shared" si="6009"/>
        <v>22356</v>
      </c>
      <c r="V8351" s="66">
        <f t="shared" si="6009"/>
        <v>20354</v>
      </c>
      <c r="W8351" s="66">
        <f t="shared" si="6009"/>
        <v>0</v>
      </c>
      <c r="X8351" s="66">
        <f t="shared" si="6009"/>
        <v>268275</v>
      </c>
      <c r="Y8351" s="208">
        <f t="shared" si="6001"/>
        <v>100</v>
      </c>
    </row>
    <row r="8352" spans="1:25">
      <c r="A8352" s="23">
        <v>35</v>
      </c>
      <c r="B8352" s="80" t="s">
        <v>172</v>
      </c>
      <c r="C8352" s="80" t="s">
        <v>966</v>
      </c>
      <c r="D8352" s="80">
        <v>35020013</v>
      </c>
      <c r="E8352" s="22">
        <v>6121</v>
      </c>
      <c r="F8352" s="23"/>
      <c r="G8352" s="129" t="s">
        <v>3380</v>
      </c>
      <c r="H8352" s="32" t="s">
        <v>22</v>
      </c>
      <c r="I8352" s="44">
        <f t="shared" si="5960"/>
        <v>259100</v>
      </c>
      <c r="J8352" s="44">
        <v>255000</v>
      </c>
      <c r="K8352" s="44">
        <f t="shared" si="5961"/>
        <v>4100</v>
      </c>
      <c r="L8352" s="44">
        <v>4000</v>
      </c>
      <c r="M8352" s="44">
        <v>0</v>
      </c>
      <c r="N8352" s="44">
        <v>100</v>
      </c>
      <c r="O8352" s="44">
        <v>0</v>
      </c>
      <c r="P8352" s="44">
        <v>0</v>
      </c>
      <c r="Q8352" s="44">
        <v>277475</v>
      </c>
      <c r="R8352" s="44">
        <v>268275</v>
      </c>
      <c r="S8352" s="44">
        <v>225565</v>
      </c>
      <c r="T8352" s="44">
        <f t="shared" si="6006"/>
        <v>42710</v>
      </c>
      <c r="U8352" s="44">
        <v>22356</v>
      </c>
      <c r="V8352" s="44">
        <v>20354</v>
      </c>
      <c r="W8352" s="44"/>
      <c r="X8352" s="44">
        <f t="shared" si="6007"/>
        <v>268275</v>
      </c>
      <c r="Y8352" s="209">
        <f t="shared" si="6001"/>
        <v>100</v>
      </c>
    </row>
    <row r="8353" spans="1:25">
      <c r="A8353" s="23">
        <v>35</v>
      </c>
      <c r="B8353" s="80" t="s">
        <v>172</v>
      </c>
      <c r="C8353" s="80" t="s">
        <v>966</v>
      </c>
      <c r="D8353" s="80">
        <v>35020013</v>
      </c>
      <c r="E8353" s="21" t="s">
        <v>141</v>
      </c>
      <c r="F8353" s="21" t="s">
        <v>0</v>
      </c>
      <c r="G8353" s="150" t="s">
        <v>0</v>
      </c>
      <c r="H8353" s="21" t="s">
        <v>23</v>
      </c>
      <c r="I8353" s="66">
        <f t="shared" si="5960"/>
        <v>406274</v>
      </c>
      <c r="J8353" s="66">
        <f>SUM(J8354:J8362)</f>
        <v>242674</v>
      </c>
      <c r="K8353" s="66">
        <f t="shared" si="5961"/>
        <v>163600</v>
      </c>
      <c r="L8353" s="66">
        <f t="shared" ref="L8353:X8353" si="6010">SUM(L8354:L8362)</f>
        <v>51600</v>
      </c>
      <c r="M8353" s="66">
        <f t="shared" si="6010"/>
        <v>5000</v>
      </c>
      <c r="N8353" s="66">
        <f t="shared" si="6010"/>
        <v>107000</v>
      </c>
      <c r="O8353" s="66">
        <f t="shared" si="6010"/>
        <v>0</v>
      </c>
      <c r="P8353" s="66">
        <f t="shared" si="6010"/>
        <v>0</v>
      </c>
      <c r="Q8353" s="66">
        <f t="shared" si="6010"/>
        <v>508778</v>
      </c>
      <c r="R8353" s="66">
        <f t="shared" si="6010"/>
        <v>242178</v>
      </c>
      <c r="S8353" s="66">
        <f t="shared" si="6010"/>
        <v>173166</v>
      </c>
      <c r="T8353" s="66">
        <f t="shared" si="6010"/>
        <v>69012</v>
      </c>
      <c r="U8353" s="66">
        <f t="shared" si="6010"/>
        <v>39332</v>
      </c>
      <c r="V8353" s="66">
        <f t="shared" si="6010"/>
        <v>20231</v>
      </c>
      <c r="W8353" s="66">
        <f t="shared" si="6010"/>
        <v>9449</v>
      </c>
      <c r="X8353" s="66">
        <f t="shared" si="6010"/>
        <v>242178</v>
      </c>
      <c r="Y8353" s="208">
        <f t="shared" si="6001"/>
        <v>100</v>
      </c>
    </row>
    <row r="8354" spans="1:25">
      <c r="A8354" s="23">
        <v>35</v>
      </c>
      <c r="B8354" s="80" t="s">
        <v>172</v>
      </c>
      <c r="C8354" s="80" t="s">
        <v>966</v>
      </c>
      <c r="D8354" s="80">
        <v>35020013</v>
      </c>
      <c r="E8354" s="22">
        <v>6131</v>
      </c>
      <c r="F8354" s="23"/>
      <c r="G8354" s="129" t="s">
        <v>3380</v>
      </c>
      <c r="H8354" s="32" t="s">
        <v>24</v>
      </c>
      <c r="I8354" s="44">
        <f t="shared" si="5960"/>
        <v>5500</v>
      </c>
      <c r="J8354" s="44">
        <v>2000</v>
      </c>
      <c r="K8354" s="44">
        <f t="shared" si="5961"/>
        <v>3500</v>
      </c>
      <c r="L8354" s="44">
        <v>1500</v>
      </c>
      <c r="M8354" s="44">
        <v>0</v>
      </c>
      <c r="N8354" s="44">
        <v>2000</v>
      </c>
      <c r="O8354" s="44">
        <v>0</v>
      </c>
      <c r="P8354" s="44">
        <v>0</v>
      </c>
      <c r="Q8354" s="44">
        <v>30118</v>
      </c>
      <c r="R8354" s="44">
        <v>2000</v>
      </c>
      <c r="S8354" s="44">
        <v>2000</v>
      </c>
      <c r="T8354" s="44">
        <f t="shared" si="6006"/>
        <v>0</v>
      </c>
      <c r="U8354" s="44"/>
      <c r="V8354" s="44"/>
      <c r="W8354" s="44"/>
      <c r="X8354" s="44">
        <f t="shared" si="6007"/>
        <v>2000</v>
      </c>
      <c r="Y8354" s="209">
        <f t="shared" si="6001"/>
        <v>100</v>
      </c>
    </row>
    <row r="8355" spans="1:25">
      <c r="A8355" s="23">
        <v>35</v>
      </c>
      <c r="B8355" s="80" t="s">
        <v>172</v>
      </c>
      <c r="C8355" s="80" t="s">
        <v>966</v>
      </c>
      <c r="D8355" s="80">
        <v>35020013</v>
      </c>
      <c r="E8355" s="22">
        <v>6132</v>
      </c>
      <c r="F8355" s="23"/>
      <c r="G8355" s="129" t="s">
        <v>3380</v>
      </c>
      <c r="H8355" s="32" t="s">
        <v>25</v>
      </c>
      <c r="I8355" s="44">
        <f t="shared" si="5960"/>
        <v>57500</v>
      </c>
      <c r="J8355" s="44">
        <v>57500</v>
      </c>
      <c r="K8355" s="44">
        <f t="shared" si="5961"/>
        <v>0</v>
      </c>
      <c r="L8355" s="44">
        <v>0</v>
      </c>
      <c r="M8355" s="44">
        <v>0</v>
      </c>
      <c r="N8355" s="44">
        <v>0</v>
      </c>
      <c r="O8355" s="44">
        <v>0</v>
      </c>
      <c r="P8355" s="44">
        <v>0</v>
      </c>
      <c r="Q8355" s="44">
        <v>57500</v>
      </c>
      <c r="R8355" s="44">
        <v>57500</v>
      </c>
      <c r="S8355" s="44">
        <v>43500</v>
      </c>
      <c r="T8355" s="44">
        <f t="shared" si="6006"/>
        <v>14000</v>
      </c>
      <c r="U8355" s="44">
        <v>4792</v>
      </c>
      <c r="V8355" s="44">
        <v>4792</v>
      </c>
      <c r="W8355" s="44">
        <v>4416</v>
      </c>
      <c r="X8355" s="44">
        <f t="shared" si="6007"/>
        <v>57500</v>
      </c>
      <c r="Y8355" s="209">
        <f t="shared" si="6001"/>
        <v>100</v>
      </c>
    </row>
    <row r="8356" spans="1:25">
      <c r="A8356" s="23">
        <v>35</v>
      </c>
      <c r="B8356" s="80" t="s">
        <v>172</v>
      </c>
      <c r="C8356" s="80" t="s">
        <v>966</v>
      </c>
      <c r="D8356" s="80">
        <v>35020013</v>
      </c>
      <c r="E8356" s="22">
        <v>6133</v>
      </c>
      <c r="F8356" s="23"/>
      <c r="G8356" s="129" t="s">
        <v>3380</v>
      </c>
      <c r="H8356" s="32" t="s">
        <v>26</v>
      </c>
      <c r="I8356" s="44">
        <f t="shared" si="5960"/>
        <v>22500</v>
      </c>
      <c r="J8356" s="44">
        <v>22500</v>
      </c>
      <c r="K8356" s="44">
        <f t="shared" si="5961"/>
        <v>0</v>
      </c>
      <c r="L8356" s="44">
        <v>0</v>
      </c>
      <c r="M8356" s="44">
        <v>0</v>
      </c>
      <c r="N8356" s="44">
        <v>0</v>
      </c>
      <c r="O8356" s="44">
        <v>0</v>
      </c>
      <c r="P8356" s="44">
        <v>0</v>
      </c>
      <c r="Q8356" s="44">
        <v>22500</v>
      </c>
      <c r="R8356" s="44">
        <v>22500</v>
      </c>
      <c r="S8356" s="44">
        <v>11250</v>
      </c>
      <c r="T8356" s="44">
        <f t="shared" si="6006"/>
        <v>11250</v>
      </c>
      <c r="U8356" s="44">
        <v>3750</v>
      </c>
      <c r="V8356" s="44">
        <v>3750</v>
      </c>
      <c r="W8356" s="44">
        <v>3750</v>
      </c>
      <c r="X8356" s="44">
        <f t="shared" si="6007"/>
        <v>22500</v>
      </c>
      <c r="Y8356" s="209">
        <f t="shared" si="6001"/>
        <v>100</v>
      </c>
    </row>
    <row r="8357" spans="1:25">
      <c r="A8357" s="23">
        <v>35</v>
      </c>
      <c r="B8357" s="80" t="s">
        <v>172</v>
      </c>
      <c r="C8357" s="80" t="s">
        <v>966</v>
      </c>
      <c r="D8357" s="80">
        <v>35020013</v>
      </c>
      <c r="E8357" s="22">
        <v>6134</v>
      </c>
      <c r="F8357" s="23"/>
      <c r="G8357" s="129" t="s">
        <v>3380</v>
      </c>
      <c r="H8357" s="32" t="s">
        <v>27</v>
      </c>
      <c r="I8357" s="44">
        <f t="shared" si="5960"/>
        <v>95474</v>
      </c>
      <c r="J8357" s="44">
        <v>50474</v>
      </c>
      <c r="K8357" s="44">
        <f t="shared" si="5961"/>
        <v>45000</v>
      </c>
      <c r="L8357" s="44">
        <v>15000</v>
      </c>
      <c r="M8357" s="44">
        <v>5000</v>
      </c>
      <c r="N8357" s="44">
        <v>25000</v>
      </c>
      <c r="O8357" s="44">
        <v>0</v>
      </c>
      <c r="P8357" s="44">
        <v>0</v>
      </c>
      <c r="Q8357" s="44">
        <v>111754</v>
      </c>
      <c r="R8357" s="44">
        <v>50474</v>
      </c>
      <c r="S8357" s="44">
        <v>32618</v>
      </c>
      <c r="T8357" s="44">
        <f t="shared" si="6006"/>
        <v>17856</v>
      </c>
      <c r="U8357" s="44">
        <v>17856</v>
      </c>
      <c r="V8357" s="44"/>
      <c r="W8357" s="44"/>
      <c r="X8357" s="44">
        <f t="shared" si="6007"/>
        <v>50474</v>
      </c>
      <c r="Y8357" s="209">
        <f t="shared" si="6001"/>
        <v>100</v>
      </c>
    </row>
    <row r="8358" spans="1:25">
      <c r="A8358" s="23">
        <v>35</v>
      </c>
      <c r="B8358" s="80" t="s">
        <v>172</v>
      </c>
      <c r="C8358" s="80" t="s">
        <v>966</v>
      </c>
      <c r="D8358" s="80">
        <v>35020013</v>
      </c>
      <c r="E8358" s="22">
        <v>6135</v>
      </c>
      <c r="F8358" s="23"/>
      <c r="G8358" s="129" t="s">
        <v>3380</v>
      </c>
      <c r="H8358" s="32" t="s">
        <v>28</v>
      </c>
      <c r="I8358" s="44">
        <f t="shared" si="5960"/>
        <v>0</v>
      </c>
      <c r="J8358" s="44">
        <v>0</v>
      </c>
      <c r="K8358" s="44">
        <f t="shared" si="5961"/>
        <v>0</v>
      </c>
      <c r="L8358" s="44">
        <v>0</v>
      </c>
      <c r="M8358" s="44">
        <v>0</v>
      </c>
      <c r="N8358" s="44">
        <v>0</v>
      </c>
      <c r="O8358" s="44">
        <v>0</v>
      </c>
      <c r="P8358" s="44">
        <v>0</v>
      </c>
      <c r="Q8358" s="44">
        <v>0</v>
      </c>
      <c r="R8358" s="44">
        <v>0</v>
      </c>
      <c r="S8358" s="44">
        <v>0</v>
      </c>
      <c r="T8358" s="44">
        <f t="shared" si="6006"/>
        <v>0</v>
      </c>
      <c r="U8358" s="44"/>
      <c r="V8358" s="44"/>
      <c r="W8358" s="44"/>
      <c r="X8358" s="44">
        <f t="shared" si="6007"/>
        <v>0</v>
      </c>
      <c r="Y8358" s="209">
        <f t="shared" si="6001"/>
        <v>0</v>
      </c>
    </row>
    <row r="8359" spans="1:25">
      <c r="A8359" s="23">
        <v>35</v>
      </c>
      <c r="B8359" s="80" t="s">
        <v>172</v>
      </c>
      <c r="C8359" s="80" t="s">
        <v>966</v>
      </c>
      <c r="D8359" s="80">
        <v>35020013</v>
      </c>
      <c r="E8359" s="22">
        <v>6136</v>
      </c>
      <c r="F8359" s="23"/>
      <c r="G8359" s="129" t="s">
        <v>3380</v>
      </c>
      <c r="H8359" s="32" t="s">
        <v>29</v>
      </c>
      <c r="I8359" s="44">
        <f t="shared" ref="I8359:I8425" si="6011">SUM(J8359,K8359,O8359,P8359)</f>
        <v>0</v>
      </c>
      <c r="J8359" s="44">
        <v>0</v>
      </c>
      <c r="K8359" s="44">
        <f t="shared" ref="K8359:K8425" si="6012">SUM(L8359,M8359,N8359)</f>
        <v>0</v>
      </c>
      <c r="L8359" s="44">
        <v>0</v>
      </c>
      <c r="M8359" s="44">
        <v>0</v>
      </c>
      <c r="N8359" s="44">
        <v>0</v>
      </c>
      <c r="O8359" s="44">
        <v>0</v>
      </c>
      <c r="P8359" s="44">
        <v>0</v>
      </c>
      <c r="Q8359" s="44">
        <v>0</v>
      </c>
      <c r="R8359" s="44">
        <v>0</v>
      </c>
      <c r="S8359" s="44">
        <v>0</v>
      </c>
      <c r="T8359" s="44">
        <f t="shared" si="6006"/>
        <v>0</v>
      </c>
      <c r="U8359" s="44"/>
      <c r="V8359" s="44"/>
      <c r="W8359" s="44"/>
      <c r="X8359" s="44">
        <f t="shared" si="6007"/>
        <v>0</v>
      </c>
      <c r="Y8359" s="209">
        <f t="shared" si="6001"/>
        <v>0</v>
      </c>
    </row>
    <row r="8360" spans="1:25">
      <c r="A8360" s="23">
        <v>35</v>
      </c>
      <c r="B8360" s="80" t="s">
        <v>172</v>
      </c>
      <c r="C8360" s="80" t="s">
        <v>966</v>
      </c>
      <c r="D8360" s="80">
        <v>35020013</v>
      </c>
      <c r="E8360" s="22">
        <v>6137</v>
      </c>
      <c r="F8360" s="23"/>
      <c r="G8360" s="129" t="s">
        <v>3380</v>
      </c>
      <c r="H8360" s="32" t="s">
        <v>30</v>
      </c>
      <c r="I8360" s="44">
        <f t="shared" si="6011"/>
        <v>31250</v>
      </c>
      <c r="J8360" s="44">
        <v>11250</v>
      </c>
      <c r="K8360" s="44">
        <f t="shared" si="6012"/>
        <v>20000</v>
      </c>
      <c r="L8360" s="44">
        <v>10000</v>
      </c>
      <c r="M8360" s="44">
        <v>0</v>
      </c>
      <c r="N8360" s="44">
        <v>10000</v>
      </c>
      <c r="O8360" s="44">
        <v>0</v>
      </c>
      <c r="P8360" s="44">
        <v>0</v>
      </c>
      <c r="Q8360" s="44">
        <v>30353</v>
      </c>
      <c r="R8360" s="44">
        <v>10353</v>
      </c>
      <c r="S8360" s="44">
        <v>10353</v>
      </c>
      <c r="T8360" s="44">
        <f t="shared" si="6006"/>
        <v>0</v>
      </c>
      <c r="U8360" s="44"/>
      <c r="V8360" s="44"/>
      <c r="W8360" s="44"/>
      <c r="X8360" s="44">
        <f t="shared" si="6007"/>
        <v>10353</v>
      </c>
      <c r="Y8360" s="209">
        <f t="shared" si="6001"/>
        <v>100</v>
      </c>
    </row>
    <row r="8361" spans="1:25">
      <c r="A8361" s="23">
        <v>35</v>
      </c>
      <c r="B8361" s="80" t="s">
        <v>172</v>
      </c>
      <c r="C8361" s="80" t="s">
        <v>966</v>
      </c>
      <c r="D8361" s="80">
        <v>35020013</v>
      </c>
      <c r="E8361" s="22">
        <v>6138</v>
      </c>
      <c r="F8361" s="23"/>
      <c r="G8361" s="129" t="s">
        <v>3380</v>
      </c>
      <c r="H8361" s="32" t="s">
        <v>31</v>
      </c>
      <c r="I8361" s="44">
        <f t="shared" si="6011"/>
        <v>100</v>
      </c>
      <c r="J8361" s="44">
        <v>0</v>
      </c>
      <c r="K8361" s="44">
        <f t="shared" si="6012"/>
        <v>100</v>
      </c>
      <c r="L8361" s="44">
        <v>100</v>
      </c>
      <c r="M8361" s="44">
        <v>0</v>
      </c>
      <c r="N8361" s="44">
        <v>0</v>
      </c>
      <c r="O8361" s="44">
        <v>0</v>
      </c>
      <c r="P8361" s="44">
        <v>0</v>
      </c>
      <c r="Q8361" s="44">
        <v>100</v>
      </c>
      <c r="R8361" s="44">
        <v>0</v>
      </c>
      <c r="S8361" s="44">
        <v>0</v>
      </c>
      <c r="T8361" s="44">
        <f t="shared" si="6006"/>
        <v>0</v>
      </c>
      <c r="U8361" s="44"/>
      <c r="V8361" s="44"/>
      <c r="W8361" s="44"/>
      <c r="X8361" s="44">
        <f t="shared" si="6007"/>
        <v>0</v>
      </c>
      <c r="Y8361" s="209">
        <f t="shared" si="6001"/>
        <v>0</v>
      </c>
    </row>
    <row r="8362" spans="1:25">
      <c r="A8362" s="20">
        <v>35</v>
      </c>
      <c r="B8362" s="81" t="s">
        <v>172</v>
      </c>
      <c r="C8362" s="81" t="s">
        <v>966</v>
      </c>
      <c r="D8362" s="81">
        <v>35020013</v>
      </c>
      <c r="E8362" s="20" t="s">
        <v>144</v>
      </c>
      <c r="F8362" s="23" t="s">
        <v>0</v>
      </c>
      <c r="G8362" s="154" t="s">
        <v>0</v>
      </c>
      <c r="H8362" s="21" t="s">
        <v>32</v>
      </c>
      <c r="I8362" s="66">
        <f t="shared" si="6011"/>
        <v>193950</v>
      </c>
      <c r="J8362" s="66">
        <f>SUM(J8363:J8365)</f>
        <v>98950</v>
      </c>
      <c r="K8362" s="66">
        <f t="shared" si="6012"/>
        <v>95000</v>
      </c>
      <c r="L8362" s="66">
        <f t="shared" ref="L8362:X8362" si="6013">SUM(L8363:L8365)</f>
        <v>25000</v>
      </c>
      <c r="M8362" s="66">
        <f t="shared" si="6013"/>
        <v>0</v>
      </c>
      <c r="N8362" s="66">
        <f t="shared" si="6013"/>
        <v>70000</v>
      </c>
      <c r="O8362" s="66">
        <f t="shared" si="6013"/>
        <v>0</v>
      </c>
      <c r="P8362" s="66">
        <f t="shared" si="6013"/>
        <v>0</v>
      </c>
      <c r="Q8362" s="66">
        <f t="shared" si="6013"/>
        <v>256453</v>
      </c>
      <c r="R8362" s="66">
        <f t="shared" si="6013"/>
        <v>99351</v>
      </c>
      <c r="S8362" s="66">
        <f t="shared" si="6013"/>
        <v>73445</v>
      </c>
      <c r="T8362" s="66">
        <f t="shared" si="6013"/>
        <v>25906</v>
      </c>
      <c r="U8362" s="66">
        <f t="shared" si="6013"/>
        <v>12934</v>
      </c>
      <c r="V8362" s="66">
        <f t="shared" si="6013"/>
        <v>11689</v>
      </c>
      <c r="W8362" s="66">
        <f t="shared" si="6013"/>
        <v>1283</v>
      </c>
      <c r="X8362" s="66">
        <f t="shared" si="6013"/>
        <v>99351</v>
      </c>
      <c r="Y8362" s="208">
        <f t="shared" si="6001"/>
        <v>100</v>
      </c>
    </row>
    <row r="8363" spans="1:25">
      <c r="A8363" s="23">
        <v>35</v>
      </c>
      <c r="B8363" s="80" t="s">
        <v>172</v>
      </c>
      <c r="C8363" s="80" t="s">
        <v>966</v>
      </c>
      <c r="D8363" s="80">
        <v>35020013</v>
      </c>
      <c r="E8363" s="22">
        <v>6139</v>
      </c>
      <c r="F8363" s="23"/>
      <c r="G8363" s="129" t="s">
        <v>3380</v>
      </c>
      <c r="H8363" s="32" t="s">
        <v>32</v>
      </c>
      <c r="I8363" s="44">
        <f t="shared" si="6011"/>
        <v>175150</v>
      </c>
      <c r="J8363" s="44">
        <v>81150</v>
      </c>
      <c r="K8363" s="44">
        <f t="shared" si="6012"/>
        <v>94000</v>
      </c>
      <c r="L8363" s="44">
        <v>24000</v>
      </c>
      <c r="M8363" s="44">
        <v>0</v>
      </c>
      <c r="N8363" s="44">
        <v>70000</v>
      </c>
      <c r="O8363" s="44">
        <v>0</v>
      </c>
      <c r="P8363" s="44">
        <v>0</v>
      </c>
      <c r="Q8363" s="44">
        <v>237252</v>
      </c>
      <c r="R8363" s="44">
        <v>81150</v>
      </c>
      <c r="S8363" s="44">
        <v>60500</v>
      </c>
      <c r="T8363" s="44">
        <f t="shared" si="6006"/>
        <v>20650</v>
      </c>
      <c r="U8363" s="44">
        <v>10650</v>
      </c>
      <c r="V8363" s="44">
        <v>10000</v>
      </c>
      <c r="W8363" s="44"/>
      <c r="X8363" s="44">
        <f t="shared" si="6007"/>
        <v>81150</v>
      </c>
      <c r="Y8363" s="209">
        <f t="shared" si="6001"/>
        <v>100</v>
      </c>
    </row>
    <row r="8364" spans="1:25">
      <c r="A8364" s="23">
        <v>35</v>
      </c>
      <c r="B8364" s="80" t="s">
        <v>172</v>
      </c>
      <c r="C8364" s="80" t="s">
        <v>966</v>
      </c>
      <c r="D8364" s="80">
        <v>35020013</v>
      </c>
      <c r="E8364" s="22">
        <v>6139</v>
      </c>
      <c r="F8364" s="23" t="s">
        <v>2952</v>
      </c>
      <c r="G8364" s="129" t="s">
        <v>3380</v>
      </c>
      <c r="H8364" s="32" t="s">
        <v>152</v>
      </c>
      <c r="I8364" s="44">
        <f t="shared" si="6011"/>
        <v>8300</v>
      </c>
      <c r="J8364" s="44">
        <v>7800</v>
      </c>
      <c r="K8364" s="44">
        <f t="shared" si="6012"/>
        <v>500</v>
      </c>
      <c r="L8364" s="44">
        <v>500</v>
      </c>
      <c r="M8364" s="44">
        <v>0</v>
      </c>
      <c r="N8364" s="44">
        <v>0</v>
      </c>
      <c r="O8364" s="44">
        <v>0</v>
      </c>
      <c r="P8364" s="44">
        <v>0</v>
      </c>
      <c r="Q8364" s="44">
        <v>8701</v>
      </c>
      <c r="R8364" s="44">
        <v>8201</v>
      </c>
      <c r="S8364" s="44">
        <v>6795</v>
      </c>
      <c r="T8364" s="44">
        <f t="shared" si="6006"/>
        <v>1406</v>
      </c>
      <c r="U8364" s="44">
        <v>1000</v>
      </c>
      <c r="V8364" s="44">
        <v>406</v>
      </c>
      <c r="W8364" s="44"/>
      <c r="X8364" s="44">
        <f t="shared" si="6007"/>
        <v>8201</v>
      </c>
      <c r="Y8364" s="209">
        <f t="shared" si="6001"/>
        <v>100</v>
      </c>
    </row>
    <row r="8365" spans="1:25">
      <c r="A8365" s="23">
        <v>35</v>
      </c>
      <c r="B8365" s="80" t="s">
        <v>172</v>
      </c>
      <c r="C8365" s="80" t="s">
        <v>966</v>
      </c>
      <c r="D8365" s="80">
        <v>35020013</v>
      </c>
      <c r="E8365" s="22">
        <v>6139</v>
      </c>
      <c r="F8365" s="23" t="s">
        <v>2953</v>
      </c>
      <c r="G8365" s="129" t="s">
        <v>3380</v>
      </c>
      <c r="H8365" s="32" t="s">
        <v>158</v>
      </c>
      <c r="I8365" s="44">
        <f t="shared" si="6011"/>
        <v>10500</v>
      </c>
      <c r="J8365" s="44">
        <v>10000</v>
      </c>
      <c r="K8365" s="44">
        <f>SUM(L8365,M8365,N8365)</f>
        <v>500</v>
      </c>
      <c r="L8365" s="44">
        <v>500</v>
      </c>
      <c r="M8365" s="44">
        <v>0</v>
      </c>
      <c r="N8365" s="44">
        <v>0</v>
      </c>
      <c r="O8365" s="44">
        <v>0</v>
      </c>
      <c r="P8365" s="44">
        <v>0</v>
      </c>
      <c r="Q8365" s="44">
        <v>10500</v>
      </c>
      <c r="R8365" s="44">
        <v>10000</v>
      </c>
      <c r="S8365" s="44">
        <v>6150</v>
      </c>
      <c r="T8365" s="44">
        <f t="shared" si="6006"/>
        <v>3850</v>
      </c>
      <c r="U8365" s="44">
        <v>1284</v>
      </c>
      <c r="V8365" s="44">
        <v>1283</v>
      </c>
      <c r="W8365" s="44">
        <v>1283</v>
      </c>
      <c r="X8365" s="44">
        <f t="shared" si="6007"/>
        <v>10000</v>
      </c>
      <c r="Y8365" s="209">
        <f t="shared" si="6001"/>
        <v>100</v>
      </c>
    </row>
    <row r="8366" spans="1:25" ht="20.399999999999999">
      <c r="A8366" s="20" t="s">
        <v>0</v>
      </c>
      <c r="B8366" s="81" t="s">
        <v>0</v>
      </c>
      <c r="C8366" s="81" t="s">
        <v>0</v>
      </c>
      <c r="D8366" s="94" t="s">
        <v>0</v>
      </c>
      <c r="E8366" s="21" t="s">
        <v>0</v>
      </c>
      <c r="F8366" s="21" t="s">
        <v>0</v>
      </c>
      <c r="G8366" s="150" t="s">
        <v>0</v>
      </c>
      <c r="H8366" s="30" t="s">
        <v>42</v>
      </c>
      <c r="I8366" s="31">
        <f t="shared" si="6011"/>
        <v>0</v>
      </c>
      <c r="J8366" s="31">
        <f t="shared" ref="J8366:X8366" si="6014">SUM(J8367)</f>
        <v>0</v>
      </c>
      <c r="K8366" s="31">
        <f t="shared" si="6012"/>
        <v>0</v>
      </c>
      <c r="L8366" s="31">
        <f t="shared" si="6014"/>
        <v>0</v>
      </c>
      <c r="M8366" s="31">
        <f t="shared" si="6014"/>
        <v>0</v>
      </c>
      <c r="N8366" s="31">
        <f t="shared" si="6014"/>
        <v>0</v>
      </c>
      <c r="O8366" s="31">
        <f t="shared" si="6014"/>
        <v>0</v>
      </c>
      <c r="P8366" s="31">
        <f t="shared" si="6014"/>
        <v>0</v>
      </c>
      <c r="Q8366" s="31">
        <f t="shared" si="6014"/>
        <v>1761399</v>
      </c>
      <c r="R8366" s="31">
        <f t="shared" si="6014"/>
        <v>1761399</v>
      </c>
      <c r="S8366" s="31">
        <f t="shared" si="6014"/>
        <v>1761399</v>
      </c>
      <c r="T8366" s="31">
        <f t="shared" si="6014"/>
        <v>0</v>
      </c>
      <c r="U8366" s="31">
        <f t="shared" si="6014"/>
        <v>0</v>
      </c>
      <c r="V8366" s="31">
        <f t="shared" si="6014"/>
        <v>0</v>
      </c>
      <c r="W8366" s="31">
        <f t="shared" si="6014"/>
        <v>0</v>
      </c>
      <c r="X8366" s="31">
        <f t="shared" si="6014"/>
        <v>1761399</v>
      </c>
      <c r="Y8366" s="220">
        <f t="shared" si="6001"/>
        <v>100</v>
      </c>
    </row>
    <row r="8367" spans="1:25">
      <c r="A8367" s="23">
        <v>35</v>
      </c>
      <c r="B8367" s="80" t="s">
        <v>172</v>
      </c>
      <c r="C8367" s="80" t="s">
        <v>966</v>
      </c>
      <c r="D8367" s="80">
        <v>35020013</v>
      </c>
      <c r="E8367" s="21" t="s">
        <v>159</v>
      </c>
      <c r="F8367" s="21" t="s">
        <v>0</v>
      </c>
      <c r="G8367" s="150" t="s">
        <v>0</v>
      </c>
      <c r="H8367" s="21" t="s">
        <v>34</v>
      </c>
      <c r="I8367" s="66">
        <f t="shared" si="6011"/>
        <v>0</v>
      </c>
      <c r="J8367" s="66">
        <f>SUM(J8368:J8369)</f>
        <v>0</v>
      </c>
      <c r="K8367" s="66">
        <f t="shared" si="6012"/>
        <v>0</v>
      </c>
      <c r="L8367" s="66">
        <f t="shared" ref="L8367:P8367" si="6015">SUM(L8368:L8369)</f>
        <v>0</v>
      </c>
      <c r="M8367" s="66">
        <f t="shared" si="6015"/>
        <v>0</v>
      </c>
      <c r="N8367" s="66">
        <f t="shared" si="6015"/>
        <v>0</v>
      </c>
      <c r="O8367" s="66">
        <f t="shared" si="6015"/>
        <v>0</v>
      </c>
      <c r="P8367" s="66">
        <f t="shared" si="6015"/>
        <v>0</v>
      </c>
      <c r="Q8367" s="66">
        <f t="shared" ref="Q8367:R8367" si="6016">SUM(Q8368:Q8369)</f>
        <v>1761399</v>
      </c>
      <c r="R8367" s="66">
        <f t="shared" si="6016"/>
        <v>1761399</v>
      </c>
      <c r="S8367" s="66">
        <f t="shared" ref="S8367" si="6017">SUM(S8368:S8369)</f>
        <v>1761399</v>
      </c>
      <c r="T8367" s="66">
        <f t="shared" ref="T8367:X8367" si="6018">SUM(T8368:T8369)</f>
        <v>0</v>
      </c>
      <c r="U8367" s="66">
        <f t="shared" si="6018"/>
        <v>0</v>
      </c>
      <c r="V8367" s="66">
        <f t="shared" si="6018"/>
        <v>0</v>
      </c>
      <c r="W8367" s="66">
        <f t="shared" si="6018"/>
        <v>0</v>
      </c>
      <c r="X8367" s="66">
        <f t="shared" si="6018"/>
        <v>1761399</v>
      </c>
      <c r="Y8367" s="208">
        <f t="shared" si="6001"/>
        <v>100</v>
      </c>
    </row>
    <row r="8368" spans="1:25">
      <c r="A8368" s="23">
        <v>35</v>
      </c>
      <c r="B8368" s="80" t="s">
        <v>172</v>
      </c>
      <c r="C8368" s="80" t="s">
        <v>966</v>
      </c>
      <c r="D8368" s="80">
        <v>35020013</v>
      </c>
      <c r="E8368" s="22">
        <v>6142</v>
      </c>
      <c r="F8368" s="23"/>
      <c r="G8368" s="129" t="s">
        <v>3380</v>
      </c>
      <c r="H8368" s="32" t="s">
        <v>36</v>
      </c>
      <c r="I8368" s="44">
        <f t="shared" si="6011"/>
        <v>0</v>
      </c>
      <c r="J8368" s="44">
        <v>0</v>
      </c>
      <c r="K8368" s="44">
        <f t="shared" si="6012"/>
        <v>0</v>
      </c>
      <c r="L8368" s="44">
        <v>0</v>
      </c>
      <c r="M8368" s="44">
        <v>0</v>
      </c>
      <c r="N8368" s="44">
        <v>0</v>
      </c>
      <c r="O8368" s="44">
        <v>0</v>
      </c>
      <c r="P8368" s="44">
        <v>0</v>
      </c>
      <c r="Q8368" s="44">
        <v>0</v>
      </c>
      <c r="R8368" s="44">
        <v>0</v>
      </c>
      <c r="S8368" s="44">
        <v>0</v>
      </c>
      <c r="T8368" s="44">
        <f t="shared" si="6006"/>
        <v>0</v>
      </c>
      <c r="U8368" s="44"/>
      <c r="V8368" s="44"/>
      <c r="W8368" s="44"/>
      <c r="X8368" s="44">
        <f t="shared" si="6007"/>
        <v>0</v>
      </c>
      <c r="Y8368" s="209">
        <f t="shared" si="6001"/>
        <v>0</v>
      </c>
    </row>
    <row r="8369" spans="1:25">
      <c r="A8369" s="23">
        <v>35</v>
      </c>
      <c r="B8369" s="80" t="s">
        <v>172</v>
      </c>
      <c r="C8369" s="80" t="s">
        <v>966</v>
      </c>
      <c r="D8369" s="80">
        <v>35020013</v>
      </c>
      <c r="E8369" s="22">
        <v>6148</v>
      </c>
      <c r="F8369" s="23"/>
      <c r="G8369" s="129" t="s">
        <v>3380</v>
      </c>
      <c r="H8369" s="32" t="s">
        <v>41</v>
      </c>
      <c r="I8369" s="44">
        <f t="shared" si="6011"/>
        <v>0</v>
      </c>
      <c r="J8369" s="44">
        <v>0</v>
      </c>
      <c r="K8369" s="44">
        <f t="shared" si="6012"/>
        <v>0</v>
      </c>
      <c r="L8369" s="44">
        <v>0</v>
      </c>
      <c r="M8369" s="44">
        <v>0</v>
      </c>
      <c r="N8369" s="44">
        <v>0</v>
      </c>
      <c r="O8369" s="44">
        <v>0</v>
      </c>
      <c r="P8369" s="44">
        <v>0</v>
      </c>
      <c r="Q8369" s="44">
        <v>1761399</v>
      </c>
      <c r="R8369" s="44">
        <v>1761399</v>
      </c>
      <c r="S8369" s="44">
        <v>1761399</v>
      </c>
      <c r="T8369" s="44">
        <f t="shared" si="6006"/>
        <v>0</v>
      </c>
      <c r="U8369" s="44"/>
      <c r="V8369" s="44"/>
      <c r="W8369" s="44"/>
      <c r="X8369" s="44">
        <f t="shared" si="6007"/>
        <v>1761399</v>
      </c>
      <c r="Y8369" s="209">
        <f t="shared" si="6001"/>
        <v>100</v>
      </c>
    </row>
    <row r="8370" spans="1:25" ht="20.399999999999999">
      <c r="A8370" s="20" t="s">
        <v>0</v>
      </c>
      <c r="B8370" s="81" t="s">
        <v>0</v>
      </c>
      <c r="C8370" s="81" t="s">
        <v>0</v>
      </c>
      <c r="D8370" s="94" t="s">
        <v>0</v>
      </c>
      <c r="E8370" s="21" t="s">
        <v>0</v>
      </c>
      <c r="F8370" s="21" t="s">
        <v>0</v>
      </c>
      <c r="G8370" s="150" t="s">
        <v>0</v>
      </c>
      <c r="H8370" s="30" t="s">
        <v>60</v>
      </c>
      <c r="I8370" s="31">
        <f t="shared" si="6011"/>
        <v>117000</v>
      </c>
      <c r="J8370" s="31">
        <f t="shared" ref="J8370:X8370" si="6019">SUM(J8371)</f>
        <v>2000</v>
      </c>
      <c r="K8370" s="31">
        <f t="shared" si="6012"/>
        <v>115000</v>
      </c>
      <c r="L8370" s="31">
        <f t="shared" si="6019"/>
        <v>15000</v>
      </c>
      <c r="M8370" s="31">
        <f t="shared" si="6019"/>
        <v>10000</v>
      </c>
      <c r="N8370" s="31">
        <f t="shared" si="6019"/>
        <v>90000</v>
      </c>
      <c r="O8370" s="31">
        <f t="shared" si="6019"/>
        <v>0</v>
      </c>
      <c r="P8370" s="31">
        <f t="shared" si="6019"/>
        <v>0</v>
      </c>
      <c r="Q8370" s="31">
        <f t="shared" si="6019"/>
        <v>155548</v>
      </c>
      <c r="R8370" s="31">
        <f t="shared" si="6019"/>
        <v>2000</v>
      </c>
      <c r="S8370" s="31">
        <f t="shared" si="6019"/>
        <v>2000</v>
      </c>
      <c r="T8370" s="31">
        <f t="shared" si="6019"/>
        <v>0</v>
      </c>
      <c r="U8370" s="31">
        <f t="shared" si="6019"/>
        <v>0</v>
      </c>
      <c r="V8370" s="31">
        <f t="shared" si="6019"/>
        <v>0</v>
      </c>
      <c r="W8370" s="31">
        <f t="shared" si="6019"/>
        <v>0</v>
      </c>
      <c r="X8370" s="31">
        <f t="shared" si="6019"/>
        <v>2000</v>
      </c>
      <c r="Y8370" s="220">
        <f t="shared" si="6001"/>
        <v>100</v>
      </c>
    </row>
    <row r="8371" spans="1:25">
      <c r="A8371" s="23">
        <v>35</v>
      </c>
      <c r="B8371" s="80" t="s">
        <v>172</v>
      </c>
      <c r="C8371" s="80" t="s">
        <v>966</v>
      </c>
      <c r="D8371" s="80">
        <v>35020013</v>
      </c>
      <c r="E8371" s="21" t="s">
        <v>166</v>
      </c>
      <c r="F8371" s="21" t="s">
        <v>0</v>
      </c>
      <c r="G8371" s="150" t="s">
        <v>0</v>
      </c>
      <c r="H8371" s="21" t="s">
        <v>53</v>
      </c>
      <c r="I8371" s="66">
        <f t="shared" si="6011"/>
        <v>117000</v>
      </c>
      <c r="J8371" s="66">
        <f>SUM(J8372:J8374)</f>
        <v>2000</v>
      </c>
      <c r="K8371" s="66">
        <f t="shared" si="6012"/>
        <v>115000</v>
      </c>
      <c r="L8371" s="66">
        <f t="shared" ref="L8371:P8371" si="6020">SUM(L8372:L8374)</f>
        <v>15000</v>
      </c>
      <c r="M8371" s="66">
        <f t="shared" si="6020"/>
        <v>10000</v>
      </c>
      <c r="N8371" s="66">
        <f t="shared" si="6020"/>
        <v>90000</v>
      </c>
      <c r="O8371" s="66">
        <f t="shared" si="6020"/>
        <v>0</v>
      </c>
      <c r="P8371" s="66">
        <f t="shared" si="6020"/>
        <v>0</v>
      </c>
      <c r="Q8371" s="66">
        <f t="shared" ref="Q8371:R8371" si="6021">SUM(Q8372:Q8374)</f>
        <v>155548</v>
      </c>
      <c r="R8371" s="66">
        <f t="shared" si="6021"/>
        <v>2000</v>
      </c>
      <c r="S8371" s="66">
        <f t="shared" ref="S8371" si="6022">SUM(S8372:S8374)</f>
        <v>2000</v>
      </c>
      <c r="T8371" s="66">
        <f t="shared" ref="T8371:X8371" si="6023">SUM(T8372:T8374)</f>
        <v>0</v>
      </c>
      <c r="U8371" s="66">
        <f t="shared" si="6023"/>
        <v>0</v>
      </c>
      <c r="V8371" s="66">
        <f t="shared" si="6023"/>
        <v>0</v>
      </c>
      <c r="W8371" s="66">
        <f t="shared" si="6023"/>
        <v>0</v>
      </c>
      <c r="X8371" s="66">
        <f t="shared" si="6023"/>
        <v>2000</v>
      </c>
      <c r="Y8371" s="208">
        <f t="shared" si="6001"/>
        <v>100</v>
      </c>
    </row>
    <row r="8372" spans="1:25">
      <c r="A8372" s="23">
        <v>35</v>
      </c>
      <c r="B8372" s="80" t="s">
        <v>172</v>
      </c>
      <c r="C8372" s="80" t="s">
        <v>966</v>
      </c>
      <c r="D8372" s="80">
        <v>35020013</v>
      </c>
      <c r="E8372" s="22">
        <v>8213</v>
      </c>
      <c r="F8372" s="23"/>
      <c r="G8372" s="129" t="s">
        <v>3380</v>
      </c>
      <c r="H8372" s="32" t="s">
        <v>56</v>
      </c>
      <c r="I8372" s="44">
        <f t="shared" si="6011"/>
        <v>117000</v>
      </c>
      <c r="J8372" s="44">
        <v>2000</v>
      </c>
      <c r="K8372" s="44">
        <f t="shared" si="6012"/>
        <v>115000</v>
      </c>
      <c r="L8372" s="44">
        <v>15000</v>
      </c>
      <c r="M8372" s="44">
        <v>10000</v>
      </c>
      <c r="N8372" s="44">
        <v>90000</v>
      </c>
      <c r="O8372" s="44">
        <v>0</v>
      </c>
      <c r="P8372" s="44">
        <v>0</v>
      </c>
      <c r="Q8372" s="44">
        <v>155548</v>
      </c>
      <c r="R8372" s="44">
        <v>2000</v>
      </c>
      <c r="S8372" s="44">
        <v>2000</v>
      </c>
      <c r="T8372" s="44">
        <f t="shared" si="6006"/>
        <v>0</v>
      </c>
      <c r="U8372" s="44"/>
      <c r="V8372" s="44"/>
      <c r="W8372" s="44"/>
      <c r="X8372" s="44">
        <f t="shared" si="6007"/>
        <v>2000</v>
      </c>
      <c r="Y8372" s="209">
        <f t="shared" si="6001"/>
        <v>100</v>
      </c>
    </row>
    <row r="8373" spans="1:25">
      <c r="A8373" s="23">
        <v>35</v>
      </c>
      <c r="B8373" s="80" t="s">
        <v>172</v>
      </c>
      <c r="C8373" s="80" t="s">
        <v>966</v>
      </c>
      <c r="D8373" s="80">
        <v>35020013</v>
      </c>
      <c r="E8373" s="22">
        <v>8215</v>
      </c>
      <c r="F8373" s="23"/>
      <c r="G8373" s="129" t="s">
        <v>3380</v>
      </c>
      <c r="H8373" s="32" t="s">
        <v>58</v>
      </c>
      <c r="I8373" s="44">
        <f t="shared" si="6011"/>
        <v>0</v>
      </c>
      <c r="J8373" s="44">
        <v>0</v>
      </c>
      <c r="K8373" s="44">
        <f t="shared" si="6012"/>
        <v>0</v>
      </c>
      <c r="L8373" s="44">
        <v>0</v>
      </c>
      <c r="M8373" s="44">
        <v>0</v>
      </c>
      <c r="N8373" s="44">
        <v>0</v>
      </c>
      <c r="O8373" s="44">
        <v>0</v>
      </c>
      <c r="P8373" s="44">
        <v>0</v>
      </c>
      <c r="Q8373" s="44">
        <v>0</v>
      </c>
      <c r="R8373" s="44">
        <v>0</v>
      </c>
      <c r="S8373" s="44">
        <v>0</v>
      </c>
      <c r="T8373" s="44">
        <f t="shared" si="6006"/>
        <v>0</v>
      </c>
      <c r="U8373" s="44"/>
      <c r="V8373" s="44"/>
      <c r="W8373" s="44"/>
      <c r="X8373" s="44">
        <f t="shared" si="6007"/>
        <v>0</v>
      </c>
      <c r="Y8373" s="209">
        <f t="shared" si="6001"/>
        <v>0</v>
      </c>
    </row>
    <row r="8374" spans="1:25">
      <c r="A8374" s="23">
        <v>35</v>
      </c>
      <c r="B8374" s="80" t="s">
        <v>172</v>
      </c>
      <c r="C8374" s="80" t="s">
        <v>966</v>
      </c>
      <c r="D8374" s="80">
        <v>35020013</v>
      </c>
      <c r="E8374" s="22">
        <v>8216</v>
      </c>
      <c r="F8374" s="23"/>
      <c r="G8374" s="129" t="s">
        <v>3380</v>
      </c>
      <c r="H8374" s="32" t="s">
        <v>59</v>
      </c>
      <c r="I8374" s="44">
        <f t="shared" si="6011"/>
        <v>0</v>
      </c>
      <c r="J8374" s="44">
        <v>0</v>
      </c>
      <c r="K8374" s="44">
        <f t="shared" si="6012"/>
        <v>0</v>
      </c>
      <c r="L8374" s="44">
        <v>0</v>
      </c>
      <c r="M8374" s="44">
        <v>0</v>
      </c>
      <c r="N8374" s="44">
        <v>0</v>
      </c>
      <c r="O8374" s="44">
        <v>0</v>
      </c>
      <c r="P8374" s="44">
        <v>0</v>
      </c>
      <c r="Q8374" s="44">
        <v>0</v>
      </c>
      <c r="R8374" s="44">
        <v>0</v>
      </c>
      <c r="S8374" s="44">
        <v>0</v>
      </c>
      <c r="T8374" s="44">
        <f t="shared" si="6006"/>
        <v>0</v>
      </c>
      <c r="U8374" s="44"/>
      <c r="V8374" s="44"/>
      <c r="W8374" s="44"/>
      <c r="X8374" s="44">
        <f t="shared" si="6007"/>
        <v>0</v>
      </c>
      <c r="Y8374" s="209">
        <f t="shared" si="6001"/>
        <v>0</v>
      </c>
    </row>
    <row r="8375" spans="1:25" ht="20.399999999999999">
      <c r="A8375" s="23"/>
      <c r="B8375" s="80"/>
      <c r="C8375" s="80"/>
      <c r="D8375" s="94" t="s">
        <v>0</v>
      </c>
      <c r="E8375" s="21" t="s">
        <v>0</v>
      </c>
      <c r="F8375" s="21" t="s">
        <v>0</v>
      </c>
      <c r="G8375" s="150" t="s">
        <v>0</v>
      </c>
      <c r="H8375" s="30" t="s">
        <v>68</v>
      </c>
      <c r="I8375" s="40"/>
      <c r="J8375" s="40"/>
      <c r="K8375" s="40"/>
      <c r="L8375" s="40"/>
      <c r="M8375" s="40"/>
      <c r="N8375" s="40"/>
      <c r="O8375" s="40"/>
      <c r="P8375" s="40"/>
      <c r="Q8375" s="40">
        <f t="shared" ref="Q8375:S8376" si="6024">SUM(Q8376)</f>
        <v>206451</v>
      </c>
      <c r="R8375" s="40">
        <f t="shared" si="6024"/>
        <v>206451</v>
      </c>
      <c r="S8375" s="40">
        <f t="shared" si="6024"/>
        <v>0</v>
      </c>
      <c r="T8375" s="40">
        <f t="shared" ref="T8375:X8376" si="6025">SUM(T8376)</f>
        <v>206451</v>
      </c>
      <c r="U8375" s="40">
        <f t="shared" si="6025"/>
        <v>206451</v>
      </c>
      <c r="V8375" s="40">
        <f t="shared" si="6025"/>
        <v>0</v>
      </c>
      <c r="W8375" s="40">
        <f t="shared" si="6025"/>
        <v>0</v>
      </c>
      <c r="X8375" s="40">
        <f t="shared" si="6025"/>
        <v>206451</v>
      </c>
      <c r="Y8375" s="207">
        <f t="shared" si="6001"/>
        <v>100</v>
      </c>
    </row>
    <row r="8376" spans="1:25">
      <c r="A8376" s="23">
        <v>35</v>
      </c>
      <c r="B8376" s="80" t="s">
        <v>172</v>
      </c>
      <c r="C8376" s="80" t="s">
        <v>966</v>
      </c>
      <c r="D8376" s="80">
        <v>35020013</v>
      </c>
      <c r="E8376" s="21" t="s">
        <v>744</v>
      </c>
      <c r="F8376" s="21" t="s">
        <v>0</v>
      </c>
      <c r="G8376" s="150" t="s">
        <v>0</v>
      </c>
      <c r="H8376" s="21" t="s">
        <v>65</v>
      </c>
      <c r="I8376" s="66"/>
      <c r="J8376" s="66"/>
      <c r="K8376" s="66"/>
      <c r="L8376" s="66"/>
      <c r="M8376" s="66"/>
      <c r="N8376" s="66"/>
      <c r="O8376" s="66"/>
      <c r="P8376" s="66"/>
      <c r="Q8376" s="66">
        <f t="shared" si="6024"/>
        <v>206451</v>
      </c>
      <c r="R8376" s="66">
        <f t="shared" si="6024"/>
        <v>206451</v>
      </c>
      <c r="S8376" s="66">
        <f t="shared" si="6024"/>
        <v>0</v>
      </c>
      <c r="T8376" s="66">
        <f t="shared" si="6025"/>
        <v>206451</v>
      </c>
      <c r="U8376" s="66">
        <f t="shared" si="6025"/>
        <v>206451</v>
      </c>
      <c r="V8376" s="66">
        <f t="shared" si="6025"/>
        <v>0</v>
      </c>
      <c r="W8376" s="66">
        <f t="shared" si="6025"/>
        <v>0</v>
      </c>
      <c r="X8376" s="66">
        <f t="shared" si="6025"/>
        <v>206451</v>
      </c>
      <c r="Y8376" s="208">
        <f t="shared" si="6001"/>
        <v>100</v>
      </c>
    </row>
    <row r="8377" spans="1:25">
      <c r="A8377" s="23">
        <v>35</v>
      </c>
      <c r="B8377" s="80" t="s">
        <v>172</v>
      </c>
      <c r="C8377" s="80" t="s">
        <v>966</v>
      </c>
      <c r="D8377" s="80">
        <v>35020013</v>
      </c>
      <c r="E8377" s="22">
        <v>8233</v>
      </c>
      <c r="F8377" s="23"/>
      <c r="G8377" s="129" t="s">
        <v>3380</v>
      </c>
      <c r="H8377" s="32" t="s">
        <v>67</v>
      </c>
      <c r="I8377" s="44"/>
      <c r="J8377" s="44"/>
      <c r="K8377" s="44"/>
      <c r="L8377" s="44"/>
      <c r="M8377" s="44"/>
      <c r="N8377" s="44"/>
      <c r="O8377" s="44"/>
      <c r="P8377" s="44"/>
      <c r="Q8377" s="44">
        <v>206451</v>
      </c>
      <c r="R8377" s="44">
        <v>206451</v>
      </c>
      <c r="S8377" s="44">
        <v>0</v>
      </c>
      <c r="T8377" s="44">
        <f t="shared" si="6006"/>
        <v>206451</v>
      </c>
      <c r="U8377" s="44">
        <v>206451</v>
      </c>
      <c r="V8377" s="44"/>
      <c r="W8377" s="44"/>
      <c r="X8377" s="44">
        <f t="shared" si="6007"/>
        <v>206451</v>
      </c>
      <c r="Y8377" s="209">
        <f t="shared" si="6001"/>
        <v>100</v>
      </c>
    </row>
    <row r="8378" spans="1:25">
      <c r="A8378" s="32" t="s">
        <v>0</v>
      </c>
      <c r="B8378" s="95" t="s">
        <v>0</v>
      </c>
      <c r="C8378" s="95" t="s">
        <v>0</v>
      </c>
      <c r="D8378" s="95" t="s">
        <v>0</v>
      </c>
      <c r="E8378" s="32" t="s">
        <v>0</v>
      </c>
      <c r="F8378" s="32" t="s">
        <v>0</v>
      </c>
      <c r="G8378" s="154" t="s">
        <v>0</v>
      </c>
      <c r="H8378" s="30" t="s">
        <v>1983</v>
      </c>
      <c r="I8378" s="31">
        <f t="shared" si="6011"/>
        <v>3618472</v>
      </c>
      <c r="J8378" s="31">
        <f>SUM(J8342,J8366,J8370)</f>
        <v>3304772</v>
      </c>
      <c r="K8378" s="31">
        <f t="shared" si="6012"/>
        <v>313700</v>
      </c>
      <c r="L8378" s="31">
        <f>SUM(L8342,L8366,L8370)</f>
        <v>100600</v>
      </c>
      <c r="M8378" s="31">
        <f>SUM(M8342,M8366,M8370)</f>
        <v>15000</v>
      </c>
      <c r="N8378" s="31">
        <f>SUM(N8342,N8366,N8370)</f>
        <v>198100</v>
      </c>
      <c r="O8378" s="31">
        <f>SUM(O8342,O8366,O8370)</f>
        <v>0</v>
      </c>
      <c r="P8378" s="31">
        <f>SUM(P8342,P8366,P8370)</f>
        <v>0</v>
      </c>
      <c r="Q8378" s="31">
        <f>SUM(Q8342,Q8366,Q8370,Q8375)</f>
        <v>5908976</v>
      </c>
      <c r="R8378" s="31">
        <f>SUM(R8342,R8366,R8370,R8375)</f>
        <v>5412728</v>
      </c>
      <c r="S8378" s="31">
        <f>SUM(S8342,S8366,S8370,S8375)</f>
        <v>4556295</v>
      </c>
      <c r="T8378" s="31">
        <f t="shared" ref="T8378:X8378" si="6026">SUM(T8342,T8366,T8370,T8375)</f>
        <v>856433</v>
      </c>
      <c r="U8378" s="31">
        <f t="shared" si="6026"/>
        <v>508803</v>
      </c>
      <c r="V8378" s="31">
        <f t="shared" si="6026"/>
        <v>280017</v>
      </c>
      <c r="W8378" s="31">
        <f t="shared" si="6026"/>
        <v>67613</v>
      </c>
      <c r="X8378" s="31">
        <f t="shared" si="6026"/>
        <v>5412728</v>
      </c>
      <c r="Y8378" s="220">
        <f t="shared" si="6001"/>
        <v>100</v>
      </c>
    </row>
    <row r="8379" spans="1:25" ht="15" thickBot="1">
      <c r="A8379" s="32" t="s">
        <v>0</v>
      </c>
      <c r="B8379" s="95" t="s">
        <v>0</v>
      </c>
      <c r="C8379" s="95" t="s">
        <v>0</v>
      </c>
      <c r="D8379" s="95" t="s">
        <v>0</v>
      </c>
      <c r="E8379" s="32" t="s">
        <v>0</v>
      </c>
      <c r="F8379" s="32" t="s">
        <v>0</v>
      </c>
      <c r="G8379" s="154" t="s">
        <v>0</v>
      </c>
      <c r="H8379" s="21" t="s">
        <v>170</v>
      </c>
      <c r="I8379" s="66">
        <f t="shared" si="6011"/>
        <v>74</v>
      </c>
      <c r="J8379" s="66">
        <v>74</v>
      </c>
      <c r="K8379" s="66">
        <f t="shared" si="6012"/>
        <v>0</v>
      </c>
      <c r="L8379" s="66" t="s">
        <v>0</v>
      </c>
      <c r="M8379" s="66" t="s">
        <v>0</v>
      </c>
      <c r="N8379" s="66" t="s">
        <v>0</v>
      </c>
      <c r="O8379" s="66" t="s">
        <v>0</v>
      </c>
      <c r="P8379" s="66" t="s">
        <v>0</v>
      </c>
      <c r="Q8379" s="66">
        <v>0</v>
      </c>
      <c r="R8379" s="66"/>
      <c r="S8379" s="66"/>
      <c r="T8379" s="66"/>
      <c r="U8379" s="66"/>
      <c r="V8379" s="66"/>
      <c r="W8379" s="66"/>
      <c r="X8379" s="66"/>
      <c r="Y8379" s="208">
        <v>0</v>
      </c>
    </row>
    <row r="8380" spans="1:25" ht="41.4" thickBot="1">
      <c r="A8380" s="252" t="s">
        <v>0</v>
      </c>
      <c r="B8380" s="255" t="s">
        <v>0</v>
      </c>
      <c r="C8380" s="255" t="s">
        <v>0</v>
      </c>
      <c r="D8380" s="255" t="s">
        <v>0</v>
      </c>
      <c r="E8380" s="252" t="s">
        <v>0</v>
      </c>
      <c r="F8380" s="252" t="s">
        <v>0</v>
      </c>
      <c r="G8380" s="258" t="s">
        <v>0</v>
      </c>
      <c r="H8380" s="24" t="s">
        <v>72</v>
      </c>
      <c r="I8380" s="1" t="s">
        <v>3093</v>
      </c>
      <c r="J8380" s="1" t="s">
        <v>3130</v>
      </c>
      <c r="K8380" s="1" t="s">
        <v>3</v>
      </c>
      <c r="L8380" s="1" t="s">
        <v>4</v>
      </c>
      <c r="M8380" s="1" t="s">
        <v>5</v>
      </c>
      <c r="N8380" s="1" t="s">
        <v>6</v>
      </c>
      <c r="O8380" s="1" t="s">
        <v>7</v>
      </c>
      <c r="P8380" s="1" t="s">
        <v>8</v>
      </c>
      <c r="Q8380" s="1" t="s">
        <v>3344</v>
      </c>
      <c r="R8380" s="1" t="s">
        <v>3427</v>
      </c>
      <c r="S8380" s="1" t="s">
        <v>3447</v>
      </c>
      <c r="T8380" s="1" t="s">
        <v>3448</v>
      </c>
      <c r="U8380" s="1" t="s">
        <v>3452</v>
      </c>
      <c r="V8380" s="1" t="s">
        <v>3449</v>
      </c>
      <c r="W8380" s="1" t="s">
        <v>3450</v>
      </c>
      <c r="X8380" s="1" t="s">
        <v>3451</v>
      </c>
      <c r="Y8380" s="216" t="s">
        <v>3385</v>
      </c>
    </row>
    <row r="8381" spans="1:25">
      <c r="A8381" s="253"/>
      <c r="B8381" s="256"/>
      <c r="C8381" s="256"/>
      <c r="D8381" s="256"/>
      <c r="E8381" s="253"/>
      <c r="F8381" s="253"/>
      <c r="G8381" s="259"/>
      <c r="H8381" s="33" t="s">
        <v>0</v>
      </c>
      <c r="I8381" s="45">
        <v>1</v>
      </c>
      <c r="J8381" s="45">
        <v>3</v>
      </c>
      <c r="K8381" s="45" t="s">
        <v>9</v>
      </c>
      <c r="L8381" s="45">
        <v>5</v>
      </c>
      <c r="M8381" s="45">
        <v>6</v>
      </c>
      <c r="N8381" s="45">
        <v>7</v>
      </c>
      <c r="O8381" s="45">
        <v>8</v>
      </c>
      <c r="P8381" s="45">
        <v>9</v>
      </c>
      <c r="Q8381" s="45">
        <v>1</v>
      </c>
      <c r="R8381" s="45">
        <v>2</v>
      </c>
      <c r="S8381" s="45">
        <v>3</v>
      </c>
      <c r="T8381" s="45" t="s">
        <v>3453</v>
      </c>
      <c r="U8381" s="45">
        <v>5</v>
      </c>
      <c r="V8381" s="45">
        <v>6</v>
      </c>
      <c r="W8381" s="45">
        <v>7</v>
      </c>
      <c r="X8381" s="45" t="s">
        <v>3454</v>
      </c>
      <c r="Y8381" s="276">
        <v>9</v>
      </c>
    </row>
    <row r="8382" spans="1:25">
      <c r="A8382" s="253"/>
      <c r="B8382" s="256"/>
      <c r="C8382" s="256"/>
      <c r="D8382" s="256"/>
      <c r="E8382" s="253"/>
      <c r="F8382" s="253"/>
      <c r="G8382" s="259"/>
      <c r="H8382" s="34" t="s">
        <v>110</v>
      </c>
      <c r="I8382" s="35">
        <f t="shared" si="6011"/>
        <v>3618472</v>
      </c>
      <c r="J8382" s="35">
        <f>SUM(J8378)</f>
        <v>3304772</v>
      </c>
      <c r="K8382" s="35">
        <f t="shared" si="6012"/>
        <v>313700</v>
      </c>
      <c r="L8382" s="35">
        <f t="shared" ref="L8382:P8382" si="6027">SUM(L8378)</f>
        <v>100600</v>
      </c>
      <c r="M8382" s="35">
        <f t="shared" si="6027"/>
        <v>15000</v>
      </c>
      <c r="N8382" s="35">
        <f t="shared" si="6027"/>
        <v>198100</v>
      </c>
      <c r="O8382" s="35">
        <f t="shared" si="6027"/>
        <v>0</v>
      </c>
      <c r="P8382" s="35">
        <f t="shared" si="6027"/>
        <v>0</v>
      </c>
      <c r="Q8382" s="35">
        <f t="shared" ref="Q8382:R8382" si="6028">SUM(Q8378)</f>
        <v>5908976</v>
      </c>
      <c r="R8382" s="35">
        <f t="shared" si="6028"/>
        <v>5412728</v>
      </c>
      <c r="S8382" s="35">
        <f t="shared" ref="S8382" si="6029">SUM(S8378)</f>
        <v>4556295</v>
      </c>
      <c r="T8382" s="35">
        <f t="shared" ref="T8382:X8382" si="6030">SUM(T8378)</f>
        <v>856433</v>
      </c>
      <c r="U8382" s="35">
        <f t="shared" si="6030"/>
        <v>508803</v>
      </c>
      <c r="V8382" s="35">
        <f t="shared" si="6030"/>
        <v>280017</v>
      </c>
      <c r="W8382" s="35">
        <f t="shared" si="6030"/>
        <v>67613</v>
      </c>
      <c r="X8382" s="35">
        <f t="shared" si="6030"/>
        <v>5412728</v>
      </c>
      <c r="Y8382" s="218">
        <f t="shared" ref="Y8382:Y8383" si="6031">IF(R8382=0,0,(X8382/R8382)*100)</f>
        <v>100</v>
      </c>
    </row>
    <row r="8383" spans="1:25">
      <c r="A8383" s="253"/>
      <c r="B8383" s="256"/>
      <c r="C8383" s="256"/>
      <c r="D8383" s="256"/>
      <c r="E8383" s="253"/>
      <c r="F8383" s="253"/>
      <c r="G8383" s="259"/>
      <c r="H8383" s="36" t="s">
        <v>69</v>
      </c>
      <c r="I8383" s="35">
        <f t="shared" si="6011"/>
        <v>3618472</v>
      </c>
      <c r="J8383" s="35">
        <f>SUM(J8382)</f>
        <v>3304772</v>
      </c>
      <c r="K8383" s="35">
        <f t="shared" si="6012"/>
        <v>313700</v>
      </c>
      <c r="L8383" s="35">
        <f t="shared" ref="L8383:P8383" si="6032">SUM(L8382)</f>
        <v>100600</v>
      </c>
      <c r="M8383" s="35">
        <f t="shared" si="6032"/>
        <v>15000</v>
      </c>
      <c r="N8383" s="35">
        <f t="shared" si="6032"/>
        <v>198100</v>
      </c>
      <c r="O8383" s="35">
        <f t="shared" si="6032"/>
        <v>0</v>
      </c>
      <c r="P8383" s="35">
        <f t="shared" si="6032"/>
        <v>0</v>
      </c>
      <c r="Q8383" s="35">
        <f t="shared" ref="Q8383:R8383" si="6033">SUM(Q8382)</f>
        <v>5908976</v>
      </c>
      <c r="R8383" s="35">
        <f t="shared" si="6033"/>
        <v>5412728</v>
      </c>
      <c r="S8383" s="35">
        <f t="shared" ref="S8383" si="6034">SUM(S8382)</f>
        <v>4556295</v>
      </c>
      <c r="T8383" s="35">
        <f t="shared" ref="T8383:X8383" si="6035">SUM(T8382)</f>
        <v>856433</v>
      </c>
      <c r="U8383" s="35">
        <f t="shared" si="6035"/>
        <v>508803</v>
      </c>
      <c r="V8383" s="35">
        <f t="shared" si="6035"/>
        <v>280017</v>
      </c>
      <c r="W8383" s="35">
        <f t="shared" si="6035"/>
        <v>67613</v>
      </c>
      <c r="X8383" s="35">
        <f t="shared" si="6035"/>
        <v>5412728</v>
      </c>
      <c r="Y8383" s="218">
        <f t="shared" si="6031"/>
        <v>100</v>
      </c>
    </row>
    <row r="8384" spans="1:25">
      <c r="A8384" s="254"/>
      <c r="B8384" s="257"/>
      <c r="C8384" s="257"/>
      <c r="D8384" s="257"/>
      <c r="E8384" s="254"/>
      <c r="F8384" s="254"/>
      <c r="G8384" s="260"/>
    </row>
    <row r="8385" spans="1:25" ht="15" thickBot="1">
      <c r="A8385" s="32" t="s">
        <v>0</v>
      </c>
      <c r="B8385" s="95" t="s">
        <v>0</v>
      </c>
      <c r="C8385" s="95" t="s">
        <v>0</v>
      </c>
      <c r="D8385" s="95" t="s">
        <v>0</v>
      </c>
      <c r="E8385" s="32" t="s">
        <v>0</v>
      </c>
      <c r="F8385" s="32" t="s">
        <v>0</v>
      </c>
      <c r="G8385" s="154" t="s">
        <v>0</v>
      </c>
      <c r="H8385" s="37" t="s">
        <v>0</v>
      </c>
      <c r="I8385" s="37"/>
      <c r="J8385" s="37"/>
      <c r="K8385" s="37"/>
      <c r="L8385" s="37" t="s">
        <v>0</v>
      </c>
      <c r="M8385" s="37" t="s">
        <v>0</v>
      </c>
      <c r="N8385" s="37" t="s">
        <v>0</v>
      </c>
      <c r="O8385" s="37" t="s">
        <v>0</v>
      </c>
      <c r="P8385" s="37" t="s">
        <v>0</v>
      </c>
      <c r="Q8385" s="37"/>
      <c r="R8385" s="37"/>
      <c r="S8385" s="37"/>
      <c r="T8385" s="37" t="s">
        <v>0</v>
      </c>
      <c r="U8385" s="37" t="s">
        <v>0</v>
      </c>
      <c r="V8385" s="37" t="s">
        <v>0</v>
      </c>
      <c r="W8385" s="37" t="s">
        <v>0</v>
      </c>
      <c r="X8385" s="37" t="s">
        <v>0</v>
      </c>
      <c r="Y8385" s="219"/>
    </row>
    <row r="8386" spans="1:25" ht="41.4" thickBot="1">
      <c r="A8386" s="24" t="s">
        <v>123</v>
      </c>
      <c r="B8386" s="90" t="s">
        <v>124</v>
      </c>
      <c r="C8386" s="90" t="s">
        <v>125</v>
      </c>
      <c r="D8386" s="91" t="s">
        <v>0</v>
      </c>
      <c r="E8386" s="24" t="s">
        <v>126</v>
      </c>
      <c r="F8386" s="24" t="s">
        <v>127</v>
      </c>
      <c r="G8386" s="151" t="s">
        <v>128</v>
      </c>
      <c r="H8386" s="24" t="s">
        <v>1</v>
      </c>
      <c r="I8386" s="1" t="s">
        <v>3093</v>
      </c>
      <c r="J8386" s="1" t="s">
        <v>3130</v>
      </c>
      <c r="K8386" s="1" t="s">
        <v>3</v>
      </c>
      <c r="L8386" s="1" t="s">
        <v>4</v>
      </c>
      <c r="M8386" s="1" t="s">
        <v>5</v>
      </c>
      <c r="N8386" s="1" t="s">
        <v>6</v>
      </c>
      <c r="O8386" s="1" t="s">
        <v>7</v>
      </c>
      <c r="P8386" s="1" t="s">
        <v>8</v>
      </c>
      <c r="Q8386" s="1" t="s">
        <v>3344</v>
      </c>
      <c r="R8386" s="1" t="s">
        <v>3427</v>
      </c>
      <c r="S8386" s="1" t="s">
        <v>3447</v>
      </c>
      <c r="T8386" s="1" t="s">
        <v>3448</v>
      </c>
      <c r="U8386" s="1" t="s">
        <v>3452</v>
      </c>
      <c r="V8386" s="1" t="s">
        <v>3449</v>
      </c>
      <c r="W8386" s="1" t="s">
        <v>3450</v>
      </c>
      <c r="X8386" s="1" t="s">
        <v>3451</v>
      </c>
      <c r="Y8386" s="216" t="s">
        <v>3385</v>
      </c>
    </row>
    <row r="8387" spans="1:25">
      <c r="A8387" s="26" t="s">
        <v>0</v>
      </c>
      <c r="B8387" s="92" t="s">
        <v>0</v>
      </c>
      <c r="C8387" s="92" t="s">
        <v>0</v>
      </c>
      <c r="D8387" s="93" t="s">
        <v>0</v>
      </c>
      <c r="E8387" s="27" t="s">
        <v>0</v>
      </c>
      <c r="F8387" s="28" t="s">
        <v>0</v>
      </c>
      <c r="G8387" s="152" t="s">
        <v>0</v>
      </c>
      <c r="H8387" s="29" t="s">
        <v>0</v>
      </c>
      <c r="I8387" s="45">
        <v>1</v>
      </c>
      <c r="J8387" s="45">
        <v>3</v>
      </c>
      <c r="K8387" s="45" t="s">
        <v>9</v>
      </c>
      <c r="L8387" s="45">
        <v>5</v>
      </c>
      <c r="M8387" s="45">
        <v>6</v>
      </c>
      <c r="N8387" s="45">
        <v>7</v>
      </c>
      <c r="O8387" s="45">
        <v>8</v>
      </c>
      <c r="P8387" s="45">
        <v>9</v>
      </c>
      <c r="Q8387" s="45">
        <v>1</v>
      </c>
      <c r="R8387" s="45">
        <v>2</v>
      </c>
      <c r="S8387" s="45">
        <v>3</v>
      </c>
      <c r="T8387" s="45" t="s">
        <v>3453</v>
      </c>
      <c r="U8387" s="45">
        <v>5</v>
      </c>
      <c r="V8387" s="45">
        <v>6</v>
      </c>
      <c r="W8387" s="45">
        <v>7</v>
      </c>
      <c r="X8387" s="45" t="s">
        <v>3454</v>
      </c>
      <c r="Y8387" s="276">
        <v>9</v>
      </c>
    </row>
    <row r="8388" spans="1:25">
      <c r="A8388" s="20">
        <v>35</v>
      </c>
      <c r="B8388" s="81" t="s">
        <v>172</v>
      </c>
      <c r="C8388" s="80" t="s">
        <v>977</v>
      </c>
      <c r="D8388" s="80">
        <v>35020014</v>
      </c>
      <c r="E8388" s="21" t="s">
        <v>0</v>
      </c>
      <c r="F8388" s="21" t="s">
        <v>0</v>
      </c>
      <c r="G8388" s="150" t="s">
        <v>0</v>
      </c>
      <c r="H8388" s="21" t="s">
        <v>1984</v>
      </c>
      <c r="I8388" s="22"/>
      <c r="J8388" s="22"/>
      <c r="K8388" s="22"/>
      <c r="L8388" s="22" t="s">
        <v>0</v>
      </c>
      <c r="M8388" s="22" t="s">
        <v>0</v>
      </c>
      <c r="N8388" s="22" t="s">
        <v>0</v>
      </c>
      <c r="O8388" s="22" t="s">
        <v>0</v>
      </c>
      <c r="P8388" s="22" t="s">
        <v>0</v>
      </c>
      <c r="Q8388" s="22"/>
      <c r="R8388" s="22"/>
      <c r="S8388" s="22"/>
      <c r="T8388" s="22" t="s">
        <v>0</v>
      </c>
      <c r="U8388" s="22" t="s">
        <v>0</v>
      </c>
      <c r="V8388" s="22" t="s">
        <v>0</v>
      </c>
      <c r="W8388" s="22" t="s">
        <v>0</v>
      </c>
      <c r="X8388" s="22" t="s">
        <v>0</v>
      </c>
      <c r="Y8388" s="209"/>
    </row>
    <row r="8389" spans="1:25" ht="20.399999999999999">
      <c r="A8389" s="20" t="s">
        <v>0</v>
      </c>
      <c r="B8389" s="81" t="s">
        <v>0</v>
      </c>
      <c r="C8389" s="81" t="s">
        <v>0</v>
      </c>
      <c r="D8389" s="94" t="s">
        <v>0</v>
      </c>
      <c r="E8389" s="21" t="s">
        <v>0</v>
      </c>
      <c r="F8389" s="21" t="s">
        <v>0</v>
      </c>
      <c r="G8389" s="150" t="s">
        <v>0</v>
      </c>
      <c r="H8389" s="30" t="s">
        <v>33</v>
      </c>
      <c r="I8389" s="31">
        <f t="shared" si="6011"/>
        <v>13032518</v>
      </c>
      <c r="J8389" s="31">
        <f>SUM(J8390,J8398,J8400)</f>
        <v>12072318</v>
      </c>
      <c r="K8389" s="31">
        <f t="shared" si="6012"/>
        <v>960200</v>
      </c>
      <c r="L8389" s="31">
        <f t="shared" ref="L8389:P8389" si="6036">SUM(L8390,L8398,L8400)</f>
        <v>640200</v>
      </c>
      <c r="M8389" s="31">
        <f t="shared" si="6036"/>
        <v>0</v>
      </c>
      <c r="N8389" s="31">
        <f t="shared" si="6036"/>
        <v>320000</v>
      </c>
      <c r="O8389" s="31">
        <f t="shared" si="6036"/>
        <v>0</v>
      </c>
      <c r="P8389" s="31">
        <f t="shared" si="6036"/>
        <v>0</v>
      </c>
      <c r="Q8389" s="31">
        <f t="shared" ref="Q8389:R8389" si="6037">SUM(Q8390,Q8398,Q8400)</f>
        <v>13611421</v>
      </c>
      <c r="R8389" s="31">
        <f t="shared" si="6037"/>
        <v>12613292</v>
      </c>
      <c r="S8389" s="31">
        <f t="shared" ref="S8389" si="6038">SUM(S8390,S8398,S8400)</f>
        <v>9532194</v>
      </c>
      <c r="T8389" s="31">
        <f t="shared" ref="T8389:X8389" si="6039">SUM(T8390,T8398,T8400)</f>
        <v>3081184</v>
      </c>
      <c r="U8389" s="31">
        <f t="shared" si="6039"/>
        <v>1032586</v>
      </c>
      <c r="V8389" s="31">
        <f t="shared" si="6039"/>
        <v>1002486</v>
      </c>
      <c r="W8389" s="31">
        <f t="shared" si="6039"/>
        <v>1046112</v>
      </c>
      <c r="X8389" s="31">
        <f t="shared" si="6039"/>
        <v>12613378</v>
      </c>
      <c r="Y8389" s="220">
        <f t="shared" ref="Y8389:Y8421" si="6040">IF(R8389=0,0,(X8389/R8389)*100)</f>
        <v>100.0006818204161</v>
      </c>
    </row>
    <row r="8390" spans="1:25">
      <c r="A8390" s="23">
        <v>35</v>
      </c>
      <c r="B8390" s="80" t="s">
        <v>172</v>
      </c>
      <c r="C8390" s="80" t="s">
        <v>977</v>
      </c>
      <c r="D8390" s="80">
        <v>35020014</v>
      </c>
      <c r="E8390" s="21" t="s">
        <v>132</v>
      </c>
      <c r="F8390" s="21" t="s">
        <v>0</v>
      </c>
      <c r="G8390" s="150" t="s">
        <v>0</v>
      </c>
      <c r="H8390" s="21" t="s">
        <v>11</v>
      </c>
      <c r="I8390" s="66">
        <f t="shared" si="6011"/>
        <v>11249379</v>
      </c>
      <c r="J8390" s="66">
        <f>SUM(J8391,J8392)</f>
        <v>10794379</v>
      </c>
      <c r="K8390" s="66">
        <f t="shared" si="6012"/>
        <v>455000</v>
      </c>
      <c r="L8390" s="66">
        <f t="shared" ref="L8390:P8390" si="6041">SUM(L8391,L8392)</f>
        <v>455000</v>
      </c>
      <c r="M8390" s="66">
        <f t="shared" si="6041"/>
        <v>0</v>
      </c>
      <c r="N8390" s="66">
        <f t="shared" si="6041"/>
        <v>0</v>
      </c>
      <c r="O8390" s="66">
        <f t="shared" si="6041"/>
        <v>0</v>
      </c>
      <c r="P8390" s="66">
        <f t="shared" si="6041"/>
        <v>0</v>
      </c>
      <c r="Q8390" s="66">
        <f t="shared" ref="Q8390:R8390" si="6042">SUM(Q8391,Q8392)</f>
        <v>11774166</v>
      </c>
      <c r="R8390" s="66">
        <f t="shared" si="6042"/>
        <v>11289753</v>
      </c>
      <c r="S8390" s="66">
        <f t="shared" ref="S8390" si="6043">SUM(S8391,S8392)</f>
        <v>8519854</v>
      </c>
      <c r="T8390" s="66">
        <f t="shared" ref="T8390:X8390" si="6044">SUM(T8391,T8392)</f>
        <v>2769897</v>
      </c>
      <c r="U8390" s="66">
        <f t="shared" si="6044"/>
        <v>924280</v>
      </c>
      <c r="V8390" s="66">
        <f t="shared" si="6044"/>
        <v>898080</v>
      </c>
      <c r="W8390" s="66">
        <f t="shared" si="6044"/>
        <v>947537</v>
      </c>
      <c r="X8390" s="66">
        <f t="shared" si="6044"/>
        <v>11289751</v>
      </c>
      <c r="Y8390" s="208">
        <f t="shared" si="6040"/>
        <v>99.999982284820575</v>
      </c>
    </row>
    <row r="8391" spans="1:25">
      <c r="A8391" s="23">
        <v>35</v>
      </c>
      <c r="B8391" s="80" t="s">
        <v>172</v>
      </c>
      <c r="C8391" s="80" t="s">
        <v>977</v>
      </c>
      <c r="D8391" s="80">
        <v>35020014</v>
      </c>
      <c r="E8391" s="22">
        <v>6111</v>
      </c>
      <c r="F8391" s="23"/>
      <c r="G8391" s="129" t="s">
        <v>3380</v>
      </c>
      <c r="H8391" s="32" t="s">
        <v>12</v>
      </c>
      <c r="I8391" s="44">
        <f t="shared" si="6011"/>
        <v>10395904</v>
      </c>
      <c r="J8391" s="44">
        <v>9940904</v>
      </c>
      <c r="K8391" s="44">
        <f t="shared" si="6012"/>
        <v>455000</v>
      </c>
      <c r="L8391" s="44">
        <v>455000</v>
      </c>
      <c r="M8391" s="44">
        <v>0</v>
      </c>
      <c r="N8391" s="44">
        <v>0</v>
      </c>
      <c r="O8391" s="44">
        <v>0</v>
      </c>
      <c r="P8391" s="44">
        <v>0</v>
      </c>
      <c r="Q8391" s="44">
        <v>10913490</v>
      </c>
      <c r="R8391" s="44">
        <v>10429077</v>
      </c>
      <c r="S8391" s="44">
        <v>7887449</v>
      </c>
      <c r="T8391" s="44">
        <f t="shared" ref="T8391:T8420" si="6045">U8391+V8391+W8391</f>
        <v>2541628</v>
      </c>
      <c r="U8391" s="44">
        <v>847200</v>
      </c>
      <c r="V8391" s="44">
        <v>847200</v>
      </c>
      <c r="W8391" s="44">
        <v>847228</v>
      </c>
      <c r="X8391" s="44">
        <f t="shared" ref="X8391:X8420" si="6046">S8391+T8391</f>
        <v>10429077</v>
      </c>
      <c r="Y8391" s="209">
        <f t="shared" si="6040"/>
        <v>100</v>
      </c>
    </row>
    <row r="8392" spans="1:25">
      <c r="A8392" s="20">
        <v>35</v>
      </c>
      <c r="B8392" s="81" t="s">
        <v>172</v>
      </c>
      <c r="C8392" s="81" t="s">
        <v>977</v>
      </c>
      <c r="D8392" s="81">
        <v>35020014</v>
      </c>
      <c r="E8392" s="20" t="s">
        <v>134</v>
      </c>
      <c r="F8392" s="23" t="s">
        <v>0</v>
      </c>
      <c r="G8392" s="154" t="s">
        <v>0</v>
      </c>
      <c r="H8392" s="21" t="s">
        <v>13</v>
      </c>
      <c r="I8392" s="66">
        <f t="shared" si="6011"/>
        <v>853475</v>
      </c>
      <c r="J8392" s="66">
        <f>SUM(J8393:J8397)</f>
        <v>853475</v>
      </c>
      <c r="K8392" s="66">
        <f t="shared" si="6012"/>
        <v>0</v>
      </c>
      <c r="L8392" s="66">
        <f t="shared" ref="L8392:X8392" si="6047">SUM(L8393:L8397)</f>
        <v>0</v>
      </c>
      <c r="M8392" s="66">
        <f t="shared" si="6047"/>
        <v>0</v>
      </c>
      <c r="N8392" s="66">
        <f t="shared" si="6047"/>
        <v>0</v>
      </c>
      <c r="O8392" s="66">
        <f t="shared" si="6047"/>
        <v>0</v>
      </c>
      <c r="P8392" s="66">
        <f t="shared" si="6047"/>
        <v>0</v>
      </c>
      <c r="Q8392" s="66">
        <f t="shared" si="6047"/>
        <v>860676</v>
      </c>
      <c r="R8392" s="66">
        <f t="shared" si="6047"/>
        <v>860676</v>
      </c>
      <c r="S8392" s="66">
        <f t="shared" si="6047"/>
        <v>632405</v>
      </c>
      <c r="T8392" s="66">
        <f t="shared" si="6047"/>
        <v>228269</v>
      </c>
      <c r="U8392" s="66">
        <f t="shared" si="6047"/>
        <v>77080</v>
      </c>
      <c r="V8392" s="66">
        <f t="shared" si="6047"/>
        <v>50880</v>
      </c>
      <c r="W8392" s="66">
        <f t="shared" si="6047"/>
        <v>100309</v>
      </c>
      <c r="X8392" s="66">
        <f t="shared" si="6047"/>
        <v>860674</v>
      </c>
      <c r="Y8392" s="208">
        <f t="shared" si="6040"/>
        <v>99.999767624518398</v>
      </c>
    </row>
    <row r="8393" spans="1:25">
      <c r="A8393" s="23">
        <v>35</v>
      </c>
      <c r="B8393" s="80" t="s">
        <v>172</v>
      </c>
      <c r="C8393" s="80" t="s">
        <v>977</v>
      </c>
      <c r="D8393" s="80">
        <v>35020014</v>
      </c>
      <c r="E8393" s="22">
        <v>6112</v>
      </c>
      <c r="F8393" s="23" t="s">
        <v>2954</v>
      </c>
      <c r="G8393" s="129" t="s">
        <v>3380</v>
      </c>
      <c r="H8393" s="32" t="s">
        <v>16</v>
      </c>
      <c r="I8393" s="44">
        <f t="shared" si="6011"/>
        <v>144584</v>
      </c>
      <c r="J8393" s="44">
        <v>144584</v>
      </c>
      <c r="K8393" s="44">
        <f t="shared" si="6012"/>
        <v>0</v>
      </c>
      <c r="L8393" s="44">
        <v>0</v>
      </c>
      <c r="M8393" s="44">
        <v>0</v>
      </c>
      <c r="N8393" s="44">
        <v>0</v>
      </c>
      <c r="O8393" s="44">
        <v>0</v>
      </c>
      <c r="P8393" s="44">
        <v>0</v>
      </c>
      <c r="Q8393" s="44">
        <v>144584</v>
      </c>
      <c r="R8393" s="44">
        <v>144584</v>
      </c>
      <c r="S8393" s="44">
        <v>108557</v>
      </c>
      <c r="T8393" s="44">
        <f t="shared" si="6045"/>
        <v>36025</v>
      </c>
      <c r="U8393" s="44">
        <v>12000</v>
      </c>
      <c r="V8393" s="44">
        <v>12000</v>
      </c>
      <c r="W8393" s="44">
        <v>12025</v>
      </c>
      <c r="X8393" s="44">
        <f t="shared" si="6046"/>
        <v>144582</v>
      </c>
      <c r="Y8393" s="209">
        <f t="shared" si="6040"/>
        <v>99.998616721075635</v>
      </c>
    </row>
    <row r="8394" spans="1:25">
      <c r="A8394" s="23">
        <v>35</v>
      </c>
      <c r="B8394" s="80" t="s">
        <v>172</v>
      </c>
      <c r="C8394" s="80" t="s">
        <v>977</v>
      </c>
      <c r="D8394" s="80">
        <v>35020014</v>
      </c>
      <c r="E8394" s="22">
        <v>6112</v>
      </c>
      <c r="F8394" s="23" t="s">
        <v>2955</v>
      </c>
      <c r="G8394" s="129" t="s">
        <v>3380</v>
      </c>
      <c r="H8394" s="32" t="s">
        <v>19</v>
      </c>
      <c r="I8394" s="44">
        <f t="shared" si="6011"/>
        <v>499230</v>
      </c>
      <c r="J8394" s="44">
        <v>499230</v>
      </c>
      <c r="K8394" s="44">
        <f t="shared" si="6012"/>
        <v>0</v>
      </c>
      <c r="L8394" s="44">
        <v>0</v>
      </c>
      <c r="M8394" s="44">
        <v>0</v>
      </c>
      <c r="N8394" s="44">
        <v>0</v>
      </c>
      <c r="O8394" s="44">
        <v>0</v>
      </c>
      <c r="P8394" s="44">
        <v>0</v>
      </c>
      <c r="Q8394" s="44">
        <v>499230</v>
      </c>
      <c r="R8394" s="44">
        <v>499230</v>
      </c>
      <c r="S8394" s="44">
        <v>382587</v>
      </c>
      <c r="T8394" s="44">
        <f t="shared" si="6045"/>
        <v>116643</v>
      </c>
      <c r="U8394" s="44">
        <v>38880</v>
      </c>
      <c r="V8394" s="44">
        <v>38880</v>
      </c>
      <c r="W8394" s="44">
        <v>38883</v>
      </c>
      <c r="X8394" s="44">
        <f t="shared" si="6046"/>
        <v>499230</v>
      </c>
      <c r="Y8394" s="209">
        <f t="shared" si="6040"/>
        <v>100</v>
      </c>
    </row>
    <row r="8395" spans="1:25">
      <c r="A8395" s="23">
        <v>35</v>
      </c>
      <c r="B8395" s="80" t="s">
        <v>172</v>
      </c>
      <c r="C8395" s="80" t="s">
        <v>977</v>
      </c>
      <c r="D8395" s="80">
        <v>35020014</v>
      </c>
      <c r="E8395" s="22">
        <v>6112</v>
      </c>
      <c r="F8395" s="23" t="s">
        <v>2956</v>
      </c>
      <c r="G8395" s="129" t="s">
        <v>3380</v>
      </c>
      <c r="H8395" s="32" t="s">
        <v>17</v>
      </c>
      <c r="I8395" s="44">
        <f t="shared" si="6011"/>
        <v>113336</v>
      </c>
      <c r="J8395" s="44">
        <v>113336</v>
      </c>
      <c r="K8395" s="44">
        <f t="shared" si="6012"/>
        <v>0</v>
      </c>
      <c r="L8395" s="44">
        <v>0</v>
      </c>
      <c r="M8395" s="44">
        <v>0</v>
      </c>
      <c r="N8395" s="44">
        <v>0</v>
      </c>
      <c r="O8395" s="44">
        <v>0</v>
      </c>
      <c r="P8395" s="44">
        <v>0</v>
      </c>
      <c r="Q8395" s="44">
        <v>120537</v>
      </c>
      <c r="R8395" s="44">
        <v>120537</v>
      </c>
      <c r="S8395" s="44">
        <v>120537</v>
      </c>
      <c r="T8395" s="44">
        <f t="shared" si="6045"/>
        <v>0</v>
      </c>
      <c r="U8395" s="44"/>
      <c r="V8395" s="44"/>
      <c r="W8395" s="44"/>
      <c r="X8395" s="44">
        <f t="shared" si="6046"/>
        <v>120537</v>
      </c>
      <c r="Y8395" s="209">
        <f t="shared" si="6040"/>
        <v>100</v>
      </c>
    </row>
    <row r="8396" spans="1:25">
      <c r="A8396" s="23">
        <v>35</v>
      </c>
      <c r="B8396" s="80" t="s">
        <v>172</v>
      </c>
      <c r="C8396" s="80" t="s">
        <v>977</v>
      </c>
      <c r="D8396" s="80">
        <v>35020014</v>
      </c>
      <c r="E8396" s="22">
        <v>6112</v>
      </c>
      <c r="F8396" s="23" t="s">
        <v>2957</v>
      </c>
      <c r="G8396" s="129" t="s">
        <v>3380</v>
      </c>
      <c r="H8396" s="32" t="s">
        <v>15</v>
      </c>
      <c r="I8396" s="44">
        <f t="shared" si="6011"/>
        <v>67125</v>
      </c>
      <c r="J8396" s="44">
        <v>67125</v>
      </c>
      <c r="K8396" s="44">
        <f t="shared" si="6012"/>
        <v>0</v>
      </c>
      <c r="L8396" s="44">
        <v>0</v>
      </c>
      <c r="M8396" s="44">
        <v>0</v>
      </c>
      <c r="N8396" s="44">
        <v>0</v>
      </c>
      <c r="O8396" s="44">
        <v>0</v>
      </c>
      <c r="P8396" s="44">
        <v>0</v>
      </c>
      <c r="Q8396" s="44">
        <v>67125</v>
      </c>
      <c r="R8396" s="44">
        <v>67125</v>
      </c>
      <c r="S8396" s="44">
        <v>0</v>
      </c>
      <c r="T8396" s="44">
        <f t="shared" si="6045"/>
        <v>67125</v>
      </c>
      <c r="U8396" s="44">
        <v>22000</v>
      </c>
      <c r="V8396" s="44"/>
      <c r="W8396" s="44">
        <v>45125</v>
      </c>
      <c r="X8396" s="44">
        <f t="shared" si="6046"/>
        <v>67125</v>
      </c>
      <c r="Y8396" s="209">
        <f t="shared" si="6040"/>
        <v>100</v>
      </c>
    </row>
    <row r="8397" spans="1:25">
      <c r="A8397" s="23">
        <v>35</v>
      </c>
      <c r="B8397" s="80" t="s">
        <v>172</v>
      </c>
      <c r="C8397" s="80" t="s">
        <v>977</v>
      </c>
      <c r="D8397" s="80">
        <v>35020014</v>
      </c>
      <c r="E8397" s="22">
        <v>6112</v>
      </c>
      <c r="F8397" s="23" t="s">
        <v>2958</v>
      </c>
      <c r="G8397" s="129" t="s">
        <v>3380</v>
      </c>
      <c r="H8397" s="32" t="s">
        <v>18</v>
      </c>
      <c r="I8397" s="44">
        <f t="shared" si="6011"/>
        <v>29200</v>
      </c>
      <c r="J8397" s="44">
        <v>29200</v>
      </c>
      <c r="K8397" s="44">
        <f t="shared" si="6012"/>
        <v>0</v>
      </c>
      <c r="L8397" s="44">
        <v>0</v>
      </c>
      <c r="M8397" s="44">
        <v>0</v>
      </c>
      <c r="N8397" s="44">
        <v>0</v>
      </c>
      <c r="O8397" s="44">
        <v>0</v>
      </c>
      <c r="P8397" s="44">
        <v>0</v>
      </c>
      <c r="Q8397" s="44">
        <v>29200</v>
      </c>
      <c r="R8397" s="44">
        <v>29200</v>
      </c>
      <c r="S8397" s="44">
        <v>20724</v>
      </c>
      <c r="T8397" s="44">
        <f t="shared" si="6045"/>
        <v>8476</v>
      </c>
      <c r="U8397" s="44">
        <v>4200</v>
      </c>
      <c r="V8397" s="44"/>
      <c r="W8397" s="44">
        <v>4276</v>
      </c>
      <c r="X8397" s="44">
        <f t="shared" si="6046"/>
        <v>29200</v>
      </c>
      <c r="Y8397" s="209">
        <f t="shared" si="6040"/>
        <v>100</v>
      </c>
    </row>
    <row r="8398" spans="1:25">
      <c r="A8398" s="23">
        <v>35</v>
      </c>
      <c r="B8398" s="80" t="s">
        <v>172</v>
      </c>
      <c r="C8398" s="80" t="s">
        <v>977</v>
      </c>
      <c r="D8398" s="80">
        <v>35020014</v>
      </c>
      <c r="E8398" s="21" t="s">
        <v>139</v>
      </c>
      <c r="F8398" s="21" t="s">
        <v>0</v>
      </c>
      <c r="G8398" s="150" t="s">
        <v>0</v>
      </c>
      <c r="H8398" s="21" t="s">
        <v>21</v>
      </c>
      <c r="I8398" s="66">
        <f t="shared" si="6011"/>
        <v>1101189</v>
      </c>
      <c r="J8398" s="66">
        <f t="shared" ref="J8398:X8398" si="6048">SUM(J8399)</f>
        <v>1056189</v>
      </c>
      <c r="K8398" s="66">
        <f t="shared" si="6012"/>
        <v>45000</v>
      </c>
      <c r="L8398" s="66">
        <f t="shared" si="6048"/>
        <v>45000</v>
      </c>
      <c r="M8398" s="66">
        <f t="shared" si="6048"/>
        <v>0</v>
      </c>
      <c r="N8398" s="66">
        <f t="shared" si="6048"/>
        <v>0</v>
      </c>
      <c r="O8398" s="66">
        <f t="shared" si="6048"/>
        <v>0</v>
      </c>
      <c r="P8398" s="66">
        <f t="shared" si="6048"/>
        <v>0</v>
      </c>
      <c r="Q8398" s="66">
        <f t="shared" si="6048"/>
        <v>1152557</v>
      </c>
      <c r="R8398" s="66">
        <f t="shared" si="6048"/>
        <v>1107447</v>
      </c>
      <c r="S8398" s="66">
        <f t="shared" si="6048"/>
        <v>838029</v>
      </c>
      <c r="T8398" s="66">
        <f t="shared" si="6048"/>
        <v>269418</v>
      </c>
      <c r="U8398" s="66">
        <f t="shared" si="6048"/>
        <v>89806</v>
      </c>
      <c r="V8398" s="66">
        <f t="shared" si="6048"/>
        <v>89806</v>
      </c>
      <c r="W8398" s="66">
        <f t="shared" si="6048"/>
        <v>89806</v>
      </c>
      <c r="X8398" s="66">
        <f t="shared" si="6048"/>
        <v>1107447</v>
      </c>
      <c r="Y8398" s="208">
        <f t="shared" si="6040"/>
        <v>100</v>
      </c>
    </row>
    <row r="8399" spans="1:25">
      <c r="A8399" s="23">
        <v>35</v>
      </c>
      <c r="B8399" s="80" t="s">
        <v>172</v>
      </c>
      <c r="C8399" s="80" t="s">
        <v>977</v>
      </c>
      <c r="D8399" s="80">
        <v>35020014</v>
      </c>
      <c r="E8399" s="22">
        <v>6121</v>
      </c>
      <c r="F8399" s="23"/>
      <c r="G8399" s="129" t="s">
        <v>3380</v>
      </c>
      <c r="H8399" s="32" t="s">
        <v>22</v>
      </c>
      <c r="I8399" s="44">
        <f t="shared" si="6011"/>
        <v>1101189</v>
      </c>
      <c r="J8399" s="44">
        <v>1056189</v>
      </c>
      <c r="K8399" s="44">
        <f t="shared" si="6012"/>
        <v>45000</v>
      </c>
      <c r="L8399" s="44">
        <v>45000</v>
      </c>
      <c r="M8399" s="44">
        <v>0</v>
      </c>
      <c r="N8399" s="44">
        <v>0</v>
      </c>
      <c r="O8399" s="44">
        <v>0</v>
      </c>
      <c r="P8399" s="44">
        <v>0</v>
      </c>
      <c r="Q8399" s="44">
        <v>1152557</v>
      </c>
      <c r="R8399" s="44">
        <v>1107447</v>
      </c>
      <c r="S8399" s="44">
        <v>838029</v>
      </c>
      <c r="T8399" s="44">
        <f t="shared" si="6045"/>
        <v>269418</v>
      </c>
      <c r="U8399" s="44">
        <v>89806</v>
      </c>
      <c r="V8399" s="44">
        <v>89806</v>
      </c>
      <c r="W8399" s="44">
        <v>89806</v>
      </c>
      <c r="X8399" s="44">
        <f t="shared" si="6046"/>
        <v>1107447</v>
      </c>
      <c r="Y8399" s="209">
        <f t="shared" si="6040"/>
        <v>100</v>
      </c>
    </row>
    <row r="8400" spans="1:25">
      <c r="A8400" s="23">
        <v>35</v>
      </c>
      <c r="B8400" s="80" t="s">
        <v>172</v>
      </c>
      <c r="C8400" s="80" t="s">
        <v>977</v>
      </c>
      <c r="D8400" s="80">
        <v>35020014</v>
      </c>
      <c r="E8400" s="21" t="s">
        <v>141</v>
      </c>
      <c r="F8400" s="21" t="s">
        <v>0</v>
      </c>
      <c r="G8400" s="150" t="s">
        <v>0</v>
      </c>
      <c r="H8400" s="21" t="s">
        <v>23</v>
      </c>
      <c r="I8400" s="66">
        <f t="shared" si="6011"/>
        <v>681950</v>
      </c>
      <c r="J8400" s="66">
        <f>SUM(J8401:J8409)</f>
        <v>221750</v>
      </c>
      <c r="K8400" s="66">
        <f t="shared" si="6012"/>
        <v>460200</v>
      </c>
      <c r="L8400" s="66">
        <f t="shared" ref="L8400:X8400" si="6049">SUM(L8401:L8409)</f>
        <v>140200</v>
      </c>
      <c r="M8400" s="66">
        <f t="shared" si="6049"/>
        <v>0</v>
      </c>
      <c r="N8400" s="66">
        <f t="shared" si="6049"/>
        <v>320000</v>
      </c>
      <c r="O8400" s="66">
        <f t="shared" si="6049"/>
        <v>0</v>
      </c>
      <c r="P8400" s="66">
        <f t="shared" si="6049"/>
        <v>0</v>
      </c>
      <c r="Q8400" s="66">
        <f t="shared" si="6049"/>
        <v>684698</v>
      </c>
      <c r="R8400" s="66">
        <f t="shared" si="6049"/>
        <v>216092</v>
      </c>
      <c r="S8400" s="66">
        <f t="shared" si="6049"/>
        <v>174311</v>
      </c>
      <c r="T8400" s="66">
        <f t="shared" si="6049"/>
        <v>41869</v>
      </c>
      <c r="U8400" s="66">
        <f t="shared" si="6049"/>
        <v>18500</v>
      </c>
      <c r="V8400" s="66">
        <f t="shared" si="6049"/>
        <v>14600</v>
      </c>
      <c r="W8400" s="66">
        <f t="shared" si="6049"/>
        <v>8769</v>
      </c>
      <c r="X8400" s="66">
        <f t="shared" si="6049"/>
        <v>216180</v>
      </c>
      <c r="Y8400" s="208">
        <f t="shared" si="6040"/>
        <v>100.04072339559076</v>
      </c>
    </row>
    <row r="8401" spans="1:25">
      <c r="A8401" s="23">
        <v>35</v>
      </c>
      <c r="B8401" s="80" t="s">
        <v>172</v>
      </c>
      <c r="C8401" s="80" t="s">
        <v>977</v>
      </c>
      <c r="D8401" s="80">
        <v>35020014</v>
      </c>
      <c r="E8401" s="22">
        <v>6131</v>
      </c>
      <c r="F8401" s="23"/>
      <c r="G8401" s="129" t="s">
        <v>3380</v>
      </c>
      <c r="H8401" s="32" t="s">
        <v>24</v>
      </c>
      <c r="I8401" s="44">
        <f t="shared" si="6011"/>
        <v>25000</v>
      </c>
      <c r="J8401" s="44">
        <v>0</v>
      </c>
      <c r="K8401" s="44">
        <f t="shared" si="6012"/>
        <v>25000</v>
      </c>
      <c r="L8401" s="44">
        <v>0</v>
      </c>
      <c r="M8401" s="44">
        <v>0</v>
      </c>
      <c r="N8401" s="44">
        <v>25000</v>
      </c>
      <c r="O8401" s="44">
        <v>0</v>
      </c>
      <c r="P8401" s="44">
        <v>0</v>
      </c>
      <c r="Q8401" s="44">
        <v>43684</v>
      </c>
      <c r="R8401" s="44">
        <v>0</v>
      </c>
      <c r="S8401" s="44">
        <v>0</v>
      </c>
      <c r="T8401" s="44">
        <f t="shared" si="6045"/>
        <v>0</v>
      </c>
      <c r="U8401" s="44"/>
      <c r="V8401" s="44"/>
      <c r="W8401" s="44"/>
      <c r="X8401" s="44">
        <f t="shared" si="6046"/>
        <v>0</v>
      </c>
      <c r="Y8401" s="209">
        <f t="shared" si="6040"/>
        <v>0</v>
      </c>
    </row>
    <row r="8402" spans="1:25">
      <c r="A8402" s="23">
        <v>35</v>
      </c>
      <c r="B8402" s="80" t="s">
        <v>172</v>
      </c>
      <c r="C8402" s="80" t="s">
        <v>977</v>
      </c>
      <c r="D8402" s="80">
        <v>35020014</v>
      </c>
      <c r="E8402" s="22">
        <v>6132</v>
      </c>
      <c r="F8402" s="23"/>
      <c r="G8402" s="129" t="s">
        <v>3380</v>
      </c>
      <c r="H8402" s="32" t="s">
        <v>25</v>
      </c>
      <c r="I8402" s="44">
        <f t="shared" si="6011"/>
        <v>70000</v>
      </c>
      <c r="J8402" s="44">
        <v>70000</v>
      </c>
      <c r="K8402" s="44">
        <f t="shared" si="6012"/>
        <v>0</v>
      </c>
      <c r="L8402" s="44">
        <v>0</v>
      </c>
      <c r="M8402" s="44">
        <v>0</v>
      </c>
      <c r="N8402" s="44">
        <v>0</v>
      </c>
      <c r="O8402" s="44">
        <v>0</v>
      </c>
      <c r="P8402" s="44">
        <v>0</v>
      </c>
      <c r="Q8402" s="44">
        <v>70000</v>
      </c>
      <c r="R8402" s="44">
        <v>70000</v>
      </c>
      <c r="S8402" s="44">
        <v>62000</v>
      </c>
      <c r="T8402" s="44">
        <f t="shared" si="6045"/>
        <v>8000</v>
      </c>
      <c r="U8402" s="44">
        <v>2600</v>
      </c>
      <c r="V8402" s="44">
        <v>2700</v>
      </c>
      <c r="W8402" s="44">
        <v>2700</v>
      </c>
      <c r="X8402" s="44">
        <f t="shared" si="6046"/>
        <v>70000</v>
      </c>
      <c r="Y8402" s="209">
        <f t="shared" si="6040"/>
        <v>100</v>
      </c>
    </row>
    <row r="8403" spans="1:25">
      <c r="A8403" s="23">
        <v>35</v>
      </c>
      <c r="B8403" s="80" t="s">
        <v>172</v>
      </c>
      <c r="C8403" s="80" t="s">
        <v>977</v>
      </c>
      <c r="D8403" s="80">
        <v>35020014</v>
      </c>
      <c r="E8403" s="22">
        <v>6133</v>
      </c>
      <c r="F8403" s="23"/>
      <c r="G8403" s="129" t="s">
        <v>3380</v>
      </c>
      <c r="H8403" s="32" t="s">
        <v>26</v>
      </c>
      <c r="I8403" s="44">
        <f t="shared" si="6011"/>
        <v>40000</v>
      </c>
      <c r="J8403" s="44">
        <v>40000</v>
      </c>
      <c r="K8403" s="44">
        <f t="shared" si="6012"/>
        <v>0</v>
      </c>
      <c r="L8403" s="44">
        <v>0</v>
      </c>
      <c r="M8403" s="44">
        <v>0</v>
      </c>
      <c r="N8403" s="44">
        <v>0</v>
      </c>
      <c r="O8403" s="44">
        <v>0</v>
      </c>
      <c r="P8403" s="44">
        <v>0</v>
      </c>
      <c r="Q8403" s="44">
        <v>40000</v>
      </c>
      <c r="R8403" s="44">
        <v>40000</v>
      </c>
      <c r="S8403" s="44">
        <v>29700</v>
      </c>
      <c r="T8403" s="44">
        <f t="shared" si="6045"/>
        <v>10300</v>
      </c>
      <c r="U8403" s="44">
        <v>3400</v>
      </c>
      <c r="V8403" s="44">
        <v>3400</v>
      </c>
      <c r="W8403" s="44">
        <v>3500</v>
      </c>
      <c r="X8403" s="44">
        <f t="shared" si="6046"/>
        <v>40000</v>
      </c>
      <c r="Y8403" s="209">
        <f t="shared" si="6040"/>
        <v>100</v>
      </c>
    </row>
    <row r="8404" spans="1:25">
      <c r="A8404" s="23">
        <v>35</v>
      </c>
      <c r="B8404" s="80" t="s">
        <v>172</v>
      </c>
      <c r="C8404" s="80" t="s">
        <v>977</v>
      </c>
      <c r="D8404" s="80">
        <v>35020014</v>
      </c>
      <c r="E8404" s="22">
        <v>6134</v>
      </c>
      <c r="F8404" s="23"/>
      <c r="G8404" s="129" t="s">
        <v>3380</v>
      </c>
      <c r="H8404" s="32" t="s">
        <v>27</v>
      </c>
      <c r="I8404" s="44">
        <f t="shared" si="6011"/>
        <v>50000</v>
      </c>
      <c r="J8404" s="44">
        <v>0</v>
      </c>
      <c r="K8404" s="44">
        <f t="shared" si="6012"/>
        <v>50000</v>
      </c>
      <c r="L8404" s="44">
        <v>0</v>
      </c>
      <c r="M8404" s="44">
        <v>0</v>
      </c>
      <c r="N8404" s="44">
        <v>50000</v>
      </c>
      <c r="O8404" s="44">
        <v>0</v>
      </c>
      <c r="P8404" s="44">
        <v>0</v>
      </c>
      <c r="Q8404" s="44">
        <v>56000</v>
      </c>
      <c r="R8404" s="44">
        <v>6000</v>
      </c>
      <c r="S8404" s="44">
        <v>6000</v>
      </c>
      <c r="T8404" s="44">
        <f t="shared" si="6045"/>
        <v>0</v>
      </c>
      <c r="U8404" s="44"/>
      <c r="V8404" s="44"/>
      <c r="W8404" s="44"/>
      <c r="X8404" s="44">
        <f t="shared" si="6046"/>
        <v>6000</v>
      </c>
      <c r="Y8404" s="209">
        <f t="shared" si="6040"/>
        <v>100</v>
      </c>
    </row>
    <row r="8405" spans="1:25">
      <c r="A8405" s="23">
        <v>35</v>
      </c>
      <c r="B8405" s="80" t="s">
        <v>172</v>
      </c>
      <c r="C8405" s="80" t="s">
        <v>977</v>
      </c>
      <c r="D8405" s="80">
        <v>35020014</v>
      </c>
      <c r="E8405" s="22">
        <v>6135</v>
      </c>
      <c r="F8405" s="23"/>
      <c r="G8405" s="129" t="s">
        <v>3380</v>
      </c>
      <c r="H8405" s="32" t="s">
        <v>28</v>
      </c>
      <c r="I8405" s="44">
        <f t="shared" si="6011"/>
        <v>100</v>
      </c>
      <c r="J8405" s="44">
        <v>0</v>
      </c>
      <c r="K8405" s="44">
        <f t="shared" si="6012"/>
        <v>100</v>
      </c>
      <c r="L8405" s="44">
        <v>100</v>
      </c>
      <c r="M8405" s="44">
        <v>0</v>
      </c>
      <c r="N8405" s="44">
        <v>0</v>
      </c>
      <c r="O8405" s="44">
        <v>0</v>
      </c>
      <c r="P8405" s="44">
        <v>0</v>
      </c>
      <c r="Q8405" s="44">
        <v>100</v>
      </c>
      <c r="R8405" s="44">
        <v>0</v>
      </c>
      <c r="S8405" s="44">
        <v>0</v>
      </c>
      <c r="T8405" s="44">
        <f t="shared" si="6045"/>
        <v>0</v>
      </c>
      <c r="U8405" s="44"/>
      <c r="V8405" s="44"/>
      <c r="W8405" s="44"/>
      <c r="X8405" s="44">
        <f t="shared" si="6046"/>
        <v>0</v>
      </c>
      <c r="Y8405" s="209">
        <f t="shared" si="6040"/>
        <v>0</v>
      </c>
    </row>
    <row r="8406" spans="1:25">
      <c r="A8406" s="23">
        <v>35</v>
      </c>
      <c r="B8406" s="80" t="s">
        <v>172</v>
      </c>
      <c r="C8406" s="80" t="s">
        <v>977</v>
      </c>
      <c r="D8406" s="80">
        <v>35020014</v>
      </c>
      <c r="E8406" s="22">
        <v>6136</v>
      </c>
      <c r="F8406" s="23"/>
      <c r="G8406" s="129" t="s">
        <v>3380</v>
      </c>
      <c r="H8406" s="32" t="s">
        <v>29</v>
      </c>
      <c r="I8406" s="44">
        <f t="shared" si="6011"/>
        <v>100</v>
      </c>
      <c r="J8406" s="44">
        <v>0</v>
      </c>
      <c r="K8406" s="44">
        <f t="shared" si="6012"/>
        <v>100</v>
      </c>
      <c r="L8406" s="44">
        <v>100</v>
      </c>
      <c r="M8406" s="44">
        <v>0</v>
      </c>
      <c r="N8406" s="44">
        <v>0</v>
      </c>
      <c r="O8406" s="44">
        <v>0</v>
      </c>
      <c r="P8406" s="44">
        <v>0</v>
      </c>
      <c r="Q8406" s="44">
        <v>100</v>
      </c>
      <c r="R8406" s="44">
        <v>0</v>
      </c>
      <c r="S8406" s="44">
        <v>0</v>
      </c>
      <c r="T8406" s="44">
        <f t="shared" si="6045"/>
        <v>0</v>
      </c>
      <c r="U8406" s="44"/>
      <c r="V8406" s="44"/>
      <c r="W8406" s="44"/>
      <c r="X8406" s="44">
        <f t="shared" si="6046"/>
        <v>0</v>
      </c>
      <c r="Y8406" s="209">
        <f t="shared" si="6040"/>
        <v>0</v>
      </c>
    </row>
    <row r="8407" spans="1:25">
      <c r="A8407" s="23">
        <v>35</v>
      </c>
      <c r="B8407" s="80" t="s">
        <v>172</v>
      </c>
      <c r="C8407" s="80" t="s">
        <v>977</v>
      </c>
      <c r="D8407" s="80">
        <v>35020014</v>
      </c>
      <c r="E8407" s="22">
        <v>6137</v>
      </c>
      <c r="F8407" s="23"/>
      <c r="G8407" s="129" t="s">
        <v>3380</v>
      </c>
      <c r="H8407" s="32" t="s">
        <v>30</v>
      </c>
      <c r="I8407" s="44">
        <f t="shared" si="6011"/>
        <v>50000</v>
      </c>
      <c r="J8407" s="44">
        <v>50000</v>
      </c>
      <c r="K8407" s="44">
        <f t="shared" si="6012"/>
        <v>0</v>
      </c>
      <c r="L8407" s="44">
        <v>0</v>
      </c>
      <c r="M8407" s="44">
        <v>0</v>
      </c>
      <c r="N8407" s="44">
        <v>0</v>
      </c>
      <c r="O8407" s="44">
        <v>0</v>
      </c>
      <c r="P8407" s="44">
        <v>0</v>
      </c>
      <c r="Q8407" s="44">
        <v>25000</v>
      </c>
      <c r="R8407" s="44">
        <v>25000</v>
      </c>
      <c r="S8407" s="44">
        <v>18000</v>
      </c>
      <c r="T8407" s="44">
        <f t="shared" si="6045"/>
        <v>7000</v>
      </c>
      <c r="U8407" s="44">
        <v>5000</v>
      </c>
      <c r="V8407" s="44">
        <v>1000</v>
      </c>
      <c r="W8407" s="44">
        <v>1000</v>
      </c>
      <c r="X8407" s="44">
        <f t="shared" si="6046"/>
        <v>25000</v>
      </c>
      <c r="Y8407" s="209">
        <f t="shared" si="6040"/>
        <v>100</v>
      </c>
    </row>
    <row r="8408" spans="1:25">
      <c r="A8408" s="23">
        <v>35</v>
      </c>
      <c r="B8408" s="80" t="s">
        <v>172</v>
      </c>
      <c r="C8408" s="80" t="s">
        <v>977</v>
      </c>
      <c r="D8408" s="80">
        <v>35020014</v>
      </c>
      <c r="E8408" s="22">
        <v>6138</v>
      </c>
      <c r="F8408" s="23"/>
      <c r="G8408" s="129" t="s">
        <v>3380</v>
      </c>
      <c r="H8408" s="32" t="s">
        <v>31</v>
      </c>
      <c r="I8408" s="44">
        <f t="shared" si="6011"/>
        <v>15000</v>
      </c>
      <c r="J8408" s="44">
        <v>0</v>
      </c>
      <c r="K8408" s="44">
        <f t="shared" si="6012"/>
        <v>15000</v>
      </c>
      <c r="L8408" s="44">
        <v>15000</v>
      </c>
      <c r="M8408" s="44">
        <v>0</v>
      </c>
      <c r="N8408" s="44">
        <v>0</v>
      </c>
      <c r="O8408" s="44">
        <v>0</v>
      </c>
      <c r="P8408" s="44">
        <v>0</v>
      </c>
      <c r="Q8408" s="44">
        <v>15000</v>
      </c>
      <c r="R8408" s="44">
        <v>0</v>
      </c>
      <c r="S8408" s="44">
        <v>0</v>
      </c>
      <c r="T8408" s="44">
        <f t="shared" si="6045"/>
        <v>0</v>
      </c>
      <c r="U8408" s="44"/>
      <c r="V8408" s="44"/>
      <c r="W8408" s="44"/>
      <c r="X8408" s="44">
        <f t="shared" si="6046"/>
        <v>0</v>
      </c>
      <c r="Y8408" s="209">
        <f t="shared" si="6040"/>
        <v>0</v>
      </c>
    </row>
    <row r="8409" spans="1:25">
      <c r="A8409" s="20">
        <v>35</v>
      </c>
      <c r="B8409" s="81" t="s">
        <v>172</v>
      </c>
      <c r="C8409" s="81" t="s">
        <v>977</v>
      </c>
      <c r="D8409" s="81">
        <v>35020014</v>
      </c>
      <c r="E8409" s="20" t="s">
        <v>144</v>
      </c>
      <c r="F8409" s="23" t="s">
        <v>0</v>
      </c>
      <c r="G8409" s="154" t="s">
        <v>0</v>
      </c>
      <c r="H8409" s="21" t="s">
        <v>32</v>
      </c>
      <c r="I8409" s="66">
        <f t="shared" si="6011"/>
        <v>431750</v>
      </c>
      <c r="J8409" s="66">
        <f>SUM(J8410:J8412)</f>
        <v>61750</v>
      </c>
      <c r="K8409" s="66">
        <f t="shared" si="6012"/>
        <v>370000</v>
      </c>
      <c r="L8409" s="66">
        <f t="shared" ref="L8409:X8409" si="6050">SUM(L8410:L8412)</f>
        <v>125000</v>
      </c>
      <c r="M8409" s="66">
        <f t="shared" si="6050"/>
        <v>0</v>
      </c>
      <c r="N8409" s="66">
        <f t="shared" si="6050"/>
        <v>245000</v>
      </c>
      <c r="O8409" s="66">
        <f t="shared" si="6050"/>
        <v>0</v>
      </c>
      <c r="P8409" s="66">
        <f t="shared" si="6050"/>
        <v>0</v>
      </c>
      <c r="Q8409" s="66">
        <f t="shared" si="6050"/>
        <v>434814</v>
      </c>
      <c r="R8409" s="66">
        <f t="shared" si="6050"/>
        <v>75092</v>
      </c>
      <c r="S8409" s="66">
        <f t="shared" si="6050"/>
        <v>58611</v>
      </c>
      <c r="T8409" s="66">
        <f t="shared" si="6050"/>
        <v>16569</v>
      </c>
      <c r="U8409" s="66">
        <f t="shared" si="6050"/>
        <v>7500</v>
      </c>
      <c r="V8409" s="66">
        <f t="shared" si="6050"/>
        <v>7500</v>
      </c>
      <c r="W8409" s="66">
        <f t="shared" si="6050"/>
        <v>1569</v>
      </c>
      <c r="X8409" s="66">
        <f t="shared" si="6050"/>
        <v>75180</v>
      </c>
      <c r="Y8409" s="208">
        <f t="shared" si="6040"/>
        <v>100.1171895807809</v>
      </c>
    </row>
    <row r="8410" spans="1:25">
      <c r="A8410" s="23">
        <v>35</v>
      </c>
      <c r="B8410" s="80" t="s">
        <v>172</v>
      </c>
      <c r="C8410" s="80" t="s">
        <v>977</v>
      </c>
      <c r="D8410" s="80">
        <v>35020014</v>
      </c>
      <c r="E8410" s="22">
        <v>6139</v>
      </c>
      <c r="F8410" s="23"/>
      <c r="G8410" s="129" t="s">
        <v>3380</v>
      </c>
      <c r="H8410" s="32" t="s">
        <v>32</v>
      </c>
      <c r="I8410" s="44">
        <f t="shared" si="6011"/>
        <v>369750</v>
      </c>
      <c r="J8410" s="44">
        <v>4750</v>
      </c>
      <c r="K8410" s="44">
        <f t="shared" si="6012"/>
        <v>365000</v>
      </c>
      <c r="L8410" s="44">
        <v>120000</v>
      </c>
      <c r="M8410" s="44">
        <v>0</v>
      </c>
      <c r="N8410" s="44">
        <v>245000</v>
      </c>
      <c r="O8410" s="44">
        <v>0</v>
      </c>
      <c r="P8410" s="44">
        <v>0</v>
      </c>
      <c r="Q8410" s="44">
        <v>388468</v>
      </c>
      <c r="R8410" s="44">
        <v>33750</v>
      </c>
      <c r="S8410" s="44">
        <v>33750</v>
      </c>
      <c r="T8410" s="44">
        <f t="shared" si="6045"/>
        <v>0</v>
      </c>
      <c r="U8410" s="44"/>
      <c r="V8410" s="44"/>
      <c r="W8410" s="44"/>
      <c r="X8410" s="44">
        <f t="shared" si="6046"/>
        <v>33750</v>
      </c>
      <c r="Y8410" s="209">
        <f t="shared" si="6040"/>
        <v>100</v>
      </c>
    </row>
    <row r="8411" spans="1:25">
      <c r="A8411" s="23">
        <v>35</v>
      </c>
      <c r="B8411" s="80" t="s">
        <v>172</v>
      </c>
      <c r="C8411" s="80" t="s">
        <v>977</v>
      </c>
      <c r="D8411" s="80">
        <v>35020014</v>
      </c>
      <c r="E8411" s="22">
        <v>6139</v>
      </c>
      <c r="F8411" s="23" t="s">
        <v>2959</v>
      </c>
      <c r="G8411" s="129" t="s">
        <v>3380</v>
      </c>
      <c r="H8411" s="32" t="s">
        <v>152</v>
      </c>
      <c r="I8411" s="44">
        <f t="shared" si="6011"/>
        <v>19500</v>
      </c>
      <c r="J8411" s="44">
        <v>17000</v>
      </c>
      <c r="K8411" s="44">
        <f t="shared" si="6012"/>
        <v>2500</v>
      </c>
      <c r="L8411" s="44">
        <v>2500</v>
      </c>
      <c r="M8411" s="44">
        <v>0</v>
      </c>
      <c r="N8411" s="44">
        <v>0</v>
      </c>
      <c r="O8411" s="44">
        <v>0</v>
      </c>
      <c r="P8411" s="44">
        <v>0</v>
      </c>
      <c r="Q8411" s="44">
        <v>27277</v>
      </c>
      <c r="R8411" s="44">
        <v>24773</v>
      </c>
      <c r="S8411" s="44">
        <v>24861</v>
      </c>
      <c r="T8411" s="44">
        <f t="shared" si="6045"/>
        <v>0</v>
      </c>
      <c r="U8411" s="44"/>
      <c r="V8411" s="44"/>
      <c r="W8411" s="44"/>
      <c r="X8411" s="44">
        <f t="shared" si="6046"/>
        <v>24861</v>
      </c>
      <c r="Y8411" s="209">
        <f t="shared" si="6040"/>
        <v>100.3552254470593</v>
      </c>
    </row>
    <row r="8412" spans="1:25">
      <c r="A8412" s="23">
        <v>35</v>
      </c>
      <c r="B8412" s="80" t="s">
        <v>172</v>
      </c>
      <c r="C8412" s="80" t="s">
        <v>977</v>
      </c>
      <c r="D8412" s="80">
        <v>35020014</v>
      </c>
      <c r="E8412" s="22">
        <v>6139</v>
      </c>
      <c r="F8412" s="23" t="s">
        <v>2960</v>
      </c>
      <c r="G8412" s="129" t="s">
        <v>3380</v>
      </c>
      <c r="H8412" s="32" t="s">
        <v>158</v>
      </c>
      <c r="I8412" s="44">
        <f t="shared" si="6011"/>
        <v>42500</v>
      </c>
      <c r="J8412" s="44">
        <v>40000</v>
      </c>
      <c r="K8412" s="44">
        <f t="shared" si="6012"/>
        <v>2500</v>
      </c>
      <c r="L8412" s="44">
        <v>2500</v>
      </c>
      <c r="M8412" s="44">
        <v>0</v>
      </c>
      <c r="N8412" s="44">
        <v>0</v>
      </c>
      <c r="O8412" s="44">
        <v>0</v>
      </c>
      <c r="P8412" s="44">
        <v>0</v>
      </c>
      <c r="Q8412" s="44">
        <v>19069</v>
      </c>
      <c r="R8412" s="44">
        <v>16569</v>
      </c>
      <c r="S8412" s="44">
        <v>0</v>
      </c>
      <c r="T8412" s="44">
        <f t="shared" si="6045"/>
        <v>16569</v>
      </c>
      <c r="U8412" s="44">
        <v>7500</v>
      </c>
      <c r="V8412" s="44">
        <v>7500</v>
      </c>
      <c r="W8412" s="44">
        <v>1569</v>
      </c>
      <c r="X8412" s="44">
        <f t="shared" si="6046"/>
        <v>16569</v>
      </c>
      <c r="Y8412" s="209">
        <f t="shared" si="6040"/>
        <v>100</v>
      </c>
    </row>
    <row r="8413" spans="1:25" ht="20.399999999999999">
      <c r="A8413" s="20" t="s">
        <v>0</v>
      </c>
      <c r="B8413" s="81" t="s">
        <v>0</v>
      </c>
      <c r="C8413" s="81" t="s">
        <v>0</v>
      </c>
      <c r="D8413" s="94" t="s">
        <v>0</v>
      </c>
      <c r="E8413" s="21" t="s">
        <v>0</v>
      </c>
      <c r="F8413" s="21" t="s">
        <v>0</v>
      </c>
      <c r="G8413" s="150" t="s">
        <v>0</v>
      </c>
      <c r="H8413" s="30" t="s">
        <v>42</v>
      </c>
      <c r="I8413" s="31">
        <f t="shared" si="6011"/>
        <v>200</v>
      </c>
      <c r="J8413" s="31">
        <f t="shared" ref="J8413:X8413" si="6051">SUM(J8414)</f>
        <v>0</v>
      </c>
      <c r="K8413" s="31">
        <f t="shared" si="6012"/>
        <v>200</v>
      </c>
      <c r="L8413" s="31">
        <f t="shared" si="6051"/>
        <v>200</v>
      </c>
      <c r="M8413" s="31">
        <f t="shared" si="6051"/>
        <v>0</v>
      </c>
      <c r="N8413" s="31">
        <f t="shared" si="6051"/>
        <v>0</v>
      </c>
      <c r="O8413" s="31">
        <f t="shared" si="6051"/>
        <v>0</v>
      </c>
      <c r="P8413" s="31">
        <f t="shared" si="6051"/>
        <v>0</v>
      </c>
      <c r="Q8413" s="31">
        <f t="shared" si="6051"/>
        <v>18328</v>
      </c>
      <c r="R8413" s="31">
        <f t="shared" si="6051"/>
        <v>0</v>
      </c>
      <c r="S8413" s="31">
        <f t="shared" si="6051"/>
        <v>0</v>
      </c>
      <c r="T8413" s="31">
        <f t="shared" si="6051"/>
        <v>0</v>
      </c>
      <c r="U8413" s="31">
        <f t="shared" si="6051"/>
        <v>0</v>
      </c>
      <c r="V8413" s="31">
        <f t="shared" si="6051"/>
        <v>0</v>
      </c>
      <c r="W8413" s="31">
        <f t="shared" si="6051"/>
        <v>0</v>
      </c>
      <c r="X8413" s="31">
        <f t="shared" si="6051"/>
        <v>0</v>
      </c>
      <c r="Y8413" s="220">
        <f t="shared" si="6040"/>
        <v>0</v>
      </c>
    </row>
    <row r="8414" spans="1:25">
      <c r="A8414" s="23">
        <v>35</v>
      </c>
      <c r="B8414" s="80" t="s">
        <v>172</v>
      </c>
      <c r="C8414" s="80" t="s">
        <v>977</v>
      </c>
      <c r="D8414" s="80">
        <v>35020014</v>
      </c>
      <c r="E8414" s="21" t="s">
        <v>159</v>
      </c>
      <c r="F8414" s="21" t="s">
        <v>0</v>
      </c>
      <c r="G8414" s="150" t="s">
        <v>0</v>
      </c>
      <c r="H8414" s="21" t="s">
        <v>34</v>
      </c>
      <c r="I8414" s="66">
        <f t="shared" si="6011"/>
        <v>200</v>
      </c>
      <c r="J8414" s="66">
        <f>SUM(J8415:J8416)</f>
        <v>0</v>
      </c>
      <c r="K8414" s="66">
        <f t="shared" si="6012"/>
        <v>200</v>
      </c>
      <c r="L8414" s="66">
        <f t="shared" ref="L8414:P8414" si="6052">SUM(L8415:L8416)</f>
        <v>200</v>
      </c>
      <c r="M8414" s="66">
        <f t="shared" si="6052"/>
        <v>0</v>
      </c>
      <c r="N8414" s="66">
        <f t="shared" si="6052"/>
        <v>0</v>
      </c>
      <c r="O8414" s="66">
        <f t="shared" si="6052"/>
        <v>0</v>
      </c>
      <c r="P8414" s="66">
        <f t="shared" si="6052"/>
        <v>0</v>
      </c>
      <c r="Q8414" s="66">
        <f t="shared" ref="Q8414:R8414" si="6053">SUM(Q8415:Q8416)</f>
        <v>18328</v>
      </c>
      <c r="R8414" s="66">
        <f t="shared" si="6053"/>
        <v>0</v>
      </c>
      <c r="S8414" s="66">
        <f t="shared" ref="S8414" si="6054">SUM(S8415:S8416)</f>
        <v>0</v>
      </c>
      <c r="T8414" s="66">
        <f t="shared" ref="T8414:X8414" si="6055">SUM(T8415:T8416)</f>
        <v>0</v>
      </c>
      <c r="U8414" s="66">
        <f t="shared" si="6055"/>
        <v>0</v>
      </c>
      <c r="V8414" s="66">
        <f t="shared" si="6055"/>
        <v>0</v>
      </c>
      <c r="W8414" s="66">
        <f t="shared" si="6055"/>
        <v>0</v>
      </c>
      <c r="X8414" s="66">
        <f t="shared" si="6055"/>
        <v>0</v>
      </c>
      <c r="Y8414" s="208">
        <f t="shared" si="6040"/>
        <v>0</v>
      </c>
    </row>
    <row r="8415" spans="1:25">
      <c r="A8415" s="23">
        <v>35</v>
      </c>
      <c r="B8415" s="80" t="s">
        <v>172</v>
      </c>
      <c r="C8415" s="80" t="s">
        <v>977</v>
      </c>
      <c r="D8415" s="80">
        <v>35020014</v>
      </c>
      <c r="E8415" s="22">
        <v>6142</v>
      </c>
      <c r="F8415" s="23"/>
      <c r="G8415" s="129" t="s">
        <v>3380</v>
      </c>
      <c r="H8415" s="32" t="s">
        <v>36</v>
      </c>
      <c r="I8415" s="44">
        <f t="shared" si="6011"/>
        <v>100</v>
      </c>
      <c r="J8415" s="44">
        <v>0</v>
      </c>
      <c r="K8415" s="44">
        <f t="shared" si="6012"/>
        <v>100</v>
      </c>
      <c r="L8415" s="44">
        <v>100</v>
      </c>
      <c r="M8415" s="44">
        <v>0</v>
      </c>
      <c r="N8415" s="44">
        <v>0</v>
      </c>
      <c r="O8415" s="44">
        <v>0</v>
      </c>
      <c r="P8415" s="44">
        <v>0</v>
      </c>
      <c r="Q8415" s="44">
        <v>2228</v>
      </c>
      <c r="R8415" s="44">
        <v>0</v>
      </c>
      <c r="S8415" s="44">
        <v>0</v>
      </c>
      <c r="T8415" s="44">
        <f t="shared" si="6045"/>
        <v>0</v>
      </c>
      <c r="U8415" s="44"/>
      <c r="V8415" s="44"/>
      <c r="W8415" s="44"/>
      <c r="X8415" s="44">
        <f t="shared" si="6046"/>
        <v>0</v>
      </c>
      <c r="Y8415" s="209">
        <f t="shared" si="6040"/>
        <v>0</v>
      </c>
    </row>
    <row r="8416" spans="1:25">
      <c r="A8416" s="23">
        <v>35</v>
      </c>
      <c r="B8416" s="80" t="s">
        <v>172</v>
      </c>
      <c r="C8416" s="80" t="s">
        <v>977</v>
      </c>
      <c r="D8416" s="80">
        <v>35020014</v>
      </c>
      <c r="E8416" s="22">
        <v>6148</v>
      </c>
      <c r="F8416" s="23"/>
      <c r="G8416" s="129" t="s">
        <v>3380</v>
      </c>
      <c r="H8416" s="32" t="s">
        <v>41</v>
      </c>
      <c r="I8416" s="44">
        <f t="shared" si="6011"/>
        <v>100</v>
      </c>
      <c r="J8416" s="44">
        <v>0</v>
      </c>
      <c r="K8416" s="44">
        <f t="shared" si="6012"/>
        <v>100</v>
      </c>
      <c r="L8416" s="44">
        <v>100</v>
      </c>
      <c r="M8416" s="44">
        <v>0</v>
      </c>
      <c r="N8416" s="44">
        <v>0</v>
      </c>
      <c r="O8416" s="44">
        <v>0</v>
      </c>
      <c r="P8416" s="44">
        <v>0</v>
      </c>
      <c r="Q8416" s="44">
        <v>16100</v>
      </c>
      <c r="R8416" s="44">
        <v>0</v>
      </c>
      <c r="S8416" s="44">
        <v>0</v>
      </c>
      <c r="T8416" s="44">
        <f t="shared" si="6045"/>
        <v>0</v>
      </c>
      <c r="U8416" s="44"/>
      <c r="V8416" s="44"/>
      <c r="W8416" s="44"/>
      <c r="X8416" s="44">
        <f t="shared" si="6046"/>
        <v>0</v>
      </c>
      <c r="Y8416" s="209">
        <f t="shared" si="6040"/>
        <v>0</v>
      </c>
    </row>
    <row r="8417" spans="1:25" ht="20.399999999999999">
      <c r="A8417" s="20" t="s">
        <v>0</v>
      </c>
      <c r="B8417" s="81" t="s">
        <v>0</v>
      </c>
      <c r="C8417" s="81" t="s">
        <v>0</v>
      </c>
      <c r="D8417" s="94" t="s">
        <v>0</v>
      </c>
      <c r="E8417" s="21" t="s">
        <v>0</v>
      </c>
      <c r="F8417" s="21" t="s">
        <v>0</v>
      </c>
      <c r="G8417" s="150" t="s">
        <v>0</v>
      </c>
      <c r="H8417" s="30" t="s">
        <v>60</v>
      </c>
      <c r="I8417" s="31">
        <f t="shared" si="6011"/>
        <v>0</v>
      </c>
      <c r="J8417" s="31">
        <f t="shared" ref="J8417:X8417" si="6056">SUM(J8418)</f>
        <v>0</v>
      </c>
      <c r="K8417" s="31">
        <f t="shared" si="6012"/>
        <v>0</v>
      </c>
      <c r="L8417" s="31">
        <f t="shared" si="6056"/>
        <v>0</v>
      </c>
      <c r="M8417" s="31">
        <f t="shared" si="6056"/>
        <v>0</v>
      </c>
      <c r="N8417" s="31">
        <f t="shared" si="6056"/>
        <v>0</v>
      </c>
      <c r="O8417" s="31">
        <f t="shared" si="6056"/>
        <v>0</v>
      </c>
      <c r="P8417" s="31">
        <f t="shared" si="6056"/>
        <v>0</v>
      </c>
      <c r="Q8417" s="31">
        <f t="shared" si="6056"/>
        <v>9405</v>
      </c>
      <c r="R8417" s="31">
        <f t="shared" si="6056"/>
        <v>0</v>
      </c>
      <c r="S8417" s="31">
        <f t="shared" si="6056"/>
        <v>0</v>
      </c>
      <c r="T8417" s="31">
        <f t="shared" si="6056"/>
        <v>0</v>
      </c>
      <c r="U8417" s="31">
        <f t="shared" si="6056"/>
        <v>0</v>
      </c>
      <c r="V8417" s="31">
        <f t="shared" si="6056"/>
        <v>0</v>
      </c>
      <c r="W8417" s="31">
        <f t="shared" si="6056"/>
        <v>0</v>
      </c>
      <c r="X8417" s="31">
        <f t="shared" si="6056"/>
        <v>0</v>
      </c>
      <c r="Y8417" s="220">
        <f t="shared" si="6040"/>
        <v>0</v>
      </c>
    </row>
    <row r="8418" spans="1:25">
      <c r="A8418" s="23">
        <v>35</v>
      </c>
      <c r="B8418" s="80" t="s">
        <v>172</v>
      </c>
      <c r="C8418" s="80" t="s">
        <v>977</v>
      </c>
      <c r="D8418" s="80">
        <v>35020014</v>
      </c>
      <c r="E8418" s="21" t="s">
        <v>166</v>
      </c>
      <c r="F8418" s="21" t="s">
        <v>0</v>
      </c>
      <c r="G8418" s="150" t="s">
        <v>0</v>
      </c>
      <c r="H8418" s="21" t="s">
        <v>53</v>
      </c>
      <c r="I8418" s="66">
        <f t="shared" si="6011"/>
        <v>0</v>
      </c>
      <c r="J8418" s="66">
        <f>SUM(J8419:J8420)</f>
        <v>0</v>
      </c>
      <c r="K8418" s="66">
        <f t="shared" si="6012"/>
        <v>0</v>
      </c>
      <c r="L8418" s="66">
        <f t="shared" ref="L8418:P8418" si="6057">SUM(L8419:L8420)</f>
        <v>0</v>
      </c>
      <c r="M8418" s="66">
        <f t="shared" si="6057"/>
        <v>0</v>
      </c>
      <c r="N8418" s="66">
        <f t="shared" si="6057"/>
        <v>0</v>
      </c>
      <c r="O8418" s="66">
        <f t="shared" si="6057"/>
        <v>0</v>
      </c>
      <c r="P8418" s="66">
        <f t="shared" si="6057"/>
        <v>0</v>
      </c>
      <c r="Q8418" s="66">
        <f t="shared" ref="Q8418:R8418" si="6058">SUM(Q8419:Q8420)</f>
        <v>9405</v>
      </c>
      <c r="R8418" s="66">
        <f t="shared" si="6058"/>
        <v>0</v>
      </c>
      <c r="S8418" s="66">
        <f t="shared" ref="S8418" si="6059">SUM(S8419:S8420)</f>
        <v>0</v>
      </c>
      <c r="T8418" s="66">
        <f t="shared" ref="T8418:X8418" si="6060">SUM(T8419:T8420)</f>
        <v>0</v>
      </c>
      <c r="U8418" s="66">
        <f t="shared" si="6060"/>
        <v>0</v>
      </c>
      <c r="V8418" s="66">
        <f t="shared" si="6060"/>
        <v>0</v>
      </c>
      <c r="W8418" s="66">
        <f t="shared" si="6060"/>
        <v>0</v>
      </c>
      <c r="X8418" s="66">
        <f t="shared" si="6060"/>
        <v>0</v>
      </c>
      <c r="Y8418" s="208">
        <f t="shared" si="6040"/>
        <v>0</v>
      </c>
    </row>
    <row r="8419" spans="1:25">
      <c r="A8419" s="23">
        <v>35</v>
      </c>
      <c r="B8419" s="80" t="s">
        <v>172</v>
      </c>
      <c r="C8419" s="80" t="s">
        <v>977</v>
      </c>
      <c r="D8419" s="80">
        <v>35020014</v>
      </c>
      <c r="E8419" s="22">
        <v>8213</v>
      </c>
      <c r="F8419" s="23"/>
      <c r="G8419" s="129" t="s">
        <v>3380</v>
      </c>
      <c r="H8419" s="32" t="s">
        <v>56</v>
      </c>
      <c r="I8419" s="44">
        <f t="shared" si="6011"/>
        <v>0</v>
      </c>
      <c r="J8419" s="44">
        <v>0</v>
      </c>
      <c r="K8419" s="44">
        <f t="shared" si="6012"/>
        <v>0</v>
      </c>
      <c r="L8419" s="44">
        <v>0</v>
      </c>
      <c r="M8419" s="44">
        <v>0</v>
      </c>
      <c r="N8419" s="44">
        <v>0</v>
      </c>
      <c r="O8419" s="44">
        <v>0</v>
      </c>
      <c r="P8419" s="44">
        <v>0</v>
      </c>
      <c r="Q8419" s="44">
        <v>9405</v>
      </c>
      <c r="R8419" s="44">
        <v>0</v>
      </c>
      <c r="S8419" s="44">
        <v>0</v>
      </c>
      <c r="T8419" s="44">
        <f t="shared" si="6045"/>
        <v>0</v>
      </c>
      <c r="U8419" s="44"/>
      <c r="V8419" s="44"/>
      <c r="W8419" s="44"/>
      <c r="X8419" s="44">
        <f t="shared" si="6046"/>
        <v>0</v>
      </c>
      <c r="Y8419" s="209">
        <f t="shared" si="6040"/>
        <v>0</v>
      </c>
    </row>
    <row r="8420" spans="1:25">
      <c r="A8420" s="23">
        <v>35</v>
      </c>
      <c r="B8420" s="80" t="s">
        <v>172</v>
      </c>
      <c r="C8420" s="80" t="s">
        <v>977</v>
      </c>
      <c r="D8420" s="80">
        <v>35020014</v>
      </c>
      <c r="E8420" s="22">
        <v>8216</v>
      </c>
      <c r="F8420" s="23"/>
      <c r="G8420" s="129" t="s">
        <v>3380</v>
      </c>
      <c r="H8420" s="32" t="s">
        <v>59</v>
      </c>
      <c r="I8420" s="44">
        <f t="shared" si="6011"/>
        <v>0</v>
      </c>
      <c r="J8420" s="44">
        <v>0</v>
      </c>
      <c r="K8420" s="44">
        <f t="shared" si="6012"/>
        <v>0</v>
      </c>
      <c r="L8420" s="44">
        <v>0</v>
      </c>
      <c r="M8420" s="44">
        <v>0</v>
      </c>
      <c r="N8420" s="44">
        <v>0</v>
      </c>
      <c r="O8420" s="44">
        <v>0</v>
      </c>
      <c r="P8420" s="44">
        <v>0</v>
      </c>
      <c r="Q8420" s="44">
        <v>0</v>
      </c>
      <c r="R8420" s="44">
        <v>0</v>
      </c>
      <c r="S8420" s="44">
        <v>0</v>
      </c>
      <c r="T8420" s="44">
        <f t="shared" si="6045"/>
        <v>0</v>
      </c>
      <c r="U8420" s="44"/>
      <c r="V8420" s="44"/>
      <c r="W8420" s="44"/>
      <c r="X8420" s="44">
        <f t="shared" si="6046"/>
        <v>0</v>
      </c>
      <c r="Y8420" s="209">
        <f t="shared" si="6040"/>
        <v>0</v>
      </c>
    </row>
    <row r="8421" spans="1:25">
      <c r="A8421" s="32" t="s">
        <v>0</v>
      </c>
      <c r="B8421" s="95" t="s">
        <v>0</v>
      </c>
      <c r="C8421" s="95" t="s">
        <v>0</v>
      </c>
      <c r="D8421" s="95" t="s">
        <v>0</v>
      </c>
      <c r="E8421" s="32" t="s">
        <v>0</v>
      </c>
      <c r="F8421" s="32" t="s">
        <v>0</v>
      </c>
      <c r="G8421" s="154" t="s">
        <v>0</v>
      </c>
      <c r="H8421" s="30" t="s">
        <v>1985</v>
      </c>
      <c r="I8421" s="31">
        <f t="shared" si="6011"/>
        <v>13032718</v>
      </c>
      <c r="J8421" s="31">
        <f>SUM(J8389,J8413,J8417)</f>
        <v>12072318</v>
      </c>
      <c r="K8421" s="31">
        <f t="shared" si="6012"/>
        <v>960400</v>
      </c>
      <c r="L8421" s="31">
        <f t="shared" ref="L8421:X8421" si="6061">SUM(L8389,L8413,L8417)</f>
        <v>640400</v>
      </c>
      <c r="M8421" s="31">
        <f t="shared" si="6061"/>
        <v>0</v>
      </c>
      <c r="N8421" s="31">
        <f t="shared" si="6061"/>
        <v>320000</v>
      </c>
      <c r="O8421" s="31">
        <f t="shared" si="6061"/>
        <v>0</v>
      </c>
      <c r="P8421" s="31">
        <f t="shared" si="6061"/>
        <v>0</v>
      </c>
      <c r="Q8421" s="31">
        <f t="shared" si="6061"/>
        <v>13639154</v>
      </c>
      <c r="R8421" s="31">
        <f t="shared" si="6061"/>
        <v>12613292</v>
      </c>
      <c r="S8421" s="31">
        <f t="shared" si="6061"/>
        <v>9532194</v>
      </c>
      <c r="T8421" s="31">
        <f t="shared" si="6061"/>
        <v>3081184</v>
      </c>
      <c r="U8421" s="31">
        <f t="shared" si="6061"/>
        <v>1032586</v>
      </c>
      <c r="V8421" s="31">
        <f t="shared" si="6061"/>
        <v>1002486</v>
      </c>
      <c r="W8421" s="31">
        <f t="shared" si="6061"/>
        <v>1046112</v>
      </c>
      <c r="X8421" s="31">
        <f t="shared" si="6061"/>
        <v>12613378</v>
      </c>
      <c r="Y8421" s="220">
        <f t="shared" si="6040"/>
        <v>100.0006818204161</v>
      </c>
    </row>
    <row r="8422" spans="1:25" ht="15" thickBot="1">
      <c r="A8422" s="32" t="s">
        <v>0</v>
      </c>
      <c r="B8422" s="95" t="s">
        <v>0</v>
      </c>
      <c r="C8422" s="95" t="s">
        <v>0</v>
      </c>
      <c r="D8422" s="95" t="s">
        <v>0</v>
      </c>
      <c r="E8422" s="32" t="s">
        <v>0</v>
      </c>
      <c r="F8422" s="32" t="s">
        <v>0</v>
      </c>
      <c r="G8422" s="154" t="s">
        <v>0</v>
      </c>
      <c r="H8422" s="21" t="s">
        <v>170</v>
      </c>
      <c r="I8422" s="66">
        <f t="shared" si="6011"/>
        <v>246</v>
      </c>
      <c r="J8422" s="66">
        <v>246</v>
      </c>
      <c r="K8422" s="66">
        <f t="shared" si="6012"/>
        <v>0</v>
      </c>
      <c r="L8422" s="66" t="s">
        <v>0</v>
      </c>
      <c r="M8422" s="66" t="s">
        <v>0</v>
      </c>
      <c r="N8422" s="66" t="s">
        <v>0</v>
      </c>
      <c r="O8422" s="66" t="s">
        <v>0</v>
      </c>
      <c r="P8422" s="66" t="s">
        <v>0</v>
      </c>
      <c r="Q8422" s="66">
        <v>0</v>
      </c>
      <c r="R8422" s="66"/>
      <c r="S8422" s="66"/>
      <c r="T8422" s="66"/>
      <c r="U8422" s="66"/>
      <c r="V8422" s="66"/>
      <c r="W8422" s="66"/>
      <c r="X8422" s="66"/>
      <c r="Y8422" s="208">
        <v>0</v>
      </c>
    </row>
    <row r="8423" spans="1:25" ht="41.4" thickBot="1">
      <c r="A8423" s="252" t="s">
        <v>0</v>
      </c>
      <c r="B8423" s="255" t="s">
        <v>0</v>
      </c>
      <c r="C8423" s="255" t="s">
        <v>0</v>
      </c>
      <c r="D8423" s="255" t="s">
        <v>0</v>
      </c>
      <c r="E8423" s="252" t="s">
        <v>0</v>
      </c>
      <c r="F8423" s="252" t="s">
        <v>0</v>
      </c>
      <c r="G8423" s="258" t="s">
        <v>0</v>
      </c>
      <c r="H8423" s="24" t="s">
        <v>72</v>
      </c>
      <c r="I8423" s="1" t="s">
        <v>3093</v>
      </c>
      <c r="J8423" s="1" t="s">
        <v>3130</v>
      </c>
      <c r="K8423" s="1" t="s">
        <v>3</v>
      </c>
      <c r="L8423" s="1" t="s">
        <v>4</v>
      </c>
      <c r="M8423" s="1" t="s">
        <v>5</v>
      </c>
      <c r="N8423" s="1" t="s">
        <v>6</v>
      </c>
      <c r="O8423" s="1" t="s">
        <v>7</v>
      </c>
      <c r="P8423" s="1" t="s">
        <v>8</v>
      </c>
      <c r="Q8423" s="1" t="s">
        <v>3344</v>
      </c>
      <c r="R8423" s="1" t="s">
        <v>3427</v>
      </c>
      <c r="S8423" s="1" t="s">
        <v>3447</v>
      </c>
      <c r="T8423" s="1" t="s">
        <v>3448</v>
      </c>
      <c r="U8423" s="1" t="s">
        <v>3452</v>
      </c>
      <c r="V8423" s="1" t="s">
        <v>3449</v>
      </c>
      <c r="W8423" s="1" t="s">
        <v>3450</v>
      </c>
      <c r="X8423" s="1" t="s">
        <v>3451</v>
      </c>
      <c r="Y8423" s="216" t="s">
        <v>3385</v>
      </c>
    </row>
    <row r="8424" spans="1:25">
      <c r="A8424" s="253"/>
      <c r="B8424" s="256"/>
      <c r="C8424" s="256"/>
      <c r="D8424" s="256"/>
      <c r="E8424" s="253"/>
      <c r="F8424" s="253"/>
      <c r="G8424" s="259"/>
      <c r="H8424" s="33" t="s">
        <v>0</v>
      </c>
      <c r="I8424" s="45">
        <v>1</v>
      </c>
      <c r="J8424" s="45">
        <v>3</v>
      </c>
      <c r="K8424" s="45" t="s">
        <v>9</v>
      </c>
      <c r="L8424" s="45">
        <v>5</v>
      </c>
      <c r="M8424" s="45">
        <v>6</v>
      </c>
      <c r="N8424" s="45">
        <v>7</v>
      </c>
      <c r="O8424" s="45">
        <v>8</v>
      </c>
      <c r="P8424" s="45">
        <v>9</v>
      </c>
      <c r="Q8424" s="45">
        <v>1</v>
      </c>
      <c r="R8424" s="45">
        <v>2</v>
      </c>
      <c r="S8424" s="45">
        <v>3</v>
      </c>
      <c r="T8424" s="45" t="s">
        <v>3453</v>
      </c>
      <c r="U8424" s="45">
        <v>5</v>
      </c>
      <c r="V8424" s="45">
        <v>6</v>
      </c>
      <c r="W8424" s="45">
        <v>7</v>
      </c>
      <c r="X8424" s="45" t="s">
        <v>3454</v>
      </c>
      <c r="Y8424" s="276">
        <v>9</v>
      </c>
    </row>
    <row r="8425" spans="1:25">
      <c r="A8425" s="253"/>
      <c r="B8425" s="256"/>
      <c r="C8425" s="256"/>
      <c r="D8425" s="256"/>
      <c r="E8425" s="253"/>
      <c r="F8425" s="253"/>
      <c r="G8425" s="259"/>
      <c r="H8425" s="34" t="s">
        <v>110</v>
      </c>
      <c r="I8425" s="35">
        <f t="shared" si="6011"/>
        <v>13032718</v>
      </c>
      <c r="J8425" s="35">
        <f>SUM(J8421)</f>
        <v>12072318</v>
      </c>
      <c r="K8425" s="35">
        <f t="shared" si="6012"/>
        <v>960400</v>
      </c>
      <c r="L8425" s="35">
        <f t="shared" ref="L8425:P8425" si="6062">SUM(L8421)</f>
        <v>640400</v>
      </c>
      <c r="M8425" s="35">
        <f t="shared" si="6062"/>
        <v>0</v>
      </c>
      <c r="N8425" s="35">
        <f t="shared" si="6062"/>
        <v>320000</v>
      </c>
      <c r="O8425" s="35">
        <f t="shared" si="6062"/>
        <v>0</v>
      </c>
      <c r="P8425" s="35">
        <f t="shared" si="6062"/>
        <v>0</v>
      </c>
      <c r="Q8425" s="35">
        <f t="shared" ref="Q8425:R8425" si="6063">SUM(Q8421)</f>
        <v>13639154</v>
      </c>
      <c r="R8425" s="35">
        <f t="shared" si="6063"/>
        <v>12613292</v>
      </c>
      <c r="S8425" s="35">
        <f t="shared" ref="S8425" si="6064">SUM(S8421)</f>
        <v>9532194</v>
      </c>
      <c r="T8425" s="35">
        <f t="shared" ref="T8425:X8425" si="6065">SUM(T8421)</f>
        <v>3081184</v>
      </c>
      <c r="U8425" s="35">
        <f t="shared" si="6065"/>
        <v>1032586</v>
      </c>
      <c r="V8425" s="35">
        <f t="shared" si="6065"/>
        <v>1002486</v>
      </c>
      <c r="W8425" s="35">
        <f t="shared" si="6065"/>
        <v>1046112</v>
      </c>
      <c r="X8425" s="35">
        <f t="shared" si="6065"/>
        <v>12613378</v>
      </c>
      <c r="Y8425" s="218">
        <f t="shared" ref="Y8425:Y8426" si="6066">IF(R8425=0,0,(X8425/R8425)*100)</f>
        <v>100.0006818204161</v>
      </c>
    </row>
    <row r="8426" spans="1:25">
      <c r="A8426" s="253"/>
      <c r="B8426" s="256"/>
      <c r="C8426" s="256"/>
      <c r="D8426" s="256"/>
      <c r="E8426" s="253"/>
      <c r="F8426" s="253"/>
      <c r="G8426" s="259"/>
      <c r="H8426" s="36" t="s">
        <v>69</v>
      </c>
      <c r="I8426" s="35">
        <f t="shared" ref="I8426:I8489" si="6067">SUM(J8426,K8426,O8426,P8426)</f>
        <v>13032718</v>
      </c>
      <c r="J8426" s="35">
        <f>SUM(J8425)</f>
        <v>12072318</v>
      </c>
      <c r="K8426" s="35">
        <f t="shared" ref="K8426:K8489" si="6068">SUM(L8426,M8426,N8426)</f>
        <v>960400</v>
      </c>
      <c r="L8426" s="35">
        <f t="shared" ref="L8426:P8426" si="6069">SUM(L8425)</f>
        <v>640400</v>
      </c>
      <c r="M8426" s="35">
        <f t="shared" si="6069"/>
        <v>0</v>
      </c>
      <c r="N8426" s="35">
        <f t="shared" si="6069"/>
        <v>320000</v>
      </c>
      <c r="O8426" s="35">
        <f t="shared" si="6069"/>
        <v>0</v>
      </c>
      <c r="P8426" s="35">
        <f t="shared" si="6069"/>
        <v>0</v>
      </c>
      <c r="Q8426" s="35">
        <f t="shared" ref="Q8426:R8426" si="6070">SUM(Q8425)</f>
        <v>13639154</v>
      </c>
      <c r="R8426" s="35">
        <f t="shared" si="6070"/>
        <v>12613292</v>
      </c>
      <c r="S8426" s="35">
        <f t="shared" ref="S8426" si="6071">SUM(S8425)</f>
        <v>9532194</v>
      </c>
      <c r="T8426" s="35">
        <f t="shared" ref="T8426:X8426" si="6072">SUM(T8425)</f>
        <v>3081184</v>
      </c>
      <c r="U8426" s="35">
        <f t="shared" si="6072"/>
        <v>1032586</v>
      </c>
      <c r="V8426" s="35">
        <f t="shared" si="6072"/>
        <v>1002486</v>
      </c>
      <c r="W8426" s="35">
        <f t="shared" si="6072"/>
        <v>1046112</v>
      </c>
      <c r="X8426" s="35">
        <f t="shared" si="6072"/>
        <v>12613378</v>
      </c>
      <c r="Y8426" s="218">
        <f t="shared" si="6066"/>
        <v>100.0006818204161</v>
      </c>
    </row>
    <row r="8427" spans="1:25">
      <c r="A8427" s="254"/>
      <c r="B8427" s="257"/>
      <c r="C8427" s="257"/>
      <c r="D8427" s="257"/>
      <c r="E8427" s="254"/>
      <c r="F8427" s="254"/>
      <c r="G8427" s="260"/>
    </row>
    <row r="8428" spans="1:25" ht="15" thickBot="1">
      <c r="A8428" s="32" t="s">
        <v>0</v>
      </c>
      <c r="B8428" s="95" t="s">
        <v>0</v>
      </c>
      <c r="C8428" s="95" t="s">
        <v>0</v>
      </c>
      <c r="D8428" s="95" t="s">
        <v>0</v>
      </c>
      <c r="E8428" s="32" t="s">
        <v>0</v>
      </c>
      <c r="F8428" s="32" t="s">
        <v>0</v>
      </c>
      <c r="G8428" s="154" t="s">
        <v>0</v>
      </c>
      <c r="H8428" s="37" t="s">
        <v>0</v>
      </c>
      <c r="I8428" s="37"/>
      <c r="J8428" s="37"/>
      <c r="K8428" s="37"/>
      <c r="L8428" s="37" t="s">
        <v>0</v>
      </c>
      <c r="M8428" s="37" t="s">
        <v>0</v>
      </c>
      <c r="N8428" s="37" t="s">
        <v>0</v>
      </c>
      <c r="O8428" s="37" t="s">
        <v>0</v>
      </c>
      <c r="P8428" s="37" t="s">
        <v>0</v>
      </c>
      <c r="Q8428" s="37"/>
      <c r="R8428" s="37"/>
      <c r="S8428" s="37"/>
      <c r="T8428" s="37" t="s">
        <v>0</v>
      </c>
      <c r="U8428" s="37" t="s">
        <v>0</v>
      </c>
      <c r="V8428" s="37" t="s">
        <v>0</v>
      </c>
      <c r="W8428" s="37" t="s">
        <v>0</v>
      </c>
      <c r="X8428" s="37" t="s">
        <v>0</v>
      </c>
      <c r="Y8428" s="219"/>
    </row>
    <row r="8429" spans="1:25" ht="41.4" thickBot="1">
      <c r="A8429" s="24" t="s">
        <v>123</v>
      </c>
      <c r="B8429" s="90" t="s">
        <v>124</v>
      </c>
      <c r="C8429" s="90" t="s">
        <v>125</v>
      </c>
      <c r="D8429" s="91" t="s">
        <v>0</v>
      </c>
      <c r="E8429" s="24" t="s">
        <v>126</v>
      </c>
      <c r="F8429" s="24" t="s">
        <v>127</v>
      </c>
      <c r="G8429" s="151" t="s">
        <v>128</v>
      </c>
      <c r="H8429" s="24" t="s">
        <v>1</v>
      </c>
      <c r="I8429" s="1" t="s">
        <v>3093</v>
      </c>
      <c r="J8429" s="1" t="s">
        <v>3130</v>
      </c>
      <c r="K8429" s="1" t="s">
        <v>3</v>
      </c>
      <c r="L8429" s="1" t="s">
        <v>4</v>
      </c>
      <c r="M8429" s="1" t="s">
        <v>5</v>
      </c>
      <c r="N8429" s="1" t="s">
        <v>6</v>
      </c>
      <c r="O8429" s="1" t="s">
        <v>7</v>
      </c>
      <c r="P8429" s="1" t="s">
        <v>8</v>
      </c>
      <c r="Q8429" s="1" t="s">
        <v>3344</v>
      </c>
      <c r="R8429" s="1" t="s">
        <v>3427</v>
      </c>
      <c r="S8429" s="1" t="s">
        <v>3447</v>
      </c>
      <c r="T8429" s="1" t="s">
        <v>3448</v>
      </c>
      <c r="U8429" s="1" t="s">
        <v>3452</v>
      </c>
      <c r="V8429" s="1" t="s">
        <v>3449</v>
      </c>
      <c r="W8429" s="1" t="s">
        <v>3450</v>
      </c>
      <c r="X8429" s="1" t="s">
        <v>3451</v>
      </c>
      <c r="Y8429" s="216" t="s">
        <v>3385</v>
      </c>
    </row>
    <row r="8430" spans="1:25">
      <c r="A8430" s="26" t="s">
        <v>0</v>
      </c>
      <c r="B8430" s="92" t="s">
        <v>0</v>
      </c>
      <c r="C8430" s="92" t="s">
        <v>0</v>
      </c>
      <c r="D8430" s="93" t="s">
        <v>0</v>
      </c>
      <c r="E8430" s="27" t="s">
        <v>0</v>
      </c>
      <c r="F8430" s="28" t="s">
        <v>0</v>
      </c>
      <c r="G8430" s="152" t="s">
        <v>0</v>
      </c>
      <c r="H8430" s="29" t="s">
        <v>0</v>
      </c>
      <c r="I8430" s="45">
        <v>1</v>
      </c>
      <c r="J8430" s="45">
        <v>3</v>
      </c>
      <c r="K8430" s="45" t="s">
        <v>9</v>
      </c>
      <c r="L8430" s="45">
        <v>5</v>
      </c>
      <c r="M8430" s="45">
        <v>6</v>
      </c>
      <c r="N8430" s="45">
        <v>7</v>
      </c>
      <c r="O8430" s="45">
        <v>8</v>
      </c>
      <c r="P8430" s="45">
        <v>9</v>
      </c>
      <c r="Q8430" s="45">
        <v>1</v>
      </c>
      <c r="R8430" s="45">
        <v>2</v>
      </c>
      <c r="S8430" s="45">
        <v>3</v>
      </c>
      <c r="T8430" s="45" t="s">
        <v>3453</v>
      </c>
      <c r="U8430" s="45">
        <v>5</v>
      </c>
      <c r="V8430" s="45">
        <v>6</v>
      </c>
      <c r="W8430" s="45">
        <v>7</v>
      </c>
      <c r="X8430" s="45" t="s">
        <v>3454</v>
      </c>
      <c r="Y8430" s="276">
        <v>9</v>
      </c>
    </row>
    <row r="8431" spans="1:25">
      <c r="A8431" s="20">
        <v>35</v>
      </c>
      <c r="B8431" s="81" t="s">
        <v>172</v>
      </c>
      <c r="C8431" s="80" t="s">
        <v>988</v>
      </c>
      <c r="D8431" s="80">
        <v>35020015</v>
      </c>
      <c r="E8431" s="21" t="s">
        <v>0</v>
      </c>
      <c r="F8431" s="21" t="s">
        <v>0</v>
      </c>
      <c r="G8431" s="150" t="s">
        <v>0</v>
      </c>
      <c r="H8431" s="21" t="s">
        <v>1986</v>
      </c>
      <c r="I8431" s="22"/>
      <c r="J8431" s="22"/>
      <c r="K8431" s="22"/>
      <c r="L8431" s="22" t="s">
        <v>0</v>
      </c>
      <c r="M8431" s="22" t="s">
        <v>0</v>
      </c>
      <c r="N8431" s="22" t="s">
        <v>0</v>
      </c>
      <c r="O8431" s="22" t="s">
        <v>0</v>
      </c>
      <c r="P8431" s="22" t="s">
        <v>0</v>
      </c>
      <c r="Q8431" s="22"/>
      <c r="R8431" s="22"/>
      <c r="S8431" s="22"/>
      <c r="T8431" s="22" t="s">
        <v>0</v>
      </c>
      <c r="U8431" s="22" t="s">
        <v>0</v>
      </c>
      <c r="V8431" s="22" t="s">
        <v>0</v>
      </c>
      <c r="W8431" s="22" t="s">
        <v>0</v>
      </c>
      <c r="X8431" s="22" t="s">
        <v>0</v>
      </c>
      <c r="Y8431" s="209"/>
    </row>
    <row r="8432" spans="1:25" ht="20.399999999999999">
      <c r="A8432" s="20" t="s">
        <v>0</v>
      </c>
      <c r="B8432" s="81" t="s">
        <v>0</v>
      </c>
      <c r="C8432" s="81" t="s">
        <v>0</v>
      </c>
      <c r="D8432" s="94" t="s">
        <v>0</v>
      </c>
      <c r="E8432" s="21" t="s">
        <v>0</v>
      </c>
      <c r="F8432" s="21" t="s">
        <v>0</v>
      </c>
      <c r="G8432" s="150" t="s">
        <v>0</v>
      </c>
      <c r="H8432" s="30" t="s">
        <v>33</v>
      </c>
      <c r="I8432" s="31">
        <f t="shared" si="6067"/>
        <v>4663609</v>
      </c>
      <c r="J8432" s="31">
        <f>SUM(J8433,J8441,J8443)</f>
        <v>3653609</v>
      </c>
      <c r="K8432" s="31">
        <f t="shared" si="6068"/>
        <v>1010000</v>
      </c>
      <c r="L8432" s="31">
        <f t="shared" ref="L8432:P8432" si="6073">SUM(L8433,L8441,L8443)</f>
        <v>904000</v>
      </c>
      <c r="M8432" s="31">
        <f t="shared" si="6073"/>
        <v>0</v>
      </c>
      <c r="N8432" s="31">
        <f t="shared" si="6073"/>
        <v>106000</v>
      </c>
      <c r="O8432" s="31">
        <f t="shared" si="6073"/>
        <v>0</v>
      </c>
      <c r="P8432" s="31">
        <f t="shared" si="6073"/>
        <v>0</v>
      </c>
      <c r="Q8432" s="31">
        <f t="shared" ref="Q8432:R8432" si="6074">SUM(Q8433,Q8441,Q8443)</f>
        <v>5125293</v>
      </c>
      <c r="R8432" s="31">
        <f t="shared" si="6074"/>
        <v>3803938</v>
      </c>
      <c r="S8432" s="31">
        <f t="shared" ref="S8432" si="6075">SUM(S8433,S8441,S8443)</f>
        <v>2908395</v>
      </c>
      <c r="T8432" s="31">
        <f t="shared" ref="T8432:X8432" si="6076">SUM(T8433,T8441,T8443)</f>
        <v>895541</v>
      </c>
      <c r="U8432" s="31">
        <f t="shared" si="6076"/>
        <v>326514</v>
      </c>
      <c r="V8432" s="31">
        <f t="shared" si="6076"/>
        <v>319714</v>
      </c>
      <c r="W8432" s="31">
        <f t="shared" si="6076"/>
        <v>249313</v>
      </c>
      <c r="X8432" s="31">
        <f t="shared" si="6076"/>
        <v>3803936</v>
      </c>
      <c r="Y8432" s="220">
        <f t="shared" ref="Y8432:Y8463" si="6077">IF(R8432=0,0,(X8432/R8432)*100)</f>
        <v>99.999947422907525</v>
      </c>
    </row>
    <row r="8433" spans="1:25">
      <c r="A8433" s="23">
        <v>35</v>
      </c>
      <c r="B8433" s="80" t="s">
        <v>172</v>
      </c>
      <c r="C8433" s="80" t="s">
        <v>988</v>
      </c>
      <c r="D8433" s="80">
        <v>35020015</v>
      </c>
      <c r="E8433" s="21" t="s">
        <v>132</v>
      </c>
      <c r="F8433" s="21" t="s">
        <v>0</v>
      </c>
      <c r="G8433" s="150" t="s">
        <v>0</v>
      </c>
      <c r="H8433" s="21" t="s">
        <v>11</v>
      </c>
      <c r="I8433" s="66">
        <f t="shared" si="6067"/>
        <v>3508755</v>
      </c>
      <c r="J8433" s="66">
        <f>SUM(J8434,J8435)</f>
        <v>3153755</v>
      </c>
      <c r="K8433" s="66">
        <f t="shared" si="6068"/>
        <v>355000</v>
      </c>
      <c r="L8433" s="66">
        <f t="shared" ref="L8433:P8433" si="6078">SUM(L8434,L8435)</f>
        <v>315000</v>
      </c>
      <c r="M8433" s="66">
        <f t="shared" si="6078"/>
        <v>0</v>
      </c>
      <c r="N8433" s="66">
        <f t="shared" si="6078"/>
        <v>40000</v>
      </c>
      <c r="O8433" s="66">
        <f t="shared" si="6078"/>
        <v>0</v>
      </c>
      <c r="P8433" s="66">
        <f t="shared" si="6078"/>
        <v>0</v>
      </c>
      <c r="Q8433" s="66">
        <f t="shared" ref="Q8433:R8433" si="6079">SUM(Q8434,Q8435)</f>
        <v>3804445</v>
      </c>
      <c r="R8433" s="66">
        <f t="shared" si="6079"/>
        <v>3289410</v>
      </c>
      <c r="S8433" s="66">
        <f t="shared" ref="S8433" si="6080">SUM(S8434,S8435)</f>
        <v>2501753</v>
      </c>
      <c r="T8433" s="66">
        <f t="shared" ref="T8433:X8433" si="6081">SUM(T8434,T8435)</f>
        <v>787655</v>
      </c>
      <c r="U8433" s="66">
        <f t="shared" si="6081"/>
        <v>284076</v>
      </c>
      <c r="V8433" s="66">
        <f t="shared" si="6081"/>
        <v>282076</v>
      </c>
      <c r="W8433" s="66">
        <f t="shared" si="6081"/>
        <v>221503</v>
      </c>
      <c r="X8433" s="66">
        <f t="shared" si="6081"/>
        <v>3289408</v>
      </c>
      <c r="Y8433" s="208">
        <f t="shared" si="6077"/>
        <v>99.999939198822887</v>
      </c>
    </row>
    <row r="8434" spans="1:25">
      <c r="A8434" s="23">
        <v>35</v>
      </c>
      <c r="B8434" s="80" t="s">
        <v>172</v>
      </c>
      <c r="C8434" s="80" t="s">
        <v>988</v>
      </c>
      <c r="D8434" s="80">
        <v>35020015</v>
      </c>
      <c r="E8434" s="22">
        <v>6111</v>
      </c>
      <c r="F8434" s="23"/>
      <c r="G8434" s="129" t="s">
        <v>3380</v>
      </c>
      <c r="H8434" s="32" t="s">
        <v>12</v>
      </c>
      <c r="I8434" s="44">
        <f t="shared" si="6067"/>
        <v>3228019</v>
      </c>
      <c r="J8434" s="44">
        <v>2888019</v>
      </c>
      <c r="K8434" s="44">
        <f t="shared" si="6068"/>
        <v>340000</v>
      </c>
      <c r="L8434" s="44">
        <v>300000</v>
      </c>
      <c r="M8434" s="44">
        <v>0</v>
      </c>
      <c r="N8434" s="44">
        <v>40000</v>
      </c>
      <c r="O8434" s="44">
        <v>0</v>
      </c>
      <c r="P8434" s="44">
        <v>0</v>
      </c>
      <c r="Q8434" s="44">
        <v>3497705</v>
      </c>
      <c r="R8434" s="44">
        <v>3007674</v>
      </c>
      <c r="S8434" s="44">
        <v>2264589</v>
      </c>
      <c r="T8434" s="44">
        <f t="shared" ref="T8434:T8462" si="6082">U8434+V8434+W8434</f>
        <v>743085</v>
      </c>
      <c r="U8434" s="44">
        <v>267886</v>
      </c>
      <c r="V8434" s="44">
        <v>267886</v>
      </c>
      <c r="W8434" s="44">
        <v>207313</v>
      </c>
      <c r="X8434" s="44">
        <f t="shared" ref="X8434:X8462" si="6083">S8434+T8434</f>
        <v>3007674</v>
      </c>
      <c r="Y8434" s="209">
        <f t="shared" si="6077"/>
        <v>100</v>
      </c>
    </row>
    <row r="8435" spans="1:25">
      <c r="A8435" s="20">
        <v>35</v>
      </c>
      <c r="B8435" s="81" t="s">
        <v>172</v>
      </c>
      <c r="C8435" s="81" t="s">
        <v>988</v>
      </c>
      <c r="D8435" s="81">
        <v>35020015</v>
      </c>
      <c r="E8435" s="20" t="s">
        <v>134</v>
      </c>
      <c r="F8435" s="23" t="s">
        <v>0</v>
      </c>
      <c r="G8435" s="154" t="s">
        <v>0</v>
      </c>
      <c r="H8435" s="21" t="s">
        <v>13</v>
      </c>
      <c r="I8435" s="66">
        <f t="shared" si="6067"/>
        <v>280736</v>
      </c>
      <c r="J8435" s="66">
        <f>SUM(J8436:J8440)</f>
        <v>265736</v>
      </c>
      <c r="K8435" s="66">
        <f t="shared" si="6068"/>
        <v>15000</v>
      </c>
      <c r="L8435" s="66">
        <f t="shared" ref="L8435:X8435" si="6084">SUM(L8436:L8440)</f>
        <v>15000</v>
      </c>
      <c r="M8435" s="66">
        <f t="shared" si="6084"/>
        <v>0</v>
      </c>
      <c r="N8435" s="66">
        <f t="shared" si="6084"/>
        <v>0</v>
      </c>
      <c r="O8435" s="66">
        <f t="shared" si="6084"/>
        <v>0</v>
      </c>
      <c r="P8435" s="66">
        <f t="shared" si="6084"/>
        <v>0</v>
      </c>
      <c r="Q8435" s="66">
        <f t="shared" si="6084"/>
        <v>306740</v>
      </c>
      <c r="R8435" s="66">
        <f t="shared" si="6084"/>
        <v>281736</v>
      </c>
      <c r="S8435" s="66">
        <f t="shared" si="6084"/>
        <v>237164</v>
      </c>
      <c r="T8435" s="66">
        <f t="shared" si="6084"/>
        <v>44570</v>
      </c>
      <c r="U8435" s="66">
        <f t="shared" si="6084"/>
        <v>16190</v>
      </c>
      <c r="V8435" s="66">
        <f t="shared" si="6084"/>
        <v>14190</v>
      </c>
      <c r="W8435" s="66">
        <f t="shared" si="6084"/>
        <v>14190</v>
      </c>
      <c r="X8435" s="66">
        <f t="shared" si="6084"/>
        <v>281734</v>
      </c>
      <c r="Y8435" s="208">
        <f t="shared" si="6077"/>
        <v>99.999290115569181</v>
      </c>
    </row>
    <row r="8436" spans="1:25">
      <c r="A8436" s="23">
        <v>35</v>
      </c>
      <c r="B8436" s="80" t="s">
        <v>172</v>
      </c>
      <c r="C8436" s="80" t="s">
        <v>988</v>
      </c>
      <c r="D8436" s="80">
        <v>35020015</v>
      </c>
      <c r="E8436" s="22">
        <v>6112</v>
      </c>
      <c r="F8436" s="23" t="s">
        <v>2961</v>
      </c>
      <c r="G8436" s="129" t="s">
        <v>3380</v>
      </c>
      <c r="H8436" s="32" t="s">
        <v>16</v>
      </c>
      <c r="I8436" s="44">
        <f t="shared" si="6067"/>
        <v>48336</v>
      </c>
      <c r="J8436" s="44">
        <v>48336</v>
      </c>
      <c r="K8436" s="44">
        <f t="shared" si="6068"/>
        <v>0</v>
      </c>
      <c r="L8436" s="44">
        <v>0</v>
      </c>
      <c r="M8436" s="44">
        <v>0</v>
      </c>
      <c r="N8436" s="44">
        <v>0</v>
      </c>
      <c r="O8436" s="44">
        <v>0</v>
      </c>
      <c r="P8436" s="44">
        <v>0</v>
      </c>
      <c r="Q8436" s="44">
        <v>48336</v>
      </c>
      <c r="R8436" s="44">
        <v>48336</v>
      </c>
      <c r="S8436" s="44">
        <v>39298</v>
      </c>
      <c r="T8436" s="44">
        <f t="shared" si="6082"/>
        <v>9036</v>
      </c>
      <c r="U8436" s="44">
        <v>3012</v>
      </c>
      <c r="V8436" s="44">
        <v>3012</v>
      </c>
      <c r="W8436" s="44">
        <v>3012</v>
      </c>
      <c r="X8436" s="44">
        <f t="shared" si="6083"/>
        <v>48334</v>
      </c>
      <c r="Y8436" s="209">
        <f t="shared" si="6077"/>
        <v>99.995862297252572</v>
      </c>
    </row>
    <row r="8437" spans="1:25">
      <c r="A8437" s="23">
        <v>35</v>
      </c>
      <c r="B8437" s="80" t="s">
        <v>172</v>
      </c>
      <c r="C8437" s="80" t="s">
        <v>988</v>
      </c>
      <c r="D8437" s="80">
        <v>35020015</v>
      </c>
      <c r="E8437" s="22">
        <v>6112</v>
      </c>
      <c r="F8437" s="23" t="s">
        <v>2962</v>
      </c>
      <c r="G8437" s="129" t="s">
        <v>3380</v>
      </c>
      <c r="H8437" s="32" t="s">
        <v>19</v>
      </c>
      <c r="I8437" s="44">
        <f t="shared" si="6067"/>
        <v>167200</v>
      </c>
      <c r="J8437" s="44">
        <v>167200</v>
      </c>
      <c r="K8437" s="44">
        <f t="shared" si="6068"/>
        <v>0</v>
      </c>
      <c r="L8437" s="44">
        <v>0</v>
      </c>
      <c r="M8437" s="44">
        <v>0</v>
      </c>
      <c r="N8437" s="44">
        <v>0</v>
      </c>
      <c r="O8437" s="44">
        <v>0</v>
      </c>
      <c r="P8437" s="44">
        <v>0</v>
      </c>
      <c r="Q8437" s="44">
        <v>167200</v>
      </c>
      <c r="R8437" s="44">
        <v>167200</v>
      </c>
      <c r="S8437" s="44">
        <v>133666</v>
      </c>
      <c r="T8437" s="44">
        <f t="shared" si="6082"/>
        <v>33534</v>
      </c>
      <c r="U8437" s="44">
        <v>11178</v>
      </c>
      <c r="V8437" s="44">
        <v>11178</v>
      </c>
      <c r="W8437" s="44">
        <v>11178</v>
      </c>
      <c r="X8437" s="44">
        <f t="shared" si="6083"/>
        <v>167200</v>
      </c>
      <c r="Y8437" s="209">
        <f t="shared" si="6077"/>
        <v>100</v>
      </c>
    </row>
    <row r="8438" spans="1:25">
      <c r="A8438" s="23">
        <v>35</v>
      </c>
      <c r="B8438" s="80" t="s">
        <v>172</v>
      </c>
      <c r="C8438" s="80" t="s">
        <v>988</v>
      </c>
      <c r="D8438" s="80">
        <v>35020015</v>
      </c>
      <c r="E8438" s="22">
        <v>6112</v>
      </c>
      <c r="F8438" s="23" t="s">
        <v>2963</v>
      </c>
      <c r="G8438" s="129" t="s">
        <v>3380</v>
      </c>
      <c r="H8438" s="32" t="s">
        <v>17</v>
      </c>
      <c r="I8438" s="44">
        <f t="shared" si="6067"/>
        <v>38000</v>
      </c>
      <c r="J8438" s="44">
        <v>38000</v>
      </c>
      <c r="K8438" s="44">
        <f t="shared" si="6068"/>
        <v>0</v>
      </c>
      <c r="L8438" s="44">
        <v>0</v>
      </c>
      <c r="M8438" s="44">
        <v>0</v>
      </c>
      <c r="N8438" s="44">
        <v>0</v>
      </c>
      <c r="O8438" s="44">
        <v>0</v>
      </c>
      <c r="P8438" s="44">
        <v>0</v>
      </c>
      <c r="Q8438" s="44">
        <v>38000</v>
      </c>
      <c r="R8438" s="44">
        <v>38000</v>
      </c>
      <c r="S8438" s="44">
        <v>38000</v>
      </c>
      <c r="T8438" s="44">
        <f t="shared" si="6082"/>
        <v>0</v>
      </c>
      <c r="U8438" s="44"/>
      <c r="V8438" s="44"/>
      <c r="W8438" s="44"/>
      <c r="X8438" s="44">
        <f t="shared" si="6083"/>
        <v>38000</v>
      </c>
      <c r="Y8438" s="209">
        <f t="shared" si="6077"/>
        <v>100</v>
      </c>
    </row>
    <row r="8439" spans="1:25">
      <c r="A8439" s="23">
        <v>35</v>
      </c>
      <c r="B8439" s="80" t="s">
        <v>172</v>
      </c>
      <c r="C8439" s="80" t="s">
        <v>988</v>
      </c>
      <c r="D8439" s="80">
        <v>35020015</v>
      </c>
      <c r="E8439" s="22">
        <v>6112</v>
      </c>
      <c r="F8439" s="23" t="s">
        <v>2964</v>
      </c>
      <c r="G8439" s="129" t="s">
        <v>3380</v>
      </c>
      <c r="H8439" s="32" t="s">
        <v>15</v>
      </c>
      <c r="I8439" s="44">
        <f t="shared" si="6067"/>
        <v>7200</v>
      </c>
      <c r="J8439" s="44">
        <v>7200</v>
      </c>
      <c r="K8439" s="44">
        <f t="shared" si="6068"/>
        <v>0</v>
      </c>
      <c r="L8439" s="44">
        <v>0</v>
      </c>
      <c r="M8439" s="44">
        <v>0</v>
      </c>
      <c r="N8439" s="44">
        <v>0</v>
      </c>
      <c r="O8439" s="44">
        <v>0</v>
      </c>
      <c r="P8439" s="44">
        <v>0</v>
      </c>
      <c r="Q8439" s="44">
        <v>23200</v>
      </c>
      <c r="R8439" s="44">
        <v>23200</v>
      </c>
      <c r="S8439" s="44">
        <v>23200</v>
      </c>
      <c r="T8439" s="44">
        <f t="shared" si="6082"/>
        <v>0</v>
      </c>
      <c r="U8439" s="44"/>
      <c r="V8439" s="44"/>
      <c r="W8439" s="44"/>
      <c r="X8439" s="44">
        <f t="shared" si="6083"/>
        <v>23200</v>
      </c>
      <c r="Y8439" s="209">
        <f t="shared" si="6077"/>
        <v>100</v>
      </c>
    </row>
    <row r="8440" spans="1:25">
      <c r="A8440" s="23">
        <v>35</v>
      </c>
      <c r="B8440" s="80" t="s">
        <v>172</v>
      </c>
      <c r="C8440" s="80" t="s">
        <v>988</v>
      </c>
      <c r="D8440" s="80">
        <v>35020015</v>
      </c>
      <c r="E8440" s="22">
        <v>6112</v>
      </c>
      <c r="F8440" s="23" t="s">
        <v>2965</v>
      </c>
      <c r="G8440" s="129" t="s">
        <v>3380</v>
      </c>
      <c r="H8440" s="32" t="s">
        <v>18</v>
      </c>
      <c r="I8440" s="44">
        <f t="shared" si="6067"/>
        <v>20000</v>
      </c>
      <c r="J8440" s="44">
        <v>5000</v>
      </c>
      <c r="K8440" s="44">
        <f t="shared" si="6068"/>
        <v>15000</v>
      </c>
      <c r="L8440" s="44">
        <v>15000</v>
      </c>
      <c r="M8440" s="44">
        <v>0</v>
      </c>
      <c r="N8440" s="44">
        <v>0</v>
      </c>
      <c r="O8440" s="44">
        <v>0</v>
      </c>
      <c r="P8440" s="44">
        <v>0</v>
      </c>
      <c r="Q8440" s="44">
        <v>30004</v>
      </c>
      <c r="R8440" s="44">
        <v>5000</v>
      </c>
      <c r="S8440" s="44">
        <v>3000</v>
      </c>
      <c r="T8440" s="44">
        <f t="shared" si="6082"/>
        <v>2000</v>
      </c>
      <c r="U8440" s="44">
        <v>2000</v>
      </c>
      <c r="V8440" s="44"/>
      <c r="W8440" s="44"/>
      <c r="X8440" s="44">
        <f t="shared" si="6083"/>
        <v>5000</v>
      </c>
      <c r="Y8440" s="209">
        <f t="shared" si="6077"/>
        <v>100</v>
      </c>
    </row>
    <row r="8441" spans="1:25">
      <c r="A8441" s="23">
        <v>35</v>
      </c>
      <c r="B8441" s="80" t="s">
        <v>172</v>
      </c>
      <c r="C8441" s="80" t="s">
        <v>988</v>
      </c>
      <c r="D8441" s="80">
        <v>35020015</v>
      </c>
      <c r="E8441" s="21" t="s">
        <v>139</v>
      </c>
      <c r="F8441" s="21" t="s">
        <v>0</v>
      </c>
      <c r="G8441" s="150" t="s">
        <v>0</v>
      </c>
      <c r="H8441" s="21" t="s">
        <v>21</v>
      </c>
      <c r="I8441" s="66">
        <f t="shared" si="6067"/>
        <v>337242</v>
      </c>
      <c r="J8441" s="66">
        <f t="shared" ref="J8441:X8441" si="6085">SUM(J8442)</f>
        <v>303242</v>
      </c>
      <c r="K8441" s="66">
        <f t="shared" si="6068"/>
        <v>34000</v>
      </c>
      <c r="L8441" s="66">
        <f t="shared" si="6085"/>
        <v>30000</v>
      </c>
      <c r="M8441" s="66">
        <f t="shared" si="6085"/>
        <v>0</v>
      </c>
      <c r="N8441" s="66">
        <f t="shared" si="6085"/>
        <v>4000</v>
      </c>
      <c r="O8441" s="66">
        <f t="shared" si="6085"/>
        <v>0</v>
      </c>
      <c r="P8441" s="66">
        <f t="shared" si="6085"/>
        <v>0</v>
      </c>
      <c r="Q8441" s="66">
        <f t="shared" si="6085"/>
        <v>371517</v>
      </c>
      <c r="R8441" s="66">
        <f t="shared" si="6085"/>
        <v>317486</v>
      </c>
      <c r="S8441" s="66">
        <f t="shared" si="6085"/>
        <v>216329</v>
      </c>
      <c r="T8441" s="66">
        <f t="shared" si="6085"/>
        <v>101157</v>
      </c>
      <c r="U8441" s="66">
        <f t="shared" si="6085"/>
        <v>36959</v>
      </c>
      <c r="V8441" s="66">
        <f t="shared" si="6085"/>
        <v>36959</v>
      </c>
      <c r="W8441" s="66">
        <f t="shared" si="6085"/>
        <v>27239</v>
      </c>
      <c r="X8441" s="66">
        <f t="shared" si="6085"/>
        <v>317486</v>
      </c>
      <c r="Y8441" s="208">
        <f t="shared" si="6077"/>
        <v>100</v>
      </c>
    </row>
    <row r="8442" spans="1:25">
      <c r="A8442" s="23">
        <v>35</v>
      </c>
      <c r="B8442" s="80" t="s">
        <v>172</v>
      </c>
      <c r="C8442" s="80" t="s">
        <v>988</v>
      </c>
      <c r="D8442" s="80">
        <v>35020015</v>
      </c>
      <c r="E8442" s="22">
        <v>6121</v>
      </c>
      <c r="F8442" s="23"/>
      <c r="G8442" s="129" t="s">
        <v>3380</v>
      </c>
      <c r="H8442" s="32" t="s">
        <v>22</v>
      </c>
      <c r="I8442" s="44">
        <f t="shared" si="6067"/>
        <v>337242</v>
      </c>
      <c r="J8442" s="44">
        <v>303242</v>
      </c>
      <c r="K8442" s="44">
        <f t="shared" si="6068"/>
        <v>34000</v>
      </c>
      <c r="L8442" s="44">
        <v>30000</v>
      </c>
      <c r="M8442" s="44">
        <v>0</v>
      </c>
      <c r="N8442" s="44">
        <v>4000</v>
      </c>
      <c r="O8442" s="44">
        <v>0</v>
      </c>
      <c r="P8442" s="44">
        <v>0</v>
      </c>
      <c r="Q8442" s="44">
        <v>371517</v>
      </c>
      <c r="R8442" s="44">
        <v>317486</v>
      </c>
      <c r="S8442" s="44">
        <v>216329</v>
      </c>
      <c r="T8442" s="44">
        <f t="shared" si="6082"/>
        <v>101157</v>
      </c>
      <c r="U8442" s="44">
        <v>36959</v>
      </c>
      <c r="V8442" s="44">
        <v>36959</v>
      </c>
      <c r="W8442" s="44">
        <v>27239</v>
      </c>
      <c r="X8442" s="44">
        <f t="shared" si="6083"/>
        <v>317486</v>
      </c>
      <c r="Y8442" s="209">
        <f t="shared" si="6077"/>
        <v>100</v>
      </c>
    </row>
    <row r="8443" spans="1:25">
      <c r="A8443" s="23">
        <v>35</v>
      </c>
      <c r="B8443" s="80" t="s">
        <v>172</v>
      </c>
      <c r="C8443" s="80" t="s">
        <v>988</v>
      </c>
      <c r="D8443" s="80">
        <v>35020015</v>
      </c>
      <c r="E8443" s="21" t="s">
        <v>141</v>
      </c>
      <c r="F8443" s="21" t="s">
        <v>0</v>
      </c>
      <c r="G8443" s="150" t="s">
        <v>0</v>
      </c>
      <c r="H8443" s="21" t="s">
        <v>23</v>
      </c>
      <c r="I8443" s="66">
        <f t="shared" si="6067"/>
        <v>817612</v>
      </c>
      <c r="J8443" s="66">
        <f>SUM(J8444:J8452)</f>
        <v>196612</v>
      </c>
      <c r="K8443" s="66">
        <f t="shared" si="6068"/>
        <v>621000</v>
      </c>
      <c r="L8443" s="66">
        <f t="shared" ref="L8443:X8443" si="6086">SUM(L8444:L8452)</f>
        <v>559000</v>
      </c>
      <c r="M8443" s="66">
        <f t="shared" si="6086"/>
        <v>0</v>
      </c>
      <c r="N8443" s="66">
        <f t="shared" si="6086"/>
        <v>62000</v>
      </c>
      <c r="O8443" s="66">
        <f t="shared" si="6086"/>
        <v>0</v>
      </c>
      <c r="P8443" s="66">
        <f t="shared" si="6086"/>
        <v>0</v>
      </c>
      <c r="Q8443" s="66">
        <f t="shared" si="6086"/>
        <v>949331</v>
      </c>
      <c r="R8443" s="66">
        <f t="shared" si="6086"/>
        <v>197042</v>
      </c>
      <c r="S8443" s="66">
        <f t="shared" si="6086"/>
        <v>190313</v>
      </c>
      <c r="T8443" s="66">
        <f t="shared" si="6086"/>
        <v>6729</v>
      </c>
      <c r="U8443" s="66">
        <f t="shared" si="6086"/>
        <v>5479</v>
      </c>
      <c r="V8443" s="66">
        <f t="shared" si="6086"/>
        <v>679</v>
      </c>
      <c r="W8443" s="66">
        <f t="shared" si="6086"/>
        <v>571</v>
      </c>
      <c r="X8443" s="66">
        <f t="shared" si="6086"/>
        <v>197042</v>
      </c>
      <c r="Y8443" s="208">
        <f t="shared" si="6077"/>
        <v>100</v>
      </c>
    </row>
    <row r="8444" spans="1:25">
      <c r="A8444" s="23">
        <v>35</v>
      </c>
      <c r="B8444" s="80" t="s">
        <v>172</v>
      </c>
      <c r="C8444" s="80" t="s">
        <v>988</v>
      </c>
      <c r="D8444" s="80">
        <v>35020015</v>
      </c>
      <c r="E8444" s="22">
        <v>6131</v>
      </c>
      <c r="F8444" s="23"/>
      <c r="G8444" s="129" t="s">
        <v>3380</v>
      </c>
      <c r="H8444" s="32" t="s">
        <v>24</v>
      </c>
      <c r="I8444" s="44">
        <f t="shared" si="6067"/>
        <v>55000</v>
      </c>
      <c r="J8444" s="44">
        <v>0</v>
      </c>
      <c r="K8444" s="44">
        <f t="shared" si="6068"/>
        <v>55000</v>
      </c>
      <c r="L8444" s="44">
        <v>25000</v>
      </c>
      <c r="M8444" s="44">
        <v>0</v>
      </c>
      <c r="N8444" s="44">
        <v>30000</v>
      </c>
      <c r="O8444" s="44">
        <v>0</v>
      </c>
      <c r="P8444" s="44">
        <v>0</v>
      </c>
      <c r="Q8444" s="44">
        <v>76434</v>
      </c>
      <c r="R8444" s="44">
        <v>0</v>
      </c>
      <c r="S8444" s="44">
        <v>0</v>
      </c>
      <c r="T8444" s="44">
        <f t="shared" si="6082"/>
        <v>0</v>
      </c>
      <c r="U8444" s="44"/>
      <c r="V8444" s="44"/>
      <c r="W8444" s="44"/>
      <c r="X8444" s="44">
        <f t="shared" si="6083"/>
        <v>0</v>
      </c>
      <c r="Y8444" s="209">
        <f t="shared" si="6077"/>
        <v>0</v>
      </c>
    </row>
    <row r="8445" spans="1:25">
      <c r="A8445" s="23">
        <v>35</v>
      </c>
      <c r="B8445" s="80" t="s">
        <v>172</v>
      </c>
      <c r="C8445" s="80" t="s">
        <v>988</v>
      </c>
      <c r="D8445" s="80">
        <v>35020015</v>
      </c>
      <c r="E8445" s="22">
        <v>6132</v>
      </c>
      <c r="F8445" s="23"/>
      <c r="G8445" s="129" t="s">
        <v>3380</v>
      </c>
      <c r="H8445" s="32" t="s">
        <v>25</v>
      </c>
      <c r="I8445" s="44">
        <f t="shared" si="6067"/>
        <v>170000</v>
      </c>
      <c r="J8445" s="44">
        <v>100000</v>
      </c>
      <c r="K8445" s="44">
        <f t="shared" si="6068"/>
        <v>70000</v>
      </c>
      <c r="L8445" s="44">
        <v>70000</v>
      </c>
      <c r="M8445" s="44">
        <v>0</v>
      </c>
      <c r="N8445" s="44">
        <v>0</v>
      </c>
      <c r="O8445" s="44">
        <v>0</v>
      </c>
      <c r="P8445" s="44">
        <v>0</v>
      </c>
      <c r="Q8445" s="44">
        <v>170000</v>
      </c>
      <c r="R8445" s="44">
        <v>100000</v>
      </c>
      <c r="S8445" s="44">
        <v>100000</v>
      </c>
      <c r="T8445" s="44">
        <f t="shared" si="6082"/>
        <v>0</v>
      </c>
      <c r="U8445" s="44"/>
      <c r="V8445" s="44"/>
      <c r="W8445" s="44"/>
      <c r="X8445" s="44">
        <f t="shared" si="6083"/>
        <v>100000</v>
      </c>
      <c r="Y8445" s="209">
        <f t="shared" si="6077"/>
        <v>100</v>
      </c>
    </row>
    <row r="8446" spans="1:25">
      <c r="A8446" s="23">
        <v>35</v>
      </c>
      <c r="B8446" s="80" t="s">
        <v>172</v>
      </c>
      <c r="C8446" s="80" t="s">
        <v>988</v>
      </c>
      <c r="D8446" s="80">
        <v>35020015</v>
      </c>
      <c r="E8446" s="22">
        <v>6133</v>
      </c>
      <c r="F8446" s="23"/>
      <c r="G8446" s="129" t="s">
        <v>3380</v>
      </c>
      <c r="H8446" s="32" t="s">
        <v>26</v>
      </c>
      <c r="I8446" s="44">
        <f t="shared" si="6067"/>
        <v>40000</v>
      </c>
      <c r="J8446" s="44">
        <v>20000</v>
      </c>
      <c r="K8446" s="44">
        <f t="shared" si="6068"/>
        <v>20000</v>
      </c>
      <c r="L8446" s="44">
        <v>20000</v>
      </c>
      <c r="M8446" s="44">
        <v>0</v>
      </c>
      <c r="N8446" s="44">
        <v>0</v>
      </c>
      <c r="O8446" s="44">
        <v>0</v>
      </c>
      <c r="P8446" s="44">
        <v>0</v>
      </c>
      <c r="Q8446" s="44">
        <v>44370</v>
      </c>
      <c r="R8446" s="44">
        <v>20000</v>
      </c>
      <c r="S8446" s="44">
        <v>20000</v>
      </c>
      <c r="T8446" s="44">
        <f t="shared" si="6082"/>
        <v>0</v>
      </c>
      <c r="U8446" s="44"/>
      <c r="V8446" s="44"/>
      <c r="W8446" s="44"/>
      <c r="X8446" s="44">
        <f t="shared" si="6083"/>
        <v>20000</v>
      </c>
      <c r="Y8446" s="209">
        <f t="shared" si="6077"/>
        <v>100</v>
      </c>
    </row>
    <row r="8447" spans="1:25">
      <c r="A8447" s="23">
        <v>35</v>
      </c>
      <c r="B8447" s="80" t="s">
        <v>172</v>
      </c>
      <c r="C8447" s="80" t="s">
        <v>988</v>
      </c>
      <c r="D8447" s="80">
        <v>35020015</v>
      </c>
      <c r="E8447" s="22">
        <v>6134</v>
      </c>
      <c r="F8447" s="23"/>
      <c r="G8447" s="129" t="s">
        <v>3380</v>
      </c>
      <c r="H8447" s="32" t="s">
        <v>27</v>
      </c>
      <c r="I8447" s="44">
        <f t="shared" si="6067"/>
        <v>20000</v>
      </c>
      <c r="J8447" s="44">
        <v>5000</v>
      </c>
      <c r="K8447" s="44">
        <f t="shared" si="6068"/>
        <v>15000</v>
      </c>
      <c r="L8447" s="44">
        <v>15000</v>
      </c>
      <c r="M8447" s="44">
        <v>0</v>
      </c>
      <c r="N8447" s="44">
        <v>0</v>
      </c>
      <c r="O8447" s="44">
        <v>0</v>
      </c>
      <c r="P8447" s="44">
        <v>0</v>
      </c>
      <c r="Q8447" s="44">
        <v>23003</v>
      </c>
      <c r="R8447" s="44">
        <v>5000</v>
      </c>
      <c r="S8447" s="44">
        <v>4100</v>
      </c>
      <c r="T8447" s="44">
        <f t="shared" si="6082"/>
        <v>900</v>
      </c>
      <c r="U8447" s="44">
        <v>900</v>
      </c>
      <c r="V8447" s="44"/>
      <c r="W8447" s="44"/>
      <c r="X8447" s="44">
        <f t="shared" si="6083"/>
        <v>5000</v>
      </c>
      <c r="Y8447" s="209">
        <f t="shared" si="6077"/>
        <v>100</v>
      </c>
    </row>
    <row r="8448" spans="1:25">
      <c r="A8448" s="23">
        <v>35</v>
      </c>
      <c r="B8448" s="80" t="s">
        <v>172</v>
      </c>
      <c r="C8448" s="80" t="s">
        <v>988</v>
      </c>
      <c r="D8448" s="80">
        <v>35020015</v>
      </c>
      <c r="E8448" s="22">
        <v>6135</v>
      </c>
      <c r="F8448" s="23"/>
      <c r="G8448" s="129" t="s">
        <v>3380</v>
      </c>
      <c r="H8448" s="32" t="s">
        <v>28</v>
      </c>
      <c r="I8448" s="44">
        <f t="shared" si="6067"/>
        <v>8000</v>
      </c>
      <c r="J8448" s="44">
        <v>0</v>
      </c>
      <c r="K8448" s="44">
        <f t="shared" si="6068"/>
        <v>8000</v>
      </c>
      <c r="L8448" s="44">
        <v>8000</v>
      </c>
      <c r="M8448" s="44">
        <v>0</v>
      </c>
      <c r="N8448" s="44">
        <v>0</v>
      </c>
      <c r="O8448" s="44">
        <v>0</v>
      </c>
      <c r="P8448" s="44">
        <v>0</v>
      </c>
      <c r="Q8448" s="44">
        <v>12433</v>
      </c>
      <c r="R8448" s="44">
        <v>0</v>
      </c>
      <c r="S8448" s="44">
        <v>0</v>
      </c>
      <c r="T8448" s="44">
        <f t="shared" si="6082"/>
        <v>0</v>
      </c>
      <c r="U8448" s="44"/>
      <c r="V8448" s="44"/>
      <c r="W8448" s="44"/>
      <c r="X8448" s="44">
        <f t="shared" si="6083"/>
        <v>0</v>
      </c>
      <c r="Y8448" s="209">
        <f t="shared" si="6077"/>
        <v>0</v>
      </c>
    </row>
    <row r="8449" spans="1:25">
      <c r="A8449" s="23">
        <v>35</v>
      </c>
      <c r="B8449" s="80" t="s">
        <v>172</v>
      </c>
      <c r="C8449" s="80" t="s">
        <v>988</v>
      </c>
      <c r="D8449" s="80">
        <v>35020015</v>
      </c>
      <c r="E8449" s="22">
        <v>6136</v>
      </c>
      <c r="F8449" s="23"/>
      <c r="G8449" s="129" t="s">
        <v>3380</v>
      </c>
      <c r="H8449" s="32" t="s">
        <v>29</v>
      </c>
      <c r="I8449" s="44">
        <f t="shared" si="6067"/>
        <v>5000</v>
      </c>
      <c r="J8449" s="44">
        <v>0</v>
      </c>
      <c r="K8449" s="44">
        <f t="shared" si="6068"/>
        <v>5000</v>
      </c>
      <c r="L8449" s="44">
        <v>5000</v>
      </c>
      <c r="M8449" s="44">
        <v>0</v>
      </c>
      <c r="N8449" s="44">
        <v>0</v>
      </c>
      <c r="O8449" s="44">
        <v>0</v>
      </c>
      <c r="P8449" s="44">
        <v>0</v>
      </c>
      <c r="Q8449" s="44">
        <v>6811</v>
      </c>
      <c r="R8449" s="44">
        <v>0</v>
      </c>
      <c r="S8449" s="44">
        <v>0</v>
      </c>
      <c r="T8449" s="44">
        <f t="shared" si="6082"/>
        <v>0</v>
      </c>
      <c r="U8449" s="44"/>
      <c r="V8449" s="44"/>
      <c r="W8449" s="44"/>
      <c r="X8449" s="44">
        <f t="shared" si="6083"/>
        <v>0</v>
      </c>
      <c r="Y8449" s="209">
        <f t="shared" si="6077"/>
        <v>0</v>
      </c>
    </row>
    <row r="8450" spans="1:25">
      <c r="A8450" s="23">
        <v>35</v>
      </c>
      <c r="B8450" s="80" t="s">
        <v>172</v>
      </c>
      <c r="C8450" s="80" t="s">
        <v>988</v>
      </c>
      <c r="D8450" s="80">
        <v>35020015</v>
      </c>
      <c r="E8450" s="22">
        <v>6137</v>
      </c>
      <c r="F8450" s="23"/>
      <c r="G8450" s="129" t="s">
        <v>3380</v>
      </c>
      <c r="H8450" s="32" t="s">
        <v>30</v>
      </c>
      <c r="I8450" s="44">
        <f t="shared" si="6067"/>
        <v>40000</v>
      </c>
      <c r="J8450" s="44">
        <v>10000</v>
      </c>
      <c r="K8450" s="44">
        <f t="shared" si="6068"/>
        <v>30000</v>
      </c>
      <c r="L8450" s="44">
        <v>30000</v>
      </c>
      <c r="M8450" s="44">
        <v>0</v>
      </c>
      <c r="N8450" s="44">
        <v>0</v>
      </c>
      <c r="O8450" s="44">
        <v>0</v>
      </c>
      <c r="P8450" s="44">
        <v>0</v>
      </c>
      <c r="Q8450" s="44">
        <v>42631</v>
      </c>
      <c r="R8450" s="44">
        <v>10000</v>
      </c>
      <c r="S8450" s="44">
        <v>9000</v>
      </c>
      <c r="T8450" s="44">
        <f t="shared" si="6082"/>
        <v>1000</v>
      </c>
      <c r="U8450" s="44">
        <v>1000</v>
      </c>
      <c r="V8450" s="44"/>
      <c r="W8450" s="44"/>
      <c r="X8450" s="44">
        <f t="shared" si="6083"/>
        <v>10000</v>
      </c>
      <c r="Y8450" s="209">
        <f t="shared" si="6077"/>
        <v>100</v>
      </c>
    </row>
    <row r="8451" spans="1:25">
      <c r="A8451" s="23">
        <v>35</v>
      </c>
      <c r="B8451" s="80" t="s">
        <v>172</v>
      </c>
      <c r="C8451" s="80" t="s">
        <v>988</v>
      </c>
      <c r="D8451" s="80">
        <v>35020015</v>
      </c>
      <c r="E8451" s="22">
        <v>6138</v>
      </c>
      <c r="F8451" s="23"/>
      <c r="G8451" s="129" t="s">
        <v>3380</v>
      </c>
      <c r="H8451" s="32" t="s">
        <v>31</v>
      </c>
      <c r="I8451" s="44">
        <f t="shared" si="6067"/>
        <v>13000</v>
      </c>
      <c r="J8451" s="44">
        <v>3000</v>
      </c>
      <c r="K8451" s="44">
        <f t="shared" si="6068"/>
        <v>10000</v>
      </c>
      <c r="L8451" s="44">
        <v>10000</v>
      </c>
      <c r="M8451" s="44">
        <v>0</v>
      </c>
      <c r="N8451" s="44">
        <v>0</v>
      </c>
      <c r="O8451" s="44">
        <v>0</v>
      </c>
      <c r="P8451" s="44">
        <v>0</v>
      </c>
      <c r="Q8451" s="44">
        <v>20496</v>
      </c>
      <c r="R8451" s="44">
        <v>3000</v>
      </c>
      <c r="S8451" s="44">
        <v>2400</v>
      </c>
      <c r="T8451" s="44">
        <f t="shared" si="6082"/>
        <v>600</v>
      </c>
      <c r="U8451" s="44">
        <v>600</v>
      </c>
      <c r="V8451" s="44"/>
      <c r="W8451" s="44"/>
      <c r="X8451" s="44">
        <f t="shared" si="6083"/>
        <v>3000</v>
      </c>
      <c r="Y8451" s="209">
        <f t="shared" si="6077"/>
        <v>100</v>
      </c>
    </row>
    <row r="8452" spans="1:25">
      <c r="A8452" s="20">
        <v>35</v>
      </c>
      <c r="B8452" s="81" t="s">
        <v>172</v>
      </c>
      <c r="C8452" s="81" t="s">
        <v>988</v>
      </c>
      <c r="D8452" s="81">
        <v>35020015</v>
      </c>
      <c r="E8452" s="20" t="s">
        <v>144</v>
      </c>
      <c r="F8452" s="23" t="s">
        <v>0</v>
      </c>
      <c r="G8452" s="154" t="s">
        <v>0</v>
      </c>
      <c r="H8452" s="21" t="s">
        <v>32</v>
      </c>
      <c r="I8452" s="66">
        <f t="shared" si="6067"/>
        <v>466612</v>
      </c>
      <c r="J8452" s="66">
        <f>SUM(J8453:J8455)</f>
        <v>58612</v>
      </c>
      <c r="K8452" s="66">
        <f t="shared" si="6068"/>
        <v>408000</v>
      </c>
      <c r="L8452" s="66">
        <f t="shared" ref="L8452:X8452" si="6087">SUM(L8453:L8455)</f>
        <v>376000</v>
      </c>
      <c r="M8452" s="66">
        <f t="shared" si="6087"/>
        <v>0</v>
      </c>
      <c r="N8452" s="66">
        <f t="shared" si="6087"/>
        <v>32000</v>
      </c>
      <c r="O8452" s="66">
        <f t="shared" si="6087"/>
        <v>0</v>
      </c>
      <c r="P8452" s="66">
        <f t="shared" si="6087"/>
        <v>0</v>
      </c>
      <c r="Q8452" s="66">
        <f t="shared" si="6087"/>
        <v>553153</v>
      </c>
      <c r="R8452" s="66">
        <f t="shared" si="6087"/>
        <v>59042</v>
      </c>
      <c r="S8452" s="66">
        <f t="shared" si="6087"/>
        <v>54813</v>
      </c>
      <c r="T8452" s="66">
        <f t="shared" si="6087"/>
        <v>4229</v>
      </c>
      <c r="U8452" s="66">
        <f t="shared" si="6087"/>
        <v>2979</v>
      </c>
      <c r="V8452" s="66">
        <f t="shared" si="6087"/>
        <v>679</v>
      </c>
      <c r="W8452" s="66">
        <f t="shared" si="6087"/>
        <v>571</v>
      </c>
      <c r="X8452" s="66">
        <f t="shared" si="6087"/>
        <v>59042</v>
      </c>
      <c r="Y8452" s="208">
        <f t="shared" si="6077"/>
        <v>100</v>
      </c>
    </row>
    <row r="8453" spans="1:25">
      <c r="A8453" s="23">
        <v>35</v>
      </c>
      <c r="B8453" s="80" t="s">
        <v>172</v>
      </c>
      <c r="C8453" s="80" t="s">
        <v>988</v>
      </c>
      <c r="D8453" s="80">
        <v>35020015</v>
      </c>
      <c r="E8453" s="22">
        <v>6139</v>
      </c>
      <c r="F8453" s="23"/>
      <c r="G8453" s="129" t="s">
        <v>3380</v>
      </c>
      <c r="H8453" s="32" t="s">
        <v>32</v>
      </c>
      <c r="I8453" s="44">
        <f t="shared" si="6067"/>
        <v>436612</v>
      </c>
      <c r="J8453" s="44">
        <v>42612</v>
      </c>
      <c r="K8453" s="44">
        <f t="shared" si="6068"/>
        <v>394000</v>
      </c>
      <c r="L8453" s="44">
        <v>364000</v>
      </c>
      <c r="M8453" s="44">
        <v>0</v>
      </c>
      <c r="N8453" s="44">
        <v>30000</v>
      </c>
      <c r="O8453" s="44">
        <v>0</v>
      </c>
      <c r="P8453" s="44">
        <v>0</v>
      </c>
      <c r="Q8453" s="44">
        <v>520723</v>
      </c>
      <c r="R8453" s="44">
        <v>42612</v>
      </c>
      <c r="S8453" s="44">
        <v>42612</v>
      </c>
      <c r="T8453" s="44">
        <f t="shared" si="6082"/>
        <v>0</v>
      </c>
      <c r="U8453" s="44"/>
      <c r="V8453" s="44"/>
      <c r="W8453" s="44"/>
      <c r="X8453" s="44">
        <f t="shared" si="6083"/>
        <v>42612</v>
      </c>
      <c r="Y8453" s="209">
        <f t="shared" si="6077"/>
        <v>100</v>
      </c>
    </row>
    <row r="8454" spans="1:25">
      <c r="A8454" s="23">
        <v>35</v>
      </c>
      <c r="B8454" s="80" t="s">
        <v>172</v>
      </c>
      <c r="C8454" s="80" t="s">
        <v>988</v>
      </c>
      <c r="D8454" s="80">
        <v>35020015</v>
      </c>
      <c r="E8454" s="22">
        <v>6139</v>
      </c>
      <c r="F8454" s="23" t="s">
        <v>2966</v>
      </c>
      <c r="G8454" s="129" t="s">
        <v>3380</v>
      </c>
      <c r="H8454" s="32" t="s">
        <v>152</v>
      </c>
      <c r="I8454" s="44">
        <f t="shared" si="6067"/>
        <v>14000</v>
      </c>
      <c r="J8454" s="44">
        <v>8000</v>
      </c>
      <c r="K8454" s="44">
        <f t="shared" si="6068"/>
        <v>6000</v>
      </c>
      <c r="L8454" s="44">
        <v>5000</v>
      </c>
      <c r="M8454" s="44">
        <v>0</v>
      </c>
      <c r="N8454" s="44">
        <v>1000</v>
      </c>
      <c r="O8454" s="44">
        <v>0</v>
      </c>
      <c r="P8454" s="44">
        <v>0</v>
      </c>
      <c r="Q8454" s="44">
        <v>15430</v>
      </c>
      <c r="R8454" s="44">
        <v>8430</v>
      </c>
      <c r="S8454" s="44">
        <v>6501</v>
      </c>
      <c r="T8454" s="44">
        <f t="shared" si="6082"/>
        <v>1929</v>
      </c>
      <c r="U8454" s="44">
        <v>679</v>
      </c>
      <c r="V8454" s="44">
        <v>679</v>
      </c>
      <c r="W8454" s="44">
        <v>571</v>
      </c>
      <c r="X8454" s="44">
        <f t="shared" si="6083"/>
        <v>8430</v>
      </c>
      <c r="Y8454" s="209">
        <f t="shared" si="6077"/>
        <v>100</v>
      </c>
    </row>
    <row r="8455" spans="1:25">
      <c r="A8455" s="23">
        <v>35</v>
      </c>
      <c r="B8455" s="80" t="s">
        <v>172</v>
      </c>
      <c r="C8455" s="80" t="s">
        <v>988</v>
      </c>
      <c r="D8455" s="80">
        <v>35020015</v>
      </c>
      <c r="E8455" s="22">
        <v>6139</v>
      </c>
      <c r="F8455" s="23" t="s">
        <v>2967</v>
      </c>
      <c r="G8455" s="129" t="s">
        <v>3380</v>
      </c>
      <c r="H8455" s="32" t="s">
        <v>158</v>
      </c>
      <c r="I8455" s="44">
        <f t="shared" si="6067"/>
        <v>16000</v>
      </c>
      <c r="J8455" s="44">
        <v>8000</v>
      </c>
      <c r="K8455" s="44">
        <f t="shared" si="6068"/>
        <v>8000</v>
      </c>
      <c r="L8455" s="44">
        <v>7000</v>
      </c>
      <c r="M8455" s="44">
        <v>0</v>
      </c>
      <c r="N8455" s="44">
        <v>1000</v>
      </c>
      <c r="O8455" s="44">
        <v>0</v>
      </c>
      <c r="P8455" s="44">
        <v>0</v>
      </c>
      <c r="Q8455" s="44">
        <v>17000</v>
      </c>
      <c r="R8455" s="44">
        <v>8000</v>
      </c>
      <c r="S8455" s="44">
        <v>5700</v>
      </c>
      <c r="T8455" s="44">
        <f t="shared" si="6082"/>
        <v>2300</v>
      </c>
      <c r="U8455" s="44">
        <v>2300</v>
      </c>
      <c r="V8455" s="44"/>
      <c r="W8455" s="44"/>
      <c r="X8455" s="44">
        <f t="shared" si="6083"/>
        <v>8000</v>
      </c>
      <c r="Y8455" s="209">
        <f t="shared" si="6077"/>
        <v>100</v>
      </c>
    </row>
    <row r="8456" spans="1:25" ht="20.399999999999999">
      <c r="A8456" s="20" t="s">
        <v>0</v>
      </c>
      <c r="B8456" s="81" t="s">
        <v>0</v>
      </c>
      <c r="C8456" s="81" t="s">
        <v>0</v>
      </c>
      <c r="D8456" s="94" t="s">
        <v>0</v>
      </c>
      <c r="E8456" s="21" t="s">
        <v>0</v>
      </c>
      <c r="F8456" s="21" t="s">
        <v>0</v>
      </c>
      <c r="G8456" s="150" t="s">
        <v>0</v>
      </c>
      <c r="H8456" s="30" t="s">
        <v>42</v>
      </c>
      <c r="I8456" s="31">
        <f t="shared" si="6067"/>
        <v>30000</v>
      </c>
      <c r="J8456" s="31">
        <f t="shared" ref="J8456:X8457" si="6088">SUM(J8457)</f>
        <v>0</v>
      </c>
      <c r="K8456" s="31">
        <f t="shared" si="6068"/>
        <v>30000</v>
      </c>
      <c r="L8456" s="31">
        <f t="shared" si="6088"/>
        <v>20000</v>
      </c>
      <c r="M8456" s="31">
        <f t="shared" si="6088"/>
        <v>0</v>
      </c>
      <c r="N8456" s="31">
        <f t="shared" si="6088"/>
        <v>10000</v>
      </c>
      <c r="O8456" s="31">
        <f t="shared" si="6088"/>
        <v>0</v>
      </c>
      <c r="P8456" s="31">
        <f t="shared" si="6088"/>
        <v>0</v>
      </c>
      <c r="Q8456" s="31">
        <f t="shared" si="6088"/>
        <v>30000</v>
      </c>
      <c r="R8456" s="31">
        <f t="shared" si="6088"/>
        <v>0</v>
      </c>
      <c r="S8456" s="31">
        <f t="shared" si="6088"/>
        <v>0</v>
      </c>
      <c r="T8456" s="31">
        <f t="shared" si="6088"/>
        <v>0</v>
      </c>
      <c r="U8456" s="31">
        <f t="shared" si="6088"/>
        <v>0</v>
      </c>
      <c r="V8456" s="31">
        <f t="shared" si="6088"/>
        <v>0</v>
      </c>
      <c r="W8456" s="31">
        <f t="shared" si="6088"/>
        <v>0</v>
      </c>
      <c r="X8456" s="31">
        <f t="shared" si="6088"/>
        <v>0</v>
      </c>
      <c r="Y8456" s="220">
        <f t="shared" si="6077"/>
        <v>0</v>
      </c>
    </row>
    <row r="8457" spans="1:25">
      <c r="A8457" s="23">
        <v>35</v>
      </c>
      <c r="B8457" s="80" t="s">
        <v>172</v>
      </c>
      <c r="C8457" s="80" t="s">
        <v>988</v>
      </c>
      <c r="D8457" s="80">
        <v>35020015</v>
      </c>
      <c r="E8457" s="21" t="s">
        <v>159</v>
      </c>
      <c r="F8457" s="21" t="s">
        <v>0</v>
      </c>
      <c r="G8457" s="150" t="s">
        <v>0</v>
      </c>
      <c r="H8457" s="21" t="s">
        <v>34</v>
      </c>
      <c r="I8457" s="66">
        <f t="shared" si="6067"/>
        <v>30000</v>
      </c>
      <c r="J8457" s="66">
        <f t="shared" si="6088"/>
        <v>0</v>
      </c>
      <c r="K8457" s="66">
        <f t="shared" si="6068"/>
        <v>30000</v>
      </c>
      <c r="L8457" s="66">
        <f t="shared" si="6088"/>
        <v>20000</v>
      </c>
      <c r="M8457" s="66">
        <f t="shared" si="6088"/>
        <v>0</v>
      </c>
      <c r="N8457" s="66">
        <f t="shared" si="6088"/>
        <v>10000</v>
      </c>
      <c r="O8457" s="66">
        <f t="shared" si="6088"/>
        <v>0</v>
      </c>
      <c r="P8457" s="66">
        <f t="shared" si="6088"/>
        <v>0</v>
      </c>
      <c r="Q8457" s="66">
        <f t="shared" si="6088"/>
        <v>30000</v>
      </c>
      <c r="R8457" s="66">
        <f t="shared" si="6088"/>
        <v>0</v>
      </c>
      <c r="S8457" s="66">
        <f t="shared" si="6088"/>
        <v>0</v>
      </c>
      <c r="T8457" s="66">
        <f t="shared" si="6088"/>
        <v>0</v>
      </c>
      <c r="U8457" s="66">
        <f t="shared" si="6088"/>
        <v>0</v>
      </c>
      <c r="V8457" s="66">
        <f t="shared" si="6088"/>
        <v>0</v>
      </c>
      <c r="W8457" s="66">
        <f t="shared" si="6088"/>
        <v>0</v>
      </c>
      <c r="X8457" s="66">
        <f t="shared" si="6088"/>
        <v>0</v>
      </c>
      <c r="Y8457" s="208">
        <f t="shared" si="6077"/>
        <v>0</v>
      </c>
    </row>
    <row r="8458" spans="1:25">
      <c r="A8458" s="23">
        <v>35</v>
      </c>
      <c r="B8458" s="80" t="s">
        <v>172</v>
      </c>
      <c r="C8458" s="80" t="s">
        <v>988</v>
      </c>
      <c r="D8458" s="80">
        <v>35020015</v>
      </c>
      <c r="E8458" s="22">
        <v>6148</v>
      </c>
      <c r="F8458" s="23"/>
      <c r="G8458" s="129" t="s">
        <v>3380</v>
      </c>
      <c r="H8458" s="32" t="s">
        <v>41</v>
      </c>
      <c r="I8458" s="44">
        <f t="shared" si="6067"/>
        <v>30000</v>
      </c>
      <c r="J8458" s="44">
        <v>0</v>
      </c>
      <c r="K8458" s="44">
        <f t="shared" si="6068"/>
        <v>30000</v>
      </c>
      <c r="L8458" s="44">
        <v>20000</v>
      </c>
      <c r="M8458" s="44">
        <v>0</v>
      </c>
      <c r="N8458" s="44">
        <v>10000</v>
      </c>
      <c r="O8458" s="44">
        <v>0</v>
      </c>
      <c r="P8458" s="44">
        <v>0</v>
      </c>
      <c r="Q8458" s="44">
        <v>30000</v>
      </c>
      <c r="R8458" s="44">
        <v>0</v>
      </c>
      <c r="S8458" s="44">
        <v>0</v>
      </c>
      <c r="T8458" s="44">
        <f t="shared" si="6082"/>
        <v>0</v>
      </c>
      <c r="U8458" s="44"/>
      <c r="V8458" s="44"/>
      <c r="W8458" s="44"/>
      <c r="X8458" s="44">
        <f t="shared" si="6083"/>
        <v>0</v>
      </c>
      <c r="Y8458" s="209">
        <f t="shared" si="6077"/>
        <v>0</v>
      </c>
    </row>
    <row r="8459" spans="1:25" ht="20.399999999999999">
      <c r="A8459" s="20" t="s">
        <v>0</v>
      </c>
      <c r="B8459" s="81" t="s">
        <v>0</v>
      </c>
      <c r="C8459" s="81" t="s">
        <v>0</v>
      </c>
      <c r="D8459" s="94" t="s">
        <v>0</v>
      </c>
      <c r="E8459" s="21" t="s">
        <v>0</v>
      </c>
      <c r="F8459" s="21" t="s">
        <v>0</v>
      </c>
      <c r="G8459" s="150" t="s">
        <v>0</v>
      </c>
      <c r="H8459" s="30" t="s">
        <v>60</v>
      </c>
      <c r="I8459" s="31">
        <f t="shared" si="6067"/>
        <v>340000</v>
      </c>
      <c r="J8459" s="31">
        <f t="shared" ref="J8459:X8459" si="6089">SUM(J8460)</f>
        <v>0</v>
      </c>
      <c r="K8459" s="31">
        <f t="shared" si="6068"/>
        <v>340000</v>
      </c>
      <c r="L8459" s="31">
        <f t="shared" si="6089"/>
        <v>290000</v>
      </c>
      <c r="M8459" s="31">
        <f t="shared" si="6089"/>
        <v>0</v>
      </c>
      <c r="N8459" s="31">
        <f t="shared" si="6089"/>
        <v>50000</v>
      </c>
      <c r="O8459" s="31">
        <f t="shared" si="6089"/>
        <v>0</v>
      </c>
      <c r="P8459" s="31">
        <f t="shared" si="6089"/>
        <v>0</v>
      </c>
      <c r="Q8459" s="31">
        <f t="shared" si="6089"/>
        <v>572692</v>
      </c>
      <c r="R8459" s="31">
        <f t="shared" si="6089"/>
        <v>0</v>
      </c>
      <c r="S8459" s="31">
        <f t="shared" si="6089"/>
        <v>0</v>
      </c>
      <c r="T8459" s="31">
        <f t="shared" si="6089"/>
        <v>0</v>
      </c>
      <c r="U8459" s="31">
        <f t="shared" si="6089"/>
        <v>0</v>
      </c>
      <c r="V8459" s="31">
        <f t="shared" si="6089"/>
        <v>0</v>
      </c>
      <c r="W8459" s="31">
        <f t="shared" si="6089"/>
        <v>0</v>
      </c>
      <c r="X8459" s="31">
        <f t="shared" si="6089"/>
        <v>0</v>
      </c>
      <c r="Y8459" s="220">
        <f t="shared" si="6077"/>
        <v>0</v>
      </c>
    </row>
    <row r="8460" spans="1:25">
      <c r="A8460" s="23">
        <v>35</v>
      </c>
      <c r="B8460" s="80" t="s">
        <v>172</v>
      </c>
      <c r="C8460" s="80" t="s">
        <v>988</v>
      </c>
      <c r="D8460" s="80">
        <v>35020015</v>
      </c>
      <c r="E8460" s="21" t="s">
        <v>166</v>
      </c>
      <c r="F8460" s="21" t="s">
        <v>0</v>
      </c>
      <c r="G8460" s="150" t="s">
        <v>0</v>
      </c>
      <c r="H8460" s="21" t="s">
        <v>53</v>
      </c>
      <c r="I8460" s="66">
        <f t="shared" si="6067"/>
        <v>340000</v>
      </c>
      <c r="J8460" s="66">
        <f>SUM(J8461:J8462)</f>
        <v>0</v>
      </c>
      <c r="K8460" s="66">
        <f t="shared" si="6068"/>
        <v>340000</v>
      </c>
      <c r="L8460" s="66">
        <f t="shared" ref="L8460:P8460" si="6090">SUM(L8461:L8462)</f>
        <v>290000</v>
      </c>
      <c r="M8460" s="66">
        <f t="shared" si="6090"/>
        <v>0</v>
      </c>
      <c r="N8460" s="66">
        <f t="shared" si="6090"/>
        <v>50000</v>
      </c>
      <c r="O8460" s="66">
        <f t="shared" si="6090"/>
        <v>0</v>
      </c>
      <c r="P8460" s="66">
        <f t="shared" si="6090"/>
        <v>0</v>
      </c>
      <c r="Q8460" s="66">
        <f t="shared" ref="Q8460:R8460" si="6091">SUM(Q8461:Q8462)</f>
        <v>572692</v>
      </c>
      <c r="R8460" s="66">
        <f t="shared" si="6091"/>
        <v>0</v>
      </c>
      <c r="S8460" s="66">
        <f t="shared" ref="S8460" si="6092">SUM(S8461:S8462)</f>
        <v>0</v>
      </c>
      <c r="T8460" s="66">
        <f t="shared" ref="T8460:X8460" si="6093">SUM(T8461:T8462)</f>
        <v>0</v>
      </c>
      <c r="U8460" s="66">
        <f t="shared" si="6093"/>
        <v>0</v>
      </c>
      <c r="V8460" s="66">
        <f t="shared" si="6093"/>
        <v>0</v>
      </c>
      <c r="W8460" s="66">
        <f t="shared" si="6093"/>
        <v>0</v>
      </c>
      <c r="X8460" s="66">
        <f t="shared" si="6093"/>
        <v>0</v>
      </c>
      <c r="Y8460" s="208">
        <f t="shared" si="6077"/>
        <v>0</v>
      </c>
    </row>
    <row r="8461" spans="1:25">
      <c r="A8461" s="23">
        <v>35</v>
      </c>
      <c r="B8461" s="80" t="s">
        <v>172</v>
      </c>
      <c r="C8461" s="80" t="s">
        <v>988</v>
      </c>
      <c r="D8461" s="80">
        <v>35020015</v>
      </c>
      <c r="E8461" s="22">
        <v>8213</v>
      </c>
      <c r="F8461" s="23"/>
      <c r="G8461" s="129" t="s">
        <v>3380</v>
      </c>
      <c r="H8461" s="32" t="s">
        <v>56</v>
      </c>
      <c r="I8461" s="44">
        <f t="shared" si="6067"/>
        <v>270000</v>
      </c>
      <c r="J8461" s="44">
        <v>0</v>
      </c>
      <c r="K8461" s="44">
        <f t="shared" si="6068"/>
        <v>270000</v>
      </c>
      <c r="L8461" s="44">
        <v>220000</v>
      </c>
      <c r="M8461" s="44">
        <v>0</v>
      </c>
      <c r="N8461" s="44">
        <v>50000</v>
      </c>
      <c r="O8461" s="44">
        <v>0</v>
      </c>
      <c r="P8461" s="44">
        <v>0</v>
      </c>
      <c r="Q8461" s="44">
        <v>335586</v>
      </c>
      <c r="R8461" s="44">
        <v>0</v>
      </c>
      <c r="S8461" s="44">
        <v>0</v>
      </c>
      <c r="T8461" s="44">
        <f t="shared" si="6082"/>
        <v>0</v>
      </c>
      <c r="U8461" s="44"/>
      <c r="V8461" s="44"/>
      <c r="W8461" s="44"/>
      <c r="X8461" s="44">
        <f t="shared" si="6083"/>
        <v>0</v>
      </c>
      <c r="Y8461" s="209">
        <f t="shared" si="6077"/>
        <v>0</v>
      </c>
    </row>
    <row r="8462" spans="1:25">
      <c r="A8462" s="23">
        <v>35</v>
      </c>
      <c r="B8462" s="80" t="s">
        <v>172</v>
      </c>
      <c r="C8462" s="80" t="s">
        <v>988</v>
      </c>
      <c r="D8462" s="80">
        <v>35020015</v>
      </c>
      <c r="E8462" s="22">
        <v>8216</v>
      </c>
      <c r="F8462" s="23"/>
      <c r="G8462" s="129" t="s">
        <v>3380</v>
      </c>
      <c r="H8462" s="32" t="s">
        <v>59</v>
      </c>
      <c r="I8462" s="44">
        <f t="shared" si="6067"/>
        <v>70000</v>
      </c>
      <c r="J8462" s="44">
        <v>0</v>
      </c>
      <c r="K8462" s="44">
        <f t="shared" si="6068"/>
        <v>70000</v>
      </c>
      <c r="L8462" s="44">
        <v>70000</v>
      </c>
      <c r="M8462" s="44">
        <v>0</v>
      </c>
      <c r="N8462" s="44">
        <v>0</v>
      </c>
      <c r="O8462" s="44">
        <v>0</v>
      </c>
      <c r="P8462" s="44">
        <v>0</v>
      </c>
      <c r="Q8462" s="44">
        <v>237106</v>
      </c>
      <c r="R8462" s="44">
        <v>0</v>
      </c>
      <c r="S8462" s="44">
        <v>0</v>
      </c>
      <c r="T8462" s="44">
        <f t="shared" si="6082"/>
        <v>0</v>
      </c>
      <c r="U8462" s="44"/>
      <c r="V8462" s="44"/>
      <c r="W8462" s="44"/>
      <c r="X8462" s="44">
        <f t="shared" si="6083"/>
        <v>0</v>
      </c>
      <c r="Y8462" s="209">
        <f t="shared" si="6077"/>
        <v>0</v>
      </c>
    </row>
    <row r="8463" spans="1:25">
      <c r="A8463" s="32" t="s">
        <v>0</v>
      </c>
      <c r="B8463" s="95" t="s">
        <v>0</v>
      </c>
      <c r="C8463" s="95" t="s">
        <v>0</v>
      </c>
      <c r="D8463" s="95" t="s">
        <v>0</v>
      </c>
      <c r="E8463" s="32" t="s">
        <v>0</v>
      </c>
      <c r="F8463" s="32" t="s">
        <v>0</v>
      </c>
      <c r="G8463" s="154" t="s">
        <v>0</v>
      </c>
      <c r="H8463" s="30" t="s">
        <v>1987</v>
      </c>
      <c r="I8463" s="31">
        <f t="shared" si="6067"/>
        <v>5033609</v>
      </c>
      <c r="J8463" s="31">
        <f>SUM(J8432,J8456,J8459)</f>
        <v>3653609</v>
      </c>
      <c r="K8463" s="31">
        <f t="shared" si="6068"/>
        <v>1380000</v>
      </c>
      <c r="L8463" s="31">
        <f t="shared" ref="L8463:X8463" si="6094">SUM(L8432,L8456,L8459)</f>
        <v>1214000</v>
      </c>
      <c r="M8463" s="31">
        <f t="shared" si="6094"/>
        <v>0</v>
      </c>
      <c r="N8463" s="31">
        <f t="shared" si="6094"/>
        <v>166000</v>
      </c>
      <c r="O8463" s="31">
        <f t="shared" si="6094"/>
        <v>0</v>
      </c>
      <c r="P8463" s="31">
        <f t="shared" si="6094"/>
        <v>0</v>
      </c>
      <c r="Q8463" s="31">
        <f t="shared" si="6094"/>
        <v>5727985</v>
      </c>
      <c r="R8463" s="31">
        <f t="shared" si="6094"/>
        <v>3803938</v>
      </c>
      <c r="S8463" s="31">
        <f t="shared" si="6094"/>
        <v>2908395</v>
      </c>
      <c r="T8463" s="31">
        <f t="shared" si="6094"/>
        <v>895541</v>
      </c>
      <c r="U8463" s="31">
        <f t="shared" si="6094"/>
        <v>326514</v>
      </c>
      <c r="V8463" s="31">
        <f t="shared" si="6094"/>
        <v>319714</v>
      </c>
      <c r="W8463" s="31">
        <f t="shared" si="6094"/>
        <v>249313</v>
      </c>
      <c r="X8463" s="31">
        <f t="shared" si="6094"/>
        <v>3803936</v>
      </c>
      <c r="Y8463" s="220">
        <f t="shared" si="6077"/>
        <v>99.999947422907525</v>
      </c>
    </row>
    <row r="8464" spans="1:25" ht="15" thickBot="1">
      <c r="A8464" s="32" t="s">
        <v>0</v>
      </c>
      <c r="B8464" s="95" t="s">
        <v>0</v>
      </c>
      <c r="C8464" s="95" t="s">
        <v>0</v>
      </c>
      <c r="D8464" s="95" t="s">
        <v>0</v>
      </c>
      <c r="E8464" s="32" t="s">
        <v>0</v>
      </c>
      <c r="F8464" s="32" t="s">
        <v>0</v>
      </c>
      <c r="G8464" s="154" t="s">
        <v>0</v>
      </c>
      <c r="H8464" s="21" t="s">
        <v>170</v>
      </c>
      <c r="I8464" s="66">
        <f t="shared" si="6067"/>
        <v>75</v>
      </c>
      <c r="J8464" s="66">
        <v>75</v>
      </c>
      <c r="K8464" s="66">
        <f t="shared" si="6068"/>
        <v>0</v>
      </c>
      <c r="L8464" s="66" t="s">
        <v>0</v>
      </c>
      <c r="M8464" s="66" t="s">
        <v>0</v>
      </c>
      <c r="N8464" s="66" t="s">
        <v>0</v>
      </c>
      <c r="O8464" s="66" t="s">
        <v>0</v>
      </c>
      <c r="P8464" s="66" t="s">
        <v>0</v>
      </c>
      <c r="Q8464" s="66">
        <v>0</v>
      </c>
      <c r="R8464" s="66"/>
      <c r="S8464" s="66"/>
      <c r="T8464" s="66"/>
      <c r="U8464" s="66"/>
      <c r="V8464" s="66"/>
      <c r="W8464" s="66"/>
      <c r="X8464" s="66"/>
      <c r="Y8464" s="208">
        <v>0</v>
      </c>
    </row>
    <row r="8465" spans="1:25" ht="41.4" thickBot="1">
      <c r="A8465" s="252" t="s">
        <v>0</v>
      </c>
      <c r="B8465" s="255" t="s">
        <v>0</v>
      </c>
      <c r="C8465" s="255" t="s">
        <v>0</v>
      </c>
      <c r="D8465" s="255" t="s">
        <v>0</v>
      </c>
      <c r="E8465" s="252" t="s">
        <v>0</v>
      </c>
      <c r="F8465" s="252" t="s">
        <v>0</v>
      </c>
      <c r="G8465" s="258" t="s">
        <v>0</v>
      </c>
      <c r="H8465" s="24" t="s">
        <v>72</v>
      </c>
      <c r="I8465" s="1" t="s">
        <v>3093</v>
      </c>
      <c r="J8465" s="1" t="s">
        <v>3130</v>
      </c>
      <c r="K8465" s="1" t="s">
        <v>3</v>
      </c>
      <c r="L8465" s="1" t="s">
        <v>4</v>
      </c>
      <c r="M8465" s="1" t="s">
        <v>5</v>
      </c>
      <c r="N8465" s="1" t="s">
        <v>6</v>
      </c>
      <c r="O8465" s="1" t="s">
        <v>7</v>
      </c>
      <c r="P8465" s="1" t="s">
        <v>8</v>
      </c>
      <c r="Q8465" s="1" t="s">
        <v>3344</v>
      </c>
      <c r="R8465" s="1" t="s">
        <v>3427</v>
      </c>
      <c r="S8465" s="1" t="s">
        <v>3447</v>
      </c>
      <c r="T8465" s="1" t="s">
        <v>3448</v>
      </c>
      <c r="U8465" s="1" t="s">
        <v>3452</v>
      </c>
      <c r="V8465" s="1" t="s">
        <v>3449</v>
      </c>
      <c r="W8465" s="1" t="s">
        <v>3450</v>
      </c>
      <c r="X8465" s="1" t="s">
        <v>3451</v>
      </c>
      <c r="Y8465" s="216" t="s">
        <v>3385</v>
      </c>
    </row>
    <row r="8466" spans="1:25">
      <c r="A8466" s="253"/>
      <c r="B8466" s="256"/>
      <c r="C8466" s="256"/>
      <c r="D8466" s="256"/>
      <c r="E8466" s="253"/>
      <c r="F8466" s="253"/>
      <c r="G8466" s="259"/>
      <c r="H8466" s="33" t="s">
        <v>0</v>
      </c>
      <c r="I8466" s="45">
        <v>1</v>
      </c>
      <c r="J8466" s="45">
        <v>3</v>
      </c>
      <c r="K8466" s="45" t="s">
        <v>9</v>
      </c>
      <c r="L8466" s="45">
        <v>5</v>
      </c>
      <c r="M8466" s="45">
        <v>6</v>
      </c>
      <c r="N8466" s="45">
        <v>7</v>
      </c>
      <c r="O8466" s="45">
        <v>8</v>
      </c>
      <c r="P8466" s="45">
        <v>9</v>
      </c>
      <c r="Q8466" s="45">
        <v>1</v>
      </c>
      <c r="R8466" s="45">
        <v>2</v>
      </c>
      <c r="S8466" s="45">
        <v>3</v>
      </c>
      <c r="T8466" s="45" t="s">
        <v>3453</v>
      </c>
      <c r="U8466" s="45">
        <v>5</v>
      </c>
      <c r="V8466" s="45">
        <v>6</v>
      </c>
      <c r="W8466" s="45">
        <v>7</v>
      </c>
      <c r="X8466" s="45" t="s">
        <v>3454</v>
      </c>
      <c r="Y8466" s="276">
        <v>9</v>
      </c>
    </row>
    <row r="8467" spans="1:25">
      <c r="A8467" s="253"/>
      <c r="B8467" s="256"/>
      <c r="C8467" s="256"/>
      <c r="D8467" s="256"/>
      <c r="E8467" s="253"/>
      <c r="F8467" s="253"/>
      <c r="G8467" s="259"/>
      <c r="H8467" s="34" t="s">
        <v>110</v>
      </c>
      <c r="I8467" s="35">
        <f t="shared" si="6067"/>
        <v>5033609</v>
      </c>
      <c r="J8467" s="35">
        <f>SUM(J8463)</f>
        <v>3653609</v>
      </c>
      <c r="K8467" s="35">
        <f t="shared" si="6068"/>
        <v>1380000</v>
      </c>
      <c r="L8467" s="35">
        <f t="shared" ref="L8467:P8467" si="6095">SUM(L8463)</f>
        <v>1214000</v>
      </c>
      <c r="M8467" s="35">
        <f t="shared" si="6095"/>
        <v>0</v>
      </c>
      <c r="N8467" s="35">
        <f t="shared" si="6095"/>
        <v>166000</v>
      </c>
      <c r="O8467" s="35">
        <f t="shared" si="6095"/>
        <v>0</v>
      </c>
      <c r="P8467" s="35">
        <f t="shared" si="6095"/>
        <v>0</v>
      </c>
      <c r="Q8467" s="35">
        <f t="shared" ref="Q8467:R8467" si="6096">SUM(Q8463)</f>
        <v>5727985</v>
      </c>
      <c r="R8467" s="35">
        <f t="shared" si="6096"/>
        <v>3803938</v>
      </c>
      <c r="S8467" s="35">
        <f t="shared" ref="S8467" si="6097">SUM(S8463)</f>
        <v>2908395</v>
      </c>
      <c r="T8467" s="35">
        <f t="shared" ref="T8467:X8467" si="6098">SUM(T8463)</f>
        <v>895541</v>
      </c>
      <c r="U8467" s="35">
        <f t="shared" si="6098"/>
        <v>326514</v>
      </c>
      <c r="V8467" s="35">
        <f t="shared" si="6098"/>
        <v>319714</v>
      </c>
      <c r="W8467" s="35">
        <f t="shared" si="6098"/>
        <v>249313</v>
      </c>
      <c r="X8467" s="35">
        <f t="shared" si="6098"/>
        <v>3803936</v>
      </c>
      <c r="Y8467" s="218">
        <f t="shared" ref="Y8467:Y8468" si="6099">IF(R8467=0,0,(X8467/R8467)*100)</f>
        <v>99.999947422907525</v>
      </c>
    </row>
    <row r="8468" spans="1:25">
      <c r="A8468" s="253"/>
      <c r="B8468" s="256"/>
      <c r="C8468" s="256"/>
      <c r="D8468" s="256"/>
      <c r="E8468" s="253"/>
      <c r="F8468" s="253"/>
      <c r="G8468" s="259"/>
      <c r="H8468" s="36" t="s">
        <v>69</v>
      </c>
      <c r="I8468" s="35">
        <f t="shared" si="6067"/>
        <v>5033609</v>
      </c>
      <c r="J8468" s="35">
        <f>SUM(J8467)</f>
        <v>3653609</v>
      </c>
      <c r="K8468" s="35">
        <f t="shared" si="6068"/>
        <v>1380000</v>
      </c>
      <c r="L8468" s="35">
        <f t="shared" ref="L8468:P8468" si="6100">SUM(L8467)</f>
        <v>1214000</v>
      </c>
      <c r="M8468" s="35">
        <f t="shared" si="6100"/>
        <v>0</v>
      </c>
      <c r="N8468" s="35">
        <f t="shared" si="6100"/>
        <v>166000</v>
      </c>
      <c r="O8468" s="35">
        <f t="shared" si="6100"/>
        <v>0</v>
      </c>
      <c r="P8468" s="35">
        <f t="shared" si="6100"/>
        <v>0</v>
      </c>
      <c r="Q8468" s="35">
        <f t="shared" ref="Q8468:R8468" si="6101">SUM(Q8467)</f>
        <v>5727985</v>
      </c>
      <c r="R8468" s="35">
        <f t="shared" si="6101"/>
        <v>3803938</v>
      </c>
      <c r="S8468" s="35">
        <f t="shared" ref="S8468" si="6102">SUM(S8467)</f>
        <v>2908395</v>
      </c>
      <c r="T8468" s="35">
        <f t="shared" ref="T8468:X8468" si="6103">SUM(T8467)</f>
        <v>895541</v>
      </c>
      <c r="U8468" s="35">
        <f t="shared" si="6103"/>
        <v>326514</v>
      </c>
      <c r="V8468" s="35">
        <f t="shared" si="6103"/>
        <v>319714</v>
      </c>
      <c r="W8468" s="35">
        <f t="shared" si="6103"/>
        <v>249313</v>
      </c>
      <c r="X8468" s="35">
        <f t="shared" si="6103"/>
        <v>3803936</v>
      </c>
      <c r="Y8468" s="218">
        <f t="shared" si="6099"/>
        <v>99.999947422907525</v>
      </c>
    </row>
    <row r="8469" spans="1:25">
      <c r="A8469" s="254"/>
      <c r="B8469" s="257"/>
      <c r="C8469" s="257"/>
      <c r="D8469" s="257"/>
      <c r="E8469" s="254"/>
      <c r="F8469" s="254"/>
      <c r="G8469" s="260"/>
    </row>
    <row r="8470" spans="1:25" ht="15" thickBot="1">
      <c r="A8470" s="32" t="s">
        <v>0</v>
      </c>
      <c r="B8470" s="95" t="s">
        <v>0</v>
      </c>
      <c r="C8470" s="95" t="s">
        <v>0</v>
      </c>
      <c r="D8470" s="95" t="s">
        <v>0</v>
      </c>
      <c r="E8470" s="32" t="s">
        <v>0</v>
      </c>
      <c r="F8470" s="32" t="s">
        <v>0</v>
      </c>
      <c r="G8470" s="154" t="s">
        <v>0</v>
      </c>
      <c r="H8470" s="37" t="s">
        <v>0</v>
      </c>
      <c r="I8470" s="37"/>
      <c r="J8470" s="37"/>
      <c r="K8470" s="37"/>
      <c r="L8470" s="37" t="s">
        <v>0</v>
      </c>
      <c r="M8470" s="37" t="s">
        <v>0</v>
      </c>
      <c r="N8470" s="37" t="s">
        <v>0</v>
      </c>
      <c r="O8470" s="37" t="s">
        <v>0</v>
      </c>
      <c r="P8470" s="37" t="s">
        <v>0</v>
      </c>
      <c r="Q8470" s="37"/>
      <c r="R8470" s="37"/>
      <c r="S8470" s="37"/>
      <c r="T8470" s="37" t="s">
        <v>0</v>
      </c>
      <c r="U8470" s="37" t="s">
        <v>0</v>
      </c>
      <c r="V8470" s="37" t="s">
        <v>0</v>
      </c>
      <c r="W8470" s="37" t="s">
        <v>0</v>
      </c>
      <c r="X8470" s="37" t="s">
        <v>0</v>
      </c>
      <c r="Y8470" s="219"/>
    </row>
    <row r="8471" spans="1:25" ht="41.4" thickBot="1">
      <c r="A8471" s="24" t="s">
        <v>123</v>
      </c>
      <c r="B8471" s="90" t="s">
        <v>124</v>
      </c>
      <c r="C8471" s="90" t="s">
        <v>125</v>
      </c>
      <c r="D8471" s="91" t="s">
        <v>0</v>
      </c>
      <c r="E8471" s="24" t="s">
        <v>126</v>
      </c>
      <c r="F8471" s="24" t="s">
        <v>127</v>
      </c>
      <c r="G8471" s="151" t="s">
        <v>128</v>
      </c>
      <c r="H8471" s="24" t="s">
        <v>1</v>
      </c>
      <c r="I8471" s="1" t="s">
        <v>3093</v>
      </c>
      <c r="J8471" s="1" t="s">
        <v>3130</v>
      </c>
      <c r="K8471" s="1" t="s">
        <v>3</v>
      </c>
      <c r="L8471" s="1" t="s">
        <v>4</v>
      </c>
      <c r="M8471" s="1" t="s">
        <v>5</v>
      </c>
      <c r="N8471" s="1" t="s">
        <v>6</v>
      </c>
      <c r="O8471" s="1" t="s">
        <v>7</v>
      </c>
      <c r="P8471" s="1" t="s">
        <v>8</v>
      </c>
      <c r="Q8471" s="1" t="s">
        <v>3344</v>
      </c>
      <c r="R8471" s="1" t="s">
        <v>3427</v>
      </c>
      <c r="S8471" s="1" t="s">
        <v>3447</v>
      </c>
      <c r="T8471" s="1" t="s">
        <v>3448</v>
      </c>
      <c r="U8471" s="1" t="s">
        <v>3452</v>
      </c>
      <c r="V8471" s="1" t="s">
        <v>3449</v>
      </c>
      <c r="W8471" s="1" t="s">
        <v>3450</v>
      </c>
      <c r="X8471" s="1" t="s">
        <v>3451</v>
      </c>
      <c r="Y8471" s="216" t="s">
        <v>3385</v>
      </c>
    </row>
    <row r="8472" spans="1:25">
      <c r="A8472" s="26" t="s">
        <v>0</v>
      </c>
      <c r="B8472" s="92" t="s">
        <v>0</v>
      </c>
      <c r="C8472" s="92" t="s">
        <v>0</v>
      </c>
      <c r="D8472" s="93" t="s">
        <v>0</v>
      </c>
      <c r="E8472" s="27" t="s">
        <v>0</v>
      </c>
      <c r="F8472" s="28" t="s">
        <v>0</v>
      </c>
      <c r="G8472" s="152" t="s">
        <v>0</v>
      </c>
      <c r="H8472" s="29" t="s">
        <v>0</v>
      </c>
      <c r="I8472" s="45">
        <v>1</v>
      </c>
      <c r="J8472" s="45">
        <v>3</v>
      </c>
      <c r="K8472" s="45" t="s">
        <v>9</v>
      </c>
      <c r="L8472" s="45">
        <v>5</v>
      </c>
      <c r="M8472" s="45">
        <v>6</v>
      </c>
      <c r="N8472" s="45">
        <v>7</v>
      </c>
      <c r="O8472" s="45">
        <v>8</v>
      </c>
      <c r="P8472" s="45">
        <v>9</v>
      </c>
      <c r="Q8472" s="45">
        <v>1</v>
      </c>
      <c r="R8472" s="45">
        <v>2</v>
      </c>
      <c r="S8472" s="45">
        <v>3</v>
      </c>
      <c r="T8472" s="45" t="s">
        <v>3453</v>
      </c>
      <c r="U8472" s="45">
        <v>5</v>
      </c>
      <c r="V8472" s="45">
        <v>6</v>
      </c>
      <c r="W8472" s="45">
        <v>7</v>
      </c>
      <c r="X8472" s="45" t="s">
        <v>3454</v>
      </c>
      <c r="Y8472" s="276">
        <v>9</v>
      </c>
    </row>
    <row r="8473" spans="1:25">
      <c r="A8473" s="20">
        <v>35</v>
      </c>
      <c r="B8473" s="81" t="s">
        <v>172</v>
      </c>
      <c r="C8473" s="80" t="s">
        <v>999</v>
      </c>
      <c r="D8473" s="80">
        <v>35020016</v>
      </c>
      <c r="E8473" s="21" t="s">
        <v>0</v>
      </c>
      <c r="F8473" s="21" t="s">
        <v>0</v>
      </c>
      <c r="G8473" s="150" t="s">
        <v>0</v>
      </c>
      <c r="H8473" s="21" t="s">
        <v>1988</v>
      </c>
      <c r="I8473" s="22"/>
      <c r="J8473" s="22"/>
      <c r="K8473" s="22"/>
      <c r="L8473" s="22" t="s">
        <v>0</v>
      </c>
      <c r="M8473" s="22" t="s">
        <v>0</v>
      </c>
      <c r="N8473" s="22" t="s">
        <v>0</v>
      </c>
      <c r="O8473" s="22" t="s">
        <v>0</v>
      </c>
      <c r="P8473" s="22" t="s">
        <v>0</v>
      </c>
      <c r="Q8473" s="22"/>
      <c r="R8473" s="22"/>
      <c r="S8473" s="22"/>
      <c r="T8473" s="22" t="s">
        <v>0</v>
      </c>
      <c r="U8473" s="22" t="s">
        <v>0</v>
      </c>
      <c r="V8473" s="22" t="s">
        <v>0</v>
      </c>
      <c r="W8473" s="22" t="s">
        <v>0</v>
      </c>
      <c r="X8473" s="22" t="s">
        <v>0</v>
      </c>
      <c r="Y8473" s="209"/>
    </row>
    <row r="8474" spans="1:25" ht="20.399999999999999">
      <c r="A8474" s="20" t="s">
        <v>0</v>
      </c>
      <c r="B8474" s="81" t="s">
        <v>0</v>
      </c>
      <c r="C8474" s="81" t="s">
        <v>0</v>
      </c>
      <c r="D8474" s="94" t="s">
        <v>0</v>
      </c>
      <c r="E8474" s="21" t="s">
        <v>0</v>
      </c>
      <c r="F8474" s="21" t="s">
        <v>0</v>
      </c>
      <c r="G8474" s="150" t="s">
        <v>0</v>
      </c>
      <c r="H8474" s="30" t="s">
        <v>42</v>
      </c>
      <c r="I8474" s="31">
        <f t="shared" si="6067"/>
        <v>1139497</v>
      </c>
      <c r="J8474" s="31">
        <f t="shared" ref="J8474:X8475" si="6104">SUM(J8475)</f>
        <v>1139497</v>
      </c>
      <c r="K8474" s="31">
        <f t="shared" si="6068"/>
        <v>0</v>
      </c>
      <c r="L8474" s="31">
        <f t="shared" si="6104"/>
        <v>0</v>
      </c>
      <c r="M8474" s="31">
        <f t="shared" si="6104"/>
        <v>0</v>
      </c>
      <c r="N8474" s="31">
        <f t="shared" si="6104"/>
        <v>0</v>
      </c>
      <c r="O8474" s="31">
        <f t="shared" si="6104"/>
        <v>0</v>
      </c>
      <c r="P8474" s="31">
        <f t="shared" si="6104"/>
        <v>0</v>
      </c>
      <c r="Q8474" s="31">
        <f t="shared" si="6104"/>
        <v>1139497</v>
      </c>
      <c r="R8474" s="31">
        <f t="shared" si="6104"/>
        <v>1139497</v>
      </c>
      <c r="S8474" s="31">
        <f t="shared" si="6104"/>
        <v>917950</v>
      </c>
      <c r="T8474" s="31">
        <f t="shared" si="6104"/>
        <v>221547</v>
      </c>
      <c r="U8474" s="31">
        <f t="shared" si="6104"/>
        <v>100000</v>
      </c>
      <c r="V8474" s="31">
        <f t="shared" si="6104"/>
        <v>100000</v>
      </c>
      <c r="W8474" s="31">
        <f t="shared" si="6104"/>
        <v>21547</v>
      </c>
      <c r="X8474" s="31">
        <f t="shared" si="6104"/>
        <v>1139497</v>
      </c>
      <c r="Y8474" s="220">
        <f t="shared" ref="Y8474:Y8477" si="6105">IF(R8474=0,0,(X8474/R8474)*100)</f>
        <v>100</v>
      </c>
    </row>
    <row r="8475" spans="1:25">
      <c r="A8475" s="23">
        <v>35</v>
      </c>
      <c r="B8475" s="80" t="s">
        <v>172</v>
      </c>
      <c r="C8475" s="80" t="s">
        <v>999</v>
      </c>
      <c r="D8475" s="80">
        <v>35020016</v>
      </c>
      <c r="E8475" s="21" t="s">
        <v>159</v>
      </c>
      <c r="F8475" s="21" t="s">
        <v>0</v>
      </c>
      <c r="G8475" s="150" t="s">
        <v>0</v>
      </c>
      <c r="H8475" s="21" t="s">
        <v>34</v>
      </c>
      <c r="I8475" s="66">
        <f t="shared" si="6067"/>
        <v>1139497</v>
      </c>
      <c r="J8475" s="66">
        <f t="shared" si="6104"/>
        <v>1139497</v>
      </c>
      <c r="K8475" s="66">
        <f t="shared" si="6068"/>
        <v>0</v>
      </c>
      <c r="L8475" s="66">
        <f t="shared" si="6104"/>
        <v>0</v>
      </c>
      <c r="M8475" s="66">
        <f t="shared" si="6104"/>
        <v>0</v>
      </c>
      <c r="N8475" s="66">
        <f t="shared" si="6104"/>
        <v>0</v>
      </c>
      <c r="O8475" s="66">
        <f t="shared" si="6104"/>
        <v>0</v>
      </c>
      <c r="P8475" s="66">
        <f t="shared" si="6104"/>
        <v>0</v>
      </c>
      <c r="Q8475" s="66">
        <f t="shared" si="6104"/>
        <v>1139497</v>
      </c>
      <c r="R8475" s="66">
        <f t="shared" si="6104"/>
        <v>1139497</v>
      </c>
      <c r="S8475" s="66">
        <f t="shared" si="6104"/>
        <v>917950</v>
      </c>
      <c r="T8475" s="66">
        <f t="shared" si="6104"/>
        <v>221547</v>
      </c>
      <c r="U8475" s="66">
        <f t="shared" si="6104"/>
        <v>100000</v>
      </c>
      <c r="V8475" s="66">
        <f t="shared" si="6104"/>
        <v>100000</v>
      </c>
      <c r="W8475" s="66">
        <f t="shared" si="6104"/>
        <v>21547</v>
      </c>
      <c r="X8475" s="66">
        <f t="shared" si="6104"/>
        <v>1139497</v>
      </c>
      <c r="Y8475" s="208">
        <f t="shared" si="6105"/>
        <v>100</v>
      </c>
    </row>
    <row r="8476" spans="1:25">
      <c r="A8476" s="23">
        <v>35</v>
      </c>
      <c r="B8476" s="80" t="s">
        <v>172</v>
      </c>
      <c r="C8476" s="80" t="s">
        <v>999</v>
      </c>
      <c r="D8476" s="80">
        <v>35020016</v>
      </c>
      <c r="E8476" s="22">
        <v>6143</v>
      </c>
      <c r="F8476" s="23"/>
      <c r="G8476" s="129" t="s">
        <v>3380</v>
      </c>
      <c r="H8476" s="32" t="s">
        <v>37</v>
      </c>
      <c r="I8476" s="44">
        <f t="shared" si="6067"/>
        <v>1139497</v>
      </c>
      <c r="J8476" s="44">
        <v>1139497</v>
      </c>
      <c r="K8476" s="44">
        <f t="shared" si="6068"/>
        <v>0</v>
      </c>
      <c r="L8476" s="44">
        <v>0</v>
      </c>
      <c r="M8476" s="44">
        <v>0</v>
      </c>
      <c r="N8476" s="44">
        <v>0</v>
      </c>
      <c r="O8476" s="44">
        <v>0</v>
      </c>
      <c r="P8476" s="44">
        <v>0</v>
      </c>
      <c r="Q8476" s="44">
        <v>1139497</v>
      </c>
      <c r="R8476" s="44">
        <v>1139497</v>
      </c>
      <c r="S8476" s="44">
        <v>917950</v>
      </c>
      <c r="T8476" s="44">
        <f t="shared" ref="T8476" si="6106">U8476+V8476+W8476</f>
        <v>221547</v>
      </c>
      <c r="U8476" s="44">
        <v>100000</v>
      </c>
      <c r="V8476" s="44">
        <v>100000</v>
      </c>
      <c r="W8476" s="44">
        <v>21547</v>
      </c>
      <c r="X8476" s="44">
        <f t="shared" ref="X8476" si="6107">S8476+T8476</f>
        <v>1139497</v>
      </c>
      <c r="Y8476" s="209">
        <f t="shared" si="6105"/>
        <v>100</v>
      </c>
    </row>
    <row r="8477" spans="1:25">
      <c r="A8477" s="32" t="s">
        <v>0</v>
      </c>
      <c r="B8477" s="95" t="s">
        <v>0</v>
      </c>
      <c r="C8477" s="95" t="s">
        <v>0</v>
      </c>
      <c r="D8477" s="95" t="s">
        <v>0</v>
      </c>
      <c r="E8477" s="32" t="s">
        <v>0</v>
      </c>
      <c r="F8477" s="32" t="s">
        <v>0</v>
      </c>
      <c r="G8477" s="154" t="s">
        <v>0</v>
      </c>
      <c r="H8477" s="30" t="s">
        <v>1989</v>
      </c>
      <c r="I8477" s="31">
        <f t="shared" si="6067"/>
        <v>1139497</v>
      </c>
      <c r="J8477" s="31">
        <f>SUM(J8474)</f>
        <v>1139497</v>
      </c>
      <c r="K8477" s="31">
        <f t="shared" si="6068"/>
        <v>0</v>
      </c>
      <c r="L8477" s="31">
        <f t="shared" ref="L8477:X8477" si="6108">SUM(L8474)</f>
        <v>0</v>
      </c>
      <c r="M8477" s="31">
        <f t="shared" si="6108"/>
        <v>0</v>
      </c>
      <c r="N8477" s="31">
        <f t="shared" si="6108"/>
        <v>0</v>
      </c>
      <c r="O8477" s="31">
        <f t="shared" si="6108"/>
        <v>0</v>
      </c>
      <c r="P8477" s="31">
        <f t="shared" si="6108"/>
        <v>0</v>
      </c>
      <c r="Q8477" s="31">
        <f t="shared" si="6108"/>
        <v>1139497</v>
      </c>
      <c r="R8477" s="31">
        <f t="shared" si="6108"/>
        <v>1139497</v>
      </c>
      <c r="S8477" s="31">
        <f t="shared" si="6108"/>
        <v>917950</v>
      </c>
      <c r="T8477" s="31">
        <f t="shared" si="6108"/>
        <v>221547</v>
      </c>
      <c r="U8477" s="31">
        <f t="shared" si="6108"/>
        <v>100000</v>
      </c>
      <c r="V8477" s="31">
        <f t="shared" si="6108"/>
        <v>100000</v>
      </c>
      <c r="W8477" s="31">
        <f t="shared" si="6108"/>
        <v>21547</v>
      </c>
      <c r="X8477" s="31">
        <f t="shared" si="6108"/>
        <v>1139497</v>
      </c>
      <c r="Y8477" s="220">
        <f t="shared" si="6105"/>
        <v>100</v>
      </c>
    </row>
    <row r="8478" spans="1:25" ht="15" thickBot="1">
      <c r="A8478" s="32" t="s">
        <v>0</v>
      </c>
      <c r="B8478" s="95" t="s">
        <v>0</v>
      </c>
      <c r="C8478" s="95" t="s">
        <v>0</v>
      </c>
      <c r="D8478" s="95" t="s">
        <v>0</v>
      </c>
      <c r="E8478" s="32" t="s">
        <v>0</v>
      </c>
      <c r="F8478" s="32" t="s">
        <v>0</v>
      </c>
      <c r="G8478" s="154" t="s">
        <v>0</v>
      </c>
      <c r="H8478" s="21" t="s">
        <v>170</v>
      </c>
      <c r="I8478" s="66">
        <f t="shared" si="6067"/>
        <v>25</v>
      </c>
      <c r="J8478" s="66">
        <v>25</v>
      </c>
      <c r="K8478" s="66">
        <f t="shared" si="6068"/>
        <v>0</v>
      </c>
      <c r="L8478" s="66" t="s">
        <v>0</v>
      </c>
      <c r="M8478" s="66" t="s">
        <v>0</v>
      </c>
      <c r="N8478" s="66" t="s">
        <v>0</v>
      </c>
      <c r="O8478" s="66" t="s">
        <v>0</v>
      </c>
      <c r="P8478" s="66" t="s">
        <v>0</v>
      </c>
      <c r="Q8478" s="66">
        <v>0</v>
      </c>
      <c r="R8478" s="66"/>
      <c r="S8478" s="66"/>
      <c r="T8478" s="66"/>
      <c r="U8478" s="66"/>
      <c r="V8478" s="66"/>
      <c r="W8478" s="66"/>
      <c r="X8478" s="66"/>
      <c r="Y8478" s="208">
        <v>0</v>
      </c>
    </row>
    <row r="8479" spans="1:25" ht="41.4" thickBot="1">
      <c r="A8479" s="252" t="s">
        <v>0</v>
      </c>
      <c r="B8479" s="255" t="s">
        <v>0</v>
      </c>
      <c r="C8479" s="255" t="s">
        <v>0</v>
      </c>
      <c r="D8479" s="255" t="s">
        <v>0</v>
      </c>
      <c r="E8479" s="252" t="s">
        <v>0</v>
      </c>
      <c r="F8479" s="252" t="s">
        <v>0</v>
      </c>
      <c r="G8479" s="258" t="s">
        <v>0</v>
      </c>
      <c r="H8479" s="24" t="s">
        <v>72</v>
      </c>
      <c r="I8479" s="1" t="s">
        <v>3093</v>
      </c>
      <c r="J8479" s="1" t="s">
        <v>3130</v>
      </c>
      <c r="K8479" s="1" t="s">
        <v>3</v>
      </c>
      <c r="L8479" s="1" t="s">
        <v>4</v>
      </c>
      <c r="M8479" s="1" t="s">
        <v>5</v>
      </c>
      <c r="N8479" s="1" t="s">
        <v>6</v>
      </c>
      <c r="O8479" s="1" t="s">
        <v>7</v>
      </c>
      <c r="P8479" s="1" t="s">
        <v>8</v>
      </c>
      <c r="Q8479" s="1" t="s">
        <v>3344</v>
      </c>
      <c r="R8479" s="1" t="s">
        <v>3427</v>
      </c>
      <c r="S8479" s="1" t="s">
        <v>3447</v>
      </c>
      <c r="T8479" s="1" t="s">
        <v>3448</v>
      </c>
      <c r="U8479" s="1" t="s">
        <v>3452</v>
      </c>
      <c r="V8479" s="1" t="s">
        <v>3449</v>
      </c>
      <c r="W8479" s="1" t="s">
        <v>3450</v>
      </c>
      <c r="X8479" s="1" t="s">
        <v>3451</v>
      </c>
      <c r="Y8479" s="216" t="s">
        <v>3385</v>
      </c>
    </row>
    <row r="8480" spans="1:25">
      <c r="A8480" s="253"/>
      <c r="B8480" s="256"/>
      <c r="C8480" s="256"/>
      <c r="D8480" s="256"/>
      <c r="E8480" s="253"/>
      <c r="F8480" s="253"/>
      <c r="G8480" s="259"/>
      <c r="H8480" s="33" t="s">
        <v>0</v>
      </c>
      <c r="I8480" s="45">
        <v>1</v>
      </c>
      <c r="J8480" s="45">
        <v>3</v>
      </c>
      <c r="K8480" s="45" t="s">
        <v>9</v>
      </c>
      <c r="L8480" s="45">
        <v>5</v>
      </c>
      <c r="M8480" s="45">
        <v>6</v>
      </c>
      <c r="N8480" s="45">
        <v>7</v>
      </c>
      <c r="O8480" s="45">
        <v>8</v>
      </c>
      <c r="P8480" s="45">
        <v>9</v>
      </c>
      <c r="Q8480" s="45">
        <v>1</v>
      </c>
      <c r="R8480" s="45">
        <v>2</v>
      </c>
      <c r="S8480" s="45">
        <v>3</v>
      </c>
      <c r="T8480" s="45" t="s">
        <v>3453</v>
      </c>
      <c r="U8480" s="45">
        <v>5</v>
      </c>
      <c r="V8480" s="45">
        <v>6</v>
      </c>
      <c r="W8480" s="45">
        <v>7</v>
      </c>
      <c r="X8480" s="45" t="s">
        <v>3454</v>
      </c>
      <c r="Y8480" s="276">
        <v>9</v>
      </c>
    </row>
    <row r="8481" spans="1:25">
      <c r="A8481" s="253"/>
      <c r="B8481" s="256"/>
      <c r="C8481" s="256"/>
      <c r="D8481" s="256"/>
      <c r="E8481" s="253"/>
      <c r="F8481" s="253"/>
      <c r="G8481" s="259"/>
      <c r="H8481" s="34" t="s">
        <v>110</v>
      </c>
      <c r="I8481" s="35">
        <f t="shared" si="6067"/>
        <v>1139497</v>
      </c>
      <c r="J8481" s="35">
        <f>SUM(J8477)</f>
        <v>1139497</v>
      </c>
      <c r="K8481" s="35">
        <f t="shared" si="6068"/>
        <v>0</v>
      </c>
      <c r="L8481" s="35">
        <f t="shared" ref="L8481:P8481" si="6109">SUM(L8477)</f>
        <v>0</v>
      </c>
      <c r="M8481" s="35">
        <f t="shared" si="6109"/>
        <v>0</v>
      </c>
      <c r="N8481" s="35">
        <f t="shared" si="6109"/>
        <v>0</v>
      </c>
      <c r="O8481" s="35">
        <f t="shared" si="6109"/>
        <v>0</v>
      </c>
      <c r="P8481" s="35">
        <f t="shared" si="6109"/>
        <v>0</v>
      </c>
      <c r="Q8481" s="35">
        <f t="shared" ref="Q8481:R8481" si="6110">SUM(Q8477)</f>
        <v>1139497</v>
      </c>
      <c r="R8481" s="35">
        <f t="shared" si="6110"/>
        <v>1139497</v>
      </c>
      <c r="S8481" s="35">
        <f t="shared" ref="S8481" si="6111">SUM(S8477)</f>
        <v>917950</v>
      </c>
      <c r="T8481" s="35">
        <f t="shared" ref="T8481:X8481" si="6112">SUM(T8477)</f>
        <v>221547</v>
      </c>
      <c r="U8481" s="35">
        <f t="shared" si="6112"/>
        <v>100000</v>
      </c>
      <c r="V8481" s="35">
        <f t="shared" si="6112"/>
        <v>100000</v>
      </c>
      <c r="W8481" s="35">
        <f t="shared" si="6112"/>
        <v>21547</v>
      </c>
      <c r="X8481" s="35">
        <f t="shared" si="6112"/>
        <v>1139497</v>
      </c>
      <c r="Y8481" s="218">
        <f t="shared" ref="Y8481:Y8482" si="6113">IF(R8481=0,0,(X8481/R8481)*100)</f>
        <v>100</v>
      </c>
    </row>
    <row r="8482" spans="1:25">
      <c r="A8482" s="253"/>
      <c r="B8482" s="256"/>
      <c r="C8482" s="256"/>
      <c r="D8482" s="256"/>
      <c r="E8482" s="253"/>
      <c r="F8482" s="253"/>
      <c r="G8482" s="259"/>
      <c r="H8482" s="36" t="s">
        <v>69</v>
      </c>
      <c r="I8482" s="35">
        <f t="shared" si="6067"/>
        <v>1139497</v>
      </c>
      <c r="J8482" s="35">
        <f>SUM(J8481)</f>
        <v>1139497</v>
      </c>
      <c r="K8482" s="35">
        <f t="shared" si="6068"/>
        <v>0</v>
      </c>
      <c r="L8482" s="35">
        <f t="shared" ref="L8482:P8482" si="6114">SUM(L8481)</f>
        <v>0</v>
      </c>
      <c r="M8482" s="35">
        <f t="shared" si="6114"/>
        <v>0</v>
      </c>
      <c r="N8482" s="35">
        <f t="shared" si="6114"/>
        <v>0</v>
      </c>
      <c r="O8482" s="35">
        <f t="shared" si="6114"/>
        <v>0</v>
      </c>
      <c r="P8482" s="35">
        <f t="shared" si="6114"/>
        <v>0</v>
      </c>
      <c r="Q8482" s="35">
        <f t="shared" ref="Q8482:R8482" si="6115">SUM(Q8481)</f>
        <v>1139497</v>
      </c>
      <c r="R8482" s="35">
        <f t="shared" si="6115"/>
        <v>1139497</v>
      </c>
      <c r="S8482" s="35">
        <f t="shared" ref="S8482" si="6116">SUM(S8481)</f>
        <v>917950</v>
      </c>
      <c r="T8482" s="35">
        <f t="shared" ref="T8482:X8482" si="6117">SUM(T8481)</f>
        <v>221547</v>
      </c>
      <c r="U8482" s="35">
        <f t="shared" si="6117"/>
        <v>100000</v>
      </c>
      <c r="V8482" s="35">
        <f t="shared" si="6117"/>
        <v>100000</v>
      </c>
      <c r="W8482" s="35">
        <f t="shared" si="6117"/>
        <v>21547</v>
      </c>
      <c r="X8482" s="35">
        <f t="shared" si="6117"/>
        <v>1139497</v>
      </c>
      <c r="Y8482" s="218">
        <f t="shared" si="6113"/>
        <v>100</v>
      </c>
    </row>
    <row r="8483" spans="1:25">
      <c r="A8483" s="254"/>
      <c r="B8483" s="257"/>
      <c r="C8483" s="257"/>
      <c r="D8483" s="257"/>
      <c r="E8483" s="254"/>
      <c r="F8483" s="254"/>
      <c r="G8483" s="260"/>
    </row>
    <row r="8484" spans="1:25" ht="15" thickBot="1">
      <c r="A8484" s="32" t="s">
        <v>0</v>
      </c>
      <c r="B8484" s="95" t="s">
        <v>0</v>
      </c>
      <c r="C8484" s="95" t="s">
        <v>0</v>
      </c>
      <c r="D8484" s="95" t="s">
        <v>0</v>
      </c>
      <c r="E8484" s="32" t="s">
        <v>0</v>
      </c>
      <c r="F8484" s="32" t="s">
        <v>0</v>
      </c>
      <c r="G8484" s="154" t="s">
        <v>0</v>
      </c>
      <c r="H8484" s="37" t="s">
        <v>0</v>
      </c>
      <c r="I8484" s="37"/>
      <c r="J8484" s="37"/>
      <c r="K8484" s="37"/>
      <c r="L8484" s="37" t="s">
        <v>0</v>
      </c>
      <c r="M8484" s="37" t="s">
        <v>0</v>
      </c>
      <c r="N8484" s="37" t="s">
        <v>0</v>
      </c>
      <c r="O8484" s="37" t="s">
        <v>0</v>
      </c>
      <c r="P8484" s="37" t="s">
        <v>0</v>
      </c>
      <c r="Q8484" s="37"/>
      <c r="R8484" s="37"/>
      <c r="S8484" s="37"/>
      <c r="T8484" s="37" t="s">
        <v>0</v>
      </c>
      <c r="U8484" s="37" t="s">
        <v>0</v>
      </c>
      <c r="V8484" s="37" t="s">
        <v>0</v>
      </c>
      <c r="W8484" s="37" t="s">
        <v>0</v>
      </c>
      <c r="X8484" s="37" t="s">
        <v>0</v>
      </c>
      <c r="Y8484" s="219"/>
    </row>
    <row r="8485" spans="1:25" ht="41.4" thickBot="1">
      <c r="A8485" s="24" t="s">
        <v>123</v>
      </c>
      <c r="B8485" s="90" t="s">
        <v>124</v>
      </c>
      <c r="C8485" s="90" t="s">
        <v>125</v>
      </c>
      <c r="D8485" s="91" t="s">
        <v>0</v>
      </c>
      <c r="E8485" s="24" t="s">
        <v>126</v>
      </c>
      <c r="F8485" s="24" t="s">
        <v>127</v>
      </c>
      <c r="G8485" s="151" t="s">
        <v>128</v>
      </c>
      <c r="H8485" s="24" t="s">
        <v>1</v>
      </c>
      <c r="I8485" s="1" t="s">
        <v>3093</v>
      </c>
      <c r="J8485" s="1" t="s">
        <v>3130</v>
      </c>
      <c r="K8485" s="1" t="s">
        <v>3</v>
      </c>
      <c r="L8485" s="1" t="s">
        <v>4</v>
      </c>
      <c r="M8485" s="1" t="s">
        <v>5</v>
      </c>
      <c r="N8485" s="1" t="s">
        <v>6</v>
      </c>
      <c r="O8485" s="1" t="s">
        <v>7</v>
      </c>
      <c r="P8485" s="1" t="s">
        <v>8</v>
      </c>
      <c r="Q8485" s="1" t="s">
        <v>3344</v>
      </c>
      <c r="R8485" s="1" t="s">
        <v>3427</v>
      </c>
      <c r="S8485" s="1" t="s">
        <v>3447</v>
      </c>
      <c r="T8485" s="1" t="s">
        <v>3448</v>
      </c>
      <c r="U8485" s="1" t="s">
        <v>3452</v>
      </c>
      <c r="V8485" s="1" t="s">
        <v>3449</v>
      </c>
      <c r="W8485" s="1" t="s">
        <v>3450</v>
      </c>
      <c r="X8485" s="1" t="s">
        <v>3451</v>
      </c>
      <c r="Y8485" s="216" t="s">
        <v>3385</v>
      </c>
    </row>
    <row r="8486" spans="1:25">
      <c r="A8486" s="26" t="s">
        <v>0</v>
      </c>
      <c r="B8486" s="92" t="s">
        <v>0</v>
      </c>
      <c r="C8486" s="92" t="s">
        <v>0</v>
      </c>
      <c r="D8486" s="93" t="s">
        <v>0</v>
      </c>
      <c r="E8486" s="27" t="s">
        <v>0</v>
      </c>
      <c r="F8486" s="28" t="s">
        <v>0</v>
      </c>
      <c r="G8486" s="152" t="s">
        <v>0</v>
      </c>
      <c r="H8486" s="29" t="s">
        <v>0</v>
      </c>
      <c r="I8486" s="45">
        <v>1</v>
      </c>
      <c r="J8486" s="45">
        <v>3</v>
      </c>
      <c r="K8486" s="45" t="s">
        <v>9</v>
      </c>
      <c r="L8486" s="45">
        <v>5</v>
      </c>
      <c r="M8486" s="45">
        <v>6</v>
      </c>
      <c r="N8486" s="45">
        <v>7</v>
      </c>
      <c r="O8486" s="45">
        <v>8</v>
      </c>
      <c r="P8486" s="45">
        <v>9</v>
      </c>
      <c r="Q8486" s="45">
        <v>1</v>
      </c>
      <c r="R8486" s="45">
        <v>2</v>
      </c>
      <c r="S8486" s="45">
        <v>3</v>
      </c>
      <c r="T8486" s="45" t="s">
        <v>3453</v>
      </c>
      <c r="U8486" s="45">
        <v>5</v>
      </c>
      <c r="V8486" s="45">
        <v>6</v>
      </c>
      <c r="W8486" s="45">
        <v>7</v>
      </c>
      <c r="X8486" s="45" t="s">
        <v>3454</v>
      </c>
      <c r="Y8486" s="276">
        <v>9</v>
      </c>
    </row>
    <row r="8487" spans="1:25">
      <c r="A8487" s="20">
        <v>35</v>
      </c>
      <c r="B8487" s="81" t="s">
        <v>172</v>
      </c>
      <c r="C8487" s="80" t="s">
        <v>1010</v>
      </c>
      <c r="D8487" s="80">
        <v>35020017</v>
      </c>
      <c r="E8487" s="21" t="s">
        <v>0</v>
      </c>
      <c r="F8487" s="21" t="s">
        <v>0</v>
      </c>
      <c r="G8487" s="150" t="s">
        <v>0</v>
      </c>
      <c r="H8487" s="21" t="s">
        <v>1990</v>
      </c>
      <c r="I8487" s="22"/>
      <c r="J8487" s="22"/>
      <c r="K8487" s="22"/>
      <c r="L8487" s="22" t="s">
        <v>0</v>
      </c>
      <c r="M8487" s="22" t="s">
        <v>0</v>
      </c>
      <c r="N8487" s="22" t="s">
        <v>0</v>
      </c>
      <c r="O8487" s="22" t="s">
        <v>0</v>
      </c>
      <c r="P8487" s="22" t="s">
        <v>0</v>
      </c>
      <c r="Q8487" s="22"/>
      <c r="R8487" s="22"/>
      <c r="S8487" s="22"/>
      <c r="T8487" s="22" t="s">
        <v>0</v>
      </c>
      <c r="U8487" s="22" t="s">
        <v>0</v>
      </c>
      <c r="V8487" s="22" t="s">
        <v>0</v>
      </c>
      <c r="W8487" s="22" t="s">
        <v>0</v>
      </c>
      <c r="X8487" s="22" t="s">
        <v>0</v>
      </c>
      <c r="Y8487" s="209"/>
    </row>
    <row r="8488" spans="1:25" ht="20.399999999999999">
      <c r="A8488" s="20" t="s">
        <v>0</v>
      </c>
      <c r="B8488" s="81" t="s">
        <v>0</v>
      </c>
      <c r="C8488" s="81" t="s">
        <v>0</v>
      </c>
      <c r="D8488" s="94" t="s">
        <v>0</v>
      </c>
      <c r="E8488" s="21" t="s">
        <v>0</v>
      </c>
      <c r="F8488" s="21" t="s">
        <v>0</v>
      </c>
      <c r="G8488" s="150" t="s">
        <v>0</v>
      </c>
      <c r="H8488" s="30" t="s">
        <v>33</v>
      </c>
      <c r="I8488" s="31">
        <f t="shared" si="6067"/>
        <v>6092666</v>
      </c>
      <c r="J8488" s="31">
        <f>SUM(J8489,J8497,J8499)</f>
        <v>5623460</v>
      </c>
      <c r="K8488" s="31">
        <f t="shared" si="6068"/>
        <v>469206</v>
      </c>
      <c r="L8488" s="31">
        <f t="shared" ref="L8488:P8488" si="6118">SUM(L8489,L8497,L8499)</f>
        <v>382116</v>
      </c>
      <c r="M8488" s="31">
        <f t="shared" si="6118"/>
        <v>400</v>
      </c>
      <c r="N8488" s="31">
        <f t="shared" si="6118"/>
        <v>86690</v>
      </c>
      <c r="O8488" s="31">
        <f t="shared" si="6118"/>
        <v>0</v>
      </c>
      <c r="P8488" s="31">
        <f t="shared" si="6118"/>
        <v>0</v>
      </c>
      <c r="Q8488" s="31">
        <f t="shared" ref="Q8488:R8488" si="6119">SUM(Q8489,Q8497,Q8499)</f>
        <v>6654844</v>
      </c>
      <c r="R8488" s="31">
        <f t="shared" si="6119"/>
        <v>5845756</v>
      </c>
      <c r="S8488" s="31">
        <f t="shared" ref="S8488" si="6120">SUM(S8489,S8497,S8499)</f>
        <v>4562094</v>
      </c>
      <c r="T8488" s="31">
        <f t="shared" ref="T8488:X8488" si="6121">SUM(T8489,T8497,T8499)</f>
        <v>1283662</v>
      </c>
      <c r="U8488" s="31">
        <f t="shared" si="6121"/>
        <v>478041</v>
      </c>
      <c r="V8488" s="31">
        <f t="shared" si="6121"/>
        <v>465038</v>
      </c>
      <c r="W8488" s="31">
        <f t="shared" si="6121"/>
        <v>340583</v>
      </c>
      <c r="X8488" s="31">
        <f t="shared" si="6121"/>
        <v>5845756</v>
      </c>
      <c r="Y8488" s="220">
        <f t="shared" ref="Y8488:Y8523" si="6122">IF(R8488=0,0,(X8488/R8488)*100)</f>
        <v>100</v>
      </c>
    </row>
    <row r="8489" spans="1:25">
      <c r="A8489" s="23">
        <v>35</v>
      </c>
      <c r="B8489" s="80" t="s">
        <v>172</v>
      </c>
      <c r="C8489" s="80" t="s">
        <v>1010</v>
      </c>
      <c r="D8489" s="80">
        <v>35020017</v>
      </c>
      <c r="E8489" s="21" t="s">
        <v>132</v>
      </c>
      <c r="F8489" s="21" t="s">
        <v>0</v>
      </c>
      <c r="G8489" s="150" t="s">
        <v>0</v>
      </c>
      <c r="H8489" s="21" t="s">
        <v>11</v>
      </c>
      <c r="I8489" s="66">
        <f t="shared" si="6067"/>
        <v>4940296</v>
      </c>
      <c r="J8489" s="66">
        <f>SUM(J8490,J8491)</f>
        <v>4880668</v>
      </c>
      <c r="K8489" s="66">
        <f t="shared" si="6068"/>
        <v>59628</v>
      </c>
      <c r="L8489" s="66">
        <f t="shared" ref="L8489:P8489" si="6123">SUM(L8490,L8491)</f>
        <v>39356</v>
      </c>
      <c r="M8489" s="66">
        <f t="shared" si="6123"/>
        <v>0</v>
      </c>
      <c r="N8489" s="66">
        <f t="shared" si="6123"/>
        <v>20272</v>
      </c>
      <c r="O8489" s="66">
        <f t="shared" si="6123"/>
        <v>0</v>
      </c>
      <c r="P8489" s="66">
        <f t="shared" si="6123"/>
        <v>0</v>
      </c>
      <c r="Q8489" s="66">
        <f t="shared" ref="Q8489:R8489" si="6124">SUM(Q8490,Q8491)</f>
        <v>5249158</v>
      </c>
      <c r="R8489" s="66">
        <f t="shared" si="6124"/>
        <v>5106408</v>
      </c>
      <c r="S8489" s="66">
        <f t="shared" ref="S8489" si="6125">SUM(S8490,S8491)</f>
        <v>3967627</v>
      </c>
      <c r="T8489" s="66">
        <f t="shared" ref="T8489:X8489" si="6126">SUM(T8490,T8491)</f>
        <v>1138781</v>
      </c>
      <c r="U8489" s="66">
        <f t="shared" si="6126"/>
        <v>424994</v>
      </c>
      <c r="V8489" s="66">
        <f t="shared" si="6126"/>
        <v>412991</v>
      </c>
      <c r="W8489" s="66">
        <f t="shared" si="6126"/>
        <v>300796</v>
      </c>
      <c r="X8489" s="66">
        <f t="shared" si="6126"/>
        <v>5106408</v>
      </c>
      <c r="Y8489" s="208">
        <f t="shared" si="6122"/>
        <v>100</v>
      </c>
    </row>
    <row r="8490" spans="1:25">
      <c r="A8490" s="23">
        <v>35</v>
      </c>
      <c r="B8490" s="80" t="s">
        <v>172</v>
      </c>
      <c r="C8490" s="80" t="s">
        <v>1010</v>
      </c>
      <c r="D8490" s="80">
        <v>35020017</v>
      </c>
      <c r="E8490" s="22">
        <v>6111</v>
      </c>
      <c r="F8490" s="23"/>
      <c r="G8490" s="129" t="s">
        <v>3380</v>
      </c>
      <c r="H8490" s="32" t="s">
        <v>12</v>
      </c>
      <c r="I8490" s="44">
        <f t="shared" ref="I8490:I8553" si="6127">SUM(J8490,K8490,O8490,P8490)</f>
        <v>4559925</v>
      </c>
      <c r="J8490" s="44">
        <v>4500297</v>
      </c>
      <c r="K8490" s="44">
        <f t="shared" ref="K8490:K8553" si="6128">SUM(L8490,M8490,N8490)</f>
        <v>59628</v>
      </c>
      <c r="L8490" s="44">
        <v>39356</v>
      </c>
      <c r="M8490" s="44">
        <v>0</v>
      </c>
      <c r="N8490" s="44">
        <v>20272</v>
      </c>
      <c r="O8490" s="44">
        <v>0</v>
      </c>
      <c r="P8490" s="44">
        <v>0</v>
      </c>
      <c r="Q8490" s="44">
        <v>4864635</v>
      </c>
      <c r="R8490" s="44">
        <v>4721885</v>
      </c>
      <c r="S8490" s="44">
        <v>3650058</v>
      </c>
      <c r="T8490" s="44">
        <f t="shared" ref="T8490:T8522" si="6129">U8490+V8490+W8490</f>
        <v>1071827</v>
      </c>
      <c r="U8490" s="44">
        <v>402000</v>
      </c>
      <c r="V8490" s="44">
        <v>390000</v>
      </c>
      <c r="W8490" s="44">
        <v>279827</v>
      </c>
      <c r="X8490" s="44">
        <f t="shared" ref="X8490:X8522" si="6130">S8490+T8490</f>
        <v>4721885</v>
      </c>
      <c r="Y8490" s="209">
        <f t="shared" si="6122"/>
        <v>100</v>
      </c>
    </row>
    <row r="8491" spans="1:25">
      <c r="A8491" s="20">
        <v>35</v>
      </c>
      <c r="B8491" s="81" t="s">
        <v>172</v>
      </c>
      <c r="C8491" s="81" t="s">
        <v>1010</v>
      </c>
      <c r="D8491" s="81">
        <v>35020017</v>
      </c>
      <c r="E8491" s="20" t="s">
        <v>134</v>
      </c>
      <c r="F8491" s="23" t="s">
        <v>0</v>
      </c>
      <c r="G8491" s="154" t="s">
        <v>0</v>
      </c>
      <c r="H8491" s="21" t="s">
        <v>13</v>
      </c>
      <c r="I8491" s="66">
        <f t="shared" si="6127"/>
        <v>380371</v>
      </c>
      <c r="J8491" s="66">
        <f>SUM(J8492:J8496)</f>
        <v>380371</v>
      </c>
      <c r="K8491" s="66">
        <f t="shared" si="6128"/>
        <v>0</v>
      </c>
      <c r="L8491" s="66">
        <f t="shared" ref="L8491:X8491" si="6131">SUM(L8492:L8496)</f>
        <v>0</v>
      </c>
      <c r="M8491" s="66">
        <f t="shared" si="6131"/>
        <v>0</v>
      </c>
      <c r="N8491" s="66">
        <f t="shared" si="6131"/>
        <v>0</v>
      </c>
      <c r="O8491" s="66">
        <f t="shared" si="6131"/>
        <v>0</v>
      </c>
      <c r="P8491" s="66">
        <f t="shared" si="6131"/>
        <v>0</v>
      </c>
      <c r="Q8491" s="66">
        <f t="shared" si="6131"/>
        <v>384523</v>
      </c>
      <c r="R8491" s="66">
        <f t="shared" si="6131"/>
        <v>384523</v>
      </c>
      <c r="S8491" s="66">
        <f t="shared" si="6131"/>
        <v>317569</v>
      </c>
      <c r="T8491" s="66">
        <f t="shared" si="6131"/>
        <v>66954</v>
      </c>
      <c r="U8491" s="66">
        <f t="shared" si="6131"/>
        <v>22994</v>
      </c>
      <c r="V8491" s="66">
        <f t="shared" si="6131"/>
        <v>22991</v>
      </c>
      <c r="W8491" s="66">
        <f t="shared" si="6131"/>
        <v>20969</v>
      </c>
      <c r="X8491" s="66">
        <f t="shared" si="6131"/>
        <v>384523</v>
      </c>
      <c r="Y8491" s="208">
        <f t="shared" si="6122"/>
        <v>100</v>
      </c>
    </row>
    <row r="8492" spans="1:25">
      <c r="A8492" s="23">
        <v>35</v>
      </c>
      <c r="B8492" s="80" t="s">
        <v>172</v>
      </c>
      <c r="C8492" s="80" t="s">
        <v>1010</v>
      </c>
      <c r="D8492" s="80">
        <v>35020017</v>
      </c>
      <c r="E8492" s="22">
        <v>6112</v>
      </c>
      <c r="F8492" s="23" t="s">
        <v>2968</v>
      </c>
      <c r="G8492" s="129" t="s">
        <v>3380</v>
      </c>
      <c r="H8492" s="32" t="s">
        <v>16</v>
      </c>
      <c r="I8492" s="44">
        <f t="shared" si="6127"/>
        <v>68367</v>
      </c>
      <c r="J8492" s="44">
        <v>68367</v>
      </c>
      <c r="K8492" s="44">
        <f t="shared" si="6128"/>
        <v>0</v>
      </c>
      <c r="L8492" s="44">
        <v>0</v>
      </c>
      <c r="M8492" s="44">
        <v>0</v>
      </c>
      <c r="N8492" s="44">
        <v>0</v>
      </c>
      <c r="O8492" s="44">
        <v>0</v>
      </c>
      <c r="P8492" s="44">
        <v>0</v>
      </c>
      <c r="Q8492" s="44">
        <v>66345</v>
      </c>
      <c r="R8492" s="44">
        <v>66345</v>
      </c>
      <c r="S8492" s="44">
        <v>55189</v>
      </c>
      <c r="T8492" s="44">
        <f t="shared" si="6129"/>
        <v>11156</v>
      </c>
      <c r="U8492" s="44">
        <v>4394</v>
      </c>
      <c r="V8492" s="44">
        <v>4392</v>
      </c>
      <c r="W8492" s="44">
        <v>2370</v>
      </c>
      <c r="X8492" s="44">
        <f t="shared" si="6130"/>
        <v>66345</v>
      </c>
      <c r="Y8492" s="209">
        <f t="shared" si="6122"/>
        <v>100</v>
      </c>
    </row>
    <row r="8493" spans="1:25">
      <c r="A8493" s="23">
        <v>35</v>
      </c>
      <c r="B8493" s="80" t="s">
        <v>172</v>
      </c>
      <c r="C8493" s="80" t="s">
        <v>1010</v>
      </c>
      <c r="D8493" s="80">
        <v>35020017</v>
      </c>
      <c r="E8493" s="22">
        <v>6112</v>
      </c>
      <c r="F8493" s="23" t="s">
        <v>2969</v>
      </c>
      <c r="G8493" s="129" t="s">
        <v>3380</v>
      </c>
      <c r="H8493" s="32" t="s">
        <v>19</v>
      </c>
      <c r="I8493" s="44">
        <f t="shared" si="6127"/>
        <v>239000</v>
      </c>
      <c r="J8493" s="44">
        <v>239000</v>
      </c>
      <c r="K8493" s="44">
        <f t="shared" si="6128"/>
        <v>0</v>
      </c>
      <c r="L8493" s="44">
        <v>0</v>
      </c>
      <c r="M8493" s="44">
        <v>0</v>
      </c>
      <c r="N8493" s="44">
        <v>0</v>
      </c>
      <c r="O8493" s="44">
        <v>0</v>
      </c>
      <c r="P8493" s="44">
        <v>0</v>
      </c>
      <c r="Q8493" s="44">
        <v>239000</v>
      </c>
      <c r="R8493" s="44">
        <v>239000</v>
      </c>
      <c r="S8493" s="44">
        <v>183202</v>
      </c>
      <c r="T8493" s="44">
        <f t="shared" si="6129"/>
        <v>55798</v>
      </c>
      <c r="U8493" s="44">
        <v>18600</v>
      </c>
      <c r="V8493" s="44">
        <v>18599</v>
      </c>
      <c r="W8493" s="44">
        <v>18599</v>
      </c>
      <c r="X8493" s="44">
        <f t="shared" si="6130"/>
        <v>239000</v>
      </c>
      <c r="Y8493" s="209">
        <f t="shared" si="6122"/>
        <v>100</v>
      </c>
    </row>
    <row r="8494" spans="1:25">
      <c r="A8494" s="23">
        <v>35</v>
      </c>
      <c r="B8494" s="80" t="s">
        <v>172</v>
      </c>
      <c r="C8494" s="80" t="s">
        <v>1010</v>
      </c>
      <c r="D8494" s="80">
        <v>35020017</v>
      </c>
      <c r="E8494" s="22">
        <v>6112</v>
      </c>
      <c r="F8494" s="23" t="s">
        <v>2970</v>
      </c>
      <c r="G8494" s="129" t="s">
        <v>3380</v>
      </c>
      <c r="H8494" s="32" t="s">
        <v>17</v>
      </c>
      <c r="I8494" s="44">
        <f t="shared" si="6127"/>
        <v>52019</v>
      </c>
      <c r="J8494" s="44">
        <v>52019</v>
      </c>
      <c r="K8494" s="44">
        <f t="shared" si="6128"/>
        <v>0</v>
      </c>
      <c r="L8494" s="44">
        <v>0</v>
      </c>
      <c r="M8494" s="44">
        <v>0</v>
      </c>
      <c r="N8494" s="44">
        <v>0</v>
      </c>
      <c r="O8494" s="44">
        <v>0</v>
      </c>
      <c r="P8494" s="44">
        <v>0</v>
      </c>
      <c r="Q8494" s="44">
        <v>56101</v>
      </c>
      <c r="R8494" s="44">
        <v>56101</v>
      </c>
      <c r="S8494" s="44">
        <v>56101</v>
      </c>
      <c r="T8494" s="44">
        <f t="shared" si="6129"/>
        <v>0</v>
      </c>
      <c r="U8494" s="44">
        <v>0</v>
      </c>
      <c r="V8494" s="44">
        <v>0</v>
      </c>
      <c r="W8494" s="44">
        <v>0</v>
      </c>
      <c r="X8494" s="44">
        <f t="shared" si="6130"/>
        <v>56101</v>
      </c>
      <c r="Y8494" s="209">
        <f t="shared" si="6122"/>
        <v>100</v>
      </c>
    </row>
    <row r="8495" spans="1:25">
      <c r="A8495" s="23">
        <v>35</v>
      </c>
      <c r="B8495" s="80" t="s">
        <v>172</v>
      </c>
      <c r="C8495" s="80" t="s">
        <v>1010</v>
      </c>
      <c r="D8495" s="80">
        <v>35020017</v>
      </c>
      <c r="E8495" s="22">
        <v>6112</v>
      </c>
      <c r="F8495" s="23" t="s">
        <v>2971</v>
      </c>
      <c r="G8495" s="129" t="s">
        <v>3380</v>
      </c>
      <c r="H8495" s="32" t="s">
        <v>15</v>
      </c>
      <c r="I8495" s="44">
        <f t="shared" si="6127"/>
        <v>4985</v>
      </c>
      <c r="J8495" s="44">
        <v>4985</v>
      </c>
      <c r="K8495" s="44">
        <f t="shared" si="6128"/>
        <v>0</v>
      </c>
      <c r="L8495" s="44">
        <v>0</v>
      </c>
      <c r="M8495" s="44">
        <v>0</v>
      </c>
      <c r="N8495" s="44">
        <v>0</v>
      </c>
      <c r="O8495" s="44">
        <v>0</v>
      </c>
      <c r="P8495" s="44">
        <v>0</v>
      </c>
      <c r="Q8495" s="44">
        <v>5077</v>
      </c>
      <c r="R8495" s="44">
        <v>5077</v>
      </c>
      <c r="S8495" s="44">
        <v>5077</v>
      </c>
      <c r="T8495" s="44">
        <f t="shared" si="6129"/>
        <v>0</v>
      </c>
      <c r="U8495" s="44">
        <v>0</v>
      </c>
      <c r="V8495" s="44">
        <v>0</v>
      </c>
      <c r="W8495" s="44">
        <v>0</v>
      </c>
      <c r="X8495" s="44">
        <f t="shared" si="6130"/>
        <v>5077</v>
      </c>
      <c r="Y8495" s="209">
        <f t="shared" si="6122"/>
        <v>100</v>
      </c>
    </row>
    <row r="8496" spans="1:25">
      <c r="A8496" s="23">
        <v>35</v>
      </c>
      <c r="B8496" s="80" t="s">
        <v>172</v>
      </c>
      <c r="C8496" s="80" t="s">
        <v>1010</v>
      </c>
      <c r="D8496" s="80">
        <v>35020017</v>
      </c>
      <c r="E8496" s="22">
        <v>6112</v>
      </c>
      <c r="F8496" s="23" t="s">
        <v>2972</v>
      </c>
      <c r="G8496" s="129" t="s">
        <v>3380</v>
      </c>
      <c r="H8496" s="32" t="s">
        <v>18</v>
      </c>
      <c r="I8496" s="44">
        <f t="shared" si="6127"/>
        <v>16000</v>
      </c>
      <c r="J8496" s="44">
        <v>16000</v>
      </c>
      <c r="K8496" s="44">
        <f t="shared" si="6128"/>
        <v>0</v>
      </c>
      <c r="L8496" s="44">
        <v>0</v>
      </c>
      <c r="M8496" s="44">
        <v>0</v>
      </c>
      <c r="N8496" s="44">
        <v>0</v>
      </c>
      <c r="O8496" s="44">
        <v>0</v>
      </c>
      <c r="P8496" s="44">
        <v>0</v>
      </c>
      <c r="Q8496" s="44">
        <v>18000</v>
      </c>
      <c r="R8496" s="44">
        <v>18000</v>
      </c>
      <c r="S8496" s="44">
        <v>18000</v>
      </c>
      <c r="T8496" s="44">
        <f t="shared" si="6129"/>
        <v>0</v>
      </c>
      <c r="U8496" s="44">
        <v>0</v>
      </c>
      <c r="V8496" s="44">
        <v>0</v>
      </c>
      <c r="W8496" s="44">
        <v>0</v>
      </c>
      <c r="X8496" s="44">
        <f t="shared" si="6130"/>
        <v>18000</v>
      </c>
      <c r="Y8496" s="209">
        <f t="shared" si="6122"/>
        <v>100</v>
      </c>
    </row>
    <row r="8497" spans="1:25">
      <c r="A8497" s="23">
        <v>35</v>
      </c>
      <c r="B8497" s="80" t="s">
        <v>172</v>
      </c>
      <c r="C8497" s="80" t="s">
        <v>1010</v>
      </c>
      <c r="D8497" s="80">
        <v>35020017</v>
      </c>
      <c r="E8497" s="21" t="s">
        <v>139</v>
      </c>
      <c r="F8497" s="21" t="s">
        <v>0</v>
      </c>
      <c r="G8497" s="150" t="s">
        <v>0</v>
      </c>
      <c r="H8497" s="21" t="s">
        <v>21</v>
      </c>
      <c r="I8497" s="66">
        <f t="shared" si="6127"/>
        <v>483622</v>
      </c>
      <c r="J8497" s="66">
        <f t="shared" ref="J8497:X8497" si="6132">SUM(J8498)</f>
        <v>477362</v>
      </c>
      <c r="K8497" s="66">
        <f t="shared" si="6128"/>
        <v>6260</v>
      </c>
      <c r="L8497" s="66">
        <f t="shared" si="6132"/>
        <v>4132</v>
      </c>
      <c r="M8497" s="66">
        <f t="shared" si="6132"/>
        <v>0</v>
      </c>
      <c r="N8497" s="66">
        <f t="shared" si="6132"/>
        <v>2128</v>
      </c>
      <c r="O8497" s="66">
        <f t="shared" si="6132"/>
        <v>0</v>
      </c>
      <c r="P8497" s="66">
        <f t="shared" si="6132"/>
        <v>0</v>
      </c>
      <c r="Q8497" s="66">
        <f t="shared" si="6132"/>
        <v>513414</v>
      </c>
      <c r="R8497" s="66">
        <f t="shared" si="6132"/>
        <v>498425</v>
      </c>
      <c r="S8497" s="66">
        <f t="shared" si="6132"/>
        <v>381052</v>
      </c>
      <c r="T8497" s="66">
        <f t="shared" si="6132"/>
        <v>117373</v>
      </c>
      <c r="U8497" s="66">
        <f t="shared" si="6132"/>
        <v>42210</v>
      </c>
      <c r="V8497" s="66">
        <f t="shared" si="6132"/>
        <v>42210</v>
      </c>
      <c r="W8497" s="66">
        <f t="shared" si="6132"/>
        <v>32953</v>
      </c>
      <c r="X8497" s="66">
        <f t="shared" si="6132"/>
        <v>498425</v>
      </c>
      <c r="Y8497" s="208">
        <f t="shared" si="6122"/>
        <v>100</v>
      </c>
    </row>
    <row r="8498" spans="1:25">
      <c r="A8498" s="23">
        <v>35</v>
      </c>
      <c r="B8498" s="80" t="s">
        <v>172</v>
      </c>
      <c r="C8498" s="80" t="s">
        <v>1010</v>
      </c>
      <c r="D8498" s="80">
        <v>35020017</v>
      </c>
      <c r="E8498" s="22">
        <v>6121</v>
      </c>
      <c r="F8498" s="23"/>
      <c r="G8498" s="129" t="s">
        <v>3380</v>
      </c>
      <c r="H8498" s="32" t="s">
        <v>22</v>
      </c>
      <c r="I8498" s="44">
        <f t="shared" si="6127"/>
        <v>483622</v>
      </c>
      <c r="J8498" s="44">
        <v>477362</v>
      </c>
      <c r="K8498" s="44">
        <f t="shared" si="6128"/>
        <v>6260</v>
      </c>
      <c r="L8498" s="44">
        <v>4132</v>
      </c>
      <c r="M8498" s="44">
        <v>0</v>
      </c>
      <c r="N8498" s="44">
        <v>2128</v>
      </c>
      <c r="O8498" s="44">
        <v>0</v>
      </c>
      <c r="P8498" s="44">
        <v>0</v>
      </c>
      <c r="Q8498" s="44">
        <v>513414</v>
      </c>
      <c r="R8498" s="44">
        <v>498425</v>
      </c>
      <c r="S8498" s="44">
        <v>381052</v>
      </c>
      <c r="T8498" s="44">
        <f t="shared" si="6129"/>
        <v>117373</v>
      </c>
      <c r="U8498" s="44">
        <v>42210</v>
      </c>
      <c r="V8498" s="44">
        <v>42210</v>
      </c>
      <c r="W8498" s="44">
        <v>32953</v>
      </c>
      <c r="X8498" s="44">
        <f t="shared" si="6130"/>
        <v>498425</v>
      </c>
      <c r="Y8498" s="209">
        <f t="shared" si="6122"/>
        <v>100</v>
      </c>
    </row>
    <row r="8499" spans="1:25">
      <c r="A8499" s="23">
        <v>35</v>
      </c>
      <c r="B8499" s="80" t="s">
        <v>172</v>
      </c>
      <c r="C8499" s="80" t="s">
        <v>1010</v>
      </c>
      <c r="D8499" s="80">
        <v>35020017</v>
      </c>
      <c r="E8499" s="21" t="s">
        <v>141</v>
      </c>
      <c r="F8499" s="21" t="s">
        <v>0</v>
      </c>
      <c r="G8499" s="150" t="s">
        <v>0</v>
      </c>
      <c r="H8499" s="21" t="s">
        <v>23</v>
      </c>
      <c r="I8499" s="66">
        <f t="shared" si="6127"/>
        <v>668748</v>
      </c>
      <c r="J8499" s="66">
        <f>SUM(J8500:J8508)</f>
        <v>265430</v>
      </c>
      <c r="K8499" s="66">
        <f t="shared" si="6128"/>
        <v>403318</v>
      </c>
      <c r="L8499" s="66">
        <f t="shared" ref="L8499:X8499" si="6133">SUM(L8500:L8508)</f>
        <v>338628</v>
      </c>
      <c r="M8499" s="66">
        <f t="shared" si="6133"/>
        <v>400</v>
      </c>
      <c r="N8499" s="66">
        <f t="shared" si="6133"/>
        <v>64290</v>
      </c>
      <c r="O8499" s="66">
        <f t="shared" si="6133"/>
        <v>0</v>
      </c>
      <c r="P8499" s="66">
        <f t="shared" si="6133"/>
        <v>0</v>
      </c>
      <c r="Q8499" s="66">
        <f t="shared" si="6133"/>
        <v>892272</v>
      </c>
      <c r="R8499" s="66">
        <f t="shared" si="6133"/>
        <v>240923</v>
      </c>
      <c r="S8499" s="66">
        <f t="shared" si="6133"/>
        <v>213415</v>
      </c>
      <c r="T8499" s="66">
        <f t="shared" si="6133"/>
        <v>27508</v>
      </c>
      <c r="U8499" s="66">
        <f t="shared" si="6133"/>
        <v>10837</v>
      </c>
      <c r="V8499" s="66">
        <f t="shared" si="6133"/>
        <v>9837</v>
      </c>
      <c r="W8499" s="66">
        <f t="shared" si="6133"/>
        <v>6834</v>
      </c>
      <c r="X8499" s="66">
        <f t="shared" si="6133"/>
        <v>240923</v>
      </c>
      <c r="Y8499" s="208">
        <f t="shared" si="6122"/>
        <v>100</v>
      </c>
    </row>
    <row r="8500" spans="1:25">
      <c r="A8500" s="23">
        <v>35</v>
      </c>
      <c r="B8500" s="80" t="s">
        <v>172</v>
      </c>
      <c r="C8500" s="80" t="s">
        <v>1010</v>
      </c>
      <c r="D8500" s="80">
        <v>35020017</v>
      </c>
      <c r="E8500" s="22">
        <v>6131</v>
      </c>
      <c r="F8500" s="23"/>
      <c r="G8500" s="129" t="s">
        <v>3380</v>
      </c>
      <c r="H8500" s="32" t="s">
        <v>24</v>
      </c>
      <c r="I8500" s="44">
        <f t="shared" si="6127"/>
        <v>30940</v>
      </c>
      <c r="J8500" s="44">
        <v>0</v>
      </c>
      <c r="K8500" s="44">
        <f t="shared" si="6128"/>
        <v>30940</v>
      </c>
      <c r="L8500" s="44">
        <v>15000</v>
      </c>
      <c r="M8500" s="44">
        <v>0</v>
      </c>
      <c r="N8500" s="44">
        <v>15940</v>
      </c>
      <c r="O8500" s="44">
        <v>0</v>
      </c>
      <c r="P8500" s="44">
        <v>0</v>
      </c>
      <c r="Q8500" s="44">
        <v>57996</v>
      </c>
      <c r="R8500" s="44">
        <v>0</v>
      </c>
      <c r="S8500" s="44">
        <v>0</v>
      </c>
      <c r="T8500" s="44">
        <f t="shared" si="6129"/>
        <v>0</v>
      </c>
      <c r="U8500" s="44">
        <v>0</v>
      </c>
      <c r="V8500" s="44">
        <v>0</v>
      </c>
      <c r="W8500" s="44">
        <v>0</v>
      </c>
      <c r="X8500" s="44">
        <f t="shared" si="6130"/>
        <v>0</v>
      </c>
      <c r="Y8500" s="209">
        <f t="shared" si="6122"/>
        <v>0</v>
      </c>
    </row>
    <row r="8501" spans="1:25">
      <c r="A8501" s="23">
        <v>35</v>
      </c>
      <c r="B8501" s="80" t="s">
        <v>172</v>
      </c>
      <c r="C8501" s="80" t="s">
        <v>1010</v>
      </c>
      <c r="D8501" s="80">
        <v>35020017</v>
      </c>
      <c r="E8501" s="22">
        <v>6132</v>
      </c>
      <c r="F8501" s="23"/>
      <c r="G8501" s="129" t="s">
        <v>3380</v>
      </c>
      <c r="H8501" s="32" t="s">
        <v>25</v>
      </c>
      <c r="I8501" s="44">
        <f t="shared" si="6127"/>
        <v>225864</v>
      </c>
      <c r="J8501" s="44">
        <v>110864</v>
      </c>
      <c r="K8501" s="44">
        <f t="shared" si="6128"/>
        <v>115000</v>
      </c>
      <c r="L8501" s="44">
        <v>115000</v>
      </c>
      <c r="M8501" s="44">
        <v>0</v>
      </c>
      <c r="N8501" s="44">
        <v>0</v>
      </c>
      <c r="O8501" s="44">
        <v>0</v>
      </c>
      <c r="P8501" s="44">
        <v>0</v>
      </c>
      <c r="Q8501" s="44">
        <v>255864</v>
      </c>
      <c r="R8501" s="44">
        <v>110864</v>
      </c>
      <c r="S8501" s="44">
        <v>98717</v>
      </c>
      <c r="T8501" s="44">
        <f t="shared" si="6129"/>
        <v>12147</v>
      </c>
      <c r="U8501" s="44">
        <v>4049</v>
      </c>
      <c r="V8501" s="44">
        <v>4049</v>
      </c>
      <c r="W8501" s="44">
        <v>4049</v>
      </c>
      <c r="X8501" s="44">
        <f t="shared" si="6130"/>
        <v>110864</v>
      </c>
      <c r="Y8501" s="209">
        <f t="shared" si="6122"/>
        <v>100</v>
      </c>
    </row>
    <row r="8502" spans="1:25">
      <c r="A8502" s="23">
        <v>35</v>
      </c>
      <c r="B8502" s="80" t="s">
        <v>172</v>
      </c>
      <c r="C8502" s="80" t="s">
        <v>1010</v>
      </c>
      <c r="D8502" s="80">
        <v>35020017</v>
      </c>
      <c r="E8502" s="22">
        <v>6133</v>
      </c>
      <c r="F8502" s="23"/>
      <c r="G8502" s="129" t="s">
        <v>3380</v>
      </c>
      <c r="H8502" s="32" t="s">
        <v>26</v>
      </c>
      <c r="I8502" s="44">
        <f t="shared" si="6127"/>
        <v>45000</v>
      </c>
      <c r="J8502" s="44">
        <v>32000</v>
      </c>
      <c r="K8502" s="44">
        <f t="shared" si="6128"/>
        <v>13000</v>
      </c>
      <c r="L8502" s="44">
        <v>12000</v>
      </c>
      <c r="M8502" s="44">
        <v>0</v>
      </c>
      <c r="N8502" s="44">
        <v>1000</v>
      </c>
      <c r="O8502" s="44">
        <v>0</v>
      </c>
      <c r="P8502" s="44">
        <v>0</v>
      </c>
      <c r="Q8502" s="44">
        <v>34449</v>
      </c>
      <c r="R8502" s="44">
        <v>20949</v>
      </c>
      <c r="S8502" s="44">
        <v>20949</v>
      </c>
      <c r="T8502" s="44">
        <f t="shared" si="6129"/>
        <v>0</v>
      </c>
      <c r="U8502" s="44"/>
      <c r="V8502" s="44"/>
      <c r="W8502" s="44"/>
      <c r="X8502" s="44">
        <f t="shared" si="6130"/>
        <v>20949</v>
      </c>
      <c r="Y8502" s="209">
        <f t="shared" si="6122"/>
        <v>100</v>
      </c>
    </row>
    <row r="8503" spans="1:25">
      <c r="A8503" s="23">
        <v>35</v>
      </c>
      <c r="B8503" s="80" t="s">
        <v>172</v>
      </c>
      <c r="C8503" s="80" t="s">
        <v>1010</v>
      </c>
      <c r="D8503" s="80">
        <v>35020017</v>
      </c>
      <c r="E8503" s="22">
        <v>6134</v>
      </c>
      <c r="F8503" s="23"/>
      <c r="G8503" s="129" t="s">
        <v>3380</v>
      </c>
      <c r="H8503" s="32" t="s">
        <v>27</v>
      </c>
      <c r="I8503" s="44">
        <f t="shared" si="6127"/>
        <v>34280</v>
      </c>
      <c r="J8503" s="44">
        <v>0</v>
      </c>
      <c r="K8503" s="44">
        <f t="shared" si="6128"/>
        <v>34280</v>
      </c>
      <c r="L8503" s="44">
        <v>30000</v>
      </c>
      <c r="M8503" s="44">
        <v>280</v>
      </c>
      <c r="N8503" s="44">
        <v>4000</v>
      </c>
      <c r="O8503" s="44">
        <v>0</v>
      </c>
      <c r="P8503" s="44">
        <v>0</v>
      </c>
      <c r="Q8503" s="44">
        <v>75335</v>
      </c>
      <c r="R8503" s="44">
        <v>0</v>
      </c>
      <c r="S8503" s="44">
        <v>0</v>
      </c>
      <c r="T8503" s="44">
        <f t="shared" si="6129"/>
        <v>0</v>
      </c>
      <c r="U8503" s="44">
        <v>0</v>
      </c>
      <c r="V8503" s="44">
        <v>0</v>
      </c>
      <c r="W8503" s="44">
        <v>0</v>
      </c>
      <c r="X8503" s="44">
        <f t="shared" si="6130"/>
        <v>0</v>
      </c>
      <c r="Y8503" s="209">
        <f t="shared" si="6122"/>
        <v>0</v>
      </c>
    </row>
    <row r="8504" spans="1:25">
      <c r="A8504" s="23">
        <v>35</v>
      </c>
      <c r="B8504" s="80" t="s">
        <v>172</v>
      </c>
      <c r="C8504" s="80" t="s">
        <v>1010</v>
      </c>
      <c r="D8504" s="80">
        <v>35020017</v>
      </c>
      <c r="E8504" s="22">
        <v>6135</v>
      </c>
      <c r="F8504" s="23"/>
      <c r="G8504" s="129" t="s">
        <v>3380</v>
      </c>
      <c r="H8504" s="32" t="s">
        <v>28</v>
      </c>
      <c r="I8504" s="44">
        <f t="shared" si="6127"/>
        <v>6500</v>
      </c>
      <c r="J8504" s="44">
        <v>0</v>
      </c>
      <c r="K8504" s="44">
        <f t="shared" si="6128"/>
        <v>6500</v>
      </c>
      <c r="L8504" s="44">
        <v>6000</v>
      </c>
      <c r="M8504" s="44">
        <v>0</v>
      </c>
      <c r="N8504" s="44">
        <v>500</v>
      </c>
      <c r="O8504" s="44">
        <v>0</v>
      </c>
      <c r="P8504" s="44">
        <v>0</v>
      </c>
      <c r="Q8504" s="44">
        <v>6500</v>
      </c>
      <c r="R8504" s="44">
        <v>0</v>
      </c>
      <c r="S8504" s="44">
        <v>0</v>
      </c>
      <c r="T8504" s="44">
        <f t="shared" si="6129"/>
        <v>0</v>
      </c>
      <c r="U8504" s="44">
        <v>0</v>
      </c>
      <c r="V8504" s="44">
        <v>0</v>
      </c>
      <c r="W8504" s="44">
        <v>0</v>
      </c>
      <c r="X8504" s="44">
        <f t="shared" si="6130"/>
        <v>0</v>
      </c>
      <c r="Y8504" s="209">
        <f t="shared" si="6122"/>
        <v>0</v>
      </c>
    </row>
    <row r="8505" spans="1:25">
      <c r="A8505" s="23">
        <v>35</v>
      </c>
      <c r="B8505" s="80" t="s">
        <v>172</v>
      </c>
      <c r="C8505" s="80" t="s">
        <v>1010</v>
      </c>
      <c r="D8505" s="80">
        <v>35020017</v>
      </c>
      <c r="E8505" s="22">
        <v>6136</v>
      </c>
      <c r="F8505" s="23"/>
      <c r="G8505" s="129" t="s">
        <v>3380</v>
      </c>
      <c r="H8505" s="32" t="s">
        <v>29</v>
      </c>
      <c r="I8505" s="44">
        <f t="shared" si="6127"/>
        <v>5000</v>
      </c>
      <c r="J8505" s="44">
        <v>0</v>
      </c>
      <c r="K8505" s="44">
        <f t="shared" si="6128"/>
        <v>5000</v>
      </c>
      <c r="L8505" s="44">
        <v>3000</v>
      </c>
      <c r="M8505" s="44">
        <v>0</v>
      </c>
      <c r="N8505" s="44">
        <v>2000</v>
      </c>
      <c r="O8505" s="44">
        <v>0</v>
      </c>
      <c r="P8505" s="44">
        <v>0</v>
      </c>
      <c r="Q8505" s="44">
        <v>5000</v>
      </c>
      <c r="R8505" s="44">
        <v>0</v>
      </c>
      <c r="S8505" s="44">
        <v>0</v>
      </c>
      <c r="T8505" s="44">
        <f t="shared" si="6129"/>
        <v>0</v>
      </c>
      <c r="U8505" s="44">
        <v>0</v>
      </c>
      <c r="V8505" s="44">
        <v>0</v>
      </c>
      <c r="W8505" s="44">
        <v>0</v>
      </c>
      <c r="X8505" s="44">
        <f t="shared" si="6130"/>
        <v>0</v>
      </c>
      <c r="Y8505" s="209">
        <f t="shared" si="6122"/>
        <v>0</v>
      </c>
    </row>
    <row r="8506" spans="1:25">
      <c r="A8506" s="23">
        <v>35</v>
      </c>
      <c r="B8506" s="80" t="s">
        <v>172</v>
      </c>
      <c r="C8506" s="80" t="s">
        <v>1010</v>
      </c>
      <c r="D8506" s="80">
        <v>35020017</v>
      </c>
      <c r="E8506" s="22">
        <v>6137</v>
      </c>
      <c r="F8506" s="23"/>
      <c r="G8506" s="129" t="s">
        <v>3380</v>
      </c>
      <c r="H8506" s="32" t="s">
        <v>30</v>
      </c>
      <c r="I8506" s="44">
        <f t="shared" si="6127"/>
        <v>61000</v>
      </c>
      <c r="J8506" s="44">
        <v>40000</v>
      </c>
      <c r="K8506" s="44">
        <f t="shared" si="6128"/>
        <v>21000</v>
      </c>
      <c r="L8506" s="44">
        <v>20000</v>
      </c>
      <c r="M8506" s="44">
        <v>0</v>
      </c>
      <c r="N8506" s="44">
        <v>1000</v>
      </c>
      <c r="O8506" s="44">
        <v>0</v>
      </c>
      <c r="P8506" s="44">
        <v>0</v>
      </c>
      <c r="Q8506" s="44">
        <v>70500</v>
      </c>
      <c r="R8506" s="44">
        <v>28000</v>
      </c>
      <c r="S8506" s="44">
        <v>28000</v>
      </c>
      <c r="T8506" s="44">
        <f t="shared" si="6129"/>
        <v>0</v>
      </c>
      <c r="U8506" s="44"/>
      <c r="V8506" s="44"/>
      <c r="W8506" s="44"/>
      <c r="X8506" s="44">
        <f t="shared" si="6130"/>
        <v>28000</v>
      </c>
      <c r="Y8506" s="209">
        <f t="shared" si="6122"/>
        <v>100</v>
      </c>
    </row>
    <row r="8507" spans="1:25">
      <c r="A8507" s="23">
        <v>35</v>
      </c>
      <c r="B8507" s="80" t="s">
        <v>172</v>
      </c>
      <c r="C8507" s="80" t="s">
        <v>1010</v>
      </c>
      <c r="D8507" s="80">
        <v>35020017</v>
      </c>
      <c r="E8507" s="22">
        <v>6138</v>
      </c>
      <c r="F8507" s="23"/>
      <c r="G8507" s="129" t="s">
        <v>3380</v>
      </c>
      <c r="H8507" s="32" t="s">
        <v>31</v>
      </c>
      <c r="I8507" s="44">
        <f t="shared" si="6127"/>
        <v>22500</v>
      </c>
      <c r="J8507" s="44">
        <v>0</v>
      </c>
      <c r="K8507" s="44">
        <f t="shared" si="6128"/>
        <v>22500</v>
      </c>
      <c r="L8507" s="44">
        <v>22000</v>
      </c>
      <c r="M8507" s="44">
        <v>0</v>
      </c>
      <c r="N8507" s="44">
        <v>500</v>
      </c>
      <c r="O8507" s="44">
        <v>0</v>
      </c>
      <c r="P8507" s="44">
        <v>0</v>
      </c>
      <c r="Q8507" s="44">
        <v>23170</v>
      </c>
      <c r="R8507" s="44">
        <v>0</v>
      </c>
      <c r="S8507" s="44">
        <v>0</v>
      </c>
      <c r="T8507" s="44">
        <f t="shared" si="6129"/>
        <v>0</v>
      </c>
      <c r="U8507" s="44">
        <v>0</v>
      </c>
      <c r="V8507" s="44">
        <v>0</v>
      </c>
      <c r="W8507" s="44">
        <v>0</v>
      </c>
      <c r="X8507" s="44">
        <f t="shared" si="6130"/>
        <v>0</v>
      </c>
      <c r="Y8507" s="209">
        <f t="shared" si="6122"/>
        <v>0</v>
      </c>
    </row>
    <row r="8508" spans="1:25">
      <c r="A8508" s="20">
        <v>35</v>
      </c>
      <c r="B8508" s="81" t="s">
        <v>172</v>
      </c>
      <c r="C8508" s="81" t="s">
        <v>1010</v>
      </c>
      <c r="D8508" s="81">
        <v>35020017</v>
      </c>
      <c r="E8508" s="20" t="s">
        <v>144</v>
      </c>
      <c r="F8508" s="23" t="s">
        <v>0</v>
      </c>
      <c r="G8508" s="154" t="s">
        <v>0</v>
      </c>
      <c r="H8508" s="21" t="s">
        <v>32</v>
      </c>
      <c r="I8508" s="66">
        <f t="shared" si="6127"/>
        <v>237664</v>
      </c>
      <c r="J8508" s="66">
        <f>SUM(J8509:J8512)</f>
        <v>82566</v>
      </c>
      <c r="K8508" s="66">
        <f t="shared" si="6128"/>
        <v>155098</v>
      </c>
      <c r="L8508" s="66">
        <f t="shared" ref="L8508:X8508" si="6134">SUM(L8509:L8512)</f>
        <v>115628</v>
      </c>
      <c r="M8508" s="66">
        <f t="shared" si="6134"/>
        <v>120</v>
      </c>
      <c r="N8508" s="66">
        <f t="shared" si="6134"/>
        <v>39350</v>
      </c>
      <c r="O8508" s="66">
        <f t="shared" si="6134"/>
        <v>0</v>
      </c>
      <c r="P8508" s="66">
        <f t="shared" si="6134"/>
        <v>0</v>
      </c>
      <c r="Q8508" s="66">
        <f t="shared" si="6134"/>
        <v>363458</v>
      </c>
      <c r="R8508" s="66">
        <f t="shared" si="6134"/>
        <v>81110</v>
      </c>
      <c r="S8508" s="66">
        <f t="shared" si="6134"/>
        <v>65749</v>
      </c>
      <c r="T8508" s="66">
        <f t="shared" si="6134"/>
        <v>15361</v>
      </c>
      <c r="U8508" s="66">
        <f t="shared" si="6134"/>
        <v>6788</v>
      </c>
      <c r="V8508" s="66">
        <f t="shared" si="6134"/>
        <v>5788</v>
      </c>
      <c r="W8508" s="66">
        <f t="shared" si="6134"/>
        <v>2785</v>
      </c>
      <c r="X8508" s="66">
        <f t="shared" si="6134"/>
        <v>81110</v>
      </c>
      <c r="Y8508" s="208">
        <f t="shared" si="6122"/>
        <v>100</v>
      </c>
    </row>
    <row r="8509" spans="1:25">
      <c r="A8509" s="23">
        <v>35</v>
      </c>
      <c r="B8509" s="80" t="s">
        <v>172</v>
      </c>
      <c r="C8509" s="80" t="s">
        <v>1010</v>
      </c>
      <c r="D8509" s="80">
        <v>35020017</v>
      </c>
      <c r="E8509" s="22">
        <v>6139</v>
      </c>
      <c r="F8509" s="23"/>
      <c r="G8509" s="129" t="s">
        <v>3380</v>
      </c>
      <c r="H8509" s="32" t="s">
        <v>32</v>
      </c>
      <c r="I8509" s="44">
        <f t="shared" si="6127"/>
        <v>213748</v>
      </c>
      <c r="J8509" s="44">
        <v>60000</v>
      </c>
      <c r="K8509" s="44">
        <f t="shared" si="6128"/>
        <v>153748</v>
      </c>
      <c r="L8509" s="44">
        <v>114628</v>
      </c>
      <c r="M8509" s="44">
        <v>120</v>
      </c>
      <c r="N8509" s="44">
        <v>39000</v>
      </c>
      <c r="O8509" s="44">
        <v>0</v>
      </c>
      <c r="P8509" s="44">
        <v>0</v>
      </c>
      <c r="Q8509" s="44">
        <v>310701</v>
      </c>
      <c r="R8509" s="44">
        <v>60000</v>
      </c>
      <c r="S8509" s="44">
        <v>50000</v>
      </c>
      <c r="T8509" s="44">
        <f t="shared" si="6129"/>
        <v>10000</v>
      </c>
      <c r="U8509" s="44">
        <v>5000</v>
      </c>
      <c r="V8509" s="44">
        <v>4000</v>
      </c>
      <c r="W8509" s="44">
        <v>1000</v>
      </c>
      <c r="X8509" s="44">
        <f t="shared" si="6130"/>
        <v>60000</v>
      </c>
      <c r="Y8509" s="209">
        <f t="shared" si="6122"/>
        <v>100</v>
      </c>
    </row>
    <row r="8510" spans="1:25">
      <c r="A8510" s="23">
        <v>35</v>
      </c>
      <c r="B8510" s="80" t="s">
        <v>172</v>
      </c>
      <c r="C8510" s="80" t="s">
        <v>1010</v>
      </c>
      <c r="D8510" s="80">
        <v>35020017</v>
      </c>
      <c r="E8510" s="22">
        <v>6139</v>
      </c>
      <c r="F8510" s="23" t="s">
        <v>2973</v>
      </c>
      <c r="G8510" s="129" t="s">
        <v>3380</v>
      </c>
      <c r="H8510" s="32" t="s">
        <v>152</v>
      </c>
      <c r="I8510" s="44">
        <f t="shared" si="6127"/>
        <v>18576</v>
      </c>
      <c r="J8510" s="44">
        <v>17226</v>
      </c>
      <c r="K8510" s="44">
        <f t="shared" si="6128"/>
        <v>1350</v>
      </c>
      <c r="L8510" s="44">
        <v>1000</v>
      </c>
      <c r="M8510" s="44">
        <v>0</v>
      </c>
      <c r="N8510" s="44">
        <v>350</v>
      </c>
      <c r="O8510" s="44">
        <v>0</v>
      </c>
      <c r="P8510" s="44">
        <v>0</v>
      </c>
      <c r="Q8510" s="44">
        <v>19707</v>
      </c>
      <c r="R8510" s="44">
        <v>17862</v>
      </c>
      <c r="S8510" s="44">
        <v>12649</v>
      </c>
      <c r="T8510" s="44">
        <f t="shared" si="6129"/>
        <v>5213</v>
      </c>
      <c r="U8510" s="44">
        <v>1738</v>
      </c>
      <c r="V8510" s="44">
        <v>1738</v>
      </c>
      <c r="W8510" s="44">
        <v>1737</v>
      </c>
      <c r="X8510" s="44">
        <f t="shared" si="6130"/>
        <v>17862</v>
      </c>
      <c r="Y8510" s="209">
        <f t="shared" si="6122"/>
        <v>100</v>
      </c>
    </row>
    <row r="8511" spans="1:25">
      <c r="A8511" s="23">
        <v>35</v>
      </c>
      <c r="B8511" s="80" t="s">
        <v>172</v>
      </c>
      <c r="C8511" s="80" t="s">
        <v>1010</v>
      </c>
      <c r="D8511" s="80">
        <v>35020017</v>
      </c>
      <c r="E8511" s="22">
        <v>6139</v>
      </c>
      <c r="F8511" s="23" t="s">
        <v>2974</v>
      </c>
      <c r="G8511" s="129" t="s">
        <v>3380</v>
      </c>
      <c r="H8511" s="32" t="s">
        <v>158</v>
      </c>
      <c r="I8511" s="44">
        <f t="shared" si="6127"/>
        <v>5340</v>
      </c>
      <c r="J8511" s="44">
        <v>5340</v>
      </c>
      <c r="K8511" s="44">
        <f t="shared" si="6128"/>
        <v>0</v>
      </c>
      <c r="L8511" s="44">
        <v>0</v>
      </c>
      <c r="M8511" s="44">
        <v>0</v>
      </c>
      <c r="N8511" s="44">
        <v>0</v>
      </c>
      <c r="O8511" s="44">
        <v>0</v>
      </c>
      <c r="P8511" s="44">
        <v>0</v>
      </c>
      <c r="Q8511" s="44">
        <v>3248</v>
      </c>
      <c r="R8511" s="44">
        <v>3248</v>
      </c>
      <c r="S8511" s="44">
        <v>3100</v>
      </c>
      <c r="T8511" s="44">
        <f t="shared" si="6129"/>
        <v>148</v>
      </c>
      <c r="U8511" s="44">
        <v>50</v>
      </c>
      <c r="V8511" s="44">
        <v>50</v>
      </c>
      <c r="W8511" s="44">
        <v>48</v>
      </c>
      <c r="X8511" s="44">
        <f t="shared" si="6130"/>
        <v>3248</v>
      </c>
      <c r="Y8511" s="209">
        <f t="shared" si="6122"/>
        <v>100</v>
      </c>
    </row>
    <row r="8512" spans="1:25">
      <c r="A8512" s="23">
        <v>35</v>
      </c>
      <c r="B8512" s="80" t="s">
        <v>172</v>
      </c>
      <c r="C8512" s="80" t="s">
        <v>1010</v>
      </c>
      <c r="D8512" s="80">
        <v>35020017</v>
      </c>
      <c r="E8512" s="22">
        <v>6139</v>
      </c>
      <c r="F8512" s="23" t="s">
        <v>2975</v>
      </c>
      <c r="G8512" s="129" t="s">
        <v>3380</v>
      </c>
      <c r="H8512" s="32" t="s">
        <v>1978</v>
      </c>
      <c r="I8512" s="44">
        <f t="shared" si="6127"/>
        <v>0</v>
      </c>
      <c r="J8512" s="44">
        <v>0</v>
      </c>
      <c r="K8512" s="44">
        <f t="shared" si="6128"/>
        <v>0</v>
      </c>
      <c r="L8512" s="44">
        <v>0</v>
      </c>
      <c r="M8512" s="44">
        <v>0</v>
      </c>
      <c r="N8512" s="44">
        <v>0</v>
      </c>
      <c r="O8512" s="44">
        <v>0</v>
      </c>
      <c r="P8512" s="44">
        <v>0</v>
      </c>
      <c r="Q8512" s="44">
        <v>29802</v>
      </c>
      <c r="R8512" s="44">
        <v>0</v>
      </c>
      <c r="S8512" s="44">
        <v>0</v>
      </c>
      <c r="T8512" s="44">
        <f t="shared" si="6129"/>
        <v>0</v>
      </c>
      <c r="U8512" s="44">
        <v>0</v>
      </c>
      <c r="V8512" s="44">
        <v>0</v>
      </c>
      <c r="W8512" s="44">
        <v>0</v>
      </c>
      <c r="X8512" s="44">
        <f t="shared" si="6130"/>
        <v>0</v>
      </c>
      <c r="Y8512" s="209">
        <f t="shared" si="6122"/>
        <v>0</v>
      </c>
    </row>
    <row r="8513" spans="1:25" ht="20.399999999999999">
      <c r="A8513" s="20" t="s">
        <v>0</v>
      </c>
      <c r="B8513" s="81" t="s">
        <v>0</v>
      </c>
      <c r="C8513" s="81" t="s">
        <v>0</v>
      </c>
      <c r="D8513" s="94" t="s">
        <v>0</v>
      </c>
      <c r="E8513" s="21" t="s">
        <v>0</v>
      </c>
      <c r="F8513" s="21" t="s">
        <v>0</v>
      </c>
      <c r="G8513" s="150" t="s">
        <v>0</v>
      </c>
      <c r="H8513" s="30" t="s">
        <v>42</v>
      </c>
      <c r="I8513" s="31">
        <f t="shared" si="6127"/>
        <v>3020</v>
      </c>
      <c r="J8513" s="31">
        <f t="shared" ref="J8513:X8513" si="6135">SUM(J8514)</f>
        <v>0</v>
      </c>
      <c r="K8513" s="31">
        <f t="shared" si="6128"/>
        <v>3020</v>
      </c>
      <c r="L8513" s="31">
        <f t="shared" si="6135"/>
        <v>2010</v>
      </c>
      <c r="M8513" s="31">
        <f t="shared" si="6135"/>
        <v>1000</v>
      </c>
      <c r="N8513" s="31">
        <f t="shared" si="6135"/>
        <v>10</v>
      </c>
      <c r="O8513" s="31">
        <f t="shared" si="6135"/>
        <v>0</v>
      </c>
      <c r="P8513" s="31">
        <f t="shared" si="6135"/>
        <v>0</v>
      </c>
      <c r="Q8513" s="31">
        <f t="shared" si="6135"/>
        <v>25490</v>
      </c>
      <c r="R8513" s="31">
        <f t="shared" si="6135"/>
        <v>0</v>
      </c>
      <c r="S8513" s="31">
        <f t="shared" si="6135"/>
        <v>0</v>
      </c>
      <c r="T8513" s="31">
        <f t="shared" si="6135"/>
        <v>0</v>
      </c>
      <c r="U8513" s="31">
        <f t="shared" si="6135"/>
        <v>0</v>
      </c>
      <c r="V8513" s="31">
        <f t="shared" si="6135"/>
        <v>0</v>
      </c>
      <c r="W8513" s="31">
        <f t="shared" si="6135"/>
        <v>0</v>
      </c>
      <c r="X8513" s="31">
        <f t="shared" si="6135"/>
        <v>0</v>
      </c>
      <c r="Y8513" s="220">
        <f t="shared" si="6122"/>
        <v>0</v>
      </c>
    </row>
    <row r="8514" spans="1:25">
      <c r="A8514" s="23">
        <v>35</v>
      </c>
      <c r="B8514" s="80" t="s">
        <v>172</v>
      </c>
      <c r="C8514" s="80" t="s">
        <v>1010</v>
      </c>
      <c r="D8514" s="80">
        <v>35020017</v>
      </c>
      <c r="E8514" s="21" t="s">
        <v>159</v>
      </c>
      <c r="F8514" s="21" t="s">
        <v>0</v>
      </c>
      <c r="G8514" s="150" t="s">
        <v>0</v>
      </c>
      <c r="H8514" s="21" t="s">
        <v>34</v>
      </c>
      <c r="I8514" s="66">
        <f t="shared" si="6127"/>
        <v>3020</v>
      </c>
      <c r="J8514" s="66">
        <f>SUM(J8515:J8517)</f>
        <v>0</v>
      </c>
      <c r="K8514" s="66">
        <f t="shared" si="6128"/>
        <v>3020</v>
      </c>
      <c r="L8514" s="66">
        <f t="shared" ref="L8514:P8514" si="6136">SUM(L8515:L8517)</f>
        <v>2010</v>
      </c>
      <c r="M8514" s="66">
        <f t="shared" si="6136"/>
        <v>1000</v>
      </c>
      <c r="N8514" s="66">
        <f t="shared" si="6136"/>
        <v>10</v>
      </c>
      <c r="O8514" s="66">
        <f t="shared" si="6136"/>
        <v>0</v>
      </c>
      <c r="P8514" s="66">
        <f t="shared" si="6136"/>
        <v>0</v>
      </c>
      <c r="Q8514" s="66">
        <f t="shared" ref="Q8514:R8514" si="6137">SUM(Q8515:Q8517)</f>
        <v>25490</v>
      </c>
      <c r="R8514" s="66">
        <f t="shared" si="6137"/>
        <v>0</v>
      </c>
      <c r="S8514" s="66">
        <f t="shared" ref="S8514" si="6138">SUM(S8515:S8517)</f>
        <v>0</v>
      </c>
      <c r="T8514" s="66">
        <f t="shared" ref="T8514:X8514" si="6139">SUM(T8515:T8517)</f>
        <v>0</v>
      </c>
      <c r="U8514" s="66">
        <f t="shared" si="6139"/>
        <v>0</v>
      </c>
      <c r="V8514" s="66">
        <f t="shared" si="6139"/>
        <v>0</v>
      </c>
      <c r="W8514" s="66">
        <f t="shared" si="6139"/>
        <v>0</v>
      </c>
      <c r="X8514" s="66">
        <f t="shared" si="6139"/>
        <v>0</v>
      </c>
      <c r="Y8514" s="208">
        <f t="shared" si="6122"/>
        <v>0</v>
      </c>
    </row>
    <row r="8515" spans="1:25">
      <c r="A8515" s="23">
        <v>35</v>
      </c>
      <c r="B8515" s="80" t="s">
        <v>172</v>
      </c>
      <c r="C8515" s="80" t="s">
        <v>1010</v>
      </c>
      <c r="D8515" s="80">
        <v>35020017</v>
      </c>
      <c r="E8515" s="22">
        <v>6142</v>
      </c>
      <c r="F8515" s="23"/>
      <c r="G8515" s="129" t="s">
        <v>3380</v>
      </c>
      <c r="H8515" s="32" t="s">
        <v>36</v>
      </c>
      <c r="I8515" s="44">
        <f t="shared" si="6127"/>
        <v>2500</v>
      </c>
      <c r="J8515" s="44">
        <v>0</v>
      </c>
      <c r="K8515" s="44">
        <f t="shared" si="6128"/>
        <v>2500</v>
      </c>
      <c r="L8515" s="44">
        <v>1500</v>
      </c>
      <c r="M8515" s="44">
        <v>1000</v>
      </c>
      <c r="N8515" s="44">
        <v>0</v>
      </c>
      <c r="O8515" s="44">
        <v>0</v>
      </c>
      <c r="P8515" s="44">
        <v>0</v>
      </c>
      <c r="Q8515" s="44">
        <v>18000</v>
      </c>
      <c r="R8515" s="44">
        <v>0</v>
      </c>
      <c r="S8515" s="44">
        <v>0</v>
      </c>
      <c r="T8515" s="44">
        <f t="shared" si="6129"/>
        <v>0</v>
      </c>
      <c r="U8515" s="44">
        <v>0</v>
      </c>
      <c r="V8515" s="44">
        <v>0</v>
      </c>
      <c r="W8515" s="44">
        <v>0</v>
      </c>
      <c r="X8515" s="44">
        <f t="shared" si="6130"/>
        <v>0</v>
      </c>
      <c r="Y8515" s="209">
        <f t="shared" si="6122"/>
        <v>0</v>
      </c>
    </row>
    <row r="8516" spans="1:25">
      <c r="A8516" s="23">
        <v>35</v>
      </c>
      <c r="B8516" s="80" t="s">
        <v>172</v>
      </c>
      <c r="C8516" s="80" t="s">
        <v>1010</v>
      </c>
      <c r="D8516" s="80">
        <v>35020017</v>
      </c>
      <c r="E8516" s="22">
        <v>6143</v>
      </c>
      <c r="F8516" s="23"/>
      <c r="G8516" s="129" t="s">
        <v>3380</v>
      </c>
      <c r="H8516" s="32" t="s">
        <v>37</v>
      </c>
      <c r="I8516" s="44">
        <f t="shared" si="6127"/>
        <v>500</v>
      </c>
      <c r="J8516" s="44">
        <v>0</v>
      </c>
      <c r="K8516" s="44">
        <f t="shared" si="6128"/>
        <v>500</v>
      </c>
      <c r="L8516" s="44">
        <v>500</v>
      </c>
      <c r="M8516" s="44">
        <v>0</v>
      </c>
      <c r="N8516" s="44">
        <v>0</v>
      </c>
      <c r="O8516" s="44">
        <v>0</v>
      </c>
      <c r="P8516" s="44">
        <v>0</v>
      </c>
      <c r="Q8516" s="44">
        <v>1000</v>
      </c>
      <c r="R8516" s="44">
        <v>0</v>
      </c>
      <c r="S8516" s="44">
        <v>0</v>
      </c>
      <c r="T8516" s="44">
        <f t="shared" si="6129"/>
        <v>0</v>
      </c>
      <c r="U8516" s="44">
        <v>0</v>
      </c>
      <c r="V8516" s="44">
        <v>0</v>
      </c>
      <c r="W8516" s="44">
        <v>0</v>
      </c>
      <c r="X8516" s="44">
        <f t="shared" si="6130"/>
        <v>0</v>
      </c>
      <c r="Y8516" s="209">
        <f t="shared" si="6122"/>
        <v>0</v>
      </c>
    </row>
    <row r="8517" spans="1:25">
      <c r="A8517" s="23">
        <v>35</v>
      </c>
      <c r="B8517" s="80" t="s">
        <v>172</v>
      </c>
      <c r="C8517" s="80" t="s">
        <v>1010</v>
      </c>
      <c r="D8517" s="80">
        <v>35020017</v>
      </c>
      <c r="E8517" s="22">
        <v>6148</v>
      </c>
      <c r="F8517" s="23"/>
      <c r="G8517" s="129" t="s">
        <v>3380</v>
      </c>
      <c r="H8517" s="32" t="s">
        <v>41</v>
      </c>
      <c r="I8517" s="44">
        <f t="shared" si="6127"/>
        <v>20</v>
      </c>
      <c r="J8517" s="44">
        <v>0</v>
      </c>
      <c r="K8517" s="44">
        <f t="shared" si="6128"/>
        <v>20</v>
      </c>
      <c r="L8517" s="44">
        <v>10</v>
      </c>
      <c r="M8517" s="44">
        <v>0</v>
      </c>
      <c r="N8517" s="44">
        <v>10</v>
      </c>
      <c r="O8517" s="44">
        <v>0</v>
      </c>
      <c r="P8517" s="44">
        <v>0</v>
      </c>
      <c r="Q8517" s="44">
        <v>6490</v>
      </c>
      <c r="R8517" s="44">
        <v>0</v>
      </c>
      <c r="S8517" s="44">
        <v>0</v>
      </c>
      <c r="T8517" s="44">
        <f t="shared" si="6129"/>
        <v>0</v>
      </c>
      <c r="U8517" s="44">
        <v>0</v>
      </c>
      <c r="V8517" s="44">
        <v>0</v>
      </c>
      <c r="W8517" s="44">
        <v>0</v>
      </c>
      <c r="X8517" s="44">
        <f t="shared" si="6130"/>
        <v>0</v>
      </c>
      <c r="Y8517" s="209">
        <f t="shared" si="6122"/>
        <v>0</v>
      </c>
    </row>
    <row r="8518" spans="1:25" ht="20.399999999999999">
      <c r="A8518" s="20" t="s">
        <v>0</v>
      </c>
      <c r="B8518" s="81" t="s">
        <v>0</v>
      </c>
      <c r="C8518" s="81" t="s">
        <v>0</v>
      </c>
      <c r="D8518" s="94" t="s">
        <v>0</v>
      </c>
      <c r="E8518" s="21" t="s">
        <v>0</v>
      </c>
      <c r="F8518" s="21" t="s">
        <v>0</v>
      </c>
      <c r="G8518" s="150" t="s">
        <v>0</v>
      </c>
      <c r="H8518" s="30" t="s">
        <v>60</v>
      </c>
      <c r="I8518" s="31">
        <f t="shared" si="6127"/>
        <v>110100</v>
      </c>
      <c r="J8518" s="31">
        <f t="shared" ref="J8518:X8518" si="6140">SUM(J8519)</f>
        <v>0</v>
      </c>
      <c r="K8518" s="31">
        <f t="shared" si="6128"/>
        <v>106100</v>
      </c>
      <c r="L8518" s="31">
        <f t="shared" si="6140"/>
        <v>43000</v>
      </c>
      <c r="M8518" s="31">
        <f t="shared" si="6140"/>
        <v>100</v>
      </c>
      <c r="N8518" s="31">
        <f t="shared" si="6140"/>
        <v>63000</v>
      </c>
      <c r="O8518" s="31">
        <f t="shared" si="6140"/>
        <v>4000</v>
      </c>
      <c r="P8518" s="31">
        <f t="shared" si="6140"/>
        <v>0</v>
      </c>
      <c r="Q8518" s="31">
        <f t="shared" si="6140"/>
        <v>445167</v>
      </c>
      <c r="R8518" s="31">
        <f t="shared" si="6140"/>
        <v>0</v>
      </c>
      <c r="S8518" s="31">
        <f t="shared" si="6140"/>
        <v>0</v>
      </c>
      <c r="T8518" s="31">
        <f t="shared" si="6140"/>
        <v>0</v>
      </c>
      <c r="U8518" s="31">
        <f t="shared" si="6140"/>
        <v>0</v>
      </c>
      <c r="V8518" s="31">
        <f t="shared" si="6140"/>
        <v>0</v>
      </c>
      <c r="W8518" s="31">
        <f t="shared" si="6140"/>
        <v>0</v>
      </c>
      <c r="X8518" s="31">
        <f t="shared" si="6140"/>
        <v>0</v>
      </c>
      <c r="Y8518" s="220">
        <f t="shared" si="6122"/>
        <v>0</v>
      </c>
    </row>
    <row r="8519" spans="1:25">
      <c r="A8519" s="23">
        <v>35</v>
      </c>
      <c r="B8519" s="80" t="s">
        <v>172</v>
      </c>
      <c r="C8519" s="80" t="s">
        <v>1010</v>
      </c>
      <c r="D8519" s="80">
        <v>35020017</v>
      </c>
      <c r="E8519" s="21" t="s">
        <v>166</v>
      </c>
      <c r="F8519" s="21" t="s">
        <v>0</v>
      </c>
      <c r="G8519" s="150" t="s">
        <v>0</v>
      </c>
      <c r="H8519" s="21" t="s">
        <v>53</v>
      </c>
      <c r="I8519" s="66">
        <f t="shared" si="6127"/>
        <v>110100</v>
      </c>
      <c r="J8519" s="66">
        <f>SUM(J8520:J8522)</f>
        <v>0</v>
      </c>
      <c r="K8519" s="66">
        <f t="shared" si="6128"/>
        <v>106100</v>
      </c>
      <c r="L8519" s="66">
        <f t="shared" ref="L8519:P8519" si="6141">SUM(L8520:L8522)</f>
        <v>43000</v>
      </c>
      <c r="M8519" s="66">
        <f t="shared" si="6141"/>
        <v>100</v>
      </c>
      <c r="N8519" s="66">
        <f t="shared" si="6141"/>
        <v>63000</v>
      </c>
      <c r="O8519" s="66">
        <f t="shared" si="6141"/>
        <v>4000</v>
      </c>
      <c r="P8519" s="66">
        <f t="shared" si="6141"/>
        <v>0</v>
      </c>
      <c r="Q8519" s="66">
        <f t="shared" ref="Q8519:R8519" si="6142">SUM(Q8520:Q8522)</f>
        <v>445167</v>
      </c>
      <c r="R8519" s="66">
        <f t="shared" si="6142"/>
        <v>0</v>
      </c>
      <c r="S8519" s="66">
        <f t="shared" ref="S8519" si="6143">SUM(S8520:S8522)</f>
        <v>0</v>
      </c>
      <c r="T8519" s="66">
        <f t="shared" ref="T8519:X8519" si="6144">SUM(T8520:T8522)</f>
        <v>0</v>
      </c>
      <c r="U8519" s="66">
        <f t="shared" si="6144"/>
        <v>0</v>
      </c>
      <c r="V8519" s="66">
        <f t="shared" si="6144"/>
        <v>0</v>
      </c>
      <c r="W8519" s="66">
        <f t="shared" si="6144"/>
        <v>0</v>
      </c>
      <c r="X8519" s="66">
        <f t="shared" si="6144"/>
        <v>0</v>
      </c>
      <c r="Y8519" s="208">
        <f t="shared" si="6122"/>
        <v>0</v>
      </c>
    </row>
    <row r="8520" spans="1:25" s="171" customFormat="1">
      <c r="A8520" s="167">
        <v>35</v>
      </c>
      <c r="B8520" s="180" t="s">
        <v>172</v>
      </c>
      <c r="C8520" s="180" t="s">
        <v>1010</v>
      </c>
      <c r="D8520" s="180">
        <v>35020017</v>
      </c>
      <c r="E8520" s="168">
        <v>8213</v>
      </c>
      <c r="F8520" s="167"/>
      <c r="G8520" s="129" t="s">
        <v>3380</v>
      </c>
      <c r="H8520" s="169" t="s">
        <v>56</v>
      </c>
      <c r="I8520" s="170">
        <f t="shared" si="6127"/>
        <v>89600</v>
      </c>
      <c r="J8520" s="44">
        <v>0</v>
      </c>
      <c r="K8520" s="44">
        <f t="shared" si="6128"/>
        <v>85600</v>
      </c>
      <c r="L8520" s="44">
        <v>25000</v>
      </c>
      <c r="M8520" s="44">
        <v>100</v>
      </c>
      <c r="N8520" s="44">
        <v>60500</v>
      </c>
      <c r="O8520" s="44">
        <v>4000</v>
      </c>
      <c r="P8520" s="44">
        <v>0</v>
      </c>
      <c r="Q8520" s="44">
        <v>387576</v>
      </c>
      <c r="R8520" s="44">
        <v>0</v>
      </c>
      <c r="S8520" s="44">
        <v>0</v>
      </c>
      <c r="T8520" s="44">
        <f t="shared" si="6129"/>
        <v>0</v>
      </c>
      <c r="U8520" s="44">
        <v>0</v>
      </c>
      <c r="V8520" s="44">
        <v>0</v>
      </c>
      <c r="W8520" s="44">
        <v>0</v>
      </c>
      <c r="X8520" s="44">
        <f t="shared" si="6130"/>
        <v>0</v>
      </c>
      <c r="Y8520" s="209">
        <f t="shared" si="6122"/>
        <v>0</v>
      </c>
    </row>
    <row r="8521" spans="1:25">
      <c r="A8521" s="23">
        <v>35</v>
      </c>
      <c r="B8521" s="80" t="s">
        <v>172</v>
      </c>
      <c r="C8521" s="80" t="s">
        <v>1010</v>
      </c>
      <c r="D8521" s="80">
        <v>35020017</v>
      </c>
      <c r="E8521" s="22">
        <v>8215</v>
      </c>
      <c r="F8521" s="23"/>
      <c r="G8521" s="129" t="s">
        <v>3380</v>
      </c>
      <c r="H8521" s="32" t="s">
        <v>58</v>
      </c>
      <c r="I8521" s="44">
        <f t="shared" si="6127"/>
        <v>5000</v>
      </c>
      <c r="J8521" s="44">
        <v>0</v>
      </c>
      <c r="K8521" s="44">
        <f t="shared" si="6128"/>
        <v>5000</v>
      </c>
      <c r="L8521" s="44">
        <v>3000</v>
      </c>
      <c r="M8521" s="44">
        <v>0</v>
      </c>
      <c r="N8521" s="44">
        <v>2000</v>
      </c>
      <c r="O8521" s="44">
        <v>0</v>
      </c>
      <c r="P8521" s="44">
        <v>0</v>
      </c>
      <c r="Q8521" s="44">
        <v>24091</v>
      </c>
      <c r="R8521" s="44">
        <v>0</v>
      </c>
      <c r="S8521" s="44">
        <v>0</v>
      </c>
      <c r="T8521" s="44">
        <f t="shared" si="6129"/>
        <v>0</v>
      </c>
      <c r="U8521" s="44">
        <v>0</v>
      </c>
      <c r="V8521" s="44">
        <v>0</v>
      </c>
      <c r="W8521" s="44">
        <v>0</v>
      </c>
      <c r="X8521" s="44">
        <f t="shared" si="6130"/>
        <v>0</v>
      </c>
      <c r="Y8521" s="209">
        <f t="shared" si="6122"/>
        <v>0</v>
      </c>
    </row>
    <row r="8522" spans="1:25">
      <c r="A8522" s="23">
        <v>35</v>
      </c>
      <c r="B8522" s="80" t="s">
        <v>172</v>
      </c>
      <c r="C8522" s="80" t="s">
        <v>1010</v>
      </c>
      <c r="D8522" s="80">
        <v>35020017</v>
      </c>
      <c r="E8522" s="22">
        <v>8216</v>
      </c>
      <c r="F8522" s="23"/>
      <c r="G8522" s="129" t="s">
        <v>3380</v>
      </c>
      <c r="H8522" s="32" t="s">
        <v>59</v>
      </c>
      <c r="I8522" s="44">
        <f t="shared" si="6127"/>
        <v>15500</v>
      </c>
      <c r="J8522" s="44">
        <v>0</v>
      </c>
      <c r="K8522" s="44">
        <f t="shared" si="6128"/>
        <v>15500</v>
      </c>
      <c r="L8522" s="44">
        <v>15000</v>
      </c>
      <c r="M8522" s="44">
        <v>0</v>
      </c>
      <c r="N8522" s="44">
        <v>500</v>
      </c>
      <c r="O8522" s="44">
        <v>0</v>
      </c>
      <c r="P8522" s="44">
        <v>0</v>
      </c>
      <c r="Q8522" s="44">
        <v>33500</v>
      </c>
      <c r="R8522" s="44">
        <v>0</v>
      </c>
      <c r="S8522" s="44">
        <v>0</v>
      </c>
      <c r="T8522" s="44">
        <f t="shared" si="6129"/>
        <v>0</v>
      </c>
      <c r="U8522" s="44">
        <v>0</v>
      </c>
      <c r="V8522" s="44">
        <v>0</v>
      </c>
      <c r="W8522" s="44">
        <v>0</v>
      </c>
      <c r="X8522" s="44">
        <f t="shared" si="6130"/>
        <v>0</v>
      </c>
      <c r="Y8522" s="209">
        <f t="shared" si="6122"/>
        <v>0</v>
      </c>
    </row>
    <row r="8523" spans="1:25">
      <c r="A8523" s="32" t="s">
        <v>0</v>
      </c>
      <c r="B8523" s="95" t="s">
        <v>0</v>
      </c>
      <c r="C8523" s="95" t="s">
        <v>0</v>
      </c>
      <c r="D8523" s="95" t="s">
        <v>0</v>
      </c>
      <c r="E8523" s="32" t="s">
        <v>0</v>
      </c>
      <c r="F8523" s="32" t="s">
        <v>0</v>
      </c>
      <c r="G8523" s="154" t="s">
        <v>0</v>
      </c>
      <c r="H8523" s="30" t="s">
        <v>1991</v>
      </c>
      <c r="I8523" s="31">
        <f t="shared" si="6127"/>
        <v>6205786</v>
      </c>
      <c r="J8523" s="31">
        <f>SUM(J8488,J8513,J8518)</f>
        <v>5623460</v>
      </c>
      <c r="K8523" s="31">
        <f t="shared" si="6128"/>
        <v>578326</v>
      </c>
      <c r="L8523" s="31">
        <f t="shared" ref="L8523:X8523" si="6145">SUM(L8488,L8513,L8518)</f>
        <v>427126</v>
      </c>
      <c r="M8523" s="31">
        <f t="shared" si="6145"/>
        <v>1500</v>
      </c>
      <c r="N8523" s="31">
        <f t="shared" si="6145"/>
        <v>149700</v>
      </c>
      <c r="O8523" s="31">
        <f t="shared" si="6145"/>
        <v>4000</v>
      </c>
      <c r="P8523" s="31">
        <f t="shared" si="6145"/>
        <v>0</v>
      </c>
      <c r="Q8523" s="31">
        <f t="shared" si="6145"/>
        <v>7125501</v>
      </c>
      <c r="R8523" s="31">
        <f t="shared" si="6145"/>
        <v>5845756</v>
      </c>
      <c r="S8523" s="31">
        <f t="shared" si="6145"/>
        <v>4562094</v>
      </c>
      <c r="T8523" s="31">
        <f t="shared" si="6145"/>
        <v>1283662</v>
      </c>
      <c r="U8523" s="31">
        <f t="shared" si="6145"/>
        <v>478041</v>
      </c>
      <c r="V8523" s="31">
        <f t="shared" si="6145"/>
        <v>465038</v>
      </c>
      <c r="W8523" s="31">
        <f t="shared" si="6145"/>
        <v>340583</v>
      </c>
      <c r="X8523" s="31">
        <f t="shared" si="6145"/>
        <v>5845756</v>
      </c>
      <c r="Y8523" s="220">
        <f t="shared" si="6122"/>
        <v>100</v>
      </c>
    </row>
    <row r="8524" spans="1:25" ht="15" thickBot="1">
      <c r="A8524" s="32" t="s">
        <v>0</v>
      </c>
      <c r="B8524" s="95" t="s">
        <v>0</v>
      </c>
      <c r="C8524" s="95" t="s">
        <v>0</v>
      </c>
      <c r="D8524" s="95" t="s">
        <v>0</v>
      </c>
      <c r="E8524" s="32" t="s">
        <v>0</v>
      </c>
      <c r="F8524" s="32" t="s">
        <v>0</v>
      </c>
      <c r="G8524" s="154" t="s">
        <v>0</v>
      </c>
      <c r="H8524" s="21" t="s">
        <v>170</v>
      </c>
      <c r="I8524" s="66">
        <f t="shared" si="6127"/>
        <v>117</v>
      </c>
      <c r="J8524" s="66">
        <v>117</v>
      </c>
      <c r="K8524" s="66">
        <f t="shared" si="6128"/>
        <v>0</v>
      </c>
      <c r="L8524" s="66" t="s">
        <v>0</v>
      </c>
      <c r="M8524" s="66" t="s">
        <v>0</v>
      </c>
      <c r="N8524" s="66" t="s">
        <v>0</v>
      </c>
      <c r="O8524" s="66" t="s">
        <v>0</v>
      </c>
      <c r="P8524" s="66" t="s">
        <v>0</v>
      </c>
      <c r="Q8524" s="66">
        <v>0</v>
      </c>
      <c r="R8524" s="66"/>
      <c r="S8524" s="66"/>
      <c r="T8524" s="66"/>
      <c r="U8524" s="66"/>
      <c r="V8524" s="66"/>
      <c r="W8524" s="66"/>
      <c r="X8524" s="66"/>
      <c r="Y8524" s="208">
        <v>0</v>
      </c>
    </row>
    <row r="8525" spans="1:25" ht="41.4" thickBot="1">
      <c r="A8525" s="252" t="s">
        <v>0</v>
      </c>
      <c r="B8525" s="255" t="s">
        <v>0</v>
      </c>
      <c r="C8525" s="255" t="s">
        <v>0</v>
      </c>
      <c r="D8525" s="255" t="s">
        <v>0</v>
      </c>
      <c r="E8525" s="252" t="s">
        <v>0</v>
      </c>
      <c r="F8525" s="252" t="s">
        <v>0</v>
      </c>
      <c r="G8525" s="258" t="s">
        <v>0</v>
      </c>
      <c r="H8525" s="24" t="s">
        <v>72</v>
      </c>
      <c r="I8525" s="1" t="s">
        <v>3093</v>
      </c>
      <c r="J8525" s="1" t="s">
        <v>3130</v>
      </c>
      <c r="K8525" s="1" t="s">
        <v>3</v>
      </c>
      <c r="L8525" s="1" t="s">
        <v>4</v>
      </c>
      <c r="M8525" s="1" t="s">
        <v>5</v>
      </c>
      <c r="N8525" s="1" t="s">
        <v>6</v>
      </c>
      <c r="O8525" s="1" t="s">
        <v>7</v>
      </c>
      <c r="P8525" s="1" t="s">
        <v>8</v>
      </c>
      <c r="Q8525" s="1" t="s">
        <v>3344</v>
      </c>
      <c r="R8525" s="1" t="s">
        <v>3427</v>
      </c>
      <c r="S8525" s="1" t="s">
        <v>3447</v>
      </c>
      <c r="T8525" s="1" t="s">
        <v>3448</v>
      </c>
      <c r="U8525" s="1" t="s">
        <v>3452</v>
      </c>
      <c r="V8525" s="1" t="s">
        <v>3449</v>
      </c>
      <c r="W8525" s="1" t="s">
        <v>3450</v>
      </c>
      <c r="X8525" s="1" t="s">
        <v>3451</v>
      </c>
      <c r="Y8525" s="216" t="s">
        <v>3385</v>
      </c>
    </row>
    <row r="8526" spans="1:25">
      <c r="A8526" s="253"/>
      <c r="B8526" s="256"/>
      <c r="C8526" s="256"/>
      <c r="D8526" s="256"/>
      <c r="E8526" s="253"/>
      <c r="F8526" s="253"/>
      <c r="G8526" s="259"/>
      <c r="H8526" s="33" t="s">
        <v>0</v>
      </c>
      <c r="I8526" s="45">
        <v>1</v>
      </c>
      <c r="J8526" s="45">
        <v>3</v>
      </c>
      <c r="K8526" s="45" t="s">
        <v>9</v>
      </c>
      <c r="L8526" s="45">
        <v>5</v>
      </c>
      <c r="M8526" s="45">
        <v>6</v>
      </c>
      <c r="N8526" s="45">
        <v>7</v>
      </c>
      <c r="O8526" s="45">
        <v>8</v>
      </c>
      <c r="P8526" s="45">
        <v>9</v>
      </c>
      <c r="Q8526" s="45">
        <v>1</v>
      </c>
      <c r="R8526" s="45">
        <v>2</v>
      </c>
      <c r="S8526" s="45">
        <v>3</v>
      </c>
      <c r="T8526" s="45" t="s">
        <v>3453</v>
      </c>
      <c r="U8526" s="45">
        <v>5</v>
      </c>
      <c r="V8526" s="45">
        <v>6</v>
      </c>
      <c r="W8526" s="45">
        <v>7</v>
      </c>
      <c r="X8526" s="45" t="s">
        <v>3454</v>
      </c>
      <c r="Y8526" s="276">
        <v>9</v>
      </c>
    </row>
    <row r="8527" spans="1:25">
      <c r="A8527" s="253"/>
      <c r="B8527" s="256"/>
      <c r="C8527" s="256"/>
      <c r="D8527" s="256"/>
      <c r="E8527" s="253"/>
      <c r="F8527" s="253"/>
      <c r="G8527" s="259"/>
      <c r="H8527" s="34" t="s">
        <v>110</v>
      </c>
      <c r="I8527" s="35">
        <f t="shared" si="6127"/>
        <v>6205786</v>
      </c>
      <c r="J8527" s="35">
        <f>SUM(J8523)</f>
        <v>5623460</v>
      </c>
      <c r="K8527" s="35">
        <f t="shared" si="6128"/>
        <v>578326</v>
      </c>
      <c r="L8527" s="35">
        <f t="shared" ref="L8527:P8527" si="6146">SUM(L8523)</f>
        <v>427126</v>
      </c>
      <c r="M8527" s="35">
        <f t="shared" si="6146"/>
        <v>1500</v>
      </c>
      <c r="N8527" s="35">
        <f t="shared" si="6146"/>
        <v>149700</v>
      </c>
      <c r="O8527" s="35">
        <f t="shared" si="6146"/>
        <v>4000</v>
      </c>
      <c r="P8527" s="35">
        <f t="shared" si="6146"/>
        <v>0</v>
      </c>
      <c r="Q8527" s="35">
        <f t="shared" ref="Q8527:R8527" si="6147">SUM(Q8523)</f>
        <v>7125501</v>
      </c>
      <c r="R8527" s="35">
        <f t="shared" si="6147"/>
        <v>5845756</v>
      </c>
      <c r="S8527" s="35">
        <f t="shared" ref="S8527" si="6148">SUM(S8523)</f>
        <v>4562094</v>
      </c>
      <c r="T8527" s="35">
        <f t="shared" ref="T8527:X8527" si="6149">SUM(T8523)</f>
        <v>1283662</v>
      </c>
      <c r="U8527" s="35">
        <f t="shared" si="6149"/>
        <v>478041</v>
      </c>
      <c r="V8527" s="35">
        <f t="shared" si="6149"/>
        <v>465038</v>
      </c>
      <c r="W8527" s="35">
        <f t="shared" si="6149"/>
        <v>340583</v>
      </c>
      <c r="X8527" s="35">
        <f t="shared" si="6149"/>
        <v>5845756</v>
      </c>
      <c r="Y8527" s="218">
        <f t="shared" ref="Y8527:Y8528" si="6150">IF(R8527=0,0,(X8527/R8527)*100)</f>
        <v>100</v>
      </c>
    </row>
    <row r="8528" spans="1:25">
      <c r="A8528" s="253"/>
      <c r="B8528" s="256"/>
      <c r="C8528" s="256"/>
      <c r="D8528" s="256"/>
      <c r="E8528" s="253"/>
      <c r="F8528" s="253"/>
      <c r="G8528" s="259"/>
      <c r="H8528" s="36" t="s">
        <v>69</v>
      </c>
      <c r="I8528" s="35">
        <f t="shared" si="6127"/>
        <v>6205786</v>
      </c>
      <c r="J8528" s="35">
        <f>SUM(J8527)</f>
        <v>5623460</v>
      </c>
      <c r="K8528" s="35">
        <f t="shared" si="6128"/>
        <v>578326</v>
      </c>
      <c r="L8528" s="35">
        <f t="shared" ref="L8528:P8528" si="6151">SUM(L8527)</f>
        <v>427126</v>
      </c>
      <c r="M8528" s="35">
        <f t="shared" si="6151"/>
        <v>1500</v>
      </c>
      <c r="N8528" s="35">
        <f t="shared" si="6151"/>
        <v>149700</v>
      </c>
      <c r="O8528" s="35">
        <f t="shared" si="6151"/>
        <v>4000</v>
      </c>
      <c r="P8528" s="35">
        <f t="shared" si="6151"/>
        <v>0</v>
      </c>
      <c r="Q8528" s="35">
        <f t="shared" ref="Q8528:R8528" si="6152">SUM(Q8527)</f>
        <v>7125501</v>
      </c>
      <c r="R8528" s="35">
        <f t="shared" si="6152"/>
        <v>5845756</v>
      </c>
      <c r="S8528" s="35">
        <f t="shared" ref="S8528" si="6153">SUM(S8527)</f>
        <v>4562094</v>
      </c>
      <c r="T8528" s="35">
        <f t="shared" ref="T8528:X8528" si="6154">SUM(T8527)</f>
        <v>1283662</v>
      </c>
      <c r="U8528" s="35">
        <f t="shared" si="6154"/>
        <v>478041</v>
      </c>
      <c r="V8528" s="35">
        <f t="shared" si="6154"/>
        <v>465038</v>
      </c>
      <c r="W8528" s="35">
        <f t="shared" si="6154"/>
        <v>340583</v>
      </c>
      <c r="X8528" s="35">
        <f t="shared" si="6154"/>
        <v>5845756</v>
      </c>
      <c r="Y8528" s="218">
        <f t="shared" si="6150"/>
        <v>100</v>
      </c>
    </row>
    <row r="8529" spans="1:25">
      <c r="A8529" s="254"/>
      <c r="B8529" s="257"/>
      <c r="C8529" s="257"/>
      <c r="D8529" s="257"/>
      <c r="E8529" s="254"/>
      <c r="F8529" s="254"/>
      <c r="G8529" s="260"/>
    </row>
    <row r="8530" spans="1:25" ht="15" thickBot="1">
      <c r="A8530" s="32" t="s">
        <v>0</v>
      </c>
      <c r="B8530" s="95" t="s">
        <v>0</v>
      </c>
      <c r="C8530" s="95" t="s">
        <v>0</v>
      </c>
      <c r="D8530" s="95" t="s">
        <v>0</v>
      </c>
      <c r="E8530" s="32" t="s">
        <v>0</v>
      </c>
      <c r="F8530" s="32" t="s">
        <v>0</v>
      </c>
      <c r="G8530" s="154" t="s">
        <v>0</v>
      </c>
      <c r="H8530" s="37" t="s">
        <v>0</v>
      </c>
      <c r="I8530" s="37"/>
      <c r="J8530" s="37"/>
      <c r="K8530" s="37"/>
      <c r="L8530" s="37" t="s">
        <v>0</v>
      </c>
      <c r="M8530" s="37" t="s">
        <v>0</v>
      </c>
      <c r="N8530" s="37" t="s">
        <v>0</v>
      </c>
      <c r="O8530" s="37" t="s">
        <v>0</v>
      </c>
      <c r="P8530" s="37" t="s">
        <v>0</v>
      </c>
      <c r="Q8530" s="37"/>
      <c r="R8530" s="37"/>
      <c r="S8530" s="37"/>
      <c r="T8530" s="37" t="s">
        <v>0</v>
      </c>
      <c r="U8530" s="37" t="s">
        <v>0</v>
      </c>
      <c r="V8530" s="37" t="s">
        <v>0</v>
      </c>
      <c r="W8530" s="37" t="s">
        <v>0</v>
      </c>
      <c r="X8530" s="37" t="s">
        <v>0</v>
      </c>
      <c r="Y8530" s="219"/>
    </row>
    <row r="8531" spans="1:25" ht="41.4" thickBot="1">
      <c r="A8531" s="24" t="s">
        <v>123</v>
      </c>
      <c r="B8531" s="90" t="s">
        <v>124</v>
      </c>
      <c r="C8531" s="90" t="s">
        <v>125</v>
      </c>
      <c r="D8531" s="91" t="s">
        <v>0</v>
      </c>
      <c r="E8531" s="24" t="s">
        <v>126</v>
      </c>
      <c r="F8531" s="24" t="s">
        <v>127</v>
      </c>
      <c r="G8531" s="151" t="s">
        <v>128</v>
      </c>
      <c r="H8531" s="24" t="s">
        <v>1</v>
      </c>
      <c r="I8531" s="1" t="s">
        <v>3093</v>
      </c>
      <c r="J8531" s="1" t="s">
        <v>3130</v>
      </c>
      <c r="K8531" s="1" t="s">
        <v>3</v>
      </c>
      <c r="L8531" s="1" t="s">
        <v>4</v>
      </c>
      <c r="M8531" s="1" t="s">
        <v>5</v>
      </c>
      <c r="N8531" s="1" t="s">
        <v>6</v>
      </c>
      <c r="O8531" s="1" t="s">
        <v>7</v>
      </c>
      <c r="P8531" s="1" t="s">
        <v>8</v>
      </c>
      <c r="Q8531" s="1" t="s">
        <v>3344</v>
      </c>
      <c r="R8531" s="1" t="s">
        <v>3427</v>
      </c>
      <c r="S8531" s="1" t="s">
        <v>3447</v>
      </c>
      <c r="T8531" s="1" t="s">
        <v>3448</v>
      </c>
      <c r="U8531" s="1" t="s">
        <v>3452</v>
      </c>
      <c r="V8531" s="1" t="s">
        <v>3449</v>
      </c>
      <c r="W8531" s="1" t="s">
        <v>3450</v>
      </c>
      <c r="X8531" s="1" t="s">
        <v>3451</v>
      </c>
      <c r="Y8531" s="216" t="s">
        <v>3385</v>
      </c>
    </row>
    <row r="8532" spans="1:25">
      <c r="A8532" s="26" t="s">
        <v>0</v>
      </c>
      <c r="B8532" s="92" t="s">
        <v>0</v>
      </c>
      <c r="C8532" s="92" t="s">
        <v>0</v>
      </c>
      <c r="D8532" s="93" t="s">
        <v>0</v>
      </c>
      <c r="E8532" s="27" t="s">
        <v>0</v>
      </c>
      <c r="F8532" s="28" t="s">
        <v>0</v>
      </c>
      <c r="G8532" s="152" t="s">
        <v>0</v>
      </c>
      <c r="H8532" s="29" t="s">
        <v>0</v>
      </c>
      <c r="I8532" s="45">
        <v>1</v>
      </c>
      <c r="J8532" s="45">
        <v>3</v>
      </c>
      <c r="K8532" s="45" t="s">
        <v>9</v>
      </c>
      <c r="L8532" s="45">
        <v>5</v>
      </c>
      <c r="M8532" s="45">
        <v>6</v>
      </c>
      <c r="N8532" s="45">
        <v>7</v>
      </c>
      <c r="O8532" s="45">
        <v>8</v>
      </c>
      <c r="P8532" s="45">
        <v>9</v>
      </c>
      <c r="Q8532" s="45">
        <v>1</v>
      </c>
      <c r="R8532" s="45">
        <v>2</v>
      </c>
      <c r="S8532" s="45">
        <v>3</v>
      </c>
      <c r="T8532" s="45" t="s">
        <v>3453</v>
      </c>
      <c r="U8532" s="45">
        <v>5</v>
      </c>
      <c r="V8532" s="45">
        <v>6</v>
      </c>
      <c r="W8532" s="45">
        <v>7</v>
      </c>
      <c r="X8532" s="45" t="s">
        <v>3454</v>
      </c>
      <c r="Y8532" s="276">
        <v>9</v>
      </c>
    </row>
    <row r="8533" spans="1:25">
      <c r="A8533" s="20">
        <v>35</v>
      </c>
      <c r="B8533" s="81" t="s">
        <v>172</v>
      </c>
      <c r="C8533" s="80" t="s">
        <v>1021</v>
      </c>
      <c r="D8533" s="80">
        <v>35020018</v>
      </c>
      <c r="E8533" s="21" t="s">
        <v>0</v>
      </c>
      <c r="F8533" s="21" t="s">
        <v>0</v>
      </c>
      <c r="G8533" s="150" t="s">
        <v>0</v>
      </c>
      <c r="H8533" s="21" t="s">
        <v>1992</v>
      </c>
      <c r="I8533" s="22"/>
      <c r="J8533" s="22"/>
      <c r="K8533" s="22"/>
      <c r="L8533" s="22" t="s">
        <v>0</v>
      </c>
      <c r="M8533" s="22" t="s">
        <v>0</v>
      </c>
      <c r="N8533" s="22" t="s">
        <v>0</v>
      </c>
      <c r="O8533" s="22" t="s">
        <v>0</v>
      </c>
      <c r="P8533" s="22" t="s">
        <v>0</v>
      </c>
      <c r="Q8533" s="22"/>
      <c r="R8533" s="22"/>
      <c r="S8533" s="22"/>
      <c r="T8533" s="22" t="s">
        <v>0</v>
      </c>
      <c r="U8533" s="22" t="s">
        <v>0</v>
      </c>
      <c r="V8533" s="22" t="s">
        <v>0</v>
      </c>
      <c r="W8533" s="22" t="s">
        <v>0</v>
      </c>
      <c r="X8533" s="22" t="s">
        <v>0</v>
      </c>
      <c r="Y8533" s="209"/>
    </row>
    <row r="8534" spans="1:25" ht="20.399999999999999">
      <c r="A8534" s="20" t="s">
        <v>0</v>
      </c>
      <c r="B8534" s="81" t="s">
        <v>0</v>
      </c>
      <c r="C8534" s="81" t="s">
        <v>0</v>
      </c>
      <c r="D8534" s="94" t="s">
        <v>0</v>
      </c>
      <c r="E8534" s="21" t="s">
        <v>0</v>
      </c>
      <c r="F8534" s="21" t="s">
        <v>0</v>
      </c>
      <c r="G8534" s="150" t="s">
        <v>0</v>
      </c>
      <c r="H8534" s="30" t="s">
        <v>33</v>
      </c>
      <c r="I8534" s="31">
        <f t="shared" si="6127"/>
        <v>11618606</v>
      </c>
      <c r="J8534" s="31">
        <f>SUM(J8535,J8543,J8545)</f>
        <v>10258458</v>
      </c>
      <c r="K8534" s="31">
        <f t="shared" si="6128"/>
        <v>1360148</v>
      </c>
      <c r="L8534" s="31">
        <f t="shared" ref="L8534:P8534" si="6155">SUM(L8535,L8543,L8545)</f>
        <v>1267685</v>
      </c>
      <c r="M8534" s="31">
        <f t="shared" si="6155"/>
        <v>10530</v>
      </c>
      <c r="N8534" s="31">
        <f t="shared" si="6155"/>
        <v>81933</v>
      </c>
      <c r="O8534" s="31">
        <f t="shared" si="6155"/>
        <v>0</v>
      </c>
      <c r="P8534" s="31">
        <f t="shared" si="6155"/>
        <v>0</v>
      </c>
      <c r="Q8534" s="31">
        <f t="shared" ref="Q8534:R8534" si="6156">SUM(Q8535,Q8543,Q8545)</f>
        <v>13045042</v>
      </c>
      <c r="R8534" s="31">
        <f t="shared" si="6156"/>
        <v>10658233</v>
      </c>
      <c r="S8534" s="31">
        <f t="shared" ref="S8534" si="6157">SUM(S8535,S8543,S8545)</f>
        <v>7450885</v>
      </c>
      <c r="T8534" s="31">
        <f t="shared" ref="T8534:X8534" si="6158">SUM(T8535,T8543,T8545)</f>
        <v>3207348</v>
      </c>
      <c r="U8534" s="31">
        <f t="shared" si="6158"/>
        <v>1170579</v>
      </c>
      <c r="V8534" s="31">
        <f t="shared" si="6158"/>
        <v>1056978</v>
      </c>
      <c r="W8534" s="31">
        <f t="shared" si="6158"/>
        <v>979791</v>
      </c>
      <c r="X8534" s="31">
        <f t="shared" si="6158"/>
        <v>10658233</v>
      </c>
      <c r="Y8534" s="220">
        <f t="shared" ref="Y8534:Y8571" si="6159">IF(R8534=0,0,(X8534/R8534)*100)</f>
        <v>100</v>
      </c>
    </row>
    <row r="8535" spans="1:25">
      <c r="A8535" s="23">
        <v>35</v>
      </c>
      <c r="B8535" s="80" t="s">
        <v>172</v>
      </c>
      <c r="C8535" s="80" t="s">
        <v>1021</v>
      </c>
      <c r="D8535" s="80">
        <v>35020018</v>
      </c>
      <c r="E8535" s="21" t="s">
        <v>132</v>
      </c>
      <c r="F8535" s="21" t="s">
        <v>0</v>
      </c>
      <c r="G8535" s="150" t="s">
        <v>0</v>
      </c>
      <c r="H8535" s="21" t="s">
        <v>11</v>
      </c>
      <c r="I8535" s="66">
        <f t="shared" si="6127"/>
        <v>9441395</v>
      </c>
      <c r="J8535" s="66">
        <f>SUM(J8536,J8537)</f>
        <v>8971415</v>
      </c>
      <c r="K8535" s="66">
        <f t="shared" si="6128"/>
        <v>469980</v>
      </c>
      <c r="L8535" s="66">
        <f t="shared" ref="L8535:P8535" si="6160">SUM(L8536,L8537)</f>
        <v>425000</v>
      </c>
      <c r="M8535" s="66">
        <f t="shared" si="6160"/>
        <v>0</v>
      </c>
      <c r="N8535" s="66">
        <f t="shared" si="6160"/>
        <v>44980</v>
      </c>
      <c r="O8535" s="66">
        <f t="shared" si="6160"/>
        <v>0</v>
      </c>
      <c r="P8535" s="66">
        <f t="shared" si="6160"/>
        <v>0</v>
      </c>
      <c r="Q8535" s="66">
        <f t="shared" ref="Q8535:R8535" si="6161">SUM(Q8536,Q8537)</f>
        <v>9970094</v>
      </c>
      <c r="R8535" s="66">
        <f t="shared" si="6161"/>
        <v>9173170</v>
      </c>
      <c r="S8535" s="66">
        <f t="shared" ref="S8535" si="6162">SUM(S8536,S8537)</f>
        <v>6389666</v>
      </c>
      <c r="T8535" s="66">
        <f t="shared" ref="T8535:X8535" si="6163">SUM(T8536,T8537)</f>
        <v>2783504</v>
      </c>
      <c r="U8535" s="66">
        <f t="shared" si="6163"/>
        <v>1005535</v>
      </c>
      <c r="V8535" s="66">
        <f t="shared" si="6163"/>
        <v>927478</v>
      </c>
      <c r="W8535" s="66">
        <f t="shared" si="6163"/>
        <v>850491</v>
      </c>
      <c r="X8535" s="66">
        <f t="shared" si="6163"/>
        <v>9173170</v>
      </c>
      <c r="Y8535" s="208">
        <f t="shared" si="6159"/>
        <v>100</v>
      </c>
    </row>
    <row r="8536" spans="1:25">
      <c r="A8536" s="23">
        <v>35</v>
      </c>
      <c r="B8536" s="80" t="s">
        <v>172</v>
      </c>
      <c r="C8536" s="80" t="s">
        <v>1021</v>
      </c>
      <c r="D8536" s="80">
        <v>35020018</v>
      </c>
      <c r="E8536" s="22">
        <v>6111</v>
      </c>
      <c r="F8536" s="23"/>
      <c r="G8536" s="129" t="s">
        <v>3380</v>
      </c>
      <c r="H8536" s="32" t="s">
        <v>12</v>
      </c>
      <c r="I8536" s="44">
        <f t="shared" si="6127"/>
        <v>8694855</v>
      </c>
      <c r="J8536" s="44">
        <v>8224875</v>
      </c>
      <c r="K8536" s="44">
        <f t="shared" si="6128"/>
        <v>469980</v>
      </c>
      <c r="L8536" s="44">
        <v>425000</v>
      </c>
      <c r="M8536" s="44">
        <v>0</v>
      </c>
      <c r="N8536" s="44">
        <v>44980</v>
      </c>
      <c r="O8536" s="44">
        <v>0</v>
      </c>
      <c r="P8536" s="44">
        <v>0</v>
      </c>
      <c r="Q8536" s="44">
        <v>9232554</v>
      </c>
      <c r="R8536" s="44">
        <v>8435630</v>
      </c>
      <c r="S8536" s="44">
        <v>5874572</v>
      </c>
      <c r="T8536" s="44">
        <f t="shared" ref="T8536:T8570" si="6164">U8536+V8536+W8536</f>
        <v>2561058</v>
      </c>
      <c r="U8536" s="44">
        <v>900000</v>
      </c>
      <c r="V8536" s="44">
        <v>860000</v>
      </c>
      <c r="W8536" s="44">
        <v>801058</v>
      </c>
      <c r="X8536" s="44">
        <f t="shared" ref="X8536:X8570" si="6165">S8536+T8536</f>
        <v>8435630</v>
      </c>
      <c r="Y8536" s="209">
        <f t="shared" si="6159"/>
        <v>100</v>
      </c>
    </row>
    <row r="8537" spans="1:25">
      <c r="A8537" s="20">
        <v>35</v>
      </c>
      <c r="B8537" s="81" t="s">
        <v>172</v>
      </c>
      <c r="C8537" s="81" t="s">
        <v>1021</v>
      </c>
      <c r="D8537" s="81">
        <v>35020018</v>
      </c>
      <c r="E8537" s="20" t="s">
        <v>134</v>
      </c>
      <c r="F8537" s="23" t="s">
        <v>0</v>
      </c>
      <c r="G8537" s="154" t="s">
        <v>0</v>
      </c>
      <c r="H8537" s="21" t="s">
        <v>13</v>
      </c>
      <c r="I8537" s="66">
        <f t="shared" si="6127"/>
        <v>746540</v>
      </c>
      <c r="J8537" s="66">
        <f>SUM(J8538:J8542)</f>
        <v>746540</v>
      </c>
      <c r="K8537" s="66">
        <f t="shared" si="6128"/>
        <v>0</v>
      </c>
      <c r="L8537" s="66">
        <f t="shared" ref="L8537:X8537" si="6166">SUM(L8538:L8542)</f>
        <v>0</v>
      </c>
      <c r="M8537" s="66">
        <f t="shared" si="6166"/>
        <v>0</v>
      </c>
      <c r="N8537" s="66">
        <f t="shared" si="6166"/>
        <v>0</v>
      </c>
      <c r="O8537" s="66">
        <f t="shared" si="6166"/>
        <v>0</v>
      </c>
      <c r="P8537" s="66">
        <f t="shared" si="6166"/>
        <v>0</v>
      </c>
      <c r="Q8537" s="66">
        <f t="shared" si="6166"/>
        <v>737540</v>
      </c>
      <c r="R8537" s="66">
        <f t="shared" si="6166"/>
        <v>737540</v>
      </c>
      <c r="S8537" s="66">
        <f t="shared" si="6166"/>
        <v>515094</v>
      </c>
      <c r="T8537" s="66">
        <f t="shared" si="6166"/>
        <v>222446</v>
      </c>
      <c r="U8537" s="66">
        <f t="shared" si="6166"/>
        <v>105535</v>
      </c>
      <c r="V8537" s="66">
        <f t="shared" si="6166"/>
        <v>67478</v>
      </c>
      <c r="W8537" s="66">
        <f t="shared" si="6166"/>
        <v>49433</v>
      </c>
      <c r="X8537" s="66">
        <f t="shared" si="6166"/>
        <v>737540</v>
      </c>
      <c r="Y8537" s="208">
        <f t="shared" si="6159"/>
        <v>100</v>
      </c>
    </row>
    <row r="8538" spans="1:25">
      <c r="A8538" s="23">
        <v>35</v>
      </c>
      <c r="B8538" s="80" t="s">
        <v>172</v>
      </c>
      <c r="C8538" s="80" t="s">
        <v>1021</v>
      </c>
      <c r="D8538" s="80">
        <v>35020018</v>
      </c>
      <c r="E8538" s="22">
        <v>6112</v>
      </c>
      <c r="F8538" s="23" t="s">
        <v>2976</v>
      </c>
      <c r="G8538" s="129" t="s">
        <v>3380</v>
      </c>
      <c r="H8538" s="32" t="s">
        <v>16</v>
      </c>
      <c r="I8538" s="44">
        <f t="shared" si="6127"/>
        <v>115400</v>
      </c>
      <c r="J8538" s="44">
        <v>115400</v>
      </c>
      <c r="K8538" s="44">
        <f t="shared" si="6128"/>
        <v>0</v>
      </c>
      <c r="L8538" s="44">
        <v>0</v>
      </c>
      <c r="M8538" s="44">
        <v>0</v>
      </c>
      <c r="N8538" s="44">
        <v>0</v>
      </c>
      <c r="O8538" s="44">
        <v>0</v>
      </c>
      <c r="P8538" s="44">
        <v>0</v>
      </c>
      <c r="Q8538" s="44">
        <v>115400</v>
      </c>
      <c r="R8538" s="44">
        <v>115400</v>
      </c>
      <c r="S8538" s="44">
        <v>70967</v>
      </c>
      <c r="T8538" s="44">
        <f t="shared" si="6164"/>
        <v>44433</v>
      </c>
      <c r="U8538" s="44">
        <v>16000</v>
      </c>
      <c r="V8538" s="44">
        <v>15000</v>
      </c>
      <c r="W8538" s="44">
        <v>13433</v>
      </c>
      <c r="X8538" s="44">
        <f t="shared" si="6165"/>
        <v>115400</v>
      </c>
      <c r="Y8538" s="209">
        <f t="shared" si="6159"/>
        <v>100</v>
      </c>
    </row>
    <row r="8539" spans="1:25">
      <c r="A8539" s="23">
        <v>35</v>
      </c>
      <c r="B8539" s="80" t="s">
        <v>172</v>
      </c>
      <c r="C8539" s="80" t="s">
        <v>1021</v>
      </c>
      <c r="D8539" s="80">
        <v>35020018</v>
      </c>
      <c r="E8539" s="22">
        <v>6112</v>
      </c>
      <c r="F8539" s="23" t="s">
        <v>2977</v>
      </c>
      <c r="G8539" s="129" t="s">
        <v>3380</v>
      </c>
      <c r="H8539" s="32" t="s">
        <v>19</v>
      </c>
      <c r="I8539" s="44">
        <f t="shared" si="6127"/>
        <v>415000</v>
      </c>
      <c r="J8539" s="44">
        <v>415000</v>
      </c>
      <c r="K8539" s="44">
        <f t="shared" si="6128"/>
        <v>0</v>
      </c>
      <c r="L8539" s="44">
        <v>0</v>
      </c>
      <c r="M8539" s="44">
        <v>0</v>
      </c>
      <c r="N8539" s="44">
        <v>0</v>
      </c>
      <c r="O8539" s="44">
        <v>0</v>
      </c>
      <c r="P8539" s="44">
        <v>0</v>
      </c>
      <c r="Q8539" s="44">
        <v>406000</v>
      </c>
      <c r="R8539" s="44">
        <v>406000</v>
      </c>
      <c r="S8539" s="44">
        <v>255697</v>
      </c>
      <c r="T8539" s="44">
        <f t="shared" si="6164"/>
        <v>150303</v>
      </c>
      <c r="U8539" s="44">
        <v>78303</v>
      </c>
      <c r="V8539" s="44">
        <v>36000</v>
      </c>
      <c r="W8539" s="44">
        <v>36000</v>
      </c>
      <c r="X8539" s="44">
        <f t="shared" si="6165"/>
        <v>406000</v>
      </c>
      <c r="Y8539" s="209">
        <f t="shared" si="6159"/>
        <v>100</v>
      </c>
    </row>
    <row r="8540" spans="1:25">
      <c r="A8540" s="23">
        <v>35</v>
      </c>
      <c r="B8540" s="80" t="s">
        <v>172</v>
      </c>
      <c r="C8540" s="80" t="s">
        <v>1021</v>
      </c>
      <c r="D8540" s="80">
        <v>35020018</v>
      </c>
      <c r="E8540" s="22">
        <v>6112</v>
      </c>
      <c r="F8540" s="23" t="s">
        <v>2978</v>
      </c>
      <c r="G8540" s="129" t="s">
        <v>3380</v>
      </c>
      <c r="H8540" s="32" t="s">
        <v>17</v>
      </c>
      <c r="I8540" s="44">
        <f t="shared" si="6127"/>
        <v>98752</v>
      </c>
      <c r="J8540" s="44">
        <v>98752</v>
      </c>
      <c r="K8540" s="44">
        <f t="shared" si="6128"/>
        <v>0</v>
      </c>
      <c r="L8540" s="44">
        <v>0</v>
      </c>
      <c r="M8540" s="44">
        <v>0</v>
      </c>
      <c r="N8540" s="44">
        <v>0</v>
      </c>
      <c r="O8540" s="44">
        <v>0</v>
      </c>
      <c r="P8540" s="44">
        <v>0</v>
      </c>
      <c r="Q8540" s="44">
        <v>98752</v>
      </c>
      <c r="R8540" s="44">
        <v>98752</v>
      </c>
      <c r="S8540" s="44">
        <v>98752</v>
      </c>
      <c r="T8540" s="44">
        <f t="shared" si="6164"/>
        <v>0</v>
      </c>
      <c r="U8540" s="44"/>
      <c r="V8540" s="44"/>
      <c r="W8540" s="44"/>
      <c r="X8540" s="44">
        <f t="shared" si="6165"/>
        <v>98752</v>
      </c>
      <c r="Y8540" s="209">
        <f t="shared" si="6159"/>
        <v>100</v>
      </c>
    </row>
    <row r="8541" spans="1:25">
      <c r="A8541" s="23">
        <v>35</v>
      </c>
      <c r="B8541" s="80" t="s">
        <v>172</v>
      </c>
      <c r="C8541" s="80" t="s">
        <v>1021</v>
      </c>
      <c r="D8541" s="80">
        <v>35020018</v>
      </c>
      <c r="E8541" s="22">
        <v>6112</v>
      </c>
      <c r="F8541" s="23" t="s">
        <v>2979</v>
      </c>
      <c r="G8541" s="129" t="s">
        <v>3380</v>
      </c>
      <c r="H8541" s="32" t="s">
        <v>15</v>
      </c>
      <c r="I8541" s="44">
        <f t="shared" si="6127"/>
        <v>72388</v>
      </c>
      <c r="J8541" s="44">
        <v>72388</v>
      </c>
      <c r="K8541" s="44">
        <f t="shared" si="6128"/>
        <v>0</v>
      </c>
      <c r="L8541" s="44">
        <v>0</v>
      </c>
      <c r="M8541" s="44">
        <v>0</v>
      </c>
      <c r="N8541" s="44">
        <v>0</v>
      </c>
      <c r="O8541" s="44">
        <v>0</v>
      </c>
      <c r="P8541" s="44">
        <v>0</v>
      </c>
      <c r="Q8541" s="44">
        <v>72388</v>
      </c>
      <c r="R8541" s="44">
        <v>72388</v>
      </c>
      <c r="S8541" s="44">
        <v>72388</v>
      </c>
      <c r="T8541" s="44">
        <f t="shared" si="6164"/>
        <v>0</v>
      </c>
      <c r="U8541" s="44"/>
      <c r="V8541" s="44"/>
      <c r="W8541" s="44"/>
      <c r="X8541" s="44">
        <f t="shared" si="6165"/>
        <v>72388</v>
      </c>
      <c r="Y8541" s="209">
        <f t="shared" si="6159"/>
        <v>100</v>
      </c>
    </row>
    <row r="8542" spans="1:25">
      <c r="A8542" s="23">
        <v>35</v>
      </c>
      <c r="B8542" s="80" t="s">
        <v>172</v>
      </c>
      <c r="C8542" s="80" t="s">
        <v>1021</v>
      </c>
      <c r="D8542" s="80">
        <v>35020018</v>
      </c>
      <c r="E8542" s="22">
        <v>6112</v>
      </c>
      <c r="F8542" s="23" t="s">
        <v>2980</v>
      </c>
      <c r="G8542" s="129" t="s">
        <v>3380</v>
      </c>
      <c r="H8542" s="32" t="s">
        <v>18</v>
      </c>
      <c r="I8542" s="44">
        <f t="shared" si="6127"/>
        <v>45000</v>
      </c>
      <c r="J8542" s="44">
        <v>45000</v>
      </c>
      <c r="K8542" s="44">
        <f t="shared" si="6128"/>
        <v>0</v>
      </c>
      <c r="L8542" s="44">
        <v>0</v>
      </c>
      <c r="M8542" s="44">
        <v>0</v>
      </c>
      <c r="N8542" s="44">
        <v>0</v>
      </c>
      <c r="O8542" s="44">
        <v>0</v>
      </c>
      <c r="P8542" s="44">
        <v>0</v>
      </c>
      <c r="Q8542" s="44">
        <v>45000</v>
      </c>
      <c r="R8542" s="44">
        <v>45000</v>
      </c>
      <c r="S8542" s="44">
        <v>17290</v>
      </c>
      <c r="T8542" s="44">
        <f t="shared" si="6164"/>
        <v>27710</v>
      </c>
      <c r="U8542" s="44">
        <v>11232</v>
      </c>
      <c r="V8542" s="44">
        <v>16478</v>
      </c>
      <c r="W8542" s="44"/>
      <c r="X8542" s="44">
        <f t="shared" si="6165"/>
        <v>45000</v>
      </c>
      <c r="Y8542" s="209">
        <f t="shared" si="6159"/>
        <v>100</v>
      </c>
    </row>
    <row r="8543" spans="1:25">
      <c r="A8543" s="23">
        <v>35</v>
      </c>
      <c r="B8543" s="80" t="s">
        <v>172</v>
      </c>
      <c r="C8543" s="80" t="s">
        <v>1021</v>
      </c>
      <c r="D8543" s="80">
        <v>35020018</v>
      </c>
      <c r="E8543" s="21" t="s">
        <v>139</v>
      </c>
      <c r="F8543" s="21" t="s">
        <v>0</v>
      </c>
      <c r="G8543" s="150" t="s">
        <v>0</v>
      </c>
      <c r="H8543" s="21" t="s">
        <v>21</v>
      </c>
      <c r="I8543" s="66">
        <f t="shared" si="6127"/>
        <v>963211</v>
      </c>
      <c r="J8543" s="66">
        <f t="shared" ref="J8543:X8543" si="6167">SUM(J8544)</f>
        <v>911043</v>
      </c>
      <c r="K8543" s="66">
        <f t="shared" si="6128"/>
        <v>52168</v>
      </c>
      <c r="L8543" s="66">
        <f t="shared" si="6167"/>
        <v>47175</v>
      </c>
      <c r="M8543" s="66">
        <f t="shared" si="6167"/>
        <v>0</v>
      </c>
      <c r="N8543" s="66">
        <f t="shared" si="6167"/>
        <v>4993</v>
      </c>
      <c r="O8543" s="66">
        <f t="shared" si="6167"/>
        <v>0</v>
      </c>
      <c r="P8543" s="66">
        <f t="shared" si="6167"/>
        <v>0</v>
      </c>
      <c r="Q8543" s="66">
        <f t="shared" si="6167"/>
        <v>1035484</v>
      </c>
      <c r="R8543" s="66">
        <f t="shared" si="6167"/>
        <v>948922</v>
      </c>
      <c r="S8543" s="66">
        <f t="shared" si="6167"/>
        <v>615432</v>
      </c>
      <c r="T8543" s="66">
        <f t="shared" si="6167"/>
        <v>333490</v>
      </c>
      <c r="U8543" s="66">
        <f t="shared" si="6167"/>
        <v>133490</v>
      </c>
      <c r="V8543" s="66">
        <f t="shared" si="6167"/>
        <v>100000</v>
      </c>
      <c r="W8543" s="66">
        <f t="shared" si="6167"/>
        <v>100000</v>
      </c>
      <c r="X8543" s="66">
        <f t="shared" si="6167"/>
        <v>948922</v>
      </c>
      <c r="Y8543" s="208">
        <f t="shared" si="6159"/>
        <v>100</v>
      </c>
    </row>
    <row r="8544" spans="1:25">
      <c r="A8544" s="23">
        <v>35</v>
      </c>
      <c r="B8544" s="80" t="s">
        <v>172</v>
      </c>
      <c r="C8544" s="80" t="s">
        <v>1021</v>
      </c>
      <c r="D8544" s="80">
        <v>35020018</v>
      </c>
      <c r="E8544" s="22">
        <v>6121</v>
      </c>
      <c r="F8544" s="23"/>
      <c r="G8544" s="129" t="s">
        <v>3380</v>
      </c>
      <c r="H8544" s="32" t="s">
        <v>22</v>
      </c>
      <c r="I8544" s="44">
        <f t="shared" si="6127"/>
        <v>963211</v>
      </c>
      <c r="J8544" s="44">
        <v>911043</v>
      </c>
      <c r="K8544" s="44">
        <f t="shared" si="6128"/>
        <v>52168</v>
      </c>
      <c r="L8544" s="44">
        <v>47175</v>
      </c>
      <c r="M8544" s="44">
        <v>0</v>
      </c>
      <c r="N8544" s="44">
        <v>4993</v>
      </c>
      <c r="O8544" s="44">
        <v>0</v>
      </c>
      <c r="P8544" s="44">
        <v>0</v>
      </c>
      <c r="Q8544" s="44">
        <v>1035484</v>
      </c>
      <c r="R8544" s="44">
        <v>948922</v>
      </c>
      <c r="S8544" s="44">
        <v>615432</v>
      </c>
      <c r="T8544" s="44">
        <f t="shared" si="6164"/>
        <v>333490</v>
      </c>
      <c r="U8544" s="44">
        <v>133490</v>
      </c>
      <c r="V8544" s="44">
        <v>100000</v>
      </c>
      <c r="W8544" s="44">
        <v>100000</v>
      </c>
      <c r="X8544" s="44">
        <f t="shared" si="6165"/>
        <v>948922</v>
      </c>
      <c r="Y8544" s="209">
        <f t="shared" si="6159"/>
        <v>100</v>
      </c>
    </row>
    <row r="8545" spans="1:25">
      <c r="A8545" s="23">
        <v>35</v>
      </c>
      <c r="B8545" s="80" t="s">
        <v>172</v>
      </c>
      <c r="C8545" s="80" t="s">
        <v>1021</v>
      </c>
      <c r="D8545" s="80">
        <v>35020018</v>
      </c>
      <c r="E8545" s="21" t="s">
        <v>141</v>
      </c>
      <c r="F8545" s="21" t="s">
        <v>0</v>
      </c>
      <c r="G8545" s="150" t="s">
        <v>0</v>
      </c>
      <c r="H8545" s="21" t="s">
        <v>23</v>
      </c>
      <c r="I8545" s="66">
        <f t="shared" si="6127"/>
        <v>1214000</v>
      </c>
      <c r="J8545" s="66">
        <f>SUM(J8546:J8554)</f>
        <v>376000</v>
      </c>
      <c r="K8545" s="66">
        <f t="shared" si="6128"/>
        <v>838000</v>
      </c>
      <c r="L8545" s="66">
        <f t="shared" ref="L8545:X8545" si="6168">SUM(L8546:L8554)</f>
        <v>795510</v>
      </c>
      <c r="M8545" s="66">
        <f t="shared" si="6168"/>
        <v>10530</v>
      </c>
      <c r="N8545" s="66">
        <f t="shared" si="6168"/>
        <v>31960</v>
      </c>
      <c r="O8545" s="66">
        <f t="shared" si="6168"/>
        <v>0</v>
      </c>
      <c r="P8545" s="66">
        <f t="shared" si="6168"/>
        <v>0</v>
      </c>
      <c r="Q8545" s="66">
        <f t="shared" si="6168"/>
        <v>2039464</v>
      </c>
      <c r="R8545" s="66">
        <f t="shared" si="6168"/>
        <v>536141</v>
      </c>
      <c r="S8545" s="66">
        <f t="shared" si="6168"/>
        <v>445787</v>
      </c>
      <c r="T8545" s="66">
        <f t="shared" si="6168"/>
        <v>90354</v>
      </c>
      <c r="U8545" s="66">
        <f t="shared" si="6168"/>
        <v>31554</v>
      </c>
      <c r="V8545" s="66">
        <f t="shared" si="6168"/>
        <v>29500</v>
      </c>
      <c r="W8545" s="66">
        <f t="shared" si="6168"/>
        <v>29300</v>
      </c>
      <c r="X8545" s="66">
        <f t="shared" si="6168"/>
        <v>536141</v>
      </c>
      <c r="Y8545" s="208">
        <f t="shared" si="6159"/>
        <v>100</v>
      </c>
    </row>
    <row r="8546" spans="1:25">
      <c r="A8546" s="23">
        <v>35</v>
      </c>
      <c r="B8546" s="80" t="s">
        <v>172</v>
      </c>
      <c r="C8546" s="80" t="s">
        <v>1021</v>
      </c>
      <c r="D8546" s="80">
        <v>35020018</v>
      </c>
      <c r="E8546" s="22">
        <v>6131</v>
      </c>
      <c r="F8546" s="23"/>
      <c r="G8546" s="129" t="s">
        <v>3380</v>
      </c>
      <c r="H8546" s="32" t="s">
        <v>24</v>
      </c>
      <c r="I8546" s="44">
        <f t="shared" si="6127"/>
        <v>26810</v>
      </c>
      <c r="J8546" s="44">
        <v>0</v>
      </c>
      <c r="K8546" s="44">
        <f t="shared" si="6128"/>
        <v>26810</v>
      </c>
      <c r="L8546" s="44">
        <v>20000</v>
      </c>
      <c r="M8546" s="44">
        <v>10</v>
      </c>
      <c r="N8546" s="44">
        <v>6800</v>
      </c>
      <c r="O8546" s="44">
        <v>0</v>
      </c>
      <c r="P8546" s="44">
        <v>0</v>
      </c>
      <c r="Q8546" s="44">
        <v>54010</v>
      </c>
      <c r="R8546" s="44">
        <v>0</v>
      </c>
      <c r="S8546" s="44">
        <v>0</v>
      </c>
      <c r="T8546" s="44">
        <f t="shared" si="6164"/>
        <v>0</v>
      </c>
      <c r="U8546" s="44"/>
      <c r="V8546" s="44"/>
      <c r="W8546" s="44"/>
      <c r="X8546" s="44">
        <f t="shared" si="6165"/>
        <v>0</v>
      </c>
      <c r="Y8546" s="209">
        <f t="shared" si="6159"/>
        <v>0</v>
      </c>
    </row>
    <row r="8547" spans="1:25">
      <c r="A8547" s="23">
        <v>35</v>
      </c>
      <c r="B8547" s="80" t="s">
        <v>172</v>
      </c>
      <c r="C8547" s="80" t="s">
        <v>1021</v>
      </c>
      <c r="D8547" s="80">
        <v>35020018</v>
      </c>
      <c r="E8547" s="22">
        <v>6132</v>
      </c>
      <c r="F8547" s="23"/>
      <c r="G8547" s="129" t="s">
        <v>3380</v>
      </c>
      <c r="H8547" s="32" t="s">
        <v>25</v>
      </c>
      <c r="I8547" s="44">
        <f t="shared" si="6127"/>
        <v>236000</v>
      </c>
      <c r="J8547" s="44">
        <v>120000</v>
      </c>
      <c r="K8547" s="44">
        <f t="shared" si="6128"/>
        <v>116000</v>
      </c>
      <c r="L8547" s="44">
        <v>116000</v>
      </c>
      <c r="M8547" s="44">
        <v>0</v>
      </c>
      <c r="N8547" s="44">
        <v>0</v>
      </c>
      <c r="O8547" s="44">
        <v>0</v>
      </c>
      <c r="P8547" s="44">
        <v>0</v>
      </c>
      <c r="Q8547" s="44">
        <v>425000</v>
      </c>
      <c r="R8547" s="44">
        <v>210000</v>
      </c>
      <c r="S8547" s="44">
        <v>185500</v>
      </c>
      <c r="T8547" s="44">
        <f t="shared" si="6164"/>
        <v>24500</v>
      </c>
      <c r="U8547" s="44">
        <v>8200</v>
      </c>
      <c r="V8547" s="44">
        <v>8200</v>
      </c>
      <c r="W8547" s="44">
        <v>8100</v>
      </c>
      <c r="X8547" s="44">
        <f t="shared" si="6165"/>
        <v>210000</v>
      </c>
      <c r="Y8547" s="209">
        <f t="shared" si="6159"/>
        <v>100</v>
      </c>
    </row>
    <row r="8548" spans="1:25">
      <c r="A8548" s="23">
        <v>35</v>
      </c>
      <c r="B8548" s="80" t="s">
        <v>172</v>
      </c>
      <c r="C8548" s="80" t="s">
        <v>1021</v>
      </c>
      <c r="D8548" s="80">
        <v>35020018</v>
      </c>
      <c r="E8548" s="22">
        <v>6133</v>
      </c>
      <c r="F8548" s="23"/>
      <c r="G8548" s="129" t="s">
        <v>3380</v>
      </c>
      <c r="H8548" s="32" t="s">
        <v>26</v>
      </c>
      <c r="I8548" s="44">
        <f t="shared" si="6127"/>
        <v>70000</v>
      </c>
      <c r="J8548" s="44">
        <v>45500</v>
      </c>
      <c r="K8548" s="44">
        <f t="shared" si="6128"/>
        <v>24500</v>
      </c>
      <c r="L8548" s="44">
        <v>24500</v>
      </c>
      <c r="M8548" s="44">
        <v>0</v>
      </c>
      <c r="N8548" s="44">
        <v>0</v>
      </c>
      <c r="O8548" s="44">
        <v>0</v>
      </c>
      <c r="P8548" s="44">
        <v>0</v>
      </c>
      <c r="Q8548" s="44">
        <v>90000</v>
      </c>
      <c r="R8548" s="44">
        <v>45500</v>
      </c>
      <c r="S8548" s="44">
        <v>30000</v>
      </c>
      <c r="T8548" s="44">
        <f t="shared" si="6164"/>
        <v>15500</v>
      </c>
      <c r="U8548" s="44">
        <v>5200</v>
      </c>
      <c r="V8548" s="44">
        <v>5200</v>
      </c>
      <c r="W8548" s="44">
        <v>5100</v>
      </c>
      <c r="X8548" s="44">
        <f t="shared" si="6165"/>
        <v>45500</v>
      </c>
      <c r="Y8548" s="209">
        <f t="shared" si="6159"/>
        <v>100</v>
      </c>
    </row>
    <row r="8549" spans="1:25">
      <c r="A8549" s="23">
        <v>35</v>
      </c>
      <c r="B8549" s="80" t="s">
        <v>172</v>
      </c>
      <c r="C8549" s="80" t="s">
        <v>1021</v>
      </c>
      <c r="D8549" s="80">
        <v>35020018</v>
      </c>
      <c r="E8549" s="22">
        <v>6134</v>
      </c>
      <c r="F8549" s="23"/>
      <c r="G8549" s="129" t="s">
        <v>3380</v>
      </c>
      <c r="H8549" s="32" t="s">
        <v>27</v>
      </c>
      <c r="I8549" s="44">
        <f t="shared" si="6127"/>
        <v>203380</v>
      </c>
      <c r="J8549" s="44">
        <v>0</v>
      </c>
      <c r="K8549" s="44">
        <f t="shared" si="6128"/>
        <v>203380</v>
      </c>
      <c r="L8549" s="44">
        <v>180000</v>
      </c>
      <c r="M8549" s="44">
        <v>10500</v>
      </c>
      <c r="N8549" s="44">
        <v>12880</v>
      </c>
      <c r="O8549" s="44">
        <v>0</v>
      </c>
      <c r="P8549" s="44">
        <v>0</v>
      </c>
      <c r="Q8549" s="44">
        <v>331778</v>
      </c>
      <c r="R8549" s="44">
        <v>0</v>
      </c>
      <c r="S8549" s="44">
        <v>0</v>
      </c>
      <c r="T8549" s="44">
        <f t="shared" si="6164"/>
        <v>0</v>
      </c>
      <c r="U8549" s="44"/>
      <c r="V8549" s="44"/>
      <c r="W8549" s="44"/>
      <c r="X8549" s="44">
        <f t="shared" si="6165"/>
        <v>0</v>
      </c>
      <c r="Y8549" s="209">
        <f t="shared" si="6159"/>
        <v>0</v>
      </c>
    </row>
    <row r="8550" spans="1:25">
      <c r="A8550" s="23">
        <v>35</v>
      </c>
      <c r="B8550" s="80" t="s">
        <v>172</v>
      </c>
      <c r="C8550" s="80" t="s">
        <v>1021</v>
      </c>
      <c r="D8550" s="80">
        <v>35020018</v>
      </c>
      <c r="E8550" s="22">
        <v>6135</v>
      </c>
      <c r="F8550" s="23"/>
      <c r="G8550" s="129" t="s">
        <v>3380</v>
      </c>
      <c r="H8550" s="32" t="s">
        <v>28</v>
      </c>
      <c r="I8550" s="44">
        <f t="shared" si="6127"/>
        <v>6010</v>
      </c>
      <c r="J8550" s="44">
        <v>0</v>
      </c>
      <c r="K8550" s="44">
        <f t="shared" si="6128"/>
        <v>6010</v>
      </c>
      <c r="L8550" s="44">
        <v>6000</v>
      </c>
      <c r="M8550" s="44">
        <v>0</v>
      </c>
      <c r="N8550" s="44">
        <v>10</v>
      </c>
      <c r="O8550" s="44">
        <v>0</v>
      </c>
      <c r="P8550" s="44">
        <v>0</v>
      </c>
      <c r="Q8550" s="44">
        <v>9600</v>
      </c>
      <c r="R8550" s="44">
        <v>0</v>
      </c>
      <c r="S8550" s="44">
        <v>0</v>
      </c>
      <c r="T8550" s="44">
        <f t="shared" si="6164"/>
        <v>0</v>
      </c>
      <c r="U8550" s="44"/>
      <c r="V8550" s="44"/>
      <c r="W8550" s="44"/>
      <c r="X8550" s="44">
        <f t="shared" si="6165"/>
        <v>0</v>
      </c>
      <c r="Y8550" s="209">
        <f t="shared" si="6159"/>
        <v>0</v>
      </c>
    </row>
    <row r="8551" spans="1:25">
      <c r="A8551" s="23">
        <v>35</v>
      </c>
      <c r="B8551" s="80" t="s">
        <v>172</v>
      </c>
      <c r="C8551" s="80" t="s">
        <v>1021</v>
      </c>
      <c r="D8551" s="80">
        <v>35020018</v>
      </c>
      <c r="E8551" s="22">
        <v>6136</v>
      </c>
      <c r="F8551" s="23"/>
      <c r="G8551" s="129" t="s">
        <v>3380</v>
      </c>
      <c r="H8551" s="32" t="s">
        <v>29</v>
      </c>
      <c r="I8551" s="44">
        <f t="shared" si="6127"/>
        <v>7010</v>
      </c>
      <c r="J8551" s="44">
        <v>0</v>
      </c>
      <c r="K8551" s="44">
        <f t="shared" si="6128"/>
        <v>7010</v>
      </c>
      <c r="L8551" s="44">
        <v>7000</v>
      </c>
      <c r="M8551" s="44">
        <v>0</v>
      </c>
      <c r="N8551" s="44">
        <v>10</v>
      </c>
      <c r="O8551" s="44">
        <v>0</v>
      </c>
      <c r="P8551" s="44">
        <v>0</v>
      </c>
      <c r="Q8551" s="44">
        <v>9100</v>
      </c>
      <c r="R8551" s="44">
        <v>0</v>
      </c>
      <c r="S8551" s="44">
        <v>0</v>
      </c>
      <c r="T8551" s="44">
        <f t="shared" si="6164"/>
        <v>0</v>
      </c>
      <c r="U8551" s="44"/>
      <c r="V8551" s="44"/>
      <c r="W8551" s="44"/>
      <c r="X8551" s="44">
        <f t="shared" si="6165"/>
        <v>0</v>
      </c>
      <c r="Y8551" s="209">
        <f t="shared" si="6159"/>
        <v>0</v>
      </c>
    </row>
    <row r="8552" spans="1:25">
      <c r="A8552" s="23">
        <v>35</v>
      </c>
      <c r="B8552" s="80" t="s">
        <v>172</v>
      </c>
      <c r="C8552" s="80" t="s">
        <v>1021</v>
      </c>
      <c r="D8552" s="80">
        <v>35020018</v>
      </c>
      <c r="E8552" s="22">
        <v>6137</v>
      </c>
      <c r="F8552" s="23"/>
      <c r="G8552" s="129" t="s">
        <v>3380</v>
      </c>
      <c r="H8552" s="32" t="s">
        <v>30</v>
      </c>
      <c r="I8552" s="44">
        <f t="shared" si="6127"/>
        <v>70020</v>
      </c>
      <c r="J8552" s="44">
        <v>30000</v>
      </c>
      <c r="K8552" s="44">
        <f t="shared" si="6128"/>
        <v>40020</v>
      </c>
      <c r="L8552" s="44">
        <v>40000</v>
      </c>
      <c r="M8552" s="44">
        <v>10</v>
      </c>
      <c r="N8552" s="44">
        <v>10</v>
      </c>
      <c r="O8552" s="44">
        <v>0</v>
      </c>
      <c r="P8552" s="44">
        <v>0</v>
      </c>
      <c r="Q8552" s="44">
        <v>100200</v>
      </c>
      <c r="R8552" s="44">
        <v>40000</v>
      </c>
      <c r="S8552" s="44">
        <v>26000</v>
      </c>
      <c r="T8552" s="44">
        <f t="shared" si="6164"/>
        <v>14000</v>
      </c>
      <c r="U8552" s="44">
        <v>4600</v>
      </c>
      <c r="V8552" s="44">
        <v>4600</v>
      </c>
      <c r="W8552" s="44">
        <v>4800</v>
      </c>
      <c r="X8552" s="44">
        <f t="shared" si="6165"/>
        <v>40000</v>
      </c>
      <c r="Y8552" s="209">
        <f t="shared" si="6159"/>
        <v>100</v>
      </c>
    </row>
    <row r="8553" spans="1:25">
      <c r="A8553" s="23">
        <v>35</v>
      </c>
      <c r="B8553" s="80" t="s">
        <v>172</v>
      </c>
      <c r="C8553" s="80" t="s">
        <v>1021</v>
      </c>
      <c r="D8553" s="80">
        <v>35020018</v>
      </c>
      <c r="E8553" s="22">
        <v>6138</v>
      </c>
      <c r="F8553" s="23"/>
      <c r="G8553" s="129" t="s">
        <v>3380</v>
      </c>
      <c r="H8553" s="32" t="s">
        <v>31</v>
      </c>
      <c r="I8553" s="44">
        <f t="shared" si="6127"/>
        <v>7000</v>
      </c>
      <c r="J8553" s="44">
        <v>0</v>
      </c>
      <c r="K8553" s="44">
        <f t="shared" si="6128"/>
        <v>7000</v>
      </c>
      <c r="L8553" s="44">
        <v>7000</v>
      </c>
      <c r="M8553" s="44">
        <v>0</v>
      </c>
      <c r="N8553" s="44">
        <v>0</v>
      </c>
      <c r="O8553" s="44">
        <v>0</v>
      </c>
      <c r="P8553" s="44">
        <v>0</v>
      </c>
      <c r="Q8553" s="44">
        <v>13000</v>
      </c>
      <c r="R8553" s="44">
        <v>0</v>
      </c>
      <c r="S8553" s="44">
        <v>0</v>
      </c>
      <c r="T8553" s="44">
        <f t="shared" si="6164"/>
        <v>0</v>
      </c>
      <c r="U8553" s="44"/>
      <c r="V8553" s="44"/>
      <c r="W8553" s="44"/>
      <c r="X8553" s="44">
        <f t="shared" si="6165"/>
        <v>0</v>
      </c>
      <c r="Y8553" s="209">
        <f t="shared" si="6159"/>
        <v>0</v>
      </c>
    </row>
    <row r="8554" spans="1:25">
      <c r="A8554" s="20">
        <v>35</v>
      </c>
      <c r="B8554" s="81" t="s">
        <v>172</v>
      </c>
      <c r="C8554" s="81" t="s">
        <v>1021</v>
      </c>
      <c r="D8554" s="81">
        <v>35020018</v>
      </c>
      <c r="E8554" s="20" t="s">
        <v>144</v>
      </c>
      <c r="F8554" s="23" t="s">
        <v>0</v>
      </c>
      <c r="G8554" s="154" t="s">
        <v>0</v>
      </c>
      <c r="H8554" s="21" t="s">
        <v>32</v>
      </c>
      <c r="I8554" s="66">
        <f t="shared" ref="I8554:I8616" si="6169">SUM(J8554,K8554,O8554,P8554)</f>
        <v>587770</v>
      </c>
      <c r="J8554" s="66">
        <f>SUM(J8555:J8558)</f>
        <v>180500</v>
      </c>
      <c r="K8554" s="66">
        <f t="shared" ref="K8554:K8616" si="6170">SUM(L8554,M8554,N8554)</f>
        <v>407270</v>
      </c>
      <c r="L8554" s="66">
        <f t="shared" ref="L8554:X8554" si="6171">SUM(L8555:L8558)</f>
        <v>395010</v>
      </c>
      <c r="M8554" s="66">
        <f t="shared" si="6171"/>
        <v>10</v>
      </c>
      <c r="N8554" s="66">
        <f t="shared" si="6171"/>
        <v>12250</v>
      </c>
      <c r="O8554" s="66">
        <f t="shared" si="6171"/>
        <v>0</v>
      </c>
      <c r="P8554" s="66">
        <f t="shared" si="6171"/>
        <v>0</v>
      </c>
      <c r="Q8554" s="66">
        <f t="shared" si="6171"/>
        <v>1006776</v>
      </c>
      <c r="R8554" s="66">
        <f t="shared" si="6171"/>
        <v>240641</v>
      </c>
      <c r="S8554" s="66">
        <f t="shared" si="6171"/>
        <v>204287</v>
      </c>
      <c r="T8554" s="66">
        <f t="shared" si="6171"/>
        <v>36354</v>
      </c>
      <c r="U8554" s="66">
        <f t="shared" si="6171"/>
        <v>13554</v>
      </c>
      <c r="V8554" s="66">
        <f t="shared" si="6171"/>
        <v>11500</v>
      </c>
      <c r="W8554" s="66">
        <f t="shared" si="6171"/>
        <v>11300</v>
      </c>
      <c r="X8554" s="66">
        <f t="shared" si="6171"/>
        <v>240641</v>
      </c>
      <c r="Y8554" s="208">
        <f t="shared" si="6159"/>
        <v>100</v>
      </c>
    </row>
    <row r="8555" spans="1:25">
      <c r="A8555" s="23">
        <v>35</v>
      </c>
      <c r="B8555" s="80" t="s">
        <v>172</v>
      </c>
      <c r="C8555" s="80" t="s">
        <v>1021</v>
      </c>
      <c r="D8555" s="80">
        <v>35020018</v>
      </c>
      <c r="E8555" s="22">
        <v>6139</v>
      </c>
      <c r="F8555" s="23"/>
      <c r="G8555" s="129" t="s">
        <v>3380</v>
      </c>
      <c r="H8555" s="32" t="s">
        <v>32</v>
      </c>
      <c r="I8555" s="44">
        <f t="shared" si="6169"/>
        <v>551010</v>
      </c>
      <c r="J8555" s="44">
        <v>150000</v>
      </c>
      <c r="K8555" s="44">
        <f t="shared" si="6170"/>
        <v>401010</v>
      </c>
      <c r="L8555" s="44">
        <v>389000</v>
      </c>
      <c r="M8555" s="44">
        <v>10</v>
      </c>
      <c r="N8555" s="44">
        <v>12000</v>
      </c>
      <c r="O8555" s="44">
        <v>0</v>
      </c>
      <c r="P8555" s="44">
        <v>0</v>
      </c>
      <c r="Q8555" s="44">
        <v>966765</v>
      </c>
      <c r="R8555" s="44">
        <v>209000</v>
      </c>
      <c r="S8555" s="44">
        <v>184100</v>
      </c>
      <c r="T8555" s="44">
        <f t="shared" si="6164"/>
        <v>24900</v>
      </c>
      <c r="U8555" s="44">
        <v>8300</v>
      </c>
      <c r="V8555" s="44">
        <v>8300</v>
      </c>
      <c r="W8555" s="44">
        <v>8300</v>
      </c>
      <c r="X8555" s="44">
        <f t="shared" si="6165"/>
        <v>209000</v>
      </c>
      <c r="Y8555" s="209">
        <f t="shared" si="6159"/>
        <v>100</v>
      </c>
    </row>
    <row r="8556" spans="1:25">
      <c r="A8556" s="23">
        <v>35</v>
      </c>
      <c r="B8556" s="80" t="s">
        <v>172</v>
      </c>
      <c r="C8556" s="80" t="s">
        <v>1021</v>
      </c>
      <c r="D8556" s="80">
        <v>35020018</v>
      </c>
      <c r="E8556" s="22">
        <v>6139</v>
      </c>
      <c r="F8556" s="23" t="s">
        <v>2981</v>
      </c>
      <c r="G8556" s="129" t="s">
        <v>3380</v>
      </c>
      <c r="H8556" s="32" t="s">
        <v>152</v>
      </c>
      <c r="I8556" s="44">
        <f t="shared" si="6169"/>
        <v>36250</v>
      </c>
      <c r="J8556" s="44">
        <v>30000</v>
      </c>
      <c r="K8556" s="44">
        <f t="shared" si="6170"/>
        <v>6250</v>
      </c>
      <c r="L8556" s="44">
        <v>6000</v>
      </c>
      <c r="M8556" s="44">
        <v>0</v>
      </c>
      <c r="N8556" s="44">
        <v>250</v>
      </c>
      <c r="O8556" s="44">
        <v>0</v>
      </c>
      <c r="P8556" s="44">
        <v>0</v>
      </c>
      <c r="Q8556" s="44">
        <v>39391</v>
      </c>
      <c r="R8556" s="44">
        <v>31141</v>
      </c>
      <c r="S8556" s="44">
        <v>20187</v>
      </c>
      <c r="T8556" s="44">
        <f t="shared" si="6164"/>
        <v>10954</v>
      </c>
      <c r="U8556" s="44">
        <v>4954</v>
      </c>
      <c r="V8556" s="44">
        <v>3000</v>
      </c>
      <c r="W8556" s="44">
        <v>3000</v>
      </c>
      <c r="X8556" s="44">
        <f t="shared" si="6165"/>
        <v>31141</v>
      </c>
      <c r="Y8556" s="209">
        <f t="shared" si="6159"/>
        <v>100</v>
      </c>
    </row>
    <row r="8557" spans="1:25">
      <c r="A8557" s="23">
        <v>35</v>
      </c>
      <c r="B8557" s="80" t="s">
        <v>172</v>
      </c>
      <c r="C8557" s="80" t="s">
        <v>1021</v>
      </c>
      <c r="D8557" s="80">
        <v>35020018</v>
      </c>
      <c r="E8557" s="22">
        <v>6139</v>
      </c>
      <c r="F8557" s="23" t="s">
        <v>2982</v>
      </c>
      <c r="G8557" s="129" t="s">
        <v>3380</v>
      </c>
      <c r="H8557" s="32" t="s">
        <v>1978</v>
      </c>
      <c r="I8557" s="44">
        <f t="shared" si="6169"/>
        <v>10</v>
      </c>
      <c r="J8557" s="44">
        <v>0</v>
      </c>
      <c r="K8557" s="44">
        <f t="shared" si="6170"/>
        <v>10</v>
      </c>
      <c r="L8557" s="44">
        <v>10</v>
      </c>
      <c r="M8557" s="44">
        <v>0</v>
      </c>
      <c r="N8557" s="44">
        <v>0</v>
      </c>
      <c r="O8557" s="64">
        <v>0</v>
      </c>
      <c r="P8557" s="44">
        <v>0</v>
      </c>
      <c r="Q8557" s="44">
        <v>120</v>
      </c>
      <c r="R8557" s="44">
        <v>0</v>
      </c>
      <c r="S8557" s="44">
        <v>0</v>
      </c>
      <c r="T8557" s="44">
        <f t="shared" si="6164"/>
        <v>0</v>
      </c>
      <c r="U8557" s="44"/>
      <c r="V8557" s="44"/>
      <c r="W8557" s="44"/>
      <c r="X8557" s="44">
        <f t="shared" si="6165"/>
        <v>0</v>
      </c>
      <c r="Y8557" s="209">
        <f t="shared" si="6159"/>
        <v>0</v>
      </c>
    </row>
    <row r="8558" spans="1:25">
      <c r="A8558" s="23">
        <v>35</v>
      </c>
      <c r="B8558" s="80" t="s">
        <v>172</v>
      </c>
      <c r="C8558" s="80" t="s">
        <v>1021</v>
      </c>
      <c r="D8558" s="80">
        <v>35020018</v>
      </c>
      <c r="E8558" s="22">
        <v>6139</v>
      </c>
      <c r="F8558" s="23" t="s">
        <v>2983</v>
      </c>
      <c r="G8558" s="129" t="s">
        <v>3380</v>
      </c>
      <c r="H8558" s="32" t="s">
        <v>158</v>
      </c>
      <c r="I8558" s="44">
        <f t="shared" si="6169"/>
        <v>500</v>
      </c>
      <c r="J8558" s="44">
        <v>500</v>
      </c>
      <c r="K8558" s="44">
        <f t="shared" si="6170"/>
        <v>0</v>
      </c>
      <c r="L8558" s="44">
        <v>0</v>
      </c>
      <c r="M8558" s="44">
        <v>0</v>
      </c>
      <c r="N8558" s="44">
        <v>0</v>
      </c>
      <c r="O8558" s="44">
        <v>0</v>
      </c>
      <c r="P8558" s="44">
        <v>0</v>
      </c>
      <c r="Q8558" s="44">
        <v>500</v>
      </c>
      <c r="R8558" s="44">
        <v>500</v>
      </c>
      <c r="S8558" s="44">
        <v>0</v>
      </c>
      <c r="T8558" s="44">
        <f t="shared" si="6164"/>
        <v>500</v>
      </c>
      <c r="U8558" s="44">
        <v>300</v>
      </c>
      <c r="V8558" s="44">
        <v>200</v>
      </c>
      <c r="W8558" s="44"/>
      <c r="X8558" s="44">
        <f t="shared" si="6165"/>
        <v>500</v>
      </c>
      <c r="Y8558" s="209">
        <f t="shared" si="6159"/>
        <v>100</v>
      </c>
    </row>
    <row r="8559" spans="1:25" ht="20.399999999999999">
      <c r="A8559" s="20" t="s">
        <v>0</v>
      </c>
      <c r="B8559" s="81" t="s">
        <v>0</v>
      </c>
      <c r="C8559" s="81" t="s">
        <v>0</v>
      </c>
      <c r="D8559" s="94" t="s">
        <v>0</v>
      </c>
      <c r="E8559" s="21" t="s">
        <v>0</v>
      </c>
      <c r="F8559" s="21" t="s">
        <v>0</v>
      </c>
      <c r="G8559" s="150" t="s">
        <v>0</v>
      </c>
      <c r="H8559" s="30" t="s">
        <v>42</v>
      </c>
      <c r="I8559" s="31">
        <f t="shared" si="6169"/>
        <v>56410</v>
      </c>
      <c r="J8559" s="31">
        <f t="shared" ref="J8559:X8559" si="6172">SUM(J8560)</f>
        <v>0</v>
      </c>
      <c r="K8559" s="31">
        <f t="shared" si="6170"/>
        <v>56410</v>
      </c>
      <c r="L8559" s="31">
        <f t="shared" si="6172"/>
        <v>54000</v>
      </c>
      <c r="M8559" s="31">
        <f t="shared" si="6172"/>
        <v>2410</v>
      </c>
      <c r="N8559" s="31">
        <f t="shared" si="6172"/>
        <v>0</v>
      </c>
      <c r="O8559" s="31">
        <f t="shared" si="6172"/>
        <v>0</v>
      </c>
      <c r="P8559" s="31">
        <f t="shared" si="6172"/>
        <v>0</v>
      </c>
      <c r="Q8559" s="31">
        <f t="shared" si="6172"/>
        <v>83000</v>
      </c>
      <c r="R8559" s="31">
        <f t="shared" si="6172"/>
        <v>0</v>
      </c>
      <c r="S8559" s="31">
        <f t="shared" si="6172"/>
        <v>0</v>
      </c>
      <c r="T8559" s="31">
        <f t="shared" si="6172"/>
        <v>0</v>
      </c>
      <c r="U8559" s="31">
        <f t="shared" si="6172"/>
        <v>0</v>
      </c>
      <c r="V8559" s="31">
        <f t="shared" si="6172"/>
        <v>0</v>
      </c>
      <c r="W8559" s="31">
        <f t="shared" si="6172"/>
        <v>0</v>
      </c>
      <c r="X8559" s="31">
        <f t="shared" si="6172"/>
        <v>0</v>
      </c>
      <c r="Y8559" s="220">
        <f t="shared" si="6159"/>
        <v>0</v>
      </c>
    </row>
    <row r="8560" spans="1:25">
      <c r="A8560" s="23">
        <v>35</v>
      </c>
      <c r="B8560" s="80" t="s">
        <v>172</v>
      </c>
      <c r="C8560" s="80" t="s">
        <v>1021</v>
      </c>
      <c r="D8560" s="80">
        <v>35020018</v>
      </c>
      <c r="E8560" s="21" t="s">
        <v>159</v>
      </c>
      <c r="F8560" s="21" t="s">
        <v>0</v>
      </c>
      <c r="G8560" s="150" t="s">
        <v>0</v>
      </c>
      <c r="H8560" s="21" t="s">
        <v>34</v>
      </c>
      <c r="I8560" s="66">
        <f t="shared" si="6169"/>
        <v>56410</v>
      </c>
      <c r="J8560" s="66">
        <f>SUM(J8561:J8563)</f>
        <v>0</v>
      </c>
      <c r="K8560" s="66">
        <f t="shared" si="6170"/>
        <v>56410</v>
      </c>
      <c r="L8560" s="66">
        <f t="shared" ref="L8560:P8560" si="6173">SUM(L8561:L8563)</f>
        <v>54000</v>
      </c>
      <c r="M8560" s="66">
        <f t="shared" si="6173"/>
        <v>2410</v>
      </c>
      <c r="N8560" s="66">
        <f t="shared" si="6173"/>
        <v>0</v>
      </c>
      <c r="O8560" s="66">
        <f t="shared" si="6173"/>
        <v>0</v>
      </c>
      <c r="P8560" s="66">
        <f t="shared" si="6173"/>
        <v>0</v>
      </c>
      <c r="Q8560" s="66">
        <f t="shared" ref="Q8560:R8560" si="6174">SUM(Q8561:Q8563)</f>
        <v>83000</v>
      </c>
      <c r="R8560" s="66">
        <f t="shared" si="6174"/>
        <v>0</v>
      </c>
      <c r="S8560" s="66">
        <f t="shared" ref="S8560" si="6175">SUM(S8561:S8563)</f>
        <v>0</v>
      </c>
      <c r="T8560" s="66">
        <f t="shared" ref="T8560:X8560" si="6176">SUM(T8561:T8563)</f>
        <v>0</v>
      </c>
      <c r="U8560" s="66">
        <f t="shared" si="6176"/>
        <v>0</v>
      </c>
      <c r="V8560" s="66">
        <f t="shared" si="6176"/>
        <v>0</v>
      </c>
      <c r="W8560" s="66">
        <f t="shared" si="6176"/>
        <v>0</v>
      </c>
      <c r="X8560" s="66">
        <f t="shared" si="6176"/>
        <v>0</v>
      </c>
      <c r="Y8560" s="208">
        <f t="shared" si="6159"/>
        <v>0</v>
      </c>
    </row>
    <row r="8561" spans="1:25">
      <c r="A8561" s="23">
        <v>35</v>
      </c>
      <c r="B8561" s="80" t="s">
        <v>172</v>
      </c>
      <c r="C8561" s="80" t="s">
        <v>1021</v>
      </c>
      <c r="D8561" s="80">
        <v>35020018</v>
      </c>
      <c r="E8561" s="22">
        <v>6142</v>
      </c>
      <c r="F8561" s="23"/>
      <c r="G8561" s="129" t="s">
        <v>3380</v>
      </c>
      <c r="H8561" s="32" t="s">
        <v>36</v>
      </c>
      <c r="I8561" s="44">
        <f t="shared" si="6169"/>
        <v>14400</v>
      </c>
      <c r="J8561" s="44">
        <v>0</v>
      </c>
      <c r="K8561" s="44">
        <f t="shared" si="6170"/>
        <v>14400</v>
      </c>
      <c r="L8561" s="44">
        <v>12000</v>
      </c>
      <c r="M8561" s="44">
        <v>2400</v>
      </c>
      <c r="N8561" s="44">
        <v>0</v>
      </c>
      <c r="O8561" s="44">
        <v>0</v>
      </c>
      <c r="P8561" s="44">
        <v>0</v>
      </c>
      <c r="Q8561" s="44">
        <v>18400</v>
      </c>
      <c r="R8561" s="44">
        <v>0</v>
      </c>
      <c r="S8561" s="44">
        <v>0</v>
      </c>
      <c r="T8561" s="44">
        <f t="shared" si="6164"/>
        <v>0</v>
      </c>
      <c r="U8561" s="44"/>
      <c r="V8561" s="44"/>
      <c r="W8561" s="44"/>
      <c r="X8561" s="44">
        <f t="shared" si="6165"/>
        <v>0</v>
      </c>
      <c r="Y8561" s="209">
        <f t="shared" si="6159"/>
        <v>0</v>
      </c>
    </row>
    <row r="8562" spans="1:25">
      <c r="A8562" s="23">
        <v>35</v>
      </c>
      <c r="B8562" s="80" t="s">
        <v>172</v>
      </c>
      <c r="C8562" s="80" t="s">
        <v>1021</v>
      </c>
      <c r="D8562" s="80">
        <v>35020018</v>
      </c>
      <c r="E8562" s="22">
        <v>6143</v>
      </c>
      <c r="F8562" s="23"/>
      <c r="G8562" s="129" t="s">
        <v>3380</v>
      </c>
      <c r="H8562" s="32" t="s">
        <v>37</v>
      </c>
      <c r="I8562" s="44">
        <f t="shared" si="6169"/>
        <v>7000</v>
      </c>
      <c r="J8562" s="44">
        <v>0</v>
      </c>
      <c r="K8562" s="44">
        <f t="shared" si="6170"/>
        <v>7000</v>
      </c>
      <c r="L8562" s="44">
        <v>7000</v>
      </c>
      <c r="M8562" s="44">
        <v>0</v>
      </c>
      <c r="N8562" s="44">
        <v>0</v>
      </c>
      <c r="O8562" s="44">
        <v>0</v>
      </c>
      <c r="P8562" s="44">
        <v>0</v>
      </c>
      <c r="Q8562" s="44">
        <v>9500</v>
      </c>
      <c r="R8562" s="44">
        <v>0</v>
      </c>
      <c r="S8562" s="44">
        <v>0</v>
      </c>
      <c r="T8562" s="44">
        <f t="shared" si="6164"/>
        <v>0</v>
      </c>
      <c r="U8562" s="44"/>
      <c r="V8562" s="44"/>
      <c r="W8562" s="44"/>
      <c r="X8562" s="44">
        <f t="shared" si="6165"/>
        <v>0</v>
      </c>
      <c r="Y8562" s="209">
        <f t="shared" si="6159"/>
        <v>0</v>
      </c>
    </row>
    <row r="8563" spans="1:25">
      <c r="A8563" s="23">
        <v>35</v>
      </c>
      <c r="B8563" s="80" t="s">
        <v>172</v>
      </c>
      <c r="C8563" s="80" t="s">
        <v>1021</v>
      </c>
      <c r="D8563" s="80">
        <v>35020018</v>
      </c>
      <c r="E8563" s="22">
        <v>6148</v>
      </c>
      <c r="F8563" s="23"/>
      <c r="G8563" s="129" t="s">
        <v>3380</v>
      </c>
      <c r="H8563" s="32" t="s">
        <v>41</v>
      </c>
      <c r="I8563" s="44">
        <f t="shared" si="6169"/>
        <v>35010</v>
      </c>
      <c r="J8563" s="44">
        <v>0</v>
      </c>
      <c r="K8563" s="44">
        <f t="shared" si="6170"/>
        <v>35010</v>
      </c>
      <c r="L8563" s="44">
        <v>35000</v>
      </c>
      <c r="M8563" s="44">
        <v>10</v>
      </c>
      <c r="N8563" s="44">
        <v>0</v>
      </c>
      <c r="O8563" s="44">
        <v>0</v>
      </c>
      <c r="P8563" s="44">
        <v>0</v>
      </c>
      <c r="Q8563" s="44">
        <v>55100</v>
      </c>
      <c r="R8563" s="44">
        <v>0</v>
      </c>
      <c r="S8563" s="44">
        <v>0</v>
      </c>
      <c r="T8563" s="44">
        <f t="shared" si="6164"/>
        <v>0</v>
      </c>
      <c r="U8563" s="44"/>
      <c r="V8563" s="44"/>
      <c r="W8563" s="44"/>
      <c r="X8563" s="44">
        <f t="shared" si="6165"/>
        <v>0</v>
      </c>
      <c r="Y8563" s="209">
        <f t="shared" si="6159"/>
        <v>0</v>
      </c>
    </row>
    <row r="8564" spans="1:25" ht="20.399999999999999">
      <c r="A8564" s="20" t="s">
        <v>0</v>
      </c>
      <c r="B8564" s="81" t="s">
        <v>0</v>
      </c>
      <c r="C8564" s="81" t="s">
        <v>0</v>
      </c>
      <c r="D8564" s="94" t="s">
        <v>0</v>
      </c>
      <c r="E8564" s="21" t="s">
        <v>0</v>
      </c>
      <c r="F8564" s="21" t="s">
        <v>0</v>
      </c>
      <c r="G8564" s="150" t="s">
        <v>0</v>
      </c>
      <c r="H8564" s="30" t="s">
        <v>60</v>
      </c>
      <c r="I8564" s="31">
        <f t="shared" si="6169"/>
        <v>430071</v>
      </c>
      <c r="J8564" s="31">
        <f t="shared" ref="J8564:X8564" si="6177">SUM(J8565)</f>
        <v>0</v>
      </c>
      <c r="K8564" s="31">
        <f t="shared" si="6170"/>
        <v>430071</v>
      </c>
      <c r="L8564" s="31">
        <f t="shared" si="6177"/>
        <v>430030</v>
      </c>
      <c r="M8564" s="31">
        <f t="shared" si="6177"/>
        <v>20</v>
      </c>
      <c r="N8564" s="31">
        <f t="shared" si="6177"/>
        <v>21</v>
      </c>
      <c r="O8564" s="31">
        <f t="shared" si="6177"/>
        <v>0</v>
      </c>
      <c r="P8564" s="31">
        <f t="shared" si="6177"/>
        <v>0</v>
      </c>
      <c r="Q8564" s="31">
        <f t="shared" si="6177"/>
        <v>1380033</v>
      </c>
      <c r="R8564" s="31">
        <f t="shared" si="6177"/>
        <v>0</v>
      </c>
      <c r="S8564" s="31">
        <f t="shared" si="6177"/>
        <v>0</v>
      </c>
      <c r="T8564" s="31">
        <f t="shared" si="6177"/>
        <v>0</v>
      </c>
      <c r="U8564" s="31">
        <f t="shared" si="6177"/>
        <v>0</v>
      </c>
      <c r="V8564" s="31">
        <f t="shared" si="6177"/>
        <v>0</v>
      </c>
      <c r="W8564" s="31">
        <f t="shared" si="6177"/>
        <v>0</v>
      </c>
      <c r="X8564" s="31">
        <f t="shared" si="6177"/>
        <v>0</v>
      </c>
      <c r="Y8564" s="220">
        <f t="shared" si="6159"/>
        <v>0</v>
      </c>
    </row>
    <row r="8565" spans="1:25">
      <c r="A8565" s="23">
        <v>35</v>
      </c>
      <c r="B8565" s="80" t="s">
        <v>172</v>
      </c>
      <c r="C8565" s="80" t="s">
        <v>1021</v>
      </c>
      <c r="D8565" s="80">
        <v>35020018</v>
      </c>
      <c r="E8565" s="21" t="s">
        <v>166</v>
      </c>
      <c r="F8565" s="21" t="s">
        <v>0</v>
      </c>
      <c r="G8565" s="150" t="s">
        <v>0</v>
      </c>
      <c r="H8565" s="21" t="s">
        <v>53</v>
      </c>
      <c r="I8565" s="66">
        <f t="shared" si="6169"/>
        <v>430071</v>
      </c>
      <c r="J8565" s="66">
        <f>SUM(J8566:J8570)</f>
        <v>0</v>
      </c>
      <c r="K8565" s="66">
        <f t="shared" si="6170"/>
        <v>430071</v>
      </c>
      <c r="L8565" s="66">
        <f t="shared" ref="L8565:P8565" si="6178">SUM(L8566:L8570)</f>
        <v>430030</v>
      </c>
      <c r="M8565" s="66">
        <f t="shared" si="6178"/>
        <v>20</v>
      </c>
      <c r="N8565" s="66">
        <f t="shared" si="6178"/>
        <v>21</v>
      </c>
      <c r="O8565" s="66">
        <f t="shared" si="6178"/>
        <v>0</v>
      </c>
      <c r="P8565" s="66">
        <f t="shared" si="6178"/>
        <v>0</v>
      </c>
      <c r="Q8565" s="66">
        <f t="shared" ref="Q8565:R8565" si="6179">SUM(Q8566:Q8570)</f>
        <v>1380033</v>
      </c>
      <c r="R8565" s="66">
        <f t="shared" si="6179"/>
        <v>0</v>
      </c>
      <c r="S8565" s="66">
        <f t="shared" ref="S8565" si="6180">SUM(S8566:S8570)</f>
        <v>0</v>
      </c>
      <c r="T8565" s="66">
        <f t="shared" ref="T8565:X8565" si="6181">SUM(T8566:T8570)</f>
        <v>0</v>
      </c>
      <c r="U8565" s="66">
        <f t="shared" si="6181"/>
        <v>0</v>
      </c>
      <c r="V8565" s="66">
        <f t="shared" si="6181"/>
        <v>0</v>
      </c>
      <c r="W8565" s="66">
        <f t="shared" si="6181"/>
        <v>0</v>
      </c>
      <c r="X8565" s="66">
        <f t="shared" si="6181"/>
        <v>0</v>
      </c>
      <c r="Y8565" s="208">
        <f t="shared" si="6159"/>
        <v>0</v>
      </c>
    </row>
    <row r="8566" spans="1:25">
      <c r="A8566" s="23">
        <v>35</v>
      </c>
      <c r="B8566" s="80" t="s">
        <v>172</v>
      </c>
      <c r="C8566" s="80" t="s">
        <v>1021</v>
      </c>
      <c r="D8566" s="80">
        <v>35020018</v>
      </c>
      <c r="E8566" s="22">
        <v>8212</v>
      </c>
      <c r="F8566" s="23"/>
      <c r="G8566" s="129" t="s">
        <v>3380</v>
      </c>
      <c r="H8566" s="32" t="s">
        <v>55</v>
      </c>
      <c r="I8566" s="44">
        <f t="shared" si="6169"/>
        <v>10</v>
      </c>
      <c r="J8566" s="44">
        <v>0</v>
      </c>
      <c r="K8566" s="44">
        <f t="shared" si="6170"/>
        <v>10</v>
      </c>
      <c r="L8566" s="44">
        <v>10</v>
      </c>
      <c r="M8566" s="44">
        <v>0</v>
      </c>
      <c r="N8566" s="44">
        <v>0</v>
      </c>
      <c r="O8566" s="64">
        <v>0</v>
      </c>
      <c r="P8566" s="44">
        <v>0</v>
      </c>
      <c r="Q8566" s="44">
        <v>120</v>
      </c>
      <c r="R8566" s="44">
        <v>0</v>
      </c>
      <c r="S8566" s="44">
        <v>0</v>
      </c>
      <c r="T8566" s="44">
        <f t="shared" si="6164"/>
        <v>0</v>
      </c>
      <c r="U8566" s="44"/>
      <c r="V8566" s="44"/>
      <c r="W8566" s="44"/>
      <c r="X8566" s="44">
        <f t="shared" si="6165"/>
        <v>0</v>
      </c>
      <c r="Y8566" s="209">
        <f t="shared" si="6159"/>
        <v>0</v>
      </c>
    </row>
    <row r="8567" spans="1:25">
      <c r="A8567" s="23">
        <v>35</v>
      </c>
      <c r="B8567" s="80" t="s">
        <v>172</v>
      </c>
      <c r="C8567" s="80" t="s">
        <v>1021</v>
      </c>
      <c r="D8567" s="80">
        <v>35020018</v>
      </c>
      <c r="E8567" s="22">
        <v>8213</v>
      </c>
      <c r="F8567" s="23"/>
      <c r="G8567" s="129" t="s">
        <v>3380</v>
      </c>
      <c r="H8567" s="32" t="s">
        <v>56</v>
      </c>
      <c r="I8567" s="44">
        <f t="shared" si="6169"/>
        <v>220020</v>
      </c>
      <c r="J8567" s="44">
        <v>0</v>
      </c>
      <c r="K8567" s="44">
        <f t="shared" si="6170"/>
        <v>220020</v>
      </c>
      <c r="L8567" s="44">
        <v>220000</v>
      </c>
      <c r="M8567" s="44">
        <v>10</v>
      </c>
      <c r="N8567" s="44">
        <v>10</v>
      </c>
      <c r="O8567" s="44">
        <v>0</v>
      </c>
      <c r="P8567" s="44">
        <v>0</v>
      </c>
      <c r="Q8567" s="44">
        <v>771168</v>
      </c>
      <c r="R8567" s="44">
        <v>0</v>
      </c>
      <c r="S8567" s="44">
        <v>0</v>
      </c>
      <c r="T8567" s="44">
        <f t="shared" si="6164"/>
        <v>0</v>
      </c>
      <c r="U8567" s="44"/>
      <c r="V8567" s="44"/>
      <c r="W8567" s="44"/>
      <c r="X8567" s="44">
        <f t="shared" si="6165"/>
        <v>0</v>
      </c>
      <c r="Y8567" s="209">
        <f t="shared" si="6159"/>
        <v>0</v>
      </c>
    </row>
    <row r="8568" spans="1:25">
      <c r="A8568" s="23">
        <v>35</v>
      </c>
      <c r="B8568" s="80" t="s">
        <v>172</v>
      </c>
      <c r="C8568" s="80" t="s">
        <v>1021</v>
      </c>
      <c r="D8568" s="80">
        <v>35020018</v>
      </c>
      <c r="E8568" s="22">
        <v>8214</v>
      </c>
      <c r="F8568" s="23"/>
      <c r="G8568" s="129" t="s">
        <v>3380</v>
      </c>
      <c r="H8568" s="32" t="s">
        <v>57</v>
      </c>
      <c r="I8568" s="44">
        <f t="shared" si="6169"/>
        <v>10</v>
      </c>
      <c r="J8568" s="44">
        <v>0</v>
      </c>
      <c r="K8568" s="44">
        <f t="shared" si="6170"/>
        <v>10</v>
      </c>
      <c r="L8568" s="44">
        <v>10</v>
      </c>
      <c r="M8568" s="44">
        <v>0</v>
      </c>
      <c r="N8568" s="44">
        <v>0</v>
      </c>
      <c r="O8568" s="64">
        <v>0</v>
      </c>
      <c r="P8568" s="44">
        <v>0</v>
      </c>
      <c r="Q8568" s="44">
        <v>120</v>
      </c>
      <c r="R8568" s="44">
        <v>0</v>
      </c>
      <c r="S8568" s="44">
        <v>0</v>
      </c>
      <c r="T8568" s="44">
        <f t="shared" si="6164"/>
        <v>0</v>
      </c>
      <c r="U8568" s="44"/>
      <c r="V8568" s="44"/>
      <c r="W8568" s="44"/>
      <c r="X8568" s="44">
        <f t="shared" si="6165"/>
        <v>0</v>
      </c>
      <c r="Y8568" s="209">
        <f t="shared" si="6159"/>
        <v>0</v>
      </c>
    </row>
    <row r="8569" spans="1:25">
      <c r="A8569" s="23">
        <v>35</v>
      </c>
      <c r="B8569" s="80" t="s">
        <v>172</v>
      </c>
      <c r="C8569" s="80" t="s">
        <v>1021</v>
      </c>
      <c r="D8569" s="80">
        <v>35020018</v>
      </c>
      <c r="E8569" s="22">
        <v>8215</v>
      </c>
      <c r="F8569" s="23"/>
      <c r="G8569" s="129" t="s">
        <v>3380</v>
      </c>
      <c r="H8569" s="32" t="s">
        <v>58</v>
      </c>
      <c r="I8569" s="44">
        <f t="shared" si="6169"/>
        <v>11</v>
      </c>
      <c r="J8569" s="44">
        <v>0</v>
      </c>
      <c r="K8569" s="44">
        <f t="shared" si="6170"/>
        <v>11</v>
      </c>
      <c r="L8569" s="44">
        <v>10</v>
      </c>
      <c r="M8569" s="44">
        <v>0</v>
      </c>
      <c r="N8569" s="44">
        <v>1</v>
      </c>
      <c r="O8569" s="44">
        <v>0</v>
      </c>
      <c r="P8569" s="44">
        <v>0</v>
      </c>
      <c r="Q8569" s="44">
        <v>1720</v>
      </c>
      <c r="R8569" s="44">
        <v>0</v>
      </c>
      <c r="S8569" s="44">
        <v>0</v>
      </c>
      <c r="T8569" s="44">
        <f t="shared" si="6164"/>
        <v>0</v>
      </c>
      <c r="U8569" s="44"/>
      <c r="V8569" s="44"/>
      <c r="W8569" s="44"/>
      <c r="X8569" s="44">
        <f t="shared" si="6165"/>
        <v>0</v>
      </c>
      <c r="Y8569" s="209">
        <f t="shared" si="6159"/>
        <v>0</v>
      </c>
    </row>
    <row r="8570" spans="1:25">
      <c r="A8570" s="23">
        <v>35</v>
      </c>
      <c r="B8570" s="80" t="s">
        <v>172</v>
      </c>
      <c r="C8570" s="80" t="s">
        <v>1021</v>
      </c>
      <c r="D8570" s="80">
        <v>35020018</v>
      </c>
      <c r="E8570" s="22">
        <v>8216</v>
      </c>
      <c r="F8570" s="23"/>
      <c r="G8570" s="129" t="s">
        <v>3380</v>
      </c>
      <c r="H8570" s="32" t="s">
        <v>59</v>
      </c>
      <c r="I8570" s="44">
        <f t="shared" si="6169"/>
        <v>210020</v>
      </c>
      <c r="J8570" s="44">
        <v>0</v>
      </c>
      <c r="K8570" s="44">
        <f t="shared" si="6170"/>
        <v>210020</v>
      </c>
      <c r="L8570" s="44">
        <v>210000</v>
      </c>
      <c r="M8570" s="44">
        <v>10</v>
      </c>
      <c r="N8570" s="44">
        <v>10</v>
      </c>
      <c r="O8570" s="44">
        <v>0</v>
      </c>
      <c r="P8570" s="44">
        <v>0</v>
      </c>
      <c r="Q8570" s="44">
        <v>606905</v>
      </c>
      <c r="R8570" s="44">
        <v>0</v>
      </c>
      <c r="S8570" s="44">
        <v>0</v>
      </c>
      <c r="T8570" s="44">
        <f t="shared" si="6164"/>
        <v>0</v>
      </c>
      <c r="U8570" s="44"/>
      <c r="V8570" s="44"/>
      <c r="W8570" s="44"/>
      <c r="X8570" s="44">
        <f t="shared" si="6165"/>
        <v>0</v>
      </c>
      <c r="Y8570" s="209">
        <f t="shared" si="6159"/>
        <v>0</v>
      </c>
    </row>
    <row r="8571" spans="1:25">
      <c r="A8571" s="32" t="s">
        <v>0</v>
      </c>
      <c r="B8571" s="95" t="s">
        <v>0</v>
      </c>
      <c r="C8571" s="95" t="s">
        <v>0</v>
      </c>
      <c r="D8571" s="95" t="s">
        <v>0</v>
      </c>
      <c r="E8571" s="32" t="s">
        <v>0</v>
      </c>
      <c r="F8571" s="32" t="s">
        <v>0</v>
      </c>
      <c r="G8571" s="154" t="s">
        <v>0</v>
      </c>
      <c r="H8571" s="30" t="s">
        <v>1994</v>
      </c>
      <c r="I8571" s="31">
        <f t="shared" si="6169"/>
        <v>12105087</v>
      </c>
      <c r="J8571" s="31">
        <f>SUM(J8534,J8559,J8564)</f>
        <v>10258458</v>
      </c>
      <c r="K8571" s="31">
        <f t="shared" si="6170"/>
        <v>1846629</v>
      </c>
      <c r="L8571" s="31">
        <f t="shared" ref="L8571:X8571" si="6182">SUM(L8534,L8559,L8564)</f>
        <v>1751715</v>
      </c>
      <c r="M8571" s="31">
        <f t="shared" si="6182"/>
        <v>12960</v>
      </c>
      <c r="N8571" s="31">
        <f t="shared" si="6182"/>
        <v>81954</v>
      </c>
      <c r="O8571" s="31">
        <f t="shared" si="6182"/>
        <v>0</v>
      </c>
      <c r="P8571" s="31">
        <f t="shared" si="6182"/>
        <v>0</v>
      </c>
      <c r="Q8571" s="31">
        <f t="shared" si="6182"/>
        <v>14508075</v>
      </c>
      <c r="R8571" s="31">
        <f t="shared" si="6182"/>
        <v>10658233</v>
      </c>
      <c r="S8571" s="31">
        <f t="shared" si="6182"/>
        <v>7450885</v>
      </c>
      <c r="T8571" s="31">
        <f t="shared" si="6182"/>
        <v>3207348</v>
      </c>
      <c r="U8571" s="31">
        <f t="shared" si="6182"/>
        <v>1170579</v>
      </c>
      <c r="V8571" s="31">
        <f t="shared" si="6182"/>
        <v>1056978</v>
      </c>
      <c r="W8571" s="31">
        <f t="shared" si="6182"/>
        <v>979791</v>
      </c>
      <c r="X8571" s="31">
        <f t="shared" si="6182"/>
        <v>10658233</v>
      </c>
      <c r="Y8571" s="220">
        <f t="shared" si="6159"/>
        <v>100</v>
      </c>
    </row>
    <row r="8572" spans="1:25" ht="15" thickBot="1">
      <c r="A8572" s="32" t="s">
        <v>0</v>
      </c>
      <c r="B8572" s="95" t="s">
        <v>0</v>
      </c>
      <c r="C8572" s="95" t="s">
        <v>0</v>
      </c>
      <c r="D8572" s="95" t="s">
        <v>0</v>
      </c>
      <c r="E8572" s="32" t="s">
        <v>0</v>
      </c>
      <c r="F8572" s="32" t="s">
        <v>0</v>
      </c>
      <c r="G8572" s="154" t="s">
        <v>0</v>
      </c>
      <c r="H8572" s="21" t="s">
        <v>170</v>
      </c>
      <c r="I8572" s="66">
        <f t="shared" si="6169"/>
        <v>284</v>
      </c>
      <c r="J8572" s="66">
        <v>284</v>
      </c>
      <c r="K8572" s="66">
        <f t="shared" si="6170"/>
        <v>0</v>
      </c>
      <c r="L8572" s="66" t="s">
        <v>0</v>
      </c>
      <c r="M8572" s="66" t="s">
        <v>0</v>
      </c>
      <c r="N8572" s="66" t="s">
        <v>0</v>
      </c>
      <c r="O8572" s="66" t="s">
        <v>0</v>
      </c>
      <c r="P8572" s="66" t="s">
        <v>0</v>
      </c>
      <c r="Q8572" s="66">
        <v>0</v>
      </c>
      <c r="R8572" s="66"/>
      <c r="S8572" s="66"/>
      <c r="T8572" s="66"/>
      <c r="U8572" s="66"/>
      <c r="V8572" s="66"/>
      <c r="W8572" s="66"/>
      <c r="X8572" s="66"/>
      <c r="Y8572" s="208">
        <v>0</v>
      </c>
    </row>
    <row r="8573" spans="1:25" ht="41.4" thickBot="1">
      <c r="A8573" s="252" t="s">
        <v>0</v>
      </c>
      <c r="B8573" s="255" t="s">
        <v>0</v>
      </c>
      <c r="C8573" s="255" t="s">
        <v>0</v>
      </c>
      <c r="D8573" s="255" t="s">
        <v>0</v>
      </c>
      <c r="E8573" s="252" t="s">
        <v>0</v>
      </c>
      <c r="F8573" s="252" t="s">
        <v>0</v>
      </c>
      <c r="G8573" s="258" t="s">
        <v>0</v>
      </c>
      <c r="H8573" s="24" t="s">
        <v>72</v>
      </c>
      <c r="I8573" s="1" t="s">
        <v>3093</v>
      </c>
      <c r="J8573" s="1" t="s">
        <v>3130</v>
      </c>
      <c r="K8573" s="1" t="s">
        <v>3</v>
      </c>
      <c r="L8573" s="1" t="s">
        <v>4</v>
      </c>
      <c r="M8573" s="1" t="s">
        <v>5</v>
      </c>
      <c r="N8573" s="1" t="s">
        <v>6</v>
      </c>
      <c r="O8573" s="1" t="s">
        <v>7</v>
      </c>
      <c r="P8573" s="1" t="s">
        <v>8</v>
      </c>
      <c r="Q8573" s="1" t="s">
        <v>3344</v>
      </c>
      <c r="R8573" s="1" t="s">
        <v>3427</v>
      </c>
      <c r="S8573" s="1" t="s">
        <v>3447</v>
      </c>
      <c r="T8573" s="1" t="s">
        <v>3448</v>
      </c>
      <c r="U8573" s="1" t="s">
        <v>3452</v>
      </c>
      <c r="V8573" s="1" t="s">
        <v>3449</v>
      </c>
      <c r="W8573" s="1" t="s">
        <v>3450</v>
      </c>
      <c r="X8573" s="1" t="s">
        <v>3451</v>
      </c>
      <c r="Y8573" s="216" t="s">
        <v>3385</v>
      </c>
    </row>
    <row r="8574" spans="1:25">
      <c r="A8574" s="253"/>
      <c r="B8574" s="256"/>
      <c r="C8574" s="256"/>
      <c r="D8574" s="256"/>
      <c r="E8574" s="253"/>
      <c r="F8574" s="253"/>
      <c r="G8574" s="259"/>
      <c r="H8574" s="33" t="s">
        <v>0</v>
      </c>
      <c r="I8574" s="45">
        <v>1</v>
      </c>
      <c r="J8574" s="45">
        <v>3</v>
      </c>
      <c r="K8574" s="45" t="s">
        <v>9</v>
      </c>
      <c r="L8574" s="45">
        <v>5</v>
      </c>
      <c r="M8574" s="45">
        <v>6</v>
      </c>
      <c r="N8574" s="45">
        <v>7</v>
      </c>
      <c r="O8574" s="45">
        <v>8</v>
      </c>
      <c r="P8574" s="45">
        <v>9</v>
      </c>
      <c r="Q8574" s="45">
        <v>1</v>
      </c>
      <c r="R8574" s="45">
        <v>2</v>
      </c>
      <c r="S8574" s="45">
        <v>3</v>
      </c>
      <c r="T8574" s="45" t="s">
        <v>3453</v>
      </c>
      <c r="U8574" s="45">
        <v>5</v>
      </c>
      <c r="V8574" s="45">
        <v>6</v>
      </c>
      <c r="W8574" s="45">
        <v>7</v>
      </c>
      <c r="X8574" s="45" t="s">
        <v>3454</v>
      </c>
      <c r="Y8574" s="276">
        <v>9</v>
      </c>
    </row>
    <row r="8575" spans="1:25">
      <c r="A8575" s="253"/>
      <c r="B8575" s="256"/>
      <c r="C8575" s="256"/>
      <c r="D8575" s="256"/>
      <c r="E8575" s="253"/>
      <c r="F8575" s="253"/>
      <c r="G8575" s="259"/>
      <c r="H8575" s="34" t="s">
        <v>110</v>
      </c>
      <c r="I8575" s="35">
        <f t="shared" si="6169"/>
        <v>12105087</v>
      </c>
      <c r="J8575" s="35">
        <f>SUM(J8571)</f>
        <v>10258458</v>
      </c>
      <c r="K8575" s="35">
        <f t="shared" si="6170"/>
        <v>1846629</v>
      </c>
      <c r="L8575" s="35">
        <f t="shared" ref="L8575:P8575" si="6183">SUM(L8571)</f>
        <v>1751715</v>
      </c>
      <c r="M8575" s="35">
        <f t="shared" si="6183"/>
        <v>12960</v>
      </c>
      <c r="N8575" s="35">
        <f t="shared" si="6183"/>
        <v>81954</v>
      </c>
      <c r="O8575" s="35">
        <f t="shared" si="6183"/>
        <v>0</v>
      </c>
      <c r="P8575" s="35">
        <f t="shared" si="6183"/>
        <v>0</v>
      </c>
      <c r="Q8575" s="35">
        <f t="shared" ref="Q8575:R8575" si="6184">SUM(Q8571)</f>
        <v>14508075</v>
      </c>
      <c r="R8575" s="35">
        <f t="shared" si="6184"/>
        <v>10658233</v>
      </c>
      <c r="S8575" s="35">
        <f t="shared" ref="S8575" si="6185">SUM(S8571)</f>
        <v>7450885</v>
      </c>
      <c r="T8575" s="35">
        <f t="shared" ref="T8575:X8575" si="6186">SUM(T8571)</f>
        <v>3207348</v>
      </c>
      <c r="U8575" s="35">
        <f t="shared" si="6186"/>
        <v>1170579</v>
      </c>
      <c r="V8575" s="35">
        <f t="shared" si="6186"/>
        <v>1056978</v>
      </c>
      <c r="W8575" s="35">
        <f t="shared" si="6186"/>
        <v>979791</v>
      </c>
      <c r="X8575" s="35">
        <f t="shared" si="6186"/>
        <v>10658233</v>
      </c>
      <c r="Y8575" s="218">
        <f t="shared" ref="Y8575:Y8576" si="6187">IF(R8575=0,0,(X8575/R8575)*100)</f>
        <v>100</v>
      </c>
    </row>
    <row r="8576" spans="1:25">
      <c r="A8576" s="253"/>
      <c r="B8576" s="256"/>
      <c r="C8576" s="256"/>
      <c r="D8576" s="256"/>
      <c r="E8576" s="253"/>
      <c r="F8576" s="253"/>
      <c r="G8576" s="259"/>
      <c r="H8576" s="36" t="s">
        <v>69</v>
      </c>
      <c r="I8576" s="35">
        <f t="shared" si="6169"/>
        <v>12105087</v>
      </c>
      <c r="J8576" s="35">
        <f>SUM(J8575)</f>
        <v>10258458</v>
      </c>
      <c r="K8576" s="35">
        <f t="shared" si="6170"/>
        <v>1846629</v>
      </c>
      <c r="L8576" s="35">
        <f t="shared" ref="L8576:P8576" si="6188">SUM(L8575)</f>
        <v>1751715</v>
      </c>
      <c r="M8576" s="35">
        <f t="shared" si="6188"/>
        <v>12960</v>
      </c>
      <c r="N8576" s="35">
        <f t="shared" si="6188"/>
        <v>81954</v>
      </c>
      <c r="O8576" s="35">
        <f t="shared" si="6188"/>
        <v>0</v>
      </c>
      <c r="P8576" s="35">
        <f t="shared" si="6188"/>
        <v>0</v>
      </c>
      <c r="Q8576" s="35">
        <f t="shared" ref="Q8576:R8576" si="6189">SUM(Q8575)</f>
        <v>14508075</v>
      </c>
      <c r="R8576" s="35">
        <f t="shared" si="6189"/>
        <v>10658233</v>
      </c>
      <c r="S8576" s="35">
        <f t="shared" ref="S8576" si="6190">SUM(S8575)</f>
        <v>7450885</v>
      </c>
      <c r="T8576" s="35">
        <f t="shared" ref="T8576:X8576" si="6191">SUM(T8575)</f>
        <v>3207348</v>
      </c>
      <c r="U8576" s="35">
        <f t="shared" si="6191"/>
        <v>1170579</v>
      </c>
      <c r="V8576" s="35">
        <f t="shared" si="6191"/>
        <v>1056978</v>
      </c>
      <c r="W8576" s="35">
        <f t="shared" si="6191"/>
        <v>979791</v>
      </c>
      <c r="X8576" s="35">
        <f t="shared" si="6191"/>
        <v>10658233</v>
      </c>
      <c r="Y8576" s="218">
        <f t="shared" si="6187"/>
        <v>100</v>
      </c>
    </row>
    <row r="8577" spans="1:25">
      <c r="A8577" s="254"/>
      <c r="B8577" s="257"/>
      <c r="C8577" s="257"/>
      <c r="D8577" s="257"/>
      <c r="E8577" s="254"/>
      <c r="F8577" s="254"/>
      <c r="G8577" s="260"/>
    </row>
    <row r="8578" spans="1:25" ht="15" thickBot="1">
      <c r="A8578" s="32" t="s">
        <v>0</v>
      </c>
      <c r="B8578" s="95" t="s">
        <v>0</v>
      </c>
      <c r="C8578" s="95" t="s">
        <v>0</v>
      </c>
      <c r="D8578" s="95" t="s">
        <v>0</v>
      </c>
      <c r="E8578" s="32" t="s">
        <v>0</v>
      </c>
      <c r="F8578" s="32" t="s">
        <v>0</v>
      </c>
      <c r="G8578" s="154" t="s">
        <v>0</v>
      </c>
      <c r="H8578" s="37" t="s">
        <v>0</v>
      </c>
      <c r="I8578" s="37"/>
      <c r="J8578" s="37"/>
      <c r="K8578" s="37"/>
      <c r="L8578" s="37" t="s">
        <v>0</v>
      </c>
      <c r="M8578" s="37" t="s">
        <v>0</v>
      </c>
      <c r="N8578" s="37" t="s">
        <v>0</v>
      </c>
      <c r="O8578" s="37" t="s">
        <v>0</v>
      </c>
      <c r="P8578" s="37" t="s">
        <v>0</v>
      </c>
      <c r="Q8578" s="37"/>
      <c r="R8578" s="37"/>
      <c r="S8578" s="37"/>
      <c r="T8578" s="37" t="s">
        <v>0</v>
      </c>
      <c r="U8578" s="37" t="s">
        <v>0</v>
      </c>
      <c r="V8578" s="37" t="s">
        <v>0</v>
      </c>
      <c r="W8578" s="37" t="s">
        <v>0</v>
      </c>
      <c r="X8578" s="37" t="s">
        <v>0</v>
      </c>
      <c r="Y8578" s="219"/>
    </row>
    <row r="8579" spans="1:25" ht="41.4" thickBot="1">
      <c r="A8579" s="24" t="s">
        <v>123</v>
      </c>
      <c r="B8579" s="90" t="s">
        <v>124</v>
      </c>
      <c r="C8579" s="90" t="s">
        <v>125</v>
      </c>
      <c r="D8579" s="91" t="s">
        <v>0</v>
      </c>
      <c r="E8579" s="24" t="s">
        <v>126</v>
      </c>
      <c r="F8579" s="24" t="s">
        <v>127</v>
      </c>
      <c r="G8579" s="151" t="s">
        <v>128</v>
      </c>
      <c r="H8579" s="24" t="s">
        <v>1</v>
      </c>
      <c r="I8579" s="1" t="s">
        <v>3093</v>
      </c>
      <c r="J8579" s="1" t="s">
        <v>3130</v>
      </c>
      <c r="K8579" s="1" t="s">
        <v>3</v>
      </c>
      <c r="L8579" s="1" t="s">
        <v>4</v>
      </c>
      <c r="M8579" s="1" t="s">
        <v>5</v>
      </c>
      <c r="N8579" s="1" t="s">
        <v>6</v>
      </c>
      <c r="O8579" s="1" t="s">
        <v>7</v>
      </c>
      <c r="P8579" s="1" t="s">
        <v>8</v>
      </c>
      <c r="Q8579" s="1" t="s">
        <v>3344</v>
      </c>
      <c r="R8579" s="1" t="s">
        <v>3427</v>
      </c>
      <c r="S8579" s="1" t="s">
        <v>3447</v>
      </c>
      <c r="T8579" s="1" t="s">
        <v>3448</v>
      </c>
      <c r="U8579" s="1" t="s">
        <v>3452</v>
      </c>
      <c r="V8579" s="1" t="s">
        <v>3449</v>
      </c>
      <c r="W8579" s="1" t="s">
        <v>3450</v>
      </c>
      <c r="X8579" s="1" t="s">
        <v>3451</v>
      </c>
      <c r="Y8579" s="216" t="s">
        <v>3385</v>
      </c>
    </row>
    <row r="8580" spans="1:25">
      <c r="A8580" s="26" t="s">
        <v>0</v>
      </c>
      <c r="B8580" s="92" t="s">
        <v>0</v>
      </c>
      <c r="C8580" s="92" t="s">
        <v>0</v>
      </c>
      <c r="D8580" s="93" t="s">
        <v>0</v>
      </c>
      <c r="E8580" s="27" t="s">
        <v>0</v>
      </c>
      <c r="F8580" s="28" t="s">
        <v>0</v>
      </c>
      <c r="G8580" s="152" t="s">
        <v>0</v>
      </c>
      <c r="H8580" s="29" t="s">
        <v>0</v>
      </c>
      <c r="I8580" s="45">
        <v>1</v>
      </c>
      <c r="J8580" s="45">
        <v>3</v>
      </c>
      <c r="K8580" s="45" t="s">
        <v>9</v>
      </c>
      <c r="L8580" s="45">
        <v>5</v>
      </c>
      <c r="M8580" s="45">
        <v>6</v>
      </c>
      <c r="N8580" s="45">
        <v>7</v>
      </c>
      <c r="O8580" s="45">
        <v>8</v>
      </c>
      <c r="P8580" s="45">
        <v>9</v>
      </c>
      <c r="Q8580" s="45">
        <v>1</v>
      </c>
      <c r="R8580" s="45">
        <v>2</v>
      </c>
      <c r="S8580" s="45">
        <v>3</v>
      </c>
      <c r="T8580" s="45" t="s">
        <v>3453</v>
      </c>
      <c r="U8580" s="45">
        <v>5</v>
      </c>
      <c r="V8580" s="45">
        <v>6</v>
      </c>
      <c r="W8580" s="45">
        <v>7</v>
      </c>
      <c r="X8580" s="45" t="s">
        <v>3454</v>
      </c>
      <c r="Y8580" s="276">
        <v>9</v>
      </c>
    </row>
    <row r="8581" spans="1:25">
      <c r="A8581" s="20">
        <v>35</v>
      </c>
      <c r="B8581" s="81" t="s">
        <v>172</v>
      </c>
      <c r="C8581" s="80" t="s">
        <v>1032</v>
      </c>
      <c r="D8581" s="80">
        <v>35020019</v>
      </c>
      <c r="E8581" s="21" t="s">
        <v>0</v>
      </c>
      <c r="F8581" s="21" t="s">
        <v>0</v>
      </c>
      <c r="G8581" s="150" t="s">
        <v>0</v>
      </c>
      <c r="H8581" s="21" t="s">
        <v>1995</v>
      </c>
      <c r="I8581" s="22"/>
      <c r="J8581" s="22"/>
      <c r="K8581" s="22"/>
      <c r="L8581" s="22" t="s">
        <v>0</v>
      </c>
      <c r="M8581" s="22" t="s">
        <v>0</v>
      </c>
      <c r="N8581" s="22" t="s">
        <v>0</v>
      </c>
      <c r="O8581" s="22" t="s">
        <v>0</v>
      </c>
      <c r="P8581" s="22" t="s">
        <v>0</v>
      </c>
      <c r="Q8581" s="22"/>
      <c r="R8581" s="22"/>
      <c r="S8581" s="22"/>
      <c r="T8581" s="22" t="s">
        <v>0</v>
      </c>
      <c r="U8581" s="22" t="s">
        <v>0</v>
      </c>
      <c r="V8581" s="22" t="s">
        <v>0</v>
      </c>
      <c r="W8581" s="22" t="s">
        <v>0</v>
      </c>
      <c r="X8581" s="22" t="s">
        <v>0</v>
      </c>
      <c r="Y8581" s="209"/>
    </row>
    <row r="8582" spans="1:25" ht="20.399999999999999">
      <c r="A8582" s="20" t="s">
        <v>0</v>
      </c>
      <c r="B8582" s="81" t="s">
        <v>0</v>
      </c>
      <c r="C8582" s="81" t="s">
        <v>0</v>
      </c>
      <c r="D8582" s="94" t="s">
        <v>0</v>
      </c>
      <c r="E8582" s="21" t="s">
        <v>0</v>
      </c>
      <c r="F8582" s="21" t="s">
        <v>0</v>
      </c>
      <c r="G8582" s="150" t="s">
        <v>0</v>
      </c>
      <c r="H8582" s="30" t="s">
        <v>33</v>
      </c>
      <c r="I8582" s="31">
        <f t="shared" si="6169"/>
        <v>3606221</v>
      </c>
      <c r="J8582" s="31">
        <f>SUM(J8583,J8591,J8593)</f>
        <v>3421021</v>
      </c>
      <c r="K8582" s="31">
        <f t="shared" si="6170"/>
        <v>185200</v>
      </c>
      <c r="L8582" s="31">
        <f t="shared" ref="L8582:P8582" si="6192">SUM(L8583,L8591,L8593)</f>
        <v>92400</v>
      </c>
      <c r="M8582" s="31">
        <f t="shared" si="6192"/>
        <v>57800</v>
      </c>
      <c r="N8582" s="31">
        <f t="shared" si="6192"/>
        <v>35000</v>
      </c>
      <c r="O8582" s="31">
        <f t="shared" si="6192"/>
        <v>0</v>
      </c>
      <c r="P8582" s="31">
        <f t="shared" si="6192"/>
        <v>0</v>
      </c>
      <c r="Q8582" s="31">
        <f t="shared" ref="Q8582:R8582" si="6193">SUM(Q8583,Q8591,Q8593)</f>
        <v>3786160</v>
      </c>
      <c r="R8582" s="31">
        <f t="shared" si="6193"/>
        <v>3566603</v>
      </c>
      <c r="S8582" s="31">
        <f t="shared" ref="S8582" si="6194">SUM(S8583,S8591,S8593)</f>
        <v>2963799</v>
      </c>
      <c r="T8582" s="31">
        <f t="shared" ref="T8582:X8582" si="6195">SUM(T8583,T8591,T8593)</f>
        <v>602800</v>
      </c>
      <c r="U8582" s="31">
        <f t="shared" si="6195"/>
        <v>292943</v>
      </c>
      <c r="V8582" s="31">
        <f t="shared" si="6195"/>
        <v>281953</v>
      </c>
      <c r="W8582" s="31">
        <f t="shared" si="6195"/>
        <v>27904</v>
      </c>
      <c r="X8582" s="31">
        <f t="shared" si="6195"/>
        <v>3566599</v>
      </c>
      <c r="Y8582" s="220">
        <f t="shared" ref="Y8582:Y8615" si="6196">IF(R8582=0,0,(X8582/R8582)*100)</f>
        <v>99.999887848465335</v>
      </c>
    </row>
    <row r="8583" spans="1:25">
      <c r="A8583" s="23">
        <v>35</v>
      </c>
      <c r="B8583" s="80" t="s">
        <v>172</v>
      </c>
      <c r="C8583" s="80" t="s">
        <v>1032</v>
      </c>
      <c r="D8583" s="80">
        <v>35020019</v>
      </c>
      <c r="E8583" s="21" t="s">
        <v>132</v>
      </c>
      <c r="F8583" s="21" t="s">
        <v>0</v>
      </c>
      <c r="G8583" s="150" t="s">
        <v>0</v>
      </c>
      <c r="H8583" s="21" t="s">
        <v>11</v>
      </c>
      <c r="I8583" s="66">
        <f t="shared" si="6169"/>
        <v>2890018</v>
      </c>
      <c r="J8583" s="66">
        <f>SUM(J8584,J8585)</f>
        <v>2863318</v>
      </c>
      <c r="K8583" s="66">
        <f t="shared" si="6170"/>
        <v>26700</v>
      </c>
      <c r="L8583" s="66">
        <f t="shared" ref="L8583:P8583" si="6197">SUM(L8584,L8585)</f>
        <v>25000</v>
      </c>
      <c r="M8583" s="66">
        <f t="shared" si="6197"/>
        <v>1700</v>
      </c>
      <c r="N8583" s="66">
        <f t="shared" si="6197"/>
        <v>0</v>
      </c>
      <c r="O8583" s="66">
        <f t="shared" si="6197"/>
        <v>0</v>
      </c>
      <c r="P8583" s="66">
        <f t="shared" si="6197"/>
        <v>0</v>
      </c>
      <c r="Q8583" s="66">
        <f t="shared" ref="Q8583:R8583" si="6198">SUM(Q8584,Q8585)</f>
        <v>3031301</v>
      </c>
      <c r="R8583" s="66">
        <f t="shared" si="6198"/>
        <v>2996601</v>
      </c>
      <c r="S8583" s="66">
        <f t="shared" ref="S8583" si="6199">SUM(S8584,S8585)</f>
        <v>2482103</v>
      </c>
      <c r="T8583" s="66">
        <f t="shared" ref="T8583:X8583" si="6200">SUM(T8584,T8585)</f>
        <v>514494</v>
      </c>
      <c r="U8583" s="66">
        <f t="shared" si="6200"/>
        <v>260445</v>
      </c>
      <c r="V8583" s="66">
        <f t="shared" si="6200"/>
        <v>254049</v>
      </c>
      <c r="W8583" s="66">
        <f t="shared" si="6200"/>
        <v>0</v>
      </c>
      <c r="X8583" s="66">
        <f t="shared" si="6200"/>
        <v>2996597</v>
      </c>
      <c r="Y8583" s="208">
        <f t="shared" si="6196"/>
        <v>99.99986651542865</v>
      </c>
    </row>
    <row r="8584" spans="1:25">
      <c r="A8584" s="23">
        <v>35</v>
      </c>
      <c r="B8584" s="80" t="s">
        <v>172</v>
      </c>
      <c r="C8584" s="80" t="s">
        <v>1032</v>
      </c>
      <c r="D8584" s="80">
        <v>35020019</v>
      </c>
      <c r="E8584" s="22">
        <v>6111</v>
      </c>
      <c r="F8584" s="23"/>
      <c r="G8584" s="129" t="s">
        <v>3380</v>
      </c>
      <c r="H8584" s="32" t="s">
        <v>12</v>
      </c>
      <c r="I8584" s="44">
        <f t="shared" si="6169"/>
        <v>2680518</v>
      </c>
      <c r="J8584" s="44">
        <v>2653818</v>
      </c>
      <c r="K8584" s="44">
        <f t="shared" si="6170"/>
        <v>26700</v>
      </c>
      <c r="L8584" s="44">
        <v>25000</v>
      </c>
      <c r="M8584" s="44">
        <v>1700</v>
      </c>
      <c r="N8584" s="44">
        <v>0</v>
      </c>
      <c r="O8584" s="44">
        <v>0</v>
      </c>
      <c r="P8584" s="44">
        <v>0</v>
      </c>
      <c r="Q8584" s="44">
        <v>2801133</v>
      </c>
      <c r="R8584" s="44">
        <v>2766433</v>
      </c>
      <c r="S8584" s="44">
        <v>2278805</v>
      </c>
      <c r="T8584" s="44">
        <f t="shared" ref="T8584:T8614" si="6201">U8584+V8584+W8584</f>
        <v>487628</v>
      </c>
      <c r="U8584" s="44">
        <v>245000</v>
      </c>
      <c r="V8584" s="44">
        <v>242628</v>
      </c>
      <c r="W8584" s="44">
        <v>0</v>
      </c>
      <c r="X8584" s="44">
        <f t="shared" ref="X8584:X8614" si="6202">S8584+T8584</f>
        <v>2766433</v>
      </c>
      <c r="Y8584" s="209">
        <f t="shared" si="6196"/>
        <v>100</v>
      </c>
    </row>
    <row r="8585" spans="1:25">
      <c r="A8585" s="20">
        <v>35</v>
      </c>
      <c r="B8585" s="81" t="s">
        <v>172</v>
      </c>
      <c r="C8585" s="81" t="s">
        <v>1032</v>
      </c>
      <c r="D8585" s="81">
        <v>35020019</v>
      </c>
      <c r="E8585" s="20" t="s">
        <v>134</v>
      </c>
      <c r="F8585" s="23" t="s">
        <v>0</v>
      </c>
      <c r="G8585" s="154" t="s">
        <v>0</v>
      </c>
      <c r="H8585" s="21" t="s">
        <v>13</v>
      </c>
      <c r="I8585" s="66">
        <f t="shared" si="6169"/>
        <v>209500</v>
      </c>
      <c r="J8585" s="66">
        <f>SUM(J8586:J8590)</f>
        <v>209500</v>
      </c>
      <c r="K8585" s="66">
        <f t="shared" si="6170"/>
        <v>0</v>
      </c>
      <c r="L8585" s="66">
        <f t="shared" ref="L8585:X8585" si="6203">SUM(L8586:L8590)</f>
        <v>0</v>
      </c>
      <c r="M8585" s="66">
        <f t="shared" si="6203"/>
        <v>0</v>
      </c>
      <c r="N8585" s="66">
        <f t="shared" si="6203"/>
        <v>0</v>
      </c>
      <c r="O8585" s="66">
        <f t="shared" si="6203"/>
        <v>0</v>
      </c>
      <c r="P8585" s="66">
        <f t="shared" si="6203"/>
        <v>0</v>
      </c>
      <c r="Q8585" s="66">
        <f t="shared" si="6203"/>
        <v>230168</v>
      </c>
      <c r="R8585" s="66">
        <f t="shared" si="6203"/>
        <v>230168</v>
      </c>
      <c r="S8585" s="66">
        <f t="shared" si="6203"/>
        <v>203298</v>
      </c>
      <c r="T8585" s="66">
        <f t="shared" si="6203"/>
        <v>26866</v>
      </c>
      <c r="U8585" s="66">
        <f t="shared" si="6203"/>
        <v>15445</v>
      </c>
      <c r="V8585" s="66">
        <f t="shared" si="6203"/>
        <v>11421</v>
      </c>
      <c r="W8585" s="66">
        <f t="shared" si="6203"/>
        <v>0</v>
      </c>
      <c r="X8585" s="66">
        <f t="shared" si="6203"/>
        <v>230164</v>
      </c>
      <c r="Y8585" s="208">
        <f t="shared" si="6196"/>
        <v>99.998262138959376</v>
      </c>
    </row>
    <row r="8586" spans="1:25">
      <c r="A8586" s="23">
        <v>35</v>
      </c>
      <c r="B8586" s="80" t="s">
        <v>172</v>
      </c>
      <c r="C8586" s="80" t="s">
        <v>1032</v>
      </c>
      <c r="D8586" s="80">
        <v>35020019</v>
      </c>
      <c r="E8586" s="22">
        <v>6112</v>
      </c>
      <c r="F8586" s="23" t="s">
        <v>2984</v>
      </c>
      <c r="G8586" s="129" t="s">
        <v>3380</v>
      </c>
      <c r="H8586" s="32" t="s">
        <v>16</v>
      </c>
      <c r="I8586" s="44">
        <f t="shared" si="6169"/>
        <v>39000</v>
      </c>
      <c r="J8586" s="44">
        <v>39000</v>
      </c>
      <c r="K8586" s="44">
        <f t="shared" si="6170"/>
        <v>0</v>
      </c>
      <c r="L8586" s="44">
        <v>0</v>
      </c>
      <c r="M8586" s="44">
        <v>0</v>
      </c>
      <c r="N8586" s="44">
        <v>0</v>
      </c>
      <c r="O8586" s="44">
        <v>0</v>
      </c>
      <c r="P8586" s="44">
        <v>0</v>
      </c>
      <c r="Q8586" s="44">
        <v>39000</v>
      </c>
      <c r="R8586" s="44">
        <v>39000</v>
      </c>
      <c r="S8586" s="44">
        <v>32134</v>
      </c>
      <c r="T8586" s="44">
        <f t="shared" si="6201"/>
        <v>6866</v>
      </c>
      <c r="U8586" s="44">
        <v>3545</v>
      </c>
      <c r="V8586" s="44">
        <v>3321</v>
      </c>
      <c r="W8586" s="44">
        <v>0</v>
      </c>
      <c r="X8586" s="44">
        <f t="shared" si="6202"/>
        <v>39000</v>
      </c>
      <c r="Y8586" s="209">
        <f t="shared" si="6196"/>
        <v>100</v>
      </c>
    </row>
    <row r="8587" spans="1:25">
      <c r="A8587" s="23">
        <v>35</v>
      </c>
      <c r="B8587" s="80" t="s">
        <v>172</v>
      </c>
      <c r="C8587" s="80" t="s">
        <v>1032</v>
      </c>
      <c r="D8587" s="80">
        <v>35020019</v>
      </c>
      <c r="E8587" s="22">
        <v>6112</v>
      </c>
      <c r="F8587" s="23" t="s">
        <v>2985</v>
      </c>
      <c r="G8587" s="129" t="s">
        <v>3380</v>
      </c>
      <c r="H8587" s="32" t="s">
        <v>19</v>
      </c>
      <c r="I8587" s="44">
        <f t="shared" si="6169"/>
        <v>131000</v>
      </c>
      <c r="J8587" s="44">
        <v>131000</v>
      </c>
      <c r="K8587" s="44">
        <f t="shared" si="6170"/>
        <v>0</v>
      </c>
      <c r="L8587" s="44">
        <v>0</v>
      </c>
      <c r="M8587" s="44">
        <v>0</v>
      </c>
      <c r="N8587" s="44">
        <v>0</v>
      </c>
      <c r="O8587" s="44">
        <v>0</v>
      </c>
      <c r="P8587" s="44">
        <v>0</v>
      </c>
      <c r="Q8587" s="44">
        <v>131000</v>
      </c>
      <c r="R8587" s="44">
        <v>131000</v>
      </c>
      <c r="S8587" s="44">
        <v>110996</v>
      </c>
      <c r="T8587" s="44">
        <f t="shared" si="6201"/>
        <v>20000</v>
      </c>
      <c r="U8587" s="44">
        <v>11900</v>
      </c>
      <c r="V8587" s="44">
        <v>8100</v>
      </c>
      <c r="W8587" s="44">
        <v>0</v>
      </c>
      <c r="X8587" s="44">
        <f t="shared" si="6202"/>
        <v>130996</v>
      </c>
      <c r="Y8587" s="209">
        <f t="shared" si="6196"/>
        <v>99.996946564885491</v>
      </c>
    </row>
    <row r="8588" spans="1:25">
      <c r="A8588" s="23">
        <v>35</v>
      </c>
      <c r="B8588" s="80" t="s">
        <v>172</v>
      </c>
      <c r="C8588" s="80" t="s">
        <v>1032</v>
      </c>
      <c r="D8588" s="80">
        <v>35020019</v>
      </c>
      <c r="E8588" s="22">
        <v>6112</v>
      </c>
      <c r="F8588" s="23" t="s">
        <v>2986</v>
      </c>
      <c r="G8588" s="129" t="s">
        <v>3380</v>
      </c>
      <c r="H8588" s="32" t="s">
        <v>17</v>
      </c>
      <c r="I8588" s="44">
        <f t="shared" si="6169"/>
        <v>30500</v>
      </c>
      <c r="J8588" s="44">
        <v>30500</v>
      </c>
      <c r="K8588" s="44">
        <f t="shared" si="6170"/>
        <v>0</v>
      </c>
      <c r="L8588" s="44">
        <v>0</v>
      </c>
      <c r="M8588" s="44">
        <v>0</v>
      </c>
      <c r="N8588" s="44">
        <v>0</v>
      </c>
      <c r="O8588" s="44">
        <v>0</v>
      </c>
      <c r="P8588" s="44">
        <v>0</v>
      </c>
      <c r="Q8588" s="44">
        <v>32410</v>
      </c>
      <c r="R8588" s="44">
        <v>32410</v>
      </c>
      <c r="S8588" s="44">
        <v>32410</v>
      </c>
      <c r="T8588" s="44">
        <f t="shared" si="6201"/>
        <v>0</v>
      </c>
      <c r="U8588" s="44"/>
      <c r="V8588" s="44"/>
      <c r="W8588" s="44"/>
      <c r="X8588" s="44">
        <f t="shared" si="6202"/>
        <v>32410</v>
      </c>
      <c r="Y8588" s="209">
        <f t="shared" si="6196"/>
        <v>100</v>
      </c>
    </row>
    <row r="8589" spans="1:25">
      <c r="A8589" s="23">
        <v>35</v>
      </c>
      <c r="B8589" s="80" t="s">
        <v>172</v>
      </c>
      <c r="C8589" s="80" t="s">
        <v>1032</v>
      </c>
      <c r="D8589" s="80">
        <v>35020019</v>
      </c>
      <c r="E8589" s="22">
        <v>6112</v>
      </c>
      <c r="F8589" s="23" t="s">
        <v>2987</v>
      </c>
      <c r="G8589" s="129" t="s">
        <v>3380</v>
      </c>
      <c r="H8589" s="32" t="s">
        <v>15</v>
      </c>
      <c r="I8589" s="44">
        <f t="shared" si="6169"/>
        <v>0</v>
      </c>
      <c r="J8589" s="44">
        <v>0</v>
      </c>
      <c r="K8589" s="44">
        <f t="shared" si="6170"/>
        <v>0</v>
      </c>
      <c r="L8589" s="44">
        <v>0</v>
      </c>
      <c r="M8589" s="44">
        <v>0</v>
      </c>
      <c r="N8589" s="44">
        <v>0</v>
      </c>
      <c r="O8589" s="44">
        <v>0</v>
      </c>
      <c r="P8589" s="44">
        <v>0</v>
      </c>
      <c r="Q8589" s="44">
        <v>18758</v>
      </c>
      <c r="R8589" s="44">
        <v>18758</v>
      </c>
      <c r="S8589" s="44">
        <v>18758</v>
      </c>
      <c r="T8589" s="44">
        <f t="shared" si="6201"/>
        <v>0</v>
      </c>
      <c r="U8589" s="44"/>
      <c r="V8589" s="44"/>
      <c r="W8589" s="44"/>
      <c r="X8589" s="44">
        <f t="shared" si="6202"/>
        <v>18758</v>
      </c>
      <c r="Y8589" s="209">
        <f t="shared" si="6196"/>
        <v>100</v>
      </c>
    </row>
    <row r="8590" spans="1:25">
      <c r="A8590" s="23">
        <v>35</v>
      </c>
      <c r="B8590" s="80" t="s">
        <v>172</v>
      </c>
      <c r="C8590" s="80" t="s">
        <v>1032</v>
      </c>
      <c r="D8590" s="80">
        <v>35020019</v>
      </c>
      <c r="E8590" s="22">
        <v>6112</v>
      </c>
      <c r="F8590" s="23" t="s">
        <v>2988</v>
      </c>
      <c r="G8590" s="129" t="s">
        <v>3380</v>
      </c>
      <c r="H8590" s="32" t="s">
        <v>18</v>
      </c>
      <c r="I8590" s="44">
        <f t="shared" si="6169"/>
        <v>9000</v>
      </c>
      <c r="J8590" s="44">
        <v>9000</v>
      </c>
      <c r="K8590" s="44">
        <f t="shared" si="6170"/>
        <v>0</v>
      </c>
      <c r="L8590" s="44">
        <v>0</v>
      </c>
      <c r="M8590" s="44">
        <v>0</v>
      </c>
      <c r="N8590" s="44">
        <v>0</v>
      </c>
      <c r="O8590" s="44">
        <v>0</v>
      </c>
      <c r="P8590" s="44">
        <v>0</v>
      </c>
      <c r="Q8590" s="44">
        <v>9000</v>
      </c>
      <c r="R8590" s="44">
        <v>9000</v>
      </c>
      <c r="S8590" s="44">
        <v>9000</v>
      </c>
      <c r="T8590" s="44">
        <f t="shared" si="6201"/>
        <v>0</v>
      </c>
      <c r="U8590" s="44"/>
      <c r="V8590" s="44"/>
      <c r="W8590" s="44"/>
      <c r="X8590" s="44">
        <f t="shared" si="6202"/>
        <v>9000</v>
      </c>
      <c r="Y8590" s="209">
        <f t="shared" si="6196"/>
        <v>100</v>
      </c>
    </row>
    <row r="8591" spans="1:25">
      <c r="A8591" s="23">
        <v>35</v>
      </c>
      <c r="B8591" s="80" t="s">
        <v>172</v>
      </c>
      <c r="C8591" s="80" t="s">
        <v>1032</v>
      </c>
      <c r="D8591" s="80">
        <v>35020019</v>
      </c>
      <c r="E8591" s="21" t="s">
        <v>139</v>
      </c>
      <c r="F8591" s="21" t="s">
        <v>0</v>
      </c>
      <c r="G8591" s="150" t="s">
        <v>0</v>
      </c>
      <c r="H8591" s="21" t="s">
        <v>21</v>
      </c>
      <c r="I8591" s="66">
        <f t="shared" si="6169"/>
        <v>282000</v>
      </c>
      <c r="J8591" s="66">
        <f t="shared" ref="J8591:X8591" si="6204">SUM(J8592)</f>
        <v>280000</v>
      </c>
      <c r="K8591" s="66">
        <f t="shared" si="6170"/>
        <v>2000</v>
      </c>
      <c r="L8591" s="66">
        <f t="shared" si="6204"/>
        <v>1900</v>
      </c>
      <c r="M8591" s="66">
        <f t="shared" si="6204"/>
        <v>100</v>
      </c>
      <c r="N8591" s="66">
        <f t="shared" si="6204"/>
        <v>0</v>
      </c>
      <c r="O8591" s="66">
        <f t="shared" si="6204"/>
        <v>0</v>
      </c>
      <c r="P8591" s="66">
        <f t="shared" si="6204"/>
        <v>0</v>
      </c>
      <c r="Q8591" s="66">
        <f t="shared" si="6204"/>
        <v>296494</v>
      </c>
      <c r="R8591" s="66">
        <f t="shared" si="6204"/>
        <v>293794</v>
      </c>
      <c r="S8591" s="66">
        <f t="shared" si="6204"/>
        <v>231523</v>
      </c>
      <c r="T8591" s="66">
        <f t="shared" si="6204"/>
        <v>62271</v>
      </c>
      <c r="U8591" s="66">
        <f t="shared" si="6204"/>
        <v>20757</v>
      </c>
      <c r="V8591" s="66">
        <f t="shared" si="6204"/>
        <v>20757</v>
      </c>
      <c r="W8591" s="66">
        <f t="shared" si="6204"/>
        <v>20757</v>
      </c>
      <c r="X8591" s="66">
        <f t="shared" si="6204"/>
        <v>293794</v>
      </c>
      <c r="Y8591" s="208">
        <f t="shared" si="6196"/>
        <v>100</v>
      </c>
    </row>
    <row r="8592" spans="1:25">
      <c r="A8592" s="23">
        <v>35</v>
      </c>
      <c r="B8592" s="80" t="s">
        <v>172</v>
      </c>
      <c r="C8592" s="80" t="s">
        <v>1032</v>
      </c>
      <c r="D8592" s="80">
        <v>35020019</v>
      </c>
      <c r="E8592" s="22">
        <v>6121</v>
      </c>
      <c r="F8592" s="23"/>
      <c r="G8592" s="129" t="s">
        <v>3380</v>
      </c>
      <c r="H8592" s="32" t="s">
        <v>22</v>
      </c>
      <c r="I8592" s="44">
        <f t="shared" si="6169"/>
        <v>282000</v>
      </c>
      <c r="J8592" s="44">
        <v>280000</v>
      </c>
      <c r="K8592" s="44">
        <f t="shared" si="6170"/>
        <v>2000</v>
      </c>
      <c r="L8592" s="44">
        <v>1900</v>
      </c>
      <c r="M8592" s="44">
        <v>100</v>
      </c>
      <c r="N8592" s="44">
        <v>0</v>
      </c>
      <c r="O8592" s="44">
        <v>0</v>
      </c>
      <c r="P8592" s="44">
        <v>0</v>
      </c>
      <c r="Q8592" s="44">
        <v>296494</v>
      </c>
      <c r="R8592" s="44">
        <v>293794</v>
      </c>
      <c r="S8592" s="44">
        <v>231523</v>
      </c>
      <c r="T8592" s="44">
        <f t="shared" si="6201"/>
        <v>62271</v>
      </c>
      <c r="U8592" s="44">
        <v>20757</v>
      </c>
      <c r="V8592" s="44">
        <v>20757</v>
      </c>
      <c r="W8592" s="44">
        <v>20757</v>
      </c>
      <c r="X8592" s="44">
        <f t="shared" si="6202"/>
        <v>293794</v>
      </c>
      <c r="Y8592" s="209">
        <f t="shared" si="6196"/>
        <v>100</v>
      </c>
    </row>
    <row r="8593" spans="1:25">
      <c r="A8593" s="23">
        <v>35</v>
      </c>
      <c r="B8593" s="80" t="s">
        <v>172</v>
      </c>
      <c r="C8593" s="80" t="s">
        <v>1032</v>
      </c>
      <c r="D8593" s="80">
        <v>35020019</v>
      </c>
      <c r="E8593" s="21" t="s">
        <v>141</v>
      </c>
      <c r="F8593" s="21" t="s">
        <v>0</v>
      </c>
      <c r="G8593" s="150" t="s">
        <v>0</v>
      </c>
      <c r="H8593" s="21" t="s">
        <v>23</v>
      </c>
      <c r="I8593" s="66">
        <f t="shared" si="6169"/>
        <v>434203</v>
      </c>
      <c r="J8593" s="66">
        <f>SUM(J8594:J8602)</f>
        <v>277703</v>
      </c>
      <c r="K8593" s="66">
        <f t="shared" si="6170"/>
        <v>156500</v>
      </c>
      <c r="L8593" s="66">
        <f t="shared" ref="L8593:X8593" si="6205">SUM(L8594:L8602)</f>
        <v>65500</v>
      </c>
      <c r="M8593" s="66">
        <f t="shared" si="6205"/>
        <v>56000</v>
      </c>
      <c r="N8593" s="66">
        <f t="shared" si="6205"/>
        <v>35000</v>
      </c>
      <c r="O8593" s="66">
        <f t="shared" si="6205"/>
        <v>0</v>
      </c>
      <c r="P8593" s="66">
        <f t="shared" si="6205"/>
        <v>0</v>
      </c>
      <c r="Q8593" s="66">
        <f t="shared" si="6205"/>
        <v>458365</v>
      </c>
      <c r="R8593" s="66">
        <f t="shared" si="6205"/>
        <v>276208</v>
      </c>
      <c r="S8593" s="66">
        <f t="shared" si="6205"/>
        <v>250173</v>
      </c>
      <c r="T8593" s="66">
        <f t="shared" si="6205"/>
        <v>26035</v>
      </c>
      <c r="U8593" s="66">
        <f t="shared" si="6205"/>
        <v>11741</v>
      </c>
      <c r="V8593" s="66">
        <f t="shared" si="6205"/>
        <v>7147</v>
      </c>
      <c r="W8593" s="66">
        <f t="shared" si="6205"/>
        <v>7147</v>
      </c>
      <c r="X8593" s="66">
        <f t="shared" si="6205"/>
        <v>276208</v>
      </c>
      <c r="Y8593" s="208">
        <f t="shared" si="6196"/>
        <v>100</v>
      </c>
    </row>
    <row r="8594" spans="1:25">
      <c r="A8594" s="23">
        <v>35</v>
      </c>
      <c r="B8594" s="80" t="s">
        <v>172</v>
      </c>
      <c r="C8594" s="80" t="s">
        <v>1032</v>
      </c>
      <c r="D8594" s="80">
        <v>35020019</v>
      </c>
      <c r="E8594" s="22">
        <v>6131</v>
      </c>
      <c r="F8594" s="23"/>
      <c r="G8594" s="129" t="s">
        <v>3380</v>
      </c>
      <c r="H8594" s="32" t="s">
        <v>24</v>
      </c>
      <c r="I8594" s="44">
        <f t="shared" si="6169"/>
        <v>45000</v>
      </c>
      <c r="J8594" s="44">
        <v>0</v>
      </c>
      <c r="K8594" s="44">
        <f t="shared" si="6170"/>
        <v>45000</v>
      </c>
      <c r="L8594" s="44">
        <v>5000</v>
      </c>
      <c r="M8594" s="44">
        <v>15000</v>
      </c>
      <c r="N8594" s="44">
        <v>25000</v>
      </c>
      <c r="O8594" s="44">
        <v>0</v>
      </c>
      <c r="P8594" s="44">
        <v>0</v>
      </c>
      <c r="Q8594" s="44">
        <v>47449</v>
      </c>
      <c r="R8594" s="44">
        <v>0</v>
      </c>
      <c r="S8594" s="44">
        <v>0</v>
      </c>
      <c r="T8594" s="44">
        <f t="shared" si="6201"/>
        <v>0</v>
      </c>
      <c r="U8594" s="44"/>
      <c r="V8594" s="44"/>
      <c r="W8594" s="44"/>
      <c r="X8594" s="44">
        <f t="shared" si="6202"/>
        <v>0</v>
      </c>
      <c r="Y8594" s="209">
        <f t="shared" si="6196"/>
        <v>0</v>
      </c>
    </row>
    <row r="8595" spans="1:25">
      <c r="A8595" s="23">
        <v>35</v>
      </c>
      <c r="B8595" s="80" t="s">
        <v>172</v>
      </c>
      <c r="C8595" s="80" t="s">
        <v>1032</v>
      </c>
      <c r="D8595" s="80">
        <v>35020019</v>
      </c>
      <c r="E8595" s="22">
        <v>6132</v>
      </c>
      <c r="F8595" s="23"/>
      <c r="G8595" s="129" t="s">
        <v>3380</v>
      </c>
      <c r="H8595" s="32" t="s">
        <v>25</v>
      </c>
      <c r="I8595" s="44">
        <f t="shared" si="6169"/>
        <v>31500</v>
      </c>
      <c r="J8595" s="44">
        <v>31500</v>
      </c>
      <c r="K8595" s="44">
        <f t="shared" si="6170"/>
        <v>0</v>
      </c>
      <c r="L8595" s="44">
        <v>0</v>
      </c>
      <c r="M8595" s="44">
        <v>0</v>
      </c>
      <c r="N8595" s="44">
        <v>0</v>
      </c>
      <c r="O8595" s="44">
        <v>0</v>
      </c>
      <c r="P8595" s="44">
        <v>0</v>
      </c>
      <c r="Q8595" s="44">
        <v>31500</v>
      </c>
      <c r="R8595" s="44">
        <v>31500</v>
      </c>
      <c r="S8595" s="44">
        <v>27500</v>
      </c>
      <c r="T8595" s="44">
        <f t="shared" si="6201"/>
        <v>4000</v>
      </c>
      <c r="U8595" s="44">
        <v>2000</v>
      </c>
      <c r="V8595" s="44">
        <v>1000</v>
      </c>
      <c r="W8595" s="44">
        <v>1000</v>
      </c>
      <c r="X8595" s="44">
        <f t="shared" si="6202"/>
        <v>31500</v>
      </c>
      <c r="Y8595" s="209">
        <f t="shared" si="6196"/>
        <v>100</v>
      </c>
    </row>
    <row r="8596" spans="1:25">
      <c r="A8596" s="23">
        <v>35</v>
      </c>
      <c r="B8596" s="80" t="s">
        <v>172</v>
      </c>
      <c r="C8596" s="80" t="s">
        <v>1032</v>
      </c>
      <c r="D8596" s="80">
        <v>35020019</v>
      </c>
      <c r="E8596" s="22">
        <v>6133</v>
      </c>
      <c r="F8596" s="23"/>
      <c r="G8596" s="129" t="s">
        <v>3380</v>
      </c>
      <c r="H8596" s="32" t="s">
        <v>26</v>
      </c>
      <c r="I8596" s="44">
        <f t="shared" si="6169"/>
        <v>21250</v>
      </c>
      <c r="J8596" s="44">
        <v>21250</v>
      </c>
      <c r="K8596" s="44">
        <f t="shared" si="6170"/>
        <v>0</v>
      </c>
      <c r="L8596" s="44">
        <v>0</v>
      </c>
      <c r="M8596" s="44">
        <v>0</v>
      </c>
      <c r="N8596" s="44">
        <v>0</v>
      </c>
      <c r="O8596" s="44">
        <v>0</v>
      </c>
      <c r="P8596" s="44">
        <v>0</v>
      </c>
      <c r="Q8596" s="44">
        <v>21250</v>
      </c>
      <c r="R8596" s="44">
        <v>21250</v>
      </c>
      <c r="S8596" s="44">
        <v>16900</v>
      </c>
      <c r="T8596" s="44">
        <f t="shared" si="6201"/>
        <v>4350</v>
      </c>
      <c r="U8596" s="44">
        <v>1450</v>
      </c>
      <c r="V8596" s="44">
        <v>1450</v>
      </c>
      <c r="W8596" s="44">
        <v>1450</v>
      </c>
      <c r="X8596" s="44">
        <f t="shared" si="6202"/>
        <v>21250</v>
      </c>
      <c r="Y8596" s="209">
        <f t="shared" si="6196"/>
        <v>100</v>
      </c>
    </row>
    <row r="8597" spans="1:25">
      <c r="A8597" s="23">
        <v>35</v>
      </c>
      <c r="B8597" s="80" t="s">
        <v>172</v>
      </c>
      <c r="C8597" s="80" t="s">
        <v>1032</v>
      </c>
      <c r="D8597" s="80">
        <v>35020019</v>
      </c>
      <c r="E8597" s="22">
        <v>6134</v>
      </c>
      <c r="F8597" s="23"/>
      <c r="G8597" s="129" t="s">
        <v>3380</v>
      </c>
      <c r="H8597" s="32" t="s">
        <v>27</v>
      </c>
      <c r="I8597" s="44">
        <f t="shared" si="6169"/>
        <v>20000</v>
      </c>
      <c r="J8597" s="44">
        <v>0</v>
      </c>
      <c r="K8597" s="44">
        <f t="shared" si="6170"/>
        <v>20000</v>
      </c>
      <c r="L8597" s="44">
        <v>10000</v>
      </c>
      <c r="M8597" s="44">
        <v>10000</v>
      </c>
      <c r="N8597" s="44">
        <v>0</v>
      </c>
      <c r="O8597" s="44">
        <v>0</v>
      </c>
      <c r="P8597" s="44">
        <v>0</v>
      </c>
      <c r="Q8597" s="44">
        <v>22275</v>
      </c>
      <c r="R8597" s="44">
        <v>0</v>
      </c>
      <c r="S8597" s="44">
        <v>0</v>
      </c>
      <c r="T8597" s="44">
        <f t="shared" si="6201"/>
        <v>0</v>
      </c>
      <c r="U8597" s="44"/>
      <c r="V8597" s="44"/>
      <c r="W8597" s="44"/>
      <c r="X8597" s="44">
        <f t="shared" si="6202"/>
        <v>0</v>
      </c>
      <c r="Y8597" s="209">
        <f t="shared" si="6196"/>
        <v>0</v>
      </c>
    </row>
    <row r="8598" spans="1:25">
      <c r="A8598" s="23">
        <v>35</v>
      </c>
      <c r="B8598" s="80" t="s">
        <v>172</v>
      </c>
      <c r="C8598" s="80" t="s">
        <v>1032</v>
      </c>
      <c r="D8598" s="80">
        <v>35020019</v>
      </c>
      <c r="E8598" s="22">
        <v>6135</v>
      </c>
      <c r="F8598" s="23"/>
      <c r="G8598" s="129" t="s">
        <v>3380</v>
      </c>
      <c r="H8598" s="32" t="s">
        <v>28</v>
      </c>
      <c r="I8598" s="44">
        <f t="shared" si="6169"/>
        <v>2000</v>
      </c>
      <c r="J8598" s="44">
        <v>0</v>
      </c>
      <c r="K8598" s="44">
        <f t="shared" si="6170"/>
        <v>2000</v>
      </c>
      <c r="L8598" s="44">
        <v>1000</v>
      </c>
      <c r="M8598" s="44">
        <v>1000</v>
      </c>
      <c r="N8598" s="44">
        <v>0</v>
      </c>
      <c r="O8598" s="44">
        <v>0</v>
      </c>
      <c r="P8598" s="44">
        <v>0</v>
      </c>
      <c r="Q8598" s="44">
        <v>2500</v>
      </c>
      <c r="R8598" s="44">
        <v>0</v>
      </c>
      <c r="S8598" s="44">
        <v>0</v>
      </c>
      <c r="T8598" s="44">
        <f t="shared" si="6201"/>
        <v>0</v>
      </c>
      <c r="U8598" s="44"/>
      <c r="V8598" s="44"/>
      <c r="W8598" s="44"/>
      <c r="X8598" s="44">
        <f t="shared" si="6202"/>
        <v>0</v>
      </c>
      <c r="Y8598" s="209">
        <f t="shared" si="6196"/>
        <v>0</v>
      </c>
    </row>
    <row r="8599" spans="1:25">
      <c r="A8599" s="23">
        <v>35</v>
      </c>
      <c r="B8599" s="80" t="s">
        <v>172</v>
      </c>
      <c r="C8599" s="80" t="s">
        <v>1032</v>
      </c>
      <c r="D8599" s="80">
        <v>35020019</v>
      </c>
      <c r="E8599" s="22">
        <v>6136</v>
      </c>
      <c r="F8599" s="23"/>
      <c r="G8599" s="129" t="s">
        <v>3380</v>
      </c>
      <c r="H8599" s="32" t="s">
        <v>29</v>
      </c>
      <c r="I8599" s="44">
        <f t="shared" si="6169"/>
        <v>15000</v>
      </c>
      <c r="J8599" s="44">
        <v>0</v>
      </c>
      <c r="K8599" s="44">
        <f t="shared" si="6170"/>
        <v>15000</v>
      </c>
      <c r="L8599" s="44">
        <v>10000</v>
      </c>
      <c r="M8599" s="44">
        <v>5000</v>
      </c>
      <c r="N8599" s="44">
        <v>0</v>
      </c>
      <c r="O8599" s="44">
        <v>0</v>
      </c>
      <c r="P8599" s="44">
        <v>0</v>
      </c>
      <c r="Q8599" s="44">
        <v>15500</v>
      </c>
      <c r="R8599" s="44">
        <v>0</v>
      </c>
      <c r="S8599" s="44">
        <v>0</v>
      </c>
      <c r="T8599" s="44">
        <f t="shared" si="6201"/>
        <v>0</v>
      </c>
      <c r="U8599" s="44"/>
      <c r="V8599" s="44"/>
      <c r="W8599" s="44"/>
      <c r="X8599" s="44">
        <f t="shared" si="6202"/>
        <v>0</v>
      </c>
      <c r="Y8599" s="209">
        <f t="shared" si="6196"/>
        <v>0</v>
      </c>
    </row>
    <row r="8600" spans="1:25">
      <c r="A8600" s="23">
        <v>35</v>
      </c>
      <c r="B8600" s="80" t="s">
        <v>172</v>
      </c>
      <c r="C8600" s="80" t="s">
        <v>1032</v>
      </c>
      <c r="D8600" s="80">
        <v>35020019</v>
      </c>
      <c r="E8600" s="22">
        <v>6137</v>
      </c>
      <c r="F8600" s="23"/>
      <c r="G8600" s="129" t="s">
        <v>3380</v>
      </c>
      <c r="H8600" s="32" t="s">
        <v>30</v>
      </c>
      <c r="I8600" s="44">
        <f t="shared" si="6169"/>
        <v>38500</v>
      </c>
      <c r="J8600" s="44">
        <v>37500</v>
      </c>
      <c r="K8600" s="44">
        <f t="shared" si="6170"/>
        <v>1000</v>
      </c>
      <c r="L8600" s="44">
        <v>1000</v>
      </c>
      <c r="M8600" s="44">
        <v>0</v>
      </c>
      <c r="N8600" s="44">
        <v>0</v>
      </c>
      <c r="O8600" s="44">
        <v>0</v>
      </c>
      <c r="P8600" s="44">
        <v>0</v>
      </c>
      <c r="Q8600" s="44">
        <v>37140</v>
      </c>
      <c r="R8600" s="44">
        <v>36140</v>
      </c>
      <c r="S8600" s="44">
        <v>27000</v>
      </c>
      <c r="T8600" s="44">
        <f t="shared" si="6201"/>
        <v>9140</v>
      </c>
      <c r="U8600" s="44">
        <v>3140</v>
      </c>
      <c r="V8600" s="44">
        <v>3000</v>
      </c>
      <c r="W8600" s="44">
        <v>3000</v>
      </c>
      <c r="X8600" s="44">
        <f t="shared" si="6202"/>
        <v>36140</v>
      </c>
      <c r="Y8600" s="209">
        <f t="shared" si="6196"/>
        <v>100</v>
      </c>
    </row>
    <row r="8601" spans="1:25">
      <c r="A8601" s="23">
        <v>35</v>
      </c>
      <c r="B8601" s="80" t="s">
        <v>172</v>
      </c>
      <c r="C8601" s="80" t="s">
        <v>1032</v>
      </c>
      <c r="D8601" s="80">
        <v>35020019</v>
      </c>
      <c r="E8601" s="22">
        <v>6138</v>
      </c>
      <c r="F8601" s="23"/>
      <c r="G8601" s="129" t="s">
        <v>3380</v>
      </c>
      <c r="H8601" s="32" t="s">
        <v>31</v>
      </c>
      <c r="I8601" s="44">
        <f t="shared" si="6169"/>
        <v>8000</v>
      </c>
      <c r="J8601" s="44">
        <v>0</v>
      </c>
      <c r="K8601" s="44">
        <f t="shared" si="6170"/>
        <v>8000</v>
      </c>
      <c r="L8601" s="44">
        <v>8000</v>
      </c>
      <c r="M8601" s="44">
        <v>0</v>
      </c>
      <c r="N8601" s="44">
        <v>0</v>
      </c>
      <c r="O8601" s="44">
        <v>0</v>
      </c>
      <c r="P8601" s="44">
        <v>0</v>
      </c>
      <c r="Q8601" s="44">
        <v>10000</v>
      </c>
      <c r="R8601" s="44">
        <v>0</v>
      </c>
      <c r="S8601" s="44">
        <v>0</v>
      </c>
      <c r="T8601" s="44">
        <f t="shared" si="6201"/>
        <v>0</v>
      </c>
      <c r="U8601" s="44"/>
      <c r="V8601" s="44"/>
      <c r="W8601" s="44"/>
      <c r="X8601" s="44">
        <f t="shared" si="6202"/>
        <v>0</v>
      </c>
      <c r="Y8601" s="209">
        <f t="shared" si="6196"/>
        <v>0</v>
      </c>
    </row>
    <row r="8602" spans="1:25">
      <c r="A8602" s="20">
        <v>35</v>
      </c>
      <c r="B8602" s="81" t="s">
        <v>172</v>
      </c>
      <c r="C8602" s="81" t="s">
        <v>1032</v>
      </c>
      <c r="D8602" s="81">
        <v>35020019</v>
      </c>
      <c r="E8602" s="20" t="s">
        <v>144</v>
      </c>
      <c r="F8602" s="23" t="s">
        <v>0</v>
      </c>
      <c r="G8602" s="154" t="s">
        <v>0</v>
      </c>
      <c r="H8602" s="21" t="s">
        <v>32</v>
      </c>
      <c r="I8602" s="66">
        <f t="shared" si="6169"/>
        <v>252953</v>
      </c>
      <c r="J8602" s="66">
        <f>SUM(J8603:J8605)</f>
        <v>187453</v>
      </c>
      <c r="K8602" s="66">
        <f t="shared" si="6170"/>
        <v>65500</v>
      </c>
      <c r="L8602" s="66">
        <f t="shared" ref="L8602:X8602" si="6206">SUM(L8603:L8605)</f>
        <v>30500</v>
      </c>
      <c r="M8602" s="66">
        <f t="shared" si="6206"/>
        <v>25000</v>
      </c>
      <c r="N8602" s="66">
        <f t="shared" si="6206"/>
        <v>10000</v>
      </c>
      <c r="O8602" s="66">
        <f t="shared" si="6206"/>
        <v>0</v>
      </c>
      <c r="P8602" s="66">
        <f t="shared" si="6206"/>
        <v>0</v>
      </c>
      <c r="Q8602" s="66">
        <f t="shared" si="6206"/>
        <v>270751</v>
      </c>
      <c r="R8602" s="66">
        <f t="shared" si="6206"/>
        <v>187318</v>
      </c>
      <c r="S8602" s="66">
        <f t="shared" si="6206"/>
        <v>178773</v>
      </c>
      <c r="T8602" s="66">
        <f t="shared" si="6206"/>
        <v>8545</v>
      </c>
      <c r="U8602" s="66">
        <f t="shared" si="6206"/>
        <v>5151</v>
      </c>
      <c r="V8602" s="66">
        <f t="shared" si="6206"/>
        <v>1697</v>
      </c>
      <c r="W8602" s="66">
        <f t="shared" si="6206"/>
        <v>1697</v>
      </c>
      <c r="X8602" s="66">
        <f t="shared" si="6206"/>
        <v>187318</v>
      </c>
      <c r="Y8602" s="208">
        <f t="shared" si="6196"/>
        <v>100</v>
      </c>
    </row>
    <row r="8603" spans="1:25">
      <c r="A8603" s="23">
        <v>35</v>
      </c>
      <c r="B8603" s="80" t="s">
        <v>172</v>
      </c>
      <c r="C8603" s="80" t="s">
        <v>1032</v>
      </c>
      <c r="D8603" s="80">
        <v>35020019</v>
      </c>
      <c r="E8603" s="22">
        <v>6139</v>
      </c>
      <c r="F8603" s="23"/>
      <c r="G8603" s="129" t="s">
        <v>3380</v>
      </c>
      <c r="H8603" s="32" t="s">
        <v>32</v>
      </c>
      <c r="I8603" s="44">
        <f t="shared" si="6169"/>
        <v>238453</v>
      </c>
      <c r="J8603" s="44">
        <v>173453</v>
      </c>
      <c r="K8603" s="44">
        <f t="shared" si="6170"/>
        <v>65000</v>
      </c>
      <c r="L8603" s="44">
        <v>30000</v>
      </c>
      <c r="M8603" s="44">
        <v>25000</v>
      </c>
      <c r="N8603" s="44">
        <v>10000</v>
      </c>
      <c r="O8603" s="44">
        <v>0</v>
      </c>
      <c r="P8603" s="44">
        <v>0</v>
      </c>
      <c r="Q8603" s="44">
        <v>256186</v>
      </c>
      <c r="R8603" s="44">
        <v>173453</v>
      </c>
      <c r="S8603" s="44">
        <v>170000</v>
      </c>
      <c r="T8603" s="44">
        <f t="shared" si="6201"/>
        <v>3453</v>
      </c>
      <c r="U8603" s="44">
        <v>3453</v>
      </c>
      <c r="V8603" s="44">
        <v>0</v>
      </c>
      <c r="W8603" s="44">
        <v>0</v>
      </c>
      <c r="X8603" s="44">
        <f t="shared" si="6202"/>
        <v>173453</v>
      </c>
      <c r="Y8603" s="209">
        <f t="shared" si="6196"/>
        <v>100</v>
      </c>
    </row>
    <row r="8604" spans="1:25">
      <c r="A8604" s="23">
        <v>35</v>
      </c>
      <c r="B8604" s="80" t="s">
        <v>172</v>
      </c>
      <c r="C8604" s="80" t="s">
        <v>1032</v>
      </c>
      <c r="D8604" s="80">
        <v>35020019</v>
      </c>
      <c r="E8604" s="22">
        <v>6139</v>
      </c>
      <c r="F8604" s="23" t="s">
        <v>2989</v>
      </c>
      <c r="G8604" s="129" t="s">
        <v>3380</v>
      </c>
      <c r="H8604" s="32" t="s">
        <v>152</v>
      </c>
      <c r="I8604" s="44">
        <f t="shared" si="6169"/>
        <v>7500</v>
      </c>
      <c r="J8604" s="44">
        <v>7000</v>
      </c>
      <c r="K8604" s="44">
        <f t="shared" si="6170"/>
        <v>500</v>
      </c>
      <c r="L8604" s="44">
        <v>500</v>
      </c>
      <c r="M8604" s="44">
        <v>0</v>
      </c>
      <c r="N8604" s="44">
        <v>0</v>
      </c>
      <c r="O8604" s="44">
        <v>0</v>
      </c>
      <c r="P8604" s="44">
        <v>0</v>
      </c>
      <c r="Q8604" s="44">
        <v>8115</v>
      </c>
      <c r="R8604" s="44">
        <v>7415</v>
      </c>
      <c r="S8604" s="44">
        <v>6673</v>
      </c>
      <c r="T8604" s="44">
        <f t="shared" si="6201"/>
        <v>742</v>
      </c>
      <c r="U8604" s="44">
        <v>248</v>
      </c>
      <c r="V8604" s="44">
        <v>247</v>
      </c>
      <c r="W8604" s="44">
        <v>247</v>
      </c>
      <c r="X8604" s="44">
        <f t="shared" si="6202"/>
        <v>7415</v>
      </c>
      <c r="Y8604" s="209">
        <f t="shared" si="6196"/>
        <v>100</v>
      </c>
    </row>
    <row r="8605" spans="1:25">
      <c r="A8605" s="23">
        <v>35</v>
      </c>
      <c r="B8605" s="80" t="s">
        <v>172</v>
      </c>
      <c r="C8605" s="80" t="s">
        <v>1032</v>
      </c>
      <c r="D8605" s="80">
        <v>35020019</v>
      </c>
      <c r="E8605" s="22">
        <v>6139</v>
      </c>
      <c r="F8605" s="23" t="s">
        <v>2990</v>
      </c>
      <c r="G8605" s="129" t="s">
        <v>3380</v>
      </c>
      <c r="H8605" s="32" t="s">
        <v>158</v>
      </c>
      <c r="I8605" s="44">
        <f t="shared" si="6169"/>
        <v>7000</v>
      </c>
      <c r="J8605" s="44">
        <v>7000</v>
      </c>
      <c r="K8605" s="44">
        <f t="shared" si="6170"/>
        <v>0</v>
      </c>
      <c r="L8605" s="44">
        <v>0</v>
      </c>
      <c r="M8605" s="44">
        <v>0</v>
      </c>
      <c r="N8605" s="44">
        <v>0</v>
      </c>
      <c r="O8605" s="44">
        <v>0</v>
      </c>
      <c r="P8605" s="44">
        <v>0</v>
      </c>
      <c r="Q8605" s="44">
        <v>6450</v>
      </c>
      <c r="R8605" s="44">
        <v>6450</v>
      </c>
      <c r="S8605" s="44">
        <v>2100</v>
      </c>
      <c r="T8605" s="44">
        <f t="shared" si="6201"/>
        <v>4350</v>
      </c>
      <c r="U8605" s="44">
        <v>1450</v>
      </c>
      <c r="V8605" s="44">
        <v>1450</v>
      </c>
      <c r="W8605" s="44">
        <v>1450</v>
      </c>
      <c r="X8605" s="44">
        <f t="shared" si="6202"/>
        <v>6450</v>
      </c>
      <c r="Y8605" s="209">
        <f t="shared" si="6196"/>
        <v>100</v>
      </c>
    </row>
    <row r="8606" spans="1:25" ht="20.399999999999999">
      <c r="A8606" s="20" t="s">
        <v>0</v>
      </c>
      <c r="B8606" s="81" t="s">
        <v>0</v>
      </c>
      <c r="C8606" s="81" t="s">
        <v>0</v>
      </c>
      <c r="D8606" s="94" t="s">
        <v>0</v>
      </c>
      <c r="E8606" s="21" t="s">
        <v>0</v>
      </c>
      <c r="F8606" s="21" t="s">
        <v>0</v>
      </c>
      <c r="G8606" s="150" t="s">
        <v>0</v>
      </c>
      <c r="H8606" s="30" t="s">
        <v>42</v>
      </c>
      <c r="I8606" s="31">
        <f t="shared" si="6169"/>
        <v>1400</v>
      </c>
      <c r="J8606" s="31">
        <f t="shared" ref="J8606:X8606" si="6207">SUM(J8607)</f>
        <v>0</v>
      </c>
      <c r="K8606" s="31">
        <f t="shared" si="6170"/>
        <v>1400</v>
      </c>
      <c r="L8606" s="31">
        <f t="shared" si="6207"/>
        <v>1200</v>
      </c>
      <c r="M8606" s="31">
        <f t="shared" si="6207"/>
        <v>200</v>
      </c>
      <c r="N8606" s="31">
        <f t="shared" si="6207"/>
        <v>0</v>
      </c>
      <c r="O8606" s="31">
        <f t="shared" si="6207"/>
        <v>0</v>
      </c>
      <c r="P8606" s="31">
        <f t="shared" si="6207"/>
        <v>0</v>
      </c>
      <c r="Q8606" s="31">
        <f t="shared" si="6207"/>
        <v>4316</v>
      </c>
      <c r="R8606" s="31">
        <f t="shared" si="6207"/>
        <v>0</v>
      </c>
      <c r="S8606" s="31">
        <f t="shared" si="6207"/>
        <v>0</v>
      </c>
      <c r="T8606" s="31">
        <f t="shared" si="6207"/>
        <v>0</v>
      </c>
      <c r="U8606" s="31">
        <f t="shared" si="6207"/>
        <v>0</v>
      </c>
      <c r="V8606" s="31">
        <f t="shared" si="6207"/>
        <v>0</v>
      </c>
      <c r="W8606" s="31">
        <f t="shared" si="6207"/>
        <v>0</v>
      </c>
      <c r="X8606" s="31">
        <f t="shared" si="6207"/>
        <v>0</v>
      </c>
      <c r="Y8606" s="220">
        <f t="shared" si="6196"/>
        <v>0</v>
      </c>
    </row>
    <row r="8607" spans="1:25">
      <c r="A8607" s="23">
        <v>35</v>
      </c>
      <c r="B8607" s="80" t="s">
        <v>172</v>
      </c>
      <c r="C8607" s="80" t="s">
        <v>1032</v>
      </c>
      <c r="D8607" s="80">
        <v>35020019</v>
      </c>
      <c r="E8607" s="21" t="s">
        <v>159</v>
      </c>
      <c r="F8607" s="21" t="s">
        <v>0</v>
      </c>
      <c r="G8607" s="150" t="s">
        <v>0</v>
      </c>
      <c r="H8607" s="21" t="s">
        <v>34</v>
      </c>
      <c r="I8607" s="66">
        <f t="shared" si="6169"/>
        <v>1400</v>
      </c>
      <c r="J8607" s="66">
        <f>SUM(J8608:J8610)</f>
        <v>0</v>
      </c>
      <c r="K8607" s="66">
        <f t="shared" si="6170"/>
        <v>1400</v>
      </c>
      <c r="L8607" s="66">
        <f t="shared" ref="L8607:P8607" si="6208">SUM(L8608:L8610)</f>
        <v>1200</v>
      </c>
      <c r="M8607" s="66">
        <f t="shared" si="6208"/>
        <v>200</v>
      </c>
      <c r="N8607" s="66">
        <f t="shared" si="6208"/>
        <v>0</v>
      </c>
      <c r="O8607" s="66">
        <f t="shared" si="6208"/>
        <v>0</v>
      </c>
      <c r="P8607" s="66">
        <f t="shared" si="6208"/>
        <v>0</v>
      </c>
      <c r="Q8607" s="66">
        <f t="shared" ref="Q8607:R8607" si="6209">SUM(Q8608:Q8610)</f>
        <v>4316</v>
      </c>
      <c r="R8607" s="66">
        <f t="shared" si="6209"/>
        <v>0</v>
      </c>
      <c r="S8607" s="66">
        <f t="shared" ref="S8607" si="6210">SUM(S8608:S8610)</f>
        <v>0</v>
      </c>
      <c r="T8607" s="66">
        <f t="shared" ref="T8607:X8607" si="6211">SUM(T8608:T8610)</f>
        <v>0</v>
      </c>
      <c r="U8607" s="66">
        <f t="shared" si="6211"/>
        <v>0</v>
      </c>
      <c r="V8607" s="66">
        <f t="shared" si="6211"/>
        <v>0</v>
      </c>
      <c r="W8607" s="66">
        <f t="shared" si="6211"/>
        <v>0</v>
      </c>
      <c r="X8607" s="66">
        <f t="shared" si="6211"/>
        <v>0</v>
      </c>
      <c r="Y8607" s="208">
        <f t="shared" si="6196"/>
        <v>0</v>
      </c>
    </row>
    <row r="8608" spans="1:25">
      <c r="A8608" s="23">
        <v>35</v>
      </c>
      <c r="B8608" s="80" t="s">
        <v>172</v>
      </c>
      <c r="C8608" s="80" t="s">
        <v>1032</v>
      </c>
      <c r="D8608" s="80">
        <v>35020019</v>
      </c>
      <c r="E8608" s="22">
        <v>6142</v>
      </c>
      <c r="F8608" s="23"/>
      <c r="G8608" s="129" t="s">
        <v>3380</v>
      </c>
      <c r="H8608" s="32" t="s">
        <v>36</v>
      </c>
      <c r="I8608" s="44">
        <f t="shared" si="6169"/>
        <v>200</v>
      </c>
      <c r="J8608" s="44">
        <v>0</v>
      </c>
      <c r="K8608" s="44">
        <f t="shared" si="6170"/>
        <v>200</v>
      </c>
      <c r="L8608" s="44">
        <v>100</v>
      </c>
      <c r="M8608" s="44">
        <v>100</v>
      </c>
      <c r="N8608" s="44">
        <v>0</v>
      </c>
      <c r="O8608" s="44">
        <v>0</v>
      </c>
      <c r="P8608" s="44">
        <v>0</v>
      </c>
      <c r="Q8608" s="44">
        <v>3016</v>
      </c>
      <c r="R8608" s="44">
        <v>0</v>
      </c>
      <c r="S8608" s="44">
        <v>0</v>
      </c>
      <c r="T8608" s="44">
        <f t="shared" si="6201"/>
        <v>0</v>
      </c>
      <c r="U8608" s="44"/>
      <c r="V8608" s="44"/>
      <c r="W8608" s="44"/>
      <c r="X8608" s="44">
        <f t="shared" si="6202"/>
        <v>0</v>
      </c>
      <c r="Y8608" s="209">
        <f t="shared" si="6196"/>
        <v>0</v>
      </c>
    </row>
    <row r="8609" spans="1:25">
      <c r="A8609" s="23">
        <v>35</v>
      </c>
      <c r="B8609" s="80" t="s">
        <v>172</v>
      </c>
      <c r="C8609" s="80" t="s">
        <v>1032</v>
      </c>
      <c r="D8609" s="80">
        <v>35020019</v>
      </c>
      <c r="E8609" s="22">
        <v>6143</v>
      </c>
      <c r="F8609" s="23"/>
      <c r="G8609" s="129" t="s">
        <v>3380</v>
      </c>
      <c r="H8609" s="32" t="s">
        <v>37</v>
      </c>
      <c r="I8609" s="44">
        <f t="shared" si="6169"/>
        <v>100</v>
      </c>
      <c r="J8609" s="44">
        <v>0</v>
      </c>
      <c r="K8609" s="44">
        <f t="shared" si="6170"/>
        <v>100</v>
      </c>
      <c r="L8609" s="44">
        <v>100</v>
      </c>
      <c r="M8609" s="44">
        <v>0</v>
      </c>
      <c r="N8609" s="44">
        <v>0</v>
      </c>
      <c r="O8609" s="44">
        <v>0</v>
      </c>
      <c r="P8609" s="44">
        <v>0</v>
      </c>
      <c r="Q8609" s="44">
        <v>100</v>
      </c>
      <c r="R8609" s="44">
        <v>0</v>
      </c>
      <c r="S8609" s="44">
        <v>0</v>
      </c>
      <c r="T8609" s="44">
        <f t="shared" si="6201"/>
        <v>0</v>
      </c>
      <c r="U8609" s="44"/>
      <c r="V8609" s="44"/>
      <c r="W8609" s="44"/>
      <c r="X8609" s="44">
        <f t="shared" si="6202"/>
        <v>0</v>
      </c>
      <c r="Y8609" s="209">
        <f t="shared" si="6196"/>
        <v>0</v>
      </c>
    </row>
    <row r="8610" spans="1:25">
      <c r="A8610" s="23">
        <v>35</v>
      </c>
      <c r="B8610" s="80" t="s">
        <v>172</v>
      </c>
      <c r="C8610" s="80" t="s">
        <v>1032</v>
      </c>
      <c r="D8610" s="80">
        <v>35020019</v>
      </c>
      <c r="E8610" s="22">
        <v>6148</v>
      </c>
      <c r="F8610" s="23"/>
      <c r="G8610" s="129" t="s">
        <v>3380</v>
      </c>
      <c r="H8610" s="32" t="s">
        <v>41</v>
      </c>
      <c r="I8610" s="44">
        <f t="shared" si="6169"/>
        <v>1100</v>
      </c>
      <c r="J8610" s="44">
        <v>0</v>
      </c>
      <c r="K8610" s="44">
        <f t="shared" si="6170"/>
        <v>1100</v>
      </c>
      <c r="L8610" s="44">
        <v>1000</v>
      </c>
      <c r="M8610" s="44">
        <v>100</v>
      </c>
      <c r="N8610" s="44">
        <v>0</v>
      </c>
      <c r="O8610" s="44">
        <v>0</v>
      </c>
      <c r="P8610" s="44">
        <v>0</v>
      </c>
      <c r="Q8610" s="44">
        <v>1200</v>
      </c>
      <c r="R8610" s="44">
        <v>0</v>
      </c>
      <c r="S8610" s="44">
        <v>0</v>
      </c>
      <c r="T8610" s="44">
        <f t="shared" si="6201"/>
        <v>0</v>
      </c>
      <c r="U8610" s="44"/>
      <c r="V8610" s="44"/>
      <c r="W8610" s="44"/>
      <c r="X8610" s="44">
        <f t="shared" si="6202"/>
        <v>0</v>
      </c>
      <c r="Y8610" s="209">
        <f t="shared" si="6196"/>
        <v>0</v>
      </c>
    </row>
    <row r="8611" spans="1:25" ht="20.399999999999999">
      <c r="A8611" s="20" t="s">
        <v>0</v>
      </c>
      <c r="B8611" s="81" t="s">
        <v>0</v>
      </c>
      <c r="C8611" s="81" t="s">
        <v>0</v>
      </c>
      <c r="D8611" s="94" t="s">
        <v>0</v>
      </c>
      <c r="E8611" s="21" t="s">
        <v>0</v>
      </c>
      <c r="F8611" s="21" t="s">
        <v>0</v>
      </c>
      <c r="G8611" s="150" t="s">
        <v>0</v>
      </c>
      <c r="H8611" s="30" t="s">
        <v>60</v>
      </c>
      <c r="I8611" s="31">
        <f t="shared" si="6169"/>
        <v>61523</v>
      </c>
      <c r="J8611" s="31">
        <f t="shared" ref="J8611:X8611" si="6212">SUM(J8612)</f>
        <v>11423</v>
      </c>
      <c r="K8611" s="31">
        <f t="shared" si="6170"/>
        <v>50100</v>
      </c>
      <c r="L8611" s="31">
        <f t="shared" si="6212"/>
        <v>100</v>
      </c>
      <c r="M8611" s="31">
        <f t="shared" si="6212"/>
        <v>50000</v>
      </c>
      <c r="N8611" s="31">
        <f t="shared" si="6212"/>
        <v>0</v>
      </c>
      <c r="O8611" s="31">
        <f t="shared" si="6212"/>
        <v>0</v>
      </c>
      <c r="P8611" s="31">
        <f t="shared" si="6212"/>
        <v>0</v>
      </c>
      <c r="Q8611" s="31">
        <f t="shared" si="6212"/>
        <v>61523</v>
      </c>
      <c r="R8611" s="31">
        <f t="shared" si="6212"/>
        <v>11423</v>
      </c>
      <c r="S8611" s="31">
        <f t="shared" si="6212"/>
        <v>11423</v>
      </c>
      <c r="T8611" s="31">
        <f t="shared" si="6212"/>
        <v>0</v>
      </c>
      <c r="U8611" s="31">
        <f t="shared" si="6212"/>
        <v>0</v>
      </c>
      <c r="V8611" s="31">
        <f t="shared" si="6212"/>
        <v>0</v>
      </c>
      <c r="W8611" s="31">
        <f t="shared" si="6212"/>
        <v>0</v>
      </c>
      <c r="X8611" s="31">
        <f t="shared" si="6212"/>
        <v>11423</v>
      </c>
      <c r="Y8611" s="220">
        <f t="shared" si="6196"/>
        <v>100</v>
      </c>
    </row>
    <row r="8612" spans="1:25">
      <c r="A8612" s="23">
        <v>35</v>
      </c>
      <c r="B8612" s="80" t="s">
        <v>172</v>
      </c>
      <c r="C8612" s="80" t="s">
        <v>1032</v>
      </c>
      <c r="D8612" s="80">
        <v>35020019</v>
      </c>
      <c r="E8612" s="21" t="s">
        <v>166</v>
      </c>
      <c r="F8612" s="21" t="s">
        <v>0</v>
      </c>
      <c r="G8612" s="150" t="s">
        <v>0</v>
      </c>
      <c r="H8612" s="21" t="s">
        <v>53</v>
      </c>
      <c r="I8612" s="66">
        <f t="shared" si="6169"/>
        <v>61523</v>
      </c>
      <c r="J8612" s="66">
        <f>SUM(J8613:J8614)</f>
        <v>11423</v>
      </c>
      <c r="K8612" s="66">
        <f t="shared" si="6170"/>
        <v>50100</v>
      </c>
      <c r="L8612" s="66">
        <f t="shared" ref="L8612:P8612" si="6213">SUM(L8613:L8614)</f>
        <v>100</v>
      </c>
      <c r="M8612" s="66">
        <f t="shared" si="6213"/>
        <v>50000</v>
      </c>
      <c r="N8612" s="66">
        <f t="shared" si="6213"/>
        <v>0</v>
      </c>
      <c r="O8612" s="66">
        <f t="shared" si="6213"/>
        <v>0</v>
      </c>
      <c r="P8612" s="66">
        <f t="shared" si="6213"/>
        <v>0</v>
      </c>
      <c r="Q8612" s="66">
        <f t="shared" ref="Q8612:R8612" si="6214">SUM(Q8613:Q8614)</f>
        <v>61523</v>
      </c>
      <c r="R8612" s="66">
        <f t="shared" si="6214"/>
        <v>11423</v>
      </c>
      <c r="S8612" s="66">
        <f t="shared" ref="S8612" si="6215">SUM(S8613:S8614)</f>
        <v>11423</v>
      </c>
      <c r="T8612" s="66">
        <f t="shared" ref="T8612:X8612" si="6216">SUM(T8613:T8614)</f>
        <v>0</v>
      </c>
      <c r="U8612" s="66">
        <f t="shared" si="6216"/>
        <v>0</v>
      </c>
      <c r="V8612" s="66">
        <f t="shared" si="6216"/>
        <v>0</v>
      </c>
      <c r="W8612" s="66">
        <f t="shared" si="6216"/>
        <v>0</v>
      </c>
      <c r="X8612" s="66">
        <f t="shared" si="6216"/>
        <v>11423</v>
      </c>
      <c r="Y8612" s="208">
        <f t="shared" si="6196"/>
        <v>100</v>
      </c>
    </row>
    <row r="8613" spans="1:25">
      <c r="A8613" s="23">
        <v>35</v>
      </c>
      <c r="B8613" s="80" t="s">
        <v>172</v>
      </c>
      <c r="C8613" s="80" t="s">
        <v>1032</v>
      </c>
      <c r="D8613" s="80">
        <v>35020019</v>
      </c>
      <c r="E8613" s="22">
        <v>8213</v>
      </c>
      <c r="F8613" s="23"/>
      <c r="G8613" s="129" t="s">
        <v>3380</v>
      </c>
      <c r="H8613" s="32" t="s">
        <v>56</v>
      </c>
      <c r="I8613" s="44">
        <f t="shared" si="6169"/>
        <v>61423</v>
      </c>
      <c r="J8613" s="44">
        <v>11423</v>
      </c>
      <c r="K8613" s="44">
        <f t="shared" si="6170"/>
        <v>50000</v>
      </c>
      <c r="L8613" s="44">
        <v>0</v>
      </c>
      <c r="M8613" s="44">
        <v>50000</v>
      </c>
      <c r="N8613" s="44">
        <v>0</v>
      </c>
      <c r="O8613" s="44">
        <v>0</v>
      </c>
      <c r="P8613" s="44">
        <v>0</v>
      </c>
      <c r="Q8613" s="44">
        <v>61423</v>
      </c>
      <c r="R8613" s="44">
        <v>11423</v>
      </c>
      <c r="S8613" s="44">
        <v>11423</v>
      </c>
      <c r="T8613" s="44">
        <f t="shared" si="6201"/>
        <v>0</v>
      </c>
      <c r="U8613" s="44"/>
      <c r="V8613" s="44"/>
      <c r="W8613" s="44"/>
      <c r="X8613" s="44">
        <f t="shared" si="6202"/>
        <v>11423</v>
      </c>
      <c r="Y8613" s="209">
        <f t="shared" si="6196"/>
        <v>100</v>
      </c>
    </row>
    <row r="8614" spans="1:25">
      <c r="A8614" s="23">
        <v>35</v>
      </c>
      <c r="B8614" s="80" t="s">
        <v>172</v>
      </c>
      <c r="C8614" s="80" t="s">
        <v>1032</v>
      </c>
      <c r="D8614" s="80">
        <v>35020019</v>
      </c>
      <c r="E8614" s="22">
        <v>8216</v>
      </c>
      <c r="F8614" s="23"/>
      <c r="G8614" s="129" t="s">
        <v>3380</v>
      </c>
      <c r="H8614" s="32" t="s">
        <v>59</v>
      </c>
      <c r="I8614" s="44">
        <f t="shared" si="6169"/>
        <v>100</v>
      </c>
      <c r="J8614" s="44">
        <v>0</v>
      </c>
      <c r="K8614" s="44">
        <f t="shared" si="6170"/>
        <v>100</v>
      </c>
      <c r="L8614" s="44">
        <v>100</v>
      </c>
      <c r="M8614" s="44">
        <v>0</v>
      </c>
      <c r="N8614" s="44">
        <v>0</v>
      </c>
      <c r="O8614" s="44">
        <v>0</v>
      </c>
      <c r="P8614" s="44">
        <v>0</v>
      </c>
      <c r="Q8614" s="44">
        <v>100</v>
      </c>
      <c r="R8614" s="44">
        <v>0</v>
      </c>
      <c r="S8614" s="44">
        <v>0</v>
      </c>
      <c r="T8614" s="44">
        <f t="shared" si="6201"/>
        <v>0</v>
      </c>
      <c r="U8614" s="44"/>
      <c r="V8614" s="44"/>
      <c r="W8614" s="44"/>
      <c r="X8614" s="44">
        <f t="shared" si="6202"/>
        <v>0</v>
      </c>
      <c r="Y8614" s="209">
        <f t="shared" si="6196"/>
        <v>0</v>
      </c>
    </row>
    <row r="8615" spans="1:25">
      <c r="A8615" s="32" t="s">
        <v>0</v>
      </c>
      <c r="B8615" s="95" t="s">
        <v>0</v>
      </c>
      <c r="C8615" s="95" t="s">
        <v>0</v>
      </c>
      <c r="D8615" s="95" t="s">
        <v>0</v>
      </c>
      <c r="E8615" s="32" t="s">
        <v>0</v>
      </c>
      <c r="F8615" s="32" t="s">
        <v>0</v>
      </c>
      <c r="G8615" s="154" t="s">
        <v>0</v>
      </c>
      <c r="H8615" s="30" t="s">
        <v>1996</v>
      </c>
      <c r="I8615" s="31">
        <f t="shared" si="6169"/>
        <v>3669144</v>
      </c>
      <c r="J8615" s="31">
        <f>SUM(J8582,J8606,J8611)</f>
        <v>3432444</v>
      </c>
      <c r="K8615" s="31">
        <f t="shared" si="6170"/>
        <v>236700</v>
      </c>
      <c r="L8615" s="31">
        <f t="shared" ref="L8615:X8615" si="6217">SUM(L8582,L8606,L8611)</f>
        <v>93700</v>
      </c>
      <c r="M8615" s="31">
        <f t="shared" si="6217"/>
        <v>108000</v>
      </c>
      <c r="N8615" s="31">
        <f t="shared" si="6217"/>
        <v>35000</v>
      </c>
      <c r="O8615" s="31">
        <f t="shared" si="6217"/>
        <v>0</v>
      </c>
      <c r="P8615" s="31">
        <f t="shared" si="6217"/>
        <v>0</v>
      </c>
      <c r="Q8615" s="31">
        <f t="shared" si="6217"/>
        <v>3851999</v>
      </c>
      <c r="R8615" s="31">
        <f t="shared" si="6217"/>
        <v>3578026</v>
      </c>
      <c r="S8615" s="31">
        <f t="shared" si="6217"/>
        <v>2975222</v>
      </c>
      <c r="T8615" s="31">
        <f t="shared" si="6217"/>
        <v>602800</v>
      </c>
      <c r="U8615" s="31">
        <f t="shared" si="6217"/>
        <v>292943</v>
      </c>
      <c r="V8615" s="31">
        <f t="shared" si="6217"/>
        <v>281953</v>
      </c>
      <c r="W8615" s="31">
        <f t="shared" si="6217"/>
        <v>27904</v>
      </c>
      <c r="X8615" s="31">
        <f t="shared" si="6217"/>
        <v>3578022</v>
      </c>
      <c r="Y8615" s="220">
        <f t="shared" si="6196"/>
        <v>99.999888206513873</v>
      </c>
    </row>
    <row r="8616" spans="1:25" ht="15" thickBot="1">
      <c r="A8616" s="32" t="s">
        <v>0</v>
      </c>
      <c r="B8616" s="95" t="s">
        <v>0</v>
      </c>
      <c r="C8616" s="95" t="s">
        <v>0</v>
      </c>
      <c r="D8616" s="95" t="s">
        <v>0</v>
      </c>
      <c r="E8616" s="32" t="s">
        <v>0</v>
      </c>
      <c r="F8616" s="32" t="s">
        <v>0</v>
      </c>
      <c r="G8616" s="154" t="s">
        <v>0</v>
      </c>
      <c r="H8616" s="21" t="s">
        <v>170</v>
      </c>
      <c r="I8616" s="66">
        <f t="shared" si="6169"/>
        <v>65</v>
      </c>
      <c r="J8616" s="66">
        <v>65</v>
      </c>
      <c r="K8616" s="66">
        <f t="shared" si="6170"/>
        <v>0</v>
      </c>
      <c r="L8616" s="66" t="s">
        <v>0</v>
      </c>
      <c r="M8616" s="66" t="s">
        <v>0</v>
      </c>
      <c r="N8616" s="66" t="s">
        <v>0</v>
      </c>
      <c r="O8616" s="66" t="s">
        <v>0</v>
      </c>
      <c r="P8616" s="66" t="s">
        <v>0</v>
      </c>
      <c r="Q8616" s="66">
        <v>0</v>
      </c>
      <c r="R8616" s="66"/>
      <c r="S8616" s="66"/>
      <c r="T8616" s="66"/>
      <c r="U8616" s="66"/>
      <c r="V8616" s="66"/>
      <c r="W8616" s="66"/>
      <c r="X8616" s="66"/>
      <c r="Y8616" s="208">
        <v>0</v>
      </c>
    </row>
    <row r="8617" spans="1:25" ht="41.4" thickBot="1">
      <c r="A8617" s="252" t="s">
        <v>0</v>
      </c>
      <c r="B8617" s="255" t="s">
        <v>0</v>
      </c>
      <c r="C8617" s="255" t="s">
        <v>0</v>
      </c>
      <c r="D8617" s="255" t="s">
        <v>0</v>
      </c>
      <c r="E8617" s="252" t="s">
        <v>0</v>
      </c>
      <c r="F8617" s="252" t="s">
        <v>0</v>
      </c>
      <c r="G8617" s="258" t="s">
        <v>0</v>
      </c>
      <c r="H8617" s="24" t="s">
        <v>72</v>
      </c>
      <c r="I8617" s="1" t="s">
        <v>3093</v>
      </c>
      <c r="J8617" s="1" t="s">
        <v>3130</v>
      </c>
      <c r="K8617" s="1" t="s">
        <v>3</v>
      </c>
      <c r="L8617" s="1" t="s">
        <v>4</v>
      </c>
      <c r="M8617" s="1" t="s">
        <v>5</v>
      </c>
      <c r="N8617" s="1" t="s">
        <v>6</v>
      </c>
      <c r="O8617" s="1" t="s">
        <v>7</v>
      </c>
      <c r="P8617" s="1" t="s">
        <v>8</v>
      </c>
      <c r="Q8617" s="1" t="s">
        <v>3344</v>
      </c>
      <c r="R8617" s="1" t="s">
        <v>3427</v>
      </c>
      <c r="S8617" s="1" t="s">
        <v>3447</v>
      </c>
      <c r="T8617" s="1" t="s">
        <v>3448</v>
      </c>
      <c r="U8617" s="1" t="s">
        <v>3452</v>
      </c>
      <c r="V8617" s="1" t="s">
        <v>3449</v>
      </c>
      <c r="W8617" s="1" t="s">
        <v>3450</v>
      </c>
      <c r="X8617" s="1" t="s">
        <v>3451</v>
      </c>
      <c r="Y8617" s="216" t="s">
        <v>3385</v>
      </c>
    </row>
    <row r="8618" spans="1:25">
      <c r="A8618" s="253"/>
      <c r="B8618" s="256"/>
      <c r="C8618" s="256"/>
      <c r="D8618" s="256"/>
      <c r="E8618" s="253"/>
      <c r="F8618" s="253"/>
      <c r="G8618" s="259"/>
      <c r="H8618" s="33" t="s">
        <v>0</v>
      </c>
      <c r="I8618" s="45">
        <v>1</v>
      </c>
      <c r="J8618" s="45">
        <v>3</v>
      </c>
      <c r="K8618" s="45" t="s">
        <v>9</v>
      </c>
      <c r="L8618" s="45">
        <v>5</v>
      </c>
      <c r="M8618" s="45">
        <v>6</v>
      </c>
      <c r="N8618" s="45">
        <v>7</v>
      </c>
      <c r="O8618" s="45">
        <v>8</v>
      </c>
      <c r="P8618" s="45">
        <v>9</v>
      </c>
      <c r="Q8618" s="45">
        <v>1</v>
      </c>
      <c r="R8618" s="45">
        <v>2</v>
      </c>
      <c r="S8618" s="45">
        <v>3</v>
      </c>
      <c r="T8618" s="45" t="s">
        <v>3453</v>
      </c>
      <c r="U8618" s="45">
        <v>5</v>
      </c>
      <c r="V8618" s="45">
        <v>6</v>
      </c>
      <c r="W8618" s="45">
        <v>7</v>
      </c>
      <c r="X8618" s="45" t="s">
        <v>3454</v>
      </c>
      <c r="Y8618" s="276">
        <v>9</v>
      </c>
    </row>
    <row r="8619" spans="1:25">
      <c r="A8619" s="253"/>
      <c r="B8619" s="256"/>
      <c r="C8619" s="256"/>
      <c r="D8619" s="256"/>
      <c r="E8619" s="253"/>
      <c r="F8619" s="253"/>
      <c r="G8619" s="259"/>
      <c r="H8619" s="34" t="s">
        <v>110</v>
      </c>
      <c r="I8619" s="35">
        <f t="shared" ref="I8619:I8681" si="6218">SUM(J8619,K8619,O8619,P8619)</f>
        <v>3669144</v>
      </c>
      <c r="J8619" s="35">
        <f>SUM(J8615)</f>
        <v>3432444</v>
      </c>
      <c r="K8619" s="35">
        <f t="shared" ref="K8619:K8681" si="6219">SUM(L8619,M8619,N8619)</f>
        <v>236700</v>
      </c>
      <c r="L8619" s="35">
        <f t="shared" ref="L8619:P8619" si="6220">SUM(L8615)</f>
        <v>93700</v>
      </c>
      <c r="M8619" s="35">
        <f t="shared" si="6220"/>
        <v>108000</v>
      </c>
      <c r="N8619" s="35">
        <f t="shared" si="6220"/>
        <v>35000</v>
      </c>
      <c r="O8619" s="35">
        <f t="shared" si="6220"/>
        <v>0</v>
      </c>
      <c r="P8619" s="35">
        <f t="shared" si="6220"/>
        <v>0</v>
      </c>
      <c r="Q8619" s="35">
        <f t="shared" ref="Q8619:R8619" si="6221">SUM(Q8615)</f>
        <v>3851999</v>
      </c>
      <c r="R8619" s="35">
        <f t="shared" si="6221"/>
        <v>3578026</v>
      </c>
      <c r="S8619" s="35">
        <f t="shared" ref="S8619" si="6222">SUM(S8615)</f>
        <v>2975222</v>
      </c>
      <c r="T8619" s="35">
        <f t="shared" ref="T8619:X8619" si="6223">SUM(T8615)</f>
        <v>602800</v>
      </c>
      <c r="U8619" s="35">
        <f t="shared" si="6223"/>
        <v>292943</v>
      </c>
      <c r="V8619" s="35">
        <f t="shared" si="6223"/>
        <v>281953</v>
      </c>
      <c r="W8619" s="35">
        <f t="shared" si="6223"/>
        <v>27904</v>
      </c>
      <c r="X8619" s="35">
        <f t="shared" si="6223"/>
        <v>3578022</v>
      </c>
      <c r="Y8619" s="218">
        <f t="shared" ref="Y8619:Y8620" si="6224">IF(R8619=0,0,(X8619/R8619)*100)</f>
        <v>99.999888206513873</v>
      </c>
    </row>
    <row r="8620" spans="1:25">
      <c r="A8620" s="253"/>
      <c r="B8620" s="256"/>
      <c r="C8620" s="256"/>
      <c r="D8620" s="256"/>
      <c r="E8620" s="253"/>
      <c r="F8620" s="253"/>
      <c r="G8620" s="259"/>
      <c r="H8620" s="36" t="s">
        <v>69</v>
      </c>
      <c r="I8620" s="35">
        <f t="shared" si="6218"/>
        <v>3669144</v>
      </c>
      <c r="J8620" s="35">
        <f>SUM(J8619)</f>
        <v>3432444</v>
      </c>
      <c r="K8620" s="35">
        <f t="shared" si="6219"/>
        <v>236700</v>
      </c>
      <c r="L8620" s="35">
        <f t="shared" ref="L8620:P8620" si="6225">SUM(L8619)</f>
        <v>93700</v>
      </c>
      <c r="M8620" s="35">
        <f t="shared" si="6225"/>
        <v>108000</v>
      </c>
      <c r="N8620" s="35">
        <f t="shared" si="6225"/>
        <v>35000</v>
      </c>
      <c r="O8620" s="35">
        <f t="shared" si="6225"/>
        <v>0</v>
      </c>
      <c r="P8620" s="35">
        <f t="shared" si="6225"/>
        <v>0</v>
      </c>
      <c r="Q8620" s="35">
        <f t="shared" ref="Q8620:R8620" si="6226">SUM(Q8619)</f>
        <v>3851999</v>
      </c>
      <c r="R8620" s="35">
        <f t="shared" si="6226"/>
        <v>3578026</v>
      </c>
      <c r="S8620" s="35">
        <f t="shared" ref="S8620" si="6227">SUM(S8619)</f>
        <v>2975222</v>
      </c>
      <c r="T8620" s="35">
        <f t="shared" ref="T8620:X8620" si="6228">SUM(T8619)</f>
        <v>602800</v>
      </c>
      <c r="U8620" s="35">
        <f t="shared" si="6228"/>
        <v>292943</v>
      </c>
      <c r="V8620" s="35">
        <f t="shared" si="6228"/>
        <v>281953</v>
      </c>
      <c r="W8620" s="35">
        <f t="shared" si="6228"/>
        <v>27904</v>
      </c>
      <c r="X8620" s="35">
        <f t="shared" si="6228"/>
        <v>3578022</v>
      </c>
      <c r="Y8620" s="218">
        <f t="shared" si="6224"/>
        <v>99.999888206513873</v>
      </c>
    </row>
    <row r="8621" spans="1:25">
      <c r="A8621" s="254"/>
      <c r="B8621" s="257"/>
      <c r="C8621" s="257"/>
      <c r="D8621" s="257"/>
      <c r="E8621" s="254"/>
      <c r="F8621" s="254"/>
      <c r="G8621" s="260"/>
    </row>
    <row r="8622" spans="1:25" ht="15" thickBot="1">
      <c r="A8622" s="32" t="s">
        <v>0</v>
      </c>
      <c r="B8622" s="95" t="s">
        <v>0</v>
      </c>
      <c r="C8622" s="95" t="s">
        <v>0</v>
      </c>
      <c r="D8622" s="95" t="s">
        <v>0</v>
      </c>
      <c r="E8622" s="32" t="s">
        <v>0</v>
      </c>
      <c r="F8622" s="32" t="s">
        <v>0</v>
      </c>
      <c r="G8622" s="154" t="s">
        <v>0</v>
      </c>
      <c r="H8622" s="37" t="s">
        <v>0</v>
      </c>
      <c r="I8622" s="37"/>
      <c r="J8622" s="37"/>
      <c r="K8622" s="37"/>
      <c r="L8622" s="37" t="s">
        <v>0</v>
      </c>
      <c r="M8622" s="37" t="s">
        <v>0</v>
      </c>
      <c r="N8622" s="37" t="s">
        <v>0</v>
      </c>
      <c r="O8622" s="37" t="s">
        <v>0</v>
      </c>
      <c r="P8622" s="37" t="s">
        <v>0</v>
      </c>
      <c r="Q8622" s="37"/>
      <c r="R8622" s="37"/>
      <c r="S8622" s="37"/>
      <c r="T8622" s="37" t="s">
        <v>0</v>
      </c>
      <c r="U8622" s="37" t="s">
        <v>0</v>
      </c>
      <c r="V8622" s="37" t="s">
        <v>0</v>
      </c>
      <c r="W8622" s="37" t="s">
        <v>0</v>
      </c>
      <c r="X8622" s="37" t="s">
        <v>0</v>
      </c>
      <c r="Y8622" s="219"/>
    </row>
    <row r="8623" spans="1:25" ht="41.4" thickBot="1">
      <c r="A8623" s="24" t="s">
        <v>123</v>
      </c>
      <c r="B8623" s="90" t="s">
        <v>124</v>
      </c>
      <c r="C8623" s="90" t="s">
        <v>125</v>
      </c>
      <c r="D8623" s="91" t="s">
        <v>0</v>
      </c>
      <c r="E8623" s="24" t="s">
        <v>126</v>
      </c>
      <c r="F8623" s="24" t="s">
        <v>127</v>
      </c>
      <c r="G8623" s="151" t="s">
        <v>128</v>
      </c>
      <c r="H8623" s="24" t="s">
        <v>1</v>
      </c>
      <c r="I8623" s="1" t="s">
        <v>3093</v>
      </c>
      <c r="J8623" s="1" t="s">
        <v>3130</v>
      </c>
      <c r="K8623" s="1" t="s">
        <v>3</v>
      </c>
      <c r="L8623" s="1" t="s">
        <v>4</v>
      </c>
      <c r="M8623" s="1" t="s">
        <v>5</v>
      </c>
      <c r="N8623" s="1" t="s">
        <v>6</v>
      </c>
      <c r="O8623" s="1" t="s">
        <v>7</v>
      </c>
      <c r="P8623" s="1" t="s">
        <v>8</v>
      </c>
      <c r="Q8623" s="1" t="s">
        <v>3344</v>
      </c>
      <c r="R8623" s="1" t="s">
        <v>3427</v>
      </c>
      <c r="S8623" s="1" t="s">
        <v>3447</v>
      </c>
      <c r="T8623" s="1" t="s">
        <v>3448</v>
      </c>
      <c r="U8623" s="1" t="s">
        <v>3452</v>
      </c>
      <c r="V8623" s="1" t="s">
        <v>3449</v>
      </c>
      <c r="W8623" s="1" t="s">
        <v>3450</v>
      </c>
      <c r="X8623" s="1" t="s">
        <v>3451</v>
      </c>
      <c r="Y8623" s="216" t="s">
        <v>3385</v>
      </c>
    </row>
    <row r="8624" spans="1:25">
      <c r="A8624" s="26" t="s">
        <v>0</v>
      </c>
      <c r="B8624" s="92" t="s">
        <v>0</v>
      </c>
      <c r="C8624" s="92" t="s">
        <v>0</v>
      </c>
      <c r="D8624" s="93" t="s">
        <v>0</v>
      </c>
      <c r="E8624" s="27" t="s">
        <v>0</v>
      </c>
      <c r="F8624" s="28" t="s">
        <v>0</v>
      </c>
      <c r="G8624" s="152" t="s">
        <v>0</v>
      </c>
      <c r="H8624" s="29" t="s">
        <v>0</v>
      </c>
      <c r="I8624" s="45">
        <v>1</v>
      </c>
      <c r="J8624" s="45">
        <v>3</v>
      </c>
      <c r="K8624" s="45" t="s">
        <v>9</v>
      </c>
      <c r="L8624" s="45">
        <v>5</v>
      </c>
      <c r="M8624" s="45">
        <v>6</v>
      </c>
      <c r="N8624" s="45">
        <v>7</v>
      </c>
      <c r="O8624" s="45">
        <v>8</v>
      </c>
      <c r="P8624" s="45">
        <v>9</v>
      </c>
      <c r="Q8624" s="45">
        <v>1</v>
      </c>
      <c r="R8624" s="45">
        <v>2</v>
      </c>
      <c r="S8624" s="45">
        <v>3</v>
      </c>
      <c r="T8624" s="45" t="s">
        <v>3453</v>
      </c>
      <c r="U8624" s="45">
        <v>5</v>
      </c>
      <c r="V8624" s="45">
        <v>6</v>
      </c>
      <c r="W8624" s="45">
        <v>7</v>
      </c>
      <c r="X8624" s="45" t="s">
        <v>3454</v>
      </c>
      <c r="Y8624" s="276">
        <v>9</v>
      </c>
    </row>
    <row r="8625" spans="1:25">
      <c r="A8625" s="20">
        <v>35</v>
      </c>
      <c r="B8625" s="81" t="s">
        <v>172</v>
      </c>
      <c r="C8625" s="80" t="s">
        <v>1043</v>
      </c>
      <c r="D8625" s="80">
        <v>35020020</v>
      </c>
      <c r="E8625" s="21" t="s">
        <v>0</v>
      </c>
      <c r="F8625" s="21" t="s">
        <v>0</v>
      </c>
      <c r="G8625" s="150" t="s">
        <v>0</v>
      </c>
      <c r="H8625" s="21" t="s">
        <v>1997</v>
      </c>
      <c r="I8625" s="22"/>
      <c r="J8625" s="22"/>
      <c r="K8625" s="22"/>
      <c r="L8625" s="22" t="s">
        <v>0</v>
      </c>
      <c r="M8625" s="22" t="s">
        <v>0</v>
      </c>
      <c r="N8625" s="22" t="s">
        <v>0</v>
      </c>
      <c r="O8625" s="22" t="s">
        <v>0</v>
      </c>
      <c r="P8625" s="22" t="s">
        <v>0</v>
      </c>
      <c r="Q8625" s="22"/>
      <c r="R8625" s="22"/>
      <c r="S8625" s="22"/>
      <c r="T8625" s="22" t="s">
        <v>0</v>
      </c>
      <c r="U8625" s="22" t="s">
        <v>0</v>
      </c>
      <c r="V8625" s="22" t="s">
        <v>0</v>
      </c>
      <c r="W8625" s="22" t="s">
        <v>0</v>
      </c>
      <c r="X8625" s="22" t="s">
        <v>0</v>
      </c>
      <c r="Y8625" s="209"/>
    </row>
    <row r="8626" spans="1:25" ht="20.399999999999999">
      <c r="A8626" s="20" t="s">
        <v>0</v>
      </c>
      <c r="B8626" s="81" t="s">
        <v>0</v>
      </c>
      <c r="C8626" s="81" t="s">
        <v>0</v>
      </c>
      <c r="D8626" s="94" t="s">
        <v>0</v>
      </c>
      <c r="E8626" s="21" t="s">
        <v>0</v>
      </c>
      <c r="F8626" s="21" t="s">
        <v>0</v>
      </c>
      <c r="G8626" s="150" t="s">
        <v>0</v>
      </c>
      <c r="H8626" s="30" t="s">
        <v>33</v>
      </c>
      <c r="I8626" s="31">
        <f t="shared" si="6218"/>
        <v>7272548</v>
      </c>
      <c r="J8626" s="31">
        <f>SUM(J8627,J8635,J8637)</f>
        <v>5540948</v>
      </c>
      <c r="K8626" s="31">
        <f t="shared" si="6219"/>
        <v>1731600</v>
      </c>
      <c r="L8626" s="31">
        <f t="shared" ref="L8626:P8626" si="6229">SUM(L8627,L8635,L8637)</f>
        <v>1193000</v>
      </c>
      <c r="M8626" s="31">
        <f t="shared" si="6229"/>
        <v>10000</v>
      </c>
      <c r="N8626" s="31">
        <f t="shared" si="6229"/>
        <v>528600</v>
      </c>
      <c r="O8626" s="31">
        <f t="shared" si="6229"/>
        <v>0</v>
      </c>
      <c r="P8626" s="31">
        <f t="shared" si="6229"/>
        <v>0</v>
      </c>
      <c r="Q8626" s="31">
        <f t="shared" ref="Q8626:R8626" si="6230">SUM(Q8627,Q8635,Q8637)</f>
        <v>9170840</v>
      </c>
      <c r="R8626" s="31">
        <f t="shared" si="6230"/>
        <v>5780463</v>
      </c>
      <c r="S8626" s="31">
        <f t="shared" ref="S8626" si="6231">SUM(S8627,S8635,S8637)</f>
        <v>4384108</v>
      </c>
      <c r="T8626" s="31">
        <f t="shared" ref="T8626:X8626" si="6232">SUM(T8627,T8635,T8637)</f>
        <v>1396355</v>
      </c>
      <c r="U8626" s="31">
        <f t="shared" si="6232"/>
        <v>478757</v>
      </c>
      <c r="V8626" s="31">
        <f t="shared" si="6232"/>
        <v>463888</v>
      </c>
      <c r="W8626" s="31">
        <f t="shared" si="6232"/>
        <v>453710</v>
      </c>
      <c r="X8626" s="31">
        <f t="shared" si="6232"/>
        <v>5780463</v>
      </c>
      <c r="Y8626" s="220">
        <f t="shared" ref="Y8626:Y8661" si="6233">IF(R8626=0,0,(X8626/R8626)*100)</f>
        <v>100</v>
      </c>
    </row>
    <row r="8627" spans="1:25">
      <c r="A8627" s="23">
        <v>35</v>
      </c>
      <c r="B8627" s="80" t="s">
        <v>172</v>
      </c>
      <c r="C8627" s="80" t="s">
        <v>1043</v>
      </c>
      <c r="D8627" s="80">
        <v>35020020</v>
      </c>
      <c r="E8627" s="21" t="s">
        <v>132</v>
      </c>
      <c r="F8627" s="21" t="s">
        <v>0</v>
      </c>
      <c r="G8627" s="150" t="s">
        <v>0</v>
      </c>
      <c r="H8627" s="21" t="s">
        <v>11</v>
      </c>
      <c r="I8627" s="66">
        <f t="shared" si="6218"/>
        <v>5050843</v>
      </c>
      <c r="J8627" s="66">
        <f>SUM(J8628,J8629)</f>
        <v>4860843</v>
      </c>
      <c r="K8627" s="66">
        <f t="shared" si="6219"/>
        <v>190000</v>
      </c>
      <c r="L8627" s="66">
        <f t="shared" ref="L8627:P8627" si="6234">SUM(L8628,L8629)</f>
        <v>170000</v>
      </c>
      <c r="M8627" s="66">
        <f t="shared" si="6234"/>
        <v>0</v>
      </c>
      <c r="N8627" s="66">
        <f t="shared" si="6234"/>
        <v>20000</v>
      </c>
      <c r="O8627" s="66">
        <f t="shared" si="6234"/>
        <v>0</v>
      </c>
      <c r="P8627" s="66">
        <f t="shared" si="6234"/>
        <v>0</v>
      </c>
      <c r="Q8627" s="66">
        <f t="shared" ref="Q8627:R8627" si="6235">SUM(Q8628,Q8629)</f>
        <v>5503940</v>
      </c>
      <c r="R8627" s="66">
        <f t="shared" si="6235"/>
        <v>5058980</v>
      </c>
      <c r="S8627" s="66">
        <f t="shared" ref="S8627" si="6236">SUM(S8628,S8629)</f>
        <v>3796953</v>
      </c>
      <c r="T8627" s="66">
        <f t="shared" ref="T8627:X8627" si="6237">SUM(T8628,T8629)</f>
        <v>1262027</v>
      </c>
      <c r="U8627" s="66">
        <f t="shared" si="6237"/>
        <v>425170</v>
      </c>
      <c r="V8627" s="66">
        <f t="shared" si="6237"/>
        <v>422751</v>
      </c>
      <c r="W8627" s="66">
        <f t="shared" si="6237"/>
        <v>414106</v>
      </c>
      <c r="X8627" s="66">
        <f t="shared" si="6237"/>
        <v>5058980</v>
      </c>
      <c r="Y8627" s="208">
        <f t="shared" si="6233"/>
        <v>100</v>
      </c>
    </row>
    <row r="8628" spans="1:25">
      <c r="A8628" s="23">
        <v>35</v>
      </c>
      <c r="B8628" s="80" t="s">
        <v>172</v>
      </c>
      <c r="C8628" s="80" t="s">
        <v>1043</v>
      </c>
      <c r="D8628" s="80">
        <v>35020020</v>
      </c>
      <c r="E8628" s="22">
        <v>6111</v>
      </c>
      <c r="F8628" s="23"/>
      <c r="G8628" s="129" t="s">
        <v>3380</v>
      </c>
      <c r="H8628" s="32" t="s">
        <v>12</v>
      </c>
      <c r="I8628" s="44">
        <f t="shared" si="6218"/>
        <v>4613843</v>
      </c>
      <c r="J8628" s="44">
        <v>4443843</v>
      </c>
      <c r="K8628" s="44">
        <f t="shared" si="6219"/>
        <v>170000</v>
      </c>
      <c r="L8628" s="44">
        <v>150000</v>
      </c>
      <c r="M8628" s="44">
        <v>0</v>
      </c>
      <c r="N8628" s="44">
        <v>20000</v>
      </c>
      <c r="O8628" s="44">
        <v>0</v>
      </c>
      <c r="P8628" s="44">
        <v>0</v>
      </c>
      <c r="Q8628" s="44">
        <v>5054940</v>
      </c>
      <c r="R8628" s="44">
        <v>4659980</v>
      </c>
      <c r="S8628" s="44">
        <v>3516679</v>
      </c>
      <c r="T8628" s="44">
        <f t="shared" ref="T8628:T8660" si="6238">U8628+V8628+W8628</f>
        <v>1143301</v>
      </c>
      <c r="U8628" s="44">
        <v>381101</v>
      </c>
      <c r="V8628" s="44">
        <v>381100</v>
      </c>
      <c r="W8628" s="44">
        <v>381100</v>
      </c>
      <c r="X8628" s="44">
        <f t="shared" ref="X8628:X8660" si="6239">S8628+T8628</f>
        <v>4659980</v>
      </c>
      <c r="Y8628" s="209">
        <f t="shared" si="6233"/>
        <v>100</v>
      </c>
    </row>
    <row r="8629" spans="1:25">
      <c r="A8629" s="20">
        <v>35</v>
      </c>
      <c r="B8629" s="81" t="s">
        <v>172</v>
      </c>
      <c r="C8629" s="81" t="s">
        <v>1043</v>
      </c>
      <c r="D8629" s="81">
        <v>35020020</v>
      </c>
      <c r="E8629" s="20" t="s">
        <v>134</v>
      </c>
      <c r="F8629" s="23" t="s">
        <v>0</v>
      </c>
      <c r="G8629" s="154" t="s">
        <v>0</v>
      </c>
      <c r="H8629" s="21" t="s">
        <v>13</v>
      </c>
      <c r="I8629" s="66">
        <f t="shared" si="6218"/>
        <v>437000</v>
      </c>
      <c r="J8629" s="66">
        <f>SUM(J8630:J8634)</f>
        <v>417000</v>
      </c>
      <c r="K8629" s="66">
        <f t="shared" si="6219"/>
        <v>20000</v>
      </c>
      <c r="L8629" s="66">
        <f t="shared" ref="L8629:X8629" si="6240">SUM(L8630:L8634)</f>
        <v>20000</v>
      </c>
      <c r="M8629" s="66">
        <f t="shared" si="6240"/>
        <v>0</v>
      </c>
      <c r="N8629" s="66">
        <f t="shared" si="6240"/>
        <v>0</v>
      </c>
      <c r="O8629" s="66">
        <f t="shared" si="6240"/>
        <v>0</v>
      </c>
      <c r="P8629" s="66">
        <f t="shared" si="6240"/>
        <v>0</v>
      </c>
      <c r="Q8629" s="66">
        <f t="shared" si="6240"/>
        <v>449000</v>
      </c>
      <c r="R8629" s="66">
        <f t="shared" si="6240"/>
        <v>399000</v>
      </c>
      <c r="S8629" s="66">
        <f t="shared" si="6240"/>
        <v>280274</v>
      </c>
      <c r="T8629" s="66">
        <f t="shared" si="6240"/>
        <v>118726</v>
      </c>
      <c r="U8629" s="66">
        <f t="shared" si="6240"/>
        <v>44069</v>
      </c>
      <c r="V8629" s="66">
        <f t="shared" si="6240"/>
        <v>41651</v>
      </c>
      <c r="W8629" s="66">
        <f t="shared" si="6240"/>
        <v>33006</v>
      </c>
      <c r="X8629" s="66">
        <f t="shared" si="6240"/>
        <v>399000</v>
      </c>
      <c r="Y8629" s="208">
        <f t="shared" si="6233"/>
        <v>100</v>
      </c>
    </row>
    <row r="8630" spans="1:25">
      <c r="A8630" s="23">
        <v>35</v>
      </c>
      <c r="B8630" s="80" t="s">
        <v>172</v>
      </c>
      <c r="C8630" s="80" t="s">
        <v>1043</v>
      </c>
      <c r="D8630" s="80">
        <v>35020020</v>
      </c>
      <c r="E8630" s="22">
        <v>6112</v>
      </c>
      <c r="F8630" s="23" t="s">
        <v>2991</v>
      </c>
      <c r="G8630" s="129" t="s">
        <v>3380</v>
      </c>
      <c r="H8630" s="32" t="s">
        <v>16</v>
      </c>
      <c r="I8630" s="44">
        <f t="shared" si="6218"/>
        <v>69000</v>
      </c>
      <c r="J8630" s="44">
        <v>69000</v>
      </c>
      <c r="K8630" s="44">
        <f t="shared" si="6219"/>
        <v>0</v>
      </c>
      <c r="L8630" s="44">
        <v>0</v>
      </c>
      <c r="M8630" s="44">
        <v>0</v>
      </c>
      <c r="N8630" s="44">
        <v>0</v>
      </c>
      <c r="O8630" s="44">
        <v>0</v>
      </c>
      <c r="P8630" s="44">
        <v>0</v>
      </c>
      <c r="Q8630" s="44">
        <v>69000</v>
      </c>
      <c r="R8630" s="44">
        <v>69000</v>
      </c>
      <c r="S8630" s="44">
        <v>44454</v>
      </c>
      <c r="T8630" s="44">
        <f t="shared" si="6238"/>
        <v>24546</v>
      </c>
      <c r="U8630" s="44">
        <v>8182</v>
      </c>
      <c r="V8630" s="44">
        <v>8182</v>
      </c>
      <c r="W8630" s="44">
        <v>8182</v>
      </c>
      <c r="X8630" s="44">
        <f t="shared" si="6239"/>
        <v>69000</v>
      </c>
      <c r="Y8630" s="209">
        <f t="shared" si="6233"/>
        <v>100</v>
      </c>
    </row>
    <row r="8631" spans="1:25">
      <c r="A8631" s="23">
        <v>35</v>
      </c>
      <c r="B8631" s="80" t="s">
        <v>172</v>
      </c>
      <c r="C8631" s="80" t="s">
        <v>1043</v>
      </c>
      <c r="D8631" s="80">
        <v>35020020</v>
      </c>
      <c r="E8631" s="22">
        <v>6112</v>
      </c>
      <c r="F8631" s="23" t="s">
        <v>2992</v>
      </c>
      <c r="G8631" s="129" t="s">
        <v>3380</v>
      </c>
      <c r="H8631" s="32" t="s">
        <v>19</v>
      </c>
      <c r="I8631" s="44">
        <f t="shared" si="6218"/>
        <v>250000</v>
      </c>
      <c r="J8631" s="44">
        <v>250000</v>
      </c>
      <c r="K8631" s="44">
        <f t="shared" si="6219"/>
        <v>0</v>
      </c>
      <c r="L8631" s="44">
        <v>0</v>
      </c>
      <c r="M8631" s="44">
        <v>0</v>
      </c>
      <c r="N8631" s="44">
        <v>0</v>
      </c>
      <c r="O8631" s="44">
        <v>0</v>
      </c>
      <c r="P8631" s="44">
        <v>0</v>
      </c>
      <c r="Q8631" s="44">
        <v>250000</v>
      </c>
      <c r="R8631" s="44">
        <v>250000</v>
      </c>
      <c r="S8631" s="44">
        <v>175532</v>
      </c>
      <c r="T8631" s="44">
        <f t="shared" si="6238"/>
        <v>74468</v>
      </c>
      <c r="U8631" s="44">
        <v>24822</v>
      </c>
      <c r="V8631" s="44">
        <v>24822</v>
      </c>
      <c r="W8631" s="44">
        <v>24824</v>
      </c>
      <c r="X8631" s="44">
        <f t="shared" si="6239"/>
        <v>250000</v>
      </c>
      <c r="Y8631" s="209">
        <f t="shared" si="6233"/>
        <v>100</v>
      </c>
    </row>
    <row r="8632" spans="1:25">
      <c r="A8632" s="23">
        <v>35</v>
      </c>
      <c r="B8632" s="80" t="s">
        <v>172</v>
      </c>
      <c r="C8632" s="80" t="s">
        <v>1043</v>
      </c>
      <c r="D8632" s="80">
        <v>35020020</v>
      </c>
      <c r="E8632" s="22">
        <v>6112</v>
      </c>
      <c r="F8632" s="23" t="s">
        <v>2993</v>
      </c>
      <c r="G8632" s="129" t="s">
        <v>3380</v>
      </c>
      <c r="H8632" s="32" t="s">
        <v>17</v>
      </c>
      <c r="I8632" s="44">
        <f t="shared" si="6218"/>
        <v>54000</v>
      </c>
      <c r="J8632" s="44">
        <v>54000</v>
      </c>
      <c r="K8632" s="44">
        <f t="shared" si="6219"/>
        <v>0</v>
      </c>
      <c r="L8632" s="44">
        <v>0</v>
      </c>
      <c r="M8632" s="44">
        <v>0</v>
      </c>
      <c r="N8632" s="44">
        <v>0</v>
      </c>
      <c r="O8632" s="44">
        <v>0</v>
      </c>
      <c r="P8632" s="44">
        <v>0</v>
      </c>
      <c r="Q8632" s="44">
        <v>54000</v>
      </c>
      <c r="R8632" s="44">
        <v>54000</v>
      </c>
      <c r="S8632" s="44">
        <v>54000</v>
      </c>
      <c r="T8632" s="44">
        <f t="shared" si="6238"/>
        <v>0</v>
      </c>
      <c r="U8632" s="44">
        <v>0</v>
      </c>
      <c r="V8632" s="44">
        <v>0</v>
      </c>
      <c r="W8632" s="44">
        <v>0</v>
      </c>
      <c r="X8632" s="44">
        <f t="shared" si="6239"/>
        <v>54000</v>
      </c>
      <c r="Y8632" s="209">
        <f t="shared" si="6233"/>
        <v>100</v>
      </c>
    </row>
    <row r="8633" spans="1:25">
      <c r="A8633" s="23">
        <v>35</v>
      </c>
      <c r="B8633" s="80" t="s">
        <v>172</v>
      </c>
      <c r="C8633" s="80" t="s">
        <v>1043</v>
      </c>
      <c r="D8633" s="80">
        <v>35020020</v>
      </c>
      <c r="E8633" s="22">
        <v>6112</v>
      </c>
      <c r="F8633" s="23" t="s">
        <v>2994</v>
      </c>
      <c r="G8633" s="129" t="s">
        <v>3380</v>
      </c>
      <c r="H8633" s="32" t="s">
        <v>15</v>
      </c>
      <c r="I8633" s="44">
        <f t="shared" si="6218"/>
        <v>18000</v>
      </c>
      <c r="J8633" s="44">
        <v>18000</v>
      </c>
      <c r="K8633" s="44">
        <f t="shared" si="6219"/>
        <v>0</v>
      </c>
      <c r="L8633" s="44">
        <v>0</v>
      </c>
      <c r="M8633" s="44">
        <v>0</v>
      </c>
      <c r="N8633" s="44">
        <v>0</v>
      </c>
      <c r="O8633" s="44">
        <v>0</v>
      </c>
      <c r="P8633" s="44">
        <v>0</v>
      </c>
      <c r="Q8633" s="44">
        <v>0</v>
      </c>
      <c r="R8633" s="44">
        <v>0</v>
      </c>
      <c r="S8633" s="44">
        <v>0</v>
      </c>
      <c r="T8633" s="44">
        <f t="shared" si="6238"/>
        <v>0</v>
      </c>
      <c r="U8633" s="44"/>
      <c r="V8633" s="44">
        <v>0</v>
      </c>
      <c r="W8633" s="44">
        <v>0</v>
      </c>
      <c r="X8633" s="44">
        <f t="shared" si="6239"/>
        <v>0</v>
      </c>
      <c r="Y8633" s="209">
        <f t="shared" si="6233"/>
        <v>0</v>
      </c>
    </row>
    <row r="8634" spans="1:25">
      <c r="A8634" s="23">
        <v>35</v>
      </c>
      <c r="B8634" s="80" t="s">
        <v>172</v>
      </c>
      <c r="C8634" s="80" t="s">
        <v>1043</v>
      </c>
      <c r="D8634" s="80">
        <v>35020020</v>
      </c>
      <c r="E8634" s="22">
        <v>6112</v>
      </c>
      <c r="F8634" s="23" t="s">
        <v>2995</v>
      </c>
      <c r="G8634" s="129" t="s">
        <v>3380</v>
      </c>
      <c r="H8634" s="32" t="s">
        <v>18</v>
      </c>
      <c r="I8634" s="44">
        <f t="shared" si="6218"/>
        <v>46000</v>
      </c>
      <c r="J8634" s="44">
        <v>26000</v>
      </c>
      <c r="K8634" s="44">
        <f t="shared" si="6219"/>
        <v>20000</v>
      </c>
      <c r="L8634" s="44">
        <v>20000</v>
      </c>
      <c r="M8634" s="44">
        <v>0</v>
      </c>
      <c r="N8634" s="44">
        <v>0</v>
      </c>
      <c r="O8634" s="44">
        <v>0</v>
      </c>
      <c r="P8634" s="44">
        <v>0</v>
      </c>
      <c r="Q8634" s="44">
        <v>76000</v>
      </c>
      <c r="R8634" s="44">
        <v>26000</v>
      </c>
      <c r="S8634" s="44">
        <v>6288</v>
      </c>
      <c r="T8634" s="44">
        <f t="shared" si="6238"/>
        <v>19712</v>
      </c>
      <c r="U8634" s="44">
        <v>11065</v>
      </c>
      <c r="V8634" s="44">
        <v>8647</v>
      </c>
      <c r="W8634" s="44">
        <v>0</v>
      </c>
      <c r="X8634" s="44">
        <f t="shared" si="6239"/>
        <v>26000</v>
      </c>
      <c r="Y8634" s="209">
        <f t="shared" si="6233"/>
        <v>100</v>
      </c>
    </row>
    <row r="8635" spans="1:25">
      <c r="A8635" s="23">
        <v>35</v>
      </c>
      <c r="B8635" s="80" t="s">
        <v>172</v>
      </c>
      <c r="C8635" s="80" t="s">
        <v>1043</v>
      </c>
      <c r="D8635" s="80">
        <v>35020020</v>
      </c>
      <c r="E8635" s="21" t="s">
        <v>139</v>
      </c>
      <c r="F8635" s="21" t="s">
        <v>0</v>
      </c>
      <c r="G8635" s="150" t="s">
        <v>0</v>
      </c>
      <c r="H8635" s="21" t="s">
        <v>21</v>
      </c>
      <c r="I8635" s="66">
        <f t="shared" si="6218"/>
        <v>487105</v>
      </c>
      <c r="J8635" s="66">
        <f t="shared" ref="J8635:X8635" si="6241">SUM(J8636)</f>
        <v>466605</v>
      </c>
      <c r="K8635" s="66">
        <f t="shared" si="6219"/>
        <v>20500</v>
      </c>
      <c r="L8635" s="66">
        <f t="shared" si="6241"/>
        <v>18000</v>
      </c>
      <c r="M8635" s="66">
        <f t="shared" si="6241"/>
        <v>0</v>
      </c>
      <c r="N8635" s="66">
        <f t="shared" si="6241"/>
        <v>2500</v>
      </c>
      <c r="O8635" s="66">
        <f t="shared" si="6241"/>
        <v>0</v>
      </c>
      <c r="P8635" s="66">
        <f t="shared" si="6241"/>
        <v>0</v>
      </c>
      <c r="Q8635" s="66">
        <f t="shared" si="6241"/>
        <v>533509</v>
      </c>
      <c r="R8635" s="66">
        <f t="shared" si="6241"/>
        <v>489299</v>
      </c>
      <c r="S8635" s="66">
        <f t="shared" si="6241"/>
        <v>373617</v>
      </c>
      <c r="T8635" s="66">
        <f t="shared" si="6241"/>
        <v>115682</v>
      </c>
      <c r="U8635" s="66">
        <f t="shared" si="6241"/>
        <v>38560</v>
      </c>
      <c r="V8635" s="66">
        <f t="shared" si="6241"/>
        <v>38560</v>
      </c>
      <c r="W8635" s="66">
        <f t="shared" si="6241"/>
        <v>38562</v>
      </c>
      <c r="X8635" s="66">
        <f t="shared" si="6241"/>
        <v>489299</v>
      </c>
      <c r="Y8635" s="208">
        <f t="shared" si="6233"/>
        <v>100</v>
      </c>
    </row>
    <row r="8636" spans="1:25">
      <c r="A8636" s="23">
        <v>35</v>
      </c>
      <c r="B8636" s="80" t="s">
        <v>172</v>
      </c>
      <c r="C8636" s="80" t="s">
        <v>1043</v>
      </c>
      <c r="D8636" s="80">
        <v>35020020</v>
      </c>
      <c r="E8636" s="22">
        <v>6121</v>
      </c>
      <c r="F8636" s="23"/>
      <c r="G8636" s="129" t="s">
        <v>3380</v>
      </c>
      <c r="H8636" s="32" t="s">
        <v>22</v>
      </c>
      <c r="I8636" s="44">
        <f t="shared" si="6218"/>
        <v>487105</v>
      </c>
      <c r="J8636" s="44">
        <v>466605</v>
      </c>
      <c r="K8636" s="44">
        <f t="shared" si="6219"/>
        <v>20500</v>
      </c>
      <c r="L8636" s="44">
        <v>18000</v>
      </c>
      <c r="M8636" s="44">
        <v>0</v>
      </c>
      <c r="N8636" s="44">
        <v>2500</v>
      </c>
      <c r="O8636" s="44">
        <v>0</v>
      </c>
      <c r="P8636" s="44">
        <v>0</v>
      </c>
      <c r="Q8636" s="44">
        <v>533509</v>
      </c>
      <c r="R8636" s="44">
        <v>489299</v>
      </c>
      <c r="S8636" s="44">
        <v>373617</v>
      </c>
      <c r="T8636" s="44">
        <f t="shared" si="6238"/>
        <v>115682</v>
      </c>
      <c r="U8636" s="44">
        <v>38560</v>
      </c>
      <c r="V8636" s="44">
        <v>38560</v>
      </c>
      <c r="W8636" s="44">
        <v>38562</v>
      </c>
      <c r="X8636" s="44">
        <f t="shared" si="6239"/>
        <v>489299</v>
      </c>
      <c r="Y8636" s="209">
        <f t="shared" si="6233"/>
        <v>100</v>
      </c>
    </row>
    <row r="8637" spans="1:25">
      <c r="A8637" s="23">
        <v>35</v>
      </c>
      <c r="B8637" s="80" t="s">
        <v>172</v>
      </c>
      <c r="C8637" s="80" t="s">
        <v>1043</v>
      </c>
      <c r="D8637" s="80">
        <v>35020020</v>
      </c>
      <c r="E8637" s="21" t="s">
        <v>141</v>
      </c>
      <c r="F8637" s="21" t="s">
        <v>0</v>
      </c>
      <c r="G8637" s="150" t="s">
        <v>0</v>
      </c>
      <c r="H8637" s="21" t="s">
        <v>23</v>
      </c>
      <c r="I8637" s="66">
        <f t="shared" si="6218"/>
        <v>1734600</v>
      </c>
      <c r="J8637" s="66">
        <f>SUM(J8638:J8646)</f>
        <v>213500</v>
      </c>
      <c r="K8637" s="66">
        <f t="shared" si="6219"/>
        <v>1521100</v>
      </c>
      <c r="L8637" s="66">
        <f t="shared" ref="L8637:X8637" si="6242">SUM(L8638:L8646)</f>
        <v>1005000</v>
      </c>
      <c r="M8637" s="66">
        <f t="shared" si="6242"/>
        <v>10000</v>
      </c>
      <c r="N8637" s="66">
        <f t="shared" si="6242"/>
        <v>506100</v>
      </c>
      <c r="O8637" s="66">
        <f t="shared" si="6242"/>
        <v>0</v>
      </c>
      <c r="P8637" s="66">
        <f t="shared" si="6242"/>
        <v>0</v>
      </c>
      <c r="Q8637" s="66">
        <f t="shared" si="6242"/>
        <v>3133391</v>
      </c>
      <c r="R8637" s="66">
        <f t="shared" si="6242"/>
        <v>232184</v>
      </c>
      <c r="S8637" s="66">
        <f t="shared" si="6242"/>
        <v>213538</v>
      </c>
      <c r="T8637" s="66">
        <f t="shared" si="6242"/>
        <v>18646</v>
      </c>
      <c r="U8637" s="66">
        <f t="shared" si="6242"/>
        <v>15027</v>
      </c>
      <c r="V8637" s="66">
        <f t="shared" si="6242"/>
        <v>2577</v>
      </c>
      <c r="W8637" s="66">
        <f t="shared" si="6242"/>
        <v>1042</v>
      </c>
      <c r="X8637" s="66">
        <f t="shared" si="6242"/>
        <v>232184</v>
      </c>
      <c r="Y8637" s="208">
        <f t="shared" si="6233"/>
        <v>100</v>
      </c>
    </row>
    <row r="8638" spans="1:25">
      <c r="A8638" s="23">
        <v>35</v>
      </c>
      <c r="B8638" s="80" t="s">
        <v>172</v>
      </c>
      <c r="C8638" s="80" t="s">
        <v>1043</v>
      </c>
      <c r="D8638" s="80">
        <v>35020020</v>
      </c>
      <c r="E8638" s="22">
        <v>6131</v>
      </c>
      <c r="F8638" s="23"/>
      <c r="G8638" s="129" t="s">
        <v>3380</v>
      </c>
      <c r="H8638" s="32" t="s">
        <v>24</v>
      </c>
      <c r="I8638" s="44">
        <f t="shared" si="6218"/>
        <v>210100</v>
      </c>
      <c r="J8638" s="44">
        <v>0</v>
      </c>
      <c r="K8638" s="44">
        <f t="shared" si="6219"/>
        <v>210100</v>
      </c>
      <c r="L8638" s="44">
        <v>90000</v>
      </c>
      <c r="M8638" s="44">
        <v>100</v>
      </c>
      <c r="N8638" s="44">
        <v>120000</v>
      </c>
      <c r="O8638" s="44">
        <v>0</v>
      </c>
      <c r="P8638" s="44">
        <v>0</v>
      </c>
      <c r="Q8638" s="44">
        <v>359024</v>
      </c>
      <c r="R8638" s="44">
        <v>0</v>
      </c>
      <c r="S8638" s="44">
        <v>0</v>
      </c>
      <c r="T8638" s="44">
        <f t="shared" si="6238"/>
        <v>0</v>
      </c>
      <c r="U8638" s="44">
        <v>0</v>
      </c>
      <c r="V8638" s="44">
        <v>0</v>
      </c>
      <c r="W8638" s="44">
        <v>0</v>
      </c>
      <c r="X8638" s="44">
        <f t="shared" si="6239"/>
        <v>0</v>
      </c>
      <c r="Y8638" s="209">
        <f t="shared" si="6233"/>
        <v>0</v>
      </c>
    </row>
    <row r="8639" spans="1:25">
      <c r="A8639" s="23">
        <v>35</v>
      </c>
      <c r="B8639" s="80" t="s">
        <v>172</v>
      </c>
      <c r="C8639" s="80" t="s">
        <v>1043</v>
      </c>
      <c r="D8639" s="80">
        <v>35020020</v>
      </c>
      <c r="E8639" s="22">
        <v>6132</v>
      </c>
      <c r="F8639" s="23"/>
      <c r="G8639" s="129" t="s">
        <v>3380</v>
      </c>
      <c r="H8639" s="32" t="s">
        <v>25</v>
      </c>
      <c r="I8639" s="44">
        <f t="shared" si="6218"/>
        <v>190000</v>
      </c>
      <c r="J8639" s="44">
        <v>90000</v>
      </c>
      <c r="K8639" s="44">
        <f t="shared" si="6219"/>
        <v>100000</v>
      </c>
      <c r="L8639" s="44">
        <v>100000</v>
      </c>
      <c r="M8639" s="44">
        <v>0</v>
      </c>
      <c r="N8639" s="44">
        <v>0</v>
      </c>
      <c r="O8639" s="44">
        <v>0</v>
      </c>
      <c r="P8639" s="44">
        <v>0</v>
      </c>
      <c r="Q8639" s="44">
        <v>325100</v>
      </c>
      <c r="R8639" s="44">
        <v>135100</v>
      </c>
      <c r="S8639" s="44">
        <v>125100</v>
      </c>
      <c r="T8639" s="44">
        <f t="shared" si="6238"/>
        <v>10000</v>
      </c>
      <c r="U8639" s="44">
        <v>10000</v>
      </c>
      <c r="V8639" s="44">
        <v>0</v>
      </c>
      <c r="W8639" s="44">
        <v>0</v>
      </c>
      <c r="X8639" s="44">
        <f t="shared" si="6239"/>
        <v>135100</v>
      </c>
      <c r="Y8639" s="209">
        <f t="shared" si="6233"/>
        <v>100</v>
      </c>
    </row>
    <row r="8640" spans="1:25">
      <c r="A8640" s="23">
        <v>35</v>
      </c>
      <c r="B8640" s="80" t="s">
        <v>172</v>
      </c>
      <c r="C8640" s="80" t="s">
        <v>1043</v>
      </c>
      <c r="D8640" s="80">
        <v>35020020</v>
      </c>
      <c r="E8640" s="22">
        <v>6133</v>
      </c>
      <c r="F8640" s="23"/>
      <c r="G8640" s="129" t="s">
        <v>3380</v>
      </c>
      <c r="H8640" s="32" t="s">
        <v>26</v>
      </c>
      <c r="I8640" s="44">
        <f t="shared" si="6218"/>
        <v>42000</v>
      </c>
      <c r="J8640" s="44">
        <v>20000</v>
      </c>
      <c r="K8640" s="44">
        <f t="shared" si="6219"/>
        <v>22000</v>
      </c>
      <c r="L8640" s="44">
        <v>22000</v>
      </c>
      <c r="M8640" s="44">
        <v>0</v>
      </c>
      <c r="N8640" s="44">
        <v>0</v>
      </c>
      <c r="O8640" s="44">
        <v>0</v>
      </c>
      <c r="P8640" s="44">
        <v>0</v>
      </c>
      <c r="Q8640" s="44">
        <v>72300</v>
      </c>
      <c r="R8640" s="44">
        <v>20000</v>
      </c>
      <c r="S8640" s="44">
        <v>18500</v>
      </c>
      <c r="T8640" s="44">
        <f t="shared" si="6238"/>
        <v>1500</v>
      </c>
      <c r="U8640" s="44">
        <v>1500</v>
      </c>
      <c r="V8640" s="44">
        <v>0</v>
      </c>
      <c r="W8640" s="44">
        <v>0</v>
      </c>
      <c r="X8640" s="44">
        <f t="shared" si="6239"/>
        <v>20000</v>
      </c>
      <c r="Y8640" s="209">
        <f t="shared" si="6233"/>
        <v>100</v>
      </c>
    </row>
    <row r="8641" spans="1:25">
      <c r="A8641" s="23">
        <v>35</v>
      </c>
      <c r="B8641" s="80" t="s">
        <v>172</v>
      </c>
      <c r="C8641" s="80" t="s">
        <v>1043</v>
      </c>
      <c r="D8641" s="80">
        <v>35020020</v>
      </c>
      <c r="E8641" s="22">
        <v>6134</v>
      </c>
      <c r="F8641" s="23"/>
      <c r="G8641" s="129" t="s">
        <v>3380</v>
      </c>
      <c r="H8641" s="32" t="s">
        <v>27</v>
      </c>
      <c r="I8641" s="44">
        <f t="shared" si="6218"/>
        <v>90000</v>
      </c>
      <c r="J8641" s="44">
        <v>0</v>
      </c>
      <c r="K8641" s="44">
        <f t="shared" si="6219"/>
        <v>90000</v>
      </c>
      <c r="L8641" s="44">
        <v>70000</v>
      </c>
      <c r="M8641" s="44">
        <v>0</v>
      </c>
      <c r="N8641" s="44">
        <v>20000</v>
      </c>
      <c r="O8641" s="44">
        <v>0</v>
      </c>
      <c r="P8641" s="44">
        <v>0</v>
      </c>
      <c r="Q8641" s="44">
        <v>150000</v>
      </c>
      <c r="R8641" s="44">
        <v>0</v>
      </c>
      <c r="S8641" s="44">
        <v>0</v>
      </c>
      <c r="T8641" s="44">
        <f t="shared" si="6238"/>
        <v>0</v>
      </c>
      <c r="U8641" s="44">
        <v>0</v>
      </c>
      <c r="V8641" s="44">
        <v>0</v>
      </c>
      <c r="W8641" s="44">
        <v>0</v>
      </c>
      <c r="X8641" s="44">
        <f t="shared" si="6239"/>
        <v>0</v>
      </c>
      <c r="Y8641" s="209">
        <f t="shared" si="6233"/>
        <v>0</v>
      </c>
    </row>
    <row r="8642" spans="1:25">
      <c r="A8642" s="23">
        <v>35</v>
      </c>
      <c r="B8642" s="80" t="s">
        <v>172</v>
      </c>
      <c r="C8642" s="80" t="s">
        <v>1043</v>
      </c>
      <c r="D8642" s="80">
        <v>35020020</v>
      </c>
      <c r="E8642" s="22">
        <v>6135</v>
      </c>
      <c r="F8642" s="23"/>
      <c r="G8642" s="129" t="s">
        <v>3380</v>
      </c>
      <c r="H8642" s="32" t="s">
        <v>28</v>
      </c>
      <c r="I8642" s="44">
        <f t="shared" si="6218"/>
        <v>28000</v>
      </c>
      <c r="J8642" s="44">
        <v>0</v>
      </c>
      <c r="K8642" s="44">
        <f t="shared" si="6219"/>
        <v>28000</v>
      </c>
      <c r="L8642" s="44">
        <v>20000</v>
      </c>
      <c r="M8642" s="44">
        <v>0</v>
      </c>
      <c r="N8642" s="44">
        <v>8000</v>
      </c>
      <c r="O8642" s="44">
        <v>0</v>
      </c>
      <c r="P8642" s="44">
        <v>0</v>
      </c>
      <c r="Q8642" s="44">
        <v>43500</v>
      </c>
      <c r="R8642" s="44">
        <v>0</v>
      </c>
      <c r="S8642" s="44">
        <v>0</v>
      </c>
      <c r="T8642" s="44">
        <f t="shared" si="6238"/>
        <v>0</v>
      </c>
      <c r="U8642" s="44">
        <v>0</v>
      </c>
      <c r="V8642" s="44">
        <v>0</v>
      </c>
      <c r="W8642" s="44">
        <v>0</v>
      </c>
      <c r="X8642" s="44">
        <f t="shared" si="6239"/>
        <v>0</v>
      </c>
      <c r="Y8642" s="209">
        <f t="shared" si="6233"/>
        <v>0</v>
      </c>
    </row>
    <row r="8643" spans="1:25">
      <c r="A8643" s="23">
        <v>35</v>
      </c>
      <c r="B8643" s="80" t="s">
        <v>172</v>
      </c>
      <c r="C8643" s="80" t="s">
        <v>1043</v>
      </c>
      <c r="D8643" s="80">
        <v>35020020</v>
      </c>
      <c r="E8643" s="22">
        <v>6136</v>
      </c>
      <c r="F8643" s="23"/>
      <c r="G8643" s="129" t="s">
        <v>3380</v>
      </c>
      <c r="H8643" s="32" t="s">
        <v>29</v>
      </c>
      <c r="I8643" s="44">
        <f t="shared" si="6218"/>
        <v>10000</v>
      </c>
      <c r="J8643" s="44">
        <v>0</v>
      </c>
      <c r="K8643" s="44">
        <f t="shared" si="6219"/>
        <v>10000</v>
      </c>
      <c r="L8643" s="44">
        <v>10000</v>
      </c>
      <c r="M8643" s="44">
        <v>0</v>
      </c>
      <c r="N8643" s="44">
        <v>0</v>
      </c>
      <c r="O8643" s="44">
        <v>0</v>
      </c>
      <c r="P8643" s="44">
        <v>0</v>
      </c>
      <c r="Q8643" s="44">
        <v>15000</v>
      </c>
      <c r="R8643" s="44">
        <v>0</v>
      </c>
      <c r="S8643" s="44">
        <v>0</v>
      </c>
      <c r="T8643" s="44">
        <f t="shared" si="6238"/>
        <v>0</v>
      </c>
      <c r="U8643" s="44">
        <v>0</v>
      </c>
      <c r="V8643" s="44">
        <v>0</v>
      </c>
      <c r="W8643" s="44">
        <v>0</v>
      </c>
      <c r="X8643" s="44">
        <f t="shared" si="6239"/>
        <v>0</v>
      </c>
      <c r="Y8643" s="209">
        <f t="shared" si="6233"/>
        <v>0</v>
      </c>
    </row>
    <row r="8644" spans="1:25">
      <c r="A8644" s="23">
        <v>35</v>
      </c>
      <c r="B8644" s="80" t="s">
        <v>172</v>
      </c>
      <c r="C8644" s="80" t="s">
        <v>1043</v>
      </c>
      <c r="D8644" s="80">
        <v>35020020</v>
      </c>
      <c r="E8644" s="22">
        <v>6137</v>
      </c>
      <c r="F8644" s="23"/>
      <c r="G8644" s="129" t="s">
        <v>3380</v>
      </c>
      <c r="H8644" s="32" t="s">
        <v>30</v>
      </c>
      <c r="I8644" s="44">
        <f t="shared" si="6218"/>
        <v>40000</v>
      </c>
      <c r="J8644" s="44">
        <v>10000</v>
      </c>
      <c r="K8644" s="44">
        <f t="shared" si="6219"/>
        <v>30000</v>
      </c>
      <c r="L8644" s="44">
        <v>25000</v>
      </c>
      <c r="M8644" s="44">
        <v>0</v>
      </c>
      <c r="N8644" s="44">
        <v>5000</v>
      </c>
      <c r="O8644" s="44">
        <v>0</v>
      </c>
      <c r="P8644" s="44">
        <v>0</v>
      </c>
      <c r="Q8644" s="44">
        <v>72000</v>
      </c>
      <c r="R8644" s="44">
        <v>10000</v>
      </c>
      <c r="S8644" s="44">
        <v>9000</v>
      </c>
      <c r="T8644" s="44">
        <f t="shared" si="6238"/>
        <v>1000</v>
      </c>
      <c r="U8644" s="44">
        <v>1000</v>
      </c>
      <c r="V8644" s="44">
        <v>0</v>
      </c>
      <c r="W8644" s="44">
        <v>0</v>
      </c>
      <c r="X8644" s="44">
        <f t="shared" si="6239"/>
        <v>10000</v>
      </c>
      <c r="Y8644" s="209">
        <f t="shared" si="6233"/>
        <v>100</v>
      </c>
    </row>
    <row r="8645" spans="1:25">
      <c r="A8645" s="23">
        <v>35</v>
      </c>
      <c r="B8645" s="80" t="s">
        <v>172</v>
      </c>
      <c r="C8645" s="80" t="s">
        <v>1043</v>
      </c>
      <c r="D8645" s="80">
        <v>35020020</v>
      </c>
      <c r="E8645" s="22">
        <v>6138</v>
      </c>
      <c r="F8645" s="23"/>
      <c r="G8645" s="129" t="s">
        <v>3380</v>
      </c>
      <c r="H8645" s="32" t="s">
        <v>31</v>
      </c>
      <c r="I8645" s="44">
        <f t="shared" si="6218"/>
        <v>16000</v>
      </c>
      <c r="J8645" s="44">
        <v>0</v>
      </c>
      <c r="K8645" s="44">
        <f t="shared" si="6219"/>
        <v>16000</v>
      </c>
      <c r="L8645" s="44">
        <v>13000</v>
      </c>
      <c r="M8645" s="44">
        <v>0</v>
      </c>
      <c r="N8645" s="44">
        <v>3000</v>
      </c>
      <c r="O8645" s="44">
        <v>0</v>
      </c>
      <c r="P8645" s="44">
        <v>0</v>
      </c>
      <c r="Q8645" s="44">
        <v>26400</v>
      </c>
      <c r="R8645" s="44">
        <v>0</v>
      </c>
      <c r="S8645" s="44">
        <v>0</v>
      </c>
      <c r="T8645" s="44">
        <f t="shared" si="6238"/>
        <v>0</v>
      </c>
      <c r="U8645" s="44">
        <v>0</v>
      </c>
      <c r="V8645" s="44">
        <v>0</v>
      </c>
      <c r="W8645" s="44">
        <v>0</v>
      </c>
      <c r="X8645" s="44">
        <f t="shared" si="6239"/>
        <v>0</v>
      </c>
      <c r="Y8645" s="209">
        <f t="shared" si="6233"/>
        <v>0</v>
      </c>
    </row>
    <row r="8646" spans="1:25">
      <c r="A8646" s="20">
        <v>35</v>
      </c>
      <c r="B8646" s="81" t="s">
        <v>172</v>
      </c>
      <c r="C8646" s="81" t="s">
        <v>1043</v>
      </c>
      <c r="D8646" s="81">
        <v>35020020</v>
      </c>
      <c r="E8646" s="20" t="s">
        <v>144</v>
      </c>
      <c r="F8646" s="23" t="s">
        <v>0</v>
      </c>
      <c r="G8646" s="154" t="s">
        <v>0</v>
      </c>
      <c r="H8646" s="21" t="s">
        <v>32</v>
      </c>
      <c r="I8646" s="66">
        <f t="shared" si="6218"/>
        <v>1108500</v>
      </c>
      <c r="J8646" s="66">
        <f>SUM(J8647:J8649)</f>
        <v>93500</v>
      </c>
      <c r="K8646" s="66">
        <f t="shared" si="6219"/>
        <v>1015000</v>
      </c>
      <c r="L8646" s="66">
        <f t="shared" ref="L8646:X8646" si="6243">SUM(L8647:L8649)</f>
        <v>655000</v>
      </c>
      <c r="M8646" s="66">
        <f t="shared" si="6243"/>
        <v>9900</v>
      </c>
      <c r="N8646" s="66">
        <f t="shared" si="6243"/>
        <v>350100</v>
      </c>
      <c r="O8646" s="66">
        <f t="shared" si="6243"/>
        <v>0</v>
      </c>
      <c r="P8646" s="66">
        <f t="shared" si="6243"/>
        <v>0</v>
      </c>
      <c r="Q8646" s="66">
        <f t="shared" si="6243"/>
        <v>2070067</v>
      </c>
      <c r="R8646" s="66">
        <f t="shared" si="6243"/>
        <v>67084</v>
      </c>
      <c r="S8646" s="66">
        <f t="shared" si="6243"/>
        <v>60938</v>
      </c>
      <c r="T8646" s="66">
        <f t="shared" si="6243"/>
        <v>6146</v>
      </c>
      <c r="U8646" s="66">
        <f t="shared" si="6243"/>
        <v>2527</v>
      </c>
      <c r="V8646" s="66">
        <f t="shared" si="6243"/>
        <v>2577</v>
      </c>
      <c r="W8646" s="66">
        <f t="shared" si="6243"/>
        <v>1042</v>
      </c>
      <c r="X8646" s="66">
        <f t="shared" si="6243"/>
        <v>67084</v>
      </c>
      <c r="Y8646" s="208">
        <f t="shared" si="6233"/>
        <v>100</v>
      </c>
    </row>
    <row r="8647" spans="1:25">
      <c r="A8647" s="23">
        <v>35</v>
      </c>
      <c r="B8647" s="80" t="s">
        <v>172</v>
      </c>
      <c r="C8647" s="80" t="s">
        <v>1043</v>
      </c>
      <c r="D8647" s="80">
        <v>35020020</v>
      </c>
      <c r="E8647" s="22">
        <v>6139</v>
      </c>
      <c r="F8647" s="23"/>
      <c r="G8647" s="129" t="s">
        <v>3380</v>
      </c>
      <c r="H8647" s="32" t="s">
        <v>32</v>
      </c>
      <c r="I8647" s="44">
        <f t="shared" si="6218"/>
        <v>1079900</v>
      </c>
      <c r="J8647" s="44">
        <v>70000</v>
      </c>
      <c r="K8647" s="44">
        <f t="shared" si="6219"/>
        <v>1009900</v>
      </c>
      <c r="L8647" s="44">
        <v>650000</v>
      </c>
      <c r="M8647" s="44">
        <v>9900</v>
      </c>
      <c r="N8647" s="44">
        <v>350000</v>
      </c>
      <c r="O8647" s="44">
        <v>0</v>
      </c>
      <c r="P8647" s="44">
        <v>0</v>
      </c>
      <c r="Q8647" s="44">
        <v>2037583</v>
      </c>
      <c r="R8647" s="44">
        <v>41400</v>
      </c>
      <c r="S8647" s="44">
        <v>41400</v>
      </c>
      <c r="T8647" s="44">
        <f t="shared" si="6238"/>
        <v>0</v>
      </c>
      <c r="U8647" s="44"/>
      <c r="V8647" s="44">
        <v>0</v>
      </c>
      <c r="W8647" s="44">
        <v>0</v>
      </c>
      <c r="X8647" s="44">
        <f t="shared" si="6239"/>
        <v>41400</v>
      </c>
      <c r="Y8647" s="209">
        <f t="shared" si="6233"/>
        <v>100</v>
      </c>
    </row>
    <row r="8648" spans="1:25">
      <c r="A8648" s="23">
        <v>35</v>
      </c>
      <c r="B8648" s="80" t="s">
        <v>172</v>
      </c>
      <c r="C8648" s="80" t="s">
        <v>1043</v>
      </c>
      <c r="D8648" s="80">
        <v>35020020</v>
      </c>
      <c r="E8648" s="22">
        <v>6139</v>
      </c>
      <c r="F8648" s="23" t="s">
        <v>2996</v>
      </c>
      <c r="G8648" s="129" t="s">
        <v>3380</v>
      </c>
      <c r="H8648" s="32" t="s">
        <v>152</v>
      </c>
      <c r="I8648" s="44">
        <f t="shared" si="6218"/>
        <v>15600</v>
      </c>
      <c r="J8648" s="44">
        <v>14500</v>
      </c>
      <c r="K8648" s="44">
        <f t="shared" si="6219"/>
        <v>1100</v>
      </c>
      <c r="L8648" s="44">
        <v>1000</v>
      </c>
      <c r="M8648" s="44">
        <v>0</v>
      </c>
      <c r="N8648" s="44">
        <v>100</v>
      </c>
      <c r="O8648" s="44">
        <v>0</v>
      </c>
      <c r="P8648" s="44">
        <v>0</v>
      </c>
      <c r="Q8648" s="44">
        <v>16984</v>
      </c>
      <c r="R8648" s="44">
        <v>15184</v>
      </c>
      <c r="S8648" s="44">
        <v>10988</v>
      </c>
      <c r="T8648" s="44">
        <f t="shared" si="6238"/>
        <v>4196</v>
      </c>
      <c r="U8648" s="44">
        <v>1577</v>
      </c>
      <c r="V8648" s="44">
        <v>1577</v>
      </c>
      <c r="W8648" s="44">
        <v>1042</v>
      </c>
      <c r="X8648" s="44">
        <f t="shared" si="6239"/>
        <v>15184</v>
      </c>
      <c r="Y8648" s="209">
        <f t="shared" si="6233"/>
        <v>100</v>
      </c>
    </row>
    <row r="8649" spans="1:25">
      <c r="A8649" s="23">
        <v>35</v>
      </c>
      <c r="B8649" s="80" t="s">
        <v>172</v>
      </c>
      <c r="C8649" s="80" t="s">
        <v>1043</v>
      </c>
      <c r="D8649" s="80">
        <v>35020020</v>
      </c>
      <c r="E8649" s="22">
        <v>6139</v>
      </c>
      <c r="F8649" s="23" t="s">
        <v>2997</v>
      </c>
      <c r="G8649" s="129" t="s">
        <v>3380</v>
      </c>
      <c r="H8649" s="32" t="s">
        <v>158</v>
      </c>
      <c r="I8649" s="44">
        <f t="shared" si="6218"/>
        <v>13000</v>
      </c>
      <c r="J8649" s="44">
        <v>9000</v>
      </c>
      <c r="K8649" s="44">
        <f t="shared" si="6219"/>
        <v>4000</v>
      </c>
      <c r="L8649" s="44">
        <v>4000</v>
      </c>
      <c r="M8649" s="44">
        <v>0</v>
      </c>
      <c r="N8649" s="44">
        <v>0</v>
      </c>
      <c r="O8649" s="44">
        <v>0</v>
      </c>
      <c r="P8649" s="44">
        <v>0</v>
      </c>
      <c r="Q8649" s="44">
        <v>15500</v>
      </c>
      <c r="R8649" s="44">
        <v>10500</v>
      </c>
      <c r="S8649" s="44">
        <v>8550</v>
      </c>
      <c r="T8649" s="44">
        <f t="shared" si="6238"/>
        <v>1950</v>
      </c>
      <c r="U8649" s="44">
        <v>950</v>
      </c>
      <c r="V8649" s="44">
        <v>1000</v>
      </c>
      <c r="W8649" s="44">
        <v>0</v>
      </c>
      <c r="X8649" s="44">
        <f t="shared" si="6239"/>
        <v>10500</v>
      </c>
      <c r="Y8649" s="209">
        <f t="shared" si="6233"/>
        <v>100</v>
      </c>
    </row>
    <row r="8650" spans="1:25" ht="20.399999999999999">
      <c r="A8650" s="20" t="s">
        <v>0</v>
      </c>
      <c r="B8650" s="81" t="s">
        <v>0</v>
      </c>
      <c r="C8650" s="81" t="s">
        <v>0</v>
      </c>
      <c r="D8650" s="94" t="s">
        <v>0</v>
      </c>
      <c r="E8650" s="21" t="s">
        <v>0</v>
      </c>
      <c r="F8650" s="21" t="s">
        <v>0</v>
      </c>
      <c r="G8650" s="150" t="s">
        <v>0</v>
      </c>
      <c r="H8650" s="30" t="s">
        <v>42</v>
      </c>
      <c r="I8650" s="31">
        <f t="shared" si="6218"/>
        <v>18400</v>
      </c>
      <c r="J8650" s="31">
        <f t="shared" ref="J8650:X8650" si="6244">SUM(J8651)</f>
        <v>0</v>
      </c>
      <c r="K8650" s="31">
        <f t="shared" si="6219"/>
        <v>18400</v>
      </c>
      <c r="L8650" s="31">
        <f t="shared" si="6244"/>
        <v>18200</v>
      </c>
      <c r="M8650" s="31">
        <f t="shared" si="6244"/>
        <v>100</v>
      </c>
      <c r="N8650" s="31">
        <f t="shared" si="6244"/>
        <v>100</v>
      </c>
      <c r="O8650" s="31">
        <f t="shared" si="6244"/>
        <v>0</v>
      </c>
      <c r="P8650" s="31">
        <f t="shared" si="6244"/>
        <v>0</v>
      </c>
      <c r="Q8650" s="31">
        <f t="shared" si="6244"/>
        <v>29700</v>
      </c>
      <c r="R8650" s="31">
        <f t="shared" si="6244"/>
        <v>0</v>
      </c>
      <c r="S8650" s="31">
        <f t="shared" si="6244"/>
        <v>0</v>
      </c>
      <c r="T8650" s="31">
        <f t="shared" si="6244"/>
        <v>0</v>
      </c>
      <c r="U8650" s="31">
        <f t="shared" si="6244"/>
        <v>0</v>
      </c>
      <c r="V8650" s="31">
        <f t="shared" si="6244"/>
        <v>0</v>
      </c>
      <c r="W8650" s="31">
        <f t="shared" si="6244"/>
        <v>0</v>
      </c>
      <c r="X8650" s="31">
        <f t="shared" si="6244"/>
        <v>0</v>
      </c>
      <c r="Y8650" s="220">
        <f t="shared" si="6233"/>
        <v>0</v>
      </c>
    </row>
    <row r="8651" spans="1:25">
      <c r="A8651" s="23">
        <v>35</v>
      </c>
      <c r="B8651" s="80" t="s">
        <v>172</v>
      </c>
      <c r="C8651" s="80" t="s">
        <v>1043</v>
      </c>
      <c r="D8651" s="80">
        <v>35020020</v>
      </c>
      <c r="E8651" s="21" t="s">
        <v>159</v>
      </c>
      <c r="F8651" s="21" t="s">
        <v>0</v>
      </c>
      <c r="G8651" s="150" t="s">
        <v>0</v>
      </c>
      <c r="H8651" s="21" t="s">
        <v>34</v>
      </c>
      <c r="I8651" s="66">
        <f t="shared" si="6218"/>
        <v>18400</v>
      </c>
      <c r="J8651" s="66">
        <f>SUM(J8652:J8654)</f>
        <v>0</v>
      </c>
      <c r="K8651" s="66">
        <f t="shared" si="6219"/>
        <v>18400</v>
      </c>
      <c r="L8651" s="66">
        <f t="shared" ref="L8651:P8651" si="6245">SUM(L8652:L8654)</f>
        <v>18200</v>
      </c>
      <c r="M8651" s="66">
        <f t="shared" si="6245"/>
        <v>100</v>
      </c>
      <c r="N8651" s="66">
        <f t="shared" si="6245"/>
        <v>100</v>
      </c>
      <c r="O8651" s="66">
        <f t="shared" si="6245"/>
        <v>0</v>
      </c>
      <c r="P8651" s="66">
        <f t="shared" si="6245"/>
        <v>0</v>
      </c>
      <c r="Q8651" s="66">
        <f t="shared" ref="Q8651:R8651" si="6246">SUM(Q8652:Q8654)</f>
        <v>29700</v>
      </c>
      <c r="R8651" s="66">
        <f t="shared" si="6246"/>
        <v>0</v>
      </c>
      <c r="S8651" s="66">
        <f t="shared" ref="S8651" si="6247">SUM(S8652:S8654)</f>
        <v>0</v>
      </c>
      <c r="T8651" s="66">
        <f t="shared" ref="T8651:X8651" si="6248">SUM(T8652:T8654)</f>
        <v>0</v>
      </c>
      <c r="U8651" s="66">
        <f t="shared" si="6248"/>
        <v>0</v>
      </c>
      <c r="V8651" s="66">
        <f t="shared" si="6248"/>
        <v>0</v>
      </c>
      <c r="W8651" s="66">
        <f t="shared" si="6248"/>
        <v>0</v>
      </c>
      <c r="X8651" s="66">
        <f t="shared" si="6248"/>
        <v>0</v>
      </c>
      <c r="Y8651" s="208">
        <f t="shared" si="6233"/>
        <v>0</v>
      </c>
    </row>
    <row r="8652" spans="1:25">
      <c r="A8652" s="23">
        <v>35</v>
      </c>
      <c r="B8652" s="80" t="s">
        <v>172</v>
      </c>
      <c r="C8652" s="80" t="s">
        <v>1043</v>
      </c>
      <c r="D8652" s="80">
        <v>35020020</v>
      </c>
      <c r="E8652" s="22">
        <v>6142</v>
      </c>
      <c r="F8652" s="23"/>
      <c r="G8652" s="129" t="s">
        <v>3380</v>
      </c>
      <c r="H8652" s="32" t="s">
        <v>36</v>
      </c>
      <c r="I8652" s="44">
        <f t="shared" si="6218"/>
        <v>200</v>
      </c>
      <c r="J8652" s="44">
        <v>0</v>
      </c>
      <c r="K8652" s="44">
        <f t="shared" si="6219"/>
        <v>200</v>
      </c>
      <c r="L8652" s="44">
        <v>100</v>
      </c>
      <c r="M8652" s="44">
        <v>100</v>
      </c>
      <c r="N8652" s="44">
        <v>0</v>
      </c>
      <c r="O8652" s="44">
        <v>0</v>
      </c>
      <c r="P8652" s="44">
        <v>0</v>
      </c>
      <c r="Q8652" s="44">
        <v>400</v>
      </c>
      <c r="R8652" s="44">
        <v>0</v>
      </c>
      <c r="S8652" s="44">
        <v>0</v>
      </c>
      <c r="T8652" s="44">
        <f t="shared" si="6238"/>
        <v>0</v>
      </c>
      <c r="U8652" s="44">
        <v>0</v>
      </c>
      <c r="V8652" s="44">
        <v>0</v>
      </c>
      <c r="W8652" s="44">
        <v>0</v>
      </c>
      <c r="X8652" s="44">
        <f t="shared" si="6239"/>
        <v>0</v>
      </c>
      <c r="Y8652" s="209">
        <f t="shared" si="6233"/>
        <v>0</v>
      </c>
    </row>
    <row r="8653" spans="1:25">
      <c r="A8653" s="23">
        <v>35</v>
      </c>
      <c r="B8653" s="80" t="s">
        <v>172</v>
      </c>
      <c r="C8653" s="80" t="s">
        <v>1043</v>
      </c>
      <c r="D8653" s="80">
        <v>35020020</v>
      </c>
      <c r="E8653" s="22">
        <v>6143</v>
      </c>
      <c r="F8653" s="23"/>
      <c r="G8653" s="129" t="s">
        <v>3380</v>
      </c>
      <c r="H8653" s="32" t="s">
        <v>37</v>
      </c>
      <c r="I8653" s="44">
        <f t="shared" si="6218"/>
        <v>100</v>
      </c>
      <c r="J8653" s="44">
        <v>0</v>
      </c>
      <c r="K8653" s="44">
        <f t="shared" si="6219"/>
        <v>100</v>
      </c>
      <c r="L8653" s="44">
        <v>100</v>
      </c>
      <c r="M8653" s="44">
        <v>0</v>
      </c>
      <c r="N8653" s="44">
        <v>0</v>
      </c>
      <c r="O8653" s="44">
        <v>0</v>
      </c>
      <c r="P8653" s="44">
        <v>0</v>
      </c>
      <c r="Q8653" s="44">
        <v>2200</v>
      </c>
      <c r="R8653" s="44">
        <v>0</v>
      </c>
      <c r="S8653" s="44">
        <v>0</v>
      </c>
      <c r="T8653" s="44">
        <f t="shared" si="6238"/>
        <v>0</v>
      </c>
      <c r="U8653" s="44">
        <v>0</v>
      </c>
      <c r="V8653" s="44">
        <v>0</v>
      </c>
      <c r="W8653" s="44">
        <v>0</v>
      </c>
      <c r="X8653" s="44">
        <f t="shared" si="6239"/>
        <v>0</v>
      </c>
      <c r="Y8653" s="209">
        <f t="shared" si="6233"/>
        <v>0</v>
      </c>
    </row>
    <row r="8654" spans="1:25">
      <c r="A8654" s="23">
        <v>35</v>
      </c>
      <c r="B8654" s="80" t="s">
        <v>172</v>
      </c>
      <c r="C8654" s="80" t="s">
        <v>1043</v>
      </c>
      <c r="D8654" s="80">
        <v>35020020</v>
      </c>
      <c r="E8654" s="22">
        <v>6148</v>
      </c>
      <c r="F8654" s="23"/>
      <c r="G8654" s="129" t="s">
        <v>3380</v>
      </c>
      <c r="H8654" s="32" t="s">
        <v>41</v>
      </c>
      <c r="I8654" s="44">
        <f t="shared" si="6218"/>
        <v>18100</v>
      </c>
      <c r="J8654" s="44">
        <v>0</v>
      </c>
      <c r="K8654" s="44">
        <f t="shared" si="6219"/>
        <v>18100</v>
      </c>
      <c r="L8654" s="44">
        <v>18000</v>
      </c>
      <c r="M8654" s="44">
        <v>0</v>
      </c>
      <c r="N8654" s="44">
        <v>100</v>
      </c>
      <c r="O8654" s="44">
        <v>0</v>
      </c>
      <c r="P8654" s="44">
        <v>0</v>
      </c>
      <c r="Q8654" s="44">
        <v>27100</v>
      </c>
      <c r="R8654" s="44">
        <v>0</v>
      </c>
      <c r="S8654" s="44">
        <v>0</v>
      </c>
      <c r="T8654" s="44">
        <f t="shared" si="6238"/>
        <v>0</v>
      </c>
      <c r="U8654" s="44">
        <v>0</v>
      </c>
      <c r="V8654" s="44">
        <v>0</v>
      </c>
      <c r="W8654" s="44">
        <v>0</v>
      </c>
      <c r="X8654" s="44">
        <f t="shared" si="6239"/>
        <v>0</v>
      </c>
      <c r="Y8654" s="209">
        <f t="shared" si="6233"/>
        <v>0</v>
      </c>
    </row>
    <row r="8655" spans="1:25" ht="20.399999999999999">
      <c r="A8655" s="20" t="s">
        <v>0</v>
      </c>
      <c r="B8655" s="81" t="s">
        <v>0</v>
      </c>
      <c r="C8655" s="81" t="s">
        <v>0</v>
      </c>
      <c r="D8655" s="94" t="s">
        <v>0</v>
      </c>
      <c r="E8655" s="21" t="s">
        <v>0</v>
      </c>
      <c r="F8655" s="21" t="s">
        <v>0</v>
      </c>
      <c r="G8655" s="150" t="s">
        <v>0</v>
      </c>
      <c r="H8655" s="30" t="s">
        <v>60</v>
      </c>
      <c r="I8655" s="31">
        <f t="shared" si="6218"/>
        <v>360100</v>
      </c>
      <c r="J8655" s="31">
        <f t="shared" ref="J8655:X8655" si="6249">SUM(J8656)</f>
        <v>0</v>
      </c>
      <c r="K8655" s="31">
        <f t="shared" si="6219"/>
        <v>360100</v>
      </c>
      <c r="L8655" s="31">
        <f t="shared" si="6249"/>
        <v>280000</v>
      </c>
      <c r="M8655" s="31">
        <f t="shared" si="6249"/>
        <v>0</v>
      </c>
      <c r="N8655" s="31">
        <f t="shared" si="6249"/>
        <v>80100</v>
      </c>
      <c r="O8655" s="31">
        <f t="shared" si="6249"/>
        <v>0</v>
      </c>
      <c r="P8655" s="31">
        <f t="shared" si="6249"/>
        <v>0</v>
      </c>
      <c r="Q8655" s="31">
        <f t="shared" si="6249"/>
        <v>543100</v>
      </c>
      <c r="R8655" s="31">
        <f t="shared" si="6249"/>
        <v>0</v>
      </c>
      <c r="S8655" s="31">
        <f t="shared" si="6249"/>
        <v>0</v>
      </c>
      <c r="T8655" s="31">
        <f t="shared" si="6249"/>
        <v>0</v>
      </c>
      <c r="U8655" s="31">
        <f t="shared" si="6249"/>
        <v>0</v>
      </c>
      <c r="V8655" s="31">
        <f t="shared" si="6249"/>
        <v>0</v>
      </c>
      <c r="W8655" s="31">
        <f t="shared" si="6249"/>
        <v>0</v>
      </c>
      <c r="X8655" s="31">
        <f t="shared" si="6249"/>
        <v>0</v>
      </c>
      <c r="Y8655" s="220">
        <f t="shared" si="6233"/>
        <v>0</v>
      </c>
    </row>
    <row r="8656" spans="1:25">
      <c r="A8656" s="23">
        <v>35</v>
      </c>
      <c r="B8656" s="80" t="s">
        <v>172</v>
      </c>
      <c r="C8656" s="80" t="s">
        <v>1043</v>
      </c>
      <c r="D8656" s="80">
        <v>35020020</v>
      </c>
      <c r="E8656" s="21" t="s">
        <v>166</v>
      </c>
      <c r="F8656" s="21" t="s">
        <v>0</v>
      </c>
      <c r="G8656" s="150" t="s">
        <v>0</v>
      </c>
      <c r="H8656" s="21" t="s">
        <v>53</v>
      </c>
      <c r="I8656" s="66">
        <f t="shared" si="6218"/>
        <v>360100</v>
      </c>
      <c r="J8656" s="66">
        <f>SUM(J8657:J8660)</f>
        <v>0</v>
      </c>
      <c r="K8656" s="66">
        <f t="shared" si="6219"/>
        <v>360100</v>
      </c>
      <c r="L8656" s="66">
        <f t="shared" ref="L8656:P8656" si="6250">SUM(L8657:L8660)</f>
        <v>280000</v>
      </c>
      <c r="M8656" s="66">
        <f t="shared" si="6250"/>
        <v>0</v>
      </c>
      <c r="N8656" s="66">
        <f t="shared" si="6250"/>
        <v>80100</v>
      </c>
      <c r="O8656" s="66">
        <f t="shared" si="6250"/>
        <v>0</v>
      </c>
      <c r="P8656" s="66">
        <f t="shared" si="6250"/>
        <v>0</v>
      </c>
      <c r="Q8656" s="66">
        <f t="shared" ref="Q8656:R8656" si="6251">SUM(Q8657:Q8660)</f>
        <v>543100</v>
      </c>
      <c r="R8656" s="66">
        <f t="shared" si="6251"/>
        <v>0</v>
      </c>
      <c r="S8656" s="66">
        <f t="shared" ref="S8656" si="6252">SUM(S8657:S8660)</f>
        <v>0</v>
      </c>
      <c r="T8656" s="66">
        <f t="shared" ref="T8656:X8656" si="6253">SUM(T8657:T8660)</f>
        <v>0</v>
      </c>
      <c r="U8656" s="66">
        <f t="shared" si="6253"/>
        <v>0</v>
      </c>
      <c r="V8656" s="66">
        <f t="shared" si="6253"/>
        <v>0</v>
      </c>
      <c r="W8656" s="66">
        <f t="shared" si="6253"/>
        <v>0</v>
      </c>
      <c r="X8656" s="66">
        <f t="shared" si="6253"/>
        <v>0</v>
      </c>
      <c r="Y8656" s="208">
        <f t="shared" si="6233"/>
        <v>0</v>
      </c>
    </row>
    <row r="8657" spans="1:25">
      <c r="A8657" s="23">
        <v>35</v>
      </c>
      <c r="B8657" s="80" t="s">
        <v>172</v>
      </c>
      <c r="C8657" s="80" t="s">
        <v>1043</v>
      </c>
      <c r="D8657" s="80">
        <v>35020020</v>
      </c>
      <c r="E8657" s="22">
        <v>8212</v>
      </c>
      <c r="F8657" s="23"/>
      <c r="G8657" s="129" t="s">
        <v>3380</v>
      </c>
      <c r="H8657" s="32" t="s">
        <v>55</v>
      </c>
      <c r="I8657" s="44">
        <f t="shared" si="6218"/>
        <v>50000</v>
      </c>
      <c r="J8657" s="44">
        <v>0</v>
      </c>
      <c r="K8657" s="44">
        <f t="shared" si="6219"/>
        <v>50000</v>
      </c>
      <c r="L8657" s="44">
        <v>50000</v>
      </c>
      <c r="M8657" s="44">
        <v>0</v>
      </c>
      <c r="N8657" s="44">
        <v>0</v>
      </c>
      <c r="O8657" s="44">
        <v>0</v>
      </c>
      <c r="P8657" s="44">
        <v>0</v>
      </c>
      <c r="Q8657" s="44">
        <v>58000</v>
      </c>
      <c r="R8657" s="44">
        <v>0</v>
      </c>
      <c r="S8657" s="44">
        <v>0</v>
      </c>
      <c r="T8657" s="44">
        <f t="shared" si="6238"/>
        <v>0</v>
      </c>
      <c r="U8657" s="44">
        <v>0</v>
      </c>
      <c r="V8657" s="44">
        <v>0</v>
      </c>
      <c r="W8657" s="44">
        <v>0</v>
      </c>
      <c r="X8657" s="44">
        <f t="shared" si="6239"/>
        <v>0</v>
      </c>
      <c r="Y8657" s="209">
        <f t="shared" si="6233"/>
        <v>0</v>
      </c>
    </row>
    <row r="8658" spans="1:25">
      <c r="A8658" s="23">
        <v>35</v>
      </c>
      <c r="B8658" s="80" t="s">
        <v>172</v>
      </c>
      <c r="C8658" s="80" t="s">
        <v>1043</v>
      </c>
      <c r="D8658" s="80">
        <v>35020020</v>
      </c>
      <c r="E8658" s="22">
        <v>8213</v>
      </c>
      <c r="F8658" s="23"/>
      <c r="G8658" s="129" t="s">
        <v>3380</v>
      </c>
      <c r="H8658" s="32" t="s">
        <v>56</v>
      </c>
      <c r="I8658" s="44">
        <f t="shared" si="6218"/>
        <v>230000</v>
      </c>
      <c r="J8658" s="44">
        <v>0</v>
      </c>
      <c r="K8658" s="44">
        <f t="shared" si="6219"/>
        <v>230000</v>
      </c>
      <c r="L8658" s="44">
        <v>150000</v>
      </c>
      <c r="M8658" s="44">
        <v>0</v>
      </c>
      <c r="N8658" s="44">
        <v>80000</v>
      </c>
      <c r="O8658" s="44">
        <v>0</v>
      </c>
      <c r="P8658" s="44">
        <v>0</v>
      </c>
      <c r="Q8658" s="44">
        <v>330000</v>
      </c>
      <c r="R8658" s="44">
        <v>0</v>
      </c>
      <c r="S8658" s="44">
        <v>0</v>
      </c>
      <c r="T8658" s="44">
        <f t="shared" si="6238"/>
        <v>0</v>
      </c>
      <c r="U8658" s="44">
        <v>0</v>
      </c>
      <c r="V8658" s="44">
        <v>0</v>
      </c>
      <c r="W8658" s="44">
        <v>0</v>
      </c>
      <c r="X8658" s="44">
        <f t="shared" si="6239"/>
        <v>0</v>
      </c>
      <c r="Y8658" s="209">
        <f t="shared" si="6233"/>
        <v>0</v>
      </c>
    </row>
    <row r="8659" spans="1:25">
      <c r="A8659" s="23">
        <v>35</v>
      </c>
      <c r="B8659" s="80" t="s">
        <v>172</v>
      </c>
      <c r="C8659" s="80" t="s">
        <v>1043</v>
      </c>
      <c r="D8659" s="80">
        <v>35020020</v>
      </c>
      <c r="E8659" s="22">
        <v>8215</v>
      </c>
      <c r="F8659" s="23"/>
      <c r="G8659" s="129" t="s">
        <v>3380</v>
      </c>
      <c r="H8659" s="32" t="s">
        <v>58</v>
      </c>
      <c r="I8659" s="44">
        <f t="shared" si="6218"/>
        <v>50100</v>
      </c>
      <c r="J8659" s="44">
        <v>0</v>
      </c>
      <c r="K8659" s="44">
        <f t="shared" si="6219"/>
        <v>50100</v>
      </c>
      <c r="L8659" s="44">
        <v>50000</v>
      </c>
      <c r="M8659" s="44">
        <v>0</v>
      </c>
      <c r="N8659" s="44">
        <v>100</v>
      </c>
      <c r="O8659" s="44">
        <v>0</v>
      </c>
      <c r="P8659" s="44">
        <v>0</v>
      </c>
      <c r="Q8659" s="44">
        <v>110100</v>
      </c>
      <c r="R8659" s="44">
        <v>0</v>
      </c>
      <c r="S8659" s="44">
        <v>0</v>
      </c>
      <c r="T8659" s="44">
        <f t="shared" si="6238"/>
        <v>0</v>
      </c>
      <c r="U8659" s="44">
        <v>0</v>
      </c>
      <c r="V8659" s="44">
        <v>0</v>
      </c>
      <c r="W8659" s="44">
        <v>0</v>
      </c>
      <c r="X8659" s="44">
        <f t="shared" si="6239"/>
        <v>0</v>
      </c>
      <c r="Y8659" s="209">
        <f t="shared" si="6233"/>
        <v>0</v>
      </c>
    </row>
    <row r="8660" spans="1:25">
      <c r="A8660" s="23">
        <v>35</v>
      </c>
      <c r="B8660" s="80" t="s">
        <v>172</v>
      </c>
      <c r="C8660" s="80" t="s">
        <v>1043</v>
      </c>
      <c r="D8660" s="80">
        <v>35020020</v>
      </c>
      <c r="E8660" s="22">
        <v>8216</v>
      </c>
      <c r="F8660" s="23"/>
      <c r="G8660" s="129" t="s">
        <v>3380</v>
      </c>
      <c r="H8660" s="32" t="s">
        <v>59</v>
      </c>
      <c r="I8660" s="44">
        <f t="shared" si="6218"/>
        <v>30000</v>
      </c>
      <c r="J8660" s="44">
        <v>0</v>
      </c>
      <c r="K8660" s="44">
        <f t="shared" si="6219"/>
        <v>30000</v>
      </c>
      <c r="L8660" s="44">
        <v>30000</v>
      </c>
      <c r="M8660" s="44">
        <v>0</v>
      </c>
      <c r="N8660" s="44">
        <v>0</v>
      </c>
      <c r="O8660" s="44">
        <v>0</v>
      </c>
      <c r="P8660" s="44">
        <v>0</v>
      </c>
      <c r="Q8660" s="44">
        <v>45000</v>
      </c>
      <c r="R8660" s="44">
        <v>0</v>
      </c>
      <c r="S8660" s="44">
        <v>0</v>
      </c>
      <c r="T8660" s="44">
        <f t="shared" si="6238"/>
        <v>0</v>
      </c>
      <c r="U8660" s="44">
        <v>0</v>
      </c>
      <c r="V8660" s="44">
        <v>0</v>
      </c>
      <c r="W8660" s="44">
        <v>0</v>
      </c>
      <c r="X8660" s="44">
        <f t="shared" si="6239"/>
        <v>0</v>
      </c>
      <c r="Y8660" s="209">
        <f t="shared" si="6233"/>
        <v>0</v>
      </c>
    </row>
    <row r="8661" spans="1:25">
      <c r="A8661" s="32" t="s">
        <v>0</v>
      </c>
      <c r="B8661" s="95" t="s">
        <v>0</v>
      </c>
      <c r="C8661" s="95" t="s">
        <v>0</v>
      </c>
      <c r="D8661" s="95" t="s">
        <v>0</v>
      </c>
      <c r="E8661" s="32" t="s">
        <v>0</v>
      </c>
      <c r="F8661" s="32" t="s">
        <v>0</v>
      </c>
      <c r="G8661" s="154" t="s">
        <v>0</v>
      </c>
      <c r="H8661" s="30" t="s">
        <v>1998</v>
      </c>
      <c r="I8661" s="31">
        <f t="shared" si="6218"/>
        <v>7651048</v>
      </c>
      <c r="J8661" s="31">
        <f>SUM(J8626,J8650,J8655)</f>
        <v>5540948</v>
      </c>
      <c r="K8661" s="31">
        <f t="shared" si="6219"/>
        <v>2110100</v>
      </c>
      <c r="L8661" s="31">
        <f t="shared" ref="L8661:X8661" si="6254">SUM(L8626,L8650,L8655)</f>
        <v>1491200</v>
      </c>
      <c r="M8661" s="31">
        <f t="shared" si="6254"/>
        <v>10100</v>
      </c>
      <c r="N8661" s="31">
        <f t="shared" si="6254"/>
        <v>608800</v>
      </c>
      <c r="O8661" s="31">
        <f t="shared" si="6254"/>
        <v>0</v>
      </c>
      <c r="P8661" s="31">
        <f t="shared" si="6254"/>
        <v>0</v>
      </c>
      <c r="Q8661" s="31">
        <f t="shared" si="6254"/>
        <v>9743640</v>
      </c>
      <c r="R8661" s="31">
        <f t="shared" si="6254"/>
        <v>5780463</v>
      </c>
      <c r="S8661" s="31">
        <f t="shared" si="6254"/>
        <v>4384108</v>
      </c>
      <c r="T8661" s="31">
        <f t="shared" si="6254"/>
        <v>1396355</v>
      </c>
      <c r="U8661" s="31">
        <f t="shared" si="6254"/>
        <v>478757</v>
      </c>
      <c r="V8661" s="31">
        <f t="shared" si="6254"/>
        <v>463888</v>
      </c>
      <c r="W8661" s="31">
        <f t="shared" si="6254"/>
        <v>453710</v>
      </c>
      <c r="X8661" s="31">
        <f t="shared" si="6254"/>
        <v>5780463</v>
      </c>
      <c r="Y8661" s="220">
        <f t="shared" si="6233"/>
        <v>100</v>
      </c>
    </row>
    <row r="8662" spans="1:25" ht="15" thickBot="1">
      <c r="A8662" s="32" t="s">
        <v>0</v>
      </c>
      <c r="B8662" s="95" t="s">
        <v>0</v>
      </c>
      <c r="C8662" s="95" t="s">
        <v>0</v>
      </c>
      <c r="D8662" s="95" t="s">
        <v>0</v>
      </c>
      <c r="E8662" s="32" t="s">
        <v>0</v>
      </c>
      <c r="F8662" s="32" t="s">
        <v>0</v>
      </c>
      <c r="G8662" s="154" t="s">
        <v>0</v>
      </c>
      <c r="H8662" s="21" t="s">
        <v>170</v>
      </c>
      <c r="I8662" s="66">
        <f t="shared" si="6218"/>
        <v>111</v>
      </c>
      <c r="J8662" s="66">
        <v>111</v>
      </c>
      <c r="K8662" s="66">
        <f t="shared" si="6219"/>
        <v>0</v>
      </c>
      <c r="L8662" s="66" t="s">
        <v>0</v>
      </c>
      <c r="M8662" s="66" t="s">
        <v>0</v>
      </c>
      <c r="N8662" s="66" t="s">
        <v>0</v>
      </c>
      <c r="O8662" s="66" t="s">
        <v>0</v>
      </c>
      <c r="P8662" s="66" t="s">
        <v>0</v>
      </c>
      <c r="Q8662" s="66">
        <v>0</v>
      </c>
      <c r="R8662" s="66"/>
      <c r="S8662" s="66"/>
      <c r="T8662" s="66"/>
      <c r="U8662" s="66"/>
      <c r="V8662" s="66"/>
      <c r="W8662" s="66"/>
      <c r="X8662" s="66"/>
      <c r="Y8662" s="208">
        <v>0</v>
      </c>
    </row>
    <row r="8663" spans="1:25" ht="41.4" thickBot="1">
      <c r="A8663" s="252" t="s">
        <v>0</v>
      </c>
      <c r="B8663" s="255" t="s">
        <v>0</v>
      </c>
      <c r="C8663" s="255" t="s">
        <v>0</v>
      </c>
      <c r="D8663" s="255" t="s">
        <v>0</v>
      </c>
      <c r="E8663" s="252" t="s">
        <v>0</v>
      </c>
      <c r="F8663" s="252" t="s">
        <v>0</v>
      </c>
      <c r="G8663" s="258" t="s">
        <v>0</v>
      </c>
      <c r="H8663" s="24" t="s">
        <v>72</v>
      </c>
      <c r="I8663" s="1" t="s">
        <v>3093</v>
      </c>
      <c r="J8663" s="1" t="s">
        <v>3130</v>
      </c>
      <c r="K8663" s="1" t="s">
        <v>3</v>
      </c>
      <c r="L8663" s="1" t="s">
        <v>4</v>
      </c>
      <c r="M8663" s="1" t="s">
        <v>5</v>
      </c>
      <c r="N8663" s="1" t="s">
        <v>6</v>
      </c>
      <c r="O8663" s="1" t="s">
        <v>7</v>
      </c>
      <c r="P8663" s="1" t="s">
        <v>8</v>
      </c>
      <c r="Q8663" s="1" t="s">
        <v>3344</v>
      </c>
      <c r="R8663" s="1" t="s">
        <v>3427</v>
      </c>
      <c r="S8663" s="1" t="s">
        <v>3447</v>
      </c>
      <c r="T8663" s="1" t="s">
        <v>3448</v>
      </c>
      <c r="U8663" s="1" t="s">
        <v>3452</v>
      </c>
      <c r="V8663" s="1" t="s">
        <v>3449</v>
      </c>
      <c r="W8663" s="1" t="s">
        <v>3450</v>
      </c>
      <c r="X8663" s="1" t="s">
        <v>3451</v>
      </c>
      <c r="Y8663" s="216" t="s">
        <v>3385</v>
      </c>
    </row>
    <row r="8664" spans="1:25">
      <c r="A8664" s="253"/>
      <c r="B8664" s="256"/>
      <c r="C8664" s="256"/>
      <c r="D8664" s="256"/>
      <c r="E8664" s="253"/>
      <c r="F8664" s="253"/>
      <c r="G8664" s="259"/>
      <c r="H8664" s="33" t="s">
        <v>0</v>
      </c>
      <c r="I8664" s="45">
        <v>1</v>
      </c>
      <c r="J8664" s="45">
        <v>3</v>
      </c>
      <c r="K8664" s="45" t="s">
        <v>9</v>
      </c>
      <c r="L8664" s="45">
        <v>5</v>
      </c>
      <c r="M8664" s="45">
        <v>6</v>
      </c>
      <c r="N8664" s="45">
        <v>7</v>
      </c>
      <c r="O8664" s="45">
        <v>8</v>
      </c>
      <c r="P8664" s="45">
        <v>9</v>
      </c>
      <c r="Q8664" s="45">
        <v>1</v>
      </c>
      <c r="R8664" s="45">
        <v>2</v>
      </c>
      <c r="S8664" s="45">
        <v>3</v>
      </c>
      <c r="T8664" s="45" t="s">
        <v>3453</v>
      </c>
      <c r="U8664" s="45">
        <v>5</v>
      </c>
      <c r="V8664" s="45">
        <v>6</v>
      </c>
      <c r="W8664" s="45">
        <v>7</v>
      </c>
      <c r="X8664" s="45" t="s">
        <v>3454</v>
      </c>
      <c r="Y8664" s="276">
        <v>9</v>
      </c>
    </row>
    <row r="8665" spans="1:25">
      <c r="A8665" s="253"/>
      <c r="B8665" s="256"/>
      <c r="C8665" s="256"/>
      <c r="D8665" s="256"/>
      <c r="E8665" s="253"/>
      <c r="F8665" s="253"/>
      <c r="G8665" s="259"/>
      <c r="H8665" s="34" t="s">
        <v>110</v>
      </c>
      <c r="I8665" s="35">
        <f t="shared" si="6218"/>
        <v>7651048</v>
      </c>
      <c r="J8665" s="35">
        <f>SUM(J8661)</f>
        <v>5540948</v>
      </c>
      <c r="K8665" s="35">
        <f t="shared" si="6219"/>
        <v>2110100</v>
      </c>
      <c r="L8665" s="35">
        <f t="shared" ref="L8665:P8665" si="6255">SUM(L8661)</f>
        <v>1491200</v>
      </c>
      <c r="M8665" s="35">
        <f t="shared" si="6255"/>
        <v>10100</v>
      </c>
      <c r="N8665" s="35">
        <f t="shared" si="6255"/>
        <v>608800</v>
      </c>
      <c r="O8665" s="35">
        <f t="shared" si="6255"/>
        <v>0</v>
      </c>
      <c r="P8665" s="35">
        <f t="shared" si="6255"/>
        <v>0</v>
      </c>
      <c r="Q8665" s="35">
        <f t="shared" ref="Q8665:R8665" si="6256">SUM(Q8661)</f>
        <v>9743640</v>
      </c>
      <c r="R8665" s="35">
        <f t="shared" si="6256"/>
        <v>5780463</v>
      </c>
      <c r="S8665" s="35">
        <f t="shared" ref="S8665" si="6257">SUM(S8661)</f>
        <v>4384108</v>
      </c>
      <c r="T8665" s="35">
        <f t="shared" ref="T8665:X8665" si="6258">SUM(T8661)</f>
        <v>1396355</v>
      </c>
      <c r="U8665" s="35">
        <f t="shared" si="6258"/>
        <v>478757</v>
      </c>
      <c r="V8665" s="35">
        <f t="shared" si="6258"/>
        <v>463888</v>
      </c>
      <c r="W8665" s="35">
        <f t="shared" si="6258"/>
        <v>453710</v>
      </c>
      <c r="X8665" s="35">
        <f t="shared" si="6258"/>
        <v>5780463</v>
      </c>
      <c r="Y8665" s="218">
        <f t="shared" ref="Y8665:Y8666" si="6259">IF(R8665=0,0,(X8665/R8665)*100)</f>
        <v>100</v>
      </c>
    </row>
    <row r="8666" spans="1:25">
      <c r="A8666" s="253"/>
      <c r="B8666" s="256"/>
      <c r="C8666" s="256"/>
      <c r="D8666" s="256"/>
      <c r="E8666" s="253"/>
      <c r="F8666" s="253"/>
      <c r="G8666" s="259"/>
      <c r="H8666" s="36" t="s">
        <v>69</v>
      </c>
      <c r="I8666" s="35">
        <f t="shared" si="6218"/>
        <v>7651048</v>
      </c>
      <c r="J8666" s="35">
        <f>SUM(J8665)</f>
        <v>5540948</v>
      </c>
      <c r="K8666" s="35">
        <f t="shared" si="6219"/>
        <v>2110100</v>
      </c>
      <c r="L8666" s="35">
        <f t="shared" ref="L8666:P8666" si="6260">SUM(L8665)</f>
        <v>1491200</v>
      </c>
      <c r="M8666" s="35">
        <f t="shared" si="6260"/>
        <v>10100</v>
      </c>
      <c r="N8666" s="35">
        <f t="shared" si="6260"/>
        <v>608800</v>
      </c>
      <c r="O8666" s="35">
        <f t="shared" si="6260"/>
        <v>0</v>
      </c>
      <c r="P8666" s="35">
        <f t="shared" si="6260"/>
        <v>0</v>
      </c>
      <c r="Q8666" s="35">
        <f t="shared" ref="Q8666:R8666" si="6261">SUM(Q8665)</f>
        <v>9743640</v>
      </c>
      <c r="R8666" s="35">
        <f t="shared" si="6261"/>
        <v>5780463</v>
      </c>
      <c r="S8666" s="35">
        <f t="shared" ref="S8666" si="6262">SUM(S8665)</f>
        <v>4384108</v>
      </c>
      <c r="T8666" s="35">
        <f t="shared" ref="T8666:X8666" si="6263">SUM(T8665)</f>
        <v>1396355</v>
      </c>
      <c r="U8666" s="35">
        <f t="shared" si="6263"/>
        <v>478757</v>
      </c>
      <c r="V8666" s="35">
        <f t="shared" si="6263"/>
        <v>463888</v>
      </c>
      <c r="W8666" s="35">
        <f t="shared" si="6263"/>
        <v>453710</v>
      </c>
      <c r="X8666" s="35">
        <f t="shared" si="6263"/>
        <v>5780463</v>
      </c>
      <c r="Y8666" s="218">
        <f t="shared" si="6259"/>
        <v>100</v>
      </c>
    </row>
    <row r="8667" spans="1:25">
      <c r="A8667" s="254"/>
      <c r="B8667" s="257"/>
      <c r="C8667" s="257"/>
      <c r="D8667" s="257"/>
      <c r="E8667" s="254"/>
      <c r="F8667" s="254"/>
      <c r="G8667" s="260"/>
    </row>
    <row r="8668" spans="1:25" ht="15" thickBot="1">
      <c r="A8668" s="32" t="s">
        <v>0</v>
      </c>
      <c r="B8668" s="95" t="s">
        <v>0</v>
      </c>
      <c r="C8668" s="95" t="s">
        <v>0</v>
      </c>
      <c r="D8668" s="95" t="s">
        <v>0</v>
      </c>
      <c r="E8668" s="32" t="s">
        <v>0</v>
      </c>
      <c r="F8668" s="32" t="s">
        <v>0</v>
      </c>
      <c r="G8668" s="154" t="s">
        <v>0</v>
      </c>
      <c r="H8668" s="37" t="s">
        <v>0</v>
      </c>
      <c r="I8668" s="37"/>
      <c r="J8668" s="37"/>
      <c r="K8668" s="37"/>
      <c r="L8668" s="37" t="s">
        <v>0</v>
      </c>
      <c r="M8668" s="37" t="s">
        <v>0</v>
      </c>
      <c r="N8668" s="37" t="s">
        <v>0</v>
      </c>
      <c r="O8668" s="37" t="s">
        <v>0</v>
      </c>
      <c r="P8668" s="37" t="s">
        <v>0</v>
      </c>
      <c r="Q8668" s="37"/>
      <c r="R8668" s="37"/>
      <c r="S8668" s="37"/>
      <c r="T8668" s="37" t="s">
        <v>0</v>
      </c>
      <c r="U8668" s="37" t="s">
        <v>0</v>
      </c>
      <c r="V8668" s="37" t="s">
        <v>0</v>
      </c>
      <c r="W8668" s="37" t="s">
        <v>0</v>
      </c>
      <c r="X8668" s="37" t="s">
        <v>0</v>
      </c>
      <c r="Y8668" s="219"/>
    </row>
    <row r="8669" spans="1:25" ht="41.4" thickBot="1">
      <c r="A8669" s="24" t="s">
        <v>123</v>
      </c>
      <c r="B8669" s="90" t="s">
        <v>124</v>
      </c>
      <c r="C8669" s="90" t="s">
        <v>125</v>
      </c>
      <c r="D8669" s="91" t="s">
        <v>0</v>
      </c>
      <c r="E8669" s="24" t="s">
        <v>126</v>
      </c>
      <c r="F8669" s="24" t="s">
        <v>127</v>
      </c>
      <c r="G8669" s="151" t="s">
        <v>128</v>
      </c>
      <c r="H8669" s="24" t="s">
        <v>1</v>
      </c>
      <c r="I8669" s="1" t="s">
        <v>3093</v>
      </c>
      <c r="J8669" s="1" t="s">
        <v>3130</v>
      </c>
      <c r="K8669" s="1" t="s">
        <v>3</v>
      </c>
      <c r="L8669" s="1" t="s">
        <v>4</v>
      </c>
      <c r="M8669" s="1" t="s">
        <v>5</v>
      </c>
      <c r="N8669" s="1" t="s">
        <v>6</v>
      </c>
      <c r="O8669" s="1" t="s">
        <v>7</v>
      </c>
      <c r="P8669" s="1" t="s">
        <v>8</v>
      </c>
      <c r="Q8669" s="1" t="s">
        <v>3344</v>
      </c>
      <c r="R8669" s="1" t="s">
        <v>3427</v>
      </c>
      <c r="S8669" s="1" t="s">
        <v>3447</v>
      </c>
      <c r="T8669" s="1" t="s">
        <v>3448</v>
      </c>
      <c r="U8669" s="1" t="s">
        <v>3452</v>
      </c>
      <c r="V8669" s="1" t="s">
        <v>3449</v>
      </c>
      <c r="W8669" s="1" t="s">
        <v>3450</v>
      </c>
      <c r="X8669" s="1" t="s">
        <v>3451</v>
      </c>
      <c r="Y8669" s="216" t="s">
        <v>3385</v>
      </c>
    </row>
    <row r="8670" spans="1:25">
      <c r="A8670" s="26" t="s">
        <v>0</v>
      </c>
      <c r="B8670" s="92" t="s">
        <v>0</v>
      </c>
      <c r="C8670" s="92" t="s">
        <v>0</v>
      </c>
      <c r="D8670" s="93" t="s">
        <v>0</v>
      </c>
      <c r="E8670" s="27" t="s">
        <v>0</v>
      </c>
      <c r="F8670" s="28" t="s">
        <v>0</v>
      </c>
      <c r="G8670" s="152" t="s">
        <v>0</v>
      </c>
      <c r="H8670" s="29" t="s">
        <v>0</v>
      </c>
      <c r="I8670" s="45">
        <v>1</v>
      </c>
      <c r="J8670" s="45">
        <v>3</v>
      </c>
      <c r="K8670" s="45" t="s">
        <v>9</v>
      </c>
      <c r="L8670" s="45">
        <v>5</v>
      </c>
      <c r="M8670" s="45">
        <v>6</v>
      </c>
      <c r="N8670" s="45">
        <v>7</v>
      </c>
      <c r="O8670" s="45">
        <v>8</v>
      </c>
      <c r="P8670" s="45">
        <v>9</v>
      </c>
      <c r="Q8670" s="45">
        <v>1</v>
      </c>
      <c r="R8670" s="45">
        <v>2</v>
      </c>
      <c r="S8670" s="45">
        <v>3</v>
      </c>
      <c r="T8670" s="45" t="s">
        <v>3453</v>
      </c>
      <c r="U8670" s="45">
        <v>5</v>
      </c>
      <c r="V8670" s="45">
        <v>6</v>
      </c>
      <c r="W8670" s="45">
        <v>7</v>
      </c>
      <c r="X8670" s="45" t="s">
        <v>3454</v>
      </c>
      <c r="Y8670" s="276">
        <v>9</v>
      </c>
    </row>
    <row r="8671" spans="1:25">
      <c r="A8671" s="20">
        <v>35</v>
      </c>
      <c r="B8671" s="81" t="s">
        <v>172</v>
      </c>
      <c r="C8671" s="80" t="s">
        <v>1054</v>
      </c>
      <c r="D8671" s="80">
        <v>35020021</v>
      </c>
      <c r="E8671" s="21" t="s">
        <v>0</v>
      </c>
      <c r="F8671" s="21" t="s">
        <v>0</v>
      </c>
      <c r="G8671" s="150" t="s">
        <v>0</v>
      </c>
      <c r="H8671" s="21" t="s">
        <v>1999</v>
      </c>
      <c r="I8671" s="22"/>
      <c r="J8671" s="22"/>
      <c r="K8671" s="22"/>
      <c r="L8671" s="22" t="s">
        <v>0</v>
      </c>
      <c r="M8671" s="22" t="s">
        <v>0</v>
      </c>
      <c r="N8671" s="22" t="s">
        <v>0</v>
      </c>
      <c r="O8671" s="22" t="s">
        <v>0</v>
      </c>
      <c r="P8671" s="22" t="s">
        <v>0</v>
      </c>
      <c r="Q8671" s="22"/>
      <c r="R8671" s="22"/>
      <c r="S8671" s="22"/>
      <c r="T8671" s="22" t="s">
        <v>0</v>
      </c>
      <c r="U8671" s="22" t="s">
        <v>0</v>
      </c>
      <c r="V8671" s="22" t="s">
        <v>0</v>
      </c>
      <c r="W8671" s="22" t="s">
        <v>0</v>
      </c>
      <c r="X8671" s="22" t="s">
        <v>0</v>
      </c>
      <c r="Y8671" s="209"/>
    </row>
    <row r="8672" spans="1:25" ht="20.399999999999999">
      <c r="A8672" s="20" t="s">
        <v>0</v>
      </c>
      <c r="B8672" s="81" t="s">
        <v>0</v>
      </c>
      <c r="C8672" s="81" t="s">
        <v>0</v>
      </c>
      <c r="D8672" s="94" t="s">
        <v>0</v>
      </c>
      <c r="E8672" s="21" t="s">
        <v>0</v>
      </c>
      <c r="F8672" s="21" t="s">
        <v>0</v>
      </c>
      <c r="G8672" s="150" t="s">
        <v>0</v>
      </c>
      <c r="H8672" s="30" t="s">
        <v>33</v>
      </c>
      <c r="I8672" s="31">
        <f t="shared" si="6218"/>
        <v>3612317</v>
      </c>
      <c r="J8672" s="31">
        <f>SUM(J8673,J8681,J8683)</f>
        <v>3369249</v>
      </c>
      <c r="K8672" s="31">
        <f t="shared" si="6219"/>
        <v>243068</v>
      </c>
      <c r="L8672" s="31">
        <f t="shared" ref="L8672:P8672" si="6264">SUM(L8673,L8681,L8683)</f>
        <v>184904</v>
      </c>
      <c r="M8672" s="31">
        <f t="shared" si="6264"/>
        <v>38164</v>
      </c>
      <c r="N8672" s="31">
        <f t="shared" si="6264"/>
        <v>20000</v>
      </c>
      <c r="O8672" s="31">
        <f t="shared" si="6264"/>
        <v>0</v>
      </c>
      <c r="P8672" s="31">
        <f t="shared" si="6264"/>
        <v>0</v>
      </c>
      <c r="Q8672" s="31">
        <f t="shared" ref="Q8672:R8672" si="6265">SUM(Q8673,Q8681,Q8683)</f>
        <v>4043922</v>
      </c>
      <c r="R8672" s="31">
        <f t="shared" si="6265"/>
        <v>3512107</v>
      </c>
      <c r="S8672" s="31">
        <f t="shared" ref="S8672" si="6266">SUM(S8673,S8681,S8683)</f>
        <v>2763406</v>
      </c>
      <c r="T8672" s="31">
        <f t="shared" ref="T8672:X8672" si="6267">SUM(T8673,T8681,T8683)</f>
        <v>748701.33333333337</v>
      </c>
      <c r="U8672" s="31">
        <f t="shared" si="6267"/>
        <v>245285.66666666666</v>
      </c>
      <c r="V8672" s="31">
        <f t="shared" si="6267"/>
        <v>258285.66666666666</v>
      </c>
      <c r="W8672" s="31">
        <f t="shared" si="6267"/>
        <v>245129.99999999997</v>
      </c>
      <c r="X8672" s="31">
        <f t="shared" si="6267"/>
        <v>3512107.3333333335</v>
      </c>
      <c r="Y8672" s="220">
        <f t="shared" ref="Y8672:Y8704" si="6268">IF(R8672=0,0,(X8672/R8672)*100)</f>
        <v>100.00000949097887</v>
      </c>
    </row>
    <row r="8673" spans="1:25">
      <c r="A8673" s="23">
        <v>35</v>
      </c>
      <c r="B8673" s="80" t="s">
        <v>172</v>
      </c>
      <c r="C8673" s="80" t="s">
        <v>1054</v>
      </c>
      <c r="D8673" s="80">
        <v>35020021</v>
      </c>
      <c r="E8673" s="21" t="s">
        <v>132</v>
      </c>
      <c r="F8673" s="21" t="s">
        <v>0</v>
      </c>
      <c r="G8673" s="150" t="s">
        <v>0</v>
      </c>
      <c r="H8673" s="21" t="s">
        <v>11</v>
      </c>
      <c r="I8673" s="66">
        <f t="shared" si="6218"/>
        <v>3054425</v>
      </c>
      <c r="J8673" s="66">
        <f>SUM(J8674,J8675)</f>
        <v>2963985</v>
      </c>
      <c r="K8673" s="66">
        <f t="shared" si="6219"/>
        <v>90440</v>
      </c>
      <c r="L8673" s="66">
        <f t="shared" ref="L8673:P8673" si="6269">SUM(L8674,L8675)</f>
        <v>80440</v>
      </c>
      <c r="M8673" s="66">
        <f t="shared" si="6269"/>
        <v>0</v>
      </c>
      <c r="N8673" s="66">
        <f t="shared" si="6269"/>
        <v>10000</v>
      </c>
      <c r="O8673" s="66">
        <f t="shared" si="6269"/>
        <v>0</v>
      </c>
      <c r="P8673" s="66">
        <f t="shared" si="6269"/>
        <v>0</v>
      </c>
      <c r="Q8673" s="66">
        <f t="shared" ref="Q8673:R8673" si="6270">SUM(Q8674,Q8675)</f>
        <v>3260371</v>
      </c>
      <c r="R8673" s="66">
        <f t="shared" si="6270"/>
        <v>3097020</v>
      </c>
      <c r="S8673" s="66">
        <f t="shared" ref="S8673" si="6271">SUM(S8674,S8675)</f>
        <v>2400035</v>
      </c>
      <c r="T8673" s="66">
        <f t="shared" ref="T8673:X8673" si="6272">SUM(T8674,T8675)</f>
        <v>696985.33333333337</v>
      </c>
      <c r="U8673" s="66">
        <f t="shared" si="6272"/>
        <v>228047</v>
      </c>
      <c r="V8673" s="66">
        <f t="shared" si="6272"/>
        <v>241047</v>
      </c>
      <c r="W8673" s="66">
        <f t="shared" si="6272"/>
        <v>227891.33333333331</v>
      </c>
      <c r="X8673" s="66">
        <f t="shared" si="6272"/>
        <v>3097020.3333333335</v>
      </c>
      <c r="Y8673" s="208">
        <f t="shared" si="6268"/>
        <v>100.00001076303458</v>
      </c>
    </row>
    <row r="8674" spans="1:25">
      <c r="A8674" s="23">
        <v>35</v>
      </c>
      <c r="B8674" s="80" t="s">
        <v>172</v>
      </c>
      <c r="C8674" s="80" t="s">
        <v>1054</v>
      </c>
      <c r="D8674" s="80">
        <v>35020021</v>
      </c>
      <c r="E8674" s="22">
        <v>6111</v>
      </c>
      <c r="F8674" s="23"/>
      <c r="G8674" s="129" t="s">
        <v>3380</v>
      </c>
      <c r="H8674" s="32" t="s">
        <v>12</v>
      </c>
      <c r="I8674" s="44">
        <f t="shared" si="6218"/>
        <v>2742733</v>
      </c>
      <c r="J8674" s="44">
        <v>2652293</v>
      </c>
      <c r="K8674" s="44">
        <f t="shared" si="6219"/>
        <v>90440</v>
      </c>
      <c r="L8674" s="44">
        <v>80440</v>
      </c>
      <c r="M8674" s="44">
        <v>0</v>
      </c>
      <c r="N8674" s="44">
        <v>10000</v>
      </c>
      <c r="O8674" s="44">
        <v>0</v>
      </c>
      <c r="P8674" s="44">
        <v>0</v>
      </c>
      <c r="Q8674" s="44">
        <v>2944558</v>
      </c>
      <c r="R8674" s="44">
        <v>2781207</v>
      </c>
      <c r="S8674" s="44">
        <v>2149375</v>
      </c>
      <c r="T8674" s="44">
        <f t="shared" ref="T8674:T8703" si="6273">U8674+V8674+W8674</f>
        <v>631832</v>
      </c>
      <c r="U8674" s="44">
        <v>210610.66666666666</v>
      </c>
      <c r="V8674" s="44">
        <v>210610.66666666666</v>
      </c>
      <c r="W8674" s="44">
        <v>210610.66666666666</v>
      </c>
      <c r="X8674" s="44">
        <f t="shared" ref="X8674:X8703" si="6274">S8674+T8674</f>
        <v>2781207</v>
      </c>
      <c r="Y8674" s="209">
        <f t="shared" si="6268"/>
        <v>100</v>
      </c>
    </row>
    <row r="8675" spans="1:25">
      <c r="A8675" s="20">
        <v>35</v>
      </c>
      <c r="B8675" s="81" t="s">
        <v>172</v>
      </c>
      <c r="C8675" s="81" t="s">
        <v>1054</v>
      </c>
      <c r="D8675" s="81">
        <v>35020021</v>
      </c>
      <c r="E8675" s="20" t="s">
        <v>134</v>
      </c>
      <c r="F8675" s="23" t="s">
        <v>0</v>
      </c>
      <c r="G8675" s="154" t="s">
        <v>0</v>
      </c>
      <c r="H8675" s="21" t="s">
        <v>13</v>
      </c>
      <c r="I8675" s="66">
        <f t="shared" si="6218"/>
        <v>311692</v>
      </c>
      <c r="J8675" s="66">
        <f>SUM(J8676:J8680)</f>
        <v>311692</v>
      </c>
      <c r="K8675" s="66">
        <f t="shared" si="6219"/>
        <v>0</v>
      </c>
      <c r="L8675" s="66">
        <f t="shared" ref="L8675:X8675" si="6275">SUM(L8676:L8680)</f>
        <v>0</v>
      </c>
      <c r="M8675" s="66">
        <f t="shared" si="6275"/>
        <v>0</v>
      </c>
      <c r="N8675" s="66">
        <f t="shared" si="6275"/>
        <v>0</v>
      </c>
      <c r="O8675" s="66">
        <f t="shared" si="6275"/>
        <v>0</v>
      </c>
      <c r="P8675" s="66">
        <f t="shared" si="6275"/>
        <v>0</v>
      </c>
      <c r="Q8675" s="66">
        <f t="shared" si="6275"/>
        <v>315813</v>
      </c>
      <c r="R8675" s="66">
        <f t="shared" si="6275"/>
        <v>315813</v>
      </c>
      <c r="S8675" s="66">
        <f t="shared" si="6275"/>
        <v>250660</v>
      </c>
      <c r="T8675" s="66">
        <f t="shared" si="6275"/>
        <v>65153.333333333336</v>
      </c>
      <c r="U8675" s="66">
        <f t="shared" si="6275"/>
        <v>17436.333333333332</v>
      </c>
      <c r="V8675" s="66">
        <f t="shared" si="6275"/>
        <v>30436.333333333332</v>
      </c>
      <c r="W8675" s="66">
        <f t="shared" si="6275"/>
        <v>17280.666666666664</v>
      </c>
      <c r="X8675" s="66">
        <f t="shared" si="6275"/>
        <v>315813.33333333337</v>
      </c>
      <c r="Y8675" s="208">
        <f t="shared" si="6268"/>
        <v>100.00010554769227</v>
      </c>
    </row>
    <row r="8676" spans="1:25">
      <c r="A8676" s="23">
        <v>35</v>
      </c>
      <c r="B8676" s="80" t="s">
        <v>172</v>
      </c>
      <c r="C8676" s="80" t="s">
        <v>1054</v>
      </c>
      <c r="D8676" s="80">
        <v>35020021</v>
      </c>
      <c r="E8676" s="22">
        <v>6112</v>
      </c>
      <c r="F8676" s="23" t="s">
        <v>2998</v>
      </c>
      <c r="G8676" s="129" t="s">
        <v>3380</v>
      </c>
      <c r="H8676" s="32" t="s">
        <v>16</v>
      </c>
      <c r="I8676" s="44">
        <f t="shared" si="6218"/>
        <v>31482</v>
      </c>
      <c r="J8676" s="44">
        <v>31482</v>
      </c>
      <c r="K8676" s="44">
        <f t="shared" si="6219"/>
        <v>0</v>
      </c>
      <c r="L8676" s="44">
        <v>0</v>
      </c>
      <c r="M8676" s="44">
        <v>0</v>
      </c>
      <c r="N8676" s="44">
        <v>0</v>
      </c>
      <c r="O8676" s="44">
        <v>0</v>
      </c>
      <c r="P8676" s="44">
        <v>0</v>
      </c>
      <c r="Q8676" s="44">
        <v>31482</v>
      </c>
      <c r="R8676" s="44">
        <v>31482</v>
      </c>
      <c r="S8676" s="44">
        <v>24439</v>
      </c>
      <c r="T8676" s="44">
        <f t="shared" si="6273"/>
        <v>7043.333333333333</v>
      </c>
      <c r="U8676" s="44">
        <v>2399.6666666666665</v>
      </c>
      <c r="V8676" s="44">
        <v>2399.6666666666665</v>
      </c>
      <c r="W8676" s="44">
        <v>2244</v>
      </c>
      <c r="X8676" s="44">
        <f t="shared" si="6274"/>
        <v>31482.333333333332</v>
      </c>
      <c r="Y8676" s="209">
        <f t="shared" si="6268"/>
        <v>100.00105880609024</v>
      </c>
    </row>
    <row r="8677" spans="1:25">
      <c r="A8677" s="23">
        <v>35</v>
      </c>
      <c r="B8677" s="80" t="s">
        <v>172</v>
      </c>
      <c r="C8677" s="80" t="s">
        <v>1054</v>
      </c>
      <c r="D8677" s="80">
        <v>35020021</v>
      </c>
      <c r="E8677" s="22">
        <v>6112</v>
      </c>
      <c r="F8677" s="23" t="s">
        <v>2999</v>
      </c>
      <c r="G8677" s="129" t="s">
        <v>3380</v>
      </c>
      <c r="H8677" s="32" t="s">
        <v>19</v>
      </c>
      <c r="I8677" s="44">
        <f t="shared" si="6218"/>
        <v>168630</v>
      </c>
      <c r="J8677" s="44">
        <v>168630</v>
      </c>
      <c r="K8677" s="44">
        <f t="shared" si="6219"/>
        <v>0</v>
      </c>
      <c r="L8677" s="44">
        <v>0</v>
      </c>
      <c r="M8677" s="44">
        <v>0</v>
      </c>
      <c r="N8677" s="44">
        <v>0</v>
      </c>
      <c r="O8677" s="44">
        <v>0</v>
      </c>
      <c r="P8677" s="44">
        <v>0</v>
      </c>
      <c r="Q8677" s="44">
        <v>168630</v>
      </c>
      <c r="R8677" s="44">
        <v>168630</v>
      </c>
      <c r="S8677" s="44">
        <v>123520</v>
      </c>
      <c r="T8677" s="44">
        <f t="shared" si="6273"/>
        <v>45110</v>
      </c>
      <c r="U8677" s="44">
        <v>15036.666666666666</v>
      </c>
      <c r="V8677" s="44">
        <v>15036.666666666666</v>
      </c>
      <c r="W8677" s="44">
        <v>15036.666666666666</v>
      </c>
      <c r="X8677" s="44">
        <f t="shared" si="6274"/>
        <v>168630</v>
      </c>
      <c r="Y8677" s="209">
        <f t="shared" si="6268"/>
        <v>100</v>
      </c>
    </row>
    <row r="8678" spans="1:25">
      <c r="A8678" s="23">
        <v>35</v>
      </c>
      <c r="B8678" s="80" t="s">
        <v>172</v>
      </c>
      <c r="C8678" s="80" t="s">
        <v>1054</v>
      </c>
      <c r="D8678" s="80">
        <v>35020021</v>
      </c>
      <c r="E8678" s="22">
        <v>6112</v>
      </c>
      <c r="F8678" s="23" t="s">
        <v>3000</v>
      </c>
      <c r="G8678" s="129" t="s">
        <v>3380</v>
      </c>
      <c r="H8678" s="32" t="s">
        <v>17</v>
      </c>
      <c r="I8678" s="44">
        <f t="shared" si="6218"/>
        <v>33580</v>
      </c>
      <c r="J8678" s="44">
        <v>33580</v>
      </c>
      <c r="K8678" s="44">
        <f t="shared" si="6219"/>
        <v>0</v>
      </c>
      <c r="L8678" s="44">
        <v>0</v>
      </c>
      <c r="M8678" s="44">
        <v>0</v>
      </c>
      <c r="N8678" s="44">
        <v>0</v>
      </c>
      <c r="O8678" s="44">
        <v>0</v>
      </c>
      <c r="P8678" s="44">
        <v>0</v>
      </c>
      <c r="Q8678" s="44">
        <v>37701</v>
      </c>
      <c r="R8678" s="44">
        <v>37701</v>
      </c>
      <c r="S8678" s="44">
        <v>37701</v>
      </c>
      <c r="T8678" s="44">
        <f t="shared" si="6273"/>
        <v>0</v>
      </c>
      <c r="U8678" s="44"/>
      <c r="V8678" s="44"/>
      <c r="W8678" s="44"/>
      <c r="X8678" s="44">
        <f t="shared" si="6274"/>
        <v>37701</v>
      </c>
      <c r="Y8678" s="209">
        <f t="shared" si="6268"/>
        <v>100</v>
      </c>
    </row>
    <row r="8679" spans="1:25">
      <c r="A8679" s="23">
        <v>35</v>
      </c>
      <c r="B8679" s="80" t="s">
        <v>172</v>
      </c>
      <c r="C8679" s="80" t="s">
        <v>1054</v>
      </c>
      <c r="D8679" s="80">
        <v>35020021</v>
      </c>
      <c r="E8679" s="22">
        <v>6112</v>
      </c>
      <c r="F8679" s="23" t="s">
        <v>3001</v>
      </c>
      <c r="G8679" s="129" t="s">
        <v>3380</v>
      </c>
      <c r="H8679" s="32" t="s">
        <v>15</v>
      </c>
      <c r="I8679" s="44">
        <f t="shared" si="6218"/>
        <v>63000</v>
      </c>
      <c r="J8679" s="44">
        <v>63000</v>
      </c>
      <c r="K8679" s="44">
        <f t="shared" si="6219"/>
        <v>0</v>
      </c>
      <c r="L8679" s="44">
        <v>0</v>
      </c>
      <c r="M8679" s="44">
        <v>0</v>
      </c>
      <c r="N8679" s="44">
        <v>0</v>
      </c>
      <c r="O8679" s="44">
        <v>0</v>
      </c>
      <c r="P8679" s="44">
        <v>0</v>
      </c>
      <c r="Q8679" s="44">
        <v>63000</v>
      </c>
      <c r="R8679" s="44">
        <v>63000</v>
      </c>
      <c r="S8679" s="44">
        <v>50000</v>
      </c>
      <c r="T8679" s="44">
        <f t="shared" si="6273"/>
        <v>13000</v>
      </c>
      <c r="U8679" s="44"/>
      <c r="V8679" s="44">
        <v>13000</v>
      </c>
      <c r="W8679" s="44"/>
      <c r="X8679" s="44">
        <f t="shared" si="6274"/>
        <v>63000</v>
      </c>
      <c r="Y8679" s="209">
        <f t="shared" si="6268"/>
        <v>100</v>
      </c>
    </row>
    <row r="8680" spans="1:25">
      <c r="A8680" s="23">
        <v>35</v>
      </c>
      <c r="B8680" s="80" t="s">
        <v>172</v>
      </c>
      <c r="C8680" s="80" t="s">
        <v>1054</v>
      </c>
      <c r="D8680" s="80">
        <v>35020021</v>
      </c>
      <c r="E8680" s="22">
        <v>6112</v>
      </c>
      <c r="F8680" s="23" t="s">
        <v>3002</v>
      </c>
      <c r="G8680" s="129" t="s">
        <v>3380</v>
      </c>
      <c r="H8680" s="32" t="s">
        <v>18</v>
      </c>
      <c r="I8680" s="44">
        <f t="shared" si="6218"/>
        <v>15000</v>
      </c>
      <c r="J8680" s="44">
        <v>15000</v>
      </c>
      <c r="K8680" s="44">
        <f t="shared" si="6219"/>
        <v>0</v>
      </c>
      <c r="L8680" s="44">
        <v>0</v>
      </c>
      <c r="M8680" s="44">
        <v>0</v>
      </c>
      <c r="N8680" s="44">
        <v>0</v>
      </c>
      <c r="O8680" s="44">
        <v>0</v>
      </c>
      <c r="P8680" s="44">
        <v>0</v>
      </c>
      <c r="Q8680" s="44">
        <v>15000</v>
      </c>
      <c r="R8680" s="44">
        <v>15000</v>
      </c>
      <c r="S8680" s="44">
        <v>15000</v>
      </c>
      <c r="T8680" s="44">
        <f t="shared" si="6273"/>
        <v>0</v>
      </c>
      <c r="U8680" s="44"/>
      <c r="V8680" s="44"/>
      <c r="W8680" s="44"/>
      <c r="X8680" s="44">
        <f t="shared" si="6274"/>
        <v>15000</v>
      </c>
      <c r="Y8680" s="209">
        <f t="shared" si="6268"/>
        <v>100</v>
      </c>
    </row>
    <row r="8681" spans="1:25">
      <c r="A8681" s="23">
        <v>35</v>
      </c>
      <c r="B8681" s="80" t="s">
        <v>172</v>
      </c>
      <c r="C8681" s="80" t="s">
        <v>1054</v>
      </c>
      <c r="D8681" s="80">
        <v>35020021</v>
      </c>
      <c r="E8681" s="21" t="s">
        <v>139</v>
      </c>
      <c r="F8681" s="21" t="s">
        <v>0</v>
      </c>
      <c r="G8681" s="150" t="s">
        <v>0</v>
      </c>
      <c r="H8681" s="21" t="s">
        <v>21</v>
      </c>
      <c r="I8681" s="66">
        <f t="shared" si="6218"/>
        <v>281264</v>
      </c>
      <c r="J8681" s="66">
        <f t="shared" ref="J8681:X8681" si="6276">SUM(J8682)</f>
        <v>261264</v>
      </c>
      <c r="K8681" s="66">
        <f t="shared" si="6219"/>
        <v>20000</v>
      </c>
      <c r="L8681" s="66">
        <f t="shared" si="6276"/>
        <v>20000</v>
      </c>
      <c r="M8681" s="66">
        <f t="shared" si="6276"/>
        <v>0</v>
      </c>
      <c r="N8681" s="66">
        <f t="shared" si="6276"/>
        <v>0</v>
      </c>
      <c r="O8681" s="66">
        <f t="shared" si="6276"/>
        <v>0</v>
      </c>
      <c r="P8681" s="66">
        <f t="shared" si="6276"/>
        <v>0</v>
      </c>
      <c r="Q8681" s="66">
        <f t="shared" si="6276"/>
        <v>324800</v>
      </c>
      <c r="R8681" s="66">
        <f t="shared" si="6276"/>
        <v>274800</v>
      </c>
      <c r="S8681" s="66">
        <f t="shared" si="6276"/>
        <v>223084</v>
      </c>
      <c r="T8681" s="66">
        <f t="shared" si="6276"/>
        <v>51716</v>
      </c>
      <c r="U8681" s="66">
        <f t="shared" si="6276"/>
        <v>17238.666666666668</v>
      </c>
      <c r="V8681" s="66">
        <f t="shared" si="6276"/>
        <v>17238.666666666668</v>
      </c>
      <c r="W8681" s="66">
        <f t="shared" si="6276"/>
        <v>17238.666666666668</v>
      </c>
      <c r="X8681" s="66">
        <f t="shared" si="6276"/>
        <v>274800</v>
      </c>
      <c r="Y8681" s="208">
        <f t="shared" si="6268"/>
        <v>100</v>
      </c>
    </row>
    <row r="8682" spans="1:25">
      <c r="A8682" s="23">
        <v>35</v>
      </c>
      <c r="B8682" s="80" t="s">
        <v>172</v>
      </c>
      <c r="C8682" s="80" t="s">
        <v>1054</v>
      </c>
      <c r="D8682" s="80">
        <v>35020021</v>
      </c>
      <c r="E8682" s="22">
        <v>6121</v>
      </c>
      <c r="F8682" s="23"/>
      <c r="G8682" s="129" t="s">
        <v>3380</v>
      </c>
      <c r="H8682" s="32" t="s">
        <v>22</v>
      </c>
      <c r="I8682" s="44">
        <f t="shared" ref="I8682:I8745" si="6277">SUM(J8682,K8682,O8682,P8682)</f>
        <v>281264</v>
      </c>
      <c r="J8682" s="44">
        <v>261264</v>
      </c>
      <c r="K8682" s="44">
        <f t="shared" ref="K8682:K8745" si="6278">SUM(L8682,M8682,N8682)</f>
        <v>20000</v>
      </c>
      <c r="L8682" s="44">
        <v>20000</v>
      </c>
      <c r="M8682" s="44">
        <v>0</v>
      </c>
      <c r="N8682" s="44">
        <v>0</v>
      </c>
      <c r="O8682" s="44">
        <v>0</v>
      </c>
      <c r="P8682" s="44">
        <v>0</v>
      </c>
      <c r="Q8682" s="44">
        <v>324800</v>
      </c>
      <c r="R8682" s="44">
        <v>274800</v>
      </c>
      <c r="S8682" s="44">
        <v>223084</v>
      </c>
      <c r="T8682" s="44">
        <f t="shared" si="6273"/>
        <v>51716</v>
      </c>
      <c r="U8682" s="44">
        <v>17238.666666666668</v>
      </c>
      <c r="V8682" s="44">
        <v>17238.666666666668</v>
      </c>
      <c r="W8682" s="44">
        <v>17238.666666666668</v>
      </c>
      <c r="X8682" s="44">
        <f t="shared" si="6274"/>
        <v>274800</v>
      </c>
      <c r="Y8682" s="209">
        <f t="shared" si="6268"/>
        <v>100</v>
      </c>
    </row>
    <row r="8683" spans="1:25">
      <c r="A8683" s="23">
        <v>35</v>
      </c>
      <c r="B8683" s="80" t="s">
        <v>172</v>
      </c>
      <c r="C8683" s="80" t="s">
        <v>1054</v>
      </c>
      <c r="D8683" s="80">
        <v>35020021</v>
      </c>
      <c r="E8683" s="21" t="s">
        <v>141</v>
      </c>
      <c r="F8683" s="21" t="s">
        <v>0</v>
      </c>
      <c r="G8683" s="150" t="s">
        <v>0</v>
      </c>
      <c r="H8683" s="21" t="s">
        <v>23</v>
      </c>
      <c r="I8683" s="66">
        <f t="shared" si="6277"/>
        <v>276628</v>
      </c>
      <c r="J8683" s="66">
        <f>SUM(J8684:J8692)</f>
        <v>144000</v>
      </c>
      <c r="K8683" s="66">
        <f t="shared" si="6278"/>
        <v>132628</v>
      </c>
      <c r="L8683" s="66">
        <f t="shared" ref="L8683:X8683" si="6279">SUM(L8684:L8692)</f>
        <v>84464</v>
      </c>
      <c r="M8683" s="66">
        <f t="shared" si="6279"/>
        <v>38164</v>
      </c>
      <c r="N8683" s="66">
        <f t="shared" si="6279"/>
        <v>10000</v>
      </c>
      <c r="O8683" s="66">
        <f t="shared" si="6279"/>
        <v>0</v>
      </c>
      <c r="P8683" s="66">
        <f t="shared" si="6279"/>
        <v>0</v>
      </c>
      <c r="Q8683" s="66">
        <f t="shared" si="6279"/>
        <v>458751</v>
      </c>
      <c r="R8683" s="66">
        <f t="shared" si="6279"/>
        <v>140287</v>
      </c>
      <c r="S8683" s="66">
        <f t="shared" si="6279"/>
        <v>140287</v>
      </c>
      <c r="T8683" s="66">
        <f t="shared" si="6279"/>
        <v>0</v>
      </c>
      <c r="U8683" s="66">
        <f t="shared" si="6279"/>
        <v>0</v>
      </c>
      <c r="V8683" s="66">
        <f t="shared" si="6279"/>
        <v>0</v>
      </c>
      <c r="W8683" s="66">
        <f t="shared" si="6279"/>
        <v>0</v>
      </c>
      <c r="X8683" s="66">
        <f t="shared" si="6279"/>
        <v>140287</v>
      </c>
      <c r="Y8683" s="208">
        <f t="shared" si="6268"/>
        <v>100</v>
      </c>
    </row>
    <row r="8684" spans="1:25">
      <c r="A8684" s="23">
        <v>35</v>
      </c>
      <c r="B8684" s="80" t="s">
        <v>172</v>
      </c>
      <c r="C8684" s="80" t="s">
        <v>1054</v>
      </c>
      <c r="D8684" s="80">
        <v>35020021</v>
      </c>
      <c r="E8684" s="22">
        <v>6131</v>
      </c>
      <c r="F8684" s="23"/>
      <c r="G8684" s="129" t="s">
        <v>3380</v>
      </c>
      <c r="H8684" s="32" t="s">
        <v>24</v>
      </c>
      <c r="I8684" s="44">
        <f t="shared" si="6277"/>
        <v>7564</v>
      </c>
      <c r="J8684" s="44">
        <v>0</v>
      </c>
      <c r="K8684" s="44">
        <f t="shared" si="6278"/>
        <v>7564</v>
      </c>
      <c r="L8684" s="44">
        <v>7564</v>
      </c>
      <c r="M8684" s="44">
        <v>0</v>
      </c>
      <c r="N8684" s="44">
        <v>0</v>
      </c>
      <c r="O8684" s="44">
        <v>0</v>
      </c>
      <c r="P8684" s="44">
        <v>0</v>
      </c>
      <c r="Q8684" s="44">
        <v>17564</v>
      </c>
      <c r="R8684" s="44">
        <v>0</v>
      </c>
      <c r="S8684" s="44">
        <v>0</v>
      </c>
      <c r="T8684" s="44">
        <f t="shared" si="6273"/>
        <v>0</v>
      </c>
      <c r="U8684" s="44"/>
      <c r="V8684" s="44"/>
      <c r="W8684" s="44"/>
      <c r="X8684" s="44">
        <f t="shared" si="6274"/>
        <v>0</v>
      </c>
      <c r="Y8684" s="209">
        <f t="shared" si="6268"/>
        <v>0</v>
      </c>
    </row>
    <row r="8685" spans="1:25">
      <c r="A8685" s="23">
        <v>35</v>
      </c>
      <c r="B8685" s="80" t="s">
        <v>172</v>
      </c>
      <c r="C8685" s="80" t="s">
        <v>1054</v>
      </c>
      <c r="D8685" s="80">
        <v>35020021</v>
      </c>
      <c r="E8685" s="22">
        <v>6132</v>
      </c>
      <c r="F8685" s="23"/>
      <c r="G8685" s="129" t="s">
        <v>3380</v>
      </c>
      <c r="H8685" s="32" t="s">
        <v>25</v>
      </c>
      <c r="I8685" s="44">
        <f t="shared" si="6277"/>
        <v>90000</v>
      </c>
      <c r="J8685" s="44">
        <v>90000</v>
      </c>
      <c r="K8685" s="44">
        <f t="shared" si="6278"/>
        <v>0</v>
      </c>
      <c r="L8685" s="44">
        <v>0</v>
      </c>
      <c r="M8685" s="44">
        <v>0</v>
      </c>
      <c r="N8685" s="44">
        <v>0</v>
      </c>
      <c r="O8685" s="44">
        <v>0</v>
      </c>
      <c r="P8685" s="44">
        <v>0</v>
      </c>
      <c r="Q8685" s="44">
        <v>130000</v>
      </c>
      <c r="R8685" s="44">
        <v>90000</v>
      </c>
      <c r="S8685" s="44">
        <v>90000</v>
      </c>
      <c r="T8685" s="44">
        <f t="shared" si="6273"/>
        <v>0</v>
      </c>
      <c r="U8685" s="44"/>
      <c r="V8685" s="44"/>
      <c r="W8685" s="44"/>
      <c r="X8685" s="44">
        <f t="shared" si="6274"/>
        <v>90000</v>
      </c>
      <c r="Y8685" s="209">
        <f t="shared" si="6268"/>
        <v>100</v>
      </c>
    </row>
    <row r="8686" spans="1:25">
      <c r="A8686" s="23">
        <v>35</v>
      </c>
      <c r="B8686" s="80" t="s">
        <v>172</v>
      </c>
      <c r="C8686" s="80" t="s">
        <v>1054</v>
      </c>
      <c r="D8686" s="80">
        <v>35020021</v>
      </c>
      <c r="E8686" s="22">
        <v>6133</v>
      </c>
      <c r="F8686" s="23"/>
      <c r="G8686" s="129" t="s">
        <v>3380</v>
      </c>
      <c r="H8686" s="32" t="s">
        <v>26</v>
      </c>
      <c r="I8686" s="44">
        <f t="shared" si="6277"/>
        <v>12163</v>
      </c>
      <c r="J8686" s="44">
        <v>12163</v>
      </c>
      <c r="K8686" s="44">
        <f t="shared" si="6278"/>
        <v>0</v>
      </c>
      <c r="L8686" s="44">
        <v>0</v>
      </c>
      <c r="M8686" s="44">
        <v>0</v>
      </c>
      <c r="N8686" s="44">
        <v>0</v>
      </c>
      <c r="O8686" s="44">
        <v>0</v>
      </c>
      <c r="P8686" s="44">
        <v>0</v>
      </c>
      <c r="Q8686" s="44">
        <v>17163</v>
      </c>
      <c r="R8686" s="44">
        <v>12163</v>
      </c>
      <c r="S8686" s="44">
        <v>12163</v>
      </c>
      <c r="T8686" s="44">
        <f t="shared" si="6273"/>
        <v>0</v>
      </c>
      <c r="U8686" s="44"/>
      <c r="V8686" s="44"/>
      <c r="W8686" s="44"/>
      <c r="X8686" s="44">
        <f t="shared" si="6274"/>
        <v>12163</v>
      </c>
      <c r="Y8686" s="209">
        <f t="shared" si="6268"/>
        <v>100</v>
      </c>
    </row>
    <row r="8687" spans="1:25">
      <c r="A8687" s="23">
        <v>35</v>
      </c>
      <c r="B8687" s="80" t="s">
        <v>172</v>
      </c>
      <c r="C8687" s="80" t="s">
        <v>1054</v>
      </c>
      <c r="D8687" s="80">
        <v>35020021</v>
      </c>
      <c r="E8687" s="22">
        <v>6134</v>
      </c>
      <c r="F8687" s="23"/>
      <c r="G8687" s="129" t="s">
        <v>3380</v>
      </c>
      <c r="H8687" s="32" t="s">
        <v>27</v>
      </c>
      <c r="I8687" s="44">
        <f t="shared" si="6277"/>
        <v>20000</v>
      </c>
      <c r="J8687" s="44">
        <v>0</v>
      </c>
      <c r="K8687" s="44">
        <f t="shared" si="6278"/>
        <v>20000</v>
      </c>
      <c r="L8687" s="44">
        <v>20000</v>
      </c>
      <c r="M8687" s="44">
        <v>0</v>
      </c>
      <c r="N8687" s="44">
        <v>0</v>
      </c>
      <c r="O8687" s="44">
        <v>0</v>
      </c>
      <c r="P8687" s="44">
        <v>0</v>
      </c>
      <c r="Q8687" s="44">
        <v>40000</v>
      </c>
      <c r="R8687" s="44">
        <v>0</v>
      </c>
      <c r="S8687" s="44">
        <v>0</v>
      </c>
      <c r="T8687" s="44">
        <f t="shared" si="6273"/>
        <v>0</v>
      </c>
      <c r="U8687" s="44"/>
      <c r="V8687" s="44"/>
      <c r="W8687" s="44"/>
      <c r="X8687" s="44">
        <f t="shared" si="6274"/>
        <v>0</v>
      </c>
      <c r="Y8687" s="209">
        <f t="shared" si="6268"/>
        <v>0</v>
      </c>
    </row>
    <row r="8688" spans="1:25">
      <c r="A8688" s="23">
        <v>35</v>
      </c>
      <c r="B8688" s="80" t="s">
        <v>172</v>
      </c>
      <c r="C8688" s="80" t="s">
        <v>1054</v>
      </c>
      <c r="D8688" s="80">
        <v>35020021</v>
      </c>
      <c r="E8688" s="22">
        <v>6135</v>
      </c>
      <c r="F8688" s="23"/>
      <c r="G8688" s="129" t="s">
        <v>3380</v>
      </c>
      <c r="H8688" s="32" t="s">
        <v>28</v>
      </c>
      <c r="I8688" s="44">
        <f t="shared" si="6277"/>
        <v>400</v>
      </c>
      <c r="J8688" s="44">
        <v>0</v>
      </c>
      <c r="K8688" s="44">
        <f t="shared" si="6278"/>
        <v>400</v>
      </c>
      <c r="L8688" s="44">
        <v>400</v>
      </c>
      <c r="M8688" s="44">
        <v>0</v>
      </c>
      <c r="N8688" s="44">
        <v>0</v>
      </c>
      <c r="O8688" s="44">
        <v>0</v>
      </c>
      <c r="P8688" s="44">
        <v>0</v>
      </c>
      <c r="Q8688" s="44">
        <v>900</v>
      </c>
      <c r="R8688" s="44">
        <v>0</v>
      </c>
      <c r="S8688" s="44">
        <v>0</v>
      </c>
      <c r="T8688" s="44">
        <f t="shared" si="6273"/>
        <v>0</v>
      </c>
      <c r="U8688" s="44"/>
      <c r="V8688" s="44"/>
      <c r="W8688" s="44"/>
      <c r="X8688" s="44">
        <f t="shared" si="6274"/>
        <v>0</v>
      </c>
      <c r="Y8688" s="209">
        <f t="shared" si="6268"/>
        <v>0</v>
      </c>
    </row>
    <row r="8689" spans="1:25">
      <c r="A8689" s="23">
        <v>35</v>
      </c>
      <c r="B8689" s="80" t="s">
        <v>172</v>
      </c>
      <c r="C8689" s="80" t="s">
        <v>1054</v>
      </c>
      <c r="D8689" s="80">
        <v>35020021</v>
      </c>
      <c r="E8689" s="22">
        <v>6136</v>
      </c>
      <c r="F8689" s="23"/>
      <c r="G8689" s="129" t="s">
        <v>3380</v>
      </c>
      <c r="H8689" s="32" t="s">
        <v>29</v>
      </c>
      <c r="I8689" s="44">
        <f t="shared" si="6277"/>
        <v>500</v>
      </c>
      <c r="J8689" s="44">
        <v>0</v>
      </c>
      <c r="K8689" s="44">
        <f t="shared" si="6278"/>
        <v>500</v>
      </c>
      <c r="L8689" s="44">
        <v>500</v>
      </c>
      <c r="M8689" s="44">
        <v>0</v>
      </c>
      <c r="N8689" s="44">
        <v>0</v>
      </c>
      <c r="O8689" s="44">
        <v>0</v>
      </c>
      <c r="P8689" s="44">
        <v>0</v>
      </c>
      <c r="Q8689" s="44">
        <v>1000</v>
      </c>
      <c r="R8689" s="44">
        <v>0</v>
      </c>
      <c r="S8689" s="44">
        <v>0</v>
      </c>
      <c r="T8689" s="44">
        <f t="shared" si="6273"/>
        <v>0</v>
      </c>
      <c r="U8689" s="44"/>
      <c r="V8689" s="44"/>
      <c r="W8689" s="44"/>
      <c r="X8689" s="44">
        <f t="shared" si="6274"/>
        <v>0</v>
      </c>
      <c r="Y8689" s="209">
        <f t="shared" si="6268"/>
        <v>0</v>
      </c>
    </row>
    <row r="8690" spans="1:25">
      <c r="A8690" s="23">
        <v>35</v>
      </c>
      <c r="B8690" s="80" t="s">
        <v>172</v>
      </c>
      <c r="C8690" s="80" t="s">
        <v>1054</v>
      </c>
      <c r="D8690" s="80">
        <v>35020021</v>
      </c>
      <c r="E8690" s="22">
        <v>6137</v>
      </c>
      <c r="F8690" s="23"/>
      <c r="G8690" s="129" t="s">
        <v>3380</v>
      </c>
      <c r="H8690" s="32" t="s">
        <v>30</v>
      </c>
      <c r="I8690" s="44">
        <f t="shared" si="6277"/>
        <v>34837</v>
      </c>
      <c r="J8690" s="44">
        <v>14837</v>
      </c>
      <c r="K8690" s="44">
        <f t="shared" si="6278"/>
        <v>20000</v>
      </c>
      <c r="L8690" s="44">
        <v>20000</v>
      </c>
      <c r="M8690" s="44">
        <v>0</v>
      </c>
      <c r="N8690" s="44">
        <v>0</v>
      </c>
      <c r="O8690" s="44">
        <v>0</v>
      </c>
      <c r="P8690" s="44">
        <v>0</v>
      </c>
      <c r="Q8690" s="44">
        <v>64837</v>
      </c>
      <c r="R8690" s="44">
        <v>14837</v>
      </c>
      <c r="S8690" s="44">
        <v>14837</v>
      </c>
      <c r="T8690" s="44">
        <f t="shared" si="6273"/>
        <v>0</v>
      </c>
      <c r="U8690" s="44"/>
      <c r="V8690" s="44"/>
      <c r="W8690" s="44"/>
      <c r="X8690" s="44">
        <f t="shared" si="6274"/>
        <v>14837</v>
      </c>
      <c r="Y8690" s="209">
        <f t="shared" si="6268"/>
        <v>100</v>
      </c>
    </row>
    <row r="8691" spans="1:25">
      <c r="A8691" s="23">
        <v>35</v>
      </c>
      <c r="B8691" s="80" t="s">
        <v>172</v>
      </c>
      <c r="C8691" s="80" t="s">
        <v>1054</v>
      </c>
      <c r="D8691" s="80">
        <v>35020021</v>
      </c>
      <c r="E8691" s="22">
        <v>6138</v>
      </c>
      <c r="F8691" s="23"/>
      <c r="G8691" s="129" t="s">
        <v>3380</v>
      </c>
      <c r="H8691" s="32" t="s">
        <v>31</v>
      </c>
      <c r="I8691" s="44">
        <f t="shared" si="6277"/>
        <v>5000</v>
      </c>
      <c r="J8691" s="44">
        <v>0</v>
      </c>
      <c r="K8691" s="44">
        <f t="shared" si="6278"/>
        <v>5000</v>
      </c>
      <c r="L8691" s="44">
        <v>5000</v>
      </c>
      <c r="M8691" s="44">
        <v>0</v>
      </c>
      <c r="N8691" s="44">
        <v>0</v>
      </c>
      <c r="O8691" s="44">
        <v>0</v>
      </c>
      <c r="P8691" s="44">
        <v>0</v>
      </c>
      <c r="Q8691" s="44">
        <v>15000</v>
      </c>
      <c r="R8691" s="44">
        <v>0</v>
      </c>
      <c r="S8691" s="44">
        <v>0</v>
      </c>
      <c r="T8691" s="44">
        <f t="shared" si="6273"/>
        <v>0</v>
      </c>
      <c r="U8691" s="44"/>
      <c r="V8691" s="44"/>
      <c r="W8691" s="44"/>
      <c r="X8691" s="44">
        <f t="shared" si="6274"/>
        <v>0</v>
      </c>
      <c r="Y8691" s="209">
        <f t="shared" si="6268"/>
        <v>0</v>
      </c>
    </row>
    <row r="8692" spans="1:25">
      <c r="A8692" s="20">
        <v>35</v>
      </c>
      <c r="B8692" s="81" t="s">
        <v>172</v>
      </c>
      <c r="C8692" s="81" t="s">
        <v>1054</v>
      </c>
      <c r="D8692" s="81">
        <v>35020021</v>
      </c>
      <c r="E8692" s="20" t="s">
        <v>144</v>
      </c>
      <c r="F8692" s="23" t="s">
        <v>0</v>
      </c>
      <c r="G8692" s="154" t="s">
        <v>0</v>
      </c>
      <c r="H8692" s="21" t="s">
        <v>32</v>
      </c>
      <c r="I8692" s="66">
        <f t="shared" si="6277"/>
        <v>106164</v>
      </c>
      <c r="J8692" s="66">
        <f>SUM(J8693:J8696)</f>
        <v>27000</v>
      </c>
      <c r="K8692" s="66">
        <f t="shared" si="6278"/>
        <v>79164</v>
      </c>
      <c r="L8692" s="66">
        <f t="shared" ref="L8692:X8692" si="6280">SUM(L8693:L8696)</f>
        <v>31000</v>
      </c>
      <c r="M8692" s="66">
        <f t="shared" si="6280"/>
        <v>38164</v>
      </c>
      <c r="N8692" s="66">
        <f t="shared" si="6280"/>
        <v>10000</v>
      </c>
      <c r="O8692" s="66">
        <f t="shared" si="6280"/>
        <v>0</v>
      </c>
      <c r="P8692" s="66">
        <f t="shared" si="6280"/>
        <v>0</v>
      </c>
      <c r="Q8692" s="66">
        <f t="shared" si="6280"/>
        <v>172287</v>
      </c>
      <c r="R8692" s="66">
        <f t="shared" si="6280"/>
        <v>23287</v>
      </c>
      <c r="S8692" s="66">
        <f t="shared" si="6280"/>
        <v>23287</v>
      </c>
      <c r="T8692" s="66">
        <f t="shared" si="6280"/>
        <v>0</v>
      </c>
      <c r="U8692" s="66">
        <f t="shared" si="6280"/>
        <v>0</v>
      </c>
      <c r="V8692" s="66">
        <f t="shared" si="6280"/>
        <v>0</v>
      </c>
      <c r="W8692" s="66">
        <f t="shared" si="6280"/>
        <v>0</v>
      </c>
      <c r="X8692" s="66">
        <f t="shared" si="6280"/>
        <v>23287</v>
      </c>
      <c r="Y8692" s="208">
        <f t="shared" si="6268"/>
        <v>100</v>
      </c>
    </row>
    <row r="8693" spans="1:25">
      <c r="A8693" s="23">
        <v>35</v>
      </c>
      <c r="B8693" s="80" t="s">
        <v>172</v>
      </c>
      <c r="C8693" s="80" t="s">
        <v>1054</v>
      </c>
      <c r="D8693" s="80">
        <v>35020021</v>
      </c>
      <c r="E8693" s="22">
        <v>6139</v>
      </c>
      <c r="F8693" s="23"/>
      <c r="G8693" s="129" t="s">
        <v>3380</v>
      </c>
      <c r="H8693" s="32" t="s">
        <v>32</v>
      </c>
      <c r="I8693" s="44">
        <f t="shared" si="6277"/>
        <v>73164</v>
      </c>
      <c r="J8693" s="44">
        <v>20000</v>
      </c>
      <c r="K8693" s="44">
        <f t="shared" si="6278"/>
        <v>53164</v>
      </c>
      <c r="L8693" s="44">
        <v>25000</v>
      </c>
      <c r="M8693" s="44">
        <v>18164</v>
      </c>
      <c r="N8693" s="44">
        <v>10000</v>
      </c>
      <c r="O8693" s="44">
        <v>0</v>
      </c>
      <c r="P8693" s="44">
        <v>0</v>
      </c>
      <c r="Q8693" s="44">
        <v>134709</v>
      </c>
      <c r="R8693" s="44">
        <v>15879</v>
      </c>
      <c r="S8693" s="44">
        <v>15879</v>
      </c>
      <c r="T8693" s="44">
        <f t="shared" si="6273"/>
        <v>0</v>
      </c>
      <c r="U8693" s="44"/>
      <c r="V8693" s="44"/>
      <c r="W8693" s="44"/>
      <c r="X8693" s="44">
        <f t="shared" si="6274"/>
        <v>15879</v>
      </c>
      <c r="Y8693" s="209">
        <f t="shared" si="6268"/>
        <v>100</v>
      </c>
    </row>
    <row r="8694" spans="1:25">
      <c r="A8694" s="23">
        <v>35</v>
      </c>
      <c r="B8694" s="80" t="s">
        <v>172</v>
      </c>
      <c r="C8694" s="80" t="s">
        <v>1054</v>
      </c>
      <c r="D8694" s="80">
        <v>35020021</v>
      </c>
      <c r="E8694" s="22">
        <v>6139</v>
      </c>
      <c r="F8694" s="23" t="s">
        <v>3003</v>
      </c>
      <c r="G8694" s="129" t="s">
        <v>3380</v>
      </c>
      <c r="H8694" s="32" t="s">
        <v>152</v>
      </c>
      <c r="I8694" s="44">
        <f t="shared" si="6277"/>
        <v>8000</v>
      </c>
      <c r="J8694" s="44">
        <v>7000</v>
      </c>
      <c r="K8694" s="44">
        <f t="shared" si="6278"/>
        <v>1000</v>
      </c>
      <c r="L8694" s="44">
        <v>1000</v>
      </c>
      <c r="M8694" s="44">
        <v>0</v>
      </c>
      <c r="N8694" s="44">
        <v>0</v>
      </c>
      <c r="O8694" s="44">
        <v>0</v>
      </c>
      <c r="P8694" s="44">
        <v>0</v>
      </c>
      <c r="Q8694" s="44">
        <v>8408</v>
      </c>
      <c r="R8694" s="44">
        <v>7408</v>
      </c>
      <c r="S8694" s="44">
        <v>7408</v>
      </c>
      <c r="T8694" s="44">
        <f t="shared" si="6273"/>
        <v>0</v>
      </c>
      <c r="U8694" s="44"/>
      <c r="V8694" s="44"/>
      <c r="W8694" s="44"/>
      <c r="X8694" s="44">
        <f t="shared" si="6274"/>
        <v>7408</v>
      </c>
      <c r="Y8694" s="209">
        <f t="shared" si="6268"/>
        <v>100</v>
      </c>
    </row>
    <row r="8695" spans="1:25">
      <c r="A8695" s="23">
        <v>35</v>
      </c>
      <c r="B8695" s="80" t="s">
        <v>172</v>
      </c>
      <c r="C8695" s="80" t="s">
        <v>1054</v>
      </c>
      <c r="D8695" s="80">
        <v>35020021</v>
      </c>
      <c r="E8695" s="22">
        <v>6139</v>
      </c>
      <c r="F8695" s="23" t="s">
        <v>3004</v>
      </c>
      <c r="G8695" s="129" t="s">
        <v>3380</v>
      </c>
      <c r="H8695" s="32" t="s">
        <v>158</v>
      </c>
      <c r="I8695" s="44">
        <f t="shared" si="6277"/>
        <v>5000</v>
      </c>
      <c r="J8695" s="44">
        <v>0</v>
      </c>
      <c r="K8695" s="44">
        <f t="shared" si="6278"/>
        <v>5000</v>
      </c>
      <c r="L8695" s="44">
        <v>5000</v>
      </c>
      <c r="M8695" s="44">
        <v>0</v>
      </c>
      <c r="N8695" s="44">
        <v>0</v>
      </c>
      <c r="O8695" s="44">
        <v>0</v>
      </c>
      <c r="P8695" s="44">
        <v>0</v>
      </c>
      <c r="Q8695" s="44">
        <v>5000</v>
      </c>
      <c r="R8695" s="44">
        <v>0</v>
      </c>
      <c r="S8695" s="44">
        <v>0</v>
      </c>
      <c r="T8695" s="44">
        <f t="shared" si="6273"/>
        <v>0</v>
      </c>
      <c r="U8695" s="44"/>
      <c r="V8695" s="44"/>
      <c r="W8695" s="44"/>
      <c r="X8695" s="44">
        <f t="shared" si="6274"/>
        <v>0</v>
      </c>
      <c r="Y8695" s="209">
        <f t="shared" si="6268"/>
        <v>0</v>
      </c>
    </row>
    <row r="8696" spans="1:25">
      <c r="A8696" s="23">
        <v>35</v>
      </c>
      <c r="B8696" s="80" t="s">
        <v>172</v>
      </c>
      <c r="C8696" s="80" t="s">
        <v>1054</v>
      </c>
      <c r="D8696" s="80">
        <v>35020021</v>
      </c>
      <c r="E8696" s="22">
        <v>6139</v>
      </c>
      <c r="F8696" s="23" t="s">
        <v>3005</v>
      </c>
      <c r="G8696" s="129" t="s">
        <v>3380</v>
      </c>
      <c r="H8696" s="32" t="s">
        <v>1978</v>
      </c>
      <c r="I8696" s="44">
        <f t="shared" si="6277"/>
        <v>20000</v>
      </c>
      <c r="J8696" s="44">
        <v>0</v>
      </c>
      <c r="K8696" s="44">
        <f t="shared" si="6278"/>
        <v>20000</v>
      </c>
      <c r="L8696" s="44">
        <v>0</v>
      </c>
      <c r="M8696" s="44">
        <v>20000</v>
      </c>
      <c r="N8696" s="44">
        <v>0</v>
      </c>
      <c r="O8696" s="44">
        <v>0</v>
      </c>
      <c r="P8696" s="44">
        <v>0</v>
      </c>
      <c r="Q8696" s="44">
        <v>24170</v>
      </c>
      <c r="R8696" s="44">
        <v>0</v>
      </c>
      <c r="S8696" s="44">
        <v>0</v>
      </c>
      <c r="T8696" s="44">
        <f t="shared" si="6273"/>
        <v>0</v>
      </c>
      <c r="U8696" s="44"/>
      <c r="V8696" s="44"/>
      <c r="W8696" s="44"/>
      <c r="X8696" s="44">
        <f t="shared" si="6274"/>
        <v>0</v>
      </c>
      <c r="Y8696" s="209">
        <f t="shared" si="6268"/>
        <v>0</v>
      </c>
    </row>
    <row r="8697" spans="1:25" ht="20.399999999999999">
      <c r="A8697" s="20" t="s">
        <v>0</v>
      </c>
      <c r="B8697" s="81" t="s">
        <v>0</v>
      </c>
      <c r="C8697" s="81" t="s">
        <v>0</v>
      </c>
      <c r="D8697" s="94" t="s">
        <v>0</v>
      </c>
      <c r="E8697" s="21" t="s">
        <v>0</v>
      </c>
      <c r="F8697" s="21" t="s">
        <v>0</v>
      </c>
      <c r="G8697" s="150" t="s">
        <v>0</v>
      </c>
      <c r="H8697" s="30" t="s">
        <v>42</v>
      </c>
      <c r="I8697" s="31">
        <f t="shared" si="6277"/>
        <v>16000</v>
      </c>
      <c r="J8697" s="31">
        <f t="shared" ref="J8697:X8697" si="6281">SUM(J8698)</f>
        <v>0</v>
      </c>
      <c r="K8697" s="31">
        <f t="shared" si="6278"/>
        <v>16000</v>
      </c>
      <c r="L8697" s="31">
        <f t="shared" si="6281"/>
        <v>5000</v>
      </c>
      <c r="M8697" s="31">
        <f t="shared" si="6281"/>
        <v>0</v>
      </c>
      <c r="N8697" s="31">
        <f t="shared" si="6281"/>
        <v>11000</v>
      </c>
      <c r="O8697" s="31">
        <f t="shared" si="6281"/>
        <v>0</v>
      </c>
      <c r="P8697" s="31">
        <f t="shared" si="6281"/>
        <v>0</v>
      </c>
      <c r="Q8697" s="31">
        <f t="shared" si="6281"/>
        <v>16000</v>
      </c>
      <c r="R8697" s="31">
        <f t="shared" si="6281"/>
        <v>0</v>
      </c>
      <c r="S8697" s="31">
        <f t="shared" si="6281"/>
        <v>0</v>
      </c>
      <c r="T8697" s="31">
        <f t="shared" si="6281"/>
        <v>0</v>
      </c>
      <c r="U8697" s="31">
        <f t="shared" si="6281"/>
        <v>0</v>
      </c>
      <c r="V8697" s="31">
        <f t="shared" si="6281"/>
        <v>0</v>
      </c>
      <c r="W8697" s="31">
        <f t="shared" si="6281"/>
        <v>0</v>
      </c>
      <c r="X8697" s="31">
        <f t="shared" si="6281"/>
        <v>0</v>
      </c>
      <c r="Y8697" s="220">
        <f t="shared" si="6268"/>
        <v>0</v>
      </c>
    </row>
    <row r="8698" spans="1:25">
      <c r="A8698" s="23">
        <v>35</v>
      </c>
      <c r="B8698" s="80" t="s">
        <v>172</v>
      </c>
      <c r="C8698" s="80" t="s">
        <v>1054</v>
      </c>
      <c r="D8698" s="80">
        <v>35020021</v>
      </c>
      <c r="E8698" s="21" t="s">
        <v>159</v>
      </c>
      <c r="F8698" s="21" t="s">
        <v>0</v>
      </c>
      <c r="G8698" s="150" t="s">
        <v>0</v>
      </c>
      <c r="H8698" s="21" t="s">
        <v>34</v>
      </c>
      <c r="I8698" s="66">
        <f t="shared" si="6277"/>
        <v>16000</v>
      </c>
      <c r="J8698" s="66">
        <f>SUM(J8699:J8700)</f>
        <v>0</v>
      </c>
      <c r="K8698" s="66">
        <f t="shared" si="6278"/>
        <v>16000</v>
      </c>
      <c r="L8698" s="66">
        <f t="shared" ref="L8698:P8698" si="6282">SUM(L8699:L8700)</f>
        <v>5000</v>
      </c>
      <c r="M8698" s="66">
        <f t="shared" si="6282"/>
        <v>0</v>
      </c>
      <c r="N8698" s="66">
        <f t="shared" si="6282"/>
        <v>11000</v>
      </c>
      <c r="O8698" s="66">
        <f t="shared" si="6282"/>
        <v>0</v>
      </c>
      <c r="P8698" s="66">
        <f t="shared" si="6282"/>
        <v>0</v>
      </c>
      <c r="Q8698" s="66">
        <f t="shared" ref="Q8698:R8698" si="6283">SUM(Q8699:Q8700)</f>
        <v>16000</v>
      </c>
      <c r="R8698" s="66">
        <f t="shared" si="6283"/>
        <v>0</v>
      </c>
      <c r="S8698" s="66">
        <f t="shared" ref="S8698" si="6284">SUM(S8699:S8700)</f>
        <v>0</v>
      </c>
      <c r="T8698" s="66">
        <f t="shared" ref="T8698:X8698" si="6285">SUM(T8699:T8700)</f>
        <v>0</v>
      </c>
      <c r="U8698" s="66">
        <f t="shared" si="6285"/>
        <v>0</v>
      </c>
      <c r="V8698" s="66">
        <f t="shared" si="6285"/>
        <v>0</v>
      </c>
      <c r="W8698" s="66">
        <f t="shared" si="6285"/>
        <v>0</v>
      </c>
      <c r="X8698" s="66">
        <f t="shared" si="6285"/>
        <v>0</v>
      </c>
      <c r="Y8698" s="208">
        <f t="shared" si="6268"/>
        <v>0</v>
      </c>
    </row>
    <row r="8699" spans="1:25">
      <c r="A8699" s="23">
        <v>35</v>
      </c>
      <c r="B8699" s="80" t="s">
        <v>172</v>
      </c>
      <c r="C8699" s="80" t="s">
        <v>1054</v>
      </c>
      <c r="D8699" s="80">
        <v>35020021</v>
      </c>
      <c r="E8699" s="22">
        <v>6142</v>
      </c>
      <c r="F8699" s="23"/>
      <c r="G8699" s="129" t="s">
        <v>3380</v>
      </c>
      <c r="H8699" s="32" t="s">
        <v>36</v>
      </c>
      <c r="I8699" s="44">
        <f t="shared" si="6277"/>
        <v>11000</v>
      </c>
      <c r="J8699" s="44">
        <v>0</v>
      </c>
      <c r="K8699" s="44">
        <f t="shared" si="6278"/>
        <v>11000</v>
      </c>
      <c r="L8699" s="44">
        <v>0</v>
      </c>
      <c r="M8699" s="44">
        <v>0</v>
      </c>
      <c r="N8699" s="44">
        <v>11000</v>
      </c>
      <c r="O8699" s="44">
        <v>0</v>
      </c>
      <c r="P8699" s="44">
        <v>0</v>
      </c>
      <c r="Q8699" s="44">
        <v>12650</v>
      </c>
      <c r="R8699" s="44">
        <v>0</v>
      </c>
      <c r="S8699" s="44">
        <v>0</v>
      </c>
      <c r="T8699" s="44">
        <f t="shared" si="6273"/>
        <v>0</v>
      </c>
      <c r="U8699" s="44"/>
      <c r="V8699" s="44"/>
      <c r="W8699" s="44"/>
      <c r="X8699" s="44">
        <f t="shared" si="6274"/>
        <v>0</v>
      </c>
      <c r="Y8699" s="209">
        <f t="shared" si="6268"/>
        <v>0</v>
      </c>
    </row>
    <row r="8700" spans="1:25">
      <c r="A8700" s="23">
        <v>35</v>
      </c>
      <c r="B8700" s="80" t="s">
        <v>172</v>
      </c>
      <c r="C8700" s="80" t="s">
        <v>1054</v>
      </c>
      <c r="D8700" s="80">
        <v>35020021</v>
      </c>
      <c r="E8700" s="22">
        <v>6148</v>
      </c>
      <c r="F8700" s="23"/>
      <c r="G8700" s="129" t="s">
        <v>3380</v>
      </c>
      <c r="H8700" s="32" t="s">
        <v>41</v>
      </c>
      <c r="I8700" s="44">
        <f t="shared" si="6277"/>
        <v>5000</v>
      </c>
      <c r="J8700" s="44">
        <v>0</v>
      </c>
      <c r="K8700" s="44">
        <f t="shared" si="6278"/>
        <v>5000</v>
      </c>
      <c r="L8700" s="44">
        <v>5000</v>
      </c>
      <c r="M8700" s="44">
        <v>0</v>
      </c>
      <c r="N8700" s="44">
        <v>0</v>
      </c>
      <c r="O8700" s="44">
        <v>0</v>
      </c>
      <c r="P8700" s="44">
        <v>0</v>
      </c>
      <c r="Q8700" s="44">
        <v>3350</v>
      </c>
      <c r="R8700" s="44">
        <v>0</v>
      </c>
      <c r="S8700" s="44">
        <v>0</v>
      </c>
      <c r="T8700" s="44">
        <f t="shared" si="6273"/>
        <v>0</v>
      </c>
      <c r="U8700" s="44"/>
      <c r="V8700" s="44"/>
      <c r="W8700" s="44"/>
      <c r="X8700" s="44">
        <f t="shared" si="6274"/>
        <v>0</v>
      </c>
      <c r="Y8700" s="209">
        <f t="shared" si="6268"/>
        <v>0</v>
      </c>
    </row>
    <row r="8701" spans="1:25" ht="20.399999999999999">
      <c r="A8701" s="20" t="s">
        <v>0</v>
      </c>
      <c r="B8701" s="81" t="s">
        <v>0</v>
      </c>
      <c r="C8701" s="81" t="s">
        <v>0</v>
      </c>
      <c r="D8701" s="94" t="s">
        <v>0</v>
      </c>
      <c r="E8701" s="21" t="s">
        <v>0</v>
      </c>
      <c r="F8701" s="21" t="s">
        <v>0</v>
      </c>
      <c r="G8701" s="150" t="s">
        <v>0</v>
      </c>
      <c r="H8701" s="30" t="s">
        <v>60</v>
      </c>
      <c r="I8701" s="31">
        <f t="shared" si="6277"/>
        <v>35000</v>
      </c>
      <c r="J8701" s="31">
        <f t="shared" ref="J8701:X8702" si="6286">SUM(J8702)</f>
        <v>15000</v>
      </c>
      <c r="K8701" s="31">
        <f t="shared" si="6278"/>
        <v>20000</v>
      </c>
      <c r="L8701" s="31">
        <f t="shared" si="6286"/>
        <v>20000</v>
      </c>
      <c r="M8701" s="31">
        <f t="shared" si="6286"/>
        <v>0</v>
      </c>
      <c r="N8701" s="31">
        <f t="shared" si="6286"/>
        <v>0</v>
      </c>
      <c r="O8701" s="31">
        <f t="shared" si="6286"/>
        <v>0</v>
      </c>
      <c r="P8701" s="31">
        <f t="shared" si="6286"/>
        <v>0</v>
      </c>
      <c r="Q8701" s="31">
        <f t="shared" si="6286"/>
        <v>35000</v>
      </c>
      <c r="R8701" s="31">
        <f t="shared" si="6286"/>
        <v>15000</v>
      </c>
      <c r="S8701" s="31">
        <f t="shared" si="6286"/>
        <v>15000</v>
      </c>
      <c r="T8701" s="31">
        <f t="shared" si="6286"/>
        <v>0</v>
      </c>
      <c r="U8701" s="31">
        <f t="shared" si="6286"/>
        <v>0</v>
      </c>
      <c r="V8701" s="31">
        <f t="shared" si="6286"/>
        <v>0</v>
      </c>
      <c r="W8701" s="31">
        <f t="shared" si="6286"/>
        <v>0</v>
      </c>
      <c r="X8701" s="31">
        <f t="shared" si="6286"/>
        <v>15000</v>
      </c>
      <c r="Y8701" s="220">
        <f t="shared" si="6268"/>
        <v>100</v>
      </c>
    </row>
    <row r="8702" spans="1:25">
      <c r="A8702" s="23">
        <v>35</v>
      </c>
      <c r="B8702" s="80" t="s">
        <v>172</v>
      </c>
      <c r="C8702" s="80" t="s">
        <v>1054</v>
      </c>
      <c r="D8702" s="80">
        <v>35020021</v>
      </c>
      <c r="E8702" s="21" t="s">
        <v>166</v>
      </c>
      <c r="F8702" s="21" t="s">
        <v>0</v>
      </c>
      <c r="G8702" s="150" t="s">
        <v>0</v>
      </c>
      <c r="H8702" s="21" t="s">
        <v>53</v>
      </c>
      <c r="I8702" s="66">
        <f t="shared" si="6277"/>
        <v>35000</v>
      </c>
      <c r="J8702" s="66">
        <f t="shared" si="6286"/>
        <v>15000</v>
      </c>
      <c r="K8702" s="66">
        <f t="shared" si="6278"/>
        <v>20000</v>
      </c>
      <c r="L8702" s="66">
        <f t="shared" si="6286"/>
        <v>20000</v>
      </c>
      <c r="M8702" s="66">
        <f t="shared" si="6286"/>
        <v>0</v>
      </c>
      <c r="N8702" s="66">
        <f t="shared" si="6286"/>
        <v>0</v>
      </c>
      <c r="O8702" s="66">
        <f t="shared" si="6286"/>
        <v>0</v>
      </c>
      <c r="P8702" s="66">
        <f t="shared" si="6286"/>
        <v>0</v>
      </c>
      <c r="Q8702" s="66">
        <f t="shared" si="6286"/>
        <v>35000</v>
      </c>
      <c r="R8702" s="66">
        <f t="shared" si="6286"/>
        <v>15000</v>
      </c>
      <c r="S8702" s="66">
        <f t="shared" si="6286"/>
        <v>15000</v>
      </c>
      <c r="T8702" s="66">
        <f t="shared" si="6286"/>
        <v>0</v>
      </c>
      <c r="U8702" s="66">
        <f t="shared" si="6286"/>
        <v>0</v>
      </c>
      <c r="V8702" s="66">
        <f t="shared" si="6286"/>
        <v>0</v>
      </c>
      <c r="W8702" s="66">
        <f t="shared" si="6286"/>
        <v>0</v>
      </c>
      <c r="X8702" s="66">
        <f t="shared" si="6286"/>
        <v>15000</v>
      </c>
      <c r="Y8702" s="208">
        <f t="shared" si="6268"/>
        <v>100</v>
      </c>
    </row>
    <row r="8703" spans="1:25">
      <c r="A8703" s="23">
        <v>35</v>
      </c>
      <c r="B8703" s="80" t="s">
        <v>172</v>
      </c>
      <c r="C8703" s="80" t="s">
        <v>1054</v>
      </c>
      <c r="D8703" s="80">
        <v>35020021</v>
      </c>
      <c r="E8703" s="22">
        <v>8213</v>
      </c>
      <c r="F8703" s="23"/>
      <c r="G8703" s="129" t="s">
        <v>3380</v>
      </c>
      <c r="H8703" s="32" t="s">
        <v>56</v>
      </c>
      <c r="I8703" s="44">
        <f t="shared" si="6277"/>
        <v>35000</v>
      </c>
      <c r="J8703" s="44">
        <v>15000</v>
      </c>
      <c r="K8703" s="44">
        <f t="shared" si="6278"/>
        <v>20000</v>
      </c>
      <c r="L8703" s="44">
        <v>20000</v>
      </c>
      <c r="M8703" s="44">
        <v>0</v>
      </c>
      <c r="N8703" s="44">
        <v>0</v>
      </c>
      <c r="O8703" s="44">
        <v>0</v>
      </c>
      <c r="P8703" s="44">
        <v>0</v>
      </c>
      <c r="Q8703" s="44">
        <v>35000</v>
      </c>
      <c r="R8703" s="44">
        <v>15000</v>
      </c>
      <c r="S8703" s="44">
        <v>15000</v>
      </c>
      <c r="T8703" s="44">
        <f t="shared" si="6273"/>
        <v>0</v>
      </c>
      <c r="U8703" s="44"/>
      <c r="V8703" s="44"/>
      <c r="W8703" s="44"/>
      <c r="X8703" s="44">
        <f t="shared" si="6274"/>
        <v>15000</v>
      </c>
      <c r="Y8703" s="209">
        <f t="shared" si="6268"/>
        <v>100</v>
      </c>
    </row>
    <row r="8704" spans="1:25">
      <c r="A8704" s="32" t="s">
        <v>0</v>
      </c>
      <c r="B8704" s="95" t="s">
        <v>0</v>
      </c>
      <c r="C8704" s="95" t="s">
        <v>0</v>
      </c>
      <c r="D8704" s="95" t="s">
        <v>0</v>
      </c>
      <c r="E8704" s="32" t="s">
        <v>0</v>
      </c>
      <c r="F8704" s="32" t="s">
        <v>0</v>
      </c>
      <c r="G8704" s="154" t="s">
        <v>0</v>
      </c>
      <c r="H8704" s="30" t="s">
        <v>2000</v>
      </c>
      <c r="I8704" s="31">
        <f t="shared" si="6277"/>
        <v>3663317</v>
      </c>
      <c r="J8704" s="31">
        <f>SUM(J8672,J8697,J8701)</f>
        <v>3384249</v>
      </c>
      <c r="K8704" s="31">
        <f t="shared" si="6278"/>
        <v>279068</v>
      </c>
      <c r="L8704" s="31">
        <f t="shared" ref="L8704:X8704" si="6287">SUM(L8672,L8697,L8701)</f>
        <v>209904</v>
      </c>
      <c r="M8704" s="31">
        <f t="shared" si="6287"/>
        <v>38164</v>
      </c>
      <c r="N8704" s="31">
        <f t="shared" si="6287"/>
        <v>31000</v>
      </c>
      <c r="O8704" s="31">
        <f t="shared" si="6287"/>
        <v>0</v>
      </c>
      <c r="P8704" s="31">
        <f t="shared" si="6287"/>
        <v>0</v>
      </c>
      <c r="Q8704" s="31">
        <f t="shared" si="6287"/>
        <v>4094922</v>
      </c>
      <c r="R8704" s="31">
        <f t="shared" si="6287"/>
        <v>3527107</v>
      </c>
      <c r="S8704" s="31">
        <f t="shared" si="6287"/>
        <v>2778406</v>
      </c>
      <c r="T8704" s="31">
        <f t="shared" si="6287"/>
        <v>748701.33333333337</v>
      </c>
      <c r="U8704" s="31">
        <f t="shared" si="6287"/>
        <v>245285.66666666666</v>
      </c>
      <c r="V8704" s="31">
        <f t="shared" si="6287"/>
        <v>258285.66666666666</v>
      </c>
      <c r="W8704" s="31">
        <f t="shared" si="6287"/>
        <v>245129.99999999997</v>
      </c>
      <c r="X8704" s="31">
        <f t="shared" si="6287"/>
        <v>3527107.3333333335</v>
      </c>
      <c r="Y8704" s="220">
        <f t="shared" si="6268"/>
        <v>100.00000945061586</v>
      </c>
    </row>
    <row r="8705" spans="1:25" ht="15" thickBot="1">
      <c r="A8705" s="32" t="s">
        <v>0</v>
      </c>
      <c r="B8705" s="95" t="s">
        <v>0</v>
      </c>
      <c r="C8705" s="95" t="s">
        <v>0</v>
      </c>
      <c r="D8705" s="95" t="s">
        <v>0</v>
      </c>
      <c r="E8705" s="32" t="s">
        <v>0</v>
      </c>
      <c r="F8705" s="32" t="s">
        <v>0</v>
      </c>
      <c r="G8705" s="154" t="s">
        <v>0</v>
      </c>
      <c r="H8705" s="21" t="s">
        <v>170</v>
      </c>
      <c r="I8705" s="66">
        <f t="shared" si="6277"/>
        <v>72</v>
      </c>
      <c r="J8705" s="66">
        <v>72</v>
      </c>
      <c r="K8705" s="66">
        <f t="shared" si="6278"/>
        <v>0</v>
      </c>
      <c r="L8705" s="66" t="s">
        <v>0</v>
      </c>
      <c r="M8705" s="66" t="s">
        <v>0</v>
      </c>
      <c r="N8705" s="66" t="s">
        <v>0</v>
      </c>
      <c r="O8705" s="66" t="s">
        <v>0</v>
      </c>
      <c r="P8705" s="66" t="s">
        <v>0</v>
      </c>
      <c r="Q8705" s="66">
        <v>0</v>
      </c>
      <c r="R8705" s="66"/>
      <c r="S8705" s="66"/>
      <c r="T8705" s="66"/>
      <c r="U8705" s="66"/>
      <c r="V8705" s="66"/>
      <c r="W8705" s="66"/>
      <c r="X8705" s="66"/>
      <c r="Y8705" s="208">
        <v>0</v>
      </c>
    </row>
    <row r="8706" spans="1:25" ht="41.4" thickBot="1">
      <c r="A8706" s="252" t="s">
        <v>0</v>
      </c>
      <c r="B8706" s="255" t="s">
        <v>0</v>
      </c>
      <c r="C8706" s="255" t="s">
        <v>0</v>
      </c>
      <c r="D8706" s="255" t="s">
        <v>0</v>
      </c>
      <c r="E8706" s="252" t="s">
        <v>0</v>
      </c>
      <c r="F8706" s="252" t="s">
        <v>0</v>
      </c>
      <c r="G8706" s="258" t="s">
        <v>0</v>
      </c>
      <c r="H8706" s="24" t="s">
        <v>72</v>
      </c>
      <c r="I8706" s="1" t="s">
        <v>3093</v>
      </c>
      <c r="J8706" s="1" t="s">
        <v>3130</v>
      </c>
      <c r="K8706" s="1" t="s">
        <v>3</v>
      </c>
      <c r="L8706" s="1" t="s">
        <v>4</v>
      </c>
      <c r="M8706" s="1" t="s">
        <v>5</v>
      </c>
      <c r="N8706" s="1" t="s">
        <v>6</v>
      </c>
      <c r="O8706" s="1" t="s">
        <v>7</v>
      </c>
      <c r="P8706" s="1" t="s">
        <v>8</v>
      </c>
      <c r="Q8706" s="1" t="s">
        <v>3344</v>
      </c>
      <c r="R8706" s="1" t="s">
        <v>3427</v>
      </c>
      <c r="S8706" s="1" t="s">
        <v>3447</v>
      </c>
      <c r="T8706" s="1" t="s">
        <v>3448</v>
      </c>
      <c r="U8706" s="1" t="s">
        <v>3452</v>
      </c>
      <c r="V8706" s="1" t="s">
        <v>3449</v>
      </c>
      <c r="W8706" s="1" t="s">
        <v>3450</v>
      </c>
      <c r="X8706" s="1" t="s">
        <v>3451</v>
      </c>
      <c r="Y8706" s="216" t="s">
        <v>3385</v>
      </c>
    </row>
    <row r="8707" spans="1:25">
      <c r="A8707" s="253"/>
      <c r="B8707" s="256"/>
      <c r="C8707" s="256"/>
      <c r="D8707" s="256"/>
      <c r="E8707" s="253"/>
      <c r="F8707" s="253"/>
      <c r="G8707" s="259"/>
      <c r="H8707" s="33" t="s">
        <v>0</v>
      </c>
      <c r="I8707" s="45">
        <v>1</v>
      </c>
      <c r="J8707" s="45">
        <v>3</v>
      </c>
      <c r="K8707" s="45" t="s">
        <v>9</v>
      </c>
      <c r="L8707" s="45">
        <v>5</v>
      </c>
      <c r="M8707" s="45">
        <v>6</v>
      </c>
      <c r="N8707" s="45">
        <v>7</v>
      </c>
      <c r="O8707" s="45">
        <v>8</v>
      </c>
      <c r="P8707" s="45">
        <v>9</v>
      </c>
      <c r="Q8707" s="45">
        <v>1</v>
      </c>
      <c r="R8707" s="45">
        <v>2</v>
      </c>
      <c r="S8707" s="45">
        <v>3</v>
      </c>
      <c r="T8707" s="45" t="s">
        <v>3453</v>
      </c>
      <c r="U8707" s="45">
        <v>5</v>
      </c>
      <c r="V8707" s="45">
        <v>6</v>
      </c>
      <c r="W8707" s="45">
        <v>7</v>
      </c>
      <c r="X8707" s="45" t="s">
        <v>3454</v>
      </c>
      <c r="Y8707" s="276">
        <v>9</v>
      </c>
    </row>
    <row r="8708" spans="1:25">
      <c r="A8708" s="253"/>
      <c r="B8708" s="256"/>
      <c r="C8708" s="256"/>
      <c r="D8708" s="256"/>
      <c r="E8708" s="253"/>
      <c r="F8708" s="253"/>
      <c r="G8708" s="259"/>
      <c r="H8708" s="34" t="s">
        <v>110</v>
      </c>
      <c r="I8708" s="35">
        <f t="shared" si="6277"/>
        <v>3663317</v>
      </c>
      <c r="J8708" s="35">
        <f>SUM(J8704)</f>
        <v>3384249</v>
      </c>
      <c r="K8708" s="35">
        <f t="shared" si="6278"/>
        <v>279068</v>
      </c>
      <c r="L8708" s="35">
        <f t="shared" ref="L8708:P8708" si="6288">SUM(L8704)</f>
        <v>209904</v>
      </c>
      <c r="M8708" s="35">
        <f t="shared" si="6288"/>
        <v>38164</v>
      </c>
      <c r="N8708" s="35">
        <f t="shared" si="6288"/>
        <v>31000</v>
      </c>
      <c r="O8708" s="35">
        <f t="shared" si="6288"/>
        <v>0</v>
      </c>
      <c r="P8708" s="35">
        <f t="shared" si="6288"/>
        <v>0</v>
      </c>
      <c r="Q8708" s="35">
        <f t="shared" ref="Q8708:R8708" si="6289">SUM(Q8704)</f>
        <v>4094922</v>
      </c>
      <c r="R8708" s="35">
        <f t="shared" si="6289"/>
        <v>3527107</v>
      </c>
      <c r="S8708" s="35">
        <f t="shared" ref="S8708" si="6290">SUM(S8704)</f>
        <v>2778406</v>
      </c>
      <c r="T8708" s="35">
        <f t="shared" ref="T8708:X8708" si="6291">SUM(T8704)</f>
        <v>748701.33333333337</v>
      </c>
      <c r="U8708" s="35">
        <f t="shared" si="6291"/>
        <v>245285.66666666666</v>
      </c>
      <c r="V8708" s="35">
        <f t="shared" si="6291"/>
        <v>258285.66666666666</v>
      </c>
      <c r="W8708" s="35">
        <f t="shared" si="6291"/>
        <v>245129.99999999997</v>
      </c>
      <c r="X8708" s="35">
        <f t="shared" si="6291"/>
        <v>3527107.3333333335</v>
      </c>
      <c r="Y8708" s="218">
        <f t="shared" ref="Y8708:Y8709" si="6292">IF(R8708=0,0,(X8708/R8708)*100)</f>
        <v>100.00000945061586</v>
      </c>
    </row>
    <row r="8709" spans="1:25">
      <c r="A8709" s="253"/>
      <c r="B8709" s="256"/>
      <c r="C8709" s="256"/>
      <c r="D8709" s="256"/>
      <c r="E8709" s="253"/>
      <c r="F8709" s="253"/>
      <c r="G8709" s="259"/>
      <c r="H8709" s="36" t="s">
        <v>69</v>
      </c>
      <c r="I8709" s="35">
        <f t="shared" si="6277"/>
        <v>3663317</v>
      </c>
      <c r="J8709" s="35">
        <f>SUM(J8708)</f>
        <v>3384249</v>
      </c>
      <c r="K8709" s="35">
        <f t="shared" si="6278"/>
        <v>279068</v>
      </c>
      <c r="L8709" s="35">
        <f t="shared" ref="L8709:P8709" si="6293">SUM(L8708)</f>
        <v>209904</v>
      </c>
      <c r="M8709" s="35">
        <f t="shared" si="6293"/>
        <v>38164</v>
      </c>
      <c r="N8709" s="35">
        <f t="shared" si="6293"/>
        <v>31000</v>
      </c>
      <c r="O8709" s="35">
        <f t="shared" si="6293"/>
        <v>0</v>
      </c>
      <c r="P8709" s="35">
        <f t="shared" si="6293"/>
        <v>0</v>
      </c>
      <c r="Q8709" s="35">
        <f t="shared" ref="Q8709:R8709" si="6294">SUM(Q8708)</f>
        <v>4094922</v>
      </c>
      <c r="R8709" s="35">
        <f t="shared" si="6294"/>
        <v>3527107</v>
      </c>
      <c r="S8709" s="35">
        <f t="shared" ref="S8709" si="6295">SUM(S8708)</f>
        <v>2778406</v>
      </c>
      <c r="T8709" s="35">
        <f t="shared" ref="T8709:X8709" si="6296">SUM(T8708)</f>
        <v>748701.33333333337</v>
      </c>
      <c r="U8709" s="35">
        <f t="shared" si="6296"/>
        <v>245285.66666666666</v>
      </c>
      <c r="V8709" s="35">
        <f t="shared" si="6296"/>
        <v>258285.66666666666</v>
      </c>
      <c r="W8709" s="35">
        <f t="shared" si="6296"/>
        <v>245129.99999999997</v>
      </c>
      <c r="X8709" s="35">
        <f t="shared" si="6296"/>
        <v>3527107.3333333335</v>
      </c>
      <c r="Y8709" s="218">
        <f t="shared" si="6292"/>
        <v>100.00000945061586</v>
      </c>
    </row>
    <row r="8710" spans="1:25">
      <c r="A8710" s="254"/>
      <c r="B8710" s="257"/>
      <c r="C8710" s="257"/>
      <c r="D8710" s="257"/>
      <c r="E8710" s="254"/>
      <c r="F8710" s="254"/>
      <c r="G8710" s="260"/>
    </row>
    <row r="8711" spans="1:25" ht="15" thickBot="1">
      <c r="A8711" s="32" t="s">
        <v>0</v>
      </c>
      <c r="B8711" s="95" t="s">
        <v>0</v>
      </c>
      <c r="C8711" s="95" t="s">
        <v>0</v>
      </c>
      <c r="D8711" s="95" t="s">
        <v>0</v>
      </c>
      <c r="E8711" s="32" t="s">
        <v>0</v>
      </c>
      <c r="F8711" s="32" t="s">
        <v>0</v>
      </c>
      <c r="G8711" s="154" t="s">
        <v>0</v>
      </c>
      <c r="H8711" s="37" t="s">
        <v>0</v>
      </c>
      <c r="I8711" s="37"/>
      <c r="J8711" s="37"/>
      <c r="K8711" s="37"/>
      <c r="L8711" s="37" t="s">
        <v>0</v>
      </c>
      <c r="M8711" s="37" t="s">
        <v>0</v>
      </c>
      <c r="N8711" s="37" t="s">
        <v>0</v>
      </c>
      <c r="O8711" s="37" t="s">
        <v>0</v>
      </c>
      <c r="P8711" s="37" t="s">
        <v>0</v>
      </c>
      <c r="Q8711" s="37"/>
      <c r="R8711" s="37"/>
      <c r="S8711" s="37"/>
      <c r="T8711" s="37" t="s">
        <v>0</v>
      </c>
      <c r="U8711" s="37" t="s">
        <v>0</v>
      </c>
      <c r="V8711" s="37" t="s">
        <v>0</v>
      </c>
      <c r="W8711" s="37" t="s">
        <v>0</v>
      </c>
      <c r="X8711" s="37" t="s">
        <v>0</v>
      </c>
      <c r="Y8711" s="219"/>
    </row>
    <row r="8712" spans="1:25" ht="41.4" thickBot="1">
      <c r="A8712" s="24" t="s">
        <v>123</v>
      </c>
      <c r="B8712" s="90" t="s">
        <v>124</v>
      </c>
      <c r="C8712" s="90" t="s">
        <v>125</v>
      </c>
      <c r="D8712" s="91" t="s">
        <v>0</v>
      </c>
      <c r="E8712" s="24" t="s">
        <v>126</v>
      </c>
      <c r="F8712" s="24" t="s">
        <v>127</v>
      </c>
      <c r="G8712" s="151" t="s">
        <v>128</v>
      </c>
      <c r="H8712" s="24" t="s">
        <v>1</v>
      </c>
      <c r="I8712" s="1" t="s">
        <v>3093</v>
      </c>
      <c r="J8712" s="1" t="s">
        <v>3130</v>
      </c>
      <c r="K8712" s="1" t="s">
        <v>3</v>
      </c>
      <c r="L8712" s="1" t="s">
        <v>4</v>
      </c>
      <c r="M8712" s="1" t="s">
        <v>5</v>
      </c>
      <c r="N8712" s="1" t="s">
        <v>6</v>
      </c>
      <c r="O8712" s="1" t="s">
        <v>7</v>
      </c>
      <c r="P8712" s="1" t="s">
        <v>8</v>
      </c>
      <c r="Q8712" s="1" t="s">
        <v>3344</v>
      </c>
      <c r="R8712" s="1" t="s">
        <v>3427</v>
      </c>
      <c r="S8712" s="1" t="s">
        <v>3447</v>
      </c>
      <c r="T8712" s="1" t="s">
        <v>3448</v>
      </c>
      <c r="U8712" s="1" t="s">
        <v>3452</v>
      </c>
      <c r="V8712" s="1" t="s">
        <v>3449</v>
      </c>
      <c r="W8712" s="1" t="s">
        <v>3450</v>
      </c>
      <c r="X8712" s="1" t="s">
        <v>3451</v>
      </c>
      <c r="Y8712" s="216" t="s">
        <v>3385</v>
      </c>
    </row>
    <row r="8713" spans="1:25">
      <c r="A8713" s="26" t="s">
        <v>0</v>
      </c>
      <c r="B8713" s="92" t="s">
        <v>0</v>
      </c>
      <c r="C8713" s="92" t="s">
        <v>0</v>
      </c>
      <c r="D8713" s="93" t="s">
        <v>0</v>
      </c>
      <c r="E8713" s="27" t="s">
        <v>0</v>
      </c>
      <c r="F8713" s="28" t="s">
        <v>0</v>
      </c>
      <c r="G8713" s="152" t="s">
        <v>0</v>
      </c>
      <c r="H8713" s="29" t="s">
        <v>0</v>
      </c>
      <c r="I8713" s="45">
        <v>1</v>
      </c>
      <c r="J8713" s="45">
        <v>3</v>
      </c>
      <c r="K8713" s="45" t="s">
        <v>9</v>
      </c>
      <c r="L8713" s="45">
        <v>5</v>
      </c>
      <c r="M8713" s="45">
        <v>6</v>
      </c>
      <c r="N8713" s="45">
        <v>7</v>
      </c>
      <c r="O8713" s="45">
        <v>8</v>
      </c>
      <c r="P8713" s="45">
        <v>9</v>
      </c>
      <c r="Q8713" s="45">
        <v>1</v>
      </c>
      <c r="R8713" s="45">
        <v>2</v>
      </c>
      <c r="S8713" s="45">
        <v>3</v>
      </c>
      <c r="T8713" s="45" t="s">
        <v>3453</v>
      </c>
      <c r="U8713" s="45">
        <v>5</v>
      </c>
      <c r="V8713" s="45">
        <v>6</v>
      </c>
      <c r="W8713" s="45">
        <v>7</v>
      </c>
      <c r="X8713" s="45" t="s">
        <v>3454</v>
      </c>
      <c r="Y8713" s="276">
        <v>9</v>
      </c>
    </row>
    <row r="8714" spans="1:25">
      <c r="A8714" s="20">
        <v>35</v>
      </c>
      <c r="B8714" s="81" t="s">
        <v>172</v>
      </c>
      <c r="C8714" s="80" t="s">
        <v>1065</v>
      </c>
      <c r="D8714" s="80">
        <v>35020022</v>
      </c>
      <c r="E8714" s="21" t="s">
        <v>0</v>
      </c>
      <c r="F8714" s="21" t="s">
        <v>0</v>
      </c>
      <c r="G8714" s="150" t="s">
        <v>0</v>
      </c>
      <c r="H8714" s="21" t="s">
        <v>2001</v>
      </c>
      <c r="I8714" s="22"/>
      <c r="J8714" s="22"/>
      <c r="K8714" s="22"/>
      <c r="L8714" s="22" t="s">
        <v>0</v>
      </c>
      <c r="M8714" s="22" t="s">
        <v>0</v>
      </c>
      <c r="N8714" s="22" t="s">
        <v>0</v>
      </c>
      <c r="O8714" s="22" t="s">
        <v>0</v>
      </c>
      <c r="P8714" s="22" t="s">
        <v>0</v>
      </c>
      <c r="Q8714" s="22"/>
      <c r="R8714" s="22"/>
      <c r="S8714" s="22"/>
      <c r="T8714" s="22" t="s">
        <v>0</v>
      </c>
      <c r="U8714" s="22" t="s">
        <v>0</v>
      </c>
      <c r="V8714" s="22" t="s">
        <v>0</v>
      </c>
      <c r="W8714" s="22" t="s">
        <v>0</v>
      </c>
      <c r="X8714" s="22" t="s">
        <v>0</v>
      </c>
      <c r="Y8714" s="209"/>
    </row>
    <row r="8715" spans="1:25" ht="20.399999999999999">
      <c r="A8715" s="20" t="s">
        <v>0</v>
      </c>
      <c r="B8715" s="81" t="s">
        <v>0</v>
      </c>
      <c r="C8715" s="81" t="s">
        <v>0</v>
      </c>
      <c r="D8715" s="94" t="s">
        <v>0</v>
      </c>
      <c r="E8715" s="21" t="s">
        <v>0</v>
      </c>
      <c r="F8715" s="21" t="s">
        <v>0</v>
      </c>
      <c r="G8715" s="150" t="s">
        <v>0</v>
      </c>
      <c r="H8715" s="30" t="s">
        <v>33</v>
      </c>
      <c r="I8715" s="31">
        <f t="shared" si="6277"/>
        <v>9718555</v>
      </c>
      <c r="J8715" s="31">
        <f>SUM(J8716,J8724,J8726)</f>
        <v>9135055</v>
      </c>
      <c r="K8715" s="31">
        <f t="shared" si="6278"/>
        <v>583500</v>
      </c>
      <c r="L8715" s="31">
        <f t="shared" ref="L8715:P8715" si="6297">SUM(L8716,L8724,L8726)</f>
        <v>445300</v>
      </c>
      <c r="M8715" s="31">
        <f t="shared" si="6297"/>
        <v>0</v>
      </c>
      <c r="N8715" s="31">
        <f t="shared" si="6297"/>
        <v>138200</v>
      </c>
      <c r="O8715" s="31">
        <f t="shared" si="6297"/>
        <v>0</v>
      </c>
      <c r="P8715" s="31">
        <f t="shared" si="6297"/>
        <v>0</v>
      </c>
      <c r="Q8715" s="31">
        <f t="shared" ref="Q8715:R8715" si="6298">SUM(Q8716,Q8724,Q8726)</f>
        <v>11022673</v>
      </c>
      <c r="R8715" s="31">
        <f t="shared" si="6298"/>
        <v>9687772</v>
      </c>
      <c r="S8715" s="31">
        <f t="shared" ref="S8715" si="6299">SUM(S8716,S8724,S8726)</f>
        <v>7515404</v>
      </c>
      <c r="T8715" s="31">
        <f t="shared" ref="T8715:X8715" si="6300">SUM(T8716,T8724,T8726)</f>
        <v>2172368</v>
      </c>
      <c r="U8715" s="31">
        <f t="shared" si="6300"/>
        <v>727862</v>
      </c>
      <c r="V8715" s="31">
        <f t="shared" si="6300"/>
        <v>754033</v>
      </c>
      <c r="W8715" s="31">
        <f t="shared" si="6300"/>
        <v>690473</v>
      </c>
      <c r="X8715" s="31">
        <f t="shared" si="6300"/>
        <v>9687772</v>
      </c>
      <c r="Y8715" s="220">
        <f t="shared" ref="Y8715:Y8749" si="6301">IF(R8715=0,0,(X8715/R8715)*100)</f>
        <v>100</v>
      </c>
    </row>
    <row r="8716" spans="1:25">
      <c r="A8716" s="23">
        <v>35</v>
      </c>
      <c r="B8716" s="80" t="s">
        <v>172</v>
      </c>
      <c r="C8716" s="80" t="s">
        <v>1065</v>
      </c>
      <c r="D8716" s="80">
        <v>35020022</v>
      </c>
      <c r="E8716" s="21" t="s">
        <v>132</v>
      </c>
      <c r="F8716" s="21" t="s">
        <v>0</v>
      </c>
      <c r="G8716" s="150" t="s">
        <v>0</v>
      </c>
      <c r="H8716" s="21" t="s">
        <v>11</v>
      </c>
      <c r="I8716" s="66">
        <f t="shared" si="6277"/>
        <v>8201195</v>
      </c>
      <c r="J8716" s="66">
        <f>SUM(J8717,J8718)</f>
        <v>7981195</v>
      </c>
      <c r="K8716" s="66">
        <f t="shared" si="6278"/>
        <v>220000</v>
      </c>
      <c r="L8716" s="66">
        <f t="shared" ref="L8716:P8716" si="6302">SUM(L8717,L8718)</f>
        <v>214000</v>
      </c>
      <c r="M8716" s="66">
        <f t="shared" si="6302"/>
        <v>0</v>
      </c>
      <c r="N8716" s="66">
        <f t="shared" si="6302"/>
        <v>6000</v>
      </c>
      <c r="O8716" s="66">
        <f t="shared" si="6302"/>
        <v>0</v>
      </c>
      <c r="P8716" s="66">
        <f t="shared" si="6302"/>
        <v>0</v>
      </c>
      <c r="Q8716" s="66">
        <f t="shared" ref="Q8716:R8716" si="6303">SUM(Q8717,Q8718)</f>
        <v>8842082</v>
      </c>
      <c r="R8716" s="66">
        <f t="shared" si="6303"/>
        <v>8374972</v>
      </c>
      <c r="S8716" s="66">
        <f t="shared" ref="S8716" si="6304">SUM(S8717,S8718)</f>
        <v>6439270</v>
      </c>
      <c r="T8716" s="66">
        <f t="shared" ref="T8716:X8716" si="6305">SUM(T8717,T8718)</f>
        <v>1935702</v>
      </c>
      <c r="U8716" s="66">
        <f t="shared" si="6305"/>
        <v>645000</v>
      </c>
      <c r="V8716" s="66">
        <f t="shared" si="6305"/>
        <v>674783</v>
      </c>
      <c r="W8716" s="66">
        <f t="shared" si="6305"/>
        <v>615919</v>
      </c>
      <c r="X8716" s="66">
        <f t="shared" si="6305"/>
        <v>8374972</v>
      </c>
      <c r="Y8716" s="208">
        <f t="shared" si="6301"/>
        <v>100</v>
      </c>
    </row>
    <row r="8717" spans="1:25">
      <c r="A8717" s="23">
        <v>35</v>
      </c>
      <c r="B8717" s="80" t="s">
        <v>172</v>
      </c>
      <c r="C8717" s="80" t="s">
        <v>1065</v>
      </c>
      <c r="D8717" s="80">
        <v>35020022</v>
      </c>
      <c r="E8717" s="22">
        <v>6111</v>
      </c>
      <c r="F8717" s="23"/>
      <c r="G8717" s="129" t="s">
        <v>3380</v>
      </c>
      <c r="H8717" s="32" t="s">
        <v>12</v>
      </c>
      <c r="I8717" s="44">
        <f t="shared" si="6277"/>
        <v>7561639</v>
      </c>
      <c r="J8717" s="44">
        <v>7341639</v>
      </c>
      <c r="K8717" s="44">
        <f t="shared" si="6278"/>
        <v>220000</v>
      </c>
      <c r="L8717" s="44">
        <v>214000</v>
      </c>
      <c r="M8717" s="44">
        <v>0</v>
      </c>
      <c r="N8717" s="44">
        <v>6000</v>
      </c>
      <c r="O8717" s="44">
        <v>0</v>
      </c>
      <c r="P8717" s="44">
        <v>0</v>
      </c>
      <c r="Q8717" s="44">
        <v>8171387</v>
      </c>
      <c r="R8717" s="44">
        <v>7704277</v>
      </c>
      <c r="S8717" s="44">
        <v>5872465</v>
      </c>
      <c r="T8717" s="44">
        <f t="shared" ref="T8717:T8748" si="6306">U8717+V8717+W8717</f>
        <v>1831812</v>
      </c>
      <c r="U8717" s="44">
        <v>611000</v>
      </c>
      <c r="V8717" s="44">
        <v>610812</v>
      </c>
      <c r="W8717" s="44">
        <v>610000</v>
      </c>
      <c r="X8717" s="44">
        <f t="shared" ref="X8717:X8748" si="6307">S8717+T8717</f>
        <v>7704277</v>
      </c>
      <c r="Y8717" s="209">
        <f t="shared" si="6301"/>
        <v>100</v>
      </c>
    </row>
    <row r="8718" spans="1:25">
      <c r="A8718" s="20">
        <v>35</v>
      </c>
      <c r="B8718" s="81" t="s">
        <v>172</v>
      </c>
      <c r="C8718" s="81" t="s">
        <v>1065</v>
      </c>
      <c r="D8718" s="81">
        <v>35020022</v>
      </c>
      <c r="E8718" s="20" t="s">
        <v>134</v>
      </c>
      <c r="F8718" s="23" t="s">
        <v>0</v>
      </c>
      <c r="G8718" s="154" t="s">
        <v>0</v>
      </c>
      <c r="H8718" s="21" t="s">
        <v>13</v>
      </c>
      <c r="I8718" s="66">
        <f t="shared" si="6277"/>
        <v>639556</v>
      </c>
      <c r="J8718" s="66">
        <f>SUM(J8719:J8723)</f>
        <v>639556</v>
      </c>
      <c r="K8718" s="66">
        <f t="shared" si="6278"/>
        <v>0</v>
      </c>
      <c r="L8718" s="66">
        <f t="shared" ref="L8718:X8718" si="6308">SUM(L8719:L8723)</f>
        <v>0</v>
      </c>
      <c r="M8718" s="66">
        <f t="shared" si="6308"/>
        <v>0</v>
      </c>
      <c r="N8718" s="66">
        <f t="shared" si="6308"/>
        <v>0</v>
      </c>
      <c r="O8718" s="66">
        <f t="shared" si="6308"/>
        <v>0</v>
      </c>
      <c r="P8718" s="66">
        <f t="shared" si="6308"/>
        <v>0</v>
      </c>
      <c r="Q8718" s="66">
        <f t="shared" si="6308"/>
        <v>670695</v>
      </c>
      <c r="R8718" s="66">
        <f t="shared" si="6308"/>
        <v>670695</v>
      </c>
      <c r="S8718" s="66">
        <f t="shared" si="6308"/>
        <v>566805</v>
      </c>
      <c r="T8718" s="66">
        <f t="shared" si="6308"/>
        <v>103890</v>
      </c>
      <c r="U8718" s="66">
        <f t="shared" si="6308"/>
        <v>34000</v>
      </c>
      <c r="V8718" s="66">
        <f t="shared" si="6308"/>
        <v>63971</v>
      </c>
      <c r="W8718" s="66">
        <f t="shared" si="6308"/>
        <v>5919</v>
      </c>
      <c r="X8718" s="66">
        <f t="shared" si="6308"/>
        <v>670695</v>
      </c>
      <c r="Y8718" s="208">
        <f t="shared" si="6301"/>
        <v>100</v>
      </c>
    </row>
    <row r="8719" spans="1:25">
      <c r="A8719" s="23">
        <v>35</v>
      </c>
      <c r="B8719" s="80" t="s">
        <v>172</v>
      </c>
      <c r="C8719" s="80" t="s">
        <v>1065</v>
      </c>
      <c r="D8719" s="80">
        <v>35020022</v>
      </c>
      <c r="E8719" s="22">
        <v>6112</v>
      </c>
      <c r="F8719" s="23" t="s">
        <v>3006</v>
      </c>
      <c r="G8719" s="129" t="s">
        <v>3380</v>
      </c>
      <c r="H8719" s="32" t="s">
        <v>16</v>
      </c>
      <c r="I8719" s="44">
        <f t="shared" si="6277"/>
        <v>93000</v>
      </c>
      <c r="J8719" s="44">
        <v>93000</v>
      </c>
      <c r="K8719" s="44">
        <f t="shared" si="6278"/>
        <v>0</v>
      </c>
      <c r="L8719" s="44">
        <v>0</v>
      </c>
      <c r="M8719" s="44">
        <v>0</v>
      </c>
      <c r="N8719" s="44">
        <v>0</v>
      </c>
      <c r="O8719" s="44">
        <v>0</v>
      </c>
      <c r="P8719" s="44">
        <v>0</v>
      </c>
      <c r="Q8719" s="44">
        <v>93000</v>
      </c>
      <c r="R8719" s="44">
        <v>93000</v>
      </c>
      <c r="S8719" s="44">
        <v>75081</v>
      </c>
      <c r="T8719" s="44">
        <f t="shared" si="6306"/>
        <v>17919</v>
      </c>
      <c r="U8719" s="44">
        <v>6000</v>
      </c>
      <c r="V8719" s="44">
        <v>6000</v>
      </c>
      <c r="W8719" s="44">
        <v>5919</v>
      </c>
      <c r="X8719" s="44">
        <f t="shared" si="6307"/>
        <v>93000</v>
      </c>
      <c r="Y8719" s="209">
        <f t="shared" si="6301"/>
        <v>100</v>
      </c>
    </row>
    <row r="8720" spans="1:25">
      <c r="A8720" s="23">
        <v>35</v>
      </c>
      <c r="B8720" s="80" t="s">
        <v>172</v>
      </c>
      <c r="C8720" s="80" t="s">
        <v>1065</v>
      </c>
      <c r="D8720" s="80">
        <v>35020022</v>
      </c>
      <c r="E8720" s="22">
        <v>6112</v>
      </c>
      <c r="F8720" s="23" t="s">
        <v>3007</v>
      </c>
      <c r="G8720" s="129" t="s">
        <v>3380</v>
      </c>
      <c r="H8720" s="32" t="s">
        <v>19</v>
      </c>
      <c r="I8720" s="44">
        <f t="shared" si="6277"/>
        <v>388970</v>
      </c>
      <c r="J8720" s="44">
        <v>388970</v>
      </c>
      <c r="K8720" s="44">
        <f t="shared" si="6278"/>
        <v>0</v>
      </c>
      <c r="L8720" s="44">
        <v>0</v>
      </c>
      <c r="M8720" s="44">
        <v>0</v>
      </c>
      <c r="N8720" s="44">
        <v>0</v>
      </c>
      <c r="O8720" s="44">
        <v>0</v>
      </c>
      <c r="P8720" s="44">
        <v>0</v>
      </c>
      <c r="Q8720" s="44">
        <v>388970</v>
      </c>
      <c r="R8720" s="44">
        <v>388970</v>
      </c>
      <c r="S8720" s="44">
        <v>333599</v>
      </c>
      <c r="T8720" s="44">
        <f t="shared" si="6306"/>
        <v>55371</v>
      </c>
      <c r="U8720" s="44">
        <v>28000</v>
      </c>
      <c r="V8720" s="44">
        <v>27371</v>
      </c>
      <c r="W8720" s="44"/>
      <c r="X8720" s="44">
        <f t="shared" si="6307"/>
        <v>388970</v>
      </c>
      <c r="Y8720" s="209">
        <f t="shared" si="6301"/>
        <v>100</v>
      </c>
    </row>
    <row r="8721" spans="1:25">
      <c r="A8721" s="23">
        <v>35</v>
      </c>
      <c r="B8721" s="80" t="s">
        <v>172</v>
      </c>
      <c r="C8721" s="80" t="s">
        <v>1065</v>
      </c>
      <c r="D8721" s="80">
        <v>35020022</v>
      </c>
      <c r="E8721" s="22">
        <v>6112</v>
      </c>
      <c r="F8721" s="23" t="s">
        <v>3008</v>
      </c>
      <c r="G8721" s="129" t="s">
        <v>3380</v>
      </c>
      <c r="H8721" s="32" t="s">
        <v>17</v>
      </c>
      <c r="I8721" s="44">
        <f t="shared" si="6277"/>
        <v>90210</v>
      </c>
      <c r="J8721" s="44">
        <v>90210</v>
      </c>
      <c r="K8721" s="44">
        <f t="shared" si="6278"/>
        <v>0</v>
      </c>
      <c r="L8721" s="44">
        <v>0</v>
      </c>
      <c r="M8721" s="44">
        <v>0</v>
      </c>
      <c r="N8721" s="44">
        <v>0</v>
      </c>
      <c r="O8721" s="44">
        <v>0</v>
      </c>
      <c r="P8721" s="44">
        <v>0</v>
      </c>
      <c r="Q8721" s="44">
        <v>95049</v>
      </c>
      <c r="R8721" s="44">
        <v>95049</v>
      </c>
      <c r="S8721" s="44">
        <v>95049</v>
      </c>
      <c r="T8721" s="44">
        <f t="shared" si="6306"/>
        <v>0</v>
      </c>
      <c r="U8721" s="44"/>
      <c r="V8721" s="44"/>
      <c r="W8721" s="44"/>
      <c r="X8721" s="44">
        <f t="shared" si="6307"/>
        <v>95049</v>
      </c>
      <c r="Y8721" s="209">
        <f t="shared" si="6301"/>
        <v>100</v>
      </c>
    </row>
    <row r="8722" spans="1:25">
      <c r="A8722" s="23">
        <v>35</v>
      </c>
      <c r="B8722" s="80" t="s">
        <v>172</v>
      </c>
      <c r="C8722" s="80" t="s">
        <v>1065</v>
      </c>
      <c r="D8722" s="80">
        <v>35020022</v>
      </c>
      <c r="E8722" s="22">
        <v>6112</v>
      </c>
      <c r="F8722" s="23" t="s">
        <v>3009</v>
      </c>
      <c r="G8722" s="129" t="s">
        <v>3380</v>
      </c>
      <c r="H8722" s="32" t="s">
        <v>15</v>
      </c>
      <c r="I8722" s="44">
        <f t="shared" si="6277"/>
        <v>44000</v>
      </c>
      <c r="J8722" s="44">
        <v>44000</v>
      </c>
      <c r="K8722" s="44">
        <f t="shared" si="6278"/>
        <v>0</v>
      </c>
      <c r="L8722" s="44">
        <v>0</v>
      </c>
      <c r="M8722" s="44">
        <v>0</v>
      </c>
      <c r="N8722" s="44">
        <v>0</v>
      </c>
      <c r="O8722" s="44">
        <v>0</v>
      </c>
      <c r="P8722" s="44">
        <v>0</v>
      </c>
      <c r="Q8722" s="44">
        <v>47300</v>
      </c>
      <c r="R8722" s="44">
        <v>47300</v>
      </c>
      <c r="S8722" s="44">
        <v>16700</v>
      </c>
      <c r="T8722" s="44">
        <f t="shared" si="6306"/>
        <v>30600</v>
      </c>
      <c r="U8722" s="44"/>
      <c r="V8722" s="44">
        <v>30600</v>
      </c>
      <c r="W8722" s="44"/>
      <c r="X8722" s="44">
        <f t="shared" si="6307"/>
        <v>47300</v>
      </c>
      <c r="Y8722" s="209">
        <f t="shared" si="6301"/>
        <v>100</v>
      </c>
    </row>
    <row r="8723" spans="1:25">
      <c r="A8723" s="23">
        <v>35</v>
      </c>
      <c r="B8723" s="80" t="s">
        <v>172</v>
      </c>
      <c r="C8723" s="80" t="s">
        <v>1065</v>
      </c>
      <c r="D8723" s="80">
        <v>35020022</v>
      </c>
      <c r="E8723" s="22">
        <v>6112</v>
      </c>
      <c r="F8723" s="23" t="s">
        <v>3010</v>
      </c>
      <c r="G8723" s="129" t="s">
        <v>3380</v>
      </c>
      <c r="H8723" s="32" t="s">
        <v>18</v>
      </c>
      <c r="I8723" s="44">
        <f t="shared" si="6277"/>
        <v>23376</v>
      </c>
      <c r="J8723" s="44">
        <v>23376</v>
      </c>
      <c r="K8723" s="44">
        <f t="shared" si="6278"/>
        <v>0</v>
      </c>
      <c r="L8723" s="44">
        <v>0</v>
      </c>
      <c r="M8723" s="44">
        <v>0</v>
      </c>
      <c r="N8723" s="44">
        <v>0</v>
      </c>
      <c r="O8723" s="44">
        <v>0</v>
      </c>
      <c r="P8723" s="44">
        <v>0</v>
      </c>
      <c r="Q8723" s="44">
        <v>46376</v>
      </c>
      <c r="R8723" s="44">
        <v>46376</v>
      </c>
      <c r="S8723" s="44">
        <v>46376</v>
      </c>
      <c r="T8723" s="44">
        <f t="shared" si="6306"/>
        <v>0</v>
      </c>
      <c r="U8723" s="44"/>
      <c r="V8723" s="44"/>
      <c r="W8723" s="44"/>
      <c r="X8723" s="44">
        <f t="shared" si="6307"/>
        <v>46376</v>
      </c>
      <c r="Y8723" s="209">
        <f t="shared" si="6301"/>
        <v>100</v>
      </c>
    </row>
    <row r="8724" spans="1:25">
      <c r="A8724" s="23">
        <v>35</v>
      </c>
      <c r="B8724" s="80" t="s">
        <v>172</v>
      </c>
      <c r="C8724" s="80" t="s">
        <v>1065</v>
      </c>
      <c r="D8724" s="80">
        <v>35020022</v>
      </c>
      <c r="E8724" s="21" t="s">
        <v>139</v>
      </c>
      <c r="F8724" s="21" t="s">
        <v>0</v>
      </c>
      <c r="G8724" s="150" t="s">
        <v>0</v>
      </c>
      <c r="H8724" s="21" t="s">
        <v>21</v>
      </c>
      <c r="I8724" s="66">
        <f t="shared" si="6277"/>
        <v>793902</v>
      </c>
      <c r="J8724" s="66">
        <f t="shared" ref="J8724:X8724" si="6309">SUM(J8725)</f>
        <v>770872</v>
      </c>
      <c r="K8724" s="66">
        <f t="shared" si="6278"/>
        <v>23030</v>
      </c>
      <c r="L8724" s="66">
        <f t="shared" si="6309"/>
        <v>22400</v>
      </c>
      <c r="M8724" s="66">
        <f t="shared" si="6309"/>
        <v>0</v>
      </c>
      <c r="N8724" s="66">
        <f t="shared" si="6309"/>
        <v>630</v>
      </c>
      <c r="O8724" s="66">
        <f t="shared" si="6309"/>
        <v>0</v>
      </c>
      <c r="P8724" s="66">
        <f t="shared" si="6309"/>
        <v>0</v>
      </c>
      <c r="Q8724" s="66">
        <f t="shared" si="6309"/>
        <v>858438</v>
      </c>
      <c r="R8724" s="66">
        <f t="shared" si="6309"/>
        <v>809457</v>
      </c>
      <c r="S8724" s="66">
        <f t="shared" si="6309"/>
        <v>613945</v>
      </c>
      <c r="T8724" s="66">
        <f t="shared" si="6309"/>
        <v>195512</v>
      </c>
      <c r="U8724" s="66">
        <f t="shared" si="6309"/>
        <v>65512</v>
      </c>
      <c r="V8724" s="66">
        <f t="shared" si="6309"/>
        <v>65000</v>
      </c>
      <c r="W8724" s="66">
        <f t="shared" si="6309"/>
        <v>65000</v>
      </c>
      <c r="X8724" s="66">
        <f t="shared" si="6309"/>
        <v>809457</v>
      </c>
      <c r="Y8724" s="208">
        <f t="shared" si="6301"/>
        <v>100</v>
      </c>
    </row>
    <row r="8725" spans="1:25">
      <c r="A8725" s="23">
        <v>35</v>
      </c>
      <c r="B8725" s="80" t="s">
        <v>172</v>
      </c>
      <c r="C8725" s="80" t="s">
        <v>1065</v>
      </c>
      <c r="D8725" s="80">
        <v>35020022</v>
      </c>
      <c r="E8725" s="22">
        <v>6121</v>
      </c>
      <c r="F8725" s="23"/>
      <c r="G8725" s="129" t="s">
        <v>3380</v>
      </c>
      <c r="H8725" s="32" t="s">
        <v>22</v>
      </c>
      <c r="I8725" s="44">
        <f t="shared" si="6277"/>
        <v>793902</v>
      </c>
      <c r="J8725" s="44">
        <v>770872</v>
      </c>
      <c r="K8725" s="44">
        <f t="shared" si="6278"/>
        <v>23030</v>
      </c>
      <c r="L8725" s="44">
        <v>22400</v>
      </c>
      <c r="M8725" s="44">
        <v>0</v>
      </c>
      <c r="N8725" s="44">
        <v>630</v>
      </c>
      <c r="O8725" s="44">
        <v>0</v>
      </c>
      <c r="P8725" s="44">
        <v>0</v>
      </c>
      <c r="Q8725" s="44">
        <v>858438</v>
      </c>
      <c r="R8725" s="44">
        <v>809457</v>
      </c>
      <c r="S8725" s="44">
        <v>613945</v>
      </c>
      <c r="T8725" s="44">
        <f t="shared" si="6306"/>
        <v>195512</v>
      </c>
      <c r="U8725" s="44">
        <v>65512</v>
      </c>
      <c r="V8725" s="44">
        <v>65000</v>
      </c>
      <c r="W8725" s="44">
        <v>65000</v>
      </c>
      <c r="X8725" s="44">
        <f t="shared" si="6307"/>
        <v>809457</v>
      </c>
      <c r="Y8725" s="209">
        <f t="shared" si="6301"/>
        <v>100</v>
      </c>
    </row>
    <row r="8726" spans="1:25">
      <c r="A8726" s="23">
        <v>35</v>
      </c>
      <c r="B8726" s="80" t="s">
        <v>172</v>
      </c>
      <c r="C8726" s="80" t="s">
        <v>1065</v>
      </c>
      <c r="D8726" s="80">
        <v>35020022</v>
      </c>
      <c r="E8726" s="21" t="s">
        <v>141</v>
      </c>
      <c r="F8726" s="21" t="s">
        <v>0</v>
      </c>
      <c r="G8726" s="150" t="s">
        <v>0</v>
      </c>
      <c r="H8726" s="21" t="s">
        <v>23</v>
      </c>
      <c r="I8726" s="66">
        <f t="shared" si="6277"/>
        <v>723458</v>
      </c>
      <c r="J8726" s="66">
        <f>SUM(J8727:J8735)</f>
        <v>382988</v>
      </c>
      <c r="K8726" s="66">
        <f t="shared" si="6278"/>
        <v>340470</v>
      </c>
      <c r="L8726" s="66">
        <f t="shared" ref="L8726:X8726" si="6310">SUM(L8727:L8735)</f>
        <v>208900</v>
      </c>
      <c r="M8726" s="66">
        <f t="shared" si="6310"/>
        <v>0</v>
      </c>
      <c r="N8726" s="66">
        <f t="shared" si="6310"/>
        <v>131570</v>
      </c>
      <c r="O8726" s="66">
        <f t="shared" si="6310"/>
        <v>0</v>
      </c>
      <c r="P8726" s="66">
        <f t="shared" si="6310"/>
        <v>0</v>
      </c>
      <c r="Q8726" s="66">
        <f t="shared" si="6310"/>
        <v>1322153</v>
      </c>
      <c r="R8726" s="66">
        <f t="shared" si="6310"/>
        <v>503343</v>
      </c>
      <c r="S8726" s="66">
        <f t="shared" si="6310"/>
        <v>462189</v>
      </c>
      <c r="T8726" s="66">
        <f t="shared" si="6310"/>
        <v>41154</v>
      </c>
      <c r="U8726" s="66">
        <f t="shared" si="6310"/>
        <v>17350</v>
      </c>
      <c r="V8726" s="66">
        <f t="shared" si="6310"/>
        <v>14250</v>
      </c>
      <c r="W8726" s="66">
        <f t="shared" si="6310"/>
        <v>9554</v>
      </c>
      <c r="X8726" s="66">
        <f t="shared" si="6310"/>
        <v>503343</v>
      </c>
      <c r="Y8726" s="208">
        <f t="shared" si="6301"/>
        <v>100</v>
      </c>
    </row>
    <row r="8727" spans="1:25">
      <c r="A8727" s="23">
        <v>35</v>
      </c>
      <c r="B8727" s="80" t="s">
        <v>172</v>
      </c>
      <c r="C8727" s="80" t="s">
        <v>1065</v>
      </c>
      <c r="D8727" s="80">
        <v>35020022</v>
      </c>
      <c r="E8727" s="22">
        <v>6131</v>
      </c>
      <c r="F8727" s="23"/>
      <c r="G8727" s="129" t="s">
        <v>3380</v>
      </c>
      <c r="H8727" s="32" t="s">
        <v>24</v>
      </c>
      <c r="I8727" s="44">
        <f t="shared" si="6277"/>
        <v>33000</v>
      </c>
      <c r="J8727" s="44">
        <v>0</v>
      </c>
      <c r="K8727" s="44">
        <f t="shared" si="6278"/>
        <v>33000</v>
      </c>
      <c r="L8727" s="44">
        <v>20000</v>
      </c>
      <c r="M8727" s="44">
        <v>0</v>
      </c>
      <c r="N8727" s="44">
        <v>13000</v>
      </c>
      <c r="O8727" s="44">
        <v>0</v>
      </c>
      <c r="P8727" s="44">
        <v>0</v>
      </c>
      <c r="Q8727" s="44">
        <v>84419</v>
      </c>
      <c r="R8727" s="44">
        <v>0</v>
      </c>
      <c r="S8727" s="44">
        <v>0</v>
      </c>
      <c r="T8727" s="44">
        <f t="shared" si="6306"/>
        <v>0</v>
      </c>
      <c r="U8727" s="44"/>
      <c r="V8727" s="44"/>
      <c r="W8727" s="44"/>
      <c r="X8727" s="44">
        <f t="shared" si="6307"/>
        <v>0</v>
      </c>
      <c r="Y8727" s="209">
        <f t="shared" si="6301"/>
        <v>0</v>
      </c>
    </row>
    <row r="8728" spans="1:25">
      <c r="A8728" s="23">
        <v>35</v>
      </c>
      <c r="B8728" s="80" t="s">
        <v>172</v>
      </c>
      <c r="C8728" s="80" t="s">
        <v>1065</v>
      </c>
      <c r="D8728" s="80">
        <v>35020022</v>
      </c>
      <c r="E8728" s="22">
        <v>6132</v>
      </c>
      <c r="F8728" s="23"/>
      <c r="G8728" s="129" t="s">
        <v>3380</v>
      </c>
      <c r="H8728" s="32" t="s">
        <v>25</v>
      </c>
      <c r="I8728" s="44">
        <f t="shared" si="6277"/>
        <v>201200</v>
      </c>
      <c r="J8728" s="44">
        <v>166000</v>
      </c>
      <c r="K8728" s="44">
        <f t="shared" si="6278"/>
        <v>35200</v>
      </c>
      <c r="L8728" s="44">
        <v>35200</v>
      </c>
      <c r="M8728" s="44">
        <v>0</v>
      </c>
      <c r="N8728" s="44">
        <v>0</v>
      </c>
      <c r="O8728" s="44">
        <v>0</v>
      </c>
      <c r="P8728" s="44">
        <v>0</v>
      </c>
      <c r="Q8728" s="44">
        <v>311200</v>
      </c>
      <c r="R8728" s="44">
        <v>216000</v>
      </c>
      <c r="S8728" s="44">
        <v>213000</v>
      </c>
      <c r="T8728" s="44">
        <f t="shared" si="6306"/>
        <v>3000</v>
      </c>
      <c r="U8728" s="44">
        <v>3000</v>
      </c>
      <c r="V8728" s="44"/>
      <c r="W8728" s="44"/>
      <c r="X8728" s="44">
        <f t="shared" si="6307"/>
        <v>216000</v>
      </c>
      <c r="Y8728" s="209">
        <f t="shared" si="6301"/>
        <v>100</v>
      </c>
    </row>
    <row r="8729" spans="1:25">
      <c r="A8729" s="23">
        <v>35</v>
      </c>
      <c r="B8729" s="80" t="s">
        <v>172</v>
      </c>
      <c r="C8729" s="80" t="s">
        <v>1065</v>
      </c>
      <c r="D8729" s="80">
        <v>35020022</v>
      </c>
      <c r="E8729" s="22">
        <v>6133</v>
      </c>
      <c r="F8729" s="23"/>
      <c r="G8729" s="129" t="s">
        <v>3380</v>
      </c>
      <c r="H8729" s="32" t="s">
        <v>26</v>
      </c>
      <c r="I8729" s="44">
        <f t="shared" si="6277"/>
        <v>52000</v>
      </c>
      <c r="J8729" s="44">
        <v>37000</v>
      </c>
      <c r="K8729" s="44">
        <f t="shared" si="6278"/>
        <v>15000</v>
      </c>
      <c r="L8729" s="44">
        <v>15000</v>
      </c>
      <c r="M8729" s="44">
        <v>0</v>
      </c>
      <c r="N8729" s="44">
        <v>0</v>
      </c>
      <c r="O8729" s="44">
        <v>0</v>
      </c>
      <c r="P8729" s="44">
        <v>0</v>
      </c>
      <c r="Q8729" s="44">
        <v>67000</v>
      </c>
      <c r="R8729" s="44">
        <v>37000</v>
      </c>
      <c r="S8729" s="44">
        <v>27900</v>
      </c>
      <c r="T8729" s="44">
        <f t="shared" si="6306"/>
        <v>9100</v>
      </c>
      <c r="U8729" s="44">
        <v>3100</v>
      </c>
      <c r="V8729" s="44">
        <v>3000</v>
      </c>
      <c r="W8729" s="44">
        <v>3000</v>
      </c>
      <c r="X8729" s="44">
        <f t="shared" si="6307"/>
        <v>37000</v>
      </c>
      <c r="Y8729" s="209">
        <f t="shared" si="6301"/>
        <v>100</v>
      </c>
    </row>
    <row r="8730" spans="1:25">
      <c r="A8730" s="23">
        <v>35</v>
      </c>
      <c r="B8730" s="80" t="s">
        <v>172</v>
      </c>
      <c r="C8730" s="80" t="s">
        <v>1065</v>
      </c>
      <c r="D8730" s="80">
        <v>35020022</v>
      </c>
      <c r="E8730" s="22">
        <v>6134</v>
      </c>
      <c r="F8730" s="23"/>
      <c r="G8730" s="129" t="s">
        <v>3380</v>
      </c>
      <c r="H8730" s="32" t="s">
        <v>27</v>
      </c>
      <c r="I8730" s="44">
        <f t="shared" si="6277"/>
        <v>114530</v>
      </c>
      <c r="J8730" s="44">
        <v>31000</v>
      </c>
      <c r="K8730" s="44">
        <f t="shared" si="6278"/>
        <v>83530</v>
      </c>
      <c r="L8730" s="44">
        <v>46000</v>
      </c>
      <c r="M8730" s="44">
        <v>0</v>
      </c>
      <c r="N8730" s="44">
        <v>37530</v>
      </c>
      <c r="O8730" s="44">
        <v>0</v>
      </c>
      <c r="P8730" s="44">
        <v>0</v>
      </c>
      <c r="Q8730" s="44">
        <v>261187</v>
      </c>
      <c r="R8730" s="44">
        <v>51000</v>
      </c>
      <c r="S8730" s="44">
        <v>45800</v>
      </c>
      <c r="T8730" s="44">
        <f t="shared" si="6306"/>
        <v>5200</v>
      </c>
      <c r="U8730" s="44">
        <v>2000</v>
      </c>
      <c r="V8730" s="44">
        <v>2000</v>
      </c>
      <c r="W8730" s="44">
        <v>1200</v>
      </c>
      <c r="X8730" s="44">
        <f t="shared" si="6307"/>
        <v>51000</v>
      </c>
      <c r="Y8730" s="209">
        <f t="shared" si="6301"/>
        <v>100</v>
      </c>
    </row>
    <row r="8731" spans="1:25">
      <c r="A8731" s="23">
        <v>35</v>
      </c>
      <c r="B8731" s="80" t="s">
        <v>172</v>
      </c>
      <c r="C8731" s="80" t="s">
        <v>1065</v>
      </c>
      <c r="D8731" s="80">
        <v>35020022</v>
      </c>
      <c r="E8731" s="22">
        <v>6135</v>
      </c>
      <c r="F8731" s="23"/>
      <c r="G8731" s="129" t="s">
        <v>3380</v>
      </c>
      <c r="H8731" s="32" t="s">
        <v>28</v>
      </c>
      <c r="I8731" s="44">
        <f t="shared" si="6277"/>
        <v>4000</v>
      </c>
      <c r="J8731" s="44">
        <v>0</v>
      </c>
      <c r="K8731" s="44">
        <f t="shared" si="6278"/>
        <v>4000</v>
      </c>
      <c r="L8731" s="44">
        <v>4000</v>
      </c>
      <c r="M8731" s="44">
        <v>0</v>
      </c>
      <c r="N8731" s="44">
        <v>0</v>
      </c>
      <c r="O8731" s="44">
        <v>0</v>
      </c>
      <c r="P8731" s="44">
        <v>0</v>
      </c>
      <c r="Q8731" s="44">
        <v>7000</v>
      </c>
      <c r="R8731" s="44">
        <v>0</v>
      </c>
      <c r="S8731" s="44">
        <v>0</v>
      </c>
      <c r="T8731" s="44">
        <f t="shared" si="6306"/>
        <v>0</v>
      </c>
      <c r="U8731" s="44"/>
      <c r="V8731" s="44"/>
      <c r="W8731" s="44"/>
      <c r="X8731" s="44">
        <f t="shared" si="6307"/>
        <v>0</v>
      </c>
      <c r="Y8731" s="209">
        <f t="shared" si="6301"/>
        <v>0</v>
      </c>
    </row>
    <row r="8732" spans="1:25">
      <c r="A8732" s="23">
        <v>35</v>
      </c>
      <c r="B8732" s="80" t="s">
        <v>172</v>
      </c>
      <c r="C8732" s="80" t="s">
        <v>1065</v>
      </c>
      <c r="D8732" s="80">
        <v>35020022</v>
      </c>
      <c r="E8732" s="22">
        <v>6136</v>
      </c>
      <c r="F8732" s="23"/>
      <c r="G8732" s="129" t="s">
        <v>3380</v>
      </c>
      <c r="H8732" s="32" t="s">
        <v>29</v>
      </c>
      <c r="I8732" s="44">
        <f t="shared" si="6277"/>
        <v>2000</v>
      </c>
      <c r="J8732" s="44">
        <v>0</v>
      </c>
      <c r="K8732" s="44">
        <f t="shared" si="6278"/>
        <v>2000</v>
      </c>
      <c r="L8732" s="44">
        <v>2000</v>
      </c>
      <c r="M8732" s="44">
        <v>0</v>
      </c>
      <c r="N8732" s="44">
        <v>0</v>
      </c>
      <c r="O8732" s="44">
        <v>0</v>
      </c>
      <c r="P8732" s="44">
        <v>0</v>
      </c>
      <c r="Q8732" s="44">
        <v>7000</v>
      </c>
      <c r="R8732" s="44">
        <v>0</v>
      </c>
      <c r="S8732" s="44">
        <v>0</v>
      </c>
      <c r="T8732" s="44">
        <f t="shared" si="6306"/>
        <v>0</v>
      </c>
      <c r="U8732" s="44"/>
      <c r="V8732" s="44"/>
      <c r="W8732" s="44"/>
      <c r="X8732" s="44">
        <f t="shared" si="6307"/>
        <v>0</v>
      </c>
      <c r="Y8732" s="209">
        <f t="shared" si="6301"/>
        <v>0</v>
      </c>
    </row>
    <row r="8733" spans="1:25">
      <c r="A8733" s="23">
        <v>35</v>
      </c>
      <c r="B8733" s="80" t="s">
        <v>172</v>
      </c>
      <c r="C8733" s="80" t="s">
        <v>1065</v>
      </c>
      <c r="D8733" s="80">
        <v>35020022</v>
      </c>
      <c r="E8733" s="22">
        <v>6137</v>
      </c>
      <c r="F8733" s="23"/>
      <c r="G8733" s="129" t="s">
        <v>3380</v>
      </c>
      <c r="H8733" s="32" t="s">
        <v>30</v>
      </c>
      <c r="I8733" s="44">
        <f t="shared" si="6277"/>
        <v>89498</v>
      </c>
      <c r="J8733" s="44">
        <v>68598</v>
      </c>
      <c r="K8733" s="44">
        <f t="shared" si="6278"/>
        <v>20900</v>
      </c>
      <c r="L8733" s="44">
        <v>20000</v>
      </c>
      <c r="M8733" s="44">
        <v>0</v>
      </c>
      <c r="N8733" s="44">
        <v>900</v>
      </c>
      <c r="O8733" s="44">
        <v>0</v>
      </c>
      <c r="P8733" s="44">
        <v>0</v>
      </c>
      <c r="Q8733" s="44">
        <v>214187</v>
      </c>
      <c r="R8733" s="44">
        <v>125598</v>
      </c>
      <c r="S8733" s="44">
        <v>108480</v>
      </c>
      <c r="T8733" s="44">
        <f t="shared" si="6306"/>
        <v>17118</v>
      </c>
      <c r="U8733" s="44">
        <v>7000</v>
      </c>
      <c r="V8733" s="44">
        <v>7000</v>
      </c>
      <c r="W8733" s="44">
        <v>3118</v>
      </c>
      <c r="X8733" s="44">
        <f t="shared" si="6307"/>
        <v>125598</v>
      </c>
      <c r="Y8733" s="209">
        <f t="shared" si="6301"/>
        <v>100</v>
      </c>
    </row>
    <row r="8734" spans="1:25">
      <c r="A8734" s="23">
        <v>35</v>
      </c>
      <c r="B8734" s="80" t="s">
        <v>172</v>
      </c>
      <c r="C8734" s="80" t="s">
        <v>1065</v>
      </c>
      <c r="D8734" s="80">
        <v>35020022</v>
      </c>
      <c r="E8734" s="22">
        <v>6138</v>
      </c>
      <c r="F8734" s="23"/>
      <c r="G8734" s="129" t="s">
        <v>3380</v>
      </c>
      <c r="H8734" s="32" t="s">
        <v>31</v>
      </c>
      <c r="I8734" s="44">
        <f t="shared" si="6277"/>
        <v>11100</v>
      </c>
      <c r="J8734" s="44">
        <v>0</v>
      </c>
      <c r="K8734" s="44">
        <f t="shared" si="6278"/>
        <v>11100</v>
      </c>
      <c r="L8734" s="44">
        <v>11000</v>
      </c>
      <c r="M8734" s="44">
        <v>0</v>
      </c>
      <c r="N8734" s="44">
        <v>100</v>
      </c>
      <c r="O8734" s="44">
        <v>0</v>
      </c>
      <c r="P8734" s="44">
        <v>0</v>
      </c>
      <c r="Q8734" s="44">
        <v>24205</v>
      </c>
      <c r="R8734" s="44">
        <v>0</v>
      </c>
      <c r="S8734" s="44">
        <v>0</v>
      </c>
      <c r="T8734" s="44">
        <f t="shared" si="6306"/>
        <v>0</v>
      </c>
      <c r="U8734" s="44"/>
      <c r="V8734" s="44"/>
      <c r="W8734" s="44"/>
      <c r="X8734" s="44">
        <f t="shared" si="6307"/>
        <v>0</v>
      </c>
      <c r="Y8734" s="209">
        <f t="shared" si="6301"/>
        <v>0</v>
      </c>
    </row>
    <row r="8735" spans="1:25">
      <c r="A8735" s="20">
        <v>35</v>
      </c>
      <c r="B8735" s="81" t="s">
        <v>172</v>
      </c>
      <c r="C8735" s="81" t="s">
        <v>1065</v>
      </c>
      <c r="D8735" s="81">
        <v>35020022</v>
      </c>
      <c r="E8735" s="20" t="s">
        <v>144</v>
      </c>
      <c r="F8735" s="23" t="s">
        <v>0</v>
      </c>
      <c r="G8735" s="154" t="s">
        <v>0</v>
      </c>
      <c r="H8735" s="21" t="s">
        <v>32</v>
      </c>
      <c r="I8735" s="66">
        <f t="shared" si="6277"/>
        <v>216130</v>
      </c>
      <c r="J8735" s="66">
        <f>SUM(J8736:J8739)</f>
        <v>80390</v>
      </c>
      <c r="K8735" s="66">
        <f t="shared" si="6278"/>
        <v>135740</v>
      </c>
      <c r="L8735" s="66">
        <f t="shared" ref="L8735:X8735" si="6311">SUM(L8736:L8739)</f>
        <v>55700</v>
      </c>
      <c r="M8735" s="66">
        <f t="shared" si="6311"/>
        <v>0</v>
      </c>
      <c r="N8735" s="66">
        <f t="shared" si="6311"/>
        <v>80040</v>
      </c>
      <c r="O8735" s="66">
        <f t="shared" si="6311"/>
        <v>0</v>
      </c>
      <c r="P8735" s="66">
        <f t="shared" si="6311"/>
        <v>0</v>
      </c>
      <c r="Q8735" s="66">
        <f t="shared" si="6311"/>
        <v>345955</v>
      </c>
      <c r="R8735" s="66">
        <f t="shared" si="6311"/>
        <v>73745</v>
      </c>
      <c r="S8735" s="66">
        <f t="shared" si="6311"/>
        <v>67009</v>
      </c>
      <c r="T8735" s="66">
        <f t="shared" si="6311"/>
        <v>6736</v>
      </c>
      <c r="U8735" s="66">
        <f t="shared" si="6311"/>
        <v>2250</v>
      </c>
      <c r="V8735" s="66">
        <f t="shared" si="6311"/>
        <v>2250</v>
      </c>
      <c r="W8735" s="66">
        <f t="shared" si="6311"/>
        <v>2236</v>
      </c>
      <c r="X8735" s="66">
        <f t="shared" si="6311"/>
        <v>73745</v>
      </c>
      <c r="Y8735" s="208">
        <f t="shared" si="6301"/>
        <v>100</v>
      </c>
    </row>
    <row r="8736" spans="1:25">
      <c r="A8736" s="23">
        <v>35</v>
      </c>
      <c r="B8736" s="80" t="s">
        <v>172</v>
      </c>
      <c r="C8736" s="80" t="s">
        <v>1065</v>
      </c>
      <c r="D8736" s="80">
        <v>35020022</v>
      </c>
      <c r="E8736" s="22">
        <v>6139</v>
      </c>
      <c r="F8736" s="23"/>
      <c r="G8736" s="129" t="s">
        <v>3380</v>
      </c>
      <c r="H8736" s="32" t="s">
        <v>32</v>
      </c>
      <c r="I8736" s="44">
        <f t="shared" si="6277"/>
        <v>167000</v>
      </c>
      <c r="J8736" s="44">
        <v>32000</v>
      </c>
      <c r="K8736" s="44">
        <f t="shared" si="6278"/>
        <v>135000</v>
      </c>
      <c r="L8736" s="44">
        <v>55000</v>
      </c>
      <c r="M8736" s="44">
        <v>0</v>
      </c>
      <c r="N8736" s="44">
        <v>80000</v>
      </c>
      <c r="O8736" s="44">
        <v>0</v>
      </c>
      <c r="P8736" s="44">
        <v>0</v>
      </c>
      <c r="Q8736" s="44">
        <v>317739</v>
      </c>
      <c r="R8736" s="44">
        <v>47000</v>
      </c>
      <c r="S8736" s="44">
        <v>47000</v>
      </c>
      <c r="T8736" s="44">
        <f t="shared" si="6306"/>
        <v>0</v>
      </c>
      <c r="U8736" s="44"/>
      <c r="V8736" s="44"/>
      <c r="W8736" s="44"/>
      <c r="X8736" s="44">
        <f t="shared" si="6307"/>
        <v>47000</v>
      </c>
      <c r="Y8736" s="209">
        <f t="shared" si="6301"/>
        <v>100</v>
      </c>
    </row>
    <row r="8737" spans="1:25">
      <c r="A8737" s="23">
        <v>35</v>
      </c>
      <c r="B8737" s="80" t="s">
        <v>172</v>
      </c>
      <c r="C8737" s="80" t="s">
        <v>1065</v>
      </c>
      <c r="D8737" s="80">
        <v>35020022</v>
      </c>
      <c r="E8737" s="22">
        <v>6139</v>
      </c>
      <c r="F8737" s="23" t="s">
        <v>3011</v>
      </c>
      <c r="G8737" s="129" t="s">
        <v>3380</v>
      </c>
      <c r="H8737" s="32" t="s">
        <v>152</v>
      </c>
      <c r="I8737" s="44">
        <f t="shared" si="6277"/>
        <v>26090</v>
      </c>
      <c r="J8737" s="44">
        <v>25350</v>
      </c>
      <c r="K8737" s="44">
        <f t="shared" si="6278"/>
        <v>740</v>
      </c>
      <c r="L8737" s="44">
        <v>700</v>
      </c>
      <c r="M8737" s="44">
        <v>0</v>
      </c>
      <c r="N8737" s="44">
        <v>40</v>
      </c>
      <c r="O8737" s="44">
        <v>0</v>
      </c>
      <c r="P8737" s="44">
        <v>0</v>
      </c>
      <c r="Q8737" s="44">
        <v>28176</v>
      </c>
      <c r="R8737" s="44">
        <v>26705</v>
      </c>
      <c r="S8737" s="44">
        <v>19969</v>
      </c>
      <c r="T8737" s="44">
        <f t="shared" si="6306"/>
        <v>6736</v>
      </c>
      <c r="U8737" s="44">
        <v>2250</v>
      </c>
      <c r="V8737" s="44">
        <v>2250</v>
      </c>
      <c r="W8737" s="44">
        <v>2236</v>
      </c>
      <c r="X8737" s="44">
        <f t="shared" si="6307"/>
        <v>26705</v>
      </c>
      <c r="Y8737" s="209">
        <f t="shared" si="6301"/>
        <v>100</v>
      </c>
    </row>
    <row r="8738" spans="1:25">
      <c r="A8738" s="23">
        <v>35</v>
      </c>
      <c r="B8738" s="80" t="s">
        <v>172</v>
      </c>
      <c r="C8738" s="80" t="s">
        <v>1065</v>
      </c>
      <c r="D8738" s="80">
        <v>35020022</v>
      </c>
      <c r="E8738" s="22">
        <v>6139</v>
      </c>
      <c r="F8738" s="23" t="s">
        <v>3012</v>
      </c>
      <c r="G8738" s="129" t="s">
        <v>3380</v>
      </c>
      <c r="H8738" s="32" t="s">
        <v>158</v>
      </c>
      <c r="I8738" s="44">
        <f t="shared" si="6277"/>
        <v>23040</v>
      </c>
      <c r="J8738" s="44">
        <v>23040</v>
      </c>
      <c r="K8738" s="44">
        <f t="shared" si="6278"/>
        <v>0</v>
      </c>
      <c r="L8738" s="44">
        <v>0</v>
      </c>
      <c r="M8738" s="44">
        <v>0</v>
      </c>
      <c r="N8738" s="44">
        <v>0</v>
      </c>
      <c r="O8738" s="44">
        <v>0</v>
      </c>
      <c r="P8738" s="44">
        <v>0</v>
      </c>
      <c r="Q8738" s="44">
        <v>40</v>
      </c>
      <c r="R8738" s="44">
        <v>40</v>
      </c>
      <c r="S8738" s="44">
        <v>40</v>
      </c>
      <c r="T8738" s="44">
        <f t="shared" si="6306"/>
        <v>0</v>
      </c>
      <c r="U8738" s="44"/>
      <c r="V8738" s="44"/>
      <c r="W8738" s="44"/>
      <c r="X8738" s="44">
        <f t="shared" si="6307"/>
        <v>40</v>
      </c>
      <c r="Y8738" s="209">
        <f t="shared" si="6301"/>
        <v>100</v>
      </c>
    </row>
    <row r="8739" spans="1:25">
      <c r="A8739" s="23">
        <v>35</v>
      </c>
      <c r="B8739" s="80" t="s">
        <v>172</v>
      </c>
      <c r="C8739" s="80" t="s">
        <v>1065</v>
      </c>
      <c r="D8739" s="80">
        <v>35020022</v>
      </c>
      <c r="E8739" s="22">
        <v>6139</v>
      </c>
      <c r="F8739" s="23" t="s">
        <v>3013</v>
      </c>
      <c r="G8739" s="129" t="s">
        <v>3380</v>
      </c>
      <c r="H8739" s="32" t="s">
        <v>1978</v>
      </c>
      <c r="I8739" s="44">
        <f t="shared" si="6277"/>
        <v>0</v>
      </c>
      <c r="J8739" s="44">
        <v>0</v>
      </c>
      <c r="K8739" s="44">
        <f t="shared" si="6278"/>
        <v>0</v>
      </c>
      <c r="L8739" s="44">
        <v>0</v>
      </c>
      <c r="M8739" s="44">
        <v>0</v>
      </c>
      <c r="N8739" s="44">
        <v>0</v>
      </c>
      <c r="O8739" s="44">
        <v>0</v>
      </c>
      <c r="P8739" s="44">
        <v>0</v>
      </c>
      <c r="Q8739" s="44">
        <v>0</v>
      </c>
      <c r="R8739" s="44">
        <v>0</v>
      </c>
      <c r="S8739" s="44">
        <v>0</v>
      </c>
      <c r="T8739" s="44">
        <f t="shared" si="6306"/>
        <v>0</v>
      </c>
      <c r="U8739" s="44"/>
      <c r="V8739" s="44"/>
      <c r="W8739" s="44"/>
      <c r="X8739" s="44">
        <f t="shared" si="6307"/>
        <v>0</v>
      </c>
      <c r="Y8739" s="209">
        <f t="shared" si="6301"/>
        <v>0</v>
      </c>
    </row>
    <row r="8740" spans="1:25" ht="20.399999999999999">
      <c r="A8740" s="20" t="s">
        <v>0</v>
      </c>
      <c r="B8740" s="81" t="s">
        <v>0</v>
      </c>
      <c r="C8740" s="81" t="s">
        <v>0</v>
      </c>
      <c r="D8740" s="94" t="s">
        <v>0</v>
      </c>
      <c r="E8740" s="21" t="s">
        <v>0</v>
      </c>
      <c r="F8740" s="21" t="s">
        <v>0</v>
      </c>
      <c r="G8740" s="150" t="s">
        <v>0</v>
      </c>
      <c r="H8740" s="30" t="s">
        <v>42</v>
      </c>
      <c r="I8740" s="31">
        <f t="shared" si="6277"/>
        <v>5800</v>
      </c>
      <c r="J8740" s="31">
        <f t="shared" ref="J8740:X8740" si="6312">SUM(J8741)</f>
        <v>0</v>
      </c>
      <c r="K8740" s="31">
        <f t="shared" si="6278"/>
        <v>5800</v>
      </c>
      <c r="L8740" s="31">
        <f t="shared" si="6312"/>
        <v>300</v>
      </c>
      <c r="M8740" s="31">
        <f t="shared" si="6312"/>
        <v>0</v>
      </c>
      <c r="N8740" s="31">
        <f t="shared" si="6312"/>
        <v>5500</v>
      </c>
      <c r="O8740" s="31">
        <f t="shared" si="6312"/>
        <v>0</v>
      </c>
      <c r="P8740" s="31">
        <f t="shared" si="6312"/>
        <v>0</v>
      </c>
      <c r="Q8740" s="31">
        <f t="shared" si="6312"/>
        <v>24394</v>
      </c>
      <c r="R8740" s="31">
        <f t="shared" si="6312"/>
        <v>0</v>
      </c>
      <c r="S8740" s="31">
        <f t="shared" si="6312"/>
        <v>0</v>
      </c>
      <c r="T8740" s="31">
        <f t="shared" si="6312"/>
        <v>0</v>
      </c>
      <c r="U8740" s="31">
        <f t="shared" si="6312"/>
        <v>0</v>
      </c>
      <c r="V8740" s="31">
        <f t="shared" si="6312"/>
        <v>0</v>
      </c>
      <c r="W8740" s="31">
        <f t="shared" si="6312"/>
        <v>0</v>
      </c>
      <c r="X8740" s="31">
        <f t="shared" si="6312"/>
        <v>0</v>
      </c>
      <c r="Y8740" s="220">
        <f t="shared" si="6301"/>
        <v>0</v>
      </c>
    </row>
    <row r="8741" spans="1:25">
      <c r="A8741" s="23">
        <v>35</v>
      </c>
      <c r="B8741" s="80" t="s">
        <v>172</v>
      </c>
      <c r="C8741" s="80" t="s">
        <v>1065</v>
      </c>
      <c r="D8741" s="80">
        <v>35020022</v>
      </c>
      <c r="E8741" s="21" t="s">
        <v>159</v>
      </c>
      <c r="F8741" s="21" t="s">
        <v>0</v>
      </c>
      <c r="G8741" s="150" t="s">
        <v>0</v>
      </c>
      <c r="H8741" s="21" t="s">
        <v>34</v>
      </c>
      <c r="I8741" s="66">
        <f t="shared" si="6277"/>
        <v>5800</v>
      </c>
      <c r="J8741" s="66">
        <f>SUM(J8742:J8744)</f>
        <v>0</v>
      </c>
      <c r="K8741" s="66">
        <f t="shared" si="6278"/>
        <v>5800</v>
      </c>
      <c r="L8741" s="66">
        <f t="shared" ref="L8741:P8741" si="6313">SUM(L8742:L8744)</f>
        <v>300</v>
      </c>
      <c r="M8741" s="66">
        <f t="shared" si="6313"/>
        <v>0</v>
      </c>
      <c r="N8741" s="66">
        <f t="shared" si="6313"/>
        <v>5500</v>
      </c>
      <c r="O8741" s="66">
        <f t="shared" si="6313"/>
        <v>0</v>
      </c>
      <c r="P8741" s="66">
        <f t="shared" si="6313"/>
        <v>0</v>
      </c>
      <c r="Q8741" s="66">
        <f t="shared" ref="Q8741:R8741" si="6314">SUM(Q8742:Q8744)</f>
        <v>24394</v>
      </c>
      <c r="R8741" s="66">
        <f t="shared" si="6314"/>
        <v>0</v>
      </c>
      <c r="S8741" s="66">
        <f t="shared" ref="S8741" si="6315">SUM(S8742:S8744)</f>
        <v>0</v>
      </c>
      <c r="T8741" s="66">
        <f t="shared" ref="T8741:X8741" si="6316">SUM(T8742:T8744)</f>
        <v>0</v>
      </c>
      <c r="U8741" s="66">
        <f t="shared" si="6316"/>
        <v>0</v>
      </c>
      <c r="V8741" s="66">
        <f t="shared" si="6316"/>
        <v>0</v>
      </c>
      <c r="W8741" s="66">
        <f t="shared" si="6316"/>
        <v>0</v>
      </c>
      <c r="X8741" s="66">
        <f t="shared" si="6316"/>
        <v>0</v>
      </c>
      <c r="Y8741" s="208">
        <f t="shared" si="6301"/>
        <v>0</v>
      </c>
    </row>
    <row r="8742" spans="1:25">
      <c r="A8742" s="23">
        <v>35</v>
      </c>
      <c r="B8742" s="80" t="s">
        <v>172</v>
      </c>
      <c r="C8742" s="80" t="s">
        <v>1065</v>
      </c>
      <c r="D8742" s="80">
        <v>35020022</v>
      </c>
      <c r="E8742" s="22">
        <v>6142</v>
      </c>
      <c r="F8742" s="23"/>
      <c r="G8742" s="129" t="s">
        <v>3380</v>
      </c>
      <c r="H8742" s="32" t="s">
        <v>36</v>
      </c>
      <c r="I8742" s="44">
        <f t="shared" si="6277"/>
        <v>100</v>
      </c>
      <c r="J8742" s="44">
        <v>0</v>
      </c>
      <c r="K8742" s="44">
        <f t="shared" si="6278"/>
        <v>100</v>
      </c>
      <c r="L8742" s="44">
        <v>100</v>
      </c>
      <c r="M8742" s="44">
        <v>0</v>
      </c>
      <c r="N8742" s="44">
        <v>0</v>
      </c>
      <c r="O8742" s="44">
        <v>0</v>
      </c>
      <c r="P8742" s="44">
        <v>0</v>
      </c>
      <c r="Q8742" s="44">
        <v>6100</v>
      </c>
      <c r="R8742" s="44">
        <v>0</v>
      </c>
      <c r="S8742" s="44">
        <v>0</v>
      </c>
      <c r="T8742" s="44">
        <f t="shared" si="6306"/>
        <v>0</v>
      </c>
      <c r="U8742" s="44"/>
      <c r="V8742" s="44"/>
      <c r="W8742" s="44"/>
      <c r="X8742" s="44">
        <f t="shared" si="6307"/>
        <v>0</v>
      </c>
      <c r="Y8742" s="209">
        <f t="shared" si="6301"/>
        <v>0</v>
      </c>
    </row>
    <row r="8743" spans="1:25">
      <c r="A8743" s="23">
        <v>35</v>
      </c>
      <c r="B8743" s="80" t="s">
        <v>172</v>
      </c>
      <c r="C8743" s="80" t="s">
        <v>1065</v>
      </c>
      <c r="D8743" s="80">
        <v>35020022</v>
      </c>
      <c r="E8743" s="22">
        <v>6143</v>
      </c>
      <c r="F8743" s="23"/>
      <c r="G8743" s="129" t="s">
        <v>3380</v>
      </c>
      <c r="H8743" s="32" t="s">
        <v>37</v>
      </c>
      <c r="I8743" s="44">
        <f t="shared" si="6277"/>
        <v>100</v>
      </c>
      <c r="J8743" s="44">
        <v>0</v>
      </c>
      <c r="K8743" s="44">
        <f t="shared" si="6278"/>
        <v>100</v>
      </c>
      <c r="L8743" s="44">
        <v>100</v>
      </c>
      <c r="M8743" s="44">
        <v>0</v>
      </c>
      <c r="N8743" s="44">
        <v>0</v>
      </c>
      <c r="O8743" s="44">
        <v>0</v>
      </c>
      <c r="P8743" s="44">
        <v>0</v>
      </c>
      <c r="Q8743" s="44">
        <v>100</v>
      </c>
      <c r="R8743" s="44">
        <v>0</v>
      </c>
      <c r="S8743" s="44">
        <v>0</v>
      </c>
      <c r="T8743" s="44">
        <f t="shared" si="6306"/>
        <v>0</v>
      </c>
      <c r="U8743" s="44"/>
      <c r="V8743" s="44"/>
      <c r="W8743" s="44"/>
      <c r="X8743" s="44">
        <f t="shared" si="6307"/>
        <v>0</v>
      </c>
      <c r="Y8743" s="209">
        <f t="shared" si="6301"/>
        <v>0</v>
      </c>
    </row>
    <row r="8744" spans="1:25">
      <c r="A8744" s="23">
        <v>35</v>
      </c>
      <c r="B8744" s="80" t="s">
        <v>172</v>
      </c>
      <c r="C8744" s="80" t="s">
        <v>1065</v>
      </c>
      <c r="D8744" s="80">
        <v>35020022</v>
      </c>
      <c r="E8744" s="22">
        <v>6148</v>
      </c>
      <c r="F8744" s="23"/>
      <c r="G8744" s="129" t="s">
        <v>3380</v>
      </c>
      <c r="H8744" s="32" t="s">
        <v>41</v>
      </c>
      <c r="I8744" s="44">
        <f t="shared" si="6277"/>
        <v>5600</v>
      </c>
      <c r="J8744" s="44">
        <v>0</v>
      </c>
      <c r="K8744" s="44">
        <f t="shared" si="6278"/>
        <v>5600</v>
      </c>
      <c r="L8744" s="44">
        <v>100</v>
      </c>
      <c r="M8744" s="44">
        <v>0</v>
      </c>
      <c r="N8744" s="44">
        <v>5500</v>
      </c>
      <c r="O8744" s="44">
        <v>0</v>
      </c>
      <c r="P8744" s="44">
        <v>0</v>
      </c>
      <c r="Q8744" s="44">
        <v>18194</v>
      </c>
      <c r="R8744" s="44">
        <v>0</v>
      </c>
      <c r="S8744" s="44">
        <v>0</v>
      </c>
      <c r="T8744" s="44">
        <f t="shared" si="6306"/>
        <v>0</v>
      </c>
      <c r="U8744" s="44"/>
      <c r="V8744" s="44"/>
      <c r="W8744" s="44"/>
      <c r="X8744" s="44">
        <f t="shared" si="6307"/>
        <v>0</v>
      </c>
      <c r="Y8744" s="209">
        <f t="shared" si="6301"/>
        <v>0</v>
      </c>
    </row>
    <row r="8745" spans="1:25" ht="20.399999999999999">
      <c r="A8745" s="20" t="s">
        <v>0</v>
      </c>
      <c r="B8745" s="81" t="s">
        <v>0</v>
      </c>
      <c r="C8745" s="81" t="s">
        <v>0</v>
      </c>
      <c r="D8745" s="94" t="s">
        <v>0</v>
      </c>
      <c r="E8745" s="21" t="s">
        <v>0</v>
      </c>
      <c r="F8745" s="21" t="s">
        <v>0</v>
      </c>
      <c r="G8745" s="150" t="s">
        <v>0</v>
      </c>
      <c r="H8745" s="30" t="s">
        <v>60</v>
      </c>
      <c r="I8745" s="31">
        <f t="shared" si="6277"/>
        <v>105000</v>
      </c>
      <c r="J8745" s="31">
        <f t="shared" ref="J8745:X8745" si="6317">SUM(J8746)</f>
        <v>0</v>
      </c>
      <c r="K8745" s="31">
        <f t="shared" si="6278"/>
        <v>105000</v>
      </c>
      <c r="L8745" s="31">
        <f t="shared" si="6317"/>
        <v>60000</v>
      </c>
      <c r="M8745" s="31">
        <f t="shared" si="6317"/>
        <v>0</v>
      </c>
      <c r="N8745" s="31">
        <f t="shared" si="6317"/>
        <v>45000</v>
      </c>
      <c r="O8745" s="31">
        <f t="shared" si="6317"/>
        <v>0</v>
      </c>
      <c r="P8745" s="31">
        <f t="shared" si="6317"/>
        <v>0</v>
      </c>
      <c r="Q8745" s="31">
        <f t="shared" si="6317"/>
        <v>1697417</v>
      </c>
      <c r="R8745" s="31">
        <f t="shared" si="6317"/>
        <v>1123000</v>
      </c>
      <c r="S8745" s="31">
        <f t="shared" si="6317"/>
        <v>1123000</v>
      </c>
      <c r="T8745" s="31">
        <f t="shared" si="6317"/>
        <v>0</v>
      </c>
      <c r="U8745" s="31">
        <f t="shared" si="6317"/>
        <v>0</v>
      </c>
      <c r="V8745" s="31">
        <f t="shared" si="6317"/>
        <v>0</v>
      </c>
      <c r="W8745" s="31">
        <f t="shared" si="6317"/>
        <v>0</v>
      </c>
      <c r="X8745" s="31">
        <f t="shared" si="6317"/>
        <v>1123000</v>
      </c>
      <c r="Y8745" s="220">
        <f t="shared" si="6301"/>
        <v>100</v>
      </c>
    </row>
    <row r="8746" spans="1:25">
      <c r="A8746" s="23">
        <v>35</v>
      </c>
      <c r="B8746" s="80" t="s">
        <v>172</v>
      </c>
      <c r="C8746" s="80" t="s">
        <v>1065</v>
      </c>
      <c r="D8746" s="80">
        <v>35020022</v>
      </c>
      <c r="E8746" s="21" t="s">
        <v>166</v>
      </c>
      <c r="F8746" s="21" t="s">
        <v>0</v>
      </c>
      <c r="G8746" s="150" t="s">
        <v>0</v>
      </c>
      <c r="H8746" s="21" t="s">
        <v>53</v>
      </c>
      <c r="I8746" s="66">
        <f t="shared" ref="I8746:I8809" si="6318">SUM(J8746,K8746,O8746,P8746)</f>
        <v>105000</v>
      </c>
      <c r="J8746" s="66">
        <f>SUM(J8747:J8748)</f>
        <v>0</v>
      </c>
      <c r="K8746" s="66">
        <f t="shared" ref="K8746:K8809" si="6319">SUM(L8746,M8746,N8746)</f>
        <v>105000</v>
      </c>
      <c r="L8746" s="66">
        <f t="shared" ref="L8746:P8746" si="6320">SUM(L8747:L8748)</f>
        <v>60000</v>
      </c>
      <c r="M8746" s="66">
        <f t="shared" si="6320"/>
        <v>0</v>
      </c>
      <c r="N8746" s="66">
        <f t="shared" si="6320"/>
        <v>45000</v>
      </c>
      <c r="O8746" s="66">
        <f t="shared" si="6320"/>
        <v>0</v>
      </c>
      <c r="P8746" s="66">
        <f t="shared" si="6320"/>
        <v>0</v>
      </c>
      <c r="Q8746" s="66">
        <f t="shared" ref="Q8746:R8746" si="6321">SUM(Q8747:Q8748)</f>
        <v>1697417</v>
      </c>
      <c r="R8746" s="66">
        <f t="shared" si="6321"/>
        <v>1123000</v>
      </c>
      <c r="S8746" s="66">
        <f t="shared" ref="S8746" si="6322">SUM(S8747:S8748)</f>
        <v>1123000</v>
      </c>
      <c r="T8746" s="66">
        <f t="shared" ref="T8746:X8746" si="6323">SUM(T8747:T8748)</f>
        <v>0</v>
      </c>
      <c r="U8746" s="66">
        <f t="shared" si="6323"/>
        <v>0</v>
      </c>
      <c r="V8746" s="66">
        <f t="shared" si="6323"/>
        <v>0</v>
      </c>
      <c r="W8746" s="66">
        <f t="shared" si="6323"/>
        <v>0</v>
      </c>
      <c r="X8746" s="66">
        <f t="shared" si="6323"/>
        <v>1123000</v>
      </c>
      <c r="Y8746" s="208">
        <f t="shared" si="6301"/>
        <v>100</v>
      </c>
    </row>
    <row r="8747" spans="1:25">
      <c r="A8747" s="23">
        <v>35</v>
      </c>
      <c r="B8747" s="80" t="s">
        <v>172</v>
      </c>
      <c r="C8747" s="80" t="s">
        <v>1065</v>
      </c>
      <c r="D8747" s="80">
        <v>35020022</v>
      </c>
      <c r="E8747" s="22">
        <v>8213</v>
      </c>
      <c r="F8747" s="23"/>
      <c r="G8747" s="129" t="s">
        <v>3380</v>
      </c>
      <c r="H8747" s="32" t="s">
        <v>3263</v>
      </c>
      <c r="I8747" s="44">
        <f t="shared" si="6318"/>
        <v>85000</v>
      </c>
      <c r="J8747" s="44">
        <v>0</v>
      </c>
      <c r="K8747" s="44">
        <f t="shared" si="6319"/>
        <v>85000</v>
      </c>
      <c r="L8747" s="44">
        <v>40000</v>
      </c>
      <c r="M8747" s="44">
        <v>0</v>
      </c>
      <c r="N8747" s="44">
        <v>45000</v>
      </c>
      <c r="O8747" s="44">
        <v>0</v>
      </c>
      <c r="P8747" s="44">
        <v>0</v>
      </c>
      <c r="Q8747" s="44">
        <v>1109128</v>
      </c>
      <c r="R8747" s="44">
        <v>759000</v>
      </c>
      <c r="S8747" s="44">
        <v>759000</v>
      </c>
      <c r="T8747" s="44">
        <f t="shared" si="6306"/>
        <v>0</v>
      </c>
      <c r="U8747" s="44"/>
      <c r="V8747" s="44"/>
      <c r="W8747" s="44"/>
      <c r="X8747" s="44">
        <f t="shared" si="6307"/>
        <v>759000</v>
      </c>
      <c r="Y8747" s="209">
        <f t="shared" si="6301"/>
        <v>100</v>
      </c>
    </row>
    <row r="8748" spans="1:25">
      <c r="A8748" s="23">
        <v>35</v>
      </c>
      <c r="B8748" s="80" t="s">
        <v>172</v>
      </c>
      <c r="C8748" s="80" t="s">
        <v>1065</v>
      </c>
      <c r="D8748" s="80">
        <v>35020022</v>
      </c>
      <c r="E8748" s="22">
        <v>8216</v>
      </c>
      <c r="F8748" s="23"/>
      <c r="G8748" s="129" t="s">
        <v>3380</v>
      </c>
      <c r="H8748" s="32" t="s">
        <v>59</v>
      </c>
      <c r="I8748" s="44">
        <f t="shared" si="6318"/>
        <v>20000</v>
      </c>
      <c r="J8748" s="44">
        <v>0</v>
      </c>
      <c r="K8748" s="44">
        <f t="shared" si="6319"/>
        <v>20000</v>
      </c>
      <c r="L8748" s="44">
        <v>20000</v>
      </c>
      <c r="M8748" s="44">
        <v>0</v>
      </c>
      <c r="N8748" s="44">
        <v>0</v>
      </c>
      <c r="O8748" s="44">
        <v>0</v>
      </c>
      <c r="P8748" s="44">
        <v>0</v>
      </c>
      <c r="Q8748" s="44">
        <v>588289</v>
      </c>
      <c r="R8748" s="44">
        <v>364000</v>
      </c>
      <c r="S8748" s="44">
        <v>364000</v>
      </c>
      <c r="T8748" s="44">
        <f t="shared" si="6306"/>
        <v>0</v>
      </c>
      <c r="U8748" s="44"/>
      <c r="V8748" s="44"/>
      <c r="W8748" s="44"/>
      <c r="X8748" s="44">
        <f t="shared" si="6307"/>
        <v>364000</v>
      </c>
      <c r="Y8748" s="209">
        <f t="shared" si="6301"/>
        <v>100</v>
      </c>
    </row>
    <row r="8749" spans="1:25">
      <c r="A8749" s="32" t="s">
        <v>0</v>
      </c>
      <c r="B8749" s="95" t="s">
        <v>0</v>
      </c>
      <c r="C8749" s="95" t="s">
        <v>0</v>
      </c>
      <c r="D8749" s="95" t="s">
        <v>0</v>
      </c>
      <c r="E8749" s="32" t="s">
        <v>0</v>
      </c>
      <c r="F8749" s="32" t="s">
        <v>0</v>
      </c>
      <c r="G8749" s="154" t="s">
        <v>0</v>
      </c>
      <c r="H8749" s="30" t="s">
        <v>2002</v>
      </c>
      <c r="I8749" s="31">
        <f t="shared" si="6318"/>
        <v>9829355</v>
      </c>
      <c r="J8749" s="31">
        <f>SUM(J8715,J8740,J8745)</f>
        <v>9135055</v>
      </c>
      <c r="K8749" s="31">
        <f t="shared" si="6319"/>
        <v>694300</v>
      </c>
      <c r="L8749" s="31">
        <f t="shared" ref="L8749:X8749" si="6324">SUM(L8715,L8740,L8745)</f>
        <v>505600</v>
      </c>
      <c r="M8749" s="31">
        <f t="shared" si="6324"/>
        <v>0</v>
      </c>
      <c r="N8749" s="31">
        <f t="shared" si="6324"/>
        <v>188700</v>
      </c>
      <c r="O8749" s="31">
        <f t="shared" si="6324"/>
        <v>0</v>
      </c>
      <c r="P8749" s="31">
        <f t="shared" si="6324"/>
        <v>0</v>
      </c>
      <c r="Q8749" s="31">
        <f t="shared" si="6324"/>
        <v>12744484</v>
      </c>
      <c r="R8749" s="31">
        <f t="shared" si="6324"/>
        <v>10810772</v>
      </c>
      <c r="S8749" s="31">
        <f t="shared" si="6324"/>
        <v>8638404</v>
      </c>
      <c r="T8749" s="31">
        <f t="shared" si="6324"/>
        <v>2172368</v>
      </c>
      <c r="U8749" s="31">
        <f t="shared" si="6324"/>
        <v>727862</v>
      </c>
      <c r="V8749" s="31">
        <f t="shared" si="6324"/>
        <v>754033</v>
      </c>
      <c r="W8749" s="31">
        <f t="shared" si="6324"/>
        <v>690473</v>
      </c>
      <c r="X8749" s="31">
        <f t="shared" si="6324"/>
        <v>10810772</v>
      </c>
      <c r="Y8749" s="220">
        <f t="shared" si="6301"/>
        <v>100</v>
      </c>
    </row>
    <row r="8750" spans="1:25" ht="15" thickBot="1">
      <c r="A8750" s="32" t="s">
        <v>0</v>
      </c>
      <c r="B8750" s="95" t="s">
        <v>0</v>
      </c>
      <c r="C8750" s="95" t="s">
        <v>0</v>
      </c>
      <c r="D8750" s="95" t="s">
        <v>0</v>
      </c>
      <c r="E8750" s="32" t="s">
        <v>0</v>
      </c>
      <c r="F8750" s="32" t="s">
        <v>0</v>
      </c>
      <c r="G8750" s="154" t="s">
        <v>0</v>
      </c>
      <c r="H8750" s="21" t="s">
        <v>170</v>
      </c>
      <c r="I8750" s="66">
        <f t="shared" si="6318"/>
        <v>194</v>
      </c>
      <c r="J8750" s="66">
        <v>194</v>
      </c>
      <c r="K8750" s="66">
        <f t="shared" si="6319"/>
        <v>0</v>
      </c>
      <c r="L8750" s="66" t="s">
        <v>0</v>
      </c>
      <c r="M8750" s="66" t="s">
        <v>0</v>
      </c>
      <c r="N8750" s="66" t="s">
        <v>0</v>
      </c>
      <c r="O8750" s="66" t="s">
        <v>0</v>
      </c>
      <c r="P8750" s="66" t="s">
        <v>0</v>
      </c>
      <c r="Q8750" s="66">
        <v>0</v>
      </c>
      <c r="R8750" s="66"/>
      <c r="S8750" s="66"/>
      <c r="T8750" s="66"/>
      <c r="U8750" s="66"/>
      <c r="V8750" s="66"/>
      <c r="W8750" s="66"/>
      <c r="X8750" s="66"/>
      <c r="Y8750" s="208">
        <v>0</v>
      </c>
    </row>
    <row r="8751" spans="1:25" ht="41.4" thickBot="1">
      <c r="A8751" s="252" t="s">
        <v>0</v>
      </c>
      <c r="B8751" s="255" t="s">
        <v>0</v>
      </c>
      <c r="C8751" s="255" t="s">
        <v>0</v>
      </c>
      <c r="D8751" s="255" t="s">
        <v>0</v>
      </c>
      <c r="E8751" s="252" t="s">
        <v>0</v>
      </c>
      <c r="F8751" s="252" t="s">
        <v>0</v>
      </c>
      <c r="G8751" s="258" t="s">
        <v>0</v>
      </c>
      <c r="H8751" s="24" t="s">
        <v>72</v>
      </c>
      <c r="I8751" s="1" t="s">
        <v>3093</v>
      </c>
      <c r="J8751" s="1" t="s">
        <v>3130</v>
      </c>
      <c r="K8751" s="1" t="s">
        <v>3</v>
      </c>
      <c r="L8751" s="1" t="s">
        <v>4</v>
      </c>
      <c r="M8751" s="1" t="s">
        <v>5</v>
      </c>
      <c r="N8751" s="1" t="s">
        <v>6</v>
      </c>
      <c r="O8751" s="1" t="s">
        <v>7</v>
      </c>
      <c r="P8751" s="1" t="s">
        <v>8</v>
      </c>
      <c r="Q8751" s="1" t="s">
        <v>3344</v>
      </c>
      <c r="R8751" s="1" t="s">
        <v>3427</v>
      </c>
      <c r="S8751" s="1" t="s">
        <v>3447</v>
      </c>
      <c r="T8751" s="1" t="s">
        <v>3448</v>
      </c>
      <c r="U8751" s="1" t="s">
        <v>3452</v>
      </c>
      <c r="V8751" s="1" t="s">
        <v>3449</v>
      </c>
      <c r="W8751" s="1" t="s">
        <v>3450</v>
      </c>
      <c r="X8751" s="1" t="s">
        <v>3451</v>
      </c>
      <c r="Y8751" s="216" t="s">
        <v>3385</v>
      </c>
    </row>
    <row r="8752" spans="1:25">
      <c r="A8752" s="253"/>
      <c r="B8752" s="256"/>
      <c r="C8752" s="256"/>
      <c r="D8752" s="256"/>
      <c r="E8752" s="253"/>
      <c r="F8752" s="253"/>
      <c r="G8752" s="259"/>
      <c r="H8752" s="33" t="s">
        <v>0</v>
      </c>
      <c r="I8752" s="45">
        <v>1</v>
      </c>
      <c r="J8752" s="45">
        <v>3</v>
      </c>
      <c r="K8752" s="45" t="s">
        <v>9</v>
      </c>
      <c r="L8752" s="45">
        <v>5</v>
      </c>
      <c r="M8752" s="45">
        <v>6</v>
      </c>
      <c r="N8752" s="45">
        <v>7</v>
      </c>
      <c r="O8752" s="45">
        <v>8</v>
      </c>
      <c r="P8752" s="45">
        <v>9</v>
      </c>
      <c r="Q8752" s="45">
        <v>1</v>
      </c>
      <c r="R8752" s="45">
        <v>2</v>
      </c>
      <c r="S8752" s="45">
        <v>3</v>
      </c>
      <c r="T8752" s="45" t="s">
        <v>3453</v>
      </c>
      <c r="U8752" s="45">
        <v>5</v>
      </c>
      <c r="V8752" s="45">
        <v>6</v>
      </c>
      <c r="W8752" s="45">
        <v>7</v>
      </c>
      <c r="X8752" s="45" t="s">
        <v>3454</v>
      </c>
      <c r="Y8752" s="276">
        <v>9</v>
      </c>
    </row>
    <row r="8753" spans="1:25">
      <c r="A8753" s="253"/>
      <c r="B8753" s="256"/>
      <c r="C8753" s="256"/>
      <c r="D8753" s="256"/>
      <c r="E8753" s="253"/>
      <c r="F8753" s="253"/>
      <c r="G8753" s="259"/>
      <c r="H8753" s="34" t="s">
        <v>110</v>
      </c>
      <c r="I8753" s="35">
        <f t="shared" si="6318"/>
        <v>9829355</v>
      </c>
      <c r="J8753" s="35">
        <f>SUM(J8749)</f>
        <v>9135055</v>
      </c>
      <c r="K8753" s="35">
        <f t="shared" si="6319"/>
        <v>694300</v>
      </c>
      <c r="L8753" s="35">
        <f t="shared" ref="L8753:P8753" si="6325">SUM(L8749)</f>
        <v>505600</v>
      </c>
      <c r="M8753" s="35">
        <f t="shared" si="6325"/>
        <v>0</v>
      </c>
      <c r="N8753" s="35">
        <f t="shared" si="6325"/>
        <v>188700</v>
      </c>
      <c r="O8753" s="35">
        <f t="shared" si="6325"/>
        <v>0</v>
      </c>
      <c r="P8753" s="35">
        <f t="shared" si="6325"/>
        <v>0</v>
      </c>
      <c r="Q8753" s="35">
        <f t="shared" ref="Q8753:R8753" si="6326">SUM(Q8749)</f>
        <v>12744484</v>
      </c>
      <c r="R8753" s="35">
        <f t="shared" si="6326"/>
        <v>10810772</v>
      </c>
      <c r="S8753" s="35">
        <f t="shared" ref="S8753" si="6327">SUM(S8749)</f>
        <v>8638404</v>
      </c>
      <c r="T8753" s="35">
        <f t="shared" ref="T8753:X8753" si="6328">SUM(T8749)</f>
        <v>2172368</v>
      </c>
      <c r="U8753" s="35">
        <f t="shared" si="6328"/>
        <v>727862</v>
      </c>
      <c r="V8753" s="35">
        <f t="shared" si="6328"/>
        <v>754033</v>
      </c>
      <c r="W8753" s="35">
        <f t="shared" si="6328"/>
        <v>690473</v>
      </c>
      <c r="X8753" s="35">
        <f t="shared" si="6328"/>
        <v>10810772</v>
      </c>
      <c r="Y8753" s="218">
        <f t="shared" ref="Y8753:Y8754" si="6329">IF(R8753=0,0,(X8753/R8753)*100)</f>
        <v>100</v>
      </c>
    </row>
    <row r="8754" spans="1:25">
      <c r="A8754" s="253"/>
      <c r="B8754" s="256"/>
      <c r="C8754" s="256"/>
      <c r="D8754" s="256"/>
      <c r="E8754" s="253"/>
      <c r="F8754" s="253"/>
      <c r="G8754" s="259"/>
      <c r="H8754" s="36" t="s">
        <v>69</v>
      </c>
      <c r="I8754" s="35">
        <f t="shared" si="6318"/>
        <v>9829355</v>
      </c>
      <c r="J8754" s="35">
        <f>SUM(J8753)</f>
        <v>9135055</v>
      </c>
      <c r="K8754" s="35">
        <f t="shared" si="6319"/>
        <v>694300</v>
      </c>
      <c r="L8754" s="35">
        <f t="shared" ref="L8754:P8754" si="6330">SUM(L8753)</f>
        <v>505600</v>
      </c>
      <c r="M8754" s="35">
        <f t="shared" si="6330"/>
        <v>0</v>
      </c>
      <c r="N8754" s="35">
        <f t="shared" si="6330"/>
        <v>188700</v>
      </c>
      <c r="O8754" s="35">
        <f t="shared" si="6330"/>
        <v>0</v>
      </c>
      <c r="P8754" s="35">
        <f t="shared" si="6330"/>
        <v>0</v>
      </c>
      <c r="Q8754" s="35">
        <f t="shared" ref="Q8754:R8754" si="6331">SUM(Q8753)</f>
        <v>12744484</v>
      </c>
      <c r="R8754" s="35">
        <f t="shared" si="6331"/>
        <v>10810772</v>
      </c>
      <c r="S8754" s="35">
        <f t="shared" ref="S8754" si="6332">SUM(S8753)</f>
        <v>8638404</v>
      </c>
      <c r="T8754" s="35">
        <f t="shared" ref="T8754:X8754" si="6333">SUM(T8753)</f>
        <v>2172368</v>
      </c>
      <c r="U8754" s="35">
        <f t="shared" si="6333"/>
        <v>727862</v>
      </c>
      <c r="V8754" s="35">
        <f t="shared" si="6333"/>
        <v>754033</v>
      </c>
      <c r="W8754" s="35">
        <f t="shared" si="6333"/>
        <v>690473</v>
      </c>
      <c r="X8754" s="35">
        <f t="shared" si="6333"/>
        <v>10810772</v>
      </c>
      <c r="Y8754" s="218">
        <f t="shared" si="6329"/>
        <v>100</v>
      </c>
    </row>
    <row r="8755" spans="1:25">
      <c r="A8755" s="254"/>
      <c r="B8755" s="257"/>
      <c r="C8755" s="257"/>
      <c r="D8755" s="257"/>
      <c r="E8755" s="254"/>
      <c r="F8755" s="254"/>
      <c r="G8755" s="260"/>
    </row>
    <row r="8756" spans="1:25" ht="15" thickBot="1">
      <c r="A8756" s="32" t="s">
        <v>0</v>
      </c>
      <c r="B8756" s="95" t="s">
        <v>0</v>
      </c>
      <c r="C8756" s="95" t="s">
        <v>0</v>
      </c>
      <c r="D8756" s="95" t="s">
        <v>0</v>
      </c>
      <c r="E8756" s="32" t="s">
        <v>0</v>
      </c>
      <c r="F8756" s="32" t="s">
        <v>0</v>
      </c>
      <c r="G8756" s="154" t="s">
        <v>0</v>
      </c>
      <c r="H8756" s="37" t="s">
        <v>0</v>
      </c>
      <c r="I8756" s="37"/>
      <c r="J8756" s="37"/>
      <c r="K8756" s="37"/>
      <c r="L8756" s="37" t="s">
        <v>0</v>
      </c>
      <c r="M8756" s="37" t="s">
        <v>0</v>
      </c>
      <c r="N8756" s="37" t="s">
        <v>0</v>
      </c>
      <c r="O8756" s="37" t="s">
        <v>0</v>
      </c>
      <c r="P8756" s="37" t="s">
        <v>0</v>
      </c>
      <c r="Q8756" s="37"/>
      <c r="R8756" s="37"/>
      <c r="S8756" s="37"/>
      <c r="T8756" s="37" t="s">
        <v>0</v>
      </c>
      <c r="U8756" s="37" t="s">
        <v>0</v>
      </c>
      <c r="V8756" s="37" t="s">
        <v>0</v>
      </c>
      <c r="W8756" s="37" t="s">
        <v>0</v>
      </c>
      <c r="X8756" s="37" t="s">
        <v>0</v>
      </c>
      <c r="Y8756" s="219"/>
    </row>
    <row r="8757" spans="1:25" ht="41.4" thickBot="1">
      <c r="A8757" s="24" t="s">
        <v>123</v>
      </c>
      <c r="B8757" s="90" t="s">
        <v>124</v>
      </c>
      <c r="C8757" s="90" t="s">
        <v>125</v>
      </c>
      <c r="D8757" s="91" t="s">
        <v>0</v>
      </c>
      <c r="E8757" s="24" t="s">
        <v>126</v>
      </c>
      <c r="F8757" s="24" t="s">
        <v>127</v>
      </c>
      <c r="G8757" s="151" t="s">
        <v>128</v>
      </c>
      <c r="H8757" s="24" t="s">
        <v>1</v>
      </c>
      <c r="I8757" s="1" t="s">
        <v>3093</v>
      </c>
      <c r="J8757" s="1" t="s">
        <v>3130</v>
      </c>
      <c r="K8757" s="1" t="s">
        <v>3</v>
      </c>
      <c r="L8757" s="1" t="s">
        <v>4</v>
      </c>
      <c r="M8757" s="1" t="s">
        <v>5</v>
      </c>
      <c r="N8757" s="1" t="s">
        <v>6</v>
      </c>
      <c r="O8757" s="1" t="s">
        <v>7</v>
      </c>
      <c r="P8757" s="1" t="s">
        <v>8</v>
      </c>
      <c r="Q8757" s="1" t="s">
        <v>3344</v>
      </c>
      <c r="R8757" s="1" t="s">
        <v>3427</v>
      </c>
      <c r="S8757" s="1" t="s">
        <v>3447</v>
      </c>
      <c r="T8757" s="1" t="s">
        <v>3448</v>
      </c>
      <c r="U8757" s="1" t="s">
        <v>3452</v>
      </c>
      <c r="V8757" s="1" t="s">
        <v>3449</v>
      </c>
      <c r="W8757" s="1" t="s">
        <v>3450</v>
      </c>
      <c r="X8757" s="1" t="s">
        <v>3451</v>
      </c>
      <c r="Y8757" s="216" t="s">
        <v>3385</v>
      </c>
    </row>
    <row r="8758" spans="1:25">
      <c r="A8758" s="26" t="s">
        <v>0</v>
      </c>
      <c r="B8758" s="92" t="s">
        <v>0</v>
      </c>
      <c r="C8758" s="92" t="s">
        <v>0</v>
      </c>
      <c r="D8758" s="93" t="s">
        <v>0</v>
      </c>
      <c r="E8758" s="27" t="s">
        <v>0</v>
      </c>
      <c r="F8758" s="28" t="s">
        <v>0</v>
      </c>
      <c r="G8758" s="152" t="s">
        <v>0</v>
      </c>
      <c r="H8758" s="29" t="s">
        <v>0</v>
      </c>
      <c r="I8758" s="45">
        <v>1</v>
      </c>
      <c r="J8758" s="45">
        <v>3</v>
      </c>
      <c r="K8758" s="45" t="s">
        <v>9</v>
      </c>
      <c r="L8758" s="45">
        <v>5</v>
      </c>
      <c r="M8758" s="45">
        <v>6</v>
      </c>
      <c r="N8758" s="45">
        <v>7</v>
      </c>
      <c r="O8758" s="45">
        <v>8</v>
      </c>
      <c r="P8758" s="45">
        <v>9</v>
      </c>
      <c r="Q8758" s="45">
        <v>1</v>
      </c>
      <c r="R8758" s="45">
        <v>2</v>
      </c>
      <c r="S8758" s="45">
        <v>3</v>
      </c>
      <c r="T8758" s="45" t="s">
        <v>3453</v>
      </c>
      <c r="U8758" s="45">
        <v>5</v>
      </c>
      <c r="V8758" s="45">
        <v>6</v>
      </c>
      <c r="W8758" s="45">
        <v>7</v>
      </c>
      <c r="X8758" s="45" t="s">
        <v>3454</v>
      </c>
      <c r="Y8758" s="276">
        <v>9</v>
      </c>
    </row>
    <row r="8759" spans="1:25">
      <c r="A8759" s="20">
        <v>35</v>
      </c>
      <c r="B8759" s="81" t="s">
        <v>172</v>
      </c>
      <c r="C8759" s="80" t="s">
        <v>1076</v>
      </c>
      <c r="D8759" s="80">
        <v>35020023</v>
      </c>
      <c r="E8759" s="21" t="s">
        <v>0</v>
      </c>
      <c r="F8759" s="21" t="s">
        <v>0</v>
      </c>
      <c r="G8759" s="150" t="s">
        <v>0</v>
      </c>
      <c r="H8759" s="21" t="s">
        <v>2003</v>
      </c>
      <c r="I8759" s="22"/>
      <c r="J8759" s="22"/>
      <c r="K8759" s="22"/>
      <c r="L8759" s="22" t="s">
        <v>0</v>
      </c>
      <c r="M8759" s="22" t="s">
        <v>0</v>
      </c>
      <c r="N8759" s="22" t="s">
        <v>0</v>
      </c>
      <c r="O8759" s="22" t="s">
        <v>0</v>
      </c>
      <c r="P8759" s="22" t="s">
        <v>0</v>
      </c>
      <c r="Q8759" s="22"/>
      <c r="R8759" s="22"/>
      <c r="S8759" s="22"/>
      <c r="T8759" s="22" t="s">
        <v>0</v>
      </c>
      <c r="U8759" s="22" t="s">
        <v>0</v>
      </c>
      <c r="V8759" s="22" t="s">
        <v>0</v>
      </c>
      <c r="W8759" s="22" t="s">
        <v>0</v>
      </c>
      <c r="X8759" s="22" t="s">
        <v>0</v>
      </c>
      <c r="Y8759" s="209"/>
    </row>
    <row r="8760" spans="1:25" ht="20.399999999999999">
      <c r="A8760" s="20" t="s">
        <v>0</v>
      </c>
      <c r="B8760" s="81" t="s">
        <v>0</v>
      </c>
      <c r="C8760" s="81" t="s">
        <v>0</v>
      </c>
      <c r="D8760" s="94" t="s">
        <v>0</v>
      </c>
      <c r="E8760" s="21" t="s">
        <v>0</v>
      </c>
      <c r="F8760" s="21" t="s">
        <v>0</v>
      </c>
      <c r="G8760" s="150" t="s">
        <v>0</v>
      </c>
      <c r="H8760" s="30" t="s">
        <v>33</v>
      </c>
      <c r="I8760" s="31">
        <f t="shared" si="6318"/>
        <v>2972293</v>
      </c>
      <c r="J8760" s="31">
        <f>SUM(J8761,J8769,J8771)</f>
        <v>2934893</v>
      </c>
      <c r="K8760" s="31">
        <f t="shared" si="6319"/>
        <v>37400</v>
      </c>
      <c r="L8760" s="31">
        <f t="shared" ref="L8760:P8760" si="6334">SUM(L8761,L8769,L8771)</f>
        <v>30400</v>
      </c>
      <c r="M8760" s="31">
        <f t="shared" si="6334"/>
        <v>0</v>
      </c>
      <c r="N8760" s="31">
        <f t="shared" si="6334"/>
        <v>7000</v>
      </c>
      <c r="O8760" s="31">
        <f t="shared" si="6334"/>
        <v>0</v>
      </c>
      <c r="P8760" s="31">
        <f t="shared" si="6334"/>
        <v>0</v>
      </c>
      <c r="Q8760" s="31">
        <f t="shared" ref="Q8760:R8760" si="6335">SUM(Q8761,Q8769,Q8771)</f>
        <v>3183601</v>
      </c>
      <c r="R8760" s="31">
        <f t="shared" si="6335"/>
        <v>3059232</v>
      </c>
      <c r="S8760" s="31">
        <f t="shared" ref="S8760" si="6336">SUM(S8761,S8769,S8771)</f>
        <v>2507921</v>
      </c>
      <c r="T8760" s="31">
        <f t="shared" ref="T8760:X8760" si="6337">SUM(T8761,T8769,T8771)</f>
        <v>551311</v>
      </c>
      <c r="U8760" s="31">
        <f t="shared" si="6337"/>
        <v>238574</v>
      </c>
      <c r="V8760" s="31">
        <f t="shared" si="6337"/>
        <v>226250</v>
      </c>
      <c r="W8760" s="31">
        <f t="shared" si="6337"/>
        <v>86487</v>
      </c>
      <c r="X8760" s="31">
        <f t="shared" si="6337"/>
        <v>3059232</v>
      </c>
      <c r="Y8760" s="220">
        <f t="shared" ref="Y8760:Y8795" si="6338">IF(R8760=0,0,(X8760/R8760)*100)</f>
        <v>100</v>
      </c>
    </row>
    <row r="8761" spans="1:25">
      <c r="A8761" s="23">
        <v>35</v>
      </c>
      <c r="B8761" s="80" t="s">
        <v>172</v>
      </c>
      <c r="C8761" s="80" t="s">
        <v>1076</v>
      </c>
      <c r="D8761" s="80">
        <v>35020023</v>
      </c>
      <c r="E8761" s="21" t="s">
        <v>132</v>
      </c>
      <c r="F8761" s="21" t="s">
        <v>0</v>
      </c>
      <c r="G8761" s="150" t="s">
        <v>0</v>
      </c>
      <c r="H8761" s="21" t="s">
        <v>11</v>
      </c>
      <c r="I8761" s="66">
        <f t="shared" si="6318"/>
        <v>2451997</v>
      </c>
      <c r="J8761" s="66">
        <f>SUM(J8762,J8763)</f>
        <v>2439997</v>
      </c>
      <c r="K8761" s="66">
        <f t="shared" si="6319"/>
        <v>12000</v>
      </c>
      <c r="L8761" s="66">
        <f t="shared" ref="L8761:P8761" si="6339">SUM(L8762,L8763)</f>
        <v>10000</v>
      </c>
      <c r="M8761" s="66">
        <f t="shared" si="6339"/>
        <v>0</v>
      </c>
      <c r="N8761" s="66">
        <f t="shared" si="6339"/>
        <v>2000</v>
      </c>
      <c r="O8761" s="66">
        <f t="shared" si="6339"/>
        <v>0</v>
      </c>
      <c r="P8761" s="66">
        <f t="shared" si="6339"/>
        <v>0</v>
      </c>
      <c r="Q8761" s="66">
        <f t="shared" ref="Q8761:R8761" si="6340">SUM(Q8762,Q8763)</f>
        <v>2678065</v>
      </c>
      <c r="R8761" s="66">
        <f t="shared" si="6340"/>
        <v>2626065</v>
      </c>
      <c r="S8761" s="66">
        <f t="shared" ref="S8761" si="6341">SUM(S8762,S8763)</f>
        <v>2158089</v>
      </c>
      <c r="T8761" s="66">
        <f t="shared" ref="T8761:X8761" si="6342">SUM(T8762,T8763)</f>
        <v>467976</v>
      </c>
      <c r="U8761" s="66">
        <f t="shared" si="6342"/>
        <v>199374</v>
      </c>
      <c r="V8761" s="66">
        <f t="shared" si="6342"/>
        <v>194000</v>
      </c>
      <c r="W8761" s="66">
        <f t="shared" si="6342"/>
        <v>74602</v>
      </c>
      <c r="X8761" s="66">
        <f t="shared" si="6342"/>
        <v>2626065</v>
      </c>
      <c r="Y8761" s="208">
        <f t="shared" si="6338"/>
        <v>100</v>
      </c>
    </row>
    <row r="8762" spans="1:25">
      <c r="A8762" s="23">
        <v>35</v>
      </c>
      <c r="B8762" s="80" t="s">
        <v>172</v>
      </c>
      <c r="C8762" s="80" t="s">
        <v>1076</v>
      </c>
      <c r="D8762" s="80">
        <v>35020023</v>
      </c>
      <c r="E8762" s="22">
        <v>6111</v>
      </c>
      <c r="F8762" s="23"/>
      <c r="G8762" s="129" t="s">
        <v>3380</v>
      </c>
      <c r="H8762" s="32" t="s">
        <v>12</v>
      </c>
      <c r="I8762" s="44">
        <f t="shared" si="6318"/>
        <v>2244277</v>
      </c>
      <c r="J8762" s="44">
        <v>2232277</v>
      </c>
      <c r="K8762" s="44">
        <f t="shared" si="6319"/>
        <v>12000</v>
      </c>
      <c r="L8762" s="44">
        <v>10000</v>
      </c>
      <c r="M8762" s="44">
        <v>0</v>
      </c>
      <c r="N8762" s="44">
        <v>2000</v>
      </c>
      <c r="O8762" s="44">
        <v>0</v>
      </c>
      <c r="P8762" s="44">
        <v>0</v>
      </c>
      <c r="Q8762" s="44">
        <v>2476479</v>
      </c>
      <c r="R8762" s="44">
        <v>2424479</v>
      </c>
      <c r="S8762" s="44">
        <v>2000377</v>
      </c>
      <c r="T8762" s="44">
        <f t="shared" ref="T8762:T8794" si="6343">U8762+V8762+W8762</f>
        <v>424102</v>
      </c>
      <c r="U8762" s="44">
        <v>180000</v>
      </c>
      <c r="V8762" s="44">
        <v>180000</v>
      </c>
      <c r="W8762" s="44">
        <v>64102</v>
      </c>
      <c r="X8762" s="44">
        <f t="shared" ref="X8762:X8794" si="6344">S8762+T8762</f>
        <v>2424479</v>
      </c>
      <c r="Y8762" s="209">
        <f t="shared" si="6338"/>
        <v>100</v>
      </c>
    </row>
    <row r="8763" spans="1:25">
      <c r="A8763" s="20">
        <v>35</v>
      </c>
      <c r="B8763" s="81" t="s">
        <v>172</v>
      </c>
      <c r="C8763" s="81" t="s">
        <v>1076</v>
      </c>
      <c r="D8763" s="81">
        <v>35020023</v>
      </c>
      <c r="E8763" s="20" t="s">
        <v>134</v>
      </c>
      <c r="F8763" s="23" t="s">
        <v>0</v>
      </c>
      <c r="G8763" s="154" t="s">
        <v>0</v>
      </c>
      <c r="H8763" s="21" t="s">
        <v>13</v>
      </c>
      <c r="I8763" s="66">
        <f t="shared" si="6318"/>
        <v>207720</v>
      </c>
      <c r="J8763" s="66">
        <f>SUM(J8764:J8768)</f>
        <v>207720</v>
      </c>
      <c r="K8763" s="66">
        <f t="shared" si="6319"/>
        <v>0</v>
      </c>
      <c r="L8763" s="66">
        <f t="shared" ref="L8763:X8763" si="6345">SUM(L8764:L8768)</f>
        <v>0</v>
      </c>
      <c r="M8763" s="66">
        <f t="shared" si="6345"/>
        <v>0</v>
      </c>
      <c r="N8763" s="66">
        <f t="shared" si="6345"/>
        <v>0</v>
      </c>
      <c r="O8763" s="66">
        <f t="shared" si="6345"/>
        <v>0</v>
      </c>
      <c r="P8763" s="66">
        <f t="shared" si="6345"/>
        <v>0</v>
      </c>
      <c r="Q8763" s="66">
        <f t="shared" si="6345"/>
        <v>201586</v>
      </c>
      <c r="R8763" s="66">
        <f t="shared" si="6345"/>
        <v>201586</v>
      </c>
      <c r="S8763" s="66">
        <f t="shared" si="6345"/>
        <v>157712</v>
      </c>
      <c r="T8763" s="66">
        <f t="shared" si="6345"/>
        <v>43874</v>
      </c>
      <c r="U8763" s="66">
        <f t="shared" si="6345"/>
        <v>19374</v>
      </c>
      <c r="V8763" s="66">
        <f t="shared" si="6345"/>
        <v>14000</v>
      </c>
      <c r="W8763" s="66">
        <f t="shared" si="6345"/>
        <v>10500</v>
      </c>
      <c r="X8763" s="66">
        <f t="shared" si="6345"/>
        <v>201586</v>
      </c>
      <c r="Y8763" s="208">
        <f t="shared" si="6338"/>
        <v>100</v>
      </c>
    </row>
    <row r="8764" spans="1:25">
      <c r="A8764" s="23">
        <v>35</v>
      </c>
      <c r="B8764" s="80" t="s">
        <v>172</v>
      </c>
      <c r="C8764" s="80" t="s">
        <v>1076</v>
      </c>
      <c r="D8764" s="80">
        <v>35020023</v>
      </c>
      <c r="E8764" s="22">
        <v>6112</v>
      </c>
      <c r="F8764" s="23" t="s">
        <v>3014</v>
      </c>
      <c r="G8764" s="129" t="s">
        <v>3380</v>
      </c>
      <c r="H8764" s="32" t="s">
        <v>16</v>
      </c>
      <c r="I8764" s="44">
        <f t="shared" si="6318"/>
        <v>33600</v>
      </c>
      <c r="J8764" s="44">
        <v>33600</v>
      </c>
      <c r="K8764" s="44">
        <f t="shared" si="6319"/>
        <v>0</v>
      </c>
      <c r="L8764" s="44">
        <v>0</v>
      </c>
      <c r="M8764" s="44">
        <v>0</v>
      </c>
      <c r="N8764" s="44">
        <v>0</v>
      </c>
      <c r="O8764" s="44">
        <v>0</v>
      </c>
      <c r="P8764" s="44">
        <v>0</v>
      </c>
      <c r="Q8764" s="44">
        <v>33600</v>
      </c>
      <c r="R8764" s="44">
        <v>33600</v>
      </c>
      <c r="S8764" s="44">
        <v>25200</v>
      </c>
      <c r="T8764" s="44">
        <f t="shared" si="6343"/>
        <v>8400</v>
      </c>
      <c r="U8764" s="44">
        <v>3000</v>
      </c>
      <c r="V8764" s="44">
        <v>3000</v>
      </c>
      <c r="W8764" s="44">
        <v>2400</v>
      </c>
      <c r="X8764" s="44">
        <f t="shared" si="6344"/>
        <v>33600</v>
      </c>
      <c r="Y8764" s="209">
        <f t="shared" si="6338"/>
        <v>100</v>
      </c>
    </row>
    <row r="8765" spans="1:25">
      <c r="A8765" s="23">
        <v>35</v>
      </c>
      <c r="B8765" s="80" t="s">
        <v>172</v>
      </c>
      <c r="C8765" s="80" t="s">
        <v>1076</v>
      </c>
      <c r="D8765" s="80">
        <v>35020023</v>
      </c>
      <c r="E8765" s="22">
        <v>6112</v>
      </c>
      <c r="F8765" s="23" t="s">
        <v>3015</v>
      </c>
      <c r="G8765" s="129" t="s">
        <v>3380</v>
      </c>
      <c r="H8765" s="32" t="s">
        <v>19</v>
      </c>
      <c r="I8765" s="44">
        <f t="shared" si="6318"/>
        <v>120400</v>
      </c>
      <c r="J8765" s="44">
        <v>120400</v>
      </c>
      <c r="K8765" s="44">
        <f t="shared" si="6319"/>
        <v>0</v>
      </c>
      <c r="L8765" s="44">
        <v>0</v>
      </c>
      <c r="M8765" s="44">
        <v>0</v>
      </c>
      <c r="N8765" s="44">
        <v>0</v>
      </c>
      <c r="O8765" s="44">
        <v>0</v>
      </c>
      <c r="P8765" s="44">
        <v>0</v>
      </c>
      <c r="Q8765" s="44">
        <v>120400</v>
      </c>
      <c r="R8765" s="44">
        <v>120400</v>
      </c>
      <c r="S8765" s="44">
        <v>90300</v>
      </c>
      <c r="T8765" s="44">
        <f t="shared" si="6343"/>
        <v>30100</v>
      </c>
      <c r="U8765" s="44">
        <v>11000</v>
      </c>
      <c r="V8765" s="44">
        <v>11000</v>
      </c>
      <c r="W8765" s="44">
        <v>8100</v>
      </c>
      <c r="X8765" s="44">
        <f t="shared" si="6344"/>
        <v>120400</v>
      </c>
      <c r="Y8765" s="209">
        <f t="shared" si="6338"/>
        <v>100</v>
      </c>
    </row>
    <row r="8766" spans="1:25">
      <c r="A8766" s="23">
        <v>35</v>
      </c>
      <c r="B8766" s="80" t="s">
        <v>172</v>
      </c>
      <c r="C8766" s="80" t="s">
        <v>1076</v>
      </c>
      <c r="D8766" s="80">
        <v>35020023</v>
      </c>
      <c r="E8766" s="22">
        <v>6112</v>
      </c>
      <c r="F8766" s="23" t="s">
        <v>3016</v>
      </c>
      <c r="G8766" s="129" t="s">
        <v>3380</v>
      </c>
      <c r="H8766" s="32" t="s">
        <v>17</v>
      </c>
      <c r="I8766" s="44">
        <f t="shared" si="6318"/>
        <v>27720</v>
      </c>
      <c r="J8766" s="44">
        <v>27720</v>
      </c>
      <c r="K8766" s="44">
        <f t="shared" si="6319"/>
        <v>0</v>
      </c>
      <c r="L8766" s="44">
        <v>0</v>
      </c>
      <c r="M8766" s="44">
        <v>0</v>
      </c>
      <c r="N8766" s="44">
        <v>0</v>
      </c>
      <c r="O8766" s="44">
        <v>0</v>
      </c>
      <c r="P8766" s="44">
        <v>0</v>
      </c>
      <c r="Q8766" s="44">
        <v>27720</v>
      </c>
      <c r="R8766" s="44">
        <v>27720</v>
      </c>
      <c r="S8766" s="44">
        <v>27720</v>
      </c>
      <c r="T8766" s="44">
        <f t="shared" si="6343"/>
        <v>0</v>
      </c>
      <c r="U8766" s="44"/>
      <c r="V8766" s="44"/>
      <c r="W8766" s="44"/>
      <c r="X8766" s="44">
        <f t="shared" si="6344"/>
        <v>27720</v>
      </c>
      <c r="Y8766" s="209">
        <f t="shared" si="6338"/>
        <v>100</v>
      </c>
    </row>
    <row r="8767" spans="1:25">
      <c r="A8767" s="23">
        <v>35</v>
      </c>
      <c r="B8767" s="80" t="s">
        <v>172</v>
      </c>
      <c r="C8767" s="80" t="s">
        <v>1076</v>
      </c>
      <c r="D8767" s="80">
        <v>35020023</v>
      </c>
      <c r="E8767" s="22">
        <v>6112</v>
      </c>
      <c r="F8767" s="23" t="s">
        <v>3017</v>
      </c>
      <c r="G8767" s="129" t="s">
        <v>3380</v>
      </c>
      <c r="H8767" s="32" t="s">
        <v>15</v>
      </c>
      <c r="I8767" s="44">
        <f t="shared" si="6318"/>
        <v>14000</v>
      </c>
      <c r="J8767" s="44">
        <v>14000</v>
      </c>
      <c r="K8767" s="44">
        <f t="shared" si="6319"/>
        <v>0</v>
      </c>
      <c r="L8767" s="44">
        <v>0</v>
      </c>
      <c r="M8767" s="44">
        <v>0</v>
      </c>
      <c r="N8767" s="44">
        <v>0</v>
      </c>
      <c r="O8767" s="44">
        <v>0</v>
      </c>
      <c r="P8767" s="44">
        <v>0</v>
      </c>
      <c r="Q8767" s="44">
        <v>7866</v>
      </c>
      <c r="R8767" s="44">
        <v>7866</v>
      </c>
      <c r="S8767" s="44">
        <v>7866</v>
      </c>
      <c r="T8767" s="44">
        <f t="shared" si="6343"/>
        <v>0</v>
      </c>
      <c r="U8767" s="44"/>
      <c r="V8767" s="44"/>
      <c r="W8767" s="44"/>
      <c r="X8767" s="44">
        <f t="shared" si="6344"/>
        <v>7866</v>
      </c>
      <c r="Y8767" s="209">
        <f t="shared" si="6338"/>
        <v>100</v>
      </c>
    </row>
    <row r="8768" spans="1:25">
      <c r="A8768" s="23">
        <v>35</v>
      </c>
      <c r="B8768" s="80" t="s">
        <v>172</v>
      </c>
      <c r="C8768" s="80" t="s">
        <v>1076</v>
      </c>
      <c r="D8768" s="80">
        <v>35020023</v>
      </c>
      <c r="E8768" s="22">
        <v>6112</v>
      </c>
      <c r="F8768" s="23" t="s">
        <v>3018</v>
      </c>
      <c r="G8768" s="129" t="s">
        <v>3380</v>
      </c>
      <c r="H8768" s="32" t="s">
        <v>18</v>
      </c>
      <c r="I8768" s="44">
        <f t="shared" si="6318"/>
        <v>12000</v>
      </c>
      <c r="J8768" s="44">
        <v>12000</v>
      </c>
      <c r="K8768" s="44">
        <f t="shared" si="6319"/>
        <v>0</v>
      </c>
      <c r="L8768" s="44">
        <v>0</v>
      </c>
      <c r="M8768" s="44">
        <v>0</v>
      </c>
      <c r="N8768" s="44">
        <v>0</v>
      </c>
      <c r="O8768" s="44">
        <v>0</v>
      </c>
      <c r="P8768" s="44">
        <v>0</v>
      </c>
      <c r="Q8768" s="44">
        <v>12000</v>
      </c>
      <c r="R8768" s="44">
        <v>12000</v>
      </c>
      <c r="S8768" s="44">
        <v>6626</v>
      </c>
      <c r="T8768" s="44">
        <f t="shared" si="6343"/>
        <v>5374</v>
      </c>
      <c r="U8768" s="44">
        <v>5374</v>
      </c>
      <c r="V8768" s="44"/>
      <c r="W8768" s="44"/>
      <c r="X8768" s="44">
        <f t="shared" si="6344"/>
        <v>12000</v>
      </c>
      <c r="Y8768" s="209">
        <f t="shared" si="6338"/>
        <v>100</v>
      </c>
    </row>
    <row r="8769" spans="1:25">
      <c r="A8769" s="23">
        <v>35</v>
      </c>
      <c r="B8769" s="80" t="s">
        <v>172</v>
      </c>
      <c r="C8769" s="80" t="s">
        <v>1076</v>
      </c>
      <c r="D8769" s="80">
        <v>35020023</v>
      </c>
      <c r="E8769" s="21" t="s">
        <v>139</v>
      </c>
      <c r="F8769" s="21" t="s">
        <v>0</v>
      </c>
      <c r="G8769" s="150" t="s">
        <v>0</v>
      </c>
      <c r="H8769" s="21" t="s">
        <v>21</v>
      </c>
      <c r="I8769" s="66">
        <f t="shared" si="6318"/>
        <v>235599</v>
      </c>
      <c r="J8769" s="66">
        <f t="shared" ref="J8769:X8769" si="6346">SUM(J8770)</f>
        <v>234389</v>
      </c>
      <c r="K8769" s="66">
        <f t="shared" si="6319"/>
        <v>1210</v>
      </c>
      <c r="L8769" s="66">
        <f t="shared" si="6346"/>
        <v>1000</v>
      </c>
      <c r="M8769" s="66">
        <f t="shared" si="6346"/>
        <v>0</v>
      </c>
      <c r="N8769" s="66">
        <f t="shared" si="6346"/>
        <v>210</v>
      </c>
      <c r="O8769" s="66">
        <f t="shared" si="6346"/>
        <v>0</v>
      </c>
      <c r="P8769" s="66">
        <f t="shared" si="6346"/>
        <v>0</v>
      </c>
      <c r="Q8769" s="66">
        <f t="shared" si="6346"/>
        <v>259980</v>
      </c>
      <c r="R8769" s="66">
        <f t="shared" si="6346"/>
        <v>254570</v>
      </c>
      <c r="S8769" s="66">
        <f t="shared" si="6346"/>
        <v>210915</v>
      </c>
      <c r="T8769" s="66">
        <f t="shared" si="6346"/>
        <v>43655</v>
      </c>
      <c r="U8769" s="66">
        <f t="shared" si="6346"/>
        <v>18900</v>
      </c>
      <c r="V8769" s="66">
        <f t="shared" si="6346"/>
        <v>18900</v>
      </c>
      <c r="W8769" s="66">
        <f t="shared" si="6346"/>
        <v>5855</v>
      </c>
      <c r="X8769" s="66">
        <f t="shared" si="6346"/>
        <v>254570</v>
      </c>
      <c r="Y8769" s="208">
        <f t="shared" si="6338"/>
        <v>100</v>
      </c>
    </row>
    <row r="8770" spans="1:25">
      <c r="A8770" s="23">
        <v>35</v>
      </c>
      <c r="B8770" s="80" t="s">
        <v>172</v>
      </c>
      <c r="C8770" s="80" t="s">
        <v>1076</v>
      </c>
      <c r="D8770" s="80">
        <v>35020023</v>
      </c>
      <c r="E8770" s="22">
        <v>6121</v>
      </c>
      <c r="F8770" s="23"/>
      <c r="G8770" s="129" t="s">
        <v>3380</v>
      </c>
      <c r="H8770" s="32" t="s">
        <v>22</v>
      </c>
      <c r="I8770" s="44">
        <f t="shared" si="6318"/>
        <v>235599</v>
      </c>
      <c r="J8770" s="44">
        <v>234389</v>
      </c>
      <c r="K8770" s="44">
        <f t="shared" si="6319"/>
        <v>1210</v>
      </c>
      <c r="L8770" s="44">
        <v>1000</v>
      </c>
      <c r="M8770" s="44">
        <v>0</v>
      </c>
      <c r="N8770" s="44">
        <v>210</v>
      </c>
      <c r="O8770" s="44">
        <v>0</v>
      </c>
      <c r="P8770" s="44">
        <v>0</v>
      </c>
      <c r="Q8770" s="44">
        <v>259980</v>
      </c>
      <c r="R8770" s="44">
        <v>254570</v>
      </c>
      <c r="S8770" s="44">
        <v>210915</v>
      </c>
      <c r="T8770" s="44">
        <f t="shared" si="6343"/>
        <v>43655</v>
      </c>
      <c r="U8770" s="44">
        <v>18900</v>
      </c>
      <c r="V8770" s="44">
        <v>18900</v>
      </c>
      <c r="W8770" s="44">
        <v>5855</v>
      </c>
      <c r="X8770" s="44">
        <f t="shared" si="6344"/>
        <v>254570</v>
      </c>
      <c r="Y8770" s="209">
        <f t="shared" si="6338"/>
        <v>100</v>
      </c>
    </row>
    <row r="8771" spans="1:25">
      <c r="A8771" s="23">
        <v>35</v>
      </c>
      <c r="B8771" s="80" t="s">
        <v>172</v>
      </c>
      <c r="C8771" s="80" t="s">
        <v>1076</v>
      </c>
      <c r="D8771" s="80">
        <v>35020023</v>
      </c>
      <c r="E8771" s="21" t="s">
        <v>141</v>
      </c>
      <c r="F8771" s="21" t="s">
        <v>0</v>
      </c>
      <c r="G8771" s="150" t="s">
        <v>0</v>
      </c>
      <c r="H8771" s="21" t="s">
        <v>23</v>
      </c>
      <c r="I8771" s="66">
        <f t="shared" si="6318"/>
        <v>284697</v>
      </c>
      <c r="J8771" s="66">
        <f>SUM(J8772:J8780)</f>
        <v>260507</v>
      </c>
      <c r="K8771" s="66">
        <f t="shared" si="6319"/>
        <v>24190</v>
      </c>
      <c r="L8771" s="66">
        <f t="shared" ref="L8771:X8771" si="6347">SUM(L8772:L8780)</f>
        <v>19400</v>
      </c>
      <c r="M8771" s="66">
        <f t="shared" si="6347"/>
        <v>0</v>
      </c>
      <c r="N8771" s="66">
        <f t="shared" si="6347"/>
        <v>4790</v>
      </c>
      <c r="O8771" s="66">
        <f t="shared" si="6347"/>
        <v>0</v>
      </c>
      <c r="P8771" s="66">
        <f t="shared" si="6347"/>
        <v>0</v>
      </c>
      <c r="Q8771" s="66">
        <f t="shared" si="6347"/>
        <v>245556</v>
      </c>
      <c r="R8771" s="66">
        <f t="shared" si="6347"/>
        <v>178597</v>
      </c>
      <c r="S8771" s="66">
        <f t="shared" si="6347"/>
        <v>138917</v>
      </c>
      <c r="T8771" s="66">
        <f t="shared" si="6347"/>
        <v>39680</v>
      </c>
      <c r="U8771" s="66">
        <f t="shared" si="6347"/>
        <v>20300</v>
      </c>
      <c r="V8771" s="66">
        <f t="shared" si="6347"/>
        <v>13350</v>
      </c>
      <c r="W8771" s="66">
        <f t="shared" si="6347"/>
        <v>6030</v>
      </c>
      <c r="X8771" s="66">
        <f t="shared" si="6347"/>
        <v>178597</v>
      </c>
      <c r="Y8771" s="208">
        <f t="shared" si="6338"/>
        <v>100</v>
      </c>
    </row>
    <row r="8772" spans="1:25">
      <c r="A8772" s="23">
        <v>35</v>
      </c>
      <c r="B8772" s="80" t="s">
        <v>172</v>
      </c>
      <c r="C8772" s="80" t="s">
        <v>1076</v>
      </c>
      <c r="D8772" s="80">
        <v>35020023</v>
      </c>
      <c r="E8772" s="22">
        <v>6131</v>
      </c>
      <c r="F8772" s="23"/>
      <c r="G8772" s="129" t="s">
        <v>3380</v>
      </c>
      <c r="H8772" s="32" t="s">
        <v>24</v>
      </c>
      <c r="I8772" s="44">
        <f t="shared" si="6318"/>
        <v>100</v>
      </c>
      <c r="J8772" s="44">
        <v>0</v>
      </c>
      <c r="K8772" s="44">
        <f t="shared" si="6319"/>
        <v>100</v>
      </c>
      <c r="L8772" s="44">
        <v>100</v>
      </c>
      <c r="M8772" s="44">
        <v>0</v>
      </c>
      <c r="N8772" s="44">
        <v>0</v>
      </c>
      <c r="O8772" s="44">
        <v>0</v>
      </c>
      <c r="P8772" s="44">
        <v>0</v>
      </c>
      <c r="Q8772" s="44">
        <v>100</v>
      </c>
      <c r="R8772" s="44">
        <v>0</v>
      </c>
      <c r="S8772" s="44">
        <v>0</v>
      </c>
      <c r="T8772" s="44">
        <f t="shared" si="6343"/>
        <v>0</v>
      </c>
      <c r="U8772" s="44"/>
      <c r="V8772" s="44"/>
      <c r="W8772" s="44"/>
      <c r="X8772" s="44">
        <f t="shared" si="6344"/>
        <v>0</v>
      </c>
      <c r="Y8772" s="209">
        <f t="shared" si="6338"/>
        <v>0</v>
      </c>
    </row>
    <row r="8773" spans="1:25">
      <c r="A8773" s="23">
        <v>35</v>
      </c>
      <c r="B8773" s="80" t="s">
        <v>172</v>
      </c>
      <c r="C8773" s="80" t="s">
        <v>1076</v>
      </c>
      <c r="D8773" s="80">
        <v>35020023</v>
      </c>
      <c r="E8773" s="22">
        <v>6132</v>
      </c>
      <c r="F8773" s="23"/>
      <c r="G8773" s="129" t="s">
        <v>3380</v>
      </c>
      <c r="H8773" s="32" t="s">
        <v>25</v>
      </c>
      <c r="I8773" s="44">
        <f t="shared" si="6318"/>
        <v>60600</v>
      </c>
      <c r="J8773" s="44">
        <v>60500</v>
      </c>
      <c r="K8773" s="44">
        <f t="shared" si="6319"/>
        <v>100</v>
      </c>
      <c r="L8773" s="44">
        <v>100</v>
      </c>
      <c r="M8773" s="44">
        <v>0</v>
      </c>
      <c r="N8773" s="44">
        <v>0</v>
      </c>
      <c r="O8773" s="44">
        <v>0</v>
      </c>
      <c r="P8773" s="44">
        <v>0</v>
      </c>
      <c r="Q8773" s="44">
        <v>60600</v>
      </c>
      <c r="R8773" s="44">
        <v>60500</v>
      </c>
      <c r="S8773" s="44">
        <v>48400</v>
      </c>
      <c r="T8773" s="44">
        <f t="shared" si="6343"/>
        <v>12100</v>
      </c>
      <c r="U8773" s="44">
        <v>4100</v>
      </c>
      <c r="V8773" s="44">
        <v>4000</v>
      </c>
      <c r="W8773" s="44">
        <v>4000</v>
      </c>
      <c r="X8773" s="44">
        <f t="shared" si="6344"/>
        <v>60500</v>
      </c>
      <c r="Y8773" s="209">
        <f t="shared" si="6338"/>
        <v>100</v>
      </c>
    </row>
    <row r="8774" spans="1:25">
      <c r="A8774" s="23">
        <v>35</v>
      </c>
      <c r="B8774" s="80" t="s">
        <v>172</v>
      </c>
      <c r="C8774" s="80" t="s">
        <v>1076</v>
      </c>
      <c r="D8774" s="80">
        <v>35020023</v>
      </c>
      <c r="E8774" s="22">
        <v>6133</v>
      </c>
      <c r="F8774" s="23"/>
      <c r="G8774" s="129" t="s">
        <v>3380</v>
      </c>
      <c r="H8774" s="32" t="s">
        <v>26</v>
      </c>
      <c r="I8774" s="44">
        <f t="shared" si="6318"/>
        <v>24107</v>
      </c>
      <c r="J8774" s="44">
        <v>24007</v>
      </c>
      <c r="K8774" s="44">
        <f t="shared" si="6319"/>
        <v>100</v>
      </c>
      <c r="L8774" s="44">
        <v>100</v>
      </c>
      <c r="M8774" s="44">
        <v>0</v>
      </c>
      <c r="N8774" s="44">
        <v>0</v>
      </c>
      <c r="O8774" s="44">
        <v>0</v>
      </c>
      <c r="P8774" s="44">
        <v>0</v>
      </c>
      <c r="Q8774" s="44">
        <v>17191</v>
      </c>
      <c r="R8774" s="44">
        <v>17091</v>
      </c>
      <c r="S8774" s="44">
        <v>15000</v>
      </c>
      <c r="T8774" s="44">
        <f t="shared" si="6343"/>
        <v>2091</v>
      </c>
      <c r="U8774" s="44">
        <v>800</v>
      </c>
      <c r="V8774" s="44">
        <v>800</v>
      </c>
      <c r="W8774" s="44">
        <v>491</v>
      </c>
      <c r="X8774" s="44">
        <f t="shared" si="6344"/>
        <v>17091</v>
      </c>
      <c r="Y8774" s="209">
        <f t="shared" si="6338"/>
        <v>100</v>
      </c>
    </row>
    <row r="8775" spans="1:25">
      <c r="A8775" s="23">
        <v>35</v>
      </c>
      <c r="B8775" s="80" t="s">
        <v>172</v>
      </c>
      <c r="C8775" s="80" t="s">
        <v>1076</v>
      </c>
      <c r="D8775" s="80">
        <v>35020023</v>
      </c>
      <c r="E8775" s="22">
        <v>6134</v>
      </c>
      <c r="F8775" s="23"/>
      <c r="G8775" s="129" t="s">
        <v>3380</v>
      </c>
      <c r="H8775" s="32" t="s">
        <v>27</v>
      </c>
      <c r="I8775" s="44">
        <f t="shared" si="6318"/>
        <v>5760</v>
      </c>
      <c r="J8775" s="44">
        <v>3000</v>
      </c>
      <c r="K8775" s="44">
        <f t="shared" si="6319"/>
        <v>2760</v>
      </c>
      <c r="L8775" s="44">
        <v>1000</v>
      </c>
      <c r="M8775" s="44">
        <v>0</v>
      </c>
      <c r="N8775" s="44">
        <v>1760</v>
      </c>
      <c r="O8775" s="44">
        <v>0</v>
      </c>
      <c r="P8775" s="44">
        <v>0</v>
      </c>
      <c r="Q8775" s="44">
        <v>6760</v>
      </c>
      <c r="R8775" s="44">
        <v>3000</v>
      </c>
      <c r="S8775" s="44">
        <v>1500</v>
      </c>
      <c r="T8775" s="44">
        <f t="shared" si="6343"/>
        <v>1500</v>
      </c>
      <c r="U8775" s="44">
        <v>500</v>
      </c>
      <c r="V8775" s="44">
        <v>500</v>
      </c>
      <c r="W8775" s="44">
        <v>500</v>
      </c>
      <c r="X8775" s="44">
        <f t="shared" si="6344"/>
        <v>3000</v>
      </c>
      <c r="Y8775" s="209">
        <f t="shared" si="6338"/>
        <v>100</v>
      </c>
    </row>
    <row r="8776" spans="1:25">
      <c r="A8776" s="23">
        <v>35</v>
      </c>
      <c r="B8776" s="80" t="s">
        <v>172</v>
      </c>
      <c r="C8776" s="80" t="s">
        <v>1076</v>
      </c>
      <c r="D8776" s="80">
        <v>35020023</v>
      </c>
      <c r="E8776" s="22">
        <v>6135</v>
      </c>
      <c r="F8776" s="23"/>
      <c r="G8776" s="129" t="s">
        <v>3380</v>
      </c>
      <c r="H8776" s="32" t="s">
        <v>28</v>
      </c>
      <c r="I8776" s="44">
        <f t="shared" si="6318"/>
        <v>100</v>
      </c>
      <c r="J8776" s="44">
        <v>0</v>
      </c>
      <c r="K8776" s="44">
        <f t="shared" si="6319"/>
        <v>100</v>
      </c>
      <c r="L8776" s="44">
        <v>100</v>
      </c>
      <c r="M8776" s="44">
        <v>0</v>
      </c>
      <c r="N8776" s="44">
        <v>0</v>
      </c>
      <c r="O8776" s="44">
        <v>0</v>
      </c>
      <c r="P8776" s="44">
        <v>0</v>
      </c>
      <c r="Q8776" s="44">
        <v>100</v>
      </c>
      <c r="R8776" s="44">
        <v>0</v>
      </c>
      <c r="S8776" s="44">
        <v>0</v>
      </c>
      <c r="T8776" s="44">
        <f t="shared" si="6343"/>
        <v>0</v>
      </c>
      <c r="U8776" s="44"/>
      <c r="V8776" s="44"/>
      <c r="W8776" s="44"/>
      <c r="X8776" s="44">
        <f t="shared" si="6344"/>
        <v>0</v>
      </c>
      <c r="Y8776" s="209">
        <f t="shared" si="6338"/>
        <v>0</v>
      </c>
    </row>
    <row r="8777" spans="1:25">
      <c r="A8777" s="23">
        <v>35</v>
      </c>
      <c r="B8777" s="80" t="s">
        <v>172</v>
      </c>
      <c r="C8777" s="80" t="s">
        <v>1076</v>
      </c>
      <c r="D8777" s="80">
        <v>35020023</v>
      </c>
      <c r="E8777" s="22">
        <v>6136</v>
      </c>
      <c r="F8777" s="23"/>
      <c r="G8777" s="129" t="s">
        <v>3380</v>
      </c>
      <c r="H8777" s="32" t="s">
        <v>29</v>
      </c>
      <c r="I8777" s="44">
        <f t="shared" si="6318"/>
        <v>100</v>
      </c>
      <c r="J8777" s="44">
        <v>0</v>
      </c>
      <c r="K8777" s="44">
        <f t="shared" si="6319"/>
        <v>100</v>
      </c>
      <c r="L8777" s="44">
        <v>100</v>
      </c>
      <c r="M8777" s="44">
        <v>0</v>
      </c>
      <c r="N8777" s="44">
        <v>0</v>
      </c>
      <c r="O8777" s="44">
        <v>0</v>
      </c>
      <c r="P8777" s="44">
        <v>0</v>
      </c>
      <c r="Q8777" s="44">
        <v>100</v>
      </c>
      <c r="R8777" s="44">
        <v>0</v>
      </c>
      <c r="S8777" s="44">
        <v>0</v>
      </c>
      <c r="T8777" s="44">
        <f t="shared" si="6343"/>
        <v>0</v>
      </c>
      <c r="U8777" s="44"/>
      <c r="V8777" s="44"/>
      <c r="W8777" s="44"/>
      <c r="X8777" s="44">
        <f t="shared" si="6344"/>
        <v>0</v>
      </c>
      <c r="Y8777" s="209">
        <f t="shared" si="6338"/>
        <v>0</v>
      </c>
    </row>
    <row r="8778" spans="1:25">
      <c r="A8778" s="23">
        <v>35</v>
      </c>
      <c r="B8778" s="80" t="s">
        <v>172</v>
      </c>
      <c r="C8778" s="80" t="s">
        <v>1076</v>
      </c>
      <c r="D8778" s="80">
        <v>35020023</v>
      </c>
      <c r="E8778" s="22">
        <v>6137</v>
      </c>
      <c r="F8778" s="23"/>
      <c r="G8778" s="129" t="s">
        <v>3380</v>
      </c>
      <c r="H8778" s="32" t="s">
        <v>30</v>
      </c>
      <c r="I8778" s="44">
        <f t="shared" si="6318"/>
        <v>5000</v>
      </c>
      <c r="J8778" s="44">
        <v>4000</v>
      </c>
      <c r="K8778" s="44">
        <f t="shared" si="6319"/>
        <v>1000</v>
      </c>
      <c r="L8778" s="44">
        <v>1000</v>
      </c>
      <c r="M8778" s="44">
        <v>0</v>
      </c>
      <c r="N8778" s="44">
        <v>0</v>
      </c>
      <c r="O8778" s="44">
        <v>0</v>
      </c>
      <c r="P8778" s="44">
        <v>0</v>
      </c>
      <c r="Q8778" s="44">
        <v>12000</v>
      </c>
      <c r="R8778" s="44">
        <v>9000</v>
      </c>
      <c r="S8778" s="44">
        <v>7000</v>
      </c>
      <c r="T8778" s="44">
        <f t="shared" si="6343"/>
        <v>2000</v>
      </c>
      <c r="U8778" s="44">
        <v>1000</v>
      </c>
      <c r="V8778" s="44">
        <v>500</v>
      </c>
      <c r="W8778" s="44">
        <v>500</v>
      </c>
      <c r="X8778" s="44">
        <f t="shared" si="6344"/>
        <v>9000</v>
      </c>
      <c r="Y8778" s="209">
        <f t="shared" si="6338"/>
        <v>100</v>
      </c>
    </row>
    <row r="8779" spans="1:25">
      <c r="A8779" s="23">
        <v>35</v>
      </c>
      <c r="B8779" s="80" t="s">
        <v>172</v>
      </c>
      <c r="C8779" s="80" t="s">
        <v>1076</v>
      </c>
      <c r="D8779" s="80">
        <v>35020023</v>
      </c>
      <c r="E8779" s="22">
        <v>6138</v>
      </c>
      <c r="F8779" s="23"/>
      <c r="G8779" s="129" t="s">
        <v>3380</v>
      </c>
      <c r="H8779" s="32" t="s">
        <v>31</v>
      </c>
      <c r="I8779" s="44">
        <f t="shared" si="6318"/>
        <v>100</v>
      </c>
      <c r="J8779" s="44">
        <v>0</v>
      </c>
      <c r="K8779" s="44">
        <f t="shared" si="6319"/>
        <v>100</v>
      </c>
      <c r="L8779" s="44">
        <v>100</v>
      </c>
      <c r="M8779" s="44">
        <v>0</v>
      </c>
      <c r="N8779" s="44">
        <v>0</v>
      </c>
      <c r="O8779" s="44">
        <v>0</v>
      </c>
      <c r="P8779" s="44">
        <v>0</v>
      </c>
      <c r="Q8779" s="44">
        <v>100</v>
      </c>
      <c r="R8779" s="44">
        <v>0</v>
      </c>
      <c r="S8779" s="44">
        <v>0</v>
      </c>
      <c r="T8779" s="44">
        <f t="shared" si="6343"/>
        <v>0</v>
      </c>
      <c r="U8779" s="44"/>
      <c r="V8779" s="44"/>
      <c r="W8779" s="44"/>
      <c r="X8779" s="44">
        <f t="shared" si="6344"/>
        <v>0</v>
      </c>
      <c r="Y8779" s="209">
        <f t="shared" si="6338"/>
        <v>0</v>
      </c>
    </row>
    <row r="8780" spans="1:25">
      <c r="A8780" s="20">
        <v>35</v>
      </c>
      <c r="B8780" s="81" t="s">
        <v>172</v>
      </c>
      <c r="C8780" s="81" t="s">
        <v>1076</v>
      </c>
      <c r="D8780" s="81">
        <v>35020023</v>
      </c>
      <c r="E8780" s="20" t="s">
        <v>144</v>
      </c>
      <c r="F8780" s="23" t="s">
        <v>0</v>
      </c>
      <c r="G8780" s="154" t="s">
        <v>0</v>
      </c>
      <c r="H8780" s="21" t="s">
        <v>32</v>
      </c>
      <c r="I8780" s="66">
        <f t="shared" si="6318"/>
        <v>188830</v>
      </c>
      <c r="J8780" s="66">
        <f>SUM(J8781:J8784)</f>
        <v>169000</v>
      </c>
      <c r="K8780" s="66">
        <f t="shared" si="6319"/>
        <v>19830</v>
      </c>
      <c r="L8780" s="66">
        <f t="shared" ref="L8780:X8780" si="6348">SUM(L8781:L8784)</f>
        <v>16800</v>
      </c>
      <c r="M8780" s="66">
        <f t="shared" si="6348"/>
        <v>0</v>
      </c>
      <c r="N8780" s="66">
        <f t="shared" si="6348"/>
        <v>3030</v>
      </c>
      <c r="O8780" s="66">
        <f t="shared" si="6348"/>
        <v>0</v>
      </c>
      <c r="P8780" s="66">
        <f t="shared" si="6348"/>
        <v>0</v>
      </c>
      <c r="Q8780" s="66">
        <f t="shared" si="6348"/>
        <v>148605</v>
      </c>
      <c r="R8780" s="66">
        <f t="shared" si="6348"/>
        <v>89006</v>
      </c>
      <c r="S8780" s="66">
        <f t="shared" si="6348"/>
        <v>67017</v>
      </c>
      <c r="T8780" s="66">
        <f t="shared" si="6348"/>
        <v>21989</v>
      </c>
      <c r="U8780" s="66">
        <f t="shared" si="6348"/>
        <v>13900</v>
      </c>
      <c r="V8780" s="66">
        <f t="shared" si="6348"/>
        <v>7550</v>
      </c>
      <c r="W8780" s="66">
        <f t="shared" si="6348"/>
        <v>539</v>
      </c>
      <c r="X8780" s="66">
        <f t="shared" si="6348"/>
        <v>89006</v>
      </c>
      <c r="Y8780" s="208">
        <f t="shared" si="6338"/>
        <v>100</v>
      </c>
    </row>
    <row r="8781" spans="1:25">
      <c r="A8781" s="23">
        <v>35</v>
      </c>
      <c r="B8781" s="80" t="s">
        <v>172</v>
      </c>
      <c r="C8781" s="80" t="s">
        <v>1076</v>
      </c>
      <c r="D8781" s="80">
        <v>35020023</v>
      </c>
      <c r="E8781" s="22">
        <v>6139</v>
      </c>
      <c r="F8781" s="23"/>
      <c r="G8781" s="129" t="s">
        <v>3380</v>
      </c>
      <c r="H8781" s="32" t="s">
        <v>32</v>
      </c>
      <c r="I8781" s="44">
        <f t="shared" si="6318"/>
        <v>178200</v>
      </c>
      <c r="J8781" s="44">
        <v>160000</v>
      </c>
      <c r="K8781" s="44">
        <f t="shared" si="6319"/>
        <v>18200</v>
      </c>
      <c r="L8781" s="44">
        <v>15200</v>
      </c>
      <c r="M8781" s="44">
        <v>0</v>
      </c>
      <c r="N8781" s="44">
        <v>3000</v>
      </c>
      <c r="O8781" s="44">
        <v>0</v>
      </c>
      <c r="P8781" s="44">
        <v>0</v>
      </c>
      <c r="Q8781" s="44">
        <v>112581</v>
      </c>
      <c r="R8781" s="44">
        <v>79650</v>
      </c>
      <c r="S8781" s="44">
        <v>60000</v>
      </c>
      <c r="T8781" s="44">
        <f t="shared" si="6343"/>
        <v>19650</v>
      </c>
      <c r="U8781" s="44">
        <v>13000</v>
      </c>
      <c r="V8781" s="44">
        <v>6650</v>
      </c>
      <c r="W8781" s="44"/>
      <c r="X8781" s="44">
        <f t="shared" si="6344"/>
        <v>79650</v>
      </c>
      <c r="Y8781" s="209">
        <f t="shared" si="6338"/>
        <v>100</v>
      </c>
    </row>
    <row r="8782" spans="1:25">
      <c r="A8782" s="23">
        <v>35</v>
      </c>
      <c r="B8782" s="80" t="s">
        <v>172</v>
      </c>
      <c r="C8782" s="80" t="s">
        <v>1076</v>
      </c>
      <c r="D8782" s="80">
        <v>35020023</v>
      </c>
      <c r="E8782" s="22">
        <v>6139</v>
      </c>
      <c r="F8782" s="23" t="s">
        <v>3019</v>
      </c>
      <c r="G8782" s="129" t="s">
        <v>3380</v>
      </c>
      <c r="H8782" s="32" t="s">
        <v>152</v>
      </c>
      <c r="I8782" s="44">
        <f t="shared" si="6318"/>
        <v>9630</v>
      </c>
      <c r="J8782" s="44">
        <v>9000</v>
      </c>
      <c r="K8782" s="44">
        <f t="shared" si="6319"/>
        <v>630</v>
      </c>
      <c r="L8782" s="44">
        <v>600</v>
      </c>
      <c r="M8782" s="44">
        <v>0</v>
      </c>
      <c r="N8782" s="44">
        <v>30</v>
      </c>
      <c r="O8782" s="44">
        <v>0</v>
      </c>
      <c r="P8782" s="44">
        <v>0</v>
      </c>
      <c r="Q8782" s="44">
        <v>10236</v>
      </c>
      <c r="R8782" s="44">
        <v>9356</v>
      </c>
      <c r="S8782" s="44">
        <v>7017</v>
      </c>
      <c r="T8782" s="44">
        <f t="shared" si="6343"/>
        <v>2339</v>
      </c>
      <c r="U8782" s="44">
        <v>900</v>
      </c>
      <c r="V8782" s="44">
        <v>900</v>
      </c>
      <c r="W8782" s="44">
        <v>539</v>
      </c>
      <c r="X8782" s="44">
        <f t="shared" si="6344"/>
        <v>9356</v>
      </c>
      <c r="Y8782" s="209">
        <f t="shared" si="6338"/>
        <v>100</v>
      </c>
    </row>
    <row r="8783" spans="1:25">
      <c r="A8783" s="23">
        <v>35</v>
      </c>
      <c r="B8783" s="80" t="s">
        <v>172</v>
      </c>
      <c r="C8783" s="80" t="s">
        <v>1076</v>
      </c>
      <c r="D8783" s="80">
        <v>35020023</v>
      </c>
      <c r="E8783" s="22">
        <v>6139</v>
      </c>
      <c r="F8783" s="23" t="s">
        <v>3020</v>
      </c>
      <c r="G8783" s="129" t="s">
        <v>3380</v>
      </c>
      <c r="H8783" s="32" t="s">
        <v>158</v>
      </c>
      <c r="I8783" s="44">
        <f t="shared" si="6318"/>
        <v>0</v>
      </c>
      <c r="J8783" s="44">
        <v>0</v>
      </c>
      <c r="K8783" s="44">
        <f t="shared" si="6319"/>
        <v>0</v>
      </c>
      <c r="L8783" s="44">
        <v>0</v>
      </c>
      <c r="M8783" s="44">
        <v>0</v>
      </c>
      <c r="N8783" s="44">
        <v>0</v>
      </c>
      <c r="O8783" s="44">
        <v>0</v>
      </c>
      <c r="P8783" s="44">
        <v>0</v>
      </c>
      <c r="Q8783" s="44">
        <v>0</v>
      </c>
      <c r="R8783" s="44">
        <v>0</v>
      </c>
      <c r="S8783" s="44">
        <v>0</v>
      </c>
      <c r="T8783" s="44">
        <f t="shared" si="6343"/>
        <v>0</v>
      </c>
      <c r="U8783" s="44">
        <v>0</v>
      </c>
      <c r="V8783" s="44">
        <v>0</v>
      </c>
      <c r="W8783" s="44">
        <v>0</v>
      </c>
      <c r="X8783" s="44">
        <f t="shared" si="6344"/>
        <v>0</v>
      </c>
      <c r="Y8783" s="209">
        <f t="shared" si="6338"/>
        <v>0</v>
      </c>
    </row>
    <row r="8784" spans="1:25">
      <c r="A8784" s="23">
        <v>35</v>
      </c>
      <c r="B8784" s="80" t="s">
        <v>172</v>
      </c>
      <c r="C8784" s="80" t="s">
        <v>1076</v>
      </c>
      <c r="D8784" s="80">
        <v>35020023</v>
      </c>
      <c r="E8784" s="22">
        <v>6139</v>
      </c>
      <c r="F8784" s="23" t="s">
        <v>3021</v>
      </c>
      <c r="G8784" s="129" t="s">
        <v>3380</v>
      </c>
      <c r="H8784" s="32" t="s">
        <v>1978</v>
      </c>
      <c r="I8784" s="44">
        <f t="shared" si="6318"/>
        <v>1000</v>
      </c>
      <c r="J8784" s="44">
        <v>0</v>
      </c>
      <c r="K8784" s="44">
        <f t="shared" si="6319"/>
        <v>1000</v>
      </c>
      <c r="L8784" s="44">
        <v>1000</v>
      </c>
      <c r="M8784" s="44">
        <v>0</v>
      </c>
      <c r="N8784" s="44">
        <v>0</v>
      </c>
      <c r="O8784" s="44">
        <v>0</v>
      </c>
      <c r="P8784" s="44">
        <v>0</v>
      </c>
      <c r="Q8784" s="44">
        <v>25788</v>
      </c>
      <c r="R8784" s="44">
        <v>0</v>
      </c>
      <c r="S8784" s="44">
        <v>0</v>
      </c>
      <c r="T8784" s="44">
        <f t="shared" si="6343"/>
        <v>0</v>
      </c>
      <c r="U8784" s="44">
        <v>0</v>
      </c>
      <c r="V8784" s="44">
        <v>0</v>
      </c>
      <c r="W8784" s="44">
        <v>0</v>
      </c>
      <c r="X8784" s="44">
        <f t="shared" si="6344"/>
        <v>0</v>
      </c>
      <c r="Y8784" s="209">
        <f t="shared" si="6338"/>
        <v>0</v>
      </c>
    </row>
    <row r="8785" spans="1:25" ht="20.399999999999999">
      <c r="A8785" s="20" t="s">
        <v>0</v>
      </c>
      <c r="B8785" s="81" t="s">
        <v>0</v>
      </c>
      <c r="C8785" s="81" t="s">
        <v>0</v>
      </c>
      <c r="D8785" s="94" t="s">
        <v>0</v>
      </c>
      <c r="E8785" s="21" t="s">
        <v>0</v>
      </c>
      <c r="F8785" s="21" t="s">
        <v>0</v>
      </c>
      <c r="G8785" s="150" t="s">
        <v>0</v>
      </c>
      <c r="H8785" s="30" t="s">
        <v>42</v>
      </c>
      <c r="I8785" s="31">
        <f t="shared" si="6318"/>
        <v>300</v>
      </c>
      <c r="J8785" s="31">
        <f t="shared" ref="J8785:X8785" si="6349">SUM(J8786)</f>
        <v>0</v>
      </c>
      <c r="K8785" s="31">
        <f t="shared" si="6319"/>
        <v>300</v>
      </c>
      <c r="L8785" s="31">
        <f t="shared" si="6349"/>
        <v>300</v>
      </c>
      <c r="M8785" s="31">
        <f t="shared" si="6349"/>
        <v>0</v>
      </c>
      <c r="N8785" s="31">
        <f t="shared" si="6349"/>
        <v>0</v>
      </c>
      <c r="O8785" s="31">
        <f t="shared" si="6349"/>
        <v>0</v>
      </c>
      <c r="P8785" s="31">
        <f t="shared" si="6349"/>
        <v>0</v>
      </c>
      <c r="Q8785" s="31">
        <f t="shared" si="6349"/>
        <v>300</v>
      </c>
      <c r="R8785" s="31">
        <f t="shared" si="6349"/>
        <v>0</v>
      </c>
      <c r="S8785" s="31">
        <f t="shared" si="6349"/>
        <v>0</v>
      </c>
      <c r="T8785" s="31">
        <f t="shared" si="6349"/>
        <v>0</v>
      </c>
      <c r="U8785" s="31">
        <f t="shared" si="6349"/>
        <v>0</v>
      </c>
      <c r="V8785" s="31">
        <f t="shared" si="6349"/>
        <v>0</v>
      </c>
      <c r="W8785" s="31">
        <f t="shared" si="6349"/>
        <v>0</v>
      </c>
      <c r="X8785" s="31">
        <f t="shared" si="6349"/>
        <v>0</v>
      </c>
      <c r="Y8785" s="220">
        <f t="shared" si="6338"/>
        <v>0</v>
      </c>
    </row>
    <row r="8786" spans="1:25">
      <c r="A8786" s="23">
        <v>35</v>
      </c>
      <c r="B8786" s="80" t="s">
        <v>172</v>
      </c>
      <c r="C8786" s="80" t="s">
        <v>1076</v>
      </c>
      <c r="D8786" s="80">
        <v>35020023</v>
      </c>
      <c r="E8786" s="21" t="s">
        <v>159</v>
      </c>
      <c r="F8786" s="21" t="s">
        <v>0</v>
      </c>
      <c r="G8786" s="150" t="s">
        <v>0</v>
      </c>
      <c r="H8786" s="21" t="s">
        <v>34</v>
      </c>
      <c r="I8786" s="66">
        <f t="shared" si="6318"/>
        <v>300</v>
      </c>
      <c r="J8786" s="66">
        <f>SUM(J8787:J8789)</f>
        <v>0</v>
      </c>
      <c r="K8786" s="66">
        <f t="shared" si="6319"/>
        <v>300</v>
      </c>
      <c r="L8786" s="66">
        <f t="shared" ref="L8786:P8786" si="6350">SUM(L8787:L8789)</f>
        <v>300</v>
      </c>
      <c r="M8786" s="66">
        <f t="shared" si="6350"/>
        <v>0</v>
      </c>
      <c r="N8786" s="66">
        <f t="shared" si="6350"/>
        <v>0</v>
      </c>
      <c r="O8786" s="66">
        <f t="shared" si="6350"/>
        <v>0</v>
      </c>
      <c r="P8786" s="66">
        <f t="shared" si="6350"/>
        <v>0</v>
      </c>
      <c r="Q8786" s="66">
        <f t="shared" ref="Q8786:R8786" si="6351">SUM(Q8787:Q8789)</f>
        <v>300</v>
      </c>
      <c r="R8786" s="66">
        <f t="shared" si="6351"/>
        <v>0</v>
      </c>
      <c r="S8786" s="66">
        <f t="shared" ref="S8786" si="6352">SUM(S8787:S8789)</f>
        <v>0</v>
      </c>
      <c r="T8786" s="66">
        <f t="shared" ref="T8786:X8786" si="6353">SUM(T8787:T8789)</f>
        <v>0</v>
      </c>
      <c r="U8786" s="66">
        <f t="shared" si="6353"/>
        <v>0</v>
      </c>
      <c r="V8786" s="66">
        <f t="shared" si="6353"/>
        <v>0</v>
      </c>
      <c r="W8786" s="66">
        <f t="shared" si="6353"/>
        <v>0</v>
      </c>
      <c r="X8786" s="66">
        <f t="shared" si="6353"/>
        <v>0</v>
      </c>
      <c r="Y8786" s="208">
        <f t="shared" si="6338"/>
        <v>0</v>
      </c>
    </row>
    <row r="8787" spans="1:25">
      <c r="A8787" s="23">
        <v>35</v>
      </c>
      <c r="B8787" s="80" t="s">
        <v>172</v>
      </c>
      <c r="C8787" s="80" t="s">
        <v>1076</v>
      </c>
      <c r="D8787" s="80">
        <v>35020023</v>
      </c>
      <c r="E8787" s="22">
        <v>6142</v>
      </c>
      <c r="F8787" s="23"/>
      <c r="G8787" s="129" t="s">
        <v>3380</v>
      </c>
      <c r="H8787" s="32" t="s">
        <v>36</v>
      </c>
      <c r="I8787" s="44">
        <f t="shared" si="6318"/>
        <v>100</v>
      </c>
      <c r="J8787" s="44">
        <v>0</v>
      </c>
      <c r="K8787" s="44">
        <f t="shared" si="6319"/>
        <v>100</v>
      </c>
      <c r="L8787" s="44">
        <v>100</v>
      </c>
      <c r="M8787" s="44">
        <v>0</v>
      </c>
      <c r="N8787" s="44">
        <v>0</v>
      </c>
      <c r="O8787" s="44">
        <v>0</v>
      </c>
      <c r="P8787" s="44">
        <v>0</v>
      </c>
      <c r="Q8787" s="44">
        <v>100</v>
      </c>
      <c r="R8787" s="44">
        <v>0</v>
      </c>
      <c r="S8787" s="44">
        <v>0</v>
      </c>
      <c r="T8787" s="44">
        <f t="shared" si="6343"/>
        <v>0</v>
      </c>
      <c r="U8787" s="44">
        <v>0</v>
      </c>
      <c r="V8787" s="44">
        <v>0</v>
      </c>
      <c r="W8787" s="44">
        <v>0</v>
      </c>
      <c r="X8787" s="44">
        <f t="shared" si="6344"/>
        <v>0</v>
      </c>
      <c r="Y8787" s="209">
        <f t="shared" si="6338"/>
        <v>0</v>
      </c>
    </row>
    <row r="8788" spans="1:25">
      <c r="A8788" s="23">
        <v>35</v>
      </c>
      <c r="B8788" s="80" t="s">
        <v>172</v>
      </c>
      <c r="C8788" s="80" t="s">
        <v>1076</v>
      </c>
      <c r="D8788" s="80">
        <v>35020023</v>
      </c>
      <c r="E8788" s="22">
        <v>6143</v>
      </c>
      <c r="F8788" s="23"/>
      <c r="G8788" s="129" t="s">
        <v>3380</v>
      </c>
      <c r="H8788" s="32" t="s">
        <v>37</v>
      </c>
      <c r="I8788" s="44">
        <f t="shared" si="6318"/>
        <v>100</v>
      </c>
      <c r="J8788" s="44">
        <v>0</v>
      </c>
      <c r="K8788" s="44">
        <f t="shared" si="6319"/>
        <v>100</v>
      </c>
      <c r="L8788" s="44">
        <v>100</v>
      </c>
      <c r="M8788" s="44">
        <v>0</v>
      </c>
      <c r="N8788" s="44">
        <v>0</v>
      </c>
      <c r="O8788" s="44">
        <v>0</v>
      </c>
      <c r="P8788" s="44">
        <v>0</v>
      </c>
      <c r="Q8788" s="44">
        <v>100</v>
      </c>
      <c r="R8788" s="44">
        <v>0</v>
      </c>
      <c r="S8788" s="44">
        <v>0</v>
      </c>
      <c r="T8788" s="44">
        <f t="shared" si="6343"/>
        <v>0</v>
      </c>
      <c r="U8788" s="44">
        <v>0</v>
      </c>
      <c r="V8788" s="44">
        <v>0</v>
      </c>
      <c r="W8788" s="44">
        <v>0</v>
      </c>
      <c r="X8788" s="44">
        <f t="shared" si="6344"/>
        <v>0</v>
      </c>
      <c r="Y8788" s="209">
        <f t="shared" si="6338"/>
        <v>0</v>
      </c>
    </row>
    <row r="8789" spans="1:25">
      <c r="A8789" s="23">
        <v>35</v>
      </c>
      <c r="B8789" s="80" t="s">
        <v>172</v>
      </c>
      <c r="C8789" s="80" t="s">
        <v>1076</v>
      </c>
      <c r="D8789" s="80">
        <v>35020023</v>
      </c>
      <c r="E8789" s="22">
        <v>6148</v>
      </c>
      <c r="F8789" s="23"/>
      <c r="G8789" s="129" t="s">
        <v>3380</v>
      </c>
      <c r="H8789" s="32" t="s">
        <v>41</v>
      </c>
      <c r="I8789" s="44">
        <f t="shared" si="6318"/>
        <v>100</v>
      </c>
      <c r="J8789" s="44">
        <v>0</v>
      </c>
      <c r="K8789" s="44">
        <f t="shared" si="6319"/>
        <v>100</v>
      </c>
      <c r="L8789" s="44">
        <v>100</v>
      </c>
      <c r="M8789" s="44">
        <v>0</v>
      </c>
      <c r="N8789" s="44">
        <v>0</v>
      </c>
      <c r="O8789" s="44">
        <v>0</v>
      </c>
      <c r="P8789" s="44">
        <v>0</v>
      </c>
      <c r="Q8789" s="44">
        <v>100</v>
      </c>
      <c r="R8789" s="44">
        <v>0</v>
      </c>
      <c r="S8789" s="44">
        <v>0</v>
      </c>
      <c r="T8789" s="44">
        <f t="shared" si="6343"/>
        <v>0</v>
      </c>
      <c r="U8789" s="44">
        <v>0</v>
      </c>
      <c r="V8789" s="44">
        <v>0</v>
      </c>
      <c r="W8789" s="44">
        <v>0</v>
      </c>
      <c r="X8789" s="44">
        <f t="shared" si="6344"/>
        <v>0</v>
      </c>
      <c r="Y8789" s="209">
        <f t="shared" si="6338"/>
        <v>0</v>
      </c>
    </row>
    <row r="8790" spans="1:25" ht="20.399999999999999">
      <c r="A8790" s="20" t="s">
        <v>0</v>
      </c>
      <c r="B8790" s="81" t="s">
        <v>0</v>
      </c>
      <c r="C8790" s="81" t="s">
        <v>0</v>
      </c>
      <c r="D8790" s="94" t="s">
        <v>0</v>
      </c>
      <c r="E8790" s="21" t="s">
        <v>0</v>
      </c>
      <c r="F8790" s="21" t="s">
        <v>0</v>
      </c>
      <c r="G8790" s="150" t="s">
        <v>0</v>
      </c>
      <c r="H8790" s="30" t="s">
        <v>60</v>
      </c>
      <c r="I8790" s="31">
        <f t="shared" si="6318"/>
        <v>23300</v>
      </c>
      <c r="J8790" s="31">
        <f t="shared" ref="J8790:X8790" si="6354">SUM(J8791)</f>
        <v>0</v>
      </c>
      <c r="K8790" s="31">
        <f t="shared" si="6319"/>
        <v>23300</v>
      </c>
      <c r="L8790" s="31">
        <f t="shared" si="6354"/>
        <v>300</v>
      </c>
      <c r="M8790" s="31">
        <f t="shared" si="6354"/>
        <v>0</v>
      </c>
      <c r="N8790" s="31">
        <f t="shared" si="6354"/>
        <v>23000</v>
      </c>
      <c r="O8790" s="31">
        <f t="shared" si="6354"/>
        <v>0</v>
      </c>
      <c r="P8790" s="31">
        <f t="shared" si="6354"/>
        <v>0</v>
      </c>
      <c r="Q8790" s="31">
        <f t="shared" si="6354"/>
        <v>48781</v>
      </c>
      <c r="R8790" s="31">
        <f t="shared" si="6354"/>
        <v>0</v>
      </c>
      <c r="S8790" s="31">
        <f t="shared" si="6354"/>
        <v>0</v>
      </c>
      <c r="T8790" s="31">
        <f t="shared" si="6354"/>
        <v>0</v>
      </c>
      <c r="U8790" s="31">
        <f t="shared" si="6354"/>
        <v>0</v>
      </c>
      <c r="V8790" s="31">
        <f t="shared" si="6354"/>
        <v>0</v>
      </c>
      <c r="W8790" s="31">
        <f t="shared" si="6354"/>
        <v>0</v>
      </c>
      <c r="X8790" s="31">
        <f t="shared" si="6354"/>
        <v>0</v>
      </c>
      <c r="Y8790" s="220">
        <f t="shared" si="6338"/>
        <v>0</v>
      </c>
    </row>
    <row r="8791" spans="1:25">
      <c r="A8791" s="23">
        <v>35</v>
      </c>
      <c r="B8791" s="80" t="s">
        <v>172</v>
      </c>
      <c r="C8791" s="80" t="s">
        <v>1076</v>
      </c>
      <c r="D8791" s="80">
        <v>35020023</v>
      </c>
      <c r="E8791" s="21" t="s">
        <v>166</v>
      </c>
      <c r="F8791" s="21" t="s">
        <v>0</v>
      </c>
      <c r="G8791" s="150" t="s">
        <v>0</v>
      </c>
      <c r="H8791" s="21" t="s">
        <v>53</v>
      </c>
      <c r="I8791" s="66">
        <f t="shared" si="6318"/>
        <v>23300</v>
      </c>
      <c r="J8791" s="66">
        <f>SUM(J8792:J8794)</f>
        <v>0</v>
      </c>
      <c r="K8791" s="66">
        <f t="shared" si="6319"/>
        <v>23300</v>
      </c>
      <c r="L8791" s="66">
        <f t="shared" ref="L8791:P8791" si="6355">SUM(L8792:L8794)</f>
        <v>300</v>
      </c>
      <c r="M8791" s="66">
        <f t="shared" si="6355"/>
        <v>0</v>
      </c>
      <c r="N8791" s="66">
        <f t="shared" si="6355"/>
        <v>23000</v>
      </c>
      <c r="O8791" s="66">
        <f t="shared" si="6355"/>
        <v>0</v>
      </c>
      <c r="P8791" s="66">
        <f t="shared" si="6355"/>
        <v>0</v>
      </c>
      <c r="Q8791" s="66">
        <f t="shared" ref="Q8791:R8791" si="6356">SUM(Q8792:Q8794)</f>
        <v>48781</v>
      </c>
      <c r="R8791" s="66">
        <f t="shared" si="6356"/>
        <v>0</v>
      </c>
      <c r="S8791" s="66">
        <f t="shared" ref="S8791" si="6357">SUM(S8792:S8794)</f>
        <v>0</v>
      </c>
      <c r="T8791" s="66">
        <f t="shared" ref="T8791:X8791" si="6358">SUM(T8792:T8794)</f>
        <v>0</v>
      </c>
      <c r="U8791" s="66">
        <f t="shared" si="6358"/>
        <v>0</v>
      </c>
      <c r="V8791" s="66">
        <f t="shared" si="6358"/>
        <v>0</v>
      </c>
      <c r="W8791" s="66">
        <f t="shared" si="6358"/>
        <v>0</v>
      </c>
      <c r="X8791" s="66">
        <f t="shared" si="6358"/>
        <v>0</v>
      </c>
      <c r="Y8791" s="208">
        <f t="shared" si="6338"/>
        <v>0</v>
      </c>
    </row>
    <row r="8792" spans="1:25">
      <c r="A8792" s="23">
        <v>35</v>
      </c>
      <c r="B8792" s="80" t="s">
        <v>172</v>
      </c>
      <c r="C8792" s="80" t="s">
        <v>1076</v>
      </c>
      <c r="D8792" s="80">
        <v>35020023</v>
      </c>
      <c r="E8792" s="22">
        <v>8213</v>
      </c>
      <c r="F8792" s="23"/>
      <c r="G8792" s="129" t="s">
        <v>3380</v>
      </c>
      <c r="H8792" s="32" t="s">
        <v>56</v>
      </c>
      <c r="I8792" s="44">
        <f t="shared" si="6318"/>
        <v>22100</v>
      </c>
      <c r="J8792" s="44">
        <v>0</v>
      </c>
      <c r="K8792" s="44">
        <f t="shared" si="6319"/>
        <v>22100</v>
      </c>
      <c r="L8792" s="44">
        <v>100</v>
      </c>
      <c r="M8792" s="44">
        <v>0</v>
      </c>
      <c r="N8792" s="44">
        <v>22000</v>
      </c>
      <c r="O8792" s="44">
        <v>0</v>
      </c>
      <c r="P8792" s="44">
        <v>0</v>
      </c>
      <c r="Q8792" s="44">
        <v>45881</v>
      </c>
      <c r="R8792" s="44">
        <v>0</v>
      </c>
      <c r="S8792" s="44">
        <v>0</v>
      </c>
      <c r="T8792" s="44">
        <f t="shared" si="6343"/>
        <v>0</v>
      </c>
      <c r="U8792" s="44">
        <v>0</v>
      </c>
      <c r="V8792" s="44">
        <v>0</v>
      </c>
      <c r="W8792" s="44">
        <v>0</v>
      </c>
      <c r="X8792" s="44">
        <f t="shared" si="6344"/>
        <v>0</v>
      </c>
      <c r="Y8792" s="209">
        <f t="shared" si="6338"/>
        <v>0</v>
      </c>
    </row>
    <row r="8793" spans="1:25">
      <c r="A8793" s="23">
        <v>35</v>
      </c>
      <c r="B8793" s="80" t="s">
        <v>172</v>
      </c>
      <c r="C8793" s="80" t="s">
        <v>1076</v>
      </c>
      <c r="D8793" s="80">
        <v>35020023</v>
      </c>
      <c r="E8793" s="22">
        <v>8215</v>
      </c>
      <c r="F8793" s="23"/>
      <c r="G8793" s="129" t="s">
        <v>3380</v>
      </c>
      <c r="H8793" s="32" t="s">
        <v>58</v>
      </c>
      <c r="I8793" s="44">
        <f t="shared" si="6318"/>
        <v>100</v>
      </c>
      <c r="J8793" s="44">
        <v>0</v>
      </c>
      <c r="K8793" s="44">
        <f t="shared" si="6319"/>
        <v>100</v>
      </c>
      <c r="L8793" s="44">
        <v>100</v>
      </c>
      <c r="M8793" s="44">
        <v>0</v>
      </c>
      <c r="N8793" s="44">
        <v>0</v>
      </c>
      <c r="O8793" s="44">
        <v>0</v>
      </c>
      <c r="P8793" s="44">
        <v>0</v>
      </c>
      <c r="Q8793" s="44">
        <v>1800</v>
      </c>
      <c r="R8793" s="44">
        <v>0</v>
      </c>
      <c r="S8793" s="44">
        <v>0</v>
      </c>
      <c r="T8793" s="44">
        <f t="shared" si="6343"/>
        <v>0</v>
      </c>
      <c r="U8793" s="44">
        <v>0</v>
      </c>
      <c r="V8793" s="44">
        <v>0</v>
      </c>
      <c r="W8793" s="44">
        <v>0</v>
      </c>
      <c r="X8793" s="44">
        <f t="shared" si="6344"/>
        <v>0</v>
      </c>
      <c r="Y8793" s="209">
        <f t="shared" si="6338"/>
        <v>0</v>
      </c>
    </row>
    <row r="8794" spans="1:25">
      <c r="A8794" s="23">
        <v>35</v>
      </c>
      <c r="B8794" s="80" t="s">
        <v>172</v>
      </c>
      <c r="C8794" s="80" t="s">
        <v>1076</v>
      </c>
      <c r="D8794" s="80">
        <v>35020023</v>
      </c>
      <c r="E8794" s="22">
        <v>8216</v>
      </c>
      <c r="F8794" s="23"/>
      <c r="G8794" s="129" t="s">
        <v>3380</v>
      </c>
      <c r="H8794" s="32" t="s">
        <v>59</v>
      </c>
      <c r="I8794" s="44">
        <f t="shared" si="6318"/>
        <v>1100</v>
      </c>
      <c r="J8794" s="44">
        <v>0</v>
      </c>
      <c r="K8794" s="44">
        <f t="shared" si="6319"/>
        <v>1100</v>
      </c>
      <c r="L8794" s="44">
        <v>100</v>
      </c>
      <c r="M8794" s="44">
        <v>0</v>
      </c>
      <c r="N8794" s="44">
        <v>1000</v>
      </c>
      <c r="O8794" s="44">
        <v>0</v>
      </c>
      <c r="P8794" s="44">
        <v>0</v>
      </c>
      <c r="Q8794" s="44">
        <v>1100</v>
      </c>
      <c r="R8794" s="44">
        <v>0</v>
      </c>
      <c r="S8794" s="44">
        <v>0</v>
      </c>
      <c r="T8794" s="44">
        <f t="shared" si="6343"/>
        <v>0</v>
      </c>
      <c r="U8794" s="44">
        <v>0</v>
      </c>
      <c r="V8794" s="44">
        <v>0</v>
      </c>
      <c r="W8794" s="44">
        <v>0</v>
      </c>
      <c r="X8794" s="44">
        <f t="shared" si="6344"/>
        <v>0</v>
      </c>
      <c r="Y8794" s="209">
        <f t="shared" si="6338"/>
        <v>0</v>
      </c>
    </row>
    <row r="8795" spans="1:25">
      <c r="A8795" s="32" t="s">
        <v>0</v>
      </c>
      <c r="B8795" s="95" t="s">
        <v>0</v>
      </c>
      <c r="C8795" s="95" t="s">
        <v>0</v>
      </c>
      <c r="D8795" s="95" t="s">
        <v>0</v>
      </c>
      <c r="E8795" s="32" t="s">
        <v>0</v>
      </c>
      <c r="F8795" s="32" t="s">
        <v>0</v>
      </c>
      <c r="G8795" s="154" t="s">
        <v>0</v>
      </c>
      <c r="H8795" s="30" t="s">
        <v>2004</v>
      </c>
      <c r="I8795" s="31">
        <f t="shared" si="6318"/>
        <v>2995893</v>
      </c>
      <c r="J8795" s="31">
        <f>SUM(J8760,J8785,J8790)</f>
        <v>2934893</v>
      </c>
      <c r="K8795" s="31">
        <f t="shared" si="6319"/>
        <v>61000</v>
      </c>
      <c r="L8795" s="31">
        <f t="shared" ref="L8795:X8795" si="6359">SUM(L8760,L8785,L8790)</f>
        <v>31000</v>
      </c>
      <c r="M8795" s="31">
        <f t="shared" si="6359"/>
        <v>0</v>
      </c>
      <c r="N8795" s="31">
        <f t="shared" si="6359"/>
        <v>30000</v>
      </c>
      <c r="O8795" s="31">
        <f t="shared" si="6359"/>
        <v>0</v>
      </c>
      <c r="P8795" s="31">
        <f t="shared" si="6359"/>
        <v>0</v>
      </c>
      <c r="Q8795" s="31">
        <f t="shared" si="6359"/>
        <v>3232682</v>
      </c>
      <c r="R8795" s="31">
        <f t="shared" si="6359"/>
        <v>3059232</v>
      </c>
      <c r="S8795" s="31">
        <f t="shared" si="6359"/>
        <v>2507921</v>
      </c>
      <c r="T8795" s="31">
        <f t="shared" si="6359"/>
        <v>551311</v>
      </c>
      <c r="U8795" s="31">
        <f t="shared" si="6359"/>
        <v>238574</v>
      </c>
      <c r="V8795" s="31">
        <f t="shared" si="6359"/>
        <v>226250</v>
      </c>
      <c r="W8795" s="31">
        <f t="shared" si="6359"/>
        <v>86487</v>
      </c>
      <c r="X8795" s="31">
        <f t="shared" si="6359"/>
        <v>3059232</v>
      </c>
      <c r="Y8795" s="220">
        <f t="shared" si="6338"/>
        <v>100</v>
      </c>
    </row>
    <row r="8796" spans="1:25" ht="15" thickBot="1">
      <c r="A8796" s="32" t="s">
        <v>0</v>
      </c>
      <c r="B8796" s="95" t="s">
        <v>0</v>
      </c>
      <c r="C8796" s="95" t="s">
        <v>0</v>
      </c>
      <c r="D8796" s="95" t="s">
        <v>0</v>
      </c>
      <c r="E8796" s="32" t="s">
        <v>0</v>
      </c>
      <c r="F8796" s="32" t="s">
        <v>0</v>
      </c>
      <c r="G8796" s="154" t="s">
        <v>0</v>
      </c>
      <c r="H8796" s="21" t="s">
        <v>170</v>
      </c>
      <c r="I8796" s="66">
        <f t="shared" si="6318"/>
        <v>56</v>
      </c>
      <c r="J8796" s="66">
        <v>56</v>
      </c>
      <c r="K8796" s="66">
        <f t="shared" si="6319"/>
        <v>0</v>
      </c>
      <c r="L8796" s="66" t="s">
        <v>0</v>
      </c>
      <c r="M8796" s="66" t="s">
        <v>0</v>
      </c>
      <c r="N8796" s="66" t="s">
        <v>0</v>
      </c>
      <c r="O8796" s="66" t="s">
        <v>0</v>
      </c>
      <c r="P8796" s="66" t="s">
        <v>0</v>
      </c>
      <c r="Q8796" s="66">
        <v>0</v>
      </c>
      <c r="R8796" s="66"/>
      <c r="S8796" s="66"/>
      <c r="T8796" s="66"/>
      <c r="U8796" s="66"/>
      <c r="V8796" s="66"/>
      <c r="W8796" s="66"/>
      <c r="X8796" s="66"/>
      <c r="Y8796" s="208">
        <v>0</v>
      </c>
    </row>
    <row r="8797" spans="1:25" ht="41.4" thickBot="1">
      <c r="A8797" s="252" t="s">
        <v>0</v>
      </c>
      <c r="B8797" s="255" t="s">
        <v>0</v>
      </c>
      <c r="C8797" s="255" t="s">
        <v>0</v>
      </c>
      <c r="D8797" s="255" t="s">
        <v>0</v>
      </c>
      <c r="E8797" s="252" t="s">
        <v>0</v>
      </c>
      <c r="F8797" s="252" t="s">
        <v>0</v>
      </c>
      <c r="G8797" s="258" t="s">
        <v>0</v>
      </c>
      <c r="H8797" s="24" t="s">
        <v>72</v>
      </c>
      <c r="I8797" s="1" t="s">
        <v>3093</v>
      </c>
      <c r="J8797" s="1" t="s">
        <v>3130</v>
      </c>
      <c r="K8797" s="1" t="s">
        <v>3</v>
      </c>
      <c r="L8797" s="1" t="s">
        <v>4</v>
      </c>
      <c r="M8797" s="1" t="s">
        <v>5</v>
      </c>
      <c r="N8797" s="1" t="s">
        <v>6</v>
      </c>
      <c r="O8797" s="1" t="s">
        <v>7</v>
      </c>
      <c r="P8797" s="1" t="s">
        <v>8</v>
      </c>
      <c r="Q8797" s="1" t="s">
        <v>3344</v>
      </c>
      <c r="R8797" s="1" t="s">
        <v>3427</v>
      </c>
      <c r="S8797" s="1" t="s">
        <v>3447</v>
      </c>
      <c r="T8797" s="1" t="s">
        <v>3448</v>
      </c>
      <c r="U8797" s="1" t="s">
        <v>3452</v>
      </c>
      <c r="V8797" s="1" t="s">
        <v>3449</v>
      </c>
      <c r="W8797" s="1" t="s">
        <v>3450</v>
      </c>
      <c r="X8797" s="1" t="s">
        <v>3451</v>
      </c>
      <c r="Y8797" s="216" t="s">
        <v>3385</v>
      </c>
    </row>
    <row r="8798" spans="1:25">
      <c r="A8798" s="253"/>
      <c r="B8798" s="256"/>
      <c r="C8798" s="256"/>
      <c r="D8798" s="256"/>
      <c r="E8798" s="253"/>
      <c r="F8798" s="253"/>
      <c r="G8798" s="259"/>
      <c r="H8798" s="33" t="s">
        <v>0</v>
      </c>
      <c r="I8798" s="45">
        <v>1</v>
      </c>
      <c r="J8798" s="45">
        <v>3</v>
      </c>
      <c r="K8798" s="45" t="s">
        <v>9</v>
      </c>
      <c r="L8798" s="45">
        <v>5</v>
      </c>
      <c r="M8798" s="45">
        <v>6</v>
      </c>
      <c r="N8798" s="45">
        <v>7</v>
      </c>
      <c r="O8798" s="45">
        <v>8</v>
      </c>
      <c r="P8798" s="45">
        <v>9</v>
      </c>
      <c r="Q8798" s="45">
        <v>1</v>
      </c>
      <c r="R8798" s="45">
        <v>2</v>
      </c>
      <c r="S8798" s="45">
        <v>3</v>
      </c>
      <c r="T8798" s="45" t="s">
        <v>3453</v>
      </c>
      <c r="U8798" s="45">
        <v>5</v>
      </c>
      <c r="V8798" s="45">
        <v>6</v>
      </c>
      <c r="W8798" s="45">
        <v>7</v>
      </c>
      <c r="X8798" s="45" t="s">
        <v>3454</v>
      </c>
      <c r="Y8798" s="276">
        <v>9</v>
      </c>
    </row>
    <row r="8799" spans="1:25">
      <c r="A8799" s="253"/>
      <c r="B8799" s="256"/>
      <c r="C8799" s="256"/>
      <c r="D8799" s="256"/>
      <c r="E8799" s="253"/>
      <c r="F8799" s="253"/>
      <c r="G8799" s="259"/>
      <c r="H8799" s="34" t="s">
        <v>110</v>
      </c>
      <c r="I8799" s="35">
        <f t="shared" si="6318"/>
        <v>2995893</v>
      </c>
      <c r="J8799" s="35">
        <f>SUM(J8795)</f>
        <v>2934893</v>
      </c>
      <c r="K8799" s="35">
        <f t="shared" si="6319"/>
        <v>61000</v>
      </c>
      <c r="L8799" s="35">
        <f t="shared" ref="L8799:P8799" si="6360">SUM(L8795)</f>
        <v>31000</v>
      </c>
      <c r="M8799" s="35">
        <f t="shared" si="6360"/>
        <v>0</v>
      </c>
      <c r="N8799" s="35">
        <f t="shared" si="6360"/>
        <v>30000</v>
      </c>
      <c r="O8799" s="35">
        <f t="shared" si="6360"/>
        <v>0</v>
      </c>
      <c r="P8799" s="35">
        <f t="shared" si="6360"/>
        <v>0</v>
      </c>
      <c r="Q8799" s="35">
        <f t="shared" ref="Q8799:R8799" si="6361">SUM(Q8795)</f>
        <v>3232682</v>
      </c>
      <c r="R8799" s="35">
        <f t="shared" si="6361"/>
        <v>3059232</v>
      </c>
      <c r="S8799" s="35">
        <f t="shared" ref="S8799" si="6362">SUM(S8795)</f>
        <v>2507921</v>
      </c>
      <c r="T8799" s="35">
        <f t="shared" ref="T8799:X8799" si="6363">SUM(T8795)</f>
        <v>551311</v>
      </c>
      <c r="U8799" s="35">
        <f t="shared" si="6363"/>
        <v>238574</v>
      </c>
      <c r="V8799" s="35">
        <f t="shared" si="6363"/>
        <v>226250</v>
      </c>
      <c r="W8799" s="35">
        <f t="shared" si="6363"/>
        <v>86487</v>
      </c>
      <c r="X8799" s="35">
        <f t="shared" si="6363"/>
        <v>3059232</v>
      </c>
      <c r="Y8799" s="218">
        <f t="shared" ref="Y8799:Y8800" si="6364">IF(R8799=0,0,(X8799/R8799)*100)</f>
        <v>100</v>
      </c>
    </row>
    <row r="8800" spans="1:25">
      <c r="A8800" s="253"/>
      <c r="B8800" s="256"/>
      <c r="C8800" s="256"/>
      <c r="D8800" s="256"/>
      <c r="E8800" s="253"/>
      <c r="F8800" s="253"/>
      <c r="G8800" s="259"/>
      <c r="H8800" s="36" t="s">
        <v>69</v>
      </c>
      <c r="I8800" s="35">
        <f t="shared" si="6318"/>
        <v>2995893</v>
      </c>
      <c r="J8800" s="35">
        <f>SUM(J8799)</f>
        <v>2934893</v>
      </c>
      <c r="K8800" s="35">
        <f t="shared" si="6319"/>
        <v>61000</v>
      </c>
      <c r="L8800" s="35">
        <f t="shared" ref="L8800:P8800" si="6365">SUM(L8799)</f>
        <v>31000</v>
      </c>
      <c r="M8800" s="35">
        <f t="shared" si="6365"/>
        <v>0</v>
      </c>
      <c r="N8800" s="35">
        <f t="shared" si="6365"/>
        <v>30000</v>
      </c>
      <c r="O8800" s="35">
        <f t="shared" si="6365"/>
        <v>0</v>
      </c>
      <c r="P8800" s="35">
        <f t="shared" si="6365"/>
        <v>0</v>
      </c>
      <c r="Q8800" s="35">
        <f t="shared" ref="Q8800:R8800" si="6366">SUM(Q8799)</f>
        <v>3232682</v>
      </c>
      <c r="R8800" s="35">
        <f t="shared" si="6366"/>
        <v>3059232</v>
      </c>
      <c r="S8800" s="35">
        <f t="shared" ref="S8800" si="6367">SUM(S8799)</f>
        <v>2507921</v>
      </c>
      <c r="T8800" s="35">
        <f t="shared" ref="T8800:X8800" si="6368">SUM(T8799)</f>
        <v>551311</v>
      </c>
      <c r="U8800" s="35">
        <f t="shared" si="6368"/>
        <v>238574</v>
      </c>
      <c r="V8800" s="35">
        <f t="shared" si="6368"/>
        <v>226250</v>
      </c>
      <c r="W8800" s="35">
        <f t="shared" si="6368"/>
        <v>86487</v>
      </c>
      <c r="X8800" s="35">
        <f t="shared" si="6368"/>
        <v>3059232</v>
      </c>
      <c r="Y8800" s="218">
        <f t="shared" si="6364"/>
        <v>100</v>
      </c>
    </row>
    <row r="8801" spans="1:25">
      <c r="A8801" s="254"/>
      <c r="B8801" s="257"/>
      <c r="C8801" s="257"/>
      <c r="D8801" s="257"/>
      <c r="E8801" s="254"/>
      <c r="F8801" s="254"/>
      <c r="G8801" s="260"/>
    </row>
    <row r="8802" spans="1:25" ht="15" thickBot="1">
      <c r="A8802" s="32" t="s">
        <v>0</v>
      </c>
      <c r="B8802" s="95" t="s">
        <v>0</v>
      </c>
      <c r="C8802" s="95" t="s">
        <v>0</v>
      </c>
      <c r="D8802" s="95" t="s">
        <v>0</v>
      </c>
      <c r="E8802" s="32" t="s">
        <v>0</v>
      </c>
      <c r="F8802" s="32" t="s">
        <v>0</v>
      </c>
      <c r="G8802" s="154" t="s">
        <v>0</v>
      </c>
      <c r="H8802" s="37" t="s">
        <v>0</v>
      </c>
      <c r="I8802" s="37"/>
      <c r="J8802" s="37"/>
      <c r="K8802" s="37"/>
      <c r="L8802" s="37" t="s">
        <v>0</v>
      </c>
      <c r="M8802" s="37" t="s">
        <v>0</v>
      </c>
      <c r="N8802" s="37" t="s">
        <v>0</v>
      </c>
      <c r="O8802" s="37" t="s">
        <v>0</v>
      </c>
      <c r="P8802" s="37" t="s">
        <v>0</v>
      </c>
      <c r="Q8802" s="37"/>
      <c r="R8802" s="37"/>
      <c r="S8802" s="37"/>
      <c r="T8802" s="37" t="s">
        <v>0</v>
      </c>
      <c r="U8802" s="37" t="s">
        <v>0</v>
      </c>
      <c r="V8802" s="37" t="s">
        <v>0</v>
      </c>
      <c r="W8802" s="37" t="s">
        <v>0</v>
      </c>
      <c r="X8802" s="37" t="s">
        <v>0</v>
      </c>
      <c r="Y8802" s="219"/>
    </row>
    <row r="8803" spans="1:25" ht="41.4" thickBot="1">
      <c r="A8803" s="24" t="s">
        <v>123</v>
      </c>
      <c r="B8803" s="90" t="s">
        <v>124</v>
      </c>
      <c r="C8803" s="90" t="s">
        <v>125</v>
      </c>
      <c r="D8803" s="91" t="s">
        <v>0</v>
      </c>
      <c r="E8803" s="24" t="s">
        <v>126</v>
      </c>
      <c r="F8803" s="24" t="s">
        <v>127</v>
      </c>
      <c r="G8803" s="151" t="s">
        <v>128</v>
      </c>
      <c r="H8803" s="24" t="s">
        <v>1</v>
      </c>
      <c r="I8803" s="1" t="s">
        <v>3093</v>
      </c>
      <c r="J8803" s="1" t="s">
        <v>3130</v>
      </c>
      <c r="K8803" s="1" t="s">
        <v>3</v>
      </c>
      <c r="L8803" s="1" t="s">
        <v>4</v>
      </c>
      <c r="M8803" s="1" t="s">
        <v>5</v>
      </c>
      <c r="N8803" s="1" t="s">
        <v>6</v>
      </c>
      <c r="O8803" s="1" t="s">
        <v>7</v>
      </c>
      <c r="P8803" s="1" t="s">
        <v>8</v>
      </c>
      <c r="Q8803" s="1" t="s">
        <v>3344</v>
      </c>
      <c r="R8803" s="1" t="s">
        <v>3427</v>
      </c>
      <c r="S8803" s="1" t="s">
        <v>3447</v>
      </c>
      <c r="T8803" s="1" t="s">
        <v>3448</v>
      </c>
      <c r="U8803" s="1" t="s">
        <v>3452</v>
      </c>
      <c r="V8803" s="1" t="s">
        <v>3449</v>
      </c>
      <c r="W8803" s="1" t="s">
        <v>3450</v>
      </c>
      <c r="X8803" s="1" t="s">
        <v>3451</v>
      </c>
      <c r="Y8803" s="216" t="s">
        <v>3385</v>
      </c>
    </row>
    <row r="8804" spans="1:25">
      <c r="A8804" s="26" t="s">
        <v>0</v>
      </c>
      <c r="B8804" s="92" t="s">
        <v>0</v>
      </c>
      <c r="C8804" s="92" t="s">
        <v>0</v>
      </c>
      <c r="D8804" s="93" t="s">
        <v>0</v>
      </c>
      <c r="E8804" s="27" t="s">
        <v>0</v>
      </c>
      <c r="F8804" s="28" t="s">
        <v>0</v>
      </c>
      <c r="G8804" s="152" t="s">
        <v>0</v>
      </c>
      <c r="H8804" s="29" t="s">
        <v>0</v>
      </c>
      <c r="I8804" s="45">
        <v>1</v>
      </c>
      <c r="J8804" s="45">
        <v>3</v>
      </c>
      <c r="K8804" s="45" t="s">
        <v>9</v>
      </c>
      <c r="L8804" s="45">
        <v>5</v>
      </c>
      <c r="M8804" s="45">
        <v>6</v>
      </c>
      <c r="N8804" s="45">
        <v>7</v>
      </c>
      <c r="O8804" s="45">
        <v>8</v>
      </c>
      <c r="P8804" s="45">
        <v>9</v>
      </c>
      <c r="Q8804" s="45">
        <v>1</v>
      </c>
      <c r="R8804" s="45">
        <v>2</v>
      </c>
      <c r="S8804" s="45">
        <v>3</v>
      </c>
      <c r="T8804" s="45" t="s">
        <v>3453</v>
      </c>
      <c r="U8804" s="45">
        <v>5</v>
      </c>
      <c r="V8804" s="45">
        <v>6</v>
      </c>
      <c r="W8804" s="45">
        <v>7</v>
      </c>
      <c r="X8804" s="45" t="s">
        <v>3454</v>
      </c>
      <c r="Y8804" s="276">
        <v>9</v>
      </c>
    </row>
    <row r="8805" spans="1:25">
      <c r="A8805" s="20">
        <v>35</v>
      </c>
      <c r="B8805" s="81" t="s">
        <v>172</v>
      </c>
      <c r="C8805" s="80" t="s">
        <v>1087</v>
      </c>
      <c r="D8805" s="80">
        <v>35020024</v>
      </c>
      <c r="E8805" s="21" t="s">
        <v>0</v>
      </c>
      <c r="F8805" s="21" t="s">
        <v>0</v>
      </c>
      <c r="G8805" s="150" t="s">
        <v>0</v>
      </c>
      <c r="H8805" s="21" t="s">
        <v>2005</v>
      </c>
      <c r="I8805" s="22"/>
      <c r="J8805" s="22"/>
      <c r="K8805" s="22"/>
      <c r="L8805" s="22" t="s">
        <v>0</v>
      </c>
      <c r="M8805" s="22" t="s">
        <v>0</v>
      </c>
      <c r="N8805" s="22" t="s">
        <v>0</v>
      </c>
      <c r="O8805" s="22" t="s">
        <v>0</v>
      </c>
      <c r="P8805" s="22" t="s">
        <v>0</v>
      </c>
      <c r="Q8805" s="22"/>
      <c r="R8805" s="22"/>
      <c r="S8805" s="22"/>
      <c r="T8805" s="22" t="s">
        <v>0</v>
      </c>
      <c r="U8805" s="22" t="s">
        <v>0</v>
      </c>
      <c r="V8805" s="22" t="s">
        <v>0</v>
      </c>
      <c r="W8805" s="22" t="s">
        <v>0</v>
      </c>
      <c r="X8805" s="22" t="s">
        <v>0</v>
      </c>
      <c r="Y8805" s="209"/>
    </row>
    <row r="8806" spans="1:25" ht="20.399999999999999">
      <c r="A8806" s="20" t="s">
        <v>0</v>
      </c>
      <c r="B8806" s="81" t="s">
        <v>0</v>
      </c>
      <c r="C8806" s="81" t="s">
        <v>0</v>
      </c>
      <c r="D8806" s="94" t="s">
        <v>0</v>
      </c>
      <c r="E8806" s="21" t="s">
        <v>0</v>
      </c>
      <c r="F8806" s="21" t="s">
        <v>0</v>
      </c>
      <c r="G8806" s="150" t="s">
        <v>0</v>
      </c>
      <c r="H8806" s="30" t="s">
        <v>33</v>
      </c>
      <c r="I8806" s="31">
        <f t="shared" si="6318"/>
        <v>13264712</v>
      </c>
      <c r="J8806" s="31">
        <f>SUM(J8807,J8815,J8817)</f>
        <v>5149369</v>
      </c>
      <c r="K8806" s="31">
        <f t="shared" si="6319"/>
        <v>8115343</v>
      </c>
      <c r="L8806" s="31">
        <f t="shared" ref="L8806:P8806" si="6369">SUM(L8807,L8815,L8817)</f>
        <v>3447342</v>
      </c>
      <c r="M8806" s="31">
        <f t="shared" si="6369"/>
        <v>0</v>
      </c>
      <c r="N8806" s="31">
        <f t="shared" si="6369"/>
        <v>4668001</v>
      </c>
      <c r="O8806" s="31">
        <f t="shared" si="6369"/>
        <v>0</v>
      </c>
      <c r="P8806" s="31">
        <f t="shared" si="6369"/>
        <v>0</v>
      </c>
      <c r="Q8806" s="31">
        <f t="shared" ref="Q8806:R8806" si="6370">SUM(Q8807,Q8815,Q8817)</f>
        <v>15319688</v>
      </c>
      <c r="R8806" s="31">
        <f t="shared" si="6370"/>
        <v>5542414</v>
      </c>
      <c r="S8806" s="31">
        <f t="shared" ref="S8806" si="6371">SUM(S8807,S8815,S8817)</f>
        <v>5323785</v>
      </c>
      <c r="T8806" s="31">
        <f t="shared" ref="T8806:X8806" si="6372">SUM(T8807,T8815,T8817)</f>
        <v>218629</v>
      </c>
      <c r="U8806" s="31">
        <f t="shared" si="6372"/>
        <v>184836</v>
      </c>
      <c r="V8806" s="31">
        <f t="shared" si="6372"/>
        <v>24273</v>
      </c>
      <c r="W8806" s="31">
        <f t="shared" si="6372"/>
        <v>9520</v>
      </c>
      <c r="X8806" s="31">
        <f t="shared" si="6372"/>
        <v>5542414</v>
      </c>
      <c r="Y8806" s="220">
        <f t="shared" ref="Y8806:Y8841" si="6373">IF(R8806=0,0,(X8806/R8806)*100)</f>
        <v>100</v>
      </c>
    </row>
    <row r="8807" spans="1:25">
      <c r="A8807" s="23">
        <v>35</v>
      </c>
      <c r="B8807" s="80" t="s">
        <v>172</v>
      </c>
      <c r="C8807" s="80" t="s">
        <v>1087</v>
      </c>
      <c r="D8807" s="80">
        <v>35020024</v>
      </c>
      <c r="E8807" s="21" t="s">
        <v>132</v>
      </c>
      <c r="F8807" s="21" t="s">
        <v>0</v>
      </c>
      <c r="G8807" s="150" t="s">
        <v>0</v>
      </c>
      <c r="H8807" s="21" t="s">
        <v>11</v>
      </c>
      <c r="I8807" s="66">
        <f t="shared" si="6318"/>
        <v>9443482</v>
      </c>
      <c r="J8807" s="66">
        <f>SUM(J8808,J8809)</f>
        <v>4004369</v>
      </c>
      <c r="K8807" s="66">
        <f t="shared" si="6319"/>
        <v>5439113</v>
      </c>
      <c r="L8807" s="66">
        <f t="shared" ref="L8807:P8807" si="6374">SUM(L8808,L8809)</f>
        <v>1500000</v>
      </c>
      <c r="M8807" s="66">
        <f t="shared" si="6374"/>
        <v>0</v>
      </c>
      <c r="N8807" s="66">
        <f t="shared" si="6374"/>
        <v>3939113</v>
      </c>
      <c r="O8807" s="66">
        <f t="shared" si="6374"/>
        <v>0</v>
      </c>
      <c r="P8807" s="66">
        <f t="shared" si="6374"/>
        <v>0</v>
      </c>
      <c r="Q8807" s="66">
        <f t="shared" ref="Q8807:R8807" si="6375">SUM(Q8808,Q8809)</f>
        <v>10540751</v>
      </c>
      <c r="R8807" s="66">
        <f t="shared" si="6375"/>
        <v>4359047</v>
      </c>
      <c r="S8807" s="66">
        <f t="shared" ref="S8807" si="6376">SUM(S8808,S8809)</f>
        <v>4217558</v>
      </c>
      <c r="T8807" s="66">
        <f t="shared" ref="T8807:X8807" si="6377">SUM(T8808,T8809)</f>
        <v>141489</v>
      </c>
      <c r="U8807" s="66">
        <f t="shared" si="6377"/>
        <v>138097</v>
      </c>
      <c r="V8807" s="66">
        <f t="shared" si="6377"/>
        <v>3392</v>
      </c>
      <c r="W8807" s="66">
        <f t="shared" si="6377"/>
        <v>0</v>
      </c>
      <c r="X8807" s="66">
        <f t="shared" si="6377"/>
        <v>4359047</v>
      </c>
      <c r="Y8807" s="208">
        <f t="shared" si="6373"/>
        <v>100</v>
      </c>
    </row>
    <row r="8808" spans="1:25">
      <c r="A8808" s="23">
        <v>35</v>
      </c>
      <c r="B8808" s="80" t="s">
        <v>172</v>
      </c>
      <c r="C8808" s="80" t="s">
        <v>1087</v>
      </c>
      <c r="D8808" s="80">
        <v>35020024</v>
      </c>
      <c r="E8808" s="22">
        <v>6111</v>
      </c>
      <c r="F8808" s="23"/>
      <c r="G8808" s="129" t="s">
        <v>3380</v>
      </c>
      <c r="H8808" s="32" t="s">
        <v>12</v>
      </c>
      <c r="I8808" s="44">
        <f t="shared" si="6318"/>
        <v>8786020</v>
      </c>
      <c r="J8808" s="44">
        <v>3742865</v>
      </c>
      <c r="K8808" s="44">
        <f t="shared" si="6319"/>
        <v>5043155</v>
      </c>
      <c r="L8808" s="44">
        <v>1500000</v>
      </c>
      <c r="M8808" s="44">
        <v>0</v>
      </c>
      <c r="N8808" s="44">
        <v>3543155</v>
      </c>
      <c r="O8808" s="44">
        <v>0</v>
      </c>
      <c r="P8808" s="44">
        <v>0</v>
      </c>
      <c r="Q8808" s="44">
        <v>9784224</v>
      </c>
      <c r="R8808" s="44">
        <v>4097543</v>
      </c>
      <c r="S8808" s="44">
        <v>3964519</v>
      </c>
      <c r="T8808" s="44">
        <f t="shared" ref="T8808:T8840" si="6378">U8808+V8808+W8808</f>
        <v>133024</v>
      </c>
      <c r="U8808" s="44">
        <v>133024</v>
      </c>
      <c r="V8808" s="44"/>
      <c r="W8808" s="44"/>
      <c r="X8808" s="44">
        <f t="shared" ref="X8808:X8840" si="6379">S8808+T8808</f>
        <v>4097543</v>
      </c>
      <c r="Y8808" s="209">
        <f t="shared" si="6373"/>
        <v>100</v>
      </c>
    </row>
    <row r="8809" spans="1:25">
      <c r="A8809" s="20">
        <v>35</v>
      </c>
      <c r="B8809" s="81" t="s">
        <v>172</v>
      </c>
      <c r="C8809" s="81" t="s">
        <v>1087</v>
      </c>
      <c r="D8809" s="81">
        <v>35020024</v>
      </c>
      <c r="E8809" s="20" t="s">
        <v>134</v>
      </c>
      <c r="F8809" s="23" t="s">
        <v>0</v>
      </c>
      <c r="G8809" s="154" t="s">
        <v>0</v>
      </c>
      <c r="H8809" s="21" t="s">
        <v>13</v>
      </c>
      <c r="I8809" s="66">
        <f t="shared" si="6318"/>
        <v>657462</v>
      </c>
      <c r="J8809" s="66">
        <f>SUM(J8810:J8814)</f>
        <v>261504</v>
      </c>
      <c r="K8809" s="66">
        <f t="shared" si="6319"/>
        <v>395958</v>
      </c>
      <c r="L8809" s="66">
        <f t="shared" ref="L8809:X8809" si="6380">SUM(L8810:L8814)</f>
        <v>0</v>
      </c>
      <c r="M8809" s="66">
        <f t="shared" si="6380"/>
        <v>0</v>
      </c>
      <c r="N8809" s="66">
        <f t="shared" si="6380"/>
        <v>395958</v>
      </c>
      <c r="O8809" s="66">
        <f t="shared" si="6380"/>
        <v>0</v>
      </c>
      <c r="P8809" s="66">
        <f t="shared" si="6380"/>
        <v>0</v>
      </c>
      <c r="Q8809" s="66">
        <f t="shared" si="6380"/>
        <v>756527</v>
      </c>
      <c r="R8809" s="66">
        <f t="shared" si="6380"/>
        <v>261504</v>
      </c>
      <c r="S8809" s="66">
        <f t="shared" si="6380"/>
        <v>253039</v>
      </c>
      <c r="T8809" s="66">
        <f t="shared" si="6380"/>
        <v>8465</v>
      </c>
      <c r="U8809" s="66">
        <f t="shared" si="6380"/>
        <v>5073</v>
      </c>
      <c r="V8809" s="66">
        <f t="shared" si="6380"/>
        <v>3392</v>
      </c>
      <c r="W8809" s="66">
        <f t="shared" si="6380"/>
        <v>0</v>
      </c>
      <c r="X8809" s="66">
        <f t="shared" si="6380"/>
        <v>261504</v>
      </c>
      <c r="Y8809" s="208">
        <f t="shared" si="6373"/>
        <v>100</v>
      </c>
    </row>
    <row r="8810" spans="1:25">
      <c r="A8810" s="23">
        <v>35</v>
      </c>
      <c r="B8810" s="80" t="s">
        <v>172</v>
      </c>
      <c r="C8810" s="80" t="s">
        <v>1087</v>
      </c>
      <c r="D8810" s="80">
        <v>35020024</v>
      </c>
      <c r="E8810" s="22">
        <v>6112</v>
      </c>
      <c r="F8810" s="23" t="s">
        <v>3022</v>
      </c>
      <c r="G8810" s="129" t="s">
        <v>3380</v>
      </c>
      <c r="H8810" s="32" t="s">
        <v>16</v>
      </c>
      <c r="I8810" s="44">
        <f t="shared" ref="I8810:I8873" si="6381">SUM(J8810,K8810,O8810,P8810)</f>
        <v>109771</v>
      </c>
      <c r="J8810" s="44">
        <v>60878</v>
      </c>
      <c r="K8810" s="44">
        <f t="shared" ref="K8810:K8873" si="6382">SUM(L8810,M8810,N8810)</f>
        <v>48893</v>
      </c>
      <c r="L8810" s="44">
        <v>0</v>
      </c>
      <c r="M8810" s="44">
        <v>0</v>
      </c>
      <c r="N8810" s="44">
        <v>48893</v>
      </c>
      <c r="O8810" s="44">
        <v>0</v>
      </c>
      <c r="P8810" s="44">
        <v>0</v>
      </c>
      <c r="Q8810" s="44">
        <v>122839</v>
      </c>
      <c r="R8810" s="44">
        <v>60878</v>
      </c>
      <c r="S8810" s="44">
        <v>52413</v>
      </c>
      <c r="T8810" s="44">
        <f t="shared" si="6378"/>
        <v>8465</v>
      </c>
      <c r="U8810" s="44">
        <v>5073</v>
      </c>
      <c r="V8810" s="44">
        <v>3392</v>
      </c>
      <c r="W8810" s="44"/>
      <c r="X8810" s="44">
        <f t="shared" si="6379"/>
        <v>60878</v>
      </c>
      <c r="Y8810" s="209">
        <f t="shared" si="6373"/>
        <v>100</v>
      </c>
    </row>
    <row r="8811" spans="1:25">
      <c r="A8811" s="23">
        <v>35</v>
      </c>
      <c r="B8811" s="80" t="s">
        <v>172</v>
      </c>
      <c r="C8811" s="80" t="s">
        <v>1087</v>
      </c>
      <c r="D8811" s="80">
        <v>35020024</v>
      </c>
      <c r="E8811" s="22">
        <v>6112</v>
      </c>
      <c r="F8811" s="23" t="s">
        <v>3023</v>
      </c>
      <c r="G8811" s="129" t="s">
        <v>3380</v>
      </c>
      <c r="H8811" s="32" t="s">
        <v>19</v>
      </c>
      <c r="I8811" s="44">
        <f t="shared" si="6381"/>
        <v>380013</v>
      </c>
      <c r="J8811" s="44">
        <v>149000</v>
      </c>
      <c r="K8811" s="44">
        <f t="shared" si="6382"/>
        <v>231013</v>
      </c>
      <c r="L8811" s="44">
        <v>0</v>
      </c>
      <c r="M8811" s="44">
        <v>0</v>
      </c>
      <c r="N8811" s="44">
        <v>231013</v>
      </c>
      <c r="O8811" s="44">
        <v>0</v>
      </c>
      <c r="P8811" s="44">
        <v>0</v>
      </c>
      <c r="Q8811" s="44">
        <v>438428</v>
      </c>
      <c r="R8811" s="44">
        <v>149000</v>
      </c>
      <c r="S8811" s="44">
        <v>149000</v>
      </c>
      <c r="T8811" s="44">
        <f t="shared" si="6378"/>
        <v>0</v>
      </c>
      <c r="U8811" s="44"/>
      <c r="V8811" s="44"/>
      <c r="W8811" s="44"/>
      <c r="X8811" s="44">
        <f t="shared" si="6379"/>
        <v>149000</v>
      </c>
      <c r="Y8811" s="209">
        <f t="shared" si="6373"/>
        <v>100</v>
      </c>
    </row>
    <row r="8812" spans="1:25">
      <c r="A8812" s="23">
        <v>35</v>
      </c>
      <c r="B8812" s="80" t="s">
        <v>172</v>
      </c>
      <c r="C8812" s="80" t="s">
        <v>1087</v>
      </c>
      <c r="D8812" s="80">
        <v>35020024</v>
      </c>
      <c r="E8812" s="22">
        <v>6112</v>
      </c>
      <c r="F8812" s="23" t="s">
        <v>3024</v>
      </c>
      <c r="G8812" s="129" t="s">
        <v>3380</v>
      </c>
      <c r="H8812" s="32" t="s">
        <v>17</v>
      </c>
      <c r="I8812" s="44">
        <f t="shared" si="6381"/>
        <v>97782</v>
      </c>
      <c r="J8812" s="44">
        <v>49504</v>
      </c>
      <c r="K8812" s="44">
        <f t="shared" si="6382"/>
        <v>48278</v>
      </c>
      <c r="L8812" s="44">
        <v>0</v>
      </c>
      <c r="M8812" s="44">
        <v>0</v>
      </c>
      <c r="N8812" s="44">
        <v>48278</v>
      </c>
      <c r="O8812" s="44">
        <v>0</v>
      </c>
      <c r="P8812" s="44">
        <v>0</v>
      </c>
      <c r="Q8812" s="44">
        <v>120364</v>
      </c>
      <c r="R8812" s="44">
        <v>49504</v>
      </c>
      <c r="S8812" s="44">
        <v>49504</v>
      </c>
      <c r="T8812" s="44">
        <f t="shared" si="6378"/>
        <v>0</v>
      </c>
      <c r="U8812" s="44"/>
      <c r="V8812" s="44"/>
      <c r="W8812" s="44"/>
      <c r="X8812" s="44">
        <f t="shared" si="6379"/>
        <v>49504</v>
      </c>
      <c r="Y8812" s="209">
        <f t="shared" si="6373"/>
        <v>100</v>
      </c>
    </row>
    <row r="8813" spans="1:25">
      <c r="A8813" s="23">
        <v>35</v>
      </c>
      <c r="B8813" s="80" t="s">
        <v>172</v>
      </c>
      <c r="C8813" s="80" t="s">
        <v>1087</v>
      </c>
      <c r="D8813" s="80">
        <v>35020024</v>
      </c>
      <c r="E8813" s="22">
        <v>6112</v>
      </c>
      <c r="F8813" s="23" t="s">
        <v>3025</v>
      </c>
      <c r="G8813" s="129" t="s">
        <v>3380</v>
      </c>
      <c r="H8813" s="32" t="s">
        <v>15</v>
      </c>
      <c r="I8813" s="44">
        <f t="shared" si="6381"/>
        <v>23800</v>
      </c>
      <c r="J8813" s="44">
        <v>2122</v>
      </c>
      <c r="K8813" s="44">
        <f t="shared" si="6382"/>
        <v>21678</v>
      </c>
      <c r="L8813" s="44">
        <v>0</v>
      </c>
      <c r="M8813" s="44">
        <v>0</v>
      </c>
      <c r="N8813" s="44">
        <v>21678</v>
      </c>
      <c r="O8813" s="44">
        <v>0</v>
      </c>
      <c r="P8813" s="44">
        <v>0</v>
      </c>
      <c r="Q8813" s="44">
        <v>25800</v>
      </c>
      <c r="R8813" s="44">
        <v>2122</v>
      </c>
      <c r="S8813" s="44">
        <v>2122</v>
      </c>
      <c r="T8813" s="44">
        <f t="shared" si="6378"/>
        <v>0</v>
      </c>
      <c r="U8813" s="44"/>
      <c r="V8813" s="44"/>
      <c r="W8813" s="44"/>
      <c r="X8813" s="44">
        <f t="shared" si="6379"/>
        <v>2122</v>
      </c>
      <c r="Y8813" s="209">
        <f t="shared" si="6373"/>
        <v>100</v>
      </c>
    </row>
    <row r="8814" spans="1:25">
      <c r="A8814" s="23">
        <v>35</v>
      </c>
      <c r="B8814" s="80" t="s">
        <v>172</v>
      </c>
      <c r="C8814" s="80" t="s">
        <v>1087</v>
      </c>
      <c r="D8814" s="80">
        <v>35020024</v>
      </c>
      <c r="E8814" s="22">
        <v>6112</v>
      </c>
      <c r="F8814" s="23" t="s">
        <v>3026</v>
      </c>
      <c r="G8814" s="129" t="s">
        <v>3380</v>
      </c>
      <c r="H8814" s="32" t="s">
        <v>18</v>
      </c>
      <c r="I8814" s="44">
        <f t="shared" si="6381"/>
        <v>46096</v>
      </c>
      <c r="J8814" s="44">
        <v>0</v>
      </c>
      <c r="K8814" s="44">
        <f t="shared" si="6382"/>
        <v>46096</v>
      </c>
      <c r="L8814" s="44">
        <v>0</v>
      </c>
      <c r="M8814" s="44">
        <v>0</v>
      </c>
      <c r="N8814" s="44">
        <v>46096</v>
      </c>
      <c r="O8814" s="44">
        <v>0</v>
      </c>
      <c r="P8814" s="44">
        <v>0</v>
      </c>
      <c r="Q8814" s="44">
        <v>49096</v>
      </c>
      <c r="R8814" s="44">
        <v>0</v>
      </c>
      <c r="S8814" s="44">
        <v>0</v>
      </c>
      <c r="T8814" s="44">
        <f t="shared" si="6378"/>
        <v>0</v>
      </c>
      <c r="U8814" s="44"/>
      <c r="V8814" s="44"/>
      <c r="W8814" s="44"/>
      <c r="X8814" s="44">
        <f t="shared" si="6379"/>
        <v>0</v>
      </c>
      <c r="Y8814" s="209">
        <f t="shared" si="6373"/>
        <v>0</v>
      </c>
    </row>
    <row r="8815" spans="1:25">
      <c r="A8815" s="23">
        <v>35</v>
      </c>
      <c r="B8815" s="80" t="s">
        <v>172</v>
      </c>
      <c r="C8815" s="80" t="s">
        <v>1087</v>
      </c>
      <c r="D8815" s="80">
        <v>35020024</v>
      </c>
      <c r="E8815" s="21" t="s">
        <v>139</v>
      </c>
      <c r="F8815" s="21" t="s">
        <v>0</v>
      </c>
      <c r="G8815" s="150" t="s">
        <v>0</v>
      </c>
      <c r="H8815" s="21" t="s">
        <v>21</v>
      </c>
      <c r="I8815" s="66">
        <f t="shared" si="6381"/>
        <v>977918</v>
      </c>
      <c r="J8815" s="66">
        <f t="shared" ref="J8815:X8815" si="6383">SUM(J8816)</f>
        <v>390000</v>
      </c>
      <c r="K8815" s="66">
        <f t="shared" si="6382"/>
        <v>587918</v>
      </c>
      <c r="L8815" s="66">
        <f t="shared" si="6383"/>
        <v>150000</v>
      </c>
      <c r="M8815" s="66">
        <f t="shared" si="6383"/>
        <v>0</v>
      </c>
      <c r="N8815" s="66">
        <f t="shared" si="6383"/>
        <v>437918</v>
      </c>
      <c r="O8815" s="66">
        <f t="shared" si="6383"/>
        <v>0</v>
      </c>
      <c r="P8815" s="66">
        <f t="shared" si="6383"/>
        <v>0</v>
      </c>
      <c r="Q8815" s="66">
        <f t="shared" si="6383"/>
        <v>1135626</v>
      </c>
      <c r="R8815" s="66">
        <f t="shared" si="6383"/>
        <v>427241</v>
      </c>
      <c r="S8815" s="66">
        <f t="shared" si="6383"/>
        <v>381893</v>
      </c>
      <c r="T8815" s="66">
        <f t="shared" si="6383"/>
        <v>45348</v>
      </c>
      <c r="U8815" s="66">
        <f t="shared" si="6383"/>
        <v>35603</v>
      </c>
      <c r="V8815" s="66">
        <f t="shared" si="6383"/>
        <v>9745</v>
      </c>
      <c r="W8815" s="66">
        <f t="shared" si="6383"/>
        <v>0</v>
      </c>
      <c r="X8815" s="66">
        <f t="shared" si="6383"/>
        <v>427241</v>
      </c>
      <c r="Y8815" s="208">
        <f t="shared" si="6373"/>
        <v>100</v>
      </c>
    </row>
    <row r="8816" spans="1:25">
      <c r="A8816" s="23">
        <v>35</v>
      </c>
      <c r="B8816" s="80" t="s">
        <v>172</v>
      </c>
      <c r="C8816" s="80" t="s">
        <v>1087</v>
      </c>
      <c r="D8816" s="80">
        <v>35020024</v>
      </c>
      <c r="E8816" s="22">
        <v>6121</v>
      </c>
      <c r="F8816" s="23"/>
      <c r="G8816" s="129" t="s">
        <v>3380</v>
      </c>
      <c r="H8816" s="32" t="s">
        <v>22</v>
      </c>
      <c r="I8816" s="44">
        <f t="shared" si="6381"/>
        <v>977918</v>
      </c>
      <c r="J8816" s="44">
        <v>390000</v>
      </c>
      <c r="K8816" s="44">
        <f t="shared" si="6382"/>
        <v>587918</v>
      </c>
      <c r="L8816" s="44">
        <v>150000</v>
      </c>
      <c r="M8816" s="44">
        <v>0</v>
      </c>
      <c r="N8816" s="44">
        <v>437918</v>
      </c>
      <c r="O8816" s="44">
        <v>0</v>
      </c>
      <c r="P8816" s="44">
        <v>0</v>
      </c>
      <c r="Q8816" s="44">
        <v>1135626</v>
      </c>
      <c r="R8816" s="44">
        <v>427241</v>
      </c>
      <c r="S8816" s="44">
        <v>381893</v>
      </c>
      <c r="T8816" s="44">
        <f t="shared" si="6378"/>
        <v>45348</v>
      </c>
      <c r="U8816" s="44">
        <v>35603</v>
      </c>
      <c r="V8816" s="44">
        <v>9745</v>
      </c>
      <c r="W8816" s="44"/>
      <c r="X8816" s="44">
        <f t="shared" si="6379"/>
        <v>427241</v>
      </c>
      <c r="Y8816" s="209">
        <f t="shared" si="6373"/>
        <v>100</v>
      </c>
    </row>
    <row r="8817" spans="1:25">
      <c r="A8817" s="23">
        <v>35</v>
      </c>
      <c r="B8817" s="80" t="s">
        <v>172</v>
      </c>
      <c r="C8817" s="80" t="s">
        <v>1087</v>
      </c>
      <c r="D8817" s="80">
        <v>35020024</v>
      </c>
      <c r="E8817" s="21" t="s">
        <v>141</v>
      </c>
      <c r="F8817" s="21" t="s">
        <v>0</v>
      </c>
      <c r="G8817" s="150" t="s">
        <v>0</v>
      </c>
      <c r="H8817" s="21" t="s">
        <v>23</v>
      </c>
      <c r="I8817" s="66">
        <f t="shared" si="6381"/>
        <v>2843312</v>
      </c>
      <c r="J8817" s="66">
        <f>SUM(J8818:J8826)</f>
        <v>755000</v>
      </c>
      <c r="K8817" s="66">
        <f t="shared" si="6382"/>
        <v>2088312</v>
      </c>
      <c r="L8817" s="66">
        <f t="shared" ref="L8817:X8817" si="6384">SUM(L8818:L8826)</f>
        <v>1797342</v>
      </c>
      <c r="M8817" s="66">
        <f t="shared" si="6384"/>
        <v>0</v>
      </c>
      <c r="N8817" s="66">
        <f t="shared" si="6384"/>
        <v>290970</v>
      </c>
      <c r="O8817" s="66">
        <f t="shared" si="6384"/>
        <v>0</v>
      </c>
      <c r="P8817" s="66">
        <f t="shared" si="6384"/>
        <v>0</v>
      </c>
      <c r="Q8817" s="66">
        <f t="shared" si="6384"/>
        <v>3643311</v>
      </c>
      <c r="R8817" s="66">
        <f t="shared" si="6384"/>
        <v>756126</v>
      </c>
      <c r="S8817" s="66">
        <f t="shared" si="6384"/>
        <v>724334</v>
      </c>
      <c r="T8817" s="66">
        <f t="shared" si="6384"/>
        <v>31792</v>
      </c>
      <c r="U8817" s="66">
        <f t="shared" si="6384"/>
        <v>11136</v>
      </c>
      <c r="V8817" s="66">
        <f t="shared" si="6384"/>
        <v>11136</v>
      </c>
      <c r="W8817" s="66">
        <f t="shared" si="6384"/>
        <v>9520</v>
      </c>
      <c r="X8817" s="66">
        <f t="shared" si="6384"/>
        <v>756126</v>
      </c>
      <c r="Y8817" s="208">
        <f t="shared" si="6373"/>
        <v>100</v>
      </c>
    </row>
    <row r="8818" spans="1:25">
      <c r="A8818" s="23">
        <v>35</v>
      </c>
      <c r="B8818" s="80" t="s">
        <v>172</v>
      </c>
      <c r="C8818" s="80" t="s">
        <v>1087</v>
      </c>
      <c r="D8818" s="80">
        <v>35020024</v>
      </c>
      <c r="E8818" s="22">
        <v>6131</v>
      </c>
      <c r="F8818" s="23"/>
      <c r="G8818" s="129" t="s">
        <v>3380</v>
      </c>
      <c r="H8818" s="32" t="s">
        <v>24</v>
      </c>
      <c r="I8818" s="44">
        <f t="shared" si="6381"/>
        <v>150000</v>
      </c>
      <c r="J8818" s="44">
        <v>0</v>
      </c>
      <c r="K8818" s="44">
        <f t="shared" si="6382"/>
        <v>150000</v>
      </c>
      <c r="L8818" s="44">
        <v>150000</v>
      </c>
      <c r="M8818" s="44">
        <v>0</v>
      </c>
      <c r="N8818" s="44">
        <v>0</v>
      </c>
      <c r="O8818" s="44">
        <v>0</v>
      </c>
      <c r="P8818" s="44">
        <v>0</v>
      </c>
      <c r="Q8818" s="44">
        <v>193940</v>
      </c>
      <c r="R8818" s="44">
        <v>0</v>
      </c>
      <c r="S8818" s="44">
        <v>0</v>
      </c>
      <c r="T8818" s="44">
        <f t="shared" si="6378"/>
        <v>0</v>
      </c>
      <c r="U8818" s="44"/>
      <c r="V8818" s="44"/>
      <c r="W8818" s="44"/>
      <c r="X8818" s="44">
        <f t="shared" si="6379"/>
        <v>0</v>
      </c>
      <c r="Y8818" s="209">
        <f t="shared" si="6373"/>
        <v>0</v>
      </c>
    </row>
    <row r="8819" spans="1:25">
      <c r="A8819" s="23">
        <v>35</v>
      </c>
      <c r="B8819" s="80" t="s">
        <v>172</v>
      </c>
      <c r="C8819" s="80" t="s">
        <v>1087</v>
      </c>
      <c r="D8819" s="80">
        <v>35020024</v>
      </c>
      <c r="E8819" s="22">
        <v>6132</v>
      </c>
      <c r="F8819" s="23"/>
      <c r="G8819" s="129" t="s">
        <v>3380</v>
      </c>
      <c r="H8819" s="32" t="s">
        <v>25</v>
      </c>
      <c r="I8819" s="44">
        <f t="shared" si="6381"/>
        <v>82500</v>
      </c>
      <c r="J8819" s="44">
        <v>82500</v>
      </c>
      <c r="K8819" s="44">
        <f t="shared" si="6382"/>
        <v>0</v>
      </c>
      <c r="L8819" s="44">
        <v>0</v>
      </c>
      <c r="M8819" s="44">
        <v>0</v>
      </c>
      <c r="N8819" s="44">
        <v>0</v>
      </c>
      <c r="O8819" s="44">
        <v>0</v>
      </c>
      <c r="P8819" s="44">
        <v>0</v>
      </c>
      <c r="Q8819" s="44">
        <v>244500</v>
      </c>
      <c r="R8819" s="44">
        <v>82500</v>
      </c>
      <c r="S8819" s="44">
        <v>61875</v>
      </c>
      <c r="T8819" s="44">
        <f t="shared" si="6378"/>
        <v>20625</v>
      </c>
      <c r="U8819" s="44">
        <v>6875</v>
      </c>
      <c r="V8819" s="44">
        <v>6875</v>
      </c>
      <c r="W8819" s="44">
        <v>6875</v>
      </c>
      <c r="X8819" s="44">
        <f t="shared" si="6379"/>
        <v>82500</v>
      </c>
      <c r="Y8819" s="209">
        <f t="shared" si="6373"/>
        <v>100</v>
      </c>
    </row>
    <row r="8820" spans="1:25">
      <c r="A8820" s="23">
        <v>35</v>
      </c>
      <c r="B8820" s="80" t="s">
        <v>172</v>
      </c>
      <c r="C8820" s="80" t="s">
        <v>1087</v>
      </c>
      <c r="D8820" s="80">
        <v>35020024</v>
      </c>
      <c r="E8820" s="22">
        <v>6133</v>
      </c>
      <c r="F8820" s="23"/>
      <c r="G8820" s="129" t="s">
        <v>3380</v>
      </c>
      <c r="H8820" s="32" t="s">
        <v>26</v>
      </c>
      <c r="I8820" s="44">
        <f t="shared" si="6381"/>
        <v>30000</v>
      </c>
      <c r="J8820" s="44">
        <v>30000</v>
      </c>
      <c r="K8820" s="44">
        <f t="shared" si="6382"/>
        <v>0</v>
      </c>
      <c r="L8820" s="44">
        <v>0</v>
      </c>
      <c r="M8820" s="44">
        <v>0</v>
      </c>
      <c r="N8820" s="44">
        <v>0</v>
      </c>
      <c r="O8820" s="44">
        <v>0</v>
      </c>
      <c r="P8820" s="44">
        <v>0</v>
      </c>
      <c r="Q8820" s="44">
        <v>52000</v>
      </c>
      <c r="R8820" s="44">
        <v>30000</v>
      </c>
      <c r="S8820" s="44">
        <v>22500</v>
      </c>
      <c r="T8820" s="44">
        <f t="shared" si="6378"/>
        <v>7500</v>
      </c>
      <c r="U8820" s="44">
        <v>2500</v>
      </c>
      <c r="V8820" s="44">
        <v>2500</v>
      </c>
      <c r="W8820" s="44">
        <v>2500</v>
      </c>
      <c r="X8820" s="44">
        <f t="shared" si="6379"/>
        <v>30000</v>
      </c>
      <c r="Y8820" s="209">
        <f t="shared" si="6373"/>
        <v>100</v>
      </c>
    </row>
    <row r="8821" spans="1:25">
      <c r="A8821" s="23">
        <v>35</v>
      </c>
      <c r="B8821" s="80" t="s">
        <v>172</v>
      </c>
      <c r="C8821" s="80" t="s">
        <v>1087</v>
      </c>
      <c r="D8821" s="80">
        <v>35020024</v>
      </c>
      <c r="E8821" s="22">
        <v>6134</v>
      </c>
      <c r="F8821" s="23"/>
      <c r="G8821" s="129" t="s">
        <v>3380</v>
      </c>
      <c r="H8821" s="32" t="s">
        <v>27</v>
      </c>
      <c r="I8821" s="44">
        <f t="shared" si="6381"/>
        <v>1249000</v>
      </c>
      <c r="J8821" s="44">
        <v>470000</v>
      </c>
      <c r="K8821" s="44">
        <f t="shared" si="6382"/>
        <v>779000</v>
      </c>
      <c r="L8821" s="44">
        <v>509030</v>
      </c>
      <c r="M8821" s="44">
        <v>0</v>
      </c>
      <c r="N8821" s="44">
        <v>269970</v>
      </c>
      <c r="O8821" s="44">
        <v>0</v>
      </c>
      <c r="P8821" s="44">
        <v>0</v>
      </c>
      <c r="Q8821" s="44">
        <v>1692433</v>
      </c>
      <c r="R8821" s="44">
        <v>470000</v>
      </c>
      <c r="S8821" s="44">
        <v>470000</v>
      </c>
      <c r="T8821" s="44">
        <f t="shared" si="6378"/>
        <v>0</v>
      </c>
      <c r="U8821" s="44"/>
      <c r="V8821" s="44"/>
      <c r="W8821" s="44"/>
      <c r="X8821" s="44">
        <f t="shared" si="6379"/>
        <v>470000</v>
      </c>
      <c r="Y8821" s="209">
        <f t="shared" si="6373"/>
        <v>100</v>
      </c>
    </row>
    <row r="8822" spans="1:25">
      <c r="A8822" s="23">
        <v>35</v>
      </c>
      <c r="B8822" s="80" t="s">
        <v>172</v>
      </c>
      <c r="C8822" s="80" t="s">
        <v>1087</v>
      </c>
      <c r="D8822" s="80">
        <v>35020024</v>
      </c>
      <c r="E8822" s="22">
        <v>6135</v>
      </c>
      <c r="F8822" s="23"/>
      <c r="G8822" s="129" t="s">
        <v>3380</v>
      </c>
      <c r="H8822" s="32" t="s">
        <v>28</v>
      </c>
      <c r="I8822" s="44">
        <f t="shared" si="6381"/>
        <v>15000</v>
      </c>
      <c r="J8822" s="44">
        <v>0</v>
      </c>
      <c r="K8822" s="44">
        <f t="shared" si="6382"/>
        <v>15000</v>
      </c>
      <c r="L8822" s="44">
        <v>15000</v>
      </c>
      <c r="M8822" s="44">
        <v>0</v>
      </c>
      <c r="N8822" s="44">
        <v>0</v>
      </c>
      <c r="O8822" s="44">
        <v>0</v>
      </c>
      <c r="P8822" s="44">
        <v>0</v>
      </c>
      <c r="Q8822" s="44">
        <v>22500</v>
      </c>
      <c r="R8822" s="44">
        <v>0</v>
      </c>
      <c r="S8822" s="44">
        <v>0</v>
      </c>
      <c r="T8822" s="44">
        <f t="shared" si="6378"/>
        <v>0</v>
      </c>
      <c r="U8822" s="44"/>
      <c r="V8822" s="44"/>
      <c r="W8822" s="44"/>
      <c r="X8822" s="44">
        <f t="shared" si="6379"/>
        <v>0</v>
      </c>
      <c r="Y8822" s="209">
        <f t="shared" si="6373"/>
        <v>0</v>
      </c>
    </row>
    <row r="8823" spans="1:25">
      <c r="A8823" s="23">
        <v>35</v>
      </c>
      <c r="B8823" s="80" t="s">
        <v>172</v>
      </c>
      <c r="C8823" s="80" t="s">
        <v>1087</v>
      </c>
      <c r="D8823" s="80">
        <v>35020024</v>
      </c>
      <c r="E8823" s="22">
        <v>6136</v>
      </c>
      <c r="F8823" s="23"/>
      <c r="G8823" s="129" t="s">
        <v>3380</v>
      </c>
      <c r="H8823" s="32" t="s">
        <v>29</v>
      </c>
      <c r="I8823" s="44">
        <f t="shared" si="6381"/>
        <v>100</v>
      </c>
      <c r="J8823" s="44">
        <v>0</v>
      </c>
      <c r="K8823" s="44">
        <f t="shared" si="6382"/>
        <v>100</v>
      </c>
      <c r="L8823" s="44">
        <v>100</v>
      </c>
      <c r="M8823" s="44">
        <v>0</v>
      </c>
      <c r="N8823" s="44">
        <v>0</v>
      </c>
      <c r="O8823" s="44">
        <v>0</v>
      </c>
      <c r="P8823" s="44">
        <v>0</v>
      </c>
      <c r="Q8823" s="44">
        <v>100</v>
      </c>
      <c r="R8823" s="44">
        <v>0</v>
      </c>
      <c r="S8823" s="44">
        <v>0</v>
      </c>
      <c r="T8823" s="44">
        <f t="shared" si="6378"/>
        <v>0</v>
      </c>
      <c r="U8823" s="44"/>
      <c r="V8823" s="44"/>
      <c r="W8823" s="44"/>
      <c r="X8823" s="44">
        <f t="shared" si="6379"/>
        <v>0</v>
      </c>
      <c r="Y8823" s="209">
        <f t="shared" si="6373"/>
        <v>0</v>
      </c>
    </row>
    <row r="8824" spans="1:25">
      <c r="A8824" s="23">
        <v>35</v>
      </c>
      <c r="B8824" s="80" t="s">
        <v>172</v>
      </c>
      <c r="C8824" s="80" t="s">
        <v>1087</v>
      </c>
      <c r="D8824" s="80">
        <v>35020024</v>
      </c>
      <c r="E8824" s="22">
        <v>6137</v>
      </c>
      <c r="F8824" s="23"/>
      <c r="G8824" s="129" t="s">
        <v>3380</v>
      </c>
      <c r="H8824" s="32" t="s">
        <v>30</v>
      </c>
      <c r="I8824" s="44">
        <f t="shared" si="6381"/>
        <v>172500</v>
      </c>
      <c r="J8824" s="44">
        <v>122500</v>
      </c>
      <c r="K8824" s="44">
        <f t="shared" si="6382"/>
        <v>50000</v>
      </c>
      <c r="L8824" s="44">
        <v>50000</v>
      </c>
      <c r="M8824" s="44">
        <v>0</v>
      </c>
      <c r="N8824" s="44">
        <v>0</v>
      </c>
      <c r="O8824" s="44">
        <v>0</v>
      </c>
      <c r="P8824" s="44">
        <v>0</v>
      </c>
      <c r="Q8824" s="44">
        <v>242500</v>
      </c>
      <c r="R8824" s="44">
        <v>122500</v>
      </c>
      <c r="S8824" s="44">
        <v>122500</v>
      </c>
      <c r="T8824" s="44">
        <f t="shared" si="6378"/>
        <v>0</v>
      </c>
      <c r="U8824" s="44"/>
      <c r="V8824" s="44"/>
      <c r="W8824" s="44"/>
      <c r="X8824" s="44">
        <f t="shared" si="6379"/>
        <v>122500</v>
      </c>
      <c r="Y8824" s="209">
        <f t="shared" si="6373"/>
        <v>100</v>
      </c>
    </row>
    <row r="8825" spans="1:25">
      <c r="A8825" s="23">
        <v>35</v>
      </c>
      <c r="B8825" s="80" t="s">
        <v>172</v>
      </c>
      <c r="C8825" s="80" t="s">
        <v>1087</v>
      </c>
      <c r="D8825" s="80">
        <v>35020024</v>
      </c>
      <c r="E8825" s="22">
        <v>6138</v>
      </c>
      <c r="F8825" s="23"/>
      <c r="G8825" s="129" t="s">
        <v>3380</v>
      </c>
      <c r="H8825" s="32" t="s">
        <v>31</v>
      </c>
      <c r="I8825" s="44">
        <f t="shared" si="6381"/>
        <v>20000</v>
      </c>
      <c r="J8825" s="44">
        <v>0</v>
      </c>
      <c r="K8825" s="44">
        <f t="shared" si="6382"/>
        <v>20000</v>
      </c>
      <c r="L8825" s="44">
        <v>20000</v>
      </c>
      <c r="M8825" s="44">
        <v>0</v>
      </c>
      <c r="N8825" s="44">
        <v>0</v>
      </c>
      <c r="O8825" s="44">
        <v>0</v>
      </c>
      <c r="P8825" s="44">
        <v>0</v>
      </c>
      <c r="Q8825" s="44">
        <v>20000</v>
      </c>
      <c r="R8825" s="44">
        <v>0</v>
      </c>
      <c r="S8825" s="44">
        <v>0</v>
      </c>
      <c r="T8825" s="44">
        <f t="shared" si="6378"/>
        <v>0</v>
      </c>
      <c r="U8825" s="44"/>
      <c r="V8825" s="44"/>
      <c r="W8825" s="44"/>
      <c r="X8825" s="44">
        <f t="shared" si="6379"/>
        <v>0</v>
      </c>
      <c r="Y8825" s="209">
        <f t="shared" si="6373"/>
        <v>0</v>
      </c>
    </row>
    <row r="8826" spans="1:25">
      <c r="A8826" s="20">
        <v>35</v>
      </c>
      <c r="B8826" s="81" t="s">
        <v>172</v>
      </c>
      <c r="C8826" s="81" t="s">
        <v>1087</v>
      </c>
      <c r="D8826" s="81">
        <v>35020024</v>
      </c>
      <c r="E8826" s="20" t="s">
        <v>144</v>
      </c>
      <c r="F8826" s="23" t="s">
        <v>0</v>
      </c>
      <c r="G8826" s="154" t="s">
        <v>0</v>
      </c>
      <c r="H8826" s="21" t="s">
        <v>32</v>
      </c>
      <c r="I8826" s="66">
        <f t="shared" si="6381"/>
        <v>1124212</v>
      </c>
      <c r="J8826" s="66">
        <f>SUM(J8827:J8830)</f>
        <v>50000</v>
      </c>
      <c r="K8826" s="66">
        <f t="shared" si="6382"/>
        <v>1074212</v>
      </c>
      <c r="L8826" s="66">
        <f t="shared" ref="L8826:X8826" si="6385">SUM(L8827:L8830)</f>
        <v>1053212</v>
      </c>
      <c r="M8826" s="66">
        <f t="shared" si="6385"/>
        <v>0</v>
      </c>
      <c r="N8826" s="66">
        <f t="shared" si="6385"/>
        <v>21000</v>
      </c>
      <c r="O8826" s="66">
        <f t="shared" si="6385"/>
        <v>0</v>
      </c>
      <c r="P8826" s="66">
        <f t="shared" si="6385"/>
        <v>0</v>
      </c>
      <c r="Q8826" s="66">
        <f t="shared" si="6385"/>
        <v>1175338</v>
      </c>
      <c r="R8826" s="66">
        <f t="shared" si="6385"/>
        <v>51126</v>
      </c>
      <c r="S8826" s="66">
        <f t="shared" si="6385"/>
        <v>47459</v>
      </c>
      <c r="T8826" s="66">
        <f t="shared" si="6385"/>
        <v>3667</v>
      </c>
      <c r="U8826" s="66">
        <f t="shared" si="6385"/>
        <v>1761</v>
      </c>
      <c r="V8826" s="66">
        <f t="shared" si="6385"/>
        <v>1761</v>
      </c>
      <c r="W8826" s="66">
        <f t="shared" si="6385"/>
        <v>145</v>
      </c>
      <c r="X8826" s="66">
        <f t="shared" si="6385"/>
        <v>51126</v>
      </c>
      <c r="Y8826" s="208">
        <f t="shared" si="6373"/>
        <v>100</v>
      </c>
    </row>
    <row r="8827" spans="1:25">
      <c r="A8827" s="23">
        <v>35</v>
      </c>
      <c r="B8827" s="80" t="s">
        <v>172</v>
      </c>
      <c r="C8827" s="80" t="s">
        <v>1087</v>
      </c>
      <c r="D8827" s="80">
        <v>35020024</v>
      </c>
      <c r="E8827" s="22">
        <v>6139</v>
      </c>
      <c r="F8827" s="23"/>
      <c r="G8827" s="129" t="s">
        <v>3380</v>
      </c>
      <c r="H8827" s="32" t="s">
        <v>32</v>
      </c>
      <c r="I8827" s="44">
        <f t="shared" si="6381"/>
        <v>611000</v>
      </c>
      <c r="J8827" s="44">
        <v>30000</v>
      </c>
      <c r="K8827" s="44">
        <f t="shared" si="6382"/>
        <v>581000</v>
      </c>
      <c r="L8827" s="44">
        <v>580000</v>
      </c>
      <c r="M8827" s="44">
        <v>0</v>
      </c>
      <c r="N8827" s="44">
        <v>1000</v>
      </c>
      <c r="O8827" s="44">
        <v>0</v>
      </c>
      <c r="P8827" s="44">
        <v>0</v>
      </c>
      <c r="Q8827" s="44">
        <v>661000</v>
      </c>
      <c r="R8827" s="44">
        <v>30000</v>
      </c>
      <c r="S8827" s="44">
        <v>30000</v>
      </c>
      <c r="T8827" s="44">
        <f t="shared" si="6378"/>
        <v>0</v>
      </c>
      <c r="U8827" s="44"/>
      <c r="V8827" s="44"/>
      <c r="W8827" s="44"/>
      <c r="X8827" s="44">
        <f t="shared" si="6379"/>
        <v>30000</v>
      </c>
      <c r="Y8827" s="209">
        <f t="shared" si="6373"/>
        <v>100</v>
      </c>
    </row>
    <row r="8828" spans="1:25">
      <c r="A8828" s="23">
        <v>35</v>
      </c>
      <c r="B8828" s="80" t="s">
        <v>172</v>
      </c>
      <c r="C8828" s="80" t="s">
        <v>1087</v>
      </c>
      <c r="D8828" s="80">
        <v>35020024</v>
      </c>
      <c r="E8828" s="22">
        <v>6139</v>
      </c>
      <c r="F8828" s="23" t="s">
        <v>3027</v>
      </c>
      <c r="G8828" s="129" t="s">
        <v>3380</v>
      </c>
      <c r="H8828" s="32" t="s">
        <v>152</v>
      </c>
      <c r="I8828" s="44">
        <f t="shared" si="6381"/>
        <v>79000</v>
      </c>
      <c r="J8828" s="44">
        <v>19000</v>
      </c>
      <c r="K8828" s="44">
        <f t="shared" si="6382"/>
        <v>60000</v>
      </c>
      <c r="L8828" s="44">
        <v>50000</v>
      </c>
      <c r="M8828" s="44">
        <v>0</v>
      </c>
      <c r="N8828" s="44">
        <v>10000</v>
      </c>
      <c r="O8828" s="44">
        <v>0</v>
      </c>
      <c r="P8828" s="44">
        <v>0</v>
      </c>
      <c r="Q8828" s="44">
        <v>80126</v>
      </c>
      <c r="R8828" s="44">
        <v>20126</v>
      </c>
      <c r="S8828" s="44">
        <v>16711</v>
      </c>
      <c r="T8828" s="44">
        <f t="shared" si="6378"/>
        <v>3415</v>
      </c>
      <c r="U8828" s="44">
        <v>1677</v>
      </c>
      <c r="V8828" s="44">
        <v>1677</v>
      </c>
      <c r="W8828" s="44">
        <v>61</v>
      </c>
      <c r="X8828" s="44">
        <f t="shared" si="6379"/>
        <v>20126</v>
      </c>
      <c r="Y8828" s="209">
        <f t="shared" si="6373"/>
        <v>100</v>
      </c>
    </row>
    <row r="8829" spans="1:25">
      <c r="A8829" s="23">
        <v>35</v>
      </c>
      <c r="B8829" s="80" t="s">
        <v>172</v>
      </c>
      <c r="C8829" s="80" t="s">
        <v>1087</v>
      </c>
      <c r="D8829" s="80">
        <v>35020024</v>
      </c>
      <c r="E8829" s="22">
        <v>6139</v>
      </c>
      <c r="F8829" s="23" t="s">
        <v>3028</v>
      </c>
      <c r="G8829" s="129" t="s">
        <v>3380</v>
      </c>
      <c r="H8829" s="32" t="s">
        <v>158</v>
      </c>
      <c r="I8829" s="44">
        <f t="shared" si="6381"/>
        <v>11000</v>
      </c>
      <c r="J8829" s="44">
        <v>1000</v>
      </c>
      <c r="K8829" s="44">
        <f t="shared" si="6382"/>
        <v>10000</v>
      </c>
      <c r="L8829" s="44">
        <v>0</v>
      </c>
      <c r="M8829" s="44">
        <v>0</v>
      </c>
      <c r="N8829" s="44">
        <v>10000</v>
      </c>
      <c r="O8829" s="44">
        <v>0</v>
      </c>
      <c r="P8829" s="44">
        <v>0</v>
      </c>
      <c r="Q8829" s="44">
        <v>11000</v>
      </c>
      <c r="R8829" s="44">
        <v>1000</v>
      </c>
      <c r="S8829" s="44">
        <v>748</v>
      </c>
      <c r="T8829" s="44">
        <f t="shared" si="6378"/>
        <v>252</v>
      </c>
      <c r="U8829" s="44">
        <v>84</v>
      </c>
      <c r="V8829" s="44">
        <v>84</v>
      </c>
      <c r="W8829" s="44">
        <v>84</v>
      </c>
      <c r="X8829" s="44">
        <f t="shared" si="6379"/>
        <v>1000</v>
      </c>
      <c r="Y8829" s="209">
        <f t="shared" si="6373"/>
        <v>100</v>
      </c>
    </row>
    <row r="8830" spans="1:25">
      <c r="A8830" s="23">
        <v>35</v>
      </c>
      <c r="B8830" s="80" t="s">
        <v>172</v>
      </c>
      <c r="C8830" s="80" t="s">
        <v>1087</v>
      </c>
      <c r="D8830" s="80">
        <v>35020024</v>
      </c>
      <c r="E8830" s="22">
        <v>6139</v>
      </c>
      <c r="F8830" s="23" t="s">
        <v>3029</v>
      </c>
      <c r="G8830" s="129" t="s">
        <v>3380</v>
      </c>
      <c r="H8830" s="32" t="s">
        <v>1978</v>
      </c>
      <c r="I8830" s="44">
        <f t="shared" si="6381"/>
        <v>423212</v>
      </c>
      <c r="J8830" s="44">
        <v>0</v>
      </c>
      <c r="K8830" s="44">
        <f t="shared" si="6382"/>
        <v>423212</v>
      </c>
      <c r="L8830" s="44">
        <v>423212</v>
      </c>
      <c r="M8830" s="44">
        <v>0</v>
      </c>
      <c r="N8830" s="44">
        <v>0</v>
      </c>
      <c r="O8830" s="44">
        <v>0</v>
      </c>
      <c r="P8830" s="44">
        <v>0</v>
      </c>
      <c r="Q8830" s="44">
        <v>423212</v>
      </c>
      <c r="R8830" s="44">
        <v>0</v>
      </c>
      <c r="S8830" s="44">
        <v>0</v>
      </c>
      <c r="T8830" s="44">
        <f t="shared" si="6378"/>
        <v>0</v>
      </c>
      <c r="U8830" s="44"/>
      <c r="V8830" s="44"/>
      <c r="W8830" s="44"/>
      <c r="X8830" s="44">
        <f t="shared" si="6379"/>
        <v>0</v>
      </c>
      <c r="Y8830" s="209">
        <f t="shared" si="6373"/>
        <v>0</v>
      </c>
    </row>
    <row r="8831" spans="1:25" ht="20.399999999999999">
      <c r="A8831" s="20" t="s">
        <v>0</v>
      </c>
      <c r="B8831" s="81" t="s">
        <v>0</v>
      </c>
      <c r="C8831" s="81" t="s">
        <v>0</v>
      </c>
      <c r="D8831" s="94" t="s">
        <v>0</v>
      </c>
      <c r="E8831" s="21" t="s">
        <v>0</v>
      </c>
      <c r="F8831" s="21" t="s">
        <v>0</v>
      </c>
      <c r="G8831" s="150" t="s">
        <v>0</v>
      </c>
      <c r="H8831" s="30" t="s">
        <v>42</v>
      </c>
      <c r="I8831" s="31">
        <f t="shared" si="6381"/>
        <v>20300</v>
      </c>
      <c r="J8831" s="31">
        <f t="shared" ref="J8831:X8831" si="6386">SUM(J8832)</f>
        <v>0</v>
      </c>
      <c r="K8831" s="31">
        <f t="shared" si="6382"/>
        <v>20300</v>
      </c>
      <c r="L8831" s="31">
        <f t="shared" si="6386"/>
        <v>20300</v>
      </c>
      <c r="M8831" s="31">
        <f t="shared" si="6386"/>
        <v>0</v>
      </c>
      <c r="N8831" s="31">
        <f t="shared" si="6386"/>
        <v>0</v>
      </c>
      <c r="O8831" s="31">
        <f t="shared" si="6386"/>
        <v>0</v>
      </c>
      <c r="P8831" s="31">
        <f t="shared" si="6386"/>
        <v>0</v>
      </c>
      <c r="Q8831" s="31">
        <f t="shared" si="6386"/>
        <v>20300</v>
      </c>
      <c r="R8831" s="31">
        <f t="shared" si="6386"/>
        <v>0</v>
      </c>
      <c r="S8831" s="31">
        <f t="shared" si="6386"/>
        <v>0</v>
      </c>
      <c r="T8831" s="31">
        <f t="shared" si="6386"/>
        <v>0</v>
      </c>
      <c r="U8831" s="31">
        <f t="shared" si="6386"/>
        <v>0</v>
      </c>
      <c r="V8831" s="31">
        <f t="shared" si="6386"/>
        <v>0</v>
      </c>
      <c r="W8831" s="31">
        <f t="shared" si="6386"/>
        <v>0</v>
      </c>
      <c r="X8831" s="31">
        <f t="shared" si="6386"/>
        <v>0</v>
      </c>
      <c r="Y8831" s="220">
        <f t="shared" si="6373"/>
        <v>0</v>
      </c>
    </row>
    <row r="8832" spans="1:25">
      <c r="A8832" s="23">
        <v>35</v>
      </c>
      <c r="B8832" s="80" t="s">
        <v>172</v>
      </c>
      <c r="C8832" s="80" t="s">
        <v>1087</v>
      </c>
      <c r="D8832" s="80">
        <v>35020024</v>
      </c>
      <c r="E8832" s="21" t="s">
        <v>159</v>
      </c>
      <c r="F8832" s="21" t="s">
        <v>0</v>
      </c>
      <c r="G8832" s="150" t="s">
        <v>0</v>
      </c>
      <c r="H8832" s="21" t="s">
        <v>34</v>
      </c>
      <c r="I8832" s="66">
        <f t="shared" si="6381"/>
        <v>20300</v>
      </c>
      <c r="J8832" s="66">
        <f>SUM(J8833:J8835)</f>
        <v>0</v>
      </c>
      <c r="K8832" s="66">
        <f t="shared" si="6382"/>
        <v>20300</v>
      </c>
      <c r="L8832" s="66">
        <f t="shared" ref="L8832:P8832" si="6387">SUM(L8833:L8835)</f>
        <v>20300</v>
      </c>
      <c r="M8832" s="66">
        <f t="shared" si="6387"/>
        <v>0</v>
      </c>
      <c r="N8832" s="66">
        <f t="shared" si="6387"/>
        <v>0</v>
      </c>
      <c r="O8832" s="66">
        <f t="shared" si="6387"/>
        <v>0</v>
      </c>
      <c r="P8832" s="66">
        <f t="shared" si="6387"/>
        <v>0</v>
      </c>
      <c r="Q8832" s="66">
        <f t="shared" ref="Q8832:R8832" si="6388">SUM(Q8833:Q8835)</f>
        <v>20300</v>
      </c>
      <c r="R8832" s="66">
        <f t="shared" si="6388"/>
        <v>0</v>
      </c>
      <c r="S8832" s="66">
        <f t="shared" ref="S8832" si="6389">SUM(S8833:S8835)</f>
        <v>0</v>
      </c>
      <c r="T8832" s="66">
        <f t="shared" ref="T8832:X8832" si="6390">SUM(T8833:T8835)</f>
        <v>0</v>
      </c>
      <c r="U8832" s="66">
        <f t="shared" si="6390"/>
        <v>0</v>
      </c>
      <c r="V8832" s="66">
        <f t="shared" si="6390"/>
        <v>0</v>
      </c>
      <c r="W8832" s="66">
        <f t="shared" si="6390"/>
        <v>0</v>
      </c>
      <c r="X8832" s="66">
        <f t="shared" si="6390"/>
        <v>0</v>
      </c>
      <c r="Y8832" s="208">
        <f t="shared" si="6373"/>
        <v>0</v>
      </c>
    </row>
    <row r="8833" spans="1:25">
      <c r="A8833" s="23">
        <v>35</v>
      </c>
      <c r="B8833" s="80" t="s">
        <v>172</v>
      </c>
      <c r="C8833" s="80" t="s">
        <v>1087</v>
      </c>
      <c r="D8833" s="80">
        <v>35020024</v>
      </c>
      <c r="E8833" s="22">
        <v>6142</v>
      </c>
      <c r="F8833" s="23"/>
      <c r="G8833" s="129" t="s">
        <v>3380</v>
      </c>
      <c r="H8833" s="32" t="s">
        <v>36</v>
      </c>
      <c r="I8833" s="44">
        <f t="shared" si="6381"/>
        <v>100</v>
      </c>
      <c r="J8833" s="44">
        <v>0</v>
      </c>
      <c r="K8833" s="44">
        <f t="shared" si="6382"/>
        <v>100</v>
      </c>
      <c r="L8833" s="44">
        <v>100</v>
      </c>
      <c r="M8833" s="44">
        <v>0</v>
      </c>
      <c r="N8833" s="44">
        <v>0</v>
      </c>
      <c r="O8833" s="44">
        <v>0</v>
      </c>
      <c r="P8833" s="44">
        <v>0</v>
      </c>
      <c r="Q8833" s="44">
        <v>100</v>
      </c>
      <c r="R8833" s="44">
        <v>0</v>
      </c>
      <c r="S8833" s="44">
        <v>0</v>
      </c>
      <c r="T8833" s="44">
        <f t="shared" si="6378"/>
        <v>0</v>
      </c>
      <c r="U8833" s="44"/>
      <c r="V8833" s="44"/>
      <c r="W8833" s="44"/>
      <c r="X8833" s="44">
        <f t="shared" si="6379"/>
        <v>0</v>
      </c>
      <c r="Y8833" s="209">
        <f t="shared" si="6373"/>
        <v>0</v>
      </c>
    </row>
    <row r="8834" spans="1:25">
      <c r="A8834" s="23">
        <v>35</v>
      </c>
      <c r="B8834" s="80" t="s">
        <v>172</v>
      </c>
      <c r="C8834" s="80" t="s">
        <v>1087</v>
      </c>
      <c r="D8834" s="80">
        <v>35020024</v>
      </c>
      <c r="E8834" s="22">
        <v>6143</v>
      </c>
      <c r="F8834" s="23"/>
      <c r="G8834" s="129" t="s">
        <v>3380</v>
      </c>
      <c r="H8834" s="32" t="s">
        <v>37</v>
      </c>
      <c r="I8834" s="44">
        <f t="shared" si="6381"/>
        <v>100</v>
      </c>
      <c r="J8834" s="44">
        <v>0</v>
      </c>
      <c r="K8834" s="44">
        <f t="shared" si="6382"/>
        <v>100</v>
      </c>
      <c r="L8834" s="44">
        <v>100</v>
      </c>
      <c r="M8834" s="44">
        <v>0</v>
      </c>
      <c r="N8834" s="44">
        <v>0</v>
      </c>
      <c r="O8834" s="44">
        <v>0</v>
      </c>
      <c r="P8834" s="44">
        <v>0</v>
      </c>
      <c r="Q8834" s="44">
        <v>100</v>
      </c>
      <c r="R8834" s="44">
        <v>0</v>
      </c>
      <c r="S8834" s="44">
        <v>0</v>
      </c>
      <c r="T8834" s="44">
        <f t="shared" si="6378"/>
        <v>0</v>
      </c>
      <c r="U8834" s="44"/>
      <c r="V8834" s="44"/>
      <c r="W8834" s="44"/>
      <c r="X8834" s="44">
        <f t="shared" si="6379"/>
        <v>0</v>
      </c>
      <c r="Y8834" s="209">
        <f t="shared" si="6373"/>
        <v>0</v>
      </c>
    </row>
    <row r="8835" spans="1:25">
      <c r="A8835" s="23">
        <v>35</v>
      </c>
      <c r="B8835" s="80" t="s">
        <v>172</v>
      </c>
      <c r="C8835" s="80" t="s">
        <v>1087</v>
      </c>
      <c r="D8835" s="80">
        <v>35020024</v>
      </c>
      <c r="E8835" s="22">
        <v>6148</v>
      </c>
      <c r="F8835" s="23"/>
      <c r="G8835" s="129" t="s">
        <v>3380</v>
      </c>
      <c r="H8835" s="32" t="s">
        <v>41</v>
      </c>
      <c r="I8835" s="44">
        <f t="shared" si="6381"/>
        <v>20100</v>
      </c>
      <c r="J8835" s="44">
        <v>0</v>
      </c>
      <c r="K8835" s="44">
        <f t="shared" si="6382"/>
        <v>20100</v>
      </c>
      <c r="L8835" s="44">
        <v>20100</v>
      </c>
      <c r="M8835" s="44">
        <v>0</v>
      </c>
      <c r="N8835" s="44">
        <v>0</v>
      </c>
      <c r="O8835" s="44">
        <v>0</v>
      </c>
      <c r="P8835" s="44">
        <v>0</v>
      </c>
      <c r="Q8835" s="44">
        <v>20100</v>
      </c>
      <c r="R8835" s="44">
        <v>0</v>
      </c>
      <c r="S8835" s="44">
        <v>0</v>
      </c>
      <c r="T8835" s="44">
        <f t="shared" si="6378"/>
        <v>0</v>
      </c>
      <c r="U8835" s="44"/>
      <c r="V8835" s="44"/>
      <c r="W8835" s="44"/>
      <c r="X8835" s="44">
        <f t="shared" si="6379"/>
        <v>0</v>
      </c>
      <c r="Y8835" s="209">
        <f t="shared" si="6373"/>
        <v>0</v>
      </c>
    </row>
    <row r="8836" spans="1:25" ht="20.399999999999999">
      <c r="A8836" s="20" t="s">
        <v>0</v>
      </c>
      <c r="B8836" s="81" t="s">
        <v>0</v>
      </c>
      <c r="C8836" s="81" t="s">
        <v>0</v>
      </c>
      <c r="D8836" s="94" t="s">
        <v>0</v>
      </c>
      <c r="E8836" s="21" t="s">
        <v>0</v>
      </c>
      <c r="F8836" s="21" t="s">
        <v>0</v>
      </c>
      <c r="G8836" s="150" t="s">
        <v>0</v>
      </c>
      <c r="H8836" s="30" t="s">
        <v>60</v>
      </c>
      <c r="I8836" s="31">
        <f t="shared" si="6381"/>
        <v>500000</v>
      </c>
      <c r="J8836" s="31">
        <f t="shared" ref="J8836:X8836" si="6391">SUM(J8837)</f>
        <v>0</v>
      </c>
      <c r="K8836" s="31">
        <f t="shared" si="6382"/>
        <v>500000</v>
      </c>
      <c r="L8836" s="31">
        <f t="shared" si="6391"/>
        <v>500000</v>
      </c>
      <c r="M8836" s="31">
        <f t="shared" si="6391"/>
        <v>0</v>
      </c>
      <c r="N8836" s="31">
        <f t="shared" si="6391"/>
        <v>0</v>
      </c>
      <c r="O8836" s="31">
        <f t="shared" si="6391"/>
        <v>0</v>
      </c>
      <c r="P8836" s="31">
        <f t="shared" si="6391"/>
        <v>0</v>
      </c>
      <c r="Q8836" s="31">
        <f t="shared" si="6391"/>
        <v>1949935</v>
      </c>
      <c r="R8836" s="31">
        <f t="shared" si="6391"/>
        <v>0</v>
      </c>
      <c r="S8836" s="31">
        <f t="shared" si="6391"/>
        <v>0</v>
      </c>
      <c r="T8836" s="31">
        <f t="shared" si="6391"/>
        <v>0</v>
      </c>
      <c r="U8836" s="31">
        <f t="shared" si="6391"/>
        <v>0</v>
      </c>
      <c r="V8836" s="31">
        <f t="shared" si="6391"/>
        <v>0</v>
      </c>
      <c r="W8836" s="31">
        <f t="shared" si="6391"/>
        <v>0</v>
      </c>
      <c r="X8836" s="31">
        <f t="shared" si="6391"/>
        <v>0</v>
      </c>
      <c r="Y8836" s="220">
        <f t="shared" si="6373"/>
        <v>0</v>
      </c>
    </row>
    <row r="8837" spans="1:25">
      <c r="A8837" s="23">
        <v>35</v>
      </c>
      <c r="B8837" s="80" t="s">
        <v>172</v>
      </c>
      <c r="C8837" s="80" t="s">
        <v>1087</v>
      </c>
      <c r="D8837" s="80">
        <v>35020024</v>
      </c>
      <c r="E8837" s="21" t="s">
        <v>166</v>
      </c>
      <c r="F8837" s="21" t="s">
        <v>0</v>
      </c>
      <c r="G8837" s="150" t="s">
        <v>0</v>
      </c>
      <c r="H8837" s="21" t="s">
        <v>53</v>
      </c>
      <c r="I8837" s="66">
        <f t="shared" si="6381"/>
        <v>500000</v>
      </c>
      <c r="J8837" s="66">
        <f>SUM(J8838:J8840)</f>
        <v>0</v>
      </c>
      <c r="K8837" s="66">
        <f t="shared" si="6382"/>
        <v>500000</v>
      </c>
      <c r="L8837" s="66">
        <f t="shared" ref="L8837:P8837" si="6392">SUM(L8838:L8840)</f>
        <v>500000</v>
      </c>
      <c r="M8837" s="66">
        <f t="shared" si="6392"/>
        <v>0</v>
      </c>
      <c r="N8837" s="66">
        <f t="shared" si="6392"/>
        <v>0</v>
      </c>
      <c r="O8837" s="66">
        <f t="shared" si="6392"/>
        <v>0</v>
      </c>
      <c r="P8837" s="66">
        <f t="shared" si="6392"/>
        <v>0</v>
      </c>
      <c r="Q8837" s="66">
        <f t="shared" ref="Q8837:R8837" si="6393">SUM(Q8838:Q8840)</f>
        <v>1949935</v>
      </c>
      <c r="R8837" s="66">
        <f t="shared" si="6393"/>
        <v>0</v>
      </c>
      <c r="S8837" s="66">
        <f t="shared" ref="S8837" si="6394">SUM(S8838:S8840)</f>
        <v>0</v>
      </c>
      <c r="T8837" s="66">
        <f t="shared" ref="T8837:X8837" si="6395">SUM(T8838:T8840)</f>
        <v>0</v>
      </c>
      <c r="U8837" s="66">
        <f t="shared" si="6395"/>
        <v>0</v>
      </c>
      <c r="V8837" s="66">
        <f t="shared" si="6395"/>
        <v>0</v>
      </c>
      <c r="W8837" s="66">
        <f t="shared" si="6395"/>
        <v>0</v>
      </c>
      <c r="X8837" s="66">
        <f t="shared" si="6395"/>
        <v>0</v>
      </c>
      <c r="Y8837" s="208">
        <f t="shared" si="6373"/>
        <v>0</v>
      </c>
    </row>
    <row r="8838" spans="1:25">
      <c r="A8838" s="23">
        <v>35</v>
      </c>
      <c r="B8838" s="80" t="s">
        <v>172</v>
      </c>
      <c r="C8838" s="80" t="s">
        <v>1087</v>
      </c>
      <c r="D8838" s="80">
        <v>35020024</v>
      </c>
      <c r="E8838" s="22">
        <v>8213</v>
      </c>
      <c r="F8838" s="23"/>
      <c r="G8838" s="129" t="s">
        <v>3380</v>
      </c>
      <c r="H8838" s="32" t="s">
        <v>56</v>
      </c>
      <c r="I8838" s="44">
        <f t="shared" si="6381"/>
        <v>300000</v>
      </c>
      <c r="J8838" s="44">
        <v>0</v>
      </c>
      <c r="K8838" s="44">
        <f t="shared" si="6382"/>
        <v>300000</v>
      </c>
      <c r="L8838" s="44">
        <v>300000</v>
      </c>
      <c r="M8838" s="44">
        <v>0</v>
      </c>
      <c r="N8838" s="44">
        <v>0</v>
      </c>
      <c r="O8838" s="44">
        <v>0</v>
      </c>
      <c r="P8838" s="44">
        <v>0</v>
      </c>
      <c r="Q8838" s="44">
        <v>931148</v>
      </c>
      <c r="R8838" s="44">
        <v>0</v>
      </c>
      <c r="S8838" s="44">
        <v>0</v>
      </c>
      <c r="T8838" s="44">
        <f t="shared" si="6378"/>
        <v>0</v>
      </c>
      <c r="U8838" s="44"/>
      <c r="V8838" s="44"/>
      <c r="W8838" s="44"/>
      <c r="X8838" s="44">
        <f t="shared" si="6379"/>
        <v>0</v>
      </c>
      <c r="Y8838" s="209">
        <f t="shared" si="6373"/>
        <v>0</v>
      </c>
    </row>
    <row r="8839" spans="1:25">
      <c r="A8839" s="23">
        <v>35</v>
      </c>
      <c r="B8839" s="80" t="s">
        <v>172</v>
      </c>
      <c r="C8839" s="80" t="s">
        <v>1087</v>
      </c>
      <c r="D8839" s="80">
        <v>35020024</v>
      </c>
      <c r="E8839" s="22">
        <v>8214</v>
      </c>
      <c r="F8839" s="23"/>
      <c r="G8839" s="129" t="s">
        <v>3380</v>
      </c>
      <c r="H8839" s="32" t="s">
        <v>57</v>
      </c>
      <c r="I8839" s="44">
        <f t="shared" si="6381"/>
        <v>100000</v>
      </c>
      <c r="J8839" s="44">
        <v>0</v>
      </c>
      <c r="K8839" s="44">
        <f t="shared" si="6382"/>
        <v>100000</v>
      </c>
      <c r="L8839" s="44">
        <v>100000</v>
      </c>
      <c r="M8839" s="44">
        <v>0</v>
      </c>
      <c r="N8839" s="44">
        <v>0</v>
      </c>
      <c r="O8839" s="44">
        <v>0</v>
      </c>
      <c r="P8839" s="44">
        <v>0</v>
      </c>
      <c r="Q8839" s="44">
        <v>100000</v>
      </c>
      <c r="R8839" s="44">
        <v>0</v>
      </c>
      <c r="S8839" s="44">
        <v>0</v>
      </c>
      <c r="T8839" s="44">
        <f t="shared" si="6378"/>
        <v>0</v>
      </c>
      <c r="U8839" s="44"/>
      <c r="V8839" s="44"/>
      <c r="W8839" s="44"/>
      <c r="X8839" s="44">
        <f t="shared" si="6379"/>
        <v>0</v>
      </c>
      <c r="Y8839" s="209">
        <f t="shared" si="6373"/>
        <v>0</v>
      </c>
    </row>
    <row r="8840" spans="1:25">
      <c r="A8840" s="23">
        <v>35</v>
      </c>
      <c r="B8840" s="80" t="s">
        <v>172</v>
      </c>
      <c r="C8840" s="80" t="s">
        <v>1087</v>
      </c>
      <c r="D8840" s="80">
        <v>35020024</v>
      </c>
      <c r="E8840" s="22">
        <v>8216</v>
      </c>
      <c r="F8840" s="23"/>
      <c r="G8840" s="129" t="s">
        <v>3380</v>
      </c>
      <c r="H8840" s="32" t="s">
        <v>59</v>
      </c>
      <c r="I8840" s="44">
        <f t="shared" si="6381"/>
        <v>100000</v>
      </c>
      <c r="J8840" s="44">
        <v>0</v>
      </c>
      <c r="K8840" s="44">
        <f t="shared" si="6382"/>
        <v>100000</v>
      </c>
      <c r="L8840" s="44">
        <v>100000</v>
      </c>
      <c r="M8840" s="44">
        <v>0</v>
      </c>
      <c r="N8840" s="44">
        <v>0</v>
      </c>
      <c r="O8840" s="44">
        <v>0</v>
      </c>
      <c r="P8840" s="44">
        <v>0</v>
      </c>
      <c r="Q8840" s="44">
        <v>918787</v>
      </c>
      <c r="R8840" s="44">
        <v>0</v>
      </c>
      <c r="S8840" s="44">
        <v>0</v>
      </c>
      <c r="T8840" s="44">
        <f t="shared" si="6378"/>
        <v>0</v>
      </c>
      <c r="U8840" s="44"/>
      <c r="V8840" s="44"/>
      <c r="W8840" s="44"/>
      <c r="X8840" s="44">
        <f t="shared" si="6379"/>
        <v>0</v>
      </c>
      <c r="Y8840" s="209">
        <f t="shared" si="6373"/>
        <v>0</v>
      </c>
    </row>
    <row r="8841" spans="1:25">
      <c r="A8841" s="32" t="s">
        <v>0</v>
      </c>
      <c r="B8841" s="95" t="s">
        <v>0</v>
      </c>
      <c r="C8841" s="95" t="s">
        <v>0</v>
      </c>
      <c r="D8841" s="95" t="s">
        <v>0</v>
      </c>
      <c r="E8841" s="32" t="s">
        <v>0</v>
      </c>
      <c r="F8841" s="32" t="s">
        <v>0</v>
      </c>
      <c r="G8841" s="154" t="s">
        <v>0</v>
      </c>
      <c r="H8841" s="30" t="s">
        <v>2006</v>
      </c>
      <c r="I8841" s="31">
        <f t="shared" si="6381"/>
        <v>13785012</v>
      </c>
      <c r="J8841" s="31">
        <f>SUM(J8806,J8831,J8836)</f>
        <v>5149369</v>
      </c>
      <c r="K8841" s="31">
        <f t="shared" si="6382"/>
        <v>8635643</v>
      </c>
      <c r="L8841" s="31">
        <f t="shared" ref="L8841:X8841" si="6396">SUM(L8806,L8831,L8836)</f>
        <v>3967642</v>
      </c>
      <c r="M8841" s="31">
        <f t="shared" si="6396"/>
        <v>0</v>
      </c>
      <c r="N8841" s="31">
        <f t="shared" si="6396"/>
        <v>4668001</v>
      </c>
      <c r="O8841" s="31">
        <f t="shared" si="6396"/>
        <v>0</v>
      </c>
      <c r="P8841" s="31">
        <f t="shared" si="6396"/>
        <v>0</v>
      </c>
      <c r="Q8841" s="31">
        <f t="shared" si="6396"/>
        <v>17289923</v>
      </c>
      <c r="R8841" s="31">
        <f t="shared" si="6396"/>
        <v>5542414</v>
      </c>
      <c r="S8841" s="31">
        <f t="shared" si="6396"/>
        <v>5323785</v>
      </c>
      <c r="T8841" s="31">
        <f t="shared" si="6396"/>
        <v>218629</v>
      </c>
      <c r="U8841" s="31">
        <f t="shared" si="6396"/>
        <v>184836</v>
      </c>
      <c r="V8841" s="31">
        <f t="shared" si="6396"/>
        <v>24273</v>
      </c>
      <c r="W8841" s="31">
        <f t="shared" si="6396"/>
        <v>9520</v>
      </c>
      <c r="X8841" s="31">
        <f t="shared" si="6396"/>
        <v>5542414</v>
      </c>
      <c r="Y8841" s="220">
        <f t="shared" si="6373"/>
        <v>100</v>
      </c>
    </row>
    <row r="8842" spans="1:25" ht="15" thickBot="1">
      <c r="A8842" s="32" t="s">
        <v>0</v>
      </c>
      <c r="B8842" s="95" t="s">
        <v>0</v>
      </c>
      <c r="C8842" s="95" t="s">
        <v>0</v>
      </c>
      <c r="D8842" s="95" t="s">
        <v>0</v>
      </c>
      <c r="E8842" s="32" t="s">
        <v>0</v>
      </c>
      <c r="F8842" s="32" t="s">
        <v>0</v>
      </c>
      <c r="G8842" s="154" t="s">
        <v>0</v>
      </c>
      <c r="H8842" s="21" t="s">
        <v>170</v>
      </c>
      <c r="I8842" s="66">
        <f t="shared" si="6381"/>
        <v>218</v>
      </c>
      <c r="J8842" s="66">
        <v>218</v>
      </c>
      <c r="K8842" s="66">
        <f t="shared" si="6382"/>
        <v>0</v>
      </c>
      <c r="L8842" s="66" t="s">
        <v>0</v>
      </c>
      <c r="M8842" s="66" t="s">
        <v>0</v>
      </c>
      <c r="N8842" s="66" t="s">
        <v>0</v>
      </c>
      <c r="O8842" s="66" t="s">
        <v>0</v>
      </c>
      <c r="P8842" s="66" t="s">
        <v>0</v>
      </c>
      <c r="Q8842" s="66">
        <v>0</v>
      </c>
      <c r="R8842" s="66"/>
      <c r="S8842" s="66"/>
      <c r="T8842" s="66"/>
      <c r="U8842" s="66"/>
      <c r="V8842" s="66"/>
      <c r="W8842" s="66"/>
      <c r="X8842" s="66"/>
      <c r="Y8842" s="208">
        <v>0</v>
      </c>
    </row>
    <row r="8843" spans="1:25" ht="41.4" thickBot="1">
      <c r="A8843" s="252" t="s">
        <v>0</v>
      </c>
      <c r="B8843" s="255" t="s">
        <v>0</v>
      </c>
      <c r="C8843" s="255" t="s">
        <v>0</v>
      </c>
      <c r="D8843" s="255" t="s">
        <v>0</v>
      </c>
      <c r="E8843" s="252" t="s">
        <v>0</v>
      </c>
      <c r="F8843" s="252" t="s">
        <v>0</v>
      </c>
      <c r="G8843" s="258" t="s">
        <v>0</v>
      </c>
      <c r="H8843" s="24" t="s">
        <v>72</v>
      </c>
      <c r="I8843" s="1" t="s">
        <v>3093</v>
      </c>
      <c r="J8843" s="1" t="s">
        <v>3130</v>
      </c>
      <c r="K8843" s="1" t="s">
        <v>3</v>
      </c>
      <c r="L8843" s="1" t="s">
        <v>4</v>
      </c>
      <c r="M8843" s="1" t="s">
        <v>5</v>
      </c>
      <c r="N8843" s="1" t="s">
        <v>6</v>
      </c>
      <c r="O8843" s="1" t="s">
        <v>7</v>
      </c>
      <c r="P8843" s="1" t="s">
        <v>8</v>
      </c>
      <c r="Q8843" s="1" t="s">
        <v>3344</v>
      </c>
      <c r="R8843" s="1" t="s">
        <v>3427</v>
      </c>
      <c r="S8843" s="1" t="s">
        <v>3447</v>
      </c>
      <c r="T8843" s="1" t="s">
        <v>3448</v>
      </c>
      <c r="U8843" s="1" t="s">
        <v>3452</v>
      </c>
      <c r="V8843" s="1" t="s">
        <v>3449</v>
      </c>
      <c r="W8843" s="1" t="s">
        <v>3450</v>
      </c>
      <c r="X8843" s="1" t="s">
        <v>3451</v>
      </c>
      <c r="Y8843" s="216" t="s">
        <v>3385</v>
      </c>
    </row>
    <row r="8844" spans="1:25">
      <c r="A8844" s="253"/>
      <c r="B8844" s="256"/>
      <c r="C8844" s="256"/>
      <c r="D8844" s="256"/>
      <c r="E8844" s="253"/>
      <c r="F8844" s="253"/>
      <c r="G8844" s="259"/>
      <c r="H8844" s="33" t="s">
        <v>0</v>
      </c>
      <c r="I8844" s="45">
        <v>1</v>
      </c>
      <c r="J8844" s="45">
        <v>3</v>
      </c>
      <c r="K8844" s="45" t="s">
        <v>9</v>
      </c>
      <c r="L8844" s="45">
        <v>5</v>
      </c>
      <c r="M8844" s="45">
        <v>6</v>
      </c>
      <c r="N8844" s="45">
        <v>7</v>
      </c>
      <c r="O8844" s="45">
        <v>8</v>
      </c>
      <c r="P8844" s="45">
        <v>9</v>
      </c>
      <c r="Q8844" s="45">
        <v>1</v>
      </c>
      <c r="R8844" s="45">
        <v>2</v>
      </c>
      <c r="S8844" s="45">
        <v>3</v>
      </c>
      <c r="T8844" s="45" t="s">
        <v>3453</v>
      </c>
      <c r="U8844" s="45">
        <v>5</v>
      </c>
      <c r="V8844" s="45">
        <v>6</v>
      </c>
      <c r="W8844" s="45">
        <v>7</v>
      </c>
      <c r="X8844" s="45" t="s">
        <v>3454</v>
      </c>
      <c r="Y8844" s="276">
        <v>9</v>
      </c>
    </row>
    <row r="8845" spans="1:25">
      <c r="A8845" s="253"/>
      <c r="B8845" s="256"/>
      <c r="C8845" s="256"/>
      <c r="D8845" s="256"/>
      <c r="E8845" s="253"/>
      <c r="F8845" s="253"/>
      <c r="G8845" s="259"/>
      <c r="H8845" s="34" t="s">
        <v>110</v>
      </c>
      <c r="I8845" s="35">
        <f t="shared" si="6381"/>
        <v>13785012</v>
      </c>
      <c r="J8845" s="35">
        <f>SUM(J8841)</f>
        <v>5149369</v>
      </c>
      <c r="K8845" s="35">
        <f t="shared" si="6382"/>
        <v>8635643</v>
      </c>
      <c r="L8845" s="35">
        <f t="shared" ref="L8845:P8845" si="6397">SUM(L8841)</f>
        <v>3967642</v>
      </c>
      <c r="M8845" s="35">
        <f t="shared" si="6397"/>
        <v>0</v>
      </c>
      <c r="N8845" s="35">
        <f t="shared" si="6397"/>
        <v>4668001</v>
      </c>
      <c r="O8845" s="35">
        <f t="shared" si="6397"/>
        <v>0</v>
      </c>
      <c r="P8845" s="35">
        <f t="shared" si="6397"/>
        <v>0</v>
      </c>
      <c r="Q8845" s="35">
        <f t="shared" ref="Q8845:R8845" si="6398">SUM(Q8841)</f>
        <v>17289923</v>
      </c>
      <c r="R8845" s="35">
        <f t="shared" si="6398"/>
        <v>5542414</v>
      </c>
      <c r="S8845" s="35">
        <f t="shared" ref="S8845" si="6399">SUM(S8841)</f>
        <v>5323785</v>
      </c>
      <c r="T8845" s="35">
        <f t="shared" ref="T8845:X8845" si="6400">SUM(T8841)</f>
        <v>218629</v>
      </c>
      <c r="U8845" s="35">
        <f t="shared" si="6400"/>
        <v>184836</v>
      </c>
      <c r="V8845" s="35">
        <f t="shared" si="6400"/>
        <v>24273</v>
      </c>
      <c r="W8845" s="35">
        <f t="shared" si="6400"/>
        <v>9520</v>
      </c>
      <c r="X8845" s="35">
        <f t="shared" si="6400"/>
        <v>5542414</v>
      </c>
      <c r="Y8845" s="218">
        <f t="shared" ref="Y8845:Y8846" si="6401">IF(R8845=0,0,(X8845/R8845)*100)</f>
        <v>100</v>
      </c>
    </row>
    <row r="8846" spans="1:25">
      <c r="A8846" s="253"/>
      <c r="B8846" s="256"/>
      <c r="C8846" s="256"/>
      <c r="D8846" s="256"/>
      <c r="E8846" s="253"/>
      <c r="F8846" s="253"/>
      <c r="G8846" s="259"/>
      <c r="H8846" s="36" t="s">
        <v>69</v>
      </c>
      <c r="I8846" s="35">
        <f t="shared" si="6381"/>
        <v>13785012</v>
      </c>
      <c r="J8846" s="35">
        <f>SUM(J8845)</f>
        <v>5149369</v>
      </c>
      <c r="K8846" s="35">
        <f t="shared" si="6382"/>
        <v>8635643</v>
      </c>
      <c r="L8846" s="35">
        <f t="shared" ref="L8846:P8846" si="6402">SUM(L8845)</f>
        <v>3967642</v>
      </c>
      <c r="M8846" s="35">
        <f t="shared" si="6402"/>
        <v>0</v>
      </c>
      <c r="N8846" s="35">
        <f t="shared" si="6402"/>
        <v>4668001</v>
      </c>
      <c r="O8846" s="35">
        <f t="shared" si="6402"/>
        <v>0</v>
      </c>
      <c r="P8846" s="35">
        <f t="shared" si="6402"/>
        <v>0</v>
      </c>
      <c r="Q8846" s="35">
        <f t="shared" ref="Q8846:R8846" si="6403">SUM(Q8845)</f>
        <v>17289923</v>
      </c>
      <c r="R8846" s="35">
        <f t="shared" si="6403"/>
        <v>5542414</v>
      </c>
      <c r="S8846" s="35">
        <f t="shared" ref="S8846" si="6404">SUM(S8845)</f>
        <v>5323785</v>
      </c>
      <c r="T8846" s="35">
        <f t="shared" ref="T8846:X8846" si="6405">SUM(T8845)</f>
        <v>218629</v>
      </c>
      <c r="U8846" s="35">
        <f t="shared" si="6405"/>
        <v>184836</v>
      </c>
      <c r="V8846" s="35">
        <f t="shared" si="6405"/>
        <v>24273</v>
      </c>
      <c r="W8846" s="35">
        <f t="shared" si="6405"/>
        <v>9520</v>
      </c>
      <c r="X8846" s="35">
        <f t="shared" si="6405"/>
        <v>5542414</v>
      </c>
      <c r="Y8846" s="218">
        <f t="shared" si="6401"/>
        <v>100</v>
      </c>
    </row>
    <row r="8847" spans="1:25">
      <c r="A8847" s="254"/>
      <c r="B8847" s="257"/>
      <c r="C8847" s="257"/>
      <c r="D8847" s="257"/>
      <c r="E8847" s="254"/>
      <c r="F8847" s="254"/>
      <c r="G8847" s="260"/>
    </row>
    <row r="8848" spans="1:25" ht="15" thickBot="1">
      <c r="A8848" s="32" t="s">
        <v>0</v>
      </c>
      <c r="B8848" s="95" t="s">
        <v>0</v>
      </c>
      <c r="C8848" s="95" t="s">
        <v>0</v>
      </c>
      <c r="D8848" s="95" t="s">
        <v>0</v>
      </c>
      <c r="E8848" s="32" t="s">
        <v>0</v>
      </c>
      <c r="F8848" s="32" t="s">
        <v>0</v>
      </c>
      <c r="G8848" s="154" t="s">
        <v>0</v>
      </c>
      <c r="H8848" s="37" t="s">
        <v>0</v>
      </c>
      <c r="I8848" s="37"/>
      <c r="J8848" s="37"/>
      <c r="K8848" s="37"/>
      <c r="L8848" s="37" t="s">
        <v>0</v>
      </c>
      <c r="M8848" s="37" t="s">
        <v>0</v>
      </c>
      <c r="N8848" s="37" t="s">
        <v>0</v>
      </c>
      <c r="O8848" s="37" t="s">
        <v>0</v>
      </c>
      <c r="P8848" s="37" t="s">
        <v>0</v>
      </c>
      <c r="Q8848" s="37"/>
      <c r="R8848" s="37"/>
      <c r="S8848" s="37"/>
      <c r="T8848" s="37" t="s">
        <v>0</v>
      </c>
      <c r="U8848" s="37" t="s">
        <v>0</v>
      </c>
      <c r="V8848" s="37" t="s">
        <v>0</v>
      </c>
      <c r="W8848" s="37" t="s">
        <v>0</v>
      </c>
      <c r="X8848" s="37" t="s">
        <v>0</v>
      </c>
      <c r="Y8848" s="219"/>
    </row>
    <row r="8849" spans="1:25" ht="41.4" thickBot="1">
      <c r="A8849" s="24" t="s">
        <v>123</v>
      </c>
      <c r="B8849" s="90" t="s">
        <v>124</v>
      </c>
      <c r="C8849" s="90" t="s">
        <v>125</v>
      </c>
      <c r="D8849" s="91" t="s">
        <v>0</v>
      </c>
      <c r="E8849" s="24" t="s">
        <v>126</v>
      </c>
      <c r="F8849" s="24" t="s">
        <v>127</v>
      </c>
      <c r="G8849" s="151" t="s">
        <v>128</v>
      </c>
      <c r="H8849" s="24" t="s">
        <v>1</v>
      </c>
      <c r="I8849" s="1" t="s">
        <v>3093</v>
      </c>
      <c r="J8849" s="1" t="s">
        <v>3130</v>
      </c>
      <c r="K8849" s="1" t="s">
        <v>3</v>
      </c>
      <c r="L8849" s="1" t="s">
        <v>4</v>
      </c>
      <c r="M8849" s="1" t="s">
        <v>5</v>
      </c>
      <c r="N8849" s="1" t="s">
        <v>6</v>
      </c>
      <c r="O8849" s="1" t="s">
        <v>7</v>
      </c>
      <c r="P8849" s="1" t="s">
        <v>8</v>
      </c>
      <c r="Q8849" s="1" t="s">
        <v>3344</v>
      </c>
      <c r="R8849" s="1" t="s">
        <v>3427</v>
      </c>
      <c r="S8849" s="1" t="s">
        <v>3447</v>
      </c>
      <c r="T8849" s="1" t="s">
        <v>3448</v>
      </c>
      <c r="U8849" s="1" t="s">
        <v>3452</v>
      </c>
      <c r="V8849" s="1" t="s">
        <v>3449</v>
      </c>
      <c r="W8849" s="1" t="s">
        <v>3450</v>
      </c>
      <c r="X8849" s="1" t="s">
        <v>3451</v>
      </c>
      <c r="Y8849" s="216" t="s">
        <v>3385</v>
      </c>
    </row>
    <row r="8850" spans="1:25">
      <c r="A8850" s="26" t="s">
        <v>0</v>
      </c>
      <c r="B8850" s="92" t="s">
        <v>0</v>
      </c>
      <c r="C8850" s="92" t="s">
        <v>0</v>
      </c>
      <c r="D8850" s="93" t="s">
        <v>0</v>
      </c>
      <c r="E8850" s="27" t="s">
        <v>0</v>
      </c>
      <c r="F8850" s="28" t="s">
        <v>0</v>
      </c>
      <c r="G8850" s="152" t="s">
        <v>0</v>
      </c>
      <c r="H8850" s="29" t="s">
        <v>0</v>
      </c>
      <c r="I8850" s="45">
        <v>1</v>
      </c>
      <c r="J8850" s="45">
        <v>3</v>
      </c>
      <c r="K8850" s="45" t="s">
        <v>9</v>
      </c>
      <c r="L8850" s="45">
        <v>5</v>
      </c>
      <c r="M8850" s="45">
        <v>6</v>
      </c>
      <c r="N8850" s="45">
        <v>7</v>
      </c>
      <c r="O8850" s="45">
        <v>8</v>
      </c>
      <c r="P8850" s="45">
        <v>9</v>
      </c>
      <c r="Q8850" s="45">
        <v>1</v>
      </c>
      <c r="R8850" s="45">
        <v>2</v>
      </c>
      <c r="S8850" s="45">
        <v>3</v>
      </c>
      <c r="T8850" s="45" t="s">
        <v>3453</v>
      </c>
      <c r="U8850" s="45">
        <v>5</v>
      </c>
      <c r="V8850" s="45">
        <v>6</v>
      </c>
      <c r="W8850" s="45">
        <v>7</v>
      </c>
      <c r="X8850" s="45" t="s">
        <v>3454</v>
      </c>
      <c r="Y8850" s="276">
        <v>9</v>
      </c>
    </row>
    <row r="8851" spans="1:25">
      <c r="A8851" s="20">
        <v>35</v>
      </c>
      <c r="B8851" s="81" t="s">
        <v>172</v>
      </c>
      <c r="C8851" s="80" t="s">
        <v>1098</v>
      </c>
      <c r="D8851" s="80">
        <v>35020025</v>
      </c>
      <c r="E8851" s="21" t="s">
        <v>0</v>
      </c>
      <c r="F8851" s="21" t="s">
        <v>0</v>
      </c>
      <c r="G8851" s="150" t="s">
        <v>0</v>
      </c>
      <c r="H8851" s="21" t="s">
        <v>2007</v>
      </c>
      <c r="I8851" s="22"/>
      <c r="J8851" s="22"/>
      <c r="K8851" s="22"/>
      <c r="L8851" s="22" t="s">
        <v>0</v>
      </c>
      <c r="M8851" s="22" t="s">
        <v>0</v>
      </c>
      <c r="N8851" s="22" t="s">
        <v>0</v>
      </c>
      <c r="O8851" s="22" t="s">
        <v>0</v>
      </c>
      <c r="P8851" s="22" t="s">
        <v>0</v>
      </c>
      <c r="Q8851" s="22"/>
      <c r="R8851" s="22"/>
      <c r="S8851" s="22"/>
      <c r="T8851" s="22" t="s">
        <v>0</v>
      </c>
      <c r="U8851" s="22" t="s">
        <v>0</v>
      </c>
      <c r="V8851" s="22" t="s">
        <v>0</v>
      </c>
      <c r="W8851" s="22" t="s">
        <v>0</v>
      </c>
      <c r="X8851" s="22" t="s">
        <v>0</v>
      </c>
      <c r="Y8851" s="209"/>
    </row>
    <row r="8852" spans="1:25" ht="20.399999999999999">
      <c r="A8852" s="20" t="s">
        <v>0</v>
      </c>
      <c r="B8852" s="81" t="s">
        <v>0</v>
      </c>
      <c r="C8852" s="81" t="s">
        <v>0</v>
      </c>
      <c r="D8852" s="94" t="s">
        <v>0</v>
      </c>
      <c r="E8852" s="21" t="s">
        <v>0</v>
      </c>
      <c r="F8852" s="21" t="s">
        <v>0</v>
      </c>
      <c r="G8852" s="150" t="s">
        <v>0</v>
      </c>
      <c r="H8852" s="30" t="s">
        <v>33</v>
      </c>
      <c r="I8852" s="31">
        <f t="shared" si="6381"/>
        <v>3473359</v>
      </c>
      <c r="J8852" s="31">
        <f>SUM(J8853,J8861,J8863)</f>
        <v>2935572</v>
      </c>
      <c r="K8852" s="31">
        <f t="shared" si="6382"/>
        <v>537787</v>
      </c>
      <c r="L8852" s="31">
        <f t="shared" ref="L8852:P8852" si="6406">SUM(L8853,L8861,L8863)</f>
        <v>433990</v>
      </c>
      <c r="M8852" s="31">
        <f t="shared" si="6406"/>
        <v>100</v>
      </c>
      <c r="N8852" s="31">
        <f t="shared" si="6406"/>
        <v>103697</v>
      </c>
      <c r="O8852" s="31">
        <f t="shared" si="6406"/>
        <v>0</v>
      </c>
      <c r="P8852" s="31">
        <f t="shared" si="6406"/>
        <v>0</v>
      </c>
      <c r="Q8852" s="31">
        <f t="shared" ref="Q8852:R8852" si="6407">SUM(Q8853,Q8861,Q8863)</f>
        <v>3797200</v>
      </c>
      <c r="R8852" s="31">
        <f t="shared" si="6407"/>
        <v>3078582</v>
      </c>
      <c r="S8852" s="31">
        <f t="shared" ref="S8852" si="6408">SUM(S8853,S8861,S8863)</f>
        <v>2327528</v>
      </c>
      <c r="T8852" s="31">
        <f t="shared" ref="T8852:X8852" si="6409">SUM(T8853,T8861,T8863)</f>
        <v>751184</v>
      </c>
      <c r="U8852" s="31">
        <f t="shared" si="6409"/>
        <v>262216</v>
      </c>
      <c r="V8852" s="31">
        <f t="shared" si="6409"/>
        <v>247817</v>
      </c>
      <c r="W8852" s="31">
        <f t="shared" si="6409"/>
        <v>241151</v>
      </c>
      <c r="X8852" s="31">
        <f t="shared" si="6409"/>
        <v>3078712</v>
      </c>
      <c r="Y8852" s="220">
        <f t="shared" ref="Y8852:Y8887" si="6410">IF(R8852=0,0,(X8852/R8852)*100)</f>
        <v>100.00422272331872</v>
      </c>
    </row>
    <row r="8853" spans="1:25">
      <c r="A8853" s="23">
        <v>35</v>
      </c>
      <c r="B8853" s="80" t="s">
        <v>172</v>
      </c>
      <c r="C8853" s="80" t="s">
        <v>1098</v>
      </c>
      <c r="D8853" s="80">
        <v>35020025</v>
      </c>
      <c r="E8853" s="21" t="s">
        <v>132</v>
      </c>
      <c r="F8853" s="21" t="s">
        <v>0</v>
      </c>
      <c r="G8853" s="150" t="s">
        <v>0</v>
      </c>
      <c r="H8853" s="21" t="s">
        <v>11</v>
      </c>
      <c r="I8853" s="66">
        <f t="shared" si="6381"/>
        <v>2685653</v>
      </c>
      <c r="J8853" s="66">
        <f>SUM(J8854,J8855)</f>
        <v>2504038</v>
      </c>
      <c r="K8853" s="66">
        <f t="shared" si="6382"/>
        <v>181615</v>
      </c>
      <c r="L8853" s="66">
        <f t="shared" ref="L8853:P8853" si="6411">SUM(L8854,L8855)</f>
        <v>128525</v>
      </c>
      <c r="M8853" s="66">
        <f t="shared" si="6411"/>
        <v>0</v>
      </c>
      <c r="N8853" s="66">
        <f t="shared" si="6411"/>
        <v>53090</v>
      </c>
      <c r="O8853" s="66">
        <f t="shared" si="6411"/>
        <v>0</v>
      </c>
      <c r="P8853" s="66">
        <f t="shared" si="6411"/>
        <v>0</v>
      </c>
      <c r="Q8853" s="66">
        <f t="shared" ref="Q8853:R8853" si="6412">SUM(Q8854,Q8855)</f>
        <v>2894362</v>
      </c>
      <c r="R8853" s="66">
        <f t="shared" si="6412"/>
        <v>2624066</v>
      </c>
      <c r="S8853" s="66">
        <f t="shared" ref="S8853" si="6413">SUM(S8854,S8855)</f>
        <v>2000726</v>
      </c>
      <c r="T8853" s="66">
        <f t="shared" ref="T8853:X8853" si="6414">SUM(T8854,T8855)</f>
        <v>623337</v>
      </c>
      <c r="U8853" s="66">
        <f t="shared" si="6414"/>
        <v>208492</v>
      </c>
      <c r="V8853" s="66">
        <f t="shared" si="6414"/>
        <v>207422</v>
      </c>
      <c r="W8853" s="66">
        <f t="shared" si="6414"/>
        <v>207423</v>
      </c>
      <c r="X8853" s="66">
        <f t="shared" si="6414"/>
        <v>2624063</v>
      </c>
      <c r="Y8853" s="208">
        <f t="shared" si="6410"/>
        <v>99.999885673607295</v>
      </c>
    </row>
    <row r="8854" spans="1:25">
      <c r="A8854" s="23">
        <v>35</v>
      </c>
      <c r="B8854" s="80" t="s">
        <v>172</v>
      </c>
      <c r="C8854" s="80" t="s">
        <v>1098</v>
      </c>
      <c r="D8854" s="80">
        <v>35020025</v>
      </c>
      <c r="E8854" s="22">
        <v>6111</v>
      </c>
      <c r="F8854" s="23"/>
      <c r="G8854" s="129" t="s">
        <v>3380</v>
      </c>
      <c r="H8854" s="32" t="s">
        <v>12</v>
      </c>
      <c r="I8854" s="44">
        <f t="shared" si="6381"/>
        <v>2453297</v>
      </c>
      <c r="J8854" s="44">
        <v>2301707</v>
      </c>
      <c r="K8854" s="44">
        <f t="shared" si="6382"/>
        <v>151590</v>
      </c>
      <c r="L8854" s="44">
        <v>98500</v>
      </c>
      <c r="M8854" s="44">
        <v>0</v>
      </c>
      <c r="N8854" s="44">
        <v>53090</v>
      </c>
      <c r="O8854" s="44">
        <v>0</v>
      </c>
      <c r="P8854" s="44">
        <v>0</v>
      </c>
      <c r="Q8854" s="44">
        <v>2656787</v>
      </c>
      <c r="R8854" s="44">
        <v>2421735</v>
      </c>
      <c r="S8854" s="44">
        <v>1835153</v>
      </c>
      <c r="T8854" s="44">
        <f t="shared" ref="T8854:T8886" si="6415">U8854+V8854+W8854</f>
        <v>586581</v>
      </c>
      <c r="U8854" s="44">
        <v>195527</v>
      </c>
      <c r="V8854" s="44">
        <v>195527</v>
      </c>
      <c r="W8854" s="44">
        <v>195527</v>
      </c>
      <c r="X8854" s="44">
        <f t="shared" ref="X8854:X8886" si="6416">S8854+T8854</f>
        <v>2421734</v>
      </c>
      <c r="Y8854" s="209">
        <f t="shared" si="6410"/>
        <v>99.999958707290432</v>
      </c>
    </row>
    <row r="8855" spans="1:25">
      <c r="A8855" s="20">
        <v>35</v>
      </c>
      <c r="B8855" s="81" t="s">
        <v>172</v>
      </c>
      <c r="C8855" s="81" t="s">
        <v>1098</v>
      </c>
      <c r="D8855" s="81">
        <v>35020025</v>
      </c>
      <c r="E8855" s="20" t="s">
        <v>134</v>
      </c>
      <c r="F8855" s="23" t="s">
        <v>0</v>
      </c>
      <c r="G8855" s="154" t="s">
        <v>0</v>
      </c>
      <c r="H8855" s="21" t="s">
        <v>13</v>
      </c>
      <c r="I8855" s="66">
        <f t="shared" si="6381"/>
        <v>232356</v>
      </c>
      <c r="J8855" s="66">
        <f>SUM(J8856:J8860)</f>
        <v>202331</v>
      </c>
      <c r="K8855" s="66">
        <f t="shared" si="6382"/>
        <v>30025</v>
      </c>
      <c r="L8855" s="66">
        <f t="shared" ref="L8855:X8855" si="6417">SUM(L8856:L8860)</f>
        <v>30025</v>
      </c>
      <c r="M8855" s="66">
        <f t="shared" si="6417"/>
        <v>0</v>
      </c>
      <c r="N8855" s="66">
        <f t="shared" si="6417"/>
        <v>0</v>
      </c>
      <c r="O8855" s="66">
        <f t="shared" si="6417"/>
        <v>0</v>
      </c>
      <c r="P8855" s="66">
        <f t="shared" si="6417"/>
        <v>0</v>
      </c>
      <c r="Q8855" s="66">
        <f t="shared" si="6417"/>
        <v>237575</v>
      </c>
      <c r="R8855" s="66">
        <f t="shared" si="6417"/>
        <v>202331</v>
      </c>
      <c r="S8855" s="66">
        <f t="shared" si="6417"/>
        <v>165573</v>
      </c>
      <c r="T8855" s="66">
        <f t="shared" si="6417"/>
        <v>36756</v>
      </c>
      <c r="U8855" s="66">
        <f t="shared" si="6417"/>
        <v>12965</v>
      </c>
      <c r="V8855" s="66">
        <f t="shared" si="6417"/>
        <v>11895</v>
      </c>
      <c r="W8855" s="66">
        <f t="shared" si="6417"/>
        <v>11896</v>
      </c>
      <c r="X8855" s="66">
        <f t="shared" si="6417"/>
        <v>202329</v>
      </c>
      <c r="Y8855" s="208">
        <f t="shared" si="6410"/>
        <v>99.999011520725944</v>
      </c>
    </row>
    <row r="8856" spans="1:25">
      <c r="A8856" s="23">
        <v>35</v>
      </c>
      <c r="B8856" s="80" t="s">
        <v>172</v>
      </c>
      <c r="C8856" s="80" t="s">
        <v>1098</v>
      </c>
      <c r="D8856" s="80">
        <v>35020025</v>
      </c>
      <c r="E8856" s="22">
        <v>6112</v>
      </c>
      <c r="F8856" s="23" t="s">
        <v>3030</v>
      </c>
      <c r="G8856" s="129" t="s">
        <v>3380</v>
      </c>
      <c r="H8856" s="32" t="s">
        <v>16</v>
      </c>
      <c r="I8856" s="44">
        <f t="shared" si="6381"/>
        <v>33814</v>
      </c>
      <c r="J8856" s="44">
        <v>33814</v>
      </c>
      <c r="K8856" s="44">
        <f t="shared" si="6382"/>
        <v>0</v>
      </c>
      <c r="L8856" s="44">
        <v>0</v>
      </c>
      <c r="M8856" s="44">
        <v>0</v>
      </c>
      <c r="N8856" s="44">
        <v>0</v>
      </c>
      <c r="O8856" s="44">
        <v>0</v>
      </c>
      <c r="P8856" s="44">
        <v>0</v>
      </c>
      <c r="Q8856" s="44">
        <v>33814</v>
      </c>
      <c r="R8856" s="44">
        <v>33814</v>
      </c>
      <c r="S8856" s="44">
        <v>25067</v>
      </c>
      <c r="T8856" s="44">
        <f t="shared" si="6415"/>
        <v>8746</v>
      </c>
      <c r="U8856" s="44">
        <v>2915</v>
      </c>
      <c r="V8856" s="44">
        <v>2915</v>
      </c>
      <c r="W8856" s="44">
        <v>2916</v>
      </c>
      <c r="X8856" s="44">
        <f t="shared" si="6416"/>
        <v>33813</v>
      </c>
      <c r="Y8856" s="209">
        <f t="shared" si="6410"/>
        <v>99.997042645058258</v>
      </c>
    </row>
    <row r="8857" spans="1:25">
      <c r="A8857" s="23">
        <v>35</v>
      </c>
      <c r="B8857" s="80" t="s">
        <v>172</v>
      </c>
      <c r="C8857" s="80" t="s">
        <v>1098</v>
      </c>
      <c r="D8857" s="80">
        <v>35020025</v>
      </c>
      <c r="E8857" s="22">
        <v>6112</v>
      </c>
      <c r="F8857" s="23" t="s">
        <v>3031</v>
      </c>
      <c r="G8857" s="129" t="s">
        <v>3380</v>
      </c>
      <c r="H8857" s="32" t="s">
        <v>19</v>
      </c>
      <c r="I8857" s="44">
        <f t="shared" si="6381"/>
        <v>133342</v>
      </c>
      <c r="J8857" s="44">
        <v>112317</v>
      </c>
      <c r="K8857" s="44">
        <f t="shared" si="6382"/>
        <v>21025</v>
      </c>
      <c r="L8857" s="44">
        <v>21025</v>
      </c>
      <c r="M8857" s="44">
        <v>0</v>
      </c>
      <c r="N8857" s="44">
        <v>0</v>
      </c>
      <c r="O8857" s="44">
        <v>0</v>
      </c>
      <c r="P8857" s="44">
        <v>0</v>
      </c>
      <c r="Q8857" s="44">
        <v>133342</v>
      </c>
      <c r="R8857" s="44">
        <v>112317</v>
      </c>
      <c r="S8857" s="44">
        <v>85376</v>
      </c>
      <c r="T8857" s="44">
        <f t="shared" si="6415"/>
        <v>26940</v>
      </c>
      <c r="U8857" s="44">
        <v>8980</v>
      </c>
      <c r="V8857" s="44">
        <v>8980</v>
      </c>
      <c r="W8857" s="44">
        <v>8980</v>
      </c>
      <c r="X8857" s="44">
        <f t="shared" si="6416"/>
        <v>112316</v>
      </c>
      <c r="Y8857" s="209">
        <f t="shared" si="6410"/>
        <v>99.999109662829312</v>
      </c>
    </row>
    <row r="8858" spans="1:25">
      <c r="A8858" s="23">
        <v>35</v>
      </c>
      <c r="B8858" s="80" t="s">
        <v>172</v>
      </c>
      <c r="C8858" s="80" t="s">
        <v>1098</v>
      </c>
      <c r="D8858" s="80">
        <v>35020025</v>
      </c>
      <c r="E8858" s="22">
        <v>6112</v>
      </c>
      <c r="F8858" s="23" t="s">
        <v>3032</v>
      </c>
      <c r="G8858" s="129" t="s">
        <v>3380</v>
      </c>
      <c r="H8858" s="32" t="s">
        <v>17</v>
      </c>
      <c r="I8858" s="44">
        <f t="shared" si="6381"/>
        <v>28800</v>
      </c>
      <c r="J8858" s="44">
        <v>28800</v>
      </c>
      <c r="K8858" s="44">
        <f t="shared" si="6382"/>
        <v>0</v>
      </c>
      <c r="L8858" s="44">
        <v>0</v>
      </c>
      <c r="M8858" s="44">
        <v>0</v>
      </c>
      <c r="N8858" s="44">
        <v>0</v>
      </c>
      <c r="O8858" s="44">
        <v>0</v>
      </c>
      <c r="P8858" s="44">
        <v>0</v>
      </c>
      <c r="Q8858" s="44">
        <v>28800</v>
      </c>
      <c r="R8858" s="44">
        <v>28800</v>
      </c>
      <c r="S8858" s="44">
        <v>28800</v>
      </c>
      <c r="T8858" s="44">
        <f t="shared" si="6415"/>
        <v>0</v>
      </c>
      <c r="U8858" s="44"/>
      <c r="V8858" s="44"/>
      <c r="W8858" s="44"/>
      <c r="X8858" s="44">
        <f t="shared" si="6416"/>
        <v>28800</v>
      </c>
      <c r="Y8858" s="209">
        <f t="shared" si="6410"/>
        <v>100</v>
      </c>
    </row>
    <row r="8859" spans="1:25">
      <c r="A8859" s="23">
        <v>35</v>
      </c>
      <c r="B8859" s="80" t="s">
        <v>172</v>
      </c>
      <c r="C8859" s="80" t="s">
        <v>1098</v>
      </c>
      <c r="D8859" s="80">
        <v>35020025</v>
      </c>
      <c r="E8859" s="22">
        <v>6112</v>
      </c>
      <c r="F8859" s="23" t="s">
        <v>3033</v>
      </c>
      <c r="G8859" s="129" t="s">
        <v>3380</v>
      </c>
      <c r="H8859" s="32" t="s">
        <v>15</v>
      </c>
      <c r="I8859" s="44">
        <f t="shared" si="6381"/>
        <v>12200</v>
      </c>
      <c r="J8859" s="44">
        <v>11200</v>
      </c>
      <c r="K8859" s="44">
        <f t="shared" si="6382"/>
        <v>1000</v>
      </c>
      <c r="L8859" s="44">
        <v>1000</v>
      </c>
      <c r="M8859" s="44">
        <v>0</v>
      </c>
      <c r="N8859" s="44">
        <v>0</v>
      </c>
      <c r="O8859" s="44">
        <v>0</v>
      </c>
      <c r="P8859" s="44">
        <v>0</v>
      </c>
      <c r="Q8859" s="44">
        <v>14018</v>
      </c>
      <c r="R8859" s="44">
        <v>11200</v>
      </c>
      <c r="S8859" s="44">
        <v>10130</v>
      </c>
      <c r="T8859" s="44">
        <f t="shared" si="6415"/>
        <v>1070</v>
      </c>
      <c r="U8859" s="44">
        <v>1070</v>
      </c>
      <c r="V8859" s="44"/>
      <c r="W8859" s="44"/>
      <c r="X8859" s="44">
        <f t="shared" si="6416"/>
        <v>11200</v>
      </c>
      <c r="Y8859" s="209">
        <f t="shared" si="6410"/>
        <v>100</v>
      </c>
    </row>
    <row r="8860" spans="1:25">
      <c r="A8860" s="23">
        <v>35</v>
      </c>
      <c r="B8860" s="80" t="s">
        <v>172</v>
      </c>
      <c r="C8860" s="80" t="s">
        <v>1098</v>
      </c>
      <c r="D8860" s="80">
        <v>35020025</v>
      </c>
      <c r="E8860" s="22">
        <v>6112</v>
      </c>
      <c r="F8860" s="23" t="s">
        <v>3034</v>
      </c>
      <c r="G8860" s="129" t="s">
        <v>3380</v>
      </c>
      <c r="H8860" s="32" t="s">
        <v>18</v>
      </c>
      <c r="I8860" s="44">
        <f t="shared" si="6381"/>
        <v>24200</v>
      </c>
      <c r="J8860" s="44">
        <v>16200</v>
      </c>
      <c r="K8860" s="44">
        <f t="shared" si="6382"/>
        <v>8000</v>
      </c>
      <c r="L8860" s="44">
        <v>8000</v>
      </c>
      <c r="M8860" s="44">
        <v>0</v>
      </c>
      <c r="N8860" s="44">
        <v>0</v>
      </c>
      <c r="O8860" s="44">
        <v>0</v>
      </c>
      <c r="P8860" s="44">
        <v>0</v>
      </c>
      <c r="Q8860" s="44">
        <v>27601</v>
      </c>
      <c r="R8860" s="44">
        <v>16200</v>
      </c>
      <c r="S8860" s="44">
        <v>16200</v>
      </c>
      <c r="T8860" s="44">
        <f t="shared" si="6415"/>
        <v>0</v>
      </c>
      <c r="U8860" s="44"/>
      <c r="V8860" s="44"/>
      <c r="W8860" s="44"/>
      <c r="X8860" s="44">
        <f t="shared" si="6416"/>
        <v>16200</v>
      </c>
      <c r="Y8860" s="209">
        <f t="shared" si="6410"/>
        <v>100</v>
      </c>
    </row>
    <row r="8861" spans="1:25">
      <c r="A8861" s="23">
        <v>35</v>
      </c>
      <c r="B8861" s="80" t="s">
        <v>172</v>
      </c>
      <c r="C8861" s="80" t="s">
        <v>1098</v>
      </c>
      <c r="D8861" s="80">
        <v>35020025</v>
      </c>
      <c r="E8861" s="21" t="s">
        <v>139</v>
      </c>
      <c r="F8861" s="21" t="s">
        <v>0</v>
      </c>
      <c r="G8861" s="150" t="s">
        <v>0</v>
      </c>
      <c r="H8861" s="21" t="s">
        <v>21</v>
      </c>
      <c r="I8861" s="66">
        <f t="shared" si="6381"/>
        <v>267883</v>
      </c>
      <c r="J8861" s="66">
        <f t="shared" ref="J8861:X8861" si="6418">SUM(J8862)</f>
        <v>252000</v>
      </c>
      <c r="K8861" s="66">
        <f t="shared" si="6382"/>
        <v>15883</v>
      </c>
      <c r="L8861" s="66">
        <f t="shared" si="6418"/>
        <v>8276</v>
      </c>
      <c r="M8861" s="66">
        <f t="shared" si="6418"/>
        <v>0</v>
      </c>
      <c r="N8861" s="66">
        <f t="shared" si="6418"/>
        <v>7607</v>
      </c>
      <c r="O8861" s="66">
        <f t="shared" si="6418"/>
        <v>0</v>
      </c>
      <c r="P8861" s="66">
        <f t="shared" si="6418"/>
        <v>0</v>
      </c>
      <c r="Q8861" s="66">
        <f t="shared" si="6418"/>
        <v>302445</v>
      </c>
      <c r="R8861" s="66">
        <f t="shared" si="6418"/>
        <v>264603</v>
      </c>
      <c r="S8861" s="66">
        <f t="shared" si="6418"/>
        <v>204560</v>
      </c>
      <c r="T8861" s="66">
        <f t="shared" si="6418"/>
        <v>60042</v>
      </c>
      <c r="U8861" s="66">
        <f t="shared" si="6418"/>
        <v>20014</v>
      </c>
      <c r="V8861" s="66">
        <f t="shared" si="6418"/>
        <v>20014</v>
      </c>
      <c r="W8861" s="66">
        <f t="shared" si="6418"/>
        <v>20014</v>
      </c>
      <c r="X8861" s="66">
        <f t="shared" si="6418"/>
        <v>264602</v>
      </c>
      <c r="Y8861" s="208">
        <f t="shared" si="6410"/>
        <v>99.999622075335509</v>
      </c>
    </row>
    <row r="8862" spans="1:25">
      <c r="A8862" s="23">
        <v>35</v>
      </c>
      <c r="B8862" s="80" t="s">
        <v>172</v>
      </c>
      <c r="C8862" s="80" t="s">
        <v>1098</v>
      </c>
      <c r="D8862" s="80">
        <v>35020025</v>
      </c>
      <c r="E8862" s="22">
        <v>6121</v>
      </c>
      <c r="F8862" s="23"/>
      <c r="G8862" s="129" t="s">
        <v>3380</v>
      </c>
      <c r="H8862" s="32" t="s">
        <v>22</v>
      </c>
      <c r="I8862" s="44">
        <f t="shared" si="6381"/>
        <v>267883</v>
      </c>
      <c r="J8862" s="44">
        <v>252000</v>
      </c>
      <c r="K8862" s="44">
        <f t="shared" si="6382"/>
        <v>15883</v>
      </c>
      <c r="L8862" s="44">
        <v>8276</v>
      </c>
      <c r="M8862" s="44">
        <v>0</v>
      </c>
      <c r="N8862" s="44">
        <v>7607</v>
      </c>
      <c r="O8862" s="44">
        <v>0</v>
      </c>
      <c r="P8862" s="44">
        <v>0</v>
      </c>
      <c r="Q8862" s="44">
        <v>302445</v>
      </c>
      <c r="R8862" s="44">
        <v>264603</v>
      </c>
      <c r="S8862" s="44">
        <v>204560</v>
      </c>
      <c r="T8862" s="44">
        <f t="shared" si="6415"/>
        <v>60042</v>
      </c>
      <c r="U8862" s="44">
        <v>20014</v>
      </c>
      <c r="V8862" s="44">
        <v>20014</v>
      </c>
      <c r="W8862" s="44">
        <v>20014</v>
      </c>
      <c r="X8862" s="44">
        <f t="shared" si="6416"/>
        <v>264602</v>
      </c>
      <c r="Y8862" s="209">
        <f t="shared" si="6410"/>
        <v>99.999622075335509</v>
      </c>
    </row>
    <row r="8863" spans="1:25">
      <c r="A8863" s="23">
        <v>35</v>
      </c>
      <c r="B8863" s="80" t="s">
        <v>172</v>
      </c>
      <c r="C8863" s="80" t="s">
        <v>1098</v>
      </c>
      <c r="D8863" s="80">
        <v>35020025</v>
      </c>
      <c r="E8863" s="21" t="s">
        <v>141</v>
      </c>
      <c r="F8863" s="21" t="s">
        <v>0</v>
      </c>
      <c r="G8863" s="150" t="s">
        <v>0</v>
      </c>
      <c r="H8863" s="21" t="s">
        <v>23</v>
      </c>
      <c r="I8863" s="66">
        <f t="shared" si="6381"/>
        <v>519823</v>
      </c>
      <c r="J8863" s="66">
        <f>SUM(J8864:J8872)</f>
        <v>179534</v>
      </c>
      <c r="K8863" s="66">
        <f t="shared" si="6382"/>
        <v>340289</v>
      </c>
      <c r="L8863" s="66">
        <f t="shared" ref="L8863:X8863" si="6419">SUM(L8864:L8872)</f>
        <v>297189</v>
      </c>
      <c r="M8863" s="66">
        <f t="shared" si="6419"/>
        <v>100</v>
      </c>
      <c r="N8863" s="66">
        <f t="shared" si="6419"/>
        <v>43000</v>
      </c>
      <c r="O8863" s="66">
        <f t="shared" si="6419"/>
        <v>0</v>
      </c>
      <c r="P8863" s="66">
        <f t="shared" si="6419"/>
        <v>0</v>
      </c>
      <c r="Q8863" s="66">
        <f t="shared" si="6419"/>
        <v>600393</v>
      </c>
      <c r="R8863" s="66">
        <f t="shared" si="6419"/>
        <v>189913</v>
      </c>
      <c r="S8863" s="66">
        <f t="shared" si="6419"/>
        <v>122242</v>
      </c>
      <c r="T8863" s="66">
        <f t="shared" si="6419"/>
        <v>67805</v>
      </c>
      <c r="U8863" s="66">
        <f t="shared" si="6419"/>
        <v>33710</v>
      </c>
      <c r="V8863" s="66">
        <f t="shared" si="6419"/>
        <v>20381</v>
      </c>
      <c r="W8863" s="66">
        <f t="shared" si="6419"/>
        <v>13714</v>
      </c>
      <c r="X8863" s="66">
        <f t="shared" si="6419"/>
        <v>190047</v>
      </c>
      <c r="Y8863" s="208">
        <f t="shared" si="6410"/>
        <v>100.07055862421214</v>
      </c>
    </row>
    <row r="8864" spans="1:25">
      <c r="A8864" s="23">
        <v>35</v>
      </c>
      <c r="B8864" s="80" t="s">
        <v>172</v>
      </c>
      <c r="C8864" s="80" t="s">
        <v>1098</v>
      </c>
      <c r="D8864" s="80">
        <v>35020025</v>
      </c>
      <c r="E8864" s="22">
        <v>6131</v>
      </c>
      <c r="F8864" s="23"/>
      <c r="G8864" s="129" t="s">
        <v>3380</v>
      </c>
      <c r="H8864" s="32" t="s">
        <v>24</v>
      </c>
      <c r="I8864" s="44">
        <f t="shared" si="6381"/>
        <v>30000</v>
      </c>
      <c r="J8864" s="44">
        <v>0</v>
      </c>
      <c r="K8864" s="44">
        <f t="shared" si="6382"/>
        <v>30000</v>
      </c>
      <c r="L8864" s="44">
        <v>15000</v>
      </c>
      <c r="M8864" s="44">
        <v>0</v>
      </c>
      <c r="N8864" s="44">
        <v>15000</v>
      </c>
      <c r="O8864" s="44">
        <v>0</v>
      </c>
      <c r="P8864" s="44">
        <v>0</v>
      </c>
      <c r="Q8864" s="44">
        <v>43282</v>
      </c>
      <c r="R8864" s="44">
        <v>0</v>
      </c>
      <c r="S8864" s="44">
        <v>0</v>
      </c>
      <c r="T8864" s="44">
        <f t="shared" si="6415"/>
        <v>0</v>
      </c>
      <c r="U8864" s="44"/>
      <c r="V8864" s="44"/>
      <c r="W8864" s="44"/>
      <c r="X8864" s="44">
        <f t="shared" si="6416"/>
        <v>0</v>
      </c>
      <c r="Y8864" s="209">
        <f t="shared" si="6410"/>
        <v>0</v>
      </c>
    </row>
    <row r="8865" spans="1:25">
      <c r="A8865" s="23">
        <v>35</v>
      </c>
      <c r="B8865" s="80" t="s">
        <v>172</v>
      </c>
      <c r="C8865" s="80" t="s">
        <v>1098</v>
      </c>
      <c r="D8865" s="80">
        <v>35020025</v>
      </c>
      <c r="E8865" s="22">
        <v>6132</v>
      </c>
      <c r="F8865" s="23"/>
      <c r="G8865" s="129" t="s">
        <v>3380</v>
      </c>
      <c r="H8865" s="32" t="s">
        <v>25</v>
      </c>
      <c r="I8865" s="44">
        <f t="shared" si="6381"/>
        <v>99000</v>
      </c>
      <c r="J8865" s="44">
        <v>69000</v>
      </c>
      <c r="K8865" s="44">
        <f t="shared" si="6382"/>
        <v>30000</v>
      </c>
      <c r="L8865" s="44">
        <v>30000</v>
      </c>
      <c r="M8865" s="44">
        <v>0</v>
      </c>
      <c r="N8865" s="44">
        <v>0</v>
      </c>
      <c r="O8865" s="44">
        <v>0</v>
      </c>
      <c r="P8865" s="44">
        <v>0</v>
      </c>
      <c r="Q8865" s="44">
        <v>104668</v>
      </c>
      <c r="R8865" s="44">
        <v>69000</v>
      </c>
      <c r="S8865" s="44">
        <v>44248</v>
      </c>
      <c r="T8865" s="44">
        <f t="shared" si="6415"/>
        <v>24752</v>
      </c>
      <c r="U8865" s="44">
        <v>8250</v>
      </c>
      <c r="V8865" s="44">
        <v>8251</v>
      </c>
      <c r="W8865" s="44">
        <v>8251</v>
      </c>
      <c r="X8865" s="44">
        <f t="shared" si="6416"/>
        <v>69000</v>
      </c>
      <c r="Y8865" s="209">
        <f t="shared" si="6410"/>
        <v>100</v>
      </c>
    </row>
    <row r="8866" spans="1:25">
      <c r="A8866" s="23">
        <v>35</v>
      </c>
      <c r="B8866" s="80" t="s">
        <v>172</v>
      </c>
      <c r="C8866" s="80" t="s">
        <v>1098</v>
      </c>
      <c r="D8866" s="80">
        <v>35020025</v>
      </c>
      <c r="E8866" s="22">
        <v>6133</v>
      </c>
      <c r="F8866" s="23"/>
      <c r="G8866" s="129" t="s">
        <v>3380</v>
      </c>
      <c r="H8866" s="32" t="s">
        <v>26</v>
      </c>
      <c r="I8866" s="44">
        <f t="shared" si="6381"/>
        <v>31800</v>
      </c>
      <c r="J8866" s="44">
        <v>21800</v>
      </c>
      <c r="K8866" s="44">
        <f t="shared" si="6382"/>
        <v>10000</v>
      </c>
      <c r="L8866" s="44">
        <v>10000</v>
      </c>
      <c r="M8866" s="44">
        <v>0</v>
      </c>
      <c r="N8866" s="44">
        <v>0</v>
      </c>
      <c r="O8866" s="44">
        <v>0</v>
      </c>
      <c r="P8866" s="44">
        <v>0</v>
      </c>
      <c r="Q8866" s="44">
        <v>35201</v>
      </c>
      <c r="R8866" s="44">
        <v>21800</v>
      </c>
      <c r="S8866" s="44">
        <v>16350</v>
      </c>
      <c r="T8866" s="44">
        <f t="shared" si="6415"/>
        <v>5450</v>
      </c>
      <c r="U8866" s="44">
        <v>1816</v>
      </c>
      <c r="V8866" s="44">
        <v>1817</v>
      </c>
      <c r="W8866" s="44">
        <v>1817</v>
      </c>
      <c r="X8866" s="44">
        <f t="shared" si="6416"/>
        <v>21800</v>
      </c>
      <c r="Y8866" s="209">
        <f t="shared" si="6410"/>
        <v>100</v>
      </c>
    </row>
    <row r="8867" spans="1:25">
      <c r="A8867" s="23">
        <v>35</v>
      </c>
      <c r="B8867" s="80" t="s">
        <v>172</v>
      </c>
      <c r="C8867" s="80" t="s">
        <v>1098</v>
      </c>
      <c r="D8867" s="80">
        <v>35020025</v>
      </c>
      <c r="E8867" s="22">
        <v>6134</v>
      </c>
      <c r="F8867" s="23"/>
      <c r="G8867" s="129" t="s">
        <v>3380</v>
      </c>
      <c r="H8867" s="32" t="s">
        <v>27</v>
      </c>
      <c r="I8867" s="44">
        <f t="shared" si="6381"/>
        <v>55000</v>
      </c>
      <c r="J8867" s="44">
        <v>0</v>
      </c>
      <c r="K8867" s="44">
        <f t="shared" si="6382"/>
        <v>55000</v>
      </c>
      <c r="L8867" s="44">
        <v>55000</v>
      </c>
      <c r="M8867" s="44">
        <v>0</v>
      </c>
      <c r="N8867" s="44">
        <v>0</v>
      </c>
      <c r="O8867" s="44">
        <v>0</v>
      </c>
      <c r="P8867" s="44">
        <v>0</v>
      </c>
      <c r="Q8867" s="44">
        <v>66305</v>
      </c>
      <c r="R8867" s="44">
        <v>0</v>
      </c>
      <c r="S8867" s="44">
        <v>0</v>
      </c>
      <c r="T8867" s="44">
        <f t="shared" si="6415"/>
        <v>0</v>
      </c>
      <c r="U8867" s="44"/>
      <c r="V8867" s="44"/>
      <c r="W8867" s="44"/>
      <c r="X8867" s="44">
        <f t="shared" si="6416"/>
        <v>0</v>
      </c>
      <c r="Y8867" s="209">
        <f t="shared" si="6410"/>
        <v>0</v>
      </c>
    </row>
    <row r="8868" spans="1:25">
      <c r="A8868" s="23">
        <v>35</v>
      </c>
      <c r="B8868" s="80" t="s">
        <v>172</v>
      </c>
      <c r="C8868" s="80" t="s">
        <v>1098</v>
      </c>
      <c r="D8868" s="80">
        <v>35020025</v>
      </c>
      <c r="E8868" s="22">
        <v>6135</v>
      </c>
      <c r="F8868" s="23"/>
      <c r="G8868" s="129" t="s">
        <v>3380</v>
      </c>
      <c r="H8868" s="32" t="s">
        <v>28</v>
      </c>
      <c r="I8868" s="44">
        <f t="shared" si="6381"/>
        <v>25000</v>
      </c>
      <c r="J8868" s="44">
        <v>0</v>
      </c>
      <c r="K8868" s="44">
        <f t="shared" si="6382"/>
        <v>25000</v>
      </c>
      <c r="L8868" s="44">
        <v>25000</v>
      </c>
      <c r="M8868" s="44">
        <v>0</v>
      </c>
      <c r="N8868" s="44">
        <v>0</v>
      </c>
      <c r="O8868" s="44">
        <v>0</v>
      </c>
      <c r="P8868" s="44">
        <v>0</v>
      </c>
      <c r="Q8868" s="44">
        <v>31262</v>
      </c>
      <c r="R8868" s="44">
        <v>0</v>
      </c>
      <c r="S8868" s="44">
        <v>0</v>
      </c>
      <c r="T8868" s="44">
        <f t="shared" si="6415"/>
        <v>0</v>
      </c>
      <c r="U8868" s="44"/>
      <c r="V8868" s="44"/>
      <c r="W8868" s="44"/>
      <c r="X8868" s="44">
        <f t="shared" si="6416"/>
        <v>0</v>
      </c>
      <c r="Y8868" s="209">
        <f t="shared" si="6410"/>
        <v>0</v>
      </c>
    </row>
    <row r="8869" spans="1:25">
      <c r="A8869" s="23">
        <v>35</v>
      </c>
      <c r="B8869" s="80" t="s">
        <v>172</v>
      </c>
      <c r="C8869" s="80" t="s">
        <v>1098</v>
      </c>
      <c r="D8869" s="80">
        <v>35020025</v>
      </c>
      <c r="E8869" s="22">
        <v>6136</v>
      </c>
      <c r="F8869" s="23"/>
      <c r="G8869" s="129" t="s">
        <v>3380</v>
      </c>
      <c r="H8869" s="32" t="s">
        <v>29</v>
      </c>
      <c r="I8869" s="44">
        <f t="shared" si="6381"/>
        <v>4000</v>
      </c>
      <c r="J8869" s="44">
        <v>0</v>
      </c>
      <c r="K8869" s="44">
        <f t="shared" si="6382"/>
        <v>4000</v>
      </c>
      <c r="L8869" s="44">
        <v>4000</v>
      </c>
      <c r="M8869" s="44">
        <v>0</v>
      </c>
      <c r="N8869" s="44">
        <v>0</v>
      </c>
      <c r="O8869" s="44">
        <v>0</v>
      </c>
      <c r="P8869" s="44">
        <v>0</v>
      </c>
      <c r="Q8869" s="44">
        <v>5969</v>
      </c>
      <c r="R8869" s="44">
        <v>0</v>
      </c>
      <c r="S8869" s="44">
        <v>0</v>
      </c>
      <c r="T8869" s="44">
        <f t="shared" si="6415"/>
        <v>0</v>
      </c>
      <c r="U8869" s="44"/>
      <c r="V8869" s="44"/>
      <c r="W8869" s="44"/>
      <c r="X8869" s="44">
        <f t="shared" si="6416"/>
        <v>0</v>
      </c>
      <c r="Y8869" s="209">
        <f t="shared" si="6410"/>
        <v>0</v>
      </c>
    </row>
    <row r="8870" spans="1:25">
      <c r="A8870" s="23">
        <v>35</v>
      </c>
      <c r="B8870" s="80" t="s">
        <v>172</v>
      </c>
      <c r="C8870" s="80" t="s">
        <v>1098</v>
      </c>
      <c r="D8870" s="80">
        <v>35020025</v>
      </c>
      <c r="E8870" s="22">
        <v>6137</v>
      </c>
      <c r="F8870" s="23"/>
      <c r="G8870" s="129" t="s">
        <v>3380</v>
      </c>
      <c r="H8870" s="32" t="s">
        <v>30</v>
      </c>
      <c r="I8870" s="44">
        <f t="shared" si="6381"/>
        <v>45000</v>
      </c>
      <c r="J8870" s="44">
        <v>35000</v>
      </c>
      <c r="K8870" s="44">
        <f t="shared" si="6382"/>
        <v>10000</v>
      </c>
      <c r="L8870" s="44">
        <v>10000</v>
      </c>
      <c r="M8870" s="44">
        <v>0</v>
      </c>
      <c r="N8870" s="44">
        <v>0</v>
      </c>
      <c r="O8870" s="44">
        <v>0</v>
      </c>
      <c r="P8870" s="44">
        <v>0</v>
      </c>
      <c r="Q8870" s="44">
        <v>46739</v>
      </c>
      <c r="R8870" s="44">
        <v>35000</v>
      </c>
      <c r="S8870" s="44">
        <v>26250</v>
      </c>
      <c r="T8870" s="44">
        <f t="shared" si="6415"/>
        <v>8750</v>
      </c>
      <c r="U8870" s="44">
        <v>2916</v>
      </c>
      <c r="V8870" s="44">
        <v>2917</v>
      </c>
      <c r="W8870" s="44">
        <v>2917</v>
      </c>
      <c r="X8870" s="44">
        <f t="shared" si="6416"/>
        <v>35000</v>
      </c>
      <c r="Y8870" s="209">
        <f t="shared" si="6410"/>
        <v>100</v>
      </c>
    </row>
    <row r="8871" spans="1:25">
      <c r="A8871" s="23">
        <v>35</v>
      </c>
      <c r="B8871" s="80" t="s">
        <v>172</v>
      </c>
      <c r="C8871" s="80" t="s">
        <v>1098</v>
      </c>
      <c r="D8871" s="80">
        <v>35020025</v>
      </c>
      <c r="E8871" s="22">
        <v>6138</v>
      </c>
      <c r="F8871" s="23"/>
      <c r="G8871" s="129" t="s">
        <v>3380</v>
      </c>
      <c r="H8871" s="32" t="s">
        <v>31</v>
      </c>
      <c r="I8871" s="44">
        <f t="shared" si="6381"/>
        <v>11660</v>
      </c>
      <c r="J8871" s="44">
        <v>0</v>
      </c>
      <c r="K8871" s="44">
        <f t="shared" si="6382"/>
        <v>11660</v>
      </c>
      <c r="L8871" s="44">
        <v>11660</v>
      </c>
      <c r="M8871" s="44">
        <v>0</v>
      </c>
      <c r="N8871" s="44">
        <v>0</v>
      </c>
      <c r="O8871" s="44">
        <v>0</v>
      </c>
      <c r="P8871" s="44">
        <v>0</v>
      </c>
      <c r="Q8871" s="44">
        <v>13536</v>
      </c>
      <c r="R8871" s="44">
        <v>0</v>
      </c>
      <c r="S8871" s="44">
        <v>0</v>
      </c>
      <c r="T8871" s="44">
        <f t="shared" si="6415"/>
        <v>0</v>
      </c>
      <c r="U8871" s="44"/>
      <c r="V8871" s="44"/>
      <c r="W8871" s="44"/>
      <c r="X8871" s="44">
        <f t="shared" si="6416"/>
        <v>0</v>
      </c>
      <c r="Y8871" s="209">
        <f t="shared" si="6410"/>
        <v>0</v>
      </c>
    </row>
    <row r="8872" spans="1:25">
      <c r="A8872" s="20">
        <v>35</v>
      </c>
      <c r="B8872" s="81" t="s">
        <v>172</v>
      </c>
      <c r="C8872" s="81" t="s">
        <v>1098</v>
      </c>
      <c r="D8872" s="81">
        <v>35020025</v>
      </c>
      <c r="E8872" s="20" t="s">
        <v>144</v>
      </c>
      <c r="F8872" s="23" t="s">
        <v>0</v>
      </c>
      <c r="G8872" s="154" t="s">
        <v>0</v>
      </c>
      <c r="H8872" s="21" t="s">
        <v>32</v>
      </c>
      <c r="I8872" s="66">
        <f t="shared" si="6381"/>
        <v>218363</v>
      </c>
      <c r="J8872" s="66">
        <f>SUM(J8873:J8875)</f>
        <v>53734</v>
      </c>
      <c r="K8872" s="66">
        <f t="shared" si="6382"/>
        <v>164629</v>
      </c>
      <c r="L8872" s="66">
        <f t="shared" ref="L8872:X8872" si="6420">SUM(L8873:L8875)</f>
        <v>136529</v>
      </c>
      <c r="M8872" s="66">
        <f t="shared" si="6420"/>
        <v>100</v>
      </c>
      <c r="N8872" s="66">
        <f t="shared" si="6420"/>
        <v>28000</v>
      </c>
      <c r="O8872" s="66">
        <f t="shared" si="6420"/>
        <v>0</v>
      </c>
      <c r="P8872" s="66">
        <f t="shared" si="6420"/>
        <v>0</v>
      </c>
      <c r="Q8872" s="66">
        <f t="shared" si="6420"/>
        <v>253431</v>
      </c>
      <c r="R8872" s="66">
        <f t="shared" si="6420"/>
        <v>64113</v>
      </c>
      <c r="S8872" s="66">
        <f t="shared" si="6420"/>
        <v>35394</v>
      </c>
      <c r="T8872" s="66">
        <f t="shared" si="6420"/>
        <v>28853</v>
      </c>
      <c r="U8872" s="66">
        <f t="shared" si="6420"/>
        <v>20728</v>
      </c>
      <c r="V8872" s="66">
        <f t="shared" si="6420"/>
        <v>7396</v>
      </c>
      <c r="W8872" s="66">
        <f t="shared" si="6420"/>
        <v>729</v>
      </c>
      <c r="X8872" s="66">
        <f t="shared" si="6420"/>
        <v>64247</v>
      </c>
      <c r="Y8872" s="208">
        <f t="shared" si="6410"/>
        <v>100.20900597382747</v>
      </c>
    </row>
    <row r="8873" spans="1:25">
      <c r="A8873" s="23">
        <v>35</v>
      </c>
      <c r="B8873" s="80" t="s">
        <v>172</v>
      </c>
      <c r="C8873" s="80" t="s">
        <v>1098</v>
      </c>
      <c r="D8873" s="80">
        <v>35020025</v>
      </c>
      <c r="E8873" s="22">
        <v>6139</v>
      </c>
      <c r="F8873" s="23"/>
      <c r="G8873" s="129" t="s">
        <v>3380</v>
      </c>
      <c r="H8873" s="32" t="s">
        <v>32</v>
      </c>
      <c r="I8873" s="44">
        <f t="shared" si="6381"/>
        <v>198629</v>
      </c>
      <c r="J8873" s="44">
        <v>40000</v>
      </c>
      <c r="K8873" s="44">
        <f t="shared" si="6382"/>
        <v>158629</v>
      </c>
      <c r="L8873" s="44">
        <v>133529</v>
      </c>
      <c r="M8873" s="44">
        <v>100</v>
      </c>
      <c r="N8873" s="44">
        <v>25000</v>
      </c>
      <c r="O8873" s="44">
        <v>0</v>
      </c>
      <c r="P8873" s="44">
        <v>0</v>
      </c>
      <c r="Q8873" s="44">
        <v>230964</v>
      </c>
      <c r="R8873" s="44">
        <v>50000</v>
      </c>
      <c r="S8873" s="44">
        <v>23332</v>
      </c>
      <c r="T8873" s="44">
        <f t="shared" si="6415"/>
        <v>26668</v>
      </c>
      <c r="U8873" s="44">
        <v>20000</v>
      </c>
      <c r="V8873" s="44">
        <v>6668</v>
      </c>
      <c r="W8873" s="44"/>
      <c r="X8873" s="44">
        <f t="shared" si="6416"/>
        <v>50000</v>
      </c>
      <c r="Y8873" s="209">
        <f t="shared" si="6410"/>
        <v>100</v>
      </c>
    </row>
    <row r="8874" spans="1:25">
      <c r="A8874" s="23">
        <v>35</v>
      </c>
      <c r="B8874" s="80" t="s">
        <v>172</v>
      </c>
      <c r="C8874" s="80" t="s">
        <v>1098</v>
      </c>
      <c r="D8874" s="80">
        <v>35020025</v>
      </c>
      <c r="E8874" s="22">
        <v>6139</v>
      </c>
      <c r="F8874" s="23" t="s">
        <v>3035</v>
      </c>
      <c r="G8874" s="129" t="s">
        <v>3380</v>
      </c>
      <c r="H8874" s="32" t="s">
        <v>152</v>
      </c>
      <c r="I8874" s="44">
        <f t="shared" ref="I8874:I8937" si="6421">SUM(J8874,K8874,O8874,P8874)</f>
        <v>8000</v>
      </c>
      <c r="J8874" s="44">
        <v>5000</v>
      </c>
      <c r="K8874" s="44">
        <f t="shared" ref="K8874:K8937" si="6422">SUM(L8874,M8874,N8874)</f>
        <v>3000</v>
      </c>
      <c r="L8874" s="44">
        <v>1500</v>
      </c>
      <c r="M8874" s="44">
        <v>0</v>
      </c>
      <c r="N8874" s="44">
        <v>1500</v>
      </c>
      <c r="O8874" s="44">
        <v>0</v>
      </c>
      <c r="P8874" s="44">
        <v>0</v>
      </c>
      <c r="Q8874" s="44">
        <v>9556</v>
      </c>
      <c r="R8874" s="44">
        <v>5379</v>
      </c>
      <c r="S8874" s="44">
        <v>5513</v>
      </c>
      <c r="T8874" s="44">
        <f t="shared" si="6415"/>
        <v>0</v>
      </c>
      <c r="U8874" s="44"/>
      <c r="V8874" s="44"/>
      <c r="W8874" s="44"/>
      <c r="X8874" s="44">
        <f t="shared" si="6416"/>
        <v>5513</v>
      </c>
      <c r="Y8874" s="209">
        <f t="shared" si="6410"/>
        <v>102.491169362335</v>
      </c>
    </row>
    <row r="8875" spans="1:25">
      <c r="A8875" s="23">
        <v>35</v>
      </c>
      <c r="B8875" s="80" t="s">
        <v>172</v>
      </c>
      <c r="C8875" s="80" t="s">
        <v>1098</v>
      </c>
      <c r="D8875" s="80">
        <v>35020025</v>
      </c>
      <c r="E8875" s="22">
        <v>6139</v>
      </c>
      <c r="F8875" s="23" t="s">
        <v>3036</v>
      </c>
      <c r="G8875" s="129" t="s">
        <v>3380</v>
      </c>
      <c r="H8875" s="32" t="s">
        <v>158</v>
      </c>
      <c r="I8875" s="44">
        <f t="shared" si="6421"/>
        <v>11734</v>
      </c>
      <c r="J8875" s="44">
        <v>8734</v>
      </c>
      <c r="K8875" s="44">
        <f t="shared" si="6422"/>
        <v>3000</v>
      </c>
      <c r="L8875" s="44">
        <v>1500</v>
      </c>
      <c r="M8875" s="44">
        <v>0</v>
      </c>
      <c r="N8875" s="44">
        <v>1500</v>
      </c>
      <c r="O8875" s="44">
        <v>0</v>
      </c>
      <c r="P8875" s="44">
        <v>0</v>
      </c>
      <c r="Q8875" s="44">
        <v>12911</v>
      </c>
      <c r="R8875" s="44">
        <v>8734</v>
      </c>
      <c r="S8875" s="44">
        <v>6549</v>
      </c>
      <c r="T8875" s="44">
        <f t="shared" si="6415"/>
        <v>2185</v>
      </c>
      <c r="U8875" s="44">
        <v>728</v>
      </c>
      <c r="V8875" s="44">
        <v>728</v>
      </c>
      <c r="W8875" s="44">
        <v>729</v>
      </c>
      <c r="X8875" s="44">
        <f t="shared" si="6416"/>
        <v>8734</v>
      </c>
      <c r="Y8875" s="209">
        <f t="shared" si="6410"/>
        <v>100</v>
      </c>
    </row>
    <row r="8876" spans="1:25" ht="20.399999999999999">
      <c r="A8876" s="20" t="s">
        <v>0</v>
      </c>
      <c r="B8876" s="81" t="s">
        <v>0</v>
      </c>
      <c r="C8876" s="81" t="s">
        <v>0</v>
      </c>
      <c r="D8876" s="94" t="s">
        <v>0</v>
      </c>
      <c r="E8876" s="21" t="s">
        <v>0</v>
      </c>
      <c r="F8876" s="21" t="s">
        <v>0</v>
      </c>
      <c r="G8876" s="150" t="s">
        <v>0</v>
      </c>
      <c r="H8876" s="30" t="s">
        <v>42</v>
      </c>
      <c r="I8876" s="31">
        <f t="shared" si="6421"/>
        <v>3200</v>
      </c>
      <c r="J8876" s="31">
        <f t="shared" ref="J8876:X8876" si="6423">SUM(J8877)</f>
        <v>0</v>
      </c>
      <c r="K8876" s="31">
        <f t="shared" si="6422"/>
        <v>3200</v>
      </c>
      <c r="L8876" s="31">
        <f t="shared" si="6423"/>
        <v>3200</v>
      </c>
      <c r="M8876" s="31">
        <f t="shared" si="6423"/>
        <v>0</v>
      </c>
      <c r="N8876" s="31">
        <f t="shared" si="6423"/>
        <v>0</v>
      </c>
      <c r="O8876" s="31">
        <f t="shared" si="6423"/>
        <v>0</v>
      </c>
      <c r="P8876" s="31">
        <f t="shared" si="6423"/>
        <v>0</v>
      </c>
      <c r="Q8876" s="31">
        <f t="shared" si="6423"/>
        <v>6939</v>
      </c>
      <c r="R8876" s="31">
        <f t="shared" si="6423"/>
        <v>0</v>
      </c>
      <c r="S8876" s="31">
        <f t="shared" si="6423"/>
        <v>0</v>
      </c>
      <c r="T8876" s="31">
        <f t="shared" si="6423"/>
        <v>0</v>
      </c>
      <c r="U8876" s="31">
        <f t="shared" si="6423"/>
        <v>0</v>
      </c>
      <c r="V8876" s="31">
        <f t="shared" si="6423"/>
        <v>0</v>
      </c>
      <c r="W8876" s="31">
        <f t="shared" si="6423"/>
        <v>0</v>
      </c>
      <c r="X8876" s="31">
        <f t="shared" si="6423"/>
        <v>0</v>
      </c>
      <c r="Y8876" s="220">
        <f t="shared" si="6410"/>
        <v>0</v>
      </c>
    </row>
    <row r="8877" spans="1:25">
      <c r="A8877" s="23">
        <v>35</v>
      </c>
      <c r="B8877" s="80" t="s">
        <v>172</v>
      </c>
      <c r="C8877" s="80" t="s">
        <v>1098</v>
      </c>
      <c r="D8877" s="80">
        <v>35020025</v>
      </c>
      <c r="E8877" s="21" t="s">
        <v>159</v>
      </c>
      <c r="F8877" s="21" t="s">
        <v>0</v>
      </c>
      <c r="G8877" s="150" t="s">
        <v>0</v>
      </c>
      <c r="H8877" s="21" t="s">
        <v>34</v>
      </c>
      <c r="I8877" s="66">
        <f t="shared" si="6421"/>
        <v>3200</v>
      </c>
      <c r="J8877" s="66">
        <f>SUM(J8878:J8880)</f>
        <v>0</v>
      </c>
      <c r="K8877" s="66">
        <f t="shared" si="6422"/>
        <v>3200</v>
      </c>
      <c r="L8877" s="66">
        <f t="shared" ref="L8877:P8877" si="6424">SUM(L8878:L8880)</f>
        <v>3200</v>
      </c>
      <c r="M8877" s="66">
        <f t="shared" si="6424"/>
        <v>0</v>
      </c>
      <c r="N8877" s="66">
        <f t="shared" si="6424"/>
        <v>0</v>
      </c>
      <c r="O8877" s="66">
        <f t="shared" si="6424"/>
        <v>0</v>
      </c>
      <c r="P8877" s="66">
        <f t="shared" si="6424"/>
        <v>0</v>
      </c>
      <c r="Q8877" s="66">
        <f t="shared" ref="Q8877:R8877" si="6425">SUM(Q8878:Q8880)</f>
        <v>6939</v>
      </c>
      <c r="R8877" s="66">
        <f t="shared" si="6425"/>
        <v>0</v>
      </c>
      <c r="S8877" s="66">
        <f t="shared" ref="S8877" si="6426">SUM(S8878:S8880)</f>
        <v>0</v>
      </c>
      <c r="T8877" s="66">
        <f t="shared" ref="T8877:X8877" si="6427">SUM(T8878:T8880)</f>
        <v>0</v>
      </c>
      <c r="U8877" s="66">
        <f t="shared" si="6427"/>
        <v>0</v>
      </c>
      <c r="V8877" s="66">
        <f t="shared" si="6427"/>
        <v>0</v>
      </c>
      <c r="W8877" s="66">
        <f t="shared" si="6427"/>
        <v>0</v>
      </c>
      <c r="X8877" s="66">
        <f t="shared" si="6427"/>
        <v>0</v>
      </c>
      <c r="Y8877" s="208">
        <f t="shared" si="6410"/>
        <v>0</v>
      </c>
    </row>
    <row r="8878" spans="1:25">
      <c r="A8878" s="23">
        <v>35</v>
      </c>
      <c r="B8878" s="80" t="s">
        <v>172</v>
      </c>
      <c r="C8878" s="80" t="s">
        <v>1098</v>
      </c>
      <c r="D8878" s="80">
        <v>35020025</v>
      </c>
      <c r="E8878" s="22">
        <v>6142</v>
      </c>
      <c r="F8878" s="23"/>
      <c r="G8878" s="129" t="s">
        <v>3380</v>
      </c>
      <c r="H8878" s="32" t="s">
        <v>36</v>
      </c>
      <c r="I8878" s="44">
        <f t="shared" si="6421"/>
        <v>200</v>
      </c>
      <c r="J8878" s="44">
        <v>0</v>
      </c>
      <c r="K8878" s="44">
        <f t="shared" si="6422"/>
        <v>200</v>
      </c>
      <c r="L8878" s="44">
        <v>200</v>
      </c>
      <c r="M8878" s="44">
        <v>0</v>
      </c>
      <c r="N8878" s="44">
        <v>0</v>
      </c>
      <c r="O8878" s="44">
        <v>0</v>
      </c>
      <c r="P8878" s="44">
        <v>0</v>
      </c>
      <c r="Q8878" s="44">
        <v>200</v>
      </c>
      <c r="R8878" s="44">
        <v>0</v>
      </c>
      <c r="S8878" s="44">
        <v>0</v>
      </c>
      <c r="T8878" s="44">
        <f t="shared" si="6415"/>
        <v>0</v>
      </c>
      <c r="U8878" s="44"/>
      <c r="V8878" s="44"/>
      <c r="W8878" s="44"/>
      <c r="X8878" s="44">
        <f t="shared" si="6416"/>
        <v>0</v>
      </c>
      <c r="Y8878" s="209">
        <f t="shared" si="6410"/>
        <v>0</v>
      </c>
    </row>
    <row r="8879" spans="1:25">
      <c r="A8879" s="23">
        <v>35</v>
      </c>
      <c r="B8879" s="80" t="s">
        <v>172</v>
      </c>
      <c r="C8879" s="80" t="s">
        <v>1098</v>
      </c>
      <c r="D8879" s="80">
        <v>35020025</v>
      </c>
      <c r="E8879" s="22">
        <v>6143</v>
      </c>
      <c r="F8879" s="23"/>
      <c r="G8879" s="129" t="s">
        <v>3380</v>
      </c>
      <c r="H8879" s="32" t="s">
        <v>37</v>
      </c>
      <c r="I8879" s="44">
        <f t="shared" si="6421"/>
        <v>1500</v>
      </c>
      <c r="J8879" s="44">
        <v>0</v>
      </c>
      <c r="K8879" s="44">
        <f t="shared" si="6422"/>
        <v>1500</v>
      </c>
      <c r="L8879" s="44">
        <v>1500</v>
      </c>
      <c r="M8879" s="44">
        <v>0</v>
      </c>
      <c r="N8879" s="44">
        <v>0</v>
      </c>
      <c r="O8879" s="44">
        <v>0</v>
      </c>
      <c r="P8879" s="44">
        <v>0</v>
      </c>
      <c r="Q8879" s="44">
        <v>1500</v>
      </c>
      <c r="R8879" s="44">
        <v>0</v>
      </c>
      <c r="S8879" s="44">
        <v>0</v>
      </c>
      <c r="T8879" s="44">
        <f t="shared" si="6415"/>
        <v>0</v>
      </c>
      <c r="U8879" s="44"/>
      <c r="V8879" s="44"/>
      <c r="W8879" s="44"/>
      <c r="X8879" s="44">
        <f t="shared" si="6416"/>
        <v>0</v>
      </c>
      <c r="Y8879" s="209">
        <f t="shared" si="6410"/>
        <v>0</v>
      </c>
    </row>
    <row r="8880" spans="1:25">
      <c r="A8880" s="23">
        <v>35</v>
      </c>
      <c r="B8880" s="80" t="s">
        <v>172</v>
      </c>
      <c r="C8880" s="80" t="s">
        <v>1098</v>
      </c>
      <c r="D8880" s="80">
        <v>35020025</v>
      </c>
      <c r="E8880" s="22">
        <v>6148</v>
      </c>
      <c r="F8880" s="23"/>
      <c r="G8880" s="129" t="s">
        <v>3380</v>
      </c>
      <c r="H8880" s="32" t="s">
        <v>41</v>
      </c>
      <c r="I8880" s="44">
        <f t="shared" si="6421"/>
        <v>1500</v>
      </c>
      <c r="J8880" s="44">
        <v>0</v>
      </c>
      <c r="K8880" s="44">
        <f t="shared" si="6422"/>
        <v>1500</v>
      </c>
      <c r="L8880" s="44">
        <v>1500</v>
      </c>
      <c r="M8880" s="44">
        <v>0</v>
      </c>
      <c r="N8880" s="44">
        <v>0</v>
      </c>
      <c r="O8880" s="44">
        <v>0</v>
      </c>
      <c r="P8880" s="44">
        <v>0</v>
      </c>
      <c r="Q8880" s="44">
        <v>5239</v>
      </c>
      <c r="R8880" s="44">
        <v>0</v>
      </c>
      <c r="S8880" s="44">
        <v>0</v>
      </c>
      <c r="T8880" s="44">
        <f t="shared" si="6415"/>
        <v>0</v>
      </c>
      <c r="U8880" s="44"/>
      <c r="V8880" s="44"/>
      <c r="W8880" s="44"/>
      <c r="X8880" s="44">
        <f t="shared" si="6416"/>
        <v>0</v>
      </c>
      <c r="Y8880" s="209">
        <f t="shared" si="6410"/>
        <v>0</v>
      </c>
    </row>
    <row r="8881" spans="1:25" ht="20.399999999999999">
      <c r="A8881" s="20" t="s">
        <v>0</v>
      </c>
      <c r="B8881" s="80"/>
      <c r="C8881" s="81" t="s">
        <v>0</v>
      </c>
      <c r="D8881" s="94" t="s">
        <v>0</v>
      </c>
      <c r="E8881" s="21" t="s">
        <v>0</v>
      </c>
      <c r="F8881" s="21" t="s">
        <v>0</v>
      </c>
      <c r="G8881" s="150" t="s">
        <v>0</v>
      </c>
      <c r="H8881" s="30" t="s">
        <v>60</v>
      </c>
      <c r="I8881" s="31">
        <f t="shared" si="6421"/>
        <v>150600</v>
      </c>
      <c r="J8881" s="31">
        <f t="shared" ref="J8881:X8881" si="6428">SUM(J8882)</f>
        <v>0</v>
      </c>
      <c r="K8881" s="31">
        <f t="shared" si="6422"/>
        <v>150600</v>
      </c>
      <c r="L8881" s="31">
        <f t="shared" si="6428"/>
        <v>135500</v>
      </c>
      <c r="M8881" s="31">
        <f t="shared" si="6428"/>
        <v>100</v>
      </c>
      <c r="N8881" s="31">
        <f t="shared" si="6428"/>
        <v>15000</v>
      </c>
      <c r="O8881" s="31">
        <f t="shared" si="6428"/>
        <v>0</v>
      </c>
      <c r="P8881" s="31">
        <f t="shared" si="6428"/>
        <v>0</v>
      </c>
      <c r="Q8881" s="31">
        <f t="shared" si="6428"/>
        <v>170076</v>
      </c>
      <c r="R8881" s="31">
        <f t="shared" si="6428"/>
        <v>0</v>
      </c>
      <c r="S8881" s="31">
        <f t="shared" si="6428"/>
        <v>0</v>
      </c>
      <c r="T8881" s="31">
        <f t="shared" si="6428"/>
        <v>0</v>
      </c>
      <c r="U8881" s="31">
        <f t="shared" si="6428"/>
        <v>0</v>
      </c>
      <c r="V8881" s="31">
        <f t="shared" si="6428"/>
        <v>0</v>
      </c>
      <c r="W8881" s="31">
        <f t="shared" si="6428"/>
        <v>0</v>
      </c>
      <c r="X8881" s="31">
        <f t="shared" si="6428"/>
        <v>0</v>
      </c>
      <c r="Y8881" s="220">
        <f t="shared" si="6410"/>
        <v>0</v>
      </c>
    </row>
    <row r="8882" spans="1:25">
      <c r="A8882" s="23">
        <v>35</v>
      </c>
      <c r="B8882" s="80" t="s">
        <v>172</v>
      </c>
      <c r="C8882" s="80" t="s">
        <v>1098</v>
      </c>
      <c r="D8882" s="80">
        <v>35020025</v>
      </c>
      <c r="E8882" s="21" t="s">
        <v>166</v>
      </c>
      <c r="F8882" s="21" t="s">
        <v>0</v>
      </c>
      <c r="G8882" s="150" t="s">
        <v>0</v>
      </c>
      <c r="H8882" s="21" t="s">
        <v>53</v>
      </c>
      <c r="I8882" s="66">
        <f t="shared" si="6421"/>
        <v>150600</v>
      </c>
      <c r="J8882" s="66">
        <f>SUM(J8883:J8886)</f>
        <v>0</v>
      </c>
      <c r="K8882" s="66">
        <f t="shared" si="6422"/>
        <v>150600</v>
      </c>
      <c r="L8882" s="66">
        <f t="shared" ref="L8882:P8882" si="6429">SUM(L8883:L8886)</f>
        <v>135500</v>
      </c>
      <c r="M8882" s="66">
        <f t="shared" si="6429"/>
        <v>100</v>
      </c>
      <c r="N8882" s="66">
        <f t="shared" si="6429"/>
        <v>15000</v>
      </c>
      <c r="O8882" s="66">
        <f t="shared" si="6429"/>
        <v>0</v>
      </c>
      <c r="P8882" s="66">
        <f t="shared" si="6429"/>
        <v>0</v>
      </c>
      <c r="Q8882" s="66">
        <f t="shared" ref="Q8882:R8882" si="6430">SUM(Q8883:Q8886)</f>
        <v>170076</v>
      </c>
      <c r="R8882" s="66">
        <f t="shared" si="6430"/>
        <v>0</v>
      </c>
      <c r="S8882" s="66">
        <f t="shared" ref="S8882" si="6431">SUM(S8883:S8886)</f>
        <v>0</v>
      </c>
      <c r="T8882" s="66">
        <f t="shared" ref="T8882:X8882" si="6432">SUM(T8883:T8886)</f>
        <v>0</v>
      </c>
      <c r="U8882" s="66">
        <f t="shared" si="6432"/>
        <v>0</v>
      </c>
      <c r="V8882" s="66">
        <f t="shared" si="6432"/>
        <v>0</v>
      </c>
      <c r="W8882" s="66">
        <f t="shared" si="6432"/>
        <v>0</v>
      </c>
      <c r="X8882" s="66">
        <f t="shared" si="6432"/>
        <v>0</v>
      </c>
      <c r="Y8882" s="208">
        <f t="shared" si="6410"/>
        <v>0</v>
      </c>
    </row>
    <row r="8883" spans="1:25">
      <c r="A8883" s="23">
        <v>35</v>
      </c>
      <c r="B8883" s="80" t="s">
        <v>172</v>
      </c>
      <c r="C8883" s="80" t="s">
        <v>1098</v>
      </c>
      <c r="D8883" s="80">
        <v>35020025</v>
      </c>
      <c r="E8883" s="22">
        <v>8213</v>
      </c>
      <c r="F8883" s="23"/>
      <c r="G8883" s="129" t="s">
        <v>3380</v>
      </c>
      <c r="H8883" s="32" t="s">
        <v>56</v>
      </c>
      <c r="I8883" s="44">
        <f t="shared" si="6421"/>
        <v>130100</v>
      </c>
      <c r="J8883" s="44">
        <v>0</v>
      </c>
      <c r="K8883" s="44">
        <f t="shared" si="6422"/>
        <v>130100</v>
      </c>
      <c r="L8883" s="44">
        <v>115000</v>
      </c>
      <c r="M8883" s="44">
        <v>100</v>
      </c>
      <c r="N8883" s="44">
        <v>15000</v>
      </c>
      <c r="O8883" s="44">
        <v>0</v>
      </c>
      <c r="P8883" s="44">
        <v>0</v>
      </c>
      <c r="Q8883" s="44">
        <v>142968</v>
      </c>
      <c r="R8883" s="44">
        <v>0</v>
      </c>
      <c r="S8883" s="44">
        <v>0</v>
      </c>
      <c r="T8883" s="44">
        <f t="shared" si="6415"/>
        <v>0</v>
      </c>
      <c r="U8883" s="44"/>
      <c r="V8883" s="44"/>
      <c r="W8883" s="44"/>
      <c r="X8883" s="44">
        <f t="shared" si="6416"/>
        <v>0</v>
      </c>
      <c r="Y8883" s="209">
        <f t="shared" si="6410"/>
        <v>0</v>
      </c>
    </row>
    <row r="8884" spans="1:25">
      <c r="A8884" s="23">
        <v>35</v>
      </c>
      <c r="B8884" s="80" t="s">
        <v>172</v>
      </c>
      <c r="C8884" s="80" t="s">
        <v>1098</v>
      </c>
      <c r="D8884" s="80">
        <v>35020025</v>
      </c>
      <c r="E8884" s="22">
        <v>8214</v>
      </c>
      <c r="F8884" s="23"/>
      <c r="G8884" s="129" t="s">
        <v>3380</v>
      </c>
      <c r="H8884" s="32" t="s">
        <v>57</v>
      </c>
      <c r="I8884" s="44">
        <f t="shared" si="6421"/>
        <v>5500</v>
      </c>
      <c r="J8884" s="44">
        <v>0</v>
      </c>
      <c r="K8884" s="44">
        <f t="shared" si="6422"/>
        <v>5500</v>
      </c>
      <c r="L8884" s="44">
        <v>5500</v>
      </c>
      <c r="M8884" s="44">
        <v>0</v>
      </c>
      <c r="N8884" s="44">
        <v>0</v>
      </c>
      <c r="O8884" s="44">
        <v>0</v>
      </c>
      <c r="P8884" s="44">
        <v>0</v>
      </c>
      <c r="Q8884" s="44">
        <v>7760</v>
      </c>
      <c r="R8884" s="44">
        <v>0</v>
      </c>
      <c r="S8884" s="44">
        <v>0</v>
      </c>
      <c r="T8884" s="44">
        <f t="shared" si="6415"/>
        <v>0</v>
      </c>
      <c r="U8884" s="44"/>
      <c r="V8884" s="44"/>
      <c r="W8884" s="44"/>
      <c r="X8884" s="44">
        <f t="shared" si="6416"/>
        <v>0</v>
      </c>
      <c r="Y8884" s="209">
        <f t="shared" si="6410"/>
        <v>0</v>
      </c>
    </row>
    <row r="8885" spans="1:25">
      <c r="A8885" s="23">
        <v>35</v>
      </c>
      <c r="B8885" s="80" t="s">
        <v>172</v>
      </c>
      <c r="C8885" s="80" t="s">
        <v>1098</v>
      </c>
      <c r="D8885" s="80">
        <v>35020025</v>
      </c>
      <c r="E8885" s="22">
        <v>8215</v>
      </c>
      <c r="F8885" s="23"/>
      <c r="G8885" s="129" t="s">
        <v>3380</v>
      </c>
      <c r="H8885" s="32" t="s">
        <v>58</v>
      </c>
      <c r="I8885" s="44">
        <f t="shared" si="6421"/>
        <v>8000</v>
      </c>
      <c r="J8885" s="44">
        <v>0</v>
      </c>
      <c r="K8885" s="44">
        <f t="shared" si="6422"/>
        <v>8000</v>
      </c>
      <c r="L8885" s="44">
        <v>8000</v>
      </c>
      <c r="M8885" s="44">
        <v>0</v>
      </c>
      <c r="N8885" s="44">
        <v>0</v>
      </c>
      <c r="O8885" s="44">
        <v>0</v>
      </c>
      <c r="P8885" s="44">
        <v>0</v>
      </c>
      <c r="Q8885" s="44">
        <v>9739</v>
      </c>
      <c r="R8885" s="44">
        <v>0</v>
      </c>
      <c r="S8885" s="44">
        <v>0</v>
      </c>
      <c r="T8885" s="44">
        <f t="shared" si="6415"/>
        <v>0</v>
      </c>
      <c r="U8885" s="44"/>
      <c r="V8885" s="44"/>
      <c r="W8885" s="44"/>
      <c r="X8885" s="44">
        <f t="shared" si="6416"/>
        <v>0</v>
      </c>
      <c r="Y8885" s="209">
        <f t="shared" si="6410"/>
        <v>0</v>
      </c>
    </row>
    <row r="8886" spans="1:25">
      <c r="A8886" s="23">
        <v>35</v>
      </c>
      <c r="B8886" s="80" t="s">
        <v>172</v>
      </c>
      <c r="C8886" s="80" t="s">
        <v>1098</v>
      </c>
      <c r="D8886" s="80">
        <v>35020025</v>
      </c>
      <c r="E8886" s="22">
        <v>8216</v>
      </c>
      <c r="F8886" s="23"/>
      <c r="G8886" s="129" t="s">
        <v>3380</v>
      </c>
      <c r="H8886" s="32" t="s">
        <v>59</v>
      </c>
      <c r="I8886" s="44">
        <f t="shared" si="6421"/>
        <v>7000</v>
      </c>
      <c r="J8886" s="44">
        <v>0</v>
      </c>
      <c r="K8886" s="44">
        <f t="shared" si="6422"/>
        <v>7000</v>
      </c>
      <c r="L8886" s="44">
        <v>7000</v>
      </c>
      <c r="M8886" s="44">
        <v>0</v>
      </c>
      <c r="N8886" s="44">
        <v>0</v>
      </c>
      <c r="O8886" s="44">
        <v>0</v>
      </c>
      <c r="P8886" s="44">
        <v>0</v>
      </c>
      <c r="Q8886" s="44">
        <v>9609</v>
      </c>
      <c r="R8886" s="44">
        <v>0</v>
      </c>
      <c r="S8886" s="44">
        <v>0</v>
      </c>
      <c r="T8886" s="44">
        <f t="shared" si="6415"/>
        <v>0</v>
      </c>
      <c r="U8886" s="44"/>
      <c r="V8886" s="44"/>
      <c r="W8886" s="44"/>
      <c r="X8886" s="44">
        <f t="shared" si="6416"/>
        <v>0</v>
      </c>
      <c r="Y8886" s="209">
        <f t="shared" si="6410"/>
        <v>0</v>
      </c>
    </row>
    <row r="8887" spans="1:25">
      <c r="A8887" s="32" t="s">
        <v>0</v>
      </c>
      <c r="B8887" s="95" t="s">
        <v>0</v>
      </c>
      <c r="C8887" s="95" t="s">
        <v>0</v>
      </c>
      <c r="D8887" s="95" t="s">
        <v>0</v>
      </c>
      <c r="E8887" s="32" t="s">
        <v>0</v>
      </c>
      <c r="F8887" s="32" t="s">
        <v>0</v>
      </c>
      <c r="G8887" s="154" t="s">
        <v>0</v>
      </c>
      <c r="H8887" s="30" t="s">
        <v>2008</v>
      </c>
      <c r="I8887" s="31">
        <f t="shared" si="6421"/>
        <v>3627159</v>
      </c>
      <c r="J8887" s="31">
        <f>SUM(J8852,J8876,J8881)</f>
        <v>2935572</v>
      </c>
      <c r="K8887" s="31">
        <f t="shared" si="6422"/>
        <v>691587</v>
      </c>
      <c r="L8887" s="31">
        <f t="shared" ref="L8887:X8887" si="6433">SUM(L8852,L8876,L8881)</f>
        <v>572690</v>
      </c>
      <c r="M8887" s="31">
        <f t="shared" si="6433"/>
        <v>200</v>
      </c>
      <c r="N8887" s="31">
        <f t="shared" si="6433"/>
        <v>118697</v>
      </c>
      <c r="O8887" s="31">
        <f t="shared" si="6433"/>
        <v>0</v>
      </c>
      <c r="P8887" s="31">
        <f t="shared" si="6433"/>
        <v>0</v>
      </c>
      <c r="Q8887" s="31">
        <f t="shared" si="6433"/>
        <v>3974215</v>
      </c>
      <c r="R8887" s="31">
        <f t="shared" si="6433"/>
        <v>3078582</v>
      </c>
      <c r="S8887" s="31">
        <f t="shared" si="6433"/>
        <v>2327528</v>
      </c>
      <c r="T8887" s="31">
        <f t="shared" si="6433"/>
        <v>751184</v>
      </c>
      <c r="U8887" s="31">
        <f t="shared" si="6433"/>
        <v>262216</v>
      </c>
      <c r="V8887" s="31">
        <f t="shared" si="6433"/>
        <v>247817</v>
      </c>
      <c r="W8887" s="31">
        <f t="shared" si="6433"/>
        <v>241151</v>
      </c>
      <c r="X8887" s="31">
        <f t="shared" si="6433"/>
        <v>3078712</v>
      </c>
      <c r="Y8887" s="220">
        <f t="shared" si="6410"/>
        <v>100.00422272331872</v>
      </c>
    </row>
    <row r="8888" spans="1:25" ht="15" thickBot="1">
      <c r="A8888" s="32" t="s">
        <v>0</v>
      </c>
      <c r="B8888" s="95" t="s">
        <v>0</v>
      </c>
      <c r="C8888" s="95" t="s">
        <v>0</v>
      </c>
      <c r="D8888" s="95" t="s">
        <v>0</v>
      </c>
      <c r="E8888" s="32" t="s">
        <v>0</v>
      </c>
      <c r="F8888" s="32" t="s">
        <v>0</v>
      </c>
      <c r="G8888" s="154" t="s">
        <v>0</v>
      </c>
      <c r="H8888" s="21" t="s">
        <v>170</v>
      </c>
      <c r="I8888" s="66">
        <f t="shared" si="6421"/>
        <v>58</v>
      </c>
      <c r="J8888" s="66">
        <v>58</v>
      </c>
      <c r="K8888" s="66">
        <f t="shared" si="6422"/>
        <v>0</v>
      </c>
      <c r="L8888" s="66" t="s">
        <v>0</v>
      </c>
      <c r="M8888" s="66" t="s">
        <v>0</v>
      </c>
      <c r="N8888" s="66" t="s">
        <v>0</v>
      </c>
      <c r="O8888" s="66" t="s">
        <v>0</v>
      </c>
      <c r="P8888" s="66" t="s">
        <v>0</v>
      </c>
      <c r="Q8888" s="66">
        <v>0</v>
      </c>
      <c r="R8888" s="66"/>
      <c r="S8888" s="66"/>
      <c r="T8888" s="66"/>
      <c r="U8888" s="66"/>
      <c r="V8888" s="66"/>
      <c r="W8888" s="66"/>
      <c r="X8888" s="66"/>
      <c r="Y8888" s="208">
        <v>0</v>
      </c>
    </row>
    <row r="8889" spans="1:25" ht="41.4" thickBot="1">
      <c r="A8889" s="252" t="s">
        <v>0</v>
      </c>
      <c r="B8889" s="255" t="s">
        <v>0</v>
      </c>
      <c r="C8889" s="255" t="s">
        <v>0</v>
      </c>
      <c r="D8889" s="255" t="s">
        <v>0</v>
      </c>
      <c r="E8889" s="252" t="s">
        <v>0</v>
      </c>
      <c r="F8889" s="252" t="s">
        <v>0</v>
      </c>
      <c r="G8889" s="258" t="s">
        <v>0</v>
      </c>
      <c r="H8889" s="24" t="s">
        <v>72</v>
      </c>
      <c r="I8889" s="1" t="s">
        <v>3093</v>
      </c>
      <c r="J8889" s="1" t="s">
        <v>3130</v>
      </c>
      <c r="K8889" s="1" t="s">
        <v>3</v>
      </c>
      <c r="L8889" s="1" t="s">
        <v>4</v>
      </c>
      <c r="M8889" s="1" t="s">
        <v>5</v>
      </c>
      <c r="N8889" s="1" t="s">
        <v>6</v>
      </c>
      <c r="O8889" s="1" t="s">
        <v>7</v>
      </c>
      <c r="P8889" s="1" t="s">
        <v>8</v>
      </c>
      <c r="Q8889" s="1" t="s">
        <v>3344</v>
      </c>
      <c r="R8889" s="1" t="s">
        <v>3427</v>
      </c>
      <c r="S8889" s="1" t="s">
        <v>3447</v>
      </c>
      <c r="T8889" s="1" t="s">
        <v>3448</v>
      </c>
      <c r="U8889" s="1" t="s">
        <v>3452</v>
      </c>
      <c r="V8889" s="1" t="s">
        <v>3449</v>
      </c>
      <c r="W8889" s="1" t="s">
        <v>3450</v>
      </c>
      <c r="X8889" s="1" t="s">
        <v>3451</v>
      </c>
      <c r="Y8889" s="216" t="s">
        <v>3385</v>
      </c>
    </row>
    <row r="8890" spans="1:25">
      <c r="A8890" s="253"/>
      <c r="B8890" s="256"/>
      <c r="C8890" s="256"/>
      <c r="D8890" s="256"/>
      <c r="E8890" s="253"/>
      <c r="F8890" s="253"/>
      <c r="G8890" s="259"/>
      <c r="H8890" s="33" t="s">
        <v>0</v>
      </c>
      <c r="I8890" s="45">
        <v>1</v>
      </c>
      <c r="J8890" s="45">
        <v>3</v>
      </c>
      <c r="K8890" s="45" t="s">
        <v>9</v>
      </c>
      <c r="L8890" s="45">
        <v>5</v>
      </c>
      <c r="M8890" s="45">
        <v>6</v>
      </c>
      <c r="N8890" s="45">
        <v>7</v>
      </c>
      <c r="O8890" s="45">
        <v>8</v>
      </c>
      <c r="P8890" s="45">
        <v>9</v>
      </c>
      <c r="Q8890" s="45">
        <v>1</v>
      </c>
      <c r="R8890" s="45">
        <v>2</v>
      </c>
      <c r="S8890" s="45">
        <v>3</v>
      </c>
      <c r="T8890" s="45" t="s">
        <v>3453</v>
      </c>
      <c r="U8890" s="45">
        <v>5</v>
      </c>
      <c r="V8890" s="45">
        <v>6</v>
      </c>
      <c r="W8890" s="45">
        <v>7</v>
      </c>
      <c r="X8890" s="45" t="s">
        <v>3454</v>
      </c>
      <c r="Y8890" s="276">
        <v>9</v>
      </c>
    </row>
    <row r="8891" spans="1:25">
      <c r="A8891" s="253"/>
      <c r="B8891" s="256"/>
      <c r="C8891" s="256"/>
      <c r="D8891" s="256"/>
      <c r="E8891" s="253"/>
      <c r="F8891" s="253"/>
      <c r="G8891" s="259"/>
      <c r="H8891" s="34" t="s">
        <v>110</v>
      </c>
      <c r="I8891" s="35">
        <f t="shared" si="6421"/>
        <v>3627159</v>
      </c>
      <c r="J8891" s="35">
        <f>SUM(J8887)</f>
        <v>2935572</v>
      </c>
      <c r="K8891" s="35">
        <f t="shared" si="6422"/>
        <v>691587</v>
      </c>
      <c r="L8891" s="35">
        <f t="shared" ref="L8891:P8891" si="6434">SUM(L8887)</f>
        <v>572690</v>
      </c>
      <c r="M8891" s="35">
        <f t="shared" si="6434"/>
        <v>200</v>
      </c>
      <c r="N8891" s="35">
        <f t="shared" si="6434"/>
        <v>118697</v>
      </c>
      <c r="O8891" s="35">
        <f t="shared" si="6434"/>
        <v>0</v>
      </c>
      <c r="P8891" s="35">
        <f t="shared" si="6434"/>
        <v>0</v>
      </c>
      <c r="Q8891" s="35">
        <f t="shared" ref="Q8891:R8891" si="6435">SUM(Q8887)</f>
        <v>3974215</v>
      </c>
      <c r="R8891" s="35">
        <f t="shared" si="6435"/>
        <v>3078582</v>
      </c>
      <c r="S8891" s="35">
        <f t="shared" ref="S8891" si="6436">SUM(S8887)</f>
        <v>2327528</v>
      </c>
      <c r="T8891" s="35">
        <f t="shared" ref="T8891:X8891" si="6437">SUM(T8887)</f>
        <v>751184</v>
      </c>
      <c r="U8891" s="35">
        <f t="shared" si="6437"/>
        <v>262216</v>
      </c>
      <c r="V8891" s="35">
        <f t="shared" si="6437"/>
        <v>247817</v>
      </c>
      <c r="W8891" s="35">
        <f t="shared" si="6437"/>
        <v>241151</v>
      </c>
      <c r="X8891" s="35">
        <f t="shared" si="6437"/>
        <v>3078712</v>
      </c>
      <c r="Y8891" s="218">
        <f t="shared" ref="Y8891:Y8892" si="6438">IF(R8891=0,0,(X8891/R8891)*100)</f>
        <v>100.00422272331872</v>
      </c>
    </row>
    <row r="8892" spans="1:25">
      <c r="A8892" s="253"/>
      <c r="B8892" s="256"/>
      <c r="C8892" s="256"/>
      <c r="D8892" s="256"/>
      <c r="E8892" s="253"/>
      <c r="F8892" s="253"/>
      <c r="G8892" s="259"/>
      <c r="H8892" s="36" t="s">
        <v>69</v>
      </c>
      <c r="I8892" s="35">
        <f t="shared" si="6421"/>
        <v>3627159</v>
      </c>
      <c r="J8892" s="35">
        <f>SUM(J8891)</f>
        <v>2935572</v>
      </c>
      <c r="K8892" s="35">
        <f t="shared" si="6422"/>
        <v>691587</v>
      </c>
      <c r="L8892" s="35">
        <f t="shared" ref="L8892:P8892" si="6439">SUM(L8891)</f>
        <v>572690</v>
      </c>
      <c r="M8892" s="35">
        <f t="shared" si="6439"/>
        <v>200</v>
      </c>
      <c r="N8892" s="35">
        <f t="shared" si="6439"/>
        <v>118697</v>
      </c>
      <c r="O8892" s="35">
        <f t="shared" si="6439"/>
        <v>0</v>
      </c>
      <c r="P8892" s="35">
        <f t="shared" si="6439"/>
        <v>0</v>
      </c>
      <c r="Q8892" s="35">
        <f t="shared" ref="Q8892:R8892" si="6440">SUM(Q8891)</f>
        <v>3974215</v>
      </c>
      <c r="R8892" s="35">
        <f t="shared" si="6440"/>
        <v>3078582</v>
      </c>
      <c r="S8892" s="35">
        <f t="shared" ref="S8892" si="6441">SUM(S8891)</f>
        <v>2327528</v>
      </c>
      <c r="T8892" s="35">
        <f t="shared" ref="T8892:X8892" si="6442">SUM(T8891)</f>
        <v>751184</v>
      </c>
      <c r="U8892" s="35">
        <f t="shared" si="6442"/>
        <v>262216</v>
      </c>
      <c r="V8892" s="35">
        <f t="shared" si="6442"/>
        <v>247817</v>
      </c>
      <c r="W8892" s="35">
        <f t="shared" si="6442"/>
        <v>241151</v>
      </c>
      <c r="X8892" s="35">
        <f t="shared" si="6442"/>
        <v>3078712</v>
      </c>
      <c r="Y8892" s="218">
        <f t="shared" si="6438"/>
        <v>100.00422272331872</v>
      </c>
    </row>
    <row r="8893" spans="1:25">
      <c r="A8893" s="254"/>
      <c r="B8893" s="257"/>
      <c r="C8893" s="257"/>
      <c r="D8893" s="257"/>
      <c r="E8893" s="254"/>
      <c r="F8893" s="254"/>
      <c r="G8893" s="260"/>
    </row>
    <row r="8894" spans="1:25" ht="15" thickBot="1">
      <c r="A8894" s="32" t="s">
        <v>0</v>
      </c>
      <c r="B8894" s="95" t="s">
        <v>0</v>
      </c>
      <c r="C8894" s="95" t="s">
        <v>0</v>
      </c>
      <c r="D8894" s="95" t="s">
        <v>0</v>
      </c>
      <c r="E8894" s="32" t="s">
        <v>0</v>
      </c>
      <c r="F8894" s="32" t="s">
        <v>0</v>
      </c>
      <c r="G8894" s="154" t="s">
        <v>0</v>
      </c>
      <c r="H8894" s="37" t="s">
        <v>0</v>
      </c>
      <c r="I8894" s="37"/>
      <c r="J8894" s="37"/>
      <c r="K8894" s="37"/>
      <c r="L8894" s="37" t="s">
        <v>0</v>
      </c>
      <c r="M8894" s="37" t="s">
        <v>0</v>
      </c>
      <c r="N8894" s="37" t="s">
        <v>0</v>
      </c>
      <c r="O8894" s="37" t="s">
        <v>0</v>
      </c>
      <c r="P8894" s="37" t="s">
        <v>0</v>
      </c>
      <c r="Q8894" s="37"/>
      <c r="R8894" s="37"/>
      <c r="S8894" s="37"/>
      <c r="T8894" s="37" t="s">
        <v>0</v>
      </c>
      <c r="U8894" s="37" t="s">
        <v>0</v>
      </c>
      <c r="V8894" s="37" t="s">
        <v>0</v>
      </c>
      <c r="W8894" s="37" t="s">
        <v>0</v>
      </c>
      <c r="X8894" s="37" t="s">
        <v>0</v>
      </c>
      <c r="Y8894" s="219"/>
    </row>
    <row r="8895" spans="1:25" ht="41.4" thickBot="1">
      <c r="A8895" s="24" t="s">
        <v>123</v>
      </c>
      <c r="B8895" s="90" t="s">
        <v>124</v>
      </c>
      <c r="C8895" s="90" t="s">
        <v>125</v>
      </c>
      <c r="D8895" s="91" t="s">
        <v>0</v>
      </c>
      <c r="E8895" s="24" t="s">
        <v>126</v>
      </c>
      <c r="F8895" s="24" t="s">
        <v>127</v>
      </c>
      <c r="G8895" s="151" t="s">
        <v>128</v>
      </c>
      <c r="H8895" s="24" t="s">
        <v>1</v>
      </c>
      <c r="I8895" s="1" t="s">
        <v>3093</v>
      </c>
      <c r="J8895" s="1" t="s">
        <v>3130</v>
      </c>
      <c r="K8895" s="1" t="s">
        <v>3</v>
      </c>
      <c r="L8895" s="1" t="s">
        <v>4</v>
      </c>
      <c r="M8895" s="1" t="s">
        <v>5</v>
      </c>
      <c r="N8895" s="1" t="s">
        <v>6</v>
      </c>
      <c r="O8895" s="1" t="s">
        <v>7</v>
      </c>
      <c r="P8895" s="1" t="s">
        <v>8</v>
      </c>
      <c r="Q8895" s="1" t="s">
        <v>3344</v>
      </c>
      <c r="R8895" s="1" t="s">
        <v>3427</v>
      </c>
      <c r="S8895" s="1" t="s">
        <v>3447</v>
      </c>
      <c r="T8895" s="1" t="s">
        <v>3448</v>
      </c>
      <c r="U8895" s="1" t="s">
        <v>3452</v>
      </c>
      <c r="V8895" s="1" t="s">
        <v>3449</v>
      </c>
      <c r="W8895" s="1" t="s">
        <v>3450</v>
      </c>
      <c r="X8895" s="1" t="s">
        <v>3451</v>
      </c>
      <c r="Y8895" s="216" t="s">
        <v>3385</v>
      </c>
    </row>
    <row r="8896" spans="1:25">
      <c r="A8896" s="26" t="s">
        <v>0</v>
      </c>
      <c r="B8896" s="92" t="s">
        <v>0</v>
      </c>
      <c r="C8896" s="92" t="s">
        <v>0</v>
      </c>
      <c r="D8896" s="93" t="s">
        <v>0</v>
      </c>
      <c r="E8896" s="27" t="s">
        <v>0</v>
      </c>
      <c r="F8896" s="28" t="s">
        <v>0</v>
      </c>
      <c r="G8896" s="152" t="s">
        <v>0</v>
      </c>
      <c r="H8896" s="29" t="s">
        <v>0</v>
      </c>
      <c r="I8896" s="45">
        <v>1</v>
      </c>
      <c r="J8896" s="45">
        <v>3</v>
      </c>
      <c r="K8896" s="45" t="s">
        <v>9</v>
      </c>
      <c r="L8896" s="45">
        <v>5</v>
      </c>
      <c r="M8896" s="45">
        <v>6</v>
      </c>
      <c r="N8896" s="45">
        <v>7</v>
      </c>
      <c r="O8896" s="45">
        <v>8</v>
      </c>
      <c r="P8896" s="45">
        <v>9</v>
      </c>
      <c r="Q8896" s="45">
        <v>1</v>
      </c>
      <c r="R8896" s="45">
        <v>2</v>
      </c>
      <c r="S8896" s="45">
        <v>3</v>
      </c>
      <c r="T8896" s="45" t="s">
        <v>3453</v>
      </c>
      <c r="U8896" s="45">
        <v>5</v>
      </c>
      <c r="V8896" s="45">
        <v>6</v>
      </c>
      <c r="W8896" s="45">
        <v>7</v>
      </c>
      <c r="X8896" s="45" t="s">
        <v>3454</v>
      </c>
      <c r="Y8896" s="276">
        <v>9</v>
      </c>
    </row>
    <row r="8897" spans="1:25">
      <c r="A8897" s="20">
        <v>35</v>
      </c>
      <c r="B8897" s="81" t="s">
        <v>172</v>
      </c>
      <c r="C8897" s="80" t="s">
        <v>1109</v>
      </c>
      <c r="D8897" s="80">
        <v>35020026</v>
      </c>
      <c r="E8897" s="21" t="s">
        <v>0</v>
      </c>
      <c r="F8897" s="21" t="s">
        <v>0</v>
      </c>
      <c r="G8897" s="150" t="s">
        <v>0</v>
      </c>
      <c r="H8897" s="21" t="s">
        <v>2009</v>
      </c>
      <c r="I8897" s="22"/>
      <c r="J8897" s="22"/>
      <c r="K8897" s="22"/>
      <c r="L8897" s="22" t="s">
        <v>0</v>
      </c>
      <c r="M8897" s="22" t="s">
        <v>0</v>
      </c>
      <c r="N8897" s="22" t="s">
        <v>0</v>
      </c>
      <c r="O8897" s="22" t="s">
        <v>0</v>
      </c>
      <c r="P8897" s="22" t="s">
        <v>0</v>
      </c>
      <c r="Q8897" s="22"/>
      <c r="R8897" s="22"/>
      <c r="S8897" s="22"/>
      <c r="T8897" s="22" t="s">
        <v>0</v>
      </c>
      <c r="U8897" s="22" t="s">
        <v>0</v>
      </c>
      <c r="V8897" s="22" t="s">
        <v>0</v>
      </c>
      <c r="W8897" s="22" t="s">
        <v>0</v>
      </c>
      <c r="X8897" s="22" t="s">
        <v>0</v>
      </c>
      <c r="Y8897" s="209"/>
    </row>
    <row r="8898" spans="1:25" ht="20.399999999999999">
      <c r="A8898" s="20" t="s">
        <v>0</v>
      </c>
      <c r="B8898" s="81" t="s">
        <v>0</v>
      </c>
      <c r="C8898" s="81" t="s">
        <v>0</v>
      </c>
      <c r="D8898" s="94" t="s">
        <v>0</v>
      </c>
      <c r="E8898" s="21" t="s">
        <v>0</v>
      </c>
      <c r="F8898" s="21" t="s">
        <v>0</v>
      </c>
      <c r="G8898" s="150" t="s">
        <v>0</v>
      </c>
      <c r="H8898" s="30" t="s">
        <v>33</v>
      </c>
      <c r="I8898" s="31">
        <f t="shared" si="6421"/>
        <v>10191677</v>
      </c>
      <c r="J8898" s="31">
        <f>SUM(J8899,J8907,J8909)</f>
        <v>7196997</v>
      </c>
      <c r="K8898" s="31">
        <f t="shared" si="6422"/>
        <v>2994680</v>
      </c>
      <c r="L8898" s="31">
        <f t="shared" ref="L8898:P8898" si="6443">SUM(L8899,L8907,L8909)</f>
        <v>2115239</v>
      </c>
      <c r="M8898" s="31">
        <f t="shared" si="6443"/>
        <v>0</v>
      </c>
      <c r="N8898" s="31">
        <f t="shared" si="6443"/>
        <v>879441</v>
      </c>
      <c r="O8898" s="31">
        <f t="shared" si="6443"/>
        <v>0</v>
      </c>
      <c r="P8898" s="31">
        <f t="shared" si="6443"/>
        <v>0</v>
      </c>
      <c r="Q8898" s="31">
        <f t="shared" ref="Q8898:R8898" si="6444">SUM(Q8899,Q8907,Q8909)</f>
        <v>11296144</v>
      </c>
      <c r="R8898" s="31">
        <f t="shared" si="6444"/>
        <v>7636293</v>
      </c>
      <c r="S8898" s="31">
        <f t="shared" ref="S8898" si="6445">SUM(S8899,S8907,S8909)</f>
        <v>5939141</v>
      </c>
      <c r="T8898" s="31">
        <f t="shared" ref="T8898:X8898" si="6446">SUM(T8899,T8907,T8909)</f>
        <v>1697152</v>
      </c>
      <c r="U8898" s="31">
        <f t="shared" si="6446"/>
        <v>618803</v>
      </c>
      <c r="V8898" s="31">
        <f t="shared" si="6446"/>
        <v>562501</v>
      </c>
      <c r="W8898" s="31">
        <f t="shared" si="6446"/>
        <v>515848</v>
      </c>
      <c r="X8898" s="31">
        <f t="shared" si="6446"/>
        <v>7636293</v>
      </c>
      <c r="Y8898" s="220">
        <f t="shared" ref="Y8898:Y8932" si="6447">IF(R8898=0,0,(X8898/R8898)*100)</f>
        <v>100</v>
      </c>
    </row>
    <row r="8899" spans="1:25">
      <c r="A8899" s="23">
        <v>35</v>
      </c>
      <c r="B8899" s="80" t="s">
        <v>172</v>
      </c>
      <c r="C8899" s="80" t="s">
        <v>1109</v>
      </c>
      <c r="D8899" s="80">
        <v>35020026</v>
      </c>
      <c r="E8899" s="21" t="s">
        <v>132</v>
      </c>
      <c r="F8899" s="21" t="s">
        <v>0</v>
      </c>
      <c r="G8899" s="150" t="s">
        <v>0</v>
      </c>
      <c r="H8899" s="21" t="s">
        <v>11</v>
      </c>
      <c r="I8899" s="66">
        <f t="shared" si="6421"/>
        <v>7339361</v>
      </c>
      <c r="J8899" s="66">
        <f>SUM(J8900,J8901)</f>
        <v>6462146</v>
      </c>
      <c r="K8899" s="66">
        <f t="shared" si="6422"/>
        <v>877215</v>
      </c>
      <c r="L8899" s="66">
        <f t="shared" ref="L8899:P8899" si="6448">SUM(L8900,L8901)</f>
        <v>687077</v>
      </c>
      <c r="M8899" s="66">
        <f t="shared" si="6448"/>
        <v>0</v>
      </c>
      <c r="N8899" s="66">
        <f t="shared" si="6448"/>
        <v>190138</v>
      </c>
      <c r="O8899" s="66">
        <f t="shared" si="6448"/>
        <v>0</v>
      </c>
      <c r="P8899" s="66">
        <f t="shared" si="6448"/>
        <v>0</v>
      </c>
      <c r="Q8899" s="66">
        <f t="shared" ref="Q8899:R8899" si="6449">SUM(Q8900,Q8901)</f>
        <v>7826707</v>
      </c>
      <c r="R8899" s="66">
        <f t="shared" si="6449"/>
        <v>6769927</v>
      </c>
      <c r="S8899" s="66">
        <f t="shared" ref="S8899" si="6450">SUM(S8900,S8901)</f>
        <v>5247625</v>
      </c>
      <c r="T8899" s="66">
        <f t="shared" ref="T8899:X8899" si="6451">SUM(T8900,T8901)</f>
        <v>1522302</v>
      </c>
      <c r="U8899" s="66">
        <f t="shared" si="6451"/>
        <v>559970</v>
      </c>
      <c r="V8899" s="66">
        <f t="shared" si="6451"/>
        <v>503667</v>
      </c>
      <c r="W8899" s="66">
        <f t="shared" si="6451"/>
        <v>458665</v>
      </c>
      <c r="X8899" s="66">
        <f t="shared" si="6451"/>
        <v>6769927</v>
      </c>
      <c r="Y8899" s="208">
        <f t="shared" si="6447"/>
        <v>100</v>
      </c>
    </row>
    <row r="8900" spans="1:25">
      <c r="A8900" s="23">
        <v>35</v>
      </c>
      <c r="B8900" s="80" t="s">
        <v>172</v>
      </c>
      <c r="C8900" s="80" t="s">
        <v>1109</v>
      </c>
      <c r="D8900" s="80">
        <v>35020026</v>
      </c>
      <c r="E8900" s="22">
        <v>6111</v>
      </c>
      <c r="F8900" s="23"/>
      <c r="G8900" s="129" t="s">
        <v>3380</v>
      </c>
      <c r="H8900" s="32" t="s">
        <v>12</v>
      </c>
      <c r="I8900" s="44">
        <f t="shared" si="6421"/>
        <v>6664842</v>
      </c>
      <c r="J8900" s="44">
        <v>5815627</v>
      </c>
      <c r="K8900" s="44">
        <f t="shared" si="6422"/>
        <v>849215</v>
      </c>
      <c r="L8900" s="44">
        <v>659077</v>
      </c>
      <c r="M8900" s="44">
        <v>0</v>
      </c>
      <c r="N8900" s="44">
        <v>190138</v>
      </c>
      <c r="O8900" s="44">
        <v>0</v>
      </c>
      <c r="P8900" s="44">
        <v>0</v>
      </c>
      <c r="Q8900" s="44">
        <v>7104287</v>
      </c>
      <c r="R8900" s="44">
        <v>6065507</v>
      </c>
      <c r="S8900" s="44">
        <v>4688082</v>
      </c>
      <c r="T8900" s="44">
        <f t="shared" ref="T8900:T8931" si="6452">U8900+V8900+W8900</f>
        <v>1377425</v>
      </c>
      <c r="U8900" s="44">
        <v>474142</v>
      </c>
      <c r="V8900" s="44">
        <v>474142</v>
      </c>
      <c r="W8900" s="44">
        <v>429141</v>
      </c>
      <c r="X8900" s="44">
        <f t="shared" ref="X8900:X8931" si="6453">S8900+T8900</f>
        <v>6065507</v>
      </c>
      <c r="Y8900" s="209">
        <f t="shared" si="6447"/>
        <v>100</v>
      </c>
    </row>
    <row r="8901" spans="1:25">
      <c r="A8901" s="20">
        <v>35</v>
      </c>
      <c r="B8901" s="81" t="s">
        <v>172</v>
      </c>
      <c r="C8901" s="81" t="s">
        <v>1109</v>
      </c>
      <c r="D8901" s="81">
        <v>35020026</v>
      </c>
      <c r="E8901" s="20" t="s">
        <v>134</v>
      </c>
      <c r="F8901" s="23" t="s">
        <v>0</v>
      </c>
      <c r="G8901" s="154" t="s">
        <v>0</v>
      </c>
      <c r="H8901" s="21" t="s">
        <v>13</v>
      </c>
      <c r="I8901" s="66">
        <f t="shared" si="6421"/>
        <v>674519</v>
      </c>
      <c r="J8901" s="66">
        <f>SUM(J8902:J8906)</f>
        <v>646519</v>
      </c>
      <c r="K8901" s="66">
        <f t="shared" si="6422"/>
        <v>28000</v>
      </c>
      <c r="L8901" s="66">
        <f t="shared" ref="L8901:X8901" si="6454">SUM(L8902:L8906)</f>
        <v>28000</v>
      </c>
      <c r="M8901" s="66">
        <f t="shared" si="6454"/>
        <v>0</v>
      </c>
      <c r="N8901" s="66">
        <f t="shared" si="6454"/>
        <v>0</v>
      </c>
      <c r="O8901" s="66">
        <f t="shared" si="6454"/>
        <v>0</v>
      </c>
      <c r="P8901" s="66">
        <f t="shared" si="6454"/>
        <v>0</v>
      </c>
      <c r="Q8901" s="66">
        <f t="shared" si="6454"/>
        <v>722420</v>
      </c>
      <c r="R8901" s="66">
        <f t="shared" si="6454"/>
        <v>704420</v>
      </c>
      <c r="S8901" s="66">
        <f t="shared" si="6454"/>
        <v>559543</v>
      </c>
      <c r="T8901" s="66">
        <f t="shared" si="6454"/>
        <v>144877</v>
      </c>
      <c r="U8901" s="66">
        <f t="shared" si="6454"/>
        <v>85828</v>
      </c>
      <c r="V8901" s="66">
        <f t="shared" si="6454"/>
        <v>29525</v>
      </c>
      <c r="W8901" s="66">
        <f t="shared" si="6454"/>
        <v>29524</v>
      </c>
      <c r="X8901" s="66">
        <f t="shared" si="6454"/>
        <v>704420</v>
      </c>
      <c r="Y8901" s="208">
        <f t="shared" si="6447"/>
        <v>100</v>
      </c>
    </row>
    <row r="8902" spans="1:25">
      <c r="A8902" s="23">
        <v>35</v>
      </c>
      <c r="B8902" s="80" t="s">
        <v>172</v>
      </c>
      <c r="C8902" s="80" t="s">
        <v>1109</v>
      </c>
      <c r="D8902" s="80">
        <v>35020026</v>
      </c>
      <c r="E8902" s="22">
        <v>6112</v>
      </c>
      <c r="F8902" s="23" t="s">
        <v>3037</v>
      </c>
      <c r="G8902" s="129" t="s">
        <v>3380</v>
      </c>
      <c r="H8902" s="32" t="s">
        <v>16</v>
      </c>
      <c r="I8902" s="44">
        <f t="shared" si="6421"/>
        <v>99710</v>
      </c>
      <c r="J8902" s="44">
        <v>99710</v>
      </c>
      <c r="K8902" s="44">
        <f t="shared" si="6422"/>
        <v>0</v>
      </c>
      <c r="L8902" s="44">
        <v>0</v>
      </c>
      <c r="M8902" s="44">
        <v>0</v>
      </c>
      <c r="N8902" s="44">
        <v>0</v>
      </c>
      <c r="O8902" s="44">
        <v>0</v>
      </c>
      <c r="P8902" s="44">
        <v>0</v>
      </c>
      <c r="Q8902" s="44">
        <v>99710</v>
      </c>
      <c r="R8902" s="44">
        <v>99710</v>
      </c>
      <c r="S8902" s="44">
        <v>76128</v>
      </c>
      <c r="T8902" s="44">
        <f t="shared" si="6452"/>
        <v>23582</v>
      </c>
      <c r="U8902" s="44">
        <v>7860</v>
      </c>
      <c r="V8902" s="44">
        <v>7861</v>
      </c>
      <c r="W8902" s="44">
        <v>7861</v>
      </c>
      <c r="X8902" s="44">
        <f t="shared" si="6453"/>
        <v>99710</v>
      </c>
      <c r="Y8902" s="209">
        <f t="shared" si="6447"/>
        <v>100</v>
      </c>
    </row>
    <row r="8903" spans="1:25">
      <c r="A8903" s="23">
        <v>35</v>
      </c>
      <c r="B8903" s="80" t="s">
        <v>172</v>
      </c>
      <c r="C8903" s="80" t="s">
        <v>1109</v>
      </c>
      <c r="D8903" s="80">
        <v>35020026</v>
      </c>
      <c r="E8903" s="22">
        <v>6112</v>
      </c>
      <c r="F8903" s="23" t="s">
        <v>3038</v>
      </c>
      <c r="G8903" s="129" t="s">
        <v>3380</v>
      </c>
      <c r="H8903" s="32" t="s">
        <v>19</v>
      </c>
      <c r="I8903" s="44">
        <f t="shared" si="6421"/>
        <v>353210</v>
      </c>
      <c r="J8903" s="44">
        <v>353210</v>
      </c>
      <c r="K8903" s="44">
        <f t="shared" si="6422"/>
        <v>0</v>
      </c>
      <c r="L8903" s="44">
        <v>0</v>
      </c>
      <c r="M8903" s="44">
        <v>0</v>
      </c>
      <c r="N8903" s="44">
        <v>0</v>
      </c>
      <c r="O8903" s="44">
        <v>0</v>
      </c>
      <c r="P8903" s="44">
        <v>0</v>
      </c>
      <c r="Q8903" s="44">
        <v>379210</v>
      </c>
      <c r="R8903" s="44">
        <v>379210</v>
      </c>
      <c r="S8903" s="44">
        <v>314219</v>
      </c>
      <c r="T8903" s="44">
        <f t="shared" si="6452"/>
        <v>64991</v>
      </c>
      <c r="U8903" s="44">
        <v>21664</v>
      </c>
      <c r="V8903" s="44">
        <v>21664</v>
      </c>
      <c r="W8903" s="44">
        <v>21663</v>
      </c>
      <c r="X8903" s="44">
        <f t="shared" si="6453"/>
        <v>379210</v>
      </c>
      <c r="Y8903" s="209">
        <f t="shared" si="6447"/>
        <v>100</v>
      </c>
    </row>
    <row r="8904" spans="1:25">
      <c r="A8904" s="23">
        <v>35</v>
      </c>
      <c r="B8904" s="80" t="s">
        <v>172</v>
      </c>
      <c r="C8904" s="80" t="s">
        <v>1109</v>
      </c>
      <c r="D8904" s="80">
        <v>35020026</v>
      </c>
      <c r="E8904" s="22">
        <v>6112</v>
      </c>
      <c r="F8904" s="23" t="s">
        <v>3039</v>
      </c>
      <c r="G8904" s="129" t="s">
        <v>3380</v>
      </c>
      <c r="H8904" s="32" t="s">
        <v>17</v>
      </c>
      <c r="I8904" s="44">
        <f t="shared" si="6421"/>
        <v>76895</v>
      </c>
      <c r="J8904" s="44">
        <v>76895</v>
      </c>
      <c r="K8904" s="44">
        <f t="shared" si="6422"/>
        <v>0</v>
      </c>
      <c r="L8904" s="44">
        <v>0</v>
      </c>
      <c r="M8904" s="44">
        <v>0</v>
      </c>
      <c r="N8904" s="44">
        <v>0</v>
      </c>
      <c r="O8904" s="44">
        <v>0</v>
      </c>
      <c r="P8904" s="44">
        <v>0</v>
      </c>
      <c r="Q8904" s="44">
        <v>89796</v>
      </c>
      <c r="R8904" s="44">
        <v>89796</v>
      </c>
      <c r="S8904" s="44">
        <v>89796</v>
      </c>
      <c r="T8904" s="44">
        <f t="shared" si="6452"/>
        <v>0</v>
      </c>
      <c r="U8904" s="44"/>
      <c r="V8904" s="44"/>
      <c r="W8904" s="44"/>
      <c r="X8904" s="44">
        <f t="shared" si="6453"/>
        <v>89796</v>
      </c>
      <c r="Y8904" s="209">
        <f t="shared" si="6447"/>
        <v>100</v>
      </c>
    </row>
    <row r="8905" spans="1:25">
      <c r="A8905" s="23">
        <v>35</v>
      </c>
      <c r="B8905" s="80" t="s">
        <v>172</v>
      </c>
      <c r="C8905" s="80" t="s">
        <v>1109</v>
      </c>
      <c r="D8905" s="80">
        <v>35020026</v>
      </c>
      <c r="E8905" s="22">
        <v>6112</v>
      </c>
      <c r="F8905" s="23" t="s">
        <v>3040</v>
      </c>
      <c r="G8905" s="129" t="s">
        <v>3380</v>
      </c>
      <c r="H8905" s="32" t="s">
        <v>15</v>
      </c>
      <c r="I8905" s="44">
        <f t="shared" si="6421"/>
        <v>60704</v>
      </c>
      <c r="J8905" s="44">
        <v>60704</v>
      </c>
      <c r="K8905" s="44">
        <f t="shared" si="6422"/>
        <v>0</v>
      </c>
      <c r="L8905" s="44">
        <v>0</v>
      </c>
      <c r="M8905" s="44">
        <v>0</v>
      </c>
      <c r="N8905" s="44">
        <v>0</v>
      </c>
      <c r="O8905" s="44">
        <v>0</v>
      </c>
      <c r="P8905" s="44">
        <v>0</v>
      </c>
      <c r="Q8905" s="44">
        <v>64704</v>
      </c>
      <c r="R8905" s="44">
        <v>64704</v>
      </c>
      <c r="S8905" s="44">
        <v>16000</v>
      </c>
      <c r="T8905" s="44">
        <f t="shared" si="6452"/>
        <v>48704</v>
      </c>
      <c r="U8905" s="44">
        <v>48704</v>
      </c>
      <c r="V8905" s="44"/>
      <c r="W8905" s="44"/>
      <c r="X8905" s="44">
        <f t="shared" si="6453"/>
        <v>64704</v>
      </c>
      <c r="Y8905" s="209">
        <f t="shared" si="6447"/>
        <v>100</v>
      </c>
    </row>
    <row r="8906" spans="1:25">
      <c r="A8906" s="23">
        <v>35</v>
      </c>
      <c r="B8906" s="80" t="s">
        <v>172</v>
      </c>
      <c r="C8906" s="80" t="s">
        <v>1109</v>
      </c>
      <c r="D8906" s="80">
        <v>35020026</v>
      </c>
      <c r="E8906" s="22">
        <v>6112</v>
      </c>
      <c r="F8906" s="23" t="s">
        <v>3041</v>
      </c>
      <c r="G8906" s="129" t="s">
        <v>3380</v>
      </c>
      <c r="H8906" s="32" t="s">
        <v>18</v>
      </c>
      <c r="I8906" s="44">
        <f t="shared" si="6421"/>
        <v>84000</v>
      </c>
      <c r="J8906" s="44">
        <v>56000</v>
      </c>
      <c r="K8906" s="44">
        <f t="shared" si="6422"/>
        <v>28000</v>
      </c>
      <c r="L8906" s="44">
        <v>28000</v>
      </c>
      <c r="M8906" s="44">
        <v>0</v>
      </c>
      <c r="N8906" s="44">
        <v>0</v>
      </c>
      <c r="O8906" s="44">
        <v>0</v>
      </c>
      <c r="P8906" s="44">
        <v>0</v>
      </c>
      <c r="Q8906" s="44">
        <v>89000</v>
      </c>
      <c r="R8906" s="44">
        <v>71000</v>
      </c>
      <c r="S8906" s="44">
        <v>63400</v>
      </c>
      <c r="T8906" s="44">
        <f t="shared" si="6452"/>
        <v>7600</v>
      </c>
      <c r="U8906" s="44">
        <v>7600</v>
      </c>
      <c r="V8906" s="44"/>
      <c r="W8906" s="44"/>
      <c r="X8906" s="44">
        <f t="shared" si="6453"/>
        <v>71000</v>
      </c>
      <c r="Y8906" s="209">
        <f t="shared" si="6447"/>
        <v>100</v>
      </c>
    </row>
    <row r="8907" spans="1:25">
      <c r="A8907" s="23">
        <v>35</v>
      </c>
      <c r="B8907" s="80" t="s">
        <v>172</v>
      </c>
      <c r="C8907" s="80" t="s">
        <v>1109</v>
      </c>
      <c r="D8907" s="80">
        <v>35020026</v>
      </c>
      <c r="E8907" s="21" t="s">
        <v>139</v>
      </c>
      <c r="F8907" s="21" t="s">
        <v>0</v>
      </c>
      <c r="G8907" s="150" t="s">
        <v>0</v>
      </c>
      <c r="H8907" s="21" t="s">
        <v>21</v>
      </c>
      <c r="I8907" s="66">
        <f t="shared" si="6421"/>
        <v>688731</v>
      </c>
      <c r="J8907" s="66">
        <f t="shared" ref="J8907:X8907" si="6455">SUM(J8908)</f>
        <v>597605</v>
      </c>
      <c r="K8907" s="66">
        <f t="shared" si="6422"/>
        <v>91126</v>
      </c>
      <c r="L8907" s="66">
        <f t="shared" si="6455"/>
        <v>71162</v>
      </c>
      <c r="M8907" s="66">
        <f t="shared" si="6455"/>
        <v>0</v>
      </c>
      <c r="N8907" s="66">
        <f t="shared" si="6455"/>
        <v>19964</v>
      </c>
      <c r="O8907" s="66">
        <f t="shared" si="6455"/>
        <v>0</v>
      </c>
      <c r="P8907" s="66">
        <f t="shared" si="6455"/>
        <v>0</v>
      </c>
      <c r="Q8907" s="66">
        <f t="shared" si="6455"/>
        <v>746078</v>
      </c>
      <c r="R8907" s="66">
        <f t="shared" si="6455"/>
        <v>629798</v>
      </c>
      <c r="S8907" s="66">
        <f t="shared" si="6455"/>
        <v>481401</v>
      </c>
      <c r="T8907" s="66">
        <f t="shared" si="6455"/>
        <v>148397</v>
      </c>
      <c r="U8907" s="66">
        <f t="shared" si="6455"/>
        <v>49466</v>
      </c>
      <c r="V8907" s="66">
        <f t="shared" si="6455"/>
        <v>49466</v>
      </c>
      <c r="W8907" s="66">
        <f t="shared" si="6455"/>
        <v>49465</v>
      </c>
      <c r="X8907" s="66">
        <f t="shared" si="6455"/>
        <v>629798</v>
      </c>
      <c r="Y8907" s="208">
        <f t="shared" si="6447"/>
        <v>100</v>
      </c>
    </row>
    <row r="8908" spans="1:25">
      <c r="A8908" s="23">
        <v>35</v>
      </c>
      <c r="B8908" s="80" t="s">
        <v>172</v>
      </c>
      <c r="C8908" s="80" t="s">
        <v>1109</v>
      </c>
      <c r="D8908" s="80">
        <v>35020026</v>
      </c>
      <c r="E8908" s="22">
        <v>6121</v>
      </c>
      <c r="F8908" s="23"/>
      <c r="G8908" s="129" t="s">
        <v>3380</v>
      </c>
      <c r="H8908" s="32" t="s">
        <v>22</v>
      </c>
      <c r="I8908" s="44">
        <f t="shared" si="6421"/>
        <v>688731</v>
      </c>
      <c r="J8908" s="44">
        <v>597605</v>
      </c>
      <c r="K8908" s="44">
        <f t="shared" si="6422"/>
        <v>91126</v>
      </c>
      <c r="L8908" s="44">
        <v>71162</v>
      </c>
      <c r="M8908" s="44">
        <v>0</v>
      </c>
      <c r="N8908" s="44">
        <v>19964</v>
      </c>
      <c r="O8908" s="44">
        <v>0</v>
      </c>
      <c r="P8908" s="44">
        <v>0</v>
      </c>
      <c r="Q8908" s="44">
        <v>746078</v>
      </c>
      <c r="R8908" s="44">
        <v>629798</v>
      </c>
      <c r="S8908" s="44">
        <v>481401</v>
      </c>
      <c r="T8908" s="44">
        <f t="shared" si="6452"/>
        <v>148397</v>
      </c>
      <c r="U8908" s="44">
        <v>49466</v>
      </c>
      <c r="V8908" s="44">
        <v>49466</v>
      </c>
      <c r="W8908" s="44">
        <v>49465</v>
      </c>
      <c r="X8908" s="44">
        <f t="shared" si="6453"/>
        <v>629798</v>
      </c>
      <c r="Y8908" s="209">
        <f t="shared" si="6447"/>
        <v>100</v>
      </c>
    </row>
    <row r="8909" spans="1:25">
      <c r="A8909" s="23">
        <v>35</v>
      </c>
      <c r="B8909" s="80" t="s">
        <v>172</v>
      </c>
      <c r="C8909" s="80" t="s">
        <v>1109</v>
      </c>
      <c r="D8909" s="80">
        <v>35020026</v>
      </c>
      <c r="E8909" s="21" t="s">
        <v>141</v>
      </c>
      <c r="F8909" s="21" t="s">
        <v>0</v>
      </c>
      <c r="G8909" s="150" t="s">
        <v>0</v>
      </c>
      <c r="H8909" s="21" t="s">
        <v>23</v>
      </c>
      <c r="I8909" s="66">
        <f t="shared" si="6421"/>
        <v>2163585</v>
      </c>
      <c r="J8909" s="66">
        <f>SUM(J8910:J8918)</f>
        <v>137246</v>
      </c>
      <c r="K8909" s="66">
        <f t="shared" si="6422"/>
        <v>2026339</v>
      </c>
      <c r="L8909" s="66">
        <f t="shared" ref="L8909:X8909" si="6456">SUM(L8910:L8918)</f>
        <v>1357000</v>
      </c>
      <c r="M8909" s="66">
        <f t="shared" si="6456"/>
        <v>0</v>
      </c>
      <c r="N8909" s="66">
        <f t="shared" si="6456"/>
        <v>669339</v>
      </c>
      <c r="O8909" s="66">
        <f t="shared" si="6456"/>
        <v>0</v>
      </c>
      <c r="P8909" s="66">
        <f t="shared" si="6456"/>
        <v>0</v>
      </c>
      <c r="Q8909" s="66">
        <f t="shared" si="6456"/>
        <v>2723359</v>
      </c>
      <c r="R8909" s="66">
        <f t="shared" si="6456"/>
        <v>236568</v>
      </c>
      <c r="S8909" s="66">
        <f t="shared" si="6456"/>
        <v>210115</v>
      </c>
      <c r="T8909" s="66">
        <f t="shared" si="6456"/>
        <v>26453</v>
      </c>
      <c r="U8909" s="66">
        <f t="shared" si="6456"/>
        <v>9367</v>
      </c>
      <c r="V8909" s="66">
        <f t="shared" si="6456"/>
        <v>9368</v>
      </c>
      <c r="W8909" s="66">
        <f t="shared" si="6456"/>
        <v>7718</v>
      </c>
      <c r="X8909" s="66">
        <f t="shared" si="6456"/>
        <v>236568</v>
      </c>
      <c r="Y8909" s="208">
        <f t="shared" si="6447"/>
        <v>100</v>
      </c>
    </row>
    <row r="8910" spans="1:25">
      <c r="A8910" s="23">
        <v>35</v>
      </c>
      <c r="B8910" s="80" t="s">
        <v>172</v>
      </c>
      <c r="C8910" s="80" t="s">
        <v>1109</v>
      </c>
      <c r="D8910" s="80">
        <v>35020026</v>
      </c>
      <c r="E8910" s="22">
        <v>6131</v>
      </c>
      <c r="F8910" s="23"/>
      <c r="G8910" s="129" t="s">
        <v>3380</v>
      </c>
      <c r="H8910" s="32" t="s">
        <v>24</v>
      </c>
      <c r="I8910" s="44">
        <f t="shared" si="6421"/>
        <v>100000</v>
      </c>
      <c r="J8910" s="44">
        <v>0</v>
      </c>
      <c r="K8910" s="44">
        <f t="shared" si="6422"/>
        <v>100000</v>
      </c>
      <c r="L8910" s="44">
        <v>71000</v>
      </c>
      <c r="M8910" s="44">
        <v>0</v>
      </c>
      <c r="N8910" s="44">
        <v>29000</v>
      </c>
      <c r="O8910" s="44">
        <v>0</v>
      </c>
      <c r="P8910" s="44">
        <v>0</v>
      </c>
      <c r="Q8910" s="44">
        <v>130450</v>
      </c>
      <c r="R8910" s="44">
        <v>0</v>
      </c>
      <c r="S8910" s="44">
        <v>0</v>
      </c>
      <c r="T8910" s="44">
        <f t="shared" si="6452"/>
        <v>0</v>
      </c>
      <c r="U8910" s="44"/>
      <c r="V8910" s="44"/>
      <c r="W8910" s="44"/>
      <c r="X8910" s="44">
        <f t="shared" si="6453"/>
        <v>0</v>
      </c>
      <c r="Y8910" s="209">
        <f t="shared" si="6447"/>
        <v>0</v>
      </c>
    </row>
    <row r="8911" spans="1:25">
      <c r="A8911" s="23">
        <v>35</v>
      </c>
      <c r="B8911" s="80" t="s">
        <v>172</v>
      </c>
      <c r="C8911" s="80" t="s">
        <v>1109</v>
      </c>
      <c r="D8911" s="80">
        <v>35020026</v>
      </c>
      <c r="E8911" s="22">
        <v>6132</v>
      </c>
      <c r="F8911" s="23"/>
      <c r="G8911" s="129" t="s">
        <v>3380</v>
      </c>
      <c r="H8911" s="32" t="s">
        <v>25</v>
      </c>
      <c r="I8911" s="44">
        <f t="shared" si="6421"/>
        <v>277000</v>
      </c>
      <c r="J8911" s="44">
        <v>27000</v>
      </c>
      <c r="K8911" s="44">
        <f t="shared" si="6422"/>
        <v>250000</v>
      </c>
      <c r="L8911" s="44">
        <v>250000</v>
      </c>
      <c r="M8911" s="44">
        <v>0</v>
      </c>
      <c r="N8911" s="44">
        <v>0</v>
      </c>
      <c r="O8911" s="44">
        <v>0</v>
      </c>
      <c r="P8911" s="44">
        <v>0</v>
      </c>
      <c r="Q8911" s="44">
        <v>337000</v>
      </c>
      <c r="R8911" s="44">
        <v>27000</v>
      </c>
      <c r="S8911" s="44">
        <v>20500</v>
      </c>
      <c r="T8911" s="44">
        <f t="shared" si="6452"/>
        <v>6500</v>
      </c>
      <c r="U8911" s="44">
        <v>2166</v>
      </c>
      <c r="V8911" s="44">
        <v>2167</v>
      </c>
      <c r="W8911" s="44">
        <v>2167</v>
      </c>
      <c r="X8911" s="44">
        <f t="shared" si="6453"/>
        <v>27000</v>
      </c>
      <c r="Y8911" s="209">
        <f t="shared" si="6447"/>
        <v>100</v>
      </c>
    </row>
    <row r="8912" spans="1:25">
      <c r="A8912" s="23">
        <v>35</v>
      </c>
      <c r="B8912" s="80" t="s">
        <v>172</v>
      </c>
      <c r="C8912" s="80" t="s">
        <v>1109</v>
      </c>
      <c r="D8912" s="80">
        <v>35020026</v>
      </c>
      <c r="E8912" s="22">
        <v>6133</v>
      </c>
      <c r="F8912" s="23"/>
      <c r="G8912" s="129" t="s">
        <v>3380</v>
      </c>
      <c r="H8912" s="32" t="s">
        <v>26</v>
      </c>
      <c r="I8912" s="44">
        <f t="shared" si="6421"/>
        <v>121000</v>
      </c>
      <c r="J8912" s="44">
        <v>30000</v>
      </c>
      <c r="K8912" s="44">
        <f t="shared" si="6422"/>
        <v>91000</v>
      </c>
      <c r="L8912" s="44">
        <v>91000</v>
      </c>
      <c r="M8912" s="44">
        <v>0</v>
      </c>
      <c r="N8912" s="44">
        <v>0</v>
      </c>
      <c r="O8912" s="44">
        <v>0</v>
      </c>
      <c r="P8912" s="44">
        <v>0</v>
      </c>
      <c r="Q8912" s="44">
        <v>141000</v>
      </c>
      <c r="R8912" s="44">
        <v>30000</v>
      </c>
      <c r="S8912" s="44">
        <v>23000</v>
      </c>
      <c r="T8912" s="44">
        <f t="shared" si="6452"/>
        <v>7000</v>
      </c>
      <c r="U8912" s="44">
        <v>2334</v>
      </c>
      <c r="V8912" s="44">
        <v>2333</v>
      </c>
      <c r="W8912" s="44">
        <v>2333</v>
      </c>
      <c r="X8912" s="44">
        <f t="shared" si="6453"/>
        <v>30000</v>
      </c>
      <c r="Y8912" s="209">
        <f t="shared" si="6447"/>
        <v>100</v>
      </c>
    </row>
    <row r="8913" spans="1:25">
      <c r="A8913" s="23">
        <v>35</v>
      </c>
      <c r="B8913" s="80" t="s">
        <v>172</v>
      </c>
      <c r="C8913" s="80" t="s">
        <v>1109</v>
      </c>
      <c r="D8913" s="80">
        <v>35020026</v>
      </c>
      <c r="E8913" s="22">
        <v>6134</v>
      </c>
      <c r="F8913" s="23"/>
      <c r="G8913" s="129" t="s">
        <v>3380</v>
      </c>
      <c r="H8913" s="32" t="s">
        <v>27</v>
      </c>
      <c r="I8913" s="44">
        <f t="shared" si="6421"/>
        <v>520000</v>
      </c>
      <c r="J8913" s="44">
        <v>0</v>
      </c>
      <c r="K8913" s="44">
        <f t="shared" si="6422"/>
        <v>520000</v>
      </c>
      <c r="L8913" s="44">
        <v>260000</v>
      </c>
      <c r="M8913" s="44">
        <v>0</v>
      </c>
      <c r="N8913" s="44">
        <v>260000</v>
      </c>
      <c r="O8913" s="44">
        <v>0</v>
      </c>
      <c r="P8913" s="44">
        <v>0</v>
      </c>
      <c r="Q8913" s="44">
        <v>882177</v>
      </c>
      <c r="R8913" s="44">
        <v>100000</v>
      </c>
      <c r="S8913" s="44">
        <v>100000</v>
      </c>
      <c r="T8913" s="44">
        <f t="shared" si="6452"/>
        <v>0</v>
      </c>
      <c r="U8913" s="44"/>
      <c r="V8913" s="44"/>
      <c r="W8913" s="44"/>
      <c r="X8913" s="44">
        <f t="shared" si="6453"/>
        <v>100000</v>
      </c>
      <c r="Y8913" s="209">
        <f t="shared" si="6447"/>
        <v>100</v>
      </c>
    </row>
    <row r="8914" spans="1:25">
      <c r="A8914" s="23">
        <v>35</v>
      </c>
      <c r="B8914" s="80" t="s">
        <v>172</v>
      </c>
      <c r="C8914" s="80" t="s">
        <v>1109</v>
      </c>
      <c r="D8914" s="80">
        <v>35020026</v>
      </c>
      <c r="E8914" s="22">
        <v>6135</v>
      </c>
      <c r="F8914" s="23"/>
      <c r="G8914" s="129" t="s">
        <v>3380</v>
      </c>
      <c r="H8914" s="32" t="s">
        <v>28</v>
      </c>
      <c r="I8914" s="44">
        <f t="shared" si="6421"/>
        <v>20000</v>
      </c>
      <c r="J8914" s="44">
        <v>0</v>
      </c>
      <c r="K8914" s="44">
        <f t="shared" si="6422"/>
        <v>20000</v>
      </c>
      <c r="L8914" s="44">
        <v>20000</v>
      </c>
      <c r="M8914" s="44">
        <v>0</v>
      </c>
      <c r="N8914" s="44">
        <v>0</v>
      </c>
      <c r="O8914" s="44">
        <v>0</v>
      </c>
      <c r="P8914" s="44">
        <v>0</v>
      </c>
      <c r="Q8914" s="44">
        <v>30000</v>
      </c>
      <c r="R8914" s="44">
        <v>0</v>
      </c>
      <c r="S8914" s="44">
        <v>0</v>
      </c>
      <c r="T8914" s="44">
        <f t="shared" si="6452"/>
        <v>0</v>
      </c>
      <c r="U8914" s="44"/>
      <c r="V8914" s="44"/>
      <c r="W8914" s="44"/>
      <c r="X8914" s="44">
        <f t="shared" si="6453"/>
        <v>0</v>
      </c>
      <c r="Y8914" s="209">
        <f t="shared" si="6447"/>
        <v>0</v>
      </c>
    </row>
    <row r="8915" spans="1:25">
      <c r="A8915" s="23">
        <v>35</v>
      </c>
      <c r="B8915" s="80" t="s">
        <v>172</v>
      </c>
      <c r="C8915" s="80" t="s">
        <v>1109</v>
      </c>
      <c r="D8915" s="80">
        <v>35020026</v>
      </c>
      <c r="E8915" s="22">
        <v>6136</v>
      </c>
      <c r="F8915" s="23"/>
      <c r="G8915" s="129" t="s">
        <v>3380</v>
      </c>
      <c r="H8915" s="32" t="s">
        <v>29</v>
      </c>
      <c r="I8915" s="44">
        <f t="shared" si="6421"/>
        <v>15000</v>
      </c>
      <c r="J8915" s="44">
        <v>0</v>
      </c>
      <c r="K8915" s="44">
        <f t="shared" si="6422"/>
        <v>15000</v>
      </c>
      <c r="L8915" s="44">
        <v>15000</v>
      </c>
      <c r="M8915" s="44">
        <v>0</v>
      </c>
      <c r="N8915" s="44">
        <v>0</v>
      </c>
      <c r="O8915" s="44">
        <v>0</v>
      </c>
      <c r="P8915" s="44">
        <v>0</v>
      </c>
      <c r="Q8915" s="44">
        <v>15000</v>
      </c>
      <c r="R8915" s="44">
        <v>0</v>
      </c>
      <c r="S8915" s="44">
        <v>0</v>
      </c>
      <c r="T8915" s="44">
        <f t="shared" si="6452"/>
        <v>0</v>
      </c>
      <c r="U8915" s="44"/>
      <c r="V8915" s="44"/>
      <c r="W8915" s="44"/>
      <c r="X8915" s="44">
        <f t="shared" si="6453"/>
        <v>0</v>
      </c>
      <c r="Y8915" s="209">
        <f t="shared" si="6447"/>
        <v>0</v>
      </c>
    </row>
    <row r="8916" spans="1:25">
      <c r="A8916" s="23">
        <v>35</v>
      </c>
      <c r="B8916" s="80" t="s">
        <v>172</v>
      </c>
      <c r="C8916" s="80" t="s">
        <v>1109</v>
      </c>
      <c r="D8916" s="80">
        <v>35020026</v>
      </c>
      <c r="E8916" s="22">
        <v>6137</v>
      </c>
      <c r="F8916" s="23"/>
      <c r="G8916" s="129" t="s">
        <v>3380</v>
      </c>
      <c r="H8916" s="32" t="s">
        <v>30</v>
      </c>
      <c r="I8916" s="44">
        <f t="shared" si="6421"/>
        <v>246246</v>
      </c>
      <c r="J8916" s="44">
        <v>46246</v>
      </c>
      <c r="K8916" s="44">
        <f t="shared" si="6422"/>
        <v>200000</v>
      </c>
      <c r="L8916" s="44">
        <v>100000</v>
      </c>
      <c r="M8916" s="44">
        <v>0</v>
      </c>
      <c r="N8916" s="44">
        <v>100000</v>
      </c>
      <c r="O8916" s="44">
        <v>0</v>
      </c>
      <c r="P8916" s="44">
        <v>0</v>
      </c>
      <c r="Q8916" s="44">
        <v>234596</v>
      </c>
      <c r="R8916" s="44">
        <v>44596</v>
      </c>
      <c r="S8916" s="44">
        <v>39000</v>
      </c>
      <c r="T8916" s="44">
        <f t="shared" si="6452"/>
        <v>5596</v>
      </c>
      <c r="U8916" s="44">
        <v>2416</v>
      </c>
      <c r="V8916" s="44">
        <v>2415</v>
      </c>
      <c r="W8916" s="44">
        <v>765</v>
      </c>
      <c r="X8916" s="44">
        <f t="shared" si="6453"/>
        <v>44596</v>
      </c>
      <c r="Y8916" s="209">
        <f t="shared" si="6447"/>
        <v>100</v>
      </c>
    </row>
    <row r="8917" spans="1:25">
      <c r="A8917" s="23">
        <v>35</v>
      </c>
      <c r="B8917" s="80" t="s">
        <v>172</v>
      </c>
      <c r="C8917" s="80" t="s">
        <v>1109</v>
      </c>
      <c r="D8917" s="80">
        <v>35020026</v>
      </c>
      <c r="E8917" s="22">
        <v>6138</v>
      </c>
      <c r="F8917" s="23"/>
      <c r="G8917" s="129" t="s">
        <v>3380</v>
      </c>
      <c r="H8917" s="32" t="s">
        <v>31</v>
      </c>
      <c r="I8917" s="44">
        <f t="shared" si="6421"/>
        <v>10000</v>
      </c>
      <c r="J8917" s="44">
        <v>0</v>
      </c>
      <c r="K8917" s="44">
        <f t="shared" si="6422"/>
        <v>10000</v>
      </c>
      <c r="L8917" s="44">
        <v>10000</v>
      </c>
      <c r="M8917" s="44">
        <v>0</v>
      </c>
      <c r="N8917" s="44">
        <v>0</v>
      </c>
      <c r="O8917" s="44">
        <v>0</v>
      </c>
      <c r="P8917" s="44">
        <v>0</v>
      </c>
      <c r="Q8917" s="44">
        <v>15000</v>
      </c>
      <c r="R8917" s="44">
        <v>0</v>
      </c>
      <c r="S8917" s="44">
        <v>0</v>
      </c>
      <c r="T8917" s="44">
        <f t="shared" si="6452"/>
        <v>0</v>
      </c>
      <c r="U8917" s="44"/>
      <c r="V8917" s="44"/>
      <c r="W8917" s="44"/>
      <c r="X8917" s="44">
        <f t="shared" si="6453"/>
        <v>0</v>
      </c>
      <c r="Y8917" s="209">
        <f t="shared" si="6447"/>
        <v>0</v>
      </c>
    </row>
    <row r="8918" spans="1:25">
      <c r="A8918" s="20">
        <v>35</v>
      </c>
      <c r="B8918" s="81" t="s">
        <v>172</v>
      </c>
      <c r="C8918" s="81" t="s">
        <v>1109</v>
      </c>
      <c r="D8918" s="81">
        <v>35020026</v>
      </c>
      <c r="E8918" s="20" t="s">
        <v>144</v>
      </c>
      <c r="F8918" s="23" t="s">
        <v>0</v>
      </c>
      <c r="G8918" s="154" t="s">
        <v>0</v>
      </c>
      <c r="H8918" s="21" t="s">
        <v>32</v>
      </c>
      <c r="I8918" s="66">
        <f t="shared" si="6421"/>
        <v>854339</v>
      </c>
      <c r="J8918" s="66">
        <f>SUM(J8919:J8921)</f>
        <v>34000</v>
      </c>
      <c r="K8918" s="66">
        <f t="shared" si="6422"/>
        <v>820339</v>
      </c>
      <c r="L8918" s="66">
        <f t="shared" ref="L8918:X8918" si="6457">SUM(L8919:L8921)</f>
        <v>540000</v>
      </c>
      <c r="M8918" s="66">
        <f t="shared" si="6457"/>
        <v>0</v>
      </c>
      <c r="N8918" s="66">
        <f t="shared" si="6457"/>
        <v>280339</v>
      </c>
      <c r="O8918" s="66">
        <f t="shared" si="6457"/>
        <v>0</v>
      </c>
      <c r="P8918" s="66">
        <f t="shared" si="6457"/>
        <v>0</v>
      </c>
      <c r="Q8918" s="66">
        <f t="shared" si="6457"/>
        <v>938136</v>
      </c>
      <c r="R8918" s="66">
        <f t="shared" si="6457"/>
        <v>34972</v>
      </c>
      <c r="S8918" s="66">
        <f t="shared" si="6457"/>
        <v>27615</v>
      </c>
      <c r="T8918" s="66">
        <f t="shared" si="6457"/>
        <v>7357</v>
      </c>
      <c r="U8918" s="66">
        <f t="shared" si="6457"/>
        <v>2451</v>
      </c>
      <c r="V8918" s="66">
        <f t="shared" si="6457"/>
        <v>2453</v>
      </c>
      <c r="W8918" s="66">
        <f t="shared" si="6457"/>
        <v>2453</v>
      </c>
      <c r="X8918" s="66">
        <f t="shared" si="6457"/>
        <v>34972</v>
      </c>
      <c r="Y8918" s="208">
        <f t="shared" si="6447"/>
        <v>100</v>
      </c>
    </row>
    <row r="8919" spans="1:25">
      <c r="A8919" s="23">
        <v>35</v>
      </c>
      <c r="B8919" s="80" t="s">
        <v>172</v>
      </c>
      <c r="C8919" s="80" t="s">
        <v>1109</v>
      </c>
      <c r="D8919" s="80">
        <v>35020026</v>
      </c>
      <c r="E8919" s="22">
        <v>6139</v>
      </c>
      <c r="F8919" s="23"/>
      <c r="G8919" s="129" t="s">
        <v>3380</v>
      </c>
      <c r="H8919" s="32" t="s">
        <v>32</v>
      </c>
      <c r="I8919" s="44">
        <f t="shared" si="6421"/>
        <v>758339</v>
      </c>
      <c r="J8919" s="44">
        <v>0</v>
      </c>
      <c r="K8919" s="44">
        <f t="shared" si="6422"/>
        <v>758339</v>
      </c>
      <c r="L8919" s="44">
        <v>480000</v>
      </c>
      <c r="M8919" s="44">
        <v>0</v>
      </c>
      <c r="N8919" s="44">
        <v>278339</v>
      </c>
      <c r="O8919" s="44">
        <v>0</v>
      </c>
      <c r="P8919" s="44">
        <v>0</v>
      </c>
      <c r="Q8919" s="44">
        <v>855420</v>
      </c>
      <c r="R8919" s="44">
        <v>0</v>
      </c>
      <c r="S8919" s="44">
        <v>0</v>
      </c>
      <c r="T8919" s="44">
        <f t="shared" si="6452"/>
        <v>0</v>
      </c>
      <c r="U8919" s="44"/>
      <c r="V8919" s="44"/>
      <c r="W8919" s="44"/>
      <c r="X8919" s="44">
        <f t="shared" si="6453"/>
        <v>0</v>
      </c>
      <c r="Y8919" s="209">
        <f t="shared" si="6447"/>
        <v>0</v>
      </c>
    </row>
    <row r="8920" spans="1:25">
      <c r="A8920" s="23">
        <v>35</v>
      </c>
      <c r="B8920" s="80" t="s">
        <v>172</v>
      </c>
      <c r="C8920" s="80" t="s">
        <v>1109</v>
      </c>
      <c r="D8920" s="80">
        <v>35020026</v>
      </c>
      <c r="E8920" s="22">
        <v>6139</v>
      </c>
      <c r="F8920" s="23" t="s">
        <v>3042</v>
      </c>
      <c r="G8920" s="129" t="s">
        <v>3380</v>
      </c>
      <c r="H8920" s="32" t="s">
        <v>152</v>
      </c>
      <c r="I8920" s="44">
        <f t="shared" si="6421"/>
        <v>61500</v>
      </c>
      <c r="J8920" s="44">
        <v>20000</v>
      </c>
      <c r="K8920" s="44">
        <f t="shared" si="6422"/>
        <v>41500</v>
      </c>
      <c r="L8920" s="44">
        <v>40000</v>
      </c>
      <c r="M8920" s="44">
        <v>0</v>
      </c>
      <c r="N8920" s="44">
        <v>1500</v>
      </c>
      <c r="O8920" s="44">
        <v>0</v>
      </c>
      <c r="P8920" s="44">
        <v>0</v>
      </c>
      <c r="Q8920" s="44">
        <v>48216</v>
      </c>
      <c r="R8920" s="44">
        <v>20972</v>
      </c>
      <c r="S8920" s="44">
        <v>15615</v>
      </c>
      <c r="T8920" s="44">
        <f t="shared" si="6452"/>
        <v>5357</v>
      </c>
      <c r="U8920" s="44">
        <v>1785</v>
      </c>
      <c r="V8920" s="44">
        <v>1786</v>
      </c>
      <c r="W8920" s="44">
        <v>1786</v>
      </c>
      <c r="X8920" s="44">
        <f t="shared" si="6453"/>
        <v>20972</v>
      </c>
      <c r="Y8920" s="209">
        <f t="shared" si="6447"/>
        <v>100</v>
      </c>
    </row>
    <row r="8921" spans="1:25">
      <c r="A8921" s="23">
        <v>35</v>
      </c>
      <c r="B8921" s="80" t="s">
        <v>172</v>
      </c>
      <c r="C8921" s="80" t="s">
        <v>1109</v>
      </c>
      <c r="D8921" s="80">
        <v>35020026</v>
      </c>
      <c r="E8921" s="22">
        <v>6139</v>
      </c>
      <c r="F8921" s="23" t="s">
        <v>3043</v>
      </c>
      <c r="G8921" s="129" t="s">
        <v>3380</v>
      </c>
      <c r="H8921" s="32" t="s">
        <v>158</v>
      </c>
      <c r="I8921" s="44">
        <f t="shared" si="6421"/>
        <v>34500</v>
      </c>
      <c r="J8921" s="44">
        <v>14000</v>
      </c>
      <c r="K8921" s="44">
        <f t="shared" si="6422"/>
        <v>20500</v>
      </c>
      <c r="L8921" s="44">
        <v>20000</v>
      </c>
      <c r="M8921" s="44">
        <v>0</v>
      </c>
      <c r="N8921" s="44">
        <v>500</v>
      </c>
      <c r="O8921" s="44">
        <v>0</v>
      </c>
      <c r="P8921" s="44">
        <v>0</v>
      </c>
      <c r="Q8921" s="44">
        <v>34500</v>
      </c>
      <c r="R8921" s="44">
        <v>14000</v>
      </c>
      <c r="S8921" s="44">
        <v>12000</v>
      </c>
      <c r="T8921" s="44">
        <f t="shared" si="6452"/>
        <v>2000</v>
      </c>
      <c r="U8921" s="44">
        <v>666</v>
      </c>
      <c r="V8921" s="44">
        <v>667</v>
      </c>
      <c r="W8921" s="44">
        <v>667</v>
      </c>
      <c r="X8921" s="44">
        <f t="shared" si="6453"/>
        <v>14000</v>
      </c>
      <c r="Y8921" s="209">
        <f t="shared" si="6447"/>
        <v>100</v>
      </c>
    </row>
    <row r="8922" spans="1:25" ht="20.399999999999999">
      <c r="A8922" s="20" t="s">
        <v>0</v>
      </c>
      <c r="B8922" s="81" t="s">
        <v>0</v>
      </c>
      <c r="C8922" s="81" t="s">
        <v>0</v>
      </c>
      <c r="D8922" s="94" t="s">
        <v>0</v>
      </c>
      <c r="E8922" s="21" t="s">
        <v>0</v>
      </c>
      <c r="F8922" s="21" t="s">
        <v>0</v>
      </c>
      <c r="G8922" s="150" t="s">
        <v>0</v>
      </c>
      <c r="H8922" s="30" t="s">
        <v>42</v>
      </c>
      <c r="I8922" s="31">
        <f t="shared" si="6421"/>
        <v>30000</v>
      </c>
      <c r="J8922" s="31">
        <f t="shared" ref="J8922:X8922" si="6458">SUM(J8923)</f>
        <v>0</v>
      </c>
      <c r="K8922" s="31">
        <f t="shared" si="6422"/>
        <v>30000</v>
      </c>
      <c r="L8922" s="31">
        <f t="shared" si="6458"/>
        <v>30000</v>
      </c>
      <c r="M8922" s="31">
        <f t="shared" si="6458"/>
        <v>0</v>
      </c>
      <c r="N8922" s="31">
        <f t="shared" si="6458"/>
        <v>0</v>
      </c>
      <c r="O8922" s="31">
        <f t="shared" si="6458"/>
        <v>0</v>
      </c>
      <c r="P8922" s="31">
        <f t="shared" si="6458"/>
        <v>0</v>
      </c>
      <c r="Q8922" s="31">
        <f t="shared" si="6458"/>
        <v>30000</v>
      </c>
      <c r="R8922" s="31">
        <f t="shared" si="6458"/>
        <v>0</v>
      </c>
      <c r="S8922" s="31">
        <f t="shared" si="6458"/>
        <v>0</v>
      </c>
      <c r="T8922" s="31">
        <f t="shared" si="6458"/>
        <v>0</v>
      </c>
      <c r="U8922" s="31">
        <f t="shared" si="6458"/>
        <v>0</v>
      </c>
      <c r="V8922" s="31">
        <f t="shared" si="6458"/>
        <v>0</v>
      </c>
      <c r="W8922" s="31">
        <f t="shared" si="6458"/>
        <v>0</v>
      </c>
      <c r="X8922" s="31">
        <f t="shared" si="6458"/>
        <v>0</v>
      </c>
      <c r="Y8922" s="220">
        <f t="shared" si="6447"/>
        <v>0</v>
      </c>
    </row>
    <row r="8923" spans="1:25">
      <c r="A8923" s="23">
        <v>35</v>
      </c>
      <c r="B8923" s="80" t="s">
        <v>172</v>
      </c>
      <c r="C8923" s="80" t="s">
        <v>1109</v>
      </c>
      <c r="D8923" s="80">
        <v>35020026</v>
      </c>
      <c r="E8923" s="21" t="s">
        <v>159</v>
      </c>
      <c r="F8923" s="21" t="s">
        <v>0</v>
      </c>
      <c r="G8923" s="150" t="s">
        <v>0</v>
      </c>
      <c r="H8923" s="21" t="s">
        <v>34</v>
      </c>
      <c r="I8923" s="66">
        <f t="shared" si="6421"/>
        <v>30000</v>
      </c>
      <c r="J8923" s="66">
        <f>SUM(J8924:J8926)</f>
        <v>0</v>
      </c>
      <c r="K8923" s="66">
        <f t="shared" si="6422"/>
        <v>30000</v>
      </c>
      <c r="L8923" s="66">
        <f t="shared" ref="L8923:P8923" si="6459">SUM(L8924:L8926)</f>
        <v>30000</v>
      </c>
      <c r="M8923" s="66">
        <f t="shared" si="6459"/>
        <v>0</v>
      </c>
      <c r="N8923" s="66">
        <f t="shared" si="6459"/>
        <v>0</v>
      </c>
      <c r="O8923" s="66">
        <f t="shared" si="6459"/>
        <v>0</v>
      </c>
      <c r="P8923" s="66">
        <f t="shared" si="6459"/>
        <v>0</v>
      </c>
      <c r="Q8923" s="66">
        <f t="shared" ref="Q8923:R8923" si="6460">SUM(Q8924:Q8926)</f>
        <v>30000</v>
      </c>
      <c r="R8923" s="66">
        <f t="shared" si="6460"/>
        <v>0</v>
      </c>
      <c r="S8923" s="66">
        <f t="shared" ref="S8923" si="6461">SUM(S8924:S8926)</f>
        <v>0</v>
      </c>
      <c r="T8923" s="66">
        <f t="shared" ref="T8923:X8923" si="6462">SUM(T8924:T8926)</f>
        <v>0</v>
      </c>
      <c r="U8923" s="66">
        <f t="shared" si="6462"/>
        <v>0</v>
      </c>
      <c r="V8923" s="66">
        <f t="shared" si="6462"/>
        <v>0</v>
      </c>
      <c r="W8923" s="66">
        <f t="shared" si="6462"/>
        <v>0</v>
      </c>
      <c r="X8923" s="66">
        <f t="shared" si="6462"/>
        <v>0</v>
      </c>
      <c r="Y8923" s="208">
        <f t="shared" si="6447"/>
        <v>0</v>
      </c>
    </row>
    <row r="8924" spans="1:25">
      <c r="A8924" s="23">
        <v>35</v>
      </c>
      <c r="B8924" s="80" t="s">
        <v>172</v>
      </c>
      <c r="C8924" s="80" t="s">
        <v>1109</v>
      </c>
      <c r="D8924" s="80">
        <v>35020026</v>
      </c>
      <c r="E8924" s="22">
        <v>6142</v>
      </c>
      <c r="F8924" s="23"/>
      <c r="G8924" s="129" t="s">
        <v>3380</v>
      </c>
      <c r="H8924" s="32" t="s">
        <v>36</v>
      </c>
      <c r="I8924" s="44">
        <f t="shared" si="6421"/>
        <v>10000</v>
      </c>
      <c r="J8924" s="44">
        <v>0</v>
      </c>
      <c r="K8924" s="44">
        <f t="shared" si="6422"/>
        <v>10000</v>
      </c>
      <c r="L8924" s="44">
        <v>10000</v>
      </c>
      <c r="M8924" s="44">
        <v>0</v>
      </c>
      <c r="N8924" s="44">
        <v>0</v>
      </c>
      <c r="O8924" s="44">
        <v>0</v>
      </c>
      <c r="P8924" s="44">
        <v>0</v>
      </c>
      <c r="Q8924" s="44">
        <v>10000</v>
      </c>
      <c r="R8924" s="44">
        <v>0</v>
      </c>
      <c r="S8924" s="44">
        <v>0</v>
      </c>
      <c r="T8924" s="44">
        <f t="shared" si="6452"/>
        <v>0</v>
      </c>
      <c r="U8924" s="44"/>
      <c r="V8924" s="44"/>
      <c r="W8924" s="44"/>
      <c r="X8924" s="44">
        <f t="shared" si="6453"/>
        <v>0</v>
      </c>
      <c r="Y8924" s="209">
        <f t="shared" si="6447"/>
        <v>0</v>
      </c>
    </row>
    <row r="8925" spans="1:25">
      <c r="A8925" s="23">
        <v>35</v>
      </c>
      <c r="B8925" s="80" t="s">
        <v>172</v>
      </c>
      <c r="C8925" s="80" t="s">
        <v>1109</v>
      </c>
      <c r="D8925" s="80">
        <v>35020026</v>
      </c>
      <c r="E8925" s="22">
        <v>6143</v>
      </c>
      <c r="F8925" s="23"/>
      <c r="G8925" s="129" t="s">
        <v>3380</v>
      </c>
      <c r="H8925" s="32" t="s">
        <v>37</v>
      </c>
      <c r="I8925" s="44">
        <f t="shared" si="6421"/>
        <v>10000</v>
      </c>
      <c r="J8925" s="44">
        <v>0</v>
      </c>
      <c r="K8925" s="44">
        <f t="shared" si="6422"/>
        <v>10000</v>
      </c>
      <c r="L8925" s="44">
        <v>10000</v>
      </c>
      <c r="M8925" s="44">
        <v>0</v>
      </c>
      <c r="N8925" s="44">
        <v>0</v>
      </c>
      <c r="O8925" s="44">
        <v>0</v>
      </c>
      <c r="P8925" s="44">
        <v>0</v>
      </c>
      <c r="Q8925" s="44">
        <v>10000</v>
      </c>
      <c r="R8925" s="44">
        <v>0</v>
      </c>
      <c r="S8925" s="44">
        <v>0</v>
      </c>
      <c r="T8925" s="44">
        <f t="shared" si="6452"/>
        <v>0</v>
      </c>
      <c r="U8925" s="44"/>
      <c r="V8925" s="44"/>
      <c r="W8925" s="44"/>
      <c r="X8925" s="44">
        <f t="shared" si="6453"/>
        <v>0</v>
      </c>
      <c r="Y8925" s="209">
        <f t="shared" si="6447"/>
        <v>0</v>
      </c>
    </row>
    <row r="8926" spans="1:25">
      <c r="A8926" s="23">
        <v>35</v>
      </c>
      <c r="B8926" s="80" t="s">
        <v>172</v>
      </c>
      <c r="C8926" s="80" t="s">
        <v>1109</v>
      </c>
      <c r="D8926" s="80">
        <v>35020026</v>
      </c>
      <c r="E8926" s="22">
        <v>6148</v>
      </c>
      <c r="F8926" s="23"/>
      <c r="G8926" s="129" t="s">
        <v>3380</v>
      </c>
      <c r="H8926" s="32" t="s">
        <v>41</v>
      </c>
      <c r="I8926" s="44">
        <f t="shared" si="6421"/>
        <v>10000</v>
      </c>
      <c r="J8926" s="44">
        <v>0</v>
      </c>
      <c r="K8926" s="44">
        <f t="shared" si="6422"/>
        <v>10000</v>
      </c>
      <c r="L8926" s="44">
        <v>10000</v>
      </c>
      <c r="M8926" s="44">
        <v>0</v>
      </c>
      <c r="N8926" s="44">
        <v>0</v>
      </c>
      <c r="O8926" s="44">
        <v>0</v>
      </c>
      <c r="P8926" s="44">
        <v>0</v>
      </c>
      <c r="Q8926" s="44">
        <v>10000</v>
      </c>
      <c r="R8926" s="44">
        <v>0</v>
      </c>
      <c r="S8926" s="44">
        <v>0</v>
      </c>
      <c r="T8926" s="44">
        <f t="shared" si="6452"/>
        <v>0</v>
      </c>
      <c r="U8926" s="44"/>
      <c r="V8926" s="44"/>
      <c r="W8926" s="44"/>
      <c r="X8926" s="44">
        <f t="shared" si="6453"/>
        <v>0</v>
      </c>
      <c r="Y8926" s="209">
        <f t="shared" si="6447"/>
        <v>0</v>
      </c>
    </row>
    <row r="8927" spans="1:25" ht="20.399999999999999">
      <c r="A8927" s="20" t="s">
        <v>0</v>
      </c>
      <c r="B8927" s="81" t="s">
        <v>0</v>
      </c>
      <c r="C8927" s="81" t="s">
        <v>0</v>
      </c>
      <c r="D8927" s="94" t="s">
        <v>0</v>
      </c>
      <c r="E8927" s="21" t="s">
        <v>0</v>
      </c>
      <c r="F8927" s="21" t="s">
        <v>0</v>
      </c>
      <c r="G8927" s="150" t="s">
        <v>0</v>
      </c>
      <c r="H8927" s="30" t="s">
        <v>60</v>
      </c>
      <c r="I8927" s="31">
        <f t="shared" si="6421"/>
        <v>420000</v>
      </c>
      <c r="J8927" s="31">
        <f t="shared" ref="J8927:X8927" si="6463">SUM(J8928)</f>
        <v>0</v>
      </c>
      <c r="K8927" s="31">
        <f t="shared" si="6422"/>
        <v>420000</v>
      </c>
      <c r="L8927" s="31">
        <f t="shared" si="6463"/>
        <v>320000</v>
      </c>
      <c r="M8927" s="31">
        <f t="shared" si="6463"/>
        <v>0</v>
      </c>
      <c r="N8927" s="31">
        <f t="shared" si="6463"/>
        <v>100000</v>
      </c>
      <c r="O8927" s="31">
        <f t="shared" si="6463"/>
        <v>0</v>
      </c>
      <c r="P8927" s="31">
        <f t="shared" si="6463"/>
        <v>0</v>
      </c>
      <c r="Q8927" s="31">
        <f t="shared" si="6463"/>
        <v>419405</v>
      </c>
      <c r="R8927" s="31">
        <f t="shared" si="6463"/>
        <v>0</v>
      </c>
      <c r="S8927" s="31">
        <f t="shared" si="6463"/>
        <v>0</v>
      </c>
      <c r="T8927" s="31">
        <f t="shared" si="6463"/>
        <v>0</v>
      </c>
      <c r="U8927" s="31">
        <f t="shared" si="6463"/>
        <v>0</v>
      </c>
      <c r="V8927" s="31">
        <f t="shared" si="6463"/>
        <v>0</v>
      </c>
      <c r="W8927" s="31">
        <f t="shared" si="6463"/>
        <v>0</v>
      </c>
      <c r="X8927" s="31">
        <f t="shared" si="6463"/>
        <v>0</v>
      </c>
      <c r="Y8927" s="220">
        <f t="shared" si="6447"/>
        <v>0</v>
      </c>
    </row>
    <row r="8928" spans="1:25">
      <c r="A8928" s="23">
        <v>35</v>
      </c>
      <c r="B8928" s="80" t="s">
        <v>172</v>
      </c>
      <c r="C8928" s="80" t="s">
        <v>1109</v>
      </c>
      <c r="D8928" s="80">
        <v>35020026</v>
      </c>
      <c r="E8928" s="21" t="s">
        <v>166</v>
      </c>
      <c r="F8928" s="21" t="s">
        <v>0</v>
      </c>
      <c r="G8928" s="150" t="s">
        <v>0</v>
      </c>
      <c r="H8928" s="21" t="s">
        <v>53</v>
      </c>
      <c r="I8928" s="66">
        <f t="shared" si="6421"/>
        <v>420000</v>
      </c>
      <c r="J8928" s="66">
        <f>SUM(J8929:J8931)</f>
        <v>0</v>
      </c>
      <c r="K8928" s="66">
        <f t="shared" si="6422"/>
        <v>420000</v>
      </c>
      <c r="L8928" s="66">
        <f t="shared" ref="L8928:P8928" si="6464">SUM(L8929:L8931)</f>
        <v>320000</v>
      </c>
      <c r="M8928" s="66">
        <f t="shared" si="6464"/>
        <v>0</v>
      </c>
      <c r="N8928" s="66">
        <f t="shared" si="6464"/>
        <v>100000</v>
      </c>
      <c r="O8928" s="66">
        <f t="shared" si="6464"/>
        <v>0</v>
      </c>
      <c r="P8928" s="66">
        <f t="shared" si="6464"/>
        <v>0</v>
      </c>
      <c r="Q8928" s="66">
        <f t="shared" ref="Q8928:R8928" si="6465">SUM(Q8929:Q8931)</f>
        <v>419405</v>
      </c>
      <c r="R8928" s="66">
        <f t="shared" si="6465"/>
        <v>0</v>
      </c>
      <c r="S8928" s="66">
        <f t="shared" ref="S8928" si="6466">SUM(S8929:S8931)</f>
        <v>0</v>
      </c>
      <c r="T8928" s="66">
        <f t="shared" ref="T8928:X8928" si="6467">SUM(T8929:T8931)</f>
        <v>0</v>
      </c>
      <c r="U8928" s="66">
        <f t="shared" si="6467"/>
        <v>0</v>
      </c>
      <c r="V8928" s="66">
        <f t="shared" si="6467"/>
        <v>0</v>
      </c>
      <c r="W8928" s="66">
        <f t="shared" si="6467"/>
        <v>0</v>
      </c>
      <c r="X8928" s="66">
        <f t="shared" si="6467"/>
        <v>0</v>
      </c>
      <c r="Y8928" s="208">
        <f t="shared" si="6447"/>
        <v>0</v>
      </c>
    </row>
    <row r="8929" spans="1:25">
      <c r="A8929" s="23">
        <v>35</v>
      </c>
      <c r="B8929" s="80" t="s">
        <v>172</v>
      </c>
      <c r="C8929" s="80" t="s">
        <v>1109</v>
      </c>
      <c r="D8929" s="80">
        <v>35020026</v>
      </c>
      <c r="E8929" s="22">
        <v>8213</v>
      </c>
      <c r="F8929" s="23"/>
      <c r="G8929" s="129" t="s">
        <v>3380</v>
      </c>
      <c r="H8929" s="32" t="s">
        <v>56</v>
      </c>
      <c r="I8929" s="44">
        <f t="shared" si="6421"/>
        <v>300000</v>
      </c>
      <c r="J8929" s="44">
        <v>0</v>
      </c>
      <c r="K8929" s="44">
        <f t="shared" si="6422"/>
        <v>300000</v>
      </c>
      <c r="L8929" s="44">
        <v>230000</v>
      </c>
      <c r="M8929" s="44">
        <v>0</v>
      </c>
      <c r="N8929" s="44">
        <v>70000</v>
      </c>
      <c r="O8929" s="44">
        <v>0</v>
      </c>
      <c r="P8929" s="44">
        <v>0</v>
      </c>
      <c r="Q8929" s="44">
        <v>374405</v>
      </c>
      <c r="R8929" s="44">
        <v>0</v>
      </c>
      <c r="S8929" s="44">
        <v>0</v>
      </c>
      <c r="T8929" s="44">
        <f t="shared" si="6452"/>
        <v>0</v>
      </c>
      <c r="U8929" s="44"/>
      <c r="V8929" s="44"/>
      <c r="W8929" s="44"/>
      <c r="X8929" s="44">
        <f t="shared" si="6453"/>
        <v>0</v>
      </c>
      <c r="Y8929" s="209">
        <f t="shared" si="6447"/>
        <v>0</v>
      </c>
    </row>
    <row r="8930" spans="1:25">
      <c r="A8930" s="23">
        <v>35</v>
      </c>
      <c r="B8930" s="80" t="s">
        <v>172</v>
      </c>
      <c r="C8930" s="80" t="s">
        <v>1109</v>
      </c>
      <c r="D8930" s="80">
        <v>35020026</v>
      </c>
      <c r="E8930" s="22">
        <v>8215</v>
      </c>
      <c r="F8930" s="23"/>
      <c r="G8930" s="129" t="s">
        <v>3380</v>
      </c>
      <c r="H8930" s="32" t="s">
        <v>58</v>
      </c>
      <c r="I8930" s="44">
        <f t="shared" si="6421"/>
        <v>10000</v>
      </c>
      <c r="J8930" s="44">
        <v>0</v>
      </c>
      <c r="K8930" s="44">
        <f t="shared" si="6422"/>
        <v>10000</v>
      </c>
      <c r="L8930" s="44">
        <v>10000</v>
      </c>
      <c r="M8930" s="44">
        <v>0</v>
      </c>
      <c r="N8930" s="44">
        <v>0</v>
      </c>
      <c r="O8930" s="44">
        <v>0</v>
      </c>
      <c r="P8930" s="44">
        <v>0</v>
      </c>
      <c r="Q8930" s="44">
        <v>15000</v>
      </c>
      <c r="R8930" s="44">
        <v>0</v>
      </c>
      <c r="S8930" s="44">
        <v>0</v>
      </c>
      <c r="T8930" s="44">
        <f t="shared" si="6452"/>
        <v>0</v>
      </c>
      <c r="U8930" s="44"/>
      <c r="V8930" s="44"/>
      <c r="W8930" s="44"/>
      <c r="X8930" s="44">
        <f t="shared" si="6453"/>
        <v>0</v>
      </c>
      <c r="Y8930" s="209">
        <f t="shared" si="6447"/>
        <v>0</v>
      </c>
    </row>
    <row r="8931" spans="1:25">
      <c r="A8931" s="23">
        <v>35</v>
      </c>
      <c r="B8931" s="80" t="s">
        <v>172</v>
      </c>
      <c r="C8931" s="80" t="s">
        <v>1109</v>
      </c>
      <c r="D8931" s="80">
        <v>35020026</v>
      </c>
      <c r="E8931" s="22">
        <v>8216</v>
      </c>
      <c r="F8931" s="23"/>
      <c r="G8931" s="129" t="s">
        <v>3380</v>
      </c>
      <c r="H8931" s="32" t="s">
        <v>59</v>
      </c>
      <c r="I8931" s="44">
        <f t="shared" si="6421"/>
        <v>110000</v>
      </c>
      <c r="J8931" s="44">
        <v>0</v>
      </c>
      <c r="K8931" s="44">
        <f t="shared" si="6422"/>
        <v>110000</v>
      </c>
      <c r="L8931" s="44">
        <v>80000</v>
      </c>
      <c r="M8931" s="44">
        <v>0</v>
      </c>
      <c r="N8931" s="44">
        <v>30000</v>
      </c>
      <c r="O8931" s="44">
        <v>0</v>
      </c>
      <c r="P8931" s="44">
        <v>0</v>
      </c>
      <c r="Q8931" s="44">
        <v>30000</v>
      </c>
      <c r="R8931" s="44">
        <v>0</v>
      </c>
      <c r="S8931" s="44">
        <v>0</v>
      </c>
      <c r="T8931" s="44">
        <f t="shared" si="6452"/>
        <v>0</v>
      </c>
      <c r="U8931" s="44"/>
      <c r="V8931" s="44"/>
      <c r="W8931" s="44"/>
      <c r="X8931" s="44">
        <f t="shared" si="6453"/>
        <v>0</v>
      </c>
      <c r="Y8931" s="209">
        <f t="shared" si="6447"/>
        <v>0</v>
      </c>
    </row>
    <row r="8932" spans="1:25">
      <c r="A8932" s="32" t="s">
        <v>0</v>
      </c>
      <c r="B8932" s="95" t="s">
        <v>0</v>
      </c>
      <c r="C8932" s="95" t="s">
        <v>0</v>
      </c>
      <c r="D8932" s="95" t="s">
        <v>0</v>
      </c>
      <c r="E8932" s="32" t="s">
        <v>0</v>
      </c>
      <c r="F8932" s="32" t="s">
        <v>0</v>
      </c>
      <c r="G8932" s="154" t="s">
        <v>0</v>
      </c>
      <c r="H8932" s="30" t="s">
        <v>2010</v>
      </c>
      <c r="I8932" s="31">
        <f t="shared" si="6421"/>
        <v>10641677</v>
      </c>
      <c r="J8932" s="31">
        <f>SUM(J8898,J8922,J8927)</f>
        <v>7196997</v>
      </c>
      <c r="K8932" s="31">
        <f t="shared" si="6422"/>
        <v>3444680</v>
      </c>
      <c r="L8932" s="31">
        <f t="shared" ref="L8932:X8932" si="6468">SUM(L8898,L8922,L8927)</f>
        <v>2465239</v>
      </c>
      <c r="M8932" s="31">
        <f t="shared" si="6468"/>
        <v>0</v>
      </c>
      <c r="N8932" s="31">
        <f t="shared" si="6468"/>
        <v>979441</v>
      </c>
      <c r="O8932" s="31">
        <f t="shared" si="6468"/>
        <v>0</v>
      </c>
      <c r="P8932" s="31">
        <f t="shared" si="6468"/>
        <v>0</v>
      </c>
      <c r="Q8932" s="31">
        <f t="shared" si="6468"/>
        <v>11745549</v>
      </c>
      <c r="R8932" s="31">
        <f t="shared" si="6468"/>
        <v>7636293</v>
      </c>
      <c r="S8932" s="31">
        <f t="shared" si="6468"/>
        <v>5939141</v>
      </c>
      <c r="T8932" s="31">
        <f t="shared" si="6468"/>
        <v>1697152</v>
      </c>
      <c r="U8932" s="31">
        <f t="shared" si="6468"/>
        <v>618803</v>
      </c>
      <c r="V8932" s="31">
        <f t="shared" si="6468"/>
        <v>562501</v>
      </c>
      <c r="W8932" s="31">
        <f t="shared" si="6468"/>
        <v>515848</v>
      </c>
      <c r="X8932" s="31">
        <f t="shared" si="6468"/>
        <v>7636293</v>
      </c>
      <c r="Y8932" s="220">
        <f t="shared" si="6447"/>
        <v>100</v>
      </c>
    </row>
    <row r="8933" spans="1:25" ht="15" thickBot="1">
      <c r="A8933" s="32" t="s">
        <v>0</v>
      </c>
      <c r="B8933" s="95" t="s">
        <v>0</v>
      </c>
      <c r="C8933" s="95" t="s">
        <v>0</v>
      </c>
      <c r="D8933" s="95" t="s">
        <v>0</v>
      </c>
      <c r="E8933" s="32" t="s">
        <v>0</v>
      </c>
      <c r="F8933" s="32" t="s">
        <v>0</v>
      </c>
      <c r="G8933" s="154" t="s">
        <v>0</v>
      </c>
      <c r="H8933" s="21" t="s">
        <v>170</v>
      </c>
      <c r="I8933" s="66">
        <f t="shared" si="6421"/>
        <v>170</v>
      </c>
      <c r="J8933" s="66">
        <v>170</v>
      </c>
      <c r="K8933" s="66">
        <f t="shared" si="6422"/>
        <v>0</v>
      </c>
      <c r="L8933" s="66" t="s">
        <v>0</v>
      </c>
      <c r="M8933" s="66" t="s">
        <v>0</v>
      </c>
      <c r="N8933" s="66" t="s">
        <v>0</v>
      </c>
      <c r="O8933" s="66" t="s">
        <v>0</v>
      </c>
      <c r="P8933" s="66" t="s">
        <v>0</v>
      </c>
      <c r="Q8933" s="66">
        <v>0</v>
      </c>
      <c r="R8933" s="66"/>
      <c r="S8933" s="66"/>
      <c r="T8933" s="66"/>
      <c r="U8933" s="66"/>
      <c r="V8933" s="66"/>
      <c r="W8933" s="66"/>
      <c r="X8933" s="66"/>
      <c r="Y8933" s="208">
        <v>0</v>
      </c>
    </row>
    <row r="8934" spans="1:25" ht="41.4" thickBot="1">
      <c r="A8934" s="252" t="s">
        <v>0</v>
      </c>
      <c r="B8934" s="255" t="s">
        <v>0</v>
      </c>
      <c r="C8934" s="255" t="s">
        <v>0</v>
      </c>
      <c r="D8934" s="255" t="s">
        <v>0</v>
      </c>
      <c r="E8934" s="252" t="s">
        <v>0</v>
      </c>
      <c r="F8934" s="252" t="s">
        <v>0</v>
      </c>
      <c r="G8934" s="258" t="s">
        <v>0</v>
      </c>
      <c r="H8934" s="24" t="s">
        <v>72</v>
      </c>
      <c r="I8934" s="1" t="s">
        <v>3093</v>
      </c>
      <c r="J8934" s="1" t="s">
        <v>3130</v>
      </c>
      <c r="K8934" s="1" t="s">
        <v>3</v>
      </c>
      <c r="L8934" s="1" t="s">
        <v>4</v>
      </c>
      <c r="M8934" s="1" t="s">
        <v>5</v>
      </c>
      <c r="N8934" s="1" t="s">
        <v>6</v>
      </c>
      <c r="O8934" s="1" t="s">
        <v>7</v>
      </c>
      <c r="P8934" s="1" t="s">
        <v>8</v>
      </c>
      <c r="Q8934" s="1" t="s">
        <v>3344</v>
      </c>
      <c r="R8934" s="1" t="s">
        <v>3427</v>
      </c>
      <c r="S8934" s="1" t="s">
        <v>3447</v>
      </c>
      <c r="T8934" s="1" t="s">
        <v>3448</v>
      </c>
      <c r="U8934" s="1" t="s">
        <v>3452</v>
      </c>
      <c r="V8934" s="1" t="s">
        <v>3449</v>
      </c>
      <c r="W8934" s="1" t="s">
        <v>3450</v>
      </c>
      <c r="X8934" s="1" t="s">
        <v>3451</v>
      </c>
      <c r="Y8934" s="216" t="s">
        <v>3385</v>
      </c>
    </row>
    <row r="8935" spans="1:25">
      <c r="A8935" s="253"/>
      <c r="B8935" s="256"/>
      <c r="C8935" s="256"/>
      <c r="D8935" s="256"/>
      <c r="E8935" s="253"/>
      <c r="F8935" s="253"/>
      <c r="G8935" s="259"/>
      <c r="H8935" s="33" t="s">
        <v>0</v>
      </c>
      <c r="I8935" s="45">
        <v>1</v>
      </c>
      <c r="J8935" s="45">
        <v>3</v>
      </c>
      <c r="K8935" s="45" t="s">
        <v>9</v>
      </c>
      <c r="L8935" s="45">
        <v>5</v>
      </c>
      <c r="M8935" s="45">
        <v>6</v>
      </c>
      <c r="N8935" s="45">
        <v>7</v>
      </c>
      <c r="O8935" s="45">
        <v>8</v>
      </c>
      <c r="P8935" s="45">
        <v>9</v>
      </c>
      <c r="Q8935" s="45">
        <v>1</v>
      </c>
      <c r="R8935" s="45">
        <v>2</v>
      </c>
      <c r="S8935" s="45">
        <v>3</v>
      </c>
      <c r="T8935" s="45" t="s">
        <v>3453</v>
      </c>
      <c r="U8935" s="45">
        <v>5</v>
      </c>
      <c r="V8935" s="45">
        <v>6</v>
      </c>
      <c r="W8935" s="45">
        <v>7</v>
      </c>
      <c r="X8935" s="45" t="s">
        <v>3454</v>
      </c>
      <c r="Y8935" s="276">
        <v>9</v>
      </c>
    </row>
    <row r="8936" spans="1:25">
      <c r="A8936" s="253"/>
      <c r="B8936" s="256"/>
      <c r="C8936" s="256"/>
      <c r="D8936" s="256"/>
      <c r="E8936" s="253"/>
      <c r="F8936" s="253"/>
      <c r="G8936" s="259"/>
      <c r="H8936" s="34" t="s">
        <v>110</v>
      </c>
      <c r="I8936" s="35">
        <f t="shared" si="6421"/>
        <v>10641677</v>
      </c>
      <c r="J8936" s="35">
        <f>SUM(J8932)</f>
        <v>7196997</v>
      </c>
      <c r="K8936" s="35">
        <f t="shared" si="6422"/>
        <v>3444680</v>
      </c>
      <c r="L8936" s="35">
        <f t="shared" ref="L8936:P8936" si="6469">SUM(L8932)</f>
        <v>2465239</v>
      </c>
      <c r="M8936" s="35">
        <f t="shared" si="6469"/>
        <v>0</v>
      </c>
      <c r="N8936" s="35">
        <f t="shared" si="6469"/>
        <v>979441</v>
      </c>
      <c r="O8936" s="35">
        <f t="shared" si="6469"/>
        <v>0</v>
      </c>
      <c r="P8936" s="35">
        <f t="shared" si="6469"/>
        <v>0</v>
      </c>
      <c r="Q8936" s="35">
        <f t="shared" ref="Q8936:R8936" si="6470">SUM(Q8932)</f>
        <v>11745549</v>
      </c>
      <c r="R8936" s="35">
        <f t="shared" si="6470"/>
        <v>7636293</v>
      </c>
      <c r="S8936" s="35">
        <f t="shared" ref="S8936" si="6471">SUM(S8932)</f>
        <v>5939141</v>
      </c>
      <c r="T8936" s="35">
        <f t="shared" ref="T8936:X8936" si="6472">SUM(T8932)</f>
        <v>1697152</v>
      </c>
      <c r="U8936" s="35">
        <f t="shared" si="6472"/>
        <v>618803</v>
      </c>
      <c r="V8936" s="35">
        <f t="shared" si="6472"/>
        <v>562501</v>
      </c>
      <c r="W8936" s="35">
        <f t="shared" si="6472"/>
        <v>515848</v>
      </c>
      <c r="X8936" s="35">
        <f t="shared" si="6472"/>
        <v>7636293</v>
      </c>
      <c r="Y8936" s="218">
        <f t="shared" ref="Y8936:Y8937" si="6473">IF(R8936=0,0,(X8936/R8936)*100)</f>
        <v>100</v>
      </c>
    </row>
    <row r="8937" spans="1:25">
      <c r="A8937" s="253"/>
      <c r="B8937" s="256"/>
      <c r="C8937" s="256"/>
      <c r="D8937" s="256"/>
      <c r="E8937" s="253"/>
      <c r="F8937" s="253"/>
      <c r="G8937" s="259"/>
      <c r="H8937" s="36" t="s">
        <v>69</v>
      </c>
      <c r="I8937" s="35">
        <f t="shared" si="6421"/>
        <v>10641677</v>
      </c>
      <c r="J8937" s="35">
        <f>SUM(J8936)</f>
        <v>7196997</v>
      </c>
      <c r="K8937" s="35">
        <f t="shared" si="6422"/>
        <v>3444680</v>
      </c>
      <c r="L8937" s="35">
        <f t="shared" ref="L8937:P8937" si="6474">SUM(L8936)</f>
        <v>2465239</v>
      </c>
      <c r="M8937" s="35">
        <f t="shared" si="6474"/>
        <v>0</v>
      </c>
      <c r="N8937" s="35">
        <f t="shared" si="6474"/>
        <v>979441</v>
      </c>
      <c r="O8937" s="35">
        <f t="shared" si="6474"/>
        <v>0</v>
      </c>
      <c r="P8937" s="35">
        <f t="shared" si="6474"/>
        <v>0</v>
      </c>
      <c r="Q8937" s="35">
        <f t="shared" ref="Q8937:R8937" si="6475">SUM(Q8936)</f>
        <v>11745549</v>
      </c>
      <c r="R8937" s="35">
        <f t="shared" si="6475"/>
        <v>7636293</v>
      </c>
      <c r="S8937" s="35">
        <f t="shared" ref="S8937" si="6476">SUM(S8936)</f>
        <v>5939141</v>
      </c>
      <c r="T8937" s="35">
        <f t="shared" ref="T8937:X8937" si="6477">SUM(T8936)</f>
        <v>1697152</v>
      </c>
      <c r="U8937" s="35">
        <f t="shared" si="6477"/>
        <v>618803</v>
      </c>
      <c r="V8937" s="35">
        <f t="shared" si="6477"/>
        <v>562501</v>
      </c>
      <c r="W8937" s="35">
        <f t="shared" si="6477"/>
        <v>515848</v>
      </c>
      <c r="X8937" s="35">
        <f t="shared" si="6477"/>
        <v>7636293</v>
      </c>
      <c r="Y8937" s="218">
        <f t="shared" si="6473"/>
        <v>100</v>
      </c>
    </row>
    <row r="8938" spans="1:25">
      <c r="A8938" s="254"/>
      <c r="B8938" s="257"/>
      <c r="C8938" s="257"/>
      <c r="D8938" s="257"/>
      <c r="E8938" s="254"/>
      <c r="F8938" s="254"/>
      <c r="G8938" s="260"/>
    </row>
    <row r="8939" spans="1:25" ht="15" thickBot="1">
      <c r="A8939" s="32" t="s">
        <v>0</v>
      </c>
      <c r="B8939" s="95" t="s">
        <v>0</v>
      </c>
      <c r="C8939" s="95" t="s">
        <v>0</v>
      </c>
      <c r="D8939" s="95" t="s">
        <v>0</v>
      </c>
      <c r="E8939" s="32" t="s">
        <v>0</v>
      </c>
      <c r="F8939" s="32" t="s">
        <v>0</v>
      </c>
      <c r="G8939" s="154" t="s">
        <v>0</v>
      </c>
      <c r="H8939" s="37" t="s">
        <v>0</v>
      </c>
      <c r="I8939" s="37"/>
      <c r="J8939" s="37"/>
      <c r="K8939" s="37"/>
      <c r="L8939" s="37" t="s">
        <v>0</v>
      </c>
      <c r="M8939" s="37" t="s">
        <v>0</v>
      </c>
      <c r="N8939" s="37" t="s">
        <v>0</v>
      </c>
      <c r="O8939" s="37" t="s">
        <v>0</v>
      </c>
      <c r="P8939" s="37" t="s">
        <v>0</v>
      </c>
      <c r="Q8939" s="37"/>
      <c r="R8939" s="37"/>
      <c r="S8939" s="37"/>
      <c r="T8939" s="37" t="s">
        <v>0</v>
      </c>
      <c r="U8939" s="37" t="s">
        <v>0</v>
      </c>
      <c r="V8939" s="37" t="s">
        <v>0</v>
      </c>
      <c r="W8939" s="37" t="s">
        <v>0</v>
      </c>
      <c r="X8939" s="37" t="s">
        <v>0</v>
      </c>
      <c r="Y8939" s="219"/>
    </row>
    <row r="8940" spans="1:25" ht="41.4" thickBot="1">
      <c r="A8940" s="24" t="s">
        <v>123</v>
      </c>
      <c r="B8940" s="90" t="s">
        <v>124</v>
      </c>
      <c r="C8940" s="90" t="s">
        <v>125</v>
      </c>
      <c r="D8940" s="91" t="s">
        <v>0</v>
      </c>
      <c r="E8940" s="24" t="s">
        <v>126</v>
      </c>
      <c r="F8940" s="24" t="s">
        <v>127</v>
      </c>
      <c r="G8940" s="151" t="s">
        <v>128</v>
      </c>
      <c r="H8940" s="24" t="s">
        <v>1</v>
      </c>
      <c r="I8940" s="1" t="s">
        <v>3093</v>
      </c>
      <c r="J8940" s="1" t="s">
        <v>3130</v>
      </c>
      <c r="K8940" s="1" t="s">
        <v>3</v>
      </c>
      <c r="L8940" s="1" t="s">
        <v>4</v>
      </c>
      <c r="M8940" s="1" t="s">
        <v>5</v>
      </c>
      <c r="N8940" s="1" t="s">
        <v>6</v>
      </c>
      <c r="O8940" s="1" t="s">
        <v>7</v>
      </c>
      <c r="P8940" s="1" t="s">
        <v>8</v>
      </c>
      <c r="Q8940" s="1" t="s">
        <v>3344</v>
      </c>
      <c r="R8940" s="1" t="s">
        <v>3427</v>
      </c>
      <c r="S8940" s="1" t="s">
        <v>3447</v>
      </c>
      <c r="T8940" s="1" t="s">
        <v>3448</v>
      </c>
      <c r="U8940" s="1" t="s">
        <v>3452</v>
      </c>
      <c r="V8940" s="1" t="s">
        <v>3449</v>
      </c>
      <c r="W8940" s="1" t="s">
        <v>3450</v>
      </c>
      <c r="X8940" s="1" t="s">
        <v>3451</v>
      </c>
      <c r="Y8940" s="216" t="s">
        <v>3385</v>
      </c>
    </row>
    <row r="8941" spans="1:25">
      <c r="A8941" s="26" t="s">
        <v>0</v>
      </c>
      <c r="B8941" s="92" t="s">
        <v>0</v>
      </c>
      <c r="C8941" s="92" t="s">
        <v>0</v>
      </c>
      <c r="D8941" s="93" t="s">
        <v>0</v>
      </c>
      <c r="E8941" s="27" t="s">
        <v>0</v>
      </c>
      <c r="F8941" s="28" t="s">
        <v>0</v>
      </c>
      <c r="G8941" s="152" t="s">
        <v>0</v>
      </c>
      <c r="H8941" s="29" t="s">
        <v>0</v>
      </c>
      <c r="I8941" s="45">
        <v>1</v>
      </c>
      <c r="J8941" s="45">
        <v>3</v>
      </c>
      <c r="K8941" s="45" t="s">
        <v>9</v>
      </c>
      <c r="L8941" s="45">
        <v>5</v>
      </c>
      <c r="M8941" s="45">
        <v>6</v>
      </c>
      <c r="N8941" s="45">
        <v>7</v>
      </c>
      <c r="O8941" s="45">
        <v>8</v>
      </c>
      <c r="P8941" s="45">
        <v>9</v>
      </c>
      <c r="Q8941" s="45">
        <v>1</v>
      </c>
      <c r="R8941" s="45">
        <v>2</v>
      </c>
      <c r="S8941" s="45">
        <v>3</v>
      </c>
      <c r="T8941" s="45" t="s">
        <v>3453</v>
      </c>
      <c r="U8941" s="45">
        <v>5</v>
      </c>
      <c r="V8941" s="45">
        <v>6</v>
      </c>
      <c r="W8941" s="45">
        <v>7</v>
      </c>
      <c r="X8941" s="45" t="s">
        <v>3454</v>
      </c>
      <c r="Y8941" s="276">
        <v>9</v>
      </c>
    </row>
    <row r="8942" spans="1:25">
      <c r="A8942" s="20">
        <v>35</v>
      </c>
      <c r="B8942" s="81" t="s">
        <v>172</v>
      </c>
      <c r="C8942" s="80" t="s">
        <v>1120</v>
      </c>
      <c r="D8942" s="80">
        <v>35020027</v>
      </c>
      <c r="E8942" s="21" t="s">
        <v>0</v>
      </c>
      <c r="F8942" s="21" t="s">
        <v>0</v>
      </c>
      <c r="G8942" s="150" t="s">
        <v>0</v>
      </c>
      <c r="H8942" s="21" t="s">
        <v>2011</v>
      </c>
      <c r="I8942" s="22"/>
      <c r="J8942" s="22"/>
      <c r="K8942" s="22"/>
      <c r="L8942" s="22" t="s">
        <v>0</v>
      </c>
      <c r="M8942" s="22" t="s">
        <v>0</v>
      </c>
      <c r="N8942" s="22" t="s">
        <v>0</v>
      </c>
      <c r="O8942" s="22" t="s">
        <v>0</v>
      </c>
      <c r="P8942" s="22" t="s">
        <v>0</v>
      </c>
      <c r="Q8942" s="22"/>
      <c r="R8942" s="22"/>
      <c r="S8942" s="22"/>
      <c r="T8942" s="22" t="s">
        <v>0</v>
      </c>
      <c r="U8942" s="22" t="s">
        <v>0</v>
      </c>
      <c r="V8942" s="22" t="s">
        <v>0</v>
      </c>
      <c r="W8942" s="22" t="s">
        <v>0</v>
      </c>
      <c r="X8942" s="22" t="s">
        <v>0</v>
      </c>
      <c r="Y8942" s="209"/>
    </row>
    <row r="8943" spans="1:25" ht="20.399999999999999">
      <c r="A8943" s="20" t="s">
        <v>0</v>
      </c>
      <c r="B8943" s="81" t="s">
        <v>0</v>
      </c>
      <c r="C8943" s="81" t="s">
        <v>0</v>
      </c>
      <c r="D8943" s="94" t="s">
        <v>0</v>
      </c>
      <c r="E8943" s="21" t="s">
        <v>0</v>
      </c>
      <c r="F8943" s="21" t="s">
        <v>0</v>
      </c>
      <c r="G8943" s="150" t="s">
        <v>0</v>
      </c>
      <c r="H8943" s="30" t="s">
        <v>33</v>
      </c>
      <c r="I8943" s="31">
        <f t="shared" ref="I8943:I9001" si="6478">SUM(J8943,K8943,O8943,P8943)</f>
        <v>1832830</v>
      </c>
      <c r="J8943" s="31">
        <f>SUM(J8944,J8952,J8954)</f>
        <v>1460530</v>
      </c>
      <c r="K8943" s="31">
        <f t="shared" ref="K8943:K9001" si="6479">SUM(L8943,M8943,N8943)</f>
        <v>372300</v>
      </c>
      <c r="L8943" s="31">
        <f t="shared" ref="L8943:P8943" si="6480">SUM(L8944,L8952,L8954)</f>
        <v>131200</v>
      </c>
      <c r="M8943" s="31">
        <f t="shared" si="6480"/>
        <v>11100</v>
      </c>
      <c r="N8943" s="31">
        <f t="shared" si="6480"/>
        <v>230000</v>
      </c>
      <c r="O8943" s="31">
        <f t="shared" si="6480"/>
        <v>0</v>
      </c>
      <c r="P8943" s="31">
        <f t="shared" si="6480"/>
        <v>0</v>
      </c>
      <c r="Q8943" s="31">
        <f t="shared" ref="Q8943:R8943" si="6481">SUM(Q8944,Q8952,Q8954)</f>
        <v>1982978</v>
      </c>
      <c r="R8943" s="31">
        <f t="shared" si="6481"/>
        <v>1582143</v>
      </c>
      <c r="S8943" s="31">
        <f t="shared" ref="S8943" si="6482">SUM(S8944,S8952,S8954)</f>
        <v>1318111</v>
      </c>
      <c r="T8943" s="31">
        <f t="shared" ref="T8943:X8943" si="6483">SUM(T8944,T8952,T8954)</f>
        <v>264032</v>
      </c>
      <c r="U8943" s="31">
        <f t="shared" si="6483"/>
        <v>121355</v>
      </c>
      <c r="V8943" s="31">
        <f t="shared" si="6483"/>
        <v>110000</v>
      </c>
      <c r="W8943" s="31">
        <f t="shared" si="6483"/>
        <v>32677</v>
      </c>
      <c r="X8943" s="31">
        <f t="shared" si="6483"/>
        <v>1582143</v>
      </c>
      <c r="Y8943" s="220">
        <f t="shared" ref="Y8943:Y8984" si="6484">IF(R8943=0,0,(X8943/R8943)*100)</f>
        <v>100</v>
      </c>
    </row>
    <row r="8944" spans="1:25">
      <c r="A8944" s="23">
        <v>35</v>
      </c>
      <c r="B8944" s="80" t="s">
        <v>172</v>
      </c>
      <c r="C8944" s="80" t="s">
        <v>1120</v>
      </c>
      <c r="D8944" s="80">
        <v>35020027</v>
      </c>
      <c r="E8944" s="21" t="s">
        <v>132</v>
      </c>
      <c r="F8944" s="21" t="s">
        <v>0</v>
      </c>
      <c r="G8944" s="150" t="s">
        <v>0</v>
      </c>
      <c r="H8944" s="21" t="s">
        <v>11</v>
      </c>
      <c r="I8944" s="66">
        <f t="shared" si="6478"/>
        <v>1292850</v>
      </c>
      <c r="J8944" s="66">
        <f>SUM(J8945,J8946)</f>
        <v>1272850</v>
      </c>
      <c r="K8944" s="66">
        <f t="shared" si="6479"/>
        <v>20000</v>
      </c>
      <c r="L8944" s="66">
        <f t="shared" ref="L8944:P8944" si="6485">SUM(L8945,L8946)</f>
        <v>20000</v>
      </c>
      <c r="M8944" s="66">
        <f t="shared" si="6485"/>
        <v>0</v>
      </c>
      <c r="N8944" s="66">
        <f t="shared" si="6485"/>
        <v>0</v>
      </c>
      <c r="O8944" s="66">
        <f t="shared" si="6485"/>
        <v>0</v>
      </c>
      <c r="P8944" s="66">
        <f t="shared" si="6485"/>
        <v>0</v>
      </c>
      <c r="Q8944" s="66">
        <f t="shared" ref="Q8944:R8944" si="6486">SUM(Q8945,Q8946)</f>
        <v>1397891</v>
      </c>
      <c r="R8944" s="66">
        <f t="shared" si="6486"/>
        <v>1335891</v>
      </c>
      <c r="S8944" s="66">
        <f t="shared" ref="S8944" si="6487">SUM(S8945,S8946)</f>
        <v>1083214</v>
      </c>
      <c r="T8944" s="66">
        <f t="shared" ref="T8944:X8944" si="6488">SUM(T8945,T8946)</f>
        <v>252677</v>
      </c>
      <c r="U8944" s="66">
        <f t="shared" si="6488"/>
        <v>110000</v>
      </c>
      <c r="V8944" s="66">
        <f t="shared" si="6488"/>
        <v>110000</v>
      </c>
      <c r="W8944" s="66">
        <f t="shared" si="6488"/>
        <v>32677</v>
      </c>
      <c r="X8944" s="66">
        <f t="shared" si="6488"/>
        <v>1335891</v>
      </c>
      <c r="Y8944" s="208">
        <f t="shared" si="6484"/>
        <v>100</v>
      </c>
    </row>
    <row r="8945" spans="1:25">
      <c r="A8945" s="23">
        <v>35</v>
      </c>
      <c r="B8945" s="80" t="s">
        <v>172</v>
      </c>
      <c r="C8945" s="80" t="s">
        <v>1120</v>
      </c>
      <c r="D8945" s="80">
        <v>35020027</v>
      </c>
      <c r="E8945" s="22">
        <v>6111</v>
      </c>
      <c r="F8945" s="23"/>
      <c r="G8945" s="129" t="s">
        <v>3380</v>
      </c>
      <c r="H8945" s="32" t="s">
        <v>12</v>
      </c>
      <c r="I8945" s="44">
        <f t="shared" si="6478"/>
        <v>1201954</v>
      </c>
      <c r="J8945" s="44">
        <v>1181954</v>
      </c>
      <c r="K8945" s="44">
        <f t="shared" si="6479"/>
        <v>20000</v>
      </c>
      <c r="L8945" s="44">
        <v>20000</v>
      </c>
      <c r="M8945" s="44">
        <v>0</v>
      </c>
      <c r="N8945" s="44">
        <v>0</v>
      </c>
      <c r="O8945" s="44">
        <v>0</v>
      </c>
      <c r="P8945" s="44">
        <v>0</v>
      </c>
      <c r="Q8945" s="44">
        <v>1281358</v>
      </c>
      <c r="R8945" s="44">
        <v>1219358</v>
      </c>
      <c r="S8945" s="44">
        <v>966681</v>
      </c>
      <c r="T8945" s="44">
        <f t="shared" ref="T8945:T8983" si="6489">U8945+V8945+W8945</f>
        <v>252677</v>
      </c>
      <c r="U8945" s="44">
        <v>110000</v>
      </c>
      <c r="V8945" s="44">
        <v>110000</v>
      </c>
      <c r="W8945" s="44">
        <v>32677</v>
      </c>
      <c r="X8945" s="44">
        <f t="shared" ref="X8945:X8983" si="6490">S8945+T8945</f>
        <v>1219358</v>
      </c>
      <c r="Y8945" s="209">
        <f t="shared" si="6484"/>
        <v>100</v>
      </c>
    </row>
    <row r="8946" spans="1:25">
      <c r="A8946" s="20">
        <v>35</v>
      </c>
      <c r="B8946" s="81" t="s">
        <v>172</v>
      </c>
      <c r="C8946" s="81" t="s">
        <v>1120</v>
      </c>
      <c r="D8946" s="81">
        <v>35020027</v>
      </c>
      <c r="E8946" s="20" t="s">
        <v>134</v>
      </c>
      <c r="F8946" s="23" t="s">
        <v>0</v>
      </c>
      <c r="G8946" s="154" t="s">
        <v>0</v>
      </c>
      <c r="H8946" s="21" t="s">
        <v>13</v>
      </c>
      <c r="I8946" s="66">
        <f t="shared" si="6478"/>
        <v>90896</v>
      </c>
      <c r="J8946" s="66">
        <f>SUM(J8947:J8951)</f>
        <v>90896</v>
      </c>
      <c r="K8946" s="66">
        <f t="shared" si="6479"/>
        <v>0</v>
      </c>
      <c r="L8946" s="66">
        <f t="shared" ref="L8946:X8946" si="6491">SUM(L8947:L8951)</f>
        <v>0</v>
      </c>
      <c r="M8946" s="66">
        <f t="shared" si="6491"/>
        <v>0</v>
      </c>
      <c r="N8946" s="66">
        <f t="shared" si="6491"/>
        <v>0</v>
      </c>
      <c r="O8946" s="66">
        <f t="shared" si="6491"/>
        <v>0</v>
      </c>
      <c r="P8946" s="66">
        <f t="shared" si="6491"/>
        <v>0</v>
      </c>
      <c r="Q8946" s="66">
        <f t="shared" si="6491"/>
        <v>116533</v>
      </c>
      <c r="R8946" s="66">
        <f t="shared" si="6491"/>
        <v>116533</v>
      </c>
      <c r="S8946" s="66">
        <f t="shared" si="6491"/>
        <v>116533</v>
      </c>
      <c r="T8946" s="66">
        <f t="shared" si="6491"/>
        <v>0</v>
      </c>
      <c r="U8946" s="66">
        <f t="shared" si="6491"/>
        <v>0</v>
      </c>
      <c r="V8946" s="66">
        <f t="shared" si="6491"/>
        <v>0</v>
      </c>
      <c r="W8946" s="66">
        <f t="shared" si="6491"/>
        <v>0</v>
      </c>
      <c r="X8946" s="66">
        <f t="shared" si="6491"/>
        <v>116533</v>
      </c>
      <c r="Y8946" s="208">
        <f t="shared" si="6484"/>
        <v>100</v>
      </c>
    </row>
    <row r="8947" spans="1:25">
      <c r="A8947" s="23">
        <v>35</v>
      </c>
      <c r="B8947" s="80" t="s">
        <v>172</v>
      </c>
      <c r="C8947" s="80" t="s">
        <v>1120</v>
      </c>
      <c r="D8947" s="80">
        <v>35020027</v>
      </c>
      <c r="E8947" s="22">
        <v>6112</v>
      </c>
      <c r="F8947" s="23" t="s">
        <v>3044</v>
      </c>
      <c r="G8947" s="129" t="s">
        <v>3380</v>
      </c>
      <c r="H8947" s="32" t="s">
        <v>16</v>
      </c>
      <c r="I8947" s="44">
        <f t="shared" si="6478"/>
        <v>13992</v>
      </c>
      <c r="J8947" s="44">
        <v>13992</v>
      </c>
      <c r="K8947" s="44">
        <f t="shared" si="6479"/>
        <v>0</v>
      </c>
      <c r="L8947" s="44">
        <v>0</v>
      </c>
      <c r="M8947" s="44">
        <v>0</v>
      </c>
      <c r="N8947" s="44">
        <v>0</v>
      </c>
      <c r="O8947" s="44">
        <v>0</v>
      </c>
      <c r="P8947" s="44">
        <v>0</v>
      </c>
      <c r="Q8947" s="44">
        <v>18992</v>
      </c>
      <c r="R8947" s="44">
        <v>18992</v>
      </c>
      <c r="S8947" s="44">
        <v>18992</v>
      </c>
      <c r="T8947" s="44">
        <f t="shared" si="6489"/>
        <v>0</v>
      </c>
      <c r="U8947" s="44"/>
      <c r="V8947" s="44"/>
      <c r="W8947" s="44"/>
      <c r="X8947" s="44">
        <f t="shared" si="6490"/>
        <v>18992</v>
      </c>
      <c r="Y8947" s="209">
        <f t="shared" si="6484"/>
        <v>100</v>
      </c>
    </row>
    <row r="8948" spans="1:25">
      <c r="A8948" s="23">
        <v>35</v>
      </c>
      <c r="B8948" s="80" t="s">
        <v>172</v>
      </c>
      <c r="C8948" s="80" t="s">
        <v>1120</v>
      </c>
      <c r="D8948" s="80">
        <v>35020027</v>
      </c>
      <c r="E8948" s="22">
        <v>6112</v>
      </c>
      <c r="F8948" s="23" t="s">
        <v>3045</v>
      </c>
      <c r="G8948" s="129" t="s">
        <v>3380</v>
      </c>
      <c r="H8948" s="32" t="s">
        <v>19</v>
      </c>
      <c r="I8948" s="44">
        <f t="shared" si="6478"/>
        <v>46476</v>
      </c>
      <c r="J8948" s="44">
        <v>46476</v>
      </c>
      <c r="K8948" s="44">
        <f t="shared" si="6479"/>
        <v>0</v>
      </c>
      <c r="L8948" s="44">
        <v>0</v>
      </c>
      <c r="M8948" s="44">
        <v>0</v>
      </c>
      <c r="N8948" s="44">
        <v>0</v>
      </c>
      <c r="O8948" s="44">
        <v>0</v>
      </c>
      <c r="P8948" s="44">
        <v>0</v>
      </c>
      <c r="Q8948" s="44">
        <v>61676</v>
      </c>
      <c r="R8948" s="44">
        <v>61676</v>
      </c>
      <c r="S8948" s="44">
        <v>61676</v>
      </c>
      <c r="T8948" s="44">
        <f t="shared" si="6489"/>
        <v>0</v>
      </c>
      <c r="U8948" s="44"/>
      <c r="V8948" s="44"/>
      <c r="W8948" s="44"/>
      <c r="X8948" s="44">
        <f t="shared" si="6490"/>
        <v>61676</v>
      </c>
      <c r="Y8948" s="209">
        <f t="shared" si="6484"/>
        <v>100</v>
      </c>
    </row>
    <row r="8949" spans="1:25">
      <c r="A8949" s="23">
        <v>35</v>
      </c>
      <c r="B8949" s="80" t="s">
        <v>172</v>
      </c>
      <c r="C8949" s="80" t="s">
        <v>1120</v>
      </c>
      <c r="D8949" s="80">
        <v>35020027</v>
      </c>
      <c r="E8949" s="22">
        <v>6112</v>
      </c>
      <c r="F8949" s="23" t="s">
        <v>3046</v>
      </c>
      <c r="G8949" s="129" t="s">
        <v>3380</v>
      </c>
      <c r="H8949" s="32" t="s">
        <v>17</v>
      </c>
      <c r="I8949" s="44">
        <f t="shared" si="6478"/>
        <v>11908</v>
      </c>
      <c r="J8949" s="44">
        <v>11908</v>
      </c>
      <c r="K8949" s="44">
        <f t="shared" si="6479"/>
        <v>0</v>
      </c>
      <c r="L8949" s="44">
        <v>0</v>
      </c>
      <c r="M8949" s="44">
        <v>0</v>
      </c>
      <c r="N8949" s="44">
        <v>0</v>
      </c>
      <c r="O8949" s="44">
        <v>0</v>
      </c>
      <c r="P8949" s="44">
        <v>0</v>
      </c>
      <c r="Q8949" s="44">
        <v>16880</v>
      </c>
      <c r="R8949" s="44">
        <v>16880</v>
      </c>
      <c r="S8949" s="44">
        <v>16880</v>
      </c>
      <c r="T8949" s="44">
        <f t="shared" si="6489"/>
        <v>0</v>
      </c>
      <c r="U8949" s="44"/>
      <c r="V8949" s="44"/>
      <c r="W8949" s="44"/>
      <c r="X8949" s="44">
        <f t="shared" si="6490"/>
        <v>16880</v>
      </c>
      <c r="Y8949" s="209">
        <f t="shared" si="6484"/>
        <v>100</v>
      </c>
    </row>
    <row r="8950" spans="1:25">
      <c r="A8950" s="23">
        <v>35</v>
      </c>
      <c r="B8950" s="80" t="s">
        <v>172</v>
      </c>
      <c r="C8950" s="80" t="s">
        <v>1120</v>
      </c>
      <c r="D8950" s="80">
        <v>35020027</v>
      </c>
      <c r="E8950" s="22">
        <v>6112</v>
      </c>
      <c r="F8950" s="23" t="s">
        <v>3047</v>
      </c>
      <c r="G8950" s="129" t="s">
        <v>3380</v>
      </c>
      <c r="H8950" s="32" t="s">
        <v>15</v>
      </c>
      <c r="I8950" s="44">
        <f t="shared" si="6478"/>
        <v>9700</v>
      </c>
      <c r="J8950" s="44">
        <v>9700</v>
      </c>
      <c r="K8950" s="44">
        <f t="shared" si="6479"/>
        <v>0</v>
      </c>
      <c r="L8950" s="44">
        <v>0</v>
      </c>
      <c r="M8950" s="44">
        <v>0</v>
      </c>
      <c r="N8950" s="44">
        <v>0</v>
      </c>
      <c r="O8950" s="44">
        <v>0</v>
      </c>
      <c r="P8950" s="44">
        <v>0</v>
      </c>
      <c r="Q8950" s="44">
        <v>14500</v>
      </c>
      <c r="R8950" s="44">
        <v>14500</v>
      </c>
      <c r="S8950" s="44">
        <v>14500</v>
      </c>
      <c r="T8950" s="44">
        <f t="shared" si="6489"/>
        <v>0</v>
      </c>
      <c r="U8950" s="44"/>
      <c r="V8950" s="44"/>
      <c r="W8950" s="44"/>
      <c r="X8950" s="44">
        <f t="shared" si="6490"/>
        <v>14500</v>
      </c>
      <c r="Y8950" s="209">
        <f t="shared" si="6484"/>
        <v>100</v>
      </c>
    </row>
    <row r="8951" spans="1:25">
      <c r="A8951" s="23">
        <v>35</v>
      </c>
      <c r="B8951" s="80" t="s">
        <v>172</v>
      </c>
      <c r="C8951" s="80" t="s">
        <v>1120</v>
      </c>
      <c r="D8951" s="80">
        <v>35020027</v>
      </c>
      <c r="E8951" s="22">
        <v>6112</v>
      </c>
      <c r="F8951" s="23" t="s">
        <v>3048</v>
      </c>
      <c r="G8951" s="129" t="s">
        <v>3380</v>
      </c>
      <c r="H8951" s="32" t="s">
        <v>18</v>
      </c>
      <c r="I8951" s="44">
        <f t="shared" si="6478"/>
        <v>8820</v>
      </c>
      <c r="J8951" s="44">
        <v>8820</v>
      </c>
      <c r="K8951" s="44">
        <f t="shared" si="6479"/>
        <v>0</v>
      </c>
      <c r="L8951" s="44">
        <v>0</v>
      </c>
      <c r="M8951" s="44">
        <v>0</v>
      </c>
      <c r="N8951" s="44">
        <v>0</v>
      </c>
      <c r="O8951" s="44">
        <v>0</v>
      </c>
      <c r="P8951" s="44">
        <v>0</v>
      </c>
      <c r="Q8951" s="44">
        <v>4485</v>
      </c>
      <c r="R8951" s="44">
        <v>4485</v>
      </c>
      <c r="S8951" s="44">
        <v>4485</v>
      </c>
      <c r="T8951" s="44">
        <f t="shared" si="6489"/>
        <v>0</v>
      </c>
      <c r="U8951" s="44"/>
      <c r="V8951" s="44"/>
      <c r="W8951" s="44"/>
      <c r="X8951" s="44">
        <f t="shared" si="6490"/>
        <v>4485</v>
      </c>
      <c r="Y8951" s="209">
        <f t="shared" si="6484"/>
        <v>100</v>
      </c>
    </row>
    <row r="8952" spans="1:25">
      <c r="A8952" s="23">
        <v>35</v>
      </c>
      <c r="B8952" s="80" t="s">
        <v>172</v>
      </c>
      <c r="C8952" s="80" t="s">
        <v>1120</v>
      </c>
      <c r="D8952" s="80">
        <v>35020027</v>
      </c>
      <c r="E8952" s="21" t="s">
        <v>139</v>
      </c>
      <c r="F8952" s="21" t="s">
        <v>0</v>
      </c>
      <c r="G8952" s="150" t="s">
        <v>0</v>
      </c>
      <c r="H8952" s="21" t="s">
        <v>21</v>
      </c>
      <c r="I8952" s="66">
        <f t="shared" si="6478"/>
        <v>114100</v>
      </c>
      <c r="J8952" s="66">
        <f t="shared" ref="J8952:X8952" si="6492">SUM(J8953)</f>
        <v>112000</v>
      </c>
      <c r="K8952" s="66">
        <f t="shared" si="6479"/>
        <v>2100</v>
      </c>
      <c r="L8952" s="66">
        <f t="shared" si="6492"/>
        <v>2100</v>
      </c>
      <c r="M8952" s="66">
        <f t="shared" si="6492"/>
        <v>0</v>
      </c>
      <c r="N8952" s="66">
        <f t="shared" si="6492"/>
        <v>0</v>
      </c>
      <c r="O8952" s="66">
        <f t="shared" si="6492"/>
        <v>0</v>
      </c>
      <c r="P8952" s="66">
        <f t="shared" si="6492"/>
        <v>0</v>
      </c>
      <c r="Q8952" s="66">
        <f t="shared" si="6492"/>
        <v>124627</v>
      </c>
      <c r="R8952" s="66">
        <f t="shared" si="6492"/>
        <v>118027</v>
      </c>
      <c r="S8952" s="66">
        <f t="shared" si="6492"/>
        <v>110548</v>
      </c>
      <c r="T8952" s="66">
        <f t="shared" si="6492"/>
        <v>7479</v>
      </c>
      <c r="U8952" s="66">
        <f t="shared" si="6492"/>
        <v>7479</v>
      </c>
      <c r="V8952" s="66">
        <f t="shared" si="6492"/>
        <v>0</v>
      </c>
      <c r="W8952" s="66">
        <f t="shared" si="6492"/>
        <v>0</v>
      </c>
      <c r="X8952" s="66">
        <f t="shared" si="6492"/>
        <v>118027</v>
      </c>
      <c r="Y8952" s="208">
        <f t="shared" si="6484"/>
        <v>100</v>
      </c>
    </row>
    <row r="8953" spans="1:25">
      <c r="A8953" s="23">
        <v>35</v>
      </c>
      <c r="B8953" s="80" t="s">
        <v>172</v>
      </c>
      <c r="C8953" s="80" t="s">
        <v>1120</v>
      </c>
      <c r="D8953" s="80">
        <v>35020027</v>
      </c>
      <c r="E8953" s="22">
        <v>6121</v>
      </c>
      <c r="F8953" s="23"/>
      <c r="G8953" s="129" t="s">
        <v>3380</v>
      </c>
      <c r="H8953" s="32" t="s">
        <v>22</v>
      </c>
      <c r="I8953" s="44">
        <f t="shared" si="6478"/>
        <v>114100</v>
      </c>
      <c r="J8953" s="44">
        <v>112000</v>
      </c>
      <c r="K8953" s="44">
        <f t="shared" si="6479"/>
        <v>2100</v>
      </c>
      <c r="L8953" s="44">
        <v>2100</v>
      </c>
      <c r="M8953" s="44">
        <v>0</v>
      </c>
      <c r="N8953" s="44">
        <v>0</v>
      </c>
      <c r="O8953" s="44">
        <v>0</v>
      </c>
      <c r="P8953" s="44">
        <v>0</v>
      </c>
      <c r="Q8953" s="44">
        <v>124627</v>
      </c>
      <c r="R8953" s="44">
        <v>118027</v>
      </c>
      <c r="S8953" s="44">
        <v>110548</v>
      </c>
      <c r="T8953" s="44">
        <f t="shared" si="6489"/>
        <v>7479</v>
      </c>
      <c r="U8953" s="44">
        <v>7479</v>
      </c>
      <c r="V8953" s="44"/>
      <c r="W8953" s="44"/>
      <c r="X8953" s="44">
        <f t="shared" si="6490"/>
        <v>118027</v>
      </c>
      <c r="Y8953" s="209">
        <f t="shared" si="6484"/>
        <v>100</v>
      </c>
    </row>
    <row r="8954" spans="1:25">
      <c r="A8954" s="23">
        <v>35</v>
      </c>
      <c r="B8954" s="80" t="s">
        <v>172</v>
      </c>
      <c r="C8954" s="80" t="s">
        <v>1120</v>
      </c>
      <c r="D8954" s="80">
        <v>35020027</v>
      </c>
      <c r="E8954" s="21" t="s">
        <v>141</v>
      </c>
      <c r="F8954" s="21" t="s">
        <v>0</v>
      </c>
      <c r="G8954" s="150" t="s">
        <v>0</v>
      </c>
      <c r="H8954" s="21" t="s">
        <v>23</v>
      </c>
      <c r="I8954" s="66">
        <f t="shared" si="6478"/>
        <v>425880</v>
      </c>
      <c r="J8954" s="66">
        <f>SUM(J8955:J8963)</f>
        <v>75680</v>
      </c>
      <c r="K8954" s="66">
        <f t="shared" si="6479"/>
        <v>350200</v>
      </c>
      <c r="L8954" s="66">
        <f t="shared" ref="L8954:X8954" si="6493">SUM(L8955:L8963)</f>
        <v>109100</v>
      </c>
      <c r="M8954" s="66">
        <f t="shared" si="6493"/>
        <v>11100</v>
      </c>
      <c r="N8954" s="66">
        <f t="shared" si="6493"/>
        <v>230000</v>
      </c>
      <c r="O8954" s="66">
        <f t="shared" si="6493"/>
        <v>0</v>
      </c>
      <c r="P8954" s="66">
        <f t="shared" si="6493"/>
        <v>0</v>
      </c>
      <c r="Q8954" s="66">
        <f t="shared" si="6493"/>
        <v>460460</v>
      </c>
      <c r="R8954" s="66">
        <f t="shared" si="6493"/>
        <v>128225</v>
      </c>
      <c r="S8954" s="66">
        <f t="shared" si="6493"/>
        <v>124349</v>
      </c>
      <c r="T8954" s="66">
        <f t="shared" si="6493"/>
        <v>3876</v>
      </c>
      <c r="U8954" s="66">
        <f t="shared" si="6493"/>
        <v>3876</v>
      </c>
      <c r="V8954" s="66">
        <f t="shared" si="6493"/>
        <v>0</v>
      </c>
      <c r="W8954" s="66">
        <f t="shared" si="6493"/>
        <v>0</v>
      </c>
      <c r="X8954" s="66">
        <f t="shared" si="6493"/>
        <v>128225</v>
      </c>
      <c r="Y8954" s="208">
        <f t="shared" si="6484"/>
        <v>100</v>
      </c>
    </row>
    <row r="8955" spans="1:25">
      <c r="A8955" s="23">
        <v>35</v>
      </c>
      <c r="B8955" s="80" t="s">
        <v>172</v>
      </c>
      <c r="C8955" s="80" t="s">
        <v>1120</v>
      </c>
      <c r="D8955" s="80">
        <v>35020027</v>
      </c>
      <c r="E8955" s="22">
        <v>6131</v>
      </c>
      <c r="F8955" s="23"/>
      <c r="G8955" s="129" t="s">
        <v>3380</v>
      </c>
      <c r="H8955" s="32" t="s">
        <v>24</v>
      </c>
      <c r="I8955" s="44">
        <f t="shared" si="6478"/>
        <v>25000</v>
      </c>
      <c r="J8955" s="44">
        <v>0</v>
      </c>
      <c r="K8955" s="44">
        <f t="shared" si="6479"/>
        <v>25000</v>
      </c>
      <c r="L8955" s="44">
        <v>14000</v>
      </c>
      <c r="M8955" s="44">
        <v>1000</v>
      </c>
      <c r="N8955" s="44">
        <v>10000</v>
      </c>
      <c r="O8955" s="44">
        <v>0</v>
      </c>
      <c r="P8955" s="44">
        <v>0</v>
      </c>
      <c r="Q8955" s="44">
        <v>25000</v>
      </c>
      <c r="R8955" s="44">
        <v>0</v>
      </c>
      <c r="S8955" s="44">
        <v>0</v>
      </c>
      <c r="T8955" s="44">
        <f t="shared" si="6489"/>
        <v>0</v>
      </c>
      <c r="U8955" s="44"/>
      <c r="V8955" s="44"/>
      <c r="W8955" s="44"/>
      <c r="X8955" s="44">
        <f t="shared" si="6490"/>
        <v>0</v>
      </c>
      <c r="Y8955" s="209">
        <f t="shared" si="6484"/>
        <v>0</v>
      </c>
    </row>
    <row r="8956" spans="1:25">
      <c r="A8956" s="23">
        <v>35</v>
      </c>
      <c r="B8956" s="80" t="s">
        <v>172</v>
      </c>
      <c r="C8956" s="80" t="s">
        <v>1120</v>
      </c>
      <c r="D8956" s="80">
        <v>35020027</v>
      </c>
      <c r="E8956" s="22">
        <v>6132</v>
      </c>
      <c r="F8956" s="23"/>
      <c r="G8956" s="129" t="s">
        <v>3380</v>
      </c>
      <c r="H8956" s="32" t="s">
        <v>25</v>
      </c>
      <c r="I8956" s="44">
        <f t="shared" si="6478"/>
        <v>34000</v>
      </c>
      <c r="J8956" s="44">
        <v>26000</v>
      </c>
      <c r="K8956" s="44">
        <f t="shared" si="6479"/>
        <v>8000</v>
      </c>
      <c r="L8956" s="44">
        <v>8000</v>
      </c>
      <c r="M8956" s="44">
        <v>0</v>
      </c>
      <c r="N8956" s="44">
        <v>0</v>
      </c>
      <c r="O8956" s="44">
        <v>0</v>
      </c>
      <c r="P8956" s="44">
        <v>0</v>
      </c>
      <c r="Q8956" s="44">
        <v>34000</v>
      </c>
      <c r="R8956" s="44">
        <v>26000</v>
      </c>
      <c r="S8956" s="44">
        <v>26000</v>
      </c>
      <c r="T8956" s="44">
        <f t="shared" si="6489"/>
        <v>0</v>
      </c>
      <c r="U8956" s="44"/>
      <c r="V8956" s="44"/>
      <c r="W8956" s="44"/>
      <c r="X8956" s="44">
        <f t="shared" si="6490"/>
        <v>26000</v>
      </c>
      <c r="Y8956" s="209">
        <f t="shared" si="6484"/>
        <v>100</v>
      </c>
    </row>
    <row r="8957" spans="1:25">
      <c r="A8957" s="23">
        <v>35</v>
      </c>
      <c r="B8957" s="80" t="s">
        <v>172</v>
      </c>
      <c r="C8957" s="80" t="s">
        <v>1120</v>
      </c>
      <c r="D8957" s="80">
        <v>35020027</v>
      </c>
      <c r="E8957" s="22">
        <v>6133</v>
      </c>
      <c r="F8957" s="23"/>
      <c r="G8957" s="129" t="s">
        <v>3380</v>
      </c>
      <c r="H8957" s="32" t="s">
        <v>26</v>
      </c>
      <c r="I8957" s="44">
        <f t="shared" si="6478"/>
        <v>14750</v>
      </c>
      <c r="J8957" s="44">
        <v>8750</v>
      </c>
      <c r="K8957" s="44">
        <f t="shared" si="6479"/>
        <v>6000</v>
      </c>
      <c r="L8957" s="44">
        <v>6000</v>
      </c>
      <c r="M8957" s="44">
        <v>0</v>
      </c>
      <c r="N8957" s="44">
        <v>0</v>
      </c>
      <c r="O8957" s="44">
        <v>0</v>
      </c>
      <c r="P8957" s="44">
        <v>0</v>
      </c>
      <c r="Q8957" s="44">
        <v>14750</v>
      </c>
      <c r="R8957" s="44">
        <v>8750</v>
      </c>
      <c r="S8957" s="44">
        <v>5350</v>
      </c>
      <c r="T8957" s="44">
        <f t="shared" si="6489"/>
        <v>3400</v>
      </c>
      <c r="U8957" s="44">
        <v>3400</v>
      </c>
      <c r="V8957" s="44"/>
      <c r="W8957" s="44"/>
      <c r="X8957" s="44">
        <f t="shared" si="6490"/>
        <v>8750</v>
      </c>
      <c r="Y8957" s="209">
        <f t="shared" si="6484"/>
        <v>100</v>
      </c>
    </row>
    <row r="8958" spans="1:25">
      <c r="A8958" s="23">
        <v>35</v>
      </c>
      <c r="B8958" s="80" t="s">
        <v>172</v>
      </c>
      <c r="C8958" s="80" t="s">
        <v>1120</v>
      </c>
      <c r="D8958" s="80">
        <v>35020027</v>
      </c>
      <c r="E8958" s="22">
        <v>6134</v>
      </c>
      <c r="F8958" s="23"/>
      <c r="G8958" s="129" t="s">
        <v>3380</v>
      </c>
      <c r="H8958" s="32" t="s">
        <v>27</v>
      </c>
      <c r="I8958" s="44">
        <f t="shared" si="6478"/>
        <v>89125</v>
      </c>
      <c r="J8958" s="44">
        <v>0</v>
      </c>
      <c r="K8958" s="44">
        <f t="shared" si="6479"/>
        <v>89125</v>
      </c>
      <c r="L8958" s="44">
        <v>15125</v>
      </c>
      <c r="M8958" s="44">
        <v>2000</v>
      </c>
      <c r="N8958" s="44">
        <v>72000</v>
      </c>
      <c r="O8958" s="44">
        <v>0</v>
      </c>
      <c r="P8958" s="44">
        <v>0</v>
      </c>
      <c r="Q8958" s="44">
        <v>180460</v>
      </c>
      <c r="R8958" s="44">
        <v>58000</v>
      </c>
      <c r="S8958" s="44">
        <v>58000</v>
      </c>
      <c r="T8958" s="44">
        <f t="shared" si="6489"/>
        <v>0</v>
      </c>
      <c r="U8958" s="44"/>
      <c r="V8958" s="44"/>
      <c r="W8958" s="44"/>
      <c r="X8958" s="44">
        <f t="shared" si="6490"/>
        <v>58000</v>
      </c>
      <c r="Y8958" s="209">
        <f t="shared" si="6484"/>
        <v>100</v>
      </c>
    </row>
    <row r="8959" spans="1:25">
      <c r="A8959" s="23">
        <v>35</v>
      </c>
      <c r="B8959" s="80" t="s">
        <v>172</v>
      </c>
      <c r="C8959" s="80" t="s">
        <v>1120</v>
      </c>
      <c r="D8959" s="80">
        <v>35020027</v>
      </c>
      <c r="E8959" s="22">
        <v>6135</v>
      </c>
      <c r="F8959" s="23"/>
      <c r="G8959" s="129" t="s">
        <v>3380</v>
      </c>
      <c r="H8959" s="32" t="s">
        <v>28</v>
      </c>
      <c r="I8959" s="44">
        <f t="shared" si="6478"/>
        <v>1050</v>
      </c>
      <c r="J8959" s="44">
        <v>0</v>
      </c>
      <c r="K8959" s="44">
        <f t="shared" si="6479"/>
        <v>1050</v>
      </c>
      <c r="L8959" s="44">
        <v>1050</v>
      </c>
      <c r="M8959" s="44">
        <v>0</v>
      </c>
      <c r="N8959" s="44">
        <v>0</v>
      </c>
      <c r="O8959" s="44">
        <v>0</v>
      </c>
      <c r="P8959" s="44">
        <v>0</v>
      </c>
      <c r="Q8959" s="44">
        <v>1050</v>
      </c>
      <c r="R8959" s="44">
        <v>0</v>
      </c>
      <c r="S8959" s="44">
        <v>0</v>
      </c>
      <c r="T8959" s="44">
        <f t="shared" si="6489"/>
        <v>0</v>
      </c>
      <c r="U8959" s="44"/>
      <c r="V8959" s="44"/>
      <c r="W8959" s="44"/>
      <c r="X8959" s="44">
        <f t="shared" si="6490"/>
        <v>0</v>
      </c>
      <c r="Y8959" s="209">
        <f t="shared" si="6484"/>
        <v>0</v>
      </c>
    </row>
    <row r="8960" spans="1:25">
      <c r="A8960" s="23">
        <v>35</v>
      </c>
      <c r="B8960" s="80" t="s">
        <v>172</v>
      </c>
      <c r="C8960" s="80" t="s">
        <v>1120</v>
      </c>
      <c r="D8960" s="80">
        <v>35020027</v>
      </c>
      <c r="E8960" s="22">
        <v>6136</v>
      </c>
      <c r="F8960" s="23"/>
      <c r="G8960" s="129" t="s">
        <v>3380</v>
      </c>
      <c r="H8960" s="32" t="s">
        <v>29</v>
      </c>
      <c r="I8960" s="44">
        <f t="shared" si="6478"/>
        <v>100</v>
      </c>
      <c r="J8960" s="44">
        <v>0</v>
      </c>
      <c r="K8960" s="44">
        <f t="shared" si="6479"/>
        <v>100</v>
      </c>
      <c r="L8960" s="44">
        <v>100</v>
      </c>
      <c r="M8960" s="44">
        <v>0</v>
      </c>
      <c r="N8960" s="44">
        <v>0</v>
      </c>
      <c r="O8960" s="44">
        <v>0</v>
      </c>
      <c r="P8960" s="44">
        <v>0</v>
      </c>
      <c r="Q8960" s="44">
        <v>100</v>
      </c>
      <c r="R8960" s="44">
        <v>0</v>
      </c>
      <c r="S8960" s="44">
        <v>0</v>
      </c>
      <c r="T8960" s="44">
        <f t="shared" si="6489"/>
        <v>0</v>
      </c>
      <c r="U8960" s="44"/>
      <c r="V8960" s="44"/>
      <c r="W8960" s="44"/>
      <c r="X8960" s="44">
        <f t="shared" si="6490"/>
        <v>0</v>
      </c>
      <c r="Y8960" s="209">
        <f t="shared" si="6484"/>
        <v>0</v>
      </c>
    </row>
    <row r="8961" spans="1:25">
      <c r="A8961" s="23">
        <v>35</v>
      </c>
      <c r="B8961" s="80" t="s">
        <v>172</v>
      </c>
      <c r="C8961" s="80" t="s">
        <v>1120</v>
      </c>
      <c r="D8961" s="80">
        <v>35020027</v>
      </c>
      <c r="E8961" s="22">
        <v>6137</v>
      </c>
      <c r="F8961" s="23"/>
      <c r="G8961" s="129" t="s">
        <v>3380</v>
      </c>
      <c r="H8961" s="32" t="s">
        <v>30</v>
      </c>
      <c r="I8961" s="44">
        <f t="shared" si="6478"/>
        <v>80600</v>
      </c>
      <c r="J8961" s="44">
        <v>13500</v>
      </c>
      <c r="K8961" s="44">
        <f t="shared" si="6479"/>
        <v>67100</v>
      </c>
      <c r="L8961" s="44">
        <v>12000</v>
      </c>
      <c r="M8961" s="44">
        <v>100</v>
      </c>
      <c r="N8961" s="44">
        <v>55000</v>
      </c>
      <c r="O8961" s="44">
        <v>0</v>
      </c>
      <c r="P8961" s="44">
        <v>0</v>
      </c>
      <c r="Q8961" s="44">
        <v>78428</v>
      </c>
      <c r="R8961" s="44">
        <v>11328</v>
      </c>
      <c r="S8961" s="44">
        <v>11300</v>
      </c>
      <c r="T8961" s="44">
        <f t="shared" si="6489"/>
        <v>28</v>
      </c>
      <c r="U8961" s="44">
        <v>28</v>
      </c>
      <c r="V8961" s="44"/>
      <c r="W8961" s="44"/>
      <c r="X8961" s="44">
        <f t="shared" si="6490"/>
        <v>11328</v>
      </c>
      <c r="Y8961" s="209">
        <f t="shared" si="6484"/>
        <v>100</v>
      </c>
    </row>
    <row r="8962" spans="1:25">
      <c r="A8962" s="23">
        <v>35</v>
      </c>
      <c r="B8962" s="80" t="s">
        <v>172</v>
      </c>
      <c r="C8962" s="80" t="s">
        <v>1120</v>
      </c>
      <c r="D8962" s="80">
        <v>35020027</v>
      </c>
      <c r="E8962" s="22">
        <v>6138</v>
      </c>
      <c r="F8962" s="23"/>
      <c r="G8962" s="129" t="s">
        <v>3380</v>
      </c>
      <c r="H8962" s="32" t="s">
        <v>31</v>
      </c>
      <c r="I8962" s="44">
        <f t="shared" si="6478"/>
        <v>6725</v>
      </c>
      <c r="J8962" s="44">
        <v>0</v>
      </c>
      <c r="K8962" s="44">
        <f t="shared" si="6479"/>
        <v>6725</v>
      </c>
      <c r="L8962" s="44">
        <v>6725</v>
      </c>
      <c r="M8962" s="44">
        <v>0</v>
      </c>
      <c r="N8962" s="44">
        <v>0</v>
      </c>
      <c r="O8962" s="44">
        <v>0</v>
      </c>
      <c r="P8962" s="44">
        <v>0</v>
      </c>
      <c r="Q8962" s="44">
        <v>6925</v>
      </c>
      <c r="R8962" s="44">
        <v>0</v>
      </c>
      <c r="S8962" s="44">
        <v>0</v>
      </c>
      <c r="T8962" s="44">
        <f t="shared" si="6489"/>
        <v>0</v>
      </c>
      <c r="U8962" s="44"/>
      <c r="V8962" s="44"/>
      <c r="W8962" s="44"/>
      <c r="X8962" s="44">
        <f t="shared" si="6490"/>
        <v>0</v>
      </c>
      <c r="Y8962" s="209">
        <f t="shared" si="6484"/>
        <v>0</v>
      </c>
    </row>
    <row r="8963" spans="1:25">
      <c r="A8963" s="20">
        <v>35</v>
      </c>
      <c r="B8963" s="81" t="s">
        <v>172</v>
      </c>
      <c r="C8963" s="81" t="s">
        <v>1120</v>
      </c>
      <c r="D8963" s="81">
        <v>35020027</v>
      </c>
      <c r="E8963" s="20" t="s">
        <v>144</v>
      </c>
      <c r="F8963" s="23" t="s">
        <v>0</v>
      </c>
      <c r="G8963" s="154" t="s">
        <v>0</v>
      </c>
      <c r="H8963" s="21" t="s">
        <v>32</v>
      </c>
      <c r="I8963" s="66">
        <f t="shared" si="6478"/>
        <v>174530</v>
      </c>
      <c r="J8963" s="66">
        <f>SUM(J8964:J8967)</f>
        <v>27430</v>
      </c>
      <c r="K8963" s="66">
        <f t="shared" si="6479"/>
        <v>147100</v>
      </c>
      <c r="L8963" s="66">
        <f t="shared" ref="L8963:X8963" si="6494">SUM(L8964:L8967)</f>
        <v>46100</v>
      </c>
      <c r="M8963" s="66">
        <f t="shared" si="6494"/>
        <v>8000</v>
      </c>
      <c r="N8963" s="66">
        <f t="shared" si="6494"/>
        <v>93000</v>
      </c>
      <c r="O8963" s="66">
        <f t="shared" si="6494"/>
        <v>0</v>
      </c>
      <c r="P8963" s="66">
        <f t="shared" si="6494"/>
        <v>0</v>
      </c>
      <c r="Q8963" s="66">
        <f t="shared" si="6494"/>
        <v>119747</v>
      </c>
      <c r="R8963" s="66">
        <f t="shared" si="6494"/>
        <v>24147</v>
      </c>
      <c r="S8963" s="66">
        <f t="shared" si="6494"/>
        <v>23699</v>
      </c>
      <c r="T8963" s="66">
        <f t="shared" si="6494"/>
        <v>448</v>
      </c>
      <c r="U8963" s="66">
        <f t="shared" si="6494"/>
        <v>448</v>
      </c>
      <c r="V8963" s="66">
        <f t="shared" si="6494"/>
        <v>0</v>
      </c>
      <c r="W8963" s="66">
        <f t="shared" si="6494"/>
        <v>0</v>
      </c>
      <c r="X8963" s="66">
        <f t="shared" si="6494"/>
        <v>24147</v>
      </c>
      <c r="Y8963" s="208">
        <f t="shared" si="6484"/>
        <v>100</v>
      </c>
    </row>
    <row r="8964" spans="1:25">
      <c r="A8964" s="23">
        <v>35</v>
      </c>
      <c r="B8964" s="80" t="s">
        <v>172</v>
      </c>
      <c r="C8964" s="80" t="s">
        <v>1120</v>
      </c>
      <c r="D8964" s="80">
        <v>35020027</v>
      </c>
      <c r="E8964" s="22">
        <v>6139</v>
      </c>
      <c r="F8964" s="23"/>
      <c r="G8964" s="129" t="s">
        <v>3380</v>
      </c>
      <c r="H8964" s="32" t="s">
        <v>32</v>
      </c>
      <c r="I8964" s="44">
        <f t="shared" si="6478"/>
        <v>165400</v>
      </c>
      <c r="J8964" s="44">
        <v>20500</v>
      </c>
      <c r="K8964" s="44">
        <f t="shared" si="6479"/>
        <v>144900</v>
      </c>
      <c r="L8964" s="44">
        <v>43900</v>
      </c>
      <c r="M8964" s="44">
        <v>8000</v>
      </c>
      <c r="N8964" s="44">
        <v>93000</v>
      </c>
      <c r="O8964" s="44">
        <v>0</v>
      </c>
      <c r="P8964" s="44">
        <v>0</v>
      </c>
      <c r="Q8964" s="44">
        <v>113400</v>
      </c>
      <c r="R8964" s="44">
        <v>20500</v>
      </c>
      <c r="S8964" s="44">
        <v>20500</v>
      </c>
      <c r="T8964" s="44">
        <f t="shared" si="6489"/>
        <v>0</v>
      </c>
      <c r="U8964" s="44"/>
      <c r="V8964" s="44"/>
      <c r="W8964" s="44"/>
      <c r="X8964" s="44">
        <f t="shared" si="6490"/>
        <v>20500</v>
      </c>
      <c r="Y8964" s="209">
        <f t="shared" si="6484"/>
        <v>100</v>
      </c>
    </row>
    <row r="8965" spans="1:25">
      <c r="A8965" s="23">
        <v>35</v>
      </c>
      <c r="B8965" s="80" t="s">
        <v>172</v>
      </c>
      <c r="C8965" s="80" t="s">
        <v>1120</v>
      </c>
      <c r="D8965" s="80">
        <v>35020027</v>
      </c>
      <c r="E8965" s="22">
        <v>6139</v>
      </c>
      <c r="F8965" s="23" t="s">
        <v>3049</v>
      </c>
      <c r="G8965" s="129" t="s">
        <v>3380</v>
      </c>
      <c r="H8965" s="32" t="s">
        <v>152</v>
      </c>
      <c r="I8965" s="44">
        <f t="shared" si="6478"/>
        <v>5465</v>
      </c>
      <c r="J8965" s="44">
        <v>3465</v>
      </c>
      <c r="K8965" s="44">
        <f t="shared" si="6479"/>
        <v>2000</v>
      </c>
      <c r="L8965" s="44">
        <v>2000</v>
      </c>
      <c r="M8965" s="44">
        <v>0</v>
      </c>
      <c r="N8965" s="44">
        <v>0</v>
      </c>
      <c r="O8965" s="44">
        <v>0</v>
      </c>
      <c r="P8965" s="44">
        <v>0</v>
      </c>
      <c r="Q8965" s="44">
        <v>6147</v>
      </c>
      <c r="R8965" s="44">
        <v>3647</v>
      </c>
      <c r="S8965" s="44">
        <v>3199</v>
      </c>
      <c r="T8965" s="44">
        <f t="shared" si="6489"/>
        <v>448</v>
      </c>
      <c r="U8965" s="44">
        <v>448</v>
      </c>
      <c r="V8965" s="44"/>
      <c r="W8965" s="44"/>
      <c r="X8965" s="44">
        <f t="shared" si="6490"/>
        <v>3647</v>
      </c>
      <c r="Y8965" s="209">
        <f t="shared" si="6484"/>
        <v>100</v>
      </c>
    </row>
    <row r="8966" spans="1:25">
      <c r="A8966" s="23">
        <v>35</v>
      </c>
      <c r="B8966" s="80" t="s">
        <v>172</v>
      </c>
      <c r="C8966" s="80" t="s">
        <v>1120</v>
      </c>
      <c r="D8966" s="80">
        <v>35020027</v>
      </c>
      <c r="E8966" s="22">
        <v>6139</v>
      </c>
      <c r="F8966" s="23" t="s">
        <v>3050</v>
      </c>
      <c r="G8966" s="129" t="s">
        <v>3380</v>
      </c>
      <c r="H8966" s="32" t="s">
        <v>158</v>
      </c>
      <c r="I8966" s="44">
        <f t="shared" si="6478"/>
        <v>3665</v>
      </c>
      <c r="J8966" s="44">
        <v>3465</v>
      </c>
      <c r="K8966" s="44">
        <f t="shared" si="6479"/>
        <v>200</v>
      </c>
      <c r="L8966" s="44">
        <v>200</v>
      </c>
      <c r="M8966" s="44">
        <v>0</v>
      </c>
      <c r="N8966" s="44">
        <v>0</v>
      </c>
      <c r="O8966" s="44">
        <v>0</v>
      </c>
      <c r="P8966" s="44">
        <v>0</v>
      </c>
      <c r="Q8966" s="44">
        <v>200</v>
      </c>
      <c r="R8966" s="44">
        <v>0</v>
      </c>
      <c r="S8966" s="44">
        <v>0</v>
      </c>
      <c r="T8966" s="44">
        <f t="shared" si="6489"/>
        <v>0</v>
      </c>
      <c r="U8966" s="44"/>
      <c r="V8966" s="44"/>
      <c r="W8966" s="44"/>
      <c r="X8966" s="44">
        <f t="shared" si="6490"/>
        <v>0</v>
      </c>
      <c r="Y8966" s="209">
        <f t="shared" si="6484"/>
        <v>0</v>
      </c>
    </row>
    <row r="8967" spans="1:25">
      <c r="A8967" s="23">
        <v>35</v>
      </c>
      <c r="B8967" s="80" t="s">
        <v>172</v>
      </c>
      <c r="C8967" s="80" t="s">
        <v>1120</v>
      </c>
      <c r="D8967" s="80">
        <v>35020027</v>
      </c>
      <c r="E8967" s="22">
        <v>6139</v>
      </c>
      <c r="F8967" s="23" t="s">
        <v>3051</v>
      </c>
      <c r="G8967" s="129" t="s">
        <v>3380</v>
      </c>
      <c r="H8967" s="32" t="s">
        <v>1978</v>
      </c>
      <c r="I8967" s="44">
        <f t="shared" si="6478"/>
        <v>0</v>
      </c>
      <c r="J8967" s="44">
        <v>0</v>
      </c>
      <c r="K8967" s="44">
        <f t="shared" si="6479"/>
        <v>0</v>
      </c>
      <c r="L8967" s="44">
        <v>0</v>
      </c>
      <c r="M8967" s="44">
        <v>0</v>
      </c>
      <c r="N8967" s="44">
        <v>0</v>
      </c>
      <c r="O8967" s="44">
        <v>0</v>
      </c>
      <c r="P8967" s="44">
        <v>0</v>
      </c>
      <c r="Q8967" s="44">
        <v>0</v>
      </c>
      <c r="R8967" s="44">
        <v>0</v>
      </c>
      <c r="S8967" s="44">
        <v>0</v>
      </c>
      <c r="T8967" s="44">
        <f t="shared" si="6489"/>
        <v>0</v>
      </c>
      <c r="U8967" s="44"/>
      <c r="V8967" s="44"/>
      <c r="W8967" s="44"/>
      <c r="X8967" s="44">
        <f t="shared" si="6490"/>
        <v>0</v>
      </c>
      <c r="Y8967" s="209">
        <f t="shared" si="6484"/>
        <v>0</v>
      </c>
    </row>
    <row r="8968" spans="1:25" ht="20.399999999999999">
      <c r="A8968" s="20" t="s">
        <v>0</v>
      </c>
      <c r="B8968" s="81" t="s">
        <v>0</v>
      </c>
      <c r="C8968" s="81" t="s">
        <v>0</v>
      </c>
      <c r="D8968" s="94" t="s">
        <v>0</v>
      </c>
      <c r="E8968" s="21" t="s">
        <v>0</v>
      </c>
      <c r="F8968" s="21" t="s">
        <v>0</v>
      </c>
      <c r="G8968" s="150" t="s">
        <v>0</v>
      </c>
      <c r="H8968" s="30" t="s">
        <v>42</v>
      </c>
      <c r="I8968" s="31">
        <f t="shared" si="6478"/>
        <v>300</v>
      </c>
      <c r="J8968" s="31">
        <f t="shared" ref="J8968:X8968" si="6495">SUM(J8969)</f>
        <v>0</v>
      </c>
      <c r="K8968" s="31">
        <f t="shared" si="6479"/>
        <v>300</v>
      </c>
      <c r="L8968" s="31">
        <f t="shared" si="6495"/>
        <v>300</v>
      </c>
      <c r="M8968" s="31">
        <f t="shared" si="6495"/>
        <v>0</v>
      </c>
      <c r="N8968" s="31">
        <f t="shared" si="6495"/>
        <v>0</v>
      </c>
      <c r="O8968" s="31">
        <f t="shared" si="6495"/>
        <v>0</v>
      </c>
      <c r="P8968" s="31">
        <f t="shared" si="6495"/>
        <v>0</v>
      </c>
      <c r="Q8968" s="31">
        <f t="shared" si="6495"/>
        <v>600</v>
      </c>
      <c r="R8968" s="31">
        <f t="shared" si="6495"/>
        <v>0</v>
      </c>
      <c r="S8968" s="31">
        <f t="shared" si="6495"/>
        <v>0</v>
      </c>
      <c r="T8968" s="31">
        <f t="shared" si="6495"/>
        <v>0</v>
      </c>
      <c r="U8968" s="31">
        <f t="shared" si="6495"/>
        <v>0</v>
      </c>
      <c r="V8968" s="31">
        <f t="shared" si="6495"/>
        <v>0</v>
      </c>
      <c r="W8968" s="31">
        <f t="shared" si="6495"/>
        <v>0</v>
      </c>
      <c r="X8968" s="31">
        <f t="shared" si="6495"/>
        <v>0</v>
      </c>
      <c r="Y8968" s="220">
        <f t="shared" si="6484"/>
        <v>0</v>
      </c>
    </row>
    <row r="8969" spans="1:25">
      <c r="A8969" s="23">
        <v>35</v>
      </c>
      <c r="B8969" s="80" t="s">
        <v>172</v>
      </c>
      <c r="C8969" s="80" t="s">
        <v>1120</v>
      </c>
      <c r="D8969" s="80">
        <v>35020027</v>
      </c>
      <c r="E8969" s="21" t="s">
        <v>159</v>
      </c>
      <c r="F8969" s="21" t="s">
        <v>0</v>
      </c>
      <c r="G8969" s="150" t="s">
        <v>0</v>
      </c>
      <c r="H8969" s="21" t="s">
        <v>34</v>
      </c>
      <c r="I8969" s="66">
        <f t="shared" si="6478"/>
        <v>300</v>
      </c>
      <c r="J8969" s="66">
        <f>SUM(J8970:J8972)</f>
        <v>0</v>
      </c>
      <c r="K8969" s="66">
        <f t="shared" si="6479"/>
        <v>300</v>
      </c>
      <c r="L8969" s="66">
        <f t="shared" ref="L8969:P8969" si="6496">SUM(L8970:L8972)</f>
        <v>300</v>
      </c>
      <c r="M8969" s="66">
        <f t="shared" si="6496"/>
        <v>0</v>
      </c>
      <c r="N8969" s="66">
        <f t="shared" si="6496"/>
        <v>0</v>
      </c>
      <c r="O8969" s="66">
        <f t="shared" si="6496"/>
        <v>0</v>
      </c>
      <c r="P8969" s="66">
        <f t="shared" si="6496"/>
        <v>0</v>
      </c>
      <c r="Q8969" s="66">
        <f t="shared" ref="Q8969:R8969" si="6497">SUM(Q8970:Q8972)</f>
        <v>600</v>
      </c>
      <c r="R8969" s="66">
        <f t="shared" si="6497"/>
        <v>0</v>
      </c>
      <c r="S8969" s="66">
        <f t="shared" ref="S8969" si="6498">SUM(S8970:S8972)</f>
        <v>0</v>
      </c>
      <c r="T8969" s="66">
        <f t="shared" ref="T8969:X8969" si="6499">SUM(T8970:T8972)</f>
        <v>0</v>
      </c>
      <c r="U8969" s="66">
        <f t="shared" si="6499"/>
        <v>0</v>
      </c>
      <c r="V8969" s="66">
        <f t="shared" si="6499"/>
        <v>0</v>
      </c>
      <c r="W8969" s="66">
        <f t="shared" si="6499"/>
        <v>0</v>
      </c>
      <c r="X8969" s="66">
        <f t="shared" si="6499"/>
        <v>0</v>
      </c>
      <c r="Y8969" s="208">
        <f t="shared" si="6484"/>
        <v>0</v>
      </c>
    </row>
    <row r="8970" spans="1:25">
      <c r="A8970" s="23">
        <v>35</v>
      </c>
      <c r="B8970" s="80" t="s">
        <v>172</v>
      </c>
      <c r="C8970" s="80" t="s">
        <v>1120</v>
      </c>
      <c r="D8970" s="80">
        <v>35020027</v>
      </c>
      <c r="E8970" s="22">
        <v>6142</v>
      </c>
      <c r="F8970" s="23"/>
      <c r="G8970" s="129" t="s">
        <v>3380</v>
      </c>
      <c r="H8970" s="32" t="s">
        <v>36</v>
      </c>
      <c r="I8970" s="44">
        <f t="shared" si="6478"/>
        <v>100</v>
      </c>
      <c r="J8970" s="44">
        <v>0</v>
      </c>
      <c r="K8970" s="44">
        <f t="shared" si="6479"/>
        <v>100</v>
      </c>
      <c r="L8970" s="44">
        <v>100</v>
      </c>
      <c r="M8970" s="44">
        <v>0</v>
      </c>
      <c r="N8970" s="44">
        <v>0</v>
      </c>
      <c r="O8970" s="44">
        <v>0</v>
      </c>
      <c r="P8970" s="44">
        <v>0</v>
      </c>
      <c r="Q8970" s="44">
        <v>100</v>
      </c>
      <c r="R8970" s="44">
        <v>0</v>
      </c>
      <c r="S8970" s="44">
        <v>0</v>
      </c>
      <c r="T8970" s="44">
        <f t="shared" si="6489"/>
        <v>0</v>
      </c>
      <c r="U8970" s="44"/>
      <c r="V8970" s="44"/>
      <c r="W8970" s="44"/>
      <c r="X8970" s="44">
        <f t="shared" si="6490"/>
        <v>0</v>
      </c>
      <c r="Y8970" s="209">
        <f t="shared" si="6484"/>
        <v>0</v>
      </c>
    </row>
    <row r="8971" spans="1:25">
      <c r="A8971" s="23">
        <v>35</v>
      </c>
      <c r="B8971" s="80" t="s">
        <v>172</v>
      </c>
      <c r="C8971" s="80" t="s">
        <v>1120</v>
      </c>
      <c r="D8971" s="80">
        <v>35020027</v>
      </c>
      <c r="E8971" s="22">
        <v>6143</v>
      </c>
      <c r="F8971" s="23"/>
      <c r="G8971" s="129" t="s">
        <v>3380</v>
      </c>
      <c r="H8971" s="32" t="s">
        <v>37</v>
      </c>
      <c r="I8971" s="44">
        <f t="shared" si="6478"/>
        <v>100</v>
      </c>
      <c r="J8971" s="44">
        <v>0</v>
      </c>
      <c r="K8971" s="44">
        <f t="shared" si="6479"/>
        <v>100</v>
      </c>
      <c r="L8971" s="44">
        <v>100</v>
      </c>
      <c r="M8971" s="44">
        <v>0</v>
      </c>
      <c r="N8971" s="44">
        <v>0</v>
      </c>
      <c r="O8971" s="44">
        <v>0</v>
      </c>
      <c r="P8971" s="44">
        <v>0</v>
      </c>
      <c r="Q8971" s="44">
        <v>100</v>
      </c>
      <c r="R8971" s="44">
        <v>0</v>
      </c>
      <c r="S8971" s="44">
        <v>0</v>
      </c>
      <c r="T8971" s="44">
        <f t="shared" si="6489"/>
        <v>0</v>
      </c>
      <c r="U8971" s="44"/>
      <c r="V8971" s="44"/>
      <c r="W8971" s="44"/>
      <c r="X8971" s="44">
        <f t="shared" si="6490"/>
        <v>0</v>
      </c>
      <c r="Y8971" s="209">
        <f t="shared" si="6484"/>
        <v>0</v>
      </c>
    </row>
    <row r="8972" spans="1:25">
      <c r="A8972" s="23">
        <v>35</v>
      </c>
      <c r="B8972" s="80" t="s">
        <v>172</v>
      </c>
      <c r="C8972" s="80" t="s">
        <v>1120</v>
      </c>
      <c r="D8972" s="80">
        <v>35020027</v>
      </c>
      <c r="E8972" s="22">
        <v>6148</v>
      </c>
      <c r="F8972" s="23"/>
      <c r="G8972" s="129" t="s">
        <v>3380</v>
      </c>
      <c r="H8972" s="32" t="s">
        <v>41</v>
      </c>
      <c r="I8972" s="44">
        <f t="shared" si="6478"/>
        <v>100</v>
      </c>
      <c r="J8972" s="44">
        <v>0</v>
      </c>
      <c r="K8972" s="44">
        <f t="shared" si="6479"/>
        <v>100</v>
      </c>
      <c r="L8972" s="44">
        <v>100</v>
      </c>
      <c r="M8972" s="44">
        <v>0</v>
      </c>
      <c r="N8972" s="44">
        <v>0</v>
      </c>
      <c r="O8972" s="44">
        <v>0</v>
      </c>
      <c r="P8972" s="44">
        <v>0</v>
      </c>
      <c r="Q8972" s="44">
        <v>400</v>
      </c>
      <c r="R8972" s="44">
        <v>0</v>
      </c>
      <c r="S8972" s="44">
        <v>0</v>
      </c>
      <c r="T8972" s="44">
        <f t="shared" si="6489"/>
        <v>0</v>
      </c>
      <c r="U8972" s="44"/>
      <c r="V8972" s="44"/>
      <c r="W8972" s="44"/>
      <c r="X8972" s="44">
        <f t="shared" si="6490"/>
        <v>0</v>
      </c>
      <c r="Y8972" s="209">
        <f t="shared" si="6484"/>
        <v>0</v>
      </c>
    </row>
    <row r="8973" spans="1:25" ht="20.399999999999999">
      <c r="A8973" s="20" t="s">
        <v>0</v>
      </c>
      <c r="B8973" s="81" t="s">
        <v>0</v>
      </c>
      <c r="C8973" s="81" t="s">
        <v>0</v>
      </c>
      <c r="D8973" s="94" t="s">
        <v>0</v>
      </c>
      <c r="E8973" s="21" t="s">
        <v>0</v>
      </c>
      <c r="F8973" s="21" t="s">
        <v>0</v>
      </c>
      <c r="G8973" s="150" t="s">
        <v>0</v>
      </c>
      <c r="H8973" s="30" t="s">
        <v>52</v>
      </c>
      <c r="I8973" s="31">
        <f t="shared" si="6478"/>
        <v>200</v>
      </c>
      <c r="J8973" s="31">
        <f t="shared" ref="J8973:X8974" si="6500">SUM(J8974)</f>
        <v>0</v>
      </c>
      <c r="K8973" s="31">
        <f t="shared" si="6479"/>
        <v>200</v>
      </c>
      <c r="L8973" s="31">
        <f t="shared" si="6500"/>
        <v>200</v>
      </c>
      <c r="M8973" s="31">
        <f t="shared" si="6500"/>
        <v>0</v>
      </c>
      <c r="N8973" s="31">
        <f t="shared" si="6500"/>
        <v>0</v>
      </c>
      <c r="O8973" s="31">
        <f t="shared" si="6500"/>
        <v>0</v>
      </c>
      <c r="P8973" s="31">
        <f t="shared" si="6500"/>
        <v>0</v>
      </c>
      <c r="Q8973" s="31">
        <f t="shared" si="6500"/>
        <v>223</v>
      </c>
      <c r="R8973" s="31">
        <f t="shared" si="6500"/>
        <v>0</v>
      </c>
      <c r="S8973" s="31">
        <f t="shared" si="6500"/>
        <v>0</v>
      </c>
      <c r="T8973" s="31">
        <f t="shared" si="6500"/>
        <v>0</v>
      </c>
      <c r="U8973" s="31">
        <f t="shared" si="6500"/>
        <v>0</v>
      </c>
      <c r="V8973" s="31">
        <f t="shared" si="6500"/>
        <v>0</v>
      </c>
      <c r="W8973" s="31">
        <f t="shared" si="6500"/>
        <v>0</v>
      </c>
      <c r="X8973" s="31">
        <f t="shared" si="6500"/>
        <v>0</v>
      </c>
      <c r="Y8973" s="220">
        <f t="shared" si="6484"/>
        <v>0</v>
      </c>
    </row>
    <row r="8974" spans="1:25">
      <c r="A8974" s="23">
        <v>35</v>
      </c>
      <c r="B8974" s="80" t="s">
        <v>172</v>
      </c>
      <c r="C8974" s="80" t="s">
        <v>1120</v>
      </c>
      <c r="D8974" s="80">
        <v>35020027</v>
      </c>
      <c r="E8974" s="21" t="s">
        <v>743</v>
      </c>
      <c r="F8974" s="21" t="s">
        <v>0</v>
      </c>
      <c r="G8974" s="150" t="s">
        <v>0</v>
      </c>
      <c r="H8974" s="21" t="s">
        <v>49</v>
      </c>
      <c r="I8974" s="66">
        <f t="shared" si="6478"/>
        <v>200</v>
      </c>
      <c r="J8974" s="66">
        <f t="shared" si="6500"/>
        <v>0</v>
      </c>
      <c r="K8974" s="66">
        <f t="shared" si="6479"/>
        <v>200</v>
      </c>
      <c r="L8974" s="66">
        <f t="shared" si="6500"/>
        <v>200</v>
      </c>
      <c r="M8974" s="66">
        <f t="shared" si="6500"/>
        <v>0</v>
      </c>
      <c r="N8974" s="66">
        <f t="shared" si="6500"/>
        <v>0</v>
      </c>
      <c r="O8974" s="66">
        <f t="shared" si="6500"/>
        <v>0</v>
      </c>
      <c r="P8974" s="66">
        <f t="shared" si="6500"/>
        <v>0</v>
      </c>
      <c r="Q8974" s="66">
        <f t="shared" si="6500"/>
        <v>223</v>
      </c>
      <c r="R8974" s="66">
        <f t="shared" si="6500"/>
        <v>0</v>
      </c>
      <c r="S8974" s="66">
        <f t="shared" si="6500"/>
        <v>0</v>
      </c>
      <c r="T8974" s="66">
        <f t="shared" si="6500"/>
        <v>0</v>
      </c>
      <c r="U8974" s="66">
        <f t="shared" si="6500"/>
        <v>0</v>
      </c>
      <c r="V8974" s="66">
        <f t="shared" si="6500"/>
        <v>0</v>
      </c>
      <c r="W8974" s="66">
        <f t="shared" si="6500"/>
        <v>0</v>
      </c>
      <c r="X8974" s="66">
        <f t="shared" si="6500"/>
        <v>0</v>
      </c>
      <c r="Y8974" s="208">
        <f t="shared" si="6484"/>
        <v>0</v>
      </c>
    </row>
    <row r="8975" spans="1:25">
      <c r="A8975" s="23">
        <v>35</v>
      </c>
      <c r="B8975" s="80" t="s">
        <v>172</v>
      </c>
      <c r="C8975" s="80" t="s">
        <v>1120</v>
      </c>
      <c r="D8975" s="80">
        <v>35020027</v>
      </c>
      <c r="E8975" s="22">
        <v>6163</v>
      </c>
      <c r="F8975" s="23"/>
      <c r="G8975" s="129" t="s">
        <v>3380</v>
      </c>
      <c r="H8975" s="32" t="s">
        <v>51</v>
      </c>
      <c r="I8975" s="44">
        <f t="shared" si="6478"/>
        <v>200</v>
      </c>
      <c r="J8975" s="44">
        <v>0</v>
      </c>
      <c r="K8975" s="44">
        <f t="shared" si="6479"/>
        <v>200</v>
      </c>
      <c r="L8975" s="44">
        <v>200</v>
      </c>
      <c r="M8975" s="44">
        <v>0</v>
      </c>
      <c r="N8975" s="44">
        <v>0</v>
      </c>
      <c r="O8975" s="44">
        <v>0</v>
      </c>
      <c r="P8975" s="44">
        <v>0</v>
      </c>
      <c r="Q8975" s="44">
        <v>223</v>
      </c>
      <c r="R8975" s="44">
        <v>0</v>
      </c>
      <c r="S8975" s="44">
        <v>0</v>
      </c>
      <c r="T8975" s="44">
        <f t="shared" si="6489"/>
        <v>0</v>
      </c>
      <c r="U8975" s="44"/>
      <c r="V8975" s="44"/>
      <c r="W8975" s="44"/>
      <c r="X8975" s="44">
        <f t="shared" si="6490"/>
        <v>0</v>
      </c>
      <c r="Y8975" s="209">
        <f t="shared" si="6484"/>
        <v>0</v>
      </c>
    </row>
    <row r="8976" spans="1:25" ht="20.399999999999999">
      <c r="A8976" s="20" t="s">
        <v>0</v>
      </c>
      <c r="B8976" s="81" t="s">
        <v>0</v>
      </c>
      <c r="C8976" s="81" t="s">
        <v>0</v>
      </c>
      <c r="D8976" s="94" t="s">
        <v>0</v>
      </c>
      <c r="E8976" s="21" t="s">
        <v>0</v>
      </c>
      <c r="F8976" s="21" t="s">
        <v>0</v>
      </c>
      <c r="G8976" s="150" t="s">
        <v>0</v>
      </c>
      <c r="H8976" s="30" t="s">
        <v>60</v>
      </c>
      <c r="I8976" s="31">
        <f t="shared" si="6478"/>
        <v>170200</v>
      </c>
      <c r="J8976" s="31">
        <f t="shared" ref="J8976:X8976" si="6501">SUM(J8977)</f>
        <v>0</v>
      </c>
      <c r="K8976" s="31">
        <f t="shared" si="6479"/>
        <v>170200</v>
      </c>
      <c r="L8976" s="31">
        <f t="shared" si="6501"/>
        <v>70200</v>
      </c>
      <c r="M8976" s="31">
        <f t="shared" si="6501"/>
        <v>20000</v>
      </c>
      <c r="N8976" s="31">
        <f t="shared" si="6501"/>
        <v>80000</v>
      </c>
      <c r="O8976" s="31">
        <f t="shared" si="6501"/>
        <v>0</v>
      </c>
      <c r="P8976" s="31">
        <f t="shared" si="6501"/>
        <v>0</v>
      </c>
      <c r="Q8976" s="31">
        <f t="shared" si="6501"/>
        <v>811900</v>
      </c>
      <c r="R8976" s="31">
        <f t="shared" si="6501"/>
        <v>642000</v>
      </c>
      <c r="S8976" s="31">
        <f t="shared" si="6501"/>
        <v>642000</v>
      </c>
      <c r="T8976" s="31">
        <f t="shared" si="6501"/>
        <v>0</v>
      </c>
      <c r="U8976" s="31">
        <f t="shared" si="6501"/>
        <v>0</v>
      </c>
      <c r="V8976" s="31">
        <f t="shared" si="6501"/>
        <v>0</v>
      </c>
      <c r="W8976" s="31">
        <f t="shared" si="6501"/>
        <v>0</v>
      </c>
      <c r="X8976" s="31">
        <f t="shared" si="6501"/>
        <v>642000</v>
      </c>
      <c r="Y8976" s="220">
        <f t="shared" si="6484"/>
        <v>100</v>
      </c>
    </row>
    <row r="8977" spans="1:25">
      <c r="A8977" s="23">
        <v>35</v>
      </c>
      <c r="B8977" s="80" t="s">
        <v>172</v>
      </c>
      <c r="C8977" s="80" t="s">
        <v>1120</v>
      </c>
      <c r="D8977" s="80">
        <v>35020027</v>
      </c>
      <c r="E8977" s="21" t="s">
        <v>166</v>
      </c>
      <c r="F8977" s="21" t="s">
        <v>0</v>
      </c>
      <c r="G8977" s="150" t="s">
        <v>0</v>
      </c>
      <c r="H8977" s="21" t="s">
        <v>53</v>
      </c>
      <c r="I8977" s="66">
        <f t="shared" si="6478"/>
        <v>170200</v>
      </c>
      <c r="J8977" s="66">
        <f>SUM(J8978:J8980)</f>
        <v>0</v>
      </c>
      <c r="K8977" s="66">
        <f t="shared" si="6479"/>
        <v>170200</v>
      </c>
      <c r="L8977" s="66">
        <f t="shared" ref="L8977:P8977" si="6502">SUM(L8978:L8980)</f>
        <v>70200</v>
      </c>
      <c r="M8977" s="66">
        <f t="shared" si="6502"/>
        <v>20000</v>
      </c>
      <c r="N8977" s="66">
        <f t="shared" si="6502"/>
        <v>80000</v>
      </c>
      <c r="O8977" s="66">
        <f t="shared" si="6502"/>
        <v>0</v>
      </c>
      <c r="P8977" s="66">
        <f t="shared" si="6502"/>
        <v>0</v>
      </c>
      <c r="Q8977" s="66">
        <f t="shared" ref="Q8977:R8977" si="6503">SUM(Q8978:Q8980)</f>
        <v>811900</v>
      </c>
      <c r="R8977" s="66">
        <f t="shared" si="6503"/>
        <v>642000</v>
      </c>
      <c r="S8977" s="66">
        <f t="shared" ref="S8977" si="6504">SUM(S8978:S8980)</f>
        <v>642000</v>
      </c>
      <c r="T8977" s="66">
        <f t="shared" ref="T8977:X8977" si="6505">SUM(T8978:T8980)</f>
        <v>0</v>
      </c>
      <c r="U8977" s="66">
        <f t="shared" si="6505"/>
        <v>0</v>
      </c>
      <c r="V8977" s="66">
        <f t="shared" si="6505"/>
        <v>0</v>
      </c>
      <c r="W8977" s="66">
        <f t="shared" si="6505"/>
        <v>0</v>
      </c>
      <c r="X8977" s="66">
        <f t="shared" si="6505"/>
        <v>642000</v>
      </c>
      <c r="Y8977" s="208">
        <f t="shared" si="6484"/>
        <v>100</v>
      </c>
    </row>
    <row r="8978" spans="1:25">
      <c r="A8978" s="23">
        <v>35</v>
      </c>
      <c r="B8978" s="80" t="s">
        <v>172</v>
      </c>
      <c r="C8978" s="80" t="s">
        <v>1120</v>
      </c>
      <c r="D8978" s="80">
        <v>35020027</v>
      </c>
      <c r="E8978" s="22">
        <v>8213</v>
      </c>
      <c r="F8978" s="23"/>
      <c r="G8978" s="129" t="s">
        <v>3380</v>
      </c>
      <c r="H8978" s="32" t="s">
        <v>56</v>
      </c>
      <c r="I8978" s="44">
        <f t="shared" si="6478"/>
        <v>170000</v>
      </c>
      <c r="J8978" s="44">
        <v>0</v>
      </c>
      <c r="K8978" s="44">
        <f t="shared" si="6479"/>
        <v>170000</v>
      </c>
      <c r="L8978" s="44">
        <v>70000</v>
      </c>
      <c r="M8978" s="44">
        <v>20000</v>
      </c>
      <c r="N8978" s="44">
        <v>80000</v>
      </c>
      <c r="O8978" s="44">
        <v>0</v>
      </c>
      <c r="P8978" s="44">
        <v>0</v>
      </c>
      <c r="Q8978" s="44">
        <v>811700</v>
      </c>
      <c r="R8978" s="44">
        <v>642000</v>
      </c>
      <c r="S8978" s="44">
        <v>642000</v>
      </c>
      <c r="T8978" s="44">
        <f t="shared" si="6489"/>
        <v>0</v>
      </c>
      <c r="U8978" s="44"/>
      <c r="V8978" s="44"/>
      <c r="W8978" s="44"/>
      <c r="X8978" s="44">
        <f t="shared" si="6490"/>
        <v>642000</v>
      </c>
      <c r="Y8978" s="209">
        <f t="shared" si="6484"/>
        <v>100</v>
      </c>
    </row>
    <row r="8979" spans="1:25">
      <c r="A8979" s="23">
        <v>35</v>
      </c>
      <c r="B8979" s="80" t="s">
        <v>172</v>
      </c>
      <c r="C8979" s="80" t="s">
        <v>1120</v>
      </c>
      <c r="D8979" s="80">
        <v>35020027</v>
      </c>
      <c r="E8979" s="22">
        <v>8215</v>
      </c>
      <c r="F8979" s="23"/>
      <c r="G8979" s="129" t="s">
        <v>3380</v>
      </c>
      <c r="H8979" s="32" t="s">
        <v>3264</v>
      </c>
      <c r="I8979" s="44">
        <f t="shared" si="6478"/>
        <v>100</v>
      </c>
      <c r="J8979" s="44">
        <v>0</v>
      </c>
      <c r="K8979" s="44">
        <f t="shared" si="6479"/>
        <v>100</v>
      </c>
      <c r="L8979" s="44">
        <v>100</v>
      </c>
      <c r="M8979" s="44">
        <v>0</v>
      </c>
      <c r="N8979" s="44">
        <v>0</v>
      </c>
      <c r="O8979" s="44">
        <v>0</v>
      </c>
      <c r="P8979" s="44">
        <v>0</v>
      </c>
      <c r="Q8979" s="44">
        <v>100</v>
      </c>
      <c r="R8979" s="44">
        <v>0</v>
      </c>
      <c r="S8979" s="44">
        <v>0</v>
      </c>
      <c r="T8979" s="44">
        <f t="shared" si="6489"/>
        <v>0</v>
      </c>
      <c r="U8979" s="44"/>
      <c r="V8979" s="44"/>
      <c r="W8979" s="44"/>
      <c r="X8979" s="44">
        <f t="shared" si="6490"/>
        <v>0</v>
      </c>
      <c r="Y8979" s="209">
        <f t="shared" si="6484"/>
        <v>0</v>
      </c>
    </row>
    <row r="8980" spans="1:25">
      <c r="A8980" s="23">
        <v>35</v>
      </c>
      <c r="B8980" s="80" t="s">
        <v>172</v>
      </c>
      <c r="C8980" s="80" t="s">
        <v>1120</v>
      </c>
      <c r="D8980" s="80">
        <v>35020027</v>
      </c>
      <c r="E8980" s="22">
        <v>8216</v>
      </c>
      <c r="F8980" s="23"/>
      <c r="G8980" s="129" t="s">
        <v>3380</v>
      </c>
      <c r="H8980" s="32" t="s">
        <v>59</v>
      </c>
      <c r="I8980" s="44">
        <f t="shared" si="6478"/>
        <v>100</v>
      </c>
      <c r="J8980" s="44">
        <v>0</v>
      </c>
      <c r="K8980" s="44">
        <f t="shared" si="6479"/>
        <v>100</v>
      </c>
      <c r="L8980" s="44">
        <v>100</v>
      </c>
      <c r="M8980" s="44">
        <v>0</v>
      </c>
      <c r="N8980" s="44">
        <v>0</v>
      </c>
      <c r="O8980" s="44">
        <v>0</v>
      </c>
      <c r="P8980" s="44">
        <v>0</v>
      </c>
      <c r="Q8980" s="44">
        <v>100</v>
      </c>
      <c r="R8980" s="44">
        <v>0</v>
      </c>
      <c r="S8980" s="44">
        <v>0</v>
      </c>
      <c r="T8980" s="44">
        <f t="shared" si="6489"/>
        <v>0</v>
      </c>
      <c r="U8980" s="44"/>
      <c r="V8980" s="44"/>
      <c r="W8980" s="44"/>
      <c r="X8980" s="44">
        <f t="shared" si="6490"/>
        <v>0</v>
      </c>
      <c r="Y8980" s="209">
        <f t="shared" si="6484"/>
        <v>0</v>
      </c>
    </row>
    <row r="8981" spans="1:25" ht="20.399999999999999">
      <c r="A8981" s="20" t="s">
        <v>0</v>
      </c>
      <c r="B8981" s="81" t="s">
        <v>0</v>
      </c>
      <c r="C8981" s="81" t="s">
        <v>0</v>
      </c>
      <c r="D8981" s="94" t="s">
        <v>0</v>
      </c>
      <c r="E8981" s="21" t="s">
        <v>0</v>
      </c>
      <c r="F8981" s="21" t="s">
        <v>0</v>
      </c>
      <c r="G8981" s="150" t="s">
        <v>0</v>
      </c>
      <c r="H8981" s="30" t="s">
        <v>68</v>
      </c>
      <c r="I8981" s="31">
        <f t="shared" si="6478"/>
        <v>5000</v>
      </c>
      <c r="J8981" s="31">
        <f t="shared" ref="J8981:X8982" si="6506">SUM(J8982)</f>
        <v>0</v>
      </c>
      <c r="K8981" s="31">
        <f t="shared" si="6479"/>
        <v>5000</v>
      </c>
      <c r="L8981" s="31">
        <f t="shared" si="6506"/>
        <v>5000</v>
      </c>
      <c r="M8981" s="31">
        <f t="shared" si="6506"/>
        <v>0</v>
      </c>
      <c r="N8981" s="31">
        <f t="shared" si="6506"/>
        <v>0</v>
      </c>
      <c r="O8981" s="31">
        <f t="shared" si="6506"/>
        <v>0</v>
      </c>
      <c r="P8981" s="31">
        <f t="shared" si="6506"/>
        <v>0</v>
      </c>
      <c r="Q8981" s="31">
        <f t="shared" si="6506"/>
        <v>8426</v>
      </c>
      <c r="R8981" s="31">
        <f t="shared" si="6506"/>
        <v>0</v>
      </c>
      <c r="S8981" s="31">
        <f t="shared" si="6506"/>
        <v>0</v>
      </c>
      <c r="T8981" s="31">
        <f t="shared" si="6506"/>
        <v>0</v>
      </c>
      <c r="U8981" s="31">
        <f t="shared" si="6506"/>
        <v>0</v>
      </c>
      <c r="V8981" s="31">
        <f t="shared" si="6506"/>
        <v>0</v>
      </c>
      <c r="W8981" s="31">
        <f t="shared" si="6506"/>
        <v>0</v>
      </c>
      <c r="X8981" s="31">
        <f t="shared" si="6506"/>
        <v>0</v>
      </c>
      <c r="Y8981" s="220">
        <f t="shared" si="6484"/>
        <v>0</v>
      </c>
    </row>
    <row r="8982" spans="1:25">
      <c r="A8982" s="23">
        <v>35</v>
      </c>
      <c r="B8982" s="80" t="s">
        <v>172</v>
      </c>
      <c r="C8982" s="80" t="s">
        <v>1120</v>
      </c>
      <c r="D8982" s="80">
        <v>35020027</v>
      </c>
      <c r="E8982" s="21" t="s">
        <v>744</v>
      </c>
      <c r="F8982" s="21" t="s">
        <v>0</v>
      </c>
      <c r="G8982" s="150" t="s">
        <v>0</v>
      </c>
      <c r="H8982" s="21" t="s">
        <v>65</v>
      </c>
      <c r="I8982" s="66">
        <f t="shared" si="6478"/>
        <v>5000</v>
      </c>
      <c r="J8982" s="66">
        <f t="shared" si="6506"/>
        <v>0</v>
      </c>
      <c r="K8982" s="66">
        <f t="shared" si="6479"/>
        <v>5000</v>
      </c>
      <c r="L8982" s="66">
        <f t="shared" si="6506"/>
        <v>5000</v>
      </c>
      <c r="M8982" s="66">
        <f t="shared" si="6506"/>
        <v>0</v>
      </c>
      <c r="N8982" s="66">
        <f t="shared" si="6506"/>
        <v>0</v>
      </c>
      <c r="O8982" s="66">
        <f t="shared" si="6506"/>
        <v>0</v>
      </c>
      <c r="P8982" s="66">
        <f t="shared" si="6506"/>
        <v>0</v>
      </c>
      <c r="Q8982" s="66">
        <f t="shared" si="6506"/>
        <v>8426</v>
      </c>
      <c r="R8982" s="66">
        <f t="shared" si="6506"/>
        <v>0</v>
      </c>
      <c r="S8982" s="66">
        <f t="shared" si="6506"/>
        <v>0</v>
      </c>
      <c r="T8982" s="66">
        <f t="shared" si="6506"/>
        <v>0</v>
      </c>
      <c r="U8982" s="66">
        <f t="shared" si="6506"/>
        <v>0</v>
      </c>
      <c r="V8982" s="66">
        <f t="shared" si="6506"/>
        <v>0</v>
      </c>
      <c r="W8982" s="66">
        <f t="shared" si="6506"/>
        <v>0</v>
      </c>
      <c r="X8982" s="66">
        <f t="shared" si="6506"/>
        <v>0</v>
      </c>
      <c r="Y8982" s="208">
        <f t="shared" si="6484"/>
        <v>0</v>
      </c>
    </row>
    <row r="8983" spans="1:25">
      <c r="A8983" s="23">
        <v>35</v>
      </c>
      <c r="B8983" s="80" t="s">
        <v>172</v>
      </c>
      <c r="C8983" s="80" t="s">
        <v>1120</v>
      </c>
      <c r="D8983" s="80">
        <v>35020027</v>
      </c>
      <c r="E8983" s="22">
        <v>8233</v>
      </c>
      <c r="F8983" s="23"/>
      <c r="G8983" s="129" t="s">
        <v>3380</v>
      </c>
      <c r="H8983" s="32" t="s">
        <v>67</v>
      </c>
      <c r="I8983" s="44">
        <f t="shared" si="6478"/>
        <v>5000</v>
      </c>
      <c r="J8983" s="44">
        <v>0</v>
      </c>
      <c r="K8983" s="44">
        <f t="shared" si="6479"/>
        <v>5000</v>
      </c>
      <c r="L8983" s="44">
        <v>5000</v>
      </c>
      <c r="M8983" s="44">
        <v>0</v>
      </c>
      <c r="N8983" s="44">
        <v>0</v>
      </c>
      <c r="O8983" s="44">
        <v>0</v>
      </c>
      <c r="P8983" s="44">
        <v>0</v>
      </c>
      <c r="Q8983" s="44">
        <v>8426</v>
      </c>
      <c r="R8983" s="44">
        <v>0</v>
      </c>
      <c r="S8983" s="44">
        <v>0</v>
      </c>
      <c r="T8983" s="44">
        <f t="shared" si="6489"/>
        <v>0</v>
      </c>
      <c r="U8983" s="44"/>
      <c r="V8983" s="44"/>
      <c r="W8983" s="44"/>
      <c r="X8983" s="44">
        <f t="shared" si="6490"/>
        <v>0</v>
      </c>
      <c r="Y8983" s="209">
        <f t="shared" si="6484"/>
        <v>0</v>
      </c>
    </row>
    <row r="8984" spans="1:25" ht="20.399999999999999">
      <c r="A8984" s="32" t="s">
        <v>0</v>
      </c>
      <c r="B8984" s="95" t="s">
        <v>0</v>
      </c>
      <c r="C8984" s="95" t="s">
        <v>0</v>
      </c>
      <c r="D8984" s="95" t="s">
        <v>0</v>
      </c>
      <c r="E8984" s="32" t="s">
        <v>0</v>
      </c>
      <c r="F8984" s="32" t="s">
        <v>0</v>
      </c>
      <c r="G8984" s="154" t="s">
        <v>0</v>
      </c>
      <c r="H8984" s="30" t="s">
        <v>2012</v>
      </c>
      <c r="I8984" s="31">
        <f t="shared" si="6478"/>
        <v>2008530</v>
      </c>
      <c r="J8984" s="31">
        <f>SUM(J8943,J8968,J8973,J8976,J8981)</f>
        <v>1460530</v>
      </c>
      <c r="K8984" s="31">
        <f t="shared" si="6479"/>
        <v>548000</v>
      </c>
      <c r="L8984" s="31">
        <f t="shared" ref="L8984:X8984" si="6507">SUM(L8943,L8968,L8973,L8976,L8981)</f>
        <v>206900</v>
      </c>
      <c r="M8984" s="31">
        <f t="shared" si="6507"/>
        <v>31100</v>
      </c>
      <c r="N8984" s="31">
        <f t="shared" si="6507"/>
        <v>310000</v>
      </c>
      <c r="O8984" s="31">
        <f t="shared" si="6507"/>
        <v>0</v>
      </c>
      <c r="P8984" s="31">
        <f t="shared" si="6507"/>
        <v>0</v>
      </c>
      <c r="Q8984" s="31">
        <f t="shared" si="6507"/>
        <v>2804127</v>
      </c>
      <c r="R8984" s="31">
        <f t="shared" si="6507"/>
        <v>2224143</v>
      </c>
      <c r="S8984" s="31">
        <f t="shared" si="6507"/>
        <v>1960111</v>
      </c>
      <c r="T8984" s="31">
        <f t="shared" si="6507"/>
        <v>264032</v>
      </c>
      <c r="U8984" s="31">
        <f t="shared" si="6507"/>
        <v>121355</v>
      </c>
      <c r="V8984" s="31">
        <f t="shared" si="6507"/>
        <v>110000</v>
      </c>
      <c r="W8984" s="31">
        <f t="shared" si="6507"/>
        <v>32677</v>
      </c>
      <c r="X8984" s="31">
        <f t="shared" si="6507"/>
        <v>2224143</v>
      </c>
      <c r="Y8984" s="220">
        <f t="shared" si="6484"/>
        <v>100</v>
      </c>
    </row>
    <row r="8985" spans="1:25" ht="15" thickBot="1">
      <c r="A8985" s="32" t="s">
        <v>0</v>
      </c>
      <c r="B8985" s="95" t="s">
        <v>0</v>
      </c>
      <c r="C8985" s="95" t="s">
        <v>0</v>
      </c>
      <c r="D8985" s="95" t="s">
        <v>0</v>
      </c>
      <c r="E8985" s="32" t="s">
        <v>0</v>
      </c>
      <c r="F8985" s="32" t="s">
        <v>0</v>
      </c>
      <c r="G8985" s="154" t="s">
        <v>0</v>
      </c>
      <c r="H8985" s="21" t="s">
        <v>170</v>
      </c>
      <c r="I8985" s="66">
        <f t="shared" si="6478"/>
        <v>32</v>
      </c>
      <c r="J8985" s="66">
        <v>32</v>
      </c>
      <c r="K8985" s="66">
        <f t="shared" si="6479"/>
        <v>0</v>
      </c>
      <c r="L8985" s="66" t="s">
        <v>0</v>
      </c>
      <c r="M8985" s="66" t="s">
        <v>0</v>
      </c>
      <c r="N8985" s="66" t="s">
        <v>0</v>
      </c>
      <c r="O8985" s="66" t="s">
        <v>0</v>
      </c>
      <c r="P8985" s="66" t="s">
        <v>0</v>
      </c>
      <c r="Q8985" s="66">
        <v>0</v>
      </c>
      <c r="R8985" s="66"/>
      <c r="S8985" s="66"/>
      <c r="T8985" s="66"/>
      <c r="U8985" s="66"/>
      <c r="V8985" s="66"/>
      <c r="W8985" s="66"/>
      <c r="X8985" s="66"/>
      <c r="Y8985" s="208">
        <v>0</v>
      </c>
    </row>
    <row r="8986" spans="1:25" ht="41.4" thickBot="1">
      <c r="A8986" s="252" t="s">
        <v>0</v>
      </c>
      <c r="B8986" s="255" t="s">
        <v>0</v>
      </c>
      <c r="C8986" s="255" t="s">
        <v>0</v>
      </c>
      <c r="D8986" s="255" t="s">
        <v>0</v>
      </c>
      <c r="E8986" s="252" t="s">
        <v>0</v>
      </c>
      <c r="F8986" s="252" t="s">
        <v>0</v>
      </c>
      <c r="G8986" s="258" t="s">
        <v>0</v>
      </c>
      <c r="H8986" s="24" t="s">
        <v>72</v>
      </c>
      <c r="I8986" s="1" t="s">
        <v>3093</v>
      </c>
      <c r="J8986" s="1" t="s">
        <v>3130</v>
      </c>
      <c r="K8986" s="1" t="s">
        <v>3</v>
      </c>
      <c r="L8986" s="1" t="s">
        <v>4</v>
      </c>
      <c r="M8986" s="1" t="s">
        <v>5</v>
      </c>
      <c r="N8986" s="1" t="s">
        <v>6</v>
      </c>
      <c r="O8986" s="1" t="s">
        <v>7</v>
      </c>
      <c r="P8986" s="1" t="s">
        <v>8</v>
      </c>
      <c r="Q8986" s="1" t="s">
        <v>3344</v>
      </c>
      <c r="R8986" s="1" t="s">
        <v>3427</v>
      </c>
      <c r="S8986" s="1" t="s">
        <v>3447</v>
      </c>
      <c r="T8986" s="1" t="s">
        <v>3448</v>
      </c>
      <c r="U8986" s="1" t="s">
        <v>3452</v>
      </c>
      <c r="V8986" s="1" t="s">
        <v>3449</v>
      </c>
      <c r="W8986" s="1" t="s">
        <v>3450</v>
      </c>
      <c r="X8986" s="1" t="s">
        <v>3451</v>
      </c>
      <c r="Y8986" s="216" t="s">
        <v>3385</v>
      </c>
    </row>
    <row r="8987" spans="1:25">
      <c r="A8987" s="253"/>
      <c r="B8987" s="256"/>
      <c r="C8987" s="256"/>
      <c r="D8987" s="256"/>
      <c r="E8987" s="253"/>
      <c r="F8987" s="253"/>
      <c r="G8987" s="259"/>
      <c r="H8987" s="33" t="s">
        <v>0</v>
      </c>
      <c r="I8987" s="45">
        <v>1</v>
      </c>
      <c r="J8987" s="45">
        <v>3</v>
      </c>
      <c r="K8987" s="45" t="s">
        <v>9</v>
      </c>
      <c r="L8987" s="45">
        <v>5</v>
      </c>
      <c r="M8987" s="45">
        <v>6</v>
      </c>
      <c r="N8987" s="45">
        <v>7</v>
      </c>
      <c r="O8987" s="45">
        <v>8</v>
      </c>
      <c r="P8987" s="45">
        <v>9</v>
      </c>
      <c r="Q8987" s="45">
        <v>1</v>
      </c>
      <c r="R8987" s="45">
        <v>2</v>
      </c>
      <c r="S8987" s="45">
        <v>3</v>
      </c>
      <c r="T8987" s="45" t="s">
        <v>3453</v>
      </c>
      <c r="U8987" s="45">
        <v>5</v>
      </c>
      <c r="V8987" s="45">
        <v>6</v>
      </c>
      <c r="W8987" s="45">
        <v>7</v>
      </c>
      <c r="X8987" s="45" t="s">
        <v>3454</v>
      </c>
      <c r="Y8987" s="276">
        <v>9</v>
      </c>
    </row>
    <row r="8988" spans="1:25">
      <c r="A8988" s="253"/>
      <c r="B8988" s="256"/>
      <c r="C8988" s="256"/>
      <c r="D8988" s="256"/>
      <c r="E8988" s="253"/>
      <c r="F8988" s="253"/>
      <c r="G8988" s="259"/>
      <c r="H8988" s="34" t="s">
        <v>110</v>
      </c>
      <c r="I8988" s="35">
        <f t="shared" si="6478"/>
        <v>2008530</v>
      </c>
      <c r="J8988" s="35">
        <f>SUM(J8984)</f>
        <v>1460530</v>
      </c>
      <c r="K8988" s="35">
        <f t="shared" si="6479"/>
        <v>548000</v>
      </c>
      <c r="L8988" s="35">
        <f t="shared" ref="L8988:P8988" si="6508">SUM(L8984)</f>
        <v>206900</v>
      </c>
      <c r="M8988" s="35">
        <f t="shared" si="6508"/>
        <v>31100</v>
      </c>
      <c r="N8988" s="35">
        <f t="shared" si="6508"/>
        <v>310000</v>
      </c>
      <c r="O8988" s="35">
        <f t="shared" si="6508"/>
        <v>0</v>
      </c>
      <c r="P8988" s="35">
        <f t="shared" si="6508"/>
        <v>0</v>
      </c>
      <c r="Q8988" s="35">
        <f t="shared" ref="Q8988:R8988" si="6509">SUM(Q8984)</f>
        <v>2804127</v>
      </c>
      <c r="R8988" s="35">
        <f t="shared" si="6509"/>
        <v>2224143</v>
      </c>
      <c r="S8988" s="35">
        <f t="shared" ref="S8988" si="6510">SUM(S8984)</f>
        <v>1960111</v>
      </c>
      <c r="T8988" s="35">
        <f t="shared" ref="T8988:X8988" si="6511">SUM(T8984)</f>
        <v>264032</v>
      </c>
      <c r="U8988" s="35">
        <f t="shared" si="6511"/>
        <v>121355</v>
      </c>
      <c r="V8988" s="35">
        <f t="shared" si="6511"/>
        <v>110000</v>
      </c>
      <c r="W8988" s="35">
        <f t="shared" si="6511"/>
        <v>32677</v>
      </c>
      <c r="X8988" s="35">
        <f t="shared" si="6511"/>
        <v>2224143</v>
      </c>
      <c r="Y8988" s="218">
        <f t="shared" ref="Y8988:Y8989" si="6512">IF(R8988=0,0,(X8988/R8988)*100)</f>
        <v>100</v>
      </c>
    </row>
    <row r="8989" spans="1:25">
      <c r="A8989" s="253"/>
      <c r="B8989" s="256"/>
      <c r="C8989" s="256"/>
      <c r="D8989" s="256"/>
      <c r="E8989" s="253"/>
      <c r="F8989" s="253"/>
      <c r="G8989" s="259"/>
      <c r="H8989" s="36" t="s">
        <v>69</v>
      </c>
      <c r="I8989" s="35">
        <f t="shared" si="6478"/>
        <v>2008530</v>
      </c>
      <c r="J8989" s="35">
        <f>SUM(J8988)</f>
        <v>1460530</v>
      </c>
      <c r="K8989" s="35">
        <f t="shared" si="6479"/>
        <v>548000</v>
      </c>
      <c r="L8989" s="35">
        <f t="shared" ref="L8989:P8989" si="6513">SUM(L8988)</f>
        <v>206900</v>
      </c>
      <c r="M8989" s="35">
        <f t="shared" si="6513"/>
        <v>31100</v>
      </c>
      <c r="N8989" s="35">
        <f t="shared" si="6513"/>
        <v>310000</v>
      </c>
      <c r="O8989" s="35">
        <f t="shared" si="6513"/>
        <v>0</v>
      </c>
      <c r="P8989" s="35">
        <f t="shared" si="6513"/>
        <v>0</v>
      </c>
      <c r="Q8989" s="35">
        <f t="shared" ref="Q8989:R8989" si="6514">SUM(Q8988)</f>
        <v>2804127</v>
      </c>
      <c r="R8989" s="35">
        <f t="shared" si="6514"/>
        <v>2224143</v>
      </c>
      <c r="S8989" s="35">
        <f t="shared" ref="S8989" si="6515">SUM(S8988)</f>
        <v>1960111</v>
      </c>
      <c r="T8989" s="35">
        <f t="shared" ref="T8989:X8989" si="6516">SUM(T8988)</f>
        <v>264032</v>
      </c>
      <c r="U8989" s="35">
        <f t="shared" si="6516"/>
        <v>121355</v>
      </c>
      <c r="V8989" s="35">
        <f t="shared" si="6516"/>
        <v>110000</v>
      </c>
      <c r="W8989" s="35">
        <f t="shared" si="6516"/>
        <v>32677</v>
      </c>
      <c r="X8989" s="35">
        <f t="shared" si="6516"/>
        <v>2224143</v>
      </c>
      <c r="Y8989" s="218">
        <f t="shared" si="6512"/>
        <v>100</v>
      </c>
    </row>
    <row r="8990" spans="1:25">
      <c r="A8990" s="254"/>
      <c r="B8990" s="257"/>
      <c r="C8990" s="257"/>
      <c r="D8990" s="257"/>
      <c r="E8990" s="254"/>
      <c r="F8990" s="254"/>
      <c r="G8990" s="260"/>
    </row>
    <row r="8991" spans="1:25" ht="15" thickBot="1">
      <c r="A8991" s="32" t="s">
        <v>0</v>
      </c>
      <c r="B8991" s="95" t="s">
        <v>0</v>
      </c>
      <c r="C8991" s="95" t="s">
        <v>0</v>
      </c>
      <c r="D8991" s="95" t="s">
        <v>0</v>
      </c>
      <c r="E8991" s="32" t="s">
        <v>0</v>
      </c>
      <c r="F8991" s="32" t="s">
        <v>0</v>
      </c>
      <c r="G8991" s="154" t="s">
        <v>0</v>
      </c>
      <c r="H8991" s="37" t="s">
        <v>0</v>
      </c>
      <c r="I8991" s="37"/>
      <c r="J8991" s="37"/>
      <c r="K8991" s="37"/>
      <c r="L8991" s="37" t="s">
        <v>0</v>
      </c>
      <c r="M8991" s="37" t="s">
        <v>0</v>
      </c>
      <c r="N8991" s="37" t="s">
        <v>0</v>
      </c>
      <c r="O8991" s="37" t="s">
        <v>0</v>
      </c>
      <c r="P8991" s="37" t="s">
        <v>0</v>
      </c>
      <c r="Q8991" s="37"/>
      <c r="R8991" s="37"/>
      <c r="S8991" s="37"/>
      <c r="T8991" s="37" t="s">
        <v>0</v>
      </c>
      <c r="U8991" s="37" t="s">
        <v>0</v>
      </c>
      <c r="V8991" s="37" t="s">
        <v>0</v>
      </c>
      <c r="W8991" s="37" t="s">
        <v>0</v>
      </c>
      <c r="X8991" s="37" t="s">
        <v>0</v>
      </c>
      <c r="Y8991" s="219"/>
    </row>
    <row r="8992" spans="1:25" ht="41.4" thickBot="1">
      <c r="A8992" s="24" t="s">
        <v>123</v>
      </c>
      <c r="B8992" s="90" t="s">
        <v>124</v>
      </c>
      <c r="C8992" s="90" t="s">
        <v>125</v>
      </c>
      <c r="D8992" s="91" t="s">
        <v>0</v>
      </c>
      <c r="E8992" s="24" t="s">
        <v>126</v>
      </c>
      <c r="F8992" s="24" t="s">
        <v>127</v>
      </c>
      <c r="G8992" s="151" t="s">
        <v>128</v>
      </c>
      <c r="H8992" s="24" t="s">
        <v>1</v>
      </c>
      <c r="I8992" s="1" t="s">
        <v>3093</v>
      </c>
      <c r="J8992" s="1" t="s">
        <v>3130</v>
      </c>
      <c r="K8992" s="1" t="s">
        <v>3</v>
      </c>
      <c r="L8992" s="1" t="s">
        <v>4</v>
      </c>
      <c r="M8992" s="1" t="s">
        <v>5</v>
      </c>
      <c r="N8992" s="1" t="s">
        <v>6</v>
      </c>
      <c r="O8992" s="1" t="s">
        <v>7</v>
      </c>
      <c r="P8992" s="1" t="s">
        <v>8</v>
      </c>
      <c r="Q8992" s="1" t="s">
        <v>3344</v>
      </c>
      <c r="R8992" s="1" t="s">
        <v>3427</v>
      </c>
      <c r="S8992" s="1" t="s">
        <v>3447</v>
      </c>
      <c r="T8992" s="1" t="s">
        <v>3448</v>
      </c>
      <c r="U8992" s="1" t="s">
        <v>3452</v>
      </c>
      <c r="V8992" s="1" t="s">
        <v>3449</v>
      </c>
      <c r="W8992" s="1" t="s">
        <v>3450</v>
      </c>
      <c r="X8992" s="1" t="s">
        <v>3451</v>
      </c>
      <c r="Y8992" s="216" t="s">
        <v>3385</v>
      </c>
    </row>
    <row r="8993" spans="1:25">
      <c r="A8993" s="26" t="s">
        <v>0</v>
      </c>
      <c r="B8993" s="92" t="s">
        <v>0</v>
      </c>
      <c r="C8993" s="92" t="s">
        <v>0</v>
      </c>
      <c r="D8993" s="93" t="s">
        <v>0</v>
      </c>
      <c r="E8993" s="27" t="s">
        <v>0</v>
      </c>
      <c r="F8993" s="28" t="s">
        <v>0</v>
      </c>
      <c r="G8993" s="152" t="s">
        <v>0</v>
      </c>
      <c r="H8993" s="29" t="s">
        <v>0</v>
      </c>
      <c r="I8993" s="45">
        <v>1</v>
      </c>
      <c r="J8993" s="45">
        <v>3</v>
      </c>
      <c r="K8993" s="45" t="s">
        <v>9</v>
      </c>
      <c r="L8993" s="45">
        <v>5</v>
      </c>
      <c r="M8993" s="45">
        <v>6</v>
      </c>
      <c r="N8993" s="45">
        <v>7</v>
      </c>
      <c r="O8993" s="45">
        <v>8</v>
      </c>
      <c r="P8993" s="45">
        <v>9</v>
      </c>
      <c r="Q8993" s="45">
        <v>1</v>
      </c>
      <c r="R8993" s="45">
        <v>2</v>
      </c>
      <c r="S8993" s="45">
        <v>3</v>
      </c>
      <c r="T8993" s="45" t="s">
        <v>3453</v>
      </c>
      <c r="U8993" s="45">
        <v>5</v>
      </c>
      <c r="V8993" s="45">
        <v>6</v>
      </c>
      <c r="W8993" s="45">
        <v>7</v>
      </c>
      <c r="X8993" s="45" t="s">
        <v>3454</v>
      </c>
      <c r="Y8993" s="276">
        <v>9</v>
      </c>
    </row>
    <row r="8994" spans="1:25">
      <c r="A8994" s="20">
        <v>35</v>
      </c>
      <c r="B8994" s="81" t="s">
        <v>172</v>
      </c>
      <c r="C8994" s="80" t="s">
        <v>1131</v>
      </c>
      <c r="D8994" s="80">
        <v>35020028</v>
      </c>
      <c r="E8994" s="21" t="s">
        <v>0</v>
      </c>
      <c r="F8994" s="21" t="s">
        <v>0</v>
      </c>
      <c r="G8994" s="150" t="s">
        <v>0</v>
      </c>
      <c r="H8994" s="21" t="s">
        <v>2013</v>
      </c>
      <c r="I8994" s="22"/>
      <c r="J8994" s="22"/>
      <c r="K8994" s="22"/>
      <c r="L8994" s="22" t="s">
        <v>0</v>
      </c>
      <c r="M8994" s="22" t="s">
        <v>0</v>
      </c>
      <c r="N8994" s="22" t="s">
        <v>0</v>
      </c>
      <c r="O8994" s="22" t="s">
        <v>0</v>
      </c>
      <c r="P8994" s="22" t="s">
        <v>0</v>
      </c>
      <c r="Q8994" s="22"/>
      <c r="R8994" s="22"/>
      <c r="S8994" s="22"/>
      <c r="T8994" s="22" t="s">
        <v>0</v>
      </c>
      <c r="U8994" s="22" t="s">
        <v>0</v>
      </c>
      <c r="V8994" s="22" t="s">
        <v>0</v>
      </c>
      <c r="W8994" s="22" t="s">
        <v>0</v>
      </c>
      <c r="X8994" s="22" t="s">
        <v>0</v>
      </c>
      <c r="Y8994" s="209"/>
    </row>
    <row r="8995" spans="1:25" ht="20.399999999999999">
      <c r="A8995" s="20" t="s">
        <v>0</v>
      </c>
      <c r="B8995" s="81" t="s">
        <v>0</v>
      </c>
      <c r="C8995" s="81" t="s">
        <v>0</v>
      </c>
      <c r="D8995" s="94" t="s">
        <v>0</v>
      </c>
      <c r="E8995" s="21" t="s">
        <v>0</v>
      </c>
      <c r="F8995" s="21" t="s">
        <v>0</v>
      </c>
      <c r="G8995" s="150" t="s">
        <v>0</v>
      </c>
      <c r="H8995" s="30" t="s">
        <v>33</v>
      </c>
      <c r="I8995" s="31">
        <f t="shared" si="6478"/>
        <v>1349970</v>
      </c>
      <c r="J8995" s="31">
        <f>SUM(J8996,J9004,J9006)</f>
        <v>1303367</v>
      </c>
      <c r="K8995" s="31">
        <f t="shared" si="6479"/>
        <v>46603</v>
      </c>
      <c r="L8995" s="31">
        <f t="shared" ref="L8995:P8995" si="6517">SUM(L8996,L9004,L9006)</f>
        <v>4000</v>
      </c>
      <c r="M8995" s="31">
        <f t="shared" si="6517"/>
        <v>13363</v>
      </c>
      <c r="N8995" s="31">
        <f t="shared" si="6517"/>
        <v>29240</v>
      </c>
      <c r="O8995" s="31">
        <f t="shared" si="6517"/>
        <v>0</v>
      </c>
      <c r="P8995" s="31">
        <f t="shared" si="6517"/>
        <v>0</v>
      </c>
      <c r="Q8995" s="31">
        <f t="shared" ref="Q8995:R8995" si="6518">SUM(Q8996,Q9004,Q9006)</f>
        <v>1420947</v>
      </c>
      <c r="R8995" s="31">
        <f t="shared" si="6518"/>
        <v>1357646</v>
      </c>
      <c r="S8995" s="31">
        <f t="shared" ref="S8995" si="6519">SUM(S8996,S9004,S9006)</f>
        <v>1049459</v>
      </c>
      <c r="T8995" s="31">
        <f t="shared" ref="T8995:X8995" si="6520">SUM(T8996,T9004,T9006)</f>
        <v>308187</v>
      </c>
      <c r="U8995" s="31">
        <f t="shared" si="6520"/>
        <v>106030</v>
      </c>
      <c r="V8995" s="31">
        <f t="shared" si="6520"/>
        <v>107547</v>
      </c>
      <c r="W8995" s="31">
        <f t="shared" si="6520"/>
        <v>94610</v>
      </c>
      <c r="X8995" s="31">
        <f t="shared" si="6520"/>
        <v>1357646</v>
      </c>
      <c r="Y8995" s="220">
        <f t="shared" ref="Y8995:Y9025" si="6521">IF(R8995=0,0,(X8995/R8995)*100)</f>
        <v>100</v>
      </c>
    </row>
    <row r="8996" spans="1:25">
      <c r="A8996" s="23">
        <v>35</v>
      </c>
      <c r="B8996" s="80" t="s">
        <v>172</v>
      </c>
      <c r="C8996" s="80" t="s">
        <v>1131</v>
      </c>
      <c r="D8996" s="80">
        <v>35020028</v>
      </c>
      <c r="E8996" s="21" t="s">
        <v>132</v>
      </c>
      <c r="F8996" s="21" t="s">
        <v>0</v>
      </c>
      <c r="G8996" s="150" t="s">
        <v>0</v>
      </c>
      <c r="H8996" s="21" t="s">
        <v>11</v>
      </c>
      <c r="I8996" s="66">
        <f t="shared" si="6478"/>
        <v>1132670</v>
      </c>
      <c r="J8996" s="66">
        <f>SUM(J8997,J8998)</f>
        <v>1115455</v>
      </c>
      <c r="K8996" s="66">
        <f t="shared" si="6479"/>
        <v>17215</v>
      </c>
      <c r="L8996" s="66">
        <f t="shared" ref="L8996:P8996" si="6522">SUM(L8997,L8998)</f>
        <v>0</v>
      </c>
      <c r="M8996" s="66">
        <f t="shared" si="6522"/>
        <v>5000</v>
      </c>
      <c r="N8996" s="66">
        <f t="shared" si="6522"/>
        <v>12215</v>
      </c>
      <c r="O8996" s="66">
        <f t="shared" si="6522"/>
        <v>0</v>
      </c>
      <c r="P8996" s="66">
        <f t="shared" si="6522"/>
        <v>0</v>
      </c>
      <c r="Q8996" s="66">
        <f t="shared" ref="Q8996:R8996" si="6523">SUM(Q8997,Q8998)</f>
        <v>1192040</v>
      </c>
      <c r="R8996" s="66">
        <f t="shared" si="6523"/>
        <v>1164932</v>
      </c>
      <c r="S8996" s="66">
        <f t="shared" ref="S8996" si="6524">SUM(S8997,S8998)</f>
        <v>896743</v>
      </c>
      <c r="T8996" s="66">
        <f t="shared" ref="T8996:X8996" si="6525">SUM(T8997,T8998)</f>
        <v>268189</v>
      </c>
      <c r="U8996" s="66">
        <f t="shared" si="6525"/>
        <v>85518</v>
      </c>
      <c r="V8996" s="66">
        <f t="shared" si="6525"/>
        <v>97803</v>
      </c>
      <c r="W8996" s="66">
        <f t="shared" si="6525"/>
        <v>84868</v>
      </c>
      <c r="X8996" s="66">
        <f t="shared" si="6525"/>
        <v>1164932</v>
      </c>
      <c r="Y8996" s="208">
        <f t="shared" si="6521"/>
        <v>100</v>
      </c>
    </row>
    <row r="8997" spans="1:25">
      <c r="A8997" s="23">
        <v>35</v>
      </c>
      <c r="B8997" s="80" t="s">
        <v>172</v>
      </c>
      <c r="C8997" s="80" t="s">
        <v>1131</v>
      </c>
      <c r="D8997" s="80">
        <v>35020028</v>
      </c>
      <c r="E8997" s="22">
        <v>6111</v>
      </c>
      <c r="F8997" s="23"/>
      <c r="G8997" s="129" t="s">
        <v>3380</v>
      </c>
      <c r="H8997" s="32" t="s">
        <v>12</v>
      </c>
      <c r="I8997" s="44">
        <f t="shared" si="6478"/>
        <v>1034066</v>
      </c>
      <c r="J8997" s="44">
        <v>1016851</v>
      </c>
      <c r="K8997" s="44">
        <f t="shared" si="6479"/>
        <v>17215</v>
      </c>
      <c r="L8997" s="44">
        <v>0</v>
      </c>
      <c r="M8997" s="44">
        <v>5000</v>
      </c>
      <c r="N8997" s="44">
        <v>12215</v>
      </c>
      <c r="O8997" s="44">
        <v>0</v>
      </c>
      <c r="P8997" s="44">
        <v>0</v>
      </c>
      <c r="Q8997" s="44">
        <v>1093436</v>
      </c>
      <c r="R8997" s="44">
        <v>1066328</v>
      </c>
      <c r="S8997" s="44">
        <v>829515</v>
      </c>
      <c r="T8997" s="44">
        <f t="shared" ref="T8997:T9024" si="6526">U8997+V8997+W8997</f>
        <v>236813</v>
      </c>
      <c r="U8997" s="44">
        <v>78938</v>
      </c>
      <c r="V8997" s="44">
        <v>78938</v>
      </c>
      <c r="W8997" s="44">
        <v>78937</v>
      </c>
      <c r="X8997" s="44">
        <f t="shared" ref="X8997:X9024" si="6527">S8997+T8997</f>
        <v>1066328</v>
      </c>
      <c r="Y8997" s="209">
        <f t="shared" si="6521"/>
        <v>100</v>
      </c>
    </row>
    <row r="8998" spans="1:25">
      <c r="A8998" s="20">
        <v>35</v>
      </c>
      <c r="B8998" s="81" t="s">
        <v>172</v>
      </c>
      <c r="C8998" s="81" t="s">
        <v>1131</v>
      </c>
      <c r="D8998" s="81">
        <v>35020028</v>
      </c>
      <c r="E8998" s="20" t="s">
        <v>134</v>
      </c>
      <c r="F8998" s="23" t="s">
        <v>0</v>
      </c>
      <c r="G8998" s="154" t="s">
        <v>0</v>
      </c>
      <c r="H8998" s="21" t="s">
        <v>13</v>
      </c>
      <c r="I8998" s="66">
        <f t="shared" si="6478"/>
        <v>98604</v>
      </c>
      <c r="J8998" s="66">
        <f>SUM(J8999:J9003)</f>
        <v>98604</v>
      </c>
      <c r="K8998" s="66">
        <f t="shared" si="6479"/>
        <v>0</v>
      </c>
      <c r="L8998" s="66">
        <f t="shared" ref="L8998:X8998" si="6528">SUM(L8999:L9003)</f>
        <v>0</v>
      </c>
      <c r="M8998" s="66">
        <f t="shared" si="6528"/>
        <v>0</v>
      </c>
      <c r="N8998" s="66">
        <f t="shared" si="6528"/>
        <v>0</v>
      </c>
      <c r="O8998" s="66">
        <f t="shared" si="6528"/>
        <v>0</v>
      </c>
      <c r="P8998" s="66">
        <f t="shared" si="6528"/>
        <v>0</v>
      </c>
      <c r="Q8998" s="66">
        <f t="shared" si="6528"/>
        <v>98604</v>
      </c>
      <c r="R8998" s="66">
        <f t="shared" si="6528"/>
        <v>98604</v>
      </c>
      <c r="S8998" s="66">
        <f t="shared" si="6528"/>
        <v>67228</v>
      </c>
      <c r="T8998" s="66">
        <f t="shared" si="6528"/>
        <v>31376</v>
      </c>
      <c r="U8998" s="66">
        <f t="shared" si="6528"/>
        <v>6580</v>
      </c>
      <c r="V8998" s="66">
        <f t="shared" si="6528"/>
        <v>18865</v>
      </c>
      <c r="W8998" s="66">
        <f t="shared" si="6528"/>
        <v>5931</v>
      </c>
      <c r="X8998" s="66">
        <f t="shared" si="6528"/>
        <v>98604</v>
      </c>
      <c r="Y8998" s="208">
        <f t="shared" si="6521"/>
        <v>100</v>
      </c>
    </row>
    <row r="8999" spans="1:25">
      <c r="A8999" s="23">
        <v>35</v>
      </c>
      <c r="B8999" s="80" t="s">
        <v>172</v>
      </c>
      <c r="C8999" s="80" t="s">
        <v>1131</v>
      </c>
      <c r="D8999" s="80">
        <v>35020028</v>
      </c>
      <c r="E8999" s="22">
        <v>6112</v>
      </c>
      <c r="F8999" s="23" t="s">
        <v>3052</v>
      </c>
      <c r="G8999" s="129" t="s">
        <v>3380</v>
      </c>
      <c r="H8999" s="32" t="s">
        <v>16</v>
      </c>
      <c r="I8999" s="44">
        <f t="shared" si="6478"/>
        <v>15158</v>
      </c>
      <c r="J8999" s="44">
        <v>15158</v>
      </c>
      <c r="K8999" s="44">
        <f t="shared" si="6479"/>
        <v>0</v>
      </c>
      <c r="L8999" s="44">
        <v>0</v>
      </c>
      <c r="M8999" s="44">
        <v>0</v>
      </c>
      <c r="N8999" s="44">
        <v>0</v>
      </c>
      <c r="O8999" s="44">
        <v>0</v>
      </c>
      <c r="P8999" s="44">
        <v>0</v>
      </c>
      <c r="Q8999" s="44">
        <v>15158</v>
      </c>
      <c r="R8999" s="44">
        <v>15158</v>
      </c>
      <c r="S8999" s="44">
        <v>10812</v>
      </c>
      <c r="T8999" s="44">
        <f t="shared" si="6526"/>
        <v>4346</v>
      </c>
      <c r="U8999" s="44">
        <v>1449</v>
      </c>
      <c r="V8999" s="44">
        <v>1449</v>
      </c>
      <c r="W8999" s="44">
        <v>1448</v>
      </c>
      <c r="X8999" s="44">
        <f t="shared" si="6527"/>
        <v>15158</v>
      </c>
      <c r="Y8999" s="209">
        <f t="shared" si="6521"/>
        <v>100</v>
      </c>
    </row>
    <row r="9000" spans="1:25">
      <c r="A9000" s="23">
        <v>35</v>
      </c>
      <c r="B9000" s="80" t="s">
        <v>172</v>
      </c>
      <c r="C9000" s="80" t="s">
        <v>1131</v>
      </c>
      <c r="D9000" s="80">
        <v>35020028</v>
      </c>
      <c r="E9000" s="22">
        <v>6112</v>
      </c>
      <c r="F9000" s="23" t="s">
        <v>3053</v>
      </c>
      <c r="G9000" s="129" t="s">
        <v>3380</v>
      </c>
      <c r="H9000" s="32" t="s">
        <v>19</v>
      </c>
      <c r="I9000" s="44">
        <f t="shared" si="6478"/>
        <v>57886</v>
      </c>
      <c r="J9000" s="44">
        <v>57886</v>
      </c>
      <c r="K9000" s="44">
        <f t="shared" si="6479"/>
        <v>0</v>
      </c>
      <c r="L9000" s="44">
        <v>0</v>
      </c>
      <c r="M9000" s="44">
        <v>0</v>
      </c>
      <c r="N9000" s="44">
        <v>0</v>
      </c>
      <c r="O9000" s="44">
        <v>0</v>
      </c>
      <c r="P9000" s="44">
        <v>0</v>
      </c>
      <c r="Q9000" s="44">
        <v>57886</v>
      </c>
      <c r="R9000" s="44">
        <v>57886</v>
      </c>
      <c r="S9000" s="44">
        <v>43141</v>
      </c>
      <c r="T9000" s="44">
        <f t="shared" si="6526"/>
        <v>14745</v>
      </c>
      <c r="U9000" s="44">
        <v>5131</v>
      </c>
      <c r="V9000" s="44">
        <v>5131</v>
      </c>
      <c r="W9000" s="44">
        <v>4483</v>
      </c>
      <c r="X9000" s="44">
        <f t="shared" si="6527"/>
        <v>57886</v>
      </c>
      <c r="Y9000" s="209">
        <f t="shared" si="6521"/>
        <v>100</v>
      </c>
    </row>
    <row r="9001" spans="1:25">
      <c r="A9001" s="23">
        <v>35</v>
      </c>
      <c r="B9001" s="80" t="s">
        <v>172</v>
      </c>
      <c r="C9001" s="80" t="s">
        <v>1131</v>
      </c>
      <c r="D9001" s="80">
        <v>35020028</v>
      </c>
      <c r="E9001" s="22">
        <v>6112</v>
      </c>
      <c r="F9001" s="23" t="s">
        <v>3054</v>
      </c>
      <c r="G9001" s="129" t="s">
        <v>3380</v>
      </c>
      <c r="H9001" s="32" t="s">
        <v>17</v>
      </c>
      <c r="I9001" s="44">
        <f t="shared" si="6478"/>
        <v>12300</v>
      </c>
      <c r="J9001" s="44">
        <v>12300</v>
      </c>
      <c r="K9001" s="44">
        <f t="shared" si="6479"/>
        <v>0</v>
      </c>
      <c r="L9001" s="44">
        <v>0</v>
      </c>
      <c r="M9001" s="44">
        <v>0</v>
      </c>
      <c r="N9001" s="44">
        <v>0</v>
      </c>
      <c r="O9001" s="44">
        <v>0</v>
      </c>
      <c r="P9001" s="44">
        <v>0</v>
      </c>
      <c r="Q9001" s="44">
        <v>13275</v>
      </c>
      <c r="R9001" s="44">
        <v>13275</v>
      </c>
      <c r="S9001" s="44">
        <v>13275</v>
      </c>
      <c r="T9001" s="44">
        <f t="shared" si="6526"/>
        <v>0</v>
      </c>
      <c r="U9001" s="44"/>
      <c r="V9001" s="44"/>
      <c r="W9001" s="44"/>
      <c r="X9001" s="44">
        <f t="shared" si="6527"/>
        <v>13275</v>
      </c>
      <c r="Y9001" s="209">
        <f t="shared" si="6521"/>
        <v>100</v>
      </c>
    </row>
    <row r="9002" spans="1:25">
      <c r="A9002" s="23">
        <v>35</v>
      </c>
      <c r="B9002" s="80" t="s">
        <v>172</v>
      </c>
      <c r="C9002" s="80" t="s">
        <v>1131</v>
      </c>
      <c r="D9002" s="80">
        <v>35020028</v>
      </c>
      <c r="E9002" s="22">
        <v>6112</v>
      </c>
      <c r="F9002" s="23" t="s">
        <v>3055</v>
      </c>
      <c r="G9002" s="129" t="s">
        <v>3380</v>
      </c>
      <c r="H9002" s="32" t="s">
        <v>15</v>
      </c>
      <c r="I9002" s="44">
        <f t="shared" ref="I9002:I9065" si="6529">SUM(J9002,K9002,O9002,P9002)</f>
        <v>7760</v>
      </c>
      <c r="J9002" s="44">
        <v>7760</v>
      </c>
      <c r="K9002" s="44">
        <f t="shared" ref="K9002:K9065" si="6530">SUM(L9002,M9002,N9002)</f>
        <v>0</v>
      </c>
      <c r="L9002" s="44">
        <v>0</v>
      </c>
      <c r="M9002" s="44">
        <v>0</v>
      </c>
      <c r="N9002" s="44">
        <v>0</v>
      </c>
      <c r="O9002" s="44">
        <v>0</v>
      </c>
      <c r="P9002" s="44">
        <v>0</v>
      </c>
      <c r="Q9002" s="44">
        <v>6785</v>
      </c>
      <c r="R9002" s="44">
        <v>6785</v>
      </c>
      <c r="S9002" s="44">
        <v>0</v>
      </c>
      <c r="T9002" s="44">
        <f t="shared" si="6526"/>
        <v>6785</v>
      </c>
      <c r="U9002" s="44"/>
      <c r="V9002" s="44">
        <v>6785</v>
      </c>
      <c r="W9002" s="44"/>
      <c r="X9002" s="44">
        <f t="shared" si="6527"/>
        <v>6785</v>
      </c>
      <c r="Y9002" s="209">
        <f t="shared" si="6521"/>
        <v>100</v>
      </c>
    </row>
    <row r="9003" spans="1:25">
      <c r="A9003" s="23">
        <v>35</v>
      </c>
      <c r="B9003" s="80" t="s">
        <v>172</v>
      </c>
      <c r="C9003" s="80" t="s">
        <v>1131</v>
      </c>
      <c r="D9003" s="80">
        <v>35020028</v>
      </c>
      <c r="E9003" s="22">
        <v>6112</v>
      </c>
      <c r="F9003" s="23" t="s">
        <v>3056</v>
      </c>
      <c r="G9003" s="129" t="s">
        <v>3380</v>
      </c>
      <c r="H9003" s="32" t="s">
        <v>18</v>
      </c>
      <c r="I9003" s="44">
        <f t="shared" si="6529"/>
        <v>5500</v>
      </c>
      <c r="J9003" s="44">
        <v>5500</v>
      </c>
      <c r="K9003" s="44">
        <f t="shared" si="6530"/>
        <v>0</v>
      </c>
      <c r="L9003" s="44">
        <v>0</v>
      </c>
      <c r="M9003" s="44">
        <v>0</v>
      </c>
      <c r="N9003" s="44">
        <v>0</v>
      </c>
      <c r="O9003" s="44">
        <v>0</v>
      </c>
      <c r="P9003" s="44">
        <v>0</v>
      </c>
      <c r="Q9003" s="44">
        <v>5500</v>
      </c>
      <c r="R9003" s="44">
        <v>5500</v>
      </c>
      <c r="S9003" s="44">
        <v>0</v>
      </c>
      <c r="T9003" s="44">
        <f t="shared" si="6526"/>
        <v>5500</v>
      </c>
      <c r="U9003" s="44"/>
      <c r="V9003" s="44">
        <v>5500</v>
      </c>
      <c r="W9003" s="44"/>
      <c r="X9003" s="44">
        <f t="shared" si="6527"/>
        <v>5500</v>
      </c>
      <c r="Y9003" s="209">
        <f t="shared" si="6521"/>
        <v>100</v>
      </c>
    </row>
    <row r="9004" spans="1:25">
      <c r="A9004" s="23">
        <v>35</v>
      </c>
      <c r="B9004" s="80" t="s">
        <v>172</v>
      </c>
      <c r="C9004" s="80" t="s">
        <v>1131</v>
      </c>
      <c r="D9004" s="80">
        <v>35020028</v>
      </c>
      <c r="E9004" s="21" t="s">
        <v>139</v>
      </c>
      <c r="F9004" s="21" t="s">
        <v>0</v>
      </c>
      <c r="G9004" s="150" t="s">
        <v>0</v>
      </c>
      <c r="H9004" s="21" t="s">
        <v>21</v>
      </c>
      <c r="I9004" s="66">
        <f t="shared" si="6529"/>
        <v>107888</v>
      </c>
      <c r="J9004" s="66">
        <f t="shared" ref="J9004:X9004" si="6531">SUM(J9005)</f>
        <v>106000</v>
      </c>
      <c r="K9004" s="66">
        <f t="shared" si="6530"/>
        <v>1888</v>
      </c>
      <c r="L9004" s="66">
        <f t="shared" si="6531"/>
        <v>0</v>
      </c>
      <c r="M9004" s="66">
        <f t="shared" si="6531"/>
        <v>1363</v>
      </c>
      <c r="N9004" s="66">
        <f t="shared" si="6531"/>
        <v>525</v>
      </c>
      <c r="O9004" s="66">
        <f t="shared" si="6531"/>
        <v>0</v>
      </c>
      <c r="P9004" s="66">
        <f t="shared" si="6531"/>
        <v>0</v>
      </c>
      <c r="Q9004" s="66">
        <f t="shared" si="6531"/>
        <v>114301</v>
      </c>
      <c r="R9004" s="66">
        <f t="shared" si="6531"/>
        <v>111195</v>
      </c>
      <c r="S9004" s="66">
        <f t="shared" si="6531"/>
        <v>90390</v>
      </c>
      <c r="T9004" s="66">
        <f t="shared" si="6531"/>
        <v>20805</v>
      </c>
      <c r="U9004" s="66">
        <f t="shared" si="6531"/>
        <v>6935</v>
      </c>
      <c r="V9004" s="66">
        <f t="shared" si="6531"/>
        <v>6935</v>
      </c>
      <c r="W9004" s="66">
        <f t="shared" si="6531"/>
        <v>6935</v>
      </c>
      <c r="X9004" s="66">
        <f t="shared" si="6531"/>
        <v>111195</v>
      </c>
      <c r="Y9004" s="208">
        <f t="shared" si="6521"/>
        <v>100</v>
      </c>
    </row>
    <row r="9005" spans="1:25">
      <c r="A9005" s="23">
        <v>35</v>
      </c>
      <c r="B9005" s="80" t="s">
        <v>172</v>
      </c>
      <c r="C9005" s="80" t="s">
        <v>1131</v>
      </c>
      <c r="D9005" s="80">
        <v>35020028</v>
      </c>
      <c r="E9005" s="22">
        <v>6121</v>
      </c>
      <c r="F9005" s="23"/>
      <c r="G9005" s="129" t="s">
        <v>3380</v>
      </c>
      <c r="H9005" s="32" t="s">
        <v>22</v>
      </c>
      <c r="I9005" s="44">
        <f t="shared" si="6529"/>
        <v>107888</v>
      </c>
      <c r="J9005" s="44">
        <v>106000</v>
      </c>
      <c r="K9005" s="44">
        <f t="shared" si="6530"/>
        <v>1888</v>
      </c>
      <c r="L9005" s="44">
        <v>0</v>
      </c>
      <c r="M9005" s="44">
        <v>1363</v>
      </c>
      <c r="N9005" s="44">
        <v>525</v>
      </c>
      <c r="O9005" s="44">
        <v>0</v>
      </c>
      <c r="P9005" s="44">
        <v>0</v>
      </c>
      <c r="Q9005" s="44">
        <v>114301</v>
      </c>
      <c r="R9005" s="44">
        <v>111195</v>
      </c>
      <c r="S9005" s="44">
        <v>90390</v>
      </c>
      <c r="T9005" s="44">
        <f t="shared" si="6526"/>
        <v>20805</v>
      </c>
      <c r="U9005" s="44">
        <v>6935</v>
      </c>
      <c r="V9005" s="44">
        <v>6935</v>
      </c>
      <c r="W9005" s="44">
        <v>6935</v>
      </c>
      <c r="X9005" s="44">
        <f t="shared" si="6527"/>
        <v>111195</v>
      </c>
      <c r="Y9005" s="209">
        <f t="shared" si="6521"/>
        <v>100</v>
      </c>
    </row>
    <row r="9006" spans="1:25">
      <c r="A9006" s="23">
        <v>35</v>
      </c>
      <c r="B9006" s="80" t="s">
        <v>172</v>
      </c>
      <c r="C9006" s="80" t="s">
        <v>1131</v>
      </c>
      <c r="D9006" s="80">
        <v>35020028</v>
      </c>
      <c r="E9006" s="21" t="s">
        <v>141</v>
      </c>
      <c r="F9006" s="21" t="s">
        <v>0</v>
      </c>
      <c r="G9006" s="150" t="s">
        <v>0</v>
      </c>
      <c r="H9006" s="21" t="s">
        <v>23</v>
      </c>
      <c r="I9006" s="66">
        <f t="shared" si="6529"/>
        <v>109412</v>
      </c>
      <c r="J9006" s="66">
        <f>SUM(J9007:J9015)</f>
        <v>81912</v>
      </c>
      <c r="K9006" s="66">
        <f t="shared" si="6530"/>
        <v>27500</v>
      </c>
      <c r="L9006" s="66">
        <f t="shared" ref="L9006:X9006" si="6532">SUM(L9007:L9015)</f>
        <v>4000</v>
      </c>
      <c r="M9006" s="66">
        <f t="shared" si="6532"/>
        <v>7000</v>
      </c>
      <c r="N9006" s="66">
        <f t="shared" si="6532"/>
        <v>16500</v>
      </c>
      <c r="O9006" s="66">
        <f t="shared" si="6532"/>
        <v>0</v>
      </c>
      <c r="P9006" s="66">
        <f t="shared" si="6532"/>
        <v>0</v>
      </c>
      <c r="Q9006" s="66">
        <f t="shared" si="6532"/>
        <v>114606</v>
      </c>
      <c r="R9006" s="66">
        <f t="shared" si="6532"/>
        <v>81519</v>
      </c>
      <c r="S9006" s="66">
        <f t="shared" si="6532"/>
        <v>62326</v>
      </c>
      <c r="T9006" s="66">
        <f t="shared" si="6532"/>
        <v>19193</v>
      </c>
      <c r="U9006" s="66">
        <f t="shared" si="6532"/>
        <v>13577</v>
      </c>
      <c r="V9006" s="66">
        <f t="shared" si="6532"/>
        <v>2809</v>
      </c>
      <c r="W9006" s="66">
        <f t="shared" si="6532"/>
        <v>2807</v>
      </c>
      <c r="X9006" s="66">
        <f t="shared" si="6532"/>
        <v>81519</v>
      </c>
      <c r="Y9006" s="208">
        <f t="shared" si="6521"/>
        <v>100</v>
      </c>
    </row>
    <row r="9007" spans="1:25">
      <c r="A9007" s="23">
        <v>35</v>
      </c>
      <c r="B9007" s="80" t="s">
        <v>172</v>
      </c>
      <c r="C9007" s="80" t="s">
        <v>1131</v>
      </c>
      <c r="D9007" s="80">
        <v>35020028</v>
      </c>
      <c r="E9007" s="22">
        <v>6131</v>
      </c>
      <c r="F9007" s="23"/>
      <c r="G9007" s="129" t="s">
        <v>3380</v>
      </c>
      <c r="H9007" s="32" t="s">
        <v>24</v>
      </c>
      <c r="I9007" s="44">
        <f t="shared" si="6529"/>
        <v>11000</v>
      </c>
      <c r="J9007" s="44">
        <v>0</v>
      </c>
      <c r="K9007" s="44">
        <f t="shared" si="6530"/>
        <v>11000</v>
      </c>
      <c r="L9007" s="44">
        <v>0</v>
      </c>
      <c r="M9007" s="44">
        <v>3000</v>
      </c>
      <c r="N9007" s="44">
        <v>8000</v>
      </c>
      <c r="O9007" s="44">
        <v>0</v>
      </c>
      <c r="P9007" s="44">
        <v>0</v>
      </c>
      <c r="Q9007" s="44">
        <v>20670</v>
      </c>
      <c r="R9007" s="44">
        <v>7000</v>
      </c>
      <c r="S9007" s="44">
        <v>7000</v>
      </c>
      <c r="T9007" s="44">
        <f t="shared" si="6526"/>
        <v>0</v>
      </c>
      <c r="U9007" s="44"/>
      <c r="V9007" s="44"/>
      <c r="W9007" s="44"/>
      <c r="X9007" s="44">
        <f t="shared" si="6527"/>
        <v>7000</v>
      </c>
      <c r="Y9007" s="209">
        <f t="shared" si="6521"/>
        <v>100</v>
      </c>
    </row>
    <row r="9008" spans="1:25">
      <c r="A9008" s="23">
        <v>35</v>
      </c>
      <c r="B9008" s="80" t="s">
        <v>172</v>
      </c>
      <c r="C9008" s="80" t="s">
        <v>1131</v>
      </c>
      <c r="D9008" s="80">
        <v>35020028</v>
      </c>
      <c r="E9008" s="22">
        <v>6132</v>
      </c>
      <c r="F9008" s="23"/>
      <c r="G9008" s="129" t="s">
        <v>3380</v>
      </c>
      <c r="H9008" s="32" t="s">
        <v>25</v>
      </c>
      <c r="I9008" s="44">
        <f t="shared" si="6529"/>
        <v>11500</v>
      </c>
      <c r="J9008" s="44">
        <v>11500</v>
      </c>
      <c r="K9008" s="44">
        <f t="shared" si="6530"/>
        <v>0</v>
      </c>
      <c r="L9008" s="44">
        <v>0</v>
      </c>
      <c r="M9008" s="44">
        <v>0</v>
      </c>
      <c r="N9008" s="44">
        <v>0</v>
      </c>
      <c r="O9008" s="44">
        <v>0</v>
      </c>
      <c r="P9008" s="44">
        <v>0</v>
      </c>
      <c r="Q9008" s="44">
        <v>11500</v>
      </c>
      <c r="R9008" s="44">
        <v>11500</v>
      </c>
      <c r="S9008" s="44">
        <v>6350</v>
      </c>
      <c r="T9008" s="44">
        <f t="shared" si="6526"/>
        <v>5150</v>
      </c>
      <c r="U9008" s="44">
        <v>1717</v>
      </c>
      <c r="V9008" s="44">
        <v>1717</v>
      </c>
      <c r="W9008" s="44">
        <v>1716</v>
      </c>
      <c r="X9008" s="44">
        <f t="shared" si="6527"/>
        <v>11500</v>
      </c>
      <c r="Y9008" s="209">
        <f t="shared" si="6521"/>
        <v>100</v>
      </c>
    </row>
    <row r="9009" spans="1:25">
      <c r="A9009" s="23">
        <v>35</v>
      </c>
      <c r="B9009" s="80" t="s">
        <v>172</v>
      </c>
      <c r="C9009" s="80" t="s">
        <v>1131</v>
      </c>
      <c r="D9009" s="80">
        <v>35020028</v>
      </c>
      <c r="E9009" s="22">
        <v>6133</v>
      </c>
      <c r="F9009" s="23"/>
      <c r="G9009" s="129" t="s">
        <v>3380</v>
      </c>
      <c r="H9009" s="32" t="s">
        <v>26</v>
      </c>
      <c r="I9009" s="44">
        <f t="shared" si="6529"/>
        <v>10500</v>
      </c>
      <c r="J9009" s="44">
        <v>10500</v>
      </c>
      <c r="K9009" s="44">
        <f t="shared" si="6530"/>
        <v>0</v>
      </c>
      <c r="L9009" s="44">
        <v>0</v>
      </c>
      <c r="M9009" s="44">
        <v>0</v>
      </c>
      <c r="N9009" s="44">
        <v>0</v>
      </c>
      <c r="O9009" s="44">
        <v>0</v>
      </c>
      <c r="P9009" s="44">
        <v>0</v>
      </c>
      <c r="Q9009" s="44">
        <v>10500</v>
      </c>
      <c r="R9009" s="44">
        <v>10500</v>
      </c>
      <c r="S9009" s="44">
        <v>7225</v>
      </c>
      <c r="T9009" s="44">
        <f t="shared" si="6526"/>
        <v>3275</v>
      </c>
      <c r="U9009" s="44">
        <v>1092</v>
      </c>
      <c r="V9009" s="44">
        <v>1092</v>
      </c>
      <c r="W9009" s="44">
        <v>1091</v>
      </c>
      <c r="X9009" s="44">
        <f t="shared" si="6527"/>
        <v>10500</v>
      </c>
      <c r="Y9009" s="209">
        <f t="shared" si="6521"/>
        <v>100</v>
      </c>
    </row>
    <row r="9010" spans="1:25">
      <c r="A9010" s="23">
        <v>35</v>
      </c>
      <c r="B9010" s="80" t="s">
        <v>172</v>
      </c>
      <c r="C9010" s="80" t="s">
        <v>1131</v>
      </c>
      <c r="D9010" s="80">
        <v>35020028</v>
      </c>
      <c r="E9010" s="22">
        <v>6134</v>
      </c>
      <c r="F9010" s="23"/>
      <c r="G9010" s="129" t="s">
        <v>3380</v>
      </c>
      <c r="H9010" s="32" t="s">
        <v>27</v>
      </c>
      <c r="I9010" s="44">
        <f t="shared" si="6529"/>
        <v>5500</v>
      </c>
      <c r="J9010" s="44">
        <v>4000</v>
      </c>
      <c r="K9010" s="44">
        <f t="shared" si="6530"/>
        <v>1500</v>
      </c>
      <c r="L9010" s="44">
        <v>1000</v>
      </c>
      <c r="M9010" s="44">
        <v>0</v>
      </c>
      <c r="N9010" s="44">
        <v>500</v>
      </c>
      <c r="O9010" s="44">
        <v>0</v>
      </c>
      <c r="P9010" s="44">
        <v>0</v>
      </c>
      <c r="Q9010" s="44">
        <v>5500</v>
      </c>
      <c r="R9010" s="44">
        <v>4000</v>
      </c>
      <c r="S9010" s="44">
        <v>4000</v>
      </c>
      <c r="T9010" s="44">
        <f t="shared" si="6526"/>
        <v>0</v>
      </c>
      <c r="U9010" s="44"/>
      <c r="V9010" s="44"/>
      <c r="W9010" s="44"/>
      <c r="X9010" s="44">
        <f t="shared" si="6527"/>
        <v>4000</v>
      </c>
      <c r="Y9010" s="209">
        <f t="shared" si="6521"/>
        <v>100</v>
      </c>
    </row>
    <row r="9011" spans="1:25">
      <c r="A9011" s="23">
        <v>35</v>
      </c>
      <c r="B9011" s="80" t="s">
        <v>172</v>
      </c>
      <c r="C9011" s="80" t="s">
        <v>1131</v>
      </c>
      <c r="D9011" s="80">
        <v>35020028</v>
      </c>
      <c r="E9011" s="22">
        <v>6135</v>
      </c>
      <c r="F9011" s="23"/>
      <c r="G9011" s="129" t="s">
        <v>3380</v>
      </c>
      <c r="H9011" s="32" t="s">
        <v>28</v>
      </c>
      <c r="I9011" s="44">
        <f t="shared" si="6529"/>
        <v>150</v>
      </c>
      <c r="J9011" s="44">
        <v>150</v>
      </c>
      <c r="K9011" s="44">
        <f t="shared" si="6530"/>
        <v>0</v>
      </c>
      <c r="L9011" s="44">
        <v>0</v>
      </c>
      <c r="M9011" s="44">
        <v>0</v>
      </c>
      <c r="N9011" s="44">
        <v>0</v>
      </c>
      <c r="O9011" s="44">
        <v>0</v>
      </c>
      <c r="P9011" s="44">
        <v>0</v>
      </c>
      <c r="Q9011" s="44">
        <v>150</v>
      </c>
      <c r="R9011" s="44">
        <v>150</v>
      </c>
      <c r="S9011" s="44">
        <v>150</v>
      </c>
      <c r="T9011" s="44">
        <f t="shared" si="6526"/>
        <v>0</v>
      </c>
      <c r="U9011" s="44"/>
      <c r="V9011" s="44"/>
      <c r="W9011" s="44"/>
      <c r="X9011" s="44">
        <f t="shared" si="6527"/>
        <v>150</v>
      </c>
      <c r="Y9011" s="209">
        <f t="shared" si="6521"/>
        <v>100</v>
      </c>
    </row>
    <row r="9012" spans="1:25">
      <c r="A9012" s="23">
        <v>35</v>
      </c>
      <c r="B9012" s="80" t="s">
        <v>172</v>
      </c>
      <c r="C9012" s="80" t="s">
        <v>1131</v>
      </c>
      <c r="D9012" s="80">
        <v>35020028</v>
      </c>
      <c r="E9012" s="22">
        <v>6136</v>
      </c>
      <c r="F9012" s="23"/>
      <c r="G9012" s="129" t="s">
        <v>3380</v>
      </c>
      <c r="H9012" s="32" t="s">
        <v>29</v>
      </c>
      <c r="I9012" s="44">
        <f t="shared" si="6529"/>
        <v>500</v>
      </c>
      <c r="J9012" s="44">
        <v>500</v>
      </c>
      <c r="K9012" s="44">
        <f t="shared" si="6530"/>
        <v>0</v>
      </c>
      <c r="L9012" s="44">
        <v>0</v>
      </c>
      <c r="M9012" s="44">
        <v>0</v>
      </c>
      <c r="N9012" s="44">
        <v>0</v>
      </c>
      <c r="O9012" s="44">
        <v>0</v>
      </c>
      <c r="P9012" s="44">
        <v>0</v>
      </c>
      <c r="Q9012" s="44">
        <v>500</v>
      </c>
      <c r="R9012" s="44">
        <v>500</v>
      </c>
      <c r="S9012" s="44">
        <v>200</v>
      </c>
      <c r="T9012" s="44">
        <f t="shared" si="6526"/>
        <v>300</v>
      </c>
      <c r="U9012" s="44">
        <v>300</v>
      </c>
      <c r="V9012" s="44"/>
      <c r="W9012" s="44"/>
      <c r="X9012" s="44">
        <f t="shared" si="6527"/>
        <v>500</v>
      </c>
      <c r="Y9012" s="209">
        <f t="shared" si="6521"/>
        <v>100</v>
      </c>
    </row>
    <row r="9013" spans="1:25">
      <c r="A9013" s="23">
        <v>35</v>
      </c>
      <c r="B9013" s="80" t="s">
        <v>172</v>
      </c>
      <c r="C9013" s="80" t="s">
        <v>1131</v>
      </c>
      <c r="D9013" s="80">
        <v>35020028</v>
      </c>
      <c r="E9013" s="22">
        <v>6137</v>
      </c>
      <c r="F9013" s="23"/>
      <c r="G9013" s="129" t="s">
        <v>3380</v>
      </c>
      <c r="H9013" s="32" t="s">
        <v>30</v>
      </c>
      <c r="I9013" s="44">
        <f t="shared" si="6529"/>
        <v>675</v>
      </c>
      <c r="J9013" s="44">
        <v>675</v>
      </c>
      <c r="K9013" s="44">
        <f t="shared" si="6530"/>
        <v>0</v>
      </c>
      <c r="L9013" s="44">
        <v>0</v>
      </c>
      <c r="M9013" s="44">
        <v>0</v>
      </c>
      <c r="N9013" s="44">
        <v>0</v>
      </c>
      <c r="O9013" s="44">
        <v>0</v>
      </c>
      <c r="P9013" s="44">
        <v>0</v>
      </c>
      <c r="Q9013" s="44">
        <v>675</v>
      </c>
      <c r="R9013" s="44">
        <v>675</v>
      </c>
      <c r="S9013" s="44">
        <v>300</v>
      </c>
      <c r="T9013" s="44">
        <f t="shared" si="6526"/>
        <v>375</v>
      </c>
      <c r="U9013" s="44">
        <v>375</v>
      </c>
      <c r="V9013" s="44"/>
      <c r="W9013" s="44"/>
      <c r="X9013" s="44">
        <f t="shared" si="6527"/>
        <v>675</v>
      </c>
      <c r="Y9013" s="209">
        <f t="shared" si="6521"/>
        <v>100</v>
      </c>
    </row>
    <row r="9014" spans="1:25">
      <c r="A9014" s="23">
        <v>35</v>
      </c>
      <c r="B9014" s="80" t="s">
        <v>172</v>
      </c>
      <c r="C9014" s="80" t="s">
        <v>1131</v>
      </c>
      <c r="D9014" s="80">
        <v>35020028</v>
      </c>
      <c r="E9014" s="22">
        <v>6138</v>
      </c>
      <c r="F9014" s="23"/>
      <c r="G9014" s="129" t="s">
        <v>3380</v>
      </c>
      <c r="H9014" s="32" t="s">
        <v>31</v>
      </c>
      <c r="I9014" s="44">
        <f t="shared" si="6529"/>
        <v>1500</v>
      </c>
      <c r="J9014" s="44">
        <v>1500</v>
      </c>
      <c r="K9014" s="44">
        <f t="shared" si="6530"/>
        <v>0</v>
      </c>
      <c r="L9014" s="44">
        <v>0</v>
      </c>
      <c r="M9014" s="44">
        <v>0</v>
      </c>
      <c r="N9014" s="44">
        <v>0</v>
      </c>
      <c r="O9014" s="44">
        <v>0</v>
      </c>
      <c r="P9014" s="44">
        <v>0</v>
      </c>
      <c r="Q9014" s="44">
        <v>1500</v>
      </c>
      <c r="R9014" s="44">
        <v>1500</v>
      </c>
      <c r="S9014" s="44">
        <v>1200</v>
      </c>
      <c r="T9014" s="44">
        <f t="shared" si="6526"/>
        <v>300</v>
      </c>
      <c r="U9014" s="44">
        <v>300</v>
      </c>
      <c r="V9014" s="44"/>
      <c r="W9014" s="44"/>
      <c r="X9014" s="44">
        <f t="shared" si="6527"/>
        <v>1500</v>
      </c>
      <c r="Y9014" s="209">
        <f t="shared" si="6521"/>
        <v>100</v>
      </c>
    </row>
    <row r="9015" spans="1:25">
      <c r="A9015" s="20">
        <v>35</v>
      </c>
      <c r="B9015" s="81" t="s">
        <v>172</v>
      </c>
      <c r="C9015" s="81" t="s">
        <v>1131</v>
      </c>
      <c r="D9015" s="81">
        <v>35020028</v>
      </c>
      <c r="E9015" s="20" t="s">
        <v>144</v>
      </c>
      <c r="F9015" s="23" t="s">
        <v>0</v>
      </c>
      <c r="G9015" s="154" t="s">
        <v>0</v>
      </c>
      <c r="H9015" s="21" t="s">
        <v>32</v>
      </c>
      <c r="I9015" s="66">
        <f t="shared" si="6529"/>
        <v>68087</v>
      </c>
      <c r="J9015" s="66">
        <f>SUM(J9016:J9018)</f>
        <v>53087</v>
      </c>
      <c r="K9015" s="66">
        <f t="shared" si="6530"/>
        <v>15000</v>
      </c>
      <c r="L9015" s="66">
        <f t="shared" ref="L9015:X9015" si="6533">SUM(L9016:L9018)</f>
        <v>3000</v>
      </c>
      <c r="M9015" s="66">
        <f t="shared" si="6533"/>
        <v>4000</v>
      </c>
      <c r="N9015" s="66">
        <f t="shared" si="6533"/>
        <v>8000</v>
      </c>
      <c r="O9015" s="66">
        <f t="shared" si="6533"/>
        <v>0</v>
      </c>
      <c r="P9015" s="66">
        <f t="shared" si="6533"/>
        <v>0</v>
      </c>
      <c r="Q9015" s="66">
        <f t="shared" si="6533"/>
        <v>63611</v>
      </c>
      <c r="R9015" s="66">
        <f t="shared" si="6533"/>
        <v>45694</v>
      </c>
      <c r="S9015" s="66">
        <f t="shared" si="6533"/>
        <v>35901</v>
      </c>
      <c r="T9015" s="66">
        <f t="shared" si="6533"/>
        <v>9793</v>
      </c>
      <c r="U9015" s="66">
        <f t="shared" si="6533"/>
        <v>9793</v>
      </c>
      <c r="V9015" s="66">
        <f t="shared" si="6533"/>
        <v>0</v>
      </c>
      <c r="W9015" s="66">
        <f t="shared" si="6533"/>
        <v>0</v>
      </c>
      <c r="X9015" s="66">
        <f t="shared" si="6533"/>
        <v>45694</v>
      </c>
      <c r="Y9015" s="208">
        <f t="shared" si="6521"/>
        <v>100</v>
      </c>
    </row>
    <row r="9016" spans="1:25">
      <c r="A9016" s="23">
        <v>35</v>
      </c>
      <c r="B9016" s="80" t="s">
        <v>172</v>
      </c>
      <c r="C9016" s="80" t="s">
        <v>1131</v>
      </c>
      <c r="D9016" s="80">
        <v>35020028</v>
      </c>
      <c r="E9016" s="22">
        <v>6139</v>
      </c>
      <c r="F9016" s="23"/>
      <c r="G9016" s="129" t="s">
        <v>3380</v>
      </c>
      <c r="H9016" s="32" t="s">
        <v>32</v>
      </c>
      <c r="I9016" s="44">
        <f t="shared" si="6529"/>
        <v>63787</v>
      </c>
      <c r="J9016" s="44">
        <v>48787</v>
      </c>
      <c r="K9016" s="44">
        <f t="shared" si="6530"/>
        <v>15000</v>
      </c>
      <c r="L9016" s="44">
        <v>3000</v>
      </c>
      <c r="M9016" s="44">
        <v>4000</v>
      </c>
      <c r="N9016" s="44">
        <v>8000</v>
      </c>
      <c r="O9016" s="44">
        <v>0</v>
      </c>
      <c r="P9016" s="44">
        <v>0</v>
      </c>
      <c r="Q9016" s="44">
        <v>59154</v>
      </c>
      <c r="R9016" s="44">
        <v>41237</v>
      </c>
      <c r="S9016" s="44">
        <v>33198</v>
      </c>
      <c r="T9016" s="44">
        <f t="shared" si="6526"/>
        <v>8039</v>
      </c>
      <c r="U9016" s="44">
        <v>8039</v>
      </c>
      <c r="V9016" s="44"/>
      <c r="W9016" s="44"/>
      <c r="X9016" s="44">
        <f t="shared" si="6527"/>
        <v>41237</v>
      </c>
      <c r="Y9016" s="209">
        <f t="shared" si="6521"/>
        <v>100</v>
      </c>
    </row>
    <row r="9017" spans="1:25">
      <c r="A9017" s="23">
        <v>35</v>
      </c>
      <c r="B9017" s="80" t="s">
        <v>172</v>
      </c>
      <c r="C9017" s="80" t="s">
        <v>1131</v>
      </c>
      <c r="D9017" s="80">
        <v>35020028</v>
      </c>
      <c r="E9017" s="22">
        <v>6139</v>
      </c>
      <c r="F9017" s="23" t="s">
        <v>3057</v>
      </c>
      <c r="G9017" s="129" t="s">
        <v>3380</v>
      </c>
      <c r="H9017" s="32" t="s">
        <v>152</v>
      </c>
      <c r="I9017" s="44">
        <f t="shared" si="6529"/>
        <v>3300</v>
      </c>
      <c r="J9017" s="44">
        <v>3300</v>
      </c>
      <c r="K9017" s="44">
        <f t="shared" si="6530"/>
        <v>0</v>
      </c>
      <c r="L9017" s="44">
        <v>0</v>
      </c>
      <c r="M9017" s="44">
        <v>0</v>
      </c>
      <c r="N9017" s="44">
        <v>0</v>
      </c>
      <c r="O9017" s="44">
        <v>0</v>
      </c>
      <c r="P9017" s="44">
        <v>0</v>
      </c>
      <c r="Q9017" s="44">
        <v>3457</v>
      </c>
      <c r="R9017" s="44">
        <v>3457</v>
      </c>
      <c r="S9017" s="44">
        <v>2703</v>
      </c>
      <c r="T9017" s="44">
        <f t="shared" si="6526"/>
        <v>754</v>
      </c>
      <c r="U9017" s="44">
        <v>754</v>
      </c>
      <c r="V9017" s="44"/>
      <c r="W9017" s="44"/>
      <c r="X9017" s="44">
        <f t="shared" si="6527"/>
        <v>3457</v>
      </c>
      <c r="Y9017" s="209">
        <f t="shared" si="6521"/>
        <v>100</v>
      </c>
    </row>
    <row r="9018" spans="1:25">
      <c r="A9018" s="23">
        <v>35</v>
      </c>
      <c r="B9018" s="80" t="s">
        <v>172</v>
      </c>
      <c r="C9018" s="80" t="s">
        <v>1131</v>
      </c>
      <c r="D9018" s="80">
        <v>35020028</v>
      </c>
      <c r="E9018" s="22">
        <v>6139</v>
      </c>
      <c r="F9018" s="23" t="s">
        <v>3058</v>
      </c>
      <c r="G9018" s="129" t="s">
        <v>3380</v>
      </c>
      <c r="H9018" s="32" t="s">
        <v>158</v>
      </c>
      <c r="I9018" s="44">
        <f t="shared" si="6529"/>
        <v>1000</v>
      </c>
      <c r="J9018" s="44">
        <v>1000</v>
      </c>
      <c r="K9018" s="44">
        <f t="shared" si="6530"/>
        <v>0</v>
      </c>
      <c r="L9018" s="44">
        <v>0</v>
      </c>
      <c r="M9018" s="44">
        <v>0</v>
      </c>
      <c r="N9018" s="44">
        <v>0</v>
      </c>
      <c r="O9018" s="44">
        <v>0</v>
      </c>
      <c r="P9018" s="44">
        <v>0</v>
      </c>
      <c r="Q9018" s="44">
        <v>1000</v>
      </c>
      <c r="R9018" s="44">
        <v>1000</v>
      </c>
      <c r="S9018" s="44">
        <v>0</v>
      </c>
      <c r="T9018" s="44">
        <f t="shared" si="6526"/>
        <v>1000</v>
      </c>
      <c r="U9018" s="44">
        <v>1000</v>
      </c>
      <c r="V9018" s="44"/>
      <c r="W9018" s="44"/>
      <c r="X9018" s="44">
        <f t="shared" si="6527"/>
        <v>1000</v>
      </c>
      <c r="Y9018" s="209">
        <f t="shared" si="6521"/>
        <v>100</v>
      </c>
    </row>
    <row r="9019" spans="1:25" ht="20.399999999999999">
      <c r="A9019" s="20" t="s">
        <v>0</v>
      </c>
      <c r="B9019" s="81" t="s">
        <v>0</v>
      </c>
      <c r="C9019" s="81" t="s">
        <v>0</v>
      </c>
      <c r="D9019" s="94" t="s">
        <v>0</v>
      </c>
      <c r="E9019" s="21" t="s">
        <v>0</v>
      </c>
      <c r="F9019" s="21" t="s">
        <v>0</v>
      </c>
      <c r="G9019" s="150" t="s">
        <v>0</v>
      </c>
      <c r="H9019" s="30" t="s">
        <v>42</v>
      </c>
      <c r="I9019" s="31">
        <f t="shared" si="6529"/>
        <v>1500</v>
      </c>
      <c r="J9019" s="31">
        <f t="shared" ref="J9019:X9020" si="6534">SUM(J9020)</f>
        <v>1500</v>
      </c>
      <c r="K9019" s="31">
        <f t="shared" si="6530"/>
        <v>0</v>
      </c>
      <c r="L9019" s="31">
        <f t="shared" si="6534"/>
        <v>0</v>
      </c>
      <c r="M9019" s="31">
        <f t="shared" si="6534"/>
        <v>0</v>
      </c>
      <c r="N9019" s="31">
        <f t="shared" si="6534"/>
        <v>0</v>
      </c>
      <c r="O9019" s="31">
        <f t="shared" si="6534"/>
        <v>0</v>
      </c>
      <c r="P9019" s="31">
        <f t="shared" si="6534"/>
        <v>0</v>
      </c>
      <c r="Q9019" s="31">
        <f t="shared" si="6534"/>
        <v>1500</v>
      </c>
      <c r="R9019" s="31">
        <f t="shared" si="6534"/>
        <v>1500</v>
      </c>
      <c r="S9019" s="31">
        <f t="shared" si="6534"/>
        <v>1500</v>
      </c>
      <c r="T9019" s="31">
        <f t="shared" si="6534"/>
        <v>0</v>
      </c>
      <c r="U9019" s="31">
        <f t="shared" si="6534"/>
        <v>0</v>
      </c>
      <c r="V9019" s="31">
        <f t="shared" si="6534"/>
        <v>0</v>
      </c>
      <c r="W9019" s="31">
        <f t="shared" si="6534"/>
        <v>0</v>
      </c>
      <c r="X9019" s="31">
        <f t="shared" si="6534"/>
        <v>1500</v>
      </c>
      <c r="Y9019" s="220">
        <f t="shared" si="6521"/>
        <v>100</v>
      </c>
    </row>
    <row r="9020" spans="1:25">
      <c r="A9020" s="23">
        <v>35</v>
      </c>
      <c r="B9020" s="80" t="s">
        <v>172</v>
      </c>
      <c r="C9020" s="80" t="s">
        <v>1131</v>
      </c>
      <c r="D9020" s="80">
        <v>35020028</v>
      </c>
      <c r="E9020" s="21" t="s">
        <v>159</v>
      </c>
      <c r="F9020" s="21" t="s">
        <v>0</v>
      </c>
      <c r="G9020" s="150" t="s">
        <v>0</v>
      </c>
      <c r="H9020" s="21" t="s">
        <v>34</v>
      </c>
      <c r="I9020" s="66">
        <f t="shared" si="6529"/>
        <v>1500</v>
      </c>
      <c r="J9020" s="66">
        <f t="shared" si="6534"/>
        <v>1500</v>
      </c>
      <c r="K9020" s="66">
        <f t="shared" si="6530"/>
        <v>0</v>
      </c>
      <c r="L9020" s="66">
        <f t="shared" si="6534"/>
        <v>0</v>
      </c>
      <c r="M9020" s="66">
        <f t="shared" si="6534"/>
        <v>0</v>
      </c>
      <c r="N9020" s="66">
        <f t="shared" si="6534"/>
        <v>0</v>
      </c>
      <c r="O9020" s="66">
        <f t="shared" si="6534"/>
        <v>0</v>
      </c>
      <c r="P9020" s="66">
        <f t="shared" si="6534"/>
        <v>0</v>
      </c>
      <c r="Q9020" s="66">
        <f t="shared" si="6534"/>
        <v>1500</v>
      </c>
      <c r="R9020" s="66">
        <f t="shared" si="6534"/>
        <v>1500</v>
      </c>
      <c r="S9020" s="66">
        <f t="shared" si="6534"/>
        <v>1500</v>
      </c>
      <c r="T9020" s="66">
        <f t="shared" si="6534"/>
        <v>0</v>
      </c>
      <c r="U9020" s="66">
        <f t="shared" si="6534"/>
        <v>0</v>
      </c>
      <c r="V9020" s="66">
        <f t="shared" si="6534"/>
        <v>0</v>
      </c>
      <c r="W9020" s="66">
        <f t="shared" si="6534"/>
        <v>0</v>
      </c>
      <c r="X9020" s="66">
        <f t="shared" si="6534"/>
        <v>1500</v>
      </c>
      <c r="Y9020" s="208">
        <f t="shared" si="6521"/>
        <v>100</v>
      </c>
    </row>
    <row r="9021" spans="1:25">
      <c r="A9021" s="23">
        <v>35</v>
      </c>
      <c r="B9021" s="80" t="s">
        <v>172</v>
      </c>
      <c r="C9021" s="80" t="s">
        <v>1131</v>
      </c>
      <c r="D9021" s="80">
        <v>35020028</v>
      </c>
      <c r="E9021" s="22">
        <v>6148</v>
      </c>
      <c r="F9021" s="23"/>
      <c r="G9021" s="129" t="s">
        <v>3380</v>
      </c>
      <c r="H9021" s="32" t="s">
        <v>41</v>
      </c>
      <c r="I9021" s="44">
        <f t="shared" si="6529"/>
        <v>1500</v>
      </c>
      <c r="J9021" s="44">
        <v>1500</v>
      </c>
      <c r="K9021" s="44">
        <f t="shared" si="6530"/>
        <v>0</v>
      </c>
      <c r="L9021" s="44">
        <v>0</v>
      </c>
      <c r="M9021" s="44">
        <v>0</v>
      </c>
      <c r="N9021" s="44">
        <v>0</v>
      </c>
      <c r="O9021" s="44">
        <v>0</v>
      </c>
      <c r="P9021" s="44">
        <v>0</v>
      </c>
      <c r="Q9021" s="44">
        <v>1500</v>
      </c>
      <c r="R9021" s="44">
        <v>1500</v>
      </c>
      <c r="S9021" s="44">
        <v>1500</v>
      </c>
      <c r="T9021" s="44">
        <f t="shared" si="6526"/>
        <v>0</v>
      </c>
      <c r="U9021" s="44"/>
      <c r="V9021" s="44"/>
      <c r="W9021" s="44"/>
      <c r="X9021" s="44">
        <f t="shared" si="6527"/>
        <v>1500</v>
      </c>
      <c r="Y9021" s="209">
        <f t="shared" si="6521"/>
        <v>100</v>
      </c>
    </row>
    <row r="9022" spans="1:25" ht="20.399999999999999">
      <c r="A9022" s="20" t="s">
        <v>0</v>
      </c>
      <c r="B9022" s="81" t="s">
        <v>0</v>
      </c>
      <c r="C9022" s="81" t="s">
        <v>0</v>
      </c>
      <c r="D9022" s="94" t="s">
        <v>0</v>
      </c>
      <c r="E9022" s="21" t="s">
        <v>0</v>
      </c>
      <c r="F9022" s="21" t="s">
        <v>0</v>
      </c>
      <c r="G9022" s="150" t="s">
        <v>0</v>
      </c>
      <c r="H9022" s="30" t="s">
        <v>60</v>
      </c>
      <c r="I9022" s="31">
        <f t="shared" si="6529"/>
        <v>6000</v>
      </c>
      <c r="J9022" s="31">
        <f t="shared" ref="J9022:X9023" si="6535">SUM(J9023)</f>
        <v>0</v>
      </c>
      <c r="K9022" s="31">
        <f t="shared" si="6530"/>
        <v>6000</v>
      </c>
      <c r="L9022" s="31">
        <f t="shared" si="6535"/>
        <v>0</v>
      </c>
      <c r="M9022" s="31">
        <f t="shared" si="6535"/>
        <v>0</v>
      </c>
      <c r="N9022" s="31">
        <f t="shared" si="6535"/>
        <v>6000</v>
      </c>
      <c r="O9022" s="31">
        <f t="shared" si="6535"/>
        <v>0</v>
      </c>
      <c r="P9022" s="31">
        <f t="shared" si="6535"/>
        <v>0</v>
      </c>
      <c r="Q9022" s="31">
        <f t="shared" si="6535"/>
        <v>7624</v>
      </c>
      <c r="R9022" s="31">
        <f t="shared" si="6535"/>
        <v>550</v>
      </c>
      <c r="S9022" s="31">
        <f t="shared" si="6535"/>
        <v>550</v>
      </c>
      <c r="T9022" s="31">
        <f t="shared" si="6535"/>
        <v>0</v>
      </c>
      <c r="U9022" s="31">
        <f t="shared" si="6535"/>
        <v>0</v>
      </c>
      <c r="V9022" s="31">
        <f t="shared" si="6535"/>
        <v>0</v>
      </c>
      <c r="W9022" s="31">
        <f t="shared" si="6535"/>
        <v>0</v>
      </c>
      <c r="X9022" s="31">
        <f t="shared" si="6535"/>
        <v>550</v>
      </c>
      <c r="Y9022" s="220">
        <f t="shared" si="6521"/>
        <v>100</v>
      </c>
    </row>
    <row r="9023" spans="1:25">
      <c r="A9023" s="23">
        <v>35</v>
      </c>
      <c r="B9023" s="80" t="s">
        <v>172</v>
      </c>
      <c r="C9023" s="80" t="s">
        <v>1131</v>
      </c>
      <c r="D9023" s="80">
        <v>35020028</v>
      </c>
      <c r="E9023" s="21" t="s">
        <v>166</v>
      </c>
      <c r="F9023" s="21" t="s">
        <v>0</v>
      </c>
      <c r="G9023" s="150" t="s">
        <v>0</v>
      </c>
      <c r="H9023" s="21" t="s">
        <v>53</v>
      </c>
      <c r="I9023" s="66">
        <f t="shared" si="6529"/>
        <v>6000</v>
      </c>
      <c r="J9023" s="66">
        <f t="shared" si="6535"/>
        <v>0</v>
      </c>
      <c r="K9023" s="66">
        <f t="shared" si="6530"/>
        <v>6000</v>
      </c>
      <c r="L9023" s="66">
        <f t="shared" si="6535"/>
        <v>0</v>
      </c>
      <c r="M9023" s="66">
        <f t="shared" si="6535"/>
        <v>0</v>
      </c>
      <c r="N9023" s="66">
        <f t="shared" si="6535"/>
        <v>6000</v>
      </c>
      <c r="O9023" s="66">
        <f t="shared" si="6535"/>
        <v>0</v>
      </c>
      <c r="P9023" s="66">
        <f t="shared" si="6535"/>
        <v>0</v>
      </c>
      <c r="Q9023" s="66">
        <f t="shared" si="6535"/>
        <v>7624</v>
      </c>
      <c r="R9023" s="66">
        <f t="shared" si="6535"/>
        <v>550</v>
      </c>
      <c r="S9023" s="66">
        <f t="shared" si="6535"/>
        <v>550</v>
      </c>
      <c r="T9023" s="66">
        <f t="shared" si="6535"/>
        <v>0</v>
      </c>
      <c r="U9023" s="66">
        <f t="shared" si="6535"/>
        <v>0</v>
      </c>
      <c r="V9023" s="66">
        <f t="shared" si="6535"/>
        <v>0</v>
      </c>
      <c r="W9023" s="66">
        <f t="shared" si="6535"/>
        <v>0</v>
      </c>
      <c r="X9023" s="66">
        <f t="shared" si="6535"/>
        <v>550</v>
      </c>
      <c r="Y9023" s="208">
        <f t="shared" si="6521"/>
        <v>100</v>
      </c>
    </row>
    <row r="9024" spans="1:25">
      <c r="A9024" s="23">
        <v>35</v>
      </c>
      <c r="B9024" s="80" t="s">
        <v>172</v>
      </c>
      <c r="C9024" s="80" t="s">
        <v>1131</v>
      </c>
      <c r="D9024" s="80">
        <v>35020028</v>
      </c>
      <c r="E9024" s="22">
        <v>8213</v>
      </c>
      <c r="F9024" s="23"/>
      <c r="G9024" s="129" t="s">
        <v>3380</v>
      </c>
      <c r="H9024" s="32" t="s">
        <v>56</v>
      </c>
      <c r="I9024" s="44">
        <f t="shared" si="6529"/>
        <v>6000</v>
      </c>
      <c r="J9024" s="44">
        <v>0</v>
      </c>
      <c r="K9024" s="44">
        <f t="shared" si="6530"/>
        <v>6000</v>
      </c>
      <c r="L9024" s="44">
        <v>0</v>
      </c>
      <c r="M9024" s="44">
        <v>0</v>
      </c>
      <c r="N9024" s="44">
        <v>6000</v>
      </c>
      <c r="O9024" s="44">
        <v>0</v>
      </c>
      <c r="P9024" s="44">
        <v>0</v>
      </c>
      <c r="Q9024" s="44">
        <v>7624</v>
      </c>
      <c r="R9024" s="44">
        <v>550</v>
      </c>
      <c r="S9024" s="44">
        <v>550</v>
      </c>
      <c r="T9024" s="44">
        <f t="shared" si="6526"/>
        <v>0</v>
      </c>
      <c r="U9024" s="44"/>
      <c r="V9024" s="44"/>
      <c r="W9024" s="44"/>
      <c r="X9024" s="44">
        <f t="shared" si="6527"/>
        <v>550</v>
      </c>
      <c r="Y9024" s="209">
        <f t="shared" si="6521"/>
        <v>100</v>
      </c>
    </row>
    <row r="9025" spans="1:25">
      <c r="A9025" s="32" t="s">
        <v>0</v>
      </c>
      <c r="B9025" s="95" t="s">
        <v>0</v>
      </c>
      <c r="C9025" s="95" t="s">
        <v>0</v>
      </c>
      <c r="D9025" s="95" t="s">
        <v>0</v>
      </c>
      <c r="E9025" s="32" t="s">
        <v>0</v>
      </c>
      <c r="F9025" s="32" t="s">
        <v>0</v>
      </c>
      <c r="G9025" s="154" t="s">
        <v>0</v>
      </c>
      <c r="H9025" s="30" t="s">
        <v>2014</v>
      </c>
      <c r="I9025" s="31">
        <f t="shared" si="6529"/>
        <v>1357470</v>
      </c>
      <c r="J9025" s="31">
        <f>SUM(J8995,J9019,J9022)</f>
        <v>1304867</v>
      </c>
      <c r="K9025" s="31">
        <f t="shared" si="6530"/>
        <v>52603</v>
      </c>
      <c r="L9025" s="31">
        <f t="shared" ref="L9025:X9025" si="6536">SUM(L8995,L9019,L9022)</f>
        <v>4000</v>
      </c>
      <c r="M9025" s="31">
        <f t="shared" si="6536"/>
        <v>13363</v>
      </c>
      <c r="N9025" s="31">
        <f t="shared" si="6536"/>
        <v>35240</v>
      </c>
      <c r="O9025" s="31">
        <f t="shared" si="6536"/>
        <v>0</v>
      </c>
      <c r="P9025" s="31">
        <f t="shared" si="6536"/>
        <v>0</v>
      </c>
      <c r="Q9025" s="31">
        <f t="shared" si="6536"/>
        <v>1430071</v>
      </c>
      <c r="R9025" s="31">
        <f t="shared" si="6536"/>
        <v>1359696</v>
      </c>
      <c r="S9025" s="31">
        <f t="shared" si="6536"/>
        <v>1051509</v>
      </c>
      <c r="T9025" s="31">
        <f t="shared" si="6536"/>
        <v>308187</v>
      </c>
      <c r="U9025" s="31">
        <f t="shared" si="6536"/>
        <v>106030</v>
      </c>
      <c r="V9025" s="31">
        <f t="shared" si="6536"/>
        <v>107547</v>
      </c>
      <c r="W9025" s="31">
        <f t="shared" si="6536"/>
        <v>94610</v>
      </c>
      <c r="X9025" s="31">
        <f t="shared" si="6536"/>
        <v>1359696</v>
      </c>
      <c r="Y9025" s="220">
        <f t="shared" si="6521"/>
        <v>100</v>
      </c>
    </row>
    <row r="9026" spans="1:25" ht="15" thickBot="1">
      <c r="A9026" s="32" t="s">
        <v>0</v>
      </c>
      <c r="B9026" s="95" t="s">
        <v>0</v>
      </c>
      <c r="C9026" s="95" t="s">
        <v>0</v>
      </c>
      <c r="D9026" s="95" t="s">
        <v>0</v>
      </c>
      <c r="E9026" s="32" t="s">
        <v>0</v>
      </c>
      <c r="F9026" s="32" t="s">
        <v>0</v>
      </c>
      <c r="G9026" s="154" t="s">
        <v>0</v>
      </c>
      <c r="H9026" s="21" t="s">
        <v>170</v>
      </c>
      <c r="I9026" s="66">
        <f t="shared" si="6529"/>
        <v>26</v>
      </c>
      <c r="J9026" s="66">
        <v>26</v>
      </c>
      <c r="K9026" s="66">
        <f t="shared" si="6530"/>
        <v>0</v>
      </c>
      <c r="L9026" s="66" t="s">
        <v>0</v>
      </c>
      <c r="M9026" s="66" t="s">
        <v>0</v>
      </c>
      <c r="N9026" s="66" t="s">
        <v>0</v>
      </c>
      <c r="O9026" s="66" t="s">
        <v>0</v>
      </c>
      <c r="P9026" s="66" t="s">
        <v>0</v>
      </c>
      <c r="Q9026" s="66">
        <v>0</v>
      </c>
      <c r="R9026" s="66"/>
      <c r="S9026" s="66"/>
      <c r="T9026" s="66"/>
      <c r="U9026" s="66"/>
      <c r="V9026" s="66"/>
      <c r="W9026" s="66"/>
      <c r="X9026" s="66"/>
      <c r="Y9026" s="208">
        <v>0</v>
      </c>
    </row>
    <row r="9027" spans="1:25" ht="41.4" thickBot="1">
      <c r="A9027" s="252" t="s">
        <v>0</v>
      </c>
      <c r="B9027" s="255" t="s">
        <v>0</v>
      </c>
      <c r="C9027" s="255" t="s">
        <v>0</v>
      </c>
      <c r="D9027" s="255" t="s">
        <v>0</v>
      </c>
      <c r="E9027" s="252" t="s">
        <v>0</v>
      </c>
      <c r="F9027" s="252" t="s">
        <v>0</v>
      </c>
      <c r="G9027" s="258" t="s">
        <v>0</v>
      </c>
      <c r="H9027" s="24" t="s">
        <v>72</v>
      </c>
      <c r="I9027" s="1" t="s">
        <v>3093</v>
      </c>
      <c r="J9027" s="1" t="s">
        <v>3130</v>
      </c>
      <c r="K9027" s="1" t="s">
        <v>3</v>
      </c>
      <c r="L9027" s="1" t="s">
        <v>4</v>
      </c>
      <c r="M9027" s="1" t="s">
        <v>5</v>
      </c>
      <c r="N9027" s="1" t="s">
        <v>6</v>
      </c>
      <c r="O9027" s="1" t="s">
        <v>7</v>
      </c>
      <c r="P9027" s="1" t="s">
        <v>8</v>
      </c>
      <c r="Q9027" s="1" t="s">
        <v>3344</v>
      </c>
      <c r="R9027" s="1" t="s">
        <v>3427</v>
      </c>
      <c r="S9027" s="1" t="s">
        <v>3447</v>
      </c>
      <c r="T9027" s="1" t="s">
        <v>3448</v>
      </c>
      <c r="U9027" s="1" t="s">
        <v>3452</v>
      </c>
      <c r="V9027" s="1" t="s">
        <v>3449</v>
      </c>
      <c r="W9027" s="1" t="s">
        <v>3450</v>
      </c>
      <c r="X9027" s="1" t="s">
        <v>3451</v>
      </c>
      <c r="Y9027" s="216" t="s">
        <v>3385</v>
      </c>
    </row>
    <row r="9028" spans="1:25">
      <c r="A9028" s="253"/>
      <c r="B9028" s="256"/>
      <c r="C9028" s="256"/>
      <c r="D9028" s="256"/>
      <c r="E9028" s="253"/>
      <c r="F9028" s="253"/>
      <c r="G9028" s="259"/>
      <c r="H9028" s="33" t="s">
        <v>0</v>
      </c>
      <c r="I9028" s="45">
        <v>1</v>
      </c>
      <c r="J9028" s="45">
        <v>3</v>
      </c>
      <c r="K9028" s="45" t="s">
        <v>9</v>
      </c>
      <c r="L9028" s="45">
        <v>5</v>
      </c>
      <c r="M9028" s="45">
        <v>6</v>
      </c>
      <c r="N9028" s="45">
        <v>7</v>
      </c>
      <c r="O9028" s="45">
        <v>8</v>
      </c>
      <c r="P9028" s="45">
        <v>9</v>
      </c>
      <c r="Q9028" s="45">
        <v>1</v>
      </c>
      <c r="R9028" s="45">
        <v>2</v>
      </c>
      <c r="S9028" s="45">
        <v>3</v>
      </c>
      <c r="T9028" s="45" t="s">
        <v>3453</v>
      </c>
      <c r="U9028" s="45">
        <v>5</v>
      </c>
      <c r="V9028" s="45">
        <v>6</v>
      </c>
      <c r="W9028" s="45">
        <v>7</v>
      </c>
      <c r="X9028" s="45" t="s">
        <v>3454</v>
      </c>
      <c r="Y9028" s="276">
        <v>9</v>
      </c>
    </row>
    <row r="9029" spans="1:25">
      <c r="A9029" s="253"/>
      <c r="B9029" s="256"/>
      <c r="C9029" s="256"/>
      <c r="D9029" s="256"/>
      <c r="E9029" s="253"/>
      <c r="F9029" s="253"/>
      <c r="G9029" s="259"/>
      <c r="H9029" s="34" t="s">
        <v>110</v>
      </c>
      <c r="I9029" s="35">
        <f t="shared" si="6529"/>
        <v>1357470</v>
      </c>
      <c r="J9029" s="35">
        <f>SUM(J9025)</f>
        <v>1304867</v>
      </c>
      <c r="K9029" s="35">
        <f t="shared" si="6530"/>
        <v>52603</v>
      </c>
      <c r="L9029" s="35">
        <f t="shared" ref="L9029:P9029" si="6537">SUM(L9025)</f>
        <v>4000</v>
      </c>
      <c r="M9029" s="35">
        <f t="shared" si="6537"/>
        <v>13363</v>
      </c>
      <c r="N9029" s="35">
        <f t="shared" si="6537"/>
        <v>35240</v>
      </c>
      <c r="O9029" s="35">
        <f t="shared" si="6537"/>
        <v>0</v>
      </c>
      <c r="P9029" s="35">
        <f t="shared" si="6537"/>
        <v>0</v>
      </c>
      <c r="Q9029" s="35">
        <f t="shared" ref="Q9029:R9029" si="6538">SUM(Q9025)</f>
        <v>1430071</v>
      </c>
      <c r="R9029" s="35">
        <f t="shared" si="6538"/>
        <v>1359696</v>
      </c>
      <c r="S9029" s="35">
        <f t="shared" ref="S9029" si="6539">SUM(S9025)</f>
        <v>1051509</v>
      </c>
      <c r="T9029" s="35">
        <f t="shared" ref="T9029:X9029" si="6540">SUM(T9025)</f>
        <v>308187</v>
      </c>
      <c r="U9029" s="35">
        <f t="shared" si="6540"/>
        <v>106030</v>
      </c>
      <c r="V9029" s="35">
        <f t="shared" si="6540"/>
        <v>107547</v>
      </c>
      <c r="W9029" s="35">
        <f t="shared" si="6540"/>
        <v>94610</v>
      </c>
      <c r="X9029" s="35">
        <f t="shared" si="6540"/>
        <v>1359696</v>
      </c>
      <c r="Y9029" s="218">
        <f t="shared" ref="Y9029:Y9030" si="6541">IF(R9029=0,0,(X9029/R9029)*100)</f>
        <v>100</v>
      </c>
    </row>
    <row r="9030" spans="1:25">
      <c r="A9030" s="253"/>
      <c r="B9030" s="256"/>
      <c r="C9030" s="256"/>
      <c r="D9030" s="256"/>
      <c r="E9030" s="253"/>
      <c r="F9030" s="253"/>
      <c r="G9030" s="259"/>
      <c r="H9030" s="36" t="s">
        <v>69</v>
      </c>
      <c r="I9030" s="35">
        <f t="shared" si="6529"/>
        <v>1357470</v>
      </c>
      <c r="J9030" s="35">
        <f>SUM(J9029)</f>
        <v>1304867</v>
      </c>
      <c r="K9030" s="35">
        <f t="shared" si="6530"/>
        <v>52603</v>
      </c>
      <c r="L9030" s="35">
        <f t="shared" ref="L9030:P9030" si="6542">SUM(L9029)</f>
        <v>4000</v>
      </c>
      <c r="M9030" s="35">
        <f t="shared" si="6542"/>
        <v>13363</v>
      </c>
      <c r="N9030" s="35">
        <f t="shared" si="6542"/>
        <v>35240</v>
      </c>
      <c r="O9030" s="35">
        <f t="shared" si="6542"/>
        <v>0</v>
      </c>
      <c r="P9030" s="35">
        <f t="shared" si="6542"/>
        <v>0</v>
      </c>
      <c r="Q9030" s="35">
        <f t="shared" ref="Q9030:R9030" si="6543">SUM(Q9029)</f>
        <v>1430071</v>
      </c>
      <c r="R9030" s="35">
        <f t="shared" si="6543"/>
        <v>1359696</v>
      </c>
      <c r="S9030" s="35">
        <f t="shared" ref="S9030" si="6544">SUM(S9029)</f>
        <v>1051509</v>
      </c>
      <c r="T9030" s="35">
        <f t="shared" ref="T9030:X9030" si="6545">SUM(T9029)</f>
        <v>308187</v>
      </c>
      <c r="U9030" s="35">
        <f t="shared" si="6545"/>
        <v>106030</v>
      </c>
      <c r="V9030" s="35">
        <f t="shared" si="6545"/>
        <v>107547</v>
      </c>
      <c r="W9030" s="35">
        <f t="shared" si="6545"/>
        <v>94610</v>
      </c>
      <c r="X9030" s="35">
        <f t="shared" si="6545"/>
        <v>1359696</v>
      </c>
      <c r="Y9030" s="218">
        <f t="shared" si="6541"/>
        <v>100</v>
      </c>
    </row>
    <row r="9031" spans="1:25">
      <c r="A9031" s="254"/>
      <c r="B9031" s="257"/>
      <c r="C9031" s="257"/>
      <c r="D9031" s="257"/>
      <c r="E9031" s="254"/>
      <c r="F9031" s="254"/>
      <c r="G9031" s="260"/>
    </row>
    <row r="9032" spans="1:25" ht="15" thickBot="1">
      <c r="A9032" s="32" t="s">
        <v>0</v>
      </c>
      <c r="B9032" s="95" t="s">
        <v>0</v>
      </c>
      <c r="C9032" s="95" t="s">
        <v>0</v>
      </c>
      <c r="D9032" s="95" t="s">
        <v>0</v>
      </c>
      <c r="E9032" s="32" t="s">
        <v>0</v>
      </c>
      <c r="F9032" s="32" t="s">
        <v>0</v>
      </c>
      <c r="G9032" s="154" t="s">
        <v>0</v>
      </c>
      <c r="H9032" s="37" t="s">
        <v>0</v>
      </c>
      <c r="I9032" s="37"/>
      <c r="J9032" s="37"/>
      <c r="K9032" s="37"/>
      <c r="L9032" s="37" t="s">
        <v>0</v>
      </c>
      <c r="M9032" s="37" t="s">
        <v>0</v>
      </c>
      <c r="N9032" s="37" t="s">
        <v>0</v>
      </c>
      <c r="O9032" s="37" t="s">
        <v>0</v>
      </c>
      <c r="P9032" s="37" t="s">
        <v>0</v>
      </c>
      <c r="Q9032" s="37"/>
      <c r="R9032" s="37"/>
      <c r="S9032" s="37"/>
      <c r="T9032" s="37" t="s">
        <v>0</v>
      </c>
      <c r="U9032" s="37" t="s">
        <v>0</v>
      </c>
      <c r="V9032" s="37" t="s">
        <v>0</v>
      </c>
      <c r="W9032" s="37" t="s">
        <v>0</v>
      </c>
      <c r="X9032" s="37" t="s">
        <v>0</v>
      </c>
      <c r="Y9032" s="219"/>
    </row>
    <row r="9033" spans="1:25" ht="41.4" thickBot="1">
      <c r="A9033" s="24" t="s">
        <v>123</v>
      </c>
      <c r="B9033" s="90" t="s">
        <v>124</v>
      </c>
      <c r="C9033" s="90" t="s">
        <v>125</v>
      </c>
      <c r="D9033" s="91" t="s">
        <v>0</v>
      </c>
      <c r="E9033" s="24" t="s">
        <v>126</v>
      </c>
      <c r="F9033" s="24" t="s">
        <v>127</v>
      </c>
      <c r="G9033" s="151" t="s">
        <v>128</v>
      </c>
      <c r="H9033" s="24" t="s">
        <v>1</v>
      </c>
      <c r="I9033" s="1" t="s">
        <v>3093</v>
      </c>
      <c r="J9033" s="1" t="s">
        <v>3130</v>
      </c>
      <c r="K9033" s="1" t="s">
        <v>3</v>
      </c>
      <c r="L9033" s="1" t="s">
        <v>4</v>
      </c>
      <c r="M9033" s="1" t="s">
        <v>5</v>
      </c>
      <c r="N9033" s="1" t="s">
        <v>6</v>
      </c>
      <c r="O9033" s="1" t="s">
        <v>7</v>
      </c>
      <c r="P9033" s="1" t="s">
        <v>8</v>
      </c>
      <c r="Q9033" s="1" t="s">
        <v>3344</v>
      </c>
      <c r="R9033" s="1" t="s">
        <v>3427</v>
      </c>
      <c r="S9033" s="1" t="s">
        <v>3447</v>
      </c>
      <c r="T9033" s="1" t="s">
        <v>3448</v>
      </c>
      <c r="U9033" s="1" t="s">
        <v>3452</v>
      </c>
      <c r="V9033" s="1" t="s">
        <v>3449</v>
      </c>
      <c r="W9033" s="1" t="s">
        <v>3450</v>
      </c>
      <c r="X9033" s="1" t="s">
        <v>3451</v>
      </c>
      <c r="Y9033" s="216" t="s">
        <v>3385</v>
      </c>
    </row>
    <row r="9034" spans="1:25">
      <c r="A9034" s="26" t="s">
        <v>0</v>
      </c>
      <c r="B9034" s="92" t="s">
        <v>0</v>
      </c>
      <c r="C9034" s="92" t="s">
        <v>0</v>
      </c>
      <c r="D9034" s="93" t="s">
        <v>0</v>
      </c>
      <c r="E9034" s="27" t="s">
        <v>0</v>
      </c>
      <c r="F9034" s="28" t="s">
        <v>0</v>
      </c>
      <c r="G9034" s="152" t="s">
        <v>0</v>
      </c>
      <c r="H9034" s="29" t="s">
        <v>0</v>
      </c>
      <c r="I9034" s="45">
        <v>1</v>
      </c>
      <c r="J9034" s="45">
        <v>3</v>
      </c>
      <c r="K9034" s="45" t="s">
        <v>9</v>
      </c>
      <c r="L9034" s="45">
        <v>5</v>
      </c>
      <c r="M9034" s="45">
        <v>6</v>
      </c>
      <c r="N9034" s="45">
        <v>7</v>
      </c>
      <c r="O9034" s="45">
        <v>8</v>
      </c>
      <c r="P9034" s="45">
        <v>9</v>
      </c>
      <c r="Q9034" s="45">
        <v>1</v>
      </c>
      <c r="R9034" s="45">
        <v>2</v>
      </c>
      <c r="S9034" s="45">
        <v>3</v>
      </c>
      <c r="T9034" s="45" t="s">
        <v>3453</v>
      </c>
      <c r="U9034" s="45">
        <v>5</v>
      </c>
      <c r="V9034" s="45">
        <v>6</v>
      </c>
      <c r="W9034" s="45">
        <v>7</v>
      </c>
      <c r="X9034" s="45" t="s">
        <v>3454</v>
      </c>
      <c r="Y9034" s="276">
        <v>9</v>
      </c>
    </row>
    <row r="9035" spans="1:25" ht="20.399999999999999">
      <c r="A9035" s="20">
        <v>35</v>
      </c>
      <c r="B9035" s="81" t="s">
        <v>172</v>
      </c>
      <c r="C9035" s="80" t="s">
        <v>1142</v>
      </c>
      <c r="D9035" s="80">
        <v>35020029</v>
      </c>
      <c r="E9035" s="21" t="s">
        <v>0</v>
      </c>
      <c r="F9035" s="21" t="s">
        <v>0</v>
      </c>
      <c r="G9035" s="150" t="s">
        <v>0</v>
      </c>
      <c r="H9035" s="21" t="s">
        <v>2015</v>
      </c>
      <c r="I9035" s="22"/>
      <c r="J9035" s="22"/>
      <c r="K9035" s="22"/>
      <c r="L9035" s="22" t="s">
        <v>0</v>
      </c>
      <c r="M9035" s="22" t="s">
        <v>0</v>
      </c>
      <c r="N9035" s="22" t="s">
        <v>0</v>
      </c>
      <c r="O9035" s="22" t="s">
        <v>0</v>
      </c>
      <c r="P9035" s="22" t="s">
        <v>0</v>
      </c>
      <c r="Q9035" s="22"/>
      <c r="R9035" s="22"/>
      <c r="S9035" s="22"/>
      <c r="T9035" s="22" t="s">
        <v>0</v>
      </c>
      <c r="U9035" s="22" t="s">
        <v>0</v>
      </c>
      <c r="V9035" s="22" t="s">
        <v>0</v>
      </c>
      <c r="W9035" s="22" t="s">
        <v>0</v>
      </c>
      <c r="X9035" s="22" t="s">
        <v>0</v>
      </c>
      <c r="Y9035" s="209"/>
    </row>
    <row r="9036" spans="1:25" ht="20.399999999999999">
      <c r="A9036" s="20" t="s">
        <v>0</v>
      </c>
      <c r="B9036" s="81" t="s">
        <v>0</v>
      </c>
      <c r="C9036" s="81" t="s">
        <v>0</v>
      </c>
      <c r="D9036" s="94" t="s">
        <v>0</v>
      </c>
      <c r="E9036" s="21" t="s">
        <v>0</v>
      </c>
      <c r="F9036" s="21" t="s">
        <v>0</v>
      </c>
      <c r="G9036" s="150" t="s">
        <v>0</v>
      </c>
      <c r="H9036" s="30" t="s">
        <v>33</v>
      </c>
      <c r="I9036" s="31">
        <f t="shared" si="6529"/>
        <v>1308309</v>
      </c>
      <c r="J9036" s="31">
        <f>SUM(J9037,J9045,J9047)</f>
        <v>1244109</v>
      </c>
      <c r="K9036" s="31">
        <f t="shared" si="6530"/>
        <v>64200</v>
      </c>
      <c r="L9036" s="31">
        <f t="shared" ref="L9036:P9036" si="6546">SUM(L9037,L9045,L9047)</f>
        <v>1200</v>
      </c>
      <c r="M9036" s="31">
        <f t="shared" si="6546"/>
        <v>21000</v>
      </c>
      <c r="N9036" s="31">
        <f t="shared" si="6546"/>
        <v>42000</v>
      </c>
      <c r="O9036" s="31">
        <f t="shared" si="6546"/>
        <v>0</v>
      </c>
      <c r="P9036" s="31">
        <f t="shared" si="6546"/>
        <v>0</v>
      </c>
      <c r="Q9036" s="31">
        <f t="shared" ref="Q9036:R9036" si="6547">SUM(Q9037,Q9045,Q9047)</f>
        <v>1424065</v>
      </c>
      <c r="R9036" s="31">
        <f t="shared" si="6547"/>
        <v>1296615</v>
      </c>
      <c r="S9036" s="31">
        <f t="shared" ref="S9036" si="6548">SUM(S9037,S9045,S9047)</f>
        <v>1064538</v>
      </c>
      <c r="T9036" s="31">
        <f t="shared" ref="T9036:X9036" si="6549">SUM(T9037,T9045,T9047)</f>
        <v>232077</v>
      </c>
      <c r="U9036" s="31">
        <f t="shared" si="6549"/>
        <v>116496</v>
      </c>
      <c r="V9036" s="31">
        <f t="shared" si="6549"/>
        <v>103900</v>
      </c>
      <c r="W9036" s="31">
        <f t="shared" si="6549"/>
        <v>11681</v>
      </c>
      <c r="X9036" s="31">
        <f t="shared" si="6549"/>
        <v>1296615</v>
      </c>
      <c r="Y9036" s="220">
        <f t="shared" ref="Y9036:Y9071" si="6550">IF(R9036=0,0,(X9036/R9036)*100)</f>
        <v>100</v>
      </c>
    </row>
    <row r="9037" spans="1:25">
      <c r="A9037" s="23">
        <v>35</v>
      </c>
      <c r="B9037" s="80" t="s">
        <v>172</v>
      </c>
      <c r="C9037" s="80" t="s">
        <v>1142</v>
      </c>
      <c r="D9037" s="80">
        <v>35020029</v>
      </c>
      <c r="E9037" s="21" t="s">
        <v>132</v>
      </c>
      <c r="F9037" s="21" t="s">
        <v>0</v>
      </c>
      <c r="G9037" s="150" t="s">
        <v>0</v>
      </c>
      <c r="H9037" s="21" t="s">
        <v>11</v>
      </c>
      <c r="I9037" s="66">
        <f t="shared" si="6529"/>
        <v>1083909</v>
      </c>
      <c r="J9037" s="66">
        <f>SUM(J9038,J9039)</f>
        <v>1083809</v>
      </c>
      <c r="K9037" s="66">
        <f t="shared" si="6530"/>
        <v>100</v>
      </c>
      <c r="L9037" s="66">
        <f t="shared" ref="L9037:P9037" si="6551">SUM(L9038,L9039)</f>
        <v>100</v>
      </c>
      <c r="M9037" s="66">
        <f t="shared" si="6551"/>
        <v>0</v>
      </c>
      <c r="N9037" s="66">
        <f t="shared" si="6551"/>
        <v>0</v>
      </c>
      <c r="O9037" s="66">
        <f t="shared" si="6551"/>
        <v>0</v>
      </c>
      <c r="P9037" s="66">
        <f t="shared" si="6551"/>
        <v>0</v>
      </c>
      <c r="Q9037" s="66">
        <f t="shared" ref="Q9037:R9037" si="6552">SUM(Q9038,Q9039)</f>
        <v>1133260</v>
      </c>
      <c r="R9037" s="66">
        <f t="shared" si="6552"/>
        <v>1133160</v>
      </c>
      <c r="S9037" s="66">
        <f t="shared" ref="S9037" si="6553">SUM(S9038,S9039)</f>
        <v>937924</v>
      </c>
      <c r="T9037" s="66">
        <f t="shared" ref="T9037:X9037" si="6554">SUM(T9038,T9039)</f>
        <v>195236</v>
      </c>
      <c r="U9037" s="66">
        <f t="shared" si="6554"/>
        <v>94517</v>
      </c>
      <c r="V9037" s="66">
        <f t="shared" si="6554"/>
        <v>93000</v>
      </c>
      <c r="W9037" s="66">
        <f t="shared" si="6554"/>
        <v>7719</v>
      </c>
      <c r="X9037" s="66">
        <f t="shared" si="6554"/>
        <v>1133160</v>
      </c>
      <c r="Y9037" s="208">
        <f t="shared" si="6550"/>
        <v>100</v>
      </c>
    </row>
    <row r="9038" spans="1:25">
      <c r="A9038" s="23">
        <v>35</v>
      </c>
      <c r="B9038" s="80" t="s">
        <v>172</v>
      </c>
      <c r="C9038" s="80" t="s">
        <v>1142</v>
      </c>
      <c r="D9038" s="80">
        <v>35020029</v>
      </c>
      <c r="E9038" s="22">
        <v>6111</v>
      </c>
      <c r="F9038" s="23"/>
      <c r="G9038" s="129" t="s">
        <v>3380</v>
      </c>
      <c r="H9038" s="32" t="s">
        <v>12</v>
      </c>
      <c r="I9038" s="44">
        <f t="shared" si="6529"/>
        <v>985697</v>
      </c>
      <c r="J9038" s="44">
        <v>985597</v>
      </c>
      <c r="K9038" s="44">
        <f t="shared" si="6530"/>
        <v>100</v>
      </c>
      <c r="L9038" s="44">
        <v>100</v>
      </c>
      <c r="M9038" s="44">
        <v>0</v>
      </c>
      <c r="N9038" s="44">
        <v>0</v>
      </c>
      <c r="O9038" s="44">
        <v>0</v>
      </c>
      <c r="P9038" s="44">
        <v>0</v>
      </c>
      <c r="Q9038" s="44">
        <v>1033077</v>
      </c>
      <c r="R9038" s="44">
        <v>1032977</v>
      </c>
      <c r="S9038" s="44">
        <v>839258</v>
      </c>
      <c r="T9038" s="44">
        <f t="shared" ref="T9038:T9070" si="6555">U9038+V9038+W9038</f>
        <v>193719</v>
      </c>
      <c r="U9038" s="44">
        <v>93000</v>
      </c>
      <c r="V9038" s="44">
        <v>93000</v>
      </c>
      <c r="W9038" s="44">
        <v>7719</v>
      </c>
      <c r="X9038" s="44">
        <f t="shared" ref="X9038:X9070" si="6556">S9038+T9038</f>
        <v>1032977</v>
      </c>
      <c r="Y9038" s="209">
        <f t="shared" si="6550"/>
        <v>100</v>
      </c>
    </row>
    <row r="9039" spans="1:25">
      <c r="A9039" s="20">
        <v>35</v>
      </c>
      <c r="B9039" s="81" t="s">
        <v>172</v>
      </c>
      <c r="C9039" s="81" t="s">
        <v>1142</v>
      </c>
      <c r="D9039" s="81">
        <v>35020029</v>
      </c>
      <c r="E9039" s="20" t="s">
        <v>134</v>
      </c>
      <c r="F9039" s="23" t="s">
        <v>0</v>
      </c>
      <c r="G9039" s="154" t="s">
        <v>0</v>
      </c>
      <c r="H9039" s="21" t="s">
        <v>13</v>
      </c>
      <c r="I9039" s="66">
        <f t="shared" si="6529"/>
        <v>98212</v>
      </c>
      <c r="J9039" s="66">
        <f>SUM(J9040:J9044)</f>
        <v>98212</v>
      </c>
      <c r="K9039" s="66">
        <f t="shared" si="6530"/>
        <v>0</v>
      </c>
      <c r="L9039" s="66">
        <f t="shared" ref="L9039:X9039" si="6557">SUM(L9040:L9044)</f>
        <v>0</v>
      </c>
      <c r="M9039" s="66">
        <f t="shared" si="6557"/>
        <v>0</v>
      </c>
      <c r="N9039" s="66">
        <f t="shared" si="6557"/>
        <v>0</v>
      </c>
      <c r="O9039" s="66">
        <f t="shared" si="6557"/>
        <v>0</v>
      </c>
      <c r="P9039" s="66">
        <f t="shared" si="6557"/>
        <v>0</v>
      </c>
      <c r="Q9039" s="66">
        <f t="shared" si="6557"/>
        <v>100183</v>
      </c>
      <c r="R9039" s="66">
        <f t="shared" si="6557"/>
        <v>100183</v>
      </c>
      <c r="S9039" s="66">
        <f t="shared" si="6557"/>
        <v>98666</v>
      </c>
      <c r="T9039" s="66">
        <f t="shared" si="6557"/>
        <v>1517</v>
      </c>
      <c r="U9039" s="66">
        <f t="shared" si="6557"/>
        <v>1517</v>
      </c>
      <c r="V9039" s="66">
        <f t="shared" si="6557"/>
        <v>0</v>
      </c>
      <c r="W9039" s="66">
        <f t="shared" si="6557"/>
        <v>0</v>
      </c>
      <c r="X9039" s="66">
        <f t="shared" si="6557"/>
        <v>100183</v>
      </c>
      <c r="Y9039" s="208">
        <f t="shared" si="6550"/>
        <v>100</v>
      </c>
    </row>
    <row r="9040" spans="1:25">
      <c r="A9040" s="23">
        <v>35</v>
      </c>
      <c r="B9040" s="80" t="s">
        <v>172</v>
      </c>
      <c r="C9040" s="80" t="s">
        <v>1142</v>
      </c>
      <c r="D9040" s="80">
        <v>35020029</v>
      </c>
      <c r="E9040" s="22">
        <v>6112</v>
      </c>
      <c r="F9040" s="23" t="s">
        <v>3059</v>
      </c>
      <c r="G9040" s="129" t="s">
        <v>3380</v>
      </c>
      <c r="H9040" s="32" t="s">
        <v>16</v>
      </c>
      <c r="I9040" s="44">
        <f t="shared" si="6529"/>
        <v>15741</v>
      </c>
      <c r="J9040" s="44">
        <v>15741</v>
      </c>
      <c r="K9040" s="44">
        <f t="shared" si="6530"/>
        <v>0</v>
      </c>
      <c r="L9040" s="44">
        <v>0</v>
      </c>
      <c r="M9040" s="44">
        <v>0</v>
      </c>
      <c r="N9040" s="44">
        <v>0</v>
      </c>
      <c r="O9040" s="44">
        <v>0</v>
      </c>
      <c r="P9040" s="44">
        <v>0</v>
      </c>
      <c r="Q9040" s="44">
        <v>15741</v>
      </c>
      <c r="R9040" s="44">
        <v>15741</v>
      </c>
      <c r="S9040" s="44">
        <v>14224</v>
      </c>
      <c r="T9040" s="44">
        <f t="shared" si="6555"/>
        <v>1517</v>
      </c>
      <c r="U9040" s="44">
        <v>1517</v>
      </c>
      <c r="V9040" s="44"/>
      <c r="W9040" s="44"/>
      <c r="X9040" s="44">
        <f t="shared" si="6556"/>
        <v>15741</v>
      </c>
      <c r="Y9040" s="209">
        <f t="shared" si="6550"/>
        <v>100</v>
      </c>
    </row>
    <row r="9041" spans="1:25">
      <c r="A9041" s="23">
        <v>35</v>
      </c>
      <c r="B9041" s="80" t="s">
        <v>172</v>
      </c>
      <c r="C9041" s="80" t="s">
        <v>1142</v>
      </c>
      <c r="D9041" s="80">
        <v>35020029</v>
      </c>
      <c r="E9041" s="22">
        <v>6112</v>
      </c>
      <c r="F9041" s="23" t="s">
        <v>3060</v>
      </c>
      <c r="G9041" s="129" t="s">
        <v>3380</v>
      </c>
      <c r="H9041" s="32" t="s">
        <v>19</v>
      </c>
      <c r="I9041" s="44">
        <f t="shared" si="6529"/>
        <v>52285</v>
      </c>
      <c r="J9041" s="44">
        <v>52285</v>
      </c>
      <c r="K9041" s="44">
        <f t="shared" si="6530"/>
        <v>0</v>
      </c>
      <c r="L9041" s="44">
        <v>0</v>
      </c>
      <c r="M9041" s="44">
        <v>0</v>
      </c>
      <c r="N9041" s="44">
        <v>0</v>
      </c>
      <c r="O9041" s="44">
        <v>0</v>
      </c>
      <c r="P9041" s="44">
        <v>0</v>
      </c>
      <c r="Q9041" s="44">
        <v>52285</v>
      </c>
      <c r="R9041" s="44">
        <v>52285</v>
      </c>
      <c r="S9041" s="44">
        <v>52285</v>
      </c>
      <c r="T9041" s="44">
        <f t="shared" si="6555"/>
        <v>0</v>
      </c>
      <c r="U9041" s="44"/>
      <c r="V9041" s="44"/>
      <c r="W9041" s="44"/>
      <c r="X9041" s="44">
        <f t="shared" si="6556"/>
        <v>52285</v>
      </c>
      <c r="Y9041" s="209">
        <f t="shared" si="6550"/>
        <v>100</v>
      </c>
    </row>
    <row r="9042" spans="1:25">
      <c r="A9042" s="23">
        <v>35</v>
      </c>
      <c r="B9042" s="80" t="s">
        <v>172</v>
      </c>
      <c r="C9042" s="80" t="s">
        <v>1142</v>
      </c>
      <c r="D9042" s="80">
        <v>35020029</v>
      </c>
      <c r="E9042" s="22">
        <v>6112</v>
      </c>
      <c r="F9042" s="23" t="s">
        <v>3061</v>
      </c>
      <c r="G9042" s="129" t="s">
        <v>3380</v>
      </c>
      <c r="H9042" s="32" t="s">
        <v>17</v>
      </c>
      <c r="I9042" s="44">
        <f t="shared" si="6529"/>
        <v>12366</v>
      </c>
      <c r="J9042" s="44">
        <v>12366</v>
      </c>
      <c r="K9042" s="44">
        <f t="shared" si="6530"/>
        <v>0</v>
      </c>
      <c r="L9042" s="44">
        <v>0</v>
      </c>
      <c r="M9042" s="44">
        <v>0</v>
      </c>
      <c r="N9042" s="44">
        <v>0</v>
      </c>
      <c r="O9042" s="44">
        <v>0</v>
      </c>
      <c r="P9042" s="44">
        <v>0</v>
      </c>
      <c r="Q9042" s="44">
        <v>14337</v>
      </c>
      <c r="R9042" s="44">
        <v>14337</v>
      </c>
      <c r="S9042" s="44">
        <v>14337</v>
      </c>
      <c r="T9042" s="44">
        <f t="shared" si="6555"/>
        <v>0</v>
      </c>
      <c r="U9042" s="44"/>
      <c r="V9042" s="44"/>
      <c r="W9042" s="44"/>
      <c r="X9042" s="44">
        <f t="shared" si="6556"/>
        <v>14337</v>
      </c>
      <c r="Y9042" s="209">
        <f t="shared" si="6550"/>
        <v>100</v>
      </c>
    </row>
    <row r="9043" spans="1:25">
      <c r="A9043" s="23">
        <v>35</v>
      </c>
      <c r="B9043" s="80" t="s">
        <v>172</v>
      </c>
      <c r="C9043" s="80" t="s">
        <v>1142</v>
      </c>
      <c r="D9043" s="80">
        <v>35020029</v>
      </c>
      <c r="E9043" s="22">
        <v>6112</v>
      </c>
      <c r="F9043" s="23" t="s">
        <v>3062</v>
      </c>
      <c r="G9043" s="129" t="s">
        <v>3380</v>
      </c>
      <c r="H9043" s="32" t="s">
        <v>15</v>
      </c>
      <c r="I9043" s="44">
        <f t="shared" si="6529"/>
        <v>9000</v>
      </c>
      <c r="J9043" s="44">
        <v>9000</v>
      </c>
      <c r="K9043" s="44">
        <f t="shared" si="6530"/>
        <v>0</v>
      </c>
      <c r="L9043" s="44">
        <v>0</v>
      </c>
      <c r="M9043" s="44">
        <v>0</v>
      </c>
      <c r="N9043" s="44">
        <v>0</v>
      </c>
      <c r="O9043" s="44">
        <v>0</v>
      </c>
      <c r="P9043" s="44">
        <v>0</v>
      </c>
      <c r="Q9043" s="44">
        <v>9000</v>
      </c>
      <c r="R9043" s="44">
        <v>9000</v>
      </c>
      <c r="S9043" s="44">
        <v>9000</v>
      </c>
      <c r="T9043" s="44">
        <f t="shared" si="6555"/>
        <v>0</v>
      </c>
      <c r="U9043" s="44"/>
      <c r="V9043" s="44"/>
      <c r="W9043" s="44"/>
      <c r="X9043" s="44">
        <f t="shared" si="6556"/>
        <v>9000</v>
      </c>
      <c r="Y9043" s="209">
        <f t="shared" si="6550"/>
        <v>100</v>
      </c>
    </row>
    <row r="9044" spans="1:25">
      <c r="A9044" s="23">
        <v>35</v>
      </c>
      <c r="B9044" s="80" t="s">
        <v>172</v>
      </c>
      <c r="C9044" s="80" t="s">
        <v>1142</v>
      </c>
      <c r="D9044" s="80">
        <v>35020029</v>
      </c>
      <c r="E9044" s="22">
        <v>6112</v>
      </c>
      <c r="F9044" s="23" t="s">
        <v>3063</v>
      </c>
      <c r="G9044" s="129" t="s">
        <v>3380</v>
      </c>
      <c r="H9044" s="32" t="s">
        <v>18</v>
      </c>
      <c r="I9044" s="44">
        <f t="shared" si="6529"/>
        <v>8820</v>
      </c>
      <c r="J9044" s="44">
        <v>8820</v>
      </c>
      <c r="K9044" s="44">
        <f t="shared" si="6530"/>
        <v>0</v>
      </c>
      <c r="L9044" s="44">
        <v>0</v>
      </c>
      <c r="M9044" s="44">
        <v>0</v>
      </c>
      <c r="N9044" s="44">
        <v>0</v>
      </c>
      <c r="O9044" s="44">
        <v>0</v>
      </c>
      <c r="P9044" s="44">
        <v>0</v>
      </c>
      <c r="Q9044" s="44">
        <v>8820</v>
      </c>
      <c r="R9044" s="44">
        <v>8820</v>
      </c>
      <c r="S9044" s="44">
        <v>8820</v>
      </c>
      <c r="T9044" s="44">
        <f t="shared" si="6555"/>
        <v>0</v>
      </c>
      <c r="U9044" s="44"/>
      <c r="V9044" s="44"/>
      <c r="W9044" s="44"/>
      <c r="X9044" s="44">
        <f t="shared" si="6556"/>
        <v>8820</v>
      </c>
      <c r="Y9044" s="209">
        <f t="shared" si="6550"/>
        <v>100</v>
      </c>
    </row>
    <row r="9045" spans="1:25">
      <c r="A9045" s="23">
        <v>35</v>
      </c>
      <c r="B9045" s="80" t="s">
        <v>172</v>
      </c>
      <c r="C9045" s="80" t="s">
        <v>1142</v>
      </c>
      <c r="D9045" s="80">
        <v>35020029</v>
      </c>
      <c r="E9045" s="21" t="s">
        <v>139</v>
      </c>
      <c r="F9045" s="21" t="s">
        <v>0</v>
      </c>
      <c r="G9045" s="150" t="s">
        <v>0</v>
      </c>
      <c r="H9045" s="21" t="s">
        <v>21</v>
      </c>
      <c r="I9045" s="66">
        <f t="shared" si="6529"/>
        <v>106100</v>
      </c>
      <c r="J9045" s="66">
        <f t="shared" ref="J9045:X9045" si="6558">SUM(J9046)</f>
        <v>106000</v>
      </c>
      <c r="K9045" s="66">
        <f t="shared" si="6530"/>
        <v>100</v>
      </c>
      <c r="L9045" s="66">
        <f t="shared" si="6558"/>
        <v>100</v>
      </c>
      <c r="M9045" s="66">
        <f t="shared" si="6558"/>
        <v>0</v>
      </c>
      <c r="N9045" s="66">
        <f t="shared" si="6558"/>
        <v>0</v>
      </c>
      <c r="O9045" s="66">
        <f t="shared" si="6558"/>
        <v>0</v>
      </c>
      <c r="P9045" s="66">
        <f t="shared" si="6558"/>
        <v>0</v>
      </c>
      <c r="Q9045" s="66">
        <f t="shared" si="6558"/>
        <v>111075</v>
      </c>
      <c r="R9045" s="66">
        <f t="shared" si="6558"/>
        <v>110975</v>
      </c>
      <c r="S9045" s="66">
        <f t="shared" si="6558"/>
        <v>88163</v>
      </c>
      <c r="T9045" s="66">
        <f t="shared" si="6558"/>
        <v>22812</v>
      </c>
      <c r="U9045" s="66">
        <f t="shared" si="6558"/>
        <v>9800</v>
      </c>
      <c r="V9045" s="66">
        <f t="shared" si="6558"/>
        <v>9800</v>
      </c>
      <c r="W9045" s="66">
        <f t="shared" si="6558"/>
        <v>3212</v>
      </c>
      <c r="X9045" s="66">
        <f t="shared" si="6558"/>
        <v>110975</v>
      </c>
      <c r="Y9045" s="208">
        <f t="shared" si="6550"/>
        <v>100</v>
      </c>
    </row>
    <row r="9046" spans="1:25">
      <c r="A9046" s="23">
        <v>35</v>
      </c>
      <c r="B9046" s="80" t="s">
        <v>172</v>
      </c>
      <c r="C9046" s="80" t="s">
        <v>1142</v>
      </c>
      <c r="D9046" s="80">
        <v>35020029</v>
      </c>
      <c r="E9046" s="22">
        <v>6121</v>
      </c>
      <c r="F9046" s="23"/>
      <c r="G9046" s="129" t="s">
        <v>3380</v>
      </c>
      <c r="H9046" s="32" t="s">
        <v>22</v>
      </c>
      <c r="I9046" s="44">
        <f t="shared" si="6529"/>
        <v>106100</v>
      </c>
      <c r="J9046" s="44">
        <v>106000</v>
      </c>
      <c r="K9046" s="44">
        <f t="shared" si="6530"/>
        <v>100</v>
      </c>
      <c r="L9046" s="44">
        <v>100</v>
      </c>
      <c r="M9046" s="44">
        <v>0</v>
      </c>
      <c r="N9046" s="44">
        <v>0</v>
      </c>
      <c r="O9046" s="44">
        <v>0</v>
      </c>
      <c r="P9046" s="44">
        <v>0</v>
      </c>
      <c r="Q9046" s="44">
        <v>111075</v>
      </c>
      <c r="R9046" s="44">
        <v>110975</v>
      </c>
      <c r="S9046" s="44">
        <v>88163</v>
      </c>
      <c r="T9046" s="44">
        <f t="shared" si="6555"/>
        <v>22812</v>
      </c>
      <c r="U9046" s="44">
        <v>9800</v>
      </c>
      <c r="V9046" s="44">
        <v>9800</v>
      </c>
      <c r="W9046" s="44">
        <v>3212</v>
      </c>
      <c r="X9046" s="44">
        <f t="shared" si="6556"/>
        <v>110975</v>
      </c>
      <c r="Y9046" s="209">
        <f t="shared" si="6550"/>
        <v>100</v>
      </c>
    </row>
    <row r="9047" spans="1:25">
      <c r="A9047" s="23">
        <v>35</v>
      </c>
      <c r="B9047" s="80" t="s">
        <v>172</v>
      </c>
      <c r="C9047" s="80" t="s">
        <v>1142</v>
      </c>
      <c r="D9047" s="80">
        <v>35020029</v>
      </c>
      <c r="E9047" s="21" t="s">
        <v>141</v>
      </c>
      <c r="F9047" s="21" t="s">
        <v>0</v>
      </c>
      <c r="G9047" s="150" t="s">
        <v>0</v>
      </c>
      <c r="H9047" s="21" t="s">
        <v>23</v>
      </c>
      <c r="I9047" s="66">
        <f t="shared" si="6529"/>
        <v>118300</v>
      </c>
      <c r="J9047" s="66">
        <f>SUM(J9048:J9056)</f>
        <v>54300</v>
      </c>
      <c r="K9047" s="66">
        <f t="shared" si="6530"/>
        <v>64000</v>
      </c>
      <c r="L9047" s="66">
        <f t="shared" ref="L9047:X9047" si="6559">SUM(L9048:L9056)</f>
        <v>1000</v>
      </c>
      <c r="M9047" s="66">
        <f t="shared" si="6559"/>
        <v>21000</v>
      </c>
      <c r="N9047" s="66">
        <f t="shared" si="6559"/>
        <v>42000</v>
      </c>
      <c r="O9047" s="66">
        <f t="shared" si="6559"/>
        <v>0</v>
      </c>
      <c r="P9047" s="66">
        <f t="shared" si="6559"/>
        <v>0</v>
      </c>
      <c r="Q9047" s="66">
        <f t="shared" si="6559"/>
        <v>179730</v>
      </c>
      <c r="R9047" s="66">
        <f t="shared" si="6559"/>
        <v>52480</v>
      </c>
      <c r="S9047" s="66">
        <f t="shared" si="6559"/>
        <v>38451</v>
      </c>
      <c r="T9047" s="66">
        <f t="shared" si="6559"/>
        <v>14029</v>
      </c>
      <c r="U9047" s="66">
        <f t="shared" si="6559"/>
        <v>12179</v>
      </c>
      <c r="V9047" s="66">
        <f t="shared" si="6559"/>
        <v>1100</v>
      </c>
      <c r="W9047" s="66">
        <f t="shared" si="6559"/>
        <v>750</v>
      </c>
      <c r="X9047" s="66">
        <f t="shared" si="6559"/>
        <v>52480</v>
      </c>
      <c r="Y9047" s="208">
        <f t="shared" si="6550"/>
        <v>100</v>
      </c>
    </row>
    <row r="9048" spans="1:25">
      <c r="A9048" s="23">
        <v>35</v>
      </c>
      <c r="B9048" s="80" t="s">
        <v>172</v>
      </c>
      <c r="C9048" s="80" t="s">
        <v>1142</v>
      </c>
      <c r="D9048" s="80">
        <v>35020029</v>
      </c>
      <c r="E9048" s="22">
        <v>6131</v>
      </c>
      <c r="F9048" s="23"/>
      <c r="G9048" s="129" t="s">
        <v>3380</v>
      </c>
      <c r="H9048" s="32" t="s">
        <v>24</v>
      </c>
      <c r="I9048" s="44">
        <f t="shared" si="6529"/>
        <v>10600</v>
      </c>
      <c r="J9048" s="44">
        <v>0</v>
      </c>
      <c r="K9048" s="44">
        <f t="shared" si="6530"/>
        <v>10600</v>
      </c>
      <c r="L9048" s="44">
        <v>100</v>
      </c>
      <c r="M9048" s="44">
        <v>10500</v>
      </c>
      <c r="N9048" s="44">
        <v>0</v>
      </c>
      <c r="O9048" s="44">
        <v>0</v>
      </c>
      <c r="P9048" s="44">
        <v>0</v>
      </c>
      <c r="Q9048" s="44">
        <v>21600</v>
      </c>
      <c r="R9048" s="44">
        <v>0</v>
      </c>
      <c r="S9048" s="44">
        <v>0</v>
      </c>
      <c r="T9048" s="44">
        <f t="shared" si="6555"/>
        <v>0</v>
      </c>
      <c r="U9048" s="44"/>
      <c r="V9048" s="44"/>
      <c r="W9048" s="44"/>
      <c r="X9048" s="44">
        <f t="shared" si="6556"/>
        <v>0</v>
      </c>
      <c r="Y9048" s="209">
        <f t="shared" si="6550"/>
        <v>0</v>
      </c>
    </row>
    <row r="9049" spans="1:25">
      <c r="A9049" s="23">
        <v>35</v>
      </c>
      <c r="B9049" s="80" t="s">
        <v>172</v>
      </c>
      <c r="C9049" s="80" t="s">
        <v>1142</v>
      </c>
      <c r="D9049" s="80">
        <v>35020029</v>
      </c>
      <c r="E9049" s="22">
        <v>6132</v>
      </c>
      <c r="F9049" s="23"/>
      <c r="G9049" s="129" t="s">
        <v>3380</v>
      </c>
      <c r="H9049" s="32" t="s">
        <v>25</v>
      </c>
      <c r="I9049" s="44">
        <f t="shared" si="6529"/>
        <v>11850</v>
      </c>
      <c r="J9049" s="44">
        <v>11750</v>
      </c>
      <c r="K9049" s="44">
        <f t="shared" si="6530"/>
        <v>100</v>
      </c>
      <c r="L9049" s="44">
        <v>100</v>
      </c>
      <c r="M9049" s="44">
        <v>0</v>
      </c>
      <c r="N9049" s="44">
        <v>0</v>
      </c>
      <c r="O9049" s="44">
        <v>0</v>
      </c>
      <c r="P9049" s="44">
        <v>0</v>
      </c>
      <c r="Q9049" s="44">
        <v>9879</v>
      </c>
      <c r="R9049" s="44">
        <v>9779</v>
      </c>
      <c r="S9049" s="44">
        <v>0</v>
      </c>
      <c r="T9049" s="44">
        <f t="shared" si="6555"/>
        <v>9779</v>
      </c>
      <c r="U9049" s="44">
        <v>9779</v>
      </c>
      <c r="V9049" s="44"/>
      <c r="W9049" s="44"/>
      <c r="X9049" s="44">
        <f t="shared" si="6556"/>
        <v>9779</v>
      </c>
      <c r="Y9049" s="209">
        <f t="shared" si="6550"/>
        <v>100</v>
      </c>
    </row>
    <row r="9050" spans="1:25">
      <c r="A9050" s="23">
        <v>35</v>
      </c>
      <c r="B9050" s="80" t="s">
        <v>172</v>
      </c>
      <c r="C9050" s="80" t="s">
        <v>1142</v>
      </c>
      <c r="D9050" s="80">
        <v>35020029</v>
      </c>
      <c r="E9050" s="22">
        <v>6133</v>
      </c>
      <c r="F9050" s="23"/>
      <c r="G9050" s="129" t="s">
        <v>3380</v>
      </c>
      <c r="H9050" s="32" t="s">
        <v>26</v>
      </c>
      <c r="I9050" s="44">
        <f t="shared" si="6529"/>
        <v>10600</v>
      </c>
      <c r="J9050" s="44">
        <v>10500</v>
      </c>
      <c r="K9050" s="44">
        <f t="shared" si="6530"/>
        <v>100</v>
      </c>
      <c r="L9050" s="44">
        <v>100</v>
      </c>
      <c r="M9050" s="44">
        <v>0</v>
      </c>
      <c r="N9050" s="44">
        <v>0</v>
      </c>
      <c r="O9050" s="44">
        <v>0</v>
      </c>
      <c r="P9050" s="44">
        <v>0</v>
      </c>
      <c r="Q9050" s="44">
        <v>10600</v>
      </c>
      <c r="R9050" s="44">
        <v>10500</v>
      </c>
      <c r="S9050" s="44">
        <v>9000</v>
      </c>
      <c r="T9050" s="44">
        <f t="shared" si="6555"/>
        <v>1500</v>
      </c>
      <c r="U9050" s="44">
        <v>1000</v>
      </c>
      <c r="V9050" s="44">
        <v>500</v>
      </c>
      <c r="W9050" s="44"/>
      <c r="X9050" s="44">
        <f t="shared" si="6556"/>
        <v>10500</v>
      </c>
      <c r="Y9050" s="209">
        <f t="shared" si="6550"/>
        <v>100</v>
      </c>
    </row>
    <row r="9051" spans="1:25">
      <c r="A9051" s="23">
        <v>35</v>
      </c>
      <c r="B9051" s="80" t="s">
        <v>172</v>
      </c>
      <c r="C9051" s="80" t="s">
        <v>1142</v>
      </c>
      <c r="D9051" s="80">
        <v>35020029</v>
      </c>
      <c r="E9051" s="22">
        <v>6134</v>
      </c>
      <c r="F9051" s="23"/>
      <c r="G9051" s="129" t="s">
        <v>3380</v>
      </c>
      <c r="H9051" s="32" t="s">
        <v>27</v>
      </c>
      <c r="I9051" s="44">
        <f t="shared" si="6529"/>
        <v>10600</v>
      </c>
      <c r="J9051" s="44">
        <v>0</v>
      </c>
      <c r="K9051" s="44">
        <f t="shared" si="6530"/>
        <v>10600</v>
      </c>
      <c r="L9051" s="44">
        <v>100</v>
      </c>
      <c r="M9051" s="44">
        <v>10500</v>
      </c>
      <c r="N9051" s="44">
        <v>0</v>
      </c>
      <c r="O9051" s="44">
        <v>0</v>
      </c>
      <c r="P9051" s="44">
        <v>0</v>
      </c>
      <c r="Q9051" s="44">
        <v>22704</v>
      </c>
      <c r="R9051" s="44">
        <v>0</v>
      </c>
      <c r="S9051" s="44">
        <v>0</v>
      </c>
      <c r="T9051" s="44">
        <f t="shared" si="6555"/>
        <v>0</v>
      </c>
      <c r="U9051" s="44"/>
      <c r="V9051" s="44"/>
      <c r="W9051" s="44"/>
      <c r="X9051" s="44">
        <f t="shared" si="6556"/>
        <v>0</v>
      </c>
      <c r="Y9051" s="209">
        <f t="shared" si="6550"/>
        <v>0</v>
      </c>
    </row>
    <row r="9052" spans="1:25">
      <c r="A9052" s="23">
        <v>35</v>
      </c>
      <c r="B9052" s="80" t="s">
        <v>172</v>
      </c>
      <c r="C9052" s="80" t="s">
        <v>1142</v>
      </c>
      <c r="D9052" s="80">
        <v>35020029</v>
      </c>
      <c r="E9052" s="22">
        <v>6135</v>
      </c>
      <c r="F9052" s="23"/>
      <c r="G9052" s="129" t="s">
        <v>3380</v>
      </c>
      <c r="H9052" s="32" t="s">
        <v>28</v>
      </c>
      <c r="I9052" s="44">
        <f t="shared" si="6529"/>
        <v>100</v>
      </c>
      <c r="J9052" s="44">
        <v>0</v>
      </c>
      <c r="K9052" s="44">
        <f t="shared" si="6530"/>
        <v>100</v>
      </c>
      <c r="L9052" s="44">
        <v>100</v>
      </c>
      <c r="M9052" s="44">
        <v>0</v>
      </c>
      <c r="N9052" s="44">
        <v>0</v>
      </c>
      <c r="O9052" s="44">
        <v>0</v>
      </c>
      <c r="P9052" s="44">
        <v>0</v>
      </c>
      <c r="Q9052" s="44">
        <v>200</v>
      </c>
      <c r="R9052" s="44">
        <v>0</v>
      </c>
      <c r="S9052" s="44">
        <v>0</v>
      </c>
      <c r="T9052" s="44">
        <f t="shared" si="6555"/>
        <v>0</v>
      </c>
      <c r="U9052" s="44"/>
      <c r="V9052" s="44"/>
      <c r="W9052" s="44"/>
      <c r="X9052" s="44">
        <f t="shared" si="6556"/>
        <v>0</v>
      </c>
      <c r="Y9052" s="209">
        <f t="shared" si="6550"/>
        <v>0</v>
      </c>
    </row>
    <row r="9053" spans="1:25">
      <c r="A9053" s="23">
        <v>35</v>
      </c>
      <c r="B9053" s="80" t="s">
        <v>172</v>
      </c>
      <c r="C9053" s="80" t="s">
        <v>1142</v>
      </c>
      <c r="D9053" s="80">
        <v>35020029</v>
      </c>
      <c r="E9053" s="22">
        <v>6136</v>
      </c>
      <c r="F9053" s="23"/>
      <c r="G9053" s="129" t="s">
        <v>3380</v>
      </c>
      <c r="H9053" s="32" t="s">
        <v>29</v>
      </c>
      <c r="I9053" s="44">
        <f t="shared" si="6529"/>
        <v>100</v>
      </c>
      <c r="J9053" s="44">
        <v>0</v>
      </c>
      <c r="K9053" s="44">
        <f t="shared" si="6530"/>
        <v>100</v>
      </c>
      <c r="L9053" s="44">
        <v>100</v>
      </c>
      <c r="M9053" s="44">
        <v>0</v>
      </c>
      <c r="N9053" s="44">
        <v>0</v>
      </c>
      <c r="O9053" s="44">
        <v>0</v>
      </c>
      <c r="P9053" s="44">
        <v>0</v>
      </c>
      <c r="Q9053" s="44">
        <v>200</v>
      </c>
      <c r="R9053" s="44">
        <v>0</v>
      </c>
      <c r="S9053" s="44">
        <v>0</v>
      </c>
      <c r="T9053" s="44">
        <f t="shared" si="6555"/>
        <v>0</v>
      </c>
      <c r="U9053" s="44"/>
      <c r="V9053" s="44"/>
      <c r="W9053" s="44"/>
      <c r="X9053" s="44">
        <f t="shared" si="6556"/>
        <v>0</v>
      </c>
      <c r="Y9053" s="209">
        <f t="shared" si="6550"/>
        <v>0</v>
      </c>
    </row>
    <row r="9054" spans="1:25">
      <c r="A9054" s="23">
        <v>35</v>
      </c>
      <c r="B9054" s="80" t="s">
        <v>172</v>
      </c>
      <c r="C9054" s="80" t="s">
        <v>1142</v>
      </c>
      <c r="D9054" s="80">
        <v>35020029</v>
      </c>
      <c r="E9054" s="22">
        <v>6137</v>
      </c>
      <c r="F9054" s="23"/>
      <c r="G9054" s="129" t="s">
        <v>3380</v>
      </c>
      <c r="H9054" s="32" t="s">
        <v>30</v>
      </c>
      <c r="I9054" s="44">
        <f t="shared" si="6529"/>
        <v>6850</v>
      </c>
      <c r="J9054" s="44">
        <v>6750</v>
      </c>
      <c r="K9054" s="44">
        <f t="shared" si="6530"/>
        <v>100</v>
      </c>
      <c r="L9054" s="44">
        <v>100</v>
      </c>
      <c r="M9054" s="44">
        <v>0</v>
      </c>
      <c r="N9054" s="44">
        <v>0</v>
      </c>
      <c r="O9054" s="44">
        <v>0</v>
      </c>
      <c r="P9054" s="44">
        <v>0</v>
      </c>
      <c r="Q9054" s="44">
        <v>6950</v>
      </c>
      <c r="R9054" s="44">
        <v>6750</v>
      </c>
      <c r="S9054" s="44">
        <v>4800</v>
      </c>
      <c r="T9054" s="44">
        <f t="shared" si="6555"/>
        <v>1950</v>
      </c>
      <c r="U9054" s="44">
        <v>600</v>
      </c>
      <c r="V9054" s="44">
        <v>600</v>
      </c>
      <c r="W9054" s="44">
        <v>750</v>
      </c>
      <c r="X9054" s="44">
        <f t="shared" si="6556"/>
        <v>6750</v>
      </c>
      <c r="Y9054" s="209">
        <f t="shared" si="6550"/>
        <v>100</v>
      </c>
    </row>
    <row r="9055" spans="1:25">
      <c r="A9055" s="23">
        <v>35</v>
      </c>
      <c r="B9055" s="80" t="s">
        <v>172</v>
      </c>
      <c r="C9055" s="80" t="s">
        <v>1142</v>
      </c>
      <c r="D9055" s="80">
        <v>35020029</v>
      </c>
      <c r="E9055" s="22">
        <v>6138</v>
      </c>
      <c r="F9055" s="23"/>
      <c r="G9055" s="129" t="s">
        <v>3380</v>
      </c>
      <c r="H9055" s="32" t="s">
        <v>31</v>
      </c>
      <c r="I9055" s="44">
        <f t="shared" si="6529"/>
        <v>100</v>
      </c>
      <c r="J9055" s="44">
        <v>0</v>
      </c>
      <c r="K9055" s="44">
        <f t="shared" si="6530"/>
        <v>100</v>
      </c>
      <c r="L9055" s="44">
        <v>100</v>
      </c>
      <c r="M9055" s="44">
        <v>0</v>
      </c>
      <c r="N9055" s="44">
        <v>0</v>
      </c>
      <c r="O9055" s="44">
        <v>0</v>
      </c>
      <c r="P9055" s="44">
        <v>0</v>
      </c>
      <c r="Q9055" s="44">
        <v>200</v>
      </c>
      <c r="R9055" s="44">
        <v>0</v>
      </c>
      <c r="S9055" s="44">
        <v>0</v>
      </c>
      <c r="T9055" s="44">
        <f t="shared" si="6555"/>
        <v>0</v>
      </c>
      <c r="U9055" s="44"/>
      <c r="V9055" s="44"/>
      <c r="W9055" s="44"/>
      <c r="X9055" s="44">
        <f t="shared" si="6556"/>
        <v>0</v>
      </c>
      <c r="Y9055" s="209">
        <f t="shared" si="6550"/>
        <v>0</v>
      </c>
    </row>
    <row r="9056" spans="1:25">
      <c r="A9056" s="20">
        <v>35</v>
      </c>
      <c r="B9056" s="81" t="s">
        <v>172</v>
      </c>
      <c r="C9056" s="81" t="s">
        <v>1142</v>
      </c>
      <c r="D9056" s="81">
        <v>35020029</v>
      </c>
      <c r="E9056" s="20" t="s">
        <v>144</v>
      </c>
      <c r="F9056" s="23" t="s">
        <v>0</v>
      </c>
      <c r="G9056" s="154" t="s">
        <v>0</v>
      </c>
      <c r="H9056" s="21" t="s">
        <v>32</v>
      </c>
      <c r="I9056" s="66">
        <f t="shared" si="6529"/>
        <v>67500</v>
      </c>
      <c r="J9056" s="66">
        <f>SUM(J9057:J9060)</f>
        <v>25300</v>
      </c>
      <c r="K9056" s="66">
        <f t="shared" si="6530"/>
        <v>42200</v>
      </c>
      <c r="L9056" s="66">
        <f t="shared" ref="L9056:X9056" si="6560">SUM(L9057:L9060)</f>
        <v>200</v>
      </c>
      <c r="M9056" s="66">
        <f t="shared" si="6560"/>
        <v>0</v>
      </c>
      <c r="N9056" s="66">
        <f t="shared" si="6560"/>
        <v>42000</v>
      </c>
      <c r="O9056" s="66">
        <f t="shared" si="6560"/>
        <v>0</v>
      </c>
      <c r="P9056" s="66">
        <f t="shared" si="6560"/>
        <v>0</v>
      </c>
      <c r="Q9056" s="66">
        <f t="shared" si="6560"/>
        <v>107397</v>
      </c>
      <c r="R9056" s="66">
        <f t="shared" si="6560"/>
        <v>25451</v>
      </c>
      <c r="S9056" s="66">
        <f t="shared" si="6560"/>
        <v>24651</v>
      </c>
      <c r="T9056" s="66">
        <f t="shared" si="6560"/>
        <v>800</v>
      </c>
      <c r="U9056" s="66">
        <f t="shared" si="6560"/>
        <v>800</v>
      </c>
      <c r="V9056" s="66">
        <f t="shared" si="6560"/>
        <v>0</v>
      </c>
      <c r="W9056" s="66">
        <f t="shared" si="6560"/>
        <v>0</v>
      </c>
      <c r="X9056" s="66">
        <f t="shared" si="6560"/>
        <v>25451</v>
      </c>
      <c r="Y9056" s="208">
        <f t="shared" si="6550"/>
        <v>100</v>
      </c>
    </row>
    <row r="9057" spans="1:25">
      <c r="A9057" s="23">
        <v>35</v>
      </c>
      <c r="B9057" s="80" t="s">
        <v>172</v>
      </c>
      <c r="C9057" s="80" t="s">
        <v>1142</v>
      </c>
      <c r="D9057" s="80">
        <v>35020029</v>
      </c>
      <c r="E9057" s="22">
        <v>6139</v>
      </c>
      <c r="F9057" s="23"/>
      <c r="G9057" s="129" t="s">
        <v>3380</v>
      </c>
      <c r="H9057" s="32" t="s">
        <v>32</v>
      </c>
      <c r="I9057" s="44">
        <f t="shared" si="6529"/>
        <v>58900</v>
      </c>
      <c r="J9057" s="44">
        <v>16800</v>
      </c>
      <c r="K9057" s="44">
        <f t="shared" si="6530"/>
        <v>42100</v>
      </c>
      <c r="L9057" s="44">
        <v>100</v>
      </c>
      <c r="M9057" s="44">
        <v>0</v>
      </c>
      <c r="N9057" s="44">
        <v>42000</v>
      </c>
      <c r="O9057" s="44">
        <v>0</v>
      </c>
      <c r="P9057" s="44">
        <v>0</v>
      </c>
      <c r="Q9057" s="44">
        <v>98646</v>
      </c>
      <c r="R9057" s="44">
        <v>16800</v>
      </c>
      <c r="S9057" s="44">
        <v>16000</v>
      </c>
      <c r="T9057" s="44">
        <f t="shared" si="6555"/>
        <v>800</v>
      </c>
      <c r="U9057" s="44">
        <v>800</v>
      </c>
      <c r="V9057" s="44"/>
      <c r="W9057" s="44"/>
      <c r="X9057" s="44">
        <f t="shared" si="6556"/>
        <v>16800</v>
      </c>
      <c r="Y9057" s="209">
        <f t="shared" si="6550"/>
        <v>100</v>
      </c>
    </row>
    <row r="9058" spans="1:25">
      <c r="A9058" s="23">
        <v>35</v>
      </c>
      <c r="B9058" s="80" t="s">
        <v>172</v>
      </c>
      <c r="C9058" s="80" t="s">
        <v>1142</v>
      </c>
      <c r="D9058" s="80">
        <v>35020029</v>
      </c>
      <c r="E9058" s="22">
        <v>6139</v>
      </c>
      <c r="F9058" s="23" t="s">
        <v>3064</v>
      </c>
      <c r="G9058" s="129" t="s">
        <v>3380</v>
      </c>
      <c r="H9058" s="32" t="s">
        <v>152</v>
      </c>
      <c r="I9058" s="44">
        <f t="shared" si="6529"/>
        <v>5100</v>
      </c>
      <c r="J9058" s="44">
        <v>5000</v>
      </c>
      <c r="K9058" s="44">
        <f t="shared" si="6530"/>
        <v>100</v>
      </c>
      <c r="L9058" s="44">
        <v>100</v>
      </c>
      <c r="M9058" s="44">
        <v>0</v>
      </c>
      <c r="N9058" s="44">
        <v>0</v>
      </c>
      <c r="O9058" s="44">
        <v>0</v>
      </c>
      <c r="P9058" s="44">
        <v>0</v>
      </c>
      <c r="Q9058" s="44">
        <v>5251</v>
      </c>
      <c r="R9058" s="44">
        <v>5151</v>
      </c>
      <c r="S9058" s="44">
        <v>5151</v>
      </c>
      <c r="T9058" s="44">
        <f t="shared" si="6555"/>
        <v>0</v>
      </c>
      <c r="U9058" s="44"/>
      <c r="V9058" s="44"/>
      <c r="W9058" s="44"/>
      <c r="X9058" s="44">
        <f t="shared" si="6556"/>
        <v>5151</v>
      </c>
      <c r="Y9058" s="209">
        <f t="shared" si="6550"/>
        <v>100</v>
      </c>
    </row>
    <row r="9059" spans="1:25">
      <c r="A9059" s="23">
        <v>35</v>
      </c>
      <c r="B9059" s="80" t="s">
        <v>172</v>
      </c>
      <c r="C9059" s="80" t="s">
        <v>1142</v>
      </c>
      <c r="D9059" s="80">
        <v>35020029</v>
      </c>
      <c r="E9059" s="22">
        <v>6139</v>
      </c>
      <c r="F9059" s="23" t="s">
        <v>3065</v>
      </c>
      <c r="G9059" s="129" t="s">
        <v>3380</v>
      </c>
      <c r="H9059" s="32" t="s">
        <v>158</v>
      </c>
      <c r="I9059" s="44">
        <f t="shared" si="6529"/>
        <v>3500</v>
      </c>
      <c r="J9059" s="44">
        <v>3500</v>
      </c>
      <c r="K9059" s="44">
        <f t="shared" si="6530"/>
        <v>0</v>
      </c>
      <c r="L9059" s="44">
        <v>0</v>
      </c>
      <c r="M9059" s="44">
        <v>0</v>
      </c>
      <c r="N9059" s="44">
        <v>0</v>
      </c>
      <c r="O9059" s="44">
        <v>0</v>
      </c>
      <c r="P9059" s="44">
        <v>0</v>
      </c>
      <c r="Q9059" s="44">
        <v>3500</v>
      </c>
      <c r="R9059" s="44">
        <v>3500</v>
      </c>
      <c r="S9059" s="44">
        <v>3500</v>
      </c>
      <c r="T9059" s="44">
        <f t="shared" si="6555"/>
        <v>0</v>
      </c>
      <c r="U9059" s="44"/>
      <c r="V9059" s="44"/>
      <c r="W9059" s="44"/>
      <c r="X9059" s="44">
        <f t="shared" si="6556"/>
        <v>3500</v>
      </c>
      <c r="Y9059" s="209">
        <f t="shared" si="6550"/>
        <v>100</v>
      </c>
    </row>
    <row r="9060" spans="1:25">
      <c r="A9060" s="23">
        <v>35</v>
      </c>
      <c r="B9060" s="80" t="s">
        <v>172</v>
      </c>
      <c r="C9060" s="80" t="s">
        <v>1142</v>
      </c>
      <c r="D9060" s="80">
        <v>35020029</v>
      </c>
      <c r="E9060" s="22">
        <v>6139</v>
      </c>
      <c r="F9060" s="23" t="s">
        <v>3066</v>
      </c>
      <c r="G9060" s="129" t="s">
        <v>3380</v>
      </c>
      <c r="H9060" s="32" t="s">
        <v>1978</v>
      </c>
      <c r="I9060" s="44">
        <f t="shared" si="6529"/>
        <v>0</v>
      </c>
      <c r="J9060" s="44">
        <v>0</v>
      </c>
      <c r="K9060" s="44">
        <f t="shared" si="6530"/>
        <v>0</v>
      </c>
      <c r="L9060" s="44">
        <v>0</v>
      </c>
      <c r="M9060" s="44">
        <v>0</v>
      </c>
      <c r="N9060" s="44">
        <v>0</v>
      </c>
      <c r="O9060" s="44">
        <v>0</v>
      </c>
      <c r="P9060" s="44">
        <v>0</v>
      </c>
      <c r="Q9060" s="44">
        <v>0</v>
      </c>
      <c r="R9060" s="44">
        <v>0</v>
      </c>
      <c r="S9060" s="44">
        <v>0</v>
      </c>
      <c r="T9060" s="44">
        <f t="shared" si="6555"/>
        <v>0</v>
      </c>
      <c r="U9060" s="44"/>
      <c r="V9060" s="44"/>
      <c r="W9060" s="44"/>
      <c r="X9060" s="44">
        <f t="shared" si="6556"/>
        <v>0</v>
      </c>
      <c r="Y9060" s="209">
        <f t="shared" si="6550"/>
        <v>0</v>
      </c>
    </row>
    <row r="9061" spans="1:25" ht="20.399999999999999">
      <c r="A9061" s="20" t="s">
        <v>0</v>
      </c>
      <c r="B9061" s="81" t="s">
        <v>0</v>
      </c>
      <c r="C9061" s="81" t="s">
        <v>0</v>
      </c>
      <c r="D9061" s="94" t="s">
        <v>0</v>
      </c>
      <c r="E9061" s="21" t="s">
        <v>0</v>
      </c>
      <c r="F9061" s="21" t="s">
        <v>0</v>
      </c>
      <c r="G9061" s="150" t="s">
        <v>0</v>
      </c>
      <c r="H9061" s="30" t="s">
        <v>42</v>
      </c>
      <c r="I9061" s="31">
        <f t="shared" si="6529"/>
        <v>300</v>
      </c>
      <c r="J9061" s="31">
        <f t="shared" ref="J9061:X9061" si="6561">SUM(J9062)</f>
        <v>0</v>
      </c>
      <c r="K9061" s="31">
        <f t="shared" si="6530"/>
        <v>300</v>
      </c>
      <c r="L9061" s="31">
        <f t="shared" si="6561"/>
        <v>300</v>
      </c>
      <c r="M9061" s="31">
        <f t="shared" si="6561"/>
        <v>0</v>
      </c>
      <c r="N9061" s="31">
        <f t="shared" si="6561"/>
        <v>0</v>
      </c>
      <c r="O9061" s="31">
        <f t="shared" si="6561"/>
        <v>0</v>
      </c>
      <c r="P9061" s="31">
        <f t="shared" si="6561"/>
        <v>0</v>
      </c>
      <c r="Q9061" s="31">
        <f t="shared" si="6561"/>
        <v>300</v>
      </c>
      <c r="R9061" s="31">
        <f t="shared" si="6561"/>
        <v>0</v>
      </c>
      <c r="S9061" s="31">
        <f t="shared" si="6561"/>
        <v>0</v>
      </c>
      <c r="T9061" s="31">
        <f t="shared" si="6561"/>
        <v>0</v>
      </c>
      <c r="U9061" s="31">
        <f t="shared" si="6561"/>
        <v>0</v>
      </c>
      <c r="V9061" s="31">
        <f t="shared" si="6561"/>
        <v>0</v>
      </c>
      <c r="W9061" s="31">
        <f t="shared" si="6561"/>
        <v>0</v>
      </c>
      <c r="X9061" s="31">
        <f t="shared" si="6561"/>
        <v>0</v>
      </c>
      <c r="Y9061" s="220">
        <f t="shared" si="6550"/>
        <v>0</v>
      </c>
    </row>
    <row r="9062" spans="1:25">
      <c r="A9062" s="23">
        <v>35</v>
      </c>
      <c r="B9062" s="80" t="s">
        <v>172</v>
      </c>
      <c r="C9062" s="80" t="s">
        <v>1142</v>
      </c>
      <c r="D9062" s="80">
        <v>35020029</v>
      </c>
      <c r="E9062" s="21" t="s">
        <v>159</v>
      </c>
      <c r="F9062" s="21" t="s">
        <v>0</v>
      </c>
      <c r="G9062" s="150" t="s">
        <v>0</v>
      </c>
      <c r="H9062" s="21" t="s">
        <v>34</v>
      </c>
      <c r="I9062" s="66">
        <f t="shared" si="6529"/>
        <v>300</v>
      </c>
      <c r="J9062" s="66">
        <f>SUM(J9063:J9065)</f>
        <v>0</v>
      </c>
      <c r="K9062" s="66">
        <f t="shared" si="6530"/>
        <v>300</v>
      </c>
      <c r="L9062" s="66">
        <f t="shared" ref="L9062:P9062" si="6562">SUM(L9063:L9065)</f>
        <v>300</v>
      </c>
      <c r="M9062" s="66">
        <f t="shared" si="6562"/>
        <v>0</v>
      </c>
      <c r="N9062" s="66">
        <f t="shared" si="6562"/>
        <v>0</v>
      </c>
      <c r="O9062" s="66">
        <f t="shared" si="6562"/>
        <v>0</v>
      </c>
      <c r="P9062" s="66">
        <f t="shared" si="6562"/>
        <v>0</v>
      </c>
      <c r="Q9062" s="66">
        <f t="shared" ref="Q9062:R9062" si="6563">SUM(Q9063:Q9065)</f>
        <v>300</v>
      </c>
      <c r="R9062" s="66">
        <f t="shared" si="6563"/>
        <v>0</v>
      </c>
      <c r="S9062" s="66">
        <f t="shared" ref="S9062" si="6564">SUM(S9063:S9065)</f>
        <v>0</v>
      </c>
      <c r="T9062" s="66">
        <f t="shared" ref="T9062:X9062" si="6565">SUM(T9063:T9065)</f>
        <v>0</v>
      </c>
      <c r="U9062" s="66">
        <f t="shared" si="6565"/>
        <v>0</v>
      </c>
      <c r="V9062" s="66">
        <f t="shared" si="6565"/>
        <v>0</v>
      </c>
      <c r="W9062" s="66">
        <f t="shared" si="6565"/>
        <v>0</v>
      </c>
      <c r="X9062" s="66">
        <f t="shared" si="6565"/>
        <v>0</v>
      </c>
      <c r="Y9062" s="208">
        <f t="shared" si="6550"/>
        <v>0</v>
      </c>
    </row>
    <row r="9063" spans="1:25">
      <c r="A9063" s="23">
        <v>35</v>
      </c>
      <c r="B9063" s="80" t="s">
        <v>172</v>
      </c>
      <c r="C9063" s="80" t="s">
        <v>1142</v>
      </c>
      <c r="D9063" s="80">
        <v>35020029</v>
      </c>
      <c r="E9063" s="22">
        <v>6142</v>
      </c>
      <c r="F9063" s="23"/>
      <c r="G9063" s="129" t="s">
        <v>3380</v>
      </c>
      <c r="H9063" s="32" t="s">
        <v>36</v>
      </c>
      <c r="I9063" s="44">
        <f t="shared" si="6529"/>
        <v>100</v>
      </c>
      <c r="J9063" s="44">
        <v>0</v>
      </c>
      <c r="K9063" s="44">
        <f t="shared" si="6530"/>
        <v>100</v>
      </c>
      <c r="L9063" s="44">
        <v>100</v>
      </c>
      <c r="M9063" s="44">
        <v>0</v>
      </c>
      <c r="N9063" s="44">
        <v>0</v>
      </c>
      <c r="O9063" s="44">
        <v>0</v>
      </c>
      <c r="P9063" s="44">
        <v>0</v>
      </c>
      <c r="Q9063" s="44">
        <v>100</v>
      </c>
      <c r="R9063" s="44">
        <v>0</v>
      </c>
      <c r="S9063" s="44">
        <v>0</v>
      </c>
      <c r="T9063" s="44">
        <f t="shared" si="6555"/>
        <v>0</v>
      </c>
      <c r="U9063" s="44"/>
      <c r="V9063" s="44"/>
      <c r="W9063" s="44"/>
      <c r="X9063" s="44">
        <f t="shared" si="6556"/>
        <v>0</v>
      </c>
      <c r="Y9063" s="209">
        <f t="shared" si="6550"/>
        <v>0</v>
      </c>
    </row>
    <row r="9064" spans="1:25">
      <c r="A9064" s="23">
        <v>35</v>
      </c>
      <c r="B9064" s="80" t="s">
        <v>172</v>
      </c>
      <c r="C9064" s="80" t="s">
        <v>1142</v>
      </c>
      <c r="D9064" s="80">
        <v>35020029</v>
      </c>
      <c r="E9064" s="22">
        <v>6143</v>
      </c>
      <c r="F9064" s="23"/>
      <c r="G9064" s="129" t="s">
        <v>3380</v>
      </c>
      <c r="H9064" s="32" t="s">
        <v>37</v>
      </c>
      <c r="I9064" s="44">
        <f t="shared" si="6529"/>
        <v>100</v>
      </c>
      <c r="J9064" s="44">
        <v>0</v>
      </c>
      <c r="K9064" s="44">
        <f t="shared" si="6530"/>
        <v>100</v>
      </c>
      <c r="L9064" s="44">
        <v>100</v>
      </c>
      <c r="M9064" s="44">
        <v>0</v>
      </c>
      <c r="N9064" s="44">
        <v>0</v>
      </c>
      <c r="O9064" s="44">
        <v>0</v>
      </c>
      <c r="P9064" s="44">
        <v>0</v>
      </c>
      <c r="Q9064" s="44">
        <v>100</v>
      </c>
      <c r="R9064" s="44">
        <v>0</v>
      </c>
      <c r="S9064" s="44">
        <v>0</v>
      </c>
      <c r="T9064" s="44">
        <f t="shared" si="6555"/>
        <v>0</v>
      </c>
      <c r="U9064" s="44"/>
      <c r="V9064" s="44"/>
      <c r="W9064" s="44"/>
      <c r="X9064" s="44">
        <f t="shared" si="6556"/>
        <v>0</v>
      </c>
      <c r="Y9064" s="209">
        <f t="shared" si="6550"/>
        <v>0</v>
      </c>
    </row>
    <row r="9065" spans="1:25">
      <c r="A9065" s="23">
        <v>35</v>
      </c>
      <c r="B9065" s="80" t="s">
        <v>172</v>
      </c>
      <c r="C9065" s="80" t="s">
        <v>1142</v>
      </c>
      <c r="D9065" s="80">
        <v>35020029</v>
      </c>
      <c r="E9065" s="22">
        <v>6148</v>
      </c>
      <c r="F9065" s="23"/>
      <c r="G9065" s="129" t="s">
        <v>3380</v>
      </c>
      <c r="H9065" s="32" t="s">
        <v>41</v>
      </c>
      <c r="I9065" s="44">
        <f t="shared" si="6529"/>
        <v>100</v>
      </c>
      <c r="J9065" s="44">
        <v>0</v>
      </c>
      <c r="K9065" s="44">
        <f t="shared" si="6530"/>
        <v>100</v>
      </c>
      <c r="L9065" s="44">
        <v>100</v>
      </c>
      <c r="M9065" s="44">
        <v>0</v>
      </c>
      <c r="N9065" s="44">
        <v>0</v>
      </c>
      <c r="O9065" s="44">
        <v>0</v>
      </c>
      <c r="P9065" s="44">
        <v>0</v>
      </c>
      <c r="Q9065" s="44">
        <v>100</v>
      </c>
      <c r="R9065" s="44">
        <v>0</v>
      </c>
      <c r="S9065" s="44">
        <v>0</v>
      </c>
      <c r="T9065" s="44">
        <f t="shared" si="6555"/>
        <v>0</v>
      </c>
      <c r="U9065" s="44"/>
      <c r="V9065" s="44"/>
      <c r="W9065" s="44"/>
      <c r="X9065" s="44">
        <f t="shared" si="6556"/>
        <v>0</v>
      </c>
      <c r="Y9065" s="209">
        <f t="shared" si="6550"/>
        <v>0</v>
      </c>
    </row>
    <row r="9066" spans="1:25" ht="20.399999999999999">
      <c r="A9066" s="20" t="s">
        <v>0</v>
      </c>
      <c r="B9066" s="81" t="s">
        <v>0</v>
      </c>
      <c r="C9066" s="81" t="s">
        <v>0</v>
      </c>
      <c r="D9066" s="94" t="s">
        <v>0</v>
      </c>
      <c r="E9066" s="21" t="s">
        <v>0</v>
      </c>
      <c r="F9066" s="21" t="s">
        <v>0</v>
      </c>
      <c r="G9066" s="150" t="s">
        <v>0</v>
      </c>
      <c r="H9066" s="30" t="s">
        <v>60</v>
      </c>
      <c r="I9066" s="31">
        <f t="shared" ref="I9066:I9132" si="6566">SUM(J9066,K9066,O9066,P9066)</f>
        <v>300</v>
      </c>
      <c r="J9066" s="31">
        <f t="shared" ref="J9066:X9066" si="6567">SUM(J9067)</f>
        <v>0</v>
      </c>
      <c r="K9066" s="31">
        <f t="shared" ref="K9066:K9132" si="6568">SUM(L9066,M9066,N9066)</f>
        <v>300</v>
      </c>
      <c r="L9066" s="31">
        <f t="shared" si="6567"/>
        <v>300</v>
      </c>
      <c r="M9066" s="31">
        <f t="shared" si="6567"/>
        <v>0</v>
      </c>
      <c r="N9066" s="31">
        <f t="shared" si="6567"/>
        <v>0</v>
      </c>
      <c r="O9066" s="31">
        <f t="shared" si="6567"/>
        <v>0</v>
      </c>
      <c r="P9066" s="31">
        <f t="shared" si="6567"/>
        <v>0</v>
      </c>
      <c r="Q9066" s="31">
        <f t="shared" si="6567"/>
        <v>400</v>
      </c>
      <c r="R9066" s="31">
        <f t="shared" si="6567"/>
        <v>0</v>
      </c>
      <c r="S9066" s="31">
        <f t="shared" si="6567"/>
        <v>0</v>
      </c>
      <c r="T9066" s="31">
        <f t="shared" si="6567"/>
        <v>0</v>
      </c>
      <c r="U9066" s="31">
        <f t="shared" si="6567"/>
        <v>0</v>
      </c>
      <c r="V9066" s="31">
        <f t="shared" si="6567"/>
        <v>0</v>
      </c>
      <c r="W9066" s="31">
        <f t="shared" si="6567"/>
        <v>0</v>
      </c>
      <c r="X9066" s="31">
        <f t="shared" si="6567"/>
        <v>0</v>
      </c>
      <c r="Y9066" s="220">
        <f t="shared" si="6550"/>
        <v>0</v>
      </c>
    </row>
    <row r="9067" spans="1:25">
      <c r="A9067" s="23">
        <v>35</v>
      </c>
      <c r="B9067" s="80" t="s">
        <v>172</v>
      </c>
      <c r="C9067" s="80" t="s">
        <v>1142</v>
      </c>
      <c r="D9067" s="80">
        <v>35020029</v>
      </c>
      <c r="E9067" s="21" t="s">
        <v>166</v>
      </c>
      <c r="F9067" s="21" t="s">
        <v>0</v>
      </c>
      <c r="G9067" s="150" t="s">
        <v>0</v>
      </c>
      <c r="H9067" s="21" t="s">
        <v>53</v>
      </c>
      <c r="I9067" s="66">
        <f t="shared" si="6566"/>
        <v>300</v>
      </c>
      <c r="J9067" s="66">
        <f>SUM(J9068:J9070)</f>
        <v>0</v>
      </c>
      <c r="K9067" s="66">
        <f t="shared" si="6568"/>
        <v>300</v>
      </c>
      <c r="L9067" s="66">
        <f t="shared" ref="L9067:P9067" si="6569">SUM(L9068:L9070)</f>
        <v>300</v>
      </c>
      <c r="M9067" s="66">
        <f t="shared" si="6569"/>
        <v>0</v>
      </c>
      <c r="N9067" s="66">
        <f t="shared" si="6569"/>
        <v>0</v>
      </c>
      <c r="O9067" s="66">
        <f t="shared" si="6569"/>
        <v>0</v>
      </c>
      <c r="P9067" s="66">
        <f t="shared" si="6569"/>
        <v>0</v>
      </c>
      <c r="Q9067" s="66">
        <f t="shared" ref="Q9067:R9067" si="6570">SUM(Q9068:Q9070)</f>
        <v>400</v>
      </c>
      <c r="R9067" s="66">
        <f t="shared" si="6570"/>
        <v>0</v>
      </c>
      <c r="S9067" s="66">
        <f t="shared" ref="S9067" si="6571">SUM(S9068:S9070)</f>
        <v>0</v>
      </c>
      <c r="T9067" s="66">
        <f t="shared" ref="T9067:X9067" si="6572">SUM(T9068:T9070)</f>
        <v>0</v>
      </c>
      <c r="U9067" s="66">
        <f t="shared" si="6572"/>
        <v>0</v>
      </c>
      <c r="V9067" s="66">
        <f t="shared" si="6572"/>
        <v>0</v>
      </c>
      <c r="W9067" s="66">
        <f t="shared" si="6572"/>
        <v>0</v>
      </c>
      <c r="X9067" s="66">
        <f t="shared" si="6572"/>
        <v>0</v>
      </c>
      <c r="Y9067" s="208">
        <f t="shared" si="6550"/>
        <v>0</v>
      </c>
    </row>
    <row r="9068" spans="1:25">
      <c r="A9068" s="23">
        <v>35</v>
      </c>
      <c r="B9068" s="80" t="s">
        <v>172</v>
      </c>
      <c r="C9068" s="80" t="s">
        <v>1142</v>
      </c>
      <c r="D9068" s="80">
        <v>35020029</v>
      </c>
      <c r="E9068" s="22">
        <v>8213</v>
      </c>
      <c r="F9068" s="23"/>
      <c r="G9068" s="129" t="s">
        <v>3380</v>
      </c>
      <c r="H9068" s="32" t="s">
        <v>56</v>
      </c>
      <c r="I9068" s="44">
        <f t="shared" si="6566"/>
        <v>100</v>
      </c>
      <c r="J9068" s="44">
        <v>0</v>
      </c>
      <c r="K9068" s="44">
        <f t="shared" si="6568"/>
        <v>100</v>
      </c>
      <c r="L9068" s="44">
        <v>100</v>
      </c>
      <c r="M9068" s="44">
        <v>0</v>
      </c>
      <c r="N9068" s="44">
        <v>0</v>
      </c>
      <c r="O9068" s="44">
        <v>0</v>
      </c>
      <c r="P9068" s="44">
        <v>0</v>
      </c>
      <c r="Q9068" s="44">
        <v>200</v>
      </c>
      <c r="R9068" s="44">
        <v>0</v>
      </c>
      <c r="S9068" s="44">
        <v>0</v>
      </c>
      <c r="T9068" s="44">
        <f t="shared" si="6555"/>
        <v>0</v>
      </c>
      <c r="U9068" s="44"/>
      <c r="V9068" s="44"/>
      <c r="W9068" s="44"/>
      <c r="X9068" s="44">
        <f t="shared" si="6556"/>
        <v>0</v>
      </c>
      <c r="Y9068" s="209">
        <f t="shared" si="6550"/>
        <v>0</v>
      </c>
    </row>
    <row r="9069" spans="1:25">
      <c r="A9069" s="23">
        <v>35</v>
      </c>
      <c r="B9069" s="80" t="s">
        <v>172</v>
      </c>
      <c r="C9069" s="80" t="s">
        <v>1142</v>
      </c>
      <c r="D9069" s="80">
        <v>35020029</v>
      </c>
      <c r="E9069" s="22">
        <v>8215</v>
      </c>
      <c r="F9069" s="23"/>
      <c r="G9069" s="129" t="s">
        <v>3380</v>
      </c>
      <c r="H9069" s="32" t="s">
        <v>58</v>
      </c>
      <c r="I9069" s="44">
        <f t="shared" si="6566"/>
        <v>100</v>
      </c>
      <c r="J9069" s="44">
        <v>0</v>
      </c>
      <c r="K9069" s="44">
        <f t="shared" si="6568"/>
        <v>100</v>
      </c>
      <c r="L9069" s="44">
        <v>100</v>
      </c>
      <c r="M9069" s="44">
        <v>0</v>
      </c>
      <c r="N9069" s="44">
        <v>0</v>
      </c>
      <c r="O9069" s="44">
        <v>0</v>
      </c>
      <c r="P9069" s="44">
        <v>0</v>
      </c>
      <c r="Q9069" s="44">
        <v>100</v>
      </c>
      <c r="R9069" s="44">
        <v>0</v>
      </c>
      <c r="S9069" s="44">
        <v>0</v>
      </c>
      <c r="T9069" s="44">
        <f t="shared" si="6555"/>
        <v>0</v>
      </c>
      <c r="U9069" s="44"/>
      <c r="V9069" s="44"/>
      <c r="W9069" s="44"/>
      <c r="X9069" s="44">
        <f t="shared" si="6556"/>
        <v>0</v>
      </c>
      <c r="Y9069" s="209">
        <f t="shared" si="6550"/>
        <v>0</v>
      </c>
    </row>
    <row r="9070" spans="1:25">
      <c r="A9070" s="23">
        <v>35</v>
      </c>
      <c r="B9070" s="80" t="s">
        <v>172</v>
      </c>
      <c r="C9070" s="80" t="s">
        <v>1142</v>
      </c>
      <c r="D9070" s="80">
        <v>35020029</v>
      </c>
      <c r="E9070" s="22">
        <v>8216</v>
      </c>
      <c r="F9070" s="23"/>
      <c r="G9070" s="129" t="s">
        <v>3380</v>
      </c>
      <c r="H9070" s="32" t="s">
        <v>59</v>
      </c>
      <c r="I9070" s="44">
        <f t="shared" si="6566"/>
        <v>100</v>
      </c>
      <c r="J9070" s="44">
        <v>0</v>
      </c>
      <c r="K9070" s="44">
        <f t="shared" si="6568"/>
        <v>100</v>
      </c>
      <c r="L9070" s="44">
        <v>100</v>
      </c>
      <c r="M9070" s="44">
        <v>0</v>
      </c>
      <c r="N9070" s="44">
        <v>0</v>
      </c>
      <c r="O9070" s="44">
        <v>0</v>
      </c>
      <c r="P9070" s="44">
        <v>0</v>
      </c>
      <c r="Q9070" s="44">
        <v>100</v>
      </c>
      <c r="R9070" s="44">
        <v>0</v>
      </c>
      <c r="S9070" s="44">
        <v>0</v>
      </c>
      <c r="T9070" s="44">
        <f t="shared" si="6555"/>
        <v>0</v>
      </c>
      <c r="U9070" s="44"/>
      <c r="V9070" s="44"/>
      <c r="W9070" s="44"/>
      <c r="X9070" s="44">
        <f t="shared" si="6556"/>
        <v>0</v>
      </c>
      <c r="Y9070" s="209">
        <f t="shared" si="6550"/>
        <v>0</v>
      </c>
    </row>
    <row r="9071" spans="1:25" ht="20.399999999999999">
      <c r="A9071" s="32" t="s">
        <v>0</v>
      </c>
      <c r="B9071" s="95" t="s">
        <v>0</v>
      </c>
      <c r="C9071" s="95" t="s">
        <v>0</v>
      </c>
      <c r="D9071" s="95" t="s">
        <v>0</v>
      </c>
      <c r="E9071" s="32" t="s">
        <v>0</v>
      </c>
      <c r="F9071" s="32" t="s">
        <v>0</v>
      </c>
      <c r="G9071" s="154" t="s">
        <v>0</v>
      </c>
      <c r="H9071" s="30" t="s">
        <v>2016</v>
      </c>
      <c r="I9071" s="31">
        <f t="shared" si="6566"/>
        <v>1308909</v>
      </c>
      <c r="J9071" s="31">
        <f>SUM(J9036,J9061,J9066)</f>
        <v>1244109</v>
      </c>
      <c r="K9071" s="31">
        <f t="shared" si="6568"/>
        <v>64800</v>
      </c>
      <c r="L9071" s="31">
        <f t="shared" ref="L9071:X9071" si="6573">SUM(L9036,L9061,L9066)</f>
        <v>1800</v>
      </c>
      <c r="M9071" s="31">
        <f t="shared" si="6573"/>
        <v>21000</v>
      </c>
      <c r="N9071" s="31">
        <f t="shared" si="6573"/>
        <v>42000</v>
      </c>
      <c r="O9071" s="31">
        <f t="shared" si="6573"/>
        <v>0</v>
      </c>
      <c r="P9071" s="31">
        <f t="shared" si="6573"/>
        <v>0</v>
      </c>
      <c r="Q9071" s="31">
        <f t="shared" si="6573"/>
        <v>1424765</v>
      </c>
      <c r="R9071" s="31">
        <f t="shared" si="6573"/>
        <v>1296615</v>
      </c>
      <c r="S9071" s="31">
        <f t="shared" si="6573"/>
        <v>1064538</v>
      </c>
      <c r="T9071" s="31">
        <f t="shared" si="6573"/>
        <v>232077</v>
      </c>
      <c r="U9071" s="31">
        <f t="shared" si="6573"/>
        <v>116496</v>
      </c>
      <c r="V9071" s="31">
        <f t="shared" si="6573"/>
        <v>103900</v>
      </c>
      <c r="W9071" s="31">
        <f t="shared" si="6573"/>
        <v>11681</v>
      </c>
      <c r="X9071" s="31">
        <f t="shared" si="6573"/>
        <v>1296615</v>
      </c>
      <c r="Y9071" s="220">
        <f t="shared" si="6550"/>
        <v>100</v>
      </c>
    </row>
    <row r="9072" spans="1:25" ht="15" thickBot="1">
      <c r="A9072" s="32" t="s">
        <v>0</v>
      </c>
      <c r="B9072" s="95" t="s">
        <v>0</v>
      </c>
      <c r="C9072" s="95" t="s">
        <v>0</v>
      </c>
      <c r="D9072" s="95" t="s">
        <v>0</v>
      </c>
      <c r="E9072" s="32" t="s">
        <v>0</v>
      </c>
      <c r="F9072" s="32" t="s">
        <v>0</v>
      </c>
      <c r="G9072" s="154" t="s">
        <v>0</v>
      </c>
      <c r="H9072" s="21" t="s">
        <v>170</v>
      </c>
      <c r="I9072" s="66">
        <f t="shared" si="6566"/>
        <v>27</v>
      </c>
      <c r="J9072" s="66">
        <v>27</v>
      </c>
      <c r="K9072" s="66">
        <f t="shared" si="6568"/>
        <v>0</v>
      </c>
      <c r="L9072" s="66" t="s">
        <v>0</v>
      </c>
      <c r="M9072" s="66" t="s">
        <v>0</v>
      </c>
      <c r="N9072" s="66" t="s">
        <v>0</v>
      </c>
      <c r="O9072" s="66" t="s">
        <v>0</v>
      </c>
      <c r="P9072" s="66" t="s">
        <v>0</v>
      </c>
      <c r="Q9072" s="66">
        <v>0</v>
      </c>
      <c r="R9072" s="66"/>
      <c r="S9072" s="66"/>
      <c r="T9072" s="66"/>
      <c r="U9072" s="66"/>
      <c r="V9072" s="66"/>
      <c r="W9072" s="66"/>
      <c r="X9072" s="66"/>
      <c r="Y9072" s="208">
        <v>0</v>
      </c>
    </row>
    <row r="9073" spans="1:25" ht="41.4" thickBot="1">
      <c r="A9073" s="252" t="s">
        <v>0</v>
      </c>
      <c r="B9073" s="255" t="s">
        <v>0</v>
      </c>
      <c r="C9073" s="255" t="s">
        <v>0</v>
      </c>
      <c r="D9073" s="255" t="s">
        <v>0</v>
      </c>
      <c r="E9073" s="252" t="s">
        <v>0</v>
      </c>
      <c r="F9073" s="252" t="s">
        <v>0</v>
      </c>
      <c r="G9073" s="258" t="s">
        <v>0</v>
      </c>
      <c r="H9073" s="24" t="s">
        <v>72</v>
      </c>
      <c r="I9073" s="1" t="s">
        <v>3093</v>
      </c>
      <c r="J9073" s="1" t="s">
        <v>3130</v>
      </c>
      <c r="K9073" s="1" t="s">
        <v>3</v>
      </c>
      <c r="L9073" s="1" t="s">
        <v>4</v>
      </c>
      <c r="M9073" s="1" t="s">
        <v>5</v>
      </c>
      <c r="N9073" s="1" t="s">
        <v>6</v>
      </c>
      <c r="O9073" s="1" t="s">
        <v>7</v>
      </c>
      <c r="P9073" s="1" t="s">
        <v>8</v>
      </c>
      <c r="Q9073" s="1" t="s">
        <v>3344</v>
      </c>
      <c r="R9073" s="1" t="s">
        <v>3427</v>
      </c>
      <c r="S9073" s="1" t="s">
        <v>3447</v>
      </c>
      <c r="T9073" s="1" t="s">
        <v>3448</v>
      </c>
      <c r="U9073" s="1" t="s">
        <v>3452</v>
      </c>
      <c r="V9073" s="1" t="s">
        <v>3449</v>
      </c>
      <c r="W9073" s="1" t="s">
        <v>3450</v>
      </c>
      <c r="X9073" s="1" t="s">
        <v>3451</v>
      </c>
      <c r="Y9073" s="216" t="s">
        <v>3385</v>
      </c>
    </row>
    <row r="9074" spans="1:25">
      <c r="A9074" s="253"/>
      <c r="B9074" s="256"/>
      <c r="C9074" s="256"/>
      <c r="D9074" s="256"/>
      <c r="E9074" s="253"/>
      <c r="F9074" s="253"/>
      <c r="G9074" s="259"/>
      <c r="H9074" s="33" t="s">
        <v>0</v>
      </c>
      <c r="I9074" s="45">
        <v>1</v>
      </c>
      <c r="J9074" s="45">
        <v>3</v>
      </c>
      <c r="K9074" s="45" t="s">
        <v>9</v>
      </c>
      <c r="L9074" s="45">
        <v>5</v>
      </c>
      <c r="M9074" s="45">
        <v>6</v>
      </c>
      <c r="N9074" s="45">
        <v>7</v>
      </c>
      <c r="O9074" s="45">
        <v>8</v>
      </c>
      <c r="P9074" s="45">
        <v>9</v>
      </c>
      <c r="Q9074" s="45">
        <v>1</v>
      </c>
      <c r="R9074" s="45">
        <v>2</v>
      </c>
      <c r="S9074" s="45">
        <v>3</v>
      </c>
      <c r="T9074" s="45" t="s">
        <v>3453</v>
      </c>
      <c r="U9074" s="45">
        <v>5</v>
      </c>
      <c r="V9074" s="45">
        <v>6</v>
      </c>
      <c r="W9074" s="45">
        <v>7</v>
      </c>
      <c r="X9074" s="45" t="s">
        <v>3454</v>
      </c>
      <c r="Y9074" s="276">
        <v>9</v>
      </c>
    </row>
    <row r="9075" spans="1:25">
      <c r="A9075" s="253"/>
      <c r="B9075" s="256"/>
      <c r="C9075" s="256"/>
      <c r="D9075" s="256"/>
      <c r="E9075" s="253"/>
      <c r="F9075" s="253"/>
      <c r="G9075" s="259"/>
      <c r="H9075" s="34" t="s">
        <v>110</v>
      </c>
      <c r="I9075" s="35">
        <f t="shared" si="6566"/>
        <v>1308909</v>
      </c>
      <c r="J9075" s="35">
        <f>SUM(J9071)</f>
        <v>1244109</v>
      </c>
      <c r="K9075" s="35">
        <f t="shared" si="6568"/>
        <v>64800</v>
      </c>
      <c r="L9075" s="35">
        <f t="shared" ref="L9075:P9075" si="6574">SUM(L9071)</f>
        <v>1800</v>
      </c>
      <c r="M9075" s="35">
        <f t="shared" si="6574"/>
        <v>21000</v>
      </c>
      <c r="N9075" s="35">
        <f t="shared" si="6574"/>
        <v>42000</v>
      </c>
      <c r="O9075" s="35">
        <f t="shared" si="6574"/>
        <v>0</v>
      </c>
      <c r="P9075" s="35">
        <f t="shared" si="6574"/>
        <v>0</v>
      </c>
      <c r="Q9075" s="35">
        <f t="shared" ref="Q9075:R9075" si="6575">SUM(Q9071)</f>
        <v>1424765</v>
      </c>
      <c r="R9075" s="35">
        <f t="shared" si="6575"/>
        <v>1296615</v>
      </c>
      <c r="S9075" s="35">
        <f t="shared" ref="S9075" si="6576">SUM(S9071)</f>
        <v>1064538</v>
      </c>
      <c r="T9075" s="35">
        <f t="shared" ref="T9075:X9075" si="6577">SUM(T9071)</f>
        <v>232077</v>
      </c>
      <c r="U9075" s="35">
        <f t="shared" si="6577"/>
        <v>116496</v>
      </c>
      <c r="V9075" s="35">
        <f t="shared" si="6577"/>
        <v>103900</v>
      </c>
      <c r="W9075" s="35">
        <f t="shared" si="6577"/>
        <v>11681</v>
      </c>
      <c r="X9075" s="35">
        <f t="shared" si="6577"/>
        <v>1296615</v>
      </c>
      <c r="Y9075" s="218">
        <f t="shared" ref="Y9075:Y9076" si="6578">IF(R9075=0,0,(X9075/R9075)*100)</f>
        <v>100</v>
      </c>
    </row>
    <row r="9076" spans="1:25">
      <c r="A9076" s="253"/>
      <c r="B9076" s="256"/>
      <c r="C9076" s="256"/>
      <c r="D9076" s="256"/>
      <c r="E9076" s="253"/>
      <c r="F9076" s="253"/>
      <c r="G9076" s="259"/>
      <c r="H9076" s="36" t="s">
        <v>69</v>
      </c>
      <c r="I9076" s="35">
        <f t="shared" si="6566"/>
        <v>1308909</v>
      </c>
      <c r="J9076" s="35">
        <f>SUM(J9075)</f>
        <v>1244109</v>
      </c>
      <c r="K9076" s="35">
        <f t="shared" si="6568"/>
        <v>64800</v>
      </c>
      <c r="L9076" s="35">
        <f t="shared" ref="L9076:P9076" si="6579">SUM(L9075)</f>
        <v>1800</v>
      </c>
      <c r="M9076" s="35">
        <f t="shared" si="6579"/>
        <v>21000</v>
      </c>
      <c r="N9076" s="35">
        <f t="shared" si="6579"/>
        <v>42000</v>
      </c>
      <c r="O9076" s="35">
        <f t="shared" si="6579"/>
        <v>0</v>
      </c>
      <c r="P9076" s="35">
        <f t="shared" si="6579"/>
        <v>0</v>
      </c>
      <c r="Q9076" s="35">
        <f t="shared" ref="Q9076:R9076" si="6580">SUM(Q9075)</f>
        <v>1424765</v>
      </c>
      <c r="R9076" s="35">
        <f t="shared" si="6580"/>
        <v>1296615</v>
      </c>
      <c r="S9076" s="35">
        <f t="shared" ref="S9076" si="6581">SUM(S9075)</f>
        <v>1064538</v>
      </c>
      <c r="T9076" s="35">
        <f t="shared" ref="T9076:X9076" si="6582">SUM(T9075)</f>
        <v>232077</v>
      </c>
      <c r="U9076" s="35">
        <f t="shared" si="6582"/>
        <v>116496</v>
      </c>
      <c r="V9076" s="35">
        <f t="shared" si="6582"/>
        <v>103900</v>
      </c>
      <c r="W9076" s="35">
        <f t="shared" si="6582"/>
        <v>11681</v>
      </c>
      <c r="X9076" s="35">
        <f t="shared" si="6582"/>
        <v>1296615</v>
      </c>
      <c r="Y9076" s="218">
        <f t="shared" si="6578"/>
        <v>100</v>
      </c>
    </row>
    <row r="9077" spans="1:25">
      <c r="A9077" s="254"/>
      <c r="B9077" s="257"/>
      <c r="C9077" s="257"/>
      <c r="D9077" s="257"/>
      <c r="E9077" s="254"/>
      <c r="F9077" s="254"/>
      <c r="G9077" s="260"/>
    </row>
    <row r="9078" spans="1:25" ht="15" thickBot="1">
      <c r="A9078" s="32" t="s">
        <v>0</v>
      </c>
      <c r="B9078" s="95" t="s">
        <v>0</v>
      </c>
      <c r="C9078" s="95" t="s">
        <v>0</v>
      </c>
      <c r="D9078" s="95" t="s">
        <v>0</v>
      </c>
      <c r="E9078" s="32" t="s">
        <v>0</v>
      </c>
      <c r="F9078" s="32" t="s">
        <v>0</v>
      </c>
      <c r="G9078" s="154" t="s">
        <v>0</v>
      </c>
      <c r="H9078" s="37" t="s">
        <v>0</v>
      </c>
      <c r="I9078" s="37"/>
      <c r="J9078" s="37"/>
      <c r="K9078" s="37"/>
      <c r="L9078" s="37" t="s">
        <v>0</v>
      </c>
      <c r="M9078" s="37" t="s">
        <v>0</v>
      </c>
      <c r="N9078" s="37" t="s">
        <v>0</v>
      </c>
      <c r="O9078" s="37" t="s">
        <v>0</v>
      </c>
      <c r="P9078" s="37" t="s">
        <v>0</v>
      </c>
      <c r="Q9078" s="37"/>
      <c r="R9078" s="37"/>
      <c r="S9078" s="37"/>
      <c r="T9078" s="37" t="s">
        <v>0</v>
      </c>
      <c r="U9078" s="37" t="s">
        <v>0</v>
      </c>
      <c r="V9078" s="37" t="s">
        <v>0</v>
      </c>
      <c r="W9078" s="37" t="s">
        <v>0</v>
      </c>
      <c r="X9078" s="37" t="s">
        <v>0</v>
      </c>
      <c r="Y9078" s="219"/>
    </row>
    <row r="9079" spans="1:25" ht="41.4" thickBot="1">
      <c r="A9079" s="24" t="s">
        <v>123</v>
      </c>
      <c r="B9079" s="90" t="s">
        <v>124</v>
      </c>
      <c r="C9079" s="90" t="s">
        <v>125</v>
      </c>
      <c r="D9079" s="91" t="s">
        <v>0</v>
      </c>
      <c r="E9079" s="24" t="s">
        <v>126</v>
      </c>
      <c r="F9079" s="24" t="s">
        <v>127</v>
      </c>
      <c r="G9079" s="151" t="s">
        <v>128</v>
      </c>
      <c r="H9079" s="24" t="s">
        <v>1</v>
      </c>
      <c r="I9079" s="1" t="s">
        <v>3093</v>
      </c>
      <c r="J9079" s="1" t="s">
        <v>3130</v>
      </c>
      <c r="K9079" s="1" t="s">
        <v>3</v>
      </c>
      <c r="L9079" s="1" t="s">
        <v>4</v>
      </c>
      <c r="M9079" s="1" t="s">
        <v>5</v>
      </c>
      <c r="N9079" s="1" t="s">
        <v>6</v>
      </c>
      <c r="O9079" s="1" t="s">
        <v>7</v>
      </c>
      <c r="P9079" s="1" t="s">
        <v>8</v>
      </c>
      <c r="Q9079" s="1" t="s">
        <v>3344</v>
      </c>
      <c r="R9079" s="1" t="s">
        <v>3427</v>
      </c>
      <c r="S9079" s="1" t="s">
        <v>3447</v>
      </c>
      <c r="T9079" s="1" t="s">
        <v>3448</v>
      </c>
      <c r="U9079" s="1" t="s">
        <v>3452</v>
      </c>
      <c r="V9079" s="1" t="s">
        <v>3449</v>
      </c>
      <c r="W9079" s="1" t="s">
        <v>3450</v>
      </c>
      <c r="X9079" s="1" t="s">
        <v>3451</v>
      </c>
      <c r="Y9079" s="216" t="s">
        <v>3385</v>
      </c>
    </row>
    <row r="9080" spans="1:25">
      <c r="A9080" s="26" t="s">
        <v>0</v>
      </c>
      <c r="B9080" s="92" t="s">
        <v>0</v>
      </c>
      <c r="C9080" s="92" t="s">
        <v>0</v>
      </c>
      <c r="D9080" s="93" t="s">
        <v>0</v>
      </c>
      <c r="E9080" s="27" t="s">
        <v>0</v>
      </c>
      <c r="F9080" s="28" t="s">
        <v>0</v>
      </c>
      <c r="G9080" s="152" t="s">
        <v>0</v>
      </c>
      <c r="H9080" s="29" t="s">
        <v>0</v>
      </c>
      <c r="I9080" s="45">
        <v>1</v>
      </c>
      <c r="J9080" s="45">
        <v>3</v>
      </c>
      <c r="K9080" s="45" t="s">
        <v>9</v>
      </c>
      <c r="L9080" s="45">
        <v>5</v>
      </c>
      <c r="M9080" s="45">
        <v>6</v>
      </c>
      <c r="N9080" s="45">
        <v>7</v>
      </c>
      <c r="O9080" s="45">
        <v>8</v>
      </c>
      <c r="P9080" s="45">
        <v>9</v>
      </c>
      <c r="Q9080" s="45">
        <v>1</v>
      </c>
      <c r="R9080" s="45">
        <v>2</v>
      </c>
      <c r="S9080" s="45">
        <v>3</v>
      </c>
      <c r="T9080" s="45" t="s">
        <v>3453</v>
      </c>
      <c r="U9080" s="45">
        <v>5</v>
      </c>
      <c r="V9080" s="45">
        <v>6</v>
      </c>
      <c r="W9080" s="45">
        <v>7</v>
      </c>
      <c r="X9080" s="45" t="s">
        <v>3454</v>
      </c>
      <c r="Y9080" s="276">
        <v>9</v>
      </c>
    </row>
    <row r="9081" spans="1:25">
      <c r="A9081" s="20">
        <v>35</v>
      </c>
      <c r="B9081" s="81" t="s">
        <v>172</v>
      </c>
      <c r="C9081" s="80" t="s">
        <v>1153</v>
      </c>
      <c r="D9081" s="80">
        <v>35020030</v>
      </c>
      <c r="E9081" s="21" t="s">
        <v>0</v>
      </c>
      <c r="F9081" s="21" t="s">
        <v>0</v>
      </c>
      <c r="G9081" s="150" t="s">
        <v>0</v>
      </c>
      <c r="H9081" s="21" t="s">
        <v>2017</v>
      </c>
      <c r="I9081" s="22"/>
      <c r="J9081" s="22"/>
      <c r="K9081" s="22"/>
      <c r="L9081" s="22" t="s">
        <v>0</v>
      </c>
      <c r="M9081" s="22" t="s">
        <v>0</v>
      </c>
      <c r="N9081" s="22" t="s">
        <v>0</v>
      </c>
      <c r="O9081" s="22" t="s">
        <v>0</v>
      </c>
      <c r="P9081" s="22" t="s">
        <v>0</v>
      </c>
      <c r="Q9081" s="22"/>
      <c r="R9081" s="22"/>
      <c r="S9081" s="22"/>
      <c r="T9081" s="22" t="s">
        <v>0</v>
      </c>
      <c r="U9081" s="22" t="s">
        <v>0</v>
      </c>
      <c r="V9081" s="22" t="s">
        <v>0</v>
      </c>
      <c r="W9081" s="22" t="s">
        <v>0</v>
      </c>
      <c r="X9081" s="22" t="s">
        <v>0</v>
      </c>
      <c r="Y9081" s="209"/>
    </row>
    <row r="9082" spans="1:25" ht="20.399999999999999">
      <c r="A9082" s="20" t="s">
        <v>0</v>
      </c>
      <c r="B9082" s="81" t="s">
        <v>0</v>
      </c>
      <c r="C9082" s="81" t="s">
        <v>0</v>
      </c>
      <c r="D9082" s="94" t="s">
        <v>0</v>
      </c>
      <c r="E9082" s="21" t="s">
        <v>0</v>
      </c>
      <c r="F9082" s="21" t="s">
        <v>0</v>
      </c>
      <c r="G9082" s="150" t="s">
        <v>0</v>
      </c>
      <c r="H9082" s="30" t="s">
        <v>33</v>
      </c>
      <c r="I9082" s="31">
        <f t="shared" si="6566"/>
        <v>736427</v>
      </c>
      <c r="J9082" s="31">
        <f>SUM(J9083,J9091,J9093)</f>
        <v>713827</v>
      </c>
      <c r="K9082" s="31">
        <f t="shared" si="6568"/>
        <v>22100</v>
      </c>
      <c r="L9082" s="31">
        <f t="shared" ref="L9082:P9082" si="6583">SUM(L9083,L9091,L9093)</f>
        <v>7200</v>
      </c>
      <c r="M9082" s="31">
        <f t="shared" si="6583"/>
        <v>6700</v>
      </c>
      <c r="N9082" s="31">
        <f t="shared" si="6583"/>
        <v>8200</v>
      </c>
      <c r="O9082" s="31">
        <f t="shared" si="6583"/>
        <v>500</v>
      </c>
      <c r="P9082" s="31">
        <f t="shared" si="6583"/>
        <v>0</v>
      </c>
      <c r="Q9082" s="31">
        <f t="shared" ref="Q9082:R9082" si="6584">SUM(Q9083,Q9091,Q9093)</f>
        <v>799548</v>
      </c>
      <c r="R9082" s="31">
        <f t="shared" si="6584"/>
        <v>742014</v>
      </c>
      <c r="S9082" s="31">
        <f t="shared" ref="S9082" si="6585">SUM(S9083,S9091,S9093)</f>
        <v>642925</v>
      </c>
      <c r="T9082" s="31">
        <f t="shared" ref="T9082:X9082" si="6586">SUM(T9083,T9091,T9093)</f>
        <v>99089</v>
      </c>
      <c r="U9082" s="31">
        <f t="shared" si="6586"/>
        <v>76256</v>
      </c>
      <c r="V9082" s="31">
        <f t="shared" si="6586"/>
        <v>21433</v>
      </c>
      <c r="W9082" s="31">
        <f t="shared" si="6586"/>
        <v>1400</v>
      </c>
      <c r="X9082" s="31">
        <f t="shared" si="6586"/>
        <v>742014</v>
      </c>
      <c r="Y9082" s="220">
        <f t="shared" ref="Y9082:Y9112" si="6587">IF(R9082=0,0,(X9082/R9082)*100)</f>
        <v>100</v>
      </c>
    </row>
    <row r="9083" spans="1:25">
      <c r="A9083" s="23">
        <v>35</v>
      </c>
      <c r="B9083" s="80" t="s">
        <v>172</v>
      </c>
      <c r="C9083" s="80" t="s">
        <v>1153</v>
      </c>
      <c r="D9083" s="80">
        <v>35020030</v>
      </c>
      <c r="E9083" s="21" t="s">
        <v>132</v>
      </c>
      <c r="F9083" s="21" t="s">
        <v>0</v>
      </c>
      <c r="G9083" s="150" t="s">
        <v>0</v>
      </c>
      <c r="H9083" s="21" t="s">
        <v>11</v>
      </c>
      <c r="I9083" s="66">
        <f t="shared" si="6566"/>
        <v>612312</v>
      </c>
      <c r="J9083" s="66">
        <f>SUM(J9084,J9085)</f>
        <v>612312</v>
      </c>
      <c r="K9083" s="66">
        <f t="shared" si="6568"/>
        <v>0</v>
      </c>
      <c r="L9083" s="66">
        <f t="shared" ref="L9083:P9083" si="6588">SUM(L9084,L9085)</f>
        <v>0</v>
      </c>
      <c r="M9083" s="66">
        <f t="shared" si="6588"/>
        <v>0</v>
      </c>
      <c r="N9083" s="66">
        <f t="shared" si="6588"/>
        <v>0</v>
      </c>
      <c r="O9083" s="66">
        <f t="shared" si="6588"/>
        <v>0</v>
      </c>
      <c r="P9083" s="66">
        <f t="shared" si="6588"/>
        <v>0</v>
      </c>
      <c r="Q9083" s="66">
        <f t="shared" ref="Q9083:R9083" si="6589">SUM(Q9084,Q9085)</f>
        <v>637747</v>
      </c>
      <c r="R9083" s="66">
        <f t="shared" si="6589"/>
        <v>637747</v>
      </c>
      <c r="S9083" s="66">
        <f t="shared" ref="S9083" si="6590">SUM(S9084,S9085)</f>
        <v>549815</v>
      </c>
      <c r="T9083" s="66">
        <f t="shared" ref="T9083:X9083" si="6591">SUM(T9084,T9085)</f>
        <v>87932</v>
      </c>
      <c r="U9083" s="66">
        <f t="shared" si="6591"/>
        <v>70849</v>
      </c>
      <c r="V9083" s="66">
        <f t="shared" si="6591"/>
        <v>16183</v>
      </c>
      <c r="W9083" s="66">
        <f t="shared" si="6591"/>
        <v>900</v>
      </c>
      <c r="X9083" s="66">
        <f t="shared" si="6591"/>
        <v>637747</v>
      </c>
      <c r="Y9083" s="208">
        <f t="shared" si="6587"/>
        <v>100</v>
      </c>
    </row>
    <row r="9084" spans="1:25">
      <c r="A9084" s="23">
        <v>35</v>
      </c>
      <c r="B9084" s="80" t="s">
        <v>172</v>
      </c>
      <c r="C9084" s="80" t="s">
        <v>1153</v>
      </c>
      <c r="D9084" s="80">
        <v>35020030</v>
      </c>
      <c r="E9084" s="22">
        <v>6111</v>
      </c>
      <c r="F9084" s="23"/>
      <c r="G9084" s="129" t="s">
        <v>3380</v>
      </c>
      <c r="H9084" s="32" t="s">
        <v>12</v>
      </c>
      <c r="I9084" s="44">
        <f t="shared" si="6566"/>
        <v>537343</v>
      </c>
      <c r="J9084" s="44">
        <v>537343</v>
      </c>
      <c r="K9084" s="44">
        <f t="shared" si="6568"/>
        <v>0</v>
      </c>
      <c r="L9084" s="44">
        <v>0</v>
      </c>
      <c r="M9084" s="44">
        <v>0</v>
      </c>
      <c r="N9084" s="44">
        <v>0</v>
      </c>
      <c r="O9084" s="44">
        <v>0</v>
      </c>
      <c r="P9084" s="44">
        <v>0</v>
      </c>
      <c r="Q9084" s="44">
        <v>562778</v>
      </c>
      <c r="R9084" s="44">
        <v>562778</v>
      </c>
      <c r="S9084" s="44">
        <v>494715</v>
      </c>
      <c r="T9084" s="44">
        <f t="shared" ref="T9084:T9111" si="6592">U9084+V9084+W9084</f>
        <v>68063</v>
      </c>
      <c r="U9084" s="44">
        <v>54000</v>
      </c>
      <c r="V9084" s="44">
        <v>14063</v>
      </c>
      <c r="W9084" s="44"/>
      <c r="X9084" s="44">
        <f t="shared" ref="X9084:X9111" si="6593">S9084+T9084</f>
        <v>562778</v>
      </c>
      <c r="Y9084" s="209">
        <f t="shared" si="6587"/>
        <v>100</v>
      </c>
    </row>
    <row r="9085" spans="1:25">
      <c r="A9085" s="20">
        <v>35</v>
      </c>
      <c r="B9085" s="81" t="s">
        <v>172</v>
      </c>
      <c r="C9085" s="81" t="s">
        <v>1153</v>
      </c>
      <c r="D9085" s="81">
        <v>35020030</v>
      </c>
      <c r="E9085" s="20" t="s">
        <v>134</v>
      </c>
      <c r="F9085" s="23" t="s">
        <v>0</v>
      </c>
      <c r="G9085" s="154" t="s">
        <v>0</v>
      </c>
      <c r="H9085" s="21" t="s">
        <v>13</v>
      </c>
      <c r="I9085" s="66">
        <f t="shared" si="6566"/>
        <v>74969</v>
      </c>
      <c r="J9085" s="66">
        <f>SUM(J9086:J9090)</f>
        <v>74969</v>
      </c>
      <c r="K9085" s="66">
        <f t="shared" si="6568"/>
        <v>0</v>
      </c>
      <c r="L9085" s="66">
        <f t="shared" ref="L9085:X9085" si="6594">SUM(L9086:L9090)</f>
        <v>0</v>
      </c>
      <c r="M9085" s="66">
        <f t="shared" si="6594"/>
        <v>0</v>
      </c>
      <c r="N9085" s="66">
        <f t="shared" si="6594"/>
        <v>0</v>
      </c>
      <c r="O9085" s="66">
        <f t="shared" si="6594"/>
        <v>0</v>
      </c>
      <c r="P9085" s="66">
        <f t="shared" si="6594"/>
        <v>0</v>
      </c>
      <c r="Q9085" s="66">
        <f t="shared" si="6594"/>
        <v>74969</v>
      </c>
      <c r="R9085" s="66">
        <f t="shared" si="6594"/>
        <v>74969</v>
      </c>
      <c r="S9085" s="66">
        <f t="shared" si="6594"/>
        <v>55100</v>
      </c>
      <c r="T9085" s="66">
        <f t="shared" si="6594"/>
        <v>19869</v>
      </c>
      <c r="U9085" s="66">
        <f t="shared" si="6594"/>
        <v>16849</v>
      </c>
      <c r="V9085" s="66">
        <f t="shared" si="6594"/>
        <v>2120</v>
      </c>
      <c r="W9085" s="66">
        <f t="shared" si="6594"/>
        <v>900</v>
      </c>
      <c r="X9085" s="66">
        <f t="shared" si="6594"/>
        <v>74969</v>
      </c>
      <c r="Y9085" s="208">
        <f t="shared" si="6587"/>
        <v>100</v>
      </c>
    </row>
    <row r="9086" spans="1:25">
      <c r="A9086" s="23">
        <v>35</v>
      </c>
      <c r="B9086" s="80" t="s">
        <v>172</v>
      </c>
      <c r="C9086" s="80" t="s">
        <v>1153</v>
      </c>
      <c r="D9086" s="80">
        <v>35020030</v>
      </c>
      <c r="E9086" s="22">
        <v>6112</v>
      </c>
      <c r="F9086" s="23" t="s">
        <v>3067</v>
      </c>
      <c r="G9086" s="129" t="s">
        <v>3380</v>
      </c>
      <c r="H9086" s="32" t="s">
        <v>16</v>
      </c>
      <c r="I9086" s="44">
        <f t="shared" si="6566"/>
        <v>13409</v>
      </c>
      <c r="J9086" s="44">
        <v>13409</v>
      </c>
      <c r="K9086" s="44">
        <f t="shared" si="6568"/>
        <v>0</v>
      </c>
      <c r="L9086" s="44">
        <v>0</v>
      </c>
      <c r="M9086" s="44">
        <v>0</v>
      </c>
      <c r="N9086" s="44">
        <v>0</v>
      </c>
      <c r="O9086" s="44">
        <v>0</v>
      </c>
      <c r="P9086" s="44">
        <v>0</v>
      </c>
      <c r="Q9086" s="44">
        <v>13409</v>
      </c>
      <c r="R9086" s="44">
        <v>13409</v>
      </c>
      <c r="S9086" s="44">
        <v>9400</v>
      </c>
      <c r="T9086" s="44">
        <f t="shared" si="6592"/>
        <v>4009</v>
      </c>
      <c r="U9086" s="44">
        <v>1989</v>
      </c>
      <c r="V9086" s="44">
        <v>1120</v>
      </c>
      <c r="W9086" s="44">
        <v>900</v>
      </c>
      <c r="X9086" s="44">
        <f t="shared" si="6593"/>
        <v>13409</v>
      </c>
      <c r="Y9086" s="209">
        <f t="shared" si="6587"/>
        <v>100</v>
      </c>
    </row>
    <row r="9087" spans="1:25">
      <c r="A9087" s="23">
        <v>35</v>
      </c>
      <c r="B9087" s="80" t="s">
        <v>172</v>
      </c>
      <c r="C9087" s="80" t="s">
        <v>1153</v>
      </c>
      <c r="D9087" s="80">
        <v>35020030</v>
      </c>
      <c r="E9087" s="22">
        <v>6112</v>
      </c>
      <c r="F9087" s="23" t="s">
        <v>3068</v>
      </c>
      <c r="G9087" s="129" t="s">
        <v>3380</v>
      </c>
      <c r="H9087" s="32" t="s">
        <v>19</v>
      </c>
      <c r="I9087" s="44">
        <f t="shared" si="6566"/>
        <v>43560</v>
      </c>
      <c r="J9087" s="44">
        <v>43560</v>
      </c>
      <c r="K9087" s="44">
        <f t="shared" si="6568"/>
        <v>0</v>
      </c>
      <c r="L9087" s="44">
        <v>0</v>
      </c>
      <c r="M9087" s="44">
        <v>0</v>
      </c>
      <c r="N9087" s="44">
        <v>0</v>
      </c>
      <c r="O9087" s="44">
        <v>0</v>
      </c>
      <c r="P9087" s="44">
        <v>0</v>
      </c>
      <c r="Q9087" s="44">
        <v>43560</v>
      </c>
      <c r="R9087" s="44">
        <v>43560</v>
      </c>
      <c r="S9087" s="44">
        <v>32677</v>
      </c>
      <c r="T9087" s="44">
        <f t="shared" si="6592"/>
        <v>10883</v>
      </c>
      <c r="U9087" s="44">
        <v>9883</v>
      </c>
      <c r="V9087" s="44">
        <v>1000</v>
      </c>
      <c r="W9087" s="44"/>
      <c r="X9087" s="44">
        <f t="shared" si="6593"/>
        <v>43560</v>
      </c>
      <c r="Y9087" s="209">
        <f t="shared" si="6587"/>
        <v>100</v>
      </c>
    </row>
    <row r="9088" spans="1:25">
      <c r="A9088" s="23">
        <v>35</v>
      </c>
      <c r="B9088" s="80" t="s">
        <v>172</v>
      </c>
      <c r="C9088" s="80" t="s">
        <v>1153</v>
      </c>
      <c r="D9088" s="80">
        <v>35020030</v>
      </c>
      <c r="E9088" s="22">
        <v>6112</v>
      </c>
      <c r="F9088" s="23" t="s">
        <v>3069</v>
      </c>
      <c r="G9088" s="129" t="s">
        <v>3380</v>
      </c>
      <c r="H9088" s="32" t="s">
        <v>17</v>
      </c>
      <c r="I9088" s="44">
        <f t="shared" si="6566"/>
        <v>9000</v>
      </c>
      <c r="J9088" s="44">
        <v>9000</v>
      </c>
      <c r="K9088" s="44">
        <f t="shared" si="6568"/>
        <v>0</v>
      </c>
      <c r="L9088" s="44">
        <v>0</v>
      </c>
      <c r="M9088" s="44">
        <v>0</v>
      </c>
      <c r="N9088" s="44">
        <v>0</v>
      </c>
      <c r="O9088" s="44">
        <v>0</v>
      </c>
      <c r="P9088" s="44">
        <v>0</v>
      </c>
      <c r="Q9088" s="44">
        <v>9027</v>
      </c>
      <c r="R9088" s="44">
        <v>9027</v>
      </c>
      <c r="S9088" s="44">
        <v>9027</v>
      </c>
      <c r="T9088" s="44">
        <f t="shared" si="6592"/>
        <v>0</v>
      </c>
      <c r="U9088" s="44"/>
      <c r="V9088" s="44"/>
      <c r="W9088" s="44"/>
      <c r="X9088" s="44">
        <f t="shared" si="6593"/>
        <v>9027</v>
      </c>
      <c r="Y9088" s="209">
        <f t="shared" si="6587"/>
        <v>100</v>
      </c>
    </row>
    <row r="9089" spans="1:25">
      <c r="A9089" s="23">
        <v>35</v>
      </c>
      <c r="B9089" s="80" t="s">
        <v>172</v>
      </c>
      <c r="C9089" s="80" t="s">
        <v>1153</v>
      </c>
      <c r="D9089" s="80">
        <v>35020030</v>
      </c>
      <c r="E9089" s="22">
        <v>6112</v>
      </c>
      <c r="F9089" s="23" t="s">
        <v>3070</v>
      </c>
      <c r="G9089" s="129" t="s">
        <v>3380</v>
      </c>
      <c r="H9089" s="32" t="s">
        <v>15</v>
      </c>
      <c r="I9089" s="44">
        <f t="shared" si="6566"/>
        <v>0</v>
      </c>
      <c r="J9089" s="44"/>
      <c r="K9089" s="44">
        <f t="shared" si="6568"/>
        <v>0</v>
      </c>
      <c r="L9089" s="44"/>
      <c r="M9089" s="44"/>
      <c r="N9089" s="44"/>
      <c r="O9089" s="44"/>
      <c r="P9089" s="44"/>
      <c r="Q9089" s="44">
        <v>0</v>
      </c>
      <c r="R9089" s="44">
        <v>0</v>
      </c>
      <c r="S9089" s="44">
        <v>0</v>
      </c>
      <c r="T9089" s="44">
        <f t="shared" si="6592"/>
        <v>0</v>
      </c>
      <c r="U9089" s="44"/>
      <c r="V9089" s="44"/>
      <c r="W9089" s="44"/>
      <c r="X9089" s="44">
        <f t="shared" si="6593"/>
        <v>0</v>
      </c>
      <c r="Y9089" s="209">
        <f t="shared" si="6587"/>
        <v>0</v>
      </c>
    </row>
    <row r="9090" spans="1:25">
      <c r="A9090" s="23">
        <v>35</v>
      </c>
      <c r="B9090" s="80" t="s">
        <v>172</v>
      </c>
      <c r="C9090" s="80" t="s">
        <v>1153</v>
      </c>
      <c r="D9090" s="80">
        <v>35020030</v>
      </c>
      <c r="E9090" s="22">
        <v>6112</v>
      </c>
      <c r="F9090" s="23" t="s">
        <v>3071</v>
      </c>
      <c r="G9090" s="129" t="s">
        <v>3380</v>
      </c>
      <c r="H9090" s="32" t="s">
        <v>18</v>
      </c>
      <c r="I9090" s="44">
        <f t="shared" si="6566"/>
        <v>9000</v>
      </c>
      <c r="J9090" s="44">
        <v>9000</v>
      </c>
      <c r="K9090" s="44">
        <f t="shared" si="6568"/>
        <v>0</v>
      </c>
      <c r="L9090" s="44">
        <v>0</v>
      </c>
      <c r="M9090" s="44">
        <v>0</v>
      </c>
      <c r="N9090" s="44">
        <v>0</v>
      </c>
      <c r="O9090" s="44">
        <v>0</v>
      </c>
      <c r="P9090" s="44">
        <v>0</v>
      </c>
      <c r="Q9090" s="44">
        <v>8973</v>
      </c>
      <c r="R9090" s="44">
        <v>8973</v>
      </c>
      <c r="S9090" s="44">
        <v>3996</v>
      </c>
      <c r="T9090" s="44">
        <f t="shared" si="6592"/>
        <v>4977</v>
      </c>
      <c r="U9090" s="44">
        <v>4977</v>
      </c>
      <c r="V9090" s="44"/>
      <c r="W9090" s="44"/>
      <c r="X9090" s="44">
        <f t="shared" si="6593"/>
        <v>8973</v>
      </c>
      <c r="Y9090" s="209">
        <f t="shared" si="6587"/>
        <v>100</v>
      </c>
    </row>
    <row r="9091" spans="1:25">
      <c r="A9091" s="23">
        <v>35</v>
      </c>
      <c r="B9091" s="80" t="s">
        <v>172</v>
      </c>
      <c r="C9091" s="80" t="s">
        <v>1153</v>
      </c>
      <c r="D9091" s="80">
        <v>35020030</v>
      </c>
      <c r="E9091" s="21" t="s">
        <v>139</v>
      </c>
      <c r="F9091" s="21" t="s">
        <v>0</v>
      </c>
      <c r="G9091" s="150" t="s">
        <v>0</v>
      </c>
      <c r="H9091" s="21" t="s">
        <v>21</v>
      </c>
      <c r="I9091" s="66">
        <f t="shared" si="6566"/>
        <v>50265</v>
      </c>
      <c r="J9091" s="66">
        <f t="shared" ref="J9091:X9091" si="6595">SUM(J9092)</f>
        <v>50265</v>
      </c>
      <c r="K9091" s="66">
        <f t="shared" si="6568"/>
        <v>0</v>
      </c>
      <c r="L9091" s="66">
        <f t="shared" si="6595"/>
        <v>0</v>
      </c>
      <c r="M9091" s="66">
        <f t="shared" si="6595"/>
        <v>0</v>
      </c>
      <c r="N9091" s="66">
        <f t="shared" si="6595"/>
        <v>0</v>
      </c>
      <c r="O9091" s="66">
        <f t="shared" si="6595"/>
        <v>0</v>
      </c>
      <c r="P9091" s="66">
        <f t="shared" si="6595"/>
        <v>0</v>
      </c>
      <c r="Q9091" s="66">
        <f t="shared" si="6595"/>
        <v>52936</v>
      </c>
      <c r="R9091" s="66">
        <f t="shared" si="6595"/>
        <v>52936</v>
      </c>
      <c r="S9091" s="66">
        <f t="shared" si="6595"/>
        <v>51779</v>
      </c>
      <c r="T9091" s="66">
        <f t="shared" si="6595"/>
        <v>1157</v>
      </c>
      <c r="U9091" s="66">
        <f t="shared" si="6595"/>
        <v>1157</v>
      </c>
      <c r="V9091" s="66">
        <f t="shared" si="6595"/>
        <v>0</v>
      </c>
      <c r="W9091" s="66">
        <f t="shared" si="6595"/>
        <v>0</v>
      </c>
      <c r="X9091" s="66">
        <f t="shared" si="6595"/>
        <v>52936</v>
      </c>
      <c r="Y9091" s="208">
        <f t="shared" si="6587"/>
        <v>100</v>
      </c>
    </row>
    <row r="9092" spans="1:25">
      <c r="A9092" s="23">
        <v>35</v>
      </c>
      <c r="B9092" s="80" t="s">
        <v>172</v>
      </c>
      <c r="C9092" s="80" t="s">
        <v>1153</v>
      </c>
      <c r="D9092" s="80">
        <v>35020030</v>
      </c>
      <c r="E9092" s="22">
        <v>6121</v>
      </c>
      <c r="F9092" s="23"/>
      <c r="G9092" s="129" t="s">
        <v>3380</v>
      </c>
      <c r="H9092" s="32" t="s">
        <v>22</v>
      </c>
      <c r="I9092" s="44">
        <f t="shared" si="6566"/>
        <v>50265</v>
      </c>
      <c r="J9092" s="44">
        <v>50265</v>
      </c>
      <c r="K9092" s="44">
        <f t="shared" si="6568"/>
        <v>0</v>
      </c>
      <c r="L9092" s="44">
        <v>0</v>
      </c>
      <c r="M9092" s="44">
        <v>0</v>
      </c>
      <c r="N9092" s="44">
        <v>0</v>
      </c>
      <c r="O9092" s="44">
        <v>0</v>
      </c>
      <c r="P9092" s="44">
        <v>0</v>
      </c>
      <c r="Q9092" s="44">
        <v>52936</v>
      </c>
      <c r="R9092" s="44">
        <v>52936</v>
      </c>
      <c r="S9092" s="44">
        <v>51779</v>
      </c>
      <c r="T9092" s="44">
        <f t="shared" si="6592"/>
        <v>1157</v>
      </c>
      <c r="U9092" s="44">
        <v>1157</v>
      </c>
      <c r="V9092" s="44"/>
      <c r="W9092" s="44"/>
      <c r="X9092" s="44">
        <f t="shared" si="6593"/>
        <v>52936</v>
      </c>
      <c r="Y9092" s="209">
        <f t="shared" si="6587"/>
        <v>100</v>
      </c>
    </row>
    <row r="9093" spans="1:25">
      <c r="A9093" s="23">
        <v>35</v>
      </c>
      <c r="B9093" s="80" t="s">
        <v>172</v>
      </c>
      <c r="C9093" s="80" t="s">
        <v>1153</v>
      </c>
      <c r="D9093" s="80">
        <v>35020030</v>
      </c>
      <c r="E9093" s="21" t="s">
        <v>141</v>
      </c>
      <c r="F9093" s="21" t="s">
        <v>0</v>
      </c>
      <c r="G9093" s="150" t="s">
        <v>0</v>
      </c>
      <c r="H9093" s="21" t="s">
        <v>23</v>
      </c>
      <c r="I9093" s="66">
        <f t="shared" si="6566"/>
        <v>73850</v>
      </c>
      <c r="J9093" s="66">
        <f>SUM(J9094:J9102)</f>
        <v>51250</v>
      </c>
      <c r="K9093" s="66">
        <f t="shared" si="6568"/>
        <v>22100</v>
      </c>
      <c r="L9093" s="66">
        <f t="shared" ref="L9093:X9093" si="6596">SUM(L9094:L9102)</f>
        <v>7200</v>
      </c>
      <c r="M9093" s="66">
        <f t="shared" si="6596"/>
        <v>6700</v>
      </c>
      <c r="N9093" s="66">
        <f t="shared" si="6596"/>
        <v>8200</v>
      </c>
      <c r="O9093" s="66">
        <f t="shared" si="6596"/>
        <v>500</v>
      </c>
      <c r="P9093" s="66">
        <f t="shared" si="6596"/>
        <v>0</v>
      </c>
      <c r="Q9093" s="66">
        <f t="shared" si="6596"/>
        <v>108865</v>
      </c>
      <c r="R9093" s="66">
        <f t="shared" si="6596"/>
        <v>51331</v>
      </c>
      <c r="S9093" s="66">
        <f t="shared" si="6596"/>
        <v>41331</v>
      </c>
      <c r="T9093" s="66">
        <f t="shared" si="6596"/>
        <v>10000</v>
      </c>
      <c r="U9093" s="66">
        <f t="shared" si="6596"/>
        <v>4250</v>
      </c>
      <c r="V9093" s="66">
        <f t="shared" si="6596"/>
        <v>5250</v>
      </c>
      <c r="W9093" s="66">
        <f t="shared" si="6596"/>
        <v>500</v>
      </c>
      <c r="X9093" s="66">
        <f t="shared" si="6596"/>
        <v>51331</v>
      </c>
      <c r="Y9093" s="208">
        <f t="shared" si="6587"/>
        <v>100</v>
      </c>
    </row>
    <row r="9094" spans="1:25">
      <c r="A9094" s="23">
        <v>35</v>
      </c>
      <c r="B9094" s="80" t="s">
        <v>172</v>
      </c>
      <c r="C9094" s="80" t="s">
        <v>1153</v>
      </c>
      <c r="D9094" s="80">
        <v>35020030</v>
      </c>
      <c r="E9094" s="22">
        <v>6131</v>
      </c>
      <c r="F9094" s="23"/>
      <c r="G9094" s="129" t="s">
        <v>3380</v>
      </c>
      <c r="H9094" s="32" t="s">
        <v>24</v>
      </c>
      <c r="I9094" s="44">
        <f t="shared" si="6566"/>
        <v>3600</v>
      </c>
      <c r="J9094" s="44">
        <v>100</v>
      </c>
      <c r="K9094" s="44">
        <f t="shared" si="6568"/>
        <v>3500</v>
      </c>
      <c r="L9094" s="44">
        <v>1000</v>
      </c>
      <c r="M9094" s="44">
        <v>1000</v>
      </c>
      <c r="N9094" s="44">
        <v>1500</v>
      </c>
      <c r="O9094" s="44">
        <v>0</v>
      </c>
      <c r="P9094" s="44">
        <v>0</v>
      </c>
      <c r="Q9094" s="44">
        <v>8100</v>
      </c>
      <c r="R9094" s="44">
        <v>100</v>
      </c>
      <c r="S9094" s="44">
        <v>100</v>
      </c>
      <c r="T9094" s="44">
        <f t="shared" si="6592"/>
        <v>0</v>
      </c>
      <c r="U9094" s="44"/>
      <c r="V9094" s="44"/>
      <c r="W9094" s="44"/>
      <c r="X9094" s="44">
        <f t="shared" si="6593"/>
        <v>100</v>
      </c>
      <c r="Y9094" s="209">
        <f t="shared" si="6587"/>
        <v>100</v>
      </c>
    </row>
    <row r="9095" spans="1:25">
      <c r="A9095" s="23">
        <v>35</v>
      </c>
      <c r="B9095" s="80" t="s">
        <v>172</v>
      </c>
      <c r="C9095" s="80" t="s">
        <v>1153</v>
      </c>
      <c r="D9095" s="80">
        <v>35020030</v>
      </c>
      <c r="E9095" s="22">
        <v>6132</v>
      </c>
      <c r="F9095" s="23"/>
      <c r="G9095" s="129" t="s">
        <v>3380</v>
      </c>
      <c r="H9095" s="32" t="s">
        <v>25</v>
      </c>
      <c r="I9095" s="44">
        <f t="shared" si="6566"/>
        <v>8000</v>
      </c>
      <c r="J9095" s="44">
        <v>8000</v>
      </c>
      <c r="K9095" s="44">
        <f t="shared" si="6568"/>
        <v>0</v>
      </c>
      <c r="L9095" s="44">
        <v>0</v>
      </c>
      <c r="M9095" s="44">
        <v>0</v>
      </c>
      <c r="N9095" s="44">
        <v>0</v>
      </c>
      <c r="O9095" s="44">
        <v>0</v>
      </c>
      <c r="P9095" s="44">
        <v>0</v>
      </c>
      <c r="Q9095" s="44">
        <v>9000</v>
      </c>
      <c r="R9095" s="44">
        <v>9000</v>
      </c>
      <c r="S9095" s="44">
        <v>8400</v>
      </c>
      <c r="T9095" s="44">
        <f t="shared" si="6592"/>
        <v>600</v>
      </c>
      <c r="U9095" s="44"/>
      <c r="V9095" s="44">
        <v>600</v>
      </c>
      <c r="W9095" s="44"/>
      <c r="X9095" s="44">
        <f t="shared" si="6593"/>
        <v>9000</v>
      </c>
      <c r="Y9095" s="209">
        <f t="shared" si="6587"/>
        <v>100</v>
      </c>
    </row>
    <row r="9096" spans="1:25">
      <c r="A9096" s="23">
        <v>35</v>
      </c>
      <c r="B9096" s="80" t="s">
        <v>172</v>
      </c>
      <c r="C9096" s="80" t="s">
        <v>1153</v>
      </c>
      <c r="D9096" s="80">
        <v>35020030</v>
      </c>
      <c r="E9096" s="22">
        <v>6133</v>
      </c>
      <c r="F9096" s="23"/>
      <c r="G9096" s="129" t="s">
        <v>3380</v>
      </c>
      <c r="H9096" s="32" t="s">
        <v>26</v>
      </c>
      <c r="I9096" s="44">
        <f t="shared" si="6566"/>
        <v>8000</v>
      </c>
      <c r="J9096" s="44">
        <v>8000</v>
      </c>
      <c r="K9096" s="44">
        <f t="shared" si="6568"/>
        <v>0</v>
      </c>
      <c r="L9096" s="44">
        <v>0</v>
      </c>
      <c r="M9096" s="44">
        <v>0</v>
      </c>
      <c r="N9096" s="44">
        <v>0</v>
      </c>
      <c r="O9096" s="44">
        <v>0</v>
      </c>
      <c r="P9096" s="44">
        <v>0</v>
      </c>
      <c r="Q9096" s="44">
        <v>6000</v>
      </c>
      <c r="R9096" s="44">
        <v>6000</v>
      </c>
      <c r="S9096" s="44">
        <v>5200</v>
      </c>
      <c r="T9096" s="44">
        <f t="shared" si="6592"/>
        <v>800</v>
      </c>
      <c r="U9096" s="44">
        <v>800</v>
      </c>
      <c r="V9096" s="44"/>
      <c r="W9096" s="44"/>
      <c r="X9096" s="44">
        <f t="shared" si="6593"/>
        <v>6000</v>
      </c>
      <c r="Y9096" s="209">
        <f t="shared" si="6587"/>
        <v>100</v>
      </c>
    </row>
    <row r="9097" spans="1:25">
      <c r="A9097" s="23">
        <v>35</v>
      </c>
      <c r="B9097" s="80" t="s">
        <v>172</v>
      </c>
      <c r="C9097" s="80" t="s">
        <v>1153</v>
      </c>
      <c r="D9097" s="80">
        <v>35020030</v>
      </c>
      <c r="E9097" s="22">
        <v>6134</v>
      </c>
      <c r="F9097" s="23"/>
      <c r="G9097" s="129" t="s">
        <v>3380</v>
      </c>
      <c r="H9097" s="32" t="s">
        <v>27</v>
      </c>
      <c r="I9097" s="44">
        <f t="shared" si="6566"/>
        <v>5500</v>
      </c>
      <c r="J9097" s="44">
        <v>3500</v>
      </c>
      <c r="K9097" s="44">
        <f t="shared" si="6568"/>
        <v>2000</v>
      </c>
      <c r="L9097" s="44">
        <v>1000</v>
      </c>
      <c r="M9097" s="44">
        <v>500</v>
      </c>
      <c r="N9097" s="44">
        <v>500</v>
      </c>
      <c r="O9097" s="44">
        <v>0</v>
      </c>
      <c r="P9097" s="44">
        <v>0</v>
      </c>
      <c r="Q9097" s="44">
        <v>6500</v>
      </c>
      <c r="R9097" s="44">
        <v>4500</v>
      </c>
      <c r="S9097" s="44">
        <v>4500</v>
      </c>
      <c r="T9097" s="44">
        <f t="shared" si="6592"/>
        <v>0</v>
      </c>
      <c r="U9097" s="44"/>
      <c r="V9097" s="44"/>
      <c r="W9097" s="44"/>
      <c r="X9097" s="44">
        <f t="shared" si="6593"/>
        <v>4500</v>
      </c>
      <c r="Y9097" s="209">
        <f t="shared" si="6587"/>
        <v>100</v>
      </c>
    </row>
    <row r="9098" spans="1:25">
      <c r="A9098" s="23">
        <v>35</v>
      </c>
      <c r="B9098" s="80" t="s">
        <v>172</v>
      </c>
      <c r="C9098" s="80" t="s">
        <v>1153</v>
      </c>
      <c r="D9098" s="80">
        <v>35020030</v>
      </c>
      <c r="E9098" s="22">
        <v>6135</v>
      </c>
      <c r="F9098" s="23"/>
      <c r="G9098" s="129" t="s">
        <v>3380</v>
      </c>
      <c r="H9098" s="32" t="s">
        <v>28</v>
      </c>
      <c r="I9098" s="44">
        <f t="shared" si="6566"/>
        <v>50</v>
      </c>
      <c r="J9098" s="44">
        <v>50</v>
      </c>
      <c r="K9098" s="44">
        <f t="shared" si="6568"/>
        <v>0</v>
      </c>
      <c r="L9098" s="44">
        <v>0</v>
      </c>
      <c r="M9098" s="44">
        <v>0</v>
      </c>
      <c r="N9098" s="44">
        <v>0</v>
      </c>
      <c r="O9098" s="44">
        <v>0</v>
      </c>
      <c r="P9098" s="44">
        <v>0</v>
      </c>
      <c r="Q9098" s="44">
        <v>50</v>
      </c>
      <c r="R9098" s="44">
        <v>50</v>
      </c>
      <c r="S9098" s="44">
        <v>25</v>
      </c>
      <c r="T9098" s="44">
        <f t="shared" si="6592"/>
        <v>25</v>
      </c>
      <c r="U9098" s="44"/>
      <c r="V9098" s="44">
        <v>25</v>
      </c>
      <c r="W9098" s="44"/>
      <c r="X9098" s="44">
        <f t="shared" si="6593"/>
        <v>50</v>
      </c>
      <c r="Y9098" s="209">
        <f t="shared" si="6587"/>
        <v>100</v>
      </c>
    </row>
    <row r="9099" spans="1:25">
      <c r="A9099" s="23">
        <v>35</v>
      </c>
      <c r="B9099" s="80" t="s">
        <v>172</v>
      </c>
      <c r="C9099" s="80" t="s">
        <v>1153</v>
      </c>
      <c r="D9099" s="80">
        <v>35020030</v>
      </c>
      <c r="E9099" s="22">
        <v>6136</v>
      </c>
      <c r="F9099" s="23"/>
      <c r="G9099" s="129" t="s">
        <v>3380</v>
      </c>
      <c r="H9099" s="32" t="s">
        <v>29</v>
      </c>
      <c r="I9099" s="44">
        <f t="shared" si="6566"/>
        <v>350</v>
      </c>
      <c r="J9099" s="44">
        <v>50</v>
      </c>
      <c r="K9099" s="44">
        <f t="shared" si="6568"/>
        <v>300</v>
      </c>
      <c r="L9099" s="44">
        <v>100</v>
      </c>
      <c r="M9099" s="44">
        <v>100</v>
      </c>
      <c r="N9099" s="44">
        <v>100</v>
      </c>
      <c r="O9099" s="44">
        <v>0</v>
      </c>
      <c r="P9099" s="44">
        <v>0</v>
      </c>
      <c r="Q9099" s="44">
        <v>350</v>
      </c>
      <c r="R9099" s="44">
        <v>50</v>
      </c>
      <c r="S9099" s="44">
        <v>25</v>
      </c>
      <c r="T9099" s="44">
        <f t="shared" si="6592"/>
        <v>25</v>
      </c>
      <c r="U9099" s="44"/>
      <c r="V9099" s="44">
        <v>25</v>
      </c>
      <c r="W9099" s="44"/>
      <c r="X9099" s="44">
        <f t="shared" si="6593"/>
        <v>50</v>
      </c>
      <c r="Y9099" s="209">
        <f t="shared" si="6587"/>
        <v>100</v>
      </c>
    </row>
    <row r="9100" spans="1:25">
      <c r="A9100" s="23">
        <v>35</v>
      </c>
      <c r="B9100" s="80" t="s">
        <v>172</v>
      </c>
      <c r="C9100" s="80" t="s">
        <v>1153</v>
      </c>
      <c r="D9100" s="80">
        <v>35020030</v>
      </c>
      <c r="E9100" s="22">
        <v>6137</v>
      </c>
      <c r="F9100" s="23"/>
      <c r="G9100" s="129" t="s">
        <v>3380</v>
      </c>
      <c r="H9100" s="32" t="s">
        <v>30</v>
      </c>
      <c r="I9100" s="44">
        <f t="shared" si="6566"/>
        <v>3800</v>
      </c>
      <c r="J9100" s="44">
        <v>3500</v>
      </c>
      <c r="K9100" s="44">
        <f t="shared" si="6568"/>
        <v>300</v>
      </c>
      <c r="L9100" s="44">
        <v>100</v>
      </c>
      <c r="M9100" s="44">
        <v>100</v>
      </c>
      <c r="N9100" s="44">
        <v>100</v>
      </c>
      <c r="O9100" s="44">
        <v>0</v>
      </c>
      <c r="P9100" s="44">
        <v>0</v>
      </c>
      <c r="Q9100" s="44">
        <v>6906</v>
      </c>
      <c r="R9100" s="44">
        <v>3500</v>
      </c>
      <c r="S9100" s="44">
        <v>2700</v>
      </c>
      <c r="T9100" s="44">
        <f t="shared" si="6592"/>
        <v>800</v>
      </c>
      <c r="U9100" s="44">
        <v>800</v>
      </c>
      <c r="V9100" s="44"/>
      <c r="W9100" s="44"/>
      <c r="X9100" s="44">
        <f t="shared" si="6593"/>
        <v>3500</v>
      </c>
      <c r="Y9100" s="209">
        <f t="shared" si="6587"/>
        <v>100</v>
      </c>
    </row>
    <row r="9101" spans="1:25">
      <c r="A9101" s="23">
        <v>35</v>
      </c>
      <c r="B9101" s="80" t="s">
        <v>172</v>
      </c>
      <c r="C9101" s="80" t="s">
        <v>1153</v>
      </c>
      <c r="D9101" s="80">
        <v>35020030</v>
      </c>
      <c r="E9101" s="22">
        <v>6138</v>
      </c>
      <c r="F9101" s="23"/>
      <c r="G9101" s="129" t="s">
        <v>3380</v>
      </c>
      <c r="H9101" s="32" t="s">
        <v>31</v>
      </c>
      <c r="I9101" s="44">
        <f t="shared" si="6566"/>
        <v>50</v>
      </c>
      <c r="J9101" s="44">
        <v>50</v>
      </c>
      <c r="K9101" s="44">
        <f t="shared" si="6568"/>
        <v>0</v>
      </c>
      <c r="L9101" s="44">
        <v>0</v>
      </c>
      <c r="M9101" s="44">
        <v>0</v>
      </c>
      <c r="N9101" s="44">
        <v>0</v>
      </c>
      <c r="O9101" s="44">
        <v>0</v>
      </c>
      <c r="P9101" s="44">
        <v>0</v>
      </c>
      <c r="Q9101" s="44">
        <v>50</v>
      </c>
      <c r="R9101" s="44">
        <v>50</v>
      </c>
      <c r="S9101" s="44">
        <v>0</v>
      </c>
      <c r="T9101" s="44">
        <f t="shared" si="6592"/>
        <v>50</v>
      </c>
      <c r="U9101" s="44">
        <v>50</v>
      </c>
      <c r="V9101" s="44"/>
      <c r="W9101" s="44"/>
      <c r="X9101" s="44">
        <f t="shared" si="6593"/>
        <v>50</v>
      </c>
      <c r="Y9101" s="209">
        <f t="shared" si="6587"/>
        <v>100</v>
      </c>
    </row>
    <row r="9102" spans="1:25">
      <c r="A9102" s="20">
        <v>35</v>
      </c>
      <c r="B9102" s="81" t="s">
        <v>172</v>
      </c>
      <c r="C9102" s="81" t="s">
        <v>1153</v>
      </c>
      <c r="D9102" s="81">
        <v>35020030</v>
      </c>
      <c r="E9102" s="20" t="s">
        <v>144</v>
      </c>
      <c r="F9102" s="23" t="s">
        <v>0</v>
      </c>
      <c r="G9102" s="154" t="s">
        <v>0</v>
      </c>
      <c r="H9102" s="21" t="s">
        <v>32</v>
      </c>
      <c r="I9102" s="66">
        <f t="shared" si="6566"/>
        <v>44500</v>
      </c>
      <c r="J9102" s="66">
        <f>SUM(J9103:J9105)</f>
        <v>28000</v>
      </c>
      <c r="K9102" s="66">
        <f t="shared" si="6568"/>
        <v>16000</v>
      </c>
      <c r="L9102" s="66">
        <f t="shared" ref="L9102:X9102" si="6597">SUM(L9103:L9105)</f>
        <v>5000</v>
      </c>
      <c r="M9102" s="66">
        <f t="shared" si="6597"/>
        <v>5000</v>
      </c>
      <c r="N9102" s="66">
        <f t="shared" si="6597"/>
        <v>6000</v>
      </c>
      <c r="O9102" s="66">
        <f t="shared" si="6597"/>
        <v>500</v>
      </c>
      <c r="P9102" s="66">
        <f t="shared" si="6597"/>
        <v>0</v>
      </c>
      <c r="Q9102" s="66">
        <f t="shared" si="6597"/>
        <v>71909</v>
      </c>
      <c r="R9102" s="66">
        <f t="shared" si="6597"/>
        <v>28081</v>
      </c>
      <c r="S9102" s="66">
        <f t="shared" si="6597"/>
        <v>20381</v>
      </c>
      <c r="T9102" s="66">
        <f t="shared" si="6597"/>
        <v>7700</v>
      </c>
      <c r="U9102" s="66">
        <f t="shared" si="6597"/>
        <v>2600</v>
      </c>
      <c r="V9102" s="66">
        <f t="shared" si="6597"/>
        <v>4600</v>
      </c>
      <c r="W9102" s="66">
        <f t="shared" si="6597"/>
        <v>500</v>
      </c>
      <c r="X9102" s="66">
        <f t="shared" si="6597"/>
        <v>28081</v>
      </c>
      <c r="Y9102" s="208">
        <f t="shared" si="6587"/>
        <v>100</v>
      </c>
    </row>
    <row r="9103" spans="1:25" s="171" customFormat="1">
      <c r="A9103" s="167">
        <v>35</v>
      </c>
      <c r="B9103" s="180" t="s">
        <v>172</v>
      </c>
      <c r="C9103" s="180" t="s">
        <v>1153</v>
      </c>
      <c r="D9103" s="180">
        <v>35020030</v>
      </c>
      <c r="E9103" s="168">
        <v>6139</v>
      </c>
      <c r="F9103" s="167"/>
      <c r="G9103" s="187" t="s">
        <v>3380</v>
      </c>
      <c r="H9103" s="169" t="s">
        <v>32</v>
      </c>
      <c r="I9103" s="170">
        <f t="shared" si="6566"/>
        <v>41500</v>
      </c>
      <c r="J9103" s="44">
        <v>25000</v>
      </c>
      <c r="K9103" s="44">
        <f t="shared" si="6568"/>
        <v>16000</v>
      </c>
      <c r="L9103" s="44">
        <v>5000</v>
      </c>
      <c r="M9103" s="44">
        <v>5000</v>
      </c>
      <c r="N9103" s="44">
        <v>6000</v>
      </c>
      <c r="O9103" s="44">
        <v>500</v>
      </c>
      <c r="P9103" s="44">
        <v>0</v>
      </c>
      <c r="Q9103" s="44">
        <v>68828</v>
      </c>
      <c r="R9103" s="44">
        <v>25000</v>
      </c>
      <c r="S9103" s="44">
        <v>18800</v>
      </c>
      <c r="T9103" s="44">
        <f t="shared" si="6592"/>
        <v>6200</v>
      </c>
      <c r="U9103" s="44">
        <v>2100</v>
      </c>
      <c r="V9103" s="44">
        <v>4100</v>
      </c>
      <c r="W9103" s="44"/>
      <c r="X9103" s="44">
        <f t="shared" si="6593"/>
        <v>25000</v>
      </c>
      <c r="Y9103" s="209">
        <f t="shared" si="6587"/>
        <v>100</v>
      </c>
    </row>
    <row r="9104" spans="1:25">
      <c r="A9104" s="23">
        <v>35</v>
      </c>
      <c r="B9104" s="80" t="s">
        <v>172</v>
      </c>
      <c r="C9104" s="80" t="s">
        <v>1153</v>
      </c>
      <c r="D9104" s="80">
        <v>35020030</v>
      </c>
      <c r="E9104" s="22">
        <v>6139</v>
      </c>
      <c r="F9104" s="23" t="s">
        <v>3072</v>
      </c>
      <c r="G9104" s="129" t="s">
        <v>3380</v>
      </c>
      <c r="H9104" s="32" t="s">
        <v>152</v>
      </c>
      <c r="I9104" s="44">
        <f t="shared" si="6566"/>
        <v>1500</v>
      </c>
      <c r="J9104" s="44">
        <v>1500</v>
      </c>
      <c r="K9104" s="44">
        <f t="shared" si="6568"/>
        <v>0</v>
      </c>
      <c r="L9104" s="44">
        <v>0</v>
      </c>
      <c r="M9104" s="44">
        <v>0</v>
      </c>
      <c r="N9104" s="44">
        <v>0</v>
      </c>
      <c r="O9104" s="44">
        <v>0</v>
      </c>
      <c r="P9104" s="44">
        <v>0</v>
      </c>
      <c r="Q9104" s="44">
        <v>1581</v>
      </c>
      <c r="R9104" s="44">
        <v>1581</v>
      </c>
      <c r="S9104" s="44">
        <v>1581</v>
      </c>
      <c r="T9104" s="44">
        <f t="shared" si="6592"/>
        <v>0</v>
      </c>
      <c r="U9104" s="44"/>
      <c r="V9104" s="44"/>
      <c r="W9104" s="44"/>
      <c r="X9104" s="44">
        <f t="shared" si="6593"/>
        <v>1581</v>
      </c>
      <c r="Y9104" s="209">
        <f t="shared" si="6587"/>
        <v>100</v>
      </c>
    </row>
    <row r="9105" spans="1:25">
      <c r="A9105" s="23">
        <v>35</v>
      </c>
      <c r="B9105" s="80" t="s">
        <v>172</v>
      </c>
      <c r="C9105" s="80" t="s">
        <v>1153</v>
      </c>
      <c r="D9105" s="80">
        <v>35020030</v>
      </c>
      <c r="E9105" s="22">
        <v>6139</v>
      </c>
      <c r="F9105" s="23" t="s">
        <v>3073</v>
      </c>
      <c r="G9105" s="129" t="s">
        <v>3380</v>
      </c>
      <c r="H9105" s="32" t="s">
        <v>158</v>
      </c>
      <c r="I9105" s="44">
        <f t="shared" si="6566"/>
        <v>1500</v>
      </c>
      <c r="J9105" s="44">
        <v>1500</v>
      </c>
      <c r="K9105" s="44">
        <f t="shared" si="6568"/>
        <v>0</v>
      </c>
      <c r="L9105" s="44">
        <v>0</v>
      </c>
      <c r="M9105" s="44">
        <v>0</v>
      </c>
      <c r="N9105" s="44">
        <v>0</v>
      </c>
      <c r="O9105" s="44">
        <v>0</v>
      </c>
      <c r="P9105" s="44">
        <v>0</v>
      </c>
      <c r="Q9105" s="44">
        <v>1500</v>
      </c>
      <c r="R9105" s="44">
        <v>1500</v>
      </c>
      <c r="S9105" s="44">
        <v>0</v>
      </c>
      <c r="T9105" s="44">
        <f t="shared" si="6592"/>
        <v>1500</v>
      </c>
      <c r="U9105" s="44">
        <v>500</v>
      </c>
      <c r="V9105" s="44">
        <v>500</v>
      </c>
      <c r="W9105" s="44">
        <v>500</v>
      </c>
      <c r="X9105" s="44">
        <f t="shared" si="6593"/>
        <v>1500</v>
      </c>
      <c r="Y9105" s="209">
        <f t="shared" si="6587"/>
        <v>100</v>
      </c>
    </row>
    <row r="9106" spans="1:25" ht="20.399999999999999">
      <c r="A9106" s="20" t="s">
        <v>0</v>
      </c>
      <c r="B9106" s="81" t="s">
        <v>0</v>
      </c>
      <c r="C9106" s="81" t="s">
        <v>0</v>
      </c>
      <c r="D9106" s="94" t="s">
        <v>0</v>
      </c>
      <c r="E9106" s="21" t="s">
        <v>0</v>
      </c>
      <c r="F9106" s="21" t="s">
        <v>0</v>
      </c>
      <c r="G9106" s="150" t="s">
        <v>0</v>
      </c>
      <c r="H9106" s="30" t="s">
        <v>42</v>
      </c>
      <c r="I9106" s="31">
        <f t="shared" ref="I9106:X9107" si="6598">SUM(I9107)</f>
        <v>300</v>
      </c>
      <c r="J9106" s="31">
        <f t="shared" si="6598"/>
        <v>100</v>
      </c>
      <c r="K9106" s="31">
        <f t="shared" si="6598"/>
        <v>200</v>
      </c>
      <c r="L9106" s="31">
        <f t="shared" si="6598"/>
        <v>0</v>
      </c>
      <c r="M9106" s="31">
        <f t="shared" si="6598"/>
        <v>100</v>
      </c>
      <c r="N9106" s="31">
        <f t="shared" si="6598"/>
        <v>100</v>
      </c>
      <c r="O9106" s="31">
        <f t="shared" si="6598"/>
        <v>0</v>
      </c>
      <c r="P9106" s="31">
        <f t="shared" si="6598"/>
        <v>0</v>
      </c>
      <c r="Q9106" s="31">
        <f t="shared" si="6598"/>
        <v>300</v>
      </c>
      <c r="R9106" s="31">
        <f t="shared" si="6598"/>
        <v>100</v>
      </c>
      <c r="S9106" s="31">
        <f t="shared" si="6598"/>
        <v>0</v>
      </c>
      <c r="T9106" s="31">
        <f t="shared" si="6598"/>
        <v>0</v>
      </c>
      <c r="U9106" s="31">
        <f t="shared" si="6598"/>
        <v>0</v>
      </c>
      <c r="V9106" s="31">
        <f t="shared" si="6598"/>
        <v>0</v>
      </c>
      <c r="W9106" s="31">
        <f t="shared" si="6598"/>
        <v>0</v>
      </c>
      <c r="X9106" s="31">
        <f t="shared" si="6598"/>
        <v>0</v>
      </c>
      <c r="Y9106" s="220">
        <f t="shared" si="6587"/>
        <v>0</v>
      </c>
    </row>
    <row r="9107" spans="1:25">
      <c r="A9107" s="23">
        <v>35</v>
      </c>
      <c r="B9107" s="80" t="s">
        <v>172</v>
      </c>
      <c r="C9107" s="80" t="s">
        <v>1153</v>
      </c>
      <c r="D9107" s="80">
        <v>35020030</v>
      </c>
      <c r="E9107" s="21" t="s">
        <v>159</v>
      </c>
      <c r="F9107" s="21" t="s">
        <v>0</v>
      </c>
      <c r="G9107" s="150" t="s">
        <v>0</v>
      </c>
      <c r="H9107" s="21" t="s">
        <v>34</v>
      </c>
      <c r="I9107" s="66">
        <f t="shared" si="6598"/>
        <v>300</v>
      </c>
      <c r="J9107" s="66">
        <f t="shared" si="6598"/>
        <v>100</v>
      </c>
      <c r="K9107" s="66">
        <f t="shared" si="6598"/>
        <v>200</v>
      </c>
      <c r="L9107" s="66">
        <f t="shared" si="6598"/>
        <v>0</v>
      </c>
      <c r="M9107" s="66">
        <f t="shared" si="6598"/>
        <v>100</v>
      </c>
      <c r="N9107" s="66">
        <f t="shared" si="6598"/>
        <v>100</v>
      </c>
      <c r="O9107" s="66">
        <f t="shared" si="6598"/>
        <v>0</v>
      </c>
      <c r="P9107" s="66">
        <f t="shared" si="6598"/>
        <v>0</v>
      </c>
      <c r="Q9107" s="66">
        <f t="shared" si="6598"/>
        <v>300</v>
      </c>
      <c r="R9107" s="66">
        <f t="shared" si="6598"/>
        <v>100</v>
      </c>
      <c r="S9107" s="66">
        <f t="shared" si="6598"/>
        <v>0</v>
      </c>
      <c r="T9107" s="66">
        <f t="shared" si="6598"/>
        <v>0</v>
      </c>
      <c r="U9107" s="66">
        <f t="shared" si="6598"/>
        <v>0</v>
      </c>
      <c r="V9107" s="66">
        <f t="shared" si="6598"/>
        <v>0</v>
      </c>
      <c r="W9107" s="66">
        <f t="shared" si="6598"/>
        <v>0</v>
      </c>
      <c r="X9107" s="66">
        <f t="shared" si="6598"/>
        <v>0</v>
      </c>
      <c r="Y9107" s="208">
        <f t="shared" si="6587"/>
        <v>0</v>
      </c>
    </row>
    <row r="9108" spans="1:25">
      <c r="A9108" s="23">
        <v>35</v>
      </c>
      <c r="B9108" s="80" t="s">
        <v>172</v>
      </c>
      <c r="C9108" s="80" t="s">
        <v>1153</v>
      </c>
      <c r="D9108" s="80">
        <v>35020030</v>
      </c>
      <c r="E9108" s="22">
        <v>6148</v>
      </c>
      <c r="F9108" s="23"/>
      <c r="G9108" s="129" t="s">
        <v>3380</v>
      </c>
      <c r="H9108" s="32" t="s">
        <v>41</v>
      </c>
      <c r="I9108" s="44">
        <f t="shared" si="6566"/>
        <v>300</v>
      </c>
      <c r="J9108" s="44">
        <v>100</v>
      </c>
      <c r="K9108" s="44">
        <f t="shared" si="6568"/>
        <v>200</v>
      </c>
      <c r="L9108" s="44"/>
      <c r="M9108" s="44">
        <v>100</v>
      </c>
      <c r="N9108" s="44">
        <v>100</v>
      </c>
      <c r="O9108" s="44"/>
      <c r="P9108" s="44"/>
      <c r="Q9108" s="44">
        <v>300</v>
      </c>
      <c r="R9108" s="44">
        <v>100</v>
      </c>
      <c r="S9108" s="44">
        <v>0</v>
      </c>
      <c r="T9108" s="44">
        <f t="shared" si="6592"/>
        <v>0</v>
      </c>
      <c r="U9108" s="44"/>
      <c r="V9108" s="44"/>
      <c r="W9108" s="44"/>
      <c r="X9108" s="44">
        <f t="shared" si="6593"/>
        <v>0</v>
      </c>
      <c r="Y9108" s="209">
        <f t="shared" si="6587"/>
        <v>0</v>
      </c>
    </row>
    <row r="9109" spans="1:25" ht="20.399999999999999">
      <c r="A9109" s="20" t="s">
        <v>0</v>
      </c>
      <c r="B9109" s="81" t="s">
        <v>0</v>
      </c>
      <c r="C9109" s="81" t="s">
        <v>0</v>
      </c>
      <c r="D9109" s="94" t="s">
        <v>0</v>
      </c>
      <c r="E9109" s="21" t="s">
        <v>0</v>
      </c>
      <c r="F9109" s="21" t="s">
        <v>0</v>
      </c>
      <c r="G9109" s="150" t="s">
        <v>0</v>
      </c>
      <c r="H9109" s="30" t="s">
        <v>60</v>
      </c>
      <c r="I9109" s="31">
        <f t="shared" si="6566"/>
        <v>3200</v>
      </c>
      <c r="J9109" s="31">
        <f t="shared" ref="J9109:X9110" si="6599">SUM(J9110)</f>
        <v>1000</v>
      </c>
      <c r="K9109" s="31">
        <f t="shared" si="6568"/>
        <v>2200</v>
      </c>
      <c r="L9109" s="31">
        <f t="shared" si="6599"/>
        <v>2000</v>
      </c>
      <c r="M9109" s="31">
        <f t="shared" si="6599"/>
        <v>100</v>
      </c>
      <c r="N9109" s="31">
        <f t="shared" si="6599"/>
        <v>100</v>
      </c>
      <c r="O9109" s="31">
        <f t="shared" si="6599"/>
        <v>0</v>
      </c>
      <c r="P9109" s="31">
        <f t="shared" si="6599"/>
        <v>0</v>
      </c>
      <c r="Q9109" s="31">
        <f t="shared" si="6599"/>
        <v>11083</v>
      </c>
      <c r="R9109" s="31">
        <f t="shared" si="6599"/>
        <v>1000</v>
      </c>
      <c r="S9109" s="31">
        <f t="shared" si="6599"/>
        <v>1000</v>
      </c>
      <c r="T9109" s="31">
        <f t="shared" si="6599"/>
        <v>0</v>
      </c>
      <c r="U9109" s="31">
        <f t="shared" si="6599"/>
        <v>0</v>
      </c>
      <c r="V9109" s="31">
        <f t="shared" si="6599"/>
        <v>0</v>
      </c>
      <c r="W9109" s="31">
        <f t="shared" si="6599"/>
        <v>0</v>
      </c>
      <c r="X9109" s="31">
        <f t="shared" si="6599"/>
        <v>1000</v>
      </c>
      <c r="Y9109" s="220">
        <f t="shared" si="6587"/>
        <v>100</v>
      </c>
    </row>
    <row r="9110" spans="1:25">
      <c r="A9110" s="23">
        <v>35</v>
      </c>
      <c r="B9110" s="80" t="s">
        <v>172</v>
      </c>
      <c r="C9110" s="80" t="s">
        <v>1153</v>
      </c>
      <c r="D9110" s="80">
        <v>35020030</v>
      </c>
      <c r="E9110" s="21" t="s">
        <v>166</v>
      </c>
      <c r="F9110" s="21" t="s">
        <v>0</v>
      </c>
      <c r="G9110" s="150" t="s">
        <v>0</v>
      </c>
      <c r="H9110" s="21" t="s">
        <v>53</v>
      </c>
      <c r="I9110" s="66">
        <f t="shared" si="6566"/>
        <v>3200</v>
      </c>
      <c r="J9110" s="66">
        <f t="shared" si="6599"/>
        <v>1000</v>
      </c>
      <c r="K9110" s="66">
        <f t="shared" si="6568"/>
        <v>2200</v>
      </c>
      <c r="L9110" s="66">
        <f t="shared" si="6599"/>
        <v>2000</v>
      </c>
      <c r="M9110" s="66">
        <f t="shared" si="6599"/>
        <v>100</v>
      </c>
      <c r="N9110" s="66">
        <f t="shared" si="6599"/>
        <v>100</v>
      </c>
      <c r="O9110" s="66">
        <f t="shared" si="6599"/>
        <v>0</v>
      </c>
      <c r="P9110" s="66">
        <f t="shared" si="6599"/>
        <v>0</v>
      </c>
      <c r="Q9110" s="66">
        <f t="shared" si="6599"/>
        <v>11083</v>
      </c>
      <c r="R9110" s="66">
        <f t="shared" si="6599"/>
        <v>1000</v>
      </c>
      <c r="S9110" s="66">
        <f t="shared" si="6599"/>
        <v>1000</v>
      </c>
      <c r="T9110" s="66">
        <f t="shared" si="6599"/>
        <v>0</v>
      </c>
      <c r="U9110" s="66">
        <f t="shared" si="6599"/>
        <v>0</v>
      </c>
      <c r="V9110" s="66">
        <f t="shared" si="6599"/>
        <v>0</v>
      </c>
      <c r="W9110" s="66">
        <f t="shared" si="6599"/>
        <v>0</v>
      </c>
      <c r="X9110" s="66">
        <f t="shared" si="6599"/>
        <v>1000</v>
      </c>
      <c r="Y9110" s="208">
        <f t="shared" si="6587"/>
        <v>100</v>
      </c>
    </row>
    <row r="9111" spans="1:25">
      <c r="A9111" s="23">
        <v>35</v>
      </c>
      <c r="B9111" s="80" t="s">
        <v>172</v>
      </c>
      <c r="C9111" s="80" t="s">
        <v>1153</v>
      </c>
      <c r="D9111" s="80">
        <v>35020030</v>
      </c>
      <c r="E9111" s="22">
        <v>8213</v>
      </c>
      <c r="F9111" s="23"/>
      <c r="G9111" s="129" t="s">
        <v>3380</v>
      </c>
      <c r="H9111" s="32" t="s">
        <v>56</v>
      </c>
      <c r="I9111" s="44">
        <f t="shared" si="6566"/>
        <v>3200</v>
      </c>
      <c r="J9111" s="44">
        <v>1000</v>
      </c>
      <c r="K9111" s="44">
        <f t="shared" si="6568"/>
        <v>2200</v>
      </c>
      <c r="L9111" s="44">
        <v>2000</v>
      </c>
      <c r="M9111" s="44">
        <v>100</v>
      </c>
      <c r="N9111" s="44">
        <v>100</v>
      </c>
      <c r="O9111" s="44">
        <v>0</v>
      </c>
      <c r="P9111" s="44">
        <v>0</v>
      </c>
      <c r="Q9111" s="44">
        <v>11083</v>
      </c>
      <c r="R9111" s="44">
        <v>1000</v>
      </c>
      <c r="S9111" s="44">
        <v>1000</v>
      </c>
      <c r="T9111" s="44">
        <f t="shared" si="6592"/>
        <v>0</v>
      </c>
      <c r="U9111" s="44"/>
      <c r="V9111" s="44"/>
      <c r="W9111" s="44"/>
      <c r="X9111" s="44">
        <f t="shared" si="6593"/>
        <v>1000</v>
      </c>
      <c r="Y9111" s="209">
        <f t="shared" si="6587"/>
        <v>100</v>
      </c>
    </row>
    <row r="9112" spans="1:25">
      <c r="A9112" s="32" t="s">
        <v>0</v>
      </c>
      <c r="B9112" s="95" t="s">
        <v>0</v>
      </c>
      <c r="C9112" s="95" t="s">
        <v>0</v>
      </c>
      <c r="D9112" s="95" t="s">
        <v>0</v>
      </c>
      <c r="E9112" s="32" t="s">
        <v>0</v>
      </c>
      <c r="F9112" s="32" t="s">
        <v>0</v>
      </c>
      <c r="G9112" s="154" t="s">
        <v>0</v>
      </c>
      <c r="H9112" s="30" t="s">
        <v>2018</v>
      </c>
      <c r="I9112" s="31">
        <f t="shared" si="6566"/>
        <v>739927</v>
      </c>
      <c r="J9112" s="31">
        <f>SUM(J9082,J9109,J9106)</f>
        <v>714927</v>
      </c>
      <c r="K9112" s="31">
        <f t="shared" si="6568"/>
        <v>24500</v>
      </c>
      <c r="L9112" s="31">
        <f t="shared" ref="L9112:X9112" si="6600">SUM(L9082,L9109,L9106)</f>
        <v>9200</v>
      </c>
      <c r="M9112" s="31">
        <f t="shared" si="6600"/>
        <v>6900</v>
      </c>
      <c r="N9112" s="31">
        <f t="shared" si="6600"/>
        <v>8400</v>
      </c>
      <c r="O9112" s="31">
        <f t="shared" si="6600"/>
        <v>500</v>
      </c>
      <c r="P9112" s="31">
        <f t="shared" si="6600"/>
        <v>0</v>
      </c>
      <c r="Q9112" s="31">
        <f t="shared" si="6600"/>
        <v>810931</v>
      </c>
      <c r="R9112" s="31">
        <f t="shared" si="6600"/>
        <v>743114</v>
      </c>
      <c r="S9112" s="31">
        <f t="shared" si="6600"/>
        <v>643925</v>
      </c>
      <c r="T9112" s="31">
        <f t="shared" si="6600"/>
        <v>99089</v>
      </c>
      <c r="U9112" s="31">
        <f t="shared" si="6600"/>
        <v>76256</v>
      </c>
      <c r="V9112" s="31">
        <f t="shared" si="6600"/>
        <v>21433</v>
      </c>
      <c r="W9112" s="31">
        <f t="shared" si="6600"/>
        <v>1400</v>
      </c>
      <c r="X9112" s="31">
        <f t="shared" si="6600"/>
        <v>743014</v>
      </c>
      <c r="Y9112" s="220">
        <f t="shared" si="6587"/>
        <v>99.986543114515399</v>
      </c>
    </row>
    <row r="9113" spans="1:25" ht="15" thickBot="1">
      <c r="A9113" s="32" t="s">
        <v>0</v>
      </c>
      <c r="B9113" s="95" t="s">
        <v>0</v>
      </c>
      <c r="C9113" s="95" t="s">
        <v>0</v>
      </c>
      <c r="D9113" s="95" t="s">
        <v>0</v>
      </c>
      <c r="E9113" s="32" t="s">
        <v>0</v>
      </c>
      <c r="F9113" s="32" t="s">
        <v>0</v>
      </c>
      <c r="G9113" s="154" t="s">
        <v>0</v>
      </c>
      <c r="H9113" s="21" t="s">
        <v>170</v>
      </c>
      <c r="I9113" s="66">
        <f t="shared" si="6566"/>
        <v>17</v>
      </c>
      <c r="J9113" s="66">
        <v>17</v>
      </c>
      <c r="K9113" s="66">
        <f t="shared" si="6568"/>
        <v>0</v>
      </c>
      <c r="L9113" s="66" t="s">
        <v>0</v>
      </c>
      <c r="M9113" s="66" t="s">
        <v>0</v>
      </c>
      <c r="N9113" s="66" t="s">
        <v>0</v>
      </c>
      <c r="O9113" s="66" t="s">
        <v>0</v>
      </c>
      <c r="P9113" s="66" t="s">
        <v>0</v>
      </c>
      <c r="Q9113" s="66">
        <v>0</v>
      </c>
      <c r="R9113" s="66"/>
      <c r="S9113" s="66"/>
      <c r="T9113" s="66"/>
      <c r="U9113" s="66"/>
      <c r="V9113" s="66"/>
      <c r="W9113" s="66"/>
      <c r="X9113" s="66"/>
      <c r="Y9113" s="208">
        <v>0</v>
      </c>
    </row>
    <row r="9114" spans="1:25" ht="41.4" thickBot="1">
      <c r="A9114" s="252" t="s">
        <v>0</v>
      </c>
      <c r="B9114" s="255" t="s">
        <v>0</v>
      </c>
      <c r="C9114" s="255" t="s">
        <v>0</v>
      </c>
      <c r="D9114" s="255" t="s">
        <v>0</v>
      </c>
      <c r="E9114" s="252" t="s">
        <v>0</v>
      </c>
      <c r="F9114" s="252" t="s">
        <v>0</v>
      </c>
      <c r="G9114" s="258" t="s">
        <v>0</v>
      </c>
      <c r="H9114" s="24" t="s">
        <v>72</v>
      </c>
      <c r="I9114" s="1" t="s">
        <v>3093</v>
      </c>
      <c r="J9114" s="1" t="s">
        <v>3130</v>
      </c>
      <c r="K9114" s="1" t="s">
        <v>3</v>
      </c>
      <c r="L9114" s="1" t="s">
        <v>4</v>
      </c>
      <c r="M9114" s="1" t="s">
        <v>5</v>
      </c>
      <c r="N9114" s="1" t="s">
        <v>6</v>
      </c>
      <c r="O9114" s="1" t="s">
        <v>7</v>
      </c>
      <c r="P9114" s="1" t="s">
        <v>8</v>
      </c>
      <c r="Q9114" s="1" t="s">
        <v>3344</v>
      </c>
      <c r="R9114" s="1" t="s">
        <v>3427</v>
      </c>
      <c r="S9114" s="1" t="s">
        <v>3447</v>
      </c>
      <c r="T9114" s="1" t="s">
        <v>3448</v>
      </c>
      <c r="U9114" s="1" t="s">
        <v>3452</v>
      </c>
      <c r="V9114" s="1" t="s">
        <v>3449</v>
      </c>
      <c r="W9114" s="1" t="s">
        <v>3450</v>
      </c>
      <c r="X9114" s="1" t="s">
        <v>3451</v>
      </c>
      <c r="Y9114" s="216" t="s">
        <v>3385</v>
      </c>
    </row>
    <row r="9115" spans="1:25">
      <c r="A9115" s="253"/>
      <c r="B9115" s="256"/>
      <c r="C9115" s="256"/>
      <c r="D9115" s="256"/>
      <c r="E9115" s="253"/>
      <c r="F9115" s="253"/>
      <c r="G9115" s="259"/>
      <c r="H9115" s="33" t="s">
        <v>0</v>
      </c>
      <c r="I9115" s="45">
        <v>1</v>
      </c>
      <c r="J9115" s="45">
        <v>3</v>
      </c>
      <c r="K9115" s="45" t="s">
        <v>9</v>
      </c>
      <c r="L9115" s="45">
        <v>5</v>
      </c>
      <c r="M9115" s="45">
        <v>6</v>
      </c>
      <c r="N9115" s="45">
        <v>7</v>
      </c>
      <c r="O9115" s="45">
        <v>8</v>
      </c>
      <c r="P9115" s="45">
        <v>9</v>
      </c>
      <c r="Q9115" s="45">
        <v>1</v>
      </c>
      <c r="R9115" s="45">
        <v>2</v>
      </c>
      <c r="S9115" s="45">
        <v>3</v>
      </c>
      <c r="T9115" s="45" t="s">
        <v>3453</v>
      </c>
      <c r="U9115" s="45">
        <v>5</v>
      </c>
      <c r="V9115" s="45">
        <v>6</v>
      </c>
      <c r="W9115" s="45">
        <v>7</v>
      </c>
      <c r="X9115" s="45" t="s">
        <v>3454</v>
      </c>
      <c r="Y9115" s="276">
        <v>9</v>
      </c>
    </row>
    <row r="9116" spans="1:25">
      <c r="A9116" s="253"/>
      <c r="B9116" s="256"/>
      <c r="C9116" s="256"/>
      <c r="D9116" s="256"/>
      <c r="E9116" s="253"/>
      <c r="F9116" s="253"/>
      <c r="G9116" s="259"/>
      <c r="H9116" s="34" t="s">
        <v>110</v>
      </c>
      <c r="I9116" s="35">
        <f t="shared" si="6566"/>
        <v>739927</v>
      </c>
      <c r="J9116" s="35">
        <f>SUM(J9112)</f>
        <v>714927</v>
      </c>
      <c r="K9116" s="35">
        <f t="shared" si="6568"/>
        <v>24500</v>
      </c>
      <c r="L9116" s="35">
        <f t="shared" ref="L9116:P9116" si="6601">SUM(L9112)</f>
        <v>9200</v>
      </c>
      <c r="M9116" s="35">
        <f t="shared" si="6601"/>
        <v>6900</v>
      </c>
      <c r="N9116" s="35">
        <f t="shared" si="6601"/>
        <v>8400</v>
      </c>
      <c r="O9116" s="35">
        <f t="shared" si="6601"/>
        <v>500</v>
      </c>
      <c r="P9116" s="35">
        <f t="shared" si="6601"/>
        <v>0</v>
      </c>
      <c r="Q9116" s="35">
        <f t="shared" ref="Q9116:R9116" si="6602">SUM(Q9112)</f>
        <v>810931</v>
      </c>
      <c r="R9116" s="35">
        <f t="shared" si="6602"/>
        <v>743114</v>
      </c>
      <c r="S9116" s="35">
        <f t="shared" ref="S9116" si="6603">SUM(S9112)</f>
        <v>643925</v>
      </c>
      <c r="T9116" s="35">
        <f t="shared" ref="T9116:X9116" si="6604">SUM(T9112)</f>
        <v>99089</v>
      </c>
      <c r="U9116" s="35">
        <f t="shared" si="6604"/>
        <v>76256</v>
      </c>
      <c r="V9116" s="35">
        <f t="shared" si="6604"/>
        <v>21433</v>
      </c>
      <c r="W9116" s="35">
        <f t="shared" si="6604"/>
        <v>1400</v>
      </c>
      <c r="X9116" s="35">
        <f t="shared" si="6604"/>
        <v>743014</v>
      </c>
      <c r="Y9116" s="218">
        <f t="shared" ref="Y9116:Y9117" si="6605">IF(R9116=0,0,(X9116/R9116)*100)</f>
        <v>99.986543114515399</v>
      </c>
    </row>
    <row r="9117" spans="1:25">
      <c r="A9117" s="253"/>
      <c r="B9117" s="256"/>
      <c r="C9117" s="256"/>
      <c r="D9117" s="256"/>
      <c r="E9117" s="253"/>
      <c r="F9117" s="253"/>
      <c r="G9117" s="259"/>
      <c r="H9117" s="36" t="s">
        <v>69</v>
      </c>
      <c r="I9117" s="35">
        <f t="shared" si="6566"/>
        <v>739927</v>
      </c>
      <c r="J9117" s="35">
        <f>SUM(J9116)</f>
        <v>714927</v>
      </c>
      <c r="K9117" s="35">
        <f t="shared" si="6568"/>
        <v>24500</v>
      </c>
      <c r="L9117" s="35">
        <f t="shared" ref="L9117:P9117" si="6606">SUM(L9116)</f>
        <v>9200</v>
      </c>
      <c r="M9117" s="35">
        <f t="shared" si="6606"/>
        <v>6900</v>
      </c>
      <c r="N9117" s="35">
        <f t="shared" si="6606"/>
        <v>8400</v>
      </c>
      <c r="O9117" s="35">
        <f t="shared" si="6606"/>
        <v>500</v>
      </c>
      <c r="P9117" s="35">
        <f t="shared" si="6606"/>
        <v>0</v>
      </c>
      <c r="Q9117" s="35">
        <f t="shared" ref="Q9117:R9117" si="6607">SUM(Q9116)</f>
        <v>810931</v>
      </c>
      <c r="R9117" s="35">
        <f t="shared" si="6607"/>
        <v>743114</v>
      </c>
      <c r="S9117" s="35">
        <f t="shared" ref="S9117" si="6608">SUM(S9116)</f>
        <v>643925</v>
      </c>
      <c r="T9117" s="35">
        <f t="shared" ref="T9117:X9117" si="6609">SUM(T9116)</f>
        <v>99089</v>
      </c>
      <c r="U9117" s="35">
        <f t="shared" si="6609"/>
        <v>76256</v>
      </c>
      <c r="V9117" s="35">
        <f t="shared" si="6609"/>
        <v>21433</v>
      </c>
      <c r="W9117" s="35">
        <f t="shared" si="6609"/>
        <v>1400</v>
      </c>
      <c r="X9117" s="35">
        <f t="shared" si="6609"/>
        <v>743014</v>
      </c>
      <c r="Y9117" s="218">
        <f t="shared" si="6605"/>
        <v>99.986543114515399</v>
      </c>
    </row>
    <row r="9118" spans="1:25">
      <c r="A9118" s="254"/>
      <c r="B9118" s="257"/>
      <c r="C9118" s="257"/>
      <c r="D9118" s="257"/>
      <c r="E9118" s="254"/>
      <c r="F9118" s="254"/>
      <c r="G9118" s="260"/>
    </row>
    <row r="9119" spans="1:25" ht="15" thickBot="1">
      <c r="A9119" s="32" t="s">
        <v>0</v>
      </c>
      <c r="B9119" s="95" t="s">
        <v>0</v>
      </c>
      <c r="C9119" s="95" t="s">
        <v>0</v>
      </c>
      <c r="D9119" s="95" t="s">
        <v>0</v>
      </c>
      <c r="E9119" s="32" t="s">
        <v>0</v>
      </c>
      <c r="F9119" s="32" t="s">
        <v>0</v>
      </c>
      <c r="G9119" s="154" t="s">
        <v>0</v>
      </c>
      <c r="H9119" s="37" t="s">
        <v>0</v>
      </c>
      <c r="I9119" s="37"/>
      <c r="J9119" s="37"/>
      <c r="K9119" s="37"/>
      <c r="L9119" s="37" t="s">
        <v>0</v>
      </c>
      <c r="M9119" s="37" t="s">
        <v>0</v>
      </c>
      <c r="N9119" s="37" t="s">
        <v>0</v>
      </c>
      <c r="O9119" s="37" t="s">
        <v>0</v>
      </c>
      <c r="P9119" s="37" t="s">
        <v>0</v>
      </c>
      <c r="Q9119" s="37"/>
      <c r="R9119" s="37"/>
      <c r="S9119" s="37"/>
      <c r="T9119" s="37" t="s">
        <v>0</v>
      </c>
      <c r="U9119" s="37" t="s">
        <v>0</v>
      </c>
      <c r="V9119" s="37" t="s">
        <v>0</v>
      </c>
      <c r="W9119" s="37" t="s">
        <v>0</v>
      </c>
      <c r="X9119" s="37" t="s">
        <v>0</v>
      </c>
      <c r="Y9119" s="219"/>
    </row>
    <row r="9120" spans="1:25" ht="41.4" thickBot="1">
      <c r="A9120" s="24" t="s">
        <v>123</v>
      </c>
      <c r="B9120" s="90" t="s">
        <v>124</v>
      </c>
      <c r="C9120" s="90" t="s">
        <v>125</v>
      </c>
      <c r="D9120" s="91" t="s">
        <v>0</v>
      </c>
      <c r="E9120" s="24" t="s">
        <v>126</v>
      </c>
      <c r="F9120" s="24" t="s">
        <v>127</v>
      </c>
      <c r="G9120" s="151" t="s">
        <v>128</v>
      </c>
      <c r="H9120" s="24" t="s">
        <v>1</v>
      </c>
      <c r="I9120" s="1" t="s">
        <v>3093</v>
      </c>
      <c r="J9120" s="1" t="s">
        <v>3130</v>
      </c>
      <c r="K9120" s="1" t="s">
        <v>3</v>
      </c>
      <c r="L9120" s="1" t="s">
        <v>4</v>
      </c>
      <c r="M9120" s="1" t="s">
        <v>5</v>
      </c>
      <c r="N9120" s="1" t="s">
        <v>6</v>
      </c>
      <c r="O9120" s="1" t="s">
        <v>7</v>
      </c>
      <c r="P9120" s="1" t="s">
        <v>8</v>
      </c>
      <c r="Q9120" s="1" t="s">
        <v>3344</v>
      </c>
      <c r="R9120" s="1" t="s">
        <v>3427</v>
      </c>
      <c r="S9120" s="1" t="s">
        <v>3447</v>
      </c>
      <c r="T9120" s="1" t="s">
        <v>3448</v>
      </c>
      <c r="U9120" s="1" t="s">
        <v>3452</v>
      </c>
      <c r="V9120" s="1" t="s">
        <v>3449</v>
      </c>
      <c r="W9120" s="1" t="s">
        <v>3450</v>
      </c>
      <c r="X9120" s="1" t="s">
        <v>3451</v>
      </c>
      <c r="Y9120" s="216" t="s">
        <v>3385</v>
      </c>
    </row>
    <row r="9121" spans="1:25">
      <c r="A9121" s="26" t="s">
        <v>0</v>
      </c>
      <c r="B9121" s="92" t="s">
        <v>0</v>
      </c>
      <c r="C9121" s="92" t="s">
        <v>0</v>
      </c>
      <c r="D9121" s="93" t="s">
        <v>0</v>
      </c>
      <c r="E9121" s="27" t="s">
        <v>0</v>
      </c>
      <c r="F9121" s="28" t="s">
        <v>0</v>
      </c>
      <c r="G9121" s="152" t="s">
        <v>0</v>
      </c>
      <c r="H9121" s="29" t="s">
        <v>0</v>
      </c>
      <c r="I9121" s="45">
        <v>1</v>
      </c>
      <c r="J9121" s="45">
        <v>3</v>
      </c>
      <c r="K9121" s="45" t="s">
        <v>9</v>
      </c>
      <c r="L9121" s="45">
        <v>5</v>
      </c>
      <c r="M9121" s="45">
        <v>6</v>
      </c>
      <c r="N9121" s="45">
        <v>7</v>
      </c>
      <c r="O9121" s="45">
        <v>8</v>
      </c>
      <c r="P9121" s="45">
        <v>9</v>
      </c>
      <c r="Q9121" s="45">
        <v>1</v>
      </c>
      <c r="R9121" s="45">
        <v>2</v>
      </c>
      <c r="S9121" s="45">
        <v>3</v>
      </c>
      <c r="T9121" s="45" t="s">
        <v>3453</v>
      </c>
      <c r="U9121" s="45">
        <v>5</v>
      </c>
      <c r="V9121" s="45">
        <v>6</v>
      </c>
      <c r="W9121" s="45">
        <v>7</v>
      </c>
      <c r="X9121" s="45" t="s">
        <v>3454</v>
      </c>
      <c r="Y9121" s="276">
        <v>9</v>
      </c>
    </row>
    <row r="9122" spans="1:25">
      <c r="A9122" s="20">
        <v>35</v>
      </c>
      <c r="B9122" s="81" t="s">
        <v>172</v>
      </c>
      <c r="C9122" s="80" t="s">
        <v>1164</v>
      </c>
      <c r="D9122" s="80">
        <v>35020031</v>
      </c>
      <c r="E9122" s="21" t="s">
        <v>0</v>
      </c>
      <c r="F9122" s="21" t="s">
        <v>0</v>
      </c>
      <c r="G9122" s="150" t="s">
        <v>0</v>
      </c>
      <c r="H9122" s="21" t="s">
        <v>2019</v>
      </c>
      <c r="I9122" s="22"/>
      <c r="J9122" s="22"/>
      <c r="K9122" s="22"/>
      <c r="L9122" s="22" t="s">
        <v>0</v>
      </c>
      <c r="M9122" s="22" t="s">
        <v>0</v>
      </c>
      <c r="N9122" s="22" t="s">
        <v>0</v>
      </c>
      <c r="O9122" s="22" t="s">
        <v>0</v>
      </c>
      <c r="P9122" s="22" t="s">
        <v>0</v>
      </c>
      <c r="Q9122" s="22"/>
      <c r="R9122" s="22"/>
      <c r="S9122" s="22"/>
      <c r="T9122" s="22" t="s">
        <v>0</v>
      </c>
      <c r="U9122" s="22" t="s">
        <v>0</v>
      </c>
      <c r="V9122" s="22" t="s">
        <v>0</v>
      </c>
      <c r="W9122" s="22" t="s">
        <v>0</v>
      </c>
      <c r="X9122" s="22" t="s">
        <v>0</v>
      </c>
      <c r="Y9122" s="209"/>
    </row>
    <row r="9123" spans="1:25" ht="20.399999999999999">
      <c r="A9123" s="20" t="s">
        <v>0</v>
      </c>
      <c r="B9123" s="81" t="s">
        <v>0</v>
      </c>
      <c r="C9123" s="81" t="s">
        <v>0</v>
      </c>
      <c r="D9123" s="94" t="s">
        <v>0</v>
      </c>
      <c r="E9123" s="21" t="s">
        <v>0</v>
      </c>
      <c r="F9123" s="21" t="s">
        <v>0</v>
      </c>
      <c r="G9123" s="150" t="s">
        <v>0</v>
      </c>
      <c r="H9123" s="30" t="s">
        <v>33</v>
      </c>
      <c r="I9123" s="31">
        <f t="shared" si="6566"/>
        <v>1087304</v>
      </c>
      <c r="J9123" s="31">
        <f>SUM(J9124,J9132,J9134)</f>
        <v>1035304</v>
      </c>
      <c r="K9123" s="31">
        <f t="shared" si="6568"/>
        <v>52000</v>
      </c>
      <c r="L9123" s="31">
        <f t="shared" ref="L9123:P9123" si="6610">SUM(L9124,L9132,L9134)</f>
        <v>3000</v>
      </c>
      <c r="M9123" s="31">
        <f t="shared" si="6610"/>
        <v>5000</v>
      </c>
      <c r="N9123" s="31">
        <f t="shared" si="6610"/>
        <v>44000</v>
      </c>
      <c r="O9123" s="31">
        <f t="shared" si="6610"/>
        <v>0</v>
      </c>
      <c r="P9123" s="31">
        <f t="shared" si="6610"/>
        <v>0</v>
      </c>
      <c r="Q9123" s="31">
        <f t="shared" ref="Q9123:R9123" si="6611">SUM(Q9124,Q9132,Q9134)</f>
        <v>1171357</v>
      </c>
      <c r="R9123" s="31">
        <f t="shared" si="6611"/>
        <v>1080465</v>
      </c>
      <c r="S9123" s="31">
        <f t="shared" ref="S9123" si="6612">SUM(S9124,S9132,S9134)</f>
        <v>869859</v>
      </c>
      <c r="T9123" s="31">
        <f t="shared" ref="T9123:X9123" si="6613">SUM(T9124,T9132,T9134)</f>
        <v>210606</v>
      </c>
      <c r="U9123" s="31">
        <f t="shared" si="6613"/>
        <v>100015</v>
      </c>
      <c r="V9123" s="31">
        <f t="shared" si="6613"/>
        <v>87263</v>
      </c>
      <c r="W9123" s="31">
        <f t="shared" si="6613"/>
        <v>23328</v>
      </c>
      <c r="X9123" s="31">
        <f t="shared" si="6613"/>
        <v>1080465</v>
      </c>
      <c r="Y9123" s="220">
        <f t="shared" ref="Y9123:Y9153" si="6614">IF(R9123=0,0,(X9123/R9123)*100)</f>
        <v>100</v>
      </c>
    </row>
    <row r="9124" spans="1:25">
      <c r="A9124" s="23">
        <v>35</v>
      </c>
      <c r="B9124" s="80" t="s">
        <v>172</v>
      </c>
      <c r="C9124" s="80" t="s">
        <v>1164</v>
      </c>
      <c r="D9124" s="80">
        <v>35020031</v>
      </c>
      <c r="E9124" s="21" t="s">
        <v>132</v>
      </c>
      <c r="F9124" s="21" t="s">
        <v>0</v>
      </c>
      <c r="G9124" s="150" t="s">
        <v>0</v>
      </c>
      <c r="H9124" s="21" t="s">
        <v>11</v>
      </c>
      <c r="I9124" s="66">
        <f t="shared" si="6566"/>
        <v>909338</v>
      </c>
      <c r="J9124" s="66">
        <f>SUM(J9125,J9126)</f>
        <v>901338</v>
      </c>
      <c r="K9124" s="66">
        <f t="shared" si="6568"/>
        <v>8000</v>
      </c>
      <c r="L9124" s="66">
        <f t="shared" ref="L9124:P9124" si="6615">SUM(L9125,L9126)</f>
        <v>1500</v>
      </c>
      <c r="M9124" s="66">
        <f t="shared" si="6615"/>
        <v>1500</v>
      </c>
      <c r="N9124" s="66">
        <f t="shared" si="6615"/>
        <v>5000</v>
      </c>
      <c r="O9124" s="66">
        <f t="shared" si="6615"/>
        <v>0</v>
      </c>
      <c r="P9124" s="66">
        <f t="shared" si="6615"/>
        <v>0</v>
      </c>
      <c r="Q9124" s="66">
        <f t="shared" ref="Q9124:R9124" si="6616">SUM(Q9125,Q9126)</f>
        <v>955947</v>
      </c>
      <c r="R9124" s="66">
        <f t="shared" si="6616"/>
        <v>942847</v>
      </c>
      <c r="S9124" s="66">
        <f t="shared" ref="S9124" si="6617">SUM(S9125,S9126)</f>
        <v>758755</v>
      </c>
      <c r="T9124" s="66">
        <f t="shared" ref="T9124:X9124" si="6618">SUM(T9125,T9126)</f>
        <v>184092</v>
      </c>
      <c r="U9124" s="66">
        <f t="shared" si="6618"/>
        <v>87269</v>
      </c>
      <c r="V9124" s="66">
        <f t="shared" si="6618"/>
        <v>77107</v>
      </c>
      <c r="W9124" s="66">
        <f t="shared" si="6618"/>
        <v>19716</v>
      </c>
      <c r="X9124" s="66">
        <f t="shared" si="6618"/>
        <v>942847</v>
      </c>
      <c r="Y9124" s="208">
        <f t="shared" si="6614"/>
        <v>100</v>
      </c>
    </row>
    <row r="9125" spans="1:25">
      <c r="A9125" s="23">
        <v>35</v>
      </c>
      <c r="B9125" s="80" t="s">
        <v>172</v>
      </c>
      <c r="C9125" s="80" t="s">
        <v>1164</v>
      </c>
      <c r="D9125" s="80">
        <v>35020031</v>
      </c>
      <c r="E9125" s="22">
        <v>6111</v>
      </c>
      <c r="F9125" s="23"/>
      <c r="G9125" s="129" t="s">
        <v>3380</v>
      </c>
      <c r="H9125" s="32" t="s">
        <v>12</v>
      </c>
      <c r="I9125" s="44">
        <f t="shared" si="6566"/>
        <v>834000</v>
      </c>
      <c r="J9125" s="44">
        <v>826000</v>
      </c>
      <c r="K9125" s="44">
        <f t="shared" si="6568"/>
        <v>8000</v>
      </c>
      <c r="L9125" s="44">
        <v>1500</v>
      </c>
      <c r="M9125" s="44">
        <v>1500</v>
      </c>
      <c r="N9125" s="44">
        <v>5000</v>
      </c>
      <c r="O9125" s="44">
        <v>0</v>
      </c>
      <c r="P9125" s="44">
        <v>0</v>
      </c>
      <c r="Q9125" s="44">
        <v>879853</v>
      </c>
      <c r="R9125" s="44">
        <v>866753</v>
      </c>
      <c r="S9125" s="44">
        <v>695738</v>
      </c>
      <c r="T9125" s="44">
        <f t="shared" ref="T9125:T9152" si="6619">U9125+V9125+W9125</f>
        <v>171015</v>
      </c>
      <c r="U9125" s="44">
        <v>76100</v>
      </c>
      <c r="V9125" s="44">
        <v>76100</v>
      </c>
      <c r="W9125" s="44">
        <v>18815</v>
      </c>
      <c r="X9125" s="44">
        <f t="shared" ref="X9125:X9152" si="6620">S9125+T9125</f>
        <v>866753</v>
      </c>
      <c r="Y9125" s="209">
        <f t="shared" si="6614"/>
        <v>100</v>
      </c>
    </row>
    <row r="9126" spans="1:25">
      <c r="A9126" s="20">
        <v>35</v>
      </c>
      <c r="B9126" s="81" t="s">
        <v>172</v>
      </c>
      <c r="C9126" s="81" t="s">
        <v>1164</v>
      </c>
      <c r="D9126" s="81">
        <v>35020031</v>
      </c>
      <c r="E9126" s="20" t="s">
        <v>134</v>
      </c>
      <c r="F9126" s="23" t="s">
        <v>0</v>
      </c>
      <c r="G9126" s="154" t="s">
        <v>0</v>
      </c>
      <c r="H9126" s="21" t="s">
        <v>13</v>
      </c>
      <c r="I9126" s="66">
        <f t="shared" si="6566"/>
        <v>75338</v>
      </c>
      <c r="J9126" s="66">
        <f>SUM(J9127:J9131)</f>
        <v>75338</v>
      </c>
      <c r="K9126" s="66">
        <f t="shared" si="6568"/>
        <v>0</v>
      </c>
      <c r="L9126" s="66">
        <f t="shared" ref="L9126:X9126" si="6621">SUM(L9127:L9131)</f>
        <v>0</v>
      </c>
      <c r="M9126" s="66">
        <f t="shared" si="6621"/>
        <v>0</v>
      </c>
      <c r="N9126" s="66">
        <f t="shared" si="6621"/>
        <v>0</v>
      </c>
      <c r="O9126" s="66">
        <f t="shared" si="6621"/>
        <v>0</v>
      </c>
      <c r="P9126" s="66">
        <f t="shared" si="6621"/>
        <v>0</v>
      </c>
      <c r="Q9126" s="66">
        <f t="shared" si="6621"/>
        <v>76094</v>
      </c>
      <c r="R9126" s="66">
        <f t="shared" si="6621"/>
        <v>76094</v>
      </c>
      <c r="S9126" s="66">
        <f t="shared" si="6621"/>
        <v>63017</v>
      </c>
      <c r="T9126" s="66">
        <f t="shared" si="6621"/>
        <v>13077</v>
      </c>
      <c r="U9126" s="66">
        <f t="shared" si="6621"/>
        <v>11169</v>
      </c>
      <c r="V9126" s="66">
        <f t="shared" si="6621"/>
        <v>1007</v>
      </c>
      <c r="W9126" s="66">
        <f t="shared" si="6621"/>
        <v>901</v>
      </c>
      <c r="X9126" s="66">
        <f t="shared" si="6621"/>
        <v>76094</v>
      </c>
      <c r="Y9126" s="208">
        <f t="shared" si="6614"/>
        <v>100</v>
      </c>
    </row>
    <row r="9127" spans="1:25">
      <c r="A9127" s="23">
        <v>35</v>
      </c>
      <c r="B9127" s="80" t="s">
        <v>172</v>
      </c>
      <c r="C9127" s="80" t="s">
        <v>1164</v>
      </c>
      <c r="D9127" s="80">
        <v>35020031</v>
      </c>
      <c r="E9127" s="22">
        <v>6112</v>
      </c>
      <c r="F9127" s="23" t="s">
        <v>3074</v>
      </c>
      <c r="G9127" s="129" t="s">
        <v>3380</v>
      </c>
      <c r="H9127" s="32" t="s">
        <v>16</v>
      </c>
      <c r="I9127" s="44">
        <f t="shared" si="6566"/>
        <v>12243</v>
      </c>
      <c r="J9127" s="44">
        <v>12243</v>
      </c>
      <c r="K9127" s="44">
        <f t="shared" si="6568"/>
        <v>0</v>
      </c>
      <c r="L9127" s="44">
        <v>0</v>
      </c>
      <c r="M9127" s="44">
        <v>0</v>
      </c>
      <c r="N9127" s="44">
        <v>0</v>
      </c>
      <c r="O9127" s="44">
        <v>0</v>
      </c>
      <c r="P9127" s="44">
        <v>0</v>
      </c>
      <c r="Q9127" s="44">
        <v>12243</v>
      </c>
      <c r="R9127" s="44">
        <v>12243</v>
      </c>
      <c r="S9127" s="44">
        <v>9328</v>
      </c>
      <c r="T9127" s="44">
        <f t="shared" si="6619"/>
        <v>2915</v>
      </c>
      <c r="U9127" s="44">
        <v>1007</v>
      </c>
      <c r="V9127" s="44">
        <v>1007</v>
      </c>
      <c r="W9127" s="44">
        <v>901</v>
      </c>
      <c r="X9127" s="44">
        <f t="shared" si="6620"/>
        <v>12243</v>
      </c>
      <c r="Y9127" s="209">
        <f t="shared" si="6614"/>
        <v>100</v>
      </c>
    </row>
    <row r="9128" spans="1:25">
      <c r="A9128" s="23">
        <v>35</v>
      </c>
      <c r="B9128" s="80" t="s">
        <v>172</v>
      </c>
      <c r="C9128" s="80" t="s">
        <v>1164</v>
      </c>
      <c r="D9128" s="80">
        <v>35020031</v>
      </c>
      <c r="E9128" s="22">
        <v>6112</v>
      </c>
      <c r="F9128" s="23" t="s">
        <v>3075</v>
      </c>
      <c r="G9128" s="129" t="s">
        <v>3380</v>
      </c>
      <c r="H9128" s="32" t="s">
        <v>19</v>
      </c>
      <c r="I9128" s="44">
        <f t="shared" si="6566"/>
        <v>46200</v>
      </c>
      <c r="J9128" s="44">
        <v>46200</v>
      </c>
      <c r="K9128" s="44">
        <f t="shared" si="6568"/>
        <v>0</v>
      </c>
      <c r="L9128" s="44">
        <v>0</v>
      </c>
      <c r="M9128" s="44">
        <v>0</v>
      </c>
      <c r="N9128" s="44">
        <v>0</v>
      </c>
      <c r="O9128" s="44">
        <v>0</v>
      </c>
      <c r="P9128" s="44">
        <v>0</v>
      </c>
      <c r="Q9128" s="44">
        <v>46200</v>
      </c>
      <c r="R9128" s="44">
        <v>46200</v>
      </c>
      <c r="S9128" s="44">
        <v>42538</v>
      </c>
      <c r="T9128" s="44">
        <f t="shared" si="6619"/>
        <v>3662</v>
      </c>
      <c r="U9128" s="44">
        <v>3662</v>
      </c>
      <c r="V9128" s="44">
        <v>0</v>
      </c>
      <c r="W9128" s="44">
        <v>0</v>
      </c>
      <c r="X9128" s="44">
        <f t="shared" si="6620"/>
        <v>46200</v>
      </c>
      <c r="Y9128" s="209">
        <f t="shared" si="6614"/>
        <v>100</v>
      </c>
    </row>
    <row r="9129" spans="1:25">
      <c r="A9129" s="23">
        <v>35</v>
      </c>
      <c r="B9129" s="80" t="s">
        <v>172</v>
      </c>
      <c r="C9129" s="80" t="s">
        <v>1164</v>
      </c>
      <c r="D9129" s="80">
        <v>35020031</v>
      </c>
      <c r="E9129" s="22">
        <v>6112</v>
      </c>
      <c r="F9129" s="23" t="s">
        <v>3076</v>
      </c>
      <c r="G9129" s="129" t="s">
        <v>3380</v>
      </c>
      <c r="H9129" s="32" t="s">
        <v>17</v>
      </c>
      <c r="I9129" s="44">
        <f t="shared" si="6566"/>
        <v>10395</v>
      </c>
      <c r="J9129" s="44">
        <v>10395</v>
      </c>
      <c r="K9129" s="44">
        <f t="shared" si="6568"/>
        <v>0</v>
      </c>
      <c r="L9129" s="44">
        <v>0</v>
      </c>
      <c r="M9129" s="44">
        <v>0</v>
      </c>
      <c r="N9129" s="44">
        <v>0</v>
      </c>
      <c r="O9129" s="44">
        <v>0</v>
      </c>
      <c r="P9129" s="44">
        <v>0</v>
      </c>
      <c r="Q9129" s="44">
        <v>11151</v>
      </c>
      <c r="R9129" s="44">
        <v>11151</v>
      </c>
      <c r="S9129" s="44">
        <v>11151</v>
      </c>
      <c r="T9129" s="44">
        <f t="shared" si="6619"/>
        <v>0</v>
      </c>
      <c r="U9129" s="44">
        <v>0</v>
      </c>
      <c r="V9129" s="44">
        <v>0</v>
      </c>
      <c r="W9129" s="44">
        <v>0</v>
      </c>
      <c r="X9129" s="44">
        <f t="shared" si="6620"/>
        <v>11151</v>
      </c>
      <c r="Y9129" s="209">
        <f t="shared" si="6614"/>
        <v>100</v>
      </c>
    </row>
    <row r="9130" spans="1:25">
      <c r="A9130" s="23">
        <v>35</v>
      </c>
      <c r="B9130" s="80" t="s">
        <v>172</v>
      </c>
      <c r="C9130" s="80" t="s">
        <v>1164</v>
      </c>
      <c r="D9130" s="80">
        <v>35020031</v>
      </c>
      <c r="E9130" s="22">
        <v>6112</v>
      </c>
      <c r="F9130" s="23" t="s">
        <v>3077</v>
      </c>
      <c r="G9130" s="129" t="s">
        <v>3380</v>
      </c>
      <c r="H9130" s="32" t="s">
        <v>15</v>
      </c>
      <c r="I9130" s="44">
        <f t="shared" si="6566"/>
        <v>0</v>
      </c>
      <c r="J9130" s="44">
        <v>0</v>
      </c>
      <c r="K9130" s="44">
        <f t="shared" si="6568"/>
        <v>0</v>
      </c>
      <c r="L9130" s="44"/>
      <c r="M9130" s="44"/>
      <c r="N9130" s="44"/>
      <c r="O9130" s="44"/>
      <c r="P9130" s="44"/>
      <c r="Q9130" s="44">
        <v>0</v>
      </c>
      <c r="R9130" s="44">
        <v>0</v>
      </c>
      <c r="S9130" s="44">
        <v>0</v>
      </c>
      <c r="T9130" s="44">
        <f t="shared" si="6619"/>
        <v>0</v>
      </c>
      <c r="U9130" s="44">
        <v>0</v>
      </c>
      <c r="V9130" s="44">
        <v>0</v>
      </c>
      <c r="W9130" s="44">
        <v>0</v>
      </c>
      <c r="X9130" s="44">
        <f t="shared" si="6620"/>
        <v>0</v>
      </c>
      <c r="Y9130" s="209">
        <f t="shared" si="6614"/>
        <v>0</v>
      </c>
    </row>
    <row r="9131" spans="1:25">
      <c r="A9131" s="23">
        <v>35</v>
      </c>
      <c r="B9131" s="80" t="s">
        <v>172</v>
      </c>
      <c r="C9131" s="80" t="s">
        <v>1164</v>
      </c>
      <c r="D9131" s="80">
        <v>35020031</v>
      </c>
      <c r="E9131" s="22">
        <v>6112</v>
      </c>
      <c r="F9131" s="23" t="s">
        <v>3078</v>
      </c>
      <c r="G9131" s="129" t="s">
        <v>3380</v>
      </c>
      <c r="H9131" s="32" t="s">
        <v>18</v>
      </c>
      <c r="I9131" s="44">
        <f t="shared" si="6566"/>
        <v>6500</v>
      </c>
      <c r="J9131" s="44">
        <v>6500</v>
      </c>
      <c r="K9131" s="44">
        <f t="shared" si="6568"/>
        <v>0</v>
      </c>
      <c r="L9131" s="44">
        <v>0</v>
      </c>
      <c r="M9131" s="44">
        <v>0</v>
      </c>
      <c r="N9131" s="44">
        <v>0</v>
      </c>
      <c r="O9131" s="44">
        <v>0</v>
      </c>
      <c r="P9131" s="44">
        <v>0</v>
      </c>
      <c r="Q9131" s="44">
        <v>6500</v>
      </c>
      <c r="R9131" s="44">
        <v>6500</v>
      </c>
      <c r="S9131" s="44">
        <v>0</v>
      </c>
      <c r="T9131" s="44">
        <f t="shared" si="6619"/>
        <v>6500</v>
      </c>
      <c r="U9131" s="44">
        <v>6500</v>
      </c>
      <c r="V9131" s="44">
        <v>0</v>
      </c>
      <c r="W9131" s="44">
        <v>0</v>
      </c>
      <c r="X9131" s="44">
        <f t="shared" si="6620"/>
        <v>6500</v>
      </c>
      <c r="Y9131" s="209">
        <f t="shared" si="6614"/>
        <v>100</v>
      </c>
    </row>
    <row r="9132" spans="1:25">
      <c r="A9132" s="23">
        <v>35</v>
      </c>
      <c r="B9132" s="80" t="s">
        <v>172</v>
      </c>
      <c r="C9132" s="80" t="s">
        <v>1164</v>
      </c>
      <c r="D9132" s="80">
        <v>35020031</v>
      </c>
      <c r="E9132" s="21" t="s">
        <v>139</v>
      </c>
      <c r="F9132" s="21" t="s">
        <v>0</v>
      </c>
      <c r="G9132" s="150" t="s">
        <v>0</v>
      </c>
      <c r="H9132" s="21" t="s">
        <v>21</v>
      </c>
      <c r="I9132" s="66">
        <f t="shared" si="6566"/>
        <v>87602</v>
      </c>
      <c r="J9132" s="66">
        <f t="shared" ref="J9132:X9132" si="6622">SUM(J9133)</f>
        <v>86730</v>
      </c>
      <c r="K9132" s="66">
        <f t="shared" si="6568"/>
        <v>872</v>
      </c>
      <c r="L9132" s="66">
        <f t="shared" si="6622"/>
        <v>189</v>
      </c>
      <c r="M9132" s="66">
        <f t="shared" si="6622"/>
        <v>158</v>
      </c>
      <c r="N9132" s="66">
        <f t="shared" si="6622"/>
        <v>525</v>
      </c>
      <c r="O9132" s="66">
        <f t="shared" si="6622"/>
        <v>0</v>
      </c>
      <c r="P9132" s="66">
        <f t="shared" si="6622"/>
        <v>0</v>
      </c>
      <c r="Q9132" s="66">
        <f t="shared" si="6622"/>
        <v>92337</v>
      </c>
      <c r="R9132" s="66">
        <f t="shared" si="6622"/>
        <v>91009</v>
      </c>
      <c r="S9132" s="66">
        <f t="shared" si="6622"/>
        <v>74361</v>
      </c>
      <c r="T9132" s="66">
        <f t="shared" si="6622"/>
        <v>16648</v>
      </c>
      <c r="U9132" s="66">
        <f t="shared" si="6622"/>
        <v>7990</v>
      </c>
      <c r="V9132" s="66">
        <f t="shared" si="6622"/>
        <v>7600</v>
      </c>
      <c r="W9132" s="66">
        <f t="shared" si="6622"/>
        <v>1058</v>
      </c>
      <c r="X9132" s="66">
        <f t="shared" si="6622"/>
        <v>91009</v>
      </c>
      <c r="Y9132" s="208">
        <f t="shared" si="6614"/>
        <v>100</v>
      </c>
    </row>
    <row r="9133" spans="1:25">
      <c r="A9133" s="23">
        <v>35</v>
      </c>
      <c r="B9133" s="80" t="s">
        <v>172</v>
      </c>
      <c r="C9133" s="80" t="s">
        <v>1164</v>
      </c>
      <c r="D9133" s="80">
        <v>35020031</v>
      </c>
      <c r="E9133" s="22">
        <v>6121</v>
      </c>
      <c r="F9133" s="23"/>
      <c r="G9133" s="129" t="s">
        <v>3380</v>
      </c>
      <c r="H9133" s="32" t="s">
        <v>22</v>
      </c>
      <c r="I9133" s="44">
        <f t="shared" ref="I9133:I9171" si="6623">SUM(J9133,K9133,O9133,P9133)</f>
        <v>87602</v>
      </c>
      <c r="J9133" s="44">
        <v>86730</v>
      </c>
      <c r="K9133" s="44">
        <f t="shared" ref="K9133:K9171" si="6624">SUM(L9133,M9133,N9133)</f>
        <v>872</v>
      </c>
      <c r="L9133" s="44">
        <v>189</v>
      </c>
      <c r="M9133" s="44">
        <v>158</v>
      </c>
      <c r="N9133" s="44">
        <v>525</v>
      </c>
      <c r="O9133" s="44">
        <v>0</v>
      </c>
      <c r="P9133" s="44">
        <v>0</v>
      </c>
      <c r="Q9133" s="44">
        <v>92337</v>
      </c>
      <c r="R9133" s="44">
        <v>91009</v>
      </c>
      <c r="S9133" s="44">
        <v>74361</v>
      </c>
      <c r="T9133" s="44">
        <f t="shared" si="6619"/>
        <v>16648</v>
      </c>
      <c r="U9133" s="44">
        <v>7990</v>
      </c>
      <c r="V9133" s="44">
        <v>7600</v>
      </c>
      <c r="W9133" s="44">
        <v>1058</v>
      </c>
      <c r="X9133" s="44">
        <f t="shared" si="6620"/>
        <v>91009</v>
      </c>
      <c r="Y9133" s="209">
        <f t="shared" si="6614"/>
        <v>100</v>
      </c>
    </row>
    <row r="9134" spans="1:25">
      <c r="A9134" s="23">
        <v>35</v>
      </c>
      <c r="B9134" s="80" t="s">
        <v>172</v>
      </c>
      <c r="C9134" s="80" t="s">
        <v>1164</v>
      </c>
      <c r="D9134" s="80">
        <v>35020031</v>
      </c>
      <c r="E9134" s="21" t="s">
        <v>141</v>
      </c>
      <c r="F9134" s="21" t="s">
        <v>0</v>
      </c>
      <c r="G9134" s="150" t="s">
        <v>0</v>
      </c>
      <c r="H9134" s="21" t="s">
        <v>23</v>
      </c>
      <c r="I9134" s="66">
        <f t="shared" si="6623"/>
        <v>90364</v>
      </c>
      <c r="J9134" s="66">
        <f>SUM(J9135:J9141)</f>
        <v>47236</v>
      </c>
      <c r="K9134" s="66">
        <f t="shared" si="6624"/>
        <v>43128</v>
      </c>
      <c r="L9134" s="66">
        <f t="shared" ref="L9134:X9134" si="6625">SUM(L9135:L9141)</f>
        <v>1311</v>
      </c>
      <c r="M9134" s="66">
        <f t="shared" si="6625"/>
        <v>3342</v>
      </c>
      <c r="N9134" s="66">
        <f t="shared" si="6625"/>
        <v>38475</v>
      </c>
      <c r="O9134" s="66">
        <f t="shared" si="6625"/>
        <v>0</v>
      </c>
      <c r="P9134" s="66">
        <f t="shared" si="6625"/>
        <v>0</v>
      </c>
      <c r="Q9134" s="66">
        <f t="shared" si="6625"/>
        <v>123073</v>
      </c>
      <c r="R9134" s="66">
        <f t="shared" si="6625"/>
        <v>46609</v>
      </c>
      <c r="S9134" s="66">
        <f t="shared" si="6625"/>
        <v>36743</v>
      </c>
      <c r="T9134" s="66">
        <f t="shared" si="6625"/>
        <v>9866</v>
      </c>
      <c r="U9134" s="66">
        <f t="shared" si="6625"/>
        <v>4756</v>
      </c>
      <c r="V9134" s="66">
        <f t="shared" si="6625"/>
        <v>2556</v>
      </c>
      <c r="W9134" s="66">
        <f t="shared" si="6625"/>
        <v>2554</v>
      </c>
      <c r="X9134" s="66">
        <f t="shared" si="6625"/>
        <v>46609</v>
      </c>
      <c r="Y9134" s="208">
        <f t="shared" si="6614"/>
        <v>100</v>
      </c>
    </row>
    <row r="9135" spans="1:25">
      <c r="A9135" s="23">
        <v>35</v>
      </c>
      <c r="B9135" s="80" t="s">
        <v>172</v>
      </c>
      <c r="C9135" s="80" t="s">
        <v>1164</v>
      </c>
      <c r="D9135" s="80">
        <v>35020031</v>
      </c>
      <c r="E9135" s="22">
        <v>6131</v>
      </c>
      <c r="F9135" s="23"/>
      <c r="G9135" s="129" t="s">
        <v>3380</v>
      </c>
      <c r="H9135" s="32" t="s">
        <v>24</v>
      </c>
      <c r="I9135" s="44">
        <f t="shared" si="6623"/>
        <v>2000</v>
      </c>
      <c r="J9135" s="44">
        <v>0</v>
      </c>
      <c r="K9135" s="44">
        <f t="shared" si="6624"/>
        <v>2000</v>
      </c>
      <c r="L9135" s="44">
        <v>0</v>
      </c>
      <c r="M9135" s="44">
        <v>0</v>
      </c>
      <c r="N9135" s="44">
        <v>2000</v>
      </c>
      <c r="O9135" s="44">
        <v>0</v>
      </c>
      <c r="P9135" s="44">
        <v>0</v>
      </c>
      <c r="Q9135" s="44">
        <v>7500</v>
      </c>
      <c r="R9135" s="44">
        <v>0</v>
      </c>
      <c r="S9135" s="44">
        <v>0</v>
      </c>
      <c r="T9135" s="44">
        <f t="shared" si="6619"/>
        <v>0</v>
      </c>
      <c r="U9135" s="44"/>
      <c r="V9135" s="44"/>
      <c r="W9135" s="44"/>
      <c r="X9135" s="44">
        <f t="shared" si="6620"/>
        <v>0</v>
      </c>
      <c r="Y9135" s="209">
        <f t="shared" si="6614"/>
        <v>0</v>
      </c>
    </row>
    <row r="9136" spans="1:25">
      <c r="A9136" s="23">
        <v>35</v>
      </c>
      <c r="B9136" s="80" t="s">
        <v>172</v>
      </c>
      <c r="C9136" s="80" t="s">
        <v>1164</v>
      </c>
      <c r="D9136" s="80">
        <v>35020031</v>
      </c>
      <c r="E9136" s="22">
        <v>6132</v>
      </c>
      <c r="F9136" s="23"/>
      <c r="G9136" s="129" t="s">
        <v>3380</v>
      </c>
      <c r="H9136" s="32" t="s">
        <v>25</v>
      </c>
      <c r="I9136" s="44">
        <f t="shared" si="6623"/>
        <v>14000</v>
      </c>
      <c r="J9136" s="44">
        <v>14000</v>
      </c>
      <c r="K9136" s="44">
        <f t="shared" si="6624"/>
        <v>0</v>
      </c>
      <c r="L9136" s="44">
        <v>0</v>
      </c>
      <c r="M9136" s="44">
        <v>0</v>
      </c>
      <c r="N9136" s="44">
        <v>0</v>
      </c>
      <c r="O9136" s="44">
        <v>0</v>
      </c>
      <c r="P9136" s="44">
        <v>0</v>
      </c>
      <c r="Q9136" s="44">
        <v>14000</v>
      </c>
      <c r="R9136" s="44">
        <v>14000</v>
      </c>
      <c r="S9136" s="44">
        <v>8700</v>
      </c>
      <c r="T9136" s="44">
        <f t="shared" si="6619"/>
        <v>5300</v>
      </c>
      <c r="U9136" s="44">
        <v>1767</v>
      </c>
      <c r="V9136" s="44">
        <v>1767</v>
      </c>
      <c r="W9136" s="44">
        <v>1766</v>
      </c>
      <c r="X9136" s="44">
        <f t="shared" si="6620"/>
        <v>14000</v>
      </c>
      <c r="Y9136" s="209">
        <f t="shared" si="6614"/>
        <v>100</v>
      </c>
    </row>
    <row r="9137" spans="1:25">
      <c r="A9137" s="23">
        <v>35</v>
      </c>
      <c r="B9137" s="80" t="s">
        <v>172</v>
      </c>
      <c r="C9137" s="80" t="s">
        <v>1164</v>
      </c>
      <c r="D9137" s="80">
        <v>35020031</v>
      </c>
      <c r="E9137" s="22">
        <v>6133</v>
      </c>
      <c r="F9137" s="23"/>
      <c r="G9137" s="129" t="s">
        <v>3380</v>
      </c>
      <c r="H9137" s="32" t="s">
        <v>26</v>
      </c>
      <c r="I9137" s="44">
        <f t="shared" si="6623"/>
        <v>12800</v>
      </c>
      <c r="J9137" s="44">
        <v>12000</v>
      </c>
      <c r="K9137" s="44">
        <f t="shared" si="6624"/>
        <v>800</v>
      </c>
      <c r="L9137" s="44">
        <v>0</v>
      </c>
      <c r="M9137" s="44">
        <v>300</v>
      </c>
      <c r="N9137" s="44">
        <v>500</v>
      </c>
      <c r="O9137" s="44">
        <v>0</v>
      </c>
      <c r="P9137" s="44">
        <v>0</v>
      </c>
      <c r="Q9137" s="44">
        <v>11300</v>
      </c>
      <c r="R9137" s="44">
        <v>10500</v>
      </c>
      <c r="S9137" s="44">
        <v>8800</v>
      </c>
      <c r="T9137" s="44">
        <f t="shared" si="6619"/>
        <v>1700</v>
      </c>
      <c r="U9137" s="44">
        <v>567</v>
      </c>
      <c r="V9137" s="44">
        <v>567</v>
      </c>
      <c r="W9137" s="44">
        <v>566</v>
      </c>
      <c r="X9137" s="44">
        <f t="shared" si="6620"/>
        <v>10500</v>
      </c>
      <c r="Y9137" s="209">
        <f t="shared" si="6614"/>
        <v>100</v>
      </c>
    </row>
    <row r="9138" spans="1:25">
      <c r="A9138" s="23">
        <v>35</v>
      </c>
      <c r="B9138" s="80" t="s">
        <v>172</v>
      </c>
      <c r="C9138" s="80" t="s">
        <v>1164</v>
      </c>
      <c r="D9138" s="80">
        <v>35020031</v>
      </c>
      <c r="E9138" s="22">
        <v>6134</v>
      </c>
      <c r="F9138" s="23"/>
      <c r="G9138" s="129" t="s">
        <v>3380</v>
      </c>
      <c r="H9138" s="32" t="s">
        <v>27</v>
      </c>
      <c r="I9138" s="44">
        <f t="shared" si="6623"/>
        <v>4350</v>
      </c>
      <c r="J9138" s="44">
        <v>2000</v>
      </c>
      <c r="K9138" s="44">
        <f t="shared" si="6624"/>
        <v>2350</v>
      </c>
      <c r="L9138" s="44">
        <v>250</v>
      </c>
      <c r="M9138" s="44">
        <v>600</v>
      </c>
      <c r="N9138" s="44">
        <v>1500</v>
      </c>
      <c r="O9138" s="44">
        <v>0</v>
      </c>
      <c r="P9138" s="44">
        <v>0</v>
      </c>
      <c r="Q9138" s="44">
        <v>7230</v>
      </c>
      <c r="R9138" s="44">
        <v>3500</v>
      </c>
      <c r="S9138" s="44">
        <v>3500</v>
      </c>
      <c r="T9138" s="44">
        <f t="shared" si="6619"/>
        <v>0</v>
      </c>
      <c r="U9138" s="44">
        <v>0</v>
      </c>
      <c r="V9138" s="44">
        <v>0</v>
      </c>
      <c r="W9138" s="44">
        <v>0</v>
      </c>
      <c r="X9138" s="44">
        <f t="shared" si="6620"/>
        <v>3500</v>
      </c>
      <c r="Y9138" s="209">
        <f t="shared" si="6614"/>
        <v>100</v>
      </c>
    </row>
    <row r="9139" spans="1:25">
      <c r="A9139" s="23">
        <v>35</v>
      </c>
      <c r="B9139" s="80" t="s">
        <v>172</v>
      </c>
      <c r="C9139" s="80" t="s">
        <v>1164</v>
      </c>
      <c r="D9139" s="80">
        <v>35020031</v>
      </c>
      <c r="E9139" s="22">
        <v>6137</v>
      </c>
      <c r="F9139" s="23"/>
      <c r="G9139" s="129" t="s">
        <v>3380</v>
      </c>
      <c r="H9139" s="32" t="s">
        <v>30</v>
      </c>
      <c r="I9139" s="44">
        <f t="shared" si="6623"/>
        <v>1300</v>
      </c>
      <c r="J9139" s="44">
        <v>1000</v>
      </c>
      <c r="K9139" s="44">
        <f t="shared" si="6624"/>
        <v>300</v>
      </c>
      <c r="L9139" s="44">
        <v>300</v>
      </c>
      <c r="M9139" s="44">
        <v>0</v>
      </c>
      <c r="N9139" s="44">
        <v>0</v>
      </c>
      <c r="O9139" s="44">
        <v>0</v>
      </c>
      <c r="P9139" s="44">
        <v>0</v>
      </c>
      <c r="Q9139" s="44">
        <v>1300</v>
      </c>
      <c r="R9139" s="44">
        <v>1000</v>
      </c>
      <c r="S9139" s="44">
        <v>1000</v>
      </c>
      <c r="T9139" s="44">
        <f t="shared" si="6619"/>
        <v>0</v>
      </c>
      <c r="U9139" s="44">
        <v>0</v>
      </c>
      <c r="V9139" s="44">
        <v>0</v>
      </c>
      <c r="W9139" s="44">
        <v>0</v>
      </c>
      <c r="X9139" s="44">
        <f t="shared" si="6620"/>
        <v>1000</v>
      </c>
      <c r="Y9139" s="209">
        <f t="shared" si="6614"/>
        <v>100</v>
      </c>
    </row>
    <row r="9140" spans="1:25">
      <c r="A9140" s="23">
        <v>35</v>
      </c>
      <c r="B9140" s="80" t="s">
        <v>172</v>
      </c>
      <c r="C9140" s="80" t="s">
        <v>1164</v>
      </c>
      <c r="D9140" s="80">
        <v>35020031</v>
      </c>
      <c r="E9140" s="22">
        <v>6138</v>
      </c>
      <c r="F9140" s="23"/>
      <c r="G9140" s="129" t="s">
        <v>3380</v>
      </c>
      <c r="H9140" s="32" t="s">
        <v>31</v>
      </c>
      <c r="I9140" s="44">
        <f t="shared" si="6623"/>
        <v>1000</v>
      </c>
      <c r="J9140" s="44">
        <v>1000</v>
      </c>
      <c r="K9140" s="44">
        <f t="shared" si="6624"/>
        <v>0</v>
      </c>
      <c r="L9140" s="44">
        <v>0</v>
      </c>
      <c r="M9140" s="44">
        <v>0</v>
      </c>
      <c r="N9140" s="44">
        <v>0</v>
      </c>
      <c r="O9140" s="44">
        <v>0</v>
      </c>
      <c r="P9140" s="44">
        <v>0</v>
      </c>
      <c r="Q9140" s="44">
        <v>1000</v>
      </c>
      <c r="R9140" s="44">
        <v>1000</v>
      </c>
      <c r="S9140" s="44">
        <v>1000</v>
      </c>
      <c r="T9140" s="44">
        <f t="shared" si="6619"/>
        <v>0</v>
      </c>
      <c r="U9140" s="44">
        <v>0</v>
      </c>
      <c r="V9140" s="44">
        <v>0</v>
      </c>
      <c r="W9140" s="44">
        <v>0</v>
      </c>
      <c r="X9140" s="44">
        <f t="shared" si="6620"/>
        <v>1000</v>
      </c>
      <c r="Y9140" s="209">
        <f t="shared" si="6614"/>
        <v>100</v>
      </c>
    </row>
    <row r="9141" spans="1:25">
      <c r="A9141" s="20">
        <v>35</v>
      </c>
      <c r="B9141" s="81" t="s">
        <v>172</v>
      </c>
      <c r="C9141" s="81" t="s">
        <v>1164</v>
      </c>
      <c r="D9141" s="81">
        <v>35020031</v>
      </c>
      <c r="E9141" s="20" t="s">
        <v>144</v>
      </c>
      <c r="F9141" s="23" t="s">
        <v>0</v>
      </c>
      <c r="G9141" s="154" t="s">
        <v>0</v>
      </c>
      <c r="H9141" s="21" t="s">
        <v>32</v>
      </c>
      <c r="I9141" s="66">
        <f t="shared" si="6623"/>
        <v>54914</v>
      </c>
      <c r="J9141" s="66">
        <f>SUM(J9142:J9144)</f>
        <v>17236</v>
      </c>
      <c r="K9141" s="66">
        <f t="shared" si="6624"/>
        <v>37678</v>
      </c>
      <c r="L9141" s="66">
        <f t="shared" ref="L9141:X9141" si="6626">SUM(L9142:L9144)</f>
        <v>761</v>
      </c>
      <c r="M9141" s="66">
        <f t="shared" si="6626"/>
        <v>2442</v>
      </c>
      <c r="N9141" s="66">
        <f t="shared" si="6626"/>
        <v>34475</v>
      </c>
      <c r="O9141" s="66">
        <f t="shared" si="6626"/>
        <v>0</v>
      </c>
      <c r="P9141" s="66">
        <f t="shared" si="6626"/>
        <v>0</v>
      </c>
      <c r="Q9141" s="66">
        <f t="shared" si="6626"/>
        <v>80743</v>
      </c>
      <c r="R9141" s="66">
        <f t="shared" si="6626"/>
        <v>16609</v>
      </c>
      <c r="S9141" s="66">
        <f t="shared" si="6626"/>
        <v>13743</v>
      </c>
      <c r="T9141" s="66">
        <f t="shared" si="6626"/>
        <v>2866</v>
      </c>
      <c r="U9141" s="66">
        <f t="shared" si="6626"/>
        <v>2422</v>
      </c>
      <c r="V9141" s="66">
        <f t="shared" si="6626"/>
        <v>222</v>
      </c>
      <c r="W9141" s="66">
        <f t="shared" si="6626"/>
        <v>222</v>
      </c>
      <c r="X9141" s="66">
        <f t="shared" si="6626"/>
        <v>16609</v>
      </c>
      <c r="Y9141" s="208">
        <f t="shared" si="6614"/>
        <v>100</v>
      </c>
    </row>
    <row r="9142" spans="1:25">
      <c r="A9142" s="23">
        <v>35</v>
      </c>
      <c r="B9142" s="80" t="s">
        <v>172</v>
      </c>
      <c r="C9142" s="80" t="s">
        <v>1164</v>
      </c>
      <c r="D9142" s="80">
        <v>35020031</v>
      </c>
      <c r="E9142" s="22">
        <v>6139</v>
      </c>
      <c r="F9142" s="23"/>
      <c r="G9142" s="129" t="s">
        <v>3380</v>
      </c>
      <c r="H9142" s="32" t="s">
        <v>32</v>
      </c>
      <c r="I9142" s="44">
        <f t="shared" si="6623"/>
        <v>52220</v>
      </c>
      <c r="J9142" s="44">
        <v>14800</v>
      </c>
      <c r="K9142" s="44">
        <f t="shared" si="6624"/>
        <v>37420</v>
      </c>
      <c r="L9142" s="44">
        <v>750</v>
      </c>
      <c r="M9142" s="44">
        <v>2420</v>
      </c>
      <c r="N9142" s="44">
        <v>34250</v>
      </c>
      <c r="O9142" s="44">
        <v>0</v>
      </c>
      <c r="P9142" s="44">
        <v>0</v>
      </c>
      <c r="Q9142" s="44">
        <v>77830</v>
      </c>
      <c r="R9142" s="44">
        <v>14044</v>
      </c>
      <c r="S9142" s="44">
        <v>11600</v>
      </c>
      <c r="T9142" s="44">
        <f t="shared" si="6619"/>
        <v>2444</v>
      </c>
      <c r="U9142" s="44">
        <v>2000</v>
      </c>
      <c r="V9142" s="44">
        <v>222</v>
      </c>
      <c r="W9142" s="44">
        <v>222</v>
      </c>
      <c r="X9142" s="44">
        <f t="shared" si="6620"/>
        <v>14044</v>
      </c>
      <c r="Y9142" s="209">
        <f t="shared" si="6614"/>
        <v>100</v>
      </c>
    </row>
    <row r="9143" spans="1:25">
      <c r="A9143" s="23">
        <v>35</v>
      </c>
      <c r="B9143" s="80" t="s">
        <v>172</v>
      </c>
      <c r="C9143" s="80" t="s">
        <v>1164</v>
      </c>
      <c r="D9143" s="80">
        <v>35020031</v>
      </c>
      <c r="E9143" s="22">
        <v>6139</v>
      </c>
      <c r="F9143" s="23" t="s">
        <v>3079</v>
      </c>
      <c r="G9143" s="129" t="s">
        <v>3380</v>
      </c>
      <c r="H9143" s="32" t="s">
        <v>158</v>
      </c>
      <c r="I9143" s="44">
        <f t="shared" si="6623"/>
        <v>0</v>
      </c>
      <c r="J9143" s="44">
        <v>0</v>
      </c>
      <c r="K9143" s="44">
        <f t="shared" si="6624"/>
        <v>0</v>
      </c>
      <c r="L9143" s="44">
        <v>0</v>
      </c>
      <c r="M9143" s="44">
        <v>0</v>
      </c>
      <c r="N9143" s="44">
        <v>0</v>
      </c>
      <c r="O9143" s="44">
        <v>0</v>
      </c>
      <c r="P9143" s="44">
        <v>0</v>
      </c>
      <c r="Q9143" s="44">
        <v>45</v>
      </c>
      <c r="R9143" s="44">
        <v>0</v>
      </c>
      <c r="S9143" s="44">
        <v>0</v>
      </c>
      <c r="T9143" s="44">
        <f t="shared" si="6619"/>
        <v>0</v>
      </c>
      <c r="U9143" s="44"/>
      <c r="V9143" s="44"/>
      <c r="W9143" s="44"/>
      <c r="X9143" s="44">
        <f t="shared" si="6620"/>
        <v>0</v>
      </c>
      <c r="Y9143" s="209">
        <f t="shared" si="6614"/>
        <v>0</v>
      </c>
    </row>
    <row r="9144" spans="1:25">
      <c r="A9144" s="23">
        <v>35</v>
      </c>
      <c r="B9144" s="80" t="s">
        <v>172</v>
      </c>
      <c r="C9144" s="80" t="s">
        <v>1164</v>
      </c>
      <c r="D9144" s="80">
        <v>35020031</v>
      </c>
      <c r="E9144" s="22">
        <v>6139</v>
      </c>
      <c r="F9144" s="23" t="s">
        <v>3080</v>
      </c>
      <c r="G9144" s="129" t="s">
        <v>3380</v>
      </c>
      <c r="H9144" s="32" t="s">
        <v>152</v>
      </c>
      <c r="I9144" s="44">
        <f t="shared" si="6623"/>
        <v>2694</v>
      </c>
      <c r="J9144" s="44">
        <v>2436</v>
      </c>
      <c r="K9144" s="44">
        <f t="shared" si="6624"/>
        <v>258</v>
      </c>
      <c r="L9144" s="44">
        <v>11</v>
      </c>
      <c r="M9144" s="44">
        <v>22</v>
      </c>
      <c r="N9144" s="44">
        <v>225</v>
      </c>
      <c r="O9144" s="44">
        <v>0</v>
      </c>
      <c r="P9144" s="44">
        <v>0</v>
      </c>
      <c r="Q9144" s="44">
        <v>2868</v>
      </c>
      <c r="R9144" s="44">
        <v>2565</v>
      </c>
      <c r="S9144" s="44">
        <v>2143</v>
      </c>
      <c r="T9144" s="44">
        <f t="shared" si="6619"/>
        <v>422</v>
      </c>
      <c r="U9144" s="44">
        <v>422</v>
      </c>
      <c r="V9144" s="44">
        <v>0</v>
      </c>
      <c r="W9144" s="44">
        <v>0</v>
      </c>
      <c r="X9144" s="44">
        <f t="shared" si="6620"/>
        <v>2565</v>
      </c>
      <c r="Y9144" s="209">
        <f t="shared" si="6614"/>
        <v>100</v>
      </c>
    </row>
    <row r="9145" spans="1:25" ht="20.399999999999999">
      <c r="A9145" s="20" t="s">
        <v>0</v>
      </c>
      <c r="B9145" s="81" t="s">
        <v>0</v>
      </c>
      <c r="C9145" s="81" t="s">
        <v>0</v>
      </c>
      <c r="D9145" s="94" t="s">
        <v>0</v>
      </c>
      <c r="E9145" s="21" t="s">
        <v>0</v>
      </c>
      <c r="F9145" s="21" t="s">
        <v>0</v>
      </c>
      <c r="G9145" s="150" t="s">
        <v>0</v>
      </c>
      <c r="H9145" s="30" t="s">
        <v>42</v>
      </c>
      <c r="I9145" s="31">
        <f t="shared" ref="I9145:O9146" si="6627">SUM(I9146)</f>
        <v>1000</v>
      </c>
      <c r="J9145" s="31">
        <f t="shared" si="6627"/>
        <v>0</v>
      </c>
      <c r="K9145" s="31">
        <f t="shared" si="6627"/>
        <v>1000</v>
      </c>
      <c r="L9145" s="31">
        <f t="shared" si="6627"/>
        <v>0</v>
      </c>
      <c r="M9145" s="31">
        <f t="shared" si="6627"/>
        <v>0</v>
      </c>
      <c r="N9145" s="31">
        <f t="shared" si="6627"/>
        <v>1000</v>
      </c>
      <c r="O9145" s="31">
        <f t="shared" si="6627"/>
        <v>0</v>
      </c>
      <c r="P9145" s="31">
        <f t="shared" ref="P9145:X9146" si="6628">SUM(P9146)</f>
        <v>0</v>
      </c>
      <c r="Q9145" s="31">
        <f t="shared" si="6628"/>
        <v>1000</v>
      </c>
      <c r="R9145" s="31">
        <f t="shared" si="6628"/>
        <v>0</v>
      </c>
      <c r="S9145" s="31">
        <f t="shared" si="6628"/>
        <v>0</v>
      </c>
      <c r="T9145" s="31">
        <f t="shared" si="6628"/>
        <v>0</v>
      </c>
      <c r="U9145" s="31">
        <f t="shared" si="6628"/>
        <v>0</v>
      </c>
      <c r="V9145" s="31">
        <f t="shared" si="6628"/>
        <v>0</v>
      </c>
      <c r="W9145" s="31">
        <f t="shared" si="6628"/>
        <v>0</v>
      </c>
      <c r="X9145" s="31">
        <f t="shared" si="6628"/>
        <v>0</v>
      </c>
      <c r="Y9145" s="220">
        <f t="shared" si="6614"/>
        <v>0</v>
      </c>
    </row>
    <row r="9146" spans="1:25">
      <c r="A9146" s="23">
        <v>35</v>
      </c>
      <c r="B9146" s="80" t="s">
        <v>172</v>
      </c>
      <c r="C9146" s="80" t="s">
        <v>1164</v>
      </c>
      <c r="D9146" s="80">
        <v>35020031</v>
      </c>
      <c r="E9146" s="21" t="s">
        <v>159</v>
      </c>
      <c r="F9146" s="21" t="s">
        <v>0</v>
      </c>
      <c r="G9146" s="150" t="s">
        <v>0</v>
      </c>
      <c r="H9146" s="21" t="s">
        <v>34</v>
      </c>
      <c r="I9146" s="66">
        <f t="shared" si="6627"/>
        <v>1000</v>
      </c>
      <c r="J9146" s="66">
        <f t="shared" si="6627"/>
        <v>0</v>
      </c>
      <c r="K9146" s="66">
        <f t="shared" si="6627"/>
        <v>1000</v>
      </c>
      <c r="L9146" s="66">
        <f t="shared" si="6627"/>
        <v>0</v>
      </c>
      <c r="M9146" s="66">
        <f t="shared" si="6627"/>
        <v>0</v>
      </c>
      <c r="N9146" s="66">
        <f t="shared" si="6627"/>
        <v>1000</v>
      </c>
      <c r="O9146" s="66">
        <f t="shared" si="6627"/>
        <v>0</v>
      </c>
      <c r="P9146" s="66">
        <f t="shared" si="6628"/>
        <v>0</v>
      </c>
      <c r="Q9146" s="66">
        <f t="shared" si="6628"/>
        <v>1000</v>
      </c>
      <c r="R9146" s="66">
        <f t="shared" si="6628"/>
        <v>0</v>
      </c>
      <c r="S9146" s="66">
        <f t="shared" si="6628"/>
        <v>0</v>
      </c>
      <c r="T9146" s="66">
        <f t="shared" si="6628"/>
        <v>0</v>
      </c>
      <c r="U9146" s="66">
        <f t="shared" si="6628"/>
        <v>0</v>
      </c>
      <c r="V9146" s="66">
        <f t="shared" si="6628"/>
        <v>0</v>
      </c>
      <c r="W9146" s="66">
        <f t="shared" si="6628"/>
        <v>0</v>
      </c>
      <c r="X9146" s="66">
        <f t="shared" si="6628"/>
        <v>0</v>
      </c>
      <c r="Y9146" s="208">
        <f t="shared" si="6614"/>
        <v>0</v>
      </c>
    </row>
    <row r="9147" spans="1:25">
      <c r="A9147" s="23">
        <v>35</v>
      </c>
      <c r="B9147" s="80" t="s">
        <v>172</v>
      </c>
      <c r="C9147" s="80" t="s">
        <v>1164</v>
      </c>
      <c r="D9147" s="80">
        <v>35020031</v>
      </c>
      <c r="E9147" s="22">
        <v>6148</v>
      </c>
      <c r="F9147" s="23"/>
      <c r="G9147" s="129" t="s">
        <v>3380</v>
      </c>
      <c r="H9147" s="32" t="s">
        <v>41</v>
      </c>
      <c r="I9147" s="44">
        <f>SUM(J9147,K9147,O9147,P9147)</f>
        <v>1000</v>
      </c>
      <c r="J9147" s="44">
        <v>0</v>
      </c>
      <c r="K9147" s="44">
        <f>SUM(L9147,M9147,N9147)</f>
        <v>1000</v>
      </c>
      <c r="L9147" s="44"/>
      <c r="M9147" s="44">
        <v>0</v>
      </c>
      <c r="N9147" s="44">
        <v>1000</v>
      </c>
      <c r="O9147" s="44"/>
      <c r="P9147" s="44"/>
      <c r="Q9147" s="44">
        <v>1000</v>
      </c>
      <c r="R9147" s="44">
        <v>0</v>
      </c>
      <c r="S9147" s="44">
        <v>0</v>
      </c>
      <c r="T9147" s="44">
        <f t="shared" si="6619"/>
        <v>0</v>
      </c>
      <c r="U9147" s="44"/>
      <c r="V9147" s="44"/>
      <c r="W9147" s="44"/>
      <c r="X9147" s="44">
        <f t="shared" si="6620"/>
        <v>0</v>
      </c>
      <c r="Y9147" s="209">
        <f t="shared" si="6614"/>
        <v>0</v>
      </c>
    </row>
    <row r="9148" spans="1:25" ht="20.399999999999999">
      <c r="A9148" s="20" t="s">
        <v>0</v>
      </c>
      <c r="B9148" s="81" t="s">
        <v>0</v>
      </c>
      <c r="C9148" s="81" t="s">
        <v>0</v>
      </c>
      <c r="D9148" s="94" t="s">
        <v>0</v>
      </c>
      <c r="E9148" s="21" t="s">
        <v>0</v>
      </c>
      <c r="F9148" s="21" t="s">
        <v>0</v>
      </c>
      <c r="G9148" s="150" t="s">
        <v>0</v>
      </c>
      <c r="H9148" s="30" t="s">
        <v>60</v>
      </c>
      <c r="I9148" s="31">
        <f t="shared" si="6623"/>
        <v>20000</v>
      </c>
      <c r="J9148" s="31">
        <f>SUM(J9149)</f>
        <v>0</v>
      </c>
      <c r="K9148" s="31">
        <f t="shared" si="6624"/>
        <v>20000</v>
      </c>
      <c r="L9148" s="31">
        <f t="shared" ref="L9148:P9148" si="6629">SUM(L9149)</f>
        <v>0</v>
      </c>
      <c r="M9148" s="31">
        <f t="shared" si="6629"/>
        <v>0</v>
      </c>
      <c r="N9148" s="31">
        <f t="shared" si="6629"/>
        <v>20000</v>
      </c>
      <c r="O9148" s="31">
        <f t="shared" si="6629"/>
        <v>0</v>
      </c>
      <c r="P9148" s="31">
        <f t="shared" si="6629"/>
        <v>0</v>
      </c>
      <c r="Q9148" s="31">
        <f>SUM(Q9149)</f>
        <v>39406</v>
      </c>
      <c r="R9148" s="31">
        <f>SUM(R9149)</f>
        <v>0</v>
      </c>
      <c r="S9148" s="31">
        <f>SUM(S9149)</f>
        <v>0</v>
      </c>
      <c r="T9148" s="31">
        <f t="shared" ref="T9148:X9148" si="6630">SUM(T9149)</f>
        <v>0</v>
      </c>
      <c r="U9148" s="31">
        <f t="shared" si="6630"/>
        <v>0</v>
      </c>
      <c r="V9148" s="31">
        <f t="shared" si="6630"/>
        <v>0</v>
      </c>
      <c r="W9148" s="31">
        <f t="shared" si="6630"/>
        <v>0</v>
      </c>
      <c r="X9148" s="31">
        <f t="shared" si="6630"/>
        <v>0</v>
      </c>
      <c r="Y9148" s="220">
        <f t="shared" si="6614"/>
        <v>0</v>
      </c>
    </row>
    <row r="9149" spans="1:25">
      <c r="A9149" s="23">
        <v>35</v>
      </c>
      <c r="B9149" s="80" t="s">
        <v>172</v>
      </c>
      <c r="C9149" s="80" t="s">
        <v>1164</v>
      </c>
      <c r="D9149" s="80">
        <v>35020031</v>
      </c>
      <c r="E9149" s="21" t="s">
        <v>166</v>
      </c>
      <c r="F9149" s="21" t="s">
        <v>0</v>
      </c>
      <c r="G9149" s="150" t="s">
        <v>0</v>
      </c>
      <c r="H9149" s="21" t="s">
        <v>53</v>
      </c>
      <c r="I9149" s="66">
        <f t="shared" si="6623"/>
        <v>20000</v>
      </c>
      <c r="J9149" s="66">
        <f>SUM(J9150:J9152)</f>
        <v>0</v>
      </c>
      <c r="K9149" s="66">
        <f>SUM(L9149,M9149,N9149)</f>
        <v>20000</v>
      </c>
      <c r="L9149" s="66">
        <f t="shared" ref="L9149:P9149" si="6631">SUM(L9150:L9152)</f>
        <v>0</v>
      </c>
      <c r="M9149" s="66">
        <f t="shared" si="6631"/>
        <v>0</v>
      </c>
      <c r="N9149" s="66">
        <f t="shared" si="6631"/>
        <v>20000</v>
      </c>
      <c r="O9149" s="66">
        <f t="shared" si="6631"/>
        <v>0</v>
      </c>
      <c r="P9149" s="66">
        <f t="shared" si="6631"/>
        <v>0</v>
      </c>
      <c r="Q9149" s="66">
        <f t="shared" ref="Q9149:R9149" si="6632">SUM(Q9150:Q9152)</f>
        <v>39406</v>
      </c>
      <c r="R9149" s="66">
        <f t="shared" si="6632"/>
        <v>0</v>
      </c>
      <c r="S9149" s="66">
        <f t="shared" ref="S9149" si="6633">SUM(S9150:S9152)</f>
        <v>0</v>
      </c>
      <c r="T9149" s="66">
        <f t="shared" ref="T9149:X9149" si="6634">SUM(T9150:T9152)</f>
        <v>0</v>
      </c>
      <c r="U9149" s="66">
        <f t="shared" si="6634"/>
        <v>0</v>
      </c>
      <c r="V9149" s="66">
        <f t="shared" si="6634"/>
        <v>0</v>
      </c>
      <c r="W9149" s="66">
        <f t="shared" si="6634"/>
        <v>0</v>
      </c>
      <c r="X9149" s="66">
        <f t="shared" si="6634"/>
        <v>0</v>
      </c>
      <c r="Y9149" s="208">
        <f t="shared" si="6614"/>
        <v>0</v>
      </c>
    </row>
    <row r="9150" spans="1:25">
      <c r="A9150" s="23">
        <v>35</v>
      </c>
      <c r="B9150" s="80" t="s">
        <v>172</v>
      </c>
      <c r="C9150" s="80" t="s">
        <v>1164</v>
      </c>
      <c r="D9150" s="80">
        <v>35020031</v>
      </c>
      <c r="E9150" s="22">
        <v>8213</v>
      </c>
      <c r="F9150" s="23"/>
      <c r="G9150" s="129" t="s">
        <v>3380</v>
      </c>
      <c r="H9150" s="32" t="s">
        <v>56</v>
      </c>
      <c r="I9150" s="44">
        <f t="shared" si="6623"/>
        <v>14900</v>
      </c>
      <c r="J9150" s="44">
        <v>0</v>
      </c>
      <c r="K9150" s="44">
        <f t="shared" si="6624"/>
        <v>14900</v>
      </c>
      <c r="L9150" s="44">
        <v>0</v>
      </c>
      <c r="M9150" s="44">
        <v>0</v>
      </c>
      <c r="N9150" s="44">
        <v>14900</v>
      </c>
      <c r="O9150" s="44">
        <v>0</v>
      </c>
      <c r="P9150" s="44">
        <v>0</v>
      </c>
      <c r="Q9150" s="44">
        <v>34306</v>
      </c>
      <c r="R9150" s="44">
        <v>0</v>
      </c>
      <c r="S9150" s="44">
        <v>0</v>
      </c>
      <c r="T9150" s="44">
        <f t="shared" si="6619"/>
        <v>0</v>
      </c>
      <c r="U9150" s="44"/>
      <c r="V9150" s="44"/>
      <c r="W9150" s="44"/>
      <c r="X9150" s="44">
        <f t="shared" si="6620"/>
        <v>0</v>
      </c>
      <c r="Y9150" s="209">
        <f t="shared" si="6614"/>
        <v>0</v>
      </c>
    </row>
    <row r="9151" spans="1:25">
      <c r="A9151" s="23">
        <v>35</v>
      </c>
      <c r="B9151" s="80" t="s">
        <v>172</v>
      </c>
      <c r="C9151" s="80" t="s">
        <v>1164</v>
      </c>
      <c r="D9151" s="80">
        <v>35020031</v>
      </c>
      <c r="E9151" s="22">
        <v>8215</v>
      </c>
      <c r="F9151" s="23"/>
      <c r="G9151" s="129" t="s">
        <v>3380</v>
      </c>
      <c r="H9151" s="32" t="s">
        <v>58</v>
      </c>
      <c r="I9151" s="44">
        <f t="shared" si="6623"/>
        <v>100</v>
      </c>
      <c r="J9151" s="44">
        <v>0</v>
      </c>
      <c r="K9151" s="44">
        <f t="shared" si="6624"/>
        <v>100</v>
      </c>
      <c r="L9151" s="44">
        <v>0</v>
      </c>
      <c r="M9151" s="44"/>
      <c r="N9151" s="44">
        <v>100</v>
      </c>
      <c r="O9151" s="44"/>
      <c r="P9151" s="44"/>
      <c r="Q9151" s="44">
        <v>100</v>
      </c>
      <c r="R9151" s="44">
        <v>0</v>
      </c>
      <c r="S9151" s="44">
        <v>0</v>
      </c>
      <c r="T9151" s="44">
        <f t="shared" si="6619"/>
        <v>0</v>
      </c>
      <c r="U9151" s="44"/>
      <c r="V9151" s="44"/>
      <c r="W9151" s="44"/>
      <c r="X9151" s="44">
        <f t="shared" si="6620"/>
        <v>0</v>
      </c>
      <c r="Y9151" s="209">
        <f t="shared" si="6614"/>
        <v>0</v>
      </c>
    </row>
    <row r="9152" spans="1:25">
      <c r="A9152" s="23">
        <v>35</v>
      </c>
      <c r="B9152" s="80" t="s">
        <v>172</v>
      </c>
      <c r="C9152" s="80" t="s">
        <v>1164</v>
      </c>
      <c r="D9152" s="80">
        <v>35020031</v>
      </c>
      <c r="E9152" s="22">
        <v>8216</v>
      </c>
      <c r="F9152" s="23"/>
      <c r="G9152" s="129" t="s">
        <v>3380</v>
      </c>
      <c r="H9152" s="32" t="s">
        <v>59</v>
      </c>
      <c r="I9152" s="44">
        <f t="shared" si="6623"/>
        <v>5000</v>
      </c>
      <c r="J9152" s="44">
        <v>0</v>
      </c>
      <c r="K9152" s="44">
        <f t="shared" si="6624"/>
        <v>5000</v>
      </c>
      <c r="L9152" s="44">
        <v>0</v>
      </c>
      <c r="M9152" s="44"/>
      <c r="N9152" s="44">
        <v>5000</v>
      </c>
      <c r="O9152" s="44"/>
      <c r="P9152" s="44"/>
      <c r="Q9152" s="44">
        <v>5000</v>
      </c>
      <c r="R9152" s="44">
        <v>0</v>
      </c>
      <c r="S9152" s="44">
        <v>0</v>
      </c>
      <c r="T9152" s="44">
        <f t="shared" si="6619"/>
        <v>0</v>
      </c>
      <c r="U9152" s="44"/>
      <c r="V9152" s="44"/>
      <c r="W9152" s="44"/>
      <c r="X9152" s="44">
        <f t="shared" si="6620"/>
        <v>0</v>
      </c>
      <c r="Y9152" s="209">
        <f t="shared" si="6614"/>
        <v>0</v>
      </c>
    </row>
    <row r="9153" spans="1:25">
      <c r="A9153" s="32" t="s">
        <v>0</v>
      </c>
      <c r="B9153" s="95" t="s">
        <v>0</v>
      </c>
      <c r="C9153" s="95" t="s">
        <v>0</v>
      </c>
      <c r="D9153" s="95" t="s">
        <v>0</v>
      </c>
      <c r="E9153" s="32" t="s">
        <v>0</v>
      </c>
      <c r="F9153" s="32" t="s">
        <v>0</v>
      </c>
      <c r="G9153" s="154" t="s">
        <v>0</v>
      </c>
      <c r="H9153" s="30" t="s">
        <v>2020</v>
      </c>
      <c r="I9153" s="31">
        <f t="shared" si="6623"/>
        <v>1108304</v>
      </c>
      <c r="J9153" s="31">
        <f>SUM(J9123,J9148,J9145)</f>
        <v>1035304</v>
      </c>
      <c r="K9153" s="31">
        <f t="shared" si="6624"/>
        <v>73000</v>
      </c>
      <c r="L9153" s="31">
        <f t="shared" ref="L9153:X9153" si="6635">SUM(L9123,L9148,L9145)</f>
        <v>3000</v>
      </c>
      <c r="M9153" s="31">
        <f t="shared" si="6635"/>
        <v>5000</v>
      </c>
      <c r="N9153" s="31">
        <f t="shared" si="6635"/>
        <v>65000</v>
      </c>
      <c r="O9153" s="31">
        <f t="shared" si="6635"/>
        <v>0</v>
      </c>
      <c r="P9153" s="31">
        <f t="shared" si="6635"/>
        <v>0</v>
      </c>
      <c r="Q9153" s="31">
        <f t="shared" si="6635"/>
        <v>1211763</v>
      </c>
      <c r="R9153" s="31">
        <f t="shared" si="6635"/>
        <v>1080465</v>
      </c>
      <c r="S9153" s="31">
        <f t="shared" si="6635"/>
        <v>869859</v>
      </c>
      <c r="T9153" s="31">
        <f t="shared" si="6635"/>
        <v>210606</v>
      </c>
      <c r="U9153" s="31">
        <f t="shared" si="6635"/>
        <v>100015</v>
      </c>
      <c r="V9153" s="31">
        <f t="shared" si="6635"/>
        <v>87263</v>
      </c>
      <c r="W9153" s="31">
        <f t="shared" si="6635"/>
        <v>23328</v>
      </c>
      <c r="X9153" s="31">
        <f t="shared" si="6635"/>
        <v>1080465</v>
      </c>
      <c r="Y9153" s="220">
        <f t="shared" si="6614"/>
        <v>100</v>
      </c>
    </row>
    <row r="9154" spans="1:25" ht="15" thickBot="1">
      <c r="A9154" s="32" t="s">
        <v>0</v>
      </c>
      <c r="B9154" s="95" t="s">
        <v>0</v>
      </c>
      <c r="C9154" s="95" t="s">
        <v>0</v>
      </c>
      <c r="D9154" s="95" t="s">
        <v>0</v>
      </c>
      <c r="E9154" s="32" t="s">
        <v>0</v>
      </c>
      <c r="F9154" s="32" t="s">
        <v>0</v>
      </c>
      <c r="G9154" s="154" t="s">
        <v>0</v>
      </c>
      <c r="H9154" s="21" t="s">
        <v>170</v>
      </c>
      <c r="I9154" s="66">
        <f t="shared" si="6623"/>
        <v>21</v>
      </c>
      <c r="J9154" s="66">
        <v>21</v>
      </c>
      <c r="K9154" s="66">
        <f t="shared" si="6624"/>
        <v>0</v>
      </c>
      <c r="L9154" s="66" t="s">
        <v>0</v>
      </c>
      <c r="M9154" s="66" t="s">
        <v>0</v>
      </c>
      <c r="N9154" s="66" t="s">
        <v>0</v>
      </c>
      <c r="O9154" s="66" t="s">
        <v>0</v>
      </c>
      <c r="P9154" s="66" t="s">
        <v>0</v>
      </c>
      <c r="Q9154" s="66">
        <v>0</v>
      </c>
      <c r="R9154" s="66"/>
      <c r="S9154" s="66"/>
      <c r="T9154" s="66"/>
      <c r="U9154" s="66"/>
      <c r="V9154" s="66"/>
      <c r="W9154" s="66"/>
      <c r="X9154" s="66"/>
      <c r="Y9154" s="208">
        <v>0</v>
      </c>
    </row>
    <row r="9155" spans="1:25" ht="41.4" thickBot="1">
      <c r="A9155" s="252" t="s">
        <v>0</v>
      </c>
      <c r="B9155" s="255" t="s">
        <v>0</v>
      </c>
      <c r="C9155" s="255" t="s">
        <v>0</v>
      </c>
      <c r="D9155" s="255" t="s">
        <v>0</v>
      </c>
      <c r="E9155" s="252" t="s">
        <v>0</v>
      </c>
      <c r="F9155" s="252" t="s">
        <v>0</v>
      </c>
      <c r="G9155" s="258" t="s">
        <v>0</v>
      </c>
      <c r="H9155" s="24" t="s">
        <v>72</v>
      </c>
      <c r="I9155" s="1" t="s">
        <v>3093</v>
      </c>
      <c r="J9155" s="1" t="s">
        <v>3130</v>
      </c>
      <c r="K9155" s="1" t="s">
        <v>3</v>
      </c>
      <c r="L9155" s="1" t="s">
        <v>4</v>
      </c>
      <c r="M9155" s="1" t="s">
        <v>5</v>
      </c>
      <c r="N9155" s="1" t="s">
        <v>6</v>
      </c>
      <c r="O9155" s="1" t="s">
        <v>7</v>
      </c>
      <c r="P9155" s="1" t="s">
        <v>8</v>
      </c>
      <c r="Q9155" s="1" t="s">
        <v>3344</v>
      </c>
      <c r="R9155" s="1" t="s">
        <v>3427</v>
      </c>
      <c r="S9155" s="1" t="s">
        <v>3447</v>
      </c>
      <c r="T9155" s="1" t="s">
        <v>3448</v>
      </c>
      <c r="U9155" s="1" t="s">
        <v>3452</v>
      </c>
      <c r="V9155" s="1" t="s">
        <v>3449</v>
      </c>
      <c r="W9155" s="1" t="s">
        <v>3450</v>
      </c>
      <c r="X9155" s="1" t="s">
        <v>3451</v>
      </c>
      <c r="Y9155" s="216" t="s">
        <v>3385</v>
      </c>
    </row>
    <row r="9156" spans="1:25">
      <c r="A9156" s="253"/>
      <c r="B9156" s="256"/>
      <c r="C9156" s="256"/>
      <c r="D9156" s="256"/>
      <c r="E9156" s="253"/>
      <c r="F9156" s="253"/>
      <c r="G9156" s="259"/>
      <c r="H9156" s="33" t="s">
        <v>0</v>
      </c>
      <c r="I9156" s="45">
        <v>1</v>
      </c>
      <c r="J9156" s="45">
        <v>3</v>
      </c>
      <c r="K9156" s="45" t="s">
        <v>9</v>
      </c>
      <c r="L9156" s="45">
        <v>5</v>
      </c>
      <c r="M9156" s="45">
        <v>6</v>
      </c>
      <c r="N9156" s="45">
        <v>7</v>
      </c>
      <c r="O9156" s="45">
        <v>8</v>
      </c>
      <c r="P9156" s="45">
        <v>9</v>
      </c>
      <c r="Q9156" s="45">
        <v>1</v>
      </c>
      <c r="R9156" s="45">
        <v>2</v>
      </c>
      <c r="S9156" s="45">
        <v>3</v>
      </c>
      <c r="T9156" s="45" t="s">
        <v>3453</v>
      </c>
      <c r="U9156" s="45">
        <v>5</v>
      </c>
      <c r="V9156" s="45">
        <v>6</v>
      </c>
      <c r="W9156" s="45">
        <v>7</v>
      </c>
      <c r="X9156" s="45" t="s">
        <v>3454</v>
      </c>
      <c r="Y9156" s="276">
        <v>9</v>
      </c>
    </row>
    <row r="9157" spans="1:25">
      <c r="A9157" s="253"/>
      <c r="B9157" s="256"/>
      <c r="C9157" s="256"/>
      <c r="D9157" s="256"/>
      <c r="E9157" s="253"/>
      <c r="F9157" s="253"/>
      <c r="G9157" s="259"/>
      <c r="H9157" s="34" t="s">
        <v>110</v>
      </c>
      <c r="I9157" s="35">
        <f t="shared" si="6623"/>
        <v>1108304</v>
      </c>
      <c r="J9157" s="35">
        <f>SUM(J9153)</f>
        <v>1035304</v>
      </c>
      <c r="K9157" s="35">
        <f t="shared" si="6624"/>
        <v>73000</v>
      </c>
      <c r="L9157" s="35">
        <f t="shared" ref="L9157:P9157" si="6636">SUM(L9153)</f>
        <v>3000</v>
      </c>
      <c r="M9157" s="35">
        <f t="shared" si="6636"/>
        <v>5000</v>
      </c>
      <c r="N9157" s="35">
        <f t="shared" si="6636"/>
        <v>65000</v>
      </c>
      <c r="O9157" s="35">
        <f t="shared" si="6636"/>
        <v>0</v>
      </c>
      <c r="P9157" s="35">
        <f t="shared" si="6636"/>
        <v>0</v>
      </c>
      <c r="Q9157" s="35">
        <f t="shared" ref="Q9157:R9157" si="6637">SUM(Q9153)</f>
        <v>1211763</v>
      </c>
      <c r="R9157" s="35">
        <f t="shared" si="6637"/>
        <v>1080465</v>
      </c>
      <c r="S9157" s="35">
        <f t="shared" ref="S9157" si="6638">SUM(S9153)</f>
        <v>869859</v>
      </c>
      <c r="T9157" s="35">
        <f t="shared" ref="T9157:X9157" si="6639">SUM(T9153)</f>
        <v>210606</v>
      </c>
      <c r="U9157" s="35">
        <f t="shared" si="6639"/>
        <v>100015</v>
      </c>
      <c r="V9157" s="35">
        <f t="shared" si="6639"/>
        <v>87263</v>
      </c>
      <c r="W9157" s="35">
        <f t="shared" si="6639"/>
        <v>23328</v>
      </c>
      <c r="X9157" s="35">
        <f t="shared" si="6639"/>
        <v>1080465</v>
      </c>
      <c r="Y9157" s="218">
        <f t="shared" ref="Y9157:Y9158" si="6640">IF(R9157=0,0,(X9157/R9157)*100)</f>
        <v>100</v>
      </c>
    </row>
    <row r="9158" spans="1:25">
      <c r="A9158" s="253"/>
      <c r="B9158" s="256"/>
      <c r="C9158" s="256"/>
      <c r="D9158" s="256"/>
      <c r="E9158" s="253"/>
      <c r="F9158" s="253"/>
      <c r="G9158" s="259"/>
      <c r="H9158" s="36" t="s">
        <v>69</v>
      </c>
      <c r="I9158" s="35">
        <f t="shared" si="6623"/>
        <v>1108304</v>
      </c>
      <c r="J9158" s="35">
        <f>SUM(J9157)</f>
        <v>1035304</v>
      </c>
      <c r="K9158" s="35">
        <f t="shared" si="6624"/>
        <v>73000</v>
      </c>
      <c r="L9158" s="35">
        <f t="shared" ref="L9158:P9158" si="6641">SUM(L9157)</f>
        <v>3000</v>
      </c>
      <c r="M9158" s="35">
        <f t="shared" si="6641"/>
        <v>5000</v>
      </c>
      <c r="N9158" s="35">
        <f t="shared" si="6641"/>
        <v>65000</v>
      </c>
      <c r="O9158" s="35">
        <f t="shared" si="6641"/>
        <v>0</v>
      </c>
      <c r="P9158" s="35">
        <f t="shared" si="6641"/>
        <v>0</v>
      </c>
      <c r="Q9158" s="35">
        <f t="shared" ref="Q9158:R9158" si="6642">SUM(Q9157)</f>
        <v>1211763</v>
      </c>
      <c r="R9158" s="35">
        <f t="shared" si="6642"/>
        <v>1080465</v>
      </c>
      <c r="S9158" s="35">
        <f t="shared" ref="S9158" si="6643">SUM(S9157)</f>
        <v>869859</v>
      </c>
      <c r="T9158" s="35">
        <f t="shared" ref="T9158:X9158" si="6644">SUM(T9157)</f>
        <v>210606</v>
      </c>
      <c r="U9158" s="35">
        <f t="shared" si="6644"/>
        <v>100015</v>
      </c>
      <c r="V9158" s="35">
        <f t="shared" si="6644"/>
        <v>87263</v>
      </c>
      <c r="W9158" s="35">
        <f t="shared" si="6644"/>
        <v>23328</v>
      </c>
      <c r="X9158" s="35">
        <f t="shared" si="6644"/>
        <v>1080465</v>
      </c>
      <c r="Y9158" s="218">
        <f t="shared" si="6640"/>
        <v>100</v>
      </c>
    </row>
    <row r="9159" spans="1:25">
      <c r="A9159" s="254"/>
      <c r="B9159" s="257"/>
      <c r="C9159" s="257"/>
      <c r="D9159" s="257"/>
      <c r="E9159" s="254"/>
      <c r="F9159" s="254"/>
      <c r="G9159" s="260"/>
    </row>
    <row r="9160" spans="1:25">
      <c r="A9160" s="32" t="s">
        <v>0</v>
      </c>
      <c r="B9160" s="32" t="s">
        <v>0</v>
      </c>
      <c r="C9160" s="32" t="s">
        <v>0</v>
      </c>
      <c r="D9160" s="32" t="s">
        <v>0</v>
      </c>
      <c r="E9160" s="32" t="s">
        <v>0</v>
      </c>
      <c r="F9160" s="32" t="s">
        <v>0</v>
      </c>
      <c r="G9160" s="154" t="s">
        <v>0</v>
      </c>
      <c r="H9160" s="37" t="s">
        <v>0</v>
      </c>
      <c r="I9160" s="37"/>
      <c r="J9160" s="37"/>
      <c r="K9160" s="37"/>
      <c r="L9160" s="37" t="s">
        <v>0</v>
      </c>
      <c r="M9160" s="37" t="s">
        <v>0</v>
      </c>
      <c r="N9160" s="37" t="s">
        <v>0</v>
      </c>
      <c r="O9160" s="37" t="s">
        <v>0</v>
      </c>
      <c r="P9160" s="37" t="s">
        <v>0</v>
      </c>
      <c r="Q9160" s="37"/>
      <c r="R9160" s="37"/>
      <c r="S9160" s="37"/>
      <c r="T9160" s="37" t="s">
        <v>0</v>
      </c>
      <c r="U9160" s="37" t="s">
        <v>0</v>
      </c>
      <c r="V9160" s="37" t="s">
        <v>0</v>
      </c>
      <c r="W9160" s="37" t="s">
        <v>0</v>
      </c>
      <c r="X9160" s="37" t="s">
        <v>0</v>
      </c>
      <c r="Y9160" s="219"/>
    </row>
    <row r="9161" spans="1:25" customFormat="1">
      <c r="A9161" s="5" t="s">
        <v>0</v>
      </c>
      <c r="B9161" s="5" t="s">
        <v>0</v>
      </c>
      <c r="C9161" s="5" t="s">
        <v>0</v>
      </c>
      <c r="D9161" s="5" t="s">
        <v>0</v>
      </c>
      <c r="E9161" s="5" t="s">
        <v>0</v>
      </c>
      <c r="F9161" s="5" t="s">
        <v>0</v>
      </c>
      <c r="G9161" s="159" t="s">
        <v>0</v>
      </c>
      <c r="H9161" s="30" t="s">
        <v>2789</v>
      </c>
      <c r="I9161" s="63">
        <f t="shared" si="6623"/>
        <v>162936594</v>
      </c>
      <c r="J9161" s="63">
        <f>SUM(J7810)</f>
        <v>128081413</v>
      </c>
      <c r="K9161" s="63">
        <f t="shared" si="6624"/>
        <v>32980681</v>
      </c>
      <c r="L9161" s="63">
        <f t="shared" ref="L9161:P9161" si="6645">SUM(L7810)</f>
        <v>20259506</v>
      </c>
      <c r="M9161" s="63">
        <f t="shared" si="6645"/>
        <v>581287</v>
      </c>
      <c r="N9161" s="63">
        <f t="shared" si="6645"/>
        <v>12139888</v>
      </c>
      <c r="O9161" s="63">
        <f t="shared" si="6645"/>
        <v>4500</v>
      </c>
      <c r="P9161" s="63">
        <f t="shared" si="6645"/>
        <v>1870000</v>
      </c>
      <c r="Q9161" s="63">
        <f t="shared" ref="Q9161:R9161" si="6646">SUM(Q7810)</f>
        <v>198980305</v>
      </c>
      <c r="R9161" s="63">
        <f t="shared" si="6646"/>
        <v>140020935</v>
      </c>
      <c r="S9161" s="63">
        <f t="shared" ref="S9161" si="6647">SUM(S7810)</f>
        <v>109520807</v>
      </c>
      <c r="T9161" s="63">
        <f t="shared" ref="T9161:X9161" si="6648">SUM(T7810)</f>
        <v>30499893.003333338</v>
      </c>
      <c r="U9161" s="63">
        <f t="shared" si="6648"/>
        <v>11546588.836666666</v>
      </c>
      <c r="V9161" s="63">
        <f t="shared" si="6648"/>
        <v>11498105.166666666</v>
      </c>
      <c r="W9161" s="63">
        <f t="shared" si="6648"/>
        <v>7455199.0000000009</v>
      </c>
      <c r="X9161" s="63">
        <f t="shared" si="6648"/>
        <v>140020650.00333333</v>
      </c>
      <c r="Y9161" s="226">
        <f>IF(R9161=0,0,(X9161/R9161)*100)</f>
        <v>99.999796461388669</v>
      </c>
    </row>
    <row r="9162" spans="1:25">
      <c r="A9162" s="32" t="s">
        <v>0</v>
      </c>
      <c r="B9162" s="32" t="s">
        <v>0</v>
      </c>
      <c r="C9162" s="32" t="s">
        <v>0</v>
      </c>
      <c r="D9162" s="32" t="s">
        <v>0</v>
      </c>
      <c r="E9162" s="32" t="s">
        <v>0</v>
      </c>
      <c r="F9162" s="32" t="s">
        <v>0</v>
      </c>
      <c r="G9162" s="154" t="s">
        <v>0</v>
      </c>
      <c r="H9162" s="21" t="s">
        <v>170</v>
      </c>
      <c r="I9162" s="66">
        <f t="shared" si="6623"/>
        <v>2818</v>
      </c>
      <c r="J9162" s="66">
        <f>J9154+J9113+J9072+J9026+J8985+J8933+J8888+J8842+J8796+J8750+J8705+J8662+J8616+J8572+J8524+J8478+J8464+J8422+J8379+J8332+J8286+J8240+J8195+J8154+J8110+J8096+J8052+J8003+J7959+J7912+J7871</f>
        <v>2818</v>
      </c>
      <c r="K9162" s="66">
        <f t="shared" si="6624"/>
        <v>0</v>
      </c>
      <c r="L9162" s="66"/>
      <c r="M9162" s="66"/>
      <c r="N9162" s="66"/>
      <c r="O9162" s="66"/>
      <c r="P9162" s="66"/>
      <c r="Q9162" s="66">
        <f>Q9154+Q9113+Q9072+Q9026+Q8985+Q8933+Q8888+Q8842+Q8796+Q8750+Q8705+Q8662+Q8616+Q8572+Q8524+Q8478+Q8464+Q8422+Q8379+Q8332+Q8286+Q8240+Q8195+Q8154+Q8110+Q8096+Q8052+Q8003+Q7959+Q7912+Q7871</f>
        <v>0</v>
      </c>
      <c r="R9162" s="66">
        <f>R9154+R9113+R9072+R9026+R8985+R8933+R8888+R8842+R8796+R8750+R8705+R8662+R8616+R8572+R8524+R8478+R8464+R8422+R8379+R8332+R8286+R8240+R8195+R8154+R8110+R8096+R8052+R8003+R7959+R7912+R7871</f>
        <v>0</v>
      </c>
      <c r="S9162" s="66">
        <f>S9154+S9113+S9072+S9026+S8985+S8933+S8888+S8842+S8796+S8750+S8705+S8662+S8616+S8572+S8524+S8478+S8464+S8422+S8379+S8332+S8286+S8240+S8195+S8154+S8110+S8096+S8052+S8003+S7959+S7912+S7871</f>
        <v>0</v>
      </c>
      <c r="T9162" s="66">
        <f t="shared" ref="T9162:X9162" si="6649">T9154+T9113+T9072+T9026+T8985+T8933+T8888+T8842+T8796+T8750+T8705+T8662+T8616+T8572+T8524+T8478+T8464+T8422+T8379+T8332+T8286+T8240+T8195+T8154+T8110+T8096+T8052+T8003+T7959+T7912+T7871</f>
        <v>0</v>
      </c>
      <c r="U9162" s="66">
        <f t="shared" si="6649"/>
        <v>0</v>
      </c>
      <c r="V9162" s="66">
        <f t="shared" si="6649"/>
        <v>0</v>
      </c>
      <c r="W9162" s="66">
        <f t="shared" si="6649"/>
        <v>0</v>
      </c>
      <c r="X9162" s="66">
        <f t="shared" si="6649"/>
        <v>0</v>
      </c>
      <c r="Y9162" s="208">
        <v>0</v>
      </c>
    </row>
    <row r="9163" spans="1:25">
      <c r="A9163" s="32" t="s">
        <v>0</v>
      </c>
      <c r="B9163" s="32" t="s">
        <v>0</v>
      </c>
      <c r="C9163" s="32" t="s">
        <v>0</v>
      </c>
      <c r="D9163" s="32" t="s">
        <v>0</v>
      </c>
      <c r="E9163" s="32" t="s">
        <v>0</v>
      </c>
      <c r="F9163" s="32" t="s">
        <v>0</v>
      </c>
      <c r="G9163" s="154" t="s">
        <v>0</v>
      </c>
      <c r="H9163" s="38" t="s">
        <v>0</v>
      </c>
      <c r="I9163" s="39"/>
      <c r="J9163" s="39"/>
      <c r="K9163" s="39"/>
      <c r="L9163" s="39" t="s">
        <v>0</v>
      </c>
      <c r="M9163" s="39" t="s">
        <v>0</v>
      </c>
      <c r="N9163" s="39" t="s">
        <v>0</v>
      </c>
      <c r="O9163" s="39" t="s">
        <v>0</v>
      </c>
      <c r="P9163" s="39" t="s">
        <v>0</v>
      </c>
      <c r="Q9163" s="39"/>
      <c r="R9163" s="39"/>
      <c r="S9163" s="39"/>
      <c r="T9163" s="39" t="s">
        <v>0</v>
      </c>
      <c r="U9163" s="39" t="s">
        <v>0</v>
      </c>
      <c r="V9163" s="39" t="s">
        <v>0</v>
      </c>
      <c r="W9163" s="39" t="s">
        <v>0</v>
      </c>
      <c r="X9163" s="39" t="s">
        <v>0</v>
      </c>
      <c r="Y9163" s="221"/>
    </row>
    <row r="9164" spans="1:25" customFormat="1">
      <c r="A9164" s="5" t="s">
        <v>0</v>
      </c>
      <c r="B9164" s="5" t="s">
        <v>0</v>
      </c>
      <c r="C9164" s="5" t="s">
        <v>0</v>
      </c>
      <c r="D9164" s="5" t="s">
        <v>0</v>
      </c>
      <c r="E9164" s="5" t="s">
        <v>0</v>
      </c>
      <c r="F9164" s="5" t="s">
        <v>0</v>
      </c>
      <c r="G9164" s="159" t="s">
        <v>0</v>
      </c>
      <c r="H9164" s="30" t="s">
        <v>2781</v>
      </c>
      <c r="I9164" s="57">
        <f t="shared" si="6623"/>
        <v>171998594</v>
      </c>
      <c r="J9164" s="57">
        <f>SUM(J9161,J7751)</f>
        <v>137143413</v>
      </c>
      <c r="K9164" s="57">
        <f t="shared" si="6624"/>
        <v>32980681</v>
      </c>
      <c r="L9164" s="57">
        <f t="shared" ref="L9164:P9164" si="6650">SUM(L9161,L7751)</f>
        <v>20259506</v>
      </c>
      <c r="M9164" s="57">
        <f t="shared" si="6650"/>
        <v>581287</v>
      </c>
      <c r="N9164" s="57">
        <f t="shared" si="6650"/>
        <v>12139888</v>
      </c>
      <c r="O9164" s="57">
        <f t="shared" si="6650"/>
        <v>4500</v>
      </c>
      <c r="P9164" s="57">
        <f t="shared" si="6650"/>
        <v>1870000</v>
      </c>
      <c r="Q9164" s="57">
        <f t="shared" ref="Q9164:R9164" si="6651">SUM(Q9161,Q7751)</f>
        <v>211670669</v>
      </c>
      <c r="R9164" s="57">
        <f t="shared" si="6651"/>
        <v>149382743</v>
      </c>
      <c r="S9164" s="57">
        <f t="shared" ref="S9164" si="6652">SUM(S9161,S7751)</f>
        <v>116285958</v>
      </c>
      <c r="T9164" s="57">
        <f t="shared" ref="T9164:X9164" si="6653">SUM(T9161,T7751)</f>
        <v>33102852.003333338</v>
      </c>
      <c r="U9164" s="57">
        <f t="shared" si="6653"/>
        <v>13809388.836666666</v>
      </c>
      <c r="V9164" s="57">
        <f t="shared" si="6653"/>
        <v>11732920.166666666</v>
      </c>
      <c r="W9164" s="57">
        <f t="shared" si="6653"/>
        <v>7560543.0000000009</v>
      </c>
      <c r="X9164" s="57">
        <f t="shared" si="6653"/>
        <v>149388760.00333333</v>
      </c>
      <c r="Y9164" s="222">
        <f>IF(R9164=0,0,(X9164/R9164)*100)</f>
        <v>100.00402791059561</v>
      </c>
    </row>
    <row r="9165" spans="1:25">
      <c r="A9165" s="32" t="s">
        <v>0</v>
      </c>
      <c r="B9165" s="32" t="s">
        <v>0</v>
      </c>
      <c r="C9165" s="32" t="s">
        <v>0</v>
      </c>
      <c r="D9165" s="32" t="s">
        <v>0</v>
      </c>
      <c r="E9165" s="32" t="s">
        <v>0</v>
      </c>
      <c r="F9165" s="32" t="s">
        <v>0</v>
      </c>
      <c r="G9165" s="154" t="s">
        <v>0</v>
      </c>
      <c r="H9165" s="21" t="s">
        <v>197</v>
      </c>
      <c r="I9165" s="66">
        <f t="shared" si="6623"/>
        <v>2838</v>
      </c>
      <c r="J9165" s="66">
        <f>J7803+J7752</f>
        <v>2838</v>
      </c>
      <c r="K9165" s="66">
        <f t="shared" si="6624"/>
        <v>0</v>
      </c>
      <c r="L9165" s="66"/>
      <c r="M9165" s="66"/>
      <c r="N9165" s="66"/>
      <c r="O9165" s="66"/>
      <c r="P9165" s="66"/>
      <c r="Q9165" s="66">
        <f>Q7803+Q7752</f>
        <v>0</v>
      </c>
      <c r="R9165" s="66">
        <f>R7803+R7752</f>
        <v>0</v>
      </c>
      <c r="S9165" s="66">
        <f>S7803+S7752</f>
        <v>0</v>
      </c>
      <c r="T9165" s="66">
        <f t="shared" ref="T9165:X9165" si="6654">T7803+T7752</f>
        <v>0</v>
      </c>
      <c r="U9165" s="66">
        <f t="shared" si="6654"/>
        <v>0</v>
      </c>
      <c r="V9165" s="66">
        <f t="shared" si="6654"/>
        <v>0</v>
      </c>
      <c r="W9165" s="66">
        <f t="shared" si="6654"/>
        <v>0</v>
      </c>
      <c r="X9165" s="66">
        <f t="shared" si="6654"/>
        <v>0</v>
      </c>
      <c r="Y9165" s="208">
        <v>0</v>
      </c>
    </row>
    <row r="9166" spans="1:25">
      <c r="A9166" s="32" t="s">
        <v>0</v>
      </c>
      <c r="B9166" s="32" t="s">
        <v>0</v>
      </c>
      <c r="C9166" s="32" t="s">
        <v>0</v>
      </c>
      <c r="D9166" s="32" t="s">
        <v>0</v>
      </c>
      <c r="E9166" s="32" t="s">
        <v>0</v>
      </c>
      <c r="F9166" s="32" t="s">
        <v>0</v>
      </c>
      <c r="G9166" s="154" t="s">
        <v>0</v>
      </c>
      <c r="H9166" s="38" t="s">
        <v>0</v>
      </c>
      <c r="I9166" s="39"/>
      <c r="J9166" s="39"/>
      <c r="K9166" s="39"/>
      <c r="L9166" s="39" t="s">
        <v>0</v>
      </c>
      <c r="M9166" s="39" t="s">
        <v>0</v>
      </c>
      <c r="N9166" s="39" t="s">
        <v>0</v>
      </c>
      <c r="O9166" s="39" t="s">
        <v>0</v>
      </c>
      <c r="P9166" s="39" t="s">
        <v>0</v>
      </c>
      <c r="Q9166" s="39"/>
      <c r="R9166" s="39"/>
      <c r="S9166" s="39"/>
      <c r="T9166" s="39" t="s">
        <v>0</v>
      </c>
      <c r="U9166" s="39" t="s">
        <v>0</v>
      </c>
      <c r="V9166" s="39" t="s">
        <v>0</v>
      </c>
      <c r="W9166" s="39" t="s">
        <v>0</v>
      </c>
      <c r="X9166" s="39" t="s">
        <v>0</v>
      </c>
      <c r="Y9166" s="221"/>
    </row>
    <row r="9167" spans="1:25">
      <c r="A9167" s="32"/>
      <c r="B9167" s="32"/>
      <c r="C9167" s="32"/>
      <c r="D9167" s="32"/>
      <c r="E9167" s="32"/>
      <c r="F9167" s="32"/>
      <c r="G9167" s="154"/>
      <c r="H9167" s="21"/>
      <c r="I9167" s="66"/>
      <c r="J9167" s="66"/>
      <c r="K9167" s="66"/>
      <c r="L9167" s="66"/>
      <c r="M9167" s="66"/>
      <c r="N9167" s="66"/>
      <c r="O9167" s="66"/>
      <c r="P9167" s="66"/>
      <c r="Q9167" s="66"/>
      <c r="R9167" s="66"/>
      <c r="S9167" s="66"/>
      <c r="T9167" s="66"/>
      <c r="U9167" s="66"/>
      <c r="V9167" s="66"/>
      <c r="W9167" s="66"/>
      <c r="X9167" s="66"/>
      <c r="Y9167" s="208"/>
    </row>
    <row r="9168" spans="1:25">
      <c r="A9168" s="21" t="s">
        <v>0</v>
      </c>
      <c r="B9168" s="21" t="s">
        <v>0</v>
      </c>
      <c r="C9168" s="21" t="s">
        <v>0</v>
      </c>
      <c r="D9168" s="21" t="s">
        <v>0</v>
      </c>
      <c r="E9168" s="21" t="s">
        <v>0</v>
      </c>
      <c r="F9168" s="21" t="s">
        <v>0</v>
      </c>
      <c r="G9168" s="150" t="s">
        <v>0</v>
      </c>
      <c r="H9168" s="32" t="s">
        <v>70</v>
      </c>
      <c r="I9168" s="66">
        <f t="shared" si="6623"/>
        <v>9000000</v>
      </c>
      <c r="J9168" s="66">
        <v>5000000</v>
      </c>
      <c r="K9168" s="66">
        <f t="shared" si="6624"/>
        <v>0</v>
      </c>
      <c r="L9168" s="66" t="s">
        <v>0</v>
      </c>
      <c r="M9168" s="66" t="s">
        <v>0</v>
      </c>
      <c r="N9168" s="66" t="s">
        <v>0</v>
      </c>
      <c r="O9168" s="66" t="s">
        <v>0</v>
      </c>
      <c r="P9168" s="66">
        <v>4000000</v>
      </c>
      <c r="Q9168" s="66">
        <v>12000000</v>
      </c>
      <c r="R9168" s="66">
        <v>12000000</v>
      </c>
      <c r="S9168" s="66">
        <v>0</v>
      </c>
      <c r="T9168" s="66"/>
      <c r="U9168" s="66"/>
      <c r="V9168" s="66"/>
      <c r="W9168" s="66"/>
      <c r="X9168" s="66"/>
      <c r="Y9168" s="208">
        <f t="shared" ref="Y9168:Y9170" si="6655">IF(R9168=0,0,(X9168/R9168)*100)</f>
        <v>0</v>
      </c>
    </row>
    <row r="9169" spans="1:25">
      <c r="A9169" s="21" t="s">
        <v>0</v>
      </c>
      <c r="B9169" s="21" t="s">
        <v>0</v>
      </c>
      <c r="C9169" s="21" t="s">
        <v>0</v>
      </c>
      <c r="D9169" s="21" t="s">
        <v>0</v>
      </c>
      <c r="E9169" s="21" t="s">
        <v>0</v>
      </c>
      <c r="F9169" s="21" t="s">
        <v>0</v>
      </c>
      <c r="G9169" s="150" t="s">
        <v>0</v>
      </c>
      <c r="H9169" s="32" t="s">
        <v>71</v>
      </c>
      <c r="I9169" s="66">
        <f t="shared" si="6623"/>
        <v>11938462</v>
      </c>
      <c r="J9169" s="66">
        <v>11938462</v>
      </c>
      <c r="K9169" s="66">
        <f t="shared" si="6624"/>
        <v>0</v>
      </c>
      <c r="L9169" s="66" t="s">
        <v>0</v>
      </c>
      <c r="M9169" s="66" t="s">
        <v>0</v>
      </c>
      <c r="N9169" s="66" t="s">
        <v>0</v>
      </c>
      <c r="O9169" s="66" t="s">
        <v>0</v>
      </c>
      <c r="P9169" s="66" t="s">
        <v>0</v>
      </c>
      <c r="Q9169" s="66">
        <v>14071540</v>
      </c>
      <c r="R9169" s="66">
        <v>14071540</v>
      </c>
      <c r="S9169" s="66">
        <v>0</v>
      </c>
      <c r="T9169" s="66"/>
      <c r="U9169" s="66"/>
      <c r="V9169" s="66"/>
      <c r="W9169" s="66"/>
      <c r="X9169" s="66"/>
      <c r="Y9169" s="208">
        <f t="shared" si="6655"/>
        <v>0</v>
      </c>
    </row>
    <row r="9170" spans="1:25">
      <c r="A9170" s="30" t="s">
        <v>0</v>
      </c>
      <c r="B9170" s="30" t="s">
        <v>0</v>
      </c>
      <c r="C9170" s="30" t="s">
        <v>0</v>
      </c>
      <c r="D9170" s="30" t="s">
        <v>0</v>
      </c>
      <c r="E9170" s="30" t="s">
        <v>0</v>
      </c>
      <c r="F9170" s="30" t="s">
        <v>0</v>
      </c>
      <c r="G9170" s="164" t="s">
        <v>0</v>
      </c>
      <c r="H9170" s="30" t="s">
        <v>2619</v>
      </c>
      <c r="I9170" s="40">
        <f t="shared" si="6623"/>
        <v>1101295480</v>
      </c>
      <c r="J9170" s="40">
        <f>SUM(J127,J404,J647,J800,J964,J1094,J1305,J1374,J1458,J6019,J6685,J7077,J7131,J7222,J7297,J7347,J7430,J7479,J7527,J7683,J9168,J9169,J9164)</f>
        <v>880157945</v>
      </c>
      <c r="K9170" s="40">
        <f t="shared" si="6624"/>
        <v>59404504</v>
      </c>
      <c r="L9170" s="40">
        <f t="shared" ref="L9170:P9170" si="6656">SUM(L127,L404,L647,L800,L964,L1094,L1305,L1374,L1458,L6019,L6685,L7077,L7131,L7222,L7297,L7347,L7430,L7479,L7527,L7683,L9168,L9169,L9164)</f>
        <v>29598192</v>
      </c>
      <c r="M9170" s="40">
        <f t="shared" si="6656"/>
        <v>874026</v>
      </c>
      <c r="N9170" s="40">
        <f t="shared" si="6656"/>
        <v>28932286</v>
      </c>
      <c r="O9170" s="40">
        <f t="shared" si="6656"/>
        <v>36773907</v>
      </c>
      <c r="P9170" s="40">
        <f t="shared" si="6656"/>
        <v>124959124</v>
      </c>
      <c r="Q9170" s="40">
        <f t="shared" ref="Q9170:R9170" si="6657">SUM(Q127,Q404,Q647,Q800,Q964,Q1094,Q1305,Q1374,Q1458,Q6019,Q6685,Q7077,Q7131,Q7222,Q7297,Q7347,Q7430,Q7479,Q7527,Q7683,Q9168,Q9169,Q9164)</f>
        <v>1447340532</v>
      </c>
      <c r="R9170" s="40">
        <f t="shared" si="6657"/>
        <v>1043624262</v>
      </c>
      <c r="S9170" s="40">
        <f t="shared" ref="S9170" si="6658">SUM(S127,S404,S647,S800,S964,S1094,S1305,S1374,S1458,S6019,S6685,S7077,S7131,S7222,S7297,S7347,S7430,S7479,S7527,S7683,S9168,S9169,S9164)</f>
        <v>810830098.76999998</v>
      </c>
      <c r="T9170" s="40">
        <f t="shared" ref="T9170:X9170" si="6659">SUM(T127,T404,T647,T800,T964,T1094,T1305,T1374,T1458,T6019,T6685,T7077,T7131,T7222,T7297,T7347,T7430,T7479,T7527,T7683,T9168,T9169,T9164)</f>
        <v>203888280.98333335</v>
      </c>
      <c r="U9170" s="40">
        <f t="shared" si="6659"/>
        <v>81934809.00333333</v>
      </c>
      <c r="V9170" s="40">
        <f t="shared" si="6659"/>
        <v>67537785.073333338</v>
      </c>
      <c r="W9170" s="40">
        <f t="shared" si="6659"/>
        <v>54415686.906666666</v>
      </c>
      <c r="X9170" s="40">
        <f t="shared" si="6659"/>
        <v>1014934379.7533333</v>
      </c>
      <c r="Y9170" s="207">
        <f t="shared" si="6655"/>
        <v>97.250937593987572</v>
      </c>
    </row>
    <row r="9171" spans="1:25">
      <c r="A9171" s="21" t="s">
        <v>0</v>
      </c>
      <c r="B9171" s="21" t="s">
        <v>0</v>
      </c>
      <c r="C9171" s="21" t="s">
        <v>0</v>
      </c>
      <c r="D9171" s="21" t="s">
        <v>0</v>
      </c>
      <c r="E9171" s="21" t="s">
        <v>0</v>
      </c>
      <c r="F9171" s="21" t="s">
        <v>0</v>
      </c>
      <c r="G9171" s="150" t="s">
        <v>0</v>
      </c>
      <c r="H9171" s="21" t="s">
        <v>2620</v>
      </c>
      <c r="I9171" s="66">
        <f t="shared" si="6623"/>
        <v>14376</v>
      </c>
      <c r="J9171" s="66">
        <f>J7684+J7528+J7480+J7431+J7348+J7298+J7223+J7132+J7078+J6686+J6020+J1459+J1375+J1306+J1095+J965+J801+J648+J405+J128+J9165</f>
        <v>14376</v>
      </c>
      <c r="K9171" s="66">
        <f t="shared" si="6624"/>
        <v>0</v>
      </c>
      <c r="L9171" s="66"/>
      <c r="M9171" s="66"/>
      <c r="N9171" s="66"/>
      <c r="O9171" s="66"/>
      <c r="P9171" s="66"/>
      <c r="Q9171" s="66">
        <f>Q7684+Q7528+Q7480+Q7431+Q7348+Q7298+Q7223+Q7132+Q7078+Q6686+Q6020+Q1459+Q1375+Q1306+Q1095+Q965+Q801+Q648+Q405+Q128+Q9165</f>
        <v>0</v>
      </c>
      <c r="R9171" s="66">
        <f>R7684+R7528+R7480+R7431+R7348+R7298+R7223+R7132+R7078+R6686+R6020+R1459+R1375+R1306+R1095+R965+R801+R648+R405+R128+R9165</f>
        <v>0</v>
      </c>
      <c r="S9171" s="66">
        <f>S7684+S7528+S7480+S7431+S7348+S7298+S7223+S7132+S7078+S6686+S6020+S1459+S1375+S1306+S1095+S965+S801+S648+S405+S128+S9165</f>
        <v>0</v>
      </c>
      <c r="T9171" s="66">
        <f t="shared" ref="T9171:X9171" si="6660">T7684+T7528+T7480+T7431+T7348+T7298+T7223+T7132+T7078+T6686+T6020+T1459+T1375+T1306+T1095+T965+T801+T648+T405+T128+T9165</f>
        <v>0</v>
      </c>
      <c r="U9171" s="66">
        <f t="shared" si="6660"/>
        <v>134605</v>
      </c>
      <c r="V9171" s="66">
        <f t="shared" si="6660"/>
        <v>79255</v>
      </c>
      <c r="W9171" s="66">
        <f t="shared" si="6660"/>
        <v>53677</v>
      </c>
      <c r="X9171" s="66">
        <f t="shared" si="6660"/>
        <v>0</v>
      </c>
      <c r="Y9171" s="208">
        <v>0</v>
      </c>
    </row>
    <row r="9172" spans="1:25" s="68" customFormat="1" ht="15" thickBot="1">
      <c r="A9172" s="270" t="s">
        <v>2698</v>
      </c>
      <c r="B9172" s="270"/>
      <c r="C9172" s="270"/>
      <c r="D9172" s="270"/>
      <c r="E9172" s="270"/>
      <c r="F9172" s="270"/>
      <c r="G9172" s="270"/>
      <c r="H9172" s="270"/>
      <c r="I9172" s="69"/>
      <c r="J9172" s="69"/>
      <c r="K9172" s="69"/>
      <c r="L9172" s="69"/>
      <c r="M9172" s="69"/>
      <c r="N9172" s="69"/>
      <c r="O9172" s="69"/>
      <c r="P9172" s="69"/>
      <c r="Q9172" s="69">
        <v>0</v>
      </c>
      <c r="R9172" s="69"/>
      <c r="S9172" s="69"/>
      <c r="T9172" s="69"/>
      <c r="U9172" s="69"/>
      <c r="V9172" s="69"/>
      <c r="W9172" s="69"/>
      <c r="X9172" s="69"/>
      <c r="Y9172" s="237">
        <v>0</v>
      </c>
    </row>
    <row r="9173" spans="1:25" s="68" customFormat="1" ht="41.4" thickBot="1">
      <c r="A9173" s="271" t="s">
        <v>1</v>
      </c>
      <c r="B9173" s="271"/>
      <c r="C9173" s="271"/>
      <c r="D9173" s="271"/>
      <c r="E9173" s="271"/>
      <c r="F9173" s="271"/>
      <c r="G9173" s="271"/>
      <c r="H9173" s="271"/>
      <c r="I9173" s="1" t="s">
        <v>3093</v>
      </c>
      <c r="J9173" s="1" t="s">
        <v>3130</v>
      </c>
      <c r="K9173" s="1" t="s">
        <v>3</v>
      </c>
      <c r="L9173" s="1" t="s">
        <v>4</v>
      </c>
      <c r="M9173" s="1" t="s">
        <v>5</v>
      </c>
      <c r="N9173" s="1" t="s">
        <v>6</v>
      </c>
      <c r="O9173" s="1" t="s">
        <v>7</v>
      </c>
      <c r="P9173" s="1" t="s">
        <v>8</v>
      </c>
      <c r="Q9173" s="1" t="s">
        <v>3344</v>
      </c>
      <c r="R9173" s="1" t="s">
        <v>3427</v>
      </c>
      <c r="S9173" s="1" t="s">
        <v>3447</v>
      </c>
      <c r="T9173" s="1" t="s">
        <v>3448</v>
      </c>
      <c r="U9173" s="1" t="s">
        <v>3452</v>
      </c>
      <c r="V9173" s="1" t="s">
        <v>3449</v>
      </c>
      <c r="W9173" s="1" t="s">
        <v>3450</v>
      </c>
      <c r="X9173" s="1" t="s">
        <v>3451</v>
      </c>
      <c r="Y9173" s="216" t="s">
        <v>3385</v>
      </c>
    </row>
    <row r="9174" spans="1:25" s="74" customFormat="1">
      <c r="A9174" s="70"/>
      <c r="B9174" s="70"/>
      <c r="C9174" s="70"/>
      <c r="D9174" s="71"/>
      <c r="E9174" s="71"/>
      <c r="F9174" s="72"/>
      <c r="G9174" s="165"/>
      <c r="H9174" s="73" t="s">
        <v>0</v>
      </c>
      <c r="I9174" s="45">
        <v>1</v>
      </c>
      <c r="J9174" s="45">
        <v>3</v>
      </c>
      <c r="K9174" s="45" t="s">
        <v>9</v>
      </c>
      <c r="L9174" s="45">
        <v>5</v>
      </c>
      <c r="M9174" s="45">
        <v>6</v>
      </c>
      <c r="N9174" s="45">
        <v>7</v>
      </c>
      <c r="O9174" s="45">
        <v>8</v>
      </c>
      <c r="P9174" s="45">
        <v>9</v>
      </c>
      <c r="Q9174" s="45">
        <v>1</v>
      </c>
      <c r="R9174" s="45">
        <v>2</v>
      </c>
      <c r="S9174" s="45">
        <v>3</v>
      </c>
      <c r="T9174" s="45" t="s">
        <v>3453</v>
      </c>
      <c r="U9174" s="45">
        <v>5</v>
      </c>
      <c r="V9174" s="45">
        <v>6</v>
      </c>
      <c r="W9174" s="45">
        <v>7</v>
      </c>
      <c r="X9174" s="45" t="s">
        <v>3454</v>
      </c>
      <c r="Y9174" s="276">
        <v>9</v>
      </c>
    </row>
    <row r="9175" spans="1:25" s="76" customFormat="1">
      <c r="A9175" s="272" t="s">
        <v>2699</v>
      </c>
      <c r="B9175" s="272"/>
      <c r="C9175" s="272"/>
      <c r="D9175" s="272"/>
      <c r="E9175" s="272"/>
      <c r="F9175" s="272"/>
      <c r="G9175" s="272"/>
      <c r="H9175" s="272"/>
      <c r="I9175" s="75">
        <f t="shared" ref="I9175:P9175" si="6661">SUM(I39)</f>
        <v>2666355</v>
      </c>
      <c r="J9175" s="75">
        <f t="shared" si="6661"/>
        <v>2666355</v>
      </c>
      <c r="K9175" s="75">
        <f t="shared" si="6661"/>
        <v>0</v>
      </c>
      <c r="L9175" s="75">
        <f t="shared" si="6661"/>
        <v>0</v>
      </c>
      <c r="M9175" s="75">
        <f t="shared" si="6661"/>
        <v>0</v>
      </c>
      <c r="N9175" s="75">
        <f t="shared" si="6661"/>
        <v>0</v>
      </c>
      <c r="O9175" s="75">
        <f t="shared" si="6661"/>
        <v>0</v>
      </c>
      <c r="P9175" s="75">
        <f t="shared" si="6661"/>
        <v>0</v>
      </c>
      <c r="Q9175" s="75">
        <f t="shared" ref="Q9175:R9175" si="6662">SUM(Q39)</f>
        <v>2765974</v>
      </c>
      <c r="R9175" s="75">
        <f t="shared" si="6662"/>
        <v>2765974</v>
      </c>
      <c r="S9175" s="75">
        <f t="shared" ref="S9175" si="6663">SUM(S39)</f>
        <v>2094576</v>
      </c>
      <c r="T9175" s="75">
        <f t="shared" ref="T9175:X9175" si="6664">SUM(T39)</f>
        <v>671198</v>
      </c>
      <c r="U9175" s="75">
        <f t="shared" si="6664"/>
        <v>230708</v>
      </c>
      <c r="V9175" s="75">
        <f t="shared" si="6664"/>
        <v>227358</v>
      </c>
      <c r="W9175" s="75">
        <f t="shared" si="6664"/>
        <v>213132</v>
      </c>
      <c r="X9175" s="75">
        <f t="shared" si="6664"/>
        <v>2765774</v>
      </c>
      <c r="Y9175" s="238">
        <f t="shared" ref="Y9175:Y9224" si="6665">IF(R9175=0,0,(X9175/R9175)*100)</f>
        <v>99.992769274042345</v>
      </c>
    </row>
    <row r="9176" spans="1:25" s="76" customFormat="1">
      <c r="A9176" s="250" t="s">
        <v>2700</v>
      </c>
      <c r="B9176" s="250"/>
      <c r="C9176" s="250"/>
      <c r="D9176" s="250"/>
      <c r="E9176" s="250"/>
      <c r="F9176" s="250"/>
      <c r="G9176" s="250"/>
      <c r="H9176" s="250"/>
      <c r="I9176" s="75">
        <f t="shared" ref="I9176:P9176" si="6666">SUM(I76)</f>
        <v>265111</v>
      </c>
      <c r="J9176" s="75">
        <f t="shared" si="6666"/>
        <v>265111</v>
      </c>
      <c r="K9176" s="75">
        <f t="shared" si="6666"/>
        <v>0</v>
      </c>
      <c r="L9176" s="75">
        <f t="shared" si="6666"/>
        <v>0</v>
      </c>
      <c r="M9176" s="75">
        <f t="shared" si="6666"/>
        <v>0</v>
      </c>
      <c r="N9176" s="75">
        <f t="shared" si="6666"/>
        <v>0</v>
      </c>
      <c r="O9176" s="75">
        <f t="shared" si="6666"/>
        <v>0</v>
      </c>
      <c r="P9176" s="75">
        <f t="shared" si="6666"/>
        <v>0</v>
      </c>
      <c r="Q9176" s="75">
        <f t="shared" ref="Q9176:R9176" si="6667">SUM(Q76)</f>
        <v>275372</v>
      </c>
      <c r="R9176" s="75">
        <f t="shared" si="6667"/>
        <v>275372</v>
      </c>
      <c r="S9176" s="75">
        <f t="shared" ref="S9176" si="6668">SUM(S76)</f>
        <v>231189</v>
      </c>
      <c r="T9176" s="75">
        <f t="shared" ref="T9176:X9176" si="6669">SUM(T76)</f>
        <v>44083</v>
      </c>
      <c r="U9176" s="75">
        <f t="shared" si="6669"/>
        <v>26281</v>
      </c>
      <c r="V9176" s="75">
        <f t="shared" si="6669"/>
        <v>17231</v>
      </c>
      <c r="W9176" s="75">
        <f t="shared" si="6669"/>
        <v>571</v>
      </c>
      <c r="X9176" s="75">
        <f t="shared" si="6669"/>
        <v>275272</v>
      </c>
      <c r="Y9176" s="238">
        <f t="shared" si="6665"/>
        <v>99.963685487268123</v>
      </c>
    </row>
    <row r="9177" spans="1:25" s="76" customFormat="1">
      <c r="A9177" s="250" t="s">
        <v>2701</v>
      </c>
      <c r="B9177" s="250"/>
      <c r="C9177" s="250"/>
      <c r="D9177" s="250"/>
      <c r="E9177" s="250"/>
      <c r="F9177" s="250"/>
      <c r="G9177" s="250"/>
      <c r="H9177" s="250"/>
      <c r="I9177" s="75">
        <f t="shared" ref="I9177:P9177" si="6670">SUM(I116)</f>
        <v>576000</v>
      </c>
      <c r="J9177" s="75">
        <f t="shared" si="6670"/>
        <v>576000</v>
      </c>
      <c r="K9177" s="75">
        <f t="shared" si="6670"/>
        <v>0</v>
      </c>
      <c r="L9177" s="75">
        <f t="shared" si="6670"/>
        <v>0</v>
      </c>
      <c r="M9177" s="75">
        <f t="shared" si="6670"/>
        <v>0</v>
      </c>
      <c r="N9177" s="75">
        <f t="shared" si="6670"/>
        <v>0</v>
      </c>
      <c r="O9177" s="75">
        <f t="shared" si="6670"/>
        <v>0</v>
      </c>
      <c r="P9177" s="75">
        <f t="shared" si="6670"/>
        <v>0</v>
      </c>
      <c r="Q9177" s="75">
        <f t="shared" ref="Q9177:R9177" si="6671">SUM(Q116)</f>
        <v>810073</v>
      </c>
      <c r="R9177" s="75">
        <f t="shared" si="6671"/>
        <v>810073</v>
      </c>
      <c r="S9177" s="75">
        <f t="shared" ref="S9177" si="6672">SUM(S116)</f>
        <v>738578</v>
      </c>
      <c r="T9177" s="75">
        <f t="shared" ref="T9177:X9177" si="6673">SUM(T116)</f>
        <v>71295</v>
      </c>
      <c r="U9177" s="75">
        <f t="shared" si="6673"/>
        <v>27474</v>
      </c>
      <c r="V9177" s="75">
        <f t="shared" si="6673"/>
        <v>22165</v>
      </c>
      <c r="W9177" s="75">
        <f t="shared" si="6673"/>
        <v>21656</v>
      </c>
      <c r="X9177" s="75">
        <f t="shared" si="6673"/>
        <v>809873</v>
      </c>
      <c r="Y9177" s="238">
        <f t="shared" si="6665"/>
        <v>99.975310867045323</v>
      </c>
    </row>
    <row r="9178" spans="1:25" s="76" customFormat="1">
      <c r="A9178" s="250" t="s">
        <v>2702</v>
      </c>
      <c r="B9178" s="250"/>
      <c r="C9178" s="250"/>
      <c r="D9178" s="250"/>
      <c r="E9178" s="250"/>
      <c r="F9178" s="250"/>
      <c r="G9178" s="250"/>
      <c r="H9178" s="250"/>
      <c r="I9178" s="75">
        <f t="shared" ref="I9178:P9178" si="6674">SUM(I175)</f>
        <v>483900</v>
      </c>
      <c r="J9178" s="75">
        <f t="shared" si="6674"/>
        <v>483900</v>
      </c>
      <c r="K9178" s="75">
        <f t="shared" si="6674"/>
        <v>0</v>
      </c>
      <c r="L9178" s="75">
        <f t="shared" si="6674"/>
        <v>0</v>
      </c>
      <c r="M9178" s="75">
        <f t="shared" si="6674"/>
        <v>0</v>
      </c>
      <c r="N9178" s="75">
        <f t="shared" si="6674"/>
        <v>0</v>
      </c>
      <c r="O9178" s="75">
        <f t="shared" si="6674"/>
        <v>0</v>
      </c>
      <c r="P9178" s="75">
        <f t="shared" si="6674"/>
        <v>0</v>
      </c>
      <c r="Q9178" s="75">
        <f>SUM(Q175)</f>
        <v>1408508</v>
      </c>
      <c r="R9178" s="75">
        <f>SUM(R175)</f>
        <v>1158508</v>
      </c>
      <c r="S9178" s="75">
        <f>SUM(S175)</f>
        <v>1028207</v>
      </c>
      <c r="T9178" s="75">
        <f t="shared" ref="T9178:X9178" si="6675">SUM(T175)</f>
        <v>130301</v>
      </c>
      <c r="U9178" s="75">
        <f t="shared" si="6675"/>
        <v>50453</v>
      </c>
      <c r="V9178" s="75">
        <f t="shared" si="6675"/>
        <v>36032</v>
      </c>
      <c r="W9178" s="75">
        <f t="shared" si="6675"/>
        <v>43816</v>
      </c>
      <c r="X9178" s="75">
        <f t="shared" si="6675"/>
        <v>1158508</v>
      </c>
      <c r="Y9178" s="238">
        <f t="shared" si="6665"/>
        <v>100</v>
      </c>
    </row>
    <row r="9179" spans="1:25" s="76" customFormat="1">
      <c r="A9179" s="250" t="s">
        <v>2703</v>
      </c>
      <c r="B9179" s="250"/>
      <c r="C9179" s="250"/>
      <c r="D9179" s="250"/>
      <c r="E9179" s="250"/>
      <c r="F9179" s="250"/>
      <c r="G9179" s="250"/>
      <c r="H9179" s="250"/>
      <c r="I9179" s="75">
        <f t="shared" ref="I9179:P9179" si="6676">SUM(I214)</f>
        <v>438000</v>
      </c>
      <c r="J9179" s="75">
        <f t="shared" si="6676"/>
        <v>438000</v>
      </c>
      <c r="K9179" s="75">
        <f t="shared" si="6676"/>
        <v>0</v>
      </c>
      <c r="L9179" s="75">
        <f t="shared" si="6676"/>
        <v>0</v>
      </c>
      <c r="M9179" s="75">
        <f t="shared" si="6676"/>
        <v>0</v>
      </c>
      <c r="N9179" s="75">
        <f t="shared" si="6676"/>
        <v>0</v>
      </c>
      <c r="O9179" s="75">
        <f t="shared" si="6676"/>
        <v>0</v>
      </c>
      <c r="P9179" s="75">
        <f t="shared" si="6676"/>
        <v>0</v>
      </c>
      <c r="Q9179" s="75">
        <f t="shared" ref="Q9179:R9179" si="6677">SUM(Q214)</f>
        <v>551815</v>
      </c>
      <c r="R9179" s="75">
        <f t="shared" si="6677"/>
        <v>551815</v>
      </c>
      <c r="S9179" s="75">
        <f t="shared" ref="S9179" si="6678">SUM(S214)</f>
        <v>396917</v>
      </c>
      <c r="T9179" s="75">
        <f t="shared" ref="T9179:X9179" si="6679">SUM(T214)</f>
        <v>154898</v>
      </c>
      <c r="U9179" s="75">
        <f t="shared" si="6679"/>
        <v>66266</v>
      </c>
      <c r="V9179" s="75">
        <f t="shared" si="6679"/>
        <v>43770</v>
      </c>
      <c r="W9179" s="75">
        <f t="shared" si="6679"/>
        <v>44862</v>
      </c>
      <c r="X9179" s="75">
        <f t="shared" si="6679"/>
        <v>551815</v>
      </c>
      <c r="Y9179" s="238">
        <f t="shared" si="6665"/>
        <v>100</v>
      </c>
    </row>
    <row r="9180" spans="1:25" s="76" customFormat="1">
      <c r="A9180" s="250" t="s">
        <v>2704</v>
      </c>
      <c r="B9180" s="250"/>
      <c r="C9180" s="250"/>
      <c r="D9180" s="250"/>
      <c r="E9180" s="250"/>
      <c r="F9180" s="250"/>
      <c r="G9180" s="250"/>
      <c r="H9180" s="250"/>
      <c r="I9180" s="75">
        <f t="shared" ref="I9180:P9180" si="6680">SUM(I236)</f>
        <v>450000</v>
      </c>
      <c r="J9180" s="75">
        <f t="shared" si="6680"/>
        <v>450000</v>
      </c>
      <c r="K9180" s="75">
        <f t="shared" si="6680"/>
        <v>0</v>
      </c>
      <c r="L9180" s="75">
        <f t="shared" si="6680"/>
        <v>0</v>
      </c>
      <c r="M9180" s="75">
        <f t="shared" si="6680"/>
        <v>0</v>
      </c>
      <c r="N9180" s="75">
        <f t="shared" si="6680"/>
        <v>0</v>
      </c>
      <c r="O9180" s="75">
        <f t="shared" si="6680"/>
        <v>0</v>
      </c>
      <c r="P9180" s="75">
        <f t="shared" si="6680"/>
        <v>0</v>
      </c>
      <c r="Q9180" s="75">
        <f t="shared" ref="Q9180:R9180" si="6681">SUM(Q236)</f>
        <v>450000</v>
      </c>
      <c r="R9180" s="75">
        <f t="shared" si="6681"/>
        <v>450000</v>
      </c>
      <c r="S9180" s="75">
        <f t="shared" ref="S9180" si="6682">SUM(S236)</f>
        <v>450000</v>
      </c>
      <c r="T9180" s="75">
        <f t="shared" ref="T9180:X9180" si="6683">SUM(T236)</f>
        <v>0</v>
      </c>
      <c r="U9180" s="75">
        <f t="shared" si="6683"/>
        <v>0</v>
      </c>
      <c r="V9180" s="75">
        <f t="shared" si="6683"/>
        <v>0</v>
      </c>
      <c r="W9180" s="75">
        <f t="shared" si="6683"/>
        <v>0</v>
      </c>
      <c r="X9180" s="75">
        <f t="shared" si="6683"/>
        <v>450000</v>
      </c>
      <c r="Y9180" s="238">
        <f t="shared" si="6665"/>
        <v>100</v>
      </c>
    </row>
    <row r="9181" spans="1:25" s="76" customFormat="1">
      <c r="A9181" s="250" t="s">
        <v>2705</v>
      </c>
      <c r="B9181" s="250"/>
      <c r="C9181" s="250"/>
      <c r="D9181" s="250"/>
      <c r="E9181" s="250"/>
      <c r="F9181" s="250"/>
      <c r="G9181" s="250"/>
      <c r="H9181" s="250"/>
      <c r="I9181" s="75">
        <f t="shared" ref="I9181:P9181" si="6684">SUM(I270)</f>
        <v>131573</v>
      </c>
      <c r="J9181" s="75">
        <f t="shared" si="6684"/>
        <v>131573</v>
      </c>
      <c r="K9181" s="75">
        <f t="shared" si="6684"/>
        <v>0</v>
      </c>
      <c r="L9181" s="75">
        <f t="shared" si="6684"/>
        <v>0</v>
      </c>
      <c r="M9181" s="75">
        <f t="shared" si="6684"/>
        <v>0</v>
      </c>
      <c r="N9181" s="75">
        <f t="shared" si="6684"/>
        <v>0</v>
      </c>
      <c r="O9181" s="75">
        <f t="shared" si="6684"/>
        <v>0</v>
      </c>
      <c r="P9181" s="75">
        <f t="shared" si="6684"/>
        <v>0</v>
      </c>
      <c r="Q9181" s="75">
        <f t="shared" ref="Q9181:R9181" si="6685">SUM(Q270)</f>
        <v>187458</v>
      </c>
      <c r="R9181" s="75">
        <f t="shared" si="6685"/>
        <v>187458</v>
      </c>
      <c r="S9181" s="75">
        <f t="shared" ref="S9181" si="6686">SUM(S270)</f>
        <v>144260</v>
      </c>
      <c r="T9181" s="75">
        <f t="shared" ref="T9181:X9181" si="6687">SUM(T270)</f>
        <v>43198</v>
      </c>
      <c r="U9181" s="75">
        <f t="shared" si="6687"/>
        <v>15383</v>
      </c>
      <c r="V9181" s="75">
        <f t="shared" si="6687"/>
        <v>15227</v>
      </c>
      <c r="W9181" s="75">
        <f t="shared" si="6687"/>
        <v>12588</v>
      </c>
      <c r="X9181" s="75">
        <f t="shared" si="6687"/>
        <v>187458</v>
      </c>
      <c r="Y9181" s="238">
        <f t="shared" si="6665"/>
        <v>100</v>
      </c>
    </row>
    <row r="9182" spans="1:25" s="76" customFormat="1">
      <c r="A9182" s="250" t="s">
        <v>2706</v>
      </c>
      <c r="B9182" s="250"/>
      <c r="C9182" s="250"/>
      <c r="D9182" s="250"/>
      <c r="E9182" s="250"/>
      <c r="F9182" s="250"/>
      <c r="G9182" s="250"/>
      <c r="H9182" s="250"/>
      <c r="I9182" s="75">
        <f t="shared" ref="I9182:P9182" si="6688">SUM(I308)</f>
        <v>686000</v>
      </c>
      <c r="J9182" s="75">
        <f t="shared" si="6688"/>
        <v>686000</v>
      </c>
      <c r="K9182" s="75">
        <f t="shared" si="6688"/>
        <v>0</v>
      </c>
      <c r="L9182" s="75">
        <f t="shared" si="6688"/>
        <v>0</v>
      </c>
      <c r="M9182" s="75">
        <f t="shared" si="6688"/>
        <v>0</v>
      </c>
      <c r="N9182" s="75">
        <f t="shared" si="6688"/>
        <v>0</v>
      </c>
      <c r="O9182" s="75">
        <f t="shared" si="6688"/>
        <v>0</v>
      </c>
      <c r="P9182" s="75">
        <f t="shared" si="6688"/>
        <v>0</v>
      </c>
      <c r="Q9182" s="75">
        <f t="shared" ref="Q9182:R9182" si="6689">SUM(Q308)</f>
        <v>710593</v>
      </c>
      <c r="R9182" s="75">
        <f t="shared" si="6689"/>
        <v>710593</v>
      </c>
      <c r="S9182" s="75">
        <f t="shared" ref="S9182" si="6690">SUM(S308)</f>
        <v>574679</v>
      </c>
      <c r="T9182" s="75">
        <f t="shared" ref="T9182:X9182" si="6691">SUM(T308)</f>
        <v>132854</v>
      </c>
      <c r="U9182" s="75">
        <f t="shared" si="6691"/>
        <v>56300</v>
      </c>
      <c r="V9182" s="75">
        <f t="shared" si="6691"/>
        <v>54012</v>
      </c>
      <c r="W9182" s="75">
        <f t="shared" si="6691"/>
        <v>22542</v>
      </c>
      <c r="X9182" s="75">
        <f t="shared" si="6691"/>
        <v>707533</v>
      </c>
      <c r="Y9182" s="238">
        <f t="shared" si="6665"/>
        <v>99.569373748404502</v>
      </c>
    </row>
    <row r="9183" spans="1:25" s="76" customFormat="1">
      <c r="A9183" s="250" t="s">
        <v>2707</v>
      </c>
      <c r="B9183" s="250"/>
      <c r="C9183" s="250"/>
      <c r="D9183" s="250"/>
      <c r="E9183" s="250"/>
      <c r="F9183" s="250"/>
      <c r="G9183" s="250"/>
      <c r="H9183" s="250"/>
      <c r="I9183" s="75">
        <f t="shared" ref="I9183:P9183" si="6692">SUM(I353)</f>
        <v>6692708</v>
      </c>
      <c r="J9183" s="75">
        <f t="shared" si="6692"/>
        <v>6692708</v>
      </c>
      <c r="K9183" s="75">
        <f t="shared" si="6692"/>
        <v>0</v>
      </c>
      <c r="L9183" s="75">
        <f t="shared" si="6692"/>
        <v>0</v>
      </c>
      <c r="M9183" s="75">
        <f t="shared" si="6692"/>
        <v>0</v>
      </c>
      <c r="N9183" s="75">
        <f t="shared" si="6692"/>
        <v>0</v>
      </c>
      <c r="O9183" s="75">
        <f t="shared" si="6692"/>
        <v>0</v>
      </c>
      <c r="P9183" s="75">
        <f t="shared" si="6692"/>
        <v>0</v>
      </c>
      <c r="Q9183" s="75">
        <f t="shared" ref="Q9183:R9183" si="6693">SUM(Q353)</f>
        <v>6885833</v>
      </c>
      <c r="R9183" s="75">
        <f t="shared" si="6693"/>
        <v>6871097</v>
      </c>
      <c r="S9183" s="75">
        <f t="shared" ref="S9183" si="6694">SUM(S353)</f>
        <v>4885567</v>
      </c>
      <c r="T9183" s="75">
        <f t="shared" ref="T9183:X9183" si="6695">SUM(T353)</f>
        <v>1985530</v>
      </c>
      <c r="U9183" s="75">
        <f t="shared" si="6695"/>
        <v>854600</v>
      </c>
      <c r="V9183" s="75">
        <f t="shared" si="6695"/>
        <v>560600</v>
      </c>
      <c r="W9183" s="75">
        <f t="shared" si="6695"/>
        <v>570330</v>
      </c>
      <c r="X9183" s="75">
        <f t="shared" si="6695"/>
        <v>6871097</v>
      </c>
      <c r="Y9183" s="238">
        <f t="shared" si="6665"/>
        <v>100</v>
      </c>
    </row>
    <row r="9184" spans="1:25" s="76" customFormat="1">
      <c r="A9184" s="250" t="s">
        <v>2708</v>
      </c>
      <c r="B9184" s="250"/>
      <c r="C9184" s="250"/>
      <c r="D9184" s="250"/>
      <c r="E9184" s="250"/>
      <c r="F9184" s="250"/>
      <c r="G9184" s="250"/>
      <c r="H9184" s="250"/>
      <c r="I9184" s="75">
        <f t="shared" ref="I9184:P9184" si="6696">SUM(I393)</f>
        <v>414380</v>
      </c>
      <c r="J9184" s="75">
        <f t="shared" si="6696"/>
        <v>414380</v>
      </c>
      <c r="K9184" s="75">
        <f t="shared" si="6696"/>
        <v>0</v>
      </c>
      <c r="L9184" s="75">
        <f t="shared" si="6696"/>
        <v>0</v>
      </c>
      <c r="M9184" s="75">
        <f t="shared" si="6696"/>
        <v>0</v>
      </c>
      <c r="N9184" s="75">
        <f t="shared" si="6696"/>
        <v>0</v>
      </c>
      <c r="O9184" s="75">
        <f t="shared" si="6696"/>
        <v>0</v>
      </c>
      <c r="P9184" s="75">
        <f t="shared" si="6696"/>
        <v>0</v>
      </c>
      <c r="Q9184" s="75">
        <f t="shared" ref="Q9184:R9184" si="6697">SUM(Q393)</f>
        <v>532186</v>
      </c>
      <c r="R9184" s="75">
        <f t="shared" si="6697"/>
        <v>532186</v>
      </c>
      <c r="S9184" s="75">
        <f t="shared" ref="S9184" si="6698">SUM(S393)</f>
        <v>441359</v>
      </c>
      <c r="T9184" s="75">
        <f t="shared" ref="T9184:X9184" si="6699">SUM(T393)</f>
        <v>90827</v>
      </c>
      <c r="U9184" s="75">
        <f t="shared" si="6699"/>
        <v>35005</v>
      </c>
      <c r="V9184" s="75">
        <f t="shared" si="6699"/>
        <v>30648</v>
      </c>
      <c r="W9184" s="75">
        <f t="shared" si="6699"/>
        <v>25174</v>
      </c>
      <c r="X9184" s="75">
        <f t="shared" si="6699"/>
        <v>532186</v>
      </c>
      <c r="Y9184" s="238">
        <f t="shared" si="6665"/>
        <v>100</v>
      </c>
    </row>
    <row r="9185" spans="1:25" s="76" customFormat="1">
      <c r="A9185" s="250" t="s">
        <v>2709</v>
      </c>
      <c r="B9185" s="250"/>
      <c r="C9185" s="250"/>
      <c r="D9185" s="250"/>
      <c r="E9185" s="250"/>
      <c r="F9185" s="250"/>
      <c r="G9185" s="250"/>
      <c r="H9185" s="250"/>
      <c r="I9185" s="75">
        <f t="shared" ref="I9185:P9185" si="6700">SUM(I451)</f>
        <v>7995779</v>
      </c>
      <c r="J9185" s="75">
        <f t="shared" si="6700"/>
        <v>7695779</v>
      </c>
      <c r="K9185" s="75">
        <f t="shared" si="6700"/>
        <v>0</v>
      </c>
      <c r="L9185" s="75">
        <f t="shared" si="6700"/>
        <v>0</v>
      </c>
      <c r="M9185" s="75">
        <f t="shared" si="6700"/>
        <v>0</v>
      </c>
      <c r="N9185" s="75">
        <f t="shared" si="6700"/>
        <v>0</v>
      </c>
      <c r="O9185" s="75">
        <f t="shared" si="6700"/>
        <v>0</v>
      </c>
      <c r="P9185" s="75">
        <f t="shared" si="6700"/>
        <v>300000</v>
      </c>
      <c r="Q9185" s="75">
        <f t="shared" ref="Q9185:R9185" si="6701">SUM(Q451)</f>
        <v>8102751</v>
      </c>
      <c r="R9185" s="75">
        <f t="shared" si="6701"/>
        <v>8098464</v>
      </c>
      <c r="S9185" s="75">
        <f t="shared" ref="S9185" si="6702">SUM(S451)</f>
        <v>6451039</v>
      </c>
      <c r="T9185" s="75">
        <f t="shared" ref="T9185:X9185" si="6703">SUM(T451)</f>
        <v>1647325</v>
      </c>
      <c r="U9185" s="75">
        <f t="shared" si="6703"/>
        <v>561742</v>
      </c>
      <c r="V9185" s="75">
        <f t="shared" si="6703"/>
        <v>542774</v>
      </c>
      <c r="W9185" s="75">
        <f t="shared" si="6703"/>
        <v>542809</v>
      </c>
      <c r="X9185" s="75">
        <f t="shared" si="6703"/>
        <v>8098364</v>
      </c>
      <c r="Y9185" s="238">
        <f t="shared" si="6665"/>
        <v>99.998765197943712</v>
      </c>
    </row>
    <row r="9186" spans="1:25" s="76" customFormat="1">
      <c r="A9186" s="250" t="s">
        <v>2710</v>
      </c>
      <c r="B9186" s="250"/>
      <c r="C9186" s="250"/>
      <c r="D9186" s="250"/>
      <c r="E9186" s="250"/>
      <c r="F9186" s="250"/>
      <c r="G9186" s="250"/>
      <c r="H9186" s="250"/>
      <c r="I9186" s="75">
        <f t="shared" ref="I9186:P9186" si="6704">SUM(I501)</f>
        <v>9403714</v>
      </c>
      <c r="J9186" s="75">
        <f t="shared" si="6704"/>
        <v>9315000</v>
      </c>
      <c r="K9186" s="75">
        <f t="shared" si="6704"/>
        <v>88714</v>
      </c>
      <c r="L9186" s="75">
        <f t="shared" si="6704"/>
        <v>3000</v>
      </c>
      <c r="M9186" s="75">
        <f t="shared" si="6704"/>
        <v>0</v>
      </c>
      <c r="N9186" s="75">
        <f t="shared" si="6704"/>
        <v>85714</v>
      </c>
      <c r="O9186" s="75">
        <f t="shared" si="6704"/>
        <v>0</v>
      </c>
      <c r="P9186" s="75">
        <f t="shared" si="6704"/>
        <v>0</v>
      </c>
      <c r="Q9186" s="75">
        <f t="shared" ref="Q9186:R9186" si="6705">SUM(Q501)</f>
        <v>9766789</v>
      </c>
      <c r="R9186" s="75">
        <f t="shared" si="6705"/>
        <v>9626362</v>
      </c>
      <c r="S9186" s="75">
        <f t="shared" ref="S9186" si="6706">SUM(S501)</f>
        <v>7604574</v>
      </c>
      <c r="T9186" s="75">
        <f t="shared" ref="T9186:X9186" si="6707">SUM(T501)</f>
        <v>2021788</v>
      </c>
      <c r="U9186" s="75">
        <f t="shared" si="6707"/>
        <v>780400</v>
      </c>
      <c r="V9186" s="75">
        <f t="shared" si="6707"/>
        <v>775200</v>
      </c>
      <c r="W9186" s="75">
        <f t="shared" si="6707"/>
        <v>466188</v>
      </c>
      <c r="X9186" s="75">
        <f t="shared" si="6707"/>
        <v>9626362</v>
      </c>
      <c r="Y9186" s="238">
        <f t="shared" si="6665"/>
        <v>100</v>
      </c>
    </row>
    <row r="9187" spans="1:25" s="76" customFormat="1">
      <c r="A9187" s="250" t="s">
        <v>2711</v>
      </c>
      <c r="B9187" s="250"/>
      <c r="C9187" s="250"/>
      <c r="D9187" s="250"/>
      <c r="E9187" s="250"/>
      <c r="F9187" s="250"/>
      <c r="G9187" s="250"/>
      <c r="H9187" s="250"/>
      <c r="I9187" s="75">
        <f t="shared" ref="I9187:P9187" si="6708">SUM(I545)</f>
        <v>21796820</v>
      </c>
      <c r="J9187" s="75">
        <f t="shared" si="6708"/>
        <v>21792860</v>
      </c>
      <c r="K9187" s="75">
        <f t="shared" si="6708"/>
        <v>3960</v>
      </c>
      <c r="L9187" s="75">
        <f t="shared" si="6708"/>
        <v>3960</v>
      </c>
      <c r="M9187" s="75">
        <f t="shared" si="6708"/>
        <v>0</v>
      </c>
      <c r="N9187" s="75">
        <f t="shared" si="6708"/>
        <v>0</v>
      </c>
      <c r="O9187" s="75">
        <f t="shared" si="6708"/>
        <v>0</v>
      </c>
      <c r="P9187" s="75">
        <f t="shared" si="6708"/>
        <v>0</v>
      </c>
      <c r="Q9187" s="75">
        <f t="shared" ref="Q9187:R9187" si="6709">SUM(Q545)</f>
        <v>22653651</v>
      </c>
      <c r="R9187" s="75">
        <f t="shared" si="6709"/>
        <v>22597050</v>
      </c>
      <c r="S9187" s="75">
        <f t="shared" ref="S9187" si="6710">SUM(S545)</f>
        <v>18242547</v>
      </c>
      <c r="T9187" s="75">
        <f t="shared" ref="T9187:X9187" si="6711">SUM(T545)</f>
        <v>4349486</v>
      </c>
      <c r="U9187" s="75">
        <f t="shared" si="6711"/>
        <v>1726679</v>
      </c>
      <c r="V9187" s="75">
        <f t="shared" si="6711"/>
        <v>1762475</v>
      </c>
      <c r="W9187" s="75">
        <f t="shared" si="6711"/>
        <v>860332</v>
      </c>
      <c r="X9187" s="75">
        <f t="shared" si="6711"/>
        <v>22592033</v>
      </c>
      <c r="Y9187" s="238">
        <f t="shared" si="6665"/>
        <v>99.977797986905372</v>
      </c>
    </row>
    <row r="9188" spans="1:25" s="76" customFormat="1">
      <c r="A9188" s="250" t="s">
        <v>2712</v>
      </c>
      <c r="B9188" s="250"/>
      <c r="C9188" s="250"/>
      <c r="D9188" s="250"/>
      <c r="E9188" s="250"/>
      <c r="F9188" s="250"/>
      <c r="G9188" s="250"/>
      <c r="H9188" s="250"/>
      <c r="I9188" s="75">
        <f t="shared" ref="I9188:P9188" si="6712">SUM(I591)</f>
        <v>8208980</v>
      </c>
      <c r="J9188" s="75">
        <f t="shared" si="6712"/>
        <v>7992180</v>
      </c>
      <c r="K9188" s="75">
        <f t="shared" si="6712"/>
        <v>216800</v>
      </c>
      <c r="L9188" s="75">
        <f t="shared" si="6712"/>
        <v>0</v>
      </c>
      <c r="M9188" s="75">
        <f t="shared" si="6712"/>
        <v>0</v>
      </c>
      <c r="N9188" s="75">
        <f t="shared" si="6712"/>
        <v>216800</v>
      </c>
      <c r="O9188" s="75">
        <f t="shared" si="6712"/>
        <v>0</v>
      </c>
      <c r="P9188" s="75">
        <f t="shared" si="6712"/>
        <v>0</v>
      </c>
      <c r="Q9188" s="75">
        <f t="shared" ref="Q9188:R9188" si="6713">SUM(Q591)</f>
        <v>8607768</v>
      </c>
      <c r="R9188" s="75">
        <f t="shared" si="6713"/>
        <v>8340662</v>
      </c>
      <c r="S9188" s="75">
        <f t="shared" ref="S9188" si="6714">SUM(S591)</f>
        <v>6546807</v>
      </c>
      <c r="T9188" s="75">
        <f t="shared" ref="T9188:X9188" si="6715">SUM(T591)</f>
        <v>1793855</v>
      </c>
      <c r="U9188" s="75">
        <f t="shared" si="6715"/>
        <v>708730</v>
      </c>
      <c r="V9188" s="75">
        <f t="shared" si="6715"/>
        <v>664550</v>
      </c>
      <c r="W9188" s="75">
        <f t="shared" si="6715"/>
        <v>420575</v>
      </c>
      <c r="X9188" s="75">
        <f t="shared" si="6715"/>
        <v>8340662</v>
      </c>
      <c r="Y9188" s="238">
        <f t="shared" si="6665"/>
        <v>100</v>
      </c>
    </row>
    <row r="9189" spans="1:25" s="76" customFormat="1">
      <c r="A9189" s="250" t="s">
        <v>2713</v>
      </c>
      <c r="B9189" s="250"/>
      <c r="C9189" s="250"/>
      <c r="D9189" s="250"/>
      <c r="E9189" s="250"/>
      <c r="F9189" s="250"/>
      <c r="G9189" s="250"/>
      <c r="H9189" s="250"/>
      <c r="I9189" s="75">
        <f t="shared" ref="I9189:P9189" si="6716">SUM(I636)</f>
        <v>960137</v>
      </c>
      <c r="J9189" s="75">
        <f t="shared" si="6716"/>
        <v>936137</v>
      </c>
      <c r="K9189" s="75">
        <f t="shared" si="6716"/>
        <v>24000</v>
      </c>
      <c r="L9189" s="75">
        <f t="shared" si="6716"/>
        <v>0</v>
      </c>
      <c r="M9189" s="75">
        <f t="shared" si="6716"/>
        <v>0</v>
      </c>
      <c r="N9189" s="75">
        <f t="shared" si="6716"/>
        <v>24000</v>
      </c>
      <c r="O9189" s="75">
        <f t="shared" si="6716"/>
        <v>0</v>
      </c>
      <c r="P9189" s="75">
        <f t="shared" si="6716"/>
        <v>0</v>
      </c>
      <c r="Q9189" s="75">
        <f t="shared" ref="Q9189:R9189" si="6717">SUM(Q636)</f>
        <v>1042944</v>
      </c>
      <c r="R9189" s="75">
        <f t="shared" si="6717"/>
        <v>992038</v>
      </c>
      <c r="S9189" s="75">
        <f t="shared" ref="S9189" si="6718">SUM(S636)</f>
        <v>772604</v>
      </c>
      <c r="T9189" s="75">
        <f t="shared" ref="T9189:X9189" si="6719">SUM(T636)</f>
        <v>219234</v>
      </c>
      <c r="U9189" s="75">
        <f t="shared" si="6719"/>
        <v>83468</v>
      </c>
      <c r="V9189" s="75">
        <f t="shared" si="6719"/>
        <v>83158</v>
      </c>
      <c r="W9189" s="75">
        <f t="shared" si="6719"/>
        <v>52608</v>
      </c>
      <c r="X9189" s="75">
        <f t="shared" si="6719"/>
        <v>991838</v>
      </c>
      <c r="Y9189" s="238">
        <f t="shared" si="6665"/>
        <v>99.979839481955324</v>
      </c>
    </row>
    <row r="9190" spans="1:25" s="76" customFormat="1">
      <c r="A9190" s="250" t="s">
        <v>2714</v>
      </c>
      <c r="B9190" s="250"/>
      <c r="C9190" s="250"/>
      <c r="D9190" s="250"/>
      <c r="E9190" s="250"/>
      <c r="F9190" s="250"/>
      <c r="G9190" s="250"/>
      <c r="H9190" s="250"/>
      <c r="I9190" s="75">
        <f t="shared" ref="I9190:P9190" si="6720">SUM(I718)</f>
        <v>44014200</v>
      </c>
      <c r="J9190" s="75">
        <f t="shared" si="6720"/>
        <v>29064200</v>
      </c>
      <c r="K9190" s="75">
        <f t="shared" si="6720"/>
        <v>0</v>
      </c>
      <c r="L9190" s="75">
        <f t="shared" si="6720"/>
        <v>0</v>
      </c>
      <c r="M9190" s="75">
        <f t="shared" si="6720"/>
        <v>0</v>
      </c>
      <c r="N9190" s="75">
        <f t="shared" si="6720"/>
        <v>0</v>
      </c>
      <c r="O9190" s="75">
        <f t="shared" si="6720"/>
        <v>0</v>
      </c>
      <c r="P9190" s="75">
        <f t="shared" si="6720"/>
        <v>14950000</v>
      </c>
      <c r="Q9190" s="75">
        <f t="shared" ref="Q9190:R9190" si="6721">SUM(Q718)</f>
        <v>52172852</v>
      </c>
      <c r="R9190" s="75">
        <f t="shared" si="6721"/>
        <v>30513071</v>
      </c>
      <c r="S9190" s="75">
        <f t="shared" ref="S9190" si="6722">SUM(S718)</f>
        <v>25412775</v>
      </c>
      <c r="T9190" s="75">
        <f t="shared" ref="T9190:X9190" si="6723">SUM(T718)</f>
        <v>5100296</v>
      </c>
      <c r="U9190" s="75">
        <f t="shared" si="6723"/>
        <v>1893888</v>
      </c>
      <c r="V9190" s="75">
        <f t="shared" si="6723"/>
        <v>1734870</v>
      </c>
      <c r="W9190" s="75">
        <f t="shared" si="6723"/>
        <v>1471538</v>
      </c>
      <c r="X9190" s="75">
        <f t="shared" si="6723"/>
        <v>30513071</v>
      </c>
      <c r="Y9190" s="238">
        <f t="shared" si="6665"/>
        <v>100</v>
      </c>
    </row>
    <row r="9191" spans="1:25" s="76" customFormat="1">
      <c r="A9191" s="250" t="s">
        <v>2689</v>
      </c>
      <c r="B9191" s="250"/>
      <c r="C9191" s="250"/>
      <c r="D9191" s="250"/>
      <c r="E9191" s="250"/>
      <c r="F9191" s="250"/>
      <c r="G9191" s="250"/>
      <c r="H9191" s="250"/>
      <c r="I9191" s="75">
        <f t="shared" ref="I9191:P9191" si="6724">SUM(I789)</f>
        <v>3820000</v>
      </c>
      <c r="J9191" s="75">
        <f t="shared" si="6724"/>
        <v>3420000</v>
      </c>
      <c r="K9191" s="75">
        <f t="shared" si="6724"/>
        <v>400000</v>
      </c>
      <c r="L9191" s="75">
        <f t="shared" si="6724"/>
        <v>300000</v>
      </c>
      <c r="M9191" s="75">
        <f t="shared" si="6724"/>
        <v>0</v>
      </c>
      <c r="N9191" s="75">
        <f t="shared" si="6724"/>
        <v>100000</v>
      </c>
      <c r="O9191" s="75">
        <f t="shared" si="6724"/>
        <v>0</v>
      </c>
      <c r="P9191" s="75">
        <f t="shared" si="6724"/>
        <v>0</v>
      </c>
      <c r="Q9191" s="75">
        <f t="shared" ref="Q9191:R9191" si="6725">SUM(Q789)</f>
        <v>4693102</v>
      </c>
      <c r="R9191" s="75">
        <f t="shared" si="6725"/>
        <v>3734849</v>
      </c>
      <c r="S9191" s="75">
        <f t="shared" ref="S9191" si="6726">SUM(S789)</f>
        <v>3106550</v>
      </c>
      <c r="T9191" s="75">
        <f t="shared" ref="T9191:X9191" si="6727">SUM(T789)</f>
        <v>628299</v>
      </c>
      <c r="U9191" s="75">
        <f t="shared" si="6727"/>
        <v>199300</v>
      </c>
      <c r="V9191" s="75">
        <f t="shared" si="6727"/>
        <v>243000</v>
      </c>
      <c r="W9191" s="75">
        <f t="shared" si="6727"/>
        <v>185999</v>
      </c>
      <c r="X9191" s="75">
        <f t="shared" si="6727"/>
        <v>3734849</v>
      </c>
      <c r="Y9191" s="238">
        <f t="shared" si="6665"/>
        <v>100</v>
      </c>
    </row>
    <row r="9192" spans="1:25" s="76" customFormat="1">
      <c r="A9192" s="250" t="s">
        <v>2715</v>
      </c>
      <c r="B9192" s="250"/>
      <c r="C9192" s="250"/>
      <c r="D9192" s="250"/>
      <c r="E9192" s="250"/>
      <c r="F9192" s="250"/>
      <c r="G9192" s="250"/>
      <c r="H9192" s="250"/>
      <c r="I9192" s="75">
        <f t="shared" ref="I9192:P9192" si="6728">SUM(I884)</f>
        <v>86910000</v>
      </c>
      <c r="J9192" s="75">
        <f t="shared" si="6728"/>
        <v>52150000</v>
      </c>
      <c r="K9192" s="75">
        <f t="shared" si="6728"/>
        <v>10000</v>
      </c>
      <c r="L9192" s="75">
        <f t="shared" si="6728"/>
        <v>10000</v>
      </c>
      <c r="M9192" s="75">
        <f t="shared" si="6728"/>
        <v>0</v>
      </c>
      <c r="N9192" s="75">
        <f t="shared" si="6728"/>
        <v>0</v>
      </c>
      <c r="O9192" s="75">
        <f t="shared" si="6728"/>
        <v>750000</v>
      </c>
      <c r="P9192" s="75">
        <f t="shared" si="6728"/>
        <v>34000000</v>
      </c>
      <c r="Q9192" s="75">
        <f t="shared" ref="Q9192:R9192" si="6729">SUM(Q884)</f>
        <v>137312942</v>
      </c>
      <c r="R9192" s="75">
        <f t="shared" si="6729"/>
        <v>62366258</v>
      </c>
      <c r="S9192" s="75">
        <f t="shared" ref="S9192" si="6730">SUM(S884)</f>
        <v>58267276</v>
      </c>
      <c r="T9192" s="75">
        <f t="shared" ref="T9192:X9192" si="6731">SUM(T884)</f>
        <v>4085982</v>
      </c>
      <c r="U9192" s="75">
        <f t="shared" si="6731"/>
        <v>2661927</v>
      </c>
      <c r="V9192" s="75">
        <f t="shared" si="6731"/>
        <v>1315509</v>
      </c>
      <c r="W9192" s="75">
        <f t="shared" si="6731"/>
        <v>108546</v>
      </c>
      <c r="X9192" s="75">
        <f t="shared" si="6731"/>
        <v>62353258</v>
      </c>
      <c r="Y9192" s="238">
        <f t="shared" si="6665"/>
        <v>99.979155395213866</v>
      </c>
    </row>
    <row r="9193" spans="1:25" s="76" customFormat="1">
      <c r="A9193" s="250" t="s">
        <v>2716</v>
      </c>
      <c r="B9193" s="250"/>
      <c r="C9193" s="250"/>
      <c r="D9193" s="250"/>
      <c r="E9193" s="250"/>
      <c r="F9193" s="250"/>
      <c r="G9193" s="250"/>
      <c r="H9193" s="250"/>
      <c r="I9193" s="75">
        <f t="shared" ref="I9193:P9193" si="6732">SUM(I953)</f>
        <v>20503807</v>
      </c>
      <c r="J9193" s="75">
        <f t="shared" si="6732"/>
        <v>0</v>
      </c>
      <c r="K9193" s="75">
        <f t="shared" si="6732"/>
        <v>110000</v>
      </c>
      <c r="L9193" s="75">
        <f t="shared" si="6732"/>
        <v>10000</v>
      </c>
      <c r="M9193" s="75">
        <f t="shared" si="6732"/>
        <v>0</v>
      </c>
      <c r="N9193" s="75">
        <f t="shared" si="6732"/>
        <v>100000</v>
      </c>
      <c r="O9193" s="75">
        <f t="shared" si="6732"/>
        <v>20393807</v>
      </c>
      <c r="P9193" s="75">
        <f t="shared" si="6732"/>
        <v>0</v>
      </c>
      <c r="Q9193" s="75">
        <f t="shared" ref="Q9193:R9193" si="6733">SUM(Q953)</f>
        <v>32292141</v>
      </c>
      <c r="R9193" s="75">
        <f t="shared" si="6733"/>
        <v>30090662</v>
      </c>
      <c r="S9193" s="75">
        <f t="shared" ref="S9193" si="6734">SUM(S953)</f>
        <v>18452200</v>
      </c>
      <c r="T9193" s="75">
        <f t="shared" ref="T9193:X9193" si="6735">SUM(T953)</f>
        <v>11612085</v>
      </c>
      <c r="U9193" s="75">
        <f t="shared" si="6735"/>
        <v>2594500</v>
      </c>
      <c r="V9193" s="75">
        <f t="shared" si="6735"/>
        <v>2574628</v>
      </c>
      <c r="W9193" s="75">
        <f t="shared" si="6735"/>
        <v>6442957</v>
      </c>
      <c r="X9193" s="75">
        <f t="shared" si="6735"/>
        <v>30064285</v>
      </c>
      <c r="Y9193" s="238">
        <f t="shared" si="6665"/>
        <v>99.912341576267082</v>
      </c>
    </row>
    <row r="9194" spans="1:25" s="76" customFormat="1">
      <c r="A9194" s="250" t="s">
        <v>2717</v>
      </c>
      <c r="B9194" s="250"/>
      <c r="C9194" s="250"/>
      <c r="D9194" s="250"/>
      <c r="E9194" s="250"/>
      <c r="F9194" s="250"/>
      <c r="G9194" s="250"/>
      <c r="H9194" s="250"/>
      <c r="I9194" s="75">
        <f t="shared" ref="I9194:P9194" si="6736">SUM(I1024)</f>
        <v>21905747</v>
      </c>
      <c r="J9194" s="75">
        <f t="shared" si="6736"/>
        <v>13350747</v>
      </c>
      <c r="K9194" s="75">
        <f t="shared" si="6736"/>
        <v>5000</v>
      </c>
      <c r="L9194" s="75">
        <f t="shared" si="6736"/>
        <v>5000</v>
      </c>
      <c r="M9194" s="75">
        <f t="shared" si="6736"/>
        <v>0</v>
      </c>
      <c r="N9194" s="75">
        <f t="shared" si="6736"/>
        <v>0</v>
      </c>
      <c r="O9194" s="75">
        <f t="shared" si="6736"/>
        <v>0</v>
      </c>
      <c r="P9194" s="75">
        <f t="shared" si="6736"/>
        <v>8550000</v>
      </c>
      <c r="Q9194" s="75">
        <f t="shared" ref="Q9194:R9194" si="6737">SUM(Q1024)</f>
        <v>34131647</v>
      </c>
      <c r="R9194" s="75">
        <f t="shared" si="6737"/>
        <v>15079467</v>
      </c>
      <c r="S9194" s="75">
        <f t="shared" ref="S9194" si="6738">SUM(S1024)</f>
        <v>10478519</v>
      </c>
      <c r="T9194" s="75">
        <f t="shared" ref="T9194:X9194" si="6739">SUM(T1024)</f>
        <v>4600948</v>
      </c>
      <c r="U9194" s="75">
        <f t="shared" si="6739"/>
        <v>1152912</v>
      </c>
      <c r="V9194" s="75">
        <f t="shared" si="6739"/>
        <v>1067000</v>
      </c>
      <c r="W9194" s="75">
        <f t="shared" si="6739"/>
        <v>2381036</v>
      </c>
      <c r="X9194" s="75">
        <f t="shared" si="6739"/>
        <v>15079467</v>
      </c>
      <c r="Y9194" s="238">
        <f t="shared" si="6665"/>
        <v>100</v>
      </c>
    </row>
    <row r="9195" spans="1:25" s="76" customFormat="1">
      <c r="A9195" s="250" t="s">
        <v>2718</v>
      </c>
      <c r="B9195" s="250"/>
      <c r="C9195" s="250"/>
      <c r="D9195" s="250"/>
      <c r="E9195" s="250"/>
      <c r="F9195" s="250"/>
      <c r="G9195" s="250"/>
      <c r="H9195" s="250"/>
      <c r="I9195" s="75">
        <f t="shared" ref="I9195:P9195" si="6740">SUM(I1083)</f>
        <v>76860824</v>
      </c>
      <c r="J9195" s="75">
        <f t="shared" si="6740"/>
        <v>68550000</v>
      </c>
      <c r="K9195" s="75">
        <f t="shared" si="6740"/>
        <v>0</v>
      </c>
      <c r="L9195" s="75">
        <f t="shared" si="6740"/>
        <v>0</v>
      </c>
      <c r="M9195" s="75">
        <f t="shared" si="6740"/>
        <v>0</v>
      </c>
      <c r="N9195" s="75">
        <f t="shared" si="6740"/>
        <v>0</v>
      </c>
      <c r="O9195" s="75">
        <f t="shared" si="6740"/>
        <v>0</v>
      </c>
      <c r="P9195" s="75">
        <f t="shared" si="6740"/>
        <v>8310824</v>
      </c>
      <c r="Q9195" s="75">
        <f t="shared" ref="Q9195:R9195" si="6741">SUM(Q1083)</f>
        <v>99877051</v>
      </c>
      <c r="R9195" s="75">
        <f t="shared" si="6741"/>
        <v>86259147</v>
      </c>
      <c r="S9195" s="75">
        <f t="shared" ref="S9195" si="6742">SUM(S1083)</f>
        <v>56066419</v>
      </c>
      <c r="T9195" s="75">
        <f t="shared" ref="T9195:X9195" si="6743">SUM(T1083)</f>
        <v>30192728</v>
      </c>
      <c r="U9195" s="75">
        <f t="shared" si="6743"/>
        <v>6419200</v>
      </c>
      <c r="V9195" s="75">
        <f t="shared" si="6743"/>
        <v>5786000</v>
      </c>
      <c r="W9195" s="75">
        <f t="shared" si="6743"/>
        <v>17987528</v>
      </c>
      <c r="X9195" s="75">
        <f t="shared" si="6743"/>
        <v>86259147</v>
      </c>
      <c r="Y9195" s="238">
        <f t="shared" si="6665"/>
        <v>100</v>
      </c>
    </row>
    <row r="9196" spans="1:25" s="76" customFormat="1">
      <c r="A9196" s="250" t="s">
        <v>2719</v>
      </c>
      <c r="B9196" s="250"/>
      <c r="C9196" s="250"/>
      <c r="D9196" s="250"/>
      <c r="E9196" s="250"/>
      <c r="F9196" s="250"/>
      <c r="G9196" s="250"/>
      <c r="H9196" s="250"/>
      <c r="I9196" s="75">
        <f t="shared" ref="I9196:P9196" si="6744">SUM(I1192)</f>
        <v>59347330</v>
      </c>
      <c r="J9196" s="75">
        <f t="shared" si="6744"/>
        <v>32497330</v>
      </c>
      <c r="K9196" s="75">
        <f t="shared" si="6744"/>
        <v>0</v>
      </c>
      <c r="L9196" s="75">
        <f t="shared" si="6744"/>
        <v>0</v>
      </c>
      <c r="M9196" s="75">
        <f t="shared" si="6744"/>
        <v>0</v>
      </c>
      <c r="N9196" s="75">
        <f t="shared" si="6744"/>
        <v>0</v>
      </c>
      <c r="O9196" s="75">
        <f t="shared" si="6744"/>
        <v>3750000</v>
      </c>
      <c r="P9196" s="75">
        <f t="shared" si="6744"/>
        <v>23100000</v>
      </c>
      <c r="Q9196" s="75">
        <f t="shared" ref="Q9196:R9196" si="6745">SUM(Q1192)</f>
        <v>85995093</v>
      </c>
      <c r="R9196" s="75">
        <f t="shared" si="6745"/>
        <v>42134077</v>
      </c>
      <c r="S9196" s="75">
        <f t="shared" ref="S9196" si="6746">SUM(S1192)</f>
        <v>35142229</v>
      </c>
      <c r="T9196" s="75">
        <f t="shared" ref="T9196:X9196" si="6747">SUM(T1192)</f>
        <v>6722048</v>
      </c>
      <c r="U9196" s="75">
        <f t="shared" si="6747"/>
        <v>3453373</v>
      </c>
      <c r="V9196" s="75">
        <f t="shared" si="6747"/>
        <v>2908950</v>
      </c>
      <c r="W9196" s="75">
        <f t="shared" si="6747"/>
        <v>359725</v>
      </c>
      <c r="X9196" s="75">
        <f t="shared" si="6747"/>
        <v>42133277</v>
      </c>
      <c r="Y9196" s="238">
        <f t="shared" si="6665"/>
        <v>99.998101299335445</v>
      </c>
    </row>
    <row r="9197" spans="1:25" s="76" customFormat="1">
      <c r="A9197" s="250" t="s">
        <v>2720</v>
      </c>
      <c r="B9197" s="250"/>
      <c r="C9197" s="250"/>
      <c r="D9197" s="250"/>
      <c r="E9197" s="250"/>
      <c r="F9197" s="250"/>
      <c r="G9197" s="250"/>
      <c r="H9197" s="250"/>
      <c r="I9197" s="75">
        <f t="shared" ref="I9197:P9197" si="6748">SUM(I1245)</f>
        <v>0</v>
      </c>
      <c r="J9197" s="75">
        <f t="shared" si="6748"/>
        <v>0</v>
      </c>
      <c r="K9197" s="75">
        <f t="shared" si="6748"/>
        <v>0</v>
      </c>
      <c r="L9197" s="75">
        <f t="shared" si="6748"/>
        <v>0</v>
      </c>
      <c r="M9197" s="75">
        <f t="shared" si="6748"/>
        <v>0</v>
      </c>
      <c r="N9197" s="75">
        <f t="shared" si="6748"/>
        <v>0</v>
      </c>
      <c r="O9197" s="75">
        <f t="shared" si="6748"/>
        <v>0</v>
      </c>
      <c r="P9197" s="75">
        <f t="shared" si="6748"/>
        <v>0</v>
      </c>
      <c r="Q9197" s="75">
        <f t="shared" ref="Q9197:R9197" si="6749">SUM(Q1245)</f>
        <v>0</v>
      </c>
      <c r="R9197" s="75">
        <f t="shared" si="6749"/>
        <v>0</v>
      </c>
      <c r="S9197" s="75">
        <f t="shared" ref="S9197" si="6750">SUM(S1245)</f>
        <v>0</v>
      </c>
      <c r="T9197" s="75">
        <f t="shared" ref="T9197:X9197" si="6751">SUM(T1245)</f>
        <v>0</v>
      </c>
      <c r="U9197" s="75">
        <f t="shared" si="6751"/>
        <v>0</v>
      </c>
      <c r="V9197" s="75">
        <f t="shared" si="6751"/>
        <v>0</v>
      </c>
      <c r="W9197" s="75">
        <f t="shared" si="6751"/>
        <v>0</v>
      </c>
      <c r="X9197" s="75">
        <f t="shared" si="6751"/>
        <v>0</v>
      </c>
      <c r="Y9197" s="238">
        <f t="shared" si="6665"/>
        <v>0</v>
      </c>
    </row>
    <row r="9198" spans="1:25" s="76" customFormat="1">
      <c r="A9198" s="250" t="s">
        <v>2692</v>
      </c>
      <c r="B9198" s="250"/>
      <c r="C9198" s="250"/>
      <c r="D9198" s="250"/>
      <c r="E9198" s="250"/>
      <c r="F9198" s="250"/>
      <c r="G9198" s="250"/>
      <c r="H9198" s="250"/>
      <c r="I9198" s="75">
        <f t="shared" ref="I9198:P9198" si="6752">SUM(I1294)</f>
        <v>2077640</v>
      </c>
      <c r="J9198" s="75">
        <f t="shared" si="6752"/>
        <v>1077640</v>
      </c>
      <c r="K9198" s="75">
        <f t="shared" si="6752"/>
        <v>1000000</v>
      </c>
      <c r="L9198" s="75">
        <f t="shared" si="6752"/>
        <v>0</v>
      </c>
      <c r="M9198" s="75">
        <f t="shared" si="6752"/>
        <v>0</v>
      </c>
      <c r="N9198" s="75">
        <f t="shared" si="6752"/>
        <v>1000000</v>
      </c>
      <c r="O9198" s="75">
        <f t="shared" si="6752"/>
        <v>0</v>
      </c>
      <c r="P9198" s="75">
        <f t="shared" si="6752"/>
        <v>0</v>
      </c>
      <c r="Q9198" s="75">
        <f t="shared" ref="Q9198:R9198" si="6753">SUM(Q1294)</f>
        <v>2975828</v>
      </c>
      <c r="R9198" s="75">
        <f t="shared" si="6753"/>
        <v>1473028</v>
      </c>
      <c r="S9198" s="75">
        <f t="shared" ref="S9198" si="6754">SUM(S1294)</f>
        <v>1220972</v>
      </c>
      <c r="T9198" s="75">
        <f t="shared" ref="T9198:X9198" si="6755">SUM(T1294)</f>
        <v>252056</v>
      </c>
      <c r="U9198" s="75">
        <f t="shared" si="6755"/>
        <v>108323</v>
      </c>
      <c r="V9198" s="75">
        <f t="shared" si="6755"/>
        <v>71918</v>
      </c>
      <c r="W9198" s="75">
        <f t="shared" si="6755"/>
        <v>71815</v>
      </c>
      <c r="X9198" s="75">
        <f t="shared" si="6755"/>
        <v>1473028</v>
      </c>
      <c r="Y9198" s="238">
        <f t="shared" si="6665"/>
        <v>100</v>
      </c>
    </row>
    <row r="9199" spans="1:25" s="76" customFormat="1">
      <c r="A9199" s="250" t="s">
        <v>2721</v>
      </c>
      <c r="B9199" s="250"/>
      <c r="C9199" s="250"/>
      <c r="D9199" s="250"/>
      <c r="E9199" s="250"/>
      <c r="F9199" s="250"/>
      <c r="G9199" s="250"/>
      <c r="H9199" s="250"/>
      <c r="I9199" s="75">
        <f t="shared" ref="I9199:P9199" si="6756">SUM(I1362)</f>
        <v>64814811</v>
      </c>
      <c r="J9199" s="75">
        <f t="shared" si="6756"/>
        <v>62986811</v>
      </c>
      <c r="K9199" s="75">
        <f t="shared" si="6756"/>
        <v>0</v>
      </c>
      <c r="L9199" s="75">
        <f t="shared" si="6756"/>
        <v>0</v>
      </c>
      <c r="M9199" s="75">
        <f t="shared" si="6756"/>
        <v>0</v>
      </c>
      <c r="N9199" s="75">
        <f t="shared" si="6756"/>
        <v>0</v>
      </c>
      <c r="O9199" s="75">
        <f t="shared" si="6756"/>
        <v>0</v>
      </c>
      <c r="P9199" s="75">
        <f t="shared" si="6756"/>
        <v>1828000</v>
      </c>
      <c r="Q9199" s="75">
        <f t="shared" ref="Q9199:R9199" si="6757">SUM(Q1362)</f>
        <v>56900702</v>
      </c>
      <c r="R9199" s="75">
        <f t="shared" si="6757"/>
        <v>55020868</v>
      </c>
      <c r="S9199" s="75">
        <f t="shared" ref="S9199" si="6758">SUM(S1362)</f>
        <v>46122851</v>
      </c>
      <c r="T9199" s="75">
        <f t="shared" ref="T9199:X9199" si="6759">SUM(T1362)</f>
        <v>8898017</v>
      </c>
      <c r="U9199" s="75">
        <f t="shared" si="6759"/>
        <v>6149096.666666666</v>
      </c>
      <c r="V9199" s="75">
        <f t="shared" si="6759"/>
        <v>2539762.666666667</v>
      </c>
      <c r="W9199" s="75">
        <f t="shared" si="6759"/>
        <v>209157.66666666669</v>
      </c>
      <c r="X9199" s="75">
        <f t="shared" si="6759"/>
        <v>55020868</v>
      </c>
      <c r="Y9199" s="238">
        <f t="shared" si="6665"/>
        <v>100</v>
      </c>
    </row>
    <row r="9200" spans="1:25" s="76" customFormat="1">
      <c r="A9200" s="250" t="s">
        <v>2722</v>
      </c>
      <c r="B9200" s="250"/>
      <c r="C9200" s="250"/>
      <c r="D9200" s="250"/>
      <c r="E9200" s="250"/>
      <c r="F9200" s="250"/>
      <c r="G9200" s="250"/>
      <c r="H9200" s="250"/>
      <c r="I9200" s="75">
        <f t="shared" ref="I9200:P9200" si="6760">SUM(I1445)</f>
        <v>15155200</v>
      </c>
      <c r="J9200" s="75">
        <f t="shared" si="6760"/>
        <v>8567200</v>
      </c>
      <c r="K9200" s="75">
        <f t="shared" si="6760"/>
        <v>0</v>
      </c>
      <c r="L9200" s="75">
        <f t="shared" si="6760"/>
        <v>0</v>
      </c>
      <c r="M9200" s="75">
        <f t="shared" si="6760"/>
        <v>0</v>
      </c>
      <c r="N9200" s="75">
        <f t="shared" si="6760"/>
        <v>0</v>
      </c>
      <c r="O9200" s="75">
        <f t="shared" si="6760"/>
        <v>0</v>
      </c>
      <c r="P9200" s="75">
        <f t="shared" si="6760"/>
        <v>6588000</v>
      </c>
      <c r="Q9200" s="75">
        <f t="shared" ref="Q9200:R9200" si="6761">SUM(Q1445)</f>
        <v>21275838</v>
      </c>
      <c r="R9200" s="75">
        <f t="shared" si="6761"/>
        <v>9231759</v>
      </c>
      <c r="S9200" s="75">
        <f t="shared" ref="S9200" si="6762">SUM(S1445)</f>
        <v>6959483</v>
      </c>
      <c r="T9200" s="75">
        <f t="shared" ref="T9200:X9200" si="6763">SUM(T1445)</f>
        <v>2270576</v>
      </c>
      <c r="U9200" s="75">
        <f t="shared" si="6763"/>
        <v>1018369</v>
      </c>
      <c r="V9200" s="75">
        <f t="shared" si="6763"/>
        <v>774607</v>
      </c>
      <c r="W9200" s="75">
        <f t="shared" si="6763"/>
        <v>477600</v>
      </c>
      <c r="X9200" s="75">
        <f t="shared" si="6763"/>
        <v>9230059</v>
      </c>
      <c r="Y9200" s="238">
        <f t="shared" si="6665"/>
        <v>99.981585307848704</v>
      </c>
    </row>
    <row r="9201" spans="1:25" s="76" customFormat="1">
      <c r="A9201" s="250" t="s">
        <v>2788</v>
      </c>
      <c r="B9201" s="250"/>
      <c r="C9201" s="250"/>
      <c r="D9201" s="250"/>
      <c r="E9201" s="250"/>
      <c r="F9201" s="250"/>
      <c r="G9201" s="250"/>
      <c r="H9201" s="250"/>
      <c r="I9201" s="75">
        <f t="shared" ref="I9201:P9201" si="6764">SUM(I1540)</f>
        <v>32572581</v>
      </c>
      <c r="J9201" s="75">
        <f t="shared" si="6764"/>
        <v>21372581</v>
      </c>
      <c r="K9201" s="75">
        <f t="shared" si="6764"/>
        <v>0</v>
      </c>
      <c r="L9201" s="75">
        <f t="shared" si="6764"/>
        <v>0</v>
      </c>
      <c r="M9201" s="75">
        <f t="shared" si="6764"/>
        <v>0</v>
      </c>
      <c r="N9201" s="75">
        <f t="shared" si="6764"/>
        <v>0</v>
      </c>
      <c r="O9201" s="75">
        <f t="shared" si="6764"/>
        <v>0</v>
      </c>
      <c r="P9201" s="75">
        <f t="shared" si="6764"/>
        <v>11200000</v>
      </c>
      <c r="Q9201" s="75">
        <f t="shared" ref="Q9201:R9201" si="6765">SUM(Q1540)</f>
        <v>45644749</v>
      </c>
      <c r="R9201" s="75">
        <f t="shared" si="6765"/>
        <v>23451182</v>
      </c>
      <c r="S9201" s="75">
        <f t="shared" ref="S9201" si="6766">SUM(S1540)</f>
        <v>16280314</v>
      </c>
      <c r="T9201" s="75">
        <f t="shared" ref="T9201:X9201" si="6767">SUM(T1540)</f>
        <v>4660772</v>
      </c>
      <c r="U9201" s="75">
        <f t="shared" si="6767"/>
        <v>1717073</v>
      </c>
      <c r="V9201" s="75">
        <f t="shared" si="6767"/>
        <v>1579800</v>
      </c>
      <c r="W9201" s="75">
        <f t="shared" si="6767"/>
        <v>1363899</v>
      </c>
      <c r="X9201" s="75">
        <f t="shared" si="6767"/>
        <v>20941086</v>
      </c>
      <c r="Y9201" s="238">
        <f t="shared" si="6665"/>
        <v>89.296505395762139</v>
      </c>
    </row>
    <row r="9202" spans="1:25" s="76" customFormat="1">
      <c r="A9202" s="250" t="s">
        <v>2723</v>
      </c>
      <c r="B9202" s="250"/>
      <c r="C9202" s="250"/>
      <c r="D9202" s="250"/>
      <c r="E9202" s="250"/>
      <c r="F9202" s="250"/>
      <c r="G9202" s="250"/>
      <c r="H9202" s="250"/>
      <c r="I9202" s="75">
        <f t="shared" ref="I9202:P9202" si="6768">SUM(I1600)</f>
        <v>124700471</v>
      </c>
      <c r="J9202" s="75">
        <f t="shared" si="6768"/>
        <v>120117214</v>
      </c>
      <c r="K9202" s="75">
        <f t="shared" si="6768"/>
        <v>4583257</v>
      </c>
      <c r="L9202" s="75">
        <f t="shared" si="6768"/>
        <v>4064203</v>
      </c>
      <c r="M9202" s="75">
        <f t="shared" si="6768"/>
        <v>15350</v>
      </c>
      <c r="N9202" s="75">
        <f t="shared" si="6768"/>
        <v>503704</v>
      </c>
      <c r="O9202" s="75">
        <f t="shared" si="6768"/>
        <v>0</v>
      </c>
      <c r="P9202" s="75">
        <f t="shared" si="6768"/>
        <v>0</v>
      </c>
      <c r="Q9202" s="75">
        <f t="shared" ref="Q9202:R9202" si="6769">SUM(Q1600)</f>
        <v>132979890</v>
      </c>
      <c r="R9202" s="75">
        <f t="shared" si="6769"/>
        <v>126247545</v>
      </c>
      <c r="S9202" s="75">
        <f t="shared" ref="S9202" si="6770">SUM(S1600)</f>
        <v>107826961</v>
      </c>
      <c r="T9202" s="75">
        <f t="shared" ref="T9202:X9202" si="6771">SUM(T1600)</f>
        <v>18446723.5</v>
      </c>
      <c r="U9202" s="75">
        <f t="shared" si="6771"/>
        <v>9663411.5</v>
      </c>
      <c r="V9202" s="75">
        <f t="shared" si="6771"/>
        <v>6849645</v>
      </c>
      <c r="W9202" s="75">
        <f t="shared" si="6771"/>
        <v>1933667</v>
      </c>
      <c r="X9202" s="75">
        <f t="shared" si="6771"/>
        <v>126273684.5</v>
      </c>
      <c r="Y9202" s="238">
        <f t="shared" si="6665"/>
        <v>100.0207049570746</v>
      </c>
    </row>
    <row r="9203" spans="1:25" s="76" customFormat="1">
      <c r="A9203" s="250" t="s">
        <v>2724</v>
      </c>
      <c r="B9203" s="250"/>
      <c r="C9203" s="250"/>
      <c r="D9203" s="250"/>
      <c r="E9203" s="250"/>
      <c r="F9203" s="250"/>
      <c r="G9203" s="250"/>
      <c r="H9203" s="250"/>
      <c r="I9203" s="75">
        <f t="shared" ref="I9203:P9203" si="6772">SUM(I4513)</f>
        <v>64804024</v>
      </c>
      <c r="J9203" s="75">
        <f t="shared" si="6772"/>
        <v>61735983</v>
      </c>
      <c r="K9203" s="75">
        <f t="shared" si="6772"/>
        <v>3068041</v>
      </c>
      <c r="L9203" s="75">
        <f t="shared" si="6772"/>
        <v>3010223</v>
      </c>
      <c r="M9203" s="75">
        <f t="shared" si="6772"/>
        <v>27000</v>
      </c>
      <c r="N9203" s="75">
        <f t="shared" si="6772"/>
        <v>30818</v>
      </c>
      <c r="O9203" s="75">
        <f t="shared" si="6772"/>
        <v>0</v>
      </c>
      <c r="P9203" s="75">
        <f t="shared" si="6772"/>
        <v>0</v>
      </c>
      <c r="Q9203" s="75">
        <f t="shared" ref="Q9203:R9203" si="6773">SUM(Q4513)</f>
        <v>70047873</v>
      </c>
      <c r="R9203" s="75">
        <f t="shared" si="6773"/>
        <v>64966915</v>
      </c>
      <c r="S9203" s="75">
        <f t="shared" ref="S9203" si="6774">SUM(S4513)</f>
        <v>53144517.019999996</v>
      </c>
      <c r="T9203" s="75">
        <f t="shared" ref="T9203:X9203" si="6775">SUM(T4513)</f>
        <v>11823598.48</v>
      </c>
      <c r="U9203" s="75">
        <f t="shared" si="6775"/>
        <v>5788286</v>
      </c>
      <c r="V9203" s="75">
        <f t="shared" si="6775"/>
        <v>4387201.24</v>
      </c>
      <c r="W9203" s="75">
        <f t="shared" si="6775"/>
        <v>1648111.24</v>
      </c>
      <c r="X9203" s="75">
        <f t="shared" si="6775"/>
        <v>64968115.5</v>
      </c>
      <c r="Y9203" s="238">
        <f t="shared" si="6665"/>
        <v>100.00184786363953</v>
      </c>
    </row>
    <row r="9204" spans="1:25" s="76" customFormat="1">
      <c r="A9204" s="250" t="s">
        <v>2725</v>
      </c>
      <c r="B9204" s="250"/>
      <c r="C9204" s="250"/>
      <c r="D9204" s="250"/>
      <c r="E9204" s="250"/>
      <c r="F9204" s="250"/>
      <c r="G9204" s="250"/>
      <c r="H9204" s="250"/>
      <c r="I9204" s="75">
        <f t="shared" ref="I9204:P9204" si="6776">SUM(I5969)</f>
        <v>15214044</v>
      </c>
      <c r="J9204" s="75">
        <f t="shared" si="6776"/>
        <v>14400044</v>
      </c>
      <c r="K9204" s="75">
        <f t="shared" si="6776"/>
        <v>814000</v>
      </c>
      <c r="L9204" s="75">
        <f t="shared" si="6776"/>
        <v>550000</v>
      </c>
      <c r="M9204" s="75">
        <f t="shared" si="6776"/>
        <v>0</v>
      </c>
      <c r="N9204" s="75">
        <f t="shared" si="6776"/>
        <v>264000</v>
      </c>
      <c r="O9204" s="75">
        <f t="shared" si="6776"/>
        <v>0</v>
      </c>
      <c r="P9204" s="75">
        <f t="shared" si="6776"/>
        <v>0</v>
      </c>
      <c r="Q9204" s="75">
        <f t="shared" ref="Q9204:R9204" si="6777">SUM(Q5969)</f>
        <v>17455781</v>
      </c>
      <c r="R9204" s="75">
        <f t="shared" si="6777"/>
        <v>16290356</v>
      </c>
      <c r="S9204" s="75">
        <f t="shared" ref="S9204" si="6778">SUM(S5969)</f>
        <v>12202255</v>
      </c>
      <c r="T9204" s="75">
        <f t="shared" ref="T9204:X9204" si="6779">SUM(T5969)</f>
        <v>4088101</v>
      </c>
      <c r="U9204" s="75">
        <f t="shared" si="6779"/>
        <v>1519808</v>
      </c>
      <c r="V9204" s="75">
        <f t="shared" si="6779"/>
        <v>1384106</v>
      </c>
      <c r="W9204" s="75">
        <f t="shared" si="6779"/>
        <v>1184187</v>
      </c>
      <c r="X9204" s="75">
        <f t="shared" si="6779"/>
        <v>16290356</v>
      </c>
      <c r="Y9204" s="238">
        <f t="shared" si="6665"/>
        <v>100</v>
      </c>
    </row>
    <row r="9205" spans="1:25" s="76" customFormat="1">
      <c r="A9205" s="250" t="s">
        <v>2694</v>
      </c>
      <c r="B9205" s="250"/>
      <c r="C9205" s="250"/>
      <c r="D9205" s="250"/>
      <c r="E9205" s="250"/>
      <c r="F9205" s="250"/>
      <c r="G9205" s="250"/>
      <c r="H9205" s="250"/>
      <c r="I9205" s="75">
        <f t="shared" ref="I9205:P9205" si="6780">SUM(I6008)</f>
        <v>860000</v>
      </c>
      <c r="J9205" s="75">
        <f t="shared" si="6780"/>
        <v>860000</v>
      </c>
      <c r="K9205" s="75">
        <f t="shared" si="6780"/>
        <v>0</v>
      </c>
      <c r="L9205" s="75">
        <f t="shared" si="6780"/>
        <v>0</v>
      </c>
      <c r="M9205" s="75">
        <f t="shared" si="6780"/>
        <v>0</v>
      </c>
      <c r="N9205" s="75">
        <f t="shared" si="6780"/>
        <v>0</v>
      </c>
      <c r="O9205" s="75">
        <f t="shared" si="6780"/>
        <v>0</v>
      </c>
      <c r="P9205" s="75">
        <f t="shared" si="6780"/>
        <v>0</v>
      </c>
      <c r="Q9205" s="75">
        <f t="shared" ref="Q9205:R9205" si="6781">SUM(Q6008)</f>
        <v>2067000</v>
      </c>
      <c r="R9205" s="75">
        <f t="shared" si="6781"/>
        <v>2067000</v>
      </c>
      <c r="S9205" s="75">
        <f t="shared" ref="S9205" si="6782">SUM(S6008)</f>
        <v>1718539.9999999998</v>
      </c>
      <c r="T9205" s="75">
        <f t="shared" ref="T9205:X9205" si="6783">SUM(T6008)</f>
        <v>348361</v>
      </c>
      <c r="U9205" s="75">
        <f t="shared" si="6783"/>
        <v>324361</v>
      </c>
      <c r="V9205" s="75">
        <f t="shared" si="6783"/>
        <v>12000</v>
      </c>
      <c r="W9205" s="75">
        <f t="shared" si="6783"/>
        <v>12000</v>
      </c>
      <c r="X9205" s="75">
        <f t="shared" si="6783"/>
        <v>2066900.9999999998</v>
      </c>
      <c r="Y9205" s="238">
        <f t="shared" si="6665"/>
        <v>99.995210449927413</v>
      </c>
    </row>
    <row r="9206" spans="1:25" s="76" customFormat="1">
      <c r="A9206" s="250" t="s">
        <v>2726</v>
      </c>
      <c r="B9206" s="250"/>
      <c r="C9206" s="250"/>
      <c r="D9206" s="250"/>
      <c r="E9206" s="250"/>
      <c r="F9206" s="250"/>
      <c r="G9206" s="250"/>
      <c r="H9206" s="250"/>
      <c r="I9206" s="75">
        <f t="shared" ref="I9206:P9206" si="6784">SUM(I6067)</f>
        <v>10659792</v>
      </c>
      <c r="J9206" s="75">
        <f t="shared" si="6784"/>
        <v>10659792</v>
      </c>
      <c r="K9206" s="75">
        <f t="shared" si="6784"/>
        <v>0</v>
      </c>
      <c r="L9206" s="75">
        <f t="shared" si="6784"/>
        <v>0</v>
      </c>
      <c r="M9206" s="75">
        <f t="shared" si="6784"/>
        <v>0</v>
      </c>
      <c r="N9206" s="75">
        <f t="shared" si="6784"/>
        <v>0</v>
      </c>
      <c r="O9206" s="75">
        <f t="shared" si="6784"/>
        <v>0</v>
      </c>
      <c r="P9206" s="75">
        <f t="shared" si="6784"/>
        <v>0</v>
      </c>
      <c r="Q9206" s="75">
        <f t="shared" ref="Q9206:R9206" si="6785">SUM(Q6067)</f>
        <v>17560408</v>
      </c>
      <c r="R9206" s="75">
        <f t="shared" si="6785"/>
        <v>13401801</v>
      </c>
      <c r="S9206" s="75">
        <f t="shared" ref="S9206" si="6786">SUM(S6067)</f>
        <v>12846333</v>
      </c>
      <c r="T9206" s="75">
        <f t="shared" ref="T9206:X9206" si="6787">SUM(T6067)</f>
        <v>554868</v>
      </c>
      <c r="U9206" s="75">
        <f t="shared" si="6787"/>
        <v>342796</v>
      </c>
      <c r="V9206" s="75">
        <f t="shared" si="6787"/>
        <v>158592</v>
      </c>
      <c r="W9206" s="75">
        <f t="shared" si="6787"/>
        <v>53480</v>
      </c>
      <c r="X9206" s="75">
        <f t="shared" si="6787"/>
        <v>13401201</v>
      </c>
      <c r="Y9206" s="238">
        <f t="shared" si="6665"/>
        <v>99.99552298978324</v>
      </c>
    </row>
    <row r="9207" spans="1:25" s="76" customFormat="1">
      <c r="A9207" s="250" t="s">
        <v>2727</v>
      </c>
      <c r="B9207" s="250"/>
      <c r="C9207" s="250"/>
      <c r="D9207" s="250"/>
      <c r="E9207" s="250"/>
      <c r="F9207" s="250"/>
      <c r="G9207" s="250"/>
      <c r="H9207" s="250"/>
      <c r="I9207" s="75">
        <f t="shared" ref="I9207:P9207" si="6788">SUM(I6126)</f>
        <v>22012575</v>
      </c>
      <c r="J9207" s="75">
        <f t="shared" si="6788"/>
        <v>20750985</v>
      </c>
      <c r="K9207" s="75">
        <f t="shared" si="6788"/>
        <v>1261590</v>
      </c>
      <c r="L9207" s="75">
        <f t="shared" si="6788"/>
        <v>535100</v>
      </c>
      <c r="M9207" s="75">
        <f t="shared" si="6788"/>
        <v>148389</v>
      </c>
      <c r="N9207" s="75">
        <f t="shared" si="6788"/>
        <v>578101</v>
      </c>
      <c r="O9207" s="75">
        <f t="shared" si="6788"/>
        <v>0</v>
      </c>
      <c r="P9207" s="75">
        <f t="shared" si="6788"/>
        <v>0</v>
      </c>
      <c r="Q9207" s="75">
        <f t="shared" ref="Q9207:R9207" si="6789">SUM(Q6126)</f>
        <v>26074608</v>
      </c>
      <c r="R9207" s="75">
        <f t="shared" si="6789"/>
        <v>23485499</v>
      </c>
      <c r="S9207" s="75">
        <f t="shared" ref="S9207" si="6790">SUM(S6126)</f>
        <v>18790924</v>
      </c>
      <c r="T9207" s="75">
        <f t="shared" ref="T9207:X9207" si="6791">SUM(T6126)</f>
        <v>4693675</v>
      </c>
      <c r="U9207" s="75">
        <f t="shared" si="6791"/>
        <v>1788580</v>
      </c>
      <c r="V9207" s="75">
        <f t="shared" si="6791"/>
        <v>1862896</v>
      </c>
      <c r="W9207" s="75">
        <f t="shared" si="6791"/>
        <v>1042199</v>
      </c>
      <c r="X9207" s="75">
        <f t="shared" si="6791"/>
        <v>23484599</v>
      </c>
      <c r="Y9207" s="238">
        <f t="shared" si="6665"/>
        <v>99.996167848083616</v>
      </c>
    </row>
    <row r="9208" spans="1:25" s="76" customFormat="1">
      <c r="A9208" s="250" t="s">
        <v>2728</v>
      </c>
      <c r="B9208" s="250"/>
      <c r="C9208" s="250"/>
      <c r="D9208" s="250"/>
      <c r="E9208" s="250"/>
      <c r="F9208" s="250"/>
      <c r="G9208" s="250"/>
      <c r="H9208" s="250"/>
      <c r="I9208" s="75">
        <f t="shared" ref="I9208:P9208" si="6792">SUM(I6745)</f>
        <v>73222361</v>
      </c>
      <c r="J9208" s="75">
        <f t="shared" si="6792"/>
        <v>61952361</v>
      </c>
      <c r="K9208" s="75">
        <f t="shared" si="6792"/>
        <v>11240000</v>
      </c>
      <c r="L9208" s="75">
        <f t="shared" si="6792"/>
        <v>0</v>
      </c>
      <c r="M9208" s="75">
        <f t="shared" si="6792"/>
        <v>40000</v>
      </c>
      <c r="N9208" s="75">
        <f t="shared" si="6792"/>
        <v>11200000</v>
      </c>
      <c r="O9208" s="75">
        <f t="shared" si="6792"/>
        <v>30000</v>
      </c>
      <c r="P9208" s="75">
        <f t="shared" si="6792"/>
        <v>0</v>
      </c>
      <c r="Q9208" s="75">
        <f t="shared" ref="Q9208:R9208" si="6793">SUM(Q6745)</f>
        <v>112146045</v>
      </c>
      <c r="R9208" s="75">
        <f t="shared" si="6793"/>
        <v>100106810</v>
      </c>
      <c r="S9208" s="75">
        <f t="shared" ref="S9208" si="6794">SUM(S6745)</f>
        <v>79103137</v>
      </c>
      <c r="T9208" s="75">
        <f t="shared" ref="T9208:X9208" si="6795">SUM(T6745)</f>
        <v>20983368</v>
      </c>
      <c r="U9208" s="75">
        <f t="shared" si="6795"/>
        <v>9012368</v>
      </c>
      <c r="V9208" s="75">
        <f t="shared" si="6795"/>
        <v>9917114</v>
      </c>
      <c r="W9208" s="75">
        <f t="shared" si="6795"/>
        <v>2053886</v>
      </c>
      <c r="X9208" s="75">
        <f t="shared" si="6795"/>
        <v>100033555</v>
      </c>
      <c r="Y9208" s="238">
        <f t="shared" si="6665"/>
        <v>99.926823160182607</v>
      </c>
    </row>
    <row r="9209" spans="1:25" s="76" customFormat="1">
      <c r="A9209" s="250" t="s">
        <v>2729</v>
      </c>
      <c r="B9209" s="250"/>
      <c r="C9209" s="250"/>
      <c r="D9209" s="250"/>
      <c r="E9209" s="250"/>
      <c r="F9209" s="250"/>
      <c r="G9209" s="250"/>
      <c r="H9209" s="250"/>
      <c r="I9209" s="75">
        <f t="shared" ref="I9209:P9209" si="6796">SUM(I6792)</f>
        <v>14924925</v>
      </c>
      <c r="J9209" s="75">
        <f t="shared" si="6796"/>
        <v>14869925</v>
      </c>
      <c r="K9209" s="75">
        <f t="shared" si="6796"/>
        <v>55000</v>
      </c>
      <c r="L9209" s="75">
        <f t="shared" si="6796"/>
        <v>0</v>
      </c>
      <c r="M9209" s="75">
        <f t="shared" si="6796"/>
        <v>45000</v>
      </c>
      <c r="N9209" s="75">
        <f t="shared" si="6796"/>
        <v>10000</v>
      </c>
      <c r="O9209" s="75">
        <f t="shared" si="6796"/>
        <v>0</v>
      </c>
      <c r="P9209" s="75">
        <f t="shared" si="6796"/>
        <v>0</v>
      </c>
      <c r="Q9209" s="75">
        <f t="shared" ref="Q9209:R9209" si="6797">SUM(Q6792)</f>
        <v>18058013</v>
      </c>
      <c r="R9209" s="75">
        <f t="shared" si="6797"/>
        <v>17280395</v>
      </c>
      <c r="S9209" s="75">
        <f t="shared" ref="S9209" si="6798">SUM(S6792)</f>
        <v>13419554</v>
      </c>
      <c r="T9209" s="75">
        <f t="shared" ref="T9209:X9209" si="6799">SUM(T6792)</f>
        <v>3860041</v>
      </c>
      <c r="U9209" s="75">
        <f t="shared" si="6799"/>
        <v>1421015</v>
      </c>
      <c r="V9209" s="75">
        <f t="shared" si="6799"/>
        <v>1308314</v>
      </c>
      <c r="W9209" s="75">
        <f t="shared" si="6799"/>
        <v>1130712</v>
      </c>
      <c r="X9209" s="75">
        <f t="shared" si="6799"/>
        <v>17279595</v>
      </c>
      <c r="Y9209" s="238">
        <f t="shared" si="6665"/>
        <v>99.995370476195717</v>
      </c>
    </row>
    <row r="9210" spans="1:25" s="76" customFormat="1">
      <c r="A9210" s="250" t="s">
        <v>2730</v>
      </c>
      <c r="B9210" s="250"/>
      <c r="C9210" s="250"/>
      <c r="D9210" s="250"/>
      <c r="E9210" s="250"/>
      <c r="F9210" s="250"/>
      <c r="G9210" s="250"/>
      <c r="H9210" s="250"/>
      <c r="I9210" s="75">
        <f t="shared" ref="I9210:P9210" si="6800">SUM(I7120)</f>
        <v>4913289</v>
      </c>
      <c r="J9210" s="75">
        <f t="shared" si="6800"/>
        <v>4913289</v>
      </c>
      <c r="K9210" s="75">
        <f t="shared" si="6800"/>
        <v>0</v>
      </c>
      <c r="L9210" s="75">
        <f t="shared" si="6800"/>
        <v>0</v>
      </c>
      <c r="M9210" s="75">
        <f t="shared" si="6800"/>
        <v>0</v>
      </c>
      <c r="N9210" s="75">
        <f t="shared" si="6800"/>
        <v>0</v>
      </c>
      <c r="O9210" s="75">
        <f t="shared" si="6800"/>
        <v>0</v>
      </c>
      <c r="P9210" s="75">
        <f t="shared" si="6800"/>
        <v>0</v>
      </c>
      <c r="Q9210" s="75">
        <f t="shared" ref="Q9210:R9210" si="6801">SUM(Q7120)</f>
        <v>5154744</v>
      </c>
      <c r="R9210" s="75">
        <f t="shared" si="6801"/>
        <v>5154744</v>
      </c>
      <c r="S9210" s="75">
        <f t="shared" ref="S9210" si="6802">SUM(S7120)</f>
        <v>3885312</v>
      </c>
      <c r="T9210" s="75">
        <f t="shared" ref="T9210:X9210" si="6803">SUM(T7120)</f>
        <v>1269332</v>
      </c>
      <c r="U9210" s="75">
        <f t="shared" si="6803"/>
        <v>514100</v>
      </c>
      <c r="V9210" s="75">
        <f t="shared" si="6803"/>
        <v>478650</v>
      </c>
      <c r="W9210" s="75">
        <f t="shared" si="6803"/>
        <v>276582</v>
      </c>
      <c r="X9210" s="75">
        <f t="shared" si="6803"/>
        <v>5154644</v>
      </c>
      <c r="Y9210" s="238">
        <f t="shared" si="6665"/>
        <v>99.998060039451047</v>
      </c>
    </row>
    <row r="9211" spans="1:25" s="76" customFormat="1">
      <c r="A9211" s="250" t="s">
        <v>2731</v>
      </c>
      <c r="B9211" s="250"/>
      <c r="C9211" s="250"/>
      <c r="D9211" s="250"/>
      <c r="E9211" s="250"/>
      <c r="F9211" s="250"/>
      <c r="G9211" s="250"/>
      <c r="H9211" s="250"/>
      <c r="I9211" s="75">
        <f t="shared" ref="I9211:P9211" si="6804">SUM(I7211)</f>
        <v>5904800</v>
      </c>
      <c r="J9211" s="75">
        <f t="shared" si="6804"/>
        <v>2162500</v>
      </c>
      <c r="K9211" s="75">
        <f t="shared" si="6804"/>
        <v>1806600</v>
      </c>
      <c r="L9211" s="75">
        <f t="shared" si="6804"/>
        <v>0</v>
      </c>
      <c r="M9211" s="75">
        <f t="shared" si="6804"/>
        <v>0</v>
      </c>
      <c r="N9211" s="75">
        <f t="shared" si="6804"/>
        <v>1806600</v>
      </c>
      <c r="O9211" s="75">
        <f t="shared" si="6804"/>
        <v>1735700</v>
      </c>
      <c r="P9211" s="75">
        <f t="shared" si="6804"/>
        <v>200000</v>
      </c>
      <c r="Q9211" s="75">
        <f t="shared" ref="Q9211:R9211" si="6805">SUM(Q7211)</f>
        <v>33390569</v>
      </c>
      <c r="R9211" s="75">
        <f t="shared" si="6805"/>
        <v>2915154</v>
      </c>
      <c r="S9211" s="75">
        <f t="shared" ref="S9211" si="6806">SUM(S7211)</f>
        <v>2150329</v>
      </c>
      <c r="T9211" s="75">
        <f t="shared" ref="T9211:X9211" si="6807">SUM(T7211)</f>
        <v>764825</v>
      </c>
      <c r="U9211" s="75">
        <f t="shared" si="6807"/>
        <v>276337</v>
      </c>
      <c r="V9211" s="75">
        <f t="shared" si="6807"/>
        <v>251457</v>
      </c>
      <c r="W9211" s="75">
        <f t="shared" si="6807"/>
        <v>237031</v>
      </c>
      <c r="X9211" s="75">
        <f t="shared" si="6807"/>
        <v>2915154</v>
      </c>
      <c r="Y9211" s="238">
        <f t="shared" si="6665"/>
        <v>100</v>
      </c>
    </row>
    <row r="9212" spans="1:25" s="76" customFormat="1">
      <c r="A9212" s="250" t="s">
        <v>2732</v>
      </c>
      <c r="B9212" s="250"/>
      <c r="C9212" s="250"/>
      <c r="D9212" s="250"/>
      <c r="E9212" s="250"/>
      <c r="F9212" s="250"/>
      <c r="G9212" s="250"/>
      <c r="H9212" s="250"/>
      <c r="I9212" s="75">
        <f t="shared" ref="I9212:P9212" si="6808">SUM(I7284)</f>
        <v>3579641</v>
      </c>
      <c r="J9212" s="75">
        <f t="shared" si="6808"/>
        <v>2913641</v>
      </c>
      <c r="K9212" s="75">
        <f t="shared" si="6808"/>
        <v>666000</v>
      </c>
      <c r="L9212" s="75">
        <f t="shared" si="6808"/>
        <v>0</v>
      </c>
      <c r="M9212" s="75">
        <f t="shared" si="6808"/>
        <v>0</v>
      </c>
      <c r="N9212" s="75">
        <f t="shared" si="6808"/>
        <v>666000</v>
      </c>
      <c r="O9212" s="75">
        <f t="shared" si="6808"/>
        <v>0</v>
      </c>
      <c r="P9212" s="75">
        <f t="shared" si="6808"/>
        <v>0</v>
      </c>
      <c r="Q9212" s="75">
        <f t="shared" ref="Q9212:R9212" si="6809">SUM(Q7284)</f>
        <v>4510575</v>
      </c>
      <c r="R9212" s="75">
        <f t="shared" si="6809"/>
        <v>3662462</v>
      </c>
      <c r="S9212" s="75">
        <f t="shared" ref="S9212" si="6810">SUM(S7284)</f>
        <v>2500087</v>
      </c>
      <c r="T9212" s="75">
        <f t="shared" ref="T9212:X9212" si="6811">SUM(T7284)</f>
        <v>1162170</v>
      </c>
      <c r="U9212" s="75">
        <f t="shared" si="6811"/>
        <v>447047</v>
      </c>
      <c r="V9212" s="75">
        <f t="shared" si="6811"/>
        <v>396038</v>
      </c>
      <c r="W9212" s="75">
        <f t="shared" si="6811"/>
        <v>319085</v>
      </c>
      <c r="X9212" s="75">
        <f t="shared" si="6811"/>
        <v>3662257</v>
      </c>
      <c r="Y9212" s="238">
        <f t="shared" si="6665"/>
        <v>99.994402672300765</v>
      </c>
    </row>
    <row r="9213" spans="1:25" s="76" customFormat="1">
      <c r="A9213" s="250" t="s">
        <v>2733</v>
      </c>
      <c r="B9213" s="250"/>
      <c r="C9213" s="250"/>
      <c r="D9213" s="250"/>
      <c r="E9213" s="250"/>
      <c r="F9213" s="250"/>
      <c r="G9213" s="250"/>
      <c r="H9213" s="250"/>
      <c r="I9213" s="75">
        <f t="shared" ref="I9213:P9213" si="6812">SUM(I7338)</f>
        <v>1183531</v>
      </c>
      <c r="J9213" s="75">
        <f t="shared" si="6812"/>
        <v>1183531</v>
      </c>
      <c r="K9213" s="75">
        <f t="shared" si="6812"/>
        <v>0</v>
      </c>
      <c r="L9213" s="75">
        <f t="shared" si="6812"/>
        <v>0</v>
      </c>
      <c r="M9213" s="75">
        <f t="shared" si="6812"/>
        <v>0</v>
      </c>
      <c r="N9213" s="75">
        <f t="shared" si="6812"/>
        <v>0</v>
      </c>
      <c r="O9213" s="75">
        <f t="shared" si="6812"/>
        <v>0</v>
      </c>
      <c r="P9213" s="75">
        <f t="shared" si="6812"/>
        <v>0</v>
      </c>
      <c r="Q9213" s="75">
        <f t="shared" ref="Q9213:R9213" si="6813">SUM(Q7338)</f>
        <v>1375226</v>
      </c>
      <c r="R9213" s="75">
        <f t="shared" si="6813"/>
        <v>1274910</v>
      </c>
      <c r="S9213" s="75">
        <f t="shared" ref="S9213" si="6814">SUM(S7338)</f>
        <v>824261</v>
      </c>
      <c r="T9213" s="75">
        <f t="shared" ref="T9213:X9213" si="6815">SUM(T7338)</f>
        <v>450449</v>
      </c>
      <c r="U9213" s="75">
        <f t="shared" si="6815"/>
        <v>152642</v>
      </c>
      <c r="V9213" s="75">
        <f t="shared" si="6815"/>
        <v>165511</v>
      </c>
      <c r="W9213" s="75">
        <f t="shared" si="6815"/>
        <v>132296</v>
      </c>
      <c r="X9213" s="75">
        <f t="shared" si="6815"/>
        <v>1274710</v>
      </c>
      <c r="Y9213" s="238">
        <f t="shared" si="6665"/>
        <v>99.984312618145594</v>
      </c>
    </row>
    <row r="9214" spans="1:25" s="76" customFormat="1">
      <c r="A9214" s="250" t="s">
        <v>2734</v>
      </c>
      <c r="B9214" s="250"/>
      <c r="C9214" s="250"/>
      <c r="D9214" s="250"/>
      <c r="E9214" s="250"/>
      <c r="F9214" s="250"/>
      <c r="G9214" s="250"/>
      <c r="H9214" s="250"/>
      <c r="I9214" s="75">
        <f t="shared" ref="I9214:P9214" si="6816">SUM(I7418)</f>
        <v>12199623</v>
      </c>
      <c r="J9214" s="75">
        <f t="shared" si="6816"/>
        <v>9449623</v>
      </c>
      <c r="K9214" s="75">
        <f t="shared" si="6816"/>
        <v>0</v>
      </c>
      <c r="L9214" s="75">
        <f t="shared" si="6816"/>
        <v>0</v>
      </c>
      <c r="M9214" s="75">
        <f t="shared" si="6816"/>
        <v>0</v>
      </c>
      <c r="N9214" s="75">
        <f t="shared" si="6816"/>
        <v>0</v>
      </c>
      <c r="O9214" s="75">
        <f t="shared" si="6816"/>
        <v>2750000</v>
      </c>
      <c r="P9214" s="75">
        <f t="shared" si="6816"/>
        <v>0</v>
      </c>
      <c r="Q9214" s="75">
        <f t="shared" ref="Q9214:R9214" si="6817">SUM(Q7418)</f>
        <v>24620900</v>
      </c>
      <c r="R9214" s="75">
        <f t="shared" si="6817"/>
        <v>10235354</v>
      </c>
      <c r="S9214" s="75">
        <f t="shared" ref="S9214" si="6818">SUM(S7418)</f>
        <v>7907760</v>
      </c>
      <c r="T9214" s="75">
        <f t="shared" ref="T9214:X9214" si="6819">SUM(T7418)</f>
        <v>2323464</v>
      </c>
      <c r="U9214" s="75">
        <f t="shared" si="6819"/>
        <v>871000</v>
      </c>
      <c r="V9214" s="75">
        <f t="shared" si="6819"/>
        <v>836540</v>
      </c>
      <c r="W9214" s="75">
        <f t="shared" si="6819"/>
        <v>615924</v>
      </c>
      <c r="X9214" s="75">
        <f t="shared" si="6819"/>
        <v>10231224</v>
      </c>
      <c r="Y9214" s="238">
        <f t="shared" si="6665"/>
        <v>99.959649661360032</v>
      </c>
    </row>
    <row r="9215" spans="1:25" s="76" customFormat="1">
      <c r="A9215" s="250" t="s">
        <v>2735</v>
      </c>
      <c r="B9215" s="250"/>
      <c r="C9215" s="250"/>
      <c r="D9215" s="250"/>
      <c r="E9215" s="250"/>
      <c r="F9215" s="250"/>
      <c r="G9215" s="250"/>
      <c r="H9215" s="250"/>
      <c r="I9215" s="75">
        <f t="shared" ref="I9215:P9215" si="6820">SUM(I7470)</f>
        <v>4444340</v>
      </c>
      <c r="J9215" s="75">
        <f t="shared" si="6820"/>
        <v>4344340</v>
      </c>
      <c r="K9215" s="75">
        <f t="shared" si="6820"/>
        <v>0</v>
      </c>
      <c r="L9215" s="75">
        <f t="shared" si="6820"/>
        <v>0</v>
      </c>
      <c r="M9215" s="75">
        <f t="shared" si="6820"/>
        <v>0</v>
      </c>
      <c r="N9215" s="75">
        <f t="shared" si="6820"/>
        <v>0</v>
      </c>
      <c r="O9215" s="75">
        <f t="shared" si="6820"/>
        <v>0</v>
      </c>
      <c r="P9215" s="75">
        <f t="shared" si="6820"/>
        <v>100000</v>
      </c>
      <c r="Q9215" s="75">
        <f t="shared" ref="Q9215:R9215" si="6821">SUM(Q7470)</f>
        <v>11574713</v>
      </c>
      <c r="R9215" s="75">
        <f t="shared" si="6821"/>
        <v>4418940</v>
      </c>
      <c r="S9215" s="75">
        <f t="shared" ref="S9215" si="6822">SUM(S7470)</f>
        <v>4151303</v>
      </c>
      <c r="T9215" s="75">
        <f t="shared" ref="T9215:X9215" si="6823">SUM(T7470)</f>
        <v>267537</v>
      </c>
      <c r="U9215" s="75">
        <f t="shared" si="6823"/>
        <v>134605</v>
      </c>
      <c r="V9215" s="75">
        <f t="shared" si="6823"/>
        <v>79255</v>
      </c>
      <c r="W9215" s="75">
        <f t="shared" si="6823"/>
        <v>53677</v>
      </c>
      <c r="X9215" s="75">
        <f t="shared" si="6823"/>
        <v>4418840</v>
      </c>
      <c r="Y9215" s="238">
        <f t="shared" si="6665"/>
        <v>99.997737013854007</v>
      </c>
    </row>
    <row r="9216" spans="1:25" s="76" customFormat="1">
      <c r="A9216" s="250" t="s">
        <v>2736</v>
      </c>
      <c r="B9216" s="250"/>
      <c r="C9216" s="250"/>
      <c r="D9216" s="250"/>
      <c r="E9216" s="250"/>
      <c r="F9216" s="250"/>
      <c r="G9216" s="250"/>
      <c r="H9216" s="250"/>
      <c r="I9216" s="75">
        <f t="shared" ref="I9216:P9216" si="6824">SUM(I7516)</f>
        <v>572572</v>
      </c>
      <c r="J9216" s="75">
        <f t="shared" si="6824"/>
        <v>572572</v>
      </c>
      <c r="K9216" s="75">
        <f t="shared" si="6824"/>
        <v>0</v>
      </c>
      <c r="L9216" s="75">
        <f t="shared" si="6824"/>
        <v>0</v>
      </c>
      <c r="M9216" s="75">
        <f t="shared" si="6824"/>
        <v>0</v>
      </c>
      <c r="N9216" s="75">
        <f t="shared" si="6824"/>
        <v>0</v>
      </c>
      <c r="O9216" s="75">
        <f t="shared" si="6824"/>
        <v>0</v>
      </c>
      <c r="P9216" s="75">
        <f t="shared" si="6824"/>
        <v>0</v>
      </c>
      <c r="Q9216" s="75">
        <f t="shared" ref="Q9216:R9216" si="6825">SUM(Q7516)</f>
        <v>689307</v>
      </c>
      <c r="R9216" s="75">
        <f t="shared" si="6825"/>
        <v>689307</v>
      </c>
      <c r="S9216" s="75">
        <f t="shared" ref="S9216" si="6826">SUM(S7516)</f>
        <v>489415</v>
      </c>
      <c r="T9216" s="75">
        <f t="shared" ref="T9216:X9216" si="6827">SUM(T7516)</f>
        <v>199792</v>
      </c>
      <c r="U9216" s="75">
        <f t="shared" si="6827"/>
        <v>65966</v>
      </c>
      <c r="V9216" s="75">
        <f t="shared" si="6827"/>
        <v>66826</v>
      </c>
      <c r="W9216" s="75">
        <f t="shared" si="6827"/>
        <v>67000</v>
      </c>
      <c r="X9216" s="75">
        <f t="shared" si="6827"/>
        <v>689207</v>
      </c>
      <c r="Y9216" s="238">
        <f t="shared" si="6665"/>
        <v>99.985492675977468</v>
      </c>
    </row>
    <row r="9217" spans="1:25" s="76" customFormat="1">
      <c r="A9217" s="250" t="s">
        <v>2792</v>
      </c>
      <c r="B9217" s="250"/>
      <c r="C9217" s="250"/>
      <c r="D9217" s="250"/>
      <c r="E9217" s="250"/>
      <c r="F9217" s="250"/>
      <c r="G9217" s="250"/>
      <c r="H9217" s="250"/>
      <c r="I9217" s="75">
        <f t="shared" ref="I9217:P9217" si="6828">SUM(I7617)</f>
        <v>58309700</v>
      </c>
      <c r="J9217" s="75">
        <f t="shared" si="6828"/>
        <v>40737500</v>
      </c>
      <c r="K9217" s="75">
        <f t="shared" si="6828"/>
        <v>250000</v>
      </c>
      <c r="L9217" s="75">
        <f t="shared" si="6828"/>
        <v>250000</v>
      </c>
      <c r="M9217" s="75">
        <f t="shared" si="6828"/>
        <v>0</v>
      </c>
      <c r="N9217" s="75">
        <f t="shared" si="6828"/>
        <v>0</v>
      </c>
      <c r="O9217" s="75">
        <f t="shared" si="6828"/>
        <v>7359900</v>
      </c>
      <c r="P9217" s="75">
        <f t="shared" si="6828"/>
        <v>9962300</v>
      </c>
      <c r="Q9217" s="75">
        <f t="shared" ref="Q9217:R9217" si="6829">SUM(Q7617)</f>
        <v>91396968</v>
      </c>
      <c r="R9217" s="75">
        <f t="shared" si="6829"/>
        <v>51655349</v>
      </c>
      <c r="S9217" s="75">
        <f t="shared" ref="S9217" si="6830">SUM(S7617)</f>
        <v>44501346</v>
      </c>
      <c r="T9217" s="75">
        <f t="shared" ref="T9217:X9217" si="6831">SUM(T7617)</f>
        <v>7143743</v>
      </c>
      <c r="U9217" s="75">
        <f t="shared" si="6831"/>
        <v>3203169</v>
      </c>
      <c r="V9217" s="75">
        <f t="shared" si="6831"/>
        <v>2206193</v>
      </c>
      <c r="W9217" s="75">
        <f t="shared" si="6831"/>
        <v>1734381</v>
      </c>
      <c r="X9217" s="75">
        <f t="shared" si="6831"/>
        <v>51645089</v>
      </c>
      <c r="Y9217" s="238">
        <f t="shared" si="6665"/>
        <v>99.980137584589741</v>
      </c>
    </row>
    <row r="9218" spans="1:25" s="76" customFormat="1">
      <c r="A9218" s="250" t="s">
        <v>2737</v>
      </c>
      <c r="B9218" s="250"/>
      <c r="C9218" s="250"/>
      <c r="D9218" s="250"/>
      <c r="E9218" s="250"/>
      <c r="F9218" s="250"/>
      <c r="G9218" s="250"/>
      <c r="H9218" s="250"/>
      <c r="I9218" s="75">
        <f t="shared" ref="I9218:P9218" si="6832">SUM(I7673)</f>
        <v>1701139</v>
      </c>
      <c r="J9218" s="75">
        <f t="shared" si="6832"/>
        <v>880278</v>
      </c>
      <c r="K9218" s="75">
        <f t="shared" si="6832"/>
        <v>820861</v>
      </c>
      <c r="L9218" s="75">
        <f t="shared" si="6832"/>
        <v>597200</v>
      </c>
      <c r="M9218" s="75">
        <f t="shared" si="6832"/>
        <v>17000</v>
      </c>
      <c r="N9218" s="75">
        <f t="shared" si="6832"/>
        <v>206661</v>
      </c>
      <c r="O9218" s="75">
        <f t="shared" si="6832"/>
        <v>0</v>
      </c>
      <c r="P9218" s="75">
        <f t="shared" si="6832"/>
        <v>0</v>
      </c>
      <c r="Q9218" s="75">
        <f t="shared" ref="Q9218:R9218" si="6833">SUM(Q7673)</f>
        <v>2472043</v>
      </c>
      <c r="R9218" s="75">
        <f t="shared" si="6833"/>
        <v>995418</v>
      </c>
      <c r="S9218" s="75">
        <f t="shared" ref="S9218" si="6834">SUM(S7673)</f>
        <v>969615.75</v>
      </c>
      <c r="T9218" s="75">
        <f t="shared" ref="T9218:X9218" si="6835">SUM(T7673)</f>
        <v>25702</v>
      </c>
      <c r="U9218" s="75">
        <f t="shared" si="6835"/>
        <v>8478</v>
      </c>
      <c r="V9218" s="75">
        <f t="shared" si="6835"/>
        <v>13282</v>
      </c>
      <c r="W9218" s="75">
        <f t="shared" si="6835"/>
        <v>3942</v>
      </c>
      <c r="X9218" s="75">
        <f t="shared" si="6835"/>
        <v>995317.75</v>
      </c>
      <c r="Y9218" s="238">
        <f t="shared" si="6665"/>
        <v>99.989928854009065</v>
      </c>
    </row>
    <row r="9219" spans="1:25" s="76" customFormat="1">
      <c r="A9219" s="250" t="s">
        <v>2784</v>
      </c>
      <c r="B9219" s="250"/>
      <c r="C9219" s="250"/>
      <c r="D9219" s="250"/>
      <c r="E9219" s="250"/>
      <c r="F9219" s="250"/>
      <c r="G9219" s="250"/>
      <c r="H9219" s="250"/>
      <c r="I9219" s="75">
        <f t="shared" ref="I9219:P9219" si="6836">SUM(I7751)</f>
        <v>9062000</v>
      </c>
      <c r="J9219" s="75">
        <f t="shared" si="6836"/>
        <v>9062000</v>
      </c>
      <c r="K9219" s="75">
        <f t="shared" si="6836"/>
        <v>0</v>
      </c>
      <c r="L9219" s="75">
        <f t="shared" si="6836"/>
        <v>0</v>
      </c>
      <c r="M9219" s="75">
        <f t="shared" si="6836"/>
        <v>0</v>
      </c>
      <c r="N9219" s="75">
        <f t="shared" si="6836"/>
        <v>0</v>
      </c>
      <c r="O9219" s="75">
        <f t="shared" si="6836"/>
        <v>0</v>
      </c>
      <c r="P9219" s="75">
        <f t="shared" si="6836"/>
        <v>0</v>
      </c>
      <c r="Q9219" s="75">
        <f t="shared" ref="Q9219:R9219" si="6837">SUM(Q7751)</f>
        <v>12690364</v>
      </c>
      <c r="R9219" s="75">
        <f t="shared" si="6837"/>
        <v>9361808</v>
      </c>
      <c r="S9219" s="75">
        <f t="shared" ref="S9219" si="6838">SUM(S7751)</f>
        <v>6765151</v>
      </c>
      <c r="T9219" s="75">
        <f t="shared" ref="T9219:X9219" si="6839">SUM(T7751)</f>
        <v>2602959</v>
      </c>
      <c r="U9219" s="75">
        <f t="shared" si="6839"/>
        <v>2262800</v>
      </c>
      <c r="V9219" s="75">
        <f t="shared" si="6839"/>
        <v>234815</v>
      </c>
      <c r="W9219" s="75">
        <f t="shared" si="6839"/>
        <v>105344</v>
      </c>
      <c r="X9219" s="75">
        <f t="shared" si="6839"/>
        <v>9368110</v>
      </c>
      <c r="Y9219" s="238">
        <f t="shared" si="6665"/>
        <v>100.06731605689841</v>
      </c>
    </row>
    <row r="9220" spans="1:25" s="76" customFormat="1">
      <c r="A9220" s="250" t="s">
        <v>2785</v>
      </c>
      <c r="B9220" s="250"/>
      <c r="C9220" s="250"/>
      <c r="D9220" s="250"/>
      <c r="E9220" s="250"/>
      <c r="F9220" s="250"/>
      <c r="G9220" s="250"/>
      <c r="H9220" s="250"/>
      <c r="I9220" s="75">
        <f t="shared" ref="I9220:P9220" si="6840">SUM(I7810)</f>
        <v>162936594</v>
      </c>
      <c r="J9220" s="75">
        <f t="shared" si="6840"/>
        <v>128081413</v>
      </c>
      <c r="K9220" s="75">
        <f t="shared" si="6840"/>
        <v>32980681</v>
      </c>
      <c r="L9220" s="75">
        <f t="shared" si="6840"/>
        <v>20259506</v>
      </c>
      <c r="M9220" s="75">
        <f t="shared" si="6840"/>
        <v>581287</v>
      </c>
      <c r="N9220" s="75">
        <f t="shared" si="6840"/>
        <v>12139888</v>
      </c>
      <c r="O9220" s="75">
        <f t="shared" si="6840"/>
        <v>4500</v>
      </c>
      <c r="P9220" s="75">
        <f t="shared" si="6840"/>
        <v>1870000</v>
      </c>
      <c r="Q9220" s="75">
        <f t="shared" ref="Q9220:R9220" si="6841">SUM(Q7810)</f>
        <v>198980305</v>
      </c>
      <c r="R9220" s="75">
        <f t="shared" si="6841"/>
        <v>140020935</v>
      </c>
      <c r="S9220" s="75">
        <f t="shared" ref="S9220" si="6842">SUM(S7810)</f>
        <v>109520807</v>
      </c>
      <c r="T9220" s="75">
        <f t="shared" ref="T9220:X9220" si="6843">SUM(T7810)</f>
        <v>30499893.003333338</v>
      </c>
      <c r="U9220" s="75">
        <f t="shared" si="6843"/>
        <v>11546588.836666666</v>
      </c>
      <c r="V9220" s="75">
        <f t="shared" si="6843"/>
        <v>11498105.166666666</v>
      </c>
      <c r="W9220" s="75">
        <f t="shared" si="6843"/>
        <v>7455199.0000000009</v>
      </c>
      <c r="X9220" s="75">
        <f t="shared" si="6843"/>
        <v>140020650.00333333</v>
      </c>
      <c r="Y9220" s="238">
        <f t="shared" si="6665"/>
        <v>99.999796461388669</v>
      </c>
    </row>
    <row r="9221" spans="1:25" s="68" customFormat="1">
      <c r="A9221" s="251" t="s">
        <v>69</v>
      </c>
      <c r="B9221" s="251"/>
      <c r="C9221" s="251"/>
      <c r="D9221" s="251"/>
      <c r="E9221" s="251"/>
      <c r="F9221" s="251"/>
      <c r="G9221" s="251"/>
      <c r="H9221" s="251"/>
      <c r="I9221" s="77">
        <f t="shared" ref="I9221:P9221" si="6844">SUM(I9175:I9220)</f>
        <v>1080357018</v>
      </c>
      <c r="J9221" s="77">
        <f t="shared" si="6844"/>
        <v>863219483</v>
      </c>
      <c r="K9221" s="77">
        <f t="shared" si="6844"/>
        <v>59404504</v>
      </c>
      <c r="L9221" s="77">
        <f t="shared" si="6844"/>
        <v>29598192</v>
      </c>
      <c r="M9221" s="77">
        <f t="shared" si="6844"/>
        <v>874026</v>
      </c>
      <c r="N9221" s="77">
        <f t="shared" si="6844"/>
        <v>28932286</v>
      </c>
      <c r="O9221" s="77">
        <f t="shared" si="6844"/>
        <v>36773907</v>
      </c>
      <c r="P9221" s="77">
        <f t="shared" si="6844"/>
        <v>120959124</v>
      </c>
      <c r="Q9221" s="77">
        <f t="shared" ref="Q9221:R9221" si="6845">SUM(Q9175:Q9220)</f>
        <v>1421268992</v>
      </c>
      <c r="R9221" s="77">
        <f t="shared" si="6845"/>
        <v>1017552722</v>
      </c>
      <c r="S9221" s="77">
        <f t="shared" ref="S9221" si="6846">SUM(S9175:S9220)</f>
        <v>810830098.76999998</v>
      </c>
      <c r="T9221" s="77">
        <f t="shared" ref="T9221:X9221" si="6847">SUM(T9175:T9220)</f>
        <v>203888280.98333335</v>
      </c>
      <c r="U9221" s="77">
        <f t="shared" si="6847"/>
        <v>81934809.00333333</v>
      </c>
      <c r="V9221" s="77">
        <f t="shared" si="6847"/>
        <v>67537785.073333338</v>
      </c>
      <c r="W9221" s="77">
        <f t="shared" si="6847"/>
        <v>54415686.906666674</v>
      </c>
      <c r="X9221" s="77">
        <f t="shared" si="6847"/>
        <v>1014934379.7533333</v>
      </c>
      <c r="Y9221" s="239">
        <f t="shared" si="6665"/>
        <v>99.742682399638198</v>
      </c>
    </row>
    <row r="9222" spans="1:25" s="74" customFormat="1">
      <c r="A9222" s="274" t="s">
        <v>70</v>
      </c>
      <c r="B9222" s="274"/>
      <c r="C9222" s="274"/>
      <c r="D9222" s="274"/>
      <c r="E9222" s="274"/>
      <c r="F9222" s="274"/>
      <c r="G9222" s="274"/>
      <c r="H9222" s="274"/>
      <c r="I9222" s="78">
        <f t="shared" ref="I9222:P9222" si="6848">SUM(I9168)</f>
        <v>9000000</v>
      </c>
      <c r="J9222" s="78">
        <f t="shared" si="6848"/>
        <v>5000000</v>
      </c>
      <c r="K9222" s="78">
        <f t="shared" si="6848"/>
        <v>0</v>
      </c>
      <c r="L9222" s="78">
        <f t="shared" si="6848"/>
        <v>0</v>
      </c>
      <c r="M9222" s="78">
        <f t="shared" si="6848"/>
        <v>0</v>
      </c>
      <c r="N9222" s="78">
        <f t="shared" si="6848"/>
        <v>0</v>
      </c>
      <c r="O9222" s="78">
        <f t="shared" si="6848"/>
        <v>0</v>
      </c>
      <c r="P9222" s="78">
        <f t="shared" si="6848"/>
        <v>4000000</v>
      </c>
      <c r="Q9222" s="78">
        <f t="shared" ref="Q9222:R9222" si="6849">SUM(Q9168)</f>
        <v>12000000</v>
      </c>
      <c r="R9222" s="78">
        <f t="shared" si="6849"/>
        <v>12000000</v>
      </c>
      <c r="S9222" s="78">
        <f t="shared" ref="S9222" si="6850">SUM(S9168)</f>
        <v>0</v>
      </c>
      <c r="T9222" s="78">
        <f t="shared" ref="T9222:X9222" si="6851">SUM(T9168)</f>
        <v>0</v>
      </c>
      <c r="U9222" s="78">
        <f t="shared" si="6851"/>
        <v>0</v>
      </c>
      <c r="V9222" s="78">
        <f t="shared" si="6851"/>
        <v>0</v>
      </c>
      <c r="W9222" s="78">
        <f t="shared" si="6851"/>
        <v>0</v>
      </c>
      <c r="X9222" s="78">
        <f t="shared" si="6851"/>
        <v>0</v>
      </c>
      <c r="Y9222" s="240">
        <f t="shared" si="6665"/>
        <v>0</v>
      </c>
    </row>
    <row r="9223" spans="1:25" s="74" customFormat="1">
      <c r="A9223" s="274" t="s">
        <v>71</v>
      </c>
      <c r="B9223" s="274"/>
      <c r="C9223" s="274"/>
      <c r="D9223" s="274"/>
      <c r="E9223" s="274"/>
      <c r="F9223" s="274"/>
      <c r="G9223" s="274"/>
      <c r="H9223" s="274"/>
      <c r="I9223" s="78">
        <f t="shared" ref="I9223:P9223" si="6852">SUM(I9169)</f>
        <v>11938462</v>
      </c>
      <c r="J9223" s="78">
        <f t="shared" si="6852"/>
        <v>11938462</v>
      </c>
      <c r="K9223" s="78">
        <f t="shared" si="6852"/>
        <v>0</v>
      </c>
      <c r="L9223" s="78">
        <f t="shared" si="6852"/>
        <v>0</v>
      </c>
      <c r="M9223" s="78">
        <f t="shared" si="6852"/>
        <v>0</v>
      </c>
      <c r="N9223" s="78">
        <f t="shared" si="6852"/>
        <v>0</v>
      </c>
      <c r="O9223" s="78">
        <f t="shared" si="6852"/>
        <v>0</v>
      </c>
      <c r="P9223" s="78">
        <f t="shared" si="6852"/>
        <v>0</v>
      </c>
      <c r="Q9223" s="78">
        <f t="shared" ref="Q9223:R9223" si="6853">SUM(Q9169)</f>
        <v>14071540</v>
      </c>
      <c r="R9223" s="78">
        <f t="shared" si="6853"/>
        <v>14071540</v>
      </c>
      <c r="S9223" s="78">
        <f t="shared" ref="S9223" si="6854">SUM(S9169)</f>
        <v>0</v>
      </c>
      <c r="T9223" s="78">
        <f t="shared" ref="T9223:X9223" si="6855">SUM(T9169)</f>
        <v>0</v>
      </c>
      <c r="U9223" s="78">
        <f t="shared" si="6855"/>
        <v>0</v>
      </c>
      <c r="V9223" s="78">
        <f t="shared" si="6855"/>
        <v>0</v>
      </c>
      <c r="W9223" s="78">
        <f t="shared" si="6855"/>
        <v>0</v>
      </c>
      <c r="X9223" s="78">
        <f t="shared" si="6855"/>
        <v>0</v>
      </c>
      <c r="Y9223" s="240">
        <f t="shared" si="6665"/>
        <v>0</v>
      </c>
    </row>
    <row r="9224" spans="1:25" s="68" customFormat="1">
      <c r="A9224" s="275" t="s">
        <v>69</v>
      </c>
      <c r="B9224" s="275"/>
      <c r="C9224" s="275"/>
      <c r="D9224" s="275"/>
      <c r="E9224" s="275"/>
      <c r="F9224" s="275"/>
      <c r="G9224" s="275"/>
      <c r="H9224" s="275"/>
      <c r="I9224" s="79">
        <f t="shared" ref="I9224:P9224" si="6856">SUM(I9221:I9223)</f>
        <v>1101295480</v>
      </c>
      <c r="J9224" s="79">
        <f>SUM(J9221:J9223)</f>
        <v>880157945</v>
      </c>
      <c r="K9224" s="79">
        <f t="shared" si="6856"/>
        <v>59404504</v>
      </c>
      <c r="L9224" s="79">
        <f t="shared" si="6856"/>
        <v>29598192</v>
      </c>
      <c r="M9224" s="79">
        <f t="shared" si="6856"/>
        <v>874026</v>
      </c>
      <c r="N9224" s="79">
        <f t="shared" si="6856"/>
        <v>28932286</v>
      </c>
      <c r="O9224" s="79">
        <f t="shared" si="6856"/>
        <v>36773907</v>
      </c>
      <c r="P9224" s="79">
        <f t="shared" si="6856"/>
        <v>124959124</v>
      </c>
      <c r="Q9224" s="79">
        <f>SUM(Q9221:Q9223)</f>
        <v>1447340532</v>
      </c>
      <c r="R9224" s="79">
        <f>SUM(R9221:R9223)</f>
        <v>1043624262</v>
      </c>
      <c r="S9224" s="79">
        <f>SUM(S9221:S9223)</f>
        <v>810830098.76999998</v>
      </c>
      <c r="T9224" s="79">
        <f t="shared" ref="T9224:X9224" si="6857">SUM(T9221:T9223)</f>
        <v>203888280.98333335</v>
      </c>
      <c r="U9224" s="79">
        <f t="shared" si="6857"/>
        <v>81934809.00333333</v>
      </c>
      <c r="V9224" s="79">
        <f t="shared" si="6857"/>
        <v>67537785.073333338</v>
      </c>
      <c r="W9224" s="79">
        <f t="shared" si="6857"/>
        <v>54415686.906666674</v>
      </c>
      <c r="X9224" s="79">
        <f t="shared" si="6857"/>
        <v>1014934379.7533333</v>
      </c>
      <c r="Y9224" s="241">
        <f t="shared" si="6665"/>
        <v>97.250937593987572</v>
      </c>
    </row>
    <row r="9225" spans="1:25" s="68" customFormat="1" ht="15" thickBot="1">
      <c r="A9225" s="270" t="s">
        <v>2738</v>
      </c>
      <c r="B9225" s="270"/>
      <c r="C9225" s="270"/>
      <c r="D9225" s="270"/>
      <c r="E9225" s="270"/>
      <c r="F9225" s="270"/>
      <c r="G9225" s="270"/>
      <c r="H9225" s="270"/>
      <c r="I9225" s="69"/>
      <c r="J9225" s="69"/>
      <c r="K9225" s="69"/>
      <c r="L9225" s="69"/>
      <c r="M9225" s="69"/>
      <c r="N9225" s="69"/>
      <c r="O9225" s="69"/>
      <c r="P9225" s="69"/>
      <c r="Q9225" s="69">
        <v>0</v>
      </c>
      <c r="R9225" s="69"/>
      <c r="S9225" s="69"/>
      <c r="T9225" s="69"/>
      <c r="U9225" s="69"/>
      <c r="V9225" s="69"/>
      <c r="W9225" s="69"/>
      <c r="X9225" s="69"/>
      <c r="Y9225" s="237">
        <v>0</v>
      </c>
    </row>
    <row r="9226" spans="1:25" s="68" customFormat="1" ht="41.4" thickBot="1">
      <c r="A9226" s="271" t="s">
        <v>1</v>
      </c>
      <c r="B9226" s="271"/>
      <c r="C9226" s="271"/>
      <c r="D9226" s="271"/>
      <c r="E9226" s="271"/>
      <c r="F9226" s="271"/>
      <c r="G9226" s="271"/>
      <c r="H9226" s="271"/>
      <c r="I9226" s="1" t="s">
        <v>3093</v>
      </c>
      <c r="J9226" s="1" t="s">
        <v>3130</v>
      </c>
      <c r="K9226" s="1" t="s">
        <v>3</v>
      </c>
      <c r="L9226" s="1" t="s">
        <v>4</v>
      </c>
      <c r="M9226" s="1" t="s">
        <v>5</v>
      </c>
      <c r="N9226" s="1" t="s">
        <v>6</v>
      </c>
      <c r="O9226" s="1" t="s">
        <v>7</v>
      </c>
      <c r="P9226" s="1" t="s">
        <v>8</v>
      </c>
      <c r="Q9226" s="1" t="s">
        <v>3344</v>
      </c>
      <c r="R9226" s="1" t="s">
        <v>3427</v>
      </c>
      <c r="S9226" s="1" t="s">
        <v>3447</v>
      </c>
      <c r="T9226" s="1" t="s">
        <v>3448</v>
      </c>
      <c r="U9226" s="1" t="s">
        <v>3452</v>
      </c>
      <c r="V9226" s="1" t="s">
        <v>3449</v>
      </c>
      <c r="W9226" s="1" t="s">
        <v>3450</v>
      </c>
      <c r="X9226" s="1" t="s">
        <v>3451</v>
      </c>
      <c r="Y9226" s="216" t="s">
        <v>3385</v>
      </c>
    </row>
    <row r="9227" spans="1:25" s="74" customFormat="1">
      <c r="A9227" s="70"/>
      <c r="B9227" s="70"/>
      <c r="C9227" s="70"/>
      <c r="D9227" s="71"/>
      <c r="E9227" s="71"/>
      <c r="F9227" s="72"/>
      <c r="G9227" s="165"/>
      <c r="H9227" s="73" t="s">
        <v>0</v>
      </c>
      <c r="I9227" s="45">
        <v>1</v>
      </c>
      <c r="J9227" s="45">
        <v>3</v>
      </c>
      <c r="K9227" s="45" t="s">
        <v>9</v>
      </c>
      <c r="L9227" s="45">
        <v>5</v>
      </c>
      <c r="M9227" s="45">
        <v>6</v>
      </c>
      <c r="N9227" s="45">
        <v>7</v>
      </c>
      <c r="O9227" s="45">
        <v>8</v>
      </c>
      <c r="P9227" s="45">
        <v>9</v>
      </c>
      <c r="Q9227" s="45">
        <v>1</v>
      </c>
      <c r="R9227" s="45">
        <v>2</v>
      </c>
      <c r="S9227" s="45">
        <v>3</v>
      </c>
      <c r="T9227" s="45" t="s">
        <v>3453</v>
      </c>
      <c r="U9227" s="45">
        <v>5</v>
      </c>
      <c r="V9227" s="45">
        <v>6</v>
      </c>
      <c r="W9227" s="45">
        <v>7</v>
      </c>
      <c r="X9227" s="45" t="s">
        <v>3454</v>
      </c>
      <c r="Y9227" s="276">
        <v>9</v>
      </c>
    </row>
    <row r="9228" spans="1:25" s="76" customFormat="1">
      <c r="A9228" s="272" t="s">
        <v>2699</v>
      </c>
      <c r="B9228" s="272"/>
      <c r="C9228" s="272"/>
      <c r="D9228" s="272"/>
      <c r="E9228" s="272"/>
      <c r="F9228" s="272"/>
      <c r="G9228" s="272"/>
      <c r="H9228" s="272"/>
      <c r="I9228" s="75">
        <f t="shared" ref="I9228:P9228" si="6858">SUM(I9278,I9328)</f>
        <v>1568432</v>
      </c>
      <c r="J9228" s="75">
        <f t="shared" si="6858"/>
        <v>1568432</v>
      </c>
      <c r="K9228" s="75">
        <f t="shared" si="6858"/>
        <v>0</v>
      </c>
      <c r="L9228" s="75">
        <f t="shared" si="6858"/>
        <v>0</v>
      </c>
      <c r="M9228" s="75">
        <f t="shared" si="6858"/>
        <v>0</v>
      </c>
      <c r="N9228" s="75">
        <f t="shared" si="6858"/>
        <v>0</v>
      </c>
      <c r="O9228" s="75">
        <f t="shared" si="6858"/>
        <v>0</v>
      </c>
      <c r="P9228" s="75">
        <f t="shared" si="6858"/>
        <v>0</v>
      </c>
      <c r="Q9228" s="75">
        <f t="shared" ref="Q9228:R9228" si="6859">SUM(Q9278,Q9328)</f>
        <v>1658296</v>
      </c>
      <c r="R9228" s="75">
        <f t="shared" si="6859"/>
        <v>1658296</v>
      </c>
      <c r="S9228" s="75">
        <f t="shared" ref="S9228" si="6860">SUM(S9278,S9328)</f>
        <v>1256024</v>
      </c>
      <c r="T9228" s="75">
        <f t="shared" ref="T9228:X9228" si="6861">SUM(T9278,T9328)</f>
        <v>402272</v>
      </c>
      <c r="U9228" s="75">
        <f t="shared" si="6861"/>
        <v>140435</v>
      </c>
      <c r="V9228" s="75">
        <f t="shared" si="6861"/>
        <v>132757</v>
      </c>
      <c r="W9228" s="75">
        <f t="shared" si="6861"/>
        <v>129080</v>
      </c>
      <c r="X9228" s="75">
        <f t="shared" si="6861"/>
        <v>1658296</v>
      </c>
      <c r="Y9228" s="238">
        <f t="shared" ref="Y9228:Y9274" si="6862">IF(R9228=0,0,(X9228/R9228)*100)</f>
        <v>100</v>
      </c>
    </row>
    <row r="9229" spans="1:25" s="76" customFormat="1">
      <c r="A9229" s="250" t="s">
        <v>2700</v>
      </c>
      <c r="B9229" s="250"/>
      <c r="C9229" s="250"/>
      <c r="D9229" s="250"/>
      <c r="E9229" s="250"/>
      <c r="F9229" s="250"/>
      <c r="G9229" s="250"/>
      <c r="H9229" s="250"/>
      <c r="I9229" s="75">
        <f t="shared" ref="I9229:P9229" si="6863">SUM(I9279,I9329)</f>
        <v>239563</v>
      </c>
      <c r="J9229" s="75">
        <f t="shared" si="6863"/>
        <v>239563</v>
      </c>
      <c r="K9229" s="75">
        <f t="shared" si="6863"/>
        <v>0</v>
      </c>
      <c r="L9229" s="75">
        <f t="shared" si="6863"/>
        <v>0</v>
      </c>
      <c r="M9229" s="75">
        <f t="shared" si="6863"/>
        <v>0</v>
      </c>
      <c r="N9229" s="75">
        <f t="shared" si="6863"/>
        <v>0</v>
      </c>
      <c r="O9229" s="75">
        <f t="shared" si="6863"/>
        <v>0</v>
      </c>
      <c r="P9229" s="75">
        <f t="shared" si="6863"/>
        <v>0</v>
      </c>
      <c r="Q9229" s="75">
        <f t="shared" ref="Q9229:R9229" si="6864">SUM(Q9279,Q9329)</f>
        <v>248570</v>
      </c>
      <c r="R9229" s="75">
        <f t="shared" si="6864"/>
        <v>248570</v>
      </c>
      <c r="S9229" s="75">
        <f t="shared" ref="S9229" si="6865">SUM(S9279,S9329)</f>
        <v>207591</v>
      </c>
      <c r="T9229" s="75">
        <f t="shared" ref="T9229:X9229" si="6866">SUM(T9279,T9329)</f>
        <v>40979</v>
      </c>
      <c r="U9229" s="75">
        <f t="shared" si="6866"/>
        <v>24451</v>
      </c>
      <c r="V9229" s="75">
        <f t="shared" si="6866"/>
        <v>15992</v>
      </c>
      <c r="W9229" s="75">
        <f t="shared" si="6866"/>
        <v>536</v>
      </c>
      <c r="X9229" s="75">
        <f t="shared" si="6866"/>
        <v>248570</v>
      </c>
      <c r="Y9229" s="238">
        <f t="shared" si="6862"/>
        <v>100</v>
      </c>
    </row>
    <row r="9230" spans="1:25" s="76" customFormat="1">
      <c r="A9230" s="250" t="s">
        <v>2701</v>
      </c>
      <c r="B9230" s="250"/>
      <c r="C9230" s="250"/>
      <c r="D9230" s="250"/>
      <c r="E9230" s="250"/>
      <c r="F9230" s="250"/>
      <c r="G9230" s="250"/>
      <c r="H9230" s="250"/>
      <c r="I9230" s="75">
        <f t="shared" ref="I9230:P9230" si="6867">SUM(I9280,I9330)</f>
        <v>228500</v>
      </c>
      <c r="J9230" s="75">
        <f t="shared" si="6867"/>
        <v>228500</v>
      </c>
      <c r="K9230" s="75">
        <f t="shared" si="6867"/>
        <v>0</v>
      </c>
      <c r="L9230" s="75">
        <f t="shared" si="6867"/>
        <v>0</v>
      </c>
      <c r="M9230" s="75">
        <f t="shared" si="6867"/>
        <v>0</v>
      </c>
      <c r="N9230" s="75">
        <f t="shared" si="6867"/>
        <v>0</v>
      </c>
      <c r="O9230" s="75">
        <f t="shared" si="6867"/>
        <v>0</v>
      </c>
      <c r="P9230" s="75">
        <f t="shared" si="6867"/>
        <v>0</v>
      </c>
      <c r="Q9230" s="75">
        <f t="shared" ref="Q9230:R9230" si="6868">SUM(Q9280,Q9330)</f>
        <v>259239</v>
      </c>
      <c r="R9230" s="75">
        <f t="shared" si="6868"/>
        <v>259239</v>
      </c>
      <c r="S9230" s="75">
        <f t="shared" ref="S9230" si="6869">SUM(S9280,S9330)</f>
        <v>199968</v>
      </c>
      <c r="T9230" s="75">
        <f t="shared" ref="T9230:X9230" si="6870">SUM(T9280,T9330)</f>
        <v>59271</v>
      </c>
      <c r="U9230" s="75">
        <f t="shared" si="6870"/>
        <v>21280</v>
      </c>
      <c r="V9230" s="75">
        <f t="shared" si="6870"/>
        <v>19000</v>
      </c>
      <c r="W9230" s="75">
        <f t="shared" si="6870"/>
        <v>18991</v>
      </c>
      <c r="X9230" s="75">
        <f t="shared" si="6870"/>
        <v>259239</v>
      </c>
      <c r="Y9230" s="238">
        <f t="shared" si="6862"/>
        <v>100</v>
      </c>
    </row>
    <row r="9231" spans="1:25" s="76" customFormat="1">
      <c r="A9231" s="250" t="s">
        <v>2702</v>
      </c>
      <c r="B9231" s="250"/>
      <c r="C9231" s="250"/>
      <c r="D9231" s="250"/>
      <c r="E9231" s="250"/>
      <c r="F9231" s="250"/>
      <c r="G9231" s="250"/>
      <c r="H9231" s="250"/>
      <c r="I9231" s="75">
        <f t="shared" ref="I9231:P9231" si="6871">SUM(I9281,I9331)</f>
        <v>300627</v>
      </c>
      <c r="J9231" s="75">
        <f t="shared" si="6871"/>
        <v>300627</v>
      </c>
      <c r="K9231" s="75">
        <f t="shared" si="6871"/>
        <v>0</v>
      </c>
      <c r="L9231" s="75">
        <f t="shared" si="6871"/>
        <v>0</v>
      </c>
      <c r="M9231" s="75">
        <f t="shared" si="6871"/>
        <v>0</v>
      </c>
      <c r="N9231" s="75">
        <f t="shared" si="6871"/>
        <v>0</v>
      </c>
      <c r="O9231" s="75">
        <f t="shared" si="6871"/>
        <v>0</v>
      </c>
      <c r="P9231" s="75">
        <f t="shared" si="6871"/>
        <v>0</v>
      </c>
      <c r="Q9231" s="75">
        <f t="shared" ref="Q9231:R9231" si="6872">SUM(Q9281,Q9331)</f>
        <v>307987</v>
      </c>
      <c r="R9231" s="75">
        <f t="shared" si="6872"/>
        <v>307987</v>
      </c>
      <c r="S9231" s="75">
        <f t="shared" ref="S9231" si="6873">SUM(S9281,S9331)</f>
        <v>207398</v>
      </c>
      <c r="T9231" s="75">
        <f t="shared" ref="T9231:X9231" si="6874">SUM(T9281,T9331)</f>
        <v>100589</v>
      </c>
      <c r="U9231" s="75">
        <f t="shared" si="6874"/>
        <v>31353</v>
      </c>
      <c r="V9231" s="75">
        <f t="shared" si="6874"/>
        <v>30320</v>
      </c>
      <c r="W9231" s="75">
        <f t="shared" si="6874"/>
        <v>38916</v>
      </c>
      <c r="X9231" s="75">
        <f t="shared" si="6874"/>
        <v>307987</v>
      </c>
      <c r="Y9231" s="238">
        <f t="shared" si="6862"/>
        <v>100</v>
      </c>
    </row>
    <row r="9232" spans="1:25" s="76" customFormat="1">
      <c r="A9232" s="250" t="s">
        <v>2703</v>
      </c>
      <c r="B9232" s="250"/>
      <c r="C9232" s="250"/>
      <c r="D9232" s="250"/>
      <c r="E9232" s="250"/>
      <c r="F9232" s="250"/>
      <c r="G9232" s="250"/>
      <c r="H9232" s="250"/>
      <c r="I9232" s="75">
        <f t="shared" ref="I9232:P9232" si="6875">SUM(I9282,I9332)</f>
        <v>339087</v>
      </c>
      <c r="J9232" s="75">
        <f t="shared" si="6875"/>
        <v>339087</v>
      </c>
      <c r="K9232" s="75">
        <f t="shared" si="6875"/>
        <v>0</v>
      </c>
      <c r="L9232" s="75">
        <f t="shared" si="6875"/>
        <v>0</v>
      </c>
      <c r="M9232" s="75">
        <f t="shared" si="6875"/>
        <v>0</v>
      </c>
      <c r="N9232" s="75">
        <f t="shared" si="6875"/>
        <v>0</v>
      </c>
      <c r="O9232" s="75">
        <f t="shared" si="6875"/>
        <v>0</v>
      </c>
      <c r="P9232" s="75">
        <f t="shared" si="6875"/>
        <v>0</v>
      </c>
      <c r="Q9232" s="75">
        <f t="shared" ref="Q9232:R9232" si="6876">SUM(Q9282,Q9332)</f>
        <v>440337</v>
      </c>
      <c r="R9232" s="75">
        <f t="shared" si="6876"/>
        <v>440337</v>
      </c>
      <c r="S9232" s="75">
        <f t="shared" ref="S9232" si="6877">SUM(S9282,S9332)</f>
        <v>301475</v>
      </c>
      <c r="T9232" s="75">
        <f t="shared" ref="T9232:X9232" si="6878">SUM(T9282,T9332)</f>
        <v>138862</v>
      </c>
      <c r="U9232" s="75">
        <f t="shared" si="6878"/>
        <v>60370</v>
      </c>
      <c r="V9232" s="75">
        <f t="shared" si="6878"/>
        <v>38700</v>
      </c>
      <c r="W9232" s="75">
        <f t="shared" si="6878"/>
        <v>39792</v>
      </c>
      <c r="X9232" s="75">
        <f t="shared" si="6878"/>
        <v>440337</v>
      </c>
      <c r="Y9232" s="238">
        <f t="shared" si="6862"/>
        <v>100</v>
      </c>
    </row>
    <row r="9233" spans="1:25" s="76" customFormat="1">
      <c r="A9233" s="250" t="s">
        <v>2704</v>
      </c>
      <c r="B9233" s="250"/>
      <c r="C9233" s="250"/>
      <c r="D9233" s="250"/>
      <c r="E9233" s="250"/>
      <c r="F9233" s="250"/>
      <c r="G9233" s="250"/>
      <c r="H9233" s="250"/>
      <c r="I9233" s="75">
        <f t="shared" ref="I9233:P9233" si="6879">SUM(I9283,I9333)</f>
        <v>0</v>
      </c>
      <c r="J9233" s="75">
        <f t="shared" si="6879"/>
        <v>0</v>
      </c>
      <c r="K9233" s="75">
        <f t="shared" si="6879"/>
        <v>0</v>
      </c>
      <c r="L9233" s="75">
        <f t="shared" si="6879"/>
        <v>0</v>
      </c>
      <c r="M9233" s="75">
        <f t="shared" si="6879"/>
        <v>0</v>
      </c>
      <c r="N9233" s="75">
        <f t="shared" si="6879"/>
        <v>0</v>
      </c>
      <c r="O9233" s="75">
        <f t="shared" si="6879"/>
        <v>0</v>
      </c>
      <c r="P9233" s="75">
        <f t="shared" si="6879"/>
        <v>0</v>
      </c>
      <c r="Q9233" s="75">
        <f t="shared" ref="Q9233:R9233" si="6880">SUM(Q9283,Q9333)</f>
        <v>0</v>
      </c>
      <c r="R9233" s="75">
        <f t="shared" si="6880"/>
        <v>0</v>
      </c>
      <c r="S9233" s="75">
        <f t="shared" ref="S9233" si="6881">SUM(S9283,S9333)</f>
        <v>0</v>
      </c>
      <c r="T9233" s="75">
        <f t="shared" ref="T9233:X9233" si="6882">SUM(T9283,T9333)</f>
        <v>0</v>
      </c>
      <c r="U9233" s="75">
        <f t="shared" si="6882"/>
        <v>0</v>
      </c>
      <c r="V9233" s="75">
        <f t="shared" si="6882"/>
        <v>0</v>
      </c>
      <c r="W9233" s="75">
        <f t="shared" si="6882"/>
        <v>0</v>
      </c>
      <c r="X9233" s="75">
        <f t="shared" si="6882"/>
        <v>0</v>
      </c>
      <c r="Y9233" s="238">
        <f t="shared" si="6862"/>
        <v>0</v>
      </c>
    </row>
    <row r="9234" spans="1:25" s="76" customFormat="1">
      <c r="A9234" s="250" t="s">
        <v>2705</v>
      </c>
      <c r="B9234" s="250"/>
      <c r="C9234" s="250"/>
      <c r="D9234" s="250"/>
      <c r="E9234" s="250"/>
      <c r="F9234" s="250"/>
      <c r="G9234" s="250"/>
      <c r="H9234" s="250"/>
      <c r="I9234" s="75">
        <f t="shared" ref="I9234:P9234" si="6883">SUM(I9284,I9334)</f>
        <v>121554</v>
      </c>
      <c r="J9234" s="75">
        <f t="shared" si="6883"/>
        <v>121554</v>
      </c>
      <c r="K9234" s="75">
        <f t="shared" si="6883"/>
        <v>0</v>
      </c>
      <c r="L9234" s="75">
        <f t="shared" si="6883"/>
        <v>0</v>
      </c>
      <c r="M9234" s="75">
        <f t="shared" si="6883"/>
        <v>0</v>
      </c>
      <c r="N9234" s="75">
        <f t="shared" si="6883"/>
        <v>0</v>
      </c>
      <c r="O9234" s="75">
        <f t="shared" si="6883"/>
        <v>0</v>
      </c>
      <c r="P9234" s="75">
        <f t="shared" si="6883"/>
        <v>0</v>
      </c>
      <c r="Q9234" s="75">
        <f t="shared" ref="Q9234:R9234" si="6884">SUM(Q9284,Q9334)</f>
        <v>176364</v>
      </c>
      <c r="R9234" s="75">
        <f t="shared" si="6884"/>
        <v>176364</v>
      </c>
      <c r="S9234" s="75">
        <f t="shared" ref="S9234" si="6885">SUM(S9284,S9334)</f>
        <v>134988</v>
      </c>
      <c r="T9234" s="75">
        <f t="shared" ref="T9234:X9234" si="6886">SUM(T9284,T9334)</f>
        <v>41376</v>
      </c>
      <c r="U9234" s="75">
        <f t="shared" si="6886"/>
        <v>14421</v>
      </c>
      <c r="V9234" s="75">
        <f t="shared" si="6886"/>
        <v>14421</v>
      </c>
      <c r="W9234" s="75">
        <f t="shared" si="6886"/>
        <v>12534</v>
      </c>
      <c r="X9234" s="75">
        <f t="shared" si="6886"/>
        <v>176364</v>
      </c>
      <c r="Y9234" s="238">
        <f t="shared" si="6862"/>
        <v>100</v>
      </c>
    </row>
    <row r="9235" spans="1:25" s="76" customFormat="1">
      <c r="A9235" s="250" t="s">
        <v>2706</v>
      </c>
      <c r="B9235" s="250"/>
      <c r="C9235" s="250"/>
      <c r="D9235" s="250"/>
      <c r="E9235" s="250"/>
      <c r="F9235" s="250"/>
      <c r="G9235" s="250"/>
      <c r="H9235" s="250"/>
      <c r="I9235" s="75">
        <f t="shared" ref="I9235:P9235" si="6887">SUM(I9285,I9335)</f>
        <v>565560</v>
      </c>
      <c r="J9235" s="75">
        <f t="shared" si="6887"/>
        <v>565560</v>
      </c>
      <c r="K9235" s="75">
        <f t="shared" si="6887"/>
        <v>0</v>
      </c>
      <c r="L9235" s="75">
        <f t="shared" si="6887"/>
        <v>0</v>
      </c>
      <c r="M9235" s="75">
        <f t="shared" si="6887"/>
        <v>0</v>
      </c>
      <c r="N9235" s="75">
        <f t="shared" si="6887"/>
        <v>0</v>
      </c>
      <c r="O9235" s="75">
        <f t="shared" si="6887"/>
        <v>0</v>
      </c>
      <c r="P9235" s="75">
        <f t="shared" si="6887"/>
        <v>0</v>
      </c>
      <c r="Q9235" s="75">
        <f t="shared" ref="Q9235:R9235" si="6888">SUM(Q9285,Q9335)</f>
        <v>565012</v>
      </c>
      <c r="R9235" s="75">
        <f t="shared" si="6888"/>
        <v>565012</v>
      </c>
      <c r="S9235" s="75">
        <f t="shared" ref="S9235" si="6889">SUM(S9285,S9335)</f>
        <v>441781</v>
      </c>
      <c r="T9235" s="75">
        <f t="shared" ref="T9235:X9235" si="6890">SUM(T9285,T9335)</f>
        <v>120171</v>
      </c>
      <c r="U9235" s="75">
        <f t="shared" si="6890"/>
        <v>51550</v>
      </c>
      <c r="V9235" s="75">
        <f t="shared" si="6890"/>
        <v>49312</v>
      </c>
      <c r="W9235" s="75">
        <f t="shared" si="6890"/>
        <v>19309</v>
      </c>
      <c r="X9235" s="75">
        <f t="shared" si="6890"/>
        <v>561952</v>
      </c>
      <c r="Y9235" s="238">
        <f t="shared" si="6862"/>
        <v>99.458418582260194</v>
      </c>
    </row>
    <row r="9236" spans="1:25" s="76" customFormat="1">
      <c r="A9236" s="250" t="s">
        <v>2707</v>
      </c>
      <c r="B9236" s="250"/>
      <c r="C9236" s="250"/>
      <c r="D9236" s="250"/>
      <c r="E9236" s="250"/>
      <c r="F9236" s="250"/>
      <c r="G9236" s="250"/>
      <c r="H9236" s="250"/>
      <c r="I9236" s="75">
        <f t="shared" ref="I9236:P9236" si="6891">SUM(I9286,I9336)</f>
        <v>5806000</v>
      </c>
      <c r="J9236" s="75">
        <f t="shared" si="6891"/>
        <v>5806000</v>
      </c>
      <c r="K9236" s="75">
        <f t="shared" si="6891"/>
        <v>0</v>
      </c>
      <c r="L9236" s="75">
        <f t="shared" si="6891"/>
        <v>0</v>
      </c>
      <c r="M9236" s="75">
        <f t="shared" si="6891"/>
        <v>0</v>
      </c>
      <c r="N9236" s="75">
        <f t="shared" si="6891"/>
        <v>0</v>
      </c>
      <c r="O9236" s="75">
        <f t="shared" si="6891"/>
        <v>0</v>
      </c>
      <c r="P9236" s="75">
        <f t="shared" si="6891"/>
        <v>0</v>
      </c>
      <c r="Q9236" s="75">
        <f t="shared" ref="Q9236:R9236" si="6892">SUM(Q9286,Q9336)</f>
        <v>6037262</v>
      </c>
      <c r="R9236" s="75">
        <f t="shared" si="6892"/>
        <v>6037262</v>
      </c>
      <c r="S9236" s="75">
        <f t="shared" ref="S9236" si="6893">SUM(S9286,S9336)</f>
        <v>4267488</v>
      </c>
      <c r="T9236" s="75">
        <f t="shared" ref="T9236:X9236" si="6894">SUM(T9286,T9336)</f>
        <v>1769774</v>
      </c>
      <c r="U9236" s="75">
        <f t="shared" si="6894"/>
        <v>752774</v>
      </c>
      <c r="V9236" s="75">
        <f t="shared" si="6894"/>
        <v>508500</v>
      </c>
      <c r="W9236" s="75">
        <f t="shared" si="6894"/>
        <v>508500</v>
      </c>
      <c r="X9236" s="75">
        <f t="shared" si="6894"/>
        <v>6037262</v>
      </c>
      <c r="Y9236" s="238">
        <f t="shared" si="6862"/>
        <v>100</v>
      </c>
    </row>
    <row r="9237" spans="1:25" s="76" customFormat="1">
      <c r="A9237" s="250" t="s">
        <v>2708</v>
      </c>
      <c r="B9237" s="250"/>
      <c r="C9237" s="250"/>
      <c r="D9237" s="250"/>
      <c r="E9237" s="250"/>
      <c r="F9237" s="250"/>
      <c r="G9237" s="250"/>
      <c r="H9237" s="250"/>
      <c r="I9237" s="75">
        <f t="shared" ref="I9237:P9237" si="6895">SUM(I9287,I9337)</f>
        <v>335360</v>
      </c>
      <c r="J9237" s="75">
        <f t="shared" si="6895"/>
        <v>335360</v>
      </c>
      <c r="K9237" s="75">
        <f t="shared" si="6895"/>
        <v>0</v>
      </c>
      <c r="L9237" s="75">
        <f t="shared" si="6895"/>
        <v>0</v>
      </c>
      <c r="M9237" s="75">
        <f t="shared" si="6895"/>
        <v>0</v>
      </c>
      <c r="N9237" s="75">
        <f t="shared" si="6895"/>
        <v>0</v>
      </c>
      <c r="O9237" s="75">
        <f t="shared" si="6895"/>
        <v>0</v>
      </c>
      <c r="P9237" s="75">
        <f t="shared" si="6895"/>
        <v>0</v>
      </c>
      <c r="Q9237" s="75">
        <f t="shared" ref="Q9237:R9237" si="6896">SUM(Q9287,Q9337)</f>
        <v>347449</v>
      </c>
      <c r="R9237" s="75">
        <f t="shared" si="6896"/>
        <v>347449</v>
      </c>
      <c r="S9237" s="75">
        <f t="shared" ref="S9237" si="6897">SUM(S9287,S9337)</f>
        <v>264432</v>
      </c>
      <c r="T9237" s="75">
        <f t="shared" ref="T9237:X9237" si="6898">SUM(T9287,T9337)</f>
        <v>83017</v>
      </c>
      <c r="U9237" s="75">
        <f t="shared" si="6898"/>
        <v>32115</v>
      </c>
      <c r="V9237" s="75">
        <f t="shared" si="6898"/>
        <v>28115</v>
      </c>
      <c r="W9237" s="75">
        <f t="shared" si="6898"/>
        <v>22787</v>
      </c>
      <c r="X9237" s="75">
        <f t="shared" si="6898"/>
        <v>347449</v>
      </c>
      <c r="Y9237" s="238">
        <f t="shared" si="6862"/>
        <v>100</v>
      </c>
    </row>
    <row r="9238" spans="1:25" s="76" customFormat="1">
      <c r="A9238" s="250" t="s">
        <v>2709</v>
      </c>
      <c r="B9238" s="250"/>
      <c r="C9238" s="250"/>
      <c r="D9238" s="250"/>
      <c r="E9238" s="250"/>
      <c r="F9238" s="250"/>
      <c r="G9238" s="250"/>
      <c r="H9238" s="250"/>
      <c r="I9238" s="75">
        <f t="shared" ref="I9238:P9238" si="6899">SUM(I9288,I9338)</f>
        <v>752895</v>
      </c>
      <c r="J9238" s="75">
        <f t="shared" si="6899"/>
        <v>752895</v>
      </c>
      <c r="K9238" s="75">
        <f t="shared" si="6899"/>
        <v>0</v>
      </c>
      <c r="L9238" s="75">
        <f t="shared" si="6899"/>
        <v>0</v>
      </c>
      <c r="M9238" s="75">
        <f t="shared" si="6899"/>
        <v>0</v>
      </c>
      <c r="N9238" s="75">
        <f t="shared" si="6899"/>
        <v>0</v>
      </c>
      <c r="O9238" s="75">
        <f t="shared" si="6899"/>
        <v>0</v>
      </c>
      <c r="P9238" s="75">
        <f t="shared" si="6899"/>
        <v>0</v>
      </c>
      <c r="Q9238" s="75">
        <f t="shared" ref="Q9238:R9238" si="6900">SUM(Q9288,Q9338)</f>
        <v>867221</v>
      </c>
      <c r="R9238" s="75">
        <f t="shared" si="6900"/>
        <v>867221</v>
      </c>
      <c r="S9238" s="75">
        <f t="shared" ref="S9238" si="6901">SUM(S9288,S9338)</f>
        <v>649006</v>
      </c>
      <c r="T9238" s="75">
        <f t="shared" ref="T9238:X9238" si="6902">SUM(T9288,T9338)</f>
        <v>218215</v>
      </c>
      <c r="U9238" s="75">
        <f t="shared" si="6902"/>
        <v>75983</v>
      </c>
      <c r="V9238" s="75">
        <f t="shared" si="6902"/>
        <v>71016</v>
      </c>
      <c r="W9238" s="75">
        <f t="shared" si="6902"/>
        <v>71216</v>
      </c>
      <c r="X9238" s="75">
        <f t="shared" si="6902"/>
        <v>867221</v>
      </c>
      <c r="Y9238" s="238">
        <f t="shared" si="6862"/>
        <v>100</v>
      </c>
    </row>
    <row r="9239" spans="1:25" s="76" customFormat="1">
      <c r="A9239" s="250" t="s">
        <v>2710</v>
      </c>
      <c r="B9239" s="250"/>
      <c r="C9239" s="250"/>
      <c r="D9239" s="250"/>
      <c r="E9239" s="250"/>
      <c r="F9239" s="250"/>
      <c r="G9239" s="250"/>
      <c r="H9239" s="250"/>
      <c r="I9239" s="75">
        <f t="shared" ref="I9239:P9239" si="6903">SUM(I9289,I9339)</f>
        <v>6620898</v>
      </c>
      <c r="J9239" s="75">
        <f t="shared" si="6903"/>
        <v>6545200</v>
      </c>
      <c r="K9239" s="75">
        <f t="shared" si="6903"/>
        <v>75698</v>
      </c>
      <c r="L9239" s="75">
        <f t="shared" si="6903"/>
        <v>0</v>
      </c>
      <c r="M9239" s="75">
        <f t="shared" si="6903"/>
        <v>0</v>
      </c>
      <c r="N9239" s="75">
        <f t="shared" si="6903"/>
        <v>75698</v>
      </c>
      <c r="O9239" s="75">
        <f t="shared" si="6903"/>
        <v>0</v>
      </c>
      <c r="P9239" s="75">
        <f t="shared" si="6903"/>
        <v>0</v>
      </c>
      <c r="Q9239" s="75">
        <f t="shared" ref="Q9239:R9239" si="6904">SUM(Q9289,Q9339)</f>
        <v>6936894</v>
      </c>
      <c r="R9239" s="75">
        <f t="shared" si="6904"/>
        <v>6822873</v>
      </c>
      <c r="S9239" s="75">
        <f t="shared" ref="S9239" si="6905">SUM(S9289,S9339)</f>
        <v>5379357</v>
      </c>
      <c r="T9239" s="75">
        <f t="shared" ref="T9239:X9239" si="6906">SUM(T9289,T9339)</f>
        <v>1443516</v>
      </c>
      <c r="U9239" s="75">
        <f t="shared" si="6906"/>
        <v>570000</v>
      </c>
      <c r="V9239" s="75">
        <f t="shared" si="6906"/>
        <v>570000</v>
      </c>
      <c r="W9239" s="75">
        <f t="shared" si="6906"/>
        <v>303516</v>
      </c>
      <c r="X9239" s="75">
        <f t="shared" si="6906"/>
        <v>6822873</v>
      </c>
      <c r="Y9239" s="238">
        <f t="shared" si="6862"/>
        <v>100</v>
      </c>
    </row>
    <row r="9240" spans="1:25" s="76" customFormat="1">
      <c r="A9240" s="250" t="s">
        <v>2711</v>
      </c>
      <c r="B9240" s="250"/>
      <c r="C9240" s="250"/>
      <c r="D9240" s="250"/>
      <c r="E9240" s="250"/>
      <c r="F9240" s="250"/>
      <c r="G9240" s="250"/>
      <c r="H9240" s="250"/>
      <c r="I9240" s="75">
        <f t="shared" ref="I9240:P9240" si="6907">SUM(I9290,I9340)</f>
        <v>16017115</v>
      </c>
      <c r="J9240" s="75">
        <f t="shared" si="6907"/>
        <v>16017115</v>
      </c>
      <c r="K9240" s="75">
        <f t="shared" si="6907"/>
        <v>0</v>
      </c>
      <c r="L9240" s="75">
        <f t="shared" si="6907"/>
        <v>0</v>
      </c>
      <c r="M9240" s="75">
        <f t="shared" si="6907"/>
        <v>0</v>
      </c>
      <c r="N9240" s="75">
        <f t="shared" si="6907"/>
        <v>0</v>
      </c>
      <c r="O9240" s="75">
        <f t="shared" si="6907"/>
        <v>0</v>
      </c>
      <c r="P9240" s="75">
        <f t="shared" si="6907"/>
        <v>0</v>
      </c>
      <c r="Q9240" s="75">
        <f t="shared" ref="Q9240:R9240" si="6908">SUM(Q9290,Q9340)</f>
        <v>16687797</v>
      </c>
      <c r="R9240" s="75">
        <f t="shared" si="6908"/>
        <v>16687797</v>
      </c>
      <c r="S9240" s="75">
        <f t="shared" ref="S9240" si="6909">SUM(S9290,S9340)</f>
        <v>13204104</v>
      </c>
      <c r="T9240" s="75">
        <f t="shared" ref="T9240:X9240" si="6910">SUM(T9290,T9340)</f>
        <v>3483676</v>
      </c>
      <c r="U9240" s="75">
        <f t="shared" si="6910"/>
        <v>1423765</v>
      </c>
      <c r="V9240" s="75">
        <f t="shared" si="6910"/>
        <v>1434000</v>
      </c>
      <c r="W9240" s="75">
        <f t="shared" si="6910"/>
        <v>625911</v>
      </c>
      <c r="X9240" s="75">
        <f t="shared" si="6910"/>
        <v>16687780</v>
      </c>
      <c r="Y9240" s="238">
        <f t="shared" si="6862"/>
        <v>99.999898129153891</v>
      </c>
    </row>
    <row r="9241" spans="1:25" s="76" customFormat="1">
      <c r="A9241" s="250" t="s">
        <v>2712</v>
      </c>
      <c r="B9241" s="250"/>
      <c r="C9241" s="250"/>
      <c r="D9241" s="250"/>
      <c r="E9241" s="250"/>
      <c r="F9241" s="250"/>
      <c r="G9241" s="250"/>
      <c r="H9241" s="250"/>
      <c r="I9241" s="75">
        <f t="shared" ref="I9241:P9241" si="6911">SUM(I9291,I9341)</f>
        <v>6348520</v>
      </c>
      <c r="J9241" s="75">
        <f t="shared" si="6911"/>
        <v>6154320</v>
      </c>
      <c r="K9241" s="75">
        <f t="shared" si="6911"/>
        <v>194200</v>
      </c>
      <c r="L9241" s="75">
        <f t="shared" si="6911"/>
        <v>0</v>
      </c>
      <c r="M9241" s="75">
        <f t="shared" si="6911"/>
        <v>0</v>
      </c>
      <c r="N9241" s="75">
        <f t="shared" si="6911"/>
        <v>194200</v>
      </c>
      <c r="O9241" s="75">
        <f t="shared" si="6911"/>
        <v>0</v>
      </c>
      <c r="P9241" s="75">
        <f t="shared" si="6911"/>
        <v>0</v>
      </c>
      <c r="Q9241" s="75">
        <f t="shared" ref="Q9241:R9241" si="6912">SUM(Q9291,Q9341)</f>
        <v>6608002</v>
      </c>
      <c r="R9241" s="75">
        <f t="shared" si="6912"/>
        <v>6417625</v>
      </c>
      <c r="S9241" s="75">
        <f t="shared" ref="S9241" si="6913">SUM(S9291,S9341)</f>
        <v>4977764</v>
      </c>
      <c r="T9241" s="75">
        <f t="shared" ref="T9241:X9241" si="6914">SUM(T9291,T9341)</f>
        <v>1439861</v>
      </c>
      <c r="U9241" s="75">
        <f t="shared" si="6914"/>
        <v>526000</v>
      </c>
      <c r="V9241" s="75">
        <f t="shared" si="6914"/>
        <v>526000</v>
      </c>
      <c r="W9241" s="75">
        <f t="shared" si="6914"/>
        <v>387861</v>
      </c>
      <c r="X9241" s="75">
        <f t="shared" si="6914"/>
        <v>6417625</v>
      </c>
      <c r="Y9241" s="238">
        <f t="shared" si="6862"/>
        <v>100</v>
      </c>
    </row>
    <row r="9242" spans="1:25" s="76" customFormat="1">
      <c r="A9242" s="250" t="s">
        <v>2713</v>
      </c>
      <c r="B9242" s="250"/>
      <c r="C9242" s="250"/>
      <c r="D9242" s="250"/>
      <c r="E9242" s="250"/>
      <c r="F9242" s="250"/>
      <c r="G9242" s="250"/>
      <c r="H9242" s="250"/>
      <c r="I9242" s="75">
        <f t="shared" ref="I9242:P9242" si="6915">SUM(I9292,I9342)</f>
        <v>721783</v>
      </c>
      <c r="J9242" s="75">
        <f t="shared" si="6915"/>
        <v>697783</v>
      </c>
      <c r="K9242" s="75">
        <f t="shared" si="6915"/>
        <v>24000</v>
      </c>
      <c r="L9242" s="75">
        <f t="shared" si="6915"/>
        <v>0</v>
      </c>
      <c r="M9242" s="75">
        <f t="shared" si="6915"/>
        <v>0</v>
      </c>
      <c r="N9242" s="75">
        <f t="shared" si="6915"/>
        <v>24000</v>
      </c>
      <c r="O9242" s="75">
        <f t="shared" si="6915"/>
        <v>0</v>
      </c>
      <c r="P9242" s="75">
        <f t="shared" si="6915"/>
        <v>0</v>
      </c>
      <c r="Q9242" s="75">
        <f t="shared" ref="Q9242:R9242" si="6916">SUM(Q9292,Q9342)</f>
        <v>778593</v>
      </c>
      <c r="R9242" s="75">
        <f t="shared" si="6916"/>
        <v>730593</v>
      </c>
      <c r="S9242" s="75">
        <f t="shared" ref="S9242" si="6917">SUM(S9292,S9342)</f>
        <v>569608</v>
      </c>
      <c r="T9242" s="75">
        <f t="shared" ref="T9242:X9242" si="6918">SUM(T9292,T9342)</f>
        <v>160985</v>
      </c>
      <c r="U9242" s="75">
        <f t="shared" si="6918"/>
        <v>61345</v>
      </c>
      <c r="V9242" s="75">
        <f t="shared" si="6918"/>
        <v>63900</v>
      </c>
      <c r="W9242" s="75">
        <f t="shared" si="6918"/>
        <v>35740</v>
      </c>
      <c r="X9242" s="75">
        <f t="shared" si="6918"/>
        <v>730593</v>
      </c>
      <c r="Y9242" s="238">
        <f t="shared" si="6862"/>
        <v>100</v>
      </c>
    </row>
    <row r="9243" spans="1:25" s="76" customFormat="1">
      <c r="A9243" s="250" t="s">
        <v>2688</v>
      </c>
      <c r="B9243" s="250"/>
      <c r="C9243" s="250"/>
      <c r="D9243" s="250"/>
      <c r="E9243" s="250"/>
      <c r="F9243" s="250"/>
      <c r="G9243" s="250"/>
      <c r="H9243" s="250"/>
      <c r="I9243" s="75">
        <f t="shared" ref="I9243:P9243" si="6919">SUM(I9293,I9343)</f>
        <v>682100</v>
      </c>
      <c r="J9243" s="75">
        <f t="shared" si="6919"/>
        <v>682100</v>
      </c>
      <c r="K9243" s="75">
        <f t="shared" si="6919"/>
        <v>0</v>
      </c>
      <c r="L9243" s="75">
        <f t="shared" si="6919"/>
        <v>0</v>
      </c>
      <c r="M9243" s="75">
        <f t="shared" si="6919"/>
        <v>0</v>
      </c>
      <c r="N9243" s="75">
        <f t="shared" si="6919"/>
        <v>0</v>
      </c>
      <c r="O9243" s="75">
        <f t="shared" si="6919"/>
        <v>0</v>
      </c>
      <c r="P9243" s="75">
        <f t="shared" si="6919"/>
        <v>0</v>
      </c>
      <c r="Q9243" s="75">
        <f t="shared" ref="Q9243:R9243" si="6920">SUM(Q9293,Q9343)</f>
        <v>818440</v>
      </c>
      <c r="R9243" s="75">
        <f t="shared" si="6920"/>
        <v>818440</v>
      </c>
      <c r="S9243" s="75">
        <f t="shared" ref="S9243" si="6921">SUM(S9293,S9343)</f>
        <v>597219</v>
      </c>
      <c r="T9243" s="75">
        <f t="shared" ref="T9243:X9243" si="6922">SUM(T9293,T9343)</f>
        <v>221221</v>
      </c>
      <c r="U9243" s="75">
        <f t="shared" si="6922"/>
        <v>71150</v>
      </c>
      <c r="V9243" s="75">
        <f t="shared" si="6922"/>
        <v>71150</v>
      </c>
      <c r="W9243" s="75">
        <f t="shared" si="6922"/>
        <v>78921</v>
      </c>
      <c r="X9243" s="75">
        <f t="shared" si="6922"/>
        <v>818440</v>
      </c>
      <c r="Y9243" s="238">
        <f t="shared" si="6862"/>
        <v>100</v>
      </c>
    </row>
    <row r="9244" spans="1:25" s="76" customFormat="1">
      <c r="A9244" s="250" t="s">
        <v>2689</v>
      </c>
      <c r="B9244" s="250"/>
      <c r="C9244" s="250"/>
      <c r="D9244" s="250"/>
      <c r="E9244" s="250"/>
      <c r="F9244" s="250"/>
      <c r="G9244" s="250"/>
      <c r="H9244" s="250"/>
      <c r="I9244" s="75">
        <f t="shared" ref="I9244:P9244" si="6923">SUM(I9294,I9344)</f>
        <v>2093710</v>
      </c>
      <c r="J9244" s="75">
        <f t="shared" si="6923"/>
        <v>2093710</v>
      </c>
      <c r="K9244" s="75">
        <f t="shared" si="6923"/>
        <v>0</v>
      </c>
      <c r="L9244" s="75">
        <f t="shared" si="6923"/>
        <v>0</v>
      </c>
      <c r="M9244" s="75">
        <f t="shared" si="6923"/>
        <v>0</v>
      </c>
      <c r="N9244" s="75">
        <f t="shared" si="6923"/>
        <v>0</v>
      </c>
      <c r="O9244" s="75">
        <f t="shared" si="6923"/>
        <v>0</v>
      </c>
      <c r="P9244" s="75">
        <f t="shared" si="6923"/>
        <v>0</v>
      </c>
      <c r="Q9244" s="75">
        <f t="shared" ref="Q9244:R9244" si="6924">SUM(Q9294,Q9344)</f>
        <v>2209816</v>
      </c>
      <c r="R9244" s="75">
        <f t="shared" si="6924"/>
        <v>2209816</v>
      </c>
      <c r="S9244" s="75">
        <f t="shared" ref="S9244" si="6925">SUM(S9294,S9344)</f>
        <v>1711698</v>
      </c>
      <c r="T9244" s="75">
        <f t="shared" ref="T9244:X9244" si="6926">SUM(T9294,T9344)</f>
        <v>498118</v>
      </c>
      <c r="U9244" s="75">
        <f t="shared" si="6926"/>
        <v>174700</v>
      </c>
      <c r="V9244" s="75">
        <f t="shared" si="6926"/>
        <v>174700</v>
      </c>
      <c r="W9244" s="75">
        <f t="shared" si="6926"/>
        <v>148718</v>
      </c>
      <c r="X9244" s="75">
        <f t="shared" si="6926"/>
        <v>2209816</v>
      </c>
      <c r="Y9244" s="238">
        <f t="shared" si="6862"/>
        <v>100</v>
      </c>
    </row>
    <row r="9245" spans="1:25" s="76" customFormat="1">
      <c r="A9245" s="250" t="s">
        <v>2690</v>
      </c>
      <c r="B9245" s="250"/>
      <c r="C9245" s="250"/>
      <c r="D9245" s="250"/>
      <c r="E9245" s="250"/>
      <c r="F9245" s="250"/>
      <c r="G9245" s="250"/>
      <c r="H9245" s="250"/>
      <c r="I9245" s="75">
        <f t="shared" ref="I9245:P9245" si="6927">SUM(I9295,I9345)</f>
        <v>747750</v>
      </c>
      <c r="J9245" s="75">
        <f t="shared" si="6927"/>
        <v>747750</v>
      </c>
      <c r="K9245" s="75">
        <f t="shared" si="6927"/>
        <v>0</v>
      </c>
      <c r="L9245" s="75">
        <f t="shared" si="6927"/>
        <v>0</v>
      </c>
      <c r="M9245" s="75">
        <f t="shared" si="6927"/>
        <v>0</v>
      </c>
      <c r="N9245" s="75">
        <f t="shared" si="6927"/>
        <v>0</v>
      </c>
      <c r="O9245" s="75">
        <f t="shared" si="6927"/>
        <v>0</v>
      </c>
      <c r="P9245" s="75">
        <f t="shared" si="6927"/>
        <v>0</v>
      </c>
      <c r="Q9245" s="75">
        <f t="shared" ref="Q9245:R9245" si="6928">SUM(Q9295,Q9345)</f>
        <v>882869</v>
      </c>
      <c r="R9245" s="75">
        <f t="shared" si="6928"/>
        <v>882869</v>
      </c>
      <c r="S9245" s="75">
        <f t="shared" ref="S9245" si="6929">SUM(S9295,S9345)</f>
        <v>592904</v>
      </c>
      <c r="T9245" s="75">
        <f t="shared" ref="T9245:X9245" si="6930">SUM(T9295,T9345)</f>
        <v>277465</v>
      </c>
      <c r="U9245" s="75">
        <f t="shared" si="6930"/>
        <v>102510</v>
      </c>
      <c r="V9245" s="75">
        <f t="shared" si="6930"/>
        <v>84709</v>
      </c>
      <c r="W9245" s="75">
        <f t="shared" si="6930"/>
        <v>90246</v>
      </c>
      <c r="X9245" s="75">
        <f t="shared" si="6930"/>
        <v>870369</v>
      </c>
      <c r="Y9245" s="238">
        <f t="shared" si="6862"/>
        <v>98.584161410129937</v>
      </c>
    </row>
    <row r="9246" spans="1:25" s="76" customFormat="1">
      <c r="A9246" s="250" t="s">
        <v>2716</v>
      </c>
      <c r="B9246" s="250"/>
      <c r="C9246" s="250"/>
      <c r="D9246" s="250"/>
      <c r="E9246" s="250"/>
      <c r="F9246" s="250"/>
      <c r="G9246" s="250"/>
      <c r="H9246" s="250"/>
      <c r="I9246" s="75">
        <f t="shared" ref="I9246:P9246" si="6931">SUM(I9296,I9346)</f>
        <v>560600</v>
      </c>
      <c r="J9246" s="75">
        <f t="shared" si="6931"/>
        <v>0</v>
      </c>
      <c r="K9246" s="75">
        <f t="shared" si="6931"/>
        <v>0</v>
      </c>
      <c r="L9246" s="75">
        <f t="shared" si="6931"/>
        <v>0</v>
      </c>
      <c r="M9246" s="75">
        <f t="shared" si="6931"/>
        <v>0</v>
      </c>
      <c r="N9246" s="75">
        <f t="shared" si="6931"/>
        <v>0</v>
      </c>
      <c r="O9246" s="75">
        <f t="shared" si="6931"/>
        <v>560600</v>
      </c>
      <c r="P9246" s="75">
        <f t="shared" si="6931"/>
        <v>0</v>
      </c>
      <c r="Q9246" s="75">
        <f t="shared" ref="Q9246:R9246" si="6932">SUM(Q9296,Q9346)</f>
        <v>565600</v>
      </c>
      <c r="R9246" s="75">
        <f t="shared" si="6932"/>
        <v>565600</v>
      </c>
      <c r="S9246" s="75">
        <f t="shared" ref="S9246" si="6933">SUM(S9296,S9346)</f>
        <v>413505</v>
      </c>
      <c r="T9246" s="75">
        <f t="shared" ref="T9246:X9246" si="6934">SUM(T9296,T9346)</f>
        <v>152095</v>
      </c>
      <c r="U9246" s="75">
        <f t="shared" si="6934"/>
        <v>57800</v>
      </c>
      <c r="V9246" s="75">
        <f t="shared" si="6934"/>
        <v>58000</v>
      </c>
      <c r="W9246" s="75">
        <f t="shared" si="6934"/>
        <v>36295</v>
      </c>
      <c r="X9246" s="75">
        <f t="shared" si="6934"/>
        <v>565600</v>
      </c>
      <c r="Y9246" s="238">
        <f t="shared" si="6862"/>
        <v>100</v>
      </c>
    </row>
    <row r="9247" spans="1:25" s="76" customFormat="1">
      <c r="A9247" s="250" t="s">
        <v>2691</v>
      </c>
      <c r="B9247" s="250"/>
      <c r="C9247" s="250"/>
      <c r="D9247" s="250"/>
      <c r="E9247" s="250"/>
      <c r="F9247" s="250"/>
      <c r="G9247" s="250"/>
      <c r="H9247" s="250"/>
      <c r="I9247" s="75">
        <f t="shared" ref="I9247:P9247" si="6935">SUM(I9297,I9347)</f>
        <v>8336500</v>
      </c>
      <c r="J9247" s="75">
        <f t="shared" si="6935"/>
        <v>8336500</v>
      </c>
      <c r="K9247" s="75">
        <f t="shared" si="6935"/>
        <v>0</v>
      </c>
      <c r="L9247" s="75">
        <f t="shared" si="6935"/>
        <v>0</v>
      </c>
      <c r="M9247" s="75">
        <f t="shared" si="6935"/>
        <v>0</v>
      </c>
      <c r="N9247" s="75">
        <f t="shared" si="6935"/>
        <v>0</v>
      </c>
      <c r="O9247" s="75">
        <f t="shared" si="6935"/>
        <v>0</v>
      </c>
      <c r="P9247" s="75">
        <f t="shared" si="6935"/>
        <v>0</v>
      </c>
      <c r="Q9247" s="75">
        <f t="shared" ref="Q9247:R9247" si="6936">SUM(Q9297,Q9347)</f>
        <v>8845139</v>
      </c>
      <c r="R9247" s="75">
        <f t="shared" si="6936"/>
        <v>8845139</v>
      </c>
      <c r="S9247" s="75">
        <f t="shared" ref="S9247" si="6937">SUM(S9297,S9347)</f>
        <v>6276473</v>
      </c>
      <c r="T9247" s="75">
        <f t="shared" ref="T9247:X9247" si="6938">SUM(T9297,T9347)</f>
        <v>2568666</v>
      </c>
      <c r="U9247" s="75">
        <f t="shared" si="6938"/>
        <v>691000</v>
      </c>
      <c r="V9247" s="75">
        <f t="shared" si="6938"/>
        <v>683000</v>
      </c>
      <c r="W9247" s="75">
        <f t="shared" si="6938"/>
        <v>1194666</v>
      </c>
      <c r="X9247" s="75">
        <f t="shared" si="6938"/>
        <v>8845139</v>
      </c>
      <c r="Y9247" s="238">
        <f t="shared" si="6862"/>
        <v>100</v>
      </c>
    </row>
    <row r="9248" spans="1:25" s="76" customFormat="1">
      <c r="A9248" s="250" t="s">
        <v>2718</v>
      </c>
      <c r="B9248" s="250"/>
      <c r="C9248" s="250"/>
      <c r="D9248" s="250"/>
      <c r="E9248" s="250"/>
      <c r="F9248" s="250"/>
      <c r="G9248" s="250"/>
      <c r="H9248" s="250"/>
      <c r="I9248" s="75">
        <f t="shared" ref="I9248:P9248" si="6939">SUM(I9298,I9348)</f>
        <v>55166000</v>
      </c>
      <c r="J9248" s="75">
        <f t="shared" si="6939"/>
        <v>55166000</v>
      </c>
      <c r="K9248" s="75">
        <f t="shared" si="6939"/>
        <v>0</v>
      </c>
      <c r="L9248" s="75">
        <f t="shared" si="6939"/>
        <v>0</v>
      </c>
      <c r="M9248" s="75">
        <f t="shared" si="6939"/>
        <v>0</v>
      </c>
      <c r="N9248" s="75">
        <f t="shared" si="6939"/>
        <v>0</v>
      </c>
      <c r="O9248" s="75">
        <f t="shared" si="6939"/>
        <v>0</v>
      </c>
      <c r="P9248" s="75">
        <f t="shared" si="6939"/>
        <v>0</v>
      </c>
      <c r="Q9248" s="75">
        <f t="shared" ref="Q9248:R9248" si="6940">SUM(Q9298,Q9348)</f>
        <v>61078056</v>
      </c>
      <c r="R9248" s="75">
        <f t="shared" si="6940"/>
        <v>61078056</v>
      </c>
      <c r="S9248" s="75">
        <f t="shared" ref="S9248" si="6941">SUM(S9298,S9348)</f>
        <v>46918519</v>
      </c>
      <c r="T9248" s="75">
        <f t="shared" ref="T9248:X9248" si="6942">SUM(T9298,T9348)</f>
        <v>14159537</v>
      </c>
      <c r="U9248" s="75">
        <f t="shared" si="6942"/>
        <v>4470000</v>
      </c>
      <c r="V9248" s="75">
        <f t="shared" si="6942"/>
        <v>4410000</v>
      </c>
      <c r="W9248" s="75">
        <f t="shared" si="6942"/>
        <v>5279537</v>
      </c>
      <c r="X9248" s="75">
        <f t="shared" si="6942"/>
        <v>61078056</v>
      </c>
      <c r="Y9248" s="238">
        <f t="shared" si="6862"/>
        <v>100</v>
      </c>
    </row>
    <row r="9249" spans="1:25" s="76" customFormat="1">
      <c r="A9249" s="250" t="s">
        <v>2719</v>
      </c>
      <c r="B9249" s="250"/>
      <c r="C9249" s="250"/>
      <c r="D9249" s="250"/>
      <c r="E9249" s="250"/>
      <c r="F9249" s="250"/>
      <c r="G9249" s="250"/>
      <c r="H9249" s="250"/>
      <c r="I9249" s="75">
        <f t="shared" ref="I9249:P9249" si="6943">SUM(I9299,I9349)</f>
        <v>2211730</v>
      </c>
      <c r="J9249" s="75">
        <f t="shared" si="6943"/>
        <v>2211730</v>
      </c>
      <c r="K9249" s="75">
        <f t="shared" si="6943"/>
        <v>0</v>
      </c>
      <c r="L9249" s="75">
        <f t="shared" si="6943"/>
        <v>0</v>
      </c>
      <c r="M9249" s="75">
        <f t="shared" si="6943"/>
        <v>0</v>
      </c>
      <c r="N9249" s="75">
        <f t="shared" si="6943"/>
        <v>0</v>
      </c>
      <c r="O9249" s="75">
        <f t="shared" si="6943"/>
        <v>0</v>
      </c>
      <c r="P9249" s="75">
        <f t="shared" si="6943"/>
        <v>0</v>
      </c>
      <c r="Q9249" s="75">
        <f t="shared" ref="Q9249:R9249" si="6944">SUM(Q9299,Q9349)</f>
        <v>2592074</v>
      </c>
      <c r="R9249" s="75">
        <f t="shared" si="6944"/>
        <v>2592074</v>
      </c>
      <c r="S9249" s="75">
        <f t="shared" ref="S9249" si="6945">SUM(S9299,S9349)</f>
        <v>2333184</v>
      </c>
      <c r="T9249" s="75">
        <f t="shared" ref="T9249:X9249" si="6946">SUM(T9299,T9349)</f>
        <v>258890</v>
      </c>
      <c r="U9249" s="75">
        <f t="shared" si="6946"/>
        <v>116762</v>
      </c>
      <c r="V9249" s="75">
        <f t="shared" si="6946"/>
        <v>73000</v>
      </c>
      <c r="W9249" s="75">
        <f t="shared" si="6946"/>
        <v>69128</v>
      </c>
      <c r="X9249" s="75">
        <f t="shared" si="6946"/>
        <v>2592074</v>
      </c>
      <c r="Y9249" s="238">
        <f t="shared" si="6862"/>
        <v>100</v>
      </c>
    </row>
    <row r="9250" spans="1:25" s="76" customFormat="1">
      <c r="A9250" s="250" t="s">
        <v>2720</v>
      </c>
      <c r="B9250" s="250"/>
      <c r="C9250" s="250"/>
      <c r="D9250" s="250"/>
      <c r="E9250" s="250"/>
      <c r="F9250" s="250"/>
      <c r="G9250" s="250"/>
      <c r="H9250" s="250"/>
      <c r="I9250" s="75">
        <f t="shared" ref="I9250:P9250" si="6947">SUM(I9300,I9350)</f>
        <v>0</v>
      </c>
      <c r="J9250" s="75">
        <f t="shared" si="6947"/>
        <v>0</v>
      </c>
      <c r="K9250" s="75">
        <f t="shared" si="6947"/>
        <v>0</v>
      </c>
      <c r="L9250" s="75">
        <f t="shared" si="6947"/>
        <v>0</v>
      </c>
      <c r="M9250" s="75">
        <f t="shared" si="6947"/>
        <v>0</v>
      </c>
      <c r="N9250" s="75">
        <f t="shared" si="6947"/>
        <v>0</v>
      </c>
      <c r="O9250" s="75">
        <f t="shared" si="6947"/>
        <v>0</v>
      </c>
      <c r="P9250" s="75">
        <f t="shared" si="6947"/>
        <v>0</v>
      </c>
      <c r="Q9250" s="75">
        <f t="shared" ref="Q9250:R9250" si="6948">SUM(Q9300,Q9350)</f>
        <v>0</v>
      </c>
      <c r="R9250" s="75">
        <f t="shared" si="6948"/>
        <v>0</v>
      </c>
      <c r="S9250" s="75">
        <f t="shared" ref="S9250" si="6949">SUM(S9300,S9350)</f>
        <v>0</v>
      </c>
      <c r="T9250" s="75">
        <f t="shared" ref="T9250:X9250" si="6950">SUM(T9300,T9350)</f>
        <v>0</v>
      </c>
      <c r="U9250" s="75">
        <f t="shared" si="6950"/>
        <v>0</v>
      </c>
      <c r="V9250" s="75">
        <f t="shared" si="6950"/>
        <v>0</v>
      </c>
      <c r="W9250" s="75">
        <f t="shared" si="6950"/>
        <v>0</v>
      </c>
      <c r="X9250" s="75">
        <f t="shared" si="6950"/>
        <v>0</v>
      </c>
      <c r="Y9250" s="238">
        <f t="shared" si="6862"/>
        <v>0</v>
      </c>
    </row>
    <row r="9251" spans="1:25" s="76" customFormat="1">
      <c r="A9251" s="250" t="s">
        <v>2692</v>
      </c>
      <c r="B9251" s="250"/>
      <c r="C9251" s="250"/>
      <c r="D9251" s="250"/>
      <c r="E9251" s="250"/>
      <c r="F9251" s="250"/>
      <c r="G9251" s="250"/>
      <c r="H9251" s="250"/>
      <c r="I9251" s="75">
        <f t="shared" ref="I9251:P9251" si="6951">SUM(I9301,I9351)</f>
        <v>491227</v>
      </c>
      <c r="J9251" s="75">
        <f t="shared" si="6951"/>
        <v>491227</v>
      </c>
      <c r="K9251" s="75">
        <f t="shared" si="6951"/>
        <v>0</v>
      </c>
      <c r="L9251" s="75">
        <f t="shared" si="6951"/>
        <v>0</v>
      </c>
      <c r="M9251" s="75">
        <f t="shared" si="6951"/>
        <v>0</v>
      </c>
      <c r="N9251" s="75">
        <f t="shared" si="6951"/>
        <v>0</v>
      </c>
      <c r="O9251" s="75">
        <f t="shared" si="6951"/>
        <v>0</v>
      </c>
      <c r="P9251" s="75">
        <f t="shared" si="6951"/>
        <v>0</v>
      </c>
      <c r="Q9251" s="75">
        <f t="shared" ref="Q9251:R9251" si="6952">SUM(Q9301,Q9351)</f>
        <v>464494</v>
      </c>
      <c r="R9251" s="75">
        <f t="shared" si="6952"/>
        <v>464494</v>
      </c>
      <c r="S9251" s="75">
        <f t="shared" ref="S9251" si="6953">SUM(S9301,S9351)</f>
        <v>281103</v>
      </c>
      <c r="T9251" s="75">
        <f t="shared" ref="T9251:X9251" si="6954">SUM(T9301,T9351)</f>
        <v>183391</v>
      </c>
      <c r="U9251" s="75">
        <f t="shared" si="6954"/>
        <v>67131</v>
      </c>
      <c r="V9251" s="75">
        <f t="shared" si="6954"/>
        <v>58130</v>
      </c>
      <c r="W9251" s="75">
        <f t="shared" si="6954"/>
        <v>58130</v>
      </c>
      <c r="X9251" s="75">
        <f t="shared" si="6954"/>
        <v>464494</v>
      </c>
      <c r="Y9251" s="238">
        <f t="shared" si="6862"/>
        <v>100</v>
      </c>
    </row>
    <row r="9252" spans="1:25" s="76" customFormat="1">
      <c r="A9252" s="250" t="s">
        <v>2721</v>
      </c>
      <c r="B9252" s="250"/>
      <c r="C9252" s="250"/>
      <c r="D9252" s="250"/>
      <c r="E9252" s="250"/>
      <c r="F9252" s="250"/>
      <c r="G9252" s="250"/>
      <c r="H9252" s="250"/>
      <c r="I9252" s="75">
        <f t="shared" ref="I9252:P9252" si="6955">SUM(I9302,I9352)</f>
        <v>1791557</v>
      </c>
      <c r="J9252" s="75">
        <f t="shared" si="6955"/>
        <v>1791557</v>
      </c>
      <c r="K9252" s="75">
        <f t="shared" si="6955"/>
        <v>0</v>
      </c>
      <c r="L9252" s="75">
        <f t="shared" si="6955"/>
        <v>0</v>
      </c>
      <c r="M9252" s="75">
        <f t="shared" si="6955"/>
        <v>0</v>
      </c>
      <c r="N9252" s="75">
        <f t="shared" si="6955"/>
        <v>0</v>
      </c>
      <c r="O9252" s="75">
        <f t="shared" si="6955"/>
        <v>0</v>
      </c>
      <c r="P9252" s="75">
        <f t="shared" si="6955"/>
        <v>0</v>
      </c>
      <c r="Q9252" s="75">
        <f t="shared" ref="Q9252:R9252" si="6956">SUM(Q9302,Q9352)</f>
        <v>1857727</v>
      </c>
      <c r="R9252" s="75">
        <f t="shared" si="6956"/>
        <v>1857727</v>
      </c>
      <c r="S9252" s="75">
        <f t="shared" ref="S9252" si="6957">SUM(S9302,S9352)</f>
        <v>1428120</v>
      </c>
      <c r="T9252" s="75">
        <f t="shared" ref="T9252:X9252" si="6958">SUM(T9302,T9352)</f>
        <v>429607</v>
      </c>
      <c r="U9252" s="75">
        <f t="shared" si="6958"/>
        <v>145504.66666666669</v>
      </c>
      <c r="V9252" s="75">
        <f t="shared" si="6958"/>
        <v>145004.66666666669</v>
      </c>
      <c r="W9252" s="75">
        <f t="shared" si="6958"/>
        <v>139097.66666666669</v>
      </c>
      <c r="X9252" s="75">
        <f t="shared" si="6958"/>
        <v>1857727</v>
      </c>
      <c r="Y9252" s="238">
        <f t="shared" si="6862"/>
        <v>100</v>
      </c>
    </row>
    <row r="9253" spans="1:25" s="76" customFormat="1">
      <c r="A9253" s="250" t="s">
        <v>2693</v>
      </c>
      <c r="B9253" s="250"/>
      <c r="C9253" s="250"/>
      <c r="D9253" s="250"/>
      <c r="E9253" s="250"/>
      <c r="F9253" s="250"/>
      <c r="G9253" s="250"/>
      <c r="H9253" s="250"/>
      <c r="I9253" s="75">
        <f t="shared" ref="I9253:P9253" si="6959">SUM(I9303,I9353)</f>
        <v>1091200</v>
      </c>
      <c r="J9253" s="75">
        <f t="shared" si="6959"/>
        <v>1091200</v>
      </c>
      <c r="K9253" s="75">
        <f t="shared" si="6959"/>
        <v>0</v>
      </c>
      <c r="L9253" s="75">
        <f t="shared" si="6959"/>
        <v>0</v>
      </c>
      <c r="M9253" s="75">
        <f t="shared" si="6959"/>
        <v>0</v>
      </c>
      <c r="N9253" s="75">
        <f t="shared" si="6959"/>
        <v>0</v>
      </c>
      <c r="O9253" s="75">
        <f t="shared" si="6959"/>
        <v>0</v>
      </c>
      <c r="P9253" s="75">
        <f t="shared" si="6959"/>
        <v>0</v>
      </c>
      <c r="Q9253" s="75">
        <f t="shared" ref="Q9253:R9253" si="6960">SUM(Q9303,Q9353)</f>
        <v>1251573</v>
      </c>
      <c r="R9253" s="75">
        <f t="shared" si="6960"/>
        <v>1251573</v>
      </c>
      <c r="S9253" s="75">
        <f t="shared" ref="S9253" si="6961">SUM(S9303,S9353)</f>
        <v>679403</v>
      </c>
      <c r="T9253" s="75">
        <f t="shared" ref="T9253:X9253" si="6962">SUM(T9303,T9353)</f>
        <v>572170</v>
      </c>
      <c r="U9253" s="75">
        <f t="shared" si="6962"/>
        <v>287924</v>
      </c>
      <c r="V9253" s="75">
        <f t="shared" si="6962"/>
        <v>142123</v>
      </c>
      <c r="W9253" s="75">
        <f t="shared" si="6962"/>
        <v>142123</v>
      </c>
      <c r="X9253" s="75">
        <f t="shared" si="6962"/>
        <v>1251573</v>
      </c>
      <c r="Y9253" s="238">
        <f t="shared" si="6862"/>
        <v>100</v>
      </c>
    </row>
    <row r="9254" spans="1:25" s="76" customFormat="1">
      <c r="A9254" s="250" t="s">
        <v>2788</v>
      </c>
      <c r="B9254" s="250"/>
      <c r="C9254" s="250"/>
      <c r="D9254" s="250"/>
      <c r="E9254" s="250"/>
      <c r="F9254" s="250"/>
      <c r="G9254" s="250"/>
      <c r="H9254" s="250"/>
      <c r="I9254" s="75">
        <f t="shared" ref="I9254:P9254" si="6963">SUM(I9304,I9354)</f>
        <v>1448500</v>
      </c>
      <c r="J9254" s="75">
        <f t="shared" si="6963"/>
        <v>1448500</v>
      </c>
      <c r="K9254" s="75">
        <f t="shared" si="6963"/>
        <v>0</v>
      </c>
      <c r="L9254" s="75">
        <f t="shared" si="6963"/>
        <v>0</v>
      </c>
      <c r="M9254" s="75">
        <f t="shared" si="6963"/>
        <v>0</v>
      </c>
      <c r="N9254" s="75">
        <f t="shared" si="6963"/>
        <v>0</v>
      </c>
      <c r="O9254" s="75">
        <f t="shared" si="6963"/>
        <v>0</v>
      </c>
      <c r="P9254" s="75">
        <f t="shared" si="6963"/>
        <v>0</v>
      </c>
      <c r="Q9254" s="75">
        <f t="shared" ref="Q9254:R9254" si="6964">SUM(Q9304,Q9354)</f>
        <v>4114482</v>
      </c>
      <c r="R9254" s="75">
        <f t="shared" si="6964"/>
        <v>4114482</v>
      </c>
      <c r="S9254" s="75">
        <f t="shared" ref="S9254" si="6965">SUM(S9304,S9354)</f>
        <v>1073943</v>
      </c>
      <c r="T9254" s="75">
        <f t="shared" ref="T9254:X9254" si="6966">SUM(T9304,T9354)</f>
        <v>540539</v>
      </c>
      <c r="U9254" s="75">
        <f t="shared" si="6966"/>
        <v>303539</v>
      </c>
      <c r="V9254" s="75">
        <f t="shared" si="6966"/>
        <v>118500</v>
      </c>
      <c r="W9254" s="75">
        <f t="shared" si="6966"/>
        <v>118500</v>
      </c>
      <c r="X9254" s="75">
        <f t="shared" si="6966"/>
        <v>1614482</v>
      </c>
      <c r="Y9254" s="238">
        <f t="shared" si="6862"/>
        <v>39.23900991667967</v>
      </c>
    </row>
    <row r="9255" spans="1:25" s="76" customFormat="1">
      <c r="A9255" s="250" t="s">
        <v>2723</v>
      </c>
      <c r="B9255" s="250"/>
      <c r="C9255" s="250"/>
      <c r="D9255" s="250"/>
      <c r="E9255" s="250"/>
      <c r="F9255" s="250"/>
      <c r="G9255" s="250"/>
      <c r="H9255" s="250"/>
      <c r="I9255" s="75">
        <f t="shared" ref="I9255:P9255" si="6967">SUM(I9305,I9355)</f>
        <v>103466834</v>
      </c>
      <c r="J9255" s="75">
        <f t="shared" si="6967"/>
        <v>102295389</v>
      </c>
      <c r="K9255" s="75">
        <f t="shared" si="6967"/>
        <v>1171445</v>
      </c>
      <c r="L9255" s="75">
        <f t="shared" si="6967"/>
        <v>1046118</v>
      </c>
      <c r="M9255" s="75">
        <f t="shared" si="6967"/>
        <v>0</v>
      </c>
      <c r="N9255" s="75">
        <f t="shared" si="6967"/>
        <v>125327</v>
      </c>
      <c r="O9255" s="75">
        <f t="shared" si="6967"/>
        <v>0</v>
      </c>
      <c r="P9255" s="75">
        <f t="shared" si="6967"/>
        <v>0</v>
      </c>
      <c r="Q9255" s="75">
        <f t="shared" ref="Q9255:R9255" si="6968">SUM(Q9305,Q9355)</f>
        <v>108432592</v>
      </c>
      <c r="R9255" s="75">
        <f t="shared" si="6968"/>
        <v>107269324</v>
      </c>
      <c r="S9255" s="75">
        <f t="shared" ref="S9255" si="6969">SUM(S9305,S9355)</f>
        <v>91865345</v>
      </c>
      <c r="T9255" s="75">
        <f t="shared" ref="T9255:X9255" si="6970">SUM(T9305,T9355)</f>
        <v>15431778</v>
      </c>
      <c r="U9255" s="75">
        <f t="shared" si="6970"/>
        <v>8154804</v>
      </c>
      <c r="V9255" s="75">
        <f t="shared" si="6970"/>
        <v>5799680</v>
      </c>
      <c r="W9255" s="75">
        <f t="shared" si="6970"/>
        <v>1477294</v>
      </c>
      <c r="X9255" s="75">
        <f t="shared" si="6970"/>
        <v>107297123</v>
      </c>
      <c r="Y9255" s="238">
        <f t="shared" si="6862"/>
        <v>100.02591514420283</v>
      </c>
    </row>
    <row r="9256" spans="1:25" s="76" customFormat="1">
      <c r="A9256" s="250" t="s">
        <v>2724</v>
      </c>
      <c r="B9256" s="250"/>
      <c r="C9256" s="250"/>
      <c r="D9256" s="250"/>
      <c r="E9256" s="250"/>
      <c r="F9256" s="250"/>
      <c r="G9256" s="250"/>
      <c r="H9256" s="250"/>
      <c r="I9256" s="75">
        <f t="shared" ref="I9256:P9256" si="6971">SUM(I9306,I9356)</f>
        <v>52420111</v>
      </c>
      <c r="J9256" s="75">
        <f t="shared" si="6971"/>
        <v>52249961</v>
      </c>
      <c r="K9256" s="75">
        <f t="shared" si="6971"/>
        <v>170150</v>
      </c>
      <c r="L9256" s="75">
        <f t="shared" si="6971"/>
        <v>170150</v>
      </c>
      <c r="M9256" s="75">
        <f t="shared" si="6971"/>
        <v>0</v>
      </c>
      <c r="N9256" s="75">
        <f t="shared" si="6971"/>
        <v>0</v>
      </c>
      <c r="O9256" s="75">
        <f t="shared" si="6971"/>
        <v>0</v>
      </c>
      <c r="P9256" s="75">
        <f t="shared" si="6971"/>
        <v>0</v>
      </c>
      <c r="Q9256" s="75">
        <f t="shared" ref="Q9256:R9256" si="6972">SUM(Q9306,Q9356)</f>
        <v>54752592</v>
      </c>
      <c r="R9256" s="75">
        <f t="shared" si="6972"/>
        <v>54579059</v>
      </c>
      <c r="S9256" s="75">
        <f t="shared" ref="S9256" si="6973">SUM(S9306,S9356)</f>
        <v>44420281.299999997</v>
      </c>
      <c r="T9256" s="75">
        <f t="shared" ref="T9256:X9256" si="6974">SUM(T9306,T9356)</f>
        <v>10162051</v>
      </c>
      <c r="U9256" s="75">
        <f t="shared" si="6974"/>
        <v>4943230</v>
      </c>
      <c r="V9256" s="75">
        <f t="shared" si="6974"/>
        <v>3808182</v>
      </c>
      <c r="W9256" s="75">
        <f t="shared" si="6974"/>
        <v>1410639</v>
      </c>
      <c r="X9256" s="75">
        <f t="shared" si="6974"/>
        <v>54582332.299999997</v>
      </c>
      <c r="Y9256" s="238">
        <f t="shared" si="6862"/>
        <v>100.00599735513944</v>
      </c>
    </row>
    <row r="9257" spans="1:25" s="76" customFormat="1">
      <c r="A9257" s="250" t="s">
        <v>2725</v>
      </c>
      <c r="B9257" s="250"/>
      <c r="C9257" s="250"/>
      <c r="D9257" s="250"/>
      <c r="E9257" s="250"/>
      <c r="F9257" s="250"/>
      <c r="G9257" s="250"/>
      <c r="H9257" s="250"/>
      <c r="I9257" s="75">
        <f t="shared" ref="I9257:P9257" si="6975">SUM(I9307,I9357)</f>
        <v>10722108</v>
      </c>
      <c r="J9257" s="75">
        <f t="shared" si="6975"/>
        <v>10712108</v>
      </c>
      <c r="K9257" s="75">
        <f t="shared" si="6975"/>
        <v>10000</v>
      </c>
      <c r="L9257" s="75">
        <f t="shared" si="6975"/>
        <v>10000</v>
      </c>
      <c r="M9257" s="75">
        <f t="shared" si="6975"/>
        <v>0</v>
      </c>
      <c r="N9257" s="75">
        <f t="shared" si="6975"/>
        <v>0</v>
      </c>
      <c r="O9257" s="75">
        <f t="shared" si="6975"/>
        <v>0</v>
      </c>
      <c r="P9257" s="75">
        <f t="shared" si="6975"/>
        <v>0</v>
      </c>
      <c r="Q9257" s="75">
        <f t="shared" ref="Q9257:R9257" si="6976">SUM(Q9307,Q9357)</f>
        <v>12419766</v>
      </c>
      <c r="R9257" s="75">
        <f t="shared" si="6976"/>
        <v>12409766</v>
      </c>
      <c r="S9257" s="75">
        <f t="shared" ref="S9257" si="6977">SUM(S9307,S9357)</f>
        <v>9550340</v>
      </c>
      <c r="T9257" s="75">
        <f t="shared" ref="T9257:X9257" si="6978">SUM(T9307,T9357)</f>
        <v>2859426</v>
      </c>
      <c r="U9257" s="75">
        <f t="shared" si="6978"/>
        <v>1010460</v>
      </c>
      <c r="V9257" s="75">
        <f t="shared" si="6978"/>
        <v>1005459</v>
      </c>
      <c r="W9257" s="75">
        <f t="shared" si="6978"/>
        <v>843507</v>
      </c>
      <c r="X9257" s="75">
        <f t="shared" si="6978"/>
        <v>12409766</v>
      </c>
      <c r="Y9257" s="238">
        <f t="shared" si="6862"/>
        <v>100</v>
      </c>
    </row>
    <row r="9258" spans="1:25" s="76" customFormat="1">
      <c r="A9258" s="250" t="s">
        <v>2694</v>
      </c>
      <c r="B9258" s="250"/>
      <c r="C9258" s="250"/>
      <c r="D9258" s="250"/>
      <c r="E9258" s="250"/>
      <c r="F9258" s="250"/>
      <c r="G9258" s="250"/>
      <c r="H9258" s="250"/>
      <c r="I9258" s="75">
        <f t="shared" ref="I9258:P9258" si="6979">SUM(I9308,I9358)</f>
        <v>722000</v>
      </c>
      <c r="J9258" s="75">
        <f t="shared" si="6979"/>
        <v>722000</v>
      </c>
      <c r="K9258" s="75">
        <f t="shared" si="6979"/>
        <v>0</v>
      </c>
      <c r="L9258" s="75">
        <f t="shared" si="6979"/>
        <v>0</v>
      </c>
      <c r="M9258" s="75">
        <f t="shared" si="6979"/>
        <v>0</v>
      </c>
      <c r="N9258" s="75">
        <f t="shared" si="6979"/>
        <v>0</v>
      </c>
      <c r="O9258" s="75">
        <f t="shared" si="6979"/>
        <v>0</v>
      </c>
      <c r="P9258" s="75">
        <f t="shared" si="6979"/>
        <v>0</v>
      </c>
      <c r="Q9258" s="75">
        <f t="shared" ref="Q9258:R9258" si="6980">SUM(Q9308,Q9358)</f>
        <v>1172000</v>
      </c>
      <c r="R9258" s="75">
        <f t="shared" si="6980"/>
        <v>1172000</v>
      </c>
      <c r="S9258" s="75">
        <f t="shared" ref="S9258" si="6981">SUM(S9308,S9358)</f>
        <v>866477</v>
      </c>
      <c r="T9258" s="75">
        <f t="shared" ref="T9258:X9258" si="6982">SUM(T9308,T9358)</f>
        <v>305523</v>
      </c>
      <c r="U9258" s="75">
        <f t="shared" si="6982"/>
        <v>305523</v>
      </c>
      <c r="V9258" s="75">
        <f t="shared" si="6982"/>
        <v>0</v>
      </c>
      <c r="W9258" s="75">
        <f t="shared" si="6982"/>
        <v>0</v>
      </c>
      <c r="X9258" s="75">
        <f t="shared" si="6982"/>
        <v>1172000</v>
      </c>
      <c r="Y9258" s="238">
        <f t="shared" si="6862"/>
        <v>100</v>
      </c>
    </row>
    <row r="9259" spans="1:25" s="76" customFormat="1">
      <c r="A9259" s="250" t="s">
        <v>2695</v>
      </c>
      <c r="B9259" s="250"/>
      <c r="C9259" s="250"/>
      <c r="D9259" s="250"/>
      <c r="E9259" s="250"/>
      <c r="F9259" s="250"/>
      <c r="G9259" s="250"/>
      <c r="H9259" s="250"/>
      <c r="I9259" s="75">
        <f t="shared" ref="I9259:P9259" si="6983">SUM(I9309,I9359)</f>
        <v>489650</v>
      </c>
      <c r="J9259" s="75">
        <f t="shared" si="6983"/>
        <v>489650</v>
      </c>
      <c r="K9259" s="75">
        <f t="shared" si="6983"/>
        <v>0</v>
      </c>
      <c r="L9259" s="75">
        <f t="shared" si="6983"/>
        <v>0</v>
      </c>
      <c r="M9259" s="75">
        <f t="shared" si="6983"/>
        <v>0</v>
      </c>
      <c r="N9259" s="75">
        <f t="shared" si="6983"/>
        <v>0</v>
      </c>
      <c r="O9259" s="75">
        <f t="shared" si="6983"/>
        <v>0</v>
      </c>
      <c r="P9259" s="75">
        <f t="shared" si="6983"/>
        <v>0</v>
      </c>
      <c r="Q9259" s="75">
        <f t="shared" ref="Q9259:R9259" si="6984">SUM(Q9309,Q9359)</f>
        <v>574576</v>
      </c>
      <c r="R9259" s="75">
        <f t="shared" si="6984"/>
        <v>574576</v>
      </c>
      <c r="S9259" s="75">
        <f t="shared" ref="S9259" si="6985">SUM(S9309,S9359)</f>
        <v>422748</v>
      </c>
      <c r="T9259" s="75">
        <f t="shared" ref="T9259:X9259" si="6986">SUM(T9309,T9359)</f>
        <v>151828</v>
      </c>
      <c r="U9259" s="75">
        <f t="shared" si="6986"/>
        <v>60168</v>
      </c>
      <c r="V9259" s="75">
        <f t="shared" si="6986"/>
        <v>45830</v>
      </c>
      <c r="W9259" s="75">
        <f t="shared" si="6986"/>
        <v>45830</v>
      </c>
      <c r="X9259" s="75">
        <f t="shared" si="6986"/>
        <v>574576</v>
      </c>
      <c r="Y9259" s="238">
        <f t="shared" si="6862"/>
        <v>100</v>
      </c>
    </row>
    <row r="9260" spans="1:25" s="76" customFormat="1">
      <c r="A9260" s="250" t="s">
        <v>2727</v>
      </c>
      <c r="B9260" s="250"/>
      <c r="C9260" s="250"/>
      <c r="D9260" s="250"/>
      <c r="E9260" s="250"/>
      <c r="F9260" s="250"/>
      <c r="G9260" s="250"/>
      <c r="H9260" s="250"/>
      <c r="I9260" s="75">
        <f t="shared" ref="I9260:P9260" si="6987">SUM(I9310,I9360)</f>
        <v>15406951</v>
      </c>
      <c r="J9260" s="75">
        <f t="shared" si="6987"/>
        <v>15406951</v>
      </c>
      <c r="K9260" s="75">
        <f t="shared" si="6987"/>
        <v>0</v>
      </c>
      <c r="L9260" s="75">
        <f t="shared" si="6987"/>
        <v>0</v>
      </c>
      <c r="M9260" s="75">
        <f t="shared" si="6987"/>
        <v>0</v>
      </c>
      <c r="N9260" s="75">
        <f t="shared" si="6987"/>
        <v>0</v>
      </c>
      <c r="O9260" s="75">
        <f t="shared" si="6987"/>
        <v>0</v>
      </c>
      <c r="P9260" s="75">
        <f t="shared" si="6987"/>
        <v>0</v>
      </c>
      <c r="Q9260" s="75">
        <f t="shared" ref="Q9260:R9260" si="6988">SUM(Q9310,Q9360)</f>
        <v>16314742</v>
      </c>
      <c r="R9260" s="75">
        <f t="shared" si="6988"/>
        <v>16314742</v>
      </c>
      <c r="S9260" s="75">
        <f t="shared" ref="S9260" si="6989">SUM(S9310,S9360)</f>
        <v>12764633</v>
      </c>
      <c r="T9260" s="75">
        <f t="shared" ref="T9260:X9260" si="6990">SUM(T9310,T9360)</f>
        <v>3550109</v>
      </c>
      <c r="U9260" s="75">
        <f t="shared" si="6990"/>
        <v>1353764</v>
      </c>
      <c r="V9260" s="75">
        <f t="shared" si="6990"/>
        <v>1327171</v>
      </c>
      <c r="W9260" s="75">
        <f t="shared" si="6990"/>
        <v>869174</v>
      </c>
      <c r="X9260" s="75">
        <f t="shared" si="6990"/>
        <v>16314742</v>
      </c>
      <c r="Y9260" s="238">
        <f t="shared" si="6862"/>
        <v>100</v>
      </c>
    </row>
    <row r="9261" spans="1:25" s="76" customFormat="1">
      <c r="A9261" s="250" t="s">
        <v>2696</v>
      </c>
      <c r="B9261" s="250"/>
      <c r="C9261" s="250"/>
      <c r="D9261" s="250"/>
      <c r="E9261" s="250"/>
      <c r="F9261" s="250"/>
      <c r="G9261" s="250"/>
      <c r="H9261" s="250"/>
      <c r="I9261" s="75">
        <f t="shared" ref="I9261:P9261" si="6991">SUM(I9311,I9361)</f>
        <v>1002419</v>
      </c>
      <c r="J9261" s="75">
        <f t="shared" si="6991"/>
        <v>1002419</v>
      </c>
      <c r="K9261" s="75">
        <f t="shared" si="6991"/>
        <v>0</v>
      </c>
      <c r="L9261" s="75">
        <f t="shared" si="6991"/>
        <v>0</v>
      </c>
      <c r="M9261" s="75">
        <f t="shared" si="6991"/>
        <v>0</v>
      </c>
      <c r="N9261" s="75">
        <f t="shared" si="6991"/>
        <v>0</v>
      </c>
      <c r="O9261" s="75">
        <f t="shared" si="6991"/>
        <v>0</v>
      </c>
      <c r="P9261" s="75">
        <f t="shared" si="6991"/>
        <v>0</v>
      </c>
      <c r="Q9261" s="75">
        <f t="shared" ref="Q9261:R9261" si="6992">SUM(Q9311,Q9361)</f>
        <v>1211843</v>
      </c>
      <c r="R9261" s="75">
        <f t="shared" si="6992"/>
        <v>1211843</v>
      </c>
      <c r="S9261" s="75">
        <f t="shared" ref="S9261" si="6993">SUM(S9311,S9361)</f>
        <v>861148</v>
      </c>
      <c r="T9261" s="75">
        <f t="shared" ref="T9261:X9261" si="6994">SUM(T9311,T9361)</f>
        <v>350692</v>
      </c>
      <c r="U9261" s="75">
        <f t="shared" si="6994"/>
        <v>137231</v>
      </c>
      <c r="V9261" s="75">
        <f t="shared" si="6994"/>
        <v>106730</v>
      </c>
      <c r="W9261" s="75">
        <f t="shared" si="6994"/>
        <v>106731</v>
      </c>
      <c r="X9261" s="75">
        <f t="shared" si="6994"/>
        <v>1211840</v>
      </c>
      <c r="Y9261" s="238">
        <f t="shared" si="6862"/>
        <v>99.999752443179517</v>
      </c>
    </row>
    <row r="9262" spans="1:25" s="76" customFormat="1">
      <c r="A9262" s="250" t="s">
        <v>2729</v>
      </c>
      <c r="B9262" s="250"/>
      <c r="C9262" s="250"/>
      <c r="D9262" s="250"/>
      <c r="E9262" s="250"/>
      <c r="F9262" s="250"/>
      <c r="G9262" s="250"/>
      <c r="H9262" s="250"/>
      <c r="I9262" s="75">
        <f t="shared" ref="I9262:P9262" si="6995">SUM(I9312,I9362)</f>
        <v>10658470</v>
      </c>
      <c r="J9262" s="75">
        <f t="shared" si="6995"/>
        <v>10658470</v>
      </c>
      <c r="K9262" s="75">
        <f t="shared" si="6995"/>
        <v>0</v>
      </c>
      <c r="L9262" s="75">
        <f t="shared" si="6995"/>
        <v>0</v>
      </c>
      <c r="M9262" s="75">
        <f t="shared" si="6995"/>
        <v>0</v>
      </c>
      <c r="N9262" s="75">
        <f t="shared" si="6995"/>
        <v>0</v>
      </c>
      <c r="O9262" s="75">
        <f t="shared" si="6995"/>
        <v>0</v>
      </c>
      <c r="P9262" s="75">
        <f t="shared" si="6995"/>
        <v>0</v>
      </c>
      <c r="Q9262" s="75">
        <f t="shared" ref="Q9262:R9262" si="6996">SUM(Q9312,Q9362)</f>
        <v>12424214</v>
      </c>
      <c r="R9262" s="75">
        <f t="shared" si="6996"/>
        <v>12424214</v>
      </c>
      <c r="S9262" s="75">
        <f t="shared" ref="S9262" si="6997">SUM(S9312,S9362)</f>
        <v>9393131</v>
      </c>
      <c r="T9262" s="75">
        <f t="shared" ref="T9262:X9262" si="6998">SUM(T9312,T9362)</f>
        <v>3030883</v>
      </c>
      <c r="U9262" s="75">
        <f t="shared" si="6998"/>
        <v>1048967</v>
      </c>
      <c r="V9262" s="75">
        <f t="shared" si="6998"/>
        <v>1022246</v>
      </c>
      <c r="W9262" s="75">
        <f t="shared" si="6998"/>
        <v>959670</v>
      </c>
      <c r="X9262" s="75">
        <f t="shared" si="6998"/>
        <v>12424014</v>
      </c>
      <c r="Y9262" s="238">
        <f t="shared" si="6862"/>
        <v>99.998390240219621</v>
      </c>
    </row>
    <row r="9263" spans="1:25" s="76" customFormat="1">
      <c r="A9263" s="250" t="s">
        <v>2730</v>
      </c>
      <c r="B9263" s="250"/>
      <c r="C9263" s="250"/>
      <c r="D9263" s="250"/>
      <c r="E9263" s="250"/>
      <c r="F9263" s="250"/>
      <c r="G9263" s="250"/>
      <c r="H9263" s="250"/>
      <c r="I9263" s="75">
        <f t="shared" ref="I9263:P9263" si="6999">SUM(I9313,I9363)</f>
        <v>1817230</v>
      </c>
      <c r="J9263" s="75">
        <f t="shared" si="6999"/>
        <v>1817230</v>
      </c>
      <c r="K9263" s="75">
        <f t="shared" si="6999"/>
        <v>0</v>
      </c>
      <c r="L9263" s="75">
        <f t="shared" si="6999"/>
        <v>0</v>
      </c>
      <c r="M9263" s="75">
        <f t="shared" si="6999"/>
        <v>0</v>
      </c>
      <c r="N9263" s="75">
        <f t="shared" si="6999"/>
        <v>0</v>
      </c>
      <c r="O9263" s="75">
        <f t="shared" si="6999"/>
        <v>0</v>
      </c>
      <c r="P9263" s="75">
        <f t="shared" si="6999"/>
        <v>0</v>
      </c>
      <c r="Q9263" s="75">
        <f t="shared" ref="Q9263:R9263" si="7000">SUM(Q9313,Q9363)</f>
        <v>1997366</v>
      </c>
      <c r="R9263" s="75">
        <f t="shared" si="7000"/>
        <v>1997366</v>
      </c>
      <c r="S9263" s="75">
        <f t="shared" ref="S9263" si="7001">SUM(S9313,S9363)</f>
        <v>1465503</v>
      </c>
      <c r="T9263" s="75">
        <f t="shared" ref="T9263:X9263" si="7002">SUM(T9313,T9363)</f>
        <v>531863</v>
      </c>
      <c r="U9263" s="75">
        <f t="shared" si="7002"/>
        <v>194800</v>
      </c>
      <c r="V9263" s="75">
        <f t="shared" si="7002"/>
        <v>194800</v>
      </c>
      <c r="W9263" s="75">
        <f t="shared" si="7002"/>
        <v>142263</v>
      </c>
      <c r="X9263" s="75">
        <f t="shared" si="7002"/>
        <v>1997366</v>
      </c>
      <c r="Y9263" s="238">
        <f t="shared" si="6862"/>
        <v>100</v>
      </c>
    </row>
    <row r="9264" spans="1:25" s="76" customFormat="1">
      <c r="A9264" s="250" t="s">
        <v>2731</v>
      </c>
      <c r="B9264" s="250"/>
      <c r="C9264" s="250"/>
      <c r="D9264" s="250"/>
      <c r="E9264" s="250"/>
      <c r="F9264" s="250"/>
      <c r="G9264" s="250"/>
      <c r="H9264" s="250"/>
      <c r="I9264" s="75">
        <f t="shared" ref="I9264:P9264" si="7003">SUM(I9314,I9364)</f>
        <v>1659080</v>
      </c>
      <c r="J9264" s="75">
        <f t="shared" si="7003"/>
        <v>1659080</v>
      </c>
      <c r="K9264" s="75">
        <f t="shared" si="7003"/>
        <v>0</v>
      </c>
      <c r="L9264" s="75">
        <f t="shared" si="7003"/>
        <v>0</v>
      </c>
      <c r="M9264" s="75">
        <f t="shared" si="7003"/>
        <v>0</v>
      </c>
      <c r="N9264" s="75">
        <f t="shared" si="7003"/>
        <v>0</v>
      </c>
      <c r="O9264" s="75">
        <f t="shared" si="7003"/>
        <v>0</v>
      </c>
      <c r="P9264" s="75">
        <f t="shared" si="7003"/>
        <v>0</v>
      </c>
      <c r="Q9264" s="75">
        <f t="shared" ref="Q9264:R9264" si="7004">SUM(Q9314,Q9364)</f>
        <v>2055546</v>
      </c>
      <c r="R9264" s="75">
        <f t="shared" si="7004"/>
        <v>2055546</v>
      </c>
      <c r="S9264" s="75">
        <f t="shared" ref="S9264" si="7005">SUM(S9314,S9364)</f>
        <v>1468966</v>
      </c>
      <c r="T9264" s="75">
        <f t="shared" ref="T9264:X9264" si="7006">SUM(T9314,T9364)</f>
        <v>586580</v>
      </c>
      <c r="U9264" s="75">
        <f t="shared" si="7006"/>
        <v>199026</v>
      </c>
      <c r="V9264" s="75">
        <f t="shared" si="7006"/>
        <v>199027</v>
      </c>
      <c r="W9264" s="75">
        <f t="shared" si="7006"/>
        <v>188527</v>
      </c>
      <c r="X9264" s="75">
        <f t="shared" si="7006"/>
        <v>2055546</v>
      </c>
      <c r="Y9264" s="238">
        <f t="shared" si="6862"/>
        <v>100</v>
      </c>
    </row>
    <row r="9265" spans="1:25" s="76" customFormat="1">
      <c r="A9265" s="250" t="s">
        <v>2732</v>
      </c>
      <c r="B9265" s="250"/>
      <c r="C9265" s="250"/>
      <c r="D9265" s="250"/>
      <c r="E9265" s="250"/>
      <c r="F9265" s="250"/>
      <c r="G9265" s="250"/>
      <c r="H9265" s="250"/>
      <c r="I9265" s="75">
        <f t="shared" ref="I9265:P9265" si="7007">SUM(I9315,I9365)</f>
        <v>2175500</v>
      </c>
      <c r="J9265" s="75">
        <f t="shared" si="7007"/>
        <v>2160500</v>
      </c>
      <c r="K9265" s="75">
        <f t="shared" si="7007"/>
        <v>15000</v>
      </c>
      <c r="L9265" s="75">
        <f t="shared" si="7007"/>
        <v>0</v>
      </c>
      <c r="M9265" s="75">
        <f t="shared" si="7007"/>
        <v>0</v>
      </c>
      <c r="N9265" s="75">
        <f t="shared" si="7007"/>
        <v>15000</v>
      </c>
      <c r="O9265" s="75">
        <f t="shared" si="7007"/>
        <v>0</v>
      </c>
      <c r="P9265" s="75">
        <f t="shared" si="7007"/>
        <v>0</v>
      </c>
      <c r="Q9265" s="75">
        <f t="shared" ref="Q9265:R9265" si="7008">SUM(Q9315,Q9365)</f>
        <v>2559722</v>
      </c>
      <c r="R9265" s="75">
        <f t="shared" si="7008"/>
        <v>2544722</v>
      </c>
      <c r="S9265" s="75">
        <f t="shared" ref="S9265" si="7009">SUM(S9315,S9365)</f>
        <v>1650500</v>
      </c>
      <c r="T9265" s="75">
        <f t="shared" ref="T9265:X9265" si="7010">SUM(T9315,T9365)</f>
        <v>894220</v>
      </c>
      <c r="U9265" s="75">
        <f t="shared" si="7010"/>
        <v>313891</v>
      </c>
      <c r="V9265" s="75">
        <f t="shared" si="7010"/>
        <v>297391</v>
      </c>
      <c r="W9265" s="75">
        <f t="shared" si="7010"/>
        <v>282938</v>
      </c>
      <c r="X9265" s="75">
        <f t="shared" si="7010"/>
        <v>2544720</v>
      </c>
      <c r="Y9265" s="238">
        <f t="shared" si="6862"/>
        <v>99.999921405953188</v>
      </c>
    </row>
    <row r="9266" spans="1:25" s="76" customFormat="1">
      <c r="A9266" s="250" t="s">
        <v>2733</v>
      </c>
      <c r="B9266" s="250"/>
      <c r="C9266" s="250"/>
      <c r="D9266" s="250"/>
      <c r="E9266" s="250"/>
      <c r="F9266" s="250"/>
      <c r="G9266" s="250"/>
      <c r="H9266" s="250"/>
      <c r="I9266" s="75">
        <f t="shared" ref="I9266:P9266" si="7011">SUM(I9316,I9366)</f>
        <v>680943</v>
      </c>
      <c r="J9266" s="75">
        <f t="shared" si="7011"/>
        <v>680943</v>
      </c>
      <c r="K9266" s="75">
        <f t="shared" si="7011"/>
        <v>0</v>
      </c>
      <c r="L9266" s="75">
        <f t="shared" si="7011"/>
        <v>0</v>
      </c>
      <c r="M9266" s="75">
        <f t="shared" si="7011"/>
        <v>0</v>
      </c>
      <c r="N9266" s="75">
        <f t="shared" si="7011"/>
        <v>0</v>
      </c>
      <c r="O9266" s="75">
        <f t="shared" si="7011"/>
        <v>0</v>
      </c>
      <c r="P9266" s="75">
        <f t="shared" si="7011"/>
        <v>0</v>
      </c>
      <c r="Q9266" s="75">
        <f t="shared" ref="Q9266:R9266" si="7012">SUM(Q9316,Q9366)</f>
        <v>790344</v>
      </c>
      <c r="R9266" s="75">
        <f t="shared" si="7012"/>
        <v>790344</v>
      </c>
      <c r="S9266" s="75">
        <f t="shared" ref="S9266" si="7013">SUM(S9316,S9366)</f>
        <v>463226</v>
      </c>
      <c r="T9266" s="75">
        <f t="shared" ref="T9266:X9266" si="7014">SUM(T9316,T9366)</f>
        <v>327118</v>
      </c>
      <c r="U9266" s="75">
        <f t="shared" si="7014"/>
        <v>112631</v>
      </c>
      <c r="V9266" s="75">
        <f t="shared" si="7014"/>
        <v>110601</v>
      </c>
      <c r="W9266" s="75">
        <f t="shared" si="7014"/>
        <v>103886</v>
      </c>
      <c r="X9266" s="75">
        <f t="shared" si="7014"/>
        <v>790344</v>
      </c>
      <c r="Y9266" s="238">
        <f t="shared" si="6862"/>
        <v>100</v>
      </c>
    </row>
    <row r="9267" spans="1:25" s="76" customFormat="1">
      <c r="A9267" s="250" t="s">
        <v>2734</v>
      </c>
      <c r="B9267" s="250"/>
      <c r="C9267" s="250"/>
      <c r="D9267" s="250"/>
      <c r="E9267" s="250"/>
      <c r="F9267" s="250"/>
      <c r="G9267" s="250"/>
      <c r="H9267" s="250"/>
      <c r="I9267" s="75">
        <f t="shared" ref="I9267:P9267" si="7015">SUM(I9317,I9367)</f>
        <v>7056193</v>
      </c>
      <c r="J9267" s="75">
        <f t="shared" si="7015"/>
        <v>7056193</v>
      </c>
      <c r="K9267" s="75">
        <f t="shared" si="7015"/>
        <v>0</v>
      </c>
      <c r="L9267" s="75">
        <f t="shared" si="7015"/>
        <v>0</v>
      </c>
      <c r="M9267" s="75">
        <f t="shared" si="7015"/>
        <v>0</v>
      </c>
      <c r="N9267" s="75">
        <f t="shared" si="7015"/>
        <v>0</v>
      </c>
      <c r="O9267" s="75">
        <f t="shared" si="7015"/>
        <v>0</v>
      </c>
      <c r="P9267" s="75">
        <f t="shared" si="7015"/>
        <v>0</v>
      </c>
      <c r="Q9267" s="75">
        <f t="shared" ref="Q9267:R9267" si="7016">SUM(Q9317,Q9367)</f>
        <v>7688676</v>
      </c>
      <c r="R9267" s="75">
        <f t="shared" si="7016"/>
        <v>7688676</v>
      </c>
      <c r="S9267" s="75">
        <f t="shared" ref="S9267" si="7017">SUM(S9317,S9367)</f>
        <v>5885041</v>
      </c>
      <c r="T9267" s="75">
        <f t="shared" ref="T9267:X9267" si="7018">SUM(T9317,T9367)</f>
        <v>1803635</v>
      </c>
      <c r="U9267" s="75">
        <f t="shared" si="7018"/>
        <v>696000</v>
      </c>
      <c r="V9267" s="75">
        <f t="shared" si="7018"/>
        <v>696000</v>
      </c>
      <c r="W9267" s="75">
        <f t="shared" si="7018"/>
        <v>411635</v>
      </c>
      <c r="X9267" s="75">
        <f t="shared" si="7018"/>
        <v>7688676</v>
      </c>
      <c r="Y9267" s="238">
        <f t="shared" si="6862"/>
        <v>100</v>
      </c>
    </row>
    <row r="9268" spans="1:25" s="76" customFormat="1">
      <c r="A9268" s="250" t="s">
        <v>2735</v>
      </c>
      <c r="B9268" s="250"/>
      <c r="C9268" s="250"/>
      <c r="D9268" s="250"/>
      <c r="E9268" s="250"/>
      <c r="F9268" s="250"/>
      <c r="G9268" s="250"/>
      <c r="H9268" s="250"/>
      <c r="I9268" s="75">
        <f t="shared" ref="I9268:P9268" si="7019">SUM(I9318,I9368)</f>
        <v>408092</v>
      </c>
      <c r="J9268" s="75">
        <f t="shared" si="7019"/>
        <v>408092</v>
      </c>
      <c r="K9268" s="75">
        <f t="shared" si="7019"/>
        <v>0</v>
      </c>
      <c r="L9268" s="75">
        <f t="shared" si="7019"/>
        <v>0</v>
      </c>
      <c r="M9268" s="75">
        <f t="shared" si="7019"/>
        <v>0</v>
      </c>
      <c r="N9268" s="75">
        <f t="shared" si="7019"/>
        <v>0</v>
      </c>
      <c r="O9268" s="75">
        <f t="shared" si="7019"/>
        <v>0</v>
      </c>
      <c r="P9268" s="75">
        <f t="shared" si="7019"/>
        <v>0</v>
      </c>
      <c r="Q9268" s="75">
        <f t="shared" ref="Q9268:R9268" si="7020">SUM(Q9318,Q9368)</f>
        <v>467107</v>
      </c>
      <c r="R9268" s="75">
        <f t="shared" si="7020"/>
        <v>467107</v>
      </c>
      <c r="S9268" s="75">
        <f t="shared" ref="S9268" si="7021">SUM(S9318,S9368)</f>
        <v>334981</v>
      </c>
      <c r="T9268" s="75">
        <f t="shared" ref="T9268:X9268" si="7022">SUM(T9318,T9368)</f>
        <v>132126</v>
      </c>
      <c r="U9268" s="75">
        <f t="shared" si="7022"/>
        <v>63400</v>
      </c>
      <c r="V9268" s="75">
        <f t="shared" si="7022"/>
        <v>45926</v>
      </c>
      <c r="W9268" s="75">
        <f t="shared" si="7022"/>
        <v>22800</v>
      </c>
      <c r="X9268" s="75">
        <f t="shared" si="7022"/>
        <v>467107</v>
      </c>
      <c r="Y9268" s="238">
        <f t="shared" si="6862"/>
        <v>100</v>
      </c>
    </row>
    <row r="9269" spans="1:25" s="76" customFormat="1">
      <c r="A9269" s="250" t="s">
        <v>2736</v>
      </c>
      <c r="B9269" s="250"/>
      <c r="C9269" s="250"/>
      <c r="D9269" s="250"/>
      <c r="E9269" s="250"/>
      <c r="F9269" s="250"/>
      <c r="G9269" s="250"/>
      <c r="H9269" s="250"/>
      <c r="I9269" s="75">
        <f t="shared" ref="I9269:P9269" si="7023">SUM(I9319,I9369)</f>
        <v>444772</v>
      </c>
      <c r="J9269" s="75">
        <f t="shared" si="7023"/>
        <v>444772</v>
      </c>
      <c r="K9269" s="75">
        <f t="shared" si="7023"/>
        <v>0</v>
      </c>
      <c r="L9269" s="75">
        <f t="shared" si="7023"/>
        <v>0</v>
      </c>
      <c r="M9269" s="75">
        <f t="shared" si="7023"/>
        <v>0</v>
      </c>
      <c r="N9269" s="75">
        <f t="shared" si="7023"/>
        <v>0</v>
      </c>
      <c r="O9269" s="75">
        <f t="shared" si="7023"/>
        <v>0</v>
      </c>
      <c r="P9269" s="75">
        <f t="shared" si="7023"/>
        <v>0</v>
      </c>
      <c r="Q9269" s="75">
        <f t="shared" ref="Q9269:R9269" si="7024">SUM(Q9319,Q9369)</f>
        <v>534826</v>
      </c>
      <c r="R9269" s="75">
        <f t="shared" si="7024"/>
        <v>534826</v>
      </c>
      <c r="S9269" s="75">
        <f t="shared" ref="S9269" si="7025">SUM(S9319,S9369)</f>
        <v>362426</v>
      </c>
      <c r="T9269" s="75">
        <f t="shared" ref="T9269:X9269" si="7026">SUM(T9319,T9369)</f>
        <v>172400</v>
      </c>
      <c r="U9269" s="75">
        <f t="shared" si="7026"/>
        <v>56800</v>
      </c>
      <c r="V9269" s="75">
        <f t="shared" si="7026"/>
        <v>57700</v>
      </c>
      <c r="W9269" s="75">
        <f t="shared" si="7026"/>
        <v>57900</v>
      </c>
      <c r="X9269" s="75">
        <f t="shared" si="7026"/>
        <v>534826</v>
      </c>
      <c r="Y9269" s="238">
        <f t="shared" si="6862"/>
        <v>100</v>
      </c>
    </row>
    <row r="9270" spans="1:25" s="76" customFormat="1">
      <c r="A9270" s="250" t="s">
        <v>2792</v>
      </c>
      <c r="B9270" s="250"/>
      <c r="C9270" s="250"/>
      <c r="D9270" s="250"/>
      <c r="E9270" s="250"/>
      <c r="F9270" s="250"/>
      <c r="G9270" s="250"/>
      <c r="H9270" s="250"/>
      <c r="I9270" s="75">
        <f t="shared" ref="I9270:P9270" si="7027">SUM(I9320,I9370)</f>
        <v>2720700</v>
      </c>
      <c r="J9270" s="75">
        <f t="shared" si="7027"/>
        <v>2720700</v>
      </c>
      <c r="K9270" s="75">
        <f t="shared" si="7027"/>
        <v>0</v>
      </c>
      <c r="L9270" s="75">
        <f t="shared" si="7027"/>
        <v>0</v>
      </c>
      <c r="M9270" s="75">
        <f t="shared" si="7027"/>
        <v>0</v>
      </c>
      <c r="N9270" s="75">
        <f t="shared" si="7027"/>
        <v>0</v>
      </c>
      <c r="O9270" s="75">
        <f t="shared" si="7027"/>
        <v>0</v>
      </c>
      <c r="P9270" s="75">
        <f t="shared" si="7027"/>
        <v>0</v>
      </c>
      <c r="Q9270" s="75">
        <f t="shared" ref="Q9270:R9270" si="7028">SUM(Q9320,Q9370)</f>
        <v>3119930</v>
      </c>
      <c r="R9270" s="75">
        <f t="shared" si="7028"/>
        <v>3119930</v>
      </c>
      <c r="S9270" s="75">
        <f t="shared" ref="S9270" si="7029">SUM(S9320,S9370)</f>
        <v>2243914</v>
      </c>
      <c r="T9270" s="75">
        <f t="shared" ref="T9270:X9270" si="7030">SUM(T9320,T9370)</f>
        <v>876016</v>
      </c>
      <c r="U9270" s="75">
        <f t="shared" si="7030"/>
        <v>349016</v>
      </c>
      <c r="V9270" s="75">
        <f t="shared" si="7030"/>
        <v>275000</v>
      </c>
      <c r="W9270" s="75">
        <f t="shared" si="7030"/>
        <v>252000</v>
      </c>
      <c r="X9270" s="75">
        <f t="shared" si="7030"/>
        <v>3119930</v>
      </c>
      <c r="Y9270" s="238">
        <f t="shared" si="6862"/>
        <v>100</v>
      </c>
    </row>
    <row r="9271" spans="1:25" s="76" customFormat="1">
      <c r="A9271" s="250" t="s">
        <v>2737</v>
      </c>
      <c r="B9271" s="250"/>
      <c r="C9271" s="250"/>
      <c r="D9271" s="250"/>
      <c r="E9271" s="250"/>
      <c r="F9271" s="250"/>
      <c r="G9271" s="250"/>
      <c r="H9271" s="250"/>
      <c r="I9271" s="75">
        <f t="shared" ref="I9271:P9271" si="7031">SUM(I9321,I9371)</f>
        <v>901286</v>
      </c>
      <c r="J9271" s="75">
        <f t="shared" si="7031"/>
        <v>721286</v>
      </c>
      <c r="K9271" s="75">
        <f t="shared" si="7031"/>
        <v>180000</v>
      </c>
      <c r="L9271" s="75">
        <f t="shared" si="7031"/>
        <v>120000</v>
      </c>
      <c r="M9271" s="75">
        <f t="shared" si="7031"/>
        <v>0</v>
      </c>
      <c r="N9271" s="75">
        <f t="shared" si="7031"/>
        <v>60000</v>
      </c>
      <c r="O9271" s="75">
        <f t="shared" si="7031"/>
        <v>0</v>
      </c>
      <c r="P9271" s="75">
        <f t="shared" si="7031"/>
        <v>0</v>
      </c>
      <c r="Q9271" s="75">
        <f t="shared" ref="Q9271:R9271" si="7032">SUM(Q9321,Q9371)</f>
        <v>984455</v>
      </c>
      <c r="R9271" s="75">
        <f t="shared" si="7032"/>
        <v>766855</v>
      </c>
      <c r="S9271" s="75">
        <f t="shared" ref="S9271" si="7033">SUM(S9321,S9371)</f>
        <v>755508</v>
      </c>
      <c r="T9271" s="75">
        <f t="shared" ref="T9271:X9271" si="7034">SUM(T9321,T9371)</f>
        <v>11347</v>
      </c>
      <c r="U9271" s="75">
        <f t="shared" si="7034"/>
        <v>2017</v>
      </c>
      <c r="V9271" s="75">
        <f t="shared" si="7034"/>
        <v>9330</v>
      </c>
      <c r="W9271" s="75">
        <f t="shared" si="7034"/>
        <v>0</v>
      </c>
      <c r="X9271" s="75">
        <f t="shared" si="7034"/>
        <v>766855</v>
      </c>
      <c r="Y9271" s="238">
        <f t="shared" si="6862"/>
        <v>100</v>
      </c>
    </row>
    <row r="9272" spans="1:25" s="76" customFormat="1">
      <c r="A9272" s="250" t="s">
        <v>2784</v>
      </c>
      <c r="B9272" s="250"/>
      <c r="C9272" s="250"/>
      <c r="D9272" s="250"/>
      <c r="E9272" s="250"/>
      <c r="F9272" s="250"/>
      <c r="G9272" s="250"/>
      <c r="H9272" s="250"/>
      <c r="I9272" s="75">
        <f t="shared" ref="I9272:P9272" si="7035">SUM(I9322,I9372)</f>
        <v>508300</v>
      </c>
      <c r="J9272" s="75">
        <f t="shared" si="7035"/>
        <v>508300</v>
      </c>
      <c r="K9272" s="75">
        <f t="shared" si="7035"/>
        <v>0</v>
      </c>
      <c r="L9272" s="75">
        <f t="shared" si="7035"/>
        <v>0</v>
      </c>
      <c r="M9272" s="75">
        <f t="shared" si="7035"/>
        <v>0</v>
      </c>
      <c r="N9272" s="75">
        <f t="shared" si="7035"/>
        <v>0</v>
      </c>
      <c r="O9272" s="75">
        <f t="shared" si="7035"/>
        <v>0</v>
      </c>
      <c r="P9272" s="75">
        <f t="shared" si="7035"/>
        <v>0</v>
      </c>
      <c r="Q9272" s="75">
        <f t="shared" ref="Q9272:R9272" si="7036">SUM(Q9322,Q9372)</f>
        <v>681625</v>
      </c>
      <c r="R9272" s="75">
        <f t="shared" si="7036"/>
        <v>681625</v>
      </c>
      <c r="S9272" s="75">
        <f t="shared" ref="S9272" si="7037">SUM(S9322,S9372)</f>
        <v>430567</v>
      </c>
      <c r="T9272" s="75">
        <f t="shared" ref="T9272:X9272" si="7038">SUM(T9322,T9372)</f>
        <v>257660</v>
      </c>
      <c r="U9272" s="75">
        <f t="shared" si="7038"/>
        <v>107000</v>
      </c>
      <c r="V9272" s="75">
        <f t="shared" si="7038"/>
        <v>95615</v>
      </c>
      <c r="W9272" s="75">
        <f t="shared" si="7038"/>
        <v>55045</v>
      </c>
      <c r="X9272" s="75">
        <f t="shared" si="7038"/>
        <v>688227</v>
      </c>
      <c r="Y9272" s="238">
        <f t="shared" si="6862"/>
        <v>100.96856776086558</v>
      </c>
    </row>
    <row r="9273" spans="1:25" s="76" customFormat="1">
      <c r="A9273" s="250" t="s">
        <v>2785</v>
      </c>
      <c r="B9273" s="250"/>
      <c r="C9273" s="250"/>
      <c r="D9273" s="250"/>
      <c r="E9273" s="250"/>
      <c r="F9273" s="250"/>
      <c r="G9273" s="250"/>
      <c r="H9273" s="250"/>
      <c r="I9273" s="75">
        <f t="shared" ref="I9273:P9273" si="7039">SUM(I9323,I9373)</f>
        <v>116812284</v>
      </c>
      <c r="J9273" s="75">
        <f t="shared" si="7039"/>
        <v>106490951</v>
      </c>
      <c r="K9273" s="75">
        <f t="shared" si="7039"/>
        <v>10321333</v>
      </c>
      <c r="L9273" s="75">
        <f t="shared" si="7039"/>
        <v>5437643</v>
      </c>
      <c r="M9273" s="75">
        <f t="shared" si="7039"/>
        <v>8200</v>
      </c>
      <c r="N9273" s="75">
        <f t="shared" si="7039"/>
        <v>4875490</v>
      </c>
      <c r="O9273" s="75">
        <f t="shared" si="7039"/>
        <v>0</v>
      </c>
      <c r="P9273" s="75">
        <f t="shared" si="7039"/>
        <v>0</v>
      </c>
      <c r="Q9273" s="75">
        <f t="shared" ref="Q9273:R9273" si="7040">SUM(Q9323,Q9373)</f>
        <v>126328114</v>
      </c>
      <c r="R9273" s="75">
        <f t="shared" si="7040"/>
        <v>111816443</v>
      </c>
      <c r="S9273" s="75">
        <f t="shared" ref="S9273" si="7041">SUM(S9323,S9373)</f>
        <v>87454694</v>
      </c>
      <c r="T9273" s="75">
        <f t="shared" ref="T9273:X9273" si="7042">SUM(T9323,T9373)</f>
        <v>24361738.013333336</v>
      </c>
      <c r="U9273" s="75">
        <f t="shared" si="7042"/>
        <v>9275267.3399999999</v>
      </c>
      <c r="V9273" s="75">
        <f t="shared" si="7042"/>
        <v>8597882.6699999999</v>
      </c>
      <c r="W9273" s="75">
        <f t="shared" si="7042"/>
        <v>6488588.0033333339</v>
      </c>
      <c r="X9273" s="75">
        <f t="shared" si="7042"/>
        <v>111816432.01333334</v>
      </c>
      <c r="Y9273" s="238">
        <f t="shared" si="6862"/>
        <v>99.999990174372954</v>
      </c>
    </row>
    <row r="9274" spans="1:25" s="68" customFormat="1">
      <c r="A9274" s="251" t="s">
        <v>69</v>
      </c>
      <c r="B9274" s="251"/>
      <c r="C9274" s="251"/>
      <c r="D9274" s="251"/>
      <c r="E9274" s="251"/>
      <c r="F9274" s="251"/>
      <c r="G9274" s="251"/>
      <c r="H9274" s="251"/>
      <c r="I9274" s="77">
        <f t="shared" ref="I9274:P9274" si="7043">SUM(I9228:I9273)</f>
        <v>444659691</v>
      </c>
      <c r="J9274" s="77">
        <f t="shared" si="7043"/>
        <v>431937265</v>
      </c>
      <c r="K9274" s="77">
        <f t="shared" si="7043"/>
        <v>12161826</v>
      </c>
      <c r="L9274" s="77">
        <f t="shared" si="7043"/>
        <v>6783911</v>
      </c>
      <c r="M9274" s="77">
        <f t="shared" si="7043"/>
        <v>8200</v>
      </c>
      <c r="N9274" s="77">
        <f t="shared" si="7043"/>
        <v>5369715</v>
      </c>
      <c r="O9274" s="77">
        <f t="shared" si="7043"/>
        <v>560600</v>
      </c>
      <c r="P9274" s="77">
        <f t="shared" si="7043"/>
        <v>0</v>
      </c>
      <c r="Q9274" s="77">
        <f t="shared" ref="Q9274:R9274" si="7044">SUM(Q9228:Q9273)</f>
        <v>481109329</v>
      </c>
      <c r="R9274" s="77">
        <f t="shared" si="7044"/>
        <v>464665859</v>
      </c>
      <c r="S9274" s="77">
        <f t="shared" ref="S9274" si="7045">SUM(S9228:S9273)</f>
        <v>367026484.30000001</v>
      </c>
      <c r="T9274" s="77">
        <f t="shared" ref="T9274:X9274" si="7046">SUM(T9228:T9273)</f>
        <v>95161256.013333336</v>
      </c>
      <c r="U9274" s="77">
        <f t="shared" si="7046"/>
        <v>38657858.00666666</v>
      </c>
      <c r="V9274" s="77">
        <f t="shared" si="7046"/>
        <v>33214920.336666666</v>
      </c>
      <c r="W9274" s="77">
        <f t="shared" si="7046"/>
        <v>23288477.669999998</v>
      </c>
      <c r="X9274" s="77">
        <f t="shared" si="7046"/>
        <v>462187740.31333333</v>
      </c>
      <c r="Y9274" s="239">
        <f t="shared" si="6862"/>
        <v>99.466688021366622</v>
      </c>
    </row>
    <row r="9275" spans="1:25" s="68" customFormat="1" ht="15" thickBot="1">
      <c r="A9275" s="270" t="s">
        <v>2739</v>
      </c>
      <c r="B9275" s="270"/>
      <c r="C9275" s="270"/>
      <c r="D9275" s="270"/>
      <c r="E9275" s="270"/>
      <c r="F9275" s="270"/>
      <c r="G9275" s="270"/>
      <c r="H9275" s="270"/>
      <c r="I9275" s="69"/>
      <c r="J9275" s="69"/>
      <c r="K9275" s="69"/>
      <c r="L9275" s="69"/>
      <c r="M9275" s="69"/>
      <c r="N9275" s="69"/>
      <c r="O9275" s="69"/>
      <c r="P9275" s="69"/>
      <c r="Q9275" s="69">
        <v>0</v>
      </c>
      <c r="R9275" s="69"/>
      <c r="S9275" s="69"/>
      <c r="T9275" s="69"/>
      <c r="U9275" s="69"/>
      <c r="V9275" s="69"/>
      <c r="W9275" s="69"/>
      <c r="X9275" s="69"/>
      <c r="Y9275" s="237">
        <v>0</v>
      </c>
    </row>
    <row r="9276" spans="1:25" s="68" customFormat="1" ht="41.4" thickBot="1">
      <c r="A9276" s="271" t="s">
        <v>1</v>
      </c>
      <c r="B9276" s="271"/>
      <c r="C9276" s="271"/>
      <c r="D9276" s="271"/>
      <c r="E9276" s="271"/>
      <c r="F9276" s="271"/>
      <c r="G9276" s="271"/>
      <c r="H9276" s="271"/>
      <c r="I9276" s="1" t="s">
        <v>3093</v>
      </c>
      <c r="J9276" s="1" t="s">
        <v>3130</v>
      </c>
      <c r="K9276" s="1" t="s">
        <v>3</v>
      </c>
      <c r="L9276" s="1" t="s">
        <v>4</v>
      </c>
      <c r="M9276" s="1" t="s">
        <v>5</v>
      </c>
      <c r="N9276" s="1" t="s">
        <v>6</v>
      </c>
      <c r="O9276" s="1" t="s">
        <v>7</v>
      </c>
      <c r="P9276" s="1" t="s">
        <v>8</v>
      </c>
      <c r="Q9276" s="1" t="s">
        <v>3344</v>
      </c>
      <c r="R9276" s="1" t="s">
        <v>3427</v>
      </c>
      <c r="S9276" s="1" t="s">
        <v>3447</v>
      </c>
      <c r="T9276" s="1" t="s">
        <v>3448</v>
      </c>
      <c r="U9276" s="1" t="s">
        <v>3452</v>
      </c>
      <c r="V9276" s="1" t="s">
        <v>3449</v>
      </c>
      <c r="W9276" s="1" t="s">
        <v>3450</v>
      </c>
      <c r="X9276" s="1" t="s">
        <v>3451</v>
      </c>
      <c r="Y9276" s="216" t="s">
        <v>3385</v>
      </c>
    </row>
    <row r="9277" spans="1:25" s="74" customFormat="1">
      <c r="A9277" s="70"/>
      <c r="B9277" s="70"/>
      <c r="C9277" s="70"/>
      <c r="D9277" s="71"/>
      <c r="E9277" s="71"/>
      <c r="F9277" s="72"/>
      <c r="G9277" s="165"/>
      <c r="H9277" s="73" t="s">
        <v>0</v>
      </c>
      <c r="I9277" s="45">
        <v>1</v>
      </c>
      <c r="J9277" s="45">
        <v>3</v>
      </c>
      <c r="K9277" s="45" t="s">
        <v>9</v>
      </c>
      <c r="L9277" s="45">
        <v>5</v>
      </c>
      <c r="M9277" s="45">
        <v>6</v>
      </c>
      <c r="N9277" s="45">
        <v>7</v>
      </c>
      <c r="O9277" s="45">
        <v>8</v>
      </c>
      <c r="P9277" s="45">
        <v>9</v>
      </c>
      <c r="Q9277" s="45">
        <v>1</v>
      </c>
      <c r="R9277" s="45">
        <v>2</v>
      </c>
      <c r="S9277" s="45">
        <v>3</v>
      </c>
      <c r="T9277" s="45" t="s">
        <v>3453</v>
      </c>
      <c r="U9277" s="45">
        <v>5</v>
      </c>
      <c r="V9277" s="45">
        <v>6</v>
      </c>
      <c r="W9277" s="45">
        <v>7</v>
      </c>
      <c r="X9277" s="45" t="s">
        <v>3454</v>
      </c>
      <c r="Y9277" s="276">
        <v>9</v>
      </c>
    </row>
    <row r="9278" spans="1:25" s="76" customFormat="1">
      <c r="A9278" s="272" t="s">
        <v>2699</v>
      </c>
      <c r="B9278" s="272"/>
      <c r="C9278" s="272"/>
      <c r="D9278" s="272"/>
      <c r="E9278" s="272"/>
      <c r="F9278" s="272"/>
      <c r="G9278" s="272"/>
      <c r="H9278" s="272"/>
      <c r="I9278" s="75">
        <f t="shared" ref="I9278:P9278" si="7047">SUM(I12)</f>
        <v>1449863</v>
      </c>
      <c r="J9278" s="75">
        <f t="shared" si="7047"/>
        <v>1449863</v>
      </c>
      <c r="K9278" s="75">
        <f t="shared" si="7047"/>
        <v>0</v>
      </c>
      <c r="L9278" s="75">
        <f t="shared" si="7047"/>
        <v>0</v>
      </c>
      <c r="M9278" s="75">
        <f t="shared" si="7047"/>
        <v>0</v>
      </c>
      <c r="N9278" s="75">
        <f t="shared" si="7047"/>
        <v>0</v>
      </c>
      <c r="O9278" s="75">
        <f t="shared" si="7047"/>
        <v>0</v>
      </c>
      <c r="P9278" s="75">
        <f t="shared" si="7047"/>
        <v>0</v>
      </c>
      <c r="Q9278" s="75">
        <f t="shared" ref="Q9278:R9278" si="7048">SUM(Q12)</f>
        <v>1539727</v>
      </c>
      <c r="R9278" s="75">
        <f t="shared" si="7048"/>
        <v>1539727</v>
      </c>
      <c r="S9278" s="75">
        <f t="shared" ref="S9278" si="7049">SUM(S12)</f>
        <v>1152507</v>
      </c>
      <c r="T9278" s="75">
        <f t="shared" ref="T9278:X9278" si="7050">SUM(T12)</f>
        <v>387220</v>
      </c>
      <c r="U9278" s="75">
        <f t="shared" si="7050"/>
        <v>129060</v>
      </c>
      <c r="V9278" s="75">
        <f t="shared" si="7050"/>
        <v>129080</v>
      </c>
      <c r="W9278" s="75">
        <f t="shared" si="7050"/>
        <v>129080</v>
      </c>
      <c r="X9278" s="75">
        <f t="shared" si="7050"/>
        <v>1539727</v>
      </c>
      <c r="Y9278" s="238">
        <f t="shared" ref="Y9278:Y9324" si="7051">IF(R9278=0,0,(X9278/R9278)*100)</f>
        <v>100</v>
      </c>
    </row>
    <row r="9279" spans="1:25" s="76" customFormat="1">
      <c r="A9279" s="250" t="s">
        <v>2700</v>
      </c>
      <c r="B9279" s="250"/>
      <c r="C9279" s="250"/>
      <c r="D9279" s="250"/>
      <c r="E9279" s="250"/>
      <c r="F9279" s="250"/>
      <c r="G9279" s="250"/>
      <c r="H9279" s="250"/>
      <c r="I9279" s="75">
        <f t="shared" ref="I9279:P9279" si="7052">SUM(I55)</f>
        <v>207085</v>
      </c>
      <c r="J9279" s="75">
        <f t="shared" si="7052"/>
        <v>207085</v>
      </c>
      <c r="K9279" s="75">
        <f t="shared" si="7052"/>
        <v>0</v>
      </c>
      <c r="L9279" s="75">
        <f t="shared" si="7052"/>
        <v>0</v>
      </c>
      <c r="M9279" s="75">
        <f t="shared" si="7052"/>
        <v>0</v>
      </c>
      <c r="N9279" s="75">
        <f t="shared" si="7052"/>
        <v>0</v>
      </c>
      <c r="O9279" s="75">
        <f t="shared" si="7052"/>
        <v>0</v>
      </c>
      <c r="P9279" s="75">
        <f t="shared" si="7052"/>
        <v>0</v>
      </c>
      <c r="Q9279" s="75">
        <f t="shared" ref="Q9279:R9279" si="7053">SUM(Q55)</f>
        <v>216036</v>
      </c>
      <c r="R9279" s="75">
        <f t="shared" si="7053"/>
        <v>216036</v>
      </c>
      <c r="S9279" s="75">
        <f t="shared" ref="S9279" si="7054">SUM(S55)</f>
        <v>186077</v>
      </c>
      <c r="T9279" s="75">
        <f t="shared" ref="T9279:X9279" si="7055">SUM(T55)</f>
        <v>29959</v>
      </c>
      <c r="U9279" s="75">
        <f t="shared" si="7055"/>
        <v>16000</v>
      </c>
      <c r="V9279" s="75">
        <f t="shared" si="7055"/>
        <v>13959</v>
      </c>
      <c r="W9279" s="75">
        <f t="shared" si="7055"/>
        <v>0</v>
      </c>
      <c r="X9279" s="75">
        <f t="shared" si="7055"/>
        <v>216036</v>
      </c>
      <c r="Y9279" s="238">
        <f t="shared" si="7051"/>
        <v>100</v>
      </c>
    </row>
    <row r="9280" spans="1:25" s="76" customFormat="1">
      <c r="A9280" s="250" t="s">
        <v>2701</v>
      </c>
      <c r="B9280" s="250"/>
      <c r="C9280" s="250"/>
      <c r="D9280" s="250"/>
      <c r="E9280" s="250"/>
      <c r="F9280" s="250"/>
      <c r="G9280" s="250"/>
      <c r="H9280" s="250"/>
      <c r="I9280" s="75">
        <f t="shared" ref="I9280:P9280" si="7056">SUM(I93)</f>
        <v>198000</v>
      </c>
      <c r="J9280" s="75">
        <f t="shared" si="7056"/>
        <v>198000</v>
      </c>
      <c r="K9280" s="75">
        <f t="shared" si="7056"/>
        <v>0</v>
      </c>
      <c r="L9280" s="75">
        <f t="shared" si="7056"/>
        <v>0</v>
      </c>
      <c r="M9280" s="75">
        <f t="shared" si="7056"/>
        <v>0</v>
      </c>
      <c r="N9280" s="75">
        <f t="shared" si="7056"/>
        <v>0</v>
      </c>
      <c r="O9280" s="75">
        <f t="shared" si="7056"/>
        <v>0</v>
      </c>
      <c r="P9280" s="75">
        <f t="shared" si="7056"/>
        <v>0</v>
      </c>
      <c r="Q9280" s="75">
        <f t="shared" ref="Q9280:R9280" si="7057">SUM(Q93)</f>
        <v>228491</v>
      </c>
      <c r="R9280" s="75">
        <f t="shared" si="7057"/>
        <v>228491</v>
      </c>
      <c r="S9280" s="75">
        <f t="shared" ref="S9280" si="7058">SUM(S93)</f>
        <v>171900</v>
      </c>
      <c r="T9280" s="75">
        <f t="shared" ref="T9280:X9280" si="7059">SUM(T93)</f>
        <v>56591</v>
      </c>
      <c r="U9280" s="75">
        <f t="shared" si="7059"/>
        <v>18600</v>
      </c>
      <c r="V9280" s="75">
        <f t="shared" si="7059"/>
        <v>19000</v>
      </c>
      <c r="W9280" s="75">
        <f t="shared" si="7059"/>
        <v>18991</v>
      </c>
      <c r="X9280" s="75">
        <f t="shared" si="7059"/>
        <v>228491</v>
      </c>
      <c r="Y9280" s="238">
        <f t="shared" si="7051"/>
        <v>100</v>
      </c>
    </row>
    <row r="9281" spans="1:25" s="76" customFormat="1">
      <c r="A9281" s="250" t="s">
        <v>2702</v>
      </c>
      <c r="B9281" s="250"/>
      <c r="C9281" s="250"/>
      <c r="D9281" s="250"/>
      <c r="E9281" s="250"/>
      <c r="F9281" s="250"/>
      <c r="G9281" s="250"/>
      <c r="H9281" s="250"/>
      <c r="I9281" s="75">
        <f t="shared" ref="I9281:P9281" si="7060">SUM(I136)</f>
        <v>269027</v>
      </c>
      <c r="J9281" s="75">
        <f t="shared" si="7060"/>
        <v>269027</v>
      </c>
      <c r="K9281" s="75">
        <f t="shared" si="7060"/>
        <v>0</v>
      </c>
      <c r="L9281" s="75">
        <f t="shared" si="7060"/>
        <v>0</v>
      </c>
      <c r="M9281" s="75">
        <f t="shared" si="7060"/>
        <v>0</v>
      </c>
      <c r="N9281" s="75">
        <f t="shared" si="7060"/>
        <v>0</v>
      </c>
      <c r="O9281" s="75">
        <f t="shared" si="7060"/>
        <v>0</v>
      </c>
      <c r="P9281" s="75">
        <f t="shared" si="7060"/>
        <v>0</v>
      </c>
      <c r="Q9281" s="75">
        <f t="shared" ref="Q9281:R9281" si="7061">SUM(Q136)</f>
        <v>276387</v>
      </c>
      <c r="R9281" s="75">
        <f t="shared" si="7061"/>
        <v>276387</v>
      </c>
      <c r="S9281" s="75">
        <f t="shared" ref="S9281" si="7062">SUM(S136)</f>
        <v>177791</v>
      </c>
      <c r="T9281" s="75">
        <f t="shared" ref="T9281:X9281" si="7063">SUM(T136)</f>
        <v>98596</v>
      </c>
      <c r="U9281" s="75">
        <f t="shared" si="7063"/>
        <v>30000</v>
      </c>
      <c r="V9281" s="75">
        <f t="shared" si="7063"/>
        <v>30000</v>
      </c>
      <c r="W9281" s="75">
        <f t="shared" si="7063"/>
        <v>38596</v>
      </c>
      <c r="X9281" s="75">
        <f t="shared" si="7063"/>
        <v>276387</v>
      </c>
      <c r="Y9281" s="238">
        <f t="shared" si="7051"/>
        <v>100</v>
      </c>
    </row>
    <row r="9282" spans="1:25" s="76" customFormat="1">
      <c r="A9282" s="250" t="s">
        <v>2703</v>
      </c>
      <c r="B9282" s="250"/>
      <c r="C9282" s="250"/>
      <c r="D9282" s="250"/>
      <c r="E9282" s="250"/>
      <c r="F9282" s="250"/>
      <c r="G9282" s="250"/>
      <c r="H9282" s="250"/>
      <c r="I9282" s="75">
        <f t="shared" ref="I9282:P9282" si="7064">SUM(I192)</f>
        <v>266587</v>
      </c>
      <c r="J9282" s="75">
        <f t="shared" si="7064"/>
        <v>266587</v>
      </c>
      <c r="K9282" s="75">
        <f t="shared" si="7064"/>
        <v>0</v>
      </c>
      <c r="L9282" s="75">
        <f t="shared" si="7064"/>
        <v>0</v>
      </c>
      <c r="M9282" s="75">
        <f t="shared" si="7064"/>
        <v>0</v>
      </c>
      <c r="N9282" s="75">
        <f t="shared" si="7064"/>
        <v>0</v>
      </c>
      <c r="O9282" s="75">
        <f t="shared" si="7064"/>
        <v>0</v>
      </c>
      <c r="P9282" s="75">
        <f t="shared" si="7064"/>
        <v>0</v>
      </c>
      <c r="Q9282" s="75">
        <f t="shared" ref="Q9282:R9282" si="7065">SUM(Q192)</f>
        <v>367837</v>
      </c>
      <c r="R9282" s="75">
        <f t="shared" si="7065"/>
        <v>367837</v>
      </c>
      <c r="S9282" s="75">
        <f t="shared" ref="S9282" si="7066">SUM(S192)</f>
        <v>261795</v>
      </c>
      <c r="T9282" s="75">
        <f t="shared" ref="T9282:X9282" si="7067">SUM(T192)</f>
        <v>106042</v>
      </c>
      <c r="U9282" s="75">
        <f t="shared" si="7067"/>
        <v>35000</v>
      </c>
      <c r="V9282" s="75">
        <f t="shared" si="7067"/>
        <v>35000</v>
      </c>
      <c r="W9282" s="75">
        <f t="shared" si="7067"/>
        <v>36042</v>
      </c>
      <c r="X9282" s="75">
        <f t="shared" si="7067"/>
        <v>367837</v>
      </c>
      <c r="Y9282" s="238">
        <f t="shared" si="7051"/>
        <v>100</v>
      </c>
    </row>
    <row r="9283" spans="1:25" s="76" customFormat="1">
      <c r="A9283" s="250" t="s">
        <v>2704</v>
      </c>
      <c r="B9283" s="250"/>
      <c r="C9283" s="250"/>
      <c r="D9283" s="250"/>
      <c r="E9283" s="250"/>
      <c r="F9283" s="250"/>
      <c r="G9283" s="250"/>
      <c r="H9283" s="250"/>
      <c r="I9283" s="75">
        <v>0</v>
      </c>
      <c r="J9283" s="75">
        <v>0</v>
      </c>
      <c r="K9283" s="75">
        <v>0</v>
      </c>
      <c r="L9283" s="75">
        <v>0</v>
      </c>
      <c r="M9283" s="75">
        <v>0</v>
      </c>
      <c r="N9283" s="75">
        <v>0</v>
      </c>
      <c r="O9283" s="75">
        <v>0</v>
      </c>
      <c r="P9283" s="75">
        <v>0</v>
      </c>
      <c r="Q9283" s="75">
        <v>0</v>
      </c>
      <c r="R9283" s="75"/>
      <c r="S9283" s="75">
        <v>0</v>
      </c>
      <c r="T9283" s="75">
        <v>0</v>
      </c>
      <c r="U9283" s="75">
        <v>0</v>
      </c>
      <c r="V9283" s="75">
        <v>0</v>
      </c>
      <c r="W9283" s="75">
        <v>0</v>
      </c>
      <c r="X9283" s="75">
        <v>0</v>
      </c>
      <c r="Y9283" s="238">
        <f t="shared" si="7051"/>
        <v>0</v>
      </c>
    </row>
    <row r="9284" spans="1:25" s="76" customFormat="1">
      <c r="A9284" s="250" t="s">
        <v>2705</v>
      </c>
      <c r="B9284" s="250"/>
      <c r="C9284" s="250"/>
      <c r="D9284" s="250"/>
      <c r="E9284" s="250"/>
      <c r="F9284" s="250"/>
      <c r="G9284" s="250"/>
      <c r="H9284" s="250"/>
      <c r="I9284" s="75">
        <f t="shared" ref="I9284:P9284" si="7068">SUM(I254)</f>
        <v>107244</v>
      </c>
      <c r="J9284" s="75">
        <f t="shared" si="7068"/>
        <v>107244</v>
      </c>
      <c r="K9284" s="75">
        <f t="shared" si="7068"/>
        <v>0</v>
      </c>
      <c r="L9284" s="75">
        <f t="shared" si="7068"/>
        <v>0</v>
      </c>
      <c r="M9284" s="75">
        <f t="shared" si="7068"/>
        <v>0</v>
      </c>
      <c r="N9284" s="75">
        <f t="shared" si="7068"/>
        <v>0</v>
      </c>
      <c r="O9284" s="75">
        <f t="shared" si="7068"/>
        <v>0</v>
      </c>
      <c r="P9284" s="75">
        <f t="shared" si="7068"/>
        <v>0</v>
      </c>
      <c r="Q9284" s="75">
        <f t="shared" ref="Q9284:R9284" si="7069">SUM(Q254)</f>
        <v>159054</v>
      </c>
      <c r="R9284" s="75">
        <f t="shared" si="7069"/>
        <v>159054</v>
      </c>
      <c r="S9284" s="75">
        <f t="shared" ref="S9284" si="7070">SUM(S254)</f>
        <v>119562</v>
      </c>
      <c r="T9284" s="75">
        <f t="shared" ref="T9284:X9284" si="7071">SUM(T254)</f>
        <v>39492</v>
      </c>
      <c r="U9284" s="75">
        <f t="shared" si="7071"/>
        <v>13546</v>
      </c>
      <c r="V9284" s="75">
        <f t="shared" si="7071"/>
        <v>13546</v>
      </c>
      <c r="W9284" s="75">
        <f t="shared" si="7071"/>
        <v>12400</v>
      </c>
      <c r="X9284" s="75">
        <f t="shared" si="7071"/>
        <v>159054</v>
      </c>
      <c r="Y9284" s="238">
        <f t="shared" si="7051"/>
        <v>100</v>
      </c>
    </row>
    <row r="9285" spans="1:25" s="76" customFormat="1">
      <c r="A9285" s="250" t="s">
        <v>2706</v>
      </c>
      <c r="B9285" s="250"/>
      <c r="C9285" s="250"/>
      <c r="D9285" s="250"/>
      <c r="E9285" s="250"/>
      <c r="F9285" s="250"/>
      <c r="G9285" s="250"/>
      <c r="H9285" s="250"/>
      <c r="I9285" s="75">
        <f t="shared" ref="I9285:P9285" si="7072">SUM(I287)</f>
        <v>505000</v>
      </c>
      <c r="J9285" s="75">
        <f t="shared" si="7072"/>
        <v>505000</v>
      </c>
      <c r="K9285" s="75">
        <f t="shared" si="7072"/>
        <v>0</v>
      </c>
      <c r="L9285" s="75">
        <f t="shared" si="7072"/>
        <v>0</v>
      </c>
      <c r="M9285" s="75">
        <f t="shared" si="7072"/>
        <v>0</v>
      </c>
      <c r="N9285" s="75">
        <f t="shared" si="7072"/>
        <v>0</v>
      </c>
      <c r="O9285" s="75">
        <f t="shared" si="7072"/>
        <v>0</v>
      </c>
      <c r="P9285" s="75">
        <f t="shared" si="7072"/>
        <v>0</v>
      </c>
      <c r="Q9285" s="75">
        <f t="shared" ref="Q9285:R9285" si="7073">SUM(Q287)</f>
        <v>505487</v>
      </c>
      <c r="R9285" s="75">
        <f t="shared" si="7073"/>
        <v>505487</v>
      </c>
      <c r="S9285" s="75">
        <f t="shared" ref="S9285" si="7074">SUM(S287)</f>
        <v>393403</v>
      </c>
      <c r="T9285" s="75">
        <f t="shared" ref="T9285:X9285" si="7075">SUM(T287)</f>
        <v>112084</v>
      </c>
      <c r="U9285" s="75">
        <f t="shared" si="7075"/>
        <v>47000</v>
      </c>
      <c r="V9285" s="75">
        <f t="shared" si="7075"/>
        <v>46000</v>
      </c>
      <c r="W9285" s="75">
        <f t="shared" si="7075"/>
        <v>19084</v>
      </c>
      <c r="X9285" s="75">
        <f t="shared" si="7075"/>
        <v>505487</v>
      </c>
      <c r="Y9285" s="238">
        <f t="shared" si="7051"/>
        <v>100</v>
      </c>
    </row>
    <row r="9286" spans="1:25" s="76" customFormat="1">
      <c r="A9286" s="250" t="s">
        <v>2707</v>
      </c>
      <c r="B9286" s="250"/>
      <c r="C9286" s="250"/>
      <c r="D9286" s="250"/>
      <c r="E9286" s="250"/>
      <c r="F9286" s="250"/>
      <c r="G9286" s="250"/>
      <c r="H9286" s="250"/>
      <c r="I9286" s="75">
        <f t="shared" ref="I9286:P9286" si="7076">SUM(I325)</f>
        <v>5170000</v>
      </c>
      <c r="J9286" s="75">
        <f t="shared" si="7076"/>
        <v>5170000</v>
      </c>
      <c r="K9286" s="75">
        <f t="shared" si="7076"/>
        <v>0</v>
      </c>
      <c r="L9286" s="75">
        <f t="shared" si="7076"/>
        <v>0</v>
      </c>
      <c r="M9286" s="75">
        <f t="shared" si="7076"/>
        <v>0</v>
      </c>
      <c r="N9286" s="75">
        <f t="shared" si="7076"/>
        <v>0</v>
      </c>
      <c r="O9286" s="75">
        <f t="shared" si="7076"/>
        <v>0</v>
      </c>
      <c r="P9286" s="75">
        <f t="shared" si="7076"/>
        <v>0</v>
      </c>
      <c r="Q9286" s="75">
        <f t="shared" ref="Q9286:R9286" si="7077">SUM(Q325)</f>
        <v>5394262</v>
      </c>
      <c r="R9286" s="75">
        <f t="shared" si="7077"/>
        <v>5394262</v>
      </c>
      <c r="S9286" s="75">
        <f t="shared" ref="S9286" si="7078">SUM(S325)</f>
        <v>3787282</v>
      </c>
      <c r="T9286" s="75">
        <f t="shared" ref="T9286:X9286" si="7079">SUM(T325)</f>
        <v>1606980</v>
      </c>
      <c r="U9286" s="75">
        <f t="shared" si="7079"/>
        <v>666980</v>
      </c>
      <c r="V9286" s="75">
        <f t="shared" si="7079"/>
        <v>470000</v>
      </c>
      <c r="W9286" s="75">
        <f t="shared" si="7079"/>
        <v>470000</v>
      </c>
      <c r="X9286" s="75">
        <f t="shared" si="7079"/>
        <v>5394262</v>
      </c>
      <c r="Y9286" s="238">
        <f t="shared" si="7051"/>
        <v>100</v>
      </c>
    </row>
    <row r="9287" spans="1:25" s="76" customFormat="1">
      <c r="A9287" s="250" t="s">
        <v>2708</v>
      </c>
      <c r="B9287" s="250"/>
      <c r="C9287" s="250"/>
      <c r="D9287" s="250"/>
      <c r="E9287" s="250"/>
      <c r="F9287" s="250"/>
      <c r="G9287" s="250"/>
      <c r="H9287" s="250"/>
      <c r="I9287" s="75">
        <f t="shared" ref="I9287:P9287" si="7080">SUM(I371)</f>
        <v>291480</v>
      </c>
      <c r="J9287" s="75">
        <f t="shared" si="7080"/>
        <v>291480</v>
      </c>
      <c r="K9287" s="75">
        <f t="shared" si="7080"/>
        <v>0</v>
      </c>
      <c r="L9287" s="75">
        <f t="shared" si="7080"/>
        <v>0</v>
      </c>
      <c r="M9287" s="75">
        <f t="shared" si="7080"/>
        <v>0</v>
      </c>
      <c r="N9287" s="75">
        <f t="shared" si="7080"/>
        <v>0</v>
      </c>
      <c r="O9287" s="75">
        <f t="shared" si="7080"/>
        <v>0</v>
      </c>
      <c r="P9287" s="75">
        <f t="shared" si="7080"/>
        <v>0</v>
      </c>
      <c r="Q9287" s="75">
        <f t="shared" ref="Q9287:R9287" si="7081">SUM(Q371)</f>
        <v>303569</v>
      </c>
      <c r="R9287" s="75">
        <f t="shared" si="7081"/>
        <v>303569</v>
      </c>
      <c r="S9287" s="75">
        <f t="shared" ref="S9287" si="7082">SUM(S371)</f>
        <v>233897</v>
      </c>
      <c r="T9287" s="75">
        <f t="shared" ref="T9287:X9287" si="7083">SUM(T371)</f>
        <v>69672</v>
      </c>
      <c r="U9287" s="75">
        <f t="shared" si="7083"/>
        <v>25000</v>
      </c>
      <c r="V9287" s="75">
        <f t="shared" si="7083"/>
        <v>25000</v>
      </c>
      <c r="W9287" s="75">
        <f t="shared" si="7083"/>
        <v>19672</v>
      </c>
      <c r="X9287" s="75">
        <f t="shared" si="7083"/>
        <v>303569</v>
      </c>
      <c r="Y9287" s="238">
        <f t="shared" si="7051"/>
        <v>100</v>
      </c>
    </row>
    <row r="9288" spans="1:25" s="76" customFormat="1">
      <c r="A9288" s="250" t="s">
        <v>2709</v>
      </c>
      <c r="B9288" s="250"/>
      <c r="C9288" s="250"/>
      <c r="D9288" s="250"/>
      <c r="E9288" s="250"/>
      <c r="F9288" s="250"/>
      <c r="G9288" s="250"/>
      <c r="H9288" s="250"/>
      <c r="I9288" s="75">
        <f t="shared" ref="I9288:P9288" si="7084">SUM(I413)</f>
        <v>675197</v>
      </c>
      <c r="J9288" s="75">
        <f t="shared" si="7084"/>
        <v>675197</v>
      </c>
      <c r="K9288" s="75">
        <f t="shared" si="7084"/>
        <v>0</v>
      </c>
      <c r="L9288" s="75">
        <f t="shared" si="7084"/>
        <v>0</v>
      </c>
      <c r="M9288" s="75">
        <f t="shared" si="7084"/>
        <v>0</v>
      </c>
      <c r="N9288" s="75">
        <f t="shared" si="7084"/>
        <v>0</v>
      </c>
      <c r="O9288" s="75">
        <f t="shared" si="7084"/>
        <v>0</v>
      </c>
      <c r="P9288" s="75">
        <f t="shared" si="7084"/>
        <v>0</v>
      </c>
      <c r="Q9288" s="75">
        <f t="shared" ref="Q9288:R9288" si="7085">SUM(Q413)</f>
        <v>789434</v>
      </c>
      <c r="R9288" s="75">
        <f t="shared" si="7085"/>
        <v>789434</v>
      </c>
      <c r="S9288" s="75">
        <f t="shared" ref="S9288" si="7086">SUM(S413)</f>
        <v>593375</v>
      </c>
      <c r="T9288" s="75">
        <f t="shared" ref="T9288:X9288" si="7087">SUM(T413)</f>
        <v>196059</v>
      </c>
      <c r="U9288" s="75">
        <f t="shared" si="7087"/>
        <v>62353</v>
      </c>
      <c r="V9288" s="75">
        <f t="shared" si="7087"/>
        <v>66853</v>
      </c>
      <c r="W9288" s="75">
        <f t="shared" si="7087"/>
        <v>66853</v>
      </c>
      <c r="X9288" s="75">
        <f t="shared" si="7087"/>
        <v>789434</v>
      </c>
      <c r="Y9288" s="238">
        <f t="shared" si="7051"/>
        <v>100</v>
      </c>
    </row>
    <row r="9289" spans="1:25" s="76" customFormat="1">
      <c r="A9289" s="250" t="s">
        <v>2710</v>
      </c>
      <c r="B9289" s="250"/>
      <c r="C9289" s="250"/>
      <c r="D9289" s="250"/>
      <c r="E9289" s="250"/>
      <c r="F9289" s="250"/>
      <c r="G9289" s="250"/>
      <c r="H9289" s="250"/>
      <c r="I9289" s="75">
        <f t="shared" ref="I9289:P9289" si="7088">SUM(I469)</f>
        <v>5874248</v>
      </c>
      <c r="J9289" s="75">
        <f t="shared" si="7088"/>
        <v>5810000</v>
      </c>
      <c r="K9289" s="75">
        <f t="shared" si="7088"/>
        <v>64248</v>
      </c>
      <c r="L9289" s="75">
        <f t="shared" si="7088"/>
        <v>0</v>
      </c>
      <c r="M9289" s="75">
        <f t="shared" si="7088"/>
        <v>0</v>
      </c>
      <c r="N9289" s="75">
        <f t="shared" si="7088"/>
        <v>64248</v>
      </c>
      <c r="O9289" s="75">
        <f t="shared" si="7088"/>
        <v>0</v>
      </c>
      <c r="P9289" s="75">
        <f t="shared" si="7088"/>
        <v>0</v>
      </c>
      <c r="Q9289" s="75">
        <f t="shared" ref="Q9289:R9289" si="7089">SUM(Q469)</f>
        <v>6187044</v>
      </c>
      <c r="R9289" s="75">
        <f t="shared" si="7089"/>
        <v>6088673</v>
      </c>
      <c r="S9289" s="75">
        <f t="shared" ref="S9289" si="7090">SUM(S469)</f>
        <v>4780610</v>
      </c>
      <c r="T9289" s="75">
        <f t="shared" ref="T9289:X9289" si="7091">SUM(T469)</f>
        <v>1308063</v>
      </c>
      <c r="U9289" s="75">
        <f t="shared" si="7091"/>
        <v>530000</v>
      </c>
      <c r="V9289" s="75">
        <f t="shared" si="7091"/>
        <v>530000</v>
      </c>
      <c r="W9289" s="75">
        <f t="shared" si="7091"/>
        <v>248063</v>
      </c>
      <c r="X9289" s="75">
        <f t="shared" si="7091"/>
        <v>6088673</v>
      </c>
      <c r="Y9289" s="238">
        <f t="shared" si="7051"/>
        <v>100</v>
      </c>
    </row>
    <row r="9290" spans="1:25" s="76" customFormat="1">
      <c r="A9290" s="250" t="s">
        <v>2711</v>
      </c>
      <c r="B9290" s="250"/>
      <c r="C9290" s="250"/>
      <c r="D9290" s="250"/>
      <c r="E9290" s="250"/>
      <c r="F9290" s="250"/>
      <c r="G9290" s="250"/>
      <c r="H9290" s="250"/>
      <c r="I9290" s="75">
        <f t="shared" ref="I9290:P9290" si="7092">SUM(I514)</f>
        <v>14066550</v>
      </c>
      <c r="J9290" s="75">
        <f t="shared" si="7092"/>
        <v>14066550</v>
      </c>
      <c r="K9290" s="75">
        <f t="shared" si="7092"/>
        <v>0</v>
      </c>
      <c r="L9290" s="75">
        <f t="shared" si="7092"/>
        <v>0</v>
      </c>
      <c r="M9290" s="75">
        <f t="shared" si="7092"/>
        <v>0</v>
      </c>
      <c r="N9290" s="75">
        <f t="shared" si="7092"/>
        <v>0</v>
      </c>
      <c r="O9290" s="75">
        <f t="shared" si="7092"/>
        <v>0</v>
      </c>
      <c r="P9290" s="75">
        <f t="shared" si="7092"/>
        <v>0</v>
      </c>
      <c r="Q9290" s="75">
        <f t="shared" ref="Q9290:R9290" si="7093">SUM(Q514)</f>
        <v>14737232</v>
      </c>
      <c r="R9290" s="75">
        <f t="shared" si="7093"/>
        <v>14737232</v>
      </c>
      <c r="S9290" s="75">
        <f t="shared" ref="S9290" si="7094">SUM(S514)</f>
        <v>11556858</v>
      </c>
      <c r="T9290" s="75">
        <f t="shared" ref="T9290:X9290" si="7095">SUM(T514)</f>
        <v>3180374</v>
      </c>
      <c r="U9290" s="75">
        <f t="shared" si="7095"/>
        <v>1330000</v>
      </c>
      <c r="V9290" s="75">
        <f t="shared" si="7095"/>
        <v>1330000</v>
      </c>
      <c r="W9290" s="75">
        <f t="shared" si="7095"/>
        <v>520374</v>
      </c>
      <c r="X9290" s="75">
        <f t="shared" si="7095"/>
        <v>14737232</v>
      </c>
      <c r="Y9290" s="238">
        <f t="shared" si="7051"/>
        <v>100</v>
      </c>
    </row>
    <row r="9291" spans="1:25" s="76" customFormat="1">
      <c r="A9291" s="250" t="s">
        <v>2712</v>
      </c>
      <c r="B9291" s="250"/>
      <c r="C9291" s="250"/>
      <c r="D9291" s="250"/>
      <c r="E9291" s="250"/>
      <c r="F9291" s="250"/>
      <c r="G9291" s="250"/>
      <c r="H9291" s="250"/>
      <c r="I9291" s="75">
        <f t="shared" ref="I9291:P9291" si="7096">SUM(I562)</f>
        <v>5685000</v>
      </c>
      <c r="J9291" s="75">
        <f t="shared" si="7096"/>
        <v>5500000</v>
      </c>
      <c r="K9291" s="75">
        <f t="shared" si="7096"/>
        <v>185000</v>
      </c>
      <c r="L9291" s="75">
        <f t="shared" si="7096"/>
        <v>0</v>
      </c>
      <c r="M9291" s="75">
        <f t="shared" si="7096"/>
        <v>0</v>
      </c>
      <c r="N9291" s="75">
        <f t="shared" si="7096"/>
        <v>185000</v>
      </c>
      <c r="O9291" s="75">
        <f t="shared" si="7096"/>
        <v>0</v>
      </c>
      <c r="P9291" s="75">
        <f t="shared" si="7096"/>
        <v>0</v>
      </c>
      <c r="Q9291" s="75">
        <f t="shared" ref="Q9291:R9291" si="7097">SUM(Q562)</f>
        <v>5941942</v>
      </c>
      <c r="R9291" s="75">
        <f t="shared" si="7097"/>
        <v>5764705</v>
      </c>
      <c r="S9291" s="75">
        <f t="shared" ref="S9291" si="7098">SUM(S562)</f>
        <v>4425292</v>
      </c>
      <c r="T9291" s="75">
        <f t="shared" ref="T9291:X9291" si="7099">SUM(T562)</f>
        <v>1339413</v>
      </c>
      <c r="U9291" s="75">
        <f t="shared" si="7099"/>
        <v>490000</v>
      </c>
      <c r="V9291" s="75">
        <f t="shared" si="7099"/>
        <v>490000</v>
      </c>
      <c r="W9291" s="75">
        <f t="shared" si="7099"/>
        <v>359413</v>
      </c>
      <c r="X9291" s="75">
        <f t="shared" si="7099"/>
        <v>5764705</v>
      </c>
      <c r="Y9291" s="238">
        <f t="shared" si="7051"/>
        <v>100</v>
      </c>
    </row>
    <row r="9292" spans="1:25" s="76" customFormat="1">
      <c r="A9292" s="250" t="s">
        <v>2713</v>
      </c>
      <c r="B9292" s="250"/>
      <c r="C9292" s="250"/>
      <c r="D9292" s="250"/>
      <c r="E9292" s="250"/>
      <c r="F9292" s="250"/>
      <c r="G9292" s="250"/>
      <c r="H9292" s="250"/>
      <c r="I9292" s="75">
        <f t="shared" ref="I9292:P9292" si="7100">SUM(I608)</f>
        <v>635583</v>
      </c>
      <c r="J9292" s="75">
        <f t="shared" si="7100"/>
        <v>611583</v>
      </c>
      <c r="K9292" s="75">
        <f t="shared" si="7100"/>
        <v>24000</v>
      </c>
      <c r="L9292" s="75">
        <f t="shared" si="7100"/>
        <v>0</v>
      </c>
      <c r="M9292" s="75">
        <f t="shared" si="7100"/>
        <v>0</v>
      </c>
      <c r="N9292" s="75">
        <f t="shared" si="7100"/>
        <v>24000</v>
      </c>
      <c r="O9292" s="75">
        <f t="shared" si="7100"/>
        <v>0</v>
      </c>
      <c r="P9292" s="75">
        <f t="shared" si="7100"/>
        <v>0</v>
      </c>
      <c r="Q9292" s="75">
        <f t="shared" ref="Q9292:R9292" si="7101">SUM(Q608)</f>
        <v>689873</v>
      </c>
      <c r="R9292" s="75">
        <f t="shared" si="7101"/>
        <v>641873</v>
      </c>
      <c r="S9292" s="75">
        <f t="shared" ref="S9292" si="7102">SUM(S608)</f>
        <v>499464</v>
      </c>
      <c r="T9292" s="75">
        <f t="shared" ref="T9292:X9292" si="7103">SUM(T608)</f>
        <v>142409</v>
      </c>
      <c r="U9292" s="75">
        <f t="shared" si="7103"/>
        <v>55490</v>
      </c>
      <c r="V9292" s="75">
        <f t="shared" si="7103"/>
        <v>55490</v>
      </c>
      <c r="W9292" s="75">
        <f t="shared" si="7103"/>
        <v>31429</v>
      </c>
      <c r="X9292" s="75">
        <f t="shared" si="7103"/>
        <v>641873</v>
      </c>
      <c r="Y9292" s="238">
        <f t="shared" si="7051"/>
        <v>100</v>
      </c>
    </row>
    <row r="9293" spans="1:25" s="76" customFormat="1">
      <c r="A9293" s="250" t="s">
        <v>2714</v>
      </c>
      <c r="B9293" s="250"/>
      <c r="C9293" s="250"/>
      <c r="D9293" s="250"/>
      <c r="E9293" s="250"/>
      <c r="F9293" s="250"/>
      <c r="G9293" s="250"/>
      <c r="H9293" s="250"/>
      <c r="I9293" s="75">
        <f t="shared" ref="I9293:P9293" si="7104">SUM(I656)</f>
        <v>598300</v>
      </c>
      <c r="J9293" s="75">
        <f t="shared" si="7104"/>
        <v>598300</v>
      </c>
      <c r="K9293" s="75">
        <f t="shared" si="7104"/>
        <v>0</v>
      </c>
      <c r="L9293" s="75">
        <f t="shared" si="7104"/>
        <v>0</v>
      </c>
      <c r="M9293" s="75">
        <f t="shared" si="7104"/>
        <v>0</v>
      </c>
      <c r="N9293" s="75">
        <f t="shared" si="7104"/>
        <v>0</v>
      </c>
      <c r="O9293" s="75">
        <f t="shared" si="7104"/>
        <v>0</v>
      </c>
      <c r="P9293" s="75">
        <f t="shared" si="7104"/>
        <v>0</v>
      </c>
      <c r="Q9293" s="75">
        <f t="shared" ref="Q9293:R9293" si="7105">SUM(Q656)</f>
        <v>714940</v>
      </c>
      <c r="R9293" s="75">
        <f t="shared" si="7105"/>
        <v>714940</v>
      </c>
      <c r="S9293" s="75">
        <f t="shared" ref="S9293" si="7106">SUM(S656)</f>
        <v>513581</v>
      </c>
      <c r="T9293" s="75">
        <f t="shared" ref="T9293:X9293" si="7107">SUM(T656)</f>
        <v>201359</v>
      </c>
      <c r="U9293" s="75">
        <f t="shared" si="7107"/>
        <v>66000</v>
      </c>
      <c r="V9293" s="75">
        <f t="shared" si="7107"/>
        <v>66000</v>
      </c>
      <c r="W9293" s="75">
        <f t="shared" si="7107"/>
        <v>69359</v>
      </c>
      <c r="X9293" s="75">
        <f t="shared" si="7107"/>
        <v>714940</v>
      </c>
      <c r="Y9293" s="238">
        <f t="shared" si="7051"/>
        <v>100</v>
      </c>
    </row>
    <row r="9294" spans="1:25" s="76" customFormat="1">
      <c r="A9294" s="250" t="s">
        <v>2689</v>
      </c>
      <c r="B9294" s="250"/>
      <c r="C9294" s="250"/>
      <c r="D9294" s="250"/>
      <c r="E9294" s="250"/>
      <c r="F9294" s="250"/>
      <c r="G9294" s="250"/>
      <c r="H9294" s="250"/>
      <c r="I9294" s="75">
        <f t="shared" ref="I9294:P9294" si="7108">SUM(I736)</f>
        <v>1800000</v>
      </c>
      <c r="J9294" s="75">
        <f t="shared" si="7108"/>
        <v>1800000</v>
      </c>
      <c r="K9294" s="75">
        <f t="shared" si="7108"/>
        <v>0</v>
      </c>
      <c r="L9294" s="75">
        <f t="shared" si="7108"/>
        <v>0</v>
      </c>
      <c r="M9294" s="75">
        <f t="shared" si="7108"/>
        <v>0</v>
      </c>
      <c r="N9294" s="75">
        <f t="shared" si="7108"/>
        <v>0</v>
      </c>
      <c r="O9294" s="75">
        <f t="shared" si="7108"/>
        <v>0</v>
      </c>
      <c r="P9294" s="75">
        <f t="shared" si="7108"/>
        <v>0</v>
      </c>
      <c r="Q9294" s="75">
        <f t="shared" ref="Q9294:R9294" si="7109">SUM(Q736)</f>
        <v>1874306</v>
      </c>
      <c r="R9294" s="75">
        <f t="shared" si="7109"/>
        <v>1874306</v>
      </c>
      <c r="S9294" s="75">
        <f t="shared" ref="S9294" si="7110">SUM(S736)</f>
        <v>1429291</v>
      </c>
      <c r="T9294" s="75">
        <f t="shared" ref="T9294:X9294" si="7111">SUM(T736)</f>
        <v>445015</v>
      </c>
      <c r="U9294" s="75">
        <f t="shared" si="7111"/>
        <v>155000</v>
      </c>
      <c r="V9294" s="75">
        <f t="shared" si="7111"/>
        <v>155000</v>
      </c>
      <c r="W9294" s="75">
        <f t="shared" si="7111"/>
        <v>135015</v>
      </c>
      <c r="X9294" s="75">
        <f t="shared" si="7111"/>
        <v>1874306</v>
      </c>
      <c r="Y9294" s="238">
        <f t="shared" si="7051"/>
        <v>100</v>
      </c>
    </row>
    <row r="9295" spans="1:25" s="76" customFormat="1">
      <c r="A9295" s="250" t="s">
        <v>2715</v>
      </c>
      <c r="B9295" s="250"/>
      <c r="C9295" s="250"/>
      <c r="D9295" s="250"/>
      <c r="E9295" s="250"/>
      <c r="F9295" s="250"/>
      <c r="G9295" s="250"/>
      <c r="H9295" s="250"/>
      <c r="I9295" s="75">
        <f t="shared" ref="I9295:P9295" si="7112">SUM(I809)</f>
        <v>630100</v>
      </c>
      <c r="J9295" s="75">
        <f t="shared" si="7112"/>
        <v>630100</v>
      </c>
      <c r="K9295" s="75">
        <f t="shared" si="7112"/>
        <v>0</v>
      </c>
      <c r="L9295" s="75">
        <f t="shared" si="7112"/>
        <v>0</v>
      </c>
      <c r="M9295" s="75">
        <f t="shared" si="7112"/>
        <v>0</v>
      </c>
      <c r="N9295" s="75">
        <f t="shared" si="7112"/>
        <v>0</v>
      </c>
      <c r="O9295" s="75">
        <f t="shared" si="7112"/>
        <v>0</v>
      </c>
      <c r="P9295" s="75">
        <f t="shared" si="7112"/>
        <v>0</v>
      </c>
      <c r="Q9295" s="75">
        <f t="shared" ref="Q9295:R9295" si="7113">SUM(Q809)</f>
        <v>751719</v>
      </c>
      <c r="R9295" s="75">
        <f t="shared" si="7113"/>
        <v>751719</v>
      </c>
      <c r="S9295" s="75">
        <f t="shared" ref="S9295" si="7114">SUM(S809)</f>
        <v>514400</v>
      </c>
      <c r="T9295" s="75">
        <f t="shared" ref="T9295:X9295" si="7115">SUM(T809)</f>
        <v>237319</v>
      </c>
      <c r="U9295" s="75">
        <f t="shared" si="7115"/>
        <v>79100</v>
      </c>
      <c r="V9295" s="75">
        <f t="shared" si="7115"/>
        <v>79119</v>
      </c>
      <c r="W9295" s="75">
        <f t="shared" si="7115"/>
        <v>79100</v>
      </c>
      <c r="X9295" s="75">
        <f t="shared" si="7115"/>
        <v>751719</v>
      </c>
      <c r="Y9295" s="238">
        <f t="shared" si="7051"/>
        <v>100</v>
      </c>
    </row>
    <row r="9296" spans="1:25" s="76" customFormat="1">
      <c r="A9296" s="250" t="s">
        <v>2716</v>
      </c>
      <c r="B9296" s="250"/>
      <c r="C9296" s="250"/>
      <c r="D9296" s="250"/>
      <c r="E9296" s="250"/>
      <c r="F9296" s="250"/>
      <c r="G9296" s="250"/>
      <c r="H9296" s="250"/>
      <c r="I9296" s="75">
        <f t="shared" ref="I9296:P9296" si="7116">SUM(I902)</f>
        <v>470000</v>
      </c>
      <c r="J9296" s="75">
        <f t="shared" si="7116"/>
        <v>0</v>
      </c>
      <c r="K9296" s="75">
        <f t="shared" si="7116"/>
        <v>0</v>
      </c>
      <c r="L9296" s="75">
        <f t="shared" si="7116"/>
        <v>0</v>
      </c>
      <c r="M9296" s="75">
        <f t="shared" si="7116"/>
        <v>0</v>
      </c>
      <c r="N9296" s="75">
        <f t="shared" si="7116"/>
        <v>0</v>
      </c>
      <c r="O9296" s="75">
        <f t="shared" si="7116"/>
        <v>470000</v>
      </c>
      <c r="P9296" s="75">
        <f t="shared" si="7116"/>
        <v>0</v>
      </c>
      <c r="Q9296" s="75">
        <f t="shared" ref="Q9296:R9296" si="7117">SUM(Q902)</f>
        <v>470000</v>
      </c>
      <c r="R9296" s="75">
        <f t="shared" si="7117"/>
        <v>470000</v>
      </c>
      <c r="S9296" s="75">
        <f t="shared" ref="S9296" si="7118">SUM(S902)</f>
        <v>340230</v>
      </c>
      <c r="T9296" s="75">
        <f t="shared" ref="T9296:X9296" si="7119">SUM(T902)</f>
        <v>129770</v>
      </c>
      <c r="U9296" s="75">
        <f t="shared" si="7119"/>
        <v>50000</v>
      </c>
      <c r="V9296" s="75">
        <f t="shared" si="7119"/>
        <v>50000</v>
      </c>
      <c r="W9296" s="75">
        <f t="shared" si="7119"/>
        <v>29770</v>
      </c>
      <c r="X9296" s="75">
        <f t="shared" si="7119"/>
        <v>470000</v>
      </c>
      <c r="Y9296" s="238">
        <f t="shared" si="7051"/>
        <v>100</v>
      </c>
    </row>
    <row r="9297" spans="1:25" s="76" customFormat="1">
      <c r="A9297" s="250" t="s">
        <v>2717</v>
      </c>
      <c r="B9297" s="250"/>
      <c r="C9297" s="250"/>
      <c r="D9297" s="250"/>
      <c r="E9297" s="250"/>
      <c r="F9297" s="250"/>
      <c r="G9297" s="250"/>
      <c r="H9297" s="250"/>
      <c r="I9297" s="75">
        <f t="shared" ref="I9297:P9297" si="7120">SUM(I973)</f>
        <v>6995000</v>
      </c>
      <c r="J9297" s="75">
        <f t="shared" si="7120"/>
        <v>6995000</v>
      </c>
      <c r="K9297" s="75">
        <f t="shared" si="7120"/>
        <v>0</v>
      </c>
      <c r="L9297" s="75">
        <f t="shared" si="7120"/>
        <v>0</v>
      </c>
      <c r="M9297" s="75">
        <f t="shared" si="7120"/>
        <v>0</v>
      </c>
      <c r="N9297" s="75">
        <f t="shared" si="7120"/>
        <v>0</v>
      </c>
      <c r="O9297" s="75">
        <f t="shared" si="7120"/>
        <v>0</v>
      </c>
      <c r="P9297" s="75">
        <f t="shared" si="7120"/>
        <v>0</v>
      </c>
      <c r="Q9297" s="75">
        <f t="shared" ref="Q9297:R9297" si="7121">SUM(Q973)</f>
        <v>7483639</v>
      </c>
      <c r="R9297" s="75">
        <f t="shared" si="7121"/>
        <v>7483639</v>
      </c>
      <c r="S9297" s="75">
        <f t="shared" ref="S9297" si="7122">SUM(S973)</f>
        <v>5217346</v>
      </c>
      <c r="T9297" s="75">
        <f t="shared" ref="T9297:X9297" si="7123">SUM(T973)</f>
        <v>2266293</v>
      </c>
      <c r="U9297" s="75">
        <f t="shared" si="7123"/>
        <v>620000</v>
      </c>
      <c r="V9297" s="75">
        <f t="shared" si="7123"/>
        <v>620000</v>
      </c>
      <c r="W9297" s="75">
        <f t="shared" si="7123"/>
        <v>1026293</v>
      </c>
      <c r="X9297" s="75">
        <f t="shared" si="7123"/>
        <v>7483639</v>
      </c>
      <c r="Y9297" s="238">
        <f t="shared" si="7051"/>
        <v>100</v>
      </c>
    </row>
    <row r="9298" spans="1:25" s="76" customFormat="1">
      <c r="A9298" s="250" t="s">
        <v>2718</v>
      </c>
      <c r="B9298" s="250"/>
      <c r="C9298" s="250"/>
      <c r="D9298" s="250"/>
      <c r="E9298" s="250"/>
      <c r="F9298" s="250"/>
      <c r="G9298" s="250"/>
      <c r="H9298" s="250"/>
      <c r="I9298" s="75">
        <f t="shared" ref="I9298:P9298" si="7124">SUM(I1041)</f>
        <v>48934000</v>
      </c>
      <c r="J9298" s="75">
        <f t="shared" si="7124"/>
        <v>48934000</v>
      </c>
      <c r="K9298" s="75">
        <f t="shared" si="7124"/>
        <v>0</v>
      </c>
      <c r="L9298" s="75">
        <f t="shared" si="7124"/>
        <v>0</v>
      </c>
      <c r="M9298" s="75">
        <f t="shared" si="7124"/>
        <v>0</v>
      </c>
      <c r="N9298" s="75">
        <f t="shared" si="7124"/>
        <v>0</v>
      </c>
      <c r="O9298" s="75">
        <f t="shared" si="7124"/>
        <v>0</v>
      </c>
      <c r="P9298" s="75">
        <f t="shared" si="7124"/>
        <v>0</v>
      </c>
      <c r="Q9298" s="75">
        <f t="shared" ref="Q9298:R9298" si="7125">SUM(Q1041)</f>
        <v>54738537</v>
      </c>
      <c r="R9298" s="75">
        <f t="shared" si="7125"/>
        <v>54738537</v>
      </c>
      <c r="S9298" s="75">
        <f t="shared" ref="S9298" si="7126">SUM(S1041)</f>
        <v>41600000</v>
      </c>
      <c r="T9298" s="75">
        <f t="shared" ref="T9298:X9298" si="7127">SUM(T1041)</f>
        <v>13138537</v>
      </c>
      <c r="U9298" s="75">
        <f t="shared" si="7127"/>
        <v>4200000</v>
      </c>
      <c r="V9298" s="75">
        <f t="shared" si="7127"/>
        <v>4000000</v>
      </c>
      <c r="W9298" s="75">
        <f t="shared" si="7127"/>
        <v>4938537</v>
      </c>
      <c r="X9298" s="75">
        <f t="shared" si="7127"/>
        <v>54738537</v>
      </c>
      <c r="Y9298" s="238">
        <f t="shared" si="7051"/>
        <v>100</v>
      </c>
    </row>
    <row r="9299" spans="1:25" s="76" customFormat="1">
      <c r="A9299" s="250" t="s">
        <v>2719</v>
      </c>
      <c r="B9299" s="250"/>
      <c r="C9299" s="250"/>
      <c r="D9299" s="250"/>
      <c r="E9299" s="250"/>
      <c r="F9299" s="250"/>
      <c r="G9299" s="250"/>
      <c r="H9299" s="250"/>
      <c r="I9299" s="75">
        <f t="shared" ref="I9299:P9299" si="7128">SUM(I1103)</f>
        <v>1793040</v>
      </c>
      <c r="J9299" s="75">
        <f t="shared" si="7128"/>
        <v>1793040</v>
      </c>
      <c r="K9299" s="75">
        <f t="shared" si="7128"/>
        <v>0</v>
      </c>
      <c r="L9299" s="75">
        <f t="shared" si="7128"/>
        <v>0</v>
      </c>
      <c r="M9299" s="75">
        <f t="shared" si="7128"/>
        <v>0</v>
      </c>
      <c r="N9299" s="75">
        <f t="shared" si="7128"/>
        <v>0</v>
      </c>
      <c r="O9299" s="75">
        <f t="shared" si="7128"/>
        <v>0</v>
      </c>
      <c r="P9299" s="75">
        <f t="shared" si="7128"/>
        <v>0</v>
      </c>
      <c r="Q9299" s="75">
        <f t="shared" ref="Q9299:R9299" si="7129">SUM(Q1103)</f>
        <v>2163384</v>
      </c>
      <c r="R9299" s="75">
        <f t="shared" si="7129"/>
        <v>2163384</v>
      </c>
      <c r="S9299" s="75">
        <f t="shared" ref="S9299" si="7130">SUM(S1103)</f>
        <v>1979419</v>
      </c>
      <c r="T9299" s="75">
        <f t="shared" ref="T9299:X9299" si="7131">SUM(T1103)</f>
        <v>183965</v>
      </c>
      <c r="U9299" s="75">
        <f t="shared" si="7131"/>
        <v>90000</v>
      </c>
      <c r="V9299" s="75">
        <f t="shared" si="7131"/>
        <v>50000</v>
      </c>
      <c r="W9299" s="75">
        <f t="shared" si="7131"/>
        <v>43965</v>
      </c>
      <c r="X9299" s="75">
        <f t="shared" si="7131"/>
        <v>2163384</v>
      </c>
      <c r="Y9299" s="238">
        <f t="shared" si="7051"/>
        <v>100</v>
      </c>
    </row>
    <row r="9300" spans="1:25" s="76" customFormat="1">
      <c r="A9300" s="250" t="s">
        <v>2720</v>
      </c>
      <c r="B9300" s="250"/>
      <c r="C9300" s="250"/>
      <c r="D9300" s="250"/>
      <c r="E9300" s="250"/>
      <c r="F9300" s="250"/>
      <c r="G9300" s="250"/>
      <c r="H9300" s="250"/>
      <c r="I9300" s="75">
        <f t="shared" ref="I9300:P9300" si="7132">SUM(I1211)</f>
        <v>0</v>
      </c>
      <c r="J9300" s="75">
        <f t="shared" si="7132"/>
        <v>0</v>
      </c>
      <c r="K9300" s="75">
        <f t="shared" si="7132"/>
        <v>0</v>
      </c>
      <c r="L9300" s="75">
        <f t="shared" si="7132"/>
        <v>0</v>
      </c>
      <c r="M9300" s="75">
        <f t="shared" si="7132"/>
        <v>0</v>
      </c>
      <c r="N9300" s="75">
        <f t="shared" si="7132"/>
        <v>0</v>
      </c>
      <c r="O9300" s="75">
        <f t="shared" si="7132"/>
        <v>0</v>
      </c>
      <c r="P9300" s="75">
        <f t="shared" si="7132"/>
        <v>0</v>
      </c>
      <c r="Q9300" s="75">
        <f t="shared" ref="Q9300:R9300" si="7133">SUM(Q1211)</f>
        <v>0</v>
      </c>
      <c r="R9300" s="75">
        <f t="shared" si="7133"/>
        <v>0</v>
      </c>
      <c r="S9300" s="75">
        <f t="shared" ref="S9300" si="7134">SUM(S1211)</f>
        <v>0</v>
      </c>
      <c r="T9300" s="75">
        <f t="shared" ref="T9300:X9300" si="7135">SUM(T1211)</f>
        <v>0</v>
      </c>
      <c r="U9300" s="75">
        <f t="shared" si="7135"/>
        <v>0</v>
      </c>
      <c r="V9300" s="75">
        <f t="shared" si="7135"/>
        <v>0</v>
      </c>
      <c r="W9300" s="75">
        <f t="shared" si="7135"/>
        <v>0</v>
      </c>
      <c r="X9300" s="75">
        <f t="shared" si="7135"/>
        <v>0</v>
      </c>
      <c r="Y9300" s="238">
        <f t="shared" si="7051"/>
        <v>0</v>
      </c>
    </row>
    <row r="9301" spans="1:25" s="76" customFormat="1">
      <c r="A9301" s="250" t="s">
        <v>2692</v>
      </c>
      <c r="B9301" s="250"/>
      <c r="C9301" s="250"/>
      <c r="D9301" s="250"/>
      <c r="E9301" s="250"/>
      <c r="F9301" s="250"/>
      <c r="G9301" s="250"/>
      <c r="H9301" s="250"/>
      <c r="I9301" s="75">
        <f t="shared" ref="I9301:P9301" si="7136">SUM(I1263)</f>
        <v>417427</v>
      </c>
      <c r="J9301" s="75">
        <f t="shared" si="7136"/>
        <v>417427</v>
      </c>
      <c r="K9301" s="75">
        <f t="shared" si="7136"/>
        <v>0</v>
      </c>
      <c r="L9301" s="75">
        <f t="shared" si="7136"/>
        <v>0</v>
      </c>
      <c r="M9301" s="75">
        <f t="shared" si="7136"/>
        <v>0</v>
      </c>
      <c r="N9301" s="75">
        <f t="shared" si="7136"/>
        <v>0</v>
      </c>
      <c r="O9301" s="75">
        <f t="shared" si="7136"/>
        <v>0</v>
      </c>
      <c r="P9301" s="75">
        <f t="shared" si="7136"/>
        <v>0</v>
      </c>
      <c r="Q9301" s="75">
        <f t="shared" ref="Q9301:R9301" si="7137">SUM(Q1263)</f>
        <v>390694</v>
      </c>
      <c r="R9301" s="75">
        <f t="shared" si="7137"/>
        <v>390694</v>
      </c>
      <c r="S9301" s="75">
        <f t="shared" ref="S9301" si="7138">SUM(S1263)</f>
        <v>245056</v>
      </c>
      <c r="T9301" s="75">
        <f t="shared" ref="T9301:X9301" si="7139">SUM(T1263)</f>
        <v>145638</v>
      </c>
      <c r="U9301" s="75">
        <f t="shared" si="7139"/>
        <v>48546</v>
      </c>
      <c r="V9301" s="75">
        <f t="shared" si="7139"/>
        <v>48546</v>
      </c>
      <c r="W9301" s="75">
        <f t="shared" si="7139"/>
        <v>48546</v>
      </c>
      <c r="X9301" s="75">
        <f t="shared" si="7139"/>
        <v>390694</v>
      </c>
      <c r="Y9301" s="238">
        <f t="shared" si="7051"/>
        <v>100</v>
      </c>
    </row>
    <row r="9302" spans="1:25" s="76" customFormat="1">
      <c r="A9302" s="250" t="s">
        <v>2721</v>
      </c>
      <c r="B9302" s="250"/>
      <c r="C9302" s="250"/>
      <c r="D9302" s="250"/>
      <c r="E9302" s="250"/>
      <c r="F9302" s="250"/>
      <c r="G9302" s="250"/>
      <c r="H9302" s="250"/>
      <c r="I9302" s="75">
        <f t="shared" ref="I9302:P9302" si="7140">SUM(I1314)</f>
        <v>1517837</v>
      </c>
      <c r="J9302" s="75">
        <f t="shared" si="7140"/>
        <v>1517837</v>
      </c>
      <c r="K9302" s="75">
        <f t="shared" si="7140"/>
        <v>0</v>
      </c>
      <c r="L9302" s="75">
        <f t="shared" si="7140"/>
        <v>0</v>
      </c>
      <c r="M9302" s="75">
        <f t="shared" si="7140"/>
        <v>0</v>
      </c>
      <c r="N9302" s="75">
        <f t="shared" si="7140"/>
        <v>0</v>
      </c>
      <c r="O9302" s="75">
        <f t="shared" si="7140"/>
        <v>0</v>
      </c>
      <c r="P9302" s="75">
        <f t="shared" si="7140"/>
        <v>0</v>
      </c>
      <c r="Q9302" s="75">
        <f t="shared" ref="Q9302:R9302" si="7141">SUM(Q1314)</f>
        <v>1583702</v>
      </c>
      <c r="R9302" s="75">
        <f t="shared" si="7141"/>
        <v>1583702</v>
      </c>
      <c r="S9302" s="75">
        <f t="shared" ref="S9302" si="7142">SUM(S1314)</f>
        <v>1217688</v>
      </c>
      <c r="T9302" s="75">
        <f t="shared" ref="T9302:X9302" si="7143">SUM(T1314)</f>
        <v>366014</v>
      </c>
      <c r="U9302" s="75">
        <f t="shared" si="7143"/>
        <v>122004.66666666667</v>
      </c>
      <c r="V9302" s="75">
        <f t="shared" si="7143"/>
        <v>122004.66666666667</v>
      </c>
      <c r="W9302" s="75">
        <f t="shared" si="7143"/>
        <v>122004.66666666667</v>
      </c>
      <c r="X9302" s="75">
        <f t="shared" si="7143"/>
        <v>1583702</v>
      </c>
      <c r="Y9302" s="238">
        <f t="shared" si="7051"/>
        <v>100</v>
      </c>
    </row>
    <row r="9303" spans="1:25" s="76" customFormat="1">
      <c r="A9303" s="250" t="s">
        <v>2722</v>
      </c>
      <c r="B9303" s="250"/>
      <c r="C9303" s="250"/>
      <c r="D9303" s="250"/>
      <c r="E9303" s="250"/>
      <c r="F9303" s="250"/>
      <c r="G9303" s="250"/>
      <c r="H9303" s="250"/>
      <c r="I9303" s="75">
        <f t="shared" ref="I9303:P9303" si="7144">SUM(I1383)</f>
        <v>965200</v>
      </c>
      <c r="J9303" s="75">
        <f t="shared" si="7144"/>
        <v>965200</v>
      </c>
      <c r="K9303" s="75">
        <f t="shared" si="7144"/>
        <v>0</v>
      </c>
      <c r="L9303" s="75">
        <f t="shared" si="7144"/>
        <v>0</v>
      </c>
      <c r="M9303" s="75">
        <f t="shared" si="7144"/>
        <v>0</v>
      </c>
      <c r="N9303" s="75">
        <f t="shared" si="7144"/>
        <v>0</v>
      </c>
      <c r="O9303" s="75">
        <f t="shared" si="7144"/>
        <v>0</v>
      </c>
      <c r="P9303" s="75">
        <f t="shared" si="7144"/>
        <v>0</v>
      </c>
      <c r="Q9303" s="75">
        <f t="shared" ref="Q9303:R9303" si="7145">SUM(Q1383)</f>
        <v>1125573</v>
      </c>
      <c r="R9303" s="75">
        <f t="shared" si="7145"/>
        <v>1125573</v>
      </c>
      <c r="S9303" s="75">
        <f t="shared" ref="S9303" si="7146">SUM(S1383)</f>
        <v>603783</v>
      </c>
      <c r="T9303" s="75">
        <f t="shared" ref="T9303:X9303" si="7147">SUM(T1383)</f>
        <v>521790</v>
      </c>
      <c r="U9303" s="75">
        <f t="shared" si="7147"/>
        <v>257790</v>
      </c>
      <c r="V9303" s="75">
        <f t="shared" si="7147"/>
        <v>132000</v>
      </c>
      <c r="W9303" s="75">
        <f t="shared" si="7147"/>
        <v>132000</v>
      </c>
      <c r="X9303" s="75">
        <f t="shared" si="7147"/>
        <v>1125573</v>
      </c>
      <c r="Y9303" s="238">
        <f t="shared" si="7051"/>
        <v>100</v>
      </c>
    </row>
    <row r="9304" spans="1:25" s="76" customFormat="1">
      <c r="A9304" s="250" t="s">
        <v>2788</v>
      </c>
      <c r="B9304" s="250"/>
      <c r="C9304" s="250"/>
      <c r="D9304" s="250"/>
      <c r="E9304" s="250"/>
      <c r="F9304" s="250"/>
      <c r="G9304" s="250"/>
      <c r="H9304" s="250"/>
      <c r="I9304" s="75">
        <f t="shared" ref="I9304:P9304" si="7148">SUM(I1467)</f>
        <v>1270000</v>
      </c>
      <c r="J9304" s="75">
        <f t="shared" si="7148"/>
        <v>1270000</v>
      </c>
      <c r="K9304" s="75">
        <f t="shared" si="7148"/>
        <v>0</v>
      </c>
      <c r="L9304" s="75">
        <f t="shared" si="7148"/>
        <v>0</v>
      </c>
      <c r="M9304" s="75">
        <f t="shared" si="7148"/>
        <v>0</v>
      </c>
      <c r="N9304" s="75">
        <f t="shared" si="7148"/>
        <v>0</v>
      </c>
      <c r="O9304" s="75">
        <f t="shared" si="7148"/>
        <v>0</v>
      </c>
      <c r="P9304" s="75">
        <f t="shared" si="7148"/>
        <v>0</v>
      </c>
      <c r="Q9304" s="75">
        <f t="shared" ref="Q9304:R9304" si="7149">SUM(Q1467)</f>
        <v>1435982</v>
      </c>
      <c r="R9304" s="75">
        <f t="shared" si="7149"/>
        <v>1435982</v>
      </c>
      <c r="S9304" s="75">
        <f t="shared" ref="S9304" si="7150">SUM(S1467)</f>
        <v>939619</v>
      </c>
      <c r="T9304" s="75">
        <f t="shared" ref="T9304:X9304" si="7151">SUM(T1467)</f>
        <v>496363</v>
      </c>
      <c r="U9304" s="75">
        <f t="shared" si="7151"/>
        <v>276363</v>
      </c>
      <c r="V9304" s="75">
        <f t="shared" si="7151"/>
        <v>110000</v>
      </c>
      <c r="W9304" s="75">
        <f t="shared" si="7151"/>
        <v>110000</v>
      </c>
      <c r="X9304" s="75">
        <f t="shared" si="7151"/>
        <v>1435982</v>
      </c>
      <c r="Y9304" s="238">
        <f t="shared" si="7051"/>
        <v>100</v>
      </c>
    </row>
    <row r="9305" spans="1:25" s="76" customFormat="1">
      <c r="A9305" s="250" t="s">
        <v>2723</v>
      </c>
      <c r="B9305" s="250"/>
      <c r="C9305" s="250"/>
      <c r="D9305" s="250"/>
      <c r="E9305" s="250"/>
      <c r="F9305" s="250"/>
      <c r="G9305" s="250"/>
      <c r="H9305" s="250"/>
      <c r="I9305" s="75">
        <f t="shared" ref="I9305:P9305" si="7152">SUM(I1562)</f>
        <v>90135469</v>
      </c>
      <c r="J9305" s="75">
        <f t="shared" si="7152"/>
        <v>89118636</v>
      </c>
      <c r="K9305" s="75">
        <f t="shared" si="7152"/>
        <v>1016833</v>
      </c>
      <c r="L9305" s="75">
        <f t="shared" si="7152"/>
        <v>908170</v>
      </c>
      <c r="M9305" s="75">
        <f t="shared" si="7152"/>
        <v>0</v>
      </c>
      <c r="N9305" s="75">
        <f t="shared" si="7152"/>
        <v>108663</v>
      </c>
      <c r="O9305" s="75">
        <f t="shared" si="7152"/>
        <v>0</v>
      </c>
      <c r="P9305" s="75">
        <f t="shared" si="7152"/>
        <v>0</v>
      </c>
      <c r="Q9305" s="75">
        <f t="shared" ref="Q9305:R9305" si="7153">SUM(Q1562)</f>
        <v>94798465</v>
      </c>
      <c r="R9305" s="75">
        <f t="shared" si="7153"/>
        <v>93795092</v>
      </c>
      <c r="S9305" s="75">
        <f t="shared" ref="S9305" si="7154">SUM(S1562)</f>
        <v>79492747</v>
      </c>
      <c r="T9305" s="75">
        <f t="shared" ref="T9305:X9305" si="7155">SUM(T1562)</f>
        <v>14302345</v>
      </c>
      <c r="U9305" s="75">
        <f t="shared" si="7155"/>
        <v>7551856</v>
      </c>
      <c r="V9305" s="75">
        <f t="shared" si="7155"/>
        <v>5519557</v>
      </c>
      <c r="W9305" s="75">
        <f t="shared" si="7155"/>
        <v>1230932</v>
      </c>
      <c r="X9305" s="75">
        <f t="shared" si="7155"/>
        <v>93795092</v>
      </c>
      <c r="Y9305" s="238">
        <f t="shared" si="7051"/>
        <v>100</v>
      </c>
    </row>
    <row r="9306" spans="1:25" s="76" customFormat="1">
      <c r="A9306" s="250" t="s">
        <v>2724</v>
      </c>
      <c r="B9306" s="250"/>
      <c r="C9306" s="250"/>
      <c r="D9306" s="250"/>
      <c r="E9306" s="250"/>
      <c r="F9306" s="250"/>
      <c r="G9306" s="250"/>
      <c r="H9306" s="250"/>
      <c r="I9306" s="75">
        <f t="shared" ref="I9306:P9306" si="7156">SUM(I4478)</f>
        <v>45257528</v>
      </c>
      <c r="J9306" s="75">
        <f t="shared" si="7156"/>
        <v>45110778</v>
      </c>
      <c r="K9306" s="75">
        <f t="shared" si="7156"/>
        <v>146750</v>
      </c>
      <c r="L9306" s="75">
        <f t="shared" si="7156"/>
        <v>146750</v>
      </c>
      <c r="M9306" s="75">
        <f t="shared" si="7156"/>
        <v>0</v>
      </c>
      <c r="N9306" s="75">
        <f t="shared" si="7156"/>
        <v>0</v>
      </c>
      <c r="O9306" s="75">
        <f t="shared" si="7156"/>
        <v>0</v>
      </c>
      <c r="P9306" s="75">
        <f t="shared" si="7156"/>
        <v>0</v>
      </c>
      <c r="Q9306" s="75">
        <f t="shared" ref="Q9306:R9306" si="7157">SUM(Q4478)</f>
        <v>47388187</v>
      </c>
      <c r="R9306" s="75">
        <f t="shared" si="7157"/>
        <v>47235054</v>
      </c>
      <c r="S9306" s="75">
        <f t="shared" ref="S9306" si="7158">SUM(S4478)</f>
        <v>38037465</v>
      </c>
      <c r="T9306" s="75">
        <f t="shared" ref="T9306:X9306" si="7159">SUM(T4478)</f>
        <v>9197526</v>
      </c>
      <c r="U9306" s="75">
        <f t="shared" si="7159"/>
        <v>4380947</v>
      </c>
      <c r="V9306" s="75">
        <f t="shared" si="7159"/>
        <v>3535121</v>
      </c>
      <c r="W9306" s="75">
        <f t="shared" si="7159"/>
        <v>1281458</v>
      </c>
      <c r="X9306" s="75">
        <f t="shared" si="7159"/>
        <v>47234991</v>
      </c>
      <c r="Y9306" s="238">
        <f t="shared" si="7051"/>
        <v>99.999866624477662</v>
      </c>
    </row>
    <row r="9307" spans="1:25" s="76" customFormat="1">
      <c r="A9307" s="250" t="s">
        <v>2725</v>
      </c>
      <c r="B9307" s="250"/>
      <c r="C9307" s="250"/>
      <c r="D9307" s="250"/>
      <c r="E9307" s="250"/>
      <c r="F9307" s="250"/>
      <c r="G9307" s="250"/>
      <c r="H9307" s="250"/>
      <c r="I9307" s="75">
        <f t="shared" ref="I9307:P9307" si="7160">SUM(I5943)</f>
        <v>8819708</v>
      </c>
      <c r="J9307" s="75">
        <f t="shared" si="7160"/>
        <v>8819708</v>
      </c>
      <c r="K9307" s="75">
        <f t="shared" si="7160"/>
        <v>0</v>
      </c>
      <c r="L9307" s="75">
        <f t="shared" si="7160"/>
        <v>0</v>
      </c>
      <c r="M9307" s="75">
        <f t="shared" si="7160"/>
        <v>0</v>
      </c>
      <c r="N9307" s="75">
        <f t="shared" si="7160"/>
        <v>0</v>
      </c>
      <c r="O9307" s="75">
        <f t="shared" si="7160"/>
        <v>0</v>
      </c>
      <c r="P9307" s="75">
        <f t="shared" si="7160"/>
        <v>0</v>
      </c>
      <c r="Q9307" s="75">
        <f t="shared" ref="Q9307:R9307" si="7161">SUM(Q5943)</f>
        <v>10517366</v>
      </c>
      <c r="R9307" s="75">
        <f t="shared" si="7161"/>
        <v>10517366</v>
      </c>
      <c r="S9307" s="75">
        <f t="shared" ref="S9307" si="7162">SUM(S5943)</f>
        <v>8073425</v>
      </c>
      <c r="T9307" s="75">
        <f t="shared" ref="T9307:X9307" si="7163">SUM(T5943)</f>
        <v>2443941</v>
      </c>
      <c r="U9307" s="75">
        <f t="shared" si="7163"/>
        <v>866964</v>
      </c>
      <c r="V9307" s="75">
        <f t="shared" si="7163"/>
        <v>866964</v>
      </c>
      <c r="W9307" s="75">
        <f t="shared" si="7163"/>
        <v>710013</v>
      </c>
      <c r="X9307" s="75">
        <f t="shared" si="7163"/>
        <v>10517366</v>
      </c>
      <c r="Y9307" s="238">
        <f t="shared" si="7051"/>
        <v>100</v>
      </c>
    </row>
    <row r="9308" spans="1:25" s="76" customFormat="1">
      <c r="A9308" s="250" t="s">
        <v>2694</v>
      </c>
      <c r="B9308" s="250"/>
      <c r="C9308" s="250"/>
      <c r="D9308" s="250"/>
      <c r="E9308" s="250"/>
      <c r="F9308" s="250"/>
      <c r="G9308" s="250"/>
      <c r="H9308" s="250"/>
      <c r="I9308" s="75">
        <f t="shared" ref="I9308:P9308" si="7164">SUM(I5985)</f>
        <v>631000</v>
      </c>
      <c r="J9308" s="75">
        <f t="shared" si="7164"/>
        <v>631000</v>
      </c>
      <c r="K9308" s="75">
        <f t="shared" si="7164"/>
        <v>0</v>
      </c>
      <c r="L9308" s="75">
        <f t="shared" si="7164"/>
        <v>0</v>
      </c>
      <c r="M9308" s="75">
        <f t="shared" si="7164"/>
        <v>0</v>
      </c>
      <c r="N9308" s="75">
        <f t="shared" si="7164"/>
        <v>0</v>
      </c>
      <c r="O9308" s="75">
        <f t="shared" si="7164"/>
        <v>0</v>
      </c>
      <c r="P9308" s="75">
        <f t="shared" si="7164"/>
        <v>0</v>
      </c>
      <c r="Q9308" s="75">
        <f t="shared" ref="Q9308:R9308" si="7165">SUM(Q5985)</f>
        <v>1031000</v>
      </c>
      <c r="R9308" s="75">
        <f t="shared" si="7165"/>
        <v>1031000</v>
      </c>
      <c r="S9308" s="75">
        <f t="shared" ref="S9308" si="7166">SUM(S5985)</f>
        <v>762914</v>
      </c>
      <c r="T9308" s="75">
        <f t="shared" ref="T9308:X9308" si="7167">SUM(T5985)</f>
        <v>268086</v>
      </c>
      <c r="U9308" s="75">
        <f t="shared" si="7167"/>
        <v>268086</v>
      </c>
      <c r="V9308" s="75">
        <f t="shared" si="7167"/>
        <v>0</v>
      </c>
      <c r="W9308" s="75">
        <f t="shared" si="7167"/>
        <v>0</v>
      </c>
      <c r="X9308" s="75">
        <f t="shared" si="7167"/>
        <v>1031000</v>
      </c>
      <c r="Y9308" s="238">
        <f t="shared" si="7051"/>
        <v>100</v>
      </c>
    </row>
    <row r="9309" spans="1:25" s="76" customFormat="1">
      <c r="A9309" s="250" t="s">
        <v>2726</v>
      </c>
      <c r="B9309" s="250"/>
      <c r="C9309" s="250"/>
      <c r="D9309" s="250"/>
      <c r="E9309" s="250"/>
      <c r="F9309" s="250"/>
      <c r="G9309" s="250"/>
      <c r="H9309" s="250"/>
      <c r="I9309" s="75">
        <f t="shared" ref="I9309:P9309" si="7168">SUM(I6028)</f>
        <v>442000</v>
      </c>
      <c r="J9309" s="75">
        <f t="shared" si="7168"/>
        <v>442000</v>
      </c>
      <c r="K9309" s="75">
        <f t="shared" si="7168"/>
        <v>0</v>
      </c>
      <c r="L9309" s="75">
        <f t="shared" si="7168"/>
        <v>0</v>
      </c>
      <c r="M9309" s="75">
        <f t="shared" si="7168"/>
        <v>0</v>
      </c>
      <c r="N9309" s="75">
        <f t="shared" si="7168"/>
        <v>0</v>
      </c>
      <c r="O9309" s="75">
        <f t="shared" si="7168"/>
        <v>0</v>
      </c>
      <c r="P9309" s="75">
        <f t="shared" si="7168"/>
        <v>0</v>
      </c>
      <c r="Q9309" s="75">
        <f t="shared" ref="Q9309:R9309" si="7169">SUM(Q6028)</f>
        <v>526926</v>
      </c>
      <c r="R9309" s="75">
        <f t="shared" si="7169"/>
        <v>526926</v>
      </c>
      <c r="S9309" s="75">
        <f t="shared" ref="S9309" si="7170">SUM(S6028)</f>
        <v>384875</v>
      </c>
      <c r="T9309" s="75">
        <f t="shared" ref="T9309:X9309" si="7171">SUM(T6028)</f>
        <v>142051</v>
      </c>
      <c r="U9309" s="75">
        <f t="shared" si="7171"/>
        <v>56051</v>
      </c>
      <c r="V9309" s="75">
        <f t="shared" si="7171"/>
        <v>43000</v>
      </c>
      <c r="W9309" s="75">
        <f t="shared" si="7171"/>
        <v>43000</v>
      </c>
      <c r="X9309" s="75">
        <f t="shared" si="7171"/>
        <v>526926</v>
      </c>
      <c r="Y9309" s="238">
        <f t="shared" si="7051"/>
        <v>100</v>
      </c>
    </row>
    <row r="9310" spans="1:25" s="76" customFormat="1">
      <c r="A9310" s="250" t="s">
        <v>2727</v>
      </c>
      <c r="B9310" s="250"/>
      <c r="C9310" s="250"/>
      <c r="D9310" s="250"/>
      <c r="E9310" s="250"/>
      <c r="F9310" s="250"/>
      <c r="G9310" s="250"/>
      <c r="H9310" s="250"/>
      <c r="I9310" s="75">
        <f t="shared" ref="I9310:P9310" si="7172">SUM(I6086)</f>
        <v>13496807</v>
      </c>
      <c r="J9310" s="75">
        <f t="shared" si="7172"/>
        <v>13496807</v>
      </c>
      <c r="K9310" s="75">
        <f t="shared" si="7172"/>
        <v>0</v>
      </c>
      <c r="L9310" s="75">
        <f t="shared" si="7172"/>
        <v>0</v>
      </c>
      <c r="M9310" s="75">
        <f t="shared" si="7172"/>
        <v>0</v>
      </c>
      <c r="N9310" s="75">
        <f t="shared" si="7172"/>
        <v>0</v>
      </c>
      <c r="O9310" s="75">
        <f t="shared" si="7172"/>
        <v>0</v>
      </c>
      <c r="P9310" s="75">
        <f t="shared" si="7172"/>
        <v>0</v>
      </c>
      <c r="Q9310" s="75">
        <f t="shared" ref="Q9310:R9310" si="7173">SUM(Q6086)</f>
        <v>14345887</v>
      </c>
      <c r="R9310" s="75">
        <f t="shared" si="7173"/>
        <v>14345887</v>
      </c>
      <c r="S9310" s="75">
        <f t="shared" ref="S9310" si="7174">SUM(S6086)</f>
        <v>11119813</v>
      </c>
      <c r="T9310" s="75">
        <f t="shared" ref="T9310:X9310" si="7175">SUM(T6086)</f>
        <v>3226074</v>
      </c>
      <c r="U9310" s="75">
        <f t="shared" si="7175"/>
        <v>1209315</v>
      </c>
      <c r="V9310" s="75">
        <f t="shared" si="7175"/>
        <v>1204292</v>
      </c>
      <c r="W9310" s="75">
        <f t="shared" si="7175"/>
        <v>812467</v>
      </c>
      <c r="X9310" s="75">
        <f t="shared" si="7175"/>
        <v>14345887</v>
      </c>
      <c r="Y9310" s="238">
        <f t="shared" si="7051"/>
        <v>100</v>
      </c>
    </row>
    <row r="9311" spans="1:25" s="76" customFormat="1">
      <c r="A9311" s="250" t="s">
        <v>2728</v>
      </c>
      <c r="B9311" s="250"/>
      <c r="C9311" s="250"/>
      <c r="D9311" s="250"/>
      <c r="E9311" s="250"/>
      <c r="F9311" s="250"/>
      <c r="G9311" s="250"/>
      <c r="H9311" s="250"/>
      <c r="I9311" s="75">
        <f t="shared" ref="I9311:P9311" si="7176">SUM(I6694)</f>
        <v>856719</v>
      </c>
      <c r="J9311" s="75">
        <f t="shared" si="7176"/>
        <v>856719</v>
      </c>
      <c r="K9311" s="75">
        <f t="shared" si="7176"/>
        <v>0</v>
      </c>
      <c r="L9311" s="75">
        <f t="shared" si="7176"/>
        <v>0</v>
      </c>
      <c r="M9311" s="75">
        <f t="shared" si="7176"/>
        <v>0</v>
      </c>
      <c r="N9311" s="75">
        <f t="shared" si="7176"/>
        <v>0</v>
      </c>
      <c r="O9311" s="75">
        <f t="shared" si="7176"/>
        <v>0</v>
      </c>
      <c r="P9311" s="75">
        <f t="shared" si="7176"/>
        <v>0</v>
      </c>
      <c r="Q9311" s="75">
        <f t="shared" ref="Q9311:R9311" si="7177">SUM(Q6694)</f>
        <v>1066143</v>
      </c>
      <c r="R9311" s="75">
        <f t="shared" si="7177"/>
        <v>1066143</v>
      </c>
      <c r="S9311" s="75">
        <f t="shared" ref="S9311" si="7178">SUM(S6694)</f>
        <v>771037</v>
      </c>
      <c r="T9311" s="75">
        <f t="shared" ref="T9311:X9311" si="7179">SUM(T6694)</f>
        <v>295105</v>
      </c>
      <c r="U9311" s="75">
        <f t="shared" si="7179"/>
        <v>98368</v>
      </c>
      <c r="V9311" s="75">
        <f t="shared" si="7179"/>
        <v>98368</v>
      </c>
      <c r="W9311" s="75">
        <f t="shared" si="7179"/>
        <v>98369</v>
      </c>
      <c r="X9311" s="75">
        <f t="shared" si="7179"/>
        <v>1066142</v>
      </c>
      <c r="Y9311" s="238">
        <f t="shared" si="7051"/>
        <v>99.999906203952008</v>
      </c>
    </row>
    <row r="9312" spans="1:25" s="76" customFormat="1">
      <c r="A9312" s="250" t="s">
        <v>2729</v>
      </c>
      <c r="B9312" s="250"/>
      <c r="C9312" s="250"/>
      <c r="D9312" s="250"/>
      <c r="E9312" s="250"/>
      <c r="F9312" s="250"/>
      <c r="G9312" s="250"/>
      <c r="H9312" s="250"/>
      <c r="I9312" s="75">
        <f t="shared" ref="I9312:P9312" si="7180">SUM(I6762)</f>
        <v>9006848</v>
      </c>
      <c r="J9312" s="75">
        <f t="shared" si="7180"/>
        <v>9006848</v>
      </c>
      <c r="K9312" s="75">
        <f t="shared" si="7180"/>
        <v>0</v>
      </c>
      <c r="L9312" s="75">
        <f t="shared" si="7180"/>
        <v>0</v>
      </c>
      <c r="M9312" s="75">
        <f t="shared" si="7180"/>
        <v>0</v>
      </c>
      <c r="N9312" s="75">
        <f t="shared" si="7180"/>
        <v>0</v>
      </c>
      <c r="O9312" s="75">
        <f t="shared" si="7180"/>
        <v>0</v>
      </c>
      <c r="P9312" s="75">
        <f t="shared" si="7180"/>
        <v>0</v>
      </c>
      <c r="Q9312" s="75">
        <f t="shared" ref="Q9312:R9312" si="7181">SUM(Q6762)</f>
        <v>10716374</v>
      </c>
      <c r="R9312" s="75">
        <f t="shared" si="7181"/>
        <v>10716374</v>
      </c>
      <c r="S9312" s="75">
        <f t="shared" ref="S9312" si="7182">SUM(S6762)</f>
        <v>7967342</v>
      </c>
      <c r="T9312" s="75">
        <f t="shared" ref="T9312:X9312" si="7183">SUM(T6762)</f>
        <v>2748832</v>
      </c>
      <c r="U9312" s="75">
        <f t="shared" si="7183"/>
        <v>917163</v>
      </c>
      <c r="V9312" s="75">
        <f t="shared" si="7183"/>
        <v>917663</v>
      </c>
      <c r="W9312" s="75">
        <f t="shared" si="7183"/>
        <v>914006</v>
      </c>
      <c r="X9312" s="75">
        <f t="shared" si="7183"/>
        <v>10716174</v>
      </c>
      <c r="Y9312" s="238">
        <f t="shared" si="7051"/>
        <v>99.998133697088207</v>
      </c>
    </row>
    <row r="9313" spans="1:25" s="76" customFormat="1">
      <c r="A9313" s="250" t="s">
        <v>2730</v>
      </c>
      <c r="B9313" s="250"/>
      <c r="C9313" s="250"/>
      <c r="D9313" s="250"/>
      <c r="E9313" s="250"/>
      <c r="F9313" s="250"/>
      <c r="G9313" s="250"/>
      <c r="H9313" s="250"/>
      <c r="I9313" s="75">
        <f t="shared" ref="I9313:P9313" si="7184">SUM(I7086)</f>
        <v>1502000</v>
      </c>
      <c r="J9313" s="75">
        <f t="shared" si="7184"/>
        <v>1502000</v>
      </c>
      <c r="K9313" s="75">
        <f t="shared" si="7184"/>
        <v>0</v>
      </c>
      <c r="L9313" s="75">
        <f t="shared" si="7184"/>
        <v>0</v>
      </c>
      <c r="M9313" s="75">
        <f t="shared" si="7184"/>
        <v>0</v>
      </c>
      <c r="N9313" s="75">
        <f t="shared" si="7184"/>
        <v>0</v>
      </c>
      <c r="O9313" s="75">
        <f t="shared" si="7184"/>
        <v>0</v>
      </c>
      <c r="P9313" s="75">
        <f t="shared" si="7184"/>
        <v>0</v>
      </c>
      <c r="Q9313" s="75">
        <f t="shared" ref="Q9313:R9313" si="7185">SUM(Q7086)</f>
        <v>1667136</v>
      </c>
      <c r="R9313" s="75">
        <f t="shared" si="7185"/>
        <v>1667136</v>
      </c>
      <c r="S9313" s="75">
        <f t="shared" ref="S9313" si="7186">SUM(S7086)</f>
        <v>1188840</v>
      </c>
      <c r="T9313" s="75">
        <f t="shared" ref="T9313:X9313" si="7187">SUM(T7086)</f>
        <v>478296</v>
      </c>
      <c r="U9313" s="75">
        <f t="shared" si="7187"/>
        <v>175000</v>
      </c>
      <c r="V9313" s="75">
        <f t="shared" si="7187"/>
        <v>175000</v>
      </c>
      <c r="W9313" s="75">
        <f t="shared" si="7187"/>
        <v>128296</v>
      </c>
      <c r="X9313" s="75">
        <f t="shared" si="7187"/>
        <v>1667136</v>
      </c>
      <c r="Y9313" s="238">
        <f t="shared" si="7051"/>
        <v>100</v>
      </c>
    </row>
    <row r="9314" spans="1:25" s="76" customFormat="1">
      <c r="A9314" s="250" t="s">
        <v>2731</v>
      </c>
      <c r="B9314" s="250"/>
      <c r="C9314" s="250"/>
      <c r="D9314" s="250"/>
      <c r="E9314" s="250"/>
      <c r="F9314" s="250"/>
      <c r="G9314" s="250"/>
      <c r="H9314" s="250"/>
      <c r="I9314" s="75">
        <f t="shared" ref="I9314:P9314" si="7188">SUM(I7140)</f>
        <v>1395780</v>
      </c>
      <c r="J9314" s="75">
        <f t="shared" si="7188"/>
        <v>1395780</v>
      </c>
      <c r="K9314" s="75">
        <f t="shared" si="7188"/>
        <v>0</v>
      </c>
      <c r="L9314" s="75">
        <f t="shared" si="7188"/>
        <v>0</v>
      </c>
      <c r="M9314" s="75">
        <f t="shared" si="7188"/>
        <v>0</v>
      </c>
      <c r="N9314" s="75">
        <f t="shared" si="7188"/>
        <v>0</v>
      </c>
      <c r="O9314" s="75">
        <f t="shared" si="7188"/>
        <v>0</v>
      </c>
      <c r="P9314" s="75">
        <f t="shared" si="7188"/>
        <v>0</v>
      </c>
      <c r="Q9314" s="75">
        <f t="shared" ref="Q9314:R9314" si="7189">SUM(Q7140)</f>
        <v>1792246</v>
      </c>
      <c r="R9314" s="75">
        <f t="shared" si="7189"/>
        <v>1792246</v>
      </c>
      <c r="S9314" s="75">
        <f t="shared" ref="S9314" si="7190">SUM(S7140)</f>
        <v>1268477</v>
      </c>
      <c r="T9314" s="75">
        <f t="shared" ref="T9314:X9314" si="7191">SUM(T7140)</f>
        <v>523769</v>
      </c>
      <c r="U9314" s="75">
        <f t="shared" si="7191"/>
        <v>177923</v>
      </c>
      <c r="V9314" s="75">
        <f t="shared" si="7191"/>
        <v>177923</v>
      </c>
      <c r="W9314" s="75">
        <f t="shared" si="7191"/>
        <v>167923</v>
      </c>
      <c r="X9314" s="75">
        <f t="shared" si="7191"/>
        <v>1792246</v>
      </c>
      <c r="Y9314" s="238">
        <f t="shared" si="7051"/>
        <v>100</v>
      </c>
    </row>
    <row r="9315" spans="1:25" s="76" customFormat="1">
      <c r="A9315" s="250" t="s">
        <v>2732</v>
      </c>
      <c r="B9315" s="250"/>
      <c r="C9315" s="250"/>
      <c r="D9315" s="250"/>
      <c r="E9315" s="250"/>
      <c r="F9315" s="250"/>
      <c r="G9315" s="250"/>
      <c r="H9315" s="250"/>
      <c r="I9315" s="75">
        <f t="shared" ref="I9315:P9315" si="7192">SUM(I7231)</f>
        <v>1870000</v>
      </c>
      <c r="J9315" s="75">
        <f t="shared" si="7192"/>
        <v>1870000</v>
      </c>
      <c r="K9315" s="75">
        <f t="shared" si="7192"/>
        <v>0</v>
      </c>
      <c r="L9315" s="75">
        <f t="shared" si="7192"/>
        <v>0</v>
      </c>
      <c r="M9315" s="75">
        <f t="shared" si="7192"/>
        <v>0</v>
      </c>
      <c r="N9315" s="75">
        <f t="shared" si="7192"/>
        <v>0</v>
      </c>
      <c r="O9315" s="75">
        <f t="shared" si="7192"/>
        <v>0</v>
      </c>
      <c r="P9315" s="75">
        <f t="shared" si="7192"/>
        <v>0</v>
      </c>
      <c r="Q9315" s="75">
        <f t="shared" ref="Q9315:R9315" si="7193">SUM(Q7231)</f>
        <v>2252622</v>
      </c>
      <c r="R9315" s="75">
        <f t="shared" si="7193"/>
        <v>2252622</v>
      </c>
      <c r="S9315" s="75">
        <f t="shared" ref="S9315" si="7194">SUM(S7231)</f>
        <v>1430075</v>
      </c>
      <c r="T9315" s="75">
        <f t="shared" ref="T9315:X9315" si="7195">SUM(T7231)</f>
        <v>822547</v>
      </c>
      <c r="U9315" s="75">
        <f t="shared" si="7195"/>
        <v>279000</v>
      </c>
      <c r="V9315" s="75">
        <f t="shared" si="7195"/>
        <v>279000</v>
      </c>
      <c r="W9315" s="75">
        <f t="shared" si="7195"/>
        <v>264547</v>
      </c>
      <c r="X9315" s="75">
        <f t="shared" si="7195"/>
        <v>2252622</v>
      </c>
      <c r="Y9315" s="238">
        <f t="shared" si="7051"/>
        <v>100</v>
      </c>
    </row>
    <row r="9316" spans="1:25" s="76" customFormat="1">
      <c r="A9316" s="250" t="s">
        <v>2733</v>
      </c>
      <c r="B9316" s="250"/>
      <c r="C9316" s="250"/>
      <c r="D9316" s="250"/>
      <c r="E9316" s="250"/>
      <c r="F9316" s="250"/>
      <c r="G9316" s="250"/>
      <c r="H9316" s="250"/>
      <c r="I9316" s="75">
        <f t="shared" ref="I9316:P9316" si="7196">SUM(I7306)</f>
        <v>597250</v>
      </c>
      <c r="J9316" s="75">
        <f t="shared" si="7196"/>
        <v>597250</v>
      </c>
      <c r="K9316" s="75">
        <f t="shared" si="7196"/>
        <v>0</v>
      </c>
      <c r="L9316" s="75">
        <f t="shared" si="7196"/>
        <v>0</v>
      </c>
      <c r="M9316" s="75">
        <f t="shared" si="7196"/>
        <v>0</v>
      </c>
      <c r="N9316" s="75">
        <f t="shared" si="7196"/>
        <v>0</v>
      </c>
      <c r="O9316" s="75">
        <f t="shared" si="7196"/>
        <v>0</v>
      </c>
      <c r="P9316" s="75">
        <f t="shared" si="7196"/>
        <v>0</v>
      </c>
      <c r="Q9316" s="75">
        <f t="shared" ref="Q9316:R9316" si="7197">SUM(Q7306)</f>
        <v>706651</v>
      </c>
      <c r="R9316" s="75">
        <f t="shared" si="7197"/>
        <v>706651</v>
      </c>
      <c r="S9316" s="75">
        <f t="shared" ref="S9316" si="7198">SUM(S7306)</f>
        <v>407666</v>
      </c>
      <c r="T9316" s="75">
        <f t="shared" ref="T9316:X9316" si="7199">SUM(T7306)</f>
        <v>298985</v>
      </c>
      <c r="U9316" s="75">
        <f t="shared" si="7199"/>
        <v>100000</v>
      </c>
      <c r="V9316" s="75">
        <f t="shared" si="7199"/>
        <v>100000</v>
      </c>
      <c r="W9316" s="75">
        <f t="shared" si="7199"/>
        <v>98985</v>
      </c>
      <c r="X9316" s="75">
        <f t="shared" si="7199"/>
        <v>706651</v>
      </c>
      <c r="Y9316" s="238">
        <f t="shared" si="7051"/>
        <v>100</v>
      </c>
    </row>
    <row r="9317" spans="1:25" s="76" customFormat="1">
      <c r="A9317" s="250" t="s">
        <v>2734</v>
      </c>
      <c r="B9317" s="250"/>
      <c r="C9317" s="250"/>
      <c r="D9317" s="250"/>
      <c r="E9317" s="250"/>
      <c r="F9317" s="250"/>
      <c r="G9317" s="250"/>
      <c r="H9317" s="250"/>
      <c r="I9317" s="75">
        <f t="shared" ref="I9317:P9317" si="7200">SUM(I7356)</f>
        <v>6066193</v>
      </c>
      <c r="J9317" s="75">
        <f t="shared" si="7200"/>
        <v>6066193</v>
      </c>
      <c r="K9317" s="75">
        <f t="shared" si="7200"/>
        <v>0</v>
      </c>
      <c r="L9317" s="75">
        <f t="shared" si="7200"/>
        <v>0</v>
      </c>
      <c r="M9317" s="75">
        <f t="shared" si="7200"/>
        <v>0</v>
      </c>
      <c r="N9317" s="75">
        <f t="shared" si="7200"/>
        <v>0</v>
      </c>
      <c r="O9317" s="75">
        <f t="shared" si="7200"/>
        <v>0</v>
      </c>
      <c r="P9317" s="75">
        <f t="shared" si="7200"/>
        <v>0</v>
      </c>
      <c r="Q9317" s="75">
        <f t="shared" ref="Q9317:R9317" si="7201">SUM(Q7356)</f>
        <v>6688576</v>
      </c>
      <c r="R9317" s="75">
        <f t="shared" si="7201"/>
        <v>6688576</v>
      </c>
      <c r="S9317" s="75">
        <f t="shared" ref="S9317" si="7202">SUM(S7356)</f>
        <v>5130825</v>
      </c>
      <c r="T9317" s="75">
        <f t="shared" ref="T9317:X9317" si="7203">SUM(T7356)</f>
        <v>1557751</v>
      </c>
      <c r="U9317" s="75">
        <f t="shared" si="7203"/>
        <v>620000</v>
      </c>
      <c r="V9317" s="75">
        <f t="shared" si="7203"/>
        <v>620000</v>
      </c>
      <c r="W9317" s="75">
        <f t="shared" si="7203"/>
        <v>317751</v>
      </c>
      <c r="X9317" s="75">
        <f t="shared" si="7203"/>
        <v>6688576</v>
      </c>
      <c r="Y9317" s="238">
        <f t="shared" si="7051"/>
        <v>100</v>
      </c>
    </row>
    <row r="9318" spans="1:25" s="76" customFormat="1">
      <c r="A9318" s="250" t="s">
        <v>2735</v>
      </c>
      <c r="B9318" s="250"/>
      <c r="C9318" s="250"/>
      <c r="D9318" s="250"/>
      <c r="E9318" s="250"/>
      <c r="F9318" s="250"/>
      <c r="G9318" s="250"/>
      <c r="H9318" s="250"/>
      <c r="I9318" s="75">
        <f t="shared" ref="I9318:P9318" si="7204">SUM(I7439)</f>
        <v>345872</v>
      </c>
      <c r="J9318" s="75">
        <f t="shared" si="7204"/>
        <v>345872</v>
      </c>
      <c r="K9318" s="75">
        <f t="shared" si="7204"/>
        <v>0</v>
      </c>
      <c r="L9318" s="75">
        <f t="shared" si="7204"/>
        <v>0</v>
      </c>
      <c r="M9318" s="75">
        <f t="shared" si="7204"/>
        <v>0</v>
      </c>
      <c r="N9318" s="75">
        <f t="shared" si="7204"/>
        <v>0</v>
      </c>
      <c r="O9318" s="75">
        <f t="shared" si="7204"/>
        <v>0</v>
      </c>
      <c r="P9318" s="75">
        <f t="shared" si="7204"/>
        <v>0</v>
      </c>
      <c r="Q9318" s="75">
        <f t="shared" ref="Q9318:R9318" si="7205">SUM(Q7439)</f>
        <v>404887</v>
      </c>
      <c r="R9318" s="75">
        <f t="shared" si="7205"/>
        <v>404887</v>
      </c>
      <c r="S9318" s="75">
        <f t="shared" ref="S9318" si="7206">SUM(S7439)</f>
        <v>290269</v>
      </c>
      <c r="T9318" s="75">
        <f t="shared" ref="T9318:X9318" si="7207">SUM(T7439)</f>
        <v>114618</v>
      </c>
      <c r="U9318" s="75">
        <f t="shared" si="7207"/>
        <v>60000</v>
      </c>
      <c r="V9318" s="75">
        <f t="shared" si="7207"/>
        <v>34618</v>
      </c>
      <c r="W9318" s="75">
        <f t="shared" si="7207"/>
        <v>20000</v>
      </c>
      <c r="X9318" s="75">
        <f t="shared" si="7207"/>
        <v>404887</v>
      </c>
      <c r="Y9318" s="238">
        <f t="shared" si="7051"/>
        <v>100</v>
      </c>
    </row>
    <row r="9319" spans="1:25" s="76" customFormat="1">
      <c r="A9319" s="250" t="s">
        <v>2736</v>
      </c>
      <c r="B9319" s="250"/>
      <c r="C9319" s="250"/>
      <c r="D9319" s="250"/>
      <c r="E9319" s="250"/>
      <c r="F9319" s="250"/>
      <c r="G9319" s="250"/>
      <c r="H9319" s="250"/>
      <c r="I9319" s="75">
        <f t="shared" ref="I9319:P9319" si="7208">SUM(I7488)</f>
        <v>405157</v>
      </c>
      <c r="J9319" s="75">
        <f t="shared" si="7208"/>
        <v>405157</v>
      </c>
      <c r="K9319" s="75">
        <f t="shared" si="7208"/>
        <v>0</v>
      </c>
      <c r="L9319" s="75">
        <f t="shared" si="7208"/>
        <v>0</v>
      </c>
      <c r="M9319" s="75">
        <f t="shared" si="7208"/>
        <v>0</v>
      </c>
      <c r="N9319" s="75">
        <f t="shared" si="7208"/>
        <v>0</v>
      </c>
      <c r="O9319" s="75">
        <f t="shared" si="7208"/>
        <v>0</v>
      </c>
      <c r="P9319" s="75">
        <f t="shared" si="7208"/>
        <v>0</v>
      </c>
      <c r="Q9319" s="75">
        <f t="shared" ref="Q9319:R9319" si="7209">SUM(Q7488)</f>
        <v>495211</v>
      </c>
      <c r="R9319" s="75">
        <f t="shared" si="7209"/>
        <v>495211</v>
      </c>
      <c r="S9319" s="75">
        <f t="shared" ref="S9319" si="7210">SUM(S7488)</f>
        <v>335188</v>
      </c>
      <c r="T9319" s="75">
        <f t="shared" ref="T9319:X9319" si="7211">SUM(T7488)</f>
        <v>160023</v>
      </c>
      <c r="U9319" s="75">
        <f t="shared" si="7211"/>
        <v>50023</v>
      </c>
      <c r="V9319" s="75">
        <f t="shared" si="7211"/>
        <v>55000</v>
      </c>
      <c r="W9319" s="75">
        <f t="shared" si="7211"/>
        <v>55000</v>
      </c>
      <c r="X9319" s="75">
        <f t="shared" si="7211"/>
        <v>495211</v>
      </c>
      <c r="Y9319" s="238">
        <f t="shared" si="7051"/>
        <v>100</v>
      </c>
    </row>
    <row r="9320" spans="1:25" s="76" customFormat="1">
      <c r="A9320" s="250" t="s">
        <v>2792</v>
      </c>
      <c r="B9320" s="250"/>
      <c r="C9320" s="250"/>
      <c r="D9320" s="250"/>
      <c r="E9320" s="250"/>
      <c r="F9320" s="250"/>
      <c r="G9320" s="250"/>
      <c r="H9320" s="250"/>
      <c r="I9320" s="75">
        <f t="shared" ref="I9320:P9320" si="7212">SUM(I7536)</f>
        <v>2350000</v>
      </c>
      <c r="J9320" s="75">
        <f t="shared" si="7212"/>
        <v>2350000</v>
      </c>
      <c r="K9320" s="75">
        <f t="shared" si="7212"/>
        <v>0</v>
      </c>
      <c r="L9320" s="75">
        <f t="shared" si="7212"/>
        <v>0</v>
      </c>
      <c r="M9320" s="75">
        <f t="shared" si="7212"/>
        <v>0</v>
      </c>
      <c r="N9320" s="75">
        <f t="shared" si="7212"/>
        <v>0</v>
      </c>
      <c r="O9320" s="75">
        <f t="shared" si="7212"/>
        <v>0</v>
      </c>
      <c r="P9320" s="75">
        <f t="shared" si="7212"/>
        <v>0</v>
      </c>
      <c r="Q9320" s="75">
        <f t="shared" ref="Q9320:R9320" si="7213">SUM(Q7536)</f>
        <v>2746219</v>
      </c>
      <c r="R9320" s="75">
        <f t="shared" si="7213"/>
        <v>2746219</v>
      </c>
      <c r="S9320" s="75">
        <f t="shared" ref="S9320" si="7214">SUM(S7536)</f>
        <v>1951256</v>
      </c>
      <c r="T9320" s="75">
        <f t="shared" ref="T9320:X9320" si="7215">SUM(T7536)</f>
        <v>794963</v>
      </c>
      <c r="U9320" s="75">
        <f t="shared" si="7215"/>
        <v>314963</v>
      </c>
      <c r="V9320" s="75">
        <f t="shared" si="7215"/>
        <v>250000</v>
      </c>
      <c r="W9320" s="75">
        <f t="shared" si="7215"/>
        <v>230000</v>
      </c>
      <c r="X9320" s="75">
        <f t="shared" si="7215"/>
        <v>2746219</v>
      </c>
      <c r="Y9320" s="238">
        <f t="shared" si="7051"/>
        <v>100</v>
      </c>
    </row>
    <row r="9321" spans="1:25" s="76" customFormat="1">
      <c r="A9321" s="250" t="s">
        <v>2737</v>
      </c>
      <c r="B9321" s="250"/>
      <c r="C9321" s="250"/>
      <c r="D9321" s="250"/>
      <c r="E9321" s="250"/>
      <c r="F9321" s="250"/>
      <c r="G9321" s="250"/>
      <c r="H9321" s="250"/>
      <c r="I9321" s="75">
        <f t="shared" ref="I9321:P9321" si="7216">SUM(I7638)</f>
        <v>775020</v>
      </c>
      <c r="J9321" s="75">
        <f t="shared" si="7216"/>
        <v>595020</v>
      </c>
      <c r="K9321" s="75">
        <f t="shared" si="7216"/>
        <v>180000</v>
      </c>
      <c r="L9321" s="75">
        <f t="shared" si="7216"/>
        <v>120000</v>
      </c>
      <c r="M9321" s="75">
        <f t="shared" si="7216"/>
        <v>0</v>
      </c>
      <c r="N9321" s="75">
        <f t="shared" si="7216"/>
        <v>60000</v>
      </c>
      <c r="O9321" s="75">
        <f t="shared" si="7216"/>
        <v>0</v>
      </c>
      <c r="P9321" s="75">
        <f t="shared" si="7216"/>
        <v>0</v>
      </c>
      <c r="Q9321" s="75">
        <f t="shared" ref="Q9321:R9321" si="7217">SUM(Q7638)</f>
        <v>808595</v>
      </c>
      <c r="R9321" s="75">
        <f t="shared" si="7217"/>
        <v>628595</v>
      </c>
      <c r="S9321" s="75">
        <f t="shared" ref="S9321" si="7218">SUM(S7638)</f>
        <v>628595</v>
      </c>
      <c r="T9321" s="75">
        <f t="shared" ref="T9321:X9321" si="7219">SUM(T7638)</f>
        <v>0</v>
      </c>
      <c r="U9321" s="75">
        <f t="shared" si="7219"/>
        <v>0</v>
      </c>
      <c r="V9321" s="75">
        <f t="shared" si="7219"/>
        <v>0</v>
      </c>
      <c r="W9321" s="75">
        <f t="shared" si="7219"/>
        <v>0</v>
      </c>
      <c r="X9321" s="75">
        <f t="shared" si="7219"/>
        <v>628595</v>
      </c>
      <c r="Y9321" s="238">
        <f t="shared" si="7051"/>
        <v>100</v>
      </c>
    </row>
    <row r="9322" spans="1:25" s="76" customFormat="1">
      <c r="A9322" s="250" t="s">
        <v>2784</v>
      </c>
      <c r="B9322" s="250"/>
      <c r="C9322" s="250"/>
      <c r="D9322" s="250"/>
      <c r="E9322" s="250"/>
      <c r="F9322" s="250"/>
      <c r="G9322" s="250"/>
      <c r="H9322" s="250"/>
      <c r="I9322" s="75">
        <f t="shared" ref="I9322:P9322" si="7220">SUM(I7692)</f>
        <v>445000</v>
      </c>
      <c r="J9322" s="75">
        <f t="shared" si="7220"/>
        <v>445000</v>
      </c>
      <c r="K9322" s="75">
        <f t="shared" si="7220"/>
        <v>0</v>
      </c>
      <c r="L9322" s="75">
        <f t="shared" si="7220"/>
        <v>0</v>
      </c>
      <c r="M9322" s="75">
        <f t="shared" si="7220"/>
        <v>0</v>
      </c>
      <c r="N9322" s="75">
        <f t="shared" si="7220"/>
        <v>0</v>
      </c>
      <c r="O9322" s="75">
        <f t="shared" si="7220"/>
        <v>0</v>
      </c>
      <c r="P9322" s="75">
        <f t="shared" si="7220"/>
        <v>0</v>
      </c>
      <c r="Q9322" s="75">
        <f t="shared" ref="Q9322:R9322" si="7221">SUM(Q7692)</f>
        <v>621422</v>
      </c>
      <c r="R9322" s="75">
        <f t="shared" si="7221"/>
        <v>621422</v>
      </c>
      <c r="S9322" s="75">
        <f t="shared" ref="S9322" si="7222">SUM(S7692)</f>
        <v>392423</v>
      </c>
      <c r="T9322" s="75">
        <f t="shared" ref="T9322:X9322" si="7223">SUM(T7692)</f>
        <v>228999</v>
      </c>
      <c r="U9322" s="75">
        <f t="shared" si="7223"/>
        <v>100000</v>
      </c>
      <c r="V9322" s="75">
        <f t="shared" si="7223"/>
        <v>88999</v>
      </c>
      <c r="W9322" s="75">
        <f t="shared" si="7223"/>
        <v>40000</v>
      </c>
      <c r="X9322" s="75">
        <f t="shared" si="7223"/>
        <v>621422</v>
      </c>
      <c r="Y9322" s="238">
        <f t="shared" si="7051"/>
        <v>100</v>
      </c>
    </row>
    <row r="9323" spans="1:25" s="76" customFormat="1">
      <c r="A9323" s="250" t="s">
        <v>2785</v>
      </c>
      <c r="B9323" s="250"/>
      <c r="C9323" s="250"/>
      <c r="D9323" s="250"/>
      <c r="E9323" s="250"/>
      <c r="F9323" s="250"/>
      <c r="G9323" s="250"/>
      <c r="H9323" s="250"/>
      <c r="I9323" s="75">
        <f t="shared" ref="I9323:P9323" si="7224">SUM(I7761)</f>
        <v>107227445</v>
      </c>
      <c r="J9323" s="75">
        <f t="shared" si="7224"/>
        <v>97460765</v>
      </c>
      <c r="K9323" s="75">
        <f t="shared" si="7224"/>
        <v>9766680</v>
      </c>
      <c r="L9323" s="75">
        <f t="shared" si="7224"/>
        <v>5309628</v>
      </c>
      <c r="M9323" s="75">
        <f t="shared" si="7224"/>
        <v>8200</v>
      </c>
      <c r="N9323" s="75">
        <f t="shared" si="7224"/>
        <v>4448852</v>
      </c>
      <c r="O9323" s="75">
        <f t="shared" si="7224"/>
        <v>0</v>
      </c>
      <c r="P9323" s="75">
        <f t="shared" si="7224"/>
        <v>0</v>
      </c>
      <c r="Q9323" s="75">
        <f t="shared" ref="Q9323:R9323" si="7225">SUM(Q7761)</f>
        <v>116386339</v>
      </c>
      <c r="R9323" s="75">
        <f t="shared" si="7225"/>
        <v>102580246</v>
      </c>
      <c r="S9323" s="75">
        <f t="shared" ref="S9323" si="7226">SUM(S7761)</f>
        <v>80041673</v>
      </c>
      <c r="T9323" s="75">
        <f t="shared" ref="T9323:X9323" si="7227">SUM(T7761)</f>
        <v>22538571.670000002</v>
      </c>
      <c r="U9323" s="75">
        <f t="shared" si="7227"/>
        <v>8486850.336666666</v>
      </c>
      <c r="V9323" s="75">
        <f t="shared" si="7227"/>
        <v>7987319.666666667</v>
      </c>
      <c r="W9323" s="75">
        <f t="shared" si="7227"/>
        <v>6064401.666666667</v>
      </c>
      <c r="X9323" s="75">
        <f t="shared" si="7227"/>
        <v>102580244.67</v>
      </c>
      <c r="Y9323" s="238">
        <f t="shared" si="7051"/>
        <v>99.999998703454068</v>
      </c>
    </row>
    <row r="9324" spans="1:25" s="68" customFormat="1">
      <c r="A9324" s="251" t="s">
        <v>69</v>
      </c>
      <c r="B9324" s="251"/>
      <c r="C9324" s="251"/>
      <c r="D9324" s="251"/>
      <c r="E9324" s="251"/>
      <c r="F9324" s="251"/>
      <c r="G9324" s="251"/>
      <c r="H9324" s="251"/>
      <c r="I9324" s="77">
        <f t="shared" ref="I9324:P9324" si="7228">SUM(I9278:I9323)</f>
        <v>392417564</v>
      </c>
      <c r="J9324" s="77">
        <f t="shared" si="7228"/>
        <v>380564053</v>
      </c>
      <c r="K9324" s="77">
        <f t="shared" si="7228"/>
        <v>11383511</v>
      </c>
      <c r="L9324" s="77">
        <f t="shared" si="7228"/>
        <v>6484548</v>
      </c>
      <c r="M9324" s="77">
        <f t="shared" si="7228"/>
        <v>8200</v>
      </c>
      <c r="N9324" s="77">
        <f t="shared" si="7228"/>
        <v>4890763</v>
      </c>
      <c r="O9324" s="77">
        <f t="shared" si="7228"/>
        <v>470000</v>
      </c>
      <c r="P9324" s="77">
        <f t="shared" si="7228"/>
        <v>0</v>
      </c>
      <c r="Q9324" s="77">
        <f t="shared" ref="Q9324:R9324" si="7229">SUM(Q9278:Q9323)</f>
        <v>425029103</v>
      </c>
      <c r="R9324" s="77">
        <f t="shared" si="7229"/>
        <v>409562896</v>
      </c>
      <c r="S9324" s="77">
        <f t="shared" ref="S9324" si="7230">SUM(S9278:S9323)</f>
        <v>322615131</v>
      </c>
      <c r="T9324" s="77">
        <f t="shared" ref="T9324:X9324" si="7231">SUM(T9278:T9323)</f>
        <v>86947499.670000002</v>
      </c>
      <c r="U9324" s="77">
        <f t="shared" si="7231"/>
        <v>35126342.00333333</v>
      </c>
      <c r="V9324" s="77">
        <f t="shared" si="7231"/>
        <v>30639422.333333332</v>
      </c>
      <c r="W9324" s="77">
        <f t="shared" si="7231"/>
        <v>21181735.333333332</v>
      </c>
      <c r="X9324" s="77">
        <f t="shared" si="7231"/>
        <v>409562630.67000002</v>
      </c>
      <c r="Y9324" s="239">
        <f t="shared" si="7051"/>
        <v>99.999935216299491</v>
      </c>
    </row>
    <row r="9325" spans="1:25" s="68" customFormat="1" ht="15" thickBot="1">
      <c r="A9325" s="270" t="s">
        <v>2740</v>
      </c>
      <c r="B9325" s="270"/>
      <c r="C9325" s="270"/>
      <c r="D9325" s="270"/>
      <c r="E9325" s="270"/>
      <c r="F9325" s="270"/>
      <c r="G9325" s="270"/>
      <c r="H9325" s="270"/>
      <c r="I9325" s="69"/>
      <c r="J9325" s="69"/>
      <c r="K9325" s="69"/>
      <c r="L9325" s="69"/>
      <c r="M9325" s="69"/>
      <c r="N9325" s="69"/>
      <c r="O9325" s="69"/>
      <c r="P9325" s="69"/>
      <c r="Q9325" s="69">
        <v>0</v>
      </c>
      <c r="R9325" s="69"/>
      <c r="S9325" s="69"/>
      <c r="T9325" s="69"/>
      <c r="U9325" s="69"/>
      <c r="V9325" s="69"/>
      <c r="W9325" s="69"/>
      <c r="X9325" s="69"/>
      <c r="Y9325" s="237">
        <v>0</v>
      </c>
    </row>
    <row r="9326" spans="1:25" s="68" customFormat="1" ht="41.4" thickBot="1">
      <c r="A9326" s="271" t="s">
        <v>1</v>
      </c>
      <c r="B9326" s="271"/>
      <c r="C9326" s="271"/>
      <c r="D9326" s="271"/>
      <c r="E9326" s="271"/>
      <c r="F9326" s="271"/>
      <c r="G9326" s="271"/>
      <c r="H9326" s="271"/>
      <c r="I9326" s="1" t="s">
        <v>3093</v>
      </c>
      <c r="J9326" s="1" t="s">
        <v>3130</v>
      </c>
      <c r="K9326" s="1" t="s">
        <v>3</v>
      </c>
      <c r="L9326" s="1" t="s">
        <v>4</v>
      </c>
      <c r="M9326" s="1" t="s">
        <v>5</v>
      </c>
      <c r="N9326" s="1" t="s">
        <v>6</v>
      </c>
      <c r="O9326" s="1" t="s">
        <v>7</v>
      </c>
      <c r="P9326" s="1" t="s">
        <v>8</v>
      </c>
      <c r="Q9326" s="1" t="s">
        <v>3344</v>
      </c>
      <c r="R9326" s="1" t="s">
        <v>3427</v>
      </c>
      <c r="S9326" s="1" t="s">
        <v>3447</v>
      </c>
      <c r="T9326" s="1" t="s">
        <v>3448</v>
      </c>
      <c r="U9326" s="1" t="s">
        <v>3452</v>
      </c>
      <c r="V9326" s="1" t="s">
        <v>3449</v>
      </c>
      <c r="W9326" s="1" t="s">
        <v>3450</v>
      </c>
      <c r="X9326" s="1" t="s">
        <v>3451</v>
      </c>
      <c r="Y9326" s="216" t="s">
        <v>3385</v>
      </c>
    </row>
    <row r="9327" spans="1:25" s="74" customFormat="1">
      <c r="A9327" s="70"/>
      <c r="B9327" s="70"/>
      <c r="C9327" s="70"/>
      <c r="D9327" s="71"/>
      <c r="E9327" s="71"/>
      <c r="F9327" s="72"/>
      <c r="G9327" s="165"/>
      <c r="H9327" s="73" t="s">
        <v>0</v>
      </c>
      <c r="I9327" s="45">
        <v>1</v>
      </c>
      <c r="J9327" s="45">
        <v>3</v>
      </c>
      <c r="K9327" s="45" t="s">
        <v>9</v>
      </c>
      <c r="L9327" s="45">
        <v>5</v>
      </c>
      <c r="M9327" s="45">
        <v>6</v>
      </c>
      <c r="N9327" s="45">
        <v>7</v>
      </c>
      <c r="O9327" s="45">
        <v>8</v>
      </c>
      <c r="P9327" s="45">
        <v>9</v>
      </c>
      <c r="Q9327" s="45">
        <v>1</v>
      </c>
      <c r="R9327" s="45">
        <v>2</v>
      </c>
      <c r="S9327" s="45">
        <v>3</v>
      </c>
      <c r="T9327" s="45" t="s">
        <v>3453</v>
      </c>
      <c r="U9327" s="45">
        <v>5</v>
      </c>
      <c r="V9327" s="45">
        <v>6</v>
      </c>
      <c r="W9327" s="45">
        <v>7</v>
      </c>
      <c r="X9327" s="45" t="s">
        <v>3454</v>
      </c>
      <c r="Y9327" s="276">
        <v>9</v>
      </c>
    </row>
    <row r="9328" spans="1:25" s="76" customFormat="1">
      <c r="A9328" s="272" t="s">
        <v>2699</v>
      </c>
      <c r="B9328" s="272"/>
      <c r="C9328" s="272"/>
      <c r="D9328" s="272"/>
      <c r="E9328" s="272"/>
      <c r="F9328" s="272"/>
      <c r="G9328" s="272"/>
      <c r="H9328" s="272"/>
      <c r="I9328" s="75">
        <f t="shared" ref="I9328:P9328" si="7232">SUM(I9378,I9428,I9478,I9528,I9578)</f>
        <v>118569</v>
      </c>
      <c r="J9328" s="75">
        <f t="shared" si="7232"/>
        <v>118569</v>
      </c>
      <c r="K9328" s="75">
        <f t="shared" si="7232"/>
        <v>0</v>
      </c>
      <c r="L9328" s="75">
        <f t="shared" si="7232"/>
        <v>0</v>
      </c>
      <c r="M9328" s="75">
        <f t="shared" si="7232"/>
        <v>0</v>
      </c>
      <c r="N9328" s="75">
        <f t="shared" si="7232"/>
        <v>0</v>
      </c>
      <c r="O9328" s="75">
        <f t="shared" si="7232"/>
        <v>0</v>
      </c>
      <c r="P9328" s="75">
        <f t="shared" si="7232"/>
        <v>0</v>
      </c>
      <c r="Q9328" s="75">
        <f t="shared" ref="Q9328:R9328" si="7233">SUM(Q9378,Q9428,Q9478,Q9528,Q9578)</f>
        <v>118569</v>
      </c>
      <c r="R9328" s="75">
        <f t="shared" si="7233"/>
        <v>118569</v>
      </c>
      <c r="S9328" s="75">
        <f t="shared" ref="S9328" si="7234">SUM(S9378,S9428,S9478,S9528,S9578)</f>
        <v>103517</v>
      </c>
      <c r="T9328" s="75">
        <f t="shared" ref="T9328:X9328" si="7235">SUM(T9378,T9428,T9478,T9528,T9578)</f>
        <v>15052</v>
      </c>
      <c r="U9328" s="75">
        <f t="shared" si="7235"/>
        <v>11375</v>
      </c>
      <c r="V9328" s="75">
        <f t="shared" si="7235"/>
        <v>3677</v>
      </c>
      <c r="W9328" s="75">
        <f t="shared" si="7235"/>
        <v>0</v>
      </c>
      <c r="X9328" s="75">
        <f t="shared" si="7235"/>
        <v>118569</v>
      </c>
      <c r="Y9328" s="238">
        <f t="shared" ref="Y9328:Y9374" si="7236">IF(R9328=0,0,(X9328/R9328)*100)</f>
        <v>100</v>
      </c>
    </row>
    <row r="9329" spans="1:25" s="76" customFormat="1">
      <c r="A9329" s="250" t="s">
        <v>2700</v>
      </c>
      <c r="B9329" s="250"/>
      <c r="C9329" s="250"/>
      <c r="D9329" s="250"/>
      <c r="E9329" s="250"/>
      <c r="F9329" s="250"/>
      <c r="G9329" s="250"/>
      <c r="H9329" s="250"/>
      <c r="I9329" s="75">
        <f t="shared" ref="I9329:P9329" si="7237">SUM(I9379,I9429,I9479,I9529,I9579)</f>
        <v>32478</v>
      </c>
      <c r="J9329" s="75">
        <f t="shared" si="7237"/>
        <v>32478</v>
      </c>
      <c r="K9329" s="75">
        <f t="shared" si="7237"/>
        <v>0</v>
      </c>
      <c r="L9329" s="75">
        <f t="shared" si="7237"/>
        <v>0</v>
      </c>
      <c r="M9329" s="75">
        <f t="shared" si="7237"/>
        <v>0</v>
      </c>
      <c r="N9329" s="75">
        <f t="shared" si="7237"/>
        <v>0</v>
      </c>
      <c r="O9329" s="75">
        <f t="shared" si="7237"/>
        <v>0</v>
      </c>
      <c r="P9329" s="75">
        <f t="shared" si="7237"/>
        <v>0</v>
      </c>
      <c r="Q9329" s="75">
        <f t="shared" ref="Q9329:R9329" si="7238">SUM(Q9379,Q9429,Q9479,Q9529,Q9579)</f>
        <v>32534</v>
      </c>
      <c r="R9329" s="75">
        <f t="shared" si="7238"/>
        <v>32534</v>
      </c>
      <c r="S9329" s="75">
        <f t="shared" ref="S9329" si="7239">SUM(S9379,S9429,S9479,S9529,S9579)</f>
        <v>21514</v>
      </c>
      <c r="T9329" s="75">
        <f t="shared" ref="T9329:X9329" si="7240">SUM(T9379,T9429,T9479,T9529,T9579)</f>
        <v>11020</v>
      </c>
      <c r="U9329" s="75">
        <f t="shared" si="7240"/>
        <v>8451</v>
      </c>
      <c r="V9329" s="75">
        <f t="shared" si="7240"/>
        <v>2033</v>
      </c>
      <c r="W9329" s="75">
        <f t="shared" si="7240"/>
        <v>536</v>
      </c>
      <c r="X9329" s="75">
        <f t="shared" si="7240"/>
        <v>32534</v>
      </c>
      <c r="Y9329" s="238">
        <f t="shared" si="7236"/>
        <v>100</v>
      </c>
    </row>
    <row r="9330" spans="1:25" s="76" customFormat="1">
      <c r="A9330" s="250" t="s">
        <v>2701</v>
      </c>
      <c r="B9330" s="250"/>
      <c r="C9330" s="250"/>
      <c r="D9330" s="250"/>
      <c r="E9330" s="250"/>
      <c r="F9330" s="250"/>
      <c r="G9330" s="250"/>
      <c r="H9330" s="250"/>
      <c r="I9330" s="75">
        <f t="shared" ref="I9330:P9330" si="7241">SUM(I9380,I9430,I9480,I9530,I9580)</f>
        <v>30500</v>
      </c>
      <c r="J9330" s="75">
        <f t="shared" si="7241"/>
        <v>30500</v>
      </c>
      <c r="K9330" s="75">
        <f t="shared" si="7241"/>
        <v>0</v>
      </c>
      <c r="L9330" s="75">
        <f t="shared" si="7241"/>
        <v>0</v>
      </c>
      <c r="M9330" s="75">
        <f t="shared" si="7241"/>
        <v>0</v>
      </c>
      <c r="N9330" s="75">
        <f t="shared" si="7241"/>
        <v>0</v>
      </c>
      <c r="O9330" s="75">
        <f t="shared" si="7241"/>
        <v>0</v>
      </c>
      <c r="P9330" s="75">
        <f t="shared" si="7241"/>
        <v>0</v>
      </c>
      <c r="Q9330" s="75">
        <f t="shared" ref="Q9330:R9330" si="7242">SUM(Q9380,Q9430,Q9480,Q9530,Q9580)</f>
        <v>30748</v>
      </c>
      <c r="R9330" s="75">
        <f t="shared" si="7242"/>
        <v>30748</v>
      </c>
      <c r="S9330" s="75">
        <f t="shared" ref="S9330" si="7243">SUM(S9380,S9430,S9480,S9530,S9580)</f>
        <v>28068</v>
      </c>
      <c r="T9330" s="75">
        <f t="shared" ref="T9330:X9330" si="7244">SUM(T9380,T9430,T9480,T9530,T9580)</f>
        <v>2680</v>
      </c>
      <c r="U9330" s="75">
        <f t="shared" si="7244"/>
        <v>2680</v>
      </c>
      <c r="V9330" s="75">
        <f t="shared" si="7244"/>
        <v>0</v>
      </c>
      <c r="W9330" s="75">
        <f t="shared" si="7244"/>
        <v>0</v>
      </c>
      <c r="X9330" s="75">
        <f t="shared" si="7244"/>
        <v>30748</v>
      </c>
      <c r="Y9330" s="238">
        <f t="shared" si="7236"/>
        <v>100</v>
      </c>
    </row>
    <row r="9331" spans="1:25" s="76" customFormat="1">
      <c r="A9331" s="250" t="s">
        <v>2702</v>
      </c>
      <c r="B9331" s="250"/>
      <c r="C9331" s="250"/>
      <c r="D9331" s="250"/>
      <c r="E9331" s="250"/>
      <c r="F9331" s="250"/>
      <c r="G9331" s="250"/>
      <c r="H9331" s="250"/>
      <c r="I9331" s="75">
        <f t="shared" ref="I9331:P9331" si="7245">SUM(I9381,I9431,I9481,I9531,I9581)</f>
        <v>31600</v>
      </c>
      <c r="J9331" s="75">
        <f t="shared" si="7245"/>
        <v>31600</v>
      </c>
      <c r="K9331" s="75">
        <f t="shared" si="7245"/>
        <v>0</v>
      </c>
      <c r="L9331" s="75">
        <f t="shared" si="7245"/>
        <v>0</v>
      </c>
      <c r="M9331" s="75">
        <f t="shared" si="7245"/>
        <v>0</v>
      </c>
      <c r="N9331" s="75">
        <f t="shared" si="7245"/>
        <v>0</v>
      </c>
      <c r="O9331" s="75">
        <f t="shared" si="7245"/>
        <v>0</v>
      </c>
      <c r="P9331" s="75">
        <f t="shared" si="7245"/>
        <v>0</v>
      </c>
      <c r="Q9331" s="75">
        <f t="shared" ref="Q9331:R9331" si="7246">SUM(Q9381,Q9431,Q9481,Q9531,Q9581)</f>
        <v>31600</v>
      </c>
      <c r="R9331" s="75">
        <f t="shared" si="7246"/>
        <v>31600</v>
      </c>
      <c r="S9331" s="75">
        <f t="shared" ref="S9331" si="7247">SUM(S9381,S9431,S9481,S9531,S9581)</f>
        <v>29607</v>
      </c>
      <c r="T9331" s="75">
        <f t="shared" ref="T9331:X9331" si="7248">SUM(T9381,T9431,T9481,T9531,T9581)</f>
        <v>1993</v>
      </c>
      <c r="U9331" s="75">
        <f t="shared" si="7248"/>
        <v>1353</v>
      </c>
      <c r="V9331" s="75">
        <f t="shared" si="7248"/>
        <v>320</v>
      </c>
      <c r="W9331" s="75">
        <f t="shared" si="7248"/>
        <v>320</v>
      </c>
      <c r="X9331" s="75">
        <f t="shared" si="7248"/>
        <v>31600</v>
      </c>
      <c r="Y9331" s="238">
        <f t="shared" si="7236"/>
        <v>100</v>
      </c>
    </row>
    <row r="9332" spans="1:25" s="76" customFormat="1">
      <c r="A9332" s="250" t="s">
        <v>2703</v>
      </c>
      <c r="B9332" s="250"/>
      <c r="C9332" s="250"/>
      <c r="D9332" s="250"/>
      <c r="E9332" s="250"/>
      <c r="F9332" s="250"/>
      <c r="G9332" s="250"/>
      <c r="H9332" s="250"/>
      <c r="I9332" s="75">
        <f t="shared" ref="I9332:P9332" si="7249">SUM(I9382,I9432,I9482,I9532,I9582)</f>
        <v>72500</v>
      </c>
      <c r="J9332" s="75">
        <f t="shared" si="7249"/>
        <v>72500</v>
      </c>
      <c r="K9332" s="75">
        <f t="shared" si="7249"/>
        <v>0</v>
      </c>
      <c r="L9332" s="75">
        <f t="shared" si="7249"/>
        <v>0</v>
      </c>
      <c r="M9332" s="75">
        <f t="shared" si="7249"/>
        <v>0</v>
      </c>
      <c r="N9332" s="75">
        <f t="shared" si="7249"/>
        <v>0</v>
      </c>
      <c r="O9332" s="75">
        <f t="shared" si="7249"/>
        <v>0</v>
      </c>
      <c r="P9332" s="75">
        <f t="shared" si="7249"/>
        <v>0</v>
      </c>
      <c r="Q9332" s="75">
        <f t="shared" ref="Q9332:R9332" si="7250">SUM(Q9382,Q9432,Q9482,Q9532,Q9582)</f>
        <v>72500</v>
      </c>
      <c r="R9332" s="75">
        <f t="shared" si="7250"/>
        <v>72500</v>
      </c>
      <c r="S9332" s="75">
        <f t="shared" ref="S9332" si="7251">SUM(S9382,S9432,S9482,S9532,S9582)</f>
        <v>39680</v>
      </c>
      <c r="T9332" s="75">
        <f t="shared" ref="T9332:X9332" si="7252">SUM(T9382,T9432,T9482,T9532,T9582)</f>
        <v>32820</v>
      </c>
      <c r="U9332" s="75">
        <f t="shared" si="7252"/>
        <v>25370</v>
      </c>
      <c r="V9332" s="75">
        <f t="shared" si="7252"/>
        <v>3700</v>
      </c>
      <c r="W9332" s="75">
        <f t="shared" si="7252"/>
        <v>3750</v>
      </c>
      <c r="X9332" s="75">
        <f t="shared" si="7252"/>
        <v>72500</v>
      </c>
      <c r="Y9332" s="238">
        <f t="shared" si="7236"/>
        <v>100</v>
      </c>
    </row>
    <row r="9333" spans="1:25" s="76" customFormat="1">
      <c r="A9333" s="250" t="s">
        <v>2704</v>
      </c>
      <c r="B9333" s="250"/>
      <c r="C9333" s="250"/>
      <c r="D9333" s="250"/>
      <c r="E9333" s="250"/>
      <c r="F9333" s="250"/>
      <c r="G9333" s="250"/>
      <c r="H9333" s="250"/>
      <c r="I9333" s="75">
        <f t="shared" ref="I9333:P9333" si="7253">SUM(I9383,I9433,I9483,I9533,I9583)</f>
        <v>0</v>
      </c>
      <c r="J9333" s="75">
        <f t="shared" si="7253"/>
        <v>0</v>
      </c>
      <c r="K9333" s="75">
        <f t="shared" si="7253"/>
        <v>0</v>
      </c>
      <c r="L9333" s="75">
        <f t="shared" si="7253"/>
        <v>0</v>
      </c>
      <c r="M9333" s="75">
        <f t="shared" si="7253"/>
        <v>0</v>
      </c>
      <c r="N9333" s="75">
        <f t="shared" si="7253"/>
        <v>0</v>
      </c>
      <c r="O9333" s="75">
        <f t="shared" si="7253"/>
        <v>0</v>
      </c>
      <c r="P9333" s="75">
        <f t="shared" si="7253"/>
        <v>0</v>
      </c>
      <c r="Q9333" s="75">
        <f t="shared" ref="Q9333:R9333" si="7254">SUM(Q9383,Q9433,Q9483,Q9533,Q9583)</f>
        <v>0</v>
      </c>
      <c r="R9333" s="75">
        <f t="shared" si="7254"/>
        <v>0</v>
      </c>
      <c r="S9333" s="75">
        <f t="shared" ref="S9333" si="7255">SUM(S9383,S9433,S9483,S9533,S9583)</f>
        <v>0</v>
      </c>
      <c r="T9333" s="75">
        <f t="shared" ref="T9333:X9333" si="7256">SUM(T9383,T9433,T9483,T9533,T9583)</f>
        <v>0</v>
      </c>
      <c r="U9333" s="75">
        <f t="shared" si="7256"/>
        <v>0</v>
      </c>
      <c r="V9333" s="75">
        <f t="shared" si="7256"/>
        <v>0</v>
      </c>
      <c r="W9333" s="75">
        <f t="shared" si="7256"/>
        <v>0</v>
      </c>
      <c r="X9333" s="75">
        <f t="shared" si="7256"/>
        <v>0</v>
      </c>
      <c r="Y9333" s="238">
        <f t="shared" si="7236"/>
        <v>0</v>
      </c>
    </row>
    <row r="9334" spans="1:25" s="76" customFormat="1">
      <c r="A9334" s="250" t="s">
        <v>2705</v>
      </c>
      <c r="B9334" s="250"/>
      <c r="C9334" s="250"/>
      <c r="D9334" s="250"/>
      <c r="E9334" s="250"/>
      <c r="F9334" s="250"/>
      <c r="G9334" s="250"/>
      <c r="H9334" s="250"/>
      <c r="I9334" s="75">
        <f t="shared" ref="I9334:P9334" si="7257">SUM(I9384,I9434,I9484,I9534,I9584)</f>
        <v>14310</v>
      </c>
      <c r="J9334" s="75">
        <f t="shared" si="7257"/>
        <v>14310</v>
      </c>
      <c r="K9334" s="75">
        <f t="shared" si="7257"/>
        <v>0</v>
      </c>
      <c r="L9334" s="75">
        <f t="shared" si="7257"/>
        <v>0</v>
      </c>
      <c r="M9334" s="75">
        <f t="shared" si="7257"/>
        <v>0</v>
      </c>
      <c r="N9334" s="75">
        <f t="shared" si="7257"/>
        <v>0</v>
      </c>
      <c r="O9334" s="75">
        <f t="shared" si="7257"/>
        <v>0</v>
      </c>
      <c r="P9334" s="75">
        <f t="shared" si="7257"/>
        <v>0</v>
      </c>
      <c r="Q9334" s="75">
        <f t="shared" ref="Q9334:R9334" si="7258">SUM(Q9384,Q9434,Q9484,Q9534,Q9584)</f>
        <v>17310</v>
      </c>
      <c r="R9334" s="75">
        <f t="shared" si="7258"/>
        <v>17310</v>
      </c>
      <c r="S9334" s="75">
        <f t="shared" ref="S9334" si="7259">SUM(S9384,S9434,S9484,S9534,S9584)</f>
        <v>15426</v>
      </c>
      <c r="T9334" s="75">
        <f t="shared" ref="T9334:X9334" si="7260">SUM(T9384,T9434,T9484,T9534,T9584)</f>
        <v>1884</v>
      </c>
      <c r="U9334" s="75">
        <f t="shared" si="7260"/>
        <v>875</v>
      </c>
      <c r="V9334" s="75">
        <f t="shared" si="7260"/>
        <v>875</v>
      </c>
      <c r="W9334" s="75">
        <f t="shared" si="7260"/>
        <v>134</v>
      </c>
      <c r="X9334" s="75">
        <f t="shared" si="7260"/>
        <v>17310</v>
      </c>
      <c r="Y9334" s="238">
        <f t="shared" si="7236"/>
        <v>100</v>
      </c>
    </row>
    <row r="9335" spans="1:25" s="76" customFormat="1">
      <c r="A9335" s="250" t="s">
        <v>2706</v>
      </c>
      <c r="B9335" s="250"/>
      <c r="C9335" s="250"/>
      <c r="D9335" s="250"/>
      <c r="E9335" s="250"/>
      <c r="F9335" s="250"/>
      <c r="G9335" s="250"/>
      <c r="H9335" s="250"/>
      <c r="I9335" s="75">
        <f t="shared" ref="I9335:P9335" si="7261">SUM(I9385,I9435,I9485,I9535,I9585)</f>
        <v>60560</v>
      </c>
      <c r="J9335" s="75">
        <f t="shared" si="7261"/>
        <v>60560</v>
      </c>
      <c r="K9335" s="75">
        <f t="shared" si="7261"/>
        <v>0</v>
      </c>
      <c r="L9335" s="75">
        <f t="shared" si="7261"/>
        <v>0</v>
      </c>
      <c r="M9335" s="75">
        <f t="shared" si="7261"/>
        <v>0</v>
      </c>
      <c r="N9335" s="75">
        <f t="shared" si="7261"/>
        <v>0</v>
      </c>
      <c r="O9335" s="75">
        <f t="shared" si="7261"/>
        <v>0</v>
      </c>
      <c r="P9335" s="75">
        <f t="shared" si="7261"/>
        <v>0</v>
      </c>
      <c r="Q9335" s="75">
        <f t="shared" ref="Q9335:R9335" si="7262">SUM(Q9385,Q9435,Q9485,Q9535,Q9585)</f>
        <v>59525</v>
      </c>
      <c r="R9335" s="75">
        <f t="shared" si="7262"/>
        <v>59525</v>
      </c>
      <c r="S9335" s="75">
        <f t="shared" ref="S9335" si="7263">SUM(S9385,S9435,S9485,S9535,S9585)</f>
        <v>48378</v>
      </c>
      <c r="T9335" s="75">
        <f t="shared" ref="T9335:X9335" si="7264">SUM(T9385,T9435,T9485,T9535,T9585)</f>
        <v>8087</v>
      </c>
      <c r="U9335" s="75">
        <f t="shared" si="7264"/>
        <v>4550</v>
      </c>
      <c r="V9335" s="75">
        <f t="shared" si="7264"/>
        <v>3312</v>
      </c>
      <c r="W9335" s="75">
        <f t="shared" si="7264"/>
        <v>225</v>
      </c>
      <c r="X9335" s="75">
        <f t="shared" si="7264"/>
        <v>56465</v>
      </c>
      <c r="Y9335" s="238">
        <f t="shared" si="7236"/>
        <v>94.859302813943728</v>
      </c>
    </row>
    <row r="9336" spans="1:25" s="76" customFormat="1">
      <c r="A9336" s="250" t="s">
        <v>2707</v>
      </c>
      <c r="B9336" s="250"/>
      <c r="C9336" s="250"/>
      <c r="D9336" s="250"/>
      <c r="E9336" s="250"/>
      <c r="F9336" s="250"/>
      <c r="G9336" s="250"/>
      <c r="H9336" s="250"/>
      <c r="I9336" s="75">
        <f t="shared" ref="I9336:P9336" si="7265">SUM(I9386,I9436,I9486,I9536,I9586)</f>
        <v>636000</v>
      </c>
      <c r="J9336" s="75">
        <f t="shared" si="7265"/>
        <v>636000</v>
      </c>
      <c r="K9336" s="75">
        <f t="shared" si="7265"/>
        <v>0</v>
      </c>
      <c r="L9336" s="75">
        <f t="shared" si="7265"/>
        <v>0</v>
      </c>
      <c r="M9336" s="75">
        <f t="shared" si="7265"/>
        <v>0</v>
      </c>
      <c r="N9336" s="75">
        <f t="shared" si="7265"/>
        <v>0</v>
      </c>
      <c r="O9336" s="75">
        <f t="shared" si="7265"/>
        <v>0</v>
      </c>
      <c r="P9336" s="75">
        <f t="shared" si="7265"/>
        <v>0</v>
      </c>
      <c r="Q9336" s="75">
        <f t="shared" ref="Q9336:R9336" si="7266">SUM(Q9386,Q9436,Q9486,Q9536,Q9586)</f>
        <v>643000</v>
      </c>
      <c r="R9336" s="75">
        <f t="shared" si="7266"/>
        <v>643000</v>
      </c>
      <c r="S9336" s="75">
        <f t="shared" ref="S9336" si="7267">SUM(S9386,S9436,S9486,S9536,S9586)</f>
        <v>480206</v>
      </c>
      <c r="T9336" s="75">
        <f t="shared" ref="T9336:X9336" si="7268">SUM(T9386,T9436,T9486,T9536,T9586)</f>
        <v>162794</v>
      </c>
      <c r="U9336" s="75">
        <f t="shared" si="7268"/>
        <v>85794</v>
      </c>
      <c r="V9336" s="75">
        <f t="shared" si="7268"/>
        <v>38500</v>
      </c>
      <c r="W9336" s="75">
        <f t="shared" si="7268"/>
        <v>38500</v>
      </c>
      <c r="X9336" s="75">
        <f t="shared" si="7268"/>
        <v>643000</v>
      </c>
      <c r="Y9336" s="238">
        <f t="shared" si="7236"/>
        <v>100</v>
      </c>
    </row>
    <row r="9337" spans="1:25" s="76" customFormat="1">
      <c r="A9337" s="250" t="s">
        <v>2708</v>
      </c>
      <c r="B9337" s="250"/>
      <c r="C9337" s="250"/>
      <c r="D9337" s="250"/>
      <c r="E9337" s="250"/>
      <c r="F9337" s="250"/>
      <c r="G9337" s="250"/>
      <c r="H9337" s="250"/>
      <c r="I9337" s="75">
        <f t="shared" ref="I9337:P9337" si="7269">SUM(I9387,I9437,I9487,I9537,I9587)</f>
        <v>43880</v>
      </c>
      <c r="J9337" s="75">
        <f t="shared" si="7269"/>
        <v>43880</v>
      </c>
      <c r="K9337" s="75">
        <f t="shared" si="7269"/>
        <v>0</v>
      </c>
      <c r="L9337" s="75">
        <f t="shared" si="7269"/>
        <v>0</v>
      </c>
      <c r="M9337" s="75">
        <f t="shared" si="7269"/>
        <v>0</v>
      </c>
      <c r="N9337" s="75">
        <f t="shared" si="7269"/>
        <v>0</v>
      </c>
      <c r="O9337" s="75">
        <f t="shared" si="7269"/>
        <v>0</v>
      </c>
      <c r="P9337" s="75">
        <f t="shared" si="7269"/>
        <v>0</v>
      </c>
      <c r="Q9337" s="75">
        <f t="shared" ref="Q9337:R9337" si="7270">SUM(Q9387,Q9437,Q9487,Q9537,Q9587)</f>
        <v>43880</v>
      </c>
      <c r="R9337" s="75">
        <f t="shared" si="7270"/>
        <v>43880</v>
      </c>
      <c r="S9337" s="75">
        <f t="shared" ref="S9337" si="7271">SUM(S9387,S9437,S9487,S9537,S9587)</f>
        <v>30535</v>
      </c>
      <c r="T9337" s="75">
        <f t="shared" ref="T9337:X9337" si="7272">SUM(T9387,T9437,T9487,T9537,T9587)</f>
        <v>13345</v>
      </c>
      <c r="U9337" s="75">
        <f t="shared" si="7272"/>
        <v>7115</v>
      </c>
      <c r="V9337" s="75">
        <f t="shared" si="7272"/>
        <v>3115</v>
      </c>
      <c r="W9337" s="75">
        <f t="shared" si="7272"/>
        <v>3115</v>
      </c>
      <c r="X9337" s="75">
        <f t="shared" si="7272"/>
        <v>43880</v>
      </c>
      <c r="Y9337" s="238">
        <f t="shared" si="7236"/>
        <v>100</v>
      </c>
    </row>
    <row r="9338" spans="1:25" s="76" customFormat="1">
      <c r="A9338" s="250" t="s">
        <v>2709</v>
      </c>
      <c r="B9338" s="250"/>
      <c r="C9338" s="250"/>
      <c r="D9338" s="250"/>
      <c r="E9338" s="250"/>
      <c r="F9338" s="250"/>
      <c r="G9338" s="250"/>
      <c r="H9338" s="250"/>
      <c r="I9338" s="75">
        <f t="shared" ref="I9338:P9338" si="7273">SUM(I9388,I9438,I9488,I9538,I9588)</f>
        <v>77698</v>
      </c>
      <c r="J9338" s="75">
        <f t="shared" si="7273"/>
        <v>77698</v>
      </c>
      <c r="K9338" s="75">
        <f t="shared" si="7273"/>
        <v>0</v>
      </c>
      <c r="L9338" s="75">
        <f t="shared" si="7273"/>
        <v>0</v>
      </c>
      <c r="M9338" s="75">
        <f t="shared" si="7273"/>
        <v>0</v>
      </c>
      <c r="N9338" s="75">
        <f t="shared" si="7273"/>
        <v>0</v>
      </c>
      <c r="O9338" s="75">
        <f t="shared" si="7273"/>
        <v>0</v>
      </c>
      <c r="P9338" s="75">
        <f t="shared" si="7273"/>
        <v>0</v>
      </c>
      <c r="Q9338" s="75">
        <f t="shared" ref="Q9338:R9338" si="7274">SUM(Q9388,Q9438,Q9488,Q9538,Q9588)</f>
        <v>77787</v>
      </c>
      <c r="R9338" s="75">
        <f t="shared" si="7274"/>
        <v>77787</v>
      </c>
      <c r="S9338" s="75">
        <f t="shared" ref="S9338" si="7275">SUM(S9388,S9438,S9488,S9538,S9588)</f>
        <v>55631</v>
      </c>
      <c r="T9338" s="75">
        <f t="shared" ref="T9338:X9338" si="7276">SUM(T9388,T9438,T9488,T9538,T9588)</f>
        <v>22156</v>
      </c>
      <c r="U9338" s="75">
        <f t="shared" si="7276"/>
        <v>13630</v>
      </c>
      <c r="V9338" s="75">
        <f t="shared" si="7276"/>
        <v>4163</v>
      </c>
      <c r="W9338" s="75">
        <f t="shared" si="7276"/>
        <v>4363</v>
      </c>
      <c r="X9338" s="75">
        <f t="shared" si="7276"/>
        <v>77787</v>
      </c>
      <c r="Y9338" s="238">
        <f t="shared" si="7236"/>
        <v>100</v>
      </c>
    </row>
    <row r="9339" spans="1:25" s="76" customFormat="1">
      <c r="A9339" s="250" t="s">
        <v>2710</v>
      </c>
      <c r="B9339" s="250"/>
      <c r="C9339" s="250"/>
      <c r="D9339" s="250"/>
      <c r="E9339" s="250"/>
      <c r="F9339" s="250"/>
      <c r="G9339" s="250"/>
      <c r="H9339" s="250"/>
      <c r="I9339" s="75">
        <f t="shared" ref="I9339:P9339" si="7277">SUM(I9389,I9439,I9489,I9539,I9589)</f>
        <v>746650</v>
      </c>
      <c r="J9339" s="75">
        <f t="shared" si="7277"/>
        <v>735200</v>
      </c>
      <c r="K9339" s="75">
        <f t="shared" si="7277"/>
        <v>11450</v>
      </c>
      <c r="L9339" s="75">
        <f t="shared" si="7277"/>
        <v>0</v>
      </c>
      <c r="M9339" s="75">
        <f t="shared" si="7277"/>
        <v>0</v>
      </c>
      <c r="N9339" s="75">
        <f t="shared" si="7277"/>
        <v>11450</v>
      </c>
      <c r="O9339" s="75">
        <f t="shared" si="7277"/>
        <v>0</v>
      </c>
      <c r="P9339" s="75">
        <f t="shared" si="7277"/>
        <v>0</v>
      </c>
      <c r="Q9339" s="75">
        <f t="shared" ref="Q9339:R9339" si="7278">SUM(Q9389,Q9439,Q9489,Q9539,Q9589)</f>
        <v>749850</v>
      </c>
      <c r="R9339" s="75">
        <f t="shared" si="7278"/>
        <v>734200</v>
      </c>
      <c r="S9339" s="75">
        <f t="shared" ref="S9339" si="7279">SUM(S9389,S9439,S9489,S9539,S9589)</f>
        <v>598747</v>
      </c>
      <c r="T9339" s="75">
        <f t="shared" ref="T9339:X9339" si="7280">SUM(T9389,T9439,T9489,T9539,T9589)</f>
        <v>135453</v>
      </c>
      <c r="U9339" s="75">
        <f t="shared" si="7280"/>
        <v>40000</v>
      </c>
      <c r="V9339" s="75">
        <f t="shared" si="7280"/>
        <v>40000</v>
      </c>
      <c r="W9339" s="75">
        <f t="shared" si="7280"/>
        <v>55453</v>
      </c>
      <c r="X9339" s="75">
        <f t="shared" si="7280"/>
        <v>734200</v>
      </c>
      <c r="Y9339" s="238">
        <f t="shared" si="7236"/>
        <v>100</v>
      </c>
    </row>
    <row r="9340" spans="1:25" s="76" customFormat="1">
      <c r="A9340" s="250" t="s">
        <v>2711</v>
      </c>
      <c r="B9340" s="250"/>
      <c r="C9340" s="250"/>
      <c r="D9340" s="250"/>
      <c r="E9340" s="250"/>
      <c r="F9340" s="250"/>
      <c r="G9340" s="250"/>
      <c r="H9340" s="250"/>
      <c r="I9340" s="75">
        <f t="shared" ref="I9340:P9340" si="7281">SUM(I9390,I9440,I9490,I9540,I9590)</f>
        <v>1950565</v>
      </c>
      <c r="J9340" s="75">
        <f t="shared" si="7281"/>
        <v>1950565</v>
      </c>
      <c r="K9340" s="75">
        <f t="shared" si="7281"/>
        <v>0</v>
      </c>
      <c r="L9340" s="75">
        <f t="shared" si="7281"/>
        <v>0</v>
      </c>
      <c r="M9340" s="75">
        <f t="shared" si="7281"/>
        <v>0</v>
      </c>
      <c r="N9340" s="75">
        <f t="shared" si="7281"/>
        <v>0</v>
      </c>
      <c r="O9340" s="75">
        <f t="shared" si="7281"/>
        <v>0</v>
      </c>
      <c r="P9340" s="75">
        <f t="shared" si="7281"/>
        <v>0</v>
      </c>
      <c r="Q9340" s="75">
        <f t="shared" ref="Q9340:R9340" si="7282">SUM(Q9390,Q9440,Q9490,Q9540,Q9590)</f>
        <v>1950565</v>
      </c>
      <c r="R9340" s="75">
        <f t="shared" si="7282"/>
        <v>1950565</v>
      </c>
      <c r="S9340" s="75">
        <f t="shared" ref="S9340" si="7283">SUM(S9390,S9440,S9490,S9540,S9590)</f>
        <v>1647246</v>
      </c>
      <c r="T9340" s="75">
        <f t="shared" ref="T9340:X9340" si="7284">SUM(T9390,T9440,T9490,T9540,T9590)</f>
        <v>303302</v>
      </c>
      <c r="U9340" s="75">
        <f t="shared" si="7284"/>
        <v>93765</v>
      </c>
      <c r="V9340" s="75">
        <f t="shared" si="7284"/>
        <v>104000</v>
      </c>
      <c r="W9340" s="75">
        <f t="shared" si="7284"/>
        <v>105537</v>
      </c>
      <c r="X9340" s="75">
        <f t="shared" si="7284"/>
        <v>1950548</v>
      </c>
      <c r="Y9340" s="238">
        <f t="shared" si="7236"/>
        <v>99.999128457652006</v>
      </c>
    </row>
    <row r="9341" spans="1:25" s="76" customFormat="1">
      <c r="A9341" s="250" t="s">
        <v>2712</v>
      </c>
      <c r="B9341" s="250"/>
      <c r="C9341" s="250"/>
      <c r="D9341" s="250"/>
      <c r="E9341" s="250"/>
      <c r="F9341" s="250"/>
      <c r="G9341" s="250"/>
      <c r="H9341" s="250"/>
      <c r="I9341" s="75">
        <f t="shared" ref="I9341:P9341" si="7285">SUM(I9391,I9441,I9491,I9541,I9591)</f>
        <v>663520</v>
      </c>
      <c r="J9341" s="75">
        <f t="shared" si="7285"/>
        <v>654320</v>
      </c>
      <c r="K9341" s="75">
        <f t="shared" si="7285"/>
        <v>9200</v>
      </c>
      <c r="L9341" s="75">
        <f t="shared" si="7285"/>
        <v>0</v>
      </c>
      <c r="M9341" s="75">
        <f t="shared" si="7285"/>
        <v>0</v>
      </c>
      <c r="N9341" s="75">
        <f t="shared" si="7285"/>
        <v>9200</v>
      </c>
      <c r="O9341" s="75">
        <f t="shared" si="7285"/>
        <v>0</v>
      </c>
      <c r="P9341" s="75">
        <f t="shared" si="7285"/>
        <v>0</v>
      </c>
      <c r="Q9341" s="75">
        <f t="shared" ref="Q9341:R9341" si="7286">SUM(Q9391,Q9441,Q9491,Q9541,Q9591)</f>
        <v>666060</v>
      </c>
      <c r="R9341" s="75">
        <f t="shared" si="7286"/>
        <v>652920</v>
      </c>
      <c r="S9341" s="75">
        <f t="shared" ref="S9341" si="7287">SUM(S9391,S9441,S9491,S9541,S9591)</f>
        <v>552472</v>
      </c>
      <c r="T9341" s="75">
        <f t="shared" ref="T9341:X9341" si="7288">SUM(T9391,T9441,T9491,T9541,T9591)</f>
        <v>100448</v>
      </c>
      <c r="U9341" s="75">
        <f t="shared" si="7288"/>
        <v>36000</v>
      </c>
      <c r="V9341" s="75">
        <f t="shared" si="7288"/>
        <v>36000</v>
      </c>
      <c r="W9341" s="75">
        <f t="shared" si="7288"/>
        <v>28448</v>
      </c>
      <c r="X9341" s="75">
        <f t="shared" si="7288"/>
        <v>652920</v>
      </c>
      <c r="Y9341" s="238">
        <f t="shared" si="7236"/>
        <v>100</v>
      </c>
    </row>
    <row r="9342" spans="1:25" s="76" customFormat="1">
      <c r="A9342" s="250" t="s">
        <v>2713</v>
      </c>
      <c r="B9342" s="250"/>
      <c r="C9342" s="250"/>
      <c r="D9342" s="250"/>
      <c r="E9342" s="250"/>
      <c r="F9342" s="250"/>
      <c r="G9342" s="250"/>
      <c r="H9342" s="250"/>
      <c r="I9342" s="75">
        <f t="shared" ref="I9342:P9342" si="7289">SUM(I9392,I9442,I9492,I9542,I9592)</f>
        <v>86200</v>
      </c>
      <c r="J9342" s="75">
        <f t="shared" si="7289"/>
        <v>86200</v>
      </c>
      <c r="K9342" s="75">
        <f t="shared" si="7289"/>
        <v>0</v>
      </c>
      <c r="L9342" s="75">
        <f t="shared" si="7289"/>
        <v>0</v>
      </c>
      <c r="M9342" s="75">
        <f t="shared" si="7289"/>
        <v>0</v>
      </c>
      <c r="N9342" s="75">
        <f t="shared" si="7289"/>
        <v>0</v>
      </c>
      <c r="O9342" s="75">
        <f t="shared" si="7289"/>
        <v>0</v>
      </c>
      <c r="P9342" s="75">
        <f t="shared" si="7289"/>
        <v>0</v>
      </c>
      <c r="Q9342" s="75">
        <f t="shared" ref="Q9342:R9342" si="7290">SUM(Q9392,Q9442,Q9492,Q9542,Q9592)</f>
        <v>88720</v>
      </c>
      <c r="R9342" s="75">
        <f t="shared" si="7290"/>
        <v>88720</v>
      </c>
      <c r="S9342" s="75">
        <f t="shared" ref="S9342" si="7291">SUM(S9392,S9442,S9492,S9542,S9592)</f>
        <v>70144</v>
      </c>
      <c r="T9342" s="75">
        <f t="shared" ref="T9342:X9342" si="7292">SUM(T9392,T9442,T9492,T9542,T9592)</f>
        <v>18576</v>
      </c>
      <c r="U9342" s="75">
        <f t="shared" si="7292"/>
        <v>5855</v>
      </c>
      <c r="V9342" s="75">
        <f t="shared" si="7292"/>
        <v>8410</v>
      </c>
      <c r="W9342" s="75">
        <f t="shared" si="7292"/>
        <v>4311</v>
      </c>
      <c r="X9342" s="75">
        <f t="shared" si="7292"/>
        <v>88720</v>
      </c>
      <c r="Y9342" s="238">
        <f t="shared" si="7236"/>
        <v>100</v>
      </c>
    </row>
    <row r="9343" spans="1:25" s="76" customFormat="1">
      <c r="A9343" s="250" t="s">
        <v>2714</v>
      </c>
      <c r="B9343" s="250"/>
      <c r="C9343" s="250"/>
      <c r="D9343" s="250"/>
      <c r="E9343" s="250"/>
      <c r="F9343" s="250"/>
      <c r="G9343" s="250"/>
      <c r="H9343" s="250"/>
      <c r="I9343" s="75">
        <f t="shared" ref="I9343:P9343" si="7293">SUM(I9393,I9443,I9493,I9543,I9593)</f>
        <v>83800</v>
      </c>
      <c r="J9343" s="75">
        <f t="shared" si="7293"/>
        <v>83800</v>
      </c>
      <c r="K9343" s="75">
        <f t="shared" si="7293"/>
        <v>0</v>
      </c>
      <c r="L9343" s="75">
        <f t="shared" si="7293"/>
        <v>0</v>
      </c>
      <c r="M9343" s="75">
        <f t="shared" si="7293"/>
        <v>0</v>
      </c>
      <c r="N9343" s="75">
        <f t="shared" si="7293"/>
        <v>0</v>
      </c>
      <c r="O9343" s="75">
        <f t="shared" si="7293"/>
        <v>0</v>
      </c>
      <c r="P9343" s="75">
        <f t="shared" si="7293"/>
        <v>0</v>
      </c>
      <c r="Q9343" s="75">
        <f t="shared" ref="Q9343:R9343" si="7294">SUM(Q9393,Q9443,Q9493,Q9543,Q9593)</f>
        <v>103500</v>
      </c>
      <c r="R9343" s="75">
        <f t="shared" si="7294"/>
        <v>103500</v>
      </c>
      <c r="S9343" s="75">
        <f t="shared" ref="S9343" si="7295">SUM(S9393,S9443,S9493,S9543,S9593)</f>
        <v>83638</v>
      </c>
      <c r="T9343" s="75">
        <f t="shared" ref="T9343:X9343" si="7296">SUM(T9393,T9443,T9493,T9543,T9593)</f>
        <v>19862</v>
      </c>
      <c r="U9343" s="75">
        <f t="shared" si="7296"/>
        <v>5150</v>
      </c>
      <c r="V9343" s="75">
        <f t="shared" si="7296"/>
        <v>5150</v>
      </c>
      <c r="W9343" s="75">
        <f t="shared" si="7296"/>
        <v>9562</v>
      </c>
      <c r="X9343" s="75">
        <f t="shared" si="7296"/>
        <v>103500</v>
      </c>
      <c r="Y9343" s="238">
        <f t="shared" si="7236"/>
        <v>100</v>
      </c>
    </row>
    <row r="9344" spans="1:25" s="76" customFormat="1">
      <c r="A9344" s="250" t="s">
        <v>2689</v>
      </c>
      <c r="B9344" s="250"/>
      <c r="C9344" s="250"/>
      <c r="D9344" s="250"/>
      <c r="E9344" s="250"/>
      <c r="F9344" s="250"/>
      <c r="G9344" s="250"/>
      <c r="H9344" s="250"/>
      <c r="I9344" s="75">
        <f t="shared" ref="I9344:P9344" si="7297">SUM(I9394,I9444,I9494,I9544,I9594)</f>
        <v>293710</v>
      </c>
      <c r="J9344" s="75">
        <f t="shared" si="7297"/>
        <v>293710</v>
      </c>
      <c r="K9344" s="75">
        <f t="shared" si="7297"/>
        <v>0</v>
      </c>
      <c r="L9344" s="75">
        <f t="shared" si="7297"/>
        <v>0</v>
      </c>
      <c r="M9344" s="75">
        <f t="shared" si="7297"/>
        <v>0</v>
      </c>
      <c r="N9344" s="75">
        <f t="shared" si="7297"/>
        <v>0</v>
      </c>
      <c r="O9344" s="75">
        <f t="shared" si="7297"/>
        <v>0</v>
      </c>
      <c r="P9344" s="75">
        <f t="shared" si="7297"/>
        <v>0</v>
      </c>
      <c r="Q9344" s="75">
        <f t="shared" ref="Q9344:R9344" si="7298">SUM(Q9394,Q9444,Q9494,Q9544,Q9594)</f>
        <v>335510</v>
      </c>
      <c r="R9344" s="75">
        <f t="shared" si="7298"/>
        <v>335510</v>
      </c>
      <c r="S9344" s="75">
        <f t="shared" ref="S9344" si="7299">SUM(S9394,S9444,S9494,S9544,S9594)</f>
        <v>282407</v>
      </c>
      <c r="T9344" s="75">
        <f t="shared" ref="T9344:X9344" si="7300">SUM(T9394,T9444,T9494,T9544,T9594)</f>
        <v>53103</v>
      </c>
      <c r="U9344" s="75">
        <f t="shared" si="7300"/>
        <v>19700</v>
      </c>
      <c r="V9344" s="75">
        <f t="shared" si="7300"/>
        <v>19700</v>
      </c>
      <c r="W9344" s="75">
        <f t="shared" si="7300"/>
        <v>13703</v>
      </c>
      <c r="X9344" s="75">
        <f t="shared" si="7300"/>
        <v>335510</v>
      </c>
      <c r="Y9344" s="238">
        <f t="shared" si="7236"/>
        <v>100</v>
      </c>
    </row>
    <row r="9345" spans="1:25" s="76" customFormat="1">
      <c r="A9345" s="250" t="s">
        <v>2715</v>
      </c>
      <c r="B9345" s="250"/>
      <c r="C9345" s="250"/>
      <c r="D9345" s="250"/>
      <c r="E9345" s="250"/>
      <c r="F9345" s="250"/>
      <c r="G9345" s="250"/>
      <c r="H9345" s="250"/>
      <c r="I9345" s="75">
        <f t="shared" ref="I9345:P9345" si="7301">SUM(I9395,I9445,I9495,I9545,I9595)</f>
        <v>117650</v>
      </c>
      <c r="J9345" s="75">
        <f t="shared" si="7301"/>
        <v>117650</v>
      </c>
      <c r="K9345" s="75">
        <f t="shared" si="7301"/>
        <v>0</v>
      </c>
      <c r="L9345" s="75">
        <f t="shared" si="7301"/>
        <v>0</v>
      </c>
      <c r="M9345" s="75">
        <f t="shared" si="7301"/>
        <v>0</v>
      </c>
      <c r="N9345" s="75">
        <f t="shared" si="7301"/>
        <v>0</v>
      </c>
      <c r="O9345" s="75">
        <f t="shared" si="7301"/>
        <v>0</v>
      </c>
      <c r="P9345" s="75">
        <f t="shared" si="7301"/>
        <v>0</v>
      </c>
      <c r="Q9345" s="75">
        <f t="shared" ref="Q9345:R9345" si="7302">SUM(Q9395,Q9445,Q9495,Q9545,Q9595)</f>
        <v>131150</v>
      </c>
      <c r="R9345" s="75">
        <f t="shared" si="7302"/>
        <v>131150</v>
      </c>
      <c r="S9345" s="75">
        <f t="shared" ref="S9345" si="7303">SUM(S9395,S9445,S9495,S9545,S9595)</f>
        <v>78504</v>
      </c>
      <c r="T9345" s="75">
        <f t="shared" ref="T9345:X9345" si="7304">SUM(T9395,T9445,T9495,T9545,T9595)</f>
        <v>40146</v>
      </c>
      <c r="U9345" s="75">
        <f t="shared" si="7304"/>
        <v>23410</v>
      </c>
      <c r="V9345" s="75">
        <f t="shared" si="7304"/>
        <v>5590</v>
      </c>
      <c r="W9345" s="75">
        <f t="shared" si="7304"/>
        <v>11146</v>
      </c>
      <c r="X9345" s="75">
        <f t="shared" si="7304"/>
        <v>118650</v>
      </c>
      <c r="Y9345" s="238">
        <f t="shared" si="7236"/>
        <v>90.468928707586741</v>
      </c>
    </row>
    <row r="9346" spans="1:25" s="76" customFormat="1">
      <c r="A9346" s="250" t="s">
        <v>2716</v>
      </c>
      <c r="B9346" s="250"/>
      <c r="C9346" s="250"/>
      <c r="D9346" s="250"/>
      <c r="E9346" s="250"/>
      <c r="F9346" s="250"/>
      <c r="G9346" s="250"/>
      <c r="H9346" s="250"/>
      <c r="I9346" s="75">
        <f t="shared" ref="I9346:P9346" si="7305">SUM(I9396,I9446,I9496,I9546,I9596)</f>
        <v>90600</v>
      </c>
      <c r="J9346" s="75">
        <f t="shared" si="7305"/>
        <v>0</v>
      </c>
      <c r="K9346" s="75">
        <f t="shared" si="7305"/>
        <v>0</v>
      </c>
      <c r="L9346" s="75">
        <f t="shared" si="7305"/>
        <v>0</v>
      </c>
      <c r="M9346" s="75">
        <f t="shared" si="7305"/>
        <v>0</v>
      </c>
      <c r="N9346" s="75">
        <f t="shared" si="7305"/>
        <v>0</v>
      </c>
      <c r="O9346" s="75">
        <f t="shared" si="7305"/>
        <v>90600</v>
      </c>
      <c r="P9346" s="75">
        <f t="shared" si="7305"/>
        <v>0</v>
      </c>
      <c r="Q9346" s="75">
        <f t="shared" ref="Q9346:R9346" si="7306">SUM(Q9396,Q9446,Q9496,Q9546,Q9596)</f>
        <v>95600</v>
      </c>
      <c r="R9346" s="75">
        <f t="shared" si="7306"/>
        <v>95600</v>
      </c>
      <c r="S9346" s="75">
        <f t="shared" ref="S9346" si="7307">SUM(S9396,S9446,S9496,S9546,S9596)</f>
        <v>73275</v>
      </c>
      <c r="T9346" s="75">
        <f t="shared" ref="T9346:X9346" si="7308">SUM(T9396,T9446,T9496,T9546,T9596)</f>
        <v>22325</v>
      </c>
      <c r="U9346" s="75">
        <f t="shared" si="7308"/>
        <v>7800</v>
      </c>
      <c r="V9346" s="75">
        <f t="shared" si="7308"/>
        <v>8000</v>
      </c>
      <c r="W9346" s="75">
        <f t="shared" si="7308"/>
        <v>6525</v>
      </c>
      <c r="X9346" s="75">
        <f t="shared" si="7308"/>
        <v>95600</v>
      </c>
      <c r="Y9346" s="238">
        <f t="shared" si="7236"/>
        <v>100</v>
      </c>
    </row>
    <row r="9347" spans="1:25" s="76" customFormat="1">
      <c r="A9347" s="250" t="s">
        <v>2717</v>
      </c>
      <c r="B9347" s="250"/>
      <c r="C9347" s="250"/>
      <c r="D9347" s="250"/>
      <c r="E9347" s="250"/>
      <c r="F9347" s="250"/>
      <c r="G9347" s="250"/>
      <c r="H9347" s="250"/>
      <c r="I9347" s="75">
        <f t="shared" ref="I9347:P9347" si="7309">SUM(I9397,I9447,I9497,I9547,I9597)</f>
        <v>1341500</v>
      </c>
      <c r="J9347" s="75">
        <f t="shared" si="7309"/>
        <v>1341500</v>
      </c>
      <c r="K9347" s="75">
        <f t="shared" si="7309"/>
        <v>0</v>
      </c>
      <c r="L9347" s="75">
        <f t="shared" si="7309"/>
        <v>0</v>
      </c>
      <c r="M9347" s="75">
        <f t="shared" si="7309"/>
        <v>0</v>
      </c>
      <c r="N9347" s="75">
        <f t="shared" si="7309"/>
        <v>0</v>
      </c>
      <c r="O9347" s="75">
        <f t="shared" si="7309"/>
        <v>0</v>
      </c>
      <c r="P9347" s="75">
        <f t="shared" si="7309"/>
        <v>0</v>
      </c>
      <c r="Q9347" s="75">
        <f t="shared" ref="Q9347:R9347" si="7310">SUM(Q9397,Q9447,Q9497,Q9547,Q9597)</f>
        <v>1361500</v>
      </c>
      <c r="R9347" s="75">
        <f t="shared" si="7310"/>
        <v>1361500</v>
      </c>
      <c r="S9347" s="75">
        <f t="shared" ref="S9347" si="7311">SUM(S9397,S9447,S9497,S9547,S9597)</f>
        <v>1059127</v>
      </c>
      <c r="T9347" s="75">
        <f t="shared" ref="T9347:X9347" si="7312">SUM(T9397,T9447,T9497,T9547,T9597)</f>
        <v>302373</v>
      </c>
      <c r="U9347" s="75">
        <f t="shared" si="7312"/>
        <v>71000</v>
      </c>
      <c r="V9347" s="75">
        <f t="shared" si="7312"/>
        <v>63000</v>
      </c>
      <c r="W9347" s="75">
        <f t="shared" si="7312"/>
        <v>168373</v>
      </c>
      <c r="X9347" s="75">
        <f t="shared" si="7312"/>
        <v>1361500</v>
      </c>
      <c r="Y9347" s="238">
        <f t="shared" si="7236"/>
        <v>100</v>
      </c>
    </row>
    <row r="9348" spans="1:25" s="76" customFormat="1">
      <c r="A9348" s="250" t="s">
        <v>2718</v>
      </c>
      <c r="B9348" s="250"/>
      <c r="C9348" s="250"/>
      <c r="D9348" s="250"/>
      <c r="E9348" s="250"/>
      <c r="F9348" s="250"/>
      <c r="G9348" s="250"/>
      <c r="H9348" s="250"/>
      <c r="I9348" s="75">
        <f t="shared" ref="I9348:P9348" si="7313">SUM(I9398,I9448,I9498,I9548,I9598)</f>
        <v>6232000</v>
      </c>
      <c r="J9348" s="75">
        <f t="shared" si="7313"/>
        <v>6232000</v>
      </c>
      <c r="K9348" s="75">
        <f t="shared" si="7313"/>
        <v>0</v>
      </c>
      <c r="L9348" s="75">
        <f t="shared" si="7313"/>
        <v>0</v>
      </c>
      <c r="M9348" s="75">
        <f t="shared" si="7313"/>
        <v>0</v>
      </c>
      <c r="N9348" s="75">
        <f t="shared" si="7313"/>
        <v>0</v>
      </c>
      <c r="O9348" s="75">
        <f t="shared" si="7313"/>
        <v>0</v>
      </c>
      <c r="P9348" s="75">
        <f t="shared" si="7313"/>
        <v>0</v>
      </c>
      <c r="Q9348" s="75">
        <f t="shared" ref="Q9348:R9348" si="7314">SUM(Q9398,Q9448,Q9498,Q9548,Q9598)</f>
        <v>6339519</v>
      </c>
      <c r="R9348" s="75">
        <f t="shared" si="7314"/>
        <v>6339519</v>
      </c>
      <c r="S9348" s="75">
        <f t="shared" ref="S9348" si="7315">SUM(S9398,S9448,S9498,S9548,S9598)</f>
        <v>5318519</v>
      </c>
      <c r="T9348" s="75">
        <f t="shared" ref="T9348:X9348" si="7316">SUM(T9398,T9448,T9498,T9548,T9598)</f>
        <v>1021000</v>
      </c>
      <c r="U9348" s="75">
        <f t="shared" si="7316"/>
        <v>270000</v>
      </c>
      <c r="V9348" s="75">
        <f t="shared" si="7316"/>
        <v>410000</v>
      </c>
      <c r="W9348" s="75">
        <f t="shared" si="7316"/>
        <v>341000</v>
      </c>
      <c r="X9348" s="75">
        <f t="shared" si="7316"/>
        <v>6339519</v>
      </c>
      <c r="Y9348" s="238">
        <f t="shared" si="7236"/>
        <v>100</v>
      </c>
    </row>
    <row r="9349" spans="1:25" s="76" customFormat="1">
      <c r="A9349" s="250" t="s">
        <v>2719</v>
      </c>
      <c r="B9349" s="250"/>
      <c r="C9349" s="250"/>
      <c r="D9349" s="250"/>
      <c r="E9349" s="250"/>
      <c r="F9349" s="250"/>
      <c r="G9349" s="250"/>
      <c r="H9349" s="250"/>
      <c r="I9349" s="75">
        <f t="shared" ref="I9349:P9349" si="7317">SUM(I9399,I9449,I9499,I9549,I9599)</f>
        <v>418690</v>
      </c>
      <c r="J9349" s="75">
        <f t="shared" si="7317"/>
        <v>418690</v>
      </c>
      <c r="K9349" s="75">
        <f t="shared" si="7317"/>
        <v>0</v>
      </c>
      <c r="L9349" s="75">
        <f t="shared" si="7317"/>
        <v>0</v>
      </c>
      <c r="M9349" s="75">
        <f t="shared" si="7317"/>
        <v>0</v>
      </c>
      <c r="N9349" s="75">
        <f t="shared" si="7317"/>
        <v>0</v>
      </c>
      <c r="O9349" s="75">
        <f t="shared" si="7317"/>
        <v>0</v>
      </c>
      <c r="P9349" s="75">
        <f t="shared" si="7317"/>
        <v>0</v>
      </c>
      <c r="Q9349" s="75">
        <f t="shared" ref="Q9349:R9349" si="7318">SUM(Q9399,Q9449,Q9499,Q9549,Q9599)</f>
        <v>428690</v>
      </c>
      <c r="R9349" s="75">
        <f t="shared" si="7318"/>
        <v>428690</v>
      </c>
      <c r="S9349" s="75">
        <f t="shared" ref="S9349" si="7319">SUM(S9399,S9449,S9499,S9549,S9599)</f>
        <v>353765</v>
      </c>
      <c r="T9349" s="75">
        <f t="shared" ref="T9349:X9349" si="7320">SUM(T9399,T9449,T9499,T9549,T9599)</f>
        <v>74925</v>
      </c>
      <c r="U9349" s="75">
        <f t="shared" si="7320"/>
        <v>26762</v>
      </c>
      <c r="V9349" s="75">
        <f t="shared" si="7320"/>
        <v>23000</v>
      </c>
      <c r="W9349" s="75">
        <f t="shared" si="7320"/>
        <v>25163</v>
      </c>
      <c r="X9349" s="75">
        <f t="shared" si="7320"/>
        <v>428690</v>
      </c>
      <c r="Y9349" s="238">
        <f t="shared" si="7236"/>
        <v>100</v>
      </c>
    </row>
    <row r="9350" spans="1:25" s="76" customFormat="1">
      <c r="A9350" s="250" t="s">
        <v>2720</v>
      </c>
      <c r="B9350" s="250"/>
      <c r="C9350" s="250"/>
      <c r="D9350" s="250"/>
      <c r="E9350" s="250"/>
      <c r="F9350" s="250"/>
      <c r="G9350" s="250"/>
      <c r="H9350" s="250"/>
      <c r="I9350" s="75">
        <f t="shared" ref="I9350:P9350" si="7321">SUM(I9400,I9450,I9500,I9550,I9600)</f>
        <v>0</v>
      </c>
      <c r="J9350" s="75">
        <f t="shared" si="7321"/>
        <v>0</v>
      </c>
      <c r="K9350" s="75">
        <f t="shared" si="7321"/>
        <v>0</v>
      </c>
      <c r="L9350" s="75">
        <f t="shared" si="7321"/>
        <v>0</v>
      </c>
      <c r="M9350" s="75">
        <f t="shared" si="7321"/>
        <v>0</v>
      </c>
      <c r="N9350" s="75">
        <f t="shared" si="7321"/>
        <v>0</v>
      </c>
      <c r="O9350" s="75">
        <f t="shared" si="7321"/>
        <v>0</v>
      </c>
      <c r="P9350" s="75">
        <f t="shared" si="7321"/>
        <v>0</v>
      </c>
      <c r="Q9350" s="75">
        <f t="shared" ref="Q9350:R9350" si="7322">SUM(Q9400,Q9450,Q9500,Q9550,Q9600)</f>
        <v>0</v>
      </c>
      <c r="R9350" s="75">
        <f t="shared" si="7322"/>
        <v>0</v>
      </c>
      <c r="S9350" s="75">
        <f t="shared" ref="S9350" si="7323">SUM(S9400,S9450,S9500,S9550,S9600)</f>
        <v>0</v>
      </c>
      <c r="T9350" s="75">
        <f t="shared" ref="T9350:X9350" si="7324">SUM(T9400,T9450,T9500,T9550,T9600)</f>
        <v>0</v>
      </c>
      <c r="U9350" s="75">
        <f t="shared" si="7324"/>
        <v>0</v>
      </c>
      <c r="V9350" s="75">
        <f t="shared" si="7324"/>
        <v>0</v>
      </c>
      <c r="W9350" s="75">
        <f t="shared" si="7324"/>
        <v>0</v>
      </c>
      <c r="X9350" s="75">
        <f t="shared" si="7324"/>
        <v>0</v>
      </c>
      <c r="Y9350" s="238">
        <f t="shared" si="7236"/>
        <v>0</v>
      </c>
    </row>
    <row r="9351" spans="1:25" s="76" customFormat="1">
      <c r="A9351" s="250" t="s">
        <v>2692</v>
      </c>
      <c r="B9351" s="250"/>
      <c r="C9351" s="250"/>
      <c r="D9351" s="250"/>
      <c r="E9351" s="250"/>
      <c r="F9351" s="250"/>
      <c r="G9351" s="250"/>
      <c r="H9351" s="250"/>
      <c r="I9351" s="75">
        <f t="shared" ref="I9351:P9351" si="7325">SUM(I9401,I9451,I9501,I9551,I9601)</f>
        <v>73800</v>
      </c>
      <c r="J9351" s="75">
        <f t="shared" si="7325"/>
        <v>73800</v>
      </c>
      <c r="K9351" s="75">
        <f t="shared" si="7325"/>
        <v>0</v>
      </c>
      <c r="L9351" s="75">
        <f t="shared" si="7325"/>
        <v>0</v>
      </c>
      <c r="M9351" s="75">
        <f t="shared" si="7325"/>
        <v>0</v>
      </c>
      <c r="N9351" s="75">
        <f t="shared" si="7325"/>
        <v>0</v>
      </c>
      <c r="O9351" s="75">
        <f t="shared" si="7325"/>
        <v>0</v>
      </c>
      <c r="P9351" s="75">
        <f t="shared" si="7325"/>
        <v>0</v>
      </c>
      <c r="Q9351" s="75">
        <f t="shared" ref="Q9351:R9351" si="7326">SUM(Q9401,Q9451,Q9501,Q9551,Q9601)</f>
        <v>73800</v>
      </c>
      <c r="R9351" s="75">
        <f t="shared" si="7326"/>
        <v>73800</v>
      </c>
      <c r="S9351" s="75">
        <f t="shared" ref="S9351" si="7327">SUM(S9401,S9451,S9501,S9551,S9601)</f>
        <v>36047</v>
      </c>
      <c r="T9351" s="75">
        <f t="shared" ref="T9351:X9351" si="7328">SUM(T9401,T9451,T9501,T9551,T9601)</f>
        <v>37753</v>
      </c>
      <c r="U9351" s="75">
        <f t="shared" si="7328"/>
        <v>18585</v>
      </c>
      <c r="V9351" s="75">
        <f t="shared" si="7328"/>
        <v>9584</v>
      </c>
      <c r="W9351" s="75">
        <f t="shared" si="7328"/>
        <v>9584</v>
      </c>
      <c r="X9351" s="75">
        <f t="shared" si="7328"/>
        <v>73800</v>
      </c>
      <c r="Y9351" s="238">
        <f t="shared" si="7236"/>
        <v>100</v>
      </c>
    </row>
    <row r="9352" spans="1:25" s="76" customFormat="1">
      <c r="A9352" s="250" t="s">
        <v>2721</v>
      </c>
      <c r="B9352" s="250"/>
      <c r="C9352" s="250"/>
      <c r="D9352" s="250"/>
      <c r="E9352" s="250"/>
      <c r="F9352" s="250"/>
      <c r="G9352" s="250"/>
      <c r="H9352" s="250"/>
      <c r="I9352" s="75">
        <f t="shared" ref="I9352:P9352" si="7329">SUM(I9402,I9452,I9502,I9552,I9602)</f>
        <v>273720</v>
      </c>
      <c r="J9352" s="75">
        <f t="shared" si="7329"/>
        <v>273720</v>
      </c>
      <c r="K9352" s="75">
        <f t="shared" si="7329"/>
        <v>0</v>
      </c>
      <c r="L9352" s="75">
        <f t="shared" si="7329"/>
        <v>0</v>
      </c>
      <c r="M9352" s="75">
        <f t="shared" si="7329"/>
        <v>0</v>
      </c>
      <c r="N9352" s="75">
        <f t="shared" si="7329"/>
        <v>0</v>
      </c>
      <c r="O9352" s="75">
        <f t="shared" si="7329"/>
        <v>0</v>
      </c>
      <c r="P9352" s="75">
        <f t="shared" si="7329"/>
        <v>0</v>
      </c>
      <c r="Q9352" s="75">
        <f t="shared" ref="Q9352:R9352" si="7330">SUM(Q9402,Q9452,Q9502,Q9552,Q9602)</f>
        <v>274025</v>
      </c>
      <c r="R9352" s="75">
        <f t="shared" si="7330"/>
        <v>274025</v>
      </c>
      <c r="S9352" s="75">
        <f t="shared" ref="S9352" si="7331">SUM(S9402,S9452,S9502,S9552,S9602)</f>
        <v>210432</v>
      </c>
      <c r="T9352" s="75">
        <f t="shared" ref="T9352:X9352" si="7332">SUM(T9402,T9452,T9502,T9552,T9602)</f>
        <v>63593</v>
      </c>
      <c r="U9352" s="75">
        <f t="shared" si="7332"/>
        <v>23500</v>
      </c>
      <c r="V9352" s="75">
        <f t="shared" si="7332"/>
        <v>23000</v>
      </c>
      <c r="W9352" s="75">
        <f t="shared" si="7332"/>
        <v>17093</v>
      </c>
      <c r="X9352" s="75">
        <f t="shared" si="7332"/>
        <v>274025</v>
      </c>
      <c r="Y9352" s="238">
        <f t="shared" si="7236"/>
        <v>100</v>
      </c>
    </row>
    <row r="9353" spans="1:25" s="76" customFormat="1">
      <c r="A9353" s="250" t="s">
        <v>2722</v>
      </c>
      <c r="B9353" s="250"/>
      <c r="C9353" s="250"/>
      <c r="D9353" s="250"/>
      <c r="E9353" s="250"/>
      <c r="F9353" s="250"/>
      <c r="G9353" s="250"/>
      <c r="H9353" s="250"/>
      <c r="I9353" s="75">
        <f t="shared" ref="I9353:P9353" si="7333">SUM(I9403,I9453,I9503,I9553,I9603)</f>
        <v>126000</v>
      </c>
      <c r="J9353" s="75">
        <f t="shared" si="7333"/>
        <v>126000</v>
      </c>
      <c r="K9353" s="75">
        <f t="shared" si="7333"/>
        <v>0</v>
      </c>
      <c r="L9353" s="75">
        <f t="shared" si="7333"/>
        <v>0</v>
      </c>
      <c r="M9353" s="75">
        <f t="shared" si="7333"/>
        <v>0</v>
      </c>
      <c r="N9353" s="75">
        <f t="shared" si="7333"/>
        <v>0</v>
      </c>
      <c r="O9353" s="75">
        <f t="shared" si="7333"/>
        <v>0</v>
      </c>
      <c r="P9353" s="75">
        <f t="shared" si="7333"/>
        <v>0</v>
      </c>
      <c r="Q9353" s="75">
        <f t="shared" ref="Q9353:R9353" si="7334">SUM(Q9403,Q9453,Q9503,Q9553,Q9603)</f>
        <v>126000</v>
      </c>
      <c r="R9353" s="75">
        <f t="shared" si="7334"/>
        <v>126000</v>
      </c>
      <c r="S9353" s="75">
        <f t="shared" ref="S9353" si="7335">SUM(S9403,S9453,S9503,S9553,S9603)</f>
        <v>75620</v>
      </c>
      <c r="T9353" s="75">
        <f t="shared" ref="T9353:X9353" si="7336">SUM(T9403,T9453,T9503,T9553,T9603)</f>
        <v>50380</v>
      </c>
      <c r="U9353" s="75">
        <f t="shared" si="7336"/>
        <v>30134</v>
      </c>
      <c r="V9353" s="75">
        <f t="shared" si="7336"/>
        <v>10123</v>
      </c>
      <c r="W9353" s="75">
        <f t="shared" si="7336"/>
        <v>10123</v>
      </c>
      <c r="X9353" s="75">
        <f t="shared" si="7336"/>
        <v>126000</v>
      </c>
      <c r="Y9353" s="238">
        <f t="shared" si="7236"/>
        <v>100</v>
      </c>
    </row>
    <row r="9354" spans="1:25" s="76" customFormat="1">
      <c r="A9354" s="250" t="s">
        <v>2788</v>
      </c>
      <c r="B9354" s="250"/>
      <c r="C9354" s="250"/>
      <c r="D9354" s="250"/>
      <c r="E9354" s="250"/>
      <c r="F9354" s="250"/>
      <c r="G9354" s="250"/>
      <c r="H9354" s="250"/>
      <c r="I9354" s="75">
        <f t="shared" ref="I9354:P9354" si="7337">SUM(I9404,I9454,I9504,I9554,I9604)</f>
        <v>178500</v>
      </c>
      <c r="J9354" s="75">
        <f t="shared" si="7337"/>
        <v>178500</v>
      </c>
      <c r="K9354" s="75">
        <f t="shared" si="7337"/>
        <v>0</v>
      </c>
      <c r="L9354" s="75">
        <f t="shared" si="7337"/>
        <v>0</v>
      </c>
      <c r="M9354" s="75">
        <f t="shared" si="7337"/>
        <v>0</v>
      </c>
      <c r="N9354" s="75">
        <f t="shared" si="7337"/>
        <v>0</v>
      </c>
      <c r="O9354" s="75">
        <f t="shared" si="7337"/>
        <v>0</v>
      </c>
      <c r="P9354" s="75">
        <f t="shared" si="7337"/>
        <v>0</v>
      </c>
      <c r="Q9354" s="75">
        <f>SUM(Q9404,Q9454,Q9504,Q9554,Q9604,Q9654)</f>
        <v>2678500</v>
      </c>
      <c r="R9354" s="75">
        <f>SUM(R9404,R9454,R9504,R9554,R9604,R9654)</f>
        <v>2678500</v>
      </c>
      <c r="S9354" s="75">
        <f>SUM(S9404,S9454,S9504,S9554,S9604,S9654)</f>
        <v>134324</v>
      </c>
      <c r="T9354" s="75">
        <f t="shared" ref="T9354:X9354" si="7338">SUM(T9404,T9454,T9504,T9554,T9604,T9654)</f>
        <v>44176</v>
      </c>
      <c r="U9354" s="75">
        <f t="shared" si="7338"/>
        <v>27176</v>
      </c>
      <c r="V9354" s="75">
        <f t="shared" si="7338"/>
        <v>8500</v>
      </c>
      <c r="W9354" s="75">
        <f t="shared" si="7338"/>
        <v>8500</v>
      </c>
      <c r="X9354" s="75">
        <f t="shared" si="7338"/>
        <v>178500</v>
      </c>
      <c r="Y9354" s="238">
        <f t="shared" si="7236"/>
        <v>6.6641777114056371</v>
      </c>
    </row>
    <row r="9355" spans="1:25" s="76" customFormat="1">
      <c r="A9355" s="250" t="s">
        <v>2723</v>
      </c>
      <c r="B9355" s="250"/>
      <c r="C9355" s="250"/>
      <c r="D9355" s="250"/>
      <c r="E9355" s="250"/>
      <c r="F9355" s="250"/>
      <c r="G9355" s="250"/>
      <c r="H9355" s="250"/>
      <c r="I9355" s="75">
        <f t="shared" ref="I9355:P9355" si="7339">SUM(I9405,I9455,I9505,I9555,I9605)</f>
        <v>13331365</v>
      </c>
      <c r="J9355" s="75">
        <f t="shared" si="7339"/>
        <v>13176753</v>
      </c>
      <c r="K9355" s="75">
        <f t="shared" si="7339"/>
        <v>154612</v>
      </c>
      <c r="L9355" s="75">
        <f t="shared" si="7339"/>
        <v>137948</v>
      </c>
      <c r="M9355" s="75">
        <f t="shared" si="7339"/>
        <v>0</v>
      </c>
      <c r="N9355" s="75">
        <f t="shared" si="7339"/>
        <v>16664</v>
      </c>
      <c r="O9355" s="75">
        <f t="shared" si="7339"/>
        <v>0</v>
      </c>
      <c r="P9355" s="75">
        <f t="shared" si="7339"/>
        <v>0</v>
      </c>
      <c r="Q9355" s="75">
        <f t="shared" ref="Q9355:R9355" si="7340">SUM(Q9405,Q9455,Q9505,Q9555,Q9605)</f>
        <v>13634127</v>
      </c>
      <c r="R9355" s="75">
        <f t="shared" si="7340"/>
        <v>13474232</v>
      </c>
      <c r="S9355" s="75">
        <f t="shared" ref="S9355" si="7341">SUM(S9405,S9455,S9505,S9555,S9605)</f>
        <v>12372598</v>
      </c>
      <c r="T9355" s="75">
        <f t="shared" ref="T9355:X9355" si="7342">SUM(T9405,T9455,T9505,T9555,T9605)</f>
        <v>1129433</v>
      </c>
      <c r="U9355" s="75">
        <f t="shared" si="7342"/>
        <v>602948</v>
      </c>
      <c r="V9355" s="75">
        <f t="shared" si="7342"/>
        <v>280123</v>
      </c>
      <c r="W9355" s="75">
        <f t="shared" si="7342"/>
        <v>246362</v>
      </c>
      <c r="X9355" s="75">
        <f t="shared" si="7342"/>
        <v>13502031</v>
      </c>
      <c r="Y9355" s="238">
        <f t="shared" si="7236"/>
        <v>100.20631231523993</v>
      </c>
    </row>
    <row r="9356" spans="1:25" s="76" customFormat="1">
      <c r="A9356" s="250" t="s">
        <v>2724</v>
      </c>
      <c r="B9356" s="250"/>
      <c r="C9356" s="250"/>
      <c r="D9356" s="250"/>
      <c r="E9356" s="250"/>
      <c r="F9356" s="250"/>
      <c r="G9356" s="250"/>
      <c r="H9356" s="250"/>
      <c r="I9356" s="75">
        <f t="shared" ref="I9356:P9356" si="7343">SUM(I9406,I9456,I9506,I9556,I9606)</f>
        <v>7162583</v>
      </c>
      <c r="J9356" s="75">
        <f t="shared" si="7343"/>
        <v>7139183</v>
      </c>
      <c r="K9356" s="75">
        <f t="shared" si="7343"/>
        <v>23400</v>
      </c>
      <c r="L9356" s="75">
        <f t="shared" si="7343"/>
        <v>23400</v>
      </c>
      <c r="M9356" s="75">
        <f t="shared" si="7343"/>
        <v>0</v>
      </c>
      <c r="N9356" s="75">
        <f t="shared" si="7343"/>
        <v>0</v>
      </c>
      <c r="O9356" s="75">
        <f t="shared" si="7343"/>
        <v>0</v>
      </c>
      <c r="P9356" s="75">
        <f t="shared" si="7343"/>
        <v>0</v>
      </c>
      <c r="Q9356" s="75">
        <f t="shared" ref="Q9356:R9356" si="7344">SUM(Q9406,Q9456,Q9506,Q9556,Q9606)</f>
        <v>7364405</v>
      </c>
      <c r="R9356" s="75">
        <f t="shared" si="7344"/>
        <v>7344005</v>
      </c>
      <c r="S9356" s="75">
        <f t="shared" ref="S9356" si="7345">SUM(S9406,S9456,S9506,S9556,S9606)</f>
        <v>6382816.2999999998</v>
      </c>
      <c r="T9356" s="75">
        <f t="shared" ref="T9356:X9356" si="7346">SUM(T9406,T9456,T9506,T9556,T9606)</f>
        <v>964525</v>
      </c>
      <c r="U9356" s="75">
        <f t="shared" si="7346"/>
        <v>562283</v>
      </c>
      <c r="V9356" s="75">
        <f t="shared" si="7346"/>
        <v>273061</v>
      </c>
      <c r="W9356" s="75">
        <f t="shared" si="7346"/>
        <v>129181</v>
      </c>
      <c r="X9356" s="75">
        <f t="shared" si="7346"/>
        <v>7347341.2999999998</v>
      </c>
      <c r="Y9356" s="238">
        <f t="shared" si="7236"/>
        <v>100.04542889063937</v>
      </c>
    </row>
    <row r="9357" spans="1:25" s="76" customFormat="1">
      <c r="A9357" s="250" t="s">
        <v>2725</v>
      </c>
      <c r="B9357" s="250"/>
      <c r="C9357" s="250"/>
      <c r="D9357" s="250"/>
      <c r="E9357" s="250"/>
      <c r="F9357" s="250"/>
      <c r="G9357" s="250"/>
      <c r="H9357" s="250"/>
      <c r="I9357" s="75">
        <f t="shared" ref="I9357:P9357" si="7347">SUM(I9407,I9457,I9507,I9557,I9607)</f>
        <v>1902400</v>
      </c>
      <c r="J9357" s="75">
        <f t="shared" si="7347"/>
        <v>1892400</v>
      </c>
      <c r="K9357" s="75">
        <f t="shared" si="7347"/>
        <v>10000</v>
      </c>
      <c r="L9357" s="75">
        <f t="shared" si="7347"/>
        <v>10000</v>
      </c>
      <c r="M9357" s="75">
        <f t="shared" si="7347"/>
        <v>0</v>
      </c>
      <c r="N9357" s="75">
        <f t="shared" si="7347"/>
        <v>0</v>
      </c>
      <c r="O9357" s="75">
        <f t="shared" si="7347"/>
        <v>0</v>
      </c>
      <c r="P9357" s="75">
        <f t="shared" si="7347"/>
        <v>0</v>
      </c>
      <c r="Q9357" s="75">
        <f t="shared" ref="Q9357:R9357" si="7348">SUM(Q9407,Q9457,Q9507,Q9557,Q9607)</f>
        <v>1902400</v>
      </c>
      <c r="R9357" s="75">
        <f t="shared" si="7348"/>
        <v>1892400</v>
      </c>
      <c r="S9357" s="75">
        <f t="shared" ref="S9357" si="7349">SUM(S9407,S9457,S9507,S9557,S9607)</f>
        <v>1476915</v>
      </c>
      <c r="T9357" s="75">
        <f t="shared" ref="T9357:X9357" si="7350">SUM(T9407,T9457,T9507,T9557,T9607)</f>
        <v>415485</v>
      </c>
      <c r="U9357" s="75">
        <f t="shared" si="7350"/>
        <v>143496</v>
      </c>
      <c r="V9357" s="75">
        <f t="shared" si="7350"/>
        <v>138495</v>
      </c>
      <c r="W9357" s="75">
        <f t="shared" si="7350"/>
        <v>133494</v>
      </c>
      <c r="X9357" s="75">
        <f t="shared" si="7350"/>
        <v>1892400</v>
      </c>
      <c r="Y9357" s="238">
        <f t="shared" si="7236"/>
        <v>100</v>
      </c>
    </row>
    <row r="9358" spans="1:25" s="76" customFormat="1">
      <c r="A9358" s="250" t="s">
        <v>2694</v>
      </c>
      <c r="B9358" s="250"/>
      <c r="C9358" s="250"/>
      <c r="D9358" s="250"/>
      <c r="E9358" s="250"/>
      <c r="F9358" s="250"/>
      <c r="G9358" s="250"/>
      <c r="H9358" s="250"/>
      <c r="I9358" s="75">
        <f t="shared" ref="I9358:P9358" si="7351">SUM(I9408,I9458,I9508,I9558,I9608)</f>
        <v>91000</v>
      </c>
      <c r="J9358" s="75">
        <f t="shared" si="7351"/>
        <v>91000</v>
      </c>
      <c r="K9358" s="75">
        <f t="shared" si="7351"/>
        <v>0</v>
      </c>
      <c r="L9358" s="75">
        <f t="shared" si="7351"/>
        <v>0</v>
      </c>
      <c r="M9358" s="75">
        <f t="shared" si="7351"/>
        <v>0</v>
      </c>
      <c r="N9358" s="75">
        <f t="shared" si="7351"/>
        <v>0</v>
      </c>
      <c r="O9358" s="75">
        <f t="shared" si="7351"/>
        <v>0</v>
      </c>
      <c r="P9358" s="75">
        <f t="shared" si="7351"/>
        <v>0</v>
      </c>
      <c r="Q9358" s="75">
        <f t="shared" ref="Q9358:R9358" si="7352">SUM(Q9408,Q9458,Q9508,Q9558,Q9608)</f>
        <v>141000</v>
      </c>
      <c r="R9358" s="75">
        <f t="shared" si="7352"/>
        <v>141000</v>
      </c>
      <c r="S9358" s="75">
        <f t="shared" ref="S9358" si="7353">SUM(S9408,S9458,S9508,S9558,S9608)</f>
        <v>103563</v>
      </c>
      <c r="T9358" s="75">
        <f t="shared" ref="T9358:X9358" si="7354">SUM(T9408,T9458,T9508,T9558,T9608)</f>
        <v>37437</v>
      </c>
      <c r="U9358" s="75">
        <f t="shared" si="7354"/>
        <v>37437</v>
      </c>
      <c r="V9358" s="75">
        <f t="shared" si="7354"/>
        <v>0</v>
      </c>
      <c r="W9358" s="75">
        <f t="shared" si="7354"/>
        <v>0</v>
      </c>
      <c r="X9358" s="75">
        <f t="shared" si="7354"/>
        <v>141000</v>
      </c>
      <c r="Y9358" s="238">
        <f t="shared" si="7236"/>
        <v>100</v>
      </c>
    </row>
    <row r="9359" spans="1:25" s="76" customFormat="1">
      <c r="A9359" s="250" t="s">
        <v>2726</v>
      </c>
      <c r="B9359" s="250"/>
      <c r="C9359" s="250"/>
      <c r="D9359" s="250"/>
      <c r="E9359" s="250"/>
      <c r="F9359" s="250"/>
      <c r="G9359" s="250"/>
      <c r="H9359" s="250"/>
      <c r="I9359" s="75">
        <f t="shared" ref="I9359:P9359" si="7355">SUM(I9409,I9459,I9509,I9559,I9609)</f>
        <v>47650</v>
      </c>
      <c r="J9359" s="75">
        <f t="shared" si="7355"/>
        <v>47650</v>
      </c>
      <c r="K9359" s="75">
        <f t="shared" si="7355"/>
        <v>0</v>
      </c>
      <c r="L9359" s="75">
        <f t="shared" si="7355"/>
        <v>0</v>
      </c>
      <c r="M9359" s="75">
        <f t="shared" si="7355"/>
        <v>0</v>
      </c>
      <c r="N9359" s="75">
        <f t="shared" si="7355"/>
        <v>0</v>
      </c>
      <c r="O9359" s="75">
        <f t="shared" si="7355"/>
        <v>0</v>
      </c>
      <c r="P9359" s="75">
        <f t="shared" si="7355"/>
        <v>0</v>
      </c>
      <c r="Q9359" s="75">
        <f t="shared" ref="Q9359:R9359" si="7356">SUM(Q9409,Q9459,Q9509,Q9559,Q9609)</f>
        <v>47650</v>
      </c>
      <c r="R9359" s="75">
        <f t="shared" si="7356"/>
        <v>47650</v>
      </c>
      <c r="S9359" s="75">
        <f t="shared" ref="S9359" si="7357">SUM(S9409,S9459,S9509,S9559,S9609)</f>
        <v>37873</v>
      </c>
      <c r="T9359" s="75">
        <f t="shared" ref="T9359:X9359" si="7358">SUM(T9409,T9459,T9509,T9559,T9609)</f>
        <v>9777</v>
      </c>
      <c r="U9359" s="75">
        <f t="shared" si="7358"/>
        <v>4117</v>
      </c>
      <c r="V9359" s="75">
        <f t="shared" si="7358"/>
        <v>2830</v>
      </c>
      <c r="W9359" s="75">
        <f t="shared" si="7358"/>
        <v>2830</v>
      </c>
      <c r="X9359" s="75">
        <f t="shared" si="7358"/>
        <v>47650</v>
      </c>
      <c r="Y9359" s="238">
        <f t="shared" si="7236"/>
        <v>100</v>
      </c>
    </row>
    <row r="9360" spans="1:25" s="76" customFormat="1">
      <c r="A9360" s="250" t="s">
        <v>2727</v>
      </c>
      <c r="B9360" s="250"/>
      <c r="C9360" s="250"/>
      <c r="D9360" s="250"/>
      <c r="E9360" s="250"/>
      <c r="F9360" s="250"/>
      <c r="G9360" s="250"/>
      <c r="H9360" s="250"/>
      <c r="I9360" s="75">
        <f t="shared" ref="I9360:P9360" si="7359">SUM(I9410,I9460,I9510,I9560,I9610)</f>
        <v>1910144</v>
      </c>
      <c r="J9360" s="75">
        <f t="shared" si="7359"/>
        <v>1910144</v>
      </c>
      <c r="K9360" s="75">
        <f t="shared" si="7359"/>
        <v>0</v>
      </c>
      <c r="L9360" s="75">
        <f t="shared" si="7359"/>
        <v>0</v>
      </c>
      <c r="M9360" s="75">
        <f t="shared" si="7359"/>
        <v>0</v>
      </c>
      <c r="N9360" s="75">
        <f t="shared" si="7359"/>
        <v>0</v>
      </c>
      <c r="O9360" s="75">
        <f t="shared" si="7359"/>
        <v>0</v>
      </c>
      <c r="P9360" s="75">
        <f t="shared" si="7359"/>
        <v>0</v>
      </c>
      <c r="Q9360" s="75">
        <f t="shared" ref="Q9360:R9360" si="7360">SUM(Q9410,Q9460,Q9510,Q9560,Q9610)</f>
        <v>1968855</v>
      </c>
      <c r="R9360" s="75">
        <f t="shared" si="7360"/>
        <v>1968855</v>
      </c>
      <c r="S9360" s="75">
        <f t="shared" ref="S9360" si="7361">SUM(S9410,S9460,S9510,S9560,S9610)</f>
        <v>1644820</v>
      </c>
      <c r="T9360" s="75">
        <f t="shared" ref="T9360:X9360" si="7362">SUM(T9410,T9460,T9510,T9560,T9610)</f>
        <v>324035</v>
      </c>
      <c r="U9360" s="75">
        <f t="shared" si="7362"/>
        <v>144449</v>
      </c>
      <c r="V9360" s="75">
        <f t="shared" si="7362"/>
        <v>122879</v>
      </c>
      <c r="W9360" s="75">
        <f t="shared" si="7362"/>
        <v>56707</v>
      </c>
      <c r="X9360" s="75">
        <f t="shared" si="7362"/>
        <v>1968855</v>
      </c>
      <c r="Y9360" s="238">
        <f t="shared" si="7236"/>
        <v>100</v>
      </c>
    </row>
    <row r="9361" spans="1:25" s="76" customFormat="1">
      <c r="A9361" s="250" t="s">
        <v>2728</v>
      </c>
      <c r="B9361" s="250"/>
      <c r="C9361" s="250"/>
      <c r="D9361" s="250"/>
      <c r="E9361" s="250"/>
      <c r="F9361" s="250"/>
      <c r="G9361" s="250"/>
      <c r="H9361" s="250"/>
      <c r="I9361" s="75">
        <f t="shared" ref="I9361:P9361" si="7363">SUM(I9411,I9461,I9511,I9561,I9611)</f>
        <v>145700</v>
      </c>
      <c r="J9361" s="75">
        <f t="shared" si="7363"/>
        <v>145700</v>
      </c>
      <c r="K9361" s="75">
        <f t="shared" si="7363"/>
        <v>0</v>
      </c>
      <c r="L9361" s="75">
        <f t="shared" si="7363"/>
        <v>0</v>
      </c>
      <c r="M9361" s="75">
        <f t="shared" si="7363"/>
        <v>0</v>
      </c>
      <c r="N9361" s="75">
        <f t="shared" si="7363"/>
        <v>0</v>
      </c>
      <c r="O9361" s="75">
        <f t="shared" si="7363"/>
        <v>0</v>
      </c>
      <c r="P9361" s="75">
        <f t="shared" si="7363"/>
        <v>0</v>
      </c>
      <c r="Q9361" s="75">
        <f t="shared" ref="Q9361:R9361" si="7364">SUM(Q9411,Q9461,Q9511,Q9561,Q9611)</f>
        <v>145700</v>
      </c>
      <c r="R9361" s="75">
        <f t="shared" si="7364"/>
        <v>145700</v>
      </c>
      <c r="S9361" s="75">
        <f t="shared" ref="S9361" si="7365">SUM(S9411,S9461,S9511,S9561,S9611)</f>
        <v>90111</v>
      </c>
      <c r="T9361" s="75">
        <f t="shared" ref="T9361:X9361" si="7366">SUM(T9411,T9461,T9511,T9561,T9611)</f>
        <v>55587</v>
      </c>
      <c r="U9361" s="75">
        <f t="shared" si="7366"/>
        <v>38863</v>
      </c>
      <c r="V9361" s="75">
        <f t="shared" si="7366"/>
        <v>8362</v>
      </c>
      <c r="W9361" s="75">
        <f t="shared" si="7366"/>
        <v>8362</v>
      </c>
      <c r="X9361" s="75">
        <f t="shared" si="7366"/>
        <v>145698</v>
      </c>
      <c r="Y9361" s="238">
        <f t="shared" si="7236"/>
        <v>99.998627316403571</v>
      </c>
    </row>
    <row r="9362" spans="1:25" s="76" customFormat="1">
      <c r="A9362" s="250" t="s">
        <v>2729</v>
      </c>
      <c r="B9362" s="250"/>
      <c r="C9362" s="250"/>
      <c r="D9362" s="250"/>
      <c r="E9362" s="250"/>
      <c r="F9362" s="250"/>
      <c r="G9362" s="250"/>
      <c r="H9362" s="250"/>
      <c r="I9362" s="75">
        <f t="shared" ref="I9362:P9362" si="7367">SUM(I9412,I9462,I9512,I9562,I9612)</f>
        <v>1651622</v>
      </c>
      <c r="J9362" s="75">
        <f t="shared" si="7367"/>
        <v>1651622</v>
      </c>
      <c r="K9362" s="75">
        <f t="shared" si="7367"/>
        <v>0</v>
      </c>
      <c r="L9362" s="75">
        <f t="shared" si="7367"/>
        <v>0</v>
      </c>
      <c r="M9362" s="75">
        <f t="shared" si="7367"/>
        <v>0</v>
      </c>
      <c r="N9362" s="75">
        <f t="shared" si="7367"/>
        <v>0</v>
      </c>
      <c r="O9362" s="75">
        <f t="shared" si="7367"/>
        <v>0</v>
      </c>
      <c r="P9362" s="75">
        <f t="shared" si="7367"/>
        <v>0</v>
      </c>
      <c r="Q9362" s="75">
        <f t="shared" ref="Q9362:R9362" si="7368">SUM(Q9412,Q9462,Q9512,Q9562,Q9612)</f>
        <v>1707840</v>
      </c>
      <c r="R9362" s="75">
        <f t="shared" si="7368"/>
        <v>1707840</v>
      </c>
      <c r="S9362" s="75">
        <f t="shared" ref="S9362" si="7369">SUM(S9412,S9462,S9512,S9562,S9612)</f>
        <v>1425789</v>
      </c>
      <c r="T9362" s="75">
        <f t="shared" ref="T9362:X9362" si="7370">SUM(T9412,T9462,T9512,T9562,T9612)</f>
        <v>282051</v>
      </c>
      <c r="U9362" s="75">
        <f t="shared" si="7370"/>
        <v>131804</v>
      </c>
      <c r="V9362" s="75">
        <f t="shared" si="7370"/>
        <v>104583</v>
      </c>
      <c r="W9362" s="75">
        <f t="shared" si="7370"/>
        <v>45664</v>
      </c>
      <c r="X9362" s="75">
        <f t="shared" si="7370"/>
        <v>1707840</v>
      </c>
      <c r="Y9362" s="238">
        <f t="shared" si="7236"/>
        <v>100</v>
      </c>
    </row>
    <row r="9363" spans="1:25" s="76" customFormat="1">
      <c r="A9363" s="250" t="s">
        <v>2730</v>
      </c>
      <c r="B9363" s="250"/>
      <c r="C9363" s="250"/>
      <c r="D9363" s="250"/>
      <c r="E9363" s="250"/>
      <c r="F9363" s="250"/>
      <c r="G9363" s="250"/>
      <c r="H9363" s="250"/>
      <c r="I9363" s="75">
        <f t="shared" ref="I9363:P9363" si="7371">SUM(I9413,I9463,I9513,I9563,I9613)</f>
        <v>315230</v>
      </c>
      <c r="J9363" s="75">
        <f t="shared" si="7371"/>
        <v>315230</v>
      </c>
      <c r="K9363" s="75">
        <f t="shared" si="7371"/>
        <v>0</v>
      </c>
      <c r="L9363" s="75">
        <f t="shared" si="7371"/>
        <v>0</v>
      </c>
      <c r="M9363" s="75">
        <f t="shared" si="7371"/>
        <v>0</v>
      </c>
      <c r="N9363" s="75">
        <f t="shared" si="7371"/>
        <v>0</v>
      </c>
      <c r="O9363" s="75">
        <f t="shared" si="7371"/>
        <v>0</v>
      </c>
      <c r="P9363" s="75">
        <f t="shared" si="7371"/>
        <v>0</v>
      </c>
      <c r="Q9363" s="75">
        <f t="shared" ref="Q9363:R9363" si="7372">SUM(Q9413,Q9463,Q9513,Q9563,Q9613)</f>
        <v>330230</v>
      </c>
      <c r="R9363" s="75">
        <f t="shared" si="7372"/>
        <v>330230</v>
      </c>
      <c r="S9363" s="75">
        <f t="shared" ref="S9363" si="7373">SUM(S9413,S9463,S9513,S9563,S9613)</f>
        <v>276663</v>
      </c>
      <c r="T9363" s="75">
        <f t="shared" ref="T9363:X9363" si="7374">SUM(T9413,T9463,T9513,T9563,T9613)</f>
        <v>53567</v>
      </c>
      <c r="U9363" s="75">
        <f t="shared" si="7374"/>
        <v>19800</v>
      </c>
      <c r="V9363" s="75">
        <f t="shared" si="7374"/>
        <v>19800</v>
      </c>
      <c r="W9363" s="75">
        <f t="shared" si="7374"/>
        <v>13967</v>
      </c>
      <c r="X9363" s="75">
        <f t="shared" si="7374"/>
        <v>330230</v>
      </c>
      <c r="Y9363" s="238">
        <f t="shared" si="7236"/>
        <v>100</v>
      </c>
    </row>
    <row r="9364" spans="1:25" s="76" customFormat="1">
      <c r="A9364" s="250" t="s">
        <v>2731</v>
      </c>
      <c r="B9364" s="250"/>
      <c r="C9364" s="250"/>
      <c r="D9364" s="250"/>
      <c r="E9364" s="250"/>
      <c r="F9364" s="250"/>
      <c r="G9364" s="250"/>
      <c r="H9364" s="250"/>
      <c r="I9364" s="75">
        <f t="shared" ref="I9364:P9364" si="7375">SUM(I9414,I9464,I9514,I9564,I9614)</f>
        <v>263300</v>
      </c>
      <c r="J9364" s="75">
        <f t="shared" si="7375"/>
        <v>263300</v>
      </c>
      <c r="K9364" s="75">
        <f t="shared" si="7375"/>
        <v>0</v>
      </c>
      <c r="L9364" s="75">
        <f t="shared" si="7375"/>
        <v>0</v>
      </c>
      <c r="M9364" s="75">
        <f t="shared" si="7375"/>
        <v>0</v>
      </c>
      <c r="N9364" s="75">
        <f t="shared" si="7375"/>
        <v>0</v>
      </c>
      <c r="O9364" s="75">
        <f t="shared" si="7375"/>
        <v>0</v>
      </c>
      <c r="P9364" s="75">
        <f t="shared" si="7375"/>
        <v>0</v>
      </c>
      <c r="Q9364" s="75">
        <f t="shared" ref="Q9364:R9364" si="7376">SUM(Q9414,Q9464,Q9514,Q9564,Q9614)</f>
        <v>263300</v>
      </c>
      <c r="R9364" s="75">
        <f t="shared" si="7376"/>
        <v>263300</v>
      </c>
      <c r="S9364" s="75">
        <f t="shared" ref="S9364" si="7377">SUM(S9414,S9464,S9514,S9564,S9614)</f>
        <v>200489</v>
      </c>
      <c r="T9364" s="75">
        <f t="shared" ref="T9364:X9364" si="7378">SUM(T9414,T9464,T9514,T9564,T9614)</f>
        <v>62811</v>
      </c>
      <c r="U9364" s="75">
        <f t="shared" si="7378"/>
        <v>21103</v>
      </c>
      <c r="V9364" s="75">
        <f t="shared" si="7378"/>
        <v>21104</v>
      </c>
      <c r="W9364" s="75">
        <f t="shared" si="7378"/>
        <v>20604</v>
      </c>
      <c r="X9364" s="75">
        <f t="shared" si="7378"/>
        <v>263300</v>
      </c>
      <c r="Y9364" s="238">
        <f t="shared" si="7236"/>
        <v>100</v>
      </c>
    </row>
    <row r="9365" spans="1:25" s="76" customFormat="1">
      <c r="A9365" s="250" t="s">
        <v>2732</v>
      </c>
      <c r="B9365" s="250"/>
      <c r="C9365" s="250"/>
      <c r="D9365" s="250"/>
      <c r="E9365" s="250"/>
      <c r="F9365" s="250"/>
      <c r="G9365" s="250"/>
      <c r="H9365" s="250"/>
      <c r="I9365" s="75">
        <f t="shared" ref="I9365:P9365" si="7379">SUM(I9415,I9465,I9515,I9565,I9615)</f>
        <v>305500</v>
      </c>
      <c r="J9365" s="75">
        <f t="shared" si="7379"/>
        <v>290500</v>
      </c>
      <c r="K9365" s="75">
        <f t="shared" si="7379"/>
        <v>15000</v>
      </c>
      <c r="L9365" s="75">
        <f t="shared" si="7379"/>
        <v>0</v>
      </c>
      <c r="M9365" s="75">
        <f t="shared" si="7379"/>
        <v>0</v>
      </c>
      <c r="N9365" s="75">
        <f t="shared" si="7379"/>
        <v>15000</v>
      </c>
      <c r="O9365" s="75">
        <f t="shared" si="7379"/>
        <v>0</v>
      </c>
      <c r="P9365" s="75">
        <f t="shared" si="7379"/>
        <v>0</v>
      </c>
      <c r="Q9365" s="75">
        <f t="shared" ref="Q9365:R9365" si="7380">SUM(Q9415,Q9465,Q9515,Q9565,Q9615)</f>
        <v>307100</v>
      </c>
      <c r="R9365" s="75">
        <f t="shared" si="7380"/>
        <v>292100</v>
      </c>
      <c r="S9365" s="75">
        <f t="shared" ref="S9365" si="7381">SUM(S9415,S9465,S9515,S9565,S9615)</f>
        <v>220425</v>
      </c>
      <c r="T9365" s="75">
        <f t="shared" ref="T9365:X9365" si="7382">SUM(T9415,T9465,T9515,T9565,T9615)</f>
        <v>71673</v>
      </c>
      <c r="U9365" s="75">
        <f t="shared" si="7382"/>
        <v>34891</v>
      </c>
      <c r="V9365" s="75">
        <f t="shared" si="7382"/>
        <v>18391</v>
      </c>
      <c r="W9365" s="75">
        <f t="shared" si="7382"/>
        <v>18391</v>
      </c>
      <c r="X9365" s="75">
        <f t="shared" si="7382"/>
        <v>292098</v>
      </c>
      <c r="Y9365" s="238">
        <f t="shared" si="7236"/>
        <v>99.999315302978431</v>
      </c>
    </row>
    <row r="9366" spans="1:25" s="76" customFormat="1">
      <c r="A9366" s="250" t="s">
        <v>2733</v>
      </c>
      <c r="B9366" s="250"/>
      <c r="C9366" s="250"/>
      <c r="D9366" s="250"/>
      <c r="E9366" s="250"/>
      <c r="F9366" s="250"/>
      <c r="G9366" s="250"/>
      <c r="H9366" s="250"/>
      <c r="I9366" s="75">
        <f t="shared" ref="I9366:P9366" si="7383">SUM(I9416,I9466,I9516,I9566,I9616)</f>
        <v>83693</v>
      </c>
      <c r="J9366" s="75">
        <f t="shared" si="7383"/>
        <v>83693</v>
      </c>
      <c r="K9366" s="75">
        <f t="shared" si="7383"/>
        <v>0</v>
      </c>
      <c r="L9366" s="75">
        <f t="shared" si="7383"/>
        <v>0</v>
      </c>
      <c r="M9366" s="75">
        <f t="shared" si="7383"/>
        <v>0</v>
      </c>
      <c r="N9366" s="75">
        <f t="shared" si="7383"/>
        <v>0</v>
      </c>
      <c r="O9366" s="75">
        <f t="shared" si="7383"/>
        <v>0</v>
      </c>
      <c r="P9366" s="75">
        <f t="shared" si="7383"/>
        <v>0</v>
      </c>
      <c r="Q9366" s="75">
        <f t="shared" ref="Q9366:R9366" si="7384">SUM(Q9416,Q9466,Q9516,Q9566,Q9616)</f>
        <v>83693</v>
      </c>
      <c r="R9366" s="75">
        <f t="shared" si="7384"/>
        <v>83693</v>
      </c>
      <c r="S9366" s="75">
        <f t="shared" ref="S9366" si="7385">SUM(S9416,S9466,S9516,S9566,S9616)</f>
        <v>55560</v>
      </c>
      <c r="T9366" s="75">
        <f t="shared" ref="T9366:X9366" si="7386">SUM(T9416,T9466,T9516,T9566,T9616)</f>
        <v>28133</v>
      </c>
      <c r="U9366" s="75">
        <f t="shared" si="7386"/>
        <v>12631</v>
      </c>
      <c r="V9366" s="75">
        <f t="shared" si="7386"/>
        <v>10601</v>
      </c>
      <c r="W9366" s="75">
        <f t="shared" si="7386"/>
        <v>4901</v>
      </c>
      <c r="X9366" s="75">
        <f t="shared" si="7386"/>
        <v>83693</v>
      </c>
      <c r="Y9366" s="238">
        <f t="shared" si="7236"/>
        <v>100</v>
      </c>
    </row>
    <row r="9367" spans="1:25" s="76" customFormat="1">
      <c r="A9367" s="250" t="s">
        <v>2734</v>
      </c>
      <c r="B9367" s="250"/>
      <c r="C9367" s="250"/>
      <c r="D9367" s="250"/>
      <c r="E9367" s="250"/>
      <c r="F9367" s="250"/>
      <c r="G9367" s="250"/>
      <c r="H9367" s="250"/>
      <c r="I9367" s="75">
        <f t="shared" ref="I9367:P9367" si="7387">SUM(I9417,I9467,I9517,I9567,I9617)</f>
        <v>990000</v>
      </c>
      <c r="J9367" s="75">
        <f t="shared" si="7387"/>
        <v>990000</v>
      </c>
      <c r="K9367" s="75">
        <f t="shared" si="7387"/>
        <v>0</v>
      </c>
      <c r="L9367" s="75">
        <f t="shared" si="7387"/>
        <v>0</v>
      </c>
      <c r="M9367" s="75">
        <f t="shared" si="7387"/>
        <v>0</v>
      </c>
      <c r="N9367" s="75">
        <f t="shared" si="7387"/>
        <v>0</v>
      </c>
      <c r="O9367" s="75">
        <f t="shared" si="7387"/>
        <v>0</v>
      </c>
      <c r="P9367" s="75">
        <f t="shared" si="7387"/>
        <v>0</v>
      </c>
      <c r="Q9367" s="75">
        <f t="shared" ref="Q9367:R9367" si="7388">SUM(Q9417,Q9467,Q9517,Q9567,Q9617)</f>
        <v>1000100</v>
      </c>
      <c r="R9367" s="75">
        <f t="shared" si="7388"/>
        <v>1000100</v>
      </c>
      <c r="S9367" s="75">
        <f t="shared" ref="S9367" si="7389">SUM(S9417,S9467,S9517,S9567,S9617)</f>
        <v>754216</v>
      </c>
      <c r="T9367" s="75">
        <f t="shared" ref="T9367:X9367" si="7390">SUM(T9417,T9467,T9517,T9567,T9617)</f>
        <v>245884</v>
      </c>
      <c r="U9367" s="75">
        <f t="shared" si="7390"/>
        <v>76000</v>
      </c>
      <c r="V9367" s="75">
        <f t="shared" si="7390"/>
        <v>76000</v>
      </c>
      <c r="W9367" s="75">
        <f t="shared" si="7390"/>
        <v>93884</v>
      </c>
      <c r="X9367" s="75">
        <f t="shared" si="7390"/>
        <v>1000100</v>
      </c>
      <c r="Y9367" s="238">
        <f t="shared" si="7236"/>
        <v>100</v>
      </c>
    </row>
    <row r="9368" spans="1:25" s="76" customFormat="1">
      <c r="A9368" s="250" t="s">
        <v>2735</v>
      </c>
      <c r="B9368" s="250"/>
      <c r="C9368" s="250"/>
      <c r="D9368" s="250"/>
      <c r="E9368" s="250"/>
      <c r="F9368" s="250"/>
      <c r="G9368" s="250"/>
      <c r="H9368" s="250"/>
      <c r="I9368" s="75">
        <f t="shared" ref="I9368:P9368" si="7391">SUM(I9418,I9468,I9518,I9568,I9618)</f>
        <v>62220</v>
      </c>
      <c r="J9368" s="75">
        <f t="shared" si="7391"/>
        <v>62220</v>
      </c>
      <c r="K9368" s="75">
        <f t="shared" si="7391"/>
        <v>0</v>
      </c>
      <c r="L9368" s="75">
        <f t="shared" si="7391"/>
        <v>0</v>
      </c>
      <c r="M9368" s="75">
        <f t="shared" si="7391"/>
        <v>0</v>
      </c>
      <c r="N9368" s="75">
        <f t="shared" si="7391"/>
        <v>0</v>
      </c>
      <c r="O9368" s="75">
        <f t="shared" si="7391"/>
        <v>0</v>
      </c>
      <c r="P9368" s="75">
        <f t="shared" si="7391"/>
        <v>0</v>
      </c>
      <c r="Q9368" s="75">
        <f t="shared" ref="Q9368:R9368" si="7392">SUM(Q9418,Q9468,Q9518,Q9568,Q9618)</f>
        <v>62220</v>
      </c>
      <c r="R9368" s="75">
        <f t="shared" si="7392"/>
        <v>62220</v>
      </c>
      <c r="S9368" s="75">
        <f t="shared" ref="S9368" si="7393">SUM(S9418,S9468,S9518,S9568,S9618)</f>
        <v>44712</v>
      </c>
      <c r="T9368" s="75">
        <f t="shared" ref="T9368:X9368" si="7394">SUM(T9418,T9468,T9518,T9568,T9618)</f>
        <v>17508</v>
      </c>
      <c r="U9368" s="75">
        <f t="shared" si="7394"/>
        <v>3400</v>
      </c>
      <c r="V9368" s="75">
        <f t="shared" si="7394"/>
        <v>11308</v>
      </c>
      <c r="W9368" s="75">
        <f t="shared" si="7394"/>
        <v>2800</v>
      </c>
      <c r="X9368" s="75">
        <f t="shared" si="7394"/>
        <v>62220</v>
      </c>
      <c r="Y9368" s="238">
        <f t="shared" si="7236"/>
        <v>100</v>
      </c>
    </row>
    <row r="9369" spans="1:25" s="76" customFormat="1">
      <c r="A9369" s="250" t="s">
        <v>2736</v>
      </c>
      <c r="B9369" s="250"/>
      <c r="C9369" s="250"/>
      <c r="D9369" s="250"/>
      <c r="E9369" s="250"/>
      <c r="F9369" s="250"/>
      <c r="G9369" s="250"/>
      <c r="H9369" s="250"/>
      <c r="I9369" s="75">
        <f t="shared" ref="I9369:P9369" si="7395">SUM(I9419,I9469,I9519,I9569,I9619)</f>
        <v>39615</v>
      </c>
      <c r="J9369" s="75">
        <f t="shared" si="7395"/>
        <v>39615</v>
      </c>
      <c r="K9369" s="75">
        <f t="shared" si="7395"/>
        <v>0</v>
      </c>
      <c r="L9369" s="75">
        <f t="shared" si="7395"/>
        <v>0</v>
      </c>
      <c r="M9369" s="75">
        <f t="shared" si="7395"/>
        <v>0</v>
      </c>
      <c r="N9369" s="75">
        <f t="shared" si="7395"/>
        <v>0</v>
      </c>
      <c r="O9369" s="75">
        <f t="shared" si="7395"/>
        <v>0</v>
      </c>
      <c r="P9369" s="75">
        <f t="shared" si="7395"/>
        <v>0</v>
      </c>
      <c r="Q9369" s="75">
        <f t="shared" ref="Q9369:R9369" si="7396">SUM(Q9419,Q9469,Q9519,Q9569,Q9619)</f>
        <v>39615</v>
      </c>
      <c r="R9369" s="75">
        <f t="shared" si="7396"/>
        <v>39615</v>
      </c>
      <c r="S9369" s="75">
        <f t="shared" ref="S9369" si="7397">SUM(S9419,S9469,S9519,S9569,S9619)</f>
        <v>27238</v>
      </c>
      <c r="T9369" s="75">
        <f t="shared" ref="T9369:X9369" si="7398">SUM(T9419,T9469,T9519,T9569,T9619)</f>
        <v>12377</v>
      </c>
      <c r="U9369" s="75">
        <f t="shared" si="7398"/>
        <v>6777</v>
      </c>
      <c r="V9369" s="75">
        <f t="shared" si="7398"/>
        <v>2700</v>
      </c>
      <c r="W9369" s="75">
        <f t="shared" si="7398"/>
        <v>2900</v>
      </c>
      <c r="X9369" s="75">
        <f t="shared" si="7398"/>
        <v>39615</v>
      </c>
      <c r="Y9369" s="238">
        <f t="shared" si="7236"/>
        <v>100</v>
      </c>
    </row>
    <row r="9370" spans="1:25" s="76" customFormat="1">
      <c r="A9370" s="250" t="s">
        <v>2792</v>
      </c>
      <c r="B9370" s="250"/>
      <c r="C9370" s="250"/>
      <c r="D9370" s="250"/>
      <c r="E9370" s="250"/>
      <c r="F9370" s="250"/>
      <c r="G9370" s="250"/>
      <c r="H9370" s="250"/>
      <c r="I9370" s="75">
        <f t="shared" ref="I9370:P9370" si="7399">SUM(I9420,I9470,I9520,I9570,I9620)</f>
        <v>370700</v>
      </c>
      <c r="J9370" s="75">
        <f t="shared" si="7399"/>
        <v>370700</v>
      </c>
      <c r="K9370" s="75">
        <f t="shared" si="7399"/>
        <v>0</v>
      </c>
      <c r="L9370" s="75">
        <f t="shared" si="7399"/>
        <v>0</v>
      </c>
      <c r="M9370" s="75">
        <f t="shared" si="7399"/>
        <v>0</v>
      </c>
      <c r="N9370" s="75">
        <f t="shared" si="7399"/>
        <v>0</v>
      </c>
      <c r="O9370" s="75">
        <f t="shared" si="7399"/>
        <v>0</v>
      </c>
      <c r="P9370" s="75">
        <f t="shared" si="7399"/>
        <v>0</v>
      </c>
      <c r="Q9370" s="75">
        <f t="shared" ref="Q9370:R9370" si="7400">SUM(Q9420,Q9470,Q9520,Q9570,Q9620)</f>
        <v>373711</v>
      </c>
      <c r="R9370" s="75">
        <f t="shared" si="7400"/>
        <v>373711</v>
      </c>
      <c r="S9370" s="75">
        <f t="shared" ref="S9370" si="7401">SUM(S9420,S9470,S9520,S9570,S9620)</f>
        <v>292658</v>
      </c>
      <c r="T9370" s="75">
        <f t="shared" ref="T9370:X9370" si="7402">SUM(T9420,T9470,T9520,T9570,T9620)</f>
        <v>81053</v>
      </c>
      <c r="U9370" s="75">
        <f t="shared" si="7402"/>
        <v>34053</v>
      </c>
      <c r="V9370" s="75">
        <f t="shared" si="7402"/>
        <v>25000</v>
      </c>
      <c r="W9370" s="75">
        <f t="shared" si="7402"/>
        <v>22000</v>
      </c>
      <c r="X9370" s="75">
        <f t="shared" si="7402"/>
        <v>373711</v>
      </c>
      <c r="Y9370" s="238">
        <f t="shared" si="7236"/>
        <v>100</v>
      </c>
    </row>
    <row r="9371" spans="1:25" s="76" customFormat="1">
      <c r="A9371" s="250" t="s">
        <v>2737</v>
      </c>
      <c r="B9371" s="250"/>
      <c r="C9371" s="250"/>
      <c r="D9371" s="250"/>
      <c r="E9371" s="250"/>
      <c r="F9371" s="250"/>
      <c r="G9371" s="250"/>
      <c r="H9371" s="250"/>
      <c r="I9371" s="75">
        <f t="shared" ref="I9371:P9371" si="7403">SUM(I9421,I9471,I9521,I9571,I9621)</f>
        <v>126266</v>
      </c>
      <c r="J9371" s="75">
        <f t="shared" si="7403"/>
        <v>126266</v>
      </c>
      <c r="K9371" s="75">
        <f t="shared" si="7403"/>
        <v>0</v>
      </c>
      <c r="L9371" s="75">
        <f t="shared" si="7403"/>
        <v>0</v>
      </c>
      <c r="M9371" s="75">
        <f t="shared" si="7403"/>
        <v>0</v>
      </c>
      <c r="N9371" s="75">
        <f t="shared" si="7403"/>
        <v>0</v>
      </c>
      <c r="O9371" s="75">
        <f t="shared" si="7403"/>
        <v>0</v>
      </c>
      <c r="P9371" s="75">
        <f t="shared" si="7403"/>
        <v>0</v>
      </c>
      <c r="Q9371" s="75">
        <f t="shared" ref="Q9371:R9371" si="7404">SUM(Q9421,Q9471,Q9521,Q9571,Q9621)</f>
        <v>175860</v>
      </c>
      <c r="R9371" s="75">
        <f t="shared" si="7404"/>
        <v>138260</v>
      </c>
      <c r="S9371" s="75">
        <f t="shared" ref="S9371" si="7405">SUM(S9421,S9471,S9521,S9571,S9621)</f>
        <v>126913</v>
      </c>
      <c r="T9371" s="75">
        <f t="shared" ref="T9371:X9371" si="7406">SUM(T9421,T9471,T9521,T9571,T9621)</f>
        <v>11347</v>
      </c>
      <c r="U9371" s="75">
        <f t="shared" si="7406"/>
        <v>2017</v>
      </c>
      <c r="V9371" s="75">
        <f t="shared" si="7406"/>
        <v>9330</v>
      </c>
      <c r="W9371" s="75">
        <f t="shared" si="7406"/>
        <v>0</v>
      </c>
      <c r="X9371" s="75">
        <f t="shared" si="7406"/>
        <v>138260</v>
      </c>
      <c r="Y9371" s="238">
        <f t="shared" si="7236"/>
        <v>100</v>
      </c>
    </row>
    <row r="9372" spans="1:25" s="76" customFormat="1">
      <c r="A9372" s="250" t="s">
        <v>2784</v>
      </c>
      <c r="B9372" s="250"/>
      <c r="C9372" s="250"/>
      <c r="D9372" s="250"/>
      <c r="E9372" s="250"/>
      <c r="F9372" s="250"/>
      <c r="G9372" s="250"/>
      <c r="H9372" s="250"/>
      <c r="I9372" s="75">
        <f t="shared" ref="I9372:P9372" si="7407">SUM(I9422,I9472,I9522,I9572,I9622)</f>
        <v>63300</v>
      </c>
      <c r="J9372" s="75">
        <f t="shared" si="7407"/>
        <v>63300</v>
      </c>
      <c r="K9372" s="75">
        <f t="shared" si="7407"/>
        <v>0</v>
      </c>
      <c r="L9372" s="75">
        <f t="shared" si="7407"/>
        <v>0</v>
      </c>
      <c r="M9372" s="75">
        <f t="shared" si="7407"/>
        <v>0</v>
      </c>
      <c r="N9372" s="75">
        <f t="shared" si="7407"/>
        <v>0</v>
      </c>
      <c r="O9372" s="75">
        <f t="shared" si="7407"/>
        <v>0</v>
      </c>
      <c r="P9372" s="75">
        <f t="shared" si="7407"/>
        <v>0</v>
      </c>
      <c r="Q9372" s="75">
        <f t="shared" ref="Q9372:R9372" si="7408">SUM(Q9422,Q9472,Q9522,Q9572,Q9622)</f>
        <v>60203</v>
      </c>
      <c r="R9372" s="75">
        <f t="shared" si="7408"/>
        <v>60203</v>
      </c>
      <c r="S9372" s="75">
        <f t="shared" ref="S9372" si="7409">SUM(S9422,S9472,S9522,S9572,S9622)</f>
        <v>38144</v>
      </c>
      <c r="T9372" s="75">
        <f t="shared" ref="T9372:X9372" si="7410">SUM(T9422,T9472,T9522,T9572,T9622)</f>
        <v>28661</v>
      </c>
      <c r="U9372" s="75">
        <f t="shared" si="7410"/>
        <v>7000</v>
      </c>
      <c r="V9372" s="75">
        <f t="shared" si="7410"/>
        <v>6616</v>
      </c>
      <c r="W9372" s="75">
        <f t="shared" si="7410"/>
        <v>15045</v>
      </c>
      <c r="X9372" s="75">
        <f t="shared" si="7410"/>
        <v>66805</v>
      </c>
      <c r="Y9372" s="238">
        <f t="shared" si="7236"/>
        <v>110.96623091872497</v>
      </c>
    </row>
    <row r="9373" spans="1:25" s="76" customFormat="1">
      <c r="A9373" s="250" t="s">
        <v>2785</v>
      </c>
      <c r="B9373" s="250"/>
      <c r="C9373" s="250"/>
      <c r="D9373" s="250"/>
      <c r="E9373" s="250"/>
      <c r="F9373" s="250"/>
      <c r="G9373" s="250"/>
      <c r="H9373" s="250"/>
      <c r="I9373" s="75">
        <f t="shared" ref="I9373:P9373" si="7411">SUM(I9423,I9473,I9523,I9573,I9623)</f>
        <v>9584839</v>
      </c>
      <c r="J9373" s="75">
        <f t="shared" si="7411"/>
        <v>9030186</v>
      </c>
      <c r="K9373" s="75">
        <f t="shared" si="7411"/>
        <v>554653</v>
      </c>
      <c r="L9373" s="75">
        <f t="shared" si="7411"/>
        <v>128015</v>
      </c>
      <c r="M9373" s="75">
        <f t="shared" si="7411"/>
        <v>0</v>
      </c>
      <c r="N9373" s="75">
        <f t="shared" si="7411"/>
        <v>426638</v>
      </c>
      <c r="O9373" s="75">
        <f t="shared" si="7411"/>
        <v>0</v>
      </c>
      <c r="P9373" s="75">
        <f t="shared" si="7411"/>
        <v>0</v>
      </c>
      <c r="Q9373" s="75">
        <f t="shared" ref="Q9373:R9373" si="7412">SUM(Q9423,Q9473,Q9523,Q9573,Q9623)</f>
        <v>9941775</v>
      </c>
      <c r="R9373" s="75">
        <f t="shared" si="7412"/>
        <v>9236197</v>
      </c>
      <c r="S9373" s="75">
        <f t="shared" ref="S9373" si="7413">SUM(S9423,S9473,S9523,S9573,S9623)</f>
        <v>7413021</v>
      </c>
      <c r="T9373" s="75">
        <f t="shared" ref="T9373:X9373" si="7414">SUM(T9423,T9473,T9523,T9573,T9623)</f>
        <v>1823166.3433333333</v>
      </c>
      <c r="U9373" s="75">
        <f t="shared" si="7414"/>
        <v>788417.0033333333</v>
      </c>
      <c r="V9373" s="75">
        <f t="shared" si="7414"/>
        <v>610563.00333333341</v>
      </c>
      <c r="W9373" s="75">
        <f t="shared" si="7414"/>
        <v>424186.33666666667</v>
      </c>
      <c r="X9373" s="75">
        <f t="shared" si="7414"/>
        <v>9236187.3433333337</v>
      </c>
      <c r="Y9373" s="238">
        <f t="shared" si="7236"/>
        <v>99.999895447588798</v>
      </c>
    </row>
    <row r="9374" spans="1:25" s="68" customFormat="1">
      <c r="A9374" s="251" t="s">
        <v>69</v>
      </c>
      <c r="B9374" s="251"/>
      <c r="C9374" s="251"/>
      <c r="D9374" s="251"/>
      <c r="E9374" s="251"/>
      <c r="F9374" s="251"/>
      <c r="G9374" s="251"/>
      <c r="H9374" s="251"/>
      <c r="I9374" s="77">
        <f t="shared" ref="I9374:P9374" si="7415">SUM(I9328:I9373)</f>
        <v>52242127</v>
      </c>
      <c r="J9374" s="77">
        <f t="shared" si="7415"/>
        <v>51373212</v>
      </c>
      <c r="K9374" s="77">
        <f t="shared" si="7415"/>
        <v>778315</v>
      </c>
      <c r="L9374" s="77">
        <f t="shared" si="7415"/>
        <v>299363</v>
      </c>
      <c r="M9374" s="77">
        <f t="shared" si="7415"/>
        <v>0</v>
      </c>
      <c r="N9374" s="77">
        <f t="shared" si="7415"/>
        <v>478952</v>
      </c>
      <c r="O9374" s="77">
        <f t="shared" si="7415"/>
        <v>90600</v>
      </c>
      <c r="P9374" s="77">
        <f t="shared" si="7415"/>
        <v>0</v>
      </c>
      <c r="Q9374" s="77">
        <f t="shared" ref="Q9374:R9374" si="7416">SUM(Q9328:Q9373)</f>
        <v>56080226</v>
      </c>
      <c r="R9374" s="77">
        <f t="shared" si="7416"/>
        <v>55102963</v>
      </c>
      <c r="S9374" s="77">
        <f t="shared" ref="S9374" si="7417">SUM(S9328:S9373)</f>
        <v>44411353.299999997</v>
      </c>
      <c r="T9374" s="77">
        <f t="shared" ref="T9374:X9374" si="7418">SUM(T9328:T9373)</f>
        <v>8213756.3433333337</v>
      </c>
      <c r="U9374" s="77">
        <f t="shared" si="7418"/>
        <v>3531516.0033333334</v>
      </c>
      <c r="V9374" s="77">
        <f t="shared" si="7418"/>
        <v>2575498.0033333334</v>
      </c>
      <c r="W9374" s="77">
        <f t="shared" si="7418"/>
        <v>2106742.3366666669</v>
      </c>
      <c r="X9374" s="77">
        <f t="shared" si="7418"/>
        <v>52625109.643333331</v>
      </c>
      <c r="Y9374" s="239">
        <f t="shared" si="7236"/>
        <v>95.503230276987708</v>
      </c>
    </row>
    <row r="9375" spans="1:25" s="68" customFormat="1" ht="15" thickBot="1">
      <c r="A9375" s="270" t="s">
        <v>16</v>
      </c>
      <c r="B9375" s="270"/>
      <c r="C9375" s="270"/>
      <c r="D9375" s="270"/>
      <c r="E9375" s="270"/>
      <c r="F9375" s="270"/>
      <c r="G9375" s="270"/>
      <c r="H9375" s="270"/>
      <c r="I9375" s="69"/>
      <c r="J9375" s="69"/>
      <c r="K9375" s="69"/>
      <c r="L9375" s="69"/>
      <c r="M9375" s="69"/>
      <c r="N9375" s="69"/>
      <c r="O9375" s="69"/>
      <c r="P9375" s="69"/>
      <c r="Q9375" s="69">
        <v>0</v>
      </c>
      <c r="R9375" s="69"/>
      <c r="S9375" s="69"/>
      <c r="T9375" s="69"/>
      <c r="U9375" s="69"/>
      <c r="V9375" s="69"/>
      <c r="W9375" s="69"/>
      <c r="X9375" s="69"/>
      <c r="Y9375" s="237">
        <v>0</v>
      </c>
    </row>
    <row r="9376" spans="1:25" s="68" customFormat="1" ht="41.4" thickBot="1">
      <c r="A9376" s="271" t="s">
        <v>1</v>
      </c>
      <c r="B9376" s="271"/>
      <c r="C9376" s="271"/>
      <c r="D9376" s="271"/>
      <c r="E9376" s="271"/>
      <c r="F9376" s="271"/>
      <c r="G9376" s="271"/>
      <c r="H9376" s="271"/>
      <c r="I9376" s="1" t="s">
        <v>3093</v>
      </c>
      <c r="J9376" s="1" t="s">
        <v>3130</v>
      </c>
      <c r="K9376" s="1" t="s">
        <v>3</v>
      </c>
      <c r="L9376" s="1" t="s">
        <v>4</v>
      </c>
      <c r="M9376" s="1" t="s">
        <v>5</v>
      </c>
      <c r="N9376" s="1" t="s">
        <v>6</v>
      </c>
      <c r="O9376" s="1" t="s">
        <v>7</v>
      </c>
      <c r="P9376" s="1" t="s">
        <v>8</v>
      </c>
      <c r="Q9376" s="1" t="s">
        <v>3344</v>
      </c>
      <c r="R9376" s="1" t="s">
        <v>3427</v>
      </c>
      <c r="S9376" s="1" t="s">
        <v>3447</v>
      </c>
      <c r="T9376" s="1" t="s">
        <v>3448</v>
      </c>
      <c r="U9376" s="1" t="s">
        <v>3452</v>
      </c>
      <c r="V9376" s="1" t="s">
        <v>3449</v>
      </c>
      <c r="W9376" s="1" t="s">
        <v>3450</v>
      </c>
      <c r="X9376" s="1" t="s">
        <v>3451</v>
      </c>
      <c r="Y9376" s="216" t="s">
        <v>3385</v>
      </c>
    </row>
    <row r="9377" spans="1:25" s="74" customFormat="1">
      <c r="A9377" s="70"/>
      <c r="B9377" s="70"/>
      <c r="C9377" s="70"/>
      <c r="D9377" s="71"/>
      <c r="E9377" s="71"/>
      <c r="F9377" s="72"/>
      <c r="G9377" s="165"/>
      <c r="H9377" s="73" t="s">
        <v>0</v>
      </c>
      <c r="I9377" s="45">
        <v>1</v>
      </c>
      <c r="J9377" s="45">
        <v>3</v>
      </c>
      <c r="K9377" s="45" t="s">
        <v>9</v>
      </c>
      <c r="L9377" s="45">
        <v>5</v>
      </c>
      <c r="M9377" s="45">
        <v>6</v>
      </c>
      <c r="N9377" s="45">
        <v>7</v>
      </c>
      <c r="O9377" s="45">
        <v>8</v>
      </c>
      <c r="P9377" s="45">
        <v>9</v>
      </c>
      <c r="Q9377" s="45">
        <v>1</v>
      </c>
      <c r="R9377" s="45">
        <v>2</v>
      </c>
      <c r="S9377" s="45">
        <v>3</v>
      </c>
      <c r="T9377" s="45" t="s">
        <v>3453</v>
      </c>
      <c r="U9377" s="45">
        <v>5</v>
      </c>
      <c r="V9377" s="45">
        <v>6</v>
      </c>
      <c r="W9377" s="45">
        <v>7</v>
      </c>
      <c r="X9377" s="45" t="s">
        <v>3454</v>
      </c>
      <c r="Y9377" s="276">
        <v>9</v>
      </c>
    </row>
    <row r="9378" spans="1:25" s="76" customFormat="1">
      <c r="A9378" s="272" t="s">
        <v>2699</v>
      </c>
      <c r="B9378" s="272"/>
      <c r="C9378" s="272"/>
      <c r="D9378" s="272"/>
      <c r="E9378" s="272"/>
      <c r="F9378" s="272"/>
      <c r="G9378" s="272"/>
      <c r="H9378" s="272"/>
      <c r="I9378" s="75">
        <v>0</v>
      </c>
      <c r="J9378" s="75">
        <v>0</v>
      </c>
      <c r="K9378" s="75">
        <v>0</v>
      </c>
      <c r="L9378" s="75">
        <v>0</v>
      </c>
      <c r="M9378" s="75">
        <v>0</v>
      </c>
      <c r="N9378" s="75">
        <v>0</v>
      </c>
      <c r="O9378" s="75">
        <v>0</v>
      </c>
      <c r="P9378" s="75">
        <v>0</v>
      </c>
      <c r="Q9378" s="75">
        <v>0</v>
      </c>
      <c r="R9378" s="75"/>
      <c r="S9378" s="75">
        <v>0</v>
      </c>
      <c r="T9378" s="75">
        <v>0</v>
      </c>
      <c r="U9378" s="75">
        <v>0</v>
      </c>
      <c r="V9378" s="75">
        <v>0</v>
      </c>
      <c r="W9378" s="75">
        <v>0</v>
      </c>
      <c r="X9378" s="75">
        <v>0</v>
      </c>
      <c r="Y9378" s="238">
        <f t="shared" ref="Y9378:Y9424" si="7419">IF(R9378=0,0,(X9378/R9378)*100)</f>
        <v>0</v>
      </c>
    </row>
    <row r="9379" spans="1:25" s="76" customFormat="1">
      <c r="A9379" s="250" t="s">
        <v>2700</v>
      </c>
      <c r="B9379" s="250"/>
      <c r="C9379" s="250"/>
      <c r="D9379" s="250"/>
      <c r="E9379" s="250"/>
      <c r="F9379" s="250"/>
      <c r="G9379" s="250"/>
      <c r="H9379" s="250"/>
      <c r="I9379" s="75">
        <f t="shared" ref="I9379:P9379" si="7420">SUM(I57)</f>
        <v>4452</v>
      </c>
      <c r="J9379" s="75">
        <f t="shared" si="7420"/>
        <v>4452</v>
      </c>
      <c r="K9379" s="75">
        <f t="shared" si="7420"/>
        <v>0</v>
      </c>
      <c r="L9379" s="75">
        <f t="shared" si="7420"/>
        <v>0</v>
      </c>
      <c r="M9379" s="75">
        <f t="shared" si="7420"/>
        <v>0</v>
      </c>
      <c r="N9379" s="75">
        <f t="shared" si="7420"/>
        <v>0</v>
      </c>
      <c r="O9379" s="75">
        <f t="shared" si="7420"/>
        <v>0</v>
      </c>
      <c r="P9379" s="75">
        <f t="shared" si="7420"/>
        <v>0</v>
      </c>
      <c r="Q9379" s="75">
        <f t="shared" ref="Q9379:R9379" si="7421">SUM(Q57)</f>
        <v>4452</v>
      </c>
      <c r="R9379" s="75">
        <f t="shared" si="7421"/>
        <v>4452</v>
      </c>
      <c r="S9379" s="75">
        <f t="shared" ref="S9379" si="7422">SUM(S57)</f>
        <v>3339</v>
      </c>
      <c r="T9379" s="75">
        <f t="shared" ref="T9379:X9379" si="7423">SUM(T57)</f>
        <v>1113</v>
      </c>
      <c r="U9379" s="75">
        <f t="shared" si="7423"/>
        <v>371</v>
      </c>
      <c r="V9379" s="75">
        <f t="shared" si="7423"/>
        <v>371</v>
      </c>
      <c r="W9379" s="75">
        <f t="shared" si="7423"/>
        <v>371</v>
      </c>
      <c r="X9379" s="75">
        <f t="shared" si="7423"/>
        <v>4452</v>
      </c>
      <c r="Y9379" s="238">
        <f t="shared" si="7419"/>
        <v>100</v>
      </c>
    </row>
    <row r="9380" spans="1:25" s="76" customFormat="1">
      <c r="A9380" s="250" t="s">
        <v>2701</v>
      </c>
      <c r="B9380" s="250"/>
      <c r="C9380" s="250"/>
      <c r="D9380" s="250"/>
      <c r="E9380" s="250"/>
      <c r="F9380" s="250"/>
      <c r="G9380" s="250"/>
      <c r="H9380" s="250"/>
      <c r="I9380" s="75">
        <f t="shared" ref="I9380:P9380" si="7424">SUM(I95)</f>
        <v>4500</v>
      </c>
      <c r="J9380" s="75">
        <f t="shared" si="7424"/>
        <v>4500</v>
      </c>
      <c r="K9380" s="75">
        <f t="shared" si="7424"/>
        <v>0</v>
      </c>
      <c r="L9380" s="75">
        <f t="shared" si="7424"/>
        <v>0</v>
      </c>
      <c r="M9380" s="75">
        <f t="shared" si="7424"/>
        <v>0</v>
      </c>
      <c r="N9380" s="75">
        <f t="shared" si="7424"/>
        <v>0</v>
      </c>
      <c r="O9380" s="75">
        <f t="shared" si="7424"/>
        <v>0</v>
      </c>
      <c r="P9380" s="75">
        <f t="shared" si="7424"/>
        <v>0</v>
      </c>
      <c r="Q9380" s="75">
        <f t="shared" ref="Q9380:R9380" si="7425">SUM(Q95)</f>
        <v>4500</v>
      </c>
      <c r="R9380" s="75">
        <f t="shared" si="7425"/>
        <v>4500</v>
      </c>
      <c r="S9380" s="75">
        <f t="shared" ref="S9380" si="7426">SUM(S95)</f>
        <v>3879</v>
      </c>
      <c r="T9380" s="75">
        <f t="shared" ref="T9380:X9380" si="7427">SUM(T95)</f>
        <v>621</v>
      </c>
      <c r="U9380" s="75">
        <f t="shared" si="7427"/>
        <v>621</v>
      </c>
      <c r="V9380" s="75">
        <f t="shared" si="7427"/>
        <v>0</v>
      </c>
      <c r="W9380" s="75">
        <f t="shared" si="7427"/>
        <v>0</v>
      </c>
      <c r="X9380" s="75">
        <f t="shared" si="7427"/>
        <v>4500</v>
      </c>
      <c r="Y9380" s="238">
        <f t="shared" si="7419"/>
        <v>100</v>
      </c>
    </row>
    <row r="9381" spans="1:25" s="76" customFormat="1">
      <c r="A9381" s="250" t="s">
        <v>2702</v>
      </c>
      <c r="B9381" s="250"/>
      <c r="C9381" s="250"/>
      <c r="D9381" s="250"/>
      <c r="E9381" s="250"/>
      <c r="F9381" s="250"/>
      <c r="G9381" s="250"/>
      <c r="H9381" s="250"/>
      <c r="I9381" s="75">
        <f t="shared" ref="I9381:P9381" si="7428">SUM(I138)</f>
        <v>4600</v>
      </c>
      <c r="J9381" s="75">
        <f t="shared" si="7428"/>
        <v>4600</v>
      </c>
      <c r="K9381" s="75">
        <f t="shared" si="7428"/>
        <v>0</v>
      </c>
      <c r="L9381" s="75">
        <f t="shared" si="7428"/>
        <v>0</v>
      </c>
      <c r="M9381" s="75">
        <f t="shared" si="7428"/>
        <v>0</v>
      </c>
      <c r="N9381" s="75">
        <f t="shared" si="7428"/>
        <v>0</v>
      </c>
      <c r="O9381" s="75">
        <f t="shared" si="7428"/>
        <v>0</v>
      </c>
      <c r="P9381" s="75">
        <f t="shared" si="7428"/>
        <v>0</v>
      </c>
      <c r="Q9381" s="75">
        <f t="shared" ref="Q9381:R9381" si="7429">SUM(Q138)</f>
        <v>4600</v>
      </c>
      <c r="R9381" s="75">
        <f t="shared" si="7429"/>
        <v>4600</v>
      </c>
      <c r="S9381" s="75">
        <f t="shared" ref="S9381" si="7430">SUM(S138)</f>
        <v>2607</v>
      </c>
      <c r="T9381" s="75">
        <f t="shared" ref="T9381:X9381" si="7431">SUM(T138)</f>
        <v>1993</v>
      </c>
      <c r="U9381" s="75">
        <f t="shared" si="7431"/>
        <v>1353</v>
      </c>
      <c r="V9381" s="75">
        <f t="shared" si="7431"/>
        <v>320</v>
      </c>
      <c r="W9381" s="75">
        <f t="shared" si="7431"/>
        <v>320</v>
      </c>
      <c r="X9381" s="75">
        <f t="shared" si="7431"/>
        <v>4600</v>
      </c>
      <c r="Y9381" s="238">
        <f t="shared" si="7419"/>
        <v>100</v>
      </c>
    </row>
    <row r="9382" spans="1:25" s="76" customFormat="1">
      <c r="A9382" s="250" t="s">
        <v>2703</v>
      </c>
      <c r="B9382" s="250"/>
      <c r="C9382" s="250"/>
      <c r="D9382" s="250"/>
      <c r="E9382" s="250"/>
      <c r="F9382" s="250"/>
      <c r="G9382" s="250"/>
      <c r="H9382" s="250"/>
      <c r="I9382" s="75">
        <f t="shared" ref="I9382:P9382" si="7432">SUM(I194)</f>
        <v>10300</v>
      </c>
      <c r="J9382" s="75">
        <f t="shared" si="7432"/>
        <v>10300</v>
      </c>
      <c r="K9382" s="75">
        <f t="shared" si="7432"/>
        <v>0</v>
      </c>
      <c r="L9382" s="75">
        <f t="shared" si="7432"/>
        <v>0</v>
      </c>
      <c r="M9382" s="75">
        <f t="shared" si="7432"/>
        <v>0</v>
      </c>
      <c r="N9382" s="75">
        <f t="shared" si="7432"/>
        <v>0</v>
      </c>
      <c r="O9382" s="75">
        <f t="shared" si="7432"/>
        <v>0</v>
      </c>
      <c r="P9382" s="75">
        <f t="shared" si="7432"/>
        <v>0</v>
      </c>
      <c r="Q9382" s="75">
        <f t="shared" ref="Q9382:R9382" si="7433">SUM(Q194)</f>
        <v>10300</v>
      </c>
      <c r="R9382" s="75">
        <f t="shared" si="7433"/>
        <v>10300</v>
      </c>
      <c r="S9382" s="75">
        <f t="shared" ref="S9382" si="7434">SUM(S194)</f>
        <v>7286</v>
      </c>
      <c r="T9382" s="75">
        <f t="shared" ref="T9382:X9382" si="7435">SUM(T194)</f>
        <v>3014</v>
      </c>
      <c r="U9382" s="75">
        <f t="shared" si="7435"/>
        <v>1000</v>
      </c>
      <c r="V9382" s="75">
        <f t="shared" si="7435"/>
        <v>1000</v>
      </c>
      <c r="W9382" s="75">
        <f t="shared" si="7435"/>
        <v>1014</v>
      </c>
      <c r="X9382" s="75">
        <f t="shared" si="7435"/>
        <v>10300</v>
      </c>
      <c r="Y9382" s="238">
        <f t="shared" si="7419"/>
        <v>100</v>
      </c>
    </row>
    <row r="9383" spans="1:25" s="76" customFormat="1">
      <c r="A9383" s="250" t="s">
        <v>2704</v>
      </c>
      <c r="B9383" s="250"/>
      <c r="C9383" s="250"/>
      <c r="D9383" s="250"/>
      <c r="E9383" s="250"/>
      <c r="F9383" s="250"/>
      <c r="G9383" s="250"/>
      <c r="H9383" s="250"/>
      <c r="I9383" s="75">
        <v>0</v>
      </c>
      <c r="J9383" s="75">
        <v>0</v>
      </c>
      <c r="K9383" s="75">
        <v>0</v>
      </c>
      <c r="L9383" s="75">
        <v>0</v>
      </c>
      <c r="M9383" s="75">
        <v>0</v>
      </c>
      <c r="N9383" s="75">
        <v>0</v>
      </c>
      <c r="O9383" s="75">
        <v>0</v>
      </c>
      <c r="P9383" s="75">
        <v>0</v>
      </c>
      <c r="Q9383" s="75">
        <v>0</v>
      </c>
      <c r="R9383" s="75"/>
      <c r="S9383" s="75">
        <v>0</v>
      </c>
      <c r="T9383" s="75">
        <v>0</v>
      </c>
      <c r="U9383" s="75">
        <v>0</v>
      </c>
      <c r="V9383" s="75">
        <v>0</v>
      </c>
      <c r="W9383" s="75">
        <v>0</v>
      </c>
      <c r="X9383" s="75">
        <v>0</v>
      </c>
      <c r="Y9383" s="238">
        <f t="shared" si="7419"/>
        <v>0</v>
      </c>
    </row>
    <row r="9384" spans="1:25" s="76" customFormat="1">
      <c r="A9384" s="250" t="s">
        <v>2705</v>
      </c>
      <c r="B9384" s="250"/>
      <c r="C9384" s="250"/>
      <c r="D9384" s="250"/>
      <c r="E9384" s="250"/>
      <c r="F9384" s="250"/>
      <c r="G9384" s="250"/>
      <c r="H9384" s="250"/>
      <c r="I9384" s="75">
        <f t="shared" ref="I9384:P9384" si="7436">SUM(I256)</f>
        <v>2400</v>
      </c>
      <c r="J9384" s="75">
        <f t="shared" si="7436"/>
        <v>2400</v>
      </c>
      <c r="K9384" s="75">
        <f t="shared" si="7436"/>
        <v>0</v>
      </c>
      <c r="L9384" s="75">
        <f t="shared" si="7436"/>
        <v>0</v>
      </c>
      <c r="M9384" s="75">
        <f t="shared" si="7436"/>
        <v>0</v>
      </c>
      <c r="N9384" s="75">
        <f t="shared" si="7436"/>
        <v>0</v>
      </c>
      <c r="O9384" s="75">
        <f t="shared" si="7436"/>
        <v>0</v>
      </c>
      <c r="P9384" s="75">
        <f t="shared" si="7436"/>
        <v>0</v>
      </c>
      <c r="Q9384" s="75">
        <f t="shared" ref="Q9384:R9384" si="7437">SUM(Q256)</f>
        <v>2400</v>
      </c>
      <c r="R9384" s="75">
        <f t="shared" si="7437"/>
        <v>2400</v>
      </c>
      <c r="S9384" s="75">
        <f t="shared" ref="S9384" si="7438">SUM(S256)</f>
        <v>1962</v>
      </c>
      <c r="T9384" s="75">
        <f t="shared" ref="T9384:X9384" si="7439">SUM(T256)</f>
        <v>438</v>
      </c>
      <c r="U9384" s="75">
        <f t="shared" si="7439"/>
        <v>159</v>
      </c>
      <c r="V9384" s="75">
        <f t="shared" si="7439"/>
        <v>159</v>
      </c>
      <c r="W9384" s="75">
        <f t="shared" si="7439"/>
        <v>120</v>
      </c>
      <c r="X9384" s="75">
        <f t="shared" si="7439"/>
        <v>2400</v>
      </c>
      <c r="Y9384" s="238">
        <f t="shared" si="7419"/>
        <v>100</v>
      </c>
    </row>
    <row r="9385" spans="1:25" s="76" customFormat="1">
      <c r="A9385" s="250" t="s">
        <v>2706</v>
      </c>
      <c r="B9385" s="250"/>
      <c r="C9385" s="250"/>
      <c r="D9385" s="250"/>
      <c r="E9385" s="250"/>
      <c r="F9385" s="250"/>
      <c r="G9385" s="250"/>
      <c r="H9385" s="250"/>
      <c r="I9385" s="75">
        <f t="shared" ref="I9385:P9385" si="7440">SUM(I289)</f>
        <v>11000</v>
      </c>
      <c r="J9385" s="75">
        <f t="shared" si="7440"/>
        <v>11000</v>
      </c>
      <c r="K9385" s="75">
        <f t="shared" si="7440"/>
        <v>0</v>
      </c>
      <c r="L9385" s="75">
        <f t="shared" si="7440"/>
        <v>0</v>
      </c>
      <c r="M9385" s="75">
        <f t="shared" si="7440"/>
        <v>0</v>
      </c>
      <c r="N9385" s="75">
        <f t="shared" si="7440"/>
        <v>0</v>
      </c>
      <c r="O9385" s="75">
        <f t="shared" si="7440"/>
        <v>0</v>
      </c>
      <c r="P9385" s="75">
        <f t="shared" si="7440"/>
        <v>0</v>
      </c>
      <c r="Q9385" s="75">
        <f t="shared" ref="Q9385:R9385" si="7441">SUM(Q289)</f>
        <v>11500</v>
      </c>
      <c r="R9385" s="75">
        <f t="shared" si="7441"/>
        <v>11500</v>
      </c>
      <c r="S9385" s="75">
        <f t="shared" ref="S9385" si="7442">SUM(S289)</f>
        <v>9225</v>
      </c>
      <c r="T9385" s="75">
        <f t="shared" ref="T9385:X9385" si="7443">SUM(T289)</f>
        <v>2275</v>
      </c>
      <c r="U9385" s="75">
        <f t="shared" si="7443"/>
        <v>1050</v>
      </c>
      <c r="V9385" s="75">
        <f t="shared" si="7443"/>
        <v>1000</v>
      </c>
      <c r="W9385" s="75">
        <f t="shared" si="7443"/>
        <v>225</v>
      </c>
      <c r="X9385" s="75">
        <f t="shared" si="7443"/>
        <v>11500</v>
      </c>
      <c r="Y9385" s="238">
        <f t="shared" si="7419"/>
        <v>100</v>
      </c>
    </row>
    <row r="9386" spans="1:25" s="76" customFormat="1">
      <c r="A9386" s="250" t="s">
        <v>2707</v>
      </c>
      <c r="B9386" s="250"/>
      <c r="C9386" s="250"/>
      <c r="D9386" s="250"/>
      <c r="E9386" s="250"/>
      <c r="F9386" s="250"/>
      <c r="G9386" s="250"/>
      <c r="H9386" s="250"/>
      <c r="I9386" s="75">
        <f t="shared" ref="I9386:P9386" si="7444">SUM(I327)</f>
        <v>106000</v>
      </c>
      <c r="J9386" s="75">
        <f t="shared" si="7444"/>
        <v>106000</v>
      </c>
      <c r="K9386" s="75">
        <f t="shared" si="7444"/>
        <v>0</v>
      </c>
      <c r="L9386" s="75">
        <f t="shared" si="7444"/>
        <v>0</v>
      </c>
      <c r="M9386" s="75">
        <f t="shared" si="7444"/>
        <v>0</v>
      </c>
      <c r="N9386" s="75">
        <f t="shared" si="7444"/>
        <v>0</v>
      </c>
      <c r="O9386" s="75">
        <f t="shared" si="7444"/>
        <v>0</v>
      </c>
      <c r="P9386" s="75">
        <f t="shared" si="7444"/>
        <v>0</v>
      </c>
      <c r="Q9386" s="75">
        <f t="shared" ref="Q9386:R9386" si="7445">SUM(Q327)</f>
        <v>106000</v>
      </c>
      <c r="R9386" s="75">
        <f t="shared" si="7445"/>
        <v>106000</v>
      </c>
      <c r="S9386" s="75">
        <f t="shared" ref="S9386" si="7446">SUM(S327)</f>
        <v>72374</v>
      </c>
      <c r="T9386" s="75">
        <f t="shared" ref="T9386:X9386" si="7447">SUM(T327)</f>
        <v>33626</v>
      </c>
      <c r="U9386" s="75">
        <f t="shared" si="7447"/>
        <v>16626</v>
      </c>
      <c r="V9386" s="75">
        <f t="shared" si="7447"/>
        <v>8500</v>
      </c>
      <c r="W9386" s="75">
        <f t="shared" si="7447"/>
        <v>8500</v>
      </c>
      <c r="X9386" s="75">
        <f t="shared" si="7447"/>
        <v>106000</v>
      </c>
      <c r="Y9386" s="238">
        <f t="shared" si="7419"/>
        <v>100</v>
      </c>
    </row>
    <row r="9387" spans="1:25" s="76" customFormat="1">
      <c r="A9387" s="250" t="s">
        <v>2708</v>
      </c>
      <c r="B9387" s="250"/>
      <c r="C9387" s="250"/>
      <c r="D9387" s="250"/>
      <c r="E9387" s="250"/>
      <c r="F9387" s="250"/>
      <c r="G9387" s="250"/>
      <c r="H9387" s="250"/>
      <c r="I9387" s="75">
        <f t="shared" ref="I9387:P9387" si="7448">SUM(I373)</f>
        <v>6380</v>
      </c>
      <c r="J9387" s="75">
        <f t="shared" si="7448"/>
        <v>6380</v>
      </c>
      <c r="K9387" s="75">
        <f t="shared" si="7448"/>
        <v>0</v>
      </c>
      <c r="L9387" s="75">
        <f t="shared" si="7448"/>
        <v>0</v>
      </c>
      <c r="M9387" s="75">
        <f t="shared" si="7448"/>
        <v>0</v>
      </c>
      <c r="N9387" s="75">
        <f t="shared" si="7448"/>
        <v>0</v>
      </c>
      <c r="O9387" s="75">
        <f t="shared" si="7448"/>
        <v>0</v>
      </c>
      <c r="P9387" s="75">
        <f t="shared" si="7448"/>
        <v>0</v>
      </c>
      <c r="Q9387" s="75">
        <f t="shared" ref="Q9387:R9387" si="7449">SUM(Q373)</f>
        <v>6380</v>
      </c>
      <c r="R9387" s="75">
        <f t="shared" si="7449"/>
        <v>6380</v>
      </c>
      <c r="S9387" s="75">
        <f t="shared" ref="S9387" si="7450">SUM(S373)</f>
        <v>3968</v>
      </c>
      <c r="T9387" s="75">
        <f t="shared" ref="T9387:X9387" si="7451">SUM(T373)</f>
        <v>2412</v>
      </c>
      <c r="U9387" s="75">
        <f t="shared" si="7451"/>
        <v>804</v>
      </c>
      <c r="V9387" s="75">
        <f t="shared" si="7451"/>
        <v>804</v>
      </c>
      <c r="W9387" s="75">
        <f t="shared" si="7451"/>
        <v>804</v>
      </c>
      <c r="X9387" s="75">
        <f t="shared" si="7451"/>
        <v>6380</v>
      </c>
      <c r="Y9387" s="238">
        <f t="shared" si="7419"/>
        <v>100</v>
      </c>
    </row>
    <row r="9388" spans="1:25" s="76" customFormat="1">
      <c r="A9388" s="250" t="s">
        <v>2709</v>
      </c>
      <c r="B9388" s="250"/>
      <c r="C9388" s="250"/>
      <c r="D9388" s="250"/>
      <c r="E9388" s="250"/>
      <c r="F9388" s="250"/>
      <c r="G9388" s="250"/>
      <c r="H9388" s="250"/>
      <c r="I9388" s="75">
        <f t="shared" ref="I9388:P9388" si="7452">SUM(I415)</f>
        <v>11448</v>
      </c>
      <c r="J9388" s="75">
        <f t="shared" si="7452"/>
        <v>11448</v>
      </c>
      <c r="K9388" s="75">
        <f t="shared" si="7452"/>
        <v>0</v>
      </c>
      <c r="L9388" s="75">
        <f t="shared" si="7452"/>
        <v>0</v>
      </c>
      <c r="M9388" s="75">
        <f t="shared" si="7452"/>
        <v>0</v>
      </c>
      <c r="N9388" s="75">
        <f t="shared" si="7452"/>
        <v>0</v>
      </c>
      <c r="O9388" s="75">
        <f t="shared" si="7452"/>
        <v>0</v>
      </c>
      <c r="P9388" s="75">
        <f t="shared" si="7452"/>
        <v>0</v>
      </c>
      <c r="Q9388" s="75">
        <f t="shared" ref="Q9388:R9388" si="7453">SUM(Q415)</f>
        <v>11448</v>
      </c>
      <c r="R9388" s="75">
        <f t="shared" si="7453"/>
        <v>11448</v>
      </c>
      <c r="S9388" s="75">
        <f t="shared" ref="S9388" si="7454">SUM(S415)</f>
        <v>8321</v>
      </c>
      <c r="T9388" s="75">
        <f t="shared" ref="T9388:X9388" si="7455">SUM(T415)</f>
        <v>3127</v>
      </c>
      <c r="U9388" s="75">
        <f t="shared" si="7455"/>
        <v>1007</v>
      </c>
      <c r="V9388" s="75">
        <f t="shared" si="7455"/>
        <v>1060</v>
      </c>
      <c r="W9388" s="75">
        <f t="shared" si="7455"/>
        <v>1060</v>
      </c>
      <c r="X9388" s="75">
        <f t="shared" si="7455"/>
        <v>11448</v>
      </c>
      <c r="Y9388" s="238">
        <f t="shared" si="7419"/>
        <v>100</v>
      </c>
    </row>
    <row r="9389" spans="1:25" s="76" customFormat="1">
      <c r="A9389" s="250" t="s">
        <v>2710</v>
      </c>
      <c r="B9389" s="250"/>
      <c r="C9389" s="250"/>
      <c r="D9389" s="250"/>
      <c r="E9389" s="250"/>
      <c r="F9389" s="250"/>
      <c r="G9389" s="250"/>
      <c r="H9389" s="250"/>
      <c r="I9389" s="75">
        <f t="shared" ref="I9389:P9389" si="7456">SUM(I471)</f>
        <v>142300</v>
      </c>
      <c r="J9389" s="75">
        <f t="shared" si="7456"/>
        <v>140400</v>
      </c>
      <c r="K9389" s="75">
        <f t="shared" si="7456"/>
        <v>1900</v>
      </c>
      <c r="L9389" s="75">
        <f t="shared" si="7456"/>
        <v>0</v>
      </c>
      <c r="M9389" s="75">
        <f t="shared" si="7456"/>
        <v>0</v>
      </c>
      <c r="N9389" s="75">
        <f t="shared" si="7456"/>
        <v>1900</v>
      </c>
      <c r="O9389" s="75">
        <f t="shared" si="7456"/>
        <v>0</v>
      </c>
      <c r="P9389" s="75">
        <f t="shared" si="7456"/>
        <v>0</v>
      </c>
      <c r="Q9389" s="75">
        <f t="shared" ref="Q9389:R9389" si="7457">SUM(Q471)</f>
        <v>143200</v>
      </c>
      <c r="R9389" s="75">
        <f t="shared" si="7457"/>
        <v>140400</v>
      </c>
      <c r="S9389" s="75">
        <f t="shared" ref="S9389" si="7458">SUM(S471)</f>
        <v>105051</v>
      </c>
      <c r="T9389" s="75">
        <f t="shared" ref="T9389:X9389" si="7459">SUM(T471)</f>
        <v>35349</v>
      </c>
      <c r="U9389" s="75">
        <f t="shared" si="7459"/>
        <v>10000</v>
      </c>
      <c r="V9389" s="75">
        <f t="shared" si="7459"/>
        <v>10000</v>
      </c>
      <c r="W9389" s="75">
        <f t="shared" si="7459"/>
        <v>15349</v>
      </c>
      <c r="X9389" s="75">
        <f t="shared" si="7459"/>
        <v>140400</v>
      </c>
      <c r="Y9389" s="238">
        <f t="shared" si="7419"/>
        <v>100</v>
      </c>
    </row>
    <row r="9390" spans="1:25" s="76" customFormat="1">
      <c r="A9390" s="250" t="s">
        <v>2711</v>
      </c>
      <c r="B9390" s="250"/>
      <c r="C9390" s="250"/>
      <c r="D9390" s="250"/>
      <c r="E9390" s="250"/>
      <c r="F9390" s="250"/>
      <c r="G9390" s="250"/>
      <c r="H9390" s="250"/>
      <c r="I9390" s="75">
        <f t="shared" ref="I9390:P9390" si="7460">SUM(I516)</f>
        <v>408240</v>
      </c>
      <c r="J9390" s="75">
        <f t="shared" si="7460"/>
        <v>408240</v>
      </c>
      <c r="K9390" s="75">
        <f t="shared" si="7460"/>
        <v>0</v>
      </c>
      <c r="L9390" s="75">
        <f t="shared" si="7460"/>
        <v>0</v>
      </c>
      <c r="M9390" s="75">
        <f t="shared" si="7460"/>
        <v>0</v>
      </c>
      <c r="N9390" s="75">
        <f t="shared" si="7460"/>
        <v>0</v>
      </c>
      <c r="O9390" s="75">
        <f t="shared" si="7460"/>
        <v>0</v>
      </c>
      <c r="P9390" s="75">
        <f t="shared" si="7460"/>
        <v>0</v>
      </c>
      <c r="Q9390" s="75">
        <f t="shared" ref="Q9390:R9390" si="7461">SUM(Q516)</f>
        <v>408240</v>
      </c>
      <c r="R9390" s="75">
        <f t="shared" si="7461"/>
        <v>408240</v>
      </c>
      <c r="S9390" s="75">
        <f t="shared" ref="S9390" si="7462">SUM(S516)</f>
        <v>313223</v>
      </c>
      <c r="T9390" s="75">
        <f t="shared" ref="T9390:X9390" si="7463">SUM(T516)</f>
        <v>95000</v>
      </c>
      <c r="U9390" s="75">
        <f t="shared" si="7463"/>
        <v>28000</v>
      </c>
      <c r="V9390" s="75">
        <f t="shared" si="7463"/>
        <v>34000</v>
      </c>
      <c r="W9390" s="75">
        <f t="shared" si="7463"/>
        <v>33000</v>
      </c>
      <c r="X9390" s="75">
        <f t="shared" si="7463"/>
        <v>408223</v>
      </c>
      <c r="Y9390" s="238">
        <f t="shared" si="7419"/>
        <v>99.995835782872817</v>
      </c>
    </row>
    <row r="9391" spans="1:25" s="76" customFormat="1">
      <c r="A9391" s="250" t="s">
        <v>2712</v>
      </c>
      <c r="B9391" s="250"/>
      <c r="C9391" s="250"/>
      <c r="D9391" s="250"/>
      <c r="E9391" s="250"/>
      <c r="F9391" s="250"/>
      <c r="G9391" s="250"/>
      <c r="H9391" s="250"/>
      <c r="I9391" s="75">
        <f t="shared" ref="I9391:P9391" si="7464">SUM(I564)</f>
        <v>129440</v>
      </c>
      <c r="J9391" s="75">
        <f t="shared" si="7464"/>
        <v>127440</v>
      </c>
      <c r="K9391" s="75">
        <f t="shared" si="7464"/>
        <v>2000</v>
      </c>
      <c r="L9391" s="75">
        <f t="shared" si="7464"/>
        <v>0</v>
      </c>
      <c r="M9391" s="75">
        <f t="shared" si="7464"/>
        <v>0</v>
      </c>
      <c r="N9391" s="75">
        <f t="shared" si="7464"/>
        <v>2000</v>
      </c>
      <c r="O9391" s="75">
        <f t="shared" si="7464"/>
        <v>0</v>
      </c>
      <c r="P9391" s="75">
        <f t="shared" si="7464"/>
        <v>0</v>
      </c>
      <c r="Q9391" s="75">
        <f t="shared" ref="Q9391:R9391" si="7465">SUM(Q564)</f>
        <v>127380</v>
      </c>
      <c r="R9391" s="75">
        <f t="shared" si="7465"/>
        <v>124440</v>
      </c>
      <c r="S9391" s="75">
        <f t="shared" ref="S9391" si="7466">SUM(S564)</f>
        <v>87790</v>
      </c>
      <c r="T9391" s="75">
        <f t="shared" ref="T9391:X9391" si="7467">SUM(T564)</f>
        <v>36650</v>
      </c>
      <c r="U9391" s="75">
        <f t="shared" si="7467"/>
        <v>10000</v>
      </c>
      <c r="V9391" s="75">
        <f t="shared" si="7467"/>
        <v>10000</v>
      </c>
      <c r="W9391" s="75">
        <f t="shared" si="7467"/>
        <v>16650</v>
      </c>
      <c r="X9391" s="75">
        <f t="shared" si="7467"/>
        <v>124440</v>
      </c>
      <c r="Y9391" s="238">
        <f t="shared" si="7419"/>
        <v>100</v>
      </c>
    </row>
    <row r="9392" spans="1:25" s="76" customFormat="1">
      <c r="A9392" s="250" t="s">
        <v>2713</v>
      </c>
      <c r="B9392" s="250"/>
      <c r="C9392" s="250"/>
      <c r="D9392" s="250"/>
      <c r="E9392" s="250"/>
      <c r="F9392" s="250"/>
      <c r="G9392" s="250"/>
      <c r="H9392" s="250"/>
      <c r="I9392" s="75">
        <f t="shared" ref="I9392:P9392" si="7468">SUM(I610)</f>
        <v>15200</v>
      </c>
      <c r="J9392" s="75">
        <f t="shared" si="7468"/>
        <v>15200</v>
      </c>
      <c r="K9392" s="75">
        <f t="shared" si="7468"/>
        <v>0</v>
      </c>
      <c r="L9392" s="75">
        <f t="shared" si="7468"/>
        <v>0</v>
      </c>
      <c r="M9392" s="75">
        <f t="shared" si="7468"/>
        <v>0</v>
      </c>
      <c r="N9392" s="75">
        <f t="shared" si="7468"/>
        <v>0</v>
      </c>
      <c r="O9392" s="75">
        <f t="shared" si="7468"/>
        <v>0</v>
      </c>
      <c r="P9392" s="75">
        <f t="shared" si="7468"/>
        <v>0</v>
      </c>
      <c r="Q9392" s="75">
        <f t="shared" ref="Q9392:R9392" si="7469">SUM(Q610)</f>
        <v>15200</v>
      </c>
      <c r="R9392" s="75">
        <f t="shared" si="7469"/>
        <v>15200</v>
      </c>
      <c r="S9392" s="75">
        <f t="shared" ref="S9392" si="7470">SUM(S610)</f>
        <v>11075</v>
      </c>
      <c r="T9392" s="75">
        <f t="shared" ref="T9392:X9392" si="7471">SUM(T610)</f>
        <v>4125</v>
      </c>
      <c r="U9392" s="75">
        <f t="shared" si="7471"/>
        <v>1605</v>
      </c>
      <c r="V9392" s="75">
        <f t="shared" si="7471"/>
        <v>1260</v>
      </c>
      <c r="W9392" s="75">
        <f t="shared" si="7471"/>
        <v>1260</v>
      </c>
      <c r="X9392" s="75">
        <f t="shared" si="7471"/>
        <v>15200</v>
      </c>
      <c r="Y9392" s="238">
        <f t="shared" si="7419"/>
        <v>100</v>
      </c>
    </row>
    <row r="9393" spans="1:25" s="76" customFormat="1">
      <c r="A9393" s="250" t="s">
        <v>2714</v>
      </c>
      <c r="B9393" s="250"/>
      <c r="C9393" s="250"/>
      <c r="D9393" s="250"/>
      <c r="E9393" s="250"/>
      <c r="F9393" s="250"/>
      <c r="G9393" s="250"/>
      <c r="H9393" s="250"/>
      <c r="I9393" s="75">
        <f t="shared" ref="I9393:P9393" si="7472">SUM(I658)</f>
        <v>13400</v>
      </c>
      <c r="J9393" s="75">
        <f t="shared" si="7472"/>
        <v>13400</v>
      </c>
      <c r="K9393" s="75">
        <f t="shared" si="7472"/>
        <v>0</v>
      </c>
      <c r="L9393" s="75">
        <f t="shared" si="7472"/>
        <v>0</v>
      </c>
      <c r="M9393" s="75">
        <f t="shared" si="7472"/>
        <v>0</v>
      </c>
      <c r="N9393" s="75">
        <f t="shared" si="7472"/>
        <v>0</v>
      </c>
      <c r="O9393" s="75">
        <f t="shared" si="7472"/>
        <v>0</v>
      </c>
      <c r="P9393" s="75">
        <f t="shared" si="7472"/>
        <v>0</v>
      </c>
      <c r="Q9393" s="75">
        <f t="shared" ref="Q9393:R9393" si="7473">SUM(Q658)</f>
        <v>13400</v>
      </c>
      <c r="R9393" s="75">
        <f t="shared" si="7473"/>
        <v>13400</v>
      </c>
      <c r="S9393" s="75">
        <f t="shared" ref="S9393" si="7474">SUM(S658)</f>
        <v>8862</v>
      </c>
      <c r="T9393" s="75">
        <f t="shared" ref="T9393:X9393" si="7475">SUM(T658)</f>
        <v>4538</v>
      </c>
      <c r="U9393" s="75">
        <f t="shared" si="7475"/>
        <v>1000</v>
      </c>
      <c r="V9393" s="75">
        <f t="shared" si="7475"/>
        <v>1000</v>
      </c>
      <c r="W9393" s="75">
        <f t="shared" si="7475"/>
        <v>2538</v>
      </c>
      <c r="X9393" s="75">
        <f t="shared" si="7475"/>
        <v>13400</v>
      </c>
      <c r="Y9393" s="238">
        <f t="shared" si="7419"/>
        <v>100</v>
      </c>
    </row>
    <row r="9394" spans="1:25" s="76" customFormat="1">
      <c r="A9394" s="250" t="s">
        <v>2689</v>
      </c>
      <c r="B9394" s="250"/>
      <c r="C9394" s="250"/>
      <c r="D9394" s="250"/>
      <c r="E9394" s="250"/>
      <c r="F9394" s="250"/>
      <c r="G9394" s="250"/>
      <c r="H9394" s="250"/>
      <c r="I9394" s="75">
        <f t="shared" ref="I9394:P9394" si="7476">SUM(I738)</f>
        <v>55825</v>
      </c>
      <c r="J9394" s="75">
        <f t="shared" si="7476"/>
        <v>55825</v>
      </c>
      <c r="K9394" s="75">
        <f t="shared" si="7476"/>
        <v>0</v>
      </c>
      <c r="L9394" s="75">
        <f t="shared" si="7476"/>
        <v>0</v>
      </c>
      <c r="M9394" s="75">
        <f t="shared" si="7476"/>
        <v>0</v>
      </c>
      <c r="N9394" s="75">
        <f t="shared" si="7476"/>
        <v>0</v>
      </c>
      <c r="O9394" s="75">
        <f t="shared" si="7476"/>
        <v>0</v>
      </c>
      <c r="P9394" s="75">
        <f t="shared" si="7476"/>
        <v>0</v>
      </c>
      <c r="Q9394" s="75">
        <f t="shared" ref="Q9394:R9394" si="7477">SUM(Q738)</f>
        <v>55825</v>
      </c>
      <c r="R9394" s="75">
        <f t="shared" si="7477"/>
        <v>55825</v>
      </c>
      <c r="S9394" s="75">
        <f t="shared" ref="S9394" si="7478">SUM(S738)</f>
        <v>42428</v>
      </c>
      <c r="T9394" s="75">
        <f t="shared" ref="T9394:X9394" si="7479">SUM(T738)</f>
        <v>13397</v>
      </c>
      <c r="U9394" s="75">
        <f t="shared" si="7479"/>
        <v>4700</v>
      </c>
      <c r="V9394" s="75">
        <f t="shared" si="7479"/>
        <v>4700</v>
      </c>
      <c r="W9394" s="75">
        <f t="shared" si="7479"/>
        <v>3997</v>
      </c>
      <c r="X9394" s="75">
        <f t="shared" si="7479"/>
        <v>55825</v>
      </c>
      <c r="Y9394" s="238">
        <f t="shared" si="7419"/>
        <v>100</v>
      </c>
    </row>
    <row r="9395" spans="1:25" s="76" customFormat="1">
      <c r="A9395" s="250" t="s">
        <v>2715</v>
      </c>
      <c r="B9395" s="250"/>
      <c r="C9395" s="250"/>
      <c r="D9395" s="250"/>
      <c r="E9395" s="250"/>
      <c r="F9395" s="250"/>
      <c r="G9395" s="250"/>
      <c r="H9395" s="250"/>
      <c r="I9395" s="75">
        <f t="shared" ref="I9395:P9395" si="7480">SUM(I811)</f>
        <v>19000</v>
      </c>
      <c r="J9395" s="75">
        <f t="shared" si="7480"/>
        <v>19000</v>
      </c>
      <c r="K9395" s="75">
        <f t="shared" si="7480"/>
        <v>0</v>
      </c>
      <c r="L9395" s="75">
        <f t="shared" si="7480"/>
        <v>0</v>
      </c>
      <c r="M9395" s="75">
        <f t="shared" si="7480"/>
        <v>0</v>
      </c>
      <c r="N9395" s="75">
        <f t="shared" si="7480"/>
        <v>0</v>
      </c>
      <c r="O9395" s="75">
        <f t="shared" si="7480"/>
        <v>0</v>
      </c>
      <c r="P9395" s="75">
        <f t="shared" si="7480"/>
        <v>0</v>
      </c>
      <c r="Q9395" s="75">
        <f t="shared" ref="Q9395:R9395" si="7481">SUM(Q811)</f>
        <v>20000</v>
      </c>
      <c r="R9395" s="75">
        <f t="shared" si="7481"/>
        <v>20000</v>
      </c>
      <c r="S9395" s="75">
        <f t="shared" ref="S9395" si="7482">SUM(S811)</f>
        <v>10810</v>
      </c>
      <c r="T9395" s="75">
        <f t="shared" ref="T9395:X9395" si="7483">SUM(T811)</f>
        <v>9190</v>
      </c>
      <c r="U9395" s="75">
        <f t="shared" si="7483"/>
        <v>7010</v>
      </c>
      <c r="V9395" s="75">
        <f t="shared" si="7483"/>
        <v>1090</v>
      </c>
      <c r="W9395" s="75">
        <f t="shared" si="7483"/>
        <v>1090</v>
      </c>
      <c r="X9395" s="75">
        <f t="shared" si="7483"/>
        <v>20000</v>
      </c>
      <c r="Y9395" s="238">
        <f t="shared" si="7419"/>
        <v>100</v>
      </c>
    </row>
    <row r="9396" spans="1:25" s="76" customFormat="1">
      <c r="A9396" s="250" t="s">
        <v>2716</v>
      </c>
      <c r="B9396" s="250"/>
      <c r="C9396" s="250"/>
      <c r="D9396" s="250"/>
      <c r="E9396" s="250"/>
      <c r="F9396" s="250"/>
      <c r="G9396" s="250"/>
      <c r="H9396" s="250"/>
      <c r="I9396" s="75">
        <f t="shared" ref="I9396:P9396" si="7484">SUM(I904)</f>
        <v>12800</v>
      </c>
      <c r="J9396" s="75">
        <f t="shared" si="7484"/>
        <v>0</v>
      </c>
      <c r="K9396" s="75">
        <f t="shared" si="7484"/>
        <v>0</v>
      </c>
      <c r="L9396" s="75">
        <f t="shared" si="7484"/>
        <v>0</v>
      </c>
      <c r="M9396" s="75">
        <f t="shared" si="7484"/>
        <v>0</v>
      </c>
      <c r="N9396" s="75">
        <f t="shared" si="7484"/>
        <v>0</v>
      </c>
      <c r="O9396" s="75">
        <f t="shared" si="7484"/>
        <v>12800</v>
      </c>
      <c r="P9396" s="75">
        <f t="shared" si="7484"/>
        <v>0</v>
      </c>
      <c r="Q9396" s="75">
        <f t="shared" ref="Q9396:R9396" si="7485">SUM(Q904)</f>
        <v>12800</v>
      </c>
      <c r="R9396" s="75">
        <f t="shared" si="7485"/>
        <v>12800</v>
      </c>
      <c r="S9396" s="75">
        <f t="shared" ref="S9396" si="7486">SUM(S904)</f>
        <v>8094</v>
      </c>
      <c r="T9396" s="75">
        <f t="shared" ref="T9396:X9396" si="7487">SUM(T904)</f>
        <v>4706</v>
      </c>
      <c r="U9396" s="75">
        <f t="shared" si="7487"/>
        <v>1800</v>
      </c>
      <c r="V9396" s="75">
        <f t="shared" si="7487"/>
        <v>2000</v>
      </c>
      <c r="W9396" s="75">
        <f t="shared" si="7487"/>
        <v>906</v>
      </c>
      <c r="X9396" s="75">
        <f t="shared" si="7487"/>
        <v>12800</v>
      </c>
      <c r="Y9396" s="238">
        <f t="shared" si="7419"/>
        <v>100</v>
      </c>
    </row>
    <row r="9397" spans="1:25" s="76" customFormat="1">
      <c r="A9397" s="250" t="s">
        <v>2717</v>
      </c>
      <c r="B9397" s="250"/>
      <c r="C9397" s="250"/>
      <c r="D9397" s="250"/>
      <c r="E9397" s="250"/>
      <c r="F9397" s="250"/>
      <c r="G9397" s="250"/>
      <c r="H9397" s="250"/>
      <c r="I9397" s="75">
        <f t="shared" ref="I9397:P9397" si="7488">SUM(I975)</f>
        <v>240000</v>
      </c>
      <c r="J9397" s="75">
        <f t="shared" si="7488"/>
        <v>240000</v>
      </c>
      <c r="K9397" s="75">
        <f t="shared" si="7488"/>
        <v>0</v>
      </c>
      <c r="L9397" s="75">
        <f t="shared" si="7488"/>
        <v>0</v>
      </c>
      <c r="M9397" s="75">
        <f t="shared" si="7488"/>
        <v>0</v>
      </c>
      <c r="N9397" s="75">
        <f t="shared" si="7488"/>
        <v>0</v>
      </c>
      <c r="O9397" s="75">
        <f t="shared" si="7488"/>
        <v>0</v>
      </c>
      <c r="P9397" s="75">
        <f t="shared" si="7488"/>
        <v>0</v>
      </c>
      <c r="Q9397" s="75">
        <f t="shared" ref="Q9397:R9397" si="7489">SUM(Q975)</f>
        <v>240000</v>
      </c>
      <c r="R9397" s="75">
        <f t="shared" si="7489"/>
        <v>240000</v>
      </c>
      <c r="S9397" s="75">
        <f t="shared" ref="S9397" si="7490">SUM(S975)</f>
        <v>158839</v>
      </c>
      <c r="T9397" s="75">
        <f t="shared" ref="T9397:X9397" si="7491">SUM(T975)</f>
        <v>81161</v>
      </c>
      <c r="U9397" s="75">
        <f t="shared" si="7491"/>
        <v>16000</v>
      </c>
      <c r="V9397" s="75">
        <f t="shared" si="7491"/>
        <v>18000</v>
      </c>
      <c r="W9397" s="75">
        <f t="shared" si="7491"/>
        <v>47161</v>
      </c>
      <c r="X9397" s="75">
        <f t="shared" si="7491"/>
        <v>240000</v>
      </c>
      <c r="Y9397" s="238">
        <f t="shared" si="7419"/>
        <v>100</v>
      </c>
    </row>
    <row r="9398" spans="1:25" s="76" customFormat="1">
      <c r="A9398" s="250" t="s">
        <v>2718</v>
      </c>
      <c r="B9398" s="250"/>
      <c r="C9398" s="250"/>
      <c r="D9398" s="250"/>
      <c r="E9398" s="250"/>
      <c r="F9398" s="250"/>
      <c r="G9398" s="250"/>
      <c r="H9398" s="250"/>
      <c r="I9398" s="75">
        <f t="shared" ref="I9398:P9398" si="7492">SUM(I1043)</f>
        <v>1311000</v>
      </c>
      <c r="J9398" s="75">
        <f t="shared" si="7492"/>
        <v>1311000</v>
      </c>
      <c r="K9398" s="75">
        <f t="shared" si="7492"/>
        <v>0</v>
      </c>
      <c r="L9398" s="75">
        <f t="shared" si="7492"/>
        <v>0</v>
      </c>
      <c r="M9398" s="75">
        <f t="shared" si="7492"/>
        <v>0</v>
      </c>
      <c r="N9398" s="75">
        <f t="shared" si="7492"/>
        <v>0</v>
      </c>
      <c r="O9398" s="75">
        <f t="shared" si="7492"/>
        <v>0</v>
      </c>
      <c r="P9398" s="75">
        <f t="shared" si="7492"/>
        <v>0</v>
      </c>
      <c r="Q9398" s="75">
        <f t="shared" ref="Q9398:R9398" si="7493">SUM(Q1043)</f>
        <v>1311000</v>
      </c>
      <c r="R9398" s="75">
        <f t="shared" si="7493"/>
        <v>1311000</v>
      </c>
      <c r="S9398" s="75">
        <f t="shared" ref="S9398" si="7494">SUM(S1043)</f>
        <v>1012000</v>
      </c>
      <c r="T9398" s="75">
        <f t="shared" ref="T9398:X9398" si="7495">SUM(T1043)</f>
        <v>299000</v>
      </c>
      <c r="U9398" s="75">
        <f t="shared" si="7495"/>
        <v>70000</v>
      </c>
      <c r="V9398" s="75">
        <f t="shared" si="7495"/>
        <v>110000</v>
      </c>
      <c r="W9398" s="75">
        <f t="shared" si="7495"/>
        <v>119000</v>
      </c>
      <c r="X9398" s="75">
        <f t="shared" si="7495"/>
        <v>1311000</v>
      </c>
      <c r="Y9398" s="238">
        <f t="shared" si="7419"/>
        <v>100</v>
      </c>
    </row>
    <row r="9399" spans="1:25" s="76" customFormat="1">
      <c r="A9399" s="250" t="s">
        <v>2719</v>
      </c>
      <c r="B9399" s="250"/>
      <c r="C9399" s="250"/>
      <c r="D9399" s="250"/>
      <c r="E9399" s="250"/>
      <c r="F9399" s="250"/>
      <c r="G9399" s="250"/>
      <c r="H9399" s="250"/>
      <c r="I9399" s="75">
        <f t="shared" ref="I9399:P9399" si="7496">SUM(I1105)</f>
        <v>102700</v>
      </c>
      <c r="J9399" s="75">
        <f t="shared" si="7496"/>
        <v>102700</v>
      </c>
      <c r="K9399" s="75">
        <f t="shared" si="7496"/>
        <v>0</v>
      </c>
      <c r="L9399" s="75">
        <f t="shared" si="7496"/>
        <v>0</v>
      </c>
      <c r="M9399" s="75">
        <f t="shared" si="7496"/>
        <v>0</v>
      </c>
      <c r="N9399" s="75">
        <f t="shared" si="7496"/>
        <v>0</v>
      </c>
      <c r="O9399" s="75">
        <f t="shared" si="7496"/>
        <v>0</v>
      </c>
      <c r="P9399" s="75">
        <f t="shared" si="7496"/>
        <v>0</v>
      </c>
      <c r="Q9399" s="75">
        <f t="shared" ref="Q9399:R9399" si="7497">SUM(Q1105)</f>
        <v>102700</v>
      </c>
      <c r="R9399" s="75">
        <f t="shared" si="7497"/>
        <v>102700</v>
      </c>
      <c r="S9399" s="75">
        <f t="shared" ref="S9399" si="7498">SUM(S1105)</f>
        <v>74352</v>
      </c>
      <c r="T9399" s="75">
        <f t="shared" ref="T9399:X9399" si="7499">SUM(T1105)</f>
        <v>28348</v>
      </c>
      <c r="U9399" s="75">
        <f t="shared" si="7499"/>
        <v>9000</v>
      </c>
      <c r="V9399" s="75">
        <f t="shared" si="7499"/>
        <v>9000</v>
      </c>
      <c r="W9399" s="75">
        <f t="shared" si="7499"/>
        <v>10348</v>
      </c>
      <c r="X9399" s="75">
        <f t="shared" si="7499"/>
        <v>102700</v>
      </c>
      <c r="Y9399" s="238">
        <f t="shared" si="7419"/>
        <v>100</v>
      </c>
    </row>
    <row r="9400" spans="1:25" s="76" customFormat="1">
      <c r="A9400" s="250" t="s">
        <v>2720</v>
      </c>
      <c r="B9400" s="250"/>
      <c r="C9400" s="250"/>
      <c r="D9400" s="250"/>
      <c r="E9400" s="250"/>
      <c r="F9400" s="250"/>
      <c r="G9400" s="250"/>
      <c r="H9400" s="250"/>
      <c r="I9400" s="75">
        <f t="shared" ref="I9400:P9400" si="7500">SUM(I1213)</f>
        <v>0</v>
      </c>
      <c r="J9400" s="75">
        <f t="shared" si="7500"/>
        <v>0</v>
      </c>
      <c r="K9400" s="75">
        <f t="shared" si="7500"/>
        <v>0</v>
      </c>
      <c r="L9400" s="75">
        <f t="shared" si="7500"/>
        <v>0</v>
      </c>
      <c r="M9400" s="75">
        <f t="shared" si="7500"/>
        <v>0</v>
      </c>
      <c r="N9400" s="75">
        <f t="shared" si="7500"/>
        <v>0</v>
      </c>
      <c r="O9400" s="75">
        <f t="shared" si="7500"/>
        <v>0</v>
      </c>
      <c r="P9400" s="75">
        <f t="shared" si="7500"/>
        <v>0</v>
      </c>
      <c r="Q9400" s="75">
        <f t="shared" ref="Q9400:R9400" si="7501">SUM(Q1213)</f>
        <v>0</v>
      </c>
      <c r="R9400" s="75">
        <f t="shared" si="7501"/>
        <v>0</v>
      </c>
      <c r="S9400" s="75">
        <f t="shared" ref="S9400" si="7502">SUM(S1213)</f>
        <v>0</v>
      </c>
      <c r="T9400" s="75">
        <f t="shared" ref="T9400:X9400" si="7503">SUM(T1213)</f>
        <v>0</v>
      </c>
      <c r="U9400" s="75">
        <f t="shared" si="7503"/>
        <v>0</v>
      </c>
      <c r="V9400" s="75">
        <f t="shared" si="7503"/>
        <v>0</v>
      </c>
      <c r="W9400" s="75">
        <f t="shared" si="7503"/>
        <v>0</v>
      </c>
      <c r="X9400" s="75">
        <f t="shared" si="7503"/>
        <v>0</v>
      </c>
      <c r="Y9400" s="238">
        <f t="shared" si="7419"/>
        <v>0</v>
      </c>
    </row>
    <row r="9401" spans="1:25" s="76" customFormat="1">
      <c r="A9401" s="250" t="s">
        <v>2692</v>
      </c>
      <c r="B9401" s="250"/>
      <c r="C9401" s="250"/>
      <c r="D9401" s="250"/>
      <c r="E9401" s="250"/>
      <c r="F9401" s="250"/>
      <c r="G9401" s="250"/>
      <c r="H9401" s="250"/>
      <c r="I9401" s="75">
        <f t="shared" ref="I9401:P9401" si="7504">SUM(I1265)</f>
        <v>11700</v>
      </c>
      <c r="J9401" s="75">
        <f t="shared" si="7504"/>
        <v>11700</v>
      </c>
      <c r="K9401" s="75">
        <f t="shared" si="7504"/>
        <v>0</v>
      </c>
      <c r="L9401" s="75">
        <f t="shared" si="7504"/>
        <v>0</v>
      </c>
      <c r="M9401" s="75">
        <f t="shared" si="7504"/>
        <v>0</v>
      </c>
      <c r="N9401" s="75">
        <f t="shared" si="7504"/>
        <v>0</v>
      </c>
      <c r="O9401" s="75">
        <f t="shared" si="7504"/>
        <v>0</v>
      </c>
      <c r="P9401" s="75">
        <f t="shared" si="7504"/>
        <v>0</v>
      </c>
      <c r="Q9401" s="75">
        <f t="shared" ref="Q9401:R9401" si="7505">SUM(Q1265)</f>
        <v>11700</v>
      </c>
      <c r="R9401" s="75">
        <f t="shared" si="7505"/>
        <v>11700</v>
      </c>
      <c r="S9401" s="75">
        <f t="shared" ref="S9401" si="7506">SUM(S1265)</f>
        <v>4712</v>
      </c>
      <c r="T9401" s="75">
        <f t="shared" ref="T9401:X9401" si="7507">SUM(T1265)</f>
        <v>6988</v>
      </c>
      <c r="U9401" s="75">
        <f t="shared" si="7507"/>
        <v>2330</v>
      </c>
      <c r="V9401" s="75">
        <f t="shared" si="7507"/>
        <v>2329</v>
      </c>
      <c r="W9401" s="75">
        <f t="shared" si="7507"/>
        <v>2329</v>
      </c>
      <c r="X9401" s="75">
        <f t="shared" si="7507"/>
        <v>11700</v>
      </c>
      <c r="Y9401" s="238">
        <f t="shared" si="7419"/>
        <v>100</v>
      </c>
    </row>
    <row r="9402" spans="1:25" s="76" customFormat="1">
      <c r="A9402" s="250" t="s">
        <v>2721</v>
      </c>
      <c r="B9402" s="250"/>
      <c r="C9402" s="250"/>
      <c r="D9402" s="250"/>
      <c r="E9402" s="250"/>
      <c r="F9402" s="250"/>
      <c r="G9402" s="250"/>
      <c r="H9402" s="250"/>
      <c r="I9402" s="75">
        <f t="shared" ref="I9402:P9402" si="7508">SUM(I1316)</f>
        <v>55600</v>
      </c>
      <c r="J9402" s="75">
        <f t="shared" si="7508"/>
        <v>55600</v>
      </c>
      <c r="K9402" s="75">
        <f t="shared" si="7508"/>
        <v>0</v>
      </c>
      <c r="L9402" s="75">
        <f t="shared" si="7508"/>
        <v>0</v>
      </c>
      <c r="M9402" s="75">
        <f t="shared" si="7508"/>
        <v>0</v>
      </c>
      <c r="N9402" s="75">
        <f t="shared" si="7508"/>
        <v>0</v>
      </c>
      <c r="O9402" s="75">
        <f t="shared" si="7508"/>
        <v>0</v>
      </c>
      <c r="P9402" s="75">
        <f t="shared" si="7508"/>
        <v>0</v>
      </c>
      <c r="Q9402" s="75">
        <f t="shared" ref="Q9402:R9402" si="7509">SUM(Q1316)</f>
        <v>55600</v>
      </c>
      <c r="R9402" s="75">
        <f t="shared" si="7509"/>
        <v>55600</v>
      </c>
      <c r="S9402" s="75">
        <f t="shared" ref="S9402" si="7510">SUM(S1316)</f>
        <v>40337</v>
      </c>
      <c r="T9402" s="75">
        <f t="shared" ref="T9402:X9402" si="7511">SUM(T1316)</f>
        <v>15263</v>
      </c>
      <c r="U9402" s="75">
        <f t="shared" si="7511"/>
        <v>5000</v>
      </c>
      <c r="V9402" s="75">
        <f t="shared" si="7511"/>
        <v>5000</v>
      </c>
      <c r="W9402" s="75">
        <f t="shared" si="7511"/>
        <v>5263</v>
      </c>
      <c r="X9402" s="75">
        <f t="shared" si="7511"/>
        <v>55600</v>
      </c>
      <c r="Y9402" s="238">
        <f t="shared" si="7419"/>
        <v>100</v>
      </c>
    </row>
    <row r="9403" spans="1:25" s="76" customFormat="1">
      <c r="A9403" s="250" t="s">
        <v>2722</v>
      </c>
      <c r="B9403" s="250"/>
      <c r="C9403" s="250"/>
      <c r="D9403" s="250"/>
      <c r="E9403" s="250"/>
      <c r="F9403" s="250"/>
      <c r="G9403" s="250"/>
      <c r="H9403" s="250"/>
      <c r="I9403" s="75">
        <f t="shared" ref="I9403:P9403" si="7512">SUM(I1385)</f>
        <v>17000</v>
      </c>
      <c r="J9403" s="75">
        <f t="shared" si="7512"/>
        <v>17000</v>
      </c>
      <c r="K9403" s="75">
        <f t="shared" si="7512"/>
        <v>0</v>
      </c>
      <c r="L9403" s="75">
        <f t="shared" si="7512"/>
        <v>0</v>
      </c>
      <c r="M9403" s="75">
        <f t="shared" si="7512"/>
        <v>0</v>
      </c>
      <c r="N9403" s="75">
        <f t="shared" si="7512"/>
        <v>0</v>
      </c>
      <c r="O9403" s="75">
        <f t="shared" si="7512"/>
        <v>0</v>
      </c>
      <c r="P9403" s="75">
        <f t="shared" si="7512"/>
        <v>0</v>
      </c>
      <c r="Q9403" s="75">
        <f t="shared" ref="Q9403:R9403" si="7513">SUM(Q1385)</f>
        <v>17000</v>
      </c>
      <c r="R9403" s="75">
        <f t="shared" si="7513"/>
        <v>17000</v>
      </c>
      <c r="S9403" s="75">
        <f t="shared" ref="S9403" si="7514">SUM(S1385)</f>
        <v>10390</v>
      </c>
      <c r="T9403" s="75">
        <f t="shared" ref="T9403:X9403" si="7515">SUM(T1385)</f>
        <v>6610</v>
      </c>
      <c r="U9403" s="75">
        <f t="shared" si="7515"/>
        <v>2204</v>
      </c>
      <c r="V9403" s="75">
        <f t="shared" si="7515"/>
        <v>2203</v>
      </c>
      <c r="W9403" s="75">
        <f t="shared" si="7515"/>
        <v>2203</v>
      </c>
      <c r="X9403" s="75">
        <f t="shared" si="7515"/>
        <v>17000</v>
      </c>
      <c r="Y9403" s="238">
        <f t="shared" si="7419"/>
        <v>100</v>
      </c>
    </row>
    <row r="9404" spans="1:25" s="76" customFormat="1">
      <c r="A9404" s="250" t="s">
        <v>2788</v>
      </c>
      <c r="B9404" s="250"/>
      <c r="C9404" s="250"/>
      <c r="D9404" s="250"/>
      <c r="E9404" s="250"/>
      <c r="F9404" s="250"/>
      <c r="G9404" s="250"/>
      <c r="H9404" s="250"/>
      <c r="I9404" s="75">
        <f t="shared" ref="I9404:P9404" si="7516">SUM(I1469)</f>
        <v>32000</v>
      </c>
      <c r="J9404" s="75">
        <f t="shared" si="7516"/>
        <v>32000</v>
      </c>
      <c r="K9404" s="75">
        <f t="shared" si="7516"/>
        <v>0</v>
      </c>
      <c r="L9404" s="75">
        <f t="shared" si="7516"/>
        <v>0</v>
      </c>
      <c r="M9404" s="75">
        <f t="shared" si="7516"/>
        <v>0</v>
      </c>
      <c r="N9404" s="75">
        <f t="shared" si="7516"/>
        <v>0</v>
      </c>
      <c r="O9404" s="75">
        <f t="shared" si="7516"/>
        <v>0</v>
      </c>
      <c r="P9404" s="75">
        <f t="shared" si="7516"/>
        <v>0</v>
      </c>
      <c r="Q9404" s="75">
        <f t="shared" ref="Q9404:R9404" si="7517">SUM(Q1469)</f>
        <v>32000</v>
      </c>
      <c r="R9404" s="75">
        <f t="shared" si="7517"/>
        <v>32000</v>
      </c>
      <c r="S9404" s="75">
        <f t="shared" ref="S9404" si="7518">SUM(S1469)</f>
        <v>21884</v>
      </c>
      <c r="T9404" s="75">
        <f t="shared" ref="T9404:X9404" si="7519">SUM(T1469)</f>
        <v>10116</v>
      </c>
      <c r="U9404" s="75">
        <f t="shared" si="7519"/>
        <v>5116</v>
      </c>
      <c r="V9404" s="75">
        <f t="shared" si="7519"/>
        <v>2500</v>
      </c>
      <c r="W9404" s="75">
        <f t="shared" si="7519"/>
        <v>2500</v>
      </c>
      <c r="X9404" s="75">
        <f t="shared" si="7519"/>
        <v>32000</v>
      </c>
      <c r="Y9404" s="238">
        <f t="shared" si="7419"/>
        <v>100</v>
      </c>
    </row>
    <row r="9405" spans="1:25" s="76" customFormat="1">
      <c r="A9405" s="250" t="s">
        <v>2723</v>
      </c>
      <c r="B9405" s="250"/>
      <c r="C9405" s="250"/>
      <c r="D9405" s="250"/>
      <c r="E9405" s="250"/>
      <c r="F9405" s="250"/>
      <c r="G9405" s="250"/>
      <c r="H9405" s="250"/>
      <c r="I9405" s="75">
        <f t="shared" ref="I9405:P9405" si="7520">SUM(I1564)</f>
        <v>2199782</v>
      </c>
      <c r="J9405" s="75">
        <f t="shared" si="7520"/>
        <v>2169780</v>
      </c>
      <c r="K9405" s="75">
        <f t="shared" si="7520"/>
        <v>30002</v>
      </c>
      <c r="L9405" s="75">
        <f t="shared" si="7520"/>
        <v>26253</v>
      </c>
      <c r="M9405" s="75">
        <f t="shared" si="7520"/>
        <v>0</v>
      </c>
      <c r="N9405" s="75">
        <f t="shared" si="7520"/>
        <v>3749</v>
      </c>
      <c r="O9405" s="75">
        <f t="shared" si="7520"/>
        <v>0</v>
      </c>
      <c r="P9405" s="75">
        <f t="shared" si="7520"/>
        <v>0</v>
      </c>
      <c r="Q9405" s="75">
        <f t="shared" ref="Q9405:R9405" si="7521">SUM(Q1564)</f>
        <v>2203913</v>
      </c>
      <c r="R9405" s="75">
        <f t="shared" si="7521"/>
        <v>2173010</v>
      </c>
      <c r="S9405" s="75">
        <f t="shared" ref="S9405" si="7522">SUM(S1564)</f>
        <v>1959838</v>
      </c>
      <c r="T9405" s="75">
        <f t="shared" ref="T9405:X9405" si="7523">SUM(T1564)</f>
        <v>213172</v>
      </c>
      <c r="U9405" s="75">
        <f t="shared" si="7523"/>
        <v>99688</v>
      </c>
      <c r="V9405" s="75">
        <f t="shared" si="7523"/>
        <v>75326</v>
      </c>
      <c r="W9405" s="75">
        <f t="shared" si="7523"/>
        <v>38158</v>
      </c>
      <c r="X9405" s="75">
        <f t="shared" si="7523"/>
        <v>2173010</v>
      </c>
      <c r="Y9405" s="238">
        <f t="shared" si="7419"/>
        <v>100</v>
      </c>
    </row>
    <row r="9406" spans="1:25" s="76" customFormat="1">
      <c r="A9406" s="250" t="s">
        <v>2724</v>
      </c>
      <c r="B9406" s="250"/>
      <c r="C9406" s="250"/>
      <c r="D9406" s="250"/>
      <c r="E9406" s="250"/>
      <c r="F9406" s="250"/>
      <c r="G9406" s="250"/>
      <c r="H9406" s="250"/>
      <c r="I9406" s="75">
        <f t="shared" ref="I9406:P9406" si="7524">SUM(I4480)</f>
        <v>1163467</v>
      </c>
      <c r="J9406" s="75">
        <f t="shared" si="7524"/>
        <v>1157667</v>
      </c>
      <c r="K9406" s="75">
        <f t="shared" si="7524"/>
        <v>5800</v>
      </c>
      <c r="L9406" s="75">
        <f t="shared" si="7524"/>
        <v>5800</v>
      </c>
      <c r="M9406" s="75">
        <f t="shared" si="7524"/>
        <v>0</v>
      </c>
      <c r="N9406" s="75">
        <f t="shared" si="7524"/>
        <v>0</v>
      </c>
      <c r="O9406" s="75">
        <f t="shared" si="7524"/>
        <v>0</v>
      </c>
      <c r="P9406" s="75">
        <f t="shared" si="7524"/>
        <v>0</v>
      </c>
      <c r="Q9406" s="75">
        <f t="shared" ref="Q9406:R9406" si="7525">SUM(Q4480)</f>
        <v>1160567</v>
      </c>
      <c r="R9406" s="75">
        <f t="shared" si="7525"/>
        <v>1154767</v>
      </c>
      <c r="S9406" s="75">
        <f t="shared" ref="S9406" si="7526">SUM(S4480)</f>
        <v>918515.3</v>
      </c>
      <c r="T9406" s="75">
        <f t="shared" ref="T9406:X9406" si="7527">SUM(T4480)</f>
        <v>236252</v>
      </c>
      <c r="U9406" s="75">
        <f t="shared" si="7527"/>
        <v>104151</v>
      </c>
      <c r="V9406" s="75">
        <f t="shared" si="7527"/>
        <v>85208</v>
      </c>
      <c r="W9406" s="75">
        <f t="shared" si="7527"/>
        <v>46893</v>
      </c>
      <c r="X9406" s="75">
        <f t="shared" si="7527"/>
        <v>1154767.3</v>
      </c>
      <c r="Y9406" s="238">
        <f t="shared" si="7419"/>
        <v>100.00002597926682</v>
      </c>
    </row>
    <row r="9407" spans="1:25" s="76" customFormat="1">
      <c r="A9407" s="250" t="s">
        <v>2725</v>
      </c>
      <c r="B9407" s="250"/>
      <c r="C9407" s="250"/>
      <c r="D9407" s="250"/>
      <c r="E9407" s="250"/>
      <c r="F9407" s="250"/>
      <c r="G9407" s="250"/>
      <c r="H9407" s="250"/>
      <c r="I9407" s="75">
        <f t="shared" ref="I9407:P9407" si="7528">SUM(I5945)</f>
        <v>232900</v>
      </c>
      <c r="J9407" s="75">
        <f t="shared" si="7528"/>
        <v>232900</v>
      </c>
      <c r="K9407" s="75">
        <f t="shared" si="7528"/>
        <v>0</v>
      </c>
      <c r="L9407" s="75">
        <f t="shared" si="7528"/>
        <v>0</v>
      </c>
      <c r="M9407" s="75">
        <f t="shared" si="7528"/>
        <v>0</v>
      </c>
      <c r="N9407" s="75">
        <f t="shared" si="7528"/>
        <v>0</v>
      </c>
      <c r="O9407" s="75">
        <f t="shared" si="7528"/>
        <v>0</v>
      </c>
      <c r="P9407" s="75">
        <f t="shared" si="7528"/>
        <v>0</v>
      </c>
      <c r="Q9407" s="75">
        <f t="shared" ref="Q9407:R9407" si="7529">SUM(Q5945)</f>
        <v>232900</v>
      </c>
      <c r="R9407" s="75">
        <f t="shared" si="7529"/>
        <v>232900</v>
      </c>
      <c r="S9407" s="75">
        <f t="shared" ref="S9407" si="7530">SUM(S5945)</f>
        <v>180656</v>
      </c>
      <c r="T9407" s="75">
        <f t="shared" ref="T9407:X9407" si="7531">SUM(T5945)</f>
        <v>52244</v>
      </c>
      <c r="U9407" s="75">
        <f t="shared" si="7531"/>
        <v>17415</v>
      </c>
      <c r="V9407" s="75">
        <f t="shared" si="7531"/>
        <v>17415</v>
      </c>
      <c r="W9407" s="75">
        <f t="shared" si="7531"/>
        <v>17414</v>
      </c>
      <c r="X9407" s="75">
        <f t="shared" si="7531"/>
        <v>232900</v>
      </c>
      <c r="Y9407" s="238">
        <f t="shared" si="7419"/>
        <v>100</v>
      </c>
    </row>
    <row r="9408" spans="1:25" s="76" customFormat="1">
      <c r="A9408" s="250" t="s">
        <v>2694</v>
      </c>
      <c r="B9408" s="250"/>
      <c r="C9408" s="250"/>
      <c r="D9408" s="250"/>
      <c r="E9408" s="250"/>
      <c r="F9408" s="250"/>
      <c r="G9408" s="250"/>
      <c r="H9408" s="250"/>
      <c r="I9408" s="75">
        <f t="shared" ref="I9408:P9408" si="7532">SUM(I5987)</f>
        <v>14600</v>
      </c>
      <c r="J9408" s="75">
        <f t="shared" si="7532"/>
        <v>14600</v>
      </c>
      <c r="K9408" s="75">
        <f t="shared" si="7532"/>
        <v>0</v>
      </c>
      <c r="L9408" s="75">
        <f t="shared" si="7532"/>
        <v>0</v>
      </c>
      <c r="M9408" s="75">
        <f t="shared" si="7532"/>
        <v>0</v>
      </c>
      <c r="N9408" s="75">
        <f t="shared" si="7532"/>
        <v>0</v>
      </c>
      <c r="O9408" s="75">
        <f t="shared" si="7532"/>
        <v>0</v>
      </c>
      <c r="P9408" s="75">
        <f t="shared" si="7532"/>
        <v>0</v>
      </c>
      <c r="Q9408" s="75">
        <f t="shared" ref="Q9408:R9408" si="7533">SUM(Q5987)</f>
        <v>20000</v>
      </c>
      <c r="R9408" s="75">
        <f t="shared" si="7533"/>
        <v>20000</v>
      </c>
      <c r="S9408" s="75">
        <f t="shared" ref="S9408" si="7534">SUM(S5987)</f>
        <v>12831</v>
      </c>
      <c r="T9408" s="75">
        <f t="shared" ref="T9408:X9408" si="7535">SUM(T5987)</f>
        <v>7169</v>
      </c>
      <c r="U9408" s="75">
        <f t="shared" si="7535"/>
        <v>7169</v>
      </c>
      <c r="V9408" s="75">
        <f t="shared" si="7535"/>
        <v>0</v>
      </c>
      <c r="W9408" s="75">
        <f t="shared" si="7535"/>
        <v>0</v>
      </c>
      <c r="X9408" s="75">
        <f t="shared" si="7535"/>
        <v>20000</v>
      </c>
      <c r="Y9408" s="238">
        <f t="shared" si="7419"/>
        <v>100</v>
      </c>
    </row>
    <row r="9409" spans="1:25" s="76" customFormat="1">
      <c r="A9409" s="250" t="s">
        <v>2726</v>
      </c>
      <c r="B9409" s="250"/>
      <c r="C9409" s="250"/>
      <c r="D9409" s="250"/>
      <c r="E9409" s="250"/>
      <c r="F9409" s="250"/>
      <c r="G9409" s="250"/>
      <c r="H9409" s="250"/>
      <c r="I9409" s="75">
        <f t="shared" ref="I9409:P9409" si="7536">SUM(I6030)</f>
        <v>7500</v>
      </c>
      <c r="J9409" s="75">
        <f t="shared" si="7536"/>
        <v>7500</v>
      </c>
      <c r="K9409" s="75">
        <f t="shared" si="7536"/>
        <v>0</v>
      </c>
      <c r="L9409" s="75">
        <f t="shared" si="7536"/>
        <v>0</v>
      </c>
      <c r="M9409" s="75">
        <f t="shared" si="7536"/>
        <v>0</v>
      </c>
      <c r="N9409" s="75">
        <f t="shared" si="7536"/>
        <v>0</v>
      </c>
      <c r="O9409" s="75">
        <f t="shared" si="7536"/>
        <v>0</v>
      </c>
      <c r="P9409" s="75">
        <f t="shared" si="7536"/>
        <v>0</v>
      </c>
      <c r="Q9409" s="75">
        <f t="shared" ref="Q9409:R9409" si="7537">SUM(Q6030)</f>
        <v>7500</v>
      </c>
      <c r="R9409" s="75">
        <f t="shared" si="7537"/>
        <v>7500</v>
      </c>
      <c r="S9409" s="75">
        <f t="shared" ref="S9409" si="7538">SUM(S6030)</f>
        <v>4770</v>
      </c>
      <c r="T9409" s="75">
        <f t="shared" ref="T9409:X9409" si="7539">SUM(T6030)</f>
        <v>2730</v>
      </c>
      <c r="U9409" s="75">
        <f t="shared" si="7539"/>
        <v>1670</v>
      </c>
      <c r="V9409" s="75">
        <f t="shared" si="7539"/>
        <v>530</v>
      </c>
      <c r="W9409" s="75">
        <f t="shared" si="7539"/>
        <v>530</v>
      </c>
      <c r="X9409" s="75">
        <f t="shared" si="7539"/>
        <v>7500</v>
      </c>
      <c r="Y9409" s="238">
        <f t="shared" si="7419"/>
        <v>100</v>
      </c>
    </row>
    <row r="9410" spans="1:25" s="76" customFormat="1">
      <c r="A9410" s="250" t="s">
        <v>2727</v>
      </c>
      <c r="B9410" s="250"/>
      <c r="C9410" s="250"/>
      <c r="D9410" s="250"/>
      <c r="E9410" s="250"/>
      <c r="F9410" s="250"/>
      <c r="G9410" s="250"/>
      <c r="H9410" s="250"/>
      <c r="I9410" s="75">
        <f t="shared" ref="I9410:P9410" si="7540">SUM(I6088)</f>
        <v>296117</v>
      </c>
      <c r="J9410" s="75">
        <f t="shared" si="7540"/>
        <v>296117</v>
      </c>
      <c r="K9410" s="75">
        <f t="shared" si="7540"/>
        <v>0</v>
      </c>
      <c r="L9410" s="75">
        <f t="shared" si="7540"/>
        <v>0</v>
      </c>
      <c r="M9410" s="75">
        <f t="shared" si="7540"/>
        <v>0</v>
      </c>
      <c r="N9410" s="75">
        <f t="shared" si="7540"/>
        <v>0</v>
      </c>
      <c r="O9410" s="75">
        <f t="shared" si="7540"/>
        <v>0</v>
      </c>
      <c r="P9410" s="75">
        <f t="shared" si="7540"/>
        <v>0</v>
      </c>
      <c r="Q9410" s="75">
        <f t="shared" ref="Q9410:R9410" si="7541">SUM(Q6088)</f>
        <v>298139</v>
      </c>
      <c r="R9410" s="75">
        <f t="shared" si="7541"/>
        <v>298139</v>
      </c>
      <c r="S9410" s="75">
        <f t="shared" ref="S9410" si="7542">SUM(S6088)</f>
        <v>223348</v>
      </c>
      <c r="T9410" s="75">
        <f t="shared" ref="T9410:X9410" si="7543">SUM(T6088)</f>
        <v>74791</v>
      </c>
      <c r="U9410" s="75">
        <f t="shared" si="7543"/>
        <v>34520</v>
      </c>
      <c r="V9410" s="75">
        <f t="shared" si="7543"/>
        <v>25861</v>
      </c>
      <c r="W9410" s="75">
        <f t="shared" si="7543"/>
        <v>14410</v>
      </c>
      <c r="X9410" s="75">
        <f t="shared" si="7543"/>
        <v>298139</v>
      </c>
      <c r="Y9410" s="238">
        <f t="shared" si="7419"/>
        <v>100</v>
      </c>
    </row>
    <row r="9411" spans="1:25" s="76" customFormat="1">
      <c r="A9411" s="250" t="s">
        <v>2728</v>
      </c>
      <c r="B9411" s="250"/>
      <c r="C9411" s="250"/>
      <c r="D9411" s="250"/>
      <c r="E9411" s="250"/>
      <c r="F9411" s="250"/>
      <c r="G9411" s="250"/>
      <c r="H9411" s="250"/>
      <c r="I9411" s="75">
        <f t="shared" ref="I9411:P9411" si="7544">SUM(I6696)</f>
        <v>20000</v>
      </c>
      <c r="J9411" s="75">
        <f t="shared" si="7544"/>
        <v>20000</v>
      </c>
      <c r="K9411" s="75">
        <f t="shared" si="7544"/>
        <v>0</v>
      </c>
      <c r="L9411" s="75">
        <f t="shared" si="7544"/>
        <v>0</v>
      </c>
      <c r="M9411" s="75">
        <f t="shared" si="7544"/>
        <v>0</v>
      </c>
      <c r="N9411" s="75">
        <f t="shared" si="7544"/>
        <v>0</v>
      </c>
      <c r="O9411" s="75">
        <f t="shared" si="7544"/>
        <v>0</v>
      </c>
      <c r="P9411" s="75">
        <f t="shared" si="7544"/>
        <v>0</v>
      </c>
      <c r="Q9411" s="75">
        <f t="shared" ref="Q9411:R9411" si="7545">SUM(Q6696)</f>
        <v>20000</v>
      </c>
      <c r="R9411" s="75">
        <f t="shared" si="7545"/>
        <v>20000</v>
      </c>
      <c r="S9411" s="75">
        <f t="shared" ref="S9411" si="7546">SUM(S6696)</f>
        <v>14650</v>
      </c>
      <c r="T9411" s="75">
        <f t="shared" ref="T9411:X9411" si="7547">SUM(T6696)</f>
        <v>5349</v>
      </c>
      <c r="U9411" s="75">
        <f t="shared" si="7547"/>
        <v>1783</v>
      </c>
      <c r="V9411" s="75">
        <f t="shared" si="7547"/>
        <v>1783</v>
      </c>
      <c r="W9411" s="75">
        <f t="shared" si="7547"/>
        <v>1783</v>
      </c>
      <c r="X9411" s="75">
        <f t="shared" si="7547"/>
        <v>19999</v>
      </c>
      <c r="Y9411" s="238">
        <f t="shared" si="7419"/>
        <v>99.995000000000005</v>
      </c>
    </row>
    <row r="9412" spans="1:25" s="76" customFormat="1">
      <c r="A9412" s="250" t="s">
        <v>2729</v>
      </c>
      <c r="B9412" s="250"/>
      <c r="C9412" s="250"/>
      <c r="D9412" s="250"/>
      <c r="E9412" s="250"/>
      <c r="F9412" s="250"/>
      <c r="G9412" s="250"/>
      <c r="H9412" s="250"/>
      <c r="I9412" s="75">
        <f t="shared" ref="I9412:P9412" si="7548">SUM(I6764)</f>
        <v>346784</v>
      </c>
      <c r="J9412" s="75">
        <f t="shared" si="7548"/>
        <v>346784</v>
      </c>
      <c r="K9412" s="75">
        <f t="shared" si="7548"/>
        <v>0</v>
      </c>
      <c r="L9412" s="75">
        <f t="shared" si="7548"/>
        <v>0</v>
      </c>
      <c r="M9412" s="75">
        <f t="shared" si="7548"/>
        <v>0</v>
      </c>
      <c r="N9412" s="75">
        <f t="shared" si="7548"/>
        <v>0</v>
      </c>
      <c r="O9412" s="75">
        <f t="shared" si="7548"/>
        <v>0</v>
      </c>
      <c r="P9412" s="75">
        <f t="shared" si="7548"/>
        <v>0</v>
      </c>
      <c r="Q9412" s="75">
        <f t="shared" ref="Q9412:R9412" si="7549">SUM(Q6764)</f>
        <v>336084</v>
      </c>
      <c r="R9412" s="75">
        <f t="shared" si="7549"/>
        <v>336084</v>
      </c>
      <c r="S9412" s="75">
        <f t="shared" ref="S9412" si="7550">SUM(S6764)</f>
        <v>265218</v>
      </c>
      <c r="T9412" s="75">
        <f t="shared" ref="T9412:X9412" si="7551">SUM(T6764)</f>
        <v>70866</v>
      </c>
      <c r="U9412" s="75">
        <f t="shared" si="7551"/>
        <v>29494</v>
      </c>
      <c r="V9412" s="75">
        <f t="shared" si="7551"/>
        <v>29492</v>
      </c>
      <c r="W9412" s="75">
        <f t="shared" si="7551"/>
        <v>11880</v>
      </c>
      <c r="X9412" s="75">
        <f t="shared" si="7551"/>
        <v>336084</v>
      </c>
      <c r="Y9412" s="238">
        <f t="shared" si="7419"/>
        <v>100</v>
      </c>
    </row>
    <row r="9413" spans="1:25" s="76" customFormat="1">
      <c r="A9413" s="250" t="s">
        <v>2730</v>
      </c>
      <c r="B9413" s="250"/>
      <c r="C9413" s="250"/>
      <c r="D9413" s="250"/>
      <c r="E9413" s="250"/>
      <c r="F9413" s="250"/>
      <c r="G9413" s="250"/>
      <c r="H9413" s="250"/>
      <c r="I9413" s="75">
        <f t="shared" ref="I9413:P9413" si="7552">SUM(I7088)</f>
        <v>55110</v>
      </c>
      <c r="J9413" s="75">
        <f t="shared" si="7552"/>
        <v>55110</v>
      </c>
      <c r="K9413" s="75">
        <f t="shared" si="7552"/>
        <v>0</v>
      </c>
      <c r="L9413" s="75">
        <f t="shared" si="7552"/>
        <v>0</v>
      </c>
      <c r="M9413" s="75">
        <f t="shared" si="7552"/>
        <v>0</v>
      </c>
      <c r="N9413" s="75">
        <f t="shared" si="7552"/>
        <v>0</v>
      </c>
      <c r="O9413" s="75">
        <f t="shared" si="7552"/>
        <v>0</v>
      </c>
      <c r="P9413" s="75">
        <f t="shared" si="7552"/>
        <v>0</v>
      </c>
      <c r="Q9413" s="75">
        <f t="shared" ref="Q9413:R9413" si="7553">SUM(Q7088)</f>
        <v>55110</v>
      </c>
      <c r="R9413" s="75">
        <f t="shared" si="7553"/>
        <v>55110</v>
      </c>
      <c r="S9413" s="75">
        <f t="shared" ref="S9413" si="7554">SUM(S7088)</f>
        <v>42309</v>
      </c>
      <c r="T9413" s="75">
        <f t="shared" ref="T9413:X9413" si="7555">SUM(T7088)</f>
        <v>12801</v>
      </c>
      <c r="U9413" s="75">
        <f t="shared" si="7555"/>
        <v>4800</v>
      </c>
      <c r="V9413" s="75">
        <f t="shared" si="7555"/>
        <v>4800</v>
      </c>
      <c r="W9413" s="75">
        <f t="shared" si="7555"/>
        <v>3201</v>
      </c>
      <c r="X9413" s="75">
        <f t="shared" si="7555"/>
        <v>55110</v>
      </c>
      <c r="Y9413" s="238">
        <f t="shared" si="7419"/>
        <v>100</v>
      </c>
    </row>
    <row r="9414" spans="1:25" s="76" customFormat="1">
      <c r="A9414" s="250" t="s">
        <v>2731</v>
      </c>
      <c r="B9414" s="250"/>
      <c r="C9414" s="250"/>
      <c r="D9414" s="250"/>
      <c r="E9414" s="250"/>
      <c r="F9414" s="250"/>
      <c r="G9414" s="250"/>
      <c r="H9414" s="250"/>
      <c r="I9414" s="75">
        <f t="shared" ref="I9414:P9414" si="7556">SUM(I7142)</f>
        <v>55000</v>
      </c>
      <c r="J9414" s="75">
        <f t="shared" si="7556"/>
        <v>55000</v>
      </c>
      <c r="K9414" s="75">
        <f t="shared" si="7556"/>
        <v>0</v>
      </c>
      <c r="L9414" s="75">
        <f t="shared" si="7556"/>
        <v>0</v>
      </c>
      <c r="M9414" s="75">
        <f t="shared" si="7556"/>
        <v>0</v>
      </c>
      <c r="N9414" s="75">
        <f t="shared" si="7556"/>
        <v>0</v>
      </c>
      <c r="O9414" s="75">
        <f t="shared" si="7556"/>
        <v>0</v>
      </c>
      <c r="P9414" s="75">
        <f t="shared" si="7556"/>
        <v>0</v>
      </c>
      <c r="Q9414" s="75">
        <f t="shared" ref="Q9414:R9414" si="7557">SUM(Q7142)</f>
        <v>55000</v>
      </c>
      <c r="R9414" s="75">
        <f t="shared" si="7557"/>
        <v>55000</v>
      </c>
      <c r="S9414" s="75">
        <f t="shared" ref="S9414" si="7558">SUM(S7142)</f>
        <v>38491</v>
      </c>
      <c r="T9414" s="75">
        <f t="shared" ref="T9414:X9414" si="7559">SUM(T7142)</f>
        <v>16509</v>
      </c>
      <c r="U9414" s="75">
        <f t="shared" si="7559"/>
        <v>5503</v>
      </c>
      <c r="V9414" s="75">
        <f t="shared" si="7559"/>
        <v>5503</v>
      </c>
      <c r="W9414" s="75">
        <f t="shared" si="7559"/>
        <v>5503</v>
      </c>
      <c r="X9414" s="75">
        <f t="shared" si="7559"/>
        <v>55000</v>
      </c>
      <c r="Y9414" s="238">
        <f t="shared" si="7419"/>
        <v>100</v>
      </c>
    </row>
    <row r="9415" spans="1:25" s="76" customFormat="1">
      <c r="A9415" s="250" t="s">
        <v>2732</v>
      </c>
      <c r="B9415" s="250"/>
      <c r="C9415" s="250"/>
      <c r="D9415" s="250"/>
      <c r="E9415" s="250"/>
      <c r="F9415" s="250"/>
      <c r="G9415" s="250"/>
      <c r="H9415" s="250"/>
      <c r="I9415" s="75">
        <f t="shared" ref="I9415:P9415" si="7560">SUM(I7233)</f>
        <v>48000</v>
      </c>
      <c r="J9415" s="75">
        <f t="shared" si="7560"/>
        <v>48000</v>
      </c>
      <c r="K9415" s="75">
        <f t="shared" si="7560"/>
        <v>0</v>
      </c>
      <c r="L9415" s="75">
        <f t="shared" si="7560"/>
        <v>0</v>
      </c>
      <c r="M9415" s="75">
        <f t="shared" si="7560"/>
        <v>0</v>
      </c>
      <c r="N9415" s="75">
        <f t="shared" si="7560"/>
        <v>0</v>
      </c>
      <c r="O9415" s="75">
        <f t="shared" si="7560"/>
        <v>0</v>
      </c>
      <c r="P9415" s="75">
        <f t="shared" si="7560"/>
        <v>0</v>
      </c>
      <c r="Q9415" s="75">
        <f t="shared" ref="Q9415:R9415" si="7561">SUM(Q7233)</f>
        <v>48000</v>
      </c>
      <c r="R9415" s="75">
        <f t="shared" si="7561"/>
        <v>48000</v>
      </c>
      <c r="S9415" s="75">
        <f t="shared" ref="S9415" si="7562">SUM(S7233)</f>
        <v>34593</v>
      </c>
      <c r="T9415" s="75">
        <f t="shared" ref="T9415:X9415" si="7563">SUM(T7233)</f>
        <v>13407</v>
      </c>
      <c r="U9415" s="75">
        <f t="shared" si="7563"/>
        <v>4469</v>
      </c>
      <c r="V9415" s="75">
        <f t="shared" si="7563"/>
        <v>4469</v>
      </c>
      <c r="W9415" s="75">
        <f t="shared" si="7563"/>
        <v>4469</v>
      </c>
      <c r="X9415" s="75">
        <f t="shared" si="7563"/>
        <v>48000</v>
      </c>
      <c r="Y9415" s="238">
        <f t="shared" si="7419"/>
        <v>100</v>
      </c>
    </row>
    <row r="9416" spans="1:25" s="76" customFormat="1">
      <c r="A9416" s="250" t="s">
        <v>2733</v>
      </c>
      <c r="B9416" s="250"/>
      <c r="C9416" s="250"/>
      <c r="D9416" s="250"/>
      <c r="E9416" s="250"/>
      <c r="F9416" s="250"/>
      <c r="G9416" s="250"/>
      <c r="H9416" s="250"/>
      <c r="I9416" s="75">
        <f t="shared" ref="I9416:P9416" si="7564">SUM(I7308)</f>
        <v>14628</v>
      </c>
      <c r="J9416" s="75">
        <f t="shared" si="7564"/>
        <v>14628</v>
      </c>
      <c r="K9416" s="75">
        <f t="shared" si="7564"/>
        <v>0</v>
      </c>
      <c r="L9416" s="75">
        <f t="shared" si="7564"/>
        <v>0</v>
      </c>
      <c r="M9416" s="75">
        <f t="shared" si="7564"/>
        <v>0</v>
      </c>
      <c r="N9416" s="75">
        <f t="shared" si="7564"/>
        <v>0</v>
      </c>
      <c r="O9416" s="75">
        <f t="shared" si="7564"/>
        <v>0</v>
      </c>
      <c r="P9416" s="75">
        <f t="shared" si="7564"/>
        <v>0</v>
      </c>
      <c r="Q9416" s="75">
        <f t="shared" ref="Q9416:R9416" si="7565">SUM(Q7308)</f>
        <v>14628</v>
      </c>
      <c r="R9416" s="75">
        <f t="shared" si="7565"/>
        <v>14628</v>
      </c>
      <c r="S9416" s="75">
        <f t="shared" ref="S9416" si="7566">SUM(S7308)</f>
        <v>8109</v>
      </c>
      <c r="T9416" s="75">
        <f t="shared" ref="T9416:X9416" si="7567">SUM(T7308)</f>
        <v>6519</v>
      </c>
      <c r="U9416" s="75">
        <f t="shared" si="7567"/>
        <v>4717</v>
      </c>
      <c r="V9416" s="75">
        <f t="shared" si="7567"/>
        <v>901</v>
      </c>
      <c r="W9416" s="75">
        <f t="shared" si="7567"/>
        <v>901</v>
      </c>
      <c r="X9416" s="75">
        <f t="shared" si="7567"/>
        <v>14628</v>
      </c>
      <c r="Y9416" s="238">
        <f t="shared" si="7419"/>
        <v>100</v>
      </c>
    </row>
    <row r="9417" spans="1:25" s="76" customFormat="1">
      <c r="A9417" s="250" t="s">
        <v>2734</v>
      </c>
      <c r="B9417" s="250"/>
      <c r="C9417" s="250"/>
      <c r="D9417" s="250"/>
      <c r="E9417" s="250"/>
      <c r="F9417" s="250"/>
      <c r="G9417" s="250"/>
      <c r="H9417" s="250"/>
      <c r="I9417" s="75">
        <f t="shared" ref="I9417:P9417" si="7568">SUM(I7358)</f>
        <v>180000</v>
      </c>
      <c r="J9417" s="75">
        <f t="shared" si="7568"/>
        <v>180000</v>
      </c>
      <c r="K9417" s="75">
        <f t="shared" si="7568"/>
        <v>0</v>
      </c>
      <c r="L9417" s="75">
        <f t="shared" si="7568"/>
        <v>0</v>
      </c>
      <c r="M9417" s="75">
        <f t="shared" si="7568"/>
        <v>0</v>
      </c>
      <c r="N9417" s="75">
        <f t="shared" si="7568"/>
        <v>0</v>
      </c>
      <c r="O9417" s="75">
        <f t="shared" si="7568"/>
        <v>0</v>
      </c>
      <c r="P9417" s="75">
        <f t="shared" si="7568"/>
        <v>0</v>
      </c>
      <c r="Q9417" s="75">
        <f t="shared" ref="Q9417:R9417" si="7569">SUM(Q7358)</f>
        <v>180000</v>
      </c>
      <c r="R9417" s="75">
        <f t="shared" si="7569"/>
        <v>180000</v>
      </c>
      <c r="S9417" s="75">
        <f t="shared" ref="S9417" si="7570">SUM(S7358)</f>
        <v>119037</v>
      </c>
      <c r="T9417" s="75">
        <f t="shared" ref="T9417:X9417" si="7571">SUM(T7358)</f>
        <v>60963</v>
      </c>
      <c r="U9417" s="75">
        <f t="shared" si="7571"/>
        <v>21000</v>
      </c>
      <c r="V9417" s="75">
        <f t="shared" si="7571"/>
        <v>21000</v>
      </c>
      <c r="W9417" s="75">
        <f t="shared" si="7571"/>
        <v>18963</v>
      </c>
      <c r="X9417" s="75">
        <f t="shared" si="7571"/>
        <v>180000</v>
      </c>
      <c r="Y9417" s="238">
        <f t="shared" si="7419"/>
        <v>100</v>
      </c>
    </row>
    <row r="9418" spans="1:25" s="76" customFormat="1">
      <c r="A9418" s="250" t="s">
        <v>2735</v>
      </c>
      <c r="B9418" s="250"/>
      <c r="C9418" s="250"/>
      <c r="D9418" s="250"/>
      <c r="E9418" s="250"/>
      <c r="F9418" s="250"/>
      <c r="G9418" s="250"/>
      <c r="H9418" s="250"/>
      <c r="I9418" s="75">
        <f t="shared" ref="I9418:P9418" si="7572">SUM(I7441)</f>
        <v>8940</v>
      </c>
      <c r="J9418" s="75">
        <f t="shared" si="7572"/>
        <v>8940</v>
      </c>
      <c r="K9418" s="75">
        <f t="shared" si="7572"/>
        <v>0</v>
      </c>
      <c r="L9418" s="75">
        <f t="shared" si="7572"/>
        <v>0</v>
      </c>
      <c r="M9418" s="75">
        <f t="shared" si="7572"/>
        <v>0</v>
      </c>
      <c r="N9418" s="75">
        <f t="shared" si="7572"/>
        <v>0</v>
      </c>
      <c r="O9418" s="75">
        <f t="shared" si="7572"/>
        <v>0</v>
      </c>
      <c r="P9418" s="75">
        <f t="shared" si="7572"/>
        <v>0</v>
      </c>
      <c r="Q9418" s="75">
        <f t="shared" ref="Q9418:R9418" si="7573">SUM(Q7441)</f>
        <v>8940</v>
      </c>
      <c r="R9418" s="75">
        <f t="shared" si="7573"/>
        <v>8940</v>
      </c>
      <c r="S9418" s="75">
        <f t="shared" ref="S9418" si="7574">SUM(S7441)</f>
        <v>6764</v>
      </c>
      <c r="T9418" s="75">
        <f t="shared" ref="T9418:X9418" si="7575">SUM(T7441)</f>
        <v>2176</v>
      </c>
      <c r="U9418" s="75">
        <f t="shared" si="7575"/>
        <v>700</v>
      </c>
      <c r="V9418" s="75">
        <f t="shared" si="7575"/>
        <v>676</v>
      </c>
      <c r="W9418" s="75">
        <f t="shared" si="7575"/>
        <v>800</v>
      </c>
      <c r="X9418" s="75">
        <f t="shared" si="7575"/>
        <v>8940</v>
      </c>
      <c r="Y9418" s="238">
        <f t="shared" si="7419"/>
        <v>100</v>
      </c>
    </row>
    <row r="9419" spans="1:25" s="76" customFormat="1">
      <c r="A9419" s="250" t="s">
        <v>2736</v>
      </c>
      <c r="B9419" s="250"/>
      <c r="C9419" s="250"/>
      <c r="D9419" s="250"/>
      <c r="E9419" s="250"/>
      <c r="F9419" s="250"/>
      <c r="G9419" s="250"/>
      <c r="H9419" s="250"/>
      <c r="I9419" s="75">
        <f t="shared" ref="I9419:P9419" si="7576">SUM(I7490)</f>
        <v>6500</v>
      </c>
      <c r="J9419" s="75">
        <f t="shared" si="7576"/>
        <v>6500</v>
      </c>
      <c r="K9419" s="75">
        <f t="shared" si="7576"/>
        <v>0</v>
      </c>
      <c r="L9419" s="75">
        <f t="shared" si="7576"/>
        <v>0</v>
      </c>
      <c r="M9419" s="75">
        <f t="shared" si="7576"/>
        <v>0</v>
      </c>
      <c r="N9419" s="75">
        <f t="shared" si="7576"/>
        <v>0</v>
      </c>
      <c r="O9419" s="75">
        <f t="shared" si="7576"/>
        <v>0</v>
      </c>
      <c r="P9419" s="75">
        <f t="shared" si="7576"/>
        <v>0</v>
      </c>
      <c r="Q9419" s="75">
        <f t="shared" ref="Q9419:R9419" si="7577">SUM(Q7490)</f>
        <v>6500</v>
      </c>
      <c r="R9419" s="75">
        <f t="shared" si="7577"/>
        <v>6500</v>
      </c>
      <c r="S9419" s="75">
        <f t="shared" ref="S9419" si="7578">SUM(S7490)</f>
        <v>4613</v>
      </c>
      <c r="T9419" s="75">
        <f t="shared" ref="T9419:X9419" si="7579">SUM(T7490)</f>
        <v>1887</v>
      </c>
      <c r="U9419" s="75">
        <f t="shared" si="7579"/>
        <v>687</v>
      </c>
      <c r="V9419" s="75">
        <f t="shared" si="7579"/>
        <v>600</v>
      </c>
      <c r="W9419" s="75">
        <f t="shared" si="7579"/>
        <v>600</v>
      </c>
      <c r="X9419" s="75">
        <f t="shared" si="7579"/>
        <v>6500</v>
      </c>
      <c r="Y9419" s="238">
        <f t="shared" si="7419"/>
        <v>100</v>
      </c>
    </row>
    <row r="9420" spans="1:25" s="76" customFormat="1">
      <c r="A9420" s="250" t="s">
        <v>2792</v>
      </c>
      <c r="B9420" s="250"/>
      <c r="C9420" s="250"/>
      <c r="D9420" s="250"/>
      <c r="E9420" s="250"/>
      <c r="F9420" s="250"/>
      <c r="G9420" s="250"/>
      <c r="H9420" s="250"/>
      <c r="I9420" s="75">
        <f t="shared" ref="I9420:P9420" si="7580">SUM(I7538)</f>
        <v>52000</v>
      </c>
      <c r="J9420" s="75">
        <f t="shared" si="7580"/>
        <v>52000</v>
      </c>
      <c r="K9420" s="75">
        <f t="shared" si="7580"/>
        <v>0</v>
      </c>
      <c r="L9420" s="75">
        <f t="shared" si="7580"/>
        <v>0</v>
      </c>
      <c r="M9420" s="75">
        <f t="shared" si="7580"/>
        <v>0</v>
      </c>
      <c r="N9420" s="75">
        <f t="shared" si="7580"/>
        <v>0</v>
      </c>
      <c r="O9420" s="75">
        <f t="shared" si="7580"/>
        <v>0</v>
      </c>
      <c r="P9420" s="75">
        <f t="shared" si="7580"/>
        <v>0</v>
      </c>
      <c r="Q9420" s="75">
        <f t="shared" ref="Q9420:R9420" si="7581">SUM(Q7538)</f>
        <v>52000</v>
      </c>
      <c r="R9420" s="75">
        <f t="shared" si="7581"/>
        <v>52000</v>
      </c>
      <c r="S9420" s="75">
        <f t="shared" ref="S9420" si="7582">SUM(S7538)</f>
        <v>37630</v>
      </c>
      <c r="T9420" s="75">
        <f t="shared" ref="T9420:X9420" si="7583">SUM(T7538)</f>
        <v>14370</v>
      </c>
      <c r="U9420" s="75">
        <f t="shared" si="7583"/>
        <v>5370</v>
      </c>
      <c r="V9420" s="75">
        <f t="shared" si="7583"/>
        <v>5000</v>
      </c>
      <c r="W9420" s="75">
        <f t="shared" si="7583"/>
        <v>4000</v>
      </c>
      <c r="X9420" s="75">
        <f t="shared" si="7583"/>
        <v>52000</v>
      </c>
      <c r="Y9420" s="238">
        <f t="shared" si="7419"/>
        <v>100</v>
      </c>
    </row>
    <row r="9421" spans="1:25" s="76" customFormat="1">
      <c r="A9421" s="250" t="s">
        <v>2737</v>
      </c>
      <c r="B9421" s="250"/>
      <c r="C9421" s="250"/>
      <c r="D9421" s="250"/>
      <c r="E9421" s="250"/>
      <c r="F9421" s="250"/>
      <c r="G9421" s="250"/>
      <c r="H9421" s="250"/>
      <c r="I9421" s="75">
        <f t="shared" ref="I9421:P9421" si="7584">SUM(I7640)</f>
        <v>24207</v>
      </c>
      <c r="J9421" s="75">
        <f t="shared" si="7584"/>
        <v>24207</v>
      </c>
      <c r="K9421" s="75">
        <f t="shared" si="7584"/>
        <v>0</v>
      </c>
      <c r="L9421" s="75">
        <f t="shared" si="7584"/>
        <v>0</v>
      </c>
      <c r="M9421" s="75">
        <f t="shared" si="7584"/>
        <v>0</v>
      </c>
      <c r="N9421" s="75">
        <f t="shared" si="7584"/>
        <v>0</v>
      </c>
      <c r="O9421" s="75">
        <f t="shared" si="7584"/>
        <v>0</v>
      </c>
      <c r="P9421" s="75">
        <f t="shared" si="7584"/>
        <v>0</v>
      </c>
      <c r="Q9421" s="75">
        <f t="shared" ref="Q9421:R9421" si="7585">SUM(Q7640)</f>
        <v>30707</v>
      </c>
      <c r="R9421" s="75">
        <f t="shared" si="7585"/>
        <v>24707</v>
      </c>
      <c r="S9421" s="75">
        <f t="shared" ref="S9421" si="7586">SUM(S7640)</f>
        <v>21260</v>
      </c>
      <c r="T9421" s="75">
        <f t="shared" ref="T9421:X9421" si="7587">SUM(T7640)</f>
        <v>3447</v>
      </c>
      <c r="U9421" s="75">
        <f t="shared" si="7587"/>
        <v>2017</v>
      </c>
      <c r="V9421" s="75">
        <f t="shared" si="7587"/>
        <v>1430</v>
      </c>
      <c r="W9421" s="75">
        <f t="shared" si="7587"/>
        <v>0</v>
      </c>
      <c r="X9421" s="75">
        <f t="shared" si="7587"/>
        <v>24707</v>
      </c>
      <c r="Y9421" s="238">
        <f t="shared" si="7419"/>
        <v>100</v>
      </c>
    </row>
    <row r="9422" spans="1:25" s="76" customFormat="1">
      <c r="A9422" s="250" t="s">
        <v>2784</v>
      </c>
      <c r="B9422" s="250"/>
      <c r="C9422" s="250"/>
      <c r="D9422" s="250"/>
      <c r="E9422" s="250"/>
      <c r="F9422" s="250"/>
      <c r="G9422" s="250"/>
      <c r="H9422" s="250"/>
      <c r="I9422" s="75">
        <f t="shared" ref="I9422:P9422" si="7588">SUM(I7694)</f>
        <v>10100</v>
      </c>
      <c r="J9422" s="75">
        <f t="shared" si="7588"/>
        <v>10100</v>
      </c>
      <c r="K9422" s="75">
        <f t="shared" si="7588"/>
        <v>0</v>
      </c>
      <c r="L9422" s="75">
        <f t="shared" si="7588"/>
        <v>0</v>
      </c>
      <c r="M9422" s="75">
        <f t="shared" si="7588"/>
        <v>0</v>
      </c>
      <c r="N9422" s="75">
        <f t="shared" si="7588"/>
        <v>0</v>
      </c>
      <c r="O9422" s="75">
        <f t="shared" si="7588"/>
        <v>0</v>
      </c>
      <c r="P9422" s="75">
        <f t="shared" si="7588"/>
        <v>0</v>
      </c>
      <c r="Q9422" s="75">
        <f t="shared" ref="Q9422:R9422" si="7589">SUM(Q7694)</f>
        <v>10100</v>
      </c>
      <c r="R9422" s="75">
        <f t="shared" si="7589"/>
        <v>10100</v>
      </c>
      <c r="S9422" s="75">
        <f t="shared" ref="S9422" si="7590">SUM(S7694)</f>
        <v>5684</v>
      </c>
      <c r="T9422" s="75">
        <f t="shared" ref="T9422:X9422" si="7591">SUM(T7694)</f>
        <v>4416</v>
      </c>
      <c r="U9422" s="75">
        <f t="shared" si="7591"/>
        <v>2000</v>
      </c>
      <c r="V9422" s="75">
        <f t="shared" si="7591"/>
        <v>1616</v>
      </c>
      <c r="W9422" s="75">
        <f t="shared" si="7591"/>
        <v>800</v>
      </c>
      <c r="X9422" s="75">
        <f t="shared" si="7591"/>
        <v>10100</v>
      </c>
      <c r="Y9422" s="238">
        <f t="shared" si="7419"/>
        <v>100</v>
      </c>
    </row>
    <row r="9423" spans="1:25" s="76" customFormat="1">
      <c r="A9423" s="250" t="s">
        <v>2785</v>
      </c>
      <c r="B9423" s="250"/>
      <c r="C9423" s="250"/>
      <c r="D9423" s="250"/>
      <c r="E9423" s="250"/>
      <c r="F9423" s="250"/>
      <c r="G9423" s="250"/>
      <c r="H9423" s="250"/>
      <c r="I9423" s="75">
        <f t="shared" ref="I9423:P9423" si="7592">SUM(I7763)</f>
        <v>1501600</v>
      </c>
      <c r="J9423" s="75">
        <f t="shared" si="7592"/>
        <v>1447007</v>
      </c>
      <c r="K9423" s="75">
        <f t="shared" si="7592"/>
        <v>54593</v>
      </c>
      <c r="L9423" s="75">
        <f t="shared" si="7592"/>
        <v>0</v>
      </c>
      <c r="M9423" s="75">
        <f t="shared" si="7592"/>
        <v>0</v>
      </c>
      <c r="N9423" s="75">
        <f t="shared" si="7592"/>
        <v>54593</v>
      </c>
      <c r="O9423" s="75">
        <f t="shared" si="7592"/>
        <v>0</v>
      </c>
      <c r="P9423" s="75">
        <f t="shared" si="7592"/>
        <v>0</v>
      </c>
      <c r="Q9423" s="75">
        <f t="shared" ref="Q9423:R9423" si="7593">SUM(Q7763)</f>
        <v>1516796</v>
      </c>
      <c r="R9423" s="75">
        <f t="shared" si="7593"/>
        <v>1449135</v>
      </c>
      <c r="S9423" s="75">
        <f t="shared" ref="S9423" si="7594">SUM(S7763)</f>
        <v>1133091</v>
      </c>
      <c r="T9423" s="75">
        <f t="shared" ref="T9423:X9423" si="7595">SUM(T7763)</f>
        <v>316039.33333333337</v>
      </c>
      <c r="U9423" s="75">
        <f t="shared" si="7595"/>
        <v>117162.66666666667</v>
      </c>
      <c r="V9423" s="75">
        <f t="shared" si="7595"/>
        <v>108850.66666666667</v>
      </c>
      <c r="W9423" s="75">
        <f t="shared" si="7595"/>
        <v>90026</v>
      </c>
      <c r="X9423" s="75">
        <f t="shared" si="7595"/>
        <v>1449130.3333333333</v>
      </c>
      <c r="Y9423" s="238">
        <f t="shared" si="7419"/>
        <v>99.99967796881127</v>
      </c>
    </row>
    <row r="9424" spans="1:25" s="68" customFormat="1">
      <c r="A9424" s="251" t="s">
        <v>69</v>
      </c>
      <c r="B9424" s="251"/>
      <c r="C9424" s="251"/>
      <c r="D9424" s="251"/>
      <c r="E9424" s="251"/>
      <c r="F9424" s="251"/>
      <c r="G9424" s="251"/>
      <c r="H9424" s="251"/>
      <c r="I9424" s="77">
        <f t="shared" ref="I9424:P9424" si="7596">SUM(I9378:I9423)</f>
        <v>8964520</v>
      </c>
      <c r="J9424" s="77">
        <f t="shared" si="7596"/>
        <v>8857425</v>
      </c>
      <c r="K9424" s="77">
        <f t="shared" si="7596"/>
        <v>94295</v>
      </c>
      <c r="L9424" s="77">
        <f t="shared" si="7596"/>
        <v>32053</v>
      </c>
      <c r="M9424" s="77">
        <f t="shared" si="7596"/>
        <v>0</v>
      </c>
      <c r="N9424" s="77">
        <f t="shared" si="7596"/>
        <v>62242</v>
      </c>
      <c r="O9424" s="77">
        <f t="shared" si="7596"/>
        <v>12800</v>
      </c>
      <c r="P9424" s="77">
        <f t="shared" si="7596"/>
        <v>0</v>
      </c>
      <c r="Q9424" s="77">
        <f t="shared" ref="Q9424:R9424" si="7597">SUM(Q9378:Q9423)</f>
        <v>8984509</v>
      </c>
      <c r="R9424" s="77">
        <f t="shared" si="7597"/>
        <v>8868405</v>
      </c>
      <c r="S9424" s="77">
        <f t="shared" ref="S9424" si="7598">SUM(S9378:S9423)</f>
        <v>7054215.2999999998</v>
      </c>
      <c r="T9424" s="77">
        <f t="shared" ref="T9424:X9424" si="7599">SUM(T9378:T9423)</f>
        <v>1814167.3333333335</v>
      </c>
      <c r="U9424" s="77">
        <f t="shared" si="7599"/>
        <v>661071.66666666663</v>
      </c>
      <c r="V9424" s="77">
        <f t="shared" si="7599"/>
        <v>616756.66666666663</v>
      </c>
      <c r="W9424" s="77">
        <f t="shared" si="7599"/>
        <v>536339</v>
      </c>
      <c r="X9424" s="77">
        <f t="shared" si="7599"/>
        <v>8868382.6333333328</v>
      </c>
      <c r="Y9424" s="239">
        <f t="shared" si="7419"/>
        <v>99.999747793806577</v>
      </c>
    </row>
    <row r="9425" spans="1:25" s="68" customFormat="1" ht="15" thickBot="1">
      <c r="A9425" s="270" t="s">
        <v>19</v>
      </c>
      <c r="B9425" s="270"/>
      <c r="C9425" s="270"/>
      <c r="D9425" s="270"/>
      <c r="E9425" s="270"/>
      <c r="F9425" s="270"/>
      <c r="G9425" s="270"/>
      <c r="H9425" s="270"/>
      <c r="I9425" s="69"/>
      <c r="J9425" s="69"/>
      <c r="K9425" s="69"/>
      <c r="L9425" s="69"/>
      <c r="M9425" s="69"/>
      <c r="N9425" s="69"/>
      <c r="O9425" s="69"/>
      <c r="P9425" s="69"/>
      <c r="Q9425" s="69">
        <v>0</v>
      </c>
      <c r="R9425" s="69"/>
      <c r="S9425" s="69"/>
      <c r="T9425" s="69"/>
      <c r="U9425" s="69"/>
      <c r="V9425" s="69"/>
      <c r="W9425" s="69"/>
      <c r="X9425" s="69"/>
      <c r="Y9425" s="237">
        <v>0</v>
      </c>
    </row>
    <row r="9426" spans="1:25" s="68" customFormat="1" ht="41.4" thickBot="1">
      <c r="A9426" s="271" t="s">
        <v>1</v>
      </c>
      <c r="B9426" s="271"/>
      <c r="C9426" s="271"/>
      <c r="D9426" s="271"/>
      <c r="E9426" s="271"/>
      <c r="F9426" s="271"/>
      <c r="G9426" s="271"/>
      <c r="H9426" s="271"/>
      <c r="I9426" s="1" t="s">
        <v>3093</v>
      </c>
      <c r="J9426" s="1" t="s">
        <v>3130</v>
      </c>
      <c r="K9426" s="1" t="s">
        <v>3</v>
      </c>
      <c r="L9426" s="1" t="s">
        <v>4</v>
      </c>
      <c r="M9426" s="1" t="s">
        <v>5</v>
      </c>
      <c r="N9426" s="1" t="s">
        <v>6</v>
      </c>
      <c r="O9426" s="1" t="s">
        <v>7</v>
      </c>
      <c r="P9426" s="1" t="s">
        <v>8</v>
      </c>
      <c r="Q9426" s="1" t="s">
        <v>3344</v>
      </c>
      <c r="R9426" s="1" t="s">
        <v>3427</v>
      </c>
      <c r="S9426" s="1" t="s">
        <v>3447</v>
      </c>
      <c r="T9426" s="1" t="s">
        <v>3448</v>
      </c>
      <c r="U9426" s="1" t="s">
        <v>3452</v>
      </c>
      <c r="V9426" s="1" t="s">
        <v>3449</v>
      </c>
      <c r="W9426" s="1" t="s">
        <v>3450</v>
      </c>
      <c r="X9426" s="1" t="s">
        <v>3451</v>
      </c>
      <c r="Y9426" s="216" t="s">
        <v>3385</v>
      </c>
    </row>
    <row r="9427" spans="1:25" s="74" customFormat="1">
      <c r="A9427" s="70"/>
      <c r="B9427" s="70"/>
      <c r="C9427" s="70"/>
      <c r="D9427" s="71"/>
      <c r="E9427" s="71"/>
      <c r="F9427" s="72"/>
      <c r="G9427" s="165"/>
      <c r="H9427" s="73" t="s">
        <v>0</v>
      </c>
      <c r="I9427" s="45">
        <v>1</v>
      </c>
      <c r="J9427" s="45">
        <v>3</v>
      </c>
      <c r="K9427" s="45" t="s">
        <v>9</v>
      </c>
      <c r="L9427" s="45">
        <v>5</v>
      </c>
      <c r="M9427" s="45">
        <v>6</v>
      </c>
      <c r="N9427" s="45">
        <v>7</v>
      </c>
      <c r="O9427" s="45">
        <v>8</v>
      </c>
      <c r="P9427" s="45">
        <v>9</v>
      </c>
      <c r="Q9427" s="45">
        <v>1</v>
      </c>
      <c r="R9427" s="45">
        <v>2</v>
      </c>
      <c r="S9427" s="45">
        <v>3</v>
      </c>
      <c r="T9427" s="45" t="s">
        <v>3453</v>
      </c>
      <c r="U9427" s="45">
        <v>5</v>
      </c>
      <c r="V9427" s="45">
        <v>6</v>
      </c>
      <c r="W9427" s="45">
        <v>7</v>
      </c>
      <c r="X9427" s="45" t="s">
        <v>3454</v>
      </c>
      <c r="Y9427" s="276">
        <v>9</v>
      </c>
    </row>
    <row r="9428" spans="1:25" s="76" customFormat="1">
      <c r="A9428" s="272" t="s">
        <v>2699</v>
      </c>
      <c r="B9428" s="272"/>
      <c r="C9428" s="272"/>
      <c r="D9428" s="272"/>
      <c r="E9428" s="272"/>
      <c r="F9428" s="272"/>
      <c r="G9428" s="272"/>
      <c r="H9428" s="272"/>
      <c r="I9428" s="75">
        <f t="shared" ref="I9428:P9428" si="7600">SUM(I14)</f>
        <v>67375</v>
      </c>
      <c r="J9428" s="75">
        <f t="shared" si="7600"/>
        <v>67375</v>
      </c>
      <c r="K9428" s="75">
        <f t="shared" si="7600"/>
        <v>0</v>
      </c>
      <c r="L9428" s="75">
        <f t="shared" si="7600"/>
        <v>0</v>
      </c>
      <c r="M9428" s="75">
        <f t="shared" si="7600"/>
        <v>0</v>
      </c>
      <c r="N9428" s="75">
        <f t="shared" si="7600"/>
        <v>0</v>
      </c>
      <c r="O9428" s="75">
        <f t="shared" si="7600"/>
        <v>0</v>
      </c>
      <c r="P9428" s="75">
        <f t="shared" si="7600"/>
        <v>0</v>
      </c>
      <c r="Q9428" s="75">
        <f t="shared" ref="Q9428:R9428" si="7601">SUM(Q14)</f>
        <v>67375</v>
      </c>
      <c r="R9428" s="75">
        <f t="shared" si="7601"/>
        <v>67375</v>
      </c>
      <c r="S9428" s="75">
        <f t="shared" ref="S9428" si="7602">SUM(S14)</f>
        <v>56995</v>
      </c>
      <c r="T9428" s="75">
        <f t="shared" ref="T9428:X9428" si="7603">SUM(T14)</f>
        <v>10380</v>
      </c>
      <c r="U9428" s="75">
        <f t="shared" si="7603"/>
        <v>6703</v>
      </c>
      <c r="V9428" s="75">
        <f t="shared" si="7603"/>
        <v>3677</v>
      </c>
      <c r="W9428" s="75">
        <f t="shared" si="7603"/>
        <v>0</v>
      </c>
      <c r="X9428" s="75">
        <f t="shared" si="7603"/>
        <v>67375</v>
      </c>
      <c r="Y9428" s="238">
        <f t="shared" ref="Y9428:Y9474" si="7604">IF(R9428=0,0,(X9428/R9428)*100)</f>
        <v>100</v>
      </c>
    </row>
    <row r="9429" spans="1:25" s="76" customFormat="1">
      <c r="A9429" s="250" t="s">
        <v>2700</v>
      </c>
      <c r="B9429" s="250"/>
      <c r="C9429" s="250"/>
      <c r="D9429" s="250"/>
      <c r="E9429" s="250"/>
      <c r="F9429" s="250"/>
      <c r="G9429" s="250"/>
      <c r="H9429" s="250"/>
      <c r="I9429" s="75">
        <f t="shared" ref="I9429:P9429" si="7605">SUM(I58)</f>
        <v>17696</v>
      </c>
      <c r="J9429" s="75">
        <f t="shared" si="7605"/>
        <v>17696</v>
      </c>
      <c r="K9429" s="75">
        <f t="shared" si="7605"/>
        <v>0</v>
      </c>
      <c r="L9429" s="75">
        <f t="shared" si="7605"/>
        <v>0</v>
      </c>
      <c r="M9429" s="75">
        <f t="shared" si="7605"/>
        <v>0</v>
      </c>
      <c r="N9429" s="75">
        <f t="shared" si="7605"/>
        <v>0</v>
      </c>
      <c r="O9429" s="75">
        <f t="shared" si="7605"/>
        <v>0</v>
      </c>
      <c r="P9429" s="75">
        <f t="shared" si="7605"/>
        <v>0</v>
      </c>
      <c r="Q9429" s="75">
        <f t="shared" ref="Q9429:R9429" si="7606">SUM(Q58)</f>
        <v>17696</v>
      </c>
      <c r="R9429" s="75">
        <f t="shared" si="7606"/>
        <v>17696</v>
      </c>
      <c r="S9429" s="75">
        <f t="shared" ref="S9429" si="7607">SUM(S58)</f>
        <v>14458</v>
      </c>
      <c r="T9429" s="75">
        <f t="shared" ref="T9429:X9429" si="7608">SUM(T58)</f>
        <v>3238</v>
      </c>
      <c r="U9429" s="75">
        <f t="shared" si="7608"/>
        <v>1411</v>
      </c>
      <c r="V9429" s="75">
        <f t="shared" si="7608"/>
        <v>1662</v>
      </c>
      <c r="W9429" s="75">
        <f t="shared" si="7608"/>
        <v>165</v>
      </c>
      <c r="X9429" s="75">
        <f t="shared" si="7608"/>
        <v>17696</v>
      </c>
      <c r="Y9429" s="238">
        <f t="shared" si="7604"/>
        <v>100</v>
      </c>
    </row>
    <row r="9430" spans="1:25" s="76" customFormat="1">
      <c r="A9430" s="250" t="s">
        <v>2701</v>
      </c>
      <c r="B9430" s="250"/>
      <c r="C9430" s="250"/>
      <c r="D9430" s="250"/>
      <c r="E9430" s="250"/>
      <c r="F9430" s="250"/>
      <c r="G9430" s="250"/>
      <c r="H9430" s="250"/>
      <c r="I9430" s="75">
        <f t="shared" ref="I9430:P9430" si="7609">SUM(I96)</f>
        <v>18000</v>
      </c>
      <c r="J9430" s="75">
        <f t="shared" si="7609"/>
        <v>18000</v>
      </c>
      <c r="K9430" s="75">
        <f t="shared" si="7609"/>
        <v>0</v>
      </c>
      <c r="L9430" s="75">
        <f t="shared" si="7609"/>
        <v>0</v>
      </c>
      <c r="M9430" s="75">
        <f t="shared" si="7609"/>
        <v>0</v>
      </c>
      <c r="N9430" s="75">
        <f t="shared" si="7609"/>
        <v>0</v>
      </c>
      <c r="O9430" s="75">
        <f t="shared" si="7609"/>
        <v>0</v>
      </c>
      <c r="P9430" s="75">
        <f t="shared" si="7609"/>
        <v>0</v>
      </c>
      <c r="Q9430" s="75">
        <f t="shared" ref="Q9430:R9430" si="7610">SUM(Q96)</f>
        <v>18000</v>
      </c>
      <c r="R9430" s="75">
        <f t="shared" si="7610"/>
        <v>18000</v>
      </c>
      <c r="S9430" s="75">
        <f t="shared" ref="S9430" si="7611">SUM(S96)</f>
        <v>15941</v>
      </c>
      <c r="T9430" s="75">
        <f t="shared" ref="T9430:X9430" si="7612">SUM(T96)</f>
        <v>2059</v>
      </c>
      <c r="U9430" s="75">
        <f t="shared" si="7612"/>
        <v>2059</v>
      </c>
      <c r="V9430" s="75">
        <f t="shared" si="7612"/>
        <v>0</v>
      </c>
      <c r="W9430" s="75">
        <f t="shared" si="7612"/>
        <v>0</v>
      </c>
      <c r="X9430" s="75">
        <f t="shared" si="7612"/>
        <v>18000</v>
      </c>
      <c r="Y9430" s="238">
        <f t="shared" si="7604"/>
        <v>100</v>
      </c>
    </row>
    <row r="9431" spans="1:25" s="76" customFormat="1">
      <c r="A9431" s="250" t="s">
        <v>2702</v>
      </c>
      <c r="B9431" s="250"/>
      <c r="C9431" s="250"/>
      <c r="D9431" s="250"/>
      <c r="E9431" s="250"/>
      <c r="F9431" s="250"/>
      <c r="G9431" s="250"/>
      <c r="H9431" s="250"/>
      <c r="I9431" s="75">
        <f t="shared" ref="I9431:P9431" si="7613">SUM(I139)</f>
        <v>19000</v>
      </c>
      <c r="J9431" s="75">
        <f t="shared" si="7613"/>
        <v>19000</v>
      </c>
      <c r="K9431" s="75">
        <f t="shared" si="7613"/>
        <v>0</v>
      </c>
      <c r="L9431" s="75">
        <f t="shared" si="7613"/>
        <v>0</v>
      </c>
      <c r="M9431" s="75">
        <f t="shared" si="7613"/>
        <v>0</v>
      </c>
      <c r="N9431" s="75">
        <f t="shared" si="7613"/>
        <v>0</v>
      </c>
      <c r="O9431" s="75">
        <f t="shared" si="7613"/>
        <v>0</v>
      </c>
      <c r="P9431" s="75">
        <f t="shared" si="7613"/>
        <v>0</v>
      </c>
      <c r="Q9431" s="75">
        <f t="shared" ref="Q9431:R9431" si="7614">SUM(Q139)</f>
        <v>19000</v>
      </c>
      <c r="R9431" s="75">
        <f t="shared" si="7614"/>
        <v>19000</v>
      </c>
      <c r="S9431" s="75">
        <f t="shared" ref="S9431" si="7615">SUM(S139)</f>
        <v>19000</v>
      </c>
      <c r="T9431" s="75">
        <f t="shared" ref="T9431:X9431" si="7616">SUM(T139)</f>
        <v>0</v>
      </c>
      <c r="U9431" s="75">
        <f t="shared" si="7616"/>
        <v>0</v>
      </c>
      <c r="V9431" s="75">
        <f t="shared" si="7616"/>
        <v>0</v>
      </c>
      <c r="W9431" s="75">
        <f t="shared" si="7616"/>
        <v>0</v>
      </c>
      <c r="X9431" s="75">
        <f t="shared" si="7616"/>
        <v>19000</v>
      </c>
      <c r="Y9431" s="238">
        <f t="shared" si="7604"/>
        <v>100</v>
      </c>
    </row>
    <row r="9432" spans="1:25" s="76" customFormat="1">
      <c r="A9432" s="250" t="s">
        <v>2703</v>
      </c>
      <c r="B9432" s="250"/>
      <c r="C9432" s="250"/>
      <c r="D9432" s="250"/>
      <c r="E9432" s="250"/>
      <c r="F9432" s="250"/>
      <c r="G9432" s="250"/>
      <c r="H9432" s="250"/>
      <c r="I9432" s="75">
        <f t="shared" ref="I9432:P9432" si="7617">SUM(I195)</f>
        <v>30700</v>
      </c>
      <c r="J9432" s="75">
        <f t="shared" si="7617"/>
        <v>30700</v>
      </c>
      <c r="K9432" s="75">
        <f t="shared" si="7617"/>
        <v>0</v>
      </c>
      <c r="L9432" s="75">
        <f t="shared" si="7617"/>
        <v>0</v>
      </c>
      <c r="M9432" s="75">
        <f t="shared" si="7617"/>
        <v>0</v>
      </c>
      <c r="N9432" s="75">
        <f t="shared" si="7617"/>
        <v>0</v>
      </c>
      <c r="O9432" s="75">
        <f t="shared" si="7617"/>
        <v>0</v>
      </c>
      <c r="P9432" s="75">
        <f t="shared" si="7617"/>
        <v>0</v>
      </c>
      <c r="Q9432" s="75">
        <f t="shared" ref="Q9432:R9432" si="7618">SUM(Q195)</f>
        <v>30700</v>
      </c>
      <c r="R9432" s="75">
        <f t="shared" si="7618"/>
        <v>30700</v>
      </c>
      <c r="S9432" s="75">
        <f t="shared" ref="S9432" si="7619">SUM(S195)</f>
        <v>22564</v>
      </c>
      <c r="T9432" s="75">
        <f t="shared" ref="T9432:X9432" si="7620">SUM(T195)</f>
        <v>8136</v>
      </c>
      <c r="U9432" s="75">
        <f t="shared" si="7620"/>
        <v>2700</v>
      </c>
      <c r="V9432" s="75">
        <f t="shared" si="7620"/>
        <v>2700</v>
      </c>
      <c r="W9432" s="75">
        <f t="shared" si="7620"/>
        <v>2736</v>
      </c>
      <c r="X9432" s="75">
        <f t="shared" si="7620"/>
        <v>30700</v>
      </c>
      <c r="Y9432" s="238">
        <f t="shared" si="7604"/>
        <v>100</v>
      </c>
    </row>
    <row r="9433" spans="1:25" s="76" customFormat="1">
      <c r="A9433" s="250" t="s">
        <v>2704</v>
      </c>
      <c r="B9433" s="250"/>
      <c r="C9433" s="250"/>
      <c r="D9433" s="250"/>
      <c r="E9433" s="250"/>
      <c r="F9433" s="250"/>
      <c r="G9433" s="250"/>
      <c r="H9433" s="250"/>
      <c r="I9433" s="75">
        <v>0</v>
      </c>
      <c r="J9433" s="75">
        <v>0</v>
      </c>
      <c r="K9433" s="75">
        <v>0</v>
      </c>
      <c r="L9433" s="75">
        <v>0</v>
      </c>
      <c r="M9433" s="75">
        <v>0</v>
      </c>
      <c r="N9433" s="75">
        <v>0</v>
      </c>
      <c r="O9433" s="75">
        <v>0</v>
      </c>
      <c r="P9433" s="75">
        <v>0</v>
      </c>
      <c r="Q9433" s="75">
        <v>0</v>
      </c>
      <c r="R9433" s="75"/>
      <c r="S9433" s="75">
        <v>0</v>
      </c>
      <c r="T9433" s="75">
        <v>0</v>
      </c>
      <c r="U9433" s="75">
        <v>0</v>
      </c>
      <c r="V9433" s="75">
        <v>0</v>
      </c>
      <c r="W9433" s="75">
        <v>0</v>
      </c>
      <c r="X9433" s="75">
        <v>0</v>
      </c>
      <c r="Y9433" s="238">
        <f t="shared" si="7604"/>
        <v>0</v>
      </c>
    </row>
    <row r="9434" spans="1:25" s="76" customFormat="1">
      <c r="A9434" s="250" t="s">
        <v>2705</v>
      </c>
      <c r="B9434" s="250"/>
      <c r="C9434" s="250"/>
      <c r="D9434" s="250"/>
      <c r="E9434" s="250"/>
      <c r="F9434" s="250"/>
      <c r="G9434" s="250"/>
      <c r="H9434" s="250"/>
      <c r="I9434" s="75">
        <f t="shared" ref="I9434:P9434" si="7621">SUM(I257)</f>
        <v>8600</v>
      </c>
      <c r="J9434" s="75">
        <f t="shared" si="7621"/>
        <v>8600</v>
      </c>
      <c r="K9434" s="75">
        <f t="shared" si="7621"/>
        <v>0</v>
      </c>
      <c r="L9434" s="75">
        <f t="shared" si="7621"/>
        <v>0</v>
      </c>
      <c r="M9434" s="75">
        <f t="shared" si="7621"/>
        <v>0</v>
      </c>
      <c r="N9434" s="75">
        <f t="shared" si="7621"/>
        <v>0</v>
      </c>
      <c r="O9434" s="75">
        <f t="shared" si="7621"/>
        <v>0</v>
      </c>
      <c r="P9434" s="75">
        <f t="shared" si="7621"/>
        <v>0</v>
      </c>
      <c r="Q9434" s="75">
        <f t="shared" ref="Q9434:R9434" si="7622">SUM(Q257)</f>
        <v>8600</v>
      </c>
      <c r="R9434" s="75">
        <f t="shared" si="7622"/>
        <v>8600</v>
      </c>
      <c r="S9434" s="75">
        <f t="shared" ref="S9434" si="7623">SUM(S257)</f>
        <v>7154</v>
      </c>
      <c r="T9434" s="75">
        <f t="shared" ref="T9434:X9434" si="7624">SUM(T257)</f>
        <v>1446</v>
      </c>
      <c r="U9434" s="75">
        <f t="shared" si="7624"/>
        <v>716</v>
      </c>
      <c r="V9434" s="75">
        <f t="shared" si="7624"/>
        <v>716</v>
      </c>
      <c r="W9434" s="75">
        <f t="shared" si="7624"/>
        <v>14</v>
      </c>
      <c r="X9434" s="75">
        <f t="shared" si="7624"/>
        <v>8600</v>
      </c>
      <c r="Y9434" s="238">
        <f t="shared" si="7604"/>
        <v>100</v>
      </c>
    </row>
    <row r="9435" spans="1:25" s="76" customFormat="1">
      <c r="A9435" s="250" t="s">
        <v>2706</v>
      </c>
      <c r="B9435" s="250"/>
      <c r="C9435" s="250"/>
      <c r="D9435" s="250"/>
      <c r="E9435" s="250"/>
      <c r="F9435" s="250"/>
      <c r="G9435" s="250"/>
      <c r="H9435" s="250"/>
      <c r="I9435" s="75">
        <f t="shared" ref="I9435:P9435" si="7625">SUM(I290)</f>
        <v>37000</v>
      </c>
      <c r="J9435" s="75">
        <f t="shared" si="7625"/>
        <v>37000</v>
      </c>
      <c r="K9435" s="75">
        <f t="shared" si="7625"/>
        <v>0</v>
      </c>
      <c r="L9435" s="75">
        <f t="shared" si="7625"/>
        <v>0</v>
      </c>
      <c r="M9435" s="75">
        <f t="shared" si="7625"/>
        <v>0</v>
      </c>
      <c r="N9435" s="75">
        <f t="shared" si="7625"/>
        <v>0</v>
      </c>
      <c r="O9435" s="75">
        <f t="shared" si="7625"/>
        <v>0</v>
      </c>
      <c r="P9435" s="75">
        <f t="shared" si="7625"/>
        <v>0</v>
      </c>
      <c r="Q9435" s="75">
        <f t="shared" ref="Q9435:R9435" si="7626">SUM(Q290)</f>
        <v>37000</v>
      </c>
      <c r="R9435" s="75">
        <f t="shared" si="7626"/>
        <v>37000</v>
      </c>
      <c r="S9435" s="75">
        <f t="shared" ref="S9435" si="7627">SUM(S290)</f>
        <v>31188</v>
      </c>
      <c r="T9435" s="75">
        <f t="shared" ref="T9435:X9435" si="7628">SUM(T290)</f>
        <v>5812</v>
      </c>
      <c r="U9435" s="75">
        <f t="shared" si="7628"/>
        <v>3500</v>
      </c>
      <c r="V9435" s="75">
        <f t="shared" si="7628"/>
        <v>2312</v>
      </c>
      <c r="W9435" s="75">
        <f t="shared" si="7628"/>
        <v>0</v>
      </c>
      <c r="X9435" s="75">
        <f t="shared" si="7628"/>
        <v>37000</v>
      </c>
      <c r="Y9435" s="238">
        <f t="shared" si="7604"/>
        <v>100</v>
      </c>
    </row>
    <row r="9436" spans="1:25" s="76" customFormat="1">
      <c r="A9436" s="250" t="s">
        <v>2707</v>
      </c>
      <c r="B9436" s="250"/>
      <c r="C9436" s="250"/>
      <c r="D9436" s="250"/>
      <c r="E9436" s="250"/>
      <c r="F9436" s="250"/>
      <c r="G9436" s="250"/>
      <c r="H9436" s="250"/>
      <c r="I9436" s="75">
        <f t="shared" ref="I9436:P9436" si="7629">SUM(I328)</f>
        <v>347000</v>
      </c>
      <c r="J9436" s="75">
        <f t="shared" si="7629"/>
        <v>347000</v>
      </c>
      <c r="K9436" s="75">
        <f t="shared" si="7629"/>
        <v>0</v>
      </c>
      <c r="L9436" s="75">
        <f t="shared" si="7629"/>
        <v>0</v>
      </c>
      <c r="M9436" s="75">
        <f t="shared" si="7629"/>
        <v>0</v>
      </c>
      <c r="N9436" s="75">
        <f t="shared" si="7629"/>
        <v>0</v>
      </c>
      <c r="O9436" s="75">
        <f t="shared" si="7629"/>
        <v>0</v>
      </c>
      <c r="P9436" s="75">
        <f t="shared" si="7629"/>
        <v>0</v>
      </c>
      <c r="Q9436" s="75">
        <f t="shared" ref="Q9436:R9436" si="7630">SUM(Q328)</f>
        <v>347000</v>
      </c>
      <c r="R9436" s="75">
        <f t="shared" si="7630"/>
        <v>347000</v>
      </c>
      <c r="S9436" s="75">
        <f t="shared" ref="S9436" si="7631">SUM(S328)</f>
        <v>217832</v>
      </c>
      <c r="T9436" s="75">
        <f t="shared" ref="T9436:X9436" si="7632">SUM(T328)</f>
        <v>129168</v>
      </c>
      <c r="U9436" s="75">
        <f t="shared" si="7632"/>
        <v>69168</v>
      </c>
      <c r="V9436" s="75">
        <f t="shared" si="7632"/>
        <v>30000</v>
      </c>
      <c r="W9436" s="75">
        <f t="shared" si="7632"/>
        <v>30000</v>
      </c>
      <c r="X9436" s="75">
        <f t="shared" si="7632"/>
        <v>347000</v>
      </c>
      <c r="Y9436" s="238">
        <f t="shared" si="7604"/>
        <v>100</v>
      </c>
    </row>
    <row r="9437" spans="1:25" s="76" customFormat="1">
      <c r="A9437" s="250" t="s">
        <v>2708</v>
      </c>
      <c r="B9437" s="250"/>
      <c r="C9437" s="250"/>
      <c r="D9437" s="250"/>
      <c r="E9437" s="250"/>
      <c r="F9437" s="250"/>
      <c r="G9437" s="250"/>
      <c r="H9437" s="250"/>
      <c r="I9437" s="75">
        <f t="shared" ref="I9437:P9437" si="7633">SUM(I374)</f>
        <v>24500</v>
      </c>
      <c r="J9437" s="75">
        <f t="shared" si="7633"/>
        <v>24500</v>
      </c>
      <c r="K9437" s="75">
        <f t="shared" si="7633"/>
        <v>0</v>
      </c>
      <c r="L9437" s="75">
        <f t="shared" si="7633"/>
        <v>0</v>
      </c>
      <c r="M9437" s="75">
        <f t="shared" si="7633"/>
        <v>0</v>
      </c>
      <c r="N9437" s="75">
        <f t="shared" si="7633"/>
        <v>0</v>
      </c>
      <c r="O9437" s="75">
        <f t="shared" si="7633"/>
        <v>0</v>
      </c>
      <c r="P9437" s="75">
        <f t="shared" si="7633"/>
        <v>0</v>
      </c>
      <c r="Q9437" s="75">
        <f t="shared" ref="Q9437:R9437" si="7634">SUM(Q374)</f>
        <v>24500</v>
      </c>
      <c r="R9437" s="75">
        <f t="shared" si="7634"/>
        <v>24500</v>
      </c>
      <c r="S9437" s="75">
        <f t="shared" ref="S9437" si="7635">SUM(S374)</f>
        <v>17567</v>
      </c>
      <c r="T9437" s="75">
        <f t="shared" ref="T9437:X9437" si="7636">SUM(T374)</f>
        <v>6933</v>
      </c>
      <c r="U9437" s="75">
        <f t="shared" si="7636"/>
        <v>2311</v>
      </c>
      <c r="V9437" s="75">
        <f t="shared" si="7636"/>
        <v>2311</v>
      </c>
      <c r="W9437" s="75">
        <f t="shared" si="7636"/>
        <v>2311</v>
      </c>
      <c r="X9437" s="75">
        <f t="shared" si="7636"/>
        <v>24500</v>
      </c>
      <c r="Y9437" s="238">
        <f t="shared" si="7604"/>
        <v>100</v>
      </c>
    </row>
    <row r="9438" spans="1:25" s="76" customFormat="1">
      <c r="A9438" s="250" t="s">
        <v>2709</v>
      </c>
      <c r="B9438" s="250"/>
      <c r="C9438" s="250"/>
      <c r="D9438" s="250"/>
      <c r="E9438" s="250"/>
      <c r="F9438" s="250"/>
      <c r="G9438" s="250"/>
      <c r="H9438" s="250"/>
      <c r="I9438" s="75">
        <f t="shared" ref="I9438:P9438" si="7637">SUM(I416)</f>
        <v>46530</v>
      </c>
      <c r="J9438" s="75">
        <f t="shared" si="7637"/>
        <v>46530</v>
      </c>
      <c r="K9438" s="75">
        <f t="shared" si="7637"/>
        <v>0</v>
      </c>
      <c r="L9438" s="75">
        <f t="shared" si="7637"/>
        <v>0</v>
      </c>
      <c r="M9438" s="75">
        <f t="shared" si="7637"/>
        <v>0</v>
      </c>
      <c r="N9438" s="75">
        <f t="shared" si="7637"/>
        <v>0</v>
      </c>
      <c r="O9438" s="75">
        <f t="shared" si="7637"/>
        <v>0</v>
      </c>
      <c r="P9438" s="75">
        <f t="shared" si="7637"/>
        <v>0</v>
      </c>
      <c r="Q9438" s="75">
        <f t="shared" ref="Q9438:R9438" si="7638">SUM(Q416)</f>
        <v>46530</v>
      </c>
      <c r="R9438" s="75">
        <f t="shared" si="7638"/>
        <v>46530</v>
      </c>
      <c r="S9438" s="75">
        <f t="shared" ref="S9438" si="7639">SUM(S416)</f>
        <v>37221</v>
      </c>
      <c r="T9438" s="75">
        <f t="shared" ref="T9438:X9438" si="7640">SUM(T416)</f>
        <v>9309</v>
      </c>
      <c r="U9438" s="75">
        <f t="shared" si="7640"/>
        <v>2903</v>
      </c>
      <c r="V9438" s="75">
        <f t="shared" si="7640"/>
        <v>3103</v>
      </c>
      <c r="W9438" s="75">
        <f t="shared" si="7640"/>
        <v>3303</v>
      </c>
      <c r="X9438" s="75">
        <f t="shared" si="7640"/>
        <v>46530</v>
      </c>
      <c r="Y9438" s="238">
        <f t="shared" si="7604"/>
        <v>100</v>
      </c>
    </row>
    <row r="9439" spans="1:25" s="76" customFormat="1">
      <c r="A9439" s="250" t="s">
        <v>2710</v>
      </c>
      <c r="B9439" s="250"/>
      <c r="C9439" s="250"/>
      <c r="D9439" s="250"/>
      <c r="E9439" s="250"/>
      <c r="F9439" s="250"/>
      <c r="G9439" s="250"/>
      <c r="H9439" s="250"/>
      <c r="I9439" s="75">
        <f t="shared" ref="I9439:P9439" si="7641">SUM(I472)</f>
        <v>415450</v>
      </c>
      <c r="J9439" s="75">
        <f t="shared" si="7641"/>
        <v>407550</v>
      </c>
      <c r="K9439" s="75">
        <f t="shared" si="7641"/>
        <v>7900</v>
      </c>
      <c r="L9439" s="75">
        <f t="shared" si="7641"/>
        <v>0</v>
      </c>
      <c r="M9439" s="75">
        <f t="shared" si="7641"/>
        <v>0</v>
      </c>
      <c r="N9439" s="75">
        <f t="shared" si="7641"/>
        <v>7900</v>
      </c>
      <c r="O9439" s="75">
        <f t="shared" si="7641"/>
        <v>0</v>
      </c>
      <c r="P9439" s="75">
        <f t="shared" si="7641"/>
        <v>0</v>
      </c>
      <c r="Q9439" s="75">
        <f t="shared" ref="Q9439:R9439" si="7642">SUM(Q472)</f>
        <v>403750</v>
      </c>
      <c r="R9439" s="75">
        <f t="shared" si="7642"/>
        <v>392550</v>
      </c>
      <c r="S9439" s="75">
        <f t="shared" ref="S9439" si="7643">SUM(S472)</f>
        <v>292446</v>
      </c>
      <c r="T9439" s="75">
        <f t="shared" ref="T9439:X9439" si="7644">SUM(T472)</f>
        <v>100104</v>
      </c>
      <c r="U9439" s="75">
        <f t="shared" si="7644"/>
        <v>30000</v>
      </c>
      <c r="V9439" s="75">
        <f t="shared" si="7644"/>
        <v>30000</v>
      </c>
      <c r="W9439" s="75">
        <f t="shared" si="7644"/>
        <v>40104</v>
      </c>
      <c r="X9439" s="75">
        <f t="shared" si="7644"/>
        <v>392550</v>
      </c>
      <c r="Y9439" s="238">
        <f t="shared" si="7604"/>
        <v>100</v>
      </c>
    </row>
    <row r="9440" spans="1:25" s="76" customFormat="1">
      <c r="A9440" s="250" t="s">
        <v>2711</v>
      </c>
      <c r="B9440" s="250"/>
      <c r="C9440" s="250"/>
      <c r="D9440" s="250"/>
      <c r="E9440" s="250"/>
      <c r="F9440" s="250"/>
      <c r="G9440" s="250"/>
      <c r="H9440" s="250"/>
      <c r="I9440" s="75">
        <f t="shared" ref="I9440:P9440" si="7645">SUM(I517)</f>
        <v>1020120</v>
      </c>
      <c r="J9440" s="75">
        <f t="shared" si="7645"/>
        <v>1020120</v>
      </c>
      <c r="K9440" s="75">
        <f t="shared" si="7645"/>
        <v>0</v>
      </c>
      <c r="L9440" s="75">
        <f t="shared" si="7645"/>
        <v>0</v>
      </c>
      <c r="M9440" s="75">
        <f t="shared" si="7645"/>
        <v>0</v>
      </c>
      <c r="N9440" s="75">
        <f t="shared" si="7645"/>
        <v>0</v>
      </c>
      <c r="O9440" s="75">
        <f t="shared" si="7645"/>
        <v>0</v>
      </c>
      <c r="P9440" s="75">
        <f t="shared" si="7645"/>
        <v>0</v>
      </c>
      <c r="Q9440" s="75">
        <f t="shared" ref="Q9440:R9440" si="7646">SUM(Q517)</f>
        <v>1020120</v>
      </c>
      <c r="R9440" s="75">
        <f t="shared" si="7646"/>
        <v>1020120</v>
      </c>
      <c r="S9440" s="75">
        <f t="shared" ref="S9440" si="7647">SUM(S517)</f>
        <v>877583</v>
      </c>
      <c r="T9440" s="75">
        <f t="shared" ref="T9440:X9440" si="7648">SUM(T517)</f>
        <v>142537</v>
      </c>
      <c r="U9440" s="75">
        <f t="shared" si="7648"/>
        <v>0</v>
      </c>
      <c r="V9440" s="75">
        <f t="shared" si="7648"/>
        <v>70000</v>
      </c>
      <c r="W9440" s="75">
        <f t="shared" si="7648"/>
        <v>72537</v>
      </c>
      <c r="X9440" s="75">
        <f t="shared" si="7648"/>
        <v>1020120</v>
      </c>
      <c r="Y9440" s="238">
        <f t="shared" si="7604"/>
        <v>100</v>
      </c>
    </row>
    <row r="9441" spans="1:25" s="76" customFormat="1">
      <c r="A9441" s="250" t="s">
        <v>2712</v>
      </c>
      <c r="B9441" s="250"/>
      <c r="C9441" s="250"/>
      <c r="D9441" s="250"/>
      <c r="E9441" s="250"/>
      <c r="F9441" s="250"/>
      <c r="G9441" s="250"/>
      <c r="H9441" s="250"/>
      <c r="I9441" s="75">
        <f t="shared" ref="I9441:P9441" si="7649">SUM(I565)</f>
        <v>356000</v>
      </c>
      <c r="J9441" s="75">
        <f t="shared" si="7649"/>
        <v>350000</v>
      </c>
      <c r="K9441" s="75">
        <f t="shared" si="7649"/>
        <v>6000</v>
      </c>
      <c r="L9441" s="75">
        <f t="shared" si="7649"/>
        <v>0</v>
      </c>
      <c r="M9441" s="75">
        <f t="shared" si="7649"/>
        <v>0</v>
      </c>
      <c r="N9441" s="75">
        <f t="shared" si="7649"/>
        <v>6000</v>
      </c>
      <c r="O9441" s="75">
        <f t="shared" si="7649"/>
        <v>0</v>
      </c>
      <c r="P9441" s="75">
        <f t="shared" si="7649"/>
        <v>0</v>
      </c>
      <c r="Q9441" s="75">
        <f t="shared" ref="Q9441:R9441" si="7650">SUM(Q565)</f>
        <v>352500</v>
      </c>
      <c r="R9441" s="75">
        <f t="shared" si="7650"/>
        <v>343500</v>
      </c>
      <c r="S9441" s="75">
        <f t="shared" ref="S9441" si="7651">SUM(S565)</f>
        <v>279702</v>
      </c>
      <c r="T9441" s="75">
        <f t="shared" ref="T9441:X9441" si="7652">SUM(T565)</f>
        <v>63798</v>
      </c>
      <c r="U9441" s="75">
        <f t="shared" si="7652"/>
        <v>26000</v>
      </c>
      <c r="V9441" s="75">
        <f t="shared" si="7652"/>
        <v>26000</v>
      </c>
      <c r="W9441" s="75">
        <f t="shared" si="7652"/>
        <v>11798</v>
      </c>
      <c r="X9441" s="75">
        <f t="shared" si="7652"/>
        <v>343500</v>
      </c>
      <c r="Y9441" s="238">
        <f t="shared" si="7604"/>
        <v>100</v>
      </c>
    </row>
    <row r="9442" spans="1:25" s="76" customFormat="1">
      <c r="A9442" s="250" t="s">
        <v>2713</v>
      </c>
      <c r="B9442" s="250"/>
      <c r="C9442" s="250"/>
      <c r="D9442" s="250"/>
      <c r="E9442" s="250"/>
      <c r="F9442" s="250"/>
      <c r="G9442" s="250"/>
      <c r="H9442" s="250"/>
      <c r="I9442" s="75">
        <f t="shared" ref="I9442:P9442" si="7653">SUM(I611)</f>
        <v>51000</v>
      </c>
      <c r="J9442" s="75">
        <f t="shared" si="7653"/>
        <v>51000</v>
      </c>
      <c r="K9442" s="75">
        <f t="shared" si="7653"/>
        <v>0</v>
      </c>
      <c r="L9442" s="75">
        <f t="shared" si="7653"/>
        <v>0</v>
      </c>
      <c r="M9442" s="75">
        <f t="shared" si="7653"/>
        <v>0</v>
      </c>
      <c r="N9442" s="75">
        <f t="shared" si="7653"/>
        <v>0</v>
      </c>
      <c r="O9442" s="75">
        <f t="shared" si="7653"/>
        <v>0</v>
      </c>
      <c r="P9442" s="75">
        <f t="shared" si="7653"/>
        <v>0</v>
      </c>
      <c r="Q9442" s="75">
        <f t="shared" ref="Q9442:R9442" si="7654">SUM(Q611)</f>
        <v>51000</v>
      </c>
      <c r="R9442" s="75">
        <f t="shared" si="7654"/>
        <v>51000</v>
      </c>
      <c r="S9442" s="75">
        <f t="shared" ref="S9442" si="7655">SUM(S611)</f>
        <v>39449</v>
      </c>
      <c r="T9442" s="75">
        <f t="shared" ref="T9442:X9442" si="7656">SUM(T611)</f>
        <v>11551</v>
      </c>
      <c r="U9442" s="75">
        <f t="shared" si="7656"/>
        <v>4250</v>
      </c>
      <c r="V9442" s="75">
        <f t="shared" si="7656"/>
        <v>4250</v>
      </c>
      <c r="W9442" s="75">
        <f t="shared" si="7656"/>
        <v>3051</v>
      </c>
      <c r="X9442" s="75">
        <f t="shared" si="7656"/>
        <v>51000</v>
      </c>
      <c r="Y9442" s="238">
        <f t="shared" si="7604"/>
        <v>100</v>
      </c>
    </row>
    <row r="9443" spans="1:25" s="76" customFormat="1">
      <c r="A9443" s="250" t="s">
        <v>2714</v>
      </c>
      <c r="B9443" s="250"/>
      <c r="C9443" s="250"/>
      <c r="D9443" s="250"/>
      <c r="E9443" s="250"/>
      <c r="F9443" s="250"/>
      <c r="G9443" s="250"/>
      <c r="H9443" s="250"/>
      <c r="I9443" s="75">
        <f t="shared" ref="I9443:P9443" si="7657">SUM(I659)</f>
        <v>49800</v>
      </c>
      <c r="J9443" s="75">
        <f t="shared" si="7657"/>
        <v>49800</v>
      </c>
      <c r="K9443" s="75">
        <f t="shared" si="7657"/>
        <v>0</v>
      </c>
      <c r="L9443" s="75">
        <f t="shared" si="7657"/>
        <v>0</v>
      </c>
      <c r="M9443" s="75">
        <f t="shared" si="7657"/>
        <v>0</v>
      </c>
      <c r="N9443" s="75">
        <f t="shared" si="7657"/>
        <v>0</v>
      </c>
      <c r="O9443" s="75">
        <f t="shared" si="7657"/>
        <v>0</v>
      </c>
      <c r="P9443" s="75">
        <f t="shared" si="7657"/>
        <v>0</v>
      </c>
      <c r="Q9443" s="75">
        <f t="shared" ref="Q9443:R9443" si="7658">SUM(Q659)</f>
        <v>49800</v>
      </c>
      <c r="R9443" s="75">
        <f t="shared" si="7658"/>
        <v>49800</v>
      </c>
      <c r="S9443" s="75">
        <f t="shared" ref="S9443" si="7659">SUM(S659)</f>
        <v>34476</v>
      </c>
      <c r="T9443" s="75">
        <f t="shared" ref="T9443:X9443" si="7660">SUM(T659)</f>
        <v>15324</v>
      </c>
      <c r="U9443" s="75">
        <f t="shared" si="7660"/>
        <v>4150</v>
      </c>
      <c r="V9443" s="75">
        <f t="shared" si="7660"/>
        <v>4150</v>
      </c>
      <c r="W9443" s="75">
        <f t="shared" si="7660"/>
        <v>7024</v>
      </c>
      <c r="X9443" s="75">
        <f t="shared" si="7660"/>
        <v>49800</v>
      </c>
      <c r="Y9443" s="238">
        <f t="shared" si="7604"/>
        <v>100</v>
      </c>
    </row>
    <row r="9444" spans="1:25" s="76" customFormat="1">
      <c r="A9444" s="250" t="s">
        <v>2689</v>
      </c>
      <c r="B9444" s="250"/>
      <c r="C9444" s="250"/>
      <c r="D9444" s="250"/>
      <c r="E9444" s="250"/>
      <c r="F9444" s="250"/>
      <c r="G9444" s="250"/>
      <c r="H9444" s="250"/>
      <c r="I9444" s="75">
        <f t="shared" ref="I9444:P9444" si="7661">SUM(I739)</f>
        <v>180000</v>
      </c>
      <c r="J9444" s="75">
        <f t="shared" si="7661"/>
        <v>180000</v>
      </c>
      <c r="K9444" s="75">
        <f t="shared" si="7661"/>
        <v>0</v>
      </c>
      <c r="L9444" s="75">
        <f t="shared" si="7661"/>
        <v>0</v>
      </c>
      <c r="M9444" s="75">
        <f t="shared" si="7661"/>
        <v>0</v>
      </c>
      <c r="N9444" s="75">
        <f t="shared" si="7661"/>
        <v>0</v>
      </c>
      <c r="O9444" s="75">
        <f t="shared" si="7661"/>
        <v>0</v>
      </c>
      <c r="P9444" s="75">
        <f t="shared" si="7661"/>
        <v>0</v>
      </c>
      <c r="Q9444" s="75">
        <f t="shared" ref="Q9444:R9444" si="7662">SUM(Q739)</f>
        <v>180000</v>
      </c>
      <c r="R9444" s="75">
        <f t="shared" si="7662"/>
        <v>180000</v>
      </c>
      <c r="S9444" s="75">
        <f t="shared" ref="S9444" si="7663">SUM(S739)</f>
        <v>140294</v>
      </c>
      <c r="T9444" s="75">
        <f t="shared" ref="T9444:X9444" si="7664">SUM(T739)</f>
        <v>39706</v>
      </c>
      <c r="U9444" s="75">
        <f t="shared" si="7664"/>
        <v>15000</v>
      </c>
      <c r="V9444" s="75">
        <f t="shared" si="7664"/>
        <v>15000</v>
      </c>
      <c r="W9444" s="75">
        <f t="shared" si="7664"/>
        <v>9706</v>
      </c>
      <c r="X9444" s="75">
        <f t="shared" si="7664"/>
        <v>180000</v>
      </c>
      <c r="Y9444" s="238">
        <f t="shared" si="7604"/>
        <v>100</v>
      </c>
    </row>
    <row r="9445" spans="1:25" s="76" customFormat="1">
      <c r="A9445" s="250" t="s">
        <v>2715</v>
      </c>
      <c r="B9445" s="250"/>
      <c r="C9445" s="250"/>
      <c r="D9445" s="250"/>
      <c r="E9445" s="250"/>
      <c r="F9445" s="250"/>
      <c r="G9445" s="250"/>
      <c r="H9445" s="250"/>
      <c r="I9445" s="75">
        <f t="shared" ref="I9445:P9445" si="7665">SUM(I812)</f>
        <v>65000</v>
      </c>
      <c r="J9445" s="75">
        <f t="shared" si="7665"/>
        <v>65000</v>
      </c>
      <c r="K9445" s="75">
        <f t="shared" si="7665"/>
        <v>0</v>
      </c>
      <c r="L9445" s="75">
        <f t="shared" si="7665"/>
        <v>0</v>
      </c>
      <c r="M9445" s="75">
        <f t="shared" si="7665"/>
        <v>0</v>
      </c>
      <c r="N9445" s="75">
        <f t="shared" si="7665"/>
        <v>0</v>
      </c>
      <c r="O9445" s="75">
        <f t="shared" si="7665"/>
        <v>0</v>
      </c>
      <c r="P9445" s="75">
        <f t="shared" si="7665"/>
        <v>0</v>
      </c>
      <c r="Q9445" s="75">
        <f t="shared" ref="Q9445:R9445" si="7666">SUM(Q812)</f>
        <v>67500</v>
      </c>
      <c r="R9445" s="75">
        <f t="shared" si="7666"/>
        <v>67500</v>
      </c>
      <c r="S9445" s="75">
        <f t="shared" ref="S9445" si="7667">SUM(S812)</f>
        <v>38944</v>
      </c>
      <c r="T9445" s="75">
        <f t="shared" ref="T9445:X9445" si="7668">SUM(T812)</f>
        <v>28556</v>
      </c>
      <c r="U9445" s="75">
        <f t="shared" si="7668"/>
        <v>14000</v>
      </c>
      <c r="V9445" s="75">
        <f t="shared" si="7668"/>
        <v>4500</v>
      </c>
      <c r="W9445" s="75">
        <f t="shared" si="7668"/>
        <v>10056</v>
      </c>
      <c r="X9445" s="75">
        <f t="shared" si="7668"/>
        <v>67500</v>
      </c>
      <c r="Y9445" s="238">
        <f t="shared" si="7604"/>
        <v>100</v>
      </c>
    </row>
    <row r="9446" spans="1:25" s="76" customFormat="1">
      <c r="A9446" s="250" t="s">
        <v>2716</v>
      </c>
      <c r="B9446" s="250"/>
      <c r="C9446" s="250"/>
      <c r="D9446" s="250"/>
      <c r="E9446" s="250"/>
      <c r="F9446" s="250"/>
      <c r="G9446" s="250"/>
      <c r="H9446" s="250"/>
      <c r="I9446" s="75">
        <f t="shared" ref="I9446:P9446" si="7669">SUM(I905)</f>
        <v>52800</v>
      </c>
      <c r="J9446" s="75">
        <f t="shared" si="7669"/>
        <v>0</v>
      </c>
      <c r="K9446" s="75">
        <f t="shared" si="7669"/>
        <v>0</v>
      </c>
      <c r="L9446" s="75">
        <f t="shared" si="7669"/>
        <v>0</v>
      </c>
      <c r="M9446" s="75">
        <f t="shared" si="7669"/>
        <v>0</v>
      </c>
      <c r="N9446" s="75">
        <f t="shared" si="7669"/>
        <v>0</v>
      </c>
      <c r="O9446" s="75">
        <f t="shared" si="7669"/>
        <v>52800</v>
      </c>
      <c r="P9446" s="75">
        <f t="shared" si="7669"/>
        <v>0</v>
      </c>
      <c r="Q9446" s="75">
        <f t="shared" ref="Q9446:R9446" si="7670">SUM(Q905)</f>
        <v>52800</v>
      </c>
      <c r="R9446" s="75">
        <f t="shared" si="7670"/>
        <v>52800</v>
      </c>
      <c r="S9446" s="75">
        <f t="shared" ref="S9446" si="7671">SUM(S905)</f>
        <v>35181</v>
      </c>
      <c r="T9446" s="75">
        <f t="shared" ref="T9446:X9446" si="7672">SUM(T905)</f>
        <v>17619</v>
      </c>
      <c r="U9446" s="75">
        <f t="shared" si="7672"/>
        <v>6000</v>
      </c>
      <c r="V9446" s="75">
        <f t="shared" si="7672"/>
        <v>6000</v>
      </c>
      <c r="W9446" s="75">
        <f t="shared" si="7672"/>
        <v>5619</v>
      </c>
      <c r="X9446" s="75">
        <f t="shared" si="7672"/>
        <v>52800</v>
      </c>
      <c r="Y9446" s="238">
        <f t="shared" si="7604"/>
        <v>100</v>
      </c>
    </row>
    <row r="9447" spans="1:25" s="76" customFormat="1">
      <c r="A9447" s="250" t="s">
        <v>2717</v>
      </c>
      <c r="B9447" s="250"/>
      <c r="C9447" s="250"/>
      <c r="D9447" s="250"/>
      <c r="E9447" s="250"/>
      <c r="F9447" s="250"/>
      <c r="G9447" s="250"/>
      <c r="H9447" s="250"/>
      <c r="I9447" s="75">
        <f t="shared" ref="I9447:P9447" si="7673">SUM(I976)</f>
        <v>700500</v>
      </c>
      <c r="J9447" s="75">
        <f t="shared" si="7673"/>
        <v>700500</v>
      </c>
      <c r="K9447" s="75">
        <f t="shared" si="7673"/>
        <v>0</v>
      </c>
      <c r="L9447" s="75">
        <f t="shared" si="7673"/>
        <v>0</v>
      </c>
      <c r="M9447" s="75">
        <f t="shared" si="7673"/>
        <v>0</v>
      </c>
      <c r="N9447" s="75">
        <f t="shared" si="7673"/>
        <v>0</v>
      </c>
      <c r="O9447" s="75">
        <f t="shared" si="7673"/>
        <v>0</v>
      </c>
      <c r="P9447" s="75">
        <f t="shared" si="7673"/>
        <v>0</v>
      </c>
      <c r="Q9447" s="75">
        <f t="shared" ref="Q9447:R9447" si="7674">SUM(Q976)</f>
        <v>680500</v>
      </c>
      <c r="R9447" s="75">
        <f t="shared" si="7674"/>
        <v>680500</v>
      </c>
      <c r="S9447" s="75">
        <f t="shared" ref="S9447" si="7675">SUM(S976)</f>
        <v>498288</v>
      </c>
      <c r="T9447" s="75">
        <f t="shared" ref="T9447:X9447" si="7676">SUM(T976)</f>
        <v>182212</v>
      </c>
      <c r="U9447" s="75">
        <f t="shared" si="7676"/>
        <v>45000</v>
      </c>
      <c r="V9447" s="75">
        <f t="shared" si="7676"/>
        <v>45000</v>
      </c>
      <c r="W9447" s="75">
        <f t="shared" si="7676"/>
        <v>92212</v>
      </c>
      <c r="X9447" s="75">
        <f t="shared" si="7676"/>
        <v>680500</v>
      </c>
      <c r="Y9447" s="238">
        <f t="shared" si="7604"/>
        <v>100</v>
      </c>
    </row>
    <row r="9448" spans="1:25" s="76" customFormat="1">
      <c r="A9448" s="250" t="s">
        <v>2718</v>
      </c>
      <c r="B9448" s="250"/>
      <c r="C9448" s="250"/>
      <c r="D9448" s="250"/>
      <c r="E9448" s="250"/>
      <c r="F9448" s="250"/>
      <c r="G9448" s="250"/>
      <c r="H9448" s="250"/>
      <c r="I9448" s="75">
        <f t="shared" ref="I9448:P9448" si="7677">SUM(I1044)</f>
        <v>3341000</v>
      </c>
      <c r="J9448" s="75">
        <f t="shared" si="7677"/>
        <v>3341000</v>
      </c>
      <c r="K9448" s="75">
        <f t="shared" si="7677"/>
        <v>0</v>
      </c>
      <c r="L9448" s="75">
        <f t="shared" si="7677"/>
        <v>0</v>
      </c>
      <c r="M9448" s="75">
        <f t="shared" si="7677"/>
        <v>0</v>
      </c>
      <c r="N9448" s="75">
        <f t="shared" si="7677"/>
        <v>0</v>
      </c>
      <c r="O9448" s="75">
        <f t="shared" si="7677"/>
        <v>0</v>
      </c>
      <c r="P9448" s="75">
        <f t="shared" si="7677"/>
        <v>0</v>
      </c>
      <c r="Q9448" s="75">
        <f t="shared" ref="Q9448:R9448" si="7678">SUM(Q1044)</f>
        <v>3341000</v>
      </c>
      <c r="R9448" s="75">
        <f t="shared" si="7678"/>
        <v>3341000</v>
      </c>
      <c r="S9448" s="75">
        <f t="shared" ref="S9448" si="7679">SUM(S1044)</f>
        <v>2649000</v>
      </c>
      <c r="T9448" s="75">
        <f t="shared" ref="T9448:X9448" si="7680">SUM(T1044)</f>
        <v>692000</v>
      </c>
      <c r="U9448" s="75">
        <f t="shared" si="7680"/>
        <v>170000</v>
      </c>
      <c r="V9448" s="75">
        <f t="shared" si="7680"/>
        <v>300000</v>
      </c>
      <c r="W9448" s="75">
        <f t="shared" si="7680"/>
        <v>222000</v>
      </c>
      <c r="X9448" s="75">
        <f t="shared" si="7680"/>
        <v>3341000</v>
      </c>
      <c r="Y9448" s="238">
        <f t="shared" si="7604"/>
        <v>100</v>
      </c>
    </row>
    <row r="9449" spans="1:25" s="76" customFormat="1">
      <c r="A9449" s="250" t="s">
        <v>2719</v>
      </c>
      <c r="B9449" s="250"/>
      <c r="C9449" s="250"/>
      <c r="D9449" s="250"/>
      <c r="E9449" s="250"/>
      <c r="F9449" s="250"/>
      <c r="G9449" s="250"/>
      <c r="H9449" s="250"/>
      <c r="I9449" s="75">
        <f t="shared" ref="I9449:P9449" si="7681">SUM(I1106)</f>
        <v>208200</v>
      </c>
      <c r="J9449" s="75">
        <f t="shared" si="7681"/>
        <v>208200</v>
      </c>
      <c r="K9449" s="75">
        <f t="shared" si="7681"/>
        <v>0</v>
      </c>
      <c r="L9449" s="75">
        <f t="shared" si="7681"/>
        <v>0</v>
      </c>
      <c r="M9449" s="75">
        <f t="shared" si="7681"/>
        <v>0</v>
      </c>
      <c r="N9449" s="75">
        <f t="shared" si="7681"/>
        <v>0</v>
      </c>
      <c r="O9449" s="75">
        <f t="shared" si="7681"/>
        <v>0</v>
      </c>
      <c r="P9449" s="75">
        <f t="shared" si="7681"/>
        <v>0</v>
      </c>
      <c r="Q9449" s="75">
        <f t="shared" ref="Q9449:R9449" si="7682">SUM(Q1106)</f>
        <v>208200</v>
      </c>
      <c r="R9449" s="75">
        <f t="shared" si="7682"/>
        <v>208200</v>
      </c>
      <c r="S9449" s="75">
        <f t="shared" ref="S9449" si="7683">SUM(S1106)</f>
        <v>165385</v>
      </c>
      <c r="T9449" s="75">
        <f t="shared" ref="T9449:X9449" si="7684">SUM(T1106)</f>
        <v>42815</v>
      </c>
      <c r="U9449" s="75">
        <f t="shared" si="7684"/>
        <v>14000</v>
      </c>
      <c r="V9449" s="75">
        <f t="shared" si="7684"/>
        <v>14000</v>
      </c>
      <c r="W9449" s="75">
        <f t="shared" si="7684"/>
        <v>14815</v>
      </c>
      <c r="X9449" s="75">
        <f t="shared" si="7684"/>
        <v>208200</v>
      </c>
      <c r="Y9449" s="238">
        <f t="shared" si="7604"/>
        <v>100</v>
      </c>
    </row>
    <row r="9450" spans="1:25" s="76" customFormat="1">
      <c r="A9450" s="250" t="s">
        <v>2720</v>
      </c>
      <c r="B9450" s="250"/>
      <c r="C9450" s="250"/>
      <c r="D9450" s="250"/>
      <c r="E9450" s="250"/>
      <c r="F9450" s="250"/>
      <c r="G9450" s="250"/>
      <c r="H9450" s="250"/>
      <c r="I9450" s="75">
        <f t="shared" ref="I9450:P9450" si="7685">SUM(I1214)</f>
        <v>0</v>
      </c>
      <c r="J9450" s="75">
        <f t="shared" si="7685"/>
        <v>0</v>
      </c>
      <c r="K9450" s="75">
        <f t="shared" si="7685"/>
        <v>0</v>
      </c>
      <c r="L9450" s="75">
        <f t="shared" si="7685"/>
        <v>0</v>
      </c>
      <c r="M9450" s="75">
        <f t="shared" si="7685"/>
        <v>0</v>
      </c>
      <c r="N9450" s="75">
        <f t="shared" si="7685"/>
        <v>0</v>
      </c>
      <c r="O9450" s="75">
        <f t="shared" si="7685"/>
        <v>0</v>
      </c>
      <c r="P9450" s="75">
        <f t="shared" si="7685"/>
        <v>0</v>
      </c>
      <c r="Q9450" s="75">
        <f t="shared" ref="Q9450:R9450" si="7686">SUM(Q1214)</f>
        <v>0</v>
      </c>
      <c r="R9450" s="75">
        <f t="shared" si="7686"/>
        <v>0</v>
      </c>
      <c r="S9450" s="75">
        <f t="shared" ref="S9450" si="7687">SUM(S1214)</f>
        <v>0</v>
      </c>
      <c r="T9450" s="75">
        <f t="shared" ref="T9450:X9450" si="7688">SUM(T1214)</f>
        <v>0</v>
      </c>
      <c r="U9450" s="75">
        <f t="shared" si="7688"/>
        <v>0</v>
      </c>
      <c r="V9450" s="75">
        <f t="shared" si="7688"/>
        <v>0</v>
      </c>
      <c r="W9450" s="75">
        <f t="shared" si="7688"/>
        <v>0</v>
      </c>
      <c r="X9450" s="75">
        <f t="shared" si="7688"/>
        <v>0</v>
      </c>
      <c r="Y9450" s="238">
        <f t="shared" si="7604"/>
        <v>0</v>
      </c>
    </row>
    <row r="9451" spans="1:25" s="76" customFormat="1">
      <c r="A9451" s="250" t="s">
        <v>2692</v>
      </c>
      <c r="B9451" s="250"/>
      <c r="C9451" s="250"/>
      <c r="D9451" s="250"/>
      <c r="E9451" s="250"/>
      <c r="F9451" s="250"/>
      <c r="G9451" s="250"/>
      <c r="H9451" s="250"/>
      <c r="I9451" s="75">
        <f t="shared" ref="I9451:P9451" si="7689">SUM(I1266)</f>
        <v>43200</v>
      </c>
      <c r="J9451" s="75">
        <f t="shared" si="7689"/>
        <v>43200</v>
      </c>
      <c r="K9451" s="75">
        <f t="shared" si="7689"/>
        <v>0</v>
      </c>
      <c r="L9451" s="75">
        <f t="shared" si="7689"/>
        <v>0</v>
      </c>
      <c r="M9451" s="75">
        <f t="shared" si="7689"/>
        <v>0</v>
      </c>
      <c r="N9451" s="75">
        <f t="shared" si="7689"/>
        <v>0</v>
      </c>
      <c r="O9451" s="75">
        <f t="shared" si="7689"/>
        <v>0</v>
      </c>
      <c r="P9451" s="75">
        <f t="shared" si="7689"/>
        <v>0</v>
      </c>
      <c r="Q9451" s="75">
        <f t="shared" ref="Q9451:R9451" si="7690">SUM(Q1266)</f>
        <v>43200</v>
      </c>
      <c r="R9451" s="75">
        <f t="shared" si="7690"/>
        <v>43200</v>
      </c>
      <c r="S9451" s="75">
        <f t="shared" ref="S9451" si="7691">SUM(S1266)</f>
        <v>21435</v>
      </c>
      <c r="T9451" s="75">
        <f t="shared" ref="T9451:X9451" si="7692">SUM(T1266)</f>
        <v>21765</v>
      </c>
      <c r="U9451" s="75">
        <f t="shared" si="7692"/>
        <v>7255</v>
      </c>
      <c r="V9451" s="75">
        <f t="shared" si="7692"/>
        <v>7255</v>
      </c>
      <c r="W9451" s="75">
        <f t="shared" si="7692"/>
        <v>7255</v>
      </c>
      <c r="X9451" s="75">
        <f t="shared" si="7692"/>
        <v>43200</v>
      </c>
      <c r="Y9451" s="238">
        <f t="shared" si="7604"/>
        <v>100</v>
      </c>
    </row>
    <row r="9452" spans="1:25" s="76" customFormat="1">
      <c r="A9452" s="250" t="s">
        <v>2721</v>
      </c>
      <c r="B9452" s="250"/>
      <c r="C9452" s="250"/>
      <c r="D9452" s="250"/>
      <c r="E9452" s="250"/>
      <c r="F9452" s="250"/>
      <c r="G9452" s="250"/>
      <c r="H9452" s="250"/>
      <c r="I9452" s="75">
        <f t="shared" ref="I9452:P9452" si="7693">SUM(I1317)</f>
        <v>143720</v>
      </c>
      <c r="J9452" s="75">
        <f t="shared" si="7693"/>
        <v>143720</v>
      </c>
      <c r="K9452" s="75">
        <f t="shared" si="7693"/>
        <v>0</v>
      </c>
      <c r="L9452" s="75">
        <f t="shared" si="7693"/>
        <v>0</v>
      </c>
      <c r="M9452" s="75">
        <f t="shared" si="7693"/>
        <v>0</v>
      </c>
      <c r="N9452" s="75">
        <f t="shared" si="7693"/>
        <v>0</v>
      </c>
      <c r="O9452" s="75">
        <f t="shared" si="7693"/>
        <v>0</v>
      </c>
      <c r="P9452" s="75">
        <f t="shared" si="7693"/>
        <v>0</v>
      </c>
      <c r="Q9452" s="75">
        <f t="shared" ref="Q9452:R9452" si="7694">SUM(Q1317)</f>
        <v>143720</v>
      </c>
      <c r="R9452" s="75">
        <f t="shared" si="7694"/>
        <v>143720</v>
      </c>
      <c r="S9452" s="75">
        <f t="shared" ref="S9452" si="7695">SUM(S1317)</f>
        <v>107890</v>
      </c>
      <c r="T9452" s="75">
        <f t="shared" ref="T9452:X9452" si="7696">SUM(T1317)</f>
        <v>35830</v>
      </c>
      <c r="U9452" s="75">
        <f t="shared" si="7696"/>
        <v>12000</v>
      </c>
      <c r="V9452" s="75">
        <f t="shared" si="7696"/>
        <v>12000</v>
      </c>
      <c r="W9452" s="75">
        <f t="shared" si="7696"/>
        <v>11830</v>
      </c>
      <c r="X9452" s="75">
        <f t="shared" si="7696"/>
        <v>143720</v>
      </c>
      <c r="Y9452" s="238">
        <f t="shared" si="7604"/>
        <v>100</v>
      </c>
    </row>
    <row r="9453" spans="1:25" s="76" customFormat="1">
      <c r="A9453" s="250" t="s">
        <v>2722</v>
      </c>
      <c r="B9453" s="250"/>
      <c r="C9453" s="250"/>
      <c r="D9453" s="250"/>
      <c r="E9453" s="250"/>
      <c r="F9453" s="250"/>
      <c r="G9453" s="250"/>
      <c r="H9453" s="250"/>
      <c r="I9453" s="75">
        <f t="shared" ref="I9453:P9453" si="7697">SUM(I1386)</f>
        <v>65000</v>
      </c>
      <c r="J9453" s="75">
        <f t="shared" si="7697"/>
        <v>65000</v>
      </c>
      <c r="K9453" s="75">
        <f t="shared" si="7697"/>
        <v>0</v>
      </c>
      <c r="L9453" s="75">
        <f t="shared" si="7697"/>
        <v>0</v>
      </c>
      <c r="M9453" s="75">
        <f t="shared" si="7697"/>
        <v>0</v>
      </c>
      <c r="N9453" s="75">
        <f t="shared" si="7697"/>
        <v>0</v>
      </c>
      <c r="O9453" s="75">
        <f t="shared" si="7697"/>
        <v>0</v>
      </c>
      <c r="P9453" s="75">
        <f t="shared" si="7697"/>
        <v>0</v>
      </c>
      <c r="Q9453" s="75">
        <f t="shared" ref="Q9453:R9453" si="7698">SUM(Q1386)</f>
        <v>65000</v>
      </c>
      <c r="R9453" s="75">
        <f t="shared" si="7698"/>
        <v>65000</v>
      </c>
      <c r="S9453" s="75">
        <f t="shared" ref="S9453" si="7699">SUM(S1386)</f>
        <v>41230</v>
      </c>
      <c r="T9453" s="75">
        <f t="shared" ref="T9453:X9453" si="7700">SUM(T1386)</f>
        <v>23770</v>
      </c>
      <c r="U9453" s="75">
        <f t="shared" si="7700"/>
        <v>7930</v>
      </c>
      <c r="V9453" s="75">
        <f t="shared" si="7700"/>
        <v>7920</v>
      </c>
      <c r="W9453" s="75">
        <f t="shared" si="7700"/>
        <v>7920</v>
      </c>
      <c r="X9453" s="75">
        <f t="shared" si="7700"/>
        <v>65000</v>
      </c>
      <c r="Y9453" s="238">
        <f t="shared" si="7604"/>
        <v>100</v>
      </c>
    </row>
    <row r="9454" spans="1:25" s="76" customFormat="1">
      <c r="A9454" s="250" t="s">
        <v>2788</v>
      </c>
      <c r="B9454" s="250"/>
      <c r="C9454" s="250"/>
      <c r="D9454" s="250"/>
      <c r="E9454" s="250"/>
      <c r="F9454" s="250"/>
      <c r="G9454" s="250"/>
      <c r="H9454" s="250"/>
      <c r="I9454" s="75">
        <f t="shared" ref="I9454:P9454" si="7701">SUM(I1470)</f>
        <v>104000</v>
      </c>
      <c r="J9454" s="75">
        <f t="shared" si="7701"/>
        <v>104000</v>
      </c>
      <c r="K9454" s="75">
        <f t="shared" si="7701"/>
        <v>0</v>
      </c>
      <c r="L9454" s="75">
        <f t="shared" si="7701"/>
        <v>0</v>
      </c>
      <c r="M9454" s="75">
        <f t="shared" si="7701"/>
        <v>0</v>
      </c>
      <c r="N9454" s="75">
        <f t="shared" si="7701"/>
        <v>0</v>
      </c>
      <c r="O9454" s="75">
        <f t="shared" si="7701"/>
        <v>0</v>
      </c>
      <c r="P9454" s="75">
        <f t="shared" si="7701"/>
        <v>0</v>
      </c>
      <c r="Q9454" s="75">
        <f t="shared" ref="Q9454:R9454" si="7702">SUM(Q1470)</f>
        <v>104000</v>
      </c>
      <c r="R9454" s="75">
        <f t="shared" si="7702"/>
        <v>104000</v>
      </c>
      <c r="S9454" s="75">
        <f t="shared" ref="S9454" si="7703">SUM(S1470)</f>
        <v>69940</v>
      </c>
      <c r="T9454" s="75">
        <f t="shared" ref="T9454:X9454" si="7704">SUM(T1470)</f>
        <v>34060</v>
      </c>
      <c r="U9454" s="75">
        <f t="shared" si="7704"/>
        <v>22060</v>
      </c>
      <c r="V9454" s="75">
        <f t="shared" si="7704"/>
        <v>6000</v>
      </c>
      <c r="W9454" s="75">
        <f t="shared" si="7704"/>
        <v>6000</v>
      </c>
      <c r="X9454" s="75">
        <f t="shared" si="7704"/>
        <v>104000</v>
      </c>
      <c r="Y9454" s="238">
        <f t="shared" si="7604"/>
        <v>100</v>
      </c>
    </row>
    <row r="9455" spans="1:25" s="76" customFormat="1">
      <c r="A9455" s="250" t="s">
        <v>2723</v>
      </c>
      <c r="B9455" s="250"/>
      <c r="C9455" s="250"/>
      <c r="D9455" s="250"/>
      <c r="E9455" s="250"/>
      <c r="F9455" s="250"/>
      <c r="G9455" s="250"/>
      <c r="H9455" s="250"/>
      <c r="I9455" s="75">
        <f t="shared" ref="I9455:P9455" si="7705">SUM(I1567)</f>
        <v>7598123</v>
      </c>
      <c r="J9455" s="75">
        <f t="shared" si="7705"/>
        <v>7505223</v>
      </c>
      <c r="K9455" s="75">
        <f t="shared" si="7705"/>
        <v>92900</v>
      </c>
      <c r="L9455" s="75">
        <f t="shared" si="7705"/>
        <v>85500</v>
      </c>
      <c r="M9455" s="75">
        <f t="shared" si="7705"/>
        <v>0</v>
      </c>
      <c r="N9455" s="75">
        <f t="shared" si="7705"/>
        <v>7400</v>
      </c>
      <c r="O9455" s="75">
        <f t="shared" si="7705"/>
        <v>0</v>
      </c>
      <c r="P9455" s="75">
        <f t="shared" si="7705"/>
        <v>0</v>
      </c>
      <c r="Q9455" s="75">
        <f t="shared" ref="Q9455:R9455" si="7706">SUM(Q1567)</f>
        <v>7617554</v>
      </c>
      <c r="R9455" s="75">
        <f t="shared" si="7706"/>
        <v>7521566</v>
      </c>
      <c r="S9455" s="75">
        <f t="shared" ref="S9455" si="7707">SUM(S1567)</f>
        <v>7019558</v>
      </c>
      <c r="T9455" s="75">
        <f t="shared" ref="T9455:X9455" si="7708">SUM(T1567)</f>
        <v>529884</v>
      </c>
      <c r="U9455" s="75">
        <f t="shared" si="7708"/>
        <v>262646</v>
      </c>
      <c r="V9455" s="75">
        <f t="shared" si="7708"/>
        <v>191327</v>
      </c>
      <c r="W9455" s="75">
        <f t="shared" si="7708"/>
        <v>75911</v>
      </c>
      <c r="X9455" s="75">
        <f t="shared" si="7708"/>
        <v>7549442</v>
      </c>
      <c r="Y9455" s="238">
        <f t="shared" si="7604"/>
        <v>100.37061431090282</v>
      </c>
    </row>
    <row r="9456" spans="1:25" s="76" customFormat="1">
      <c r="A9456" s="250" t="s">
        <v>2724</v>
      </c>
      <c r="B9456" s="250"/>
      <c r="C9456" s="250"/>
      <c r="D9456" s="250"/>
      <c r="E9456" s="250"/>
      <c r="F9456" s="250"/>
      <c r="G9456" s="250"/>
      <c r="H9456" s="250"/>
      <c r="I9456" s="75">
        <f t="shared" ref="I9456:P9456" si="7709">SUM(I4483)</f>
        <v>3966455</v>
      </c>
      <c r="J9456" s="75">
        <f t="shared" si="7709"/>
        <v>3952855</v>
      </c>
      <c r="K9456" s="75">
        <f t="shared" si="7709"/>
        <v>13600</v>
      </c>
      <c r="L9456" s="75">
        <f t="shared" si="7709"/>
        <v>13600</v>
      </c>
      <c r="M9456" s="75">
        <f t="shared" si="7709"/>
        <v>0</v>
      </c>
      <c r="N9456" s="75">
        <f t="shared" si="7709"/>
        <v>0</v>
      </c>
      <c r="O9456" s="75">
        <f t="shared" si="7709"/>
        <v>0</v>
      </c>
      <c r="P9456" s="75">
        <f t="shared" si="7709"/>
        <v>0</v>
      </c>
      <c r="Q9456" s="75">
        <f t="shared" ref="Q9456:R9456" si="7710">SUM(Q4483)</f>
        <v>3970203</v>
      </c>
      <c r="R9456" s="75">
        <f t="shared" si="7710"/>
        <v>3956603</v>
      </c>
      <c r="S9456" s="75">
        <f t="shared" ref="S9456" si="7711">SUM(S4483)</f>
        <v>3412010</v>
      </c>
      <c r="T9456" s="75">
        <f t="shared" ref="T9456:X9456" si="7712">SUM(T4483)</f>
        <v>547398</v>
      </c>
      <c r="U9456" s="75">
        <f t="shared" si="7712"/>
        <v>327025</v>
      </c>
      <c r="V9456" s="75">
        <f t="shared" si="7712"/>
        <v>163366</v>
      </c>
      <c r="W9456" s="75">
        <f t="shared" si="7712"/>
        <v>57007</v>
      </c>
      <c r="X9456" s="75">
        <f t="shared" si="7712"/>
        <v>3959408</v>
      </c>
      <c r="Y9456" s="238">
        <f t="shared" si="7604"/>
        <v>100.07089414833888</v>
      </c>
    </row>
    <row r="9457" spans="1:25" s="76" customFormat="1">
      <c r="A9457" s="250" t="s">
        <v>2725</v>
      </c>
      <c r="B9457" s="250"/>
      <c r="C9457" s="250"/>
      <c r="D9457" s="250"/>
      <c r="E9457" s="250"/>
      <c r="F9457" s="250"/>
      <c r="G9457" s="250"/>
      <c r="H9457" s="250"/>
      <c r="I9457" s="75">
        <f t="shared" ref="I9457:P9457" si="7713">SUM(I5946)</f>
        <v>1188000</v>
      </c>
      <c r="J9457" s="75">
        <f t="shared" si="7713"/>
        <v>1188000</v>
      </c>
      <c r="K9457" s="75">
        <f t="shared" si="7713"/>
        <v>0</v>
      </c>
      <c r="L9457" s="75">
        <f t="shared" si="7713"/>
        <v>0</v>
      </c>
      <c r="M9457" s="75">
        <f t="shared" si="7713"/>
        <v>0</v>
      </c>
      <c r="N9457" s="75">
        <f t="shared" si="7713"/>
        <v>0</v>
      </c>
      <c r="O9457" s="75">
        <f t="shared" si="7713"/>
        <v>0</v>
      </c>
      <c r="P9457" s="75">
        <f t="shared" si="7713"/>
        <v>0</v>
      </c>
      <c r="Q9457" s="75">
        <f t="shared" ref="Q9457:R9457" si="7714">SUM(Q5946)</f>
        <v>1188000</v>
      </c>
      <c r="R9457" s="75">
        <f t="shared" si="7714"/>
        <v>1188000</v>
      </c>
      <c r="S9457" s="75">
        <f t="shared" ref="S9457" si="7715">SUM(S5946)</f>
        <v>839759</v>
      </c>
      <c r="T9457" s="75">
        <f t="shared" ref="T9457:X9457" si="7716">SUM(T5946)</f>
        <v>348241</v>
      </c>
      <c r="U9457" s="75">
        <f t="shared" si="7716"/>
        <v>116081</v>
      </c>
      <c r="V9457" s="75">
        <f t="shared" si="7716"/>
        <v>116080</v>
      </c>
      <c r="W9457" s="75">
        <f t="shared" si="7716"/>
        <v>116080</v>
      </c>
      <c r="X9457" s="75">
        <f t="shared" si="7716"/>
        <v>1188000</v>
      </c>
      <c r="Y9457" s="238">
        <f t="shared" si="7604"/>
        <v>100</v>
      </c>
    </row>
    <row r="9458" spans="1:25" s="76" customFormat="1">
      <c r="A9458" s="250" t="s">
        <v>2694</v>
      </c>
      <c r="B9458" s="250"/>
      <c r="C9458" s="250"/>
      <c r="D9458" s="250"/>
      <c r="E9458" s="250"/>
      <c r="F9458" s="250"/>
      <c r="G9458" s="250"/>
      <c r="H9458" s="250"/>
      <c r="I9458" s="75">
        <f t="shared" ref="I9458:P9458" si="7717">SUM(I5988)</f>
        <v>57800</v>
      </c>
      <c r="J9458" s="75">
        <f t="shared" si="7717"/>
        <v>57800</v>
      </c>
      <c r="K9458" s="75">
        <f t="shared" si="7717"/>
        <v>0</v>
      </c>
      <c r="L9458" s="75">
        <f t="shared" si="7717"/>
        <v>0</v>
      </c>
      <c r="M9458" s="75">
        <f t="shared" si="7717"/>
        <v>0</v>
      </c>
      <c r="N9458" s="75">
        <f t="shared" si="7717"/>
        <v>0</v>
      </c>
      <c r="O9458" s="75">
        <f t="shared" si="7717"/>
        <v>0</v>
      </c>
      <c r="P9458" s="75">
        <f t="shared" si="7717"/>
        <v>0</v>
      </c>
      <c r="Q9458" s="75">
        <f t="shared" ref="Q9458:R9458" si="7718">SUM(Q5988)</f>
        <v>96000</v>
      </c>
      <c r="R9458" s="75">
        <f t="shared" si="7718"/>
        <v>96000</v>
      </c>
      <c r="S9458" s="75">
        <f t="shared" ref="S9458" si="7719">SUM(S5988)</f>
        <v>71832</v>
      </c>
      <c r="T9458" s="75">
        <f t="shared" ref="T9458:X9458" si="7720">SUM(T5988)</f>
        <v>24168</v>
      </c>
      <c r="U9458" s="75">
        <f t="shared" si="7720"/>
        <v>24168</v>
      </c>
      <c r="V9458" s="75">
        <f t="shared" si="7720"/>
        <v>0</v>
      </c>
      <c r="W9458" s="75">
        <f t="shared" si="7720"/>
        <v>0</v>
      </c>
      <c r="X9458" s="75">
        <f t="shared" si="7720"/>
        <v>96000</v>
      </c>
      <c r="Y9458" s="238">
        <f t="shared" si="7604"/>
        <v>100</v>
      </c>
    </row>
    <row r="9459" spans="1:25" s="76" customFormat="1">
      <c r="A9459" s="250" t="s">
        <v>2726</v>
      </c>
      <c r="B9459" s="250"/>
      <c r="C9459" s="250"/>
      <c r="D9459" s="250"/>
      <c r="E9459" s="250"/>
      <c r="F9459" s="250"/>
      <c r="G9459" s="250"/>
      <c r="H9459" s="250"/>
      <c r="I9459" s="75">
        <f t="shared" ref="I9459:P9459" si="7721">SUM(I6031)</f>
        <v>29000</v>
      </c>
      <c r="J9459" s="75">
        <f t="shared" si="7721"/>
        <v>29000</v>
      </c>
      <c r="K9459" s="75">
        <f t="shared" si="7721"/>
        <v>0</v>
      </c>
      <c r="L9459" s="75">
        <f t="shared" si="7721"/>
        <v>0</v>
      </c>
      <c r="M9459" s="75">
        <f t="shared" si="7721"/>
        <v>0</v>
      </c>
      <c r="N9459" s="75">
        <f t="shared" si="7721"/>
        <v>0</v>
      </c>
      <c r="O9459" s="75">
        <f t="shared" si="7721"/>
        <v>0</v>
      </c>
      <c r="P9459" s="75">
        <f t="shared" si="7721"/>
        <v>0</v>
      </c>
      <c r="Q9459" s="75">
        <f t="shared" ref="Q9459:R9459" si="7722">SUM(Q6031)</f>
        <v>29000</v>
      </c>
      <c r="R9459" s="75">
        <f t="shared" si="7722"/>
        <v>29000</v>
      </c>
      <c r="S9459" s="75">
        <f t="shared" ref="S9459" si="7723">SUM(S6031)</f>
        <v>21953</v>
      </c>
      <c r="T9459" s="75">
        <f t="shared" ref="T9459:X9459" si="7724">SUM(T6031)</f>
        <v>7047</v>
      </c>
      <c r="U9459" s="75">
        <f t="shared" si="7724"/>
        <v>2447</v>
      </c>
      <c r="V9459" s="75">
        <f t="shared" si="7724"/>
        <v>2300</v>
      </c>
      <c r="W9459" s="75">
        <f t="shared" si="7724"/>
        <v>2300</v>
      </c>
      <c r="X9459" s="75">
        <f t="shared" si="7724"/>
        <v>29000</v>
      </c>
      <c r="Y9459" s="238">
        <f t="shared" si="7604"/>
        <v>100</v>
      </c>
    </row>
    <row r="9460" spans="1:25" s="76" customFormat="1">
      <c r="A9460" s="250" t="s">
        <v>2727</v>
      </c>
      <c r="B9460" s="250"/>
      <c r="C9460" s="250"/>
      <c r="D9460" s="250"/>
      <c r="E9460" s="250"/>
      <c r="F9460" s="250"/>
      <c r="G9460" s="250"/>
      <c r="H9460" s="250"/>
      <c r="I9460" s="75">
        <f t="shared" ref="I9460:P9460" si="7725">SUM(I6091)</f>
        <v>1193233</v>
      </c>
      <c r="J9460" s="75">
        <f t="shared" si="7725"/>
        <v>1193233</v>
      </c>
      <c r="K9460" s="75">
        <f t="shared" si="7725"/>
        <v>0</v>
      </c>
      <c r="L9460" s="75">
        <f t="shared" si="7725"/>
        <v>0</v>
      </c>
      <c r="M9460" s="75">
        <f t="shared" si="7725"/>
        <v>0</v>
      </c>
      <c r="N9460" s="75">
        <f t="shared" si="7725"/>
        <v>0</v>
      </c>
      <c r="O9460" s="75">
        <f t="shared" si="7725"/>
        <v>0</v>
      </c>
      <c r="P9460" s="75">
        <f t="shared" si="7725"/>
        <v>0</v>
      </c>
      <c r="Q9460" s="75">
        <f t="shared" ref="Q9460:R9460" si="7726">SUM(Q6091)</f>
        <v>1206470</v>
      </c>
      <c r="R9460" s="75">
        <f t="shared" si="7726"/>
        <v>1206470</v>
      </c>
      <c r="S9460" s="75">
        <f t="shared" ref="S9460" si="7727">SUM(S6091)</f>
        <v>985776</v>
      </c>
      <c r="T9460" s="75">
        <f t="shared" ref="T9460:X9460" si="7728">SUM(T6091)</f>
        <v>220694</v>
      </c>
      <c r="U9460" s="75">
        <f t="shared" si="7728"/>
        <v>88643</v>
      </c>
      <c r="V9460" s="75">
        <f t="shared" si="7728"/>
        <v>92360</v>
      </c>
      <c r="W9460" s="75">
        <f t="shared" si="7728"/>
        <v>39691</v>
      </c>
      <c r="X9460" s="75">
        <f t="shared" si="7728"/>
        <v>1206470</v>
      </c>
      <c r="Y9460" s="238">
        <f t="shared" si="7604"/>
        <v>100</v>
      </c>
    </row>
    <row r="9461" spans="1:25" s="76" customFormat="1">
      <c r="A9461" s="250" t="s">
        <v>2728</v>
      </c>
      <c r="B9461" s="250"/>
      <c r="C9461" s="250"/>
      <c r="D9461" s="250"/>
      <c r="E9461" s="250"/>
      <c r="F9461" s="250"/>
      <c r="G9461" s="250"/>
      <c r="H9461" s="250"/>
      <c r="I9461" s="75">
        <f t="shared" ref="I9461:P9461" si="7729">SUM(I6697)</f>
        <v>73200</v>
      </c>
      <c r="J9461" s="75">
        <f t="shared" si="7729"/>
        <v>73200</v>
      </c>
      <c r="K9461" s="75">
        <f t="shared" si="7729"/>
        <v>0</v>
      </c>
      <c r="L9461" s="75">
        <f t="shared" si="7729"/>
        <v>0</v>
      </c>
      <c r="M9461" s="75">
        <f t="shared" si="7729"/>
        <v>0</v>
      </c>
      <c r="N9461" s="75">
        <f t="shared" si="7729"/>
        <v>0</v>
      </c>
      <c r="O9461" s="75">
        <f t="shared" si="7729"/>
        <v>0</v>
      </c>
      <c r="P9461" s="75">
        <f t="shared" si="7729"/>
        <v>0</v>
      </c>
      <c r="Q9461" s="75">
        <f t="shared" ref="Q9461:R9461" si="7730">SUM(Q6697)</f>
        <v>73200</v>
      </c>
      <c r="R9461" s="75">
        <f t="shared" si="7730"/>
        <v>73200</v>
      </c>
      <c r="S9461" s="75">
        <f t="shared" ref="S9461" si="7731">SUM(S6697)</f>
        <v>53461</v>
      </c>
      <c r="T9461" s="75">
        <f t="shared" ref="T9461:X9461" si="7732">SUM(T6697)</f>
        <v>19738</v>
      </c>
      <c r="U9461" s="75">
        <f t="shared" si="7732"/>
        <v>6580</v>
      </c>
      <c r="V9461" s="75">
        <f t="shared" si="7732"/>
        <v>6579</v>
      </c>
      <c r="W9461" s="75">
        <f t="shared" si="7732"/>
        <v>6579</v>
      </c>
      <c r="X9461" s="75">
        <f t="shared" si="7732"/>
        <v>73199</v>
      </c>
      <c r="Y9461" s="238">
        <f t="shared" si="7604"/>
        <v>99.998633879781423</v>
      </c>
    </row>
    <row r="9462" spans="1:25" s="76" customFormat="1">
      <c r="A9462" s="250" t="s">
        <v>2729</v>
      </c>
      <c r="B9462" s="250"/>
      <c r="C9462" s="250"/>
      <c r="D9462" s="250"/>
      <c r="E9462" s="250"/>
      <c r="F9462" s="250"/>
      <c r="G9462" s="250"/>
      <c r="H9462" s="250"/>
      <c r="I9462" s="75">
        <f t="shared" ref="I9462:P9462" si="7733">SUM(I6767)</f>
        <v>912566</v>
      </c>
      <c r="J9462" s="75">
        <f t="shared" si="7733"/>
        <v>912566</v>
      </c>
      <c r="K9462" s="75">
        <f t="shared" si="7733"/>
        <v>0</v>
      </c>
      <c r="L9462" s="75">
        <f t="shared" si="7733"/>
        <v>0</v>
      </c>
      <c r="M9462" s="75">
        <f t="shared" si="7733"/>
        <v>0</v>
      </c>
      <c r="N9462" s="75">
        <f t="shared" si="7733"/>
        <v>0</v>
      </c>
      <c r="O9462" s="75">
        <f t="shared" si="7733"/>
        <v>0</v>
      </c>
      <c r="P9462" s="75">
        <f t="shared" si="7733"/>
        <v>0</v>
      </c>
      <c r="Q9462" s="75">
        <f t="shared" ref="Q9462:R9462" si="7734">SUM(Q6767)</f>
        <v>943316</v>
      </c>
      <c r="R9462" s="75">
        <f t="shared" si="7734"/>
        <v>943316</v>
      </c>
      <c r="S9462" s="75">
        <f t="shared" ref="S9462" si="7735">SUM(S6767)</f>
        <v>793231</v>
      </c>
      <c r="T9462" s="75">
        <f t="shared" ref="T9462:X9462" si="7736">SUM(T6767)</f>
        <v>150085</v>
      </c>
      <c r="U9462" s="75">
        <f t="shared" si="7736"/>
        <v>70810</v>
      </c>
      <c r="V9462" s="75">
        <f t="shared" si="7736"/>
        <v>48491</v>
      </c>
      <c r="W9462" s="75">
        <f t="shared" si="7736"/>
        <v>30784</v>
      </c>
      <c r="X9462" s="75">
        <f t="shared" si="7736"/>
        <v>943316</v>
      </c>
      <c r="Y9462" s="238">
        <f t="shared" si="7604"/>
        <v>100</v>
      </c>
    </row>
    <row r="9463" spans="1:25" s="76" customFormat="1">
      <c r="A9463" s="250" t="s">
        <v>2730</v>
      </c>
      <c r="B9463" s="250"/>
      <c r="C9463" s="250"/>
      <c r="D9463" s="250"/>
      <c r="E9463" s="250"/>
      <c r="F9463" s="250"/>
      <c r="G9463" s="250"/>
      <c r="H9463" s="250"/>
      <c r="I9463" s="75">
        <f t="shared" ref="I9463:P9463" si="7737">SUM(I7089)</f>
        <v>173470</v>
      </c>
      <c r="J9463" s="75">
        <f t="shared" si="7737"/>
        <v>173470</v>
      </c>
      <c r="K9463" s="75">
        <f t="shared" si="7737"/>
        <v>0</v>
      </c>
      <c r="L9463" s="75">
        <f t="shared" si="7737"/>
        <v>0</v>
      </c>
      <c r="M9463" s="75">
        <f t="shared" si="7737"/>
        <v>0</v>
      </c>
      <c r="N9463" s="75">
        <f t="shared" si="7737"/>
        <v>0</v>
      </c>
      <c r="O9463" s="75">
        <f t="shared" si="7737"/>
        <v>0</v>
      </c>
      <c r="P9463" s="75">
        <f t="shared" si="7737"/>
        <v>0</v>
      </c>
      <c r="Q9463" s="75">
        <f t="shared" ref="Q9463:R9463" si="7738">SUM(Q7089)</f>
        <v>173470</v>
      </c>
      <c r="R9463" s="75">
        <f t="shared" si="7738"/>
        <v>173470</v>
      </c>
      <c r="S9463" s="75">
        <f t="shared" ref="S9463" si="7739">SUM(S7089)</f>
        <v>132704</v>
      </c>
      <c r="T9463" s="75">
        <f t="shared" ref="T9463:X9463" si="7740">SUM(T7089)</f>
        <v>40766</v>
      </c>
      <c r="U9463" s="75">
        <f t="shared" si="7740"/>
        <v>15000</v>
      </c>
      <c r="V9463" s="75">
        <f t="shared" si="7740"/>
        <v>15000</v>
      </c>
      <c r="W9463" s="75">
        <f t="shared" si="7740"/>
        <v>10766</v>
      </c>
      <c r="X9463" s="75">
        <f t="shared" si="7740"/>
        <v>173470</v>
      </c>
      <c r="Y9463" s="238">
        <f t="shared" si="7604"/>
        <v>100</v>
      </c>
    </row>
    <row r="9464" spans="1:25" s="76" customFormat="1">
      <c r="A9464" s="250" t="s">
        <v>2731</v>
      </c>
      <c r="B9464" s="250"/>
      <c r="C9464" s="250"/>
      <c r="D9464" s="250"/>
      <c r="E9464" s="250"/>
      <c r="F9464" s="250"/>
      <c r="G9464" s="250"/>
      <c r="H9464" s="250"/>
      <c r="I9464" s="75">
        <f t="shared" ref="I9464:P9464" si="7741">SUM(I7143)</f>
        <v>150000</v>
      </c>
      <c r="J9464" s="75">
        <f t="shared" si="7741"/>
        <v>150000</v>
      </c>
      <c r="K9464" s="75">
        <f t="shared" si="7741"/>
        <v>0</v>
      </c>
      <c r="L9464" s="75">
        <f t="shared" si="7741"/>
        <v>0</v>
      </c>
      <c r="M9464" s="75">
        <f t="shared" si="7741"/>
        <v>0</v>
      </c>
      <c r="N9464" s="75">
        <f t="shared" si="7741"/>
        <v>0</v>
      </c>
      <c r="O9464" s="75">
        <f t="shared" si="7741"/>
        <v>0</v>
      </c>
      <c r="P9464" s="75">
        <f t="shared" si="7741"/>
        <v>0</v>
      </c>
      <c r="Q9464" s="75">
        <f t="shared" ref="Q9464:R9464" si="7742">SUM(Q7143)</f>
        <v>150000</v>
      </c>
      <c r="R9464" s="75">
        <f t="shared" si="7742"/>
        <v>150000</v>
      </c>
      <c r="S9464" s="75">
        <f t="shared" ref="S9464" si="7743">SUM(S7143)</f>
        <v>103698</v>
      </c>
      <c r="T9464" s="75">
        <f t="shared" ref="T9464:X9464" si="7744">SUM(T7143)</f>
        <v>46302</v>
      </c>
      <c r="U9464" s="75">
        <f t="shared" si="7744"/>
        <v>15600</v>
      </c>
      <c r="V9464" s="75">
        <f t="shared" si="7744"/>
        <v>15601</v>
      </c>
      <c r="W9464" s="75">
        <f t="shared" si="7744"/>
        <v>15101</v>
      </c>
      <c r="X9464" s="75">
        <f t="shared" si="7744"/>
        <v>150000</v>
      </c>
      <c r="Y9464" s="238">
        <f t="shared" si="7604"/>
        <v>100</v>
      </c>
    </row>
    <row r="9465" spans="1:25" s="76" customFormat="1">
      <c r="A9465" s="250" t="s">
        <v>2732</v>
      </c>
      <c r="B9465" s="250"/>
      <c r="C9465" s="250"/>
      <c r="D9465" s="250"/>
      <c r="E9465" s="250"/>
      <c r="F9465" s="250"/>
      <c r="G9465" s="250"/>
      <c r="H9465" s="250"/>
      <c r="I9465" s="75">
        <f t="shared" ref="I9465:P9465" si="7745">SUM(I7234)</f>
        <v>160000</v>
      </c>
      <c r="J9465" s="75">
        <f t="shared" si="7745"/>
        <v>160000</v>
      </c>
      <c r="K9465" s="75">
        <f t="shared" si="7745"/>
        <v>0</v>
      </c>
      <c r="L9465" s="75">
        <f t="shared" si="7745"/>
        <v>0</v>
      </c>
      <c r="M9465" s="75">
        <f t="shared" si="7745"/>
        <v>0</v>
      </c>
      <c r="N9465" s="75">
        <f t="shared" si="7745"/>
        <v>0</v>
      </c>
      <c r="O9465" s="75">
        <f t="shared" si="7745"/>
        <v>0</v>
      </c>
      <c r="P9465" s="75">
        <f t="shared" si="7745"/>
        <v>0</v>
      </c>
      <c r="Q9465" s="75">
        <f t="shared" ref="Q9465:R9465" si="7746">SUM(Q7234)</f>
        <v>160000</v>
      </c>
      <c r="R9465" s="75">
        <f t="shared" si="7746"/>
        <v>160000</v>
      </c>
      <c r="S9465" s="75">
        <f t="shared" ref="S9465" si="7747">SUM(S7234)</f>
        <v>118232</v>
      </c>
      <c r="T9465" s="75">
        <f t="shared" ref="T9465:X9465" si="7748">SUM(T7234)</f>
        <v>41766</v>
      </c>
      <c r="U9465" s="75">
        <f t="shared" si="7748"/>
        <v>13922</v>
      </c>
      <c r="V9465" s="75">
        <f t="shared" si="7748"/>
        <v>13922</v>
      </c>
      <c r="W9465" s="75">
        <f t="shared" si="7748"/>
        <v>13922</v>
      </c>
      <c r="X9465" s="75">
        <f t="shared" si="7748"/>
        <v>159998</v>
      </c>
      <c r="Y9465" s="238">
        <f t="shared" si="7604"/>
        <v>99.998750000000001</v>
      </c>
    </row>
    <row r="9466" spans="1:25" s="76" customFormat="1">
      <c r="A9466" s="250" t="s">
        <v>2733</v>
      </c>
      <c r="B9466" s="250"/>
      <c r="C9466" s="250"/>
      <c r="D9466" s="250"/>
      <c r="E9466" s="250"/>
      <c r="F9466" s="250"/>
      <c r="G9466" s="250"/>
      <c r="H9466" s="250"/>
      <c r="I9466" s="75">
        <f t="shared" ref="I9466:P9466" si="7749">SUM(I7309)</f>
        <v>52440</v>
      </c>
      <c r="J9466" s="75">
        <f t="shared" si="7749"/>
        <v>52440</v>
      </c>
      <c r="K9466" s="75">
        <f t="shared" si="7749"/>
        <v>0</v>
      </c>
      <c r="L9466" s="75">
        <f t="shared" si="7749"/>
        <v>0</v>
      </c>
      <c r="M9466" s="75">
        <f t="shared" si="7749"/>
        <v>0</v>
      </c>
      <c r="N9466" s="75">
        <f t="shared" si="7749"/>
        <v>0</v>
      </c>
      <c r="O9466" s="75">
        <f t="shared" si="7749"/>
        <v>0</v>
      </c>
      <c r="P9466" s="75">
        <f t="shared" si="7749"/>
        <v>0</v>
      </c>
      <c r="Q9466" s="75">
        <f t="shared" ref="Q9466:R9466" si="7750">SUM(Q7309)</f>
        <v>52440</v>
      </c>
      <c r="R9466" s="75">
        <f t="shared" si="7750"/>
        <v>52440</v>
      </c>
      <c r="S9466" s="75">
        <f t="shared" ref="S9466" si="7751">SUM(S7309)</f>
        <v>36526</v>
      </c>
      <c r="T9466" s="75">
        <f t="shared" ref="T9466:X9466" si="7752">SUM(T7309)</f>
        <v>15914</v>
      </c>
      <c r="U9466" s="75">
        <f t="shared" si="7752"/>
        <v>7914</v>
      </c>
      <c r="V9466" s="75">
        <f t="shared" si="7752"/>
        <v>4000</v>
      </c>
      <c r="W9466" s="75">
        <f t="shared" si="7752"/>
        <v>4000</v>
      </c>
      <c r="X9466" s="75">
        <f t="shared" si="7752"/>
        <v>52440</v>
      </c>
      <c r="Y9466" s="238">
        <f t="shared" si="7604"/>
        <v>100</v>
      </c>
    </row>
    <row r="9467" spans="1:25" s="76" customFormat="1">
      <c r="A9467" s="250" t="s">
        <v>2734</v>
      </c>
      <c r="B9467" s="250"/>
      <c r="C9467" s="250"/>
      <c r="D9467" s="250"/>
      <c r="E9467" s="250"/>
      <c r="F9467" s="250"/>
      <c r="G9467" s="250"/>
      <c r="H9467" s="250"/>
      <c r="I9467" s="75">
        <f t="shared" ref="I9467:P9467" si="7753">SUM(I7359)</f>
        <v>540000</v>
      </c>
      <c r="J9467" s="75">
        <f t="shared" si="7753"/>
        <v>540000</v>
      </c>
      <c r="K9467" s="75">
        <f t="shared" si="7753"/>
        <v>0</v>
      </c>
      <c r="L9467" s="75">
        <f t="shared" si="7753"/>
        <v>0</v>
      </c>
      <c r="M9467" s="75">
        <f t="shared" si="7753"/>
        <v>0</v>
      </c>
      <c r="N9467" s="75">
        <f t="shared" si="7753"/>
        <v>0</v>
      </c>
      <c r="O9467" s="75">
        <f t="shared" si="7753"/>
        <v>0</v>
      </c>
      <c r="P9467" s="75">
        <f t="shared" si="7753"/>
        <v>0</v>
      </c>
      <c r="Q9467" s="75">
        <f t="shared" ref="Q9467:R9467" si="7754">SUM(Q7359)</f>
        <v>540000</v>
      </c>
      <c r="R9467" s="75">
        <f t="shared" si="7754"/>
        <v>540000</v>
      </c>
      <c r="S9467" s="75">
        <f t="shared" ref="S9467" si="7755">SUM(S7359)</f>
        <v>380179</v>
      </c>
      <c r="T9467" s="75">
        <f t="shared" ref="T9467:X9467" si="7756">SUM(T7359)</f>
        <v>159821</v>
      </c>
      <c r="U9467" s="75">
        <f t="shared" si="7756"/>
        <v>55000</v>
      </c>
      <c r="V9467" s="75">
        <f t="shared" si="7756"/>
        <v>55000</v>
      </c>
      <c r="W9467" s="75">
        <f t="shared" si="7756"/>
        <v>49821</v>
      </c>
      <c r="X9467" s="75">
        <f t="shared" si="7756"/>
        <v>540000</v>
      </c>
      <c r="Y9467" s="238">
        <f t="shared" si="7604"/>
        <v>100</v>
      </c>
    </row>
    <row r="9468" spans="1:25" s="76" customFormat="1">
      <c r="A9468" s="250" t="s">
        <v>2735</v>
      </c>
      <c r="B9468" s="250"/>
      <c r="C9468" s="250"/>
      <c r="D9468" s="250"/>
      <c r="E9468" s="250"/>
      <c r="F9468" s="250"/>
      <c r="G9468" s="250"/>
      <c r="H9468" s="250"/>
      <c r="I9468" s="75">
        <f t="shared" ref="I9468:P9468" si="7757">SUM(I7442)</f>
        <v>31580</v>
      </c>
      <c r="J9468" s="75">
        <f t="shared" si="7757"/>
        <v>31580</v>
      </c>
      <c r="K9468" s="75">
        <f t="shared" si="7757"/>
        <v>0</v>
      </c>
      <c r="L9468" s="75">
        <f t="shared" si="7757"/>
        <v>0</v>
      </c>
      <c r="M9468" s="75">
        <f t="shared" si="7757"/>
        <v>0</v>
      </c>
      <c r="N9468" s="75">
        <f t="shared" si="7757"/>
        <v>0</v>
      </c>
      <c r="O9468" s="75">
        <f t="shared" si="7757"/>
        <v>0</v>
      </c>
      <c r="P9468" s="75">
        <f t="shared" si="7757"/>
        <v>0</v>
      </c>
      <c r="Q9468" s="75">
        <f t="shared" ref="Q9468:R9468" si="7758">SUM(Q7442)</f>
        <v>31580</v>
      </c>
      <c r="R9468" s="75">
        <f t="shared" si="7758"/>
        <v>31580</v>
      </c>
      <c r="S9468" s="75">
        <f t="shared" ref="S9468" si="7759">SUM(S7442)</f>
        <v>24448</v>
      </c>
      <c r="T9468" s="75">
        <f t="shared" ref="T9468:X9468" si="7760">SUM(T7442)</f>
        <v>7132</v>
      </c>
      <c r="U9468" s="75">
        <f t="shared" si="7760"/>
        <v>2700</v>
      </c>
      <c r="V9468" s="75">
        <f t="shared" si="7760"/>
        <v>2432</v>
      </c>
      <c r="W9468" s="75">
        <f t="shared" si="7760"/>
        <v>2000</v>
      </c>
      <c r="X9468" s="75">
        <f t="shared" si="7760"/>
        <v>31580</v>
      </c>
      <c r="Y9468" s="238">
        <f t="shared" si="7604"/>
        <v>100</v>
      </c>
    </row>
    <row r="9469" spans="1:25" s="76" customFormat="1">
      <c r="A9469" s="250" t="s">
        <v>2736</v>
      </c>
      <c r="B9469" s="250"/>
      <c r="C9469" s="250"/>
      <c r="D9469" s="250"/>
      <c r="E9469" s="250"/>
      <c r="F9469" s="250"/>
      <c r="G9469" s="250"/>
      <c r="H9469" s="250"/>
      <c r="I9469" s="75">
        <f t="shared" ref="I9469:P9469" si="7761">SUM(I7491)</f>
        <v>24035</v>
      </c>
      <c r="J9469" s="75">
        <f t="shared" si="7761"/>
        <v>24035</v>
      </c>
      <c r="K9469" s="75">
        <f t="shared" si="7761"/>
        <v>0</v>
      </c>
      <c r="L9469" s="75">
        <f t="shared" si="7761"/>
        <v>0</v>
      </c>
      <c r="M9469" s="75">
        <f t="shared" si="7761"/>
        <v>0</v>
      </c>
      <c r="N9469" s="75">
        <f t="shared" si="7761"/>
        <v>0</v>
      </c>
      <c r="O9469" s="75">
        <f t="shared" si="7761"/>
        <v>0</v>
      </c>
      <c r="P9469" s="75">
        <f t="shared" si="7761"/>
        <v>0</v>
      </c>
      <c r="Q9469" s="75">
        <f t="shared" ref="Q9469:R9469" si="7762">SUM(Q7491)</f>
        <v>24035</v>
      </c>
      <c r="R9469" s="75">
        <f t="shared" si="7762"/>
        <v>24035</v>
      </c>
      <c r="S9469" s="75">
        <f t="shared" ref="S9469" si="7763">SUM(S7491)</f>
        <v>17325</v>
      </c>
      <c r="T9469" s="75">
        <f t="shared" ref="T9469:X9469" si="7764">SUM(T7491)</f>
        <v>6710</v>
      </c>
      <c r="U9469" s="75">
        <f t="shared" si="7764"/>
        <v>2310</v>
      </c>
      <c r="V9469" s="75">
        <f t="shared" si="7764"/>
        <v>2100</v>
      </c>
      <c r="W9469" s="75">
        <f t="shared" si="7764"/>
        <v>2300</v>
      </c>
      <c r="X9469" s="75">
        <f t="shared" si="7764"/>
        <v>24035</v>
      </c>
      <c r="Y9469" s="238">
        <f t="shared" si="7604"/>
        <v>100</v>
      </c>
    </row>
    <row r="9470" spans="1:25" s="76" customFormat="1">
      <c r="A9470" s="250" t="s">
        <v>2792</v>
      </c>
      <c r="B9470" s="250"/>
      <c r="C9470" s="250"/>
      <c r="D9470" s="250"/>
      <c r="E9470" s="250"/>
      <c r="F9470" s="250"/>
      <c r="G9470" s="250"/>
      <c r="H9470" s="250"/>
      <c r="I9470" s="75">
        <f t="shared" ref="I9470:P9470" si="7765">SUM(I7539)</f>
        <v>210000</v>
      </c>
      <c r="J9470" s="75">
        <f t="shared" si="7765"/>
        <v>210000</v>
      </c>
      <c r="K9470" s="75">
        <f t="shared" si="7765"/>
        <v>0</v>
      </c>
      <c r="L9470" s="75">
        <f t="shared" si="7765"/>
        <v>0</v>
      </c>
      <c r="M9470" s="75">
        <f t="shared" si="7765"/>
        <v>0</v>
      </c>
      <c r="N9470" s="75">
        <f t="shared" si="7765"/>
        <v>0</v>
      </c>
      <c r="O9470" s="75">
        <f t="shared" si="7765"/>
        <v>0</v>
      </c>
      <c r="P9470" s="75">
        <f t="shared" si="7765"/>
        <v>0</v>
      </c>
      <c r="Q9470" s="75">
        <f t="shared" ref="Q9470:R9470" si="7766">SUM(Q7539)</f>
        <v>210000</v>
      </c>
      <c r="R9470" s="75">
        <f t="shared" si="7766"/>
        <v>210000</v>
      </c>
      <c r="S9470" s="75">
        <f t="shared" ref="S9470" si="7767">SUM(S7539)</f>
        <v>151132</v>
      </c>
      <c r="T9470" s="75">
        <f t="shared" ref="T9470:X9470" si="7768">SUM(T7539)</f>
        <v>58868</v>
      </c>
      <c r="U9470" s="75">
        <f t="shared" si="7768"/>
        <v>20868</v>
      </c>
      <c r="V9470" s="75">
        <f t="shared" si="7768"/>
        <v>20000</v>
      </c>
      <c r="W9470" s="75">
        <f t="shared" si="7768"/>
        <v>18000</v>
      </c>
      <c r="X9470" s="75">
        <f t="shared" si="7768"/>
        <v>210000</v>
      </c>
      <c r="Y9470" s="238">
        <f t="shared" si="7604"/>
        <v>100</v>
      </c>
    </row>
    <row r="9471" spans="1:25" s="76" customFormat="1">
      <c r="A9471" s="250" t="s">
        <v>2737</v>
      </c>
      <c r="B9471" s="250"/>
      <c r="C9471" s="250"/>
      <c r="D9471" s="250"/>
      <c r="E9471" s="250"/>
      <c r="F9471" s="250"/>
      <c r="G9471" s="250"/>
      <c r="H9471" s="250"/>
      <c r="I9471" s="75">
        <f t="shared" ref="I9471:P9471" si="7769">SUM(I7641)</f>
        <v>72000</v>
      </c>
      <c r="J9471" s="75">
        <f t="shared" si="7769"/>
        <v>72000</v>
      </c>
      <c r="K9471" s="75">
        <f t="shared" si="7769"/>
        <v>0</v>
      </c>
      <c r="L9471" s="75">
        <f t="shared" si="7769"/>
        <v>0</v>
      </c>
      <c r="M9471" s="75">
        <f t="shared" si="7769"/>
        <v>0</v>
      </c>
      <c r="N9471" s="75">
        <f t="shared" si="7769"/>
        <v>0</v>
      </c>
      <c r="O9471" s="75">
        <f t="shared" si="7769"/>
        <v>0</v>
      </c>
      <c r="P9471" s="75">
        <f t="shared" si="7769"/>
        <v>0</v>
      </c>
      <c r="Q9471" s="75">
        <f t="shared" ref="Q9471:R9471" si="7770">SUM(Q7641)</f>
        <v>104428</v>
      </c>
      <c r="R9471" s="75">
        <f t="shared" si="7770"/>
        <v>80428</v>
      </c>
      <c r="S9471" s="75">
        <f t="shared" ref="S9471" si="7771">SUM(S7641)</f>
        <v>80428</v>
      </c>
      <c r="T9471" s="75">
        <f t="shared" ref="T9471:X9471" si="7772">SUM(T7641)</f>
        <v>0</v>
      </c>
      <c r="U9471" s="75">
        <f t="shared" si="7772"/>
        <v>0</v>
      </c>
      <c r="V9471" s="75">
        <f t="shared" si="7772"/>
        <v>0</v>
      </c>
      <c r="W9471" s="75">
        <f t="shared" si="7772"/>
        <v>0</v>
      </c>
      <c r="X9471" s="75">
        <f t="shared" si="7772"/>
        <v>80428</v>
      </c>
      <c r="Y9471" s="238">
        <f t="shared" si="7604"/>
        <v>100</v>
      </c>
    </row>
    <row r="9472" spans="1:25" s="76" customFormat="1">
      <c r="A9472" s="250" t="s">
        <v>2784</v>
      </c>
      <c r="B9472" s="250"/>
      <c r="C9472" s="250"/>
      <c r="D9472" s="250"/>
      <c r="E9472" s="250"/>
      <c r="F9472" s="250"/>
      <c r="G9472" s="250"/>
      <c r="H9472" s="250"/>
      <c r="I9472" s="75">
        <f t="shared" ref="I9472:P9472" si="7773">SUM(I7695)</f>
        <v>37200</v>
      </c>
      <c r="J9472" s="75">
        <f t="shared" si="7773"/>
        <v>37200</v>
      </c>
      <c r="K9472" s="75">
        <f t="shared" si="7773"/>
        <v>0</v>
      </c>
      <c r="L9472" s="75">
        <f t="shared" si="7773"/>
        <v>0</v>
      </c>
      <c r="M9472" s="75">
        <f t="shared" si="7773"/>
        <v>0</v>
      </c>
      <c r="N9472" s="75">
        <f t="shared" si="7773"/>
        <v>0</v>
      </c>
      <c r="O9472" s="75">
        <f t="shared" si="7773"/>
        <v>0</v>
      </c>
      <c r="P9472" s="75">
        <f t="shared" si="7773"/>
        <v>0</v>
      </c>
      <c r="Q9472" s="75">
        <f t="shared" ref="Q9472:R9472" si="7774">SUM(Q7695)</f>
        <v>37200</v>
      </c>
      <c r="R9472" s="75">
        <f t="shared" si="7774"/>
        <v>37200</v>
      </c>
      <c r="S9472" s="75">
        <f t="shared" ref="S9472" si="7775">SUM(S7695)</f>
        <v>19557</v>
      </c>
      <c r="T9472" s="75">
        <f t="shared" ref="T9472:X9472" si="7776">SUM(T7695)</f>
        <v>24245</v>
      </c>
      <c r="U9472" s="75">
        <f t="shared" si="7776"/>
        <v>5000</v>
      </c>
      <c r="V9472" s="75">
        <f t="shared" si="7776"/>
        <v>5000</v>
      </c>
      <c r="W9472" s="75">
        <f t="shared" si="7776"/>
        <v>14245</v>
      </c>
      <c r="X9472" s="75">
        <f t="shared" si="7776"/>
        <v>43802</v>
      </c>
      <c r="Y9472" s="238">
        <f t="shared" si="7604"/>
        <v>117.74731182795699</v>
      </c>
    </row>
    <row r="9473" spans="1:25" s="76" customFormat="1">
      <c r="A9473" s="250" t="s">
        <v>2785</v>
      </c>
      <c r="B9473" s="250"/>
      <c r="C9473" s="250"/>
      <c r="D9473" s="250"/>
      <c r="E9473" s="250"/>
      <c r="F9473" s="250"/>
      <c r="G9473" s="250"/>
      <c r="H9473" s="250"/>
      <c r="I9473" s="75">
        <f t="shared" ref="I9473:P9473" si="7777">SUM(I7766)</f>
        <v>5539234</v>
      </c>
      <c r="J9473" s="75">
        <f t="shared" si="7777"/>
        <v>5266216</v>
      </c>
      <c r="K9473" s="75">
        <f t="shared" si="7777"/>
        <v>273018</v>
      </c>
      <c r="L9473" s="75">
        <f t="shared" si="7777"/>
        <v>21025</v>
      </c>
      <c r="M9473" s="75">
        <f t="shared" si="7777"/>
        <v>0</v>
      </c>
      <c r="N9473" s="75">
        <f t="shared" si="7777"/>
        <v>251993</v>
      </c>
      <c r="O9473" s="75">
        <f t="shared" si="7777"/>
        <v>0</v>
      </c>
      <c r="P9473" s="75">
        <f t="shared" si="7777"/>
        <v>0</v>
      </c>
      <c r="Q9473" s="75">
        <f t="shared" ref="Q9473:R9473" si="7778">SUM(Q7766)</f>
        <v>5662249</v>
      </c>
      <c r="R9473" s="75">
        <f t="shared" si="7778"/>
        <v>5330816</v>
      </c>
      <c r="S9473" s="75">
        <f t="shared" ref="S9473" si="7779">SUM(S7766)</f>
        <v>4199801</v>
      </c>
      <c r="T9473" s="75">
        <f t="shared" ref="T9473:X9473" si="7780">SUM(T7766)</f>
        <v>1131010.01</v>
      </c>
      <c r="U9473" s="75">
        <f t="shared" si="7780"/>
        <v>470201.33666666667</v>
      </c>
      <c r="V9473" s="75">
        <f t="shared" si="7780"/>
        <v>378549.33666666667</v>
      </c>
      <c r="W9473" s="75">
        <f t="shared" si="7780"/>
        <v>282259.33666666667</v>
      </c>
      <c r="X9473" s="75">
        <f t="shared" si="7780"/>
        <v>5330811.01</v>
      </c>
      <c r="Y9473" s="238">
        <f t="shared" si="7604"/>
        <v>99.999906393317644</v>
      </c>
    </row>
    <row r="9474" spans="1:25" s="68" customFormat="1">
      <c r="A9474" s="251" t="s">
        <v>69</v>
      </c>
      <c r="B9474" s="251"/>
      <c r="C9474" s="251"/>
      <c r="D9474" s="251"/>
      <c r="E9474" s="251"/>
      <c r="F9474" s="251"/>
      <c r="G9474" s="251"/>
      <c r="H9474" s="251"/>
      <c r="I9474" s="77">
        <f t="shared" ref="I9474:P9474" si="7781">SUM(I9428:I9473)</f>
        <v>29420527</v>
      </c>
      <c r="J9474" s="77">
        <f t="shared" si="7781"/>
        <v>28974309</v>
      </c>
      <c r="K9474" s="77">
        <f t="shared" si="7781"/>
        <v>393418</v>
      </c>
      <c r="L9474" s="77">
        <f t="shared" si="7781"/>
        <v>120125</v>
      </c>
      <c r="M9474" s="77">
        <f t="shared" si="7781"/>
        <v>0</v>
      </c>
      <c r="N9474" s="77">
        <f t="shared" si="7781"/>
        <v>273293</v>
      </c>
      <c r="O9474" s="77">
        <f t="shared" si="7781"/>
        <v>52800</v>
      </c>
      <c r="P9474" s="77">
        <f t="shared" si="7781"/>
        <v>0</v>
      </c>
      <c r="Q9474" s="77">
        <f t="shared" ref="Q9474:R9474" si="7782">SUM(Q9428:Q9473)</f>
        <v>29648636</v>
      </c>
      <c r="R9474" s="77">
        <f t="shared" si="7782"/>
        <v>29163415</v>
      </c>
      <c r="S9474" s="77">
        <f t="shared" ref="S9474" si="7783">SUM(S9428:S9473)</f>
        <v>24192773</v>
      </c>
      <c r="T9474" s="77">
        <f t="shared" ref="T9474:X9474" si="7784">SUM(T9428:T9473)</f>
        <v>5007917.01</v>
      </c>
      <c r="U9474" s="77">
        <f t="shared" si="7784"/>
        <v>1976031.3366666667</v>
      </c>
      <c r="V9474" s="77">
        <f t="shared" si="7784"/>
        <v>1730663.3366666667</v>
      </c>
      <c r="W9474" s="77">
        <f t="shared" si="7784"/>
        <v>1301222.3366666667</v>
      </c>
      <c r="X9474" s="77">
        <f t="shared" si="7784"/>
        <v>29200690.009999998</v>
      </c>
      <c r="Y9474" s="239">
        <f t="shared" si="7604"/>
        <v>100.12781428375244</v>
      </c>
    </row>
    <row r="9475" spans="1:25" s="68" customFormat="1" ht="15" thickBot="1">
      <c r="A9475" s="270" t="s">
        <v>17</v>
      </c>
      <c r="B9475" s="270"/>
      <c r="C9475" s="270"/>
      <c r="D9475" s="270"/>
      <c r="E9475" s="270"/>
      <c r="F9475" s="270"/>
      <c r="G9475" s="270"/>
      <c r="H9475" s="270"/>
      <c r="I9475" s="69"/>
      <c r="J9475" s="69"/>
      <c r="K9475" s="69"/>
      <c r="L9475" s="69"/>
      <c r="M9475" s="69"/>
      <c r="N9475" s="69"/>
      <c r="O9475" s="69"/>
      <c r="P9475" s="69"/>
      <c r="Q9475" s="69">
        <v>0</v>
      </c>
      <c r="R9475" s="69"/>
      <c r="S9475" s="69"/>
      <c r="T9475" s="69"/>
      <c r="U9475" s="69"/>
      <c r="V9475" s="69"/>
      <c r="W9475" s="69"/>
      <c r="X9475" s="69"/>
      <c r="Y9475" s="237">
        <v>0</v>
      </c>
    </row>
    <row r="9476" spans="1:25" s="68" customFormat="1" ht="41.4" thickBot="1">
      <c r="A9476" s="271" t="s">
        <v>1</v>
      </c>
      <c r="B9476" s="271"/>
      <c r="C9476" s="271"/>
      <c r="D9476" s="271"/>
      <c r="E9476" s="271"/>
      <c r="F9476" s="271"/>
      <c r="G9476" s="271"/>
      <c r="H9476" s="271"/>
      <c r="I9476" s="1" t="s">
        <v>3093</v>
      </c>
      <c r="J9476" s="1" t="s">
        <v>3130</v>
      </c>
      <c r="K9476" s="1" t="s">
        <v>3</v>
      </c>
      <c r="L9476" s="1" t="s">
        <v>4</v>
      </c>
      <c r="M9476" s="1" t="s">
        <v>5</v>
      </c>
      <c r="N9476" s="1" t="s">
        <v>6</v>
      </c>
      <c r="O9476" s="1" t="s">
        <v>7</v>
      </c>
      <c r="P9476" s="1" t="s">
        <v>8</v>
      </c>
      <c r="Q9476" s="1" t="s">
        <v>3344</v>
      </c>
      <c r="R9476" s="1" t="s">
        <v>3427</v>
      </c>
      <c r="S9476" s="1" t="s">
        <v>3447</v>
      </c>
      <c r="T9476" s="1" t="s">
        <v>3448</v>
      </c>
      <c r="U9476" s="1" t="s">
        <v>3452</v>
      </c>
      <c r="V9476" s="1" t="s">
        <v>3449</v>
      </c>
      <c r="W9476" s="1" t="s">
        <v>3450</v>
      </c>
      <c r="X9476" s="1" t="s">
        <v>3451</v>
      </c>
      <c r="Y9476" s="216" t="s">
        <v>3385</v>
      </c>
    </row>
    <row r="9477" spans="1:25" s="74" customFormat="1">
      <c r="A9477" s="70"/>
      <c r="B9477" s="70"/>
      <c r="C9477" s="70"/>
      <c r="D9477" s="71"/>
      <c r="E9477" s="71"/>
      <c r="F9477" s="72"/>
      <c r="G9477" s="165"/>
      <c r="H9477" s="73" t="s">
        <v>0</v>
      </c>
      <c r="I9477" s="45">
        <v>1</v>
      </c>
      <c r="J9477" s="45">
        <v>3</v>
      </c>
      <c r="K9477" s="45" t="s">
        <v>9</v>
      </c>
      <c r="L9477" s="45">
        <v>5</v>
      </c>
      <c r="M9477" s="45">
        <v>6</v>
      </c>
      <c r="N9477" s="45">
        <v>7</v>
      </c>
      <c r="O9477" s="45">
        <v>8</v>
      </c>
      <c r="P9477" s="45">
        <v>9</v>
      </c>
      <c r="Q9477" s="45">
        <v>1</v>
      </c>
      <c r="R9477" s="45">
        <v>2</v>
      </c>
      <c r="S9477" s="45">
        <v>3</v>
      </c>
      <c r="T9477" s="45" t="s">
        <v>3453</v>
      </c>
      <c r="U9477" s="45">
        <v>5</v>
      </c>
      <c r="V9477" s="45">
        <v>6</v>
      </c>
      <c r="W9477" s="45">
        <v>7</v>
      </c>
      <c r="X9477" s="45" t="s">
        <v>3454</v>
      </c>
      <c r="Y9477" s="276">
        <v>9</v>
      </c>
    </row>
    <row r="9478" spans="1:25" s="76" customFormat="1">
      <c r="A9478" s="272" t="s">
        <v>2699</v>
      </c>
      <c r="B9478" s="272"/>
      <c r="C9478" s="272"/>
      <c r="D9478" s="272"/>
      <c r="E9478" s="272"/>
      <c r="F9478" s="272"/>
      <c r="G9478" s="272"/>
      <c r="H9478" s="272"/>
      <c r="I9478" s="75">
        <f t="shared" ref="I9478:P9478" si="7785">SUM(I15)</f>
        <v>14504</v>
      </c>
      <c r="J9478" s="75">
        <f t="shared" si="7785"/>
        <v>14504</v>
      </c>
      <c r="K9478" s="75">
        <f t="shared" si="7785"/>
        <v>0</v>
      </c>
      <c r="L9478" s="75">
        <f t="shared" si="7785"/>
        <v>0</v>
      </c>
      <c r="M9478" s="75">
        <f t="shared" si="7785"/>
        <v>0</v>
      </c>
      <c r="N9478" s="75">
        <f t="shared" si="7785"/>
        <v>0</v>
      </c>
      <c r="O9478" s="75">
        <f t="shared" si="7785"/>
        <v>0</v>
      </c>
      <c r="P9478" s="75">
        <f t="shared" si="7785"/>
        <v>0</v>
      </c>
      <c r="Q9478" s="75">
        <f t="shared" ref="Q9478:R9478" si="7786">SUM(Q15)</f>
        <v>14504</v>
      </c>
      <c r="R9478" s="75">
        <f t="shared" si="7786"/>
        <v>14504</v>
      </c>
      <c r="S9478" s="75">
        <f t="shared" ref="S9478" si="7787">SUM(S15)</f>
        <v>14504</v>
      </c>
      <c r="T9478" s="75">
        <f t="shared" ref="T9478:X9478" si="7788">SUM(T15)</f>
        <v>0</v>
      </c>
      <c r="U9478" s="75">
        <f t="shared" si="7788"/>
        <v>0</v>
      </c>
      <c r="V9478" s="75">
        <f t="shared" si="7788"/>
        <v>0</v>
      </c>
      <c r="W9478" s="75">
        <f t="shared" si="7788"/>
        <v>0</v>
      </c>
      <c r="X9478" s="75">
        <f t="shared" si="7788"/>
        <v>14504</v>
      </c>
      <c r="Y9478" s="238">
        <f t="shared" ref="Y9478:Y9524" si="7789">IF(R9478=0,0,(X9478/R9478)*100)</f>
        <v>100</v>
      </c>
    </row>
    <row r="9479" spans="1:25" s="76" customFormat="1">
      <c r="A9479" s="250" t="s">
        <v>2700</v>
      </c>
      <c r="B9479" s="250"/>
      <c r="C9479" s="250"/>
      <c r="D9479" s="250"/>
      <c r="E9479" s="250"/>
      <c r="F9479" s="250"/>
      <c r="G9479" s="250"/>
      <c r="H9479" s="250"/>
      <c r="I9479" s="75">
        <f t="shared" ref="I9479:P9479" si="7790">SUM(I59)</f>
        <v>3661</v>
      </c>
      <c r="J9479" s="75">
        <f t="shared" si="7790"/>
        <v>3661</v>
      </c>
      <c r="K9479" s="75">
        <f t="shared" si="7790"/>
        <v>0</v>
      </c>
      <c r="L9479" s="75">
        <f t="shared" si="7790"/>
        <v>0</v>
      </c>
      <c r="M9479" s="75">
        <f t="shared" si="7790"/>
        <v>0</v>
      </c>
      <c r="N9479" s="75">
        <f t="shared" si="7790"/>
        <v>0</v>
      </c>
      <c r="O9479" s="75">
        <f t="shared" si="7790"/>
        <v>0</v>
      </c>
      <c r="P9479" s="75">
        <f t="shared" si="7790"/>
        <v>0</v>
      </c>
      <c r="Q9479" s="75">
        <f t="shared" ref="Q9479:R9479" si="7791">SUM(Q59)</f>
        <v>3717</v>
      </c>
      <c r="R9479" s="75">
        <f t="shared" si="7791"/>
        <v>3717</v>
      </c>
      <c r="S9479" s="75">
        <f t="shared" ref="S9479" si="7792">SUM(S59)</f>
        <v>3717</v>
      </c>
      <c r="T9479" s="75">
        <f t="shared" ref="T9479:X9479" si="7793">SUM(T59)</f>
        <v>0</v>
      </c>
      <c r="U9479" s="75">
        <f t="shared" si="7793"/>
        <v>0</v>
      </c>
      <c r="V9479" s="75">
        <f t="shared" si="7793"/>
        <v>0</v>
      </c>
      <c r="W9479" s="75">
        <f t="shared" si="7793"/>
        <v>0</v>
      </c>
      <c r="X9479" s="75">
        <f t="shared" si="7793"/>
        <v>3717</v>
      </c>
      <c r="Y9479" s="238">
        <f t="shared" si="7789"/>
        <v>100</v>
      </c>
    </row>
    <row r="9480" spans="1:25" s="76" customFormat="1">
      <c r="A9480" s="250" t="s">
        <v>2701</v>
      </c>
      <c r="B9480" s="250"/>
      <c r="C9480" s="250"/>
      <c r="D9480" s="250"/>
      <c r="E9480" s="250"/>
      <c r="F9480" s="250"/>
      <c r="G9480" s="250"/>
      <c r="H9480" s="250"/>
      <c r="I9480" s="75">
        <f t="shared" ref="I9480:P9480" si="7794">SUM(I97)</f>
        <v>4000</v>
      </c>
      <c r="J9480" s="75">
        <f t="shared" si="7794"/>
        <v>4000</v>
      </c>
      <c r="K9480" s="75">
        <f t="shared" si="7794"/>
        <v>0</v>
      </c>
      <c r="L9480" s="75">
        <f t="shared" si="7794"/>
        <v>0</v>
      </c>
      <c r="M9480" s="75">
        <f t="shared" si="7794"/>
        <v>0</v>
      </c>
      <c r="N9480" s="75">
        <f t="shared" si="7794"/>
        <v>0</v>
      </c>
      <c r="O9480" s="75">
        <f t="shared" si="7794"/>
        <v>0</v>
      </c>
      <c r="P9480" s="75">
        <f t="shared" si="7794"/>
        <v>0</v>
      </c>
      <c r="Q9480" s="75">
        <f t="shared" ref="Q9480:R9480" si="7795">SUM(Q97)</f>
        <v>4248</v>
      </c>
      <c r="R9480" s="75">
        <f t="shared" si="7795"/>
        <v>4248</v>
      </c>
      <c r="S9480" s="75">
        <f t="shared" ref="S9480" si="7796">SUM(S97)</f>
        <v>4248</v>
      </c>
      <c r="T9480" s="75">
        <f t="shared" ref="T9480:X9480" si="7797">SUM(T97)</f>
        <v>0</v>
      </c>
      <c r="U9480" s="75">
        <f t="shared" si="7797"/>
        <v>0</v>
      </c>
      <c r="V9480" s="75">
        <f t="shared" si="7797"/>
        <v>0</v>
      </c>
      <c r="W9480" s="75">
        <f t="shared" si="7797"/>
        <v>0</v>
      </c>
      <c r="X9480" s="75">
        <f t="shared" si="7797"/>
        <v>4248</v>
      </c>
      <c r="Y9480" s="238">
        <f t="shared" si="7789"/>
        <v>100</v>
      </c>
    </row>
    <row r="9481" spans="1:25" s="76" customFormat="1">
      <c r="A9481" s="250" t="s">
        <v>2702</v>
      </c>
      <c r="B9481" s="250"/>
      <c r="C9481" s="250"/>
      <c r="D9481" s="250"/>
      <c r="E9481" s="250"/>
      <c r="F9481" s="250"/>
      <c r="G9481" s="250"/>
      <c r="H9481" s="250"/>
      <c r="I9481" s="75">
        <f t="shared" ref="I9481:P9481" si="7798">SUM(I140)</f>
        <v>3500</v>
      </c>
      <c r="J9481" s="75">
        <f t="shared" si="7798"/>
        <v>3500</v>
      </c>
      <c r="K9481" s="75">
        <f t="shared" si="7798"/>
        <v>0</v>
      </c>
      <c r="L9481" s="75">
        <f t="shared" si="7798"/>
        <v>0</v>
      </c>
      <c r="M9481" s="75">
        <f t="shared" si="7798"/>
        <v>0</v>
      </c>
      <c r="N9481" s="75">
        <f t="shared" si="7798"/>
        <v>0</v>
      </c>
      <c r="O9481" s="75">
        <f t="shared" si="7798"/>
        <v>0</v>
      </c>
      <c r="P9481" s="75">
        <f t="shared" si="7798"/>
        <v>0</v>
      </c>
      <c r="Q9481" s="75">
        <f t="shared" ref="Q9481:R9481" si="7799">SUM(Q140)</f>
        <v>3500</v>
      </c>
      <c r="R9481" s="75">
        <f t="shared" si="7799"/>
        <v>3500</v>
      </c>
      <c r="S9481" s="75">
        <f t="shared" ref="S9481" si="7800">SUM(S140)</f>
        <v>3500</v>
      </c>
      <c r="T9481" s="75">
        <f t="shared" ref="T9481:X9481" si="7801">SUM(T140)</f>
        <v>0</v>
      </c>
      <c r="U9481" s="75">
        <f t="shared" si="7801"/>
        <v>0</v>
      </c>
      <c r="V9481" s="75">
        <f t="shared" si="7801"/>
        <v>0</v>
      </c>
      <c r="W9481" s="75">
        <f t="shared" si="7801"/>
        <v>0</v>
      </c>
      <c r="X9481" s="75">
        <f t="shared" si="7801"/>
        <v>3500</v>
      </c>
      <c r="Y9481" s="238">
        <f t="shared" si="7789"/>
        <v>100</v>
      </c>
    </row>
    <row r="9482" spans="1:25" s="76" customFormat="1">
      <c r="A9482" s="250" t="s">
        <v>2703</v>
      </c>
      <c r="B9482" s="250"/>
      <c r="C9482" s="250"/>
      <c r="D9482" s="250"/>
      <c r="E9482" s="250"/>
      <c r="F9482" s="250"/>
      <c r="G9482" s="250"/>
      <c r="H9482" s="250"/>
      <c r="I9482" s="75">
        <f t="shared" ref="I9482:P9482" si="7802">SUM(I196)</f>
        <v>6500</v>
      </c>
      <c r="J9482" s="75">
        <f t="shared" si="7802"/>
        <v>6500</v>
      </c>
      <c r="K9482" s="75">
        <f t="shared" si="7802"/>
        <v>0</v>
      </c>
      <c r="L9482" s="75">
        <f t="shared" si="7802"/>
        <v>0</v>
      </c>
      <c r="M9482" s="75">
        <f t="shared" si="7802"/>
        <v>0</v>
      </c>
      <c r="N9482" s="75">
        <f t="shared" si="7802"/>
        <v>0</v>
      </c>
      <c r="O9482" s="75">
        <f t="shared" si="7802"/>
        <v>0</v>
      </c>
      <c r="P9482" s="75">
        <f t="shared" si="7802"/>
        <v>0</v>
      </c>
      <c r="Q9482" s="75">
        <f t="shared" ref="Q9482:R9482" si="7803">SUM(Q196)</f>
        <v>6500</v>
      </c>
      <c r="R9482" s="75">
        <f t="shared" si="7803"/>
        <v>6500</v>
      </c>
      <c r="S9482" s="75">
        <f t="shared" ref="S9482" si="7804">SUM(S196)</f>
        <v>6500</v>
      </c>
      <c r="T9482" s="75">
        <f t="shared" ref="T9482:X9482" si="7805">SUM(T196)</f>
        <v>0</v>
      </c>
      <c r="U9482" s="75">
        <f t="shared" si="7805"/>
        <v>0</v>
      </c>
      <c r="V9482" s="75">
        <f t="shared" si="7805"/>
        <v>0</v>
      </c>
      <c r="W9482" s="75">
        <f t="shared" si="7805"/>
        <v>0</v>
      </c>
      <c r="X9482" s="75">
        <f t="shared" si="7805"/>
        <v>6500</v>
      </c>
      <c r="Y9482" s="238">
        <f t="shared" si="7789"/>
        <v>100</v>
      </c>
    </row>
    <row r="9483" spans="1:25" s="76" customFormat="1">
      <c r="A9483" s="250" t="s">
        <v>2704</v>
      </c>
      <c r="B9483" s="250"/>
      <c r="C9483" s="250"/>
      <c r="D9483" s="250"/>
      <c r="E9483" s="250"/>
      <c r="F9483" s="250"/>
      <c r="G9483" s="250"/>
      <c r="H9483" s="250"/>
      <c r="I9483" s="75"/>
      <c r="J9483" s="75"/>
      <c r="K9483" s="75"/>
      <c r="L9483" s="75"/>
      <c r="M9483" s="75"/>
      <c r="N9483" s="75"/>
      <c r="O9483" s="75"/>
      <c r="P9483" s="75"/>
      <c r="Q9483" s="75">
        <v>0</v>
      </c>
      <c r="R9483" s="75"/>
      <c r="S9483" s="75"/>
      <c r="T9483" s="75"/>
      <c r="U9483" s="75"/>
      <c r="V9483" s="75"/>
      <c r="W9483" s="75"/>
      <c r="X9483" s="75"/>
      <c r="Y9483" s="238">
        <f t="shared" si="7789"/>
        <v>0</v>
      </c>
    </row>
    <row r="9484" spans="1:25" s="76" customFormat="1">
      <c r="A9484" s="250" t="s">
        <v>2705</v>
      </c>
      <c r="B9484" s="250"/>
      <c r="C9484" s="250"/>
      <c r="D9484" s="250"/>
      <c r="E9484" s="250"/>
      <c r="F9484" s="250"/>
      <c r="G9484" s="250"/>
      <c r="H9484" s="250"/>
      <c r="I9484" s="75">
        <f t="shared" ref="I9484:P9484" si="7806">SUM(I258)</f>
        <v>1870</v>
      </c>
      <c r="J9484" s="75">
        <f t="shared" si="7806"/>
        <v>1870</v>
      </c>
      <c r="K9484" s="75">
        <f t="shared" si="7806"/>
        <v>0</v>
      </c>
      <c r="L9484" s="75">
        <f t="shared" si="7806"/>
        <v>0</v>
      </c>
      <c r="M9484" s="75">
        <f t="shared" si="7806"/>
        <v>0</v>
      </c>
      <c r="N9484" s="75">
        <f t="shared" si="7806"/>
        <v>0</v>
      </c>
      <c r="O9484" s="75">
        <f t="shared" si="7806"/>
        <v>0</v>
      </c>
      <c r="P9484" s="75">
        <f t="shared" si="7806"/>
        <v>0</v>
      </c>
      <c r="Q9484" s="75">
        <f t="shared" ref="Q9484:R9484" si="7807">SUM(Q258)</f>
        <v>1870</v>
      </c>
      <c r="R9484" s="75">
        <f t="shared" si="7807"/>
        <v>1870</v>
      </c>
      <c r="S9484" s="75">
        <f t="shared" ref="S9484" si="7808">SUM(S258)</f>
        <v>1870</v>
      </c>
      <c r="T9484" s="75">
        <f t="shared" ref="T9484:X9484" si="7809">SUM(T258)</f>
        <v>0</v>
      </c>
      <c r="U9484" s="75">
        <f t="shared" si="7809"/>
        <v>0</v>
      </c>
      <c r="V9484" s="75">
        <f t="shared" si="7809"/>
        <v>0</v>
      </c>
      <c r="W9484" s="75">
        <f t="shared" si="7809"/>
        <v>0</v>
      </c>
      <c r="X9484" s="75">
        <f t="shared" si="7809"/>
        <v>1870</v>
      </c>
      <c r="Y9484" s="238">
        <f t="shared" si="7789"/>
        <v>100</v>
      </c>
    </row>
    <row r="9485" spans="1:25" s="76" customFormat="1">
      <c r="A9485" s="250" t="s">
        <v>2706</v>
      </c>
      <c r="B9485" s="250"/>
      <c r="C9485" s="250"/>
      <c r="D9485" s="250"/>
      <c r="E9485" s="250"/>
      <c r="F9485" s="250"/>
      <c r="G9485" s="250"/>
      <c r="H9485" s="250"/>
      <c r="I9485" s="75">
        <f t="shared" ref="I9485:P9485" si="7810">SUM(I291)</f>
        <v>9500</v>
      </c>
      <c r="J9485" s="75">
        <f t="shared" si="7810"/>
        <v>9500</v>
      </c>
      <c r="K9485" s="75">
        <f t="shared" si="7810"/>
        <v>0</v>
      </c>
      <c r="L9485" s="75">
        <f t="shared" si="7810"/>
        <v>0</v>
      </c>
      <c r="M9485" s="75">
        <f t="shared" si="7810"/>
        <v>0</v>
      </c>
      <c r="N9485" s="75">
        <f t="shared" si="7810"/>
        <v>0</v>
      </c>
      <c r="O9485" s="75">
        <f t="shared" si="7810"/>
        <v>0</v>
      </c>
      <c r="P9485" s="75">
        <f t="shared" si="7810"/>
        <v>0</v>
      </c>
      <c r="Q9485" s="75">
        <f t="shared" ref="Q9485:R9485" si="7811">SUM(Q291)</f>
        <v>7965</v>
      </c>
      <c r="R9485" s="75">
        <f t="shared" si="7811"/>
        <v>7965</v>
      </c>
      <c r="S9485" s="75">
        <f t="shared" ref="S9485" si="7812">SUM(S291)</f>
        <v>7965</v>
      </c>
      <c r="T9485" s="75">
        <f t="shared" ref="T9485:X9485" si="7813">SUM(T291)</f>
        <v>0</v>
      </c>
      <c r="U9485" s="75">
        <f t="shared" si="7813"/>
        <v>0</v>
      </c>
      <c r="V9485" s="75">
        <f t="shared" si="7813"/>
        <v>0</v>
      </c>
      <c r="W9485" s="75">
        <f t="shared" si="7813"/>
        <v>0</v>
      </c>
      <c r="X9485" s="75">
        <f t="shared" si="7813"/>
        <v>7965</v>
      </c>
      <c r="Y9485" s="238">
        <f t="shared" si="7789"/>
        <v>100</v>
      </c>
    </row>
    <row r="9486" spans="1:25" s="76" customFormat="1">
      <c r="A9486" s="250" t="s">
        <v>2707</v>
      </c>
      <c r="B9486" s="250"/>
      <c r="C9486" s="250"/>
      <c r="D9486" s="250"/>
      <c r="E9486" s="250"/>
      <c r="F9486" s="250"/>
      <c r="G9486" s="250"/>
      <c r="H9486" s="250"/>
      <c r="I9486" s="75">
        <f t="shared" ref="I9486:P9486" si="7814">SUM(I329)</f>
        <v>76000</v>
      </c>
      <c r="J9486" s="75">
        <f t="shared" si="7814"/>
        <v>76000</v>
      </c>
      <c r="K9486" s="75">
        <f t="shared" si="7814"/>
        <v>0</v>
      </c>
      <c r="L9486" s="75">
        <f t="shared" si="7814"/>
        <v>0</v>
      </c>
      <c r="M9486" s="75">
        <f t="shared" si="7814"/>
        <v>0</v>
      </c>
      <c r="N9486" s="75">
        <f t="shared" si="7814"/>
        <v>0</v>
      </c>
      <c r="O9486" s="75">
        <f t="shared" si="7814"/>
        <v>0</v>
      </c>
      <c r="P9486" s="75">
        <f t="shared" si="7814"/>
        <v>0</v>
      </c>
      <c r="Q9486" s="75">
        <f t="shared" ref="Q9486:R9486" si="7815">SUM(Q329)</f>
        <v>76000</v>
      </c>
      <c r="R9486" s="75">
        <f t="shared" si="7815"/>
        <v>76000</v>
      </c>
      <c r="S9486" s="75">
        <f t="shared" ref="S9486" si="7816">SUM(S329)</f>
        <v>76000</v>
      </c>
      <c r="T9486" s="75">
        <f t="shared" ref="T9486:X9486" si="7817">SUM(T329)</f>
        <v>0</v>
      </c>
      <c r="U9486" s="75">
        <f t="shared" si="7817"/>
        <v>0</v>
      </c>
      <c r="V9486" s="75">
        <f t="shared" si="7817"/>
        <v>0</v>
      </c>
      <c r="W9486" s="75">
        <f t="shared" si="7817"/>
        <v>0</v>
      </c>
      <c r="X9486" s="75">
        <f t="shared" si="7817"/>
        <v>76000</v>
      </c>
      <c r="Y9486" s="238">
        <f t="shared" si="7789"/>
        <v>100</v>
      </c>
    </row>
    <row r="9487" spans="1:25" s="76" customFormat="1">
      <c r="A9487" s="250" t="s">
        <v>2708</v>
      </c>
      <c r="B9487" s="250"/>
      <c r="C9487" s="250"/>
      <c r="D9487" s="250"/>
      <c r="E9487" s="250"/>
      <c r="F9487" s="250"/>
      <c r="G9487" s="250"/>
      <c r="H9487" s="250"/>
      <c r="I9487" s="75">
        <f t="shared" ref="I9487:P9487" si="7818">SUM(I375)</f>
        <v>5000</v>
      </c>
      <c r="J9487" s="75">
        <f t="shared" si="7818"/>
        <v>5000</v>
      </c>
      <c r="K9487" s="75">
        <f t="shared" si="7818"/>
        <v>0</v>
      </c>
      <c r="L9487" s="75">
        <f t="shared" si="7818"/>
        <v>0</v>
      </c>
      <c r="M9487" s="75">
        <f t="shared" si="7818"/>
        <v>0</v>
      </c>
      <c r="N9487" s="75">
        <f t="shared" si="7818"/>
        <v>0</v>
      </c>
      <c r="O9487" s="75">
        <f t="shared" si="7818"/>
        <v>0</v>
      </c>
      <c r="P9487" s="75">
        <f t="shared" si="7818"/>
        <v>0</v>
      </c>
      <c r="Q9487" s="75">
        <f t="shared" ref="Q9487:R9487" si="7819">SUM(Q375)</f>
        <v>5000</v>
      </c>
      <c r="R9487" s="75">
        <f t="shared" si="7819"/>
        <v>5000</v>
      </c>
      <c r="S9487" s="75">
        <f t="shared" ref="S9487" si="7820">SUM(S375)</f>
        <v>5000</v>
      </c>
      <c r="T9487" s="75">
        <f t="shared" ref="T9487:X9487" si="7821">SUM(T375)</f>
        <v>0</v>
      </c>
      <c r="U9487" s="75">
        <f t="shared" si="7821"/>
        <v>0</v>
      </c>
      <c r="V9487" s="75">
        <f t="shared" si="7821"/>
        <v>0</v>
      </c>
      <c r="W9487" s="75">
        <f t="shared" si="7821"/>
        <v>0</v>
      </c>
      <c r="X9487" s="75">
        <f t="shared" si="7821"/>
        <v>5000</v>
      </c>
      <c r="Y9487" s="238">
        <f t="shared" si="7789"/>
        <v>100</v>
      </c>
    </row>
    <row r="9488" spans="1:25" s="76" customFormat="1">
      <c r="A9488" s="250" t="s">
        <v>2709</v>
      </c>
      <c r="B9488" s="250"/>
      <c r="C9488" s="250"/>
      <c r="D9488" s="250"/>
      <c r="E9488" s="250"/>
      <c r="F9488" s="250"/>
      <c r="G9488" s="250"/>
      <c r="H9488" s="250"/>
      <c r="I9488" s="75">
        <f t="shared" ref="I9488:P9488" si="7822">SUM(I417)</f>
        <v>10000</v>
      </c>
      <c r="J9488" s="75">
        <f t="shared" si="7822"/>
        <v>10000</v>
      </c>
      <c r="K9488" s="75">
        <f t="shared" si="7822"/>
        <v>0</v>
      </c>
      <c r="L9488" s="75">
        <f t="shared" si="7822"/>
        <v>0</v>
      </c>
      <c r="M9488" s="75">
        <f t="shared" si="7822"/>
        <v>0</v>
      </c>
      <c r="N9488" s="75">
        <f t="shared" si="7822"/>
        <v>0</v>
      </c>
      <c r="O9488" s="75">
        <f t="shared" si="7822"/>
        <v>0</v>
      </c>
      <c r="P9488" s="75">
        <f t="shared" si="7822"/>
        <v>0</v>
      </c>
      <c r="Q9488" s="75">
        <f t="shared" ref="Q9488:R9488" si="7823">SUM(Q417)</f>
        <v>10089</v>
      </c>
      <c r="R9488" s="75">
        <f t="shared" si="7823"/>
        <v>10089</v>
      </c>
      <c r="S9488" s="75">
        <f t="shared" ref="S9488" si="7824">SUM(S417)</f>
        <v>10089</v>
      </c>
      <c r="T9488" s="75">
        <f t="shared" ref="T9488:X9488" si="7825">SUM(T417)</f>
        <v>0</v>
      </c>
      <c r="U9488" s="75">
        <f t="shared" si="7825"/>
        <v>0</v>
      </c>
      <c r="V9488" s="75">
        <f t="shared" si="7825"/>
        <v>0</v>
      </c>
      <c r="W9488" s="75">
        <f t="shared" si="7825"/>
        <v>0</v>
      </c>
      <c r="X9488" s="75">
        <f t="shared" si="7825"/>
        <v>10089</v>
      </c>
      <c r="Y9488" s="238">
        <f t="shared" si="7789"/>
        <v>100</v>
      </c>
    </row>
    <row r="9489" spans="1:25" s="76" customFormat="1">
      <c r="A9489" s="250" t="s">
        <v>2710</v>
      </c>
      <c r="B9489" s="250"/>
      <c r="C9489" s="250"/>
      <c r="D9489" s="250"/>
      <c r="E9489" s="250"/>
      <c r="F9489" s="250"/>
      <c r="G9489" s="250"/>
      <c r="H9489" s="250"/>
      <c r="I9489" s="75">
        <f t="shared" ref="I9489:P9489" si="7826">SUM(I473)</f>
        <v>93150</v>
      </c>
      <c r="J9489" s="75">
        <f t="shared" si="7826"/>
        <v>91500</v>
      </c>
      <c r="K9489" s="75">
        <f t="shared" si="7826"/>
        <v>1650</v>
      </c>
      <c r="L9489" s="75">
        <f t="shared" si="7826"/>
        <v>0</v>
      </c>
      <c r="M9489" s="75">
        <f t="shared" si="7826"/>
        <v>0</v>
      </c>
      <c r="N9489" s="75">
        <f t="shared" si="7826"/>
        <v>1650</v>
      </c>
      <c r="O9489" s="75">
        <f t="shared" si="7826"/>
        <v>0</v>
      </c>
      <c r="P9489" s="75">
        <f t="shared" si="7826"/>
        <v>0</v>
      </c>
      <c r="Q9489" s="75">
        <f t="shared" ref="Q9489:R9489" si="7827">SUM(Q473)</f>
        <v>93150</v>
      </c>
      <c r="R9489" s="75">
        <f t="shared" si="7827"/>
        <v>91500</v>
      </c>
      <c r="S9489" s="75">
        <f t="shared" ref="S9489" si="7828">SUM(S473)</f>
        <v>91500</v>
      </c>
      <c r="T9489" s="75">
        <f t="shared" ref="T9489:X9489" si="7829">SUM(T473)</f>
        <v>0</v>
      </c>
      <c r="U9489" s="75">
        <f t="shared" si="7829"/>
        <v>0</v>
      </c>
      <c r="V9489" s="75">
        <f t="shared" si="7829"/>
        <v>0</v>
      </c>
      <c r="W9489" s="75">
        <f t="shared" si="7829"/>
        <v>0</v>
      </c>
      <c r="X9489" s="75">
        <f t="shared" si="7829"/>
        <v>91500</v>
      </c>
      <c r="Y9489" s="238">
        <f t="shared" si="7789"/>
        <v>100</v>
      </c>
    </row>
    <row r="9490" spans="1:25" s="76" customFormat="1">
      <c r="A9490" s="250" t="s">
        <v>2711</v>
      </c>
      <c r="B9490" s="250"/>
      <c r="C9490" s="250"/>
      <c r="D9490" s="250"/>
      <c r="E9490" s="250"/>
      <c r="F9490" s="250"/>
      <c r="G9490" s="250"/>
      <c r="H9490" s="250"/>
      <c r="I9490" s="75">
        <f t="shared" ref="I9490:P9490" si="7830">SUM(I518)</f>
        <v>257895</v>
      </c>
      <c r="J9490" s="75">
        <f t="shared" si="7830"/>
        <v>257895</v>
      </c>
      <c r="K9490" s="75">
        <f t="shared" si="7830"/>
        <v>0</v>
      </c>
      <c r="L9490" s="75">
        <f t="shared" si="7830"/>
        <v>0</v>
      </c>
      <c r="M9490" s="75">
        <f t="shared" si="7830"/>
        <v>0</v>
      </c>
      <c r="N9490" s="75">
        <f t="shared" si="7830"/>
        <v>0</v>
      </c>
      <c r="O9490" s="75">
        <f t="shared" si="7830"/>
        <v>0</v>
      </c>
      <c r="P9490" s="75">
        <f t="shared" si="7830"/>
        <v>0</v>
      </c>
      <c r="Q9490" s="75">
        <f t="shared" ref="Q9490:R9490" si="7831">SUM(Q518)</f>
        <v>257895</v>
      </c>
      <c r="R9490" s="75">
        <f t="shared" si="7831"/>
        <v>257895</v>
      </c>
      <c r="S9490" s="75">
        <f t="shared" ref="S9490" si="7832">SUM(S518)</f>
        <v>257895</v>
      </c>
      <c r="T9490" s="75">
        <f t="shared" ref="T9490:X9490" si="7833">SUM(T518)</f>
        <v>0</v>
      </c>
      <c r="U9490" s="75">
        <f t="shared" si="7833"/>
        <v>0</v>
      </c>
      <c r="V9490" s="75">
        <f t="shared" si="7833"/>
        <v>0</v>
      </c>
      <c r="W9490" s="75">
        <f t="shared" si="7833"/>
        <v>0</v>
      </c>
      <c r="X9490" s="75">
        <f t="shared" si="7833"/>
        <v>257895</v>
      </c>
      <c r="Y9490" s="238">
        <f t="shared" si="7789"/>
        <v>100</v>
      </c>
    </row>
    <row r="9491" spans="1:25" s="76" customFormat="1">
      <c r="A9491" s="250" t="s">
        <v>2712</v>
      </c>
      <c r="B9491" s="250"/>
      <c r="C9491" s="250"/>
      <c r="D9491" s="250"/>
      <c r="E9491" s="250"/>
      <c r="F9491" s="250"/>
      <c r="G9491" s="250"/>
      <c r="H9491" s="250"/>
      <c r="I9491" s="75">
        <f t="shared" ref="I9491:P9491" si="7834">SUM(I566)</f>
        <v>89080</v>
      </c>
      <c r="J9491" s="75">
        <f t="shared" si="7834"/>
        <v>87880</v>
      </c>
      <c r="K9491" s="75">
        <f t="shared" si="7834"/>
        <v>1200</v>
      </c>
      <c r="L9491" s="75">
        <f t="shared" si="7834"/>
        <v>0</v>
      </c>
      <c r="M9491" s="75">
        <f t="shared" si="7834"/>
        <v>0</v>
      </c>
      <c r="N9491" s="75">
        <f t="shared" si="7834"/>
        <v>1200</v>
      </c>
      <c r="O9491" s="75">
        <f t="shared" si="7834"/>
        <v>0</v>
      </c>
      <c r="P9491" s="75">
        <f t="shared" si="7834"/>
        <v>0</v>
      </c>
      <c r="Q9491" s="75">
        <f t="shared" ref="Q9491:R9491" si="7835">SUM(Q566)</f>
        <v>86280</v>
      </c>
      <c r="R9491" s="75">
        <f t="shared" si="7835"/>
        <v>85080</v>
      </c>
      <c r="S9491" s="75">
        <f t="shared" ref="S9491" si="7836">SUM(S566)</f>
        <v>85080</v>
      </c>
      <c r="T9491" s="75">
        <f t="shared" ref="T9491:X9491" si="7837">SUM(T566)</f>
        <v>0</v>
      </c>
      <c r="U9491" s="75">
        <f t="shared" si="7837"/>
        <v>0</v>
      </c>
      <c r="V9491" s="75">
        <f t="shared" si="7837"/>
        <v>0</v>
      </c>
      <c r="W9491" s="75">
        <f t="shared" si="7837"/>
        <v>0</v>
      </c>
      <c r="X9491" s="75">
        <f t="shared" si="7837"/>
        <v>85080</v>
      </c>
      <c r="Y9491" s="238">
        <f t="shared" si="7789"/>
        <v>100</v>
      </c>
    </row>
    <row r="9492" spans="1:25" s="76" customFormat="1">
      <c r="A9492" s="250" t="s">
        <v>2713</v>
      </c>
      <c r="B9492" s="250"/>
      <c r="C9492" s="250"/>
      <c r="D9492" s="250"/>
      <c r="E9492" s="250"/>
      <c r="F9492" s="250"/>
      <c r="G9492" s="250"/>
      <c r="H9492" s="250"/>
      <c r="I9492" s="75">
        <f t="shared" ref="I9492:P9492" si="7838">SUM(I612)</f>
        <v>10100</v>
      </c>
      <c r="J9492" s="75">
        <f t="shared" si="7838"/>
        <v>10100</v>
      </c>
      <c r="K9492" s="75">
        <f t="shared" si="7838"/>
        <v>0</v>
      </c>
      <c r="L9492" s="75">
        <f t="shared" si="7838"/>
        <v>0</v>
      </c>
      <c r="M9492" s="75">
        <f t="shared" si="7838"/>
        <v>0</v>
      </c>
      <c r="N9492" s="75">
        <f t="shared" si="7838"/>
        <v>0</v>
      </c>
      <c r="O9492" s="75">
        <f t="shared" si="7838"/>
        <v>0</v>
      </c>
      <c r="P9492" s="75">
        <f t="shared" si="7838"/>
        <v>0</v>
      </c>
      <c r="Q9492" s="75">
        <f t="shared" ref="Q9492:R9492" si="7839">SUM(Q612)</f>
        <v>10620</v>
      </c>
      <c r="R9492" s="75">
        <f t="shared" si="7839"/>
        <v>10620</v>
      </c>
      <c r="S9492" s="75">
        <f t="shared" ref="S9492" si="7840">SUM(S612)</f>
        <v>10620</v>
      </c>
      <c r="T9492" s="75">
        <f t="shared" ref="T9492:X9492" si="7841">SUM(T612)</f>
        <v>0</v>
      </c>
      <c r="U9492" s="75">
        <f t="shared" si="7841"/>
        <v>0</v>
      </c>
      <c r="V9492" s="75">
        <f t="shared" si="7841"/>
        <v>0</v>
      </c>
      <c r="W9492" s="75">
        <f t="shared" si="7841"/>
        <v>0</v>
      </c>
      <c r="X9492" s="75">
        <f t="shared" si="7841"/>
        <v>10620</v>
      </c>
      <c r="Y9492" s="238">
        <f t="shared" si="7789"/>
        <v>100</v>
      </c>
    </row>
    <row r="9493" spans="1:25" s="76" customFormat="1">
      <c r="A9493" s="250" t="s">
        <v>2714</v>
      </c>
      <c r="B9493" s="250"/>
      <c r="C9493" s="250"/>
      <c r="D9493" s="250"/>
      <c r="E9493" s="250"/>
      <c r="F9493" s="250"/>
      <c r="G9493" s="250"/>
      <c r="H9493" s="250"/>
      <c r="I9493" s="75">
        <f t="shared" ref="I9493:P9493" si="7842">SUM(I660)</f>
        <v>10800</v>
      </c>
      <c r="J9493" s="75">
        <f t="shared" si="7842"/>
        <v>10800</v>
      </c>
      <c r="K9493" s="75">
        <f t="shared" si="7842"/>
        <v>0</v>
      </c>
      <c r="L9493" s="75">
        <f t="shared" si="7842"/>
        <v>0</v>
      </c>
      <c r="M9493" s="75">
        <f t="shared" si="7842"/>
        <v>0</v>
      </c>
      <c r="N9493" s="75">
        <f t="shared" si="7842"/>
        <v>0</v>
      </c>
      <c r="O9493" s="75">
        <f t="shared" si="7842"/>
        <v>0</v>
      </c>
      <c r="P9493" s="75">
        <f t="shared" si="7842"/>
        <v>0</v>
      </c>
      <c r="Q9493" s="75">
        <f t="shared" ref="Q9493:R9493" si="7843">SUM(Q660)</f>
        <v>10800</v>
      </c>
      <c r="R9493" s="75">
        <f t="shared" si="7843"/>
        <v>10800</v>
      </c>
      <c r="S9493" s="75">
        <f t="shared" ref="S9493" si="7844">SUM(S660)</f>
        <v>10800</v>
      </c>
      <c r="T9493" s="75">
        <f t="shared" ref="T9493:X9493" si="7845">SUM(T660)</f>
        <v>0</v>
      </c>
      <c r="U9493" s="75">
        <f t="shared" si="7845"/>
        <v>0</v>
      </c>
      <c r="V9493" s="75">
        <f t="shared" si="7845"/>
        <v>0</v>
      </c>
      <c r="W9493" s="75">
        <f t="shared" si="7845"/>
        <v>0</v>
      </c>
      <c r="X9493" s="75">
        <f t="shared" si="7845"/>
        <v>10800</v>
      </c>
      <c r="Y9493" s="238">
        <f t="shared" si="7789"/>
        <v>100</v>
      </c>
    </row>
    <row r="9494" spans="1:25" s="76" customFormat="1">
      <c r="A9494" s="250" t="s">
        <v>2689</v>
      </c>
      <c r="B9494" s="250"/>
      <c r="C9494" s="250"/>
      <c r="D9494" s="250"/>
      <c r="E9494" s="250"/>
      <c r="F9494" s="250"/>
      <c r="G9494" s="250"/>
      <c r="H9494" s="250"/>
      <c r="I9494" s="75">
        <f t="shared" ref="I9494:P9494" si="7846">SUM(I740)</f>
        <v>41085</v>
      </c>
      <c r="J9494" s="75">
        <f t="shared" si="7846"/>
        <v>41085</v>
      </c>
      <c r="K9494" s="75">
        <f t="shared" si="7846"/>
        <v>0</v>
      </c>
      <c r="L9494" s="75">
        <f t="shared" si="7846"/>
        <v>0</v>
      </c>
      <c r="M9494" s="75">
        <f t="shared" si="7846"/>
        <v>0</v>
      </c>
      <c r="N9494" s="75">
        <f t="shared" si="7846"/>
        <v>0</v>
      </c>
      <c r="O9494" s="75">
        <f t="shared" si="7846"/>
        <v>0</v>
      </c>
      <c r="P9494" s="75">
        <f t="shared" si="7846"/>
        <v>0</v>
      </c>
      <c r="Q9494" s="75">
        <f t="shared" ref="Q9494:R9494" si="7847">SUM(Q740)</f>
        <v>41685</v>
      </c>
      <c r="R9494" s="75">
        <f t="shared" si="7847"/>
        <v>41685</v>
      </c>
      <c r="S9494" s="75">
        <f t="shared" ref="S9494" si="7848">SUM(S740)</f>
        <v>41685</v>
      </c>
      <c r="T9494" s="75">
        <f t="shared" ref="T9494:X9494" si="7849">SUM(T740)</f>
        <v>0</v>
      </c>
      <c r="U9494" s="75">
        <f t="shared" si="7849"/>
        <v>0</v>
      </c>
      <c r="V9494" s="75">
        <f t="shared" si="7849"/>
        <v>0</v>
      </c>
      <c r="W9494" s="75">
        <f t="shared" si="7849"/>
        <v>0</v>
      </c>
      <c r="X9494" s="75">
        <f t="shared" si="7849"/>
        <v>41685</v>
      </c>
      <c r="Y9494" s="238">
        <f t="shared" si="7789"/>
        <v>100</v>
      </c>
    </row>
    <row r="9495" spans="1:25" s="76" customFormat="1">
      <c r="A9495" s="250" t="s">
        <v>2715</v>
      </c>
      <c r="B9495" s="250"/>
      <c r="C9495" s="250"/>
      <c r="D9495" s="250"/>
      <c r="E9495" s="250"/>
      <c r="F9495" s="250"/>
      <c r="G9495" s="250"/>
      <c r="H9495" s="250"/>
      <c r="I9495" s="75">
        <f t="shared" ref="I9495:P9495" si="7850">SUM(I813)</f>
        <v>11250</v>
      </c>
      <c r="J9495" s="75">
        <f t="shared" si="7850"/>
        <v>11250</v>
      </c>
      <c r="K9495" s="75">
        <f t="shared" si="7850"/>
        <v>0</v>
      </c>
      <c r="L9495" s="75">
        <f t="shared" si="7850"/>
        <v>0</v>
      </c>
      <c r="M9495" s="75">
        <f t="shared" si="7850"/>
        <v>0</v>
      </c>
      <c r="N9495" s="75">
        <f t="shared" si="7850"/>
        <v>0</v>
      </c>
      <c r="O9495" s="75">
        <f t="shared" si="7850"/>
        <v>0</v>
      </c>
      <c r="P9495" s="75">
        <f t="shared" si="7850"/>
        <v>0</v>
      </c>
      <c r="Q9495" s="75">
        <f t="shared" ref="Q9495:R9495" si="7851">SUM(Q813)</f>
        <v>11250</v>
      </c>
      <c r="R9495" s="75">
        <f t="shared" si="7851"/>
        <v>11250</v>
      </c>
      <c r="S9495" s="75">
        <f t="shared" ref="S9495" si="7852">SUM(S813)</f>
        <v>11250</v>
      </c>
      <c r="T9495" s="75">
        <f t="shared" ref="T9495:X9495" si="7853">SUM(T813)</f>
        <v>0</v>
      </c>
      <c r="U9495" s="75">
        <f t="shared" si="7853"/>
        <v>0</v>
      </c>
      <c r="V9495" s="75">
        <f t="shared" si="7853"/>
        <v>0</v>
      </c>
      <c r="W9495" s="75">
        <f t="shared" si="7853"/>
        <v>0</v>
      </c>
      <c r="X9495" s="75">
        <f t="shared" si="7853"/>
        <v>11250</v>
      </c>
      <c r="Y9495" s="238">
        <f t="shared" si="7789"/>
        <v>100</v>
      </c>
    </row>
    <row r="9496" spans="1:25" s="76" customFormat="1">
      <c r="A9496" s="250" t="s">
        <v>2716</v>
      </c>
      <c r="B9496" s="250"/>
      <c r="C9496" s="250"/>
      <c r="D9496" s="250"/>
      <c r="E9496" s="250"/>
      <c r="F9496" s="250"/>
      <c r="G9496" s="250"/>
      <c r="H9496" s="250"/>
      <c r="I9496" s="75">
        <f t="shared" ref="I9496:P9496" si="7854">SUM(I906)</f>
        <v>10000</v>
      </c>
      <c r="J9496" s="75">
        <f t="shared" si="7854"/>
        <v>0</v>
      </c>
      <c r="K9496" s="75">
        <f t="shared" si="7854"/>
        <v>0</v>
      </c>
      <c r="L9496" s="75">
        <f t="shared" si="7854"/>
        <v>0</v>
      </c>
      <c r="M9496" s="75">
        <f t="shared" si="7854"/>
        <v>0</v>
      </c>
      <c r="N9496" s="75">
        <f t="shared" si="7854"/>
        <v>0</v>
      </c>
      <c r="O9496" s="75">
        <f t="shared" si="7854"/>
        <v>10000</v>
      </c>
      <c r="P9496" s="75">
        <f t="shared" si="7854"/>
        <v>0</v>
      </c>
      <c r="Q9496" s="75">
        <f t="shared" ref="Q9496:R9496" si="7855">SUM(Q906)</f>
        <v>10000</v>
      </c>
      <c r="R9496" s="75">
        <f t="shared" si="7855"/>
        <v>10000</v>
      </c>
      <c r="S9496" s="75">
        <f t="shared" ref="S9496" si="7856">SUM(S906)</f>
        <v>10000</v>
      </c>
      <c r="T9496" s="75">
        <f t="shared" ref="T9496:X9496" si="7857">SUM(T906)</f>
        <v>0</v>
      </c>
      <c r="U9496" s="75">
        <f t="shared" si="7857"/>
        <v>0</v>
      </c>
      <c r="V9496" s="75">
        <f t="shared" si="7857"/>
        <v>0</v>
      </c>
      <c r="W9496" s="75">
        <f t="shared" si="7857"/>
        <v>0</v>
      </c>
      <c r="X9496" s="75">
        <f t="shared" si="7857"/>
        <v>10000</v>
      </c>
      <c r="Y9496" s="238">
        <f t="shared" si="7789"/>
        <v>100</v>
      </c>
    </row>
    <row r="9497" spans="1:25" s="76" customFormat="1">
      <c r="A9497" s="250" t="s">
        <v>2717</v>
      </c>
      <c r="B9497" s="250"/>
      <c r="C9497" s="250"/>
      <c r="D9497" s="250"/>
      <c r="E9497" s="250"/>
      <c r="F9497" s="250"/>
      <c r="G9497" s="250"/>
      <c r="H9497" s="250"/>
      <c r="I9497" s="75">
        <f t="shared" ref="I9497:P9497" si="7858">SUM(I977)</f>
        <v>174000</v>
      </c>
      <c r="J9497" s="75">
        <f t="shared" si="7858"/>
        <v>174000</v>
      </c>
      <c r="K9497" s="75">
        <f t="shared" si="7858"/>
        <v>0</v>
      </c>
      <c r="L9497" s="75">
        <f t="shared" si="7858"/>
        <v>0</v>
      </c>
      <c r="M9497" s="75">
        <f t="shared" si="7858"/>
        <v>0</v>
      </c>
      <c r="N9497" s="75">
        <f t="shared" si="7858"/>
        <v>0</v>
      </c>
      <c r="O9497" s="75">
        <f t="shared" si="7858"/>
        <v>0</v>
      </c>
      <c r="P9497" s="75">
        <f t="shared" si="7858"/>
        <v>0</v>
      </c>
      <c r="Q9497" s="75">
        <f t="shared" ref="Q9497:R9497" si="7859">SUM(Q977)</f>
        <v>174000</v>
      </c>
      <c r="R9497" s="75">
        <f t="shared" si="7859"/>
        <v>174000</v>
      </c>
      <c r="S9497" s="75">
        <f t="shared" ref="S9497" si="7860">SUM(S977)</f>
        <v>174000</v>
      </c>
      <c r="T9497" s="75">
        <f t="shared" ref="T9497:X9497" si="7861">SUM(T977)</f>
        <v>0</v>
      </c>
      <c r="U9497" s="75">
        <f t="shared" si="7861"/>
        <v>0</v>
      </c>
      <c r="V9497" s="75">
        <f t="shared" si="7861"/>
        <v>0</v>
      </c>
      <c r="W9497" s="75">
        <f t="shared" si="7861"/>
        <v>0</v>
      </c>
      <c r="X9497" s="75">
        <f t="shared" si="7861"/>
        <v>174000</v>
      </c>
      <c r="Y9497" s="238">
        <f t="shared" si="7789"/>
        <v>100</v>
      </c>
    </row>
    <row r="9498" spans="1:25" s="76" customFormat="1">
      <c r="A9498" s="250" t="s">
        <v>2718</v>
      </c>
      <c r="B9498" s="250"/>
      <c r="C9498" s="250"/>
      <c r="D9498" s="250"/>
      <c r="E9498" s="250"/>
      <c r="F9498" s="250"/>
      <c r="G9498" s="250"/>
      <c r="H9498" s="250"/>
      <c r="I9498" s="75">
        <f t="shared" ref="I9498:P9498" si="7862">SUM(I1045)</f>
        <v>785000</v>
      </c>
      <c r="J9498" s="75">
        <f t="shared" si="7862"/>
        <v>785000</v>
      </c>
      <c r="K9498" s="75">
        <f t="shared" si="7862"/>
        <v>0</v>
      </c>
      <c r="L9498" s="75">
        <f t="shared" si="7862"/>
        <v>0</v>
      </c>
      <c r="M9498" s="75">
        <f t="shared" si="7862"/>
        <v>0</v>
      </c>
      <c r="N9498" s="75">
        <f t="shared" si="7862"/>
        <v>0</v>
      </c>
      <c r="O9498" s="75">
        <f t="shared" si="7862"/>
        <v>0</v>
      </c>
      <c r="P9498" s="75">
        <f t="shared" si="7862"/>
        <v>0</v>
      </c>
      <c r="Q9498" s="75">
        <f t="shared" ref="Q9498:R9498" si="7863">SUM(Q1045)</f>
        <v>822519</v>
      </c>
      <c r="R9498" s="75">
        <f t="shared" si="7863"/>
        <v>822519</v>
      </c>
      <c r="S9498" s="75">
        <f t="shared" ref="S9498" si="7864">SUM(S1045)</f>
        <v>822519</v>
      </c>
      <c r="T9498" s="75">
        <f t="shared" ref="T9498:X9498" si="7865">SUM(T1045)</f>
        <v>0</v>
      </c>
      <c r="U9498" s="75">
        <f t="shared" si="7865"/>
        <v>0</v>
      </c>
      <c r="V9498" s="75">
        <f t="shared" si="7865"/>
        <v>0</v>
      </c>
      <c r="W9498" s="75">
        <f t="shared" si="7865"/>
        <v>0</v>
      </c>
      <c r="X9498" s="75">
        <f t="shared" si="7865"/>
        <v>822519</v>
      </c>
      <c r="Y9498" s="238">
        <f t="shared" si="7789"/>
        <v>100</v>
      </c>
    </row>
    <row r="9499" spans="1:25" s="76" customFormat="1">
      <c r="A9499" s="250" t="s">
        <v>2719</v>
      </c>
      <c r="B9499" s="250"/>
      <c r="C9499" s="250"/>
      <c r="D9499" s="250"/>
      <c r="E9499" s="250"/>
      <c r="F9499" s="250"/>
      <c r="G9499" s="250"/>
      <c r="H9499" s="250"/>
      <c r="I9499" s="75">
        <f t="shared" ref="I9499:P9499" si="7866">SUM(I1107)</f>
        <v>52140</v>
      </c>
      <c r="J9499" s="75">
        <f t="shared" si="7866"/>
        <v>52140</v>
      </c>
      <c r="K9499" s="75">
        <f t="shared" si="7866"/>
        <v>0</v>
      </c>
      <c r="L9499" s="75">
        <f t="shared" si="7866"/>
        <v>0</v>
      </c>
      <c r="M9499" s="75">
        <f t="shared" si="7866"/>
        <v>0</v>
      </c>
      <c r="N9499" s="75">
        <f t="shared" si="7866"/>
        <v>0</v>
      </c>
      <c r="O9499" s="75">
        <f t="shared" si="7866"/>
        <v>0</v>
      </c>
      <c r="P9499" s="75">
        <f t="shared" si="7866"/>
        <v>0</v>
      </c>
      <c r="Q9499" s="75">
        <f t="shared" ref="Q9499:R9499" si="7867">SUM(Q1107)</f>
        <v>52140</v>
      </c>
      <c r="R9499" s="75">
        <f t="shared" si="7867"/>
        <v>52140</v>
      </c>
      <c r="S9499" s="75">
        <f t="shared" ref="S9499" si="7868">SUM(S1107)</f>
        <v>52140</v>
      </c>
      <c r="T9499" s="75">
        <f t="shared" ref="T9499:X9499" si="7869">SUM(T1107)</f>
        <v>0</v>
      </c>
      <c r="U9499" s="75">
        <f t="shared" si="7869"/>
        <v>0</v>
      </c>
      <c r="V9499" s="75">
        <f t="shared" si="7869"/>
        <v>0</v>
      </c>
      <c r="W9499" s="75">
        <f t="shared" si="7869"/>
        <v>0</v>
      </c>
      <c r="X9499" s="75">
        <f t="shared" si="7869"/>
        <v>52140</v>
      </c>
      <c r="Y9499" s="238">
        <f t="shared" si="7789"/>
        <v>100</v>
      </c>
    </row>
    <row r="9500" spans="1:25" s="76" customFormat="1">
      <c r="A9500" s="250" t="s">
        <v>2720</v>
      </c>
      <c r="B9500" s="250"/>
      <c r="C9500" s="250"/>
      <c r="D9500" s="250"/>
      <c r="E9500" s="250"/>
      <c r="F9500" s="250"/>
      <c r="G9500" s="250"/>
      <c r="H9500" s="250"/>
      <c r="I9500" s="75">
        <f t="shared" ref="I9500:P9500" si="7870">SUM(I1215)</f>
        <v>0</v>
      </c>
      <c r="J9500" s="75">
        <f t="shared" si="7870"/>
        <v>0</v>
      </c>
      <c r="K9500" s="75">
        <f t="shared" si="7870"/>
        <v>0</v>
      </c>
      <c r="L9500" s="75">
        <f t="shared" si="7870"/>
        <v>0</v>
      </c>
      <c r="M9500" s="75">
        <f t="shared" si="7870"/>
        <v>0</v>
      </c>
      <c r="N9500" s="75">
        <f t="shared" si="7870"/>
        <v>0</v>
      </c>
      <c r="O9500" s="75">
        <f t="shared" si="7870"/>
        <v>0</v>
      </c>
      <c r="P9500" s="75">
        <f t="shared" si="7870"/>
        <v>0</v>
      </c>
      <c r="Q9500" s="75">
        <f t="shared" ref="Q9500:R9500" si="7871">SUM(Q1215)</f>
        <v>0</v>
      </c>
      <c r="R9500" s="75">
        <f t="shared" si="7871"/>
        <v>0</v>
      </c>
      <c r="S9500" s="75">
        <f t="shared" ref="S9500" si="7872">SUM(S1215)</f>
        <v>0</v>
      </c>
      <c r="T9500" s="75">
        <f t="shared" ref="T9500:X9500" si="7873">SUM(T1215)</f>
        <v>0</v>
      </c>
      <c r="U9500" s="75">
        <f t="shared" si="7873"/>
        <v>0</v>
      </c>
      <c r="V9500" s="75">
        <f t="shared" si="7873"/>
        <v>0</v>
      </c>
      <c r="W9500" s="75">
        <f t="shared" si="7873"/>
        <v>0</v>
      </c>
      <c r="X9500" s="75">
        <f t="shared" si="7873"/>
        <v>0</v>
      </c>
      <c r="Y9500" s="238">
        <f t="shared" si="7789"/>
        <v>0</v>
      </c>
    </row>
    <row r="9501" spans="1:25" s="76" customFormat="1">
      <c r="A9501" s="250" t="s">
        <v>2692</v>
      </c>
      <c r="B9501" s="250"/>
      <c r="C9501" s="250"/>
      <c r="D9501" s="250"/>
      <c r="E9501" s="250"/>
      <c r="F9501" s="250"/>
      <c r="G9501" s="250"/>
      <c r="H9501" s="250"/>
      <c r="I9501" s="75">
        <f t="shared" ref="I9501:P9501" si="7874">SUM(I1267)</f>
        <v>9900</v>
      </c>
      <c r="J9501" s="75">
        <f t="shared" si="7874"/>
        <v>9900</v>
      </c>
      <c r="K9501" s="75">
        <f t="shared" si="7874"/>
        <v>0</v>
      </c>
      <c r="L9501" s="75">
        <f t="shared" si="7874"/>
        <v>0</v>
      </c>
      <c r="M9501" s="75">
        <f t="shared" si="7874"/>
        <v>0</v>
      </c>
      <c r="N9501" s="75">
        <f t="shared" si="7874"/>
        <v>0</v>
      </c>
      <c r="O9501" s="75">
        <f t="shared" si="7874"/>
        <v>0</v>
      </c>
      <c r="P9501" s="75">
        <f t="shared" si="7874"/>
        <v>0</v>
      </c>
      <c r="Q9501" s="75">
        <f t="shared" ref="Q9501:R9501" si="7875">SUM(Q1267)</f>
        <v>9900</v>
      </c>
      <c r="R9501" s="75">
        <f t="shared" si="7875"/>
        <v>9900</v>
      </c>
      <c r="S9501" s="75">
        <f t="shared" ref="S9501" si="7876">SUM(S1267)</f>
        <v>9900</v>
      </c>
      <c r="T9501" s="75">
        <f t="shared" ref="T9501:X9501" si="7877">SUM(T1267)</f>
        <v>0</v>
      </c>
      <c r="U9501" s="75">
        <f t="shared" si="7877"/>
        <v>0</v>
      </c>
      <c r="V9501" s="75">
        <f t="shared" si="7877"/>
        <v>0</v>
      </c>
      <c r="W9501" s="75">
        <f t="shared" si="7877"/>
        <v>0</v>
      </c>
      <c r="X9501" s="75">
        <f t="shared" si="7877"/>
        <v>9900</v>
      </c>
      <c r="Y9501" s="238">
        <f t="shared" si="7789"/>
        <v>100</v>
      </c>
    </row>
    <row r="9502" spans="1:25" s="76" customFormat="1">
      <c r="A9502" s="250" t="s">
        <v>2721</v>
      </c>
      <c r="B9502" s="250"/>
      <c r="C9502" s="250"/>
      <c r="D9502" s="250"/>
      <c r="E9502" s="250"/>
      <c r="F9502" s="250"/>
      <c r="G9502" s="250"/>
      <c r="H9502" s="250"/>
      <c r="I9502" s="75">
        <f t="shared" ref="I9502:P9502" si="7878">SUM(I1318)</f>
        <v>31400</v>
      </c>
      <c r="J9502" s="75">
        <f t="shared" si="7878"/>
        <v>31400</v>
      </c>
      <c r="K9502" s="75">
        <f t="shared" si="7878"/>
        <v>0</v>
      </c>
      <c r="L9502" s="75">
        <f t="shared" si="7878"/>
        <v>0</v>
      </c>
      <c r="M9502" s="75">
        <f t="shared" si="7878"/>
        <v>0</v>
      </c>
      <c r="N9502" s="75">
        <f t="shared" si="7878"/>
        <v>0</v>
      </c>
      <c r="O9502" s="75">
        <f t="shared" si="7878"/>
        <v>0</v>
      </c>
      <c r="P9502" s="75">
        <f t="shared" si="7878"/>
        <v>0</v>
      </c>
      <c r="Q9502" s="75">
        <f t="shared" ref="Q9502:R9502" si="7879">SUM(Q1318)</f>
        <v>29205</v>
      </c>
      <c r="R9502" s="75">
        <f t="shared" si="7879"/>
        <v>29205</v>
      </c>
      <c r="S9502" s="75">
        <f t="shared" ref="S9502" si="7880">SUM(S1318)</f>
        <v>29205</v>
      </c>
      <c r="T9502" s="75">
        <f t="shared" ref="T9502:X9502" si="7881">SUM(T1318)</f>
        <v>0</v>
      </c>
      <c r="U9502" s="75">
        <f t="shared" si="7881"/>
        <v>0</v>
      </c>
      <c r="V9502" s="75">
        <f t="shared" si="7881"/>
        <v>0</v>
      </c>
      <c r="W9502" s="75">
        <f t="shared" si="7881"/>
        <v>0</v>
      </c>
      <c r="X9502" s="75">
        <f t="shared" si="7881"/>
        <v>29205</v>
      </c>
      <c r="Y9502" s="238">
        <f t="shared" si="7789"/>
        <v>100</v>
      </c>
    </row>
    <row r="9503" spans="1:25" s="76" customFormat="1">
      <c r="A9503" s="250" t="s">
        <v>2722</v>
      </c>
      <c r="B9503" s="250"/>
      <c r="C9503" s="250"/>
      <c r="D9503" s="250"/>
      <c r="E9503" s="250"/>
      <c r="F9503" s="250"/>
      <c r="G9503" s="250"/>
      <c r="H9503" s="250"/>
      <c r="I9503" s="75">
        <f t="shared" ref="I9503:P9503" si="7882">SUM(I1387)</f>
        <v>15000</v>
      </c>
      <c r="J9503" s="75">
        <f t="shared" si="7882"/>
        <v>15000</v>
      </c>
      <c r="K9503" s="75">
        <f t="shared" si="7882"/>
        <v>0</v>
      </c>
      <c r="L9503" s="75">
        <f t="shared" si="7882"/>
        <v>0</v>
      </c>
      <c r="M9503" s="75">
        <f t="shared" si="7882"/>
        <v>0</v>
      </c>
      <c r="N9503" s="75">
        <f t="shared" si="7882"/>
        <v>0</v>
      </c>
      <c r="O9503" s="75">
        <f t="shared" si="7882"/>
        <v>0</v>
      </c>
      <c r="P9503" s="75">
        <f t="shared" si="7882"/>
        <v>0</v>
      </c>
      <c r="Q9503" s="75">
        <f t="shared" ref="Q9503:R9503" si="7883">SUM(Q1387)</f>
        <v>15000</v>
      </c>
      <c r="R9503" s="75">
        <f t="shared" si="7883"/>
        <v>15000</v>
      </c>
      <c r="S9503" s="75">
        <f t="shared" ref="S9503" si="7884">SUM(S1387)</f>
        <v>15000</v>
      </c>
      <c r="T9503" s="75">
        <f t="shared" ref="T9503:X9503" si="7885">SUM(T1387)</f>
        <v>0</v>
      </c>
      <c r="U9503" s="75">
        <f t="shared" si="7885"/>
        <v>0</v>
      </c>
      <c r="V9503" s="75">
        <f t="shared" si="7885"/>
        <v>0</v>
      </c>
      <c r="W9503" s="75">
        <f t="shared" si="7885"/>
        <v>0</v>
      </c>
      <c r="X9503" s="75">
        <f t="shared" si="7885"/>
        <v>15000</v>
      </c>
      <c r="Y9503" s="238">
        <f t="shared" si="7789"/>
        <v>100</v>
      </c>
    </row>
    <row r="9504" spans="1:25" s="76" customFormat="1">
      <c r="A9504" s="250" t="s">
        <v>2788</v>
      </c>
      <c r="B9504" s="250"/>
      <c r="C9504" s="250"/>
      <c r="D9504" s="250"/>
      <c r="E9504" s="250"/>
      <c r="F9504" s="250"/>
      <c r="G9504" s="250"/>
      <c r="H9504" s="250"/>
      <c r="I9504" s="75">
        <f t="shared" ref="I9504:P9504" si="7886">SUM(I1471)</f>
        <v>22500</v>
      </c>
      <c r="J9504" s="75">
        <f t="shared" si="7886"/>
        <v>22500</v>
      </c>
      <c r="K9504" s="75">
        <f t="shared" si="7886"/>
        <v>0</v>
      </c>
      <c r="L9504" s="75">
        <f t="shared" si="7886"/>
        <v>0</v>
      </c>
      <c r="M9504" s="75">
        <f t="shared" si="7886"/>
        <v>0</v>
      </c>
      <c r="N9504" s="75">
        <f t="shared" si="7886"/>
        <v>0</v>
      </c>
      <c r="O9504" s="75">
        <f t="shared" si="7886"/>
        <v>0</v>
      </c>
      <c r="P9504" s="75">
        <f t="shared" si="7886"/>
        <v>0</v>
      </c>
      <c r="Q9504" s="75">
        <f t="shared" ref="Q9504:R9504" si="7887">SUM(Q1471)</f>
        <v>22500</v>
      </c>
      <c r="R9504" s="75">
        <f t="shared" si="7887"/>
        <v>22500</v>
      </c>
      <c r="S9504" s="75">
        <f t="shared" ref="S9504" si="7888">SUM(S1471)</f>
        <v>22500</v>
      </c>
      <c r="T9504" s="75">
        <f t="shared" ref="T9504:X9504" si="7889">SUM(T1471)</f>
        <v>0</v>
      </c>
      <c r="U9504" s="75">
        <f t="shared" si="7889"/>
        <v>0</v>
      </c>
      <c r="V9504" s="75">
        <f t="shared" si="7889"/>
        <v>0</v>
      </c>
      <c r="W9504" s="75">
        <f t="shared" si="7889"/>
        <v>0</v>
      </c>
      <c r="X9504" s="75">
        <f t="shared" si="7889"/>
        <v>22500</v>
      </c>
      <c r="Y9504" s="238">
        <f t="shared" si="7789"/>
        <v>100</v>
      </c>
    </row>
    <row r="9505" spans="1:25" s="76" customFormat="1">
      <c r="A9505" s="250" t="s">
        <v>2723</v>
      </c>
      <c r="B9505" s="250"/>
      <c r="C9505" s="250"/>
      <c r="D9505" s="250"/>
      <c r="E9505" s="250"/>
      <c r="F9505" s="250"/>
      <c r="G9505" s="250"/>
      <c r="H9505" s="250"/>
      <c r="I9505" s="75">
        <f t="shared" ref="I9505:P9505" si="7890">SUM(I1566)</f>
        <v>1820748</v>
      </c>
      <c r="J9505" s="75">
        <f t="shared" si="7890"/>
        <v>1793038</v>
      </c>
      <c r="K9505" s="75">
        <f t="shared" si="7890"/>
        <v>27710</v>
      </c>
      <c r="L9505" s="75">
        <f t="shared" si="7890"/>
        <v>26195</v>
      </c>
      <c r="M9505" s="75">
        <f t="shared" si="7890"/>
        <v>0</v>
      </c>
      <c r="N9505" s="75">
        <f t="shared" si="7890"/>
        <v>1515</v>
      </c>
      <c r="O9505" s="75">
        <f t="shared" si="7890"/>
        <v>0</v>
      </c>
      <c r="P9505" s="75">
        <f t="shared" si="7890"/>
        <v>0</v>
      </c>
      <c r="Q9505" s="75">
        <f t="shared" ref="Q9505:R9505" si="7891">SUM(Q1566)</f>
        <v>2087818</v>
      </c>
      <c r="R9505" s="75">
        <f t="shared" si="7891"/>
        <v>2060593</v>
      </c>
      <c r="S9505" s="75">
        <f t="shared" ref="S9505" si="7892">SUM(S1566)</f>
        <v>2060593</v>
      </c>
      <c r="T9505" s="75">
        <f t="shared" ref="T9505:X9505" si="7893">SUM(T1566)</f>
        <v>0</v>
      </c>
      <c r="U9505" s="75">
        <f t="shared" si="7893"/>
        <v>0</v>
      </c>
      <c r="V9505" s="75">
        <f t="shared" si="7893"/>
        <v>0</v>
      </c>
      <c r="W9505" s="75">
        <f t="shared" si="7893"/>
        <v>0</v>
      </c>
      <c r="X9505" s="75">
        <f t="shared" si="7893"/>
        <v>2060593</v>
      </c>
      <c r="Y9505" s="238">
        <f t="shared" si="7789"/>
        <v>100</v>
      </c>
    </row>
    <row r="9506" spans="1:25" s="76" customFormat="1">
      <c r="A9506" s="250" t="s">
        <v>2724</v>
      </c>
      <c r="B9506" s="250"/>
      <c r="C9506" s="250"/>
      <c r="D9506" s="250"/>
      <c r="E9506" s="250"/>
      <c r="F9506" s="250"/>
      <c r="G9506" s="250"/>
      <c r="H9506" s="250"/>
      <c r="I9506" s="75">
        <f t="shared" ref="I9506:P9506" si="7894">SUM(I4482)</f>
        <v>985202</v>
      </c>
      <c r="J9506" s="75">
        <f t="shared" si="7894"/>
        <v>981202</v>
      </c>
      <c r="K9506" s="75">
        <f t="shared" si="7894"/>
        <v>4000</v>
      </c>
      <c r="L9506" s="75">
        <f t="shared" si="7894"/>
        <v>4000</v>
      </c>
      <c r="M9506" s="75">
        <f t="shared" si="7894"/>
        <v>0</v>
      </c>
      <c r="N9506" s="75">
        <f t="shared" si="7894"/>
        <v>0</v>
      </c>
      <c r="O9506" s="75">
        <f t="shared" si="7894"/>
        <v>0</v>
      </c>
      <c r="P9506" s="75">
        <f t="shared" si="7894"/>
        <v>0</v>
      </c>
      <c r="Q9506" s="75">
        <f t="shared" ref="Q9506:R9506" si="7895">SUM(Q4482)</f>
        <v>1066376</v>
      </c>
      <c r="R9506" s="75">
        <f t="shared" si="7895"/>
        <v>1065376</v>
      </c>
      <c r="S9506" s="75">
        <f t="shared" ref="S9506" si="7896">SUM(S4482)</f>
        <v>1065907</v>
      </c>
      <c r="T9506" s="75">
        <f t="shared" ref="T9506:X9506" si="7897">SUM(T4482)</f>
        <v>0</v>
      </c>
      <c r="U9506" s="75">
        <f t="shared" si="7897"/>
        <v>0</v>
      </c>
      <c r="V9506" s="75">
        <f t="shared" si="7897"/>
        <v>0</v>
      </c>
      <c r="W9506" s="75">
        <f t="shared" si="7897"/>
        <v>0</v>
      </c>
      <c r="X9506" s="75">
        <f t="shared" si="7897"/>
        <v>1065907</v>
      </c>
      <c r="Y9506" s="238">
        <f t="shared" si="7789"/>
        <v>100.04984155828554</v>
      </c>
    </row>
    <row r="9507" spans="1:25" s="76" customFormat="1">
      <c r="A9507" s="250" t="s">
        <v>2725</v>
      </c>
      <c r="B9507" s="250"/>
      <c r="C9507" s="250"/>
      <c r="D9507" s="250"/>
      <c r="E9507" s="250"/>
      <c r="F9507" s="250"/>
      <c r="G9507" s="250"/>
      <c r="H9507" s="250"/>
      <c r="I9507" s="75">
        <f t="shared" ref="I9507:P9507" si="7898">SUM(I5947)</f>
        <v>266500</v>
      </c>
      <c r="J9507" s="75">
        <f t="shared" si="7898"/>
        <v>266500</v>
      </c>
      <c r="K9507" s="75">
        <f t="shared" si="7898"/>
        <v>0</v>
      </c>
      <c r="L9507" s="75">
        <f t="shared" si="7898"/>
        <v>0</v>
      </c>
      <c r="M9507" s="75">
        <f t="shared" si="7898"/>
        <v>0</v>
      </c>
      <c r="N9507" s="75">
        <f t="shared" si="7898"/>
        <v>0</v>
      </c>
      <c r="O9507" s="75">
        <f t="shared" si="7898"/>
        <v>0</v>
      </c>
      <c r="P9507" s="75">
        <f t="shared" si="7898"/>
        <v>0</v>
      </c>
      <c r="Q9507" s="75">
        <f t="shared" ref="Q9507:R9507" si="7899">SUM(Q5947)</f>
        <v>266500</v>
      </c>
      <c r="R9507" s="75">
        <f t="shared" si="7899"/>
        <v>266500</v>
      </c>
      <c r="S9507" s="75">
        <f t="shared" ref="S9507" si="7900">SUM(S5947)</f>
        <v>266500</v>
      </c>
      <c r="T9507" s="75">
        <f t="shared" ref="T9507:X9507" si="7901">SUM(T5947)</f>
        <v>0</v>
      </c>
      <c r="U9507" s="75">
        <f t="shared" si="7901"/>
        <v>0</v>
      </c>
      <c r="V9507" s="75">
        <f t="shared" si="7901"/>
        <v>0</v>
      </c>
      <c r="W9507" s="75">
        <f t="shared" si="7901"/>
        <v>0</v>
      </c>
      <c r="X9507" s="75">
        <f t="shared" si="7901"/>
        <v>266500</v>
      </c>
      <c r="Y9507" s="238">
        <f t="shared" si="7789"/>
        <v>100</v>
      </c>
    </row>
    <row r="9508" spans="1:25" s="76" customFormat="1">
      <c r="A9508" s="250" t="s">
        <v>2694</v>
      </c>
      <c r="B9508" s="250"/>
      <c r="C9508" s="250"/>
      <c r="D9508" s="250"/>
      <c r="E9508" s="250"/>
      <c r="F9508" s="250"/>
      <c r="G9508" s="250"/>
      <c r="H9508" s="250"/>
      <c r="I9508" s="75">
        <f t="shared" ref="I9508:P9508" si="7902">SUM(I5989)</f>
        <v>12500</v>
      </c>
      <c r="J9508" s="75">
        <f t="shared" si="7902"/>
        <v>12500</v>
      </c>
      <c r="K9508" s="75">
        <f t="shared" si="7902"/>
        <v>0</v>
      </c>
      <c r="L9508" s="75">
        <f t="shared" si="7902"/>
        <v>0</v>
      </c>
      <c r="M9508" s="75">
        <f t="shared" si="7902"/>
        <v>0</v>
      </c>
      <c r="N9508" s="75">
        <f t="shared" si="7902"/>
        <v>0</v>
      </c>
      <c r="O9508" s="75">
        <f t="shared" si="7902"/>
        <v>0</v>
      </c>
      <c r="P9508" s="75">
        <f t="shared" si="7902"/>
        <v>0</v>
      </c>
      <c r="Q9508" s="75">
        <f t="shared" ref="Q9508:R9508" si="7903">SUM(Q5989)</f>
        <v>15000</v>
      </c>
      <c r="R9508" s="75">
        <f t="shared" si="7903"/>
        <v>15000</v>
      </c>
      <c r="S9508" s="75">
        <f t="shared" ref="S9508" si="7904">SUM(S5989)</f>
        <v>15000</v>
      </c>
      <c r="T9508" s="75">
        <f t="shared" ref="T9508:X9508" si="7905">SUM(T5989)</f>
        <v>0</v>
      </c>
      <c r="U9508" s="75">
        <f t="shared" si="7905"/>
        <v>0</v>
      </c>
      <c r="V9508" s="75">
        <f t="shared" si="7905"/>
        <v>0</v>
      </c>
      <c r="W9508" s="75">
        <f t="shared" si="7905"/>
        <v>0</v>
      </c>
      <c r="X9508" s="75">
        <f t="shared" si="7905"/>
        <v>15000</v>
      </c>
      <c r="Y9508" s="238">
        <f t="shared" si="7789"/>
        <v>100</v>
      </c>
    </row>
    <row r="9509" spans="1:25" s="76" customFormat="1">
      <c r="A9509" s="250" t="s">
        <v>2726</v>
      </c>
      <c r="B9509" s="250"/>
      <c r="C9509" s="250"/>
      <c r="D9509" s="250"/>
      <c r="E9509" s="250"/>
      <c r="F9509" s="250"/>
      <c r="G9509" s="250"/>
      <c r="H9509" s="250"/>
      <c r="I9509" s="75">
        <f t="shared" ref="I9509:P9509" si="7906">SUM(I6032)</f>
        <v>7200</v>
      </c>
      <c r="J9509" s="75">
        <f t="shared" si="7906"/>
        <v>7200</v>
      </c>
      <c r="K9509" s="75">
        <f t="shared" si="7906"/>
        <v>0</v>
      </c>
      <c r="L9509" s="75">
        <f t="shared" si="7906"/>
        <v>0</v>
      </c>
      <c r="M9509" s="75">
        <f t="shared" si="7906"/>
        <v>0</v>
      </c>
      <c r="N9509" s="75">
        <f t="shared" si="7906"/>
        <v>0</v>
      </c>
      <c r="O9509" s="75">
        <f t="shared" si="7906"/>
        <v>0</v>
      </c>
      <c r="P9509" s="75">
        <f t="shared" si="7906"/>
        <v>0</v>
      </c>
      <c r="Q9509" s="75">
        <f t="shared" ref="Q9509:R9509" si="7907">SUM(Q6032)</f>
        <v>7200</v>
      </c>
      <c r="R9509" s="75">
        <f t="shared" si="7907"/>
        <v>7200</v>
      </c>
      <c r="S9509" s="75">
        <f t="shared" ref="S9509" si="7908">SUM(S6032)</f>
        <v>7200</v>
      </c>
      <c r="T9509" s="75">
        <f t="shared" ref="T9509:X9509" si="7909">SUM(T6032)</f>
        <v>0</v>
      </c>
      <c r="U9509" s="75">
        <f t="shared" si="7909"/>
        <v>0</v>
      </c>
      <c r="V9509" s="75">
        <f t="shared" si="7909"/>
        <v>0</v>
      </c>
      <c r="W9509" s="75">
        <f t="shared" si="7909"/>
        <v>0</v>
      </c>
      <c r="X9509" s="75">
        <f t="shared" si="7909"/>
        <v>7200</v>
      </c>
      <c r="Y9509" s="238">
        <f t="shared" si="7789"/>
        <v>100</v>
      </c>
    </row>
    <row r="9510" spans="1:25" s="76" customFormat="1">
      <c r="A9510" s="250" t="s">
        <v>2727</v>
      </c>
      <c r="B9510" s="250"/>
      <c r="C9510" s="250"/>
      <c r="D9510" s="250"/>
      <c r="E9510" s="250"/>
      <c r="F9510" s="250"/>
      <c r="G9510" s="250"/>
      <c r="H9510" s="250"/>
      <c r="I9510" s="75">
        <f t="shared" ref="I9510:P9510" si="7910">SUM(I6090)</f>
        <v>251644</v>
      </c>
      <c r="J9510" s="75">
        <f t="shared" si="7910"/>
        <v>251644</v>
      </c>
      <c r="K9510" s="75">
        <f t="shared" si="7910"/>
        <v>0</v>
      </c>
      <c r="L9510" s="75">
        <f t="shared" si="7910"/>
        <v>0</v>
      </c>
      <c r="M9510" s="75">
        <f t="shared" si="7910"/>
        <v>0</v>
      </c>
      <c r="N9510" s="75">
        <f t="shared" si="7910"/>
        <v>0</v>
      </c>
      <c r="O9510" s="75">
        <f t="shared" si="7910"/>
        <v>0</v>
      </c>
      <c r="P9510" s="75">
        <f t="shared" si="7910"/>
        <v>0</v>
      </c>
      <c r="Q9510" s="75">
        <f t="shared" ref="Q9510:R9510" si="7911">SUM(Q6090)</f>
        <v>271505</v>
      </c>
      <c r="R9510" s="75">
        <f t="shared" si="7911"/>
        <v>271505</v>
      </c>
      <c r="S9510" s="75">
        <f t="shared" ref="S9510" si="7912">SUM(S6090)</f>
        <v>271505</v>
      </c>
      <c r="T9510" s="75">
        <f t="shared" ref="T9510:X9510" si="7913">SUM(T6090)</f>
        <v>0</v>
      </c>
      <c r="U9510" s="75">
        <f t="shared" si="7913"/>
        <v>0</v>
      </c>
      <c r="V9510" s="75">
        <f t="shared" si="7913"/>
        <v>0</v>
      </c>
      <c r="W9510" s="75">
        <f t="shared" si="7913"/>
        <v>0</v>
      </c>
      <c r="X9510" s="75">
        <f t="shared" si="7913"/>
        <v>271505</v>
      </c>
      <c r="Y9510" s="238">
        <f t="shared" si="7789"/>
        <v>100</v>
      </c>
    </row>
    <row r="9511" spans="1:25" s="76" customFormat="1">
      <c r="A9511" s="250" t="s">
        <v>2728</v>
      </c>
      <c r="B9511" s="250"/>
      <c r="C9511" s="250"/>
      <c r="D9511" s="250"/>
      <c r="E9511" s="250"/>
      <c r="F9511" s="250"/>
      <c r="G9511" s="250"/>
      <c r="H9511" s="250"/>
      <c r="I9511" s="75">
        <f t="shared" ref="I9511:P9511" si="7914">SUM(I6698)</f>
        <v>17000</v>
      </c>
      <c r="J9511" s="75">
        <f t="shared" si="7914"/>
        <v>17000</v>
      </c>
      <c r="K9511" s="75">
        <f t="shared" si="7914"/>
        <v>0</v>
      </c>
      <c r="L9511" s="75">
        <f t="shared" si="7914"/>
        <v>0</v>
      </c>
      <c r="M9511" s="75">
        <f t="shared" si="7914"/>
        <v>0</v>
      </c>
      <c r="N9511" s="75">
        <f t="shared" si="7914"/>
        <v>0</v>
      </c>
      <c r="O9511" s="75">
        <f t="shared" si="7914"/>
        <v>0</v>
      </c>
      <c r="P9511" s="75">
        <f t="shared" si="7914"/>
        <v>0</v>
      </c>
      <c r="Q9511" s="75">
        <f t="shared" ref="Q9511:R9511" si="7915">SUM(Q6698)</f>
        <v>17000</v>
      </c>
      <c r="R9511" s="75">
        <f t="shared" si="7915"/>
        <v>17000</v>
      </c>
      <c r="S9511" s="75">
        <f t="shared" ref="S9511" si="7916">SUM(S6698)</f>
        <v>17000</v>
      </c>
      <c r="T9511" s="75">
        <f t="shared" ref="T9511:X9511" si="7917">SUM(T6698)</f>
        <v>0</v>
      </c>
      <c r="U9511" s="75">
        <f t="shared" si="7917"/>
        <v>0</v>
      </c>
      <c r="V9511" s="75">
        <f t="shared" si="7917"/>
        <v>0</v>
      </c>
      <c r="W9511" s="75">
        <f t="shared" si="7917"/>
        <v>0</v>
      </c>
      <c r="X9511" s="75">
        <f t="shared" si="7917"/>
        <v>17000</v>
      </c>
      <c r="Y9511" s="238">
        <f t="shared" si="7789"/>
        <v>100</v>
      </c>
    </row>
    <row r="9512" spans="1:25" s="76" customFormat="1">
      <c r="A9512" s="250" t="s">
        <v>2729</v>
      </c>
      <c r="B9512" s="250"/>
      <c r="C9512" s="250"/>
      <c r="D9512" s="250"/>
      <c r="E9512" s="250"/>
      <c r="F9512" s="250"/>
      <c r="G9512" s="250"/>
      <c r="H9512" s="250"/>
      <c r="I9512" s="75">
        <f t="shared" ref="I9512:P9512" si="7918">SUM(I6766)</f>
        <v>215522</v>
      </c>
      <c r="J9512" s="75">
        <f t="shared" si="7918"/>
        <v>215522</v>
      </c>
      <c r="K9512" s="75">
        <f t="shared" si="7918"/>
        <v>0</v>
      </c>
      <c r="L9512" s="75">
        <f t="shared" si="7918"/>
        <v>0</v>
      </c>
      <c r="M9512" s="75">
        <f t="shared" si="7918"/>
        <v>0</v>
      </c>
      <c r="N9512" s="75">
        <f t="shared" si="7918"/>
        <v>0</v>
      </c>
      <c r="O9512" s="75">
        <f t="shared" si="7918"/>
        <v>0</v>
      </c>
      <c r="P9512" s="75">
        <f t="shared" si="7918"/>
        <v>0</v>
      </c>
      <c r="Q9512" s="75">
        <f t="shared" ref="Q9512:R9512" si="7919">SUM(Q6766)</f>
        <v>231637</v>
      </c>
      <c r="R9512" s="75">
        <f t="shared" si="7919"/>
        <v>231637</v>
      </c>
      <c r="S9512" s="75">
        <f t="shared" ref="S9512" si="7920">SUM(S6766)</f>
        <v>231637</v>
      </c>
      <c r="T9512" s="75">
        <f t="shared" ref="T9512:X9512" si="7921">SUM(T6766)</f>
        <v>0</v>
      </c>
      <c r="U9512" s="75">
        <f t="shared" si="7921"/>
        <v>0</v>
      </c>
      <c r="V9512" s="75">
        <f t="shared" si="7921"/>
        <v>0</v>
      </c>
      <c r="W9512" s="75">
        <f t="shared" si="7921"/>
        <v>0</v>
      </c>
      <c r="X9512" s="75">
        <f t="shared" si="7921"/>
        <v>231637</v>
      </c>
      <c r="Y9512" s="238">
        <f t="shared" si="7789"/>
        <v>100</v>
      </c>
    </row>
    <row r="9513" spans="1:25" s="76" customFormat="1">
      <c r="A9513" s="250" t="s">
        <v>2730</v>
      </c>
      <c r="B9513" s="250"/>
      <c r="C9513" s="250"/>
      <c r="D9513" s="250"/>
      <c r="E9513" s="250"/>
      <c r="F9513" s="250"/>
      <c r="G9513" s="250"/>
      <c r="H9513" s="250"/>
      <c r="I9513" s="75">
        <f t="shared" ref="I9513:P9513" si="7922">SUM(I7090)</f>
        <v>45650</v>
      </c>
      <c r="J9513" s="75">
        <f t="shared" si="7922"/>
        <v>45650</v>
      </c>
      <c r="K9513" s="75">
        <f t="shared" si="7922"/>
        <v>0</v>
      </c>
      <c r="L9513" s="75">
        <f t="shared" si="7922"/>
        <v>0</v>
      </c>
      <c r="M9513" s="75">
        <f t="shared" si="7922"/>
        <v>0</v>
      </c>
      <c r="N9513" s="75">
        <f t="shared" si="7922"/>
        <v>0</v>
      </c>
      <c r="O9513" s="75">
        <f t="shared" si="7922"/>
        <v>0</v>
      </c>
      <c r="P9513" s="75">
        <f t="shared" si="7922"/>
        <v>0</v>
      </c>
      <c r="Q9513" s="75">
        <f t="shared" ref="Q9513:R9513" si="7923">SUM(Q7090)</f>
        <v>45650</v>
      </c>
      <c r="R9513" s="75">
        <f t="shared" si="7923"/>
        <v>45650</v>
      </c>
      <c r="S9513" s="75">
        <f t="shared" ref="S9513" si="7924">SUM(S7090)</f>
        <v>45650</v>
      </c>
      <c r="T9513" s="75">
        <f t="shared" ref="T9513:X9513" si="7925">SUM(T7090)</f>
        <v>0</v>
      </c>
      <c r="U9513" s="75">
        <f t="shared" si="7925"/>
        <v>0</v>
      </c>
      <c r="V9513" s="75">
        <f t="shared" si="7925"/>
        <v>0</v>
      </c>
      <c r="W9513" s="75">
        <f t="shared" si="7925"/>
        <v>0</v>
      </c>
      <c r="X9513" s="75">
        <f t="shared" si="7925"/>
        <v>45650</v>
      </c>
      <c r="Y9513" s="238">
        <f t="shared" si="7789"/>
        <v>100</v>
      </c>
    </row>
    <row r="9514" spans="1:25" s="76" customFormat="1">
      <c r="A9514" s="250" t="s">
        <v>2731</v>
      </c>
      <c r="B9514" s="250"/>
      <c r="C9514" s="250"/>
      <c r="D9514" s="250"/>
      <c r="E9514" s="250"/>
      <c r="F9514" s="250"/>
      <c r="G9514" s="250"/>
      <c r="H9514" s="250"/>
      <c r="I9514" s="75">
        <f t="shared" ref="I9514:P9514" si="7926">SUM(I7144)</f>
        <v>36000</v>
      </c>
      <c r="J9514" s="75">
        <f t="shared" si="7926"/>
        <v>36000</v>
      </c>
      <c r="K9514" s="75">
        <f t="shared" si="7926"/>
        <v>0</v>
      </c>
      <c r="L9514" s="75">
        <f t="shared" si="7926"/>
        <v>0</v>
      </c>
      <c r="M9514" s="75">
        <f t="shared" si="7926"/>
        <v>0</v>
      </c>
      <c r="N9514" s="75">
        <f t="shared" si="7926"/>
        <v>0</v>
      </c>
      <c r="O9514" s="75">
        <f t="shared" si="7926"/>
        <v>0</v>
      </c>
      <c r="P9514" s="75">
        <f t="shared" si="7926"/>
        <v>0</v>
      </c>
      <c r="Q9514" s="75">
        <f t="shared" ref="Q9514:R9514" si="7927">SUM(Q7144)</f>
        <v>36000</v>
      </c>
      <c r="R9514" s="75">
        <f t="shared" si="7927"/>
        <v>36000</v>
      </c>
      <c r="S9514" s="75">
        <f t="shared" ref="S9514" si="7928">SUM(S7144)</f>
        <v>36000</v>
      </c>
      <c r="T9514" s="75">
        <f t="shared" ref="T9514:X9514" si="7929">SUM(T7144)</f>
        <v>0</v>
      </c>
      <c r="U9514" s="75">
        <f t="shared" si="7929"/>
        <v>0</v>
      </c>
      <c r="V9514" s="75">
        <f t="shared" si="7929"/>
        <v>0</v>
      </c>
      <c r="W9514" s="75">
        <f t="shared" si="7929"/>
        <v>0</v>
      </c>
      <c r="X9514" s="75">
        <f t="shared" si="7929"/>
        <v>36000</v>
      </c>
      <c r="Y9514" s="238">
        <f t="shared" si="7789"/>
        <v>100</v>
      </c>
    </row>
    <row r="9515" spans="1:25" s="76" customFormat="1">
      <c r="A9515" s="250" t="s">
        <v>2732</v>
      </c>
      <c r="B9515" s="250"/>
      <c r="C9515" s="250"/>
      <c r="D9515" s="250"/>
      <c r="E9515" s="250"/>
      <c r="F9515" s="250"/>
      <c r="G9515" s="250"/>
      <c r="H9515" s="250"/>
      <c r="I9515" s="75">
        <f t="shared" ref="I9515:P9515" si="7930">SUM(I7235)</f>
        <v>37500</v>
      </c>
      <c r="J9515" s="75">
        <f t="shared" si="7930"/>
        <v>37500</v>
      </c>
      <c r="K9515" s="75">
        <f t="shared" si="7930"/>
        <v>0</v>
      </c>
      <c r="L9515" s="75">
        <f t="shared" si="7930"/>
        <v>0</v>
      </c>
      <c r="M9515" s="75">
        <f t="shared" si="7930"/>
        <v>0</v>
      </c>
      <c r="N9515" s="75">
        <f t="shared" si="7930"/>
        <v>0</v>
      </c>
      <c r="O9515" s="75">
        <f t="shared" si="7930"/>
        <v>0</v>
      </c>
      <c r="P9515" s="75">
        <f t="shared" si="7930"/>
        <v>0</v>
      </c>
      <c r="Q9515" s="75">
        <f t="shared" ref="Q9515:R9515" si="7931">SUM(Q7235)</f>
        <v>39100</v>
      </c>
      <c r="R9515" s="75">
        <f t="shared" si="7931"/>
        <v>39100</v>
      </c>
      <c r="S9515" s="75">
        <f t="shared" ref="S9515" si="7932">SUM(S7235)</f>
        <v>39100</v>
      </c>
      <c r="T9515" s="75">
        <f t="shared" ref="T9515:X9515" si="7933">SUM(T7235)</f>
        <v>0</v>
      </c>
      <c r="U9515" s="75">
        <f t="shared" si="7933"/>
        <v>0</v>
      </c>
      <c r="V9515" s="75">
        <f t="shared" si="7933"/>
        <v>0</v>
      </c>
      <c r="W9515" s="75">
        <f t="shared" si="7933"/>
        <v>0</v>
      </c>
      <c r="X9515" s="75">
        <f t="shared" si="7933"/>
        <v>39100</v>
      </c>
      <c r="Y9515" s="238">
        <f t="shared" si="7789"/>
        <v>100</v>
      </c>
    </row>
    <row r="9516" spans="1:25" s="76" customFormat="1">
      <c r="A9516" s="250" t="s">
        <v>2733</v>
      </c>
      <c r="B9516" s="250"/>
      <c r="C9516" s="250"/>
      <c r="D9516" s="250"/>
      <c r="E9516" s="250"/>
      <c r="F9516" s="250"/>
      <c r="G9516" s="250"/>
      <c r="H9516" s="250"/>
      <c r="I9516" s="75">
        <f t="shared" ref="I9516:P9516" si="7934">SUM(I7310)</f>
        <v>10925</v>
      </c>
      <c r="J9516" s="75">
        <f t="shared" si="7934"/>
        <v>10925</v>
      </c>
      <c r="K9516" s="75">
        <f t="shared" si="7934"/>
        <v>0</v>
      </c>
      <c r="L9516" s="75">
        <f t="shared" si="7934"/>
        <v>0</v>
      </c>
      <c r="M9516" s="75">
        <f t="shared" si="7934"/>
        <v>0</v>
      </c>
      <c r="N9516" s="75">
        <f t="shared" si="7934"/>
        <v>0</v>
      </c>
      <c r="O9516" s="75">
        <f t="shared" si="7934"/>
        <v>0</v>
      </c>
      <c r="P9516" s="75">
        <f t="shared" si="7934"/>
        <v>0</v>
      </c>
      <c r="Q9516" s="75">
        <f t="shared" ref="Q9516:R9516" si="7935">SUM(Q7310)</f>
        <v>10925</v>
      </c>
      <c r="R9516" s="75">
        <f t="shared" si="7935"/>
        <v>10925</v>
      </c>
      <c r="S9516" s="75">
        <f t="shared" ref="S9516" si="7936">SUM(S7310)</f>
        <v>10925</v>
      </c>
      <c r="T9516" s="75">
        <f t="shared" ref="T9516:X9516" si="7937">SUM(T7310)</f>
        <v>0</v>
      </c>
      <c r="U9516" s="75">
        <f t="shared" si="7937"/>
        <v>0</v>
      </c>
      <c r="V9516" s="75">
        <f t="shared" si="7937"/>
        <v>0</v>
      </c>
      <c r="W9516" s="75">
        <f t="shared" si="7937"/>
        <v>0</v>
      </c>
      <c r="X9516" s="75">
        <f t="shared" si="7937"/>
        <v>10925</v>
      </c>
      <c r="Y9516" s="238">
        <f t="shared" si="7789"/>
        <v>100</v>
      </c>
    </row>
    <row r="9517" spans="1:25" s="76" customFormat="1">
      <c r="A9517" s="250" t="s">
        <v>2734</v>
      </c>
      <c r="B9517" s="250"/>
      <c r="C9517" s="250"/>
      <c r="D9517" s="250"/>
      <c r="E9517" s="250"/>
      <c r="F9517" s="250"/>
      <c r="G9517" s="250"/>
      <c r="H9517" s="250"/>
      <c r="I9517" s="75">
        <f t="shared" ref="I9517:P9517" si="7938">SUM(I7360)</f>
        <v>115000</v>
      </c>
      <c r="J9517" s="75">
        <f t="shared" si="7938"/>
        <v>115000</v>
      </c>
      <c r="K9517" s="75">
        <f t="shared" si="7938"/>
        <v>0</v>
      </c>
      <c r="L9517" s="75">
        <f t="shared" si="7938"/>
        <v>0</v>
      </c>
      <c r="M9517" s="75">
        <f t="shared" si="7938"/>
        <v>0</v>
      </c>
      <c r="N9517" s="75">
        <f t="shared" si="7938"/>
        <v>0</v>
      </c>
      <c r="O9517" s="75">
        <f t="shared" si="7938"/>
        <v>0</v>
      </c>
      <c r="P9517" s="75">
        <f t="shared" si="7938"/>
        <v>0</v>
      </c>
      <c r="Q9517" s="75">
        <f t="shared" ref="Q9517:R9517" si="7939">SUM(Q7360)</f>
        <v>115000</v>
      </c>
      <c r="R9517" s="75">
        <f t="shared" si="7939"/>
        <v>115000</v>
      </c>
      <c r="S9517" s="75">
        <f t="shared" ref="S9517" si="7940">SUM(S7360)</f>
        <v>115000</v>
      </c>
      <c r="T9517" s="75">
        <f t="shared" ref="T9517:X9517" si="7941">SUM(T7360)</f>
        <v>0</v>
      </c>
      <c r="U9517" s="75">
        <f t="shared" si="7941"/>
        <v>0</v>
      </c>
      <c r="V9517" s="75">
        <f t="shared" si="7941"/>
        <v>0</v>
      </c>
      <c r="W9517" s="75">
        <f t="shared" si="7941"/>
        <v>0</v>
      </c>
      <c r="X9517" s="75">
        <f t="shared" si="7941"/>
        <v>115000</v>
      </c>
      <c r="Y9517" s="238">
        <f t="shared" si="7789"/>
        <v>100</v>
      </c>
    </row>
    <row r="9518" spans="1:25" s="76" customFormat="1">
      <c r="A9518" s="250" t="s">
        <v>2735</v>
      </c>
      <c r="B9518" s="250"/>
      <c r="C9518" s="250"/>
      <c r="D9518" s="250"/>
      <c r="E9518" s="250"/>
      <c r="F9518" s="250"/>
      <c r="G9518" s="250"/>
      <c r="H9518" s="250"/>
      <c r="I9518" s="75">
        <f t="shared" ref="I9518:P9518" si="7942">SUM(I7443)</f>
        <v>6500</v>
      </c>
      <c r="J9518" s="75">
        <f t="shared" si="7942"/>
        <v>6500</v>
      </c>
      <c r="K9518" s="75">
        <f t="shared" si="7942"/>
        <v>0</v>
      </c>
      <c r="L9518" s="75">
        <f t="shared" si="7942"/>
        <v>0</v>
      </c>
      <c r="M9518" s="75">
        <f t="shared" si="7942"/>
        <v>0</v>
      </c>
      <c r="N9518" s="75">
        <f t="shared" si="7942"/>
        <v>0</v>
      </c>
      <c r="O9518" s="75">
        <f t="shared" si="7942"/>
        <v>0</v>
      </c>
      <c r="P9518" s="75">
        <f t="shared" si="7942"/>
        <v>0</v>
      </c>
      <c r="Q9518" s="75">
        <f t="shared" ref="Q9518:R9518" si="7943">SUM(Q7443)</f>
        <v>6500</v>
      </c>
      <c r="R9518" s="75">
        <f t="shared" si="7943"/>
        <v>6500</v>
      </c>
      <c r="S9518" s="75">
        <f t="shared" ref="S9518" si="7944">SUM(S7443)</f>
        <v>6500</v>
      </c>
      <c r="T9518" s="75">
        <f t="shared" ref="T9518:X9518" si="7945">SUM(T7443)</f>
        <v>0</v>
      </c>
      <c r="U9518" s="75">
        <f t="shared" si="7945"/>
        <v>0</v>
      </c>
      <c r="V9518" s="75">
        <f t="shared" si="7945"/>
        <v>0</v>
      </c>
      <c r="W9518" s="75">
        <f t="shared" si="7945"/>
        <v>0</v>
      </c>
      <c r="X9518" s="75">
        <f t="shared" si="7945"/>
        <v>6500</v>
      </c>
      <c r="Y9518" s="238">
        <f t="shared" si="7789"/>
        <v>100</v>
      </c>
    </row>
    <row r="9519" spans="1:25" s="76" customFormat="1">
      <c r="A9519" s="250" t="s">
        <v>2736</v>
      </c>
      <c r="B9519" s="250"/>
      <c r="C9519" s="250"/>
      <c r="D9519" s="250"/>
      <c r="E9519" s="250"/>
      <c r="F9519" s="250"/>
      <c r="G9519" s="250"/>
      <c r="H9519" s="250"/>
      <c r="I9519" s="75">
        <f t="shared" ref="I9519:P9519" si="7946">SUM(I7492)</f>
        <v>5300</v>
      </c>
      <c r="J9519" s="75">
        <f t="shared" si="7946"/>
        <v>5300</v>
      </c>
      <c r="K9519" s="75">
        <f t="shared" si="7946"/>
        <v>0</v>
      </c>
      <c r="L9519" s="75">
        <f t="shared" si="7946"/>
        <v>0</v>
      </c>
      <c r="M9519" s="75">
        <f t="shared" si="7946"/>
        <v>0</v>
      </c>
      <c r="N9519" s="75">
        <f t="shared" si="7946"/>
        <v>0</v>
      </c>
      <c r="O9519" s="75">
        <f t="shared" si="7946"/>
        <v>0</v>
      </c>
      <c r="P9519" s="75">
        <f t="shared" si="7946"/>
        <v>0</v>
      </c>
      <c r="Q9519" s="75">
        <f t="shared" ref="Q9519:R9519" si="7947">SUM(Q7492)</f>
        <v>5300</v>
      </c>
      <c r="R9519" s="75">
        <f t="shared" si="7947"/>
        <v>5300</v>
      </c>
      <c r="S9519" s="75">
        <f t="shared" ref="S9519" si="7948">SUM(S7492)</f>
        <v>5300</v>
      </c>
      <c r="T9519" s="75">
        <f t="shared" ref="T9519:X9519" si="7949">SUM(T7492)</f>
        <v>0</v>
      </c>
      <c r="U9519" s="75">
        <f t="shared" si="7949"/>
        <v>0</v>
      </c>
      <c r="V9519" s="75">
        <f t="shared" si="7949"/>
        <v>0</v>
      </c>
      <c r="W9519" s="75">
        <f t="shared" si="7949"/>
        <v>0</v>
      </c>
      <c r="X9519" s="75">
        <f t="shared" si="7949"/>
        <v>5300</v>
      </c>
      <c r="Y9519" s="238">
        <f t="shared" si="7789"/>
        <v>100</v>
      </c>
    </row>
    <row r="9520" spans="1:25" s="76" customFormat="1">
      <c r="A9520" s="250" t="s">
        <v>2792</v>
      </c>
      <c r="B9520" s="250"/>
      <c r="C9520" s="250"/>
      <c r="D9520" s="250"/>
      <c r="E9520" s="250"/>
      <c r="F9520" s="250"/>
      <c r="G9520" s="250"/>
      <c r="H9520" s="250"/>
      <c r="I9520" s="75">
        <f t="shared" ref="I9520:P9520" si="7950">SUM(I7540)</f>
        <v>40000</v>
      </c>
      <c r="J9520" s="75">
        <f t="shared" si="7950"/>
        <v>40000</v>
      </c>
      <c r="K9520" s="75">
        <f t="shared" si="7950"/>
        <v>0</v>
      </c>
      <c r="L9520" s="75">
        <f t="shared" si="7950"/>
        <v>0</v>
      </c>
      <c r="M9520" s="75">
        <f t="shared" si="7950"/>
        <v>0</v>
      </c>
      <c r="N9520" s="75">
        <f t="shared" si="7950"/>
        <v>0</v>
      </c>
      <c r="O9520" s="75">
        <f t="shared" si="7950"/>
        <v>0</v>
      </c>
      <c r="P9520" s="75">
        <f t="shared" si="7950"/>
        <v>0</v>
      </c>
      <c r="Q9520" s="75">
        <f t="shared" ref="Q9520:R9520" si="7951">SUM(Q7540)</f>
        <v>43011</v>
      </c>
      <c r="R9520" s="75">
        <f t="shared" si="7951"/>
        <v>43011</v>
      </c>
      <c r="S9520" s="75">
        <f t="shared" ref="S9520" si="7952">SUM(S7540)</f>
        <v>43011</v>
      </c>
      <c r="T9520" s="75">
        <f t="shared" ref="T9520:X9520" si="7953">SUM(T7540)</f>
        <v>0</v>
      </c>
      <c r="U9520" s="75">
        <f t="shared" si="7953"/>
        <v>0</v>
      </c>
      <c r="V9520" s="75">
        <f t="shared" si="7953"/>
        <v>0</v>
      </c>
      <c r="W9520" s="75">
        <f t="shared" si="7953"/>
        <v>0</v>
      </c>
      <c r="X9520" s="75">
        <f t="shared" si="7953"/>
        <v>43011</v>
      </c>
      <c r="Y9520" s="238">
        <f t="shared" si="7789"/>
        <v>100</v>
      </c>
    </row>
    <row r="9521" spans="1:25" s="76" customFormat="1">
      <c r="A9521" s="250" t="s">
        <v>2737</v>
      </c>
      <c r="B9521" s="250"/>
      <c r="C9521" s="250"/>
      <c r="D9521" s="250"/>
      <c r="E9521" s="250"/>
      <c r="F9521" s="250"/>
      <c r="G9521" s="250"/>
      <c r="H9521" s="250"/>
      <c r="I9521" s="75">
        <f t="shared" ref="I9521:P9521" si="7954">SUM(I7642)</f>
        <v>12319</v>
      </c>
      <c r="J9521" s="75">
        <f t="shared" si="7954"/>
        <v>12319</v>
      </c>
      <c r="K9521" s="75">
        <f t="shared" si="7954"/>
        <v>0</v>
      </c>
      <c r="L9521" s="75">
        <f t="shared" si="7954"/>
        <v>0</v>
      </c>
      <c r="M9521" s="75">
        <f t="shared" si="7954"/>
        <v>0</v>
      </c>
      <c r="N9521" s="75">
        <f t="shared" si="7954"/>
        <v>0</v>
      </c>
      <c r="O9521" s="75">
        <f t="shared" si="7954"/>
        <v>0</v>
      </c>
      <c r="P9521" s="75">
        <f t="shared" si="7954"/>
        <v>0</v>
      </c>
      <c r="Q9521" s="75">
        <f t="shared" ref="Q9521:R9521" si="7955">SUM(Q7642)</f>
        <v>16985</v>
      </c>
      <c r="R9521" s="75">
        <f t="shared" si="7955"/>
        <v>16985</v>
      </c>
      <c r="S9521" s="75">
        <f t="shared" ref="S9521" si="7956">SUM(S7642)</f>
        <v>16985</v>
      </c>
      <c r="T9521" s="75">
        <f t="shared" ref="T9521:X9521" si="7957">SUM(T7642)</f>
        <v>0</v>
      </c>
      <c r="U9521" s="75">
        <f t="shared" si="7957"/>
        <v>0</v>
      </c>
      <c r="V9521" s="75">
        <f t="shared" si="7957"/>
        <v>0</v>
      </c>
      <c r="W9521" s="75">
        <f t="shared" si="7957"/>
        <v>0</v>
      </c>
      <c r="X9521" s="75">
        <f t="shared" si="7957"/>
        <v>16985</v>
      </c>
      <c r="Y9521" s="238">
        <f t="shared" si="7789"/>
        <v>100</v>
      </c>
    </row>
    <row r="9522" spans="1:25" s="76" customFormat="1">
      <c r="A9522" s="250" t="s">
        <v>2784</v>
      </c>
      <c r="B9522" s="250"/>
      <c r="C9522" s="250"/>
      <c r="D9522" s="250"/>
      <c r="E9522" s="250"/>
      <c r="F9522" s="250"/>
      <c r="G9522" s="250"/>
      <c r="H9522" s="250"/>
      <c r="I9522" s="75">
        <f t="shared" ref="I9522:P9522" si="7958">SUM(I7696)</f>
        <v>10000</v>
      </c>
      <c r="J9522" s="75">
        <f t="shared" si="7958"/>
        <v>10000</v>
      </c>
      <c r="K9522" s="75">
        <f t="shared" si="7958"/>
        <v>0</v>
      </c>
      <c r="L9522" s="75">
        <f t="shared" si="7958"/>
        <v>0</v>
      </c>
      <c r="M9522" s="75">
        <f t="shared" si="7958"/>
        <v>0</v>
      </c>
      <c r="N9522" s="75">
        <f t="shared" si="7958"/>
        <v>0</v>
      </c>
      <c r="O9522" s="75">
        <f t="shared" si="7958"/>
        <v>0</v>
      </c>
      <c r="P9522" s="75">
        <f t="shared" si="7958"/>
        <v>0</v>
      </c>
      <c r="Q9522" s="75">
        <f t="shared" ref="Q9522:R9522" si="7959">SUM(Q7696)</f>
        <v>6903</v>
      </c>
      <c r="R9522" s="75">
        <f t="shared" si="7959"/>
        <v>6903</v>
      </c>
      <c r="S9522" s="75">
        <f t="shared" ref="S9522" si="7960">SUM(S7696)</f>
        <v>6903</v>
      </c>
      <c r="T9522" s="75">
        <f t="shared" ref="T9522:X9522" si="7961">SUM(T7696)</f>
        <v>0</v>
      </c>
      <c r="U9522" s="75">
        <f t="shared" si="7961"/>
        <v>0</v>
      </c>
      <c r="V9522" s="75">
        <f t="shared" si="7961"/>
        <v>0</v>
      </c>
      <c r="W9522" s="75">
        <f t="shared" si="7961"/>
        <v>0</v>
      </c>
      <c r="X9522" s="75">
        <f t="shared" si="7961"/>
        <v>6903</v>
      </c>
      <c r="Y9522" s="238">
        <f t="shared" si="7789"/>
        <v>100</v>
      </c>
    </row>
    <row r="9523" spans="1:25" s="76" customFormat="1">
      <c r="A9523" s="250" t="s">
        <v>2785</v>
      </c>
      <c r="B9523" s="250"/>
      <c r="C9523" s="250"/>
      <c r="D9523" s="250"/>
      <c r="E9523" s="250"/>
      <c r="F9523" s="250"/>
      <c r="G9523" s="250"/>
      <c r="H9523" s="250"/>
      <c r="I9523" s="75">
        <f t="shared" ref="I9523:P9523" si="7962">SUM(I7765)</f>
        <v>1260475</v>
      </c>
      <c r="J9523" s="75">
        <f t="shared" si="7962"/>
        <v>1208197</v>
      </c>
      <c r="K9523" s="75">
        <f t="shared" si="7962"/>
        <v>52278</v>
      </c>
      <c r="L9523" s="75">
        <f t="shared" si="7962"/>
        <v>0</v>
      </c>
      <c r="M9523" s="75">
        <f t="shared" si="7962"/>
        <v>0</v>
      </c>
      <c r="N9523" s="75">
        <f t="shared" si="7962"/>
        <v>52278</v>
      </c>
      <c r="O9523" s="75">
        <f t="shared" si="7962"/>
        <v>0</v>
      </c>
      <c r="P9523" s="75">
        <f t="shared" si="7962"/>
        <v>0</v>
      </c>
      <c r="Q9523" s="75">
        <f t="shared" ref="Q9523:R9523" si="7963">SUM(Q7765)</f>
        <v>1338082</v>
      </c>
      <c r="R9523" s="75">
        <f t="shared" si="7963"/>
        <v>1262622</v>
      </c>
      <c r="S9523" s="75">
        <f t="shared" ref="S9523" si="7964">SUM(S7765)</f>
        <v>1262622</v>
      </c>
      <c r="T9523" s="75">
        <f t="shared" ref="T9523:X9523" si="7965">SUM(T7765)</f>
        <v>0</v>
      </c>
      <c r="U9523" s="75">
        <f t="shared" si="7965"/>
        <v>0</v>
      </c>
      <c r="V9523" s="75">
        <f t="shared" si="7965"/>
        <v>0</v>
      </c>
      <c r="W9523" s="75">
        <f t="shared" si="7965"/>
        <v>0</v>
      </c>
      <c r="X9523" s="75">
        <f t="shared" si="7965"/>
        <v>1262622</v>
      </c>
      <c r="Y9523" s="238">
        <f t="shared" si="7789"/>
        <v>100</v>
      </c>
    </row>
    <row r="9524" spans="1:25" s="68" customFormat="1">
      <c r="A9524" s="251" t="s">
        <v>69</v>
      </c>
      <c r="B9524" s="251"/>
      <c r="C9524" s="251"/>
      <c r="D9524" s="251"/>
      <c r="E9524" s="251"/>
      <c r="F9524" s="251"/>
      <c r="G9524" s="251"/>
      <c r="H9524" s="251"/>
      <c r="I9524" s="77">
        <f t="shared" ref="I9524:P9524" si="7966">SUM(I9478:I9523)</f>
        <v>6903820</v>
      </c>
      <c r="J9524" s="77">
        <f t="shared" si="7966"/>
        <v>6806982</v>
      </c>
      <c r="K9524" s="77">
        <f t="shared" si="7966"/>
        <v>86838</v>
      </c>
      <c r="L9524" s="77">
        <f t="shared" si="7966"/>
        <v>30195</v>
      </c>
      <c r="M9524" s="77">
        <f t="shared" si="7966"/>
        <v>0</v>
      </c>
      <c r="N9524" s="77">
        <f t="shared" si="7966"/>
        <v>56643</v>
      </c>
      <c r="O9524" s="77">
        <f t="shared" si="7966"/>
        <v>10000</v>
      </c>
      <c r="P9524" s="77">
        <f t="shared" si="7966"/>
        <v>0</v>
      </c>
      <c r="Q9524" s="77">
        <f t="shared" ref="Q9524:R9524" si="7967">SUM(Q9478:Q9523)</f>
        <v>7406829</v>
      </c>
      <c r="R9524" s="77">
        <f t="shared" si="7967"/>
        <v>7300294</v>
      </c>
      <c r="S9524" s="77">
        <f t="shared" ref="S9524" si="7968">SUM(S9478:S9523)</f>
        <v>7300825</v>
      </c>
      <c r="T9524" s="77">
        <f t="shared" ref="T9524:X9524" si="7969">SUM(T9478:T9523)</f>
        <v>0</v>
      </c>
      <c r="U9524" s="77">
        <f t="shared" si="7969"/>
        <v>0</v>
      </c>
      <c r="V9524" s="77">
        <f t="shared" si="7969"/>
        <v>0</v>
      </c>
      <c r="W9524" s="77">
        <f t="shared" si="7969"/>
        <v>0</v>
      </c>
      <c r="X9524" s="77">
        <f t="shared" si="7969"/>
        <v>7300825</v>
      </c>
      <c r="Y9524" s="239">
        <f t="shared" si="7789"/>
        <v>100.00727367966276</v>
      </c>
    </row>
    <row r="9525" spans="1:25" s="68" customFormat="1" ht="15" thickBot="1">
      <c r="A9525" s="270" t="s">
        <v>15</v>
      </c>
      <c r="B9525" s="270"/>
      <c r="C9525" s="270"/>
      <c r="D9525" s="270"/>
      <c r="E9525" s="270"/>
      <c r="F9525" s="270"/>
      <c r="G9525" s="270"/>
      <c r="H9525" s="270"/>
      <c r="I9525" s="69"/>
      <c r="J9525" s="69"/>
      <c r="K9525" s="69"/>
      <c r="L9525" s="69"/>
      <c r="M9525" s="69"/>
      <c r="N9525" s="69"/>
      <c r="O9525" s="69"/>
      <c r="P9525" s="69"/>
      <c r="Q9525" s="69">
        <v>0</v>
      </c>
      <c r="R9525" s="69"/>
      <c r="S9525" s="69"/>
      <c r="T9525" s="69"/>
      <c r="U9525" s="69"/>
      <c r="V9525" s="69"/>
      <c r="W9525" s="69"/>
      <c r="X9525" s="69"/>
      <c r="Y9525" s="237">
        <v>0</v>
      </c>
    </row>
    <row r="9526" spans="1:25" s="68" customFormat="1" ht="41.4" thickBot="1">
      <c r="A9526" s="271" t="s">
        <v>1</v>
      </c>
      <c r="B9526" s="271"/>
      <c r="C9526" s="271"/>
      <c r="D9526" s="271"/>
      <c r="E9526" s="271"/>
      <c r="F9526" s="271"/>
      <c r="G9526" s="271"/>
      <c r="H9526" s="271"/>
      <c r="I9526" s="1" t="s">
        <v>3093</v>
      </c>
      <c r="J9526" s="1" t="s">
        <v>3130</v>
      </c>
      <c r="K9526" s="1" t="s">
        <v>3</v>
      </c>
      <c r="L9526" s="1" t="s">
        <v>4</v>
      </c>
      <c r="M9526" s="1" t="s">
        <v>5</v>
      </c>
      <c r="N9526" s="1" t="s">
        <v>6</v>
      </c>
      <c r="O9526" s="1" t="s">
        <v>7</v>
      </c>
      <c r="P9526" s="1" t="s">
        <v>8</v>
      </c>
      <c r="Q9526" s="1" t="s">
        <v>3344</v>
      </c>
      <c r="R9526" s="1" t="s">
        <v>3427</v>
      </c>
      <c r="S9526" s="1" t="s">
        <v>3447</v>
      </c>
      <c r="T9526" s="1" t="s">
        <v>3448</v>
      </c>
      <c r="U9526" s="1" t="s">
        <v>3452</v>
      </c>
      <c r="V9526" s="1" t="s">
        <v>3449</v>
      </c>
      <c r="W9526" s="1" t="s">
        <v>3450</v>
      </c>
      <c r="X9526" s="1" t="s">
        <v>3451</v>
      </c>
      <c r="Y9526" s="216" t="s">
        <v>3385</v>
      </c>
    </row>
    <row r="9527" spans="1:25" s="74" customFormat="1">
      <c r="A9527" s="70"/>
      <c r="B9527" s="70"/>
      <c r="C9527" s="70"/>
      <c r="D9527" s="71"/>
      <c r="E9527" s="71"/>
      <c r="F9527" s="72"/>
      <c r="G9527" s="165"/>
      <c r="H9527" s="73" t="s">
        <v>0</v>
      </c>
      <c r="I9527" s="45">
        <v>1</v>
      </c>
      <c r="J9527" s="45">
        <v>3</v>
      </c>
      <c r="K9527" s="45" t="s">
        <v>9</v>
      </c>
      <c r="L9527" s="45">
        <v>5</v>
      </c>
      <c r="M9527" s="45">
        <v>6</v>
      </c>
      <c r="N9527" s="45">
        <v>7</v>
      </c>
      <c r="O9527" s="45">
        <v>8</v>
      </c>
      <c r="P9527" s="45">
        <v>9</v>
      </c>
      <c r="Q9527" s="45">
        <v>1</v>
      </c>
      <c r="R9527" s="45">
        <v>2</v>
      </c>
      <c r="S9527" s="45">
        <v>3</v>
      </c>
      <c r="T9527" s="45" t="s">
        <v>3453</v>
      </c>
      <c r="U9527" s="45">
        <v>5</v>
      </c>
      <c r="V9527" s="45">
        <v>6</v>
      </c>
      <c r="W9527" s="45">
        <v>7</v>
      </c>
      <c r="X9527" s="45" t="s">
        <v>3454</v>
      </c>
      <c r="Y9527" s="276">
        <v>9</v>
      </c>
    </row>
    <row r="9528" spans="1:25" s="76" customFormat="1">
      <c r="A9528" s="272" t="s">
        <v>2699</v>
      </c>
      <c r="B9528" s="272"/>
      <c r="C9528" s="272"/>
      <c r="D9528" s="272"/>
      <c r="E9528" s="272"/>
      <c r="F9528" s="272"/>
      <c r="G9528" s="272"/>
      <c r="H9528" s="272"/>
      <c r="I9528" s="75">
        <f t="shared" ref="I9528:P9528" si="7970">SUM(I16)</f>
        <v>17160</v>
      </c>
      <c r="J9528" s="75">
        <f t="shared" si="7970"/>
        <v>17160</v>
      </c>
      <c r="K9528" s="75">
        <f t="shared" si="7970"/>
        <v>0</v>
      </c>
      <c r="L9528" s="75">
        <f t="shared" si="7970"/>
        <v>0</v>
      </c>
      <c r="M9528" s="75">
        <f t="shared" si="7970"/>
        <v>0</v>
      </c>
      <c r="N9528" s="75">
        <f t="shared" si="7970"/>
        <v>0</v>
      </c>
      <c r="O9528" s="75">
        <f t="shared" si="7970"/>
        <v>0</v>
      </c>
      <c r="P9528" s="75">
        <f t="shared" si="7970"/>
        <v>0</v>
      </c>
      <c r="Q9528" s="75">
        <f t="shared" ref="Q9528:R9528" si="7971">SUM(Q16)</f>
        <v>17160</v>
      </c>
      <c r="R9528" s="75">
        <f t="shared" si="7971"/>
        <v>17160</v>
      </c>
      <c r="S9528" s="75">
        <f t="shared" ref="S9528" si="7972">SUM(S16)</f>
        <v>17160</v>
      </c>
      <c r="T9528" s="75">
        <f t="shared" ref="T9528:X9528" si="7973">SUM(T16)</f>
        <v>0</v>
      </c>
      <c r="U9528" s="75">
        <f t="shared" si="7973"/>
        <v>0</v>
      </c>
      <c r="V9528" s="75">
        <f t="shared" si="7973"/>
        <v>0</v>
      </c>
      <c r="W9528" s="75">
        <f t="shared" si="7973"/>
        <v>0</v>
      </c>
      <c r="X9528" s="75">
        <f t="shared" si="7973"/>
        <v>17160</v>
      </c>
      <c r="Y9528" s="238">
        <f t="shared" ref="Y9528:Y9574" si="7974">IF(R9528=0,0,(X9528/R9528)*100)</f>
        <v>100</v>
      </c>
    </row>
    <row r="9529" spans="1:25" s="76" customFormat="1">
      <c r="A9529" s="250" t="s">
        <v>2700</v>
      </c>
      <c r="B9529" s="250"/>
      <c r="C9529" s="250"/>
      <c r="D9529" s="250"/>
      <c r="E9529" s="250"/>
      <c r="F9529" s="250"/>
      <c r="G9529" s="250"/>
      <c r="H9529" s="250"/>
      <c r="I9529" s="75">
        <f t="shared" ref="I9529:P9529" si="7975">SUM(I60)</f>
        <v>0</v>
      </c>
      <c r="J9529" s="75">
        <f t="shared" si="7975"/>
        <v>0</v>
      </c>
      <c r="K9529" s="75">
        <f t="shared" si="7975"/>
        <v>0</v>
      </c>
      <c r="L9529" s="75">
        <f t="shared" si="7975"/>
        <v>0</v>
      </c>
      <c r="M9529" s="75">
        <f t="shared" si="7975"/>
        <v>0</v>
      </c>
      <c r="N9529" s="75">
        <f t="shared" si="7975"/>
        <v>0</v>
      </c>
      <c r="O9529" s="75">
        <f t="shared" si="7975"/>
        <v>0</v>
      </c>
      <c r="P9529" s="75">
        <f t="shared" si="7975"/>
        <v>0</v>
      </c>
      <c r="Q9529" s="75">
        <f t="shared" ref="Q9529:R9529" si="7976">SUM(Q60)</f>
        <v>0</v>
      </c>
      <c r="R9529" s="75">
        <f t="shared" si="7976"/>
        <v>0</v>
      </c>
      <c r="S9529" s="75">
        <f t="shared" ref="S9529" si="7977">SUM(S60)</f>
        <v>0</v>
      </c>
      <c r="T9529" s="75">
        <f t="shared" ref="T9529:X9529" si="7978">SUM(T60)</f>
        <v>0</v>
      </c>
      <c r="U9529" s="75">
        <f t="shared" si="7978"/>
        <v>0</v>
      </c>
      <c r="V9529" s="75">
        <f t="shared" si="7978"/>
        <v>0</v>
      </c>
      <c r="W9529" s="75">
        <f t="shared" si="7978"/>
        <v>0</v>
      </c>
      <c r="X9529" s="75">
        <f t="shared" si="7978"/>
        <v>0</v>
      </c>
      <c r="Y9529" s="238">
        <f t="shared" si="7974"/>
        <v>0</v>
      </c>
    </row>
    <row r="9530" spans="1:25" s="76" customFormat="1">
      <c r="A9530" s="250" t="s">
        <v>2701</v>
      </c>
      <c r="B9530" s="250"/>
      <c r="C9530" s="250"/>
      <c r="D9530" s="250"/>
      <c r="E9530" s="250"/>
      <c r="F9530" s="250"/>
      <c r="G9530" s="250"/>
      <c r="H9530" s="250"/>
      <c r="I9530" s="75"/>
      <c r="J9530" s="75"/>
      <c r="K9530" s="75"/>
      <c r="L9530" s="75"/>
      <c r="M9530" s="75"/>
      <c r="N9530" s="75"/>
      <c r="O9530" s="75"/>
      <c r="P9530" s="75"/>
      <c r="Q9530" s="75">
        <v>0</v>
      </c>
      <c r="R9530" s="75"/>
      <c r="S9530" s="75"/>
      <c r="T9530" s="75"/>
      <c r="U9530" s="75"/>
      <c r="V9530" s="75"/>
      <c r="W9530" s="75"/>
      <c r="X9530" s="75"/>
      <c r="Y9530" s="238">
        <f t="shared" si="7974"/>
        <v>0</v>
      </c>
    </row>
    <row r="9531" spans="1:25" s="76" customFormat="1">
      <c r="A9531" s="250" t="s">
        <v>2702</v>
      </c>
      <c r="B9531" s="250"/>
      <c r="C9531" s="250"/>
      <c r="D9531" s="250"/>
      <c r="E9531" s="250"/>
      <c r="F9531" s="250"/>
      <c r="G9531" s="250"/>
      <c r="H9531" s="250"/>
      <c r="I9531" s="75"/>
      <c r="J9531" s="75"/>
      <c r="K9531" s="75"/>
      <c r="L9531" s="75"/>
      <c r="M9531" s="75"/>
      <c r="N9531" s="75"/>
      <c r="O9531" s="75"/>
      <c r="P9531" s="75"/>
      <c r="Q9531" s="75">
        <v>0</v>
      </c>
      <c r="R9531" s="75"/>
      <c r="S9531" s="75"/>
      <c r="T9531" s="75"/>
      <c r="U9531" s="75"/>
      <c r="V9531" s="75"/>
      <c r="W9531" s="75"/>
      <c r="X9531" s="75"/>
      <c r="Y9531" s="238">
        <f t="shared" si="7974"/>
        <v>0</v>
      </c>
    </row>
    <row r="9532" spans="1:25" s="76" customFormat="1">
      <c r="A9532" s="250" t="s">
        <v>2703</v>
      </c>
      <c r="B9532" s="250"/>
      <c r="C9532" s="250"/>
      <c r="D9532" s="250"/>
      <c r="E9532" s="250"/>
      <c r="F9532" s="250"/>
      <c r="G9532" s="250"/>
      <c r="H9532" s="250"/>
      <c r="I9532" s="75">
        <f t="shared" ref="I9532:X9532" si="7979">SUM(I197)</f>
        <v>0</v>
      </c>
      <c r="J9532" s="75">
        <f t="shared" si="7979"/>
        <v>0</v>
      </c>
      <c r="K9532" s="75">
        <f t="shared" si="7979"/>
        <v>0</v>
      </c>
      <c r="L9532" s="75">
        <f t="shared" si="7979"/>
        <v>0</v>
      </c>
      <c r="M9532" s="75">
        <f t="shared" si="7979"/>
        <v>0</v>
      </c>
      <c r="N9532" s="75">
        <f t="shared" si="7979"/>
        <v>0</v>
      </c>
      <c r="O9532" s="75">
        <f t="shared" si="7979"/>
        <v>0</v>
      </c>
      <c r="P9532" s="75">
        <f t="shared" si="7979"/>
        <v>0</v>
      </c>
      <c r="Q9532" s="75">
        <f t="shared" si="7979"/>
        <v>0</v>
      </c>
      <c r="R9532" s="75">
        <f t="shared" si="7979"/>
        <v>0</v>
      </c>
      <c r="S9532" s="75">
        <f t="shared" si="7979"/>
        <v>0</v>
      </c>
      <c r="T9532" s="75">
        <f t="shared" si="7979"/>
        <v>0</v>
      </c>
      <c r="U9532" s="75">
        <f t="shared" si="7979"/>
        <v>0</v>
      </c>
      <c r="V9532" s="75">
        <f t="shared" si="7979"/>
        <v>0</v>
      </c>
      <c r="W9532" s="75">
        <f t="shared" si="7979"/>
        <v>0</v>
      </c>
      <c r="X9532" s="75">
        <f t="shared" si="7979"/>
        <v>0</v>
      </c>
      <c r="Y9532" s="238">
        <f t="shared" si="7974"/>
        <v>0</v>
      </c>
    </row>
    <row r="9533" spans="1:25" s="76" customFormat="1">
      <c r="A9533" s="250" t="s">
        <v>2704</v>
      </c>
      <c r="B9533" s="250"/>
      <c r="C9533" s="250"/>
      <c r="D9533" s="250"/>
      <c r="E9533" s="250"/>
      <c r="F9533" s="250"/>
      <c r="G9533" s="250"/>
      <c r="H9533" s="250"/>
      <c r="I9533" s="75"/>
      <c r="J9533" s="75"/>
      <c r="K9533" s="75"/>
      <c r="L9533" s="75"/>
      <c r="M9533" s="75"/>
      <c r="N9533" s="75"/>
      <c r="O9533" s="75"/>
      <c r="P9533" s="75"/>
      <c r="Q9533" s="75">
        <v>0</v>
      </c>
      <c r="R9533" s="75"/>
      <c r="S9533" s="75"/>
      <c r="T9533" s="75"/>
      <c r="U9533" s="75"/>
      <c r="V9533" s="75"/>
      <c r="W9533" s="75"/>
      <c r="X9533" s="75"/>
      <c r="Y9533" s="238">
        <f t="shared" si="7974"/>
        <v>0</v>
      </c>
    </row>
    <row r="9534" spans="1:25" s="76" customFormat="1">
      <c r="A9534" s="250" t="s">
        <v>2705</v>
      </c>
      <c r="B9534" s="250"/>
      <c r="C9534" s="250"/>
      <c r="D9534" s="250"/>
      <c r="E9534" s="250"/>
      <c r="F9534" s="250"/>
      <c r="G9534" s="250"/>
      <c r="H9534" s="250"/>
      <c r="I9534" s="75"/>
      <c r="J9534" s="75"/>
      <c r="K9534" s="75"/>
      <c r="L9534" s="75"/>
      <c r="M9534" s="75"/>
      <c r="N9534" s="75"/>
      <c r="O9534" s="75"/>
      <c r="P9534" s="75"/>
      <c r="Q9534" s="75">
        <v>0</v>
      </c>
      <c r="R9534" s="75"/>
      <c r="S9534" s="75"/>
      <c r="T9534" s="75"/>
      <c r="U9534" s="75"/>
      <c r="V9534" s="75"/>
      <c r="W9534" s="75"/>
      <c r="X9534" s="75"/>
      <c r="Y9534" s="238">
        <f t="shared" si="7974"/>
        <v>0</v>
      </c>
    </row>
    <row r="9535" spans="1:25" s="76" customFormat="1">
      <c r="A9535" s="250" t="s">
        <v>2706</v>
      </c>
      <c r="B9535" s="250"/>
      <c r="C9535" s="250"/>
      <c r="D9535" s="250"/>
      <c r="E9535" s="250"/>
      <c r="F9535" s="250"/>
      <c r="G9535" s="250"/>
      <c r="H9535" s="250"/>
      <c r="I9535" s="75"/>
      <c r="J9535" s="75"/>
      <c r="K9535" s="75"/>
      <c r="L9535" s="75"/>
      <c r="M9535" s="75"/>
      <c r="N9535" s="75"/>
      <c r="O9535" s="75"/>
      <c r="P9535" s="75"/>
      <c r="Q9535" s="75">
        <v>0</v>
      </c>
      <c r="R9535" s="75"/>
      <c r="S9535" s="75"/>
      <c r="T9535" s="75"/>
      <c r="U9535" s="75"/>
      <c r="V9535" s="75"/>
      <c r="W9535" s="75"/>
      <c r="X9535" s="75"/>
      <c r="Y9535" s="238">
        <f t="shared" si="7974"/>
        <v>0</v>
      </c>
    </row>
    <row r="9536" spans="1:25" s="76" customFormat="1">
      <c r="A9536" s="250" t="s">
        <v>2707</v>
      </c>
      <c r="B9536" s="250"/>
      <c r="C9536" s="250"/>
      <c r="D9536" s="250"/>
      <c r="E9536" s="250"/>
      <c r="F9536" s="250"/>
      <c r="G9536" s="250"/>
      <c r="H9536" s="250"/>
      <c r="I9536" s="75">
        <f t="shared" ref="I9536:X9536" si="7980">SUM(I330)</f>
        <v>47000</v>
      </c>
      <c r="J9536" s="75">
        <f t="shared" si="7980"/>
        <v>47000</v>
      </c>
      <c r="K9536" s="75">
        <f t="shared" si="7980"/>
        <v>0</v>
      </c>
      <c r="L9536" s="75">
        <f t="shared" si="7980"/>
        <v>0</v>
      </c>
      <c r="M9536" s="75">
        <f t="shared" si="7980"/>
        <v>0</v>
      </c>
      <c r="N9536" s="75">
        <f t="shared" si="7980"/>
        <v>0</v>
      </c>
      <c r="O9536" s="75">
        <f t="shared" si="7980"/>
        <v>0</v>
      </c>
      <c r="P9536" s="75">
        <f t="shared" si="7980"/>
        <v>0</v>
      </c>
      <c r="Q9536" s="75">
        <f t="shared" si="7980"/>
        <v>47000</v>
      </c>
      <c r="R9536" s="75">
        <f t="shared" si="7980"/>
        <v>47000</v>
      </c>
      <c r="S9536" s="75">
        <f t="shared" si="7980"/>
        <v>47000</v>
      </c>
      <c r="T9536" s="75">
        <f t="shared" si="7980"/>
        <v>0</v>
      </c>
      <c r="U9536" s="75">
        <f t="shared" si="7980"/>
        <v>0</v>
      </c>
      <c r="V9536" s="75">
        <f t="shared" si="7980"/>
        <v>0</v>
      </c>
      <c r="W9536" s="75">
        <f t="shared" si="7980"/>
        <v>0</v>
      </c>
      <c r="X9536" s="75">
        <f t="shared" si="7980"/>
        <v>47000</v>
      </c>
      <c r="Y9536" s="238">
        <f t="shared" si="7974"/>
        <v>100</v>
      </c>
    </row>
    <row r="9537" spans="1:25" s="76" customFormat="1">
      <c r="A9537" s="250" t="s">
        <v>2708</v>
      </c>
      <c r="B9537" s="250"/>
      <c r="C9537" s="250"/>
      <c r="D9537" s="250"/>
      <c r="E9537" s="250"/>
      <c r="F9537" s="250"/>
      <c r="G9537" s="250"/>
      <c r="H9537" s="250"/>
      <c r="I9537" s="75"/>
      <c r="J9537" s="75"/>
      <c r="K9537" s="75"/>
      <c r="L9537" s="75"/>
      <c r="M9537" s="75"/>
      <c r="N9537" s="75"/>
      <c r="O9537" s="75"/>
      <c r="P9537" s="75"/>
      <c r="Q9537" s="75">
        <v>0</v>
      </c>
      <c r="R9537" s="75"/>
      <c r="S9537" s="75"/>
      <c r="T9537" s="75"/>
      <c r="U9537" s="75"/>
      <c r="V9537" s="75"/>
      <c r="W9537" s="75"/>
      <c r="X9537" s="75"/>
      <c r="Y9537" s="238">
        <f t="shared" si="7974"/>
        <v>0</v>
      </c>
    </row>
    <row r="9538" spans="1:25" s="76" customFormat="1">
      <c r="A9538" s="250" t="s">
        <v>2709</v>
      </c>
      <c r="B9538" s="250"/>
      <c r="C9538" s="250"/>
      <c r="D9538" s="250"/>
      <c r="E9538" s="250"/>
      <c r="F9538" s="250"/>
      <c r="G9538" s="250"/>
      <c r="H9538" s="250"/>
      <c r="I9538" s="75">
        <f t="shared" ref="I9538:P9538" si="7981">SUM(I418)</f>
        <v>0</v>
      </c>
      <c r="J9538" s="75">
        <f t="shared" si="7981"/>
        <v>0</v>
      </c>
      <c r="K9538" s="75">
        <f t="shared" si="7981"/>
        <v>0</v>
      </c>
      <c r="L9538" s="75">
        <f t="shared" si="7981"/>
        <v>0</v>
      </c>
      <c r="M9538" s="75">
        <f t="shared" si="7981"/>
        <v>0</v>
      </c>
      <c r="N9538" s="75">
        <f t="shared" si="7981"/>
        <v>0</v>
      </c>
      <c r="O9538" s="75">
        <f t="shared" si="7981"/>
        <v>0</v>
      </c>
      <c r="P9538" s="75">
        <f t="shared" si="7981"/>
        <v>0</v>
      </c>
      <c r="Q9538" s="75">
        <f t="shared" ref="Q9538:R9538" si="7982">SUM(Q418)</f>
        <v>0</v>
      </c>
      <c r="R9538" s="75">
        <f t="shared" si="7982"/>
        <v>0</v>
      </c>
      <c r="S9538" s="75">
        <f t="shared" ref="S9538" si="7983">SUM(S418)</f>
        <v>0</v>
      </c>
      <c r="T9538" s="75">
        <f t="shared" ref="T9538:X9538" si="7984">SUM(T418)</f>
        <v>0</v>
      </c>
      <c r="U9538" s="75">
        <f t="shared" si="7984"/>
        <v>0</v>
      </c>
      <c r="V9538" s="75">
        <f t="shared" si="7984"/>
        <v>0</v>
      </c>
      <c r="W9538" s="75">
        <f t="shared" si="7984"/>
        <v>0</v>
      </c>
      <c r="X9538" s="75">
        <f t="shared" si="7984"/>
        <v>0</v>
      </c>
      <c r="Y9538" s="238">
        <f t="shared" si="7974"/>
        <v>0</v>
      </c>
    </row>
    <row r="9539" spans="1:25" s="76" customFormat="1">
      <c r="A9539" s="250" t="s">
        <v>2710</v>
      </c>
      <c r="B9539" s="250"/>
      <c r="C9539" s="250"/>
      <c r="D9539" s="250"/>
      <c r="E9539" s="250"/>
      <c r="F9539" s="250"/>
      <c r="G9539" s="250"/>
      <c r="H9539" s="250"/>
      <c r="I9539" s="75">
        <f t="shared" ref="I9539:P9539" si="7985">SUM(I474)</f>
        <v>50750</v>
      </c>
      <c r="J9539" s="75">
        <f t="shared" si="7985"/>
        <v>50750</v>
      </c>
      <c r="K9539" s="75">
        <f t="shared" si="7985"/>
        <v>0</v>
      </c>
      <c r="L9539" s="75">
        <f t="shared" si="7985"/>
        <v>0</v>
      </c>
      <c r="M9539" s="75">
        <f t="shared" si="7985"/>
        <v>0</v>
      </c>
      <c r="N9539" s="75">
        <f t="shared" si="7985"/>
        <v>0</v>
      </c>
      <c r="O9539" s="75">
        <f t="shared" si="7985"/>
        <v>0</v>
      </c>
      <c r="P9539" s="75">
        <f t="shared" si="7985"/>
        <v>0</v>
      </c>
      <c r="Q9539" s="75">
        <f t="shared" ref="Q9539:R9539" si="7986">SUM(Q474)</f>
        <v>50750</v>
      </c>
      <c r="R9539" s="75">
        <f t="shared" si="7986"/>
        <v>50750</v>
      </c>
      <c r="S9539" s="75">
        <f t="shared" ref="S9539" si="7987">SUM(S474)</f>
        <v>50750</v>
      </c>
      <c r="T9539" s="75">
        <f t="shared" ref="T9539:X9539" si="7988">SUM(T474)</f>
        <v>0</v>
      </c>
      <c r="U9539" s="75">
        <f t="shared" si="7988"/>
        <v>0</v>
      </c>
      <c r="V9539" s="75">
        <f t="shared" si="7988"/>
        <v>0</v>
      </c>
      <c r="W9539" s="75">
        <f t="shared" si="7988"/>
        <v>0</v>
      </c>
      <c r="X9539" s="75">
        <f t="shared" si="7988"/>
        <v>50750</v>
      </c>
      <c r="Y9539" s="238">
        <f t="shared" si="7974"/>
        <v>100</v>
      </c>
    </row>
    <row r="9540" spans="1:25" s="76" customFormat="1">
      <c r="A9540" s="250" t="s">
        <v>2711</v>
      </c>
      <c r="B9540" s="250"/>
      <c r="C9540" s="250"/>
      <c r="D9540" s="250"/>
      <c r="E9540" s="250"/>
      <c r="F9540" s="250"/>
      <c r="G9540" s="250"/>
      <c r="H9540" s="250"/>
      <c r="I9540" s="75">
        <f t="shared" ref="I9540:P9540" si="7989">SUM(I519)</f>
        <v>66310</v>
      </c>
      <c r="J9540" s="75">
        <f t="shared" si="7989"/>
        <v>66310</v>
      </c>
      <c r="K9540" s="75">
        <f t="shared" si="7989"/>
        <v>0</v>
      </c>
      <c r="L9540" s="75">
        <f t="shared" si="7989"/>
        <v>0</v>
      </c>
      <c r="M9540" s="75">
        <f t="shared" si="7989"/>
        <v>0</v>
      </c>
      <c r="N9540" s="75">
        <f t="shared" si="7989"/>
        <v>0</v>
      </c>
      <c r="O9540" s="75">
        <f t="shared" si="7989"/>
        <v>0</v>
      </c>
      <c r="P9540" s="75">
        <f t="shared" si="7989"/>
        <v>0</v>
      </c>
      <c r="Q9540" s="75">
        <f t="shared" ref="Q9540:R9540" si="7990">SUM(Q519)</f>
        <v>66310</v>
      </c>
      <c r="R9540" s="75">
        <f t="shared" si="7990"/>
        <v>66310</v>
      </c>
      <c r="S9540" s="75">
        <f t="shared" ref="S9540" si="7991">SUM(S519)</f>
        <v>42785</v>
      </c>
      <c r="T9540" s="75">
        <f t="shared" ref="T9540:X9540" si="7992">SUM(T519)</f>
        <v>23525</v>
      </c>
      <c r="U9540" s="75">
        <f t="shared" si="7992"/>
        <v>23525</v>
      </c>
      <c r="V9540" s="75">
        <f t="shared" si="7992"/>
        <v>0</v>
      </c>
      <c r="W9540" s="75">
        <f t="shared" si="7992"/>
        <v>0</v>
      </c>
      <c r="X9540" s="75">
        <f t="shared" si="7992"/>
        <v>66310</v>
      </c>
      <c r="Y9540" s="238">
        <f t="shared" si="7974"/>
        <v>100</v>
      </c>
    </row>
    <row r="9541" spans="1:25" s="76" customFormat="1">
      <c r="A9541" s="250" t="s">
        <v>2712</v>
      </c>
      <c r="B9541" s="250"/>
      <c r="C9541" s="250"/>
      <c r="D9541" s="250"/>
      <c r="E9541" s="250"/>
      <c r="F9541" s="250"/>
      <c r="G9541" s="250"/>
      <c r="H9541" s="250"/>
      <c r="I9541" s="75">
        <f t="shared" ref="I9541:P9541" si="7993">SUM(I567)</f>
        <v>44000</v>
      </c>
      <c r="J9541" s="75">
        <f t="shared" si="7993"/>
        <v>44000</v>
      </c>
      <c r="K9541" s="75">
        <f t="shared" si="7993"/>
        <v>0</v>
      </c>
      <c r="L9541" s="75">
        <f t="shared" si="7993"/>
        <v>0</v>
      </c>
      <c r="M9541" s="75">
        <f t="shared" si="7993"/>
        <v>0</v>
      </c>
      <c r="N9541" s="75">
        <f t="shared" si="7993"/>
        <v>0</v>
      </c>
      <c r="O9541" s="75">
        <f t="shared" si="7993"/>
        <v>0</v>
      </c>
      <c r="P9541" s="75">
        <f t="shared" si="7993"/>
        <v>0</v>
      </c>
      <c r="Q9541" s="75">
        <f t="shared" ref="Q9541:R9541" si="7994">SUM(Q567)</f>
        <v>44000</v>
      </c>
      <c r="R9541" s="75">
        <f t="shared" si="7994"/>
        <v>44000</v>
      </c>
      <c r="S9541" s="75">
        <f t="shared" ref="S9541" si="7995">SUM(S567)</f>
        <v>44000</v>
      </c>
      <c r="T9541" s="75">
        <f t="shared" ref="T9541:X9541" si="7996">SUM(T567)</f>
        <v>0</v>
      </c>
      <c r="U9541" s="75">
        <f t="shared" si="7996"/>
        <v>0</v>
      </c>
      <c r="V9541" s="75">
        <f t="shared" si="7996"/>
        <v>0</v>
      </c>
      <c r="W9541" s="75">
        <f t="shared" si="7996"/>
        <v>0</v>
      </c>
      <c r="X9541" s="75">
        <f t="shared" si="7996"/>
        <v>44000</v>
      </c>
      <c r="Y9541" s="238">
        <f t="shared" si="7974"/>
        <v>100</v>
      </c>
    </row>
    <row r="9542" spans="1:25" s="76" customFormat="1">
      <c r="A9542" s="250" t="s">
        <v>2713</v>
      </c>
      <c r="B9542" s="250"/>
      <c r="C9542" s="250"/>
      <c r="D9542" s="250"/>
      <c r="E9542" s="250"/>
      <c r="F9542" s="250"/>
      <c r="G9542" s="250"/>
      <c r="H9542" s="250"/>
      <c r="I9542" s="75">
        <f t="shared" ref="I9542:P9542" si="7997">SUM(I613)</f>
        <v>7000</v>
      </c>
      <c r="J9542" s="75">
        <f t="shared" si="7997"/>
        <v>7000</v>
      </c>
      <c r="K9542" s="75">
        <f t="shared" si="7997"/>
        <v>0</v>
      </c>
      <c r="L9542" s="75">
        <f t="shared" si="7997"/>
        <v>0</v>
      </c>
      <c r="M9542" s="75">
        <f t="shared" si="7997"/>
        <v>0</v>
      </c>
      <c r="N9542" s="75">
        <f t="shared" si="7997"/>
        <v>0</v>
      </c>
      <c r="O9542" s="75">
        <f t="shared" si="7997"/>
        <v>0</v>
      </c>
      <c r="P9542" s="75">
        <f t="shared" si="7997"/>
        <v>0</v>
      </c>
      <c r="Q9542" s="75">
        <f t="shared" ref="Q9542:R9542" si="7998">SUM(Q613)</f>
        <v>9000</v>
      </c>
      <c r="R9542" s="75">
        <f t="shared" si="7998"/>
        <v>9000</v>
      </c>
      <c r="S9542" s="75">
        <f t="shared" ref="S9542" si="7999">SUM(S613)</f>
        <v>9000</v>
      </c>
      <c r="T9542" s="75">
        <f t="shared" ref="T9542:X9542" si="8000">SUM(T613)</f>
        <v>0</v>
      </c>
      <c r="U9542" s="75">
        <f t="shared" si="8000"/>
        <v>0</v>
      </c>
      <c r="V9542" s="75">
        <f t="shared" si="8000"/>
        <v>0</v>
      </c>
      <c r="W9542" s="75">
        <f t="shared" si="8000"/>
        <v>0</v>
      </c>
      <c r="X9542" s="75">
        <f t="shared" si="8000"/>
        <v>9000</v>
      </c>
      <c r="Y9542" s="238">
        <f t="shared" si="7974"/>
        <v>100</v>
      </c>
    </row>
    <row r="9543" spans="1:25" s="76" customFormat="1">
      <c r="A9543" s="250" t="s">
        <v>2714</v>
      </c>
      <c r="B9543" s="250"/>
      <c r="C9543" s="250"/>
      <c r="D9543" s="250"/>
      <c r="E9543" s="250"/>
      <c r="F9543" s="250"/>
      <c r="G9543" s="250"/>
      <c r="H9543" s="250"/>
      <c r="I9543" s="75">
        <f t="shared" ref="I9543:P9543" si="8001">SUM(I661)</f>
        <v>0</v>
      </c>
      <c r="J9543" s="75">
        <f t="shared" si="8001"/>
        <v>0</v>
      </c>
      <c r="K9543" s="75">
        <f t="shared" si="8001"/>
        <v>0</v>
      </c>
      <c r="L9543" s="75">
        <f t="shared" si="8001"/>
        <v>0</v>
      </c>
      <c r="M9543" s="75">
        <f t="shared" si="8001"/>
        <v>0</v>
      </c>
      <c r="N9543" s="75">
        <f t="shared" si="8001"/>
        <v>0</v>
      </c>
      <c r="O9543" s="75">
        <f t="shared" si="8001"/>
        <v>0</v>
      </c>
      <c r="P9543" s="75">
        <f t="shared" si="8001"/>
        <v>0</v>
      </c>
      <c r="Q9543" s="75">
        <f t="shared" ref="Q9543:R9543" si="8002">SUM(Q661)</f>
        <v>0</v>
      </c>
      <c r="R9543" s="75">
        <f t="shared" si="8002"/>
        <v>0</v>
      </c>
      <c r="S9543" s="75">
        <f t="shared" ref="S9543" si="8003">SUM(S661)</f>
        <v>0</v>
      </c>
      <c r="T9543" s="75">
        <f t="shared" ref="T9543:X9543" si="8004">SUM(T661)</f>
        <v>0</v>
      </c>
      <c r="U9543" s="75">
        <f t="shared" si="8004"/>
        <v>0</v>
      </c>
      <c r="V9543" s="75">
        <f t="shared" si="8004"/>
        <v>0</v>
      </c>
      <c r="W9543" s="75">
        <f t="shared" si="8004"/>
        <v>0</v>
      </c>
      <c r="X9543" s="75">
        <f t="shared" si="8004"/>
        <v>0</v>
      </c>
      <c r="Y9543" s="238">
        <f t="shared" si="7974"/>
        <v>0</v>
      </c>
    </row>
    <row r="9544" spans="1:25" s="76" customFormat="1">
      <c r="A9544" s="250" t="s">
        <v>2689</v>
      </c>
      <c r="B9544" s="250"/>
      <c r="C9544" s="250"/>
      <c r="D9544" s="250"/>
      <c r="E9544" s="250"/>
      <c r="F9544" s="250"/>
      <c r="G9544" s="250"/>
      <c r="H9544" s="250"/>
      <c r="I9544" s="75">
        <f t="shared" ref="I9544:P9544" si="8005">SUM(I741)</f>
        <v>4800</v>
      </c>
      <c r="J9544" s="75">
        <f t="shared" si="8005"/>
        <v>4800</v>
      </c>
      <c r="K9544" s="75">
        <f t="shared" si="8005"/>
        <v>0</v>
      </c>
      <c r="L9544" s="75">
        <f t="shared" si="8005"/>
        <v>0</v>
      </c>
      <c r="M9544" s="75">
        <f t="shared" si="8005"/>
        <v>0</v>
      </c>
      <c r="N9544" s="75">
        <f t="shared" si="8005"/>
        <v>0</v>
      </c>
      <c r="O9544" s="75">
        <f t="shared" si="8005"/>
        <v>0</v>
      </c>
      <c r="P9544" s="75">
        <f t="shared" si="8005"/>
        <v>0</v>
      </c>
      <c r="Q9544" s="75">
        <f t="shared" ref="Q9544:R9544" si="8006">SUM(Q741)</f>
        <v>5000</v>
      </c>
      <c r="R9544" s="75">
        <f t="shared" si="8006"/>
        <v>5000</v>
      </c>
      <c r="S9544" s="75">
        <f t="shared" ref="S9544" si="8007">SUM(S741)</f>
        <v>5000</v>
      </c>
      <c r="T9544" s="75">
        <f t="shared" ref="T9544:X9544" si="8008">SUM(T741)</f>
        <v>0</v>
      </c>
      <c r="U9544" s="75">
        <f t="shared" si="8008"/>
        <v>0</v>
      </c>
      <c r="V9544" s="75">
        <f t="shared" si="8008"/>
        <v>0</v>
      </c>
      <c r="W9544" s="75">
        <f t="shared" si="8008"/>
        <v>0</v>
      </c>
      <c r="X9544" s="75">
        <f t="shared" si="8008"/>
        <v>5000</v>
      </c>
      <c r="Y9544" s="238">
        <f t="shared" si="7974"/>
        <v>100</v>
      </c>
    </row>
    <row r="9545" spans="1:25" s="76" customFormat="1">
      <c r="A9545" s="250" t="s">
        <v>2715</v>
      </c>
      <c r="B9545" s="250"/>
      <c r="C9545" s="250"/>
      <c r="D9545" s="250"/>
      <c r="E9545" s="250"/>
      <c r="F9545" s="250"/>
      <c r="G9545" s="250"/>
      <c r="H9545" s="250"/>
      <c r="I9545" s="75">
        <f t="shared" ref="I9545:P9545" si="8009">SUM(I814)</f>
        <v>12500</v>
      </c>
      <c r="J9545" s="75">
        <f t="shared" si="8009"/>
        <v>12500</v>
      </c>
      <c r="K9545" s="75">
        <f t="shared" si="8009"/>
        <v>0</v>
      </c>
      <c r="L9545" s="75">
        <f t="shared" si="8009"/>
        <v>0</v>
      </c>
      <c r="M9545" s="75">
        <f t="shared" si="8009"/>
        <v>0</v>
      </c>
      <c r="N9545" s="75">
        <f t="shared" si="8009"/>
        <v>0</v>
      </c>
      <c r="O9545" s="75">
        <f t="shared" si="8009"/>
        <v>0</v>
      </c>
      <c r="P9545" s="75">
        <f t="shared" si="8009"/>
        <v>0</v>
      </c>
      <c r="Q9545" s="75">
        <f t="shared" ref="Q9545:R9545" si="8010">SUM(Q814)</f>
        <v>12500</v>
      </c>
      <c r="R9545" s="75">
        <f t="shared" si="8010"/>
        <v>12500</v>
      </c>
      <c r="S9545" s="75">
        <f t="shared" ref="S9545" si="8011">SUM(S814)</f>
        <v>0</v>
      </c>
      <c r="T9545" s="75">
        <f t="shared" ref="T9545:X9545" si="8012">SUM(T814)</f>
        <v>0</v>
      </c>
      <c r="U9545" s="75">
        <f t="shared" si="8012"/>
        <v>0</v>
      </c>
      <c r="V9545" s="75">
        <f t="shared" si="8012"/>
        <v>0</v>
      </c>
      <c r="W9545" s="75">
        <f t="shared" si="8012"/>
        <v>0</v>
      </c>
      <c r="X9545" s="75">
        <f t="shared" si="8012"/>
        <v>0</v>
      </c>
      <c r="Y9545" s="238">
        <f t="shared" si="7974"/>
        <v>0</v>
      </c>
    </row>
    <row r="9546" spans="1:25" s="76" customFormat="1">
      <c r="A9546" s="250" t="s">
        <v>2716</v>
      </c>
      <c r="B9546" s="250"/>
      <c r="C9546" s="250"/>
      <c r="D9546" s="250"/>
      <c r="E9546" s="250"/>
      <c r="F9546" s="250"/>
      <c r="G9546" s="250"/>
      <c r="H9546" s="250"/>
      <c r="I9546" s="75"/>
      <c r="J9546" s="75"/>
      <c r="K9546" s="75"/>
      <c r="L9546" s="75"/>
      <c r="M9546" s="75"/>
      <c r="N9546" s="75"/>
      <c r="O9546" s="75"/>
      <c r="P9546" s="75"/>
      <c r="Q9546" s="75">
        <v>0</v>
      </c>
      <c r="R9546" s="75"/>
      <c r="S9546" s="75"/>
      <c r="T9546" s="75"/>
      <c r="U9546" s="75"/>
      <c r="V9546" s="75"/>
      <c r="W9546" s="75"/>
      <c r="X9546" s="75"/>
      <c r="Y9546" s="238">
        <f t="shared" si="7974"/>
        <v>0</v>
      </c>
    </row>
    <row r="9547" spans="1:25" s="76" customFormat="1">
      <c r="A9547" s="250" t="s">
        <v>2717</v>
      </c>
      <c r="B9547" s="250"/>
      <c r="C9547" s="250"/>
      <c r="D9547" s="250"/>
      <c r="E9547" s="250"/>
      <c r="F9547" s="250"/>
      <c r="G9547" s="250"/>
      <c r="H9547" s="250"/>
      <c r="I9547" s="75">
        <f t="shared" ref="I9547:P9547" si="8013">SUM(I978)</f>
        <v>72000</v>
      </c>
      <c r="J9547" s="75">
        <f t="shared" si="8013"/>
        <v>72000</v>
      </c>
      <c r="K9547" s="75">
        <f t="shared" si="8013"/>
        <v>0</v>
      </c>
      <c r="L9547" s="75">
        <f t="shared" si="8013"/>
        <v>0</v>
      </c>
      <c r="M9547" s="75">
        <f t="shared" si="8013"/>
        <v>0</v>
      </c>
      <c r="N9547" s="75">
        <f t="shared" si="8013"/>
        <v>0</v>
      </c>
      <c r="O9547" s="75">
        <f t="shared" si="8013"/>
        <v>0</v>
      </c>
      <c r="P9547" s="75">
        <f t="shared" si="8013"/>
        <v>0</v>
      </c>
      <c r="Q9547" s="75">
        <f t="shared" ref="Q9547:R9547" si="8014">SUM(Q978)</f>
        <v>72000</v>
      </c>
      <c r="R9547" s="75">
        <f t="shared" si="8014"/>
        <v>72000</v>
      </c>
      <c r="S9547" s="75">
        <f t="shared" ref="S9547" si="8015">SUM(S978)</f>
        <v>33000</v>
      </c>
      <c r="T9547" s="75">
        <f t="shared" ref="T9547:X9547" si="8016">SUM(T978)</f>
        <v>39000</v>
      </c>
      <c r="U9547" s="75">
        <f t="shared" si="8016"/>
        <v>10000</v>
      </c>
      <c r="V9547" s="75">
        <f t="shared" si="8016"/>
        <v>0</v>
      </c>
      <c r="W9547" s="75">
        <f t="shared" si="8016"/>
        <v>29000</v>
      </c>
      <c r="X9547" s="75">
        <f t="shared" si="8016"/>
        <v>72000</v>
      </c>
      <c r="Y9547" s="238">
        <f t="shared" si="7974"/>
        <v>100</v>
      </c>
    </row>
    <row r="9548" spans="1:25" s="76" customFormat="1">
      <c r="A9548" s="250" t="s">
        <v>2718</v>
      </c>
      <c r="B9548" s="250"/>
      <c r="C9548" s="250"/>
      <c r="D9548" s="250"/>
      <c r="E9548" s="250"/>
      <c r="F9548" s="250"/>
      <c r="G9548" s="250"/>
      <c r="H9548" s="250"/>
      <c r="I9548" s="75">
        <f t="shared" ref="I9548:P9548" si="8017">SUBTOTAL(9,I1046,I1048)</f>
        <v>215000</v>
      </c>
      <c r="J9548" s="75">
        <f t="shared" si="8017"/>
        <v>215000</v>
      </c>
      <c r="K9548" s="75">
        <f t="shared" si="8017"/>
        <v>0</v>
      </c>
      <c r="L9548" s="75">
        <f t="shared" si="8017"/>
        <v>0</v>
      </c>
      <c r="M9548" s="75">
        <f t="shared" si="8017"/>
        <v>0</v>
      </c>
      <c r="N9548" s="75">
        <f t="shared" si="8017"/>
        <v>0</v>
      </c>
      <c r="O9548" s="75">
        <f t="shared" si="8017"/>
        <v>0</v>
      </c>
      <c r="P9548" s="75">
        <f t="shared" si="8017"/>
        <v>0</v>
      </c>
      <c r="Q9548" s="75">
        <f t="shared" ref="Q9548:R9548" si="8018">SUBTOTAL(9,Q1046,Q1048)</f>
        <v>285000</v>
      </c>
      <c r="R9548" s="75">
        <f t="shared" si="8018"/>
        <v>285000</v>
      </c>
      <c r="S9548" s="75">
        <f t="shared" ref="S9548" si="8019">SUBTOTAL(9,S1046,S1048)</f>
        <v>285000</v>
      </c>
      <c r="T9548" s="75">
        <f t="shared" ref="T9548:X9548" si="8020">SUBTOTAL(9,T1046,T1048)</f>
        <v>0</v>
      </c>
      <c r="U9548" s="75">
        <f t="shared" si="8020"/>
        <v>0</v>
      </c>
      <c r="V9548" s="75">
        <f t="shared" si="8020"/>
        <v>0</v>
      </c>
      <c r="W9548" s="75">
        <f t="shared" si="8020"/>
        <v>0</v>
      </c>
      <c r="X9548" s="75">
        <f t="shared" si="8020"/>
        <v>285000</v>
      </c>
      <c r="Y9548" s="238">
        <f t="shared" si="7974"/>
        <v>100</v>
      </c>
    </row>
    <row r="9549" spans="1:25" s="76" customFormat="1">
      <c r="A9549" s="250" t="s">
        <v>2719</v>
      </c>
      <c r="B9549" s="250"/>
      <c r="C9549" s="250"/>
      <c r="D9549" s="250"/>
      <c r="E9549" s="250"/>
      <c r="F9549" s="250"/>
      <c r="G9549" s="250"/>
      <c r="H9549" s="250"/>
      <c r="I9549" s="75">
        <f t="shared" ref="I9549:P9549" si="8021">SUM(I1108)</f>
        <v>21650</v>
      </c>
      <c r="J9549" s="75">
        <f t="shared" si="8021"/>
        <v>21650</v>
      </c>
      <c r="K9549" s="75">
        <f t="shared" si="8021"/>
        <v>0</v>
      </c>
      <c r="L9549" s="75">
        <f t="shared" si="8021"/>
        <v>0</v>
      </c>
      <c r="M9549" s="75">
        <f t="shared" si="8021"/>
        <v>0</v>
      </c>
      <c r="N9549" s="75">
        <f t="shared" si="8021"/>
        <v>0</v>
      </c>
      <c r="O9549" s="75">
        <f t="shared" si="8021"/>
        <v>0</v>
      </c>
      <c r="P9549" s="75">
        <f t="shared" si="8021"/>
        <v>0</v>
      </c>
      <c r="Q9549" s="75">
        <f t="shared" ref="Q9549:R9549" si="8022">SUM(Q1108)</f>
        <v>31650</v>
      </c>
      <c r="R9549" s="75">
        <f t="shared" si="8022"/>
        <v>31650</v>
      </c>
      <c r="S9549" s="75">
        <f t="shared" ref="S9549" si="8023">SUM(S1108)</f>
        <v>28300</v>
      </c>
      <c r="T9549" s="75">
        <f t="shared" ref="T9549:X9549" si="8024">SUM(T1108)</f>
        <v>3350</v>
      </c>
      <c r="U9549" s="75">
        <f t="shared" si="8024"/>
        <v>3350</v>
      </c>
      <c r="V9549" s="75">
        <f t="shared" si="8024"/>
        <v>0</v>
      </c>
      <c r="W9549" s="75">
        <f t="shared" si="8024"/>
        <v>0</v>
      </c>
      <c r="X9549" s="75">
        <f t="shared" si="8024"/>
        <v>31650</v>
      </c>
      <c r="Y9549" s="238">
        <f t="shared" si="7974"/>
        <v>100</v>
      </c>
    </row>
    <row r="9550" spans="1:25" s="76" customFormat="1">
      <c r="A9550" s="250" t="s">
        <v>2720</v>
      </c>
      <c r="B9550" s="250"/>
      <c r="C9550" s="250"/>
      <c r="D9550" s="250"/>
      <c r="E9550" s="250"/>
      <c r="F9550" s="250"/>
      <c r="G9550" s="250"/>
      <c r="H9550" s="250"/>
      <c r="I9550" s="75"/>
      <c r="J9550" s="75"/>
      <c r="K9550" s="75"/>
      <c r="L9550" s="75"/>
      <c r="M9550" s="75"/>
      <c r="N9550" s="75"/>
      <c r="O9550" s="75"/>
      <c r="P9550" s="75"/>
      <c r="Q9550" s="75">
        <v>0</v>
      </c>
      <c r="R9550" s="75"/>
      <c r="S9550" s="75"/>
      <c r="T9550" s="75"/>
      <c r="U9550" s="75"/>
      <c r="V9550" s="75"/>
      <c r="W9550" s="75"/>
      <c r="X9550" s="75"/>
      <c r="Y9550" s="238">
        <f t="shared" si="7974"/>
        <v>0</v>
      </c>
    </row>
    <row r="9551" spans="1:25" s="76" customFormat="1">
      <c r="A9551" s="250" t="s">
        <v>2692</v>
      </c>
      <c r="B9551" s="250"/>
      <c r="C9551" s="250"/>
      <c r="D9551" s="250"/>
      <c r="E9551" s="250"/>
      <c r="F9551" s="250"/>
      <c r="G9551" s="250"/>
      <c r="H9551" s="250"/>
      <c r="I9551" s="75">
        <f t="shared" ref="I9551:P9551" si="8025">SUM(I1268)</f>
        <v>0</v>
      </c>
      <c r="J9551" s="75">
        <f t="shared" si="8025"/>
        <v>0</v>
      </c>
      <c r="K9551" s="75">
        <f t="shared" si="8025"/>
        <v>0</v>
      </c>
      <c r="L9551" s="75">
        <f t="shared" si="8025"/>
        <v>0</v>
      </c>
      <c r="M9551" s="75">
        <f t="shared" si="8025"/>
        <v>0</v>
      </c>
      <c r="N9551" s="75">
        <f t="shared" si="8025"/>
        <v>0</v>
      </c>
      <c r="O9551" s="75">
        <f t="shared" si="8025"/>
        <v>0</v>
      </c>
      <c r="P9551" s="75">
        <f t="shared" si="8025"/>
        <v>0</v>
      </c>
      <c r="Q9551" s="75">
        <f t="shared" ref="Q9551:R9551" si="8026">SUM(Q1268)</f>
        <v>0</v>
      </c>
      <c r="R9551" s="75">
        <f t="shared" si="8026"/>
        <v>0</v>
      </c>
      <c r="S9551" s="75">
        <f t="shared" ref="S9551" si="8027">SUM(S1268)</f>
        <v>0</v>
      </c>
      <c r="T9551" s="75">
        <f t="shared" ref="T9551:X9551" si="8028">SUM(T1268)</f>
        <v>0</v>
      </c>
      <c r="U9551" s="75">
        <f t="shared" si="8028"/>
        <v>0</v>
      </c>
      <c r="V9551" s="75">
        <f t="shared" si="8028"/>
        <v>0</v>
      </c>
      <c r="W9551" s="75">
        <f t="shared" si="8028"/>
        <v>0</v>
      </c>
      <c r="X9551" s="75">
        <f t="shared" si="8028"/>
        <v>0</v>
      </c>
      <c r="Y9551" s="238">
        <f t="shared" si="7974"/>
        <v>0</v>
      </c>
    </row>
    <row r="9552" spans="1:25" s="76" customFormat="1">
      <c r="A9552" s="250" t="s">
        <v>2721</v>
      </c>
      <c r="B9552" s="250"/>
      <c r="C9552" s="250"/>
      <c r="D9552" s="250"/>
      <c r="E9552" s="250"/>
      <c r="F9552" s="250"/>
      <c r="G9552" s="250"/>
      <c r="H9552" s="250"/>
      <c r="I9552" s="75">
        <f t="shared" ref="I9552:P9552" si="8029">SUM(I1319)</f>
        <v>25000</v>
      </c>
      <c r="J9552" s="75">
        <f t="shared" si="8029"/>
        <v>25000</v>
      </c>
      <c r="K9552" s="75">
        <f t="shared" si="8029"/>
        <v>0</v>
      </c>
      <c r="L9552" s="75">
        <f t="shared" si="8029"/>
        <v>0</v>
      </c>
      <c r="M9552" s="75">
        <f t="shared" si="8029"/>
        <v>0</v>
      </c>
      <c r="N9552" s="75">
        <f t="shared" si="8029"/>
        <v>0</v>
      </c>
      <c r="O9552" s="75">
        <f t="shared" si="8029"/>
        <v>0</v>
      </c>
      <c r="P9552" s="75">
        <f t="shared" si="8029"/>
        <v>0</v>
      </c>
      <c r="Q9552" s="75">
        <f t="shared" ref="Q9552:R9552" si="8030">SUM(Q1319)</f>
        <v>25000</v>
      </c>
      <c r="R9552" s="75">
        <f t="shared" si="8030"/>
        <v>25000</v>
      </c>
      <c r="S9552" s="75">
        <f t="shared" ref="S9552" si="8031">SUM(S1319)</f>
        <v>12500</v>
      </c>
      <c r="T9552" s="75">
        <f t="shared" ref="T9552:X9552" si="8032">SUM(T1319)</f>
        <v>12500</v>
      </c>
      <c r="U9552" s="75">
        <f t="shared" si="8032"/>
        <v>6500</v>
      </c>
      <c r="V9552" s="75">
        <f t="shared" si="8032"/>
        <v>6000</v>
      </c>
      <c r="W9552" s="75">
        <f t="shared" si="8032"/>
        <v>0</v>
      </c>
      <c r="X9552" s="75">
        <f t="shared" si="8032"/>
        <v>25000</v>
      </c>
      <c r="Y9552" s="238">
        <f t="shared" si="7974"/>
        <v>100</v>
      </c>
    </row>
    <row r="9553" spans="1:25" s="76" customFormat="1">
      <c r="A9553" s="250" t="s">
        <v>2722</v>
      </c>
      <c r="B9553" s="250"/>
      <c r="C9553" s="250"/>
      <c r="D9553" s="250"/>
      <c r="E9553" s="250"/>
      <c r="F9553" s="250"/>
      <c r="G9553" s="250"/>
      <c r="H9553" s="250"/>
      <c r="I9553" s="75">
        <f t="shared" ref="I9553:P9553" si="8033">SUM(I1388)</f>
        <v>9000</v>
      </c>
      <c r="J9553" s="75">
        <f t="shared" si="8033"/>
        <v>9000</v>
      </c>
      <c r="K9553" s="75">
        <f t="shared" si="8033"/>
        <v>0</v>
      </c>
      <c r="L9553" s="75">
        <f t="shared" si="8033"/>
        <v>0</v>
      </c>
      <c r="M9553" s="75">
        <f t="shared" si="8033"/>
        <v>0</v>
      </c>
      <c r="N9553" s="75">
        <f t="shared" si="8033"/>
        <v>0</v>
      </c>
      <c r="O9553" s="75">
        <f t="shared" si="8033"/>
        <v>0</v>
      </c>
      <c r="P9553" s="75">
        <f t="shared" si="8033"/>
        <v>0</v>
      </c>
      <c r="Q9553" s="75">
        <f t="shared" ref="Q9553:R9553" si="8034">SUM(Q1388)</f>
        <v>9000</v>
      </c>
      <c r="R9553" s="75">
        <f t="shared" si="8034"/>
        <v>9000</v>
      </c>
      <c r="S9553" s="75">
        <f t="shared" ref="S9553" si="8035">SUM(S1388)</f>
        <v>9000</v>
      </c>
      <c r="T9553" s="75">
        <f t="shared" ref="T9553:X9553" si="8036">SUM(T1388)</f>
        <v>0</v>
      </c>
      <c r="U9553" s="75">
        <f t="shared" si="8036"/>
        <v>0</v>
      </c>
      <c r="V9553" s="75">
        <f t="shared" si="8036"/>
        <v>0</v>
      </c>
      <c r="W9553" s="75">
        <f t="shared" si="8036"/>
        <v>0</v>
      </c>
      <c r="X9553" s="75">
        <f t="shared" si="8036"/>
        <v>9000</v>
      </c>
      <c r="Y9553" s="238">
        <f t="shared" si="7974"/>
        <v>100</v>
      </c>
    </row>
    <row r="9554" spans="1:25" s="76" customFormat="1">
      <c r="A9554" s="250" t="s">
        <v>2788</v>
      </c>
      <c r="B9554" s="250"/>
      <c r="C9554" s="250"/>
      <c r="D9554" s="250"/>
      <c r="E9554" s="250"/>
      <c r="F9554" s="250"/>
      <c r="G9554" s="250"/>
      <c r="H9554" s="250"/>
      <c r="I9554" s="75">
        <f t="shared" ref="I9554:P9554" si="8037">SUM(I1472)</f>
        <v>0</v>
      </c>
      <c r="J9554" s="75">
        <f t="shared" si="8037"/>
        <v>0</v>
      </c>
      <c r="K9554" s="75">
        <f t="shared" si="8037"/>
        <v>0</v>
      </c>
      <c r="L9554" s="75">
        <f t="shared" si="8037"/>
        <v>0</v>
      </c>
      <c r="M9554" s="75">
        <f t="shared" si="8037"/>
        <v>0</v>
      </c>
      <c r="N9554" s="75">
        <f t="shared" si="8037"/>
        <v>0</v>
      </c>
      <c r="O9554" s="75">
        <f t="shared" si="8037"/>
        <v>0</v>
      </c>
      <c r="P9554" s="75">
        <f t="shared" si="8037"/>
        <v>0</v>
      </c>
      <c r="Q9554" s="75">
        <f t="shared" ref="Q9554:R9554" si="8038">SUM(Q1472)</f>
        <v>0</v>
      </c>
      <c r="R9554" s="75">
        <f t="shared" si="8038"/>
        <v>0</v>
      </c>
      <c r="S9554" s="75">
        <f t="shared" ref="S9554" si="8039">SUM(S1472)</f>
        <v>0</v>
      </c>
      <c r="T9554" s="75">
        <f t="shared" ref="T9554:X9554" si="8040">SUM(T1472)</f>
        <v>0</v>
      </c>
      <c r="U9554" s="75">
        <f t="shared" si="8040"/>
        <v>0</v>
      </c>
      <c r="V9554" s="75">
        <f t="shared" si="8040"/>
        <v>0</v>
      </c>
      <c r="W9554" s="75">
        <f t="shared" si="8040"/>
        <v>0</v>
      </c>
      <c r="X9554" s="75">
        <f t="shared" si="8040"/>
        <v>0</v>
      </c>
      <c r="Y9554" s="238">
        <f t="shared" si="7974"/>
        <v>0</v>
      </c>
    </row>
    <row r="9555" spans="1:25" s="76" customFormat="1">
      <c r="A9555" s="250" t="s">
        <v>2723</v>
      </c>
      <c r="B9555" s="250"/>
      <c r="C9555" s="250"/>
      <c r="D9555" s="250"/>
      <c r="E9555" s="250"/>
      <c r="F9555" s="250"/>
      <c r="G9555" s="250"/>
      <c r="H9555" s="250"/>
      <c r="I9555" s="75">
        <f t="shared" ref="I9555:P9555" si="8041">SUM(I1568)</f>
        <v>598634</v>
      </c>
      <c r="J9555" s="75">
        <f t="shared" si="8041"/>
        <v>598634</v>
      </c>
      <c r="K9555" s="75">
        <f t="shared" si="8041"/>
        <v>0</v>
      </c>
      <c r="L9555" s="75">
        <f t="shared" si="8041"/>
        <v>0</v>
      </c>
      <c r="M9555" s="75">
        <f t="shared" si="8041"/>
        <v>0</v>
      </c>
      <c r="N9555" s="75">
        <f t="shared" si="8041"/>
        <v>0</v>
      </c>
      <c r="O9555" s="75">
        <f t="shared" si="8041"/>
        <v>0</v>
      </c>
      <c r="P9555" s="75">
        <f t="shared" si="8041"/>
        <v>0</v>
      </c>
      <c r="Q9555" s="75">
        <f t="shared" ref="Q9555:R9555" si="8042">SUM(Q1568)</f>
        <v>584057</v>
      </c>
      <c r="R9555" s="75">
        <f t="shared" si="8042"/>
        <v>584057</v>
      </c>
      <c r="S9555" s="75">
        <f t="shared" ref="S9555" si="8043">SUM(S1568)</f>
        <v>390392</v>
      </c>
      <c r="T9555" s="75">
        <f t="shared" ref="T9555:X9555" si="8044">SUM(T1568)</f>
        <v>193665</v>
      </c>
      <c r="U9555" s="75">
        <f t="shared" si="8044"/>
        <v>89509</v>
      </c>
      <c r="V9555" s="75">
        <f t="shared" si="8044"/>
        <v>5270</v>
      </c>
      <c r="W9555" s="75">
        <f t="shared" si="8044"/>
        <v>98886</v>
      </c>
      <c r="X9555" s="75">
        <f t="shared" si="8044"/>
        <v>584057</v>
      </c>
      <c r="Y9555" s="238">
        <f t="shared" si="7974"/>
        <v>100</v>
      </c>
    </row>
    <row r="9556" spans="1:25" s="76" customFormat="1">
      <c r="A9556" s="250" t="s">
        <v>2724</v>
      </c>
      <c r="B9556" s="250"/>
      <c r="C9556" s="250"/>
      <c r="D9556" s="250"/>
      <c r="E9556" s="250"/>
      <c r="F9556" s="250"/>
      <c r="G9556" s="250"/>
      <c r="H9556" s="250"/>
      <c r="I9556" s="75">
        <f t="shared" ref="I9556:P9556" si="8045">SUM(I4484)</f>
        <v>516848</v>
      </c>
      <c r="J9556" s="75">
        <f t="shared" si="8045"/>
        <v>516848</v>
      </c>
      <c r="K9556" s="75">
        <f t="shared" si="8045"/>
        <v>0</v>
      </c>
      <c r="L9556" s="75">
        <f t="shared" si="8045"/>
        <v>0</v>
      </c>
      <c r="M9556" s="75">
        <f t="shared" si="8045"/>
        <v>0</v>
      </c>
      <c r="N9556" s="75">
        <f t="shared" si="8045"/>
        <v>0</v>
      </c>
      <c r="O9556" s="75">
        <f t="shared" si="8045"/>
        <v>0</v>
      </c>
      <c r="P9556" s="75">
        <f t="shared" si="8045"/>
        <v>0</v>
      </c>
      <c r="Q9556" s="75">
        <f t="shared" ref="Q9556:R9556" si="8046">SUM(Q4484)</f>
        <v>538550</v>
      </c>
      <c r="R9556" s="75">
        <f t="shared" si="8046"/>
        <v>538550</v>
      </c>
      <c r="S9556" s="75">
        <f t="shared" ref="S9556" si="8047">SUM(S4484)</f>
        <v>451088</v>
      </c>
      <c r="T9556" s="75">
        <f t="shared" ref="T9556:X9556" si="8048">SUM(T4484)</f>
        <v>87462</v>
      </c>
      <c r="U9556" s="75">
        <f t="shared" si="8048"/>
        <v>41581</v>
      </c>
      <c r="V9556" s="75">
        <f t="shared" si="8048"/>
        <v>20600</v>
      </c>
      <c r="W9556" s="75">
        <f t="shared" si="8048"/>
        <v>25281</v>
      </c>
      <c r="X9556" s="75">
        <f t="shared" si="8048"/>
        <v>538550</v>
      </c>
      <c r="Y9556" s="238">
        <f t="shared" si="7974"/>
        <v>100</v>
      </c>
    </row>
    <row r="9557" spans="1:25" s="76" customFormat="1">
      <c r="A9557" s="250" t="s">
        <v>2725</v>
      </c>
      <c r="B9557" s="250"/>
      <c r="C9557" s="250"/>
      <c r="D9557" s="250"/>
      <c r="E9557" s="250"/>
      <c r="F9557" s="250"/>
      <c r="G9557" s="250"/>
      <c r="H9557" s="250"/>
      <c r="I9557" s="75">
        <f t="shared" ref="I9557:P9557" si="8049">SUM(I5948)</f>
        <v>65000</v>
      </c>
      <c r="J9557" s="75">
        <f t="shared" si="8049"/>
        <v>65000</v>
      </c>
      <c r="K9557" s="75">
        <f t="shared" si="8049"/>
        <v>0</v>
      </c>
      <c r="L9557" s="75">
        <f t="shared" si="8049"/>
        <v>0</v>
      </c>
      <c r="M9557" s="75">
        <f t="shared" si="8049"/>
        <v>0</v>
      </c>
      <c r="N9557" s="75">
        <f t="shared" si="8049"/>
        <v>0</v>
      </c>
      <c r="O9557" s="75">
        <f t="shared" si="8049"/>
        <v>0</v>
      </c>
      <c r="P9557" s="75">
        <f t="shared" si="8049"/>
        <v>0</v>
      </c>
      <c r="Q9557" s="75">
        <f t="shared" ref="Q9557:R9557" si="8050">SUM(Q5948)</f>
        <v>65000</v>
      </c>
      <c r="R9557" s="75">
        <f t="shared" si="8050"/>
        <v>65000</v>
      </c>
      <c r="S9557" s="75">
        <f t="shared" ref="S9557" si="8051">SUM(S5948)</f>
        <v>65000</v>
      </c>
      <c r="T9557" s="75">
        <f t="shared" ref="T9557:X9557" si="8052">SUM(T5948)</f>
        <v>0</v>
      </c>
      <c r="U9557" s="75">
        <f t="shared" si="8052"/>
        <v>0</v>
      </c>
      <c r="V9557" s="75">
        <f t="shared" si="8052"/>
        <v>0</v>
      </c>
      <c r="W9557" s="75">
        <f t="shared" si="8052"/>
        <v>0</v>
      </c>
      <c r="X9557" s="75">
        <f t="shared" si="8052"/>
        <v>65000</v>
      </c>
      <c r="Y9557" s="238">
        <f t="shared" si="7974"/>
        <v>100</v>
      </c>
    </row>
    <row r="9558" spans="1:25" s="76" customFormat="1">
      <c r="A9558" s="250" t="s">
        <v>2694</v>
      </c>
      <c r="B9558" s="250"/>
      <c r="C9558" s="250"/>
      <c r="D9558" s="250"/>
      <c r="E9558" s="250"/>
      <c r="F9558" s="250"/>
      <c r="G9558" s="250"/>
      <c r="H9558" s="250"/>
      <c r="I9558" s="75"/>
      <c r="J9558" s="75"/>
      <c r="K9558" s="75"/>
      <c r="L9558" s="75"/>
      <c r="M9558" s="75"/>
      <c r="N9558" s="75"/>
      <c r="O9558" s="75"/>
      <c r="P9558" s="75"/>
      <c r="Q9558" s="75">
        <v>0</v>
      </c>
      <c r="R9558" s="75"/>
      <c r="S9558" s="75"/>
      <c r="T9558" s="75"/>
      <c r="U9558" s="75"/>
      <c r="V9558" s="75"/>
      <c r="W9558" s="75"/>
      <c r="X9558" s="75"/>
      <c r="Y9558" s="238">
        <f t="shared" si="7974"/>
        <v>0</v>
      </c>
    </row>
    <row r="9559" spans="1:25" s="76" customFormat="1">
      <c r="A9559" s="250" t="s">
        <v>2726</v>
      </c>
      <c r="B9559" s="250"/>
      <c r="C9559" s="250"/>
      <c r="D9559" s="250"/>
      <c r="E9559" s="250"/>
      <c r="F9559" s="250"/>
      <c r="G9559" s="250"/>
      <c r="H9559" s="250"/>
      <c r="I9559" s="75"/>
      <c r="J9559" s="75"/>
      <c r="K9559" s="75"/>
      <c r="L9559" s="75"/>
      <c r="M9559" s="75"/>
      <c r="N9559" s="75"/>
      <c r="O9559" s="75"/>
      <c r="P9559" s="75"/>
      <c r="Q9559" s="75">
        <v>0</v>
      </c>
      <c r="R9559" s="75"/>
      <c r="S9559" s="75"/>
      <c r="T9559" s="75"/>
      <c r="U9559" s="75"/>
      <c r="V9559" s="75"/>
      <c r="W9559" s="75"/>
      <c r="X9559" s="75"/>
      <c r="Y9559" s="238">
        <f t="shared" si="7974"/>
        <v>0</v>
      </c>
    </row>
    <row r="9560" spans="1:25" s="76" customFormat="1">
      <c r="A9560" s="250" t="s">
        <v>2727</v>
      </c>
      <c r="B9560" s="250"/>
      <c r="C9560" s="250"/>
      <c r="D9560" s="250"/>
      <c r="E9560" s="250"/>
      <c r="F9560" s="250"/>
      <c r="G9560" s="250"/>
      <c r="H9560" s="250"/>
      <c r="I9560" s="75">
        <f t="shared" ref="I9560:P9560" si="8053">SUM(I6092)</f>
        <v>51700</v>
      </c>
      <c r="J9560" s="75">
        <f t="shared" si="8053"/>
        <v>51700</v>
      </c>
      <c r="K9560" s="75">
        <f t="shared" si="8053"/>
        <v>0</v>
      </c>
      <c r="L9560" s="75">
        <f t="shared" si="8053"/>
        <v>0</v>
      </c>
      <c r="M9560" s="75">
        <f t="shared" si="8053"/>
        <v>0</v>
      </c>
      <c r="N9560" s="75">
        <f t="shared" si="8053"/>
        <v>0</v>
      </c>
      <c r="O9560" s="75">
        <f t="shared" si="8053"/>
        <v>0</v>
      </c>
      <c r="P9560" s="75">
        <f t="shared" si="8053"/>
        <v>0</v>
      </c>
      <c r="Q9560" s="75">
        <f t="shared" ref="Q9560:R9560" si="8054">SUM(Q6092)</f>
        <v>57200</v>
      </c>
      <c r="R9560" s="75">
        <f t="shared" si="8054"/>
        <v>57200</v>
      </c>
      <c r="S9560" s="75">
        <f t="shared" ref="S9560" si="8055">SUM(S6092)</f>
        <v>54244</v>
      </c>
      <c r="T9560" s="75">
        <f t="shared" ref="T9560:X9560" si="8056">SUM(T6092)</f>
        <v>2956</v>
      </c>
      <c r="U9560" s="75">
        <f t="shared" si="8056"/>
        <v>1000</v>
      </c>
      <c r="V9560" s="75">
        <f t="shared" si="8056"/>
        <v>0</v>
      </c>
      <c r="W9560" s="75">
        <f t="shared" si="8056"/>
        <v>1956</v>
      </c>
      <c r="X9560" s="75">
        <f t="shared" si="8056"/>
        <v>57200</v>
      </c>
      <c r="Y9560" s="238">
        <f t="shared" si="7974"/>
        <v>100</v>
      </c>
    </row>
    <row r="9561" spans="1:25" s="76" customFormat="1">
      <c r="A9561" s="250" t="s">
        <v>2728</v>
      </c>
      <c r="B9561" s="250"/>
      <c r="C9561" s="250"/>
      <c r="D9561" s="250"/>
      <c r="E9561" s="250"/>
      <c r="F9561" s="250"/>
      <c r="G9561" s="250"/>
      <c r="H9561" s="250"/>
      <c r="I9561" s="75">
        <f t="shared" ref="I9561:P9561" si="8057">SUM(I6699)</f>
        <v>20500</v>
      </c>
      <c r="J9561" s="75">
        <f t="shared" si="8057"/>
        <v>20500</v>
      </c>
      <c r="K9561" s="75">
        <f t="shared" si="8057"/>
        <v>0</v>
      </c>
      <c r="L9561" s="75">
        <f t="shared" si="8057"/>
        <v>0</v>
      </c>
      <c r="M9561" s="75">
        <f t="shared" si="8057"/>
        <v>0</v>
      </c>
      <c r="N9561" s="75">
        <f t="shared" si="8057"/>
        <v>0</v>
      </c>
      <c r="O9561" s="75">
        <f t="shared" si="8057"/>
        <v>0</v>
      </c>
      <c r="P9561" s="75">
        <f t="shared" si="8057"/>
        <v>0</v>
      </c>
      <c r="Q9561" s="75">
        <f t="shared" ref="Q9561:R9561" si="8058">SUM(Q6699)</f>
        <v>20500</v>
      </c>
      <c r="R9561" s="75">
        <f t="shared" si="8058"/>
        <v>20500</v>
      </c>
      <c r="S9561" s="75">
        <f t="shared" ref="S9561" si="8059">SUM(S6699)</f>
        <v>0</v>
      </c>
      <c r="T9561" s="75">
        <f t="shared" ref="T9561:X9561" si="8060">SUM(T6699)</f>
        <v>20500</v>
      </c>
      <c r="U9561" s="75">
        <f t="shared" si="8060"/>
        <v>20500</v>
      </c>
      <c r="V9561" s="75">
        <f t="shared" si="8060"/>
        <v>0</v>
      </c>
      <c r="W9561" s="75">
        <f t="shared" si="8060"/>
        <v>0</v>
      </c>
      <c r="X9561" s="75">
        <f t="shared" si="8060"/>
        <v>20500</v>
      </c>
      <c r="Y9561" s="238">
        <f t="shared" si="7974"/>
        <v>100</v>
      </c>
    </row>
    <row r="9562" spans="1:25" s="76" customFormat="1">
      <c r="A9562" s="250" t="s">
        <v>2729</v>
      </c>
      <c r="B9562" s="250"/>
      <c r="C9562" s="250"/>
      <c r="D9562" s="250"/>
      <c r="E9562" s="250"/>
      <c r="F9562" s="250"/>
      <c r="G9562" s="250"/>
      <c r="H9562" s="250"/>
      <c r="I9562" s="75">
        <f t="shared" ref="I9562:P9562" si="8061">SUM(I6768)</f>
        <v>53500</v>
      </c>
      <c r="J9562" s="75">
        <f t="shared" si="8061"/>
        <v>53500</v>
      </c>
      <c r="K9562" s="75">
        <f t="shared" si="8061"/>
        <v>0</v>
      </c>
      <c r="L9562" s="75">
        <f t="shared" si="8061"/>
        <v>0</v>
      </c>
      <c r="M9562" s="75">
        <f t="shared" si="8061"/>
        <v>0</v>
      </c>
      <c r="N9562" s="75">
        <f t="shared" si="8061"/>
        <v>0</v>
      </c>
      <c r="O9562" s="75">
        <f t="shared" si="8061"/>
        <v>0</v>
      </c>
      <c r="P9562" s="75">
        <f t="shared" si="8061"/>
        <v>0</v>
      </c>
      <c r="Q9562" s="75">
        <f t="shared" ref="Q9562:R9562" si="8062">SUM(Q6768)</f>
        <v>51000</v>
      </c>
      <c r="R9562" s="75">
        <f t="shared" si="8062"/>
        <v>51000</v>
      </c>
      <c r="S9562" s="75">
        <f t="shared" ref="S9562" si="8063">SUM(S6768)</f>
        <v>17500</v>
      </c>
      <c r="T9562" s="75">
        <f t="shared" ref="T9562:X9562" si="8064">SUM(T6768)</f>
        <v>33500</v>
      </c>
      <c r="U9562" s="75">
        <f t="shared" si="8064"/>
        <v>18500</v>
      </c>
      <c r="V9562" s="75">
        <f t="shared" si="8064"/>
        <v>15000</v>
      </c>
      <c r="W9562" s="75">
        <f t="shared" si="8064"/>
        <v>0</v>
      </c>
      <c r="X9562" s="75">
        <f t="shared" si="8064"/>
        <v>51000</v>
      </c>
      <c r="Y9562" s="238">
        <f t="shared" si="7974"/>
        <v>100</v>
      </c>
    </row>
    <row r="9563" spans="1:25" s="76" customFormat="1">
      <c r="A9563" s="250" t="s">
        <v>2730</v>
      </c>
      <c r="B9563" s="250"/>
      <c r="C9563" s="250"/>
      <c r="D9563" s="250"/>
      <c r="E9563" s="250"/>
      <c r="F9563" s="250"/>
      <c r="G9563" s="250"/>
      <c r="H9563" s="250"/>
      <c r="I9563" s="75">
        <f t="shared" ref="I9563:P9563" si="8065">SUM(I7091)</f>
        <v>11000</v>
      </c>
      <c r="J9563" s="75">
        <f t="shared" si="8065"/>
        <v>11000</v>
      </c>
      <c r="K9563" s="75">
        <f t="shared" si="8065"/>
        <v>0</v>
      </c>
      <c r="L9563" s="75">
        <f t="shared" si="8065"/>
        <v>0</v>
      </c>
      <c r="M9563" s="75">
        <f t="shared" si="8065"/>
        <v>0</v>
      </c>
      <c r="N9563" s="75">
        <f t="shared" si="8065"/>
        <v>0</v>
      </c>
      <c r="O9563" s="75">
        <f t="shared" si="8065"/>
        <v>0</v>
      </c>
      <c r="P9563" s="75">
        <f t="shared" si="8065"/>
        <v>0</v>
      </c>
      <c r="Q9563" s="75">
        <f t="shared" ref="Q9563:R9563" si="8066">SUM(Q7091)</f>
        <v>11000</v>
      </c>
      <c r="R9563" s="75">
        <f t="shared" si="8066"/>
        <v>11000</v>
      </c>
      <c r="S9563" s="75">
        <f t="shared" ref="S9563" si="8067">SUM(S7091)</f>
        <v>11000</v>
      </c>
      <c r="T9563" s="75">
        <f t="shared" ref="T9563:X9563" si="8068">SUM(T7091)</f>
        <v>0</v>
      </c>
      <c r="U9563" s="75">
        <f t="shared" si="8068"/>
        <v>0</v>
      </c>
      <c r="V9563" s="75">
        <f t="shared" si="8068"/>
        <v>0</v>
      </c>
      <c r="W9563" s="75">
        <f t="shared" si="8068"/>
        <v>0</v>
      </c>
      <c r="X9563" s="75">
        <f t="shared" si="8068"/>
        <v>11000</v>
      </c>
      <c r="Y9563" s="238">
        <f t="shared" si="7974"/>
        <v>100</v>
      </c>
    </row>
    <row r="9564" spans="1:25" s="76" customFormat="1">
      <c r="A9564" s="250" t="s">
        <v>2731</v>
      </c>
      <c r="B9564" s="250"/>
      <c r="C9564" s="250"/>
      <c r="D9564" s="250"/>
      <c r="E9564" s="250"/>
      <c r="F9564" s="250"/>
      <c r="G9564" s="250"/>
      <c r="H9564" s="250"/>
      <c r="I9564" s="75">
        <f t="shared" ref="I9564:P9564" si="8069">SUM(I7145)</f>
        <v>10000</v>
      </c>
      <c r="J9564" s="75">
        <f t="shared" si="8069"/>
        <v>10000</v>
      </c>
      <c r="K9564" s="75">
        <f t="shared" si="8069"/>
        <v>0</v>
      </c>
      <c r="L9564" s="75">
        <f t="shared" si="8069"/>
        <v>0</v>
      </c>
      <c r="M9564" s="75">
        <f t="shared" si="8069"/>
        <v>0</v>
      </c>
      <c r="N9564" s="75">
        <f t="shared" si="8069"/>
        <v>0</v>
      </c>
      <c r="O9564" s="75">
        <f t="shared" si="8069"/>
        <v>0</v>
      </c>
      <c r="P9564" s="75">
        <f t="shared" si="8069"/>
        <v>0</v>
      </c>
      <c r="Q9564" s="75">
        <f t="shared" ref="Q9564:R9564" si="8070">SUM(Q7145)</f>
        <v>10000</v>
      </c>
      <c r="R9564" s="75">
        <f t="shared" si="8070"/>
        <v>10000</v>
      </c>
      <c r="S9564" s="75">
        <f t="shared" ref="S9564" si="8071">SUM(S7145)</f>
        <v>10000</v>
      </c>
      <c r="T9564" s="75">
        <f t="shared" ref="T9564:X9564" si="8072">SUM(T7145)</f>
        <v>0</v>
      </c>
      <c r="U9564" s="75">
        <f t="shared" si="8072"/>
        <v>0</v>
      </c>
      <c r="V9564" s="75">
        <f t="shared" si="8072"/>
        <v>0</v>
      </c>
      <c r="W9564" s="75">
        <f t="shared" si="8072"/>
        <v>0</v>
      </c>
      <c r="X9564" s="75">
        <f t="shared" si="8072"/>
        <v>10000</v>
      </c>
      <c r="Y9564" s="238">
        <f t="shared" si="7974"/>
        <v>100</v>
      </c>
    </row>
    <row r="9565" spans="1:25" s="76" customFormat="1">
      <c r="A9565" s="250" t="s">
        <v>2732</v>
      </c>
      <c r="B9565" s="250"/>
      <c r="C9565" s="250"/>
      <c r="D9565" s="250"/>
      <c r="E9565" s="250"/>
      <c r="F9565" s="250"/>
      <c r="G9565" s="250"/>
      <c r="H9565" s="250"/>
      <c r="I9565" s="75">
        <f t="shared" ref="I9565:P9565" si="8073">SUM(I7236)</f>
        <v>25000</v>
      </c>
      <c r="J9565" s="75">
        <f t="shared" si="8073"/>
        <v>25000</v>
      </c>
      <c r="K9565" s="75">
        <f t="shared" si="8073"/>
        <v>0</v>
      </c>
      <c r="L9565" s="75">
        <f t="shared" si="8073"/>
        <v>0</v>
      </c>
      <c r="M9565" s="75">
        <f t="shared" si="8073"/>
        <v>0</v>
      </c>
      <c r="N9565" s="75">
        <f t="shared" si="8073"/>
        <v>0</v>
      </c>
      <c r="O9565" s="75">
        <f t="shared" si="8073"/>
        <v>0</v>
      </c>
      <c r="P9565" s="75">
        <f t="shared" si="8073"/>
        <v>0</v>
      </c>
      <c r="Q9565" s="75">
        <f t="shared" ref="Q9565:R9565" si="8074">SUM(Q7236)</f>
        <v>25000</v>
      </c>
      <c r="R9565" s="75">
        <f t="shared" si="8074"/>
        <v>25000</v>
      </c>
      <c r="S9565" s="75">
        <f t="shared" ref="S9565" si="8075">SUM(S7236)</f>
        <v>12000</v>
      </c>
      <c r="T9565" s="75">
        <f t="shared" ref="T9565:X9565" si="8076">SUM(T7236)</f>
        <v>13000</v>
      </c>
      <c r="U9565" s="75">
        <f t="shared" si="8076"/>
        <v>13000</v>
      </c>
      <c r="V9565" s="75">
        <f t="shared" si="8076"/>
        <v>0</v>
      </c>
      <c r="W9565" s="75">
        <f t="shared" si="8076"/>
        <v>0</v>
      </c>
      <c r="X9565" s="75">
        <f t="shared" si="8076"/>
        <v>25000</v>
      </c>
      <c r="Y9565" s="238">
        <f t="shared" si="7974"/>
        <v>100</v>
      </c>
    </row>
    <row r="9566" spans="1:25" s="76" customFormat="1">
      <c r="A9566" s="250" t="s">
        <v>2733</v>
      </c>
      <c r="B9566" s="250"/>
      <c r="C9566" s="250"/>
      <c r="D9566" s="250"/>
      <c r="E9566" s="250"/>
      <c r="F9566" s="250"/>
      <c r="G9566" s="250"/>
      <c r="H9566" s="250"/>
      <c r="I9566" s="75">
        <f t="shared" ref="I9566:P9566" si="8077">SUM(I7311)</f>
        <v>0</v>
      </c>
      <c r="J9566" s="75">
        <f t="shared" si="8077"/>
        <v>0</v>
      </c>
      <c r="K9566" s="75">
        <f t="shared" si="8077"/>
        <v>0</v>
      </c>
      <c r="L9566" s="75">
        <f t="shared" si="8077"/>
        <v>0</v>
      </c>
      <c r="M9566" s="75">
        <f t="shared" si="8077"/>
        <v>0</v>
      </c>
      <c r="N9566" s="75">
        <f t="shared" si="8077"/>
        <v>0</v>
      </c>
      <c r="O9566" s="75">
        <f t="shared" si="8077"/>
        <v>0</v>
      </c>
      <c r="P9566" s="75">
        <f t="shared" si="8077"/>
        <v>0</v>
      </c>
      <c r="Q9566" s="75">
        <f t="shared" ref="Q9566:R9566" si="8078">SUM(Q7311)</f>
        <v>0</v>
      </c>
      <c r="R9566" s="75">
        <f t="shared" si="8078"/>
        <v>0</v>
      </c>
      <c r="S9566" s="75">
        <f t="shared" ref="S9566" si="8079">SUM(S7311)</f>
        <v>0</v>
      </c>
      <c r="T9566" s="75">
        <f t="shared" ref="T9566:X9566" si="8080">SUM(T7311)</f>
        <v>0</v>
      </c>
      <c r="U9566" s="75">
        <f t="shared" si="8080"/>
        <v>0</v>
      </c>
      <c r="V9566" s="75">
        <f t="shared" si="8080"/>
        <v>0</v>
      </c>
      <c r="W9566" s="75">
        <f t="shared" si="8080"/>
        <v>0</v>
      </c>
      <c r="X9566" s="75">
        <f t="shared" si="8080"/>
        <v>0</v>
      </c>
      <c r="Y9566" s="238">
        <f t="shared" si="7974"/>
        <v>0</v>
      </c>
    </row>
    <row r="9567" spans="1:25" s="76" customFormat="1">
      <c r="A9567" s="250" t="s">
        <v>2734</v>
      </c>
      <c r="B9567" s="250"/>
      <c r="C9567" s="250"/>
      <c r="D9567" s="250"/>
      <c r="E9567" s="250"/>
      <c r="F9567" s="250"/>
      <c r="G9567" s="250"/>
      <c r="H9567" s="250"/>
      <c r="I9567" s="75">
        <f t="shared" ref="I9567:P9567" si="8081">SUM(I7361)</f>
        <v>70000</v>
      </c>
      <c r="J9567" s="75">
        <f t="shared" si="8081"/>
        <v>70000</v>
      </c>
      <c r="K9567" s="75">
        <f t="shared" si="8081"/>
        <v>0</v>
      </c>
      <c r="L9567" s="75">
        <f t="shared" si="8081"/>
        <v>0</v>
      </c>
      <c r="M9567" s="75">
        <f t="shared" si="8081"/>
        <v>0</v>
      </c>
      <c r="N9567" s="75">
        <f t="shared" si="8081"/>
        <v>0</v>
      </c>
      <c r="O9567" s="75">
        <f t="shared" si="8081"/>
        <v>0</v>
      </c>
      <c r="P9567" s="75">
        <f t="shared" si="8081"/>
        <v>0</v>
      </c>
      <c r="Q9567" s="75">
        <f t="shared" ref="Q9567:R9567" si="8082">SUM(Q7361)</f>
        <v>70000</v>
      </c>
      <c r="R9567" s="75">
        <f t="shared" si="8082"/>
        <v>70000</v>
      </c>
      <c r="S9567" s="75">
        <f t="shared" ref="S9567" si="8083">SUM(S7361)</f>
        <v>44900</v>
      </c>
      <c r="T9567" s="75">
        <f t="shared" ref="T9567:X9567" si="8084">SUM(T7361)</f>
        <v>25100</v>
      </c>
      <c r="U9567" s="75">
        <f t="shared" si="8084"/>
        <v>0</v>
      </c>
      <c r="V9567" s="75">
        <f t="shared" si="8084"/>
        <v>0</v>
      </c>
      <c r="W9567" s="75">
        <f t="shared" si="8084"/>
        <v>25100</v>
      </c>
      <c r="X9567" s="75">
        <f t="shared" si="8084"/>
        <v>70000</v>
      </c>
      <c r="Y9567" s="238">
        <f t="shared" si="7974"/>
        <v>100</v>
      </c>
    </row>
    <row r="9568" spans="1:25" s="76" customFormat="1">
      <c r="A9568" s="250" t="s">
        <v>2735</v>
      </c>
      <c r="B9568" s="250"/>
      <c r="C9568" s="250"/>
      <c r="D9568" s="250"/>
      <c r="E9568" s="250"/>
      <c r="F9568" s="250"/>
      <c r="G9568" s="250"/>
      <c r="H9568" s="250"/>
      <c r="I9568" s="75">
        <f t="shared" ref="I9568:P9568" si="8085">SUM(I7444)</f>
        <v>7000</v>
      </c>
      <c r="J9568" s="75">
        <f t="shared" si="8085"/>
        <v>7000</v>
      </c>
      <c r="K9568" s="75">
        <f t="shared" si="8085"/>
        <v>0</v>
      </c>
      <c r="L9568" s="75">
        <f t="shared" si="8085"/>
        <v>0</v>
      </c>
      <c r="M9568" s="75">
        <f t="shared" si="8085"/>
        <v>0</v>
      </c>
      <c r="N9568" s="75">
        <f t="shared" si="8085"/>
        <v>0</v>
      </c>
      <c r="O9568" s="75">
        <f t="shared" si="8085"/>
        <v>0</v>
      </c>
      <c r="P9568" s="75">
        <f t="shared" si="8085"/>
        <v>0</v>
      </c>
      <c r="Q9568" s="75">
        <f t="shared" ref="Q9568:R9568" si="8086">SUM(Q7444)</f>
        <v>7000</v>
      </c>
      <c r="R9568" s="75">
        <f t="shared" si="8086"/>
        <v>7000</v>
      </c>
      <c r="S9568" s="75">
        <f t="shared" ref="S9568" si="8087">SUM(S7444)</f>
        <v>7000</v>
      </c>
      <c r="T9568" s="75">
        <f t="shared" ref="T9568:X9568" si="8088">SUM(T7444)</f>
        <v>0</v>
      </c>
      <c r="U9568" s="75">
        <f t="shared" si="8088"/>
        <v>0</v>
      </c>
      <c r="V9568" s="75">
        <f t="shared" si="8088"/>
        <v>0</v>
      </c>
      <c r="W9568" s="75">
        <f t="shared" si="8088"/>
        <v>0</v>
      </c>
      <c r="X9568" s="75">
        <f t="shared" si="8088"/>
        <v>7000</v>
      </c>
      <c r="Y9568" s="238">
        <f t="shared" si="7974"/>
        <v>100</v>
      </c>
    </row>
    <row r="9569" spans="1:25" s="76" customFormat="1">
      <c r="A9569" s="250" t="s">
        <v>2736</v>
      </c>
      <c r="B9569" s="250"/>
      <c r="C9569" s="250"/>
      <c r="D9569" s="250"/>
      <c r="E9569" s="250"/>
      <c r="F9569" s="250"/>
      <c r="G9569" s="250"/>
      <c r="H9569" s="250"/>
      <c r="I9569" s="75">
        <f t="shared" ref="I9569:P9569" si="8089">SUM(I7493)</f>
        <v>0</v>
      </c>
      <c r="J9569" s="75">
        <f t="shared" si="8089"/>
        <v>0</v>
      </c>
      <c r="K9569" s="75">
        <f t="shared" si="8089"/>
        <v>0</v>
      </c>
      <c r="L9569" s="75">
        <f t="shared" si="8089"/>
        <v>0</v>
      </c>
      <c r="M9569" s="75">
        <f t="shared" si="8089"/>
        <v>0</v>
      </c>
      <c r="N9569" s="75">
        <f t="shared" si="8089"/>
        <v>0</v>
      </c>
      <c r="O9569" s="75">
        <f t="shared" si="8089"/>
        <v>0</v>
      </c>
      <c r="P9569" s="75">
        <f t="shared" si="8089"/>
        <v>0</v>
      </c>
      <c r="Q9569" s="75">
        <f t="shared" ref="Q9569:R9569" si="8090">SUM(Q7493)</f>
        <v>0</v>
      </c>
      <c r="R9569" s="75">
        <f t="shared" si="8090"/>
        <v>0</v>
      </c>
      <c r="S9569" s="75">
        <f t="shared" ref="S9569" si="8091">SUM(S7493)</f>
        <v>0</v>
      </c>
      <c r="T9569" s="75">
        <f t="shared" ref="T9569:X9569" si="8092">SUM(T7493)</f>
        <v>0</v>
      </c>
      <c r="U9569" s="75">
        <f t="shared" si="8092"/>
        <v>0</v>
      </c>
      <c r="V9569" s="75">
        <f t="shared" si="8092"/>
        <v>0</v>
      </c>
      <c r="W9569" s="75">
        <f t="shared" si="8092"/>
        <v>0</v>
      </c>
      <c r="X9569" s="75">
        <f t="shared" si="8092"/>
        <v>0</v>
      </c>
      <c r="Y9569" s="238">
        <f t="shared" si="7974"/>
        <v>0</v>
      </c>
    </row>
    <row r="9570" spans="1:25" s="76" customFormat="1">
      <c r="A9570" s="250" t="s">
        <v>2792</v>
      </c>
      <c r="B9570" s="250"/>
      <c r="C9570" s="250"/>
      <c r="D9570" s="250"/>
      <c r="E9570" s="250"/>
      <c r="F9570" s="250"/>
      <c r="G9570" s="250"/>
      <c r="H9570" s="250"/>
      <c r="I9570" s="75">
        <f t="shared" ref="I9570:P9570" si="8093">SUM(I7541)</f>
        <v>28200</v>
      </c>
      <c r="J9570" s="75">
        <f t="shared" si="8093"/>
        <v>28200</v>
      </c>
      <c r="K9570" s="75">
        <f t="shared" si="8093"/>
        <v>0</v>
      </c>
      <c r="L9570" s="75">
        <f t="shared" si="8093"/>
        <v>0</v>
      </c>
      <c r="M9570" s="75">
        <f t="shared" si="8093"/>
        <v>0</v>
      </c>
      <c r="N9570" s="75">
        <f t="shared" si="8093"/>
        <v>0</v>
      </c>
      <c r="O9570" s="75">
        <f t="shared" si="8093"/>
        <v>0</v>
      </c>
      <c r="P9570" s="75">
        <f t="shared" si="8093"/>
        <v>0</v>
      </c>
      <c r="Q9570" s="75">
        <f t="shared" ref="Q9570:R9570" si="8094">SUM(Q7541)</f>
        <v>28200</v>
      </c>
      <c r="R9570" s="75">
        <f t="shared" si="8094"/>
        <v>28200</v>
      </c>
      <c r="S9570" s="75">
        <f t="shared" ref="S9570" si="8095">SUM(S7541)</f>
        <v>28200</v>
      </c>
      <c r="T9570" s="75">
        <f t="shared" ref="T9570:X9570" si="8096">SUM(T7541)</f>
        <v>0</v>
      </c>
      <c r="U9570" s="75">
        <f t="shared" si="8096"/>
        <v>0</v>
      </c>
      <c r="V9570" s="75">
        <f t="shared" si="8096"/>
        <v>0</v>
      </c>
      <c r="W9570" s="75">
        <f t="shared" si="8096"/>
        <v>0</v>
      </c>
      <c r="X9570" s="75">
        <f t="shared" si="8096"/>
        <v>28200</v>
      </c>
      <c r="Y9570" s="238">
        <f t="shared" si="7974"/>
        <v>100</v>
      </c>
    </row>
    <row r="9571" spans="1:25" s="76" customFormat="1">
      <c r="A9571" s="250" t="s">
        <v>2737</v>
      </c>
      <c r="B9571" s="250"/>
      <c r="C9571" s="250"/>
      <c r="D9571" s="250"/>
      <c r="E9571" s="250"/>
      <c r="F9571" s="250"/>
      <c r="G9571" s="250"/>
      <c r="H9571" s="250"/>
      <c r="I9571" s="75">
        <f t="shared" ref="I9571:P9571" si="8097">SUM(I7643)</f>
        <v>9500</v>
      </c>
      <c r="J9571" s="75">
        <f t="shared" si="8097"/>
        <v>9500</v>
      </c>
      <c r="K9571" s="75">
        <f t="shared" si="8097"/>
        <v>0</v>
      </c>
      <c r="L9571" s="75">
        <f t="shared" si="8097"/>
        <v>0</v>
      </c>
      <c r="M9571" s="75">
        <f t="shared" si="8097"/>
        <v>0</v>
      </c>
      <c r="N9571" s="75">
        <f t="shared" si="8097"/>
        <v>0</v>
      </c>
      <c r="O9571" s="75">
        <f t="shared" si="8097"/>
        <v>0</v>
      </c>
      <c r="P9571" s="75">
        <f t="shared" si="8097"/>
        <v>0</v>
      </c>
      <c r="Q9571" s="75">
        <f t="shared" ref="Q9571:R9571" si="8098">SUM(Q7643)</f>
        <v>7900</v>
      </c>
      <c r="R9571" s="75">
        <f t="shared" si="8098"/>
        <v>7900</v>
      </c>
      <c r="S9571" s="75">
        <f t="shared" ref="S9571" si="8099">SUM(S7643)</f>
        <v>0</v>
      </c>
      <c r="T9571" s="75">
        <f t="shared" ref="T9571:X9571" si="8100">SUM(T7643)</f>
        <v>7900</v>
      </c>
      <c r="U9571" s="75">
        <f t="shared" si="8100"/>
        <v>0</v>
      </c>
      <c r="V9571" s="75">
        <f t="shared" si="8100"/>
        <v>7900</v>
      </c>
      <c r="W9571" s="75">
        <f t="shared" si="8100"/>
        <v>0</v>
      </c>
      <c r="X9571" s="75">
        <f t="shared" si="8100"/>
        <v>7900</v>
      </c>
      <c r="Y9571" s="238">
        <f t="shared" si="7974"/>
        <v>100</v>
      </c>
    </row>
    <row r="9572" spans="1:25" s="76" customFormat="1">
      <c r="A9572" s="250" t="s">
        <v>2784</v>
      </c>
      <c r="B9572" s="250"/>
      <c r="C9572" s="250"/>
      <c r="D9572" s="250"/>
      <c r="E9572" s="250"/>
      <c r="F9572" s="250"/>
      <c r="G9572" s="250"/>
      <c r="H9572" s="250"/>
      <c r="I9572" s="75">
        <f t="shared" ref="I9572:P9572" si="8101">SUM(I7697)</f>
        <v>0</v>
      </c>
      <c r="J9572" s="75">
        <f t="shared" si="8101"/>
        <v>0</v>
      </c>
      <c r="K9572" s="75">
        <f t="shared" si="8101"/>
        <v>0</v>
      </c>
      <c r="L9572" s="75">
        <f t="shared" si="8101"/>
        <v>0</v>
      </c>
      <c r="M9572" s="75">
        <f t="shared" si="8101"/>
        <v>0</v>
      </c>
      <c r="N9572" s="75">
        <f t="shared" si="8101"/>
        <v>0</v>
      </c>
      <c r="O9572" s="75">
        <f t="shared" si="8101"/>
        <v>0</v>
      </c>
      <c r="P9572" s="75">
        <f t="shared" si="8101"/>
        <v>0</v>
      </c>
      <c r="Q9572" s="75">
        <f t="shared" ref="Q9572:R9572" si="8102">SUM(Q7697)</f>
        <v>0</v>
      </c>
      <c r="R9572" s="75">
        <f t="shared" si="8102"/>
        <v>0</v>
      </c>
      <c r="S9572" s="75">
        <f t="shared" ref="S9572" si="8103">SUM(S7697)</f>
        <v>0</v>
      </c>
      <c r="T9572" s="75">
        <f t="shared" ref="T9572:X9572" si="8104">SUM(T7697)</f>
        <v>0</v>
      </c>
      <c r="U9572" s="75">
        <f t="shared" si="8104"/>
        <v>0</v>
      </c>
      <c r="V9572" s="75">
        <f t="shared" si="8104"/>
        <v>0</v>
      </c>
      <c r="W9572" s="75">
        <f t="shared" si="8104"/>
        <v>0</v>
      </c>
      <c r="X9572" s="75">
        <f t="shared" si="8104"/>
        <v>0</v>
      </c>
      <c r="Y9572" s="238">
        <f t="shared" si="7974"/>
        <v>0</v>
      </c>
    </row>
    <row r="9573" spans="1:25" s="76" customFormat="1">
      <c r="A9573" s="250" t="s">
        <v>2785</v>
      </c>
      <c r="B9573" s="250"/>
      <c r="C9573" s="250"/>
      <c r="D9573" s="250"/>
      <c r="E9573" s="250"/>
      <c r="F9573" s="250"/>
      <c r="G9573" s="250"/>
      <c r="H9573" s="250"/>
      <c r="I9573" s="75">
        <f t="shared" ref="I9573:P9573" si="8105">SUM(I7767)</f>
        <v>631075</v>
      </c>
      <c r="J9573" s="75">
        <f t="shared" si="8105"/>
        <v>608397</v>
      </c>
      <c r="K9573" s="75">
        <f t="shared" si="8105"/>
        <v>22678</v>
      </c>
      <c r="L9573" s="75">
        <f t="shared" si="8105"/>
        <v>1000</v>
      </c>
      <c r="M9573" s="75">
        <f t="shared" si="8105"/>
        <v>0</v>
      </c>
      <c r="N9573" s="75">
        <f t="shared" si="8105"/>
        <v>21678</v>
      </c>
      <c r="O9573" s="75">
        <f t="shared" si="8105"/>
        <v>0</v>
      </c>
      <c r="P9573" s="75">
        <f t="shared" si="8105"/>
        <v>0</v>
      </c>
      <c r="Q9573" s="75">
        <f t="shared" ref="Q9573:R9573" si="8106">SUM(Q7767)</f>
        <v>627304</v>
      </c>
      <c r="R9573" s="75">
        <f t="shared" si="8106"/>
        <v>600808</v>
      </c>
      <c r="S9573" s="75">
        <f t="shared" ref="S9573" si="8107">SUM(S7767)</f>
        <v>339623</v>
      </c>
      <c r="T9573" s="75">
        <f t="shared" ref="T9573:X9573" si="8108">SUM(T7767)</f>
        <v>261185</v>
      </c>
      <c r="U9573" s="75">
        <f t="shared" si="8108"/>
        <v>133901</v>
      </c>
      <c r="V9573" s="75">
        <f t="shared" si="8108"/>
        <v>79659</v>
      </c>
      <c r="W9573" s="75">
        <f t="shared" si="8108"/>
        <v>47625</v>
      </c>
      <c r="X9573" s="75">
        <f t="shared" si="8108"/>
        <v>600808</v>
      </c>
      <c r="Y9573" s="238">
        <f t="shared" si="7974"/>
        <v>100</v>
      </c>
    </row>
    <row r="9574" spans="1:25" s="68" customFormat="1">
      <c r="A9574" s="251" t="s">
        <v>69</v>
      </c>
      <c r="B9574" s="251"/>
      <c r="C9574" s="251"/>
      <c r="D9574" s="251"/>
      <c r="E9574" s="251"/>
      <c r="F9574" s="251"/>
      <c r="G9574" s="251"/>
      <c r="H9574" s="251"/>
      <c r="I9574" s="77">
        <f t="shared" ref="I9574:P9574" si="8109">SUM(I9528:I9573)</f>
        <v>2690127</v>
      </c>
      <c r="J9574" s="77">
        <f t="shared" si="8109"/>
        <v>2667449</v>
      </c>
      <c r="K9574" s="77">
        <f t="shared" si="8109"/>
        <v>22678</v>
      </c>
      <c r="L9574" s="77">
        <f t="shared" si="8109"/>
        <v>1000</v>
      </c>
      <c r="M9574" s="77">
        <f t="shared" si="8109"/>
        <v>0</v>
      </c>
      <c r="N9574" s="77">
        <f t="shared" si="8109"/>
        <v>21678</v>
      </c>
      <c r="O9574" s="77">
        <f t="shared" si="8109"/>
        <v>0</v>
      </c>
      <c r="P9574" s="77">
        <f t="shared" si="8109"/>
        <v>0</v>
      </c>
      <c r="Q9574" s="77">
        <f t="shared" ref="Q9574:R9574" si="8110">SUM(Q9528:Q9573)</f>
        <v>2777081</v>
      </c>
      <c r="R9574" s="77">
        <f t="shared" si="8110"/>
        <v>2750585</v>
      </c>
      <c r="S9574" s="77">
        <f t="shared" ref="S9574" si="8111">SUM(S9528:S9573)</f>
        <v>2014442</v>
      </c>
      <c r="T9574" s="77">
        <f t="shared" ref="T9574:X9574" si="8112">SUM(T9528:T9573)</f>
        <v>723643</v>
      </c>
      <c r="U9574" s="77">
        <f t="shared" si="8112"/>
        <v>361366</v>
      </c>
      <c r="V9574" s="77">
        <f t="shared" si="8112"/>
        <v>134429</v>
      </c>
      <c r="W9574" s="77">
        <f t="shared" si="8112"/>
        <v>227848</v>
      </c>
      <c r="X9574" s="77">
        <f t="shared" si="8112"/>
        <v>2738085</v>
      </c>
      <c r="Y9574" s="239">
        <f t="shared" si="7974"/>
        <v>99.545551219104297</v>
      </c>
    </row>
    <row r="9575" spans="1:25" s="68" customFormat="1" ht="15" thickBot="1">
      <c r="A9575" s="270" t="s">
        <v>18</v>
      </c>
      <c r="B9575" s="270"/>
      <c r="C9575" s="270"/>
      <c r="D9575" s="270"/>
      <c r="E9575" s="270"/>
      <c r="F9575" s="270"/>
      <c r="G9575" s="270"/>
      <c r="H9575" s="270"/>
      <c r="I9575" s="69"/>
      <c r="J9575" s="69"/>
      <c r="K9575" s="69"/>
      <c r="L9575" s="69"/>
      <c r="M9575" s="69"/>
      <c r="N9575" s="69"/>
      <c r="O9575" s="69"/>
      <c r="P9575" s="69"/>
      <c r="Q9575" s="69">
        <v>0</v>
      </c>
      <c r="R9575" s="69"/>
      <c r="S9575" s="69"/>
      <c r="T9575" s="69"/>
      <c r="U9575" s="69"/>
      <c r="V9575" s="69"/>
      <c r="W9575" s="69"/>
      <c r="X9575" s="69"/>
      <c r="Y9575" s="237">
        <v>0</v>
      </c>
    </row>
    <row r="9576" spans="1:25" s="68" customFormat="1" ht="41.4" thickBot="1">
      <c r="A9576" s="271" t="s">
        <v>1</v>
      </c>
      <c r="B9576" s="271"/>
      <c r="C9576" s="271"/>
      <c r="D9576" s="271"/>
      <c r="E9576" s="271"/>
      <c r="F9576" s="271"/>
      <c r="G9576" s="271"/>
      <c r="H9576" s="271"/>
      <c r="I9576" s="1" t="s">
        <v>3093</v>
      </c>
      <c r="J9576" s="1" t="s">
        <v>3130</v>
      </c>
      <c r="K9576" s="1" t="s">
        <v>3</v>
      </c>
      <c r="L9576" s="1" t="s">
        <v>4</v>
      </c>
      <c r="M9576" s="1" t="s">
        <v>5</v>
      </c>
      <c r="N9576" s="1" t="s">
        <v>6</v>
      </c>
      <c r="O9576" s="1" t="s">
        <v>7</v>
      </c>
      <c r="P9576" s="1" t="s">
        <v>8</v>
      </c>
      <c r="Q9576" s="1" t="s">
        <v>3344</v>
      </c>
      <c r="R9576" s="1" t="s">
        <v>3427</v>
      </c>
      <c r="S9576" s="1" t="s">
        <v>3447</v>
      </c>
      <c r="T9576" s="1" t="s">
        <v>3448</v>
      </c>
      <c r="U9576" s="1" t="s">
        <v>3452</v>
      </c>
      <c r="V9576" s="1" t="s">
        <v>3449</v>
      </c>
      <c r="W9576" s="1" t="s">
        <v>3450</v>
      </c>
      <c r="X9576" s="1" t="s">
        <v>3451</v>
      </c>
      <c r="Y9576" s="216" t="s">
        <v>3385</v>
      </c>
    </row>
    <row r="9577" spans="1:25" s="74" customFormat="1">
      <c r="A9577" s="70"/>
      <c r="B9577" s="70"/>
      <c r="C9577" s="70"/>
      <c r="D9577" s="71"/>
      <c r="E9577" s="71"/>
      <c r="F9577" s="72"/>
      <c r="G9577" s="165"/>
      <c r="H9577" s="73" t="s">
        <v>0</v>
      </c>
      <c r="I9577" s="45">
        <v>1</v>
      </c>
      <c r="J9577" s="45">
        <v>3</v>
      </c>
      <c r="K9577" s="45" t="s">
        <v>9</v>
      </c>
      <c r="L9577" s="45">
        <v>5</v>
      </c>
      <c r="M9577" s="45">
        <v>6</v>
      </c>
      <c r="N9577" s="45">
        <v>7</v>
      </c>
      <c r="O9577" s="45">
        <v>8</v>
      </c>
      <c r="P9577" s="45">
        <v>9</v>
      </c>
      <c r="Q9577" s="45">
        <v>1</v>
      </c>
      <c r="R9577" s="45">
        <v>2</v>
      </c>
      <c r="S9577" s="45">
        <v>3</v>
      </c>
      <c r="T9577" s="45" t="s">
        <v>3453</v>
      </c>
      <c r="U9577" s="45">
        <v>5</v>
      </c>
      <c r="V9577" s="45">
        <v>6</v>
      </c>
      <c r="W9577" s="45">
        <v>7</v>
      </c>
      <c r="X9577" s="45" t="s">
        <v>3454</v>
      </c>
      <c r="Y9577" s="276">
        <v>9</v>
      </c>
    </row>
    <row r="9578" spans="1:25" s="76" customFormat="1">
      <c r="A9578" s="272" t="s">
        <v>2699</v>
      </c>
      <c r="B9578" s="272"/>
      <c r="C9578" s="272"/>
      <c r="D9578" s="272"/>
      <c r="E9578" s="272"/>
      <c r="F9578" s="272"/>
      <c r="G9578" s="272"/>
      <c r="H9578" s="272"/>
      <c r="I9578" s="75">
        <f t="shared" ref="I9578:P9578" si="8113">SUM(I17)</f>
        <v>19530</v>
      </c>
      <c r="J9578" s="75">
        <f t="shared" si="8113"/>
        <v>19530</v>
      </c>
      <c r="K9578" s="75">
        <f t="shared" si="8113"/>
        <v>0</v>
      </c>
      <c r="L9578" s="75">
        <f t="shared" si="8113"/>
        <v>0</v>
      </c>
      <c r="M9578" s="75">
        <f t="shared" si="8113"/>
        <v>0</v>
      </c>
      <c r="N9578" s="75">
        <f t="shared" si="8113"/>
        <v>0</v>
      </c>
      <c r="O9578" s="75">
        <f t="shared" si="8113"/>
        <v>0</v>
      </c>
      <c r="P9578" s="75">
        <f t="shared" si="8113"/>
        <v>0</v>
      </c>
      <c r="Q9578" s="75">
        <f t="shared" ref="Q9578:R9578" si="8114">SUM(Q17)</f>
        <v>19530</v>
      </c>
      <c r="R9578" s="75">
        <f t="shared" si="8114"/>
        <v>19530</v>
      </c>
      <c r="S9578" s="75">
        <f t="shared" ref="S9578" si="8115">SUM(S17)</f>
        <v>14858</v>
      </c>
      <c r="T9578" s="75">
        <f t="shared" ref="T9578:X9578" si="8116">SUM(T17)</f>
        <v>4672</v>
      </c>
      <c r="U9578" s="75">
        <f t="shared" si="8116"/>
        <v>4672</v>
      </c>
      <c r="V9578" s="75">
        <f t="shared" si="8116"/>
        <v>0</v>
      </c>
      <c r="W9578" s="75">
        <f t="shared" si="8116"/>
        <v>0</v>
      </c>
      <c r="X9578" s="75">
        <f t="shared" si="8116"/>
        <v>19530</v>
      </c>
      <c r="Y9578" s="238">
        <f t="shared" ref="Y9578:Y9624" si="8117">IF(R9578=0,0,(X9578/R9578)*100)</f>
        <v>100</v>
      </c>
    </row>
    <row r="9579" spans="1:25" s="76" customFormat="1">
      <c r="A9579" s="250" t="s">
        <v>2700</v>
      </c>
      <c r="B9579" s="250"/>
      <c r="C9579" s="250"/>
      <c r="D9579" s="250"/>
      <c r="E9579" s="250"/>
      <c r="F9579" s="250"/>
      <c r="G9579" s="250"/>
      <c r="H9579" s="250"/>
      <c r="I9579" s="75">
        <f t="shared" ref="I9579:P9579" si="8118">SUM(I61)</f>
        <v>6669</v>
      </c>
      <c r="J9579" s="75">
        <f t="shared" si="8118"/>
        <v>6669</v>
      </c>
      <c r="K9579" s="75">
        <f t="shared" si="8118"/>
        <v>0</v>
      </c>
      <c r="L9579" s="75">
        <f t="shared" si="8118"/>
        <v>0</v>
      </c>
      <c r="M9579" s="75">
        <f t="shared" si="8118"/>
        <v>0</v>
      </c>
      <c r="N9579" s="75">
        <f t="shared" si="8118"/>
        <v>0</v>
      </c>
      <c r="O9579" s="75">
        <f t="shared" si="8118"/>
        <v>0</v>
      </c>
      <c r="P9579" s="75">
        <f t="shared" si="8118"/>
        <v>0</v>
      </c>
      <c r="Q9579" s="75">
        <f t="shared" ref="Q9579:R9579" si="8119">SUM(Q61)</f>
        <v>6669</v>
      </c>
      <c r="R9579" s="75">
        <f t="shared" si="8119"/>
        <v>6669</v>
      </c>
      <c r="S9579" s="75">
        <f t="shared" ref="S9579" si="8120">SUM(S61)</f>
        <v>0</v>
      </c>
      <c r="T9579" s="75">
        <f t="shared" ref="T9579:X9579" si="8121">SUM(T61)</f>
        <v>6669</v>
      </c>
      <c r="U9579" s="75">
        <f t="shared" si="8121"/>
        <v>6669</v>
      </c>
      <c r="V9579" s="75">
        <f t="shared" si="8121"/>
        <v>0</v>
      </c>
      <c r="W9579" s="75">
        <f t="shared" si="8121"/>
        <v>0</v>
      </c>
      <c r="X9579" s="75">
        <f t="shared" si="8121"/>
        <v>6669</v>
      </c>
      <c r="Y9579" s="238">
        <f t="shared" si="8117"/>
        <v>100</v>
      </c>
    </row>
    <row r="9580" spans="1:25" s="76" customFormat="1">
      <c r="A9580" s="250" t="s">
        <v>2701</v>
      </c>
      <c r="B9580" s="250"/>
      <c r="C9580" s="250"/>
      <c r="D9580" s="250"/>
      <c r="E9580" s="250"/>
      <c r="F9580" s="250"/>
      <c r="G9580" s="250"/>
      <c r="H9580" s="250"/>
      <c r="I9580" s="75">
        <f t="shared" ref="I9580:P9580" si="8122">SUM(I98)</f>
        <v>4000</v>
      </c>
      <c r="J9580" s="75">
        <f t="shared" si="8122"/>
        <v>4000</v>
      </c>
      <c r="K9580" s="75">
        <f t="shared" si="8122"/>
        <v>0</v>
      </c>
      <c r="L9580" s="75">
        <f t="shared" si="8122"/>
        <v>0</v>
      </c>
      <c r="M9580" s="75">
        <f t="shared" si="8122"/>
        <v>0</v>
      </c>
      <c r="N9580" s="75">
        <f t="shared" si="8122"/>
        <v>0</v>
      </c>
      <c r="O9580" s="75">
        <f t="shared" si="8122"/>
        <v>0</v>
      </c>
      <c r="P9580" s="75">
        <f t="shared" si="8122"/>
        <v>0</v>
      </c>
      <c r="Q9580" s="75">
        <f t="shared" ref="Q9580:R9580" si="8123">SUM(Q98)</f>
        <v>4000</v>
      </c>
      <c r="R9580" s="75">
        <f t="shared" si="8123"/>
        <v>4000</v>
      </c>
      <c r="S9580" s="75">
        <f t="shared" ref="S9580" si="8124">SUM(S98)</f>
        <v>4000</v>
      </c>
      <c r="T9580" s="75">
        <f t="shared" ref="T9580:X9580" si="8125">SUM(T98)</f>
        <v>0</v>
      </c>
      <c r="U9580" s="75">
        <f t="shared" si="8125"/>
        <v>0</v>
      </c>
      <c r="V9580" s="75">
        <f t="shared" si="8125"/>
        <v>0</v>
      </c>
      <c r="W9580" s="75">
        <f t="shared" si="8125"/>
        <v>0</v>
      </c>
      <c r="X9580" s="75">
        <f t="shared" si="8125"/>
        <v>4000</v>
      </c>
      <c r="Y9580" s="238">
        <f t="shared" si="8117"/>
        <v>100</v>
      </c>
    </row>
    <row r="9581" spans="1:25" s="76" customFormat="1">
      <c r="A9581" s="250" t="s">
        <v>2702</v>
      </c>
      <c r="B9581" s="250"/>
      <c r="C9581" s="250"/>
      <c r="D9581" s="250"/>
      <c r="E9581" s="250"/>
      <c r="F9581" s="250"/>
      <c r="G9581" s="250"/>
      <c r="H9581" s="250"/>
      <c r="I9581" s="75">
        <f t="shared" ref="I9581:P9581" si="8126">SUM(I141)</f>
        <v>4500</v>
      </c>
      <c r="J9581" s="75">
        <f t="shared" si="8126"/>
        <v>4500</v>
      </c>
      <c r="K9581" s="75">
        <f t="shared" si="8126"/>
        <v>0</v>
      </c>
      <c r="L9581" s="75">
        <f t="shared" si="8126"/>
        <v>0</v>
      </c>
      <c r="M9581" s="75">
        <f t="shared" si="8126"/>
        <v>0</v>
      </c>
      <c r="N9581" s="75">
        <f t="shared" si="8126"/>
        <v>0</v>
      </c>
      <c r="O9581" s="75">
        <f t="shared" si="8126"/>
        <v>0</v>
      </c>
      <c r="P9581" s="75">
        <f t="shared" si="8126"/>
        <v>0</v>
      </c>
      <c r="Q9581" s="75">
        <f t="shared" ref="Q9581:R9581" si="8127">SUM(Q141)</f>
        <v>4500</v>
      </c>
      <c r="R9581" s="75">
        <f t="shared" si="8127"/>
        <v>4500</v>
      </c>
      <c r="S9581" s="75">
        <f t="shared" ref="S9581" si="8128">SUM(S141)</f>
        <v>4500</v>
      </c>
      <c r="T9581" s="75">
        <f t="shared" ref="T9581:X9581" si="8129">SUM(T141)</f>
        <v>0</v>
      </c>
      <c r="U9581" s="75">
        <f t="shared" si="8129"/>
        <v>0</v>
      </c>
      <c r="V9581" s="75">
        <f t="shared" si="8129"/>
        <v>0</v>
      </c>
      <c r="W9581" s="75">
        <f t="shared" si="8129"/>
        <v>0</v>
      </c>
      <c r="X9581" s="75">
        <f t="shared" si="8129"/>
        <v>4500</v>
      </c>
      <c r="Y9581" s="238">
        <f t="shared" si="8117"/>
        <v>100</v>
      </c>
    </row>
    <row r="9582" spans="1:25" s="76" customFormat="1">
      <c r="A9582" s="250" t="s">
        <v>2703</v>
      </c>
      <c r="B9582" s="250"/>
      <c r="C9582" s="250"/>
      <c r="D9582" s="250"/>
      <c r="E9582" s="250"/>
      <c r="F9582" s="250"/>
      <c r="G9582" s="250"/>
      <c r="H9582" s="250"/>
      <c r="I9582" s="75">
        <f t="shared" ref="I9582:P9582" si="8130">SUM(I198)</f>
        <v>25000</v>
      </c>
      <c r="J9582" s="75">
        <f t="shared" si="8130"/>
        <v>25000</v>
      </c>
      <c r="K9582" s="75">
        <f t="shared" si="8130"/>
        <v>0</v>
      </c>
      <c r="L9582" s="75">
        <f t="shared" si="8130"/>
        <v>0</v>
      </c>
      <c r="M9582" s="75">
        <f t="shared" si="8130"/>
        <v>0</v>
      </c>
      <c r="N9582" s="75">
        <f t="shared" si="8130"/>
        <v>0</v>
      </c>
      <c r="O9582" s="75">
        <f t="shared" si="8130"/>
        <v>0</v>
      </c>
      <c r="P9582" s="75">
        <f t="shared" si="8130"/>
        <v>0</v>
      </c>
      <c r="Q9582" s="75">
        <f t="shared" ref="Q9582:R9582" si="8131">SUM(Q198)</f>
        <v>25000</v>
      </c>
      <c r="R9582" s="75">
        <f t="shared" si="8131"/>
        <v>25000</v>
      </c>
      <c r="S9582" s="75">
        <f t="shared" ref="S9582" si="8132">SUM(S198)</f>
        <v>3330</v>
      </c>
      <c r="T9582" s="75">
        <f t="shared" ref="T9582:X9582" si="8133">SUM(T198)</f>
        <v>21670</v>
      </c>
      <c r="U9582" s="75">
        <f t="shared" si="8133"/>
        <v>21670</v>
      </c>
      <c r="V9582" s="75">
        <f t="shared" si="8133"/>
        <v>0</v>
      </c>
      <c r="W9582" s="75">
        <f t="shared" si="8133"/>
        <v>0</v>
      </c>
      <c r="X9582" s="75">
        <f t="shared" si="8133"/>
        <v>25000</v>
      </c>
      <c r="Y9582" s="238">
        <f t="shared" si="8117"/>
        <v>100</v>
      </c>
    </row>
    <row r="9583" spans="1:25" s="76" customFormat="1">
      <c r="A9583" s="250" t="s">
        <v>2704</v>
      </c>
      <c r="B9583" s="250"/>
      <c r="C9583" s="250"/>
      <c r="D9583" s="250"/>
      <c r="E9583" s="250"/>
      <c r="F9583" s="250"/>
      <c r="G9583" s="250"/>
      <c r="H9583" s="250"/>
      <c r="I9583" s="75"/>
      <c r="J9583" s="75"/>
      <c r="K9583" s="75"/>
      <c r="L9583" s="75"/>
      <c r="M9583" s="75"/>
      <c r="N9583" s="75"/>
      <c r="O9583" s="75"/>
      <c r="P9583" s="75"/>
      <c r="Q9583" s="75">
        <v>0</v>
      </c>
      <c r="R9583" s="75"/>
      <c r="S9583" s="75"/>
      <c r="T9583" s="75"/>
      <c r="U9583" s="75"/>
      <c r="V9583" s="75"/>
      <c r="W9583" s="75"/>
      <c r="X9583" s="75"/>
      <c r="Y9583" s="238">
        <f t="shared" si="8117"/>
        <v>0</v>
      </c>
    </row>
    <row r="9584" spans="1:25" s="76" customFormat="1">
      <c r="A9584" s="250" t="s">
        <v>2705</v>
      </c>
      <c r="B9584" s="250"/>
      <c r="C9584" s="250"/>
      <c r="D9584" s="250"/>
      <c r="E9584" s="250"/>
      <c r="F9584" s="250"/>
      <c r="G9584" s="250"/>
      <c r="H9584" s="250"/>
      <c r="I9584" s="75">
        <f t="shared" ref="I9584:P9584" si="8134">SUM(I259)</f>
        <v>1440</v>
      </c>
      <c r="J9584" s="75">
        <f t="shared" si="8134"/>
        <v>1440</v>
      </c>
      <c r="K9584" s="75">
        <f t="shared" si="8134"/>
        <v>0</v>
      </c>
      <c r="L9584" s="75">
        <f t="shared" si="8134"/>
        <v>0</v>
      </c>
      <c r="M9584" s="75">
        <f t="shared" si="8134"/>
        <v>0</v>
      </c>
      <c r="N9584" s="75">
        <f t="shared" si="8134"/>
        <v>0</v>
      </c>
      <c r="O9584" s="75">
        <f t="shared" si="8134"/>
        <v>0</v>
      </c>
      <c r="P9584" s="75">
        <f t="shared" si="8134"/>
        <v>0</v>
      </c>
      <c r="Q9584" s="75">
        <f t="shared" ref="Q9584:R9584" si="8135">SUM(Q259)</f>
        <v>4440</v>
      </c>
      <c r="R9584" s="75">
        <f t="shared" si="8135"/>
        <v>4440</v>
      </c>
      <c r="S9584" s="75">
        <f t="shared" ref="S9584" si="8136">SUM(S259)</f>
        <v>4440</v>
      </c>
      <c r="T9584" s="75">
        <f t="shared" ref="T9584:X9584" si="8137">SUM(T259)</f>
        <v>0</v>
      </c>
      <c r="U9584" s="75">
        <f t="shared" si="8137"/>
        <v>0</v>
      </c>
      <c r="V9584" s="75">
        <f t="shared" si="8137"/>
        <v>0</v>
      </c>
      <c r="W9584" s="75">
        <f t="shared" si="8137"/>
        <v>0</v>
      </c>
      <c r="X9584" s="75">
        <f t="shared" si="8137"/>
        <v>4440</v>
      </c>
      <c r="Y9584" s="238">
        <f t="shared" si="8117"/>
        <v>100</v>
      </c>
    </row>
    <row r="9585" spans="1:25" s="76" customFormat="1">
      <c r="A9585" s="250" t="s">
        <v>2706</v>
      </c>
      <c r="B9585" s="250"/>
      <c r="C9585" s="250"/>
      <c r="D9585" s="250"/>
      <c r="E9585" s="250"/>
      <c r="F9585" s="250"/>
      <c r="G9585" s="250"/>
      <c r="H9585" s="250"/>
      <c r="I9585" s="75">
        <f t="shared" ref="I9585:P9585" si="8138">SUM(I292)</f>
        <v>3060</v>
      </c>
      <c r="J9585" s="75">
        <f t="shared" si="8138"/>
        <v>3060</v>
      </c>
      <c r="K9585" s="75">
        <f t="shared" si="8138"/>
        <v>0</v>
      </c>
      <c r="L9585" s="75">
        <f t="shared" si="8138"/>
        <v>0</v>
      </c>
      <c r="M9585" s="75">
        <f t="shared" si="8138"/>
        <v>0</v>
      </c>
      <c r="N9585" s="75">
        <f t="shared" si="8138"/>
        <v>0</v>
      </c>
      <c r="O9585" s="75">
        <f t="shared" si="8138"/>
        <v>0</v>
      </c>
      <c r="P9585" s="75">
        <f t="shared" si="8138"/>
        <v>0</v>
      </c>
      <c r="Q9585" s="75">
        <f t="shared" ref="Q9585:R9585" si="8139">SUM(Q292)</f>
        <v>3060</v>
      </c>
      <c r="R9585" s="75">
        <f t="shared" si="8139"/>
        <v>3060</v>
      </c>
      <c r="S9585" s="75">
        <f t="shared" ref="S9585" si="8140">SUM(S292)</f>
        <v>0</v>
      </c>
      <c r="T9585" s="75">
        <f t="shared" ref="T9585:X9585" si="8141">SUM(T292)</f>
        <v>0</v>
      </c>
      <c r="U9585" s="75">
        <f t="shared" si="8141"/>
        <v>0</v>
      </c>
      <c r="V9585" s="75">
        <f t="shared" si="8141"/>
        <v>0</v>
      </c>
      <c r="W9585" s="75">
        <f t="shared" si="8141"/>
        <v>0</v>
      </c>
      <c r="X9585" s="75">
        <f t="shared" si="8141"/>
        <v>0</v>
      </c>
      <c r="Y9585" s="238">
        <f t="shared" si="8117"/>
        <v>0</v>
      </c>
    </row>
    <row r="9586" spans="1:25" s="76" customFormat="1">
      <c r="A9586" s="250" t="s">
        <v>2707</v>
      </c>
      <c r="B9586" s="250"/>
      <c r="C9586" s="250"/>
      <c r="D9586" s="250"/>
      <c r="E9586" s="250"/>
      <c r="F9586" s="250"/>
      <c r="G9586" s="250"/>
      <c r="H9586" s="250"/>
      <c r="I9586" s="75">
        <f t="shared" ref="I9586:P9586" si="8142">SUM(I331)</f>
        <v>60000</v>
      </c>
      <c r="J9586" s="75">
        <f t="shared" si="8142"/>
        <v>60000</v>
      </c>
      <c r="K9586" s="75">
        <f t="shared" si="8142"/>
        <v>0</v>
      </c>
      <c r="L9586" s="75">
        <f t="shared" si="8142"/>
        <v>0</v>
      </c>
      <c r="M9586" s="75">
        <f t="shared" si="8142"/>
        <v>0</v>
      </c>
      <c r="N9586" s="75">
        <f t="shared" si="8142"/>
        <v>0</v>
      </c>
      <c r="O9586" s="75">
        <f t="shared" si="8142"/>
        <v>0</v>
      </c>
      <c r="P9586" s="75">
        <f t="shared" si="8142"/>
        <v>0</v>
      </c>
      <c r="Q9586" s="75">
        <f t="shared" ref="Q9586:R9586" si="8143">SUM(Q331)</f>
        <v>67000</v>
      </c>
      <c r="R9586" s="75">
        <f t="shared" si="8143"/>
        <v>67000</v>
      </c>
      <c r="S9586" s="75">
        <f t="shared" ref="S9586" si="8144">SUM(S331)</f>
        <v>67000</v>
      </c>
      <c r="T9586" s="75">
        <f t="shared" ref="T9586:X9586" si="8145">SUM(T331)</f>
        <v>0</v>
      </c>
      <c r="U9586" s="75">
        <f t="shared" si="8145"/>
        <v>0</v>
      </c>
      <c r="V9586" s="75">
        <f t="shared" si="8145"/>
        <v>0</v>
      </c>
      <c r="W9586" s="75">
        <f t="shared" si="8145"/>
        <v>0</v>
      </c>
      <c r="X9586" s="75">
        <f t="shared" si="8145"/>
        <v>67000</v>
      </c>
      <c r="Y9586" s="238">
        <f t="shared" si="8117"/>
        <v>100</v>
      </c>
    </row>
    <row r="9587" spans="1:25" s="76" customFormat="1">
      <c r="A9587" s="250" t="s">
        <v>2708</v>
      </c>
      <c r="B9587" s="250"/>
      <c r="C9587" s="250"/>
      <c r="D9587" s="250"/>
      <c r="E9587" s="250"/>
      <c r="F9587" s="250"/>
      <c r="G9587" s="250"/>
      <c r="H9587" s="250"/>
      <c r="I9587" s="75">
        <f t="shared" ref="I9587:P9587" si="8146">SUM(I376)</f>
        <v>8000</v>
      </c>
      <c r="J9587" s="75">
        <f t="shared" si="8146"/>
        <v>8000</v>
      </c>
      <c r="K9587" s="75">
        <f t="shared" si="8146"/>
        <v>0</v>
      </c>
      <c r="L9587" s="75">
        <f t="shared" si="8146"/>
        <v>0</v>
      </c>
      <c r="M9587" s="75">
        <f t="shared" si="8146"/>
        <v>0</v>
      </c>
      <c r="N9587" s="75">
        <f t="shared" si="8146"/>
        <v>0</v>
      </c>
      <c r="O9587" s="75">
        <f t="shared" si="8146"/>
        <v>0</v>
      </c>
      <c r="P9587" s="75">
        <f t="shared" si="8146"/>
        <v>0</v>
      </c>
      <c r="Q9587" s="75">
        <f t="shared" ref="Q9587:R9587" si="8147">SUM(Q376)</f>
        <v>8000</v>
      </c>
      <c r="R9587" s="75">
        <f t="shared" si="8147"/>
        <v>8000</v>
      </c>
      <c r="S9587" s="75">
        <f t="shared" ref="S9587" si="8148">SUM(S376)</f>
        <v>4000</v>
      </c>
      <c r="T9587" s="75">
        <f t="shared" ref="T9587:X9587" si="8149">SUM(T376)</f>
        <v>4000</v>
      </c>
      <c r="U9587" s="75">
        <f t="shared" si="8149"/>
        <v>4000</v>
      </c>
      <c r="V9587" s="75">
        <f t="shared" si="8149"/>
        <v>0</v>
      </c>
      <c r="W9587" s="75">
        <f t="shared" si="8149"/>
        <v>0</v>
      </c>
      <c r="X9587" s="75">
        <f t="shared" si="8149"/>
        <v>8000</v>
      </c>
      <c r="Y9587" s="238">
        <f t="shared" si="8117"/>
        <v>100</v>
      </c>
    </row>
    <row r="9588" spans="1:25" s="76" customFormat="1">
      <c r="A9588" s="250" t="s">
        <v>2709</v>
      </c>
      <c r="B9588" s="250"/>
      <c r="C9588" s="250"/>
      <c r="D9588" s="250"/>
      <c r="E9588" s="250"/>
      <c r="F9588" s="250"/>
      <c r="G9588" s="250"/>
      <c r="H9588" s="250"/>
      <c r="I9588" s="75">
        <f t="shared" ref="I9588:P9588" si="8150">SUM(I419)</f>
        <v>9720</v>
      </c>
      <c r="J9588" s="75">
        <f t="shared" si="8150"/>
        <v>9720</v>
      </c>
      <c r="K9588" s="75">
        <f t="shared" si="8150"/>
        <v>0</v>
      </c>
      <c r="L9588" s="75">
        <f t="shared" si="8150"/>
        <v>0</v>
      </c>
      <c r="M9588" s="75">
        <f t="shared" si="8150"/>
        <v>0</v>
      </c>
      <c r="N9588" s="75">
        <f t="shared" si="8150"/>
        <v>0</v>
      </c>
      <c r="O9588" s="75">
        <f t="shared" si="8150"/>
        <v>0</v>
      </c>
      <c r="P9588" s="75">
        <f t="shared" si="8150"/>
        <v>0</v>
      </c>
      <c r="Q9588" s="75">
        <f t="shared" ref="Q9588:R9588" si="8151">SUM(Q419)</f>
        <v>9720</v>
      </c>
      <c r="R9588" s="75">
        <f t="shared" si="8151"/>
        <v>9720</v>
      </c>
      <c r="S9588" s="75">
        <f t="shared" ref="S9588" si="8152">SUM(S419)</f>
        <v>0</v>
      </c>
      <c r="T9588" s="75">
        <f t="shared" ref="T9588:X9588" si="8153">SUM(T419)</f>
        <v>9720</v>
      </c>
      <c r="U9588" s="75">
        <f t="shared" si="8153"/>
        <v>9720</v>
      </c>
      <c r="V9588" s="75">
        <f t="shared" si="8153"/>
        <v>0</v>
      </c>
      <c r="W9588" s="75">
        <f t="shared" si="8153"/>
        <v>0</v>
      </c>
      <c r="X9588" s="75">
        <f t="shared" si="8153"/>
        <v>9720</v>
      </c>
      <c r="Y9588" s="238">
        <f t="shared" si="8117"/>
        <v>100</v>
      </c>
    </row>
    <row r="9589" spans="1:25" s="76" customFormat="1">
      <c r="A9589" s="250" t="s">
        <v>2710</v>
      </c>
      <c r="B9589" s="250"/>
      <c r="C9589" s="250"/>
      <c r="D9589" s="250"/>
      <c r="E9589" s="250"/>
      <c r="F9589" s="250"/>
      <c r="G9589" s="250"/>
      <c r="H9589" s="250"/>
      <c r="I9589" s="75">
        <f t="shared" ref="I9589:P9589" si="8154">SUM(I475)</f>
        <v>45000</v>
      </c>
      <c r="J9589" s="75">
        <f t="shared" si="8154"/>
        <v>45000</v>
      </c>
      <c r="K9589" s="75">
        <f t="shared" si="8154"/>
        <v>0</v>
      </c>
      <c r="L9589" s="75">
        <f t="shared" si="8154"/>
        <v>0</v>
      </c>
      <c r="M9589" s="75">
        <f t="shared" si="8154"/>
        <v>0</v>
      </c>
      <c r="N9589" s="75">
        <f t="shared" si="8154"/>
        <v>0</v>
      </c>
      <c r="O9589" s="75">
        <f t="shared" si="8154"/>
        <v>0</v>
      </c>
      <c r="P9589" s="75">
        <f t="shared" si="8154"/>
        <v>0</v>
      </c>
      <c r="Q9589" s="75">
        <f t="shared" ref="Q9589:R9589" si="8155">SUM(Q475)</f>
        <v>59000</v>
      </c>
      <c r="R9589" s="75">
        <f t="shared" si="8155"/>
        <v>59000</v>
      </c>
      <c r="S9589" s="75">
        <f t="shared" ref="S9589" si="8156">SUM(S475)</f>
        <v>59000</v>
      </c>
      <c r="T9589" s="75">
        <f t="shared" ref="T9589:X9589" si="8157">SUM(T475)</f>
        <v>0</v>
      </c>
      <c r="U9589" s="75">
        <f t="shared" si="8157"/>
        <v>0</v>
      </c>
      <c r="V9589" s="75">
        <f t="shared" si="8157"/>
        <v>0</v>
      </c>
      <c r="W9589" s="75">
        <f t="shared" si="8157"/>
        <v>0</v>
      </c>
      <c r="X9589" s="75">
        <f t="shared" si="8157"/>
        <v>59000</v>
      </c>
      <c r="Y9589" s="238">
        <f t="shared" si="8117"/>
        <v>100</v>
      </c>
    </row>
    <row r="9590" spans="1:25" s="76" customFormat="1">
      <c r="A9590" s="250" t="s">
        <v>2711</v>
      </c>
      <c r="B9590" s="250"/>
      <c r="C9590" s="250"/>
      <c r="D9590" s="250"/>
      <c r="E9590" s="250"/>
      <c r="F9590" s="250"/>
      <c r="G9590" s="250"/>
      <c r="H9590" s="250"/>
      <c r="I9590" s="75">
        <f t="shared" ref="I9590:P9590" si="8158">SUM(I520)</f>
        <v>198000</v>
      </c>
      <c r="J9590" s="75">
        <f t="shared" si="8158"/>
        <v>198000</v>
      </c>
      <c r="K9590" s="75">
        <f t="shared" si="8158"/>
        <v>0</v>
      </c>
      <c r="L9590" s="75">
        <f t="shared" si="8158"/>
        <v>0</v>
      </c>
      <c r="M9590" s="75">
        <f t="shared" si="8158"/>
        <v>0</v>
      </c>
      <c r="N9590" s="75">
        <f t="shared" si="8158"/>
        <v>0</v>
      </c>
      <c r="O9590" s="75">
        <f t="shared" si="8158"/>
        <v>0</v>
      </c>
      <c r="P9590" s="75">
        <f t="shared" si="8158"/>
        <v>0</v>
      </c>
      <c r="Q9590" s="75">
        <f t="shared" ref="Q9590:R9590" si="8159">SUM(Q520)</f>
        <v>198000</v>
      </c>
      <c r="R9590" s="75">
        <f t="shared" si="8159"/>
        <v>198000</v>
      </c>
      <c r="S9590" s="75">
        <f t="shared" ref="S9590" si="8160">SUM(S520)</f>
        <v>155760</v>
      </c>
      <c r="T9590" s="75">
        <f t="shared" ref="T9590:X9590" si="8161">SUM(T520)</f>
        <v>42240</v>
      </c>
      <c r="U9590" s="75">
        <f t="shared" si="8161"/>
        <v>42240</v>
      </c>
      <c r="V9590" s="75">
        <f t="shared" si="8161"/>
        <v>0</v>
      </c>
      <c r="W9590" s="75">
        <f t="shared" si="8161"/>
        <v>0</v>
      </c>
      <c r="X9590" s="75">
        <f t="shared" si="8161"/>
        <v>198000</v>
      </c>
      <c r="Y9590" s="238">
        <f t="shared" si="8117"/>
        <v>100</v>
      </c>
    </row>
    <row r="9591" spans="1:25" s="76" customFormat="1">
      <c r="A9591" s="250" t="s">
        <v>2712</v>
      </c>
      <c r="B9591" s="250"/>
      <c r="C9591" s="250"/>
      <c r="D9591" s="250"/>
      <c r="E9591" s="250"/>
      <c r="F9591" s="250"/>
      <c r="G9591" s="250"/>
      <c r="H9591" s="250"/>
      <c r="I9591" s="75">
        <f t="shared" ref="I9591:P9591" si="8162">SUM(I568)</f>
        <v>45000</v>
      </c>
      <c r="J9591" s="75">
        <f t="shared" si="8162"/>
        <v>45000</v>
      </c>
      <c r="K9591" s="75">
        <f t="shared" si="8162"/>
        <v>0</v>
      </c>
      <c r="L9591" s="75">
        <f t="shared" si="8162"/>
        <v>0</v>
      </c>
      <c r="M9591" s="75">
        <f t="shared" si="8162"/>
        <v>0</v>
      </c>
      <c r="N9591" s="75">
        <f t="shared" si="8162"/>
        <v>0</v>
      </c>
      <c r="O9591" s="75">
        <f t="shared" si="8162"/>
        <v>0</v>
      </c>
      <c r="P9591" s="75">
        <f t="shared" si="8162"/>
        <v>0</v>
      </c>
      <c r="Q9591" s="75">
        <f t="shared" ref="Q9591:R9591" si="8163">SUM(Q568)</f>
        <v>55900</v>
      </c>
      <c r="R9591" s="75">
        <f t="shared" si="8163"/>
        <v>55900</v>
      </c>
      <c r="S9591" s="75">
        <f t="shared" ref="S9591" si="8164">SUM(S568)</f>
        <v>55900</v>
      </c>
      <c r="T9591" s="75">
        <f t="shared" ref="T9591:X9591" si="8165">SUM(T568)</f>
        <v>0</v>
      </c>
      <c r="U9591" s="75">
        <f t="shared" si="8165"/>
        <v>0</v>
      </c>
      <c r="V9591" s="75">
        <f t="shared" si="8165"/>
        <v>0</v>
      </c>
      <c r="W9591" s="75">
        <f t="shared" si="8165"/>
        <v>0</v>
      </c>
      <c r="X9591" s="75">
        <f t="shared" si="8165"/>
        <v>55900</v>
      </c>
      <c r="Y9591" s="238">
        <f t="shared" si="8117"/>
        <v>100</v>
      </c>
    </row>
    <row r="9592" spans="1:25" s="76" customFormat="1">
      <c r="A9592" s="250" t="s">
        <v>2713</v>
      </c>
      <c r="B9592" s="250"/>
      <c r="C9592" s="250"/>
      <c r="D9592" s="250"/>
      <c r="E9592" s="250"/>
      <c r="F9592" s="250"/>
      <c r="G9592" s="250"/>
      <c r="H9592" s="250"/>
      <c r="I9592" s="75">
        <f t="shared" ref="I9592:P9592" si="8166">SUM(I614)</f>
        <v>2900</v>
      </c>
      <c r="J9592" s="75">
        <f t="shared" si="8166"/>
        <v>2900</v>
      </c>
      <c r="K9592" s="75">
        <f t="shared" si="8166"/>
        <v>0</v>
      </c>
      <c r="L9592" s="75">
        <f t="shared" si="8166"/>
        <v>0</v>
      </c>
      <c r="M9592" s="75">
        <f t="shared" si="8166"/>
        <v>0</v>
      </c>
      <c r="N9592" s="75">
        <f t="shared" si="8166"/>
        <v>0</v>
      </c>
      <c r="O9592" s="75">
        <f t="shared" si="8166"/>
        <v>0</v>
      </c>
      <c r="P9592" s="75">
        <f t="shared" si="8166"/>
        <v>0</v>
      </c>
      <c r="Q9592" s="75">
        <f t="shared" ref="Q9592:R9592" si="8167">SUM(Q614)</f>
        <v>2900</v>
      </c>
      <c r="R9592" s="75">
        <f t="shared" si="8167"/>
        <v>2900</v>
      </c>
      <c r="S9592" s="75">
        <f t="shared" ref="S9592" si="8168">SUM(S614)</f>
        <v>0</v>
      </c>
      <c r="T9592" s="75">
        <f t="shared" ref="T9592:X9592" si="8169">SUM(T614)</f>
        <v>2900</v>
      </c>
      <c r="U9592" s="75">
        <f t="shared" si="8169"/>
        <v>0</v>
      </c>
      <c r="V9592" s="75">
        <f t="shared" si="8169"/>
        <v>2900</v>
      </c>
      <c r="W9592" s="75">
        <f t="shared" si="8169"/>
        <v>0</v>
      </c>
      <c r="X9592" s="75">
        <f t="shared" si="8169"/>
        <v>2900</v>
      </c>
      <c r="Y9592" s="238">
        <f t="shared" si="8117"/>
        <v>100</v>
      </c>
    </row>
    <row r="9593" spans="1:25" s="76" customFormat="1">
      <c r="A9593" s="250" t="s">
        <v>2714</v>
      </c>
      <c r="B9593" s="250"/>
      <c r="C9593" s="250"/>
      <c r="D9593" s="250"/>
      <c r="E9593" s="250"/>
      <c r="F9593" s="250"/>
      <c r="G9593" s="250"/>
      <c r="H9593" s="250"/>
      <c r="I9593" s="75">
        <f t="shared" ref="I9593:P9593" si="8170">SUM(I662)</f>
        <v>9800</v>
      </c>
      <c r="J9593" s="75">
        <f t="shared" si="8170"/>
        <v>9800</v>
      </c>
      <c r="K9593" s="75">
        <f t="shared" si="8170"/>
        <v>0</v>
      </c>
      <c r="L9593" s="75">
        <f t="shared" si="8170"/>
        <v>0</v>
      </c>
      <c r="M9593" s="75">
        <f t="shared" si="8170"/>
        <v>0</v>
      </c>
      <c r="N9593" s="75">
        <f t="shared" si="8170"/>
        <v>0</v>
      </c>
      <c r="O9593" s="75">
        <f t="shared" si="8170"/>
        <v>0</v>
      </c>
      <c r="P9593" s="75">
        <f t="shared" si="8170"/>
        <v>0</v>
      </c>
      <c r="Q9593" s="75">
        <f t="shared" ref="Q9593:R9593" si="8171">SUM(Q662)</f>
        <v>29500</v>
      </c>
      <c r="R9593" s="75">
        <f t="shared" si="8171"/>
        <v>29500</v>
      </c>
      <c r="S9593" s="75">
        <f t="shared" ref="S9593" si="8172">SUM(S662)</f>
        <v>29500</v>
      </c>
      <c r="T9593" s="75">
        <f t="shared" ref="T9593:X9593" si="8173">SUM(T662)</f>
        <v>0</v>
      </c>
      <c r="U9593" s="75">
        <f t="shared" si="8173"/>
        <v>0</v>
      </c>
      <c r="V9593" s="75">
        <f t="shared" si="8173"/>
        <v>0</v>
      </c>
      <c r="W9593" s="75">
        <f t="shared" si="8173"/>
        <v>0</v>
      </c>
      <c r="X9593" s="75">
        <f t="shared" si="8173"/>
        <v>29500</v>
      </c>
      <c r="Y9593" s="238">
        <f t="shared" si="8117"/>
        <v>100</v>
      </c>
    </row>
    <row r="9594" spans="1:25" s="76" customFormat="1">
      <c r="A9594" s="250" t="s">
        <v>2689</v>
      </c>
      <c r="B9594" s="250"/>
      <c r="C9594" s="250"/>
      <c r="D9594" s="250"/>
      <c r="E9594" s="250"/>
      <c r="F9594" s="250"/>
      <c r="G9594" s="250"/>
      <c r="H9594" s="250"/>
      <c r="I9594" s="75">
        <f t="shared" ref="I9594:P9594" si="8174">SUM(I742)</f>
        <v>12000</v>
      </c>
      <c r="J9594" s="75">
        <f t="shared" si="8174"/>
        <v>12000</v>
      </c>
      <c r="K9594" s="75">
        <f t="shared" si="8174"/>
        <v>0</v>
      </c>
      <c r="L9594" s="75">
        <f t="shared" si="8174"/>
        <v>0</v>
      </c>
      <c r="M9594" s="75">
        <f t="shared" si="8174"/>
        <v>0</v>
      </c>
      <c r="N9594" s="75">
        <f t="shared" si="8174"/>
        <v>0</v>
      </c>
      <c r="O9594" s="75">
        <f t="shared" si="8174"/>
        <v>0</v>
      </c>
      <c r="P9594" s="75">
        <f t="shared" si="8174"/>
        <v>0</v>
      </c>
      <c r="Q9594" s="75">
        <f t="shared" ref="Q9594:R9594" si="8175">SUM(Q742)</f>
        <v>53000</v>
      </c>
      <c r="R9594" s="75">
        <f t="shared" si="8175"/>
        <v>53000</v>
      </c>
      <c r="S9594" s="75">
        <f t="shared" ref="S9594" si="8176">SUM(S742)</f>
        <v>53000</v>
      </c>
      <c r="T9594" s="75">
        <f t="shared" ref="T9594:X9594" si="8177">SUM(T742)</f>
        <v>0</v>
      </c>
      <c r="U9594" s="75">
        <f t="shared" si="8177"/>
        <v>0</v>
      </c>
      <c r="V9594" s="75">
        <f t="shared" si="8177"/>
        <v>0</v>
      </c>
      <c r="W9594" s="75">
        <f t="shared" si="8177"/>
        <v>0</v>
      </c>
      <c r="X9594" s="75">
        <f t="shared" si="8177"/>
        <v>53000</v>
      </c>
      <c r="Y9594" s="238">
        <f t="shared" si="8117"/>
        <v>100</v>
      </c>
    </row>
    <row r="9595" spans="1:25" s="76" customFormat="1">
      <c r="A9595" s="250" t="s">
        <v>2715</v>
      </c>
      <c r="B9595" s="250"/>
      <c r="C9595" s="250"/>
      <c r="D9595" s="250"/>
      <c r="E9595" s="250"/>
      <c r="F9595" s="250"/>
      <c r="G9595" s="250"/>
      <c r="H9595" s="250"/>
      <c r="I9595" s="75">
        <f t="shared" ref="I9595:P9595" si="8178">SUM(I815)</f>
        <v>9900</v>
      </c>
      <c r="J9595" s="75">
        <f t="shared" si="8178"/>
        <v>9900</v>
      </c>
      <c r="K9595" s="75">
        <f t="shared" si="8178"/>
        <v>0</v>
      </c>
      <c r="L9595" s="75">
        <f t="shared" si="8178"/>
        <v>0</v>
      </c>
      <c r="M9595" s="75">
        <f t="shared" si="8178"/>
        <v>0</v>
      </c>
      <c r="N9595" s="75">
        <f t="shared" si="8178"/>
        <v>0</v>
      </c>
      <c r="O9595" s="75">
        <f t="shared" si="8178"/>
        <v>0</v>
      </c>
      <c r="P9595" s="75">
        <f t="shared" si="8178"/>
        <v>0</v>
      </c>
      <c r="Q9595" s="75">
        <f t="shared" ref="Q9595:R9595" si="8179">SUM(Q815)</f>
        <v>19900</v>
      </c>
      <c r="R9595" s="75">
        <f t="shared" si="8179"/>
        <v>19900</v>
      </c>
      <c r="S9595" s="75">
        <f t="shared" ref="S9595" si="8180">SUM(S815)</f>
        <v>17500</v>
      </c>
      <c r="T9595" s="75">
        <f t="shared" ref="T9595:X9595" si="8181">SUM(T815)</f>
        <v>2400</v>
      </c>
      <c r="U9595" s="75">
        <f t="shared" si="8181"/>
        <v>2400</v>
      </c>
      <c r="V9595" s="75">
        <f t="shared" si="8181"/>
        <v>0</v>
      </c>
      <c r="W9595" s="75">
        <f t="shared" si="8181"/>
        <v>0</v>
      </c>
      <c r="X9595" s="75">
        <f t="shared" si="8181"/>
        <v>19900</v>
      </c>
      <c r="Y9595" s="238">
        <f t="shared" si="8117"/>
        <v>100</v>
      </c>
    </row>
    <row r="9596" spans="1:25" s="76" customFormat="1">
      <c r="A9596" s="250" t="s">
        <v>2716</v>
      </c>
      <c r="B9596" s="250"/>
      <c r="C9596" s="250"/>
      <c r="D9596" s="250"/>
      <c r="E9596" s="250"/>
      <c r="F9596" s="250"/>
      <c r="G9596" s="250"/>
      <c r="H9596" s="250"/>
      <c r="I9596" s="75">
        <f t="shared" ref="I9596:P9596" si="8182">SUM(I907)</f>
        <v>15000</v>
      </c>
      <c r="J9596" s="75">
        <f t="shared" si="8182"/>
        <v>0</v>
      </c>
      <c r="K9596" s="75">
        <f t="shared" si="8182"/>
        <v>0</v>
      </c>
      <c r="L9596" s="75">
        <f t="shared" si="8182"/>
        <v>0</v>
      </c>
      <c r="M9596" s="75">
        <f t="shared" si="8182"/>
        <v>0</v>
      </c>
      <c r="N9596" s="75">
        <f t="shared" si="8182"/>
        <v>0</v>
      </c>
      <c r="O9596" s="75">
        <f t="shared" si="8182"/>
        <v>15000</v>
      </c>
      <c r="P9596" s="75">
        <f t="shared" si="8182"/>
        <v>0</v>
      </c>
      <c r="Q9596" s="75">
        <f t="shared" ref="Q9596:R9596" si="8183">SUM(Q907)</f>
        <v>20000</v>
      </c>
      <c r="R9596" s="75">
        <f t="shared" si="8183"/>
        <v>20000</v>
      </c>
      <c r="S9596" s="75">
        <f t="shared" ref="S9596" si="8184">SUM(S907)</f>
        <v>20000</v>
      </c>
      <c r="T9596" s="75">
        <f t="shared" ref="T9596:X9596" si="8185">SUM(T907)</f>
        <v>0</v>
      </c>
      <c r="U9596" s="75">
        <f t="shared" si="8185"/>
        <v>0</v>
      </c>
      <c r="V9596" s="75">
        <f t="shared" si="8185"/>
        <v>0</v>
      </c>
      <c r="W9596" s="75">
        <f t="shared" si="8185"/>
        <v>0</v>
      </c>
      <c r="X9596" s="75">
        <f t="shared" si="8185"/>
        <v>20000</v>
      </c>
      <c r="Y9596" s="238">
        <f t="shared" si="8117"/>
        <v>100</v>
      </c>
    </row>
    <row r="9597" spans="1:25" s="76" customFormat="1">
      <c r="A9597" s="250" t="s">
        <v>2717</v>
      </c>
      <c r="B9597" s="250"/>
      <c r="C9597" s="250"/>
      <c r="D9597" s="250"/>
      <c r="E9597" s="250"/>
      <c r="F9597" s="250"/>
      <c r="G9597" s="250"/>
      <c r="H9597" s="250"/>
      <c r="I9597" s="75">
        <f t="shared" ref="I9597:P9597" si="8186">SUM(I979)</f>
        <v>155000</v>
      </c>
      <c r="J9597" s="75">
        <f t="shared" si="8186"/>
        <v>155000</v>
      </c>
      <c r="K9597" s="75">
        <f t="shared" si="8186"/>
        <v>0</v>
      </c>
      <c r="L9597" s="75">
        <f t="shared" si="8186"/>
        <v>0</v>
      </c>
      <c r="M9597" s="75">
        <f t="shared" si="8186"/>
        <v>0</v>
      </c>
      <c r="N9597" s="75">
        <f t="shared" si="8186"/>
        <v>0</v>
      </c>
      <c r="O9597" s="75">
        <f t="shared" si="8186"/>
        <v>0</v>
      </c>
      <c r="P9597" s="75">
        <f t="shared" si="8186"/>
        <v>0</v>
      </c>
      <c r="Q9597" s="75">
        <f t="shared" ref="Q9597:R9597" si="8187">SUM(Q979)</f>
        <v>195000</v>
      </c>
      <c r="R9597" s="75">
        <f t="shared" si="8187"/>
        <v>195000</v>
      </c>
      <c r="S9597" s="75">
        <f t="shared" ref="S9597" si="8188">SUM(S979)</f>
        <v>195000</v>
      </c>
      <c r="T9597" s="75">
        <f t="shared" ref="T9597:X9597" si="8189">SUM(T979)</f>
        <v>0</v>
      </c>
      <c r="U9597" s="75">
        <f t="shared" si="8189"/>
        <v>0</v>
      </c>
      <c r="V9597" s="75">
        <f t="shared" si="8189"/>
        <v>0</v>
      </c>
      <c r="W9597" s="75">
        <f t="shared" si="8189"/>
        <v>0</v>
      </c>
      <c r="X9597" s="75">
        <f t="shared" si="8189"/>
        <v>195000</v>
      </c>
      <c r="Y9597" s="238">
        <f t="shared" si="8117"/>
        <v>100</v>
      </c>
    </row>
    <row r="9598" spans="1:25" s="76" customFormat="1">
      <c r="A9598" s="250" t="s">
        <v>2718</v>
      </c>
      <c r="B9598" s="250"/>
      <c r="C9598" s="250"/>
      <c r="D9598" s="250"/>
      <c r="E9598" s="250"/>
      <c r="F9598" s="250"/>
      <c r="G9598" s="250"/>
      <c r="H9598" s="250"/>
      <c r="I9598" s="75">
        <f t="shared" ref="I9598:P9598" si="8190">SUM(I1047)</f>
        <v>580000</v>
      </c>
      <c r="J9598" s="75">
        <f t="shared" si="8190"/>
        <v>580000</v>
      </c>
      <c r="K9598" s="75">
        <f t="shared" si="8190"/>
        <v>0</v>
      </c>
      <c r="L9598" s="75">
        <f t="shared" si="8190"/>
        <v>0</v>
      </c>
      <c r="M9598" s="75">
        <f t="shared" si="8190"/>
        <v>0</v>
      </c>
      <c r="N9598" s="75">
        <f t="shared" si="8190"/>
        <v>0</v>
      </c>
      <c r="O9598" s="75">
        <f t="shared" si="8190"/>
        <v>0</v>
      </c>
      <c r="P9598" s="75">
        <f t="shared" si="8190"/>
        <v>0</v>
      </c>
      <c r="Q9598" s="75">
        <f t="shared" ref="Q9598:R9598" si="8191">SUM(Q1047)</f>
        <v>580000</v>
      </c>
      <c r="R9598" s="75">
        <f t="shared" si="8191"/>
        <v>580000</v>
      </c>
      <c r="S9598" s="75">
        <f t="shared" ref="S9598" si="8192">SUM(S1047)</f>
        <v>550000</v>
      </c>
      <c r="T9598" s="75">
        <f t="shared" ref="T9598:X9598" si="8193">SUM(T1047)</f>
        <v>30000</v>
      </c>
      <c r="U9598" s="75">
        <f t="shared" si="8193"/>
        <v>30000</v>
      </c>
      <c r="V9598" s="75">
        <f t="shared" si="8193"/>
        <v>0</v>
      </c>
      <c r="W9598" s="75">
        <f t="shared" si="8193"/>
        <v>0</v>
      </c>
      <c r="X9598" s="75">
        <f t="shared" si="8193"/>
        <v>580000</v>
      </c>
      <c r="Y9598" s="238">
        <f t="shared" si="8117"/>
        <v>100</v>
      </c>
    </row>
    <row r="9599" spans="1:25" s="76" customFormat="1">
      <c r="A9599" s="250" t="s">
        <v>2719</v>
      </c>
      <c r="B9599" s="250"/>
      <c r="C9599" s="250"/>
      <c r="D9599" s="250"/>
      <c r="E9599" s="250"/>
      <c r="F9599" s="250"/>
      <c r="G9599" s="250"/>
      <c r="H9599" s="250"/>
      <c r="I9599" s="75">
        <f t="shared" ref="I9599:P9599" si="8194">SUM(I1109)</f>
        <v>34000</v>
      </c>
      <c r="J9599" s="75">
        <f t="shared" si="8194"/>
        <v>34000</v>
      </c>
      <c r="K9599" s="75">
        <f t="shared" si="8194"/>
        <v>0</v>
      </c>
      <c r="L9599" s="75">
        <f t="shared" si="8194"/>
        <v>0</v>
      </c>
      <c r="M9599" s="75">
        <f t="shared" si="8194"/>
        <v>0</v>
      </c>
      <c r="N9599" s="75">
        <f t="shared" si="8194"/>
        <v>0</v>
      </c>
      <c r="O9599" s="75">
        <f t="shared" si="8194"/>
        <v>0</v>
      </c>
      <c r="P9599" s="75">
        <f t="shared" si="8194"/>
        <v>0</v>
      </c>
      <c r="Q9599" s="75">
        <f t="shared" ref="Q9599:R9599" si="8195">SUM(Q1109)</f>
        <v>34000</v>
      </c>
      <c r="R9599" s="75">
        <f t="shared" si="8195"/>
        <v>34000</v>
      </c>
      <c r="S9599" s="75">
        <f t="shared" ref="S9599" si="8196">SUM(S1109)</f>
        <v>33588</v>
      </c>
      <c r="T9599" s="75">
        <f t="shared" ref="T9599:X9599" si="8197">SUM(T1109)</f>
        <v>412</v>
      </c>
      <c r="U9599" s="75">
        <f t="shared" si="8197"/>
        <v>412</v>
      </c>
      <c r="V9599" s="75">
        <f t="shared" si="8197"/>
        <v>0</v>
      </c>
      <c r="W9599" s="75">
        <f t="shared" si="8197"/>
        <v>0</v>
      </c>
      <c r="X9599" s="75">
        <f t="shared" si="8197"/>
        <v>34000</v>
      </c>
      <c r="Y9599" s="238">
        <f t="shared" si="8117"/>
        <v>100</v>
      </c>
    </row>
    <row r="9600" spans="1:25" s="76" customFormat="1">
      <c r="A9600" s="250" t="s">
        <v>2720</v>
      </c>
      <c r="B9600" s="250"/>
      <c r="C9600" s="250"/>
      <c r="D9600" s="250"/>
      <c r="E9600" s="250"/>
      <c r="F9600" s="250"/>
      <c r="G9600" s="250"/>
      <c r="H9600" s="250"/>
      <c r="I9600" s="75">
        <f t="shared" ref="I9600:P9600" si="8198">SUM(I1216)</f>
        <v>0</v>
      </c>
      <c r="J9600" s="75">
        <f t="shared" si="8198"/>
        <v>0</v>
      </c>
      <c r="K9600" s="75">
        <f t="shared" si="8198"/>
        <v>0</v>
      </c>
      <c r="L9600" s="75">
        <f t="shared" si="8198"/>
        <v>0</v>
      </c>
      <c r="M9600" s="75">
        <f t="shared" si="8198"/>
        <v>0</v>
      </c>
      <c r="N9600" s="75">
        <f t="shared" si="8198"/>
        <v>0</v>
      </c>
      <c r="O9600" s="75">
        <f t="shared" si="8198"/>
        <v>0</v>
      </c>
      <c r="P9600" s="75">
        <f t="shared" si="8198"/>
        <v>0</v>
      </c>
      <c r="Q9600" s="75">
        <f t="shared" ref="Q9600:R9600" si="8199">SUM(Q1216)</f>
        <v>0</v>
      </c>
      <c r="R9600" s="75">
        <f t="shared" si="8199"/>
        <v>0</v>
      </c>
      <c r="S9600" s="75">
        <f t="shared" ref="S9600" si="8200">SUM(S1216)</f>
        <v>0</v>
      </c>
      <c r="T9600" s="75">
        <f t="shared" ref="T9600:X9600" si="8201">SUM(T1216)</f>
        <v>0</v>
      </c>
      <c r="U9600" s="75">
        <f t="shared" si="8201"/>
        <v>0</v>
      </c>
      <c r="V9600" s="75">
        <f t="shared" si="8201"/>
        <v>0</v>
      </c>
      <c r="W9600" s="75">
        <f t="shared" si="8201"/>
        <v>0</v>
      </c>
      <c r="X9600" s="75">
        <f t="shared" si="8201"/>
        <v>0</v>
      </c>
      <c r="Y9600" s="238">
        <f t="shared" si="8117"/>
        <v>0</v>
      </c>
    </row>
    <row r="9601" spans="1:25" s="76" customFormat="1">
      <c r="A9601" s="250" t="s">
        <v>2692</v>
      </c>
      <c r="B9601" s="250"/>
      <c r="C9601" s="250"/>
      <c r="D9601" s="250"/>
      <c r="E9601" s="250"/>
      <c r="F9601" s="250"/>
      <c r="G9601" s="250"/>
      <c r="H9601" s="250"/>
      <c r="I9601" s="75">
        <f t="shared" ref="I9601:P9601" si="8202">SUM(I1269)</f>
        <v>9000</v>
      </c>
      <c r="J9601" s="75">
        <f t="shared" si="8202"/>
        <v>9000</v>
      </c>
      <c r="K9601" s="75">
        <f t="shared" si="8202"/>
        <v>0</v>
      </c>
      <c r="L9601" s="75">
        <f t="shared" si="8202"/>
        <v>0</v>
      </c>
      <c r="M9601" s="75">
        <f t="shared" si="8202"/>
        <v>0</v>
      </c>
      <c r="N9601" s="75">
        <f t="shared" si="8202"/>
        <v>0</v>
      </c>
      <c r="O9601" s="75">
        <f t="shared" si="8202"/>
        <v>0</v>
      </c>
      <c r="P9601" s="75">
        <f t="shared" si="8202"/>
        <v>0</v>
      </c>
      <c r="Q9601" s="75">
        <f t="shared" ref="Q9601:R9601" si="8203">SUM(Q1269)</f>
        <v>9000</v>
      </c>
      <c r="R9601" s="75">
        <f t="shared" si="8203"/>
        <v>9000</v>
      </c>
      <c r="S9601" s="75">
        <f t="shared" ref="S9601" si="8204">SUM(S1269)</f>
        <v>0</v>
      </c>
      <c r="T9601" s="75">
        <f t="shared" ref="T9601:X9601" si="8205">SUM(T1269)</f>
        <v>9000</v>
      </c>
      <c r="U9601" s="75">
        <f t="shared" si="8205"/>
        <v>9000</v>
      </c>
      <c r="V9601" s="75">
        <f t="shared" si="8205"/>
        <v>0</v>
      </c>
      <c r="W9601" s="75">
        <f t="shared" si="8205"/>
        <v>0</v>
      </c>
      <c r="X9601" s="75">
        <f t="shared" si="8205"/>
        <v>9000</v>
      </c>
      <c r="Y9601" s="238">
        <f t="shared" si="8117"/>
        <v>100</v>
      </c>
    </row>
    <row r="9602" spans="1:25" s="76" customFormat="1">
      <c r="A9602" s="250" t="s">
        <v>2721</v>
      </c>
      <c r="B9602" s="250"/>
      <c r="C9602" s="250"/>
      <c r="D9602" s="250"/>
      <c r="E9602" s="250"/>
      <c r="F9602" s="250"/>
      <c r="G9602" s="250"/>
      <c r="H9602" s="250"/>
      <c r="I9602" s="75">
        <f t="shared" ref="I9602:P9602" si="8206">SUM(I1320)</f>
        <v>18000</v>
      </c>
      <c r="J9602" s="75">
        <f t="shared" si="8206"/>
        <v>18000</v>
      </c>
      <c r="K9602" s="75">
        <f t="shared" si="8206"/>
        <v>0</v>
      </c>
      <c r="L9602" s="75">
        <f t="shared" si="8206"/>
        <v>0</v>
      </c>
      <c r="M9602" s="75">
        <f t="shared" si="8206"/>
        <v>0</v>
      </c>
      <c r="N9602" s="75">
        <f t="shared" si="8206"/>
        <v>0</v>
      </c>
      <c r="O9602" s="75">
        <f t="shared" si="8206"/>
        <v>0</v>
      </c>
      <c r="P9602" s="75">
        <f t="shared" si="8206"/>
        <v>0</v>
      </c>
      <c r="Q9602" s="75">
        <f t="shared" ref="Q9602:R9602" si="8207">SUM(Q1320)</f>
        <v>20500</v>
      </c>
      <c r="R9602" s="75">
        <f t="shared" si="8207"/>
        <v>20500</v>
      </c>
      <c r="S9602" s="75">
        <f t="shared" ref="S9602" si="8208">SUM(S1320)</f>
        <v>20500</v>
      </c>
      <c r="T9602" s="75">
        <f t="shared" ref="T9602:X9602" si="8209">SUM(T1320)</f>
        <v>0</v>
      </c>
      <c r="U9602" s="75">
        <f t="shared" si="8209"/>
        <v>0</v>
      </c>
      <c r="V9602" s="75">
        <f t="shared" si="8209"/>
        <v>0</v>
      </c>
      <c r="W9602" s="75">
        <f t="shared" si="8209"/>
        <v>0</v>
      </c>
      <c r="X9602" s="75">
        <f t="shared" si="8209"/>
        <v>20500</v>
      </c>
      <c r="Y9602" s="238">
        <f t="shared" si="8117"/>
        <v>100</v>
      </c>
    </row>
    <row r="9603" spans="1:25" s="76" customFormat="1">
      <c r="A9603" s="250" t="s">
        <v>2722</v>
      </c>
      <c r="B9603" s="250"/>
      <c r="C9603" s="250"/>
      <c r="D9603" s="250"/>
      <c r="E9603" s="250"/>
      <c r="F9603" s="250"/>
      <c r="G9603" s="250"/>
      <c r="H9603" s="250"/>
      <c r="I9603" s="75">
        <f t="shared" ref="I9603:P9603" si="8210">SUM(I1389)</f>
        <v>20000</v>
      </c>
      <c r="J9603" s="75">
        <f t="shared" si="8210"/>
        <v>20000</v>
      </c>
      <c r="K9603" s="75">
        <f t="shared" si="8210"/>
        <v>0</v>
      </c>
      <c r="L9603" s="75">
        <f t="shared" si="8210"/>
        <v>0</v>
      </c>
      <c r="M9603" s="75">
        <f t="shared" si="8210"/>
        <v>0</v>
      </c>
      <c r="N9603" s="75">
        <f t="shared" si="8210"/>
        <v>0</v>
      </c>
      <c r="O9603" s="75">
        <f t="shared" si="8210"/>
        <v>0</v>
      </c>
      <c r="P9603" s="75">
        <f t="shared" si="8210"/>
        <v>0</v>
      </c>
      <c r="Q9603" s="75">
        <f t="shared" ref="Q9603:R9603" si="8211">SUM(Q1389)</f>
        <v>20000</v>
      </c>
      <c r="R9603" s="75">
        <f t="shared" si="8211"/>
        <v>20000</v>
      </c>
      <c r="S9603" s="75">
        <f t="shared" ref="S9603" si="8212">SUM(S1389)</f>
        <v>0</v>
      </c>
      <c r="T9603" s="75">
        <f t="shared" ref="T9603:X9603" si="8213">SUM(T1389)</f>
        <v>20000</v>
      </c>
      <c r="U9603" s="75">
        <f t="shared" si="8213"/>
        <v>20000</v>
      </c>
      <c r="V9603" s="75">
        <f t="shared" si="8213"/>
        <v>0</v>
      </c>
      <c r="W9603" s="75">
        <f t="shared" si="8213"/>
        <v>0</v>
      </c>
      <c r="X9603" s="75">
        <f t="shared" si="8213"/>
        <v>20000</v>
      </c>
      <c r="Y9603" s="238">
        <f t="shared" si="8117"/>
        <v>100</v>
      </c>
    </row>
    <row r="9604" spans="1:25" s="76" customFormat="1">
      <c r="A9604" s="250" t="s">
        <v>2788</v>
      </c>
      <c r="B9604" s="250"/>
      <c r="C9604" s="250"/>
      <c r="D9604" s="250"/>
      <c r="E9604" s="250"/>
      <c r="F9604" s="250"/>
      <c r="G9604" s="250"/>
      <c r="H9604" s="250"/>
      <c r="I9604" s="75">
        <f t="shared" ref="I9604:P9604" si="8214">SUM(I1473)</f>
        <v>20000</v>
      </c>
      <c r="J9604" s="75">
        <f t="shared" si="8214"/>
        <v>20000</v>
      </c>
      <c r="K9604" s="75">
        <f t="shared" si="8214"/>
        <v>0</v>
      </c>
      <c r="L9604" s="75">
        <f t="shared" si="8214"/>
        <v>0</v>
      </c>
      <c r="M9604" s="75">
        <f t="shared" si="8214"/>
        <v>0</v>
      </c>
      <c r="N9604" s="75">
        <f t="shared" si="8214"/>
        <v>0</v>
      </c>
      <c r="O9604" s="75">
        <f t="shared" si="8214"/>
        <v>0</v>
      </c>
      <c r="P9604" s="75">
        <f t="shared" si="8214"/>
        <v>0</v>
      </c>
      <c r="Q9604" s="75">
        <f t="shared" ref="Q9604:R9604" si="8215">SUM(Q1473)</f>
        <v>20000</v>
      </c>
      <c r="R9604" s="75">
        <f t="shared" si="8215"/>
        <v>20000</v>
      </c>
      <c r="S9604" s="75">
        <f t="shared" ref="S9604" si="8216">SUM(S1473)</f>
        <v>20000</v>
      </c>
      <c r="T9604" s="75">
        <f t="shared" ref="T9604:X9604" si="8217">SUM(T1473)</f>
        <v>0</v>
      </c>
      <c r="U9604" s="75">
        <f t="shared" si="8217"/>
        <v>0</v>
      </c>
      <c r="V9604" s="75">
        <f t="shared" si="8217"/>
        <v>0</v>
      </c>
      <c r="W9604" s="75">
        <f t="shared" si="8217"/>
        <v>0</v>
      </c>
      <c r="X9604" s="75">
        <f t="shared" si="8217"/>
        <v>20000</v>
      </c>
      <c r="Y9604" s="238">
        <f t="shared" si="8117"/>
        <v>100</v>
      </c>
    </row>
    <row r="9605" spans="1:25" s="76" customFormat="1">
      <c r="A9605" s="250" t="s">
        <v>2723</v>
      </c>
      <c r="B9605" s="250"/>
      <c r="C9605" s="250"/>
      <c r="D9605" s="250"/>
      <c r="E9605" s="250"/>
      <c r="F9605" s="250"/>
      <c r="G9605" s="250"/>
      <c r="H9605" s="250"/>
      <c r="I9605" s="75">
        <f t="shared" ref="I9605:P9605" si="8218">SUM(I1565)</f>
        <v>1114078</v>
      </c>
      <c r="J9605" s="75">
        <f t="shared" si="8218"/>
        <v>1110078</v>
      </c>
      <c r="K9605" s="75">
        <f t="shared" si="8218"/>
        <v>4000</v>
      </c>
      <c r="L9605" s="75">
        <f t="shared" si="8218"/>
        <v>0</v>
      </c>
      <c r="M9605" s="75">
        <f t="shared" si="8218"/>
        <v>0</v>
      </c>
      <c r="N9605" s="75">
        <f t="shared" si="8218"/>
        <v>4000</v>
      </c>
      <c r="O9605" s="75">
        <f t="shared" si="8218"/>
        <v>0</v>
      </c>
      <c r="P9605" s="75">
        <f t="shared" si="8218"/>
        <v>0</v>
      </c>
      <c r="Q9605" s="75">
        <f t="shared" ref="Q9605:R9605" si="8219">SUM(Q1565)</f>
        <v>1140785</v>
      </c>
      <c r="R9605" s="75">
        <f t="shared" si="8219"/>
        <v>1135006</v>
      </c>
      <c r="S9605" s="75">
        <f t="shared" ref="S9605" si="8220">SUM(S1565)</f>
        <v>942217</v>
      </c>
      <c r="T9605" s="75">
        <f t="shared" ref="T9605:X9605" si="8221">SUM(T1565)</f>
        <v>192712</v>
      </c>
      <c r="U9605" s="75">
        <f t="shared" si="8221"/>
        <v>151105</v>
      </c>
      <c r="V9605" s="75">
        <f t="shared" si="8221"/>
        <v>8200</v>
      </c>
      <c r="W9605" s="75">
        <f t="shared" si="8221"/>
        <v>33407</v>
      </c>
      <c r="X9605" s="75">
        <f t="shared" si="8221"/>
        <v>1134929</v>
      </c>
      <c r="Y9605" s="238">
        <f t="shared" si="8117"/>
        <v>99.99321589489395</v>
      </c>
    </row>
    <row r="9606" spans="1:25" s="76" customFormat="1">
      <c r="A9606" s="250" t="s">
        <v>2724</v>
      </c>
      <c r="B9606" s="250"/>
      <c r="C9606" s="250"/>
      <c r="D9606" s="250"/>
      <c r="E9606" s="250"/>
      <c r="F9606" s="250"/>
      <c r="G9606" s="250"/>
      <c r="H9606" s="250"/>
      <c r="I9606" s="75">
        <f t="shared" ref="I9606:P9606" si="8222">SUM(I4481)</f>
        <v>530611</v>
      </c>
      <c r="J9606" s="75">
        <f t="shared" si="8222"/>
        <v>530611</v>
      </c>
      <c r="K9606" s="75">
        <f t="shared" si="8222"/>
        <v>0</v>
      </c>
      <c r="L9606" s="75">
        <f t="shared" si="8222"/>
        <v>0</v>
      </c>
      <c r="M9606" s="75">
        <f t="shared" si="8222"/>
        <v>0</v>
      </c>
      <c r="N9606" s="75">
        <f t="shared" si="8222"/>
        <v>0</v>
      </c>
      <c r="O9606" s="75">
        <f t="shared" si="8222"/>
        <v>0</v>
      </c>
      <c r="P9606" s="75">
        <f t="shared" si="8222"/>
        <v>0</v>
      </c>
      <c r="Q9606" s="75">
        <f t="shared" ref="Q9606:R9606" si="8223">SUM(Q4481)</f>
        <v>628709</v>
      </c>
      <c r="R9606" s="75">
        <f t="shared" si="8223"/>
        <v>628709</v>
      </c>
      <c r="S9606" s="75">
        <f t="shared" ref="S9606" si="8224">SUM(S4481)</f>
        <v>535296</v>
      </c>
      <c r="T9606" s="75">
        <f t="shared" ref="T9606:X9606" si="8225">SUM(T4481)</f>
        <v>93413</v>
      </c>
      <c r="U9606" s="75">
        <f t="shared" si="8225"/>
        <v>89526</v>
      </c>
      <c r="V9606" s="75">
        <f t="shared" si="8225"/>
        <v>3887</v>
      </c>
      <c r="W9606" s="75">
        <f t="shared" si="8225"/>
        <v>0</v>
      </c>
      <c r="X9606" s="75">
        <f t="shared" si="8225"/>
        <v>628709</v>
      </c>
      <c r="Y9606" s="238">
        <f t="shared" si="8117"/>
        <v>100</v>
      </c>
    </row>
    <row r="9607" spans="1:25" s="76" customFormat="1">
      <c r="A9607" s="250" t="s">
        <v>2725</v>
      </c>
      <c r="B9607" s="250"/>
      <c r="C9607" s="250"/>
      <c r="D9607" s="250"/>
      <c r="E9607" s="250"/>
      <c r="F9607" s="250"/>
      <c r="G9607" s="250"/>
      <c r="H9607" s="250"/>
      <c r="I9607" s="75">
        <f t="shared" ref="I9607:P9607" si="8226">SUM(I5949)</f>
        <v>150000</v>
      </c>
      <c r="J9607" s="75">
        <f t="shared" si="8226"/>
        <v>140000</v>
      </c>
      <c r="K9607" s="75">
        <f t="shared" si="8226"/>
        <v>10000</v>
      </c>
      <c r="L9607" s="75">
        <f t="shared" si="8226"/>
        <v>10000</v>
      </c>
      <c r="M9607" s="75">
        <f t="shared" si="8226"/>
        <v>0</v>
      </c>
      <c r="N9607" s="75">
        <f t="shared" si="8226"/>
        <v>0</v>
      </c>
      <c r="O9607" s="75">
        <f t="shared" si="8226"/>
        <v>0</v>
      </c>
      <c r="P9607" s="75">
        <f t="shared" si="8226"/>
        <v>0</v>
      </c>
      <c r="Q9607" s="75">
        <f t="shared" ref="Q9607:R9607" si="8227">SUM(Q5949)</f>
        <v>150000</v>
      </c>
      <c r="R9607" s="75">
        <f t="shared" si="8227"/>
        <v>140000</v>
      </c>
      <c r="S9607" s="75">
        <f t="shared" ref="S9607" si="8228">SUM(S5949)</f>
        <v>125000</v>
      </c>
      <c r="T9607" s="75">
        <f t="shared" ref="T9607:X9607" si="8229">SUM(T5949)</f>
        <v>15000</v>
      </c>
      <c r="U9607" s="75">
        <f t="shared" si="8229"/>
        <v>10000</v>
      </c>
      <c r="V9607" s="75">
        <f t="shared" si="8229"/>
        <v>5000</v>
      </c>
      <c r="W9607" s="75">
        <f t="shared" si="8229"/>
        <v>0</v>
      </c>
      <c r="X9607" s="75">
        <f t="shared" si="8229"/>
        <v>140000</v>
      </c>
      <c r="Y9607" s="238">
        <f t="shared" si="8117"/>
        <v>100</v>
      </c>
    </row>
    <row r="9608" spans="1:25" s="76" customFormat="1">
      <c r="A9608" s="250" t="s">
        <v>2694</v>
      </c>
      <c r="B9608" s="250"/>
      <c r="C9608" s="250"/>
      <c r="D9608" s="250"/>
      <c r="E9608" s="250"/>
      <c r="F9608" s="250"/>
      <c r="G9608" s="250"/>
      <c r="H9608" s="250"/>
      <c r="I9608" s="75">
        <f t="shared" ref="I9608:P9608" si="8230">SUM(I5990)</f>
        <v>6100</v>
      </c>
      <c r="J9608" s="75">
        <f t="shared" si="8230"/>
        <v>6100</v>
      </c>
      <c r="K9608" s="75">
        <f t="shared" si="8230"/>
        <v>0</v>
      </c>
      <c r="L9608" s="75">
        <f t="shared" si="8230"/>
        <v>0</v>
      </c>
      <c r="M9608" s="75">
        <f t="shared" si="8230"/>
        <v>0</v>
      </c>
      <c r="N9608" s="75">
        <f t="shared" si="8230"/>
        <v>0</v>
      </c>
      <c r="O9608" s="75">
        <f t="shared" si="8230"/>
        <v>0</v>
      </c>
      <c r="P9608" s="75">
        <f t="shared" si="8230"/>
        <v>0</v>
      </c>
      <c r="Q9608" s="75">
        <f t="shared" ref="Q9608:R9608" si="8231">SUM(Q5990)</f>
        <v>10000</v>
      </c>
      <c r="R9608" s="75">
        <f t="shared" si="8231"/>
        <v>10000</v>
      </c>
      <c r="S9608" s="75">
        <f t="shared" ref="S9608" si="8232">SUM(S5990)</f>
        <v>3900</v>
      </c>
      <c r="T9608" s="75">
        <f t="shared" ref="T9608:X9608" si="8233">SUM(T5990)</f>
        <v>6100</v>
      </c>
      <c r="U9608" s="75">
        <f t="shared" si="8233"/>
        <v>6100</v>
      </c>
      <c r="V9608" s="75">
        <f t="shared" si="8233"/>
        <v>0</v>
      </c>
      <c r="W9608" s="75">
        <f t="shared" si="8233"/>
        <v>0</v>
      </c>
      <c r="X9608" s="75">
        <f t="shared" si="8233"/>
        <v>10000</v>
      </c>
      <c r="Y9608" s="238">
        <f t="shared" si="8117"/>
        <v>100</v>
      </c>
    </row>
    <row r="9609" spans="1:25" s="76" customFormat="1">
      <c r="A9609" s="250" t="s">
        <v>2726</v>
      </c>
      <c r="B9609" s="250"/>
      <c r="C9609" s="250"/>
      <c r="D9609" s="250"/>
      <c r="E9609" s="250"/>
      <c r="F9609" s="250"/>
      <c r="G9609" s="250"/>
      <c r="H9609" s="250"/>
      <c r="I9609" s="75">
        <f t="shared" ref="I9609:P9609" si="8234">SUM(I6033)</f>
        <v>3950</v>
      </c>
      <c r="J9609" s="75">
        <f t="shared" si="8234"/>
        <v>3950</v>
      </c>
      <c r="K9609" s="75">
        <f t="shared" si="8234"/>
        <v>0</v>
      </c>
      <c r="L9609" s="75">
        <f t="shared" si="8234"/>
        <v>0</v>
      </c>
      <c r="M9609" s="75">
        <f t="shared" si="8234"/>
        <v>0</v>
      </c>
      <c r="N9609" s="75">
        <f t="shared" si="8234"/>
        <v>0</v>
      </c>
      <c r="O9609" s="75">
        <f t="shared" si="8234"/>
        <v>0</v>
      </c>
      <c r="P9609" s="75">
        <f t="shared" si="8234"/>
        <v>0</v>
      </c>
      <c r="Q9609" s="75">
        <f t="shared" ref="Q9609:R9609" si="8235">SUM(Q6033)</f>
        <v>3950</v>
      </c>
      <c r="R9609" s="75">
        <f t="shared" si="8235"/>
        <v>3950</v>
      </c>
      <c r="S9609" s="75">
        <f t="shared" ref="S9609" si="8236">SUM(S6033)</f>
        <v>3950</v>
      </c>
      <c r="T9609" s="75">
        <f t="shared" ref="T9609:X9609" si="8237">SUM(T6033)</f>
        <v>0</v>
      </c>
      <c r="U9609" s="75">
        <f t="shared" si="8237"/>
        <v>0</v>
      </c>
      <c r="V9609" s="75">
        <f t="shared" si="8237"/>
        <v>0</v>
      </c>
      <c r="W9609" s="75">
        <f t="shared" si="8237"/>
        <v>0</v>
      </c>
      <c r="X9609" s="75">
        <f t="shared" si="8237"/>
        <v>3950</v>
      </c>
      <c r="Y9609" s="238">
        <f t="shared" si="8117"/>
        <v>100</v>
      </c>
    </row>
    <row r="9610" spans="1:25" s="76" customFormat="1">
      <c r="A9610" s="250" t="s">
        <v>2727</v>
      </c>
      <c r="B9610" s="250"/>
      <c r="C9610" s="250"/>
      <c r="D9610" s="250"/>
      <c r="E9610" s="250"/>
      <c r="F9610" s="250"/>
      <c r="G9610" s="250"/>
      <c r="H9610" s="250"/>
      <c r="I9610" s="75">
        <f t="shared" ref="I9610:P9610" si="8238">SUM(I6089)</f>
        <v>117450</v>
      </c>
      <c r="J9610" s="75">
        <f t="shared" si="8238"/>
        <v>117450</v>
      </c>
      <c r="K9610" s="75">
        <f t="shared" si="8238"/>
        <v>0</v>
      </c>
      <c r="L9610" s="75">
        <f t="shared" si="8238"/>
        <v>0</v>
      </c>
      <c r="M9610" s="75">
        <f t="shared" si="8238"/>
        <v>0</v>
      </c>
      <c r="N9610" s="75">
        <f t="shared" si="8238"/>
        <v>0</v>
      </c>
      <c r="O9610" s="75">
        <f t="shared" si="8238"/>
        <v>0</v>
      </c>
      <c r="P9610" s="75">
        <f t="shared" si="8238"/>
        <v>0</v>
      </c>
      <c r="Q9610" s="75">
        <f t="shared" ref="Q9610:R9610" si="8239">SUM(Q6089)</f>
        <v>135541</v>
      </c>
      <c r="R9610" s="75">
        <f t="shared" si="8239"/>
        <v>135541</v>
      </c>
      <c r="S9610" s="75">
        <f t="shared" ref="S9610" si="8240">SUM(S6089)</f>
        <v>109947</v>
      </c>
      <c r="T9610" s="75">
        <f t="shared" ref="T9610:X9610" si="8241">SUM(T6089)</f>
        <v>25594</v>
      </c>
      <c r="U9610" s="75">
        <f t="shared" si="8241"/>
        <v>20286</v>
      </c>
      <c r="V9610" s="75">
        <f t="shared" si="8241"/>
        <v>4658</v>
      </c>
      <c r="W9610" s="75">
        <f t="shared" si="8241"/>
        <v>650</v>
      </c>
      <c r="X9610" s="75">
        <f t="shared" si="8241"/>
        <v>135541</v>
      </c>
      <c r="Y9610" s="238">
        <f t="shared" si="8117"/>
        <v>100</v>
      </c>
    </row>
    <row r="9611" spans="1:25" s="76" customFormat="1">
      <c r="A9611" s="250" t="s">
        <v>2728</v>
      </c>
      <c r="B9611" s="250"/>
      <c r="C9611" s="250"/>
      <c r="D9611" s="250"/>
      <c r="E9611" s="250"/>
      <c r="F9611" s="250"/>
      <c r="G9611" s="250"/>
      <c r="H9611" s="250"/>
      <c r="I9611" s="75">
        <f t="shared" ref="I9611:P9611" si="8242">SUM(I6700)</f>
        <v>15000</v>
      </c>
      <c r="J9611" s="75">
        <f t="shared" si="8242"/>
        <v>15000</v>
      </c>
      <c r="K9611" s="75">
        <f t="shared" si="8242"/>
        <v>0</v>
      </c>
      <c r="L9611" s="75">
        <f t="shared" si="8242"/>
        <v>0</v>
      </c>
      <c r="M9611" s="75">
        <f t="shared" si="8242"/>
        <v>0</v>
      </c>
      <c r="N9611" s="75">
        <f t="shared" si="8242"/>
        <v>0</v>
      </c>
      <c r="O9611" s="75">
        <f t="shared" si="8242"/>
        <v>0</v>
      </c>
      <c r="P9611" s="75">
        <f t="shared" si="8242"/>
        <v>0</v>
      </c>
      <c r="Q9611" s="75">
        <f t="shared" ref="Q9611:R9611" si="8243">SUM(Q6700)</f>
        <v>15000</v>
      </c>
      <c r="R9611" s="75">
        <f t="shared" si="8243"/>
        <v>15000</v>
      </c>
      <c r="S9611" s="75">
        <f t="shared" ref="S9611" si="8244">SUM(S6700)</f>
        <v>5000</v>
      </c>
      <c r="T9611" s="75">
        <f t="shared" ref="T9611:X9611" si="8245">SUM(T6700)</f>
        <v>10000</v>
      </c>
      <c r="U9611" s="75">
        <f t="shared" si="8245"/>
        <v>10000</v>
      </c>
      <c r="V9611" s="75">
        <f t="shared" si="8245"/>
        <v>0</v>
      </c>
      <c r="W9611" s="75">
        <f t="shared" si="8245"/>
        <v>0</v>
      </c>
      <c r="X9611" s="75">
        <f t="shared" si="8245"/>
        <v>15000</v>
      </c>
      <c r="Y9611" s="238">
        <f t="shared" si="8117"/>
        <v>100</v>
      </c>
    </row>
    <row r="9612" spans="1:25" s="76" customFormat="1">
      <c r="A9612" s="250" t="s">
        <v>2729</v>
      </c>
      <c r="B9612" s="250"/>
      <c r="C9612" s="250"/>
      <c r="D9612" s="250"/>
      <c r="E9612" s="250"/>
      <c r="F9612" s="250"/>
      <c r="G9612" s="250"/>
      <c r="H9612" s="250"/>
      <c r="I9612" s="75">
        <f t="shared" ref="I9612:P9612" si="8246">SUM(I6765)</f>
        <v>123250</v>
      </c>
      <c r="J9612" s="75">
        <f t="shared" si="8246"/>
        <v>123250</v>
      </c>
      <c r="K9612" s="75">
        <f t="shared" si="8246"/>
        <v>0</v>
      </c>
      <c r="L9612" s="75">
        <f t="shared" si="8246"/>
        <v>0</v>
      </c>
      <c r="M9612" s="75">
        <f t="shared" si="8246"/>
        <v>0</v>
      </c>
      <c r="N9612" s="75">
        <f t="shared" si="8246"/>
        <v>0</v>
      </c>
      <c r="O9612" s="75">
        <f t="shared" si="8246"/>
        <v>0</v>
      </c>
      <c r="P9612" s="75">
        <f t="shared" si="8246"/>
        <v>0</v>
      </c>
      <c r="Q9612" s="75">
        <f t="shared" ref="Q9612:R9612" si="8247">SUM(Q6765)</f>
        <v>145803</v>
      </c>
      <c r="R9612" s="75">
        <f t="shared" si="8247"/>
        <v>145803</v>
      </c>
      <c r="S9612" s="75">
        <f t="shared" ref="S9612" si="8248">SUM(S6765)</f>
        <v>118203</v>
      </c>
      <c r="T9612" s="75">
        <f t="shared" ref="T9612:X9612" si="8249">SUM(T6765)</f>
        <v>27600</v>
      </c>
      <c r="U9612" s="75">
        <f t="shared" si="8249"/>
        <v>13000</v>
      </c>
      <c r="V9612" s="75">
        <f t="shared" si="8249"/>
        <v>11600</v>
      </c>
      <c r="W9612" s="75">
        <f t="shared" si="8249"/>
        <v>3000</v>
      </c>
      <c r="X9612" s="75">
        <f t="shared" si="8249"/>
        <v>145803</v>
      </c>
      <c r="Y9612" s="238">
        <f t="shared" si="8117"/>
        <v>100</v>
      </c>
    </row>
    <row r="9613" spans="1:25" s="76" customFormat="1">
      <c r="A9613" s="250" t="s">
        <v>2730</v>
      </c>
      <c r="B9613" s="250"/>
      <c r="C9613" s="250"/>
      <c r="D9613" s="250"/>
      <c r="E9613" s="250"/>
      <c r="F9613" s="250"/>
      <c r="G9613" s="250"/>
      <c r="H9613" s="250"/>
      <c r="I9613" s="75">
        <f t="shared" ref="I9613:P9613" si="8250">SUM(I7092)</f>
        <v>30000</v>
      </c>
      <c r="J9613" s="75">
        <f t="shared" si="8250"/>
        <v>30000</v>
      </c>
      <c r="K9613" s="75">
        <f t="shared" si="8250"/>
        <v>0</v>
      </c>
      <c r="L9613" s="75">
        <f t="shared" si="8250"/>
        <v>0</v>
      </c>
      <c r="M9613" s="75">
        <f t="shared" si="8250"/>
        <v>0</v>
      </c>
      <c r="N9613" s="75">
        <f t="shared" si="8250"/>
        <v>0</v>
      </c>
      <c r="O9613" s="75">
        <f t="shared" si="8250"/>
        <v>0</v>
      </c>
      <c r="P9613" s="75">
        <f t="shared" si="8250"/>
        <v>0</v>
      </c>
      <c r="Q9613" s="75">
        <f t="shared" ref="Q9613:R9613" si="8251">SUM(Q7092)</f>
        <v>45000</v>
      </c>
      <c r="R9613" s="75">
        <f t="shared" si="8251"/>
        <v>45000</v>
      </c>
      <c r="S9613" s="75">
        <f t="shared" ref="S9613" si="8252">SUM(S7092)</f>
        <v>45000</v>
      </c>
      <c r="T9613" s="75">
        <f t="shared" ref="T9613:X9613" si="8253">SUM(T7092)</f>
        <v>0</v>
      </c>
      <c r="U9613" s="75">
        <f t="shared" si="8253"/>
        <v>0</v>
      </c>
      <c r="V9613" s="75">
        <f t="shared" si="8253"/>
        <v>0</v>
      </c>
      <c r="W9613" s="75">
        <f t="shared" si="8253"/>
        <v>0</v>
      </c>
      <c r="X9613" s="75">
        <f t="shared" si="8253"/>
        <v>45000</v>
      </c>
      <c r="Y9613" s="238">
        <f t="shared" si="8117"/>
        <v>100</v>
      </c>
    </row>
    <row r="9614" spans="1:25" s="76" customFormat="1">
      <c r="A9614" s="250" t="s">
        <v>2731</v>
      </c>
      <c r="B9614" s="250"/>
      <c r="C9614" s="250"/>
      <c r="D9614" s="250"/>
      <c r="E9614" s="250"/>
      <c r="F9614" s="250"/>
      <c r="G9614" s="250"/>
      <c r="H9614" s="250"/>
      <c r="I9614" s="75">
        <f t="shared" ref="I9614:P9614" si="8254">SUM(I7146)</f>
        <v>12300</v>
      </c>
      <c r="J9614" s="75">
        <f t="shared" si="8254"/>
        <v>12300</v>
      </c>
      <c r="K9614" s="75">
        <f t="shared" si="8254"/>
        <v>0</v>
      </c>
      <c r="L9614" s="75">
        <f t="shared" si="8254"/>
        <v>0</v>
      </c>
      <c r="M9614" s="75">
        <f t="shared" si="8254"/>
        <v>0</v>
      </c>
      <c r="N9614" s="75">
        <f t="shared" si="8254"/>
        <v>0</v>
      </c>
      <c r="O9614" s="75">
        <f t="shared" si="8254"/>
        <v>0</v>
      </c>
      <c r="P9614" s="75">
        <f t="shared" si="8254"/>
        <v>0</v>
      </c>
      <c r="Q9614" s="75">
        <f t="shared" ref="Q9614:R9614" si="8255">SUM(Q7146)</f>
        <v>12300</v>
      </c>
      <c r="R9614" s="75">
        <f t="shared" si="8255"/>
        <v>12300</v>
      </c>
      <c r="S9614" s="75">
        <f t="shared" ref="S9614" si="8256">SUM(S7146)</f>
        <v>12300</v>
      </c>
      <c r="T9614" s="75">
        <f t="shared" ref="T9614:X9614" si="8257">SUM(T7146)</f>
        <v>0</v>
      </c>
      <c r="U9614" s="75">
        <f t="shared" si="8257"/>
        <v>0</v>
      </c>
      <c r="V9614" s="75">
        <f t="shared" si="8257"/>
        <v>0</v>
      </c>
      <c r="W9614" s="75">
        <f t="shared" si="8257"/>
        <v>0</v>
      </c>
      <c r="X9614" s="75">
        <f t="shared" si="8257"/>
        <v>12300</v>
      </c>
      <c r="Y9614" s="238">
        <f t="shared" si="8117"/>
        <v>100</v>
      </c>
    </row>
    <row r="9615" spans="1:25" s="76" customFormat="1">
      <c r="A9615" s="250" t="s">
        <v>2732</v>
      </c>
      <c r="B9615" s="250"/>
      <c r="C9615" s="250"/>
      <c r="D9615" s="250"/>
      <c r="E9615" s="250"/>
      <c r="F9615" s="250"/>
      <c r="G9615" s="250"/>
      <c r="H9615" s="250"/>
      <c r="I9615" s="75">
        <f t="shared" ref="I9615:P9615" si="8258">SUM(I7237)</f>
        <v>35000</v>
      </c>
      <c r="J9615" s="75">
        <f t="shared" si="8258"/>
        <v>20000</v>
      </c>
      <c r="K9615" s="75">
        <f t="shared" si="8258"/>
        <v>15000</v>
      </c>
      <c r="L9615" s="75">
        <f t="shared" si="8258"/>
        <v>0</v>
      </c>
      <c r="M9615" s="75">
        <f t="shared" si="8258"/>
        <v>0</v>
      </c>
      <c r="N9615" s="75">
        <f t="shared" si="8258"/>
        <v>15000</v>
      </c>
      <c r="O9615" s="75">
        <f t="shared" si="8258"/>
        <v>0</v>
      </c>
      <c r="P9615" s="75">
        <f t="shared" si="8258"/>
        <v>0</v>
      </c>
      <c r="Q9615" s="75">
        <f t="shared" ref="Q9615:R9615" si="8259">SUM(Q7237)</f>
        <v>35000</v>
      </c>
      <c r="R9615" s="75">
        <f t="shared" si="8259"/>
        <v>20000</v>
      </c>
      <c r="S9615" s="75">
        <f t="shared" ref="S9615" si="8260">SUM(S7237)</f>
        <v>16500</v>
      </c>
      <c r="T9615" s="75">
        <f t="shared" ref="T9615:X9615" si="8261">SUM(T7237)</f>
        <v>3500</v>
      </c>
      <c r="U9615" s="75">
        <f t="shared" si="8261"/>
        <v>3500</v>
      </c>
      <c r="V9615" s="75">
        <f t="shared" si="8261"/>
        <v>0</v>
      </c>
      <c r="W9615" s="75">
        <f t="shared" si="8261"/>
        <v>0</v>
      </c>
      <c r="X9615" s="75">
        <f t="shared" si="8261"/>
        <v>20000</v>
      </c>
      <c r="Y9615" s="238">
        <f t="shared" si="8117"/>
        <v>100</v>
      </c>
    </row>
    <row r="9616" spans="1:25" s="76" customFormat="1">
      <c r="A9616" s="250" t="s">
        <v>2733</v>
      </c>
      <c r="B9616" s="250"/>
      <c r="C9616" s="250"/>
      <c r="D9616" s="250"/>
      <c r="E9616" s="250"/>
      <c r="F9616" s="250"/>
      <c r="G9616" s="250"/>
      <c r="H9616" s="250"/>
      <c r="I9616" s="75">
        <f t="shared" ref="I9616:P9616" si="8262">SUM(I7312)</f>
        <v>5700</v>
      </c>
      <c r="J9616" s="75">
        <f t="shared" si="8262"/>
        <v>5700</v>
      </c>
      <c r="K9616" s="75">
        <f t="shared" si="8262"/>
        <v>0</v>
      </c>
      <c r="L9616" s="75">
        <f t="shared" si="8262"/>
        <v>0</v>
      </c>
      <c r="M9616" s="75">
        <f t="shared" si="8262"/>
        <v>0</v>
      </c>
      <c r="N9616" s="75">
        <f t="shared" si="8262"/>
        <v>0</v>
      </c>
      <c r="O9616" s="75">
        <f t="shared" si="8262"/>
        <v>0</v>
      </c>
      <c r="P9616" s="75">
        <f t="shared" si="8262"/>
        <v>0</v>
      </c>
      <c r="Q9616" s="75">
        <f t="shared" ref="Q9616:R9616" si="8263">SUM(Q7312)</f>
        <v>5700</v>
      </c>
      <c r="R9616" s="75">
        <f t="shared" si="8263"/>
        <v>5700</v>
      </c>
      <c r="S9616" s="75">
        <f t="shared" ref="S9616" si="8264">SUM(S7312)</f>
        <v>0</v>
      </c>
      <c r="T9616" s="75">
        <f t="shared" ref="T9616:X9616" si="8265">SUM(T7312)</f>
        <v>5700</v>
      </c>
      <c r="U9616" s="75">
        <f t="shared" si="8265"/>
        <v>0</v>
      </c>
      <c r="V9616" s="75">
        <f t="shared" si="8265"/>
        <v>5700</v>
      </c>
      <c r="W9616" s="75">
        <f t="shared" si="8265"/>
        <v>0</v>
      </c>
      <c r="X9616" s="75">
        <f t="shared" si="8265"/>
        <v>5700</v>
      </c>
      <c r="Y9616" s="238">
        <f t="shared" si="8117"/>
        <v>100</v>
      </c>
    </row>
    <row r="9617" spans="1:25" s="76" customFormat="1">
      <c r="A9617" s="250" t="s">
        <v>2734</v>
      </c>
      <c r="B9617" s="250"/>
      <c r="C9617" s="250"/>
      <c r="D9617" s="250"/>
      <c r="E9617" s="250"/>
      <c r="F9617" s="250"/>
      <c r="G9617" s="250"/>
      <c r="H9617" s="250"/>
      <c r="I9617" s="75">
        <f t="shared" ref="I9617:P9617" si="8266">SUM(I7362)</f>
        <v>85000</v>
      </c>
      <c r="J9617" s="75">
        <f t="shared" si="8266"/>
        <v>85000</v>
      </c>
      <c r="K9617" s="75">
        <f t="shared" si="8266"/>
        <v>0</v>
      </c>
      <c r="L9617" s="75">
        <f t="shared" si="8266"/>
        <v>0</v>
      </c>
      <c r="M9617" s="75">
        <f t="shared" si="8266"/>
        <v>0</v>
      </c>
      <c r="N9617" s="75">
        <f t="shared" si="8266"/>
        <v>0</v>
      </c>
      <c r="O9617" s="75">
        <f t="shared" si="8266"/>
        <v>0</v>
      </c>
      <c r="P9617" s="75">
        <f t="shared" si="8266"/>
        <v>0</v>
      </c>
      <c r="Q9617" s="75">
        <f t="shared" ref="Q9617:R9617" si="8267">SUM(Q7362)</f>
        <v>95100</v>
      </c>
      <c r="R9617" s="75">
        <f t="shared" si="8267"/>
        <v>95100</v>
      </c>
      <c r="S9617" s="75">
        <f t="shared" ref="S9617" si="8268">SUM(S7362)</f>
        <v>95100</v>
      </c>
      <c r="T9617" s="75">
        <f t="shared" ref="T9617:X9617" si="8269">SUM(T7362)</f>
        <v>0</v>
      </c>
      <c r="U9617" s="75">
        <f t="shared" si="8269"/>
        <v>0</v>
      </c>
      <c r="V9617" s="75">
        <f t="shared" si="8269"/>
        <v>0</v>
      </c>
      <c r="W9617" s="75">
        <f t="shared" si="8269"/>
        <v>0</v>
      </c>
      <c r="X9617" s="75">
        <f t="shared" si="8269"/>
        <v>95100</v>
      </c>
      <c r="Y9617" s="238">
        <f t="shared" si="8117"/>
        <v>100</v>
      </c>
    </row>
    <row r="9618" spans="1:25" s="76" customFormat="1">
      <c r="A9618" s="250" t="s">
        <v>2735</v>
      </c>
      <c r="B9618" s="250"/>
      <c r="C9618" s="250"/>
      <c r="D9618" s="250"/>
      <c r="E9618" s="250"/>
      <c r="F9618" s="250"/>
      <c r="G9618" s="250"/>
      <c r="H9618" s="250"/>
      <c r="I9618" s="75">
        <f t="shared" ref="I9618:P9618" si="8270">SUM(I7445)</f>
        <v>8200</v>
      </c>
      <c r="J9618" s="75">
        <f t="shared" si="8270"/>
        <v>8200</v>
      </c>
      <c r="K9618" s="75">
        <f t="shared" si="8270"/>
        <v>0</v>
      </c>
      <c r="L9618" s="75">
        <f t="shared" si="8270"/>
        <v>0</v>
      </c>
      <c r="M9618" s="75">
        <f t="shared" si="8270"/>
        <v>0</v>
      </c>
      <c r="N9618" s="75">
        <f t="shared" si="8270"/>
        <v>0</v>
      </c>
      <c r="O9618" s="75">
        <f t="shared" si="8270"/>
        <v>0</v>
      </c>
      <c r="P9618" s="75">
        <f t="shared" si="8270"/>
        <v>0</v>
      </c>
      <c r="Q9618" s="75">
        <f t="shared" ref="Q9618:R9618" si="8271">SUM(Q7445)</f>
        <v>8200</v>
      </c>
      <c r="R9618" s="75">
        <f t="shared" si="8271"/>
        <v>8200</v>
      </c>
      <c r="S9618" s="75">
        <f t="shared" ref="S9618" si="8272">SUM(S7445)</f>
        <v>0</v>
      </c>
      <c r="T9618" s="75">
        <f t="shared" ref="T9618:X9618" si="8273">SUM(T7445)</f>
        <v>8200</v>
      </c>
      <c r="U9618" s="75">
        <f t="shared" si="8273"/>
        <v>0</v>
      </c>
      <c r="V9618" s="75">
        <f t="shared" si="8273"/>
        <v>8200</v>
      </c>
      <c r="W9618" s="75">
        <f t="shared" si="8273"/>
        <v>0</v>
      </c>
      <c r="X9618" s="75">
        <f t="shared" si="8273"/>
        <v>8200</v>
      </c>
      <c r="Y9618" s="238">
        <f t="shared" si="8117"/>
        <v>100</v>
      </c>
    </row>
    <row r="9619" spans="1:25" s="76" customFormat="1">
      <c r="A9619" s="250" t="s">
        <v>2736</v>
      </c>
      <c r="B9619" s="250"/>
      <c r="C9619" s="250"/>
      <c r="D9619" s="250"/>
      <c r="E9619" s="250"/>
      <c r="F9619" s="250"/>
      <c r="G9619" s="250"/>
      <c r="H9619" s="250"/>
      <c r="I9619" s="75">
        <f t="shared" ref="I9619:P9619" si="8274">SUM(I7494)</f>
        <v>3780</v>
      </c>
      <c r="J9619" s="75">
        <f t="shared" si="8274"/>
        <v>3780</v>
      </c>
      <c r="K9619" s="75">
        <f t="shared" si="8274"/>
        <v>0</v>
      </c>
      <c r="L9619" s="75">
        <f t="shared" si="8274"/>
        <v>0</v>
      </c>
      <c r="M9619" s="75">
        <f t="shared" si="8274"/>
        <v>0</v>
      </c>
      <c r="N9619" s="75">
        <f t="shared" si="8274"/>
        <v>0</v>
      </c>
      <c r="O9619" s="75">
        <f t="shared" si="8274"/>
        <v>0</v>
      </c>
      <c r="P9619" s="75">
        <f t="shared" si="8274"/>
        <v>0</v>
      </c>
      <c r="Q9619" s="75">
        <f t="shared" ref="Q9619:R9619" si="8275">SUM(Q7494)</f>
        <v>3780</v>
      </c>
      <c r="R9619" s="75">
        <f t="shared" si="8275"/>
        <v>3780</v>
      </c>
      <c r="S9619" s="75">
        <f t="shared" ref="S9619" si="8276">SUM(S7494)</f>
        <v>0</v>
      </c>
      <c r="T9619" s="75">
        <f t="shared" ref="T9619:X9619" si="8277">SUM(T7494)</f>
        <v>3780</v>
      </c>
      <c r="U9619" s="75">
        <f t="shared" si="8277"/>
        <v>3780</v>
      </c>
      <c r="V9619" s="75">
        <f t="shared" si="8277"/>
        <v>0</v>
      </c>
      <c r="W9619" s="75">
        <f t="shared" si="8277"/>
        <v>0</v>
      </c>
      <c r="X9619" s="75">
        <f t="shared" si="8277"/>
        <v>3780</v>
      </c>
      <c r="Y9619" s="238">
        <f t="shared" si="8117"/>
        <v>100</v>
      </c>
    </row>
    <row r="9620" spans="1:25" s="76" customFormat="1">
      <c r="A9620" s="250" t="s">
        <v>2792</v>
      </c>
      <c r="B9620" s="250"/>
      <c r="C9620" s="250"/>
      <c r="D9620" s="250"/>
      <c r="E9620" s="250"/>
      <c r="F9620" s="250"/>
      <c r="G9620" s="250"/>
      <c r="H9620" s="250"/>
      <c r="I9620" s="75">
        <f t="shared" ref="I9620:P9620" si="8278">SUM(I7542)</f>
        <v>40500</v>
      </c>
      <c r="J9620" s="75">
        <f t="shared" si="8278"/>
        <v>40500</v>
      </c>
      <c r="K9620" s="75">
        <f t="shared" si="8278"/>
        <v>0</v>
      </c>
      <c r="L9620" s="75">
        <f t="shared" si="8278"/>
        <v>0</v>
      </c>
      <c r="M9620" s="75">
        <f t="shared" si="8278"/>
        <v>0</v>
      </c>
      <c r="N9620" s="75">
        <f t="shared" si="8278"/>
        <v>0</v>
      </c>
      <c r="O9620" s="75">
        <f t="shared" si="8278"/>
        <v>0</v>
      </c>
      <c r="P9620" s="75">
        <f t="shared" si="8278"/>
        <v>0</v>
      </c>
      <c r="Q9620" s="75">
        <f t="shared" ref="Q9620:R9620" si="8279">SUM(Q7542)</f>
        <v>40500</v>
      </c>
      <c r="R9620" s="75">
        <f t="shared" si="8279"/>
        <v>40500</v>
      </c>
      <c r="S9620" s="75">
        <f t="shared" ref="S9620" si="8280">SUM(S7542)</f>
        <v>32685</v>
      </c>
      <c r="T9620" s="75">
        <f t="shared" ref="T9620:X9620" si="8281">SUM(T7542)</f>
        <v>7815</v>
      </c>
      <c r="U9620" s="75">
        <f t="shared" si="8281"/>
        <v>7815</v>
      </c>
      <c r="V9620" s="75">
        <f t="shared" si="8281"/>
        <v>0</v>
      </c>
      <c r="W9620" s="75">
        <f t="shared" si="8281"/>
        <v>0</v>
      </c>
      <c r="X9620" s="75">
        <f t="shared" si="8281"/>
        <v>40500</v>
      </c>
      <c r="Y9620" s="238">
        <f t="shared" si="8117"/>
        <v>100</v>
      </c>
    </row>
    <row r="9621" spans="1:25" s="76" customFormat="1">
      <c r="A9621" s="250" t="s">
        <v>2737</v>
      </c>
      <c r="B9621" s="250"/>
      <c r="C9621" s="250"/>
      <c r="D9621" s="250"/>
      <c r="E9621" s="250"/>
      <c r="F9621" s="250"/>
      <c r="G9621" s="250"/>
      <c r="H9621" s="250"/>
      <c r="I9621" s="75">
        <f t="shared" ref="I9621:P9621" si="8282">SUM(I7644)</f>
        <v>8240</v>
      </c>
      <c r="J9621" s="75">
        <f t="shared" si="8282"/>
        <v>8240</v>
      </c>
      <c r="K9621" s="75">
        <f t="shared" si="8282"/>
        <v>0</v>
      </c>
      <c r="L9621" s="75">
        <f t="shared" si="8282"/>
        <v>0</v>
      </c>
      <c r="M9621" s="75">
        <f t="shared" si="8282"/>
        <v>0</v>
      </c>
      <c r="N9621" s="75">
        <f t="shared" si="8282"/>
        <v>0</v>
      </c>
      <c r="O9621" s="75">
        <f t="shared" si="8282"/>
        <v>0</v>
      </c>
      <c r="P9621" s="75">
        <f t="shared" si="8282"/>
        <v>0</v>
      </c>
      <c r="Q9621" s="75">
        <f t="shared" ref="Q9621:R9621" si="8283">SUM(Q7644)</f>
        <v>15840</v>
      </c>
      <c r="R9621" s="75">
        <f t="shared" si="8283"/>
        <v>8240</v>
      </c>
      <c r="S9621" s="75">
        <f t="shared" ref="S9621" si="8284">SUM(S7644)</f>
        <v>8240</v>
      </c>
      <c r="T9621" s="75">
        <f t="shared" ref="T9621:X9621" si="8285">SUM(T7644)</f>
        <v>0</v>
      </c>
      <c r="U9621" s="75">
        <f t="shared" si="8285"/>
        <v>0</v>
      </c>
      <c r="V9621" s="75">
        <f t="shared" si="8285"/>
        <v>0</v>
      </c>
      <c r="W9621" s="75">
        <f t="shared" si="8285"/>
        <v>0</v>
      </c>
      <c r="X9621" s="75">
        <f t="shared" si="8285"/>
        <v>8240</v>
      </c>
      <c r="Y9621" s="238">
        <f t="shared" si="8117"/>
        <v>100</v>
      </c>
    </row>
    <row r="9622" spans="1:25" s="76" customFormat="1">
      <c r="A9622" s="250" t="s">
        <v>2784</v>
      </c>
      <c r="B9622" s="250"/>
      <c r="C9622" s="250"/>
      <c r="D9622" s="250"/>
      <c r="E9622" s="250"/>
      <c r="F9622" s="250"/>
      <c r="G9622" s="250"/>
      <c r="H9622" s="250"/>
      <c r="I9622" s="75">
        <f t="shared" ref="I9622:P9622" si="8286">SUM(I7698)</f>
        <v>6000</v>
      </c>
      <c r="J9622" s="75">
        <f t="shared" si="8286"/>
        <v>6000</v>
      </c>
      <c r="K9622" s="75">
        <f t="shared" si="8286"/>
        <v>0</v>
      </c>
      <c r="L9622" s="75">
        <f t="shared" si="8286"/>
        <v>0</v>
      </c>
      <c r="M9622" s="75">
        <f t="shared" si="8286"/>
        <v>0</v>
      </c>
      <c r="N9622" s="75">
        <f t="shared" si="8286"/>
        <v>0</v>
      </c>
      <c r="O9622" s="75">
        <f t="shared" si="8286"/>
        <v>0</v>
      </c>
      <c r="P9622" s="75">
        <f t="shared" si="8286"/>
        <v>0</v>
      </c>
      <c r="Q9622" s="75">
        <f t="shared" ref="Q9622:R9622" si="8287">SUM(Q7698)</f>
        <v>6000</v>
      </c>
      <c r="R9622" s="75">
        <f t="shared" si="8287"/>
        <v>6000</v>
      </c>
      <c r="S9622" s="75">
        <f t="shared" ref="S9622" si="8288">SUM(S7698)</f>
        <v>6000</v>
      </c>
      <c r="T9622" s="75">
        <f t="shared" ref="T9622:X9622" si="8289">SUM(T7698)</f>
        <v>0</v>
      </c>
      <c r="U9622" s="75">
        <f t="shared" si="8289"/>
        <v>0</v>
      </c>
      <c r="V9622" s="75">
        <f t="shared" si="8289"/>
        <v>0</v>
      </c>
      <c r="W9622" s="75">
        <f t="shared" si="8289"/>
        <v>0</v>
      </c>
      <c r="X9622" s="75">
        <f t="shared" si="8289"/>
        <v>6000</v>
      </c>
      <c r="Y9622" s="238">
        <f t="shared" si="8117"/>
        <v>100</v>
      </c>
    </row>
    <row r="9623" spans="1:25" s="76" customFormat="1">
      <c r="A9623" s="250" t="s">
        <v>2785</v>
      </c>
      <c r="B9623" s="250"/>
      <c r="C9623" s="250"/>
      <c r="D9623" s="250"/>
      <c r="E9623" s="250"/>
      <c r="F9623" s="250"/>
      <c r="G9623" s="250"/>
      <c r="H9623" s="250"/>
      <c r="I9623" s="75">
        <f t="shared" ref="I9623:P9623" si="8290">SUM(I7764)</f>
        <v>652455</v>
      </c>
      <c r="J9623" s="75">
        <f t="shared" si="8290"/>
        <v>500369</v>
      </c>
      <c r="K9623" s="75">
        <f t="shared" si="8290"/>
        <v>152086</v>
      </c>
      <c r="L9623" s="75">
        <f t="shared" si="8290"/>
        <v>105990</v>
      </c>
      <c r="M9623" s="75">
        <f t="shared" si="8290"/>
        <v>0</v>
      </c>
      <c r="N9623" s="75">
        <f t="shared" si="8290"/>
        <v>46096</v>
      </c>
      <c r="O9623" s="75">
        <f t="shared" si="8290"/>
        <v>0</v>
      </c>
      <c r="P9623" s="75">
        <f t="shared" si="8290"/>
        <v>0</v>
      </c>
      <c r="Q9623" s="75">
        <f t="shared" ref="Q9623:R9623" si="8291">SUM(Q7764)</f>
        <v>797344</v>
      </c>
      <c r="R9623" s="75">
        <f t="shared" si="8291"/>
        <v>592816</v>
      </c>
      <c r="S9623" s="75">
        <f t="shared" ref="S9623" si="8292">SUM(S7764)</f>
        <v>477884</v>
      </c>
      <c r="T9623" s="75">
        <f t="shared" ref="T9623:X9623" si="8293">SUM(T7764)</f>
        <v>114932</v>
      </c>
      <c r="U9623" s="75">
        <f t="shared" si="8293"/>
        <v>67152</v>
      </c>
      <c r="V9623" s="75">
        <f t="shared" si="8293"/>
        <v>43504</v>
      </c>
      <c r="W9623" s="75">
        <f t="shared" si="8293"/>
        <v>4276</v>
      </c>
      <c r="X9623" s="75">
        <f t="shared" si="8293"/>
        <v>592816</v>
      </c>
      <c r="Y9623" s="238">
        <f t="shared" si="8117"/>
        <v>100</v>
      </c>
    </row>
    <row r="9624" spans="1:25" s="68" customFormat="1">
      <c r="A9624" s="251" t="s">
        <v>69</v>
      </c>
      <c r="B9624" s="251"/>
      <c r="C9624" s="251"/>
      <c r="D9624" s="251"/>
      <c r="E9624" s="251"/>
      <c r="F9624" s="251"/>
      <c r="G9624" s="251"/>
      <c r="H9624" s="251"/>
      <c r="I9624" s="77">
        <f t="shared" ref="I9624:P9624" si="8294">SUM(I9578:I9623)</f>
        <v>4263133</v>
      </c>
      <c r="J9624" s="77">
        <f t="shared" si="8294"/>
        <v>4067047</v>
      </c>
      <c r="K9624" s="77">
        <f t="shared" si="8294"/>
        <v>181086</v>
      </c>
      <c r="L9624" s="77">
        <f t="shared" si="8294"/>
        <v>115990</v>
      </c>
      <c r="M9624" s="77">
        <f t="shared" si="8294"/>
        <v>0</v>
      </c>
      <c r="N9624" s="77">
        <f t="shared" si="8294"/>
        <v>65096</v>
      </c>
      <c r="O9624" s="77">
        <f t="shared" si="8294"/>
        <v>15000</v>
      </c>
      <c r="P9624" s="77">
        <f t="shared" si="8294"/>
        <v>0</v>
      </c>
      <c r="Q9624" s="77">
        <f t="shared" ref="Q9624:R9624" si="8295">SUM(Q9578:Q9623)</f>
        <v>4763171</v>
      </c>
      <c r="R9624" s="77">
        <f t="shared" si="8295"/>
        <v>4520264</v>
      </c>
      <c r="S9624" s="77">
        <f t="shared" ref="S9624" si="8296">SUM(S9578:S9623)</f>
        <v>3849098</v>
      </c>
      <c r="T9624" s="77">
        <f t="shared" ref="T9624:X9624" si="8297">SUM(T9578:T9623)</f>
        <v>668029</v>
      </c>
      <c r="U9624" s="77">
        <f t="shared" si="8297"/>
        <v>533047</v>
      </c>
      <c r="V9624" s="77">
        <f t="shared" si="8297"/>
        <v>93649</v>
      </c>
      <c r="W9624" s="77">
        <f t="shared" si="8297"/>
        <v>41333</v>
      </c>
      <c r="X9624" s="77">
        <f t="shared" si="8297"/>
        <v>4517127</v>
      </c>
      <c r="Y9624" s="239">
        <f t="shared" si="8117"/>
        <v>99.93060139850239</v>
      </c>
    </row>
    <row r="9625" spans="1:25" s="68" customFormat="1" ht="15" thickBot="1">
      <c r="A9625" s="270" t="s">
        <v>3261</v>
      </c>
      <c r="B9625" s="270"/>
      <c r="C9625" s="270"/>
      <c r="D9625" s="270"/>
      <c r="E9625" s="270"/>
      <c r="F9625" s="270"/>
      <c r="G9625" s="270"/>
      <c r="H9625" s="270"/>
      <c r="I9625" s="69"/>
      <c r="J9625" s="69"/>
      <c r="K9625" s="69"/>
      <c r="L9625" s="69"/>
      <c r="M9625" s="69"/>
      <c r="N9625" s="69"/>
      <c r="O9625" s="69"/>
      <c r="P9625" s="69"/>
      <c r="Q9625" s="69">
        <v>0</v>
      </c>
      <c r="R9625" s="69"/>
      <c r="S9625" s="69"/>
      <c r="T9625" s="69"/>
      <c r="U9625" s="69"/>
      <c r="V9625" s="69"/>
      <c r="W9625" s="69"/>
      <c r="X9625" s="69"/>
      <c r="Y9625" s="237">
        <v>0</v>
      </c>
    </row>
    <row r="9626" spans="1:25" s="68" customFormat="1" ht="41.4" thickBot="1">
      <c r="A9626" s="271" t="s">
        <v>1</v>
      </c>
      <c r="B9626" s="271"/>
      <c r="C9626" s="271"/>
      <c r="D9626" s="271"/>
      <c r="E9626" s="271"/>
      <c r="F9626" s="271"/>
      <c r="G9626" s="271"/>
      <c r="H9626" s="271"/>
      <c r="I9626" s="1" t="s">
        <v>3093</v>
      </c>
      <c r="J9626" s="1" t="s">
        <v>3130</v>
      </c>
      <c r="K9626" s="1" t="s">
        <v>3</v>
      </c>
      <c r="L9626" s="1" t="s">
        <v>4</v>
      </c>
      <c r="M9626" s="1" t="s">
        <v>5</v>
      </c>
      <c r="N9626" s="1" t="s">
        <v>6</v>
      </c>
      <c r="O9626" s="1" t="s">
        <v>7</v>
      </c>
      <c r="P9626" s="1" t="s">
        <v>8</v>
      </c>
      <c r="Q9626" s="1" t="s">
        <v>3344</v>
      </c>
      <c r="R9626" s="1" t="s">
        <v>3427</v>
      </c>
      <c r="S9626" s="1" t="s">
        <v>3447</v>
      </c>
      <c r="T9626" s="1" t="s">
        <v>3448</v>
      </c>
      <c r="U9626" s="1" t="s">
        <v>3452</v>
      </c>
      <c r="V9626" s="1" t="s">
        <v>3449</v>
      </c>
      <c r="W9626" s="1" t="s">
        <v>3450</v>
      </c>
      <c r="X9626" s="1" t="s">
        <v>3451</v>
      </c>
      <c r="Y9626" s="216" t="s">
        <v>3385</v>
      </c>
    </row>
    <row r="9627" spans="1:25" s="74" customFormat="1">
      <c r="A9627" s="70"/>
      <c r="B9627" s="70"/>
      <c r="C9627" s="70"/>
      <c r="D9627" s="71"/>
      <c r="E9627" s="71"/>
      <c r="F9627" s="72"/>
      <c r="G9627" s="165"/>
      <c r="H9627" s="73" t="s">
        <v>0</v>
      </c>
      <c r="I9627" s="45">
        <v>1</v>
      </c>
      <c r="J9627" s="45">
        <v>3</v>
      </c>
      <c r="K9627" s="45" t="s">
        <v>9</v>
      </c>
      <c r="L9627" s="45">
        <v>5</v>
      </c>
      <c r="M9627" s="45">
        <v>6</v>
      </c>
      <c r="N9627" s="45">
        <v>7</v>
      </c>
      <c r="O9627" s="45">
        <v>8</v>
      </c>
      <c r="P9627" s="45">
        <v>9</v>
      </c>
      <c r="Q9627" s="45">
        <v>1</v>
      </c>
      <c r="R9627" s="45">
        <v>2</v>
      </c>
      <c r="S9627" s="45">
        <v>3</v>
      </c>
      <c r="T9627" s="45" t="s">
        <v>3453</v>
      </c>
      <c r="U9627" s="45">
        <v>5</v>
      </c>
      <c r="V9627" s="45">
        <v>6</v>
      </c>
      <c r="W9627" s="45">
        <v>7</v>
      </c>
      <c r="X9627" s="45" t="s">
        <v>3454</v>
      </c>
      <c r="Y9627" s="276">
        <v>9</v>
      </c>
    </row>
    <row r="9628" spans="1:25" s="76" customFormat="1" ht="15" customHeight="1">
      <c r="A9628" s="272" t="s">
        <v>2699</v>
      </c>
      <c r="B9628" s="272"/>
      <c r="C9628" s="272"/>
      <c r="D9628" s="272"/>
      <c r="E9628" s="272"/>
      <c r="F9628" s="272"/>
      <c r="G9628" s="272"/>
      <c r="H9628" s="272"/>
      <c r="I9628" s="75"/>
      <c r="J9628" s="75"/>
      <c r="K9628" s="75"/>
      <c r="L9628" s="75"/>
      <c r="M9628" s="75"/>
      <c r="N9628" s="75"/>
      <c r="O9628" s="75"/>
      <c r="P9628" s="75"/>
      <c r="Q9628" s="75">
        <v>0</v>
      </c>
      <c r="R9628" s="75"/>
      <c r="S9628" s="75"/>
      <c r="T9628" s="75"/>
      <c r="U9628" s="75"/>
      <c r="V9628" s="75"/>
      <c r="W9628" s="75"/>
      <c r="X9628" s="75"/>
      <c r="Y9628" s="238">
        <f t="shared" ref="Y9628:Y9674" si="8298">IF(R9628=0,0,(X9628/R9628)*100)</f>
        <v>0</v>
      </c>
    </row>
    <row r="9629" spans="1:25" s="76" customFormat="1" ht="15" customHeight="1">
      <c r="A9629" s="250" t="s">
        <v>2700</v>
      </c>
      <c r="B9629" s="250"/>
      <c r="C9629" s="250"/>
      <c r="D9629" s="250"/>
      <c r="E9629" s="250"/>
      <c r="F9629" s="250"/>
      <c r="G9629" s="250"/>
      <c r="H9629" s="250"/>
      <c r="I9629" s="75"/>
      <c r="J9629" s="75"/>
      <c r="K9629" s="75"/>
      <c r="L9629" s="75"/>
      <c r="M9629" s="75"/>
      <c r="N9629" s="75"/>
      <c r="O9629" s="75"/>
      <c r="P9629" s="75"/>
      <c r="Q9629" s="75">
        <v>0</v>
      </c>
      <c r="R9629" s="75"/>
      <c r="S9629" s="75"/>
      <c r="T9629" s="75"/>
      <c r="U9629" s="75"/>
      <c r="V9629" s="75"/>
      <c r="W9629" s="75"/>
      <c r="X9629" s="75"/>
      <c r="Y9629" s="238">
        <f t="shared" si="8298"/>
        <v>0</v>
      </c>
    </row>
    <row r="9630" spans="1:25" s="76" customFormat="1" ht="15" customHeight="1">
      <c r="A9630" s="250" t="s">
        <v>2701</v>
      </c>
      <c r="B9630" s="250"/>
      <c r="C9630" s="250"/>
      <c r="D9630" s="250"/>
      <c r="E9630" s="250"/>
      <c r="F9630" s="250"/>
      <c r="G9630" s="250"/>
      <c r="H9630" s="250"/>
      <c r="I9630" s="75"/>
      <c r="J9630" s="75"/>
      <c r="K9630" s="75"/>
      <c r="L9630" s="75"/>
      <c r="M9630" s="75"/>
      <c r="N9630" s="75"/>
      <c r="O9630" s="75"/>
      <c r="P9630" s="75"/>
      <c r="Q9630" s="75">
        <v>0</v>
      </c>
      <c r="R9630" s="75"/>
      <c r="S9630" s="75"/>
      <c r="T9630" s="75"/>
      <c r="U9630" s="75"/>
      <c r="V9630" s="75"/>
      <c r="W9630" s="75"/>
      <c r="X9630" s="75"/>
      <c r="Y9630" s="238">
        <f t="shared" si="8298"/>
        <v>0</v>
      </c>
    </row>
    <row r="9631" spans="1:25" s="76" customFormat="1" ht="15" customHeight="1">
      <c r="A9631" s="250" t="s">
        <v>2702</v>
      </c>
      <c r="B9631" s="250"/>
      <c r="C9631" s="250"/>
      <c r="D9631" s="250"/>
      <c r="E9631" s="250"/>
      <c r="F9631" s="250"/>
      <c r="G9631" s="250"/>
      <c r="H9631" s="250"/>
      <c r="I9631" s="75"/>
      <c r="J9631" s="75"/>
      <c r="K9631" s="75"/>
      <c r="L9631" s="75"/>
      <c r="M9631" s="75"/>
      <c r="N9631" s="75"/>
      <c r="O9631" s="75"/>
      <c r="P9631" s="75"/>
      <c r="Q9631" s="75">
        <v>0</v>
      </c>
      <c r="R9631" s="75"/>
      <c r="S9631" s="75"/>
      <c r="T9631" s="75"/>
      <c r="U9631" s="75"/>
      <c r="V9631" s="75"/>
      <c r="W9631" s="75"/>
      <c r="X9631" s="75"/>
      <c r="Y9631" s="238">
        <f t="shared" si="8298"/>
        <v>0</v>
      </c>
    </row>
    <row r="9632" spans="1:25" s="76" customFormat="1" ht="15" customHeight="1">
      <c r="A9632" s="250" t="s">
        <v>2703</v>
      </c>
      <c r="B9632" s="250"/>
      <c r="C9632" s="250"/>
      <c r="D9632" s="250"/>
      <c r="E9632" s="250"/>
      <c r="F9632" s="250"/>
      <c r="G9632" s="250"/>
      <c r="H9632" s="250"/>
      <c r="I9632" s="75"/>
      <c r="J9632" s="75"/>
      <c r="K9632" s="75"/>
      <c r="L9632" s="75"/>
      <c r="M9632" s="75"/>
      <c r="N9632" s="75"/>
      <c r="O9632" s="75"/>
      <c r="P9632" s="75"/>
      <c r="Q9632" s="75">
        <v>0</v>
      </c>
      <c r="R9632" s="75"/>
      <c r="S9632" s="75"/>
      <c r="T9632" s="75"/>
      <c r="U9632" s="75"/>
      <c r="V9632" s="75"/>
      <c r="W9632" s="75"/>
      <c r="X9632" s="75"/>
      <c r="Y9632" s="238">
        <f t="shared" si="8298"/>
        <v>0</v>
      </c>
    </row>
    <row r="9633" spans="1:25" s="76" customFormat="1" ht="15" customHeight="1">
      <c r="A9633" s="250" t="s">
        <v>2704</v>
      </c>
      <c r="B9633" s="250"/>
      <c r="C9633" s="250"/>
      <c r="D9633" s="250"/>
      <c r="E9633" s="250"/>
      <c r="F9633" s="250"/>
      <c r="G9633" s="250"/>
      <c r="H9633" s="250"/>
      <c r="I9633" s="75"/>
      <c r="J9633" s="75"/>
      <c r="K9633" s="75"/>
      <c r="L9633" s="75"/>
      <c r="M9633" s="75"/>
      <c r="N9633" s="75"/>
      <c r="O9633" s="75"/>
      <c r="P9633" s="75"/>
      <c r="Q9633" s="75">
        <v>0</v>
      </c>
      <c r="R9633" s="75"/>
      <c r="S9633" s="75"/>
      <c r="T9633" s="75"/>
      <c r="U9633" s="75"/>
      <c r="V9633" s="75"/>
      <c r="W9633" s="75"/>
      <c r="X9633" s="75"/>
      <c r="Y9633" s="238">
        <f t="shared" si="8298"/>
        <v>0</v>
      </c>
    </row>
    <row r="9634" spans="1:25" s="76" customFormat="1" ht="15" customHeight="1">
      <c r="A9634" s="250" t="s">
        <v>2705</v>
      </c>
      <c r="B9634" s="250"/>
      <c r="C9634" s="250"/>
      <c r="D9634" s="250"/>
      <c r="E9634" s="250"/>
      <c r="F9634" s="250"/>
      <c r="G9634" s="250"/>
      <c r="H9634" s="250"/>
      <c r="I9634" s="75"/>
      <c r="J9634" s="75"/>
      <c r="K9634" s="75"/>
      <c r="L9634" s="75"/>
      <c r="M9634" s="75"/>
      <c r="N9634" s="75"/>
      <c r="O9634" s="75"/>
      <c r="P9634" s="75"/>
      <c r="Q9634" s="75">
        <v>0</v>
      </c>
      <c r="R9634" s="75"/>
      <c r="S9634" s="75"/>
      <c r="T9634" s="75"/>
      <c r="U9634" s="75"/>
      <c r="V9634" s="75"/>
      <c r="W9634" s="75"/>
      <c r="X9634" s="75"/>
      <c r="Y9634" s="238">
        <f t="shared" si="8298"/>
        <v>0</v>
      </c>
    </row>
    <row r="9635" spans="1:25" s="76" customFormat="1" ht="15" customHeight="1">
      <c r="A9635" s="250" t="s">
        <v>2706</v>
      </c>
      <c r="B9635" s="250"/>
      <c r="C9635" s="250"/>
      <c r="D9635" s="250"/>
      <c r="E9635" s="250"/>
      <c r="F9635" s="250"/>
      <c r="G9635" s="250"/>
      <c r="H9635" s="250"/>
      <c r="I9635" s="75"/>
      <c r="J9635" s="75"/>
      <c r="K9635" s="75"/>
      <c r="L9635" s="75"/>
      <c r="M9635" s="75"/>
      <c r="N9635" s="75"/>
      <c r="O9635" s="75"/>
      <c r="P9635" s="75"/>
      <c r="Q9635" s="75">
        <v>0</v>
      </c>
      <c r="R9635" s="75"/>
      <c r="S9635" s="75"/>
      <c r="T9635" s="75"/>
      <c r="U9635" s="75"/>
      <c r="V9635" s="75"/>
      <c r="W9635" s="75"/>
      <c r="X9635" s="75"/>
      <c r="Y9635" s="238">
        <f t="shared" si="8298"/>
        <v>0</v>
      </c>
    </row>
    <row r="9636" spans="1:25" s="76" customFormat="1" ht="15" customHeight="1">
      <c r="A9636" s="250" t="s">
        <v>2707</v>
      </c>
      <c r="B9636" s="250"/>
      <c r="C9636" s="250"/>
      <c r="D9636" s="250"/>
      <c r="E9636" s="250"/>
      <c r="F9636" s="250"/>
      <c r="G9636" s="250"/>
      <c r="H9636" s="250"/>
      <c r="I9636" s="75"/>
      <c r="J9636" s="75"/>
      <c r="K9636" s="75"/>
      <c r="L9636" s="75"/>
      <c r="M9636" s="75"/>
      <c r="N9636" s="75"/>
      <c r="O9636" s="75"/>
      <c r="P9636" s="75"/>
      <c r="Q9636" s="75">
        <v>0</v>
      </c>
      <c r="R9636" s="75"/>
      <c r="S9636" s="75"/>
      <c r="T9636" s="75"/>
      <c r="U9636" s="75"/>
      <c r="V9636" s="75"/>
      <c r="W9636" s="75"/>
      <c r="X9636" s="75"/>
      <c r="Y9636" s="238">
        <f t="shared" si="8298"/>
        <v>0</v>
      </c>
    </row>
    <row r="9637" spans="1:25" s="76" customFormat="1" ht="15" customHeight="1">
      <c r="A9637" s="250" t="s">
        <v>2708</v>
      </c>
      <c r="B9637" s="250"/>
      <c r="C9637" s="250"/>
      <c r="D9637" s="250"/>
      <c r="E9637" s="250"/>
      <c r="F9637" s="250"/>
      <c r="G9637" s="250"/>
      <c r="H9637" s="250"/>
      <c r="I9637" s="75"/>
      <c r="J9637" s="75"/>
      <c r="K9637" s="75"/>
      <c r="L9637" s="75"/>
      <c r="M9637" s="75"/>
      <c r="N9637" s="75"/>
      <c r="O9637" s="75"/>
      <c r="P9637" s="75"/>
      <c r="Q9637" s="75">
        <v>0</v>
      </c>
      <c r="R9637" s="75"/>
      <c r="S9637" s="75"/>
      <c r="T9637" s="75"/>
      <c r="U9637" s="75"/>
      <c r="V9637" s="75"/>
      <c r="W9637" s="75"/>
      <c r="X9637" s="75"/>
      <c r="Y9637" s="238">
        <f t="shared" si="8298"/>
        <v>0</v>
      </c>
    </row>
    <row r="9638" spans="1:25" s="76" customFormat="1" ht="15" customHeight="1">
      <c r="A9638" s="250" t="s">
        <v>2709</v>
      </c>
      <c r="B9638" s="250"/>
      <c r="C9638" s="250"/>
      <c r="D9638" s="250"/>
      <c r="E9638" s="250"/>
      <c r="F9638" s="250"/>
      <c r="G9638" s="250"/>
      <c r="H9638" s="250"/>
      <c r="I9638" s="75"/>
      <c r="J9638" s="75"/>
      <c r="K9638" s="75"/>
      <c r="L9638" s="75"/>
      <c r="M9638" s="75"/>
      <c r="N9638" s="75"/>
      <c r="O9638" s="75"/>
      <c r="P9638" s="75"/>
      <c r="Q9638" s="75">
        <v>0</v>
      </c>
      <c r="R9638" s="75"/>
      <c r="S9638" s="75"/>
      <c r="T9638" s="75"/>
      <c r="U9638" s="75"/>
      <c r="V9638" s="75"/>
      <c r="W9638" s="75"/>
      <c r="X9638" s="75"/>
      <c r="Y9638" s="238">
        <f t="shared" si="8298"/>
        <v>0</v>
      </c>
    </row>
    <row r="9639" spans="1:25" s="76" customFormat="1" ht="15" customHeight="1">
      <c r="A9639" s="250" t="s">
        <v>2710</v>
      </c>
      <c r="B9639" s="250"/>
      <c r="C9639" s="250"/>
      <c r="D9639" s="250"/>
      <c r="E9639" s="250"/>
      <c r="F9639" s="250"/>
      <c r="G9639" s="250"/>
      <c r="H9639" s="250"/>
      <c r="I9639" s="75"/>
      <c r="J9639" s="75"/>
      <c r="K9639" s="75"/>
      <c r="L9639" s="75"/>
      <c r="M9639" s="75"/>
      <c r="N9639" s="75"/>
      <c r="O9639" s="75"/>
      <c r="P9639" s="75"/>
      <c r="Q9639" s="75">
        <v>0</v>
      </c>
      <c r="R9639" s="75"/>
      <c r="S9639" s="75"/>
      <c r="T9639" s="75"/>
      <c r="U9639" s="75"/>
      <c r="V9639" s="75"/>
      <c r="W9639" s="75"/>
      <c r="X9639" s="75"/>
      <c r="Y9639" s="238">
        <f t="shared" si="8298"/>
        <v>0</v>
      </c>
    </row>
    <row r="9640" spans="1:25" s="76" customFormat="1" ht="15" customHeight="1">
      <c r="A9640" s="250" t="s">
        <v>2711</v>
      </c>
      <c r="B9640" s="250"/>
      <c r="C9640" s="250"/>
      <c r="D9640" s="250"/>
      <c r="E9640" s="250"/>
      <c r="F9640" s="250"/>
      <c r="G9640" s="250"/>
      <c r="H9640" s="250"/>
      <c r="I9640" s="75"/>
      <c r="J9640" s="75"/>
      <c r="K9640" s="75"/>
      <c r="L9640" s="75"/>
      <c r="M9640" s="75"/>
      <c r="N9640" s="75"/>
      <c r="O9640" s="75"/>
      <c r="P9640" s="75"/>
      <c r="Q9640" s="75">
        <v>0</v>
      </c>
      <c r="R9640" s="75"/>
      <c r="S9640" s="75"/>
      <c r="T9640" s="75"/>
      <c r="U9640" s="75"/>
      <c r="V9640" s="75"/>
      <c r="W9640" s="75"/>
      <c r="X9640" s="75"/>
      <c r="Y9640" s="238">
        <f t="shared" si="8298"/>
        <v>0</v>
      </c>
    </row>
    <row r="9641" spans="1:25" s="76" customFormat="1" ht="15" customHeight="1">
      <c r="A9641" s="250" t="s">
        <v>2712</v>
      </c>
      <c r="B9641" s="250"/>
      <c r="C9641" s="250"/>
      <c r="D9641" s="250"/>
      <c r="E9641" s="250"/>
      <c r="F9641" s="250"/>
      <c r="G9641" s="250"/>
      <c r="H9641" s="250"/>
      <c r="I9641" s="75"/>
      <c r="J9641" s="75"/>
      <c r="K9641" s="75"/>
      <c r="L9641" s="75"/>
      <c r="M9641" s="75"/>
      <c r="N9641" s="75"/>
      <c r="O9641" s="75"/>
      <c r="P9641" s="75"/>
      <c r="Q9641" s="75">
        <v>0</v>
      </c>
      <c r="R9641" s="75"/>
      <c r="S9641" s="75"/>
      <c r="T9641" s="75"/>
      <c r="U9641" s="75"/>
      <c r="V9641" s="75"/>
      <c r="W9641" s="75"/>
      <c r="X9641" s="75"/>
      <c r="Y9641" s="238">
        <f t="shared" si="8298"/>
        <v>0</v>
      </c>
    </row>
    <row r="9642" spans="1:25" s="76" customFormat="1" ht="15" customHeight="1">
      <c r="A9642" s="250" t="s">
        <v>2713</v>
      </c>
      <c r="B9642" s="250"/>
      <c r="C9642" s="250"/>
      <c r="D9642" s="250"/>
      <c r="E9642" s="250"/>
      <c r="F9642" s="250"/>
      <c r="G9642" s="250"/>
      <c r="H9642" s="250"/>
      <c r="I9642" s="75"/>
      <c r="J9642" s="75"/>
      <c r="K9642" s="75"/>
      <c r="L9642" s="75"/>
      <c r="M9642" s="75"/>
      <c r="N9642" s="75"/>
      <c r="O9642" s="75"/>
      <c r="P9642" s="75"/>
      <c r="Q9642" s="75">
        <v>0</v>
      </c>
      <c r="R9642" s="75"/>
      <c r="S9642" s="75"/>
      <c r="T9642" s="75"/>
      <c r="U9642" s="75"/>
      <c r="V9642" s="75"/>
      <c r="W9642" s="75"/>
      <c r="X9642" s="75"/>
      <c r="Y9642" s="238">
        <f t="shared" si="8298"/>
        <v>0</v>
      </c>
    </row>
    <row r="9643" spans="1:25" s="76" customFormat="1" ht="15" customHeight="1">
      <c r="A9643" s="250" t="s">
        <v>2714</v>
      </c>
      <c r="B9643" s="250"/>
      <c r="C9643" s="250"/>
      <c r="D9643" s="250"/>
      <c r="E9643" s="250"/>
      <c r="F9643" s="250"/>
      <c r="G9643" s="250"/>
      <c r="H9643" s="250"/>
      <c r="I9643" s="75"/>
      <c r="J9643" s="75"/>
      <c r="K9643" s="75"/>
      <c r="L9643" s="75"/>
      <c r="M9643" s="75"/>
      <c r="N9643" s="75"/>
      <c r="O9643" s="75"/>
      <c r="P9643" s="75"/>
      <c r="Q9643" s="75">
        <v>0</v>
      </c>
      <c r="R9643" s="75"/>
      <c r="S9643" s="75"/>
      <c r="T9643" s="75"/>
      <c r="U9643" s="75"/>
      <c r="V9643" s="75"/>
      <c r="W9643" s="75"/>
      <c r="X9643" s="75"/>
      <c r="Y9643" s="238">
        <f t="shared" si="8298"/>
        <v>0</v>
      </c>
    </row>
    <row r="9644" spans="1:25" s="76" customFormat="1" ht="15" customHeight="1">
      <c r="A9644" s="250" t="s">
        <v>2689</v>
      </c>
      <c r="B9644" s="250"/>
      <c r="C9644" s="250"/>
      <c r="D9644" s="250"/>
      <c r="E9644" s="250"/>
      <c r="F9644" s="250"/>
      <c r="G9644" s="250"/>
      <c r="H9644" s="250"/>
      <c r="I9644" s="75"/>
      <c r="J9644" s="75"/>
      <c r="K9644" s="75"/>
      <c r="L9644" s="75"/>
      <c r="M9644" s="75"/>
      <c r="N9644" s="75"/>
      <c r="O9644" s="75"/>
      <c r="P9644" s="75"/>
      <c r="Q9644" s="75">
        <v>0</v>
      </c>
      <c r="R9644" s="75"/>
      <c r="S9644" s="75"/>
      <c r="T9644" s="75"/>
      <c r="U9644" s="75"/>
      <c r="V9644" s="75"/>
      <c r="W9644" s="75"/>
      <c r="X9644" s="75"/>
      <c r="Y9644" s="238">
        <f t="shared" si="8298"/>
        <v>0</v>
      </c>
    </row>
    <row r="9645" spans="1:25" s="76" customFormat="1" ht="15" customHeight="1">
      <c r="A9645" s="250" t="s">
        <v>2715</v>
      </c>
      <c r="B9645" s="250"/>
      <c r="C9645" s="250"/>
      <c r="D9645" s="250"/>
      <c r="E9645" s="250"/>
      <c r="F9645" s="250"/>
      <c r="G9645" s="250"/>
      <c r="H9645" s="250"/>
      <c r="I9645" s="75"/>
      <c r="J9645" s="75"/>
      <c r="K9645" s="75"/>
      <c r="L9645" s="75"/>
      <c r="M9645" s="75"/>
      <c r="N9645" s="75"/>
      <c r="O9645" s="75"/>
      <c r="P9645" s="75"/>
      <c r="Q9645" s="75">
        <v>0</v>
      </c>
      <c r="R9645" s="75"/>
      <c r="S9645" s="75"/>
      <c r="T9645" s="75"/>
      <c r="U9645" s="75"/>
      <c r="V9645" s="75"/>
      <c r="W9645" s="75"/>
      <c r="X9645" s="75"/>
      <c r="Y9645" s="238">
        <f t="shared" si="8298"/>
        <v>0</v>
      </c>
    </row>
    <row r="9646" spans="1:25" s="76" customFormat="1" ht="15" customHeight="1">
      <c r="A9646" s="250" t="s">
        <v>2716</v>
      </c>
      <c r="B9646" s="250"/>
      <c r="C9646" s="250"/>
      <c r="D9646" s="250"/>
      <c r="E9646" s="250"/>
      <c r="F9646" s="250"/>
      <c r="G9646" s="250"/>
      <c r="H9646" s="250"/>
      <c r="I9646" s="75"/>
      <c r="J9646" s="75"/>
      <c r="K9646" s="75"/>
      <c r="L9646" s="75"/>
      <c r="M9646" s="75"/>
      <c r="N9646" s="75"/>
      <c r="O9646" s="75"/>
      <c r="P9646" s="75"/>
      <c r="Q9646" s="75">
        <v>0</v>
      </c>
      <c r="R9646" s="75"/>
      <c r="S9646" s="75"/>
      <c r="T9646" s="75"/>
      <c r="U9646" s="75"/>
      <c r="V9646" s="75"/>
      <c r="W9646" s="75"/>
      <c r="X9646" s="75"/>
      <c r="Y9646" s="238">
        <f t="shared" si="8298"/>
        <v>0</v>
      </c>
    </row>
    <row r="9647" spans="1:25" s="76" customFormat="1" ht="15" customHeight="1">
      <c r="A9647" s="250" t="s">
        <v>2717</v>
      </c>
      <c r="B9647" s="250"/>
      <c r="C9647" s="250"/>
      <c r="D9647" s="250"/>
      <c r="E9647" s="250"/>
      <c r="F9647" s="250"/>
      <c r="G9647" s="250"/>
      <c r="H9647" s="250"/>
      <c r="I9647" s="75"/>
      <c r="J9647" s="75"/>
      <c r="K9647" s="75"/>
      <c r="L9647" s="75"/>
      <c r="M9647" s="75"/>
      <c r="N9647" s="75"/>
      <c r="O9647" s="75"/>
      <c r="P9647" s="75"/>
      <c r="Q9647" s="75">
        <v>0</v>
      </c>
      <c r="R9647" s="75"/>
      <c r="S9647" s="75"/>
      <c r="T9647" s="75"/>
      <c r="U9647" s="75"/>
      <c r="V9647" s="75"/>
      <c r="W9647" s="75"/>
      <c r="X9647" s="75"/>
      <c r="Y9647" s="238">
        <f t="shared" si="8298"/>
        <v>0</v>
      </c>
    </row>
    <row r="9648" spans="1:25" s="76" customFormat="1" ht="15" customHeight="1">
      <c r="A9648" s="250" t="s">
        <v>2718</v>
      </c>
      <c r="B9648" s="250"/>
      <c r="C9648" s="250"/>
      <c r="D9648" s="250"/>
      <c r="E9648" s="250"/>
      <c r="F9648" s="250"/>
      <c r="G9648" s="250"/>
      <c r="H9648" s="250"/>
      <c r="I9648" s="75"/>
      <c r="J9648" s="75"/>
      <c r="K9648" s="75"/>
      <c r="L9648" s="75"/>
      <c r="M9648" s="75"/>
      <c r="N9648" s="75"/>
      <c r="O9648" s="75"/>
      <c r="P9648" s="75"/>
      <c r="Q9648" s="75">
        <v>0</v>
      </c>
      <c r="R9648" s="75"/>
      <c r="S9648" s="75"/>
      <c r="T9648" s="75"/>
      <c r="U9648" s="75"/>
      <c r="V9648" s="75"/>
      <c r="W9648" s="75"/>
      <c r="X9648" s="75"/>
      <c r="Y9648" s="238">
        <f t="shared" si="8298"/>
        <v>0</v>
      </c>
    </row>
    <row r="9649" spans="1:25" s="76" customFormat="1" ht="15" customHeight="1">
      <c r="A9649" s="250" t="s">
        <v>2719</v>
      </c>
      <c r="B9649" s="250"/>
      <c r="C9649" s="250"/>
      <c r="D9649" s="250"/>
      <c r="E9649" s="250"/>
      <c r="F9649" s="250"/>
      <c r="G9649" s="250"/>
      <c r="H9649" s="250"/>
      <c r="I9649" s="75"/>
      <c r="J9649" s="75"/>
      <c r="K9649" s="75"/>
      <c r="L9649" s="75"/>
      <c r="M9649" s="75"/>
      <c r="N9649" s="75"/>
      <c r="O9649" s="75"/>
      <c r="P9649" s="75"/>
      <c r="Q9649" s="75">
        <v>0</v>
      </c>
      <c r="R9649" s="75"/>
      <c r="S9649" s="75"/>
      <c r="T9649" s="75"/>
      <c r="U9649" s="75"/>
      <c r="V9649" s="75"/>
      <c r="W9649" s="75"/>
      <c r="X9649" s="75"/>
      <c r="Y9649" s="238">
        <f t="shared" si="8298"/>
        <v>0</v>
      </c>
    </row>
    <row r="9650" spans="1:25" s="76" customFormat="1" ht="15" customHeight="1">
      <c r="A9650" s="250" t="s">
        <v>2720</v>
      </c>
      <c r="B9650" s="250"/>
      <c r="C9650" s="250"/>
      <c r="D9650" s="250"/>
      <c r="E9650" s="250"/>
      <c r="F9650" s="250"/>
      <c r="G9650" s="250"/>
      <c r="H9650" s="250"/>
      <c r="I9650" s="75"/>
      <c r="J9650" s="75"/>
      <c r="K9650" s="75"/>
      <c r="L9650" s="75"/>
      <c r="M9650" s="75"/>
      <c r="N9650" s="75"/>
      <c r="O9650" s="75"/>
      <c r="P9650" s="75"/>
      <c r="Q9650" s="75">
        <v>0</v>
      </c>
      <c r="R9650" s="75"/>
      <c r="S9650" s="75"/>
      <c r="T9650" s="75"/>
      <c r="U9650" s="75"/>
      <c r="V9650" s="75"/>
      <c r="W9650" s="75"/>
      <c r="X9650" s="75"/>
      <c r="Y9650" s="238">
        <f t="shared" si="8298"/>
        <v>0</v>
      </c>
    </row>
    <row r="9651" spans="1:25" s="76" customFormat="1" ht="15" customHeight="1">
      <c r="A9651" s="250" t="s">
        <v>2692</v>
      </c>
      <c r="B9651" s="250"/>
      <c r="C9651" s="250"/>
      <c r="D9651" s="250"/>
      <c r="E9651" s="250"/>
      <c r="F9651" s="250"/>
      <c r="G9651" s="250"/>
      <c r="H9651" s="250"/>
      <c r="I9651" s="75"/>
      <c r="J9651" s="75"/>
      <c r="K9651" s="75"/>
      <c r="L9651" s="75"/>
      <c r="M9651" s="75"/>
      <c r="N9651" s="75"/>
      <c r="O9651" s="75"/>
      <c r="P9651" s="75"/>
      <c r="Q9651" s="75">
        <v>0</v>
      </c>
      <c r="R9651" s="75"/>
      <c r="S9651" s="75"/>
      <c r="T9651" s="75"/>
      <c r="U9651" s="75"/>
      <c r="V9651" s="75"/>
      <c r="W9651" s="75"/>
      <c r="X9651" s="75"/>
      <c r="Y9651" s="238">
        <f t="shared" si="8298"/>
        <v>0</v>
      </c>
    </row>
    <row r="9652" spans="1:25" s="76" customFormat="1" ht="15" customHeight="1">
      <c r="A9652" s="250" t="s">
        <v>2721</v>
      </c>
      <c r="B9652" s="250"/>
      <c r="C9652" s="250"/>
      <c r="D9652" s="250"/>
      <c r="E9652" s="250"/>
      <c r="F9652" s="250"/>
      <c r="G9652" s="250"/>
      <c r="H9652" s="250"/>
      <c r="I9652" s="75"/>
      <c r="J9652" s="75"/>
      <c r="K9652" s="75"/>
      <c r="L9652" s="75"/>
      <c r="M9652" s="75"/>
      <c r="N9652" s="75"/>
      <c r="O9652" s="75"/>
      <c r="P9652" s="75"/>
      <c r="Q9652" s="75">
        <v>0</v>
      </c>
      <c r="R9652" s="75"/>
      <c r="S9652" s="75"/>
      <c r="T9652" s="75"/>
      <c r="U9652" s="75"/>
      <c r="V9652" s="75"/>
      <c r="W9652" s="75"/>
      <c r="X9652" s="75"/>
      <c r="Y9652" s="238">
        <f t="shared" si="8298"/>
        <v>0</v>
      </c>
    </row>
    <row r="9653" spans="1:25" s="76" customFormat="1" ht="15" customHeight="1">
      <c r="A9653" s="250" t="s">
        <v>2722</v>
      </c>
      <c r="B9653" s="250"/>
      <c r="C9653" s="250"/>
      <c r="D9653" s="250"/>
      <c r="E9653" s="250"/>
      <c r="F9653" s="250"/>
      <c r="G9653" s="250"/>
      <c r="H9653" s="250"/>
      <c r="I9653" s="75"/>
      <c r="J9653" s="75"/>
      <c r="K9653" s="75"/>
      <c r="L9653" s="75"/>
      <c r="M9653" s="75"/>
      <c r="N9653" s="75"/>
      <c r="O9653" s="75"/>
      <c r="P9653" s="75"/>
      <c r="Q9653" s="75">
        <v>0</v>
      </c>
      <c r="R9653" s="75"/>
      <c r="S9653" s="75"/>
      <c r="T9653" s="75"/>
      <c r="U9653" s="75"/>
      <c r="V9653" s="75"/>
      <c r="W9653" s="75"/>
      <c r="X9653" s="75"/>
      <c r="Y9653" s="238">
        <f t="shared" si="8298"/>
        <v>0</v>
      </c>
    </row>
    <row r="9654" spans="1:25" s="76" customFormat="1" ht="15" customHeight="1">
      <c r="A9654" s="250" t="s">
        <v>2788</v>
      </c>
      <c r="B9654" s="250"/>
      <c r="C9654" s="250"/>
      <c r="D9654" s="250"/>
      <c r="E9654" s="250"/>
      <c r="F9654" s="250"/>
      <c r="G9654" s="250"/>
      <c r="H9654" s="250"/>
      <c r="I9654" s="75">
        <f>SUM(I1474)</f>
        <v>0</v>
      </c>
      <c r="J9654" s="75">
        <f t="shared" ref="J9654:X9654" si="8299">SUM(J1474)</f>
        <v>0</v>
      </c>
      <c r="K9654" s="75">
        <f t="shared" si="8299"/>
        <v>0</v>
      </c>
      <c r="L9654" s="75">
        <f t="shared" si="8299"/>
        <v>0</v>
      </c>
      <c r="M9654" s="75">
        <f t="shared" si="8299"/>
        <v>0</v>
      </c>
      <c r="N9654" s="75">
        <f t="shared" si="8299"/>
        <v>0</v>
      </c>
      <c r="O9654" s="75">
        <f t="shared" si="8299"/>
        <v>0</v>
      </c>
      <c r="P9654" s="75">
        <f t="shared" si="8299"/>
        <v>0</v>
      </c>
      <c r="Q9654" s="75">
        <f t="shared" si="8299"/>
        <v>2500000</v>
      </c>
      <c r="R9654" s="75">
        <f t="shared" si="8299"/>
        <v>2500000</v>
      </c>
      <c r="S9654" s="75">
        <f t="shared" si="8299"/>
        <v>0</v>
      </c>
      <c r="T9654" s="75">
        <f t="shared" si="8299"/>
        <v>0</v>
      </c>
      <c r="U9654" s="75">
        <f t="shared" si="8299"/>
        <v>0</v>
      </c>
      <c r="V9654" s="75">
        <f t="shared" si="8299"/>
        <v>0</v>
      </c>
      <c r="W9654" s="75">
        <f t="shared" si="8299"/>
        <v>0</v>
      </c>
      <c r="X9654" s="75">
        <f t="shared" si="8299"/>
        <v>0</v>
      </c>
      <c r="Y9654" s="238">
        <f t="shared" si="8298"/>
        <v>0</v>
      </c>
    </row>
    <row r="9655" spans="1:25" s="76" customFormat="1" ht="15" customHeight="1">
      <c r="A9655" s="250" t="s">
        <v>2723</v>
      </c>
      <c r="B9655" s="250"/>
      <c r="C9655" s="250"/>
      <c r="D9655" s="250"/>
      <c r="E9655" s="250"/>
      <c r="F9655" s="250"/>
      <c r="G9655" s="250"/>
      <c r="H9655" s="250"/>
      <c r="I9655" s="75"/>
      <c r="J9655" s="75"/>
      <c r="K9655" s="75"/>
      <c r="L9655" s="75"/>
      <c r="M9655" s="75"/>
      <c r="N9655" s="75"/>
      <c r="O9655" s="75"/>
      <c r="P9655" s="75"/>
      <c r="Q9655" s="75">
        <v>0</v>
      </c>
      <c r="R9655" s="75"/>
      <c r="S9655" s="75"/>
      <c r="T9655" s="75"/>
      <c r="U9655" s="75"/>
      <c r="V9655" s="75"/>
      <c r="W9655" s="75"/>
      <c r="X9655" s="75"/>
      <c r="Y9655" s="238">
        <f t="shared" si="8298"/>
        <v>0</v>
      </c>
    </row>
    <row r="9656" spans="1:25" s="76" customFormat="1" ht="15" customHeight="1">
      <c r="A9656" s="250" t="s">
        <v>2724</v>
      </c>
      <c r="B9656" s="250"/>
      <c r="C9656" s="250"/>
      <c r="D9656" s="250"/>
      <c r="E9656" s="250"/>
      <c r="F9656" s="250"/>
      <c r="G9656" s="250"/>
      <c r="H9656" s="250"/>
      <c r="I9656" s="75"/>
      <c r="J9656" s="75"/>
      <c r="K9656" s="75"/>
      <c r="L9656" s="75"/>
      <c r="M9656" s="75"/>
      <c r="N9656" s="75"/>
      <c r="O9656" s="75"/>
      <c r="P9656" s="75"/>
      <c r="Q9656" s="75">
        <v>0</v>
      </c>
      <c r="R9656" s="75"/>
      <c r="S9656" s="75"/>
      <c r="T9656" s="75"/>
      <c r="U9656" s="75"/>
      <c r="V9656" s="75"/>
      <c r="W9656" s="75"/>
      <c r="X9656" s="75"/>
      <c r="Y9656" s="238">
        <f t="shared" si="8298"/>
        <v>0</v>
      </c>
    </row>
    <row r="9657" spans="1:25" s="76" customFormat="1" ht="15" customHeight="1">
      <c r="A9657" s="250" t="s">
        <v>2725</v>
      </c>
      <c r="B9657" s="250"/>
      <c r="C9657" s="250"/>
      <c r="D9657" s="250"/>
      <c r="E9657" s="250"/>
      <c r="F9657" s="250"/>
      <c r="G9657" s="250"/>
      <c r="H9657" s="250"/>
      <c r="I9657" s="75"/>
      <c r="J9657" s="75"/>
      <c r="K9657" s="75"/>
      <c r="L9657" s="75"/>
      <c r="M9657" s="75"/>
      <c r="N9657" s="75"/>
      <c r="O9657" s="75"/>
      <c r="P9657" s="75"/>
      <c r="Q9657" s="75">
        <v>0</v>
      </c>
      <c r="R9657" s="75"/>
      <c r="S9657" s="75"/>
      <c r="T9657" s="75"/>
      <c r="U9657" s="75"/>
      <c r="V9657" s="75"/>
      <c r="W9657" s="75"/>
      <c r="X9657" s="75"/>
      <c r="Y9657" s="238">
        <f t="shared" si="8298"/>
        <v>0</v>
      </c>
    </row>
    <row r="9658" spans="1:25" s="76" customFormat="1" ht="15" customHeight="1">
      <c r="A9658" s="250" t="s">
        <v>2694</v>
      </c>
      <c r="B9658" s="250"/>
      <c r="C9658" s="250"/>
      <c r="D9658" s="250"/>
      <c r="E9658" s="250"/>
      <c r="F9658" s="250"/>
      <c r="G9658" s="250"/>
      <c r="H9658" s="250"/>
      <c r="I9658" s="75"/>
      <c r="J9658" s="75"/>
      <c r="K9658" s="75"/>
      <c r="L9658" s="75"/>
      <c r="M9658" s="75"/>
      <c r="N9658" s="75"/>
      <c r="O9658" s="75"/>
      <c r="P9658" s="75"/>
      <c r="Q9658" s="75">
        <v>0</v>
      </c>
      <c r="R9658" s="75"/>
      <c r="S9658" s="75"/>
      <c r="T9658" s="75"/>
      <c r="U9658" s="75"/>
      <c r="V9658" s="75"/>
      <c r="W9658" s="75"/>
      <c r="X9658" s="75"/>
      <c r="Y9658" s="238">
        <f t="shared" si="8298"/>
        <v>0</v>
      </c>
    </row>
    <row r="9659" spans="1:25" s="76" customFormat="1" ht="15" customHeight="1">
      <c r="A9659" s="250" t="s">
        <v>2726</v>
      </c>
      <c r="B9659" s="250"/>
      <c r="C9659" s="250"/>
      <c r="D9659" s="250"/>
      <c r="E9659" s="250"/>
      <c r="F9659" s="250"/>
      <c r="G9659" s="250"/>
      <c r="H9659" s="250"/>
      <c r="I9659" s="75"/>
      <c r="J9659" s="75"/>
      <c r="K9659" s="75"/>
      <c r="L9659" s="75"/>
      <c r="M9659" s="75"/>
      <c r="N9659" s="75"/>
      <c r="O9659" s="75"/>
      <c r="P9659" s="75"/>
      <c r="Q9659" s="75">
        <v>0</v>
      </c>
      <c r="R9659" s="75"/>
      <c r="S9659" s="75"/>
      <c r="T9659" s="75"/>
      <c r="U9659" s="75"/>
      <c r="V9659" s="75"/>
      <c r="W9659" s="75"/>
      <c r="X9659" s="75"/>
      <c r="Y9659" s="238">
        <f t="shared" si="8298"/>
        <v>0</v>
      </c>
    </row>
    <row r="9660" spans="1:25" s="76" customFormat="1" ht="15" customHeight="1">
      <c r="A9660" s="250" t="s">
        <v>2727</v>
      </c>
      <c r="B9660" s="250"/>
      <c r="C9660" s="250"/>
      <c r="D9660" s="250"/>
      <c r="E9660" s="250"/>
      <c r="F9660" s="250"/>
      <c r="G9660" s="250"/>
      <c r="H9660" s="250"/>
      <c r="I9660" s="75"/>
      <c r="J9660" s="75"/>
      <c r="K9660" s="75"/>
      <c r="L9660" s="75"/>
      <c r="M9660" s="75"/>
      <c r="N9660" s="75"/>
      <c r="O9660" s="75"/>
      <c r="P9660" s="75"/>
      <c r="Q9660" s="75">
        <v>0</v>
      </c>
      <c r="R9660" s="75"/>
      <c r="S9660" s="75"/>
      <c r="T9660" s="75"/>
      <c r="U9660" s="75"/>
      <c r="V9660" s="75"/>
      <c r="W9660" s="75"/>
      <c r="X9660" s="75"/>
      <c r="Y9660" s="238">
        <f t="shared" si="8298"/>
        <v>0</v>
      </c>
    </row>
    <row r="9661" spans="1:25" s="76" customFormat="1" ht="15" customHeight="1">
      <c r="A9661" s="250" t="s">
        <v>2728</v>
      </c>
      <c r="B9661" s="250"/>
      <c r="C9661" s="250"/>
      <c r="D9661" s="250"/>
      <c r="E9661" s="250"/>
      <c r="F9661" s="250"/>
      <c r="G9661" s="250"/>
      <c r="H9661" s="250"/>
      <c r="I9661" s="75"/>
      <c r="J9661" s="75"/>
      <c r="K9661" s="75"/>
      <c r="L9661" s="75"/>
      <c r="M9661" s="75"/>
      <c r="N9661" s="75"/>
      <c r="O9661" s="75"/>
      <c r="P9661" s="75"/>
      <c r="Q9661" s="75">
        <v>0</v>
      </c>
      <c r="R9661" s="75"/>
      <c r="S9661" s="75"/>
      <c r="T9661" s="75"/>
      <c r="U9661" s="75"/>
      <c r="V9661" s="75"/>
      <c r="W9661" s="75"/>
      <c r="X9661" s="75"/>
      <c r="Y9661" s="238">
        <f t="shared" si="8298"/>
        <v>0</v>
      </c>
    </row>
    <row r="9662" spans="1:25" s="76" customFormat="1" ht="15" customHeight="1">
      <c r="A9662" s="250" t="s">
        <v>2729</v>
      </c>
      <c r="B9662" s="250"/>
      <c r="C9662" s="250"/>
      <c r="D9662" s="250"/>
      <c r="E9662" s="250"/>
      <c r="F9662" s="250"/>
      <c r="G9662" s="250"/>
      <c r="H9662" s="250"/>
      <c r="I9662" s="75"/>
      <c r="J9662" s="75"/>
      <c r="K9662" s="75"/>
      <c r="L9662" s="75"/>
      <c r="M9662" s="75"/>
      <c r="N9662" s="75"/>
      <c r="O9662" s="75"/>
      <c r="P9662" s="75"/>
      <c r="Q9662" s="75">
        <v>0</v>
      </c>
      <c r="R9662" s="75"/>
      <c r="S9662" s="75"/>
      <c r="T9662" s="75"/>
      <c r="U9662" s="75"/>
      <c r="V9662" s="75"/>
      <c r="W9662" s="75"/>
      <c r="X9662" s="75"/>
      <c r="Y9662" s="238">
        <f t="shared" si="8298"/>
        <v>0</v>
      </c>
    </row>
    <row r="9663" spans="1:25" s="76" customFormat="1" ht="15" customHeight="1">
      <c r="A9663" s="250" t="s">
        <v>2730</v>
      </c>
      <c r="B9663" s="250"/>
      <c r="C9663" s="250"/>
      <c r="D9663" s="250"/>
      <c r="E9663" s="250"/>
      <c r="F9663" s="250"/>
      <c r="G9663" s="250"/>
      <c r="H9663" s="250"/>
      <c r="I9663" s="75"/>
      <c r="J9663" s="75"/>
      <c r="K9663" s="75"/>
      <c r="L9663" s="75"/>
      <c r="M9663" s="75"/>
      <c r="N9663" s="75"/>
      <c r="O9663" s="75"/>
      <c r="P9663" s="75"/>
      <c r="Q9663" s="75">
        <v>0</v>
      </c>
      <c r="R9663" s="75"/>
      <c r="S9663" s="75"/>
      <c r="T9663" s="75"/>
      <c r="U9663" s="75"/>
      <c r="V9663" s="75"/>
      <c r="W9663" s="75"/>
      <c r="X9663" s="75"/>
      <c r="Y9663" s="238">
        <f t="shared" si="8298"/>
        <v>0</v>
      </c>
    </row>
    <row r="9664" spans="1:25" s="76" customFormat="1" ht="15" customHeight="1">
      <c r="A9664" s="250" t="s">
        <v>2731</v>
      </c>
      <c r="B9664" s="250"/>
      <c r="C9664" s="250"/>
      <c r="D9664" s="250"/>
      <c r="E9664" s="250"/>
      <c r="F9664" s="250"/>
      <c r="G9664" s="250"/>
      <c r="H9664" s="250"/>
      <c r="I9664" s="75"/>
      <c r="J9664" s="75"/>
      <c r="K9664" s="75"/>
      <c r="L9664" s="75"/>
      <c r="M9664" s="75"/>
      <c r="N9664" s="75"/>
      <c r="O9664" s="75"/>
      <c r="P9664" s="75"/>
      <c r="Q9664" s="75">
        <v>0</v>
      </c>
      <c r="R9664" s="75"/>
      <c r="S9664" s="75"/>
      <c r="T9664" s="75"/>
      <c r="U9664" s="75"/>
      <c r="V9664" s="75"/>
      <c r="W9664" s="75"/>
      <c r="X9664" s="75"/>
      <c r="Y9664" s="238">
        <f t="shared" si="8298"/>
        <v>0</v>
      </c>
    </row>
    <row r="9665" spans="1:25" s="76" customFormat="1" ht="15" customHeight="1">
      <c r="A9665" s="250" t="s">
        <v>2732</v>
      </c>
      <c r="B9665" s="250"/>
      <c r="C9665" s="250"/>
      <c r="D9665" s="250"/>
      <c r="E9665" s="250"/>
      <c r="F9665" s="250"/>
      <c r="G9665" s="250"/>
      <c r="H9665" s="250"/>
      <c r="I9665" s="75"/>
      <c r="J9665" s="75"/>
      <c r="K9665" s="75"/>
      <c r="L9665" s="75"/>
      <c r="M9665" s="75"/>
      <c r="N9665" s="75"/>
      <c r="O9665" s="75"/>
      <c r="P9665" s="75"/>
      <c r="Q9665" s="75">
        <v>0</v>
      </c>
      <c r="R9665" s="75"/>
      <c r="S9665" s="75"/>
      <c r="T9665" s="75"/>
      <c r="U9665" s="75"/>
      <c r="V9665" s="75"/>
      <c r="W9665" s="75"/>
      <c r="X9665" s="75"/>
      <c r="Y9665" s="238">
        <f t="shared" si="8298"/>
        <v>0</v>
      </c>
    </row>
    <row r="9666" spans="1:25" s="76" customFormat="1" ht="15" customHeight="1">
      <c r="A9666" s="250" t="s">
        <v>2733</v>
      </c>
      <c r="B9666" s="250"/>
      <c r="C9666" s="250"/>
      <c r="D9666" s="250"/>
      <c r="E9666" s="250"/>
      <c r="F9666" s="250"/>
      <c r="G9666" s="250"/>
      <c r="H9666" s="250"/>
      <c r="I9666" s="75"/>
      <c r="J9666" s="75"/>
      <c r="K9666" s="75"/>
      <c r="L9666" s="75"/>
      <c r="M9666" s="75"/>
      <c r="N9666" s="75"/>
      <c r="O9666" s="75"/>
      <c r="P9666" s="75"/>
      <c r="Q9666" s="75">
        <v>0</v>
      </c>
      <c r="R9666" s="75"/>
      <c r="S9666" s="75"/>
      <c r="T9666" s="75"/>
      <c r="U9666" s="75"/>
      <c r="V9666" s="75"/>
      <c r="W9666" s="75"/>
      <c r="X9666" s="75"/>
      <c r="Y9666" s="238">
        <f t="shared" si="8298"/>
        <v>0</v>
      </c>
    </row>
    <row r="9667" spans="1:25" s="76" customFormat="1" ht="15" customHeight="1">
      <c r="A9667" s="250" t="s">
        <v>2734</v>
      </c>
      <c r="B9667" s="250"/>
      <c r="C9667" s="250"/>
      <c r="D9667" s="250"/>
      <c r="E9667" s="250"/>
      <c r="F9667" s="250"/>
      <c r="G9667" s="250"/>
      <c r="H9667" s="250"/>
      <c r="I9667" s="75"/>
      <c r="J9667" s="75"/>
      <c r="K9667" s="75"/>
      <c r="L9667" s="75"/>
      <c r="M9667" s="75"/>
      <c r="N9667" s="75"/>
      <c r="O9667" s="75"/>
      <c r="P9667" s="75"/>
      <c r="Q9667" s="75">
        <v>0</v>
      </c>
      <c r="R9667" s="75"/>
      <c r="S9667" s="75"/>
      <c r="T9667" s="75"/>
      <c r="U9667" s="75"/>
      <c r="V9667" s="75"/>
      <c r="W9667" s="75"/>
      <c r="X9667" s="75"/>
      <c r="Y9667" s="238">
        <f t="shared" si="8298"/>
        <v>0</v>
      </c>
    </row>
    <row r="9668" spans="1:25" s="76" customFormat="1" ht="15" customHeight="1">
      <c r="A9668" s="250" t="s">
        <v>2735</v>
      </c>
      <c r="B9668" s="250"/>
      <c r="C9668" s="250"/>
      <c r="D9668" s="250"/>
      <c r="E9668" s="250"/>
      <c r="F9668" s="250"/>
      <c r="G9668" s="250"/>
      <c r="H9668" s="250"/>
      <c r="I9668" s="75"/>
      <c r="J9668" s="75"/>
      <c r="K9668" s="75"/>
      <c r="L9668" s="75"/>
      <c r="M9668" s="75"/>
      <c r="N9668" s="75"/>
      <c r="O9668" s="75"/>
      <c r="P9668" s="75"/>
      <c r="Q9668" s="75">
        <v>0</v>
      </c>
      <c r="R9668" s="75"/>
      <c r="S9668" s="75"/>
      <c r="T9668" s="75"/>
      <c r="U9668" s="75"/>
      <c r="V9668" s="75"/>
      <c r="W9668" s="75"/>
      <c r="X9668" s="75"/>
      <c r="Y9668" s="238">
        <f t="shared" si="8298"/>
        <v>0</v>
      </c>
    </row>
    <row r="9669" spans="1:25" s="76" customFormat="1" ht="15" customHeight="1">
      <c r="A9669" s="250" t="s">
        <v>2736</v>
      </c>
      <c r="B9669" s="250"/>
      <c r="C9669" s="250"/>
      <c r="D9669" s="250"/>
      <c r="E9669" s="250"/>
      <c r="F9669" s="250"/>
      <c r="G9669" s="250"/>
      <c r="H9669" s="250"/>
      <c r="I9669" s="75"/>
      <c r="J9669" s="75"/>
      <c r="K9669" s="75"/>
      <c r="L9669" s="75"/>
      <c r="M9669" s="75"/>
      <c r="N9669" s="75"/>
      <c r="O9669" s="75"/>
      <c r="P9669" s="75"/>
      <c r="Q9669" s="75">
        <v>0</v>
      </c>
      <c r="R9669" s="75"/>
      <c r="S9669" s="75"/>
      <c r="T9669" s="75"/>
      <c r="U9669" s="75"/>
      <c r="V9669" s="75"/>
      <c r="W9669" s="75"/>
      <c r="X9669" s="75"/>
      <c r="Y9669" s="238">
        <f t="shared" si="8298"/>
        <v>0</v>
      </c>
    </row>
    <row r="9670" spans="1:25" s="76" customFormat="1" ht="15" customHeight="1">
      <c r="A9670" s="250" t="s">
        <v>2792</v>
      </c>
      <c r="B9670" s="250"/>
      <c r="C9670" s="250"/>
      <c r="D9670" s="250"/>
      <c r="E9670" s="250"/>
      <c r="F9670" s="250"/>
      <c r="G9670" s="250"/>
      <c r="H9670" s="250"/>
      <c r="I9670" s="75"/>
      <c r="J9670" s="75"/>
      <c r="K9670" s="75"/>
      <c r="L9670" s="75"/>
      <c r="M9670" s="75"/>
      <c r="N9670" s="75"/>
      <c r="O9670" s="75"/>
      <c r="P9670" s="75"/>
      <c r="Q9670" s="75">
        <v>0</v>
      </c>
      <c r="R9670" s="75"/>
      <c r="S9670" s="75"/>
      <c r="T9670" s="75"/>
      <c r="U9670" s="75"/>
      <c r="V9670" s="75"/>
      <c r="W9670" s="75"/>
      <c r="X9670" s="75"/>
      <c r="Y9670" s="238">
        <f t="shared" si="8298"/>
        <v>0</v>
      </c>
    </row>
    <row r="9671" spans="1:25" s="76" customFormat="1" ht="15" customHeight="1">
      <c r="A9671" s="250" t="s">
        <v>2737</v>
      </c>
      <c r="B9671" s="250"/>
      <c r="C9671" s="250"/>
      <c r="D9671" s="250"/>
      <c r="E9671" s="250"/>
      <c r="F9671" s="250"/>
      <c r="G9671" s="250"/>
      <c r="H9671" s="250"/>
      <c r="I9671" s="75"/>
      <c r="J9671" s="75"/>
      <c r="K9671" s="75"/>
      <c r="L9671" s="75"/>
      <c r="M9671" s="75"/>
      <c r="N9671" s="75"/>
      <c r="O9671" s="75"/>
      <c r="P9671" s="75"/>
      <c r="Q9671" s="75">
        <v>0</v>
      </c>
      <c r="R9671" s="75"/>
      <c r="S9671" s="75"/>
      <c r="T9671" s="75"/>
      <c r="U9671" s="75"/>
      <c r="V9671" s="75"/>
      <c r="W9671" s="75"/>
      <c r="X9671" s="75"/>
      <c r="Y9671" s="238">
        <f t="shared" si="8298"/>
        <v>0</v>
      </c>
    </row>
    <row r="9672" spans="1:25" s="76" customFormat="1" ht="15" customHeight="1">
      <c r="A9672" s="250" t="s">
        <v>2784</v>
      </c>
      <c r="B9672" s="250"/>
      <c r="C9672" s="250"/>
      <c r="D9672" s="250"/>
      <c r="E9672" s="250"/>
      <c r="F9672" s="250"/>
      <c r="G9672" s="250"/>
      <c r="H9672" s="250"/>
      <c r="I9672" s="75"/>
      <c r="J9672" s="75"/>
      <c r="K9672" s="75"/>
      <c r="L9672" s="75"/>
      <c r="M9672" s="75"/>
      <c r="N9672" s="75"/>
      <c r="O9672" s="75"/>
      <c r="P9672" s="75"/>
      <c r="Q9672" s="75">
        <v>0</v>
      </c>
      <c r="R9672" s="75"/>
      <c r="S9672" s="75"/>
      <c r="T9672" s="75"/>
      <c r="U9672" s="75"/>
      <c r="V9672" s="75"/>
      <c r="W9672" s="75"/>
      <c r="X9672" s="75"/>
      <c r="Y9672" s="238">
        <f t="shared" si="8298"/>
        <v>0</v>
      </c>
    </row>
    <row r="9673" spans="1:25" s="76" customFormat="1" ht="15" customHeight="1">
      <c r="A9673" s="250" t="s">
        <v>2785</v>
      </c>
      <c r="B9673" s="250"/>
      <c r="C9673" s="250"/>
      <c r="D9673" s="250"/>
      <c r="E9673" s="250"/>
      <c r="F9673" s="250"/>
      <c r="G9673" s="250"/>
      <c r="H9673" s="250"/>
      <c r="I9673" s="75"/>
      <c r="J9673" s="75"/>
      <c r="K9673" s="75"/>
      <c r="L9673" s="75"/>
      <c r="M9673" s="75"/>
      <c r="N9673" s="75"/>
      <c r="O9673" s="75"/>
      <c r="P9673" s="75"/>
      <c r="Q9673" s="75">
        <v>0</v>
      </c>
      <c r="R9673" s="75"/>
      <c r="S9673" s="75"/>
      <c r="T9673" s="75"/>
      <c r="U9673" s="75"/>
      <c r="V9673" s="75"/>
      <c r="W9673" s="75"/>
      <c r="X9673" s="75"/>
      <c r="Y9673" s="238">
        <f t="shared" si="8298"/>
        <v>0</v>
      </c>
    </row>
    <row r="9674" spans="1:25" s="68" customFormat="1" ht="15" customHeight="1">
      <c r="A9674" s="251" t="s">
        <v>69</v>
      </c>
      <c r="B9674" s="251"/>
      <c r="C9674" s="251"/>
      <c r="D9674" s="251"/>
      <c r="E9674" s="251"/>
      <c r="F9674" s="251"/>
      <c r="G9674" s="251"/>
      <c r="H9674" s="251"/>
      <c r="I9674" s="77"/>
      <c r="J9674" s="77"/>
      <c r="K9674" s="77"/>
      <c r="L9674" s="77"/>
      <c r="M9674" s="77"/>
      <c r="N9674" s="77"/>
      <c r="O9674" s="77"/>
      <c r="P9674" s="77"/>
      <c r="Q9674" s="77">
        <v>2500000</v>
      </c>
      <c r="R9674" s="77">
        <v>2500000</v>
      </c>
      <c r="S9674" s="77">
        <v>0</v>
      </c>
      <c r="T9674" s="77"/>
      <c r="U9674" s="77"/>
      <c r="V9674" s="77"/>
      <c r="W9674" s="77"/>
      <c r="X9674" s="77"/>
      <c r="Y9674" s="239">
        <f t="shared" si="8298"/>
        <v>0</v>
      </c>
    </row>
    <row r="9675" spans="1:25" s="68" customFormat="1" ht="15" thickBot="1">
      <c r="A9675" s="270" t="s">
        <v>2741</v>
      </c>
      <c r="B9675" s="270"/>
      <c r="C9675" s="270"/>
      <c r="D9675" s="270"/>
      <c r="E9675" s="270"/>
      <c r="F9675" s="270"/>
      <c r="G9675" s="270"/>
      <c r="H9675" s="270"/>
      <c r="I9675" s="69"/>
      <c r="J9675" s="69"/>
      <c r="K9675" s="69"/>
      <c r="L9675" s="69"/>
      <c r="M9675" s="69"/>
      <c r="N9675" s="69"/>
      <c r="O9675" s="69"/>
      <c r="P9675" s="69"/>
      <c r="Q9675" s="69">
        <v>0</v>
      </c>
      <c r="R9675" s="69"/>
      <c r="S9675" s="69"/>
      <c r="T9675" s="69"/>
      <c r="U9675" s="69"/>
      <c r="V9675" s="69"/>
      <c r="W9675" s="69"/>
      <c r="X9675" s="69"/>
      <c r="Y9675" s="237">
        <v>0</v>
      </c>
    </row>
    <row r="9676" spans="1:25" s="68" customFormat="1" ht="41.4" thickBot="1">
      <c r="A9676" s="271" t="s">
        <v>1</v>
      </c>
      <c r="B9676" s="271"/>
      <c r="C9676" s="271"/>
      <c r="D9676" s="271"/>
      <c r="E9676" s="271"/>
      <c r="F9676" s="271"/>
      <c r="G9676" s="271"/>
      <c r="H9676" s="271"/>
      <c r="I9676" s="1" t="s">
        <v>3093</v>
      </c>
      <c r="J9676" s="1" t="s">
        <v>3130</v>
      </c>
      <c r="K9676" s="1" t="s">
        <v>3</v>
      </c>
      <c r="L9676" s="1" t="s">
        <v>4</v>
      </c>
      <c r="M9676" s="1" t="s">
        <v>5</v>
      </c>
      <c r="N9676" s="1" t="s">
        <v>6</v>
      </c>
      <c r="O9676" s="1" t="s">
        <v>7</v>
      </c>
      <c r="P9676" s="1" t="s">
        <v>8</v>
      </c>
      <c r="Q9676" s="1" t="s">
        <v>3344</v>
      </c>
      <c r="R9676" s="1" t="s">
        <v>3427</v>
      </c>
      <c r="S9676" s="1" t="s">
        <v>3447</v>
      </c>
      <c r="T9676" s="1" t="s">
        <v>3448</v>
      </c>
      <c r="U9676" s="1" t="s">
        <v>3452</v>
      </c>
      <c r="V9676" s="1" t="s">
        <v>3449</v>
      </c>
      <c r="W9676" s="1" t="s">
        <v>3450</v>
      </c>
      <c r="X9676" s="1" t="s">
        <v>3451</v>
      </c>
      <c r="Y9676" s="216" t="s">
        <v>3385</v>
      </c>
    </row>
    <row r="9677" spans="1:25" s="74" customFormat="1">
      <c r="A9677" s="70"/>
      <c r="B9677" s="70"/>
      <c r="C9677" s="70"/>
      <c r="D9677" s="71"/>
      <c r="E9677" s="71"/>
      <c r="F9677" s="72"/>
      <c r="G9677" s="165"/>
      <c r="H9677" s="73" t="s">
        <v>0</v>
      </c>
      <c r="I9677" s="45">
        <v>1</v>
      </c>
      <c r="J9677" s="45">
        <v>3</v>
      </c>
      <c r="K9677" s="45" t="s">
        <v>9</v>
      </c>
      <c r="L9677" s="45">
        <v>5</v>
      </c>
      <c r="M9677" s="45">
        <v>6</v>
      </c>
      <c r="N9677" s="45">
        <v>7</v>
      </c>
      <c r="O9677" s="45">
        <v>8</v>
      </c>
      <c r="P9677" s="45">
        <v>9</v>
      </c>
      <c r="Q9677" s="45">
        <v>1</v>
      </c>
      <c r="R9677" s="45">
        <v>2</v>
      </c>
      <c r="S9677" s="45">
        <v>3</v>
      </c>
      <c r="T9677" s="45" t="s">
        <v>3453</v>
      </c>
      <c r="U9677" s="45">
        <v>5</v>
      </c>
      <c r="V9677" s="45">
        <v>6</v>
      </c>
      <c r="W9677" s="45">
        <v>7</v>
      </c>
      <c r="X9677" s="45" t="s">
        <v>3454</v>
      </c>
      <c r="Y9677" s="276">
        <v>9</v>
      </c>
    </row>
    <row r="9678" spans="1:25" s="76" customFormat="1">
      <c r="A9678" s="272" t="s">
        <v>2699</v>
      </c>
      <c r="B9678" s="272"/>
      <c r="C9678" s="272"/>
      <c r="D9678" s="272"/>
      <c r="E9678" s="272"/>
      <c r="F9678" s="272"/>
      <c r="G9678" s="272"/>
      <c r="H9678" s="272"/>
      <c r="I9678" s="75">
        <f t="shared" ref="I9678:P9678" si="8300">SUM(I19)</f>
        <v>152236</v>
      </c>
      <c r="J9678" s="75">
        <f t="shared" si="8300"/>
        <v>152236</v>
      </c>
      <c r="K9678" s="75">
        <f t="shared" si="8300"/>
        <v>0</v>
      </c>
      <c r="L9678" s="75">
        <f t="shared" si="8300"/>
        <v>0</v>
      </c>
      <c r="M9678" s="75">
        <f t="shared" si="8300"/>
        <v>0</v>
      </c>
      <c r="N9678" s="75">
        <f t="shared" si="8300"/>
        <v>0</v>
      </c>
      <c r="O9678" s="75">
        <f t="shared" si="8300"/>
        <v>0</v>
      </c>
      <c r="P9678" s="75">
        <f t="shared" si="8300"/>
        <v>0</v>
      </c>
      <c r="Q9678" s="75">
        <f t="shared" ref="Q9678:R9678" si="8301">SUM(Q19)</f>
        <v>161678</v>
      </c>
      <c r="R9678" s="75">
        <f t="shared" si="8301"/>
        <v>161678</v>
      </c>
      <c r="S9678" s="75">
        <f t="shared" ref="S9678" si="8302">SUM(S19)</f>
        <v>127367</v>
      </c>
      <c r="T9678" s="75">
        <f t="shared" ref="T9678:X9678" si="8303">SUM(T19)</f>
        <v>34311</v>
      </c>
      <c r="U9678" s="75">
        <f t="shared" si="8303"/>
        <v>13447</v>
      </c>
      <c r="V9678" s="75">
        <f t="shared" si="8303"/>
        <v>13554</v>
      </c>
      <c r="W9678" s="75">
        <f t="shared" si="8303"/>
        <v>7310</v>
      </c>
      <c r="X9678" s="75">
        <f t="shared" si="8303"/>
        <v>161678</v>
      </c>
      <c r="Y9678" s="238">
        <f t="shared" ref="Y9678:Y9724" si="8304">IF(R9678=0,0,(X9678/R9678)*100)</f>
        <v>100</v>
      </c>
    </row>
    <row r="9679" spans="1:25" s="76" customFormat="1">
      <c r="A9679" s="250" t="s">
        <v>2700</v>
      </c>
      <c r="B9679" s="250"/>
      <c r="C9679" s="250"/>
      <c r="D9679" s="250"/>
      <c r="E9679" s="250"/>
      <c r="F9679" s="250"/>
      <c r="G9679" s="250"/>
      <c r="H9679" s="250"/>
      <c r="I9679" s="75">
        <f t="shared" ref="I9679:P9679" si="8305">SUM(I63)</f>
        <v>21744</v>
      </c>
      <c r="J9679" s="75">
        <f t="shared" si="8305"/>
        <v>21744</v>
      </c>
      <c r="K9679" s="75">
        <f t="shared" si="8305"/>
        <v>0</v>
      </c>
      <c r="L9679" s="75">
        <f t="shared" si="8305"/>
        <v>0</v>
      </c>
      <c r="M9679" s="75">
        <f t="shared" si="8305"/>
        <v>0</v>
      </c>
      <c r="N9679" s="75">
        <f t="shared" si="8305"/>
        <v>0</v>
      </c>
      <c r="O9679" s="75">
        <f t="shared" si="8305"/>
        <v>0</v>
      </c>
      <c r="P9679" s="75">
        <f t="shared" si="8305"/>
        <v>0</v>
      </c>
      <c r="Q9679" s="75">
        <f t="shared" ref="Q9679:R9679" si="8306">SUM(Q63)</f>
        <v>22684</v>
      </c>
      <c r="R9679" s="75">
        <f t="shared" si="8306"/>
        <v>22684</v>
      </c>
      <c r="S9679" s="75">
        <f t="shared" ref="S9679" si="8307">SUM(S63)</f>
        <v>19815</v>
      </c>
      <c r="T9679" s="75">
        <f t="shared" ref="T9679:X9679" si="8308">SUM(T63)</f>
        <v>2869</v>
      </c>
      <c r="U9679" s="75">
        <f t="shared" si="8308"/>
        <v>1680</v>
      </c>
      <c r="V9679" s="75">
        <f t="shared" si="8308"/>
        <v>1189</v>
      </c>
      <c r="W9679" s="75">
        <f t="shared" si="8308"/>
        <v>0</v>
      </c>
      <c r="X9679" s="75">
        <f t="shared" si="8308"/>
        <v>22684</v>
      </c>
      <c r="Y9679" s="238">
        <f t="shared" si="8304"/>
        <v>100</v>
      </c>
    </row>
    <row r="9680" spans="1:25" s="76" customFormat="1">
      <c r="A9680" s="250" t="s">
        <v>2701</v>
      </c>
      <c r="B9680" s="250"/>
      <c r="C9680" s="250"/>
      <c r="D9680" s="250"/>
      <c r="E9680" s="250"/>
      <c r="F9680" s="250"/>
      <c r="G9680" s="250"/>
      <c r="H9680" s="250"/>
      <c r="I9680" s="75">
        <f t="shared" ref="I9680:P9680" si="8309">SUM(I100)</f>
        <v>20400</v>
      </c>
      <c r="J9680" s="75">
        <f t="shared" si="8309"/>
        <v>20400</v>
      </c>
      <c r="K9680" s="75">
        <f t="shared" si="8309"/>
        <v>0</v>
      </c>
      <c r="L9680" s="75">
        <f t="shared" si="8309"/>
        <v>0</v>
      </c>
      <c r="M9680" s="75">
        <f t="shared" si="8309"/>
        <v>0</v>
      </c>
      <c r="N9680" s="75">
        <f t="shared" si="8309"/>
        <v>0</v>
      </c>
      <c r="O9680" s="75">
        <f t="shared" si="8309"/>
        <v>0</v>
      </c>
      <c r="P9680" s="75">
        <f t="shared" si="8309"/>
        <v>0</v>
      </c>
      <c r="Q9680" s="75">
        <f t="shared" ref="Q9680:R9680" si="8310">SUM(Q100)</f>
        <v>23608</v>
      </c>
      <c r="R9680" s="75">
        <f t="shared" si="8310"/>
        <v>23608</v>
      </c>
      <c r="S9680" s="75">
        <f t="shared" ref="S9680" si="8311">SUM(S100)</f>
        <v>18775</v>
      </c>
      <c r="T9680" s="75">
        <f t="shared" ref="T9680:X9680" si="8312">SUM(T100)</f>
        <v>4833</v>
      </c>
      <c r="U9680" s="75">
        <f t="shared" si="8312"/>
        <v>1633</v>
      </c>
      <c r="V9680" s="75">
        <f t="shared" si="8312"/>
        <v>1600</v>
      </c>
      <c r="W9680" s="75">
        <f t="shared" si="8312"/>
        <v>1600</v>
      </c>
      <c r="X9680" s="75">
        <f t="shared" si="8312"/>
        <v>23608</v>
      </c>
      <c r="Y9680" s="238">
        <f t="shared" si="8304"/>
        <v>100</v>
      </c>
    </row>
    <row r="9681" spans="1:25" s="76" customFormat="1">
      <c r="A9681" s="250" t="s">
        <v>2702</v>
      </c>
      <c r="B9681" s="250"/>
      <c r="C9681" s="250"/>
      <c r="D9681" s="250"/>
      <c r="E9681" s="250"/>
      <c r="F9681" s="250"/>
      <c r="G9681" s="250"/>
      <c r="H9681" s="250"/>
      <c r="I9681" s="75">
        <f t="shared" ref="I9681:P9681" si="8313">SUM(I143)</f>
        <v>29873</v>
      </c>
      <c r="J9681" s="75">
        <f t="shared" si="8313"/>
        <v>29873</v>
      </c>
      <c r="K9681" s="75">
        <f t="shared" si="8313"/>
        <v>0</v>
      </c>
      <c r="L9681" s="75">
        <f t="shared" si="8313"/>
        <v>0</v>
      </c>
      <c r="M9681" s="75">
        <f t="shared" si="8313"/>
        <v>0</v>
      </c>
      <c r="N9681" s="75">
        <f t="shared" si="8313"/>
        <v>0</v>
      </c>
      <c r="O9681" s="75">
        <f t="shared" si="8313"/>
        <v>0</v>
      </c>
      <c r="P9681" s="75">
        <f t="shared" si="8313"/>
        <v>0</v>
      </c>
      <c r="Q9681" s="75">
        <f t="shared" ref="Q9681:R9681" si="8314">SUM(Q143)</f>
        <v>30646</v>
      </c>
      <c r="R9681" s="75">
        <f t="shared" si="8314"/>
        <v>30646</v>
      </c>
      <c r="S9681" s="75">
        <f t="shared" ref="S9681" si="8315">SUM(S143)</f>
        <v>21159</v>
      </c>
      <c r="T9681" s="75">
        <f t="shared" ref="T9681:X9681" si="8316">SUM(T143)</f>
        <v>9487</v>
      </c>
      <c r="U9681" s="75">
        <f t="shared" si="8316"/>
        <v>3000</v>
      </c>
      <c r="V9681" s="75">
        <f t="shared" si="8316"/>
        <v>3000</v>
      </c>
      <c r="W9681" s="75">
        <f t="shared" si="8316"/>
        <v>3487</v>
      </c>
      <c r="X9681" s="75">
        <f t="shared" si="8316"/>
        <v>30646</v>
      </c>
      <c r="Y9681" s="238">
        <f t="shared" si="8304"/>
        <v>100</v>
      </c>
    </row>
    <row r="9682" spans="1:25" s="76" customFormat="1">
      <c r="A9682" s="250" t="s">
        <v>2703</v>
      </c>
      <c r="B9682" s="250"/>
      <c r="C9682" s="250"/>
      <c r="D9682" s="250"/>
      <c r="E9682" s="250"/>
      <c r="F9682" s="250"/>
      <c r="G9682" s="250"/>
      <c r="H9682" s="250"/>
      <c r="I9682" s="75">
        <f t="shared" ref="I9682:P9682" si="8317">SUM(I200)</f>
        <v>25000</v>
      </c>
      <c r="J9682" s="75">
        <f t="shared" si="8317"/>
        <v>25000</v>
      </c>
      <c r="K9682" s="75">
        <f t="shared" si="8317"/>
        <v>0</v>
      </c>
      <c r="L9682" s="75">
        <f t="shared" si="8317"/>
        <v>0</v>
      </c>
      <c r="M9682" s="75">
        <f t="shared" si="8317"/>
        <v>0</v>
      </c>
      <c r="N9682" s="75">
        <f t="shared" si="8317"/>
        <v>0</v>
      </c>
      <c r="O9682" s="75">
        <f t="shared" si="8317"/>
        <v>0</v>
      </c>
      <c r="P9682" s="75">
        <f t="shared" si="8317"/>
        <v>0</v>
      </c>
      <c r="Q9682" s="75">
        <f t="shared" ref="Q9682:R9682" si="8318">SUM(Q200)</f>
        <v>35657</v>
      </c>
      <c r="R9682" s="75">
        <f t="shared" si="8318"/>
        <v>35657</v>
      </c>
      <c r="S9682" s="75">
        <f t="shared" ref="S9682" si="8319">SUM(S200)</f>
        <v>26179</v>
      </c>
      <c r="T9682" s="75">
        <f t="shared" ref="T9682:X9682" si="8320">SUM(T200)</f>
        <v>9478</v>
      </c>
      <c r="U9682" s="75">
        <f t="shared" si="8320"/>
        <v>3478</v>
      </c>
      <c r="V9682" s="75">
        <f t="shared" si="8320"/>
        <v>3000</v>
      </c>
      <c r="W9682" s="75">
        <f t="shared" si="8320"/>
        <v>3000</v>
      </c>
      <c r="X9682" s="75">
        <f t="shared" si="8320"/>
        <v>35657</v>
      </c>
      <c r="Y9682" s="238">
        <f t="shared" si="8304"/>
        <v>100</v>
      </c>
    </row>
    <row r="9683" spans="1:25" s="76" customFormat="1">
      <c r="A9683" s="250" t="s">
        <v>2704</v>
      </c>
      <c r="B9683" s="250"/>
      <c r="C9683" s="250"/>
      <c r="D9683" s="250"/>
      <c r="E9683" s="250"/>
      <c r="F9683" s="250"/>
      <c r="G9683" s="250"/>
      <c r="H9683" s="250"/>
      <c r="I9683" s="75"/>
      <c r="J9683" s="75"/>
      <c r="K9683" s="75"/>
      <c r="L9683" s="75"/>
      <c r="M9683" s="75"/>
      <c r="N9683" s="75"/>
      <c r="O9683" s="75"/>
      <c r="P9683" s="75"/>
      <c r="Q9683" s="75">
        <v>0</v>
      </c>
      <c r="R9683" s="75"/>
      <c r="S9683" s="75"/>
      <c r="T9683" s="75"/>
      <c r="U9683" s="75"/>
      <c r="V9683" s="75"/>
      <c r="W9683" s="75"/>
      <c r="X9683" s="75"/>
      <c r="Y9683" s="238">
        <f t="shared" si="8304"/>
        <v>0</v>
      </c>
    </row>
    <row r="9684" spans="1:25" s="76" customFormat="1">
      <c r="A9684" s="250" t="s">
        <v>2705</v>
      </c>
      <c r="B9684" s="250"/>
      <c r="C9684" s="250"/>
      <c r="D9684" s="250"/>
      <c r="E9684" s="250"/>
      <c r="F9684" s="250"/>
      <c r="G9684" s="250"/>
      <c r="H9684" s="250"/>
      <c r="I9684" s="75">
        <f t="shared" ref="I9684:P9684" si="8321">SUM(I261)</f>
        <v>9150</v>
      </c>
      <c r="J9684" s="75">
        <f t="shared" si="8321"/>
        <v>9150</v>
      </c>
      <c r="K9684" s="75">
        <f t="shared" si="8321"/>
        <v>0</v>
      </c>
      <c r="L9684" s="75">
        <f t="shared" si="8321"/>
        <v>0</v>
      </c>
      <c r="M9684" s="75">
        <f t="shared" si="8321"/>
        <v>0</v>
      </c>
      <c r="N9684" s="75">
        <f t="shared" si="8321"/>
        <v>0</v>
      </c>
      <c r="O9684" s="75">
        <f t="shared" si="8321"/>
        <v>0</v>
      </c>
      <c r="P9684" s="75">
        <f t="shared" si="8321"/>
        <v>0</v>
      </c>
      <c r="Q9684" s="75">
        <f t="shared" ref="Q9684:R9684" si="8322">SUM(Q261)</f>
        <v>9708</v>
      </c>
      <c r="R9684" s="75">
        <f t="shared" si="8322"/>
        <v>9708</v>
      </c>
      <c r="S9684" s="75">
        <f t="shared" ref="S9684" si="8323">SUM(S261)</f>
        <v>8151</v>
      </c>
      <c r="T9684" s="75">
        <f t="shared" ref="T9684:X9684" si="8324">SUM(T261)</f>
        <v>1557</v>
      </c>
      <c r="U9684" s="75">
        <f t="shared" si="8324"/>
        <v>809</v>
      </c>
      <c r="V9684" s="75">
        <f t="shared" si="8324"/>
        <v>748</v>
      </c>
      <c r="W9684" s="75">
        <f t="shared" si="8324"/>
        <v>0</v>
      </c>
      <c r="X9684" s="75">
        <f t="shared" si="8324"/>
        <v>9708</v>
      </c>
      <c r="Y9684" s="238">
        <f t="shared" si="8304"/>
        <v>100</v>
      </c>
    </row>
    <row r="9685" spans="1:25" s="76" customFormat="1">
      <c r="A9685" s="250" t="s">
        <v>2706</v>
      </c>
      <c r="B9685" s="250"/>
      <c r="C9685" s="250"/>
      <c r="D9685" s="250"/>
      <c r="E9685" s="250"/>
      <c r="F9685" s="250"/>
      <c r="G9685" s="250"/>
      <c r="H9685" s="250"/>
      <c r="I9685" s="75">
        <f t="shared" ref="I9685:P9685" si="8325">SUM(I294)</f>
        <v>50000</v>
      </c>
      <c r="J9685" s="75">
        <f t="shared" si="8325"/>
        <v>50000</v>
      </c>
      <c r="K9685" s="75">
        <f t="shared" si="8325"/>
        <v>0</v>
      </c>
      <c r="L9685" s="75">
        <f t="shared" si="8325"/>
        <v>0</v>
      </c>
      <c r="M9685" s="75">
        <f t="shared" si="8325"/>
        <v>0</v>
      </c>
      <c r="N9685" s="75">
        <f t="shared" si="8325"/>
        <v>0</v>
      </c>
      <c r="O9685" s="75">
        <f t="shared" si="8325"/>
        <v>0</v>
      </c>
      <c r="P9685" s="75">
        <f t="shared" si="8325"/>
        <v>0</v>
      </c>
      <c r="Q9685" s="75">
        <f t="shared" ref="Q9685:R9685" si="8326">SUM(Q294)</f>
        <v>52151</v>
      </c>
      <c r="R9685" s="75">
        <f t="shared" si="8326"/>
        <v>52151</v>
      </c>
      <c r="S9685" s="75">
        <f t="shared" ref="S9685" si="8327">SUM(S294)</f>
        <v>40118</v>
      </c>
      <c r="T9685" s="75">
        <f t="shared" ref="T9685:X9685" si="8328">SUM(T294)</f>
        <v>12033</v>
      </c>
      <c r="U9685" s="75">
        <f t="shared" si="8328"/>
        <v>4400</v>
      </c>
      <c r="V9685" s="75">
        <f t="shared" si="8328"/>
        <v>4400</v>
      </c>
      <c r="W9685" s="75">
        <f t="shared" si="8328"/>
        <v>3233</v>
      </c>
      <c r="X9685" s="75">
        <f t="shared" si="8328"/>
        <v>52151</v>
      </c>
      <c r="Y9685" s="238">
        <f t="shared" si="8304"/>
        <v>100</v>
      </c>
    </row>
    <row r="9686" spans="1:25" s="76" customFormat="1">
      <c r="A9686" s="250" t="s">
        <v>2707</v>
      </c>
      <c r="B9686" s="250"/>
      <c r="C9686" s="250"/>
      <c r="D9686" s="250"/>
      <c r="E9686" s="250"/>
      <c r="F9686" s="250"/>
      <c r="G9686" s="250"/>
      <c r="H9686" s="250"/>
      <c r="I9686" s="75">
        <f t="shared" ref="I9686:P9686" si="8329">SUM(I333)</f>
        <v>577000</v>
      </c>
      <c r="J9686" s="75">
        <f t="shared" si="8329"/>
        <v>577000</v>
      </c>
      <c r="K9686" s="75">
        <f t="shared" si="8329"/>
        <v>0</v>
      </c>
      <c r="L9686" s="75">
        <f t="shared" si="8329"/>
        <v>0</v>
      </c>
      <c r="M9686" s="75">
        <f t="shared" si="8329"/>
        <v>0</v>
      </c>
      <c r="N9686" s="75">
        <f t="shared" si="8329"/>
        <v>0</v>
      </c>
      <c r="O9686" s="75">
        <f t="shared" si="8329"/>
        <v>0</v>
      </c>
      <c r="P9686" s="75">
        <f t="shared" si="8329"/>
        <v>0</v>
      </c>
      <c r="Q9686" s="75">
        <f t="shared" ref="Q9686:R9686" si="8330">SUM(Q333)</f>
        <v>600548</v>
      </c>
      <c r="R9686" s="75">
        <f t="shared" si="8330"/>
        <v>600548</v>
      </c>
      <c r="S9686" s="75">
        <f t="shared" ref="S9686" si="8331">SUM(S333)</f>
        <v>417050</v>
      </c>
      <c r="T9686" s="75">
        <f t="shared" ref="T9686:X9686" si="8332">SUM(T333)</f>
        <v>183498</v>
      </c>
      <c r="U9686" s="75">
        <f t="shared" si="8332"/>
        <v>83498</v>
      </c>
      <c r="V9686" s="75">
        <f t="shared" si="8332"/>
        <v>50000</v>
      </c>
      <c r="W9686" s="75">
        <f t="shared" si="8332"/>
        <v>50000</v>
      </c>
      <c r="X9686" s="75">
        <f t="shared" si="8332"/>
        <v>600548</v>
      </c>
      <c r="Y9686" s="238">
        <f t="shared" si="8304"/>
        <v>100</v>
      </c>
    </row>
    <row r="9687" spans="1:25" s="76" customFormat="1">
      <c r="A9687" s="250" t="s">
        <v>2708</v>
      </c>
      <c r="B9687" s="250"/>
      <c r="C9687" s="250"/>
      <c r="D9687" s="250"/>
      <c r="E9687" s="250"/>
      <c r="F9687" s="250"/>
      <c r="G9687" s="250"/>
      <c r="H9687" s="250"/>
      <c r="I9687" s="75">
        <f t="shared" ref="I9687:P9687" si="8333">SUM(I378)</f>
        <v>28800</v>
      </c>
      <c r="J9687" s="75">
        <f t="shared" si="8333"/>
        <v>28800</v>
      </c>
      <c r="K9687" s="75">
        <f t="shared" si="8333"/>
        <v>0</v>
      </c>
      <c r="L9687" s="75">
        <f t="shared" si="8333"/>
        <v>0</v>
      </c>
      <c r="M9687" s="75">
        <f t="shared" si="8333"/>
        <v>0</v>
      </c>
      <c r="N9687" s="75">
        <f t="shared" si="8333"/>
        <v>0</v>
      </c>
      <c r="O9687" s="75">
        <f t="shared" si="8333"/>
        <v>0</v>
      </c>
      <c r="P9687" s="75">
        <f t="shared" si="8333"/>
        <v>0</v>
      </c>
      <c r="Q9687" s="75">
        <f t="shared" ref="Q9687:R9687" si="8334">SUM(Q378)</f>
        <v>30069</v>
      </c>
      <c r="R9687" s="75">
        <f t="shared" si="8334"/>
        <v>30069</v>
      </c>
      <c r="S9687" s="75">
        <f t="shared" ref="S9687" si="8335">SUM(S378)</f>
        <v>24382</v>
      </c>
      <c r="T9687" s="75">
        <f t="shared" ref="T9687:X9687" si="8336">SUM(T378)</f>
        <v>5687</v>
      </c>
      <c r="U9687" s="75">
        <f t="shared" si="8336"/>
        <v>2500</v>
      </c>
      <c r="V9687" s="75">
        <f t="shared" si="8336"/>
        <v>2500</v>
      </c>
      <c r="W9687" s="75">
        <f t="shared" si="8336"/>
        <v>687</v>
      </c>
      <c r="X9687" s="75">
        <f t="shared" si="8336"/>
        <v>30069</v>
      </c>
      <c r="Y9687" s="238">
        <f t="shared" si="8304"/>
        <v>100</v>
      </c>
    </row>
    <row r="9688" spans="1:25" s="76" customFormat="1">
      <c r="A9688" s="250" t="s">
        <v>2709</v>
      </c>
      <c r="B9688" s="250"/>
      <c r="C9688" s="250"/>
      <c r="D9688" s="250"/>
      <c r="E9688" s="250"/>
      <c r="F9688" s="250"/>
      <c r="G9688" s="250"/>
      <c r="H9688" s="250"/>
      <c r="I9688" s="75">
        <f t="shared" ref="I9688:P9688" si="8337">SUM(I421)</f>
        <v>72000</v>
      </c>
      <c r="J9688" s="75">
        <f t="shared" si="8337"/>
        <v>72000</v>
      </c>
      <c r="K9688" s="75">
        <f t="shared" si="8337"/>
        <v>0</v>
      </c>
      <c r="L9688" s="75">
        <f t="shared" si="8337"/>
        <v>0</v>
      </c>
      <c r="M9688" s="75">
        <f t="shared" si="8337"/>
        <v>0</v>
      </c>
      <c r="N9688" s="75">
        <f t="shared" si="8337"/>
        <v>0</v>
      </c>
      <c r="O9688" s="75">
        <f t="shared" si="8337"/>
        <v>0</v>
      </c>
      <c r="P9688" s="75">
        <f t="shared" si="8337"/>
        <v>0</v>
      </c>
      <c r="Q9688" s="75">
        <f t="shared" ref="Q9688:R9688" si="8338">SUM(Q421)</f>
        <v>84020</v>
      </c>
      <c r="R9688" s="75">
        <f t="shared" si="8338"/>
        <v>84020</v>
      </c>
      <c r="S9688" s="75">
        <f t="shared" ref="S9688" si="8339">SUM(S421)</f>
        <v>63475</v>
      </c>
      <c r="T9688" s="75">
        <f t="shared" ref="T9688:X9688" si="8340">SUM(T421)</f>
        <v>20545</v>
      </c>
      <c r="U9688" s="75">
        <f t="shared" si="8340"/>
        <v>6647</v>
      </c>
      <c r="V9688" s="75">
        <f t="shared" si="8340"/>
        <v>6949</v>
      </c>
      <c r="W9688" s="75">
        <f t="shared" si="8340"/>
        <v>6949</v>
      </c>
      <c r="X9688" s="75">
        <f t="shared" si="8340"/>
        <v>84020</v>
      </c>
      <c r="Y9688" s="238">
        <f t="shared" si="8304"/>
        <v>100</v>
      </c>
    </row>
    <row r="9689" spans="1:25" s="76" customFormat="1">
      <c r="A9689" s="250" t="s">
        <v>2710</v>
      </c>
      <c r="B9689" s="250"/>
      <c r="C9689" s="250"/>
      <c r="D9689" s="250"/>
      <c r="E9689" s="250"/>
      <c r="F9689" s="250"/>
      <c r="G9689" s="250"/>
      <c r="H9689" s="250"/>
      <c r="I9689" s="75">
        <f t="shared" ref="I9689:P9689" si="8341">SUM(I477)</f>
        <v>599500</v>
      </c>
      <c r="J9689" s="75">
        <f t="shared" si="8341"/>
        <v>592700</v>
      </c>
      <c r="K9689" s="75">
        <f t="shared" si="8341"/>
        <v>6800</v>
      </c>
      <c r="L9689" s="75">
        <f t="shared" si="8341"/>
        <v>0</v>
      </c>
      <c r="M9689" s="75">
        <f t="shared" si="8341"/>
        <v>0</v>
      </c>
      <c r="N9689" s="75">
        <f t="shared" si="8341"/>
        <v>6800</v>
      </c>
      <c r="O9689" s="75">
        <f t="shared" si="8341"/>
        <v>0</v>
      </c>
      <c r="P9689" s="75">
        <f t="shared" si="8341"/>
        <v>0</v>
      </c>
      <c r="Q9689" s="75">
        <f t="shared" ref="Q9689:R9689" si="8342">SUM(Q477)</f>
        <v>631761</v>
      </c>
      <c r="R9689" s="75">
        <f t="shared" si="8342"/>
        <v>621961</v>
      </c>
      <c r="S9689" s="75">
        <f t="shared" ref="S9689" si="8343">SUM(S477)</f>
        <v>508003</v>
      </c>
      <c r="T9689" s="75">
        <f t="shared" ref="T9689:X9689" si="8344">SUM(T477)</f>
        <v>113958</v>
      </c>
      <c r="U9689" s="75">
        <f t="shared" si="8344"/>
        <v>53000</v>
      </c>
      <c r="V9689" s="75">
        <f t="shared" si="8344"/>
        <v>53000</v>
      </c>
      <c r="W9689" s="75">
        <f t="shared" si="8344"/>
        <v>7958</v>
      </c>
      <c r="X9689" s="75">
        <f t="shared" si="8344"/>
        <v>621961</v>
      </c>
      <c r="Y9689" s="238">
        <f t="shared" si="8304"/>
        <v>100</v>
      </c>
    </row>
    <row r="9690" spans="1:25" s="76" customFormat="1">
      <c r="A9690" s="250" t="s">
        <v>2711</v>
      </c>
      <c r="B9690" s="250"/>
      <c r="C9690" s="250"/>
      <c r="D9690" s="250"/>
      <c r="E9690" s="250"/>
      <c r="F9690" s="250"/>
      <c r="G9690" s="250"/>
      <c r="H9690" s="250"/>
      <c r="I9690" s="75">
        <f t="shared" ref="I9690:P9690" si="8345">SUM(I522)</f>
        <v>1486220</v>
      </c>
      <c r="J9690" s="75">
        <f t="shared" si="8345"/>
        <v>1486220</v>
      </c>
      <c r="K9690" s="75">
        <f t="shared" si="8345"/>
        <v>0</v>
      </c>
      <c r="L9690" s="75">
        <f t="shared" si="8345"/>
        <v>0</v>
      </c>
      <c r="M9690" s="75">
        <f t="shared" si="8345"/>
        <v>0</v>
      </c>
      <c r="N9690" s="75">
        <f t="shared" si="8345"/>
        <v>0</v>
      </c>
      <c r="O9690" s="75">
        <f t="shared" si="8345"/>
        <v>0</v>
      </c>
      <c r="P9690" s="75">
        <f t="shared" si="8345"/>
        <v>0</v>
      </c>
      <c r="Q9690" s="75">
        <f t="shared" ref="Q9690:R9690" si="8346">SUM(Q522)</f>
        <v>1556642</v>
      </c>
      <c r="R9690" s="75">
        <f t="shared" si="8346"/>
        <v>1556642</v>
      </c>
      <c r="S9690" s="75">
        <f t="shared" ref="S9690" si="8347">SUM(S522)</f>
        <v>1222680</v>
      </c>
      <c r="T9690" s="75">
        <f t="shared" ref="T9690:X9690" si="8348">SUM(T522)</f>
        <v>333962</v>
      </c>
      <c r="U9690" s="75">
        <f t="shared" si="8348"/>
        <v>138000</v>
      </c>
      <c r="V9690" s="75">
        <f t="shared" si="8348"/>
        <v>138000</v>
      </c>
      <c r="W9690" s="75">
        <f t="shared" si="8348"/>
        <v>57962</v>
      </c>
      <c r="X9690" s="75">
        <f t="shared" si="8348"/>
        <v>1556642</v>
      </c>
      <c r="Y9690" s="238">
        <f t="shared" si="8304"/>
        <v>100</v>
      </c>
    </row>
    <row r="9691" spans="1:25" s="76" customFormat="1">
      <c r="A9691" s="250" t="s">
        <v>2712</v>
      </c>
      <c r="B9691" s="250"/>
      <c r="C9691" s="250"/>
      <c r="D9691" s="250"/>
      <c r="E9691" s="250"/>
      <c r="F9691" s="250"/>
      <c r="G9691" s="250"/>
      <c r="H9691" s="250"/>
      <c r="I9691" s="75">
        <f t="shared" ref="I9691:P9691" si="8349">SUM(I570)</f>
        <v>597000</v>
      </c>
      <c r="J9691" s="75">
        <f t="shared" si="8349"/>
        <v>575000</v>
      </c>
      <c r="K9691" s="75">
        <f t="shared" si="8349"/>
        <v>22000</v>
      </c>
      <c r="L9691" s="75">
        <f t="shared" si="8349"/>
        <v>0</v>
      </c>
      <c r="M9691" s="75">
        <f t="shared" si="8349"/>
        <v>0</v>
      </c>
      <c r="N9691" s="75">
        <f t="shared" si="8349"/>
        <v>22000</v>
      </c>
      <c r="O9691" s="75">
        <f t="shared" si="8349"/>
        <v>0</v>
      </c>
      <c r="P9691" s="75">
        <f t="shared" si="8349"/>
        <v>0</v>
      </c>
      <c r="Q9691" s="75">
        <f t="shared" ref="Q9691:R9691" si="8350">SUM(Q570)</f>
        <v>627938</v>
      </c>
      <c r="R9691" s="75">
        <f t="shared" si="8350"/>
        <v>602794</v>
      </c>
      <c r="S9691" s="75">
        <f t="shared" ref="S9691" si="8351">SUM(S570)</f>
        <v>477760</v>
      </c>
      <c r="T9691" s="75">
        <f t="shared" ref="T9691:X9691" si="8352">SUM(T570)</f>
        <v>125034</v>
      </c>
      <c r="U9691" s="75">
        <f t="shared" si="8352"/>
        <v>53000</v>
      </c>
      <c r="V9691" s="75">
        <f t="shared" si="8352"/>
        <v>53000</v>
      </c>
      <c r="W9691" s="75">
        <f t="shared" si="8352"/>
        <v>19034</v>
      </c>
      <c r="X9691" s="75">
        <f t="shared" si="8352"/>
        <v>602794</v>
      </c>
      <c r="Y9691" s="238">
        <f t="shared" si="8304"/>
        <v>100</v>
      </c>
    </row>
    <row r="9692" spans="1:25" s="76" customFormat="1">
      <c r="A9692" s="250" t="s">
        <v>2713</v>
      </c>
      <c r="B9692" s="250"/>
      <c r="C9692" s="250"/>
      <c r="D9692" s="250"/>
      <c r="E9692" s="250"/>
      <c r="F9692" s="250"/>
      <c r="G9692" s="250"/>
      <c r="H9692" s="250"/>
      <c r="I9692" s="75">
        <f t="shared" ref="I9692:P9692" si="8353">SUM(I616)</f>
        <v>68400</v>
      </c>
      <c r="J9692" s="75">
        <f t="shared" si="8353"/>
        <v>68400</v>
      </c>
      <c r="K9692" s="75">
        <f t="shared" si="8353"/>
        <v>0</v>
      </c>
      <c r="L9692" s="75">
        <f t="shared" si="8353"/>
        <v>0</v>
      </c>
      <c r="M9692" s="75">
        <f t="shared" si="8353"/>
        <v>0</v>
      </c>
      <c r="N9692" s="75">
        <f t="shared" si="8353"/>
        <v>0</v>
      </c>
      <c r="O9692" s="75">
        <f t="shared" si="8353"/>
        <v>0</v>
      </c>
      <c r="P9692" s="75">
        <f t="shared" si="8353"/>
        <v>0</v>
      </c>
      <c r="Q9692" s="75">
        <f t="shared" ref="Q9692:R9692" si="8354">SUM(Q616)</f>
        <v>71580</v>
      </c>
      <c r="R9692" s="75">
        <f t="shared" si="8354"/>
        <v>71580</v>
      </c>
      <c r="S9692" s="75">
        <f t="shared" ref="S9692" si="8355">SUM(S616)</f>
        <v>55867</v>
      </c>
      <c r="T9692" s="75">
        <f t="shared" ref="T9692:X9692" si="8356">SUM(T616)</f>
        <v>15713</v>
      </c>
      <c r="U9692" s="75">
        <f t="shared" si="8356"/>
        <v>5965</v>
      </c>
      <c r="V9692" s="75">
        <f t="shared" si="8356"/>
        <v>5965</v>
      </c>
      <c r="W9692" s="75">
        <f t="shared" si="8356"/>
        <v>3783</v>
      </c>
      <c r="X9692" s="75">
        <f t="shared" si="8356"/>
        <v>71580</v>
      </c>
      <c r="Y9692" s="238">
        <f t="shared" si="8304"/>
        <v>100</v>
      </c>
    </row>
    <row r="9693" spans="1:25" s="76" customFormat="1">
      <c r="A9693" s="250" t="s">
        <v>2714</v>
      </c>
      <c r="B9693" s="250"/>
      <c r="C9693" s="250"/>
      <c r="D9693" s="250"/>
      <c r="E9693" s="250"/>
      <c r="F9693" s="250"/>
      <c r="G9693" s="250"/>
      <c r="H9693" s="250"/>
      <c r="I9693" s="75">
        <f t="shared" ref="I9693:P9693" si="8357">SUM(I664)</f>
        <v>62900</v>
      </c>
      <c r="J9693" s="75">
        <f t="shared" si="8357"/>
        <v>62900</v>
      </c>
      <c r="K9693" s="75">
        <f t="shared" si="8357"/>
        <v>0</v>
      </c>
      <c r="L9693" s="75">
        <f t="shared" si="8357"/>
        <v>0</v>
      </c>
      <c r="M9693" s="75">
        <f t="shared" si="8357"/>
        <v>0</v>
      </c>
      <c r="N9693" s="75">
        <f t="shared" si="8357"/>
        <v>0</v>
      </c>
      <c r="O9693" s="75">
        <f t="shared" si="8357"/>
        <v>0</v>
      </c>
      <c r="P9693" s="75">
        <f t="shared" si="8357"/>
        <v>0</v>
      </c>
      <c r="Q9693" s="75">
        <f t="shared" ref="Q9693:R9693" si="8358">SUM(Q664)</f>
        <v>75173</v>
      </c>
      <c r="R9693" s="75">
        <f t="shared" si="8358"/>
        <v>75173</v>
      </c>
      <c r="S9693" s="75">
        <f t="shared" ref="S9693" si="8359">SUM(S664)</f>
        <v>56046</v>
      </c>
      <c r="T9693" s="75">
        <f t="shared" ref="T9693:X9693" si="8360">SUM(T664)</f>
        <v>19127</v>
      </c>
      <c r="U9693" s="75">
        <f t="shared" si="8360"/>
        <v>6000</v>
      </c>
      <c r="V9693" s="75">
        <f t="shared" si="8360"/>
        <v>6500</v>
      </c>
      <c r="W9693" s="75">
        <f t="shared" si="8360"/>
        <v>6627</v>
      </c>
      <c r="X9693" s="75">
        <f t="shared" si="8360"/>
        <v>75173</v>
      </c>
      <c r="Y9693" s="238">
        <f t="shared" si="8304"/>
        <v>100</v>
      </c>
    </row>
    <row r="9694" spans="1:25" s="76" customFormat="1">
      <c r="A9694" s="250" t="s">
        <v>2689</v>
      </c>
      <c r="B9694" s="250"/>
      <c r="C9694" s="250"/>
      <c r="D9694" s="250"/>
      <c r="E9694" s="250"/>
      <c r="F9694" s="250"/>
      <c r="G9694" s="250"/>
      <c r="H9694" s="250"/>
      <c r="I9694" s="75">
        <f t="shared" ref="I9694:P9694" si="8361">SUM(I744)</f>
        <v>189000</v>
      </c>
      <c r="J9694" s="75">
        <f t="shared" si="8361"/>
        <v>189000</v>
      </c>
      <c r="K9694" s="75">
        <f t="shared" si="8361"/>
        <v>0</v>
      </c>
      <c r="L9694" s="75">
        <f t="shared" si="8361"/>
        <v>0</v>
      </c>
      <c r="M9694" s="75">
        <f t="shared" si="8361"/>
        <v>0</v>
      </c>
      <c r="N9694" s="75">
        <f t="shared" si="8361"/>
        <v>0</v>
      </c>
      <c r="O9694" s="75">
        <f t="shared" si="8361"/>
        <v>0</v>
      </c>
      <c r="P9694" s="75">
        <f t="shared" si="8361"/>
        <v>0</v>
      </c>
      <c r="Q9694" s="75">
        <f t="shared" ref="Q9694:R9694" si="8362">SUM(Q744)</f>
        <v>196802</v>
      </c>
      <c r="R9694" s="75">
        <f t="shared" si="8362"/>
        <v>196802</v>
      </c>
      <c r="S9694" s="75">
        <f t="shared" ref="S9694" si="8363">SUM(S744)</f>
        <v>152604</v>
      </c>
      <c r="T9694" s="75">
        <f t="shared" ref="T9694:X9694" si="8364">SUM(T744)</f>
        <v>44198</v>
      </c>
      <c r="U9694" s="75">
        <f t="shared" si="8364"/>
        <v>16000</v>
      </c>
      <c r="V9694" s="75">
        <f t="shared" si="8364"/>
        <v>16000</v>
      </c>
      <c r="W9694" s="75">
        <f t="shared" si="8364"/>
        <v>12198</v>
      </c>
      <c r="X9694" s="75">
        <f t="shared" si="8364"/>
        <v>196802</v>
      </c>
      <c r="Y9694" s="238">
        <f t="shared" si="8304"/>
        <v>100</v>
      </c>
    </row>
    <row r="9695" spans="1:25" s="76" customFormat="1">
      <c r="A9695" s="250" t="s">
        <v>2715</v>
      </c>
      <c r="B9695" s="250"/>
      <c r="C9695" s="250"/>
      <c r="D9695" s="250"/>
      <c r="E9695" s="250"/>
      <c r="F9695" s="250"/>
      <c r="G9695" s="250"/>
      <c r="H9695" s="250"/>
      <c r="I9695" s="75">
        <f t="shared" ref="I9695:P9695" si="8365">SUM(I817)</f>
        <v>67386</v>
      </c>
      <c r="J9695" s="75">
        <f t="shared" si="8365"/>
        <v>67386</v>
      </c>
      <c r="K9695" s="75">
        <f t="shared" si="8365"/>
        <v>0</v>
      </c>
      <c r="L9695" s="75">
        <f t="shared" si="8365"/>
        <v>0</v>
      </c>
      <c r="M9695" s="75">
        <f t="shared" si="8365"/>
        <v>0</v>
      </c>
      <c r="N9695" s="75">
        <f t="shared" si="8365"/>
        <v>0</v>
      </c>
      <c r="O9695" s="75">
        <f t="shared" si="8365"/>
        <v>0</v>
      </c>
      <c r="P9695" s="75">
        <f t="shared" si="8365"/>
        <v>0</v>
      </c>
      <c r="Q9695" s="75">
        <f t="shared" ref="Q9695:R9695" si="8366">SUM(Q817)</f>
        <v>77550</v>
      </c>
      <c r="R9695" s="75">
        <f t="shared" si="8366"/>
        <v>77550</v>
      </c>
      <c r="S9695" s="75">
        <f t="shared" ref="S9695" si="8367">SUM(S817)</f>
        <v>58606</v>
      </c>
      <c r="T9695" s="75">
        <f t="shared" ref="T9695:X9695" si="8368">SUM(T817)</f>
        <v>18944</v>
      </c>
      <c r="U9695" s="75">
        <f t="shared" si="8368"/>
        <v>6344</v>
      </c>
      <c r="V9695" s="75">
        <f t="shared" si="8368"/>
        <v>6300</v>
      </c>
      <c r="W9695" s="75">
        <f t="shared" si="8368"/>
        <v>6300</v>
      </c>
      <c r="X9695" s="75">
        <f t="shared" si="8368"/>
        <v>77550</v>
      </c>
      <c r="Y9695" s="238">
        <f t="shared" si="8304"/>
        <v>100</v>
      </c>
    </row>
    <row r="9696" spans="1:25" s="76" customFormat="1">
      <c r="A9696" s="250" t="s">
        <v>2716</v>
      </c>
      <c r="B9696" s="250"/>
      <c r="C9696" s="250"/>
      <c r="D9696" s="250"/>
      <c r="E9696" s="250"/>
      <c r="F9696" s="250"/>
      <c r="G9696" s="250"/>
      <c r="H9696" s="250"/>
      <c r="I9696" s="75">
        <f t="shared" ref="I9696:P9696" si="8369">SUM(I909)</f>
        <v>50000</v>
      </c>
      <c r="J9696" s="75">
        <f t="shared" si="8369"/>
        <v>0</v>
      </c>
      <c r="K9696" s="75">
        <f t="shared" si="8369"/>
        <v>0</v>
      </c>
      <c r="L9696" s="75">
        <f t="shared" si="8369"/>
        <v>0</v>
      </c>
      <c r="M9696" s="75">
        <f t="shared" si="8369"/>
        <v>0</v>
      </c>
      <c r="N9696" s="75">
        <f t="shared" si="8369"/>
        <v>0</v>
      </c>
      <c r="O9696" s="75">
        <f t="shared" si="8369"/>
        <v>50000</v>
      </c>
      <c r="P9696" s="75">
        <f t="shared" si="8369"/>
        <v>0</v>
      </c>
      <c r="Q9696" s="75">
        <f t="shared" ref="Q9696:R9696" si="8370">SUM(Q909)</f>
        <v>50000</v>
      </c>
      <c r="R9696" s="75">
        <f t="shared" si="8370"/>
        <v>50000</v>
      </c>
      <c r="S9696" s="75">
        <f t="shared" ref="S9696" si="8371">SUM(S909)</f>
        <v>42622</v>
      </c>
      <c r="T9696" s="75">
        <f t="shared" ref="T9696:X9696" si="8372">SUM(T909)</f>
        <v>7378</v>
      </c>
      <c r="U9696" s="75">
        <f t="shared" si="8372"/>
        <v>4000</v>
      </c>
      <c r="V9696" s="75">
        <f t="shared" si="8372"/>
        <v>3378</v>
      </c>
      <c r="W9696" s="75">
        <f t="shared" si="8372"/>
        <v>0</v>
      </c>
      <c r="X9696" s="75">
        <f t="shared" si="8372"/>
        <v>50000</v>
      </c>
      <c r="Y9696" s="238">
        <f t="shared" si="8304"/>
        <v>100</v>
      </c>
    </row>
    <row r="9697" spans="1:25" s="76" customFormat="1">
      <c r="A9697" s="250" t="s">
        <v>2717</v>
      </c>
      <c r="B9697" s="250"/>
      <c r="C9697" s="250"/>
      <c r="D9697" s="250"/>
      <c r="E9697" s="250"/>
      <c r="F9697" s="250"/>
      <c r="G9697" s="250"/>
      <c r="H9697" s="250"/>
      <c r="I9697" s="75">
        <f t="shared" ref="I9697:P9697" si="8373">SUM(I981)</f>
        <v>742023</v>
      </c>
      <c r="J9697" s="75">
        <f t="shared" si="8373"/>
        <v>742023</v>
      </c>
      <c r="K9697" s="75">
        <f t="shared" si="8373"/>
        <v>0</v>
      </c>
      <c r="L9697" s="75">
        <f t="shared" si="8373"/>
        <v>0</v>
      </c>
      <c r="M9697" s="75">
        <f t="shared" si="8373"/>
        <v>0</v>
      </c>
      <c r="N9697" s="75">
        <f t="shared" si="8373"/>
        <v>0</v>
      </c>
      <c r="O9697" s="75">
        <f t="shared" si="8373"/>
        <v>0</v>
      </c>
      <c r="P9697" s="75">
        <f t="shared" si="8373"/>
        <v>0</v>
      </c>
      <c r="Q9697" s="75">
        <f t="shared" ref="Q9697:R9697" si="8374">SUM(Q981)</f>
        <v>773578</v>
      </c>
      <c r="R9697" s="75">
        <f t="shared" si="8374"/>
        <v>773578</v>
      </c>
      <c r="S9697" s="75">
        <f t="shared" ref="S9697" si="8375">SUM(S981)</f>
        <v>552121</v>
      </c>
      <c r="T9697" s="75">
        <f t="shared" ref="T9697:X9697" si="8376">SUM(T981)</f>
        <v>221457</v>
      </c>
      <c r="U9697" s="75">
        <f t="shared" si="8376"/>
        <v>65000</v>
      </c>
      <c r="V9697" s="75">
        <f t="shared" si="8376"/>
        <v>65000</v>
      </c>
      <c r="W9697" s="75">
        <f t="shared" si="8376"/>
        <v>91457</v>
      </c>
      <c r="X9697" s="75">
        <f t="shared" si="8376"/>
        <v>773578</v>
      </c>
      <c r="Y9697" s="238">
        <f t="shared" si="8304"/>
        <v>100</v>
      </c>
    </row>
    <row r="9698" spans="1:25" s="76" customFormat="1">
      <c r="A9698" s="250" t="s">
        <v>2718</v>
      </c>
      <c r="B9698" s="250"/>
      <c r="C9698" s="250"/>
      <c r="D9698" s="250"/>
      <c r="E9698" s="250"/>
      <c r="F9698" s="250"/>
      <c r="G9698" s="250"/>
      <c r="H9698" s="250"/>
      <c r="I9698" s="75">
        <f t="shared" ref="I9698:P9698" si="8377">SUM(I1050)</f>
        <v>7794000</v>
      </c>
      <c r="J9698" s="75">
        <f t="shared" si="8377"/>
        <v>7794000</v>
      </c>
      <c r="K9698" s="75">
        <f t="shared" si="8377"/>
        <v>0</v>
      </c>
      <c r="L9698" s="75">
        <f t="shared" si="8377"/>
        <v>0</v>
      </c>
      <c r="M9698" s="75">
        <f t="shared" si="8377"/>
        <v>0</v>
      </c>
      <c r="N9698" s="75">
        <f t="shared" si="8377"/>
        <v>0</v>
      </c>
      <c r="O9698" s="75">
        <f t="shared" si="8377"/>
        <v>0</v>
      </c>
      <c r="P9698" s="75">
        <f t="shared" si="8377"/>
        <v>0</v>
      </c>
      <c r="Q9698" s="75">
        <f t="shared" ref="Q9698:R9698" si="8378">SUM(Q1050)</f>
        <v>8753928</v>
      </c>
      <c r="R9698" s="75">
        <f t="shared" si="8378"/>
        <v>8753928</v>
      </c>
      <c r="S9698" s="75">
        <f t="shared" ref="S9698" si="8379">SUM(S1050)</f>
        <v>6625000</v>
      </c>
      <c r="T9698" s="75">
        <f t="shared" ref="T9698:X9698" si="8380">SUM(T1050)</f>
        <v>2128928</v>
      </c>
      <c r="U9698" s="75">
        <f t="shared" si="8380"/>
        <v>680000</v>
      </c>
      <c r="V9698" s="75">
        <f t="shared" si="8380"/>
        <v>650000</v>
      </c>
      <c r="W9698" s="75">
        <f t="shared" si="8380"/>
        <v>798928</v>
      </c>
      <c r="X9698" s="75">
        <f t="shared" si="8380"/>
        <v>8753928</v>
      </c>
      <c r="Y9698" s="238">
        <f t="shared" si="8304"/>
        <v>100</v>
      </c>
    </row>
    <row r="9699" spans="1:25" s="76" customFormat="1">
      <c r="A9699" s="250" t="s">
        <v>2719</v>
      </c>
      <c r="B9699" s="250"/>
      <c r="C9699" s="250"/>
      <c r="D9699" s="250"/>
      <c r="E9699" s="250"/>
      <c r="F9699" s="250"/>
      <c r="G9699" s="250"/>
      <c r="H9699" s="250"/>
      <c r="I9699" s="75">
        <f t="shared" ref="I9699:P9699" si="8381">SUM(I1111)</f>
        <v>191000</v>
      </c>
      <c r="J9699" s="75">
        <f t="shared" si="8381"/>
        <v>191000</v>
      </c>
      <c r="K9699" s="75">
        <f t="shared" si="8381"/>
        <v>0</v>
      </c>
      <c r="L9699" s="75">
        <f t="shared" si="8381"/>
        <v>0</v>
      </c>
      <c r="M9699" s="75">
        <f t="shared" si="8381"/>
        <v>0</v>
      </c>
      <c r="N9699" s="75">
        <f t="shared" si="8381"/>
        <v>0</v>
      </c>
      <c r="O9699" s="75">
        <f t="shared" si="8381"/>
        <v>0</v>
      </c>
      <c r="P9699" s="75">
        <f t="shared" si="8381"/>
        <v>0</v>
      </c>
      <c r="Q9699" s="75">
        <f t="shared" ref="Q9699:R9699" si="8382">SUM(Q1111)</f>
        <v>229963</v>
      </c>
      <c r="R9699" s="75">
        <f t="shared" si="8382"/>
        <v>229963</v>
      </c>
      <c r="S9699" s="75">
        <f t="shared" ref="S9699" si="8383">SUM(S1111)</f>
        <v>213546</v>
      </c>
      <c r="T9699" s="75">
        <f t="shared" ref="T9699:X9699" si="8384">SUM(T1111)</f>
        <v>16417</v>
      </c>
      <c r="U9699" s="75">
        <f t="shared" si="8384"/>
        <v>5400</v>
      </c>
      <c r="V9699" s="75">
        <f t="shared" si="8384"/>
        <v>5400</v>
      </c>
      <c r="W9699" s="75">
        <f t="shared" si="8384"/>
        <v>5617</v>
      </c>
      <c r="X9699" s="75">
        <f t="shared" si="8384"/>
        <v>229963</v>
      </c>
      <c r="Y9699" s="238">
        <f t="shared" si="8304"/>
        <v>100</v>
      </c>
    </row>
    <row r="9700" spans="1:25" s="76" customFormat="1">
      <c r="A9700" s="250" t="s">
        <v>2720</v>
      </c>
      <c r="B9700" s="250"/>
      <c r="C9700" s="250"/>
      <c r="D9700" s="250"/>
      <c r="E9700" s="250"/>
      <c r="F9700" s="250"/>
      <c r="G9700" s="250"/>
      <c r="H9700" s="250"/>
      <c r="I9700" s="75">
        <f t="shared" ref="I9700:P9700" si="8385">SUM(I1218)</f>
        <v>0</v>
      </c>
      <c r="J9700" s="75">
        <f t="shared" si="8385"/>
        <v>0</v>
      </c>
      <c r="K9700" s="75">
        <f t="shared" si="8385"/>
        <v>0</v>
      </c>
      <c r="L9700" s="75">
        <f t="shared" si="8385"/>
        <v>0</v>
      </c>
      <c r="M9700" s="75">
        <f t="shared" si="8385"/>
        <v>0</v>
      </c>
      <c r="N9700" s="75">
        <f t="shared" si="8385"/>
        <v>0</v>
      </c>
      <c r="O9700" s="75">
        <f t="shared" si="8385"/>
        <v>0</v>
      </c>
      <c r="P9700" s="75">
        <f t="shared" si="8385"/>
        <v>0</v>
      </c>
      <c r="Q9700" s="75">
        <f t="shared" ref="Q9700:R9700" si="8386">SUM(Q1218)</f>
        <v>0</v>
      </c>
      <c r="R9700" s="75">
        <f t="shared" si="8386"/>
        <v>0</v>
      </c>
      <c r="S9700" s="75">
        <f t="shared" ref="S9700" si="8387">SUM(S1218)</f>
        <v>0</v>
      </c>
      <c r="T9700" s="75">
        <f t="shared" ref="T9700:X9700" si="8388">SUM(T1218)</f>
        <v>0</v>
      </c>
      <c r="U9700" s="75">
        <f t="shared" si="8388"/>
        <v>0</v>
      </c>
      <c r="V9700" s="75">
        <f t="shared" si="8388"/>
        <v>0</v>
      </c>
      <c r="W9700" s="75">
        <f t="shared" si="8388"/>
        <v>0</v>
      </c>
      <c r="X9700" s="75">
        <f t="shared" si="8388"/>
        <v>0</v>
      </c>
      <c r="Y9700" s="238">
        <f t="shared" si="8304"/>
        <v>0</v>
      </c>
    </row>
    <row r="9701" spans="1:25" s="76" customFormat="1">
      <c r="A9701" s="250" t="s">
        <v>2692</v>
      </c>
      <c r="B9701" s="250"/>
      <c r="C9701" s="250"/>
      <c r="D9701" s="250"/>
      <c r="E9701" s="250"/>
      <c r="F9701" s="250"/>
      <c r="G9701" s="250"/>
      <c r="H9701" s="250"/>
      <c r="I9701" s="75">
        <f t="shared" ref="I9701:P9701" si="8389">SUM(I1271)</f>
        <v>31470</v>
      </c>
      <c r="J9701" s="75">
        <f t="shared" si="8389"/>
        <v>31470</v>
      </c>
      <c r="K9701" s="75">
        <f t="shared" si="8389"/>
        <v>0</v>
      </c>
      <c r="L9701" s="75">
        <f t="shared" si="8389"/>
        <v>0</v>
      </c>
      <c r="M9701" s="75">
        <f t="shared" si="8389"/>
        <v>0</v>
      </c>
      <c r="N9701" s="75">
        <f t="shared" si="8389"/>
        <v>0</v>
      </c>
      <c r="O9701" s="75">
        <f t="shared" si="8389"/>
        <v>0</v>
      </c>
      <c r="P9701" s="75">
        <f t="shared" si="8389"/>
        <v>0</v>
      </c>
      <c r="Q9701" s="75">
        <f t="shared" ref="Q9701:R9701" si="8390">SUM(Q1271)</f>
        <v>39180</v>
      </c>
      <c r="R9701" s="75">
        <f t="shared" si="8390"/>
        <v>39180</v>
      </c>
      <c r="S9701" s="75">
        <f t="shared" ref="S9701" si="8391">SUM(S1271)</f>
        <v>31460</v>
      </c>
      <c r="T9701" s="75">
        <f t="shared" ref="T9701:X9701" si="8392">SUM(T1271)</f>
        <v>7720</v>
      </c>
      <c r="U9701" s="75">
        <f t="shared" si="8392"/>
        <v>2574</v>
      </c>
      <c r="V9701" s="75">
        <f t="shared" si="8392"/>
        <v>2573</v>
      </c>
      <c r="W9701" s="75">
        <f t="shared" si="8392"/>
        <v>2573</v>
      </c>
      <c r="X9701" s="75">
        <f t="shared" si="8392"/>
        <v>39180</v>
      </c>
      <c r="Y9701" s="238">
        <f t="shared" si="8304"/>
        <v>100</v>
      </c>
    </row>
    <row r="9702" spans="1:25" s="76" customFormat="1">
      <c r="A9702" s="250" t="s">
        <v>2721</v>
      </c>
      <c r="B9702" s="250"/>
      <c r="C9702" s="250"/>
      <c r="D9702" s="250"/>
      <c r="E9702" s="250"/>
      <c r="F9702" s="250"/>
      <c r="G9702" s="250"/>
      <c r="H9702" s="250"/>
      <c r="I9702" s="75">
        <f t="shared" ref="I9702:P9702" si="8393">SUM(I1322)</f>
        <v>141948</v>
      </c>
      <c r="J9702" s="75">
        <f t="shared" si="8393"/>
        <v>141948</v>
      </c>
      <c r="K9702" s="75">
        <f t="shared" si="8393"/>
        <v>0</v>
      </c>
      <c r="L9702" s="75">
        <f t="shared" si="8393"/>
        <v>0</v>
      </c>
      <c r="M9702" s="75">
        <f t="shared" si="8393"/>
        <v>0</v>
      </c>
      <c r="N9702" s="75">
        <f t="shared" si="8393"/>
        <v>0</v>
      </c>
      <c r="O9702" s="75">
        <f t="shared" si="8393"/>
        <v>0</v>
      </c>
      <c r="P9702" s="75">
        <f t="shared" si="8393"/>
        <v>0</v>
      </c>
      <c r="Q9702" s="75">
        <f t="shared" ref="Q9702:R9702" si="8394">SUM(Q1322)</f>
        <v>148864</v>
      </c>
      <c r="R9702" s="75">
        <f t="shared" si="8394"/>
        <v>148864</v>
      </c>
      <c r="S9702" s="75">
        <f t="shared" ref="S9702" si="8395">SUM(S1322)</f>
        <v>126184</v>
      </c>
      <c r="T9702" s="75">
        <f t="shared" ref="T9702:X9702" si="8396">SUM(T1322)</f>
        <v>22680</v>
      </c>
      <c r="U9702" s="75">
        <f t="shared" si="8396"/>
        <v>7560</v>
      </c>
      <c r="V9702" s="75">
        <f t="shared" si="8396"/>
        <v>7560</v>
      </c>
      <c r="W9702" s="75">
        <f t="shared" si="8396"/>
        <v>7560</v>
      </c>
      <c r="X9702" s="75">
        <f t="shared" si="8396"/>
        <v>148864</v>
      </c>
      <c r="Y9702" s="238">
        <f t="shared" si="8304"/>
        <v>100</v>
      </c>
    </row>
    <row r="9703" spans="1:25" s="76" customFormat="1">
      <c r="A9703" s="250" t="s">
        <v>2722</v>
      </c>
      <c r="B9703" s="250"/>
      <c r="C9703" s="250"/>
      <c r="D9703" s="250"/>
      <c r="E9703" s="250"/>
      <c r="F9703" s="250"/>
      <c r="G9703" s="250"/>
      <c r="H9703" s="250"/>
      <c r="I9703" s="75">
        <f t="shared" ref="I9703:P9703" si="8397">SUM(I1391)</f>
        <v>82200</v>
      </c>
      <c r="J9703" s="75">
        <f t="shared" si="8397"/>
        <v>82200</v>
      </c>
      <c r="K9703" s="75">
        <f t="shared" si="8397"/>
        <v>0</v>
      </c>
      <c r="L9703" s="75">
        <f t="shared" si="8397"/>
        <v>0</v>
      </c>
      <c r="M9703" s="75">
        <f t="shared" si="8397"/>
        <v>0</v>
      </c>
      <c r="N9703" s="75">
        <f t="shared" si="8397"/>
        <v>0</v>
      </c>
      <c r="O9703" s="75">
        <f t="shared" si="8397"/>
        <v>0</v>
      </c>
      <c r="P9703" s="75">
        <f t="shared" si="8397"/>
        <v>0</v>
      </c>
      <c r="Q9703" s="75">
        <f t="shared" ref="Q9703:R9703" si="8398">SUM(Q1391)</f>
        <v>104092</v>
      </c>
      <c r="R9703" s="75">
        <f t="shared" si="8398"/>
        <v>104092</v>
      </c>
      <c r="S9703" s="75">
        <f t="shared" ref="S9703" si="8399">SUM(S1391)</f>
        <v>74108</v>
      </c>
      <c r="T9703" s="75">
        <f t="shared" ref="T9703:X9703" si="8400">SUM(T1391)</f>
        <v>29984</v>
      </c>
      <c r="U9703" s="75">
        <f t="shared" si="8400"/>
        <v>9997</v>
      </c>
      <c r="V9703" s="75">
        <f t="shared" si="8400"/>
        <v>9997</v>
      </c>
      <c r="W9703" s="75">
        <f t="shared" si="8400"/>
        <v>9990</v>
      </c>
      <c r="X9703" s="75">
        <f t="shared" si="8400"/>
        <v>104092</v>
      </c>
      <c r="Y9703" s="238">
        <f t="shared" si="8304"/>
        <v>100</v>
      </c>
    </row>
    <row r="9704" spans="1:25" s="76" customFormat="1">
      <c r="A9704" s="250" t="s">
        <v>2788</v>
      </c>
      <c r="B9704" s="250"/>
      <c r="C9704" s="250"/>
      <c r="D9704" s="250"/>
      <c r="E9704" s="250"/>
      <c r="F9704" s="250"/>
      <c r="G9704" s="250"/>
      <c r="H9704" s="250"/>
      <c r="I9704" s="75">
        <f t="shared" ref="I9704:P9704" si="8401">SUM(I1476)</f>
        <v>134000</v>
      </c>
      <c r="J9704" s="75">
        <f t="shared" si="8401"/>
        <v>134000</v>
      </c>
      <c r="K9704" s="75">
        <f t="shared" si="8401"/>
        <v>0</v>
      </c>
      <c r="L9704" s="75">
        <f t="shared" si="8401"/>
        <v>0</v>
      </c>
      <c r="M9704" s="75">
        <f t="shared" si="8401"/>
        <v>0</v>
      </c>
      <c r="N9704" s="75">
        <f t="shared" si="8401"/>
        <v>0</v>
      </c>
      <c r="O9704" s="75">
        <f t="shared" si="8401"/>
        <v>0</v>
      </c>
      <c r="P9704" s="75">
        <f t="shared" si="8401"/>
        <v>0</v>
      </c>
      <c r="Q9704" s="75">
        <f t="shared" ref="Q9704:R9704" si="8402">SUM(Q1476)</f>
        <v>151460</v>
      </c>
      <c r="R9704" s="75">
        <f t="shared" si="8402"/>
        <v>151460</v>
      </c>
      <c r="S9704" s="75">
        <f t="shared" ref="S9704" si="8403">SUM(S1476)</f>
        <v>104504</v>
      </c>
      <c r="T9704" s="75">
        <f t="shared" ref="T9704:X9704" si="8404">SUM(T1476)</f>
        <v>46956</v>
      </c>
      <c r="U9704" s="75">
        <f t="shared" si="8404"/>
        <v>26956</v>
      </c>
      <c r="V9704" s="75">
        <f t="shared" si="8404"/>
        <v>10000</v>
      </c>
      <c r="W9704" s="75">
        <f t="shared" si="8404"/>
        <v>10000</v>
      </c>
      <c r="X9704" s="75">
        <f t="shared" si="8404"/>
        <v>151460</v>
      </c>
      <c r="Y9704" s="238">
        <f t="shared" si="8304"/>
        <v>100</v>
      </c>
    </row>
    <row r="9705" spans="1:25" s="76" customFormat="1">
      <c r="A9705" s="250" t="s">
        <v>2723</v>
      </c>
      <c r="B9705" s="250"/>
      <c r="C9705" s="250"/>
      <c r="D9705" s="250"/>
      <c r="E9705" s="250"/>
      <c r="F9705" s="250"/>
      <c r="G9705" s="250"/>
      <c r="H9705" s="250"/>
      <c r="I9705" s="75">
        <f t="shared" ref="I9705:P9705" si="8405">SUM(I1570)</f>
        <v>9461274</v>
      </c>
      <c r="J9705" s="75">
        <f t="shared" si="8405"/>
        <v>9368054</v>
      </c>
      <c r="K9705" s="75">
        <f t="shared" si="8405"/>
        <v>93220</v>
      </c>
      <c r="L9705" s="75">
        <f t="shared" si="8405"/>
        <v>81620</v>
      </c>
      <c r="M9705" s="75">
        <f t="shared" si="8405"/>
        <v>0</v>
      </c>
      <c r="N9705" s="75">
        <f t="shared" si="8405"/>
        <v>11600</v>
      </c>
      <c r="O9705" s="75">
        <f t="shared" si="8405"/>
        <v>0</v>
      </c>
      <c r="P9705" s="75">
        <f t="shared" si="8405"/>
        <v>0</v>
      </c>
      <c r="Q9705" s="75">
        <f t="shared" ref="Q9705:R9705" si="8406">SUM(Q1570)</f>
        <v>9963985</v>
      </c>
      <c r="R9705" s="75">
        <f t="shared" si="8406"/>
        <v>9869115</v>
      </c>
      <c r="S9705" s="75">
        <f t="shared" ref="S9705" si="8407">SUM(S1570)</f>
        <v>8450334</v>
      </c>
      <c r="T9705" s="75">
        <f t="shared" ref="T9705:X9705" si="8408">SUM(T1570)</f>
        <v>1418769.5</v>
      </c>
      <c r="U9705" s="75">
        <f t="shared" si="8408"/>
        <v>820237.5</v>
      </c>
      <c r="V9705" s="75">
        <f t="shared" si="8408"/>
        <v>496114</v>
      </c>
      <c r="W9705" s="75">
        <f t="shared" si="8408"/>
        <v>102418</v>
      </c>
      <c r="X9705" s="75">
        <f t="shared" si="8408"/>
        <v>9869103.5</v>
      </c>
      <c r="Y9705" s="238">
        <f t="shared" si="8304"/>
        <v>99.999883474860724</v>
      </c>
    </row>
    <row r="9706" spans="1:25" s="76" customFormat="1">
      <c r="A9706" s="250" t="s">
        <v>2724</v>
      </c>
      <c r="B9706" s="250"/>
      <c r="C9706" s="250"/>
      <c r="D9706" s="250"/>
      <c r="E9706" s="250"/>
      <c r="F9706" s="250"/>
      <c r="G9706" s="250"/>
      <c r="H9706" s="250"/>
      <c r="I9706" s="75">
        <f t="shared" ref="I9706:P9706" si="8409">SUM(I4486)</f>
        <v>4743851</v>
      </c>
      <c r="J9706" s="75">
        <f t="shared" si="8409"/>
        <v>4727251</v>
      </c>
      <c r="K9706" s="75">
        <f t="shared" si="8409"/>
        <v>16600</v>
      </c>
      <c r="L9706" s="75">
        <f t="shared" si="8409"/>
        <v>16600</v>
      </c>
      <c r="M9706" s="75">
        <f t="shared" si="8409"/>
        <v>0</v>
      </c>
      <c r="N9706" s="75">
        <f t="shared" si="8409"/>
        <v>0</v>
      </c>
      <c r="O9706" s="75">
        <f t="shared" si="8409"/>
        <v>0</v>
      </c>
      <c r="P9706" s="75">
        <f t="shared" si="8409"/>
        <v>0</v>
      </c>
      <c r="Q9706" s="75">
        <f t="shared" ref="Q9706:R9706" si="8410">SUM(Q4486)</f>
        <v>4971025</v>
      </c>
      <c r="R9706" s="75">
        <f t="shared" si="8410"/>
        <v>4953735</v>
      </c>
      <c r="S9706" s="75">
        <f t="shared" ref="S9706" si="8411">SUM(S4486)</f>
        <v>4070700</v>
      </c>
      <c r="T9706" s="75">
        <f t="shared" ref="T9706:X9706" si="8412">SUM(T4486)</f>
        <v>883035</v>
      </c>
      <c r="U9706" s="75">
        <f t="shared" si="8412"/>
        <v>452678</v>
      </c>
      <c r="V9706" s="75">
        <f t="shared" si="8412"/>
        <v>320405</v>
      </c>
      <c r="W9706" s="75">
        <f t="shared" si="8412"/>
        <v>109952</v>
      </c>
      <c r="X9706" s="75">
        <f t="shared" si="8412"/>
        <v>4953735</v>
      </c>
      <c r="Y9706" s="238">
        <f t="shared" si="8304"/>
        <v>100</v>
      </c>
    </row>
    <row r="9707" spans="1:25" s="76" customFormat="1">
      <c r="A9707" s="250" t="s">
        <v>2725</v>
      </c>
      <c r="B9707" s="250"/>
      <c r="C9707" s="250"/>
      <c r="D9707" s="250"/>
      <c r="E9707" s="250"/>
      <c r="F9707" s="250"/>
      <c r="G9707" s="250"/>
      <c r="H9707" s="250"/>
      <c r="I9707" s="75">
        <f t="shared" ref="I9707:P9707" si="8413">SUM(I5951)</f>
        <v>960936</v>
      </c>
      <c r="J9707" s="75">
        <f t="shared" si="8413"/>
        <v>960936</v>
      </c>
      <c r="K9707" s="75">
        <f t="shared" si="8413"/>
        <v>0</v>
      </c>
      <c r="L9707" s="75">
        <f t="shared" si="8413"/>
        <v>0</v>
      </c>
      <c r="M9707" s="75">
        <f t="shared" si="8413"/>
        <v>0</v>
      </c>
      <c r="N9707" s="75">
        <f t="shared" si="8413"/>
        <v>0</v>
      </c>
      <c r="O9707" s="75">
        <f t="shared" si="8413"/>
        <v>0</v>
      </c>
      <c r="P9707" s="75">
        <f t="shared" si="8413"/>
        <v>0</v>
      </c>
      <c r="Q9707" s="75">
        <f t="shared" ref="Q9707:R9707" si="8414">SUM(Q5951)</f>
        <v>1139549</v>
      </c>
      <c r="R9707" s="75">
        <f t="shared" si="8414"/>
        <v>1139549</v>
      </c>
      <c r="S9707" s="75">
        <f t="shared" ref="S9707" si="8415">SUM(S5951)</f>
        <v>858099</v>
      </c>
      <c r="T9707" s="75">
        <f t="shared" ref="T9707:X9707" si="8416">SUM(T5951)</f>
        <v>281450</v>
      </c>
      <c r="U9707" s="75">
        <f t="shared" si="8416"/>
        <v>101139</v>
      </c>
      <c r="V9707" s="75">
        <f t="shared" si="8416"/>
        <v>101139</v>
      </c>
      <c r="W9707" s="75">
        <f t="shared" si="8416"/>
        <v>79172</v>
      </c>
      <c r="X9707" s="75">
        <f t="shared" si="8416"/>
        <v>1139549</v>
      </c>
      <c r="Y9707" s="238">
        <f t="shared" si="8304"/>
        <v>100</v>
      </c>
    </row>
    <row r="9708" spans="1:25" s="76" customFormat="1">
      <c r="A9708" s="250" t="s">
        <v>2694</v>
      </c>
      <c r="B9708" s="250"/>
      <c r="C9708" s="250"/>
      <c r="D9708" s="250"/>
      <c r="E9708" s="250"/>
      <c r="F9708" s="250"/>
      <c r="G9708" s="250"/>
      <c r="H9708" s="250"/>
      <c r="I9708" s="75">
        <f t="shared" ref="I9708:P9708" si="8417">SUM(I5992)</f>
        <v>74000</v>
      </c>
      <c r="J9708" s="75">
        <f t="shared" si="8417"/>
        <v>74000</v>
      </c>
      <c r="K9708" s="75">
        <f t="shared" si="8417"/>
        <v>0</v>
      </c>
      <c r="L9708" s="75">
        <f t="shared" si="8417"/>
        <v>0</v>
      </c>
      <c r="M9708" s="75">
        <f t="shared" si="8417"/>
        <v>0</v>
      </c>
      <c r="N9708" s="75">
        <f t="shared" si="8417"/>
        <v>0</v>
      </c>
      <c r="O9708" s="75">
        <f t="shared" si="8417"/>
        <v>0</v>
      </c>
      <c r="P9708" s="75">
        <f t="shared" si="8417"/>
        <v>0</v>
      </c>
      <c r="Q9708" s="75">
        <f t="shared" ref="Q9708:R9708" si="8418">SUM(Q5992)</f>
        <v>74000</v>
      </c>
      <c r="R9708" s="75">
        <f t="shared" si="8418"/>
        <v>74000</v>
      </c>
      <c r="S9708" s="75">
        <f t="shared" ref="S9708" si="8419">SUM(S5992)</f>
        <v>34664</v>
      </c>
      <c r="T9708" s="75">
        <f t="shared" ref="T9708:X9708" si="8420">SUM(T5992)</f>
        <v>39336</v>
      </c>
      <c r="U9708" s="75">
        <f t="shared" si="8420"/>
        <v>15336</v>
      </c>
      <c r="V9708" s="75">
        <f t="shared" si="8420"/>
        <v>12000</v>
      </c>
      <c r="W9708" s="75">
        <f t="shared" si="8420"/>
        <v>12000</v>
      </c>
      <c r="X9708" s="75">
        <f t="shared" si="8420"/>
        <v>74000</v>
      </c>
      <c r="Y9708" s="238">
        <f t="shared" si="8304"/>
        <v>100</v>
      </c>
    </row>
    <row r="9709" spans="1:25" s="76" customFormat="1">
      <c r="A9709" s="250" t="s">
        <v>2726</v>
      </c>
      <c r="B9709" s="250"/>
      <c r="C9709" s="250"/>
      <c r="D9709" s="250"/>
      <c r="E9709" s="250"/>
      <c r="F9709" s="250"/>
      <c r="G9709" s="250"/>
      <c r="H9709" s="250"/>
      <c r="I9709" s="75">
        <f t="shared" ref="I9709:P9709" si="8421">SUM(I6035)</f>
        <v>52000</v>
      </c>
      <c r="J9709" s="75">
        <f t="shared" si="8421"/>
        <v>52000</v>
      </c>
      <c r="K9709" s="75">
        <f t="shared" si="8421"/>
        <v>0</v>
      </c>
      <c r="L9709" s="75">
        <f t="shared" si="8421"/>
        <v>0</v>
      </c>
      <c r="M9709" s="75">
        <f t="shared" si="8421"/>
        <v>0</v>
      </c>
      <c r="N9709" s="75">
        <f t="shared" si="8421"/>
        <v>0</v>
      </c>
      <c r="O9709" s="75">
        <f t="shared" si="8421"/>
        <v>0</v>
      </c>
      <c r="P9709" s="75">
        <f t="shared" si="8421"/>
        <v>0</v>
      </c>
      <c r="Q9709" s="75">
        <f t="shared" ref="Q9709:R9709" si="8422">SUM(Q6035)</f>
        <v>60936</v>
      </c>
      <c r="R9709" s="75">
        <f t="shared" si="8422"/>
        <v>60936</v>
      </c>
      <c r="S9709" s="75">
        <f t="shared" ref="S9709" si="8423">SUM(S6035)</f>
        <v>39557</v>
      </c>
      <c r="T9709" s="75">
        <f t="shared" ref="T9709:X9709" si="8424">SUM(T6035)</f>
        <v>21379</v>
      </c>
      <c r="U9709" s="75">
        <f t="shared" si="8424"/>
        <v>13379</v>
      </c>
      <c r="V9709" s="75">
        <f t="shared" si="8424"/>
        <v>4000</v>
      </c>
      <c r="W9709" s="75">
        <f t="shared" si="8424"/>
        <v>4000</v>
      </c>
      <c r="X9709" s="75">
        <f t="shared" si="8424"/>
        <v>60936</v>
      </c>
      <c r="Y9709" s="238">
        <f t="shared" si="8304"/>
        <v>100</v>
      </c>
    </row>
    <row r="9710" spans="1:25" s="76" customFormat="1">
      <c r="A9710" s="250" t="s">
        <v>2727</v>
      </c>
      <c r="B9710" s="250"/>
      <c r="C9710" s="250"/>
      <c r="D9710" s="250"/>
      <c r="E9710" s="250"/>
      <c r="F9710" s="250"/>
      <c r="G9710" s="250"/>
      <c r="H9710" s="250"/>
      <c r="I9710" s="75">
        <f t="shared" ref="I9710:P9710" si="8425">SUM(I6094)</f>
        <v>1420023</v>
      </c>
      <c r="J9710" s="75">
        <f t="shared" si="8425"/>
        <v>1420023</v>
      </c>
      <c r="K9710" s="75">
        <f t="shared" si="8425"/>
        <v>0</v>
      </c>
      <c r="L9710" s="75">
        <f t="shared" si="8425"/>
        <v>0</v>
      </c>
      <c r="M9710" s="75">
        <f t="shared" si="8425"/>
        <v>0</v>
      </c>
      <c r="N9710" s="75">
        <f t="shared" si="8425"/>
        <v>0</v>
      </c>
      <c r="O9710" s="75">
        <f t="shared" si="8425"/>
        <v>0</v>
      </c>
      <c r="P9710" s="75">
        <f t="shared" si="8425"/>
        <v>0</v>
      </c>
      <c r="Q9710" s="75">
        <f t="shared" ref="Q9710:R9710" si="8426">SUM(Q6094)</f>
        <v>1506932</v>
      </c>
      <c r="R9710" s="75">
        <f t="shared" si="8426"/>
        <v>1506932</v>
      </c>
      <c r="S9710" s="75">
        <f t="shared" ref="S9710" si="8427">SUM(S6094)</f>
        <v>1175624</v>
      </c>
      <c r="T9710" s="75">
        <f t="shared" ref="T9710:X9710" si="8428">SUM(T6094)</f>
        <v>331308</v>
      </c>
      <c r="U9710" s="75">
        <f t="shared" si="8428"/>
        <v>128798</v>
      </c>
      <c r="V9710" s="75">
        <f t="shared" si="8428"/>
        <v>118639</v>
      </c>
      <c r="W9710" s="75">
        <f t="shared" si="8428"/>
        <v>83871</v>
      </c>
      <c r="X9710" s="75">
        <f t="shared" si="8428"/>
        <v>1506932</v>
      </c>
      <c r="Y9710" s="238">
        <f t="shared" si="8304"/>
        <v>100</v>
      </c>
    </row>
    <row r="9711" spans="1:25" s="76" customFormat="1">
      <c r="A9711" s="250" t="s">
        <v>2728</v>
      </c>
      <c r="B9711" s="250"/>
      <c r="C9711" s="250"/>
      <c r="D9711" s="250"/>
      <c r="E9711" s="250"/>
      <c r="F9711" s="250"/>
      <c r="G9711" s="250"/>
      <c r="H9711" s="250"/>
      <c r="I9711" s="75">
        <f t="shared" ref="I9711:P9711" si="8429">SUM(I6702)</f>
        <v>89500</v>
      </c>
      <c r="J9711" s="75">
        <f t="shared" si="8429"/>
        <v>89500</v>
      </c>
      <c r="K9711" s="75">
        <f t="shared" si="8429"/>
        <v>0</v>
      </c>
      <c r="L9711" s="75">
        <f t="shared" si="8429"/>
        <v>0</v>
      </c>
      <c r="M9711" s="75">
        <f t="shared" si="8429"/>
        <v>0</v>
      </c>
      <c r="N9711" s="75">
        <f t="shared" si="8429"/>
        <v>0</v>
      </c>
      <c r="O9711" s="75">
        <f t="shared" si="8429"/>
        <v>0</v>
      </c>
      <c r="P9711" s="75">
        <f t="shared" si="8429"/>
        <v>0</v>
      </c>
      <c r="Q9711" s="75">
        <f t="shared" ref="Q9711:R9711" si="8430">SUM(Q6702)</f>
        <v>111541</v>
      </c>
      <c r="R9711" s="75">
        <f t="shared" si="8430"/>
        <v>111541</v>
      </c>
      <c r="S9711" s="75">
        <f t="shared" ref="S9711" si="8431">SUM(S6702)</f>
        <v>81748</v>
      </c>
      <c r="T9711" s="75">
        <f t="shared" ref="T9711:X9711" si="8432">SUM(T6702)</f>
        <v>29793</v>
      </c>
      <c r="U9711" s="75">
        <f t="shared" si="8432"/>
        <v>9931</v>
      </c>
      <c r="V9711" s="75">
        <f t="shared" si="8432"/>
        <v>9931</v>
      </c>
      <c r="W9711" s="75">
        <f t="shared" si="8432"/>
        <v>9931</v>
      </c>
      <c r="X9711" s="75">
        <f t="shared" si="8432"/>
        <v>111541</v>
      </c>
      <c r="Y9711" s="238">
        <f t="shared" si="8304"/>
        <v>100</v>
      </c>
    </row>
    <row r="9712" spans="1:25" s="76" customFormat="1">
      <c r="A9712" s="250" t="s">
        <v>2729</v>
      </c>
      <c r="B9712" s="250"/>
      <c r="C9712" s="250"/>
      <c r="D9712" s="250"/>
      <c r="E9712" s="250"/>
      <c r="F9712" s="250"/>
      <c r="G9712" s="250"/>
      <c r="H9712" s="250"/>
      <c r="I9712" s="75">
        <f t="shared" ref="I9712:P9712" si="8433">SUM(I6770)</f>
        <v>943979</v>
      </c>
      <c r="J9712" s="75">
        <f t="shared" si="8433"/>
        <v>943979</v>
      </c>
      <c r="K9712" s="75">
        <f t="shared" si="8433"/>
        <v>0</v>
      </c>
      <c r="L9712" s="75">
        <f t="shared" si="8433"/>
        <v>0</v>
      </c>
      <c r="M9712" s="75">
        <f t="shared" si="8433"/>
        <v>0</v>
      </c>
      <c r="N9712" s="75">
        <f t="shared" si="8433"/>
        <v>0</v>
      </c>
      <c r="O9712" s="75">
        <f t="shared" si="8433"/>
        <v>0</v>
      </c>
      <c r="P9712" s="75">
        <f t="shared" si="8433"/>
        <v>0</v>
      </c>
      <c r="Q9712" s="75">
        <f t="shared" ref="Q9712:R9712" si="8434">SUM(Q6770)</f>
        <v>1104545</v>
      </c>
      <c r="R9712" s="75">
        <f t="shared" si="8434"/>
        <v>1104545</v>
      </c>
      <c r="S9712" s="75">
        <f t="shared" ref="S9712" si="8435">SUM(S6770)</f>
        <v>838036</v>
      </c>
      <c r="T9712" s="75">
        <f t="shared" ref="T9712:X9712" si="8436">SUM(T6770)</f>
        <v>266509</v>
      </c>
      <c r="U9712" s="75">
        <f t="shared" si="8436"/>
        <v>88742</v>
      </c>
      <c r="V9712" s="75">
        <f t="shared" si="8436"/>
        <v>88742</v>
      </c>
      <c r="W9712" s="75">
        <f t="shared" si="8436"/>
        <v>89025</v>
      </c>
      <c r="X9712" s="75">
        <f t="shared" si="8436"/>
        <v>1104545</v>
      </c>
      <c r="Y9712" s="238">
        <f t="shared" si="8304"/>
        <v>100</v>
      </c>
    </row>
    <row r="9713" spans="1:25" s="76" customFormat="1">
      <c r="A9713" s="250" t="s">
        <v>2730</v>
      </c>
      <c r="B9713" s="250"/>
      <c r="C9713" s="250"/>
      <c r="D9713" s="250"/>
      <c r="E9713" s="250"/>
      <c r="F9713" s="250"/>
      <c r="G9713" s="250"/>
      <c r="H9713" s="250"/>
      <c r="I9713" s="75">
        <f t="shared" ref="I9713:P9713" si="8437">SUM(I7094)</f>
        <v>160800</v>
      </c>
      <c r="J9713" s="75">
        <f t="shared" si="8437"/>
        <v>160800</v>
      </c>
      <c r="K9713" s="75">
        <f t="shared" si="8437"/>
        <v>0</v>
      </c>
      <c r="L9713" s="75">
        <f t="shared" si="8437"/>
        <v>0</v>
      </c>
      <c r="M9713" s="75">
        <f t="shared" si="8437"/>
        <v>0</v>
      </c>
      <c r="N9713" s="75">
        <f t="shared" si="8437"/>
        <v>0</v>
      </c>
      <c r="O9713" s="75">
        <f t="shared" si="8437"/>
        <v>0</v>
      </c>
      <c r="P9713" s="75">
        <f t="shared" si="8437"/>
        <v>0</v>
      </c>
      <c r="Q9713" s="75">
        <f t="shared" ref="Q9713:R9713" si="8438">SUM(Q7094)</f>
        <v>179746</v>
      </c>
      <c r="R9713" s="75">
        <f t="shared" si="8438"/>
        <v>179746</v>
      </c>
      <c r="S9713" s="75">
        <f t="shared" ref="S9713" si="8439">SUM(S7094)</f>
        <v>124929</v>
      </c>
      <c r="T9713" s="75">
        <f t="shared" ref="T9713:X9713" si="8440">SUM(T7094)</f>
        <v>54817</v>
      </c>
      <c r="U9713" s="75">
        <f t="shared" si="8440"/>
        <v>18000</v>
      </c>
      <c r="V9713" s="75">
        <f t="shared" si="8440"/>
        <v>18000</v>
      </c>
      <c r="W9713" s="75">
        <f t="shared" si="8440"/>
        <v>18817</v>
      </c>
      <c r="X9713" s="75">
        <f t="shared" si="8440"/>
        <v>179746</v>
      </c>
      <c r="Y9713" s="238">
        <f t="shared" si="8304"/>
        <v>100</v>
      </c>
    </row>
    <row r="9714" spans="1:25" s="76" customFormat="1">
      <c r="A9714" s="250" t="s">
        <v>2731</v>
      </c>
      <c r="B9714" s="250"/>
      <c r="C9714" s="250"/>
      <c r="D9714" s="250"/>
      <c r="E9714" s="250"/>
      <c r="F9714" s="250"/>
      <c r="G9714" s="250"/>
      <c r="H9714" s="250"/>
      <c r="I9714" s="75">
        <f t="shared" ref="I9714:P9714" si="8441">SUM(I7148)</f>
        <v>155000</v>
      </c>
      <c r="J9714" s="75">
        <f t="shared" si="8441"/>
        <v>155000</v>
      </c>
      <c r="K9714" s="75">
        <f t="shared" si="8441"/>
        <v>0</v>
      </c>
      <c r="L9714" s="75">
        <f t="shared" si="8441"/>
        <v>0</v>
      </c>
      <c r="M9714" s="75">
        <f t="shared" si="8441"/>
        <v>0</v>
      </c>
      <c r="N9714" s="75">
        <f t="shared" si="8441"/>
        <v>0</v>
      </c>
      <c r="O9714" s="75">
        <f t="shared" si="8441"/>
        <v>0</v>
      </c>
      <c r="P9714" s="75">
        <f t="shared" si="8441"/>
        <v>0</v>
      </c>
      <c r="Q9714" s="75">
        <f t="shared" ref="Q9714:R9714" si="8442">SUM(Q7148)</f>
        <v>196725</v>
      </c>
      <c r="R9714" s="75">
        <f t="shared" si="8442"/>
        <v>196725</v>
      </c>
      <c r="S9714" s="75">
        <f t="shared" ref="S9714" si="8443">SUM(S7148)</f>
        <v>134438</v>
      </c>
      <c r="T9714" s="75">
        <f t="shared" ref="T9714:X9714" si="8444">SUM(T7148)</f>
        <v>62287</v>
      </c>
      <c r="U9714" s="75">
        <f t="shared" si="8444"/>
        <v>22105</v>
      </c>
      <c r="V9714" s="75">
        <f t="shared" si="8444"/>
        <v>22105</v>
      </c>
      <c r="W9714" s="75">
        <f t="shared" si="8444"/>
        <v>18077</v>
      </c>
      <c r="X9714" s="75">
        <f t="shared" si="8444"/>
        <v>196725</v>
      </c>
      <c r="Y9714" s="238">
        <f t="shared" si="8304"/>
        <v>100</v>
      </c>
    </row>
    <row r="9715" spans="1:25" s="76" customFormat="1">
      <c r="A9715" s="250" t="s">
        <v>2732</v>
      </c>
      <c r="B9715" s="250"/>
      <c r="C9715" s="250"/>
      <c r="D9715" s="250"/>
      <c r="E9715" s="250"/>
      <c r="F9715" s="250"/>
      <c r="G9715" s="250"/>
      <c r="H9715" s="250"/>
      <c r="I9715" s="75">
        <f t="shared" ref="I9715:P9715" si="8445">SUM(I7239)</f>
        <v>198000</v>
      </c>
      <c r="J9715" s="75">
        <f t="shared" si="8445"/>
        <v>198000</v>
      </c>
      <c r="K9715" s="75">
        <f t="shared" si="8445"/>
        <v>0</v>
      </c>
      <c r="L9715" s="75">
        <f t="shared" si="8445"/>
        <v>0</v>
      </c>
      <c r="M9715" s="75">
        <f t="shared" si="8445"/>
        <v>0</v>
      </c>
      <c r="N9715" s="75">
        <f t="shared" si="8445"/>
        <v>0</v>
      </c>
      <c r="O9715" s="75">
        <f t="shared" si="8445"/>
        <v>0</v>
      </c>
      <c r="P9715" s="75">
        <f t="shared" si="8445"/>
        <v>0</v>
      </c>
      <c r="Q9715" s="75">
        <f t="shared" ref="Q9715:R9715" si="8446">SUM(Q7239)</f>
        <v>227733</v>
      </c>
      <c r="R9715" s="75">
        <f t="shared" si="8446"/>
        <v>227733</v>
      </c>
      <c r="S9715" s="75">
        <f t="shared" ref="S9715" si="8447">SUM(S7239)</f>
        <v>152648</v>
      </c>
      <c r="T9715" s="75">
        <f t="shared" ref="T9715:X9715" si="8448">SUM(T7239)</f>
        <v>75084</v>
      </c>
      <c r="U9715" s="75">
        <f t="shared" si="8448"/>
        <v>25028</v>
      </c>
      <c r="V9715" s="75">
        <f t="shared" si="8448"/>
        <v>25028</v>
      </c>
      <c r="W9715" s="75">
        <f t="shared" si="8448"/>
        <v>25028</v>
      </c>
      <c r="X9715" s="75">
        <f t="shared" si="8448"/>
        <v>227732</v>
      </c>
      <c r="Y9715" s="238">
        <f t="shared" si="8304"/>
        <v>99.999560889287025</v>
      </c>
    </row>
    <row r="9716" spans="1:25" s="76" customFormat="1">
      <c r="A9716" s="250" t="s">
        <v>2733</v>
      </c>
      <c r="B9716" s="250"/>
      <c r="C9716" s="250"/>
      <c r="D9716" s="250"/>
      <c r="E9716" s="250"/>
      <c r="F9716" s="250"/>
      <c r="G9716" s="250"/>
      <c r="H9716" s="250"/>
      <c r="I9716" s="75">
        <f t="shared" ref="I9716:P9716" si="8449">SUM(I7314)</f>
        <v>61482</v>
      </c>
      <c r="J9716" s="75">
        <f t="shared" si="8449"/>
        <v>61482</v>
      </c>
      <c r="K9716" s="75">
        <f t="shared" si="8449"/>
        <v>0</v>
      </c>
      <c r="L9716" s="75">
        <f t="shared" si="8449"/>
        <v>0</v>
      </c>
      <c r="M9716" s="75">
        <f t="shared" si="8449"/>
        <v>0</v>
      </c>
      <c r="N9716" s="75">
        <f t="shared" si="8449"/>
        <v>0</v>
      </c>
      <c r="O9716" s="75">
        <f t="shared" si="8449"/>
        <v>0</v>
      </c>
      <c r="P9716" s="75">
        <f t="shared" si="8449"/>
        <v>0</v>
      </c>
      <c r="Q9716" s="75">
        <f t="shared" ref="Q9716:R9716" si="8450">SUM(Q7314)</f>
        <v>72995</v>
      </c>
      <c r="R9716" s="75">
        <f t="shared" si="8450"/>
        <v>72995</v>
      </c>
      <c r="S9716" s="75">
        <f t="shared" ref="S9716" si="8451">SUM(S7314)</f>
        <v>47180</v>
      </c>
      <c r="T9716" s="75">
        <f t="shared" ref="T9716:X9716" si="8452">SUM(T7314)</f>
        <v>25815</v>
      </c>
      <c r="U9716" s="75">
        <f t="shared" si="8452"/>
        <v>16315</v>
      </c>
      <c r="V9716" s="75">
        <f t="shared" si="8452"/>
        <v>4750</v>
      </c>
      <c r="W9716" s="75">
        <f t="shared" si="8452"/>
        <v>4750</v>
      </c>
      <c r="X9716" s="75">
        <f t="shared" si="8452"/>
        <v>72995</v>
      </c>
      <c r="Y9716" s="238">
        <f t="shared" si="8304"/>
        <v>100</v>
      </c>
    </row>
    <row r="9717" spans="1:25" s="76" customFormat="1">
      <c r="A9717" s="250" t="s">
        <v>2734</v>
      </c>
      <c r="B9717" s="250"/>
      <c r="C9717" s="250"/>
      <c r="D9717" s="250"/>
      <c r="E9717" s="250"/>
      <c r="F9717" s="250"/>
      <c r="G9717" s="250"/>
      <c r="H9717" s="250"/>
      <c r="I9717" s="75">
        <f t="shared" ref="I9717:P9717" si="8453">SUM(I7364)</f>
        <v>900000</v>
      </c>
      <c r="J9717" s="75">
        <f t="shared" si="8453"/>
        <v>900000</v>
      </c>
      <c r="K9717" s="75">
        <f t="shared" si="8453"/>
        <v>0</v>
      </c>
      <c r="L9717" s="75">
        <f t="shared" si="8453"/>
        <v>0</v>
      </c>
      <c r="M9717" s="75">
        <f t="shared" si="8453"/>
        <v>0</v>
      </c>
      <c r="N9717" s="75">
        <f t="shared" si="8453"/>
        <v>0</v>
      </c>
      <c r="O9717" s="75">
        <f t="shared" si="8453"/>
        <v>0</v>
      </c>
      <c r="P9717" s="75">
        <f t="shared" si="8453"/>
        <v>0</v>
      </c>
      <c r="Q9717" s="75">
        <f t="shared" ref="Q9717:R9717" si="8454">SUM(Q7364)</f>
        <v>972808</v>
      </c>
      <c r="R9717" s="75">
        <f t="shared" si="8454"/>
        <v>972808</v>
      </c>
      <c r="S9717" s="75">
        <f t="shared" ref="S9717" si="8455">SUM(S7364)</f>
        <v>692419</v>
      </c>
      <c r="T9717" s="75">
        <f t="shared" ref="T9717:X9717" si="8456">SUM(T7364)</f>
        <v>280389</v>
      </c>
      <c r="U9717" s="75">
        <f t="shared" si="8456"/>
        <v>90000</v>
      </c>
      <c r="V9717" s="75">
        <f t="shared" si="8456"/>
        <v>90000</v>
      </c>
      <c r="W9717" s="75">
        <f t="shared" si="8456"/>
        <v>100389</v>
      </c>
      <c r="X9717" s="75">
        <f t="shared" si="8456"/>
        <v>972808</v>
      </c>
      <c r="Y9717" s="238">
        <f t="shared" si="8304"/>
        <v>100</v>
      </c>
    </row>
    <row r="9718" spans="1:25" s="76" customFormat="1">
      <c r="A9718" s="250" t="s">
        <v>2735</v>
      </c>
      <c r="B9718" s="250"/>
      <c r="C9718" s="250"/>
      <c r="D9718" s="250"/>
      <c r="E9718" s="250"/>
      <c r="F9718" s="250"/>
      <c r="G9718" s="250"/>
      <c r="H9718" s="250"/>
      <c r="I9718" s="75">
        <f t="shared" ref="I9718:P9718" si="8457">SUM(I7447)</f>
        <v>36317</v>
      </c>
      <c r="J9718" s="75">
        <f t="shared" si="8457"/>
        <v>36317</v>
      </c>
      <c r="K9718" s="75">
        <f t="shared" si="8457"/>
        <v>0</v>
      </c>
      <c r="L9718" s="75">
        <f t="shared" si="8457"/>
        <v>0</v>
      </c>
      <c r="M9718" s="75">
        <f t="shared" si="8457"/>
        <v>0</v>
      </c>
      <c r="N9718" s="75">
        <f t="shared" si="8457"/>
        <v>0</v>
      </c>
      <c r="O9718" s="75">
        <f t="shared" si="8457"/>
        <v>0</v>
      </c>
      <c r="P9718" s="75">
        <f t="shared" si="8457"/>
        <v>0</v>
      </c>
      <c r="Q9718" s="75">
        <f t="shared" ref="Q9718:R9718" si="8458">SUM(Q7447)</f>
        <v>42526</v>
      </c>
      <c r="R9718" s="75">
        <f t="shared" si="8458"/>
        <v>42526</v>
      </c>
      <c r="S9718" s="75">
        <f t="shared" ref="S9718" si="8459">SUM(S7447)</f>
        <v>32747</v>
      </c>
      <c r="T9718" s="75">
        <f t="shared" ref="T9718:X9718" si="8460">SUM(T7447)</f>
        <v>9779</v>
      </c>
      <c r="U9718" s="75">
        <f t="shared" si="8460"/>
        <v>4200</v>
      </c>
      <c r="V9718" s="75">
        <f t="shared" si="8460"/>
        <v>3579</v>
      </c>
      <c r="W9718" s="75">
        <f t="shared" si="8460"/>
        <v>2000</v>
      </c>
      <c r="X9718" s="75">
        <f t="shared" si="8460"/>
        <v>42526</v>
      </c>
      <c r="Y9718" s="238">
        <f t="shared" si="8304"/>
        <v>100</v>
      </c>
    </row>
    <row r="9719" spans="1:25" s="76" customFormat="1">
      <c r="A9719" s="250" t="s">
        <v>2736</v>
      </c>
      <c r="B9719" s="250"/>
      <c r="C9719" s="250"/>
      <c r="D9719" s="250"/>
      <c r="E9719" s="250"/>
      <c r="F9719" s="250"/>
      <c r="G9719" s="250"/>
      <c r="H9719" s="250"/>
      <c r="I9719" s="75">
        <f t="shared" ref="I9719:P9719" si="8461">SUM(I7496)</f>
        <v>43882</v>
      </c>
      <c r="J9719" s="75">
        <f t="shared" si="8461"/>
        <v>43882</v>
      </c>
      <c r="K9719" s="75">
        <f t="shared" si="8461"/>
        <v>0</v>
      </c>
      <c r="L9719" s="75">
        <f t="shared" si="8461"/>
        <v>0</v>
      </c>
      <c r="M9719" s="75">
        <f t="shared" si="8461"/>
        <v>0</v>
      </c>
      <c r="N9719" s="75">
        <f t="shared" si="8461"/>
        <v>0</v>
      </c>
      <c r="O9719" s="75">
        <f t="shared" si="8461"/>
        <v>0</v>
      </c>
      <c r="P9719" s="75">
        <f t="shared" si="8461"/>
        <v>0</v>
      </c>
      <c r="Q9719" s="75">
        <f t="shared" ref="Q9719:R9719" si="8462">SUM(Q7496)</f>
        <v>51623</v>
      </c>
      <c r="R9719" s="75">
        <f t="shared" si="8462"/>
        <v>51623</v>
      </c>
      <c r="S9719" s="75">
        <f t="shared" ref="S9719" si="8463">SUM(S7496)</f>
        <v>40935</v>
      </c>
      <c r="T9719" s="75">
        <f t="shared" ref="T9719:X9719" si="8464">SUM(T7496)</f>
        <v>10688</v>
      </c>
      <c r="U9719" s="75">
        <f t="shared" si="8464"/>
        <v>3288</v>
      </c>
      <c r="V9719" s="75">
        <f t="shared" si="8464"/>
        <v>3700</v>
      </c>
      <c r="W9719" s="75">
        <f t="shared" si="8464"/>
        <v>3700</v>
      </c>
      <c r="X9719" s="75">
        <f t="shared" si="8464"/>
        <v>51623</v>
      </c>
      <c r="Y9719" s="238">
        <f t="shared" si="8304"/>
        <v>100</v>
      </c>
    </row>
    <row r="9720" spans="1:25" s="76" customFormat="1">
      <c r="A9720" s="250" t="s">
        <v>2792</v>
      </c>
      <c r="B9720" s="250"/>
      <c r="C9720" s="250"/>
      <c r="D9720" s="250"/>
      <c r="E9720" s="250"/>
      <c r="F9720" s="250"/>
      <c r="G9720" s="250"/>
      <c r="H9720" s="250"/>
      <c r="I9720" s="75">
        <f t="shared" ref="I9720:P9720" si="8465">SUM(I7544)</f>
        <v>246800</v>
      </c>
      <c r="J9720" s="75">
        <f t="shared" si="8465"/>
        <v>246800</v>
      </c>
      <c r="K9720" s="75">
        <f t="shared" si="8465"/>
        <v>0</v>
      </c>
      <c r="L9720" s="75">
        <f t="shared" si="8465"/>
        <v>0</v>
      </c>
      <c r="M9720" s="75">
        <f t="shared" si="8465"/>
        <v>0</v>
      </c>
      <c r="N9720" s="75">
        <f t="shared" si="8465"/>
        <v>0</v>
      </c>
      <c r="O9720" s="75">
        <f t="shared" si="8465"/>
        <v>0</v>
      </c>
      <c r="P9720" s="75">
        <f t="shared" si="8465"/>
        <v>0</v>
      </c>
      <c r="Q9720" s="75">
        <f t="shared" ref="Q9720:R9720" si="8466">SUM(Q7544)</f>
        <v>288486</v>
      </c>
      <c r="R9720" s="75">
        <f t="shared" si="8466"/>
        <v>288486</v>
      </c>
      <c r="S9720" s="75">
        <f t="shared" ref="S9720" si="8467">SUM(S7544)</f>
        <v>223076</v>
      </c>
      <c r="T9720" s="75">
        <f t="shared" ref="T9720:X9720" si="8468">SUM(T7544)</f>
        <v>65410</v>
      </c>
      <c r="U9720" s="75">
        <f t="shared" si="8468"/>
        <v>24000</v>
      </c>
      <c r="V9720" s="75">
        <f t="shared" si="8468"/>
        <v>21410</v>
      </c>
      <c r="W9720" s="75">
        <f t="shared" si="8468"/>
        <v>20000</v>
      </c>
      <c r="X9720" s="75">
        <f t="shared" si="8468"/>
        <v>288486</v>
      </c>
      <c r="Y9720" s="238">
        <f t="shared" si="8304"/>
        <v>100</v>
      </c>
    </row>
    <row r="9721" spans="1:25" s="76" customFormat="1">
      <c r="A9721" s="250" t="s">
        <v>2737</v>
      </c>
      <c r="B9721" s="250"/>
      <c r="C9721" s="250"/>
      <c r="D9721" s="250"/>
      <c r="E9721" s="250"/>
      <c r="F9721" s="250"/>
      <c r="G9721" s="250"/>
      <c r="H9721" s="250"/>
      <c r="I9721" s="75">
        <f t="shared" ref="I9721:P9721" si="8469">SUM(I7646)</f>
        <v>67489</v>
      </c>
      <c r="J9721" s="75">
        <f t="shared" si="8469"/>
        <v>67489</v>
      </c>
      <c r="K9721" s="75">
        <f t="shared" si="8469"/>
        <v>0</v>
      </c>
      <c r="L9721" s="75">
        <f t="shared" si="8469"/>
        <v>0</v>
      </c>
      <c r="M9721" s="75">
        <f t="shared" si="8469"/>
        <v>0</v>
      </c>
      <c r="N9721" s="75">
        <f t="shared" si="8469"/>
        <v>0</v>
      </c>
      <c r="O9721" s="75">
        <f t="shared" si="8469"/>
        <v>0</v>
      </c>
      <c r="P9721" s="75">
        <f t="shared" si="8469"/>
        <v>0</v>
      </c>
      <c r="Q9721" s="75">
        <f t="shared" ref="Q9721:R9721" si="8470">SUM(Q7646)</f>
        <v>70992</v>
      </c>
      <c r="R9721" s="75">
        <f t="shared" si="8470"/>
        <v>70992</v>
      </c>
      <c r="S9721" s="75">
        <f t="shared" ref="S9721" si="8471">SUM(S7646)</f>
        <v>68487</v>
      </c>
      <c r="T9721" s="75">
        <f t="shared" ref="T9721:X9721" si="8472">SUM(T7646)</f>
        <v>2505</v>
      </c>
      <c r="U9721" s="75">
        <f t="shared" si="8472"/>
        <v>2505</v>
      </c>
      <c r="V9721" s="75">
        <f t="shared" si="8472"/>
        <v>0</v>
      </c>
      <c r="W9721" s="75">
        <f t="shared" si="8472"/>
        <v>0</v>
      </c>
      <c r="X9721" s="75">
        <f t="shared" si="8472"/>
        <v>70992</v>
      </c>
      <c r="Y9721" s="238">
        <f t="shared" si="8304"/>
        <v>100</v>
      </c>
    </row>
    <row r="9722" spans="1:25" s="76" customFormat="1">
      <c r="A9722" s="250" t="s">
        <v>2784</v>
      </c>
      <c r="B9722" s="250"/>
      <c r="C9722" s="250"/>
      <c r="D9722" s="250"/>
      <c r="E9722" s="250"/>
      <c r="F9722" s="250"/>
      <c r="G9722" s="250"/>
      <c r="H9722" s="250"/>
      <c r="I9722" s="75">
        <f t="shared" ref="I9722:P9722" si="8473">SUM(I7700)</f>
        <v>47000</v>
      </c>
      <c r="J9722" s="75">
        <f t="shared" si="8473"/>
        <v>47000</v>
      </c>
      <c r="K9722" s="75">
        <f t="shared" si="8473"/>
        <v>0</v>
      </c>
      <c r="L9722" s="75">
        <f t="shared" si="8473"/>
        <v>0</v>
      </c>
      <c r="M9722" s="75">
        <f t="shared" si="8473"/>
        <v>0</v>
      </c>
      <c r="N9722" s="75">
        <f t="shared" si="8473"/>
        <v>0</v>
      </c>
      <c r="O9722" s="75">
        <f t="shared" si="8473"/>
        <v>0</v>
      </c>
      <c r="P9722" s="75">
        <f t="shared" si="8473"/>
        <v>0</v>
      </c>
      <c r="Q9722" s="75">
        <f t="shared" ref="Q9722:R9722" si="8474">SUM(Q7700)</f>
        <v>65569</v>
      </c>
      <c r="R9722" s="75">
        <f t="shared" si="8474"/>
        <v>65569</v>
      </c>
      <c r="S9722" s="75">
        <f t="shared" ref="S9722" si="8475">SUM(S7700)</f>
        <v>49220</v>
      </c>
      <c r="T9722" s="75">
        <f t="shared" ref="T9722:X9722" si="8476">SUM(T7700)</f>
        <v>16349</v>
      </c>
      <c r="U9722" s="75">
        <f t="shared" si="8476"/>
        <v>5500</v>
      </c>
      <c r="V9722" s="75">
        <f t="shared" si="8476"/>
        <v>5500</v>
      </c>
      <c r="W9722" s="75">
        <f t="shared" si="8476"/>
        <v>5349</v>
      </c>
      <c r="X9722" s="75">
        <f t="shared" si="8476"/>
        <v>65569</v>
      </c>
      <c r="Y9722" s="238">
        <f t="shared" si="8304"/>
        <v>100</v>
      </c>
    </row>
    <row r="9723" spans="1:25" s="76" customFormat="1">
      <c r="A9723" s="250" t="s">
        <v>2785</v>
      </c>
      <c r="B9723" s="250"/>
      <c r="C9723" s="250"/>
      <c r="D9723" s="250"/>
      <c r="E9723" s="250"/>
      <c r="F9723" s="250"/>
      <c r="G9723" s="250"/>
      <c r="H9723" s="250"/>
      <c r="I9723" s="75">
        <f t="shared" ref="I9723:P9723" si="8477">SUM(I7769)</f>
        <v>11033984</v>
      </c>
      <c r="J9723" s="75">
        <f t="shared" si="8477"/>
        <v>9921836</v>
      </c>
      <c r="K9723" s="75">
        <f t="shared" si="8477"/>
        <v>1112148</v>
      </c>
      <c r="L9723" s="75">
        <f t="shared" si="8477"/>
        <v>566353</v>
      </c>
      <c r="M9723" s="75">
        <f t="shared" si="8477"/>
        <v>1621</v>
      </c>
      <c r="N9723" s="75">
        <f t="shared" si="8477"/>
        <v>544174</v>
      </c>
      <c r="O9723" s="75">
        <f t="shared" si="8477"/>
        <v>0</v>
      </c>
      <c r="P9723" s="75">
        <f t="shared" si="8477"/>
        <v>0</v>
      </c>
      <c r="Q9723" s="75">
        <f t="shared" ref="Q9723:R9723" si="8478">SUM(Q7769)</f>
        <v>12380101</v>
      </c>
      <c r="R9723" s="75">
        <f t="shared" si="8478"/>
        <v>10718441</v>
      </c>
      <c r="S9723" s="75">
        <f t="shared" ref="S9723" si="8479">SUM(S7769)</f>
        <v>8374319</v>
      </c>
      <c r="T9723" s="75">
        <f t="shared" ref="T9723:X9723" si="8480">SUM(T7769)</f>
        <v>2344119.9900000002</v>
      </c>
      <c r="U9723" s="75">
        <f t="shared" si="8480"/>
        <v>908409.9966666667</v>
      </c>
      <c r="V9723" s="75">
        <f t="shared" si="8480"/>
        <v>820739.9966666667</v>
      </c>
      <c r="W9723" s="75">
        <f t="shared" si="8480"/>
        <v>614969.9966666667</v>
      </c>
      <c r="X9723" s="75">
        <f t="shared" si="8480"/>
        <v>10718438.99</v>
      </c>
      <c r="Y9723" s="238">
        <f t="shared" si="8304"/>
        <v>99.999981247272814</v>
      </c>
    </row>
    <row r="9724" spans="1:25" s="68" customFormat="1">
      <c r="A9724" s="251" t="s">
        <v>69</v>
      </c>
      <c r="B9724" s="251"/>
      <c r="C9724" s="251"/>
      <c r="D9724" s="251"/>
      <c r="E9724" s="251"/>
      <c r="F9724" s="251"/>
      <c r="G9724" s="251"/>
      <c r="H9724" s="251"/>
      <c r="I9724" s="77">
        <f t="shared" ref="I9724:P9724" si="8481">SUM(I9678:I9723)</f>
        <v>43919567</v>
      </c>
      <c r="J9724" s="77">
        <f t="shared" si="8481"/>
        <v>42618799</v>
      </c>
      <c r="K9724" s="77">
        <f t="shared" si="8481"/>
        <v>1250768</v>
      </c>
      <c r="L9724" s="77">
        <f t="shared" si="8481"/>
        <v>664573</v>
      </c>
      <c r="M9724" s="77">
        <f t="shared" si="8481"/>
        <v>1621</v>
      </c>
      <c r="N9724" s="77">
        <f t="shared" si="8481"/>
        <v>584574</v>
      </c>
      <c r="O9724" s="77">
        <f t="shared" si="8481"/>
        <v>50000</v>
      </c>
      <c r="P9724" s="77">
        <f t="shared" si="8481"/>
        <v>0</v>
      </c>
      <c r="Q9724" s="77">
        <f t="shared" ref="Q9724:R9724" si="8482">SUM(Q9678:Q9723)</f>
        <v>48021097</v>
      </c>
      <c r="R9724" s="77">
        <f t="shared" si="8482"/>
        <v>46212333</v>
      </c>
      <c r="S9724" s="77">
        <f t="shared" ref="S9724" si="8483">SUM(S9678:S9723)</f>
        <v>36556742</v>
      </c>
      <c r="T9724" s="77">
        <f t="shared" ref="T9724:X9724" si="8484">SUM(T9678:T9723)</f>
        <v>9655576.4900000002</v>
      </c>
      <c r="U9724" s="77">
        <f t="shared" si="8484"/>
        <v>3950479.4966666666</v>
      </c>
      <c r="V9724" s="77">
        <f t="shared" si="8484"/>
        <v>3285394.9966666666</v>
      </c>
      <c r="W9724" s="77">
        <f t="shared" si="8484"/>
        <v>2419701.9966666666</v>
      </c>
      <c r="X9724" s="77">
        <f t="shared" si="8484"/>
        <v>46212318.490000002</v>
      </c>
      <c r="Y9724" s="239">
        <f t="shared" si="8304"/>
        <v>99.999968601455379</v>
      </c>
    </row>
    <row r="9725" spans="1:25" s="68" customFormat="1" ht="15" thickBot="1">
      <c r="A9725" s="270" t="s">
        <v>2742</v>
      </c>
      <c r="B9725" s="270"/>
      <c r="C9725" s="270"/>
      <c r="D9725" s="270"/>
      <c r="E9725" s="270"/>
      <c r="F9725" s="270"/>
      <c r="G9725" s="270"/>
      <c r="H9725" s="270"/>
      <c r="I9725" s="69"/>
      <c r="J9725" s="69"/>
      <c r="K9725" s="69"/>
      <c r="L9725" s="69"/>
      <c r="M9725" s="69"/>
      <c r="N9725" s="69"/>
      <c r="O9725" s="69"/>
      <c r="P9725" s="69"/>
      <c r="Q9725" s="69">
        <v>0</v>
      </c>
      <c r="R9725" s="69"/>
      <c r="S9725" s="69"/>
      <c r="T9725" s="69"/>
      <c r="U9725" s="69"/>
      <c r="V9725" s="69"/>
      <c r="W9725" s="69"/>
      <c r="X9725" s="69"/>
      <c r="Y9725" s="237">
        <v>0</v>
      </c>
    </row>
    <row r="9726" spans="1:25" s="68" customFormat="1" ht="41.4" thickBot="1">
      <c r="A9726" s="271" t="s">
        <v>1</v>
      </c>
      <c r="B9726" s="271"/>
      <c r="C9726" s="271"/>
      <c r="D9726" s="271"/>
      <c r="E9726" s="271"/>
      <c r="F9726" s="271"/>
      <c r="G9726" s="271"/>
      <c r="H9726" s="271"/>
      <c r="I9726" s="1" t="s">
        <v>3093</v>
      </c>
      <c r="J9726" s="1" t="s">
        <v>3130</v>
      </c>
      <c r="K9726" s="1" t="s">
        <v>3</v>
      </c>
      <c r="L9726" s="1" t="s">
        <v>4</v>
      </c>
      <c r="M9726" s="1" t="s">
        <v>5</v>
      </c>
      <c r="N9726" s="1" t="s">
        <v>6</v>
      </c>
      <c r="O9726" s="1" t="s">
        <v>7</v>
      </c>
      <c r="P9726" s="1" t="s">
        <v>8</v>
      </c>
      <c r="Q9726" s="1" t="s">
        <v>3344</v>
      </c>
      <c r="R9726" s="1" t="s">
        <v>3427</v>
      </c>
      <c r="S9726" s="1" t="s">
        <v>3447</v>
      </c>
      <c r="T9726" s="1" t="s">
        <v>3448</v>
      </c>
      <c r="U9726" s="1" t="s">
        <v>3452</v>
      </c>
      <c r="V9726" s="1" t="s">
        <v>3449</v>
      </c>
      <c r="W9726" s="1" t="s">
        <v>3450</v>
      </c>
      <c r="X9726" s="1" t="s">
        <v>3451</v>
      </c>
      <c r="Y9726" s="216" t="s">
        <v>3385</v>
      </c>
    </row>
    <row r="9727" spans="1:25" s="74" customFormat="1">
      <c r="A9727" s="70"/>
      <c r="B9727" s="70"/>
      <c r="C9727" s="70"/>
      <c r="D9727" s="71"/>
      <c r="E9727" s="71"/>
      <c r="F9727" s="72"/>
      <c r="G9727" s="165"/>
      <c r="H9727" s="73" t="s">
        <v>0</v>
      </c>
      <c r="I9727" s="45">
        <v>1</v>
      </c>
      <c r="J9727" s="45">
        <v>3</v>
      </c>
      <c r="K9727" s="45" t="s">
        <v>9</v>
      </c>
      <c r="L9727" s="45">
        <v>5</v>
      </c>
      <c r="M9727" s="45">
        <v>6</v>
      </c>
      <c r="N9727" s="45">
        <v>7</v>
      </c>
      <c r="O9727" s="45">
        <v>8</v>
      </c>
      <c r="P9727" s="45">
        <v>9</v>
      </c>
      <c r="Q9727" s="45">
        <v>1</v>
      </c>
      <c r="R9727" s="45">
        <v>2</v>
      </c>
      <c r="S9727" s="45">
        <v>3</v>
      </c>
      <c r="T9727" s="45" t="s">
        <v>3453</v>
      </c>
      <c r="U9727" s="45">
        <v>5</v>
      </c>
      <c r="V9727" s="45">
        <v>6</v>
      </c>
      <c r="W9727" s="45">
        <v>7</v>
      </c>
      <c r="X9727" s="45" t="s">
        <v>3454</v>
      </c>
      <c r="Y9727" s="276">
        <v>9</v>
      </c>
    </row>
    <row r="9728" spans="1:25" s="76" customFormat="1">
      <c r="A9728" s="272" t="s">
        <v>2699</v>
      </c>
      <c r="B9728" s="272"/>
      <c r="C9728" s="272"/>
      <c r="D9728" s="272"/>
      <c r="E9728" s="272"/>
      <c r="F9728" s="272"/>
      <c r="G9728" s="272"/>
      <c r="H9728" s="272"/>
      <c r="I9728" s="75">
        <f t="shared" ref="I9728:P9728" si="8485">SUM(I9778,I9828,I9878,I9928,I9978,I10028,I10078,I10128,I10178)</f>
        <v>188587</v>
      </c>
      <c r="J9728" s="75">
        <f t="shared" si="8485"/>
        <v>188587</v>
      </c>
      <c r="K9728" s="75">
        <f t="shared" si="8485"/>
        <v>0</v>
      </c>
      <c r="L9728" s="75">
        <f t="shared" si="8485"/>
        <v>0</v>
      </c>
      <c r="M9728" s="75">
        <f t="shared" si="8485"/>
        <v>0</v>
      </c>
      <c r="N9728" s="75">
        <f t="shared" si="8485"/>
        <v>0</v>
      </c>
      <c r="O9728" s="75">
        <f t="shared" si="8485"/>
        <v>0</v>
      </c>
      <c r="P9728" s="75">
        <f t="shared" si="8485"/>
        <v>0</v>
      </c>
      <c r="Q9728" s="75">
        <f t="shared" ref="Q9728:R9728" si="8486">SUM(Q9778,Q9828,Q9878,Q9928,Q9978,Q10028,Q10078,Q10128,Q10178)</f>
        <v>188900</v>
      </c>
      <c r="R9728" s="75">
        <f t="shared" si="8486"/>
        <v>188900</v>
      </c>
      <c r="S9728" s="75">
        <f t="shared" ref="S9728" si="8487">SUM(S9778,S9828,S9878,S9928,S9978,S10028,S10078,S10128,S10178)</f>
        <v>141185</v>
      </c>
      <c r="T9728" s="75">
        <f t="shared" ref="T9728:X9728" si="8488">SUM(T9778,T9828,T9878,T9928,T9978,T10028,T10078,T10128,T10178)</f>
        <v>47615</v>
      </c>
      <c r="U9728" s="75">
        <f t="shared" si="8488"/>
        <v>14326</v>
      </c>
      <c r="V9728" s="75">
        <f t="shared" si="8488"/>
        <v>18547</v>
      </c>
      <c r="W9728" s="75">
        <f t="shared" si="8488"/>
        <v>14742</v>
      </c>
      <c r="X9728" s="75">
        <f t="shared" si="8488"/>
        <v>188800</v>
      </c>
      <c r="Y9728" s="238">
        <f t="shared" ref="Y9728:Y9774" si="8489">IF(R9728=0,0,(X9728/R9728)*100)</f>
        <v>99.947061937533093</v>
      </c>
    </row>
    <row r="9729" spans="1:25" s="76" customFormat="1">
      <c r="A9729" s="250" t="s">
        <v>2700</v>
      </c>
      <c r="B9729" s="250"/>
      <c r="C9729" s="250"/>
      <c r="D9729" s="250"/>
      <c r="E9729" s="250"/>
      <c r="F9729" s="250"/>
      <c r="G9729" s="250"/>
      <c r="H9729" s="250"/>
      <c r="I9729" s="75">
        <f t="shared" ref="I9729:P9729" si="8490">SUM(I9779,I9829,I9879,I9929,I9979,I10029,I10079,I10129,I10179)</f>
        <v>1864</v>
      </c>
      <c r="J9729" s="75">
        <f t="shared" si="8490"/>
        <v>1864</v>
      </c>
      <c r="K9729" s="75">
        <f t="shared" si="8490"/>
        <v>0</v>
      </c>
      <c r="L9729" s="75">
        <f t="shared" si="8490"/>
        <v>0</v>
      </c>
      <c r="M9729" s="75">
        <f t="shared" si="8490"/>
        <v>0</v>
      </c>
      <c r="N9729" s="75">
        <f t="shared" si="8490"/>
        <v>0</v>
      </c>
      <c r="O9729" s="75">
        <f t="shared" si="8490"/>
        <v>0</v>
      </c>
      <c r="P9729" s="75">
        <f t="shared" si="8490"/>
        <v>0</v>
      </c>
      <c r="Q9729" s="75">
        <f t="shared" ref="Q9729:R9729" si="8491">SUM(Q9779,Q9829,Q9879,Q9929,Q9979,Q10029,Q10079,Q10129,Q10179)</f>
        <v>1893</v>
      </c>
      <c r="R9729" s="75">
        <f t="shared" si="8491"/>
        <v>1893</v>
      </c>
      <c r="S9729" s="75">
        <f t="shared" ref="S9729" si="8492">SUM(S9779,S9829,S9879,S9929,S9979,S10029,S10079,S10129,S10179)</f>
        <v>1658</v>
      </c>
      <c r="T9729" s="75">
        <f t="shared" ref="T9729:X9729" si="8493">SUM(T9779,T9829,T9879,T9929,T9979,T10029,T10079,T10129,T10179)</f>
        <v>135</v>
      </c>
      <c r="U9729" s="75">
        <f t="shared" si="8493"/>
        <v>50</v>
      </c>
      <c r="V9729" s="75">
        <f t="shared" si="8493"/>
        <v>50</v>
      </c>
      <c r="W9729" s="75">
        <f t="shared" si="8493"/>
        <v>35</v>
      </c>
      <c r="X9729" s="75">
        <f t="shared" si="8493"/>
        <v>1793</v>
      </c>
      <c r="Y9729" s="238">
        <f t="shared" si="8489"/>
        <v>94.717379820390917</v>
      </c>
    </row>
    <row r="9730" spans="1:25" s="76" customFormat="1">
      <c r="A9730" s="250" t="s">
        <v>2701</v>
      </c>
      <c r="B9730" s="250"/>
      <c r="C9730" s="250"/>
      <c r="D9730" s="250"/>
      <c r="E9730" s="250"/>
      <c r="F9730" s="250"/>
      <c r="G9730" s="250"/>
      <c r="H9730" s="250"/>
      <c r="I9730" s="75">
        <f t="shared" ref="I9730:P9730" si="8494">SUM(I9780,I9830,I9880,I9930,I9980,I10030,I10080,I10130,I10180)</f>
        <v>17700</v>
      </c>
      <c r="J9730" s="75">
        <f t="shared" si="8494"/>
        <v>17700</v>
      </c>
      <c r="K9730" s="75">
        <f t="shared" si="8494"/>
        <v>0</v>
      </c>
      <c r="L9730" s="75">
        <f t="shared" si="8494"/>
        <v>0</v>
      </c>
      <c r="M9730" s="75">
        <f t="shared" si="8494"/>
        <v>0</v>
      </c>
      <c r="N9730" s="75">
        <f t="shared" si="8494"/>
        <v>0</v>
      </c>
      <c r="O9730" s="75">
        <f t="shared" si="8494"/>
        <v>0</v>
      </c>
      <c r="P9730" s="75">
        <f t="shared" si="8494"/>
        <v>0</v>
      </c>
      <c r="Q9730" s="75">
        <f t="shared" ref="Q9730:R9730" si="8495">SUM(Q9780,Q9830,Q9880,Q9930,Q9980,Q10030,Q10080,Q10130,Q10180)</f>
        <v>17826</v>
      </c>
      <c r="R9730" s="75">
        <f t="shared" si="8495"/>
        <v>17826</v>
      </c>
      <c r="S9730" s="75">
        <f t="shared" ref="S9730" si="8496">SUM(S9780,S9830,S9880,S9930,S9980,S10030,S10080,S10130,S10180)</f>
        <v>13535</v>
      </c>
      <c r="T9730" s="75">
        <f t="shared" ref="T9730:X9730" si="8497">SUM(T9780,T9830,T9880,T9930,T9980,T10030,T10080,T10130,T10180)</f>
        <v>4191</v>
      </c>
      <c r="U9730" s="75">
        <f t="shared" si="8497"/>
        <v>1561</v>
      </c>
      <c r="V9730" s="75">
        <f t="shared" si="8497"/>
        <v>1565</v>
      </c>
      <c r="W9730" s="75">
        <f t="shared" si="8497"/>
        <v>1065</v>
      </c>
      <c r="X9730" s="75">
        <f t="shared" si="8497"/>
        <v>17726</v>
      </c>
      <c r="Y9730" s="238">
        <f t="shared" si="8489"/>
        <v>99.439021653764172</v>
      </c>
    </row>
    <row r="9731" spans="1:25" s="76" customFormat="1">
      <c r="A9731" s="250" t="s">
        <v>2702</v>
      </c>
      <c r="B9731" s="250"/>
      <c r="C9731" s="250"/>
      <c r="D9731" s="250"/>
      <c r="E9731" s="250"/>
      <c r="F9731" s="250"/>
      <c r="G9731" s="250"/>
      <c r="H9731" s="250"/>
      <c r="I9731" s="75">
        <f t="shared" ref="I9731:P9731" si="8498">SUM(I9781,I9831,I9881,I9931,I9981,I10031,I10081,I10131,I10181)</f>
        <v>47400</v>
      </c>
      <c r="J9731" s="75">
        <f t="shared" si="8498"/>
        <v>47400</v>
      </c>
      <c r="K9731" s="75">
        <f t="shared" si="8498"/>
        <v>0</v>
      </c>
      <c r="L9731" s="75">
        <f t="shared" si="8498"/>
        <v>0</v>
      </c>
      <c r="M9731" s="75">
        <f t="shared" si="8498"/>
        <v>0</v>
      </c>
      <c r="N9731" s="75">
        <f t="shared" si="8498"/>
        <v>0</v>
      </c>
      <c r="O9731" s="75">
        <f t="shared" si="8498"/>
        <v>0</v>
      </c>
      <c r="P9731" s="75">
        <f t="shared" si="8498"/>
        <v>0</v>
      </c>
      <c r="Q9731" s="75">
        <f t="shared" ref="Q9731:R9731" si="8499">SUM(Q9781,Q9831,Q9881,Q9931,Q9981,Q10031,Q10081,Q10131,Q10181)</f>
        <v>47035</v>
      </c>
      <c r="R9731" s="75">
        <f t="shared" si="8499"/>
        <v>47035</v>
      </c>
      <c r="S9731" s="75">
        <f t="shared" ref="S9731" si="8500">SUM(S9781,S9831,S9881,S9931,S9981,S10031,S10081,S10131,S10181)</f>
        <v>39810</v>
      </c>
      <c r="T9731" s="75">
        <f t="shared" ref="T9731:X9731" si="8501">SUM(T9781,T9831,T9881,T9931,T9981,T10031,T10081,T10131,T10181)</f>
        <v>7225</v>
      </c>
      <c r="U9731" s="75">
        <f t="shared" si="8501"/>
        <v>3100</v>
      </c>
      <c r="V9731" s="75">
        <f t="shared" si="8501"/>
        <v>2712</v>
      </c>
      <c r="W9731" s="75">
        <f t="shared" si="8501"/>
        <v>1413</v>
      </c>
      <c r="X9731" s="75">
        <f t="shared" si="8501"/>
        <v>47035</v>
      </c>
      <c r="Y9731" s="238">
        <f t="shared" si="8489"/>
        <v>100</v>
      </c>
    </row>
    <row r="9732" spans="1:25" s="76" customFormat="1">
      <c r="A9732" s="250" t="s">
        <v>2703</v>
      </c>
      <c r="B9732" s="250"/>
      <c r="C9732" s="250"/>
      <c r="D9732" s="250"/>
      <c r="E9732" s="250"/>
      <c r="F9732" s="250"/>
      <c r="G9732" s="250"/>
      <c r="H9732" s="250"/>
      <c r="I9732" s="75">
        <f t="shared" ref="I9732:P9732" si="8502">SUM(I9782,I9832,I9882,I9932,I9982,I10032,I10082,I10132,I10182)</f>
        <v>63813</v>
      </c>
      <c r="J9732" s="75">
        <f t="shared" si="8502"/>
        <v>63813</v>
      </c>
      <c r="K9732" s="75">
        <f t="shared" si="8502"/>
        <v>0</v>
      </c>
      <c r="L9732" s="75">
        <f t="shared" si="8502"/>
        <v>0</v>
      </c>
      <c r="M9732" s="75">
        <f t="shared" si="8502"/>
        <v>0</v>
      </c>
      <c r="N9732" s="75">
        <f t="shared" si="8502"/>
        <v>0</v>
      </c>
      <c r="O9732" s="75">
        <f t="shared" si="8502"/>
        <v>0</v>
      </c>
      <c r="P9732" s="75">
        <f t="shared" si="8502"/>
        <v>0</v>
      </c>
      <c r="Q9732" s="75">
        <f t="shared" ref="Q9732:R9732" si="8503">SUM(Q9782,Q9832,Q9882,Q9932,Q9982,Q10032,Q10082,Q10132,Q10182)</f>
        <v>64251</v>
      </c>
      <c r="R9732" s="75">
        <f t="shared" si="8503"/>
        <v>64251</v>
      </c>
      <c r="S9732" s="75">
        <f t="shared" ref="S9732" si="8504">SUM(S9782,S9832,S9882,S9932,S9982,S10032,S10082,S10132,S10182)</f>
        <v>57693</v>
      </c>
      <c r="T9732" s="75">
        <f t="shared" ref="T9732:X9732" si="8505">SUM(T9782,T9832,T9882,T9932,T9982,T10032,T10082,T10132,T10182)</f>
        <v>6558</v>
      </c>
      <c r="U9732" s="75">
        <f t="shared" si="8505"/>
        <v>2418</v>
      </c>
      <c r="V9732" s="75">
        <f t="shared" si="8505"/>
        <v>2070</v>
      </c>
      <c r="W9732" s="75">
        <f t="shared" si="8505"/>
        <v>2070</v>
      </c>
      <c r="X9732" s="75">
        <f t="shared" si="8505"/>
        <v>64251</v>
      </c>
      <c r="Y9732" s="238">
        <f t="shared" si="8489"/>
        <v>100</v>
      </c>
    </row>
    <row r="9733" spans="1:25" s="76" customFormat="1">
      <c r="A9733" s="250" t="s">
        <v>2704</v>
      </c>
      <c r="B9733" s="250"/>
      <c r="C9733" s="250"/>
      <c r="D9733" s="250"/>
      <c r="E9733" s="250"/>
      <c r="F9733" s="250"/>
      <c r="G9733" s="250"/>
      <c r="H9733" s="250"/>
      <c r="I9733" s="75">
        <f t="shared" ref="I9733:P9733" si="8506">SUM(I9783,I9833,I9883,I9933,I9983,I10033,I10083,I10133,I10183)</f>
        <v>0</v>
      </c>
      <c r="J9733" s="75">
        <f t="shared" si="8506"/>
        <v>0</v>
      </c>
      <c r="K9733" s="75">
        <f t="shared" si="8506"/>
        <v>0</v>
      </c>
      <c r="L9733" s="75">
        <f t="shared" si="8506"/>
        <v>0</v>
      </c>
      <c r="M9733" s="75">
        <f t="shared" si="8506"/>
        <v>0</v>
      </c>
      <c r="N9733" s="75">
        <f t="shared" si="8506"/>
        <v>0</v>
      </c>
      <c r="O9733" s="75">
        <f t="shared" si="8506"/>
        <v>0</v>
      </c>
      <c r="P9733" s="75">
        <f t="shared" si="8506"/>
        <v>0</v>
      </c>
      <c r="Q9733" s="75">
        <f t="shared" ref="Q9733:R9733" si="8507">SUM(Q9783,Q9833,Q9883,Q9933,Q9983,Q10033,Q10083,Q10133,Q10183)</f>
        <v>0</v>
      </c>
      <c r="R9733" s="75">
        <f t="shared" si="8507"/>
        <v>0</v>
      </c>
      <c r="S9733" s="75">
        <f t="shared" ref="S9733" si="8508">SUM(S9783,S9833,S9883,S9933,S9983,S10033,S10083,S10133,S10183)</f>
        <v>0</v>
      </c>
      <c r="T9733" s="75">
        <f t="shared" ref="T9733:X9733" si="8509">SUM(T9783,T9833,T9883,T9933,T9983,T10033,T10083,T10133,T10183)</f>
        <v>0</v>
      </c>
      <c r="U9733" s="75">
        <f t="shared" si="8509"/>
        <v>0</v>
      </c>
      <c r="V9733" s="75">
        <f t="shared" si="8509"/>
        <v>0</v>
      </c>
      <c r="W9733" s="75">
        <f t="shared" si="8509"/>
        <v>0</v>
      </c>
      <c r="X9733" s="75">
        <f t="shared" si="8509"/>
        <v>0</v>
      </c>
      <c r="Y9733" s="238">
        <f t="shared" si="8489"/>
        <v>0</v>
      </c>
    </row>
    <row r="9734" spans="1:25" s="76" customFormat="1">
      <c r="A9734" s="250" t="s">
        <v>2705</v>
      </c>
      <c r="B9734" s="250"/>
      <c r="C9734" s="250"/>
      <c r="D9734" s="250"/>
      <c r="E9734" s="250"/>
      <c r="F9734" s="250"/>
      <c r="G9734" s="250"/>
      <c r="H9734" s="250"/>
      <c r="I9734" s="75">
        <f t="shared" ref="I9734:P9734" si="8510">SUM(I9784,I9834,I9884,I9934,I9984,I10034,I10084,I10134,I10184)</f>
        <v>769</v>
      </c>
      <c r="J9734" s="75">
        <f t="shared" si="8510"/>
        <v>769</v>
      </c>
      <c r="K9734" s="75">
        <f t="shared" si="8510"/>
        <v>0</v>
      </c>
      <c r="L9734" s="75">
        <f t="shared" si="8510"/>
        <v>0</v>
      </c>
      <c r="M9734" s="75">
        <f t="shared" si="8510"/>
        <v>0</v>
      </c>
      <c r="N9734" s="75">
        <f t="shared" si="8510"/>
        <v>0</v>
      </c>
      <c r="O9734" s="75">
        <f t="shared" si="8510"/>
        <v>0</v>
      </c>
      <c r="P9734" s="75">
        <f t="shared" si="8510"/>
        <v>0</v>
      </c>
      <c r="Q9734" s="75">
        <f t="shared" ref="Q9734:R9734" si="8511">SUM(Q9784,Q9834,Q9884,Q9934,Q9984,Q10034,Q10084,Q10134,Q10184)</f>
        <v>1286</v>
      </c>
      <c r="R9734" s="75">
        <f t="shared" si="8511"/>
        <v>1286</v>
      </c>
      <c r="S9734" s="75">
        <f t="shared" ref="S9734" si="8512">SUM(S9784,S9834,S9884,S9934,S9984,S10034,S10084,S10134,S10184)</f>
        <v>1049</v>
      </c>
      <c r="T9734" s="75">
        <f t="shared" ref="T9734:X9734" si="8513">SUM(T9784,T9834,T9884,T9934,T9984,T10034,T10084,T10134,T10184)</f>
        <v>237</v>
      </c>
      <c r="U9734" s="75">
        <f t="shared" si="8513"/>
        <v>141</v>
      </c>
      <c r="V9734" s="75">
        <f t="shared" si="8513"/>
        <v>50</v>
      </c>
      <c r="W9734" s="75">
        <f t="shared" si="8513"/>
        <v>46</v>
      </c>
      <c r="X9734" s="75">
        <f t="shared" si="8513"/>
        <v>1286</v>
      </c>
      <c r="Y9734" s="238">
        <f t="shared" si="8489"/>
        <v>100</v>
      </c>
    </row>
    <row r="9735" spans="1:25" s="76" customFormat="1">
      <c r="A9735" s="250" t="s">
        <v>2706</v>
      </c>
      <c r="B9735" s="250"/>
      <c r="C9735" s="250"/>
      <c r="D9735" s="250"/>
      <c r="E9735" s="250"/>
      <c r="F9735" s="250"/>
      <c r="G9735" s="250"/>
      <c r="H9735" s="250"/>
      <c r="I9735" s="75">
        <f t="shared" ref="I9735:P9735" si="8514">SUM(I9785,I9835,I9885,I9935,I9985,I10035,I10085,I10135,I10185)</f>
        <v>60340</v>
      </c>
      <c r="J9735" s="75">
        <f t="shared" si="8514"/>
        <v>60340</v>
      </c>
      <c r="K9735" s="75">
        <f t="shared" si="8514"/>
        <v>0</v>
      </c>
      <c r="L9735" s="75">
        <f t="shared" si="8514"/>
        <v>0</v>
      </c>
      <c r="M9735" s="75">
        <f t="shared" si="8514"/>
        <v>0</v>
      </c>
      <c r="N9735" s="75">
        <f t="shared" si="8514"/>
        <v>0</v>
      </c>
      <c r="O9735" s="75">
        <f t="shared" si="8514"/>
        <v>0</v>
      </c>
      <c r="P9735" s="75">
        <f t="shared" si="8514"/>
        <v>0</v>
      </c>
      <c r="Q9735" s="75">
        <f t="shared" ref="Q9735:R9735" si="8515">SUM(Q9785,Q9835,Q9885,Q9935,Q9985,Q10035,Q10085,Q10135,Q10185)</f>
        <v>83140</v>
      </c>
      <c r="R9735" s="75">
        <f t="shared" si="8515"/>
        <v>83140</v>
      </c>
      <c r="S9735" s="75">
        <f t="shared" ref="S9735" si="8516">SUM(S9785,S9835,S9885,S9935,S9985,S10035,S10085,S10135,S10185)</f>
        <v>82590</v>
      </c>
      <c r="T9735" s="75">
        <f t="shared" ref="T9735:X9735" si="8517">SUM(T9785,T9835,T9885,T9935,T9985,T10035,T10085,T10135,T10185)</f>
        <v>550</v>
      </c>
      <c r="U9735" s="75">
        <f t="shared" si="8517"/>
        <v>250</v>
      </c>
      <c r="V9735" s="75">
        <f t="shared" si="8517"/>
        <v>300</v>
      </c>
      <c r="W9735" s="75">
        <f t="shared" si="8517"/>
        <v>0</v>
      </c>
      <c r="X9735" s="75">
        <f t="shared" si="8517"/>
        <v>83140</v>
      </c>
      <c r="Y9735" s="238">
        <f t="shared" si="8489"/>
        <v>100</v>
      </c>
    </row>
    <row r="9736" spans="1:25" s="76" customFormat="1">
      <c r="A9736" s="250" t="s">
        <v>2707</v>
      </c>
      <c r="B9736" s="250"/>
      <c r="C9736" s="250"/>
      <c r="D9736" s="250"/>
      <c r="E9736" s="250"/>
      <c r="F9736" s="250"/>
      <c r="G9736" s="250"/>
      <c r="H9736" s="250"/>
      <c r="I9736" s="75">
        <f t="shared" ref="I9736:P9736" si="8518">SUM(I9786,I9836,I9886,I9936,I9986,I10036,I10086,I10136,I10186)</f>
        <v>130468</v>
      </c>
      <c r="J9736" s="75">
        <f t="shared" si="8518"/>
        <v>130468</v>
      </c>
      <c r="K9736" s="75">
        <f t="shared" si="8518"/>
        <v>0</v>
      </c>
      <c r="L9736" s="75">
        <f t="shared" si="8518"/>
        <v>0</v>
      </c>
      <c r="M9736" s="75">
        <f t="shared" si="8518"/>
        <v>0</v>
      </c>
      <c r="N9736" s="75">
        <f t="shared" si="8518"/>
        <v>0</v>
      </c>
      <c r="O9736" s="75">
        <f t="shared" si="8518"/>
        <v>0</v>
      </c>
      <c r="P9736" s="75">
        <f t="shared" si="8518"/>
        <v>0</v>
      </c>
      <c r="Q9736" s="75">
        <f t="shared" ref="Q9736:R9736" si="8519">SUM(Q9786,Q9836,Q9886,Q9936,Q9986,Q10036,Q10086,Q10136,Q10186)</f>
        <v>84674</v>
      </c>
      <c r="R9736" s="75">
        <f t="shared" si="8519"/>
        <v>81182</v>
      </c>
      <c r="S9736" s="75">
        <f t="shared" ref="S9736" si="8520">SUM(S9786,S9836,S9886,S9936,S9986,S10036,S10086,S10136,S10186)</f>
        <v>68164</v>
      </c>
      <c r="T9736" s="75">
        <f t="shared" ref="T9736:X9736" si="8521">SUM(T9786,T9836,T9886,T9936,T9986,T10036,T10086,T10136,T10186)</f>
        <v>13018</v>
      </c>
      <c r="U9736" s="75">
        <f t="shared" si="8521"/>
        <v>3918</v>
      </c>
      <c r="V9736" s="75">
        <f t="shared" si="8521"/>
        <v>2100</v>
      </c>
      <c r="W9736" s="75">
        <f t="shared" si="8521"/>
        <v>7000</v>
      </c>
      <c r="X9736" s="75">
        <f t="shared" si="8521"/>
        <v>81182</v>
      </c>
      <c r="Y9736" s="238">
        <f t="shared" si="8489"/>
        <v>100</v>
      </c>
    </row>
    <row r="9737" spans="1:25" s="76" customFormat="1">
      <c r="A9737" s="250" t="s">
        <v>2708</v>
      </c>
      <c r="B9737" s="250"/>
      <c r="C9737" s="250"/>
      <c r="D9737" s="250"/>
      <c r="E9737" s="250"/>
      <c r="F9737" s="250"/>
      <c r="G9737" s="250"/>
      <c r="H9737" s="250"/>
      <c r="I9737" s="75">
        <f t="shared" ref="I9737:P9737" si="8522">SUM(I9787,I9837,I9887,I9937,I9987,I10037,I10087,I10137,I10187)</f>
        <v>45020</v>
      </c>
      <c r="J9737" s="75">
        <f t="shared" si="8522"/>
        <v>45020</v>
      </c>
      <c r="K9737" s="75">
        <f t="shared" si="8522"/>
        <v>0</v>
      </c>
      <c r="L9737" s="75">
        <f t="shared" si="8522"/>
        <v>0</v>
      </c>
      <c r="M9737" s="75">
        <f t="shared" si="8522"/>
        <v>0</v>
      </c>
      <c r="N9737" s="75">
        <f t="shared" si="8522"/>
        <v>0</v>
      </c>
      <c r="O9737" s="75">
        <f t="shared" si="8522"/>
        <v>0</v>
      </c>
      <c r="P9737" s="75">
        <f t="shared" si="8522"/>
        <v>0</v>
      </c>
      <c r="Q9737" s="75">
        <f t="shared" ref="Q9737:R9737" si="8523">SUM(Q9787,Q9837,Q9887,Q9937,Q9987,Q10037,Q10087,Q10137,Q10187)</f>
        <v>148468</v>
      </c>
      <c r="R9737" s="75">
        <f t="shared" si="8523"/>
        <v>148468</v>
      </c>
      <c r="S9737" s="75">
        <f t="shared" ref="S9737" si="8524">SUM(S9787,S9837,S9887,S9937,S9987,S10037,S10087,S10137,S10187)</f>
        <v>146545</v>
      </c>
      <c r="T9737" s="75">
        <f t="shared" ref="T9737:X9737" si="8525">SUM(T9787,T9837,T9887,T9937,T9987,T10037,T10087,T10137,T10187)</f>
        <v>1923</v>
      </c>
      <c r="U9737" s="75">
        <f t="shared" si="8525"/>
        <v>390</v>
      </c>
      <c r="V9737" s="75">
        <f t="shared" si="8525"/>
        <v>33</v>
      </c>
      <c r="W9737" s="75">
        <f t="shared" si="8525"/>
        <v>1500</v>
      </c>
      <c r="X9737" s="75">
        <f t="shared" si="8525"/>
        <v>148468</v>
      </c>
      <c r="Y9737" s="238">
        <f t="shared" si="8489"/>
        <v>100</v>
      </c>
    </row>
    <row r="9738" spans="1:25" s="76" customFormat="1">
      <c r="A9738" s="250" t="s">
        <v>2709</v>
      </c>
      <c r="B9738" s="250"/>
      <c r="C9738" s="250"/>
      <c r="D9738" s="250"/>
      <c r="E9738" s="250"/>
      <c r="F9738" s="250"/>
      <c r="G9738" s="250"/>
      <c r="H9738" s="250"/>
      <c r="I9738" s="75">
        <f t="shared" ref="I9738:P9738" si="8526">SUM(I9788,I9838,I9888,I9938,I9988,I10038,I10088,I10138,I10188)</f>
        <v>2663750</v>
      </c>
      <c r="J9738" s="75">
        <f t="shared" si="8526"/>
        <v>2663750</v>
      </c>
      <c r="K9738" s="75">
        <f t="shared" si="8526"/>
        <v>0</v>
      </c>
      <c r="L9738" s="75">
        <f t="shared" si="8526"/>
        <v>0</v>
      </c>
      <c r="M9738" s="75">
        <f t="shared" si="8526"/>
        <v>0</v>
      </c>
      <c r="N9738" s="75">
        <f t="shared" si="8526"/>
        <v>0</v>
      </c>
      <c r="O9738" s="75">
        <f t="shared" si="8526"/>
        <v>0</v>
      </c>
      <c r="P9738" s="75">
        <f t="shared" si="8526"/>
        <v>0</v>
      </c>
      <c r="Q9738" s="75">
        <f t="shared" ref="Q9738:R9738" si="8527">SUM(Q9788,Q9838,Q9888,Q9938,Q9988,Q10038,Q10088,Q10138,Q10188)</f>
        <v>2614579</v>
      </c>
      <c r="R9738" s="75">
        <f t="shared" si="8527"/>
        <v>2614579</v>
      </c>
      <c r="S9738" s="75">
        <f t="shared" ref="S9738" si="8528">SUM(S9788,S9838,S9888,S9938,S9988,S10038,S10088,S10138,S10188)</f>
        <v>2220014</v>
      </c>
      <c r="T9738" s="75">
        <f t="shared" ref="T9738:X9738" si="8529">SUM(T9788,T9838,T9888,T9938,T9988,T10038,T10088,T10138,T10188)</f>
        <v>394565</v>
      </c>
      <c r="U9738" s="75">
        <f t="shared" si="8529"/>
        <v>131779</v>
      </c>
      <c r="V9738" s="75">
        <f t="shared" si="8529"/>
        <v>131476</v>
      </c>
      <c r="W9738" s="75">
        <f t="shared" si="8529"/>
        <v>131310</v>
      </c>
      <c r="X9738" s="75">
        <f t="shared" si="8529"/>
        <v>2614579</v>
      </c>
      <c r="Y9738" s="238">
        <f t="shared" si="8489"/>
        <v>100</v>
      </c>
    </row>
    <row r="9739" spans="1:25" s="76" customFormat="1">
      <c r="A9739" s="250" t="s">
        <v>2710</v>
      </c>
      <c r="B9739" s="250"/>
      <c r="C9739" s="250"/>
      <c r="D9739" s="250"/>
      <c r="E9739" s="250"/>
      <c r="F9739" s="250"/>
      <c r="G9739" s="250"/>
      <c r="H9739" s="250"/>
      <c r="I9739" s="75">
        <f t="shared" ref="I9739:P9739" si="8530">SUM(I9789,I9839,I9889,I9939,I9989,I10039,I10089,I10139,I10189)</f>
        <v>2101316</v>
      </c>
      <c r="J9739" s="75">
        <f t="shared" si="8530"/>
        <v>2095100</v>
      </c>
      <c r="K9739" s="75">
        <f t="shared" si="8530"/>
        <v>6216</v>
      </c>
      <c r="L9739" s="75">
        <f t="shared" si="8530"/>
        <v>3000</v>
      </c>
      <c r="M9739" s="75">
        <f t="shared" si="8530"/>
        <v>0</v>
      </c>
      <c r="N9739" s="75">
        <f t="shared" si="8530"/>
        <v>3216</v>
      </c>
      <c r="O9739" s="75">
        <f t="shared" si="8530"/>
        <v>0</v>
      </c>
      <c r="P9739" s="75">
        <f t="shared" si="8530"/>
        <v>0</v>
      </c>
      <c r="Q9739" s="75">
        <f t="shared" ref="Q9739:R9739" si="8531">SUM(Q9789,Q9839,Q9889,Q9939,Q9989,Q10039,Q10089,Q10139,Q10189)</f>
        <v>2108761</v>
      </c>
      <c r="R9739" s="75">
        <f t="shared" si="8531"/>
        <v>2096983</v>
      </c>
      <c r="S9739" s="75">
        <f t="shared" ref="S9739" si="8532">SUM(S9789,S9839,S9889,S9939,S9989,S10039,S10089,S10139,S10189)</f>
        <v>1634669</v>
      </c>
      <c r="T9739" s="75">
        <f t="shared" ref="T9739:X9739" si="8533">SUM(T9789,T9839,T9889,T9939,T9989,T10039,T10089,T10139,T10189)</f>
        <v>462314</v>
      </c>
      <c r="U9739" s="75">
        <f t="shared" si="8533"/>
        <v>157400</v>
      </c>
      <c r="V9739" s="75">
        <f t="shared" si="8533"/>
        <v>152200</v>
      </c>
      <c r="W9739" s="75">
        <f t="shared" si="8533"/>
        <v>152714</v>
      </c>
      <c r="X9739" s="75">
        <f t="shared" si="8533"/>
        <v>2096983</v>
      </c>
      <c r="Y9739" s="238">
        <f t="shared" si="8489"/>
        <v>100</v>
      </c>
    </row>
    <row r="9740" spans="1:25" s="76" customFormat="1">
      <c r="A9740" s="250" t="s">
        <v>2711</v>
      </c>
      <c r="B9740" s="250"/>
      <c r="C9740" s="250"/>
      <c r="D9740" s="250"/>
      <c r="E9740" s="250"/>
      <c r="F9740" s="250"/>
      <c r="G9740" s="250"/>
      <c r="H9740" s="250"/>
      <c r="I9740" s="75">
        <f t="shared" ref="I9740:P9740" si="8534">SUM(I9790,I9840,I9890,I9940,I9990,I10040,I10090,I10140,I10190)</f>
        <v>4258385</v>
      </c>
      <c r="J9740" s="75">
        <f t="shared" si="8534"/>
        <v>4254425</v>
      </c>
      <c r="K9740" s="75">
        <f t="shared" si="8534"/>
        <v>3960</v>
      </c>
      <c r="L9740" s="75">
        <f t="shared" si="8534"/>
        <v>3960</v>
      </c>
      <c r="M9740" s="75">
        <f t="shared" si="8534"/>
        <v>0</v>
      </c>
      <c r="N9740" s="75">
        <f t="shared" si="8534"/>
        <v>0</v>
      </c>
      <c r="O9740" s="75">
        <f t="shared" si="8534"/>
        <v>0</v>
      </c>
      <c r="P9740" s="75">
        <f t="shared" si="8534"/>
        <v>0</v>
      </c>
      <c r="Q9740" s="75">
        <f t="shared" ref="Q9740:R9740" si="8535">SUM(Q9790,Q9840,Q9890,Q9940,Q9990,Q10040,Q10090,Q10140,Q10190)</f>
        <v>4187445</v>
      </c>
      <c r="R9740" s="75">
        <f t="shared" si="8535"/>
        <v>4183485</v>
      </c>
      <c r="S9740" s="75">
        <f t="shared" ref="S9740" si="8536">SUM(S9790,S9840,S9890,S9940,S9990,S10040,S10090,S10140,S10190)</f>
        <v>3651737</v>
      </c>
      <c r="T9740" s="75">
        <f t="shared" ref="T9740:X9740" si="8537">SUM(T9790,T9840,T9890,T9940,T9990,T10040,T10090,T10140,T10190)</f>
        <v>531748</v>
      </c>
      <c r="U9740" s="75">
        <f t="shared" si="8537"/>
        <v>164814</v>
      </c>
      <c r="V9740" s="75">
        <f t="shared" si="8537"/>
        <v>190475</v>
      </c>
      <c r="W9740" s="75">
        <f t="shared" si="8537"/>
        <v>176459</v>
      </c>
      <c r="X9740" s="75">
        <f t="shared" si="8537"/>
        <v>4183485</v>
      </c>
      <c r="Y9740" s="238">
        <f t="shared" si="8489"/>
        <v>100</v>
      </c>
    </row>
    <row r="9741" spans="1:25" s="76" customFormat="1">
      <c r="A9741" s="250" t="s">
        <v>2712</v>
      </c>
      <c r="B9741" s="250"/>
      <c r="C9741" s="250"/>
      <c r="D9741" s="250"/>
      <c r="E9741" s="250"/>
      <c r="F9741" s="250"/>
      <c r="G9741" s="250"/>
      <c r="H9741" s="250"/>
      <c r="I9741" s="75">
        <f t="shared" ref="I9741:P9741" si="8538">SUM(I9791,I9841,I9891,I9941,I9991,I10041,I10091,I10141,I10191)</f>
        <v>1055600</v>
      </c>
      <c r="J9741" s="75">
        <f t="shared" si="8538"/>
        <v>1055000</v>
      </c>
      <c r="K9741" s="75">
        <f t="shared" si="8538"/>
        <v>600</v>
      </c>
      <c r="L9741" s="75">
        <f t="shared" si="8538"/>
        <v>0</v>
      </c>
      <c r="M9741" s="75">
        <f t="shared" si="8538"/>
        <v>0</v>
      </c>
      <c r="N9741" s="75">
        <f t="shared" si="8538"/>
        <v>600</v>
      </c>
      <c r="O9741" s="75">
        <f t="shared" si="8538"/>
        <v>0</v>
      </c>
      <c r="P9741" s="75">
        <f t="shared" si="8538"/>
        <v>0</v>
      </c>
      <c r="Q9741" s="75">
        <f t="shared" ref="Q9741:R9741" si="8539">SUM(Q9791,Q9841,Q9891,Q9941,Q9991,Q10041,Q10091,Q10141,Q10191)</f>
        <v>1101846</v>
      </c>
      <c r="R9741" s="75">
        <f t="shared" si="8539"/>
        <v>1057243</v>
      </c>
      <c r="S9741" s="75">
        <f t="shared" ref="S9741" si="8540">SUM(S9791,S9841,S9891,S9941,S9991,S10041,S10091,S10141,S10191)</f>
        <v>870163</v>
      </c>
      <c r="T9741" s="75">
        <f t="shared" ref="T9741:X9741" si="8541">SUM(T9791,T9841,T9891,T9941,T9991,T10041,T10091,T10141,T10191)</f>
        <v>187080</v>
      </c>
      <c r="U9741" s="75">
        <f t="shared" si="8541"/>
        <v>87850</v>
      </c>
      <c r="V9741" s="75">
        <f t="shared" si="8541"/>
        <v>85550</v>
      </c>
      <c r="W9741" s="75">
        <f t="shared" si="8541"/>
        <v>13680</v>
      </c>
      <c r="X9741" s="75">
        <f t="shared" si="8541"/>
        <v>1057243</v>
      </c>
      <c r="Y9741" s="238">
        <f t="shared" si="8489"/>
        <v>100</v>
      </c>
    </row>
    <row r="9742" spans="1:25" s="76" customFormat="1">
      <c r="A9742" s="250" t="s">
        <v>2713</v>
      </c>
      <c r="B9742" s="250"/>
      <c r="C9742" s="250"/>
      <c r="D9742" s="250"/>
      <c r="E9742" s="250"/>
      <c r="F9742" s="250"/>
      <c r="G9742" s="250"/>
      <c r="H9742" s="250"/>
      <c r="I9742" s="75">
        <f t="shared" ref="I9742:P9742" si="8542">SUM(I9792,I9842,I9892,I9942,I9992,I10042,I10092,I10142,I10192)</f>
        <v>163854</v>
      </c>
      <c r="J9742" s="75">
        <f t="shared" si="8542"/>
        <v>163854</v>
      </c>
      <c r="K9742" s="75">
        <f t="shared" si="8542"/>
        <v>0</v>
      </c>
      <c r="L9742" s="75">
        <f t="shared" si="8542"/>
        <v>0</v>
      </c>
      <c r="M9742" s="75">
        <f t="shared" si="8542"/>
        <v>0</v>
      </c>
      <c r="N9742" s="75">
        <f t="shared" si="8542"/>
        <v>0</v>
      </c>
      <c r="O9742" s="75">
        <f t="shared" si="8542"/>
        <v>0</v>
      </c>
      <c r="P9742" s="75">
        <f t="shared" si="8542"/>
        <v>0</v>
      </c>
      <c r="Q9742" s="75">
        <f t="shared" ref="Q9742:R9742" si="8543">SUM(Q9792,Q9842,Q9892,Q9942,Q9992,Q10042,Q10092,Q10142,Q10192)</f>
        <v>182950</v>
      </c>
      <c r="R9742" s="75">
        <f t="shared" si="8543"/>
        <v>182950</v>
      </c>
      <c r="S9742" s="75">
        <f t="shared" ref="S9742" si="8544">SUM(S9792,S9842,S9892,S9942,S9992,S10042,S10092,S10142,S10192)</f>
        <v>142314</v>
      </c>
      <c r="T9742" s="75">
        <f t="shared" ref="T9742:X9742" si="8545">SUM(T9792,T9842,T9892,T9942,T9992,T10042,T10092,T10142,T10192)</f>
        <v>40536</v>
      </c>
      <c r="U9742" s="75">
        <f t="shared" si="8545"/>
        <v>14158</v>
      </c>
      <c r="V9742" s="75">
        <f t="shared" si="8545"/>
        <v>13293</v>
      </c>
      <c r="W9742" s="75">
        <f t="shared" si="8545"/>
        <v>13085</v>
      </c>
      <c r="X9742" s="75">
        <f t="shared" si="8545"/>
        <v>182850</v>
      </c>
      <c r="Y9742" s="238">
        <f t="shared" si="8489"/>
        <v>99.945340256900792</v>
      </c>
    </row>
    <row r="9743" spans="1:25" s="76" customFormat="1">
      <c r="A9743" s="250" t="s">
        <v>2714</v>
      </c>
      <c r="B9743" s="250"/>
      <c r="C9743" s="250"/>
      <c r="D9743" s="250"/>
      <c r="E9743" s="250"/>
      <c r="F9743" s="250"/>
      <c r="G9743" s="250"/>
      <c r="H9743" s="250"/>
      <c r="I9743" s="75">
        <f t="shared" ref="I9743:P9743" si="8546">SUM(I9793,I9843,I9893,I9943,I9993,I10043,I10093,I10143,I10193)</f>
        <v>227900</v>
      </c>
      <c r="J9743" s="75">
        <f t="shared" si="8546"/>
        <v>227900</v>
      </c>
      <c r="K9743" s="75">
        <f t="shared" si="8546"/>
        <v>0</v>
      </c>
      <c r="L9743" s="75">
        <f t="shared" si="8546"/>
        <v>0</v>
      </c>
      <c r="M9743" s="75">
        <f t="shared" si="8546"/>
        <v>0</v>
      </c>
      <c r="N9743" s="75">
        <f t="shared" si="8546"/>
        <v>0</v>
      </c>
      <c r="O9743" s="75">
        <f t="shared" si="8546"/>
        <v>0</v>
      </c>
      <c r="P9743" s="75">
        <f t="shared" si="8546"/>
        <v>0</v>
      </c>
      <c r="Q9743" s="75">
        <f t="shared" ref="Q9743:R9743" si="8547">SUM(Q9793,Q9843,Q9893,Q9943,Q9993,Q10043,Q10093,Q10143,Q10193)</f>
        <v>198688</v>
      </c>
      <c r="R9743" s="75">
        <f t="shared" si="8547"/>
        <v>198688</v>
      </c>
      <c r="S9743" s="75">
        <f t="shared" ref="S9743" si="8548">SUM(S9793,S9843,S9893,S9943,S9993,S10043,S10093,S10143,S10193)</f>
        <v>168210</v>
      </c>
      <c r="T9743" s="75">
        <f t="shared" ref="T9743:X9743" si="8549">SUM(T9793,T9843,T9893,T9943,T9993,T10043,T10093,T10143,T10193)</f>
        <v>30478</v>
      </c>
      <c r="U9743" s="75">
        <f t="shared" si="8549"/>
        <v>13238</v>
      </c>
      <c r="V9743" s="75">
        <f t="shared" si="8549"/>
        <v>12220</v>
      </c>
      <c r="W9743" s="75">
        <f t="shared" si="8549"/>
        <v>5020</v>
      </c>
      <c r="X9743" s="75">
        <f t="shared" si="8549"/>
        <v>198688</v>
      </c>
      <c r="Y9743" s="238">
        <f t="shared" si="8489"/>
        <v>100</v>
      </c>
    </row>
    <row r="9744" spans="1:25" s="76" customFormat="1">
      <c r="A9744" s="250" t="s">
        <v>2689</v>
      </c>
      <c r="B9744" s="250"/>
      <c r="C9744" s="250"/>
      <c r="D9744" s="250"/>
      <c r="E9744" s="250"/>
      <c r="F9744" s="250"/>
      <c r="G9744" s="250"/>
      <c r="H9744" s="250"/>
      <c r="I9744" s="75">
        <f t="shared" ref="I9744:P9744" si="8550">SUM(I9794,I9844,I9894,I9944,I9994,I10044,I10094,I10144,I10194)</f>
        <v>424990</v>
      </c>
      <c r="J9744" s="75">
        <f t="shared" si="8550"/>
        <v>254990</v>
      </c>
      <c r="K9744" s="75">
        <f t="shared" si="8550"/>
        <v>170000</v>
      </c>
      <c r="L9744" s="75">
        <f t="shared" si="8550"/>
        <v>170000</v>
      </c>
      <c r="M9744" s="75">
        <f t="shared" si="8550"/>
        <v>0</v>
      </c>
      <c r="N9744" s="75">
        <f t="shared" si="8550"/>
        <v>0</v>
      </c>
      <c r="O9744" s="75">
        <f t="shared" si="8550"/>
        <v>0</v>
      </c>
      <c r="P9744" s="75">
        <f t="shared" si="8550"/>
        <v>0</v>
      </c>
      <c r="Q9744" s="75">
        <f t="shared" ref="Q9744:R9744" si="8551">SUM(Q9794,Q9844,Q9894,Q9944,Q9994,Q10044,Q10094,Q10144,Q10194)</f>
        <v>512731</v>
      </c>
      <c r="R9744" s="75">
        <f t="shared" si="8551"/>
        <v>342731</v>
      </c>
      <c r="S9744" s="75">
        <f t="shared" ref="S9744" si="8552">SUM(S9794,S9844,S9894,S9944,S9994,S10044,S10094,S10144,S10194)</f>
        <v>290248</v>
      </c>
      <c r="T9744" s="75">
        <f t="shared" ref="T9744:X9744" si="8553">SUM(T9794,T9844,T9894,T9944,T9994,T10044,T10094,T10144,T10194)</f>
        <v>52483</v>
      </c>
      <c r="U9744" s="75">
        <f t="shared" si="8553"/>
        <v>8600</v>
      </c>
      <c r="V9744" s="75">
        <f t="shared" si="8553"/>
        <v>19100</v>
      </c>
      <c r="W9744" s="75">
        <f t="shared" si="8553"/>
        <v>24783</v>
      </c>
      <c r="X9744" s="75">
        <f t="shared" si="8553"/>
        <v>342731</v>
      </c>
      <c r="Y9744" s="238">
        <f t="shared" si="8489"/>
        <v>100</v>
      </c>
    </row>
    <row r="9745" spans="1:25" s="76" customFormat="1">
      <c r="A9745" s="250" t="s">
        <v>2715</v>
      </c>
      <c r="B9745" s="250"/>
      <c r="C9745" s="250"/>
      <c r="D9745" s="250"/>
      <c r="E9745" s="250"/>
      <c r="F9745" s="250"/>
      <c r="G9745" s="250"/>
      <c r="H9745" s="250"/>
      <c r="I9745" s="75">
        <f t="shared" ref="I9745:P9745" si="8554">SUM(I9795,I9845,I9895,I9945,I9995,I10045,I10095,I10145,I10195)</f>
        <v>847564</v>
      </c>
      <c r="J9745" s="75">
        <f t="shared" si="8554"/>
        <v>537564</v>
      </c>
      <c r="K9745" s="75">
        <f t="shared" si="8554"/>
        <v>10000</v>
      </c>
      <c r="L9745" s="75">
        <f t="shared" si="8554"/>
        <v>10000</v>
      </c>
      <c r="M9745" s="75">
        <f t="shared" si="8554"/>
        <v>0</v>
      </c>
      <c r="N9745" s="75">
        <f t="shared" si="8554"/>
        <v>0</v>
      </c>
      <c r="O9745" s="75">
        <f t="shared" si="8554"/>
        <v>300000</v>
      </c>
      <c r="P9745" s="75">
        <f t="shared" si="8554"/>
        <v>0</v>
      </c>
      <c r="Q9745" s="75">
        <f t="shared" ref="Q9745:R9745" si="8555">SUM(Q9795,Q9845,Q9895,Q9945,Q9995,Q10045,Q10095,Q10145,Q10195)</f>
        <v>1257702</v>
      </c>
      <c r="R9745" s="75">
        <f t="shared" si="8555"/>
        <v>837959</v>
      </c>
      <c r="S9745" s="75">
        <f t="shared" ref="S9745" si="8556">SUM(S9795,S9845,S9895,S9945,S9995,S10045,S10095,S10145,S10195)</f>
        <v>770586</v>
      </c>
      <c r="T9745" s="75">
        <f t="shared" ref="T9745:X9745" si="8557">SUM(T9795,T9845,T9895,T9945,T9995,T10045,T10095,T10145,T10195)</f>
        <v>67273</v>
      </c>
      <c r="U9745" s="75">
        <f t="shared" si="8557"/>
        <v>43273</v>
      </c>
      <c r="V9745" s="75">
        <f t="shared" si="8557"/>
        <v>12000</v>
      </c>
      <c r="W9745" s="75">
        <f t="shared" si="8557"/>
        <v>12000</v>
      </c>
      <c r="X9745" s="75">
        <f t="shared" si="8557"/>
        <v>837859</v>
      </c>
      <c r="Y9745" s="238">
        <f t="shared" si="8489"/>
        <v>99.988066241904434</v>
      </c>
    </row>
    <row r="9746" spans="1:25" s="76" customFormat="1">
      <c r="A9746" s="250" t="s">
        <v>2716</v>
      </c>
      <c r="B9746" s="250"/>
      <c r="C9746" s="250"/>
      <c r="D9746" s="250"/>
      <c r="E9746" s="250"/>
      <c r="F9746" s="250"/>
      <c r="G9746" s="250"/>
      <c r="H9746" s="250"/>
      <c r="I9746" s="75">
        <f t="shared" ref="I9746:P9746" si="8558">SUM(I9796,I9846,I9896,I9946,I9996,I10046,I10096,I10146,I10196)</f>
        <v>5792100</v>
      </c>
      <c r="J9746" s="75">
        <f t="shared" si="8558"/>
        <v>0</v>
      </c>
      <c r="K9746" s="75">
        <f t="shared" si="8558"/>
        <v>10000</v>
      </c>
      <c r="L9746" s="75">
        <f t="shared" si="8558"/>
        <v>10000</v>
      </c>
      <c r="M9746" s="75">
        <f t="shared" si="8558"/>
        <v>0</v>
      </c>
      <c r="N9746" s="75">
        <f t="shared" si="8558"/>
        <v>0</v>
      </c>
      <c r="O9746" s="75">
        <f t="shared" si="8558"/>
        <v>5782100</v>
      </c>
      <c r="P9746" s="75">
        <f t="shared" si="8558"/>
        <v>0</v>
      </c>
      <c r="Q9746" s="75">
        <f t="shared" ref="Q9746:R9746" si="8559">SUM(Q9796,Q9846,Q9896,Q9946,Q9996,Q10046,Q10096,Q10146,Q10196)</f>
        <v>5838100</v>
      </c>
      <c r="R9746" s="75">
        <f t="shared" si="8559"/>
        <v>5828100</v>
      </c>
      <c r="S9746" s="75">
        <f t="shared" ref="S9746" si="8560">SUM(S9796,S9846,S9896,S9946,S9996,S10046,S10096,S10146,S10196)</f>
        <v>4483973</v>
      </c>
      <c r="T9746" s="75">
        <f t="shared" ref="T9746:X9746" si="8561">SUM(T9796,T9846,T9896,T9946,T9996,T10046,T10096,T10146,T10196)</f>
        <v>1339450</v>
      </c>
      <c r="U9746" s="75">
        <f t="shared" si="8561"/>
        <v>527700</v>
      </c>
      <c r="V9746" s="75">
        <f t="shared" si="8561"/>
        <v>508250</v>
      </c>
      <c r="W9746" s="75">
        <f t="shared" si="8561"/>
        <v>303500</v>
      </c>
      <c r="X9746" s="75">
        <f t="shared" si="8561"/>
        <v>5823423</v>
      </c>
      <c r="Y9746" s="238">
        <f t="shared" si="8489"/>
        <v>99.919750862202093</v>
      </c>
    </row>
    <row r="9747" spans="1:25" s="76" customFormat="1">
      <c r="A9747" s="250" t="s">
        <v>2717</v>
      </c>
      <c r="B9747" s="250"/>
      <c r="C9747" s="250"/>
      <c r="D9747" s="250"/>
      <c r="E9747" s="250"/>
      <c r="F9747" s="250"/>
      <c r="G9747" s="250"/>
      <c r="H9747" s="250"/>
      <c r="I9747" s="75">
        <f t="shared" ref="I9747:P9747" si="8562">SUM(I9797,I9847,I9897,I9947,I9997,I10047,I10097,I10147,I10197)</f>
        <v>3408074</v>
      </c>
      <c r="J9747" s="75">
        <f t="shared" si="8562"/>
        <v>3403074</v>
      </c>
      <c r="K9747" s="75">
        <f t="shared" si="8562"/>
        <v>5000</v>
      </c>
      <c r="L9747" s="75">
        <f t="shared" si="8562"/>
        <v>5000</v>
      </c>
      <c r="M9747" s="75">
        <f t="shared" si="8562"/>
        <v>0</v>
      </c>
      <c r="N9747" s="75">
        <f t="shared" si="8562"/>
        <v>0</v>
      </c>
      <c r="O9747" s="75">
        <f t="shared" si="8562"/>
        <v>0</v>
      </c>
      <c r="P9747" s="75">
        <f t="shared" si="8562"/>
        <v>0</v>
      </c>
      <c r="Q9747" s="75">
        <f t="shared" ref="Q9747:R9747" si="8563">SUM(Q9797,Q9847,Q9897,Q9947,Q9997,Q10047,Q10097,Q10147,Q10197)</f>
        <v>3784478</v>
      </c>
      <c r="R9747" s="75">
        <f t="shared" si="8563"/>
        <v>3779478</v>
      </c>
      <c r="S9747" s="75">
        <f t="shared" ref="S9747" si="8564">SUM(S9797,S9847,S9897,S9947,S9997,S10047,S10097,S10147,S10197)</f>
        <v>2471203</v>
      </c>
      <c r="T9747" s="75">
        <f t="shared" ref="T9747:X9747" si="8565">SUM(T9797,T9847,T9897,T9947,T9997,T10047,T10097,T10147,T10197)</f>
        <v>1308275</v>
      </c>
      <c r="U9747" s="75">
        <f t="shared" si="8565"/>
        <v>217412</v>
      </c>
      <c r="V9747" s="75">
        <f t="shared" si="8565"/>
        <v>269000</v>
      </c>
      <c r="W9747" s="75">
        <f t="shared" si="8565"/>
        <v>821863</v>
      </c>
      <c r="X9747" s="75">
        <f t="shared" si="8565"/>
        <v>3779478</v>
      </c>
      <c r="Y9747" s="238">
        <f t="shared" si="8489"/>
        <v>100</v>
      </c>
    </row>
    <row r="9748" spans="1:25" s="76" customFormat="1">
      <c r="A9748" s="250" t="s">
        <v>2718</v>
      </c>
      <c r="B9748" s="250"/>
      <c r="C9748" s="250"/>
      <c r="D9748" s="250"/>
      <c r="E9748" s="250"/>
      <c r="F9748" s="250"/>
      <c r="G9748" s="250"/>
      <c r="H9748" s="250"/>
      <c r="I9748" s="75">
        <f t="shared" ref="I9748:P9748" si="8566">SUM(I9798,I9848,I9898,I9948,I9998,I10048,I10098,I10148,I10198)</f>
        <v>5482800</v>
      </c>
      <c r="J9748" s="75">
        <f t="shared" si="8566"/>
        <v>5482800</v>
      </c>
      <c r="K9748" s="75">
        <f t="shared" si="8566"/>
        <v>0</v>
      </c>
      <c r="L9748" s="75">
        <f t="shared" si="8566"/>
        <v>0</v>
      </c>
      <c r="M9748" s="75">
        <f t="shared" si="8566"/>
        <v>0</v>
      </c>
      <c r="N9748" s="75">
        <f t="shared" si="8566"/>
        <v>0</v>
      </c>
      <c r="O9748" s="75">
        <f t="shared" si="8566"/>
        <v>0</v>
      </c>
      <c r="P9748" s="75">
        <f t="shared" si="8566"/>
        <v>0</v>
      </c>
      <c r="Q9748" s="75">
        <f t="shared" ref="Q9748:R9748" si="8567">SUM(Q9798,Q9848,Q9898,Q9948,Q9998,Q10048,Q10098,Q10148,Q10198)</f>
        <v>7674063</v>
      </c>
      <c r="R9748" s="75">
        <f t="shared" si="8567"/>
        <v>7674063</v>
      </c>
      <c r="S9748" s="75">
        <f t="shared" ref="S9748" si="8568">SUM(S9798,S9848,S9898,S9948,S9998,S10048,S10098,S10148,S10198)</f>
        <v>2372000</v>
      </c>
      <c r="T9748" s="75">
        <f t="shared" ref="T9748:X9748" si="8569">SUM(T9798,T9848,T9898,T9948,T9998,T10048,T10098,T10148,T10198)</f>
        <v>5302063</v>
      </c>
      <c r="U9748" s="75">
        <f t="shared" si="8569"/>
        <v>1207000</v>
      </c>
      <c r="V9748" s="75">
        <f t="shared" si="8569"/>
        <v>466000</v>
      </c>
      <c r="W9748" s="75">
        <f t="shared" si="8569"/>
        <v>3629063</v>
      </c>
      <c r="X9748" s="75">
        <f t="shared" si="8569"/>
        <v>7674063</v>
      </c>
      <c r="Y9748" s="238">
        <f t="shared" si="8489"/>
        <v>100</v>
      </c>
    </row>
    <row r="9749" spans="1:25" s="76" customFormat="1">
      <c r="A9749" s="250" t="s">
        <v>2719</v>
      </c>
      <c r="B9749" s="250"/>
      <c r="C9749" s="250"/>
      <c r="D9749" s="250"/>
      <c r="E9749" s="250"/>
      <c r="F9749" s="250"/>
      <c r="G9749" s="250"/>
      <c r="H9749" s="250"/>
      <c r="I9749" s="75">
        <f t="shared" ref="I9749:P9749" si="8570">SUM(I9799,I9849,I9899,I9949,I9999,I10049,I10099,I10149,I10199)</f>
        <v>317200</v>
      </c>
      <c r="J9749" s="75">
        <f t="shared" si="8570"/>
        <v>317200</v>
      </c>
      <c r="K9749" s="75">
        <f t="shared" si="8570"/>
        <v>0</v>
      </c>
      <c r="L9749" s="75">
        <f t="shared" si="8570"/>
        <v>0</v>
      </c>
      <c r="M9749" s="75">
        <f t="shared" si="8570"/>
        <v>0</v>
      </c>
      <c r="N9749" s="75">
        <f t="shared" si="8570"/>
        <v>0</v>
      </c>
      <c r="O9749" s="75">
        <f t="shared" si="8570"/>
        <v>0</v>
      </c>
      <c r="P9749" s="75">
        <f t="shared" si="8570"/>
        <v>0</v>
      </c>
      <c r="Q9749" s="75">
        <f t="shared" ref="Q9749:R9749" si="8571">SUM(Q9799,Q9849,Q9899,Q9949,Q9999,Q10049,Q10099,Q10149,Q10199)</f>
        <v>237230</v>
      </c>
      <c r="R9749" s="75">
        <f t="shared" si="8571"/>
        <v>237230</v>
      </c>
      <c r="S9749" s="75">
        <f t="shared" ref="S9749" si="8572">SUM(S9799,S9849,S9899,S9949,S9999,S10049,S10099,S10149,S10199)</f>
        <v>222059</v>
      </c>
      <c r="T9749" s="75">
        <f t="shared" ref="T9749:X9749" si="8573">SUM(T9799,T9849,T9899,T9949,T9999,T10049,T10099,T10149,T10199)</f>
        <v>14671</v>
      </c>
      <c r="U9749" s="75">
        <f t="shared" si="8573"/>
        <v>5511</v>
      </c>
      <c r="V9749" s="75">
        <f t="shared" si="8573"/>
        <v>4550</v>
      </c>
      <c r="W9749" s="75">
        <f t="shared" si="8573"/>
        <v>4610</v>
      </c>
      <c r="X9749" s="75">
        <f t="shared" si="8573"/>
        <v>236730</v>
      </c>
      <c r="Y9749" s="238">
        <f t="shared" si="8489"/>
        <v>99.789234076634486</v>
      </c>
    </row>
    <row r="9750" spans="1:25" s="76" customFormat="1">
      <c r="A9750" s="250" t="s">
        <v>2720</v>
      </c>
      <c r="B9750" s="250"/>
      <c r="C9750" s="250"/>
      <c r="D9750" s="250"/>
      <c r="E9750" s="250"/>
      <c r="F9750" s="250"/>
      <c r="G9750" s="250"/>
      <c r="H9750" s="250"/>
      <c r="I9750" s="75">
        <f t="shared" ref="I9750:P9750" si="8574">SUM(I9800,I9850,I9900,I9950,I10000,I10050,I10100,I10150,I10200)</f>
        <v>0</v>
      </c>
      <c r="J9750" s="75">
        <f t="shared" si="8574"/>
        <v>0</v>
      </c>
      <c r="K9750" s="75">
        <f t="shared" si="8574"/>
        <v>0</v>
      </c>
      <c r="L9750" s="75">
        <f t="shared" si="8574"/>
        <v>0</v>
      </c>
      <c r="M9750" s="75">
        <f t="shared" si="8574"/>
        <v>0</v>
      </c>
      <c r="N9750" s="75">
        <f t="shared" si="8574"/>
        <v>0</v>
      </c>
      <c r="O9750" s="75">
        <f t="shared" si="8574"/>
        <v>0</v>
      </c>
      <c r="P9750" s="75">
        <f t="shared" si="8574"/>
        <v>0</v>
      </c>
      <c r="Q9750" s="75">
        <f t="shared" ref="Q9750:R9750" si="8575">SUM(Q9800,Q9850,Q9900,Q9950,Q10000,Q10050,Q10100,Q10150,Q10200)</f>
        <v>0</v>
      </c>
      <c r="R9750" s="75">
        <f t="shared" si="8575"/>
        <v>0</v>
      </c>
      <c r="S9750" s="75">
        <f t="shared" ref="S9750" si="8576">SUM(S9800,S9850,S9900,S9950,S10000,S10050,S10100,S10150,S10200)</f>
        <v>0</v>
      </c>
      <c r="T9750" s="75">
        <f t="shared" ref="T9750:X9750" si="8577">SUM(T9800,T9850,T9900,T9950,T10000,T10050,T10100,T10150,T10200)</f>
        <v>0</v>
      </c>
      <c r="U9750" s="75">
        <f t="shared" si="8577"/>
        <v>0</v>
      </c>
      <c r="V9750" s="75">
        <f t="shared" si="8577"/>
        <v>0</v>
      </c>
      <c r="W9750" s="75">
        <f t="shared" si="8577"/>
        <v>0</v>
      </c>
      <c r="X9750" s="75">
        <f t="shared" si="8577"/>
        <v>0</v>
      </c>
      <c r="Y9750" s="238">
        <f t="shared" si="8489"/>
        <v>0</v>
      </c>
    </row>
    <row r="9751" spans="1:25" s="76" customFormat="1">
      <c r="A9751" s="250" t="s">
        <v>2692</v>
      </c>
      <c r="B9751" s="250"/>
      <c r="C9751" s="250"/>
      <c r="D9751" s="250"/>
      <c r="E9751" s="250"/>
      <c r="F9751" s="250"/>
      <c r="G9751" s="250"/>
      <c r="H9751" s="250"/>
      <c r="I9751" s="75">
        <f t="shared" ref="I9751:P9751" si="8578">SUM(I9801,I9851,I9901,I9951,I10001,I10051,I10101,I10151,I10201)</f>
        <v>454943</v>
      </c>
      <c r="J9751" s="75">
        <f t="shared" si="8578"/>
        <v>354943</v>
      </c>
      <c r="K9751" s="75">
        <f t="shared" si="8578"/>
        <v>100000</v>
      </c>
      <c r="L9751" s="75">
        <f t="shared" si="8578"/>
        <v>0</v>
      </c>
      <c r="M9751" s="75">
        <f t="shared" si="8578"/>
        <v>0</v>
      </c>
      <c r="N9751" s="75">
        <f t="shared" si="8578"/>
        <v>100000</v>
      </c>
      <c r="O9751" s="75">
        <f t="shared" si="8578"/>
        <v>0</v>
      </c>
      <c r="P9751" s="75">
        <f t="shared" si="8578"/>
        <v>0</v>
      </c>
      <c r="Q9751" s="75">
        <f t="shared" ref="Q9751:R9751" si="8579">SUM(Q9801,Q9851,Q9901,Q9951,Q10001,Q10051,Q10101,Q10151,Q10201)</f>
        <v>503054</v>
      </c>
      <c r="R9751" s="75">
        <f t="shared" si="8579"/>
        <v>400254</v>
      </c>
      <c r="S9751" s="75">
        <f t="shared" ref="S9751" si="8580">SUM(S9801,S9851,S9901,S9951,S10001,S10051,S10101,S10151,S10201)</f>
        <v>359409</v>
      </c>
      <c r="T9751" s="75">
        <f t="shared" ref="T9751:X9751" si="8581">SUM(T9801,T9851,T9901,T9951,T10001,T10051,T10101,T10151,T10201)</f>
        <v>40845</v>
      </c>
      <c r="U9751" s="75">
        <f t="shared" si="8581"/>
        <v>18518</v>
      </c>
      <c r="V9751" s="75">
        <f t="shared" si="8581"/>
        <v>11215</v>
      </c>
      <c r="W9751" s="75">
        <f t="shared" si="8581"/>
        <v>11112</v>
      </c>
      <c r="X9751" s="75">
        <f t="shared" si="8581"/>
        <v>400254</v>
      </c>
      <c r="Y9751" s="238">
        <f t="shared" si="8489"/>
        <v>100</v>
      </c>
    </row>
    <row r="9752" spans="1:25" s="76" customFormat="1">
      <c r="A9752" s="250" t="s">
        <v>2721</v>
      </c>
      <c r="B9752" s="250"/>
      <c r="C9752" s="250"/>
      <c r="D9752" s="250"/>
      <c r="E9752" s="250"/>
      <c r="F9752" s="250"/>
      <c r="G9752" s="250"/>
      <c r="H9752" s="250"/>
      <c r="I9752" s="75">
        <f t="shared" ref="I9752:P9752" si="8582">SUM(I9802,I9852,I9902,I9952,I10002,I10052,I10102,I10152,I10202)</f>
        <v>2516600</v>
      </c>
      <c r="J9752" s="75">
        <f t="shared" si="8582"/>
        <v>2516600</v>
      </c>
      <c r="K9752" s="75">
        <f t="shared" si="8582"/>
        <v>0</v>
      </c>
      <c r="L9752" s="75">
        <f t="shared" si="8582"/>
        <v>0</v>
      </c>
      <c r="M9752" s="75">
        <f t="shared" si="8582"/>
        <v>0</v>
      </c>
      <c r="N9752" s="75">
        <f t="shared" si="8582"/>
        <v>0</v>
      </c>
      <c r="O9752" s="75">
        <f t="shared" si="8582"/>
        <v>0</v>
      </c>
      <c r="P9752" s="75">
        <f t="shared" si="8582"/>
        <v>0</v>
      </c>
      <c r="Q9752" s="75">
        <f t="shared" ref="Q9752:R9752" si="8583">SUM(Q9802,Q9852,Q9902,Q9952,Q10002,Q10052,Q10102,Q10152,Q10202)</f>
        <v>2559811</v>
      </c>
      <c r="R9752" s="75">
        <f t="shared" si="8583"/>
        <v>2509811</v>
      </c>
      <c r="S9752" s="75">
        <f t="shared" ref="S9752" si="8584">SUM(S9802,S9852,S9902,S9952,S10002,S10052,S10102,S10152,S10202)</f>
        <v>2331829</v>
      </c>
      <c r="T9752" s="75">
        <f t="shared" ref="T9752:X9752" si="8585">SUM(T9802,T9852,T9902,T9952,T10002,T10052,T10102,T10152,T10202)</f>
        <v>177982</v>
      </c>
      <c r="U9752" s="75">
        <f t="shared" si="8585"/>
        <v>62982</v>
      </c>
      <c r="V9752" s="75">
        <f t="shared" si="8585"/>
        <v>52500</v>
      </c>
      <c r="W9752" s="75">
        <f t="shared" si="8585"/>
        <v>62500</v>
      </c>
      <c r="X9752" s="75">
        <f t="shared" si="8585"/>
        <v>2509811</v>
      </c>
      <c r="Y9752" s="238">
        <f t="shared" si="8489"/>
        <v>100</v>
      </c>
    </row>
    <row r="9753" spans="1:25" s="76" customFormat="1">
      <c r="A9753" s="250" t="s">
        <v>2722</v>
      </c>
      <c r="B9753" s="250"/>
      <c r="C9753" s="250"/>
      <c r="D9753" s="250"/>
      <c r="E9753" s="250"/>
      <c r="F9753" s="250"/>
      <c r="G9753" s="250"/>
      <c r="H9753" s="250"/>
      <c r="I9753" s="75">
        <f t="shared" ref="I9753:P9753" si="8586">SUM(I9803,I9853,I9903,I9953,I10003,I10053,I10103,I10153,I10203)</f>
        <v>258500</v>
      </c>
      <c r="J9753" s="75">
        <f t="shared" si="8586"/>
        <v>258500</v>
      </c>
      <c r="K9753" s="75">
        <f t="shared" si="8586"/>
        <v>0</v>
      </c>
      <c r="L9753" s="75">
        <f t="shared" si="8586"/>
        <v>0</v>
      </c>
      <c r="M9753" s="75">
        <f t="shared" si="8586"/>
        <v>0</v>
      </c>
      <c r="N9753" s="75">
        <f t="shared" si="8586"/>
        <v>0</v>
      </c>
      <c r="O9753" s="75">
        <f t="shared" si="8586"/>
        <v>0</v>
      </c>
      <c r="P9753" s="75">
        <f t="shared" si="8586"/>
        <v>0</v>
      </c>
      <c r="Q9753" s="75">
        <f t="shared" ref="Q9753:R9753" si="8587">SUM(Q9803,Q9853,Q9903,Q9953,Q10003,Q10053,Q10103,Q10153,Q10203)</f>
        <v>329294</v>
      </c>
      <c r="R9753" s="75">
        <f t="shared" si="8587"/>
        <v>329294</v>
      </c>
      <c r="S9753" s="75">
        <f t="shared" ref="S9753" si="8588">SUM(S9803,S9853,S9903,S9953,S10003,S10053,S10103,S10153,S10203)</f>
        <v>255572</v>
      </c>
      <c r="T9753" s="75">
        <f t="shared" ref="T9753:X9753" si="8589">SUM(T9803,T9853,T9903,T9953,T10003,T10053,T10103,T10153,T10203)</f>
        <v>73722</v>
      </c>
      <c r="U9753" s="75">
        <f t="shared" si="8589"/>
        <v>25748</v>
      </c>
      <c r="V9753" s="75">
        <f t="shared" si="8589"/>
        <v>23987</v>
      </c>
      <c r="W9753" s="75">
        <f t="shared" si="8589"/>
        <v>23987</v>
      </c>
      <c r="X9753" s="75">
        <f t="shared" si="8589"/>
        <v>329294</v>
      </c>
      <c r="Y9753" s="238">
        <f t="shared" si="8489"/>
        <v>100</v>
      </c>
    </row>
    <row r="9754" spans="1:25" s="76" customFormat="1">
      <c r="A9754" s="250" t="s">
        <v>2788</v>
      </c>
      <c r="B9754" s="250"/>
      <c r="C9754" s="250"/>
      <c r="D9754" s="250"/>
      <c r="E9754" s="250"/>
      <c r="F9754" s="250"/>
      <c r="G9754" s="250"/>
      <c r="H9754" s="250"/>
      <c r="I9754" s="75">
        <f t="shared" ref="I9754:P9754" si="8590">SUM(I9804,I9854,I9904,I9954,I10004,I10054,I10104,I10154,I10204)</f>
        <v>688000</v>
      </c>
      <c r="J9754" s="75">
        <f t="shared" si="8590"/>
        <v>688000</v>
      </c>
      <c r="K9754" s="75">
        <f t="shared" si="8590"/>
        <v>0</v>
      </c>
      <c r="L9754" s="75">
        <f t="shared" si="8590"/>
        <v>0</v>
      </c>
      <c r="M9754" s="75">
        <f t="shared" si="8590"/>
        <v>0</v>
      </c>
      <c r="N9754" s="75">
        <f t="shared" si="8590"/>
        <v>0</v>
      </c>
      <c r="O9754" s="75">
        <f t="shared" si="8590"/>
        <v>0</v>
      </c>
      <c r="P9754" s="75">
        <f t="shared" si="8590"/>
        <v>0</v>
      </c>
      <c r="Q9754" s="75">
        <f t="shared" ref="Q9754:R9754" si="8591">SUM(Q9804,Q9854,Q9904,Q9954,Q10004,Q10054,Q10104,Q10154,Q10204)</f>
        <v>882587</v>
      </c>
      <c r="R9754" s="75">
        <f t="shared" si="8591"/>
        <v>793970</v>
      </c>
      <c r="S9754" s="75">
        <f t="shared" ref="S9754" si="8592">SUM(S9804,S9854,S9904,S9954,S10004,S10054,S10104,S10154,S10204)</f>
        <v>655021</v>
      </c>
      <c r="T9754" s="75">
        <f t="shared" ref="T9754:X9754" si="8593">SUM(T9804,T9854,T9904,T9954,T10004,T10054,T10104,T10154,T10204)</f>
        <v>130653</v>
      </c>
      <c r="U9754" s="75">
        <f t="shared" si="8593"/>
        <v>79453</v>
      </c>
      <c r="V9754" s="75">
        <f t="shared" si="8593"/>
        <v>26800</v>
      </c>
      <c r="W9754" s="75">
        <f t="shared" si="8593"/>
        <v>24400</v>
      </c>
      <c r="X9754" s="75">
        <f t="shared" si="8593"/>
        <v>785674</v>
      </c>
      <c r="Y9754" s="238">
        <f t="shared" si="8489"/>
        <v>98.955124249027037</v>
      </c>
    </row>
    <row r="9755" spans="1:25" s="76" customFormat="1">
      <c r="A9755" s="250" t="s">
        <v>2723</v>
      </c>
      <c r="B9755" s="250"/>
      <c r="C9755" s="250"/>
      <c r="D9755" s="250"/>
      <c r="E9755" s="250"/>
      <c r="F9755" s="250"/>
      <c r="G9755" s="250"/>
      <c r="H9755" s="250"/>
      <c r="I9755" s="75">
        <f t="shared" ref="I9755:P9755" si="8594">SUM(I9805,I9855,I9905,I9955,I10005,I10055,I10105,I10155,I10205)</f>
        <v>10946080</v>
      </c>
      <c r="J9755" s="75">
        <f t="shared" si="8594"/>
        <v>8394371</v>
      </c>
      <c r="K9755" s="75">
        <f t="shared" si="8594"/>
        <v>2551709</v>
      </c>
      <c r="L9755" s="75">
        <f t="shared" si="8594"/>
        <v>2272055</v>
      </c>
      <c r="M9755" s="75">
        <f t="shared" si="8594"/>
        <v>9000</v>
      </c>
      <c r="N9755" s="75">
        <f t="shared" si="8594"/>
        <v>270654</v>
      </c>
      <c r="O9755" s="75">
        <f t="shared" si="8594"/>
        <v>0</v>
      </c>
      <c r="P9755" s="75">
        <f t="shared" si="8594"/>
        <v>0</v>
      </c>
      <c r="Q9755" s="75">
        <f t="shared" ref="Q9755:R9755" si="8595">SUM(Q9805,Q9855,Q9905,Q9955,Q10005,Q10055,Q10105,Q10155,Q10205)</f>
        <v>12456996</v>
      </c>
      <c r="R9755" s="75">
        <f t="shared" si="8595"/>
        <v>8948701</v>
      </c>
      <c r="S9755" s="75">
        <f t="shared" ref="S9755" si="8596">SUM(S9805,S9855,S9905,S9955,S10005,S10055,S10105,S10155,S10205)</f>
        <v>7373202</v>
      </c>
      <c r="T9755" s="75">
        <f t="shared" ref="T9755:X9755" si="8597">SUM(T9805,T9855,T9905,T9955,T10005,T10055,T10105,T10155,T10205)</f>
        <v>1578351</v>
      </c>
      <c r="U9755" s="75">
        <f t="shared" si="8597"/>
        <v>674445</v>
      </c>
      <c r="V9755" s="75">
        <f t="shared" si="8597"/>
        <v>552051</v>
      </c>
      <c r="W9755" s="75">
        <f t="shared" si="8597"/>
        <v>351855</v>
      </c>
      <c r="X9755" s="75">
        <f t="shared" si="8597"/>
        <v>8951553</v>
      </c>
      <c r="Y9755" s="238">
        <f t="shared" si="8489"/>
        <v>100.03187054746829</v>
      </c>
    </row>
    <row r="9756" spans="1:25" s="76" customFormat="1">
      <c r="A9756" s="273" t="s">
        <v>2724</v>
      </c>
      <c r="B9756" s="250"/>
      <c r="C9756" s="250"/>
      <c r="D9756" s="250"/>
      <c r="E9756" s="250"/>
      <c r="F9756" s="250"/>
      <c r="G9756" s="250"/>
      <c r="H9756" s="250"/>
      <c r="I9756" s="75">
        <f t="shared" ref="I9756:P9756" si="8598">SUM(I9806,I9856,I9906,I9956,I10006,I10056,I10106,I10156,I10206)</f>
        <v>6689001</v>
      </c>
      <c r="J9756" s="75">
        <f t="shared" si="8598"/>
        <v>4558571</v>
      </c>
      <c r="K9756" s="75">
        <f t="shared" si="8598"/>
        <v>2130430</v>
      </c>
      <c r="L9756" s="75">
        <f t="shared" si="8598"/>
        <v>2110612</v>
      </c>
      <c r="M9756" s="75">
        <f t="shared" si="8598"/>
        <v>17000</v>
      </c>
      <c r="N9756" s="75">
        <f t="shared" si="8598"/>
        <v>2818</v>
      </c>
      <c r="O9756" s="75">
        <f t="shared" si="8598"/>
        <v>0</v>
      </c>
      <c r="P9756" s="75">
        <f t="shared" si="8598"/>
        <v>0</v>
      </c>
      <c r="Q9756" s="75">
        <f t="shared" ref="Q9756:R9756" si="8599">SUM(Q9806,Q9856,Q9906,Q9956,Q10006,Q10056,Q10106,Q10156,Q10206)</f>
        <v>7136904</v>
      </c>
      <c r="R9756" s="75">
        <f t="shared" si="8599"/>
        <v>4789581</v>
      </c>
      <c r="S9756" s="75">
        <f t="shared" ref="S9756" si="8600">SUM(S9806,S9856,S9906,S9956,S10006,S10056,S10106,S10156,S10206)</f>
        <v>4107136</v>
      </c>
      <c r="T9756" s="75">
        <f t="shared" ref="T9756:X9756" si="8601">SUM(T9806,T9856,T9906,T9956,T10006,T10056,T10106,T10156,T10206)</f>
        <v>682372</v>
      </c>
      <c r="U9756" s="75">
        <f t="shared" si="8601"/>
        <v>355684</v>
      </c>
      <c r="V9756" s="75">
        <f t="shared" si="8601"/>
        <v>200471</v>
      </c>
      <c r="W9756" s="75">
        <f t="shared" si="8601"/>
        <v>126217</v>
      </c>
      <c r="X9756" s="75">
        <f t="shared" si="8601"/>
        <v>4789508</v>
      </c>
      <c r="Y9756" s="238">
        <f t="shared" si="8489"/>
        <v>99.998475858326657</v>
      </c>
    </row>
    <row r="9757" spans="1:25" s="76" customFormat="1">
      <c r="A9757" s="250" t="s">
        <v>2725</v>
      </c>
      <c r="B9757" s="250"/>
      <c r="C9757" s="250"/>
      <c r="D9757" s="250"/>
      <c r="E9757" s="250"/>
      <c r="F9757" s="250"/>
      <c r="G9757" s="250"/>
      <c r="H9757" s="250"/>
      <c r="I9757" s="75">
        <f t="shared" ref="I9757:P9757" si="8602">SUM(I9807,I9857,I9907,I9957,I10007,I10057,I10107,I10157,I10207)</f>
        <v>2921000</v>
      </c>
      <c r="J9757" s="75">
        <f t="shared" si="8602"/>
        <v>2485000</v>
      </c>
      <c r="K9757" s="75">
        <f t="shared" si="8602"/>
        <v>436000</v>
      </c>
      <c r="L9757" s="75">
        <f t="shared" si="8602"/>
        <v>172000</v>
      </c>
      <c r="M9757" s="75">
        <f t="shared" si="8602"/>
        <v>0</v>
      </c>
      <c r="N9757" s="75">
        <f t="shared" si="8602"/>
        <v>264000</v>
      </c>
      <c r="O9757" s="75">
        <f t="shared" si="8602"/>
        <v>0</v>
      </c>
      <c r="P9757" s="75">
        <f t="shared" si="8602"/>
        <v>0</v>
      </c>
      <c r="Q9757" s="75">
        <f t="shared" ref="Q9757:R9757" si="8603">SUM(Q9807,Q9857,Q9907,Q9957,Q10007,Q10057,Q10107,Q10157,Q10207)</f>
        <v>3206372</v>
      </c>
      <c r="R9757" s="75">
        <f t="shared" si="8603"/>
        <v>2499041</v>
      </c>
      <c r="S9757" s="75">
        <f t="shared" ref="S9757" si="8604">SUM(S9807,S9857,S9907,S9957,S10007,S10057,S10107,S10157,S10207)</f>
        <v>1552316</v>
      </c>
      <c r="T9757" s="75">
        <f t="shared" ref="T9757:X9757" si="8605">SUM(T9807,T9857,T9907,T9957,T10007,T10057,T10107,T10157,T10207)</f>
        <v>946725</v>
      </c>
      <c r="U9757" s="75">
        <f t="shared" si="8605"/>
        <v>407709</v>
      </c>
      <c r="V9757" s="75">
        <f t="shared" si="8605"/>
        <v>277508</v>
      </c>
      <c r="W9757" s="75">
        <f t="shared" si="8605"/>
        <v>261508</v>
      </c>
      <c r="X9757" s="75">
        <f t="shared" si="8605"/>
        <v>2499041</v>
      </c>
      <c r="Y9757" s="238">
        <f t="shared" si="8489"/>
        <v>100</v>
      </c>
    </row>
    <row r="9758" spans="1:25" s="76" customFormat="1">
      <c r="A9758" s="250" t="s">
        <v>2694</v>
      </c>
      <c r="B9758" s="250"/>
      <c r="C9758" s="250"/>
      <c r="D9758" s="250"/>
      <c r="E9758" s="250"/>
      <c r="F9758" s="250"/>
      <c r="G9758" s="250"/>
      <c r="H9758" s="250"/>
      <c r="I9758" s="75">
        <f t="shared" ref="I9758:P9758" si="8606">SUM(I9808,I9858,I9908,I9958,I10008,I10058,I10108,I10158,I10208)</f>
        <v>63000</v>
      </c>
      <c r="J9758" s="75">
        <f t="shared" si="8606"/>
        <v>63000</v>
      </c>
      <c r="K9758" s="75">
        <f t="shared" si="8606"/>
        <v>0</v>
      </c>
      <c r="L9758" s="75">
        <f t="shared" si="8606"/>
        <v>0</v>
      </c>
      <c r="M9758" s="75">
        <f t="shared" si="8606"/>
        <v>0</v>
      </c>
      <c r="N9758" s="75">
        <f t="shared" si="8606"/>
        <v>0</v>
      </c>
      <c r="O9758" s="75">
        <f t="shared" si="8606"/>
        <v>0</v>
      </c>
      <c r="P9758" s="75">
        <f t="shared" si="8606"/>
        <v>0</v>
      </c>
      <c r="Q9758" s="75">
        <f t="shared" ref="Q9758:R9758" si="8607">SUM(Q9808,Q9858,Q9908,Q9958,Q10008,Q10058,Q10108,Q10158,Q10208)</f>
        <v>584900</v>
      </c>
      <c r="R9758" s="75">
        <f t="shared" si="8607"/>
        <v>584900</v>
      </c>
      <c r="S9758" s="75">
        <f t="shared" ref="S9758" si="8608">SUM(S9808,S9858,S9908,S9958,S10008,S10058,S10108,S10158,S10208)</f>
        <v>581398.66666666663</v>
      </c>
      <c r="T9758" s="75">
        <f t="shared" ref="T9758:X9758" si="8609">SUM(T9808,T9858,T9908,T9958,T10008,T10058,T10108,T10158,T10208)</f>
        <v>3502</v>
      </c>
      <c r="U9758" s="75">
        <f t="shared" si="8609"/>
        <v>3502</v>
      </c>
      <c r="V9758" s="75">
        <f t="shared" si="8609"/>
        <v>0</v>
      </c>
      <c r="W9758" s="75">
        <f t="shared" si="8609"/>
        <v>0</v>
      </c>
      <c r="X9758" s="75">
        <f t="shared" si="8609"/>
        <v>584900.66666666663</v>
      </c>
      <c r="Y9758" s="238">
        <f t="shared" si="8489"/>
        <v>100.00011397959764</v>
      </c>
    </row>
    <row r="9759" spans="1:25" s="76" customFormat="1">
      <c r="A9759" s="250" t="s">
        <v>2726</v>
      </c>
      <c r="B9759" s="250"/>
      <c r="C9759" s="250"/>
      <c r="D9759" s="250"/>
      <c r="E9759" s="250"/>
      <c r="F9759" s="250"/>
      <c r="G9759" s="250"/>
      <c r="H9759" s="250"/>
      <c r="I9759" s="75">
        <f t="shared" ref="I9759:P9759" si="8610">SUM(I9809,I9859,I9909,I9959,I10009,I10059,I10109,I10159,I10209)</f>
        <v>67500</v>
      </c>
      <c r="J9759" s="75">
        <f t="shared" si="8610"/>
        <v>67500</v>
      </c>
      <c r="K9759" s="75">
        <f t="shared" si="8610"/>
        <v>0</v>
      </c>
      <c r="L9759" s="75">
        <f t="shared" si="8610"/>
        <v>0</v>
      </c>
      <c r="M9759" s="75">
        <f t="shared" si="8610"/>
        <v>0</v>
      </c>
      <c r="N9759" s="75">
        <f t="shared" si="8610"/>
        <v>0</v>
      </c>
      <c r="O9759" s="75">
        <f t="shared" si="8610"/>
        <v>0</v>
      </c>
      <c r="P9759" s="75">
        <f t="shared" si="8610"/>
        <v>0</v>
      </c>
      <c r="Q9759" s="75">
        <f t="shared" ref="Q9759:R9759" si="8611">SUM(Q9809,Q9859,Q9909,Q9959,Q10009,Q10059,Q10109,Q10159,Q10209)</f>
        <v>117857</v>
      </c>
      <c r="R9759" s="75">
        <f t="shared" si="8611"/>
        <v>117857</v>
      </c>
      <c r="S9759" s="75">
        <f t="shared" ref="S9759" si="8612">SUM(S9809,S9859,S9909,S9959,S10009,S10059,S10109,S10159,S10209)</f>
        <v>55808</v>
      </c>
      <c r="T9759" s="75">
        <f t="shared" ref="T9759:X9759" si="8613">SUM(T9809,T9859,T9909,T9959,T10009,T10059,T10109,T10159,T10209)</f>
        <v>62049</v>
      </c>
      <c r="U9759" s="75">
        <f t="shared" si="8613"/>
        <v>54249</v>
      </c>
      <c r="V9759" s="75">
        <f t="shared" si="8613"/>
        <v>4150</v>
      </c>
      <c r="W9759" s="75">
        <f t="shared" si="8613"/>
        <v>3650</v>
      </c>
      <c r="X9759" s="75">
        <f t="shared" si="8613"/>
        <v>117857</v>
      </c>
      <c r="Y9759" s="238">
        <f t="shared" si="8489"/>
        <v>100</v>
      </c>
    </row>
    <row r="9760" spans="1:25" s="76" customFormat="1">
      <c r="A9760" s="250" t="s">
        <v>2727</v>
      </c>
      <c r="B9760" s="250"/>
      <c r="C9760" s="250"/>
      <c r="D9760" s="250"/>
      <c r="E9760" s="250"/>
      <c r="F9760" s="250"/>
      <c r="G9760" s="250"/>
      <c r="H9760" s="250"/>
      <c r="I9760" s="75">
        <f t="shared" ref="I9760:P9760" si="8614">SUM(I9810,I9860,I9910,I9960,I10010,I10060,I10110,I10160,I10210)</f>
        <v>4823536</v>
      </c>
      <c r="J9760" s="75">
        <f t="shared" si="8614"/>
        <v>3720046</v>
      </c>
      <c r="K9760" s="75">
        <f t="shared" si="8614"/>
        <v>1103490</v>
      </c>
      <c r="L9760" s="75">
        <f t="shared" si="8614"/>
        <v>437000</v>
      </c>
      <c r="M9760" s="75">
        <f t="shared" si="8614"/>
        <v>118389</v>
      </c>
      <c r="N9760" s="75">
        <f t="shared" si="8614"/>
        <v>548101</v>
      </c>
      <c r="O9760" s="75">
        <f t="shared" si="8614"/>
        <v>0</v>
      </c>
      <c r="P9760" s="75">
        <f t="shared" si="8614"/>
        <v>0</v>
      </c>
      <c r="Q9760" s="75">
        <f t="shared" ref="Q9760:R9760" si="8615">SUM(Q9810,Q9860,Q9910,Q9960,Q10010,Q10060,Q10110,Q10160,Q10210)</f>
        <v>6182658</v>
      </c>
      <c r="R9760" s="75">
        <f t="shared" si="8615"/>
        <v>4740248</v>
      </c>
      <c r="S9760" s="75">
        <f t="shared" ref="S9760" si="8616">SUM(S9810,S9860,S9910,S9960,S10010,S10060,S10110,S10160,S10210)</f>
        <v>4238300</v>
      </c>
      <c r="T9760" s="75">
        <f t="shared" ref="T9760:X9760" si="8617">SUM(T9810,T9860,T9910,T9960,T10010,T10060,T10110,T10160,T10210)</f>
        <v>501948</v>
      </c>
      <c r="U9760" s="75">
        <f t="shared" si="8617"/>
        <v>294953</v>
      </c>
      <c r="V9760" s="75">
        <f t="shared" si="8617"/>
        <v>118291</v>
      </c>
      <c r="W9760" s="75">
        <f t="shared" si="8617"/>
        <v>88704</v>
      </c>
      <c r="X9760" s="75">
        <f t="shared" si="8617"/>
        <v>4740248</v>
      </c>
      <c r="Y9760" s="238">
        <f t="shared" si="8489"/>
        <v>100</v>
      </c>
    </row>
    <row r="9761" spans="1:25" s="76" customFormat="1">
      <c r="A9761" s="250" t="s">
        <v>2728</v>
      </c>
      <c r="B9761" s="250"/>
      <c r="C9761" s="250"/>
      <c r="D9761" s="250"/>
      <c r="E9761" s="250"/>
      <c r="F9761" s="250"/>
      <c r="G9761" s="250"/>
      <c r="H9761" s="250"/>
      <c r="I9761" s="75">
        <f t="shared" ref="I9761:P9761" si="8618">SUM(I9811,I9861,I9911,I9961,I10011,I10061,I10111,I10161,I10211)</f>
        <v>148880</v>
      </c>
      <c r="J9761" s="75">
        <f t="shared" si="8618"/>
        <v>148880</v>
      </c>
      <c r="K9761" s="75">
        <f t="shared" si="8618"/>
        <v>0</v>
      </c>
      <c r="L9761" s="75">
        <f t="shared" si="8618"/>
        <v>0</v>
      </c>
      <c r="M9761" s="75">
        <f t="shared" si="8618"/>
        <v>0</v>
      </c>
      <c r="N9761" s="75">
        <f t="shared" si="8618"/>
        <v>0</v>
      </c>
      <c r="O9761" s="75">
        <f t="shared" si="8618"/>
        <v>0</v>
      </c>
      <c r="P9761" s="75">
        <f t="shared" si="8618"/>
        <v>0</v>
      </c>
      <c r="Q9761" s="75">
        <f t="shared" ref="Q9761:R9761" si="8619">SUM(Q9811,Q9861,Q9911,Q9961,Q10011,Q10061,Q10111,Q10161,Q10211)</f>
        <v>1389778</v>
      </c>
      <c r="R9761" s="75">
        <f t="shared" si="8619"/>
        <v>1389778</v>
      </c>
      <c r="S9761" s="75">
        <f t="shared" ref="S9761" si="8620">SUM(S9811,S9861,S9911,S9961,S10011,S10061,S10111,S10161,S10211)</f>
        <v>154616</v>
      </c>
      <c r="T9761" s="75">
        <f t="shared" ref="T9761:X9761" si="8621">SUM(T9811,T9861,T9911,T9961,T10011,T10061,T10111,T10161,T10211)</f>
        <v>1235061</v>
      </c>
      <c r="U9761" s="75">
        <f t="shared" si="8621"/>
        <v>411687</v>
      </c>
      <c r="V9761" s="75">
        <f t="shared" si="8621"/>
        <v>411687</v>
      </c>
      <c r="W9761" s="75">
        <f t="shared" si="8621"/>
        <v>411687</v>
      </c>
      <c r="X9761" s="75">
        <f t="shared" si="8621"/>
        <v>1389677</v>
      </c>
      <c r="Y9761" s="238">
        <f t="shared" si="8489"/>
        <v>99.992732652265332</v>
      </c>
    </row>
    <row r="9762" spans="1:25" s="76" customFormat="1">
      <c r="A9762" s="250" t="s">
        <v>2729</v>
      </c>
      <c r="B9762" s="250"/>
      <c r="C9762" s="250"/>
      <c r="D9762" s="250"/>
      <c r="E9762" s="250"/>
      <c r="F9762" s="250"/>
      <c r="G9762" s="250"/>
      <c r="H9762" s="250"/>
      <c r="I9762" s="75">
        <f t="shared" ref="I9762:P9762" si="8622">SUM(I9812,I9862,I9912,I9962,I10012,I10062,I10112,I10162,I10212)</f>
        <v>3041776</v>
      </c>
      <c r="J9762" s="75">
        <f t="shared" si="8622"/>
        <v>2996776</v>
      </c>
      <c r="K9762" s="75">
        <f t="shared" si="8622"/>
        <v>45000</v>
      </c>
      <c r="L9762" s="75">
        <f t="shared" si="8622"/>
        <v>0</v>
      </c>
      <c r="M9762" s="75">
        <f t="shared" si="8622"/>
        <v>45000</v>
      </c>
      <c r="N9762" s="75">
        <f t="shared" si="8622"/>
        <v>0</v>
      </c>
      <c r="O9762" s="75">
        <f t="shared" si="8622"/>
        <v>0</v>
      </c>
      <c r="P9762" s="75">
        <f t="shared" si="8622"/>
        <v>0</v>
      </c>
      <c r="Q9762" s="75">
        <f t="shared" ref="Q9762:R9762" si="8623">SUM(Q9812,Q9862,Q9912,Q9962,Q10012,Q10062,Q10112,Q10162,Q10212)</f>
        <v>3942937</v>
      </c>
      <c r="R9762" s="75">
        <f t="shared" si="8623"/>
        <v>3251043</v>
      </c>
      <c r="S9762" s="75">
        <f t="shared" ref="S9762" si="8624">SUM(S9812,S9862,S9912,S9962,S10012,S10062,S10112,S10162,S10212)</f>
        <v>2762194</v>
      </c>
      <c r="T9762" s="75">
        <f t="shared" ref="T9762:X9762" si="8625">SUM(T9812,T9862,T9912,T9962,T10012,T10062,T10112,T10162,T10212)</f>
        <v>488849</v>
      </c>
      <c r="U9762" s="75">
        <f t="shared" si="8625"/>
        <v>219606</v>
      </c>
      <c r="V9762" s="75">
        <f t="shared" si="8625"/>
        <v>197326</v>
      </c>
      <c r="W9762" s="75">
        <f t="shared" si="8625"/>
        <v>71917</v>
      </c>
      <c r="X9762" s="75">
        <f t="shared" si="8625"/>
        <v>3251043</v>
      </c>
      <c r="Y9762" s="238">
        <f t="shared" si="8489"/>
        <v>100</v>
      </c>
    </row>
    <row r="9763" spans="1:25" s="76" customFormat="1">
      <c r="A9763" s="250" t="s">
        <v>2730</v>
      </c>
      <c r="B9763" s="250"/>
      <c r="C9763" s="250"/>
      <c r="D9763" s="250"/>
      <c r="E9763" s="250"/>
      <c r="F9763" s="250"/>
      <c r="G9763" s="250"/>
      <c r="H9763" s="250"/>
      <c r="I9763" s="75">
        <f t="shared" ref="I9763:P9763" si="8626">SUM(I9813,I9863,I9913,I9963,I10013,I10063,I10113,I10163,I10213)</f>
        <v>2730159</v>
      </c>
      <c r="J9763" s="75">
        <f t="shared" si="8626"/>
        <v>2730159</v>
      </c>
      <c r="K9763" s="75">
        <f t="shared" si="8626"/>
        <v>0</v>
      </c>
      <c r="L9763" s="75">
        <f t="shared" si="8626"/>
        <v>0</v>
      </c>
      <c r="M9763" s="75">
        <f t="shared" si="8626"/>
        <v>0</v>
      </c>
      <c r="N9763" s="75">
        <f t="shared" si="8626"/>
        <v>0</v>
      </c>
      <c r="O9763" s="75">
        <f t="shared" si="8626"/>
        <v>0</v>
      </c>
      <c r="P9763" s="75">
        <f t="shared" si="8626"/>
        <v>0</v>
      </c>
      <c r="Q9763" s="75">
        <f t="shared" ref="Q9763:R9763" si="8627">SUM(Q9813,Q9863,Q9913,Q9963,Q10013,Q10063,Q10113,Q10163,Q10213)</f>
        <v>2730882</v>
      </c>
      <c r="R9763" s="75">
        <f t="shared" si="8627"/>
        <v>2730882</v>
      </c>
      <c r="S9763" s="75">
        <f t="shared" ref="S9763" si="8628">SUM(S9813,S9863,S9913,S9963,S10013,S10063,S10113,S10163,S10213)</f>
        <v>2095330</v>
      </c>
      <c r="T9763" s="75">
        <f t="shared" ref="T9763:X9763" si="8629">SUM(T9813,T9863,T9913,T9963,T10013,T10063,T10113,T10163,T10213)</f>
        <v>635552</v>
      </c>
      <c r="U9763" s="75">
        <f t="shared" si="8629"/>
        <v>270600</v>
      </c>
      <c r="V9763" s="75">
        <f t="shared" si="8629"/>
        <v>249550</v>
      </c>
      <c r="W9763" s="75">
        <f t="shared" si="8629"/>
        <v>115402</v>
      </c>
      <c r="X9763" s="75">
        <f t="shared" si="8629"/>
        <v>2730882</v>
      </c>
      <c r="Y9763" s="238">
        <f t="shared" si="8489"/>
        <v>100</v>
      </c>
    </row>
    <row r="9764" spans="1:25" s="76" customFormat="1">
      <c r="A9764" s="250" t="s">
        <v>2731</v>
      </c>
      <c r="B9764" s="250"/>
      <c r="C9764" s="250"/>
      <c r="D9764" s="250"/>
      <c r="E9764" s="250"/>
      <c r="F9764" s="250"/>
      <c r="G9764" s="250"/>
      <c r="H9764" s="250"/>
      <c r="I9764" s="75">
        <f t="shared" ref="I9764:P9764" si="8630">SUM(I9814,I9864,I9914,I9964,I10014,I10064,I10114,I10164,I10214)</f>
        <v>403635</v>
      </c>
      <c r="J9764" s="75">
        <f t="shared" si="8630"/>
        <v>302835</v>
      </c>
      <c r="K9764" s="75">
        <f t="shared" si="8630"/>
        <v>100100</v>
      </c>
      <c r="L9764" s="75">
        <f t="shared" si="8630"/>
        <v>0</v>
      </c>
      <c r="M9764" s="75">
        <f t="shared" si="8630"/>
        <v>0</v>
      </c>
      <c r="N9764" s="75">
        <f t="shared" si="8630"/>
        <v>100100</v>
      </c>
      <c r="O9764" s="75">
        <f t="shared" si="8630"/>
        <v>700</v>
      </c>
      <c r="P9764" s="75">
        <f t="shared" si="8630"/>
        <v>0</v>
      </c>
      <c r="Q9764" s="75">
        <f t="shared" ref="Q9764:R9764" si="8631">SUM(Q9814,Q9864,Q9914,Q9964,Q10014,Q10064,Q10114,Q10164,Q10214)</f>
        <v>1205373</v>
      </c>
      <c r="R9764" s="75">
        <f t="shared" si="8631"/>
        <v>449533</v>
      </c>
      <c r="S9764" s="75">
        <f t="shared" ref="S9764" si="8632">SUM(S9814,S9864,S9914,S9964,S10014,S10064,S10114,S10164,S10214)</f>
        <v>356160</v>
      </c>
      <c r="T9764" s="75">
        <f t="shared" ref="T9764:X9764" si="8633">SUM(T9814,T9864,T9914,T9964,T10014,T10064,T10114,T10164,T10214)</f>
        <v>93373</v>
      </c>
      <c r="U9764" s="75">
        <f t="shared" si="8633"/>
        <v>32621</v>
      </c>
      <c r="V9764" s="75">
        <f t="shared" si="8633"/>
        <v>30325</v>
      </c>
      <c r="W9764" s="75">
        <f t="shared" si="8633"/>
        <v>30427</v>
      </c>
      <c r="X9764" s="75">
        <f t="shared" si="8633"/>
        <v>449533</v>
      </c>
      <c r="Y9764" s="238">
        <f t="shared" si="8489"/>
        <v>100</v>
      </c>
    </row>
    <row r="9765" spans="1:25" s="76" customFormat="1">
      <c r="A9765" s="250" t="s">
        <v>2732</v>
      </c>
      <c r="B9765" s="250"/>
      <c r="C9765" s="250"/>
      <c r="D9765" s="250"/>
      <c r="E9765" s="250"/>
      <c r="F9765" s="250"/>
      <c r="G9765" s="250"/>
      <c r="H9765" s="250"/>
      <c r="I9765" s="75">
        <f t="shared" ref="I9765:P9765" si="8634">SUM(I9815,I9865,I9915,I9965,I10015,I10065,I10115,I10165,I10215)</f>
        <v>911041</v>
      </c>
      <c r="J9765" s="75">
        <f t="shared" si="8634"/>
        <v>410041</v>
      </c>
      <c r="K9765" s="75">
        <f t="shared" si="8634"/>
        <v>501000</v>
      </c>
      <c r="L9765" s="75">
        <f t="shared" si="8634"/>
        <v>0</v>
      </c>
      <c r="M9765" s="75">
        <f t="shared" si="8634"/>
        <v>0</v>
      </c>
      <c r="N9765" s="75">
        <f t="shared" si="8634"/>
        <v>501000</v>
      </c>
      <c r="O9765" s="75">
        <f t="shared" si="8634"/>
        <v>0</v>
      </c>
      <c r="P9765" s="75">
        <f t="shared" si="8634"/>
        <v>0</v>
      </c>
      <c r="Q9765" s="75">
        <f t="shared" ref="Q9765:R9765" si="8635">SUM(Q9815,Q9865,Q9915,Q9965,Q10015,Q10065,Q10115,Q10165,Q10215)</f>
        <v>1156702</v>
      </c>
      <c r="R9765" s="75">
        <f t="shared" si="8635"/>
        <v>525702</v>
      </c>
      <c r="S9765" s="75">
        <f t="shared" ref="S9765" si="8636">SUM(S9815,S9865,S9915,S9965,S10015,S10065,S10115,S10165,S10215)</f>
        <v>461734</v>
      </c>
      <c r="T9765" s="75">
        <f t="shared" ref="T9765:X9765" si="8637">SUM(T9815,T9865,T9915,T9965,T10015,T10065,T10115,T10165,T10215)</f>
        <v>63866</v>
      </c>
      <c r="U9765" s="75">
        <f t="shared" si="8637"/>
        <v>31628</v>
      </c>
      <c r="V9765" s="75">
        <f t="shared" si="8637"/>
        <v>21119</v>
      </c>
      <c r="W9765" s="75">
        <f t="shared" si="8637"/>
        <v>11119</v>
      </c>
      <c r="X9765" s="75">
        <f t="shared" si="8637"/>
        <v>525600</v>
      </c>
      <c r="Y9765" s="238">
        <f t="shared" si="8489"/>
        <v>99.980597372655993</v>
      </c>
    </row>
    <row r="9766" spans="1:25" s="76" customFormat="1">
      <c r="A9766" s="250" t="s">
        <v>2733</v>
      </c>
      <c r="B9766" s="250"/>
      <c r="C9766" s="250"/>
      <c r="D9766" s="250"/>
      <c r="E9766" s="250"/>
      <c r="F9766" s="250"/>
      <c r="G9766" s="250"/>
      <c r="H9766" s="250"/>
      <c r="I9766" s="75">
        <f t="shared" ref="I9766:P9766" si="8638">SUM(I9816,I9866,I9916,I9966,I10016,I10066,I10116,I10166,I10216)</f>
        <v>194600</v>
      </c>
      <c r="J9766" s="75">
        <f t="shared" si="8638"/>
        <v>194600</v>
      </c>
      <c r="K9766" s="75">
        <f t="shared" si="8638"/>
        <v>0</v>
      </c>
      <c r="L9766" s="75">
        <f t="shared" si="8638"/>
        <v>0</v>
      </c>
      <c r="M9766" s="75">
        <f t="shared" si="8638"/>
        <v>0</v>
      </c>
      <c r="N9766" s="75">
        <f t="shared" si="8638"/>
        <v>0</v>
      </c>
      <c r="O9766" s="75">
        <f t="shared" si="8638"/>
        <v>0</v>
      </c>
      <c r="P9766" s="75">
        <f t="shared" si="8638"/>
        <v>0</v>
      </c>
      <c r="Q9766" s="75">
        <f t="shared" ref="Q9766:R9766" si="8639">SUM(Q9816,Q9866,Q9916,Q9966,Q10016,Q10066,Q10116,Q10166,Q10216)</f>
        <v>299065</v>
      </c>
      <c r="R9766" s="75">
        <f t="shared" si="8639"/>
        <v>299065</v>
      </c>
      <c r="S9766" s="75">
        <f t="shared" ref="S9766" si="8640">SUM(S9816,S9866,S9916,S9966,S10016,S10066,S10116,S10166,S10216)</f>
        <v>220949</v>
      </c>
      <c r="T9766" s="75">
        <f t="shared" ref="T9766:X9766" si="8641">SUM(T9816,T9866,T9916,T9966,T10016,T10066,T10116,T10166,T10216)</f>
        <v>78016</v>
      </c>
      <c r="U9766" s="75">
        <f t="shared" si="8641"/>
        <v>23696</v>
      </c>
      <c r="V9766" s="75">
        <f t="shared" si="8641"/>
        <v>31660</v>
      </c>
      <c r="W9766" s="75">
        <f t="shared" si="8641"/>
        <v>22660</v>
      </c>
      <c r="X9766" s="75">
        <f t="shared" si="8641"/>
        <v>298965</v>
      </c>
      <c r="Y9766" s="238">
        <f t="shared" si="8489"/>
        <v>99.966562452978451</v>
      </c>
    </row>
    <row r="9767" spans="1:25" s="76" customFormat="1">
      <c r="A9767" s="250" t="s">
        <v>2734</v>
      </c>
      <c r="B9767" s="250"/>
      <c r="C9767" s="250"/>
      <c r="D9767" s="250"/>
      <c r="E9767" s="250"/>
      <c r="F9767" s="250"/>
      <c r="G9767" s="250"/>
      <c r="H9767" s="250"/>
      <c r="I9767" s="75">
        <f t="shared" ref="I9767:P9767" si="8642">SUM(I9817,I9867,I9917,I9967,I10017,I10067,I10117,I10167,I10217)</f>
        <v>1971760</v>
      </c>
      <c r="J9767" s="75">
        <f t="shared" si="8642"/>
        <v>863010</v>
      </c>
      <c r="K9767" s="75">
        <f t="shared" si="8642"/>
        <v>0</v>
      </c>
      <c r="L9767" s="75">
        <f t="shared" si="8642"/>
        <v>0</v>
      </c>
      <c r="M9767" s="75">
        <f t="shared" si="8642"/>
        <v>0</v>
      </c>
      <c r="N9767" s="75">
        <f t="shared" si="8642"/>
        <v>0</v>
      </c>
      <c r="O9767" s="75">
        <f t="shared" si="8642"/>
        <v>1108750</v>
      </c>
      <c r="P9767" s="75">
        <f t="shared" si="8642"/>
        <v>0</v>
      </c>
      <c r="Q9767" s="75">
        <f t="shared" ref="Q9767:R9767" si="8643">SUM(Q9817,Q9867,Q9917,Q9967,Q10017,Q10067,Q10117,Q10167,Q10217)</f>
        <v>2312609</v>
      </c>
      <c r="R9767" s="75">
        <f t="shared" si="8643"/>
        <v>855305</v>
      </c>
      <c r="S9767" s="75">
        <f t="shared" ref="S9767" si="8644">SUM(S9817,S9867,S9917,S9967,S10017,S10067,S10117,S10167,S10217)</f>
        <v>665835</v>
      </c>
      <c r="T9767" s="75">
        <f t="shared" ref="T9767:X9767" si="8645">SUM(T9817,T9867,T9917,T9967,T10017,T10067,T10117,T10167,T10217)</f>
        <v>189440</v>
      </c>
      <c r="U9767" s="75">
        <f t="shared" si="8645"/>
        <v>85000</v>
      </c>
      <c r="V9767" s="75">
        <f t="shared" si="8645"/>
        <v>50540</v>
      </c>
      <c r="W9767" s="75">
        <f t="shared" si="8645"/>
        <v>53900</v>
      </c>
      <c r="X9767" s="75">
        <f t="shared" si="8645"/>
        <v>855275</v>
      </c>
      <c r="Y9767" s="238">
        <f t="shared" si="8489"/>
        <v>99.996492479291007</v>
      </c>
    </row>
    <row r="9768" spans="1:25" s="76" customFormat="1">
      <c r="A9768" s="250" t="s">
        <v>2735</v>
      </c>
      <c r="B9768" s="250"/>
      <c r="C9768" s="250"/>
      <c r="D9768" s="250"/>
      <c r="E9768" s="250"/>
      <c r="F9768" s="250"/>
      <c r="G9768" s="250"/>
      <c r="H9768" s="250"/>
      <c r="I9768" s="75">
        <f t="shared" ref="I9768:P9768" si="8646">SUM(I9818,I9868,I9918,I9968,I10018,I10068,I10118,I10168,I10218)</f>
        <v>600405</v>
      </c>
      <c r="J9768" s="75">
        <f t="shared" si="8646"/>
        <v>600405</v>
      </c>
      <c r="K9768" s="75">
        <f t="shared" si="8646"/>
        <v>0</v>
      </c>
      <c r="L9768" s="75">
        <f t="shared" si="8646"/>
        <v>0</v>
      </c>
      <c r="M9768" s="75">
        <f t="shared" si="8646"/>
        <v>0</v>
      </c>
      <c r="N9768" s="75">
        <f t="shared" si="8646"/>
        <v>0</v>
      </c>
      <c r="O9768" s="75">
        <f t="shared" si="8646"/>
        <v>0</v>
      </c>
      <c r="P9768" s="75">
        <f t="shared" si="8646"/>
        <v>0</v>
      </c>
      <c r="Q9768" s="75">
        <f t="shared" ref="Q9768:R9768" si="8647">SUM(Q9818,Q9868,Q9918,Q9968,Q10018,Q10068,Q10118,Q10168,Q10218)</f>
        <v>600651</v>
      </c>
      <c r="R9768" s="75">
        <f t="shared" si="8647"/>
        <v>600651</v>
      </c>
      <c r="S9768" s="75">
        <f t="shared" ref="S9768" si="8648">SUM(S9818,S9868,S9918,S9968,S10018,S10068,S10118,S10168,S10218)</f>
        <v>475019</v>
      </c>
      <c r="T9768" s="75">
        <f t="shared" ref="T9768:X9768" si="8649">SUM(T9818,T9868,T9918,T9968,T10018,T10068,T10118,T10168,T10218)</f>
        <v>125632</v>
      </c>
      <c r="U9768" s="75">
        <f t="shared" si="8649"/>
        <v>67005</v>
      </c>
      <c r="V9768" s="75">
        <f t="shared" si="8649"/>
        <v>29750</v>
      </c>
      <c r="W9768" s="75">
        <f t="shared" si="8649"/>
        <v>28877</v>
      </c>
      <c r="X9768" s="75">
        <f t="shared" si="8649"/>
        <v>600651</v>
      </c>
      <c r="Y9768" s="238">
        <f t="shared" si="8489"/>
        <v>100</v>
      </c>
    </row>
    <row r="9769" spans="1:25" s="76" customFormat="1">
      <c r="A9769" s="250" t="s">
        <v>2736</v>
      </c>
      <c r="B9769" s="250"/>
      <c r="C9769" s="250"/>
      <c r="D9769" s="250"/>
      <c r="E9769" s="250"/>
      <c r="F9769" s="250"/>
      <c r="G9769" s="250"/>
      <c r="H9769" s="250"/>
      <c r="I9769" s="75">
        <f t="shared" ref="I9769:P9769" si="8650">SUM(I9819,I9869,I9919,I9969,I10019,I10069,I10119,I10169,I10219)</f>
        <v>79118</v>
      </c>
      <c r="J9769" s="75">
        <f t="shared" si="8650"/>
        <v>79118</v>
      </c>
      <c r="K9769" s="75">
        <f t="shared" si="8650"/>
        <v>0</v>
      </c>
      <c r="L9769" s="75">
        <f t="shared" si="8650"/>
        <v>0</v>
      </c>
      <c r="M9769" s="75">
        <f t="shared" si="8650"/>
        <v>0</v>
      </c>
      <c r="N9769" s="75">
        <f t="shared" si="8650"/>
        <v>0</v>
      </c>
      <c r="O9769" s="75">
        <f t="shared" si="8650"/>
        <v>0</v>
      </c>
      <c r="P9769" s="75">
        <f t="shared" si="8650"/>
        <v>0</v>
      </c>
      <c r="Q9769" s="75">
        <f t="shared" ref="Q9769:R9769" si="8651">SUM(Q9819,Q9869,Q9919,Q9969,Q10019,Q10069,Q10119,Q10169,Q10219)</f>
        <v>88058</v>
      </c>
      <c r="R9769" s="75">
        <f t="shared" si="8651"/>
        <v>88058</v>
      </c>
      <c r="S9769" s="75">
        <f t="shared" ref="S9769" si="8652">SUM(S9819,S9869,S9919,S9969,S10019,S10069,S10119,S10169,S10219)</f>
        <v>71354</v>
      </c>
      <c r="T9769" s="75">
        <f t="shared" ref="T9769:X9769" si="8653">SUM(T9819,T9869,T9919,T9969,T10019,T10069,T10119,T10169,T10219)</f>
        <v>16704</v>
      </c>
      <c r="U9769" s="75">
        <f t="shared" si="8653"/>
        <v>5878</v>
      </c>
      <c r="V9769" s="75">
        <f t="shared" si="8653"/>
        <v>5426</v>
      </c>
      <c r="W9769" s="75">
        <f t="shared" si="8653"/>
        <v>5400</v>
      </c>
      <c r="X9769" s="75">
        <f t="shared" si="8653"/>
        <v>88058</v>
      </c>
      <c r="Y9769" s="238">
        <f t="shared" si="8489"/>
        <v>100</v>
      </c>
    </row>
    <row r="9770" spans="1:25" s="76" customFormat="1">
      <c r="A9770" s="250" t="s">
        <v>2792</v>
      </c>
      <c r="B9770" s="250"/>
      <c r="C9770" s="250"/>
      <c r="D9770" s="250"/>
      <c r="E9770" s="250"/>
      <c r="F9770" s="250"/>
      <c r="G9770" s="250"/>
      <c r="H9770" s="250"/>
      <c r="I9770" s="75">
        <f t="shared" ref="I9770:P9770" si="8654">SUM(I9820,I9870,I9920,I9970,I10020,I10070,I10120,I10170,I10220)</f>
        <v>7391000</v>
      </c>
      <c r="J9770" s="75">
        <f t="shared" si="8654"/>
        <v>7391000</v>
      </c>
      <c r="K9770" s="75">
        <f t="shared" si="8654"/>
        <v>0</v>
      </c>
      <c r="L9770" s="75">
        <f t="shared" si="8654"/>
        <v>0</v>
      </c>
      <c r="M9770" s="75">
        <f t="shared" si="8654"/>
        <v>0</v>
      </c>
      <c r="N9770" s="75">
        <f t="shared" si="8654"/>
        <v>0</v>
      </c>
      <c r="O9770" s="75">
        <f t="shared" si="8654"/>
        <v>0</v>
      </c>
      <c r="P9770" s="75">
        <f t="shared" si="8654"/>
        <v>0</v>
      </c>
      <c r="Q9770" s="75">
        <f t="shared" ref="Q9770:R9770" si="8655">SUM(Q9820,Q9870,Q9920,Q9970,Q10020,Q10070,Q10120,Q10170,Q10220)</f>
        <v>9392639</v>
      </c>
      <c r="R9770" s="75">
        <f t="shared" si="8655"/>
        <v>9392639</v>
      </c>
      <c r="S9770" s="75">
        <f t="shared" ref="S9770" si="8656">SUM(S9820,S9870,S9920,S9970,S10020,S10070,S10120,S10170,S10220)</f>
        <v>5024432</v>
      </c>
      <c r="T9770" s="75">
        <f t="shared" ref="T9770:X9770" si="8657">SUM(T9820,T9870,T9920,T9970,T10020,T10070,T10120,T10170,T10220)</f>
        <v>4368247</v>
      </c>
      <c r="U9770" s="75">
        <f t="shared" si="8657"/>
        <v>1458483</v>
      </c>
      <c r="V9770" s="75">
        <f t="shared" si="8657"/>
        <v>1455383</v>
      </c>
      <c r="W9770" s="75">
        <f t="shared" si="8657"/>
        <v>1454381</v>
      </c>
      <c r="X9770" s="75">
        <f t="shared" si="8657"/>
        <v>9392679</v>
      </c>
      <c r="Y9770" s="238">
        <f t="shared" si="8489"/>
        <v>100.00042586540374</v>
      </c>
    </row>
    <row r="9771" spans="1:25" s="76" customFormat="1">
      <c r="A9771" s="250" t="s">
        <v>2737</v>
      </c>
      <c r="B9771" s="250"/>
      <c r="C9771" s="250"/>
      <c r="D9771" s="250"/>
      <c r="E9771" s="250"/>
      <c r="F9771" s="250"/>
      <c r="G9771" s="250"/>
      <c r="H9771" s="250"/>
      <c r="I9771" s="75">
        <f t="shared" ref="I9771:P9771" si="8658">SUM(I9821,I9871,I9921,I9971,I10021,I10071,I10121,I10171,I10221)</f>
        <v>355203</v>
      </c>
      <c r="J9771" s="75">
        <f t="shared" si="8658"/>
        <v>91403</v>
      </c>
      <c r="K9771" s="75">
        <f t="shared" si="8658"/>
        <v>263800</v>
      </c>
      <c r="L9771" s="75">
        <f t="shared" si="8658"/>
        <v>228900</v>
      </c>
      <c r="M9771" s="75">
        <f t="shared" si="8658"/>
        <v>0</v>
      </c>
      <c r="N9771" s="75">
        <f t="shared" si="8658"/>
        <v>34900</v>
      </c>
      <c r="O9771" s="75">
        <f t="shared" si="8658"/>
        <v>0</v>
      </c>
      <c r="P9771" s="75">
        <f t="shared" si="8658"/>
        <v>0</v>
      </c>
      <c r="Q9771" s="75">
        <f t="shared" ref="Q9771:R9771" si="8659">SUM(Q9821,Q9871,Q9921,Q9971,Q10021,Q10071,Q10121,Q10171,Q10221)</f>
        <v>605227</v>
      </c>
      <c r="R9771" s="75">
        <f t="shared" si="8659"/>
        <v>93111</v>
      </c>
      <c r="S9771" s="75">
        <f t="shared" ref="S9771" si="8660">SUM(S9821,S9871,S9921,S9971,S10021,S10071,S10121,S10171,S10221)</f>
        <v>81260.75</v>
      </c>
      <c r="T9771" s="75">
        <f t="shared" ref="T9771:X9771" si="8661">SUM(T9821,T9871,T9921,T9971,T10021,T10071,T10121,T10171,T10221)</f>
        <v>11850</v>
      </c>
      <c r="U9771" s="75">
        <f t="shared" si="8661"/>
        <v>3956</v>
      </c>
      <c r="V9771" s="75">
        <f t="shared" si="8661"/>
        <v>3952</v>
      </c>
      <c r="W9771" s="75">
        <f t="shared" si="8661"/>
        <v>3942</v>
      </c>
      <c r="X9771" s="75">
        <f t="shared" si="8661"/>
        <v>93110.75</v>
      </c>
      <c r="Y9771" s="238">
        <f t="shared" si="8489"/>
        <v>99.999731503259554</v>
      </c>
    </row>
    <row r="9772" spans="1:25" s="76" customFormat="1">
      <c r="A9772" s="250" t="s">
        <v>2784</v>
      </c>
      <c r="B9772" s="250"/>
      <c r="C9772" s="250"/>
      <c r="D9772" s="250"/>
      <c r="E9772" s="250"/>
      <c r="F9772" s="250"/>
      <c r="G9772" s="250"/>
      <c r="H9772" s="250"/>
      <c r="I9772" s="75">
        <f t="shared" ref="I9772:P9772" si="8662">SUM(I9822,I9872,I9922,I9972,I10022,I10072,I10122,I10172,I10222)</f>
        <v>239400</v>
      </c>
      <c r="J9772" s="75">
        <f t="shared" si="8662"/>
        <v>239400</v>
      </c>
      <c r="K9772" s="75">
        <f t="shared" si="8662"/>
        <v>0</v>
      </c>
      <c r="L9772" s="75">
        <f t="shared" si="8662"/>
        <v>0</v>
      </c>
      <c r="M9772" s="75">
        <f t="shared" si="8662"/>
        <v>0</v>
      </c>
      <c r="N9772" s="75">
        <f t="shared" si="8662"/>
        <v>0</v>
      </c>
      <c r="O9772" s="75">
        <f t="shared" si="8662"/>
        <v>0</v>
      </c>
      <c r="P9772" s="75">
        <f t="shared" si="8662"/>
        <v>0</v>
      </c>
      <c r="Q9772" s="75">
        <f t="shared" ref="Q9772:R9772" si="8663">SUM(Q9822,Q9872,Q9922,Q9972,Q10022,Q10072,Q10122,Q10172,Q10222)</f>
        <v>299664</v>
      </c>
      <c r="R9772" s="75">
        <f t="shared" si="8663"/>
        <v>299664</v>
      </c>
      <c r="S9772" s="75">
        <f t="shared" ref="S9772" si="8664">SUM(S9822,S9872,S9922,S9972,S10022,S10072,S10122,S10172,S10222)</f>
        <v>262364</v>
      </c>
      <c r="T9772" s="75">
        <f t="shared" ref="T9772:X9772" si="8665">SUM(T9822,T9872,T9922,T9972,T10022,T10072,T10122,T10172,T10222)</f>
        <v>37300</v>
      </c>
      <c r="U9772" s="75">
        <f t="shared" si="8665"/>
        <v>12300</v>
      </c>
      <c r="V9772" s="75">
        <f t="shared" si="8665"/>
        <v>15000</v>
      </c>
      <c r="W9772" s="75">
        <f t="shared" si="8665"/>
        <v>10000</v>
      </c>
      <c r="X9772" s="75">
        <f t="shared" si="8665"/>
        <v>299664</v>
      </c>
      <c r="Y9772" s="238">
        <f t="shared" si="8489"/>
        <v>100</v>
      </c>
    </row>
    <row r="9773" spans="1:25" s="76" customFormat="1">
      <c r="A9773" s="250" t="s">
        <v>2785</v>
      </c>
      <c r="B9773" s="250"/>
      <c r="C9773" s="250"/>
      <c r="D9773" s="250"/>
      <c r="E9773" s="250"/>
      <c r="F9773" s="250"/>
      <c r="G9773" s="250"/>
      <c r="H9773" s="250"/>
      <c r="I9773" s="75">
        <f t="shared" ref="I9773:P9773" si="8666">SUM(I9823,I9873,I9923,I9973,I10023,I10073,I10123,I10173,I10223)</f>
        <v>23547197</v>
      </c>
      <c r="J9773" s="75">
        <f t="shared" si="8666"/>
        <v>7170750</v>
      </c>
      <c r="K9773" s="75">
        <f t="shared" si="8666"/>
        <v>16375947</v>
      </c>
      <c r="L9773" s="75">
        <f t="shared" si="8666"/>
        <v>10923960</v>
      </c>
      <c r="M9773" s="75">
        <f t="shared" si="8666"/>
        <v>252336</v>
      </c>
      <c r="N9773" s="75">
        <f t="shared" si="8666"/>
        <v>5199651</v>
      </c>
      <c r="O9773" s="75">
        <f t="shared" si="8666"/>
        <v>500</v>
      </c>
      <c r="P9773" s="75">
        <f t="shared" si="8666"/>
        <v>0</v>
      </c>
      <c r="Q9773" s="75">
        <f t="shared" ref="Q9773:R9773" si="8667">SUM(Q9823,Q9873,Q9923,Q9973,Q10023,Q10073,Q10123,Q10173,Q10223)</f>
        <v>32223465</v>
      </c>
      <c r="R9773" s="75">
        <f t="shared" si="8667"/>
        <v>7934687</v>
      </c>
      <c r="S9773" s="75">
        <f t="shared" ref="S9773" si="8668">SUM(S9823,S9873,S9923,S9973,S10023,S10073,S10123,S10173,S10223)</f>
        <v>6487787</v>
      </c>
      <c r="T9773" s="75">
        <f t="shared" ref="T9773:X9773" si="8669">SUM(T9823,T9873,T9923,T9973,T10023,T10073,T10123,T10173,T10223)</f>
        <v>1446978</v>
      </c>
      <c r="U9773" s="75">
        <f t="shared" si="8669"/>
        <v>614381.5</v>
      </c>
      <c r="V9773" s="75">
        <f t="shared" si="8669"/>
        <v>602502.5</v>
      </c>
      <c r="W9773" s="75">
        <f t="shared" si="8669"/>
        <v>230094.00000000003</v>
      </c>
      <c r="X9773" s="75">
        <f t="shared" si="8669"/>
        <v>7934765</v>
      </c>
      <c r="Y9773" s="238">
        <f t="shared" si="8489"/>
        <v>100.00098302554341</v>
      </c>
    </row>
    <row r="9774" spans="1:25" s="68" customFormat="1">
      <c r="A9774" s="251" t="s">
        <v>69</v>
      </c>
      <c r="B9774" s="251"/>
      <c r="C9774" s="251"/>
      <c r="D9774" s="251"/>
      <c r="E9774" s="251"/>
      <c r="F9774" s="251"/>
      <c r="G9774" s="251"/>
      <c r="H9774" s="251"/>
      <c r="I9774" s="77">
        <f t="shared" ref="I9774:P9774" si="8670">SUM(I9728:I9773)</f>
        <v>98341828</v>
      </c>
      <c r="J9774" s="77">
        <f t="shared" si="8670"/>
        <v>67336526</v>
      </c>
      <c r="K9774" s="77">
        <f t="shared" si="8670"/>
        <v>23813252</v>
      </c>
      <c r="L9774" s="77">
        <f t="shared" si="8670"/>
        <v>16346487</v>
      </c>
      <c r="M9774" s="77">
        <f t="shared" si="8670"/>
        <v>441725</v>
      </c>
      <c r="N9774" s="77">
        <f t="shared" si="8670"/>
        <v>7025040</v>
      </c>
      <c r="O9774" s="77">
        <f t="shared" si="8670"/>
        <v>7192050</v>
      </c>
      <c r="P9774" s="77">
        <f t="shared" si="8670"/>
        <v>0</v>
      </c>
      <c r="Q9774" s="77">
        <f t="shared" ref="Q9774:R9774" si="8671">SUM(Q9728:Q9773)</f>
        <v>120543529</v>
      </c>
      <c r="R9774" s="77">
        <f t="shared" si="8671"/>
        <v>83291245</v>
      </c>
      <c r="S9774" s="77">
        <f t="shared" ref="S9774" si="8672">SUM(S9728:S9773)</f>
        <v>60478431.416666664</v>
      </c>
      <c r="T9774" s="77">
        <f t="shared" ref="T9774:X9774" si="8673">SUM(T9728:T9773)</f>
        <v>22801405</v>
      </c>
      <c r="U9774" s="77">
        <f t="shared" si="8673"/>
        <v>7818973.5</v>
      </c>
      <c r="V9774" s="77">
        <f t="shared" si="8673"/>
        <v>6262734.5</v>
      </c>
      <c r="W9774" s="77">
        <f t="shared" si="8673"/>
        <v>8719697</v>
      </c>
      <c r="X9774" s="77">
        <f t="shared" si="8673"/>
        <v>83279836.416666657</v>
      </c>
      <c r="Y9774" s="239">
        <f t="shared" si="8489"/>
        <v>99.986302782083101</v>
      </c>
    </row>
    <row r="9775" spans="1:25" s="68" customFormat="1" ht="15" thickBot="1">
      <c r="A9775" s="270" t="s">
        <v>2743</v>
      </c>
      <c r="B9775" s="270"/>
      <c r="C9775" s="270"/>
      <c r="D9775" s="270"/>
      <c r="E9775" s="270"/>
      <c r="F9775" s="270"/>
      <c r="G9775" s="270"/>
      <c r="H9775" s="270"/>
      <c r="I9775" s="69"/>
      <c r="J9775" s="69"/>
      <c r="K9775" s="69"/>
      <c r="L9775" s="69"/>
      <c r="M9775" s="69"/>
      <c r="N9775" s="69"/>
      <c r="O9775" s="69"/>
      <c r="P9775" s="69"/>
      <c r="Q9775" s="69">
        <v>0</v>
      </c>
      <c r="R9775" s="69"/>
      <c r="S9775" s="69"/>
      <c r="T9775" s="69"/>
      <c r="U9775" s="69"/>
      <c r="V9775" s="69"/>
      <c r="W9775" s="69"/>
      <c r="X9775" s="69"/>
      <c r="Y9775" s="237">
        <v>0</v>
      </c>
    </row>
    <row r="9776" spans="1:25" s="68" customFormat="1" ht="41.4" thickBot="1">
      <c r="A9776" s="271" t="s">
        <v>1</v>
      </c>
      <c r="B9776" s="271"/>
      <c r="C9776" s="271"/>
      <c r="D9776" s="271"/>
      <c r="E9776" s="271"/>
      <c r="F9776" s="271"/>
      <c r="G9776" s="271"/>
      <c r="H9776" s="271"/>
      <c r="I9776" s="1" t="s">
        <v>3093</v>
      </c>
      <c r="J9776" s="1" t="s">
        <v>3130</v>
      </c>
      <c r="K9776" s="1" t="s">
        <v>3</v>
      </c>
      <c r="L9776" s="1" t="s">
        <v>4</v>
      </c>
      <c r="M9776" s="1" t="s">
        <v>5</v>
      </c>
      <c r="N9776" s="1" t="s">
        <v>6</v>
      </c>
      <c r="O9776" s="1" t="s">
        <v>7</v>
      </c>
      <c r="P9776" s="1" t="s">
        <v>8</v>
      </c>
      <c r="Q9776" s="1" t="s">
        <v>3344</v>
      </c>
      <c r="R9776" s="1" t="s">
        <v>3427</v>
      </c>
      <c r="S9776" s="1" t="s">
        <v>3447</v>
      </c>
      <c r="T9776" s="1" t="s">
        <v>3448</v>
      </c>
      <c r="U9776" s="1" t="s">
        <v>3452</v>
      </c>
      <c r="V9776" s="1" t="s">
        <v>3449</v>
      </c>
      <c r="W9776" s="1" t="s">
        <v>3450</v>
      </c>
      <c r="X9776" s="1" t="s">
        <v>3451</v>
      </c>
      <c r="Y9776" s="216" t="s">
        <v>3385</v>
      </c>
    </row>
    <row r="9777" spans="1:25" s="74" customFormat="1">
      <c r="A9777" s="70"/>
      <c r="B9777" s="70"/>
      <c r="C9777" s="70"/>
      <c r="D9777" s="71"/>
      <c r="E9777" s="71"/>
      <c r="F9777" s="72"/>
      <c r="G9777" s="165"/>
      <c r="H9777" s="73" t="s">
        <v>0</v>
      </c>
      <c r="I9777" s="45">
        <v>1</v>
      </c>
      <c r="J9777" s="45">
        <v>3</v>
      </c>
      <c r="K9777" s="45" t="s">
        <v>9</v>
      </c>
      <c r="L9777" s="45">
        <v>5</v>
      </c>
      <c r="M9777" s="45">
        <v>6</v>
      </c>
      <c r="N9777" s="45">
        <v>7</v>
      </c>
      <c r="O9777" s="45">
        <v>8</v>
      </c>
      <c r="P9777" s="45">
        <v>9</v>
      </c>
      <c r="Q9777" s="45">
        <v>1</v>
      </c>
      <c r="R9777" s="45">
        <v>2</v>
      </c>
      <c r="S9777" s="45">
        <v>3</v>
      </c>
      <c r="T9777" s="45" t="s">
        <v>3453</v>
      </c>
      <c r="U9777" s="45">
        <v>5</v>
      </c>
      <c r="V9777" s="45">
        <v>6</v>
      </c>
      <c r="W9777" s="45">
        <v>7</v>
      </c>
      <c r="X9777" s="45" t="s">
        <v>3454</v>
      </c>
      <c r="Y9777" s="276">
        <v>9</v>
      </c>
    </row>
    <row r="9778" spans="1:25" s="76" customFormat="1">
      <c r="A9778" s="272" t="s">
        <v>2699</v>
      </c>
      <c r="B9778" s="272"/>
      <c r="C9778" s="272"/>
      <c r="D9778" s="272"/>
      <c r="E9778" s="272"/>
      <c r="F9778" s="272"/>
      <c r="G9778" s="272"/>
      <c r="H9778" s="272"/>
      <c r="I9778" s="75">
        <f t="shared" ref="I9778:P9778" si="8674">SUM(I21)</f>
        <v>2000</v>
      </c>
      <c r="J9778" s="75">
        <f t="shared" si="8674"/>
        <v>2000</v>
      </c>
      <c r="K9778" s="75">
        <f t="shared" si="8674"/>
        <v>0</v>
      </c>
      <c r="L9778" s="75">
        <f t="shared" si="8674"/>
        <v>0</v>
      </c>
      <c r="M9778" s="75">
        <f t="shared" si="8674"/>
        <v>0</v>
      </c>
      <c r="N9778" s="75">
        <f t="shared" si="8674"/>
        <v>0</v>
      </c>
      <c r="O9778" s="75">
        <f t="shared" si="8674"/>
        <v>0</v>
      </c>
      <c r="P9778" s="75">
        <f t="shared" si="8674"/>
        <v>0</v>
      </c>
      <c r="Q9778" s="75">
        <f t="shared" ref="Q9778:R9778" si="8675">SUM(Q21)</f>
        <v>3000</v>
      </c>
      <c r="R9778" s="75">
        <f t="shared" si="8675"/>
        <v>3000</v>
      </c>
      <c r="S9778" s="75">
        <f t="shared" ref="S9778" si="8676">SUM(S21)</f>
        <v>3000</v>
      </c>
      <c r="T9778" s="75">
        <f t="shared" ref="T9778:X9778" si="8677">SUM(T21)</f>
        <v>0</v>
      </c>
      <c r="U9778" s="75">
        <f t="shared" si="8677"/>
        <v>0</v>
      </c>
      <c r="V9778" s="75">
        <f t="shared" si="8677"/>
        <v>0</v>
      </c>
      <c r="W9778" s="75">
        <f t="shared" si="8677"/>
        <v>0</v>
      </c>
      <c r="X9778" s="75">
        <f t="shared" si="8677"/>
        <v>3000</v>
      </c>
      <c r="Y9778" s="238">
        <f t="shared" ref="Y9778:Y9824" si="8678">IF(R9778=0,0,(X9778/R9778)*100)</f>
        <v>100</v>
      </c>
    </row>
    <row r="9779" spans="1:25" s="76" customFormat="1">
      <c r="A9779" s="250" t="s">
        <v>2700</v>
      </c>
      <c r="B9779" s="250"/>
      <c r="C9779" s="250"/>
      <c r="D9779" s="250"/>
      <c r="E9779" s="250"/>
      <c r="F9779" s="250"/>
      <c r="G9779" s="250"/>
      <c r="H9779" s="250"/>
      <c r="I9779" s="75">
        <f t="shared" ref="I9779:P9779" si="8679">SUM(I65)</f>
        <v>0</v>
      </c>
      <c r="J9779" s="75">
        <f t="shared" si="8679"/>
        <v>0</v>
      </c>
      <c r="K9779" s="75">
        <f t="shared" si="8679"/>
        <v>0</v>
      </c>
      <c r="L9779" s="75">
        <f t="shared" si="8679"/>
        <v>0</v>
      </c>
      <c r="M9779" s="75">
        <f t="shared" si="8679"/>
        <v>0</v>
      </c>
      <c r="N9779" s="75">
        <f t="shared" si="8679"/>
        <v>0</v>
      </c>
      <c r="O9779" s="75">
        <f t="shared" si="8679"/>
        <v>0</v>
      </c>
      <c r="P9779" s="75">
        <f t="shared" si="8679"/>
        <v>0</v>
      </c>
      <c r="Q9779" s="75">
        <f t="shared" ref="Q9779:R9779" si="8680">SUM(Q65)</f>
        <v>0</v>
      </c>
      <c r="R9779" s="75">
        <f t="shared" si="8680"/>
        <v>0</v>
      </c>
      <c r="S9779" s="75">
        <f t="shared" ref="S9779" si="8681">SUM(S65)</f>
        <v>0</v>
      </c>
      <c r="T9779" s="75">
        <f t="shared" ref="T9779:X9779" si="8682">SUM(T65)</f>
        <v>0</v>
      </c>
      <c r="U9779" s="75">
        <f t="shared" si="8682"/>
        <v>0</v>
      </c>
      <c r="V9779" s="75">
        <f t="shared" si="8682"/>
        <v>0</v>
      </c>
      <c r="W9779" s="75">
        <f t="shared" si="8682"/>
        <v>0</v>
      </c>
      <c r="X9779" s="75">
        <f t="shared" si="8682"/>
        <v>0</v>
      </c>
      <c r="Y9779" s="238">
        <f t="shared" si="8678"/>
        <v>0</v>
      </c>
    </row>
    <row r="9780" spans="1:25" s="76" customFormat="1">
      <c r="A9780" s="250" t="s">
        <v>2701</v>
      </c>
      <c r="B9780" s="250"/>
      <c r="C9780" s="250"/>
      <c r="D9780" s="250"/>
      <c r="E9780" s="250"/>
      <c r="F9780" s="250"/>
      <c r="G9780" s="250"/>
      <c r="H9780" s="250"/>
      <c r="I9780" s="75">
        <f t="shared" ref="I9780:P9780" si="8683">SUM(I102)</f>
        <v>2000</v>
      </c>
      <c r="J9780" s="75">
        <f t="shared" si="8683"/>
        <v>2000</v>
      </c>
      <c r="K9780" s="75">
        <f t="shared" si="8683"/>
        <v>0</v>
      </c>
      <c r="L9780" s="75">
        <f t="shared" si="8683"/>
        <v>0</v>
      </c>
      <c r="M9780" s="75">
        <f t="shared" si="8683"/>
        <v>0</v>
      </c>
      <c r="N9780" s="75">
        <f t="shared" si="8683"/>
        <v>0</v>
      </c>
      <c r="O9780" s="75">
        <f t="shared" si="8683"/>
        <v>0</v>
      </c>
      <c r="P9780" s="75">
        <f t="shared" si="8683"/>
        <v>0</v>
      </c>
      <c r="Q9780" s="75">
        <f t="shared" ref="Q9780:R9780" si="8684">SUM(Q102)</f>
        <v>2000</v>
      </c>
      <c r="R9780" s="75">
        <f t="shared" si="8684"/>
        <v>2000</v>
      </c>
      <c r="S9780" s="75">
        <f t="shared" ref="S9780" si="8685">SUM(S102)</f>
        <v>1000</v>
      </c>
      <c r="T9780" s="75">
        <f t="shared" ref="T9780:X9780" si="8686">SUM(T102)</f>
        <v>1000</v>
      </c>
      <c r="U9780" s="75">
        <f t="shared" si="8686"/>
        <v>500</v>
      </c>
      <c r="V9780" s="75">
        <f t="shared" si="8686"/>
        <v>500</v>
      </c>
      <c r="W9780" s="75">
        <f t="shared" si="8686"/>
        <v>0</v>
      </c>
      <c r="X9780" s="75">
        <f t="shared" si="8686"/>
        <v>2000</v>
      </c>
      <c r="Y9780" s="238">
        <f t="shared" si="8678"/>
        <v>100</v>
      </c>
    </row>
    <row r="9781" spans="1:25" s="76" customFormat="1">
      <c r="A9781" s="250" t="s">
        <v>2702</v>
      </c>
      <c r="B9781" s="250"/>
      <c r="C9781" s="250"/>
      <c r="D9781" s="250"/>
      <c r="E9781" s="250"/>
      <c r="F9781" s="250"/>
      <c r="G9781" s="250"/>
      <c r="H9781" s="250"/>
      <c r="I9781" s="75">
        <f t="shared" ref="I9781:P9781" si="8687">SUM(I145)</f>
        <v>7000</v>
      </c>
      <c r="J9781" s="75">
        <f t="shared" si="8687"/>
        <v>7000</v>
      </c>
      <c r="K9781" s="75">
        <f t="shared" si="8687"/>
        <v>0</v>
      </c>
      <c r="L9781" s="75">
        <f t="shared" si="8687"/>
        <v>0</v>
      </c>
      <c r="M9781" s="75">
        <f t="shared" si="8687"/>
        <v>0</v>
      </c>
      <c r="N9781" s="75">
        <f t="shared" si="8687"/>
        <v>0</v>
      </c>
      <c r="O9781" s="75">
        <f t="shared" si="8687"/>
        <v>0</v>
      </c>
      <c r="P9781" s="75">
        <f t="shared" si="8687"/>
        <v>0</v>
      </c>
      <c r="Q9781" s="75">
        <f t="shared" ref="Q9781:R9781" si="8688">SUM(Q145)</f>
        <v>12000</v>
      </c>
      <c r="R9781" s="75">
        <f t="shared" si="8688"/>
        <v>12000</v>
      </c>
      <c r="S9781" s="75">
        <f t="shared" ref="S9781" si="8689">SUM(S145)</f>
        <v>12000</v>
      </c>
      <c r="T9781" s="75">
        <f t="shared" ref="T9781:X9781" si="8690">SUM(T145)</f>
        <v>0</v>
      </c>
      <c r="U9781" s="75">
        <f t="shared" si="8690"/>
        <v>0</v>
      </c>
      <c r="V9781" s="75">
        <f t="shared" si="8690"/>
        <v>0</v>
      </c>
      <c r="W9781" s="75">
        <f t="shared" si="8690"/>
        <v>0</v>
      </c>
      <c r="X9781" s="75">
        <f t="shared" si="8690"/>
        <v>12000</v>
      </c>
      <c r="Y9781" s="238">
        <f t="shared" si="8678"/>
        <v>100</v>
      </c>
    </row>
    <row r="9782" spans="1:25" s="76" customFormat="1">
      <c r="A9782" s="250" t="s">
        <v>2703</v>
      </c>
      <c r="B9782" s="250"/>
      <c r="C9782" s="250"/>
      <c r="D9782" s="250"/>
      <c r="E9782" s="250"/>
      <c r="F9782" s="250"/>
      <c r="G9782" s="250"/>
      <c r="H9782" s="250"/>
      <c r="I9782" s="75">
        <f t="shared" ref="I9782:P9782" si="8691">SUM(I202)</f>
        <v>3000</v>
      </c>
      <c r="J9782" s="75">
        <f t="shared" si="8691"/>
        <v>3000</v>
      </c>
      <c r="K9782" s="75">
        <f t="shared" si="8691"/>
        <v>0</v>
      </c>
      <c r="L9782" s="75">
        <f t="shared" si="8691"/>
        <v>0</v>
      </c>
      <c r="M9782" s="75">
        <f t="shared" si="8691"/>
        <v>0</v>
      </c>
      <c r="N9782" s="75">
        <f t="shared" si="8691"/>
        <v>0</v>
      </c>
      <c r="O9782" s="75">
        <f t="shared" si="8691"/>
        <v>0</v>
      </c>
      <c r="P9782" s="75">
        <f t="shared" si="8691"/>
        <v>0</v>
      </c>
      <c r="Q9782" s="75">
        <f t="shared" ref="Q9782:R9782" si="8692">SUM(Q202)</f>
        <v>13000</v>
      </c>
      <c r="R9782" s="75">
        <f t="shared" si="8692"/>
        <v>13000</v>
      </c>
      <c r="S9782" s="75">
        <f t="shared" ref="S9782" si="8693">SUM(S202)</f>
        <v>13000</v>
      </c>
      <c r="T9782" s="75">
        <f t="shared" ref="T9782:X9782" si="8694">SUM(T202)</f>
        <v>0</v>
      </c>
      <c r="U9782" s="75">
        <f t="shared" si="8694"/>
        <v>0</v>
      </c>
      <c r="V9782" s="75">
        <f t="shared" si="8694"/>
        <v>0</v>
      </c>
      <c r="W9782" s="75">
        <f t="shared" si="8694"/>
        <v>0</v>
      </c>
      <c r="X9782" s="75">
        <f t="shared" si="8694"/>
        <v>13000</v>
      </c>
      <c r="Y9782" s="238">
        <f t="shared" si="8678"/>
        <v>100</v>
      </c>
    </row>
    <row r="9783" spans="1:25" s="76" customFormat="1">
      <c r="A9783" s="250" t="s">
        <v>2704</v>
      </c>
      <c r="B9783" s="250"/>
      <c r="C9783" s="250"/>
      <c r="D9783" s="250"/>
      <c r="E9783" s="250"/>
      <c r="F9783" s="250"/>
      <c r="G9783" s="250"/>
      <c r="H9783" s="250"/>
      <c r="I9783" s="75"/>
      <c r="J9783" s="75"/>
      <c r="K9783" s="75"/>
      <c r="L9783" s="75"/>
      <c r="M9783" s="75"/>
      <c r="N9783" s="75"/>
      <c r="O9783" s="75"/>
      <c r="P9783" s="75"/>
      <c r="Q9783" s="75">
        <v>0</v>
      </c>
      <c r="R9783" s="75"/>
      <c r="S9783" s="75"/>
      <c r="T9783" s="75"/>
      <c r="U9783" s="75"/>
      <c r="V9783" s="75"/>
      <c r="W9783" s="75"/>
      <c r="X9783" s="75"/>
      <c r="Y9783" s="238">
        <f t="shared" si="8678"/>
        <v>0</v>
      </c>
    </row>
    <row r="9784" spans="1:25" s="76" customFormat="1">
      <c r="A9784" s="250" t="s">
        <v>2705</v>
      </c>
      <c r="B9784" s="250"/>
      <c r="C9784" s="250"/>
      <c r="D9784" s="250"/>
      <c r="E9784" s="250"/>
      <c r="F9784" s="250"/>
      <c r="G9784" s="250"/>
      <c r="H9784" s="250"/>
      <c r="I9784" s="75"/>
      <c r="J9784" s="75"/>
      <c r="K9784" s="75"/>
      <c r="L9784" s="75"/>
      <c r="M9784" s="75"/>
      <c r="N9784" s="75"/>
      <c r="O9784" s="75"/>
      <c r="P9784" s="75"/>
      <c r="Q9784" s="75">
        <v>0</v>
      </c>
      <c r="R9784" s="75"/>
      <c r="S9784" s="75"/>
      <c r="T9784" s="75"/>
      <c r="U9784" s="75"/>
      <c r="V9784" s="75"/>
      <c r="W9784" s="75"/>
      <c r="X9784" s="75"/>
      <c r="Y9784" s="238">
        <f t="shared" si="8678"/>
        <v>0</v>
      </c>
    </row>
    <row r="9785" spans="1:25" s="76" customFormat="1">
      <c r="A9785" s="250" t="s">
        <v>2706</v>
      </c>
      <c r="B9785" s="250"/>
      <c r="C9785" s="250"/>
      <c r="D9785" s="250"/>
      <c r="E9785" s="250"/>
      <c r="F9785" s="250"/>
      <c r="G9785" s="250"/>
      <c r="H9785" s="250"/>
      <c r="I9785" s="75">
        <f t="shared" ref="I9785:P9785" si="8695">SUM(I296)</f>
        <v>2500</v>
      </c>
      <c r="J9785" s="75">
        <f t="shared" si="8695"/>
        <v>2500</v>
      </c>
      <c r="K9785" s="75">
        <f t="shared" si="8695"/>
        <v>0</v>
      </c>
      <c r="L9785" s="75">
        <f t="shared" si="8695"/>
        <v>0</v>
      </c>
      <c r="M9785" s="75">
        <f t="shared" si="8695"/>
        <v>0</v>
      </c>
      <c r="N9785" s="75">
        <f t="shared" si="8695"/>
        <v>0</v>
      </c>
      <c r="O9785" s="75">
        <f t="shared" si="8695"/>
        <v>0</v>
      </c>
      <c r="P9785" s="75">
        <f t="shared" si="8695"/>
        <v>0</v>
      </c>
      <c r="Q9785" s="75">
        <f t="shared" ref="Q9785:R9785" si="8696">SUM(Q296)</f>
        <v>6300</v>
      </c>
      <c r="R9785" s="75">
        <f t="shared" si="8696"/>
        <v>6300</v>
      </c>
      <c r="S9785" s="75">
        <f t="shared" ref="S9785" si="8697">SUM(S296)</f>
        <v>6300</v>
      </c>
      <c r="T9785" s="75">
        <f t="shared" ref="T9785:X9785" si="8698">SUM(T296)</f>
        <v>0</v>
      </c>
      <c r="U9785" s="75">
        <f t="shared" si="8698"/>
        <v>0</v>
      </c>
      <c r="V9785" s="75">
        <f t="shared" si="8698"/>
        <v>0</v>
      </c>
      <c r="W9785" s="75">
        <f t="shared" si="8698"/>
        <v>0</v>
      </c>
      <c r="X9785" s="75">
        <f t="shared" si="8698"/>
        <v>6300</v>
      </c>
      <c r="Y9785" s="238">
        <f t="shared" si="8678"/>
        <v>100</v>
      </c>
    </row>
    <row r="9786" spans="1:25" s="76" customFormat="1">
      <c r="A9786" s="250" t="s">
        <v>2707</v>
      </c>
      <c r="B9786" s="250"/>
      <c r="C9786" s="250"/>
      <c r="D9786" s="250"/>
      <c r="E9786" s="250"/>
      <c r="F9786" s="250"/>
      <c r="G9786" s="250"/>
      <c r="H9786" s="250"/>
      <c r="I9786" s="75">
        <f t="shared" ref="I9786:P9786" si="8699">SUM(I335)</f>
        <v>2000</v>
      </c>
      <c r="J9786" s="75">
        <f t="shared" si="8699"/>
        <v>2000</v>
      </c>
      <c r="K9786" s="75">
        <f t="shared" si="8699"/>
        <v>0</v>
      </c>
      <c r="L9786" s="75">
        <f t="shared" si="8699"/>
        <v>0</v>
      </c>
      <c r="M9786" s="75">
        <f t="shared" si="8699"/>
        <v>0</v>
      </c>
      <c r="N9786" s="75">
        <f t="shared" si="8699"/>
        <v>0</v>
      </c>
      <c r="O9786" s="75">
        <f t="shared" si="8699"/>
        <v>0</v>
      </c>
      <c r="P9786" s="75">
        <f t="shared" si="8699"/>
        <v>0</v>
      </c>
      <c r="Q9786" s="75">
        <f t="shared" ref="Q9786:R9786" si="8700">SUM(Q335)</f>
        <v>5000</v>
      </c>
      <c r="R9786" s="75">
        <f t="shared" si="8700"/>
        <v>5000</v>
      </c>
      <c r="S9786" s="75">
        <f t="shared" ref="S9786" si="8701">SUM(S335)</f>
        <v>5000</v>
      </c>
      <c r="T9786" s="75">
        <f t="shared" ref="T9786:X9786" si="8702">SUM(T335)</f>
        <v>0</v>
      </c>
      <c r="U9786" s="75">
        <f t="shared" si="8702"/>
        <v>0</v>
      </c>
      <c r="V9786" s="75">
        <f t="shared" si="8702"/>
        <v>0</v>
      </c>
      <c r="W9786" s="75">
        <f t="shared" si="8702"/>
        <v>0</v>
      </c>
      <c r="X9786" s="75">
        <f t="shared" si="8702"/>
        <v>5000</v>
      </c>
      <c r="Y9786" s="238">
        <f t="shared" si="8678"/>
        <v>100</v>
      </c>
    </row>
    <row r="9787" spans="1:25" s="76" customFormat="1">
      <c r="A9787" s="250" t="s">
        <v>2708</v>
      </c>
      <c r="B9787" s="250"/>
      <c r="C9787" s="250"/>
      <c r="D9787" s="250"/>
      <c r="E9787" s="250"/>
      <c r="F9787" s="250"/>
      <c r="G9787" s="250"/>
      <c r="H9787" s="250"/>
      <c r="I9787" s="75">
        <f t="shared" ref="I9787:P9787" si="8703">SUM(I380)</f>
        <v>500</v>
      </c>
      <c r="J9787" s="75">
        <f t="shared" si="8703"/>
        <v>500</v>
      </c>
      <c r="K9787" s="75">
        <f t="shared" si="8703"/>
        <v>0</v>
      </c>
      <c r="L9787" s="75">
        <f t="shared" si="8703"/>
        <v>0</v>
      </c>
      <c r="M9787" s="75">
        <f t="shared" si="8703"/>
        <v>0</v>
      </c>
      <c r="N9787" s="75">
        <f t="shared" si="8703"/>
        <v>0</v>
      </c>
      <c r="O9787" s="75">
        <f t="shared" si="8703"/>
        <v>0</v>
      </c>
      <c r="P9787" s="75">
        <f t="shared" si="8703"/>
        <v>0</v>
      </c>
      <c r="Q9787" s="75">
        <f t="shared" ref="Q9787:R9787" si="8704">SUM(Q380)</f>
        <v>5500</v>
      </c>
      <c r="R9787" s="75">
        <f t="shared" si="8704"/>
        <v>5500</v>
      </c>
      <c r="S9787" s="75">
        <f t="shared" ref="S9787" si="8705">SUM(S380)</f>
        <v>5500</v>
      </c>
      <c r="T9787" s="75">
        <f t="shared" ref="T9787:X9787" si="8706">SUM(T380)</f>
        <v>0</v>
      </c>
      <c r="U9787" s="75">
        <f t="shared" si="8706"/>
        <v>0</v>
      </c>
      <c r="V9787" s="75">
        <f t="shared" si="8706"/>
        <v>0</v>
      </c>
      <c r="W9787" s="75">
        <f t="shared" si="8706"/>
        <v>0</v>
      </c>
      <c r="X9787" s="75">
        <f t="shared" si="8706"/>
        <v>5500</v>
      </c>
      <c r="Y9787" s="238">
        <f t="shared" si="8678"/>
        <v>100</v>
      </c>
    </row>
    <row r="9788" spans="1:25" s="76" customFormat="1">
      <c r="A9788" s="250" t="s">
        <v>2709</v>
      </c>
      <c r="B9788" s="250"/>
      <c r="C9788" s="250"/>
      <c r="D9788" s="250"/>
      <c r="E9788" s="250"/>
      <c r="F9788" s="250"/>
      <c r="G9788" s="250"/>
      <c r="H9788" s="250"/>
      <c r="I9788" s="75">
        <f t="shared" ref="I9788:P9788" si="8707">SUM(I423)</f>
        <v>1000</v>
      </c>
      <c r="J9788" s="75">
        <f t="shared" si="8707"/>
        <v>1000</v>
      </c>
      <c r="K9788" s="75">
        <f t="shared" si="8707"/>
        <v>0</v>
      </c>
      <c r="L9788" s="75">
        <f t="shared" si="8707"/>
        <v>0</v>
      </c>
      <c r="M9788" s="75">
        <f t="shared" si="8707"/>
        <v>0</v>
      </c>
      <c r="N9788" s="75">
        <f t="shared" si="8707"/>
        <v>0</v>
      </c>
      <c r="O9788" s="75">
        <f t="shared" si="8707"/>
        <v>0</v>
      </c>
      <c r="P9788" s="75">
        <f t="shared" si="8707"/>
        <v>0</v>
      </c>
      <c r="Q9788" s="75">
        <f t="shared" ref="Q9788:R9788" si="8708">SUM(Q423)</f>
        <v>1000</v>
      </c>
      <c r="R9788" s="75">
        <f t="shared" si="8708"/>
        <v>1000</v>
      </c>
      <c r="S9788" s="75">
        <f t="shared" ref="S9788" si="8709">SUM(S423)</f>
        <v>700</v>
      </c>
      <c r="T9788" s="75">
        <f t="shared" ref="T9788:X9788" si="8710">SUM(T423)</f>
        <v>300</v>
      </c>
      <c r="U9788" s="75">
        <f t="shared" si="8710"/>
        <v>300</v>
      </c>
      <c r="V9788" s="75">
        <f t="shared" si="8710"/>
        <v>0</v>
      </c>
      <c r="W9788" s="75">
        <f t="shared" si="8710"/>
        <v>0</v>
      </c>
      <c r="X9788" s="75">
        <f t="shared" si="8710"/>
        <v>1000</v>
      </c>
      <c r="Y9788" s="238">
        <f t="shared" si="8678"/>
        <v>100</v>
      </c>
    </row>
    <row r="9789" spans="1:25" s="76" customFormat="1">
      <c r="A9789" s="250" t="s">
        <v>2710</v>
      </c>
      <c r="B9789" s="250"/>
      <c r="C9789" s="250"/>
      <c r="D9789" s="250"/>
      <c r="E9789" s="250"/>
      <c r="F9789" s="250"/>
      <c r="G9789" s="250"/>
      <c r="H9789" s="250"/>
      <c r="I9789" s="75">
        <f t="shared" ref="I9789:P9789" si="8711">SUM(I479)</f>
        <v>3000</v>
      </c>
      <c r="J9789" s="75">
        <f t="shared" si="8711"/>
        <v>3000</v>
      </c>
      <c r="K9789" s="75">
        <f t="shared" si="8711"/>
        <v>0</v>
      </c>
      <c r="L9789" s="75">
        <f t="shared" si="8711"/>
        <v>0</v>
      </c>
      <c r="M9789" s="75">
        <f t="shared" si="8711"/>
        <v>0</v>
      </c>
      <c r="N9789" s="75">
        <f t="shared" si="8711"/>
        <v>0</v>
      </c>
      <c r="O9789" s="75">
        <f t="shared" si="8711"/>
        <v>0</v>
      </c>
      <c r="P9789" s="75">
        <f t="shared" si="8711"/>
        <v>0</v>
      </c>
      <c r="Q9789" s="75">
        <f t="shared" ref="Q9789:R9789" si="8712">SUM(Q479)</f>
        <v>3000</v>
      </c>
      <c r="R9789" s="75">
        <f t="shared" si="8712"/>
        <v>3000</v>
      </c>
      <c r="S9789" s="75">
        <f t="shared" ref="S9789" si="8713">SUM(S479)</f>
        <v>3000</v>
      </c>
      <c r="T9789" s="75">
        <f t="shared" ref="T9789:X9789" si="8714">SUM(T479)</f>
        <v>0</v>
      </c>
      <c r="U9789" s="75">
        <f t="shared" si="8714"/>
        <v>0</v>
      </c>
      <c r="V9789" s="75">
        <f t="shared" si="8714"/>
        <v>0</v>
      </c>
      <c r="W9789" s="75">
        <f t="shared" si="8714"/>
        <v>0</v>
      </c>
      <c r="X9789" s="75">
        <f t="shared" si="8714"/>
        <v>3000</v>
      </c>
      <c r="Y9789" s="238">
        <f t="shared" si="8678"/>
        <v>100</v>
      </c>
    </row>
    <row r="9790" spans="1:25" s="76" customFormat="1">
      <c r="A9790" s="250" t="s">
        <v>2711</v>
      </c>
      <c r="B9790" s="250"/>
      <c r="C9790" s="250"/>
      <c r="D9790" s="250"/>
      <c r="E9790" s="250"/>
      <c r="F9790" s="250"/>
      <c r="G9790" s="250"/>
      <c r="H9790" s="250"/>
      <c r="I9790" s="75">
        <f t="shared" ref="I9790:P9790" si="8715">SUM(I524)</f>
        <v>1800</v>
      </c>
      <c r="J9790" s="75">
        <f t="shared" si="8715"/>
        <v>400</v>
      </c>
      <c r="K9790" s="75">
        <f t="shared" si="8715"/>
        <v>1400</v>
      </c>
      <c r="L9790" s="75">
        <f t="shared" si="8715"/>
        <v>1400</v>
      </c>
      <c r="M9790" s="75">
        <f t="shared" si="8715"/>
        <v>0</v>
      </c>
      <c r="N9790" s="75">
        <f t="shared" si="8715"/>
        <v>0</v>
      </c>
      <c r="O9790" s="75">
        <f t="shared" si="8715"/>
        <v>0</v>
      </c>
      <c r="P9790" s="75">
        <f t="shared" si="8715"/>
        <v>0</v>
      </c>
      <c r="Q9790" s="75">
        <f t="shared" ref="Q9790:R9790" si="8716">SUM(Q524)</f>
        <v>1800</v>
      </c>
      <c r="R9790" s="75">
        <f t="shared" si="8716"/>
        <v>400</v>
      </c>
      <c r="S9790" s="75">
        <f t="shared" ref="S9790" si="8717">SUM(S524)</f>
        <v>400</v>
      </c>
      <c r="T9790" s="75">
        <f t="shared" ref="T9790:X9790" si="8718">SUM(T524)</f>
        <v>0</v>
      </c>
      <c r="U9790" s="75">
        <f t="shared" si="8718"/>
        <v>0</v>
      </c>
      <c r="V9790" s="75">
        <f t="shared" si="8718"/>
        <v>0</v>
      </c>
      <c r="W9790" s="75">
        <f t="shared" si="8718"/>
        <v>0</v>
      </c>
      <c r="X9790" s="75">
        <f t="shared" si="8718"/>
        <v>400</v>
      </c>
      <c r="Y9790" s="238">
        <f t="shared" si="8678"/>
        <v>100</v>
      </c>
    </row>
    <row r="9791" spans="1:25" s="76" customFormat="1">
      <c r="A9791" s="250" t="s">
        <v>2712</v>
      </c>
      <c r="B9791" s="250"/>
      <c r="C9791" s="250"/>
      <c r="D9791" s="250"/>
      <c r="E9791" s="250"/>
      <c r="F9791" s="250"/>
      <c r="G9791" s="250"/>
      <c r="H9791" s="250"/>
      <c r="I9791" s="75">
        <f t="shared" ref="I9791:P9791" si="8719">SUM(I572)</f>
        <v>8000</v>
      </c>
      <c r="J9791" s="75">
        <f t="shared" si="8719"/>
        <v>8000</v>
      </c>
      <c r="K9791" s="75">
        <f t="shared" si="8719"/>
        <v>0</v>
      </c>
      <c r="L9791" s="75">
        <f t="shared" si="8719"/>
        <v>0</v>
      </c>
      <c r="M9791" s="75">
        <f t="shared" si="8719"/>
        <v>0</v>
      </c>
      <c r="N9791" s="75">
        <f t="shared" si="8719"/>
        <v>0</v>
      </c>
      <c r="O9791" s="75">
        <f t="shared" si="8719"/>
        <v>0</v>
      </c>
      <c r="P9791" s="75">
        <f t="shared" si="8719"/>
        <v>0</v>
      </c>
      <c r="Q9791" s="75">
        <f t="shared" ref="Q9791:R9791" si="8720">SUM(Q572)</f>
        <v>10000</v>
      </c>
      <c r="R9791" s="75">
        <f t="shared" si="8720"/>
        <v>10000</v>
      </c>
      <c r="S9791" s="75">
        <f t="shared" ref="S9791" si="8721">SUM(S572)</f>
        <v>10000</v>
      </c>
      <c r="T9791" s="75">
        <f t="shared" ref="T9791:X9791" si="8722">SUM(T572)</f>
        <v>0</v>
      </c>
      <c r="U9791" s="75">
        <f t="shared" si="8722"/>
        <v>0</v>
      </c>
      <c r="V9791" s="75">
        <f t="shared" si="8722"/>
        <v>0</v>
      </c>
      <c r="W9791" s="75">
        <f t="shared" si="8722"/>
        <v>0</v>
      </c>
      <c r="X9791" s="75">
        <f t="shared" si="8722"/>
        <v>10000</v>
      </c>
      <c r="Y9791" s="238">
        <f t="shared" si="8678"/>
        <v>100</v>
      </c>
    </row>
    <row r="9792" spans="1:25" s="76" customFormat="1">
      <c r="A9792" s="250" t="s">
        <v>2713</v>
      </c>
      <c r="B9792" s="250"/>
      <c r="C9792" s="250"/>
      <c r="D9792" s="250"/>
      <c r="E9792" s="250"/>
      <c r="F9792" s="250"/>
      <c r="G9792" s="250"/>
      <c r="H9792" s="250"/>
      <c r="I9792" s="75">
        <f t="shared" ref="I9792:P9792" si="8723">SUM(I618)</f>
        <v>1000</v>
      </c>
      <c r="J9792" s="75">
        <f t="shared" si="8723"/>
        <v>1000</v>
      </c>
      <c r="K9792" s="75">
        <f t="shared" si="8723"/>
        <v>0</v>
      </c>
      <c r="L9792" s="75">
        <f t="shared" si="8723"/>
        <v>0</v>
      </c>
      <c r="M9792" s="75">
        <f t="shared" si="8723"/>
        <v>0</v>
      </c>
      <c r="N9792" s="75">
        <f t="shared" si="8723"/>
        <v>0</v>
      </c>
      <c r="O9792" s="75">
        <f t="shared" si="8723"/>
        <v>0</v>
      </c>
      <c r="P9792" s="75">
        <f t="shared" si="8723"/>
        <v>0</v>
      </c>
      <c r="Q9792" s="75">
        <f t="shared" ref="Q9792:R9792" si="8724">SUM(Q618)</f>
        <v>1000</v>
      </c>
      <c r="R9792" s="75">
        <f t="shared" si="8724"/>
        <v>1000</v>
      </c>
      <c r="S9792" s="75">
        <f t="shared" ref="S9792" si="8725">SUM(S618)</f>
        <v>720</v>
      </c>
      <c r="T9792" s="75">
        <f t="shared" ref="T9792:X9792" si="8726">SUM(T618)</f>
        <v>280</v>
      </c>
      <c r="U9792" s="75">
        <f t="shared" si="8726"/>
        <v>100</v>
      </c>
      <c r="V9792" s="75">
        <f t="shared" si="8726"/>
        <v>90</v>
      </c>
      <c r="W9792" s="75">
        <f t="shared" si="8726"/>
        <v>90</v>
      </c>
      <c r="X9792" s="75">
        <f t="shared" si="8726"/>
        <v>1000</v>
      </c>
      <c r="Y9792" s="238">
        <f t="shared" si="8678"/>
        <v>100</v>
      </c>
    </row>
    <row r="9793" spans="1:25" s="76" customFormat="1">
      <c r="A9793" s="250" t="s">
        <v>2714</v>
      </c>
      <c r="B9793" s="250"/>
      <c r="C9793" s="250"/>
      <c r="D9793" s="250"/>
      <c r="E9793" s="250"/>
      <c r="F9793" s="250"/>
      <c r="G9793" s="250"/>
      <c r="H9793" s="250"/>
      <c r="I9793" s="75">
        <f t="shared" ref="I9793:P9793" si="8727">SUM(I666)</f>
        <v>5000</v>
      </c>
      <c r="J9793" s="75">
        <f t="shared" si="8727"/>
        <v>5000</v>
      </c>
      <c r="K9793" s="75">
        <f t="shared" si="8727"/>
        <v>0</v>
      </c>
      <c r="L9793" s="75">
        <f t="shared" si="8727"/>
        <v>0</v>
      </c>
      <c r="M9793" s="75">
        <f t="shared" si="8727"/>
        <v>0</v>
      </c>
      <c r="N9793" s="75">
        <f t="shared" si="8727"/>
        <v>0</v>
      </c>
      <c r="O9793" s="75">
        <f t="shared" si="8727"/>
        <v>0</v>
      </c>
      <c r="P9793" s="75">
        <f t="shared" si="8727"/>
        <v>0</v>
      </c>
      <c r="Q9793" s="75">
        <f t="shared" ref="Q9793:R9793" si="8728">SUM(Q666)</f>
        <v>5000</v>
      </c>
      <c r="R9793" s="75">
        <f t="shared" si="8728"/>
        <v>5000</v>
      </c>
      <c r="S9793" s="75">
        <f t="shared" ref="S9793" si="8729">SUM(S666)</f>
        <v>4000</v>
      </c>
      <c r="T9793" s="75">
        <f t="shared" ref="T9793:X9793" si="8730">SUM(T666)</f>
        <v>1000</v>
      </c>
      <c r="U9793" s="75">
        <f t="shared" si="8730"/>
        <v>1000</v>
      </c>
      <c r="V9793" s="75">
        <f t="shared" si="8730"/>
        <v>0</v>
      </c>
      <c r="W9793" s="75">
        <f t="shared" si="8730"/>
        <v>0</v>
      </c>
      <c r="X9793" s="75">
        <f t="shared" si="8730"/>
        <v>5000</v>
      </c>
      <c r="Y9793" s="238">
        <f t="shared" si="8678"/>
        <v>100</v>
      </c>
    </row>
    <row r="9794" spans="1:25" s="76" customFormat="1">
      <c r="A9794" s="250" t="s">
        <v>2689</v>
      </c>
      <c r="B9794" s="250"/>
      <c r="C9794" s="250"/>
      <c r="D9794" s="250"/>
      <c r="E9794" s="250"/>
      <c r="F9794" s="250"/>
      <c r="G9794" s="250"/>
      <c r="H9794" s="250"/>
      <c r="I9794" s="75">
        <f t="shared" ref="I9794:P9794" si="8731">SUM(I746)</f>
        <v>890</v>
      </c>
      <c r="J9794" s="75">
        <f t="shared" si="8731"/>
        <v>890</v>
      </c>
      <c r="K9794" s="75">
        <f t="shared" si="8731"/>
        <v>0</v>
      </c>
      <c r="L9794" s="75">
        <f t="shared" si="8731"/>
        <v>0</v>
      </c>
      <c r="M9794" s="75">
        <f t="shared" si="8731"/>
        <v>0</v>
      </c>
      <c r="N9794" s="75">
        <f t="shared" si="8731"/>
        <v>0</v>
      </c>
      <c r="O9794" s="75">
        <f t="shared" si="8731"/>
        <v>0</v>
      </c>
      <c r="P9794" s="75">
        <f t="shared" si="8731"/>
        <v>0</v>
      </c>
      <c r="Q9794" s="75">
        <f t="shared" ref="Q9794:R9794" si="8732">SUM(Q746)</f>
        <v>890</v>
      </c>
      <c r="R9794" s="75">
        <f t="shared" si="8732"/>
        <v>890</v>
      </c>
      <c r="S9794" s="75">
        <f t="shared" ref="S9794" si="8733">SUM(S746)</f>
        <v>890</v>
      </c>
      <c r="T9794" s="75">
        <f t="shared" ref="T9794:X9794" si="8734">SUM(T746)</f>
        <v>0</v>
      </c>
      <c r="U9794" s="75">
        <f t="shared" si="8734"/>
        <v>0</v>
      </c>
      <c r="V9794" s="75">
        <f t="shared" si="8734"/>
        <v>0</v>
      </c>
      <c r="W9794" s="75">
        <f t="shared" si="8734"/>
        <v>0</v>
      </c>
      <c r="X9794" s="75">
        <f t="shared" si="8734"/>
        <v>890</v>
      </c>
      <c r="Y9794" s="238">
        <f t="shared" si="8678"/>
        <v>100</v>
      </c>
    </row>
    <row r="9795" spans="1:25" s="76" customFormat="1">
      <c r="A9795" s="250" t="s">
        <v>2715</v>
      </c>
      <c r="B9795" s="250"/>
      <c r="C9795" s="250"/>
      <c r="D9795" s="250"/>
      <c r="E9795" s="250"/>
      <c r="F9795" s="250"/>
      <c r="G9795" s="250"/>
      <c r="H9795" s="250"/>
      <c r="I9795" s="75">
        <f t="shared" ref="I9795:P9795" si="8735">SUM(I819)</f>
        <v>22180</v>
      </c>
      <c r="J9795" s="75">
        <f t="shared" si="8735"/>
        <v>12180</v>
      </c>
      <c r="K9795" s="75">
        <f t="shared" si="8735"/>
        <v>10000</v>
      </c>
      <c r="L9795" s="75">
        <f t="shared" si="8735"/>
        <v>10000</v>
      </c>
      <c r="M9795" s="75">
        <f t="shared" si="8735"/>
        <v>0</v>
      </c>
      <c r="N9795" s="75">
        <f t="shared" si="8735"/>
        <v>0</v>
      </c>
      <c r="O9795" s="75">
        <f t="shared" si="8735"/>
        <v>0</v>
      </c>
      <c r="P9795" s="75">
        <f t="shared" si="8735"/>
        <v>0</v>
      </c>
      <c r="Q9795" s="75">
        <f t="shared" ref="Q9795:R9795" si="8736">SUM(Q819)</f>
        <v>41923</v>
      </c>
      <c r="R9795" s="75">
        <f t="shared" si="8736"/>
        <v>22180</v>
      </c>
      <c r="S9795" s="75">
        <f t="shared" ref="S9795" si="8737">SUM(S819)</f>
        <v>22180</v>
      </c>
      <c r="T9795" s="75">
        <f t="shared" ref="T9795:X9795" si="8738">SUM(T819)</f>
        <v>0</v>
      </c>
      <c r="U9795" s="75">
        <f t="shared" si="8738"/>
        <v>0</v>
      </c>
      <c r="V9795" s="75">
        <f t="shared" si="8738"/>
        <v>0</v>
      </c>
      <c r="W9795" s="75">
        <f t="shared" si="8738"/>
        <v>0</v>
      </c>
      <c r="X9795" s="75">
        <f t="shared" si="8738"/>
        <v>22180</v>
      </c>
      <c r="Y9795" s="238">
        <f t="shared" si="8678"/>
        <v>100</v>
      </c>
    </row>
    <row r="9796" spans="1:25" s="76" customFormat="1">
      <c r="A9796" s="250" t="s">
        <v>2716</v>
      </c>
      <c r="B9796" s="250"/>
      <c r="C9796" s="250"/>
      <c r="D9796" s="250"/>
      <c r="E9796" s="250"/>
      <c r="F9796" s="250"/>
      <c r="G9796" s="250"/>
      <c r="H9796" s="250"/>
      <c r="I9796" s="75">
        <f t="shared" ref="I9796:P9796" si="8739">SUM(I911)</f>
        <v>20000</v>
      </c>
      <c r="J9796" s="75">
        <f t="shared" si="8739"/>
        <v>0</v>
      </c>
      <c r="K9796" s="75">
        <f t="shared" si="8739"/>
        <v>10000</v>
      </c>
      <c r="L9796" s="75">
        <f t="shared" si="8739"/>
        <v>10000</v>
      </c>
      <c r="M9796" s="75">
        <f t="shared" si="8739"/>
        <v>0</v>
      </c>
      <c r="N9796" s="75">
        <f t="shared" si="8739"/>
        <v>0</v>
      </c>
      <c r="O9796" s="75">
        <f t="shared" si="8739"/>
        <v>10000</v>
      </c>
      <c r="P9796" s="75">
        <f t="shared" si="8739"/>
        <v>0</v>
      </c>
      <c r="Q9796" s="75">
        <f t="shared" ref="Q9796:R9796" si="8740">SUM(Q911)</f>
        <v>20000</v>
      </c>
      <c r="R9796" s="75">
        <f t="shared" si="8740"/>
        <v>10000</v>
      </c>
      <c r="S9796" s="75">
        <f t="shared" ref="S9796" si="8741">SUM(S911)</f>
        <v>10000</v>
      </c>
      <c r="T9796" s="75">
        <f t="shared" ref="T9796:X9796" si="8742">SUM(T911)</f>
        <v>0</v>
      </c>
      <c r="U9796" s="75">
        <f t="shared" si="8742"/>
        <v>0</v>
      </c>
      <c r="V9796" s="75">
        <f t="shared" si="8742"/>
        <v>0</v>
      </c>
      <c r="W9796" s="75">
        <f t="shared" si="8742"/>
        <v>0</v>
      </c>
      <c r="X9796" s="75">
        <f t="shared" si="8742"/>
        <v>10000</v>
      </c>
      <c r="Y9796" s="238">
        <f t="shared" si="8678"/>
        <v>100</v>
      </c>
    </row>
    <row r="9797" spans="1:25" s="76" customFormat="1">
      <c r="A9797" s="250" t="s">
        <v>2717</v>
      </c>
      <c r="B9797" s="250"/>
      <c r="C9797" s="250"/>
      <c r="D9797" s="250"/>
      <c r="E9797" s="250"/>
      <c r="F9797" s="250"/>
      <c r="G9797" s="250"/>
      <c r="H9797" s="250"/>
      <c r="I9797" s="75">
        <f t="shared" ref="I9797:P9797" si="8743">SUM(I983)</f>
        <v>5000</v>
      </c>
      <c r="J9797" s="75">
        <f t="shared" si="8743"/>
        <v>5000</v>
      </c>
      <c r="K9797" s="75">
        <f t="shared" si="8743"/>
        <v>0</v>
      </c>
      <c r="L9797" s="75">
        <f t="shared" si="8743"/>
        <v>0</v>
      </c>
      <c r="M9797" s="75">
        <f t="shared" si="8743"/>
        <v>0</v>
      </c>
      <c r="N9797" s="75">
        <f t="shared" si="8743"/>
        <v>0</v>
      </c>
      <c r="O9797" s="75">
        <f t="shared" si="8743"/>
        <v>0</v>
      </c>
      <c r="P9797" s="75">
        <f t="shared" si="8743"/>
        <v>0</v>
      </c>
      <c r="Q9797" s="75">
        <f t="shared" ref="Q9797:R9797" si="8744">SUM(Q983)</f>
        <v>7500</v>
      </c>
      <c r="R9797" s="75">
        <f t="shared" si="8744"/>
        <v>7500</v>
      </c>
      <c r="S9797" s="75">
        <f t="shared" ref="S9797" si="8745">SUM(S983)</f>
        <v>7500</v>
      </c>
      <c r="T9797" s="75">
        <f t="shared" ref="T9797:X9797" si="8746">SUM(T983)</f>
        <v>0</v>
      </c>
      <c r="U9797" s="75">
        <f t="shared" si="8746"/>
        <v>0</v>
      </c>
      <c r="V9797" s="75">
        <f t="shared" si="8746"/>
        <v>0</v>
      </c>
      <c r="W9797" s="75">
        <f t="shared" si="8746"/>
        <v>0</v>
      </c>
      <c r="X9797" s="75">
        <f t="shared" si="8746"/>
        <v>7500</v>
      </c>
      <c r="Y9797" s="238">
        <f t="shared" si="8678"/>
        <v>100</v>
      </c>
    </row>
    <row r="9798" spans="1:25" s="76" customFormat="1">
      <c r="A9798" s="250" t="s">
        <v>2718</v>
      </c>
      <c r="B9798" s="250"/>
      <c r="C9798" s="250"/>
      <c r="D9798" s="250"/>
      <c r="E9798" s="250"/>
      <c r="F9798" s="250"/>
      <c r="G9798" s="250"/>
      <c r="H9798" s="250"/>
      <c r="I9798" s="75">
        <f t="shared" ref="I9798:P9798" si="8747">SUM(I1052)</f>
        <v>14900</v>
      </c>
      <c r="J9798" s="75">
        <f t="shared" si="8747"/>
        <v>14900</v>
      </c>
      <c r="K9798" s="75">
        <f t="shared" si="8747"/>
        <v>0</v>
      </c>
      <c r="L9798" s="75">
        <f t="shared" si="8747"/>
        <v>0</v>
      </c>
      <c r="M9798" s="75">
        <f t="shared" si="8747"/>
        <v>0</v>
      </c>
      <c r="N9798" s="75">
        <f t="shared" si="8747"/>
        <v>0</v>
      </c>
      <c r="O9798" s="75">
        <f t="shared" si="8747"/>
        <v>0</v>
      </c>
      <c r="P9798" s="75">
        <f t="shared" si="8747"/>
        <v>0</v>
      </c>
      <c r="Q9798" s="75">
        <f t="shared" ref="Q9798:R9798" si="8748">SUM(Q1052)</f>
        <v>156900</v>
      </c>
      <c r="R9798" s="75">
        <f t="shared" si="8748"/>
        <v>156900</v>
      </c>
      <c r="S9798" s="75">
        <f t="shared" ref="S9798" si="8749">SUM(S1052)</f>
        <v>156900</v>
      </c>
      <c r="T9798" s="75">
        <f t="shared" ref="T9798:X9798" si="8750">SUM(T1052)</f>
        <v>0</v>
      </c>
      <c r="U9798" s="75">
        <f t="shared" si="8750"/>
        <v>0</v>
      </c>
      <c r="V9798" s="75">
        <f t="shared" si="8750"/>
        <v>0</v>
      </c>
      <c r="W9798" s="75">
        <f t="shared" si="8750"/>
        <v>0</v>
      </c>
      <c r="X9798" s="75">
        <f t="shared" si="8750"/>
        <v>156900</v>
      </c>
      <c r="Y9798" s="238">
        <f t="shared" si="8678"/>
        <v>100</v>
      </c>
    </row>
    <row r="9799" spans="1:25" s="76" customFormat="1">
      <c r="A9799" s="250" t="s">
        <v>2719</v>
      </c>
      <c r="B9799" s="250"/>
      <c r="C9799" s="250"/>
      <c r="D9799" s="250"/>
      <c r="E9799" s="250"/>
      <c r="F9799" s="250"/>
      <c r="G9799" s="250"/>
      <c r="H9799" s="250"/>
      <c r="I9799" s="75">
        <f t="shared" ref="I9799:P9799" si="8751">SUM(I1113)</f>
        <v>15000</v>
      </c>
      <c r="J9799" s="75">
        <f t="shared" si="8751"/>
        <v>15000</v>
      </c>
      <c r="K9799" s="75">
        <f t="shared" si="8751"/>
        <v>0</v>
      </c>
      <c r="L9799" s="75">
        <f t="shared" si="8751"/>
        <v>0</v>
      </c>
      <c r="M9799" s="75">
        <f t="shared" si="8751"/>
        <v>0</v>
      </c>
      <c r="N9799" s="75">
        <f t="shared" si="8751"/>
        <v>0</v>
      </c>
      <c r="O9799" s="75">
        <f t="shared" si="8751"/>
        <v>0</v>
      </c>
      <c r="P9799" s="75">
        <f t="shared" si="8751"/>
        <v>0</v>
      </c>
      <c r="Q9799" s="75">
        <f t="shared" ref="Q9799:R9799" si="8752">SUM(Q1113)</f>
        <v>15000</v>
      </c>
      <c r="R9799" s="75">
        <f t="shared" si="8752"/>
        <v>15000</v>
      </c>
      <c r="S9799" s="75">
        <f t="shared" ref="S9799" si="8753">SUM(S1113)</f>
        <v>15000</v>
      </c>
      <c r="T9799" s="75">
        <f t="shared" ref="T9799:X9799" si="8754">SUM(T1113)</f>
        <v>0</v>
      </c>
      <c r="U9799" s="75">
        <f t="shared" si="8754"/>
        <v>0</v>
      </c>
      <c r="V9799" s="75">
        <f t="shared" si="8754"/>
        <v>0</v>
      </c>
      <c r="W9799" s="75">
        <f t="shared" si="8754"/>
        <v>0</v>
      </c>
      <c r="X9799" s="75">
        <f t="shared" si="8754"/>
        <v>15000</v>
      </c>
      <c r="Y9799" s="238">
        <f t="shared" si="8678"/>
        <v>100</v>
      </c>
    </row>
    <row r="9800" spans="1:25" s="76" customFormat="1">
      <c r="A9800" s="250" t="s">
        <v>2720</v>
      </c>
      <c r="B9800" s="250"/>
      <c r="C9800" s="250"/>
      <c r="D9800" s="250"/>
      <c r="E9800" s="250"/>
      <c r="F9800" s="250"/>
      <c r="G9800" s="250"/>
      <c r="H9800" s="250"/>
      <c r="I9800" s="75">
        <f t="shared" ref="I9800:P9800" si="8755">SUM(I1220)</f>
        <v>0</v>
      </c>
      <c r="J9800" s="75">
        <f t="shared" si="8755"/>
        <v>0</v>
      </c>
      <c r="K9800" s="75">
        <f t="shared" si="8755"/>
        <v>0</v>
      </c>
      <c r="L9800" s="75">
        <f t="shared" si="8755"/>
        <v>0</v>
      </c>
      <c r="M9800" s="75">
        <f t="shared" si="8755"/>
        <v>0</v>
      </c>
      <c r="N9800" s="75">
        <f t="shared" si="8755"/>
        <v>0</v>
      </c>
      <c r="O9800" s="75">
        <f t="shared" si="8755"/>
        <v>0</v>
      </c>
      <c r="P9800" s="75">
        <f t="shared" si="8755"/>
        <v>0</v>
      </c>
      <c r="Q9800" s="75">
        <f t="shared" ref="Q9800:R9800" si="8756">SUM(Q1220)</f>
        <v>0</v>
      </c>
      <c r="R9800" s="75">
        <f t="shared" si="8756"/>
        <v>0</v>
      </c>
      <c r="S9800" s="75">
        <f t="shared" ref="S9800" si="8757">SUM(S1220)</f>
        <v>0</v>
      </c>
      <c r="T9800" s="75">
        <f t="shared" ref="T9800:X9800" si="8758">SUM(T1220)</f>
        <v>0</v>
      </c>
      <c r="U9800" s="75">
        <f t="shared" si="8758"/>
        <v>0</v>
      </c>
      <c r="V9800" s="75">
        <f t="shared" si="8758"/>
        <v>0</v>
      </c>
      <c r="W9800" s="75">
        <f t="shared" si="8758"/>
        <v>0</v>
      </c>
      <c r="X9800" s="75">
        <f t="shared" si="8758"/>
        <v>0</v>
      </c>
      <c r="Y9800" s="238">
        <f t="shared" si="8678"/>
        <v>0</v>
      </c>
    </row>
    <row r="9801" spans="1:25" s="76" customFormat="1">
      <c r="A9801" s="250" t="s">
        <v>2692</v>
      </c>
      <c r="B9801" s="250"/>
      <c r="C9801" s="250"/>
      <c r="D9801" s="250"/>
      <c r="E9801" s="250"/>
      <c r="F9801" s="250"/>
      <c r="G9801" s="250"/>
      <c r="H9801" s="250"/>
      <c r="I9801" s="75">
        <f t="shared" ref="I9801:P9801" si="8759">SUM(I1273)</f>
        <v>15000</v>
      </c>
      <c r="J9801" s="75">
        <f t="shared" si="8759"/>
        <v>15000</v>
      </c>
      <c r="K9801" s="75">
        <f t="shared" si="8759"/>
        <v>0</v>
      </c>
      <c r="L9801" s="75">
        <f t="shared" si="8759"/>
        <v>0</v>
      </c>
      <c r="M9801" s="75">
        <f t="shared" si="8759"/>
        <v>0</v>
      </c>
      <c r="N9801" s="75">
        <f t="shared" si="8759"/>
        <v>0</v>
      </c>
      <c r="O9801" s="75">
        <f t="shared" si="8759"/>
        <v>0</v>
      </c>
      <c r="P9801" s="75">
        <f t="shared" si="8759"/>
        <v>0</v>
      </c>
      <c r="Q9801" s="75">
        <f t="shared" ref="Q9801:R9801" si="8760">SUM(Q1273)</f>
        <v>15000</v>
      </c>
      <c r="R9801" s="75">
        <f t="shared" si="8760"/>
        <v>15000</v>
      </c>
      <c r="S9801" s="75">
        <f t="shared" ref="S9801" si="8761">SUM(S1273)</f>
        <v>13200</v>
      </c>
      <c r="T9801" s="75">
        <f t="shared" ref="T9801:X9801" si="8762">SUM(T1273)</f>
        <v>1800</v>
      </c>
      <c r="U9801" s="75">
        <f t="shared" si="8762"/>
        <v>1800</v>
      </c>
      <c r="V9801" s="75">
        <f t="shared" si="8762"/>
        <v>0</v>
      </c>
      <c r="W9801" s="75">
        <f t="shared" si="8762"/>
        <v>0</v>
      </c>
      <c r="X9801" s="75">
        <f t="shared" si="8762"/>
        <v>15000</v>
      </c>
      <c r="Y9801" s="238">
        <f t="shared" si="8678"/>
        <v>100</v>
      </c>
    </row>
    <row r="9802" spans="1:25" s="76" customFormat="1">
      <c r="A9802" s="250" t="s">
        <v>2721</v>
      </c>
      <c r="B9802" s="250"/>
      <c r="C9802" s="250"/>
      <c r="D9802" s="250"/>
      <c r="E9802" s="250"/>
      <c r="F9802" s="250"/>
      <c r="G9802" s="250"/>
      <c r="H9802" s="250"/>
      <c r="I9802" s="75">
        <f t="shared" ref="I9802:P9802" si="8763">SUM(I1324)</f>
        <v>100</v>
      </c>
      <c r="J9802" s="75">
        <f t="shared" si="8763"/>
        <v>100</v>
      </c>
      <c r="K9802" s="75">
        <f t="shared" si="8763"/>
        <v>0</v>
      </c>
      <c r="L9802" s="75">
        <f t="shared" si="8763"/>
        <v>0</v>
      </c>
      <c r="M9802" s="75">
        <f t="shared" si="8763"/>
        <v>0</v>
      </c>
      <c r="N9802" s="75">
        <f t="shared" si="8763"/>
        <v>0</v>
      </c>
      <c r="O9802" s="75">
        <f t="shared" si="8763"/>
        <v>0</v>
      </c>
      <c r="P9802" s="75">
        <f t="shared" si="8763"/>
        <v>0</v>
      </c>
      <c r="Q9802" s="75">
        <f t="shared" ref="Q9802:R9802" si="8764">SUM(Q1324)</f>
        <v>25100</v>
      </c>
      <c r="R9802" s="75">
        <f t="shared" si="8764"/>
        <v>25100</v>
      </c>
      <c r="S9802" s="75">
        <f t="shared" ref="S9802" si="8765">SUM(S1324)</f>
        <v>25100</v>
      </c>
      <c r="T9802" s="75">
        <f t="shared" ref="T9802:X9802" si="8766">SUM(T1324)</f>
        <v>0</v>
      </c>
      <c r="U9802" s="75">
        <f t="shared" si="8766"/>
        <v>0</v>
      </c>
      <c r="V9802" s="75">
        <f t="shared" si="8766"/>
        <v>0</v>
      </c>
      <c r="W9802" s="75">
        <f t="shared" si="8766"/>
        <v>0</v>
      </c>
      <c r="X9802" s="75">
        <f t="shared" si="8766"/>
        <v>25100</v>
      </c>
      <c r="Y9802" s="238">
        <f t="shared" si="8678"/>
        <v>100</v>
      </c>
    </row>
    <row r="9803" spans="1:25" s="76" customFormat="1">
      <c r="A9803" s="250" t="s">
        <v>2722</v>
      </c>
      <c r="B9803" s="250"/>
      <c r="C9803" s="250"/>
      <c r="D9803" s="250"/>
      <c r="E9803" s="250"/>
      <c r="F9803" s="250"/>
      <c r="G9803" s="250"/>
      <c r="H9803" s="250"/>
      <c r="I9803" s="75">
        <f t="shared" ref="I9803:P9803" si="8767">SUM(I1393)</f>
        <v>5000</v>
      </c>
      <c r="J9803" s="75">
        <f t="shared" si="8767"/>
        <v>5000</v>
      </c>
      <c r="K9803" s="75">
        <f t="shared" si="8767"/>
        <v>0</v>
      </c>
      <c r="L9803" s="75">
        <f t="shared" si="8767"/>
        <v>0</v>
      </c>
      <c r="M9803" s="75">
        <f t="shared" si="8767"/>
        <v>0</v>
      </c>
      <c r="N9803" s="75">
        <f t="shared" si="8767"/>
        <v>0</v>
      </c>
      <c r="O9803" s="75">
        <f t="shared" si="8767"/>
        <v>0</v>
      </c>
      <c r="P9803" s="75">
        <f t="shared" si="8767"/>
        <v>0</v>
      </c>
      <c r="Q9803" s="75">
        <f t="shared" ref="Q9803:R9803" si="8768">SUM(Q1393)</f>
        <v>25000</v>
      </c>
      <c r="R9803" s="75">
        <f t="shared" si="8768"/>
        <v>25000</v>
      </c>
      <c r="S9803" s="75">
        <f t="shared" ref="S9803" si="8769">SUM(S1393)</f>
        <v>25000</v>
      </c>
      <c r="T9803" s="75">
        <f t="shared" ref="T9803:X9803" si="8770">SUM(T1393)</f>
        <v>0</v>
      </c>
      <c r="U9803" s="75">
        <f t="shared" si="8770"/>
        <v>0</v>
      </c>
      <c r="V9803" s="75">
        <f t="shared" si="8770"/>
        <v>0</v>
      </c>
      <c r="W9803" s="75">
        <f t="shared" si="8770"/>
        <v>0</v>
      </c>
      <c r="X9803" s="75">
        <f t="shared" si="8770"/>
        <v>25000</v>
      </c>
      <c r="Y9803" s="238">
        <f t="shared" si="8678"/>
        <v>100</v>
      </c>
    </row>
    <row r="9804" spans="1:25" s="76" customFormat="1">
      <c r="A9804" s="250" t="s">
        <v>2788</v>
      </c>
      <c r="B9804" s="250"/>
      <c r="C9804" s="250"/>
      <c r="D9804" s="250"/>
      <c r="E9804" s="250"/>
      <c r="F9804" s="250"/>
      <c r="G9804" s="250"/>
      <c r="H9804" s="250"/>
      <c r="I9804" s="75">
        <f t="shared" ref="I9804:P9804" si="8771">SUM(I1478)</f>
        <v>3000</v>
      </c>
      <c r="J9804" s="75">
        <f t="shared" si="8771"/>
        <v>3000</v>
      </c>
      <c r="K9804" s="75">
        <f t="shared" si="8771"/>
        <v>0</v>
      </c>
      <c r="L9804" s="75">
        <f t="shared" si="8771"/>
        <v>0</v>
      </c>
      <c r="M9804" s="75">
        <f t="shared" si="8771"/>
        <v>0</v>
      </c>
      <c r="N9804" s="75">
        <f t="shared" si="8771"/>
        <v>0</v>
      </c>
      <c r="O9804" s="75">
        <f t="shared" si="8771"/>
        <v>0</v>
      </c>
      <c r="P9804" s="75">
        <f t="shared" si="8771"/>
        <v>0</v>
      </c>
      <c r="Q9804" s="75">
        <f t="shared" ref="Q9804:R9804" si="8772">SUM(Q1478)</f>
        <v>6000</v>
      </c>
      <c r="R9804" s="75">
        <f t="shared" si="8772"/>
        <v>3000</v>
      </c>
      <c r="S9804" s="75">
        <f t="shared" ref="S9804" si="8773">SUM(S1478)</f>
        <v>3000</v>
      </c>
      <c r="T9804" s="75">
        <f t="shared" ref="T9804:X9804" si="8774">SUM(T1478)</f>
        <v>0</v>
      </c>
      <c r="U9804" s="75">
        <f t="shared" si="8774"/>
        <v>0</v>
      </c>
      <c r="V9804" s="75">
        <f t="shared" si="8774"/>
        <v>0</v>
      </c>
      <c r="W9804" s="75">
        <f t="shared" si="8774"/>
        <v>0</v>
      </c>
      <c r="X9804" s="75">
        <f t="shared" si="8774"/>
        <v>3000</v>
      </c>
      <c r="Y9804" s="238">
        <f t="shared" si="8678"/>
        <v>100</v>
      </c>
    </row>
    <row r="9805" spans="1:25" s="76" customFormat="1">
      <c r="A9805" s="250" t="s">
        <v>2723</v>
      </c>
      <c r="B9805" s="250"/>
      <c r="C9805" s="250"/>
      <c r="D9805" s="250"/>
      <c r="E9805" s="250"/>
      <c r="F9805" s="250"/>
      <c r="G9805" s="250"/>
      <c r="H9805" s="250"/>
      <c r="I9805" s="75">
        <f t="shared" ref="I9805:P9805" si="8775">SUM(I1572)</f>
        <v>117072</v>
      </c>
      <c r="J9805" s="75">
        <f t="shared" si="8775"/>
        <v>66072</v>
      </c>
      <c r="K9805" s="75">
        <f t="shared" si="8775"/>
        <v>51000</v>
      </c>
      <c r="L9805" s="75">
        <f t="shared" si="8775"/>
        <v>45000</v>
      </c>
      <c r="M9805" s="75">
        <f t="shared" si="8775"/>
        <v>0</v>
      </c>
      <c r="N9805" s="75">
        <f t="shared" si="8775"/>
        <v>6000</v>
      </c>
      <c r="O9805" s="75">
        <f t="shared" si="8775"/>
        <v>0</v>
      </c>
      <c r="P9805" s="75">
        <f t="shared" si="8775"/>
        <v>0</v>
      </c>
      <c r="Q9805" s="75">
        <f t="shared" ref="Q9805:R9805" si="8776">SUM(Q1572)</f>
        <v>131120</v>
      </c>
      <c r="R9805" s="75">
        <f t="shared" si="8776"/>
        <v>77308</v>
      </c>
      <c r="S9805" s="75">
        <f t="shared" ref="S9805" si="8777">SUM(S1572)</f>
        <v>70287</v>
      </c>
      <c r="T9805" s="75">
        <f t="shared" ref="T9805:X9805" si="8778">SUM(T1572)</f>
        <v>7021</v>
      </c>
      <c r="U9805" s="75">
        <f t="shared" si="8778"/>
        <v>5305</v>
      </c>
      <c r="V9805" s="75">
        <f t="shared" si="8778"/>
        <v>583</v>
      </c>
      <c r="W9805" s="75">
        <f t="shared" si="8778"/>
        <v>1133</v>
      </c>
      <c r="X9805" s="75">
        <f t="shared" si="8778"/>
        <v>77308</v>
      </c>
      <c r="Y9805" s="238">
        <f t="shared" si="8678"/>
        <v>100</v>
      </c>
    </row>
    <row r="9806" spans="1:25" s="76" customFormat="1">
      <c r="A9806" s="250" t="s">
        <v>2724</v>
      </c>
      <c r="B9806" s="250"/>
      <c r="C9806" s="250"/>
      <c r="D9806" s="250"/>
      <c r="E9806" s="250"/>
      <c r="F9806" s="250"/>
      <c r="G9806" s="250"/>
      <c r="H9806" s="250"/>
      <c r="I9806" s="75">
        <f t="shared" ref="I9806:P9806" si="8779">SUM(I4488)</f>
        <v>206995</v>
      </c>
      <c r="J9806" s="75">
        <f t="shared" si="8779"/>
        <v>42550</v>
      </c>
      <c r="K9806" s="75">
        <f t="shared" si="8779"/>
        <v>164445</v>
      </c>
      <c r="L9806" s="75">
        <f t="shared" si="8779"/>
        <v>164445</v>
      </c>
      <c r="M9806" s="75">
        <f t="shared" si="8779"/>
        <v>0</v>
      </c>
      <c r="N9806" s="75">
        <f t="shared" si="8779"/>
        <v>0</v>
      </c>
      <c r="O9806" s="75">
        <f t="shared" si="8779"/>
        <v>0</v>
      </c>
      <c r="P9806" s="75">
        <f t="shared" si="8779"/>
        <v>0</v>
      </c>
      <c r="Q9806" s="75">
        <f t="shared" ref="Q9806:R9806" si="8780">SUM(Q4488)</f>
        <v>240004</v>
      </c>
      <c r="R9806" s="75">
        <f t="shared" si="8780"/>
        <v>57545</v>
      </c>
      <c r="S9806" s="75">
        <f t="shared" ref="S9806" si="8781">SUM(S4488)</f>
        <v>36259</v>
      </c>
      <c r="T9806" s="75">
        <f t="shared" ref="T9806:X9806" si="8782">SUM(T4488)</f>
        <v>21286</v>
      </c>
      <c r="U9806" s="75">
        <f t="shared" si="8782"/>
        <v>14707</v>
      </c>
      <c r="V9806" s="75">
        <f t="shared" si="8782"/>
        <v>5495</v>
      </c>
      <c r="W9806" s="75">
        <f t="shared" si="8782"/>
        <v>1084</v>
      </c>
      <c r="X9806" s="75">
        <f t="shared" si="8782"/>
        <v>57545</v>
      </c>
      <c r="Y9806" s="238">
        <f t="shared" si="8678"/>
        <v>100</v>
      </c>
    </row>
    <row r="9807" spans="1:25" s="76" customFormat="1">
      <c r="A9807" s="250" t="s">
        <v>2725</v>
      </c>
      <c r="B9807" s="250"/>
      <c r="C9807" s="250"/>
      <c r="D9807" s="250"/>
      <c r="E9807" s="250"/>
      <c r="F9807" s="250"/>
      <c r="G9807" s="250"/>
      <c r="H9807" s="250"/>
      <c r="I9807" s="75">
        <f t="shared" ref="I9807:P9807" si="8783">SUM(I5953)</f>
        <v>11000</v>
      </c>
      <c r="J9807" s="75">
        <f t="shared" si="8783"/>
        <v>0</v>
      </c>
      <c r="K9807" s="75">
        <f t="shared" si="8783"/>
        <v>11000</v>
      </c>
      <c r="L9807" s="75">
        <f t="shared" si="8783"/>
        <v>11000</v>
      </c>
      <c r="M9807" s="75">
        <f t="shared" si="8783"/>
        <v>0</v>
      </c>
      <c r="N9807" s="75">
        <f t="shared" si="8783"/>
        <v>0</v>
      </c>
      <c r="O9807" s="75">
        <f t="shared" si="8783"/>
        <v>0</v>
      </c>
      <c r="P9807" s="75">
        <f t="shared" si="8783"/>
        <v>0</v>
      </c>
      <c r="Q9807" s="75">
        <f t="shared" ref="Q9807:R9807" si="8784">SUM(Q5953)</f>
        <v>11000</v>
      </c>
      <c r="R9807" s="75">
        <f t="shared" si="8784"/>
        <v>0</v>
      </c>
      <c r="S9807" s="75">
        <f t="shared" ref="S9807" si="8785">SUM(S5953)</f>
        <v>0</v>
      </c>
      <c r="T9807" s="75">
        <f t="shared" ref="T9807:X9807" si="8786">SUM(T5953)</f>
        <v>0</v>
      </c>
      <c r="U9807" s="75">
        <f t="shared" si="8786"/>
        <v>0</v>
      </c>
      <c r="V9807" s="75">
        <f t="shared" si="8786"/>
        <v>0</v>
      </c>
      <c r="W9807" s="75">
        <f t="shared" si="8786"/>
        <v>0</v>
      </c>
      <c r="X9807" s="75">
        <f t="shared" si="8786"/>
        <v>0</v>
      </c>
      <c r="Y9807" s="238">
        <f t="shared" si="8678"/>
        <v>0</v>
      </c>
    </row>
    <row r="9808" spans="1:25" s="76" customFormat="1">
      <c r="A9808" s="250" t="s">
        <v>2694</v>
      </c>
      <c r="B9808" s="250"/>
      <c r="C9808" s="250"/>
      <c r="D9808" s="250"/>
      <c r="E9808" s="250"/>
      <c r="F9808" s="250"/>
      <c r="G9808" s="250"/>
      <c r="H9808" s="250"/>
      <c r="I9808" s="75">
        <f t="shared" ref="I9808:P9808" si="8787">SUM(I5994)</f>
        <v>1000</v>
      </c>
      <c r="J9808" s="75">
        <f t="shared" si="8787"/>
        <v>1000</v>
      </c>
      <c r="K9808" s="75">
        <f t="shared" si="8787"/>
        <v>0</v>
      </c>
      <c r="L9808" s="75">
        <f t="shared" si="8787"/>
        <v>0</v>
      </c>
      <c r="M9808" s="75">
        <f t="shared" si="8787"/>
        <v>0</v>
      </c>
      <c r="N9808" s="75">
        <f t="shared" si="8787"/>
        <v>0</v>
      </c>
      <c r="O9808" s="75">
        <f t="shared" si="8787"/>
        <v>0</v>
      </c>
      <c r="P9808" s="75">
        <f t="shared" si="8787"/>
        <v>0</v>
      </c>
      <c r="Q9808" s="75">
        <f t="shared" ref="Q9808:R9808" si="8788">SUM(Q5994)</f>
        <v>10000</v>
      </c>
      <c r="R9808" s="75">
        <f t="shared" si="8788"/>
        <v>10000</v>
      </c>
      <c r="S9808" s="75">
        <f t="shared" ref="S9808" si="8789">SUM(S5994)</f>
        <v>9916.3333333333339</v>
      </c>
      <c r="T9808" s="75">
        <f t="shared" ref="T9808:X9808" si="8790">SUM(T5994)</f>
        <v>84</v>
      </c>
      <c r="U9808" s="75">
        <f t="shared" si="8790"/>
        <v>84</v>
      </c>
      <c r="V9808" s="75">
        <f t="shared" si="8790"/>
        <v>0</v>
      </c>
      <c r="W9808" s="75">
        <f t="shared" si="8790"/>
        <v>0</v>
      </c>
      <c r="X9808" s="75">
        <f t="shared" si="8790"/>
        <v>10000.333333333334</v>
      </c>
      <c r="Y9808" s="238">
        <f t="shared" si="8678"/>
        <v>100.00333333333333</v>
      </c>
    </row>
    <row r="9809" spans="1:25" s="76" customFormat="1">
      <c r="A9809" s="250" t="s">
        <v>2726</v>
      </c>
      <c r="B9809" s="250"/>
      <c r="C9809" s="250"/>
      <c r="D9809" s="250"/>
      <c r="E9809" s="250"/>
      <c r="F9809" s="250"/>
      <c r="G9809" s="250"/>
      <c r="H9809" s="250"/>
      <c r="I9809" s="75">
        <f t="shared" ref="I9809:P9809" si="8791">SUM(I6037)</f>
        <v>4000</v>
      </c>
      <c r="J9809" s="75">
        <f t="shared" si="8791"/>
        <v>4000</v>
      </c>
      <c r="K9809" s="75">
        <f t="shared" si="8791"/>
        <v>0</v>
      </c>
      <c r="L9809" s="75">
        <f t="shared" si="8791"/>
        <v>0</v>
      </c>
      <c r="M9809" s="75">
        <f t="shared" si="8791"/>
        <v>0</v>
      </c>
      <c r="N9809" s="75">
        <f t="shared" si="8791"/>
        <v>0</v>
      </c>
      <c r="O9809" s="75">
        <f t="shared" si="8791"/>
        <v>0</v>
      </c>
      <c r="P9809" s="75">
        <f t="shared" si="8791"/>
        <v>0</v>
      </c>
      <c r="Q9809" s="75">
        <f t="shared" ref="Q9809:R9809" si="8792">SUM(Q6037)</f>
        <v>7500</v>
      </c>
      <c r="R9809" s="75">
        <f t="shared" si="8792"/>
        <v>7500</v>
      </c>
      <c r="S9809" s="75">
        <f t="shared" ref="S9809" si="8793">SUM(S6037)</f>
        <v>7500</v>
      </c>
      <c r="T9809" s="75">
        <f t="shared" ref="T9809:X9809" si="8794">SUM(T6037)</f>
        <v>0</v>
      </c>
      <c r="U9809" s="75">
        <f t="shared" si="8794"/>
        <v>0</v>
      </c>
      <c r="V9809" s="75">
        <f t="shared" si="8794"/>
        <v>0</v>
      </c>
      <c r="W9809" s="75">
        <f t="shared" si="8794"/>
        <v>0</v>
      </c>
      <c r="X9809" s="75">
        <f t="shared" si="8794"/>
        <v>7500</v>
      </c>
      <c r="Y9809" s="238">
        <f t="shared" si="8678"/>
        <v>100</v>
      </c>
    </row>
    <row r="9810" spans="1:25" s="76" customFormat="1">
      <c r="A9810" s="250" t="s">
        <v>2727</v>
      </c>
      <c r="B9810" s="250"/>
      <c r="C9810" s="250"/>
      <c r="D9810" s="250"/>
      <c r="E9810" s="250"/>
      <c r="F9810" s="250"/>
      <c r="G9810" s="250"/>
      <c r="H9810" s="250"/>
      <c r="I9810" s="75">
        <f t="shared" ref="I9810:P9810" si="8795">SUM(I6096)</f>
        <v>195300</v>
      </c>
      <c r="J9810" s="75">
        <f t="shared" si="8795"/>
        <v>72300</v>
      </c>
      <c r="K9810" s="75">
        <f t="shared" si="8795"/>
        <v>123000</v>
      </c>
      <c r="L9810" s="75">
        <f t="shared" si="8795"/>
        <v>52000</v>
      </c>
      <c r="M9810" s="75">
        <f t="shared" si="8795"/>
        <v>0</v>
      </c>
      <c r="N9810" s="75">
        <f t="shared" si="8795"/>
        <v>71000</v>
      </c>
      <c r="O9810" s="75">
        <f t="shared" si="8795"/>
        <v>0</v>
      </c>
      <c r="P9810" s="75">
        <f t="shared" si="8795"/>
        <v>0</v>
      </c>
      <c r="Q9810" s="75">
        <f t="shared" ref="Q9810:R9810" si="8796">SUM(Q6096)</f>
        <v>225324</v>
      </c>
      <c r="R9810" s="75">
        <f t="shared" si="8796"/>
        <v>75793</v>
      </c>
      <c r="S9810" s="75">
        <f t="shared" ref="S9810" si="8797">SUM(S6096)</f>
        <v>74443</v>
      </c>
      <c r="T9810" s="75">
        <f t="shared" ref="T9810:X9810" si="8798">SUM(T6096)</f>
        <v>1350</v>
      </c>
      <c r="U9810" s="75">
        <f t="shared" si="8798"/>
        <v>1000</v>
      </c>
      <c r="V9810" s="75">
        <f t="shared" si="8798"/>
        <v>150</v>
      </c>
      <c r="W9810" s="75">
        <f t="shared" si="8798"/>
        <v>200</v>
      </c>
      <c r="X9810" s="75">
        <f t="shared" si="8798"/>
        <v>75793</v>
      </c>
      <c r="Y9810" s="238">
        <f t="shared" si="8678"/>
        <v>100</v>
      </c>
    </row>
    <row r="9811" spans="1:25" s="76" customFormat="1">
      <c r="A9811" s="250" t="s">
        <v>2728</v>
      </c>
      <c r="B9811" s="250"/>
      <c r="C9811" s="250"/>
      <c r="D9811" s="250"/>
      <c r="E9811" s="250"/>
      <c r="F9811" s="250"/>
      <c r="G9811" s="250"/>
      <c r="H9811" s="250"/>
      <c r="I9811" s="75">
        <f t="shared" ref="I9811:P9811" si="8799">SUM(I6704)</f>
        <v>10000</v>
      </c>
      <c r="J9811" s="75">
        <f t="shared" si="8799"/>
        <v>10000</v>
      </c>
      <c r="K9811" s="75">
        <f t="shared" si="8799"/>
        <v>0</v>
      </c>
      <c r="L9811" s="75">
        <f t="shared" si="8799"/>
        <v>0</v>
      </c>
      <c r="M9811" s="75">
        <f t="shared" si="8799"/>
        <v>0</v>
      </c>
      <c r="N9811" s="75">
        <f t="shared" si="8799"/>
        <v>0</v>
      </c>
      <c r="O9811" s="75">
        <f t="shared" si="8799"/>
        <v>0</v>
      </c>
      <c r="P9811" s="75">
        <f t="shared" si="8799"/>
        <v>0</v>
      </c>
      <c r="Q9811" s="75">
        <f t="shared" ref="Q9811:R9811" si="8800">SUM(Q6704)</f>
        <v>10000</v>
      </c>
      <c r="R9811" s="75">
        <f t="shared" si="8800"/>
        <v>10000</v>
      </c>
      <c r="S9811" s="75">
        <f t="shared" ref="S9811" si="8801">SUM(S6704)</f>
        <v>10000</v>
      </c>
      <c r="T9811" s="75">
        <f t="shared" ref="T9811:X9811" si="8802">SUM(T6704)</f>
        <v>0</v>
      </c>
      <c r="U9811" s="75">
        <f t="shared" si="8802"/>
        <v>0</v>
      </c>
      <c r="V9811" s="75">
        <f t="shared" si="8802"/>
        <v>0</v>
      </c>
      <c r="W9811" s="75">
        <f t="shared" si="8802"/>
        <v>0</v>
      </c>
      <c r="X9811" s="75">
        <f t="shared" si="8802"/>
        <v>10000</v>
      </c>
      <c r="Y9811" s="238">
        <f t="shared" si="8678"/>
        <v>100</v>
      </c>
    </row>
    <row r="9812" spans="1:25" s="76" customFormat="1">
      <c r="A9812" s="273" t="s">
        <v>2729</v>
      </c>
      <c r="B9812" s="250"/>
      <c r="C9812" s="250"/>
      <c r="D9812" s="250"/>
      <c r="E9812" s="250"/>
      <c r="F9812" s="250"/>
      <c r="G9812" s="250"/>
      <c r="H9812" s="250"/>
      <c r="I9812" s="75">
        <f t="shared" ref="I9812:P9812" si="8803">SUM(I6772)</f>
        <v>20100</v>
      </c>
      <c r="J9812" s="75">
        <f t="shared" si="8803"/>
        <v>20100</v>
      </c>
      <c r="K9812" s="75">
        <f t="shared" si="8803"/>
        <v>0</v>
      </c>
      <c r="L9812" s="75">
        <f t="shared" si="8803"/>
        <v>0</v>
      </c>
      <c r="M9812" s="75">
        <f t="shared" si="8803"/>
        <v>0</v>
      </c>
      <c r="N9812" s="75">
        <f t="shared" si="8803"/>
        <v>0</v>
      </c>
      <c r="O9812" s="75">
        <f t="shared" si="8803"/>
        <v>0</v>
      </c>
      <c r="P9812" s="75">
        <f t="shared" si="8803"/>
        <v>0</v>
      </c>
      <c r="Q9812" s="75">
        <f t="shared" ref="Q9812:R9812" si="8804">SUM(Q6772)</f>
        <v>39700</v>
      </c>
      <c r="R9812" s="75">
        <f t="shared" si="8804"/>
        <v>36700</v>
      </c>
      <c r="S9812" s="75">
        <f t="shared" ref="S9812" si="8805">SUM(S6772)</f>
        <v>34975</v>
      </c>
      <c r="T9812" s="75">
        <f t="shared" ref="T9812:X9812" si="8806">SUM(T6772)</f>
        <v>1725</v>
      </c>
      <c r="U9812" s="75">
        <f t="shared" si="8806"/>
        <v>725</v>
      </c>
      <c r="V9812" s="75">
        <f t="shared" si="8806"/>
        <v>500</v>
      </c>
      <c r="W9812" s="75">
        <f t="shared" si="8806"/>
        <v>500</v>
      </c>
      <c r="X9812" s="75">
        <f t="shared" si="8806"/>
        <v>36700</v>
      </c>
      <c r="Y9812" s="238">
        <f t="shared" si="8678"/>
        <v>100</v>
      </c>
    </row>
    <row r="9813" spans="1:25" s="76" customFormat="1">
      <c r="A9813" s="250" t="s">
        <v>2730</v>
      </c>
      <c r="B9813" s="250"/>
      <c r="C9813" s="250"/>
      <c r="D9813" s="250"/>
      <c r="E9813" s="250"/>
      <c r="F9813" s="250"/>
      <c r="G9813" s="250"/>
      <c r="H9813" s="250"/>
      <c r="I9813" s="75">
        <f t="shared" ref="I9813:P9813" si="8807">SUM(I7096)</f>
        <v>2000</v>
      </c>
      <c r="J9813" s="75">
        <f t="shared" si="8807"/>
        <v>2000</v>
      </c>
      <c r="K9813" s="75">
        <f t="shared" si="8807"/>
        <v>0</v>
      </c>
      <c r="L9813" s="75">
        <f t="shared" si="8807"/>
        <v>0</v>
      </c>
      <c r="M9813" s="75">
        <f t="shared" si="8807"/>
        <v>0</v>
      </c>
      <c r="N9813" s="75">
        <f t="shared" si="8807"/>
        <v>0</v>
      </c>
      <c r="O9813" s="75">
        <f t="shared" si="8807"/>
        <v>0</v>
      </c>
      <c r="P9813" s="75">
        <f t="shared" si="8807"/>
        <v>0</v>
      </c>
      <c r="Q9813" s="75">
        <f t="shared" ref="Q9813:R9813" si="8808">SUM(Q7096)</f>
        <v>2000</v>
      </c>
      <c r="R9813" s="75">
        <f t="shared" si="8808"/>
        <v>2000</v>
      </c>
      <c r="S9813" s="75">
        <f t="shared" ref="S9813" si="8809">SUM(S7096)</f>
        <v>1650</v>
      </c>
      <c r="T9813" s="75">
        <f t="shared" ref="T9813:X9813" si="8810">SUM(T7096)</f>
        <v>350</v>
      </c>
      <c r="U9813" s="75">
        <f t="shared" si="8810"/>
        <v>200</v>
      </c>
      <c r="V9813" s="75">
        <f t="shared" si="8810"/>
        <v>150</v>
      </c>
      <c r="W9813" s="75">
        <f t="shared" si="8810"/>
        <v>0</v>
      </c>
      <c r="X9813" s="75">
        <f t="shared" si="8810"/>
        <v>2000</v>
      </c>
      <c r="Y9813" s="238">
        <f t="shared" si="8678"/>
        <v>100</v>
      </c>
    </row>
    <row r="9814" spans="1:25" s="76" customFormat="1">
      <c r="A9814" s="250" t="s">
        <v>2731</v>
      </c>
      <c r="B9814" s="250"/>
      <c r="C9814" s="250"/>
      <c r="D9814" s="250"/>
      <c r="E9814" s="250"/>
      <c r="F9814" s="250"/>
      <c r="G9814" s="250"/>
      <c r="H9814" s="250"/>
      <c r="I9814" s="75">
        <f t="shared" ref="I9814:P9814" si="8811">SUM(I7150)</f>
        <v>5000</v>
      </c>
      <c r="J9814" s="75">
        <f t="shared" si="8811"/>
        <v>5000</v>
      </c>
      <c r="K9814" s="75">
        <f t="shared" si="8811"/>
        <v>0</v>
      </c>
      <c r="L9814" s="75">
        <f t="shared" si="8811"/>
        <v>0</v>
      </c>
      <c r="M9814" s="75">
        <f t="shared" si="8811"/>
        <v>0</v>
      </c>
      <c r="N9814" s="75">
        <f t="shared" si="8811"/>
        <v>0</v>
      </c>
      <c r="O9814" s="75">
        <f t="shared" si="8811"/>
        <v>0</v>
      </c>
      <c r="P9814" s="75">
        <f t="shared" si="8811"/>
        <v>0</v>
      </c>
      <c r="Q9814" s="75">
        <f t="shared" ref="Q9814:R9814" si="8812">SUM(Q7150)</f>
        <v>10000</v>
      </c>
      <c r="R9814" s="75">
        <f t="shared" si="8812"/>
        <v>10000</v>
      </c>
      <c r="S9814" s="75">
        <f t="shared" ref="S9814" si="8813">SUM(S7150)</f>
        <v>7700</v>
      </c>
      <c r="T9814" s="75">
        <f t="shared" ref="T9814:X9814" si="8814">SUM(T7150)</f>
        <v>2300</v>
      </c>
      <c r="U9814" s="75">
        <f t="shared" si="8814"/>
        <v>2300</v>
      </c>
      <c r="V9814" s="75">
        <f t="shared" si="8814"/>
        <v>0</v>
      </c>
      <c r="W9814" s="75">
        <f t="shared" si="8814"/>
        <v>0</v>
      </c>
      <c r="X9814" s="75">
        <f t="shared" si="8814"/>
        <v>10000</v>
      </c>
      <c r="Y9814" s="238">
        <f t="shared" si="8678"/>
        <v>100</v>
      </c>
    </row>
    <row r="9815" spans="1:25" s="76" customFormat="1">
      <c r="A9815" s="250" t="s">
        <v>2732</v>
      </c>
      <c r="B9815" s="250"/>
      <c r="C9815" s="250"/>
      <c r="D9815" s="250"/>
      <c r="E9815" s="250"/>
      <c r="F9815" s="250"/>
      <c r="G9815" s="250"/>
      <c r="H9815" s="250"/>
      <c r="I9815" s="75">
        <f t="shared" ref="I9815:P9815" si="8815">SUM(I7241)</f>
        <v>26500</v>
      </c>
      <c r="J9815" s="75">
        <f t="shared" si="8815"/>
        <v>500</v>
      </c>
      <c r="K9815" s="75">
        <f t="shared" si="8815"/>
        <v>26000</v>
      </c>
      <c r="L9815" s="75">
        <f t="shared" si="8815"/>
        <v>0</v>
      </c>
      <c r="M9815" s="75">
        <f t="shared" si="8815"/>
        <v>0</v>
      </c>
      <c r="N9815" s="75">
        <f t="shared" si="8815"/>
        <v>26000</v>
      </c>
      <c r="O9815" s="75">
        <f t="shared" si="8815"/>
        <v>0</v>
      </c>
      <c r="P9815" s="75">
        <f t="shared" si="8815"/>
        <v>0</v>
      </c>
      <c r="Q9815" s="75">
        <f t="shared" ref="Q9815:R9815" si="8816">SUM(Q7241)</f>
        <v>26500</v>
      </c>
      <c r="R9815" s="75">
        <f t="shared" si="8816"/>
        <v>500</v>
      </c>
      <c r="S9815" s="75">
        <f t="shared" ref="S9815" si="8817">SUM(S7241)</f>
        <v>500</v>
      </c>
      <c r="T9815" s="75">
        <f t="shared" ref="T9815:X9815" si="8818">SUM(T7241)</f>
        <v>0</v>
      </c>
      <c r="U9815" s="75">
        <f t="shared" si="8818"/>
        <v>0</v>
      </c>
      <c r="V9815" s="75">
        <f t="shared" si="8818"/>
        <v>0</v>
      </c>
      <c r="W9815" s="75">
        <f t="shared" si="8818"/>
        <v>0</v>
      </c>
      <c r="X9815" s="75">
        <f t="shared" si="8818"/>
        <v>500</v>
      </c>
      <c r="Y9815" s="238">
        <f t="shared" si="8678"/>
        <v>100</v>
      </c>
    </row>
    <row r="9816" spans="1:25" s="76" customFormat="1">
      <c r="A9816" s="250" t="s">
        <v>2733</v>
      </c>
      <c r="B9816" s="250"/>
      <c r="C9816" s="250"/>
      <c r="D9816" s="250"/>
      <c r="E9816" s="250"/>
      <c r="F9816" s="250"/>
      <c r="G9816" s="250"/>
      <c r="H9816" s="250"/>
      <c r="I9816" s="75">
        <f t="shared" ref="I9816:P9816" si="8819">SUM(I7316)</f>
        <v>4000</v>
      </c>
      <c r="J9816" s="75">
        <f t="shared" si="8819"/>
        <v>4000</v>
      </c>
      <c r="K9816" s="75">
        <f t="shared" si="8819"/>
        <v>0</v>
      </c>
      <c r="L9816" s="75">
        <f t="shared" si="8819"/>
        <v>0</v>
      </c>
      <c r="M9816" s="75">
        <f t="shared" si="8819"/>
        <v>0</v>
      </c>
      <c r="N9816" s="75">
        <f t="shared" si="8819"/>
        <v>0</v>
      </c>
      <c r="O9816" s="75">
        <f t="shared" si="8819"/>
        <v>0</v>
      </c>
      <c r="P9816" s="75">
        <f t="shared" si="8819"/>
        <v>0</v>
      </c>
      <c r="Q9816" s="75">
        <f t="shared" ref="Q9816:R9816" si="8820">SUM(Q7316)</f>
        <v>7000</v>
      </c>
      <c r="R9816" s="75">
        <f t="shared" si="8820"/>
        <v>7000</v>
      </c>
      <c r="S9816" s="75">
        <f t="shared" ref="S9816" si="8821">SUM(S7316)</f>
        <v>7000</v>
      </c>
      <c r="T9816" s="75">
        <f t="shared" ref="T9816:X9816" si="8822">SUM(T7316)</f>
        <v>0</v>
      </c>
      <c r="U9816" s="75">
        <f t="shared" si="8822"/>
        <v>0</v>
      </c>
      <c r="V9816" s="75">
        <f t="shared" si="8822"/>
        <v>0</v>
      </c>
      <c r="W9816" s="75">
        <f t="shared" si="8822"/>
        <v>0</v>
      </c>
      <c r="X9816" s="75">
        <f t="shared" si="8822"/>
        <v>7000</v>
      </c>
      <c r="Y9816" s="238">
        <f t="shared" si="8678"/>
        <v>100</v>
      </c>
    </row>
    <row r="9817" spans="1:25" s="76" customFormat="1">
      <c r="A9817" s="250" t="s">
        <v>2734</v>
      </c>
      <c r="B9817" s="250"/>
      <c r="C9817" s="250"/>
      <c r="D9817" s="250"/>
      <c r="E9817" s="250"/>
      <c r="F9817" s="250"/>
      <c r="G9817" s="250"/>
      <c r="H9817" s="250"/>
      <c r="I9817" s="75">
        <f t="shared" ref="I9817:P9817" si="8823">SUM(I7366)</f>
        <v>12000</v>
      </c>
      <c r="J9817" s="75">
        <f t="shared" si="8823"/>
        <v>12000</v>
      </c>
      <c r="K9817" s="75">
        <f t="shared" si="8823"/>
        <v>0</v>
      </c>
      <c r="L9817" s="75">
        <f t="shared" si="8823"/>
        <v>0</v>
      </c>
      <c r="M9817" s="75">
        <f t="shared" si="8823"/>
        <v>0</v>
      </c>
      <c r="N9817" s="75">
        <f t="shared" si="8823"/>
        <v>0</v>
      </c>
      <c r="O9817" s="75">
        <f t="shared" si="8823"/>
        <v>0</v>
      </c>
      <c r="P9817" s="75">
        <f t="shared" si="8823"/>
        <v>0</v>
      </c>
      <c r="Q9817" s="75">
        <f t="shared" ref="Q9817:R9817" si="8824">SUM(Q7366)</f>
        <v>12000</v>
      </c>
      <c r="R9817" s="75">
        <f t="shared" si="8824"/>
        <v>12000</v>
      </c>
      <c r="S9817" s="75">
        <f t="shared" ref="S9817" si="8825">SUM(S7366)</f>
        <v>12000</v>
      </c>
      <c r="T9817" s="75">
        <f t="shared" ref="T9817:X9817" si="8826">SUM(T7366)</f>
        <v>0</v>
      </c>
      <c r="U9817" s="75">
        <f t="shared" si="8826"/>
        <v>0</v>
      </c>
      <c r="V9817" s="75">
        <f t="shared" si="8826"/>
        <v>0</v>
      </c>
      <c r="W9817" s="75">
        <f t="shared" si="8826"/>
        <v>0</v>
      </c>
      <c r="X9817" s="75">
        <f t="shared" si="8826"/>
        <v>12000</v>
      </c>
      <c r="Y9817" s="238">
        <f t="shared" si="8678"/>
        <v>100</v>
      </c>
    </row>
    <row r="9818" spans="1:25" s="76" customFormat="1">
      <c r="A9818" s="250" t="s">
        <v>2735</v>
      </c>
      <c r="B9818" s="250"/>
      <c r="C9818" s="250"/>
      <c r="D9818" s="250"/>
      <c r="E9818" s="250"/>
      <c r="F9818" s="250"/>
      <c r="G9818" s="250"/>
      <c r="H9818" s="250"/>
      <c r="I9818" s="75">
        <f t="shared" ref="I9818:P9818" si="8827">SUM(I7449)</f>
        <v>1000</v>
      </c>
      <c r="J9818" s="75">
        <f t="shared" si="8827"/>
        <v>1000</v>
      </c>
      <c r="K9818" s="75">
        <f t="shared" si="8827"/>
        <v>0</v>
      </c>
      <c r="L9818" s="75">
        <f t="shared" si="8827"/>
        <v>0</v>
      </c>
      <c r="M9818" s="75">
        <f t="shared" si="8827"/>
        <v>0</v>
      </c>
      <c r="N9818" s="75">
        <f t="shared" si="8827"/>
        <v>0</v>
      </c>
      <c r="O9818" s="75">
        <f t="shared" si="8827"/>
        <v>0</v>
      </c>
      <c r="P9818" s="75">
        <f t="shared" si="8827"/>
        <v>0</v>
      </c>
      <c r="Q9818" s="75">
        <f t="shared" ref="Q9818:R9818" si="8828">SUM(Q7449)</f>
        <v>3000</v>
      </c>
      <c r="R9818" s="75">
        <f t="shared" si="8828"/>
        <v>3000</v>
      </c>
      <c r="S9818" s="75">
        <f t="shared" ref="S9818" si="8829">SUM(S7449)</f>
        <v>2750</v>
      </c>
      <c r="T9818" s="75">
        <f t="shared" ref="T9818:X9818" si="8830">SUM(T7449)</f>
        <v>250</v>
      </c>
      <c r="U9818" s="75">
        <f t="shared" si="8830"/>
        <v>100</v>
      </c>
      <c r="V9818" s="75">
        <f t="shared" si="8830"/>
        <v>100</v>
      </c>
      <c r="W9818" s="75">
        <f t="shared" si="8830"/>
        <v>50</v>
      </c>
      <c r="X9818" s="75">
        <f t="shared" si="8830"/>
        <v>3000</v>
      </c>
      <c r="Y9818" s="238">
        <f t="shared" si="8678"/>
        <v>100</v>
      </c>
    </row>
    <row r="9819" spans="1:25" s="76" customFormat="1">
      <c r="A9819" s="250" t="s">
        <v>2736</v>
      </c>
      <c r="B9819" s="250"/>
      <c r="C9819" s="250"/>
      <c r="D9819" s="250"/>
      <c r="E9819" s="250"/>
      <c r="F9819" s="250"/>
      <c r="G9819" s="250"/>
      <c r="H9819" s="250"/>
      <c r="I9819" s="75">
        <f t="shared" ref="I9819:P9819" si="8831">SUM(I7498)</f>
        <v>2000</v>
      </c>
      <c r="J9819" s="75">
        <f t="shared" si="8831"/>
        <v>2000</v>
      </c>
      <c r="K9819" s="75">
        <f t="shared" si="8831"/>
        <v>0</v>
      </c>
      <c r="L9819" s="75">
        <f t="shared" si="8831"/>
        <v>0</v>
      </c>
      <c r="M9819" s="75">
        <f t="shared" si="8831"/>
        <v>0</v>
      </c>
      <c r="N9819" s="75">
        <f t="shared" si="8831"/>
        <v>0</v>
      </c>
      <c r="O9819" s="75">
        <f t="shared" si="8831"/>
        <v>0</v>
      </c>
      <c r="P9819" s="75">
        <f t="shared" si="8831"/>
        <v>0</v>
      </c>
      <c r="Q9819" s="75">
        <f t="shared" ref="Q9819:R9819" si="8832">SUM(Q7498)</f>
        <v>2000</v>
      </c>
      <c r="R9819" s="75">
        <f t="shared" si="8832"/>
        <v>2000</v>
      </c>
      <c r="S9819" s="75">
        <f t="shared" ref="S9819" si="8833">SUM(S7498)</f>
        <v>1710</v>
      </c>
      <c r="T9819" s="75">
        <f t="shared" ref="T9819:X9819" si="8834">SUM(T7498)</f>
        <v>290</v>
      </c>
      <c r="U9819" s="75">
        <f t="shared" si="8834"/>
        <v>290</v>
      </c>
      <c r="V9819" s="75">
        <f t="shared" si="8834"/>
        <v>0</v>
      </c>
      <c r="W9819" s="75">
        <f t="shared" si="8834"/>
        <v>0</v>
      </c>
      <c r="X9819" s="75">
        <f t="shared" si="8834"/>
        <v>2000</v>
      </c>
      <c r="Y9819" s="238">
        <f t="shared" si="8678"/>
        <v>100</v>
      </c>
    </row>
    <row r="9820" spans="1:25" s="76" customFormat="1">
      <c r="A9820" s="250" t="s">
        <v>2792</v>
      </c>
      <c r="B9820" s="250"/>
      <c r="C9820" s="250"/>
      <c r="D9820" s="250"/>
      <c r="E9820" s="250"/>
      <c r="F9820" s="250"/>
      <c r="G9820" s="250"/>
      <c r="H9820" s="250"/>
      <c r="I9820" s="75">
        <f t="shared" ref="I9820:P9820" si="8835">SUM(I7546)</f>
        <v>8000</v>
      </c>
      <c r="J9820" s="75">
        <f t="shared" si="8835"/>
        <v>8000</v>
      </c>
      <c r="K9820" s="75">
        <f t="shared" si="8835"/>
        <v>0</v>
      </c>
      <c r="L9820" s="75">
        <f t="shared" si="8835"/>
        <v>0</v>
      </c>
      <c r="M9820" s="75">
        <f t="shared" si="8835"/>
        <v>0</v>
      </c>
      <c r="N9820" s="75">
        <f t="shared" si="8835"/>
        <v>0</v>
      </c>
      <c r="O9820" s="75">
        <f t="shared" si="8835"/>
        <v>0</v>
      </c>
      <c r="P9820" s="75">
        <f t="shared" si="8835"/>
        <v>0</v>
      </c>
      <c r="Q9820" s="75">
        <f t="shared" ref="Q9820:R9820" si="8836">SUM(Q7546)</f>
        <v>8000</v>
      </c>
      <c r="R9820" s="75">
        <f t="shared" si="8836"/>
        <v>8000</v>
      </c>
      <c r="S9820" s="75">
        <f t="shared" ref="S9820" si="8837">SUM(S7546)</f>
        <v>6000</v>
      </c>
      <c r="T9820" s="75">
        <f t="shared" ref="T9820:X9820" si="8838">SUM(T7546)</f>
        <v>2000</v>
      </c>
      <c r="U9820" s="75">
        <f t="shared" si="8838"/>
        <v>1000</v>
      </c>
      <c r="V9820" s="75">
        <f t="shared" si="8838"/>
        <v>1000</v>
      </c>
      <c r="W9820" s="75">
        <f t="shared" si="8838"/>
        <v>0</v>
      </c>
      <c r="X9820" s="75">
        <f t="shared" si="8838"/>
        <v>8000</v>
      </c>
      <c r="Y9820" s="238">
        <f t="shared" si="8678"/>
        <v>100</v>
      </c>
    </row>
    <row r="9821" spans="1:25" s="76" customFormat="1">
      <c r="A9821" s="250" t="s">
        <v>2737</v>
      </c>
      <c r="B9821" s="250"/>
      <c r="C9821" s="250"/>
      <c r="D9821" s="250"/>
      <c r="E9821" s="250"/>
      <c r="F9821" s="250"/>
      <c r="G9821" s="250"/>
      <c r="H9821" s="250"/>
      <c r="I9821" s="75">
        <f t="shared" ref="I9821:P9821" si="8839">SUM(I7648)</f>
        <v>12500</v>
      </c>
      <c r="J9821" s="75">
        <f t="shared" si="8839"/>
        <v>0</v>
      </c>
      <c r="K9821" s="75">
        <f t="shared" si="8839"/>
        <v>12500</v>
      </c>
      <c r="L9821" s="75">
        <f t="shared" si="8839"/>
        <v>4500</v>
      </c>
      <c r="M9821" s="75">
        <f t="shared" si="8839"/>
        <v>0</v>
      </c>
      <c r="N9821" s="75">
        <f t="shared" si="8839"/>
        <v>8000</v>
      </c>
      <c r="O9821" s="75">
        <f t="shared" si="8839"/>
        <v>0</v>
      </c>
      <c r="P9821" s="75">
        <f t="shared" si="8839"/>
        <v>0</v>
      </c>
      <c r="Q9821" s="75">
        <f t="shared" ref="Q9821:R9821" si="8840">SUM(Q7648)</f>
        <v>12500</v>
      </c>
      <c r="R9821" s="75">
        <f t="shared" si="8840"/>
        <v>0</v>
      </c>
      <c r="S9821" s="75">
        <f t="shared" ref="S9821" si="8841">SUM(S7648)</f>
        <v>0</v>
      </c>
      <c r="T9821" s="75">
        <f t="shared" ref="T9821:X9821" si="8842">SUM(T7648)</f>
        <v>0</v>
      </c>
      <c r="U9821" s="75">
        <f t="shared" si="8842"/>
        <v>0</v>
      </c>
      <c r="V9821" s="75">
        <f t="shared" si="8842"/>
        <v>0</v>
      </c>
      <c r="W9821" s="75">
        <f t="shared" si="8842"/>
        <v>0</v>
      </c>
      <c r="X9821" s="75">
        <f t="shared" si="8842"/>
        <v>0</v>
      </c>
      <c r="Y9821" s="238">
        <f t="shared" si="8678"/>
        <v>0</v>
      </c>
    </row>
    <row r="9822" spans="1:25" s="76" customFormat="1">
      <c r="A9822" s="250" t="s">
        <v>2784</v>
      </c>
      <c r="B9822" s="250"/>
      <c r="C9822" s="250"/>
      <c r="D9822" s="250"/>
      <c r="E9822" s="250"/>
      <c r="F9822" s="250"/>
      <c r="G9822" s="250"/>
      <c r="H9822" s="250"/>
      <c r="I9822" s="75">
        <f t="shared" ref="I9822:P9822" si="8843">SUM(I7702)</f>
        <v>1000</v>
      </c>
      <c r="J9822" s="75">
        <f t="shared" si="8843"/>
        <v>1000</v>
      </c>
      <c r="K9822" s="75">
        <f t="shared" si="8843"/>
        <v>0</v>
      </c>
      <c r="L9822" s="75">
        <f t="shared" si="8843"/>
        <v>0</v>
      </c>
      <c r="M9822" s="75">
        <f t="shared" si="8843"/>
        <v>0</v>
      </c>
      <c r="N9822" s="75">
        <f t="shared" si="8843"/>
        <v>0</v>
      </c>
      <c r="O9822" s="75">
        <f t="shared" si="8843"/>
        <v>0</v>
      </c>
      <c r="P9822" s="75">
        <f t="shared" si="8843"/>
        <v>0</v>
      </c>
      <c r="Q9822" s="75">
        <f t="shared" ref="Q9822:R9822" si="8844">SUM(Q7702)</f>
        <v>13000</v>
      </c>
      <c r="R9822" s="75">
        <f t="shared" si="8844"/>
        <v>13000</v>
      </c>
      <c r="S9822" s="75">
        <f t="shared" ref="S9822" si="8845">SUM(S7702)</f>
        <v>13000</v>
      </c>
      <c r="T9822" s="75">
        <f t="shared" ref="T9822:X9822" si="8846">SUM(T7702)</f>
        <v>0</v>
      </c>
      <c r="U9822" s="75">
        <f t="shared" si="8846"/>
        <v>0</v>
      </c>
      <c r="V9822" s="75">
        <f t="shared" si="8846"/>
        <v>0</v>
      </c>
      <c r="W9822" s="75">
        <f t="shared" si="8846"/>
        <v>0</v>
      </c>
      <c r="X9822" s="75">
        <f t="shared" si="8846"/>
        <v>13000</v>
      </c>
      <c r="Y9822" s="238">
        <f t="shared" si="8678"/>
        <v>100</v>
      </c>
    </row>
    <row r="9823" spans="1:25" s="76" customFormat="1">
      <c r="A9823" s="250" t="s">
        <v>2785</v>
      </c>
      <c r="B9823" s="250"/>
      <c r="C9823" s="250"/>
      <c r="D9823" s="250"/>
      <c r="E9823" s="250"/>
      <c r="F9823" s="250"/>
      <c r="G9823" s="250"/>
      <c r="H9823" s="250"/>
      <c r="I9823" s="75">
        <f t="shared" ref="I9823:P9823" si="8847">SUM(I7771)</f>
        <v>1396384</v>
      </c>
      <c r="J9823" s="75">
        <f t="shared" si="8847"/>
        <v>8100</v>
      </c>
      <c r="K9823" s="75">
        <f t="shared" si="8847"/>
        <v>1388284</v>
      </c>
      <c r="L9823" s="75">
        <f t="shared" si="8847"/>
        <v>567934</v>
      </c>
      <c r="M9823" s="75">
        <f t="shared" si="8847"/>
        <v>42610</v>
      </c>
      <c r="N9823" s="75">
        <f t="shared" si="8847"/>
        <v>777740</v>
      </c>
      <c r="O9823" s="75">
        <f t="shared" si="8847"/>
        <v>0</v>
      </c>
      <c r="P9823" s="75">
        <f t="shared" si="8847"/>
        <v>0</v>
      </c>
      <c r="Q9823" s="75">
        <f t="shared" ref="Q9823:R9823" si="8848">SUM(Q7771)</f>
        <v>2000788</v>
      </c>
      <c r="R9823" s="75">
        <f t="shared" si="8848"/>
        <v>15100</v>
      </c>
      <c r="S9823" s="75">
        <f t="shared" ref="S9823" si="8849">SUM(S7771)</f>
        <v>9100</v>
      </c>
      <c r="T9823" s="75">
        <f t="shared" ref="T9823:X9823" si="8850">SUM(T7771)</f>
        <v>6000</v>
      </c>
      <c r="U9823" s="75">
        <f t="shared" si="8850"/>
        <v>0</v>
      </c>
      <c r="V9823" s="75">
        <f t="shared" si="8850"/>
        <v>6000</v>
      </c>
      <c r="W9823" s="75">
        <f t="shared" si="8850"/>
        <v>0</v>
      </c>
      <c r="X9823" s="75">
        <f t="shared" si="8850"/>
        <v>15100</v>
      </c>
      <c r="Y9823" s="238">
        <f t="shared" si="8678"/>
        <v>100</v>
      </c>
    </row>
    <row r="9824" spans="1:25" s="68" customFormat="1">
      <c r="A9824" s="251" t="s">
        <v>69</v>
      </c>
      <c r="B9824" s="251"/>
      <c r="C9824" s="251"/>
      <c r="D9824" s="251"/>
      <c r="E9824" s="251"/>
      <c r="F9824" s="251"/>
      <c r="G9824" s="251"/>
      <c r="H9824" s="251"/>
      <c r="I9824" s="77">
        <f t="shared" ref="I9824:P9824" si="8851">SUM(I9778:I9823)</f>
        <v>2175721</v>
      </c>
      <c r="J9824" s="77">
        <f t="shared" si="8851"/>
        <v>368092</v>
      </c>
      <c r="K9824" s="77">
        <f t="shared" si="8851"/>
        <v>1797629</v>
      </c>
      <c r="L9824" s="77">
        <f t="shared" si="8851"/>
        <v>866279</v>
      </c>
      <c r="M9824" s="77">
        <f t="shared" si="8851"/>
        <v>42610</v>
      </c>
      <c r="N9824" s="77">
        <f t="shared" si="8851"/>
        <v>888740</v>
      </c>
      <c r="O9824" s="77">
        <f t="shared" si="8851"/>
        <v>10000</v>
      </c>
      <c r="P9824" s="77">
        <f t="shared" si="8851"/>
        <v>0</v>
      </c>
      <c r="Q9824" s="77">
        <f t="shared" ref="Q9824:R9824" si="8852">SUM(Q9778:Q9823)</f>
        <v>3153349</v>
      </c>
      <c r="R9824" s="77">
        <f t="shared" si="8852"/>
        <v>695216</v>
      </c>
      <c r="S9824" s="77">
        <f t="shared" ref="S9824" si="8853">SUM(S9778:S9823)</f>
        <v>648180.33333333326</v>
      </c>
      <c r="T9824" s="77">
        <f t="shared" ref="T9824:X9824" si="8854">SUM(T9778:T9823)</f>
        <v>47036</v>
      </c>
      <c r="U9824" s="77">
        <f t="shared" si="8854"/>
        <v>29411</v>
      </c>
      <c r="V9824" s="77">
        <f t="shared" si="8854"/>
        <v>14568</v>
      </c>
      <c r="W9824" s="77">
        <f t="shared" si="8854"/>
        <v>3057</v>
      </c>
      <c r="X9824" s="77">
        <f t="shared" si="8854"/>
        <v>695216.33333333326</v>
      </c>
      <c r="Y9824" s="239">
        <f t="shared" si="8678"/>
        <v>100.00004794672925</v>
      </c>
    </row>
    <row r="9825" spans="1:25" s="68" customFormat="1" ht="15" thickBot="1">
      <c r="A9825" s="270" t="s">
        <v>2744</v>
      </c>
      <c r="B9825" s="270"/>
      <c r="C9825" s="270"/>
      <c r="D9825" s="270"/>
      <c r="E9825" s="270"/>
      <c r="F9825" s="270"/>
      <c r="G9825" s="270"/>
      <c r="H9825" s="270"/>
      <c r="I9825" s="69"/>
      <c r="J9825" s="69"/>
      <c r="K9825" s="69"/>
      <c r="L9825" s="69"/>
      <c r="M9825" s="69"/>
      <c r="N9825" s="69"/>
      <c r="O9825" s="69"/>
      <c r="P9825" s="69"/>
      <c r="Q9825" s="69">
        <v>0</v>
      </c>
      <c r="R9825" s="69"/>
      <c r="S9825" s="69"/>
      <c r="T9825" s="69"/>
      <c r="U9825" s="69"/>
      <c r="V9825" s="69"/>
      <c r="W9825" s="69"/>
      <c r="X9825" s="69"/>
      <c r="Y9825" s="237">
        <v>0</v>
      </c>
    </row>
    <row r="9826" spans="1:25" s="68" customFormat="1" ht="41.4" thickBot="1">
      <c r="A9826" s="271" t="s">
        <v>1</v>
      </c>
      <c r="B9826" s="271"/>
      <c r="C9826" s="271"/>
      <c r="D9826" s="271"/>
      <c r="E9826" s="271"/>
      <c r="F9826" s="271"/>
      <c r="G9826" s="271"/>
      <c r="H9826" s="271"/>
      <c r="I9826" s="1" t="s">
        <v>3093</v>
      </c>
      <c r="J9826" s="1" t="s">
        <v>3130</v>
      </c>
      <c r="K9826" s="1" t="s">
        <v>3</v>
      </c>
      <c r="L9826" s="1" t="s">
        <v>4</v>
      </c>
      <c r="M9826" s="1" t="s">
        <v>5</v>
      </c>
      <c r="N9826" s="1" t="s">
        <v>6</v>
      </c>
      <c r="O9826" s="1" t="s">
        <v>7</v>
      </c>
      <c r="P9826" s="1" t="s">
        <v>8</v>
      </c>
      <c r="Q9826" s="1" t="s">
        <v>3344</v>
      </c>
      <c r="R9826" s="1" t="s">
        <v>3427</v>
      </c>
      <c r="S9826" s="1" t="s">
        <v>3447</v>
      </c>
      <c r="T9826" s="1" t="s">
        <v>3448</v>
      </c>
      <c r="U9826" s="1" t="s">
        <v>3452</v>
      </c>
      <c r="V9826" s="1" t="s">
        <v>3449</v>
      </c>
      <c r="W9826" s="1" t="s">
        <v>3450</v>
      </c>
      <c r="X9826" s="1" t="s">
        <v>3451</v>
      </c>
      <c r="Y9826" s="216" t="s">
        <v>3385</v>
      </c>
    </row>
    <row r="9827" spans="1:25" s="74" customFormat="1">
      <c r="A9827" s="70"/>
      <c r="B9827" s="70"/>
      <c r="C9827" s="70"/>
      <c r="D9827" s="71"/>
      <c r="E9827" s="71"/>
      <c r="F9827" s="72"/>
      <c r="G9827" s="165"/>
      <c r="H9827" s="73" t="s">
        <v>0</v>
      </c>
      <c r="I9827" s="45">
        <v>1</v>
      </c>
      <c r="J9827" s="45">
        <v>3</v>
      </c>
      <c r="K9827" s="45" t="s">
        <v>9</v>
      </c>
      <c r="L9827" s="45">
        <v>5</v>
      </c>
      <c r="M9827" s="45">
        <v>6</v>
      </c>
      <c r="N9827" s="45">
        <v>7</v>
      </c>
      <c r="O9827" s="45">
        <v>8</v>
      </c>
      <c r="P9827" s="45">
        <v>9</v>
      </c>
      <c r="Q9827" s="45">
        <v>1</v>
      </c>
      <c r="R9827" s="45">
        <v>2</v>
      </c>
      <c r="S9827" s="45">
        <v>3</v>
      </c>
      <c r="T9827" s="45" t="s">
        <v>3453</v>
      </c>
      <c r="U9827" s="45">
        <v>5</v>
      </c>
      <c r="V9827" s="45">
        <v>6</v>
      </c>
      <c r="W9827" s="45">
        <v>7</v>
      </c>
      <c r="X9827" s="45" t="s">
        <v>3454</v>
      </c>
      <c r="Y9827" s="276">
        <v>9</v>
      </c>
    </row>
    <row r="9828" spans="1:25" s="76" customFormat="1">
      <c r="A9828" s="272" t="s">
        <v>2699</v>
      </c>
      <c r="B9828" s="272"/>
      <c r="C9828" s="272"/>
      <c r="D9828" s="272"/>
      <c r="E9828" s="272"/>
      <c r="F9828" s="272"/>
      <c r="G9828" s="272"/>
      <c r="H9828" s="272"/>
      <c r="I9828" s="75"/>
      <c r="J9828" s="75"/>
      <c r="K9828" s="75"/>
      <c r="L9828" s="75"/>
      <c r="M9828" s="75"/>
      <c r="N9828" s="75"/>
      <c r="O9828" s="75"/>
      <c r="P9828" s="75"/>
      <c r="Q9828" s="75">
        <v>0</v>
      </c>
      <c r="R9828" s="75"/>
      <c r="S9828" s="75"/>
      <c r="T9828" s="75"/>
      <c r="U9828" s="75"/>
      <c r="V9828" s="75"/>
      <c r="W9828" s="75"/>
      <c r="X9828" s="75"/>
      <c r="Y9828" s="238">
        <f t="shared" ref="Y9828:Y9874" si="8855">IF(R9828=0,0,(X9828/R9828)*100)</f>
        <v>0</v>
      </c>
    </row>
    <row r="9829" spans="1:25" s="76" customFormat="1">
      <c r="A9829" s="250" t="s">
        <v>2700</v>
      </c>
      <c r="B9829" s="250"/>
      <c r="C9829" s="250"/>
      <c r="D9829" s="250"/>
      <c r="E9829" s="250"/>
      <c r="F9829" s="250"/>
      <c r="G9829" s="250"/>
      <c r="H9829" s="250"/>
      <c r="I9829" s="75"/>
      <c r="J9829" s="75"/>
      <c r="K9829" s="75"/>
      <c r="L9829" s="75"/>
      <c r="M9829" s="75"/>
      <c r="N9829" s="75"/>
      <c r="O9829" s="75"/>
      <c r="P9829" s="75"/>
      <c r="Q9829" s="75">
        <v>0</v>
      </c>
      <c r="R9829" s="75"/>
      <c r="S9829" s="75"/>
      <c r="T9829" s="75"/>
      <c r="U9829" s="75"/>
      <c r="V9829" s="75"/>
      <c r="W9829" s="75"/>
      <c r="X9829" s="75"/>
      <c r="Y9829" s="238">
        <f t="shared" si="8855"/>
        <v>0</v>
      </c>
    </row>
    <row r="9830" spans="1:25" s="76" customFormat="1">
      <c r="A9830" s="250" t="s">
        <v>2701</v>
      </c>
      <c r="B9830" s="250"/>
      <c r="C9830" s="250"/>
      <c r="D9830" s="250"/>
      <c r="E9830" s="250"/>
      <c r="F9830" s="250"/>
      <c r="G9830" s="250"/>
      <c r="H9830" s="250"/>
      <c r="I9830" s="75"/>
      <c r="J9830" s="75"/>
      <c r="K9830" s="75"/>
      <c r="L9830" s="75"/>
      <c r="M9830" s="75"/>
      <c r="N9830" s="75"/>
      <c r="O9830" s="75"/>
      <c r="P9830" s="75"/>
      <c r="Q9830" s="75">
        <v>0</v>
      </c>
      <c r="R9830" s="75"/>
      <c r="S9830" s="75"/>
      <c r="T9830" s="75"/>
      <c r="U9830" s="75"/>
      <c r="V9830" s="75"/>
      <c r="W9830" s="75"/>
      <c r="X9830" s="75"/>
      <c r="Y9830" s="238">
        <f t="shared" si="8855"/>
        <v>0</v>
      </c>
    </row>
    <row r="9831" spans="1:25" s="76" customFormat="1">
      <c r="A9831" s="250" t="s">
        <v>2702</v>
      </c>
      <c r="B9831" s="250"/>
      <c r="C9831" s="250"/>
      <c r="D9831" s="250"/>
      <c r="E9831" s="250"/>
      <c r="F9831" s="250"/>
      <c r="G9831" s="250"/>
      <c r="H9831" s="250"/>
      <c r="I9831" s="75"/>
      <c r="J9831" s="75"/>
      <c r="K9831" s="75"/>
      <c r="L9831" s="75"/>
      <c r="M9831" s="75"/>
      <c r="N9831" s="75"/>
      <c r="O9831" s="75"/>
      <c r="P9831" s="75"/>
      <c r="Q9831" s="75">
        <v>0</v>
      </c>
      <c r="R9831" s="75"/>
      <c r="S9831" s="75"/>
      <c r="T9831" s="75"/>
      <c r="U9831" s="75"/>
      <c r="V9831" s="75"/>
      <c r="W9831" s="75"/>
      <c r="X9831" s="75"/>
      <c r="Y9831" s="238">
        <f t="shared" si="8855"/>
        <v>0</v>
      </c>
    </row>
    <row r="9832" spans="1:25" s="76" customFormat="1">
      <c r="A9832" s="250" t="s">
        <v>2703</v>
      </c>
      <c r="B9832" s="250"/>
      <c r="C9832" s="250"/>
      <c r="D9832" s="250"/>
      <c r="E9832" s="250"/>
      <c r="F9832" s="250"/>
      <c r="G9832" s="250"/>
      <c r="H9832" s="250"/>
      <c r="I9832" s="75"/>
      <c r="J9832" s="75"/>
      <c r="K9832" s="75"/>
      <c r="L9832" s="75"/>
      <c r="M9832" s="75"/>
      <c r="N9832" s="75"/>
      <c r="O9832" s="75"/>
      <c r="P9832" s="75"/>
      <c r="Q9832" s="75">
        <v>0</v>
      </c>
      <c r="R9832" s="75"/>
      <c r="S9832" s="75"/>
      <c r="T9832" s="75"/>
      <c r="U9832" s="75"/>
      <c r="V9832" s="75"/>
      <c r="W9832" s="75"/>
      <c r="X9832" s="75"/>
      <c r="Y9832" s="238">
        <f t="shared" si="8855"/>
        <v>0</v>
      </c>
    </row>
    <row r="9833" spans="1:25" s="76" customFormat="1">
      <c r="A9833" s="250" t="s">
        <v>2704</v>
      </c>
      <c r="B9833" s="250"/>
      <c r="C9833" s="250"/>
      <c r="D9833" s="250"/>
      <c r="E9833" s="250"/>
      <c r="F9833" s="250"/>
      <c r="G9833" s="250"/>
      <c r="H9833" s="250"/>
      <c r="I9833" s="75"/>
      <c r="J9833" s="75"/>
      <c r="K9833" s="75"/>
      <c r="L9833" s="75"/>
      <c r="M9833" s="75"/>
      <c r="N9833" s="75"/>
      <c r="O9833" s="75"/>
      <c r="P9833" s="75"/>
      <c r="Q9833" s="75">
        <v>0</v>
      </c>
      <c r="R9833" s="75"/>
      <c r="S9833" s="75"/>
      <c r="T9833" s="75"/>
      <c r="U9833" s="75"/>
      <c r="V9833" s="75"/>
      <c r="W9833" s="75"/>
      <c r="X9833" s="75"/>
      <c r="Y9833" s="238">
        <f t="shared" si="8855"/>
        <v>0</v>
      </c>
    </row>
    <row r="9834" spans="1:25" s="76" customFormat="1">
      <c r="A9834" s="250" t="s">
        <v>2705</v>
      </c>
      <c r="B9834" s="250"/>
      <c r="C9834" s="250"/>
      <c r="D9834" s="250"/>
      <c r="E9834" s="250"/>
      <c r="F9834" s="250"/>
      <c r="G9834" s="250"/>
      <c r="H9834" s="250"/>
      <c r="I9834" s="75"/>
      <c r="J9834" s="75"/>
      <c r="K9834" s="75"/>
      <c r="L9834" s="75"/>
      <c r="M9834" s="75"/>
      <c r="N9834" s="75"/>
      <c r="O9834" s="75"/>
      <c r="P9834" s="75"/>
      <c r="Q9834" s="75">
        <v>0</v>
      </c>
      <c r="R9834" s="75"/>
      <c r="S9834" s="75"/>
      <c r="T9834" s="75"/>
      <c r="U9834" s="75"/>
      <c r="V9834" s="75"/>
      <c r="W9834" s="75"/>
      <c r="X9834" s="75"/>
      <c r="Y9834" s="238">
        <f t="shared" si="8855"/>
        <v>0</v>
      </c>
    </row>
    <row r="9835" spans="1:25" s="76" customFormat="1">
      <c r="A9835" s="250" t="s">
        <v>2706</v>
      </c>
      <c r="B9835" s="250"/>
      <c r="C9835" s="250"/>
      <c r="D9835" s="250"/>
      <c r="E9835" s="250"/>
      <c r="F9835" s="250"/>
      <c r="G9835" s="250"/>
      <c r="H9835" s="250"/>
      <c r="I9835" s="75"/>
      <c r="J9835" s="75"/>
      <c r="K9835" s="75"/>
      <c r="L9835" s="75"/>
      <c r="M9835" s="75"/>
      <c r="N9835" s="75"/>
      <c r="O9835" s="75"/>
      <c r="P9835" s="75"/>
      <c r="Q9835" s="75">
        <v>0</v>
      </c>
      <c r="R9835" s="75"/>
      <c r="S9835" s="75"/>
      <c r="T9835" s="75"/>
      <c r="U9835" s="75"/>
      <c r="V9835" s="75"/>
      <c r="W9835" s="75"/>
      <c r="X9835" s="75"/>
      <c r="Y9835" s="238">
        <f t="shared" si="8855"/>
        <v>0</v>
      </c>
    </row>
    <row r="9836" spans="1:25" s="76" customFormat="1">
      <c r="A9836" s="250" t="s">
        <v>2707</v>
      </c>
      <c r="B9836" s="250"/>
      <c r="C9836" s="250"/>
      <c r="D9836" s="250"/>
      <c r="E9836" s="250"/>
      <c r="F9836" s="250"/>
      <c r="G9836" s="250"/>
      <c r="H9836" s="250"/>
      <c r="I9836" s="75"/>
      <c r="J9836" s="75"/>
      <c r="K9836" s="75"/>
      <c r="L9836" s="75"/>
      <c r="M9836" s="75"/>
      <c r="N9836" s="75"/>
      <c r="O9836" s="75"/>
      <c r="P9836" s="75"/>
      <c r="Q9836" s="75">
        <v>0</v>
      </c>
      <c r="R9836" s="75"/>
      <c r="S9836" s="75"/>
      <c r="T9836" s="75"/>
      <c r="U9836" s="75"/>
      <c r="V9836" s="75"/>
      <c r="W9836" s="75"/>
      <c r="X9836" s="75"/>
      <c r="Y9836" s="238">
        <f t="shared" si="8855"/>
        <v>0</v>
      </c>
    </row>
    <row r="9837" spans="1:25" s="76" customFormat="1">
      <c r="A9837" s="250" t="s">
        <v>2708</v>
      </c>
      <c r="B9837" s="250"/>
      <c r="C9837" s="250"/>
      <c r="D9837" s="250"/>
      <c r="E9837" s="250"/>
      <c r="F9837" s="250"/>
      <c r="G9837" s="250"/>
      <c r="H9837" s="250"/>
      <c r="I9837" s="75"/>
      <c r="J9837" s="75"/>
      <c r="K9837" s="75"/>
      <c r="L9837" s="75"/>
      <c r="M9837" s="75"/>
      <c r="N9837" s="75"/>
      <c r="O9837" s="75"/>
      <c r="P9837" s="75"/>
      <c r="Q9837" s="75">
        <v>0</v>
      </c>
      <c r="R9837" s="75"/>
      <c r="S9837" s="75"/>
      <c r="T9837" s="75"/>
      <c r="U9837" s="75"/>
      <c r="V9837" s="75"/>
      <c r="W9837" s="75"/>
      <c r="X9837" s="75"/>
      <c r="Y9837" s="238">
        <f t="shared" si="8855"/>
        <v>0</v>
      </c>
    </row>
    <row r="9838" spans="1:25" s="76" customFormat="1">
      <c r="A9838" s="250" t="s">
        <v>2709</v>
      </c>
      <c r="B9838" s="250"/>
      <c r="C9838" s="250"/>
      <c r="D9838" s="250"/>
      <c r="E9838" s="250"/>
      <c r="F9838" s="250"/>
      <c r="G9838" s="250"/>
      <c r="H9838" s="250"/>
      <c r="I9838" s="75"/>
      <c r="J9838" s="75"/>
      <c r="K9838" s="75"/>
      <c r="L9838" s="75"/>
      <c r="M9838" s="75"/>
      <c r="N9838" s="75"/>
      <c r="O9838" s="75"/>
      <c r="P9838" s="75"/>
      <c r="Q9838" s="75">
        <v>0</v>
      </c>
      <c r="R9838" s="75"/>
      <c r="S9838" s="75"/>
      <c r="T9838" s="75"/>
      <c r="U9838" s="75"/>
      <c r="V9838" s="75"/>
      <c r="W9838" s="75"/>
      <c r="X9838" s="75"/>
      <c r="Y9838" s="238">
        <f t="shared" si="8855"/>
        <v>0</v>
      </c>
    </row>
    <row r="9839" spans="1:25" s="76" customFormat="1">
      <c r="A9839" s="250" t="s">
        <v>2710</v>
      </c>
      <c r="B9839" s="250"/>
      <c r="C9839" s="250"/>
      <c r="D9839" s="250"/>
      <c r="E9839" s="250"/>
      <c r="F9839" s="250"/>
      <c r="G9839" s="250"/>
      <c r="H9839" s="250"/>
      <c r="I9839" s="75">
        <f t="shared" ref="I9839:P9839" si="8856">SUM(I480)</f>
        <v>240000</v>
      </c>
      <c r="J9839" s="75">
        <f t="shared" si="8856"/>
        <v>240000</v>
      </c>
      <c r="K9839" s="75">
        <f t="shared" si="8856"/>
        <v>0</v>
      </c>
      <c r="L9839" s="75">
        <f t="shared" si="8856"/>
        <v>0</v>
      </c>
      <c r="M9839" s="75">
        <f t="shared" si="8856"/>
        <v>0</v>
      </c>
      <c r="N9839" s="75">
        <f t="shared" si="8856"/>
        <v>0</v>
      </c>
      <c r="O9839" s="75">
        <f t="shared" si="8856"/>
        <v>0</v>
      </c>
      <c r="P9839" s="75">
        <f t="shared" si="8856"/>
        <v>0</v>
      </c>
      <c r="Q9839" s="75">
        <f t="shared" ref="Q9839:R9839" si="8857">SUM(Q480)</f>
        <v>250000</v>
      </c>
      <c r="R9839" s="75">
        <f t="shared" si="8857"/>
        <v>250000</v>
      </c>
      <c r="S9839" s="75">
        <f t="shared" ref="S9839" si="8858">SUM(S480)</f>
        <v>220000</v>
      </c>
      <c r="T9839" s="75">
        <f t="shared" ref="T9839:X9839" si="8859">SUM(T480)</f>
        <v>30000</v>
      </c>
      <c r="U9839" s="75">
        <f t="shared" si="8859"/>
        <v>10000</v>
      </c>
      <c r="V9839" s="75">
        <f t="shared" si="8859"/>
        <v>10000</v>
      </c>
      <c r="W9839" s="75">
        <f t="shared" si="8859"/>
        <v>10000</v>
      </c>
      <c r="X9839" s="75">
        <f t="shared" si="8859"/>
        <v>250000</v>
      </c>
      <c r="Y9839" s="238">
        <f t="shared" si="8855"/>
        <v>100</v>
      </c>
    </row>
    <row r="9840" spans="1:25" s="76" customFormat="1">
      <c r="A9840" s="250" t="s">
        <v>2711</v>
      </c>
      <c r="B9840" s="250"/>
      <c r="C9840" s="250"/>
      <c r="D9840" s="250"/>
      <c r="E9840" s="250"/>
      <c r="F9840" s="250"/>
      <c r="G9840" s="250"/>
      <c r="H9840" s="250"/>
      <c r="I9840" s="75">
        <f t="shared" ref="I9840:P9840" si="8860">SUM(I525)</f>
        <v>375400</v>
      </c>
      <c r="J9840" s="75">
        <f t="shared" si="8860"/>
        <v>375400</v>
      </c>
      <c r="K9840" s="75">
        <f t="shared" si="8860"/>
        <v>0</v>
      </c>
      <c r="L9840" s="75">
        <f t="shared" si="8860"/>
        <v>0</v>
      </c>
      <c r="M9840" s="75">
        <f t="shared" si="8860"/>
        <v>0</v>
      </c>
      <c r="N9840" s="75">
        <f t="shared" si="8860"/>
        <v>0</v>
      </c>
      <c r="O9840" s="75">
        <f t="shared" si="8860"/>
        <v>0</v>
      </c>
      <c r="P9840" s="75">
        <f t="shared" si="8860"/>
        <v>0</v>
      </c>
      <c r="Q9840" s="75">
        <f t="shared" ref="Q9840:R9840" si="8861">SUM(Q525)</f>
        <v>375400</v>
      </c>
      <c r="R9840" s="75">
        <f t="shared" si="8861"/>
        <v>375400</v>
      </c>
      <c r="S9840" s="75">
        <f t="shared" ref="S9840" si="8862">SUM(S525)</f>
        <v>280000</v>
      </c>
      <c r="T9840" s="75">
        <f t="shared" ref="T9840:X9840" si="8863">SUM(T525)</f>
        <v>95400</v>
      </c>
      <c r="U9840" s="75">
        <f t="shared" si="8863"/>
        <v>30000</v>
      </c>
      <c r="V9840" s="75">
        <f t="shared" si="8863"/>
        <v>45000</v>
      </c>
      <c r="W9840" s="75">
        <f t="shared" si="8863"/>
        <v>20400</v>
      </c>
      <c r="X9840" s="75">
        <f t="shared" si="8863"/>
        <v>375400</v>
      </c>
      <c r="Y9840" s="238">
        <f t="shared" si="8855"/>
        <v>100</v>
      </c>
    </row>
    <row r="9841" spans="1:25" s="76" customFormat="1">
      <c r="A9841" s="250" t="s">
        <v>2712</v>
      </c>
      <c r="B9841" s="250"/>
      <c r="C9841" s="250"/>
      <c r="D9841" s="250"/>
      <c r="E9841" s="250"/>
      <c r="F9841" s="250"/>
      <c r="G9841" s="250"/>
      <c r="H9841" s="250"/>
      <c r="I9841" s="75">
        <f t="shared" ref="I9841:P9841" si="8864">SUM(I573)</f>
        <v>80000</v>
      </c>
      <c r="J9841" s="75">
        <f t="shared" si="8864"/>
        <v>80000</v>
      </c>
      <c r="K9841" s="75">
        <f t="shared" si="8864"/>
        <v>0</v>
      </c>
      <c r="L9841" s="75">
        <f t="shared" si="8864"/>
        <v>0</v>
      </c>
      <c r="M9841" s="75">
        <f t="shared" si="8864"/>
        <v>0</v>
      </c>
      <c r="N9841" s="75">
        <f t="shared" si="8864"/>
        <v>0</v>
      </c>
      <c r="O9841" s="75">
        <f t="shared" si="8864"/>
        <v>0</v>
      </c>
      <c r="P9841" s="75">
        <f t="shared" si="8864"/>
        <v>0</v>
      </c>
      <c r="Q9841" s="75">
        <f t="shared" ref="Q9841:R9841" si="8865">SUM(Q573)</f>
        <v>87000</v>
      </c>
      <c r="R9841" s="75">
        <f t="shared" si="8865"/>
        <v>87000</v>
      </c>
      <c r="S9841" s="75">
        <f t="shared" ref="S9841" si="8866">SUM(S573)</f>
        <v>78500</v>
      </c>
      <c r="T9841" s="75">
        <f t="shared" ref="T9841:X9841" si="8867">SUM(T573)</f>
        <v>8500</v>
      </c>
      <c r="U9841" s="75">
        <f t="shared" si="8867"/>
        <v>5000</v>
      </c>
      <c r="V9841" s="75">
        <f t="shared" si="8867"/>
        <v>3500</v>
      </c>
      <c r="W9841" s="75">
        <f t="shared" si="8867"/>
        <v>0</v>
      </c>
      <c r="X9841" s="75">
        <f t="shared" si="8867"/>
        <v>87000</v>
      </c>
      <c r="Y9841" s="238">
        <f t="shared" si="8855"/>
        <v>100</v>
      </c>
    </row>
    <row r="9842" spans="1:25" s="76" customFormat="1">
      <c r="A9842" s="250" t="s">
        <v>2713</v>
      </c>
      <c r="B9842" s="250"/>
      <c r="C9842" s="250"/>
      <c r="D9842" s="250"/>
      <c r="E9842" s="250"/>
      <c r="F9842" s="250"/>
      <c r="G9842" s="250"/>
      <c r="H9842" s="250"/>
      <c r="I9842" s="75">
        <f t="shared" ref="I9842:P9842" si="8868">SUM(I619)</f>
        <v>15300</v>
      </c>
      <c r="J9842" s="75">
        <f t="shared" si="8868"/>
        <v>15300</v>
      </c>
      <c r="K9842" s="75">
        <f t="shared" si="8868"/>
        <v>0</v>
      </c>
      <c r="L9842" s="75">
        <f t="shared" si="8868"/>
        <v>0</v>
      </c>
      <c r="M9842" s="75">
        <f t="shared" si="8868"/>
        <v>0</v>
      </c>
      <c r="N9842" s="75">
        <f t="shared" si="8868"/>
        <v>0</v>
      </c>
      <c r="O9842" s="75">
        <f t="shared" si="8868"/>
        <v>0</v>
      </c>
      <c r="P9842" s="75">
        <f t="shared" si="8868"/>
        <v>0</v>
      </c>
      <c r="Q9842" s="75">
        <f t="shared" ref="Q9842:R9842" si="8869">SUM(Q619)</f>
        <v>15300</v>
      </c>
      <c r="R9842" s="75">
        <f t="shared" si="8869"/>
        <v>15300</v>
      </c>
      <c r="S9842" s="75">
        <f t="shared" ref="S9842" si="8870">SUM(S619)</f>
        <v>11675</v>
      </c>
      <c r="T9842" s="75">
        <f t="shared" ref="T9842:X9842" si="8871">SUM(T619)</f>
        <v>3625</v>
      </c>
      <c r="U9842" s="75">
        <f t="shared" si="8871"/>
        <v>1275</v>
      </c>
      <c r="V9842" s="75">
        <f t="shared" si="8871"/>
        <v>1275</v>
      </c>
      <c r="W9842" s="75">
        <f t="shared" si="8871"/>
        <v>1075</v>
      </c>
      <c r="X9842" s="75">
        <f t="shared" si="8871"/>
        <v>15300</v>
      </c>
      <c r="Y9842" s="238">
        <f t="shared" si="8855"/>
        <v>100</v>
      </c>
    </row>
    <row r="9843" spans="1:25" s="76" customFormat="1">
      <c r="A9843" s="250" t="s">
        <v>2714</v>
      </c>
      <c r="B9843" s="250"/>
      <c r="C9843" s="250"/>
      <c r="D9843" s="250"/>
      <c r="E9843" s="250"/>
      <c r="F9843" s="250"/>
      <c r="G9843" s="250"/>
      <c r="H9843" s="250"/>
      <c r="I9843" s="75">
        <f t="shared" ref="I9843:P9843" si="8872">SUM(I667)</f>
        <v>0</v>
      </c>
      <c r="J9843" s="75">
        <f t="shared" si="8872"/>
        <v>0</v>
      </c>
      <c r="K9843" s="75">
        <f t="shared" si="8872"/>
        <v>0</v>
      </c>
      <c r="L9843" s="75">
        <f t="shared" si="8872"/>
        <v>0</v>
      </c>
      <c r="M9843" s="75">
        <f t="shared" si="8872"/>
        <v>0</v>
      </c>
      <c r="N9843" s="75">
        <f t="shared" si="8872"/>
        <v>0</v>
      </c>
      <c r="O9843" s="75">
        <f t="shared" si="8872"/>
        <v>0</v>
      </c>
      <c r="P9843" s="75">
        <f t="shared" si="8872"/>
        <v>0</v>
      </c>
      <c r="Q9843" s="75">
        <f t="shared" ref="Q9843:R9843" si="8873">SUM(Q667)</f>
        <v>0</v>
      </c>
      <c r="R9843" s="75">
        <f t="shared" si="8873"/>
        <v>0</v>
      </c>
      <c r="S9843" s="75">
        <f t="shared" ref="S9843" si="8874">SUM(S667)</f>
        <v>0</v>
      </c>
      <c r="T9843" s="75">
        <f t="shared" ref="T9843:X9843" si="8875">SUM(T667)</f>
        <v>0</v>
      </c>
      <c r="U9843" s="75">
        <f t="shared" si="8875"/>
        <v>0</v>
      </c>
      <c r="V9843" s="75">
        <f t="shared" si="8875"/>
        <v>0</v>
      </c>
      <c r="W9843" s="75">
        <f t="shared" si="8875"/>
        <v>0</v>
      </c>
      <c r="X9843" s="75">
        <f t="shared" si="8875"/>
        <v>0</v>
      </c>
      <c r="Y9843" s="238">
        <f t="shared" si="8855"/>
        <v>0</v>
      </c>
    </row>
    <row r="9844" spans="1:25" s="76" customFormat="1">
      <c r="A9844" s="250" t="s">
        <v>2689</v>
      </c>
      <c r="B9844" s="250"/>
      <c r="C9844" s="250"/>
      <c r="D9844" s="250"/>
      <c r="E9844" s="250"/>
      <c r="F9844" s="250"/>
      <c r="G9844" s="250"/>
      <c r="H9844" s="250"/>
      <c r="I9844" s="75">
        <f t="shared" ref="I9844:P9844" si="8876">SUM(I747)</f>
        <v>35000</v>
      </c>
      <c r="J9844" s="75">
        <f t="shared" si="8876"/>
        <v>27000</v>
      </c>
      <c r="K9844" s="75">
        <f t="shared" si="8876"/>
        <v>8000</v>
      </c>
      <c r="L9844" s="75">
        <f t="shared" si="8876"/>
        <v>8000</v>
      </c>
      <c r="M9844" s="75">
        <f t="shared" si="8876"/>
        <v>0</v>
      </c>
      <c r="N9844" s="75">
        <f t="shared" si="8876"/>
        <v>0</v>
      </c>
      <c r="O9844" s="75">
        <f t="shared" si="8876"/>
        <v>0</v>
      </c>
      <c r="P9844" s="75">
        <f t="shared" si="8876"/>
        <v>0</v>
      </c>
      <c r="Q9844" s="75">
        <f t="shared" ref="Q9844:R9844" si="8877">SUM(Q747)</f>
        <v>45000</v>
      </c>
      <c r="R9844" s="75">
        <f t="shared" si="8877"/>
        <v>37000</v>
      </c>
      <c r="S9844" s="75">
        <f t="shared" ref="S9844" si="8878">SUM(S747)</f>
        <v>28000</v>
      </c>
      <c r="T9844" s="75">
        <f t="shared" ref="T9844:X9844" si="8879">SUM(T747)</f>
        <v>9000</v>
      </c>
      <c r="U9844" s="75">
        <f t="shared" si="8879"/>
        <v>3000</v>
      </c>
      <c r="V9844" s="75">
        <f t="shared" si="8879"/>
        <v>3000</v>
      </c>
      <c r="W9844" s="75">
        <f t="shared" si="8879"/>
        <v>3000</v>
      </c>
      <c r="X9844" s="75">
        <f t="shared" si="8879"/>
        <v>37000</v>
      </c>
      <c r="Y9844" s="238">
        <f t="shared" si="8855"/>
        <v>100</v>
      </c>
    </row>
    <row r="9845" spans="1:25" s="76" customFormat="1">
      <c r="A9845" s="250" t="s">
        <v>2715</v>
      </c>
      <c r="B9845" s="250"/>
      <c r="C9845" s="250"/>
      <c r="D9845" s="250"/>
      <c r="E9845" s="250"/>
      <c r="F9845" s="250"/>
      <c r="G9845" s="250"/>
      <c r="H9845" s="250"/>
      <c r="I9845" s="75">
        <f t="shared" ref="I9845:P9845" si="8880">SUM(I820)</f>
        <v>175000</v>
      </c>
      <c r="J9845" s="75">
        <f t="shared" si="8880"/>
        <v>175000</v>
      </c>
      <c r="K9845" s="75">
        <f t="shared" si="8880"/>
        <v>0</v>
      </c>
      <c r="L9845" s="75">
        <f t="shared" si="8880"/>
        <v>0</v>
      </c>
      <c r="M9845" s="75">
        <f t="shared" si="8880"/>
        <v>0</v>
      </c>
      <c r="N9845" s="75">
        <f t="shared" si="8880"/>
        <v>0</v>
      </c>
      <c r="O9845" s="75">
        <f t="shared" si="8880"/>
        <v>0</v>
      </c>
      <c r="P9845" s="75">
        <f t="shared" si="8880"/>
        <v>0</v>
      </c>
      <c r="Q9845" s="75">
        <f t="shared" ref="Q9845:R9845" si="8881">SUM(Q820)</f>
        <v>175000</v>
      </c>
      <c r="R9845" s="75">
        <f t="shared" si="8881"/>
        <v>175000</v>
      </c>
      <c r="S9845" s="75">
        <f t="shared" ref="S9845" si="8882">SUM(S820)</f>
        <v>138000</v>
      </c>
      <c r="T9845" s="75">
        <f t="shared" ref="T9845:X9845" si="8883">SUM(T820)</f>
        <v>37000</v>
      </c>
      <c r="U9845" s="75">
        <f t="shared" si="8883"/>
        <v>13000</v>
      </c>
      <c r="V9845" s="75">
        <f t="shared" si="8883"/>
        <v>12000</v>
      </c>
      <c r="W9845" s="75">
        <f t="shared" si="8883"/>
        <v>12000</v>
      </c>
      <c r="X9845" s="75">
        <f t="shared" si="8883"/>
        <v>175000</v>
      </c>
      <c r="Y9845" s="238">
        <f t="shared" si="8855"/>
        <v>100</v>
      </c>
    </row>
    <row r="9846" spans="1:25" s="76" customFormat="1">
      <c r="A9846" s="250" t="s">
        <v>2716</v>
      </c>
      <c r="B9846" s="250"/>
      <c r="C9846" s="250"/>
      <c r="D9846" s="250"/>
      <c r="E9846" s="250"/>
      <c r="F9846" s="250"/>
      <c r="G9846" s="250"/>
      <c r="H9846" s="250"/>
      <c r="I9846" s="75">
        <f t="shared" ref="I9846:P9846" si="8884">SUM(I912)</f>
        <v>13000</v>
      </c>
      <c r="J9846" s="75">
        <f t="shared" si="8884"/>
        <v>0</v>
      </c>
      <c r="K9846" s="75">
        <f t="shared" si="8884"/>
        <v>0</v>
      </c>
      <c r="L9846" s="75">
        <f t="shared" si="8884"/>
        <v>0</v>
      </c>
      <c r="M9846" s="75">
        <f t="shared" si="8884"/>
        <v>0</v>
      </c>
      <c r="N9846" s="75">
        <f t="shared" si="8884"/>
        <v>0</v>
      </c>
      <c r="O9846" s="75">
        <f t="shared" si="8884"/>
        <v>13000</v>
      </c>
      <c r="P9846" s="75">
        <f t="shared" si="8884"/>
        <v>0</v>
      </c>
      <c r="Q9846" s="75">
        <f t="shared" ref="Q9846:R9846" si="8885">SUM(Q912)</f>
        <v>16000</v>
      </c>
      <c r="R9846" s="75">
        <f t="shared" si="8885"/>
        <v>16000</v>
      </c>
      <c r="S9846" s="75">
        <f t="shared" ref="S9846" si="8886">SUM(S912)</f>
        <v>16000</v>
      </c>
      <c r="T9846" s="75">
        <f t="shared" ref="T9846:X9846" si="8887">SUM(T912)</f>
        <v>0</v>
      </c>
      <c r="U9846" s="75">
        <f t="shared" si="8887"/>
        <v>0</v>
      </c>
      <c r="V9846" s="75">
        <f t="shared" si="8887"/>
        <v>0</v>
      </c>
      <c r="W9846" s="75">
        <f t="shared" si="8887"/>
        <v>0</v>
      </c>
      <c r="X9846" s="75">
        <f t="shared" si="8887"/>
        <v>16000</v>
      </c>
      <c r="Y9846" s="238">
        <f t="shared" si="8855"/>
        <v>100</v>
      </c>
    </row>
    <row r="9847" spans="1:25" s="76" customFormat="1">
      <c r="A9847" s="250" t="s">
        <v>2717</v>
      </c>
      <c r="B9847" s="250"/>
      <c r="C9847" s="250"/>
      <c r="D9847" s="250"/>
      <c r="E9847" s="250"/>
      <c r="F9847" s="250"/>
      <c r="G9847" s="250"/>
      <c r="H9847" s="250"/>
      <c r="I9847" s="75">
        <f t="shared" ref="I9847:P9847" si="8888">SUM(I984)</f>
        <v>638790</v>
      </c>
      <c r="J9847" s="75">
        <f t="shared" si="8888"/>
        <v>638790</v>
      </c>
      <c r="K9847" s="75">
        <f t="shared" si="8888"/>
        <v>0</v>
      </c>
      <c r="L9847" s="75">
        <f t="shared" si="8888"/>
        <v>0</v>
      </c>
      <c r="M9847" s="75">
        <f t="shared" si="8888"/>
        <v>0</v>
      </c>
      <c r="N9847" s="75">
        <f t="shared" si="8888"/>
        <v>0</v>
      </c>
      <c r="O9847" s="75">
        <f t="shared" si="8888"/>
        <v>0</v>
      </c>
      <c r="P9847" s="75">
        <f t="shared" si="8888"/>
        <v>0</v>
      </c>
      <c r="Q9847" s="75">
        <f t="shared" ref="Q9847:R9847" si="8889">SUM(Q984)</f>
        <v>638790</v>
      </c>
      <c r="R9847" s="75">
        <f t="shared" si="8889"/>
        <v>638790</v>
      </c>
      <c r="S9847" s="75">
        <f t="shared" ref="S9847" si="8890">SUM(S984)</f>
        <v>482500</v>
      </c>
      <c r="T9847" s="75">
        <f t="shared" ref="T9847:X9847" si="8891">SUM(T984)</f>
        <v>156290</v>
      </c>
      <c r="U9847" s="75">
        <f t="shared" si="8891"/>
        <v>60000</v>
      </c>
      <c r="V9847" s="75">
        <f t="shared" si="8891"/>
        <v>70000</v>
      </c>
      <c r="W9847" s="75">
        <f t="shared" si="8891"/>
        <v>26290</v>
      </c>
      <c r="X9847" s="75">
        <f t="shared" si="8891"/>
        <v>638790</v>
      </c>
      <c r="Y9847" s="238">
        <f t="shared" si="8855"/>
        <v>100</v>
      </c>
    </row>
    <row r="9848" spans="1:25" s="76" customFormat="1">
      <c r="A9848" s="250" t="s">
        <v>2718</v>
      </c>
      <c r="B9848" s="250"/>
      <c r="C9848" s="250"/>
      <c r="D9848" s="250"/>
      <c r="E9848" s="250"/>
      <c r="F9848" s="250"/>
      <c r="G9848" s="250"/>
      <c r="H9848" s="250"/>
      <c r="I9848" s="75"/>
      <c r="J9848" s="75"/>
      <c r="K9848" s="75"/>
      <c r="L9848" s="75"/>
      <c r="M9848" s="75"/>
      <c r="N9848" s="75"/>
      <c r="O9848" s="75"/>
      <c r="P9848" s="75"/>
      <c r="Q9848" s="75">
        <v>0</v>
      </c>
      <c r="R9848" s="75"/>
      <c r="S9848" s="75"/>
      <c r="T9848" s="75"/>
      <c r="U9848" s="75"/>
      <c r="V9848" s="75"/>
      <c r="W9848" s="75"/>
      <c r="X9848" s="75"/>
      <c r="Y9848" s="238">
        <f t="shared" si="8855"/>
        <v>0</v>
      </c>
    </row>
    <row r="9849" spans="1:25" s="76" customFormat="1">
      <c r="A9849" s="250" t="s">
        <v>2719</v>
      </c>
      <c r="B9849" s="250"/>
      <c r="C9849" s="250"/>
      <c r="D9849" s="250"/>
      <c r="E9849" s="250"/>
      <c r="F9849" s="250"/>
      <c r="G9849" s="250"/>
      <c r="H9849" s="250"/>
      <c r="I9849" s="75">
        <f t="shared" ref="I9849:P9849" si="8892">SUM(I1114)</f>
        <v>8000</v>
      </c>
      <c r="J9849" s="75">
        <f t="shared" si="8892"/>
        <v>8000</v>
      </c>
      <c r="K9849" s="75">
        <f t="shared" si="8892"/>
        <v>0</v>
      </c>
      <c r="L9849" s="75">
        <f t="shared" si="8892"/>
        <v>0</v>
      </c>
      <c r="M9849" s="75">
        <f t="shared" si="8892"/>
        <v>0</v>
      </c>
      <c r="N9849" s="75">
        <f t="shared" si="8892"/>
        <v>0</v>
      </c>
      <c r="O9849" s="75">
        <f t="shared" si="8892"/>
        <v>0</v>
      </c>
      <c r="P9849" s="75">
        <f t="shared" si="8892"/>
        <v>0</v>
      </c>
      <c r="Q9849" s="75">
        <f t="shared" ref="Q9849:R9849" si="8893">SUM(Q1114)</f>
        <v>8000</v>
      </c>
      <c r="R9849" s="75">
        <f t="shared" si="8893"/>
        <v>8000</v>
      </c>
      <c r="S9849" s="75">
        <f t="shared" ref="S9849" si="8894">SUM(S1114)</f>
        <v>5600</v>
      </c>
      <c r="T9849" s="75">
        <f t="shared" ref="T9849:X9849" si="8895">SUM(T1114)</f>
        <v>2400</v>
      </c>
      <c r="U9849" s="75">
        <f t="shared" si="8895"/>
        <v>800</v>
      </c>
      <c r="V9849" s="75">
        <f t="shared" si="8895"/>
        <v>800</v>
      </c>
      <c r="W9849" s="75">
        <f t="shared" si="8895"/>
        <v>800</v>
      </c>
      <c r="X9849" s="75">
        <f t="shared" si="8895"/>
        <v>8000</v>
      </c>
      <c r="Y9849" s="238">
        <f t="shared" si="8855"/>
        <v>100</v>
      </c>
    </row>
    <row r="9850" spans="1:25" s="76" customFormat="1">
      <c r="A9850" s="250" t="s">
        <v>2720</v>
      </c>
      <c r="B9850" s="250"/>
      <c r="C9850" s="250"/>
      <c r="D9850" s="250"/>
      <c r="E9850" s="250"/>
      <c r="F9850" s="250"/>
      <c r="G9850" s="250"/>
      <c r="H9850" s="250"/>
      <c r="I9850" s="75">
        <f t="shared" ref="I9850:P9850" si="8896">SUM(I1221)</f>
        <v>0</v>
      </c>
      <c r="J9850" s="75">
        <f t="shared" si="8896"/>
        <v>0</v>
      </c>
      <c r="K9850" s="75">
        <f t="shared" si="8896"/>
        <v>0</v>
      </c>
      <c r="L9850" s="75">
        <f t="shared" si="8896"/>
        <v>0</v>
      </c>
      <c r="M9850" s="75">
        <f t="shared" si="8896"/>
        <v>0</v>
      </c>
      <c r="N9850" s="75">
        <f t="shared" si="8896"/>
        <v>0</v>
      </c>
      <c r="O9850" s="75">
        <f t="shared" si="8896"/>
        <v>0</v>
      </c>
      <c r="P9850" s="75">
        <f t="shared" si="8896"/>
        <v>0</v>
      </c>
      <c r="Q9850" s="75">
        <f t="shared" ref="Q9850:R9850" si="8897">SUM(Q1221)</f>
        <v>0</v>
      </c>
      <c r="R9850" s="75">
        <f t="shared" si="8897"/>
        <v>0</v>
      </c>
      <c r="S9850" s="75">
        <f t="shared" ref="S9850" si="8898">SUM(S1221)</f>
        <v>0</v>
      </c>
      <c r="T9850" s="75">
        <f t="shared" ref="T9850:X9850" si="8899">SUM(T1221)</f>
        <v>0</v>
      </c>
      <c r="U9850" s="75">
        <f t="shared" si="8899"/>
        <v>0</v>
      </c>
      <c r="V9850" s="75">
        <f t="shared" si="8899"/>
        <v>0</v>
      </c>
      <c r="W9850" s="75">
        <f t="shared" si="8899"/>
        <v>0</v>
      </c>
      <c r="X9850" s="75">
        <f t="shared" si="8899"/>
        <v>0</v>
      </c>
      <c r="Y9850" s="238">
        <f t="shared" si="8855"/>
        <v>0</v>
      </c>
    </row>
    <row r="9851" spans="1:25" s="76" customFormat="1">
      <c r="A9851" s="250" t="s">
        <v>2692</v>
      </c>
      <c r="B9851" s="250"/>
      <c r="C9851" s="250"/>
      <c r="D9851" s="250"/>
      <c r="E9851" s="250"/>
      <c r="F9851" s="250"/>
      <c r="G9851" s="250"/>
      <c r="H9851" s="250"/>
      <c r="I9851" s="75">
        <f t="shared" ref="I9851:P9851" si="8900">SUM(I1274)</f>
        <v>7000</v>
      </c>
      <c r="J9851" s="75">
        <f t="shared" si="8900"/>
        <v>7000</v>
      </c>
      <c r="K9851" s="75">
        <f t="shared" si="8900"/>
        <v>0</v>
      </c>
      <c r="L9851" s="75">
        <f t="shared" si="8900"/>
        <v>0</v>
      </c>
      <c r="M9851" s="75">
        <f t="shared" si="8900"/>
        <v>0</v>
      </c>
      <c r="N9851" s="75">
        <f t="shared" si="8900"/>
        <v>0</v>
      </c>
      <c r="O9851" s="75">
        <f t="shared" si="8900"/>
        <v>0</v>
      </c>
      <c r="P9851" s="75">
        <f t="shared" si="8900"/>
        <v>0</v>
      </c>
      <c r="Q9851" s="75">
        <f t="shared" ref="Q9851:R9851" si="8901">SUM(Q1274)</f>
        <v>7000</v>
      </c>
      <c r="R9851" s="75">
        <f t="shared" si="8901"/>
        <v>7000</v>
      </c>
      <c r="S9851" s="75">
        <f t="shared" ref="S9851" si="8902">SUM(S1274)</f>
        <v>5700</v>
      </c>
      <c r="T9851" s="75">
        <f t="shared" ref="T9851:X9851" si="8903">SUM(T1274)</f>
        <v>1300</v>
      </c>
      <c r="U9851" s="75">
        <f t="shared" si="8903"/>
        <v>1000</v>
      </c>
      <c r="V9851" s="75">
        <f t="shared" si="8903"/>
        <v>200</v>
      </c>
      <c r="W9851" s="75">
        <f t="shared" si="8903"/>
        <v>100</v>
      </c>
      <c r="X9851" s="75">
        <f t="shared" si="8903"/>
        <v>7000</v>
      </c>
      <c r="Y9851" s="238">
        <f t="shared" si="8855"/>
        <v>100</v>
      </c>
    </row>
    <row r="9852" spans="1:25" s="76" customFormat="1">
      <c r="A9852" s="250" t="s">
        <v>2721</v>
      </c>
      <c r="B9852" s="250"/>
      <c r="C9852" s="250"/>
      <c r="D9852" s="250"/>
      <c r="E9852" s="250"/>
      <c r="F9852" s="250"/>
      <c r="G9852" s="250"/>
      <c r="H9852" s="250"/>
      <c r="I9852" s="75">
        <f t="shared" ref="I9852:P9852" si="8904">SUM(I1325)</f>
        <v>0</v>
      </c>
      <c r="J9852" s="75">
        <f t="shared" si="8904"/>
        <v>0</v>
      </c>
      <c r="K9852" s="75">
        <f t="shared" si="8904"/>
        <v>0</v>
      </c>
      <c r="L9852" s="75">
        <f t="shared" si="8904"/>
        <v>0</v>
      </c>
      <c r="M9852" s="75">
        <f t="shared" si="8904"/>
        <v>0</v>
      </c>
      <c r="N9852" s="75">
        <f t="shared" si="8904"/>
        <v>0</v>
      </c>
      <c r="O9852" s="75">
        <f t="shared" si="8904"/>
        <v>0</v>
      </c>
      <c r="P9852" s="75">
        <f t="shared" si="8904"/>
        <v>0</v>
      </c>
      <c r="Q9852" s="75">
        <f t="shared" ref="Q9852:R9852" si="8905">SUM(Q1325)</f>
        <v>0</v>
      </c>
      <c r="R9852" s="75">
        <f t="shared" si="8905"/>
        <v>0</v>
      </c>
      <c r="S9852" s="75">
        <f t="shared" ref="S9852" si="8906">SUM(S1325)</f>
        <v>0</v>
      </c>
      <c r="T9852" s="75">
        <f t="shared" ref="T9852:X9852" si="8907">SUM(T1325)</f>
        <v>0</v>
      </c>
      <c r="U9852" s="75">
        <f t="shared" si="8907"/>
        <v>0</v>
      </c>
      <c r="V9852" s="75">
        <f t="shared" si="8907"/>
        <v>0</v>
      </c>
      <c r="W9852" s="75">
        <f t="shared" si="8907"/>
        <v>0</v>
      </c>
      <c r="X9852" s="75">
        <f t="shared" si="8907"/>
        <v>0</v>
      </c>
      <c r="Y9852" s="238">
        <f t="shared" si="8855"/>
        <v>0</v>
      </c>
    </row>
    <row r="9853" spans="1:25" s="76" customFormat="1">
      <c r="A9853" s="250" t="s">
        <v>2722</v>
      </c>
      <c r="B9853" s="250"/>
      <c r="C9853" s="250"/>
      <c r="D9853" s="250"/>
      <c r="E9853" s="250"/>
      <c r="F9853" s="250"/>
      <c r="G9853" s="250"/>
      <c r="H9853" s="250"/>
      <c r="I9853" s="75"/>
      <c r="J9853" s="75"/>
      <c r="K9853" s="75"/>
      <c r="L9853" s="75"/>
      <c r="M9853" s="75"/>
      <c r="N9853" s="75"/>
      <c r="O9853" s="75"/>
      <c r="P9853" s="75"/>
      <c r="Q9853" s="75">
        <v>0</v>
      </c>
      <c r="R9853" s="75"/>
      <c r="S9853" s="75"/>
      <c r="T9853" s="75"/>
      <c r="U9853" s="75"/>
      <c r="V9853" s="75"/>
      <c r="W9853" s="75"/>
      <c r="X9853" s="75"/>
      <c r="Y9853" s="238">
        <f t="shared" si="8855"/>
        <v>0</v>
      </c>
    </row>
    <row r="9854" spans="1:25" s="76" customFormat="1">
      <c r="A9854" s="250" t="s">
        <v>2788</v>
      </c>
      <c r="B9854" s="250"/>
      <c r="C9854" s="250"/>
      <c r="D9854" s="250"/>
      <c r="E9854" s="250"/>
      <c r="F9854" s="250"/>
      <c r="G9854" s="250"/>
      <c r="H9854" s="250"/>
      <c r="I9854" s="75"/>
      <c r="J9854" s="75"/>
      <c r="K9854" s="75"/>
      <c r="L9854" s="75"/>
      <c r="M9854" s="75"/>
      <c r="N9854" s="75"/>
      <c r="O9854" s="75"/>
      <c r="P9854" s="75"/>
      <c r="Q9854" s="75">
        <v>0</v>
      </c>
      <c r="R9854" s="75"/>
      <c r="S9854" s="75"/>
      <c r="T9854" s="75"/>
      <c r="U9854" s="75"/>
      <c r="V9854" s="75"/>
      <c r="W9854" s="75"/>
      <c r="X9854" s="75"/>
      <c r="Y9854" s="238">
        <f t="shared" si="8855"/>
        <v>0</v>
      </c>
    </row>
    <row r="9855" spans="1:25" s="76" customFormat="1">
      <c r="A9855" s="250" t="s">
        <v>2723</v>
      </c>
      <c r="B9855" s="250"/>
      <c r="C9855" s="250"/>
      <c r="D9855" s="250"/>
      <c r="E9855" s="250"/>
      <c r="F9855" s="250"/>
      <c r="G9855" s="250"/>
      <c r="H9855" s="250"/>
      <c r="I9855" s="75">
        <f t="shared" ref="I9855:P9855" si="8908">SUM(I1573)</f>
        <v>3776702</v>
      </c>
      <c r="J9855" s="75">
        <f t="shared" si="8908"/>
        <v>3747027</v>
      </c>
      <c r="K9855" s="75">
        <f t="shared" si="8908"/>
        <v>29675</v>
      </c>
      <c r="L9855" s="75">
        <f t="shared" si="8908"/>
        <v>26675</v>
      </c>
      <c r="M9855" s="75">
        <f t="shared" si="8908"/>
        <v>0</v>
      </c>
      <c r="N9855" s="75">
        <f t="shared" si="8908"/>
        <v>3000</v>
      </c>
      <c r="O9855" s="75">
        <f t="shared" si="8908"/>
        <v>0</v>
      </c>
      <c r="P9855" s="75">
        <f t="shared" si="8908"/>
        <v>0</v>
      </c>
      <c r="Q9855" s="75">
        <f t="shared" ref="Q9855:R9855" si="8909">SUM(Q1573)</f>
        <v>3782222</v>
      </c>
      <c r="R9855" s="75">
        <f t="shared" si="8909"/>
        <v>3749847</v>
      </c>
      <c r="S9855" s="75">
        <f t="shared" ref="S9855" si="8910">SUM(S1573)</f>
        <v>3151133</v>
      </c>
      <c r="T9855" s="75">
        <f t="shared" ref="T9855:X9855" si="8911">SUM(T1573)</f>
        <v>598714</v>
      </c>
      <c r="U9855" s="75">
        <f t="shared" si="8911"/>
        <v>253720</v>
      </c>
      <c r="V9855" s="75">
        <f t="shared" si="8911"/>
        <v>216875</v>
      </c>
      <c r="W9855" s="75">
        <f t="shared" si="8911"/>
        <v>128119</v>
      </c>
      <c r="X9855" s="75">
        <f t="shared" si="8911"/>
        <v>3749847</v>
      </c>
      <c r="Y9855" s="238">
        <f t="shared" si="8855"/>
        <v>100</v>
      </c>
    </row>
    <row r="9856" spans="1:25" s="76" customFormat="1">
      <c r="A9856" s="250" t="s">
        <v>2724</v>
      </c>
      <c r="B9856" s="250"/>
      <c r="C9856" s="250"/>
      <c r="D9856" s="250"/>
      <c r="E9856" s="250"/>
      <c r="F9856" s="250"/>
      <c r="G9856" s="250"/>
      <c r="H9856" s="250"/>
      <c r="I9856" s="75">
        <f t="shared" ref="I9856:P9856" si="8912">SUM(I4489)</f>
        <v>2309666</v>
      </c>
      <c r="J9856" s="75">
        <f t="shared" si="8912"/>
        <v>2280666</v>
      </c>
      <c r="K9856" s="75">
        <f t="shared" si="8912"/>
        <v>29000</v>
      </c>
      <c r="L9856" s="75">
        <f t="shared" si="8912"/>
        <v>29000</v>
      </c>
      <c r="M9856" s="75">
        <f t="shared" si="8912"/>
        <v>0</v>
      </c>
      <c r="N9856" s="75">
        <f t="shared" si="8912"/>
        <v>0</v>
      </c>
      <c r="O9856" s="75">
        <f t="shared" si="8912"/>
        <v>0</v>
      </c>
      <c r="P9856" s="75">
        <f t="shared" si="8912"/>
        <v>0</v>
      </c>
      <c r="Q9856" s="75">
        <f t="shared" ref="Q9856:R9856" si="8913">SUM(Q4489)</f>
        <v>2282835</v>
      </c>
      <c r="R9856" s="75">
        <f t="shared" si="8913"/>
        <v>2246835</v>
      </c>
      <c r="S9856" s="75">
        <f t="shared" ref="S9856" si="8914">SUM(S4489)</f>
        <v>1966527</v>
      </c>
      <c r="T9856" s="75">
        <f t="shared" ref="T9856:X9856" si="8915">SUM(T4489)</f>
        <v>280308</v>
      </c>
      <c r="U9856" s="75">
        <f t="shared" si="8915"/>
        <v>144180</v>
      </c>
      <c r="V9856" s="75">
        <f t="shared" si="8915"/>
        <v>101317</v>
      </c>
      <c r="W9856" s="75">
        <f t="shared" si="8915"/>
        <v>34811</v>
      </c>
      <c r="X9856" s="75">
        <f t="shared" si="8915"/>
        <v>2246835</v>
      </c>
      <c r="Y9856" s="238">
        <f t="shared" si="8855"/>
        <v>100</v>
      </c>
    </row>
    <row r="9857" spans="1:25" s="76" customFormat="1">
      <c r="A9857" s="250" t="s">
        <v>2725</v>
      </c>
      <c r="B9857" s="250"/>
      <c r="C9857" s="250"/>
      <c r="D9857" s="250"/>
      <c r="E9857" s="250"/>
      <c r="F9857" s="250"/>
      <c r="G9857" s="250"/>
      <c r="H9857" s="250"/>
      <c r="I9857" s="75">
        <f t="shared" ref="I9857:P9857" si="8916">SUM(I5954)</f>
        <v>725000</v>
      </c>
      <c r="J9857" s="75">
        <f t="shared" si="8916"/>
        <v>425000</v>
      </c>
      <c r="K9857" s="75">
        <f t="shared" si="8916"/>
        <v>300000</v>
      </c>
      <c r="L9857" s="75">
        <f t="shared" si="8916"/>
        <v>40000</v>
      </c>
      <c r="M9857" s="75">
        <f t="shared" si="8916"/>
        <v>0</v>
      </c>
      <c r="N9857" s="75">
        <f t="shared" si="8916"/>
        <v>260000</v>
      </c>
      <c r="O9857" s="75">
        <f t="shared" si="8916"/>
        <v>0</v>
      </c>
      <c r="P9857" s="75">
        <f t="shared" si="8916"/>
        <v>0</v>
      </c>
      <c r="Q9857" s="75">
        <f t="shared" ref="Q9857:R9857" si="8917">SUM(Q5954)</f>
        <v>994154</v>
      </c>
      <c r="R9857" s="75">
        <f t="shared" si="8917"/>
        <v>425000</v>
      </c>
      <c r="S9857" s="75">
        <f t="shared" ref="S9857" si="8918">SUM(S5954)</f>
        <v>275000</v>
      </c>
      <c r="T9857" s="75">
        <f t="shared" ref="T9857:X9857" si="8919">SUM(T5954)</f>
        <v>150000</v>
      </c>
      <c r="U9857" s="75">
        <f t="shared" si="8919"/>
        <v>50000</v>
      </c>
      <c r="V9857" s="75">
        <f t="shared" si="8919"/>
        <v>50000</v>
      </c>
      <c r="W9857" s="75">
        <f t="shared" si="8919"/>
        <v>50000</v>
      </c>
      <c r="X9857" s="75">
        <f t="shared" si="8919"/>
        <v>425000</v>
      </c>
      <c r="Y9857" s="238">
        <f t="shared" si="8855"/>
        <v>100</v>
      </c>
    </row>
    <row r="9858" spans="1:25" s="76" customFormat="1">
      <c r="A9858" s="250" t="s">
        <v>2694</v>
      </c>
      <c r="B9858" s="250"/>
      <c r="C9858" s="250"/>
      <c r="D9858" s="250"/>
      <c r="E9858" s="250"/>
      <c r="F9858" s="250"/>
      <c r="G9858" s="250"/>
      <c r="H9858" s="250"/>
      <c r="I9858" s="75">
        <f t="shared" ref="I9858:P9858" si="8920">SUM(I5995)</f>
        <v>500</v>
      </c>
      <c r="J9858" s="75">
        <f t="shared" si="8920"/>
        <v>500</v>
      </c>
      <c r="K9858" s="75">
        <f t="shared" si="8920"/>
        <v>0</v>
      </c>
      <c r="L9858" s="75">
        <f t="shared" si="8920"/>
        <v>0</v>
      </c>
      <c r="M9858" s="75">
        <f t="shared" si="8920"/>
        <v>0</v>
      </c>
      <c r="N9858" s="75">
        <f t="shared" si="8920"/>
        <v>0</v>
      </c>
      <c r="O9858" s="75">
        <f t="shared" si="8920"/>
        <v>0</v>
      </c>
      <c r="P9858" s="75">
        <f t="shared" si="8920"/>
        <v>0</v>
      </c>
      <c r="Q9858" s="75">
        <f t="shared" ref="Q9858:R9858" si="8921">SUM(Q5995)</f>
        <v>2500</v>
      </c>
      <c r="R9858" s="75">
        <f t="shared" si="8921"/>
        <v>2500</v>
      </c>
      <c r="S9858" s="75">
        <f t="shared" ref="S9858" si="8922">SUM(S5995)</f>
        <v>2500</v>
      </c>
      <c r="T9858" s="75">
        <f t="shared" ref="T9858:X9858" si="8923">SUM(T5995)</f>
        <v>0</v>
      </c>
      <c r="U9858" s="75">
        <f t="shared" si="8923"/>
        <v>0</v>
      </c>
      <c r="V9858" s="75">
        <f t="shared" si="8923"/>
        <v>0</v>
      </c>
      <c r="W9858" s="75">
        <f t="shared" si="8923"/>
        <v>0</v>
      </c>
      <c r="X9858" s="75">
        <f t="shared" si="8923"/>
        <v>2500</v>
      </c>
      <c r="Y9858" s="238">
        <f t="shared" si="8855"/>
        <v>100</v>
      </c>
    </row>
    <row r="9859" spans="1:25" s="76" customFormat="1">
      <c r="A9859" s="250" t="s">
        <v>2726</v>
      </c>
      <c r="B9859" s="250"/>
      <c r="C9859" s="250"/>
      <c r="D9859" s="250"/>
      <c r="E9859" s="250"/>
      <c r="F9859" s="250"/>
      <c r="G9859" s="250"/>
      <c r="H9859" s="250"/>
      <c r="I9859" s="75"/>
      <c r="J9859" s="75"/>
      <c r="K9859" s="75"/>
      <c r="L9859" s="75"/>
      <c r="M9859" s="75"/>
      <c r="N9859" s="75"/>
      <c r="O9859" s="75"/>
      <c r="P9859" s="75"/>
      <c r="Q9859" s="75">
        <v>0</v>
      </c>
      <c r="R9859" s="75"/>
      <c r="S9859" s="75"/>
      <c r="T9859" s="75"/>
      <c r="U9859" s="75"/>
      <c r="V9859" s="75"/>
      <c r="W9859" s="75"/>
      <c r="X9859" s="75"/>
      <c r="Y9859" s="238">
        <f t="shared" si="8855"/>
        <v>0</v>
      </c>
    </row>
    <row r="9860" spans="1:25" s="76" customFormat="1">
      <c r="A9860" s="250" t="s">
        <v>2727</v>
      </c>
      <c r="B9860" s="250"/>
      <c r="C9860" s="250"/>
      <c r="D9860" s="250"/>
      <c r="E9860" s="250"/>
      <c r="F9860" s="250"/>
      <c r="G9860" s="250"/>
      <c r="H9860" s="250"/>
      <c r="I9860" s="75">
        <f t="shared" ref="I9860:X9860" si="8924">SUM(I6097)</f>
        <v>526782</v>
      </c>
      <c r="J9860" s="75">
        <f t="shared" si="8924"/>
        <v>521782</v>
      </c>
      <c r="K9860" s="75">
        <f t="shared" si="8924"/>
        <v>5000</v>
      </c>
      <c r="L9860" s="75">
        <f t="shared" si="8924"/>
        <v>5000</v>
      </c>
      <c r="M9860" s="75">
        <f t="shared" si="8924"/>
        <v>0</v>
      </c>
      <c r="N9860" s="75">
        <f t="shared" si="8924"/>
        <v>0</v>
      </c>
      <c r="O9860" s="75">
        <f t="shared" si="8924"/>
        <v>0</v>
      </c>
      <c r="P9860" s="75">
        <f t="shared" si="8924"/>
        <v>0</v>
      </c>
      <c r="Q9860" s="75">
        <f t="shared" si="8924"/>
        <v>534982</v>
      </c>
      <c r="R9860" s="75">
        <f t="shared" si="8924"/>
        <v>534982</v>
      </c>
      <c r="S9860" s="75">
        <f t="shared" si="8924"/>
        <v>475200</v>
      </c>
      <c r="T9860" s="75">
        <f t="shared" si="8924"/>
        <v>59782</v>
      </c>
      <c r="U9860" s="75">
        <f t="shared" si="8924"/>
        <v>43632</v>
      </c>
      <c r="V9860" s="75">
        <f t="shared" si="8924"/>
        <v>9100</v>
      </c>
      <c r="W9860" s="75">
        <f t="shared" si="8924"/>
        <v>7050</v>
      </c>
      <c r="X9860" s="75">
        <f t="shared" si="8924"/>
        <v>534982</v>
      </c>
      <c r="Y9860" s="238">
        <f t="shared" si="8855"/>
        <v>100</v>
      </c>
    </row>
    <row r="9861" spans="1:25" s="76" customFormat="1">
      <c r="A9861" s="250" t="s">
        <v>2728</v>
      </c>
      <c r="B9861" s="250"/>
      <c r="C9861" s="250"/>
      <c r="D9861" s="250"/>
      <c r="E9861" s="250"/>
      <c r="F9861" s="250"/>
      <c r="G9861" s="250"/>
      <c r="H9861" s="250"/>
      <c r="I9861" s="75"/>
      <c r="J9861" s="75"/>
      <c r="K9861" s="75"/>
      <c r="L9861" s="75"/>
      <c r="M9861" s="75"/>
      <c r="N9861" s="75"/>
      <c r="O9861" s="75"/>
      <c r="P9861" s="75"/>
      <c r="Q9861" s="75">
        <v>0</v>
      </c>
      <c r="R9861" s="75"/>
      <c r="S9861" s="75"/>
      <c r="T9861" s="75"/>
      <c r="U9861" s="75"/>
      <c r="V9861" s="75"/>
      <c r="W9861" s="75"/>
      <c r="X9861" s="75"/>
      <c r="Y9861" s="238">
        <f t="shared" si="8855"/>
        <v>0</v>
      </c>
    </row>
    <row r="9862" spans="1:25" s="76" customFormat="1">
      <c r="A9862" s="250" t="s">
        <v>2729</v>
      </c>
      <c r="B9862" s="250"/>
      <c r="C9862" s="250"/>
      <c r="D9862" s="250"/>
      <c r="E9862" s="250"/>
      <c r="F9862" s="250"/>
      <c r="G9862" s="250"/>
      <c r="H9862" s="250"/>
      <c r="I9862" s="75">
        <f t="shared" ref="I9862:P9862" si="8925">SUM(I6773)</f>
        <v>513500</v>
      </c>
      <c r="J9862" s="75">
        <f t="shared" si="8925"/>
        <v>508500</v>
      </c>
      <c r="K9862" s="75">
        <f t="shared" si="8925"/>
        <v>5000</v>
      </c>
      <c r="L9862" s="75">
        <f t="shared" si="8925"/>
        <v>0</v>
      </c>
      <c r="M9862" s="75">
        <f t="shared" si="8925"/>
        <v>5000</v>
      </c>
      <c r="N9862" s="75">
        <f t="shared" si="8925"/>
        <v>0</v>
      </c>
      <c r="O9862" s="75">
        <f t="shared" si="8925"/>
        <v>0</v>
      </c>
      <c r="P9862" s="75">
        <f t="shared" si="8925"/>
        <v>0</v>
      </c>
      <c r="Q9862" s="75">
        <f t="shared" ref="Q9862:R9862" si="8926">SUM(Q6773)</f>
        <v>763900</v>
      </c>
      <c r="R9862" s="75">
        <f t="shared" si="8926"/>
        <v>753900</v>
      </c>
      <c r="S9862" s="75">
        <f t="shared" ref="S9862" si="8927">SUM(S6773)</f>
        <v>636200</v>
      </c>
      <c r="T9862" s="75">
        <f t="shared" ref="T9862:X9862" si="8928">SUM(T6773)</f>
        <v>117700</v>
      </c>
      <c r="U9862" s="75">
        <f t="shared" si="8928"/>
        <v>48533</v>
      </c>
      <c r="V9862" s="75">
        <f t="shared" si="8928"/>
        <v>50933</v>
      </c>
      <c r="W9862" s="75">
        <f t="shared" si="8928"/>
        <v>18234</v>
      </c>
      <c r="X9862" s="75">
        <f t="shared" si="8928"/>
        <v>753900</v>
      </c>
      <c r="Y9862" s="238">
        <f t="shared" si="8855"/>
        <v>100</v>
      </c>
    </row>
    <row r="9863" spans="1:25" s="76" customFormat="1">
      <c r="A9863" s="250" t="s">
        <v>2730</v>
      </c>
      <c r="B9863" s="250"/>
      <c r="C9863" s="250"/>
      <c r="D9863" s="250"/>
      <c r="E9863" s="250"/>
      <c r="F9863" s="250"/>
      <c r="G9863" s="250"/>
      <c r="H9863" s="250"/>
      <c r="I9863" s="75">
        <f t="shared" ref="I9863:P9863" si="8929">SUM(I7097)</f>
        <v>372000</v>
      </c>
      <c r="J9863" s="75">
        <f t="shared" si="8929"/>
        <v>372000</v>
      </c>
      <c r="K9863" s="75">
        <f t="shared" si="8929"/>
        <v>0</v>
      </c>
      <c r="L9863" s="75">
        <f t="shared" si="8929"/>
        <v>0</v>
      </c>
      <c r="M9863" s="75">
        <f t="shared" si="8929"/>
        <v>0</v>
      </c>
      <c r="N9863" s="75">
        <f t="shared" si="8929"/>
        <v>0</v>
      </c>
      <c r="O9863" s="75">
        <f t="shared" si="8929"/>
        <v>0</v>
      </c>
      <c r="P9863" s="75">
        <f t="shared" si="8929"/>
        <v>0</v>
      </c>
      <c r="Q9863" s="75">
        <f t="shared" ref="Q9863:R9863" si="8930">SUM(Q7097)</f>
        <v>372000</v>
      </c>
      <c r="R9863" s="75">
        <f t="shared" si="8930"/>
        <v>372000</v>
      </c>
      <c r="S9863" s="75">
        <f t="shared" ref="S9863" si="8931">SUM(S7097)</f>
        <v>275000</v>
      </c>
      <c r="T9863" s="75">
        <f t="shared" ref="T9863:X9863" si="8932">SUM(T7097)</f>
        <v>97000</v>
      </c>
      <c r="U9863" s="75">
        <f t="shared" si="8932"/>
        <v>35000</v>
      </c>
      <c r="V9863" s="75">
        <f t="shared" si="8932"/>
        <v>35000</v>
      </c>
      <c r="W9863" s="75">
        <f t="shared" si="8932"/>
        <v>27000</v>
      </c>
      <c r="X9863" s="75">
        <f t="shared" si="8932"/>
        <v>372000</v>
      </c>
      <c r="Y9863" s="238">
        <f t="shared" si="8855"/>
        <v>100</v>
      </c>
    </row>
    <row r="9864" spans="1:25" s="76" customFormat="1">
      <c r="A9864" s="250" t="s">
        <v>2731</v>
      </c>
      <c r="B9864" s="250"/>
      <c r="C9864" s="250"/>
      <c r="D9864" s="250"/>
      <c r="E9864" s="250"/>
      <c r="F9864" s="250"/>
      <c r="G9864" s="250"/>
      <c r="H9864" s="250"/>
      <c r="I9864" s="75">
        <f t="shared" ref="I9864:P9864" si="8933">SUM(I7151)</f>
        <v>45100</v>
      </c>
      <c r="J9864" s="75">
        <f t="shared" si="8933"/>
        <v>45000</v>
      </c>
      <c r="K9864" s="75">
        <f t="shared" si="8933"/>
        <v>0</v>
      </c>
      <c r="L9864" s="75">
        <f t="shared" si="8933"/>
        <v>0</v>
      </c>
      <c r="M9864" s="75">
        <f t="shared" si="8933"/>
        <v>0</v>
      </c>
      <c r="N9864" s="75">
        <f t="shared" si="8933"/>
        <v>0</v>
      </c>
      <c r="O9864" s="75">
        <f t="shared" si="8933"/>
        <v>100</v>
      </c>
      <c r="P9864" s="75">
        <f t="shared" si="8933"/>
        <v>0</v>
      </c>
      <c r="Q9864" s="75">
        <f t="shared" ref="Q9864:R9864" si="8934">SUM(Q7151)</f>
        <v>76940</v>
      </c>
      <c r="R9864" s="75">
        <f t="shared" si="8934"/>
        <v>45000</v>
      </c>
      <c r="S9864" s="75">
        <f t="shared" ref="S9864" si="8935">SUM(S7151)</f>
        <v>33100</v>
      </c>
      <c r="T9864" s="75">
        <f t="shared" ref="T9864:X9864" si="8936">SUM(T7151)</f>
        <v>11900</v>
      </c>
      <c r="U9864" s="75">
        <f t="shared" si="8936"/>
        <v>3966</v>
      </c>
      <c r="V9864" s="75">
        <f t="shared" si="8936"/>
        <v>3967</v>
      </c>
      <c r="W9864" s="75">
        <f t="shared" si="8936"/>
        <v>3967</v>
      </c>
      <c r="X9864" s="75">
        <f t="shared" si="8936"/>
        <v>45000</v>
      </c>
      <c r="Y9864" s="238">
        <f t="shared" si="8855"/>
        <v>100</v>
      </c>
    </row>
    <row r="9865" spans="1:25" s="76" customFormat="1">
      <c r="A9865" s="250" t="s">
        <v>2732</v>
      </c>
      <c r="B9865" s="250"/>
      <c r="C9865" s="250"/>
      <c r="D9865" s="250"/>
      <c r="E9865" s="250"/>
      <c r="F9865" s="250"/>
      <c r="G9865" s="250"/>
      <c r="H9865" s="250"/>
      <c r="I9865" s="75">
        <f t="shared" ref="I9865:P9865" si="8937">SUM(I7244)</f>
        <v>80000</v>
      </c>
      <c r="J9865" s="75">
        <f t="shared" si="8937"/>
        <v>60000</v>
      </c>
      <c r="K9865" s="75">
        <f t="shared" si="8937"/>
        <v>20000</v>
      </c>
      <c r="L9865" s="75">
        <f t="shared" si="8937"/>
        <v>0</v>
      </c>
      <c r="M9865" s="75">
        <f t="shared" si="8937"/>
        <v>0</v>
      </c>
      <c r="N9865" s="75">
        <f t="shared" si="8937"/>
        <v>20000</v>
      </c>
      <c r="O9865" s="75">
        <f t="shared" si="8937"/>
        <v>0</v>
      </c>
      <c r="P9865" s="75">
        <f t="shared" si="8937"/>
        <v>0</v>
      </c>
      <c r="Q9865" s="75">
        <f t="shared" ref="Q9865:R9865" si="8938">SUM(Q7244)</f>
        <v>82400</v>
      </c>
      <c r="R9865" s="75">
        <f t="shared" si="8938"/>
        <v>62400</v>
      </c>
      <c r="S9865" s="75">
        <f t="shared" ref="S9865" si="8939">SUM(S7244)</f>
        <v>48400</v>
      </c>
      <c r="T9865" s="75">
        <f t="shared" ref="T9865:X9865" si="8940">SUM(T7244)</f>
        <v>13998</v>
      </c>
      <c r="U9865" s="75">
        <f t="shared" si="8940"/>
        <v>4666</v>
      </c>
      <c r="V9865" s="75">
        <f t="shared" si="8940"/>
        <v>4666</v>
      </c>
      <c r="W9865" s="75">
        <f t="shared" si="8940"/>
        <v>4666</v>
      </c>
      <c r="X9865" s="75">
        <f t="shared" si="8940"/>
        <v>62398</v>
      </c>
      <c r="Y9865" s="238">
        <f t="shared" si="8855"/>
        <v>99.996794871794876</v>
      </c>
    </row>
    <row r="9866" spans="1:25" s="76" customFormat="1">
      <c r="A9866" s="250" t="s">
        <v>2733</v>
      </c>
      <c r="B9866" s="250"/>
      <c r="C9866" s="250"/>
      <c r="D9866" s="250"/>
      <c r="E9866" s="250"/>
      <c r="F9866" s="250"/>
      <c r="G9866" s="250"/>
      <c r="H9866" s="250"/>
      <c r="I9866" s="75"/>
      <c r="J9866" s="75"/>
      <c r="K9866" s="75"/>
      <c r="L9866" s="75"/>
      <c r="M9866" s="75"/>
      <c r="N9866" s="75"/>
      <c r="O9866" s="75"/>
      <c r="P9866" s="75"/>
      <c r="Q9866" s="75">
        <v>0</v>
      </c>
      <c r="R9866" s="75"/>
      <c r="S9866" s="75"/>
      <c r="T9866" s="75"/>
      <c r="U9866" s="75"/>
      <c r="V9866" s="75"/>
      <c r="W9866" s="75"/>
      <c r="X9866" s="75"/>
      <c r="Y9866" s="238">
        <f t="shared" si="8855"/>
        <v>0</v>
      </c>
    </row>
    <row r="9867" spans="1:25" s="76" customFormat="1">
      <c r="A9867" s="250" t="s">
        <v>2734</v>
      </c>
      <c r="B9867" s="250"/>
      <c r="C9867" s="250"/>
      <c r="D9867" s="250"/>
      <c r="E9867" s="250"/>
      <c r="F9867" s="250"/>
      <c r="G9867" s="250"/>
      <c r="H9867" s="250"/>
      <c r="I9867" s="75">
        <f t="shared" ref="I9867:P9867" si="8941">SUM(I7367)</f>
        <v>150000</v>
      </c>
      <c r="J9867" s="75">
        <f t="shared" si="8941"/>
        <v>150000</v>
      </c>
      <c r="K9867" s="75">
        <f t="shared" si="8941"/>
        <v>0</v>
      </c>
      <c r="L9867" s="75">
        <f t="shared" si="8941"/>
        <v>0</v>
      </c>
      <c r="M9867" s="75">
        <f t="shared" si="8941"/>
        <v>0</v>
      </c>
      <c r="N9867" s="75">
        <f t="shared" si="8941"/>
        <v>0</v>
      </c>
      <c r="O9867" s="75">
        <f t="shared" si="8941"/>
        <v>0</v>
      </c>
      <c r="P9867" s="75">
        <f t="shared" si="8941"/>
        <v>0</v>
      </c>
      <c r="Q9867" s="75">
        <f t="shared" ref="Q9867:R9867" si="8942">SUM(Q7367)</f>
        <v>150000</v>
      </c>
      <c r="R9867" s="75">
        <f t="shared" si="8942"/>
        <v>150000</v>
      </c>
      <c r="S9867" s="75">
        <f t="shared" ref="S9867" si="8943">SUM(S7367)</f>
        <v>126000</v>
      </c>
      <c r="T9867" s="75">
        <f t="shared" ref="T9867:X9867" si="8944">SUM(T7367)</f>
        <v>24000</v>
      </c>
      <c r="U9867" s="75">
        <f t="shared" si="8944"/>
        <v>10000</v>
      </c>
      <c r="V9867" s="75">
        <f t="shared" si="8944"/>
        <v>10000</v>
      </c>
      <c r="W9867" s="75">
        <f t="shared" si="8944"/>
        <v>4000</v>
      </c>
      <c r="X9867" s="75">
        <f t="shared" si="8944"/>
        <v>150000</v>
      </c>
      <c r="Y9867" s="238">
        <f t="shared" si="8855"/>
        <v>100</v>
      </c>
    </row>
    <row r="9868" spans="1:25" s="76" customFormat="1">
      <c r="A9868" s="250" t="s">
        <v>2735</v>
      </c>
      <c r="B9868" s="250"/>
      <c r="C9868" s="250"/>
      <c r="D9868" s="250"/>
      <c r="E9868" s="250"/>
      <c r="F9868" s="250"/>
      <c r="G9868" s="250"/>
      <c r="H9868" s="250"/>
      <c r="I9868" s="75">
        <f t="shared" ref="I9868:P9868" si="8945">SUM(I7450)</f>
        <v>11000</v>
      </c>
      <c r="J9868" s="75">
        <f t="shared" si="8945"/>
        <v>11000</v>
      </c>
      <c r="K9868" s="75">
        <f t="shared" si="8945"/>
        <v>0</v>
      </c>
      <c r="L9868" s="75">
        <f t="shared" si="8945"/>
        <v>0</v>
      </c>
      <c r="M9868" s="75">
        <f t="shared" si="8945"/>
        <v>0</v>
      </c>
      <c r="N9868" s="75">
        <f t="shared" si="8945"/>
        <v>0</v>
      </c>
      <c r="O9868" s="75">
        <f t="shared" si="8945"/>
        <v>0</v>
      </c>
      <c r="P9868" s="75">
        <f t="shared" si="8945"/>
        <v>0</v>
      </c>
      <c r="Q9868" s="75">
        <f t="shared" ref="Q9868:R9868" si="8946">SUM(Q7450)</f>
        <v>11000</v>
      </c>
      <c r="R9868" s="75">
        <f t="shared" si="8946"/>
        <v>11000</v>
      </c>
      <c r="S9868" s="75">
        <f t="shared" ref="S9868" si="8947">SUM(S7450)</f>
        <v>7600</v>
      </c>
      <c r="T9868" s="75">
        <f t="shared" ref="T9868:X9868" si="8948">SUM(T7450)</f>
        <v>3400</v>
      </c>
      <c r="U9868" s="75">
        <f t="shared" si="8948"/>
        <v>1150</v>
      </c>
      <c r="V9868" s="75">
        <f t="shared" si="8948"/>
        <v>1000</v>
      </c>
      <c r="W9868" s="75">
        <f t="shared" si="8948"/>
        <v>1250</v>
      </c>
      <c r="X9868" s="75">
        <f t="shared" si="8948"/>
        <v>11000</v>
      </c>
      <c r="Y9868" s="238">
        <f t="shared" si="8855"/>
        <v>100</v>
      </c>
    </row>
    <row r="9869" spans="1:25" s="76" customFormat="1">
      <c r="A9869" s="250" t="s">
        <v>2736</v>
      </c>
      <c r="B9869" s="250"/>
      <c r="C9869" s="250"/>
      <c r="D9869" s="250"/>
      <c r="E9869" s="250"/>
      <c r="F9869" s="250"/>
      <c r="G9869" s="250"/>
      <c r="H9869" s="250"/>
      <c r="I9869" s="75">
        <f t="shared" ref="I9869:P9869" si="8949">SUM(I7499)</f>
        <v>8118</v>
      </c>
      <c r="J9869" s="75">
        <f t="shared" si="8949"/>
        <v>8118</v>
      </c>
      <c r="K9869" s="75">
        <f t="shared" si="8949"/>
        <v>0</v>
      </c>
      <c r="L9869" s="75">
        <f t="shared" si="8949"/>
        <v>0</v>
      </c>
      <c r="M9869" s="75">
        <f t="shared" si="8949"/>
        <v>0</v>
      </c>
      <c r="N9869" s="75">
        <f t="shared" si="8949"/>
        <v>0</v>
      </c>
      <c r="O9869" s="75">
        <f t="shared" si="8949"/>
        <v>0</v>
      </c>
      <c r="P9869" s="75">
        <f t="shared" si="8949"/>
        <v>0</v>
      </c>
      <c r="Q9869" s="75">
        <f t="shared" ref="Q9869:R9869" si="8950">SUM(Q7499)</f>
        <v>8118</v>
      </c>
      <c r="R9869" s="75">
        <f t="shared" si="8950"/>
        <v>8118</v>
      </c>
      <c r="S9869" s="75">
        <f t="shared" ref="S9869" si="8951">SUM(S7499)</f>
        <v>5700</v>
      </c>
      <c r="T9869" s="75">
        <f t="shared" ref="T9869:X9869" si="8952">SUM(T7499)</f>
        <v>2418</v>
      </c>
      <c r="U9869" s="75">
        <f t="shared" si="8952"/>
        <v>818</v>
      </c>
      <c r="V9869" s="75">
        <f t="shared" si="8952"/>
        <v>800</v>
      </c>
      <c r="W9869" s="75">
        <f t="shared" si="8952"/>
        <v>800</v>
      </c>
      <c r="X9869" s="75">
        <f t="shared" si="8952"/>
        <v>8118</v>
      </c>
      <c r="Y9869" s="238">
        <f t="shared" si="8855"/>
        <v>100</v>
      </c>
    </row>
    <row r="9870" spans="1:25" s="76" customFormat="1">
      <c r="A9870" s="250" t="s">
        <v>2792</v>
      </c>
      <c r="B9870" s="250"/>
      <c r="C9870" s="250"/>
      <c r="D9870" s="250"/>
      <c r="E9870" s="250"/>
      <c r="F9870" s="250"/>
      <c r="G9870" s="250"/>
      <c r="H9870" s="250"/>
      <c r="I9870" s="75">
        <f t="shared" ref="I9870:P9870" si="8953">SUM(I7547)</f>
        <v>7237000</v>
      </c>
      <c r="J9870" s="75">
        <f t="shared" si="8953"/>
        <v>7237000</v>
      </c>
      <c r="K9870" s="75">
        <f t="shared" si="8953"/>
        <v>0</v>
      </c>
      <c r="L9870" s="75">
        <f t="shared" si="8953"/>
        <v>0</v>
      </c>
      <c r="M9870" s="75">
        <f t="shared" si="8953"/>
        <v>0</v>
      </c>
      <c r="N9870" s="75">
        <f t="shared" si="8953"/>
        <v>0</v>
      </c>
      <c r="O9870" s="75">
        <f t="shared" si="8953"/>
        <v>0</v>
      </c>
      <c r="P9870" s="75">
        <f t="shared" si="8953"/>
        <v>0</v>
      </c>
      <c r="Q9870" s="75">
        <f t="shared" ref="Q9870:R9870" si="8954">SUM(Q7547)</f>
        <v>9237000</v>
      </c>
      <c r="R9870" s="75">
        <f t="shared" si="8954"/>
        <v>9237000</v>
      </c>
      <c r="S9870" s="75">
        <f t="shared" ref="S9870" si="8955">SUM(S7547)</f>
        <v>4910000</v>
      </c>
      <c r="T9870" s="75">
        <f t="shared" ref="T9870:X9870" si="8956">SUM(T7547)</f>
        <v>4326997</v>
      </c>
      <c r="U9870" s="75">
        <f t="shared" si="8956"/>
        <v>1442333</v>
      </c>
      <c r="V9870" s="75">
        <f t="shared" si="8956"/>
        <v>1442333</v>
      </c>
      <c r="W9870" s="75">
        <f t="shared" si="8956"/>
        <v>1442331</v>
      </c>
      <c r="X9870" s="75">
        <f t="shared" si="8956"/>
        <v>9236997</v>
      </c>
      <c r="Y9870" s="238">
        <f t="shared" si="8855"/>
        <v>99.999967521922713</v>
      </c>
    </row>
    <row r="9871" spans="1:25" s="76" customFormat="1">
      <c r="A9871" s="250" t="s">
        <v>2737</v>
      </c>
      <c r="B9871" s="250"/>
      <c r="C9871" s="250"/>
      <c r="D9871" s="250"/>
      <c r="E9871" s="250"/>
      <c r="F9871" s="250"/>
      <c r="G9871" s="250"/>
      <c r="H9871" s="250"/>
      <c r="I9871" s="75">
        <f t="shared" ref="I9871:P9871" si="8957">SUM(I7649)</f>
        <v>14433</v>
      </c>
      <c r="J9871" s="75">
        <f t="shared" si="8957"/>
        <v>5433</v>
      </c>
      <c r="K9871" s="75">
        <f t="shared" si="8957"/>
        <v>9000</v>
      </c>
      <c r="L9871" s="75">
        <f t="shared" si="8957"/>
        <v>7100</v>
      </c>
      <c r="M9871" s="75">
        <f t="shared" si="8957"/>
        <v>0</v>
      </c>
      <c r="N9871" s="75">
        <f t="shared" si="8957"/>
        <v>1900</v>
      </c>
      <c r="O9871" s="75">
        <f t="shared" si="8957"/>
        <v>0</v>
      </c>
      <c r="P9871" s="75">
        <f t="shared" si="8957"/>
        <v>0</v>
      </c>
      <c r="Q9871" s="75">
        <f t="shared" ref="Q9871:R9871" si="8958">SUM(Q7649)</f>
        <v>21433</v>
      </c>
      <c r="R9871" s="75">
        <f t="shared" si="8958"/>
        <v>5433</v>
      </c>
      <c r="S9871" s="75">
        <f t="shared" ref="S9871" si="8959">SUM(S7649)</f>
        <v>4076.75</v>
      </c>
      <c r="T9871" s="75">
        <f t="shared" ref="T9871:X9871" si="8960">SUM(T7649)</f>
        <v>1356</v>
      </c>
      <c r="U9871" s="75">
        <f t="shared" si="8960"/>
        <v>453</v>
      </c>
      <c r="V9871" s="75">
        <f t="shared" si="8960"/>
        <v>453</v>
      </c>
      <c r="W9871" s="75">
        <f t="shared" si="8960"/>
        <v>450</v>
      </c>
      <c r="X9871" s="75">
        <f t="shared" si="8960"/>
        <v>5432.75</v>
      </c>
      <c r="Y9871" s="238">
        <f t="shared" si="8855"/>
        <v>99.995398490704957</v>
      </c>
    </row>
    <row r="9872" spans="1:25" s="76" customFormat="1">
      <c r="A9872" s="250" t="s">
        <v>2784</v>
      </c>
      <c r="B9872" s="250"/>
      <c r="C9872" s="250"/>
      <c r="D9872" s="250"/>
      <c r="E9872" s="250"/>
      <c r="F9872" s="250"/>
      <c r="G9872" s="250"/>
      <c r="H9872" s="250"/>
      <c r="I9872" s="75"/>
      <c r="J9872" s="75"/>
      <c r="K9872" s="75"/>
      <c r="L9872" s="75"/>
      <c r="M9872" s="75"/>
      <c r="N9872" s="75"/>
      <c r="O9872" s="75"/>
      <c r="P9872" s="75"/>
      <c r="Q9872" s="75">
        <v>0</v>
      </c>
      <c r="R9872" s="75"/>
      <c r="S9872" s="75"/>
      <c r="T9872" s="75"/>
      <c r="U9872" s="75"/>
      <c r="V9872" s="75"/>
      <c r="W9872" s="75"/>
      <c r="X9872" s="75"/>
      <c r="Y9872" s="238">
        <f t="shared" si="8855"/>
        <v>0</v>
      </c>
    </row>
    <row r="9873" spans="1:25" s="76" customFormat="1">
      <c r="A9873" s="250" t="s">
        <v>2785</v>
      </c>
      <c r="B9873" s="250"/>
      <c r="C9873" s="250"/>
      <c r="D9873" s="250"/>
      <c r="E9873" s="250"/>
      <c r="F9873" s="250"/>
      <c r="G9873" s="250"/>
      <c r="H9873" s="250"/>
      <c r="I9873" s="75">
        <f t="shared" ref="I9873:P9873" si="8961">SUM(I7772)</f>
        <v>2981897</v>
      </c>
      <c r="J9873" s="75">
        <f t="shared" si="8961"/>
        <v>2078318</v>
      </c>
      <c r="K9873" s="75">
        <f t="shared" si="8961"/>
        <v>903579</v>
      </c>
      <c r="L9873" s="75">
        <f t="shared" si="8961"/>
        <v>874579</v>
      </c>
      <c r="M9873" s="75">
        <f t="shared" si="8961"/>
        <v>0</v>
      </c>
      <c r="N9873" s="75">
        <f t="shared" si="8961"/>
        <v>29000</v>
      </c>
      <c r="O9873" s="75">
        <f t="shared" si="8961"/>
        <v>0</v>
      </c>
      <c r="P9873" s="75">
        <f t="shared" si="8961"/>
        <v>0</v>
      </c>
      <c r="Q9873" s="75">
        <f t="shared" ref="Q9873:R9873" si="8962">SUM(Q7772)</f>
        <v>3954280</v>
      </c>
      <c r="R9873" s="75">
        <f t="shared" si="8962"/>
        <v>2385447</v>
      </c>
      <c r="S9873" s="75">
        <f t="shared" ref="S9873" si="8963">SUM(S7772)</f>
        <v>2161077</v>
      </c>
      <c r="T9873" s="75">
        <f t="shared" ref="T9873:X9873" si="8964">SUM(T7772)</f>
        <v>224370</v>
      </c>
      <c r="U9873" s="75">
        <f t="shared" si="8964"/>
        <v>118212</v>
      </c>
      <c r="V9873" s="75">
        <f t="shared" si="8964"/>
        <v>56118</v>
      </c>
      <c r="W9873" s="75">
        <f t="shared" si="8964"/>
        <v>50040</v>
      </c>
      <c r="X9873" s="75">
        <f t="shared" si="8964"/>
        <v>2385447</v>
      </c>
      <c r="Y9873" s="238">
        <f t="shared" si="8855"/>
        <v>100</v>
      </c>
    </row>
    <row r="9874" spans="1:25" s="68" customFormat="1">
      <c r="A9874" s="251" t="s">
        <v>69</v>
      </c>
      <c r="B9874" s="251"/>
      <c r="C9874" s="251"/>
      <c r="D9874" s="251"/>
      <c r="E9874" s="251"/>
      <c r="F9874" s="251"/>
      <c r="G9874" s="251"/>
      <c r="H9874" s="251"/>
      <c r="I9874" s="77">
        <f t="shared" ref="I9874:P9874" si="8965">SUM(I9828:I9873)</f>
        <v>20339188</v>
      </c>
      <c r="J9874" s="77">
        <f t="shared" si="8965"/>
        <v>19016834</v>
      </c>
      <c r="K9874" s="77">
        <f t="shared" si="8965"/>
        <v>1309254</v>
      </c>
      <c r="L9874" s="77">
        <f t="shared" si="8965"/>
        <v>990354</v>
      </c>
      <c r="M9874" s="77">
        <f t="shared" si="8965"/>
        <v>5000</v>
      </c>
      <c r="N9874" s="77">
        <f t="shared" si="8965"/>
        <v>313900</v>
      </c>
      <c r="O9874" s="77">
        <f t="shared" si="8965"/>
        <v>13100</v>
      </c>
      <c r="P9874" s="77">
        <f t="shared" si="8965"/>
        <v>0</v>
      </c>
      <c r="Q9874" s="77">
        <f t="shared" ref="Q9874:R9874" si="8966">SUM(Q9828:Q9873)</f>
        <v>23891254</v>
      </c>
      <c r="R9874" s="77">
        <f t="shared" si="8966"/>
        <v>21598952</v>
      </c>
      <c r="S9874" s="77">
        <f t="shared" ref="S9874" si="8967">SUM(S9828:S9873)</f>
        <v>15343488.75</v>
      </c>
      <c r="T9874" s="77">
        <f t="shared" ref="T9874:X9874" si="8968">SUM(T9828:T9873)</f>
        <v>6255458</v>
      </c>
      <c r="U9874" s="77">
        <f t="shared" si="8968"/>
        <v>2280738</v>
      </c>
      <c r="V9874" s="77">
        <f t="shared" si="8968"/>
        <v>2128337</v>
      </c>
      <c r="W9874" s="77">
        <f t="shared" si="8968"/>
        <v>1846383</v>
      </c>
      <c r="X9874" s="77">
        <f t="shared" si="8968"/>
        <v>21598946.75</v>
      </c>
      <c r="Y9874" s="239">
        <f t="shared" si="8855"/>
        <v>99.999975693265114</v>
      </c>
    </row>
    <row r="9875" spans="1:25" s="68" customFormat="1" ht="15" thickBot="1">
      <c r="A9875" s="270" t="s">
        <v>2745</v>
      </c>
      <c r="B9875" s="270"/>
      <c r="C9875" s="270"/>
      <c r="D9875" s="270"/>
      <c r="E9875" s="270"/>
      <c r="F9875" s="270"/>
      <c r="G9875" s="270"/>
      <c r="H9875" s="270"/>
      <c r="I9875" s="69"/>
      <c r="J9875" s="69"/>
      <c r="K9875" s="69"/>
      <c r="L9875" s="69"/>
      <c r="M9875" s="69"/>
      <c r="N9875" s="69"/>
      <c r="O9875" s="69"/>
      <c r="P9875" s="69"/>
      <c r="Q9875" s="69">
        <v>0</v>
      </c>
      <c r="R9875" s="69"/>
      <c r="S9875" s="69"/>
      <c r="T9875" s="69"/>
      <c r="U9875" s="69"/>
      <c r="V9875" s="69"/>
      <c r="W9875" s="69"/>
      <c r="X9875" s="69"/>
      <c r="Y9875" s="237">
        <v>0</v>
      </c>
    </row>
    <row r="9876" spans="1:25" s="68" customFormat="1" ht="41.4" thickBot="1">
      <c r="A9876" s="271" t="s">
        <v>1</v>
      </c>
      <c r="B9876" s="271"/>
      <c r="C9876" s="271"/>
      <c r="D9876" s="271"/>
      <c r="E9876" s="271"/>
      <c r="F9876" s="271"/>
      <c r="G9876" s="271"/>
      <c r="H9876" s="271"/>
      <c r="I9876" s="1" t="s">
        <v>3093</v>
      </c>
      <c r="J9876" s="1" t="s">
        <v>3130</v>
      </c>
      <c r="K9876" s="1" t="s">
        <v>3</v>
      </c>
      <c r="L9876" s="1" t="s">
        <v>4</v>
      </c>
      <c r="M9876" s="1" t="s">
        <v>5</v>
      </c>
      <c r="N9876" s="1" t="s">
        <v>6</v>
      </c>
      <c r="O9876" s="1" t="s">
        <v>7</v>
      </c>
      <c r="P9876" s="1" t="s">
        <v>8</v>
      </c>
      <c r="Q9876" s="1" t="s">
        <v>3344</v>
      </c>
      <c r="R9876" s="1" t="s">
        <v>3427</v>
      </c>
      <c r="S9876" s="1" t="s">
        <v>3447</v>
      </c>
      <c r="T9876" s="1" t="s">
        <v>3448</v>
      </c>
      <c r="U9876" s="1" t="s">
        <v>3452</v>
      </c>
      <c r="V9876" s="1" t="s">
        <v>3449</v>
      </c>
      <c r="W9876" s="1" t="s">
        <v>3450</v>
      </c>
      <c r="X9876" s="1" t="s">
        <v>3451</v>
      </c>
      <c r="Y9876" s="216" t="s">
        <v>3385</v>
      </c>
    </row>
    <row r="9877" spans="1:25" s="74" customFormat="1">
      <c r="A9877" s="70"/>
      <c r="B9877" s="70"/>
      <c r="C9877" s="70"/>
      <c r="D9877" s="71"/>
      <c r="E9877" s="71"/>
      <c r="F9877" s="72"/>
      <c r="G9877" s="165"/>
      <c r="H9877" s="73" t="s">
        <v>0</v>
      </c>
      <c r="I9877" s="45">
        <v>1</v>
      </c>
      <c r="J9877" s="45">
        <v>3</v>
      </c>
      <c r="K9877" s="45" t="s">
        <v>9</v>
      </c>
      <c r="L9877" s="45">
        <v>5</v>
      </c>
      <c r="M9877" s="45">
        <v>6</v>
      </c>
      <c r="N9877" s="45">
        <v>7</v>
      </c>
      <c r="O9877" s="45">
        <v>8</v>
      </c>
      <c r="P9877" s="45">
        <v>9</v>
      </c>
      <c r="Q9877" s="45">
        <v>1</v>
      </c>
      <c r="R9877" s="45">
        <v>2</v>
      </c>
      <c r="S9877" s="45">
        <v>3</v>
      </c>
      <c r="T9877" s="45" t="s">
        <v>3453</v>
      </c>
      <c r="U9877" s="45">
        <v>5</v>
      </c>
      <c r="V9877" s="45">
        <v>6</v>
      </c>
      <c r="W9877" s="45">
        <v>7</v>
      </c>
      <c r="X9877" s="45" t="s">
        <v>3454</v>
      </c>
      <c r="Y9877" s="276">
        <v>9</v>
      </c>
    </row>
    <row r="9878" spans="1:25" s="76" customFormat="1">
      <c r="A9878" s="272" t="s">
        <v>2699</v>
      </c>
      <c r="B9878" s="272"/>
      <c r="C9878" s="272"/>
      <c r="D9878" s="272"/>
      <c r="E9878" s="272"/>
      <c r="F9878" s="272"/>
      <c r="G9878" s="272"/>
      <c r="H9878" s="272"/>
      <c r="I9878" s="75"/>
      <c r="J9878" s="75"/>
      <c r="K9878" s="75"/>
      <c r="L9878" s="75"/>
      <c r="M9878" s="75"/>
      <c r="N9878" s="75"/>
      <c r="O9878" s="75"/>
      <c r="P9878" s="75"/>
      <c r="Q9878" s="75">
        <v>0</v>
      </c>
      <c r="R9878" s="75"/>
      <c r="S9878" s="75"/>
      <c r="T9878" s="75"/>
      <c r="U9878" s="75"/>
      <c r="V9878" s="75"/>
      <c r="W9878" s="75"/>
      <c r="X9878" s="75"/>
      <c r="Y9878" s="238">
        <f t="shared" ref="Y9878:Y9924" si="8969">IF(R9878=0,0,(X9878/R9878)*100)</f>
        <v>0</v>
      </c>
    </row>
    <row r="9879" spans="1:25" s="76" customFormat="1">
      <c r="A9879" s="250" t="s">
        <v>2700</v>
      </c>
      <c r="B9879" s="250"/>
      <c r="C9879" s="250"/>
      <c r="D9879" s="250"/>
      <c r="E9879" s="250"/>
      <c r="F9879" s="250"/>
      <c r="G9879" s="250"/>
      <c r="H9879" s="250"/>
      <c r="I9879" s="75"/>
      <c r="J9879" s="75"/>
      <c r="K9879" s="75"/>
      <c r="L9879" s="75"/>
      <c r="M9879" s="75"/>
      <c r="N9879" s="75"/>
      <c r="O9879" s="75"/>
      <c r="P9879" s="75"/>
      <c r="Q9879" s="75">
        <v>0</v>
      </c>
      <c r="R9879" s="75"/>
      <c r="S9879" s="75"/>
      <c r="T9879" s="75"/>
      <c r="U9879" s="75"/>
      <c r="V9879" s="75"/>
      <c r="W9879" s="75"/>
      <c r="X9879" s="75"/>
      <c r="Y9879" s="238">
        <f t="shared" si="8969"/>
        <v>0</v>
      </c>
    </row>
    <row r="9880" spans="1:25" s="76" customFormat="1">
      <c r="A9880" s="250" t="s">
        <v>2701</v>
      </c>
      <c r="B9880" s="250"/>
      <c r="C9880" s="250"/>
      <c r="D9880" s="250"/>
      <c r="E9880" s="250"/>
      <c r="F9880" s="250"/>
      <c r="G9880" s="250"/>
      <c r="H9880" s="250"/>
      <c r="I9880" s="75"/>
      <c r="J9880" s="75"/>
      <c r="K9880" s="75"/>
      <c r="L9880" s="75"/>
      <c r="M9880" s="75"/>
      <c r="N9880" s="75"/>
      <c r="O9880" s="75"/>
      <c r="P9880" s="75"/>
      <c r="Q9880" s="75">
        <v>0</v>
      </c>
      <c r="R9880" s="75"/>
      <c r="S9880" s="75"/>
      <c r="T9880" s="75"/>
      <c r="U9880" s="75"/>
      <c r="V9880" s="75"/>
      <c r="W9880" s="75"/>
      <c r="X9880" s="75"/>
      <c r="Y9880" s="238">
        <f t="shared" si="8969"/>
        <v>0</v>
      </c>
    </row>
    <row r="9881" spans="1:25" s="76" customFormat="1">
      <c r="A9881" s="250" t="s">
        <v>2702</v>
      </c>
      <c r="B9881" s="250"/>
      <c r="C9881" s="250"/>
      <c r="D9881" s="250"/>
      <c r="E9881" s="250"/>
      <c r="F9881" s="250"/>
      <c r="G9881" s="250"/>
      <c r="H9881" s="250"/>
      <c r="I9881" s="75"/>
      <c r="J9881" s="75"/>
      <c r="K9881" s="75"/>
      <c r="L9881" s="75"/>
      <c r="M9881" s="75"/>
      <c r="N9881" s="75"/>
      <c r="O9881" s="75"/>
      <c r="P9881" s="75"/>
      <c r="Q9881" s="75">
        <v>0</v>
      </c>
      <c r="R9881" s="75"/>
      <c r="S9881" s="75"/>
      <c r="T9881" s="75"/>
      <c r="U9881" s="75"/>
      <c r="V9881" s="75"/>
      <c r="W9881" s="75"/>
      <c r="X9881" s="75"/>
      <c r="Y9881" s="238">
        <f t="shared" si="8969"/>
        <v>0</v>
      </c>
    </row>
    <row r="9882" spans="1:25" s="76" customFormat="1">
      <c r="A9882" s="250" t="s">
        <v>2703</v>
      </c>
      <c r="B9882" s="250"/>
      <c r="C9882" s="250"/>
      <c r="D9882" s="250"/>
      <c r="E9882" s="250"/>
      <c r="F9882" s="250"/>
      <c r="G9882" s="250"/>
      <c r="H9882" s="250"/>
      <c r="I9882" s="75"/>
      <c r="J9882" s="75"/>
      <c r="K9882" s="75"/>
      <c r="L9882" s="75"/>
      <c r="M9882" s="75"/>
      <c r="N9882" s="75"/>
      <c r="O9882" s="75"/>
      <c r="P9882" s="75"/>
      <c r="Q9882" s="75">
        <v>0</v>
      </c>
      <c r="R9882" s="75"/>
      <c r="S9882" s="75"/>
      <c r="T9882" s="75"/>
      <c r="U9882" s="75"/>
      <c r="V9882" s="75"/>
      <c r="W9882" s="75"/>
      <c r="X9882" s="75"/>
      <c r="Y9882" s="238">
        <f t="shared" si="8969"/>
        <v>0</v>
      </c>
    </row>
    <row r="9883" spans="1:25" s="76" customFormat="1">
      <c r="A9883" s="250" t="s">
        <v>2704</v>
      </c>
      <c r="B9883" s="250"/>
      <c r="C9883" s="250"/>
      <c r="D9883" s="250"/>
      <c r="E9883" s="250"/>
      <c r="F9883" s="250"/>
      <c r="G9883" s="250"/>
      <c r="H9883" s="250"/>
      <c r="I9883" s="75"/>
      <c r="J9883" s="75"/>
      <c r="K9883" s="75"/>
      <c r="L9883" s="75"/>
      <c r="M9883" s="75"/>
      <c r="N9883" s="75"/>
      <c r="O9883" s="75"/>
      <c r="P9883" s="75"/>
      <c r="Q9883" s="75">
        <v>0</v>
      </c>
      <c r="R9883" s="75"/>
      <c r="S9883" s="75"/>
      <c r="T9883" s="75"/>
      <c r="U9883" s="75"/>
      <c r="V9883" s="75"/>
      <c r="W9883" s="75"/>
      <c r="X9883" s="75"/>
      <c r="Y9883" s="238">
        <f t="shared" si="8969"/>
        <v>0</v>
      </c>
    </row>
    <row r="9884" spans="1:25" s="76" customFormat="1">
      <c r="A9884" s="250" t="s">
        <v>2705</v>
      </c>
      <c r="B9884" s="250"/>
      <c r="C9884" s="250"/>
      <c r="D9884" s="250"/>
      <c r="E9884" s="250"/>
      <c r="F9884" s="250"/>
      <c r="G9884" s="250"/>
      <c r="H9884" s="250"/>
      <c r="I9884" s="75"/>
      <c r="J9884" s="75"/>
      <c r="K9884" s="75"/>
      <c r="L9884" s="75"/>
      <c r="M9884" s="75"/>
      <c r="N9884" s="75"/>
      <c r="O9884" s="75"/>
      <c r="P9884" s="75"/>
      <c r="Q9884" s="75">
        <v>0</v>
      </c>
      <c r="R9884" s="75"/>
      <c r="S9884" s="75"/>
      <c r="T9884" s="75"/>
      <c r="U9884" s="75"/>
      <c r="V9884" s="75"/>
      <c r="W9884" s="75"/>
      <c r="X9884" s="75"/>
      <c r="Y9884" s="238">
        <f t="shared" si="8969"/>
        <v>0</v>
      </c>
    </row>
    <row r="9885" spans="1:25" s="76" customFormat="1">
      <c r="A9885" s="250" t="s">
        <v>2706</v>
      </c>
      <c r="B9885" s="250"/>
      <c r="C9885" s="250"/>
      <c r="D9885" s="250"/>
      <c r="E9885" s="250"/>
      <c r="F9885" s="250"/>
      <c r="G9885" s="250"/>
      <c r="H9885" s="250"/>
      <c r="I9885" s="75"/>
      <c r="J9885" s="75"/>
      <c r="K9885" s="75"/>
      <c r="L9885" s="75"/>
      <c r="M9885" s="75"/>
      <c r="N9885" s="75"/>
      <c r="O9885" s="75"/>
      <c r="P9885" s="75"/>
      <c r="Q9885" s="75">
        <v>0</v>
      </c>
      <c r="R9885" s="75"/>
      <c r="S9885" s="75"/>
      <c r="T9885" s="75"/>
      <c r="U9885" s="75"/>
      <c r="V9885" s="75"/>
      <c r="W9885" s="75"/>
      <c r="X9885" s="75"/>
      <c r="Y9885" s="238">
        <f t="shared" si="8969"/>
        <v>0</v>
      </c>
    </row>
    <row r="9886" spans="1:25" s="76" customFormat="1">
      <c r="A9886" s="250" t="s">
        <v>2707</v>
      </c>
      <c r="B9886" s="250"/>
      <c r="C9886" s="250"/>
      <c r="D9886" s="250"/>
      <c r="E9886" s="250"/>
      <c r="F9886" s="250"/>
      <c r="G9886" s="250"/>
      <c r="H9886" s="250"/>
      <c r="I9886" s="75"/>
      <c r="J9886" s="75"/>
      <c r="K9886" s="75"/>
      <c r="L9886" s="75"/>
      <c r="M9886" s="75"/>
      <c r="N9886" s="75"/>
      <c r="O9886" s="75"/>
      <c r="P9886" s="75"/>
      <c r="Q9886" s="75">
        <v>0</v>
      </c>
      <c r="R9886" s="75"/>
      <c r="S9886" s="75"/>
      <c r="T9886" s="75"/>
      <c r="U9886" s="75"/>
      <c r="V9886" s="75"/>
      <c r="W9886" s="75"/>
      <c r="X9886" s="75"/>
      <c r="Y9886" s="238">
        <f t="shared" si="8969"/>
        <v>0</v>
      </c>
    </row>
    <row r="9887" spans="1:25" s="76" customFormat="1">
      <c r="A9887" s="250" t="s">
        <v>2708</v>
      </c>
      <c r="B9887" s="250"/>
      <c r="C9887" s="250"/>
      <c r="D9887" s="250"/>
      <c r="E9887" s="250"/>
      <c r="F9887" s="250"/>
      <c r="G9887" s="250"/>
      <c r="H9887" s="250"/>
      <c r="I9887" s="75"/>
      <c r="J9887" s="75"/>
      <c r="K9887" s="75"/>
      <c r="L9887" s="75"/>
      <c r="M9887" s="75"/>
      <c r="N9887" s="75"/>
      <c r="O9887" s="75"/>
      <c r="P9887" s="75"/>
      <c r="Q9887" s="75">
        <v>0</v>
      </c>
      <c r="R9887" s="75"/>
      <c r="S9887" s="75"/>
      <c r="T9887" s="75"/>
      <c r="U9887" s="75"/>
      <c r="V9887" s="75"/>
      <c r="W9887" s="75"/>
      <c r="X9887" s="75"/>
      <c r="Y9887" s="238">
        <f t="shared" si="8969"/>
        <v>0</v>
      </c>
    </row>
    <row r="9888" spans="1:25" s="76" customFormat="1">
      <c r="A9888" s="250" t="s">
        <v>2709</v>
      </c>
      <c r="B9888" s="250"/>
      <c r="C9888" s="250"/>
      <c r="D9888" s="250"/>
      <c r="E9888" s="250"/>
      <c r="F9888" s="250"/>
      <c r="G9888" s="250"/>
      <c r="H9888" s="250"/>
      <c r="I9888" s="75"/>
      <c r="J9888" s="75"/>
      <c r="K9888" s="75"/>
      <c r="L9888" s="75"/>
      <c r="M9888" s="75"/>
      <c r="N9888" s="75"/>
      <c r="O9888" s="75"/>
      <c r="P9888" s="75"/>
      <c r="Q9888" s="75">
        <v>0</v>
      </c>
      <c r="R9888" s="75"/>
      <c r="S9888" s="75"/>
      <c r="T9888" s="75"/>
      <c r="U9888" s="75"/>
      <c r="V9888" s="75"/>
      <c r="W9888" s="75"/>
      <c r="X9888" s="75"/>
      <c r="Y9888" s="238">
        <f t="shared" si="8969"/>
        <v>0</v>
      </c>
    </row>
    <row r="9889" spans="1:25" s="76" customFormat="1">
      <c r="A9889" s="250" t="s">
        <v>2710</v>
      </c>
      <c r="B9889" s="250"/>
      <c r="C9889" s="250"/>
      <c r="D9889" s="250"/>
      <c r="E9889" s="250"/>
      <c r="F9889" s="250"/>
      <c r="G9889" s="250"/>
      <c r="H9889" s="250"/>
      <c r="I9889" s="75">
        <f t="shared" ref="I9889:P9889" si="8970">SUM(I481)</f>
        <v>180000</v>
      </c>
      <c r="J9889" s="75">
        <f t="shared" si="8970"/>
        <v>180000</v>
      </c>
      <c r="K9889" s="75">
        <f t="shared" si="8970"/>
        <v>0</v>
      </c>
      <c r="L9889" s="75">
        <f t="shared" si="8970"/>
        <v>0</v>
      </c>
      <c r="M9889" s="75">
        <f t="shared" si="8970"/>
        <v>0</v>
      </c>
      <c r="N9889" s="75">
        <f t="shared" si="8970"/>
        <v>0</v>
      </c>
      <c r="O9889" s="75">
        <f t="shared" si="8970"/>
        <v>0</v>
      </c>
      <c r="P9889" s="75">
        <f t="shared" si="8970"/>
        <v>0</v>
      </c>
      <c r="Q9889" s="75">
        <f t="shared" ref="Q9889:R9889" si="8971">SUM(Q481)</f>
        <v>170000</v>
      </c>
      <c r="R9889" s="75">
        <f t="shared" si="8971"/>
        <v>170000</v>
      </c>
      <c r="S9889" s="75">
        <f t="shared" ref="S9889" si="8972">SUM(S481)</f>
        <v>121000</v>
      </c>
      <c r="T9889" s="75">
        <f t="shared" ref="T9889:X9889" si="8973">SUM(T481)</f>
        <v>49000</v>
      </c>
      <c r="U9889" s="75">
        <f t="shared" si="8973"/>
        <v>15000</v>
      </c>
      <c r="V9889" s="75">
        <f t="shared" si="8973"/>
        <v>15000</v>
      </c>
      <c r="W9889" s="75">
        <f t="shared" si="8973"/>
        <v>19000</v>
      </c>
      <c r="X9889" s="75">
        <f t="shared" si="8973"/>
        <v>170000</v>
      </c>
      <c r="Y9889" s="238">
        <f t="shared" si="8969"/>
        <v>100</v>
      </c>
    </row>
    <row r="9890" spans="1:25" s="76" customFormat="1">
      <c r="A9890" s="250" t="s">
        <v>2711</v>
      </c>
      <c r="B9890" s="250"/>
      <c r="C9890" s="250"/>
      <c r="D9890" s="250"/>
      <c r="E9890" s="250"/>
      <c r="F9890" s="250"/>
      <c r="G9890" s="250"/>
      <c r="H9890" s="250"/>
      <c r="I9890" s="75">
        <f t="shared" ref="I9890:P9890" si="8974">SUM(I526)</f>
        <v>1776000</v>
      </c>
      <c r="J9890" s="75">
        <f t="shared" si="8974"/>
        <v>1776000</v>
      </c>
      <c r="K9890" s="75">
        <f t="shared" si="8974"/>
        <v>0</v>
      </c>
      <c r="L9890" s="75">
        <f t="shared" si="8974"/>
        <v>0</v>
      </c>
      <c r="M9890" s="75">
        <f t="shared" si="8974"/>
        <v>0</v>
      </c>
      <c r="N9890" s="75">
        <f t="shared" si="8974"/>
        <v>0</v>
      </c>
      <c r="O9890" s="75">
        <f t="shared" si="8974"/>
        <v>0</v>
      </c>
      <c r="P9890" s="75">
        <f t="shared" si="8974"/>
        <v>0</v>
      </c>
      <c r="Q9890" s="75">
        <f t="shared" ref="Q9890:R9890" si="8975">SUM(Q526)</f>
        <v>1776000</v>
      </c>
      <c r="R9890" s="75">
        <f t="shared" si="8975"/>
        <v>1776000</v>
      </c>
      <c r="S9890" s="75">
        <f t="shared" ref="S9890" si="8976">SUM(S526)</f>
        <v>1652000</v>
      </c>
      <c r="T9890" s="75">
        <f t="shared" ref="T9890:X9890" si="8977">SUM(T526)</f>
        <v>124000</v>
      </c>
      <c r="U9890" s="75">
        <f t="shared" si="8977"/>
        <v>28000</v>
      </c>
      <c r="V9890" s="75">
        <f t="shared" si="8977"/>
        <v>96000</v>
      </c>
      <c r="W9890" s="75">
        <f t="shared" si="8977"/>
        <v>0</v>
      </c>
      <c r="X9890" s="75">
        <f t="shared" si="8977"/>
        <v>1776000</v>
      </c>
      <c r="Y9890" s="238">
        <f t="shared" si="8969"/>
        <v>100</v>
      </c>
    </row>
    <row r="9891" spans="1:25" s="76" customFormat="1">
      <c r="A9891" s="250" t="s">
        <v>2712</v>
      </c>
      <c r="B9891" s="250"/>
      <c r="C9891" s="250"/>
      <c r="D9891" s="250"/>
      <c r="E9891" s="250"/>
      <c r="F9891" s="250"/>
      <c r="G9891" s="250"/>
      <c r="H9891" s="250"/>
      <c r="I9891" s="75">
        <f t="shared" ref="I9891:P9891" si="8978">SUM(I574)</f>
        <v>160000</v>
      </c>
      <c r="J9891" s="75">
        <f t="shared" si="8978"/>
        <v>160000</v>
      </c>
      <c r="K9891" s="75">
        <f t="shared" si="8978"/>
        <v>0</v>
      </c>
      <c r="L9891" s="75">
        <f t="shared" si="8978"/>
        <v>0</v>
      </c>
      <c r="M9891" s="75">
        <f t="shared" si="8978"/>
        <v>0</v>
      </c>
      <c r="N9891" s="75">
        <f t="shared" si="8978"/>
        <v>0</v>
      </c>
      <c r="O9891" s="75">
        <f t="shared" si="8978"/>
        <v>0</v>
      </c>
      <c r="P9891" s="75">
        <f t="shared" si="8978"/>
        <v>0</v>
      </c>
      <c r="Q9891" s="75">
        <f t="shared" ref="Q9891:R9891" si="8979">SUM(Q574)</f>
        <v>160000</v>
      </c>
      <c r="R9891" s="75">
        <f t="shared" si="8979"/>
        <v>160000</v>
      </c>
      <c r="S9891" s="75">
        <f t="shared" ref="S9891" si="8980">SUM(S574)</f>
        <v>124000</v>
      </c>
      <c r="T9891" s="75">
        <f t="shared" ref="T9891:X9891" si="8981">SUM(T574)</f>
        <v>36000</v>
      </c>
      <c r="U9891" s="75">
        <f t="shared" si="8981"/>
        <v>14000</v>
      </c>
      <c r="V9891" s="75">
        <f t="shared" si="8981"/>
        <v>14000</v>
      </c>
      <c r="W9891" s="75">
        <f t="shared" si="8981"/>
        <v>8000</v>
      </c>
      <c r="X9891" s="75">
        <f t="shared" si="8981"/>
        <v>160000</v>
      </c>
      <c r="Y9891" s="238">
        <f t="shared" si="8969"/>
        <v>100</v>
      </c>
    </row>
    <row r="9892" spans="1:25" s="76" customFormat="1">
      <c r="A9892" s="250" t="s">
        <v>2713</v>
      </c>
      <c r="B9892" s="250"/>
      <c r="C9892" s="250"/>
      <c r="D9892" s="250"/>
      <c r="E9892" s="250"/>
      <c r="F9892" s="250"/>
      <c r="G9892" s="250"/>
      <c r="H9892" s="250"/>
      <c r="I9892" s="75">
        <f t="shared" ref="I9892:P9892" si="8982">SUM(I620)</f>
        <v>24000</v>
      </c>
      <c r="J9892" s="75">
        <f t="shared" si="8982"/>
        <v>24000</v>
      </c>
      <c r="K9892" s="75">
        <f t="shared" si="8982"/>
        <v>0</v>
      </c>
      <c r="L9892" s="75">
        <f t="shared" si="8982"/>
        <v>0</v>
      </c>
      <c r="M9892" s="75">
        <f t="shared" si="8982"/>
        <v>0</v>
      </c>
      <c r="N9892" s="75">
        <f t="shared" si="8982"/>
        <v>0</v>
      </c>
      <c r="O9892" s="75">
        <f t="shared" si="8982"/>
        <v>0</v>
      </c>
      <c r="P9892" s="75">
        <f t="shared" si="8982"/>
        <v>0</v>
      </c>
      <c r="Q9892" s="75">
        <f t="shared" ref="Q9892:R9892" si="8983">SUM(Q620)</f>
        <v>24000</v>
      </c>
      <c r="R9892" s="75">
        <f t="shared" si="8983"/>
        <v>24000</v>
      </c>
      <c r="S9892" s="75">
        <f t="shared" ref="S9892" si="8984">SUM(S620)</f>
        <v>18000</v>
      </c>
      <c r="T9892" s="75">
        <f t="shared" ref="T9892:X9892" si="8985">SUM(T620)</f>
        <v>6000</v>
      </c>
      <c r="U9892" s="75">
        <f t="shared" si="8985"/>
        <v>2000</v>
      </c>
      <c r="V9892" s="75">
        <f t="shared" si="8985"/>
        <v>2000</v>
      </c>
      <c r="W9892" s="75">
        <f t="shared" si="8985"/>
        <v>2000</v>
      </c>
      <c r="X9892" s="75">
        <f t="shared" si="8985"/>
        <v>24000</v>
      </c>
      <c r="Y9892" s="238">
        <f t="shared" si="8969"/>
        <v>100</v>
      </c>
    </row>
    <row r="9893" spans="1:25" s="76" customFormat="1">
      <c r="A9893" s="250" t="s">
        <v>2714</v>
      </c>
      <c r="B9893" s="250"/>
      <c r="C9893" s="250"/>
      <c r="D9893" s="250"/>
      <c r="E9893" s="250"/>
      <c r="F9893" s="250"/>
      <c r="G9893" s="250"/>
      <c r="H9893" s="250"/>
      <c r="I9893" s="75">
        <f t="shared" ref="I9893:P9893" si="8986">SUM(I668)</f>
        <v>0</v>
      </c>
      <c r="J9893" s="75">
        <f t="shared" si="8986"/>
        <v>0</v>
      </c>
      <c r="K9893" s="75">
        <f t="shared" si="8986"/>
        <v>0</v>
      </c>
      <c r="L9893" s="75">
        <f t="shared" si="8986"/>
        <v>0</v>
      </c>
      <c r="M9893" s="75">
        <f t="shared" si="8986"/>
        <v>0</v>
      </c>
      <c r="N9893" s="75">
        <f t="shared" si="8986"/>
        <v>0</v>
      </c>
      <c r="O9893" s="75">
        <f t="shared" si="8986"/>
        <v>0</v>
      </c>
      <c r="P9893" s="75">
        <f t="shared" si="8986"/>
        <v>0</v>
      </c>
      <c r="Q9893" s="75">
        <f t="shared" ref="Q9893:R9893" si="8987">SUM(Q668)</f>
        <v>0</v>
      </c>
      <c r="R9893" s="75">
        <f t="shared" si="8987"/>
        <v>0</v>
      </c>
      <c r="S9893" s="75">
        <f t="shared" ref="S9893" si="8988">SUM(S668)</f>
        <v>0</v>
      </c>
      <c r="T9893" s="75">
        <f t="shared" ref="T9893:X9893" si="8989">SUM(T668)</f>
        <v>0</v>
      </c>
      <c r="U9893" s="75">
        <f t="shared" si="8989"/>
        <v>0</v>
      </c>
      <c r="V9893" s="75">
        <f t="shared" si="8989"/>
        <v>0</v>
      </c>
      <c r="W9893" s="75">
        <f t="shared" si="8989"/>
        <v>0</v>
      </c>
      <c r="X9893" s="75">
        <f t="shared" si="8989"/>
        <v>0</v>
      </c>
      <c r="Y9893" s="238">
        <f t="shared" si="8969"/>
        <v>0</v>
      </c>
    </row>
    <row r="9894" spans="1:25" s="76" customFormat="1">
      <c r="A9894" s="250" t="s">
        <v>2689</v>
      </c>
      <c r="B9894" s="250"/>
      <c r="C9894" s="250"/>
      <c r="D9894" s="250"/>
      <c r="E9894" s="250"/>
      <c r="F9894" s="250"/>
      <c r="G9894" s="250"/>
      <c r="H9894" s="250"/>
      <c r="I9894" s="75">
        <f t="shared" ref="I9894:P9894" si="8990">SUM(I748)</f>
        <v>32300</v>
      </c>
      <c r="J9894" s="75">
        <f t="shared" si="8990"/>
        <v>27300</v>
      </c>
      <c r="K9894" s="75">
        <f t="shared" si="8990"/>
        <v>5000</v>
      </c>
      <c r="L9894" s="75">
        <f t="shared" si="8990"/>
        <v>5000</v>
      </c>
      <c r="M9894" s="75">
        <f t="shared" si="8990"/>
        <v>0</v>
      </c>
      <c r="N9894" s="75">
        <f t="shared" si="8990"/>
        <v>0</v>
      </c>
      <c r="O9894" s="75">
        <f t="shared" si="8990"/>
        <v>0</v>
      </c>
      <c r="P9894" s="75">
        <f t="shared" si="8990"/>
        <v>0</v>
      </c>
      <c r="Q9894" s="75">
        <f t="shared" ref="Q9894:R9894" si="8991">SUM(Q748)</f>
        <v>32300</v>
      </c>
      <c r="R9894" s="75">
        <f t="shared" si="8991"/>
        <v>27300</v>
      </c>
      <c r="S9894" s="75">
        <f t="shared" ref="S9894" si="8992">SUM(S748)</f>
        <v>19600</v>
      </c>
      <c r="T9894" s="75">
        <f t="shared" ref="T9894:X9894" si="8993">SUM(T748)</f>
        <v>7700</v>
      </c>
      <c r="U9894" s="75">
        <f t="shared" si="8993"/>
        <v>2600</v>
      </c>
      <c r="V9894" s="75">
        <f t="shared" si="8993"/>
        <v>2600</v>
      </c>
      <c r="W9894" s="75">
        <f t="shared" si="8993"/>
        <v>2500</v>
      </c>
      <c r="X9894" s="75">
        <f t="shared" si="8993"/>
        <v>27300</v>
      </c>
      <c r="Y9894" s="238">
        <f t="shared" si="8969"/>
        <v>100</v>
      </c>
    </row>
    <row r="9895" spans="1:25" s="76" customFormat="1">
      <c r="A9895" s="250" t="s">
        <v>2715</v>
      </c>
      <c r="B9895" s="250"/>
      <c r="C9895" s="250"/>
      <c r="D9895" s="250"/>
      <c r="E9895" s="250"/>
      <c r="F9895" s="250"/>
      <c r="G9895" s="250"/>
      <c r="H9895" s="250"/>
      <c r="I9895" s="75">
        <f t="shared" ref="I9895:P9895" si="8994">SUM(I823)</f>
        <v>0</v>
      </c>
      <c r="J9895" s="75">
        <f t="shared" si="8994"/>
        <v>0</v>
      </c>
      <c r="K9895" s="75">
        <f t="shared" si="8994"/>
        <v>0</v>
      </c>
      <c r="L9895" s="75">
        <f t="shared" si="8994"/>
        <v>0</v>
      </c>
      <c r="M9895" s="75">
        <f t="shared" si="8994"/>
        <v>0</v>
      </c>
      <c r="N9895" s="75">
        <f t="shared" si="8994"/>
        <v>0</v>
      </c>
      <c r="O9895" s="75">
        <f t="shared" si="8994"/>
        <v>0</v>
      </c>
      <c r="P9895" s="75">
        <f t="shared" si="8994"/>
        <v>0</v>
      </c>
      <c r="Q9895" s="75">
        <f t="shared" ref="Q9895:R9895" si="8995">SUM(Q823)</f>
        <v>0</v>
      </c>
      <c r="R9895" s="75">
        <f t="shared" si="8995"/>
        <v>0</v>
      </c>
      <c r="S9895" s="75">
        <f t="shared" ref="S9895" si="8996">SUM(S823)</f>
        <v>0</v>
      </c>
      <c r="T9895" s="75">
        <f t="shared" ref="T9895:X9895" si="8997">SUM(T823)</f>
        <v>0</v>
      </c>
      <c r="U9895" s="75">
        <f t="shared" si="8997"/>
        <v>0</v>
      </c>
      <c r="V9895" s="75">
        <f t="shared" si="8997"/>
        <v>0</v>
      </c>
      <c r="W9895" s="75">
        <f t="shared" si="8997"/>
        <v>0</v>
      </c>
      <c r="X9895" s="75">
        <f t="shared" si="8997"/>
        <v>0</v>
      </c>
      <c r="Y9895" s="238">
        <f t="shared" si="8969"/>
        <v>0</v>
      </c>
    </row>
    <row r="9896" spans="1:25" s="76" customFormat="1">
      <c r="A9896" s="250" t="s">
        <v>2716</v>
      </c>
      <c r="B9896" s="250"/>
      <c r="C9896" s="250"/>
      <c r="D9896" s="250"/>
      <c r="E9896" s="250"/>
      <c r="F9896" s="250"/>
      <c r="G9896" s="250"/>
      <c r="H9896" s="250"/>
      <c r="I9896" s="75">
        <f t="shared" ref="I9896:P9896" si="8998">SUM(I913)</f>
        <v>15000</v>
      </c>
      <c r="J9896" s="75">
        <f t="shared" si="8998"/>
        <v>0</v>
      </c>
      <c r="K9896" s="75">
        <f t="shared" si="8998"/>
        <v>0</v>
      </c>
      <c r="L9896" s="75">
        <f t="shared" si="8998"/>
        <v>0</v>
      </c>
      <c r="M9896" s="75">
        <f t="shared" si="8998"/>
        <v>0</v>
      </c>
      <c r="N9896" s="75">
        <f t="shared" si="8998"/>
        <v>0</v>
      </c>
      <c r="O9896" s="75">
        <f t="shared" si="8998"/>
        <v>15000</v>
      </c>
      <c r="P9896" s="75">
        <f t="shared" si="8998"/>
        <v>0</v>
      </c>
      <c r="Q9896" s="75">
        <f t="shared" ref="Q9896:R9896" si="8999">SUM(Q913)</f>
        <v>18000</v>
      </c>
      <c r="R9896" s="75">
        <f t="shared" si="8999"/>
        <v>18000</v>
      </c>
      <c r="S9896" s="75">
        <f t="shared" ref="S9896" si="9000">SUM(S913)</f>
        <v>15750</v>
      </c>
      <c r="T9896" s="75">
        <f t="shared" ref="T9896:X9896" si="9001">SUM(T913)</f>
        <v>2250</v>
      </c>
      <c r="U9896" s="75">
        <f t="shared" si="9001"/>
        <v>2000</v>
      </c>
      <c r="V9896" s="75">
        <f t="shared" si="9001"/>
        <v>250</v>
      </c>
      <c r="W9896" s="75">
        <f t="shared" si="9001"/>
        <v>0</v>
      </c>
      <c r="X9896" s="75">
        <f t="shared" si="9001"/>
        <v>18000</v>
      </c>
      <c r="Y9896" s="238">
        <f t="shared" si="8969"/>
        <v>100</v>
      </c>
    </row>
    <row r="9897" spans="1:25" s="76" customFormat="1">
      <c r="A9897" s="250" t="s">
        <v>2717</v>
      </c>
      <c r="B9897" s="250"/>
      <c r="C9897" s="250"/>
      <c r="D9897" s="250"/>
      <c r="E9897" s="250"/>
      <c r="F9897" s="250"/>
      <c r="G9897" s="250"/>
      <c r="H9897" s="250"/>
      <c r="I9897" s="75">
        <f t="shared" ref="I9897:P9897" si="9002">SUM(I985)</f>
        <v>1183412</v>
      </c>
      <c r="J9897" s="75">
        <f t="shared" si="9002"/>
        <v>1183412</v>
      </c>
      <c r="K9897" s="75">
        <f t="shared" si="9002"/>
        <v>0</v>
      </c>
      <c r="L9897" s="75">
        <f t="shared" si="9002"/>
        <v>0</v>
      </c>
      <c r="M9897" s="75">
        <f t="shared" si="9002"/>
        <v>0</v>
      </c>
      <c r="N9897" s="75">
        <f t="shared" si="9002"/>
        <v>0</v>
      </c>
      <c r="O9897" s="75">
        <f t="shared" si="9002"/>
        <v>0</v>
      </c>
      <c r="P9897" s="75">
        <f t="shared" si="9002"/>
        <v>0</v>
      </c>
      <c r="Q9897" s="75">
        <f t="shared" ref="Q9897:R9897" si="9003">SUM(Q985)</f>
        <v>1183412</v>
      </c>
      <c r="R9897" s="75">
        <f t="shared" si="9003"/>
        <v>1183412</v>
      </c>
      <c r="S9897" s="75">
        <f t="shared" ref="S9897" si="9004">SUM(S985)</f>
        <v>865000</v>
      </c>
      <c r="T9897" s="75">
        <f t="shared" ref="T9897:X9897" si="9005">SUM(T985)</f>
        <v>318412</v>
      </c>
      <c r="U9897" s="75">
        <f t="shared" si="9005"/>
        <v>58412</v>
      </c>
      <c r="V9897" s="75">
        <f t="shared" si="9005"/>
        <v>100000</v>
      </c>
      <c r="W9897" s="75">
        <f t="shared" si="9005"/>
        <v>160000</v>
      </c>
      <c r="X9897" s="75">
        <f t="shared" si="9005"/>
        <v>1183412</v>
      </c>
      <c r="Y9897" s="238">
        <f t="shared" si="8969"/>
        <v>100</v>
      </c>
    </row>
    <row r="9898" spans="1:25" s="76" customFormat="1">
      <c r="A9898" s="250" t="s">
        <v>2718</v>
      </c>
      <c r="B9898" s="250"/>
      <c r="C9898" s="250"/>
      <c r="D9898" s="250"/>
      <c r="E9898" s="250"/>
      <c r="F9898" s="250"/>
      <c r="G9898" s="250"/>
      <c r="H9898" s="250"/>
      <c r="I9898" s="75">
        <f t="shared" ref="I9898:P9898" si="9006">SUM(I1053)</f>
        <v>50000</v>
      </c>
      <c r="J9898" s="75">
        <f t="shared" si="9006"/>
        <v>50000</v>
      </c>
      <c r="K9898" s="75">
        <f t="shared" si="9006"/>
        <v>0</v>
      </c>
      <c r="L9898" s="75">
        <f t="shared" si="9006"/>
        <v>0</v>
      </c>
      <c r="M9898" s="75">
        <f t="shared" si="9006"/>
        <v>0</v>
      </c>
      <c r="N9898" s="75">
        <f t="shared" si="9006"/>
        <v>0</v>
      </c>
      <c r="O9898" s="75">
        <f t="shared" si="9006"/>
        <v>0</v>
      </c>
      <c r="P9898" s="75">
        <f t="shared" si="9006"/>
        <v>0</v>
      </c>
      <c r="Q9898" s="75">
        <f t="shared" ref="Q9898:R9898" si="9007">SUM(Q1053)</f>
        <v>50000</v>
      </c>
      <c r="R9898" s="75">
        <f t="shared" si="9007"/>
        <v>50000</v>
      </c>
      <c r="S9898" s="75">
        <f t="shared" ref="S9898" si="9008">SUM(S1053)</f>
        <v>36000</v>
      </c>
      <c r="T9898" s="75">
        <f t="shared" ref="T9898:X9898" si="9009">SUM(T1053)</f>
        <v>14000</v>
      </c>
      <c r="U9898" s="75">
        <f t="shared" si="9009"/>
        <v>2000</v>
      </c>
      <c r="V9898" s="75">
        <f t="shared" si="9009"/>
        <v>6000</v>
      </c>
      <c r="W9898" s="75">
        <f t="shared" si="9009"/>
        <v>6000</v>
      </c>
      <c r="X9898" s="75">
        <f t="shared" si="9009"/>
        <v>50000</v>
      </c>
      <c r="Y9898" s="238">
        <f t="shared" si="8969"/>
        <v>100</v>
      </c>
    </row>
    <row r="9899" spans="1:25" s="76" customFormat="1">
      <c r="A9899" s="250" t="s">
        <v>2719</v>
      </c>
      <c r="B9899" s="250"/>
      <c r="C9899" s="250"/>
      <c r="D9899" s="250"/>
      <c r="E9899" s="250"/>
      <c r="F9899" s="250"/>
      <c r="G9899" s="250"/>
      <c r="H9899" s="250"/>
      <c r="I9899" s="75">
        <f t="shared" ref="I9899:P9899" si="9010">SUM(I1115)</f>
        <v>2600</v>
      </c>
      <c r="J9899" s="75">
        <f t="shared" si="9010"/>
        <v>2600</v>
      </c>
      <c r="K9899" s="75">
        <f t="shared" si="9010"/>
        <v>0</v>
      </c>
      <c r="L9899" s="75">
        <f t="shared" si="9010"/>
        <v>0</v>
      </c>
      <c r="M9899" s="75">
        <f t="shared" si="9010"/>
        <v>0</v>
      </c>
      <c r="N9899" s="75">
        <f t="shared" si="9010"/>
        <v>0</v>
      </c>
      <c r="O9899" s="75">
        <f t="shared" si="9010"/>
        <v>0</v>
      </c>
      <c r="P9899" s="75">
        <f t="shared" si="9010"/>
        <v>0</v>
      </c>
      <c r="Q9899" s="75">
        <f t="shared" ref="Q9899:R9899" si="9011">SUM(Q1115)</f>
        <v>2600</v>
      </c>
      <c r="R9899" s="75">
        <f t="shared" si="9011"/>
        <v>2600</v>
      </c>
      <c r="S9899" s="75">
        <f t="shared" ref="S9899" si="9012">SUM(S1115)</f>
        <v>1900</v>
      </c>
      <c r="T9899" s="75">
        <f t="shared" ref="T9899:X9899" si="9013">SUM(T1115)</f>
        <v>700</v>
      </c>
      <c r="U9899" s="75">
        <f t="shared" si="9013"/>
        <v>240</v>
      </c>
      <c r="V9899" s="75">
        <f t="shared" si="9013"/>
        <v>240</v>
      </c>
      <c r="W9899" s="75">
        <f t="shared" si="9013"/>
        <v>220</v>
      </c>
      <c r="X9899" s="75">
        <f t="shared" si="9013"/>
        <v>2600</v>
      </c>
      <c r="Y9899" s="238">
        <f t="shared" si="8969"/>
        <v>100</v>
      </c>
    </row>
    <row r="9900" spans="1:25" s="76" customFormat="1">
      <c r="A9900" s="250" t="s">
        <v>2720</v>
      </c>
      <c r="B9900" s="250"/>
      <c r="C9900" s="250"/>
      <c r="D9900" s="250"/>
      <c r="E9900" s="250"/>
      <c r="F9900" s="250"/>
      <c r="G9900" s="250"/>
      <c r="H9900" s="250"/>
      <c r="I9900" s="75">
        <f t="shared" ref="I9900:P9900" si="9014">SUM(I1222)</f>
        <v>0</v>
      </c>
      <c r="J9900" s="75">
        <f t="shared" si="9014"/>
        <v>0</v>
      </c>
      <c r="K9900" s="75">
        <f t="shared" si="9014"/>
        <v>0</v>
      </c>
      <c r="L9900" s="75">
        <f t="shared" si="9014"/>
        <v>0</v>
      </c>
      <c r="M9900" s="75">
        <f t="shared" si="9014"/>
        <v>0</v>
      </c>
      <c r="N9900" s="75">
        <f t="shared" si="9014"/>
        <v>0</v>
      </c>
      <c r="O9900" s="75">
        <f t="shared" si="9014"/>
        <v>0</v>
      </c>
      <c r="P9900" s="75">
        <f t="shared" si="9014"/>
        <v>0</v>
      </c>
      <c r="Q9900" s="75">
        <f t="shared" ref="Q9900:R9900" si="9015">SUM(Q1222)</f>
        <v>0</v>
      </c>
      <c r="R9900" s="75">
        <f t="shared" si="9015"/>
        <v>0</v>
      </c>
      <c r="S9900" s="75">
        <f t="shared" ref="S9900" si="9016">SUM(S1222)</f>
        <v>0</v>
      </c>
      <c r="T9900" s="75">
        <f t="shared" ref="T9900:X9900" si="9017">SUM(T1222)</f>
        <v>0</v>
      </c>
      <c r="U9900" s="75">
        <f t="shared" si="9017"/>
        <v>0</v>
      </c>
      <c r="V9900" s="75">
        <f t="shared" si="9017"/>
        <v>0</v>
      </c>
      <c r="W9900" s="75">
        <f t="shared" si="9017"/>
        <v>0</v>
      </c>
      <c r="X9900" s="75">
        <f t="shared" si="9017"/>
        <v>0</v>
      </c>
      <c r="Y9900" s="238">
        <f t="shared" si="8969"/>
        <v>0</v>
      </c>
    </row>
    <row r="9901" spans="1:25" s="76" customFormat="1">
      <c r="A9901" s="250" t="s">
        <v>2692</v>
      </c>
      <c r="B9901" s="250"/>
      <c r="C9901" s="250"/>
      <c r="D9901" s="250"/>
      <c r="E9901" s="250"/>
      <c r="F9901" s="250"/>
      <c r="G9901" s="250"/>
      <c r="H9901" s="250"/>
      <c r="I9901" s="75">
        <f t="shared" ref="I9901:P9901" si="9018">SUM(I1275)</f>
        <v>12943</v>
      </c>
      <c r="J9901" s="75">
        <f t="shared" si="9018"/>
        <v>12943</v>
      </c>
      <c r="K9901" s="75">
        <f t="shared" si="9018"/>
        <v>0</v>
      </c>
      <c r="L9901" s="75">
        <f t="shared" si="9018"/>
        <v>0</v>
      </c>
      <c r="M9901" s="75">
        <f t="shared" si="9018"/>
        <v>0</v>
      </c>
      <c r="N9901" s="75">
        <f t="shared" si="9018"/>
        <v>0</v>
      </c>
      <c r="O9901" s="75">
        <f t="shared" si="9018"/>
        <v>0</v>
      </c>
      <c r="P9901" s="75">
        <f t="shared" si="9018"/>
        <v>0</v>
      </c>
      <c r="Q9901" s="75">
        <f t="shared" ref="Q9901:R9901" si="9019">SUM(Q1275)</f>
        <v>12943</v>
      </c>
      <c r="R9901" s="75">
        <f t="shared" si="9019"/>
        <v>12943</v>
      </c>
      <c r="S9901" s="75">
        <f t="shared" ref="S9901" si="9020">SUM(S1275)</f>
        <v>6950</v>
      </c>
      <c r="T9901" s="75">
        <f t="shared" ref="T9901:X9901" si="9021">SUM(T1275)</f>
        <v>5993</v>
      </c>
      <c r="U9901" s="75">
        <f t="shared" si="9021"/>
        <v>2500</v>
      </c>
      <c r="V9901" s="75">
        <f t="shared" si="9021"/>
        <v>1747</v>
      </c>
      <c r="W9901" s="75">
        <f t="shared" si="9021"/>
        <v>1746</v>
      </c>
      <c r="X9901" s="75">
        <f t="shared" si="9021"/>
        <v>12943</v>
      </c>
      <c r="Y9901" s="238">
        <f t="shared" si="8969"/>
        <v>100</v>
      </c>
    </row>
    <row r="9902" spans="1:25" s="76" customFormat="1">
      <c r="A9902" s="250" t="s">
        <v>2721</v>
      </c>
      <c r="B9902" s="250"/>
      <c r="C9902" s="250"/>
      <c r="D9902" s="250"/>
      <c r="E9902" s="250"/>
      <c r="F9902" s="250"/>
      <c r="G9902" s="250"/>
      <c r="H9902" s="250"/>
      <c r="I9902" s="75">
        <f t="shared" ref="I9902:P9902" si="9022">SUM(I1326)</f>
        <v>0</v>
      </c>
      <c r="J9902" s="75">
        <f t="shared" si="9022"/>
        <v>0</v>
      </c>
      <c r="K9902" s="75">
        <f t="shared" si="9022"/>
        <v>0</v>
      </c>
      <c r="L9902" s="75">
        <f t="shared" si="9022"/>
        <v>0</v>
      </c>
      <c r="M9902" s="75">
        <f t="shared" si="9022"/>
        <v>0</v>
      </c>
      <c r="N9902" s="75">
        <f t="shared" si="9022"/>
        <v>0</v>
      </c>
      <c r="O9902" s="75">
        <f t="shared" si="9022"/>
        <v>0</v>
      </c>
      <c r="P9902" s="75">
        <f t="shared" si="9022"/>
        <v>0</v>
      </c>
      <c r="Q9902" s="75">
        <f t="shared" ref="Q9902:R9902" si="9023">SUM(Q1326)</f>
        <v>0</v>
      </c>
      <c r="R9902" s="75">
        <f t="shared" si="9023"/>
        <v>0</v>
      </c>
      <c r="S9902" s="75">
        <f t="shared" ref="S9902" si="9024">SUM(S1326)</f>
        <v>0</v>
      </c>
      <c r="T9902" s="75">
        <f t="shared" ref="T9902:X9902" si="9025">SUM(T1326)</f>
        <v>0</v>
      </c>
      <c r="U9902" s="75">
        <f t="shared" si="9025"/>
        <v>0</v>
      </c>
      <c r="V9902" s="75">
        <f t="shared" si="9025"/>
        <v>0</v>
      </c>
      <c r="W9902" s="75">
        <f t="shared" si="9025"/>
        <v>0</v>
      </c>
      <c r="X9902" s="75">
        <f t="shared" si="9025"/>
        <v>0</v>
      </c>
      <c r="Y9902" s="238">
        <f t="shared" si="8969"/>
        <v>0</v>
      </c>
    </row>
    <row r="9903" spans="1:25" s="76" customFormat="1">
      <c r="A9903" s="250" t="s">
        <v>2722</v>
      </c>
      <c r="B9903" s="250"/>
      <c r="C9903" s="250"/>
      <c r="D9903" s="250"/>
      <c r="E9903" s="250"/>
      <c r="F9903" s="250"/>
      <c r="G9903" s="250"/>
      <c r="H9903" s="250"/>
      <c r="I9903" s="75"/>
      <c r="J9903" s="75"/>
      <c r="K9903" s="75"/>
      <c r="L9903" s="75"/>
      <c r="M9903" s="75"/>
      <c r="N9903" s="75"/>
      <c r="O9903" s="75"/>
      <c r="P9903" s="75"/>
      <c r="Q9903" s="75">
        <v>0</v>
      </c>
      <c r="R9903" s="75"/>
      <c r="S9903" s="75"/>
      <c r="T9903" s="75"/>
      <c r="U9903" s="75"/>
      <c r="V9903" s="75"/>
      <c r="W9903" s="75"/>
      <c r="X9903" s="75"/>
      <c r="Y9903" s="238">
        <f t="shared" si="8969"/>
        <v>0</v>
      </c>
    </row>
    <row r="9904" spans="1:25" s="76" customFormat="1">
      <c r="A9904" s="250" t="s">
        <v>2788</v>
      </c>
      <c r="B9904" s="250"/>
      <c r="C9904" s="250"/>
      <c r="D9904" s="250"/>
      <c r="E9904" s="250"/>
      <c r="F9904" s="250"/>
      <c r="G9904" s="250"/>
      <c r="H9904" s="250"/>
      <c r="I9904" s="75"/>
      <c r="J9904" s="75"/>
      <c r="K9904" s="75"/>
      <c r="L9904" s="75"/>
      <c r="M9904" s="75"/>
      <c r="N9904" s="75"/>
      <c r="O9904" s="75"/>
      <c r="P9904" s="75"/>
      <c r="Q9904" s="75">
        <v>0</v>
      </c>
      <c r="R9904" s="75"/>
      <c r="S9904" s="75"/>
      <c r="T9904" s="75"/>
      <c r="U9904" s="75"/>
      <c r="V9904" s="75"/>
      <c r="W9904" s="75"/>
      <c r="X9904" s="75"/>
      <c r="Y9904" s="238">
        <f t="shared" si="8969"/>
        <v>0</v>
      </c>
    </row>
    <row r="9905" spans="1:25" s="76" customFormat="1">
      <c r="A9905" s="250" t="s">
        <v>2723</v>
      </c>
      <c r="B9905" s="250"/>
      <c r="C9905" s="250"/>
      <c r="D9905" s="250"/>
      <c r="E9905" s="250"/>
      <c r="F9905" s="250"/>
      <c r="G9905" s="250"/>
      <c r="H9905" s="250"/>
      <c r="I9905" s="75">
        <f t="shared" ref="I9905:P9905" si="9026">SUM(I1574)</f>
        <v>868278</v>
      </c>
      <c r="J9905" s="75">
        <f t="shared" si="9026"/>
        <v>857578</v>
      </c>
      <c r="K9905" s="75">
        <f t="shared" si="9026"/>
        <v>10700</v>
      </c>
      <c r="L9905" s="75">
        <f t="shared" si="9026"/>
        <v>8200</v>
      </c>
      <c r="M9905" s="75">
        <f t="shared" si="9026"/>
        <v>0</v>
      </c>
      <c r="N9905" s="75">
        <f t="shared" si="9026"/>
        <v>2500</v>
      </c>
      <c r="O9905" s="75">
        <f t="shared" si="9026"/>
        <v>0</v>
      </c>
      <c r="P9905" s="75">
        <f t="shared" si="9026"/>
        <v>0</v>
      </c>
      <c r="Q9905" s="75">
        <f t="shared" ref="Q9905:R9905" si="9027">SUM(Q1574)</f>
        <v>883336</v>
      </c>
      <c r="R9905" s="75">
        <f t="shared" si="9027"/>
        <v>870116</v>
      </c>
      <c r="S9905" s="75">
        <f t="shared" ref="S9905" si="9028">SUM(S1574)</f>
        <v>693464</v>
      </c>
      <c r="T9905" s="75">
        <f t="shared" ref="T9905:X9905" si="9029">SUM(T1574)</f>
        <v>176652</v>
      </c>
      <c r="U9905" s="75">
        <f t="shared" si="9029"/>
        <v>71037</v>
      </c>
      <c r="V9905" s="75">
        <f t="shared" si="9029"/>
        <v>62733</v>
      </c>
      <c r="W9905" s="75">
        <f t="shared" si="9029"/>
        <v>42882</v>
      </c>
      <c r="X9905" s="75">
        <f t="shared" si="9029"/>
        <v>870116</v>
      </c>
      <c r="Y9905" s="238">
        <f t="shared" si="8969"/>
        <v>100</v>
      </c>
    </row>
    <row r="9906" spans="1:25" s="76" customFormat="1">
      <c r="A9906" s="250" t="s">
        <v>2724</v>
      </c>
      <c r="B9906" s="250"/>
      <c r="C9906" s="250"/>
      <c r="D9906" s="250"/>
      <c r="E9906" s="250"/>
      <c r="F9906" s="250"/>
      <c r="G9906" s="250"/>
      <c r="H9906" s="250"/>
      <c r="I9906" s="75">
        <f t="shared" ref="I9906:P9906" si="9030">SUM(I4490)</f>
        <v>504120</v>
      </c>
      <c r="J9906" s="75">
        <f t="shared" si="9030"/>
        <v>461620</v>
      </c>
      <c r="K9906" s="75">
        <f t="shared" si="9030"/>
        <v>42500</v>
      </c>
      <c r="L9906" s="75">
        <f t="shared" si="9030"/>
        <v>42500</v>
      </c>
      <c r="M9906" s="75">
        <f t="shared" si="9030"/>
        <v>0</v>
      </c>
      <c r="N9906" s="75">
        <f t="shared" si="9030"/>
        <v>0</v>
      </c>
      <c r="O9906" s="75">
        <f t="shared" si="9030"/>
        <v>0</v>
      </c>
      <c r="P9906" s="75">
        <f t="shared" si="9030"/>
        <v>0</v>
      </c>
      <c r="Q9906" s="75">
        <f t="shared" ref="Q9906:R9906" si="9031">SUM(Q4490)</f>
        <v>504339</v>
      </c>
      <c r="R9906" s="75">
        <f t="shared" si="9031"/>
        <v>459170</v>
      </c>
      <c r="S9906" s="75">
        <f t="shared" ref="S9906" si="9032">SUM(S4490)</f>
        <v>382717</v>
      </c>
      <c r="T9906" s="75">
        <f t="shared" ref="T9906:X9906" si="9033">SUM(T4490)</f>
        <v>76453</v>
      </c>
      <c r="U9906" s="75">
        <f t="shared" si="9033"/>
        <v>32825</v>
      </c>
      <c r="V9906" s="75">
        <f t="shared" si="9033"/>
        <v>22955</v>
      </c>
      <c r="W9906" s="75">
        <f t="shared" si="9033"/>
        <v>20673</v>
      </c>
      <c r="X9906" s="75">
        <f t="shared" si="9033"/>
        <v>459170</v>
      </c>
      <c r="Y9906" s="238">
        <f t="shared" si="8969"/>
        <v>100</v>
      </c>
    </row>
    <row r="9907" spans="1:25" s="76" customFormat="1">
      <c r="A9907" s="250" t="s">
        <v>2725</v>
      </c>
      <c r="B9907" s="250"/>
      <c r="C9907" s="250"/>
      <c r="D9907" s="250"/>
      <c r="E9907" s="250"/>
      <c r="F9907" s="250"/>
      <c r="G9907" s="250"/>
      <c r="H9907" s="250"/>
      <c r="I9907" s="75">
        <f t="shared" ref="I9907:P9907" si="9034">SUM(I5955)</f>
        <v>228000</v>
      </c>
      <c r="J9907" s="75">
        <f t="shared" si="9034"/>
        <v>228000</v>
      </c>
      <c r="K9907" s="75">
        <f t="shared" si="9034"/>
        <v>0</v>
      </c>
      <c r="L9907" s="75">
        <f t="shared" si="9034"/>
        <v>0</v>
      </c>
      <c r="M9907" s="75">
        <f t="shared" si="9034"/>
        <v>0</v>
      </c>
      <c r="N9907" s="75">
        <f t="shared" si="9034"/>
        <v>0</v>
      </c>
      <c r="O9907" s="75">
        <f t="shared" si="9034"/>
        <v>0</v>
      </c>
      <c r="P9907" s="75">
        <f t="shared" si="9034"/>
        <v>0</v>
      </c>
      <c r="Q9907" s="75">
        <f t="shared" ref="Q9907:R9907" si="9035">SUM(Q5955)</f>
        <v>228000</v>
      </c>
      <c r="R9907" s="75">
        <f t="shared" si="9035"/>
        <v>228000</v>
      </c>
      <c r="S9907" s="75">
        <f t="shared" ref="S9907" si="9036">SUM(S5955)</f>
        <v>134000</v>
      </c>
      <c r="T9907" s="75">
        <f t="shared" ref="T9907:X9907" si="9037">SUM(T5955)</f>
        <v>94000</v>
      </c>
      <c r="U9907" s="75">
        <f t="shared" si="9037"/>
        <v>31300</v>
      </c>
      <c r="V9907" s="75">
        <f t="shared" si="9037"/>
        <v>31300</v>
      </c>
      <c r="W9907" s="75">
        <f t="shared" si="9037"/>
        <v>31400</v>
      </c>
      <c r="X9907" s="75">
        <f t="shared" si="9037"/>
        <v>228000</v>
      </c>
      <c r="Y9907" s="238">
        <f t="shared" si="8969"/>
        <v>100</v>
      </c>
    </row>
    <row r="9908" spans="1:25" s="76" customFormat="1">
      <c r="A9908" s="250" t="s">
        <v>2694</v>
      </c>
      <c r="B9908" s="250"/>
      <c r="C9908" s="250"/>
      <c r="D9908" s="250"/>
      <c r="E9908" s="250"/>
      <c r="F9908" s="250"/>
      <c r="G9908" s="250"/>
      <c r="H9908" s="250"/>
      <c r="I9908" s="75">
        <f t="shared" ref="I9908:P9908" si="9038">SUM(I5996)</f>
        <v>500</v>
      </c>
      <c r="J9908" s="75">
        <f t="shared" si="9038"/>
        <v>500</v>
      </c>
      <c r="K9908" s="75">
        <f t="shared" si="9038"/>
        <v>0</v>
      </c>
      <c r="L9908" s="75">
        <f t="shared" si="9038"/>
        <v>0</v>
      </c>
      <c r="M9908" s="75">
        <f t="shared" si="9038"/>
        <v>0</v>
      </c>
      <c r="N9908" s="75">
        <f t="shared" si="9038"/>
        <v>0</v>
      </c>
      <c r="O9908" s="75">
        <f t="shared" si="9038"/>
        <v>0</v>
      </c>
      <c r="P9908" s="75">
        <f t="shared" si="9038"/>
        <v>0</v>
      </c>
      <c r="Q9908" s="75">
        <f t="shared" ref="Q9908:R9908" si="9039">SUM(Q5996)</f>
        <v>8000</v>
      </c>
      <c r="R9908" s="75">
        <f t="shared" si="9039"/>
        <v>8000</v>
      </c>
      <c r="S9908" s="75">
        <f t="shared" ref="S9908" si="9040">SUM(S5996)</f>
        <v>8000</v>
      </c>
      <c r="T9908" s="75">
        <f t="shared" ref="T9908:X9908" si="9041">SUM(T5996)</f>
        <v>0</v>
      </c>
      <c r="U9908" s="75">
        <f t="shared" si="9041"/>
        <v>0</v>
      </c>
      <c r="V9908" s="75">
        <f t="shared" si="9041"/>
        <v>0</v>
      </c>
      <c r="W9908" s="75">
        <f t="shared" si="9041"/>
        <v>0</v>
      </c>
      <c r="X9908" s="75">
        <f t="shared" si="9041"/>
        <v>8000</v>
      </c>
      <c r="Y9908" s="238">
        <f t="shared" si="8969"/>
        <v>100</v>
      </c>
    </row>
    <row r="9909" spans="1:25" s="76" customFormat="1">
      <c r="A9909" s="250" t="s">
        <v>2726</v>
      </c>
      <c r="B9909" s="250"/>
      <c r="C9909" s="250"/>
      <c r="D9909" s="250"/>
      <c r="E9909" s="250"/>
      <c r="F9909" s="250"/>
      <c r="G9909" s="250"/>
      <c r="H9909" s="250"/>
      <c r="I9909" s="75"/>
      <c r="J9909" s="75"/>
      <c r="K9909" s="75"/>
      <c r="L9909" s="75"/>
      <c r="M9909" s="75"/>
      <c r="N9909" s="75"/>
      <c r="O9909" s="75"/>
      <c r="P9909" s="75"/>
      <c r="Q9909" s="75">
        <v>0</v>
      </c>
      <c r="R9909" s="75"/>
      <c r="S9909" s="75"/>
      <c r="T9909" s="75"/>
      <c r="U9909" s="75"/>
      <c r="V9909" s="75"/>
      <c r="W9909" s="75"/>
      <c r="X9909" s="75"/>
      <c r="Y9909" s="238">
        <f t="shared" si="8969"/>
        <v>0</v>
      </c>
    </row>
    <row r="9910" spans="1:25" s="76" customFormat="1">
      <c r="A9910" s="250" t="s">
        <v>2727</v>
      </c>
      <c r="B9910" s="250"/>
      <c r="C9910" s="250"/>
      <c r="D9910" s="250"/>
      <c r="E9910" s="250"/>
      <c r="F9910" s="250"/>
      <c r="G9910" s="250"/>
      <c r="H9910" s="250"/>
      <c r="I9910" s="75">
        <f t="shared" ref="I9910:X9910" si="9042">SUM(I6098)</f>
        <v>217650</v>
      </c>
      <c r="J9910" s="75">
        <f t="shared" si="9042"/>
        <v>207650</v>
      </c>
      <c r="K9910" s="75">
        <f t="shared" si="9042"/>
        <v>10000</v>
      </c>
      <c r="L9910" s="75">
        <f t="shared" si="9042"/>
        <v>10000</v>
      </c>
      <c r="M9910" s="75">
        <f t="shared" si="9042"/>
        <v>0</v>
      </c>
      <c r="N9910" s="75">
        <f t="shared" si="9042"/>
        <v>0</v>
      </c>
      <c r="O9910" s="75">
        <f t="shared" si="9042"/>
        <v>0</v>
      </c>
      <c r="P9910" s="75">
        <f t="shared" si="9042"/>
        <v>0</v>
      </c>
      <c r="Q9910" s="75">
        <f t="shared" si="9042"/>
        <v>232669</v>
      </c>
      <c r="R9910" s="75">
        <f t="shared" si="9042"/>
        <v>221950</v>
      </c>
      <c r="S9910" s="75">
        <f t="shared" si="9042"/>
        <v>180850</v>
      </c>
      <c r="T9910" s="75">
        <f t="shared" si="9042"/>
        <v>41100</v>
      </c>
      <c r="U9910" s="75">
        <f t="shared" si="9042"/>
        <v>17200</v>
      </c>
      <c r="V9910" s="75">
        <f t="shared" si="9042"/>
        <v>13750</v>
      </c>
      <c r="W9910" s="75">
        <f t="shared" si="9042"/>
        <v>10150</v>
      </c>
      <c r="X9910" s="75">
        <f t="shared" si="9042"/>
        <v>221950</v>
      </c>
      <c r="Y9910" s="238">
        <f t="shared" si="8969"/>
        <v>100</v>
      </c>
    </row>
    <row r="9911" spans="1:25" s="76" customFormat="1">
      <c r="A9911" s="250" t="s">
        <v>2728</v>
      </c>
      <c r="B9911" s="250"/>
      <c r="C9911" s="250"/>
      <c r="D9911" s="250"/>
      <c r="E9911" s="250"/>
      <c r="F9911" s="250"/>
      <c r="G9911" s="250"/>
      <c r="H9911" s="250"/>
      <c r="I9911" s="75"/>
      <c r="J9911" s="75"/>
      <c r="K9911" s="75"/>
      <c r="L9911" s="75"/>
      <c r="M9911" s="75"/>
      <c r="N9911" s="75"/>
      <c r="O9911" s="75"/>
      <c r="P9911" s="75"/>
      <c r="Q9911" s="75">
        <v>0</v>
      </c>
      <c r="R9911" s="75"/>
      <c r="S9911" s="75"/>
      <c r="T9911" s="75"/>
      <c r="U9911" s="75"/>
      <c r="V9911" s="75"/>
      <c r="W9911" s="75"/>
      <c r="X9911" s="75"/>
      <c r="Y9911" s="238">
        <f t="shared" si="8969"/>
        <v>0</v>
      </c>
    </row>
    <row r="9912" spans="1:25" s="76" customFormat="1">
      <c r="A9912" s="250" t="s">
        <v>2729</v>
      </c>
      <c r="B9912" s="250"/>
      <c r="C9912" s="250"/>
      <c r="D9912" s="250"/>
      <c r="E9912" s="250"/>
      <c r="F9912" s="250"/>
      <c r="G9912" s="250"/>
      <c r="H9912" s="250"/>
      <c r="I9912" s="75">
        <f t="shared" ref="I9912:P9912" si="9043">SUM(I6774)</f>
        <v>194800</v>
      </c>
      <c r="J9912" s="75">
        <f t="shared" si="9043"/>
        <v>194800</v>
      </c>
      <c r="K9912" s="75">
        <f t="shared" si="9043"/>
        <v>0</v>
      </c>
      <c r="L9912" s="75">
        <f t="shared" si="9043"/>
        <v>0</v>
      </c>
      <c r="M9912" s="75">
        <f t="shared" si="9043"/>
        <v>0</v>
      </c>
      <c r="N9912" s="75">
        <f t="shared" si="9043"/>
        <v>0</v>
      </c>
      <c r="O9912" s="75">
        <f t="shared" si="9043"/>
        <v>0</v>
      </c>
      <c r="P9912" s="75">
        <f t="shared" si="9043"/>
        <v>0</v>
      </c>
      <c r="Q9912" s="75">
        <f t="shared" ref="Q9912:R9912" si="9044">SUM(Q6774)</f>
        <v>190000</v>
      </c>
      <c r="R9912" s="75">
        <f t="shared" si="9044"/>
        <v>190000</v>
      </c>
      <c r="S9912" s="75">
        <f t="shared" ref="S9912" si="9045">SUM(S6774)</f>
        <v>156417</v>
      </c>
      <c r="T9912" s="75">
        <f t="shared" ref="T9912:X9912" si="9046">SUM(T6774)</f>
        <v>33583</v>
      </c>
      <c r="U9912" s="75">
        <f t="shared" si="9046"/>
        <v>15717</v>
      </c>
      <c r="V9912" s="75">
        <f t="shared" si="9046"/>
        <v>9083</v>
      </c>
      <c r="W9912" s="75">
        <f t="shared" si="9046"/>
        <v>8783</v>
      </c>
      <c r="X9912" s="75">
        <f t="shared" si="9046"/>
        <v>190000</v>
      </c>
      <c r="Y9912" s="238">
        <f t="shared" si="8969"/>
        <v>100</v>
      </c>
    </row>
    <row r="9913" spans="1:25" s="76" customFormat="1">
      <c r="A9913" s="250" t="s">
        <v>2730</v>
      </c>
      <c r="B9913" s="250"/>
      <c r="C9913" s="250"/>
      <c r="D9913" s="250"/>
      <c r="E9913" s="250"/>
      <c r="F9913" s="250"/>
      <c r="G9913" s="250"/>
      <c r="H9913" s="250"/>
      <c r="I9913" s="75">
        <f t="shared" ref="I9913:P9913" si="9047">SUM(I7098)</f>
        <v>495000</v>
      </c>
      <c r="J9913" s="75">
        <f t="shared" si="9047"/>
        <v>495000</v>
      </c>
      <c r="K9913" s="75">
        <f t="shared" si="9047"/>
        <v>0</v>
      </c>
      <c r="L9913" s="75">
        <f t="shared" si="9047"/>
        <v>0</v>
      </c>
      <c r="M9913" s="75">
        <f t="shared" si="9047"/>
        <v>0</v>
      </c>
      <c r="N9913" s="75">
        <f t="shared" si="9047"/>
        <v>0</v>
      </c>
      <c r="O9913" s="75">
        <f t="shared" si="9047"/>
        <v>0</v>
      </c>
      <c r="P9913" s="75">
        <f t="shared" si="9047"/>
        <v>0</v>
      </c>
      <c r="Q9913" s="75">
        <f t="shared" ref="Q9913:R9913" si="9048">SUM(Q7098)</f>
        <v>495000</v>
      </c>
      <c r="R9913" s="75">
        <f t="shared" si="9048"/>
        <v>495000</v>
      </c>
      <c r="S9913" s="75">
        <f t="shared" ref="S9913" si="9049">SUM(S7098)</f>
        <v>345000</v>
      </c>
      <c r="T9913" s="75">
        <f t="shared" ref="T9913:X9913" si="9050">SUM(T7098)</f>
        <v>150000</v>
      </c>
      <c r="U9913" s="75">
        <f t="shared" si="9050"/>
        <v>60000</v>
      </c>
      <c r="V9913" s="75">
        <f t="shared" si="9050"/>
        <v>60000</v>
      </c>
      <c r="W9913" s="75">
        <f t="shared" si="9050"/>
        <v>30000</v>
      </c>
      <c r="X9913" s="75">
        <f t="shared" si="9050"/>
        <v>495000</v>
      </c>
      <c r="Y9913" s="238">
        <f t="shared" si="8969"/>
        <v>100</v>
      </c>
    </row>
    <row r="9914" spans="1:25" s="76" customFormat="1">
      <c r="A9914" s="250" t="s">
        <v>2731</v>
      </c>
      <c r="B9914" s="250"/>
      <c r="C9914" s="250"/>
      <c r="D9914" s="250"/>
      <c r="E9914" s="250"/>
      <c r="F9914" s="250"/>
      <c r="G9914" s="250"/>
      <c r="H9914" s="250"/>
      <c r="I9914" s="75">
        <f t="shared" ref="I9914:P9914" si="9051">SUM(I7154)</f>
        <v>38100</v>
      </c>
      <c r="J9914" s="75">
        <f t="shared" si="9051"/>
        <v>38000</v>
      </c>
      <c r="K9914" s="75">
        <f t="shared" si="9051"/>
        <v>0</v>
      </c>
      <c r="L9914" s="75">
        <f t="shared" si="9051"/>
        <v>0</v>
      </c>
      <c r="M9914" s="75">
        <f t="shared" si="9051"/>
        <v>0</v>
      </c>
      <c r="N9914" s="75">
        <f t="shared" si="9051"/>
        <v>0</v>
      </c>
      <c r="O9914" s="75">
        <f t="shared" si="9051"/>
        <v>100</v>
      </c>
      <c r="P9914" s="75">
        <f t="shared" si="9051"/>
        <v>0</v>
      </c>
      <c r="Q9914" s="75">
        <f t="shared" ref="Q9914:R9914" si="9052">SUM(Q7154)</f>
        <v>87589</v>
      </c>
      <c r="R9914" s="75">
        <f t="shared" si="9052"/>
        <v>38000</v>
      </c>
      <c r="S9914" s="75">
        <f t="shared" ref="S9914" si="9053">SUM(S7154)</f>
        <v>28500</v>
      </c>
      <c r="T9914" s="75">
        <f t="shared" ref="T9914:X9914" si="9054">SUM(T7154)</f>
        <v>9500</v>
      </c>
      <c r="U9914" s="75">
        <f t="shared" si="9054"/>
        <v>3166</v>
      </c>
      <c r="V9914" s="75">
        <f t="shared" si="9054"/>
        <v>3167</v>
      </c>
      <c r="W9914" s="75">
        <f t="shared" si="9054"/>
        <v>3167</v>
      </c>
      <c r="X9914" s="75">
        <f t="shared" si="9054"/>
        <v>38000</v>
      </c>
      <c r="Y9914" s="238">
        <f t="shared" si="8969"/>
        <v>100</v>
      </c>
    </row>
    <row r="9915" spans="1:25" s="76" customFormat="1">
      <c r="A9915" s="250" t="s">
        <v>2732</v>
      </c>
      <c r="B9915" s="250"/>
      <c r="C9915" s="250"/>
      <c r="D9915" s="250"/>
      <c r="E9915" s="250"/>
      <c r="F9915" s="250"/>
      <c r="G9915" s="250"/>
      <c r="H9915" s="250"/>
      <c r="I9915" s="75">
        <f t="shared" ref="I9915:P9915" si="9055">SUM(I7245)</f>
        <v>52000</v>
      </c>
      <c r="J9915" s="75">
        <f t="shared" si="9055"/>
        <v>27000</v>
      </c>
      <c r="K9915" s="75">
        <f t="shared" si="9055"/>
        <v>25000</v>
      </c>
      <c r="L9915" s="75">
        <f t="shared" si="9055"/>
        <v>0</v>
      </c>
      <c r="M9915" s="75">
        <f t="shared" si="9055"/>
        <v>0</v>
      </c>
      <c r="N9915" s="75">
        <f t="shared" si="9055"/>
        <v>25000</v>
      </c>
      <c r="O9915" s="75">
        <f t="shared" si="9055"/>
        <v>0</v>
      </c>
      <c r="P9915" s="75">
        <f t="shared" si="9055"/>
        <v>0</v>
      </c>
      <c r="Q9915" s="75">
        <f t="shared" ref="Q9915:R9915" si="9056">SUM(Q7245)</f>
        <v>54000</v>
      </c>
      <c r="R9915" s="75">
        <f t="shared" si="9056"/>
        <v>29000</v>
      </c>
      <c r="S9915" s="75">
        <f t="shared" ref="S9915" si="9057">SUM(S7245)</f>
        <v>26000</v>
      </c>
      <c r="T9915" s="75">
        <f t="shared" ref="T9915:X9915" si="9058">SUM(T7245)</f>
        <v>3000</v>
      </c>
      <c r="U9915" s="75">
        <f t="shared" si="9058"/>
        <v>3000</v>
      </c>
      <c r="V9915" s="75">
        <f t="shared" si="9058"/>
        <v>0</v>
      </c>
      <c r="W9915" s="75">
        <f t="shared" si="9058"/>
        <v>0</v>
      </c>
      <c r="X9915" s="75">
        <f t="shared" si="9058"/>
        <v>29000</v>
      </c>
      <c r="Y9915" s="238">
        <f t="shared" si="8969"/>
        <v>100</v>
      </c>
    </row>
    <row r="9916" spans="1:25" s="76" customFormat="1">
      <c r="A9916" s="250" t="s">
        <v>2733</v>
      </c>
      <c r="B9916" s="250"/>
      <c r="C9916" s="250"/>
      <c r="D9916" s="250"/>
      <c r="E9916" s="250"/>
      <c r="F9916" s="250"/>
      <c r="G9916" s="250"/>
      <c r="H9916" s="250"/>
      <c r="I9916" s="75">
        <f t="shared" ref="I9916:P9916" si="9059">SUM(I7317)</f>
        <v>30000</v>
      </c>
      <c r="J9916" s="75">
        <f t="shared" si="9059"/>
        <v>30000</v>
      </c>
      <c r="K9916" s="75">
        <f t="shared" si="9059"/>
        <v>0</v>
      </c>
      <c r="L9916" s="75">
        <f t="shared" si="9059"/>
        <v>0</v>
      </c>
      <c r="M9916" s="75">
        <f t="shared" si="9059"/>
        <v>0</v>
      </c>
      <c r="N9916" s="75">
        <f t="shared" si="9059"/>
        <v>0</v>
      </c>
      <c r="O9916" s="75">
        <f t="shared" si="9059"/>
        <v>0</v>
      </c>
      <c r="P9916" s="75">
        <f t="shared" si="9059"/>
        <v>0</v>
      </c>
      <c r="Q9916" s="75">
        <f t="shared" ref="Q9916:R9916" si="9060">SUM(Q7317)</f>
        <v>30000</v>
      </c>
      <c r="R9916" s="75">
        <f t="shared" si="9060"/>
        <v>30000</v>
      </c>
      <c r="S9916" s="75">
        <f t="shared" ref="S9916" si="9061">SUM(S7317)</f>
        <v>22500</v>
      </c>
      <c r="T9916" s="75">
        <f t="shared" ref="T9916:X9916" si="9062">SUM(T7317)</f>
        <v>7500</v>
      </c>
      <c r="U9916" s="75">
        <f t="shared" si="9062"/>
        <v>2500</v>
      </c>
      <c r="V9916" s="75">
        <f t="shared" si="9062"/>
        <v>2500</v>
      </c>
      <c r="W9916" s="75">
        <f t="shared" si="9062"/>
        <v>2500</v>
      </c>
      <c r="X9916" s="75">
        <f t="shared" si="9062"/>
        <v>30000</v>
      </c>
      <c r="Y9916" s="238">
        <f t="shared" si="8969"/>
        <v>100</v>
      </c>
    </row>
    <row r="9917" spans="1:25" s="76" customFormat="1">
      <c r="A9917" s="250" t="s">
        <v>2734</v>
      </c>
      <c r="B9917" s="250"/>
      <c r="C9917" s="250"/>
      <c r="D9917" s="250"/>
      <c r="E9917" s="250"/>
      <c r="F9917" s="250"/>
      <c r="G9917" s="250"/>
      <c r="H9917" s="250"/>
      <c r="I9917" s="75">
        <f t="shared" ref="I9917:P9917" si="9063">SUM(I7368)</f>
        <v>35000</v>
      </c>
      <c r="J9917" s="75">
        <f t="shared" si="9063"/>
        <v>35000</v>
      </c>
      <c r="K9917" s="75">
        <f t="shared" si="9063"/>
        <v>0</v>
      </c>
      <c r="L9917" s="75">
        <f t="shared" si="9063"/>
        <v>0</v>
      </c>
      <c r="M9917" s="75">
        <f t="shared" si="9063"/>
        <v>0</v>
      </c>
      <c r="N9917" s="75">
        <f t="shared" si="9063"/>
        <v>0</v>
      </c>
      <c r="O9917" s="75">
        <f t="shared" si="9063"/>
        <v>0</v>
      </c>
      <c r="P9917" s="75">
        <f t="shared" si="9063"/>
        <v>0</v>
      </c>
      <c r="Q9917" s="75">
        <f t="shared" ref="Q9917:R9917" si="9064">SUM(Q7368)</f>
        <v>35000</v>
      </c>
      <c r="R9917" s="75">
        <f t="shared" si="9064"/>
        <v>35000</v>
      </c>
      <c r="S9917" s="75">
        <f t="shared" ref="S9917" si="9065">SUM(S7368)</f>
        <v>22100</v>
      </c>
      <c r="T9917" s="75">
        <f t="shared" ref="T9917:X9917" si="9066">SUM(T7368)</f>
        <v>12900</v>
      </c>
      <c r="U9917" s="75">
        <f t="shared" si="9066"/>
        <v>5000</v>
      </c>
      <c r="V9917" s="75">
        <f t="shared" si="9066"/>
        <v>5000</v>
      </c>
      <c r="W9917" s="75">
        <f t="shared" si="9066"/>
        <v>2900</v>
      </c>
      <c r="X9917" s="75">
        <f t="shared" si="9066"/>
        <v>35000</v>
      </c>
      <c r="Y9917" s="238">
        <f t="shared" si="8969"/>
        <v>100</v>
      </c>
    </row>
    <row r="9918" spans="1:25" s="76" customFormat="1">
      <c r="A9918" s="250" t="s">
        <v>2735</v>
      </c>
      <c r="B9918" s="250"/>
      <c r="C9918" s="250"/>
      <c r="D9918" s="250"/>
      <c r="E9918" s="250"/>
      <c r="F9918" s="250"/>
      <c r="G9918" s="250"/>
      <c r="H9918" s="250"/>
      <c r="I9918" s="75">
        <f t="shared" ref="I9918:P9918" si="9067">SUM(I7451)</f>
        <v>18000</v>
      </c>
      <c r="J9918" s="75">
        <f t="shared" si="9067"/>
        <v>18000</v>
      </c>
      <c r="K9918" s="75">
        <f t="shared" si="9067"/>
        <v>0</v>
      </c>
      <c r="L9918" s="75">
        <f t="shared" si="9067"/>
        <v>0</v>
      </c>
      <c r="M9918" s="75">
        <f t="shared" si="9067"/>
        <v>0</v>
      </c>
      <c r="N9918" s="75">
        <f t="shared" si="9067"/>
        <v>0</v>
      </c>
      <c r="O9918" s="75">
        <f t="shared" si="9067"/>
        <v>0</v>
      </c>
      <c r="P9918" s="75">
        <f t="shared" si="9067"/>
        <v>0</v>
      </c>
      <c r="Q9918" s="75">
        <f t="shared" ref="Q9918:R9918" si="9068">SUM(Q7451)</f>
        <v>18000</v>
      </c>
      <c r="R9918" s="75">
        <f t="shared" si="9068"/>
        <v>18000</v>
      </c>
      <c r="S9918" s="75">
        <f t="shared" ref="S9918" si="9069">SUM(S7451)</f>
        <v>13500</v>
      </c>
      <c r="T9918" s="75">
        <f t="shared" ref="T9918:X9918" si="9070">SUM(T7451)</f>
        <v>4500</v>
      </c>
      <c r="U9918" s="75">
        <f t="shared" si="9070"/>
        <v>1500</v>
      </c>
      <c r="V9918" s="75">
        <f t="shared" si="9070"/>
        <v>1500</v>
      </c>
      <c r="W9918" s="75">
        <f t="shared" si="9070"/>
        <v>1500</v>
      </c>
      <c r="X9918" s="75">
        <f t="shared" si="9070"/>
        <v>18000</v>
      </c>
      <c r="Y9918" s="238">
        <f t="shared" si="8969"/>
        <v>100</v>
      </c>
    </row>
    <row r="9919" spans="1:25" s="76" customFormat="1">
      <c r="A9919" s="250" t="s">
        <v>2736</v>
      </c>
      <c r="B9919" s="250"/>
      <c r="C9919" s="250"/>
      <c r="D9919" s="250"/>
      <c r="E9919" s="250"/>
      <c r="F9919" s="250"/>
      <c r="G9919" s="250"/>
      <c r="H9919" s="250"/>
      <c r="I9919" s="75">
        <f t="shared" ref="I9919:P9919" si="9071">SUM(I7500)</f>
        <v>6000</v>
      </c>
      <c r="J9919" s="75">
        <f t="shared" si="9071"/>
        <v>6000</v>
      </c>
      <c r="K9919" s="75">
        <f t="shared" si="9071"/>
        <v>0</v>
      </c>
      <c r="L9919" s="75">
        <f t="shared" si="9071"/>
        <v>0</v>
      </c>
      <c r="M9919" s="75">
        <f t="shared" si="9071"/>
        <v>0</v>
      </c>
      <c r="N9919" s="75">
        <f t="shared" si="9071"/>
        <v>0</v>
      </c>
      <c r="O9919" s="75">
        <f t="shared" si="9071"/>
        <v>0</v>
      </c>
      <c r="P9919" s="75">
        <f t="shared" si="9071"/>
        <v>0</v>
      </c>
      <c r="Q9919" s="75">
        <f t="shared" ref="Q9919:R9919" si="9072">SUM(Q7500)</f>
        <v>6000</v>
      </c>
      <c r="R9919" s="75">
        <f t="shared" si="9072"/>
        <v>6000</v>
      </c>
      <c r="S9919" s="75">
        <f t="shared" ref="S9919" si="9073">SUM(S7500)</f>
        <v>4500</v>
      </c>
      <c r="T9919" s="75">
        <f t="shared" ref="T9919:X9919" si="9074">SUM(T7500)</f>
        <v>1500</v>
      </c>
      <c r="U9919" s="75">
        <f t="shared" si="9074"/>
        <v>500</v>
      </c>
      <c r="V9919" s="75">
        <f t="shared" si="9074"/>
        <v>500</v>
      </c>
      <c r="W9919" s="75">
        <f t="shared" si="9074"/>
        <v>500</v>
      </c>
      <c r="X9919" s="75">
        <f t="shared" si="9074"/>
        <v>6000</v>
      </c>
      <c r="Y9919" s="238">
        <f t="shared" si="8969"/>
        <v>100</v>
      </c>
    </row>
    <row r="9920" spans="1:25" s="76" customFormat="1">
      <c r="A9920" s="250" t="s">
        <v>2792</v>
      </c>
      <c r="B9920" s="250"/>
      <c r="C9920" s="250"/>
      <c r="D9920" s="250"/>
      <c r="E9920" s="250"/>
      <c r="F9920" s="250"/>
      <c r="G9920" s="250"/>
      <c r="H9920" s="250"/>
      <c r="I9920" s="75">
        <f t="shared" ref="I9920:P9920" si="9075">SUM(I7548)</f>
        <v>0</v>
      </c>
      <c r="J9920" s="75">
        <f t="shared" si="9075"/>
        <v>0</v>
      </c>
      <c r="K9920" s="75">
        <f t="shared" si="9075"/>
        <v>0</v>
      </c>
      <c r="L9920" s="75">
        <f t="shared" si="9075"/>
        <v>0</v>
      </c>
      <c r="M9920" s="75">
        <f t="shared" si="9075"/>
        <v>0</v>
      </c>
      <c r="N9920" s="75">
        <f t="shared" si="9075"/>
        <v>0</v>
      </c>
      <c r="O9920" s="75">
        <f t="shared" si="9075"/>
        <v>0</v>
      </c>
      <c r="P9920" s="75">
        <f t="shared" si="9075"/>
        <v>0</v>
      </c>
      <c r="Q9920" s="75">
        <f t="shared" ref="Q9920:R9920" si="9076">SUM(Q7548)</f>
        <v>0</v>
      </c>
      <c r="R9920" s="75">
        <f t="shared" si="9076"/>
        <v>0</v>
      </c>
      <c r="S9920" s="75">
        <f t="shared" ref="S9920" si="9077">SUM(S7548)</f>
        <v>0</v>
      </c>
      <c r="T9920" s="75">
        <f t="shared" ref="T9920:X9920" si="9078">SUM(T7548)</f>
        <v>0</v>
      </c>
      <c r="U9920" s="75">
        <f t="shared" si="9078"/>
        <v>0</v>
      </c>
      <c r="V9920" s="75">
        <f t="shared" si="9078"/>
        <v>0</v>
      </c>
      <c r="W9920" s="75">
        <f t="shared" si="9078"/>
        <v>0</v>
      </c>
      <c r="X9920" s="75">
        <f t="shared" si="9078"/>
        <v>0</v>
      </c>
      <c r="Y9920" s="238">
        <f t="shared" si="8969"/>
        <v>0</v>
      </c>
    </row>
    <row r="9921" spans="1:25" s="76" customFormat="1">
      <c r="A9921" s="250" t="s">
        <v>2737</v>
      </c>
      <c r="B9921" s="250"/>
      <c r="C9921" s="250"/>
      <c r="D9921" s="250"/>
      <c r="E9921" s="250"/>
      <c r="F9921" s="250"/>
      <c r="G9921" s="250"/>
      <c r="H9921" s="250"/>
      <c r="I9921" s="75">
        <f t="shared" ref="I9921:P9921" si="9079">SUM(I7650)</f>
        <v>23000</v>
      </c>
      <c r="J9921" s="75">
        <f t="shared" si="9079"/>
        <v>3000</v>
      </c>
      <c r="K9921" s="75">
        <f t="shared" si="9079"/>
        <v>20000</v>
      </c>
      <c r="L9921" s="75">
        <f t="shared" si="9079"/>
        <v>17000</v>
      </c>
      <c r="M9921" s="75">
        <f t="shared" si="9079"/>
        <v>0</v>
      </c>
      <c r="N9921" s="75">
        <f t="shared" si="9079"/>
        <v>3000</v>
      </c>
      <c r="O9921" s="75">
        <f t="shared" si="9079"/>
        <v>0</v>
      </c>
      <c r="P9921" s="75">
        <f t="shared" si="9079"/>
        <v>0</v>
      </c>
      <c r="Q9921" s="75">
        <f t="shared" ref="Q9921:R9921" si="9080">SUM(Q7650)</f>
        <v>36000</v>
      </c>
      <c r="R9921" s="75">
        <f t="shared" si="9080"/>
        <v>3000</v>
      </c>
      <c r="S9921" s="75">
        <f t="shared" ref="S9921" si="9081">SUM(S7650)</f>
        <v>2250</v>
      </c>
      <c r="T9921" s="75">
        <f t="shared" ref="T9921:X9921" si="9082">SUM(T7650)</f>
        <v>750</v>
      </c>
      <c r="U9921" s="75">
        <f t="shared" si="9082"/>
        <v>250</v>
      </c>
      <c r="V9921" s="75">
        <f t="shared" si="9082"/>
        <v>250</v>
      </c>
      <c r="W9921" s="75">
        <f t="shared" si="9082"/>
        <v>250</v>
      </c>
      <c r="X9921" s="75">
        <f t="shared" si="9082"/>
        <v>3000</v>
      </c>
      <c r="Y9921" s="238">
        <f t="shared" si="8969"/>
        <v>100</v>
      </c>
    </row>
    <row r="9922" spans="1:25" s="76" customFormat="1">
      <c r="A9922" s="250" t="s">
        <v>2784</v>
      </c>
      <c r="B9922" s="250"/>
      <c r="C9922" s="250"/>
      <c r="D9922" s="250"/>
      <c r="E9922" s="250"/>
      <c r="F9922" s="250"/>
      <c r="G9922" s="250"/>
      <c r="H9922" s="250"/>
      <c r="I9922" s="75"/>
      <c r="J9922" s="75"/>
      <c r="K9922" s="75"/>
      <c r="L9922" s="75"/>
      <c r="M9922" s="75"/>
      <c r="N9922" s="75"/>
      <c r="O9922" s="75"/>
      <c r="P9922" s="75"/>
      <c r="Q9922" s="75">
        <v>0</v>
      </c>
      <c r="R9922" s="75"/>
      <c r="S9922" s="75"/>
      <c r="T9922" s="75"/>
      <c r="U9922" s="75"/>
      <c r="V9922" s="75"/>
      <c r="W9922" s="75"/>
      <c r="X9922" s="75"/>
      <c r="Y9922" s="238">
        <f t="shared" si="8969"/>
        <v>0</v>
      </c>
    </row>
    <row r="9923" spans="1:25" s="76" customFormat="1">
      <c r="A9923" s="250" t="s">
        <v>2785</v>
      </c>
      <c r="B9923" s="250"/>
      <c r="C9923" s="250"/>
      <c r="D9923" s="250"/>
      <c r="E9923" s="250"/>
      <c r="F9923" s="250"/>
      <c r="G9923" s="250"/>
      <c r="H9923" s="250"/>
      <c r="I9923" s="75">
        <f t="shared" ref="I9923:P9923" si="9083">SUM(I7773)</f>
        <v>1214105</v>
      </c>
      <c r="J9923" s="75">
        <f t="shared" si="9083"/>
        <v>881925</v>
      </c>
      <c r="K9923" s="75">
        <f t="shared" si="9083"/>
        <v>332180</v>
      </c>
      <c r="L9923" s="75">
        <f t="shared" si="9083"/>
        <v>321180</v>
      </c>
      <c r="M9923" s="75">
        <f t="shared" si="9083"/>
        <v>300</v>
      </c>
      <c r="N9923" s="75">
        <f t="shared" si="9083"/>
        <v>10700</v>
      </c>
      <c r="O9923" s="75">
        <f t="shared" si="9083"/>
        <v>0</v>
      </c>
      <c r="P9923" s="75">
        <f t="shared" si="9083"/>
        <v>0</v>
      </c>
      <c r="Q9923" s="75">
        <f t="shared" ref="Q9923:R9923" si="9084">SUM(Q7773)</f>
        <v>1438193</v>
      </c>
      <c r="R9923" s="75">
        <f t="shared" si="9084"/>
        <v>914556</v>
      </c>
      <c r="S9923" s="75">
        <f t="shared" ref="S9923" si="9085">SUM(S7773)</f>
        <v>685142</v>
      </c>
      <c r="T9923" s="75">
        <f t="shared" ref="T9923:X9923" si="9086">SUM(T7773)</f>
        <v>229414</v>
      </c>
      <c r="U9923" s="75">
        <f t="shared" si="9086"/>
        <v>73559</v>
      </c>
      <c r="V9923" s="75">
        <f t="shared" si="9086"/>
        <v>111757</v>
      </c>
      <c r="W9923" s="75">
        <f t="shared" si="9086"/>
        <v>44098</v>
      </c>
      <c r="X9923" s="75">
        <f t="shared" si="9086"/>
        <v>914556</v>
      </c>
      <c r="Y9923" s="238">
        <f t="shared" si="8969"/>
        <v>100</v>
      </c>
    </row>
    <row r="9924" spans="1:25" s="68" customFormat="1">
      <c r="A9924" s="251" t="s">
        <v>69</v>
      </c>
      <c r="B9924" s="251"/>
      <c r="C9924" s="251"/>
      <c r="D9924" s="251"/>
      <c r="E9924" s="251"/>
      <c r="F9924" s="251"/>
      <c r="G9924" s="251"/>
      <c r="H9924" s="251"/>
      <c r="I9924" s="77">
        <f t="shared" ref="I9924:P9924" si="9087">SUM(I9878:I9923)</f>
        <v>7360808</v>
      </c>
      <c r="J9924" s="77">
        <f t="shared" si="9087"/>
        <v>6900328</v>
      </c>
      <c r="K9924" s="77">
        <f t="shared" si="9087"/>
        <v>445380</v>
      </c>
      <c r="L9924" s="77">
        <f t="shared" si="9087"/>
        <v>403880</v>
      </c>
      <c r="M9924" s="77">
        <f t="shared" si="9087"/>
        <v>300</v>
      </c>
      <c r="N9924" s="77">
        <f t="shared" si="9087"/>
        <v>41200</v>
      </c>
      <c r="O9924" s="77">
        <f t="shared" si="9087"/>
        <v>15100</v>
      </c>
      <c r="P9924" s="77">
        <f t="shared" si="9087"/>
        <v>0</v>
      </c>
      <c r="Q9924" s="77">
        <f t="shared" ref="Q9924:R9924" si="9088">SUM(Q9878:Q9923)</f>
        <v>7675381</v>
      </c>
      <c r="R9924" s="77">
        <f t="shared" si="9088"/>
        <v>6970047</v>
      </c>
      <c r="S9924" s="77">
        <f t="shared" ref="S9924" si="9089">SUM(S9878:S9923)</f>
        <v>5565140</v>
      </c>
      <c r="T9924" s="77">
        <f t="shared" ref="T9924:X9924" si="9090">SUM(T9878:T9923)</f>
        <v>1404907</v>
      </c>
      <c r="U9924" s="77">
        <f t="shared" si="9090"/>
        <v>444306</v>
      </c>
      <c r="V9924" s="77">
        <f t="shared" si="9090"/>
        <v>562332</v>
      </c>
      <c r="W9924" s="77">
        <f t="shared" si="9090"/>
        <v>398269</v>
      </c>
      <c r="X9924" s="77">
        <f t="shared" si="9090"/>
        <v>6970047</v>
      </c>
      <c r="Y9924" s="239">
        <f t="shared" si="8969"/>
        <v>100</v>
      </c>
    </row>
    <row r="9925" spans="1:25" s="68" customFormat="1" ht="15" thickBot="1">
      <c r="A9925" s="270" t="s">
        <v>2746</v>
      </c>
      <c r="B9925" s="270"/>
      <c r="C9925" s="270"/>
      <c r="D9925" s="270"/>
      <c r="E9925" s="270"/>
      <c r="F9925" s="270"/>
      <c r="G9925" s="270"/>
      <c r="H9925" s="270"/>
      <c r="I9925" s="69"/>
      <c r="J9925" s="69"/>
      <c r="K9925" s="69"/>
      <c r="L9925" s="69"/>
      <c r="M9925" s="69"/>
      <c r="N9925" s="69"/>
      <c r="O9925" s="69"/>
      <c r="P9925" s="69"/>
      <c r="Q9925" s="69">
        <v>0</v>
      </c>
      <c r="R9925" s="69"/>
      <c r="S9925" s="69"/>
      <c r="T9925" s="69"/>
      <c r="U9925" s="69"/>
      <c r="V9925" s="69"/>
      <c r="W9925" s="69"/>
      <c r="X9925" s="69"/>
      <c r="Y9925" s="237">
        <v>0</v>
      </c>
    </row>
    <row r="9926" spans="1:25" s="68" customFormat="1" ht="41.4" thickBot="1">
      <c r="A9926" s="271" t="s">
        <v>1</v>
      </c>
      <c r="B9926" s="271"/>
      <c r="C9926" s="271"/>
      <c r="D9926" s="271"/>
      <c r="E9926" s="271"/>
      <c r="F9926" s="271"/>
      <c r="G9926" s="271"/>
      <c r="H9926" s="271"/>
      <c r="I9926" s="1" t="s">
        <v>3093</v>
      </c>
      <c r="J9926" s="1" t="s">
        <v>3130</v>
      </c>
      <c r="K9926" s="1" t="s">
        <v>3</v>
      </c>
      <c r="L9926" s="1" t="s">
        <v>4</v>
      </c>
      <c r="M9926" s="1" t="s">
        <v>5</v>
      </c>
      <c r="N9926" s="1" t="s">
        <v>6</v>
      </c>
      <c r="O9926" s="1" t="s">
        <v>7</v>
      </c>
      <c r="P9926" s="1" t="s">
        <v>8</v>
      </c>
      <c r="Q9926" s="1" t="s">
        <v>3344</v>
      </c>
      <c r="R9926" s="1" t="s">
        <v>3427</v>
      </c>
      <c r="S9926" s="1" t="s">
        <v>3447</v>
      </c>
      <c r="T9926" s="1" t="s">
        <v>3448</v>
      </c>
      <c r="U9926" s="1" t="s">
        <v>3452</v>
      </c>
      <c r="V9926" s="1" t="s">
        <v>3449</v>
      </c>
      <c r="W9926" s="1" t="s">
        <v>3450</v>
      </c>
      <c r="X9926" s="1" t="s">
        <v>3451</v>
      </c>
      <c r="Y9926" s="216" t="s">
        <v>3385</v>
      </c>
    </row>
    <row r="9927" spans="1:25" s="74" customFormat="1">
      <c r="A9927" s="70"/>
      <c r="B9927" s="70"/>
      <c r="C9927" s="70"/>
      <c r="D9927" s="71"/>
      <c r="E9927" s="71"/>
      <c r="F9927" s="72"/>
      <c r="G9927" s="165"/>
      <c r="H9927" s="73" t="s">
        <v>0</v>
      </c>
      <c r="I9927" s="45">
        <v>1</v>
      </c>
      <c r="J9927" s="45">
        <v>3</v>
      </c>
      <c r="K9927" s="45" t="s">
        <v>9</v>
      </c>
      <c r="L9927" s="45">
        <v>5</v>
      </c>
      <c r="M9927" s="45">
        <v>6</v>
      </c>
      <c r="N9927" s="45">
        <v>7</v>
      </c>
      <c r="O9927" s="45">
        <v>8</v>
      </c>
      <c r="P9927" s="45">
        <v>9</v>
      </c>
      <c r="Q9927" s="45">
        <v>1</v>
      </c>
      <c r="R9927" s="45">
        <v>2</v>
      </c>
      <c r="S9927" s="45">
        <v>3</v>
      </c>
      <c r="T9927" s="45" t="s">
        <v>3453</v>
      </c>
      <c r="U9927" s="45">
        <v>5</v>
      </c>
      <c r="V9927" s="45">
        <v>6</v>
      </c>
      <c r="W9927" s="45">
        <v>7</v>
      </c>
      <c r="X9927" s="45" t="s">
        <v>3454</v>
      </c>
      <c r="Y9927" s="276">
        <v>9</v>
      </c>
    </row>
    <row r="9928" spans="1:25" s="76" customFormat="1">
      <c r="A9928" s="272" t="s">
        <v>2699</v>
      </c>
      <c r="B9928" s="272"/>
      <c r="C9928" s="272"/>
      <c r="D9928" s="272"/>
      <c r="E9928" s="272"/>
      <c r="F9928" s="272"/>
      <c r="G9928" s="272"/>
      <c r="H9928" s="272"/>
      <c r="I9928" s="75"/>
      <c r="J9928" s="75"/>
      <c r="K9928" s="75"/>
      <c r="L9928" s="75"/>
      <c r="M9928" s="75"/>
      <c r="N9928" s="75"/>
      <c r="O9928" s="75"/>
      <c r="P9928" s="75"/>
      <c r="Q9928" s="75">
        <v>0</v>
      </c>
      <c r="R9928" s="75"/>
      <c r="S9928" s="75"/>
      <c r="T9928" s="75"/>
      <c r="U9928" s="75"/>
      <c r="V9928" s="75"/>
      <c r="W9928" s="75"/>
      <c r="X9928" s="75"/>
      <c r="Y9928" s="238">
        <f t="shared" ref="Y9928:Y9974" si="9091">IF(R9928=0,0,(X9928/R9928)*100)</f>
        <v>0</v>
      </c>
    </row>
    <row r="9929" spans="1:25" s="76" customFormat="1">
      <c r="A9929" s="250" t="s">
        <v>2700</v>
      </c>
      <c r="B9929" s="250"/>
      <c r="C9929" s="250"/>
      <c r="D9929" s="250"/>
      <c r="E9929" s="250"/>
      <c r="F9929" s="250"/>
      <c r="G9929" s="250"/>
      <c r="H9929" s="250"/>
      <c r="I9929" s="75"/>
      <c r="J9929" s="75"/>
      <c r="K9929" s="75"/>
      <c r="L9929" s="75"/>
      <c r="M9929" s="75"/>
      <c r="N9929" s="75"/>
      <c r="O9929" s="75"/>
      <c r="P9929" s="75"/>
      <c r="Q9929" s="75">
        <v>0</v>
      </c>
      <c r="R9929" s="75"/>
      <c r="S9929" s="75"/>
      <c r="T9929" s="75"/>
      <c r="U9929" s="75"/>
      <c r="V9929" s="75"/>
      <c r="W9929" s="75"/>
      <c r="X9929" s="75"/>
      <c r="Y9929" s="238">
        <f t="shared" si="9091"/>
        <v>0</v>
      </c>
    </row>
    <row r="9930" spans="1:25" s="76" customFormat="1">
      <c r="A9930" s="250" t="s">
        <v>2701</v>
      </c>
      <c r="B9930" s="250"/>
      <c r="C9930" s="250"/>
      <c r="D9930" s="250"/>
      <c r="E9930" s="250"/>
      <c r="F9930" s="250"/>
      <c r="G9930" s="250"/>
      <c r="H9930" s="250"/>
      <c r="I9930" s="75"/>
      <c r="J9930" s="75"/>
      <c r="K9930" s="75"/>
      <c r="L9930" s="75"/>
      <c r="M9930" s="75"/>
      <c r="N9930" s="75"/>
      <c r="O9930" s="75"/>
      <c r="P9930" s="75"/>
      <c r="Q9930" s="75">
        <v>0</v>
      </c>
      <c r="R9930" s="75"/>
      <c r="S9930" s="75"/>
      <c r="T9930" s="75"/>
      <c r="U9930" s="75"/>
      <c r="V9930" s="75"/>
      <c r="W9930" s="75"/>
      <c r="X9930" s="75"/>
      <c r="Y9930" s="238">
        <f t="shared" si="9091"/>
        <v>0</v>
      </c>
    </row>
    <row r="9931" spans="1:25" s="76" customFormat="1">
      <c r="A9931" s="250" t="s">
        <v>2702</v>
      </c>
      <c r="B9931" s="250"/>
      <c r="C9931" s="250"/>
      <c r="D9931" s="250"/>
      <c r="E9931" s="250"/>
      <c r="F9931" s="250"/>
      <c r="G9931" s="250"/>
      <c r="H9931" s="250"/>
      <c r="I9931" s="75"/>
      <c r="J9931" s="75"/>
      <c r="K9931" s="75"/>
      <c r="L9931" s="75"/>
      <c r="M9931" s="75"/>
      <c r="N9931" s="75"/>
      <c r="O9931" s="75"/>
      <c r="P9931" s="75"/>
      <c r="Q9931" s="75">
        <v>0</v>
      </c>
      <c r="R9931" s="75"/>
      <c r="S9931" s="75"/>
      <c r="T9931" s="75"/>
      <c r="U9931" s="75"/>
      <c r="V9931" s="75"/>
      <c r="W9931" s="75"/>
      <c r="X9931" s="75"/>
      <c r="Y9931" s="238">
        <f t="shared" si="9091"/>
        <v>0</v>
      </c>
    </row>
    <row r="9932" spans="1:25" s="76" customFormat="1">
      <c r="A9932" s="250" t="s">
        <v>2703</v>
      </c>
      <c r="B9932" s="250"/>
      <c r="C9932" s="250"/>
      <c r="D9932" s="250"/>
      <c r="E9932" s="250"/>
      <c r="F9932" s="250"/>
      <c r="G9932" s="250"/>
      <c r="H9932" s="250"/>
      <c r="I9932" s="75"/>
      <c r="J9932" s="75"/>
      <c r="K9932" s="75"/>
      <c r="L9932" s="75"/>
      <c r="M9932" s="75"/>
      <c r="N9932" s="75"/>
      <c r="O9932" s="75"/>
      <c r="P9932" s="75"/>
      <c r="Q9932" s="75">
        <v>0</v>
      </c>
      <c r="R9932" s="75"/>
      <c r="S9932" s="75"/>
      <c r="T9932" s="75"/>
      <c r="U9932" s="75"/>
      <c r="V9932" s="75"/>
      <c r="W9932" s="75"/>
      <c r="X9932" s="75"/>
      <c r="Y9932" s="238">
        <f t="shared" si="9091"/>
        <v>0</v>
      </c>
    </row>
    <row r="9933" spans="1:25" s="76" customFormat="1">
      <c r="A9933" s="250" t="s">
        <v>2704</v>
      </c>
      <c r="B9933" s="250"/>
      <c r="C9933" s="250"/>
      <c r="D9933" s="250"/>
      <c r="E9933" s="250"/>
      <c r="F9933" s="250"/>
      <c r="G9933" s="250"/>
      <c r="H9933" s="250"/>
      <c r="I9933" s="75"/>
      <c r="J9933" s="75"/>
      <c r="K9933" s="75"/>
      <c r="L9933" s="75"/>
      <c r="M9933" s="75"/>
      <c r="N9933" s="75"/>
      <c r="O9933" s="75"/>
      <c r="P9933" s="75"/>
      <c r="Q9933" s="75">
        <v>0</v>
      </c>
      <c r="R9933" s="75"/>
      <c r="S9933" s="75"/>
      <c r="T9933" s="75"/>
      <c r="U9933" s="75"/>
      <c r="V9933" s="75"/>
      <c r="W9933" s="75"/>
      <c r="X9933" s="75"/>
      <c r="Y9933" s="238">
        <f t="shared" si="9091"/>
        <v>0</v>
      </c>
    </row>
    <row r="9934" spans="1:25" s="76" customFormat="1">
      <c r="A9934" s="250" t="s">
        <v>2705</v>
      </c>
      <c r="B9934" s="250"/>
      <c r="C9934" s="250"/>
      <c r="D9934" s="250"/>
      <c r="E9934" s="250"/>
      <c r="F9934" s="250"/>
      <c r="G9934" s="250"/>
      <c r="H9934" s="250"/>
      <c r="I9934" s="75"/>
      <c r="J9934" s="75"/>
      <c r="K9934" s="75"/>
      <c r="L9934" s="75"/>
      <c r="M9934" s="75"/>
      <c r="N9934" s="75"/>
      <c r="O9934" s="75"/>
      <c r="P9934" s="75"/>
      <c r="Q9934" s="75">
        <v>0</v>
      </c>
      <c r="R9934" s="75"/>
      <c r="S9934" s="75"/>
      <c r="T9934" s="75"/>
      <c r="U9934" s="75"/>
      <c r="V9934" s="75"/>
      <c r="W9934" s="75"/>
      <c r="X9934" s="75"/>
      <c r="Y9934" s="238">
        <f t="shared" si="9091"/>
        <v>0</v>
      </c>
    </row>
    <row r="9935" spans="1:25" s="76" customFormat="1">
      <c r="A9935" s="250" t="s">
        <v>2706</v>
      </c>
      <c r="B9935" s="250"/>
      <c r="C9935" s="250"/>
      <c r="D9935" s="250"/>
      <c r="E9935" s="250"/>
      <c r="F9935" s="250"/>
      <c r="G9935" s="250"/>
      <c r="H9935" s="250"/>
      <c r="I9935" s="75"/>
      <c r="J9935" s="75"/>
      <c r="K9935" s="75"/>
      <c r="L9935" s="75"/>
      <c r="M9935" s="75"/>
      <c r="N9935" s="75"/>
      <c r="O9935" s="75"/>
      <c r="P9935" s="75"/>
      <c r="Q9935" s="75">
        <v>0</v>
      </c>
      <c r="R9935" s="75"/>
      <c r="S9935" s="75"/>
      <c r="T9935" s="75"/>
      <c r="U9935" s="75"/>
      <c r="V9935" s="75"/>
      <c r="W9935" s="75"/>
      <c r="X9935" s="75"/>
      <c r="Y9935" s="238">
        <f t="shared" si="9091"/>
        <v>0</v>
      </c>
    </row>
    <row r="9936" spans="1:25" s="76" customFormat="1">
      <c r="A9936" s="250" t="s">
        <v>2707</v>
      </c>
      <c r="B9936" s="250"/>
      <c r="C9936" s="250"/>
      <c r="D9936" s="250"/>
      <c r="E9936" s="250"/>
      <c r="F9936" s="250"/>
      <c r="G9936" s="250"/>
      <c r="H9936" s="250"/>
      <c r="I9936" s="75">
        <f t="shared" ref="I9936:X9936" si="9092">SUM(I336)</f>
        <v>47000</v>
      </c>
      <c r="J9936" s="75">
        <f t="shared" si="9092"/>
        <v>47000</v>
      </c>
      <c r="K9936" s="75">
        <f t="shared" si="9092"/>
        <v>0</v>
      </c>
      <c r="L9936" s="75">
        <f t="shared" si="9092"/>
        <v>0</v>
      </c>
      <c r="M9936" s="75">
        <f t="shared" si="9092"/>
        <v>0</v>
      </c>
      <c r="N9936" s="75">
        <f t="shared" si="9092"/>
        <v>0</v>
      </c>
      <c r="O9936" s="75">
        <f t="shared" si="9092"/>
        <v>0</v>
      </c>
      <c r="P9936" s="75">
        <f t="shared" si="9092"/>
        <v>0</v>
      </c>
      <c r="Q9936" s="75">
        <f t="shared" si="9092"/>
        <v>18492</v>
      </c>
      <c r="R9936" s="75">
        <f t="shared" si="9092"/>
        <v>15000</v>
      </c>
      <c r="S9936" s="75">
        <f t="shared" si="9092"/>
        <v>15000</v>
      </c>
      <c r="T9936" s="75">
        <f t="shared" si="9092"/>
        <v>0</v>
      </c>
      <c r="U9936" s="75">
        <f t="shared" si="9092"/>
        <v>0</v>
      </c>
      <c r="V9936" s="75">
        <f t="shared" si="9092"/>
        <v>0</v>
      </c>
      <c r="W9936" s="75">
        <f t="shared" si="9092"/>
        <v>0</v>
      </c>
      <c r="X9936" s="75">
        <f t="shared" si="9092"/>
        <v>15000</v>
      </c>
      <c r="Y9936" s="238">
        <f t="shared" si="9091"/>
        <v>100</v>
      </c>
    </row>
    <row r="9937" spans="1:25" s="76" customFormat="1">
      <c r="A9937" s="250" t="s">
        <v>2708</v>
      </c>
      <c r="B9937" s="250"/>
      <c r="C9937" s="250"/>
      <c r="D9937" s="250"/>
      <c r="E9937" s="250"/>
      <c r="F9937" s="250"/>
      <c r="G9937" s="250"/>
      <c r="H9937" s="250"/>
      <c r="I9937" s="75"/>
      <c r="J9937" s="75"/>
      <c r="K9937" s="75"/>
      <c r="L9937" s="75"/>
      <c r="M9937" s="75"/>
      <c r="N9937" s="75"/>
      <c r="O9937" s="75"/>
      <c r="P9937" s="75"/>
      <c r="Q9937" s="75">
        <v>0</v>
      </c>
      <c r="R9937" s="75"/>
      <c r="S9937" s="75"/>
      <c r="T9937" s="75"/>
      <c r="U9937" s="75"/>
      <c r="V9937" s="75"/>
      <c r="W9937" s="75"/>
      <c r="X9937" s="75"/>
      <c r="Y9937" s="238">
        <f t="shared" si="9091"/>
        <v>0</v>
      </c>
    </row>
    <row r="9938" spans="1:25" s="76" customFormat="1">
      <c r="A9938" s="250" t="s">
        <v>2709</v>
      </c>
      <c r="B9938" s="250"/>
      <c r="C9938" s="250"/>
      <c r="D9938" s="250"/>
      <c r="E9938" s="250"/>
      <c r="F9938" s="250"/>
      <c r="G9938" s="250"/>
      <c r="H9938" s="250"/>
      <c r="I9938" s="75"/>
      <c r="J9938" s="75"/>
      <c r="K9938" s="75"/>
      <c r="L9938" s="75"/>
      <c r="M9938" s="75"/>
      <c r="N9938" s="75"/>
      <c r="O9938" s="75"/>
      <c r="P9938" s="75"/>
      <c r="Q9938" s="75">
        <v>0</v>
      </c>
      <c r="R9938" s="75"/>
      <c r="S9938" s="75"/>
      <c r="T9938" s="75"/>
      <c r="U9938" s="75"/>
      <c r="V9938" s="75"/>
      <c r="W9938" s="75"/>
      <c r="X9938" s="75"/>
      <c r="Y9938" s="238">
        <f t="shared" si="9091"/>
        <v>0</v>
      </c>
    </row>
    <row r="9939" spans="1:25" s="76" customFormat="1">
      <c r="A9939" s="250" t="s">
        <v>2710</v>
      </c>
      <c r="B9939" s="250"/>
      <c r="C9939" s="250"/>
      <c r="D9939" s="250"/>
      <c r="E9939" s="250"/>
      <c r="F9939" s="250"/>
      <c r="G9939" s="250"/>
      <c r="H9939" s="250"/>
      <c r="I9939" s="75">
        <f t="shared" ref="I9939:P9939" si="9093">SUM(I482)</f>
        <v>108000</v>
      </c>
      <c r="J9939" s="75">
        <f t="shared" si="9093"/>
        <v>105000</v>
      </c>
      <c r="K9939" s="75">
        <f t="shared" si="9093"/>
        <v>3000</v>
      </c>
      <c r="L9939" s="75">
        <f t="shared" si="9093"/>
        <v>3000</v>
      </c>
      <c r="M9939" s="75">
        <f t="shared" si="9093"/>
        <v>0</v>
      </c>
      <c r="N9939" s="75">
        <f t="shared" si="9093"/>
        <v>0</v>
      </c>
      <c r="O9939" s="75">
        <f t="shared" si="9093"/>
        <v>0</v>
      </c>
      <c r="P9939" s="75">
        <f t="shared" si="9093"/>
        <v>0</v>
      </c>
      <c r="Q9939" s="75">
        <f t="shared" ref="Q9939:R9939" si="9094">SUM(Q482)</f>
        <v>113250</v>
      </c>
      <c r="R9939" s="75">
        <f t="shared" si="9094"/>
        <v>105000</v>
      </c>
      <c r="S9939" s="75">
        <f t="shared" ref="S9939" si="9095">SUM(S482)</f>
        <v>90000</v>
      </c>
      <c r="T9939" s="75">
        <f t="shared" ref="T9939:X9939" si="9096">SUM(T482)</f>
        <v>15000</v>
      </c>
      <c r="U9939" s="75">
        <f t="shared" si="9096"/>
        <v>10000</v>
      </c>
      <c r="V9939" s="75">
        <f t="shared" si="9096"/>
        <v>5000</v>
      </c>
      <c r="W9939" s="75">
        <f t="shared" si="9096"/>
        <v>0</v>
      </c>
      <c r="X9939" s="75">
        <f t="shared" si="9096"/>
        <v>105000</v>
      </c>
      <c r="Y9939" s="238">
        <f t="shared" si="9091"/>
        <v>100</v>
      </c>
    </row>
    <row r="9940" spans="1:25" s="76" customFormat="1">
      <c r="A9940" s="250" t="s">
        <v>2711</v>
      </c>
      <c r="B9940" s="250"/>
      <c r="C9940" s="250"/>
      <c r="D9940" s="250"/>
      <c r="E9940" s="250"/>
      <c r="F9940" s="250"/>
      <c r="G9940" s="250"/>
      <c r="H9940" s="250"/>
      <c r="I9940" s="75">
        <f t="shared" ref="I9940:P9940" si="9097">SUM(I527)</f>
        <v>495700</v>
      </c>
      <c r="J9940" s="75">
        <f t="shared" si="9097"/>
        <v>495700</v>
      </c>
      <c r="K9940" s="75">
        <f t="shared" si="9097"/>
        <v>0</v>
      </c>
      <c r="L9940" s="75">
        <f t="shared" si="9097"/>
        <v>0</v>
      </c>
      <c r="M9940" s="75">
        <f t="shared" si="9097"/>
        <v>0</v>
      </c>
      <c r="N9940" s="75">
        <f t="shared" si="9097"/>
        <v>0</v>
      </c>
      <c r="O9940" s="75">
        <f t="shared" si="9097"/>
        <v>0</v>
      </c>
      <c r="P9940" s="75">
        <f t="shared" si="9097"/>
        <v>0</v>
      </c>
      <c r="Q9940" s="75">
        <f t="shared" ref="Q9940:R9940" si="9098">SUM(Q527)</f>
        <v>495700</v>
      </c>
      <c r="R9940" s="75">
        <f t="shared" si="9098"/>
        <v>495700</v>
      </c>
      <c r="S9940" s="75">
        <f t="shared" ref="S9940" si="9099">SUM(S527)</f>
        <v>427450</v>
      </c>
      <c r="T9940" s="75">
        <f t="shared" ref="T9940:X9940" si="9100">SUM(T527)</f>
        <v>68250</v>
      </c>
      <c r="U9940" s="75">
        <f t="shared" si="9100"/>
        <v>40000</v>
      </c>
      <c r="V9940" s="75">
        <f t="shared" si="9100"/>
        <v>28250</v>
      </c>
      <c r="W9940" s="75">
        <f t="shared" si="9100"/>
        <v>0</v>
      </c>
      <c r="X9940" s="75">
        <f t="shared" si="9100"/>
        <v>495700</v>
      </c>
      <c r="Y9940" s="238">
        <f t="shared" si="9091"/>
        <v>100</v>
      </c>
    </row>
    <row r="9941" spans="1:25" s="76" customFormat="1">
      <c r="A9941" s="250" t="s">
        <v>2712</v>
      </c>
      <c r="B9941" s="250"/>
      <c r="C9941" s="250"/>
      <c r="D9941" s="250"/>
      <c r="E9941" s="250"/>
      <c r="F9941" s="250"/>
      <c r="G9941" s="250"/>
      <c r="H9941" s="250"/>
      <c r="I9941" s="75">
        <f t="shared" ref="I9941:P9941" si="9101">SUM(I575)</f>
        <v>70000</v>
      </c>
      <c r="J9941" s="75">
        <f t="shared" si="9101"/>
        <v>70000</v>
      </c>
      <c r="K9941" s="75">
        <f t="shared" si="9101"/>
        <v>0</v>
      </c>
      <c r="L9941" s="75">
        <f t="shared" si="9101"/>
        <v>0</v>
      </c>
      <c r="M9941" s="75">
        <f t="shared" si="9101"/>
        <v>0</v>
      </c>
      <c r="N9941" s="75">
        <f t="shared" si="9101"/>
        <v>0</v>
      </c>
      <c r="O9941" s="75">
        <f t="shared" si="9101"/>
        <v>0</v>
      </c>
      <c r="P9941" s="75">
        <f t="shared" si="9101"/>
        <v>0</v>
      </c>
      <c r="Q9941" s="75">
        <f t="shared" ref="Q9941:R9941" si="9102">SUM(Q575)</f>
        <v>62400</v>
      </c>
      <c r="R9941" s="75">
        <f t="shared" si="9102"/>
        <v>62400</v>
      </c>
      <c r="S9941" s="75">
        <f t="shared" ref="S9941" si="9103">SUM(S575)</f>
        <v>51000</v>
      </c>
      <c r="T9941" s="75">
        <f t="shared" ref="T9941:X9941" si="9104">SUM(T575)</f>
        <v>11400</v>
      </c>
      <c r="U9941" s="75">
        <f t="shared" si="9104"/>
        <v>3800</v>
      </c>
      <c r="V9941" s="75">
        <f t="shared" si="9104"/>
        <v>3800</v>
      </c>
      <c r="W9941" s="75">
        <f t="shared" si="9104"/>
        <v>3800</v>
      </c>
      <c r="X9941" s="75">
        <f t="shared" si="9104"/>
        <v>62400</v>
      </c>
      <c r="Y9941" s="238">
        <f t="shared" si="9091"/>
        <v>100</v>
      </c>
    </row>
    <row r="9942" spans="1:25" s="76" customFormat="1">
      <c r="A9942" s="250" t="s">
        <v>2713</v>
      </c>
      <c r="B9942" s="250"/>
      <c r="C9942" s="250"/>
      <c r="D9942" s="250"/>
      <c r="E9942" s="250"/>
      <c r="F9942" s="250"/>
      <c r="G9942" s="250"/>
      <c r="H9942" s="250"/>
      <c r="I9942" s="75">
        <f t="shared" ref="I9942:P9942" si="9105">SUM(I621)</f>
        <v>10000</v>
      </c>
      <c r="J9942" s="75">
        <f t="shared" si="9105"/>
        <v>10000</v>
      </c>
      <c r="K9942" s="75">
        <f t="shared" si="9105"/>
        <v>0</v>
      </c>
      <c r="L9942" s="75">
        <f t="shared" si="9105"/>
        <v>0</v>
      </c>
      <c r="M9942" s="75">
        <f t="shared" si="9105"/>
        <v>0</v>
      </c>
      <c r="N9942" s="75">
        <f t="shared" si="9105"/>
        <v>0</v>
      </c>
      <c r="O9942" s="75">
        <f t="shared" si="9105"/>
        <v>0</v>
      </c>
      <c r="P9942" s="75">
        <f t="shared" si="9105"/>
        <v>0</v>
      </c>
      <c r="Q9942" s="75">
        <f t="shared" ref="Q9942:R9942" si="9106">SUM(Q621)</f>
        <v>10000</v>
      </c>
      <c r="R9942" s="75">
        <f t="shared" si="9106"/>
        <v>10000</v>
      </c>
      <c r="S9942" s="75">
        <f t="shared" ref="S9942" si="9107">SUM(S621)</f>
        <v>7470</v>
      </c>
      <c r="T9942" s="75">
        <f t="shared" ref="T9942:X9942" si="9108">SUM(T621)</f>
        <v>2530</v>
      </c>
      <c r="U9942" s="75">
        <f t="shared" si="9108"/>
        <v>870</v>
      </c>
      <c r="V9942" s="75">
        <f t="shared" si="9108"/>
        <v>830</v>
      </c>
      <c r="W9942" s="75">
        <f t="shared" si="9108"/>
        <v>830</v>
      </c>
      <c r="X9942" s="75">
        <f t="shared" si="9108"/>
        <v>10000</v>
      </c>
      <c r="Y9942" s="238">
        <f t="shared" si="9091"/>
        <v>100</v>
      </c>
    </row>
    <row r="9943" spans="1:25" s="76" customFormat="1">
      <c r="A9943" s="250" t="s">
        <v>2714</v>
      </c>
      <c r="B9943" s="250"/>
      <c r="C9943" s="250"/>
      <c r="D9943" s="250"/>
      <c r="E9943" s="250"/>
      <c r="F9943" s="250"/>
      <c r="G9943" s="250"/>
      <c r="H9943" s="250"/>
      <c r="I9943" s="75">
        <f t="shared" ref="I9943:P9943" si="9109">SUM(I669)</f>
        <v>0</v>
      </c>
      <c r="J9943" s="75">
        <f t="shared" si="9109"/>
        <v>0</v>
      </c>
      <c r="K9943" s="75">
        <f t="shared" si="9109"/>
        <v>0</v>
      </c>
      <c r="L9943" s="75">
        <f t="shared" si="9109"/>
        <v>0</v>
      </c>
      <c r="M9943" s="75">
        <f t="shared" si="9109"/>
        <v>0</v>
      </c>
      <c r="N9943" s="75">
        <f t="shared" si="9109"/>
        <v>0</v>
      </c>
      <c r="O9943" s="75">
        <f t="shared" si="9109"/>
        <v>0</v>
      </c>
      <c r="P9943" s="75">
        <f t="shared" si="9109"/>
        <v>0</v>
      </c>
      <c r="Q9943" s="75">
        <f t="shared" ref="Q9943:R9943" si="9110">SUM(Q669)</f>
        <v>0</v>
      </c>
      <c r="R9943" s="75">
        <f t="shared" si="9110"/>
        <v>0</v>
      </c>
      <c r="S9943" s="75">
        <f t="shared" ref="S9943" si="9111">SUM(S669)</f>
        <v>0</v>
      </c>
      <c r="T9943" s="75">
        <f t="shared" ref="T9943:X9943" si="9112">SUM(T669)</f>
        <v>0</v>
      </c>
      <c r="U9943" s="75">
        <f t="shared" si="9112"/>
        <v>0</v>
      </c>
      <c r="V9943" s="75">
        <f t="shared" si="9112"/>
        <v>0</v>
      </c>
      <c r="W9943" s="75">
        <f t="shared" si="9112"/>
        <v>0</v>
      </c>
      <c r="X9943" s="75">
        <f t="shared" si="9112"/>
        <v>0</v>
      </c>
      <c r="Y9943" s="238">
        <f t="shared" si="9091"/>
        <v>0</v>
      </c>
    </row>
    <row r="9944" spans="1:25" s="76" customFormat="1">
      <c r="A9944" s="250" t="s">
        <v>2689</v>
      </c>
      <c r="B9944" s="250"/>
      <c r="C9944" s="250"/>
      <c r="D9944" s="250"/>
      <c r="E9944" s="250"/>
      <c r="F9944" s="250"/>
      <c r="G9944" s="250"/>
      <c r="H9944" s="250"/>
      <c r="I9944" s="75">
        <f t="shared" ref="I9944:P9944" si="9113">SUM(I752)</f>
        <v>35000</v>
      </c>
      <c r="J9944" s="75">
        <f t="shared" si="9113"/>
        <v>24000</v>
      </c>
      <c r="K9944" s="75">
        <f t="shared" si="9113"/>
        <v>11000</v>
      </c>
      <c r="L9944" s="75">
        <f t="shared" si="9113"/>
        <v>11000</v>
      </c>
      <c r="M9944" s="75">
        <f t="shared" si="9113"/>
        <v>0</v>
      </c>
      <c r="N9944" s="75">
        <f t="shared" si="9113"/>
        <v>0</v>
      </c>
      <c r="O9944" s="75">
        <f t="shared" si="9113"/>
        <v>0</v>
      </c>
      <c r="P9944" s="75">
        <f t="shared" si="9113"/>
        <v>0</v>
      </c>
      <c r="Q9944" s="75">
        <f t="shared" ref="Q9944:R9944" si="9114">SUM(Q752)</f>
        <v>45000</v>
      </c>
      <c r="R9944" s="75">
        <f t="shared" si="9114"/>
        <v>34000</v>
      </c>
      <c r="S9944" s="75">
        <f t="shared" ref="S9944" si="9115">SUM(S752)</f>
        <v>28500</v>
      </c>
      <c r="T9944" s="75">
        <f t="shared" ref="T9944:X9944" si="9116">SUM(T752)</f>
        <v>5500</v>
      </c>
      <c r="U9944" s="75">
        <f t="shared" si="9116"/>
        <v>0</v>
      </c>
      <c r="V9944" s="75">
        <f t="shared" si="9116"/>
        <v>2500</v>
      </c>
      <c r="W9944" s="75">
        <f t="shared" si="9116"/>
        <v>3000</v>
      </c>
      <c r="X9944" s="75">
        <f t="shared" si="9116"/>
        <v>34000</v>
      </c>
      <c r="Y9944" s="238">
        <f t="shared" si="9091"/>
        <v>100</v>
      </c>
    </row>
    <row r="9945" spans="1:25" s="76" customFormat="1">
      <c r="A9945" s="250" t="s">
        <v>2715</v>
      </c>
      <c r="B9945" s="250"/>
      <c r="C9945" s="250"/>
      <c r="D9945" s="250"/>
      <c r="E9945" s="250"/>
      <c r="F9945" s="250"/>
      <c r="G9945" s="250"/>
      <c r="H9945" s="250"/>
      <c r="I9945" s="75">
        <f t="shared" ref="I9945:P9945" si="9117">SUM(I824)</f>
        <v>0</v>
      </c>
      <c r="J9945" s="75">
        <f t="shared" si="9117"/>
        <v>0</v>
      </c>
      <c r="K9945" s="75">
        <f t="shared" si="9117"/>
        <v>0</v>
      </c>
      <c r="L9945" s="75">
        <f t="shared" si="9117"/>
        <v>0</v>
      </c>
      <c r="M9945" s="75">
        <f t="shared" si="9117"/>
        <v>0</v>
      </c>
      <c r="N9945" s="75">
        <f t="shared" si="9117"/>
        <v>0</v>
      </c>
      <c r="O9945" s="75">
        <f t="shared" si="9117"/>
        <v>0</v>
      </c>
      <c r="P9945" s="75">
        <f t="shared" si="9117"/>
        <v>0</v>
      </c>
      <c r="Q9945" s="75">
        <f t="shared" ref="Q9945:R9945" si="9118">SUM(Q824)</f>
        <v>0</v>
      </c>
      <c r="R9945" s="75">
        <f t="shared" si="9118"/>
        <v>0</v>
      </c>
      <c r="S9945" s="75">
        <f t="shared" ref="S9945" si="9119">SUM(S824)</f>
        <v>0</v>
      </c>
      <c r="T9945" s="75">
        <f t="shared" ref="T9945:X9945" si="9120">SUM(T824)</f>
        <v>0</v>
      </c>
      <c r="U9945" s="75">
        <f t="shared" si="9120"/>
        <v>0</v>
      </c>
      <c r="V9945" s="75">
        <f t="shared" si="9120"/>
        <v>0</v>
      </c>
      <c r="W9945" s="75">
        <f t="shared" si="9120"/>
        <v>0</v>
      </c>
      <c r="X9945" s="75">
        <f t="shared" si="9120"/>
        <v>0</v>
      </c>
      <c r="Y9945" s="238">
        <f t="shared" si="9091"/>
        <v>0</v>
      </c>
    </row>
    <row r="9946" spans="1:25" s="76" customFormat="1">
      <c r="A9946" s="250" t="s">
        <v>2716</v>
      </c>
      <c r="B9946" s="250"/>
      <c r="C9946" s="250"/>
      <c r="D9946" s="250"/>
      <c r="E9946" s="250"/>
      <c r="F9946" s="250"/>
      <c r="G9946" s="250"/>
      <c r="H9946" s="250"/>
      <c r="I9946" s="75">
        <f t="shared" ref="I9946:P9946" si="9121">SUM(I914)</f>
        <v>15000</v>
      </c>
      <c r="J9946" s="75">
        <f t="shared" si="9121"/>
        <v>0</v>
      </c>
      <c r="K9946" s="75">
        <f t="shared" si="9121"/>
        <v>0</v>
      </c>
      <c r="L9946" s="75">
        <f t="shared" si="9121"/>
        <v>0</v>
      </c>
      <c r="M9946" s="75">
        <f t="shared" si="9121"/>
        <v>0</v>
      </c>
      <c r="N9946" s="75">
        <f t="shared" si="9121"/>
        <v>0</v>
      </c>
      <c r="O9946" s="75">
        <f t="shared" si="9121"/>
        <v>15000</v>
      </c>
      <c r="P9946" s="75">
        <f t="shared" si="9121"/>
        <v>0</v>
      </c>
      <c r="Q9946" s="75">
        <f t="shared" ref="Q9946:R9946" si="9122">SUM(Q914)</f>
        <v>15000</v>
      </c>
      <c r="R9946" s="75">
        <f t="shared" si="9122"/>
        <v>15000</v>
      </c>
      <c r="S9946" s="75">
        <f t="shared" ref="S9946" si="9123">SUM(S914)</f>
        <v>11500</v>
      </c>
      <c r="T9946" s="75">
        <f t="shared" ref="T9946:X9946" si="9124">SUM(T914)</f>
        <v>3500</v>
      </c>
      <c r="U9946" s="75">
        <f t="shared" si="9124"/>
        <v>1000</v>
      </c>
      <c r="V9946" s="75">
        <f t="shared" si="9124"/>
        <v>1000</v>
      </c>
      <c r="W9946" s="75">
        <f t="shared" si="9124"/>
        <v>1500</v>
      </c>
      <c r="X9946" s="75">
        <f t="shared" si="9124"/>
        <v>15000</v>
      </c>
      <c r="Y9946" s="238">
        <f t="shared" si="9091"/>
        <v>100</v>
      </c>
    </row>
    <row r="9947" spans="1:25" s="76" customFormat="1">
      <c r="A9947" s="250" t="s">
        <v>2717</v>
      </c>
      <c r="B9947" s="250"/>
      <c r="C9947" s="250"/>
      <c r="D9947" s="250"/>
      <c r="E9947" s="250"/>
      <c r="F9947" s="250"/>
      <c r="G9947" s="250"/>
      <c r="H9947" s="250"/>
      <c r="I9947" s="75">
        <f t="shared" ref="I9947:P9947" si="9125">SUM(I986)</f>
        <v>418400</v>
      </c>
      <c r="J9947" s="75">
        <f t="shared" si="9125"/>
        <v>413400</v>
      </c>
      <c r="K9947" s="75">
        <f t="shared" si="9125"/>
        <v>5000</v>
      </c>
      <c r="L9947" s="75">
        <f t="shared" si="9125"/>
        <v>5000</v>
      </c>
      <c r="M9947" s="75">
        <f t="shared" si="9125"/>
        <v>0</v>
      </c>
      <c r="N9947" s="75">
        <f t="shared" si="9125"/>
        <v>0</v>
      </c>
      <c r="O9947" s="75">
        <f t="shared" si="9125"/>
        <v>0</v>
      </c>
      <c r="P9947" s="75">
        <f t="shared" si="9125"/>
        <v>0</v>
      </c>
      <c r="Q9947" s="75">
        <f t="shared" ref="Q9947:R9947" si="9126">SUM(Q986)</f>
        <v>418400</v>
      </c>
      <c r="R9947" s="75">
        <f t="shared" si="9126"/>
        <v>413400</v>
      </c>
      <c r="S9947" s="75">
        <f t="shared" ref="S9947" si="9127">SUM(S986)</f>
        <v>310000</v>
      </c>
      <c r="T9947" s="75">
        <f t="shared" ref="T9947:X9947" si="9128">SUM(T986)</f>
        <v>103400</v>
      </c>
      <c r="U9947" s="75">
        <f t="shared" si="9128"/>
        <v>25000</v>
      </c>
      <c r="V9947" s="75">
        <f t="shared" si="9128"/>
        <v>25000</v>
      </c>
      <c r="W9947" s="75">
        <f t="shared" si="9128"/>
        <v>53400</v>
      </c>
      <c r="X9947" s="75">
        <f t="shared" si="9128"/>
        <v>413400</v>
      </c>
      <c r="Y9947" s="238">
        <f t="shared" si="9091"/>
        <v>100</v>
      </c>
    </row>
    <row r="9948" spans="1:25" s="76" customFormat="1">
      <c r="A9948" s="250" t="s">
        <v>2718</v>
      </c>
      <c r="B9948" s="250"/>
      <c r="C9948" s="250"/>
      <c r="D9948" s="250"/>
      <c r="E9948" s="250"/>
      <c r="F9948" s="250"/>
      <c r="G9948" s="250"/>
      <c r="H9948" s="250"/>
      <c r="I9948" s="75">
        <f t="shared" ref="I9948:P9948" si="9129">SUM(I1054)</f>
        <v>2260000</v>
      </c>
      <c r="J9948" s="75">
        <f t="shared" si="9129"/>
        <v>2260000</v>
      </c>
      <c r="K9948" s="75">
        <f t="shared" si="9129"/>
        <v>0</v>
      </c>
      <c r="L9948" s="75">
        <f t="shared" si="9129"/>
        <v>0</v>
      </c>
      <c r="M9948" s="75">
        <f t="shared" si="9129"/>
        <v>0</v>
      </c>
      <c r="N9948" s="75">
        <f t="shared" si="9129"/>
        <v>0</v>
      </c>
      <c r="O9948" s="75">
        <f t="shared" si="9129"/>
        <v>0</v>
      </c>
      <c r="P9948" s="75">
        <f t="shared" si="9129"/>
        <v>0</v>
      </c>
      <c r="Q9948" s="75">
        <f t="shared" ref="Q9948:R9948" si="9130">SUM(Q1054)</f>
        <v>3810000</v>
      </c>
      <c r="R9948" s="75">
        <f t="shared" si="9130"/>
        <v>3810000</v>
      </c>
      <c r="S9948" s="75">
        <f t="shared" ref="S9948" si="9131">SUM(S1054)</f>
        <v>385000</v>
      </c>
      <c r="T9948" s="75">
        <f t="shared" ref="T9948:X9948" si="9132">SUM(T1054)</f>
        <v>3425000</v>
      </c>
      <c r="U9948" s="75">
        <f t="shared" si="9132"/>
        <v>80000</v>
      </c>
      <c r="V9948" s="75">
        <f t="shared" si="9132"/>
        <v>325000</v>
      </c>
      <c r="W9948" s="75">
        <f t="shared" si="9132"/>
        <v>3020000</v>
      </c>
      <c r="X9948" s="75">
        <f t="shared" si="9132"/>
        <v>3810000</v>
      </c>
      <c r="Y9948" s="238">
        <f t="shared" si="9091"/>
        <v>100</v>
      </c>
    </row>
    <row r="9949" spans="1:25" s="76" customFormat="1">
      <c r="A9949" s="250" t="s">
        <v>2719</v>
      </c>
      <c r="B9949" s="250"/>
      <c r="C9949" s="250"/>
      <c r="D9949" s="250"/>
      <c r="E9949" s="250"/>
      <c r="F9949" s="250"/>
      <c r="G9949" s="250"/>
      <c r="H9949" s="250"/>
      <c r="I9949" s="75">
        <f t="shared" ref="I9949:P9949" si="9133">SUM(I1116)</f>
        <v>8000</v>
      </c>
      <c r="J9949" s="75">
        <f t="shared" si="9133"/>
        <v>8000</v>
      </c>
      <c r="K9949" s="75">
        <f t="shared" si="9133"/>
        <v>0</v>
      </c>
      <c r="L9949" s="75">
        <f t="shared" si="9133"/>
        <v>0</v>
      </c>
      <c r="M9949" s="75">
        <f t="shared" si="9133"/>
        <v>0</v>
      </c>
      <c r="N9949" s="75">
        <f t="shared" si="9133"/>
        <v>0</v>
      </c>
      <c r="O9949" s="75">
        <f t="shared" si="9133"/>
        <v>0</v>
      </c>
      <c r="P9949" s="75">
        <f t="shared" si="9133"/>
        <v>0</v>
      </c>
      <c r="Q9949" s="75">
        <f t="shared" ref="Q9949:R9949" si="9134">SUM(Q1116)</f>
        <v>8000</v>
      </c>
      <c r="R9949" s="75">
        <f t="shared" si="9134"/>
        <v>8000</v>
      </c>
      <c r="S9949" s="75">
        <f t="shared" ref="S9949" si="9135">SUM(S1116)</f>
        <v>8000</v>
      </c>
      <c r="T9949" s="75">
        <f t="shared" ref="T9949:X9949" si="9136">SUM(T1116)</f>
        <v>0</v>
      </c>
      <c r="U9949" s="75">
        <f t="shared" si="9136"/>
        <v>0</v>
      </c>
      <c r="V9949" s="75">
        <f t="shared" si="9136"/>
        <v>0</v>
      </c>
      <c r="W9949" s="75">
        <f t="shared" si="9136"/>
        <v>0</v>
      </c>
      <c r="X9949" s="75">
        <f t="shared" si="9136"/>
        <v>8000</v>
      </c>
      <c r="Y9949" s="238">
        <f t="shared" si="9091"/>
        <v>100</v>
      </c>
    </row>
    <row r="9950" spans="1:25" s="76" customFormat="1">
      <c r="A9950" s="250" t="s">
        <v>2720</v>
      </c>
      <c r="B9950" s="250"/>
      <c r="C9950" s="250"/>
      <c r="D9950" s="250"/>
      <c r="E9950" s="250"/>
      <c r="F9950" s="250"/>
      <c r="G9950" s="250"/>
      <c r="H9950" s="250"/>
      <c r="I9950" s="75">
        <f t="shared" ref="I9950:P9950" si="9137">SUM(I1223)</f>
        <v>0</v>
      </c>
      <c r="J9950" s="75">
        <f t="shared" si="9137"/>
        <v>0</v>
      </c>
      <c r="K9950" s="75">
        <f t="shared" si="9137"/>
        <v>0</v>
      </c>
      <c r="L9950" s="75">
        <f t="shared" si="9137"/>
        <v>0</v>
      </c>
      <c r="M9950" s="75">
        <f t="shared" si="9137"/>
        <v>0</v>
      </c>
      <c r="N9950" s="75">
        <f t="shared" si="9137"/>
        <v>0</v>
      </c>
      <c r="O9950" s="75">
        <f t="shared" si="9137"/>
        <v>0</v>
      </c>
      <c r="P9950" s="75">
        <f t="shared" si="9137"/>
        <v>0</v>
      </c>
      <c r="Q9950" s="75">
        <f t="shared" ref="Q9950:R9950" si="9138">SUM(Q1223)</f>
        <v>0</v>
      </c>
      <c r="R9950" s="75">
        <f t="shared" si="9138"/>
        <v>0</v>
      </c>
      <c r="S9950" s="75">
        <f t="shared" ref="S9950" si="9139">SUM(S1223)</f>
        <v>0</v>
      </c>
      <c r="T9950" s="75">
        <f t="shared" ref="T9950:X9950" si="9140">SUM(T1223)</f>
        <v>0</v>
      </c>
      <c r="U9950" s="75">
        <f t="shared" si="9140"/>
        <v>0</v>
      </c>
      <c r="V9950" s="75">
        <f t="shared" si="9140"/>
        <v>0</v>
      </c>
      <c r="W9950" s="75">
        <f t="shared" si="9140"/>
        <v>0</v>
      </c>
      <c r="X9950" s="75">
        <f t="shared" si="9140"/>
        <v>0</v>
      </c>
      <c r="Y9950" s="238">
        <f t="shared" si="9091"/>
        <v>0</v>
      </c>
    </row>
    <row r="9951" spans="1:25" s="76" customFormat="1">
      <c r="A9951" s="250" t="s">
        <v>2692</v>
      </c>
      <c r="B9951" s="250"/>
      <c r="C9951" s="250"/>
      <c r="D9951" s="250"/>
      <c r="E9951" s="250"/>
      <c r="F9951" s="250"/>
      <c r="G9951" s="250"/>
      <c r="H9951" s="250"/>
      <c r="I9951" s="75">
        <f t="shared" ref="I9951:P9951" si="9141">SUM(I1276)</f>
        <v>133000</v>
      </c>
      <c r="J9951" s="75">
        <f t="shared" si="9141"/>
        <v>33000</v>
      </c>
      <c r="K9951" s="75">
        <f t="shared" si="9141"/>
        <v>100000</v>
      </c>
      <c r="L9951" s="75">
        <f t="shared" si="9141"/>
        <v>0</v>
      </c>
      <c r="M9951" s="75">
        <f t="shared" si="9141"/>
        <v>0</v>
      </c>
      <c r="N9951" s="75">
        <f t="shared" si="9141"/>
        <v>100000</v>
      </c>
      <c r="O9951" s="75">
        <f t="shared" si="9141"/>
        <v>0</v>
      </c>
      <c r="P9951" s="75">
        <f t="shared" si="9141"/>
        <v>0</v>
      </c>
      <c r="Q9951" s="75">
        <f t="shared" ref="Q9951:R9951" si="9142">SUM(Q1276)</f>
        <v>128000</v>
      </c>
      <c r="R9951" s="75">
        <f t="shared" si="9142"/>
        <v>28000</v>
      </c>
      <c r="S9951" s="75">
        <f t="shared" ref="S9951" si="9143">SUM(S1276)</f>
        <v>27300</v>
      </c>
      <c r="T9951" s="75">
        <f t="shared" ref="T9951:X9951" si="9144">SUM(T1276)</f>
        <v>700</v>
      </c>
      <c r="U9951" s="75">
        <f t="shared" si="9144"/>
        <v>700</v>
      </c>
      <c r="V9951" s="75">
        <f t="shared" si="9144"/>
        <v>0</v>
      </c>
      <c r="W9951" s="75">
        <f t="shared" si="9144"/>
        <v>0</v>
      </c>
      <c r="X9951" s="75">
        <f t="shared" si="9144"/>
        <v>28000</v>
      </c>
      <c r="Y9951" s="238">
        <f t="shared" si="9091"/>
        <v>100</v>
      </c>
    </row>
    <row r="9952" spans="1:25" s="76" customFormat="1">
      <c r="A9952" s="250" t="s">
        <v>2721</v>
      </c>
      <c r="B9952" s="250"/>
      <c r="C9952" s="250"/>
      <c r="D9952" s="250"/>
      <c r="E9952" s="250"/>
      <c r="F9952" s="250"/>
      <c r="G9952" s="250"/>
      <c r="H9952" s="250"/>
      <c r="I9952" s="75">
        <f t="shared" ref="I9952:P9952" si="9145">SUM(I1327)</f>
        <v>0</v>
      </c>
      <c r="J9952" s="75">
        <f t="shared" si="9145"/>
        <v>0</v>
      </c>
      <c r="K9952" s="75">
        <f t="shared" si="9145"/>
        <v>0</v>
      </c>
      <c r="L9952" s="75">
        <f t="shared" si="9145"/>
        <v>0</v>
      </c>
      <c r="M9952" s="75">
        <f t="shared" si="9145"/>
        <v>0</v>
      </c>
      <c r="N9952" s="75">
        <f t="shared" si="9145"/>
        <v>0</v>
      </c>
      <c r="O9952" s="75">
        <f t="shared" si="9145"/>
        <v>0</v>
      </c>
      <c r="P9952" s="75">
        <f t="shared" si="9145"/>
        <v>0</v>
      </c>
      <c r="Q9952" s="75">
        <f t="shared" ref="Q9952:R9952" si="9146">SUM(Q1327)</f>
        <v>0</v>
      </c>
      <c r="R9952" s="75">
        <f t="shared" si="9146"/>
        <v>0</v>
      </c>
      <c r="S9952" s="75">
        <f t="shared" ref="S9952" si="9147">SUM(S1327)</f>
        <v>0</v>
      </c>
      <c r="T9952" s="75">
        <f t="shared" ref="T9952:X9952" si="9148">SUM(T1327)</f>
        <v>0</v>
      </c>
      <c r="U9952" s="75">
        <f t="shared" si="9148"/>
        <v>0</v>
      </c>
      <c r="V9952" s="75">
        <f t="shared" si="9148"/>
        <v>0</v>
      </c>
      <c r="W9952" s="75">
        <f t="shared" si="9148"/>
        <v>0</v>
      </c>
      <c r="X9952" s="75">
        <f t="shared" si="9148"/>
        <v>0</v>
      </c>
      <c r="Y9952" s="238">
        <f t="shared" si="9091"/>
        <v>0</v>
      </c>
    </row>
    <row r="9953" spans="1:25" s="76" customFormat="1">
      <c r="A9953" s="250" t="s">
        <v>2722</v>
      </c>
      <c r="B9953" s="250"/>
      <c r="C9953" s="250"/>
      <c r="D9953" s="250"/>
      <c r="E9953" s="250"/>
      <c r="F9953" s="250"/>
      <c r="G9953" s="250"/>
      <c r="H9953" s="250"/>
      <c r="I9953" s="75"/>
      <c r="J9953" s="75"/>
      <c r="K9953" s="75"/>
      <c r="L9953" s="75"/>
      <c r="M9953" s="75"/>
      <c r="N9953" s="75"/>
      <c r="O9953" s="75"/>
      <c r="P9953" s="75"/>
      <c r="Q9953" s="75">
        <v>0</v>
      </c>
      <c r="R9953" s="75"/>
      <c r="S9953" s="75"/>
      <c r="T9953" s="75"/>
      <c r="U9953" s="75"/>
      <c r="V9953" s="75"/>
      <c r="W9953" s="75"/>
      <c r="X9953" s="75"/>
      <c r="Y9953" s="238">
        <f t="shared" si="9091"/>
        <v>0</v>
      </c>
    </row>
    <row r="9954" spans="1:25" s="76" customFormat="1">
      <c r="A9954" s="250" t="s">
        <v>2788</v>
      </c>
      <c r="B9954" s="250"/>
      <c r="C9954" s="250"/>
      <c r="D9954" s="250"/>
      <c r="E9954" s="250"/>
      <c r="F9954" s="250"/>
      <c r="G9954" s="250"/>
      <c r="H9954" s="250"/>
      <c r="I9954" s="75">
        <f t="shared" ref="I9954:P9954" si="9149">SUM(I1479)</f>
        <v>3000</v>
      </c>
      <c r="J9954" s="75">
        <f t="shared" si="9149"/>
        <v>3000</v>
      </c>
      <c r="K9954" s="75">
        <f t="shared" si="9149"/>
        <v>0</v>
      </c>
      <c r="L9954" s="75">
        <f t="shared" si="9149"/>
        <v>0</v>
      </c>
      <c r="M9954" s="75">
        <f t="shared" si="9149"/>
        <v>0</v>
      </c>
      <c r="N9954" s="75">
        <f t="shared" si="9149"/>
        <v>0</v>
      </c>
      <c r="O9954" s="75">
        <f t="shared" si="9149"/>
        <v>0</v>
      </c>
      <c r="P9954" s="75">
        <f t="shared" si="9149"/>
        <v>0</v>
      </c>
      <c r="Q9954" s="75">
        <f t="shared" ref="Q9954:R9954" si="9150">SUM(Q1479)</f>
        <v>11771</v>
      </c>
      <c r="R9954" s="75">
        <f t="shared" si="9150"/>
        <v>10000</v>
      </c>
      <c r="S9954" s="75">
        <f t="shared" ref="S9954" si="9151">SUM(S1479)</f>
        <v>10000</v>
      </c>
      <c r="T9954" s="75">
        <f t="shared" ref="T9954:X9954" si="9152">SUM(T1479)</f>
        <v>0</v>
      </c>
      <c r="U9954" s="75">
        <f t="shared" si="9152"/>
        <v>0</v>
      </c>
      <c r="V9954" s="75">
        <f t="shared" si="9152"/>
        <v>0</v>
      </c>
      <c r="W9954" s="75">
        <f t="shared" si="9152"/>
        <v>0</v>
      </c>
      <c r="X9954" s="75">
        <f t="shared" si="9152"/>
        <v>10000</v>
      </c>
      <c r="Y9954" s="238">
        <f t="shared" si="9091"/>
        <v>100</v>
      </c>
    </row>
    <row r="9955" spans="1:25" s="76" customFormat="1">
      <c r="A9955" s="250" t="s">
        <v>2723</v>
      </c>
      <c r="B9955" s="250"/>
      <c r="C9955" s="250"/>
      <c r="D9955" s="250"/>
      <c r="E9955" s="250"/>
      <c r="F9955" s="250"/>
      <c r="G9955" s="250"/>
      <c r="H9955" s="250"/>
      <c r="I9955" s="75">
        <f t="shared" ref="I9955:P9955" si="9153">SUM(I1575)</f>
        <v>2652248</v>
      </c>
      <c r="J9955" s="75">
        <f t="shared" si="9153"/>
        <v>809169</v>
      </c>
      <c r="K9955" s="75">
        <f t="shared" si="9153"/>
        <v>1843079</v>
      </c>
      <c r="L9955" s="75">
        <f t="shared" si="9153"/>
        <v>1690490</v>
      </c>
      <c r="M9955" s="75">
        <f t="shared" si="9153"/>
        <v>3100</v>
      </c>
      <c r="N9955" s="75">
        <f t="shared" si="9153"/>
        <v>149489</v>
      </c>
      <c r="O9955" s="75">
        <f t="shared" si="9153"/>
        <v>0</v>
      </c>
      <c r="P9955" s="75">
        <f t="shared" si="9153"/>
        <v>0</v>
      </c>
      <c r="Q9955" s="75">
        <f t="shared" ref="Q9955:R9955" si="9154">SUM(Q1575)</f>
        <v>3105299</v>
      </c>
      <c r="R9955" s="75">
        <f t="shared" si="9154"/>
        <v>805758</v>
      </c>
      <c r="S9955" s="75">
        <f t="shared" ref="S9955" si="9155">SUM(S1575)</f>
        <v>636686</v>
      </c>
      <c r="T9955" s="75">
        <f t="shared" ref="T9955:X9955" si="9156">SUM(T1575)</f>
        <v>169072</v>
      </c>
      <c r="U9955" s="75">
        <f t="shared" si="9156"/>
        <v>72868</v>
      </c>
      <c r="V9955" s="75">
        <f t="shared" si="9156"/>
        <v>60332</v>
      </c>
      <c r="W9955" s="75">
        <f t="shared" si="9156"/>
        <v>35872</v>
      </c>
      <c r="X9955" s="75">
        <f t="shared" si="9156"/>
        <v>805758</v>
      </c>
      <c r="Y9955" s="238">
        <f t="shared" si="9091"/>
        <v>100</v>
      </c>
    </row>
    <row r="9956" spans="1:25" s="76" customFormat="1">
      <c r="A9956" s="250" t="s">
        <v>2724</v>
      </c>
      <c r="B9956" s="250"/>
      <c r="C9956" s="250"/>
      <c r="D9956" s="250"/>
      <c r="E9956" s="250"/>
      <c r="F9956" s="250"/>
      <c r="G9956" s="250"/>
      <c r="H9956" s="250"/>
      <c r="I9956" s="75">
        <f t="shared" ref="I9956:P9956" si="9157">SUM(I4491)</f>
        <v>737184</v>
      </c>
      <c r="J9956" s="75">
        <f t="shared" si="9157"/>
        <v>359264</v>
      </c>
      <c r="K9956" s="75">
        <f t="shared" si="9157"/>
        <v>377920</v>
      </c>
      <c r="L9956" s="75">
        <f t="shared" si="9157"/>
        <v>374420</v>
      </c>
      <c r="M9956" s="75">
        <f t="shared" si="9157"/>
        <v>1000</v>
      </c>
      <c r="N9956" s="75">
        <f t="shared" si="9157"/>
        <v>2500</v>
      </c>
      <c r="O9956" s="75">
        <f t="shared" si="9157"/>
        <v>0</v>
      </c>
      <c r="P9956" s="75">
        <f t="shared" si="9157"/>
        <v>0</v>
      </c>
      <c r="Q9956" s="75">
        <f t="shared" ref="Q9956:R9956" si="9158">SUM(Q4491)</f>
        <v>741127</v>
      </c>
      <c r="R9956" s="75">
        <f t="shared" si="9158"/>
        <v>354484</v>
      </c>
      <c r="S9956" s="75">
        <f t="shared" ref="S9956" si="9159">SUM(S4491)</f>
        <v>310386</v>
      </c>
      <c r="T9956" s="75">
        <f t="shared" ref="T9956:X9956" si="9160">SUM(T4491)</f>
        <v>44098</v>
      </c>
      <c r="U9956" s="75">
        <f t="shared" si="9160"/>
        <v>23041</v>
      </c>
      <c r="V9956" s="75">
        <f t="shared" si="9160"/>
        <v>11035</v>
      </c>
      <c r="W9956" s="75">
        <f t="shared" si="9160"/>
        <v>10022</v>
      </c>
      <c r="X9956" s="75">
        <f t="shared" si="9160"/>
        <v>354484</v>
      </c>
      <c r="Y9956" s="238">
        <f t="shared" si="9091"/>
        <v>100</v>
      </c>
    </row>
    <row r="9957" spans="1:25" s="76" customFormat="1">
      <c r="A9957" s="250" t="s">
        <v>2725</v>
      </c>
      <c r="B9957" s="250"/>
      <c r="C9957" s="250"/>
      <c r="D9957" s="250"/>
      <c r="E9957" s="250"/>
      <c r="F9957" s="250"/>
      <c r="G9957" s="250"/>
      <c r="H9957" s="250"/>
      <c r="I9957" s="75">
        <f t="shared" ref="I9957:P9957" si="9161">SUM(I5956)</f>
        <v>1092500</v>
      </c>
      <c r="J9957" s="75">
        <f t="shared" si="9161"/>
        <v>1058500</v>
      </c>
      <c r="K9957" s="75">
        <f t="shared" si="9161"/>
        <v>34000</v>
      </c>
      <c r="L9957" s="75">
        <f t="shared" si="9161"/>
        <v>30000</v>
      </c>
      <c r="M9957" s="75">
        <f t="shared" si="9161"/>
        <v>0</v>
      </c>
      <c r="N9957" s="75">
        <f t="shared" si="9161"/>
        <v>4000</v>
      </c>
      <c r="O9957" s="75">
        <f t="shared" si="9161"/>
        <v>0</v>
      </c>
      <c r="P9957" s="75">
        <f t="shared" si="9161"/>
        <v>0</v>
      </c>
      <c r="Q9957" s="75">
        <f t="shared" ref="Q9957:R9957" si="9162">SUM(Q5956)</f>
        <v>1093477</v>
      </c>
      <c r="R9957" s="75">
        <f t="shared" si="9162"/>
        <v>1058500</v>
      </c>
      <c r="S9957" s="75">
        <f t="shared" ref="S9957" si="9163">SUM(S5956)</f>
        <v>670000</v>
      </c>
      <c r="T9957" s="75">
        <f t="shared" ref="T9957:X9957" si="9164">SUM(T5956)</f>
        <v>388500</v>
      </c>
      <c r="U9957" s="75">
        <f t="shared" si="9164"/>
        <v>180000</v>
      </c>
      <c r="V9957" s="75">
        <f t="shared" si="9164"/>
        <v>110000</v>
      </c>
      <c r="W9957" s="75">
        <f t="shared" si="9164"/>
        <v>98500</v>
      </c>
      <c r="X9957" s="75">
        <f t="shared" si="9164"/>
        <v>1058500</v>
      </c>
      <c r="Y9957" s="238">
        <f t="shared" si="9091"/>
        <v>100</v>
      </c>
    </row>
    <row r="9958" spans="1:25" s="76" customFormat="1">
      <c r="A9958" s="250" t="s">
        <v>2694</v>
      </c>
      <c r="B9958" s="250"/>
      <c r="C9958" s="250"/>
      <c r="D9958" s="250"/>
      <c r="E9958" s="250"/>
      <c r="F9958" s="250"/>
      <c r="G9958" s="250"/>
      <c r="H9958" s="250"/>
      <c r="I9958" s="75">
        <f t="shared" ref="I9958:P9958" si="9165">SUM(I5997)</f>
        <v>5000</v>
      </c>
      <c r="J9958" s="75">
        <f t="shared" si="9165"/>
        <v>5000</v>
      </c>
      <c r="K9958" s="75">
        <f t="shared" si="9165"/>
        <v>0</v>
      </c>
      <c r="L9958" s="75">
        <f t="shared" si="9165"/>
        <v>0</v>
      </c>
      <c r="M9958" s="75">
        <f t="shared" si="9165"/>
        <v>0</v>
      </c>
      <c r="N9958" s="75">
        <f t="shared" si="9165"/>
        <v>0</v>
      </c>
      <c r="O9958" s="75">
        <f t="shared" si="9165"/>
        <v>0</v>
      </c>
      <c r="P9958" s="75">
        <f t="shared" si="9165"/>
        <v>0</v>
      </c>
      <c r="Q9958" s="75">
        <f t="shared" ref="Q9958:R9958" si="9166">SUM(Q5997)</f>
        <v>19000</v>
      </c>
      <c r="R9958" s="75">
        <f t="shared" si="9166"/>
        <v>19000</v>
      </c>
      <c r="S9958" s="75">
        <f t="shared" ref="S9958" si="9167">SUM(S5997)</f>
        <v>19000</v>
      </c>
      <c r="T9958" s="75">
        <f t="shared" ref="T9958:X9958" si="9168">SUM(T5997)</f>
        <v>0</v>
      </c>
      <c r="U9958" s="75">
        <f t="shared" si="9168"/>
        <v>0</v>
      </c>
      <c r="V9958" s="75">
        <f t="shared" si="9168"/>
        <v>0</v>
      </c>
      <c r="W9958" s="75">
        <f t="shared" si="9168"/>
        <v>0</v>
      </c>
      <c r="X9958" s="75">
        <f t="shared" si="9168"/>
        <v>19000</v>
      </c>
      <c r="Y9958" s="238">
        <f t="shared" si="9091"/>
        <v>100</v>
      </c>
    </row>
    <row r="9959" spans="1:25" s="76" customFormat="1">
      <c r="A9959" s="250" t="s">
        <v>2726</v>
      </c>
      <c r="B9959" s="250"/>
      <c r="C9959" s="250"/>
      <c r="D9959" s="250"/>
      <c r="E9959" s="250"/>
      <c r="F9959" s="250"/>
      <c r="G9959" s="250"/>
      <c r="H9959" s="250"/>
      <c r="I9959" s="75"/>
      <c r="J9959" s="75"/>
      <c r="K9959" s="75"/>
      <c r="L9959" s="75"/>
      <c r="M9959" s="75"/>
      <c r="N9959" s="75"/>
      <c r="O9959" s="75"/>
      <c r="P9959" s="75"/>
      <c r="Q9959" s="75">
        <v>0</v>
      </c>
      <c r="R9959" s="75"/>
      <c r="S9959" s="75"/>
      <c r="T9959" s="75"/>
      <c r="U9959" s="75"/>
      <c r="V9959" s="75"/>
      <c r="W9959" s="75"/>
      <c r="X9959" s="75"/>
      <c r="Y9959" s="238">
        <f t="shared" si="9091"/>
        <v>0</v>
      </c>
    </row>
    <row r="9960" spans="1:25" s="76" customFormat="1">
      <c r="A9960" s="250" t="s">
        <v>2727</v>
      </c>
      <c r="B9960" s="250"/>
      <c r="C9960" s="250"/>
      <c r="D9960" s="250"/>
      <c r="E9960" s="250"/>
      <c r="F9960" s="250"/>
      <c r="G9960" s="250"/>
      <c r="H9960" s="250"/>
      <c r="I9960" s="75">
        <f t="shared" ref="I9960:X9960" si="9169">SUM(I6099)</f>
        <v>290825</v>
      </c>
      <c r="J9960" s="75">
        <f t="shared" si="9169"/>
        <v>204825</v>
      </c>
      <c r="K9960" s="75">
        <f t="shared" si="9169"/>
        <v>86000</v>
      </c>
      <c r="L9960" s="75">
        <f t="shared" si="9169"/>
        <v>60000</v>
      </c>
      <c r="M9960" s="75">
        <f t="shared" si="9169"/>
        <v>19000</v>
      </c>
      <c r="N9960" s="75">
        <f t="shared" si="9169"/>
        <v>7000</v>
      </c>
      <c r="O9960" s="75">
        <f t="shared" si="9169"/>
        <v>0</v>
      </c>
      <c r="P9960" s="75">
        <f t="shared" si="9169"/>
        <v>0</v>
      </c>
      <c r="Q9960" s="75">
        <f t="shared" si="9169"/>
        <v>369344</v>
      </c>
      <c r="R9960" s="75">
        <f t="shared" si="9169"/>
        <v>270135</v>
      </c>
      <c r="S9960" s="75">
        <f t="shared" si="9169"/>
        <v>254715</v>
      </c>
      <c r="T9960" s="75">
        <f t="shared" si="9169"/>
        <v>15420</v>
      </c>
      <c r="U9960" s="75">
        <f t="shared" si="9169"/>
        <v>5957</v>
      </c>
      <c r="V9960" s="75">
        <f t="shared" si="9169"/>
        <v>3357</v>
      </c>
      <c r="W9960" s="75">
        <f t="shared" si="9169"/>
        <v>6106</v>
      </c>
      <c r="X9960" s="75">
        <f t="shared" si="9169"/>
        <v>270135</v>
      </c>
      <c r="Y9960" s="238">
        <f t="shared" si="9091"/>
        <v>100</v>
      </c>
    </row>
    <row r="9961" spans="1:25" s="76" customFormat="1">
      <c r="A9961" s="250" t="s">
        <v>2728</v>
      </c>
      <c r="B9961" s="250"/>
      <c r="C9961" s="250"/>
      <c r="D9961" s="250"/>
      <c r="E9961" s="250"/>
      <c r="F9961" s="250"/>
      <c r="G9961" s="250"/>
      <c r="H9961" s="250"/>
      <c r="I9961" s="75"/>
      <c r="J9961" s="75"/>
      <c r="K9961" s="75"/>
      <c r="L9961" s="75"/>
      <c r="M9961" s="75"/>
      <c r="N9961" s="75"/>
      <c r="O9961" s="75"/>
      <c r="P9961" s="75"/>
      <c r="Q9961" s="75">
        <v>0</v>
      </c>
      <c r="R9961" s="75"/>
      <c r="S9961" s="75"/>
      <c r="T9961" s="75"/>
      <c r="U9961" s="75"/>
      <c r="V9961" s="75"/>
      <c r="W9961" s="75"/>
      <c r="X9961" s="75"/>
      <c r="Y9961" s="238">
        <f t="shared" si="9091"/>
        <v>0</v>
      </c>
    </row>
    <row r="9962" spans="1:25" s="76" customFormat="1">
      <c r="A9962" s="250" t="s">
        <v>2729</v>
      </c>
      <c r="B9962" s="250"/>
      <c r="C9962" s="250"/>
      <c r="D9962" s="250"/>
      <c r="E9962" s="250"/>
      <c r="F9962" s="250"/>
      <c r="G9962" s="250"/>
      <c r="H9962" s="250"/>
      <c r="I9962" s="75">
        <f t="shared" ref="I9962:P9962" si="9170">SUM(I6775)</f>
        <v>867102</v>
      </c>
      <c r="J9962" s="75">
        <f t="shared" si="9170"/>
        <v>847102</v>
      </c>
      <c r="K9962" s="75">
        <f t="shared" si="9170"/>
        <v>20000</v>
      </c>
      <c r="L9962" s="75">
        <f t="shared" si="9170"/>
        <v>0</v>
      </c>
      <c r="M9962" s="75">
        <f t="shared" si="9170"/>
        <v>20000</v>
      </c>
      <c r="N9962" s="75">
        <f t="shared" si="9170"/>
        <v>0</v>
      </c>
      <c r="O9962" s="75">
        <f t="shared" si="9170"/>
        <v>0</v>
      </c>
      <c r="P9962" s="75">
        <f t="shared" si="9170"/>
        <v>0</v>
      </c>
      <c r="Q9962" s="75">
        <f t="shared" ref="Q9962:R9962" si="9171">SUM(Q6775)</f>
        <v>1168286</v>
      </c>
      <c r="R9962" s="75">
        <f t="shared" si="9171"/>
        <v>798479</v>
      </c>
      <c r="S9962" s="75">
        <f t="shared" ref="S9962" si="9172">SUM(S6775)</f>
        <v>702350</v>
      </c>
      <c r="T9962" s="75">
        <f t="shared" ref="T9962:X9962" si="9173">SUM(T6775)</f>
        <v>96129</v>
      </c>
      <c r="U9962" s="75">
        <f t="shared" si="9173"/>
        <v>36604</v>
      </c>
      <c r="V9962" s="75">
        <f t="shared" si="9173"/>
        <v>36571</v>
      </c>
      <c r="W9962" s="75">
        <f t="shared" si="9173"/>
        <v>22954</v>
      </c>
      <c r="X9962" s="75">
        <f t="shared" si="9173"/>
        <v>798479</v>
      </c>
      <c r="Y9962" s="238">
        <f t="shared" si="9091"/>
        <v>100</v>
      </c>
    </row>
    <row r="9963" spans="1:25" s="76" customFormat="1">
      <c r="A9963" s="250" t="s">
        <v>2730</v>
      </c>
      <c r="B9963" s="250"/>
      <c r="C9963" s="250"/>
      <c r="D9963" s="250"/>
      <c r="E9963" s="250"/>
      <c r="F9963" s="250"/>
      <c r="G9963" s="250"/>
      <c r="H9963" s="250"/>
      <c r="I9963" s="75">
        <f t="shared" ref="I9963:P9963" si="9174">SUM(I7099)</f>
        <v>418560</v>
      </c>
      <c r="J9963" s="75">
        <f t="shared" si="9174"/>
        <v>418560</v>
      </c>
      <c r="K9963" s="75">
        <f t="shared" si="9174"/>
        <v>0</v>
      </c>
      <c r="L9963" s="75">
        <f t="shared" si="9174"/>
        <v>0</v>
      </c>
      <c r="M9963" s="75">
        <f t="shared" si="9174"/>
        <v>0</v>
      </c>
      <c r="N9963" s="75">
        <f t="shared" si="9174"/>
        <v>0</v>
      </c>
      <c r="O9963" s="75">
        <f t="shared" si="9174"/>
        <v>0</v>
      </c>
      <c r="P9963" s="75">
        <f t="shared" si="9174"/>
        <v>0</v>
      </c>
      <c r="Q9963" s="75">
        <f t="shared" ref="Q9963:R9963" si="9175">SUM(Q7099)</f>
        <v>418560</v>
      </c>
      <c r="R9963" s="75">
        <f t="shared" si="9175"/>
        <v>418560</v>
      </c>
      <c r="S9963" s="75">
        <f t="shared" ref="S9963" si="9176">SUM(S7099)</f>
        <v>315300</v>
      </c>
      <c r="T9963" s="75">
        <f t="shared" ref="T9963:X9963" si="9177">SUM(T7099)</f>
        <v>103260</v>
      </c>
      <c r="U9963" s="75">
        <f t="shared" si="9177"/>
        <v>50000</v>
      </c>
      <c r="V9963" s="75">
        <f t="shared" si="9177"/>
        <v>40000</v>
      </c>
      <c r="W9963" s="75">
        <f t="shared" si="9177"/>
        <v>13260</v>
      </c>
      <c r="X9963" s="75">
        <f t="shared" si="9177"/>
        <v>418560</v>
      </c>
      <c r="Y9963" s="238">
        <f t="shared" si="9091"/>
        <v>100</v>
      </c>
    </row>
    <row r="9964" spans="1:25" s="76" customFormat="1">
      <c r="A9964" s="250" t="s">
        <v>2731</v>
      </c>
      <c r="B9964" s="250"/>
      <c r="C9964" s="250"/>
      <c r="D9964" s="250"/>
      <c r="E9964" s="250"/>
      <c r="F9964" s="250"/>
      <c r="G9964" s="250"/>
      <c r="H9964" s="250"/>
      <c r="I9964" s="75">
        <f t="shared" ref="I9964:P9964" si="9178">SUM(I7157)</f>
        <v>20000</v>
      </c>
      <c r="J9964" s="75">
        <f t="shared" si="9178"/>
        <v>20000</v>
      </c>
      <c r="K9964" s="75">
        <f t="shared" si="9178"/>
        <v>0</v>
      </c>
      <c r="L9964" s="75">
        <f t="shared" si="9178"/>
        <v>0</v>
      </c>
      <c r="M9964" s="75">
        <f t="shared" si="9178"/>
        <v>0</v>
      </c>
      <c r="N9964" s="75">
        <f t="shared" si="9178"/>
        <v>0</v>
      </c>
      <c r="O9964" s="75">
        <f t="shared" si="9178"/>
        <v>0</v>
      </c>
      <c r="P9964" s="75">
        <f t="shared" si="9178"/>
        <v>0</v>
      </c>
      <c r="Q9964" s="75">
        <f t="shared" ref="Q9964:R9964" si="9179">SUM(Q7157)</f>
        <v>30000</v>
      </c>
      <c r="R9964" s="75">
        <f t="shared" si="9179"/>
        <v>30000</v>
      </c>
      <c r="S9964" s="75">
        <f t="shared" ref="S9964" si="9180">SUM(S7157)</f>
        <v>21000</v>
      </c>
      <c r="T9964" s="75">
        <f t="shared" ref="T9964:X9964" si="9181">SUM(T7157)</f>
        <v>9000</v>
      </c>
      <c r="U9964" s="75">
        <f t="shared" si="9181"/>
        <v>3000</v>
      </c>
      <c r="V9964" s="75">
        <f t="shared" si="9181"/>
        <v>3000</v>
      </c>
      <c r="W9964" s="75">
        <f t="shared" si="9181"/>
        <v>3000</v>
      </c>
      <c r="X9964" s="75">
        <f t="shared" si="9181"/>
        <v>30000</v>
      </c>
      <c r="Y9964" s="238">
        <f t="shared" si="9091"/>
        <v>100</v>
      </c>
    </row>
    <row r="9965" spans="1:25" s="76" customFormat="1">
      <c r="A9965" s="250" t="s">
        <v>2732</v>
      </c>
      <c r="B9965" s="250"/>
      <c r="C9965" s="250"/>
      <c r="D9965" s="250"/>
      <c r="E9965" s="250"/>
      <c r="F9965" s="250"/>
      <c r="G9965" s="250"/>
      <c r="H9965" s="250"/>
      <c r="I9965" s="75">
        <f t="shared" ref="I9965:P9965" si="9182">SUM(I7246)</f>
        <v>110000</v>
      </c>
      <c r="J9965" s="75">
        <f t="shared" si="9182"/>
        <v>50000</v>
      </c>
      <c r="K9965" s="75">
        <f t="shared" si="9182"/>
        <v>60000</v>
      </c>
      <c r="L9965" s="75">
        <f t="shared" si="9182"/>
        <v>0</v>
      </c>
      <c r="M9965" s="75">
        <f t="shared" si="9182"/>
        <v>0</v>
      </c>
      <c r="N9965" s="75">
        <f t="shared" si="9182"/>
        <v>60000</v>
      </c>
      <c r="O9965" s="75">
        <f t="shared" si="9182"/>
        <v>0</v>
      </c>
      <c r="P9965" s="75">
        <f t="shared" si="9182"/>
        <v>0</v>
      </c>
      <c r="Q9965" s="75">
        <f t="shared" ref="Q9965:R9965" si="9183">SUM(Q7246)</f>
        <v>110000</v>
      </c>
      <c r="R9965" s="75">
        <f t="shared" si="9183"/>
        <v>50000</v>
      </c>
      <c r="S9965" s="75">
        <f t="shared" ref="S9965" si="9184">SUM(S7246)</f>
        <v>31000</v>
      </c>
      <c r="T9965" s="75">
        <f t="shared" ref="T9965:X9965" si="9185">SUM(T7246)</f>
        <v>19000</v>
      </c>
      <c r="U9965" s="75">
        <f t="shared" si="9185"/>
        <v>6334</v>
      </c>
      <c r="V9965" s="75">
        <f t="shared" si="9185"/>
        <v>6333</v>
      </c>
      <c r="W9965" s="75">
        <f t="shared" si="9185"/>
        <v>6333</v>
      </c>
      <c r="X9965" s="75">
        <f t="shared" si="9185"/>
        <v>50000</v>
      </c>
      <c r="Y9965" s="238">
        <f t="shared" si="9091"/>
        <v>100</v>
      </c>
    </row>
    <row r="9966" spans="1:25" s="76" customFormat="1">
      <c r="A9966" s="250" t="s">
        <v>2733</v>
      </c>
      <c r="B9966" s="250"/>
      <c r="C9966" s="250"/>
      <c r="D9966" s="250"/>
      <c r="E9966" s="250"/>
      <c r="F9966" s="250"/>
      <c r="G9966" s="250"/>
      <c r="H9966" s="250"/>
      <c r="I9966" s="75">
        <f t="shared" ref="I9966:P9966" si="9186">SUM(I7318)</f>
        <v>4000</v>
      </c>
      <c r="J9966" s="75">
        <f t="shared" si="9186"/>
        <v>4000</v>
      </c>
      <c r="K9966" s="75">
        <f t="shared" si="9186"/>
        <v>0</v>
      </c>
      <c r="L9966" s="75">
        <f t="shared" si="9186"/>
        <v>0</v>
      </c>
      <c r="M9966" s="75">
        <f t="shared" si="9186"/>
        <v>0</v>
      </c>
      <c r="N9966" s="75">
        <f t="shared" si="9186"/>
        <v>0</v>
      </c>
      <c r="O9966" s="75">
        <f t="shared" si="9186"/>
        <v>0</v>
      </c>
      <c r="P9966" s="75">
        <f t="shared" si="9186"/>
        <v>0</v>
      </c>
      <c r="Q9966" s="75">
        <f t="shared" ref="Q9966:R9966" si="9187">SUM(Q7318)</f>
        <v>4000</v>
      </c>
      <c r="R9966" s="75">
        <f t="shared" si="9187"/>
        <v>4000</v>
      </c>
      <c r="S9966" s="75">
        <f t="shared" ref="S9966" si="9188">SUM(S7318)</f>
        <v>3000</v>
      </c>
      <c r="T9966" s="75">
        <f t="shared" ref="T9966:X9966" si="9189">SUM(T7318)</f>
        <v>1000</v>
      </c>
      <c r="U9966" s="75">
        <f t="shared" si="9189"/>
        <v>1000</v>
      </c>
      <c r="V9966" s="75">
        <f t="shared" si="9189"/>
        <v>0</v>
      </c>
      <c r="W9966" s="75">
        <f t="shared" si="9189"/>
        <v>0</v>
      </c>
      <c r="X9966" s="75">
        <f t="shared" si="9189"/>
        <v>4000</v>
      </c>
      <c r="Y9966" s="238">
        <f t="shared" si="9091"/>
        <v>100</v>
      </c>
    </row>
    <row r="9967" spans="1:25" s="76" customFormat="1">
      <c r="A9967" s="250" t="s">
        <v>2734</v>
      </c>
      <c r="B9967" s="250"/>
      <c r="C9967" s="250"/>
      <c r="D9967" s="250"/>
      <c r="E9967" s="250"/>
      <c r="F9967" s="250"/>
      <c r="G9967" s="250"/>
      <c r="H9967" s="250"/>
      <c r="I9967" s="75">
        <f t="shared" ref="I9967:P9967" si="9190">SUM(I7369)</f>
        <v>874510</v>
      </c>
      <c r="J9967" s="75">
        <f t="shared" si="9190"/>
        <v>269510</v>
      </c>
      <c r="K9967" s="75">
        <f t="shared" si="9190"/>
        <v>0</v>
      </c>
      <c r="L9967" s="75">
        <f t="shared" si="9190"/>
        <v>0</v>
      </c>
      <c r="M9967" s="75">
        <f t="shared" si="9190"/>
        <v>0</v>
      </c>
      <c r="N9967" s="75">
        <f t="shared" si="9190"/>
        <v>0</v>
      </c>
      <c r="O9967" s="75">
        <f t="shared" si="9190"/>
        <v>605000</v>
      </c>
      <c r="P9967" s="75">
        <f t="shared" si="9190"/>
        <v>0</v>
      </c>
      <c r="Q9967" s="75">
        <f t="shared" ref="Q9967:R9967" si="9191">SUM(Q7369)</f>
        <v>642130</v>
      </c>
      <c r="R9967" s="75">
        <f t="shared" si="9191"/>
        <v>269510</v>
      </c>
      <c r="S9967" s="75">
        <f t="shared" ref="S9967" si="9192">SUM(S7369)</f>
        <v>257070</v>
      </c>
      <c r="T9967" s="75">
        <f t="shared" ref="T9967:X9967" si="9193">SUM(T7369)</f>
        <v>12440</v>
      </c>
      <c r="U9967" s="75">
        <f t="shared" si="9193"/>
        <v>10000</v>
      </c>
      <c r="V9967" s="75">
        <f t="shared" si="9193"/>
        <v>2440</v>
      </c>
      <c r="W9967" s="75">
        <f t="shared" si="9193"/>
        <v>0</v>
      </c>
      <c r="X9967" s="75">
        <f t="shared" si="9193"/>
        <v>269510</v>
      </c>
      <c r="Y9967" s="238">
        <f t="shared" si="9091"/>
        <v>100</v>
      </c>
    </row>
    <row r="9968" spans="1:25" s="76" customFormat="1">
      <c r="A9968" s="250" t="s">
        <v>2735</v>
      </c>
      <c r="B9968" s="250"/>
      <c r="C9968" s="250"/>
      <c r="D9968" s="250"/>
      <c r="E9968" s="250"/>
      <c r="F9968" s="250"/>
      <c r="G9968" s="250"/>
      <c r="H9968" s="250"/>
      <c r="I9968" s="75">
        <f t="shared" ref="I9968:P9968" si="9194">SUM(I7452)</f>
        <v>7000</v>
      </c>
      <c r="J9968" s="75">
        <f t="shared" si="9194"/>
        <v>7000</v>
      </c>
      <c r="K9968" s="75">
        <f t="shared" si="9194"/>
        <v>0</v>
      </c>
      <c r="L9968" s="75">
        <f t="shared" si="9194"/>
        <v>0</v>
      </c>
      <c r="M9968" s="75">
        <f t="shared" si="9194"/>
        <v>0</v>
      </c>
      <c r="N9968" s="75">
        <f t="shared" si="9194"/>
        <v>0</v>
      </c>
      <c r="O9968" s="75">
        <f t="shared" si="9194"/>
        <v>0</v>
      </c>
      <c r="P9968" s="75">
        <f t="shared" si="9194"/>
        <v>0</v>
      </c>
      <c r="Q9968" s="75">
        <f t="shared" ref="Q9968:R9968" si="9195">SUM(Q7452)</f>
        <v>18500</v>
      </c>
      <c r="R9968" s="75">
        <f t="shared" si="9195"/>
        <v>18500</v>
      </c>
      <c r="S9968" s="75">
        <f t="shared" ref="S9968" si="9196">SUM(S7452)</f>
        <v>18500</v>
      </c>
      <c r="T9968" s="75">
        <f t="shared" ref="T9968:X9968" si="9197">SUM(T7452)</f>
        <v>0</v>
      </c>
      <c r="U9968" s="75">
        <f t="shared" si="9197"/>
        <v>0</v>
      </c>
      <c r="V9968" s="75">
        <f t="shared" si="9197"/>
        <v>0</v>
      </c>
      <c r="W9968" s="75">
        <f t="shared" si="9197"/>
        <v>0</v>
      </c>
      <c r="X9968" s="75">
        <f t="shared" si="9197"/>
        <v>18500</v>
      </c>
      <c r="Y9968" s="238">
        <f t="shared" si="9091"/>
        <v>100</v>
      </c>
    </row>
    <row r="9969" spans="1:25" s="76" customFormat="1">
      <c r="A9969" s="250" t="s">
        <v>2736</v>
      </c>
      <c r="B9969" s="250"/>
      <c r="C9969" s="250"/>
      <c r="D9969" s="250"/>
      <c r="E9969" s="250"/>
      <c r="F9969" s="250"/>
      <c r="G9969" s="250"/>
      <c r="H9969" s="250"/>
      <c r="I9969" s="75">
        <f t="shared" ref="I9969:P9969" si="9198">SUM(I7501)</f>
        <v>9000</v>
      </c>
      <c r="J9969" s="75">
        <f t="shared" si="9198"/>
        <v>9000</v>
      </c>
      <c r="K9969" s="75">
        <f t="shared" si="9198"/>
        <v>0</v>
      </c>
      <c r="L9969" s="75">
        <f t="shared" si="9198"/>
        <v>0</v>
      </c>
      <c r="M9969" s="75">
        <f t="shared" si="9198"/>
        <v>0</v>
      </c>
      <c r="N9969" s="75">
        <f t="shared" si="9198"/>
        <v>0</v>
      </c>
      <c r="O9969" s="75">
        <f t="shared" si="9198"/>
        <v>0</v>
      </c>
      <c r="P9969" s="75">
        <f t="shared" si="9198"/>
        <v>0</v>
      </c>
      <c r="Q9969" s="75">
        <f t="shared" ref="Q9969:R9969" si="9199">SUM(Q7501)</f>
        <v>9000</v>
      </c>
      <c r="R9969" s="75">
        <f t="shared" si="9199"/>
        <v>9000</v>
      </c>
      <c r="S9969" s="75">
        <f t="shared" ref="S9969" si="9200">SUM(S7501)</f>
        <v>7000</v>
      </c>
      <c r="T9969" s="75">
        <f t="shared" ref="T9969:X9969" si="9201">SUM(T7501)</f>
        <v>2000</v>
      </c>
      <c r="U9969" s="75">
        <f t="shared" si="9201"/>
        <v>700</v>
      </c>
      <c r="V9969" s="75">
        <f t="shared" si="9201"/>
        <v>700</v>
      </c>
      <c r="W9969" s="75">
        <f t="shared" si="9201"/>
        <v>600</v>
      </c>
      <c r="X9969" s="75">
        <f t="shared" si="9201"/>
        <v>9000</v>
      </c>
      <c r="Y9969" s="238">
        <f t="shared" si="9091"/>
        <v>100</v>
      </c>
    </row>
    <row r="9970" spans="1:25" s="76" customFormat="1">
      <c r="A9970" s="250" t="s">
        <v>2792</v>
      </c>
      <c r="B9970" s="250"/>
      <c r="C9970" s="250"/>
      <c r="D9970" s="250"/>
      <c r="E9970" s="250"/>
      <c r="F9970" s="250"/>
      <c r="G9970" s="250"/>
      <c r="H9970" s="250"/>
      <c r="I9970" s="75">
        <f t="shared" ref="I9970:P9970" si="9202">SUM(I7549)</f>
        <v>0</v>
      </c>
      <c r="J9970" s="75">
        <f t="shared" si="9202"/>
        <v>0</v>
      </c>
      <c r="K9970" s="75">
        <f t="shared" si="9202"/>
        <v>0</v>
      </c>
      <c r="L9970" s="75">
        <f t="shared" si="9202"/>
        <v>0</v>
      </c>
      <c r="M9970" s="75">
        <f t="shared" si="9202"/>
        <v>0</v>
      </c>
      <c r="N9970" s="75">
        <f t="shared" si="9202"/>
        <v>0</v>
      </c>
      <c r="O9970" s="75">
        <f t="shared" si="9202"/>
        <v>0</v>
      </c>
      <c r="P9970" s="75">
        <f t="shared" si="9202"/>
        <v>0</v>
      </c>
      <c r="Q9970" s="75">
        <f t="shared" ref="Q9970:R9970" si="9203">SUM(Q7549)</f>
        <v>0</v>
      </c>
      <c r="R9970" s="75">
        <f t="shared" si="9203"/>
        <v>0</v>
      </c>
      <c r="S9970" s="75">
        <f t="shared" ref="S9970" si="9204">SUM(S7549)</f>
        <v>0</v>
      </c>
      <c r="T9970" s="75">
        <f t="shared" ref="T9970:X9970" si="9205">SUM(T7549)</f>
        <v>0</v>
      </c>
      <c r="U9970" s="75">
        <f t="shared" si="9205"/>
        <v>0</v>
      </c>
      <c r="V9970" s="75">
        <f t="shared" si="9205"/>
        <v>0</v>
      </c>
      <c r="W9970" s="75">
        <f t="shared" si="9205"/>
        <v>0</v>
      </c>
      <c r="X9970" s="75">
        <f t="shared" si="9205"/>
        <v>0</v>
      </c>
      <c r="Y9970" s="238">
        <f t="shared" si="9091"/>
        <v>0</v>
      </c>
    </row>
    <row r="9971" spans="1:25" s="76" customFormat="1">
      <c r="A9971" s="250" t="s">
        <v>2737</v>
      </c>
      <c r="B9971" s="250"/>
      <c r="C9971" s="250"/>
      <c r="D9971" s="250"/>
      <c r="E9971" s="250"/>
      <c r="F9971" s="250"/>
      <c r="G9971" s="250"/>
      <c r="H9971" s="250"/>
      <c r="I9971" s="75">
        <f t="shared" ref="I9971:P9971" si="9206">SUM(I7651)</f>
        <v>23000</v>
      </c>
      <c r="J9971" s="75">
        <f t="shared" si="9206"/>
        <v>0</v>
      </c>
      <c r="K9971" s="75">
        <f t="shared" si="9206"/>
        <v>23000</v>
      </c>
      <c r="L9971" s="75">
        <f t="shared" si="9206"/>
        <v>20000</v>
      </c>
      <c r="M9971" s="75">
        <f t="shared" si="9206"/>
        <v>0</v>
      </c>
      <c r="N9971" s="75">
        <f t="shared" si="9206"/>
        <v>3000</v>
      </c>
      <c r="O9971" s="75">
        <f t="shared" si="9206"/>
        <v>0</v>
      </c>
      <c r="P9971" s="75">
        <f t="shared" si="9206"/>
        <v>0</v>
      </c>
      <c r="Q9971" s="75">
        <f t="shared" ref="Q9971:R9971" si="9207">SUM(Q7651)</f>
        <v>30000</v>
      </c>
      <c r="R9971" s="75">
        <f t="shared" si="9207"/>
        <v>0</v>
      </c>
      <c r="S9971" s="75">
        <f t="shared" ref="S9971" si="9208">SUM(S7651)</f>
        <v>0</v>
      </c>
      <c r="T9971" s="75">
        <f t="shared" ref="T9971:X9971" si="9209">SUM(T7651)</f>
        <v>0</v>
      </c>
      <c r="U9971" s="75">
        <f t="shared" si="9209"/>
        <v>0</v>
      </c>
      <c r="V9971" s="75">
        <f t="shared" si="9209"/>
        <v>0</v>
      </c>
      <c r="W9971" s="75">
        <f t="shared" si="9209"/>
        <v>0</v>
      </c>
      <c r="X9971" s="75">
        <f t="shared" si="9209"/>
        <v>0</v>
      </c>
      <c r="Y9971" s="238">
        <f t="shared" si="9091"/>
        <v>0</v>
      </c>
    </row>
    <row r="9972" spans="1:25" s="76" customFormat="1">
      <c r="A9972" s="250" t="s">
        <v>2784</v>
      </c>
      <c r="B9972" s="250"/>
      <c r="C9972" s="250"/>
      <c r="D9972" s="250"/>
      <c r="E9972" s="250"/>
      <c r="F9972" s="250"/>
      <c r="G9972" s="250"/>
      <c r="H9972" s="250"/>
      <c r="I9972" s="75">
        <f t="shared" ref="I9972:P9972" si="9210">SUM(I7703)</f>
        <v>900</v>
      </c>
      <c r="J9972" s="75">
        <f t="shared" si="9210"/>
        <v>900</v>
      </c>
      <c r="K9972" s="75">
        <f t="shared" si="9210"/>
        <v>0</v>
      </c>
      <c r="L9972" s="75">
        <f t="shared" si="9210"/>
        <v>0</v>
      </c>
      <c r="M9972" s="75">
        <f t="shared" si="9210"/>
        <v>0</v>
      </c>
      <c r="N9972" s="75">
        <f t="shared" si="9210"/>
        <v>0</v>
      </c>
      <c r="O9972" s="75">
        <f t="shared" si="9210"/>
        <v>0</v>
      </c>
      <c r="P9972" s="75">
        <f t="shared" si="9210"/>
        <v>0</v>
      </c>
      <c r="Q9972" s="75">
        <f t="shared" ref="Q9972:R9972" si="9211">SUM(Q7703)</f>
        <v>1700</v>
      </c>
      <c r="R9972" s="75">
        <f t="shared" si="9211"/>
        <v>1700</v>
      </c>
      <c r="S9972" s="75">
        <f t="shared" ref="S9972" si="9212">SUM(S7703)</f>
        <v>1600</v>
      </c>
      <c r="T9972" s="75">
        <f t="shared" ref="T9972:X9972" si="9213">SUM(T7703)</f>
        <v>100</v>
      </c>
      <c r="U9972" s="75">
        <f t="shared" si="9213"/>
        <v>100</v>
      </c>
      <c r="V9972" s="75">
        <f t="shared" si="9213"/>
        <v>0</v>
      </c>
      <c r="W9972" s="75">
        <f t="shared" si="9213"/>
        <v>0</v>
      </c>
      <c r="X9972" s="75">
        <f t="shared" si="9213"/>
        <v>1700</v>
      </c>
      <c r="Y9972" s="238">
        <f t="shared" si="9091"/>
        <v>100</v>
      </c>
    </row>
    <row r="9973" spans="1:25" s="76" customFormat="1">
      <c r="A9973" s="250" t="s">
        <v>2785</v>
      </c>
      <c r="B9973" s="250"/>
      <c r="C9973" s="250"/>
      <c r="D9973" s="250"/>
      <c r="E9973" s="250"/>
      <c r="F9973" s="250"/>
      <c r="G9973" s="250"/>
      <c r="H9973" s="250"/>
      <c r="I9973" s="75">
        <f t="shared" ref="I9973:P9973" si="9214">SUM(I7774)</f>
        <v>2903049</v>
      </c>
      <c r="J9973" s="75">
        <f t="shared" si="9214"/>
        <v>628974</v>
      </c>
      <c r="K9973" s="75">
        <f t="shared" si="9214"/>
        <v>2274075</v>
      </c>
      <c r="L9973" s="75">
        <f t="shared" si="9214"/>
        <v>1423055</v>
      </c>
      <c r="M9973" s="75">
        <f t="shared" si="9214"/>
        <v>57380</v>
      </c>
      <c r="N9973" s="75">
        <f t="shared" si="9214"/>
        <v>793640</v>
      </c>
      <c r="O9973" s="75">
        <f t="shared" si="9214"/>
        <v>0</v>
      </c>
      <c r="P9973" s="75">
        <f t="shared" si="9214"/>
        <v>0</v>
      </c>
      <c r="Q9973" s="75">
        <f t="shared" ref="Q9973:R9973" si="9215">SUM(Q7774)</f>
        <v>4463933</v>
      </c>
      <c r="R9973" s="75">
        <f t="shared" si="9215"/>
        <v>822210</v>
      </c>
      <c r="S9973" s="75">
        <f t="shared" ref="S9973" si="9216">SUM(S7774)</f>
        <v>782018</v>
      </c>
      <c r="T9973" s="75">
        <f t="shared" ref="T9973:X9973" si="9217">SUM(T7774)</f>
        <v>40192</v>
      </c>
      <c r="U9973" s="75">
        <f t="shared" si="9217"/>
        <v>31256</v>
      </c>
      <c r="V9973" s="75">
        <f t="shared" si="9217"/>
        <v>6500</v>
      </c>
      <c r="W9973" s="75">
        <f t="shared" si="9217"/>
        <v>2436</v>
      </c>
      <c r="X9973" s="75">
        <f t="shared" si="9217"/>
        <v>822210</v>
      </c>
      <c r="Y9973" s="238">
        <f t="shared" si="9091"/>
        <v>100</v>
      </c>
    </row>
    <row r="9974" spans="1:25" s="68" customFormat="1">
      <c r="A9974" s="251" t="s">
        <v>69</v>
      </c>
      <c r="B9974" s="251"/>
      <c r="C9974" s="251"/>
      <c r="D9974" s="251"/>
      <c r="E9974" s="251"/>
      <c r="F9974" s="251"/>
      <c r="G9974" s="251"/>
      <c r="H9974" s="251"/>
      <c r="I9974" s="77">
        <f t="shared" ref="I9974:P9974" si="9218">SUM(I9928:I9973)</f>
        <v>13617978</v>
      </c>
      <c r="J9974" s="77">
        <f t="shared" si="9218"/>
        <v>8160904</v>
      </c>
      <c r="K9974" s="77">
        <f t="shared" si="9218"/>
        <v>4837074</v>
      </c>
      <c r="L9974" s="77">
        <f t="shared" si="9218"/>
        <v>3616965</v>
      </c>
      <c r="M9974" s="77">
        <f t="shared" si="9218"/>
        <v>100480</v>
      </c>
      <c r="N9974" s="77">
        <f t="shared" si="9218"/>
        <v>1119629</v>
      </c>
      <c r="O9974" s="77">
        <f t="shared" si="9218"/>
        <v>620000</v>
      </c>
      <c r="P9974" s="77">
        <f t="shared" si="9218"/>
        <v>0</v>
      </c>
      <c r="Q9974" s="77">
        <f t="shared" ref="Q9974:R9974" si="9219">SUM(Q9928:Q9973)</f>
        <v>17360369</v>
      </c>
      <c r="R9974" s="77">
        <f t="shared" si="9219"/>
        <v>9936336</v>
      </c>
      <c r="S9974" s="77">
        <f t="shared" ref="S9974" si="9220">SUM(S9928:S9973)</f>
        <v>5400845</v>
      </c>
      <c r="T9974" s="77">
        <f t="shared" ref="T9974:X9974" si="9221">SUM(T9928:T9973)</f>
        <v>4535491</v>
      </c>
      <c r="U9974" s="77">
        <f t="shared" si="9221"/>
        <v>582230</v>
      </c>
      <c r="V9974" s="77">
        <f t="shared" si="9221"/>
        <v>671648</v>
      </c>
      <c r="W9974" s="77">
        <f t="shared" si="9221"/>
        <v>3281613</v>
      </c>
      <c r="X9974" s="77">
        <f t="shared" si="9221"/>
        <v>9936336</v>
      </c>
      <c r="Y9974" s="239">
        <f t="shared" si="9091"/>
        <v>100</v>
      </c>
    </row>
    <row r="9975" spans="1:25" s="68" customFormat="1" ht="15" thickBot="1">
      <c r="A9975" s="270" t="s">
        <v>2747</v>
      </c>
      <c r="B9975" s="270"/>
      <c r="C9975" s="270"/>
      <c r="D9975" s="270"/>
      <c r="E9975" s="270"/>
      <c r="F9975" s="270"/>
      <c r="G9975" s="270"/>
      <c r="H9975" s="270"/>
      <c r="I9975" s="69"/>
      <c r="J9975" s="69"/>
      <c r="K9975" s="69"/>
      <c r="L9975" s="69"/>
      <c r="M9975" s="69"/>
      <c r="N9975" s="69"/>
      <c r="O9975" s="69"/>
      <c r="P9975" s="69"/>
      <c r="Q9975" s="69">
        <v>0</v>
      </c>
      <c r="R9975" s="69"/>
      <c r="S9975" s="69"/>
      <c r="T9975" s="69"/>
      <c r="U9975" s="69"/>
      <c r="V9975" s="69"/>
      <c r="W9975" s="69"/>
      <c r="X9975" s="69"/>
      <c r="Y9975" s="237">
        <v>0</v>
      </c>
    </row>
    <row r="9976" spans="1:25" s="68" customFormat="1" ht="41.4" thickBot="1">
      <c r="A9976" s="271" t="s">
        <v>1</v>
      </c>
      <c r="B9976" s="271"/>
      <c r="C9976" s="271"/>
      <c r="D9976" s="271"/>
      <c r="E9976" s="271"/>
      <c r="F9976" s="271"/>
      <c r="G9976" s="271"/>
      <c r="H9976" s="271"/>
      <c r="I9976" s="1" t="s">
        <v>3093</v>
      </c>
      <c r="J9976" s="1" t="s">
        <v>3130</v>
      </c>
      <c r="K9976" s="1" t="s">
        <v>3</v>
      </c>
      <c r="L9976" s="1" t="s">
        <v>4</v>
      </c>
      <c r="M9976" s="1" t="s">
        <v>5</v>
      </c>
      <c r="N9976" s="1" t="s">
        <v>6</v>
      </c>
      <c r="O9976" s="1" t="s">
        <v>7</v>
      </c>
      <c r="P9976" s="1" t="s">
        <v>8</v>
      </c>
      <c r="Q9976" s="1" t="s">
        <v>3344</v>
      </c>
      <c r="R9976" s="1" t="s">
        <v>3427</v>
      </c>
      <c r="S9976" s="1" t="s">
        <v>3447</v>
      </c>
      <c r="T9976" s="1" t="s">
        <v>3448</v>
      </c>
      <c r="U9976" s="1" t="s">
        <v>3452</v>
      </c>
      <c r="V9976" s="1" t="s">
        <v>3449</v>
      </c>
      <c r="W9976" s="1" t="s">
        <v>3450</v>
      </c>
      <c r="X9976" s="1" t="s">
        <v>3451</v>
      </c>
      <c r="Y9976" s="216" t="s">
        <v>3385</v>
      </c>
    </row>
    <row r="9977" spans="1:25" s="74" customFormat="1">
      <c r="A9977" s="70"/>
      <c r="B9977" s="70"/>
      <c r="C9977" s="70"/>
      <c r="D9977" s="71"/>
      <c r="E9977" s="71"/>
      <c r="F9977" s="72"/>
      <c r="G9977" s="165"/>
      <c r="H9977" s="73" t="s">
        <v>0</v>
      </c>
      <c r="I9977" s="45">
        <v>1</v>
      </c>
      <c r="J9977" s="45">
        <v>3</v>
      </c>
      <c r="K9977" s="45" t="s">
        <v>9</v>
      </c>
      <c r="L9977" s="45">
        <v>5</v>
      </c>
      <c r="M9977" s="45">
        <v>6</v>
      </c>
      <c r="N9977" s="45">
        <v>7</v>
      </c>
      <c r="O9977" s="45">
        <v>8</v>
      </c>
      <c r="P9977" s="45">
        <v>9</v>
      </c>
      <c r="Q9977" s="45">
        <v>1</v>
      </c>
      <c r="R9977" s="45">
        <v>2</v>
      </c>
      <c r="S9977" s="45">
        <v>3</v>
      </c>
      <c r="T9977" s="45" t="s">
        <v>3453</v>
      </c>
      <c r="U9977" s="45">
        <v>5</v>
      </c>
      <c r="V9977" s="45">
        <v>6</v>
      </c>
      <c r="W9977" s="45">
        <v>7</v>
      </c>
      <c r="X9977" s="45" t="s">
        <v>3454</v>
      </c>
      <c r="Y9977" s="276">
        <v>9</v>
      </c>
    </row>
    <row r="9978" spans="1:25" s="76" customFormat="1">
      <c r="A9978" s="272" t="s">
        <v>2699</v>
      </c>
      <c r="B9978" s="272"/>
      <c r="C9978" s="272"/>
      <c r="D9978" s="272"/>
      <c r="E9978" s="272"/>
      <c r="F9978" s="272"/>
      <c r="G9978" s="272"/>
      <c r="H9978" s="272"/>
      <c r="I9978" s="75"/>
      <c r="J9978" s="75"/>
      <c r="K9978" s="75"/>
      <c r="L9978" s="75"/>
      <c r="M9978" s="75"/>
      <c r="N9978" s="75"/>
      <c r="O9978" s="75"/>
      <c r="P9978" s="75"/>
      <c r="Q9978" s="75">
        <v>0</v>
      </c>
      <c r="R9978" s="75"/>
      <c r="S9978" s="75"/>
      <c r="T9978" s="75"/>
      <c r="U9978" s="75"/>
      <c r="V9978" s="75"/>
      <c r="W9978" s="75"/>
      <c r="X9978" s="75"/>
      <c r="Y9978" s="238">
        <f t="shared" ref="Y9978:Y10024" si="9222">IF(R9978=0,0,(X9978/R9978)*100)</f>
        <v>0</v>
      </c>
    </row>
    <row r="9979" spans="1:25" s="76" customFormat="1">
      <c r="A9979" s="250" t="s">
        <v>2700</v>
      </c>
      <c r="B9979" s="250"/>
      <c r="C9979" s="250"/>
      <c r="D9979" s="250"/>
      <c r="E9979" s="250"/>
      <c r="F9979" s="250"/>
      <c r="G9979" s="250"/>
      <c r="H9979" s="250"/>
      <c r="I9979" s="75"/>
      <c r="J9979" s="75"/>
      <c r="K9979" s="75"/>
      <c r="L9979" s="75"/>
      <c r="M9979" s="75"/>
      <c r="N9979" s="75"/>
      <c r="O9979" s="75"/>
      <c r="P9979" s="75"/>
      <c r="Q9979" s="75">
        <v>0</v>
      </c>
      <c r="R9979" s="75"/>
      <c r="S9979" s="75"/>
      <c r="T9979" s="75"/>
      <c r="U9979" s="75"/>
      <c r="V9979" s="75"/>
      <c r="W9979" s="75"/>
      <c r="X9979" s="75"/>
      <c r="Y9979" s="238">
        <f t="shared" si="9222"/>
        <v>0</v>
      </c>
    </row>
    <row r="9980" spans="1:25" s="76" customFormat="1">
      <c r="A9980" s="250" t="s">
        <v>2701</v>
      </c>
      <c r="B9980" s="250"/>
      <c r="C9980" s="250"/>
      <c r="D9980" s="250"/>
      <c r="E9980" s="250"/>
      <c r="F9980" s="250"/>
      <c r="G9980" s="250"/>
      <c r="H9980" s="250"/>
      <c r="I9980" s="75"/>
      <c r="J9980" s="75"/>
      <c r="K9980" s="75"/>
      <c r="L9980" s="75"/>
      <c r="M9980" s="75"/>
      <c r="N9980" s="75"/>
      <c r="O9980" s="75"/>
      <c r="P9980" s="75"/>
      <c r="Q9980" s="75">
        <v>0</v>
      </c>
      <c r="R9980" s="75"/>
      <c r="S9980" s="75"/>
      <c r="T9980" s="75"/>
      <c r="U9980" s="75"/>
      <c r="V9980" s="75"/>
      <c r="W9980" s="75"/>
      <c r="X9980" s="75"/>
      <c r="Y9980" s="238">
        <f t="shared" si="9222"/>
        <v>0</v>
      </c>
    </row>
    <row r="9981" spans="1:25" s="76" customFormat="1">
      <c r="A9981" s="250" t="s">
        <v>2702</v>
      </c>
      <c r="B9981" s="250"/>
      <c r="C9981" s="250"/>
      <c r="D9981" s="250"/>
      <c r="E9981" s="250"/>
      <c r="F9981" s="250"/>
      <c r="G9981" s="250"/>
      <c r="H9981" s="250"/>
      <c r="I9981" s="75"/>
      <c r="J9981" s="75"/>
      <c r="K9981" s="75"/>
      <c r="L9981" s="75"/>
      <c r="M9981" s="75"/>
      <c r="N9981" s="75"/>
      <c r="O9981" s="75"/>
      <c r="P9981" s="75"/>
      <c r="Q9981" s="75">
        <v>0</v>
      </c>
      <c r="R9981" s="75"/>
      <c r="S9981" s="75"/>
      <c r="T9981" s="75"/>
      <c r="U9981" s="75"/>
      <c r="V9981" s="75"/>
      <c r="W9981" s="75"/>
      <c r="X9981" s="75"/>
      <c r="Y9981" s="238">
        <f t="shared" si="9222"/>
        <v>0</v>
      </c>
    </row>
    <row r="9982" spans="1:25" s="76" customFormat="1">
      <c r="A9982" s="250" t="s">
        <v>2703</v>
      </c>
      <c r="B9982" s="250"/>
      <c r="C9982" s="250"/>
      <c r="D9982" s="250"/>
      <c r="E9982" s="250"/>
      <c r="F9982" s="250"/>
      <c r="G9982" s="250"/>
      <c r="H9982" s="250"/>
      <c r="I9982" s="75"/>
      <c r="J9982" s="75"/>
      <c r="K9982" s="75"/>
      <c r="L9982" s="75"/>
      <c r="M9982" s="75"/>
      <c r="N9982" s="75"/>
      <c r="O9982" s="75"/>
      <c r="P9982" s="75"/>
      <c r="Q9982" s="75">
        <v>0</v>
      </c>
      <c r="R9982" s="75"/>
      <c r="S9982" s="75"/>
      <c r="T9982" s="75"/>
      <c r="U9982" s="75"/>
      <c r="V9982" s="75"/>
      <c r="W9982" s="75"/>
      <c r="X9982" s="75"/>
      <c r="Y9982" s="238">
        <f t="shared" si="9222"/>
        <v>0</v>
      </c>
    </row>
    <row r="9983" spans="1:25" s="76" customFormat="1">
      <c r="A9983" s="250" t="s">
        <v>2704</v>
      </c>
      <c r="B9983" s="250"/>
      <c r="C9983" s="250"/>
      <c r="D9983" s="250"/>
      <c r="E9983" s="250"/>
      <c r="F9983" s="250"/>
      <c r="G9983" s="250"/>
      <c r="H9983" s="250"/>
      <c r="I9983" s="75"/>
      <c r="J9983" s="75"/>
      <c r="K9983" s="75"/>
      <c r="L9983" s="75"/>
      <c r="M9983" s="75"/>
      <c r="N9983" s="75"/>
      <c r="O9983" s="75"/>
      <c r="P9983" s="75"/>
      <c r="Q9983" s="75">
        <v>0</v>
      </c>
      <c r="R9983" s="75"/>
      <c r="S9983" s="75"/>
      <c r="T9983" s="75"/>
      <c r="U9983" s="75"/>
      <c r="V9983" s="75"/>
      <c r="W9983" s="75"/>
      <c r="X9983" s="75"/>
      <c r="Y9983" s="238">
        <f t="shared" si="9222"/>
        <v>0</v>
      </c>
    </row>
    <row r="9984" spans="1:25" s="76" customFormat="1">
      <c r="A9984" s="250" t="s">
        <v>2705</v>
      </c>
      <c r="B9984" s="250"/>
      <c r="C9984" s="250"/>
      <c r="D9984" s="250"/>
      <c r="E9984" s="250"/>
      <c r="F9984" s="250"/>
      <c r="G9984" s="250"/>
      <c r="H9984" s="250"/>
      <c r="I9984" s="75"/>
      <c r="J9984" s="75"/>
      <c r="K9984" s="75"/>
      <c r="L9984" s="75"/>
      <c r="M9984" s="75"/>
      <c r="N9984" s="75"/>
      <c r="O9984" s="75"/>
      <c r="P9984" s="75"/>
      <c r="Q9984" s="75">
        <v>0</v>
      </c>
      <c r="R9984" s="75"/>
      <c r="S9984" s="75"/>
      <c r="T9984" s="75"/>
      <c r="U9984" s="75"/>
      <c r="V9984" s="75"/>
      <c r="W9984" s="75"/>
      <c r="X9984" s="75"/>
      <c r="Y9984" s="238">
        <f t="shared" si="9222"/>
        <v>0</v>
      </c>
    </row>
    <row r="9985" spans="1:25" s="76" customFormat="1">
      <c r="A9985" s="250" t="s">
        <v>2706</v>
      </c>
      <c r="B9985" s="250"/>
      <c r="C9985" s="250"/>
      <c r="D9985" s="250"/>
      <c r="E9985" s="250"/>
      <c r="F9985" s="250"/>
      <c r="G9985" s="250"/>
      <c r="H9985" s="250"/>
      <c r="I9985" s="75"/>
      <c r="J9985" s="75"/>
      <c r="K9985" s="75"/>
      <c r="L9985" s="75"/>
      <c r="M9985" s="75"/>
      <c r="N9985" s="75"/>
      <c r="O9985" s="75"/>
      <c r="P9985" s="75"/>
      <c r="Q9985" s="75">
        <v>0</v>
      </c>
      <c r="R9985" s="75"/>
      <c r="S9985" s="75"/>
      <c r="T9985" s="75"/>
      <c r="U9985" s="75"/>
      <c r="V9985" s="75"/>
      <c r="W9985" s="75"/>
      <c r="X9985" s="75"/>
      <c r="Y9985" s="238">
        <f t="shared" si="9222"/>
        <v>0</v>
      </c>
    </row>
    <row r="9986" spans="1:25" s="76" customFormat="1">
      <c r="A9986" s="250" t="s">
        <v>2707</v>
      </c>
      <c r="B9986" s="250"/>
      <c r="C9986" s="250"/>
      <c r="D9986" s="250"/>
      <c r="E9986" s="250"/>
      <c r="F9986" s="250"/>
      <c r="G9986" s="250"/>
      <c r="H9986" s="250"/>
      <c r="I9986" s="75"/>
      <c r="J9986" s="75"/>
      <c r="K9986" s="75"/>
      <c r="L9986" s="75"/>
      <c r="M9986" s="75"/>
      <c r="N9986" s="75"/>
      <c r="O9986" s="75"/>
      <c r="P9986" s="75"/>
      <c r="Q9986" s="75">
        <v>0</v>
      </c>
      <c r="R9986" s="75"/>
      <c r="S9986" s="75"/>
      <c r="T9986" s="75"/>
      <c r="U9986" s="75"/>
      <c r="V9986" s="75"/>
      <c r="W9986" s="75"/>
      <c r="X9986" s="75"/>
      <c r="Y9986" s="238">
        <f t="shared" si="9222"/>
        <v>0</v>
      </c>
    </row>
    <row r="9987" spans="1:25" s="76" customFormat="1">
      <c r="A9987" s="250" t="s">
        <v>2708</v>
      </c>
      <c r="B9987" s="250"/>
      <c r="C9987" s="250"/>
      <c r="D9987" s="250"/>
      <c r="E9987" s="250"/>
      <c r="F9987" s="250"/>
      <c r="G9987" s="250"/>
      <c r="H9987" s="250"/>
      <c r="I9987" s="75"/>
      <c r="J9987" s="75"/>
      <c r="K9987" s="75"/>
      <c r="L9987" s="75"/>
      <c r="M9987" s="75"/>
      <c r="N9987" s="75"/>
      <c r="O9987" s="75"/>
      <c r="P9987" s="75"/>
      <c r="Q9987" s="75">
        <v>0</v>
      </c>
      <c r="R9987" s="75"/>
      <c r="S9987" s="75"/>
      <c r="T9987" s="75"/>
      <c r="U9987" s="75"/>
      <c r="V9987" s="75"/>
      <c r="W9987" s="75"/>
      <c r="X9987" s="75"/>
      <c r="Y9987" s="238">
        <f t="shared" si="9222"/>
        <v>0</v>
      </c>
    </row>
    <row r="9988" spans="1:25" s="76" customFormat="1">
      <c r="A9988" s="250" t="s">
        <v>2709</v>
      </c>
      <c r="B9988" s="250"/>
      <c r="C9988" s="250"/>
      <c r="D9988" s="250"/>
      <c r="E9988" s="250"/>
      <c r="F9988" s="250"/>
      <c r="G9988" s="250"/>
      <c r="H9988" s="250"/>
      <c r="I9988" s="75"/>
      <c r="J9988" s="75"/>
      <c r="K9988" s="75"/>
      <c r="L9988" s="75"/>
      <c r="M9988" s="75"/>
      <c r="N9988" s="75"/>
      <c r="O9988" s="75"/>
      <c r="P9988" s="75"/>
      <c r="Q9988" s="75">
        <v>0</v>
      </c>
      <c r="R9988" s="75"/>
      <c r="S9988" s="75"/>
      <c r="T9988" s="75"/>
      <c r="U9988" s="75"/>
      <c r="V9988" s="75"/>
      <c r="W9988" s="75"/>
      <c r="X9988" s="75"/>
      <c r="Y9988" s="238">
        <f t="shared" si="9222"/>
        <v>0</v>
      </c>
    </row>
    <row r="9989" spans="1:25" s="76" customFormat="1">
      <c r="A9989" s="250" t="s">
        <v>2710</v>
      </c>
      <c r="B9989" s="250"/>
      <c r="C9989" s="250"/>
      <c r="D9989" s="250"/>
      <c r="E9989" s="250"/>
      <c r="F9989" s="250"/>
      <c r="G9989" s="250"/>
      <c r="H9989" s="250"/>
      <c r="I9989" s="75">
        <f t="shared" ref="I9989:P9989" si="9223">I483</f>
        <v>5000</v>
      </c>
      <c r="J9989" s="75">
        <f t="shared" si="9223"/>
        <v>5000</v>
      </c>
      <c r="K9989" s="75">
        <f t="shared" si="9223"/>
        <v>0</v>
      </c>
      <c r="L9989" s="75">
        <f t="shared" si="9223"/>
        <v>0</v>
      </c>
      <c r="M9989" s="75">
        <f t="shared" si="9223"/>
        <v>0</v>
      </c>
      <c r="N9989" s="75">
        <f t="shared" si="9223"/>
        <v>0</v>
      </c>
      <c r="O9989" s="75">
        <f t="shared" si="9223"/>
        <v>0</v>
      </c>
      <c r="P9989" s="75">
        <f t="shared" si="9223"/>
        <v>0</v>
      </c>
      <c r="Q9989" s="75">
        <f t="shared" ref="Q9989:R9989" si="9224">Q483</f>
        <v>6000</v>
      </c>
      <c r="R9989" s="75">
        <f t="shared" si="9224"/>
        <v>6000</v>
      </c>
      <c r="S9989" s="75">
        <f t="shared" ref="S9989" si="9225">S483</f>
        <v>6000</v>
      </c>
      <c r="T9989" s="75">
        <f t="shared" ref="T9989:X9989" si="9226">T483</f>
        <v>0</v>
      </c>
      <c r="U9989" s="75">
        <f t="shared" si="9226"/>
        <v>0</v>
      </c>
      <c r="V9989" s="75">
        <f t="shared" si="9226"/>
        <v>0</v>
      </c>
      <c r="W9989" s="75">
        <f t="shared" si="9226"/>
        <v>0</v>
      </c>
      <c r="X9989" s="75">
        <f t="shared" si="9226"/>
        <v>6000</v>
      </c>
      <c r="Y9989" s="238">
        <f t="shared" si="9222"/>
        <v>100</v>
      </c>
    </row>
    <row r="9990" spans="1:25" s="76" customFormat="1">
      <c r="A9990" s="250" t="s">
        <v>2711</v>
      </c>
      <c r="B9990" s="250"/>
      <c r="C9990" s="250"/>
      <c r="D9990" s="250"/>
      <c r="E9990" s="250"/>
      <c r="F9990" s="250"/>
      <c r="G9990" s="250"/>
      <c r="H9990" s="250"/>
      <c r="I9990" s="75">
        <f t="shared" ref="I9990:P9990" si="9227">SUM(I528)</f>
        <v>12000</v>
      </c>
      <c r="J9990" s="75">
        <f t="shared" si="9227"/>
        <v>12000</v>
      </c>
      <c r="K9990" s="75">
        <f t="shared" si="9227"/>
        <v>0</v>
      </c>
      <c r="L9990" s="75">
        <f t="shared" si="9227"/>
        <v>0</v>
      </c>
      <c r="M9990" s="75">
        <f t="shared" si="9227"/>
        <v>0</v>
      </c>
      <c r="N9990" s="75">
        <f t="shared" si="9227"/>
        <v>0</v>
      </c>
      <c r="O9990" s="75">
        <f t="shared" si="9227"/>
        <v>0</v>
      </c>
      <c r="P9990" s="75">
        <f t="shared" si="9227"/>
        <v>0</v>
      </c>
      <c r="Q9990" s="75">
        <f t="shared" ref="Q9990:R9990" si="9228">SUM(Q528)</f>
        <v>12000</v>
      </c>
      <c r="R9990" s="75">
        <f t="shared" si="9228"/>
        <v>12000</v>
      </c>
      <c r="S9990" s="75">
        <f t="shared" ref="S9990" si="9229">SUM(S528)</f>
        <v>12000</v>
      </c>
      <c r="T9990" s="75">
        <f t="shared" ref="T9990:X9990" si="9230">SUM(T528)</f>
        <v>0</v>
      </c>
      <c r="U9990" s="75">
        <f t="shared" si="9230"/>
        <v>0</v>
      </c>
      <c r="V9990" s="75">
        <f t="shared" si="9230"/>
        <v>0</v>
      </c>
      <c r="W9990" s="75">
        <f t="shared" si="9230"/>
        <v>0</v>
      </c>
      <c r="X9990" s="75">
        <f t="shared" si="9230"/>
        <v>12000</v>
      </c>
      <c r="Y9990" s="238">
        <f t="shared" si="9222"/>
        <v>100</v>
      </c>
    </row>
    <row r="9991" spans="1:25" s="76" customFormat="1">
      <c r="A9991" s="250" t="s">
        <v>2712</v>
      </c>
      <c r="B9991" s="250"/>
      <c r="C9991" s="250"/>
      <c r="D9991" s="250"/>
      <c r="E9991" s="250"/>
      <c r="F9991" s="250"/>
      <c r="G9991" s="250"/>
      <c r="H9991" s="250"/>
      <c r="I9991" s="75">
        <f t="shared" ref="I9991:P9991" si="9231">SUM(I576)</f>
        <v>5000</v>
      </c>
      <c r="J9991" s="75">
        <f t="shared" si="9231"/>
        <v>5000</v>
      </c>
      <c r="K9991" s="75">
        <f t="shared" si="9231"/>
        <v>0</v>
      </c>
      <c r="L9991" s="75">
        <f t="shared" si="9231"/>
        <v>0</v>
      </c>
      <c r="M9991" s="75">
        <f t="shared" si="9231"/>
        <v>0</v>
      </c>
      <c r="N9991" s="75">
        <f t="shared" si="9231"/>
        <v>0</v>
      </c>
      <c r="O9991" s="75">
        <f t="shared" si="9231"/>
        <v>0</v>
      </c>
      <c r="P9991" s="75">
        <f t="shared" si="9231"/>
        <v>0</v>
      </c>
      <c r="Q9991" s="75">
        <f t="shared" ref="Q9991:R9991" si="9232">SUM(Q576)</f>
        <v>5000</v>
      </c>
      <c r="R9991" s="75">
        <f t="shared" si="9232"/>
        <v>5000</v>
      </c>
      <c r="S9991" s="75">
        <f t="shared" ref="S9991" si="9233">SUM(S576)</f>
        <v>4700</v>
      </c>
      <c r="T9991" s="75">
        <f t="shared" ref="T9991:X9991" si="9234">SUM(T576)</f>
        <v>300</v>
      </c>
      <c r="U9991" s="75">
        <f t="shared" si="9234"/>
        <v>300</v>
      </c>
      <c r="V9991" s="75">
        <f t="shared" si="9234"/>
        <v>0</v>
      </c>
      <c r="W9991" s="75">
        <f t="shared" si="9234"/>
        <v>0</v>
      </c>
      <c r="X9991" s="75">
        <f t="shared" si="9234"/>
        <v>5000</v>
      </c>
      <c r="Y9991" s="238">
        <f t="shared" si="9222"/>
        <v>100</v>
      </c>
    </row>
    <row r="9992" spans="1:25" s="76" customFormat="1">
      <c r="A9992" s="250" t="s">
        <v>2713</v>
      </c>
      <c r="B9992" s="250"/>
      <c r="C9992" s="250"/>
      <c r="D9992" s="250"/>
      <c r="E9992" s="250"/>
      <c r="F9992" s="250"/>
      <c r="G9992" s="250"/>
      <c r="H9992" s="250"/>
      <c r="I9992" s="75">
        <f t="shared" ref="I9992:P9992" si="9235">SUM(I622)</f>
        <v>4400</v>
      </c>
      <c r="J9992" s="75">
        <f t="shared" si="9235"/>
        <v>4400</v>
      </c>
      <c r="K9992" s="75">
        <f t="shared" si="9235"/>
        <v>0</v>
      </c>
      <c r="L9992" s="75">
        <f t="shared" si="9235"/>
        <v>0</v>
      </c>
      <c r="M9992" s="75">
        <f t="shared" si="9235"/>
        <v>0</v>
      </c>
      <c r="N9992" s="75">
        <f t="shared" si="9235"/>
        <v>0</v>
      </c>
      <c r="O9992" s="75">
        <f t="shared" si="9235"/>
        <v>0</v>
      </c>
      <c r="P9992" s="75">
        <f t="shared" si="9235"/>
        <v>0</v>
      </c>
      <c r="Q9992" s="75">
        <f t="shared" ref="Q9992:R9992" si="9236">SUM(Q622)</f>
        <v>4400</v>
      </c>
      <c r="R9992" s="75">
        <f t="shared" si="9236"/>
        <v>4400</v>
      </c>
      <c r="S9992" s="75">
        <f t="shared" ref="S9992" si="9237">SUM(S622)</f>
        <v>3240</v>
      </c>
      <c r="T9992" s="75">
        <f t="shared" ref="T9992:X9992" si="9238">SUM(T622)</f>
        <v>1160</v>
      </c>
      <c r="U9992" s="75">
        <f t="shared" si="9238"/>
        <v>440</v>
      </c>
      <c r="V9992" s="75">
        <f t="shared" si="9238"/>
        <v>360</v>
      </c>
      <c r="W9992" s="75">
        <f t="shared" si="9238"/>
        <v>360</v>
      </c>
      <c r="X9992" s="75">
        <f t="shared" si="9238"/>
        <v>4400</v>
      </c>
      <c r="Y9992" s="238">
        <f t="shared" si="9222"/>
        <v>100</v>
      </c>
    </row>
    <row r="9993" spans="1:25" s="76" customFormat="1">
      <c r="A9993" s="250" t="s">
        <v>2714</v>
      </c>
      <c r="B9993" s="250"/>
      <c r="C9993" s="250"/>
      <c r="D9993" s="250"/>
      <c r="E9993" s="250"/>
      <c r="F9993" s="250"/>
      <c r="G9993" s="250"/>
      <c r="H9993" s="250"/>
      <c r="I9993" s="75">
        <f t="shared" ref="I9993:P9993" si="9239">SUM(I670)</f>
        <v>0</v>
      </c>
      <c r="J9993" s="75">
        <f t="shared" si="9239"/>
        <v>0</v>
      </c>
      <c r="K9993" s="75">
        <f t="shared" si="9239"/>
        <v>0</v>
      </c>
      <c r="L9993" s="75">
        <f t="shared" si="9239"/>
        <v>0</v>
      </c>
      <c r="M9993" s="75">
        <f t="shared" si="9239"/>
        <v>0</v>
      </c>
      <c r="N9993" s="75">
        <f t="shared" si="9239"/>
        <v>0</v>
      </c>
      <c r="O9993" s="75">
        <f t="shared" si="9239"/>
        <v>0</v>
      </c>
      <c r="P9993" s="75">
        <f t="shared" si="9239"/>
        <v>0</v>
      </c>
      <c r="Q9993" s="75">
        <f t="shared" ref="Q9993:R9993" si="9240">SUM(Q670)</f>
        <v>0</v>
      </c>
      <c r="R9993" s="75">
        <f t="shared" si="9240"/>
        <v>0</v>
      </c>
      <c r="S9993" s="75">
        <f t="shared" ref="S9993" si="9241">SUM(S670)</f>
        <v>0</v>
      </c>
      <c r="T9993" s="75">
        <f t="shared" ref="T9993:X9993" si="9242">SUM(T670)</f>
        <v>0</v>
      </c>
      <c r="U9993" s="75">
        <f t="shared" si="9242"/>
        <v>0</v>
      </c>
      <c r="V9993" s="75">
        <f t="shared" si="9242"/>
        <v>0</v>
      </c>
      <c r="W9993" s="75">
        <f t="shared" si="9242"/>
        <v>0</v>
      </c>
      <c r="X9993" s="75">
        <f t="shared" si="9242"/>
        <v>0</v>
      </c>
      <c r="Y9993" s="238">
        <f t="shared" si="9222"/>
        <v>0</v>
      </c>
    </row>
    <row r="9994" spans="1:25" s="76" customFormat="1">
      <c r="A9994" s="250" t="s">
        <v>2689</v>
      </c>
      <c r="B9994" s="250"/>
      <c r="C9994" s="250"/>
      <c r="D9994" s="250"/>
      <c r="E9994" s="250"/>
      <c r="F9994" s="250"/>
      <c r="G9994" s="250"/>
      <c r="H9994" s="250"/>
      <c r="I9994" s="75">
        <f t="shared" ref="I9994:P9994" si="9243">SUM(I755)</f>
        <v>14500</v>
      </c>
      <c r="J9994" s="75">
        <f t="shared" si="9243"/>
        <v>9500</v>
      </c>
      <c r="K9994" s="75">
        <f t="shared" si="9243"/>
        <v>5000</v>
      </c>
      <c r="L9994" s="75">
        <f t="shared" si="9243"/>
        <v>5000</v>
      </c>
      <c r="M9994" s="75">
        <f t="shared" si="9243"/>
        <v>0</v>
      </c>
      <c r="N9994" s="75">
        <f t="shared" si="9243"/>
        <v>0</v>
      </c>
      <c r="O9994" s="75">
        <f t="shared" si="9243"/>
        <v>0</v>
      </c>
      <c r="P9994" s="75">
        <f t="shared" si="9243"/>
        <v>0</v>
      </c>
      <c r="Q9994" s="75">
        <f t="shared" ref="Q9994:R9994" si="9244">SUM(Q755)</f>
        <v>24500</v>
      </c>
      <c r="R9994" s="75">
        <f t="shared" si="9244"/>
        <v>19500</v>
      </c>
      <c r="S9994" s="75">
        <f t="shared" ref="S9994" si="9245">SUM(S755)</f>
        <v>16600</v>
      </c>
      <c r="T9994" s="75">
        <f t="shared" ref="T9994:X9994" si="9246">SUM(T755)</f>
        <v>2900</v>
      </c>
      <c r="U9994" s="75">
        <f t="shared" si="9246"/>
        <v>0</v>
      </c>
      <c r="V9994" s="75">
        <f t="shared" si="9246"/>
        <v>1000</v>
      </c>
      <c r="W9994" s="75">
        <f t="shared" si="9246"/>
        <v>1900</v>
      </c>
      <c r="X9994" s="75">
        <f t="shared" si="9246"/>
        <v>19500</v>
      </c>
      <c r="Y9994" s="238">
        <f t="shared" si="9222"/>
        <v>100</v>
      </c>
    </row>
    <row r="9995" spans="1:25" s="76" customFormat="1">
      <c r="A9995" s="250" t="s">
        <v>2715</v>
      </c>
      <c r="B9995" s="250"/>
      <c r="C9995" s="250"/>
      <c r="D9995" s="250"/>
      <c r="E9995" s="250"/>
      <c r="F9995" s="250"/>
      <c r="G9995" s="250"/>
      <c r="H9995" s="250"/>
      <c r="I9995" s="75">
        <f t="shared" ref="I9995:P9995" si="9247">SUM(I825)</f>
        <v>0</v>
      </c>
      <c r="J9995" s="75">
        <f t="shared" si="9247"/>
        <v>0</v>
      </c>
      <c r="K9995" s="75">
        <f t="shared" si="9247"/>
        <v>0</v>
      </c>
      <c r="L9995" s="75">
        <f t="shared" si="9247"/>
        <v>0</v>
      </c>
      <c r="M9995" s="75">
        <f t="shared" si="9247"/>
        <v>0</v>
      </c>
      <c r="N9995" s="75">
        <f t="shared" si="9247"/>
        <v>0</v>
      </c>
      <c r="O9995" s="75">
        <f t="shared" si="9247"/>
        <v>0</v>
      </c>
      <c r="P9995" s="75">
        <f t="shared" si="9247"/>
        <v>0</v>
      </c>
      <c r="Q9995" s="75">
        <f t="shared" ref="Q9995:R9995" si="9248">SUM(Q825)</f>
        <v>0</v>
      </c>
      <c r="R9995" s="75">
        <f t="shared" si="9248"/>
        <v>0</v>
      </c>
      <c r="S9995" s="75">
        <f t="shared" ref="S9995" si="9249">SUM(S825)</f>
        <v>0</v>
      </c>
      <c r="T9995" s="75">
        <f t="shared" ref="T9995:X9995" si="9250">SUM(T825)</f>
        <v>0</v>
      </c>
      <c r="U9995" s="75">
        <f t="shared" si="9250"/>
        <v>0</v>
      </c>
      <c r="V9995" s="75">
        <f t="shared" si="9250"/>
        <v>0</v>
      </c>
      <c r="W9995" s="75">
        <f t="shared" si="9250"/>
        <v>0</v>
      </c>
      <c r="X9995" s="75">
        <f t="shared" si="9250"/>
        <v>0</v>
      </c>
      <c r="Y9995" s="238">
        <f t="shared" si="9222"/>
        <v>0</v>
      </c>
    </row>
    <row r="9996" spans="1:25" s="76" customFormat="1">
      <c r="A9996" s="250" t="s">
        <v>2716</v>
      </c>
      <c r="B9996" s="250"/>
      <c r="C9996" s="250"/>
      <c r="D9996" s="250"/>
      <c r="E9996" s="250"/>
      <c r="F9996" s="250"/>
      <c r="G9996" s="250"/>
      <c r="H9996" s="250"/>
      <c r="I9996" s="75">
        <f t="shared" ref="I9996:P9996" si="9251">SUM(I915)</f>
        <v>3000</v>
      </c>
      <c r="J9996" s="75">
        <f t="shared" si="9251"/>
        <v>0</v>
      </c>
      <c r="K9996" s="75">
        <f t="shared" si="9251"/>
        <v>0</v>
      </c>
      <c r="L9996" s="75">
        <f t="shared" si="9251"/>
        <v>0</v>
      </c>
      <c r="M9996" s="75">
        <f t="shared" si="9251"/>
        <v>0</v>
      </c>
      <c r="N9996" s="75">
        <f t="shared" si="9251"/>
        <v>0</v>
      </c>
      <c r="O9996" s="75">
        <f t="shared" si="9251"/>
        <v>3000</v>
      </c>
      <c r="P9996" s="75">
        <f t="shared" si="9251"/>
        <v>0</v>
      </c>
      <c r="Q9996" s="75">
        <f t="shared" ref="Q9996:R9996" si="9252">SUM(Q915)</f>
        <v>3000</v>
      </c>
      <c r="R9996" s="75">
        <f t="shared" si="9252"/>
        <v>3000</v>
      </c>
      <c r="S9996" s="75">
        <f t="shared" ref="S9996" si="9253">SUM(S915)</f>
        <v>750</v>
      </c>
      <c r="T9996" s="75">
        <f t="shared" ref="T9996:X9996" si="9254">SUM(T915)</f>
        <v>0</v>
      </c>
      <c r="U9996" s="75">
        <f t="shared" si="9254"/>
        <v>0</v>
      </c>
      <c r="V9996" s="75">
        <f t="shared" si="9254"/>
        <v>0</v>
      </c>
      <c r="W9996" s="75">
        <f t="shared" si="9254"/>
        <v>0</v>
      </c>
      <c r="X9996" s="75">
        <f t="shared" si="9254"/>
        <v>750</v>
      </c>
      <c r="Y9996" s="238">
        <f t="shared" si="9222"/>
        <v>25</v>
      </c>
    </row>
    <row r="9997" spans="1:25" s="76" customFormat="1">
      <c r="A9997" s="250" t="s">
        <v>2717</v>
      </c>
      <c r="B9997" s="250"/>
      <c r="C9997" s="250"/>
      <c r="D9997" s="250"/>
      <c r="E9997" s="250"/>
      <c r="F9997" s="250"/>
      <c r="G9997" s="250"/>
      <c r="H9997" s="250"/>
      <c r="I9997" s="75">
        <f t="shared" ref="I9997:P9997" si="9255">SUM(I987)</f>
        <v>42962</v>
      </c>
      <c r="J9997" s="75">
        <f t="shared" si="9255"/>
        <v>42962</v>
      </c>
      <c r="K9997" s="75">
        <f t="shared" si="9255"/>
        <v>0</v>
      </c>
      <c r="L9997" s="75">
        <f t="shared" si="9255"/>
        <v>0</v>
      </c>
      <c r="M9997" s="75">
        <f t="shared" si="9255"/>
        <v>0</v>
      </c>
      <c r="N9997" s="75">
        <f t="shared" si="9255"/>
        <v>0</v>
      </c>
      <c r="O9997" s="75">
        <f t="shared" si="9255"/>
        <v>0</v>
      </c>
      <c r="P9997" s="75">
        <f t="shared" si="9255"/>
        <v>0</v>
      </c>
      <c r="Q9997" s="75">
        <f t="shared" ref="Q9997:R9997" si="9256">SUM(Q987)</f>
        <v>42962</v>
      </c>
      <c r="R9997" s="75">
        <f t="shared" si="9256"/>
        <v>42962</v>
      </c>
      <c r="S9997" s="75">
        <f t="shared" ref="S9997" si="9257">SUM(S987)</f>
        <v>33500</v>
      </c>
      <c r="T9997" s="75">
        <f t="shared" ref="T9997:X9997" si="9258">SUM(T987)</f>
        <v>9462</v>
      </c>
      <c r="U9997" s="75">
        <f t="shared" si="9258"/>
        <v>4000</v>
      </c>
      <c r="V9997" s="75">
        <f t="shared" si="9258"/>
        <v>4000</v>
      </c>
      <c r="W9997" s="75">
        <f t="shared" si="9258"/>
        <v>1462</v>
      </c>
      <c r="X9997" s="75">
        <f t="shared" si="9258"/>
        <v>42962</v>
      </c>
      <c r="Y9997" s="238">
        <f t="shared" si="9222"/>
        <v>100</v>
      </c>
    </row>
    <row r="9998" spans="1:25" s="76" customFormat="1">
      <c r="A9998" s="250" t="s">
        <v>2718</v>
      </c>
      <c r="B9998" s="250"/>
      <c r="C9998" s="250"/>
      <c r="D9998" s="250"/>
      <c r="E9998" s="250"/>
      <c r="F9998" s="250"/>
      <c r="G9998" s="250"/>
      <c r="H9998" s="250"/>
      <c r="I9998" s="75">
        <f t="shared" ref="I9998:P9998" si="9259">SUM(I1057)</f>
        <v>800000</v>
      </c>
      <c r="J9998" s="75">
        <f t="shared" si="9259"/>
        <v>800000</v>
      </c>
      <c r="K9998" s="75">
        <f t="shared" si="9259"/>
        <v>0</v>
      </c>
      <c r="L9998" s="75">
        <f t="shared" si="9259"/>
        <v>0</v>
      </c>
      <c r="M9998" s="75">
        <f t="shared" si="9259"/>
        <v>0</v>
      </c>
      <c r="N9998" s="75">
        <f t="shared" si="9259"/>
        <v>0</v>
      </c>
      <c r="O9998" s="75">
        <f t="shared" si="9259"/>
        <v>0</v>
      </c>
      <c r="P9998" s="75">
        <f t="shared" si="9259"/>
        <v>0</v>
      </c>
      <c r="Q9998" s="75">
        <f t="shared" ref="Q9998:R9998" si="9260">SUM(Q1057)</f>
        <v>800000</v>
      </c>
      <c r="R9998" s="75">
        <f t="shared" si="9260"/>
        <v>800000</v>
      </c>
      <c r="S9998" s="75">
        <f t="shared" ref="S9998" si="9261">SUM(S1057)</f>
        <v>710000</v>
      </c>
      <c r="T9998" s="75">
        <f t="shared" ref="T9998:X9998" si="9262">SUM(T1057)</f>
        <v>90000</v>
      </c>
      <c r="U9998" s="75">
        <f t="shared" si="9262"/>
        <v>50000</v>
      </c>
      <c r="V9998" s="75">
        <f t="shared" si="9262"/>
        <v>40000</v>
      </c>
      <c r="W9998" s="75">
        <f t="shared" si="9262"/>
        <v>0</v>
      </c>
      <c r="X9998" s="75">
        <f t="shared" si="9262"/>
        <v>800000</v>
      </c>
      <c r="Y9998" s="238">
        <f t="shared" si="9222"/>
        <v>100</v>
      </c>
    </row>
    <row r="9999" spans="1:25" s="76" customFormat="1">
      <c r="A9999" s="250" t="s">
        <v>2719</v>
      </c>
      <c r="B9999" s="250"/>
      <c r="C9999" s="250"/>
      <c r="D9999" s="250"/>
      <c r="E9999" s="250"/>
      <c r="F9999" s="250"/>
      <c r="G9999" s="250"/>
      <c r="H9999" s="250"/>
      <c r="I9999" s="75">
        <f t="shared" ref="I9999:P9999" si="9263">SUM(I1117)</f>
        <v>42200</v>
      </c>
      <c r="J9999" s="75">
        <f t="shared" si="9263"/>
        <v>42200</v>
      </c>
      <c r="K9999" s="75">
        <f t="shared" si="9263"/>
        <v>0</v>
      </c>
      <c r="L9999" s="75">
        <f t="shared" si="9263"/>
        <v>0</v>
      </c>
      <c r="M9999" s="75">
        <f t="shared" si="9263"/>
        <v>0</v>
      </c>
      <c r="N9999" s="75">
        <f t="shared" si="9263"/>
        <v>0</v>
      </c>
      <c r="O9999" s="75">
        <f t="shared" si="9263"/>
        <v>0</v>
      </c>
      <c r="P9999" s="75">
        <f t="shared" si="9263"/>
        <v>0</v>
      </c>
      <c r="Q9999" s="75">
        <v>0</v>
      </c>
      <c r="R9999" s="75"/>
      <c r="S9999" s="75"/>
      <c r="T9999" s="75"/>
      <c r="U9999" s="75"/>
      <c r="V9999" s="75"/>
      <c r="W9999" s="75"/>
      <c r="X9999" s="75"/>
      <c r="Y9999" s="238">
        <f t="shared" si="9222"/>
        <v>0</v>
      </c>
    </row>
    <row r="10000" spans="1:25" s="76" customFormat="1">
      <c r="A10000" s="250" t="s">
        <v>2720</v>
      </c>
      <c r="B10000" s="250"/>
      <c r="C10000" s="250"/>
      <c r="D10000" s="250"/>
      <c r="E10000" s="250"/>
      <c r="F10000" s="250"/>
      <c r="G10000" s="250"/>
      <c r="H10000" s="250"/>
      <c r="I10000" s="75"/>
      <c r="J10000" s="75"/>
      <c r="K10000" s="75"/>
      <c r="L10000" s="75"/>
      <c r="M10000" s="75"/>
      <c r="N10000" s="75"/>
      <c r="O10000" s="75"/>
      <c r="P10000" s="75"/>
      <c r="Q10000" s="75">
        <v>0</v>
      </c>
      <c r="R10000" s="75"/>
      <c r="S10000" s="75"/>
      <c r="T10000" s="75"/>
      <c r="U10000" s="75"/>
      <c r="V10000" s="75"/>
      <c r="W10000" s="75"/>
      <c r="X10000" s="75"/>
      <c r="Y10000" s="238">
        <f t="shared" si="9222"/>
        <v>0</v>
      </c>
    </row>
    <row r="10001" spans="1:25" s="76" customFormat="1">
      <c r="A10001" s="250" t="s">
        <v>2692</v>
      </c>
      <c r="B10001" s="250"/>
      <c r="C10001" s="250"/>
      <c r="D10001" s="250"/>
      <c r="E10001" s="250"/>
      <c r="F10001" s="250"/>
      <c r="G10001" s="250"/>
      <c r="H10001" s="250"/>
      <c r="I10001" s="75">
        <f t="shared" ref="I10001:P10001" si="9264">SUM(I1277)</f>
        <v>5000</v>
      </c>
      <c r="J10001" s="75">
        <f t="shared" si="9264"/>
        <v>5000</v>
      </c>
      <c r="K10001" s="75">
        <f t="shared" si="9264"/>
        <v>0</v>
      </c>
      <c r="L10001" s="75">
        <f t="shared" si="9264"/>
        <v>0</v>
      </c>
      <c r="M10001" s="75">
        <f t="shared" si="9264"/>
        <v>0</v>
      </c>
      <c r="N10001" s="75">
        <f t="shared" si="9264"/>
        <v>0</v>
      </c>
      <c r="O10001" s="75">
        <f t="shared" si="9264"/>
        <v>0</v>
      </c>
      <c r="P10001" s="75">
        <f t="shared" si="9264"/>
        <v>0</v>
      </c>
      <c r="Q10001" s="75">
        <f t="shared" ref="Q10001:R10001" si="9265">SUM(Q1277)</f>
        <v>2500</v>
      </c>
      <c r="R10001" s="75">
        <f t="shared" si="9265"/>
        <v>2500</v>
      </c>
      <c r="S10001" s="75">
        <f t="shared" ref="S10001" si="9266">SUM(S1277)</f>
        <v>1100</v>
      </c>
      <c r="T10001" s="75">
        <f t="shared" ref="T10001:X10001" si="9267">SUM(T1277)</f>
        <v>1400</v>
      </c>
      <c r="U10001" s="75">
        <f t="shared" si="9267"/>
        <v>1400</v>
      </c>
      <c r="V10001" s="75">
        <f t="shared" si="9267"/>
        <v>0</v>
      </c>
      <c r="W10001" s="75">
        <f t="shared" si="9267"/>
        <v>0</v>
      </c>
      <c r="X10001" s="75">
        <f t="shared" si="9267"/>
        <v>2500</v>
      </c>
      <c r="Y10001" s="238">
        <f t="shared" si="9222"/>
        <v>100</v>
      </c>
    </row>
    <row r="10002" spans="1:25" s="76" customFormat="1">
      <c r="A10002" s="250" t="s">
        <v>2721</v>
      </c>
      <c r="B10002" s="250"/>
      <c r="C10002" s="250"/>
      <c r="D10002" s="250"/>
      <c r="E10002" s="250"/>
      <c r="F10002" s="250"/>
      <c r="G10002" s="250"/>
      <c r="H10002" s="250"/>
      <c r="I10002" s="75">
        <f t="shared" ref="I10002:P10002" si="9268">SUM(I1328)</f>
        <v>0</v>
      </c>
      <c r="J10002" s="75">
        <f t="shared" si="9268"/>
        <v>0</v>
      </c>
      <c r="K10002" s="75">
        <f t="shared" si="9268"/>
        <v>0</v>
      </c>
      <c r="L10002" s="75">
        <f t="shared" si="9268"/>
        <v>0</v>
      </c>
      <c r="M10002" s="75">
        <f t="shared" si="9268"/>
        <v>0</v>
      </c>
      <c r="N10002" s="75">
        <f t="shared" si="9268"/>
        <v>0</v>
      </c>
      <c r="O10002" s="75">
        <f t="shared" si="9268"/>
        <v>0</v>
      </c>
      <c r="P10002" s="75">
        <f t="shared" si="9268"/>
        <v>0</v>
      </c>
      <c r="Q10002" s="75">
        <f t="shared" ref="Q10002:R10002" si="9269">SUM(Q1328)</f>
        <v>0</v>
      </c>
      <c r="R10002" s="75">
        <f t="shared" si="9269"/>
        <v>0</v>
      </c>
      <c r="S10002" s="75">
        <f t="shared" ref="S10002" si="9270">SUM(S1328)</f>
        <v>0</v>
      </c>
      <c r="T10002" s="75">
        <f t="shared" ref="T10002:X10002" si="9271">SUM(T1328)</f>
        <v>0</v>
      </c>
      <c r="U10002" s="75">
        <f t="shared" si="9271"/>
        <v>0</v>
      </c>
      <c r="V10002" s="75">
        <f t="shared" si="9271"/>
        <v>0</v>
      </c>
      <c r="W10002" s="75">
        <f t="shared" si="9271"/>
        <v>0</v>
      </c>
      <c r="X10002" s="75">
        <f t="shared" si="9271"/>
        <v>0</v>
      </c>
      <c r="Y10002" s="238">
        <f t="shared" si="9222"/>
        <v>0</v>
      </c>
    </row>
    <row r="10003" spans="1:25" s="76" customFormat="1">
      <c r="A10003" s="250" t="s">
        <v>2722</v>
      </c>
      <c r="B10003" s="250"/>
      <c r="C10003" s="250"/>
      <c r="D10003" s="250"/>
      <c r="E10003" s="250"/>
      <c r="F10003" s="250"/>
      <c r="G10003" s="250"/>
      <c r="H10003" s="250"/>
      <c r="I10003" s="75"/>
      <c r="J10003" s="75"/>
      <c r="K10003" s="75"/>
      <c r="L10003" s="75"/>
      <c r="M10003" s="75"/>
      <c r="N10003" s="75"/>
      <c r="O10003" s="75"/>
      <c r="P10003" s="75"/>
      <c r="Q10003" s="75">
        <v>0</v>
      </c>
      <c r="R10003" s="75"/>
      <c r="S10003" s="75"/>
      <c r="T10003" s="75"/>
      <c r="U10003" s="75"/>
      <c r="V10003" s="75"/>
      <c r="W10003" s="75"/>
      <c r="X10003" s="75"/>
      <c r="Y10003" s="238">
        <f t="shared" si="9222"/>
        <v>0</v>
      </c>
    </row>
    <row r="10004" spans="1:25" s="76" customFormat="1">
      <c r="A10004" s="250" t="s">
        <v>2788</v>
      </c>
      <c r="B10004" s="250"/>
      <c r="C10004" s="250"/>
      <c r="D10004" s="250"/>
      <c r="E10004" s="250"/>
      <c r="F10004" s="250"/>
      <c r="G10004" s="250"/>
      <c r="H10004" s="250"/>
      <c r="I10004" s="75">
        <f t="shared" ref="I10004:P10004" si="9272">SUM(I1480)</f>
        <v>1000</v>
      </c>
      <c r="J10004" s="75">
        <f t="shared" si="9272"/>
        <v>1000</v>
      </c>
      <c r="K10004" s="75">
        <f t="shared" si="9272"/>
        <v>0</v>
      </c>
      <c r="L10004" s="75">
        <f t="shared" si="9272"/>
        <v>0</v>
      </c>
      <c r="M10004" s="75">
        <f t="shared" si="9272"/>
        <v>0</v>
      </c>
      <c r="N10004" s="75">
        <f t="shared" si="9272"/>
        <v>0</v>
      </c>
      <c r="O10004" s="75">
        <f t="shared" si="9272"/>
        <v>0</v>
      </c>
      <c r="P10004" s="75">
        <f t="shared" si="9272"/>
        <v>0</v>
      </c>
      <c r="Q10004" s="75">
        <f t="shared" ref="Q10004:R10004" si="9273">SUM(Q1480)</f>
        <v>3000</v>
      </c>
      <c r="R10004" s="75">
        <f t="shared" si="9273"/>
        <v>1000</v>
      </c>
      <c r="S10004" s="75">
        <f t="shared" ref="S10004" si="9274">SUM(S1480)</f>
        <v>1000</v>
      </c>
      <c r="T10004" s="75">
        <f t="shared" ref="T10004:X10004" si="9275">SUM(T1480)</f>
        <v>0</v>
      </c>
      <c r="U10004" s="75">
        <f t="shared" si="9275"/>
        <v>0</v>
      </c>
      <c r="V10004" s="75">
        <f t="shared" si="9275"/>
        <v>0</v>
      </c>
      <c r="W10004" s="75">
        <f t="shared" si="9275"/>
        <v>0</v>
      </c>
      <c r="X10004" s="75">
        <f t="shared" si="9275"/>
        <v>1000</v>
      </c>
      <c r="Y10004" s="238">
        <f t="shared" si="9222"/>
        <v>100</v>
      </c>
    </row>
    <row r="10005" spans="1:25" s="76" customFormat="1">
      <c r="A10005" s="250" t="s">
        <v>2723</v>
      </c>
      <c r="B10005" s="250"/>
      <c r="C10005" s="250"/>
      <c r="D10005" s="250"/>
      <c r="E10005" s="250"/>
      <c r="F10005" s="250"/>
      <c r="G10005" s="250"/>
      <c r="H10005" s="250"/>
      <c r="I10005" s="75">
        <f t="shared" ref="I10005:P10005" si="9276">SUM(I1576)</f>
        <v>144804</v>
      </c>
      <c r="J10005" s="75">
        <f t="shared" si="9276"/>
        <v>68754</v>
      </c>
      <c r="K10005" s="75">
        <f t="shared" si="9276"/>
        <v>76050</v>
      </c>
      <c r="L10005" s="75">
        <f t="shared" si="9276"/>
        <v>52250</v>
      </c>
      <c r="M10005" s="75">
        <f t="shared" si="9276"/>
        <v>0</v>
      </c>
      <c r="N10005" s="75">
        <f t="shared" si="9276"/>
        <v>23800</v>
      </c>
      <c r="O10005" s="75">
        <f t="shared" si="9276"/>
        <v>0</v>
      </c>
      <c r="P10005" s="75">
        <f t="shared" si="9276"/>
        <v>0</v>
      </c>
      <c r="Q10005" s="75">
        <f t="shared" ref="Q10005:R10005" si="9277">SUM(Q1576)</f>
        <v>304819</v>
      </c>
      <c r="R10005" s="75">
        <f t="shared" si="9277"/>
        <v>66704</v>
      </c>
      <c r="S10005" s="75">
        <f t="shared" ref="S10005" si="9278">SUM(S1576)</f>
        <v>58070</v>
      </c>
      <c r="T10005" s="75">
        <f t="shared" ref="T10005:X10005" si="9279">SUM(T1576)</f>
        <v>8634</v>
      </c>
      <c r="U10005" s="75">
        <f t="shared" si="9279"/>
        <v>4810</v>
      </c>
      <c r="V10005" s="75">
        <f t="shared" si="9279"/>
        <v>2625</v>
      </c>
      <c r="W10005" s="75">
        <f t="shared" si="9279"/>
        <v>1199</v>
      </c>
      <c r="X10005" s="75">
        <f t="shared" si="9279"/>
        <v>66704</v>
      </c>
      <c r="Y10005" s="238">
        <f t="shared" si="9222"/>
        <v>100</v>
      </c>
    </row>
    <row r="10006" spans="1:25" s="76" customFormat="1">
      <c r="A10006" s="250" t="s">
        <v>2724</v>
      </c>
      <c r="B10006" s="250"/>
      <c r="C10006" s="250"/>
      <c r="D10006" s="250"/>
      <c r="E10006" s="250"/>
      <c r="F10006" s="250"/>
      <c r="G10006" s="250"/>
      <c r="H10006" s="250"/>
      <c r="I10006" s="75">
        <f t="shared" ref="I10006:P10006" si="9280">SUM(I4492)</f>
        <v>55586</v>
      </c>
      <c r="J10006" s="75">
        <f t="shared" si="9280"/>
        <v>17168</v>
      </c>
      <c r="K10006" s="75">
        <f t="shared" si="9280"/>
        <v>38418</v>
      </c>
      <c r="L10006" s="75">
        <f t="shared" si="9280"/>
        <v>38100</v>
      </c>
      <c r="M10006" s="75">
        <f t="shared" si="9280"/>
        <v>0</v>
      </c>
      <c r="N10006" s="75">
        <f t="shared" si="9280"/>
        <v>318</v>
      </c>
      <c r="O10006" s="75">
        <f t="shared" si="9280"/>
        <v>0</v>
      </c>
      <c r="P10006" s="75">
        <f t="shared" si="9280"/>
        <v>0</v>
      </c>
      <c r="Q10006" s="75">
        <f t="shared" ref="Q10006:R10006" si="9281">SUM(Q4492)</f>
        <v>68617</v>
      </c>
      <c r="R10006" s="75">
        <f t="shared" si="9281"/>
        <v>20268</v>
      </c>
      <c r="S10006" s="75">
        <f t="shared" ref="S10006" si="9282">SUM(S4492)</f>
        <v>17894</v>
      </c>
      <c r="T10006" s="75">
        <f t="shared" ref="T10006:X10006" si="9283">SUM(T4492)</f>
        <v>2374</v>
      </c>
      <c r="U10006" s="75">
        <f t="shared" si="9283"/>
        <v>1431</v>
      </c>
      <c r="V10006" s="75">
        <f t="shared" si="9283"/>
        <v>543</v>
      </c>
      <c r="W10006" s="75">
        <f t="shared" si="9283"/>
        <v>400</v>
      </c>
      <c r="X10006" s="75">
        <f t="shared" si="9283"/>
        <v>20268</v>
      </c>
      <c r="Y10006" s="238">
        <f t="shared" si="9222"/>
        <v>100</v>
      </c>
    </row>
    <row r="10007" spans="1:25" s="76" customFormat="1">
      <c r="A10007" s="250" t="s">
        <v>2725</v>
      </c>
      <c r="B10007" s="250"/>
      <c r="C10007" s="250"/>
      <c r="D10007" s="250"/>
      <c r="E10007" s="250"/>
      <c r="F10007" s="250"/>
      <c r="G10007" s="250"/>
      <c r="H10007" s="250"/>
      <c r="I10007" s="75">
        <f t="shared" ref="I10007:P10007" si="9284">SUM(I5957)</f>
        <v>54000</v>
      </c>
      <c r="J10007" s="75">
        <f t="shared" si="9284"/>
        <v>53000</v>
      </c>
      <c r="K10007" s="75">
        <f t="shared" si="9284"/>
        <v>1000</v>
      </c>
      <c r="L10007" s="75">
        <f t="shared" si="9284"/>
        <v>1000</v>
      </c>
      <c r="M10007" s="75">
        <f t="shared" si="9284"/>
        <v>0</v>
      </c>
      <c r="N10007" s="75">
        <f t="shared" si="9284"/>
        <v>0</v>
      </c>
      <c r="O10007" s="75">
        <f t="shared" si="9284"/>
        <v>0</v>
      </c>
      <c r="P10007" s="75">
        <f t="shared" si="9284"/>
        <v>0</v>
      </c>
      <c r="Q10007" s="75">
        <f t="shared" ref="Q10007:R10007" si="9285">SUM(Q5957)</f>
        <v>54000</v>
      </c>
      <c r="R10007" s="75">
        <f t="shared" si="9285"/>
        <v>53000</v>
      </c>
      <c r="S10007" s="75">
        <f t="shared" ref="S10007" si="9286">SUM(S5957)</f>
        <v>34800</v>
      </c>
      <c r="T10007" s="75">
        <f t="shared" ref="T10007:X10007" si="9287">SUM(T5957)</f>
        <v>18200</v>
      </c>
      <c r="U10007" s="75">
        <f t="shared" si="9287"/>
        <v>6200</v>
      </c>
      <c r="V10007" s="75">
        <f t="shared" si="9287"/>
        <v>6000</v>
      </c>
      <c r="W10007" s="75">
        <f t="shared" si="9287"/>
        <v>6000</v>
      </c>
      <c r="X10007" s="75">
        <f t="shared" si="9287"/>
        <v>53000</v>
      </c>
      <c r="Y10007" s="238">
        <f t="shared" si="9222"/>
        <v>100</v>
      </c>
    </row>
    <row r="10008" spans="1:25" s="76" customFormat="1">
      <c r="A10008" s="250" t="s">
        <v>2694</v>
      </c>
      <c r="B10008" s="250"/>
      <c r="C10008" s="250"/>
      <c r="D10008" s="250"/>
      <c r="E10008" s="250"/>
      <c r="F10008" s="250"/>
      <c r="G10008" s="250"/>
      <c r="H10008" s="250"/>
      <c r="I10008" s="75">
        <f t="shared" ref="I10008:P10008" si="9288">SUM(I5998)</f>
        <v>500</v>
      </c>
      <c r="J10008" s="75">
        <f t="shared" si="9288"/>
        <v>500</v>
      </c>
      <c r="K10008" s="75">
        <f t="shared" si="9288"/>
        <v>0</v>
      </c>
      <c r="L10008" s="75">
        <f t="shared" si="9288"/>
        <v>0</v>
      </c>
      <c r="M10008" s="75">
        <f t="shared" si="9288"/>
        <v>0</v>
      </c>
      <c r="N10008" s="75">
        <f t="shared" si="9288"/>
        <v>0</v>
      </c>
      <c r="O10008" s="75">
        <f t="shared" si="9288"/>
        <v>0</v>
      </c>
      <c r="P10008" s="75">
        <f t="shared" si="9288"/>
        <v>0</v>
      </c>
      <c r="Q10008" s="75">
        <f t="shared" ref="Q10008:R10008" si="9289">SUM(Q5998)</f>
        <v>2000</v>
      </c>
      <c r="R10008" s="75">
        <f t="shared" si="9289"/>
        <v>2000</v>
      </c>
      <c r="S10008" s="75">
        <f t="shared" ref="S10008" si="9290">SUM(S5998)</f>
        <v>1707</v>
      </c>
      <c r="T10008" s="75">
        <f t="shared" ref="T10008:X10008" si="9291">SUM(T5998)</f>
        <v>293</v>
      </c>
      <c r="U10008" s="75">
        <f t="shared" si="9291"/>
        <v>293</v>
      </c>
      <c r="V10008" s="75">
        <f t="shared" si="9291"/>
        <v>0</v>
      </c>
      <c r="W10008" s="75">
        <f t="shared" si="9291"/>
        <v>0</v>
      </c>
      <c r="X10008" s="75">
        <f t="shared" si="9291"/>
        <v>2000</v>
      </c>
      <c r="Y10008" s="238">
        <f t="shared" si="9222"/>
        <v>100</v>
      </c>
    </row>
    <row r="10009" spans="1:25" s="76" customFormat="1">
      <c r="A10009" s="250" t="s">
        <v>2726</v>
      </c>
      <c r="B10009" s="250"/>
      <c r="C10009" s="250"/>
      <c r="D10009" s="250"/>
      <c r="E10009" s="250"/>
      <c r="F10009" s="250"/>
      <c r="G10009" s="250"/>
      <c r="H10009" s="250"/>
      <c r="I10009" s="75"/>
      <c r="J10009" s="75"/>
      <c r="K10009" s="75"/>
      <c r="L10009" s="75"/>
      <c r="M10009" s="75"/>
      <c r="N10009" s="75"/>
      <c r="O10009" s="75"/>
      <c r="P10009" s="75"/>
      <c r="Q10009" s="75">
        <v>0</v>
      </c>
      <c r="R10009" s="75"/>
      <c r="S10009" s="75"/>
      <c r="T10009" s="75"/>
      <c r="U10009" s="75"/>
      <c r="V10009" s="75"/>
      <c r="W10009" s="75"/>
      <c r="X10009" s="75"/>
      <c r="Y10009" s="238">
        <f t="shared" si="9222"/>
        <v>0</v>
      </c>
    </row>
    <row r="10010" spans="1:25" s="76" customFormat="1">
      <c r="A10010" s="250" t="s">
        <v>2727</v>
      </c>
      <c r="B10010" s="250"/>
      <c r="C10010" s="250"/>
      <c r="D10010" s="250"/>
      <c r="E10010" s="250"/>
      <c r="F10010" s="250"/>
      <c r="G10010" s="250"/>
      <c r="H10010" s="250"/>
      <c r="I10010" s="75">
        <f t="shared" ref="I10010:X10010" si="9292">SUM(I6100)</f>
        <v>101914</v>
      </c>
      <c r="J10010" s="75">
        <f t="shared" si="9292"/>
        <v>48414</v>
      </c>
      <c r="K10010" s="75">
        <f t="shared" si="9292"/>
        <v>53500</v>
      </c>
      <c r="L10010" s="75">
        <f t="shared" si="9292"/>
        <v>23500</v>
      </c>
      <c r="M10010" s="75">
        <f t="shared" si="9292"/>
        <v>0</v>
      </c>
      <c r="N10010" s="75">
        <f t="shared" si="9292"/>
        <v>30000</v>
      </c>
      <c r="O10010" s="75">
        <f t="shared" si="9292"/>
        <v>0</v>
      </c>
      <c r="P10010" s="75">
        <f t="shared" si="9292"/>
        <v>0</v>
      </c>
      <c r="Q10010" s="75">
        <f t="shared" si="9292"/>
        <v>115130</v>
      </c>
      <c r="R10010" s="75">
        <f t="shared" si="9292"/>
        <v>60914</v>
      </c>
      <c r="S10010" s="75">
        <f t="shared" si="9292"/>
        <v>56714</v>
      </c>
      <c r="T10010" s="75">
        <f t="shared" si="9292"/>
        <v>4200</v>
      </c>
      <c r="U10010" s="75">
        <f t="shared" si="9292"/>
        <v>2775</v>
      </c>
      <c r="V10010" s="75">
        <f t="shared" si="9292"/>
        <v>1350</v>
      </c>
      <c r="W10010" s="75">
        <f t="shared" si="9292"/>
        <v>75</v>
      </c>
      <c r="X10010" s="75">
        <f t="shared" si="9292"/>
        <v>60914</v>
      </c>
      <c r="Y10010" s="238">
        <f t="shared" si="9222"/>
        <v>100</v>
      </c>
    </row>
    <row r="10011" spans="1:25" s="76" customFormat="1">
      <c r="A10011" s="250" t="s">
        <v>2728</v>
      </c>
      <c r="B10011" s="250"/>
      <c r="C10011" s="250"/>
      <c r="D10011" s="250"/>
      <c r="E10011" s="250"/>
      <c r="F10011" s="250"/>
      <c r="G10011" s="250"/>
      <c r="H10011" s="250"/>
      <c r="I10011" s="75"/>
      <c r="J10011" s="75"/>
      <c r="K10011" s="75"/>
      <c r="L10011" s="75"/>
      <c r="M10011" s="75"/>
      <c r="N10011" s="75"/>
      <c r="O10011" s="75"/>
      <c r="P10011" s="75"/>
      <c r="Q10011" s="75">
        <v>0</v>
      </c>
      <c r="R10011" s="75"/>
      <c r="S10011" s="75"/>
      <c r="T10011" s="75"/>
      <c r="U10011" s="75"/>
      <c r="V10011" s="75"/>
      <c r="W10011" s="75"/>
      <c r="X10011" s="75"/>
      <c r="Y10011" s="238">
        <f t="shared" si="9222"/>
        <v>0</v>
      </c>
    </row>
    <row r="10012" spans="1:25" s="76" customFormat="1">
      <c r="A10012" s="250" t="s">
        <v>2729</v>
      </c>
      <c r="B10012" s="250"/>
      <c r="C10012" s="250"/>
      <c r="D10012" s="250"/>
      <c r="E10012" s="250"/>
      <c r="F10012" s="250"/>
      <c r="G10012" s="250"/>
      <c r="H10012" s="250"/>
      <c r="I10012" s="75">
        <f t="shared" ref="I10012:P10012" si="9293">SUM(I6776)</f>
        <v>71024</v>
      </c>
      <c r="J10012" s="75">
        <f t="shared" si="9293"/>
        <v>66024</v>
      </c>
      <c r="K10012" s="75">
        <f t="shared" si="9293"/>
        <v>5000</v>
      </c>
      <c r="L10012" s="75">
        <f t="shared" si="9293"/>
        <v>0</v>
      </c>
      <c r="M10012" s="75">
        <f t="shared" si="9293"/>
        <v>5000</v>
      </c>
      <c r="N10012" s="75">
        <f t="shared" si="9293"/>
        <v>0</v>
      </c>
      <c r="O10012" s="75">
        <f t="shared" si="9293"/>
        <v>0</v>
      </c>
      <c r="P10012" s="75">
        <f t="shared" si="9293"/>
        <v>0</v>
      </c>
      <c r="Q10012" s="75">
        <f t="shared" ref="Q10012:R10012" si="9294">SUM(Q6776)</f>
        <v>87824</v>
      </c>
      <c r="R10012" s="75">
        <f t="shared" si="9294"/>
        <v>77824</v>
      </c>
      <c r="S10012" s="75">
        <f t="shared" ref="S10012" si="9295">SUM(S6776)</f>
        <v>61210</v>
      </c>
      <c r="T10012" s="75">
        <f t="shared" ref="T10012:X10012" si="9296">SUM(T6776)</f>
        <v>16614</v>
      </c>
      <c r="U10012" s="75">
        <f t="shared" si="9296"/>
        <v>7524</v>
      </c>
      <c r="V10012" s="75">
        <f t="shared" si="9296"/>
        <v>5207</v>
      </c>
      <c r="W10012" s="75">
        <f t="shared" si="9296"/>
        <v>3883</v>
      </c>
      <c r="X10012" s="75">
        <f t="shared" si="9296"/>
        <v>77824</v>
      </c>
      <c r="Y10012" s="238">
        <f t="shared" si="9222"/>
        <v>100</v>
      </c>
    </row>
    <row r="10013" spans="1:25" s="76" customFormat="1">
      <c r="A10013" s="250" t="s">
        <v>2730</v>
      </c>
      <c r="B10013" s="250"/>
      <c r="C10013" s="250"/>
      <c r="D10013" s="250"/>
      <c r="E10013" s="250"/>
      <c r="F10013" s="250"/>
      <c r="G10013" s="250"/>
      <c r="H10013" s="250"/>
      <c r="I10013" s="75">
        <f t="shared" ref="I10013:P10013" si="9297">SUM(I7100)</f>
        <v>220000</v>
      </c>
      <c r="J10013" s="75">
        <f t="shared" si="9297"/>
        <v>220000</v>
      </c>
      <c r="K10013" s="75">
        <f t="shared" si="9297"/>
        <v>0</v>
      </c>
      <c r="L10013" s="75">
        <f t="shared" si="9297"/>
        <v>0</v>
      </c>
      <c r="M10013" s="75">
        <f t="shared" si="9297"/>
        <v>0</v>
      </c>
      <c r="N10013" s="75">
        <f t="shared" si="9297"/>
        <v>0</v>
      </c>
      <c r="O10013" s="75">
        <f t="shared" si="9297"/>
        <v>0</v>
      </c>
      <c r="P10013" s="75">
        <f t="shared" si="9297"/>
        <v>0</v>
      </c>
      <c r="Q10013" s="75">
        <f t="shared" ref="Q10013:R10013" si="9298">SUM(Q7100)</f>
        <v>220000</v>
      </c>
      <c r="R10013" s="75">
        <f t="shared" si="9298"/>
        <v>220000</v>
      </c>
      <c r="S10013" s="75">
        <f t="shared" ref="S10013" si="9299">SUM(S7100)</f>
        <v>140300</v>
      </c>
      <c r="T10013" s="75">
        <f t="shared" ref="T10013:X10013" si="9300">SUM(T7100)</f>
        <v>79700</v>
      </c>
      <c r="U10013" s="75">
        <f t="shared" si="9300"/>
        <v>30000</v>
      </c>
      <c r="V10013" s="75">
        <f t="shared" si="9300"/>
        <v>30000</v>
      </c>
      <c r="W10013" s="75">
        <f t="shared" si="9300"/>
        <v>19700</v>
      </c>
      <c r="X10013" s="75">
        <f t="shared" si="9300"/>
        <v>220000</v>
      </c>
      <c r="Y10013" s="238">
        <f t="shared" si="9222"/>
        <v>100</v>
      </c>
    </row>
    <row r="10014" spans="1:25" s="76" customFormat="1">
      <c r="A10014" s="250" t="s">
        <v>2731</v>
      </c>
      <c r="B10014" s="250"/>
      <c r="C10014" s="250"/>
      <c r="D10014" s="250"/>
      <c r="E10014" s="250"/>
      <c r="F10014" s="250"/>
      <c r="G10014" s="250"/>
      <c r="H10014" s="250"/>
      <c r="I10014" s="75">
        <f t="shared" ref="I10014:P10014" si="9301">SUM(I7158)</f>
        <v>26000</v>
      </c>
      <c r="J10014" s="75">
        <f t="shared" si="9301"/>
        <v>26000</v>
      </c>
      <c r="K10014" s="75">
        <f t="shared" si="9301"/>
        <v>0</v>
      </c>
      <c r="L10014" s="75">
        <f t="shared" si="9301"/>
        <v>0</v>
      </c>
      <c r="M10014" s="75">
        <f t="shared" si="9301"/>
        <v>0</v>
      </c>
      <c r="N10014" s="75">
        <f t="shared" si="9301"/>
        <v>0</v>
      </c>
      <c r="O10014" s="75">
        <f t="shared" si="9301"/>
        <v>0</v>
      </c>
      <c r="P10014" s="75">
        <f t="shared" si="9301"/>
        <v>0</v>
      </c>
      <c r="Q10014" s="75">
        <f t="shared" ref="Q10014:R10014" si="9302">SUM(Q7158)</f>
        <v>41000</v>
      </c>
      <c r="R10014" s="75">
        <f t="shared" si="9302"/>
        <v>41000</v>
      </c>
      <c r="S10014" s="75">
        <f t="shared" ref="S10014" si="9303">SUM(S7158)</f>
        <v>31000</v>
      </c>
      <c r="T10014" s="75">
        <f t="shared" ref="T10014:X10014" si="9304">SUM(T7158)</f>
        <v>10000</v>
      </c>
      <c r="U10014" s="75">
        <f t="shared" si="9304"/>
        <v>3333</v>
      </c>
      <c r="V10014" s="75">
        <f t="shared" si="9304"/>
        <v>3333</v>
      </c>
      <c r="W10014" s="75">
        <f t="shared" si="9304"/>
        <v>3334</v>
      </c>
      <c r="X10014" s="75">
        <f t="shared" si="9304"/>
        <v>41000</v>
      </c>
      <c r="Y10014" s="238">
        <f t="shared" si="9222"/>
        <v>100</v>
      </c>
    </row>
    <row r="10015" spans="1:25" s="76" customFormat="1">
      <c r="A10015" s="250" t="s">
        <v>2732</v>
      </c>
      <c r="B10015" s="250"/>
      <c r="C10015" s="250"/>
      <c r="D10015" s="250"/>
      <c r="E10015" s="250"/>
      <c r="F10015" s="250"/>
      <c r="G10015" s="250"/>
      <c r="H10015" s="250"/>
      <c r="I10015" s="75">
        <f t="shared" ref="I10015:P10015" si="9305">SUM(I7247)</f>
        <v>12000</v>
      </c>
      <c r="J10015" s="75">
        <f t="shared" si="9305"/>
        <v>2000</v>
      </c>
      <c r="K10015" s="75">
        <f t="shared" si="9305"/>
        <v>10000</v>
      </c>
      <c r="L10015" s="75">
        <f t="shared" si="9305"/>
        <v>0</v>
      </c>
      <c r="M10015" s="75">
        <f t="shared" si="9305"/>
        <v>0</v>
      </c>
      <c r="N10015" s="75">
        <f t="shared" si="9305"/>
        <v>10000</v>
      </c>
      <c r="O10015" s="75">
        <f t="shared" si="9305"/>
        <v>0</v>
      </c>
      <c r="P10015" s="75">
        <f t="shared" si="9305"/>
        <v>0</v>
      </c>
      <c r="Q10015" s="75">
        <f t="shared" ref="Q10015:R10015" si="9306">SUM(Q7247)</f>
        <v>12000</v>
      </c>
      <c r="R10015" s="75">
        <f t="shared" si="9306"/>
        <v>2000</v>
      </c>
      <c r="S10015" s="75">
        <f t="shared" ref="S10015" si="9307">SUM(S7247)</f>
        <v>2000</v>
      </c>
      <c r="T10015" s="75">
        <f t="shared" ref="T10015:X10015" si="9308">SUM(T7247)</f>
        <v>0</v>
      </c>
      <c r="U10015" s="75">
        <f t="shared" si="9308"/>
        <v>0</v>
      </c>
      <c r="V10015" s="75">
        <f t="shared" si="9308"/>
        <v>0</v>
      </c>
      <c r="W10015" s="75">
        <f t="shared" si="9308"/>
        <v>0</v>
      </c>
      <c r="X10015" s="75">
        <f t="shared" si="9308"/>
        <v>2000</v>
      </c>
      <c r="Y10015" s="238">
        <f t="shared" si="9222"/>
        <v>100</v>
      </c>
    </row>
    <row r="10016" spans="1:25" s="76" customFormat="1">
      <c r="A10016" s="250" t="s">
        <v>2733</v>
      </c>
      <c r="B10016" s="250"/>
      <c r="C10016" s="250"/>
      <c r="D10016" s="250"/>
      <c r="E10016" s="250"/>
      <c r="F10016" s="250"/>
      <c r="G10016" s="250"/>
      <c r="H10016" s="250"/>
      <c r="I10016" s="75">
        <f t="shared" ref="I10016:P10016" si="9309">SUM(I7319)</f>
        <v>100</v>
      </c>
      <c r="J10016" s="75">
        <f t="shared" si="9309"/>
        <v>100</v>
      </c>
      <c r="K10016" s="75">
        <f t="shared" si="9309"/>
        <v>0</v>
      </c>
      <c r="L10016" s="75">
        <f t="shared" si="9309"/>
        <v>0</v>
      </c>
      <c r="M10016" s="75">
        <f t="shared" si="9309"/>
        <v>0</v>
      </c>
      <c r="N10016" s="75">
        <f t="shared" si="9309"/>
        <v>0</v>
      </c>
      <c r="O10016" s="75">
        <f t="shared" si="9309"/>
        <v>0</v>
      </c>
      <c r="P10016" s="75">
        <f t="shared" si="9309"/>
        <v>0</v>
      </c>
      <c r="Q10016" s="75">
        <f t="shared" ref="Q10016:R10016" si="9310">SUM(Q7319)</f>
        <v>100</v>
      </c>
      <c r="R10016" s="75">
        <f t="shared" si="9310"/>
        <v>100</v>
      </c>
      <c r="S10016" s="75">
        <f t="shared" ref="S10016" si="9311">SUM(S7319)</f>
        <v>0</v>
      </c>
      <c r="T10016" s="75">
        <f t="shared" ref="T10016:X10016" si="9312">SUM(T7319)</f>
        <v>0</v>
      </c>
      <c r="U10016" s="75">
        <f t="shared" si="9312"/>
        <v>0</v>
      </c>
      <c r="V10016" s="75">
        <f t="shared" si="9312"/>
        <v>0</v>
      </c>
      <c r="W10016" s="75">
        <f t="shared" si="9312"/>
        <v>0</v>
      </c>
      <c r="X10016" s="75">
        <f t="shared" si="9312"/>
        <v>0</v>
      </c>
      <c r="Y10016" s="238">
        <f t="shared" si="9222"/>
        <v>0</v>
      </c>
    </row>
    <row r="10017" spans="1:25" s="76" customFormat="1">
      <c r="A10017" s="250" t="s">
        <v>2734</v>
      </c>
      <c r="B10017" s="250"/>
      <c r="C10017" s="250"/>
      <c r="D10017" s="250"/>
      <c r="E10017" s="250"/>
      <c r="F10017" s="250"/>
      <c r="G10017" s="250"/>
      <c r="H10017" s="250"/>
      <c r="I10017" s="75">
        <f t="shared" ref="I10017:P10017" si="9313">SUM(I7373)</f>
        <v>228500</v>
      </c>
      <c r="J10017" s="75">
        <f t="shared" si="9313"/>
        <v>78500</v>
      </c>
      <c r="K10017" s="75">
        <f t="shared" si="9313"/>
        <v>0</v>
      </c>
      <c r="L10017" s="75">
        <f t="shared" si="9313"/>
        <v>0</v>
      </c>
      <c r="M10017" s="75">
        <f t="shared" si="9313"/>
        <v>0</v>
      </c>
      <c r="N10017" s="75">
        <f t="shared" si="9313"/>
        <v>0</v>
      </c>
      <c r="O10017" s="75">
        <f t="shared" si="9313"/>
        <v>150000</v>
      </c>
      <c r="P10017" s="75">
        <f t="shared" si="9313"/>
        <v>0</v>
      </c>
      <c r="Q10017" s="75">
        <f t="shared" ref="Q10017:R10017" si="9314">SUM(Q7373)</f>
        <v>87108</v>
      </c>
      <c r="R10017" s="75">
        <f t="shared" si="9314"/>
        <v>78500</v>
      </c>
      <c r="S10017" s="75">
        <f t="shared" ref="S10017" si="9315">SUM(S7373)</f>
        <v>71000</v>
      </c>
      <c r="T10017" s="75">
        <f t="shared" ref="T10017:X10017" si="9316">SUM(T7373)</f>
        <v>7500</v>
      </c>
      <c r="U10017" s="75">
        <f t="shared" si="9316"/>
        <v>7500</v>
      </c>
      <c r="V10017" s="75">
        <f t="shared" si="9316"/>
        <v>0</v>
      </c>
      <c r="W10017" s="75">
        <f t="shared" si="9316"/>
        <v>0</v>
      </c>
      <c r="X10017" s="75">
        <f t="shared" si="9316"/>
        <v>78500</v>
      </c>
      <c r="Y10017" s="238">
        <f t="shared" si="9222"/>
        <v>100</v>
      </c>
    </row>
    <row r="10018" spans="1:25" s="76" customFormat="1">
      <c r="A10018" s="250" t="s">
        <v>2735</v>
      </c>
      <c r="B10018" s="250"/>
      <c r="C10018" s="250"/>
      <c r="D10018" s="250"/>
      <c r="E10018" s="250"/>
      <c r="F10018" s="250"/>
      <c r="G10018" s="250"/>
      <c r="H10018" s="250"/>
      <c r="I10018" s="75">
        <f t="shared" ref="I10018:P10018" si="9317">SUM(I7453)</f>
        <v>12000</v>
      </c>
      <c r="J10018" s="75">
        <f t="shared" si="9317"/>
        <v>12000</v>
      </c>
      <c r="K10018" s="75">
        <f t="shared" si="9317"/>
        <v>0</v>
      </c>
      <c r="L10018" s="75">
        <f t="shared" si="9317"/>
        <v>0</v>
      </c>
      <c r="M10018" s="75">
        <f t="shared" si="9317"/>
        <v>0</v>
      </c>
      <c r="N10018" s="75">
        <f t="shared" si="9317"/>
        <v>0</v>
      </c>
      <c r="O10018" s="75">
        <f t="shared" si="9317"/>
        <v>0</v>
      </c>
      <c r="P10018" s="75">
        <f t="shared" si="9317"/>
        <v>0</v>
      </c>
      <c r="Q10018" s="75">
        <f t="shared" ref="Q10018:R10018" si="9318">SUM(Q7453)</f>
        <v>12000</v>
      </c>
      <c r="R10018" s="75">
        <f t="shared" si="9318"/>
        <v>12000</v>
      </c>
      <c r="S10018" s="75">
        <f t="shared" ref="S10018" si="9319">SUM(S7453)</f>
        <v>12000</v>
      </c>
      <c r="T10018" s="75">
        <f t="shared" ref="T10018:X10018" si="9320">SUM(T7453)</f>
        <v>0</v>
      </c>
      <c r="U10018" s="75">
        <f t="shared" si="9320"/>
        <v>0</v>
      </c>
      <c r="V10018" s="75">
        <f t="shared" si="9320"/>
        <v>0</v>
      </c>
      <c r="W10018" s="75">
        <f t="shared" si="9320"/>
        <v>0</v>
      </c>
      <c r="X10018" s="75">
        <f t="shared" si="9320"/>
        <v>12000</v>
      </c>
      <c r="Y10018" s="238">
        <f t="shared" si="9222"/>
        <v>100</v>
      </c>
    </row>
    <row r="10019" spans="1:25" s="76" customFormat="1">
      <c r="A10019" s="250" t="s">
        <v>2736</v>
      </c>
      <c r="B10019" s="250"/>
      <c r="C10019" s="250"/>
      <c r="D10019" s="250"/>
      <c r="E10019" s="250"/>
      <c r="F10019" s="250"/>
      <c r="G10019" s="250"/>
      <c r="H10019" s="250"/>
      <c r="I10019" s="75">
        <f t="shared" ref="I10019:P10019" si="9321">SUM(I7502)</f>
        <v>2600</v>
      </c>
      <c r="J10019" s="75">
        <f t="shared" si="9321"/>
        <v>2600</v>
      </c>
      <c r="K10019" s="75">
        <f t="shared" si="9321"/>
        <v>0</v>
      </c>
      <c r="L10019" s="75">
        <f t="shared" si="9321"/>
        <v>0</v>
      </c>
      <c r="M10019" s="75">
        <f t="shared" si="9321"/>
        <v>0</v>
      </c>
      <c r="N10019" s="75">
        <f t="shared" si="9321"/>
        <v>0</v>
      </c>
      <c r="O10019" s="75">
        <f t="shared" si="9321"/>
        <v>0</v>
      </c>
      <c r="P10019" s="75">
        <f t="shared" si="9321"/>
        <v>0</v>
      </c>
      <c r="Q10019" s="75">
        <f t="shared" ref="Q10019:R10019" si="9322">SUM(Q7502)</f>
        <v>2600</v>
      </c>
      <c r="R10019" s="75">
        <f t="shared" si="9322"/>
        <v>2600</v>
      </c>
      <c r="S10019" s="75">
        <f t="shared" ref="S10019" si="9323">SUM(S7502)</f>
        <v>1950</v>
      </c>
      <c r="T10019" s="75">
        <f t="shared" ref="T10019:X10019" si="9324">SUM(T7502)</f>
        <v>650</v>
      </c>
      <c r="U10019" s="75">
        <f t="shared" si="9324"/>
        <v>150</v>
      </c>
      <c r="V10019" s="75">
        <f t="shared" si="9324"/>
        <v>200</v>
      </c>
      <c r="W10019" s="75">
        <f t="shared" si="9324"/>
        <v>300</v>
      </c>
      <c r="X10019" s="75">
        <f t="shared" si="9324"/>
        <v>2600</v>
      </c>
      <c r="Y10019" s="238">
        <f t="shared" si="9222"/>
        <v>100</v>
      </c>
    </row>
    <row r="10020" spans="1:25" s="76" customFormat="1">
      <c r="A10020" s="250" t="s">
        <v>2792</v>
      </c>
      <c r="B10020" s="250"/>
      <c r="C10020" s="250"/>
      <c r="D10020" s="250"/>
      <c r="E10020" s="250"/>
      <c r="F10020" s="250"/>
      <c r="G10020" s="250"/>
      <c r="H10020" s="250"/>
      <c r="I10020" s="75"/>
      <c r="J10020" s="75"/>
      <c r="K10020" s="75"/>
      <c r="L10020" s="75"/>
      <c r="M10020" s="75"/>
      <c r="N10020" s="75"/>
      <c r="O10020" s="75"/>
      <c r="P10020" s="75"/>
      <c r="Q10020" s="75">
        <v>0</v>
      </c>
      <c r="R10020" s="75"/>
      <c r="S10020" s="75"/>
      <c r="T10020" s="75"/>
      <c r="U10020" s="75"/>
      <c r="V10020" s="75"/>
      <c r="W10020" s="75"/>
      <c r="X10020" s="75"/>
      <c r="Y10020" s="238">
        <f t="shared" si="9222"/>
        <v>0</v>
      </c>
    </row>
    <row r="10021" spans="1:25" s="76" customFormat="1">
      <c r="A10021" s="250" t="s">
        <v>2737</v>
      </c>
      <c r="B10021" s="250"/>
      <c r="C10021" s="250"/>
      <c r="D10021" s="250"/>
      <c r="E10021" s="250"/>
      <c r="F10021" s="250"/>
      <c r="G10021" s="250"/>
      <c r="H10021" s="250"/>
      <c r="I10021" s="75">
        <f t="shared" ref="I10021:P10021" si="9325">SUM(I7652)</f>
        <v>20300</v>
      </c>
      <c r="J10021" s="75">
        <f t="shared" si="9325"/>
        <v>6000</v>
      </c>
      <c r="K10021" s="75">
        <f t="shared" si="9325"/>
        <v>14300</v>
      </c>
      <c r="L10021" s="75">
        <f t="shared" si="9325"/>
        <v>12300</v>
      </c>
      <c r="M10021" s="75">
        <f t="shared" si="9325"/>
        <v>0</v>
      </c>
      <c r="N10021" s="75">
        <f t="shared" si="9325"/>
        <v>2000</v>
      </c>
      <c r="O10021" s="75">
        <f t="shared" si="9325"/>
        <v>0</v>
      </c>
      <c r="P10021" s="75">
        <f t="shared" si="9325"/>
        <v>0</v>
      </c>
      <c r="Q10021" s="75">
        <f t="shared" ref="Q10021:R10021" si="9326">SUM(Q7652)</f>
        <v>42300</v>
      </c>
      <c r="R10021" s="75">
        <f t="shared" si="9326"/>
        <v>6000</v>
      </c>
      <c r="S10021" s="75">
        <f t="shared" ref="S10021" si="9327">SUM(S7652)</f>
        <v>4500</v>
      </c>
      <c r="T10021" s="75">
        <f t="shared" ref="T10021:X10021" si="9328">SUM(T7652)</f>
        <v>1500</v>
      </c>
      <c r="U10021" s="75">
        <f t="shared" si="9328"/>
        <v>500</v>
      </c>
      <c r="V10021" s="75">
        <f t="shared" si="9328"/>
        <v>500</v>
      </c>
      <c r="W10021" s="75">
        <f t="shared" si="9328"/>
        <v>500</v>
      </c>
      <c r="X10021" s="75">
        <f t="shared" si="9328"/>
        <v>6000</v>
      </c>
      <c r="Y10021" s="238">
        <f t="shared" si="9222"/>
        <v>100</v>
      </c>
    </row>
    <row r="10022" spans="1:25" s="76" customFormat="1">
      <c r="A10022" s="250" t="s">
        <v>2784</v>
      </c>
      <c r="B10022" s="250"/>
      <c r="C10022" s="250"/>
      <c r="D10022" s="250"/>
      <c r="E10022" s="250"/>
      <c r="F10022" s="250"/>
      <c r="G10022" s="250"/>
      <c r="H10022" s="250"/>
      <c r="I10022" s="75">
        <f t="shared" ref="I10022:P10022" si="9329">SUM(I7704)</f>
        <v>0</v>
      </c>
      <c r="J10022" s="75">
        <f t="shared" si="9329"/>
        <v>0</v>
      </c>
      <c r="K10022" s="75">
        <f t="shared" si="9329"/>
        <v>0</v>
      </c>
      <c r="L10022" s="75">
        <f t="shared" si="9329"/>
        <v>0</v>
      </c>
      <c r="M10022" s="75">
        <f t="shared" si="9329"/>
        <v>0</v>
      </c>
      <c r="N10022" s="75">
        <f t="shared" si="9329"/>
        <v>0</v>
      </c>
      <c r="O10022" s="75">
        <f t="shared" si="9329"/>
        <v>0</v>
      </c>
      <c r="P10022" s="75">
        <f t="shared" si="9329"/>
        <v>0</v>
      </c>
      <c r="Q10022" s="75">
        <f t="shared" ref="Q10022:R10022" si="9330">SUM(Q7704)</f>
        <v>0</v>
      </c>
      <c r="R10022" s="75">
        <f t="shared" si="9330"/>
        <v>0</v>
      </c>
      <c r="S10022" s="75">
        <f t="shared" ref="S10022" si="9331">SUM(S7704)</f>
        <v>0</v>
      </c>
      <c r="T10022" s="75">
        <f t="shared" ref="T10022:X10022" si="9332">SUM(T7704)</f>
        <v>0</v>
      </c>
      <c r="U10022" s="75">
        <f t="shared" si="9332"/>
        <v>0</v>
      </c>
      <c r="V10022" s="75">
        <f t="shared" si="9332"/>
        <v>0</v>
      </c>
      <c r="W10022" s="75">
        <f t="shared" si="9332"/>
        <v>0</v>
      </c>
      <c r="X10022" s="75">
        <f t="shared" si="9332"/>
        <v>0</v>
      </c>
      <c r="Y10022" s="238">
        <f t="shared" si="9222"/>
        <v>0</v>
      </c>
    </row>
    <row r="10023" spans="1:25" s="76" customFormat="1">
      <c r="A10023" s="250" t="s">
        <v>2785</v>
      </c>
      <c r="B10023" s="250"/>
      <c r="C10023" s="250"/>
      <c r="D10023" s="250"/>
      <c r="E10023" s="250"/>
      <c r="F10023" s="250"/>
      <c r="G10023" s="250"/>
      <c r="H10023" s="250"/>
      <c r="I10023" s="75">
        <f t="shared" ref="I10023:P10023" si="9333">SUM(I7775)</f>
        <v>155340</v>
      </c>
      <c r="J10023" s="75">
        <f t="shared" si="9333"/>
        <v>300</v>
      </c>
      <c r="K10023" s="75">
        <f t="shared" si="9333"/>
        <v>155040</v>
      </c>
      <c r="L10023" s="75">
        <f t="shared" si="9333"/>
        <v>138030</v>
      </c>
      <c r="M10023" s="75">
        <f t="shared" si="9333"/>
        <v>1000</v>
      </c>
      <c r="N10023" s="75">
        <f t="shared" si="9333"/>
        <v>16010</v>
      </c>
      <c r="O10023" s="75">
        <f t="shared" si="9333"/>
        <v>0</v>
      </c>
      <c r="P10023" s="75">
        <f t="shared" si="9333"/>
        <v>0</v>
      </c>
      <c r="Q10023" s="75">
        <f t="shared" ref="Q10023:R10023" si="9334">SUM(Q7775)</f>
        <v>240311</v>
      </c>
      <c r="R10023" s="75">
        <f t="shared" si="9334"/>
        <v>300</v>
      </c>
      <c r="S10023" s="75">
        <f t="shared" ref="S10023" si="9335">SUM(S7775)</f>
        <v>175</v>
      </c>
      <c r="T10023" s="75">
        <f t="shared" ref="T10023:X10023" si="9336">SUM(T7775)</f>
        <v>25</v>
      </c>
      <c r="U10023" s="75">
        <f t="shared" si="9336"/>
        <v>0</v>
      </c>
      <c r="V10023" s="75">
        <f t="shared" si="9336"/>
        <v>25</v>
      </c>
      <c r="W10023" s="75">
        <f t="shared" si="9336"/>
        <v>0</v>
      </c>
      <c r="X10023" s="75">
        <f t="shared" si="9336"/>
        <v>200</v>
      </c>
      <c r="Y10023" s="238">
        <f t="shared" si="9222"/>
        <v>66.666666666666657</v>
      </c>
    </row>
    <row r="10024" spans="1:25" s="68" customFormat="1">
      <c r="A10024" s="251" t="s">
        <v>69</v>
      </c>
      <c r="B10024" s="251"/>
      <c r="C10024" s="251"/>
      <c r="D10024" s="251"/>
      <c r="E10024" s="251"/>
      <c r="F10024" s="251"/>
      <c r="G10024" s="251"/>
      <c r="H10024" s="251"/>
      <c r="I10024" s="77">
        <f t="shared" ref="I10024:P10024" si="9337">SUM(I9978:I10023)</f>
        <v>2039730</v>
      </c>
      <c r="J10024" s="77">
        <f t="shared" si="9337"/>
        <v>1528422</v>
      </c>
      <c r="K10024" s="77">
        <f t="shared" si="9337"/>
        <v>358308</v>
      </c>
      <c r="L10024" s="77">
        <f t="shared" si="9337"/>
        <v>270180</v>
      </c>
      <c r="M10024" s="77">
        <f t="shared" si="9337"/>
        <v>6000</v>
      </c>
      <c r="N10024" s="77">
        <f t="shared" si="9337"/>
        <v>82128</v>
      </c>
      <c r="O10024" s="77">
        <f t="shared" si="9337"/>
        <v>153000</v>
      </c>
      <c r="P10024" s="77">
        <f t="shared" si="9337"/>
        <v>0</v>
      </c>
      <c r="Q10024" s="77">
        <f t="shared" ref="Q10024:R10024" si="9338">SUM(Q9978:Q10023)</f>
        <v>2193171</v>
      </c>
      <c r="R10024" s="77">
        <f t="shared" si="9338"/>
        <v>1539572</v>
      </c>
      <c r="S10024" s="77">
        <f t="shared" ref="S10024" si="9339">SUM(S9978:S10023)</f>
        <v>1282210</v>
      </c>
      <c r="T10024" s="77">
        <f t="shared" ref="T10024:X10024" si="9340">SUM(T9978:T10023)</f>
        <v>254912</v>
      </c>
      <c r="U10024" s="77">
        <f t="shared" si="9340"/>
        <v>120656</v>
      </c>
      <c r="V10024" s="77">
        <f t="shared" si="9340"/>
        <v>95143</v>
      </c>
      <c r="W10024" s="77">
        <f t="shared" si="9340"/>
        <v>39113</v>
      </c>
      <c r="X10024" s="77">
        <f t="shared" si="9340"/>
        <v>1537122</v>
      </c>
      <c r="Y10024" s="239">
        <f t="shared" si="9222"/>
        <v>99.840864863741359</v>
      </c>
    </row>
    <row r="10025" spans="1:25" s="68" customFormat="1" ht="15" thickBot="1">
      <c r="A10025" s="270" t="s">
        <v>2748</v>
      </c>
      <c r="B10025" s="270"/>
      <c r="C10025" s="270"/>
      <c r="D10025" s="270"/>
      <c r="E10025" s="270"/>
      <c r="F10025" s="270"/>
      <c r="G10025" s="270"/>
      <c r="H10025" s="270"/>
      <c r="I10025" s="69"/>
      <c r="J10025" s="69"/>
      <c r="K10025" s="69"/>
      <c r="L10025" s="69"/>
      <c r="M10025" s="69"/>
      <c r="N10025" s="69"/>
      <c r="O10025" s="69"/>
      <c r="P10025" s="69"/>
      <c r="Q10025" s="69">
        <v>0</v>
      </c>
      <c r="R10025" s="69"/>
      <c r="S10025" s="69"/>
      <c r="T10025" s="69"/>
      <c r="U10025" s="69"/>
      <c r="V10025" s="69"/>
      <c r="W10025" s="69"/>
      <c r="X10025" s="69"/>
      <c r="Y10025" s="237">
        <v>0</v>
      </c>
    </row>
    <row r="10026" spans="1:25" s="68" customFormat="1" ht="41.4" thickBot="1">
      <c r="A10026" s="271" t="s">
        <v>1</v>
      </c>
      <c r="B10026" s="271"/>
      <c r="C10026" s="271"/>
      <c r="D10026" s="271"/>
      <c r="E10026" s="271"/>
      <c r="F10026" s="271"/>
      <c r="G10026" s="271"/>
      <c r="H10026" s="271"/>
      <c r="I10026" s="1" t="s">
        <v>3093</v>
      </c>
      <c r="J10026" s="1" t="s">
        <v>3130</v>
      </c>
      <c r="K10026" s="1" t="s">
        <v>3</v>
      </c>
      <c r="L10026" s="1" t="s">
        <v>4</v>
      </c>
      <c r="M10026" s="1" t="s">
        <v>5</v>
      </c>
      <c r="N10026" s="1" t="s">
        <v>6</v>
      </c>
      <c r="O10026" s="1" t="s">
        <v>7</v>
      </c>
      <c r="P10026" s="1" t="s">
        <v>8</v>
      </c>
      <c r="Q10026" s="1" t="s">
        <v>3344</v>
      </c>
      <c r="R10026" s="1" t="s">
        <v>3427</v>
      </c>
      <c r="S10026" s="1" t="s">
        <v>3447</v>
      </c>
      <c r="T10026" s="1" t="s">
        <v>3448</v>
      </c>
      <c r="U10026" s="1" t="s">
        <v>3452</v>
      </c>
      <c r="V10026" s="1" t="s">
        <v>3449</v>
      </c>
      <c r="W10026" s="1" t="s">
        <v>3450</v>
      </c>
      <c r="X10026" s="1" t="s">
        <v>3451</v>
      </c>
      <c r="Y10026" s="216" t="s">
        <v>3385</v>
      </c>
    </row>
    <row r="10027" spans="1:25" s="74" customFormat="1">
      <c r="A10027" s="70"/>
      <c r="B10027" s="70"/>
      <c r="C10027" s="70"/>
      <c r="D10027" s="71"/>
      <c r="E10027" s="71"/>
      <c r="F10027" s="72"/>
      <c r="G10027" s="165"/>
      <c r="H10027" s="73" t="s">
        <v>0</v>
      </c>
      <c r="I10027" s="45">
        <v>1</v>
      </c>
      <c r="J10027" s="45">
        <v>3</v>
      </c>
      <c r="K10027" s="45" t="s">
        <v>9</v>
      </c>
      <c r="L10027" s="45">
        <v>5</v>
      </c>
      <c r="M10027" s="45">
        <v>6</v>
      </c>
      <c r="N10027" s="45">
        <v>7</v>
      </c>
      <c r="O10027" s="45">
        <v>8</v>
      </c>
      <c r="P10027" s="45">
        <v>9</v>
      </c>
      <c r="Q10027" s="45">
        <v>1</v>
      </c>
      <c r="R10027" s="45">
        <v>2</v>
      </c>
      <c r="S10027" s="45">
        <v>3</v>
      </c>
      <c r="T10027" s="45" t="s">
        <v>3453</v>
      </c>
      <c r="U10027" s="45">
        <v>5</v>
      </c>
      <c r="V10027" s="45">
        <v>6</v>
      </c>
      <c r="W10027" s="45">
        <v>7</v>
      </c>
      <c r="X10027" s="45" t="s">
        <v>3454</v>
      </c>
      <c r="Y10027" s="276">
        <v>9</v>
      </c>
    </row>
    <row r="10028" spans="1:25" s="76" customFormat="1">
      <c r="A10028" s="272" t="s">
        <v>2699</v>
      </c>
      <c r="B10028" s="272"/>
      <c r="C10028" s="272"/>
      <c r="D10028" s="272"/>
      <c r="E10028" s="272"/>
      <c r="F10028" s="272"/>
      <c r="G10028" s="272"/>
      <c r="H10028" s="272"/>
      <c r="I10028" s="75"/>
      <c r="J10028" s="75"/>
      <c r="K10028" s="75"/>
      <c r="L10028" s="75"/>
      <c r="M10028" s="75"/>
      <c r="N10028" s="75"/>
      <c r="O10028" s="75"/>
      <c r="P10028" s="75"/>
      <c r="Q10028" s="75">
        <v>0</v>
      </c>
      <c r="R10028" s="75"/>
      <c r="S10028" s="75"/>
      <c r="T10028" s="75"/>
      <c r="U10028" s="75"/>
      <c r="V10028" s="75"/>
      <c r="W10028" s="75"/>
      <c r="X10028" s="75"/>
      <c r="Y10028" s="238">
        <f t="shared" ref="Y10028:Y10074" si="9341">IF(R10028=0,0,(X10028/R10028)*100)</f>
        <v>0</v>
      </c>
    </row>
    <row r="10029" spans="1:25" s="76" customFormat="1">
      <c r="A10029" s="250" t="s">
        <v>2700</v>
      </c>
      <c r="B10029" s="250"/>
      <c r="C10029" s="250"/>
      <c r="D10029" s="250"/>
      <c r="E10029" s="250"/>
      <c r="F10029" s="250"/>
      <c r="G10029" s="250"/>
      <c r="H10029" s="250"/>
      <c r="I10029" s="75"/>
      <c r="J10029" s="75"/>
      <c r="K10029" s="75"/>
      <c r="L10029" s="75"/>
      <c r="M10029" s="75"/>
      <c r="N10029" s="75"/>
      <c r="O10029" s="75"/>
      <c r="P10029" s="75"/>
      <c r="Q10029" s="75">
        <v>0</v>
      </c>
      <c r="R10029" s="75"/>
      <c r="S10029" s="75"/>
      <c r="T10029" s="75"/>
      <c r="U10029" s="75"/>
      <c r="V10029" s="75"/>
      <c r="W10029" s="75"/>
      <c r="X10029" s="75"/>
      <c r="Y10029" s="238">
        <f t="shared" si="9341"/>
        <v>0</v>
      </c>
    </row>
    <row r="10030" spans="1:25" s="76" customFormat="1">
      <c r="A10030" s="250" t="s">
        <v>2701</v>
      </c>
      <c r="B10030" s="250"/>
      <c r="C10030" s="250"/>
      <c r="D10030" s="250"/>
      <c r="E10030" s="250"/>
      <c r="F10030" s="250"/>
      <c r="G10030" s="250"/>
      <c r="H10030" s="250"/>
      <c r="I10030" s="75"/>
      <c r="J10030" s="75"/>
      <c r="K10030" s="75"/>
      <c r="L10030" s="75"/>
      <c r="M10030" s="75"/>
      <c r="N10030" s="75"/>
      <c r="O10030" s="75"/>
      <c r="P10030" s="75"/>
      <c r="Q10030" s="75">
        <v>0</v>
      </c>
      <c r="R10030" s="75"/>
      <c r="S10030" s="75"/>
      <c r="T10030" s="75"/>
      <c r="U10030" s="75"/>
      <c r="V10030" s="75"/>
      <c r="W10030" s="75"/>
      <c r="X10030" s="75"/>
      <c r="Y10030" s="238">
        <f t="shared" si="9341"/>
        <v>0</v>
      </c>
    </row>
    <row r="10031" spans="1:25" s="76" customFormat="1">
      <c r="A10031" s="250" t="s">
        <v>2702</v>
      </c>
      <c r="B10031" s="250"/>
      <c r="C10031" s="250"/>
      <c r="D10031" s="250"/>
      <c r="E10031" s="250"/>
      <c r="F10031" s="250"/>
      <c r="G10031" s="250"/>
      <c r="H10031" s="250"/>
      <c r="I10031" s="75"/>
      <c r="J10031" s="75"/>
      <c r="K10031" s="75"/>
      <c r="L10031" s="75"/>
      <c r="M10031" s="75"/>
      <c r="N10031" s="75"/>
      <c r="O10031" s="75"/>
      <c r="P10031" s="75"/>
      <c r="Q10031" s="75">
        <v>0</v>
      </c>
      <c r="R10031" s="75"/>
      <c r="S10031" s="75"/>
      <c r="T10031" s="75"/>
      <c r="U10031" s="75"/>
      <c r="V10031" s="75"/>
      <c r="W10031" s="75"/>
      <c r="X10031" s="75"/>
      <c r="Y10031" s="238">
        <f t="shared" si="9341"/>
        <v>0</v>
      </c>
    </row>
    <row r="10032" spans="1:25" s="76" customFormat="1">
      <c r="A10032" s="250" t="s">
        <v>2703</v>
      </c>
      <c r="B10032" s="250"/>
      <c r="C10032" s="250"/>
      <c r="D10032" s="250"/>
      <c r="E10032" s="250"/>
      <c r="F10032" s="250"/>
      <c r="G10032" s="250"/>
      <c r="H10032" s="250"/>
      <c r="I10032" s="75"/>
      <c r="J10032" s="75"/>
      <c r="K10032" s="75"/>
      <c r="L10032" s="75"/>
      <c r="M10032" s="75"/>
      <c r="N10032" s="75"/>
      <c r="O10032" s="75"/>
      <c r="P10032" s="75"/>
      <c r="Q10032" s="75">
        <v>0</v>
      </c>
      <c r="R10032" s="75"/>
      <c r="S10032" s="75"/>
      <c r="T10032" s="75"/>
      <c r="U10032" s="75"/>
      <c r="V10032" s="75"/>
      <c r="W10032" s="75"/>
      <c r="X10032" s="75"/>
      <c r="Y10032" s="238">
        <f t="shared" si="9341"/>
        <v>0</v>
      </c>
    </row>
    <row r="10033" spans="1:25" s="76" customFormat="1">
      <c r="A10033" s="250" t="s">
        <v>2704</v>
      </c>
      <c r="B10033" s="250"/>
      <c r="C10033" s="250"/>
      <c r="D10033" s="250"/>
      <c r="E10033" s="250"/>
      <c r="F10033" s="250"/>
      <c r="G10033" s="250"/>
      <c r="H10033" s="250"/>
      <c r="I10033" s="75"/>
      <c r="J10033" s="75"/>
      <c r="K10033" s="75"/>
      <c r="L10033" s="75"/>
      <c r="M10033" s="75"/>
      <c r="N10033" s="75"/>
      <c r="O10033" s="75"/>
      <c r="P10033" s="75"/>
      <c r="Q10033" s="75">
        <v>0</v>
      </c>
      <c r="R10033" s="75"/>
      <c r="S10033" s="75"/>
      <c r="T10033" s="75"/>
      <c r="U10033" s="75"/>
      <c r="V10033" s="75"/>
      <c r="W10033" s="75"/>
      <c r="X10033" s="75"/>
      <c r="Y10033" s="238">
        <f t="shared" si="9341"/>
        <v>0</v>
      </c>
    </row>
    <row r="10034" spans="1:25" s="76" customFormat="1">
      <c r="A10034" s="250" t="s">
        <v>2705</v>
      </c>
      <c r="B10034" s="250"/>
      <c r="C10034" s="250"/>
      <c r="D10034" s="250"/>
      <c r="E10034" s="250"/>
      <c r="F10034" s="250"/>
      <c r="G10034" s="250"/>
      <c r="H10034" s="250"/>
      <c r="I10034" s="75"/>
      <c r="J10034" s="75"/>
      <c r="K10034" s="75"/>
      <c r="L10034" s="75"/>
      <c r="M10034" s="75"/>
      <c r="N10034" s="75"/>
      <c r="O10034" s="75"/>
      <c r="P10034" s="75"/>
      <c r="Q10034" s="75">
        <v>0</v>
      </c>
      <c r="R10034" s="75"/>
      <c r="S10034" s="75"/>
      <c r="T10034" s="75"/>
      <c r="U10034" s="75"/>
      <c r="V10034" s="75"/>
      <c r="W10034" s="75"/>
      <c r="X10034" s="75"/>
      <c r="Y10034" s="238">
        <f t="shared" si="9341"/>
        <v>0</v>
      </c>
    </row>
    <row r="10035" spans="1:25" s="76" customFormat="1">
      <c r="A10035" s="250" t="s">
        <v>2706</v>
      </c>
      <c r="B10035" s="250"/>
      <c r="C10035" s="250"/>
      <c r="D10035" s="250"/>
      <c r="E10035" s="250"/>
      <c r="F10035" s="250"/>
      <c r="G10035" s="250"/>
      <c r="H10035" s="250"/>
      <c r="I10035" s="75"/>
      <c r="J10035" s="75"/>
      <c r="K10035" s="75"/>
      <c r="L10035" s="75"/>
      <c r="M10035" s="75"/>
      <c r="N10035" s="75"/>
      <c r="O10035" s="75"/>
      <c r="P10035" s="75"/>
      <c r="Q10035" s="75">
        <v>0</v>
      </c>
      <c r="R10035" s="75"/>
      <c r="S10035" s="75"/>
      <c r="T10035" s="75"/>
      <c r="U10035" s="75"/>
      <c r="V10035" s="75"/>
      <c r="W10035" s="75"/>
      <c r="X10035" s="75"/>
      <c r="Y10035" s="238">
        <f t="shared" si="9341"/>
        <v>0</v>
      </c>
    </row>
    <row r="10036" spans="1:25" s="76" customFormat="1">
      <c r="A10036" s="250" t="s">
        <v>2707</v>
      </c>
      <c r="B10036" s="250"/>
      <c r="C10036" s="250"/>
      <c r="D10036" s="250"/>
      <c r="E10036" s="250"/>
      <c r="F10036" s="250"/>
      <c r="G10036" s="250"/>
      <c r="H10036" s="250"/>
      <c r="I10036" s="75"/>
      <c r="J10036" s="75"/>
      <c r="K10036" s="75"/>
      <c r="L10036" s="75"/>
      <c r="M10036" s="75"/>
      <c r="N10036" s="75"/>
      <c r="O10036" s="75"/>
      <c r="P10036" s="75"/>
      <c r="Q10036" s="75">
        <v>0</v>
      </c>
      <c r="R10036" s="75"/>
      <c r="S10036" s="75"/>
      <c r="T10036" s="75"/>
      <c r="U10036" s="75"/>
      <c r="V10036" s="75"/>
      <c r="W10036" s="75"/>
      <c r="X10036" s="75"/>
      <c r="Y10036" s="238">
        <f t="shared" si="9341"/>
        <v>0</v>
      </c>
    </row>
    <row r="10037" spans="1:25" s="76" customFormat="1">
      <c r="A10037" s="250" t="s">
        <v>2708</v>
      </c>
      <c r="B10037" s="250"/>
      <c r="C10037" s="250"/>
      <c r="D10037" s="250"/>
      <c r="E10037" s="250"/>
      <c r="F10037" s="250"/>
      <c r="G10037" s="250"/>
      <c r="H10037" s="250"/>
      <c r="I10037" s="75"/>
      <c r="J10037" s="75"/>
      <c r="K10037" s="75"/>
      <c r="L10037" s="75"/>
      <c r="M10037" s="75"/>
      <c r="N10037" s="75"/>
      <c r="O10037" s="75"/>
      <c r="P10037" s="75"/>
      <c r="Q10037" s="75">
        <v>0</v>
      </c>
      <c r="R10037" s="75"/>
      <c r="S10037" s="75"/>
      <c r="T10037" s="75"/>
      <c r="U10037" s="75"/>
      <c r="V10037" s="75"/>
      <c r="W10037" s="75"/>
      <c r="X10037" s="75"/>
      <c r="Y10037" s="238">
        <f t="shared" si="9341"/>
        <v>0</v>
      </c>
    </row>
    <row r="10038" spans="1:25" s="76" customFormat="1">
      <c r="A10038" s="250" t="s">
        <v>2709</v>
      </c>
      <c r="B10038" s="250"/>
      <c r="C10038" s="250"/>
      <c r="D10038" s="250"/>
      <c r="E10038" s="250"/>
      <c r="F10038" s="250"/>
      <c r="G10038" s="250"/>
      <c r="H10038" s="250"/>
      <c r="I10038" s="75"/>
      <c r="J10038" s="75"/>
      <c r="K10038" s="75"/>
      <c r="L10038" s="75"/>
      <c r="M10038" s="75"/>
      <c r="N10038" s="75"/>
      <c r="O10038" s="75"/>
      <c r="P10038" s="75"/>
      <c r="Q10038" s="75">
        <v>0</v>
      </c>
      <c r="R10038" s="75"/>
      <c r="S10038" s="75"/>
      <c r="T10038" s="75"/>
      <c r="U10038" s="75"/>
      <c r="V10038" s="75"/>
      <c r="W10038" s="75"/>
      <c r="X10038" s="75"/>
      <c r="Y10038" s="238">
        <f t="shared" si="9341"/>
        <v>0</v>
      </c>
    </row>
    <row r="10039" spans="1:25" s="76" customFormat="1">
      <c r="A10039" s="250" t="s">
        <v>2710</v>
      </c>
      <c r="B10039" s="250"/>
      <c r="C10039" s="250"/>
      <c r="D10039" s="250"/>
      <c r="E10039" s="250"/>
      <c r="F10039" s="250"/>
      <c r="G10039" s="250"/>
      <c r="H10039" s="250"/>
      <c r="I10039" s="75">
        <f t="shared" ref="I10039:P10039" si="9342">SUM(I484)</f>
        <v>100</v>
      </c>
      <c r="J10039" s="75">
        <f t="shared" si="9342"/>
        <v>100</v>
      </c>
      <c r="K10039" s="75">
        <f t="shared" si="9342"/>
        <v>0</v>
      </c>
      <c r="L10039" s="75">
        <f t="shared" si="9342"/>
        <v>0</v>
      </c>
      <c r="M10039" s="75">
        <f t="shared" si="9342"/>
        <v>0</v>
      </c>
      <c r="N10039" s="75">
        <f t="shared" si="9342"/>
        <v>0</v>
      </c>
      <c r="O10039" s="75">
        <f t="shared" si="9342"/>
        <v>0</v>
      </c>
      <c r="P10039" s="75">
        <f t="shared" si="9342"/>
        <v>0</v>
      </c>
      <c r="Q10039" s="75">
        <f t="shared" ref="Q10039:R10039" si="9343">SUM(Q484)</f>
        <v>100</v>
      </c>
      <c r="R10039" s="75">
        <f t="shared" si="9343"/>
        <v>100</v>
      </c>
      <c r="S10039" s="75">
        <f t="shared" ref="S10039" si="9344">SUM(S484)</f>
        <v>0</v>
      </c>
      <c r="T10039" s="75">
        <f t="shared" ref="T10039:X10039" si="9345">SUM(T484)</f>
        <v>100</v>
      </c>
      <c r="U10039" s="75">
        <f t="shared" si="9345"/>
        <v>0</v>
      </c>
      <c r="V10039" s="75">
        <f t="shared" si="9345"/>
        <v>0</v>
      </c>
      <c r="W10039" s="75">
        <f t="shared" si="9345"/>
        <v>100</v>
      </c>
      <c r="X10039" s="75">
        <f t="shared" si="9345"/>
        <v>100</v>
      </c>
      <c r="Y10039" s="238">
        <f t="shared" si="9341"/>
        <v>100</v>
      </c>
    </row>
    <row r="10040" spans="1:25" s="76" customFormat="1">
      <c r="A10040" s="250" t="s">
        <v>2711</v>
      </c>
      <c r="B10040" s="250"/>
      <c r="C10040" s="250"/>
      <c r="D10040" s="250"/>
      <c r="E10040" s="250"/>
      <c r="F10040" s="250"/>
      <c r="G10040" s="250"/>
      <c r="H10040" s="250"/>
      <c r="I10040" s="75">
        <f t="shared" ref="I10040:P10040" si="9346">SUM(I529)</f>
        <v>60800</v>
      </c>
      <c r="J10040" s="75">
        <f t="shared" si="9346"/>
        <v>60800</v>
      </c>
      <c r="K10040" s="75">
        <f t="shared" si="9346"/>
        <v>0</v>
      </c>
      <c r="L10040" s="75">
        <f t="shared" si="9346"/>
        <v>0</v>
      </c>
      <c r="M10040" s="75">
        <f t="shared" si="9346"/>
        <v>0</v>
      </c>
      <c r="N10040" s="75">
        <f t="shared" si="9346"/>
        <v>0</v>
      </c>
      <c r="O10040" s="75">
        <f t="shared" si="9346"/>
        <v>0</v>
      </c>
      <c r="P10040" s="75">
        <f t="shared" si="9346"/>
        <v>0</v>
      </c>
      <c r="Q10040" s="75">
        <f t="shared" ref="Q10040:R10040" si="9347">SUM(Q529)</f>
        <v>60800</v>
      </c>
      <c r="R10040" s="75">
        <f t="shared" si="9347"/>
        <v>60800</v>
      </c>
      <c r="S10040" s="75">
        <f t="shared" ref="S10040" si="9348">SUM(S529)</f>
        <v>52150</v>
      </c>
      <c r="T10040" s="75">
        <f t="shared" ref="T10040:X10040" si="9349">SUM(T529)</f>
        <v>8650</v>
      </c>
      <c r="U10040" s="75">
        <f t="shared" si="9349"/>
        <v>0</v>
      </c>
      <c r="V10040" s="75">
        <f t="shared" si="9349"/>
        <v>6350</v>
      </c>
      <c r="W10040" s="75">
        <f t="shared" si="9349"/>
        <v>2300</v>
      </c>
      <c r="X10040" s="75">
        <f t="shared" si="9349"/>
        <v>60800</v>
      </c>
      <c r="Y10040" s="238">
        <f t="shared" si="9341"/>
        <v>100</v>
      </c>
    </row>
    <row r="10041" spans="1:25" s="76" customFormat="1">
      <c r="A10041" s="250" t="s">
        <v>2712</v>
      </c>
      <c r="B10041" s="250"/>
      <c r="C10041" s="250"/>
      <c r="D10041" s="250"/>
      <c r="E10041" s="250"/>
      <c r="F10041" s="250"/>
      <c r="G10041" s="250"/>
      <c r="H10041" s="250"/>
      <c r="I10041" s="75"/>
      <c r="J10041" s="75"/>
      <c r="K10041" s="75"/>
      <c r="L10041" s="75"/>
      <c r="M10041" s="75"/>
      <c r="N10041" s="75"/>
      <c r="O10041" s="75"/>
      <c r="P10041" s="75"/>
      <c r="Q10041" s="75">
        <v>0</v>
      </c>
      <c r="R10041" s="75"/>
      <c r="S10041" s="75"/>
      <c r="T10041" s="75"/>
      <c r="U10041" s="75"/>
      <c r="V10041" s="75"/>
      <c r="W10041" s="75"/>
      <c r="X10041" s="75"/>
      <c r="Y10041" s="238">
        <f t="shared" si="9341"/>
        <v>0</v>
      </c>
    </row>
    <row r="10042" spans="1:25" s="76" customFormat="1">
      <c r="A10042" s="250" t="s">
        <v>2713</v>
      </c>
      <c r="B10042" s="250"/>
      <c r="C10042" s="250"/>
      <c r="D10042" s="250"/>
      <c r="E10042" s="250"/>
      <c r="F10042" s="250"/>
      <c r="G10042" s="250"/>
      <c r="H10042" s="250"/>
      <c r="I10042" s="75">
        <f t="shared" ref="I10042:P10042" si="9350">SUM(I623)</f>
        <v>88121</v>
      </c>
      <c r="J10042" s="75">
        <f t="shared" si="9350"/>
        <v>88121</v>
      </c>
      <c r="K10042" s="75">
        <f t="shared" si="9350"/>
        <v>0</v>
      </c>
      <c r="L10042" s="75">
        <f t="shared" si="9350"/>
        <v>0</v>
      </c>
      <c r="M10042" s="75">
        <f t="shared" si="9350"/>
        <v>0</v>
      </c>
      <c r="N10042" s="75">
        <f t="shared" si="9350"/>
        <v>0</v>
      </c>
      <c r="O10042" s="75">
        <f t="shared" si="9350"/>
        <v>0</v>
      </c>
      <c r="P10042" s="75">
        <f t="shared" si="9350"/>
        <v>0</v>
      </c>
      <c r="Q10042" s="75">
        <f t="shared" ref="Q10042:R10042" si="9351">SUM(Q623)</f>
        <v>88121</v>
      </c>
      <c r="R10042" s="75">
        <f t="shared" si="9351"/>
        <v>88121</v>
      </c>
      <c r="S10042" s="75">
        <f t="shared" ref="S10042" si="9352">SUM(S623)</f>
        <v>66096</v>
      </c>
      <c r="T10042" s="75">
        <f t="shared" ref="T10042:X10042" si="9353">SUM(T623)</f>
        <v>22025</v>
      </c>
      <c r="U10042" s="75">
        <f t="shared" si="9353"/>
        <v>7344</v>
      </c>
      <c r="V10042" s="75">
        <f t="shared" si="9353"/>
        <v>7344</v>
      </c>
      <c r="W10042" s="75">
        <f t="shared" si="9353"/>
        <v>7337</v>
      </c>
      <c r="X10042" s="75">
        <f t="shared" si="9353"/>
        <v>88121</v>
      </c>
      <c r="Y10042" s="238">
        <f t="shared" si="9341"/>
        <v>100</v>
      </c>
    </row>
    <row r="10043" spans="1:25" s="76" customFormat="1">
      <c r="A10043" s="250" t="s">
        <v>2714</v>
      </c>
      <c r="B10043" s="250"/>
      <c r="C10043" s="250"/>
      <c r="D10043" s="250"/>
      <c r="E10043" s="250"/>
      <c r="F10043" s="250"/>
      <c r="G10043" s="250"/>
      <c r="H10043" s="250"/>
      <c r="I10043" s="75">
        <f t="shared" ref="I10043:P10043" si="9354">SUM(I671)</f>
        <v>0</v>
      </c>
      <c r="J10043" s="75">
        <f t="shared" si="9354"/>
        <v>0</v>
      </c>
      <c r="K10043" s="75">
        <f t="shared" si="9354"/>
        <v>0</v>
      </c>
      <c r="L10043" s="75">
        <f t="shared" si="9354"/>
        <v>0</v>
      </c>
      <c r="M10043" s="75">
        <f t="shared" si="9354"/>
        <v>0</v>
      </c>
      <c r="N10043" s="75">
        <f t="shared" si="9354"/>
        <v>0</v>
      </c>
      <c r="O10043" s="75">
        <f t="shared" si="9354"/>
        <v>0</v>
      </c>
      <c r="P10043" s="75">
        <f t="shared" si="9354"/>
        <v>0</v>
      </c>
      <c r="Q10043" s="75">
        <f t="shared" ref="Q10043:R10043" si="9355">SUM(Q671)</f>
        <v>0</v>
      </c>
      <c r="R10043" s="75">
        <f t="shared" si="9355"/>
        <v>0</v>
      </c>
      <c r="S10043" s="75">
        <f t="shared" ref="S10043" si="9356">SUM(S671)</f>
        <v>0</v>
      </c>
      <c r="T10043" s="75">
        <f t="shared" ref="T10043:X10043" si="9357">SUM(T671)</f>
        <v>0</v>
      </c>
      <c r="U10043" s="75">
        <f t="shared" si="9357"/>
        <v>0</v>
      </c>
      <c r="V10043" s="75">
        <f t="shared" si="9357"/>
        <v>0</v>
      </c>
      <c r="W10043" s="75">
        <f t="shared" si="9357"/>
        <v>0</v>
      </c>
      <c r="X10043" s="75">
        <f t="shared" si="9357"/>
        <v>0</v>
      </c>
      <c r="Y10043" s="238">
        <f t="shared" si="9341"/>
        <v>0</v>
      </c>
    </row>
    <row r="10044" spans="1:25" s="76" customFormat="1">
      <c r="A10044" s="250" t="s">
        <v>2689</v>
      </c>
      <c r="B10044" s="250"/>
      <c r="C10044" s="250"/>
      <c r="D10044" s="250"/>
      <c r="E10044" s="250"/>
      <c r="F10044" s="250"/>
      <c r="G10044" s="250"/>
      <c r="H10044" s="250"/>
      <c r="I10044" s="75">
        <f t="shared" ref="I10044:P10044" si="9358">SUM(I756)</f>
        <v>1000</v>
      </c>
      <c r="J10044" s="75">
        <f t="shared" si="9358"/>
        <v>1000</v>
      </c>
      <c r="K10044" s="75">
        <f t="shared" si="9358"/>
        <v>0</v>
      </c>
      <c r="L10044" s="75">
        <f t="shared" si="9358"/>
        <v>0</v>
      </c>
      <c r="M10044" s="75">
        <f t="shared" si="9358"/>
        <v>0</v>
      </c>
      <c r="N10044" s="75">
        <f t="shared" si="9358"/>
        <v>0</v>
      </c>
      <c r="O10044" s="75">
        <f t="shared" si="9358"/>
        <v>0</v>
      </c>
      <c r="P10044" s="75">
        <f t="shared" si="9358"/>
        <v>0</v>
      </c>
      <c r="Q10044" s="75">
        <f t="shared" ref="Q10044:R10044" si="9359">SUM(Q756)</f>
        <v>1000</v>
      </c>
      <c r="R10044" s="75">
        <f t="shared" si="9359"/>
        <v>1000</v>
      </c>
      <c r="S10044" s="75">
        <f t="shared" ref="S10044" si="9360">SUM(S756)</f>
        <v>0</v>
      </c>
      <c r="T10044" s="75">
        <f t="shared" ref="T10044:X10044" si="9361">SUM(T756)</f>
        <v>1000</v>
      </c>
      <c r="U10044" s="75">
        <f t="shared" si="9361"/>
        <v>0</v>
      </c>
      <c r="V10044" s="75">
        <f t="shared" si="9361"/>
        <v>0</v>
      </c>
      <c r="W10044" s="75">
        <f t="shared" si="9361"/>
        <v>1000</v>
      </c>
      <c r="X10044" s="75">
        <f t="shared" si="9361"/>
        <v>1000</v>
      </c>
      <c r="Y10044" s="238">
        <f t="shared" si="9341"/>
        <v>100</v>
      </c>
    </row>
    <row r="10045" spans="1:25" s="76" customFormat="1">
      <c r="A10045" s="250" t="s">
        <v>2715</v>
      </c>
      <c r="B10045" s="250"/>
      <c r="C10045" s="250"/>
      <c r="D10045" s="250"/>
      <c r="E10045" s="250"/>
      <c r="F10045" s="250"/>
      <c r="G10045" s="250"/>
      <c r="H10045" s="250"/>
      <c r="I10045" s="75">
        <f t="shared" ref="I10045:P10045" si="9362">SUM(I826)</f>
        <v>0</v>
      </c>
      <c r="J10045" s="75">
        <f t="shared" si="9362"/>
        <v>0</v>
      </c>
      <c r="K10045" s="75">
        <f t="shared" si="9362"/>
        <v>0</v>
      </c>
      <c r="L10045" s="75">
        <f t="shared" si="9362"/>
        <v>0</v>
      </c>
      <c r="M10045" s="75">
        <f t="shared" si="9362"/>
        <v>0</v>
      </c>
      <c r="N10045" s="75">
        <f t="shared" si="9362"/>
        <v>0</v>
      </c>
      <c r="O10045" s="75">
        <f t="shared" si="9362"/>
        <v>0</v>
      </c>
      <c r="P10045" s="75">
        <f t="shared" si="9362"/>
        <v>0</v>
      </c>
      <c r="Q10045" s="75">
        <f t="shared" ref="Q10045:R10045" si="9363">SUM(Q826)</f>
        <v>0</v>
      </c>
      <c r="R10045" s="75">
        <f t="shared" si="9363"/>
        <v>0</v>
      </c>
      <c r="S10045" s="75">
        <f t="shared" ref="S10045" si="9364">SUM(S826)</f>
        <v>0</v>
      </c>
      <c r="T10045" s="75">
        <f t="shared" ref="T10045:X10045" si="9365">SUM(T826)</f>
        <v>0</v>
      </c>
      <c r="U10045" s="75">
        <f t="shared" si="9365"/>
        <v>0</v>
      </c>
      <c r="V10045" s="75">
        <f t="shared" si="9365"/>
        <v>0</v>
      </c>
      <c r="W10045" s="75">
        <f t="shared" si="9365"/>
        <v>0</v>
      </c>
      <c r="X10045" s="75">
        <f t="shared" si="9365"/>
        <v>0</v>
      </c>
      <c r="Y10045" s="238">
        <f t="shared" si="9341"/>
        <v>0</v>
      </c>
    </row>
    <row r="10046" spans="1:25" s="76" customFormat="1">
      <c r="A10046" s="250" t="s">
        <v>2716</v>
      </c>
      <c r="B10046" s="250"/>
      <c r="C10046" s="250"/>
      <c r="D10046" s="250"/>
      <c r="E10046" s="250"/>
      <c r="F10046" s="250"/>
      <c r="G10046" s="250"/>
      <c r="H10046" s="250"/>
      <c r="I10046" s="75"/>
      <c r="J10046" s="75"/>
      <c r="K10046" s="75"/>
      <c r="L10046" s="75"/>
      <c r="M10046" s="75"/>
      <c r="N10046" s="75"/>
      <c r="O10046" s="75"/>
      <c r="P10046" s="75"/>
      <c r="Q10046" s="75">
        <v>0</v>
      </c>
      <c r="R10046" s="75"/>
      <c r="S10046" s="75"/>
      <c r="T10046" s="75"/>
      <c r="U10046" s="75"/>
      <c r="V10046" s="75"/>
      <c r="W10046" s="75"/>
      <c r="X10046" s="75"/>
      <c r="Y10046" s="238">
        <f t="shared" si="9341"/>
        <v>0</v>
      </c>
    </row>
    <row r="10047" spans="1:25" s="76" customFormat="1">
      <c r="A10047" s="250" t="s">
        <v>2717</v>
      </c>
      <c r="B10047" s="250"/>
      <c r="C10047" s="250"/>
      <c r="D10047" s="250"/>
      <c r="E10047" s="250"/>
      <c r="F10047" s="250"/>
      <c r="G10047" s="250"/>
      <c r="H10047" s="250"/>
      <c r="I10047" s="75">
        <f t="shared" ref="I10047:P10047" si="9366">SUM(I988)</f>
        <v>415400</v>
      </c>
      <c r="J10047" s="75">
        <f t="shared" si="9366"/>
        <v>415400</v>
      </c>
      <c r="K10047" s="75">
        <f t="shared" si="9366"/>
        <v>0</v>
      </c>
      <c r="L10047" s="75">
        <f t="shared" si="9366"/>
        <v>0</v>
      </c>
      <c r="M10047" s="75">
        <f t="shared" si="9366"/>
        <v>0</v>
      </c>
      <c r="N10047" s="75">
        <f t="shared" si="9366"/>
        <v>0</v>
      </c>
      <c r="O10047" s="75">
        <f t="shared" si="9366"/>
        <v>0</v>
      </c>
      <c r="P10047" s="75">
        <f t="shared" si="9366"/>
        <v>0</v>
      </c>
      <c r="Q10047" s="75">
        <f t="shared" ref="Q10047:R10047" si="9367">SUM(Q988)</f>
        <v>492900</v>
      </c>
      <c r="R10047" s="75">
        <f t="shared" si="9367"/>
        <v>492900</v>
      </c>
      <c r="S10047" s="75">
        <f t="shared" ref="S10047" si="9368">SUM(S988)</f>
        <v>389500</v>
      </c>
      <c r="T10047" s="75">
        <f t="shared" ref="T10047:X10047" si="9369">SUM(T988)</f>
        <v>103400</v>
      </c>
      <c r="U10047" s="75">
        <f t="shared" si="9369"/>
        <v>34500</v>
      </c>
      <c r="V10047" s="75">
        <f t="shared" si="9369"/>
        <v>35000</v>
      </c>
      <c r="W10047" s="75">
        <f t="shared" si="9369"/>
        <v>33900</v>
      </c>
      <c r="X10047" s="75">
        <f t="shared" si="9369"/>
        <v>492900</v>
      </c>
      <c r="Y10047" s="238">
        <f t="shared" si="9341"/>
        <v>100</v>
      </c>
    </row>
    <row r="10048" spans="1:25" s="76" customFormat="1">
      <c r="A10048" s="250" t="s">
        <v>2718</v>
      </c>
      <c r="B10048" s="250"/>
      <c r="C10048" s="250"/>
      <c r="D10048" s="250"/>
      <c r="E10048" s="250"/>
      <c r="F10048" s="250"/>
      <c r="G10048" s="250"/>
      <c r="H10048" s="250"/>
      <c r="I10048" s="75">
        <f t="shared" ref="I10048:P10048" si="9370">SUM(I1058)</f>
        <v>220000</v>
      </c>
      <c r="J10048" s="75">
        <f t="shared" si="9370"/>
        <v>220000</v>
      </c>
      <c r="K10048" s="75">
        <f t="shared" si="9370"/>
        <v>0</v>
      </c>
      <c r="L10048" s="75">
        <f t="shared" si="9370"/>
        <v>0</v>
      </c>
      <c r="M10048" s="75">
        <f t="shared" si="9370"/>
        <v>0</v>
      </c>
      <c r="N10048" s="75">
        <f t="shared" si="9370"/>
        <v>0</v>
      </c>
      <c r="O10048" s="75">
        <f t="shared" si="9370"/>
        <v>0</v>
      </c>
      <c r="P10048" s="75">
        <f t="shared" si="9370"/>
        <v>0</v>
      </c>
      <c r="Q10048" s="75">
        <f t="shared" ref="Q10048:R10048" si="9371">SUM(Q1058)</f>
        <v>70000</v>
      </c>
      <c r="R10048" s="75">
        <f t="shared" si="9371"/>
        <v>70000</v>
      </c>
      <c r="S10048" s="75">
        <f t="shared" ref="S10048" si="9372">SUM(S1058)</f>
        <v>55000</v>
      </c>
      <c r="T10048" s="75">
        <f t="shared" ref="T10048:X10048" si="9373">SUM(T1058)</f>
        <v>15000</v>
      </c>
      <c r="U10048" s="75">
        <f t="shared" si="9373"/>
        <v>0</v>
      </c>
      <c r="V10048" s="75">
        <f t="shared" si="9373"/>
        <v>0</v>
      </c>
      <c r="W10048" s="75">
        <f t="shared" si="9373"/>
        <v>15000</v>
      </c>
      <c r="X10048" s="75">
        <f t="shared" si="9373"/>
        <v>70000</v>
      </c>
      <c r="Y10048" s="238">
        <f t="shared" si="9341"/>
        <v>100</v>
      </c>
    </row>
    <row r="10049" spans="1:25" s="76" customFormat="1">
      <c r="A10049" s="250" t="s">
        <v>2719</v>
      </c>
      <c r="B10049" s="250"/>
      <c r="C10049" s="250"/>
      <c r="D10049" s="250"/>
      <c r="E10049" s="250"/>
      <c r="F10049" s="250"/>
      <c r="G10049" s="250"/>
      <c r="H10049" s="250"/>
      <c r="I10049" s="75">
        <f t="shared" ref="I10049:P10049" si="9374">SUM(I1118)</f>
        <v>101500</v>
      </c>
      <c r="J10049" s="75">
        <f t="shared" si="9374"/>
        <v>101500</v>
      </c>
      <c r="K10049" s="75">
        <f t="shared" si="9374"/>
        <v>0</v>
      </c>
      <c r="L10049" s="75">
        <f t="shared" si="9374"/>
        <v>0</v>
      </c>
      <c r="M10049" s="75">
        <f t="shared" si="9374"/>
        <v>0</v>
      </c>
      <c r="N10049" s="75">
        <f t="shared" si="9374"/>
        <v>0</v>
      </c>
      <c r="O10049" s="75">
        <f t="shared" si="9374"/>
        <v>0</v>
      </c>
      <c r="P10049" s="75">
        <f t="shared" si="9374"/>
        <v>0</v>
      </c>
      <c r="Q10049" s="75">
        <f t="shared" ref="Q10049:R10049" si="9375">SUM(Q1117)</f>
        <v>42200</v>
      </c>
      <c r="R10049" s="75">
        <f t="shared" si="9375"/>
        <v>42200</v>
      </c>
      <c r="S10049" s="75">
        <f t="shared" ref="S10049" si="9376">SUM(S1117)</f>
        <v>31590</v>
      </c>
      <c r="T10049" s="75">
        <f t="shared" ref="T10049:X10049" si="9377">SUM(T1117)</f>
        <v>10610</v>
      </c>
      <c r="U10049" s="75">
        <f t="shared" si="9377"/>
        <v>3510</v>
      </c>
      <c r="V10049" s="75">
        <f t="shared" si="9377"/>
        <v>3510</v>
      </c>
      <c r="W10049" s="75">
        <f t="shared" si="9377"/>
        <v>3590</v>
      </c>
      <c r="X10049" s="75">
        <f t="shared" si="9377"/>
        <v>42200</v>
      </c>
      <c r="Y10049" s="238">
        <f t="shared" si="9341"/>
        <v>100</v>
      </c>
    </row>
    <row r="10050" spans="1:25" s="76" customFormat="1">
      <c r="A10050" s="250" t="s">
        <v>2720</v>
      </c>
      <c r="B10050" s="250"/>
      <c r="C10050" s="250"/>
      <c r="D10050" s="250"/>
      <c r="E10050" s="250"/>
      <c r="F10050" s="250"/>
      <c r="G10050" s="250"/>
      <c r="H10050" s="250"/>
      <c r="I10050" s="75">
        <f t="shared" ref="I10050:P10050" si="9378">SUM(I1224)</f>
        <v>0</v>
      </c>
      <c r="J10050" s="75">
        <f t="shared" si="9378"/>
        <v>0</v>
      </c>
      <c r="K10050" s="75">
        <f t="shared" si="9378"/>
        <v>0</v>
      </c>
      <c r="L10050" s="75">
        <f t="shared" si="9378"/>
        <v>0</v>
      </c>
      <c r="M10050" s="75">
        <f t="shared" si="9378"/>
        <v>0</v>
      </c>
      <c r="N10050" s="75">
        <f t="shared" si="9378"/>
        <v>0</v>
      </c>
      <c r="O10050" s="75">
        <f t="shared" si="9378"/>
        <v>0</v>
      </c>
      <c r="P10050" s="75">
        <f t="shared" si="9378"/>
        <v>0</v>
      </c>
      <c r="Q10050" s="75">
        <f t="shared" ref="Q10050:R10050" si="9379">SUM(Q1224)</f>
        <v>0</v>
      </c>
      <c r="R10050" s="75">
        <f t="shared" si="9379"/>
        <v>0</v>
      </c>
      <c r="S10050" s="75">
        <f t="shared" ref="S10050" si="9380">SUM(S1224)</f>
        <v>0</v>
      </c>
      <c r="T10050" s="75">
        <f t="shared" ref="T10050:X10050" si="9381">SUM(T1224)</f>
        <v>0</v>
      </c>
      <c r="U10050" s="75">
        <f t="shared" si="9381"/>
        <v>0</v>
      </c>
      <c r="V10050" s="75">
        <f t="shared" si="9381"/>
        <v>0</v>
      </c>
      <c r="W10050" s="75">
        <f t="shared" si="9381"/>
        <v>0</v>
      </c>
      <c r="X10050" s="75">
        <f t="shared" si="9381"/>
        <v>0</v>
      </c>
      <c r="Y10050" s="238">
        <f t="shared" si="9341"/>
        <v>0</v>
      </c>
    </row>
    <row r="10051" spans="1:25" s="76" customFormat="1">
      <c r="A10051" s="250" t="s">
        <v>2692</v>
      </c>
      <c r="B10051" s="250"/>
      <c r="C10051" s="250"/>
      <c r="D10051" s="250"/>
      <c r="E10051" s="250"/>
      <c r="F10051" s="250"/>
      <c r="G10051" s="250"/>
      <c r="H10051" s="250"/>
      <c r="I10051" s="75">
        <f t="shared" ref="I10051:P10051" si="9382">SUM(I1278)</f>
        <v>57000</v>
      </c>
      <c r="J10051" s="75">
        <f t="shared" si="9382"/>
        <v>57000</v>
      </c>
      <c r="K10051" s="75">
        <f t="shared" si="9382"/>
        <v>0</v>
      </c>
      <c r="L10051" s="75">
        <f t="shared" si="9382"/>
        <v>0</v>
      </c>
      <c r="M10051" s="75">
        <f t="shared" si="9382"/>
        <v>0</v>
      </c>
      <c r="N10051" s="75">
        <f t="shared" si="9382"/>
        <v>0</v>
      </c>
      <c r="O10051" s="75">
        <f t="shared" si="9382"/>
        <v>0</v>
      </c>
      <c r="P10051" s="75">
        <f t="shared" si="9382"/>
        <v>0</v>
      </c>
      <c r="Q10051" s="75">
        <f t="shared" ref="Q10051:R10051" si="9383">SUM(Q1278)</f>
        <v>57000</v>
      </c>
      <c r="R10051" s="75">
        <f t="shared" si="9383"/>
        <v>57000</v>
      </c>
      <c r="S10051" s="75">
        <f t="shared" ref="S10051" si="9384">SUM(S1278)</f>
        <v>29950</v>
      </c>
      <c r="T10051" s="75">
        <f t="shared" ref="T10051:X10051" si="9385">SUM(T1278)</f>
        <v>27050</v>
      </c>
      <c r="U10051" s="75">
        <f t="shared" si="9385"/>
        <v>9018</v>
      </c>
      <c r="V10051" s="75">
        <f t="shared" si="9385"/>
        <v>9016</v>
      </c>
      <c r="W10051" s="75">
        <f t="shared" si="9385"/>
        <v>9016</v>
      </c>
      <c r="X10051" s="75">
        <f t="shared" si="9385"/>
        <v>57000</v>
      </c>
      <c r="Y10051" s="238">
        <f t="shared" si="9341"/>
        <v>100</v>
      </c>
    </row>
    <row r="10052" spans="1:25" s="76" customFormat="1">
      <c r="A10052" s="250" t="s">
        <v>2721</v>
      </c>
      <c r="B10052" s="250"/>
      <c r="C10052" s="250"/>
      <c r="D10052" s="250"/>
      <c r="E10052" s="250"/>
      <c r="F10052" s="250"/>
      <c r="G10052" s="250"/>
      <c r="H10052" s="250"/>
      <c r="I10052" s="75">
        <f t="shared" ref="I10052:P10052" si="9386">SUM(I1329)</f>
        <v>0</v>
      </c>
      <c r="J10052" s="75">
        <f t="shared" si="9386"/>
        <v>0</v>
      </c>
      <c r="K10052" s="75">
        <f t="shared" si="9386"/>
        <v>0</v>
      </c>
      <c r="L10052" s="75">
        <f t="shared" si="9386"/>
        <v>0</v>
      </c>
      <c r="M10052" s="75">
        <f t="shared" si="9386"/>
        <v>0</v>
      </c>
      <c r="N10052" s="75">
        <f t="shared" si="9386"/>
        <v>0</v>
      </c>
      <c r="O10052" s="75">
        <f t="shared" si="9386"/>
        <v>0</v>
      </c>
      <c r="P10052" s="75">
        <f t="shared" si="9386"/>
        <v>0</v>
      </c>
      <c r="Q10052" s="75">
        <f t="shared" ref="Q10052:R10052" si="9387">SUM(Q1329)</f>
        <v>0</v>
      </c>
      <c r="R10052" s="75">
        <f t="shared" si="9387"/>
        <v>0</v>
      </c>
      <c r="S10052" s="75">
        <f t="shared" ref="S10052" si="9388">SUM(S1329)</f>
        <v>0</v>
      </c>
      <c r="T10052" s="75">
        <f t="shared" ref="T10052:X10052" si="9389">SUM(T1329)</f>
        <v>0</v>
      </c>
      <c r="U10052" s="75">
        <f t="shared" si="9389"/>
        <v>0</v>
      </c>
      <c r="V10052" s="75">
        <f t="shared" si="9389"/>
        <v>0</v>
      </c>
      <c r="W10052" s="75">
        <f t="shared" si="9389"/>
        <v>0</v>
      </c>
      <c r="X10052" s="75">
        <f t="shared" si="9389"/>
        <v>0</v>
      </c>
      <c r="Y10052" s="238">
        <f t="shared" si="9341"/>
        <v>0</v>
      </c>
    </row>
    <row r="10053" spans="1:25" s="76" customFormat="1">
      <c r="A10053" s="250" t="s">
        <v>2722</v>
      </c>
      <c r="B10053" s="250"/>
      <c r="C10053" s="250"/>
      <c r="D10053" s="250"/>
      <c r="E10053" s="250"/>
      <c r="F10053" s="250"/>
      <c r="G10053" s="250"/>
      <c r="H10053" s="250"/>
      <c r="I10053" s="75"/>
      <c r="J10053" s="75"/>
      <c r="K10053" s="75"/>
      <c r="L10053" s="75"/>
      <c r="M10053" s="75"/>
      <c r="N10053" s="75"/>
      <c r="O10053" s="75"/>
      <c r="P10053" s="75"/>
      <c r="Q10053" s="75">
        <v>0</v>
      </c>
      <c r="R10053" s="75"/>
      <c r="S10053" s="75"/>
      <c r="T10053" s="75"/>
      <c r="U10053" s="75"/>
      <c r="V10053" s="75"/>
      <c r="W10053" s="75"/>
      <c r="X10053" s="75"/>
      <c r="Y10053" s="238">
        <f t="shared" si="9341"/>
        <v>0</v>
      </c>
    </row>
    <row r="10054" spans="1:25" s="76" customFormat="1">
      <c r="A10054" s="250" t="s">
        <v>2788</v>
      </c>
      <c r="B10054" s="250"/>
      <c r="C10054" s="250"/>
      <c r="D10054" s="250"/>
      <c r="E10054" s="250"/>
      <c r="F10054" s="250"/>
      <c r="G10054" s="250"/>
      <c r="H10054" s="250"/>
      <c r="I10054" s="75">
        <f t="shared" ref="I10054:P10054" si="9390">SUM(I1481)</f>
        <v>20000</v>
      </c>
      <c r="J10054" s="75">
        <f t="shared" si="9390"/>
        <v>20000</v>
      </c>
      <c r="K10054" s="75">
        <f t="shared" si="9390"/>
        <v>0</v>
      </c>
      <c r="L10054" s="75">
        <f t="shared" si="9390"/>
        <v>0</v>
      </c>
      <c r="M10054" s="75">
        <f t="shared" si="9390"/>
        <v>0</v>
      </c>
      <c r="N10054" s="75">
        <f t="shared" si="9390"/>
        <v>0</v>
      </c>
      <c r="O10054" s="75">
        <f t="shared" si="9390"/>
        <v>0</v>
      </c>
      <c r="P10054" s="75">
        <f t="shared" si="9390"/>
        <v>0</v>
      </c>
      <c r="Q10054" s="75">
        <f t="shared" ref="Q10054:R10054" si="9391">SUM(Q1481)</f>
        <v>25000</v>
      </c>
      <c r="R10054" s="75">
        <f t="shared" si="9391"/>
        <v>25000</v>
      </c>
      <c r="S10054" s="75">
        <f t="shared" ref="S10054" si="9392">SUM(S1481)</f>
        <v>21500</v>
      </c>
      <c r="T10054" s="75">
        <f t="shared" ref="T10054:X10054" si="9393">SUM(T1481)</f>
        <v>3500</v>
      </c>
      <c r="U10054" s="75">
        <f t="shared" si="9393"/>
        <v>2000</v>
      </c>
      <c r="V10054" s="75">
        <f t="shared" si="9393"/>
        <v>1500</v>
      </c>
      <c r="W10054" s="75">
        <f t="shared" si="9393"/>
        <v>0</v>
      </c>
      <c r="X10054" s="75">
        <f t="shared" si="9393"/>
        <v>25000</v>
      </c>
      <c r="Y10054" s="238">
        <f t="shared" si="9341"/>
        <v>100</v>
      </c>
    </row>
    <row r="10055" spans="1:25" s="76" customFormat="1">
      <c r="A10055" s="250" t="s">
        <v>2723</v>
      </c>
      <c r="B10055" s="250"/>
      <c r="C10055" s="250"/>
      <c r="D10055" s="250"/>
      <c r="E10055" s="250"/>
      <c r="F10055" s="250"/>
      <c r="G10055" s="250"/>
      <c r="H10055" s="250"/>
      <c r="I10055" s="75">
        <f t="shared" ref="I10055:P10055" si="9394">SUM(I1577)</f>
        <v>146700</v>
      </c>
      <c r="J10055" s="75">
        <f t="shared" si="9394"/>
        <v>144450</v>
      </c>
      <c r="K10055" s="75">
        <f t="shared" si="9394"/>
        <v>2250</v>
      </c>
      <c r="L10055" s="75">
        <f t="shared" si="9394"/>
        <v>0</v>
      </c>
      <c r="M10055" s="75">
        <f t="shared" si="9394"/>
        <v>0</v>
      </c>
      <c r="N10055" s="75">
        <f t="shared" si="9394"/>
        <v>2250</v>
      </c>
      <c r="O10055" s="75">
        <f t="shared" si="9394"/>
        <v>0</v>
      </c>
      <c r="P10055" s="75">
        <f t="shared" si="9394"/>
        <v>0</v>
      </c>
      <c r="Q10055" s="75">
        <f t="shared" ref="Q10055:R10055" si="9395">SUM(Q1577)</f>
        <v>197450</v>
      </c>
      <c r="R10055" s="75">
        <f t="shared" si="9395"/>
        <v>184450</v>
      </c>
      <c r="S10055" s="75">
        <f t="shared" ref="S10055" si="9396">SUM(S1577)</f>
        <v>134355</v>
      </c>
      <c r="T10055" s="75">
        <f t="shared" ref="T10055:X10055" si="9397">SUM(T1577)</f>
        <v>50095</v>
      </c>
      <c r="U10055" s="75">
        <f t="shared" si="9397"/>
        <v>21445</v>
      </c>
      <c r="V10055" s="75">
        <f t="shared" si="9397"/>
        <v>25215</v>
      </c>
      <c r="W10055" s="75">
        <f t="shared" si="9397"/>
        <v>3435</v>
      </c>
      <c r="X10055" s="75">
        <f t="shared" si="9397"/>
        <v>184450</v>
      </c>
      <c r="Y10055" s="238">
        <f t="shared" si="9341"/>
        <v>100</v>
      </c>
    </row>
    <row r="10056" spans="1:25" s="76" customFormat="1">
      <c r="A10056" s="250" t="s">
        <v>2724</v>
      </c>
      <c r="B10056" s="250"/>
      <c r="C10056" s="250"/>
      <c r="D10056" s="250"/>
      <c r="E10056" s="250"/>
      <c r="F10056" s="250"/>
      <c r="G10056" s="250"/>
      <c r="H10056" s="250"/>
      <c r="I10056" s="75">
        <f t="shared" ref="I10056:P10056" si="9398">SUM(I4493)</f>
        <v>138085</v>
      </c>
      <c r="J10056" s="75">
        <f t="shared" si="9398"/>
        <v>122485</v>
      </c>
      <c r="K10056" s="75">
        <f t="shared" si="9398"/>
        <v>15600</v>
      </c>
      <c r="L10056" s="75">
        <f t="shared" si="9398"/>
        <v>15600</v>
      </c>
      <c r="M10056" s="75">
        <f t="shared" si="9398"/>
        <v>0</v>
      </c>
      <c r="N10056" s="75">
        <f t="shared" si="9398"/>
        <v>0</v>
      </c>
      <c r="O10056" s="75">
        <f t="shared" si="9398"/>
        <v>0</v>
      </c>
      <c r="P10056" s="75">
        <f t="shared" si="9398"/>
        <v>0</v>
      </c>
      <c r="Q10056" s="75">
        <f t="shared" ref="Q10056:R10056" si="9399">SUM(Q4493)</f>
        <v>140685</v>
      </c>
      <c r="R10056" s="75">
        <f t="shared" si="9399"/>
        <v>122485</v>
      </c>
      <c r="S10056" s="75">
        <f t="shared" ref="S10056" si="9400">SUM(S4493)</f>
        <v>94779</v>
      </c>
      <c r="T10056" s="75">
        <f t="shared" ref="T10056:X10056" si="9401">SUM(T4493)</f>
        <v>27706</v>
      </c>
      <c r="U10056" s="75">
        <f t="shared" si="9401"/>
        <v>8654</v>
      </c>
      <c r="V10056" s="75">
        <f t="shared" si="9401"/>
        <v>6850</v>
      </c>
      <c r="W10056" s="75">
        <f t="shared" si="9401"/>
        <v>12202</v>
      </c>
      <c r="X10056" s="75">
        <f t="shared" si="9401"/>
        <v>122485</v>
      </c>
      <c r="Y10056" s="238">
        <f t="shared" si="9341"/>
        <v>100</v>
      </c>
    </row>
    <row r="10057" spans="1:25" s="76" customFormat="1">
      <c r="A10057" s="250" t="s">
        <v>2725</v>
      </c>
      <c r="B10057" s="250"/>
      <c r="C10057" s="250"/>
      <c r="D10057" s="250"/>
      <c r="E10057" s="250"/>
      <c r="F10057" s="250"/>
      <c r="G10057" s="250"/>
      <c r="H10057" s="250"/>
      <c r="I10057" s="75">
        <f t="shared" ref="I10057:P10057" si="9402">SUM(I5958)</f>
        <v>38000</v>
      </c>
      <c r="J10057" s="75">
        <f t="shared" si="9402"/>
        <v>38000</v>
      </c>
      <c r="K10057" s="75">
        <f t="shared" si="9402"/>
        <v>0</v>
      </c>
      <c r="L10057" s="75">
        <f t="shared" si="9402"/>
        <v>0</v>
      </c>
      <c r="M10057" s="75">
        <f t="shared" si="9402"/>
        <v>0</v>
      </c>
      <c r="N10057" s="75">
        <f t="shared" si="9402"/>
        <v>0</v>
      </c>
      <c r="O10057" s="75">
        <f t="shared" si="9402"/>
        <v>0</v>
      </c>
      <c r="P10057" s="75">
        <f t="shared" si="9402"/>
        <v>0</v>
      </c>
      <c r="Q10057" s="75">
        <f t="shared" ref="Q10057:R10057" si="9403">SUM(Q5958)</f>
        <v>38000</v>
      </c>
      <c r="R10057" s="75">
        <f t="shared" si="9403"/>
        <v>38000</v>
      </c>
      <c r="S10057" s="75">
        <f t="shared" ref="S10057" si="9404">SUM(S5958)</f>
        <v>25500</v>
      </c>
      <c r="T10057" s="75">
        <f t="shared" ref="T10057:X10057" si="9405">SUM(T5958)</f>
        <v>12500</v>
      </c>
      <c r="U10057" s="75">
        <f t="shared" si="9405"/>
        <v>4200</v>
      </c>
      <c r="V10057" s="75">
        <f t="shared" si="9405"/>
        <v>4200</v>
      </c>
      <c r="W10057" s="75">
        <f t="shared" si="9405"/>
        <v>4100</v>
      </c>
      <c r="X10057" s="75">
        <f t="shared" si="9405"/>
        <v>38000</v>
      </c>
      <c r="Y10057" s="238">
        <f t="shared" si="9341"/>
        <v>100</v>
      </c>
    </row>
    <row r="10058" spans="1:25" s="76" customFormat="1">
      <c r="A10058" s="250" t="s">
        <v>2694</v>
      </c>
      <c r="B10058" s="250"/>
      <c r="C10058" s="250"/>
      <c r="D10058" s="250"/>
      <c r="E10058" s="250"/>
      <c r="F10058" s="250"/>
      <c r="G10058" s="250"/>
      <c r="H10058" s="250"/>
      <c r="I10058" s="75">
        <f t="shared" ref="I10058:P10058" si="9406">SUM(I5999)</f>
        <v>1000</v>
      </c>
      <c r="J10058" s="75">
        <f t="shared" si="9406"/>
        <v>1000</v>
      </c>
      <c r="K10058" s="75">
        <f t="shared" si="9406"/>
        <v>0</v>
      </c>
      <c r="L10058" s="75">
        <f t="shared" si="9406"/>
        <v>0</v>
      </c>
      <c r="M10058" s="75">
        <f t="shared" si="9406"/>
        <v>0</v>
      </c>
      <c r="N10058" s="75">
        <f t="shared" si="9406"/>
        <v>0</v>
      </c>
      <c r="O10058" s="75">
        <f t="shared" si="9406"/>
        <v>0</v>
      </c>
      <c r="P10058" s="75">
        <f t="shared" si="9406"/>
        <v>0</v>
      </c>
      <c r="Q10058" s="75">
        <f t="shared" ref="Q10058:R10058" si="9407">SUM(Q5999)</f>
        <v>34000</v>
      </c>
      <c r="R10058" s="75">
        <f t="shared" si="9407"/>
        <v>34000</v>
      </c>
      <c r="S10058" s="75">
        <f t="shared" ref="S10058" si="9408">SUM(S5999)</f>
        <v>34000.333333333336</v>
      </c>
      <c r="T10058" s="75">
        <f t="shared" ref="T10058:X10058" si="9409">SUM(T5999)</f>
        <v>0</v>
      </c>
      <c r="U10058" s="75">
        <f t="shared" si="9409"/>
        <v>0</v>
      </c>
      <c r="V10058" s="75">
        <f t="shared" si="9409"/>
        <v>0</v>
      </c>
      <c r="W10058" s="75">
        <f t="shared" si="9409"/>
        <v>0</v>
      </c>
      <c r="X10058" s="75">
        <f t="shared" si="9409"/>
        <v>34000.333333333336</v>
      </c>
      <c r="Y10058" s="238">
        <f t="shared" si="9341"/>
        <v>100.00098039215688</v>
      </c>
    </row>
    <row r="10059" spans="1:25" s="76" customFormat="1">
      <c r="A10059" s="250" t="s">
        <v>2726</v>
      </c>
      <c r="B10059" s="250"/>
      <c r="C10059" s="250"/>
      <c r="D10059" s="250"/>
      <c r="E10059" s="250"/>
      <c r="F10059" s="250"/>
      <c r="G10059" s="250"/>
      <c r="H10059" s="250"/>
      <c r="I10059" s="75"/>
      <c r="J10059" s="75"/>
      <c r="K10059" s="75"/>
      <c r="L10059" s="75"/>
      <c r="M10059" s="75"/>
      <c r="N10059" s="75"/>
      <c r="O10059" s="75"/>
      <c r="P10059" s="75"/>
      <c r="Q10059" s="75">
        <v>0</v>
      </c>
      <c r="R10059" s="75"/>
      <c r="S10059" s="75"/>
      <c r="T10059" s="75"/>
      <c r="U10059" s="75"/>
      <c r="V10059" s="75"/>
      <c r="W10059" s="75"/>
      <c r="X10059" s="75"/>
      <c r="Y10059" s="238">
        <f t="shared" si="9341"/>
        <v>0</v>
      </c>
    </row>
    <row r="10060" spans="1:25" s="76" customFormat="1">
      <c r="A10060" s="250" t="s">
        <v>2727</v>
      </c>
      <c r="B10060" s="250"/>
      <c r="C10060" s="250"/>
      <c r="D10060" s="250"/>
      <c r="E10060" s="250"/>
      <c r="F10060" s="250"/>
      <c r="G10060" s="250"/>
      <c r="H10060" s="250"/>
      <c r="I10060" s="75">
        <f t="shared" ref="I10060:X10060" si="9410">SUM(I6101)</f>
        <v>374091</v>
      </c>
      <c r="J10060" s="75">
        <f t="shared" si="9410"/>
        <v>325491</v>
      </c>
      <c r="K10060" s="75">
        <f t="shared" si="9410"/>
        <v>48600</v>
      </c>
      <c r="L10060" s="75">
        <f t="shared" si="9410"/>
        <v>14000</v>
      </c>
      <c r="M10060" s="75">
        <f t="shared" si="9410"/>
        <v>8000</v>
      </c>
      <c r="N10060" s="75">
        <f t="shared" si="9410"/>
        <v>26600</v>
      </c>
      <c r="O10060" s="75">
        <f t="shared" si="9410"/>
        <v>0</v>
      </c>
      <c r="P10060" s="75">
        <f t="shared" si="9410"/>
        <v>0</v>
      </c>
      <c r="Q10060" s="75">
        <f t="shared" si="9410"/>
        <v>453616</v>
      </c>
      <c r="R10060" s="75">
        <f t="shared" si="9410"/>
        <v>383016</v>
      </c>
      <c r="S10060" s="75">
        <f t="shared" si="9410"/>
        <v>297807</v>
      </c>
      <c r="T10060" s="75">
        <f t="shared" si="9410"/>
        <v>85209</v>
      </c>
      <c r="U10060" s="75">
        <f t="shared" si="9410"/>
        <v>35722</v>
      </c>
      <c r="V10060" s="75">
        <f t="shared" si="9410"/>
        <v>21795</v>
      </c>
      <c r="W10060" s="75">
        <f t="shared" si="9410"/>
        <v>27692</v>
      </c>
      <c r="X10060" s="75">
        <f t="shared" si="9410"/>
        <v>383016</v>
      </c>
      <c r="Y10060" s="238">
        <f t="shared" si="9341"/>
        <v>100</v>
      </c>
    </row>
    <row r="10061" spans="1:25" s="76" customFormat="1">
      <c r="A10061" s="250" t="s">
        <v>2728</v>
      </c>
      <c r="B10061" s="250"/>
      <c r="C10061" s="250"/>
      <c r="D10061" s="250"/>
      <c r="E10061" s="250"/>
      <c r="F10061" s="250"/>
      <c r="G10061" s="250"/>
      <c r="H10061" s="250"/>
      <c r="I10061" s="75"/>
      <c r="J10061" s="75"/>
      <c r="K10061" s="75"/>
      <c r="L10061" s="75"/>
      <c r="M10061" s="75"/>
      <c r="N10061" s="75"/>
      <c r="O10061" s="75"/>
      <c r="P10061" s="75"/>
      <c r="Q10061" s="75">
        <v>0</v>
      </c>
      <c r="R10061" s="75"/>
      <c r="S10061" s="75"/>
      <c r="T10061" s="75"/>
      <c r="U10061" s="75"/>
      <c r="V10061" s="75"/>
      <c r="W10061" s="75"/>
      <c r="X10061" s="75"/>
      <c r="Y10061" s="238">
        <f t="shared" si="9341"/>
        <v>0</v>
      </c>
    </row>
    <row r="10062" spans="1:25" s="76" customFormat="1">
      <c r="A10062" s="250" t="s">
        <v>2729</v>
      </c>
      <c r="B10062" s="250"/>
      <c r="C10062" s="250"/>
      <c r="D10062" s="250"/>
      <c r="E10062" s="250"/>
      <c r="F10062" s="250"/>
      <c r="G10062" s="250"/>
      <c r="H10062" s="250"/>
      <c r="I10062" s="75">
        <f t="shared" ref="I10062:P10062" si="9411">SUM(I6777)</f>
        <v>621200</v>
      </c>
      <c r="J10062" s="75">
        <f t="shared" si="9411"/>
        <v>621200</v>
      </c>
      <c r="K10062" s="75">
        <f t="shared" si="9411"/>
        <v>0</v>
      </c>
      <c r="L10062" s="75">
        <f t="shared" si="9411"/>
        <v>0</v>
      </c>
      <c r="M10062" s="75">
        <f t="shared" si="9411"/>
        <v>0</v>
      </c>
      <c r="N10062" s="75">
        <f t="shared" si="9411"/>
        <v>0</v>
      </c>
      <c r="O10062" s="75">
        <f t="shared" si="9411"/>
        <v>0</v>
      </c>
      <c r="P10062" s="75">
        <f t="shared" si="9411"/>
        <v>0</v>
      </c>
      <c r="Q10062" s="75">
        <f t="shared" ref="Q10062:R10062" si="9412">SUM(Q6777)</f>
        <v>623700</v>
      </c>
      <c r="R10062" s="75">
        <f t="shared" si="9412"/>
        <v>620700</v>
      </c>
      <c r="S10062" s="75">
        <f t="shared" ref="S10062" si="9413">SUM(S6777)</f>
        <v>519545</v>
      </c>
      <c r="T10062" s="75">
        <f t="shared" ref="T10062:X10062" si="9414">SUM(T6777)</f>
        <v>101155</v>
      </c>
      <c r="U10062" s="75">
        <f t="shared" si="9414"/>
        <v>50544</v>
      </c>
      <c r="V10062" s="75">
        <f t="shared" si="9414"/>
        <v>50544</v>
      </c>
      <c r="W10062" s="75">
        <f t="shared" si="9414"/>
        <v>67</v>
      </c>
      <c r="X10062" s="75">
        <f t="shared" si="9414"/>
        <v>620700</v>
      </c>
      <c r="Y10062" s="238">
        <f t="shared" si="9341"/>
        <v>100</v>
      </c>
    </row>
    <row r="10063" spans="1:25" s="76" customFormat="1">
      <c r="A10063" s="250" t="s">
        <v>2730</v>
      </c>
      <c r="B10063" s="250"/>
      <c r="C10063" s="250"/>
      <c r="D10063" s="250"/>
      <c r="E10063" s="250"/>
      <c r="F10063" s="250"/>
      <c r="G10063" s="250"/>
      <c r="H10063" s="250"/>
      <c r="I10063" s="75">
        <f t="shared" ref="I10063:P10063" si="9415">SUM(I7101)</f>
        <v>577000</v>
      </c>
      <c r="J10063" s="75">
        <f t="shared" si="9415"/>
        <v>577000</v>
      </c>
      <c r="K10063" s="75">
        <f t="shared" si="9415"/>
        <v>0</v>
      </c>
      <c r="L10063" s="75">
        <f t="shared" si="9415"/>
        <v>0</v>
      </c>
      <c r="M10063" s="75">
        <f t="shared" si="9415"/>
        <v>0</v>
      </c>
      <c r="N10063" s="75">
        <f t="shared" si="9415"/>
        <v>0</v>
      </c>
      <c r="O10063" s="75">
        <f t="shared" si="9415"/>
        <v>0</v>
      </c>
      <c r="P10063" s="75">
        <f t="shared" si="9415"/>
        <v>0</v>
      </c>
      <c r="Q10063" s="75">
        <f t="shared" ref="Q10063:R10063" si="9416">SUM(Q7101)</f>
        <v>577000</v>
      </c>
      <c r="R10063" s="75">
        <f t="shared" si="9416"/>
        <v>577000</v>
      </c>
      <c r="S10063" s="75">
        <f t="shared" ref="S10063" si="9417">SUM(S7101)</f>
        <v>465000</v>
      </c>
      <c r="T10063" s="75">
        <f t="shared" ref="T10063:X10063" si="9418">SUM(T7101)</f>
        <v>112000</v>
      </c>
      <c r="U10063" s="75">
        <f t="shared" si="9418"/>
        <v>55000</v>
      </c>
      <c r="V10063" s="75">
        <f t="shared" si="9418"/>
        <v>50000</v>
      </c>
      <c r="W10063" s="75">
        <f t="shared" si="9418"/>
        <v>7000</v>
      </c>
      <c r="X10063" s="75">
        <f t="shared" si="9418"/>
        <v>577000</v>
      </c>
      <c r="Y10063" s="238">
        <f t="shared" si="9341"/>
        <v>100</v>
      </c>
    </row>
    <row r="10064" spans="1:25" s="76" customFormat="1">
      <c r="A10064" s="250" t="s">
        <v>2731</v>
      </c>
      <c r="B10064" s="250"/>
      <c r="C10064" s="250"/>
      <c r="D10064" s="250"/>
      <c r="E10064" s="250"/>
      <c r="F10064" s="250"/>
      <c r="G10064" s="250"/>
      <c r="H10064" s="250"/>
      <c r="I10064" s="75">
        <f t="shared" ref="I10064:P10064" si="9419">SUM(I7159)</f>
        <v>15000</v>
      </c>
      <c r="J10064" s="75">
        <f t="shared" si="9419"/>
        <v>15000</v>
      </c>
      <c r="K10064" s="75">
        <f t="shared" si="9419"/>
        <v>0</v>
      </c>
      <c r="L10064" s="75">
        <f t="shared" si="9419"/>
        <v>0</v>
      </c>
      <c r="M10064" s="75">
        <f t="shared" si="9419"/>
        <v>0</v>
      </c>
      <c r="N10064" s="75">
        <f t="shared" si="9419"/>
        <v>0</v>
      </c>
      <c r="O10064" s="75">
        <f t="shared" si="9419"/>
        <v>0</v>
      </c>
      <c r="P10064" s="75">
        <f t="shared" si="9419"/>
        <v>0</v>
      </c>
      <c r="Q10064" s="75">
        <f t="shared" ref="Q10064:R10064" si="9420">SUM(Q7159)</f>
        <v>35000</v>
      </c>
      <c r="R10064" s="75">
        <f t="shared" si="9420"/>
        <v>35000</v>
      </c>
      <c r="S10064" s="75">
        <f t="shared" ref="S10064" si="9421">SUM(S7159)</f>
        <v>35000</v>
      </c>
      <c r="T10064" s="75">
        <f t="shared" ref="T10064:X10064" si="9422">SUM(T7159)</f>
        <v>0</v>
      </c>
      <c r="U10064" s="75">
        <f t="shared" si="9422"/>
        <v>0</v>
      </c>
      <c r="V10064" s="75">
        <f t="shared" si="9422"/>
        <v>0</v>
      </c>
      <c r="W10064" s="75">
        <f t="shared" si="9422"/>
        <v>0</v>
      </c>
      <c r="X10064" s="75">
        <f t="shared" si="9422"/>
        <v>35000</v>
      </c>
      <c r="Y10064" s="238">
        <f t="shared" si="9341"/>
        <v>100</v>
      </c>
    </row>
    <row r="10065" spans="1:25" s="76" customFormat="1">
      <c r="A10065" s="250" t="s">
        <v>2732</v>
      </c>
      <c r="B10065" s="250"/>
      <c r="C10065" s="250"/>
      <c r="D10065" s="250"/>
      <c r="E10065" s="250"/>
      <c r="F10065" s="250"/>
      <c r="G10065" s="250"/>
      <c r="H10065" s="250"/>
      <c r="I10065" s="75">
        <f t="shared" ref="I10065:P10065" si="9423">SUM(I7248)</f>
        <v>0</v>
      </c>
      <c r="J10065" s="75">
        <f t="shared" si="9423"/>
        <v>0</v>
      </c>
      <c r="K10065" s="75">
        <f t="shared" si="9423"/>
        <v>0</v>
      </c>
      <c r="L10065" s="75">
        <f t="shared" si="9423"/>
        <v>0</v>
      </c>
      <c r="M10065" s="75">
        <f t="shared" si="9423"/>
        <v>0</v>
      </c>
      <c r="N10065" s="75">
        <f t="shared" si="9423"/>
        <v>0</v>
      </c>
      <c r="O10065" s="75">
        <f t="shared" si="9423"/>
        <v>0</v>
      </c>
      <c r="P10065" s="75">
        <f t="shared" si="9423"/>
        <v>0</v>
      </c>
      <c r="Q10065" s="75">
        <f t="shared" ref="Q10065:R10065" si="9424">SUM(Q7248)</f>
        <v>15000</v>
      </c>
      <c r="R10065" s="75">
        <f t="shared" si="9424"/>
        <v>0</v>
      </c>
      <c r="S10065" s="75">
        <f t="shared" ref="S10065" si="9425">SUM(S7248)</f>
        <v>0</v>
      </c>
      <c r="T10065" s="75">
        <f t="shared" ref="T10065:X10065" si="9426">SUM(T7248)</f>
        <v>0</v>
      </c>
      <c r="U10065" s="75">
        <f t="shared" si="9426"/>
        <v>0</v>
      </c>
      <c r="V10065" s="75">
        <f t="shared" si="9426"/>
        <v>0</v>
      </c>
      <c r="W10065" s="75">
        <f t="shared" si="9426"/>
        <v>0</v>
      </c>
      <c r="X10065" s="75">
        <f t="shared" si="9426"/>
        <v>0</v>
      </c>
      <c r="Y10065" s="238">
        <f t="shared" si="9341"/>
        <v>0</v>
      </c>
    </row>
    <row r="10066" spans="1:25" s="76" customFormat="1">
      <c r="A10066" s="250" t="s">
        <v>2733</v>
      </c>
      <c r="B10066" s="250"/>
      <c r="C10066" s="250"/>
      <c r="D10066" s="250"/>
      <c r="E10066" s="250"/>
      <c r="F10066" s="250"/>
      <c r="G10066" s="250"/>
      <c r="H10066" s="250"/>
      <c r="I10066" s="75">
        <f t="shared" ref="I10066:P10066" si="9427">SUM(I7320)</f>
        <v>0</v>
      </c>
      <c r="J10066" s="75">
        <f t="shared" si="9427"/>
        <v>0</v>
      </c>
      <c r="K10066" s="75">
        <f t="shared" si="9427"/>
        <v>0</v>
      </c>
      <c r="L10066" s="75">
        <f t="shared" si="9427"/>
        <v>0</v>
      </c>
      <c r="M10066" s="75">
        <f t="shared" si="9427"/>
        <v>0</v>
      </c>
      <c r="N10066" s="75">
        <f t="shared" si="9427"/>
        <v>0</v>
      </c>
      <c r="O10066" s="75">
        <f t="shared" si="9427"/>
        <v>0</v>
      </c>
      <c r="P10066" s="75">
        <f t="shared" si="9427"/>
        <v>0</v>
      </c>
      <c r="Q10066" s="75">
        <f t="shared" ref="Q10066:R10066" si="9428">SUM(Q7320)</f>
        <v>101000</v>
      </c>
      <c r="R10066" s="75">
        <f t="shared" si="9428"/>
        <v>101000</v>
      </c>
      <c r="S10066" s="75">
        <f t="shared" ref="S10066" si="9429">SUM(S7320)</f>
        <v>101000</v>
      </c>
      <c r="T10066" s="75">
        <f t="shared" ref="T10066:X10066" si="9430">SUM(T7320)</f>
        <v>0</v>
      </c>
      <c r="U10066" s="75">
        <f t="shared" si="9430"/>
        <v>0</v>
      </c>
      <c r="V10066" s="75">
        <f t="shared" si="9430"/>
        <v>0</v>
      </c>
      <c r="W10066" s="75">
        <f t="shared" si="9430"/>
        <v>0</v>
      </c>
      <c r="X10066" s="75">
        <f t="shared" si="9430"/>
        <v>101000</v>
      </c>
      <c r="Y10066" s="238">
        <f t="shared" si="9341"/>
        <v>100</v>
      </c>
    </row>
    <row r="10067" spans="1:25" s="76" customFormat="1">
      <c r="A10067" s="250" t="s">
        <v>2734</v>
      </c>
      <c r="B10067" s="250"/>
      <c r="C10067" s="250"/>
      <c r="D10067" s="250"/>
      <c r="E10067" s="250"/>
      <c r="F10067" s="250"/>
      <c r="G10067" s="250"/>
      <c r="H10067" s="250"/>
      <c r="I10067" s="75">
        <f t="shared" ref="I10067:P10067" si="9431">SUM(I7376)</f>
        <v>171000</v>
      </c>
      <c r="J10067" s="75">
        <f t="shared" si="9431"/>
        <v>21000</v>
      </c>
      <c r="K10067" s="75">
        <f t="shared" si="9431"/>
        <v>0</v>
      </c>
      <c r="L10067" s="75">
        <f t="shared" si="9431"/>
        <v>0</v>
      </c>
      <c r="M10067" s="75">
        <f t="shared" si="9431"/>
        <v>0</v>
      </c>
      <c r="N10067" s="75">
        <f t="shared" si="9431"/>
        <v>0</v>
      </c>
      <c r="O10067" s="75">
        <f t="shared" si="9431"/>
        <v>150000</v>
      </c>
      <c r="P10067" s="75">
        <f t="shared" si="9431"/>
        <v>0</v>
      </c>
      <c r="Q10067" s="75">
        <f t="shared" ref="Q10067:R10067" si="9432">SUM(Q7376)</f>
        <v>174500</v>
      </c>
      <c r="R10067" s="75">
        <f t="shared" si="9432"/>
        <v>24500</v>
      </c>
      <c r="S10067" s="75">
        <f t="shared" ref="S10067" si="9433">SUM(S7376)</f>
        <v>24470</v>
      </c>
      <c r="T10067" s="75">
        <f t="shared" ref="T10067:X10067" si="9434">SUM(T7376)</f>
        <v>0</v>
      </c>
      <c r="U10067" s="75">
        <f t="shared" si="9434"/>
        <v>0</v>
      </c>
      <c r="V10067" s="75">
        <f t="shared" si="9434"/>
        <v>0</v>
      </c>
      <c r="W10067" s="75">
        <f t="shared" si="9434"/>
        <v>0</v>
      </c>
      <c r="X10067" s="75">
        <f t="shared" si="9434"/>
        <v>24470</v>
      </c>
      <c r="Y10067" s="238">
        <f t="shared" si="9341"/>
        <v>99.877551020408163</v>
      </c>
    </row>
    <row r="10068" spans="1:25" s="76" customFormat="1">
      <c r="A10068" s="250" t="s">
        <v>2735</v>
      </c>
      <c r="B10068" s="250"/>
      <c r="C10068" s="250"/>
      <c r="D10068" s="250"/>
      <c r="E10068" s="250"/>
      <c r="F10068" s="250"/>
      <c r="G10068" s="250"/>
      <c r="H10068" s="250"/>
      <c r="I10068" s="75">
        <f t="shared" ref="I10068:P10068" si="9435">SUM(I7454)</f>
        <v>500000</v>
      </c>
      <c r="J10068" s="75">
        <f t="shared" si="9435"/>
        <v>500000</v>
      </c>
      <c r="K10068" s="75">
        <f t="shared" si="9435"/>
        <v>0</v>
      </c>
      <c r="L10068" s="75">
        <f t="shared" si="9435"/>
        <v>0</v>
      </c>
      <c r="M10068" s="75">
        <f t="shared" si="9435"/>
        <v>0</v>
      </c>
      <c r="N10068" s="75">
        <f t="shared" si="9435"/>
        <v>0</v>
      </c>
      <c r="O10068" s="75">
        <f t="shared" si="9435"/>
        <v>0</v>
      </c>
      <c r="P10068" s="75">
        <f t="shared" si="9435"/>
        <v>0</v>
      </c>
      <c r="Q10068" s="75">
        <f t="shared" ref="Q10068:R10068" si="9436">SUM(Q7454)</f>
        <v>471000</v>
      </c>
      <c r="R10068" s="75">
        <f t="shared" si="9436"/>
        <v>471000</v>
      </c>
      <c r="S10068" s="75">
        <f t="shared" ref="S10068" si="9437">SUM(S7454)</f>
        <v>360000</v>
      </c>
      <c r="T10068" s="75">
        <f t="shared" ref="T10068:X10068" si="9438">SUM(T7454)</f>
        <v>111000</v>
      </c>
      <c r="U10068" s="75">
        <f t="shared" si="9438"/>
        <v>61000</v>
      </c>
      <c r="V10068" s="75">
        <f t="shared" si="9438"/>
        <v>25000</v>
      </c>
      <c r="W10068" s="75">
        <f t="shared" si="9438"/>
        <v>25000</v>
      </c>
      <c r="X10068" s="75">
        <f t="shared" si="9438"/>
        <v>471000</v>
      </c>
      <c r="Y10068" s="238">
        <f t="shared" si="9341"/>
        <v>100</v>
      </c>
    </row>
    <row r="10069" spans="1:25" s="76" customFormat="1">
      <c r="A10069" s="250" t="s">
        <v>2736</v>
      </c>
      <c r="B10069" s="250"/>
      <c r="C10069" s="250"/>
      <c r="D10069" s="250"/>
      <c r="E10069" s="250"/>
      <c r="F10069" s="250"/>
      <c r="G10069" s="250"/>
      <c r="H10069" s="250"/>
      <c r="I10069" s="75">
        <f t="shared" ref="I10069:P10069" si="9439">SUM(I7503)</f>
        <v>40000</v>
      </c>
      <c r="J10069" s="75">
        <f t="shared" si="9439"/>
        <v>40000</v>
      </c>
      <c r="K10069" s="75">
        <f t="shared" si="9439"/>
        <v>0</v>
      </c>
      <c r="L10069" s="75">
        <f t="shared" si="9439"/>
        <v>0</v>
      </c>
      <c r="M10069" s="75">
        <f t="shared" si="9439"/>
        <v>0</v>
      </c>
      <c r="N10069" s="75">
        <f t="shared" si="9439"/>
        <v>0</v>
      </c>
      <c r="O10069" s="75">
        <f t="shared" si="9439"/>
        <v>0</v>
      </c>
      <c r="P10069" s="75">
        <f t="shared" si="9439"/>
        <v>0</v>
      </c>
      <c r="Q10069" s="75">
        <f t="shared" ref="Q10069:R10069" si="9440">SUM(Q7503)</f>
        <v>40000</v>
      </c>
      <c r="R10069" s="75">
        <f t="shared" si="9440"/>
        <v>40000</v>
      </c>
      <c r="S10069" s="75">
        <f t="shared" ref="S10069" si="9441">SUM(S7503)</f>
        <v>30700</v>
      </c>
      <c r="T10069" s="75">
        <f t="shared" ref="T10069:X10069" si="9442">SUM(T7503)</f>
        <v>9300</v>
      </c>
      <c r="U10069" s="75">
        <f t="shared" si="9442"/>
        <v>3100</v>
      </c>
      <c r="V10069" s="75">
        <f t="shared" si="9442"/>
        <v>3100</v>
      </c>
      <c r="W10069" s="75">
        <f t="shared" si="9442"/>
        <v>3100</v>
      </c>
      <c r="X10069" s="75">
        <f t="shared" si="9442"/>
        <v>40000</v>
      </c>
      <c r="Y10069" s="238">
        <f t="shared" si="9341"/>
        <v>100</v>
      </c>
    </row>
    <row r="10070" spans="1:25" s="76" customFormat="1">
      <c r="A10070" s="250" t="s">
        <v>2792</v>
      </c>
      <c r="B10070" s="250"/>
      <c r="C10070" s="250"/>
      <c r="D10070" s="250"/>
      <c r="E10070" s="250"/>
      <c r="F10070" s="250"/>
      <c r="G10070" s="250"/>
      <c r="H10070" s="250"/>
      <c r="I10070" s="75">
        <f t="shared" ref="I10070:P10070" si="9443">SUM(I7550)</f>
        <v>0</v>
      </c>
      <c r="J10070" s="75">
        <f t="shared" si="9443"/>
        <v>0</v>
      </c>
      <c r="K10070" s="75">
        <f t="shared" si="9443"/>
        <v>0</v>
      </c>
      <c r="L10070" s="75">
        <f t="shared" si="9443"/>
        <v>0</v>
      </c>
      <c r="M10070" s="75">
        <f t="shared" si="9443"/>
        <v>0</v>
      </c>
      <c r="N10070" s="75">
        <f t="shared" si="9443"/>
        <v>0</v>
      </c>
      <c r="O10070" s="75">
        <f t="shared" si="9443"/>
        <v>0</v>
      </c>
      <c r="P10070" s="75">
        <f t="shared" si="9443"/>
        <v>0</v>
      </c>
      <c r="Q10070" s="75">
        <f t="shared" ref="Q10070:R10070" si="9444">SUM(Q7550)</f>
        <v>0</v>
      </c>
      <c r="R10070" s="75">
        <f t="shared" si="9444"/>
        <v>0</v>
      </c>
      <c r="S10070" s="75">
        <f t="shared" ref="S10070" si="9445">SUM(S7550)</f>
        <v>0</v>
      </c>
      <c r="T10070" s="75">
        <f t="shared" ref="T10070:X10070" si="9446">SUM(T7550)</f>
        <v>0</v>
      </c>
      <c r="U10070" s="75">
        <f t="shared" si="9446"/>
        <v>0</v>
      </c>
      <c r="V10070" s="75">
        <f t="shared" si="9446"/>
        <v>0</v>
      </c>
      <c r="W10070" s="75">
        <f t="shared" si="9446"/>
        <v>0</v>
      </c>
      <c r="X10070" s="75">
        <f t="shared" si="9446"/>
        <v>0</v>
      </c>
      <c r="Y10070" s="238">
        <f t="shared" si="9341"/>
        <v>0</v>
      </c>
    </row>
    <row r="10071" spans="1:25" s="76" customFormat="1">
      <c r="A10071" s="250" t="s">
        <v>2737</v>
      </c>
      <c r="B10071" s="250"/>
      <c r="C10071" s="250"/>
      <c r="D10071" s="250"/>
      <c r="E10071" s="250"/>
      <c r="F10071" s="250"/>
      <c r="G10071" s="250"/>
      <c r="H10071" s="250"/>
      <c r="I10071" s="75">
        <f t="shared" ref="I10071:P10071" si="9447">SUM(I7653)</f>
        <v>23500</v>
      </c>
      <c r="J10071" s="75">
        <f t="shared" si="9447"/>
        <v>22300</v>
      </c>
      <c r="K10071" s="75">
        <f t="shared" si="9447"/>
        <v>1200</v>
      </c>
      <c r="L10071" s="75">
        <f t="shared" si="9447"/>
        <v>1200</v>
      </c>
      <c r="M10071" s="75">
        <f t="shared" si="9447"/>
        <v>0</v>
      </c>
      <c r="N10071" s="75">
        <f t="shared" si="9447"/>
        <v>0</v>
      </c>
      <c r="O10071" s="75">
        <f t="shared" si="9447"/>
        <v>0</v>
      </c>
      <c r="P10071" s="75">
        <f t="shared" si="9447"/>
        <v>0</v>
      </c>
      <c r="Q10071" s="75">
        <f t="shared" ref="Q10071:R10071" si="9448">SUM(Q7653)</f>
        <v>32000</v>
      </c>
      <c r="R10071" s="75">
        <f t="shared" si="9448"/>
        <v>22300</v>
      </c>
      <c r="S10071" s="75">
        <f t="shared" ref="S10071" si="9449">SUM(S7653)</f>
        <v>16722</v>
      </c>
      <c r="T10071" s="75">
        <f t="shared" ref="T10071:X10071" si="9450">SUM(T7653)</f>
        <v>5578</v>
      </c>
      <c r="U10071" s="75">
        <f t="shared" si="9450"/>
        <v>1862</v>
      </c>
      <c r="V10071" s="75">
        <f t="shared" si="9450"/>
        <v>1858</v>
      </c>
      <c r="W10071" s="75">
        <f t="shared" si="9450"/>
        <v>1858</v>
      </c>
      <c r="X10071" s="75">
        <f t="shared" si="9450"/>
        <v>22300</v>
      </c>
      <c r="Y10071" s="238">
        <f t="shared" si="9341"/>
        <v>100</v>
      </c>
    </row>
    <row r="10072" spans="1:25" s="76" customFormat="1">
      <c r="A10072" s="250" t="s">
        <v>2784</v>
      </c>
      <c r="B10072" s="250"/>
      <c r="C10072" s="250"/>
      <c r="D10072" s="250"/>
      <c r="E10072" s="250"/>
      <c r="F10072" s="250"/>
      <c r="G10072" s="250"/>
      <c r="H10072" s="250"/>
      <c r="I10072" s="75">
        <f t="shared" ref="I10072:P10072" si="9451">SUM(I7705)</f>
        <v>0</v>
      </c>
      <c r="J10072" s="75">
        <f t="shared" si="9451"/>
        <v>0</v>
      </c>
      <c r="K10072" s="75">
        <f t="shared" si="9451"/>
        <v>0</v>
      </c>
      <c r="L10072" s="75">
        <f t="shared" si="9451"/>
        <v>0</v>
      </c>
      <c r="M10072" s="75">
        <f t="shared" si="9451"/>
        <v>0</v>
      </c>
      <c r="N10072" s="75">
        <f t="shared" si="9451"/>
        <v>0</v>
      </c>
      <c r="O10072" s="75">
        <f t="shared" si="9451"/>
        <v>0</v>
      </c>
      <c r="P10072" s="75">
        <f t="shared" si="9451"/>
        <v>0</v>
      </c>
      <c r="Q10072" s="75">
        <f t="shared" ref="Q10072:R10072" si="9452">SUM(Q7705)</f>
        <v>0</v>
      </c>
      <c r="R10072" s="75">
        <f t="shared" si="9452"/>
        <v>0</v>
      </c>
      <c r="S10072" s="75">
        <f t="shared" ref="S10072" si="9453">SUM(S7705)</f>
        <v>0</v>
      </c>
      <c r="T10072" s="75">
        <f t="shared" ref="T10072:X10072" si="9454">SUM(T7705)</f>
        <v>0</v>
      </c>
      <c r="U10072" s="75">
        <f t="shared" si="9454"/>
        <v>0</v>
      </c>
      <c r="V10072" s="75">
        <f t="shared" si="9454"/>
        <v>0</v>
      </c>
      <c r="W10072" s="75">
        <f t="shared" si="9454"/>
        <v>0</v>
      </c>
      <c r="X10072" s="75">
        <f t="shared" si="9454"/>
        <v>0</v>
      </c>
      <c r="Y10072" s="238">
        <f t="shared" si="9341"/>
        <v>0</v>
      </c>
    </row>
    <row r="10073" spans="1:25" s="76" customFormat="1">
      <c r="A10073" s="250" t="s">
        <v>2785</v>
      </c>
      <c r="B10073" s="250"/>
      <c r="C10073" s="250"/>
      <c r="D10073" s="250"/>
      <c r="E10073" s="250"/>
      <c r="F10073" s="250"/>
      <c r="G10073" s="250"/>
      <c r="H10073" s="250"/>
      <c r="I10073" s="75">
        <f t="shared" ref="I10073:P10073" si="9455">SUM(I7776)</f>
        <v>298260</v>
      </c>
      <c r="J10073" s="75">
        <f t="shared" si="9455"/>
        <v>127600</v>
      </c>
      <c r="K10073" s="75">
        <f t="shared" si="9455"/>
        <v>170660</v>
      </c>
      <c r="L10073" s="75">
        <f t="shared" si="9455"/>
        <v>141650</v>
      </c>
      <c r="M10073" s="75">
        <f t="shared" si="9455"/>
        <v>6100</v>
      </c>
      <c r="N10073" s="75">
        <f t="shared" si="9455"/>
        <v>22910</v>
      </c>
      <c r="O10073" s="75">
        <f t="shared" si="9455"/>
        <v>0</v>
      </c>
      <c r="P10073" s="75">
        <f t="shared" si="9455"/>
        <v>0</v>
      </c>
      <c r="Q10073" s="75">
        <f t="shared" ref="Q10073:R10073" si="9456">SUM(Q7776)</f>
        <v>364514</v>
      </c>
      <c r="R10073" s="75">
        <f t="shared" si="9456"/>
        <v>127600</v>
      </c>
      <c r="S10073" s="75">
        <f t="shared" ref="S10073" si="9457">SUM(S7776)</f>
        <v>76375</v>
      </c>
      <c r="T10073" s="75">
        <f t="shared" ref="T10073:X10073" si="9458">SUM(T7776)</f>
        <v>51125</v>
      </c>
      <c r="U10073" s="75">
        <f t="shared" si="9458"/>
        <v>51100</v>
      </c>
      <c r="V10073" s="75">
        <f t="shared" si="9458"/>
        <v>25</v>
      </c>
      <c r="W10073" s="75">
        <f t="shared" si="9458"/>
        <v>0</v>
      </c>
      <c r="X10073" s="75">
        <f t="shared" si="9458"/>
        <v>127500</v>
      </c>
      <c r="Y10073" s="238">
        <f t="shared" si="9341"/>
        <v>99.921630094043891</v>
      </c>
    </row>
    <row r="10074" spans="1:25" s="68" customFormat="1">
      <c r="A10074" s="251" t="s">
        <v>69</v>
      </c>
      <c r="B10074" s="251"/>
      <c r="C10074" s="251"/>
      <c r="D10074" s="251"/>
      <c r="E10074" s="251"/>
      <c r="F10074" s="251"/>
      <c r="G10074" s="251"/>
      <c r="H10074" s="251"/>
      <c r="I10074" s="77">
        <f t="shared" ref="I10074:P10074" si="9459">SUM(I10028:I10073)</f>
        <v>3907757</v>
      </c>
      <c r="J10074" s="77">
        <f t="shared" si="9459"/>
        <v>3519447</v>
      </c>
      <c r="K10074" s="77">
        <f t="shared" si="9459"/>
        <v>238310</v>
      </c>
      <c r="L10074" s="77">
        <f t="shared" si="9459"/>
        <v>172450</v>
      </c>
      <c r="M10074" s="77">
        <f t="shared" si="9459"/>
        <v>14100</v>
      </c>
      <c r="N10074" s="77">
        <f t="shared" si="9459"/>
        <v>51760</v>
      </c>
      <c r="O10074" s="77">
        <f t="shared" si="9459"/>
        <v>150000</v>
      </c>
      <c r="P10074" s="77">
        <f t="shared" si="9459"/>
        <v>0</v>
      </c>
      <c r="Q10074" s="77">
        <f t="shared" ref="Q10074:R10074" si="9460">SUM(Q10028:Q10073)</f>
        <v>4134586</v>
      </c>
      <c r="R10074" s="77">
        <f t="shared" si="9460"/>
        <v>3618172</v>
      </c>
      <c r="S10074" s="77">
        <f t="shared" ref="S10074" si="9461">SUM(S10028:S10073)</f>
        <v>2861039.3333333335</v>
      </c>
      <c r="T10074" s="77">
        <f t="shared" ref="T10074:X10074" si="9462">SUM(T10028:T10073)</f>
        <v>757003</v>
      </c>
      <c r="U10074" s="77">
        <f t="shared" si="9462"/>
        <v>348999</v>
      </c>
      <c r="V10074" s="77">
        <f t="shared" si="9462"/>
        <v>251307</v>
      </c>
      <c r="W10074" s="77">
        <f t="shared" si="9462"/>
        <v>156697</v>
      </c>
      <c r="X10074" s="77">
        <f t="shared" si="9462"/>
        <v>3618042.333333333</v>
      </c>
      <c r="Y10074" s="239">
        <f t="shared" si="9341"/>
        <v>99.996416238181411</v>
      </c>
    </row>
    <row r="10075" spans="1:25" s="68" customFormat="1" ht="15" thickBot="1">
      <c r="A10075" s="270" t="s">
        <v>2749</v>
      </c>
      <c r="B10075" s="270"/>
      <c r="C10075" s="270"/>
      <c r="D10075" s="270"/>
      <c r="E10075" s="270"/>
      <c r="F10075" s="270"/>
      <c r="G10075" s="270"/>
      <c r="H10075" s="270"/>
      <c r="I10075" s="69"/>
      <c r="J10075" s="69"/>
      <c r="K10075" s="69"/>
      <c r="L10075" s="69"/>
      <c r="M10075" s="69"/>
      <c r="N10075" s="69"/>
      <c r="O10075" s="69"/>
      <c r="P10075" s="69"/>
      <c r="Q10075" s="69">
        <v>0</v>
      </c>
      <c r="R10075" s="69"/>
      <c r="S10075" s="69"/>
      <c r="T10075" s="69"/>
      <c r="U10075" s="69"/>
      <c r="V10075" s="69"/>
      <c r="W10075" s="69"/>
      <c r="X10075" s="69"/>
      <c r="Y10075" s="237">
        <v>0</v>
      </c>
    </row>
    <row r="10076" spans="1:25" s="68" customFormat="1" ht="41.4" thickBot="1">
      <c r="A10076" s="271" t="s">
        <v>1</v>
      </c>
      <c r="B10076" s="271"/>
      <c r="C10076" s="271"/>
      <c r="D10076" s="271"/>
      <c r="E10076" s="271"/>
      <c r="F10076" s="271"/>
      <c r="G10076" s="271"/>
      <c r="H10076" s="271"/>
      <c r="I10076" s="1" t="s">
        <v>3093</v>
      </c>
      <c r="J10076" s="1" t="s">
        <v>3130</v>
      </c>
      <c r="K10076" s="1" t="s">
        <v>3</v>
      </c>
      <c r="L10076" s="1" t="s">
        <v>4</v>
      </c>
      <c r="M10076" s="1" t="s">
        <v>5</v>
      </c>
      <c r="N10076" s="1" t="s">
        <v>6</v>
      </c>
      <c r="O10076" s="1" t="s">
        <v>7</v>
      </c>
      <c r="P10076" s="1" t="s">
        <v>8</v>
      </c>
      <c r="Q10076" s="1" t="s">
        <v>3344</v>
      </c>
      <c r="R10076" s="1" t="s">
        <v>3427</v>
      </c>
      <c r="S10076" s="1" t="s">
        <v>3447</v>
      </c>
      <c r="T10076" s="1" t="s">
        <v>3448</v>
      </c>
      <c r="U10076" s="1" t="s">
        <v>3452</v>
      </c>
      <c r="V10076" s="1" t="s">
        <v>3449</v>
      </c>
      <c r="W10076" s="1" t="s">
        <v>3450</v>
      </c>
      <c r="X10076" s="1" t="s">
        <v>3451</v>
      </c>
      <c r="Y10076" s="216" t="s">
        <v>3385</v>
      </c>
    </row>
    <row r="10077" spans="1:25" s="74" customFormat="1">
      <c r="A10077" s="70"/>
      <c r="B10077" s="70"/>
      <c r="C10077" s="70"/>
      <c r="D10077" s="71"/>
      <c r="E10077" s="71"/>
      <c r="F10077" s="72"/>
      <c r="G10077" s="165"/>
      <c r="H10077" s="73" t="s">
        <v>0</v>
      </c>
      <c r="I10077" s="45">
        <v>1</v>
      </c>
      <c r="J10077" s="45">
        <v>3</v>
      </c>
      <c r="K10077" s="45" t="s">
        <v>9</v>
      </c>
      <c r="L10077" s="45">
        <v>5</v>
      </c>
      <c r="M10077" s="45">
        <v>6</v>
      </c>
      <c r="N10077" s="45">
        <v>7</v>
      </c>
      <c r="O10077" s="45">
        <v>8</v>
      </c>
      <c r="P10077" s="45">
        <v>9</v>
      </c>
      <c r="Q10077" s="45">
        <v>1</v>
      </c>
      <c r="R10077" s="45">
        <v>2</v>
      </c>
      <c r="S10077" s="45">
        <v>3</v>
      </c>
      <c r="T10077" s="45" t="s">
        <v>3453</v>
      </c>
      <c r="U10077" s="45">
        <v>5</v>
      </c>
      <c r="V10077" s="45">
        <v>6</v>
      </c>
      <c r="W10077" s="45">
        <v>7</v>
      </c>
      <c r="X10077" s="45" t="s">
        <v>3454</v>
      </c>
      <c r="Y10077" s="276">
        <v>9</v>
      </c>
    </row>
    <row r="10078" spans="1:25" s="76" customFormat="1">
      <c r="A10078" s="272" t="s">
        <v>2699</v>
      </c>
      <c r="B10078" s="272"/>
      <c r="C10078" s="272"/>
      <c r="D10078" s="272"/>
      <c r="E10078" s="272"/>
      <c r="F10078" s="272"/>
      <c r="G10078" s="272"/>
      <c r="H10078" s="272"/>
      <c r="I10078" s="75"/>
      <c r="J10078" s="75"/>
      <c r="K10078" s="75"/>
      <c r="L10078" s="75"/>
      <c r="M10078" s="75"/>
      <c r="N10078" s="75"/>
      <c r="O10078" s="75"/>
      <c r="P10078" s="75"/>
      <c r="Q10078" s="75">
        <v>0</v>
      </c>
      <c r="R10078" s="75"/>
      <c r="S10078" s="75"/>
      <c r="T10078" s="75"/>
      <c r="U10078" s="75"/>
      <c r="V10078" s="75"/>
      <c r="W10078" s="75"/>
      <c r="X10078" s="75"/>
      <c r="Y10078" s="238">
        <f t="shared" ref="Y10078:Y10124" si="9463">IF(R10078=0,0,(X10078/R10078)*100)</f>
        <v>0</v>
      </c>
    </row>
    <row r="10079" spans="1:25" s="76" customFormat="1">
      <c r="A10079" s="250" t="s">
        <v>2700</v>
      </c>
      <c r="B10079" s="250"/>
      <c r="C10079" s="250"/>
      <c r="D10079" s="250"/>
      <c r="E10079" s="250"/>
      <c r="F10079" s="250"/>
      <c r="G10079" s="250"/>
      <c r="H10079" s="250"/>
      <c r="I10079" s="75"/>
      <c r="J10079" s="75"/>
      <c r="K10079" s="75"/>
      <c r="L10079" s="75"/>
      <c r="M10079" s="75"/>
      <c r="N10079" s="75"/>
      <c r="O10079" s="75"/>
      <c r="P10079" s="75"/>
      <c r="Q10079" s="75">
        <v>0</v>
      </c>
      <c r="R10079" s="75"/>
      <c r="S10079" s="75"/>
      <c r="T10079" s="75"/>
      <c r="U10079" s="75"/>
      <c r="V10079" s="75"/>
      <c r="W10079" s="75"/>
      <c r="X10079" s="75"/>
      <c r="Y10079" s="238">
        <f t="shared" si="9463"/>
        <v>0</v>
      </c>
    </row>
    <row r="10080" spans="1:25" s="76" customFormat="1">
      <c r="A10080" s="250" t="s">
        <v>2701</v>
      </c>
      <c r="B10080" s="250"/>
      <c r="C10080" s="250"/>
      <c r="D10080" s="250"/>
      <c r="E10080" s="250"/>
      <c r="F10080" s="250"/>
      <c r="G10080" s="250"/>
      <c r="H10080" s="250"/>
      <c r="I10080" s="75"/>
      <c r="J10080" s="75"/>
      <c r="K10080" s="75"/>
      <c r="L10080" s="75"/>
      <c r="M10080" s="75"/>
      <c r="N10080" s="75"/>
      <c r="O10080" s="75"/>
      <c r="P10080" s="75"/>
      <c r="Q10080" s="75">
        <v>0</v>
      </c>
      <c r="R10080" s="75"/>
      <c r="S10080" s="75"/>
      <c r="T10080" s="75"/>
      <c r="U10080" s="75"/>
      <c r="V10080" s="75"/>
      <c r="W10080" s="75"/>
      <c r="X10080" s="75"/>
      <c r="Y10080" s="238">
        <f t="shared" si="9463"/>
        <v>0</v>
      </c>
    </row>
    <row r="10081" spans="1:25" s="76" customFormat="1">
      <c r="A10081" s="250" t="s">
        <v>2702</v>
      </c>
      <c r="B10081" s="250"/>
      <c r="C10081" s="250"/>
      <c r="D10081" s="250"/>
      <c r="E10081" s="250"/>
      <c r="F10081" s="250"/>
      <c r="G10081" s="250"/>
      <c r="H10081" s="250"/>
      <c r="I10081" s="75"/>
      <c r="J10081" s="75"/>
      <c r="K10081" s="75"/>
      <c r="L10081" s="75"/>
      <c r="M10081" s="75"/>
      <c r="N10081" s="75"/>
      <c r="O10081" s="75"/>
      <c r="P10081" s="75"/>
      <c r="Q10081" s="75">
        <v>0</v>
      </c>
      <c r="R10081" s="75"/>
      <c r="S10081" s="75"/>
      <c r="T10081" s="75"/>
      <c r="U10081" s="75"/>
      <c r="V10081" s="75"/>
      <c r="W10081" s="75"/>
      <c r="X10081" s="75"/>
      <c r="Y10081" s="238">
        <f t="shared" si="9463"/>
        <v>0</v>
      </c>
    </row>
    <row r="10082" spans="1:25" s="76" customFormat="1">
      <c r="A10082" s="250" t="s">
        <v>2703</v>
      </c>
      <c r="B10082" s="250"/>
      <c r="C10082" s="250"/>
      <c r="D10082" s="250"/>
      <c r="E10082" s="250"/>
      <c r="F10082" s="250"/>
      <c r="G10082" s="250"/>
      <c r="H10082" s="250"/>
      <c r="I10082" s="75"/>
      <c r="J10082" s="75"/>
      <c r="K10082" s="75"/>
      <c r="L10082" s="75"/>
      <c r="M10082" s="75"/>
      <c r="N10082" s="75"/>
      <c r="O10082" s="75"/>
      <c r="P10082" s="75"/>
      <c r="Q10082" s="75">
        <v>0</v>
      </c>
      <c r="R10082" s="75"/>
      <c r="S10082" s="75"/>
      <c r="T10082" s="75"/>
      <c r="U10082" s="75"/>
      <c r="V10082" s="75"/>
      <c r="W10082" s="75"/>
      <c r="X10082" s="75"/>
      <c r="Y10082" s="238">
        <f t="shared" si="9463"/>
        <v>0</v>
      </c>
    </row>
    <row r="10083" spans="1:25" s="76" customFormat="1">
      <c r="A10083" s="250" t="s">
        <v>2704</v>
      </c>
      <c r="B10083" s="250"/>
      <c r="C10083" s="250"/>
      <c r="D10083" s="250"/>
      <c r="E10083" s="250"/>
      <c r="F10083" s="250"/>
      <c r="G10083" s="250"/>
      <c r="H10083" s="250"/>
      <c r="I10083" s="75"/>
      <c r="J10083" s="75"/>
      <c r="K10083" s="75"/>
      <c r="L10083" s="75"/>
      <c r="M10083" s="75"/>
      <c r="N10083" s="75"/>
      <c r="O10083" s="75"/>
      <c r="P10083" s="75"/>
      <c r="Q10083" s="75">
        <v>0</v>
      </c>
      <c r="R10083" s="75"/>
      <c r="S10083" s="75"/>
      <c r="T10083" s="75"/>
      <c r="U10083" s="75"/>
      <c r="V10083" s="75"/>
      <c r="W10083" s="75"/>
      <c r="X10083" s="75"/>
      <c r="Y10083" s="238">
        <f t="shared" si="9463"/>
        <v>0</v>
      </c>
    </row>
    <row r="10084" spans="1:25" s="76" customFormat="1">
      <c r="A10084" s="250" t="s">
        <v>2705</v>
      </c>
      <c r="B10084" s="250"/>
      <c r="C10084" s="250"/>
      <c r="D10084" s="250"/>
      <c r="E10084" s="250"/>
      <c r="F10084" s="250"/>
      <c r="G10084" s="250"/>
      <c r="H10084" s="250"/>
      <c r="I10084" s="75"/>
      <c r="J10084" s="75"/>
      <c r="K10084" s="75"/>
      <c r="L10084" s="75"/>
      <c r="M10084" s="75"/>
      <c r="N10084" s="75"/>
      <c r="O10084" s="75"/>
      <c r="P10084" s="75"/>
      <c r="Q10084" s="75">
        <v>0</v>
      </c>
      <c r="R10084" s="75"/>
      <c r="S10084" s="75"/>
      <c r="T10084" s="75"/>
      <c r="U10084" s="75"/>
      <c r="V10084" s="75"/>
      <c r="W10084" s="75"/>
      <c r="X10084" s="75"/>
      <c r="Y10084" s="238">
        <f t="shared" si="9463"/>
        <v>0</v>
      </c>
    </row>
    <row r="10085" spans="1:25" s="76" customFormat="1">
      <c r="A10085" s="250" t="s">
        <v>2706</v>
      </c>
      <c r="B10085" s="250"/>
      <c r="C10085" s="250"/>
      <c r="D10085" s="250"/>
      <c r="E10085" s="250"/>
      <c r="F10085" s="250"/>
      <c r="G10085" s="250"/>
      <c r="H10085" s="250"/>
      <c r="I10085" s="75"/>
      <c r="J10085" s="75"/>
      <c r="K10085" s="75"/>
      <c r="L10085" s="75"/>
      <c r="M10085" s="75"/>
      <c r="N10085" s="75"/>
      <c r="O10085" s="75"/>
      <c r="P10085" s="75"/>
      <c r="Q10085" s="75">
        <v>0</v>
      </c>
      <c r="R10085" s="75"/>
      <c r="S10085" s="75"/>
      <c r="T10085" s="75"/>
      <c r="U10085" s="75"/>
      <c r="V10085" s="75"/>
      <c r="W10085" s="75"/>
      <c r="X10085" s="75"/>
      <c r="Y10085" s="238">
        <f t="shared" si="9463"/>
        <v>0</v>
      </c>
    </row>
    <row r="10086" spans="1:25" s="76" customFormat="1">
      <c r="A10086" s="250" t="s">
        <v>2707</v>
      </c>
      <c r="B10086" s="250"/>
      <c r="C10086" s="250"/>
      <c r="D10086" s="250"/>
      <c r="E10086" s="250"/>
      <c r="F10086" s="250"/>
      <c r="G10086" s="250"/>
      <c r="H10086" s="250"/>
      <c r="I10086" s="75"/>
      <c r="J10086" s="75"/>
      <c r="K10086" s="75"/>
      <c r="L10086" s="75"/>
      <c r="M10086" s="75"/>
      <c r="N10086" s="75"/>
      <c r="O10086" s="75"/>
      <c r="P10086" s="75"/>
      <c r="Q10086" s="75">
        <v>0</v>
      </c>
      <c r="R10086" s="75"/>
      <c r="S10086" s="75"/>
      <c r="T10086" s="75"/>
      <c r="U10086" s="75"/>
      <c r="V10086" s="75"/>
      <c r="W10086" s="75"/>
      <c r="X10086" s="75"/>
      <c r="Y10086" s="238">
        <f t="shared" si="9463"/>
        <v>0</v>
      </c>
    </row>
    <row r="10087" spans="1:25" s="76" customFormat="1">
      <c r="A10087" s="250" t="s">
        <v>2708</v>
      </c>
      <c r="B10087" s="250"/>
      <c r="C10087" s="250"/>
      <c r="D10087" s="250"/>
      <c r="E10087" s="250"/>
      <c r="F10087" s="250"/>
      <c r="G10087" s="250"/>
      <c r="H10087" s="250"/>
      <c r="I10087" s="75"/>
      <c r="J10087" s="75"/>
      <c r="K10087" s="75"/>
      <c r="L10087" s="75"/>
      <c r="M10087" s="75"/>
      <c r="N10087" s="75"/>
      <c r="O10087" s="75"/>
      <c r="P10087" s="75"/>
      <c r="Q10087" s="75">
        <v>0</v>
      </c>
      <c r="R10087" s="75"/>
      <c r="S10087" s="75"/>
      <c r="T10087" s="75"/>
      <c r="U10087" s="75"/>
      <c r="V10087" s="75"/>
      <c r="W10087" s="75"/>
      <c r="X10087" s="75"/>
      <c r="Y10087" s="238">
        <f t="shared" si="9463"/>
        <v>0</v>
      </c>
    </row>
    <row r="10088" spans="1:25" s="76" customFormat="1">
      <c r="A10088" s="250" t="s">
        <v>2709</v>
      </c>
      <c r="B10088" s="250"/>
      <c r="C10088" s="250"/>
      <c r="D10088" s="250"/>
      <c r="E10088" s="250"/>
      <c r="F10088" s="250"/>
      <c r="G10088" s="250"/>
      <c r="H10088" s="250"/>
      <c r="I10088" s="75"/>
      <c r="J10088" s="75"/>
      <c r="K10088" s="75"/>
      <c r="L10088" s="75"/>
      <c r="M10088" s="75"/>
      <c r="N10088" s="75"/>
      <c r="O10088" s="75"/>
      <c r="P10088" s="75"/>
      <c r="Q10088" s="75">
        <v>0</v>
      </c>
      <c r="R10088" s="75"/>
      <c r="S10088" s="75"/>
      <c r="T10088" s="75"/>
      <c r="U10088" s="75"/>
      <c r="V10088" s="75"/>
      <c r="W10088" s="75"/>
      <c r="X10088" s="75"/>
      <c r="Y10088" s="238">
        <f t="shared" si="9463"/>
        <v>0</v>
      </c>
    </row>
    <row r="10089" spans="1:25" s="76" customFormat="1">
      <c r="A10089" s="250" t="s">
        <v>2710</v>
      </c>
      <c r="B10089" s="250"/>
      <c r="C10089" s="250"/>
      <c r="D10089" s="250"/>
      <c r="E10089" s="250"/>
      <c r="F10089" s="250"/>
      <c r="G10089" s="250"/>
      <c r="H10089" s="250"/>
      <c r="I10089" s="75">
        <f t="shared" ref="I10089:P10089" si="9464">SUM(I485)</f>
        <v>70000</v>
      </c>
      <c r="J10089" s="75">
        <f t="shared" si="9464"/>
        <v>70000</v>
      </c>
      <c r="K10089" s="75">
        <f t="shared" si="9464"/>
        <v>0</v>
      </c>
      <c r="L10089" s="75">
        <f t="shared" si="9464"/>
        <v>0</v>
      </c>
      <c r="M10089" s="75">
        <f t="shared" si="9464"/>
        <v>0</v>
      </c>
      <c r="N10089" s="75">
        <f t="shared" si="9464"/>
        <v>0</v>
      </c>
      <c r="O10089" s="75">
        <f t="shared" si="9464"/>
        <v>0</v>
      </c>
      <c r="P10089" s="75">
        <f t="shared" si="9464"/>
        <v>0</v>
      </c>
      <c r="Q10089" s="75">
        <f t="shared" ref="Q10089:R10089" si="9465">SUM(Q485)</f>
        <v>80000</v>
      </c>
      <c r="R10089" s="75">
        <f t="shared" si="9465"/>
        <v>80000</v>
      </c>
      <c r="S10089" s="75">
        <f t="shared" ref="S10089" si="9466">SUM(S485)</f>
        <v>78000</v>
      </c>
      <c r="T10089" s="75">
        <f t="shared" ref="T10089:X10089" si="9467">SUM(T485)</f>
        <v>2000</v>
      </c>
      <c r="U10089" s="75">
        <f t="shared" si="9467"/>
        <v>1000</v>
      </c>
      <c r="V10089" s="75">
        <f t="shared" si="9467"/>
        <v>1000</v>
      </c>
      <c r="W10089" s="75">
        <f t="shared" si="9467"/>
        <v>0</v>
      </c>
      <c r="X10089" s="75">
        <f t="shared" si="9467"/>
        <v>80000</v>
      </c>
      <c r="Y10089" s="238">
        <f t="shared" si="9463"/>
        <v>100</v>
      </c>
    </row>
    <row r="10090" spans="1:25" s="76" customFormat="1">
      <c r="A10090" s="250" t="s">
        <v>2711</v>
      </c>
      <c r="B10090" s="250"/>
      <c r="C10090" s="250"/>
      <c r="D10090" s="250"/>
      <c r="E10090" s="250"/>
      <c r="F10090" s="250"/>
      <c r="G10090" s="250"/>
      <c r="H10090" s="250"/>
      <c r="I10090" s="75">
        <f t="shared" ref="I10090:P10090" si="9468">SUM(I530)</f>
        <v>82610</v>
      </c>
      <c r="J10090" s="75">
        <f t="shared" si="9468"/>
        <v>80050</v>
      </c>
      <c r="K10090" s="75">
        <f t="shared" si="9468"/>
        <v>2560</v>
      </c>
      <c r="L10090" s="75">
        <f t="shared" si="9468"/>
        <v>2560</v>
      </c>
      <c r="M10090" s="75">
        <f t="shared" si="9468"/>
        <v>0</v>
      </c>
      <c r="N10090" s="75">
        <f t="shared" si="9468"/>
        <v>0</v>
      </c>
      <c r="O10090" s="75">
        <f t="shared" si="9468"/>
        <v>0</v>
      </c>
      <c r="P10090" s="75">
        <f t="shared" si="9468"/>
        <v>0</v>
      </c>
      <c r="Q10090" s="75">
        <f t="shared" ref="Q10090:R10090" si="9469">SUM(Q530)</f>
        <v>82610</v>
      </c>
      <c r="R10090" s="75">
        <f t="shared" si="9469"/>
        <v>80050</v>
      </c>
      <c r="S10090" s="75">
        <f t="shared" ref="S10090" si="9470">SUM(S530)</f>
        <v>71500</v>
      </c>
      <c r="T10090" s="75">
        <f t="shared" ref="T10090:X10090" si="9471">SUM(T530)</f>
        <v>8550</v>
      </c>
      <c r="U10090" s="75">
        <f t="shared" si="9471"/>
        <v>0</v>
      </c>
      <c r="V10090" s="75">
        <f t="shared" si="9471"/>
        <v>4275</v>
      </c>
      <c r="W10090" s="75">
        <f t="shared" si="9471"/>
        <v>4275</v>
      </c>
      <c r="X10090" s="75">
        <f t="shared" si="9471"/>
        <v>80050</v>
      </c>
      <c r="Y10090" s="238">
        <f t="shared" si="9463"/>
        <v>100</v>
      </c>
    </row>
    <row r="10091" spans="1:25" s="76" customFormat="1">
      <c r="A10091" s="250" t="s">
        <v>2712</v>
      </c>
      <c r="B10091" s="250"/>
      <c r="C10091" s="250"/>
      <c r="D10091" s="250"/>
      <c r="E10091" s="250"/>
      <c r="F10091" s="250"/>
      <c r="G10091" s="250"/>
      <c r="H10091" s="250"/>
      <c r="I10091" s="75">
        <f t="shared" ref="I10091:P10091" si="9472">SUM(I577)</f>
        <v>20000</v>
      </c>
      <c r="J10091" s="75">
        <f t="shared" si="9472"/>
        <v>20000</v>
      </c>
      <c r="K10091" s="75">
        <f t="shared" si="9472"/>
        <v>0</v>
      </c>
      <c r="L10091" s="75">
        <f t="shared" si="9472"/>
        <v>0</v>
      </c>
      <c r="M10091" s="75">
        <f t="shared" si="9472"/>
        <v>0</v>
      </c>
      <c r="N10091" s="75">
        <f t="shared" si="9472"/>
        <v>0</v>
      </c>
      <c r="O10091" s="75">
        <f t="shared" si="9472"/>
        <v>0</v>
      </c>
      <c r="P10091" s="75">
        <f t="shared" si="9472"/>
        <v>0</v>
      </c>
      <c r="Q10091" s="75">
        <f t="shared" ref="Q10091:R10091" si="9473">SUM(Q577)</f>
        <v>23000</v>
      </c>
      <c r="R10091" s="75">
        <f t="shared" si="9473"/>
        <v>23000</v>
      </c>
      <c r="S10091" s="75">
        <f t="shared" ref="S10091" si="9474">SUM(S577)</f>
        <v>22500</v>
      </c>
      <c r="T10091" s="75">
        <f t="shared" ref="T10091:X10091" si="9475">SUM(T577)</f>
        <v>500</v>
      </c>
      <c r="U10091" s="75">
        <f t="shared" si="9475"/>
        <v>500</v>
      </c>
      <c r="V10091" s="75">
        <f t="shared" si="9475"/>
        <v>0</v>
      </c>
      <c r="W10091" s="75">
        <f t="shared" si="9475"/>
        <v>0</v>
      </c>
      <c r="X10091" s="75">
        <f t="shared" si="9475"/>
        <v>23000</v>
      </c>
      <c r="Y10091" s="238">
        <f t="shared" si="9463"/>
        <v>100</v>
      </c>
    </row>
    <row r="10092" spans="1:25" s="76" customFormat="1">
      <c r="A10092" s="250" t="s">
        <v>2713</v>
      </c>
      <c r="B10092" s="250"/>
      <c r="C10092" s="250"/>
      <c r="D10092" s="250"/>
      <c r="E10092" s="250"/>
      <c r="F10092" s="250"/>
      <c r="G10092" s="250"/>
      <c r="H10092" s="250"/>
      <c r="I10092" s="75">
        <f t="shared" ref="I10092:P10092" si="9476">SUM(I624)</f>
        <v>5000</v>
      </c>
      <c r="J10092" s="75">
        <f t="shared" si="9476"/>
        <v>5000</v>
      </c>
      <c r="K10092" s="75">
        <f t="shared" si="9476"/>
        <v>0</v>
      </c>
      <c r="L10092" s="75">
        <f t="shared" si="9476"/>
        <v>0</v>
      </c>
      <c r="M10092" s="75">
        <f t="shared" si="9476"/>
        <v>0</v>
      </c>
      <c r="N10092" s="75">
        <f t="shared" si="9476"/>
        <v>0</v>
      </c>
      <c r="O10092" s="75">
        <f t="shared" si="9476"/>
        <v>0</v>
      </c>
      <c r="P10092" s="75">
        <f t="shared" si="9476"/>
        <v>0</v>
      </c>
      <c r="Q10092" s="75">
        <f t="shared" ref="Q10092:R10092" si="9477">SUM(Q624)</f>
        <v>5000</v>
      </c>
      <c r="R10092" s="75">
        <f t="shared" si="9477"/>
        <v>5000</v>
      </c>
      <c r="S10092" s="75">
        <f t="shared" ref="S10092" si="9478">SUM(S624)</f>
        <v>3690</v>
      </c>
      <c r="T10092" s="75">
        <f t="shared" ref="T10092:X10092" si="9479">SUM(T624)</f>
        <v>1310</v>
      </c>
      <c r="U10092" s="75">
        <f t="shared" si="9479"/>
        <v>490</v>
      </c>
      <c r="V10092" s="75">
        <f t="shared" si="9479"/>
        <v>410</v>
      </c>
      <c r="W10092" s="75">
        <f t="shared" si="9479"/>
        <v>410</v>
      </c>
      <c r="X10092" s="75">
        <f t="shared" si="9479"/>
        <v>5000</v>
      </c>
      <c r="Y10092" s="238">
        <f t="shared" si="9463"/>
        <v>100</v>
      </c>
    </row>
    <row r="10093" spans="1:25" s="76" customFormat="1">
      <c r="A10093" s="250" t="s">
        <v>2714</v>
      </c>
      <c r="B10093" s="250"/>
      <c r="C10093" s="250"/>
      <c r="D10093" s="250"/>
      <c r="E10093" s="250"/>
      <c r="F10093" s="250"/>
      <c r="G10093" s="250"/>
      <c r="H10093" s="250"/>
      <c r="I10093" s="75">
        <f t="shared" ref="I10093:P10093" si="9480">SUM(I672)</f>
        <v>0</v>
      </c>
      <c r="J10093" s="75">
        <f t="shared" si="9480"/>
        <v>0</v>
      </c>
      <c r="K10093" s="75">
        <f t="shared" si="9480"/>
        <v>0</v>
      </c>
      <c r="L10093" s="75">
        <f t="shared" si="9480"/>
        <v>0</v>
      </c>
      <c r="M10093" s="75">
        <f t="shared" si="9480"/>
        <v>0</v>
      </c>
      <c r="N10093" s="75">
        <f t="shared" si="9480"/>
        <v>0</v>
      </c>
      <c r="O10093" s="75">
        <f t="shared" si="9480"/>
        <v>0</v>
      </c>
      <c r="P10093" s="75">
        <f t="shared" si="9480"/>
        <v>0</v>
      </c>
      <c r="Q10093" s="75">
        <f t="shared" ref="Q10093:R10093" si="9481">SUM(Q672)</f>
        <v>0</v>
      </c>
      <c r="R10093" s="75">
        <f t="shared" si="9481"/>
        <v>0</v>
      </c>
      <c r="S10093" s="75">
        <f t="shared" ref="S10093" si="9482">SUM(S672)</f>
        <v>0</v>
      </c>
      <c r="T10093" s="75">
        <f t="shared" ref="T10093:X10093" si="9483">SUM(T672)</f>
        <v>0</v>
      </c>
      <c r="U10093" s="75">
        <f t="shared" si="9483"/>
        <v>0</v>
      </c>
      <c r="V10093" s="75">
        <f t="shared" si="9483"/>
        <v>0</v>
      </c>
      <c r="W10093" s="75">
        <f t="shared" si="9483"/>
        <v>0</v>
      </c>
      <c r="X10093" s="75">
        <f t="shared" si="9483"/>
        <v>0</v>
      </c>
      <c r="Y10093" s="238">
        <f t="shared" si="9463"/>
        <v>0</v>
      </c>
    </row>
    <row r="10094" spans="1:25" s="76" customFormat="1">
      <c r="A10094" s="250" t="s">
        <v>2689</v>
      </c>
      <c r="B10094" s="250"/>
      <c r="C10094" s="250"/>
      <c r="D10094" s="250"/>
      <c r="E10094" s="250"/>
      <c r="F10094" s="250"/>
      <c r="G10094" s="250"/>
      <c r="H10094" s="250"/>
      <c r="I10094" s="75">
        <f t="shared" ref="I10094:P10094" si="9484">SUM(I757)</f>
        <v>79000</v>
      </c>
      <c r="J10094" s="75">
        <f t="shared" si="9484"/>
        <v>59000</v>
      </c>
      <c r="K10094" s="75">
        <f t="shared" si="9484"/>
        <v>20000</v>
      </c>
      <c r="L10094" s="75">
        <f t="shared" si="9484"/>
        <v>20000</v>
      </c>
      <c r="M10094" s="75">
        <f t="shared" si="9484"/>
        <v>0</v>
      </c>
      <c r="N10094" s="75">
        <f t="shared" si="9484"/>
        <v>0</v>
      </c>
      <c r="O10094" s="75">
        <f t="shared" si="9484"/>
        <v>0</v>
      </c>
      <c r="P10094" s="75">
        <f t="shared" si="9484"/>
        <v>0</v>
      </c>
      <c r="Q10094" s="75">
        <f t="shared" ref="Q10094:R10094" si="9485">SUM(Q757)</f>
        <v>79000</v>
      </c>
      <c r="R10094" s="75">
        <f t="shared" si="9485"/>
        <v>59000</v>
      </c>
      <c r="S10094" s="75">
        <f t="shared" ref="S10094" si="9486">SUM(S757)</f>
        <v>57000</v>
      </c>
      <c r="T10094" s="75">
        <f t="shared" ref="T10094:X10094" si="9487">SUM(T757)</f>
        <v>2000</v>
      </c>
      <c r="U10094" s="75">
        <f t="shared" si="9487"/>
        <v>0</v>
      </c>
      <c r="V10094" s="75">
        <f t="shared" si="9487"/>
        <v>1000</v>
      </c>
      <c r="W10094" s="75">
        <f t="shared" si="9487"/>
        <v>1000</v>
      </c>
      <c r="X10094" s="75">
        <f t="shared" si="9487"/>
        <v>59000</v>
      </c>
      <c r="Y10094" s="238">
        <f t="shared" si="9463"/>
        <v>100</v>
      </c>
    </row>
    <row r="10095" spans="1:25" s="76" customFormat="1">
      <c r="A10095" s="250" t="s">
        <v>2715</v>
      </c>
      <c r="B10095" s="250"/>
      <c r="C10095" s="250"/>
      <c r="D10095" s="250"/>
      <c r="E10095" s="250"/>
      <c r="F10095" s="250"/>
      <c r="G10095" s="250"/>
      <c r="H10095" s="250"/>
      <c r="I10095" s="75">
        <f t="shared" ref="I10095:P10095" si="9488">SUM(I827)</f>
        <v>505000</v>
      </c>
      <c r="J10095" s="75">
        <f t="shared" si="9488"/>
        <v>225000</v>
      </c>
      <c r="K10095" s="75">
        <f t="shared" si="9488"/>
        <v>0</v>
      </c>
      <c r="L10095" s="75">
        <f t="shared" si="9488"/>
        <v>0</v>
      </c>
      <c r="M10095" s="75">
        <f t="shared" si="9488"/>
        <v>0</v>
      </c>
      <c r="N10095" s="75">
        <f t="shared" si="9488"/>
        <v>0</v>
      </c>
      <c r="O10095" s="75">
        <f t="shared" si="9488"/>
        <v>280000</v>
      </c>
      <c r="P10095" s="75">
        <f t="shared" si="9488"/>
        <v>0</v>
      </c>
      <c r="Q10095" s="75">
        <f t="shared" ref="Q10095:R10095" si="9489">SUM(Q827)</f>
        <v>605000</v>
      </c>
      <c r="R10095" s="75">
        <f t="shared" si="9489"/>
        <v>225000</v>
      </c>
      <c r="S10095" s="75">
        <f t="shared" ref="S10095" si="9490">SUM(S827)</f>
        <v>200000</v>
      </c>
      <c r="T10095" s="75">
        <f t="shared" ref="T10095:X10095" si="9491">SUM(T827)</f>
        <v>25000</v>
      </c>
      <c r="U10095" s="75">
        <f t="shared" si="9491"/>
        <v>25000</v>
      </c>
      <c r="V10095" s="75">
        <f t="shared" si="9491"/>
        <v>0</v>
      </c>
      <c r="W10095" s="75">
        <f t="shared" si="9491"/>
        <v>0</v>
      </c>
      <c r="X10095" s="75">
        <f t="shared" si="9491"/>
        <v>225000</v>
      </c>
      <c r="Y10095" s="238">
        <f t="shared" si="9463"/>
        <v>100</v>
      </c>
    </row>
    <row r="10096" spans="1:25" s="76" customFormat="1">
      <c r="A10096" s="250" t="s">
        <v>2716</v>
      </c>
      <c r="B10096" s="250"/>
      <c r="C10096" s="250"/>
      <c r="D10096" s="250"/>
      <c r="E10096" s="250"/>
      <c r="F10096" s="250"/>
      <c r="G10096" s="250"/>
      <c r="H10096" s="250"/>
      <c r="I10096" s="75">
        <f t="shared" ref="I10096:P10096" si="9492">SUM(I916)</f>
        <v>5217000</v>
      </c>
      <c r="J10096" s="75">
        <f t="shared" si="9492"/>
        <v>0</v>
      </c>
      <c r="K10096" s="75">
        <f t="shared" si="9492"/>
        <v>0</v>
      </c>
      <c r="L10096" s="75">
        <f t="shared" si="9492"/>
        <v>0</v>
      </c>
      <c r="M10096" s="75">
        <f t="shared" si="9492"/>
        <v>0</v>
      </c>
      <c r="N10096" s="75">
        <f t="shared" si="9492"/>
        <v>0</v>
      </c>
      <c r="O10096" s="75">
        <f t="shared" si="9492"/>
        <v>5217000</v>
      </c>
      <c r="P10096" s="75">
        <f t="shared" si="9492"/>
        <v>0</v>
      </c>
      <c r="Q10096" s="75">
        <f t="shared" ref="Q10096:R10096" si="9493">SUM(Q916)</f>
        <v>5257000</v>
      </c>
      <c r="R10096" s="75">
        <f t="shared" si="9493"/>
        <v>5257000</v>
      </c>
      <c r="S10096" s="75">
        <f t="shared" ref="S10096" si="9494">SUM(S916)</f>
        <v>3956000</v>
      </c>
      <c r="T10096" s="75">
        <f t="shared" ref="T10096:X10096" si="9495">SUM(T916)</f>
        <v>1300000</v>
      </c>
      <c r="U10096" s="75">
        <f t="shared" si="9495"/>
        <v>500000</v>
      </c>
      <c r="V10096" s="75">
        <f t="shared" si="9495"/>
        <v>500000</v>
      </c>
      <c r="W10096" s="75">
        <f t="shared" si="9495"/>
        <v>300000</v>
      </c>
      <c r="X10096" s="75">
        <f t="shared" si="9495"/>
        <v>5256000</v>
      </c>
      <c r="Y10096" s="238">
        <f t="shared" si="9463"/>
        <v>99.980977743960437</v>
      </c>
    </row>
    <row r="10097" spans="1:25" s="76" customFormat="1">
      <c r="A10097" s="250" t="s">
        <v>2717</v>
      </c>
      <c r="B10097" s="250"/>
      <c r="C10097" s="250"/>
      <c r="D10097" s="250"/>
      <c r="E10097" s="250"/>
      <c r="F10097" s="250"/>
      <c r="G10097" s="250"/>
      <c r="H10097" s="250"/>
      <c r="I10097" s="75">
        <f t="shared" ref="I10097:P10097" si="9496">SUM(I989)</f>
        <v>78990</v>
      </c>
      <c r="J10097" s="75">
        <f t="shared" si="9496"/>
        <v>78990</v>
      </c>
      <c r="K10097" s="75">
        <f t="shared" si="9496"/>
        <v>0</v>
      </c>
      <c r="L10097" s="75">
        <f t="shared" si="9496"/>
        <v>0</v>
      </c>
      <c r="M10097" s="75">
        <f t="shared" si="9496"/>
        <v>0</v>
      </c>
      <c r="N10097" s="75">
        <f t="shared" si="9496"/>
        <v>0</v>
      </c>
      <c r="O10097" s="75">
        <f t="shared" si="9496"/>
        <v>0</v>
      </c>
      <c r="P10097" s="75">
        <f t="shared" si="9496"/>
        <v>0</v>
      </c>
      <c r="Q10097" s="75">
        <f t="shared" ref="Q10097:R10097" si="9497">SUM(Q989)</f>
        <v>78990</v>
      </c>
      <c r="R10097" s="75">
        <f t="shared" si="9497"/>
        <v>78990</v>
      </c>
      <c r="S10097" s="75">
        <f t="shared" ref="S10097" si="9498">SUM(S989)</f>
        <v>60000</v>
      </c>
      <c r="T10097" s="75">
        <f t="shared" ref="T10097:X10097" si="9499">SUM(T989)</f>
        <v>18990</v>
      </c>
      <c r="U10097" s="75">
        <f t="shared" si="9499"/>
        <v>7000</v>
      </c>
      <c r="V10097" s="75">
        <f t="shared" si="9499"/>
        <v>5000</v>
      </c>
      <c r="W10097" s="75">
        <f t="shared" si="9499"/>
        <v>6990</v>
      </c>
      <c r="X10097" s="75">
        <f t="shared" si="9499"/>
        <v>78990</v>
      </c>
      <c r="Y10097" s="238">
        <f t="shared" si="9463"/>
        <v>100</v>
      </c>
    </row>
    <row r="10098" spans="1:25" s="76" customFormat="1">
      <c r="A10098" s="250" t="s">
        <v>2718</v>
      </c>
      <c r="B10098" s="250"/>
      <c r="C10098" s="250"/>
      <c r="D10098" s="250"/>
      <c r="E10098" s="250"/>
      <c r="F10098" s="250"/>
      <c r="G10098" s="250"/>
      <c r="H10098" s="250"/>
      <c r="I10098" s="75">
        <f t="shared" ref="I10098:P10098" si="9500">SUM(I1059)</f>
        <v>300000</v>
      </c>
      <c r="J10098" s="75">
        <f t="shared" si="9500"/>
        <v>300000</v>
      </c>
      <c r="K10098" s="75">
        <f t="shared" si="9500"/>
        <v>0</v>
      </c>
      <c r="L10098" s="75">
        <f t="shared" si="9500"/>
        <v>0</v>
      </c>
      <c r="M10098" s="75">
        <f t="shared" si="9500"/>
        <v>0</v>
      </c>
      <c r="N10098" s="75">
        <f t="shared" si="9500"/>
        <v>0</v>
      </c>
      <c r="O10098" s="75">
        <f t="shared" si="9500"/>
        <v>0</v>
      </c>
      <c r="P10098" s="75">
        <f t="shared" si="9500"/>
        <v>0</v>
      </c>
      <c r="Q10098" s="75">
        <f t="shared" ref="Q10098:R10098" si="9501">SUM(Q1059)</f>
        <v>450000</v>
      </c>
      <c r="R10098" s="75">
        <f t="shared" si="9501"/>
        <v>450000</v>
      </c>
      <c r="S10098" s="75">
        <f t="shared" ref="S10098" si="9502">SUM(S1059)</f>
        <v>415000</v>
      </c>
      <c r="T10098" s="75">
        <f t="shared" ref="T10098:X10098" si="9503">SUM(T1059)</f>
        <v>35000</v>
      </c>
      <c r="U10098" s="75">
        <f t="shared" si="9503"/>
        <v>20000</v>
      </c>
      <c r="V10098" s="75">
        <f t="shared" si="9503"/>
        <v>15000</v>
      </c>
      <c r="W10098" s="75">
        <f t="shared" si="9503"/>
        <v>0</v>
      </c>
      <c r="X10098" s="75">
        <f t="shared" si="9503"/>
        <v>450000</v>
      </c>
      <c r="Y10098" s="238">
        <f t="shared" si="9463"/>
        <v>100</v>
      </c>
    </row>
    <row r="10099" spans="1:25" s="76" customFormat="1">
      <c r="A10099" s="250" t="s">
        <v>2719</v>
      </c>
      <c r="B10099" s="250"/>
      <c r="C10099" s="250"/>
      <c r="D10099" s="250"/>
      <c r="E10099" s="250"/>
      <c r="F10099" s="250"/>
      <c r="G10099" s="250"/>
      <c r="H10099" s="250"/>
      <c r="I10099" s="75"/>
      <c r="J10099" s="75"/>
      <c r="K10099" s="75"/>
      <c r="L10099" s="75"/>
      <c r="M10099" s="75"/>
      <c r="N10099" s="75"/>
      <c r="O10099" s="75"/>
      <c r="P10099" s="75"/>
      <c r="Q10099" s="75">
        <v>0</v>
      </c>
      <c r="R10099" s="75"/>
      <c r="S10099" s="75"/>
      <c r="T10099" s="75"/>
      <c r="U10099" s="75"/>
      <c r="V10099" s="75"/>
      <c r="W10099" s="75"/>
      <c r="X10099" s="75"/>
      <c r="Y10099" s="238">
        <f t="shared" si="9463"/>
        <v>0</v>
      </c>
    </row>
    <row r="10100" spans="1:25" s="76" customFormat="1">
      <c r="A10100" s="250" t="s">
        <v>2720</v>
      </c>
      <c r="B10100" s="250"/>
      <c r="C10100" s="250"/>
      <c r="D10100" s="250"/>
      <c r="E10100" s="250"/>
      <c r="F10100" s="250"/>
      <c r="G10100" s="250"/>
      <c r="H10100" s="250"/>
      <c r="I10100" s="75"/>
      <c r="J10100" s="75"/>
      <c r="K10100" s="75"/>
      <c r="L10100" s="75"/>
      <c r="M10100" s="75"/>
      <c r="N10100" s="75"/>
      <c r="O10100" s="75"/>
      <c r="P10100" s="75"/>
      <c r="Q10100" s="75">
        <v>0</v>
      </c>
      <c r="R10100" s="75"/>
      <c r="S10100" s="75"/>
      <c r="T10100" s="75"/>
      <c r="U10100" s="75"/>
      <c r="V10100" s="75"/>
      <c r="W10100" s="75"/>
      <c r="X10100" s="75"/>
      <c r="Y10100" s="238">
        <f t="shared" si="9463"/>
        <v>0</v>
      </c>
    </row>
    <row r="10101" spans="1:25" s="76" customFormat="1">
      <c r="A10101" s="250" t="s">
        <v>2692</v>
      </c>
      <c r="B10101" s="250"/>
      <c r="C10101" s="250"/>
      <c r="D10101" s="250"/>
      <c r="E10101" s="250"/>
      <c r="F10101" s="250"/>
      <c r="G10101" s="250"/>
      <c r="H10101" s="250"/>
      <c r="I10101" s="75">
        <f t="shared" ref="I10101:P10101" si="9504">SUM(I1279)</f>
        <v>5000</v>
      </c>
      <c r="J10101" s="75">
        <f t="shared" si="9504"/>
        <v>5000</v>
      </c>
      <c r="K10101" s="75">
        <f t="shared" si="9504"/>
        <v>0</v>
      </c>
      <c r="L10101" s="75">
        <f t="shared" si="9504"/>
        <v>0</v>
      </c>
      <c r="M10101" s="75">
        <f t="shared" si="9504"/>
        <v>0</v>
      </c>
      <c r="N10101" s="75">
        <f t="shared" si="9504"/>
        <v>0</v>
      </c>
      <c r="O10101" s="75">
        <f t="shared" si="9504"/>
        <v>0</v>
      </c>
      <c r="P10101" s="75">
        <f t="shared" si="9504"/>
        <v>0</v>
      </c>
      <c r="Q10101" s="75">
        <f t="shared" ref="Q10101:R10101" si="9505">SUM(Q1279)</f>
        <v>3500</v>
      </c>
      <c r="R10101" s="75">
        <f t="shared" si="9505"/>
        <v>3500</v>
      </c>
      <c r="S10101" s="75">
        <f t="shared" ref="S10101" si="9506">SUM(S1279)</f>
        <v>3200</v>
      </c>
      <c r="T10101" s="75">
        <f t="shared" ref="T10101:X10101" si="9507">SUM(T1279)</f>
        <v>300</v>
      </c>
      <c r="U10101" s="75">
        <f t="shared" si="9507"/>
        <v>300</v>
      </c>
      <c r="V10101" s="75">
        <f t="shared" si="9507"/>
        <v>0</v>
      </c>
      <c r="W10101" s="75">
        <f t="shared" si="9507"/>
        <v>0</v>
      </c>
      <c r="X10101" s="75">
        <f t="shared" si="9507"/>
        <v>3500</v>
      </c>
      <c r="Y10101" s="238">
        <f t="shared" si="9463"/>
        <v>100</v>
      </c>
    </row>
    <row r="10102" spans="1:25" s="76" customFormat="1">
      <c r="A10102" s="250" t="s">
        <v>2721</v>
      </c>
      <c r="B10102" s="250"/>
      <c r="C10102" s="250"/>
      <c r="D10102" s="250"/>
      <c r="E10102" s="250"/>
      <c r="F10102" s="250"/>
      <c r="G10102" s="250"/>
      <c r="H10102" s="250"/>
      <c r="I10102" s="75">
        <f t="shared" ref="I10102:P10102" si="9508">SUM(I1330)</f>
        <v>0</v>
      </c>
      <c r="J10102" s="75">
        <f t="shared" si="9508"/>
        <v>0</v>
      </c>
      <c r="K10102" s="75">
        <f t="shared" si="9508"/>
        <v>0</v>
      </c>
      <c r="L10102" s="75">
        <f t="shared" si="9508"/>
        <v>0</v>
      </c>
      <c r="M10102" s="75">
        <f t="shared" si="9508"/>
        <v>0</v>
      </c>
      <c r="N10102" s="75">
        <f t="shared" si="9508"/>
        <v>0</v>
      </c>
      <c r="O10102" s="75">
        <f t="shared" si="9508"/>
        <v>0</v>
      </c>
      <c r="P10102" s="75">
        <f t="shared" si="9508"/>
        <v>0</v>
      </c>
      <c r="Q10102" s="75">
        <f t="shared" ref="Q10102:R10102" si="9509">SUM(Q1330)</f>
        <v>0</v>
      </c>
      <c r="R10102" s="75">
        <f t="shared" si="9509"/>
        <v>0</v>
      </c>
      <c r="S10102" s="75">
        <f t="shared" ref="S10102" si="9510">SUM(S1330)</f>
        <v>0</v>
      </c>
      <c r="T10102" s="75">
        <f t="shared" ref="T10102:X10102" si="9511">SUM(T1330)</f>
        <v>0</v>
      </c>
      <c r="U10102" s="75">
        <f t="shared" si="9511"/>
        <v>0</v>
      </c>
      <c r="V10102" s="75">
        <f t="shared" si="9511"/>
        <v>0</v>
      </c>
      <c r="W10102" s="75">
        <f t="shared" si="9511"/>
        <v>0</v>
      </c>
      <c r="X10102" s="75">
        <f t="shared" si="9511"/>
        <v>0</v>
      </c>
      <c r="Y10102" s="238">
        <f t="shared" si="9463"/>
        <v>0</v>
      </c>
    </row>
    <row r="10103" spans="1:25" s="76" customFormat="1">
      <c r="A10103" s="250" t="s">
        <v>2722</v>
      </c>
      <c r="B10103" s="250"/>
      <c r="C10103" s="250"/>
      <c r="D10103" s="250"/>
      <c r="E10103" s="250"/>
      <c r="F10103" s="250"/>
      <c r="G10103" s="250"/>
      <c r="H10103" s="250"/>
      <c r="I10103" s="75"/>
      <c r="J10103" s="75"/>
      <c r="K10103" s="75"/>
      <c r="L10103" s="75"/>
      <c r="M10103" s="75"/>
      <c r="N10103" s="75"/>
      <c r="O10103" s="75"/>
      <c r="P10103" s="75"/>
      <c r="Q10103" s="75">
        <v>0</v>
      </c>
      <c r="R10103" s="75"/>
      <c r="S10103" s="75"/>
      <c r="T10103" s="75"/>
      <c r="U10103" s="75"/>
      <c r="V10103" s="75"/>
      <c r="W10103" s="75"/>
      <c r="X10103" s="75"/>
      <c r="Y10103" s="238">
        <f t="shared" si="9463"/>
        <v>0</v>
      </c>
    </row>
    <row r="10104" spans="1:25" s="76" customFormat="1">
      <c r="A10104" s="250" t="s">
        <v>2788</v>
      </c>
      <c r="B10104" s="250"/>
      <c r="C10104" s="250"/>
      <c r="D10104" s="250"/>
      <c r="E10104" s="250"/>
      <c r="F10104" s="250"/>
      <c r="G10104" s="250"/>
      <c r="H10104" s="250"/>
      <c r="I10104" s="75">
        <f t="shared" ref="I10104:P10104" si="9512">SUM(I1482)</f>
        <v>2000</v>
      </c>
      <c r="J10104" s="75">
        <f t="shared" si="9512"/>
        <v>2000</v>
      </c>
      <c r="K10104" s="75">
        <f t="shared" si="9512"/>
        <v>0</v>
      </c>
      <c r="L10104" s="75">
        <f t="shared" si="9512"/>
        <v>0</v>
      </c>
      <c r="M10104" s="75">
        <f t="shared" si="9512"/>
        <v>0</v>
      </c>
      <c r="N10104" s="75">
        <f t="shared" si="9512"/>
        <v>0</v>
      </c>
      <c r="O10104" s="75">
        <f t="shared" si="9512"/>
        <v>0</v>
      </c>
      <c r="P10104" s="75">
        <f t="shared" si="9512"/>
        <v>0</v>
      </c>
      <c r="Q10104" s="75">
        <f t="shared" ref="Q10104:R10104" si="9513">SUM(Q1482)</f>
        <v>2000</v>
      </c>
      <c r="R10104" s="75">
        <f t="shared" si="9513"/>
        <v>2000</v>
      </c>
      <c r="S10104" s="75">
        <f t="shared" ref="S10104" si="9514">SUM(S1482)</f>
        <v>1500</v>
      </c>
      <c r="T10104" s="75">
        <f t="shared" ref="T10104:X10104" si="9515">SUM(T1482)</f>
        <v>500</v>
      </c>
      <c r="U10104" s="75">
        <f t="shared" si="9515"/>
        <v>500</v>
      </c>
      <c r="V10104" s="75">
        <f t="shared" si="9515"/>
        <v>0</v>
      </c>
      <c r="W10104" s="75">
        <f t="shared" si="9515"/>
        <v>0</v>
      </c>
      <c r="X10104" s="75">
        <f t="shared" si="9515"/>
        <v>2000</v>
      </c>
      <c r="Y10104" s="238">
        <f t="shared" si="9463"/>
        <v>100</v>
      </c>
    </row>
    <row r="10105" spans="1:25" s="76" customFormat="1">
      <c r="A10105" s="250" t="s">
        <v>2723</v>
      </c>
      <c r="B10105" s="250"/>
      <c r="C10105" s="250"/>
      <c r="D10105" s="250"/>
      <c r="E10105" s="250"/>
      <c r="F10105" s="250"/>
      <c r="G10105" s="250"/>
      <c r="H10105" s="250"/>
      <c r="I10105" s="75">
        <f t="shared" ref="I10105:P10105" si="9516">SUM(I1578)</f>
        <v>852543</v>
      </c>
      <c r="J10105" s="75">
        <f t="shared" si="9516"/>
        <v>637843</v>
      </c>
      <c r="K10105" s="75">
        <f t="shared" si="9516"/>
        <v>214700</v>
      </c>
      <c r="L10105" s="75">
        <f t="shared" si="9516"/>
        <v>200200</v>
      </c>
      <c r="M10105" s="75">
        <f t="shared" si="9516"/>
        <v>500</v>
      </c>
      <c r="N10105" s="75">
        <f t="shared" si="9516"/>
        <v>14000</v>
      </c>
      <c r="O10105" s="75">
        <f t="shared" si="9516"/>
        <v>0</v>
      </c>
      <c r="P10105" s="75">
        <f t="shared" si="9516"/>
        <v>0</v>
      </c>
      <c r="Q10105" s="75">
        <f t="shared" ref="Q10105:R10105" si="9517">SUM(Q1578)</f>
        <v>1115417</v>
      </c>
      <c r="R10105" s="75">
        <f t="shared" si="9517"/>
        <v>654601</v>
      </c>
      <c r="S10105" s="75">
        <f t="shared" ref="S10105" si="9518">SUM(S1578)</f>
        <v>517369</v>
      </c>
      <c r="T10105" s="75">
        <f t="shared" ref="T10105:X10105" si="9519">SUM(T1578)</f>
        <v>137232</v>
      </c>
      <c r="U10105" s="75">
        <f t="shared" si="9519"/>
        <v>53251</v>
      </c>
      <c r="V10105" s="75">
        <f t="shared" si="9519"/>
        <v>49336</v>
      </c>
      <c r="W10105" s="75">
        <f t="shared" si="9519"/>
        <v>34645</v>
      </c>
      <c r="X10105" s="75">
        <f t="shared" si="9519"/>
        <v>654601</v>
      </c>
      <c r="Y10105" s="238">
        <f t="shared" si="9463"/>
        <v>100</v>
      </c>
    </row>
    <row r="10106" spans="1:25" s="76" customFormat="1">
      <c r="A10106" s="250" t="s">
        <v>2724</v>
      </c>
      <c r="B10106" s="250"/>
      <c r="C10106" s="250"/>
      <c r="D10106" s="250"/>
      <c r="E10106" s="250"/>
      <c r="F10106" s="250"/>
      <c r="G10106" s="250"/>
      <c r="H10106" s="250"/>
      <c r="I10106" s="75">
        <f t="shared" ref="I10106:P10106" si="9520">SUM(I4494)</f>
        <v>509107</v>
      </c>
      <c r="J10106" s="75">
        <f t="shared" si="9520"/>
        <v>303262</v>
      </c>
      <c r="K10106" s="75">
        <f t="shared" si="9520"/>
        <v>205845</v>
      </c>
      <c r="L10106" s="75">
        <f t="shared" si="9520"/>
        <v>205845</v>
      </c>
      <c r="M10106" s="75">
        <f t="shared" si="9520"/>
        <v>0</v>
      </c>
      <c r="N10106" s="75">
        <f t="shared" si="9520"/>
        <v>0</v>
      </c>
      <c r="O10106" s="75">
        <f t="shared" si="9520"/>
        <v>0</v>
      </c>
      <c r="P10106" s="75">
        <f t="shared" si="9520"/>
        <v>0</v>
      </c>
      <c r="Q10106" s="75">
        <f t="shared" ref="Q10106:R10106" si="9521">SUM(Q4494)</f>
        <v>588335</v>
      </c>
      <c r="R10106" s="75">
        <f t="shared" si="9521"/>
        <v>304262</v>
      </c>
      <c r="S10106" s="75">
        <f t="shared" ref="S10106" si="9522">SUM(S4494)</f>
        <v>262144</v>
      </c>
      <c r="T10106" s="75">
        <f t="shared" ref="T10106:X10106" si="9523">SUM(T4494)</f>
        <v>42118</v>
      </c>
      <c r="U10106" s="75">
        <f t="shared" si="9523"/>
        <v>21570</v>
      </c>
      <c r="V10106" s="75">
        <f t="shared" si="9523"/>
        <v>12272</v>
      </c>
      <c r="W10106" s="75">
        <f t="shared" si="9523"/>
        <v>8276</v>
      </c>
      <c r="X10106" s="75">
        <f t="shared" si="9523"/>
        <v>304262</v>
      </c>
      <c r="Y10106" s="238">
        <f t="shared" si="9463"/>
        <v>100</v>
      </c>
    </row>
    <row r="10107" spans="1:25" s="76" customFormat="1">
      <c r="A10107" s="250" t="s">
        <v>2725</v>
      </c>
      <c r="B10107" s="250"/>
      <c r="C10107" s="250"/>
      <c r="D10107" s="250"/>
      <c r="E10107" s="250"/>
      <c r="F10107" s="250"/>
      <c r="G10107" s="250"/>
      <c r="H10107" s="250"/>
      <c r="I10107" s="75">
        <f t="shared" ref="I10107:P10107" si="9524">SUM(I5959)</f>
        <v>350000</v>
      </c>
      <c r="J10107" s="75">
        <f t="shared" si="9524"/>
        <v>350000</v>
      </c>
      <c r="K10107" s="75">
        <f t="shared" si="9524"/>
        <v>0</v>
      </c>
      <c r="L10107" s="75">
        <f t="shared" si="9524"/>
        <v>0</v>
      </c>
      <c r="M10107" s="75">
        <f t="shared" si="9524"/>
        <v>0</v>
      </c>
      <c r="N10107" s="75">
        <f t="shared" si="9524"/>
        <v>0</v>
      </c>
      <c r="O10107" s="75">
        <f t="shared" si="9524"/>
        <v>0</v>
      </c>
      <c r="P10107" s="75">
        <f t="shared" si="9524"/>
        <v>0</v>
      </c>
      <c r="Q10107" s="75">
        <f t="shared" ref="Q10107:R10107" si="9525">SUM(Q5959)</f>
        <v>350000</v>
      </c>
      <c r="R10107" s="75">
        <f t="shared" si="9525"/>
        <v>350000</v>
      </c>
      <c r="S10107" s="75">
        <f t="shared" ref="S10107" si="9526">SUM(S5959)</f>
        <v>211000</v>
      </c>
      <c r="T10107" s="75">
        <f t="shared" ref="T10107:X10107" si="9527">SUM(T5959)</f>
        <v>139000</v>
      </c>
      <c r="U10107" s="75">
        <f t="shared" si="9527"/>
        <v>50000</v>
      </c>
      <c r="V10107" s="75">
        <f t="shared" si="9527"/>
        <v>45000</v>
      </c>
      <c r="W10107" s="75">
        <f t="shared" si="9527"/>
        <v>44000</v>
      </c>
      <c r="X10107" s="75">
        <f t="shared" si="9527"/>
        <v>350000</v>
      </c>
      <c r="Y10107" s="238">
        <f t="shared" si="9463"/>
        <v>100</v>
      </c>
    </row>
    <row r="10108" spans="1:25" s="76" customFormat="1">
      <c r="A10108" s="250" t="s">
        <v>2694</v>
      </c>
      <c r="B10108" s="250"/>
      <c r="C10108" s="250"/>
      <c r="D10108" s="250"/>
      <c r="E10108" s="250"/>
      <c r="F10108" s="250"/>
      <c r="G10108" s="250"/>
      <c r="H10108" s="250"/>
      <c r="I10108" s="75"/>
      <c r="J10108" s="75"/>
      <c r="K10108" s="75"/>
      <c r="L10108" s="75"/>
      <c r="M10108" s="75"/>
      <c r="N10108" s="75"/>
      <c r="O10108" s="75"/>
      <c r="P10108" s="75"/>
      <c r="Q10108" s="75">
        <v>0</v>
      </c>
      <c r="R10108" s="75"/>
      <c r="S10108" s="75"/>
      <c r="T10108" s="75"/>
      <c r="U10108" s="75"/>
      <c r="V10108" s="75"/>
      <c r="W10108" s="75"/>
      <c r="X10108" s="75"/>
      <c r="Y10108" s="238">
        <f t="shared" si="9463"/>
        <v>0</v>
      </c>
    </row>
    <row r="10109" spans="1:25" s="76" customFormat="1">
      <c r="A10109" s="250" t="s">
        <v>2726</v>
      </c>
      <c r="B10109" s="250"/>
      <c r="C10109" s="250"/>
      <c r="D10109" s="250"/>
      <c r="E10109" s="250"/>
      <c r="F10109" s="250"/>
      <c r="G10109" s="250"/>
      <c r="H10109" s="250"/>
      <c r="I10109" s="75"/>
      <c r="J10109" s="75"/>
      <c r="K10109" s="75"/>
      <c r="L10109" s="75"/>
      <c r="M10109" s="75"/>
      <c r="N10109" s="75"/>
      <c r="O10109" s="75"/>
      <c r="P10109" s="75"/>
      <c r="Q10109" s="75">
        <v>0</v>
      </c>
      <c r="R10109" s="75"/>
      <c r="S10109" s="75"/>
      <c r="T10109" s="75"/>
      <c r="U10109" s="75"/>
      <c r="V10109" s="75"/>
      <c r="W10109" s="75"/>
      <c r="X10109" s="75"/>
      <c r="Y10109" s="238">
        <f t="shared" si="9463"/>
        <v>0</v>
      </c>
    </row>
    <row r="10110" spans="1:25" s="76" customFormat="1">
      <c r="A10110" s="250" t="s">
        <v>2727</v>
      </c>
      <c r="B10110" s="250"/>
      <c r="C10110" s="250"/>
      <c r="D10110" s="250"/>
      <c r="E10110" s="250"/>
      <c r="F10110" s="250"/>
      <c r="G10110" s="250"/>
      <c r="H10110" s="250"/>
      <c r="I10110" s="75">
        <f t="shared" ref="I10110:X10110" si="9528">SUM(I6102)</f>
        <v>276086</v>
      </c>
      <c r="J10110" s="75">
        <f t="shared" si="9528"/>
        <v>208425</v>
      </c>
      <c r="K10110" s="75">
        <f t="shared" si="9528"/>
        <v>67661</v>
      </c>
      <c r="L10110" s="75">
        <f t="shared" si="9528"/>
        <v>40600</v>
      </c>
      <c r="M10110" s="75">
        <f t="shared" si="9528"/>
        <v>0</v>
      </c>
      <c r="N10110" s="75">
        <f t="shared" si="9528"/>
        <v>27061</v>
      </c>
      <c r="O10110" s="75">
        <f t="shared" si="9528"/>
        <v>0</v>
      </c>
      <c r="P10110" s="75">
        <f t="shared" si="9528"/>
        <v>0</v>
      </c>
      <c r="Q10110" s="75">
        <f t="shared" si="9528"/>
        <v>307981</v>
      </c>
      <c r="R10110" s="75">
        <f t="shared" si="9528"/>
        <v>230425</v>
      </c>
      <c r="S10110" s="75">
        <f t="shared" si="9528"/>
        <v>187290</v>
      </c>
      <c r="T10110" s="75">
        <f t="shared" si="9528"/>
        <v>43135</v>
      </c>
      <c r="U10110" s="75">
        <f t="shared" si="9528"/>
        <v>22887</v>
      </c>
      <c r="V10110" s="75">
        <f t="shared" si="9528"/>
        <v>11354</v>
      </c>
      <c r="W10110" s="75">
        <f t="shared" si="9528"/>
        <v>8894</v>
      </c>
      <c r="X10110" s="75">
        <f t="shared" si="9528"/>
        <v>230425</v>
      </c>
      <c r="Y10110" s="238">
        <f t="shared" si="9463"/>
        <v>100</v>
      </c>
    </row>
    <row r="10111" spans="1:25" s="76" customFormat="1">
      <c r="A10111" s="250" t="s">
        <v>2728</v>
      </c>
      <c r="B10111" s="250"/>
      <c r="C10111" s="250"/>
      <c r="D10111" s="250"/>
      <c r="E10111" s="250"/>
      <c r="F10111" s="250"/>
      <c r="G10111" s="250"/>
      <c r="H10111" s="250"/>
      <c r="I10111" s="75"/>
      <c r="J10111" s="75"/>
      <c r="K10111" s="75"/>
      <c r="L10111" s="75"/>
      <c r="M10111" s="75"/>
      <c r="N10111" s="75"/>
      <c r="O10111" s="75"/>
      <c r="P10111" s="75"/>
      <c r="Q10111" s="75">
        <v>0</v>
      </c>
      <c r="R10111" s="75"/>
      <c r="S10111" s="75"/>
      <c r="T10111" s="75"/>
      <c r="U10111" s="75"/>
      <c r="V10111" s="75"/>
      <c r="W10111" s="75"/>
      <c r="X10111" s="75"/>
      <c r="Y10111" s="238">
        <f t="shared" si="9463"/>
        <v>0</v>
      </c>
    </row>
    <row r="10112" spans="1:25" s="76" customFormat="1">
      <c r="A10112" s="250" t="s">
        <v>2729</v>
      </c>
      <c r="B10112" s="250"/>
      <c r="C10112" s="250"/>
      <c r="D10112" s="250"/>
      <c r="E10112" s="250"/>
      <c r="F10112" s="250"/>
      <c r="G10112" s="250"/>
      <c r="H10112" s="250"/>
      <c r="I10112" s="75">
        <f t="shared" ref="I10112:P10112" si="9529">SUM(I6778)</f>
        <v>183293</v>
      </c>
      <c r="J10112" s="75">
        <f t="shared" si="9529"/>
        <v>178293</v>
      </c>
      <c r="K10112" s="75">
        <f t="shared" si="9529"/>
        <v>5000</v>
      </c>
      <c r="L10112" s="75">
        <f t="shared" si="9529"/>
        <v>0</v>
      </c>
      <c r="M10112" s="75">
        <f t="shared" si="9529"/>
        <v>5000</v>
      </c>
      <c r="N10112" s="75">
        <f t="shared" si="9529"/>
        <v>0</v>
      </c>
      <c r="O10112" s="75">
        <f t="shared" si="9529"/>
        <v>0</v>
      </c>
      <c r="P10112" s="75">
        <f t="shared" si="9529"/>
        <v>0</v>
      </c>
      <c r="Q10112" s="75">
        <f t="shared" ref="Q10112:R10112" si="9530">SUM(Q6778)</f>
        <v>209383</v>
      </c>
      <c r="R10112" s="75">
        <f t="shared" si="9530"/>
        <v>193383</v>
      </c>
      <c r="S10112" s="75">
        <f t="shared" ref="S10112" si="9531">SUM(S6778)</f>
        <v>167642</v>
      </c>
      <c r="T10112" s="75">
        <f t="shared" ref="T10112:X10112" si="9532">SUM(T6778)</f>
        <v>25741</v>
      </c>
      <c r="U10112" s="75">
        <f t="shared" si="9532"/>
        <v>9949</v>
      </c>
      <c r="V10112" s="75">
        <f t="shared" si="9532"/>
        <v>9743</v>
      </c>
      <c r="W10112" s="75">
        <f t="shared" si="9532"/>
        <v>6049</v>
      </c>
      <c r="X10112" s="75">
        <f t="shared" si="9532"/>
        <v>193383</v>
      </c>
      <c r="Y10112" s="238">
        <f t="shared" si="9463"/>
        <v>100</v>
      </c>
    </row>
    <row r="10113" spans="1:25" s="76" customFormat="1">
      <c r="A10113" s="250" t="s">
        <v>2730</v>
      </c>
      <c r="B10113" s="250"/>
      <c r="C10113" s="250"/>
      <c r="D10113" s="250"/>
      <c r="E10113" s="250"/>
      <c r="F10113" s="250"/>
      <c r="G10113" s="250"/>
      <c r="H10113" s="250"/>
      <c r="I10113" s="75">
        <f t="shared" ref="I10113:P10113" si="9533">SUM(I7102)</f>
        <v>270000</v>
      </c>
      <c r="J10113" s="75">
        <f t="shared" si="9533"/>
        <v>270000</v>
      </c>
      <c r="K10113" s="75">
        <f t="shared" si="9533"/>
        <v>0</v>
      </c>
      <c r="L10113" s="75">
        <f t="shared" si="9533"/>
        <v>0</v>
      </c>
      <c r="M10113" s="75">
        <f t="shared" si="9533"/>
        <v>0</v>
      </c>
      <c r="N10113" s="75">
        <f t="shared" si="9533"/>
        <v>0</v>
      </c>
      <c r="O10113" s="75">
        <f t="shared" si="9533"/>
        <v>0</v>
      </c>
      <c r="P10113" s="75">
        <f t="shared" si="9533"/>
        <v>0</v>
      </c>
      <c r="Q10113" s="75">
        <f t="shared" ref="Q10113:R10113" si="9534">SUM(Q7102)</f>
        <v>270000</v>
      </c>
      <c r="R10113" s="75">
        <f t="shared" si="9534"/>
        <v>270000</v>
      </c>
      <c r="S10113" s="75">
        <f t="shared" ref="S10113" si="9535">SUM(S7102)</f>
        <v>245000</v>
      </c>
      <c r="T10113" s="75">
        <f t="shared" ref="T10113:X10113" si="9536">SUM(T7102)</f>
        <v>25000</v>
      </c>
      <c r="U10113" s="75">
        <f t="shared" si="9536"/>
        <v>15000</v>
      </c>
      <c r="V10113" s="75">
        <f t="shared" si="9536"/>
        <v>10000</v>
      </c>
      <c r="W10113" s="75">
        <f t="shared" si="9536"/>
        <v>0</v>
      </c>
      <c r="X10113" s="75">
        <f t="shared" si="9536"/>
        <v>270000</v>
      </c>
      <c r="Y10113" s="238">
        <f t="shared" si="9463"/>
        <v>100</v>
      </c>
    </row>
    <row r="10114" spans="1:25" s="76" customFormat="1">
      <c r="A10114" s="250" t="s">
        <v>2731</v>
      </c>
      <c r="B10114" s="250"/>
      <c r="C10114" s="250"/>
      <c r="D10114" s="250"/>
      <c r="E10114" s="250"/>
      <c r="F10114" s="250"/>
      <c r="G10114" s="250"/>
      <c r="H10114" s="250"/>
      <c r="I10114" s="75">
        <f t="shared" ref="I10114:P10114" si="9537">SUM(I7160)</f>
        <v>62100</v>
      </c>
      <c r="J10114" s="75">
        <f t="shared" si="9537"/>
        <v>62000</v>
      </c>
      <c r="K10114" s="75">
        <f t="shared" si="9537"/>
        <v>0</v>
      </c>
      <c r="L10114" s="75">
        <f t="shared" si="9537"/>
        <v>0</v>
      </c>
      <c r="M10114" s="75">
        <f t="shared" si="9537"/>
        <v>0</v>
      </c>
      <c r="N10114" s="75">
        <f t="shared" si="9537"/>
        <v>0</v>
      </c>
      <c r="O10114" s="75">
        <f t="shared" si="9537"/>
        <v>100</v>
      </c>
      <c r="P10114" s="75">
        <f t="shared" si="9537"/>
        <v>0</v>
      </c>
      <c r="Q10114" s="75">
        <f t="shared" ref="Q10114:R10114" si="9538">SUM(Q7160)</f>
        <v>311952</v>
      </c>
      <c r="R10114" s="75">
        <f t="shared" si="9538"/>
        <v>112000</v>
      </c>
      <c r="S10114" s="75">
        <f t="shared" ref="S10114" si="9539">SUM(S7160)</f>
        <v>84500</v>
      </c>
      <c r="T10114" s="75">
        <f t="shared" ref="T10114:X10114" si="9540">SUM(T7160)</f>
        <v>27500</v>
      </c>
      <c r="U10114" s="75">
        <f t="shared" si="9540"/>
        <v>9166</v>
      </c>
      <c r="V10114" s="75">
        <f t="shared" si="9540"/>
        <v>9167</v>
      </c>
      <c r="W10114" s="75">
        <f t="shared" si="9540"/>
        <v>9167</v>
      </c>
      <c r="X10114" s="75">
        <f t="shared" si="9540"/>
        <v>112000</v>
      </c>
      <c r="Y10114" s="238">
        <f t="shared" si="9463"/>
        <v>100</v>
      </c>
    </row>
    <row r="10115" spans="1:25" s="76" customFormat="1">
      <c r="A10115" s="250" t="s">
        <v>2732</v>
      </c>
      <c r="B10115" s="250"/>
      <c r="C10115" s="250"/>
      <c r="D10115" s="250"/>
      <c r="E10115" s="250"/>
      <c r="F10115" s="250"/>
      <c r="G10115" s="250"/>
      <c r="H10115" s="250"/>
      <c r="I10115" s="75">
        <f t="shared" ref="I10115:P10115" si="9541">SUM(I7249)</f>
        <v>105000</v>
      </c>
      <c r="J10115" s="75">
        <f t="shared" si="9541"/>
        <v>70000</v>
      </c>
      <c r="K10115" s="75">
        <f t="shared" si="9541"/>
        <v>35000</v>
      </c>
      <c r="L10115" s="75">
        <f t="shared" si="9541"/>
        <v>0</v>
      </c>
      <c r="M10115" s="75">
        <f t="shared" si="9541"/>
        <v>0</v>
      </c>
      <c r="N10115" s="75">
        <f t="shared" si="9541"/>
        <v>35000</v>
      </c>
      <c r="O10115" s="75">
        <f t="shared" si="9541"/>
        <v>0</v>
      </c>
      <c r="P10115" s="75">
        <f t="shared" si="9541"/>
        <v>0</v>
      </c>
      <c r="Q10115" s="75">
        <f t="shared" ref="Q10115:R10115" si="9542">SUM(Q7249)</f>
        <v>105000</v>
      </c>
      <c r="R10115" s="75">
        <f t="shared" si="9542"/>
        <v>70000</v>
      </c>
      <c r="S10115" s="75">
        <f t="shared" ref="S10115" si="9543">SUM(S7249)</f>
        <v>59000</v>
      </c>
      <c r="T10115" s="75">
        <f t="shared" ref="T10115:X10115" si="9544">SUM(T7249)</f>
        <v>11000</v>
      </c>
      <c r="U10115" s="75">
        <f t="shared" si="9544"/>
        <v>5500</v>
      </c>
      <c r="V10115" s="75">
        <f t="shared" si="9544"/>
        <v>5500</v>
      </c>
      <c r="W10115" s="75">
        <f t="shared" si="9544"/>
        <v>0</v>
      </c>
      <c r="X10115" s="75">
        <f t="shared" si="9544"/>
        <v>70000</v>
      </c>
      <c r="Y10115" s="238">
        <f t="shared" si="9463"/>
        <v>100</v>
      </c>
    </row>
    <row r="10116" spans="1:25" s="76" customFormat="1">
      <c r="A10116" s="250" t="s">
        <v>2733</v>
      </c>
      <c r="B10116" s="250"/>
      <c r="C10116" s="250"/>
      <c r="D10116" s="250"/>
      <c r="E10116" s="250"/>
      <c r="F10116" s="250"/>
      <c r="G10116" s="250"/>
      <c r="H10116" s="250"/>
      <c r="I10116" s="75">
        <f t="shared" ref="I10116:P10116" si="9545">SUM(I7321)</f>
        <v>30000</v>
      </c>
      <c r="J10116" s="75">
        <f t="shared" si="9545"/>
        <v>30000</v>
      </c>
      <c r="K10116" s="75">
        <f t="shared" si="9545"/>
        <v>0</v>
      </c>
      <c r="L10116" s="75">
        <f t="shared" si="9545"/>
        <v>0</v>
      </c>
      <c r="M10116" s="75">
        <f t="shared" si="9545"/>
        <v>0</v>
      </c>
      <c r="N10116" s="75">
        <f t="shared" si="9545"/>
        <v>0</v>
      </c>
      <c r="O10116" s="75">
        <f t="shared" si="9545"/>
        <v>0</v>
      </c>
      <c r="P10116" s="75">
        <f t="shared" si="9545"/>
        <v>0</v>
      </c>
      <c r="Q10116" s="75">
        <f t="shared" ref="Q10116:R10116" si="9546">SUM(Q7321)</f>
        <v>60000</v>
      </c>
      <c r="R10116" s="75">
        <f t="shared" si="9546"/>
        <v>60000</v>
      </c>
      <c r="S10116" s="75">
        <f t="shared" ref="S10116" si="9547">SUM(S7321)</f>
        <v>51000</v>
      </c>
      <c r="T10116" s="75">
        <f t="shared" ref="T10116:X10116" si="9548">SUM(T7321)</f>
        <v>9000</v>
      </c>
      <c r="U10116" s="75">
        <f t="shared" si="9548"/>
        <v>0</v>
      </c>
      <c r="V10116" s="75">
        <f t="shared" si="9548"/>
        <v>9000</v>
      </c>
      <c r="W10116" s="75">
        <f t="shared" si="9548"/>
        <v>0</v>
      </c>
      <c r="X10116" s="75">
        <f t="shared" si="9548"/>
        <v>60000</v>
      </c>
      <c r="Y10116" s="238">
        <f t="shared" si="9463"/>
        <v>100</v>
      </c>
    </row>
    <row r="10117" spans="1:25" s="76" customFormat="1">
      <c r="A10117" s="250" t="s">
        <v>2734</v>
      </c>
      <c r="B10117" s="250"/>
      <c r="C10117" s="250"/>
      <c r="D10117" s="250"/>
      <c r="E10117" s="250"/>
      <c r="F10117" s="250"/>
      <c r="G10117" s="250"/>
      <c r="H10117" s="250"/>
      <c r="I10117" s="75">
        <f t="shared" ref="I10117:P10117" si="9549">SUM(I7379)</f>
        <v>146250</v>
      </c>
      <c r="J10117" s="75">
        <f t="shared" si="9549"/>
        <v>135000</v>
      </c>
      <c r="K10117" s="75">
        <f t="shared" si="9549"/>
        <v>0</v>
      </c>
      <c r="L10117" s="75">
        <f t="shared" si="9549"/>
        <v>0</v>
      </c>
      <c r="M10117" s="75">
        <f t="shared" si="9549"/>
        <v>0</v>
      </c>
      <c r="N10117" s="75">
        <f t="shared" si="9549"/>
        <v>0</v>
      </c>
      <c r="O10117" s="75">
        <f t="shared" si="9549"/>
        <v>11250</v>
      </c>
      <c r="P10117" s="75">
        <f t="shared" si="9549"/>
        <v>0</v>
      </c>
      <c r="Q10117" s="75">
        <f t="shared" ref="Q10117:R10117" si="9550">SUM(Q7379)</f>
        <v>132650</v>
      </c>
      <c r="R10117" s="75">
        <f t="shared" si="9550"/>
        <v>121400</v>
      </c>
      <c r="S10117" s="75">
        <f t="shared" ref="S10117" si="9551">SUM(S7379)</f>
        <v>45000</v>
      </c>
      <c r="T10117" s="75">
        <f t="shared" ref="T10117:X10117" si="9552">SUM(T7379)</f>
        <v>76400</v>
      </c>
      <c r="U10117" s="75">
        <f t="shared" si="9552"/>
        <v>20000</v>
      </c>
      <c r="V10117" s="75">
        <f t="shared" si="9552"/>
        <v>20000</v>
      </c>
      <c r="W10117" s="75">
        <f t="shared" si="9552"/>
        <v>36400</v>
      </c>
      <c r="X10117" s="75">
        <f t="shared" si="9552"/>
        <v>121400</v>
      </c>
      <c r="Y10117" s="238">
        <f t="shared" si="9463"/>
        <v>100</v>
      </c>
    </row>
    <row r="10118" spans="1:25" s="76" customFormat="1">
      <c r="A10118" s="250" t="s">
        <v>2735</v>
      </c>
      <c r="B10118" s="250"/>
      <c r="C10118" s="250"/>
      <c r="D10118" s="250"/>
      <c r="E10118" s="250"/>
      <c r="F10118" s="250"/>
      <c r="G10118" s="250"/>
      <c r="H10118" s="250"/>
      <c r="I10118" s="75">
        <f t="shared" ref="I10118:P10118" si="9553">SUM(I7455)</f>
        <v>6000</v>
      </c>
      <c r="J10118" s="75">
        <f t="shared" si="9553"/>
        <v>6000</v>
      </c>
      <c r="K10118" s="75">
        <f t="shared" si="9553"/>
        <v>0</v>
      </c>
      <c r="L10118" s="75">
        <f t="shared" si="9553"/>
        <v>0</v>
      </c>
      <c r="M10118" s="75">
        <f t="shared" si="9553"/>
        <v>0</v>
      </c>
      <c r="N10118" s="75">
        <f t="shared" si="9553"/>
        <v>0</v>
      </c>
      <c r="O10118" s="75">
        <f t="shared" si="9553"/>
        <v>0</v>
      </c>
      <c r="P10118" s="75">
        <f t="shared" si="9553"/>
        <v>0</v>
      </c>
      <c r="Q10118" s="75">
        <f t="shared" ref="Q10118:R10118" si="9554">SUM(Q7455)</f>
        <v>6000</v>
      </c>
      <c r="R10118" s="75">
        <f t="shared" si="9554"/>
        <v>6000</v>
      </c>
      <c r="S10118" s="75">
        <f t="shared" ref="S10118" si="9555">SUM(S7455)</f>
        <v>5000</v>
      </c>
      <c r="T10118" s="75">
        <f t="shared" ref="T10118:X10118" si="9556">SUM(T7455)</f>
        <v>1000</v>
      </c>
      <c r="U10118" s="75">
        <f t="shared" si="9556"/>
        <v>500</v>
      </c>
      <c r="V10118" s="75">
        <f t="shared" si="9556"/>
        <v>500</v>
      </c>
      <c r="W10118" s="75">
        <f t="shared" si="9556"/>
        <v>0</v>
      </c>
      <c r="X10118" s="75">
        <f t="shared" si="9556"/>
        <v>6000</v>
      </c>
      <c r="Y10118" s="238">
        <f t="shared" si="9463"/>
        <v>100</v>
      </c>
    </row>
    <row r="10119" spans="1:25" s="76" customFormat="1">
      <c r="A10119" s="250" t="s">
        <v>2736</v>
      </c>
      <c r="B10119" s="250"/>
      <c r="C10119" s="250"/>
      <c r="D10119" s="250"/>
      <c r="E10119" s="250"/>
      <c r="F10119" s="250"/>
      <c r="G10119" s="250"/>
      <c r="H10119" s="250"/>
      <c r="I10119" s="75">
        <f t="shared" ref="I10119:P10119" si="9557">SUM(I7504)</f>
        <v>2000</v>
      </c>
      <c r="J10119" s="75">
        <f t="shared" si="9557"/>
        <v>2000</v>
      </c>
      <c r="K10119" s="75">
        <f t="shared" si="9557"/>
        <v>0</v>
      </c>
      <c r="L10119" s="75">
        <f t="shared" si="9557"/>
        <v>0</v>
      </c>
      <c r="M10119" s="75">
        <f t="shared" si="9557"/>
        <v>0</v>
      </c>
      <c r="N10119" s="75">
        <f t="shared" si="9557"/>
        <v>0</v>
      </c>
      <c r="O10119" s="75">
        <f t="shared" si="9557"/>
        <v>0</v>
      </c>
      <c r="P10119" s="75">
        <f t="shared" si="9557"/>
        <v>0</v>
      </c>
      <c r="Q10119" s="75">
        <f t="shared" ref="Q10119:R10119" si="9558">SUM(Q7504)</f>
        <v>5000</v>
      </c>
      <c r="R10119" s="75">
        <f t="shared" si="9558"/>
        <v>5000</v>
      </c>
      <c r="S10119" s="75">
        <f t="shared" ref="S10119" si="9559">SUM(S7504)</f>
        <v>5000</v>
      </c>
      <c r="T10119" s="75">
        <f t="shared" ref="T10119:X10119" si="9560">SUM(T7504)</f>
        <v>0</v>
      </c>
      <c r="U10119" s="75">
        <f t="shared" si="9560"/>
        <v>0</v>
      </c>
      <c r="V10119" s="75">
        <f t="shared" si="9560"/>
        <v>0</v>
      </c>
      <c r="W10119" s="75">
        <f t="shared" si="9560"/>
        <v>0</v>
      </c>
      <c r="X10119" s="75">
        <f t="shared" si="9560"/>
        <v>5000</v>
      </c>
      <c r="Y10119" s="238">
        <f t="shared" si="9463"/>
        <v>100</v>
      </c>
    </row>
    <row r="10120" spans="1:25" s="76" customFormat="1">
      <c r="A10120" s="250" t="s">
        <v>2792</v>
      </c>
      <c r="B10120" s="250"/>
      <c r="C10120" s="250"/>
      <c r="D10120" s="250"/>
      <c r="E10120" s="250"/>
      <c r="F10120" s="250"/>
      <c r="G10120" s="250"/>
      <c r="H10120" s="250"/>
      <c r="I10120" s="75"/>
      <c r="J10120" s="75"/>
      <c r="K10120" s="75"/>
      <c r="L10120" s="75"/>
      <c r="M10120" s="75"/>
      <c r="N10120" s="75"/>
      <c r="O10120" s="75"/>
      <c r="P10120" s="75"/>
      <c r="Q10120" s="75">
        <v>0</v>
      </c>
      <c r="R10120" s="75"/>
      <c r="S10120" s="75"/>
      <c r="T10120" s="75"/>
      <c r="U10120" s="75"/>
      <c r="V10120" s="75"/>
      <c r="W10120" s="75"/>
      <c r="X10120" s="75"/>
      <c r="Y10120" s="238">
        <f t="shared" si="9463"/>
        <v>0</v>
      </c>
    </row>
    <row r="10121" spans="1:25" s="76" customFormat="1">
      <c r="A10121" s="250" t="s">
        <v>2737</v>
      </c>
      <c r="B10121" s="250"/>
      <c r="C10121" s="250"/>
      <c r="D10121" s="250"/>
      <c r="E10121" s="250"/>
      <c r="F10121" s="250"/>
      <c r="G10121" s="250"/>
      <c r="H10121" s="250"/>
      <c r="I10121" s="75">
        <f t="shared" ref="I10121:P10121" si="9561">SUM(I7654)</f>
        <v>30700</v>
      </c>
      <c r="J10121" s="75">
        <f t="shared" si="9561"/>
        <v>700</v>
      </c>
      <c r="K10121" s="75">
        <f t="shared" si="9561"/>
        <v>30000</v>
      </c>
      <c r="L10121" s="75">
        <f t="shared" si="9561"/>
        <v>25000</v>
      </c>
      <c r="M10121" s="75">
        <f t="shared" si="9561"/>
        <v>0</v>
      </c>
      <c r="N10121" s="75">
        <f t="shared" si="9561"/>
        <v>5000</v>
      </c>
      <c r="O10121" s="75">
        <f t="shared" si="9561"/>
        <v>0</v>
      </c>
      <c r="P10121" s="75">
        <f t="shared" si="9561"/>
        <v>0</v>
      </c>
      <c r="Q10121" s="75">
        <f t="shared" ref="Q10121:R10121" si="9562">SUM(Q7654)</f>
        <v>92700</v>
      </c>
      <c r="R10121" s="75">
        <f t="shared" si="9562"/>
        <v>700</v>
      </c>
      <c r="S10121" s="75">
        <f t="shared" ref="S10121" si="9563">SUM(S7654)</f>
        <v>528</v>
      </c>
      <c r="T10121" s="75">
        <f t="shared" ref="T10121:X10121" si="9564">SUM(T7654)</f>
        <v>172</v>
      </c>
      <c r="U10121" s="75">
        <f t="shared" si="9564"/>
        <v>58</v>
      </c>
      <c r="V10121" s="75">
        <f t="shared" si="9564"/>
        <v>58</v>
      </c>
      <c r="W10121" s="75">
        <f t="shared" si="9564"/>
        <v>56</v>
      </c>
      <c r="X10121" s="75">
        <f t="shared" si="9564"/>
        <v>700</v>
      </c>
      <c r="Y10121" s="238">
        <f t="shared" si="9463"/>
        <v>100</v>
      </c>
    </row>
    <row r="10122" spans="1:25" s="76" customFormat="1">
      <c r="A10122" s="250" t="s">
        <v>2784</v>
      </c>
      <c r="B10122" s="250"/>
      <c r="C10122" s="250"/>
      <c r="D10122" s="250"/>
      <c r="E10122" s="250"/>
      <c r="F10122" s="250"/>
      <c r="G10122" s="250"/>
      <c r="H10122" s="250"/>
      <c r="I10122" s="75">
        <f t="shared" ref="I10122:P10122" si="9565">SUM(I7706)</f>
        <v>1000</v>
      </c>
      <c r="J10122" s="75">
        <f t="shared" si="9565"/>
        <v>1000</v>
      </c>
      <c r="K10122" s="75">
        <f t="shared" si="9565"/>
        <v>0</v>
      </c>
      <c r="L10122" s="75">
        <f t="shared" si="9565"/>
        <v>0</v>
      </c>
      <c r="M10122" s="75">
        <f t="shared" si="9565"/>
        <v>0</v>
      </c>
      <c r="N10122" s="75">
        <f t="shared" si="9565"/>
        <v>0</v>
      </c>
      <c r="O10122" s="75">
        <f t="shared" si="9565"/>
        <v>0</v>
      </c>
      <c r="P10122" s="75">
        <f t="shared" si="9565"/>
        <v>0</v>
      </c>
      <c r="Q10122" s="75">
        <f t="shared" ref="Q10122:R10122" si="9566">SUM(Q7706)</f>
        <v>200</v>
      </c>
      <c r="R10122" s="75">
        <f t="shared" si="9566"/>
        <v>200</v>
      </c>
      <c r="S10122" s="75">
        <f t="shared" ref="S10122" si="9567">SUM(S7706)</f>
        <v>0</v>
      </c>
      <c r="T10122" s="75">
        <f t="shared" ref="T10122:X10122" si="9568">SUM(T7706)</f>
        <v>200</v>
      </c>
      <c r="U10122" s="75">
        <f t="shared" si="9568"/>
        <v>200</v>
      </c>
      <c r="V10122" s="75">
        <f t="shared" si="9568"/>
        <v>0</v>
      </c>
      <c r="W10122" s="75">
        <f t="shared" si="9568"/>
        <v>0</v>
      </c>
      <c r="X10122" s="75">
        <f t="shared" si="9568"/>
        <v>200</v>
      </c>
      <c r="Y10122" s="238">
        <f t="shared" si="9463"/>
        <v>100</v>
      </c>
    </row>
    <row r="10123" spans="1:25" s="76" customFormat="1">
      <c r="A10123" s="250" t="s">
        <v>2785</v>
      </c>
      <c r="B10123" s="250"/>
      <c r="C10123" s="250"/>
      <c r="D10123" s="250"/>
      <c r="E10123" s="250"/>
      <c r="F10123" s="250"/>
      <c r="G10123" s="250"/>
      <c r="H10123" s="250"/>
      <c r="I10123" s="75">
        <f t="shared" ref="I10123:P10123" si="9569">SUM(I7777)</f>
        <v>1600141</v>
      </c>
      <c r="J10123" s="75">
        <f t="shared" si="9569"/>
        <v>777211</v>
      </c>
      <c r="K10123" s="75">
        <f t="shared" si="9569"/>
        <v>822930</v>
      </c>
      <c r="L10123" s="75">
        <f t="shared" si="9569"/>
        <v>628710</v>
      </c>
      <c r="M10123" s="75">
        <f t="shared" si="9569"/>
        <v>11210</v>
      </c>
      <c r="N10123" s="75">
        <f t="shared" si="9569"/>
        <v>183010</v>
      </c>
      <c r="O10123" s="75">
        <f t="shared" si="9569"/>
        <v>0</v>
      </c>
      <c r="P10123" s="75">
        <f t="shared" si="9569"/>
        <v>0</v>
      </c>
      <c r="Q10123" s="75">
        <f t="shared" ref="Q10123:R10123" si="9570">SUM(Q7777)</f>
        <v>2096227</v>
      </c>
      <c r="R10123" s="75">
        <f t="shared" si="9570"/>
        <v>963290</v>
      </c>
      <c r="S10123" s="75">
        <f t="shared" ref="S10123" si="9571">SUM(S7777)</f>
        <v>681471</v>
      </c>
      <c r="T10123" s="75">
        <f t="shared" ref="T10123:X10123" si="9572">SUM(T7777)</f>
        <v>281818.99</v>
      </c>
      <c r="U10123" s="75">
        <f t="shared" si="9572"/>
        <v>58942.33</v>
      </c>
      <c r="V10123" s="75">
        <f t="shared" si="9572"/>
        <v>183358.33000000002</v>
      </c>
      <c r="W10123" s="75">
        <f t="shared" si="9572"/>
        <v>39518.33</v>
      </c>
      <c r="X10123" s="75">
        <f t="shared" si="9572"/>
        <v>963289.99</v>
      </c>
      <c r="Y10123" s="238">
        <f t="shared" si="9463"/>
        <v>99.999998961891023</v>
      </c>
    </row>
    <row r="10124" spans="1:25" s="68" customFormat="1">
      <c r="A10124" s="251" t="s">
        <v>69</v>
      </c>
      <c r="B10124" s="251"/>
      <c r="C10124" s="251"/>
      <c r="D10124" s="251"/>
      <c r="E10124" s="251"/>
      <c r="F10124" s="251"/>
      <c r="G10124" s="251"/>
      <c r="H10124" s="251"/>
      <c r="I10124" s="77">
        <f t="shared" ref="I10124:P10124" si="9573">SUM(I10078:I10123)</f>
        <v>10788820</v>
      </c>
      <c r="J10124" s="77">
        <f t="shared" si="9573"/>
        <v>3876774</v>
      </c>
      <c r="K10124" s="77">
        <f t="shared" si="9573"/>
        <v>1403696</v>
      </c>
      <c r="L10124" s="77">
        <f t="shared" si="9573"/>
        <v>1122915</v>
      </c>
      <c r="M10124" s="77">
        <f t="shared" si="9573"/>
        <v>16710</v>
      </c>
      <c r="N10124" s="77">
        <f t="shared" si="9573"/>
        <v>264071</v>
      </c>
      <c r="O10124" s="77">
        <f t="shared" si="9573"/>
        <v>5508350</v>
      </c>
      <c r="P10124" s="77">
        <f t="shared" si="9573"/>
        <v>0</v>
      </c>
      <c r="Q10124" s="77">
        <f t="shared" ref="Q10124:R10124" si="9574">SUM(Q10078:Q10123)</f>
        <v>12316945</v>
      </c>
      <c r="R10124" s="77">
        <f t="shared" si="9574"/>
        <v>9604801</v>
      </c>
      <c r="S10124" s="77">
        <f t="shared" ref="S10124" si="9575">SUM(S10078:S10123)</f>
        <v>7390334</v>
      </c>
      <c r="T10124" s="77">
        <f t="shared" ref="T10124:X10124" si="9576">SUM(T10078:T10123)</f>
        <v>2213466.9900000002</v>
      </c>
      <c r="U10124" s="77">
        <f t="shared" si="9576"/>
        <v>821813.33</v>
      </c>
      <c r="V10124" s="77">
        <f t="shared" si="9576"/>
        <v>891973.33000000007</v>
      </c>
      <c r="W10124" s="77">
        <f t="shared" si="9576"/>
        <v>499680.33</v>
      </c>
      <c r="X10124" s="77">
        <f t="shared" si="9576"/>
        <v>9603800.9900000002</v>
      </c>
      <c r="Y10124" s="239">
        <f t="shared" si="9463"/>
        <v>99.989588436033188</v>
      </c>
    </row>
    <row r="10125" spans="1:25" s="68" customFormat="1" ht="15" thickBot="1">
      <c r="A10125" s="270" t="s">
        <v>2750</v>
      </c>
      <c r="B10125" s="270"/>
      <c r="C10125" s="270"/>
      <c r="D10125" s="270"/>
      <c r="E10125" s="270"/>
      <c r="F10125" s="270"/>
      <c r="G10125" s="270"/>
      <c r="H10125" s="270"/>
      <c r="I10125" s="69"/>
      <c r="J10125" s="69"/>
      <c r="K10125" s="69"/>
      <c r="L10125" s="69"/>
      <c r="M10125" s="69"/>
      <c r="N10125" s="69"/>
      <c r="O10125" s="69"/>
      <c r="P10125" s="69"/>
      <c r="Q10125" s="69">
        <v>0</v>
      </c>
      <c r="R10125" s="69"/>
      <c r="S10125" s="69"/>
      <c r="T10125" s="69"/>
      <c r="U10125" s="69"/>
      <c r="V10125" s="69"/>
      <c r="W10125" s="69"/>
      <c r="X10125" s="69"/>
      <c r="Y10125" s="237">
        <v>0</v>
      </c>
    </row>
    <row r="10126" spans="1:25" s="68" customFormat="1" ht="41.4" thickBot="1">
      <c r="A10126" s="271" t="s">
        <v>1</v>
      </c>
      <c r="B10126" s="271"/>
      <c r="C10126" s="271"/>
      <c r="D10126" s="271"/>
      <c r="E10126" s="271"/>
      <c r="F10126" s="271"/>
      <c r="G10126" s="271"/>
      <c r="H10126" s="271"/>
      <c r="I10126" s="1" t="s">
        <v>3093</v>
      </c>
      <c r="J10126" s="1" t="s">
        <v>3130</v>
      </c>
      <c r="K10126" s="1" t="s">
        <v>3</v>
      </c>
      <c r="L10126" s="1" t="s">
        <v>4</v>
      </c>
      <c r="M10126" s="1" t="s">
        <v>5</v>
      </c>
      <c r="N10126" s="1" t="s">
        <v>6</v>
      </c>
      <c r="O10126" s="1" t="s">
        <v>7</v>
      </c>
      <c r="P10126" s="1" t="s">
        <v>8</v>
      </c>
      <c r="Q10126" s="1" t="s">
        <v>3344</v>
      </c>
      <c r="R10126" s="1" t="s">
        <v>3427</v>
      </c>
      <c r="S10126" s="1" t="s">
        <v>3447</v>
      </c>
      <c r="T10126" s="1" t="s">
        <v>3448</v>
      </c>
      <c r="U10126" s="1" t="s">
        <v>3452</v>
      </c>
      <c r="V10126" s="1" t="s">
        <v>3449</v>
      </c>
      <c r="W10126" s="1" t="s">
        <v>3450</v>
      </c>
      <c r="X10126" s="1" t="s">
        <v>3451</v>
      </c>
      <c r="Y10126" s="216" t="s">
        <v>3385</v>
      </c>
    </row>
    <row r="10127" spans="1:25" s="74" customFormat="1">
      <c r="A10127" s="70"/>
      <c r="B10127" s="70"/>
      <c r="C10127" s="70"/>
      <c r="D10127" s="71"/>
      <c r="E10127" s="71"/>
      <c r="F10127" s="72"/>
      <c r="G10127" s="165"/>
      <c r="H10127" s="73" t="s">
        <v>0</v>
      </c>
      <c r="I10127" s="45">
        <v>1</v>
      </c>
      <c r="J10127" s="45">
        <v>3</v>
      </c>
      <c r="K10127" s="45" t="s">
        <v>9</v>
      </c>
      <c r="L10127" s="45">
        <v>5</v>
      </c>
      <c r="M10127" s="45">
        <v>6</v>
      </c>
      <c r="N10127" s="45">
        <v>7</v>
      </c>
      <c r="O10127" s="45">
        <v>8</v>
      </c>
      <c r="P10127" s="45">
        <v>9</v>
      </c>
      <c r="Q10127" s="45">
        <v>1</v>
      </c>
      <c r="R10127" s="45">
        <v>2</v>
      </c>
      <c r="S10127" s="45">
        <v>3</v>
      </c>
      <c r="T10127" s="45" t="s">
        <v>3453</v>
      </c>
      <c r="U10127" s="45">
        <v>5</v>
      </c>
      <c r="V10127" s="45">
        <v>6</v>
      </c>
      <c r="W10127" s="45">
        <v>7</v>
      </c>
      <c r="X10127" s="45" t="s">
        <v>3454</v>
      </c>
      <c r="Y10127" s="276">
        <v>9</v>
      </c>
    </row>
    <row r="10128" spans="1:25" s="76" customFormat="1">
      <c r="A10128" s="272" t="s">
        <v>2699</v>
      </c>
      <c r="B10128" s="272"/>
      <c r="C10128" s="272"/>
      <c r="D10128" s="272"/>
      <c r="E10128" s="272"/>
      <c r="F10128" s="272"/>
      <c r="G10128" s="272"/>
      <c r="H10128" s="272"/>
      <c r="I10128" s="75"/>
      <c r="J10128" s="75"/>
      <c r="K10128" s="75"/>
      <c r="L10128" s="75"/>
      <c r="M10128" s="75"/>
      <c r="N10128" s="75"/>
      <c r="O10128" s="75"/>
      <c r="P10128" s="75"/>
      <c r="Q10128" s="75">
        <v>0</v>
      </c>
      <c r="R10128" s="75"/>
      <c r="S10128" s="75"/>
      <c r="T10128" s="75"/>
      <c r="U10128" s="75"/>
      <c r="V10128" s="75"/>
      <c r="W10128" s="75"/>
      <c r="X10128" s="75"/>
      <c r="Y10128" s="238">
        <f t="shared" ref="Y10128:Y10174" si="9577">IF(R10128=0,0,(X10128/R10128)*100)</f>
        <v>0</v>
      </c>
    </row>
    <row r="10129" spans="1:25" s="76" customFormat="1">
      <c r="A10129" s="250" t="s">
        <v>2700</v>
      </c>
      <c r="B10129" s="250"/>
      <c r="C10129" s="250"/>
      <c r="D10129" s="250"/>
      <c r="E10129" s="250"/>
      <c r="F10129" s="250"/>
      <c r="G10129" s="250"/>
      <c r="H10129" s="250"/>
      <c r="I10129" s="75"/>
      <c r="J10129" s="75"/>
      <c r="K10129" s="75"/>
      <c r="L10129" s="75"/>
      <c r="M10129" s="75"/>
      <c r="N10129" s="75"/>
      <c r="O10129" s="75"/>
      <c r="P10129" s="75"/>
      <c r="Q10129" s="75">
        <v>0</v>
      </c>
      <c r="R10129" s="75"/>
      <c r="S10129" s="75"/>
      <c r="T10129" s="75"/>
      <c r="U10129" s="75"/>
      <c r="V10129" s="75"/>
      <c r="W10129" s="75"/>
      <c r="X10129" s="75"/>
      <c r="Y10129" s="238">
        <f t="shared" si="9577"/>
        <v>0</v>
      </c>
    </row>
    <row r="10130" spans="1:25" s="76" customFormat="1">
      <c r="A10130" s="250" t="s">
        <v>2701</v>
      </c>
      <c r="B10130" s="250"/>
      <c r="C10130" s="250"/>
      <c r="D10130" s="250"/>
      <c r="E10130" s="250"/>
      <c r="F10130" s="250"/>
      <c r="G10130" s="250"/>
      <c r="H10130" s="250"/>
      <c r="I10130" s="75"/>
      <c r="J10130" s="75"/>
      <c r="K10130" s="75"/>
      <c r="L10130" s="75"/>
      <c r="M10130" s="75"/>
      <c r="N10130" s="75"/>
      <c r="O10130" s="75"/>
      <c r="P10130" s="75"/>
      <c r="Q10130" s="75">
        <v>0</v>
      </c>
      <c r="R10130" s="75"/>
      <c r="S10130" s="75"/>
      <c r="T10130" s="75"/>
      <c r="U10130" s="75"/>
      <c r="V10130" s="75"/>
      <c r="W10130" s="75"/>
      <c r="X10130" s="75"/>
      <c r="Y10130" s="238">
        <f t="shared" si="9577"/>
        <v>0</v>
      </c>
    </row>
    <row r="10131" spans="1:25" s="76" customFormat="1">
      <c r="A10131" s="250" t="s">
        <v>2702</v>
      </c>
      <c r="B10131" s="250"/>
      <c r="C10131" s="250"/>
      <c r="D10131" s="250"/>
      <c r="E10131" s="250"/>
      <c r="F10131" s="250"/>
      <c r="G10131" s="250"/>
      <c r="H10131" s="250"/>
      <c r="I10131" s="75"/>
      <c r="J10131" s="75"/>
      <c r="K10131" s="75"/>
      <c r="L10131" s="75"/>
      <c r="M10131" s="75"/>
      <c r="N10131" s="75"/>
      <c r="O10131" s="75"/>
      <c r="P10131" s="75"/>
      <c r="Q10131" s="75">
        <v>0</v>
      </c>
      <c r="R10131" s="75"/>
      <c r="S10131" s="75"/>
      <c r="T10131" s="75"/>
      <c r="U10131" s="75"/>
      <c r="V10131" s="75"/>
      <c r="W10131" s="75"/>
      <c r="X10131" s="75"/>
      <c r="Y10131" s="238">
        <f t="shared" si="9577"/>
        <v>0</v>
      </c>
    </row>
    <row r="10132" spans="1:25" s="76" customFormat="1">
      <c r="A10132" s="250" t="s">
        <v>2703</v>
      </c>
      <c r="B10132" s="250"/>
      <c r="C10132" s="250"/>
      <c r="D10132" s="250"/>
      <c r="E10132" s="250"/>
      <c r="F10132" s="250"/>
      <c r="G10132" s="250"/>
      <c r="H10132" s="250"/>
      <c r="I10132" s="75"/>
      <c r="J10132" s="75"/>
      <c r="K10132" s="75"/>
      <c r="L10132" s="75"/>
      <c r="M10132" s="75"/>
      <c r="N10132" s="75"/>
      <c r="O10132" s="75"/>
      <c r="P10132" s="75"/>
      <c r="Q10132" s="75">
        <v>0</v>
      </c>
      <c r="R10132" s="75"/>
      <c r="S10132" s="75"/>
      <c r="T10132" s="75"/>
      <c r="U10132" s="75"/>
      <c r="V10132" s="75"/>
      <c r="W10132" s="75"/>
      <c r="X10132" s="75"/>
      <c r="Y10132" s="238">
        <f t="shared" si="9577"/>
        <v>0</v>
      </c>
    </row>
    <row r="10133" spans="1:25" s="76" customFormat="1">
      <c r="A10133" s="250" t="s">
        <v>2704</v>
      </c>
      <c r="B10133" s="250"/>
      <c r="C10133" s="250"/>
      <c r="D10133" s="250"/>
      <c r="E10133" s="250"/>
      <c r="F10133" s="250"/>
      <c r="G10133" s="250"/>
      <c r="H10133" s="250"/>
      <c r="I10133" s="75"/>
      <c r="J10133" s="75"/>
      <c r="K10133" s="75"/>
      <c r="L10133" s="75"/>
      <c r="M10133" s="75"/>
      <c r="N10133" s="75"/>
      <c r="O10133" s="75"/>
      <c r="P10133" s="75"/>
      <c r="Q10133" s="75">
        <v>0</v>
      </c>
      <c r="R10133" s="75"/>
      <c r="S10133" s="75"/>
      <c r="T10133" s="75"/>
      <c r="U10133" s="75"/>
      <c r="V10133" s="75"/>
      <c r="W10133" s="75"/>
      <c r="X10133" s="75"/>
      <c r="Y10133" s="238">
        <f t="shared" si="9577"/>
        <v>0</v>
      </c>
    </row>
    <row r="10134" spans="1:25" s="76" customFormat="1">
      <c r="A10134" s="250" t="s">
        <v>2705</v>
      </c>
      <c r="B10134" s="250"/>
      <c r="C10134" s="250"/>
      <c r="D10134" s="250"/>
      <c r="E10134" s="250"/>
      <c r="F10134" s="250"/>
      <c r="G10134" s="250"/>
      <c r="H10134" s="250"/>
      <c r="I10134" s="75"/>
      <c r="J10134" s="75"/>
      <c r="K10134" s="75"/>
      <c r="L10134" s="75"/>
      <c r="M10134" s="75"/>
      <c r="N10134" s="75"/>
      <c r="O10134" s="75"/>
      <c r="P10134" s="75"/>
      <c r="Q10134" s="75">
        <v>0</v>
      </c>
      <c r="R10134" s="75"/>
      <c r="S10134" s="75"/>
      <c r="T10134" s="75"/>
      <c r="U10134" s="75"/>
      <c r="V10134" s="75"/>
      <c r="W10134" s="75"/>
      <c r="X10134" s="75"/>
      <c r="Y10134" s="238">
        <f t="shared" si="9577"/>
        <v>0</v>
      </c>
    </row>
    <row r="10135" spans="1:25" s="76" customFormat="1">
      <c r="A10135" s="250" t="s">
        <v>2706</v>
      </c>
      <c r="B10135" s="250"/>
      <c r="C10135" s="250"/>
      <c r="D10135" s="250"/>
      <c r="E10135" s="250"/>
      <c r="F10135" s="250"/>
      <c r="G10135" s="250"/>
      <c r="H10135" s="250"/>
      <c r="I10135" s="75"/>
      <c r="J10135" s="75"/>
      <c r="K10135" s="75"/>
      <c r="L10135" s="75"/>
      <c r="M10135" s="75"/>
      <c r="N10135" s="75"/>
      <c r="O10135" s="75"/>
      <c r="P10135" s="75"/>
      <c r="Q10135" s="75">
        <v>0</v>
      </c>
      <c r="R10135" s="75"/>
      <c r="S10135" s="75"/>
      <c r="T10135" s="75"/>
      <c r="U10135" s="75"/>
      <c r="V10135" s="75"/>
      <c r="W10135" s="75"/>
      <c r="X10135" s="75"/>
      <c r="Y10135" s="238">
        <f t="shared" si="9577"/>
        <v>0</v>
      </c>
    </row>
    <row r="10136" spans="1:25" s="76" customFormat="1">
      <c r="A10136" s="250" t="s">
        <v>2707</v>
      </c>
      <c r="B10136" s="250"/>
      <c r="C10136" s="250"/>
      <c r="D10136" s="250"/>
      <c r="E10136" s="250"/>
      <c r="F10136" s="250"/>
      <c r="G10136" s="250"/>
      <c r="H10136" s="250"/>
      <c r="I10136" s="75"/>
      <c r="J10136" s="75"/>
      <c r="K10136" s="75"/>
      <c r="L10136" s="75"/>
      <c r="M10136" s="75"/>
      <c r="N10136" s="75"/>
      <c r="O10136" s="75"/>
      <c r="P10136" s="75"/>
      <c r="Q10136" s="75">
        <v>0</v>
      </c>
      <c r="R10136" s="75"/>
      <c r="S10136" s="75"/>
      <c r="T10136" s="75"/>
      <c r="U10136" s="75"/>
      <c r="V10136" s="75"/>
      <c r="W10136" s="75"/>
      <c r="X10136" s="75"/>
      <c r="Y10136" s="238">
        <f t="shared" si="9577"/>
        <v>0</v>
      </c>
    </row>
    <row r="10137" spans="1:25" s="76" customFormat="1">
      <c r="A10137" s="250" t="s">
        <v>2708</v>
      </c>
      <c r="B10137" s="250"/>
      <c r="C10137" s="250"/>
      <c r="D10137" s="250"/>
      <c r="E10137" s="250"/>
      <c r="F10137" s="250"/>
      <c r="G10137" s="250"/>
      <c r="H10137" s="250"/>
      <c r="I10137" s="75"/>
      <c r="J10137" s="75"/>
      <c r="K10137" s="75"/>
      <c r="L10137" s="75"/>
      <c r="M10137" s="75"/>
      <c r="N10137" s="75"/>
      <c r="O10137" s="75"/>
      <c r="P10137" s="75"/>
      <c r="Q10137" s="75">
        <v>0</v>
      </c>
      <c r="R10137" s="75"/>
      <c r="S10137" s="75"/>
      <c r="T10137" s="75"/>
      <c r="U10137" s="75"/>
      <c r="V10137" s="75"/>
      <c r="W10137" s="75"/>
      <c r="X10137" s="75"/>
      <c r="Y10137" s="238">
        <f t="shared" si="9577"/>
        <v>0</v>
      </c>
    </row>
    <row r="10138" spans="1:25" s="76" customFormat="1">
      <c r="A10138" s="250" t="s">
        <v>2709</v>
      </c>
      <c r="B10138" s="250"/>
      <c r="C10138" s="250"/>
      <c r="D10138" s="250"/>
      <c r="E10138" s="250"/>
      <c r="F10138" s="250"/>
      <c r="G10138" s="250"/>
      <c r="H10138" s="250"/>
      <c r="I10138" s="75"/>
      <c r="J10138" s="75"/>
      <c r="K10138" s="75"/>
      <c r="L10138" s="75"/>
      <c r="M10138" s="75"/>
      <c r="N10138" s="75"/>
      <c r="O10138" s="75"/>
      <c r="P10138" s="75"/>
      <c r="Q10138" s="75">
        <v>0</v>
      </c>
      <c r="R10138" s="75"/>
      <c r="S10138" s="75"/>
      <c r="T10138" s="75"/>
      <c r="U10138" s="75"/>
      <c r="V10138" s="75"/>
      <c r="W10138" s="75"/>
      <c r="X10138" s="75"/>
      <c r="Y10138" s="238">
        <f t="shared" si="9577"/>
        <v>0</v>
      </c>
    </row>
    <row r="10139" spans="1:25" s="76" customFormat="1">
      <c r="A10139" s="250" t="s">
        <v>2710</v>
      </c>
      <c r="B10139" s="250"/>
      <c r="C10139" s="250"/>
      <c r="D10139" s="250"/>
      <c r="E10139" s="250"/>
      <c r="F10139" s="250"/>
      <c r="G10139" s="250"/>
      <c r="H10139" s="250"/>
      <c r="I10139" s="75">
        <f t="shared" ref="I10139:P10139" si="9578">SUM(I486)</f>
        <v>15000</v>
      </c>
      <c r="J10139" s="75">
        <f t="shared" si="9578"/>
        <v>15000</v>
      </c>
      <c r="K10139" s="75">
        <f t="shared" si="9578"/>
        <v>0</v>
      </c>
      <c r="L10139" s="75">
        <f t="shared" si="9578"/>
        <v>0</v>
      </c>
      <c r="M10139" s="75">
        <f t="shared" si="9578"/>
        <v>0</v>
      </c>
      <c r="N10139" s="75">
        <f t="shared" si="9578"/>
        <v>0</v>
      </c>
      <c r="O10139" s="75">
        <f t="shared" si="9578"/>
        <v>0</v>
      </c>
      <c r="P10139" s="75">
        <f t="shared" si="9578"/>
        <v>0</v>
      </c>
      <c r="Q10139" s="75">
        <f t="shared" ref="Q10139:R10139" si="9579">SUM(Q486)</f>
        <v>15000</v>
      </c>
      <c r="R10139" s="75">
        <f t="shared" si="9579"/>
        <v>15000</v>
      </c>
      <c r="S10139" s="75">
        <f t="shared" ref="S10139" si="9580">SUM(S486)</f>
        <v>14800</v>
      </c>
      <c r="T10139" s="75">
        <f t="shared" ref="T10139:X10139" si="9581">SUM(T486)</f>
        <v>200</v>
      </c>
      <c r="U10139" s="75">
        <f t="shared" si="9581"/>
        <v>200</v>
      </c>
      <c r="V10139" s="75">
        <f t="shared" si="9581"/>
        <v>0</v>
      </c>
      <c r="W10139" s="75">
        <f t="shared" si="9581"/>
        <v>0</v>
      </c>
      <c r="X10139" s="75">
        <f t="shared" si="9581"/>
        <v>15000</v>
      </c>
      <c r="Y10139" s="238">
        <f t="shared" si="9577"/>
        <v>100</v>
      </c>
    </row>
    <row r="10140" spans="1:25" s="76" customFormat="1">
      <c r="A10140" s="250" t="s">
        <v>2711</v>
      </c>
      <c r="B10140" s="250"/>
      <c r="C10140" s="250"/>
      <c r="D10140" s="250"/>
      <c r="E10140" s="250"/>
      <c r="F10140" s="250"/>
      <c r="G10140" s="250"/>
      <c r="H10140" s="250"/>
      <c r="I10140" s="75">
        <f t="shared" ref="I10140:P10140" si="9582">SUM(I531)</f>
        <v>34600</v>
      </c>
      <c r="J10140" s="75">
        <f t="shared" si="9582"/>
        <v>34600</v>
      </c>
      <c r="K10140" s="75">
        <f t="shared" si="9582"/>
        <v>0</v>
      </c>
      <c r="L10140" s="75">
        <f t="shared" si="9582"/>
        <v>0</v>
      </c>
      <c r="M10140" s="75">
        <f t="shared" si="9582"/>
        <v>0</v>
      </c>
      <c r="N10140" s="75">
        <f t="shared" si="9582"/>
        <v>0</v>
      </c>
      <c r="O10140" s="75">
        <f t="shared" si="9582"/>
        <v>0</v>
      </c>
      <c r="P10140" s="75">
        <f t="shared" si="9582"/>
        <v>0</v>
      </c>
      <c r="Q10140" s="75">
        <f t="shared" ref="Q10140:R10140" si="9583">SUM(Q531)</f>
        <v>34600</v>
      </c>
      <c r="R10140" s="75">
        <f t="shared" si="9583"/>
        <v>34600</v>
      </c>
      <c r="S10140" s="75">
        <f t="shared" ref="S10140" si="9584">SUM(S531)</f>
        <v>24000</v>
      </c>
      <c r="T10140" s="75">
        <f t="shared" ref="T10140:X10140" si="9585">SUM(T531)</f>
        <v>10600</v>
      </c>
      <c r="U10140" s="75">
        <f t="shared" si="9585"/>
        <v>0</v>
      </c>
      <c r="V10140" s="75">
        <f t="shared" si="9585"/>
        <v>2600</v>
      </c>
      <c r="W10140" s="75">
        <f t="shared" si="9585"/>
        <v>8000</v>
      </c>
      <c r="X10140" s="75">
        <f t="shared" si="9585"/>
        <v>34600</v>
      </c>
      <c r="Y10140" s="238">
        <f t="shared" si="9577"/>
        <v>100</v>
      </c>
    </row>
    <row r="10141" spans="1:25" s="76" customFormat="1">
      <c r="A10141" s="250" t="s">
        <v>2712</v>
      </c>
      <c r="B10141" s="250"/>
      <c r="C10141" s="250"/>
      <c r="D10141" s="250"/>
      <c r="E10141" s="250"/>
      <c r="F10141" s="250"/>
      <c r="G10141" s="250"/>
      <c r="H10141" s="250"/>
      <c r="I10141" s="75">
        <f t="shared" ref="I10141:P10141" si="9586">SUM(I578)</f>
        <v>12000</v>
      </c>
      <c r="J10141" s="75">
        <f t="shared" si="9586"/>
        <v>12000</v>
      </c>
      <c r="K10141" s="75">
        <f t="shared" si="9586"/>
        <v>0</v>
      </c>
      <c r="L10141" s="75">
        <f t="shared" si="9586"/>
        <v>0</v>
      </c>
      <c r="M10141" s="75">
        <f t="shared" si="9586"/>
        <v>0</v>
      </c>
      <c r="N10141" s="75">
        <f t="shared" si="9586"/>
        <v>0</v>
      </c>
      <c r="O10141" s="75">
        <f t="shared" si="9586"/>
        <v>0</v>
      </c>
      <c r="P10141" s="75">
        <f t="shared" si="9586"/>
        <v>0</v>
      </c>
      <c r="Q10141" s="75">
        <f t="shared" ref="Q10141:R10141" si="9587">SUM(Q578)</f>
        <v>9000</v>
      </c>
      <c r="R10141" s="75">
        <f t="shared" si="9587"/>
        <v>9000</v>
      </c>
      <c r="S10141" s="75">
        <f t="shared" ref="S10141" si="9588">SUM(S578)</f>
        <v>9000</v>
      </c>
      <c r="T10141" s="75">
        <f t="shared" ref="T10141:X10141" si="9589">SUM(T578)</f>
        <v>0</v>
      </c>
      <c r="U10141" s="75">
        <f t="shared" si="9589"/>
        <v>0</v>
      </c>
      <c r="V10141" s="75">
        <f t="shared" si="9589"/>
        <v>0</v>
      </c>
      <c r="W10141" s="75">
        <f t="shared" si="9589"/>
        <v>0</v>
      </c>
      <c r="X10141" s="75">
        <f t="shared" si="9589"/>
        <v>9000</v>
      </c>
      <c r="Y10141" s="238">
        <f t="shared" si="9577"/>
        <v>100</v>
      </c>
    </row>
    <row r="10142" spans="1:25" s="76" customFormat="1">
      <c r="A10142" s="250" t="s">
        <v>2713</v>
      </c>
      <c r="B10142" s="250"/>
      <c r="C10142" s="250"/>
      <c r="D10142" s="250"/>
      <c r="E10142" s="250"/>
      <c r="F10142" s="250"/>
      <c r="G10142" s="250"/>
      <c r="H10142" s="250"/>
      <c r="I10142" s="75">
        <f t="shared" ref="I10142:P10142" si="9590">SUM(I625)</f>
        <v>1600</v>
      </c>
      <c r="J10142" s="75">
        <f t="shared" si="9590"/>
        <v>1600</v>
      </c>
      <c r="K10142" s="75">
        <f t="shared" si="9590"/>
        <v>0</v>
      </c>
      <c r="L10142" s="75">
        <f t="shared" si="9590"/>
        <v>0</v>
      </c>
      <c r="M10142" s="75">
        <f t="shared" si="9590"/>
        <v>0</v>
      </c>
      <c r="N10142" s="75">
        <f t="shared" si="9590"/>
        <v>0</v>
      </c>
      <c r="O10142" s="75">
        <f t="shared" si="9590"/>
        <v>0</v>
      </c>
      <c r="P10142" s="75">
        <f t="shared" si="9590"/>
        <v>0</v>
      </c>
      <c r="Q10142" s="75">
        <f t="shared" ref="Q10142:R10142" si="9591">SUM(Q625)</f>
        <v>1600</v>
      </c>
      <c r="R10142" s="75">
        <f t="shared" si="9591"/>
        <v>1600</v>
      </c>
      <c r="S10142" s="75">
        <f t="shared" ref="S10142" si="9592">SUM(S625)</f>
        <v>1020</v>
      </c>
      <c r="T10142" s="75">
        <f t="shared" ref="T10142:X10142" si="9593">SUM(T625)</f>
        <v>580</v>
      </c>
      <c r="U10142" s="75">
        <f t="shared" si="9593"/>
        <v>420</v>
      </c>
      <c r="V10142" s="75">
        <f t="shared" si="9593"/>
        <v>80</v>
      </c>
      <c r="W10142" s="75">
        <f t="shared" si="9593"/>
        <v>80</v>
      </c>
      <c r="X10142" s="75">
        <f t="shared" si="9593"/>
        <v>1600</v>
      </c>
      <c r="Y10142" s="238">
        <f t="shared" si="9577"/>
        <v>100</v>
      </c>
    </row>
    <row r="10143" spans="1:25" s="76" customFormat="1">
      <c r="A10143" s="250" t="s">
        <v>2714</v>
      </c>
      <c r="B10143" s="250"/>
      <c r="C10143" s="250"/>
      <c r="D10143" s="250"/>
      <c r="E10143" s="250"/>
      <c r="F10143" s="250"/>
      <c r="G10143" s="250"/>
      <c r="H10143" s="250"/>
      <c r="I10143" s="75">
        <f t="shared" ref="I10143:P10143" si="9594">SUM(I673)</f>
        <v>90000</v>
      </c>
      <c r="J10143" s="75">
        <f t="shared" si="9594"/>
        <v>90000</v>
      </c>
      <c r="K10143" s="75">
        <f t="shared" si="9594"/>
        <v>0</v>
      </c>
      <c r="L10143" s="75">
        <f t="shared" si="9594"/>
        <v>0</v>
      </c>
      <c r="M10143" s="75">
        <f t="shared" si="9594"/>
        <v>0</v>
      </c>
      <c r="N10143" s="75">
        <f t="shared" si="9594"/>
        <v>0</v>
      </c>
      <c r="O10143" s="75">
        <f t="shared" si="9594"/>
        <v>0</v>
      </c>
      <c r="P10143" s="75">
        <f t="shared" si="9594"/>
        <v>0</v>
      </c>
      <c r="Q10143" s="75">
        <f t="shared" ref="Q10143:R10143" si="9595">SUM(Q673)</f>
        <v>60300</v>
      </c>
      <c r="R10143" s="75">
        <f t="shared" si="9595"/>
        <v>60300</v>
      </c>
      <c r="S10143" s="75">
        <f t="shared" ref="S10143" si="9596">SUM(S673)</f>
        <v>60300</v>
      </c>
      <c r="T10143" s="75">
        <f t="shared" ref="T10143:X10143" si="9597">SUM(T673)</f>
        <v>0</v>
      </c>
      <c r="U10143" s="75">
        <f t="shared" si="9597"/>
        <v>0</v>
      </c>
      <c r="V10143" s="75">
        <f t="shared" si="9597"/>
        <v>0</v>
      </c>
      <c r="W10143" s="75">
        <f t="shared" si="9597"/>
        <v>0</v>
      </c>
      <c r="X10143" s="75">
        <f t="shared" si="9597"/>
        <v>60300</v>
      </c>
      <c r="Y10143" s="238">
        <f t="shared" si="9577"/>
        <v>100</v>
      </c>
    </row>
    <row r="10144" spans="1:25" s="76" customFormat="1">
      <c r="A10144" s="250" t="s">
        <v>2689</v>
      </c>
      <c r="B10144" s="250"/>
      <c r="C10144" s="250"/>
      <c r="D10144" s="250"/>
      <c r="E10144" s="250"/>
      <c r="F10144" s="250"/>
      <c r="G10144" s="250"/>
      <c r="H10144" s="250"/>
      <c r="I10144" s="75">
        <f t="shared" ref="I10144:P10144" si="9598">SUM(I761)</f>
        <v>10000</v>
      </c>
      <c r="J10144" s="75">
        <f t="shared" si="9598"/>
        <v>6000</v>
      </c>
      <c r="K10144" s="75">
        <f t="shared" si="9598"/>
        <v>4000</v>
      </c>
      <c r="L10144" s="75">
        <f t="shared" si="9598"/>
        <v>4000</v>
      </c>
      <c r="M10144" s="75">
        <f t="shared" si="9598"/>
        <v>0</v>
      </c>
      <c r="N10144" s="75">
        <f t="shared" si="9598"/>
        <v>0</v>
      </c>
      <c r="O10144" s="75">
        <f t="shared" si="9598"/>
        <v>0</v>
      </c>
      <c r="P10144" s="75">
        <f t="shared" si="9598"/>
        <v>0</v>
      </c>
      <c r="Q10144" s="75">
        <f t="shared" ref="Q10144:R10144" si="9599">SUM(Q761)</f>
        <v>10000</v>
      </c>
      <c r="R10144" s="75">
        <f t="shared" si="9599"/>
        <v>6000</v>
      </c>
      <c r="S10144" s="75">
        <f t="shared" ref="S10144" si="9600">SUM(S761)</f>
        <v>5000</v>
      </c>
      <c r="T10144" s="75">
        <f t="shared" ref="T10144:X10144" si="9601">SUM(T761)</f>
        <v>1000</v>
      </c>
      <c r="U10144" s="75">
        <f t="shared" si="9601"/>
        <v>0</v>
      </c>
      <c r="V10144" s="75">
        <f t="shared" si="9601"/>
        <v>0</v>
      </c>
      <c r="W10144" s="75">
        <f t="shared" si="9601"/>
        <v>1000</v>
      </c>
      <c r="X10144" s="75">
        <f t="shared" si="9601"/>
        <v>6000</v>
      </c>
      <c r="Y10144" s="238">
        <f t="shared" si="9577"/>
        <v>100</v>
      </c>
    </row>
    <row r="10145" spans="1:25" s="76" customFormat="1">
      <c r="A10145" s="250" t="s">
        <v>2715</v>
      </c>
      <c r="B10145" s="250"/>
      <c r="C10145" s="250"/>
      <c r="D10145" s="250"/>
      <c r="E10145" s="250"/>
      <c r="F10145" s="250"/>
      <c r="G10145" s="250"/>
      <c r="H10145" s="250"/>
      <c r="I10145" s="75">
        <f t="shared" ref="I10145:P10145" si="9602">SUM(I830)</f>
        <v>100</v>
      </c>
      <c r="J10145" s="75">
        <f t="shared" si="9602"/>
        <v>100</v>
      </c>
      <c r="K10145" s="75">
        <f t="shared" si="9602"/>
        <v>0</v>
      </c>
      <c r="L10145" s="75">
        <f t="shared" si="9602"/>
        <v>0</v>
      </c>
      <c r="M10145" s="75">
        <f t="shared" si="9602"/>
        <v>0</v>
      </c>
      <c r="N10145" s="75">
        <f t="shared" si="9602"/>
        <v>0</v>
      </c>
      <c r="O10145" s="75">
        <f t="shared" si="9602"/>
        <v>0</v>
      </c>
      <c r="P10145" s="75">
        <f t="shared" si="9602"/>
        <v>0</v>
      </c>
      <c r="Q10145" s="75">
        <f t="shared" ref="Q10145:R10145" si="9603">SUM(Q830)</f>
        <v>10100</v>
      </c>
      <c r="R10145" s="75">
        <f t="shared" si="9603"/>
        <v>10100</v>
      </c>
      <c r="S10145" s="75">
        <f t="shared" ref="S10145" si="9604">SUM(S830)</f>
        <v>10100</v>
      </c>
      <c r="T10145" s="75">
        <f t="shared" ref="T10145:X10145" si="9605">SUM(T830)</f>
        <v>0</v>
      </c>
      <c r="U10145" s="75">
        <f t="shared" si="9605"/>
        <v>0</v>
      </c>
      <c r="V10145" s="75">
        <f t="shared" si="9605"/>
        <v>0</v>
      </c>
      <c r="W10145" s="75">
        <f t="shared" si="9605"/>
        <v>0</v>
      </c>
      <c r="X10145" s="75">
        <f t="shared" si="9605"/>
        <v>10100</v>
      </c>
      <c r="Y10145" s="238">
        <f t="shared" si="9577"/>
        <v>100</v>
      </c>
    </row>
    <row r="10146" spans="1:25" s="76" customFormat="1">
      <c r="A10146" s="250" t="s">
        <v>2716</v>
      </c>
      <c r="B10146" s="250"/>
      <c r="C10146" s="250"/>
      <c r="D10146" s="250"/>
      <c r="E10146" s="250"/>
      <c r="F10146" s="250"/>
      <c r="G10146" s="250"/>
      <c r="H10146" s="250"/>
      <c r="I10146" s="75">
        <f t="shared" ref="I10146:P10146" si="9606">SUM(I923)</f>
        <v>1000</v>
      </c>
      <c r="J10146" s="75">
        <f t="shared" si="9606"/>
        <v>0</v>
      </c>
      <c r="K10146" s="75">
        <f t="shared" si="9606"/>
        <v>0</v>
      </c>
      <c r="L10146" s="75">
        <f t="shared" si="9606"/>
        <v>0</v>
      </c>
      <c r="M10146" s="75">
        <f t="shared" si="9606"/>
        <v>0</v>
      </c>
      <c r="N10146" s="75">
        <f t="shared" si="9606"/>
        <v>0</v>
      </c>
      <c r="O10146" s="75">
        <f t="shared" si="9606"/>
        <v>1000</v>
      </c>
      <c r="P10146" s="75">
        <f t="shared" si="9606"/>
        <v>0</v>
      </c>
      <c r="Q10146" s="75">
        <f t="shared" ref="Q10146:R10146" si="9607">SUM(Q923)</f>
        <v>1000</v>
      </c>
      <c r="R10146" s="75">
        <f t="shared" si="9607"/>
        <v>1000</v>
      </c>
      <c r="S10146" s="75">
        <f t="shared" ref="S10146" si="9608">SUM(S923)</f>
        <v>1000</v>
      </c>
      <c r="T10146" s="75">
        <f t="shared" ref="T10146:X10146" si="9609">SUM(T923)</f>
        <v>0</v>
      </c>
      <c r="U10146" s="75">
        <f t="shared" si="9609"/>
        <v>0</v>
      </c>
      <c r="V10146" s="75">
        <f t="shared" si="9609"/>
        <v>0</v>
      </c>
      <c r="W10146" s="75">
        <f t="shared" si="9609"/>
        <v>0</v>
      </c>
      <c r="X10146" s="75">
        <f t="shared" si="9609"/>
        <v>1000</v>
      </c>
      <c r="Y10146" s="238">
        <f t="shared" si="9577"/>
        <v>100</v>
      </c>
    </row>
    <row r="10147" spans="1:25" s="76" customFormat="1">
      <c r="A10147" s="250" t="s">
        <v>2717</v>
      </c>
      <c r="B10147" s="250"/>
      <c r="C10147" s="250"/>
      <c r="D10147" s="250"/>
      <c r="E10147" s="250"/>
      <c r="F10147" s="250"/>
      <c r="G10147" s="250"/>
      <c r="H10147" s="250"/>
      <c r="I10147" s="75">
        <f t="shared" ref="I10147:P10147" si="9610">SUM(I990)</f>
        <v>35000</v>
      </c>
      <c r="J10147" s="75">
        <f t="shared" si="9610"/>
        <v>35000</v>
      </c>
      <c r="K10147" s="75">
        <f t="shared" si="9610"/>
        <v>0</v>
      </c>
      <c r="L10147" s="75">
        <f t="shared" si="9610"/>
        <v>0</v>
      </c>
      <c r="M10147" s="75">
        <f t="shared" si="9610"/>
        <v>0</v>
      </c>
      <c r="N10147" s="75">
        <f t="shared" si="9610"/>
        <v>0</v>
      </c>
      <c r="O10147" s="75">
        <f t="shared" si="9610"/>
        <v>0</v>
      </c>
      <c r="P10147" s="75">
        <f t="shared" si="9610"/>
        <v>0</v>
      </c>
      <c r="Q10147" s="75">
        <f t="shared" ref="Q10147:R10147" si="9611">SUM(Q990)</f>
        <v>35000</v>
      </c>
      <c r="R10147" s="75">
        <f t="shared" si="9611"/>
        <v>35000</v>
      </c>
      <c r="S10147" s="75">
        <f t="shared" ref="S10147" si="9612">SUM(S990)</f>
        <v>30500</v>
      </c>
      <c r="T10147" s="75">
        <f t="shared" ref="T10147:X10147" si="9613">SUM(T990)</f>
        <v>4500</v>
      </c>
      <c r="U10147" s="75">
        <f t="shared" si="9613"/>
        <v>1500</v>
      </c>
      <c r="V10147" s="75">
        <f t="shared" si="9613"/>
        <v>3000</v>
      </c>
      <c r="W10147" s="75">
        <f t="shared" si="9613"/>
        <v>0</v>
      </c>
      <c r="X10147" s="75">
        <f t="shared" si="9613"/>
        <v>35000</v>
      </c>
      <c r="Y10147" s="238">
        <f t="shared" si="9577"/>
        <v>100</v>
      </c>
    </row>
    <row r="10148" spans="1:25" s="76" customFormat="1">
      <c r="A10148" s="250" t="s">
        <v>2718</v>
      </c>
      <c r="B10148" s="250"/>
      <c r="C10148" s="250"/>
      <c r="D10148" s="250"/>
      <c r="E10148" s="250"/>
      <c r="F10148" s="250"/>
      <c r="G10148" s="250"/>
      <c r="H10148" s="250"/>
      <c r="I10148" s="75">
        <f t="shared" ref="I10148:P10148" si="9614">SUM(I1060)</f>
        <v>480000</v>
      </c>
      <c r="J10148" s="75">
        <f t="shared" si="9614"/>
        <v>480000</v>
      </c>
      <c r="K10148" s="75">
        <f t="shared" si="9614"/>
        <v>0</v>
      </c>
      <c r="L10148" s="75">
        <f t="shared" si="9614"/>
        <v>0</v>
      </c>
      <c r="M10148" s="75">
        <f t="shared" si="9614"/>
        <v>0</v>
      </c>
      <c r="N10148" s="75">
        <f t="shared" si="9614"/>
        <v>0</v>
      </c>
      <c r="O10148" s="75">
        <f t="shared" si="9614"/>
        <v>0</v>
      </c>
      <c r="P10148" s="75">
        <f t="shared" si="9614"/>
        <v>0</v>
      </c>
      <c r="Q10148" s="75">
        <f t="shared" ref="Q10148:R10148" si="9615">SUM(Q1060)</f>
        <v>480000</v>
      </c>
      <c r="R10148" s="75">
        <f t="shared" si="9615"/>
        <v>480000</v>
      </c>
      <c r="S10148" s="75">
        <f t="shared" ref="S10148" si="9616">SUM(S1060)</f>
        <v>255000</v>
      </c>
      <c r="T10148" s="75">
        <f t="shared" ref="T10148:X10148" si="9617">SUM(T1060)</f>
        <v>225000</v>
      </c>
      <c r="U10148" s="75">
        <f t="shared" si="9617"/>
        <v>5000</v>
      </c>
      <c r="V10148" s="75">
        <f t="shared" si="9617"/>
        <v>5000</v>
      </c>
      <c r="W10148" s="75">
        <f t="shared" si="9617"/>
        <v>215000</v>
      </c>
      <c r="X10148" s="75">
        <f t="shared" si="9617"/>
        <v>480000</v>
      </c>
      <c r="Y10148" s="238">
        <f t="shared" si="9577"/>
        <v>100</v>
      </c>
    </row>
    <row r="10149" spans="1:25" s="76" customFormat="1">
      <c r="A10149" s="250" t="s">
        <v>2719</v>
      </c>
      <c r="B10149" s="250"/>
      <c r="C10149" s="250"/>
      <c r="D10149" s="250"/>
      <c r="E10149" s="250"/>
      <c r="F10149" s="250"/>
      <c r="G10149" s="250"/>
      <c r="H10149" s="250"/>
      <c r="I10149" s="75">
        <f t="shared" ref="I10149:P10149" si="9618">SUM(I1119)</f>
        <v>500</v>
      </c>
      <c r="J10149" s="75">
        <f t="shared" si="9618"/>
        <v>500</v>
      </c>
      <c r="K10149" s="75">
        <f t="shared" si="9618"/>
        <v>0</v>
      </c>
      <c r="L10149" s="75">
        <f t="shared" si="9618"/>
        <v>0</v>
      </c>
      <c r="M10149" s="75">
        <f t="shared" si="9618"/>
        <v>0</v>
      </c>
      <c r="N10149" s="75">
        <f t="shared" si="9618"/>
        <v>0</v>
      </c>
      <c r="O10149" s="75">
        <f t="shared" si="9618"/>
        <v>0</v>
      </c>
      <c r="P10149" s="75">
        <f t="shared" si="9618"/>
        <v>0</v>
      </c>
      <c r="Q10149" s="75">
        <f t="shared" ref="Q10149:R10149" si="9619">SUM(Q1119)</f>
        <v>500</v>
      </c>
      <c r="R10149" s="75">
        <f t="shared" si="9619"/>
        <v>500</v>
      </c>
      <c r="S10149" s="75">
        <f t="shared" ref="S10149" si="9620">SUM(S1119)</f>
        <v>0</v>
      </c>
      <c r="T10149" s="75">
        <f t="shared" ref="T10149:X10149" si="9621">SUM(T1119)</f>
        <v>0</v>
      </c>
      <c r="U10149" s="75">
        <f t="shared" si="9621"/>
        <v>0</v>
      </c>
      <c r="V10149" s="75">
        <f t="shared" si="9621"/>
        <v>0</v>
      </c>
      <c r="W10149" s="75">
        <f t="shared" si="9621"/>
        <v>0</v>
      </c>
      <c r="X10149" s="75">
        <f t="shared" si="9621"/>
        <v>0</v>
      </c>
      <c r="Y10149" s="238">
        <f t="shared" si="9577"/>
        <v>0</v>
      </c>
    </row>
    <row r="10150" spans="1:25" s="76" customFormat="1">
      <c r="A10150" s="250" t="s">
        <v>2720</v>
      </c>
      <c r="B10150" s="250"/>
      <c r="C10150" s="250"/>
      <c r="D10150" s="250"/>
      <c r="E10150" s="250"/>
      <c r="F10150" s="250"/>
      <c r="G10150" s="250"/>
      <c r="H10150" s="250"/>
      <c r="I10150" s="75">
        <f t="shared" ref="I10150:P10150" si="9622">SUM(I1225)</f>
        <v>0</v>
      </c>
      <c r="J10150" s="75">
        <f t="shared" si="9622"/>
        <v>0</v>
      </c>
      <c r="K10150" s="75">
        <f t="shared" si="9622"/>
        <v>0</v>
      </c>
      <c r="L10150" s="75">
        <f t="shared" si="9622"/>
        <v>0</v>
      </c>
      <c r="M10150" s="75">
        <f t="shared" si="9622"/>
        <v>0</v>
      </c>
      <c r="N10150" s="75">
        <f t="shared" si="9622"/>
        <v>0</v>
      </c>
      <c r="O10150" s="75">
        <f t="shared" si="9622"/>
        <v>0</v>
      </c>
      <c r="P10150" s="75">
        <f t="shared" si="9622"/>
        <v>0</v>
      </c>
      <c r="Q10150" s="75">
        <f t="shared" ref="Q10150:R10150" si="9623">SUM(Q1225)</f>
        <v>0</v>
      </c>
      <c r="R10150" s="75">
        <f t="shared" si="9623"/>
        <v>0</v>
      </c>
      <c r="S10150" s="75">
        <f t="shared" ref="S10150" si="9624">SUM(S1225)</f>
        <v>0</v>
      </c>
      <c r="T10150" s="75">
        <f t="shared" ref="T10150:X10150" si="9625">SUM(T1225)</f>
        <v>0</v>
      </c>
      <c r="U10150" s="75">
        <f t="shared" si="9625"/>
        <v>0</v>
      </c>
      <c r="V10150" s="75">
        <f t="shared" si="9625"/>
        <v>0</v>
      </c>
      <c r="W10150" s="75">
        <f t="shared" si="9625"/>
        <v>0</v>
      </c>
      <c r="X10150" s="75">
        <f t="shared" si="9625"/>
        <v>0</v>
      </c>
      <c r="Y10150" s="238">
        <f t="shared" si="9577"/>
        <v>0</v>
      </c>
    </row>
    <row r="10151" spans="1:25" s="76" customFormat="1">
      <c r="A10151" s="250" t="s">
        <v>2692</v>
      </c>
      <c r="B10151" s="250"/>
      <c r="C10151" s="250"/>
      <c r="D10151" s="250"/>
      <c r="E10151" s="250"/>
      <c r="F10151" s="250"/>
      <c r="G10151" s="250"/>
      <c r="H10151" s="250"/>
      <c r="I10151" s="75">
        <f t="shared" ref="I10151:P10151" si="9626">SUM(I1280)</f>
        <v>2000</v>
      </c>
      <c r="J10151" s="75">
        <f t="shared" si="9626"/>
        <v>2000</v>
      </c>
      <c r="K10151" s="75">
        <f t="shared" si="9626"/>
        <v>0</v>
      </c>
      <c r="L10151" s="75">
        <f t="shared" si="9626"/>
        <v>0</v>
      </c>
      <c r="M10151" s="75">
        <f t="shared" si="9626"/>
        <v>0</v>
      </c>
      <c r="N10151" s="75">
        <f t="shared" si="9626"/>
        <v>0</v>
      </c>
      <c r="O10151" s="75">
        <f t="shared" si="9626"/>
        <v>0</v>
      </c>
      <c r="P10151" s="75">
        <f t="shared" si="9626"/>
        <v>0</v>
      </c>
      <c r="Q10151" s="75">
        <f t="shared" ref="Q10151:R10151" si="9627">SUM(Q1280)</f>
        <v>2000</v>
      </c>
      <c r="R10151" s="75">
        <f t="shared" si="9627"/>
        <v>2000</v>
      </c>
      <c r="S10151" s="75">
        <f t="shared" ref="S10151" si="9628">SUM(S1280)</f>
        <v>1200</v>
      </c>
      <c r="T10151" s="75">
        <f t="shared" ref="T10151:X10151" si="9629">SUM(T1280)</f>
        <v>800</v>
      </c>
      <c r="U10151" s="75">
        <f t="shared" si="9629"/>
        <v>800</v>
      </c>
      <c r="V10151" s="75">
        <f t="shared" si="9629"/>
        <v>0</v>
      </c>
      <c r="W10151" s="75">
        <f t="shared" si="9629"/>
        <v>0</v>
      </c>
      <c r="X10151" s="75">
        <f t="shared" si="9629"/>
        <v>2000</v>
      </c>
      <c r="Y10151" s="238">
        <f t="shared" si="9577"/>
        <v>100</v>
      </c>
    </row>
    <row r="10152" spans="1:25" s="76" customFormat="1">
      <c r="A10152" s="250" t="s">
        <v>2721</v>
      </c>
      <c r="B10152" s="250"/>
      <c r="C10152" s="250"/>
      <c r="D10152" s="250"/>
      <c r="E10152" s="250"/>
      <c r="F10152" s="250"/>
      <c r="G10152" s="250"/>
      <c r="H10152" s="250"/>
      <c r="I10152" s="75">
        <f t="shared" ref="I10152:P10152" si="9630">SUM(I1331)</f>
        <v>1620000</v>
      </c>
      <c r="J10152" s="75">
        <f t="shared" si="9630"/>
        <v>1620000</v>
      </c>
      <c r="K10152" s="75">
        <f t="shared" si="9630"/>
        <v>0</v>
      </c>
      <c r="L10152" s="75">
        <f t="shared" si="9630"/>
        <v>0</v>
      </c>
      <c r="M10152" s="75">
        <f t="shared" si="9630"/>
        <v>0</v>
      </c>
      <c r="N10152" s="75">
        <f t="shared" si="9630"/>
        <v>0</v>
      </c>
      <c r="O10152" s="75">
        <f t="shared" si="9630"/>
        <v>0</v>
      </c>
      <c r="P10152" s="75">
        <f t="shared" si="9630"/>
        <v>0</v>
      </c>
      <c r="Q10152" s="75">
        <f t="shared" ref="Q10152:R10152" si="9631">SUM(Q1331)</f>
        <v>1512000</v>
      </c>
      <c r="R10152" s="75">
        <f t="shared" si="9631"/>
        <v>1512000</v>
      </c>
      <c r="S10152" s="75">
        <f t="shared" ref="S10152" si="9632">SUM(S1331)</f>
        <v>1512000</v>
      </c>
      <c r="T10152" s="75">
        <f t="shared" ref="T10152:X10152" si="9633">SUM(T1331)</f>
        <v>0</v>
      </c>
      <c r="U10152" s="75">
        <f t="shared" si="9633"/>
        <v>0</v>
      </c>
      <c r="V10152" s="75">
        <f t="shared" si="9633"/>
        <v>0</v>
      </c>
      <c r="W10152" s="75">
        <f t="shared" si="9633"/>
        <v>0</v>
      </c>
      <c r="X10152" s="75">
        <f t="shared" si="9633"/>
        <v>1512000</v>
      </c>
      <c r="Y10152" s="238">
        <f t="shared" si="9577"/>
        <v>100</v>
      </c>
    </row>
    <row r="10153" spans="1:25" s="76" customFormat="1">
      <c r="A10153" s="250" t="s">
        <v>2722</v>
      </c>
      <c r="B10153" s="250"/>
      <c r="C10153" s="250"/>
      <c r="D10153" s="250"/>
      <c r="E10153" s="250"/>
      <c r="F10153" s="250"/>
      <c r="G10153" s="250"/>
      <c r="H10153" s="250"/>
      <c r="I10153" s="75"/>
      <c r="J10153" s="75"/>
      <c r="K10153" s="75"/>
      <c r="L10153" s="75"/>
      <c r="M10153" s="75"/>
      <c r="N10153" s="75"/>
      <c r="O10153" s="75"/>
      <c r="P10153" s="75"/>
      <c r="Q10153" s="75">
        <v>0</v>
      </c>
      <c r="R10153" s="75"/>
      <c r="S10153" s="75"/>
      <c r="T10153" s="75"/>
      <c r="U10153" s="75"/>
      <c r="V10153" s="75"/>
      <c r="W10153" s="75"/>
      <c r="X10153" s="75"/>
      <c r="Y10153" s="238">
        <f t="shared" si="9577"/>
        <v>0</v>
      </c>
    </row>
    <row r="10154" spans="1:25" s="76" customFormat="1">
      <c r="A10154" s="250" t="s">
        <v>2788</v>
      </c>
      <c r="B10154" s="250"/>
      <c r="C10154" s="250"/>
      <c r="D10154" s="250"/>
      <c r="E10154" s="250"/>
      <c r="F10154" s="250"/>
      <c r="G10154" s="250"/>
      <c r="H10154" s="250"/>
      <c r="I10154" s="75"/>
      <c r="J10154" s="75"/>
      <c r="K10154" s="75"/>
      <c r="L10154" s="75"/>
      <c r="M10154" s="75"/>
      <c r="N10154" s="75"/>
      <c r="O10154" s="75"/>
      <c r="P10154" s="75"/>
      <c r="Q10154" s="75">
        <v>0</v>
      </c>
      <c r="R10154" s="75"/>
      <c r="S10154" s="75"/>
      <c r="T10154" s="75"/>
      <c r="U10154" s="75"/>
      <c r="V10154" s="75"/>
      <c r="W10154" s="75"/>
      <c r="X10154" s="75"/>
      <c r="Y10154" s="238">
        <f t="shared" si="9577"/>
        <v>0</v>
      </c>
    </row>
    <row r="10155" spans="1:25" s="76" customFormat="1">
      <c r="A10155" s="250" t="s">
        <v>2723</v>
      </c>
      <c r="B10155" s="250"/>
      <c r="C10155" s="250"/>
      <c r="D10155" s="250"/>
      <c r="E10155" s="250"/>
      <c r="F10155" s="250"/>
      <c r="G10155" s="250"/>
      <c r="H10155" s="250"/>
      <c r="I10155" s="75">
        <f t="shared" ref="I10155:P10155" si="9634">SUM(I1579)</f>
        <v>35984</v>
      </c>
      <c r="J10155" s="75">
        <f t="shared" si="9634"/>
        <v>4034</v>
      </c>
      <c r="K10155" s="75">
        <f t="shared" si="9634"/>
        <v>31950</v>
      </c>
      <c r="L10155" s="75">
        <f t="shared" si="9634"/>
        <v>25100</v>
      </c>
      <c r="M10155" s="75">
        <f t="shared" si="9634"/>
        <v>5400</v>
      </c>
      <c r="N10155" s="75">
        <f t="shared" si="9634"/>
        <v>1450</v>
      </c>
      <c r="O10155" s="75">
        <f t="shared" si="9634"/>
        <v>0</v>
      </c>
      <c r="P10155" s="75">
        <f t="shared" si="9634"/>
        <v>0</v>
      </c>
      <c r="Q10155" s="75">
        <f t="shared" ref="Q10155:R10155" si="9635">SUM(Q1579)</f>
        <v>31704</v>
      </c>
      <c r="R10155" s="75">
        <f t="shared" si="9635"/>
        <v>4034</v>
      </c>
      <c r="S10155" s="75">
        <f t="shared" ref="S10155" si="9636">SUM(S1579)</f>
        <v>2184</v>
      </c>
      <c r="T10155" s="75">
        <f t="shared" ref="T10155:X10155" si="9637">SUM(T1579)</f>
        <v>1850</v>
      </c>
      <c r="U10155" s="75">
        <f t="shared" si="9637"/>
        <v>1850</v>
      </c>
      <c r="V10155" s="75">
        <f t="shared" si="9637"/>
        <v>0</v>
      </c>
      <c r="W10155" s="75">
        <f t="shared" si="9637"/>
        <v>0</v>
      </c>
      <c r="X10155" s="75">
        <f t="shared" si="9637"/>
        <v>4034</v>
      </c>
      <c r="Y10155" s="238">
        <f t="shared" si="9577"/>
        <v>100</v>
      </c>
    </row>
    <row r="10156" spans="1:25" s="76" customFormat="1">
      <c r="A10156" s="250" t="s">
        <v>2724</v>
      </c>
      <c r="B10156" s="250"/>
      <c r="C10156" s="250"/>
      <c r="D10156" s="250"/>
      <c r="E10156" s="250"/>
      <c r="F10156" s="250"/>
      <c r="G10156" s="250"/>
      <c r="H10156" s="250"/>
      <c r="I10156" s="75">
        <f t="shared" ref="I10156:P10156" si="9638">SUM(I4495)</f>
        <v>89873</v>
      </c>
      <c r="J10156" s="75">
        <f t="shared" si="9638"/>
        <v>32423</v>
      </c>
      <c r="K10156" s="75">
        <f t="shared" si="9638"/>
        <v>57450</v>
      </c>
      <c r="L10156" s="75">
        <f t="shared" si="9638"/>
        <v>57450</v>
      </c>
      <c r="M10156" s="75">
        <f t="shared" si="9638"/>
        <v>0</v>
      </c>
      <c r="N10156" s="75">
        <f t="shared" si="9638"/>
        <v>0</v>
      </c>
      <c r="O10156" s="75">
        <f t="shared" si="9638"/>
        <v>0</v>
      </c>
      <c r="P10156" s="75">
        <f t="shared" si="9638"/>
        <v>0</v>
      </c>
      <c r="Q10156" s="75">
        <f t="shared" ref="Q10156:R10156" si="9639">SUM(Q4495)</f>
        <v>80873</v>
      </c>
      <c r="R10156" s="75">
        <f t="shared" si="9639"/>
        <v>22923</v>
      </c>
      <c r="S10156" s="75">
        <f t="shared" ref="S10156" si="9640">SUM(S4495)</f>
        <v>21875</v>
      </c>
      <c r="T10156" s="75">
        <f t="shared" ref="T10156:X10156" si="9641">SUM(T4495)</f>
        <v>948</v>
      </c>
      <c r="U10156" s="75">
        <f t="shared" si="9641"/>
        <v>848</v>
      </c>
      <c r="V10156" s="75">
        <f t="shared" si="9641"/>
        <v>100</v>
      </c>
      <c r="W10156" s="75">
        <f t="shared" si="9641"/>
        <v>0</v>
      </c>
      <c r="X10156" s="75">
        <f t="shared" si="9641"/>
        <v>22823</v>
      </c>
      <c r="Y10156" s="238">
        <f t="shared" si="9577"/>
        <v>99.563756925358817</v>
      </c>
    </row>
    <row r="10157" spans="1:25" s="76" customFormat="1">
      <c r="A10157" s="250" t="s">
        <v>2725</v>
      </c>
      <c r="B10157" s="250"/>
      <c r="C10157" s="250"/>
      <c r="D10157" s="250"/>
      <c r="E10157" s="250"/>
      <c r="F10157" s="250"/>
      <c r="G10157" s="250"/>
      <c r="H10157" s="250"/>
      <c r="I10157" s="75">
        <f t="shared" ref="I10157:P10157" si="9642">SUM(I5960)</f>
        <v>10100</v>
      </c>
      <c r="J10157" s="75">
        <f t="shared" si="9642"/>
        <v>10100</v>
      </c>
      <c r="K10157" s="75">
        <f t="shared" si="9642"/>
        <v>0</v>
      </c>
      <c r="L10157" s="75">
        <f t="shared" si="9642"/>
        <v>0</v>
      </c>
      <c r="M10157" s="75">
        <f t="shared" si="9642"/>
        <v>0</v>
      </c>
      <c r="N10157" s="75">
        <f t="shared" si="9642"/>
        <v>0</v>
      </c>
      <c r="O10157" s="75">
        <f t="shared" si="9642"/>
        <v>0</v>
      </c>
      <c r="P10157" s="75">
        <f t="shared" si="9642"/>
        <v>0</v>
      </c>
      <c r="Q10157" s="75">
        <f t="shared" ref="Q10157:R10157" si="9643">SUM(Q5960)</f>
        <v>10100</v>
      </c>
      <c r="R10157" s="75">
        <f t="shared" si="9643"/>
        <v>10100</v>
      </c>
      <c r="S10157" s="75">
        <f t="shared" ref="S10157" si="9644">SUM(S5960)</f>
        <v>6500</v>
      </c>
      <c r="T10157" s="75">
        <f t="shared" ref="T10157:X10157" si="9645">SUM(T5960)</f>
        <v>3600</v>
      </c>
      <c r="U10157" s="75">
        <f t="shared" si="9645"/>
        <v>1200</v>
      </c>
      <c r="V10157" s="75">
        <f t="shared" si="9645"/>
        <v>1200</v>
      </c>
      <c r="W10157" s="75">
        <f t="shared" si="9645"/>
        <v>1200</v>
      </c>
      <c r="X10157" s="75">
        <f t="shared" si="9645"/>
        <v>10100</v>
      </c>
      <c r="Y10157" s="238">
        <f t="shared" si="9577"/>
        <v>100</v>
      </c>
    </row>
    <row r="10158" spans="1:25" s="76" customFormat="1">
      <c r="A10158" s="250" t="s">
        <v>2694</v>
      </c>
      <c r="B10158" s="250"/>
      <c r="C10158" s="250"/>
      <c r="D10158" s="250"/>
      <c r="E10158" s="250"/>
      <c r="F10158" s="250"/>
      <c r="G10158" s="250"/>
      <c r="H10158" s="250"/>
      <c r="I10158" s="75"/>
      <c r="J10158" s="75"/>
      <c r="K10158" s="75"/>
      <c r="L10158" s="75"/>
      <c r="M10158" s="75"/>
      <c r="N10158" s="75"/>
      <c r="O10158" s="75"/>
      <c r="P10158" s="75"/>
      <c r="Q10158" s="75">
        <v>0</v>
      </c>
      <c r="R10158" s="75"/>
      <c r="S10158" s="75"/>
      <c r="T10158" s="75"/>
      <c r="U10158" s="75"/>
      <c r="V10158" s="75"/>
      <c r="W10158" s="75"/>
      <c r="X10158" s="75"/>
      <c r="Y10158" s="238">
        <f t="shared" si="9577"/>
        <v>0</v>
      </c>
    </row>
    <row r="10159" spans="1:25" s="76" customFormat="1">
      <c r="A10159" s="250" t="s">
        <v>2726</v>
      </c>
      <c r="B10159" s="250"/>
      <c r="C10159" s="250"/>
      <c r="D10159" s="250"/>
      <c r="E10159" s="250"/>
      <c r="F10159" s="250"/>
      <c r="G10159" s="250"/>
      <c r="H10159" s="250"/>
      <c r="I10159" s="75"/>
      <c r="J10159" s="75"/>
      <c r="K10159" s="75"/>
      <c r="L10159" s="75"/>
      <c r="M10159" s="75"/>
      <c r="N10159" s="75"/>
      <c r="O10159" s="75"/>
      <c r="P10159" s="75"/>
      <c r="Q10159" s="75">
        <v>0</v>
      </c>
      <c r="R10159" s="75"/>
      <c r="S10159" s="75"/>
      <c r="T10159" s="75"/>
      <c r="U10159" s="75"/>
      <c r="V10159" s="75"/>
      <c r="W10159" s="75"/>
      <c r="X10159" s="75"/>
      <c r="Y10159" s="238">
        <f t="shared" si="9577"/>
        <v>0</v>
      </c>
    </row>
    <row r="10160" spans="1:25" s="76" customFormat="1">
      <c r="A10160" s="250" t="s">
        <v>2727</v>
      </c>
      <c r="B10160" s="250"/>
      <c r="C10160" s="250"/>
      <c r="D10160" s="250"/>
      <c r="E10160" s="250"/>
      <c r="F10160" s="250"/>
      <c r="G10160" s="250"/>
      <c r="H10160" s="250"/>
      <c r="I10160" s="75">
        <f t="shared" ref="I10160:P10160" si="9646">SUM(I6103)</f>
        <v>55312</v>
      </c>
      <c r="J10160" s="75">
        <f t="shared" si="9646"/>
        <v>50812</v>
      </c>
      <c r="K10160" s="75">
        <f t="shared" si="9646"/>
        <v>4500</v>
      </c>
      <c r="L10160" s="75">
        <f t="shared" si="9646"/>
        <v>4500</v>
      </c>
      <c r="M10160" s="75">
        <f t="shared" si="9646"/>
        <v>0</v>
      </c>
      <c r="N10160" s="75">
        <f t="shared" si="9646"/>
        <v>0</v>
      </c>
      <c r="O10160" s="75">
        <f t="shared" si="9646"/>
        <v>0</v>
      </c>
      <c r="P10160" s="75">
        <f t="shared" si="9646"/>
        <v>0</v>
      </c>
      <c r="Q10160" s="75">
        <f t="shared" ref="Q10160:R10160" si="9647">SUM(Q6103)</f>
        <v>59812</v>
      </c>
      <c r="R10160" s="75">
        <f t="shared" si="9647"/>
        <v>53812</v>
      </c>
      <c r="S10160" s="75">
        <f t="shared" ref="S10160" si="9648">SUM(S6103)</f>
        <v>40713</v>
      </c>
      <c r="T10160" s="75">
        <f t="shared" ref="T10160:X10160" si="9649">SUM(T6103)</f>
        <v>13099</v>
      </c>
      <c r="U10160" s="75">
        <f t="shared" si="9649"/>
        <v>5430</v>
      </c>
      <c r="V10160" s="75">
        <f t="shared" si="9649"/>
        <v>4737</v>
      </c>
      <c r="W10160" s="75">
        <f t="shared" si="9649"/>
        <v>2932</v>
      </c>
      <c r="X10160" s="75">
        <f t="shared" si="9649"/>
        <v>53812</v>
      </c>
      <c r="Y10160" s="238">
        <f t="shared" si="9577"/>
        <v>100</v>
      </c>
    </row>
    <row r="10161" spans="1:25" s="76" customFormat="1">
      <c r="A10161" s="250" t="s">
        <v>2728</v>
      </c>
      <c r="B10161" s="250"/>
      <c r="C10161" s="250"/>
      <c r="D10161" s="250"/>
      <c r="E10161" s="250"/>
      <c r="F10161" s="250"/>
      <c r="G10161" s="250"/>
      <c r="H10161" s="250"/>
      <c r="I10161" s="75">
        <f t="shared" ref="I10161:P10161" si="9650">SUM(I6705)</f>
        <v>0</v>
      </c>
      <c r="J10161" s="75">
        <f t="shared" si="9650"/>
        <v>0</v>
      </c>
      <c r="K10161" s="75">
        <f t="shared" si="9650"/>
        <v>0</v>
      </c>
      <c r="L10161" s="75">
        <f t="shared" si="9650"/>
        <v>0</v>
      </c>
      <c r="M10161" s="75">
        <f t="shared" si="9650"/>
        <v>0</v>
      </c>
      <c r="N10161" s="75">
        <f t="shared" si="9650"/>
        <v>0</v>
      </c>
      <c r="O10161" s="75">
        <f t="shared" si="9650"/>
        <v>0</v>
      </c>
      <c r="P10161" s="75">
        <f t="shared" si="9650"/>
        <v>0</v>
      </c>
      <c r="Q10161" s="75">
        <f t="shared" ref="Q10161:R10161" si="9651">SUM(Q6705)</f>
        <v>1200000</v>
      </c>
      <c r="R10161" s="75">
        <f t="shared" si="9651"/>
        <v>1200000</v>
      </c>
      <c r="S10161" s="75">
        <f t="shared" ref="S10161" si="9652">SUM(S6705)</f>
        <v>0</v>
      </c>
      <c r="T10161" s="75">
        <f t="shared" ref="T10161:X10161" si="9653">SUM(T6705)</f>
        <v>1200000</v>
      </c>
      <c r="U10161" s="75">
        <f t="shared" si="9653"/>
        <v>400000</v>
      </c>
      <c r="V10161" s="75">
        <f t="shared" si="9653"/>
        <v>400000</v>
      </c>
      <c r="W10161" s="75">
        <f t="shared" si="9653"/>
        <v>400000</v>
      </c>
      <c r="X10161" s="75">
        <f t="shared" si="9653"/>
        <v>1200000</v>
      </c>
      <c r="Y10161" s="238">
        <f t="shared" si="9577"/>
        <v>100</v>
      </c>
    </row>
    <row r="10162" spans="1:25" s="76" customFormat="1">
      <c r="A10162" s="250" t="s">
        <v>2729</v>
      </c>
      <c r="B10162" s="250"/>
      <c r="C10162" s="250"/>
      <c r="D10162" s="250"/>
      <c r="E10162" s="250"/>
      <c r="F10162" s="250"/>
      <c r="G10162" s="250"/>
      <c r="H10162" s="250"/>
      <c r="I10162" s="75">
        <f t="shared" ref="I10162:P10162" si="9654">SUM(I6779)</f>
        <v>51745</v>
      </c>
      <c r="J10162" s="75">
        <f t="shared" si="9654"/>
        <v>51745</v>
      </c>
      <c r="K10162" s="75">
        <f t="shared" si="9654"/>
        <v>0</v>
      </c>
      <c r="L10162" s="75">
        <f t="shared" si="9654"/>
        <v>0</v>
      </c>
      <c r="M10162" s="75">
        <f t="shared" si="9654"/>
        <v>0</v>
      </c>
      <c r="N10162" s="75">
        <f t="shared" si="9654"/>
        <v>0</v>
      </c>
      <c r="O10162" s="75">
        <f t="shared" si="9654"/>
        <v>0</v>
      </c>
      <c r="P10162" s="75">
        <f t="shared" si="9654"/>
        <v>0</v>
      </c>
      <c r="Q10162" s="75">
        <f t="shared" ref="Q10162:R10162" si="9655">SUM(Q6779)</f>
        <v>48745</v>
      </c>
      <c r="R10162" s="75">
        <f t="shared" si="9655"/>
        <v>48745</v>
      </c>
      <c r="S10162" s="75">
        <f t="shared" ref="S10162" si="9656">SUM(S6779)</f>
        <v>39295</v>
      </c>
      <c r="T10162" s="75">
        <f t="shared" ref="T10162:X10162" si="9657">SUM(T6779)</f>
        <v>9450</v>
      </c>
      <c r="U10162" s="75">
        <f t="shared" si="9657"/>
        <v>4050</v>
      </c>
      <c r="V10162" s="75">
        <f t="shared" si="9657"/>
        <v>4050</v>
      </c>
      <c r="W10162" s="75">
        <f t="shared" si="9657"/>
        <v>1350</v>
      </c>
      <c r="X10162" s="75">
        <f t="shared" si="9657"/>
        <v>48745</v>
      </c>
      <c r="Y10162" s="238">
        <f t="shared" si="9577"/>
        <v>100</v>
      </c>
    </row>
    <row r="10163" spans="1:25" s="76" customFormat="1">
      <c r="A10163" s="250" t="s">
        <v>2730</v>
      </c>
      <c r="B10163" s="250"/>
      <c r="C10163" s="250"/>
      <c r="D10163" s="250"/>
      <c r="E10163" s="250"/>
      <c r="F10163" s="250"/>
      <c r="G10163" s="250"/>
      <c r="H10163" s="250"/>
      <c r="I10163" s="75">
        <f t="shared" ref="I10163:P10163" si="9658">SUM(I7103)</f>
        <v>93880</v>
      </c>
      <c r="J10163" s="75">
        <f t="shared" si="9658"/>
        <v>93880</v>
      </c>
      <c r="K10163" s="75">
        <f t="shared" si="9658"/>
        <v>0</v>
      </c>
      <c r="L10163" s="75">
        <f t="shared" si="9658"/>
        <v>0</v>
      </c>
      <c r="M10163" s="75">
        <f t="shared" si="9658"/>
        <v>0</v>
      </c>
      <c r="N10163" s="75">
        <f t="shared" si="9658"/>
        <v>0</v>
      </c>
      <c r="O10163" s="75">
        <f t="shared" si="9658"/>
        <v>0</v>
      </c>
      <c r="P10163" s="75">
        <f t="shared" si="9658"/>
        <v>0</v>
      </c>
      <c r="Q10163" s="75">
        <f t="shared" ref="Q10163:R10163" si="9659">SUM(Q7103)</f>
        <v>93880</v>
      </c>
      <c r="R10163" s="75">
        <f t="shared" si="9659"/>
        <v>93880</v>
      </c>
      <c r="S10163" s="75">
        <f t="shared" ref="S10163" si="9660">SUM(S7103)</f>
        <v>93880</v>
      </c>
      <c r="T10163" s="75">
        <f t="shared" ref="T10163:X10163" si="9661">SUM(T7103)</f>
        <v>0</v>
      </c>
      <c r="U10163" s="75">
        <f t="shared" si="9661"/>
        <v>0</v>
      </c>
      <c r="V10163" s="75">
        <f t="shared" si="9661"/>
        <v>0</v>
      </c>
      <c r="W10163" s="75">
        <f t="shared" si="9661"/>
        <v>0</v>
      </c>
      <c r="X10163" s="75">
        <f t="shared" si="9661"/>
        <v>93880</v>
      </c>
      <c r="Y10163" s="238">
        <f t="shared" si="9577"/>
        <v>100</v>
      </c>
    </row>
    <row r="10164" spans="1:25" s="76" customFormat="1">
      <c r="A10164" s="250" t="s">
        <v>2731</v>
      </c>
      <c r="B10164" s="250"/>
      <c r="C10164" s="250"/>
      <c r="D10164" s="250"/>
      <c r="E10164" s="250"/>
      <c r="F10164" s="250"/>
      <c r="G10164" s="250"/>
      <c r="H10164" s="250"/>
      <c r="I10164" s="75">
        <f t="shared" ref="I10164:P10164" si="9662">SUM(I7163)</f>
        <v>10400</v>
      </c>
      <c r="J10164" s="75">
        <f t="shared" si="9662"/>
        <v>10000</v>
      </c>
      <c r="K10164" s="75">
        <f t="shared" si="9662"/>
        <v>100</v>
      </c>
      <c r="L10164" s="75">
        <f t="shared" si="9662"/>
        <v>0</v>
      </c>
      <c r="M10164" s="75">
        <f t="shared" si="9662"/>
        <v>0</v>
      </c>
      <c r="N10164" s="75">
        <f t="shared" si="9662"/>
        <v>100</v>
      </c>
      <c r="O10164" s="75">
        <f t="shared" si="9662"/>
        <v>300</v>
      </c>
      <c r="P10164" s="75">
        <f t="shared" si="9662"/>
        <v>0</v>
      </c>
      <c r="Q10164" s="75">
        <f t="shared" ref="Q10164:R10164" si="9663">SUM(Q7163)</f>
        <v>26664</v>
      </c>
      <c r="R10164" s="75">
        <f t="shared" si="9663"/>
        <v>15000</v>
      </c>
      <c r="S10164" s="75">
        <f t="shared" ref="S10164" si="9664">SUM(S7163)</f>
        <v>12000</v>
      </c>
      <c r="T10164" s="75">
        <f t="shared" ref="T10164:X10164" si="9665">SUM(T7163)</f>
        <v>3000</v>
      </c>
      <c r="U10164" s="75">
        <f t="shared" si="9665"/>
        <v>1000</v>
      </c>
      <c r="V10164" s="75">
        <f t="shared" si="9665"/>
        <v>1000</v>
      </c>
      <c r="W10164" s="75">
        <f t="shared" si="9665"/>
        <v>1000</v>
      </c>
      <c r="X10164" s="75">
        <f t="shared" si="9665"/>
        <v>15000</v>
      </c>
      <c r="Y10164" s="238">
        <f t="shared" si="9577"/>
        <v>100</v>
      </c>
    </row>
    <row r="10165" spans="1:25" s="76" customFormat="1">
      <c r="A10165" s="250" t="s">
        <v>2732</v>
      </c>
      <c r="B10165" s="250"/>
      <c r="C10165" s="250"/>
      <c r="D10165" s="250"/>
      <c r="E10165" s="250"/>
      <c r="F10165" s="250"/>
      <c r="G10165" s="250"/>
      <c r="H10165" s="250"/>
      <c r="I10165" s="75">
        <f t="shared" ref="I10165:P10165" si="9666">SUM(I7252)</f>
        <v>16940</v>
      </c>
      <c r="J10165" s="75">
        <f t="shared" si="9666"/>
        <v>1940</v>
      </c>
      <c r="K10165" s="75">
        <f t="shared" si="9666"/>
        <v>15000</v>
      </c>
      <c r="L10165" s="75">
        <f t="shared" si="9666"/>
        <v>0</v>
      </c>
      <c r="M10165" s="75">
        <f t="shared" si="9666"/>
        <v>0</v>
      </c>
      <c r="N10165" s="75">
        <f t="shared" si="9666"/>
        <v>15000</v>
      </c>
      <c r="O10165" s="75">
        <f t="shared" si="9666"/>
        <v>0</v>
      </c>
      <c r="P10165" s="75">
        <f t="shared" si="9666"/>
        <v>0</v>
      </c>
      <c r="Q10165" s="75">
        <f t="shared" ref="Q10165:R10165" si="9667">SUM(Q7252)</f>
        <v>16940</v>
      </c>
      <c r="R10165" s="75">
        <f t="shared" si="9667"/>
        <v>1940</v>
      </c>
      <c r="S10165" s="75">
        <f t="shared" ref="S10165" si="9668">SUM(S7252)</f>
        <v>1940</v>
      </c>
      <c r="T10165" s="75">
        <f t="shared" ref="T10165:X10165" si="9669">SUM(T7252)</f>
        <v>0</v>
      </c>
      <c r="U10165" s="75">
        <f t="shared" si="9669"/>
        <v>0</v>
      </c>
      <c r="V10165" s="75">
        <f t="shared" si="9669"/>
        <v>0</v>
      </c>
      <c r="W10165" s="75">
        <f t="shared" si="9669"/>
        <v>0</v>
      </c>
      <c r="X10165" s="75">
        <f t="shared" si="9669"/>
        <v>1940</v>
      </c>
      <c r="Y10165" s="238">
        <f t="shared" si="9577"/>
        <v>100</v>
      </c>
    </row>
    <row r="10166" spans="1:25" s="76" customFormat="1">
      <c r="A10166" s="250" t="s">
        <v>2733</v>
      </c>
      <c r="B10166" s="250"/>
      <c r="C10166" s="250"/>
      <c r="D10166" s="250"/>
      <c r="E10166" s="250"/>
      <c r="F10166" s="250"/>
      <c r="G10166" s="250"/>
      <c r="H10166" s="250"/>
      <c r="I10166" s="75">
        <f t="shared" ref="I10166:P10166" si="9670">SUM(I7322)</f>
        <v>1600</v>
      </c>
      <c r="J10166" s="75">
        <f t="shared" si="9670"/>
        <v>1600</v>
      </c>
      <c r="K10166" s="75">
        <f t="shared" si="9670"/>
        <v>0</v>
      </c>
      <c r="L10166" s="75">
        <f t="shared" si="9670"/>
        <v>0</v>
      </c>
      <c r="M10166" s="75">
        <f t="shared" si="9670"/>
        <v>0</v>
      </c>
      <c r="N10166" s="75">
        <f t="shared" si="9670"/>
        <v>0</v>
      </c>
      <c r="O10166" s="75">
        <f t="shared" si="9670"/>
        <v>0</v>
      </c>
      <c r="P10166" s="75">
        <f t="shared" si="9670"/>
        <v>0</v>
      </c>
      <c r="Q10166" s="75">
        <f t="shared" ref="Q10166:R10166" si="9671">SUM(Q7322)</f>
        <v>1600</v>
      </c>
      <c r="R10166" s="75">
        <f t="shared" si="9671"/>
        <v>1600</v>
      </c>
      <c r="S10166" s="75">
        <f t="shared" ref="S10166" si="9672">SUM(S7322)</f>
        <v>1600</v>
      </c>
      <c r="T10166" s="75">
        <f t="shared" ref="T10166:X10166" si="9673">SUM(T7322)</f>
        <v>0</v>
      </c>
      <c r="U10166" s="75">
        <f t="shared" si="9673"/>
        <v>0</v>
      </c>
      <c r="V10166" s="75">
        <f t="shared" si="9673"/>
        <v>0</v>
      </c>
      <c r="W10166" s="75">
        <f t="shared" si="9673"/>
        <v>0</v>
      </c>
      <c r="X10166" s="75">
        <f t="shared" si="9673"/>
        <v>1600</v>
      </c>
      <c r="Y10166" s="238">
        <f t="shared" si="9577"/>
        <v>100</v>
      </c>
    </row>
    <row r="10167" spans="1:25" s="76" customFormat="1">
      <c r="A10167" s="250" t="s">
        <v>2734</v>
      </c>
      <c r="B10167" s="250"/>
      <c r="C10167" s="250"/>
      <c r="D10167" s="250"/>
      <c r="E10167" s="250"/>
      <c r="F10167" s="250"/>
      <c r="G10167" s="250"/>
      <c r="H10167" s="250"/>
      <c r="I10167" s="75">
        <f t="shared" ref="I10167:P10167" si="9674">SUM(I7382)</f>
        <v>28000</v>
      </c>
      <c r="J10167" s="75">
        <f t="shared" si="9674"/>
        <v>28000</v>
      </c>
      <c r="K10167" s="75">
        <f t="shared" si="9674"/>
        <v>0</v>
      </c>
      <c r="L10167" s="75">
        <f t="shared" si="9674"/>
        <v>0</v>
      </c>
      <c r="M10167" s="75">
        <f t="shared" si="9674"/>
        <v>0</v>
      </c>
      <c r="N10167" s="75">
        <f t="shared" si="9674"/>
        <v>0</v>
      </c>
      <c r="O10167" s="75">
        <f t="shared" si="9674"/>
        <v>0</v>
      </c>
      <c r="P10167" s="75">
        <f t="shared" si="9674"/>
        <v>0</v>
      </c>
      <c r="Q10167" s="75">
        <f t="shared" ref="Q10167:R10167" si="9675">SUM(Q7382)</f>
        <v>28000</v>
      </c>
      <c r="R10167" s="75">
        <f t="shared" si="9675"/>
        <v>28000</v>
      </c>
      <c r="S10167" s="75">
        <f t="shared" ref="S10167" si="9676">SUM(S7382)</f>
        <v>28000</v>
      </c>
      <c r="T10167" s="75">
        <f t="shared" ref="T10167:X10167" si="9677">SUM(T7382)</f>
        <v>0</v>
      </c>
      <c r="U10167" s="75">
        <f t="shared" si="9677"/>
        <v>0</v>
      </c>
      <c r="V10167" s="75">
        <f t="shared" si="9677"/>
        <v>0</v>
      </c>
      <c r="W10167" s="75">
        <f t="shared" si="9677"/>
        <v>0</v>
      </c>
      <c r="X10167" s="75">
        <f t="shared" si="9677"/>
        <v>28000</v>
      </c>
      <c r="Y10167" s="238">
        <f t="shared" si="9577"/>
        <v>100</v>
      </c>
    </row>
    <row r="10168" spans="1:25" s="76" customFormat="1">
      <c r="A10168" s="250" t="s">
        <v>2735</v>
      </c>
      <c r="B10168" s="250"/>
      <c r="C10168" s="250"/>
      <c r="D10168" s="250"/>
      <c r="E10168" s="250"/>
      <c r="F10168" s="250"/>
      <c r="G10168" s="250"/>
      <c r="H10168" s="250"/>
      <c r="I10168" s="75">
        <f t="shared" ref="I10168:P10168" si="9678">SUM(I7456)</f>
        <v>12000</v>
      </c>
      <c r="J10168" s="75">
        <f t="shared" si="9678"/>
        <v>12000</v>
      </c>
      <c r="K10168" s="75">
        <f t="shared" si="9678"/>
        <v>0</v>
      </c>
      <c r="L10168" s="75">
        <f t="shared" si="9678"/>
        <v>0</v>
      </c>
      <c r="M10168" s="75">
        <f t="shared" si="9678"/>
        <v>0</v>
      </c>
      <c r="N10168" s="75">
        <f t="shared" si="9678"/>
        <v>0</v>
      </c>
      <c r="O10168" s="75">
        <f t="shared" si="9678"/>
        <v>0</v>
      </c>
      <c r="P10168" s="75">
        <f t="shared" si="9678"/>
        <v>0</v>
      </c>
      <c r="Q10168" s="75">
        <f t="shared" ref="Q10168:R10168" si="9679">SUM(Q7456)</f>
        <v>12000</v>
      </c>
      <c r="R10168" s="75">
        <f t="shared" si="9679"/>
        <v>12000</v>
      </c>
      <c r="S10168" s="75">
        <f t="shared" ref="S10168" si="9680">SUM(S7456)</f>
        <v>12000</v>
      </c>
      <c r="T10168" s="75">
        <f t="shared" ref="T10168:X10168" si="9681">SUM(T7456)</f>
        <v>0</v>
      </c>
      <c r="U10168" s="75">
        <f t="shared" si="9681"/>
        <v>0</v>
      </c>
      <c r="V10168" s="75">
        <f t="shared" si="9681"/>
        <v>0</v>
      </c>
      <c r="W10168" s="75">
        <f t="shared" si="9681"/>
        <v>0</v>
      </c>
      <c r="X10168" s="75">
        <f t="shared" si="9681"/>
        <v>12000</v>
      </c>
      <c r="Y10168" s="238">
        <f t="shared" si="9577"/>
        <v>100</v>
      </c>
    </row>
    <row r="10169" spans="1:25" s="76" customFormat="1">
      <c r="A10169" s="250" t="s">
        <v>2736</v>
      </c>
      <c r="B10169" s="250"/>
      <c r="C10169" s="250"/>
      <c r="D10169" s="250"/>
      <c r="E10169" s="250"/>
      <c r="F10169" s="250"/>
      <c r="G10169" s="250"/>
      <c r="H10169" s="250"/>
      <c r="I10169" s="75">
        <f t="shared" ref="I10169:P10169" si="9682">SUM(I7505)</f>
        <v>2200</v>
      </c>
      <c r="J10169" s="75">
        <f t="shared" si="9682"/>
        <v>2200</v>
      </c>
      <c r="K10169" s="75">
        <f t="shared" si="9682"/>
        <v>0</v>
      </c>
      <c r="L10169" s="75">
        <f t="shared" si="9682"/>
        <v>0</v>
      </c>
      <c r="M10169" s="75">
        <f t="shared" si="9682"/>
        <v>0</v>
      </c>
      <c r="N10169" s="75">
        <f t="shared" si="9682"/>
        <v>0</v>
      </c>
      <c r="O10169" s="75">
        <f t="shared" si="9682"/>
        <v>0</v>
      </c>
      <c r="P10169" s="75">
        <f t="shared" si="9682"/>
        <v>0</v>
      </c>
      <c r="Q10169" s="75">
        <f t="shared" ref="Q10169:R10169" si="9683">SUM(Q7505)</f>
        <v>2200</v>
      </c>
      <c r="R10169" s="75">
        <f t="shared" si="9683"/>
        <v>2200</v>
      </c>
      <c r="S10169" s="75">
        <f t="shared" ref="S10169" si="9684">SUM(S7505)</f>
        <v>1900</v>
      </c>
      <c r="T10169" s="75">
        <f t="shared" ref="T10169:X10169" si="9685">SUM(T7505)</f>
        <v>300</v>
      </c>
      <c r="U10169" s="75">
        <f t="shared" si="9685"/>
        <v>100</v>
      </c>
      <c r="V10169" s="75">
        <f t="shared" si="9685"/>
        <v>100</v>
      </c>
      <c r="W10169" s="75">
        <f t="shared" si="9685"/>
        <v>100</v>
      </c>
      <c r="X10169" s="75">
        <f t="shared" si="9685"/>
        <v>2200</v>
      </c>
      <c r="Y10169" s="238">
        <f t="shared" si="9577"/>
        <v>100</v>
      </c>
    </row>
    <row r="10170" spans="1:25" s="76" customFormat="1">
      <c r="A10170" s="250" t="s">
        <v>2792</v>
      </c>
      <c r="B10170" s="250"/>
      <c r="C10170" s="250"/>
      <c r="D10170" s="250"/>
      <c r="E10170" s="250"/>
      <c r="F10170" s="250"/>
      <c r="G10170" s="250"/>
      <c r="H10170" s="250"/>
      <c r="I10170" s="75"/>
      <c r="J10170" s="75"/>
      <c r="K10170" s="75"/>
      <c r="L10170" s="75"/>
      <c r="M10170" s="75"/>
      <c r="N10170" s="75"/>
      <c r="O10170" s="75"/>
      <c r="P10170" s="75"/>
      <c r="Q10170" s="75">
        <v>0</v>
      </c>
      <c r="R10170" s="75"/>
      <c r="S10170" s="75"/>
      <c r="T10170" s="75"/>
      <c r="U10170" s="75"/>
      <c r="V10170" s="75"/>
      <c r="W10170" s="75"/>
      <c r="X10170" s="75"/>
      <c r="Y10170" s="238">
        <f t="shared" si="9577"/>
        <v>0</v>
      </c>
    </row>
    <row r="10171" spans="1:25" s="76" customFormat="1">
      <c r="A10171" s="250" t="s">
        <v>2737</v>
      </c>
      <c r="B10171" s="250"/>
      <c r="C10171" s="250"/>
      <c r="D10171" s="250"/>
      <c r="E10171" s="250"/>
      <c r="F10171" s="250"/>
      <c r="G10171" s="250"/>
      <c r="H10171" s="250"/>
      <c r="I10171" s="75">
        <f t="shared" ref="I10171:X10171" si="9686">SUM(I7655)</f>
        <v>6188</v>
      </c>
      <c r="J10171" s="75">
        <f t="shared" si="9686"/>
        <v>3488</v>
      </c>
      <c r="K10171" s="75">
        <f t="shared" si="9686"/>
        <v>2700</v>
      </c>
      <c r="L10171" s="75">
        <f t="shared" si="9686"/>
        <v>2700</v>
      </c>
      <c r="M10171" s="75">
        <f t="shared" si="9686"/>
        <v>0</v>
      </c>
      <c r="N10171" s="75">
        <f t="shared" si="9686"/>
        <v>0</v>
      </c>
      <c r="O10171" s="75">
        <f t="shared" si="9686"/>
        <v>0</v>
      </c>
      <c r="P10171" s="75">
        <f t="shared" si="9686"/>
        <v>0</v>
      </c>
      <c r="Q10171" s="75">
        <f t="shared" si="9686"/>
        <v>13167</v>
      </c>
      <c r="R10171" s="75">
        <f t="shared" si="9686"/>
        <v>3488</v>
      </c>
      <c r="S10171" s="75">
        <f t="shared" si="9686"/>
        <v>2616</v>
      </c>
      <c r="T10171" s="75">
        <f t="shared" si="9686"/>
        <v>872</v>
      </c>
      <c r="U10171" s="75">
        <f t="shared" si="9686"/>
        <v>291</v>
      </c>
      <c r="V10171" s="75">
        <f t="shared" si="9686"/>
        <v>291</v>
      </c>
      <c r="W10171" s="75">
        <f t="shared" si="9686"/>
        <v>290</v>
      </c>
      <c r="X10171" s="75">
        <f t="shared" si="9686"/>
        <v>3488</v>
      </c>
      <c r="Y10171" s="238">
        <f t="shared" si="9577"/>
        <v>100</v>
      </c>
    </row>
    <row r="10172" spans="1:25" s="76" customFormat="1">
      <c r="A10172" s="250" t="s">
        <v>2784</v>
      </c>
      <c r="B10172" s="250"/>
      <c r="C10172" s="250"/>
      <c r="D10172" s="250"/>
      <c r="E10172" s="250"/>
      <c r="F10172" s="250"/>
      <c r="G10172" s="250"/>
      <c r="H10172" s="250"/>
      <c r="I10172" s="75"/>
      <c r="J10172" s="75"/>
      <c r="K10172" s="75"/>
      <c r="L10172" s="75"/>
      <c r="M10172" s="75"/>
      <c r="N10172" s="75"/>
      <c r="O10172" s="75"/>
      <c r="P10172" s="75"/>
      <c r="Q10172" s="75">
        <v>0</v>
      </c>
      <c r="R10172" s="75"/>
      <c r="S10172" s="75"/>
      <c r="T10172" s="75"/>
      <c r="U10172" s="75"/>
      <c r="V10172" s="75"/>
      <c r="W10172" s="75"/>
      <c r="X10172" s="75"/>
      <c r="Y10172" s="238">
        <f t="shared" si="9577"/>
        <v>0</v>
      </c>
    </row>
    <row r="10173" spans="1:25" s="76" customFormat="1">
      <c r="A10173" s="250" t="s">
        <v>2785</v>
      </c>
      <c r="B10173" s="250"/>
      <c r="C10173" s="250"/>
      <c r="D10173" s="250"/>
      <c r="E10173" s="250"/>
      <c r="F10173" s="250"/>
      <c r="G10173" s="250"/>
      <c r="H10173" s="250"/>
      <c r="I10173" s="75">
        <f t="shared" ref="I10173:P10173" si="9687">SUM(I7778)</f>
        <v>311675</v>
      </c>
      <c r="J10173" s="75">
        <f t="shared" si="9687"/>
        <v>52050</v>
      </c>
      <c r="K10173" s="75">
        <f t="shared" si="9687"/>
        <v>259625</v>
      </c>
      <c r="L10173" s="75">
        <f t="shared" si="9687"/>
        <v>248525</v>
      </c>
      <c r="M10173" s="75">
        <f t="shared" si="9687"/>
        <v>1000</v>
      </c>
      <c r="N10173" s="75">
        <f t="shared" si="9687"/>
        <v>10100</v>
      </c>
      <c r="O10173" s="75">
        <f t="shared" si="9687"/>
        <v>0</v>
      </c>
      <c r="P10173" s="75">
        <f t="shared" si="9687"/>
        <v>0</v>
      </c>
      <c r="Q10173" s="75">
        <f t="shared" ref="Q10173:R10173" si="9688">SUM(Q7778)</f>
        <v>443537</v>
      </c>
      <c r="R10173" s="75">
        <f t="shared" si="9688"/>
        <v>52050</v>
      </c>
      <c r="S10173" s="75">
        <f t="shared" ref="S10173" si="9689">SUM(S7778)</f>
        <v>32870</v>
      </c>
      <c r="T10173" s="75">
        <f t="shared" ref="T10173:X10173" si="9690">SUM(T7778)</f>
        <v>19180.009999999998</v>
      </c>
      <c r="U10173" s="75">
        <f t="shared" si="9690"/>
        <v>7026.67</v>
      </c>
      <c r="V10173" s="75">
        <f t="shared" si="9690"/>
        <v>5076.67</v>
      </c>
      <c r="W10173" s="75">
        <f t="shared" si="9690"/>
        <v>7076.67</v>
      </c>
      <c r="X10173" s="75">
        <f t="shared" si="9690"/>
        <v>52050.01</v>
      </c>
      <c r="Y10173" s="238">
        <f t="shared" si="9577"/>
        <v>100.00001921229587</v>
      </c>
    </row>
    <row r="10174" spans="1:25" s="68" customFormat="1">
      <c r="A10174" s="251" t="s">
        <v>69</v>
      </c>
      <c r="B10174" s="251"/>
      <c r="C10174" s="251"/>
      <c r="D10174" s="251"/>
      <c r="E10174" s="251"/>
      <c r="F10174" s="251"/>
      <c r="G10174" s="251"/>
      <c r="H10174" s="251"/>
      <c r="I10174" s="77">
        <f t="shared" ref="I10174:P10174" si="9691">SUM(I10128:I10173)</f>
        <v>3027697</v>
      </c>
      <c r="J10174" s="77">
        <f t="shared" si="9691"/>
        <v>2651072</v>
      </c>
      <c r="K10174" s="77">
        <f t="shared" si="9691"/>
        <v>375325</v>
      </c>
      <c r="L10174" s="77">
        <f t="shared" si="9691"/>
        <v>342275</v>
      </c>
      <c r="M10174" s="77">
        <f t="shared" si="9691"/>
        <v>6400</v>
      </c>
      <c r="N10174" s="77">
        <f t="shared" si="9691"/>
        <v>26650</v>
      </c>
      <c r="O10174" s="77">
        <f t="shared" si="9691"/>
        <v>1300</v>
      </c>
      <c r="P10174" s="77">
        <f t="shared" si="9691"/>
        <v>0</v>
      </c>
      <c r="Q10174" s="77">
        <f t="shared" ref="Q10174:R10174" si="9692">SUM(Q10128:Q10173)</f>
        <v>4240322</v>
      </c>
      <c r="R10174" s="77">
        <f t="shared" si="9692"/>
        <v>3716872</v>
      </c>
      <c r="S10174" s="77">
        <f t="shared" ref="S10174" si="9693">SUM(S10128:S10173)</f>
        <v>2221293</v>
      </c>
      <c r="T10174" s="77">
        <f t="shared" ref="T10174:X10174" si="9694">SUM(T10128:T10173)</f>
        <v>1494979.01</v>
      </c>
      <c r="U10174" s="77">
        <f t="shared" si="9694"/>
        <v>429715.67</v>
      </c>
      <c r="V10174" s="77">
        <f t="shared" si="9694"/>
        <v>427234.67</v>
      </c>
      <c r="W10174" s="77">
        <f t="shared" si="9694"/>
        <v>638028.67000000004</v>
      </c>
      <c r="X10174" s="77">
        <f t="shared" si="9694"/>
        <v>3716272.01</v>
      </c>
      <c r="Y10174" s="239">
        <f t="shared" si="9577"/>
        <v>99.983857663110271</v>
      </c>
    </row>
    <row r="10175" spans="1:25" s="68" customFormat="1" ht="15" thickBot="1">
      <c r="A10175" s="270" t="s">
        <v>2751</v>
      </c>
      <c r="B10175" s="270"/>
      <c r="C10175" s="270"/>
      <c r="D10175" s="270"/>
      <c r="E10175" s="270"/>
      <c r="F10175" s="270"/>
      <c r="G10175" s="270"/>
      <c r="H10175" s="270"/>
      <c r="I10175" s="69"/>
      <c r="J10175" s="69"/>
      <c r="K10175" s="69"/>
      <c r="L10175" s="69"/>
      <c r="M10175" s="69"/>
      <c r="N10175" s="69"/>
      <c r="O10175" s="69"/>
      <c r="P10175" s="69"/>
      <c r="Q10175" s="69">
        <v>0</v>
      </c>
      <c r="R10175" s="69"/>
      <c r="S10175" s="69"/>
      <c r="T10175" s="69"/>
      <c r="U10175" s="69"/>
      <c r="V10175" s="69"/>
      <c r="W10175" s="69"/>
      <c r="X10175" s="69"/>
      <c r="Y10175" s="237">
        <v>0</v>
      </c>
    </row>
    <row r="10176" spans="1:25" s="68" customFormat="1" ht="41.4" thickBot="1">
      <c r="A10176" s="271" t="s">
        <v>1</v>
      </c>
      <c r="B10176" s="271"/>
      <c r="C10176" s="271"/>
      <c r="D10176" s="271"/>
      <c r="E10176" s="271"/>
      <c r="F10176" s="271"/>
      <c r="G10176" s="271"/>
      <c r="H10176" s="271"/>
      <c r="I10176" s="1" t="s">
        <v>3093</v>
      </c>
      <c r="J10176" s="1" t="s">
        <v>3130</v>
      </c>
      <c r="K10176" s="1" t="s">
        <v>3</v>
      </c>
      <c r="L10176" s="1" t="s">
        <v>4</v>
      </c>
      <c r="M10176" s="1" t="s">
        <v>5</v>
      </c>
      <c r="N10176" s="1" t="s">
        <v>6</v>
      </c>
      <c r="O10176" s="1" t="s">
        <v>7</v>
      </c>
      <c r="P10176" s="1" t="s">
        <v>8</v>
      </c>
      <c r="Q10176" s="1" t="s">
        <v>3344</v>
      </c>
      <c r="R10176" s="1" t="s">
        <v>3427</v>
      </c>
      <c r="S10176" s="1" t="s">
        <v>3447</v>
      </c>
      <c r="T10176" s="1" t="s">
        <v>3448</v>
      </c>
      <c r="U10176" s="1" t="s">
        <v>3452</v>
      </c>
      <c r="V10176" s="1" t="s">
        <v>3449</v>
      </c>
      <c r="W10176" s="1" t="s">
        <v>3450</v>
      </c>
      <c r="X10176" s="1" t="s">
        <v>3451</v>
      </c>
      <c r="Y10176" s="216" t="s">
        <v>3385</v>
      </c>
    </row>
    <row r="10177" spans="1:25" s="74" customFormat="1">
      <c r="A10177" s="70"/>
      <c r="B10177" s="70"/>
      <c r="C10177" s="70"/>
      <c r="D10177" s="71"/>
      <c r="E10177" s="71"/>
      <c r="F10177" s="72"/>
      <c r="G10177" s="165"/>
      <c r="H10177" s="73" t="s">
        <v>0</v>
      </c>
      <c r="I10177" s="45">
        <v>1</v>
      </c>
      <c r="J10177" s="45">
        <v>3</v>
      </c>
      <c r="K10177" s="45" t="s">
        <v>9</v>
      </c>
      <c r="L10177" s="45">
        <v>5</v>
      </c>
      <c r="M10177" s="45">
        <v>6</v>
      </c>
      <c r="N10177" s="45">
        <v>7</v>
      </c>
      <c r="O10177" s="45">
        <v>8</v>
      </c>
      <c r="P10177" s="45">
        <v>9</v>
      </c>
      <c r="Q10177" s="45">
        <v>1</v>
      </c>
      <c r="R10177" s="45">
        <v>2</v>
      </c>
      <c r="S10177" s="45">
        <v>3</v>
      </c>
      <c r="T10177" s="45" t="s">
        <v>3453</v>
      </c>
      <c r="U10177" s="45">
        <v>5</v>
      </c>
      <c r="V10177" s="45">
        <v>6</v>
      </c>
      <c r="W10177" s="45">
        <v>7</v>
      </c>
      <c r="X10177" s="45" t="s">
        <v>3454</v>
      </c>
      <c r="Y10177" s="276">
        <v>9</v>
      </c>
    </row>
    <row r="10178" spans="1:25" s="76" customFormat="1">
      <c r="A10178" s="272" t="s">
        <v>2699</v>
      </c>
      <c r="B10178" s="272"/>
      <c r="C10178" s="272"/>
      <c r="D10178" s="272"/>
      <c r="E10178" s="272"/>
      <c r="F10178" s="272"/>
      <c r="G10178" s="272"/>
      <c r="H10178" s="272"/>
      <c r="I10178" s="75">
        <f t="shared" ref="I10178:P10178" si="9695">SUM(I22)</f>
        <v>186587</v>
      </c>
      <c r="J10178" s="75">
        <f t="shared" si="9695"/>
        <v>186587</v>
      </c>
      <c r="K10178" s="75">
        <f t="shared" si="9695"/>
        <v>0</v>
      </c>
      <c r="L10178" s="75">
        <f t="shared" si="9695"/>
        <v>0</v>
      </c>
      <c r="M10178" s="75">
        <f t="shared" si="9695"/>
        <v>0</v>
      </c>
      <c r="N10178" s="75">
        <f t="shared" si="9695"/>
        <v>0</v>
      </c>
      <c r="O10178" s="75">
        <f t="shared" si="9695"/>
        <v>0</v>
      </c>
      <c r="P10178" s="75">
        <f t="shared" si="9695"/>
        <v>0</v>
      </c>
      <c r="Q10178" s="75">
        <f t="shared" ref="Q10178:R10178" si="9696">SUM(Q22)</f>
        <v>185900</v>
      </c>
      <c r="R10178" s="75">
        <f t="shared" si="9696"/>
        <v>185900</v>
      </c>
      <c r="S10178" s="75">
        <f t="shared" ref="S10178" si="9697">SUM(S22)</f>
        <v>138185</v>
      </c>
      <c r="T10178" s="75">
        <f t="shared" ref="T10178:X10178" si="9698">SUM(T22)</f>
        <v>47615</v>
      </c>
      <c r="U10178" s="75">
        <f t="shared" si="9698"/>
        <v>14326</v>
      </c>
      <c r="V10178" s="75">
        <f t="shared" si="9698"/>
        <v>18547</v>
      </c>
      <c r="W10178" s="75">
        <f t="shared" si="9698"/>
        <v>14742</v>
      </c>
      <c r="X10178" s="75">
        <f t="shared" si="9698"/>
        <v>185800</v>
      </c>
      <c r="Y10178" s="238">
        <f t="shared" ref="Y10178:Y10224" si="9699">IF(R10178=0,0,(X10178/R10178)*100)</f>
        <v>99.946207638515332</v>
      </c>
    </row>
    <row r="10179" spans="1:25" s="76" customFormat="1">
      <c r="A10179" s="250" t="s">
        <v>2700</v>
      </c>
      <c r="B10179" s="250"/>
      <c r="C10179" s="250"/>
      <c r="D10179" s="250"/>
      <c r="E10179" s="250"/>
      <c r="F10179" s="250"/>
      <c r="G10179" s="250"/>
      <c r="H10179" s="250"/>
      <c r="I10179" s="75">
        <f t="shared" ref="I10179:P10179" si="9700">SUM(I66)</f>
        <v>1864</v>
      </c>
      <c r="J10179" s="75">
        <f t="shared" si="9700"/>
        <v>1864</v>
      </c>
      <c r="K10179" s="75">
        <f t="shared" si="9700"/>
        <v>0</v>
      </c>
      <c r="L10179" s="75">
        <f t="shared" si="9700"/>
        <v>0</v>
      </c>
      <c r="M10179" s="75">
        <f t="shared" si="9700"/>
        <v>0</v>
      </c>
      <c r="N10179" s="75">
        <f t="shared" si="9700"/>
        <v>0</v>
      </c>
      <c r="O10179" s="75">
        <f t="shared" si="9700"/>
        <v>0</v>
      </c>
      <c r="P10179" s="75">
        <f t="shared" si="9700"/>
        <v>0</v>
      </c>
      <c r="Q10179" s="75">
        <f t="shared" ref="Q10179:R10179" si="9701">SUM(Q66)</f>
        <v>1893</v>
      </c>
      <c r="R10179" s="75">
        <f t="shared" si="9701"/>
        <v>1893</v>
      </c>
      <c r="S10179" s="75">
        <f t="shared" ref="S10179" si="9702">SUM(S66)</f>
        <v>1658</v>
      </c>
      <c r="T10179" s="75">
        <f t="shared" ref="T10179:X10179" si="9703">SUM(T66)</f>
        <v>135</v>
      </c>
      <c r="U10179" s="75">
        <f t="shared" si="9703"/>
        <v>50</v>
      </c>
      <c r="V10179" s="75">
        <f t="shared" si="9703"/>
        <v>50</v>
      </c>
      <c r="W10179" s="75">
        <f t="shared" si="9703"/>
        <v>35</v>
      </c>
      <c r="X10179" s="75">
        <f t="shared" si="9703"/>
        <v>1793</v>
      </c>
      <c r="Y10179" s="238">
        <f t="shared" si="9699"/>
        <v>94.717379820390917</v>
      </c>
    </row>
    <row r="10180" spans="1:25" s="76" customFormat="1">
      <c r="A10180" s="250" t="s">
        <v>2701</v>
      </c>
      <c r="B10180" s="250"/>
      <c r="C10180" s="250"/>
      <c r="D10180" s="250"/>
      <c r="E10180" s="250"/>
      <c r="F10180" s="250"/>
      <c r="G10180" s="250"/>
      <c r="H10180" s="250"/>
      <c r="I10180" s="75">
        <f t="shared" ref="I10180:P10180" si="9704">SUM(I103)</f>
        <v>15700</v>
      </c>
      <c r="J10180" s="75">
        <f t="shared" si="9704"/>
        <v>15700</v>
      </c>
      <c r="K10180" s="75">
        <f t="shared" si="9704"/>
        <v>0</v>
      </c>
      <c r="L10180" s="75">
        <f t="shared" si="9704"/>
        <v>0</v>
      </c>
      <c r="M10180" s="75">
        <f t="shared" si="9704"/>
        <v>0</v>
      </c>
      <c r="N10180" s="75">
        <f t="shared" si="9704"/>
        <v>0</v>
      </c>
      <c r="O10180" s="75">
        <f t="shared" si="9704"/>
        <v>0</v>
      </c>
      <c r="P10180" s="75">
        <f t="shared" si="9704"/>
        <v>0</v>
      </c>
      <c r="Q10180" s="75">
        <f t="shared" ref="Q10180:R10180" si="9705">SUM(Q103)</f>
        <v>15826</v>
      </c>
      <c r="R10180" s="75">
        <f t="shared" si="9705"/>
        <v>15826</v>
      </c>
      <c r="S10180" s="75">
        <f t="shared" ref="S10180" si="9706">SUM(S103)</f>
        <v>12535</v>
      </c>
      <c r="T10180" s="75">
        <f t="shared" ref="T10180:X10180" si="9707">SUM(T103)</f>
        <v>3191</v>
      </c>
      <c r="U10180" s="75">
        <f t="shared" si="9707"/>
        <v>1061</v>
      </c>
      <c r="V10180" s="75">
        <f t="shared" si="9707"/>
        <v>1065</v>
      </c>
      <c r="W10180" s="75">
        <f t="shared" si="9707"/>
        <v>1065</v>
      </c>
      <c r="X10180" s="75">
        <f t="shared" si="9707"/>
        <v>15726</v>
      </c>
      <c r="Y10180" s="238">
        <f t="shared" si="9699"/>
        <v>99.368128396309871</v>
      </c>
    </row>
    <row r="10181" spans="1:25" s="76" customFormat="1">
      <c r="A10181" s="250" t="s">
        <v>2702</v>
      </c>
      <c r="B10181" s="250"/>
      <c r="C10181" s="250"/>
      <c r="D10181" s="250"/>
      <c r="E10181" s="250"/>
      <c r="F10181" s="250"/>
      <c r="G10181" s="250"/>
      <c r="H10181" s="250"/>
      <c r="I10181" s="75">
        <f t="shared" ref="I10181:P10181" si="9708">SUM(I146)</f>
        <v>40400</v>
      </c>
      <c r="J10181" s="75">
        <f t="shared" si="9708"/>
        <v>40400</v>
      </c>
      <c r="K10181" s="75">
        <f t="shared" si="9708"/>
        <v>0</v>
      </c>
      <c r="L10181" s="75">
        <f t="shared" si="9708"/>
        <v>0</v>
      </c>
      <c r="M10181" s="75">
        <f t="shared" si="9708"/>
        <v>0</v>
      </c>
      <c r="N10181" s="75">
        <f t="shared" si="9708"/>
        <v>0</v>
      </c>
      <c r="O10181" s="75">
        <f t="shared" si="9708"/>
        <v>0</v>
      </c>
      <c r="P10181" s="75">
        <f t="shared" si="9708"/>
        <v>0</v>
      </c>
      <c r="Q10181" s="75">
        <f t="shared" ref="Q10181:R10181" si="9709">SUM(Q146)</f>
        <v>35035</v>
      </c>
      <c r="R10181" s="75">
        <f t="shared" si="9709"/>
        <v>35035</v>
      </c>
      <c r="S10181" s="75">
        <f t="shared" ref="S10181" si="9710">SUM(S146)</f>
        <v>27810</v>
      </c>
      <c r="T10181" s="75">
        <f t="shared" ref="T10181:X10181" si="9711">SUM(T146)</f>
        <v>7225</v>
      </c>
      <c r="U10181" s="75">
        <f t="shared" si="9711"/>
        <v>3100</v>
      </c>
      <c r="V10181" s="75">
        <f t="shared" si="9711"/>
        <v>2712</v>
      </c>
      <c r="W10181" s="75">
        <f t="shared" si="9711"/>
        <v>1413</v>
      </c>
      <c r="X10181" s="75">
        <f t="shared" si="9711"/>
        <v>35035</v>
      </c>
      <c r="Y10181" s="238">
        <f t="shared" si="9699"/>
        <v>100</v>
      </c>
    </row>
    <row r="10182" spans="1:25" s="76" customFormat="1">
      <c r="A10182" s="250" t="s">
        <v>2703</v>
      </c>
      <c r="B10182" s="250"/>
      <c r="C10182" s="250"/>
      <c r="D10182" s="250"/>
      <c r="E10182" s="250"/>
      <c r="F10182" s="250"/>
      <c r="G10182" s="250"/>
      <c r="H10182" s="250"/>
      <c r="I10182" s="75">
        <f t="shared" ref="I10182:P10182" si="9712">SUM(I203)</f>
        <v>60813</v>
      </c>
      <c r="J10182" s="75">
        <f t="shared" si="9712"/>
        <v>60813</v>
      </c>
      <c r="K10182" s="75">
        <f t="shared" si="9712"/>
        <v>0</v>
      </c>
      <c r="L10182" s="75">
        <f t="shared" si="9712"/>
        <v>0</v>
      </c>
      <c r="M10182" s="75">
        <f t="shared" si="9712"/>
        <v>0</v>
      </c>
      <c r="N10182" s="75">
        <f t="shared" si="9712"/>
        <v>0</v>
      </c>
      <c r="O10182" s="75">
        <f t="shared" si="9712"/>
        <v>0</v>
      </c>
      <c r="P10182" s="75">
        <f t="shared" si="9712"/>
        <v>0</v>
      </c>
      <c r="Q10182" s="75">
        <f t="shared" ref="Q10182:R10182" si="9713">SUM(Q203)</f>
        <v>51251</v>
      </c>
      <c r="R10182" s="75">
        <f t="shared" si="9713"/>
        <v>51251</v>
      </c>
      <c r="S10182" s="75">
        <f t="shared" ref="S10182" si="9714">SUM(S203)</f>
        <v>44693</v>
      </c>
      <c r="T10182" s="75">
        <f t="shared" ref="T10182:X10182" si="9715">SUM(T203)</f>
        <v>6558</v>
      </c>
      <c r="U10182" s="75">
        <f t="shared" si="9715"/>
        <v>2418</v>
      </c>
      <c r="V10182" s="75">
        <f t="shared" si="9715"/>
        <v>2070</v>
      </c>
      <c r="W10182" s="75">
        <f t="shared" si="9715"/>
        <v>2070</v>
      </c>
      <c r="X10182" s="75">
        <f t="shared" si="9715"/>
        <v>51251</v>
      </c>
      <c r="Y10182" s="238">
        <f t="shared" si="9699"/>
        <v>100</v>
      </c>
    </row>
    <row r="10183" spans="1:25" s="76" customFormat="1">
      <c r="A10183" s="250" t="s">
        <v>2704</v>
      </c>
      <c r="B10183" s="250"/>
      <c r="C10183" s="250"/>
      <c r="D10183" s="250"/>
      <c r="E10183" s="250"/>
      <c r="F10183" s="250"/>
      <c r="G10183" s="250"/>
      <c r="H10183" s="250"/>
      <c r="I10183" s="75"/>
      <c r="J10183" s="75"/>
      <c r="K10183" s="75"/>
      <c r="L10183" s="75"/>
      <c r="M10183" s="75"/>
      <c r="N10183" s="75"/>
      <c r="O10183" s="75"/>
      <c r="P10183" s="75"/>
      <c r="Q10183" s="75">
        <v>0</v>
      </c>
      <c r="R10183" s="75"/>
      <c r="S10183" s="75"/>
      <c r="T10183" s="75"/>
      <c r="U10183" s="75"/>
      <c r="V10183" s="75"/>
      <c r="W10183" s="75"/>
      <c r="X10183" s="75"/>
      <c r="Y10183" s="238">
        <f t="shared" si="9699"/>
        <v>0</v>
      </c>
    </row>
    <row r="10184" spans="1:25" s="76" customFormat="1">
      <c r="A10184" s="250" t="s">
        <v>2705</v>
      </c>
      <c r="B10184" s="250"/>
      <c r="C10184" s="250"/>
      <c r="D10184" s="250"/>
      <c r="E10184" s="250"/>
      <c r="F10184" s="250"/>
      <c r="G10184" s="250"/>
      <c r="H10184" s="250"/>
      <c r="I10184" s="75">
        <f t="shared" ref="I10184:P10184" si="9716">SUM(I263)</f>
        <v>769</v>
      </c>
      <c r="J10184" s="75">
        <f t="shared" si="9716"/>
        <v>769</v>
      </c>
      <c r="K10184" s="75">
        <f t="shared" si="9716"/>
        <v>0</v>
      </c>
      <c r="L10184" s="75">
        <f t="shared" si="9716"/>
        <v>0</v>
      </c>
      <c r="M10184" s="75">
        <f t="shared" si="9716"/>
        <v>0</v>
      </c>
      <c r="N10184" s="75">
        <f t="shared" si="9716"/>
        <v>0</v>
      </c>
      <c r="O10184" s="75">
        <f t="shared" si="9716"/>
        <v>0</v>
      </c>
      <c r="P10184" s="75">
        <f t="shared" si="9716"/>
        <v>0</v>
      </c>
      <c r="Q10184" s="75">
        <f t="shared" ref="Q10184:R10184" si="9717">SUM(Q263)</f>
        <v>1286</v>
      </c>
      <c r="R10184" s="75">
        <f t="shared" si="9717"/>
        <v>1286</v>
      </c>
      <c r="S10184" s="75">
        <f t="shared" ref="S10184" si="9718">SUM(S263)</f>
        <v>1049</v>
      </c>
      <c r="T10184" s="75">
        <f t="shared" ref="T10184:X10184" si="9719">SUM(T263)</f>
        <v>237</v>
      </c>
      <c r="U10184" s="75">
        <f t="shared" si="9719"/>
        <v>141</v>
      </c>
      <c r="V10184" s="75">
        <f t="shared" si="9719"/>
        <v>50</v>
      </c>
      <c r="W10184" s="75">
        <f t="shared" si="9719"/>
        <v>46</v>
      </c>
      <c r="X10184" s="75">
        <f t="shared" si="9719"/>
        <v>1286</v>
      </c>
      <c r="Y10184" s="238">
        <f t="shared" si="9699"/>
        <v>100</v>
      </c>
    </row>
    <row r="10185" spans="1:25" s="76" customFormat="1">
      <c r="A10185" s="250" t="s">
        <v>2706</v>
      </c>
      <c r="B10185" s="250"/>
      <c r="C10185" s="250"/>
      <c r="D10185" s="250"/>
      <c r="E10185" s="250"/>
      <c r="F10185" s="250"/>
      <c r="G10185" s="250"/>
      <c r="H10185" s="250"/>
      <c r="I10185" s="75">
        <f t="shared" ref="I10185:P10185" si="9720">SUM(I297)</f>
        <v>57840</v>
      </c>
      <c r="J10185" s="75">
        <f t="shared" si="9720"/>
        <v>57840</v>
      </c>
      <c r="K10185" s="75">
        <f t="shared" si="9720"/>
        <v>0</v>
      </c>
      <c r="L10185" s="75">
        <f t="shared" si="9720"/>
        <v>0</v>
      </c>
      <c r="M10185" s="75">
        <f t="shared" si="9720"/>
        <v>0</v>
      </c>
      <c r="N10185" s="75">
        <f t="shared" si="9720"/>
        <v>0</v>
      </c>
      <c r="O10185" s="75">
        <f t="shared" si="9720"/>
        <v>0</v>
      </c>
      <c r="P10185" s="75">
        <f t="shared" si="9720"/>
        <v>0</v>
      </c>
      <c r="Q10185" s="75">
        <f t="shared" ref="Q10185:R10185" si="9721">SUM(Q297)</f>
        <v>76840</v>
      </c>
      <c r="R10185" s="75">
        <f t="shared" si="9721"/>
        <v>76840</v>
      </c>
      <c r="S10185" s="75">
        <f t="shared" ref="S10185" si="9722">SUM(S297)</f>
        <v>76290</v>
      </c>
      <c r="T10185" s="75">
        <f t="shared" ref="T10185:X10185" si="9723">SUM(T297)</f>
        <v>550</v>
      </c>
      <c r="U10185" s="75">
        <f t="shared" si="9723"/>
        <v>250</v>
      </c>
      <c r="V10185" s="75">
        <f t="shared" si="9723"/>
        <v>300</v>
      </c>
      <c r="W10185" s="75">
        <f t="shared" si="9723"/>
        <v>0</v>
      </c>
      <c r="X10185" s="75">
        <f t="shared" si="9723"/>
        <v>76840</v>
      </c>
      <c r="Y10185" s="238">
        <f t="shared" si="9699"/>
        <v>100</v>
      </c>
    </row>
    <row r="10186" spans="1:25" s="76" customFormat="1">
      <c r="A10186" s="250" t="s">
        <v>2707</v>
      </c>
      <c r="B10186" s="250"/>
      <c r="C10186" s="250"/>
      <c r="D10186" s="250"/>
      <c r="E10186" s="250"/>
      <c r="F10186" s="250"/>
      <c r="G10186" s="250"/>
      <c r="H10186" s="250"/>
      <c r="I10186" s="75">
        <f t="shared" ref="I10186:P10186" si="9724">SUM(I337)</f>
        <v>81468</v>
      </c>
      <c r="J10186" s="75">
        <f t="shared" si="9724"/>
        <v>81468</v>
      </c>
      <c r="K10186" s="75">
        <f t="shared" si="9724"/>
        <v>0</v>
      </c>
      <c r="L10186" s="75">
        <f t="shared" si="9724"/>
        <v>0</v>
      </c>
      <c r="M10186" s="75">
        <f t="shared" si="9724"/>
        <v>0</v>
      </c>
      <c r="N10186" s="75">
        <f t="shared" si="9724"/>
        <v>0</v>
      </c>
      <c r="O10186" s="75">
        <f t="shared" si="9724"/>
        <v>0</v>
      </c>
      <c r="P10186" s="75">
        <f t="shared" si="9724"/>
        <v>0</v>
      </c>
      <c r="Q10186" s="75">
        <f t="shared" ref="Q10186:R10186" si="9725">SUM(Q337)</f>
        <v>61182</v>
      </c>
      <c r="R10186" s="75">
        <f t="shared" si="9725"/>
        <v>61182</v>
      </c>
      <c r="S10186" s="75">
        <f t="shared" ref="S10186" si="9726">SUM(S337)</f>
        <v>48164</v>
      </c>
      <c r="T10186" s="75">
        <f t="shared" ref="T10186:X10186" si="9727">SUM(T337)</f>
        <v>13018</v>
      </c>
      <c r="U10186" s="75">
        <f t="shared" si="9727"/>
        <v>3918</v>
      </c>
      <c r="V10186" s="75">
        <f t="shared" si="9727"/>
        <v>2100</v>
      </c>
      <c r="W10186" s="75">
        <f t="shared" si="9727"/>
        <v>7000</v>
      </c>
      <c r="X10186" s="75">
        <f t="shared" si="9727"/>
        <v>61182</v>
      </c>
      <c r="Y10186" s="238">
        <f t="shared" si="9699"/>
        <v>100</v>
      </c>
    </row>
    <row r="10187" spans="1:25" s="76" customFormat="1">
      <c r="A10187" s="250" t="s">
        <v>2708</v>
      </c>
      <c r="B10187" s="250"/>
      <c r="C10187" s="250"/>
      <c r="D10187" s="250"/>
      <c r="E10187" s="250"/>
      <c r="F10187" s="250"/>
      <c r="G10187" s="250"/>
      <c r="H10187" s="250"/>
      <c r="I10187" s="75">
        <f t="shared" ref="I10187:P10187" si="9728">SUM(I381)</f>
        <v>44520</v>
      </c>
      <c r="J10187" s="75">
        <f t="shared" si="9728"/>
        <v>44520</v>
      </c>
      <c r="K10187" s="75">
        <f t="shared" si="9728"/>
        <v>0</v>
      </c>
      <c r="L10187" s="75">
        <f t="shared" si="9728"/>
        <v>0</v>
      </c>
      <c r="M10187" s="75">
        <f t="shared" si="9728"/>
        <v>0</v>
      </c>
      <c r="N10187" s="75">
        <f t="shared" si="9728"/>
        <v>0</v>
      </c>
      <c r="O10187" s="75">
        <f t="shared" si="9728"/>
        <v>0</v>
      </c>
      <c r="P10187" s="75">
        <f t="shared" si="9728"/>
        <v>0</v>
      </c>
      <c r="Q10187" s="75">
        <f t="shared" ref="Q10187:R10187" si="9729">SUM(Q381)</f>
        <v>142968</v>
      </c>
      <c r="R10187" s="75">
        <f t="shared" si="9729"/>
        <v>142968</v>
      </c>
      <c r="S10187" s="75">
        <f t="shared" ref="S10187" si="9730">SUM(S381)</f>
        <v>141045</v>
      </c>
      <c r="T10187" s="75">
        <f t="shared" ref="T10187:X10187" si="9731">SUM(T381)</f>
        <v>1923</v>
      </c>
      <c r="U10187" s="75">
        <f t="shared" si="9731"/>
        <v>390</v>
      </c>
      <c r="V10187" s="75">
        <f t="shared" si="9731"/>
        <v>33</v>
      </c>
      <c r="W10187" s="75">
        <f t="shared" si="9731"/>
        <v>1500</v>
      </c>
      <c r="X10187" s="75">
        <f t="shared" si="9731"/>
        <v>142968</v>
      </c>
      <c r="Y10187" s="238">
        <f t="shared" si="9699"/>
        <v>100</v>
      </c>
    </row>
    <row r="10188" spans="1:25" s="76" customFormat="1">
      <c r="A10188" s="250" t="s">
        <v>2709</v>
      </c>
      <c r="B10188" s="250"/>
      <c r="C10188" s="250"/>
      <c r="D10188" s="250"/>
      <c r="E10188" s="250"/>
      <c r="F10188" s="250"/>
      <c r="G10188" s="250"/>
      <c r="H10188" s="250"/>
      <c r="I10188" s="75">
        <f t="shared" ref="I10188:P10188" si="9732">SUM(I424)</f>
        <v>2662750</v>
      </c>
      <c r="J10188" s="75">
        <f t="shared" si="9732"/>
        <v>2662750</v>
      </c>
      <c r="K10188" s="75">
        <f t="shared" si="9732"/>
        <v>0</v>
      </c>
      <c r="L10188" s="75">
        <f t="shared" si="9732"/>
        <v>0</v>
      </c>
      <c r="M10188" s="75">
        <f t="shared" si="9732"/>
        <v>0</v>
      </c>
      <c r="N10188" s="75">
        <f t="shared" si="9732"/>
        <v>0</v>
      </c>
      <c r="O10188" s="75">
        <f t="shared" si="9732"/>
        <v>0</v>
      </c>
      <c r="P10188" s="75">
        <f t="shared" si="9732"/>
        <v>0</v>
      </c>
      <c r="Q10188" s="75">
        <f t="shared" ref="Q10188:R10188" si="9733">SUM(Q424)</f>
        <v>2613579</v>
      </c>
      <c r="R10188" s="75">
        <f t="shared" si="9733"/>
        <v>2613579</v>
      </c>
      <c r="S10188" s="75">
        <f t="shared" ref="S10188" si="9734">SUM(S424)</f>
        <v>2219314</v>
      </c>
      <c r="T10188" s="75">
        <f t="shared" ref="T10188:X10188" si="9735">SUM(T424)</f>
        <v>394265</v>
      </c>
      <c r="U10188" s="75">
        <f t="shared" si="9735"/>
        <v>131479</v>
      </c>
      <c r="V10188" s="75">
        <f t="shared" si="9735"/>
        <v>131476</v>
      </c>
      <c r="W10188" s="75">
        <f t="shared" si="9735"/>
        <v>131310</v>
      </c>
      <c r="X10188" s="75">
        <f t="shared" si="9735"/>
        <v>2613579</v>
      </c>
      <c r="Y10188" s="238">
        <f t="shared" si="9699"/>
        <v>100</v>
      </c>
    </row>
    <row r="10189" spans="1:25" s="76" customFormat="1">
      <c r="A10189" s="250" t="s">
        <v>2710</v>
      </c>
      <c r="B10189" s="250"/>
      <c r="C10189" s="250"/>
      <c r="D10189" s="250"/>
      <c r="E10189" s="250"/>
      <c r="F10189" s="250"/>
      <c r="G10189" s="250"/>
      <c r="H10189" s="250"/>
      <c r="I10189" s="75">
        <f t="shared" ref="I10189:P10189" si="9736">SUM(I487)</f>
        <v>1480216</v>
      </c>
      <c r="J10189" s="75">
        <f t="shared" si="9736"/>
        <v>1477000</v>
      </c>
      <c r="K10189" s="75">
        <f t="shared" si="9736"/>
        <v>3216</v>
      </c>
      <c r="L10189" s="75">
        <f t="shared" si="9736"/>
        <v>0</v>
      </c>
      <c r="M10189" s="75">
        <f t="shared" si="9736"/>
        <v>0</v>
      </c>
      <c r="N10189" s="75">
        <f t="shared" si="9736"/>
        <v>3216</v>
      </c>
      <c r="O10189" s="75">
        <f t="shared" si="9736"/>
        <v>0</v>
      </c>
      <c r="P10189" s="75">
        <f t="shared" si="9736"/>
        <v>0</v>
      </c>
      <c r="Q10189" s="75">
        <f t="shared" ref="Q10189:R10189" si="9737">SUM(Q487)</f>
        <v>1471411</v>
      </c>
      <c r="R10189" s="75">
        <f t="shared" si="9737"/>
        <v>1467883</v>
      </c>
      <c r="S10189" s="75">
        <f t="shared" ref="S10189" si="9738">SUM(S487)</f>
        <v>1101869</v>
      </c>
      <c r="T10189" s="75">
        <f t="shared" ref="T10189:X10189" si="9739">SUM(T487)</f>
        <v>366014</v>
      </c>
      <c r="U10189" s="75">
        <f t="shared" si="9739"/>
        <v>121200</v>
      </c>
      <c r="V10189" s="75">
        <f t="shared" si="9739"/>
        <v>121200</v>
      </c>
      <c r="W10189" s="75">
        <f t="shared" si="9739"/>
        <v>123614</v>
      </c>
      <c r="X10189" s="75">
        <f t="shared" si="9739"/>
        <v>1467883</v>
      </c>
      <c r="Y10189" s="238">
        <f t="shared" si="9699"/>
        <v>100</v>
      </c>
    </row>
    <row r="10190" spans="1:25" s="76" customFormat="1">
      <c r="A10190" s="250" t="s">
        <v>2711</v>
      </c>
      <c r="B10190" s="250"/>
      <c r="C10190" s="250"/>
      <c r="D10190" s="250"/>
      <c r="E10190" s="250"/>
      <c r="F10190" s="250"/>
      <c r="G10190" s="250"/>
      <c r="H10190" s="250"/>
      <c r="I10190" s="75">
        <f t="shared" ref="I10190:P10190" si="9740">SUM(I532)</f>
        <v>1419475</v>
      </c>
      <c r="J10190" s="75">
        <f t="shared" si="9740"/>
        <v>1419475</v>
      </c>
      <c r="K10190" s="75">
        <f t="shared" si="9740"/>
        <v>0</v>
      </c>
      <c r="L10190" s="75">
        <f t="shared" si="9740"/>
        <v>0</v>
      </c>
      <c r="M10190" s="75">
        <f t="shared" si="9740"/>
        <v>0</v>
      </c>
      <c r="N10190" s="75">
        <f t="shared" si="9740"/>
        <v>0</v>
      </c>
      <c r="O10190" s="75">
        <f t="shared" si="9740"/>
        <v>0</v>
      </c>
      <c r="P10190" s="75">
        <f t="shared" si="9740"/>
        <v>0</v>
      </c>
      <c r="Q10190" s="75">
        <f t="shared" ref="Q10190:R10190" si="9741">SUM(Q532)</f>
        <v>1348535</v>
      </c>
      <c r="R10190" s="75">
        <f t="shared" si="9741"/>
        <v>1348535</v>
      </c>
      <c r="S10190" s="75">
        <f t="shared" ref="S10190" si="9742">SUM(S532)</f>
        <v>1132237</v>
      </c>
      <c r="T10190" s="75">
        <f t="shared" ref="T10190:X10190" si="9743">SUM(T532)</f>
        <v>216298</v>
      </c>
      <c r="U10190" s="75">
        <f t="shared" si="9743"/>
        <v>66814</v>
      </c>
      <c r="V10190" s="75">
        <f t="shared" si="9743"/>
        <v>8000</v>
      </c>
      <c r="W10190" s="75">
        <f t="shared" si="9743"/>
        <v>141484</v>
      </c>
      <c r="X10190" s="75">
        <f t="shared" si="9743"/>
        <v>1348535</v>
      </c>
      <c r="Y10190" s="238">
        <f t="shared" si="9699"/>
        <v>100</v>
      </c>
    </row>
    <row r="10191" spans="1:25" s="76" customFormat="1">
      <c r="A10191" s="250" t="s">
        <v>2712</v>
      </c>
      <c r="B10191" s="250"/>
      <c r="C10191" s="250"/>
      <c r="D10191" s="250"/>
      <c r="E10191" s="250"/>
      <c r="F10191" s="250"/>
      <c r="G10191" s="250"/>
      <c r="H10191" s="250"/>
      <c r="I10191" s="75">
        <f t="shared" ref="I10191:P10191" si="9744">SUM(I579)</f>
        <v>700600</v>
      </c>
      <c r="J10191" s="75">
        <f t="shared" si="9744"/>
        <v>700000</v>
      </c>
      <c r="K10191" s="75">
        <f t="shared" si="9744"/>
        <v>600</v>
      </c>
      <c r="L10191" s="75">
        <f t="shared" si="9744"/>
        <v>0</v>
      </c>
      <c r="M10191" s="75">
        <f t="shared" si="9744"/>
        <v>0</v>
      </c>
      <c r="N10191" s="75">
        <f t="shared" si="9744"/>
        <v>600</v>
      </c>
      <c r="O10191" s="75">
        <f t="shared" si="9744"/>
        <v>0</v>
      </c>
      <c r="P10191" s="75">
        <f t="shared" si="9744"/>
        <v>0</v>
      </c>
      <c r="Q10191" s="75">
        <f t="shared" ref="Q10191:R10191" si="9745">SUM(Q579)</f>
        <v>745446</v>
      </c>
      <c r="R10191" s="75">
        <f t="shared" si="9745"/>
        <v>700843</v>
      </c>
      <c r="S10191" s="75">
        <f t="shared" ref="S10191" si="9746">SUM(S579)</f>
        <v>570463</v>
      </c>
      <c r="T10191" s="75">
        <f t="shared" ref="T10191:X10191" si="9747">SUM(T579)</f>
        <v>130380</v>
      </c>
      <c r="U10191" s="75">
        <f t="shared" si="9747"/>
        <v>64250</v>
      </c>
      <c r="V10191" s="75">
        <f t="shared" si="9747"/>
        <v>64250</v>
      </c>
      <c r="W10191" s="75">
        <f t="shared" si="9747"/>
        <v>1880</v>
      </c>
      <c r="X10191" s="75">
        <f t="shared" si="9747"/>
        <v>700843</v>
      </c>
      <c r="Y10191" s="238">
        <f t="shared" si="9699"/>
        <v>100</v>
      </c>
    </row>
    <row r="10192" spans="1:25" s="76" customFormat="1">
      <c r="A10192" s="250" t="s">
        <v>2713</v>
      </c>
      <c r="B10192" s="250"/>
      <c r="C10192" s="250"/>
      <c r="D10192" s="250"/>
      <c r="E10192" s="250"/>
      <c r="F10192" s="250"/>
      <c r="G10192" s="250"/>
      <c r="H10192" s="250"/>
      <c r="I10192" s="75">
        <f t="shared" ref="I10192:P10192" si="9748">SUM(I626)</f>
        <v>14433</v>
      </c>
      <c r="J10192" s="75">
        <f t="shared" si="9748"/>
        <v>14433</v>
      </c>
      <c r="K10192" s="75">
        <f t="shared" si="9748"/>
        <v>0</v>
      </c>
      <c r="L10192" s="75">
        <f t="shared" si="9748"/>
        <v>0</v>
      </c>
      <c r="M10192" s="75">
        <f t="shared" si="9748"/>
        <v>0</v>
      </c>
      <c r="N10192" s="75">
        <f t="shared" si="9748"/>
        <v>0</v>
      </c>
      <c r="O10192" s="75">
        <f t="shared" si="9748"/>
        <v>0</v>
      </c>
      <c r="P10192" s="75">
        <f t="shared" si="9748"/>
        <v>0</v>
      </c>
      <c r="Q10192" s="75">
        <f t="shared" ref="Q10192:R10192" si="9749">SUM(Q626)</f>
        <v>33529</v>
      </c>
      <c r="R10192" s="75">
        <f t="shared" si="9749"/>
        <v>33529</v>
      </c>
      <c r="S10192" s="75">
        <f t="shared" ref="S10192" si="9750">SUM(S626)</f>
        <v>30403</v>
      </c>
      <c r="T10192" s="75">
        <f t="shared" ref="T10192:X10192" si="9751">SUM(T626)</f>
        <v>3026</v>
      </c>
      <c r="U10192" s="75">
        <f t="shared" si="9751"/>
        <v>1219</v>
      </c>
      <c r="V10192" s="75">
        <f t="shared" si="9751"/>
        <v>904</v>
      </c>
      <c r="W10192" s="75">
        <f t="shared" si="9751"/>
        <v>903</v>
      </c>
      <c r="X10192" s="75">
        <f t="shared" si="9751"/>
        <v>33429</v>
      </c>
      <c r="Y10192" s="238">
        <f t="shared" si="9699"/>
        <v>99.701750723254506</v>
      </c>
    </row>
    <row r="10193" spans="1:25" s="76" customFormat="1">
      <c r="A10193" s="250" t="s">
        <v>2714</v>
      </c>
      <c r="B10193" s="250"/>
      <c r="C10193" s="250"/>
      <c r="D10193" s="250"/>
      <c r="E10193" s="250"/>
      <c r="F10193" s="250"/>
      <c r="G10193" s="250"/>
      <c r="H10193" s="250"/>
      <c r="I10193" s="75">
        <f t="shared" ref="I10193:P10193" si="9752">SUM(I674)</f>
        <v>132900</v>
      </c>
      <c r="J10193" s="75">
        <f t="shared" si="9752"/>
        <v>132900</v>
      </c>
      <c r="K10193" s="75">
        <f t="shared" si="9752"/>
        <v>0</v>
      </c>
      <c r="L10193" s="75">
        <f t="shared" si="9752"/>
        <v>0</v>
      </c>
      <c r="M10193" s="75">
        <f t="shared" si="9752"/>
        <v>0</v>
      </c>
      <c r="N10193" s="75">
        <f t="shared" si="9752"/>
        <v>0</v>
      </c>
      <c r="O10193" s="75">
        <f t="shared" si="9752"/>
        <v>0</v>
      </c>
      <c r="P10193" s="75">
        <f t="shared" si="9752"/>
        <v>0</v>
      </c>
      <c r="Q10193" s="75">
        <f t="shared" ref="Q10193:R10193" si="9753">SUM(Q674)</f>
        <v>133388</v>
      </c>
      <c r="R10193" s="75">
        <f t="shared" si="9753"/>
        <v>133388</v>
      </c>
      <c r="S10193" s="75">
        <f t="shared" ref="S10193" si="9754">SUM(S674)</f>
        <v>103910</v>
      </c>
      <c r="T10193" s="75">
        <f t="shared" ref="T10193:X10193" si="9755">SUM(T674)</f>
        <v>29478</v>
      </c>
      <c r="U10193" s="75">
        <f t="shared" si="9755"/>
        <v>12238</v>
      </c>
      <c r="V10193" s="75">
        <f t="shared" si="9755"/>
        <v>12220</v>
      </c>
      <c r="W10193" s="75">
        <f t="shared" si="9755"/>
        <v>5020</v>
      </c>
      <c r="X10193" s="75">
        <f t="shared" si="9755"/>
        <v>133388</v>
      </c>
      <c r="Y10193" s="238">
        <f t="shared" si="9699"/>
        <v>100</v>
      </c>
    </row>
    <row r="10194" spans="1:25" s="76" customFormat="1">
      <c r="A10194" s="250" t="s">
        <v>2689</v>
      </c>
      <c r="B10194" s="250"/>
      <c r="C10194" s="250"/>
      <c r="D10194" s="250"/>
      <c r="E10194" s="250"/>
      <c r="F10194" s="250"/>
      <c r="G10194" s="250"/>
      <c r="H10194" s="250"/>
      <c r="I10194" s="75">
        <f t="shared" ref="I10194:P10194" si="9756">SUM(I762)</f>
        <v>217300</v>
      </c>
      <c r="J10194" s="75">
        <f t="shared" si="9756"/>
        <v>100300</v>
      </c>
      <c r="K10194" s="75">
        <f t="shared" si="9756"/>
        <v>117000</v>
      </c>
      <c r="L10194" s="75">
        <f t="shared" si="9756"/>
        <v>117000</v>
      </c>
      <c r="M10194" s="75">
        <f t="shared" si="9756"/>
        <v>0</v>
      </c>
      <c r="N10194" s="75">
        <f t="shared" si="9756"/>
        <v>0</v>
      </c>
      <c r="O10194" s="75">
        <f t="shared" si="9756"/>
        <v>0</v>
      </c>
      <c r="P10194" s="75">
        <f t="shared" si="9756"/>
        <v>0</v>
      </c>
      <c r="Q10194" s="75">
        <f t="shared" ref="Q10194:R10194" si="9757">SUM(Q762)</f>
        <v>275041</v>
      </c>
      <c r="R10194" s="75">
        <f t="shared" si="9757"/>
        <v>158041</v>
      </c>
      <c r="S10194" s="75">
        <f t="shared" ref="S10194" si="9758">SUM(S762)</f>
        <v>134658</v>
      </c>
      <c r="T10194" s="75">
        <f t="shared" ref="T10194:X10194" si="9759">SUM(T762)</f>
        <v>23383</v>
      </c>
      <c r="U10194" s="75">
        <f t="shared" si="9759"/>
        <v>3000</v>
      </c>
      <c r="V10194" s="75">
        <f t="shared" si="9759"/>
        <v>9000</v>
      </c>
      <c r="W10194" s="75">
        <f t="shared" si="9759"/>
        <v>11383</v>
      </c>
      <c r="X10194" s="75">
        <f t="shared" si="9759"/>
        <v>158041</v>
      </c>
      <c r="Y10194" s="238">
        <f t="shared" si="9699"/>
        <v>100</v>
      </c>
    </row>
    <row r="10195" spans="1:25" s="76" customFormat="1">
      <c r="A10195" s="250" t="s">
        <v>2715</v>
      </c>
      <c r="B10195" s="250"/>
      <c r="C10195" s="250"/>
      <c r="D10195" s="250"/>
      <c r="E10195" s="250"/>
      <c r="F10195" s="250"/>
      <c r="G10195" s="250"/>
      <c r="H10195" s="250"/>
      <c r="I10195" s="75">
        <f t="shared" ref="I10195:P10195" si="9760">SUM(I831)</f>
        <v>145284</v>
      </c>
      <c r="J10195" s="75">
        <f t="shared" si="9760"/>
        <v>125284</v>
      </c>
      <c r="K10195" s="75">
        <f t="shared" si="9760"/>
        <v>0</v>
      </c>
      <c r="L10195" s="75">
        <f t="shared" si="9760"/>
        <v>0</v>
      </c>
      <c r="M10195" s="75">
        <f t="shared" si="9760"/>
        <v>0</v>
      </c>
      <c r="N10195" s="75">
        <f t="shared" si="9760"/>
        <v>0</v>
      </c>
      <c r="O10195" s="75">
        <f t="shared" si="9760"/>
        <v>20000</v>
      </c>
      <c r="P10195" s="75">
        <f t="shared" si="9760"/>
        <v>0</v>
      </c>
      <c r="Q10195" s="75">
        <f t="shared" ref="Q10195:R10195" si="9761">SUM(Q831)</f>
        <v>425679</v>
      </c>
      <c r="R10195" s="75">
        <f t="shared" si="9761"/>
        <v>405679</v>
      </c>
      <c r="S10195" s="75">
        <f t="shared" ref="S10195" si="9762">SUM(S831)</f>
        <v>400306</v>
      </c>
      <c r="T10195" s="75">
        <f t="shared" ref="T10195:X10195" si="9763">SUM(T831)</f>
        <v>5273</v>
      </c>
      <c r="U10195" s="75">
        <f t="shared" si="9763"/>
        <v>5273</v>
      </c>
      <c r="V10195" s="75">
        <f t="shared" si="9763"/>
        <v>0</v>
      </c>
      <c r="W10195" s="75">
        <f t="shared" si="9763"/>
        <v>0</v>
      </c>
      <c r="X10195" s="75">
        <f t="shared" si="9763"/>
        <v>405579</v>
      </c>
      <c r="Y10195" s="238">
        <f t="shared" si="9699"/>
        <v>99.97534996881771</v>
      </c>
    </row>
    <row r="10196" spans="1:25" s="76" customFormat="1">
      <c r="A10196" s="250" t="s">
        <v>2716</v>
      </c>
      <c r="B10196" s="250"/>
      <c r="C10196" s="250"/>
      <c r="D10196" s="250"/>
      <c r="E10196" s="250"/>
      <c r="F10196" s="250"/>
      <c r="G10196" s="250"/>
      <c r="H10196" s="250"/>
      <c r="I10196" s="75">
        <f t="shared" ref="I10196:P10196" si="9764">SUM(I924)</f>
        <v>508100</v>
      </c>
      <c r="J10196" s="75">
        <f t="shared" si="9764"/>
        <v>0</v>
      </c>
      <c r="K10196" s="75">
        <f t="shared" si="9764"/>
        <v>0</v>
      </c>
      <c r="L10196" s="75">
        <f t="shared" si="9764"/>
        <v>0</v>
      </c>
      <c r="M10196" s="75">
        <f t="shared" si="9764"/>
        <v>0</v>
      </c>
      <c r="N10196" s="75">
        <f t="shared" si="9764"/>
        <v>0</v>
      </c>
      <c r="O10196" s="75">
        <f t="shared" si="9764"/>
        <v>508100</v>
      </c>
      <c r="P10196" s="75">
        <f t="shared" si="9764"/>
        <v>0</v>
      </c>
      <c r="Q10196" s="75">
        <f t="shared" ref="Q10196:R10196" si="9765">SUM(Q924)</f>
        <v>508100</v>
      </c>
      <c r="R10196" s="75">
        <f t="shared" si="9765"/>
        <v>508100</v>
      </c>
      <c r="S10196" s="75">
        <f t="shared" ref="S10196" si="9766">SUM(S924)</f>
        <v>472973</v>
      </c>
      <c r="T10196" s="75">
        <f t="shared" ref="T10196:X10196" si="9767">SUM(T924)</f>
        <v>33700</v>
      </c>
      <c r="U10196" s="75">
        <f t="shared" si="9767"/>
        <v>24700</v>
      </c>
      <c r="V10196" s="75">
        <f t="shared" si="9767"/>
        <v>7000</v>
      </c>
      <c r="W10196" s="75">
        <f t="shared" si="9767"/>
        <v>2000</v>
      </c>
      <c r="X10196" s="75">
        <f t="shared" si="9767"/>
        <v>506673</v>
      </c>
      <c r="Y10196" s="238">
        <f t="shared" si="9699"/>
        <v>99.719149773666601</v>
      </c>
    </row>
    <row r="10197" spans="1:25" s="76" customFormat="1">
      <c r="A10197" s="250" t="s">
        <v>2717</v>
      </c>
      <c r="B10197" s="250"/>
      <c r="C10197" s="250"/>
      <c r="D10197" s="250"/>
      <c r="E10197" s="250"/>
      <c r="F10197" s="250"/>
      <c r="G10197" s="250"/>
      <c r="H10197" s="250"/>
      <c r="I10197" s="75">
        <f t="shared" ref="I10197:P10197" si="9768">SUM(I991)</f>
        <v>590120</v>
      </c>
      <c r="J10197" s="75">
        <f t="shared" si="9768"/>
        <v>590120</v>
      </c>
      <c r="K10197" s="75">
        <f t="shared" si="9768"/>
        <v>0</v>
      </c>
      <c r="L10197" s="75">
        <f t="shared" si="9768"/>
        <v>0</v>
      </c>
      <c r="M10197" s="75">
        <f t="shared" si="9768"/>
        <v>0</v>
      </c>
      <c r="N10197" s="75">
        <f t="shared" si="9768"/>
        <v>0</v>
      </c>
      <c r="O10197" s="75">
        <f t="shared" si="9768"/>
        <v>0</v>
      </c>
      <c r="P10197" s="75">
        <f t="shared" si="9768"/>
        <v>0</v>
      </c>
      <c r="Q10197" s="75">
        <f t="shared" ref="Q10197:R10197" si="9769">SUM(Q991)</f>
        <v>886524</v>
      </c>
      <c r="R10197" s="75">
        <f t="shared" si="9769"/>
        <v>886524</v>
      </c>
      <c r="S10197" s="75">
        <f t="shared" ref="S10197" si="9770">SUM(S991)</f>
        <v>292703</v>
      </c>
      <c r="T10197" s="75">
        <f t="shared" ref="T10197:X10197" si="9771">SUM(T991)</f>
        <v>593821</v>
      </c>
      <c r="U10197" s="75">
        <f t="shared" si="9771"/>
        <v>27000</v>
      </c>
      <c r="V10197" s="75">
        <f t="shared" si="9771"/>
        <v>27000</v>
      </c>
      <c r="W10197" s="75">
        <f t="shared" si="9771"/>
        <v>539821</v>
      </c>
      <c r="X10197" s="75">
        <f t="shared" si="9771"/>
        <v>886524</v>
      </c>
      <c r="Y10197" s="238">
        <f t="shared" si="9699"/>
        <v>100</v>
      </c>
    </row>
    <row r="10198" spans="1:25" s="76" customFormat="1">
      <c r="A10198" s="250" t="s">
        <v>2718</v>
      </c>
      <c r="B10198" s="250"/>
      <c r="C10198" s="250"/>
      <c r="D10198" s="250"/>
      <c r="E10198" s="250"/>
      <c r="F10198" s="250"/>
      <c r="G10198" s="250"/>
      <c r="H10198" s="250"/>
      <c r="I10198" s="75">
        <f t="shared" ref="I10198:P10198" si="9772">SUM(I1061)</f>
        <v>1357900</v>
      </c>
      <c r="J10198" s="75">
        <f t="shared" si="9772"/>
        <v>1357900</v>
      </c>
      <c r="K10198" s="75">
        <f t="shared" si="9772"/>
        <v>0</v>
      </c>
      <c r="L10198" s="75">
        <f t="shared" si="9772"/>
        <v>0</v>
      </c>
      <c r="M10198" s="75">
        <f t="shared" si="9772"/>
        <v>0</v>
      </c>
      <c r="N10198" s="75">
        <f t="shared" si="9772"/>
        <v>0</v>
      </c>
      <c r="O10198" s="75">
        <f t="shared" si="9772"/>
        <v>0</v>
      </c>
      <c r="P10198" s="75">
        <f t="shared" si="9772"/>
        <v>0</v>
      </c>
      <c r="Q10198" s="75">
        <f t="shared" ref="Q10198:R10198" si="9773">SUM(Q1061)</f>
        <v>1857163</v>
      </c>
      <c r="R10198" s="75">
        <f t="shared" si="9773"/>
        <v>1857163</v>
      </c>
      <c r="S10198" s="75">
        <f t="shared" ref="S10198" si="9774">SUM(S1061)</f>
        <v>359100</v>
      </c>
      <c r="T10198" s="75">
        <f t="shared" ref="T10198:X10198" si="9775">SUM(T1061)</f>
        <v>1498063</v>
      </c>
      <c r="U10198" s="75">
        <f t="shared" si="9775"/>
        <v>1050000</v>
      </c>
      <c r="V10198" s="75">
        <f t="shared" si="9775"/>
        <v>75000</v>
      </c>
      <c r="W10198" s="75">
        <f t="shared" si="9775"/>
        <v>373063</v>
      </c>
      <c r="X10198" s="75">
        <f t="shared" si="9775"/>
        <v>1857163</v>
      </c>
      <c r="Y10198" s="238">
        <f t="shared" si="9699"/>
        <v>100</v>
      </c>
    </row>
    <row r="10199" spans="1:25" s="76" customFormat="1">
      <c r="A10199" s="250" t="s">
        <v>2719</v>
      </c>
      <c r="B10199" s="250"/>
      <c r="C10199" s="250"/>
      <c r="D10199" s="250"/>
      <c r="E10199" s="250"/>
      <c r="F10199" s="250"/>
      <c r="G10199" s="250"/>
      <c r="H10199" s="250"/>
      <c r="I10199" s="75">
        <f t="shared" ref="I10199:P10199" si="9776">SUM(I1120)</f>
        <v>139400</v>
      </c>
      <c r="J10199" s="75">
        <f t="shared" si="9776"/>
        <v>139400</v>
      </c>
      <c r="K10199" s="75">
        <f t="shared" si="9776"/>
        <v>0</v>
      </c>
      <c r="L10199" s="75">
        <f t="shared" si="9776"/>
        <v>0</v>
      </c>
      <c r="M10199" s="75">
        <f t="shared" si="9776"/>
        <v>0</v>
      </c>
      <c r="N10199" s="75">
        <f t="shared" si="9776"/>
        <v>0</v>
      </c>
      <c r="O10199" s="75">
        <f t="shared" si="9776"/>
        <v>0</v>
      </c>
      <c r="P10199" s="75">
        <f t="shared" si="9776"/>
        <v>0</v>
      </c>
      <c r="Q10199" s="75">
        <f t="shared" ref="Q10199:R10199" si="9777">SUM(Q1120)</f>
        <v>160930</v>
      </c>
      <c r="R10199" s="75">
        <f t="shared" si="9777"/>
        <v>160930</v>
      </c>
      <c r="S10199" s="75">
        <f t="shared" ref="S10199" si="9778">SUM(S1120)</f>
        <v>159969</v>
      </c>
      <c r="T10199" s="75">
        <f t="shared" ref="T10199:X10199" si="9779">SUM(T1120)</f>
        <v>961</v>
      </c>
      <c r="U10199" s="75">
        <f t="shared" si="9779"/>
        <v>961</v>
      </c>
      <c r="V10199" s="75">
        <f t="shared" si="9779"/>
        <v>0</v>
      </c>
      <c r="W10199" s="75">
        <f t="shared" si="9779"/>
        <v>0</v>
      </c>
      <c r="X10199" s="75">
        <f t="shared" si="9779"/>
        <v>160930</v>
      </c>
      <c r="Y10199" s="238">
        <f t="shared" si="9699"/>
        <v>100</v>
      </c>
    </row>
    <row r="10200" spans="1:25" s="76" customFormat="1">
      <c r="A10200" s="250" t="s">
        <v>2720</v>
      </c>
      <c r="B10200" s="250"/>
      <c r="C10200" s="250"/>
      <c r="D10200" s="250"/>
      <c r="E10200" s="250"/>
      <c r="F10200" s="250"/>
      <c r="G10200" s="250"/>
      <c r="H10200" s="250"/>
      <c r="I10200" s="75">
        <f t="shared" ref="I10200:P10200" si="9780">SUM(I1226)</f>
        <v>0</v>
      </c>
      <c r="J10200" s="75">
        <f t="shared" si="9780"/>
        <v>0</v>
      </c>
      <c r="K10200" s="75">
        <f t="shared" si="9780"/>
        <v>0</v>
      </c>
      <c r="L10200" s="75">
        <f t="shared" si="9780"/>
        <v>0</v>
      </c>
      <c r="M10200" s="75">
        <f t="shared" si="9780"/>
        <v>0</v>
      </c>
      <c r="N10200" s="75">
        <f t="shared" si="9780"/>
        <v>0</v>
      </c>
      <c r="O10200" s="75">
        <f t="shared" si="9780"/>
        <v>0</v>
      </c>
      <c r="P10200" s="75">
        <f t="shared" si="9780"/>
        <v>0</v>
      </c>
      <c r="Q10200" s="75">
        <f t="shared" ref="Q10200:R10200" si="9781">SUM(Q1226)</f>
        <v>0</v>
      </c>
      <c r="R10200" s="75">
        <f t="shared" si="9781"/>
        <v>0</v>
      </c>
      <c r="S10200" s="75">
        <f t="shared" ref="S10200" si="9782">SUM(S1226)</f>
        <v>0</v>
      </c>
      <c r="T10200" s="75">
        <f t="shared" ref="T10200:X10200" si="9783">SUM(T1226)</f>
        <v>0</v>
      </c>
      <c r="U10200" s="75">
        <f t="shared" si="9783"/>
        <v>0</v>
      </c>
      <c r="V10200" s="75">
        <f t="shared" si="9783"/>
        <v>0</v>
      </c>
      <c r="W10200" s="75">
        <f t="shared" si="9783"/>
        <v>0</v>
      </c>
      <c r="X10200" s="75">
        <f t="shared" si="9783"/>
        <v>0</v>
      </c>
      <c r="Y10200" s="238">
        <f t="shared" si="9699"/>
        <v>0</v>
      </c>
    </row>
    <row r="10201" spans="1:25" s="76" customFormat="1">
      <c r="A10201" s="250" t="s">
        <v>2692</v>
      </c>
      <c r="B10201" s="250"/>
      <c r="C10201" s="250"/>
      <c r="D10201" s="250"/>
      <c r="E10201" s="250"/>
      <c r="F10201" s="250"/>
      <c r="G10201" s="250"/>
      <c r="H10201" s="250"/>
      <c r="I10201" s="75">
        <f t="shared" ref="I10201:P10201" si="9784">SUM(I1281)</f>
        <v>218000</v>
      </c>
      <c r="J10201" s="75">
        <f t="shared" si="9784"/>
        <v>218000</v>
      </c>
      <c r="K10201" s="75">
        <f t="shared" si="9784"/>
        <v>0</v>
      </c>
      <c r="L10201" s="75">
        <f t="shared" si="9784"/>
        <v>0</v>
      </c>
      <c r="M10201" s="75">
        <f t="shared" si="9784"/>
        <v>0</v>
      </c>
      <c r="N10201" s="75">
        <f t="shared" si="9784"/>
        <v>0</v>
      </c>
      <c r="O10201" s="75">
        <f t="shared" si="9784"/>
        <v>0</v>
      </c>
      <c r="P10201" s="75">
        <f t="shared" si="9784"/>
        <v>0</v>
      </c>
      <c r="Q10201" s="75">
        <f t="shared" ref="Q10201:R10201" si="9785">SUM(Q1281)</f>
        <v>275111</v>
      </c>
      <c r="R10201" s="75">
        <f t="shared" si="9785"/>
        <v>272311</v>
      </c>
      <c r="S10201" s="75">
        <f t="shared" ref="S10201" si="9786">SUM(S1281)</f>
        <v>270809</v>
      </c>
      <c r="T10201" s="75">
        <f t="shared" ref="T10201:X10201" si="9787">SUM(T1281)</f>
        <v>1502</v>
      </c>
      <c r="U10201" s="75">
        <f t="shared" si="9787"/>
        <v>1000</v>
      </c>
      <c r="V10201" s="75">
        <f t="shared" si="9787"/>
        <v>252</v>
      </c>
      <c r="W10201" s="75">
        <f t="shared" si="9787"/>
        <v>250</v>
      </c>
      <c r="X10201" s="75">
        <f t="shared" si="9787"/>
        <v>272311</v>
      </c>
      <c r="Y10201" s="238">
        <f t="shared" si="9699"/>
        <v>100</v>
      </c>
    </row>
    <row r="10202" spans="1:25" s="76" customFormat="1">
      <c r="A10202" s="250" t="s">
        <v>2721</v>
      </c>
      <c r="B10202" s="250"/>
      <c r="C10202" s="250"/>
      <c r="D10202" s="250"/>
      <c r="E10202" s="250"/>
      <c r="F10202" s="250"/>
      <c r="G10202" s="250"/>
      <c r="H10202" s="250"/>
      <c r="I10202" s="75">
        <f t="shared" ref="I10202:P10202" si="9788">SUM(I1332)</f>
        <v>896500</v>
      </c>
      <c r="J10202" s="75">
        <f t="shared" si="9788"/>
        <v>896500</v>
      </c>
      <c r="K10202" s="75">
        <f t="shared" si="9788"/>
        <v>0</v>
      </c>
      <c r="L10202" s="75">
        <f t="shared" si="9788"/>
        <v>0</v>
      </c>
      <c r="M10202" s="75">
        <f t="shared" si="9788"/>
        <v>0</v>
      </c>
      <c r="N10202" s="75">
        <f t="shared" si="9788"/>
        <v>0</v>
      </c>
      <c r="O10202" s="75">
        <f t="shared" si="9788"/>
        <v>0</v>
      </c>
      <c r="P10202" s="75">
        <f t="shared" si="9788"/>
        <v>0</v>
      </c>
      <c r="Q10202" s="75">
        <f t="shared" ref="Q10202:R10202" si="9789">SUM(Q1332)</f>
        <v>1022711</v>
      </c>
      <c r="R10202" s="75">
        <f t="shared" si="9789"/>
        <v>972711</v>
      </c>
      <c r="S10202" s="75">
        <f t="shared" ref="S10202" si="9790">SUM(S1332)</f>
        <v>794729</v>
      </c>
      <c r="T10202" s="75">
        <f t="shared" ref="T10202:X10202" si="9791">SUM(T1332)</f>
        <v>177982</v>
      </c>
      <c r="U10202" s="75">
        <f t="shared" si="9791"/>
        <v>62982</v>
      </c>
      <c r="V10202" s="75">
        <f t="shared" si="9791"/>
        <v>52500</v>
      </c>
      <c r="W10202" s="75">
        <f t="shared" si="9791"/>
        <v>62500</v>
      </c>
      <c r="X10202" s="75">
        <f t="shared" si="9791"/>
        <v>972711</v>
      </c>
      <c r="Y10202" s="238">
        <f t="shared" si="9699"/>
        <v>100</v>
      </c>
    </row>
    <row r="10203" spans="1:25" s="76" customFormat="1">
      <c r="A10203" s="250" t="s">
        <v>2722</v>
      </c>
      <c r="B10203" s="250"/>
      <c r="C10203" s="250"/>
      <c r="D10203" s="250"/>
      <c r="E10203" s="250"/>
      <c r="F10203" s="250"/>
      <c r="G10203" s="250"/>
      <c r="H10203" s="250"/>
      <c r="I10203" s="75">
        <f t="shared" ref="I10203:P10203" si="9792">SUM(I1394)</f>
        <v>253500</v>
      </c>
      <c r="J10203" s="75">
        <f t="shared" si="9792"/>
        <v>253500</v>
      </c>
      <c r="K10203" s="75">
        <f t="shared" si="9792"/>
        <v>0</v>
      </c>
      <c r="L10203" s="75">
        <f t="shared" si="9792"/>
        <v>0</v>
      </c>
      <c r="M10203" s="75">
        <f t="shared" si="9792"/>
        <v>0</v>
      </c>
      <c r="N10203" s="75">
        <f t="shared" si="9792"/>
        <v>0</v>
      </c>
      <c r="O10203" s="75">
        <f t="shared" si="9792"/>
        <v>0</v>
      </c>
      <c r="P10203" s="75">
        <f t="shared" si="9792"/>
        <v>0</v>
      </c>
      <c r="Q10203" s="75">
        <f t="shared" ref="Q10203:R10203" si="9793">SUM(Q1394)</f>
        <v>304294</v>
      </c>
      <c r="R10203" s="75">
        <f t="shared" si="9793"/>
        <v>304294</v>
      </c>
      <c r="S10203" s="75">
        <f t="shared" ref="S10203" si="9794">SUM(S1394)</f>
        <v>230572</v>
      </c>
      <c r="T10203" s="75">
        <f t="shared" ref="T10203:X10203" si="9795">SUM(T1394)</f>
        <v>73722</v>
      </c>
      <c r="U10203" s="75">
        <f t="shared" si="9795"/>
        <v>25748</v>
      </c>
      <c r="V10203" s="75">
        <f t="shared" si="9795"/>
        <v>23987</v>
      </c>
      <c r="W10203" s="75">
        <f t="shared" si="9795"/>
        <v>23987</v>
      </c>
      <c r="X10203" s="75">
        <f t="shared" si="9795"/>
        <v>304294</v>
      </c>
      <c r="Y10203" s="238">
        <f t="shared" si="9699"/>
        <v>100</v>
      </c>
    </row>
    <row r="10204" spans="1:25" s="76" customFormat="1">
      <c r="A10204" s="250" t="s">
        <v>2788</v>
      </c>
      <c r="B10204" s="250"/>
      <c r="C10204" s="250"/>
      <c r="D10204" s="250"/>
      <c r="E10204" s="250"/>
      <c r="F10204" s="250"/>
      <c r="G10204" s="250"/>
      <c r="H10204" s="250"/>
      <c r="I10204" s="75">
        <f t="shared" ref="I10204:P10204" si="9796">SUM(I1483)</f>
        <v>659000</v>
      </c>
      <c r="J10204" s="75">
        <f t="shared" si="9796"/>
        <v>659000</v>
      </c>
      <c r="K10204" s="75">
        <f t="shared" si="9796"/>
        <v>0</v>
      </c>
      <c r="L10204" s="75">
        <f t="shared" si="9796"/>
        <v>0</v>
      </c>
      <c r="M10204" s="75">
        <f t="shared" si="9796"/>
        <v>0</v>
      </c>
      <c r="N10204" s="75">
        <f t="shared" si="9796"/>
        <v>0</v>
      </c>
      <c r="O10204" s="75">
        <f t="shared" si="9796"/>
        <v>0</v>
      </c>
      <c r="P10204" s="75">
        <f t="shared" si="9796"/>
        <v>0</v>
      </c>
      <c r="Q10204" s="75">
        <f t="shared" ref="Q10204:R10204" si="9797">SUM(Q1483)</f>
        <v>834816</v>
      </c>
      <c r="R10204" s="75">
        <f t="shared" si="9797"/>
        <v>752970</v>
      </c>
      <c r="S10204" s="75">
        <f t="shared" ref="S10204" si="9798">SUM(S1483)</f>
        <v>618021</v>
      </c>
      <c r="T10204" s="75">
        <f t="shared" ref="T10204:X10204" si="9799">SUM(T1483)</f>
        <v>126653</v>
      </c>
      <c r="U10204" s="75">
        <f t="shared" si="9799"/>
        <v>76953</v>
      </c>
      <c r="V10204" s="75">
        <f t="shared" si="9799"/>
        <v>25300</v>
      </c>
      <c r="W10204" s="75">
        <f t="shared" si="9799"/>
        <v>24400</v>
      </c>
      <c r="X10204" s="75">
        <f t="shared" si="9799"/>
        <v>744674</v>
      </c>
      <c r="Y10204" s="238">
        <f t="shared" si="9699"/>
        <v>98.898229677145167</v>
      </c>
    </row>
    <row r="10205" spans="1:25" s="76" customFormat="1">
      <c r="A10205" s="250" t="s">
        <v>2723</v>
      </c>
      <c r="B10205" s="250"/>
      <c r="C10205" s="250"/>
      <c r="D10205" s="250"/>
      <c r="E10205" s="250"/>
      <c r="F10205" s="250"/>
      <c r="G10205" s="250"/>
      <c r="H10205" s="250"/>
      <c r="I10205" s="75">
        <f t="shared" ref="I10205:P10205" si="9800">SUM(I1580)</f>
        <v>2351749</v>
      </c>
      <c r="J10205" s="75">
        <f t="shared" si="9800"/>
        <v>2059444</v>
      </c>
      <c r="K10205" s="75">
        <f t="shared" si="9800"/>
        <v>292305</v>
      </c>
      <c r="L10205" s="75">
        <f t="shared" si="9800"/>
        <v>224140</v>
      </c>
      <c r="M10205" s="75">
        <f t="shared" si="9800"/>
        <v>0</v>
      </c>
      <c r="N10205" s="75">
        <f t="shared" si="9800"/>
        <v>68165</v>
      </c>
      <c r="O10205" s="75">
        <f t="shared" si="9800"/>
        <v>0</v>
      </c>
      <c r="P10205" s="75">
        <f t="shared" si="9800"/>
        <v>0</v>
      </c>
      <c r="Q10205" s="75">
        <f t="shared" ref="Q10205:R10205" si="9801">SUM(Q1580)</f>
        <v>2905629</v>
      </c>
      <c r="R10205" s="75">
        <f t="shared" si="9801"/>
        <v>2535883</v>
      </c>
      <c r="S10205" s="75">
        <f t="shared" ref="S10205" si="9802">SUM(S1580)</f>
        <v>2109654</v>
      </c>
      <c r="T10205" s="75">
        <f t="shared" ref="T10205:X10205" si="9803">SUM(T1580)</f>
        <v>429081</v>
      </c>
      <c r="U10205" s="75">
        <f t="shared" si="9803"/>
        <v>190159</v>
      </c>
      <c r="V10205" s="75">
        <f t="shared" si="9803"/>
        <v>134352</v>
      </c>
      <c r="W10205" s="75">
        <f t="shared" si="9803"/>
        <v>104570</v>
      </c>
      <c r="X10205" s="75">
        <f t="shared" si="9803"/>
        <v>2538735</v>
      </c>
      <c r="Y10205" s="238">
        <f t="shared" si="9699"/>
        <v>100.11246575650374</v>
      </c>
    </row>
    <row r="10206" spans="1:25" s="76" customFormat="1">
      <c r="A10206" s="250" t="s">
        <v>2724</v>
      </c>
      <c r="B10206" s="250"/>
      <c r="C10206" s="250"/>
      <c r="D10206" s="250"/>
      <c r="E10206" s="250"/>
      <c r="F10206" s="250"/>
      <c r="G10206" s="250"/>
      <c r="H10206" s="250"/>
      <c r="I10206" s="75">
        <f t="shared" ref="I10206:P10206" si="9804">SUM(I4496)</f>
        <v>2138385</v>
      </c>
      <c r="J10206" s="75">
        <f t="shared" si="9804"/>
        <v>939133</v>
      </c>
      <c r="K10206" s="75">
        <f t="shared" si="9804"/>
        <v>1199252</v>
      </c>
      <c r="L10206" s="75">
        <f t="shared" si="9804"/>
        <v>1183252</v>
      </c>
      <c r="M10206" s="75">
        <f t="shared" si="9804"/>
        <v>16000</v>
      </c>
      <c r="N10206" s="75">
        <f t="shared" si="9804"/>
        <v>0</v>
      </c>
      <c r="O10206" s="75">
        <f t="shared" si="9804"/>
        <v>0</v>
      </c>
      <c r="P10206" s="75">
        <f t="shared" si="9804"/>
        <v>0</v>
      </c>
      <c r="Q10206" s="75">
        <f t="shared" ref="Q10206:R10206" si="9805">SUM(Q4496)</f>
        <v>2490089</v>
      </c>
      <c r="R10206" s="75">
        <f t="shared" si="9805"/>
        <v>1201609</v>
      </c>
      <c r="S10206" s="75">
        <f t="shared" ref="S10206" si="9806">SUM(S4496)</f>
        <v>1014555</v>
      </c>
      <c r="T10206" s="75">
        <f t="shared" ref="T10206:X10206" si="9807">SUM(T4496)</f>
        <v>187081</v>
      </c>
      <c r="U10206" s="75">
        <f t="shared" si="9807"/>
        <v>108428</v>
      </c>
      <c r="V10206" s="75">
        <f t="shared" si="9807"/>
        <v>39904</v>
      </c>
      <c r="W10206" s="75">
        <f t="shared" si="9807"/>
        <v>38749</v>
      </c>
      <c r="X10206" s="75">
        <f t="shared" si="9807"/>
        <v>1201636</v>
      </c>
      <c r="Y10206" s="238">
        <f t="shared" si="9699"/>
        <v>100.00224698716471</v>
      </c>
    </row>
    <row r="10207" spans="1:25" s="76" customFormat="1">
      <c r="A10207" s="250" t="s">
        <v>2725</v>
      </c>
      <c r="B10207" s="250"/>
      <c r="C10207" s="250"/>
      <c r="D10207" s="250"/>
      <c r="E10207" s="250"/>
      <c r="F10207" s="250"/>
      <c r="G10207" s="250"/>
      <c r="H10207" s="250"/>
      <c r="I10207" s="75">
        <f t="shared" ref="I10207:P10207" si="9808">SUM(I5961)</f>
        <v>412400</v>
      </c>
      <c r="J10207" s="75">
        <f t="shared" si="9808"/>
        <v>322400</v>
      </c>
      <c r="K10207" s="75">
        <f t="shared" si="9808"/>
        <v>90000</v>
      </c>
      <c r="L10207" s="75">
        <f t="shared" si="9808"/>
        <v>90000</v>
      </c>
      <c r="M10207" s="75">
        <f t="shared" si="9808"/>
        <v>0</v>
      </c>
      <c r="N10207" s="75">
        <f t="shared" si="9808"/>
        <v>0</v>
      </c>
      <c r="O10207" s="75">
        <f t="shared" si="9808"/>
        <v>0</v>
      </c>
      <c r="P10207" s="75">
        <f t="shared" si="9808"/>
        <v>0</v>
      </c>
      <c r="Q10207" s="75">
        <f t="shared" ref="Q10207:R10207" si="9809">SUM(Q5961)</f>
        <v>427641</v>
      </c>
      <c r="R10207" s="75">
        <f t="shared" si="9809"/>
        <v>336441</v>
      </c>
      <c r="S10207" s="75">
        <f t="shared" ref="S10207" si="9810">SUM(S5961)</f>
        <v>195516</v>
      </c>
      <c r="T10207" s="75">
        <f t="shared" ref="T10207:X10207" si="9811">SUM(T5961)</f>
        <v>140925</v>
      </c>
      <c r="U10207" s="75">
        <f t="shared" si="9811"/>
        <v>84809</v>
      </c>
      <c r="V10207" s="75">
        <f t="shared" si="9811"/>
        <v>29808</v>
      </c>
      <c r="W10207" s="75">
        <f t="shared" si="9811"/>
        <v>26308</v>
      </c>
      <c r="X10207" s="75">
        <f t="shared" si="9811"/>
        <v>336441</v>
      </c>
      <c r="Y10207" s="238">
        <f t="shared" si="9699"/>
        <v>100</v>
      </c>
    </row>
    <row r="10208" spans="1:25" s="76" customFormat="1">
      <c r="A10208" s="250" t="s">
        <v>2694</v>
      </c>
      <c r="B10208" s="250"/>
      <c r="C10208" s="250"/>
      <c r="D10208" s="250"/>
      <c r="E10208" s="250"/>
      <c r="F10208" s="250"/>
      <c r="G10208" s="250"/>
      <c r="H10208" s="250"/>
      <c r="I10208" s="75">
        <f t="shared" ref="I10208:P10208" si="9812">SUM(I6000)</f>
        <v>54500</v>
      </c>
      <c r="J10208" s="75">
        <f t="shared" si="9812"/>
        <v>54500</v>
      </c>
      <c r="K10208" s="75">
        <f t="shared" si="9812"/>
        <v>0</v>
      </c>
      <c r="L10208" s="75">
        <f t="shared" si="9812"/>
        <v>0</v>
      </c>
      <c r="M10208" s="75">
        <f t="shared" si="9812"/>
        <v>0</v>
      </c>
      <c r="N10208" s="75">
        <f t="shared" si="9812"/>
        <v>0</v>
      </c>
      <c r="O10208" s="75">
        <f t="shared" si="9812"/>
        <v>0</v>
      </c>
      <c r="P10208" s="75">
        <f t="shared" si="9812"/>
        <v>0</v>
      </c>
      <c r="Q10208" s="75">
        <f t="shared" ref="Q10208:R10208" si="9813">SUM(Q6000)</f>
        <v>509400</v>
      </c>
      <c r="R10208" s="75">
        <f t="shared" si="9813"/>
        <v>509400</v>
      </c>
      <c r="S10208" s="75">
        <f t="shared" ref="S10208" si="9814">SUM(S6000)</f>
        <v>506275</v>
      </c>
      <c r="T10208" s="75">
        <f t="shared" ref="T10208:X10208" si="9815">SUM(T6000)</f>
        <v>3125</v>
      </c>
      <c r="U10208" s="75">
        <f t="shared" si="9815"/>
        <v>3125</v>
      </c>
      <c r="V10208" s="75">
        <f t="shared" si="9815"/>
        <v>0</v>
      </c>
      <c r="W10208" s="75">
        <f t="shared" si="9815"/>
        <v>0</v>
      </c>
      <c r="X10208" s="75">
        <f t="shared" si="9815"/>
        <v>509400</v>
      </c>
      <c r="Y10208" s="238">
        <f t="shared" si="9699"/>
        <v>100</v>
      </c>
    </row>
    <row r="10209" spans="1:25" s="76" customFormat="1">
      <c r="A10209" s="250" t="s">
        <v>2726</v>
      </c>
      <c r="B10209" s="250"/>
      <c r="C10209" s="250"/>
      <c r="D10209" s="250"/>
      <c r="E10209" s="250"/>
      <c r="F10209" s="250"/>
      <c r="G10209" s="250"/>
      <c r="H10209" s="250"/>
      <c r="I10209" s="75">
        <f t="shared" ref="I10209:P10209" si="9816">SUM(I6038)</f>
        <v>63500</v>
      </c>
      <c r="J10209" s="75">
        <f t="shared" si="9816"/>
        <v>63500</v>
      </c>
      <c r="K10209" s="75">
        <f t="shared" si="9816"/>
        <v>0</v>
      </c>
      <c r="L10209" s="75">
        <f t="shared" si="9816"/>
        <v>0</v>
      </c>
      <c r="M10209" s="75">
        <f t="shared" si="9816"/>
        <v>0</v>
      </c>
      <c r="N10209" s="75">
        <f t="shared" si="9816"/>
        <v>0</v>
      </c>
      <c r="O10209" s="75">
        <f t="shared" si="9816"/>
        <v>0</v>
      </c>
      <c r="P10209" s="75">
        <f t="shared" si="9816"/>
        <v>0</v>
      </c>
      <c r="Q10209" s="75">
        <f t="shared" ref="Q10209:R10209" si="9817">SUM(Q6038)</f>
        <v>110357</v>
      </c>
      <c r="R10209" s="75">
        <f t="shared" si="9817"/>
        <v>110357</v>
      </c>
      <c r="S10209" s="75">
        <f t="shared" ref="S10209" si="9818">SUM(S6038)</f>
        <v>48308</v>
      </c>
      <c r="T10209" s="75">
        <f t="shared" ref="T10209:X10209" si="9819">SUM(T6038)</f>
        <v>62049</v>
      </c>
      <c r="U10209" s="75">
        <f t="shared" si="9819"/>
        <v>54249</v>
      </c>
      <c r="V10209" s="75">
        <f t="shared" si="9819"/>
        <v>4150</v>
      </c>
      <c r="W10209" s="75">
        <f t="shared" si="9819"/>
        <v>3650</v>
      </c>
      <c r="X10209" s="75">
        <f t="shared" si="9819"/>
        <v>110357</v>
      </c>
      <c r="Y10209" s="238">
        <f t="shared" si="9699"/>
        <v>100</v>
      </c>
    </row>
    <row r="10210" spans="1:25" s="76" customFormat="1">
      <c r="A10210" s="250" t="s">
        <v>2727</v>
      </c>
      <c r="B10210" s="250"/>
      <c r="C10210" s="250"/>
      <c r="D10210" s="250"/>
      <c r="E10210" s="250"/>
      <c r="F10210" s="250"/>
      <c r="G10210" s="250"/>
      <c r="H10210" s="250"/>
      <c r="I10210" s="75">
        <f t="shared" ref="I10210:P10210" si="9820">SUM(I6104)</f>
        <v>2785576</v>
      </c>
      <c r="J10210" s="75">
        <f t="shared" si="9820"/>
        <v>2080347</v>
      </c>
      <c r="K10210" s="75">
        <f t="shared" si="9820"/>
        <v>705229</v>
      </c>
      <c r="L10210" s="75">
        <f t="shared" si="9820"/>
        <v>227400</v>
      </c>
      <c r="M10210" s="75">
        <f t="shared" si="9820"/>
        <v>91389</v>
      </c>
      <c r="N10210" s="75">
        <f t="shared" si="9820"/>
        <v>386440</v>
      </c>
      <c r="O10210" s="75">
        <f t="shared" si="9820"/>
        <v>0</v>
      </c>
      <c r="P10210" s="75">
        <f t="shared" si="9820"/>
        <v>0</v>
      </c>
      <c r="Q10210" s="75">
        <f t="shared" ref="Q10210:R10210" si="9821">SUM(Q6104)</f>
        <v>3883800</v>
      </c>
      <c r="R10210" s="75">
        <f t="shared" si="9821"/>
        <v>2909221</v>
      </c>
      <c r="S10210" s="75">
        <f t="shared" ref="S10210" si="9822">SUM(S6104)</f>
        <v>2670568</v>
      </c>
      <c r="T10210" s="75">
        <f t="shared" ref="T10210:X10210" si="9823">SUM(T6104)</f>
        <v>238653</v>
      </c>
      <c r="U10210" s="75">
        <f t="shared" si="9823"/>
        <v>160350</v>
      </c>
      <c r="V10210" s="75">
        <f t="shared" si="9823"/>
        <v>52698</v>
      </c>
      <c r="W10210" s="75">
        <f t="shared" si="9823"/>
        <v>25605</v>
      </c>
      <c r="X10210" s="75">
        <f t="shared" si="9823"/>
        <v>2909221</v>
      </c>
      <c r="Y10210" s="238">
        <f t="shared" si="9699"/>
        <v>100</v>
      </c>
    </row>
    <row r="10211" spans="1:25" s="76" customFormat="1">
      <c r="A10211" s="250" t="s">
        <v>2728</v>
      </c>
      <c r="B10211" s="250"/>
      <c r="C10211" s="250"/>
      <c r="D10211" s="250"/>
      <c r="E10211" s="250"/>
      <c r="F10211" s="250"/>
      <c r="G10211" s="250"/>
      <c r="H10211" s="250"/>
      <c r="I10211" s="75">
        <f t="shared" ref="I10211:P10211" si="9824">SUM(I6706)</f>
        <v>138880</v>
      </c>
      <c r="J10211" s="75">
        <f t="shared" si="9824"/>
        <v>138880</v>
      </c>
      <c r="K10211" s="75">
        <f t="shared" si="9824"/>
        <v>0</v>
      </c>
      <c r="L10211" s="75">
        <f t="shared" si="9824"/>
        <v>0</v>
      </c>
      <c r="M10211" s="75">
        <f t="shared" si="9824"/>
        <v>0</v>
      </c>
      <c r="N10211" s="75">
        <f t="shared" si="9824"/>
        <v>0</v>
      </c>
      <c r="O10211" s="75">
        <f t="shared" si="9824"/>
        <v>0</v>
      </c>
      <c r="P10211" s="75">
        <f t="shared" si="9824"/>
        <v>0</v>
      </c>
      <c r="Q10211" s="75">
        <f t="shared" ref="Q10211:R10211" si="9825">SUM(Q6706)</f>
        <v>179778</v>
      </c>
      <c r="R10211" s="75">
        <f t="shared" si="9825"/>
        <v>179778</v>
      </c>
      <c r="S10211" s="75">
        <f t="shared" ref="S10211" si="9826">SUM(S6706)</f>
        <v>144616</v>
      </c>
      <c r="T10211" s="75">
        <f t="shared" ref="T10211:X10211" si="9827">SUM(T6706)</f>
        <v>35061</v>
      </c>
      <c r="U10211" s="75">
        <f t="shared" si="9827"/>
        <v>11687</v>
      </c>
      <c r="V10211" s="75">
        <f t="shared" si="9827"/>
        <v>11687</v>
      </c>
      <c r="W10211" s="75">
        <f t="shared" si="9827"/>
        <v>11687</v>
      </c>
      <c r="X10211" s="75">
        <f t="shared" si="9827"/>
        <v>179677</v>
      </c>
      <c r="Y10211" s="238">
        <f t="shared" si="9699"/>
        <v>99.943819599728556</v>
      </c>
    </row>
    <row r="10212" spans="1:25" s="76" customFormat="1">
      <c r="A10212" s="250" t="s">
        <v>2729</v>
      </c>
      <c r="B10212" s="250"/>
      <c r="C10212" s="250"/>
      <c r="D10212" s="250"/>
      <c r="E10212" s="250"/>
      <c r="F10212" s="250"/>
      <c r="G10212" s="250"/>
      <c r="H10212" s="250"/>
      <c r="I10212" s="75">
        <f t="shared" ref="I10212:P10212" si="9828">SUM(I6780)</f>
        <v>519012</v>
      </c>
      <c r="J10212" s="75">
        <f t="shared" si="9828"/>
        <v>509012</v>
      </c>
      <c r="K10212" s="75">
        <f t="shared" si="9828"/>
        <v>10000</v>
      </c>
      <c r="L10212" s="75">
        <f t="shared" si="9828"/>
        <v>0</v>
      </c>
      <c r="M10212" s="75">
        <f t="shared" si="9828"/>
        <v>10000</v>
      </c>
      <c r="N10212" s="75">
        <f t="shared" si="9828"/>
        <v>0</v>
      </c>
      <c r="O10212" s="75">
        <f t="shared" si="9828"/>
        <v>0</v>
      </c>
      <c r="P10212" s="75">
        <f t="shared" si="9828"/>
        <v>0</v>
      </c>
      <c r="Q10212" s="75">
        <f t="shared" ref="Q10212:R10212" si="9829">SUM(Q6780)</f>
        <v>811399</v>
      </c>
      <c r="R10212" s="75">
        <f t="shared" si="9829"/>
        <v>531312</v>
      </c>
      <c r="S10212" s="75">
        <f t="shared" ref="S10212" si="9830">SUM(S6780)</f>
        <v>444560</v>
      </c>
      <c r="T10212" s="75">
        <f t="shared" ref="T10212:X10212" si="9831">SUM(T6780)</f>
        <v>86752</v>
      </c>
      <c r="U10212" s="75">
        <f t="shared" si="9831"/>
        <v>45960</v>
      </c>
      <c r="V10212" s="75">
        <f t="shared" si="9831"/>
        <v>30695</v>
      </c>
      <c r="W10212" s="75">
        <f t="shared" si="9831"/>
        <v>10097</v>
      </c>
      <c r="X10212" s="75">
        <f t="shared" si="9831"/>
        <v>531312</v>
      </c>
      <c r="Y10212" s="238">
        <f t="shared" si="9699"/>
        <v>100</v>
      </c>
    </row>
    <row r="10213" spans="1:25" s="76" customFormat="1">
      <c r="A10213" s="250" t="s">
        <v>2730</v>
      </c>
      <c r="B10213" s="250"/>
      <c r="C10213" s="250"/>
      <c r="D10213" s="250"/>
      <c r="E10213" s="250"/>
      <c r="F10213" s="250"/>
      <c r="G10213" s="250"/>
      <c r="H10213" s="250"/>
      <c r="I10213" s="75">
        <f t="shared" ref="I10213:P10213" si="9832">SUM(I7104)</f>
        <v>281719</v>
      </c>
      <c r="J10213" s="75">
        <f t="shared" si="9832"/>
        <v>281719</v>
      </c>
      <c r="K10213" s="75">
        <f t="shared" si="9832"/>
        <v>0</v>
      </c>
      <c r="L10213" s="75">
        <f t="shared" si="9832"/>
        <v>0</v>
      </c>
      <c r="M10213" s="75">
        <f t="shared" si="9832"/>
        <v>0</v>
      </c>
      <c r="N10213" s="75">
        <f t="shared" si="9832"/>
        <v>0</v>
      </c>
      <c r="O10213" s="75">
        <f t="shared" si="9832"/>
        <v>0</v>
      </c>
      <c r="P10213" s="75">
        <f t="shared" si="9832"/>
        <v>0</v>
      </c>
      <c r="Q10213" s="75">
        <f t="shared" ref="Q10213:R10213" si="9833">SUM(Q7104)</f>
        <v>282442</v>
      </c>
      <c r="R10213" s="75">
        <f t="shared" si="9833"/>
        <v>282442</v>
      </c>
      <c r="S10213" s="75">
        <f t="shared" ref="S10213" si="9834">SUM(S7104)</f>
        <v>214200</v>
      </c>
      <c r="T10213" s="75">
        <f t="shared" ref="T10213:X10213" si="9835">SUM(T7104)</f>
        <v>68242</v>
      </c>
      <c r="U10213" s="75">
        <f t="shared" si="9835"/>
        <v>25400</v>
      </c>
      <c r="V10213" s="75">
        <f t="shared" si="9835"/>
        <v>24400</v>
      </c>
      <c r="W10213" s="75">
        <f t="shared" si="9835"/>
        <v>18442</v>
      </c>
      <c r="X10213" s="75">
        <f t="shared" si="9835"/>
        <v>282442</v>
      </c>
      <c r="Y10213" s="238">
        <f t="shared" si="9699"/>
        <v>100</v>
      </c>
    </row>
    <row r="10214" spans="1:25" s="76" customFormat="1">
      <c r="A10214" s="250" t="s">
        <v>2731</v>
      </c>
      <c r="B10214" s="250"/>
      <c r="C10214" s="250"/>
      <c r="D10214" s="250"/>
      <c r="E10214" s="250"/>
      <c r="F10214" s="250"/>
      <c r="G10214" s="250"/>
      <c r="H10214" s="250"/>
      <c r="I10214" s="75">
        <f t="shared" ref="I10214:P10214" si="9836">SUM(I7169)</f>
        <v>181935</v>
      </c>
      <c r="J10214" s="75">
        <f t="shared" si="9836"/>
        <v>81835</v>
      </c>
      <c r="K10214" s="75">
        <f t="shared" si="9836"/>
        <v>100000</v>
      </c>
      <c r="L10214" s="75">
        <f t="shared" si="9836"/>
        <v>0</v>
      </c>
      <c r="M10214" s="75">
        <f t="shared" si="9836"/>
        <v>0</v>
      </c>
      <c r="N10214" s="75">
        <f t="shared" si="9836"/>
        <v>100000</v>
      </c>
      <c r="O10214" s="75">
        <f t="shared" si="9836"/>
        <v>100</v>
      </c>
      <c r="P10214" s="75">
        <f t="shared" si="9836"/>
        <v>0</v>
      </c>
      <c r="Q10214" s="75">
        <f t="shared" ref="Q10214:R10214" si="9837">SUM(Q7169)</f>
        <v>586228</v>
      </c>
      <c r="R10214" s="75">
        <f t="shared" si="9837"/>
        <v>123533</v>
      </c>
      <c r="S10214" s="75">
        <f t="shared" ref="S10214" si="9838">SUM(S7169)</f>
        <v>103360</v>
      </c>
      <c r="T10214" s="75">
        <f t="shared" ref="T10214:X10214" si="9839">SUM(T7169)</f>
        <v>20173</v>
      </c>
      <c r="U10214" s="75">
        <f t="shared" si="9839"/>
        <v>6690</v>
      </c>
      <c r="V10214" s="75">
        <f t="shared" si="9839"/>
        <v>6691</v>
      </c>
      <c r="W10214" s="75">
        <f t="shared" si="9839"/>
        <v>6792</v>
      </c>
      <c r="X10214" s="75">
        <f t="shared" si="9839"/>
        <v>123533</v>
      </c>
      <c r="Y10214" s="238">
        <f t="shared" si="9699"/>
        <v>100</v>
      </c>
    </row>
    <row r="10215" spans="1:25" s="76" customFormat="1">
      <c r="A10215" s="250" t="s">
        <v>2732</v>
      </c>
      <c r="B10215" s="250"/>
      <c r="C10215" s="250"/>
      <c r="D10215" s="250"/>
      <c r="E10215" s="250"/>
      <c r="F10215" s="250"/>
      <c r="G10215" s="250"/>
      <c r="H10215" s="250"/>
      <c r="I10215" s="75">
        <f t="shared" ref="I10215:P10215" si="9840">SUM(I7253)</f>
        <v>508601</v>
      </c>
      <c r="J10215" s="75">
        <f t="shared" si="9840"/>
        <v>198601</v>
      </c>
      <c r="K10215" s="75">
        <f t="shared" si="9840"/>
        <v>310000</v>
      </c>
      <c r="L10215" s="75">
        <f t="shared" si="9840"/>
        <v>0</v>
      </c>
      <c r="M10215" s="75">
        <f t="shared" si="9840"/>
        <v>0</v>
      </c>
      <c r="N10215" s="75">
        <f t="shared" si="9840"/>
        <v>310000</v>
      </c>
      <c r="O10215" s="75">
        <f t="shared" si="9840"/>
        <v>0</v>
      </c>
      <c r="P10215" s="75">
        <f t="shared" si="9840"/>
        <v>0</v>
      </c>
      <c r="Q10215" s="75">
        <f t="shared" ref="Q10215:R10215" si="9841">SUM(Q7253)</f>
        <v>734862</v>
      </c>
      <c r="R10215" s="75">
        <f t="shared" si="9841"/>
        <v>309862</v>
      </c>
      <c r="S10215" s="75">
        <f t="shared" ref="S10215" si="9842">SUM(S7253)</f>
        <v>292894</v>
      </c>
      <c r="T10215" s="75">
        <f t="shared" ref="T10215:X10215" si="9843">SUM(T7253)</f>
        <v>16868</v>
      </c>
      <c r="U10215" s="75">
        <f t="shared" si="9843"/>
        <v>12128</v>
      </c>
      <c r="V10215" s="75">
        <f t="shared" si="9843"/>
        <v>4620</v>
      </c>
      <c r="W10215" s="75">
        <f t="shared" si="9843"/>
        <v>120</v>
      </c>
      <c r="X10215" s="75">
        <f t="shared" si="9843"/>
        <v>309762</v>
      </c>
      <c r="Y10215" s="238">
        <f t="shared" si="9699"/>
        <v>99.967727569046872</v>
      </c>
    </row>
    <row r="10216" spans="1:25" s="76" customFormat="1">
      <c r="A10216" s="250" t="s">
        <v>2733</v>
      </c>
      <c r="B10216" s="250"/>
      <c r="C10216" s="250"/>
      <c r="D10216" s="250"/>
      <c r="E10216" s="250"/>
      <c r="F10216" s="250"/>
      <c r="G10216" s="250"/>
      <c r="H10216" s="250"/>
      <c r="I10216" s="75">
        <f t="shared" ref="I10216:P10216" si="9844">SUM(I7323)</f>
        <v>124900</v>
      </c>
      <c r="J10216" s="75">
        <f t="shared" si="9844"/>
        <v>124900</v>
      </c>
      <c r="K10216" s="75">
        <f t="shared" si="9844"/>
        <v>0</v>
      </c>
      <c r="L10216" s="75">
        <f t="shared" si="9844"/>
        <v>0</v>
      </c>
      <c r="M10216" s="75">
        <f t="shared" si="9844"/>
        <v>0</v>
      </c>
      <c r="N10216" s="75">
        <f t="shared" si="9844"/>
        <v>0</v>
      </c>
      <c r="O10216" s="75">
        <f t="shared" si="9844"/>
        <v>0</v>
      </c>
      <c r="P10216" s="75">
        <f t="shared" si="9844"/>
        <v>0</v>
      </c>
      <c r="Q10216" s="75">
        <f t="shared" ref="Q10216:R10216" si="9845">SUM(Q7323)</f>
        <v>95365</v>
      </c>
      <c r="R10216" s="75">
        <f t="shared" si="9845"/>
        <v>95365</v>
      </c>
      <c r="S10216" s="75">
        <f t="shared" ref="S10216" si="9846">SUM(S7323)</f>
        <v>34849</v>
      </c>
      <c r="T10216" s="75">
        <f t="shared" ref="T10216:X10216" si="9847">SUM(T7323)</f>
        <v>60516</v>
      </c>
      <c r="U10216" s="75">
        <f t="shared" si="9847"/>
        <v>20196</v>
      </c>
      <c r="V10216" s="75">
        <f t="shared" si="9847"/>
        <v>20160</v>
      </c>
      <c r="W10216" s="75">
        <f t="shared" si="9847"/>
        <v>20160</v>
      </c>
      <c r="X10216" s="75">
        <f t="shared" si="9847"/>
        <v>95365</v>
      </c>
      <c r="Y10216" s="238">
        <f t="shared" si="9699"/>
        <v>100</v>
      </c>
    </row>
    <row r="10217" spans="1:25" s="76" customFormat="1">
      <c r="A10217" s="250" t="s">
        <v>2734</v>
      </c>
      <c r="B10217" s="250"/>
      <c r="C10217" s="250"/>
      <c r="D10217" s="250"/>
      <c r="E10217" s="250"/>
      <c r="F10217" s="250"/>
      <c r="G10217" s="250"/>
      <c r="H10217" s="250"/>
      <c r="I10217" s="75">
        <f t="shared" ref="I10217:P10217" si="9848">SUM(I7383)</f>
        <v>326500</v>
      </c>
      <c r="J10217" s="75">
        <f t="shared" si="9848"/>
        <v>134000</v>
      </c>
      <c r="K10217" s="75">
        <f t="shared" si="9848"/>
        <v>0</v>
      </c>
      <c r="L10217" s="75">
        <f t="shared" si="9848"/>
        <v>0</v>
      </c>
      <c r="M10217" s="75">
        <f t="shared" si="9848"/>
        <v>0</v>
      </c>
      <c r="N10217" s="75">
        <f t="shared" si="9848"/>
        <v>0</v>
      </c>
      <c r="O10217" s="75">
        <f t="shared" si="9848"/>
        <v>192500</v>
      </c>
      <c r="P10217" s="75">
        <f t="shared" si="9848"/>
        <v>0</v>
      </c>
      <c r="Q10217" s="75">
        <f t="shared" ref="Q10217:R10217" si="9849">SUM(Q7383)</f>
        <v>1051221</v>
      </c>
      <c r="R10217" s="75">
        <f t="shared" si="9849"/>
        <v>136395</v>
      </c>
      <c r="S10217" s="75">
        <f t="shared" ref="S10217" si="9850">SUM(S7383)</f>
        <v>80195</v>
      </c>
      <c r="T10217" s="75">
        <f t="shared" ref="T10217:X10217" si="9851">SUM(T7383)</f>
        <v>56200</v>
      </c>
      <c r="U10217" s="75">
        <f t="shared" si="9851"/>
        <v>32500</v>
      </c>
      <c r="V10217" s="75">
        <f t="shared" si="9851"/>
        <v>13100</v>
      </c>
      <c r="W10217" s="75">
        <f t="shared" si="9851"/>
        <v>10600</v>
      </c>
      <c r="X10217" s="75">
        <f t="shared" si="9851"/>
        <v>136395</v>
      </c>
      <c r="Y10217" s="238">
        <f t="shared" si="9699"/>
        <v>100</v>
      </c>
    </row>
    <row r="10218" spans="1:25" s="76" customFormat="1">
      <c r="A10218" s="250" t="s">
        <v>2735</v>
      </c>
      <c r="B10218" s="250"/>
      <c r="C10218" s="250"/>
      <c r="D10218" s="250"/>
      <c r="E10218" s="250"/>
      <c r="F10218" s="250"/>
      <c r="G10218" s="250"/>
      <c r="H10218" s="250"/>
      <c r="I10218" s="75">
        <f t="shared" ref="I10218:P10218" si="9852">SUM(I7457)</f>
        <v>33405</v>
      </c>
      <c r="J10218" s="75">
        <f t="shared" si="9852"/>
        <v>33405</v>
      </c>
      <c r="K10218" s="75">
        <f t="shared" si="9852"/>
        <v>0</v>
      </c>
      <c r="L10218" s="75">
        <f t="shared" si="9852"/>
        <v>0</v>
      </c>
      <c r="M10218" s="75">
        <f t="shared" si="9852"/>
        <v>0</v>
      </c>
      <c r="N10218" s="75">
        <f t="shared" si="9852"/>
        <v>0</v>
      </c>
      <c r="O10218" s="75">
        <f t="shared" si="9852"/>
        <v>0</v>
      </c>
      <c r="P10218" s="75">
        <f t="shared" si="9852"/>
        <v>0</v>
      </c>
      <c r="Q10218" s="75">
        <f t="shared" ref="Q10218:R10218" si="9853">SUM(Q7457)</f>
        <v>49151</v>
      </c>
      <c r="R10218" s="75">
        <f t="shared" si="9853"/>
        <v>49151</v>
      </c>
      <c r="S10218" s="75">
        <f t="shared" ref="S10218" si="9854">SUM(S7457)</f>
        <v>43669</v>
      </c>
      <c r="T10218" s="75">
        <f t="shared" ref="T10218:X10218" si="9855">SUM(T7457)</f>
        <v>5482</v>
      </c>
      <c r="U10218" s="75">
        <f t="shared" si="9855"/>
        <v>2755</v>
      </c>
      <c r="V10218" s="75">
        <f t="shared" si="9855"/>
        <v>1650</v>
      </c>
      <c r="W10218" s="75">
        <f t="shared" si="9855"/>
        <v>1077</v>
      </c>
      <c r="X10218" s="75">
        <f t="shared" si="9855"/>
        <v>49151</v>
      </c>
      <c r="Y10218" s="238">
        <f t="shared" si="9699"/>
        <v>100</v>
      </c>
    </row>
    <row r="10219" spans="1:25" s="76" customFormat="1">
      <c r="A10219" s="250" t="s">
        <v>2736</v>
      </c>
      <c r="B10219" s="250"/>
      <c r="C10219" s="250"/>
      <c r="D10219" s="250"/>
      <c r="E10219" s="250"/>
      <c r="F10219" s="250"/>
      <c r="G10219" s="250"/>
      <c r="H10219" s="250"/>
      <c r="I10219" s="75">
        <f t="shared" ref="I10219:P10219" si="9856">SUM(I7506)</f>
        <v>7200</v>
      </c>
      <c r="J10219" s="75">
        <f t="shared" si="9856"/>
        <v>7200</v>
      </c>
      <c r="K10219" s="75">
        <f t="shared" si="9856"/>
        <v>0</v>
      </c>
      <c r="L10219" s="75">
        <f t="shared" si="9856"/>
        <v>0</v>
      </c>
      <c r="M10219" s="75">
        <f t="shared" si="9856"/>
        <v>0</v>
      </c>
      <c r="N10219" s="75">
        <f t="shared" si="9856"/>
        <v>0</v>
      </c>
      <c r="O10219" s="75">
        <f t="shared" si="9856"/>
        <v>0</v>
      </c>
      <c r="P10219" s="75">
        <f t="shared" si="9856"/>
        <v>0</v>
      </c>
      <c r="Q10219" s="75">
        <f t="shared" ref="Q10219:R10219" si="9857">SUM(Q7506)</f>
        <v>13140</v>
      </c>
      <c r="R10219" s="75">
        <f t="shared" si="9857"/>
        <v>13140</v>
      </c>
      <c r="S10219" s="75">
        <f t="shared" ref="S10219" si="9858">SUM(S7506)</f>
        <v>12894</v>
      </c>
      <c r="T10219" s="75">
        <f t="shared" ref="T10219:X10219" si="9859">SUM(T7506)</f>
        <v>246</v>
      </c>
      <c r="U10219" s="75">
        <f t="shared" si="9859"/>
        <v>220</v>
      </c>
      <c r="V10219" s="75">
        <f t="shared" si="9859"/>
        <v>26</v>
      </c>
      <c r="W10219" s="75">
        <f t="shared" si="9859"/>
        <v>0</v>
      </c>
      <c r="X10219" s="75">
        <f t="shared" si="9859"/>
        <v>13140</v>
      </c>
      <c r="Y10219" s="238">
        <f t="shared" si="9699"/>
        <v>100</v>
      </c>
    </row>
    <row r="10220" spans="1:25" s="76" customFormat="1">
      <c r="A10220" s="250" t="s">
        <v>2792</v>
      </c>
      <c r="B10220" s="250"/>
      <c r="C10220" s="250"/>
      <c r="D10220" s="250"/>
      <c r="E10220" s="250"/>
      <c r="F10220" s="250"/>
      <c r="G10220" s="250"/>
      <c r="H10220" s="250"/>
      <c r="I10220" s="75">
        <f t="shared" ref="I10220:P10220" si="9860">SUM(I7551)</f>
        <v>146000</v>
      </c>
      <c r="J10220" s="75">
        <f t="shared" si="9860"/>
        <v>146000</v>
      </c>
      <c r="K10220" s="75">
        <f t="shared" si="9860"/>
        <v>0</v>
      </c>
      <c r="L10220" s="75">
        <f t="shared" si="9860"/>
        <v>0</v>
      </c>
      <c r="M10220" s="75">
        <f t="shared" si="9860"/>
        <v>0</v>
      </c>
      <c r="N10220" s="75">
        <f t="shared" si="9860"/>
        <v>0</v>
      </c>
      <c r="O10220" s="75">
        <f t="shared" si="9860"/>
        <v>0</v>
      </c>
      <c r="P10220" s="75">
        <f t="shared" si="9860"/>
        <v>0</v>
      </c>
      <c r="Q10220" s="75">
        <f t="shared" ref="Q10220:R10220" si="9861">SUM(Q7551)</f>
        <v>147639</v>
      </c>
      <c r="R10220" s="75">
        <f t="shared" si="9861"/>
        <v>147639</v>
      </c>
      <c r="S10220" s="75">
        <f t="shared" ref="S10220" si="9862">SUM(S7551)</f>
        <v>108432</v>
      </c>
      <c r="T10220" s="75">
        <f t="shared" ref="T10220:X10220" si="9863">SUM(T7551)</f>
        <v>39250</v>
      </c>
      <c r="U10220" s="75">
        <f t="shared" si="9863"/>
        <v>15150</v>
      </c>
      <c r="V10220" s="75">
        <f t="shared" si="9863"/>
        <v>12050</v>
      </c>
      <c r="W10220" s="75">
        <f t="shared" si="9863"/>
        <v>12050</v>
      </c>
      <c r="X10220" s="75">
        <f t="shared" si="9863"/>
        <v>147682</v>
      </c>
      <c r="Y10220" s="238">
        <f t="shared" si="9699"/>
        <v>100.02912509567254</v>
      </c>
    </row>
    <row r="10221" spans="1:25" s="76" customFormat="1">
      <c r="A10221" s="250" t="s">
        <v>2737</v>
      </c>
      <c r="B10221" s="250"/>
      <c r="C10221" s="250"/>
      <c r="D10221" s="250"/>
      <c r="E10221" s="250"/>
      <c r="F10221" s="250"/>
      <c r="G10221" s="250"/>
      <c r="H10221" s="250"/>
      <c r="I10221" s="75">
        <f t="shared" ref="I10221:P10221" si="9864">SUM(I7656)</f>
        <v>201582</v>
      </c>
      <c r="J10221" s="75">
        <f t="shared" si="9864"/>
        <v>50482</v>
      </c>
      <c r="K10221" s="75">
        <f t="shared" si="9864"/>
        <v>151100</v>
      </c>
      <c r="L10221" s="75">
        <f t="shared" si="9864"/>
        <v>139100</v>
      </c>
      <c r="M10221" s="75">
        <f t="shared" si="9864"/>
        <v>0</v>
      </c>
      <c r="N10221" s="75">
        <f t="shared" si="9864"/>
        <v>12000</v>
      </c>
      <c r="O10221" s="75">
        <f t="shared" si="9864"/>
        <v>0</v>
      </c>
      <c r="P10221" s="75">
        <f t="shared" si="9864"/>
        <v>0</v>
      </c>
      <c r="Q10221" s="75">
        <f t="shared" ref="Q10221:R10221" si="9865">SUM(Q7656)</f>
        <v>325127</v>
      </c>
      <c r="R10221" s="75">
        <f t="shared" si="9865"/>
        <v>52190</v>
      </c>
      <c r="S10221" s="75">
        <f t="shared" ref="S10221" si="9866">SUM(S7656)</f>
        <v>50568</v>
      </c>
      <c r="T10221" s="75">
        <f t="shared" ref="T10221:X10221" si="9867">SUM(T7656)</f>
        <v>1622</v>
      </c>
      <c r="U10221" s="75">
        <f t="shared" si="9867"/>
        <v>542</v>
      </c>
      <c r="V10221" s="75">
        <f t="shared" si="9867"/>
        <v>542</v>
      </c>
      <c r="W10221" s="75">
        <f t="shared" si="9867"/>
        <v>538</v>
      </c>
      <c r="X10221" s="75">
        <f t="shared" si="9867"/>
        <v>52190</v>
      </c>
      <c r="Y10221" s="238">
        <f t="shared" si="9699"/>
        <v>100</v>
      </c>
    </row>
    <row r="10222" spans="1:25" s="76" customFormat="1">
      <c r="A10222" s="250" t="s">
        <v>2784</v>
      </c>
      <c r="B10222" s="250"/>
      <c r="C10222" s="250"/>
      <c r="D10222" s="250"/>
      <c r="E10222" s="250"/>
      <c r="F10222" s="250"/>
      <c r="G10222" s="250"/>
      <c r="H10222" s="250"/>
      <c r="I10222" s="75">
        <f t="shared" ref="I10222:P10222" si="9868">SUM(I7708)</f>
        <v>236500</v>
      </c>
      <c r="J10222" s="75">
        <f t="shared" si="9868"/>
        <v>236500</v>
      </c>
      <c r="K10222" s="75">
        <f t="shared" si="9868"/>
        <v>0</v>
      </c>
      <c r="L10222" s="75">
        <f t="shared" si="9868"/>
        <v>0</v>
      </c>
      <c r="M10222" s="75">
        <f t="shared" si="9868"/>
        <v>0</v>
      </c>
      <c r="N10222" s="75">
        <f t="shared" si="9868"/>
        <v>0</v>
      </c>
      <c r="O10222" s="75">
        <f t="shared" si="9868"/>
        <v>0</v>
      </c>
      <c r="P10222" s="75">
        <f t="shared" si="9868"/>
        <v>0</v>
      </c>
      <c r="Q10222" s="75">
        <f t="shared" ref="Q10222:R10222" si="9869">SUM(Q7708)</f>
        <v>284764</v>
      </c>
      <c r="R10222" s="75">
        <f t="shared" si="9869"/>
        <v>284764</v>
      </c>
      <c r="S10222" s="75">
        <f t="shared" ref="S10222" si="9870">SUM(S7708)</f>
        <v>247764</v>
      </c>
      <c r="T10222" s="75">
        <f t="shared" ref="T10222:X10222" si="9871">SUM(T7708)</f>
        <v>37000</v>
      </c>
      <c r="U10222" s="75">
        <f t="shared" si="9871"/>
        <v>12000</v>
      </c>
      <c r="V10222" s="75">
        <f t="shared" si="9871"/>
        <v>15000</v>
      </c>
      <c r="W10222" s="75">
        <f t="shared" si="9871"/>
        <v>10000</v>
      </c>
      <c r="X10222" s="75">
        <f t="shared" si="9871"/>
        <v>284764</v>
      </c>
      <c r="Y10222" s="238">
        <f t="shared" si="9699"/>
        <v>100</v>
      </c>
    </row>
    <row r="10223" spans="1:25" s="76" customFormat="1">
      <c r="A10223" s="250" t="s">
        <v>2785</v>
      </c>
      <c r="B10223" s="250"/>
      <c r="C10223" s="250"/>
      <c r="D10223" s="250"/>
      <c r="E10223" s="250"/>
      <c r="F10223" s="250"/>
      <c r="G10223" s="250"/>
      <c r="H10223" s="250"/>
      <c r="I10223" s="75">
        <f t="shared" ref="I10223:P10223" si="9872">SUM(I7779)</f>
        <v>12686346</v>
      </c>
      <c r="J10223" s="75">
        <f t="shared" si="9872"/>
        <v>2616272</v>
      </c>
      <c r="K10223" s="75">
        <f t="shared" si="9872"/>
        <v>10069574</v>
      </c>
      <c r="L10223" s="75">
        <f t="shared" si="9872"/>
        <v>6580297</v>
      </c>
      <c r="M10223" s="75">
        <f t="shared" si="9872"/>
        <v>132736</v>
      </c>
      <c r="N10223" s="75">
        <f t="shared" si="9872"/>
        <v>3356541</v>
      </c>
      <c r="O10223" s="75">
        <f t="shared" si="9872"/>
        <v>500</v>
      </c>
      <c r="P10223" s="75">
        <f t="shared" si="9872"/>
        <v>0</v>
      </c>
      <c r="Q10223" s="75">
        <f t="shared" ref="Q10223:R10223" si="9873">SUM(Q7779)</f>
        <v>17221682</v>
      </c>
      <c r="R10223" s="75">
        <f t="shared" si="9873"/>
        <v>2654134</v>
      </c>
      <c r="S10223" s="75">
        <f t="shared" ref="S10223" si="9874">SUM(S7779)</f>
        <v>2059559</v>
      </c>
      <c r="T10223" s="75">
        <f t="shared" ref="T10223:X10223" si="9875">SUM(T7779)</f>
        <v>594853</v>
      </c>
      <c r="U10223" s="75">
        <f t="shared" si="9875"/>
        <v>274285.5</v>
      </c>
      <c r="V10223" s="75">
        <f t="shared" si="9875"/>
        <v>233642.5</v>
      </c>
      <c r="W10223" s="75">
        <f t="shared" si="9875"/>
        <v>86925</v>
      </c>
      <c r="X10223" s="75">
        <f t="shared" si="9875"/>
        <v>2654412</v>
      </c>
      <c r="Y10223" s="238">
        <f t="shared" si="9699"/>
        <v>100.01047422624478</v>
      </c>
    </row>
    <row r="10224" spans="1:25" s="68" customFormat="1">
      <c r="A10224" s="251" t="s">
        <v>69</v>
      </c>
      <c r="B10224" s="251"/>
      <c r="C10224" s="251"/>
      <c r="D10224" s="251"/>
      <c r="E10224" s="251"/>
      <c r="F10224" s="251"/>
      <c r="G10224" s="251"/>
      <c r="H10224" s="251"/>
      <c r="I10224" s="77">
        <f t="shared" ref="I10224:P10224" si="9876">SUM(I10178:I10223)</f>
        <v>35084129</v>
      </c>
      <c r="J10224" s="77">
        <f t="shared" si="9876"/>
        <v>21314653</v>
      </c>
      <c r="K10224" s="77">
        <f t="shared" si="9876"/>
        <v>13048276</v>
      </c>
      <c r="L10224" s="77">
        <f t="shared" si="9876"/>
        <v>8561189</v>
      </c>
      <c r="M10224" s="77">
        <f t="shared" si="9876"/>
        <v>250125</v>
      </c>
      <c r="N10224" s="77">
        <f t="shared" si="9876"/>
        <v>4236962</v>
      </c>
      <c r="O10224" s="77">
        <f t="shared" si="9876"/>
        <v>721200</v>
      </c>
      <c r="P10224" s="77">
        <f t="shared" si="9876"/>
        <v>0</v>
      </c>
      <c r="Q10224" s="77">
        <f t="shared" ref="Q10224:R10224" si="9877">SUM(Q10178:Q10223)</f>
        <v>45578152</v>
      </c>
      <c r="R10224" s="77">
        <f t="shared" si="9877"/>
        <v>25611277</v>
      </c>
      <c r="S10224" s="77">
        <f t="shared" ref="S10224" si="9878">SUM(S10178:S10223)</f>
        <v>19765901</v>
      </c>
      <c r="T10224" s="77">
        <f t="shared" ref="T10224:X10224" si="9879">SUM(T10178:T10223)</f>
        <v>5838152</v>
      </c>
      <c r="U10224" s="77">
        <f t="shared" si="9879"/>
        <v>2761104.5</v>
      </c>
      <c r="V10224" s="77">
        <f t="shared" si="9879"/>
        <v>1220191.5</v>
      </c>
      <c r="W10224" s="77">
        <f t="shared" si="9879"/>
        <v>1856856</v>
      </c>
      <c r="X10224" s="77">
        <f t="shared" si="9879"/>
        <v>25604053</v>
      </c>
      <c r="Y10224" s="239">
        <f t="shared" si="9699"/>
        <v>99.971793675106483</v>
      </c>
    </row>
    <row r="10225" spans="1:25" s="68" customFormat="1" ht="15" thickBot="1">
      <c r="A10225" s="270" t="s">
        <v>2752</v>
      </c>
      <c r="B10225" s="270"/>
      <c r="C10225" s="270"/>
      <c r="D10225" s="270"/>
      <c r="E10225" s="270"/>
      <c r="F10225" s="270"/>
      <c r="G10225" s="270"/>
      <c r="H10225" s="270"/>
      <c r="I10225" s="69"/>
      <c r="J10225" s="69"/>
      <c r="K10225" s="69"/>
      <c r="L10225" s="69"/>
      <c r="M10225" s="69"/>
      <c r="N10225" s="69"/>
      <c r="O10225" s="69"/>
      <c r="P10225" s="69"/>
      <c r="Q10225" s="69">
        <v>0</v>
      </c>
      <c r="R10225" s="69"/>
      <c r="S10225" s="69"/>
      <c r="T10225" s="69"/>
      <c r="U10225" s="69"/>
      <c r="V10225" s="69"/>
      <c r="W10225" s="69"/>
      <c r="X10225" s="69"/>
      <c r="Y10225" s="237">
        <v>0</v>
      </c>
    </row>
    <row r="10226" spans="1:25" s="68" customFormat="1" ht="41.4" thickBot="1">
      <c r="A10226" s="271" t="s">
        <v>1</v>
      </c>
      <c r="B10226" s="271"/>
      <c r="C10226" s="271"/>
      <c r="D10226" s="271"/>
      <c r="E10226" s="271"/>
      <c r="F10226" s="271"/>
      <c r="G10226" s="271"/>
      <c r="H10226" s="271"/>
      <c r="I10226" s="1" t="s">
        <v>3093</v>
      </c>
      <c r="J10226" s="1" t="s">
        <v>3130</v>
      </c>
      <c r="K10226" s="1" t="s">
        <v>3</v>
      </c>
      <c r="L10226" s="1" t="s">
        <v>4</v>
      </c>
      <c r="M10226" s="1" t="s">
        <v>5</v>
      </c>
      <c r="N10226" s="1" t="s">
        <v>6</v>
      </c>
      <c r="O10226" s="1" t="s">
        <v>7</v>
      </c>
      <c r="P10226" s="1" t="s">
        <v>8</v>
      </c>
      <c r="Q10226" s="1" t="s">
        <v>3344</v>
      </c>
      <c r="R10226" s="1" t="s">
        <v>3427</v>
      </c>
      <c r="S10226" s="1" t="s">
        <v>3447</v>
      </c>
      <c r="T10226" s="1" t="s">
        <v>3448</v>
      </c>
      <c r="U10226" s="1" t="s">
        <v>3452</v>
      </c>
      <c r="V10226" s="1" t="s">
        <v>3449</v>
      </c>
      <c r="W10226" s="1" t="s">
        <v>3450</v>
      </c>
      <c r="X10226" s="1" t="s">
        <v>3451</v>
      </c>
      <c r="Y10226" s="216" t="s">
        <v>3385</v>
      </c>
    </row>
    <row r="10227" spans="1:25" s="74" customFormat="1">
      <c r="A10227" s="70"/>
      <c r="B10227" s="70"/>
      <c r="C10227" s="70"/>
      <c r="D10227" s="71"/>
      <c r="E10227" s="71"/>
      <c r="F10227" s="72"/>
      <c r="G10227" s="165"/>
      <c r="H10227" s="73" t="s">
        <v>0</v>
      </c>
      <c r="I10227" s="45">
        <v>1</v>
      </c>
      <c r="J10227" s="45">
        <v>3</v>
      </c>
      <c r="K10227" s="45" t="s">
        <v>9</v>
      </c>
      <c r="L10227" s="45">
        <v>5</v>
      </c>
      <c r="M10227" s="45">
        <v>6</v>
      </c>
      <c r="N10227" s="45">
        <v>7</v>
      </c>
      <c r="O10227" s="45">
        <v>8</v>
      </c>
      <c r="P10227" s="45">
        <v>9</v>
      </c>
      <c r="Q10227" s="45">
        <v>1</v>
      </c>
      <c r="R10227" s="45">
        <v>2</v>
      </c>
      <c r="S10227" s="45">
        <v>3</v>
      </c>
      <c r="T10227" s="45" t="s">
        <v>3453</v>
      </c>
      <c r="U10227" s="45">
        <v>5</v>
      </c>
      <c r="V10227" s="45">
        <v>6</v>
      </c>
      <c r="W10227" s="45">
        <v>7</v>
      </c>
      <c r="X10227" s="45" t="s">
        <v>3454</v>
      </c>
      <c r="Y10227" s="276">
        <v>9</v>
      </c>
    </row>
    <row r="10228" spans="1:25" s="76" customFormat="1">
      <c r="A10228" s="272" t="s">
        <v>2699</v>
      </c>
      <c r="B10228" s="272"/>
      <c r="C10228" s="272"/>
      <c r="D10228" s="272"/>
      <c r="E10228" s="272"/>
      <c r="F10228" s="272"/>
      <c r="G10228" s="272"/>
      <c r="H10228" s="272"/>
      <c r="I10228" s="75">
        <f t="shared" ref="I10228:P10228" si="9880">SUM(I10278,I10328,I10378,I10428,I10478,I10528,I10578)</f>
        <v>755100</v>
      </c>
      <c r="J10228" s="75">
        <f t="shared" si="9880"/>
        <v>755100</v>
      </c>
      <c r="K10228" s="75">
        <f t="shared" si="9880"/>
        <v>0</v>
      </c>
      <c r="L10228" s="75">
        <f t="shared" si="9880"/>
        <v>0</v>
      </c>
      <c r="M10228" s="75">
        <f t="shared" si="9880"/>
        <v>0</v>
      </c>
      <c r="N10228" s="75">
        <f t="shared" si="9880"/>
        <v>0</v>
      </c>
      <c r="O10228" s="75">
        <f t="shared" si="9880"/>
        <v>0</v>
      </c>
      <c r="P10228" s="75">
        <f t="shared" si="9880"/>
        <v>0</v>
      </c>
      <c r="Q10228" s="75">
        <f t="shared" ref="Q10228:R10228" si="9881">SUM(Q10278,Q10328,Q10378,Q10428,Q10478,Q10528,Q10578)</f>
        <v>755100</v>
      </c>
      <c r="R10228" s="75">
        <f t="shared" si="9881"/>
        <v>755100</v>
      </c>
      <c r="S10228" s="75">
        <f t="shared" ref="S10228" si="9882">SUM(S10278,S10328,S10378,S10428,S10478,S10528,S10578)</f>
        <v>568000</v>
      </c>
      <c r="T10228" s="75">
        <f t="shared" ref="T10228:X10228" si="9883">SUM(T10278,T10328,T10378,T10428,T10478,T10528,T10578)</f>
        <v>187000</v>
      </c>
      <c r="U10228" s="75">
        <f t="shared" si="9883"/>
        <v>62500</v>
      </c>
      <c r="V10228" s="75">
        <f t="shared" si="9883"/>
        <v>62500</v>
      </c>
      <c r="W10228" s="75">
        <f t="shared" si="9883"/>
        <v>62000</v>
      </c>
      <c r="X10228" s="75">
        <f t="shared" si="9883"/>
        <v>755000</v>
      </c>
      <c r="Y10228" s="238">
        <f t="shared" ref="Y10228:Y10274" si="9884">IF(R10228=0,0,(X10228/R10228)*100)</f>
        <v>99.986756720964109</v>
      </c>
    </row>
    <row r="10229" spans="1:25" s="76" customFormat="1">
      <c r="A10229" s="250" t="s">
        <v>2700</v>
      </c>
      <c r="B10229" s="250"/>
      <c r="C10229" s="250"/>
      <c r="D10229" s="250"/>
      <c r="E10229" s="250"/>
      <c r="F10229" s="250"/>
      <c r="G10229" s="250"/>
      <c r="H10229" s="250"/>
      <c r="I10229" s="75">
        <f t="shared" ref="I10229:P10229" si="9885">SUM(I10279,I10329,I10379,I10429,I10479,I10529,I10579)</f>
        <v>100</v>
      </c>
      <c r="J10229" s="75">
        <f t="shared" si="9885"/>
        <v>100</v>
      </c>
      <c r="K10229" s="75">
        <f t="shared" si="9885"/>
        <v>0</v>
      </c>
      <c r="L10229" s="75">
        <f t="shared" si="9885"/>
        <v>0</v>
      </c>
      <c r="M10229" s="75">
        <f t="shared" si="9885"/>
        <v>0</v>
      </c>
      <c r="N10229" s="75">
        <f t="shared" si="9885"/>
        <v>0</v>
      </c>
      <c r="O10229" s="75">
        <f t="shared" si="9885"/>
        <v>0</v>
      </c>
      <c r="P10229" s="75">
        <f t="shared" si="9885"/>
        <v>0</v>
      </c>
      <c r="Q10229" s="75">
        <f t="shared" ref="Q10229:R10229" si="9886">SUM(Q10279,Q10329,Q10379,Q10429,Q10479,Q10529,Q10579)</f>
        <v>385</v>
      </c>
      <c r="R10229" s="75">
        <f t="shared" si="9886"/>
        <v>385</v>
      </c>
      <c r="S10229" s="75">
        <f t="shared" ref="S10229" si="9887">SUM(S10279,S10329,S10379,S10429,S10479,S10529,S10579)</f>
        <v>285</v>
      </c>
      <c r="T10229" s="75">
        <f t="shared" ref="T10229:X10229" si="9888">SUM(T10279,T10329,T10379,T10429,T10479,T10529,T10579)</f>
        <v>100</v>
      </c>
      <c r="U10229" s="75">
        <f t="shared" si="9888"/>
        <v>100</v>
      </c>
      <c r="V10229" s="75">
        <f t="shared" si="9888"/>
        <v>0</v>
      </c>
      <c r="W10229" s="75">
        <f t="shared" si="9888"/>
        <v>0</v>
      </c>
      <c r="X10229" s="75">
        <f t="shared" si="9888"/>
        <v>385</v>
      </c>
      <c r="Y10229" s="238">
        <f t="shared" si="9884"/>
        <v>100</v>
      </c>
    </row>
    <row r="10230" spans="1:25" s="76" customFormat="1">
      <c r="A10230" s="250" t="s">
        <v>2701</v>
      </c>
      <c r="B10230" s="250"/>
      <c r="C10230" s="250"/>
      <c r="D10230" s="250"/>
      <c r="E10230" s="250"/>
      <c r="F10230" s="250"/>
      <c r="G10230" s="250"/>
      <c r="H10230" s="250"/>
      <c r="I10230" s="75">
        <f t="shared" ref="I10230:P10230" si="9889">SUM(I10280,I10330,I10380,I10430,I10480,I10530,I10580)</f>
        <v>306400</v>
      </c>
      <c r="J10230" s="75">
        <f t="shared" si="9889"/>
        <v>306400</v>
      </c>
      <c r="K10230" s="75">
        <f t="shared" si="9889"/>
        <v>0</v>
      </c>
      <c r="L10230" s="75">
        <f t="shared" si="9889"/>
        <v>0</v>
      </c>
      <c r="M10230" s="75">
        <f t="shared" si="9889"/>
        <v>0</v>
      </c>
      <c r="N10230" s="75">
        <f t="shared" si="9889"/>
        <v>0</v>
      </c>
      <c r="O10230" s="75">
        <f t="shared" si="9889"/>
        <v>0</v>
      </c>
      <c r="P10230" s="75">
        <f t="shared" si="9889"/>
        <v>0</v>
      </c>
      <c r="Q10230" s="75">
        <f t="shared" ref="Q10230:R10230" si="9890">SUM(Q10280,Q10330,Q10380,Q10430,Q10480,Q10530,Q10580)</f>
        <v>506400</v>
      </c>
      <c r="R10230" s="75">
        <f t="shared" si="9890"/>
        <v>506400</v>
      </c>
      <c r="S10230" s="75">
        <f t="shared" ref="S10230" si="9891">SUM(S10280,S10330,S10380,S10430,S10480,S10530,S10580)</f>
        <v>506300</v>
      </c>
      <c r="T10230" s="75">
        <f t="shared" ref="T10230:X10230" si="9892">SUM(T10280,T10330,T10380,T10430,T10480,T10530,T10580)</f>
        <v>0</v>
      </c>
      <c r="U10230" s="75">
        <f t="shared" si="9892"/>
        <v>0</v>
      </c>
      <c r="V10230" s="75">
        <f t="shared" si="9892"/>
        <v>0</v>
      </c>
      <c r="W10230" s="75">
        <f t="shared" si="9892"/>
        <v>0</v>
      </c>
      <c r="X10230" s="75">
        <f t="shared" si="9892"/>
        <v>506300</v>
      </c>
      <c r="Y10230" s="238">
        <f t="shared" si="9884"/>
        <v>99.980252764612956</v>
      </c>
    </row>
    <row r="10231" spans="1:25" s="76" customFormat="1">
      <c r="A10231" s="250" t="s">
        <v>2702</v>
      </c>
      <c r="B10231" s="250"/>
      <c r="C10231" s="250"/>
      <c r="D10231" s="250"/>
      <c r="E10231" s="250"/>
      <c r="F10231" s="250"/>
      <c r="G10231" s="250"/>
      <c r="H10231" s="250"/>
      <c r="I10231" s="75">
        <f t="shared" ref="I10231:P10231" si="9893">SUM(I10281,I10331,I10381,I10431,I10481,I10531,I10581)</f>
        <v>106000</v>
      </c>
      <c r="J10231" s="75">
        <f t="shared" si="9893"/>
        <v>106000</v>
      </c>
      <c r="K10231" s="75">
        <f t="shared" si="9893"/>
        <v>0</v>
      </c>
      <c r="L10231" s="75">
        <f t="shared" si="9893"/>
        <v>0</v>
      </c>
      <c r="M10231" s="75">
        <f t="shared" si="9893"/>
        <v>0</v>
      </c>
      <c r="N10231" s="75">
        <f t="shared" si="9893"/>
        <v>0</v>
      </c>
      <c r="O10231" s="75">
        <f t="shared" si="9893"/>
        <v>0</v>
      </c>
      <c r="P10231" s="75">
        <f t="shared" si="9893"/>
        <v>0</v>
      </c>
      <c r="Q10231" s="75">
        <f t="shared" ref="Q10231:R10231" si="9894">SUM(Q10281,Q10331,Q10381,Q10431,Q10481,Q10531,Q10581)</f>
        <v>772840</v>
      </c>
      <c r="R10231" s="75">
        <f t="shared" si="9894"/>
        <v>772840</v>
      </c>
      <c r="S10231" s="75">
        <f t="shared" ref="S10231" si="9895">SUM(S10281,S10331,S10381,S10431,S10481,S10531,S10581)</f>
        <v>759840</v>
      </c>
      <c r="T10231" s="75">
        <f t="shared" ref="T10231:X10231" si="9896">SUM(T10281,T10331,T10381,T10431,T10481,T10531,T10581)</f>
        <v>13000</v>
      </c>
      <c r="U10231" s="75">
        <f t="shared" si="9896"/>
        <v>13000</v>
      </c>
      <c r="V10231" s="75">
        <f t="shared" si="9896"/>
        <v>0</v>
      </c>
      <c r="W10231" s="75">
        <f t="shared" si="9896"/>
        <v>0</v>
      </c>
      <c r="X10231" s="75">
        <f t="shared" si="9896"/>
        <v>588288</v>
      </c>
      <c r="Y10231" s="238">
        <f t="shared" si="9884"/>
        <v>76.120283629211741</v>
      </c>
    </row>
    <row r="10232" spans="1:25" s="76" customFormat="1">
      <c r="A10232" s="250" t="s">
        <v>2703</v>
      </c>
      <c r="B10232" s="250"/>
      <c r="C10232" s="250"/>
      <c r="D10232" s="250"/>
      <c r="E10232" s="250"/>
      <c r="F10232" s="250"/>
      <c r="G10232" s="250"/>
      <c r="H10232" s="250"/>
      <c r="I10232" s="75">
        <f t="shared" ref="I10232:P10232" si="9897">SUM(I10282,I10332,I10382,I10432,I10482,I10532,I10582)</f>
        <v>100</v>
      </c>
      <c r="J10232" s="75">
        <f t="shared" si="9897"/>
        <v>100</v>
      </c>
      <c r="K10232" s="75">
        <f t="shared" si="9897"/>
        <v>0</v>
      </c>
      <c r="L10232" s="75">
        <f t="shared" si="9897"/>
        <v>0</v>
      </c>
      <c r="M10232" s="75">
        <f t="shared" si="9897"/>
        <v>0</v>
      </c>
      <c r="N10232" s="75">
        <f t="shared" si="9897"/>
        <v>0</v>
      </c>
      <c r="O10232" s="75">
        <f t="shared" si="9897"/>
        <v>0</v>
      </c>
      <c r="P10232" s="75">
        <f t="shared" si="9897"/>
        <v>0</v>
      </c>
      <c r="Q10232" s="75">
        <f t="shared" ref="Q10232:R10232" si="9898">SUM(Q10282,Q10332,Q10382,Q10432,Q10482,Q10532,Q10582)</f>
        <v>1570</v>
      </c>
      <c r="R10232" s="75">
        <f t="shared" si="9898"/>
        <v>1570</v>
      </c>
      <c r="S10232" s="75">
        <f t="shared" ref="S10232" si="9899">SUM(S10282,S10332,S10382,S10432,S10482,S10532,S10582)</f>
        <v>1570</v>
      </c>
      <c r="T10232" s="75">
        <f t="shared" ref="T10232:X10232" si="9900">SUM(T10282,T10332,T10382,T10432,T10482,T10532,T10582)</f>
        <v>0</v>
      </c>
      <c r="U10232" s="75">
        <f t="shared" si="9900"/>
        <v>0</v>
      </c>
      <c r="V10232" s="75">
        <f t="shared" si="9900"/>
        <v>0</v>
      </c>
      <c r="W10232" s="75">
        <f t="shared" si="9900"/>
        <v>0</v>
      </c>
      <c r="X10232" s="75">
        <f t="shared" si="9900"/>
        <v>1570</v>
      </c>
      <c r="Y10232" s="238">
        <f t="shared" si="9884"/>
        <v>100</v>
      </c>
    </row>
    <row r="10233" spans="1:25" s="76" customFormat="1">
      <c r="A10233" s="250" t="s">
        <v>2704</v>
      </c>
      <c r="B10233" s="250"/>
      <c r="C10233" s="250"/>
      <c r="D10233" s="250"/>
      <c r="E10233" s="250"/>
      <c r="F10233" s="250"/>
      <c r="G10233" s="250"/>
      <c r="H10233" s="250"/>
      <c r="I10233" s="75">
        <f t="shared" ref="I10233:P10233" si="9901">SUM(I10283,I10333,I10383,I10433,I10483,I10533,I10583)</f>
        <v>450000</v>
      </c>
      <c r="J10233" s="75">
        <f t="shared" si="9901"/>
        <v>450000</v>
      </c>
      <c r="K10233" s="75">
        <f t="shared" si="9901"/>
        <v>0</v>
      </c>
      <c r="L10233" s="75">
        <f t="shared" si="9901"/>
        <v>0</v>
      </c>
      <c r="M10233" s="75">
        <f t="shared" si="9901"/>
        <v>0</v>
      </c>
      <c r="N10233" s="75">
        <f t="shared" si="9901"/>
        <v>0</v>
      </c>
      <c r="O10233" s="75">
        <f t="shared" si="9901"/>
        <v>0</v>
      </c>
      <c r="P10233" s="75">
        <f t="shared" si="9901"/>
        <v>0</v>
      </c>
      <c r="Q10233" s="75">
        <f t="shared" ref="Q10233:R10233" si="9902">SUM(Q10283,Q10333,Q10383,Q10433,Q10483,Q10533,Q10583)</f>
        <v>450000</v>
      </c>
      <c r="R10233" s="75">
        <f t="shared" si="9902"/>
        <v>450000</v>
      </c>
      <c r="S10233" s="75">
        <f t="shared" ref="S10233" si="9903">SUM(S10283,S10333,S10383,S10433,S10483,S10533,S10583)</f>
        <v>450000</v>
      </c>
      <c r="T10233" s="75">
        <f t="shared" ref="T10233:X10233" si="9904">SUM(T10283,T10333,T10383,T10433,T10483,T10533,T10583)</f>
        <v>0</v>
      </c>
      <c r="U10233" s="75">
        <f t="shared" si="9904"/>
        <v>0</v>
      </c>
      <c r="V10233" s="75">
        <f t="shared" si="9904"/>
        <v>0</v>
      </c>
      <c r="W10233" s="75">
        <f t="shared" si="9904"/>
        <v>0</v>
      </c>
      <c r="X10233" s="75">
        <f t="shared" si="9904"/>
        <v>450000</v>
      </c>
      <c r="Y10233" s="238">
        <f t="shared" si="9884"/>
        <v>100</v>
      </c>
    </row>
    <row r="10234" spans="1:25" s="76" customFormat="1">
      <c r="A10234" s="250" t="s">
        <v>2705</v>
      </c>
      <c r="B10234" s="250"/>
      <c r="C10234" s="250"/>
      <c r="D10234" s="250"/>
      <c r="E10234" s="250"/>
      <c r="F10234" s="250"/>
      <c r="G10234" s="250"/>
      <c r="H10234" s="250"/>
      <c r="I10234" s="75">
        <f t="shared" ref="I10234:P10234" si="9905">SUM(I10284,I10334,I10384,I10434,I10484,I10534,I10584)</f>
        <v>100</v>
      </c>
      <c r="J10234" s="75">
        <f t="shared" si="9905"/>
        <v>100</v>
      </c>
      <c r="K10234" s="75">
        <f t="shared" si="9905"/>
        <v>0</v>
      </c>
      <c r="L10234" s="75">
        <f t="shared" si="9905"/>
        <v>0</v>
      </c>
      <c r="M10234" s="75">
        <f t="shared" si="9905"/>
        <v>0</v>
      </c>
      <c r="N10234" s="75">
        <f t="shared" si="9905"/>
        <v>0</v>
      </c>
      <c r="O10234" s="75">
        <f t="shared" si="9905"/>
        <v>0</v>
      </c>
      <c r="P10234" s="75">
        <f t="shared" si="9905"/>
        <v>0</v>
      </c>
      <c r="Q10234" s="75">
        <f t="shared" ref="Q10234:R10234" si="9906">SUM(Q10284,Q10334,Q10384,Q10434,Q10484,Q10534,Q10584)</f>
        <v>100</v>
      </c>
      <c r="R10234" s="75">
        <f t="shared" si="9906"/>
        <v>100</v>
      </c>
      <c r="S10234" s="75">
        <f t="shared" ref="S10234" si="9907">SUM(S10284,S10334,S10384,S10434,S10484,S10534,S10584)</f>
        <v>72</v>
      </c>
      <c r="T10234" s="75">
        <f t="shared" ref="T10234:X10234" si="9908">SUM(T10284,T10334,T10384,T10434,T10484,T10534,T10584)</f>
        <v>28</v>
      </c>
      <c r="U10234" s="75">
        <f t="shared" si="9908"/>
        <v>12</v>
      </c>
      <c r="V10234" s="75">
        <f t="shared" si="9908"/>
        <v>8</v>
      </c>
      <c r="W10234" s="75">
        <f t="shared" si="9908"/>
        <v>8</v>
      </c>
      <c r="X10234" s="75">
        <f t="shared" si="9908"/>
        <v>100</v>
      </c>
      <c r="Y10234" s="238">
        <f t="shared" si="9884"/>
        <v>100</v>
      </c>
    </row>
    <row r="10235" spans="1:25" s="76" customFormat="1">
      <c r="A10235" s="250" t="s">
        <v>2706</v>
      </c>
      <c r="B10235" s="250"/>
      <c r="C10235" s="250"/>
      <c r="D10235" s="250"/>
      <c r="E10235" s="250"/>
      <c r="F10235" s="250"/>
      <c r="G10235" s="250"/>
      <c r="H10235" s="250"/>
      <c r="I10235" s="75">
        <f t="shared" ref="I10235:P10235" si="9909">SUM(I10285,I10335,I10385,I10435,I10485,I10535,I10585)</f>
        <v>100</v>
      </c>
      <c r="J10235" s="75">
        <f t="shared" si="9909"/>
        <v>100</v>
      </c>
      <c r="K10235" s="75">
        <f t="shared" si="9909"/>
        <v>0</v>
      </c>
      <c r="L10235" s="75">
        <f t="shared" si="9909"/>
        <v>0</v>
      </c>
      <c r="M10235" s="75">
        <f t="shared" si="9909"/>
        <v>0</v>
      </c>
      <c r="N10235" s="75">
        <f t="shared" si="9909"/>
        <v>0</v>
      </c>
      <c r="O10235" s="75">
        <f t="shared" si="9909"/>
        <v>0</v>
      </c>
      <c r="P10235" s="75">
        <f t="shared" si="9909"/>
        <v>0</v>
      </c>
      <c r="Q10235" s="75">
        <f t="shared" ref="Q10235:R10235" si="9910">SUM(Q10285,Q10335,Q10385,Q10435,Q10485,Q10535,Q10585)</f>
        <v>1990</v>
      </c>
      <c r="R10235" s="75">
        <f t="shared" si="9910"/>
        <v>1990</v>
      </c>
      <c r="S10235" s="75">
        <f t="shared" ref="S10235" si="9911">SUM(S10285,S10335,S10385,S10435,S10485,S10535,S10585)</f>
        <v>1890</v>
      </c>
      <c r="T10235" s="75">
        <f t="shared" ref="T10235:X10235" si="9912">SUM(T10285,T10335,T10385,T10435,T10485,T10535,T10585)</f>
        <v>100</v>
      </c>
      <c r="U10235" s="75">
        <f t="shared" si="9912"/>
        <v>100</v>
      </c>
      <c r="V10235" s="75">
        <f t="shared" si="9912"/>
        <v>0</v>
      </c>
      <c r="W10235" s="75">
        <f t="shared" si="9912"/>
        <v>0</v>
      </c>
      <c r="X10235" s="75">
        <f t="shared" si="9912"/>
        <v>1990</v>
      </c>
      <c r="Y10235" s="238">
        <f t="shared" si="9884"/>
        <v>100</v>
      </c>
    </row>
    <row r="10236" spans="1:25" s="76" customFormat="1">
      <c r="A10236" s="250" t="s">
        <v>2707</v>
      </c>
      <c r="B10236" s="250"/>
      <c r="C10236" s="250"/>
      <c r="D10236" s="250"/>
      <c r="E10236" s="250"/>
      <c r="F10236" s="250"/>
      <c r="G10236" s="250"/>
      <c r="H10236" s="250"/>
      <c r="I10236" s="75">
        <f t="shared" ref="I10236:P10236" si="9913">SUM(I10286,I10336,I10386,I10436,I10486,I10536,I10586)</f>
        <v>100100</v>
      </c>
      <c r="J10236" s="75">
        <f t="shared" si="9913"/>
        <v>100100</v>
      </c>
      <c r="K10236" s="75">
        <f t="shared" si="9913"/>
        <v>0</v>
      </c>
      <c r="L10236" s="75">
        <f t="shared" si="9913"/>
        <v>0</v>
      </c>
      <c r="M10236" s="75">
        <f t="shared" si="9913"/>
        <v>0</v>
      </c>
      <c r="N10236" s="75">
        <f t="shared" si="9913"/>
        <v>0</v>
      </c>
      <c r="O10236" s="75">
        <f t="shared" si="9913"/>
        <v>0</v>
      </c>
      <c r="P10236" s="75">
        <f t="shared" si="9913"/>
        <v>0</v>
      </c>
      <c r="Q10236" s="75">
        <f t="shared" ref="Q10236:R10236" si="9914">SUM(Q10286,Q10336,Q10386,Q10436,Q10486,Q10536,Q10586)</f>
        <v>37716</v>
      </c>
      <c r="R10236" s="75">
        <f t="shared" si="9914"/>
        <v>29965</v>
      </c>
      <c r="S10236" s="75">
        <f t="shared" ref="S10236" si="9915">SUM(S10286,S10336,S10386,S10436,S10486,S10536,S10586)</f>
        <v>29865</v>
      </c>
      <c r="T10236" s="75">
        <f t="shared" ref="T10236:X10236" si="9916">SUM(T10286,T10336,T10386,T10436,T10486,T10536,T10586)</f>
        <v>100</v>
      </c>
      <c r="U10236" s="75">
        <f t="shared" si="9916"/>
        <v>100</v>
      </c>
      <c r="V10236" s="75">
        <f t="shared" si="9916"/>
        <v>0</v>
      </c>
      <c r="W10236" s="75">
        <f t="shared" si="9916"/>
        <v>0</v>
      </c>
      <c r="X10236" s="75">
        <f t="shared" si="9916"/>
        <v>29965</v>
      </c>
      <c r="Y10236" s="238">
        <f t="shared" si="9884"/>
        <v>100</v>
      </c>
    </row>
    <row r="10237" spans="1:25" s="76" customFormat="1">
      <c r="A10237" s="250" t="s">
        <v>2708</v>
      </c>
      <c r="B10237" s="250"/>
      <c r="C10237" s="250"/>
      <c r="D10237" s="250"/>
      <c r="E10237" s="250"/>
      <c r="F10237" s="250"/>
      <c r="G10237" s="250"/>
      <c r="H10237" s="250"/>
      <c r="I10237" s="75">
        <f t="shared" ref="I10237:P10237" si="9917">SUM(I10287,I10337,I10387,I10437,I10487,I10537,I10587)</f>
        <v>200</v>
      </c>
      <c r="J10237" s="75">
        <f t="shared" si="9917"/>
        <v>200</v>
      </c>
      <c r="K10237" s="75">
        <f t="shared" si="9917"/>
        <v>0</v>
      </c>
      <c r="L10237" s="75">
        <f t="shared" si="9917"/>
        <v>0</v>
      </c>
      <c r="M10237" s="75">
        <f t="shared" si="9917"/>
        <v>0</v>
      </c>
      <c r="N10237" s="75">
        <f t="shared" si="9917"/>
        <v>0</v>
      </c>
      <c r="O10237" s="75">
        <f t="shared" si="9917"/>
        <v>0</v>
      </c>
      <c r="P10237" s="75">
        <f t="shared" si="9917"/>
        <v>0</v>
      </c>
      <c r="Q10237" s="75">
        <f t="shared" ref="Q10237:R10237" si="9918">SUM(Q10287,Q10337,Q10387,Q10437,Q10487,Q10537,Q10587)</f>
        <v>200</v>
      </c>
      <c r="R10237" s="75">
        <f t="shared" si="9918"/>
        <v>200</v>
      </c>
      <c r="S10237" s="75">
        <f t="shared" ref="S10237" si="9919">SUM(S10287,S10337,S10387,S10437,S10487,S10537,S10587)</f>
        <v>0</v>
      </c>
      <c r="T10237" s="75">
        <f t="shared" ref="T10237:X10237" si="9920">SUM(T10287,T10337,T10387,T10437,T10487,T10537,T10587)</f>
        <v>200</v>
      </c>
      <c r="U10237" s="75">
        <f t="shared" si="9920"/>
        <v>0</v>
      </c>
      <c r="V10237" s="75">
        <f t="shared" si="9920"/>
        <v>0</v>
      </c>
      <c r="W10237" s="75">
        <f t="shared" si="9920"/>
        <v>200</v>
      </c>
      <c r="X10237" s="75">
        <f t="shared" si="9920"/>
        <v>200</v>
      </c>
      <c r="Y10237" s="238">
        <f t="shared" si="9884"/>
        <v>100</v>
      </c>
    </row>
    <row r="10238" spans="1:25" s="76" customFormat="1">
      <c r="A10238" s="250" t="s">
        <v>2709</v>
      </c>
      <c r="B10238" s="250"/>
      <c r="C10238" s="250"/>
      <c r="D10238" s="250"/>
      <c r="E10238" s="250"/>
      <c r="F10238" s="250"/>
      <c r="G10238" s="250"/>
      <c r="H10238" s="250"/>
      <c r="I10238" s="75">
        <f t="shared" ref="I10238:P10238" si="9921">SUM(I10288,I10338,I10388,I10438,I10488,I10538,I10588)</f>
        <v>4110034</v>
      </c>
      <c r="J10238" s="75">
        <f t="shared" si="9921"/>
        <v>4110034</v>
      </c>
      <c r="K10238" s="75">
        <f t="shared" si="9921"/>
        <v>0</v>
      </c>
      <c r="L10238" s="75">
        <f t="shared" si="9921"/>
        <v>0</v>
      </c>
      <c r="M10238" s="75">
        <f t="shared" si="9921"/>
        <v>0</v>
      </c>
      <c r="N10238" s="75">
        <f t="shared" si="9921"/>
        <v>0</v>
      </c>
      <c r="O10238" s="75">
        <f t="shared" si="9921"/>
        <v>0</v>
      </c>
      <c r="P10238" s="75">
        <f t="shared" si="9921"/>
        <v>0</v>
      </c>
      <c r="Q10238" s="75">
        <f t="shared" ref="Q10238:R10238" si="9922">SUM(Q10288,Q10338,Q10388,Q10438,Q10488,Q10538,Q10588)</f>
        <v>4439831</v>
      </c>
      <c r="R10238" s="75">
        <f t="shared" si="9922"/>
        <v>4435544</v>
      </c>
      <c r="S10238" s="75">
        <f t="shared" ref="S10238" si="9923">SUM(S10288,S10338,S10388,S10438,S10488,S10538,S10588)</f>
        <v>3435544</v>
      </c>
      <c r="T10238" s="75">
        <f t="shared" ref="T10238:X10238" si="9924">SUM(T10288,T10338,T10388,T10438,T10488,T10538,T10588)</f>
        <v>1000000</v>
      </c>
      <c r="U10238" s="75">
        <f t="shared" si="9924"/>
        <v>333333</v>
      </c>
      <c r="V10238" s="75">
        <f t="shared" si="9924"/>
        <v>333333</v>
      </c>
      <c r="W10238" s="75">
        <f t="shared" si="9924"/>
        <v>333334</v>
      </c>
      <c r="X10238" s="75">
        <f t="shared" si="9924"/>
        <v>4435544</v>
      </c>
      <c r="Y10238" s="238">
        <f t="shared" si="9884"/>
        <v>100</v>
      </c>
    </row>
    <row r="10239" spans="1:25" s="76" customFormat="1">
      <c r="A10239" s="250" t="s">
        <v>2710</v>
      </c>
      <c r="B10239" s="250"/>
      <c r="C10239" s="250"/>
      <c r="D10239" s="250"/>
      <c r="E10239" s="250"/>
      <c r="F10239" s="250"/>
      <c r="G10239" s="250"/>
      <c r="H10239" s="250"/>
      <c r="I10239" s="75">
        <f t="shared" ref="I10239:P10239" si="9925">SUM(I10289,I10339,I10389,I10439,I10489,I10539,I10589)</f>
        <v>0</v>
      </c>
      <c r="J10239" s="75">
        <f t="shared" si="9925"/>
        <v>0</v>
      </c>
      <c r="K10239" s="75">
        <f t="shared" si="9925"/>
        <v>0</v>
      </c>
      <c r="L10239" s="75">
        <f t="shared" si="9925"/>
        <v>0</v>
      </c>
      <c r="M10239" s="75">
        <f t="shared" si="9925"/>
        <v>0</v>
      </c>
      <c r="N10239" s="75">
        <f t="shared" si="9925"/>
        <v>0</v>
      </c>
      <c r="O10239" s="75">
        <f t="shared" si="9925"/>
        <v>0</v>
      </c>
      <c r="P10239" s="75">
        <f t="shared" si="9925"/>
        <v>0</v>
      </c>
      <c r="Q10239" s="75">
        <f t="shared" ref="Q10239:R10239" si="9926">SUM(Q10289,Q10339,Q10389,Q10439,Q10489,Q10539,Q10589)</f>
        <v>7373</v>
      </c>
      <c r="R10239" s="75">
        <f t="shared" si="9926"/>
        <v>2545</v>
      </c>
      <c r="S10239" s="75">
        <f t="shared" ref="S10239" si="9927">SUM(S10289,S10339,S10389,S10439,S10489,S10539,S10589)</f>
        <v>2545</v>
      </c>
      <c r="T10239" s="75">
        <f t="shared" ref="T10239:X10239" si="9928">SUM(T10289,T10339,T10389,T10439,T10489,T10539,T10589)</f>
        <v>0</v>
      </c>
      <c r="U10239" s="75">
        <f t="shared" si="9928"/>
        <v>0</v>
      </c>
      <c r="V10239" s="75">
        <f t="shared" si="9928"/>
        <v>0</v>
      </c>
      <c r="W10239" s="75">
        <f t="shared" si="9928"/>
        <v>0</v>
      </c>
      <c r="X10239" s="75">
        <f t="shared" si="9928"/>
        <v>2545</v>
      </c>
      <c r="Y10239" s="238">
        <f t="shared" si="9884"/>
        <v>100</v>
      </c>
    </row>
    <row r="10240" spans="1:25" s="76" customFormat="1">
      <c r="A10240" s="250" t="s">
        <v>2711</v>
      </c>
      <c r="B10240" s="250"/>
      <c r="C10240" s="250"/>
      <c r="D10240" s="250"/>
      <c r="E10240" s="250"/>
      <c r="F10240" s="250"/>
      <c r="G10240" s="250"/>
      <c r="H10240" s="250"/>
      <c r="I10240" s="75">
        <f t="shared" ref="I10240:P10240" si="9929">SUM(I10290,I10340,I10390,I10440,I10490,I10540,I10590)</f>
        <v>100</v>
      </c>
      <c r="J10240" s="75">
        <f t="shared" si="9929"/>
        <v>100</v>
      </c>
      <c r="K10240" s="75">
        <f t="shared" si="9929"/>
        <v>0</v>
      </c>
      <c r="L10240" s="75">
        <f t="shared" si="9929"/>
        <v>0</v>
      </c>
      <c r="M10240" s="75">
        <f t="shared" si="9929"/>
        <v>0</v>
      </c>
      <c r="N10240" s="75">
        <f t="shared" si="9929"/>
        <v>0</v>
      </c>
      <c r="O10240" s="75">
        <f t="shared" si="9929"/>
        <v>0</v>
      </c>
      <c r="P10240" s="75">
        <f t="shared" si="9929"/>
        <v>0</v>
      </c>
      <c r="Q10240" s="75">
        <f t="shared" ref="Q10240:R10240" si="9930">SUM(Q10290,Q10340,Q10390,Q10440,Q10490,Q10540,Q10590)</f>
        <v>186767</v>
      </c>
      <c r="R10240" s="75">
        <f t="shared" si="9930"/>
        <v>134126</v>
      </c>
      <c r="S10240" s="75">
        <f t="shared" ref="S10240" si="9931">SUM(S10290,S10340,S10390,S10440,S10490,S10540,S10590)</f>
        <v>134026</v>
      </c>
      <c r="T10240" s="75">
        <f t="shared" ref="T10240:X10240" si="9932">SUM(T10290,T10340,T10390,T10440,T10490,T10540,T10590)</f>
        <v>100</v>
      </c>
      <c r="U10240" s="75">
        <f t="shared" si="9932"/>
        <v>100</v>
      </c>
      <c r="V10240" s="75">
        <f t="shared" si="9932"/>
        <v>0</v>
      </c>
      <c r="W10240" s="75">
        <f t="shared" si="9932"/>
        <v>0</v>
      </c>
      <c r="X10240" s="75">
        <f t="shared" si="9932"/>
        <v>134126</v>
      </c>
      <c r="Y10240" s="238">
        <f t="shared" si="9884"/>
        <v>100</v>
      </c>
    </row>
    <row r="10241" spans="1:25" s="76" customFormat="1">
      <c r="A10241" s="250" t="s">
        <v>2712</v>
      </c>
      <c r="B10241" s="250"/>
      <c r="C10241" s="250"/>
      <c r="D10241" s="250"/>
      <c r="E10241" s="250"/>
      <c r="F10241" s="250"/>
      <c r="G10241" s="250"/>
      <c r="H10241" s="250"/>
      <c r="I10241" s="75">
        <f t="shared" ref="I10241:P10241" si="9933">SUM(I10291,I10341,I10391,I10441,I10491,I10541,I10591)</f>
        <v>0</v>
      </c>
      <c r="J10241" s="75">
        <f t="shared" si="9933"/>
        <v>0</v>
      </c>
      <c r="K10241" s="75">
        <f t="shared" si="9933"/>
        <v>0</v>
      </c>
      <c r="L10241" s="75">
        <f t="shared" si="9933"/>
        <v>0</v>
      </c>
      <c r="M10241" s="75">
        <f t="shared" si="9933"/>
        <v>0</v>
      </c>
      <c r="N10241" s="75">
        <f t="shared" si="9933"/>
        <v>0</v>
      </c>
      <c r="O10241" s="75">
        <f t="shared" si="9933"/>
        <v>0</v>
      </c>
      <c r="P10241" s="75">
        <f t="shared" si="9933"/>
        <v>0</v>
      </c>
      <c r="Q10241" s="75">
        <f t="shared" ref="Q10241:R10241" si="9934">SUM(Q10291,Q10341,Q10391,Q10441,Q10491,Q10541,Q10591)</f>
        <v>62122</v>
      </c>
      <c r="R10241" s="75">
        <f t="shared" si="9934"/>
        <v>55140</v>
      </c>
      <c r="S10241" s="75">
        <f t="shared" ref="S10241" si="9935">SUM(S10291,S10341,S10391,S10441,S10491,S10541,S10591)</f>
        <v>55140</v>
      </c>
      <c r="T10241" s="75">
        <f t="shared" ref="T10241:X10241" si="9936">SUM(T10291,T10341,T10391,T10441,T10491,T10541,T10591)</f>
        <v>0</v>
      </c>
      <c r="U10241" s="75">
        <f t="shared" si="9936"/>
        <v>0</v>
      </c>
      <c r="V10241" s="75">
        <f t="shared" si="9936"/>
        <v>0</v>
      </c>
      <c r="W10241" s="75">
        <f t="shared" si="9936"/>
        <v>0</v>
      </c>
      <c r="X10241" s="75">
        <f t="shared" si="9936"/>
        <v>55140</v>
      </c>
      <c r="Y10241" s="238">
        <f t="shared" si="9884"/>
        <v>100</v>
      </c>
    </row>
    <row r="10242" spans="1:25" s="76" customFormat="1">
      <c r="A10242" s="250" t="s">
        <v>2713</v>
      </c>
      <c r="B10242" s="250"/>
      <c r="C10242" s="250"/>
      <c r="D10242" s="250"/>
      <c r="E10242" s="250"/>
      <c r="F10242" s="250"/>
      <c r="G10242" s="250"/>
      <c r="H10242" s="250"/>
      <c r="I10242" s="75">
        <f t="shared" ref="I10242:P10242" si="9937">SUM(I10292,I10342,I10392,I10442,I10492,I10542,I10592)</f>
        <v>100</v>
      </c>
      <c r="J10242" s="75">
        <f t="shared" si="9937"/>
        <v>100</v>
      </c>
      <c r="K10242" s="75">
        <f t="shared" si="9937"/>
        <v>0</v>
      </c>
      <c r="L10242" s="75">
        <f t="shared" si="9937"/>
        <v>0</v>
      </c>
      <c r="M10242" s="75">
        <f t="shared" si="9937"/>
        <v>0</v>
      </c>
      <c r="N10242" s="75">
        <f t="shared" si="9937"/>
        <v>0</v>
      </c>
      <c r="O10242" s="75">
        <f t="shared" si="9937"/>
        <v>0</v>
      </c>
      <c r="P10242" s="75">
        <f t="shared" si="9937"/>
        <v>0</v>
      </c>
      <c r="Q10242" s="75">
        <f t="shared" ref="Q10242:R10242" si="9938">SUM(Q10292,Q10342,Q10392,Q10442,Q10492,Q10542,Q10592)</f>
        <v>3821</v>
      </c>
      <c r="R10242" s="75">
        <f t="shared" si="9938"/>
        <v>915</v>
      </c>
      <c r="S10242" s="75">
        <f t="shared" ref="S10242" si="9939">SUM(S10292,S10342,S10392,S10442,S10492,S10542,S10592)</f>
        <v>815</v>
      </c>
      <c r="T10242" s="75">
        <f t="shared" ref="T10242:X10242" si="9940">SUM(T10292,T10342,T10392,T10442,T10492,T10542,T10592)</f>
        <v>0</v>
      </c>
      <c r="U10242" s="75">
        <f t="shared" si="9940"/>
        <v>0</v>
      </c>
      <c r="V10242" s="75">
        <f t="shared" si="9940"/>
        <v>0</v>
      </c>
      <c r="W10242" s="75">
        <f t="shared" si="9940"/>
        <v>0</v>
      </c>
      <c r="X10242" s="75">
        <f t="shared" si="9940"/>
        <v>815</v>
      </c>
      <c r="Y10242" s="238">
        <f t="shared" si="9884"/>
        <v>89.071038251366119</v>
      </c>
    </row>
    <row r="10243" spans="1:25" s="76" customFormat="1">
      <c r="A10243" s="250" t="s">
        <v>2714</v>
      </c>
      <c r="B10243" s="250"/>
      <c r="C10243" s="250"/>
      <c r="D10243" s="250"/>
      <c r="E10243" s="250"/>
      <c r="F10243" s="250"/>
      <c r="G10243" s="250"/>
      <c r="H10243" s="250"/>
      <c r="I10243" s="75">
        <f t="shared" ref="I10243:P10243" si="9941">SUM(I10293,I10343,I10393,I10443,I10493,I10543,I10593)</f>
        <v>27285200</v>
      </c>
      <c r="J10243" s="75">
        <f t="shared" si="9941"/>
        <v>27085200</v>
      </c>
      <c r="K10243" s="75">
        <f t="shared" si="9941"/>
        <v>0</v>
      </c>
      <c r="L10243" s="75">
        <f t="shared" si="9941"/>
        <v>0</v>
      </c>
      <c r="M10243" s="75">
        <f t="shared" si="9941"/>
        <v>0</v>
      </c>
      <c r="N10243" s="75">
        <f t="shared" si="9941"/>
        <v>0</v>
      </c>
      <c r="O10243" s="75">
        <f t="shared" si="9941"/>
        <v>0</v>
      </c>
      <c r="P10243" s="75">
        <f t="shared" si="9941"/>
        <v>200000</v>
      </c>
      <c r="Q10243" s="75">
        <f t="shared" ref="Q10243:R10243" si="9942">SUM(Q10293,Q10343,Q10393,Q10443,Q10493,Q10543,Q10593)</f>
        <v>30003836</v>
      </c>
      <c r="R10243" s="75">
        <f t="shared" si="9942"/>
        <v>27359570</v>
      </c>
      <c r="S10243" s="75">
        <f t="shared" ref="S10243" si="9943">SUM(S10293,S10343,S10393,S10443,S10493,S10543,S10593)</f>
        <v>23656000</v>
      </c>
      <c r="T10243" s="75">
        <f t="shared" ref="T10243:X10243" si="9944">SUM(T10293,T10343,T10393,T10443,T10493,T10543,T10593)</f>
        <v>3703570</v>
      </c>
      <c r="U10243" s="75">
        <f t="shared" si="9944"/>
        <v>1303500</v>
      </c>
      <c r="V10243" s="75">
        <f t="shared" si="9944"/>
        <v>1145000</v>
      </c>
      <c r="W10243" s="75">
        <f t="shared" si="9944"/>
        <v>1255070</v>
      </c>
      <c r="X10243" s="75">
        <f t="shared" si="9944"/>
        <v>27359570</v>
      </c>
      <c r="Y10243" s="238">
        <f t="shared" si="9884"/>
        <v>100</v>
      </c>
    </row>
    <row r="10244" spans="1:25" s="76" customFormat="1">
      <c r="A10244" s="250" t="s">
        <v>2689</v>
      </c>
      <c r="B10244" s="250"/>
      <c r="C10244" s="250"/>
      <c r="D10244" s="250"/>
      <c r="E10244" s="250"/>
      <c r="F10244" s="250"/>
      <c r="G10244" s="250"/>
      <c r="H10244" s="250"/>
      <c r="I10244" s="75">
        <f t="shared" ref="I10244:P10244" si="9945">SUM(I10294,I10344,I10394,I10444,I10494,I10544,I10594)</f>
        <v>130100</v>
      </c>
      <c r="J10244" s="75">
        <f t="shared" si="9945"/>
        <v>100100</v>
      </c>
      <c r="K10244" s="75">
        <f t="shared" si="9945"/>
        <v>30000</v>
      </c>
      <c r="L10244" s="75">
        <f t="shared" si="9945"/>
        <v>0</v>
      </c>
      <c r="M10244" s="75">
        <f t="shared" si="9945"/>
        <v>0</v>
      </c>
      <c r="N10244" s="75">
        <f t="shared" si="9945"/>
        <v>30000</v>
      </c>
      <c r="O10244" s="75">
        <f t="shared" si="9945"/>
        <v>0</v>
      </c>
      <c r="P10244" s="75">
        <f t="shared" si="9945"/>
        <v>0</v>
      </c>
      <c r="Q10244" s="75">
        <f t="shared" ref="Q10244:R10244" si="9946">SUM(Q10294,Q10344,Q10394,Q10444,Q10494,Q10544,Q10594)</f>
        <v>134685</v>
      </c>
      <c r="R10244" s="75">
        <f t="shared" si="9946"/>
        <v>100100</v>
      </c>
      <c r="S10244" s="75">
        <f t="shared" ref="S10244" si="9947">SUM(S10294,S10344,S10394,S10444,S10494,S10544,S10594)</f>
        <v>100000</v>
      </c>
      <c r="T10244" s="75">
        <f t="shared" ref="T10244:X10244" si="9948">SUM(T10294,T10344,T10394,T10444,T10494,T10544,T10594)</f>
        <v>100</v>
      </c>
      <c r="U10244" s="75">
        <f t="shared" si="9948"/>
        <v>0</v>
      </c>
      <c r="V10244" s="75">
        <f t="shared" si="9948"/>
        <v>0</v>
      </c>
      <c r="W10244" s="75">
        <f t="shared" si="9948"/>
        <v>100</v>
      </c>
      <c r="X10244" s="75">
        <f t="shared" si="9948"/>
        <v>100100</v>
      </c>
      <c r="Y10244" s="238">
        <f t="shared" si="9884"/>
        <v>100</v>
      </c>
    </row>
    <row r="10245" spans="1:25" s="76" customFormat="1">
      <c r="A10245" s="250" t="s">
        <v>2715</v>
      </c>
      <c r="B10245" s="250"/>
      <c r="C10245" s="250"/>
      <c r="D10245" s="250"/>
      <c r="E10245" s="250"/>
      <c r="F10245" s="250"/>
      <c r="G10245" s="250"/>
      <c r="H10245" s="250"/>
      <c r="I10245" s="75">
        <f t="shared" ref="I10245:P10245" si="9949">SUM(I10295,I10345,I10395,I10445,I10495,I10545,I10595)</f>
        <v>44201200</v>
      </c>
      <c r="J10245" s="75">
        <f t="shared" si="9949"/>
        <v>44001200</v>
      </c>
      <c r="K10245" s="75">
        <f t="shared" si="9949"/>
        <v>0</v>
      </c>
      <c r="L10245" s="75">
        <f t="shared" si="9949"/>
        <v>0</v>
      </c>
      <c r="M10245" s="75">
        <f t="shared" si="9949"/>
        <v>0</v>
      </c>
      <c r="N10245" s="75">
        <f t="shared" si="9949"/>
        <v>0</v>
      </c>
      <c r="O10245" s="75">
        <f t="shared" si="9949"/>
        <v>200000</v>
      </c>
      <c r="P10245" s="75">
        <f t="shared" si="9949"/>
        <v>0</v>
      </c>
      <c r="Q10245" s="75">
        <f t="shared" ref="Q10245:R10245" si="9950">SUM(Q10295,Q10345,Q10395,Q10445,Q10495,Q10545,Q10595)</f>
        <v>60844570</v>
      </c>
      <c r="R10245" s="75">
        <f t="shared" si="9950"/>
        <v>51162510</v>
      </c>
      <c r="S10245" s="75">
        <f t="shared" ref="S10245" si="9951">SUM(S10295,S10345,S10395,S10445,S10495,S10545,S10595)</f>
        <v>48508810</v>
      </c>
      <c r="T10245" s="75">
        <f t="shared" ref="T10245:X10245" si="9952">SUM(T10295,T10345,T10395,T10445,T10495,T10545,T10595)</f>
        <v>2653700</v>
      </c>
      <c r="U10245" s="75">
        <f t="shared" si="9952"/>
        <v>2003700</v>
      </c>
      <c r="V10245" s="75">
        <f t="shared" si="9952"/>
        <v>650000</v>
      </c>
      <c r="W10245" s="75">
        <f t="shared" si="9952"/>
        <v>0</v>
      </c>
      <c r="X10245" s="75">
        <f t="shared" si="9952"/>
        <v>51162510</v>
      </c>
      <c r="Y10245" s="238">
        <f t="shared" si="9884"/>
        <v>100</v>
      </c>
    </row>
    <row r="10246" spans="1:25" s="76" customFormat="1">
      <c r="A10246" s="250" t="s">
        <v>2716</v>
      </c>
      <c r="B10246" s="250"/>
      <c r="C10246" s="250"/>
      <c r="D10246" s="250"/>
      <c r="E10246" s="250"/>
      <c r="F10246" s="250"/>
      <c r="G10246" s="250"/>
      <c r="H10246" s="250"/>
      <c r="I10246" s="75">
        <f t="shared" ref="I10246:P10246" si="9953">SUM(I10296,I10346,I10396,I10446,I10496,I10546,I10596)</f>
        <v>1100</v>
      </c>
      <c r="J10246" s="75">
        <f t="shared" si="9953"/>
        <v>0</v>
      </c>
      <c r="K10246" s="75">
        <f t="shared" si="9953"/>
        <v>0</v>
      </c>
      <c r="L10246" s="75">
        <f t="shared" si="9953"/>
        <v>0</v>
      </c>
      <c r="M10246" s="75">
        <f t="shared" si="9953"/>
        <v>0</v>
      </c>
      <c r="N10246" s="75">
        <f t="shared" si="9953"/>
        <v>0</v>
      </c>
      <c r="O10246" s="75">
        <f t="shared" si="9953"/>
        <v>1100</v>
      </c>
      <c r="P10246" s="75">
        <f t="shared" si="9953"/>
        <v>0</v>
      </c>
      <c r="Q10246" s="75">
        <f t="shared" ref="Q10246:R10246" si="9954">SUM(Q10296,Q10346,Q10396,Q10446,Q10496,Q10546,Q10596)</f>
        <v>1100</v>
      </c>
      <c r="R10246" s="75">
        <f t="shared" si="9954"/>
        <v>1100</v>
      </c>
      <c r="S10246" s="75">
        <f t="shared" ref="S10246" si="9955">SUM(S10296,S10346,S10396,S10446,S10496,S10546,S10596)</f>
        <v>0</v>
      </c>
      <c r="T10246" s="75">
        <f t="shared" ref="T10246:X10246" si="9956">SUM(T10296,T10346,T10396,T10446,T10496,T10546,T10596)</f>
        <v>0</v>
      </c>
      <c r="U10246" s="75">
        <f t="shared" si="9956"/>
        <v>0</v>
      </c>
      <c r="V10246" s="75">
        <f t="shared" si="9956"/>
        <v>0</v>
      </c>
      <c r="W10246" s="75">
        <f t="shared" si="9956"/>
        <v>0</v>
      </c>
      <c r="X10246" s="75">
        <f t="shared" si="9956"/>
        <v>0</v>
      </c>
      <c r="Y10246" s="238">
        <f t="shared" si="9884"/>
        <v>0</v>
      </c>
    </row>
    <row r="10247" spans="1:25" s="76" customFormat="1">
      <c r="A10247" s="250" t="s">
        <v>2717</v>
      </c>
      <c r="B10247" s="250"/>
      <c r="C10247" s="250"/>
      <c r="D10247" s="250"/>
      <c r="E10247" s="250"/>
      <c r="F10247" s="250"/>
      <c r="G10247" s="250"/>
      <c r="H10247" s="250"/>
      <c r="I10247" s="75">
        <f t="shared" ref="I10247:P10247" si="9957">SUM(I10297,I10347,I10397,I10447,I10497,I10547,I10597)</f>
        <v>115050</v>
      </c>
      <c r="J10247" s="75">
        <f t="shared" si="9957"/>
        <v>115050</v>
      </c>
      <c r="K10247" s="75">
        <f t="shared" si="9957"/>
        <v>0</v>
      </c>
      <c r="L10247" s="75">
        <f t="shared" si="9957"/>
        <v>0</v>
      </c>
      <c r="M10247" s="75">
        <f t="shared" si="9957"/>
        <v>0</v>
      </c>
      <c r="N10247" s="75">
        <f t="shared" si="9957"/>
        <v>0</v>
      </c>
      <c r="O10247" s="75">
        <f t="shared" si="9957"/>
        <v>0</v>
      </c>
      <c r="P10247" s="75">
        <f t="shared" si="9957"/>
        <v>0</v>
      </c>
      <c r="Q10247" s="75">
        <f t="shared" ref="Q10247:R10247" si="9958">SUM(Q10297,Q10347,Q10397,Q10447,Q10497,Q10547,Q10597)</f>
        <v>1056051</v>
      </c>
      <c r="R10247" s="75">
        <f t="shared" si="9958"/>
        <v>926722</v>
      </c>
      <c r="S10247" s="75">
        <f t="shared" ref="S10247" si="9959">SUM(S10297,S10347,S10397,S10447,S10497,S10547,S10597)</f>
        <v>811672</v>
      </c>
      <c r="T10247" s="75">
        <f t="shared" ref="T10247:X10247" si="9960">SUM(T10297,T10347,T10397,T10447,T10497,T10547,T10597)</f>
        <v>115050</v>
      </c>
      <c r="U10247" s="75">
        <f t="shared" si="9960"/>
        <v>0</v>
      </c>
      <c r="V10247" s="75">
        <f t="shared" si="9960"/>
        <v>0</v>
      </c>
      <c r="W10247" s="75">
        <f t="shared" si="9960"/>
        <v>115050</v>
      </c>
      <c r="X10247" s="75">
        <f t="shared" si="9960"/>
        <v>926722</v>
      </c>
      <c r="Y10247" s="238">
        <f t="shared" si="9884"/>
        <v>100</v>
      </c>
    </row>
    <row r="10248" spans="1:25" s="76" customFormat="1">
      <c r="A10248" s="250" t="s">
        <v>2718</v>
      </c>
      <c r="B10248" s="250"/>
      <c r="C10248" s="250"/>
      <c r="D10248" s="250"/>
      <c r="E10248" s="250"/>
      <c r="F10248" s="250"/>
      <c r="G10248" s="250"/>
      <c r="H10248" s="250"/>
      <c r="I10248" s="75">
        <f t="shared" ref="I10248:P10248" si="9961">SUM(I10298,I10348,I10398,I10448,I10498,I10548,I10598)</f>
        <v>7200</v>
      </c>
      <c r="J10248" s="75">
        <f t="shared" si="9961"/>
        <v>7200</v>
      </c>
      <c r="K10248" s="75">
        <f t="shared" si="9961"/>
        <v>0</v>
      </c>
      <c r="L10248" s="75">
        <f t="shared" si="9961"/>
        <v>0</v>
      </c>
      <c r="M10248" s="75">
        <f t="shared" si="9961"/>
        <v>0</v>
      </c>
      <c r="N10248" s="75">
        <f t="shared" si="9961"/>
        <v>0</v>
      </c>
      <c r="O10248" s="75">
        <f t="shared" si="9961"/>
        <v>0</v>
      </c>
      <c r="P10248" s="75">
        <f t="shared" si="9961"/>
        <v>0</v>
      </c>
      <c r="Q10248" s="75">
        <f t="shared" ref="Q10248:R10248" si="9962">SUM(Q10298,Q10348,Q10398,Q10448,Q10498,Q10548,Q10598)</f>
        <v>52800</v>
      </c>
      <c r="R10248" s="75">
        <f t="shared" si="9962"/>
        <v>52800</v>
      </c>
      <c r="S10248" s="75">
        <f t="shared" ref="S10248" si="9963">SUM(S10298,S10348,S10398,S10448,S10498,S10548,S10598)</f>
        <v>50900</v>
      </c>
      <c r="T10248" s="75">
        <f t="shared" ref="T10248:X10248" si="9964">SUM(T10298,T10348,T10398,T10448,T10498,T10548,T10598)</f>
        <v>1900</v>
      </c>
      <c r="U10248" s="75">
        <f t="shared" si="9964"/>
        <v>1900</v>
      </c>
      <c r="V10248" s="75">
        <f t="shared" si="9964"/>
        <v>0</v>
      </c>
      <c r="W10248" s="75">
        <f t="shared" si="9964"/>
        <v>0</v>
      </c>
      <c r="X10248" s="75">
        <f t="shared" si="9964"/>
        <v>52800</v>
      </c>
      <c r="Y10248" s="238">
        <f t="shared" si="9884"/>
        <v>100</v>
      </c>
    </row>
    <row r="10249" spans="1:25" s="76" customFormat="1">
      <c r="A10249" s="250" t="s">
        <v>2719</v>
      </c>
      <c r="B10249" s="250"/>
      <c r="C10249" s="250"/>
      <c r="D10249" s="250"/>
      <c r="E10249" s="250"/>
      <c r="F10249" s="250"/>
      <c r="G10249" s="250"/>
      <c r="H10249" s="250"/>
      <c r="I10249" s="75">
        <f t="shared" ref="I10249:P10249" si="9965">SUM(I10299,I10349,I10399,I10449,I10499,I10549,I10599)</f>
        <v>23792200</v>
      </c>
      <c r="J10249" s="75">
        <f t="shared" si="9965"/>
        <v>23147200</v>
      </c>
      <c r="K10249" s="75">
        <f t="shared" si="9965"/>
        <v>0</v>
      </c>
      <c r="L10249" s="75">
        <f t="shared" si="9965"/>
        <v>0</v>
      </c>
      <c r="M10249" s="75">
        <f t="shared" si="9965"/>
        <v>0</v>
      </c>
      <c r="N10249" s="75">
        <f t="shared" si="9965"/>
        <v>0</v>
      </c>
      <c r="O10249" s="75">
        <f t="shared" si="9965"/>
        <v>545000</v>
      </c>
      <c r="P10249" s="75">
        <f t="shared" si="9965"/>
        <v>100000</v>
      </c>
      <c r="Q10249" s="75">
        <f t="shared" ref="Q10249:R10249" si="9966">SUM(Q10299,Q10349,Q10399,Q10449,Q10499,Q10549,Q10599)</f>
        <v>24913864</v>
      </c>
      <c r="R10249" s="75">
        <f t="shared" si="9966"/>
        <v>23763910</v>
      </c>
      <c r="S10249" s="75">
        <f t="shared" ref="S10249" si="9967">SUM(S10299,S10349,S10399,S10449,S10499,S10549,S10599)</f>
        <v>17667340</v>
      </c>
      <c r="T10249" s="75">
        <f t="shared" ref="T10249:X10249" si="9968">SUM(T10299,T10349,T10399,T10449,T10499,T10549,T10599)</f>
        <v>6096570</v>
      </c>
      <c r="U10249" s="75">
        <f t="shared" si="9968"/>
        <v>3020200</v>
      </c>
      <c r="V10249" s="75">
        <f t="shared" si="9968"/>
        <v>2811000</v>
      </c>
      <c r="W10249" s="75">
        <f t="shared" si="9968"/>
        <v>265370</v>
      </c>
      <c r="X10249" s="75">
        <f t="shared" si="9968"/>
        <v>23763910</v>
      </c>
      <c r="Y10249" s="238">
        <f t="shared" si="9884"/>
        <v>100</v>
      </c>
    </row>
    <row r="10250" spans="1:25" s="76" customFormat="1">
      <c r="A10250" s="250" t="s">
        <v>2720</v>
      </c>
      <c r="B10250" s="250"/>
      <c r="C10250" s="250"/>
      <c r="D10250" s="250"/>
      <c r="E10250" s="250"/>
      <c r="F10250" s="250"/>
      <c r="G10250" s="250"/>
      <c r="H10250" s="250"/>
      <c r="I10250" s="75">
        <f t="shared" ref="I10250:P10250" si="9969">SUM(I10300,I10350,I10400,I10450,I10500,I10550,I10600)</f>
        <v>0</v>
      </c>
      <c r="J10250" s="75">
        <f t="shared" si="9969"/>
        <v>0</v>
      </c>
      <c r="K10250" s="75">
        <f t="shared" si="9969"/>
        <v>0</v>
      </c>
      <c r="L10250" s="75">
        <f t="shared" si="9969"/>
        <v>0</v>
      </c>
      <c r="M10250" s="75">
        <f t="shared" si="9969"/>
        <v>0</v>
      </c>
      <c r="N10250" s="75">
        <f t="shared" si="9969"/>
        <v>0</v>
      </c>
      <c r="O10250" s="75">
        <f t="shared" si="9969"/>
        <v>0</v>
      </c>
      <c r="P10250" s="75">
        <f t="shared" si="9969"/>
        <v>0</v>
      </c>
      <c r="Q10250" s="75">
        <f t="shared" ref="Q10250:R10250" si="9970">SUM(Q10300,Q10350,Q10400,Q10450,Q10500,Q10550,Q10600)</f>
        <v>0</v>
      </c>
      <c r="R10250" s="75">
        <f t="shared" si="9970"/>
        <v>0</v>
      </c>
      <c r="S10250" s="75">
        <f t="shared" ref="S10250" si="9971">SUM(S10300,S10350,S10400,S10450,S10500,S10550,S10600)</f>
        <v>0</v>
      </c>
      <c r="T10250" s="75">
        <f t="shared" ref="T10250:X10250" si="9972">SUM(T10300,T10350,T10400,T10450,T10500,T10550,T10600)</f>
        <v>0</v>
      </c>
      <c r="U10250" s="75">
        <f t="shared" si="9972"/>
        <v>0</v>
      </c>
      <c r="V10250" s="75">
        <f t="shared" si="9972"/>
        <v>0</v>
      </c>
      <c r="W10250" s="75">
        <f t="shared" si="9972"/>
        <v>0</v>
      </c>
      <c r="X10250" s="75">
        <f t="shared" si="9972"/>
        <v>0</v>
      </c>
      <c r="Y10250" s="238">
        <f t="shared" si="9884"/>
        <v>0</v>
      </c>
    </row>
    <row r="10251" spans="1:25" s="76" customFormat="1">
      <c r="A10251" s="250" t="s">
        <v>2692</v>
      </c>
      <c r="B10251" s="250"/>
      <c r="C10251" s="250"/>
      <c r="D10251" s="250"/>
      <c r="E10251" s="250"/>
      <c r="F10251" s="250"/>
      <c r="G10251" s="250"/>
      <c r="H10251" s="250"/>
      <c r="I10251" s="75">
        <f t="shared" ref="I10251:P10251" si="9973">SUM(I10301,I10351,I10401,I10451,I10501,I10551,I10601)</f>
        <v>0</v>
      </c>
      <c r="J10251" s="75">
        <f t="shared" si="9973"/>
        <v>0</v>
      </c>
      <c r="K10251" s="75">
        <f t="shared" si="9973"/>
        <v>0</v>
      </c>
      <c r="L10251" s="75">
        <f t="shared" si="9973"/>
        <v>0</v>
      </c>
      <c r="M10251" s="75">
        <f t="shared" si="9973"/>
        <v>0</v>
      </c>
      <c r="N10251" s="75">
        <f t="shared" si="9973"/>
        <v>0</v>
      </c>
      <c r="O10251" s="75">
        <f t="shared" si="9973"/>
        <v>0</v>
      </c>
      <c r="P10251" s="75">
        <f t="shared" si="9973"/>
        <v>0</v>
      </c>
      <c r="Q10251" s="75">
        <f t="shared" ref="Q10251:R10251" si="9974">SUM(Q10301,Q10351,Q10401,Q10451,Q10501,Q10551,Q10601)</f>
        <v>0</v>
      </c>
      <c r="R10251" s="75">
        <f t="shared" si="9974"/>
        <v>0</v>
      </c>
      <c r="S10251" s="75">
        <f t="shared" ref="S10251" si="9975">SUM(S10301,S10351,S10401,S10451,S10501,S10551,S10601)</f>
        <v>0</v>
      </c>
      <c r="T10251" s="75">
        <f t="shared" ref="T10251:X10251" si="9976">SUM(T10301,T10351,T10401,T10451,T10501,T10551,T10601)</f>
        <v>0</v>
      </c>
      <c r="U10251" s="75">
        <f t="shared" si="9976"/>
        <v>0</v>
      </c>
      <c r="V10251" s="75">
        <f t="shared" si="9976"/>
        <v>0</v>
      </c>
      <c r="W10251" s="75">
        <f t="shared" si="9976"/>
        <v>0</v>
      </c>
      <c r="X10251" s="75">
        <f t="shared" si="9976"/>
        <v>0</v>
      </c>
      <c r="Y10251" s="238">
        <f t="shared" si="9884"/>
        <v>0</v>
      </c>
    </row>
    <row r="10252" spans="1:25" s="76" customFormat="1">
      <c r="A10252" s="250" t="s">
        <v>2721</v>
      </c>
      <c r="B10252" s="250"/>
      <c r="C10252" s="250"/>
      <c r="D10252" s="250"/>
      <c r="E10252" s="250"/>
      <c r="F10252" s="250"/>
      <c r="G10252" s="250"/>
      <c r="H10252" s="250"/>
      <c r="I10252" s="75">
        <f t="shared" ref="I10252:P10252" si="9977">SUM(I10302,I10352,I10402,I10452,I10502,I10552,I10602)</f>
        <v>3609100</v>
      </c>
      <c r="J10252" s="75">
        <f t="shared" si="9977"/>
        <v>3609100</v>
      </c>
      <c r="K10252" s="75">
        <f t="shared" si="9977"/>
        <v>0</v>
      </c>
      <c r="L10252" s="75">
        <f t="shared" si="9977"/>
        <v>0</v>
      </c>
      <c r="M10252" s="75">
        <f t="shared" si="9977"/>
        <v>0</v>
      </c>
      <c r="N10252" s="75">
        <f t="shared" si="9977"/>
        <v>0</v>
      </c>
      <c r="O10252" s="75">
        <f t="shared" si="9977"/>
        <v>0</v>
      </c>
      <c r="P10252" s="75">
        <f t="shared" si="9977"/>
        <v>0</v>
      </c>
      <c r="Q10252" s="75">
        <f t="shared" ref="Q10252:R10252" si="9978">SUM(Q10302,Q10352,Q10402,Q10452,Q10502,Q10552,Q10602)</f>
        <v>4288434</v>
      </c>
      <c r="R10252" s="75">
        <f t="shared" si="9978"/>
        <v>4286600</v>
      </c>
      <c r="S10252" s="75">
        <f t="shared" ref="S10252" si="9979">SUM(S10302,S10352,S10402,S10452,S10502,S10552,S10602)</f>
        <v>4286575</v>
      </c>
      <c r="T10252" s="75">
        <f t="shared" ref="T10252:X10252" si="9980">SUM(T10302,T10352,T10402,T10452,T10502,T10552,T10602)</f>
        <v>25</v>
      </c>
      <c r="U10252" s="75">
        <f t="shared" si="9980"/>
        <v>25</v>
      </c>
      <c r="V10252" s="75">
        <f t="shared" si="9980"/>
        <v>0</v>
      </c>
      <c r="W10252" s="75">
        <f t="shared" si="9980"/>
        <v>0</v>
      </c>
      <c r="X10252" s="75">
        <f t="shared" si="9980"/>
        <v>4286600</v>
      </c>
      <c r="Y10252" s="238">
        <f t="shared" si="9884"/>
        <v>100</v>
      </c>
    </row>
    <row r="10253" spans="1:25" s="76" customFormat="1">
      <c r="A10253" s="250" t="s">
        <v>2722</v>
      </c>
      <c r="B10253" s="250"/>
      <c r="C10253" s="250"/>
      <c r="D10253" s="250"/>
      <c r="E10253" s="250"/>
      <c r="F10253" s="250"/>
      <c r="G10253" s="250"/>
      <c r="H10253" s="250"/>
      <c r="I10253" s="75">
        <f t="shared" ref="I10253:P10253" si="9981">SUM(I10303,I10353,I10403,I10453,I10503,I10553,I10603)</f>
        <v>6990200</v>
      </c>
      <c r="J10253" s="75">
        <f t="shared" si="9981"/>
        <v>6990200</v>
      </c>
      <c r="K10253" s="75">
        <f t="shared" si="9981"/>
        <v>0</v>
      </c>
      <c r="L10253" s="75">
        <f t="shared" si="9981"/>
        <v>0</v>
      </c>
      <c r="M10253" s="75">
        <f t="shared" si="9981"/>
        <v>0</v>
      </c>
      <c r="N10253" s="75">
        <f t="shared" si="9981"/>
        <v>0</v>
      </c>
      <c r="O10253" s="75">
        <f t="shared" si="9981"/>
        <v>0</v>
      </c>
      <c r="P10253" s="75">
        <f t="shared" si="9981"/>
        <v>0</v>
      </c>
      <c r="Q10253" s="75">
        <f t="shared" ref="Q10253:R10253" si="9982">SUM(Q10303,Q10353,Q10403,Q10453,Q10503,Q10553,Q10603)</f>
        <v>6465300</v>
      </c>
      <c r="R10253" s="75">
        <f t="shared" si="9982"/>
        <v>6465300</v>
      </c>
      <c r="S10253" s="75">
        <f t="shared" ref="S10253" si="9983">SUM(S10303,S10353,S10403,S10453,S10503,S10553,S10603)</f>
        <v>4880300</v>
      </c>
      <c r="T10253" s="75">
        <f t="shared" ref="T10253:X10253" si="9984">SUM(T10303,T10353,T10403,T10453,T10503,T10553,T10603)</f>
        <v>1584700</v>
      </c>
      <c r="U10253" s="75">
        <f t="shared" si="9984"/>
        <v>684700</v>
      </c>
      <c r="V10253" s="75">
        <f t="shared" si="9984"/>
        <v>598500</v>
      </c>
      <c r="W10253" s="75">
        <f t="shared" si="9984"/>
        <v>301500</v>
      </c>
      <c r="X10253" s="75">
        <f t="shared" si="9984"/>
        <v>6465000</v>
      </c>
      <c r="Y10253" s="238">
        <f t="shared" si="9884"/>
        <v>99.995359844090757</v>
      </c>
    </row>
    <row r="10254" spans="1:25" s="76" customFormat="1">
      <c r="A10254" s="250" t="s">
        <v>2788</v>
      </c>
      <c r="B10254" s="250"/>
      <c r="C10254" s="250"/>
      <c r="D10254" s="250"/>
      <c r="E10254" s="250"/>
      <c r="F10254" s="250"/>
      <c r="G10254" s="250"/>
      <c r="H10254" s="250"/>
      <c r="I10254" s="75">
        <f t="shared" ref="I10254:P10254" si="9985">SUM(I10304,I10354,I10404,I10454,I10504,I10554,I10604)</f>
        <v>18026981</v>
      </c>
      <c r="J10254" s="75">
        <f t="shared" si="9985"/>
        <v>18026981</v>
      </c>
      <c r="K10254" s="75">
        <f t="shared" si="9985"/>
        <v>0</v>
      </c>
      <c r="L10254" s="75">
        <f t="shared" si="9985"/>
        <v>0</v>
      </c>
      <c r="M10254" s="75">
        <f t="shared" si="9985"/>
        <v>0</v>
      </c>
      <c r="N10254" s="75">
        <f t="shared" si="9985"/>
        <v>0</v>
      </c>
      <c r="O10254" s="75">
        <f t="shared" si="9985"/>
        <v>0</v>
      </c>
      <c r="P10254" s="75">
        <f t="shared" si="9985"/>
        <v>0</v>
      </c>
      <c r="Q10254" s="75">
        <f t="shared" ref="Q10254:R10254" si="9986">SUM(Q10304,Q10354,Q10404,Q10454,Q10504,Q10554,Q10604)</f>
        <v>17401599</v>
      </c>
      <c r="R10254" s="75">
        <f t="shared" si="9986"/>
        <v>16308970</v>
      </c>
      <c r="S10254" s="75">
        <f t="shared" ref="S10254" si="9987">SUM(S10304,S10354,S10404,S10454,S10504,S10554,S10604)</f>
        <v>12366146</v>
      </c>
      <c r="T10254" s="75">
        <f t="shared" ref="T10254:X10254" si="9988">SUM(T10304,T10354,T10404,T10454,T10504,T10554,T10604)</f>
        <v>3942624</v>
      </c>
      <c r="U10254" s="75">
        <f t="shared" si="9988"/>
        <v>1307125</v>
      </c>
      <c r="V10254" s="75">
        <f t="shared" si="9988"/>
        <v>1424500</v>
      </c>
      <c r="W10254" s="75">
        <f t="shared" si="9988"/>
        <v>1210999</v>
      </c>
      <c r="X10254" s="75">
        <f t="shared" si="9988"/>
        <v>16308770</v>
      </c>
      <c r="Y10254" s="238">
        <f t="shared" si="9884"/>
        <v>99.998773680986602</v>
      </c>
    </row>
    <row r="10255" spans="1:25" s="76" customFormat="1">
      <c r="A10255" s="250" t="s">
        <v>2723</v>
      </c>
      <c r="B10255" s="250"/>
      <c r="C10255" s="250"/>
      <c r="D10255" s="250"/>
      <c r="E10255" s="250"/>
      <c r="F10255" s="250"/>
      <c r="G10255" s="250"/>
      <c r="H10255" s="250"/>
      <c r="I10255" s="75">
        <f t="shared" ref="I10255:P10255" si="9989">SUM(I10305,I10355,I10405,I10455,I10505,I10555,I10605)</f>
        <v>30300</v>
      </c>
      <c r="J10255" s="75">
        <f t="shared" si="9989"/>
        <v>10300</v>
      </c>
      <c r="K10255" s="75">
        <f t="shared" si="9989"/>
        <v>20000</v>
      </c>
      <c r="L10255" s="75">
        <f t="shared" si="9989"/>
        <v>0</v>
      </c>
      <c r="M10255" s="75">
        <f t="shared" si="9989"/>
        <v>0</v>
      </c>
      <c r="N10255" s="75">
        <f t="shared" si="9989"/>
        <v>20000</v>
      </c>
      <c r="O10255" s="75">
        <f t="shared" si="9989"/>
        <v>0</v>
      </c>
      <c r="P10255" s="75">
        <f t="shared" si="9989"/>
        <v>0</v>
      </c>
      <c r="Q10255" s="75">
        <f t="shared" ref="Q10255:R10255" si="9990">SUM(Q10305,Q10355,Q10405,Q10455,Q10505,Q10555,Q10605)</f>
        <v>135471</v>
      </c>
      <c r="R10255" s="75">
        <f t="shared" si="9990"/>
        <v>84595</v>
      </c>
      <c r="S10255" s="75">
        <f t="shared" ref="S10255" si="9991">SUM(S10305,S10355,S10405,S10455,S10505,S10555,S10605)</f>
        <v>74470</v>
      </c>
      <c r="T10255" s="75">
        <f t="shared" ref="T10255:X10255" si="9992">SUM(T10305,T10355,T10405,T10455,T10505,T10555,T10605)</f>
        <v>4725</v>
      </c>
      <c r="U10255" s="75">
        <f t="shared" si="9992"/>
        <v>4225</v>
      </c>
      <c r="V10255" s="75">
        <f t="shared" si="9992"/>
        <v>100</v>
      </c>
      <c r="W10255" s="75">
        <f t="shared" si="9992"/>
        <v>400</v>
      </c>
      <c r="X10255" s="75">
        <f t="shared" si="9992"/>
        <v>79195</v>
      </c>
      <c r="Y10255" s="238">
        <f t="shared" si="9884"/>
        <v>93.616644009693246</v>
      </c>
    </row>
    <row r="10256" spans="1:25" s="76" customFormat="1">
      <c r="A10256" s="250" t="s">
        <v>2724</v>
      </c>
      <c r="B10256" s="250"/>
      <c r="C10256" s="250"/>
      <c r="D10256" s="250"/>
      <c r="E10256" s="250"/>
      <c r="F10256" s="250"/>
      <c r="G10256" s="250"/>
      <c r="H10256" s="250"/>
      <c r="I10256" s="75">
        <f t="shared" ref="I10256:P10256" si="9993">SUM(I10306,I10356,I10406,I10456,I10506,I10556,I10606)</f>
        <v>119200</v>
      </c>
      <c r="J10256" s="75">
        <f t="shared" si="9993"/>
        <v>110200</v>
      </c>
      <c r="K10256" s="75">
        <f t="shared" si="9993"/>
        <v>9000</v>
      </c>
      <c r="L10256" s="75">
        <f t="shared" si="9993"/>
        <v>9000</v>
      </c>
      <c r="M10256" s="75">
        <f t="shared" si="9993"/>
        <v>0</v>
      </c>
      <c r="N10256" s="75">
        <f t="shared" si="9993"/>
        <v>0</v>
      </c>
      <c r="O10256" s="75">
        <f t="shared" si="9993"/>
        <v>0</v>
      </c>
      <c r="P10256" s="75">
        <f t="shared" si="9993"/>
        <v>0</v>
      </c>
      <c r="Q10256" s="75">
        <f t="shared" ref="Q10256:R10256" si="9994">SUM(Q10306,Q10356,Q10406,Q10456,Q10506,Q10556,Q10606)</f>
        <v>2308433</v>
      </c>
      <c r="R10256" s="75">
        <f t="shared" si="9994"/>
        <v>553540</v>
      </c>
      <c r="S10256" s="75">
        <f t="shared" ref="S10256" si="9995">SUM(S10306,S10356,S10406,S10456,S10506,S10556,S10606)</f>
        <v>456399.72</v>
      </c>
      <c r="T10256" s="75">
        <f t="shared" ref="T10256:X10256" si="9996">SUM(T10306,T10356,T10406,T10456,T10506,T10556,T10606)</f>
        <v>95140.479999999996</v>
      </c>
      <c r="U10256" s="75">
        <f t="shared" si="9996"/>
        <v>35694</v>
      </c>
      <c r="V10256" s="75">
        <f t="shared" si="9996"/>
        <v>58143.24</v>
      </c>
      <c r="W10256" s="75">
        <f t="shared" si="9996"/>
        <v>1303.24</v>
      </c>
      <c r="X10256" s="75">
        <f t="shared" si="9996"/>
        <v>551540.19999999995</v>
      </c>
      <c r="Y10256" s="238">
        <f t="shared" si="9884"/>
        <v>99.6387252953716</v>
      </c>
    </row>
    <row r="10257" spans="1:25" s="76" customFormat="1">
      <c r="A10257" s="250" t="s">
        <v>2725</v>
      </c>
      <c r="B10257" s="250"/>
      <c r="C10257" s="250"/>
      <c r="D10257" s="250"/>
      <c r="E10257" s="250"/>
      <c r="F10257" s="250"/>
      <c r="G10257" s="250"/>
      <c r="H10257" s="250"/>
      <c r="I10257" s="75">
        <f t="shared" ref="I10257:P10257" si="9997">SUM(I10307,I10357,I10407,I10457,I10507,I10557,I10607)</f>
        <v>0</v>
      </c>
      <c r="J10257" s="75">
        <f t="shared" si="9997"/>
        <v>0</v>
      </c>
      <c r="K10257" s="75">
        <f t="shared" si="9997"/>
        <v>0</v>
      </c>
      <c r="L10257" s="75">
        <f t="shared" si="9997"/>
        <v>0</v>
      </c>
      <c r="M10257" s="75">
        <f t="shared" si="9997"/>
        <v>0</v>
      </c>
      <c r="N10257" s="75">
        <f t="shared" si="9997"/>
        <v>0</v>
      </c>
      <c r="O10257" s="75">
        <f t="shared" si="9997"/>
        <v>0</v>
      </c>
      <c r="P10257" s="75">
        <f t="shared" si="9997"/>
        <v>0</v>
      </c>
      <c r="Q10257" s="75">
        <f t="shared" ref="Q10257:R10257" si="9998">SUM(Q10307,Q10357,Q10407,Q10457,Q10507,Q10557,Q10607)</f>
        <v>0</v>
      </c>
      <c r="R10257" s="75">
        <f t="shared" si="9998"/>
        <v>0</v>
      </c>
      <c r="S10257" s="75">
        <f t="shared" ref="S10257" si="9999">SUM(S10307,S10357,S10407,S10457,S10507,S10557,S10607)</f>
        <v>0</v>
      </c>
      <c r="T10257" s="75">
        <f t="shared" ref="T10257:X10257" si="10000">SUM(T10307,T10357,T10407,T10457,T10507,T10557,T10607)</f>
        <v>0</v>
      </c>
      <c r="U10257" s="75">
        <f t="shared" si="10000"/>
        <v>0</v>
      </c>
      <c r="V10257" s="75">
        <f t="shared" si="10000"/>
        <v>0</v>
      </c>
      <c r="W10257" s="75">
        <f t="shared" si="10000"/>
        <v>0</v>
      </c>
      <c r="X10257" s="75">
        <f t="shared" si="10000"/>
        <v>0</v>
      </c>
      <c r="Y10257" s="238">
        <f t="shared" si="9884"/>
        <v>0</v>
      </c>
    </row>
    <row r="10258" spans="1:25" s="76" customFormat="1">
      <c r="A10258" s="250" t="s">
        <v>2694</v>
      </c>
      <c r="B10258" s="250"/>
      <c r="C10258" s="250"/>
      <c r="D10258" s="250"/>
      <c r="E10258" s="250"/>
      <c r="F10258" s="250"/>
      <c r="G10258" s="250"/>
      <c r="H10258" s="250"/>
      <c r="I10258" s="75">
        <f t="shared" ref="I10258:P10258" si="10001">SUM(I10308,I10358,I10408,I10458,I10508,I10558,I10608)</f>
        <v>0</v>
      </c>
      <c r="J10258" s="75">
        <f t="shared" si="10001"/>
        <v>0</v>
      </c>
      <c r="K10258" s="75">
        <f t="shared" si="10001"/>
        <v>0</v>
      </c>
      <c r="L10258" s="75">
        <f t="shared" si="10001"/>
        <v>0</v>
      </c>
      <c r="M10258" s="75">
        <f t="shared" si="10001"/>
        <v>0</v>
      </c>
      <c r="N10258" s="75">
        <f t="shared" si="10001"/>
        <v>0</v>
      </c>
      <c r="O10258" s="75">
        <f t="shared" si="10001"/>
        <v>0</v>
      </c>
      <c r="P10258" s="75">
        <f t="shared" si="10001"/>
        <v>0</v>
      </c>
      <c r="Q10258" s="75">
        <f t="shared" ref="Q10258:R10258" si="10002">SUM(Q10308,Q10358,Q10408,Q10458,Q10508,Q10558,Q10608)</f>
        <v>0</v>
      </c>
      <c r="R10258" s="75">
        <f t="shared" si="10002"/>
        <v>0</v>
      </c>
      <c r="S10258" s="75">
        <f t="shared" ref="S10258" si="10003">SUM(S10308,S10358,S10408,S10458,S10508,S10558,S10608)</f>
        <v>0</v>
      </c>
      <c r="T10258" s="75">
        <f t="shared" ref="T10258:X10258" si="10004">SUM(T10308,T10358,T10408,T10458,T10508,T10558,T10608)</f>
        <v>0</v>
      </c>
      <c r="U10258" s="75">
        <f t="shared" si="10004"/>
        <v>0</v>
      </c>
      <c r="V10258" s="75">
        <f t="shared" si="10004"/>
        <v>0</v>
      </c>
      <c r="W10258" s="75">
        <f t="shared" si="10004"/>
        <v>0</v>
      </c>
      <c r="X10258" s="75">
        <f t="shared" si="10004"/>
        <v>0</v>
      </c>
      <c r="Y10258" s="238">
        <f t="shared" si="9884"/>
        <v>0</v>
      </c>
    </row>
    <row r="10259" spans="1:25" s="76" customFormat="1">
      <c r="A10259" s="250" t="s">
        <v>2726</v>
      </c>
      <c r="B10259" s="250"/>
      <c r="C10259" s="250"/>
      <c r="D10259" s="250"/>
      <c r="E10259" s="250"/>
      <c r="F10259" s="250"/>
      <c r="G10259" s="250"/>
      <c r="H10259" s="250"/>
      <c r="I10259" s="75">
        <f t="shared" ref="I10259:P10259" si="10005">SUM(I10309,I10359,I10409,I10459,I10509,I10559,I10609)</f>
        <v>9945442</v>
      </c>
      <c r="J10259" s="75">
        <f t="shared" si="10005"/>
        <v>9945442</v>
      </c>
      <c r="K10259" s="75">
        <f t="shared" si="10005"/>
        <v>0</v>
      </c>
      <c r="L10259" s="75">
        <f t="shared" si="10005"/>
        <v>0</v>
      </c>
      <c r="M10259" s="75">
        <f t="shared" si="10005"/>
        <v>0</v>
      </c>
      <c r="N10259" s="75">
        <f t="shared" si="10005"/>
        <v>0</v>
      </c>
      <c r="O10259" s="75">
        <f t="shared" si="10005"/>
        <v>0</v>
      </c>
      <c r="P10259" s="75">
        <f t="shared" si="10005"/>
        <v>0</v>
      </c>
      <c r="Q10259" s="75">
        <f t="shared" ref="Q10259:R10259" si="10006">SUM(Q10309,Q10359,Q10409,Q10459,Q10509,Q10559,Q10609)</f>
        <v>12543032</v>
      </c>
      <c r="R10259" s="75">
        <f t="shared" si="10006"/>
        <v>12543032</v>
      </c>
      <c r="S10259" s="75">
        <f t="shared" ref="S10259" si="10007">SUM(S10309,S10359,S10409,S10459,S10509,S10559,S10609)</f>
        <v>12223220</v>
      </c>
      <c r="T10259" s="75">
        <f t="shared" ref="T10259:X10259" si="10008">SUM(T10309,T10359,T10409,T10459,T10509,T10559,T10609)</f>
        <v>319612</v>
      </c>
      <c r="U10259" s="75">
        <f t="shared" si="10008"/>
        <v>215000</v>
      </c>
      <c r="V10259" s="75">
        <f t="shared" si="10008"/>
        <v>104612</v>
      </c>
      <c r="W10259" s="75">
        <f t="shared" si="10008"/>
        <v>0</v>
      </c>
      <c r="X10259" s="75">
        <f t="shared" si="10008"/>
        <v>12542832</v>
      </c>
      <c r="Y10259" s="238">
        <f t="shared" si="9884"/>
        <v>99.998405489199101</v>
      </c>
    </row>
    <row r="10260" spans="1:25" s="76" customFormat="1">
      <c r="A10260" s="250" t="s">
        <v>2727</v>
      </c>
      <c r="B10260" s="250"/>
      <c r="C10260" s="250"/>
      <c r="D10260" s="250"/>
      <c r="E10260" s="250"/>
      <c r="F10260" s="250"/>
      <c r="G10260" s="250"/>
      <c r="H10260" s="250"/>
      <c r="I10260" s="75">
        <f t="shared" ref="I10260:P10260" si="10009">SUM(I10310,I10360,I10410,I10460,I10510,I10560,I10610)</f>
        <v>24325</v>
      </c>
      <c r="J10260" s="75">
        <f t="shared" si="10009"/>
        <v>4325</v>
      </c>
      <c r="K10260" s="75">
        <f t="shared" si="10009"/>
        <v>20000</v>
      </c>
      <c r="L10260" s="75">
        <f t="shared" si="10009"/>
        <v>0</v>
      </c>
      <c r="M10260" s="75">
        <f t="shared" si="10009"/>
        <v>10000</v>
      </c>
      <c r="N10260" s="75">
        <f t="shared" si="10009"/>
        <v>10000</v>
      </c>
      <c r="O10260" s="75">
        <f t="shared" si="10009"/>
        <v>0</v>
      </c>
      <c r="P10260" s="75">
        <f t="shared" si="10009"/>
        <v>0</v>
      </c>
      <c r="Q10260" s="75">
        <f t="shared" ref="Q10260:R10260" si="10010">SUM(Q10310,Q10360,Q10410,Q10460,Q10510,Q10560,Q10610)</f>
        <v>317089</v>
      </c>
      <c r="R10260" s="75">
        <f t="shared" si="10010"/>
        <v>151940</v>
      </c>
      <c r="S10260" s="75">
        <f t="shared" ref="S10260" si="10011">SUM(S10310,S10360,S10410,S10460,S10510,S10560,S10610)</f>
        <v>148915</v>
      </c>
      <c r="T10260" s="75">
        <f t="shared" ref="T10260:X10260" si="10012">SUM(T10310,T10360,T10410,T10460,T10510,T10560,T10610)</f>
        <v>2125</v>
      </c>
      <c r="U10260" s="75">
        <f t="shared" si="10012"/>
        <v>1525</v>
      </c>
      <c r="V10260" s="75">
        <f t="shared" si="10012"/>
        <v>250</v>
      </c>
      <c r="W10260" s="75">
        <f t="shared" si="10012"/>
        <v>350</v>
      </c>
      <c r="X10260" s="75">
        <f t="shared" si="10012"/>
        <v>151040</v>
      </c>
      <c r="Y10260" s="238">
        <f t="shared" si="9884"/>
        <v>99.407660918783733</v>
      </c>
    </row>
    <row r="10261" spans="1:25" s="76" customFormat="1">
      <c r="A10261" s="250" t="s">
        <v>2728</v>
      </c>
      <c r="B10261" s="250"/>
      <c r="C10261" s="250"/>
      <c r="D10261" s="250"/>
      <c r="E10261" s="250"/>
      <c r="F10261" s="250"/>
      <c r="G10261" s="250"/>
      <c r="H10261" s="250"/>
      <c r="I10261" s="75">
        <f t="shared" ref="I10261:P10261" si="10013">SUM(I10311,I10361,I10411,I10461,I10511,I10561,I10611)</f>
        <v>70987462</v>
      </c>
      <c r="J10261" s="75">
        <f t="shared" si="10013"/>
        <v>59717462</v>
      </c>
      <c r="K10261" s="75">
        <f t="shared" si="10013"/>
        <v>11240000</v>
      </c>
      <c r="L10261" s="75">
        <f t="shared" si="10013"/>
        <v>0</v>
      </c>
      <c r="M10261" s="75">
        <f t="shared" si="10013"/>
        <v>40000</v>
      </c>
      <c r="N10261" s="75">
        <f t="shared" si="10013"/>
        <v>11200000</v>
      </c>
      <c r="O10261" s="75">
        <f t="shared" si="10013"/>
        <v>30000</v>
      </c>
      <c r="P10261" s="75">
        <f t="shared" si="10013"/>
        <v>0</v>
      </c>
      <c r="Q10261" s="75">
        <f t="shared" ref="Q10261:R10261" si="10014">SUM(Q10311,Q10361,Q10411,Q10461,Q10511,Q10561,Q10611)</f>
        <v>106990407</v>
      </c>
      <c r="R10261" s="75">
        <f t="shared" si="10014"/>
        <v>95496198</v>
      </c>
      <c r="S10261" s="75">
        <f t="shared" ref="S10261" si="10015">SUM(S10311,S10361,S10411,S10461,S10511,S10561,S10611)</f>
        <v>77130928</v>
      </c>
      <c r="T10261" s="75">
        <f t="shared" ref="T10261:X10261" si="10016">SUM(T10311,T10361,T10411,T10461,T10511,T10561,T10611)</f>
        <v>18345069</v>
      </c>
      <c r="U10261" s="75">
        <f t="shared" si="10016"/>
        <v>8409766</v>
      </c>
      <c r="V10261" s="75">
        <f t="shared" si="10016"/>
        <v>8409766</v>
      </c>
      <c r="W10261" s="75">
        <f t="shared" si="10016"/>
        <v>1525537</v>
      </c>
      <c r="X10261" s="75">
        <f t="shared" si="10016"/>
        <v>95475997</v>
      </c>
      <c r="Y10261" s="238">
        <f t="shared" si="9884"/>
        <v>99.978846278257066</v>
      </c>
    </row>
    <row r="10262" spans="1:25" s="76" customFormat="1">
      <c r="A10262" s="250" t="s">
        <v>2729</v>
      </c>
      <c r="B10262" s="250"/>
      <c r="C10262" s="250"/>
      <c r="D10262" s="250"/>
      <c r="E10262" s="250"/>
      <c r="F10262" s="250"/>
      <c r="G10262" s="250"/>
      <c r="H10262" s="250"/>
      <c r="I10262" s="75">
        <f t="shared" ref="I10262:P10262" si="10017">SUM(I10312,I10362,I10412,I10462,I10512,I10562,I10612)</f>
        <v>111200</v>
      </c>
      <c r="J10262" s="75">
        <f t="shared" si="10017"/>
        <v>111200</v>
      </c>
      <c r="K10262" s="75">
        <f t="shared" si="10017"/>
        <v>0</v>
      </c>
      <c r="L10262" s="75">
        <f t="shared" si="10017"/>
        <v>0</v>
      </c>
      <c r="M10262" s="75">
        <f t="shared" si="10017"/>
        <v>0</v>
      </c>
      <c r="N10262" s="75">
        <f t="shared" si="10017"/>
        <v>0</v>
      </c>
      <c r="O10262" s="75">
        <f t="shared" si="10017"/>
        <v>0</v>
      </c>
      <c r="P10262" s="75">
        <f t="shared" si="10017"/>
        <v>0</v>
      </c>
      <c r="Q10262" s="75">
        <f t="shared" ref="Q10262:R10262" si="10018">SUM(Q10312,Q10362,Q10412,Q10462,Q10512,Q10562,Q10612)</f>
        <v>108652</v>
      </c>
      <c r="R10262" s="75">
        <f t="shared" si="10018"/>
        <v>68615</v>
      </c>
      <c r="S10262" s="75">
        <f t="shared" ref="S10262" si="10019">SUM(S10312,S10362,S10412,S10462,S10512,S10562,S10612)</f>
        <v>56415</v>
      </c>
      <c r="T10262" s="75">
        <f t="shared" ref="T10262:X10262" si="10020">SUM(T10312,T10362,T10412,T10462,T10512,T10562,T10612)</f>
        <v>11800</v>
      </c>
      <c r="U10262" s="75">
        <f t="shared" si="10020"/>
        <v>1700</v>
      </c>
      <c r="V10262" s="75">
        <f t="shared" si="10020"/>
        <v>0</v>
      </c>
      <c r="W10262" s="75">
        <f t="shared" si="10020"/>
        <v>10100</v>
      </c>
      <c r="X10262" s="75">
        <f t="shared" si="10020"/>
        <v>68215</v>
      </c>
      <c r="Y10262" s="238">
        <f t="shared" si="9884"/>
        <v>99.417037091015075</v>
      </c>
    </row>
    <row r="10263" spans="1:25" s="76" customFormat="1">
      <c r="A10263" s="250" t="s">
        <v>2730</v>
      </c>
      <c r="B10263" s="250"/>
      <c r="C10263" s="250"/>
      <c r="D10263" s="250"/>
      <c r="E10263" s="250"/>
      <c r="F10263" s="250"/>
      <c r="G10263" s="250"/>
      <c r="H10263" s="250"/>
      <c r="I10263" s="75">
        <f t="shared" ref="I10263:P10263" si="10021">SUM(I10313,I10363,I10413,I10463,I10513,I10563,I10613)</f>
        <v>100</v>
      </c>
      <c r="J10263" s="75">
        <f t="shared" si="10021"/>
        <v>100</v>
      </c>
      <c r="K10263" s="75">
        <f t="shared" si="10021"/>
        <v>0</v>
      </c>
      <c r="L10263" s="75">
        <f t="shared" si="10021"/>
        <v>0</v>
      </c>
      <c r="M10263" s="75">
        <f t="shared" si="10021"/>
        <v>0</v>
      </c>
      <c r="N10263" s="75">
        <f t="shared" si="10021"/>
        <v>0</v>
      </c>
      <c r="O10263" s="75">
        <f t="shared" si="10021"/>
        <v>0</v>
      </c>
      <c r="P10263" s="75">
        <f t="shared" si="10021"/>
        <v>0</v>
      </c>
      <c r="Q10263" s="75">
        <f t="shared" ref="Q10263:R10263" si="10022">SUM(Q10313,Q10363,Q10413,Q10463,Q10513,Q10563,Q10613)</f>
        <v>6750</v>
      </c>
      <c r="R10263" s="75">
        <f t="shared" si="10022"/>
        <v>6750</v>
      </c>
      <c r="S10263" s="75">
        <f t="shared" ref="S10263" si="10023">SUM(S10313,S10363,S10413,S10463,S10513,S10563,S10613)</f>
        <v>6650</v>
      </c>
      <c r="T10263" s="75">
        <f t="shared" ref="T10263:X10263" si="10024">SUM(T10313,T10363,T10413,T10463,T10513,T10563,T10613)</f>
        <v>0</v>
      </c>
      <c r="U10263" s="75">
        <f t="shared" si="10024"/>
        <v>0</v>
      </c>
      <c r="V10263" s="75">
        <f t="shared" si="10024"/>
        <v>0</v>
      </c>
      <c r="W10263" s="75">
        <f t="shared" si="10024"/>
        <v>0</v>
      </c>
      <c r="X10263" s="75">
        <f t="shared" si="10024"/>
        <v>6650</v>
      </c>
      <c r="Y10263" s="238">
        <f t="shared" si="9884"/>
        <v>98.518518518518519</v>
      </c>
    </row>
    <row r="10264" spans="1:25" s="76" customFormat="1">
      <c r="A10264" s="250" t="s">
        <v>2731</v>
      </c>
      <c r="B10264" s="250"/>
      <c r="C10264" s="250"/>
      <c r="D10264" s="250"/>
      <c r="E10264" s="250"/>
      <c r="F10264" s="250"/>
      <c r="G10264" s="250"/>
      <c r="H10264" s="250"/>
      <c r="I10264" s="75">
        <f t="shared" ref="I10264:P10264" si="10025">SUM(I10314,I10364,I10414,I10464,I10514,I10564,I10614)</f>
        <v>400</v>
      </c>
      <c r="J10264" s="75">
        <f t="shared" si="10025"/>
        <v>100</v>
      </c>
      <c r="K10264" s="75">
        <f t="shared" si="10025"/>
        <v>100</v>
      </c>
      <c r="L10264" s="75">
        <f t="shared" si="10025"/>
        <v>0</v>
      </c>
      <c r="M10264" s="75">
        <f t="shared" si="10025"/>
        <v>0</v>
      </c>
      <c r="N10264" s="75">
        <f t="shared" si="10025"/>
        <v>100</v>
      </c>
      <c r="O10264" s="75">
        <f t="shared" si="10025"/>
        <v>200</v>
      </c>
      <c r="P10264" s="75">
        <f t="shared" si="10025"/>
        <v>0</v>
      </c>
      <c r="Q10264" s="75">
        <f t="shared" ref="Q10264:R10264" si="10026">SUM(Q10314,Q10364,Q10414,Q10464,Q10514,Q10564,Q10614)</f>
        <v>5744272</v>
      </c>
      <c r="R10264" s="75">
        <f t="shared" si="10026"/>
        <v>27865</v>
      </c>
      <c r="S10264" s="75">
        <f t="shared" ref="S10264" si="10027">SUM(S10314,S10364,S10414,S10464,S10514,S10564,S10614)</f>
        <v>27765</v>
      </c>
      <c r="T10264" s="75">
        <f t="shared" ref="T10264:X10264" si="10028">SUM(T10314,T10364,T10414,T10464,T10514,T10564,T10614)</f>
        <v>100</v>
      </c>
      <c r="U10264" s="75">
        <f t="shared" si="10028"/>
        <v>100</v>
      </c>
      <c r="V10264" s="75">
        <f t="shared" si="10028"/>
        <v>0</v>
      </c>
      <c r="W10264" s="75">
        <f t="shared" si="10028"/>
        <v>0</v>
      </c>
      <c r="X10264" s="75">
        <f t="shared" si="10028"/>
        <v>27865</v>
      </c>
      <c r="Y10264" s="238">
        <f t="shared" si="9884"/>
        <v>100</v>
      </c>
    </row>
    <row r="10265" spans="1:25" s="76" customFormat="1">
      <c r="A10265" s="250" t="s">
        <v>2732</v>
      </c>
      <c r="B10265" s="250"/>
      <c r="C10265" s="250"/>
      <c r="D10265" s="250"/>
      <c r="E10265" s="250"/>
      <c r="F10265" s="250"/>
      <c r="G10265" s="250"/>
      <c r="H10265" s="250"/>
      <c r="I10265" s="75">
        <f t="shared" ref="I10265:P10265" si="10029">SUM(I10315,I10365,I10415,I10465,I10515,I10565,I10615)</f>
        <v>20100</v>
      </c>
      <c r="J10265" s="75">
        <f t="shared" si="10029"/>
        <v>20100</v>
      </c>
      <c r="K10265" s="75">
        <f t="shared" si="10029"/>
        <v>0</v>
      </c>
      <c r="L10265" s="75">
        <f t="shared" si="10029"/>
        <v>0</v>
      </c>
      <c r="M10265" s="75">
        <f t="shared" si="10029"/>
        <v>0</v>
      </c>
      <c r="N10265" s="75">
        <f t="shared" si="10029"/>
        <v>0</v>
      </c>
      <c r="O10265" s="75">
        <f t="shared" si="10029"/>
        <v>0</v>
      </c>
      <c r="P10265" s="75">
        <f t="shared" si="10029"/>
        <v>0</v>
      </c>
      <c r="Q10265" s="75">
        <f t="shared" ref="Q10265:R10265" si="10030">SUM(Q10315,Q10365,Q10415,Q10465,Q10515,Q10565,Q10615)</f>
        <v>26418</v>
      </c>
      <c r="R10265" s="75">
        <f t="shared" si="10030"/>
        <v>19305</v>
      </c>
      <c r="S10265" s="75">
        <f t="shared" ref="S10265" si="10031">SUM(S10315,S10365,S10415,S10465,S10515,S10565,S10615)</f>
        <v>5205</v>
      </c>
      <c r="T10265" s="75">
        <f t="shared" ref="T10265:X10265" si="10032">SUM(T10315,T10365,T10415,T10465,T10515,T10565,T10615)</f>
        <v>14000</v>
      </c>
      <c r="U10265" s="75">
        <f t="shared" si="10032"/>
        <v>14000</v>
      </c>
      <c r="V10265" s="75">
        <f t="shared" si="10032"/>
        <v>0</v>
      </c>
      <c r="W10265" s="75">
        <f t="shared" si="10032"/>
        <v>0</v>
      </c>
      <c r="X10265" s="75">
        <f t="shared" si="10032"/>
        <v>19205</v>
      </c>
      <c r="Y10265" s="238">
        <f t="shared" si="9884"/>
        <v>99.48199948199948</v>
      </c>
    </row>
    <row r="10266" spans="1:25" s="76" customFormat="1">
      <c r="A10266" s="250" t="s">
        <v>2733</v>
      </c>
      <c r="B10266" s="250"/>
      <c r="C10266" s="250"/>
      <c r="D10266" s="250"/>
      <c r="E10266" s="250"/>
      <c r="F10266" s="250"/>
      <c r="G10266" s="250"/>
      <c r="H10266" s="250"/>
      <c r="I10266" s="75">
        <f t="shared" ref="I10266:P10266" si="10033">SUM(I10316,I10366,I10416,I10466,I10516,I10566,I10616)</f>
        <v>100</v>
      </c>
      <c r="J10266" s="75">
        <f t="shared" si="10033"/>
        <v>100</v>
      </c>
      <c r="K10266" s="75">
        <f t="shared" si="10033"/>
        <v>0</v>
      </c>
      <c r="L10266" s="75">
        <f t="shared" si="10033"/>
        <v>0</v>
      </c>
      <c r="M10266" s="75">
        <f t="shared" si="10033"/>
        <v>0</v>
      </c>
      <c r="N10266" s="75">
        <f t="shared" si="10033"/>
        <v>0</v>
      </c>
      <c r="O10266" s="75">
        <f t="shared" si="10033"/>
        <v>0</v>
      </c>
      <c r="P10266" s="75">
        <f t="shared" si="10033"/>
        <v>0</v>
      </c>
      <c r="Q10266" s="75">
        <f t="shared" ref="Q10266:R10266" si="10034">SUM(Q10316,Q10366,Q10416,Q10466,Q10516,Q10566,Q10616)</f>
        <v>100</v>
      </c>
      <c r="R10266" s="75">
        <f t="shared" si="10034"/>
        <v>100</v>
      </c>
      <c r="S10266" s="75">
        <f t="shared" ref="S10266" si="10035">SUM(S10316,S10366,S10416,S10466,S10516,S10566,S10616)</f>
        <v>0</v>
      </c>
      <c r="T10266" s="75">
        <f t="shared" ref="T10266:X10266" si="10036">SUM(T10316,T10366,T10416,T10466,T10516,T10566,T10616)</f>
        <v>0</v>
      </c>
      <c r="U10266" s="75">
        <f t="shared" si="10036"/>
        <v>0</v>
      </c>
      <c r="V10266" s="75">
        <f t="shared" si="10036"/>
        <v>0</v>
      </c>
      <c r="W10266" s="75">
        <f t="shared" si="10036"/>
        <v>0</v>
      </c>
      <c r="X10266" s="75">
        <f t="shared" si="10036"/>
        <v>0</v>
      </c>
      <c r="Y10266" s="238">
        <f t="shared" si="9884"/>
        <v>0</v>
      </c>
    </row>
    <row r="10267" spans="1:25" s="76" customFormat="1">
      <c r="A10267" s="250" t="s">
        <v>2734</v>
      </c>
      <c r="B10267" s="250"/>
      <c r="C10267" s="250"/>
      <c r="D10267" s="250"/>
      <c r="E10267" s="250"/>
      <c r="F10267" s="250"/>
      <c r="G10267" s="250"/>
      <c r="H10267" s="250"/>
      <c r="I10267" s="75">
        <f t="shared" ref="I10267:P10267" si="10037">SUM(I10317,I10367,I10417,I10467,I10517,I10567,I10617)</f>
        <v>229100</v>
      </c>
      <c r="J10267" s="75">
        <f t="shared" si="10037"/>
        <v>54100</v>
      </c>
      <c r="K10267" s="75">
        <f t="shared" si="10037"/>
        <v>0</v>
      </c>
      <c r="L10267" s="75">
        <f t="shared" si="10037"/>
        <v>0</v>
      </c>
      <c r="M10267" s="75">
        <f t="shared" si="10037"/>
        <v>0</v>
      </c>
      <c r="N10267" s="75">
        <f t="shared" si="10037"/>
        <v>0</v>
      </c>
      <c r="O10267" s="75">
        <f t="shared" si="10037"/>
        <v>175000</v>
      </c>
      <c r="P10267" s="75">
        <f t="shared" si="10037"/>
        <v>0</v>
      </c>
      <c r="Q10267" s="75">
        <f t="shared" ref="Q10267:R10267" si="10038">SUM(Q10317,Q10367,Q10417,Q10467,Q10517,Q10567,Q10617)</f>
        <v>401259</v>
      </c>
      <c r="R10267" s="75">
        <f t="shared" si="10038"/>
        <v>142245</v>
      </c>
      <c r="S10267" s="75">
        <f t="shared" ref="S10267" si="10039">SUM(S10317,S10367,S10417,S10467,S10517,S10567,S10617)</f>
        <v>88145</v>
      </c>
      <c r="T10267" s="75">
        <f t="shared" ref="T10267:X10267" si="10040">SUM(T10317,T10367,T10417,T10467,T10517,T10567,T10617)</f>
        <v>50000</v>
      </c>
      <c r="U10267" s="75">
        <f t="shared" si="10040"/>
        <v>0</v>
      </c>
      <c r="V10267" s="75">
        <f t="shared" si="10040"/>
        <v>0</v>
      </c>
      <c r="W10267" s="75">
        <f t="shared" si="10040"/>
        <v>50000</v>
      </c>
      <c r="X10267" s="75">
        <f t="shared" si="10040"/>
        <v>138145</v>
      </c>
      <c r="Y10267" s="238">
        <f t="shared" si="9884"/>
        <v>97.117649126507075</v>
      </c>
    </row>
    <row r="10268" spans="1:25" s="76" customFormat="1">
      <c r="A10268" s="250" t="s">
        <v>2735</v>
      </c>
      <c r="B10268" s="250"/>
      <c r="C10268" s="250"/>
      <c r="D10268" s="250"/>
      <c r="E10268" s="250"/>
      <c r="F10268" s="250"/>
      <c r="G10268" s="250"/>
      <c r="H10268" s="250"/>
      <c r="I10268" s="75">
        <f t="shared" ref="I10268:P10268" si="10041">SUM(I10318,I10368,I10418,I10468,I10518,I10568,I10618)</f>
        <v>100</v>
      </c>
      <c r="J10268" s="75">
        <f t="shared" si="10041"/>
        <v>100</v>
      </c>
      <c r="K10268" s="75">
        <f t="shared" si="10041"/>
        <v>0</v>
      </c>
      <c r="L10268" s="75">
        <f t="shared" si="10041"/>
        <v>0</v>
      </c>
      <c r="M10268" s="75">
        <f t="shared" si="10041"/>
        <v>0</v>
      </c>
      <c r="N10268" s="75">
        <f t="shared" si="10041"/>
        <v>0</v>
      </c>
      <c r="O10268" s="75">
        <f t="shared" si="10041"/>
        <v>0</v>
      </c>
      <c r="P10268" s="75">
        <f t="shared" si="10041"/>
        <v>0</v>
      </c>
      <c r="Q10268" s="75">
        <f t="shared" ref="Q10268:R10268" si="10042">SUM(Q10318,Q10368,Q10418,Q10468,Q10518,Q10568,Q10618)</f>
        <v>9230</v>
      </c>
      <c r="R10268" s="75">
        <f t="shared" si="10042"/>
        <v>9230</v>
      </c>
      <c r="S10268" s="75">
        <f t="shared" ref="S10268" si="10043">SUM(S10318,S10368,S10418,S10468,S10518,S10568,S10618)</f>
        <v>9130</v>
      </c>
      <c r="T10268" s="75">
        <f t="shared" ref="T10268:X10268" si="10044">SUM(T10318,T10368,T10418,T10468,T10518,T10568,T10618)</f>
        <v>0</v>
      </c>
      <c r="U10268" s="75">
        <f t="shared" si="10044"/>
        <v>0</v>
      </c>
      <c r="V10268" s="75">
        <f t="shared" si="10044"/>
        <v>0</v>
      </c>
      <c r="W10268" s="75">
        <f t="shared" si="10044"/>
        <v>0</v>
      </c>
      <c r="X10268" s="75">
        <f t="shared" si="10044"/>
        <v>9130</v>
      </c>
      <c r="Y10268" s="238">
        <f t="shared" si="9884"/>
        <v>98.916576381365118</v>
      </c>
    </row>
    <row r="10269" spans="1:25" s="76" customFormat="1">
      <c r="A10269" s="250" t="s">
        <v>2736</v>
      </c>
      <c r="B10269" s="250"/>
      <c r="C10269" s="250"/>
      <c r="D10269" s="250"/>
      <c r="E10269" s="250"/>
      <c r="F10269" s="250"/>
      <c r="G10269" s="250"/>
      <c r="H10269" s="250"/>
      <c r="I10269" s="75">
        <f t="shared" ref="I10269:P10269" si="10045">SUM(I10319,I10369,I10419,I10469,I10519,I10569,I10619)</f>
        <v>100</v>
      </c>
      <c r="J10269" s="75">
        <f t="shared" si="10045"/>
        <v>100</v>
      </c>
      <c r="K10269" s="75">
        <f t="shared" si="10045"/>
        <v>0</v>
      </c>
      <c r="L10269" s="75">
        <f t="shared" si="10045"/>
        <v>0</v>
      </c>
      <c r="M10269" s="75">
        <f t="shared" si="10045"/>
        <v>0</v>
      </c>
      <c r="N10269" s="75">
        <f t="shared" si="10045"/>
        <v>0</v>
      </c>
      <c r="O10269" s="75">
        <f t="shared" si="10045"/>
        <v>0</v>
      </c>
      <c r="P10269" s="75">
        <f t="shared" si="10045"/>
        <v>0</v>
      </c>
      <c r="Q10269" s="75">
        <f t="shared" ref="Q10269:R10269" si="10046">SUM(Q10319,Q10369,Q10419,Q10469,Q10519,Q10569,Q10619)</f>
        <v>100</v>
      </c>
      <c r="R10269" s="75">
        <f t="shared" si="10046"/>
        <v>100</v>
      </c>
      <c r="S10269" s="75">
        <f t="shared" ref="S10269" si="10047">SUM(S10319,S10369,S10419,S10469,S10519,S10569,S10619)</f>
        <v>0</v>
      </c>
      <c r="T10269" s="75">
        <f t="shared" ref="T10269:X10269" si="10048">SUM(T10319,T10369,T10419,T10469,T10519,T10569,T10619)</f>
        <v>0</v>
      </c>
      <c r="U10269" s="75">
        <f t="shared" si="10048"/>
        <v>0</v>
      </c>
      <c r="V10269" s="75">
        <f t="shared" si="10048"/>
        <v>0</v>
      </c>
      <c r="W10269" s="75">
        <f t="shared" si="10048"/>
        <v>0</v>
      </c>
      <c r="X10269" s="75">
        <f t="shared" si="10048"/>
        <v>0</v>
      </c>
      <c r="Y10269" s="238">
        <f t="shared" si="9884"/>
        <v>0</v>
      </c>
    </row>
    <row r="10270" spans="1:25" s="76" customFormat="1">
      <c r="A10270" s="250" t="s">
        <v>2792</v>
      </c>
      <c r="B10270" s="250"/>
      <c r="C10270" s="250"/>
      <c r="D10270" s="250"/>
      <c r="E10270" s="250"/>
      <c r="F10270" s="250"/>
      <c r="G10270" s="250"/>
      <c r="H10270" s="250"/>
      <c r="I10270" s="75">
        <f t="shared" ref="I10270:P10270" si="10049">SUM(I10320,I10370,I10420,I10470,I10520,I10570,I10620)</f>
        <v>23637230</v>
      </c>
      <c r="J10270" s="75">
        <f t="shared" si="10049"/>
        <v>22961330</v>
      </c>
      <c r="K10270" s="75">
        <f t="shared" si="10049"/>
        <v>0</v>
      </c>
      <c r="L10270" s="75">
        <f t="shared" si="10049"/>
        <v>0</v>
      </c>
      <c r="M10270" s="75">
        <f t="shared" si="10049"/>
        <v>0</v>
      </c>
      <c r="N10270" s="75">
        <f t="shared" si="10049"/>
        <v>0</v>
      </c>
      <c r="O10270" s="75">
        <f t="shared" si="10049"/>
        <v>675900</v>
      </c>
      <c r="P10270" s="75">
        <f t="shared" si="10049"/>
        <v>0</v>
      </c>
      <c r="Q10270" s="75">
        <f t="shared" ref="Q10270:R10270" si="10050">SUM(Q10320,Q10370,Q10420,Q10470,Q10520,Q10570,Q10620)</f>
        <v>30690015</v>
      </c>
      <c r="R10270" s="75">
        <f t="shared" si="10050"/>
        <v>27459154</v>
      </c>
      <c r="S10270" s="75">
        <f t="shared" ref="S10270" si="10051">SUM(S10320,S10370,S10420,S10470,S10520,S10570,S10620)</f>
        <v>26977454</v>
      </c>
      <c r="T10270" s="75">
        <f t="shared" ref="T10270:X10270" si="10052">SUM(T10320,T10370,T10420,T10470,T10520,T10570,T10620)</f>
        <v>481600</v>
      </c>
      <c r="U10270" s="75">
        <f t="shared" si="10052"/>
        <v>299200</v>
      </c>
      <c r="V10270" s="75">
        <f t="shared" si="10052"/>
        <v>174400</v>
      </c>
      <c r="W10270" s="75">
        <f t="shared" si="10052"/>
        <v>8000</v>
      </c>
      <c r="X10270" s="75">
        <f t="shared" si="10052"/>
        <v>27459054</v>
      </c>
      <c r="Y10270" s="238">
        <f t="shared" si="9884"/>
        <v>99.999635822720549</v>
      </c>
    </row>
    <row r="10271" spans="1:25" s="76" customFormat="1">
      <c r="A10271" s="250" t="s">
        <v>2737</v>
      </c>
      <c r="B10271" s="250"/>
      <c r="C10271" s="250"/>
      <c r="D10271" s="250"/>
      <c r="E10271" s="250"/>
      <c r="F10271" s="250"/>
      <c r="G10271" s="250"/>
      <c r="H10271" s="250"/>
      <c r="I10271" s="75">
        <f t="shared" ref="I10271:P10271" si="10053">SUM(I10321,I10371,I10421,I10471,I10521,I10571,I10621)</f>
        <v>100</v>
      </c>
      <c r="J10271" s="75">
        <f t="shared" si="10053"/>
        <v>100</v>
      </c>
      <c r="K10271" s="75">
        <f t="shared" si="10053"/>
        <v>0</v>
      </c>
      <c r="L10271" s="75">
        <f t="shared" si="10053"/>
        <v>0</v>
      </c>
      <c r="M10271" s="75">
        <f t="shared" si="10053"/>
        <v>0</v>
      </c>
      <c r="N10271" s="75">
        <f t="shared" si="10053"/>
        <v>0</v>
      </c>
      <c r="O10271" s="75">
        <f t="shared" si="10053"/>
        <v>0</v>
      </c>
      <c r="P10271" s="75">
        <f t="shared" si="10053"/>
        <v>0</v>
      </c>
      <c r="Q10271" s="75">
        <f t="shared" ref="Q10271:R10271" si="10054">SUM(Q10321,Q10371,Q10421,Q10471,Q10521,Q10571,Q10621)</f>
        <v>4460</v>
      </c>
      <c r="R10271" s="75">
        <f t="shared" si="10054"/>
        <v>4460</v>
      </c>
      <c r="S10271" s="75">
        <f t="shared" ref="S10271" si="10055">SUM(S10321,S10371,S10421,S10471,S10521,S10571,S10621)</f>
        <v>4360</v>
      </c>
      <c r="T10271" s="75">
        <f t="shared" ref="T10271:X10271" si="10056">SUM(T10321,T10371,T10421,T10471,T10521,T10571,T10621)</f>
        <v>0</v>
      </c>
      <c r="U10271" s="75">
        <f t="shared" si="10056"/>
        <v>0</v>
      </c>
      <c r="V10271" s="75">
        <f t="shared" si="10056"/>
        <v>0</v>
      </c>
      <c r="W10271" s="75">
        <f t="shared" si="10056"/>
        <v>0</v>
      </c>
      <c r="X10271" s="75">
        <f t="shared" si="10056"/>
        <v>4360</v>
      </c>
      <c r="Y10271" s="238">
        <f t="shared" si="9884"/>
        <v>97.757847533632287</v>
      </c>
    </row>
    <row r="10272" spans="1:25" s="76" customFormat="1">
      <c r="A10272" s="250" t="s">
        <v>2784</v>
      </c>
      <c r="B10272" s="250"/>
      <c r="C10272" s="250"/>
      <c r="D10272" s="250"/>
      <c r="E10272" s="250"/>
      <c r="F10272" s="250"/>
      <c r="G10272" s="250"/>
      <c r="H10272" s="250"/>
      <c r="I10272" s="75">
        <f t="shared" ref="I10272:P10272" si="10057">SUM(I10322,I10372,I10422,I10472,I10522,I10572,I10622)</f>
        <v>8087200</v>
      </c>
      <c r="J10272" s="75">
        <f t="shared" si="10057"/>
        <v>8087200</v>
      </c>
      <c r="K10272" s="75">
        <f t="shared" si="10057"/>
        <v>0</v>
      </c>
      <c r="L10272" s="75">
        <f t="shared" si="10057"/>
        <v>0</v>
      </c>
      <c r="M10272" s="75">
        <f t="shared" si="10057"/>
        <v>0</v>
      </c>
      <c r="N10272" s="75">
        <f t="shared" si="10057"/>
        <v>0</v>
      </c>
      <c r="O10272" s="75">
        <f t="shared" si="10057"/>
        <v>0</v>
      </c>
      <c r="P10272" s="75">
        <f t="shared" si="10057"/>
        <v>0</v>
      </c>
      <c r="Q10272" s="75">
        <f t="shared" ref="Q10272:R10272" si="10058">SUM(Q10322,Q10372,Q10422,Q10472,Q10522,Q10572,Q10622)</f>
        <v>9777906</v>
      </c>
      <c r="R10272" s="75">
        <f t="shared" si="10058"/>
        <v>8149350</v>
      </c>
      <c r="S10272" s="75">
        <f t="shared" ref="S10272" si="10059">SUM(S10322,S10372,S10422,S10472,S10522,S10572,S10622)</f>
        <v>5873000</v>
      </c>
      <c r="T10272" s="75">
        <f t="shared" ref="T10272:X10272" si="10060">SUM(T10322,T10372,T10422,T10472,T10522,T10572,T10622)</f>
        <v>2276150</v>
      </c>
      <c r="U10272" s="75">
        <f t="shared" si="10060"/>
        <v>2122500</v>
      </c>
      <c r="V10272" s="75">
        <f t="shared" si="10060"/>
        <v>118700</v>
      </c>
      <c r="W10272" s="75">
        <f t="shared" si="10060"/>
        <v>34950</v>
      </c>
      <c r="X10272" s="75">
        <f t="shared" si="10060"/>
        <v>8149150</v>
      </c>
      <c r="Y10272" s="238">
        <f t="shared" si="9884"/>
        <v>99.99754581653751</v>
      </c>
    </row>
    <row r="10273" spans="1:25" s="76" customFormat="1">
      <c r="A10273" s="250" t="s">
        <v>2785</v>
      </c>
      <c r="B10273" s="250"/>
      <c r="C10273" s="250"/>
      <c r="D10273" s="250"/>
      <c r="E10273" s="250"/>
      <c r="F10273" s="250"/>
      <c r="G10273" s="250"/>
      <c r="H10273" s="250"/>
      <c r="I10273" s="75">
        <f t="shared" ref="I10273:P10273" si="10061">SUM(I10323,I10373,I10423,I10473,I10523,I10573,I10623)</f>
        <v>4138194</v>
      </c>
      <c r="J10273" s="75">
        <f t="shared" si="10061"/>
        <v>3327357</v>
      </c>
      <c r="K10273" s="75">
        <f t="shared" si="10061"/>
        <v>810837</v>
      </c>
      <c r="L10273" s="75">
        <f t="shared" si="10061"/>
        <v>188110</v>
      </c>
      <c r="M10273" s="75">
        <f t="shared" si="10061"/>
        <v>128810</v>
      </c>
      <c r="N10273" s="75">
        <f t="shared" si="10061"/>
        <v>493917</v>
      </c>
      <c r="O10273" s="75">
        <f t="shared" si="10061"/>
        <v>0</v>
      </c>
      <c r="P10273" s="75">
        <f t="shared" si="10061"/>
        <v>0</v>
      </c>
      <c r="Q10273" s="75">
        <f t="shared" ref="Q10273:R10273" si="10062">SUM(Q10323,Q10373,Q10423,Q10473,Q10523,Q10573,Q10623)</f>
        <v>7376752</v>
      </c>
      <c r="R10273" s="75">
        <f t="shared" si="10062"/>
        <v>5420144</v>
      </c>
      <c r="S10273" s="75">
        <f t="shared" ref="S10273" si="10063">SUM(S10323,S10373,S10423,S10473,S10523,S10573,S10623)</f>
        <v>4887438</v>
      </c>
      <c r="T10273" s="75">
        <f t="shared" ref="T10273:X10273" si="10064">SUM(T10323,T10373,T10423,T10473,T10523,T10573,T10623)</f>
        <v>532606</v>
      </c>
      <c r="U10273" s="75">
        <f t="shared" si="10064"/>
        <v>322079</v>
      </c>
      <c r="V10273" s="75">
        <f t="shared" si="10064"/>
        <v>188980</v>
      </c>
      <c r="W10273" s="75">
        <f t="shared" si="10064"/>
        <v>21547</v>
      </c>
      <c r="X10273" s="75">
        <f t="shared" si="10064"/>
        <v>5419994</v>
      </c>
      <c r="Y10273" s="238">
        <f t="shared" si="9884"/>
        <v>99.997232545851176</v>
      </c>
    </row>
    <row r="10274" spans="1:25" s="68" customFormat="1">
      <c r="A10274" s="251" t="s">
        <v>69</v>
      </c>
      <c r="B10274" s="251"/>
      <c r="C10274" s="251"/>
      <c r="D10274" s="251"/>
      <c r="E10274" s="251"/>
      <c r="F10274" s="251"/>
      <c r="G10274" s="251"/>
      <c r="H10274" s="251"/>
      <c r="I10274" s="77">
        <f t="shared" ref="I10274:P10274" si="10065">SUM(I10228:I10273)</f>
        <v>247317418</v>
      </c>
      <c r="J10274" s="77">
        <f t="shared" si="10065"/>
        <v>233260281</v>
      </c>
      <c r="K10274" s="77">
        <f t="shared" si="10065"/>
        <v>12129937</v>
      </c>
      <c r="L10274" s="77">
        <f t="shared" si="10065"/>
        <v>197110</v>
      </c>
      <c r="M10274" s="77">
        <f t="shared" si="10065"/>
        <v>178810</v>
      </c>
      <c r="N10274" s="77">
        <f t="shared" si="10065"/>
        <v>11754017</v>
      </c>
      <c r="O10274" s="77">
        <f t="shared" si="10065"/>
        <v>1627200</v>
      </c>
      <c r="P10274" s="77">
        <f t="shared" si="10065"/>
        <v>300000</v>
      </c>
      <c r="Q10274" s="77">
        <f t="shared" ref="Q10274:R10274" si="10066">SUM(Q10228:Q10273)</f>
        <v>328828800</v>
      </c>
      <c r="R10274" s="77">
        <f t="shared" si="10066"/>
        <v>287711025</v>
      </c>
      <c r="S10274" s="77">
        <f t="shared" ref="S10274" si="10067">SUM(S10228:S10273)</f>
        <v>246243129.72</v>
      </c>
      <c r="T10274" s="77">
        <f t="shared" ref="T10274:X10274" si="10068">SUM(T10228:T10273)</f>
        <v>41431794.480000004</v>
      </c>
      <c r="U10274" s="77">
        <f t="shared" si="10068"/>
        <v>20156184</v>
      </c>
      <c r="V10274" s="77">
        <f t="shared" si="10068"/>
        <v>16079792.24</v>
      </c>
      <c r="W10274" s="77">
        <f t="shared" si="10068"/>
        <v>5195818.24</v>
      </c>
      <c r="X10274" s="77">
        <f t="shared" si="10068"/>
        <v>287490322.19999999</v>
      </c>
      <c r="Y10274" s="239">
        <f t="shared" si="9884"/>
        <v>99.923290113752145</v>
      </c>
    </row>
    <row r="10275" spans="1:25" s="68" customFormat="1" ht="15" thickBot="1">
      <c r="A10275" s="270" t="s">
        <v>2753</v>
      </c>
      <c r="B10275" s="270"/>
      <c r="C10275" s="270"/>
      <c r="D10275" s="270"/>
      <c r="E10275" s="270"/>
      <c r="F10275" s="270"/>
      <c r="G10275" s="270"/>
      <c r="H10275" s="270"/>
      <c r="I10275" s="69"/>
      <c r="J10275" s="69"/>
      <c r="K10275" s="69"/>
      <c r="L10275" s="69"/>
      <c r="M10275" s="69"/>
      <c r="N10275" s="69"/>
      <c r="O10275" s="69"/>
      <c r="P10275" s="69"/>
      <c r="Q10275" s="69">
        <v>0</v>
      </c>
      <c r="R10275" s="69"/>
      <c r="S10275" s="69"/>
      <c r="T10275" s="69"/>
      <c r="U10275" s="69"/>
      <c r="V10275" s="69"/>
      <c r="W10275" s="69"/>
      <c r="X10275" s="69"/>
      <c r="Y10275" s="237">
        <v>0</v>
      </c>
    </row>
    <row r="10276" spans="1:25" s="68" customFormat="1" ht="41.4" thickBot="1">
      <c r="A10276" s="271" t="s">
        <v>1</v>
      </c>
      <c r="B10276" s="271"/>
      <c r="C10276" s="271"/>
      <c r="D10276" s="271"/>
      <c r="E10276" s="271"/>
      <c r="F10276" s="271"/>
      <c r="G10276" s="271"/>
      <c r="H10276" s="271"/>
      <c r="I10276" s="1" t="s">
        <v>3093</v>
      </c>
      <c r="J10276" s="1" t="s">
        <v>3130</v>
      </c>
      <c r="K10276" s="1" t="s">
        <v>3</v>
      </c>
      <c r="L10276" s="1" t="s">
        <v>4</v>
      </c>
      <c r="M10276" s="1" t="s">
        <v>5</v>
      </c>
      <c r="N10276" s="1" t="s">
        <v>6</v>
      </c>
      <c r="O10276" s="1" t="s">
        <v>7</v>
      </c>
      <c r="P10276" s="1" t="s">
        <v>8</v>
      </c>
      <c r="Q10276" s="1" t="s">
        <v>3344</v>
      </c>
      <c r="R10276" s="1" t="s">
        <v>3427</v>
      </c>
      <c r="S10276" s="1" t="s">
        <v>3447</v>
      </c>
      <c r="T10276" s="1" t="s">
        <v>3448</v>
      </c>
      <c r="U10276" s="1" t="s">
        <v>3452</v>
      </c>
      <c r="V10276" s="1" t="s">
        <v>3449</v>
      </c>
      <c r="W10276" s="1" t="s">
        <v>3450</v>
      </c>
      <c r="X10276" s="1" t="s">
        <v>3451</v>
      </c>
      <c r="Y10276" s="216" t="s">
        <v>3385</v>
      </c>
    </row>
    <row r="10277" spans="1:25" s="74" customFormat="1">
      <c r="A10277" s="70"/>
      <c r="B10277" s="70"/>
      <c r="C10277" s="70"/>
      <c r="D10277" s="71"/>
      <c r="E10277" s="71"/>
      <c r="F10277" s="72"/>
      <c r="G10277" s="165"/>
      <c r="H10277" s="73" t="s">
        <v>0</v>
      </c>
      <c r="I10277" s="45">
        <v>1</v>
      </c>
      <c r="J10277" s="45">
        <v>3</v>
      </c>
      <c r="K10277" s="45" t="s">
        <v>9</v>
      </c>
      <c r="L10277" s="45">
        <v>5</v>
      </c>
      <c r="M10277" s="45">
        <v>6</v>
      </c>
      <c r="N10277" s="45">
        <v>7</v>
      </c>
      <c r="O10277" s="45">
        <v>8</v>
      </c>
      <c r="P10277" s="45">
        <v>9</v>
      </c>
      <c r="Q10277" s="45">
        <v>1</v>
      </c>
      <c r="R10277" s="45">
        <v>2</v>
      </c>
      <c r="S10277" s="45">
        <v>3</v>
      </c>
      <c r="T10277" s="45" t="s">
        <v>3453</v>
      </c>
      <c r="U10277" s="45">
        <v>5</v>
      </c>
      <c r="V10277" s="45">
        <v>6</v>
      </c>
      <c r="W10277" s="45">
        <v>7</v>
      </c>
      <c r="X10277" s="45" t="s">
        <v>3454</v>
      </c>
      <c r="Y10277" s="276">
        <v>9</v>
      </c>
    </row>
    <row r="10278" spans="1:25" s="76" customFormat="1">
      <c r="A10278" s="272" t="s">
        <v>2699</v>
      </c>
      <c r="B10278" s="272"/>
      <c r="C10278" s="272"/>
      <c r="D10278" s="272"/>
      <c r="E10278" s="272"/>
      <c r="F10278" s="272"/>
      <c r="G10278" s="272"/>
      <c r="H10278" s="272"/>
      <c r="I10278" s="75"/>
      <c r="J10278" s="75"/>
      <c r="K10278" s="75"/>
      <c r="L10278" s="75"/>
      <c r="M10278" s="75"/>
      <c r="N10278" s="75"/>
      <c r="O10278" s="75"/>
      <c r="P10278" s="75"/>
      <c r="Q10278" s="75">
        <v>0</v>
      </c>
      <c r="R10278" s="75"/>
      <c r="S10278" s="75"/>
      <c r="T10278" s="75"/>
      <c r="U10278" s="75"/>
      <c r="V10278" s="75"/>
      <c r="W10278" s="75"/>
      <c r="X10278" s="75"/>
      <c r="Y10278" s="238">
        <f t="shared" ref="Y10278:Y10324" si="10069">IF(R10278=0,0,(X10278/R10278)*100)</f>
        <v>0</v>
      </c>
    </row>
    <row r="10279" spans="1:25" s="76" customFormat="1">
      <c r="A10279" s="250" t="s">
        <v>2700</v>
      </c>
      <c r="B10279" s="250"/>
      <c r="C10279" s="250"/>
      <c r="D10279" s="250"/>
      <c r="E10279" s="250"/>
      <c r="F10279" s="250"/>
      <c r="G10279" s="250"/>
      <c r="H10279" s="250"/>
      <c r="I10279" s="75"/>
      <c r="J10279" s="75"/>
      <c r="K10279" s="75"/>
      <c r="L10279" s="75"/>
      <c r="M10279" s="75"/>
      <c r="N10279" s="75"/>
      <c r="O10279" s="75"/>
      <c r="P10279" s="75"/>
      <c r="Q10279" s="75">
        <v>0</v>
      </c>
      <c r="R10279" s="75"/>
      <c r="S10279" s="75"/>
      <c r="T10279" s="75"/>
      <c r="U10279" s="75"/>
      <c r="V10279" s="75"/>
      <c r="W10279" s="75"/>
      <c r="X10279" s="75"/>
      <c r="Y10279" s="238">
        <f t="shared" si="10069"/>
        <v>0</v>
      </c>
    </row>
    <row r="10280" spans="1:25" s="76" customFormat="1">
      <c r="A10280" s="250" t="s">
        <v>2701</v>
      </c>
      <c r="B10280" s="250"/>
      <c r="C10280" s="250"/>
      <c r="D10280" s="250"/>
      <c r="E10280" s="250"/>
      <c r="F10280" s="250"/>
      <c r="G10280" s="250"/>
      <c r="H10280" s="250"/>
      <c r="I10280" s="75"/>
      <c r="J10280" s="75"/>
      <c r="K10280" s="75"/>
      <c r="L10280" s="75"/>
      <c r="M10280" s="75"/>
      <c r="N10280" s="75"/>
      <c r="O10280" s="75"/>
      <c r="P10280" s="75"/>
      <c r="Q10280" s="75">
        <v>0</v>
      </c>
      <c r="R10280" s="75"/>
      <c r="S10280" s="75"/>
      <c r="T10280" s="75"/>
      <c r="U10280" s="75"/>
      <c r="V10280" s="75"/>
      <c r="W10280" s="75"/>
      <c r="X10280" s="75"/>
      <c r="Y10280" s="238">
        <f t="shared" si="10069"/>
        <v>0</v>
      </c>
    </row>
    <row r="10281" spans="1:25" s="76" customFormat="1">
      <c r="A10281" s="250" t="s">
        <v>2702</v>
      </c>
      <c r="B10281" s="250"/>
      <c r="C10281" s="250"/>
      <c r="D10281" s="250"/>
      <c r="E10281" s="250"/>
      <c r="F10281" s="250"/>
      <c r="G10281" s="250"/>
      <c r="H10281" s="250"/>
      <c r="I10281" s="75"/>
      <c r="J10281" s="75"/>
      <c r="K10281" s="75"/>
      <c r="L10281" s="75"/>
      <c r="M10281" s="75"/>
      <c r="N10281" s="75"/>
      <c r="O10281" s="75"/>
      <c r="P10281" s="75"/>
      <c r="Q10281" s="75">
        <v>184552</v>
      </c>
      <c r="R10281" s="75">
        <v>184552</v>
      </c>
      <c r="S10281" s="75">
        <v>184552</v>
      </c>
      <c r="T10281" s="75"/>
      <c r="U10281" s="75"/>
      <c r="V10281" s="75"/>
      <c r="W10281" s="75"/>
      <c r="X10281" s="75"/>
      <c r="Y10281" s="238">
        <f t="shared" si="10069"/>
        <v>0</v>
      </c>
    </row>
    <row r="10282" spans="1:25" s="76" customFormat="1">
      <c r="A10282" s="250" t="s">
        <v>2703</v>
      </c>
      <c r="B10282" s="250"/>
      <c r="C10282" s="250"/>
      <c r="D10282" s="250"/>
      <c r="E10282" s="250"/>
      <c r="F10282" s="250"/>
      <c r="G10282" s="250"/>
      <c r="H10282" s="250"/>
      <c r="I10282" s="75"/>
      <c r="J10282" s="75"/>
      <c r="K10282" s="75"/>
      <c r="L10282" s="75"/>
      <c r="M10282" s="75"/>
      <c r="N10282" s="75"/>
      <c r="O10282" s="75"/>
      <c r="P10282" s="75"/>
      <c r="Q10282" s="75">
        <v>0</v>
      </c>
      <c r="R10282" s="75"/>
      <c r="S10282" s="75"/>
      <c r="T10282" s="75"/>
      <c r="U10282" s="75"/>
      <c r="V10282" s="75"/>
      <c r="W10282" s="75"/>
      <c r="X10282" s="75"/>
      <c r="Y10282" s="238">
        <f t="shared" si="10069"/>
        <v>0</v>
      </c>
    </row>
    <row r="10283" spans="1:25" s="76" customFormat="1">
      <c r="A10283" s="250" t="s">
        <v>2704</v>
      </c>
      <c r="B10283" s="250"/>
      <c r="C10283" s="250"/>
      <c r="D10283" s="250"/>
      <c r="E10283" s="250"/>
      <c r="F10283" s="250"/>
      <c r="G10283" s="250"/>
      <c r="H10283" s="250"/>
      <c r="I10283" s="75"/>
      <c r="J10283" s="75"/>
      <c r="K10283" s="75"/>
      <c r="L10283" s="75"/>
      <c r="M10283" s="75"/>
      <c r="N10283" s="75"/>
      <c r="O10283" s="75"/>
      <c r="P10283" s="75"/>
      <c r="Q10283" s="75">
        <v>0</v>
      </c>
      <c r="R10283" s="75"/>
      <c r="S10283" s="75"/>
      <c r="T10283" s="75"/>
      <c r="U10283" s="75"/>
      <c r="V10283" s="75"/>
      <c r="W10283" s="75"/>
      <c r="X10283" s="75"/>
      <c r="Y10283" s="238">
        <f t="shared" si="10069"/>
        <v>0</v>
      </c>
    </row>
    <row r="10284" spans="1:25" s="76" customFormat="1">
      <c r="A10284" s="250" t="s">
        <v>2705</v>
      </c>
      <c r="B10284" s="250"/>
      <c r="C10284" s="250"/>
      <c r="D10284" s="250"/>
      <c r="E10284" s="250"/>
      <c r="F10284" s="250"/>
      <c r="G10284" s="250"/>
      <c r="H10284" s="250"/>
      <c r="I10284" s="75"/>
      <c r="J10284" s="75"/>
      <c r="K10284" s="75"/>
      <c r="L10284" s="75"/>
      <c r="M10284" s="75"/>
      <c r="N10284" s="75"/>
      <c r="O10284" s="75"/>
      <c r="P10284" s="75"/>
      <c r="Q10284" s="75">
        <v>0</v>
      </c>
      <c r="R10284" s="75"/>
      <c r="S10284" s="75"/>
      <c r="T10284" s="75"/>
      <c r="U10284" s="75"/>
      <c r="V10284" s="75"/>
      <c r="W10284" s="75"/>
      <c r="X10284" s="75"/>
      <c r="Y10284" s="238">
        <f t="shared" si="10069"/>
        <v>0</v>
      </c>
    </row>
    <row r="10285" spans="1:25" s="76" customFormat="1">
      <c r="A10285" s="250" t="s">
        <v>2706</v>
      </c>
      <c r="B10285" s="250"/>
      <c r="C10285" s="250"/>
      <c r="D10285" s="250"/>
      <c r="E10285" s="250"/>
      <c r="F10285" s="250"/>
      <c r="G10285" s="250"/>
      <c r="H10285" s="250"/>
      <c r="I10285" s="75"/>
      <c r="J10285" s="75"/>
      <c r="K10285" s="75"/>
      <c r="L10285" s="75"/>
      <c r="M10285" s="75"/>
      <c r="N10285" s="75"/>
      <c r="O10285" s="75"/>
      <c r="P10285" s="75"/>
      <c r="Q10285" s="75">
        <v>0</v>
      </c>
      <c r="R10285" s="75"/>
      <c r="S10285" s="75"/>
      <c r="T10285" s="75"/>
      <c r="U10285" s="75"/>
      <c r="V10285" s="75"/>
      <c r="W10285" s="75"/>
      <c r="X10285" s="75"/>
      <c r="Y10285" s="238">
        <f t="shared" si="10069"/>
        <v>0</v>
      </c>
    </row>
    <row r="10286" spans="1:25" s="76" customFormat="1">
      <c r="A10286" s="250" t="s">
        <v>2707</v>
      </c>
      <c r="B10286" s="250"/>
      <c r="C10286" s="250"/>
      <c r="D10286" s="250"/>
      <c r="E10286" s="250"/>
      <c r="F10286" s="250"/>
      <c r="G10286" s="250"/>
      <c r="H10286" s="250"/>
      <c r="I10286" s="75"/>
      <c r="J10286" s="75"/>
      <c r="K10286" s="75"/>
      <c r="L10286" s="75"/>
      <c r="M10286" s="75"/>
      <c r="N10286" s="75"/>
      <c r="O10286" s="75"/>
      <c r="P10286" s="75"/>
      <c r="Q10286" s="75">
        <v>0</v>
      </c>
      <c r="R10286" s="75"/>
      <c r="S10286" s="75"/>
      <c r="T10286" s="75"/>
      <c r="U10286" s="75"/>
      <c r="V10286" s="75"/>
      <c r="W10286" s="75"/>
      <c r="X10286" s="75"/>
      <c r="Y10286" s="238">
        <f t="shared" si="10069"/>
        <v>0</v>
      </c>
    </row>
    <row r="10287" spans="1:25" s="76" customFormat="1">
      <c r="A10287" s="250" t="s">
        <v>2708</v>
      </c>
      <c r="B10287" s="250"/>
      <c r="C10287" s="250"/>
      <c r="D10287" s="250"/>
      <c r="E10287" s="250"/>
      <c r="F10287" s="250"/>
      <c r="G10287" s="250"/>
      <c r="H10287" s="250"/>
      <c r="I10287" s="75"/>
      <c r="J10287" s="75"/>
      <c r="K10287" s="75"/>
      <c r="L10287" s="75"/>
      <c r="M10287" s="75"/>
      <c r="N10287" s="75"/>
      <c r="O10287" s="75"/>
      <c r="P10287" s="75"/>
      <c r="Q10287" s="75">
        <v>0</v>
      </c>
      <c r="R10287" s="75"/>
      <c r="S10287" s="75"/>
      <c r="T10287" s="75"/>
      <c r="U10287" s="75"/>
      <c r="V10287" s="75"/>
      <c r="W10287" s="75"/>
      <c r="X10287" s="75"/>
      <c r="Y10287" s="238">
        <f t="shared" si="10069"/>
        <v>0</v>
      </c>
    </row>
    <row r="10288" spans="1:25" s="76" customFormat="1">
      <c r="A10288" s="250" t="s">
        <v>2709</v>
      </c>
      <c r="B10288" s="250"/>
      <c r="C10288" s="250"/>
      <c r="D10288" s="250"/>
      <c r="E10288" s="250"/>
      <c r="F10288" s="250"/>
      <c r="G10288" s="250"/>
      <c r="H10288" s="250"/>
      <c r="I10288" s="75">
        <f t="shared" ref="I10288:X10288" si="10070">SUM(I431)</f>
        <v>30000</v>
      </c>
      <c r="J10288" s="75">
        <f t="shared" si="10070"/>
        <v>30000</v>
      </c>
      <c r="K10288" s="75">
        <f t="shared" si="10070"/>
        <v>0</v>
      </c>
      <c r="L10288" s="75">
        <f t="shared" si="10070"/>
        <v>0</v>
      </c>
      <c r="M10288" s="75">
        <f t="shared" si="10070"/>
        <v>0</v>
      </c>
      <c r="N10288" s="75">
        <f t="shared" si="10070"/>
        <v>0</v>
      </c>
      <c r="O10288" s="75">
        <f t="shared" si="10070"/>
        <v>0</v>
      </c>
      <c r="P10288" s="75">
        <f t="shared" si="10070"/>
        <v>0</v>
      </c>
      <c r="Q10288" s="75">
        <f t="shared" si="10070"/>
        <v>45000</v>
      </c>
      <c r="R10288" s="75">
        <f t="shared" si="10070"/>
        <v>45000</v>
      </c>
      <c r="S10288" s="75">
        <f t="shared" si="10070"/>
        <v>45000</v>
      </c>
      <c r="T10288" s="75">
        <f t="shared" si="10070"/>
        <v>0</v>
      </c>
      <c r="U10288" s="75">
        <f t="shared" si="10070"/>
        <v>0</v>
      </c>
      <c r="V10288" s="75">
        <f t="shared" si="10070"/>
        <v>0</v>
      </c>
      <c r="W10288" s="75">
        <f t="shared" si="10070"/>
        <v>0</v>
      </c>
      <c r="X10288" s="75">
        <f t="shared" si="10070"/>
        <v>45000</v>
      </c>
      <c r="Y10288" s="238">
        <f t="shared" si="10069"/>
        <v>100</v>
      </c>
    </row>
    <row r="10289" spans="1:25" s="76" customFormat="1">
      <c r="A10289" s="250" t="s">
        <v>2710</v>
      </c>
      <c r="B10289" s="250"/>
      <c r="C10289" s="250"/>
      <c r="D10289" s="250"/>
      <c r="E10289" s="250"/>
      <c r="F10289" s="250"/>
      <c r="G10289" s="250"/>
      <c r="H10289" s="250"/>
      <c r="I10289" s="75"/>
      <c r="J10289" s="75"/>
      <c r="K10289" s="75"/>
      <c r="L10289" s="75"/>
      <c r="M10289" s="75"/>
      <c r="N10289" s="75"/>
      <c r="O10289" s="75"/>
      <c r="P10289" s="75"/>
      <c r="Q10289" s="75">
        <v>0</v>
      </c>
      <c r="R10289" s="75"/>
      <c r="S10289" s="75"/>
      <c r="T10289" s="75"/>
      <c r="U10289" s="75"/>
      <c r="V10289" s="75"/>
      <c r="W10289" s="75"/>
      <c r="X10289" s="75"/>
      <c r="Y10289" s="238">
        <f t="shared" si="10069"/>
        <v>0</v>
      </c>
    </row>
    <row r="10290" spans="1:25" s="76" customFormat="1">
      <c r="A10290" s="250" t="s">
        <v>2711</v>
      </c>
      <c r="B10290" s="250"/>
      <c r="C10290" s="250"/>
      <c r="D10290" s="250"/>
      <c r="E10290" s="250"/>
      <c r="F10290" s="250"/>
      <c r="G10290" s="250"/>
      <c r="H10290" s="250"/>
      <c r="I10290" s="75"/>
      <c r="J10290" s="75"/>
      <c r="K10290" s="75"/>
      <c r="L10290" s="75"/>
      <c r="M10290" s="75"/>
      <c r="N10290" s="75"/>
      <c r="O10290" s="75"/>
      <c r="P10290" s="75"/>
      <c r="Q10290" s="75">
        <v>0</v>
      </c>
      <c r="R10290" s="75"/>
      <c r="S10290" s="75"/>
      <c r="T10290" s="75"/>
      <c r="U10290" s="75"/>
      <c r="V10290" s="75"/>
      <c r="W10290" s="75"/>
      <c r="X10290" s="75"/>
      <c r="Y10290" s="238">
        <f t="shared" si="10069"/>
        <v>0</v>
      </c>
    </row>
    <row r="10291" spans="1:25" s="76" customFormat="1">
      <c r="A10291" s="250" t="s">
        <v>2712</v>
      </c>
      <c r="B10291" s="250"/>
      <c r="C10291" s="250"/>
      <c r="D10291" s="250"/>
      <c r="E10291" s="250"/>
      <c r="F10291" s="250"/>
      <c r="G10291" s="250"/>
      <c r="H10291" s="250"/>
      <c r="I10291" s="75"/>
      <c r="J10291" s="75"/>
      <c r="K10291" s="75"/>
      <c r="L10291" s="75"/>
      <c r="M10291" s="75"/>
      <c r="N10291" s="75"/>
      <c r="O10291" s="75"/>
      <c r="P10291" s="75"/>
      <c r="Q10291" s="75">
        <v>0</v>
      </c>
      <c r="R10291" s="75"/>
      <c r="S10291" s="75"/>
      <c r="T10291" s="75"/>
      <c r="U10291" s="75"/>
      <c r="V10291" s="75"/>
      <c r="W10291" s="75"/>
      <c r="X10291" s="75"/>
      <c r="Y10291" s="238">
        <f t="shared" si="10069"/>
        <v>0</v>
      </c>
    </row>
    <row r="10292" spans="1:25" s="76" customFormat="1">
      <c r="A10292" s="250" t="s">
        <v>2713</v>
      </c>
      <c r="B10292" s="250"/>
      <c r="C10292" s="250"/>
      <c r="D10292" s="250"/>
      <c r="E10292" s="250"/>
      <c r="F10292" s="250"/>
      <c r="G10292" s="250"/>
      <c r="H10292" s="250"/>
      <c r="I10292" s="75"/>
      <c r="J10292" s="75"/>
      <c r="K10292" s="75"/>
      <c r="L10292" s="75"/>
      <c r="M10292" s="75"/>
      <c r="N10292" s="75"/>
      <c r="O10292" s="75"/>
      <c r="P10292" s="75"/>
      <c r="Q10292" s="75">
        <v>0</v>
      </c>
      <c r="R10292" s="75"/>
      <c r="S10292" s="75"/>
      <c r="T10292" s="75"/>
      <c r="U10292" s="75"/>
      <c r="V10292" s="75"/>
      <c r="W10292" s="75"/>
      <c r="X10292" s="75"/>
      <c r="Y10292" s="238">
        <f t="shared" si="10069"/>
        <v>0</v>
      </c>
    </row>
    <row r="10293" spans="1:25" s="76" customFormat="1">
      <c r="A10293" s="250" t="s">
        <v>2714</v>
      </c>
      <c r="B10293" s="250"/>
      <c r="C10293" s="250"/>
      <c r="D10293" s="250"/>
      <c r="E10293" s="250"/>
      <c r="F10293" s="250"/>
      <c r="G10293" s="250"/>
      <c r="H10293" s="250"/>
      <c r="I10293" s="75">
        <f t="shared" ref="I10293:X10293" si="10071">SUM(I680)</f>
        <v>100</v>
      </c>
      <c r="J10293" s="75">
        <f t="shared" si="10071"/>
        <v>100</v>
      </c>
      <c r="K10293" s="75">
        <f t="shared" si="10071"/>
        <v>0</v>
      </c>
      <c r="L10293" s="75">
        <f t="shared" si="10071"/>
        <v>0</v>
      </c>
      <c r="M10293" s="75">
        <f t="shared" si="10071"/>
        <v>0</v>
      </c>
      <c r="N10293" s="75">
        <f t="shared" si="10071"/>
        <v>0</v>
      </c>
      <c r="O10293" s="75">
        <f t="shared" si="10071"/>
        <v>0</v>
      </c>
      <c r="P10293" s="75">
        <f t="shared" si="10071"/>
        <v>0</v>
      </c>
      <c r="Q10293" s="75">
        <f t="shared" si="10071"/>
        <v>40100</v>
      </c>
      <c r="R10293" s="75">
        <f t="shared" si="10071"/>
        <v>40100</v>
      </c>
      <c r="S10293" s="75">
        <f t="shared" si="10071"/>
        <v>40000</v>
      </c>
      <c r="T10293" s="75">
        <f t="shared" si="10071"/>
        <v>100</v>
      </c>
      <c r="U10293" s="75">
        <f t="shared" si="10071"/>
        <v>0</v>
      </c>
      <c r="V10293" s="75">
        <f t="shared" si="10071"/>
        <v>0</v>
      </c>
      <c r="W10293" s="75">
        <f t="shared" si="10071"/>
        <v>100</v>
      </c>
      <c r="X10293" s="75">
        <f t="shared" si="10071"/>
        <v>40100</v>
      </c>
      <c r="Y10293" s="238">
        <f t="shared" si="10069"/>
        <v>100</v>
      </c>
    </row>
    <row r="10294" spans="1:25" s="76" customFormat="1">
      <c r="A10294" s="250" t="s">
        <v>2689</v>
      </c>
      <c r="B10294" s="250"/>
      <c r="C10294" s="250"/>
      <c r="D10294" s="250"/>
      <c r="E10294" s="250"/>
      <c r="F10294" s="250"/>
      <c r="G10294" s="250"/>
      <c r="H10294" s="250"/>
      <c r="I10294" s="75"/>
      <c r="J10294" s="75"/>
      <c r="K10294" s="75"/>
      <c r="L10294" s="75"/>
      <c r="M10294" s="75"/>
      <c r="N10294" s="75"/>
      <c r="O10294" s="75"/>
      <c r="P10294" s="75"/>
      <c r="Q10294" s="75">
        <v>0</v>
      </c>
      <c r="R10294" s="75"/>
      <c r="S10294" s="75"/>
      <c r="T10294" s="75"/>
      <c r="U10294" s="75"/>
      <c r="V10294" s="75"/>
      <c r="W10294" s="75"/>
      <c r="X10294" s="75"/>
      <c r="Y10294" s="238">
        <f t="shared" si="10069"/>
        <v>0</v>
      </c>
    </row>
    <row r="10295" spans="1:25" s="76" customFormat="1">
      <c r="A10295" s="250" t="s">
        <v>2715</v>
      </c>
      <c r="B10295" s="250"/>
      <c r="C10295" s="250"/>
      <c r="D10295" s="250"/>
      <c r="E10295" s="250"/>
      <c r="F10295" s="250"/>
      <c r="G10295" s="250"/>
      <c r="H10295" s="250"/>
      <c r="I10295" s="75">
        <f t="shared" ref="I10295:P10295" si="10072">SUM(I840)</f>
        <v>201100</v>
      </c>
      <c r="J10295" s="75">
        <f t="shared" si="10072"/>
        <v>1100</v>
      </c>
      <c r="K10295" s="75">
        <f t="shared" si="10072"/>
        <v>0</v>
      </c>
      <c r="L10295" s="75">
        <f t="shared" si="10072"/>
        <v>0</v>
      </c>
      <c r="M10295" s="75">
        <f t="shared" si="10072"/>
        <v>0</v>
      </c>
      <c r="N10295" s="75">
        <f t="shared" si="10072"/>
        <v>0</v>
      </c>
      <c r="O10295" s="75">
        <f t="shared" si="10072"/>
        <v>200000</v>
      </c>
      <c r="P10295" s="75">
        <f t="shared" si="10072"/>
        <v>0</v>
      </c>
      <c r="Q10295" s="75">
        <f t="shared" ref="Q10295:R10295" si="10073">SUM(Q840)</f>
        <v>201100</v>
      </c>
      <c r="R10295" s="75">
        <f t="shared" si="10073"/>
        <v>1100</v>
      </c>
      <c r="S10295" s="75">
        <f t="shared" ref="S10295" si="10074">SUM(S840)</f>
        <v>0</v>
      </c>
      <c r="T10295" s="75">
        <f t="shared" ref="T10295:X10295" si="10075">SUM(T840)</f>
        <v>1100</v>
      </c>
      <c r="U10295" s="75">
        <f t="shared" si="10075"/>
        <v>1100</v>
      </c>
      <c r="V10295" s="75">
        <f t="shared" si="10075"/>
        <v>0</v>
      </c>
      <c r="W10295" s="75">
        <f t="shared" si="10075"/>
        <v>0</v>
      </c>
      <c r="X10295" s="75">
        <f t="shared" si="10075"/>
        <v>1100</v>
      </c>
      <c r="Y10295" s="238">
        <f t="shared" si="10069"/>
        <v>100</v>
      </c>
    </row>
    <row r="10296" spans="1:25" s="76" customFormat="1">
      <c r="A10296" s="250" t="s">
        <v>2716</v>
      </c>
      <c r="B10296" s="250"/>
      <c r="C10296" s="250"/>
      <c r="D10296" s="250"/>
      <c r="E10296" s="250"/>
      <c r="F10296" s="250"/>
      <c r="G10296" s="250"/>
      <c r="H10296" s="250"/>
      <c r="I10296" s="75">
        <f t="shared" ref="I10296:P10296" si="10076">SUM(I934)</f>
        <v>1000</v>
      </c>
      <c r="J10296" s="75">
        <f t="shared" si="10076"/>
        <v>0</v>
      </c>
      <c r="K10296" s="75">
        <f t="shared" si="10076"/>
        <v>0</v>
      </c>
      <c r="L10296" s="75">
        <f t="shared" si="10076"/>
        <v>0</v>
      </c>
      <c r="M10296" s="75">
        <f t="shared" si="10076"/>
        <v>0</v>
      </c>
      <c r="N10296" s="75">
        <f t="shared" si="10076"/>
        <v>0</v>
      </c>
      <c r="O10296" s="75">
        <f t="shared" si="10076"/>
        <v>1000</v>
      </c>
      <c r="P10296" s="75">
        <f t="shared" si="10076"/>
        <v>0</v>
      </c>
      <c r="Q10296" s="75">
        <f t="shared" ref="Q10296:R10296" si="10077">SUM(Q934)</f>
        <v>1000</v>
      </c>
      <c r="R10296" s="75">
        <f t="shared" si="10077"/>
        <v>1000</v>
      </c>
      <c r="S10296" s="75">
        <f t="shared" ref="S10296" si="10078">SUM(S934)</f>
        <v>0</v>
      </c>
      <c r="T10296" s="75">
        <f t="shared" ref="T10296:X10296" si="10079">SUM(T934)</f>
        <v>0</v>
      </c>
      <c r="U10296" s="75">
        <f t="shared" si="10079"/>
        <v>0</v>
      </c>
      <c r="V10296" s="75">
        <f t="shared" si="10079"/>
        <v>0</v>
      </c>
      <c r="W10296" s="75">
        <f t="shared" si="10079"/>
        <v>0</v>
      </c>
      <c r="X10296" s="75">
        <f t="shared" si="10079"/>
        <v>0</v>
      </c>
      <c r="Y10296" s="238">
        <f t="shared" si="10069"/>
        <v>0</v>
      </c>
    </row>
    <row r="10297" spans="1:25" s="76" customFormat="1">
      <c r="A10297" s="250" t="s">
        <v>2717</v>
      </c>
      <c r="B10297" s="250"/>
      <c r="C10297" s="250"/>
      <c r="D10297" s="250"/>
      <c r="E10297" s="250"/>
      <c r="F10297" s="250"/>
      <c r="G10297" s="250"/>
      <c r="H10297" s="250"/>
      <c r="I10297" s="75">
        <f t="shared" ref="I10297:P10297" si="10080">SUM(I1001)</f>
        <v>0</v>
      </c>
      <c r="J10297" s="75">
        <f t="shared" si="10080"/>
        <v>0</v>
      </c>
      <c r="K10297" s="75">
        <f t="shared" si="10080"/>
        <v>0</v>
      </c>
      <c r="L10297" s="75">
        <f t="shared" si="10080"/>
        <v>0</v>
      </c>
      <c r="M10297" s="75">
        <f t="shared" si="10080"/>
        <v>0</v>
      </c>
      <c r="N10297" s="75">
        <f t="shared" si="10080"/>
        <v>0</v>
      </c>
      <c r="O10297" s="75">
        <f t="shared" si="10080"/>
        <v>0</v>
      </c>
      <c r="P10297" s="75">
        <f t="shared" si="10080"/>
        <v>0</v>
      </c>
      <c r="Q10297" s="75">
        <f t="shared" ref="Q10297:R10297" si="10081">SUM(Q1001)</f>
        <v>0</v>
      </c>
      <c r="R10297" s="75">
        <f t="shared" si="10081"/>
        <v>0</v>
      </c>
      <c r="S10297" s="75">
        <f t="shared" ref="S10297" si="10082">SUM(S1001)</f>
        <v>0</v>
      </c>
      <c r="T10297" s="75">
        <f t="shared" ref="T10297:X10297" si="10083">SUM(T1001)</f>
        <v>0</v>
      </c>
      <c r="U10297" s="75">
        <f t="shared" si="10083"/>
        <v>0</v>
      </c>
      <c r="V10297" s="75">
        <f t="shared" si="10083"/>
        <v>0</v>
      </c>
      <c r="W10297" s="75">
        <f t="shared" si="10083"/>
        <v>0</v>
      </c>
      <c r="X10297" s="75">
        <f t="shared" si="10083"/>
        <v>0</v>
      </c>
      <c r="Y10297" s="238">
        <f t="shared" si="10069"/>
        <v>0</v>
      </c>
    </row>
    <row r="10298" spans="1:25" s="76" customFormat="1">
      <c r="A10298" s="250" t="s">
        <v>2718</v>
      </c>
      <c r="B10298" s="250"/>
      <c r="C10298" s="250"/>
      <c r="D10298" s="250"/>
      <c r="E10298" s="250"/>
      <c r="F10298" s="250"/>
      <c r="G10298" s="250"/>
      <c r="H10298" s="250"/>
      <c r="I10298" s="75"/>
      <c r="J10298" s="75"/>
      <c r="K10298" s="75"/>
      <c r="L10298" s="75"/>
      <c r="M10298" s="75"/>
      <c r="N10298" s="75"/>
      <c r="O10298" s="75"/>
      <c r="P10298" s="75"/>
      <c r="Q10298" s="75">
        <v>0</v>
      </c>
      <c r="R10298" s="75"/>
      <c r="S10298" s="75"/>
      <c r="T10298" s="75"/>
      <c r="U10298" s="75"/>
      <c r="V10298" s="75"/>
      <c r="W10298" s="75"/>
      <c r="X10298" s="75"/>
      <c r="Y10298" s="238">
        <f t="shared" si="10069"/>
        <v>0</v>
      </c>
    </row>
    <row r="10299" spans="1:25" s="76" customFormat="1">
      <c r="A10299" s="250" t="s">
        <v>2719</v>
      </c>
      <c r="B10299" s="250"/>
      <c r="C10299" s="250"/>
      <c r="D10299" s="250"/>
      <c r="E10299" s="250"/>
      <c r="F10299" s="250"/>
      <c r="G10299" s="250"/>
      <c r="H10299" s="250"/>
      <c r="I10299" s="75">
        <f t="shared" ref="I10299:X10299" si="10084">SUM(I1128)</f>
        <v>40100</v>
      </c>
      <c r="J10299" s="75">
        <f t="shared" si="10084"/>
        <v>40100</v>
      </c>
      <c r="K10299" s="75">
        <f t="shared" si="10084"/>
        <v>0</v>
      </c>
      <c r="L10299" s="75">
        <f t="shared" si="10084"/>
        <v>0</v>
      </c>
      <c r="M10299" s="75">
        <f t="shared" si="10084"/>
        <v>0</v>
      </c>
      <c r="N10299" s="75">
        <f t="shared" si="10084"/>
        <v>0</v>
      </c>
      <c r="O10299" s="75">
        <f t="shared" si="10084"/>
        <v>0</v>
      </c>
      <c r="P10299" s="75">
        <f t="shared" si="10084"/>
        <v>0</v>
      </c>
      <c r="Q10299" s="75">
        <f t="shared" si="10084"/>
        <v>115100</v>
      </c>
      <c r="R10299" s="75">
        <f t="shared" si="10084"/>
        <v>115100</v>
      </c>
      <c r="S10299" s="75">
        <f t="shared" si="10084"/>
        <v>75000</v>
      </c>
      <c r="T10299" s="75">
        <f t="shared" si="10084"/>
        <v>40100</v>
      </c>
      <c r="U10299" s="75">
        <f t="shared" si="10084"/>
        <v>40100</v>
      </c>
      <c r="V10299" s="75">
        <f t="shared" si="10084"/>
        <v>0</v>
      </c>
      <c r="W10299" s="75">
        <f t="shared" si="10084"/>
        <v>0</v>
      </c>
      <c r="X10299" s="75">
        <f t="shared" si="10084"/>
        <v>115100</v>
      </c>
      <c r="Y10299" s="238">
        <f t="shared" si="10069"/>
        <v>100</v>
      </c>
    </row>
    <row r="10300" spans="1:25" s="76" customFormat="1">
      <c r="A10300" s="250" t="s">
        <v>2720</v>
      </c>
      <c r="B10300" s="250"/>
      <c r="C10300" s="250"/>
      <c r="D10300" s="250"/>
      <c r="E10300" s="250"/>
      <c r="F10300" s="250"/>
      <c r="G10300" s="250"/>
      <c r="H10300" s="250"/>
      <c r="I10300" s="75"/>
      <c r="J10300" s="75"/>
      <c r="K10300" s="75"/>
      <c r="L10300" s="75"/>
      <c r="M10300" s="75"/>
      <c r="N10300" s="75"/>
      <c r="O10300" s="75"/>
      <c r="P10300" s="75"/>
      <c r="Q10300" s="75">
        <v>0</v>
      </c>
      <c r="R10300" s="75"/>
      <c r="S10300" s="75"/>
      <c r="T10300" s="75"/>
      <c r="U10300" s="75"/>
      <c r="V10300" s="75"/>
      <c r="W10300" s="75"/>
      <c r="X10300" s="75"/>
      <c r="Y10300" s="238">
        <f t="shared" si="10069"/>
        <v>0</v>
      </c>
    </row>
    <row r="10301" spans="1:25" s="76" customFormat="1">
      <c r="A10301" s="250" t="s">
        <v>2692</v>
      </c>
      <c r="B10301" s="250"/>
      <c r="C10301" s="250"/>
      <c r="D10301" s="250"/>
      <c r="E10301" s="250"/>
      <c r="F10301" s="250"/>
      <c r="G10301" s="250"/>
      <c r="H10301" s="250"/>
      <c r="I10301" s="75"/>
      <c r="J10301" s="75"/>
      <c r="K10301" s="75"/>
      <c r="L10301" s="75"/>
      <c r="M10301" s="75"/>
      <c r="N10301" s="75"/>
      <c r="O10301" s="75"/>
      <c r="P10301" s="75"/>
      <c r="Q10301" s="75">
        <v>0</v>
      </c>
      <c r="R10301" s="75"/>
      <c r="S10301" s="75"/>
      <c r="T10301" s="75"/>
      <c r="U10301" s="75"/>
      <c r="V10301" s="75"/>
      <c r="W10301" s="75"/>
      <c r="X10301" s="75"/>
      <c r="Y10301" s="238">
        <f t="shared" si="10069"/>
        <v>0</v>
      </c>
    </row>
    <row r="10302" spans="1:25" s="76" customFormat="1">
      <c r="A10302" s="250" t="s">
        <v>2721</v>
      </c>
      <c r="B10302" s="250"/>
      <c r="C10302" s="250"/>
      <c r="D10302" s="250"/>
      <c r="E10302" s="250"/>
      <c r="F10302" s="250"/>
      <c r="G10302" s="250"/>
      <c r="H10302" s="250"/>
      <c r="I10302" s="75"/>
      <c r="J10302" s="75"/>
      <c r="K10302" s="75"/>
      <c r="L10302" s="75"/>
      <c r="M10302" s="75"/>
      <c r="N10302" s="75"/>
      <c r="O10302" s="75"/>
      <c r="P10302" s="75"/>
      <c r="Q10302" s="75">
        <v>0</v>
      </c>
      <c r="R10302" s="75"/>
      <c r="S10302" s="75"/>
      <c r="T10302" s="75"/>
      <c r="U10302" s="75"/>
      <c r="V10302" s="75"/>
      <c r="W10302" s="75"/>
      <c r="X10302" s="75"/>
      <c r="Y10302" s="238">
        <f t="shared" si="10069"/>
        <v>0</v>
      </c>
    </row>
    <row r="10303" spans="1:25" s="76" customFormat="1">
      <c r="A10303" s="250" t="s">
        <v>2722</v>
      </c>
      <c r="B10303" s="250"/>
      <c r="C10303" s="250"/>
      <c r="D10303" s="250"/>
      <c r="E10303" s="250"/>
      <c r="F10303" s="250"/>
      <c r="G10303" s="250"/>
      <c r="H10303" s="250"/>
      <c r="I10303" s="75">
        <f t="shared" ref="I10303:P10303" si="10085">SUM(I1402)</f>
        <v>100</v>
      </c>
      <c r="J10303" s="75">
        <f t="shared" si="10085"/>
        <v>100</v>
      </c>
      <c r="K10303" s="75">
        <f t="shared" si="10085"/>
        <v>0</v>
      </c>
      <c r="L10303" s="75">
        <f t="shared" si="10085"/>
        <v>0</v>
      </c>
      <c r="M10303" s="75">
        <f t="shared" si="10085"/>
        <v>0</v>
      </c>
      <c r="N10303" s="75">
        <f t="shared" si="10085"/>
        <v>0</v>
      </c>
      <c r="O10303" s="75">
        <f t="shared" si="10085"/>
        <v>0</v>
      </c>
      <c r="P10303" s="75">
        <f t="shared" si="10085"/>
        <v>0</v>
      </c>
      <c r="Q10303" s="75">
        <f t="shared" ref="Q10303:R10303" si="10086">SUM(Q1402)</f>
        <v>100</v>
      </c>
      <c r="R10303" s="75">
        <f t="shared" si="10086"/>
        <v>100</v>
      </c>
      <c r="S10303" s="75">
        <f t="shared" ref="S10303" si="10087">SUM(S1402)</f>
        <v>0</v>
      </c>
      <c r="T10303" s="75">
        <f t="shared" ref="T10303:X10303" si="10088">SUM(T1402)</f>
        <v>0</v>
      </c>
      <c r="U10303" s="75">
        <f t="shared" si="10088"/>
        <v>0</v>
      </c>
      <c r="V10303" s="75">
        <f t="shared" si="10088"/>
        <v>0</v>
      </c>
      <c r="W10303" s="75">
        <f t="shared" si="10088"/>
        <v>0</v>
      </c>
      <c r="X10303" s="75">
        <f t="shared" si="10088"/>
        <v>0</v>
      </c>
      <c r="Y10303" s="238">
        <f t="shared" si="10069"/>
        <v>0</v>
      </c>
    </row>
    <row r="10304" spans="1:25" s="76" customFormat="1">
      <c r="A10304" s="250" t="s">
        <v>2788</v>
      </c>
      <c r="B10304" s="250"/>
      <c r="C10304" s="250"/>
      <c r="D10304" s="250"/>
      <c r="E10304" s="250"/>
      <c r="F10304" s="250"/>
      <c r="G10304" s="250"/>
      <c r="H10304" s="250"/>
      <c r="I10304" s="75">
        <f t="shared" ref="I10304:P10304" si="10089">SUM(I1499)</f>
        <v>100</v>
      </c>
      <c r="J10304" s="75">
        <f t="shared" si="10089"/>
        <v>100</v>
      </c>
      <c r="K10304" s="75">
        <f t="shared" si="10089"/>
        <v>0</v>
      </c>
      <c r="L10304" s="75">
        <f t="shared" si="10089"/>
        <v>0</v>
      </c>
      <c r="M10304" s="75">
        <f t="shared" si="10089"/>
        <v>0</v>
      </c>
      <c r="N10304" s="75">
        <f t="shared" si="10089"/>
        <v>0</v>
      </c>
      <c r="O10304" s="75">
        <f t="shared" si="10089"/>
        <v>0</v>
      </c>
      <c r="P10304" s="75">
        <f t="shared" si="10089"/>
        <v>0</v>
      </c>
      <c r="Q10304" s="75">
        <f t="shared" ref="Q10304:R10304" si="10090">SUM(Q1499)</f>
        <v>100</v>
      </c>
      <c r="R10304" s="75">
        <f t="shared" si="10090"/>
        <v>100</v>
      </c>
      <c r="S10304" s="75">
        <f t="shared" ref="S10304" si="10091">SUM(S1499)</f>
        <v>0</v>
      </c>
      <c r="T10304" s="75">
        <f t="shared" ref="T10304:X10304" si="10092">SUM(T1499)</f>
        <v>0</v>
      </c>
      <c r="U10304" s="75">
        <f t="shared" si="10092"/>
        <v>0</v>
      </c>
      <c r="V10304" s="75">
        <f t="shared" si="10092"/>
        <v>0</v>
      </c>
      <c r="W10304" s="75">
        <f t="shared" si="10092"/>
        <v>0</v>
      </c>
      <c r="X10304" s="75">
        <f t="shared" si="10092"/>
        <v>0</v>
      </c>
      <c r="Y10304" s="238">
        <f t="shared" si="10069"/>
        <v>0</v>
      </c>
    </row>
    <row r="10305" spans="1:25" s="76" customFormat="1">
      <c r="A10305" s="250" t="s">
        <v>2723</v>
      </c>
      <c r="B10305" s="250"/>
      <c r="C10305" s="250"/>
      <c r="D10305" s="250"/>
      <c r="E10305" s="250"/>
      <c r="F10305" s="250"/>
      <c r="G10305" s="250"/>
      <c r="H10305" s="250"/>
      <c r="I10305" s="75"/>
      <c r="J10305" s="75"/>
      <c r="K10305" s="75"/>
      <c r="L10305" s="75"/>
      <c r="M10305" s="75"/>
      <c r="N10305" s="75"/>
      <c r="O10305" s="75"/>
      <c r="P10305" s="75"/>
      <c r="Q10305" s="75">
        <v>0</v>
      </c>
      <c r="R10305" s="75"/>
      <c r="S10305" s="75"/>
      <c r="T10305" s="75"/>
      <c r="U10305" s="75"/>
      <c r="V10305" s="75"/>
      <c r="W10305" s="75"/>
      <c r="X10305" s="75"/>
      <c r="Y10305" s="238">
        <f t="shared" si="10069"/>
        <v>0</v>
      </c>
    </row>
    <row r="10306" spans="1:25" s="76" customFormat="1">
      <c r="A10306" s="250" t="s">
        <v>2724</v>
      </c>
      <c r="B10306" s="250"/>
      <c r="C10306" s="250"/>
      <c r="D10306" s="250"/>
      <c r="E10306" s="250"/>
      <c r="F10306" s="250"/>
      <c r="G10306" s="250"/>
      <c r="H10306" s="250"/>
      <c r="I10306" s="75"/>
      <c r="J10306" s="75"/>
      <c r="K10306" s="75"/>
      <c r="L10306" s="75"/>
      <c r="M10306" s="75"/>
      <c r="N10306" s="75"/>
      <c r="O10306" s="75"/>
      <c r="P10306" s="75"/>
      <c r="Q10306" s="75">
        <v>0</v>
      </c>
      <c r="R10306" s="75"/>
      <c r="S10306" s="75"/>
      <c r="T10306" s="75"/>
      <c r="U10306" s="75"/>
      <c r="V10306" s="75"/>
      <c r="W10306" s="75"/>
      <c r="X10306" s="75"/>
      <c r="Y10306" s="238">
        <f t="shared" si="10069"/>
        <v>0</v>
      </c>
    </row>
    <row r="10307" spans="1:25" s="76" customFormat="1">
      <c r="A10307" s="250" t="s">
        <v>2725</v>
      </c>
      <c r="B10307" s="250"/>
      <c r="C10307" s="250"/>
      <c r="D10307" s="250"/>
      <c r="E10307" s="250"/>
      <c r="F10307" s="250"/>
      <c r="G10307" s="250"/>
      <c r="H10307" s="250"/>
      <c r="I10307" s="75"/>
      <c r="J10307" s="75"/>
      <c r="K10307" s="75"/>
      <c r="L10307" s="75"/>
      <c r="M10307" s="75"/>
      <c r="N10307" s="75"/>
      <c r="O10307" s="75"/>
      <c r="P10307" s="75"/>
      <c r="Q10307" s="75">
        <v>0</v>
      </c>
      <c r="R10307" s="75"/>
      <c r="S10307" s="75"/>
      <c r="T10307" s="75"/>
      <c r="U10307" s="75"/>
      <c r="V10307" s="75"/>
      <c r="W10307" s="75"/>
      <c r="X10307" s="75"/>
      <c r="Y10307" s="238">
        <f t="shared" si="10069"/>
        <v>0</v>
      </c>
    </row>
    <row r="10308" spans="1:25" s="76" customFormat="1">
      <c r="A10308" s="250" t="s">
        <v>2694</v>
      </c>
      <c r="B10308" s="250"/>
      <c r="C10308" s="250"/>
      <c r="D10308" s="250"/>
      <c r="E10308" s="250"/>
      <c r="F10308" s="250"/>
      <c r="G10308" s="250"/>
      <c r="H10308" s="250"/>
      <c r="I10308" s="75"/>
      <c r="J10308" s="75"/>
      <c r="K10308" s="75"/>
      <c r="L10308" s="75"/>
      <c r="M10308" s="75"/>
      <c r="N10308" s="75"/>
      <c r="O10308" s="75"/>
      <c r="P10308" s="75"/>
      <c r="Q10308" s="75">
        <v>0</v>
      </c>
      <c r="R10308" s="75"/>
      <c r="S10308" s="75"/>
      <c r="T10308" s="75"/>
      <c r="U10308" s="75"/>
      <c r="V10308" s="75"/>
      <c r="W10308" s="75"/>
      <c r="X10308" s="75"/>
      <c r="Y10308" s="238">
        <f t="shared" si="10069"/>
        <v>0</v>
      </c>
    </row>
    <row r="10309" spans="1:25" s="76" customFormat="1">
      <c r="A10309" s="250" t="s">
        <v>2726</v>
      </c>
      <c r="B10309" s="250"/>
      <c r="C10309" s="250"/>
      <c r="D10309" s="250"/>
      <c r="E10309" s="250"/>
      <c r="F10309" s="250"/>
      <c r="G10309" s="250"/>
      <c r="H10309" s="250"/>
      <c r="I10309" s="75">
        <f t="shared" ref="I10309:X10309" si="10093">SUM(I6045)</f>
        <v>100</v>
      </c>
      <c r="J10309" s="75">
        <f t="shared" si="10093"/>
        <v>100</v>
      </c>
      <c r="K10309" s="75">
        <f t="shared" si="10093"/>
        <v>0</v>
      </c>
      <c r="L10309" s="75">
        <f t="shared" si="10093"/>
        <v>0</v>
      </c>
      <c r="M10309" s="75">
        <f t="shared" si="10093"/>
        <v>0</v>
      </c>
      <c r="N10309" s="75">
        <f t="shared" si="10093"/>
        <v>0</v>
      </c>
      <c r="O10309" s="75">
        <f t="shared" si="10093"/>
        <v>0</v>
      </c>
      <c r="P10309" s="75">
        <f t="shared" si="10093"/>
        <v>0</v>
      </c>
      <c r="Q10309" s="75">
        <f t="shared" si="10093"/>
        <v>120100</v>
      </c>
      <c r="R10309" s="75">
        <f t="shared" si="10093"/>
        <v>120100</v>
      </c>
      <c r="S10309" s="75">
        <f t="shared" si="10093"/>
        <v>120000</v>
      </c>
      <c r="T10309" s="75">
        <f t="shared" si="10093"/>
        <v>0</v>
      </c>
      <c r="U10309" s="75">
        <f t="shared" si="10093"/>
        <v>0</v>
      </c>
      <c r="V10309" s="75">
        <f t="shared" si="10093"/>
        <v>0</v>
      </c>
      <c r="W10309" s="75">
        <f t="shared" si="10093"/>
        <v>0</v>
      </c>
      <c r="X10309" s="75">
        <f t="shared" si="10093"/>
        <v>120000</v>
      </c>
      <c r="Y10309" s="238">
        <f t="shared" si="10069"/>
        <v>99.916736053288929</v>
      </c>
    </row>
    <row r="10310" spans="1:25" s="76" customFormat="1">
      <c r="A10310" s="250" t="s">
        <v>2727</v>
      </c>
      <c r="B10310" s="250"/>
      <c r="C10310" s="250"/>
      <c r="D10310" s="250"/>
      <c r="E10310" s="250"/>
      <c r="F10310" s="250"/>
      <c r="G10310" s="250"/>
      <c r="H10310" s="250"/>
      <c r="I10310" s="75"/>
      <c r="J10310" s="75"/>
      <c r="K10310" s="75"/>
      <c r="L10310" s="75"/>
      <c r="M10310" s="75"/>
      <c r="N10310" s="75"/>
      <c r="O10310" s="75"/>
      <c r="P10310" s="75"/>
      <c r="Q10310" s="75">
        <v>0</v>
      </c>
      <c r="R10310" s="75"/>
      <c r="S10310" s="75"/>
      <c r="T10310" s="75"/>
      <c r="U10310" s="75"/>
      <c r="V10310" s="75"/>
      <c r="W10310" s="75"/>
      <c r="X10310" s="75"/>
      <c r="Y10310" s="238">
        <f t="shared" si="10069"/>
        <v>0</v>
      </c>
    </row>
    <row r="10311" spans="1:25" s="76" customFormat="1">
      <c r="A10311" s="250" t="s">
        <v>2728</v>
      </c>
      <c r="B10311" s="250"/>
      <c r="C10311" s="250"/>
      <c r="D10311" s="250"/>
      <c r="E10311" s="250"/>
      <c r="F10311" s="250"/>
      <c r="G10311" s="250"/>
      <c r="H10311" s="250"/>
      <c r="I10311" s="75">
        <f t="shared" ref="I10311:X10311" si="10094">SUM(I6713)</f>
        <v>100</v>
      </c>
      <c r="J10311" s="75">
        <f t="shared" si="10094"/>
        <v>100</v>
      </c>
      <c r="K10311" s="75">
        <f t="shared" si="10094"/>
        <v>0</v>
      </c>
      <c r="L10311" s="75">
        <f t="shared" si="10094"/>
        <v>0</v>
      </c>
      <c r="M10311" s="75">
        <f t="shared" si="10094"/>
        <v>0</v>
      </c>
      <c r="N10311" s="75">
        <f t="shared" si="10094"/>
        <v>0</v>
      </c>
      <c r="O10311" s="75">
        <f t="shared" si="10094"/>
        <v>0</v>
      </c>
      <c r="P10311" s="75">
        <f t="shared" si="10094"/>
        <v>0</v>
      </c>
      <c r="Q10311" s="75">
        <f t="shared" si="10094"/>
        <v>68100</v>
      </c>
      <c r="R10311" s="75">
        <f t="shared" si="10094"/>
        <v>68100</v>
      </c>
      <c r="S10311" s="75">
        <f t="shared" si="10094"/>
        <v>68000</v>
      </c>
      <c r="T10311" s="75">
        <f t="shared" si="10094"/>
        <v>0</v>
      </c>
      <c r="U10311" s="75">
        <f t="shared" si="10094"/>
        <v>0</v>
      </c>
      <c r="V10311" s="75">
        <f t="shared" si="10094"/>
        <v>0</v>
      </c>
      <c r="W10311" s="75">
        <f t="shared" si="10094"/>
        <v>0</v>
      </c>
      <c r="X10311" s="75">
        <f t="shared" si="10094"/>
        <v>68000</v>
      </c>
      <c r="Y10311" s="238">
        <f t="shared" si="10069"/>
        <v>99.85315712187959</v>
      </c>
    </row>
    <row r="10312" spans="1:25" s="76" customFormat="1">
      <c r="A10312" s="250" t="s">
        <v>2729</v>
      </c>
      <c r="B10312" s="250"/>
      <c r="C10312" s="250"/>
      <c r="D10312" s="250"/>
      <c r="E10312" s="250"/>
      <c r="F10312" s="250"/>
      <c r="G10312" s="250"/>
      <c r="H10312" s="250"/>
      <c r="I10312" s="75"/>
      <c r="J10312" s="75"/>
      <c r="K10312" s="75"/>
      <c r="L10312" s="75"/>
      <c r="M10312" s="75"/>
      <c r="N10312" s="75"/>
      <c r="O10312" s="75"/>
      <c r="P10312" s="75"/>
      <c r="Q10312" s="75">
        <v>0</v>
      </c>
      <c r="R10312" s="75"/>
      <c r="S10312" s="75"/>
      <c r="T10312" s="75"/>
      <c r="U10312" s="75"/>
      <c r="V10312" s="75"/>
      <c r="W10312" s="75"/>
      <c r="X10312" s="75"/>
      <c r="Y10312" s="238">
        <f t="shared" si="10069"/>
        <v>0</v>
      </c>
    </row>
    <row r="10313" spans="1:25" s="76" customFormat="1">
      <c r="A10313" s="250" t="s">
        <v>2730</v>
      </c>
      <c r="B10313" s="250"/>
      <c r="C10313" s="250"/>
      <c r="D10313" s="250"/>
      <c r="E10313" s="250"/>
      <c r="F10313" s="250"/>
      <c r="G10313" s="250"/>
      <c r="H10313" s="250"/>
      <c r="I10313" s="75"/>
      <c r="J10313" s="75"/>
      <c r="K10313" s="75"/>
      <c r="L10313" s="75"/>
      <c r="M10313" s="75"/>
      <c r="N10313" s="75"/>
      <c r="O10313" s="75"/>
      <c r="P10313" s="75"/>
      <c r="Q10313" s="75">
        <v>0</v>
      </c>
      <c r="R10313" s="75"/>
      <c r="S10313" s="75"/>
      <c r="T10313" s="75"/>
      <c r="U10313" s="75"/>
      <c r="V10313" s="75"/>
      <c r="W10313" s="75"/>
      <c r="X10313" s="75"/>
      <c r="Y10313" s="238">
        <f t="shared" si="10069"/>
        <v>0</v>
      </c>
    </row>
    <row r="10314" spans="1:25" s="76" customFormat="1">
      <c r="A10314" s="250" t="s">
        <v>2731</v>
      </c>
      <c r="B10314" s="250"/>
      <c r="C10314" s="250"/>
      <c r="D10314" s="250"/>
      <c r="E10314" s="250"/>
      <c r="F10314" s="250"/>
      <c r="G10314" s="250"/>
      <c r="H10314" s="250"/>
      <c r="I10314" s="75"/>
      <c r="J10314" s="75"/>
      <c r="K10314" s="75"/>
      <c r="L10314" s="75"/>
      <c r="M10314" s="75"/>
      <c r="N10314" s="75"/>
      <c r="O10314" s="75"/>
      <c r="P10314" s="75"/>
      <c r="Q10314" s="75">
        <v>0</v>
      </c>
      <c r="R10314" s="75"/>
      <c r="S10314" s="75"/>
      <c r="T10314" s="75"/>
      <c r="U10314" s="75"/>
      <c r="V10314" s="75"/>
      <c r="W10314" s="75"/>
      <c r="X10314" s="75"/>
      <c r="Y10314" s="238">
        <f t="shared" si="10069"/>
        <v>0</v>
      </c>
    </row>
    <row r="10315" spans="1:25" s="76" customFormat="1">
      <c r="A10315" s="250" t="s">
        <v>2732</v>
      </c>
      <c r="B10315" s="250"/>
      <c r="C10315" s="250"/>
      <c r="D10315" s="250"/>
      <c r="E10315" s="250"/>
      <c r="F10315" s="250"/>
      <c r="G10315" s="250"/>
      <c r="H10315" s="250"/>
      <c r="I10315" s="75"/>
      <c r="J10315" s="75"/>
      <c r="K10315" s="75"/>
      <c r="L10315" s="75"/>
      <c r="M10315" s="75"/>
      <c r="N10315" s="75"/>
      <c r="O10315" s="75"/>
      <c r="P10315" s="75"/>
      <c r="Q10315" s="75">
        <v>0</v>
      </c>
      <c r="R10315" s="75"/>
      <c r="S10315" s="75"/>
      <c r="T10315" s="75"/>
      <c r="U10315" s="75"/>
      <c r="V10315" s="75"/>
      <c r="W10315" s="75"/>
      <c r="X10315" s="75"/>
      <c r="Y10315" s="238">
        <f t="shared" si="10069"/>
        <v>0</v>
      </c>
    </row>
    <row r="10316" spans="1:25" s="76" customFormat="1">
      <c r="A10316" s="250" t="s">
        <v>2733</v>
      </c>
      <c r="B10316" s="250"/>
      <c r="C10316" s="250"/>
      <c r="D10316" s="250"/>
      <c r="E10316" s="250"/>
      <c r="F10316" s="250"/>
      <c r="G10316" s="250"/>
      <c r="H10316" s="250"/>
      <c r="I10316" s="75"/>
      <c r="J10316" s="75"/>
      <c r="K10316" s="75"/>
      <c r="L10316" s="75"/>
      <c r="M10316" s="75"/>
      <c r="N10316" s="75"/>
      <c r="O10316" s="75"/>
      <c r="P10316" s="75"/>
      <c r="Q10316" s="75">
        <v>0</v>
      </c>
      <c r="R10316" s="75"/>
      <c r="S10316" s="75"/>
      <c r="T10316" s="75"/>
      <c r="U10316" s="75"/>
      <c r="V10316" s="75"/>
      <c r="W10316" s="75"/>
      <c r="X10316" s="75"/>
      <c r="Y10316" s="238">
        <f t="shared" si="10069"/>
        <v>0</v>
      </c>
    </row>
    <row r="10317" spans="1:25" s="76" customFormat="1">
      <c r="A10317" s="250" t="s">
        <v>2734</v>
      </c>
      <c r="B10317" s="250"/>
      <c r="C10317" s="250"/>
      <c r="D10317" s="250"/>
      <c r="E10317" s="250"/>
      <c r="F10317" s="250"/>
      <c r="G10317" s="250"/>
      <c r="H10317" s="250"/>
      <c r="I10317" s="75"/>
      <c r="J10317" s="75"/>
      <c r="K10317" s="75"/>
      <c r="L10317" s="75"/>
      <c r="M10317" s="75"/>
      <c r="N10317" s="75"/>
      <c r="O10317" s="75"/>
      <c r="P10317" s="75"/>
      <c r="Q10317" s="75">
        <v>0</v>
      </c>
      <c r="R10317" s="75"/>
      <c r="S10317" s="75"/>
      <c r="T10317" s="75"/>
      <c r="U10317" s="75"/>
      <c r="V10317" s="75"/>
      <c r="W10317" s="75"/>
      <c r="X10317" s="75"/>
      <c r="Y10317" s="238">
        <f t="shared" si="10069"/>
        <v>0</v>
      </c>
    </row>
    <row r="10318" spans="1:25" s="76" customFormat="1">
      <c r="A10318" s="250" t="s">
        <v>2735</v>
      </c>
      <c r="B10318" s="250"/>
      <c r="C10318" s="250"/>
      <c r="D10318" s="250"/>
      <c r="E10318" s="250"/>
      <c r="F10318" s="250"/>
      <c r="G10318" s="250"/>
      <c r="H10318" s="250"/>
      <c r="I10318" s="75"/>
      <c r="J10318" s="75"/>
      <c r="K10318" s="75"/>
      <c r="L10318" s="75"/>
      <c r="M10318" s="75"/>
      <c r="N10318" s="75"/>
      <c r="O10318" s="75"/>
      <c r="P10318" s="75"/>
      <c r="Q10318" s="75">
        <v>0</v>
      </c>
      <c r="R10318" s="75"/>
      <c r="S10318" s="75"/>
      <c r="T10318" s="75"/>
      <c r="U10318" s="75"/>
      <c r="V10318" s="75"/>
      <c r="W10318" s="75"/>
      <c r="X10318" s="75"/>
      <c r="Y10318" s="238">
        <f t="shared" si="10069"/>
        <v>0</v>
      </c>
    </row>
    <row r="10319" spans="1:25" s="76" customFormat="1">
      <c r="A10319" s="250" t="s">
        <v>2736</v>
      </c>
      <c r="B10319" s="250"/>
      <c r="C10319" s="250"/>
      <c r="D10319" s="250"/>
      <c r="E10319" s="250"/>
      <c r="F10319" s="250"/>
      <c r="G10319" s="250"/>
      <c r="H10319" s="250"/>
      <c r="I10319" s="75"/>
      <c r="J10319" s="75"/>
      <c r="K10319" s="75"/>
      <c r="L10319" s="75"/>
      <c r="M10319" s="75"/>
      <c r="N10319" s="75"/>
      <c r="O10319" s="75"/>
      <c r="P10319" s="75"/>
      <c r="Q10319" s="75">
        <v>0</v>
      </c>
      <c r="R10319" s="75"/>
      <c r="S10319" s="75"/>
      <c r="T10319" s="75"/>
      <c r="U10319" s="75"/>
      <c r="V10319" s="75"/>
      <c r="W10319" s="75"/>
      <c r="X10319" s="75"/>
      <c r="Y10319" s="238">
        <f t="shared" si="10069"/>
        <v>0</v>
      </c>
    </row>
    <row r="10320" spans="1:25" s="76" customFormat="1">
      <c r="A10320" s="250" t="s">
        <v>2792</v>
      </c>
      <c r="B10320" s="250"/>
      <c r="C10320" s="250"/>
      <c r="D10320" s="250"/>
      <c r="E10320" s="250"/>
      <c r="F10320" s="250"/>
      <c r="G10320" s="250"/>
      <c r="H10320" s="250"/>
      <c r="I10320" s="75">
        <f t="shared" ref="I10320:X10320" si="10095">SUM(I7558)</f>
        <v>200</v>
      </c>
      <c r="J10320" s="75">
        <f t="shared" si="10095"/>
        <v>200</v>
      </c>
      <c r="K10320" s="75">
        <f t="shared" si="10095"/>
        <v>0</v>
      </c>
      <c r="L10320" s="75">
        <f t="shared" si="10095"/>
        <v>0</v>
      </c>
      <c r="M10320" s="75">
        <f t="shared" si="10095"/>
        <v>0</v>
      </c>
      <c r="N10320" s="75">
        <f t="shared" si="10095"/>
        <v>0</v>
      </c>
      <c r="O10320" s="75">
        <f t="shared" si="10095"/>
        <v>0</v>
      </c>
      <c r="P10320" s="75">
        <f t="shared" si="10095"/>
        <v>0</v>
      </c>
      <c r="Q10320" s="75">
        <f t="shared" si="10095"/>
        <v>200</v>
      </c>
      <c r="R10320" s="75">
        <f t="shared" si="10095"/>
        <v>200</v>
      </c>
      <c r="S10320" s="75">
        <f t="shared" si="10095"/>
        <v>0</v>
      </c>
      <c r="T10320" s="75">
        <f t="shared" si="10095"/>
        <v>200</v>
      </c>
      <c r="U10320" s="75">
        <f t="shared" si="10095"/>
        <v>200</v>
      </c>
      <c r="V10320" s="75">
        <f t="shared" si="10095"/>
        <v>0</v>
      </c>
      <c r="W10320" s="75">
        <f t="shared" si="10095"/>
        <v>0</v>
      </c>
      <c r="X10320" s="75">
        <f t="shared" si="10095"/>
        <v>200</v>
      </c>
      <c r="Y10320" s="238">
        <f t="shared" si="10069"/>
        <v>100</v>
      </c>
    </row>
    <row r="10321" spans="1:25" s="76" customFormat="1">
      <c r="A10321" s="250" t="s">
        <v>2737</v>
      </c>
      <c r="B10321" s="250"/>
      <c r="C10321" s="250"/>
      <c r="D10321" s="250"/>
      <c r="E10321" s="250"/>
      <c r="F10321" s="250"/>
      <c r="G10321" s="250"/>
      <c r="H10321" s="250"/>
      <c r="I10321" s="75"/>
      <c r="J10321" s="75"/>
      <c r="K10321" s="75"/>
      <c r="L10321" s="75"/>
      <c r="M10321" s="75"/>
      <c r="N10321" s="75"/>
      <c r="O10321" s="75"/>
      <c r="P10321" s="75"/>
      <c r="Q10321" s="75">
        <v>0</v>
      </c>
      <c r="R10321" s="75"/>
      <c r="S10321" s="75"/>
      <c r="T10321" s="75"/>
      <c r="U10321" s="75"/>
      <c r="V10321" s="75"/>
      <c r="W10321" s="75"/>
      <c r="X10321" s="75"/>
      <c r="Y10321" s="238">
        <f t="shared" si="10069"/>
        <v>0</v>
      </c>
    </row>
    <row r="10322" spans="1:25" s="76" customFormat="1">
      <c r="A10322" s="250" t="s">
        <v>2784</v>
      </c>
      <c r="B10322" s="250"/>
      <c r="C10322" s="250"/>
      <c r="D10322" s="250"/>
      <c r="E10322" s="250"/>
      <c r="F10322" s="250"/>
      <c r="G10322" s="250"/>
      <c r="H10322" s="250"/>
      <c r="I10322" s="75">
        <f t="shared" ref="I10322:X10322" si="10096">SUM(I7718)</f>
        <v>100</v>
      </c>
      <c r="J10322" s="75">
        <f t="shared" si="10096"/>
        <v>100</v>
      </c>
      <c r="K10322" s="75">
        <f t="shared" si="10096"/>
        <v>0</v>
      </c>
      <c r="L10322" s="75">
        <f t="shared" si="10096"/>
        <v>0</v>
      </c>
      <c r="M10322" s="75">
        <f t="shared" si="10096"/>
        <v>0</v>
      </c>
      <c r="N10322" s="75">
        <f t="shared" si="10096"/>
        <v>0</v>
      </c>
      <c r="O10322" s="75">
        <f t="shared" si="10096"/>
        <v>0</v>
      </c>
      <c r="P10322" s="75">
        <f t="shared" si="10096"/>
        <v>0</v>
      </c>
      <c r="Q10322" s="75">
        <f t="shared" si="10096"/>
        <v>100</v>
      </c>
      <c r="R10322" s="75">
        <f t="shared" si="10096"/>
        <v>100</v>
      </c>
      <c r="S10322" s="75">
        <f t="shared" si="10096"/>
        <v>0</v>
      </c>
      <c r="T10322" s="75">
        <f t="shared" si="10096"/>
        <v>0</v>
      </c>
      <c r="U10322" s="75">
        <f t="shared" si="10096"/>
        <v>0</v>
      </c>
      <c r="V10322" s="75">
        <f t="shared" si="10096"/>
        <v>0</v>
      </c>
      <c r="W10322" s="75">
        <f t="shared" si="10096"/>
        <v>0</v>
      </c>
      <c r="X10322" s="75">
        <f t="shared" si="10096"/>
        <v>0</v>
      </c>
      <c r="Y10322" s="238">
        <f t="shared" si="10069"/>
        <v>0</v>
      </c>
    </row>
    <row r="10323" spans="1:25" s="76" customFormat="1">
      <c r="A10323" s="250" t="s">
        <v>2785</v>
      </c>
      <c r="B10323" s="250"/>
      <c r="C10323" s="250"/>
      <c r="D10323" s="250"/>
      <c r="E10323" s="250"/>
      <c r="F10323" s="250"/>
      <c r="G10323" s="250"/>
      <c r="H10323" s="250"/>
      <c r="I10323" s="75"/>
      <c r="J10323" s="75"/>
      <c r="K10323" s="75"/>
      <c r="L10323" s="75"/>
      <c r="M10323" s="75"/>
      <c r="N10323" s="75"/>
      <c r="O10323" s="75"/>
      <c r="P10323" s="75"/>
      <c r="Q10323" s="75">
        <v>0</v>
      </c>
      <c r="R10323" s="75"/>
      <c r="S10323" s="75"/>
      <c r="T10323" s="75"/>
      <c r="U10323" s="75"/>
      <c r="V10323" s="75"/>
      <c r="W10323" s="75"/>
      <c r="X10323" s="75"/>
      <c r="Y10323" s="238">
        <f t="shared" si="10069"/>
        <v>0</v>
      </c>
    </row>
    <row r="10324" spans="1:25" s="68" customFormat="1">
      <c r="A10324" s="251" t="s">
        <v>69</v>
      </c>
      <c r="B10324" s="251"/>
      <c r="C10324" s="251"/>
      <c r="D10324" s="251"/>
      <c r="E10324" s="251"/>
      <c r="F10324" s="251"/>
      <c r="G10324" s="251"/>
      <c r="H10324" s="251"/>
      <c r="I10324" s="77">
        <f t="shared" ref="I10324:P10324" si="10097">SUM(I10278:I10323)</f>
        <v>273000</v>
      </c>
      <c r="J10324" s="77">
        <f t="shared" si="10097"/>
        <v>72000</v>
      </c>
      <c r="K10324" s="77">
        <f t="shared" si="10097"/>
        <v>0</v>
      </c>
      <c r="L10324" s="77">
        <f t="shared" si="10097"/>
        <v>0</v>
      </c>
      <c r="M10324" s="77">
        <f t="shared" si="10097"/>
        <v>0</v>
      </c>
      <c r="N10324" s="77">
        <f t="shared" si="10097"/>
        <v>0</v>
      </c>
      <c r="O10324" s="77">
        <f t="shared" si="10097"/>
        <v>201000</v>
      </c>
      <c r="P10324" s="77">
        <f t="shared" si="10097"/>
        <v>0</v>
      </c>
      <c r="Q10324" s="77">
        <f t="shared" ref="Q10324:X10324" si="10098">SUM(Q10278:Q10323)</f>
        <v>775552</v>
      </c>
      <c r="R10324" s="77">
        <f t="shared" si="10098"/>
        <v>575552</v>
      </c>
      <c r="S10324" s="77">
        <f t="shared" si="10098"/>
        <v>532552</v>
      </c>
      <c r="T10324" s="77">
        <f t="shared" si="10098"/>
        <v>41500</v>
      </c>
      <c r="U10324" s="77">
        <f t="shared" si="10098"/>
        <v>41400</v>
      </c>
      <c r="V10324" s="77">
        <f t="shared" si="10098"/>
        <v>0</v>
      </c>
      <c r="W10324" s="77">
        <f t="shared" si="10098"/>
        <v>100</v>
      </c>
      <c r="X10324" s="77">
        <f t="shared" si="10098"/>
        <v>389500</v>
      </c>
      <c r="Y10324" s="239">
        <f t="shared" si="10069"/>
        <v>67.674163238074058</v>
      </c>
    </row>
    <row r="10325" spans="1:25" s="68" customFormat="1" ht="15" thickBot="1">
      <c r="A10325" s="270" t="s">
        <v>2754</v>
      </c>
      <c r="B10325" s="270"/>
      <c r="C10325" s="270"/>
      <c r="D10325" s="270"/>
      <c r="E10325" s="270"/>
      <c r="F10325" s="270"/>
      <c r="G10325" s="270"/>
      <c r="H10325" s="270"/>
      <c r="I10325" s="69"/>
      <c r="J10325" s="69"/>
      <c r="K10325" s="69"/>
      <c r="L10325" s="69"/>
      <c r="M10325" s="69"/>
      <c r="N10325" s="69"/>
      <c r="O10325" s="69"/>
      <c r="P10325" s="69"/>
      <c r="Q10325" s="69">
        <v>0</v>
      </c>
      <c r="R10325" s="69"/>
      <c r="S10325" s="69"/>
      <c r="T10325" s="69"/>
      <c r="U10325" s="69"/>
      <c r="V10325" s="69"/>
      <c r="W10325" s="69"/>
      <c r="X10325" s="69"/>
      <c r="Y10325" s="237">
        <v>0</v>
      </c>
    </row>
    <row r="10326" spans="1:25" s="68" customFormat="1" ht="41.4" thickBot="1">
      <c r="A10326" s="271" t="s">
        <v>1</v>
      </c>
      <c r="B10326" s="271"/>
      <c r="C10326" s="271"/>
      <c r="D10326" s="271"/>
      <c r="E10326" s="271"/>
      <c r="F10326" s="271"/>
      <c r="G10326" s="271"/>
      <c r="H10326" s="271"/>
      <c r="I10326" s="1" t="s">
        <v>3093</v>
      </c>
      <c r="J10326" s="1" t="s">
        <v>3130</v>
      </c>
      <c r="K10326" s="1" t="s">
        <v>3</v>
      </c>
      <c r="L10326" s="1" t="s">
        <v>4</v>
      </c>
      <c r="M10326" s="1" t="s">
        <v>5</v>
      </c>
      <c r="N10326" s="1" t="s">
        <v>6</v>
      </c>
      <c r="O10326" s="1" t="s">
        <v>7</v>
      </c>
      <c r="P10326" s="1" t="s">
        <v>8</v>
      </c>
      <c r="Q10326" s="1" t="s">
        <v>3344</v>
      </c>
      <c r="R10326" s="1" t="s">
        <v>3427</v>
      </c>
      <c r="S10326" s="1" t="s">
        <v>3447</v>
      </c>
      <c r="T10326" s="1" t="s">
        <v>3448</v>
      </c>
      <c r="U10326" s="1" t="s">
        <v>3452</v>
      </c>
      <c r="V10326" s="1" t="s">
        <v>3449</v>
      </c>
      <c r="W10326" s="1" t="s">
        <v>3450</v>
      </c>
      <c r="X10326" s="1" t="s">
        <v>3451</v>
      </c>
      <c r="Y10326" s="216" t="s">
        <v>3385</v>
      </c>
    </row>
    <row r="10327" spans="1:25" s="74" customFormat="1">
      <c r="A10327" s="70"/>
      <c r="B10327" s="70"/>
      <c r="C10327" s="70"/>
      <c r="D10327" s="71"/>
      <c r="E10327" s="71"/>
      <c r="F10327" s="72"/>
      <c r="G10327" s="165"/>
      <c r="H10327" s="73" t="s">
        <v>0</v>
      </c>
      <c r="I10327" s="45">
        <v>1</v>
      </c>
      <c r="J10327" s="45">
        <v>3</v>
      </c>
      <c r="K10327" s="45" t="s">
        <v>9</v>
      </c>
      <c r="L10327" s="45">
        <v>5</v>
      </c>
      <c r="M10327" s="45">
        <v>6</v>
      </c>
      <c r="N10327" s="45">
        <v>7</v>
      </c>
      <c r="O10327" s="45">
        <v>8</v>
      </c>
      <c r="P10327" s="45">
        <v>9</v>
      </c>
      <c r="Q10327" s="45">
        <v>1</v>
      </c>
      <c r="R10327" s="45">
        <v>2</v>
      </c>
      <c r="S10327" s="45">
        <v>3</v>
      </c>
      <c r="T10327" s="45" t="s">
        <v>3453</v>
      </c>
      <c r="U10327" s="45">
        <v>5</v>
      </c>
      <c r="V10327" s="45">
        <v>6</v>
      </c>
      <c r="W10327" s="45">
        <v>7</v>
      </c>
      <c r="X10327" s="45" t="s">
        <v>3454</v>
      </c>
      <c r="Y10327" s="276">
        <v>9</v>
      </c>
    </row>
    <row r="10328" spans="1:25" s="76" customFormat="1">
      <c r="A10328" s="272" t="s">
        <v>2699</v>
      </c>
      <c r="B10328" s="272"/>
      <c r="C10328" s="272"/>
      <c r="D10328" s="272"/>
      <c r="E10328" s="272"/>
      <c r="F10328" s="272"/>
      <c r="G10328" s="272"/>
      <c r="H10328" s="272"/>
      <c r="I10328" s="75"/>
      <c r="J10328" s="75"/>
      <c r="K10328" s="75"/>
      <c r="L10328" s="75"/>
      <c r="M10328" s="75"/>
      <c r="N10328" s="75"/>
      <c r="O10328" s="75"/>
      <c r="P10328" s="75"/>
      <c r="Q10328" s="75">
        <v>0</v>
      </c>
      <c r="R10328" s="75"/>
      <c r="S10328" s="75"/>
      <c r="T10328" s="75"/>
      <c r="U10328" s="75"/>
      <c r="V10328" s="75"/>
      <c r="W10328" s="75"/>
      <c r="X10328" s="75"/>
      <c r="Y10328" s="238">
        <f t="shared" ref="Y10328:Y10374" si="10099">IF(R10328=0,0,(X10328/R10328)*100)</f>
        <v>0</v>
      </c>
    </row>
    <row r="10329" spans="1:25" s="76" customFormat="1">
      <c r="A10329" s="250" t="s">
        <v>2700</v>
      </c>
      <c r="B10329" s="250"/>
      <c r="C10329" s="250"/>
      <c r="D10329" s="250"/>
      <c r="E10329" s="250"/>
      <c r="F10329" s="250"/>
      <c r="G10329" s="250"/>
      <c r="H10329" s="250"/>
      <c r="I10329" s="75"/>
      <c r="J10329" s="75"/>
      <c r="K10329" s="75"/>
      <c r="L10329" s="75"/>
      <c r="M10329" s="75"/>
      <c r="N10329" s="75"/>
      <c r="O10329" s="75"/>
      <c r="P10329" s="75"/>
      <c r="Q10329" s="75">
        <v>0</v>
      </c>
      <c r="R10329" s="75"/>
      <c r="S10329" s="75"/>
      <c r="T10329" s="75"/>
      <c r="U10329" s="75"/>
      <c r="V10329" s="75"/>
      <c r="W10329" s="75"/>
      <c r="X10329" s="75"/>
      <c r="Y10329" s="238">
        <f t="shared" si="10099"/>
        <v>0</v>
      </c>
    </row>
    <row r="10330" spans="1:25" s="76" customFormat="1">
      <c r="A10330" s="250" t="s">
        <v>2701</v>
      </c>
      <c r="B10330" s="250"/>
      <c r="C10330" s="250"/>
      <c r="D10330" s="250"/>
      <c r="E10330" s="250"/>
      <c r="F10330" s="250"/>
      <c r="G10330" s="250"/>
      <c r="H10330" s="250"/>
      <c r="I10330" s="75">
        <f t="shared" ref="I10330:X10330" si="10100">SUM(I109,I110)</f>
        <v>220000</v>
      </c>
      <c r="J10330" s="75">
        <f t="shared" si="10100"/>
        <v>220000</v>
      </c>
      <c r="K10330" s="75">
        <f t="shared" si="10100"/>
        <v>0</v>
      </c>
      <c r="L10330" s="75">
        <f t="shared" si="10100"/>
        <v>0</v>
      </c>
      <c r="M10330" s="75">
        <f t="shared" si="10100"/>
        <v>0</v>
      </c>
      <c r="N10330" s="75">
        <f t="shared" si="10100"/>
        <v>0</v>
      </c>
      <c r="O10330" s="75">
        <f t="shared" si="10100"/>
        <v>0</v>
      </c>
      <c r="P10330" s="75">
        <f t="shared" si="10100"/>
        <v>0</v>
      </c>
      <c r="Q10330" s="75">
        <f t="shared" si="10100"/>
        <v>30000</v>
      </c>
      <c r="R10330" s="75">
        <f t="shared" si="10100"/>
        <v>30000</v>
      </c>
      <c r="S10330" s="75">
        <f t="shared" si="10100"/>
        <v>30000</v>
      </c>
      <c r="T10330" s="75">
        <f t="shared" si="10100"/>
        <v>0</v>
      </c>
      <c r="U10330" s="75">
        <f t="shared" si="10100"/>
        <v>0</v>
      </c>
      <c r="V10330" s="75">
        <f t="shared" si="10100"/>
        <v>0</v>
      </c>
      <c r="W10330" s="75">
        <f t="shared" si="10100"/>
        <v>0</v>
      </c>
      <c r="X10330" s="75">
        <f t="shared" si="10100"/>
        <v>30000</v>
      </c>
      <c r="Y10330" s="238">
        <f t="shared" si="10099"/>
        <v>100</v>
      </c>
    </row>
    <row r="10331" spans="1:25" s="76" customFormat="1">
      <c r="A10331" s="250" t="s">
        <v>2702</v>
      </c>
      <c r="B10331" s="250"/>
      <c r="C10331" s="250"/>
      <c r="D10331" s="250"/>
      <c r="E10331" s="250"/>
      <c r="F10331" s="250"/>
      <c r="G10331" s="250"/>
      <c r="H10331" s="250"/>
      <c r="I10331" s="75"/>
      <c r="J10331" s="75"/>
      <c r="K10331" s="75"/>
      <c r="L10331" s="75"/>
      <c r="M10331" s="75"/>
      <c r="N10331" s="75"/>
      <c r="O10331" s="75"/>
      <c r="P10331" s="75"/>
      <c r="Q10331" s="75">
        <v>0</v>
      </c>
      <c r="R10331" s="75"/>
      <c r="S10331" s="75"/>
      <c r="T10331" s="75"/>
      <c r="U10331" s="75"/>
      <c r="V10331" s="75"/>
      <c r="W10331" s="75"/>
      <c r="X10331" s="75"/>
      <c r="Y10331" s="238">
        <f t="shared" si="10099"/>
        <v>0</v>
      </c>
    </row>
    <row r="10332" spans="1:25" s="76" customFormat="1">
      <c r="A10332" s="250" t="s">
        <v>2703</v>
      </c>
      <c r="B10332" s="250"/>
      <c r="C10332" s="250"/>
      <c r="D10332" s="250"/>
      <c r="E10332" s="250"/>
      <c r="F10332" s="250"/>
      <c r="G10332" s="250"/>
      <c r="H10332" s="250"/>
      <c r="I10332" s="75"/>
      <c r="J10332" s="75"/>
      <c r="K10332" s="75"/>
      <c r="L10332" s="75"/>
      <c r="M10332" s="75"/>
      <c r="N10332" s="75"/>
      <c r="O10332" s="75"/>
      <c r="P10332" s="75"/>
      <c r="Q10332" s="75">
        <v>0</v>
      </c>
      <c r="R10332" s="75"/>
      <c r="S10332" s="75"/>
      <c r="T10332" s="75"/>
      <c r="U10332" s="75"/>
      <c r="V10332" s="75"/>
      <c r="W10332" s="75"/>
      <c r="X10332" s="75"/>
      <c r="Y10332" s="238">
        <f t="shared" si="10099"/>
        <v>0</v>
      </c>
    </row>
    <row r="10333" spans="1:25" s="76" customFormat="1">
      <c r="A10333" s="250" t="s">
        <v>2704</v>
      </c>
      <c r="B10333" s="250"/>
      <c r="C10333" s="250"/>
      <c r="D10333" s="250"/>
      <c r="E10333" s="250"/>
      <c r="F10333" s="250"/>
      <c r="G10333" s="250"/>
      <c r="H10333" s="250"/>
      <c r="I10333" s="75"/>
      <c r="J10333" s="75"/>
      <c r="K10333" s="75"/>
      <c r="L10333" s="75"/>
      <c r="M10333" s="75"/>
      <c r="N10333" s="75"/>
      <c r="O10333" s="75"/>
      <c r="P10333" s="75"/>
      <c r="Q10333" s="75">
        <v>0</v>
      </c>
      <c r="R10333" s="75"/>
      <c r="S10333" s="75"/>
      <c r="T10333" s="75"/>
      <c r="U10333" s="75"/>
      <c r="V10333" s="75"/>
      <c r="W10333" s="75"/>
      <c r="X10333" s="75"/>
      <c r="Y10333" s="238">
        <f t="shared" si="10099"/>
        <v>0</v>
      </c>
    </row>
    <row r="10334" spans="1:25" s="76" customFormat="1">
      <c r="A10334" s="250" t="s">
        <v>2705</v>
      </c>
      <c r="B10334" s="250"/>
      <c r="C10334" s="250"/>
      <c r="D10334" s="250"/>
      <c r="E10334" s="250"/>
      <c r="F10334" s="250"/>
      <c r="G10334" s="250"/>
      <c r="H10334" s="250"/>
      <c r="I10334" s="75"/>
      <c r="J10334" s="75"/>
      <c r="K10334" s="75"/>
      <c r="L10334" s="75"/>
      <c r="M10334" s="75"/>
      <c r="N10334" s="75"/>
      <c r="O10334" s="75"/>
      <c r="P10334" s="75"/>
      <c r="Q10334" s="75">
        <v>0</v>
      </c>
      <c r="R10334" s="75"/>
      <c r="S10334" s="75"/>
      <c r="T10334" s="75"/>
      <c r="U10334" s="75"/>
      <c r="V10334" s="75"/>
      <c r="W10334" s="75"/>
      <c r="X10334" s="75"/>
      <c r="Y10334" s="238">
        <f t="shared" si="10099"/>
        <v>0</v>
      </c>
    </row>
    <row r="10335" spans="1:25" s="76" customFormat="1">
      <c r="A10335" s="250" t="s">
        <v>2706</v>
      </c>
      <c r="B10335" s="250"/>
      <c r="C10335" s="250"/>
      <c r="D10335" s="250"/>
      <c r="E10335" s="250"/>
      <c r="F10335" s="250"/>
      <c r="G10335" s="250"/>
      <c r="H10335" s="250"/>
      <c r="I10335" s="75"/>
      <c r="J10335" s="75"/>
      <c r="K10335" s="75"/>
      <c r="L10335" s="75"/>
      <c r="M10335" s="75"/>
      <c r="N10335" s="75"/>
      <c r="O10335" s="75"/>
      <c r="P10335" s="75"/>
      <c r="Q10335" s="75">
        <v>0</v>
      </c>
      <c r="R10335" s="75"/>
      <c r="S10335" s="75"/>
      <c r="T10335" s="75"/>
      <c r="U10335" s="75"/>
      <c r="V10335" s="75"/>
      <c r="W10335" s="75"/>
      <c r="X10335" s="75"/>
      <c r="Y10335" s="238">
        <f t="shared" si="10099"/>
        <v>0</v>
      </c>
    </row>
    <row r="10336" spans="1:25" s="76" customFormat="1">
      <c r="A10336" s="250" t="s">
        <v>2707</v>
      </c>
      <c r="B10336" s="250"/>
      <c r="C10336" s="250"/>
      <c r="D10336" s="250"/>
      <c r="E10336" s="250"/>
      <c r="F10336" s="250"/>
      <c r="G10336" s="250"/>
      <c r="H10336" s="250"/>
      <c r="I10336" s="75"/>
      <c r="J10336" s="75"/>
      <c r="K10336" s="75"/>
      <c r="L10336" s="75"/>
      <c r="M10336" s="75"/>
      <c r="N10336" s="75"/>
      <c r="O10336" s="75"/>
      <c r="P10336" s="75"/>
      <c r="Q10336" s="75">
        <v>0</v>
      </c>
      <c r="R10336" s="75"/>
      <c r="S10336" s="75"/>
      <c r="T10336" s="75"/>
      <c r="U10336" s="75"/>
      <c r="V10336" s="75"/>
      <c r="W10336" s="75"/>
      <c r="X10336" s="75"/>
      <c r="Y10336" s="238">
        <f t="shared" si="10099"/>
        <v>0</v>
      </c>
    </row>
    <row r="10337" spans="1:25" s="76" customFormat="1">
      <c r="A10337" s="250" t="s">
        <v>2708</v>
      </c>
      <c r="B10337" s="250"/>
      <c r="C10337" s="250"/>
      <c r="D10337" s="250"/>
      <c r="E10337" s="250"/>
      <c r="F10337" s="250"/>
      <c r="G10337" s="250"/>
      <c r="H10337" s="250"/>
      <c r="I10337" s="75"/>
      <c r="J10337" s="75"/>
      <c r="K10337" s="75"/>
      <c r="L10337" s="75"/>
      <c r="M10337" s="75"/>
      <c r="N10337" s="75"/>
      <c r="O10337" s="75"/>
      <c r="P10337" s="75"/>
      <c r="Q10337" s="75">
        <v>0</v>
      </c>
      <c r="R10337" s="75"/>
      <c r="S10337" s="75"/>
      <c r="T10337" s="75"/>
      <c r="U10337" s="75"/>
      <c r="V10337" s="75"/>
      <c r="W10337" s="75"/>
      <c r="X10337" s="75"/>
      <c r="Y10337" s="238">
        <f t="shared" si="10099"/>
        <v>0</v>
      </c>
    </row>
    <row r="10338" spans="1:25" s="76" customFormat="1">
      <c r="A10338" s="250" t="s">
        <v>2709</v>
      </c>
      <c r="B10338" s="250"/>
      <c r="C10338" s="250"/>
      <c r="D10338" s="250"/>
      <c r="E10338" s="250"/>
      <c r="F10338" s="250"/>
      <c r="G10338" s="250"/>
      <c r="H10338" s="250"/>
      <c r="I10338" s="75"/>
      <c r="J10338" s="75"/>
      <c r="K10338" s="75"/>
      <c r="L10338" s="75"/>
      <c r="M10338" s="75"/>
      <c r="N10338" s="75"/>
      <c r="O10338" s="75"/>
      <c r="P10338" s="75"/>
      <c r="Q10338" s="75">
        <v>0</v>
      </c>
      <c r="R10338" s="75"/>
      <c r="S10338" s="75"/>
      <c r="T10338" s="75"/>
      <c r="U10338" s="75"/>
      <c r="V10338" s="75"/>
      <c r="W10338" s="75"/>
      <c r="X10338" s="75"/>
      <c r="Y10338" s="238">
        <f t="shared" si="10099"/>
        <v>0</v>
      </c>
    </row>
    <row r="10339" spans="1:25" s="76" customFormat="1">
      <c r="A10339" s="250" t="s">
        <v>2710</v>
      </c>
      <c r="B10339" s="250"/>
      <c r="C10339" s="250"/>
      <c r="D10339" s="250"/>
      <c r="E10339" s="250"/>
      <c r="F10339" s="250"/>
      <c r="G10339" s="250"/>
      <c r="H10339" s="250"/>
      <c r="I10339" s="75"/>
      <c r="J10339" s="75"/>
      <c r="K10339" s="75"/>
      <c r="L10339" s="75"/>
      <c r="M10339" s="75"/>
      <c r="N10339" s="75"/>
      <c r="O10339" s="75"/>
      <c r="P10339" s="75"/>
      <c r="Q10339" s="75">
        <v>0</v>
      </c>
      <c r="R10339" s="75"/>
      <c r="S10339" s="75"/>
      <c r="T10339" s="75"/>
      <c r="U10339" s="75"/>
      <c r="V10339" s="75"/>
      <c r="W10339" s="75"/>
      <c r="X10339" s="75"/>
      <c r="Y10339" s="238">
        <f t="shared" si="10099"/>
        <v>0</v>
      </c>
    </row>
    <row r="10340" spans="1:25" s="76" customFormat="1">
      <c r="A10340" s="250" t="s">
        <v>2711</v>
      </c>
      <c r="B10340" s="250"/>
      <c r="C10340" s="250"/>
      <c r="D10340" s="250"/>
      <c r="E10340" s="250"/>
      <c r="F10340" s="250"/>
      <c r="G10340" s="250"/>
      <c r="H10340" s="250"/>
      <c r="I10340" s="75"/>
      <c r="J10340" s="75"/>
      <c r="K10340" s="75"/>
      <c r="L10340" s="75"/>
      <c r="M10340" s="75"/>
      <c r="N10340" s="75"/>
      <c r="O10340" s="75"/>
      <c r="P10340" s="75"/>
      <c r="Q10340" s="75">
        <v>0</v>
      </c>
      <c r="R10340" s="75"/>
      <c r="S10340" s="75"/>
      <c r="T10340" s="75"/>
      <c r="U10340" s="75"/>
      <c r="V10340" s="75"/>
      <c r="W10340" s="75"/>
      <c r="X10340" s="75"/>
      <c r="Y10340" s="238">
        <f t="shared" si="10099"/>
        <v>0</v>
      </c>
    </row>
    <row r="10341" spans="1:25" s="76" customFormat="1">
      <c r="A10341" s="250" t="s">
        <v>2712</v>
      </c>
      <c r="B10341" s="250"/>
      <c r="C10341" s="250"/>
      <c r="D10341" s="250"/>
      <c r="E10341" s="250"/>
      <c r="F10341" s="250"/>
      <c r="G10341" s="250"/>
      <c r="H10341" s="250"/>
      <c r="I10341" s="75"/>
      <c r="J10341" s="75"/>
      <c r="K10341" s="75"/>
      <c r="L10341" s="75"/>
      <c r="M10341" s="75"/>
      <c r="N10341" s="75"/>
      <c r="O10341" s="75"/>
      <c r="P10341" s="75"/>
      <c r="Q10341" s="75">
        <v>0</v>
      </c>
      <c r="R10341" s="75"/>
      <c r="S10341" s="75"/>
      <c r="T10341" s="75"/>
      <c r="U10341" s="75"/>
      <c r="V10341" s="75"/>
      <c r="W10341" s="75"/>
      <c r="X10341" s="75"/>
      <c r="Y10341" s="238">
        <f t="shared" si="10099"/>
        <v>0</v>
      </c>
    </row>
    <row r="10342" spans="1:25" s="76" customFormat="1">
      <c r="A10342" s="250" t="s">
        <v>2713</v>
      </c>
      <c r="B10342" s="250"/>
      <c r="C10342" s="250"/>
      <c r="D10342" s="250"/>
      <c r="E10342" s="250"/>
      <c r="F10342" s="250"/>
      <c r="G10342" s="250"/>
      <c r="H10342" s="250"/>
      <c r="I10342" s="75"/>
      <c r="J10342" s="75"/>
      <c r="K10342" s="75"/>
      <c r="L10342" s="75"/>
      <c r="M10342" s="75"/>
      <c r="N10342" s="75"/>
      <c r="O10342" s="75"/>
      <c r="P10342" s="75"/>
      <c r="Q10342" s="75">
        <v>0</v>
      </c>
      <c r="R10342" s="75"/>
      <c r="S10342" s="75"/>
      <c r="T10342" s="75"/>
      <c r="U10342" s="75"/>
      <c r="V10342" s="75"/>
      <c r="W10342" s="75"/>
      <c r="X10342" s="75"/>
      <c r="Y10342" s="238">
        <f t="shared" si="10099"/>
        <v>0</v>
      </c>
    </row>
    <row r="10343" spans="1:25" s="76" customFormat="1">
      <c r="A10343" s="250" t="s">
        <v>2714</v>
      </c>
      <c r="B10343" s="250"/>
      <c r="C10343" s="250"/>
      <c r="D10343" s="250"/>
      <c r="E10343" s="250"/>
      <c r="F10343" s="250"/>
      <c r="G10343" s="250"/>
      <c r="H10343" s="250"/>
      <c r="I10343" s="75">
        <f t="shared" ref="I10343:X10343" si="10101">SUM(I682)</f>
        <v>24583000</v>
      </c>
      <c r="J10343" s="75">
        <f t="shared" si="10101"/>
        <v>24383000</v>
      </c>
      <c r="K10343" s="75">
        <f t="shared" si="10101"/>
        <v>0</v>
      </c>
      <c r="L10343" s="75">
        <f t="shared" si="10101"/>
        <v>0</v>
      </c>
      <c r="M10343" s="75">
        <f t="shared" si="10101"/>
        <v>0</v>
      </c>
      <c r="N10343" s="75">
        <f t="shared" si="10101"/>
        <v>0</v>
      </c>
      <c r="O10343" s="75">
        <f t="shared" si="10101"/>
        <v>0</v>
      </c>
      <c r="P10343" s="75">
        <f t="shared" si="10101"/>
        <v>200000</v>
      </c>
      <c r="Q10343" s="75">
        <f t="shared" si="10101"/>
        <v>27135136</v>
      </c>
      <c r="R10343" s="75">
        <f t="shared" si="10101"/>
        <v>24490870</v>
      </c>
      <c r="S10343" s="75">
        <f t="shared" si="10101"/>
        <v>21204000</v>
      </c>
      <c r="T10343" s="75">
        <f t="shared" si="10101"/>
        <v>3286870</v>
      </c>
      <c r="U10343" s="75">
        <f t="shared" si="10101"/>
        <v>1040000</v>
      </c>
      <c r="V10343" s="75">
        <f t="shared" si="10101"/>
        <v>1010000</v>
      </c>
      <c r="W10343" s="75">
        <f t="shared" si="10101"/>
        <v>1236870</v>
      </c>
      <c r="X10343" s="75">
        <f t="shared" si="10101"/>
        <v>24490870</v>
      </c>
      <c r="Y10343" s="238">
        <f t="shared" si="10099"/>
        <v>100</v>
      </c>
    </row>
    <row r="10344" spans="1:25" s="76" customFormat="1">
      <c r="A10344" s="250" t="s">
        <v>2689</v>
      </c>
      <c r="B10344" s="250"/>
      <c r="C10344" s="250"/>
      <c r="D10344" s="250"/>
      <c r="E10344" s="250"/>
      <c r="F10344" s="250"/>
      <c r="G10344" s="250"/>
      <c r="H10344" s="250"/>
      <c r="I10344" s="75"/>
      <c r="J10344" s="75"/>
      <c r="K10344" s="75"/>
      <c r="L10344" s="75"/>
      <c r="M10344" s="75"/>
      <c r="N10344" s="75"/>
      <c r="O10344" s="75"/>
      <c r="P10344" s="75"/>
      <c r="Q10344" s="75">
        <v>0</v>
      </c>
      <c r="R10344" s="75"/>
      <c r="S10344" s="75"/>
      <c r="T10344" s="75"/>
      <c r="U10344" s="75"/>
      <c r="V10344" s="75"/>
      <c r="W10344" s="75"/>
      <c r="X10344" s="75"/>
      <c r="Y10344" s="238">
        <f t="shared" si="10099"/>
        <v>0</v>
      </c>
    </row>
    <row r="10345" spans="1:25" s="76" customFormat="1">
      <c r="A10345" s="250" t="s">
        <v>2715</v>
      </c>
      <c r="B10345" s="250"/>
      <c r="C10345" s="250"/>
      <c r="D10345" s="250"/>
      <c r="E10345" s="250"/>
      <c r="F10345" s="250"/>
      <c r="G10345" s="250"/>
      <c r="H10345" s="250"/>
      <c r="I10345" s="75"/>
      <c r="J10345" s="75"/>
      <c r="K10345" s="75"/>
      <c r="L10345" s="75"/>
      <c r="M10345" s="75"/>
      <c r="N10345" s="75"/>
      <c r="O10345" s="75"/>
      <c r="P10345" s="75"/>
      <c r="Q10345" s="75">
        <v>0</v>
      </c>
      <c r="R10345" s="75"/>
      <c r="S10345" s="75"/>
      <c r="T10345" s="75"/>
      <c r="U10345" s="75"/>
      <c r="V10345" s="75"/>
      <c r="W10345" s="75"/>
      <c r="X10345" s="75"/>
      <c r="Y10345" s="238">
        <f t="shared" si="10099"/>
        <v>0</v>
      </c>
    </row>
    <row r="10346" spans="1:25" s="76" customFormat="1">
      <c r="A10346" s="250" t="s">
        <v>2716</v>
      </c>
      <c r="B10346" s="250"/>
      <c r="C10346" s="250"/>
      <c r="D10346" s="250"/>
      <c r="E10346" s="250"/>
      <c r="F10346" s="250"/>
      <c r="G10346" s="250"/>
      <c r="H10346" s="250"/>
      <c r="I10346" s="75"/>
      <c r="J10346" s="75"/>
      <c r="K10346" s="75"/>
      <c r="L10346" s="75"/>
      <c r="M10346" s="75"/>
      <c r="N10346" s="75"/>
      <c r="O10346" s="75"/>
      <c r="P10346" s="75"/>
      <c r="Q10346" s="75">
        <v>0</v>
      </c>
      <c r="R10346" s="75"/>
      <c r="S10346" s="75"/>
      <c r="T10346" s="75"/>
      <c r="U10346" s="75"/>
      <c r="V10346" s="75"/>
      <c r="W10346" s="75"/>
      <c r="X10346" s="75"/>
      <c r="Y10346" s="238">
        <f t="shared" si="10099"/>
        <v>0</v>
      </c>
    </row>
    <row r="10347" spans="1:25" s="76" customFormat="1">
      <c r="A10347" s="250" t="s">
        <v>2717</v>
      </c>
      <c r="B10347" s="250"/>
      <c r="C10347" s="250"/>
      <c r="D10347" s="250"/>
      <c r="E10347" s="250"/>
      <c r="F10347" s="250"/>
      <c r="G10347" s="250"/>
      <c r="H10347" s="250"/>
      <c r="I10347" s="75">
        <f t="shared" ref="I10347:P10347" si="10102">SUM(I1003)</f>
        <v>5000</v>
      </c>
      <c r="J10347" s="75">
        <f t="shared" si="10102"/>
        <v>5000</v>
      </c>
      <c r="K10347" s="75">
        <f t="shared" si="10102"/>
        <v>0</v>
      </c>
      <c r="L10347" s="75">
        <f t="shared" si="10102"/>
        <v>0</v>
      </c>
      <c r="M10347" s="75">
        <f t="shared" si="10102"/>
        <v>0</v>
      </c>
      <c r="N10347" s="75">
        <f t="shared" si="10102"/>
        <v>0</v>
      </c>
      <c r="O10347" s="75">
        <f t="shared" si="10102"/>
        <v>0</v>
      </c>
      <c r="P10347" s="75">
        <f t="shared" si="10102"/>
        <v>0</v>
      </c>
      <c r="Q10347" s="75">
        <f t="shared" ref="Q10347:R10347" si="10103">SUM(Q1003)</f>
        <v>5000</v>
      </c>
      <c r="R10347" s="75">
        <f t="shared" si="10103"/>
        <v>5000</v>
      </c>
      <c r="S10347" s="75">
        <f t="shared" ref="S10347" si="10104">SUM(S1003)</f>
        <v>0</v>
      </c>
      <c r="T10347" s="75">
        <f t="shared" ref="T10347:X10347" si="10105">SUM(T1003)</f>
        <v>5000</v>
      </c>
      <c r="U10347" s="75">
        <f t="shared" si="10105"/>
        <v>0</v>
      </c>
      <c r="V10347" s="75">
        <f t="shared" si="10105"/>
        <v>0</v>
      </c>
      <c r="W10347" s="75">
        <f t="shared" si="10105"/>
        <v>5000</v>
      </c>
      <c r="X10347" s="75">
        <f t="shared" si="10105"/>
        <v>5000</v>
      </c>
      <c r="Y10347" s="238">
        <f t="shared" si="10099"/>
        <v>100</v>
      </c>
    </row>
    <row r="10348" spans="1:25" s="76" customFormat="1">
      <c r="A10348" s="250" t="s">
        <v>2718</v>
      </c>
      <c r="B10348" s="250"/>
      <c r="C10348" s="250"/>
      <c r="D10348" s="250"/>
      <c r="E10348" s="250"/>
      <c r="F10348" s="250"/>
      <c r="G10348" s="250"/>
      <c r="H10348" s="250"/>
      <c r="I10348" s="75">
        <f t="shared" ref="I10348:P10348" si="10106">SUM(I1069)</f>
        <v>7000</v>
      </c>
      <c r="J10348" s="75">
        <f t="shared" si="10106"/>
        <v>7000</v>
      </c>
      <c r="K10348" s="75">
        <f t="shared" si="10106"/>
        <v>0</v>
      </c>
      <c r="L10348" s="75">
        <f t="shared" si="10106"/>
        <v>0</v>
      </c>
      <c r="M10348" s="75">
        <f t="shared" si="10106"/>
        <v>0</v>
      </c>
      <c r="N10348" s="75">
        <f t="shared" si="10106"/>
        <v>0</v>
      </c>
      <c r="O10348" s="75">
        <f t="shared" si="10106"/>
        <v>0</v>
      </c>
      <c r="P10348" s="75">
        <f t="shared" si="10106"/>
        <v>0</v>
      </c>
      <c r="Q10348" s="75">
        <f t="shared" ref="Q10348:R10348" si="10107">SUM(Q1069)</f>
        <v>7000</v>
      </c>
      <c r="R10348" s="75">
        <f t="shared" si="10107"/>
        <v>7000</v>
      </c>
      <c r="S10348" s="75">
        <f t="shared" ref="S10348" si="10108">SUM(S1069)</f>
        <v>5300</v>
      </c>
      <c r="T10348" s="75">
        <f t="shared" ref="T10348:X10348" si="10109">SUM(T1069)</f>
        <v>1700</v>
      </c>
      <c r="U10348" s="75">
        <f t="shared" si="10109"/>
        <v>1700</v>
      </c>
      <c r="V10348" s="75">
        <f t="shared" si="10109"/>
        <v>0</v>
      </c>
      <c r="W10348" s="75">
        <f t="shared" si="10109"/>
        <v>0</v>
      </c>
      <c r="X10348" s="75">
        <f t="shared" si="10109"/>
        <v>7000</v>
      </c>
      <c r="Y10348" s="238">
        <f t="shared" si="10099"/>
        <v>100</v>
      </c>
    </row>
    <row r="10349" spans="1:25" s="76" customFormat="1">
      <c r="A10349" s="250" t="s">
        <v>2719</v>
      </c>
      <c r="B10349" s="250"/>
      <c r="C10349" s="250"/>
      <c r="D10349" s="250"/>
      <c r="E10349" s="250"/>
      <c r="F10349" s="250"/>
      <c r="G10349" s="250"/>
      <c r="H10349" s="250"/>
      <c r="I10349" s="75">
        <f t="shared" ref="I10349:P10349" si="10110">SUM(I1132)</f>
        <v>5000</v>
      </c>
      <c r="J10349" s="75">
        <f t="shared" si="10110"/>
        <v>0</v>
      </c>
      <c r="K10349" s="75">
        <f t="shared" si="10110"/>
        <v>0</v>
      </c>
      <c r="L10349" s="75">
        <f t="shared" si="10110"/>
        <v>0</v>
      </c>
      <c r="M10349" s="75">
        <f t="shared" si="10110"/>
        <v>0</v>
      </c>
      <c r="N10349" s="75">
        <f t="shared" si="10110"/>
        <v>0</v>
      </c>
      <c r="O10349" s="75">
        <f t="shared" si="10110"/>
        <v>5000</v>
      </c>
      <c r="P10349" s="75">
        <f t="shared" si="10110"/>
        <v>0</v>
      </c>
      <c r="Q10349" s="75">
        <f t="shared" ref="Q10349:R10349" si="10111">SUM(Q1132)</f>
        <v>5000</v>
      </c>
      <c r="R10349" s="75">
        <f t="shared" si="10111"/>
        <v>0</v>
      </c>
      <c r="S10349" s="75">
        <f t="shared" ref="S10349" si="10112">SUM(S1132)</f>
        <v>0</v>
      </c>
      <c r="T10349" s="75">
        <f t="shared" ref="T10349:X10349" si="10113">SUM(T1132)</f>
        <v>0</v>
      </c>
      <c r="U10349" s="75">
        <f t="shared" si="10113"/>
        <v>0</v>
      </c>
      <c r="V10349" s="75">
        <f t="shared" si="10113"/>
        <v>0</v>
      </c>
      <c r="W10349" s="75">
        <f t="shared" si="10113"/>
        <v>0</v>
      </c>
      <c r="X10349" s="75">
        <f t="shared" si="10113"/>
        <v>0</v>
      </c>
      <c r="Y10349" s="238">
        <f t="shared" si="10099"/>
        <v>0</v>
      </c>
    </row>
    <row r="10350" spans="1:25" s="76" customFormat="1">
      <c r="A10350" s="250" t="s">
        <v>2720</v>
      </c>
      <c r="B10350" s="250"/>
      <c r="C10350" s="250"/>
      <c r="D10350" s="250"/>
      <c r="E10350" s="250"/>
      <c r="F10350" s="250"/>
      <c r="G10350" s="250"/>
      <c r="H10350" s="250"/>
      <c r="I10350" s="75">
        <f t="shared" ref="I10350:P10350" si="10114">SUM(I1233)</f>
        <v>0</v>
      </c>
      <c r="J10350" s="75">
        <f t="shared" si="10114"/>
        <v>0</v>
      </c>
      <c r="K10350" s="75">
        <f t="shared" si="10114"/>
        <v>0</v>
      </c>
      <c r="L10350" s="75">
        <f t="shared" si="10114"/>
        <v>0</v>
      </c>
      <c r="M10350" s="75">
        <f t="shared" si="10114"/>
        <v>0</v>
      </c>
      <c r="N10350" s="75">
        <f t="shared" si="10114"/>
        <v>0</v>
      </c>
      <c r="O10350" s="75">
        <f t="shared" si="10114"/>
        <v>0</v>
      </c>
      <c r="P10350" s="75">
        <f t="shared" si="10114"/>
        <v>0</v>
      </c>
      <c r="Q10350" s="75">
        <f t="shared" ref="Q10350:R10350" si="10115">SUM(Q1233)</f>
        <v>0</v>
      </c>
      <c r="R10350" s="75">
        <f t="shared" si="10115"/>
        <v>0</v>
      </c>
      <c r="S10350" s="75">
        <f t="shared" ref="S10350" si="10116">SUM(S1233)</f>
        <v>0</v>
      </c>
      <c r="T10350" s="75">
        <f t="shared" ref="T10350:X10350" si="10117">SUM(T1233)</f>
        <v>0</v>
      </c>
      <c r="U10350" s="75">
        <f t="shared" si="10117"/>
        <v>0</v>
      </c>
      <c r="V10350" s="75">
        <f t="shared" si="10117"/>
        <v>0</v>
      </c>
      <c r="W10350" s="75">
        <f t="shared" si="10117"/>
        <v>0</v>
      </c>
      <c r="X10350" s="75">
        <f t="shared" si="10117"/>
        <v>0</v>
      </c>
      <c r="Y10350" s="238">
        <f t="shared" si="10099"/>
        <v>0</v>
      </c>
    </row>
    <row r="10351" spans="1:25" s="76" customFormat="1">
      <c r="A10351" s="250" t="s">
        <v>2692</v>
      </c>
      <c r="B10351" s="250"/>
      <c r="C10351" s="250"/>
      <c r="D10351" s="250"/>
      <c r="E10351" s="250"/>
      <c r="F10351" s="250"/>
      <c r="G10351" s="250"/>
      <c r="H10351" s="250"/>
      <c r="I10351" s="75"/>
      <c r="J10351" s="75"/>
      <c r="K10351" s="75"/>
      <c r="L10351" s="75"/>
      <c r="M10351" s="75"/>
      <c r="N10351" s="75"/>
      <c r="O10351" s="75"/>
      <c r="P10351" s="75"/>
      <c r="Q10351" s="75">
        <v>0</v>
      </c>
      <c r="R10351" s="75"/>
      <c r="S10351" s="75"/>
      <c r="T10351" s="75"/>
      <c r="U10351" s="75"/>
      <c r="V10351" s="75"/>
      <c r="W10351" s="75"/>
      <c r="X10351" s="75"/>
      <c r="Y10351" s="238">
        <f t="shared" si="10099"/>
        <v>0</v>
      </c>
    </row>
    <row r="10352" spans="1:25" s="76" customFormat="1">
      <c r="A10352" s="250" t="s">
        <v>2721</v>
      </c>
      <c r="B10352" s="250"/>
      <c r="C10352" s="250"/>
      <c r="D10352" s="250"/>
      <c r="E10352" s="250"/>
      <c r="F10352" s="250"/>
      <c r="G10352" s="250"/>
      <c r="H10352" s="250"/>
      <c r="I10352" s="75">
        <v>0</v>
      </c>
      <c r="J10352" s="75">
        <v>0</v>
      </c>
      <c r="K10352" s="75">
        <v>0</v>
      </c>
      <c r="L10352" s="75">
        <v>0</v>
      </c>
      <c r="M10352" s="75">
        <v>0</v>
      </c>
      <c r="N10352" s="75">
        <v>0</v>
      </c>
      <c r="O10352" s="75">
        <v>0</v>
      </c>
      <c r="P10352" s="75">
        <v>0</v>
      </c>
      <c r="Q10352" s="75">
        <v>0</v>
      </c>
      <c r="R10352" s="75"/>
      <c r="S10352" s="75">
        <v>0</v>
      </c>
      <c r="T10352" s="75">
        <v>0</v>
      </c>
      <c r="U10352" s="75">
        <v>0</v>
      </c>
      <c r="V10352" s="75">
        <v>0</v>
      </c>
      <c r="W10352" s="75">
        <v>0</v>
      </c>
      <c r="X10352" s="75">
        <v>0</v>
      </c>
      <c r="Y10352" s="238">
        <f t="shared" si="10099"/>
        <v>0</v>
      </c>
    </row>
    <row r="10353" spans="1:25" s="76" customFormat="1">
      <c r="A10353" s="250" t="s">
        <v>2722</v>
      </c>
      <c r="B10353" s="250"/>
      <c r="C10353" s="250"/>
      <c r="D10353" s="250"/>
      <c r="E10353" s="250"/>
      <c r="F10353" s="250"/>
      <c r="G10353" s="250"/>
      <c r="H10353" s="250"/>
      <c r="I10353" s="75">
        <f t="shared" ref="I10353:P10353" si="10118">SUM(I1404)</f>
        <v>3990000</v>
      </c>
      <c r="J10353" s="75">
        <f t="shared" si="10118"/>
        <v>3990000</v>
      </c>
      <c r="K10353" s="75">
        <f t="shared" si="10118"/>
        <v>0</v>
      </c>
      <c r="L10353" s="75">
        <f t="shared" si="10118"/>
        <v>0</v>
      </c>
      <c r="M10353" s="75">
        <f t="shared" si="10118"/>
        <v>0</v>
      </c>
      <c r="N10353" s="75">
        <f t="shared" si="10118"/>
        <v>0</v>
      </c>
      <c r="O10353" s="75">
        <f t="shared" si="10118"/>
        <v>0</v>
      </c>
      <c r="P10353" s="75">
        <f t="shared" si="10118"/>
        <v>0</v>
      </c>
      <c r="Q10353" s="75">
        <f t="shared" ref="Q10353:R10353" si="10119">SUM(Q1404)</f>
        <v>3990000</v>
      </c>
      <c r="R10353" s="75">
        <f t="shared" si="10119"/>
        <v>3990000</v>
      </c>
      <c r="S10353" s="75">
        <f t="shared" ref="S10353" si="10120">SUM(S1404)</f>
        <v>3010300</v>
      </c>
      <c r="T10353" s="75">
        <f t="shared" ref="T10353:X10353" si="10121">SUM(T1404)</f>
        <v>979700</v>
      </c>
      <c r="U10353" s="75">
        <f t="shared" si="10121"/>
        <v>376700</v>
      </c>
      <c r="V10353" s="75">
        <f t="shared" si="10121"/>
        <v>301500</v>
      </c>
      <c r="W10353" s="75">
        <f t="shared" si="10121"/>
        <v>301500</v>
      </c>
      <c r="X10353" s="75">
        <f t="shared" si="10121"/>
        <v>3990000</v>
      </c>
      <c r="Y10353" s="238">
        <f t="shared" si="10099"/>
        <v>100</v>
      </c>
    </row>
    <row r="10354" spans="1:25" s="76" customFormat="1">
      <c r="A10354" s="250" t="s">
        <v>2788</v>
      </c>
      <c r="B10354" s="250"/>
      <c r="C10354" s="250"/>
      <c r="D10354" s="250"/>
      <c r="E10354" s="250"/>
      <c r="F10354" s="250"/>
      <c r="G10354" s="250"/>
      <c r="H10354" s="250"/>
      <c r="I10354" s="75">
        <f t="shared" ref="I10354:P10354" si="10122">SUM(I1501)</f>
        <v>413000</v>
      </c>
      <c r="J10354" s="75">
        <f t="shared" si="10122"/>
        <v>413000</v>
      </c>
      <c r="K10354" s="75">
        <f t="shared" si="10122"/>
        <v>0</v>
      </c>
      <c r="L10354" s="75">
        <f t="shared" si="10122"/>
        <v>0</v>
      </c>
      <c r="M10354" s="75">
        <f t="shared" si="10122"/>
        <v>0</v>
      </c>
      <c r="N10354" s="75">
        <f t="shared" si="10122"/>
        <v>0</v>
      </c>
      <c r="O10354" s="75">
        <f t="shared" si="10122"/>
        <v>0</v>
      </c>
      <c r="P10354" s="75">
        <f t="shared" si="10122"/>
        <v>0</v>
      </c>
      <c r="Q10354" s="75">
        <f t="shared" ref="Q10354:R10354" si="10123">SUM(Q1501)</f>
        <v>536300</v>
      </c>
      <c r="R10354" s="75">
        <f t="shared" si="10123"/>
        <v>536300</v>
      </c>
      <c r="S10354" s="75">
        <f t="shared" ref="S10354" si="10124">SUM(S1501)</f>
        <v>514300</v>
      </c>
      <c r="T10354" s="75">
        <f t="shared" ref="T10354:X10354" si="10125">SUM(T1501)</f>
        <v>22000</v>
      </c>
      <c r="U10354" s="75">
        <f t="shared" si="10125"/>
        <v>12000</v>
      </c>
      <c r="V10354" s="75">
        <f t="shared" si="10125"/>
        <v>5000</v>
      </c>
      <c r="W10354" s="75">
        <f t="shared" si="10125"/>
        <v>5000</v>
      </c>
      <c r="X10354" s="75">
        <f t="shared" si="10125"/>
        <v>536300</v>
      </c>
      <c r="Y10354" s="238">
        <f t="shared" si="10099"/>
        <v>100</v>
      </c>
    </row>
    <row r="10355" spans="1:25" s="76" customFormat="1">
      <c r="A10355" s="250" t="s">
        <v>2723</v>
      </c>
      <c r="B10355" s="250"/>
      <c r="C10355" s="250"/>
      <c r="D10355" s="250"/>
      <c r="E10355" s="250"/>
      <c r="F10355" s="250"/>
      <c r="G10355" s="250"/>
      <c r="H10355" s="250"/>
      <c r="I10355" s="75">
        <f t="shared" ref="I10355:P10355" si="10126">SUM(I1583)</f>
        <v>20000</v>
      </c>
      <c r="J10355" s="75">
        <f t="shared" si="10126"/>
        <v>0</v>
      </c>
      <c r="K10355" s="75">
        <f t="shared" si="10126"/>
        <v>20000</v>
      </c>
      <c r="L10355" s="75">
        <f t="shared" si="10126"/>
        <v>0</v>
      </c>
      <c r="M10355" s="75">
        <f t="shared" si="10126"/>
        <v>0</v>
      </c>
      <c r="N10355" s="75">
        <f t="shared" si="10126"/>
        <v>20000</v>
      </c>
      <c r="O10355" s="75">
        <f t="shared" si="10126"/>
        <v>0</v>
      </c>
      <c r="P10355" s="75">
        <f t="shared" si="10126"/>
        <v>0</v>
      </c>
      <c r="Q10355" s="75">
        <f t="shared" ref="Q10355:R10355" si="10127">SUM(Q1583)</f>
        <v>20000</v>
      </c>
      <c r="R10355" s="75">
        <f t="shared" si="10127"/>
        <v>0</v>
      </c>
      <c r="S10355" s="75">
        <f t="shared" ref="S10355" si="10128">SUM(S1583)</f>
        <v>0</v>
      </c>
      <c r="T10355" s="75">
        <f t="shared" ref="T10355:X10355" si="10129">SUM(T1583)</f>
        <v>0</v>
      </c>
      <c r="U10355" s="75">
        <f t="shared" si="10129"/>
        <v>0</v>
      </c>
      <c r="V10355" s="75">
        <f t="shared" si="10129"/>
        <v>0</v>
      </c>
      <c r="W10355" s="75">
        <f t="shared" si="10129"/>
        <v>0</v>
      </c>
      <c r="X10355" s="75">
        <f t="shared" si="10129"/>
        <v>0</v>
      </c>
      <c r="Y10355" s="238">
        <f t="shared" si="10099"/>
        <v>0</v>
      </c>
    </row>
    <row r="10356" spans="1:25" s="76" customFormat="1">
      <c r="A10356" s="250" t="s">
        <v>2724</v>
      </c>
      <c r="B10356" s="250"/>
      <c r="C10356" s="250"/>
      <c r="D10356" s="250"/>
      <c r="E10356" s="250"/>
      <c r="F10356" s="250"/>
      <c r="G10356" s="250"/>
      <c r="H10356" s="250"/>
      <c r="I10356" s="75">
        <f t="shared" ref="I10356:P10356" si="10130">SUM(I4499)</f>
        <v>22500</v>
      </c>
      <c r="J10356" s="75">
        <f t="shared" si="10130"/>
        <v>13500</v>
      </c>
      <c r="K10356" s="75">
        <f t="shared" si="10130"/>
        <v>9000</v>
      </c>
      <c r="L10356" s="75">
        <f t="shared" si="10130"/>
        <v>9000</v>
      </c>
      <c r="M10356" s="75">
        <f t="shared" si="10130"/>
        <v>0</v>
      </c>
      <c r="N10356" s="75">
        <f t="shared" si="10130"/>
        <v>0</v>
      </c>
      <c r="O10356" s="75">
        <f t="shared" si="10130"/>
        <v>0</v>
      </c>
      <c r="P10356" s="75">
        <f t="shared" si="10130"/>
        <v>0</v>
      </c>
      <c r="Q10356" s="75">
        <f t="shared" ref="Q10356:R10356" si="10131">SUM(Q4499)</f>
        <v>23100</v>
      </c>
      <c r="R10356" s="75">
        <f t="shared" si="10131"/>
        <v>13500</v>
      </c>
      <c r="S10356" s="75">
        <f t="shared" ref="S10356" si="10132">SUM(S4499)</f>
        <v>10059.719999999999</v>
      </c>
      <c r="T10356" s="75">
        <f t="shared" ref="T10356:X10356" si="10133">SUM(T4499)</f>
        <v>3440.4799999999996</v>
      </c>
      <c r="U10356" s="75">
        <f t="shared" si="10133"/>
        <v>1234</v>
      </c>
      <c r="V10356" s="75">
        <f t="shared" si="10133"/>
        <v>1103.24</v>
      </c>
      <c r="W10356" s="75">
        <f t="shared" si="10133"/>
        <v>1103.24</v>
      </c>
      <c r="X10356" s="75">
        <f t="shared" si="10133"/>
        <v>13500.199999999999</v>
      </c>
      <c r="Y10356" s="238">
        <f t="shared" si="10099"/>
        <v>100.00148148148146</v>
      </c>
    </row>
    <row r="10357" spans="1:25" s="76" customFormat="1">
      <c r="A10357" s="250" t="s">
        <v>2725</v>
      </c>
      <c r="B10357" s="250"/>
      <c r="C10357" s="250"/>
      <c r="D10357" s="250"/>
      <c r="E10357" s="250"/>
      <c r="F10357" s="250"/>
      <c r="G10357" s="250"/>
      <c r="H10357" s="250"/>
      <c r="I10357" s="75"/>
      <c r="J10357" s="75"/>
      <c r="K10357" s="75"/>
      <c r="L10357" s="75"/>
      <c r="M10357" s="75"/>
      <c r="N10357" s="75"/>
      <c r="O10357" s="75"/>
      <c r="P10357" s="75"/>
      <c r="Q10357" s="75">
        <v>0</v>
      </c>
      <c r="R10357" s="75"/>
      <c r="S10357" s="75"/>
      <c r="T10357" s="75"/>
      <c r="U10357" s="75"/>
      <c r="V10357" s="75"/>
      <c r="W10357" s="75"/>
      <c r="X10357" s="75"/>
      <c r="Y10357" s="238">
        <f t="shared" si="10099"/>
        <v>0</v>
      </c>
    </row>
    <row r="10358" spans="1:25" s="76" customFormat="1">
      <c r="A10358" s="250" t="s">
        <v>2694</v>
      </c>
      <c r="B10358" s="250"/>
      <c r="C10358" s="250"/>
      <c r="D10358" s="250"/>
      <c r="E10358" s="250"/>
      <c r="F10358" s="250"/>
      <c r="G10358" s="250"/>
      <c r="H10358" s="250"/>
      <c r="I10358" s="75"/>
      <c r="J10358" s="75"/>
      <c r="K10358" s="75"/>
      <c r="L10358" s="75"/>
      <c r="M10358" s="75"/>
      <c r="N10358" s="75"/>
      <c r="O10358" s="75"/>
      <c r="P10358" s="75"/>
      <c r="Q10358" s="75">
        <v>0</v>
      </c>
      <c r="R10358" s="75"/>
      <c r="S10358" s="75"/>
      <c r="T10358" s="75"/>
      <c r="U10358" s="75"/>
      <c r="V10358" s="75"/>
      <c r="W10358" s="75"/>
      <c r="X10358" s="75"/>
      <c r="Y10358" s="238">
        <f t="shared" si="10099"/>
        <v>0</v>
      </c>
    </row>
    <row r="10359" spans="1:25" s="76" customFormat="1">
      <c r="A10359" s="250" t="s">
        <v>2726</v>
      </c>
      <c r="B10359" s="250"/>
      <c r="C10359" s="250"/>
      <c r="D10359" s="250"/>
      <c r="E10359" s="250"/>
      <c r="F10359" s="250"/>
      <c r="G10359" s="250"/>
      <c r="H10359" s="250"/>
      <c r="I10359" s="75">
        <f t="shared" ref="I10359:P10359" si="10134">SUM(I6047)</f>
        <v>230000</v>
      </c>
      <c r="J10359" s="75">
        <f t="shared" si="10134"/>
        <v>230000</v>
      </c>
      <c r="K10359" s="75">
        <f t="shared" si="10134"/>
        <v>0</v>
      </c>
      <c r="L10359" s="75">
        <f t="shared" si="10134"/>
        <v>0</v>
      </c>
      <c r="M10359" s="75">
        <f t="shared" si="10134"/>
        <v>0</v>
      </c>
      <c r="N10359" s="75">
        <f t="shared" si="10134"/>
        <v>0</v>
      </c>
      <c r="O10359" s="75">
        <f t="shared" si="10134"/>
        <v>0</v>
      </c>
      <c r="P10359" s="75">
        <f t="shared" si="10134"/>
        <v>0</v>
      </c>
      <c r="Q10359" s="75">
        <f t="shared" ref="Q10359:R10359" si="10135">SUM(Q6047)</f>
        <v>230000</v>
      </c>
      <c r="R10359" s="75">
        <f t="shared" si="10135"/>
        <v>230000</v>
      </c>
      <c r="S10359" s="75">
        <f t="shared" ref="S10359" si="10136">SUM(S6047)</f>
        <v>230000</v>
      </c>
      <c r="T10359" s="75">
        <f t="shared" ref="T10359:X10359" si="10137">SUM(T6047)</f>
        <v>0</v>
      </c>
      <c r="U10359" s="75">
        <f t="shared" si="10137"/>
        <v>0</v>
      </c>
      <c r="V10359" s="75">
        <f t="shared" si="10137"/>
        <v>0</v>
      </c>
      <c r="W10359" s="75">
        <f t="shared" si="10137"/>
        <v>0</v>
      </c>
      <c r="X10359" s="75">
        <f t="shared" si="10137"/>
        <v>230000</v>
      </c>
      <c r="Y10359" s="238">
        <f t="shared" si="10099"/>
        <v>100</v>
      </c>
    </row>
    <row r="10360" spans="1:25" s="76" customFormat="1">
      <c r="A10360" s="250" t="s">
        <v>2727</v>
      </c>
      <c r="B10360" s="250"/>
      <c r="C10360" s="250"/>
      <c r="D10360" s="250"/>
      <c r="E10360" s="250"/>
      <c r="F10360" s="250"/>
      <c r="G10360" s="250"/>
      <c r="H10360" s="250"/>
      <c r="I10360" s="75">
        <f t="shared" ref="I10360:P10360" si="10138">SUM(I6107)</f>
        <v>22075</v>
      </c>
      <c r="J10360" s="75">
        <f t="shared" si="10138"/>
        <v>2075</v>
      </c>
      <c r="K10360" s="75">
        <f t="shared" si="10138"/>
        <v>20000</v>
      </c>
      <c r="L10360" s="75">
        <f t="shared" si="10138"/>
        <v>0</v>
      </c>
      <c r="M10360" s="75">
        <f t="shared" si="10138"/>
        <v>10000</v>
      </c>
      <c r="N10360" s="75">
        <f t="shared" si="10138"/>
        <v>10000</v>
      </c>
      <c r="O10360" s="75">
        <f t="shared" si="10138"/>
        <v>0</v>
      </c>
      <c r="P10360" s="75">
        <f t="shared" si="10138"/>
        <v>0</v>
      </c>
      <c r="Q10360" s="75">
        <f t="shared" ref="Q10360:R10360" si="10139">SUM(Q6107)</f>
        <v>35054</v>
      </c>
      <c r="R10360" s="75">
        <f t="shared" si="10139"/>
        <v>2075</v>
      </c>
      <c r="S10360" s="75">
        <f t="shared" ref="S10360" si="10140">SUM(S6107)</f>
        <v>1300</v>
      </c>
      <c r="T10360" s="75">
        <f t="shared" ref="T10360:X10360" si="10141">SUM(T6107)</f>
        <v>775</v>
      </c>
      <c r="U10360" s="75">
        <f t="shared" si="10141"/>
        <v>275</v>
      </c>
      <c r="V10360" s="75">
        <f t="shared" si="10141"/>
        <v>250</v>
      </c>
      <c r="W10360" s="75">
        <f t="shared" si="10141"/>
        <v>250</v>
      </c>
      <c r="X10360" s="75">
        <f t="shared" si="10141"/>
        <v>2075</v>
      </c>
      <c r="Y10360" s="238">
        <f t="shared" si="10099"/>
        <v>100</v>
      </c>
    </row>
    <row r="10361" spans="1:25" s="76" customFormat="1">
      <c r="A10361" s="250" t="s">
        <v>2728</v>
      </c>
      <c r="B10361" s="250"/>
      <c r="C10361" s="250"/>
      <c r="D10361" s="250"/>
      <c r="E10361" s="250"/>
      <c r="F10361" s="250"/>
      <c r="G10361" s="250"/>
      <c r="H10361" s="250"/>
      <c r="I10361" s="75">
        <f t="shared" ref="I10361:P10361" si="10142">SUM(I6715)</f>
        <v>67115762</v>
      </c>
      <c r="J10361" s="75">
        <f t="shared" si="10142"/>
        <v>55885762</v>
      </c>
      <c r="K10361" s="75">
        <f t="shared" si="10142"/>
        <v>11200000</v>
      </c>
      <c r="L10361" s="75">
        <f t="shared" si="10142"/>
        <v>0</v>
      </c>
      <c r="M10361" s="75">
        <f t="shared" si="10142"/>
        <v>0</v>
      </c>
      <c r="N10361" s="75">
        <f t="shared" si="10142"/>
        <v>11200000</v>
      </c>
      <c r="O10361" s="75">
        <f t="shared" si="10142"/>
        <v>30000</v>
      </c>
      <c r="P10361" s="75">
        <f t="shared" si="10142"/>
        <v>0</v>
      </c>
      <c r="Q10361" s="75">
        <f t="shared" ref="Q10361:R10361" si="10143">SUM(Q6715)</f>
        <v>102117937</v>
      </c>
      <c r="R10361" s="75">
        <f t="shared" si="10143"/>
        <v>90663962</v>
      </c>
      <c r="S10361" s="75">
        <f t="shared" ref="S10361" si="10144">SUM(S6715)</f>
        <v>73726990</v>
      </c>
      <c r="T10361" s="75">
        <f t="shared" ref="T10361:X10361" si="10145">SUM(T6715)</f>
        <v>16916972</v>
      </c>
      <c r="U10361" s="75">
        <f t="shared" si="10145"/>
        <v>7925836</v>
      </c>
      <c r="V10361" s="75">
        <f t="shared" si="10145"/>
        <v>7925836</v>
      </c>
      <c r="W10361" s="75">
        <f t="shared" si="10145"/>
        <v>1065300</v>
      </c>
      <c r="X10361" s="75">
        <f t="shared" si="10145"/>
        <v>90643962</v>
      </c>
      <c r="Y10361" s="238">
        <f t="shared" si="10099"/>
        <v>99.977940518416787</v>
      </c>
    </row>
    <row r="10362" spans="1:25" s="76" customFormat="1">
      <c r="A10362" s="250" t="s">
        <v>2729</v>
      </c>
      <c r="B10362" s="250"/>
      <c r="C10362" s="250"/>
      <c r="D10362" s="250"/>
      <c r="E10362" s="250"/>
      <c r="F10362" s="250"/>
      <c r="G10362" s="250"/>
      <c r="H10362" s="250"/>
      <c r="I10362" s="75"/>
      <c r="J10362" s="75"/>
      <c r="K10362" s="75"/>
      <c r="L10362" s="75"/>
      <c r="M10362" s="75"/>
      <c r="N10362" s="75"/>
      <c r="O10362" s="75"/>
      <c r="P10362" s="75"/>
      <c r="Q10362" s="75">
        <v>0</v>
      </c>
      <c r="R10362" s="75"/>
      <c r="S10362" s="75"/>
      <c r="T10362" s="75"/>
      <c r="U10362" s="75"/>
      <c r="V10362" s="75"/>
      <c r="W10362" s="75"/>
      <c r="X10362" s="75"/>
      <c r="Y10362" s="238">
        <f t="shared" si="10099"/>
        <v>0</v>
      </c>
    </row>
    <row r="10363" spans="1:25" s="76" customFormat="1">
      <c r="A10363" s="250" t="s">
        <v>2730</v>
      </c>
      <c r="B10363" s="250"/>
      <c r="C10363" s="250"/>
      <c r="D10363" s="250"/>
      <c r="E10363" s="250"/>
      <c r="F10363" s="250"/>
      <c r="G10363" s="250"/>
      <c r="H10363" s="250"/>
      <c r="I10363" s="75"/>
      <c r="J10363" s="75"/>
      <c r="K10363" s="75"/>
      <c r="L10363" s="75"/>
      <c r="M10363" s="75"/>
      <c r="N10363" s="75"/>
      <c r="O10363" s="75"/>
      <c r="P10363" s="75"/>
      <c r="Q10363" s="75">
        <v>0</v>
      </c>
      <c r="R10363" s="75"/>
      <c r="S10363" s="75"/>
      <c r="T10363" s="75"/>
      <c r="U10363" s="75"/>
      <c r="V10363" s="75"/>
      <c r="W10363" s="75"/>
      <c r="X10363" s="75"/>
      <c r="Y10363" s="238">
        <f t="shared" si="10099"/>
        <v>0</v>
      </c>
    </row>
    <row r="10364" spans="1:25" s="76" customFormat="1">
      <c r="A10364" s="250" t="s">
        <v>2731</v>
      </c>
      <c r="B10364" s="250"/>
      <c r="C10364" s="250"/>
      <c r="D10364" s="250"/>
      <c r="E10364" s="250"/>
      <c r="F10364" s="250"/>
      <c r="G10364" s="250"/>
      <c r="H10364" s="250"/>
      <c r="I10364" s="75"/>
      <c r="J10364" s="75"/>
      <c r="K10364" s="75"/>
      <c r="L10364" s="75"/>
      <c r="M10364" s="75"/>
      <c r="N10364" s="75"/>
      <c r="O10364" s="75"/>
      <c r="P10364" s="75"/>
      <c r="Q10364" s="75">
        <v>0</v>
      </c>
      <c r="R10364" s="75"/>
      <c r="S10364" s="75"/>
      <c r="T10364" s="75"/>
      <c r="U10364" s="75"/>
      <c r="V10364" s="75"/>
      <c r="W10364" s="75"/>
      <c r="X10364" s="75"/>
      <c r="Y10364" s="238">
        <f t="shared" si="10099"/>
        <v>0</v>
      </c>
    </row>
    <row r="10365" spans="1:25" s="76" customFormat="1">
      <c r="A10365" s="250" t="s">
        <v>2732</v>
      </c>
      <c r="B10365" s="250"/>
      <c r="C10365" s="250"/>
      <c r="D10365" s="250"/>
      <c r="E10365" s="250"/>
      <c r="F10365" s="250"/>
      <c r="G10365" s="250"/>
      <c r="H10365" s="250"/>
      <c r="I10365" s="75"/>
      <c r="J10365" s="75"/>
      <c r="K10365" s="75"/>
      <c r="L10365" s="75"/>
      <c r="M10365" s="75"/>
      <c r="N10365" s="75"/>
      <c r="O10365" s="75"/>
      <c r="P10365" s="75"/>
      <c r="Q10365" s="75">
        <v>0</v>
      </c>
      <c r="R10365" s="75"/>
      <c r="S10365" s="75"/>
      <c r="T10365" s="75"/>
      <c r="U10365" s="75"/>
      <c r="V10365" s="75"/>
      <c r="W10365" s="75"/>
      <c r="X10365" s="75"/>
      <c r="Y10365" s="238">
        <f t="shared" si="10099"/>
        <v>0</v>
      </c>
    </row>
    <row r="10366" spans="1:25" s="76" customFormat="1">
      <c r="A10366" s="250" t="s">
        <v>2733</v>
      </c>
      <c r="B10366" s="250"/>
      <c r="C10366" s="250"/>
      <c r="D10366" s="250"/>
      <c r="E10366" s="250"/>
      <c r="F10366" s="250"/>
      <c r="G10366" s="250"/>
      <c r="H10366" s="250"/>
      <c r="I10366" s="75"/>
      <c r="J10366" s="75"/>
      <c r="K10366" s="75"/>
      <c r="L10366" s="75"/>
      <c r="M10366" s="75"/>
      <c r="N10366" s="75"/>
      <c r="O10366" s="75"/>
      <c r="P10366" s="75"/>
      <c r="Q10366" s="75">
        <v>0</v>
      </c>
      <c r="R10366" s="75"/>
      <c r="S10366" s="75"/>
      <c r="T10366" s="75"/>
      <c r="U10366" s="75"/>
      <c r="V10366" s="75"/>
      <c r="W10366" s="75"/>
      <c r="X10366" s="75"/>
      <c r="Y10366" s="238">
        <f t="shared" si="10099"/>
        <v>0</v>
      </c>
    </row>
    <row r="10367" spans="1:25" s="76" customFormat="1">
      <c r="A10367" s="250" t="s">
        <v>2734</v>
      </c>
      <c r="B10367" s="250"/>
      <c r="C10367" s="250"/>
      <c r="D10367" s="250"/>
      <c r="E10367" s="250"/>
      <c r="F10367" s="250"/>
      <c r="G10367" s="250"/>
      <c r="H10367" s="250"/>
      <c r="I10367" s="75"/>
      <c r="J10367" s="75"/>
      <c r="K10367" s="75"/>
      <c r="L10367" s="75"/>
      <c r="M10367" s="75"/>
      <c r="N10367" s="75"/>
      <c r="O10367" s="75"/>
      <c r="P10367" s="75"/>
      <c r="Q10367" s="75">
        <v>0</v>
      </c>
      <c r="R10367" s="75"/>
      <c r="S10367" s="75"/>
      <c r="T10367" s="75"/>
      <c r="U10367" s="75"/>
      <c r="V10367" s="75"/>
      <c r="W10367" s="75"/>
      <c r="X10367" s="75"/>
      <c r="Y10367" s="238">
        <f t="shared" si="10099"/>
        <v>0</v>
      </c>
    </row>
    <row r="10368" spans="1:25" s="76" customFormat="1">
      <c r="A10368" s="250" t="s">
        <v>2735</v>
      </c>
      <c r="B10368" s="250"/>
      <c r="C10368" s="250"/>
      <c r="D10368" s="250"/>
      <c r="E10368" s="250"/>
      <c r="F10368" s="250"/>
      <c r="G10368" s="250"/>
      <c r="H10368" s="250"/>
      <c r="I10368" s="75"/>
      <c r="J10368" s="75"/>
      <c r="K10368" s="75"/>
      <c r="L10368" s="75"/>
      <c r="M10368" s="75"/>
      <c r="N10368" s="75"/>
      <c r="O10368" s="75"/>
      <c r="P10368" s="75"/>
      <c r="Q10368" s="75">
        <v>0</v>
      </c>
      <c r="R10368" s="75"/>
      <c r="S10368" s="75"/>
      <c r="T10368" s="75"/>
      <c r="U10368" s="75"/>
      <c r="V10368" s="75"/>
      <c r="W10368" s="75"/>
      <c r="X10368" s="75"/>
      <c r="Y10368" s="238">
        <f t="shared" si="10099"/>
        <v>0</v>
      </c>
    </row>
    <row r="10369" spans="1:25" s="76" customFormat="1">
      <c r="A10369" s="250" t="s">
        <v>2736</v>
      </c>
      <c r="B10369" s="250"/>
      <c r="C10369" s="250"/>
      <c r="D10369" s="250"/>
      <c r="E10369" s="250"/>
      <c r="F10369" s="250"/>
      <c r="G10369" s="250"/>
      <c r="H10369" s="250"/>
      <c r="I10369" s="75"/>
      <c r="J10369" s="75"/>
      <c r="K10369" s="75"/>
      <c r="L10369" s="75"/>
      <c r="M10369" s="75"/>
      <c r="N10369" s="75"/>
      <c r="O10369" s="75"/>
      <c r="P10369" s="75"/>
      <c r="Q10369" s="75">
        <v>0</v>
      </c>
      <c r="R10369" s="75"/>
      <c r="S10369" s="75"/>
      <c r="T10369" s="75"/>
      <c r="U10369" s="75"/>
      <c r="V10369" s="75"/>
      <c r="W10369" s="75"/>
      <c r="X10369" s="75"/>
      <c r="Y10369" s="238">
        <f t="shared" si="10099"/>
        <v>0</v>
      </c>
    </row>
    <row r="10370" spans="1:25" s="76" customFormat="1">
      <c r="A10370" s="250" t="s">
        <v>2792</v>
      </c>
      <c r="B10370" s="250"/>
      <c r="C10370" s="250"/>
      <c r="D10370" s="250"/>
      <c r="E10370" s="250"/>
      <c r="F10370" s="250"/>
      <c r="G10370" s="250"/>
      <c r="H10370" s="250"/>
      <c r="I10370" s="75">
        <f t="shared" ref="I10370:X10370" si="10146">SUM(I7560)</f>
        <v>20000</v>
      </c>
      <c r="J10370" s="75">
        <f t="shared" si="10146"/>
        <v>0</v>
      </c>
      <c r="K10370" s="75">
        <f t="shared" si="10146"/>
        <v>0</v>
      </c>
      <c r="L10370" s="75">
        <f t="shared" si="10146"/>
        <v>0</v>
      </c>
      <c r="M10370" s="75">
        <f t="shared" si="10146"/>
        <v>0</v>
      </c>
      <c r="N10370" s="75">
        <f t="shared" si="10146"/>
        <v>0</v>
      </c>
      <c r="O10370" s="75">
        <f t="shared" si="10146"/>
        <v>20000</v>
      </c>
      <c r="P10370" s="75">
        <f t="shared" si="10146"/>
        <v>0</v>
      </c>
      <c r="Q10370" s="75">
        <f t="shared" si="10146"/>
        <v>20000</v>
      </c>
      <c r="R10370" s="75">
        <f t="shared" si="10146"/>
        <v>0</v>
      </c>
      <c r="S10370" s="75">
        <f t="shared" si="10146"/>
        <v>0</v>
      </c>
      <c r="T10370" s="75">
        <f t="shared" si="10146"/>
        <v>0</v>
      </c>
      <c r="U10370" s="75">
        <f t="shared" si="10146"/>
        <v>0</v>
      </c>
      <c r="V10370" s="75">
        <f t="shared" si="10146"/>
        <v>0</v>
      </c>
      <c r="W10370" s="75">
        <f t="shared" si="10146"/>
        <v>0</v>
      </c>
      <c r="X10370" s="75">
        <f t="shared" si="10146"/>
        <v>0</v>
      </c>
      <c r="Y10370" s="238">
        <f t="shared" si="10099"/>
        <v>0</v>
      </c>
    </row>
    <row r="10371" spans="1:25" s="76" customFormat="1">
      <c r="A10371" s="250" t="s">
        <v>2737</v>
      </c>
      <c r="B10371" s="250"/>
      <c r="C10371" s="250"/>
      <c r="D10371" s="250"/>
      <c r="E10371" s="250"/>
      <c r="F10371" s="250"/>
      <c r="G10371" s="250"/>
      <c r="H10371" s="250"/>
      <c r="I10371" s="75"/>
      <c r="J10371" s="75"/>
      <c r="K10371" s="75"/>
      <c r="L10371" s="75"/>
      <c r="M10371" s="75"/>
      <c r="N10371" s="75"/>
      <c r="O10371" s="75"/>
      <c r="P10371" s="75"/>
      <c r="Q10371" s="75">
        <v>0</v>
      </c>
      <c r="R10371" s="75"/>
      <c r="S10371" s="75"/>
      <c r="T10371" s="75"/>
      <c r="U10371" s="75"/>
      <c r="V10371" s="75"/>
      <c r="W10371" s="75"/>
      <c r="X10371" s="75"/>
      <c r="Y10371" s="238">
        <f t="shared" si="10099"/>
        <v>0</v>
      </c>
    </row>
    <row r="10372" spans="1:25" s="76" customFormat="1">
      <c r="A10372" s="250" t="s">
        <v>2784</v>
      </c>
      <c r="B10372" s="250"/>
      <c r="C10372" s="250"/>
      <c r="D10372" s="250"/>
      <c r="E10372" s="250"/>
      <c r="F10372" s="250"/>
      <c r="G10372" s="250"/>
      <c r="H10372" s="250"/>
      <c r="I10372" s="75">
        <f t="shared" ref="I10372:P10372" si="10147">SUM(I7720)</f>
        <v>187000</v>
      </c>
      <c r="J10372" s="75">
        <f t="shared" si="10147"/>
        <v>187000</v>
      </c>
      <c r="K10372" s="75">
        <f t="shared" si="10147"/>
        <v>0</v>
      </c>
      <c r="L10372" s="75">
        <f t="shared" si="10147"/>
        <v>0</v>
      </c>
      <c r="M10372" s="75">
        <f t="shared" si="10147"/>
        <v>0</v>
      </c>
      <c r="N10372" s="75">
        <f t="shared" si="10147"/>
        <v>0</v>
      </c>
      <c r="O10372" s="75">
        <f t="shared" si="10147"/>
        <v>0</v>
      </c>
      <c r="P10372" s="75">
        <f t="shared" si="10147"/>
        <v>0</v>
      </c>
      <c r="Q10372" s="75">
        <f t="shared" ref="Q10372:R10372" si="10148">SUM(Q7720)</f>
        <v>393870</v>
      </c>
      <c r="R10372" s="75">
        <f t="shared" si="10148"/>
        <v>393870</v>
      </c>
      <c r="S10372" s="75">
        <f t="shared" ref="S10372" si="10149">SUM(S7720)</f>
        <v>333000</v>
      </c>
      <c r="T10372" s="75">
        <f t="shared" ref="T10372:X10372" si="10150">SUM(T7720)</f>
        <v>60870</v>
      </c>
      <c r="U10372" s="75">
        <f t="shared" si="10150"/>
        <v>10000</v>
      </c>
      <c r="V10372" s="75">
        <f t="shared" si="10150"/>
        <v>48700</v>
      </c>
      <c r="W10372" s="75">
        <f t="shared" si="10150"/>
        <v>2170</v>
      </c>
      <c r="X10372" s="75">
        <f t="shared" si="10150"/>
        <v>393870</v>
      </c>
      <c r="Y10372" s="238">
        <f t="shared" si="10099"/>
        <v>100</v>
      </c>
    </row>
    <row r="10373" spans="1:25" s="76" customFormat="1">
      <c r="A10373" s="250" t="s">
        <v>2785</v>
      </c>
      <c r="B10373" s="250"/>
      <c r="C10373" s="250"/>
      <c r="D10373" s="250"/>
      <c r="E10373" s="250"/>
      <c r="F10373" s="250"/>
      <c r="G10373" s="250"/>
      <c r="H10373" s="250"/>
      <c r="I10373" s="75">
        <f t="shared" ref="I10373:P10373" si="10151">SUM(I7782)</f>
        <v>631607</v>
      </c>
      <c r="J10373" s="75">
        <f t="shared" si="10151"/>
        <v>0</v>
      </c>
      <c r="K10373" s="75">
        <f t="shared" si="10151"/>
        <v>631607</v>
      </c>
      <c r="L10373" s="75">
        <f t="shared" si="10151"/>
        <v>26800</v>
      </c>
      <c r="M10373" s="75">
        <f t="shared" si="10151"/>
        <v>128600</v>
      </c>
      <c r="N10373" s="75">
        <f t="shared" si="10151"/>
        <v>476207</v>
      </c>
      <c r="O10373" s="75">
        <f t="shared" si="10151"/>
        <v>0</v>
      </c>
      <c r="P10373" s="75">
        <f t="shared" si="10151"/>
        <v>0</v>
      </c>
      <c r="Q10373" s="75">
        <f t="shared" ref="Q10373:R10373" si="10152">SUM(Q7782)</f>
        <v>757132</v>
      </c>
      <c r="R10373" s="75">
        <f t="shared" si="10152"/>
        <v>0</v>
      </c>
      <c r="S10373" s="75">
        <f t="shared" ref="S10373" si="10153">SUM(S7782)</f>
        <v>0</v>
      </c>
      <c r="T10373" s="75">
        <f t="shared" ref="T10373:X10373" si="10154">SUM(T7782)</f>
        <v>0</v>
      </c>
      <c r="U10373" s="75">
        <f t="shared" si="10154"/>
        <v>0</v>
      </c>
      <c r="V10373" s="75">
        <f t="shared" si="10154"/>
        <v>0</v>
      </c>
      <c r="W10373" s="75">
        <f t="shared" si="10154"/>
        <v>0</v>
      </c>
      <c r="X10373" s="75">
        <f t="shared" si="10154"/>
        <v>0</v>
      </c>
      <c r="Y10373" s="238">
        <f t="shared" si="10099"/>
        <v>0</v>
      </c>
    </row>
    <row r="10374" spans="1:25" s="68" customFormat="1">
      <c r="A10374" s="251" t="s">
        <v>69</v>
      </c>
      <c r="B10374" s="251"/>
      <c r="C10374" s="251"/>
      <c r="D10374" s="251"/>
      <c r="E10374" s="251"/>
      <c r="F10374" s="251"/>
      <c r="G10374" s="251"/>
      <c r="H10374" s="251"/>
      <c r="I10374" s="77">
        <f t="shared" ref="I10374:P10374" si="10155">SUM(I10328:I10373)</f>
        <v>97471944</v>
      </c>
      <c r="J10374" s="77">
        <f t="shared" si="10155"/>
        <v>85336337</v>
      </c>
      <c r="K10374" s="77">
        <f t="shared" si="10155"/>
        <v>11880607</v>
      </c>
      <c r="L10374" s="77">
        <f t="shared" si="10155"/>
        <v>35800</v>
      </c>
      <c r="M10374" s="77">
        <f t="shared" si="10155"/>
        <v>138600</v>
      </c>
      <c r="N10374" s="77">
        <f t="shared" si="10155"/>
        <v>11706207</v>
      </c>
      <c r="O10374" s="77">
        <f t="shared" si="10155"/>
        <v>55000</v>
      </c>
      <c r="P10374" s="77">
        <f t="shared" si="10155"/>
        <v>200000</v>
      </c>
      <c r="Q10374" s="77">
        <f t="shared" ref="Q10374:R10374" si="10156">SUM(Q10328:Q10373)</f>
        <v>135305529</v>
      </c>
      <c r="R10374" s="77">
        <f t="shared" si="10156"/>
        <v>120362577</v>
      </c>
      <c r="S10374" s="77">
        <f t="shared" ref="S10374" si="10157">SUM(S10328:S10373)</f>
        <v>99065249.719999999</v>
      </c>
      <c r="T10374" s="77">
        <f t="shared" ref="T10374:X10374" si="10158">SUM(T10328:T10373)</f>
        <v>21277327.48</v>
      </c>
      <c r="U10374" s="77">
        <f t="shared" si="10158"/>
        <v>9367745</v>
      </c>
      <c r="V10374" s="77">
        <f t="shared" si="10158"/>
        <v>9292389.2400000002</v>
      </c>
      <c r="W10374" s="77">
        <f t="shared" si="10158"/>
        <v>2617193.2400000002</v>
      </c>
      <c r="X10374" s="77">
        <f t="shared" si="10158"/>
        <v>120342577.2</v>
      </c>
      <c r="Y10374" s="239">
        <f t="shared" si="10099"/>
        <v>99.98338370571777</v>
      </c>
    </row>
    <row r="10375" spans="1:25" s="68" customFormat="1" ht="15" thickBot="1">
      <c r="A10375" s="270" t="s">
        <v>2755</v>
      </c>
      <c r="B10375" s="270"/>
      <c r="C10375" s="270"/>
      <c r="D10375" s="270"/>
      <c r="E10375" s="270"/>
      <c r="F10375" s="270"/>
      <c r="G10375" s="270"/>
      <c r="H10375" s="270"/>
      <c r="I10375" s="69"/>
      <c r="J10375" s="69"/>
      <c r="K10375" s="69"/>
      <c r="L10375" s="69"/>
      <c r="M10375" s="69"/>
      <c r="N10375" s="69"/>
      <c r="O10375" s="69"/>
      <c r="P10375" s="69"/>
      <c r="Q10375" s="69">
        <v>0</v>
      </c>
      <c r="R10375" s="69"/>
      <c r="S10375" s="69"/>
      <c r="T10375" s="69"/>
      <c r="U10375" s="69"/>
      <c r="V10375" s="69"/>
      <c r="W10375" s="69"/>
      <c r="X10375" s="69"/>
      <c r="Y10375" s="237">
        <v>0</v>
      </c>
    </row>
    <row r="10376" spans="1:25" s="68" customFormat="1" ht="41.4" thickBot="1">
      <c r="A10376" s="271" t="s">
        <v>1</v>
      </c>
      <c r="B10376" s="271"/>
      <c r="C10376" s="271"/>
      <c r="D10376" s="271"/>
      <c r="E10376" s="271"/>
      <c r="F10376" s="271"/>
      <c r="G10376" s="271"/>
      <c r="H10376" s="271"/>
      <c r="I10376" s="1" t="s">
        <v>3093</v>
      </c>
      <c r="J10376" s="1" t="s">
        <v>3130</v>
      </c>
      <c r="K10376" s="1" t="s">
        <v>3</v>
      </c>
      <c r="L10376" s="1" t="s">
        <v>4</v>
      </c>
      <c r="M10376" s="1" t="s">
        <v>5</v>
      </c>
      <c r="N10376" s="1" t="s">
        <v>6</v>
      </c>
      <c r="O10376" s="1" t="s">
        <v>7</v>
      </c>
      <c r="P10376" s="1" t="s">
        <v>8</v>
      </c>
      <c r="Q10376" s="1" t="s">
        <v>3344</v>
      </c>
      <c r="R10376" s="1" t="s">
        <v>3427</v>
      </c>
      <c r="S10376" s="1" t="s">
        <v>3447</v>
      </c>
      <c r="T10376" s="1" t="s">
        <v>3448</v>
      </c>
      <c r="U10376" s="1" t="s">
        <v>3452</v>
      </c>
      <c r="V10376" s="1" t="s">
        <v>3449</v>
      </c>
      <c r="W10376" s="1" t="s">
        <v>3450</v>
      </c>
      <c r="X10376" s="1" t="s">
        <v>3451</v>
      </c>
      <c r="Y10376" s="216" t="s">
        <v>3385</v>
      </c>
    </row>
    <row r="10377" spans="1:25" s="74" customFormat="1">
      <c r="A10377" s="70"/>
      <c r="B10377" s="70"/>
      <c r="C10377" s="70"/>
      <c r="D10377" s="71"/>
      <c r="E10377" s="71"/>
      <c r="F10377" s="72"/>
      <c r="G10377" s="165"/>
      <c r="H10377" s="73" t="s">
        <v>0</v>
      </c>
      <c r="I10377" s="45">
        <v>1</v>
      </c>
      <c r="J10377" s="45">
        <v>3</v>
      </c>
      <c r="K10377" s="45" t="s">
        <v>9</v>
      </c>
      <c r="L10377" s="45">
        <v>5</v>
      </c>
      <c r="M10377" s="45">
        <v>6</v>
      </c>
      <c r="N10377" s="45">
        <v>7</v>
      </c>
      <c r="O10377" s="45">
        <v>8</v>
      </c>
      <c r="P10377" s="45">
        <v>9</v>
      </c>
      <c r="Q10377" s="45">
        <v>1</v>
      </c>
      <c r="R10377" s="45">
        <v>2</v>
      </c>
      <c r="S10377" s="45">
        <v>3</v>
      </c>
      <c r="T10377" s="45" t="s">
        <v>3453</v>
      </c>
      <c r="U10377" s="45">
        <v>5</v>
      </c>
      <c r="V10377" s="45">
        <v>6</v>
      </c>
      <c r="W10377" s="45">
        <v>7</v>
      </c>
      <c r="X10377" s="45" t="s">
        <v>3454</v>
      </c>
      <c r="Y10377" s="276">
        <v>9</v>
      </c>
    </row>
    <row r="10378" spans="1:25" s="76" customFormat="1">
      <c r="A10378" s="272" t="s">
        <v>2699</v>
      </c>
      <c r="B10378" s="272"/>
      <c r="C10378" s="272"/>
      <c r="D10378" s="272"/>
      <c r="E10378" s="272"/>
      <c r="F10378" s="272"/>
      <c r="G10378" s="272"/>
      <c r="H10378" s="272"/>
      <c r="I10378" s="75">
        <f t="shared" ref="I10378:X10378" si="10159">SUM(I32)</f>
        <v>755000</v>
      </c>
      <c r="J10378" s="75">
        <f t="shared" si="10159"/>
        <v>755000</v>
      </c>
      <c r="K10378" s="75">
        <f t="shared" si="10159"/>
        <v>0</v>
      </c>
      <c r="L10378" s="75">
        <f t="shared" si="10159"/>
        <v>0</v>
      </c>
      <c r="M10378" s="75">
        <f t="shared" si="10159"/>
        <v>0</v>
      </c>
      <c r="N10378" s="75">
        <f t="shared" si="10159"/>
        <v>0</v>
      </c>
      <c r="O10378" s="75">
        <f t="shared" si="10159"/>
        <v>0</v>
      </c>
      <c r="P10378" s="75">
        <f t="shared" si="10159"/>
        <v>0</v>
      </c>
      <c r="Q10378" s="75">
        <f t="shared" si="10159"/>
        <v>755000</v>
      </c>
      <c r="R10378" s="75">
        <f t="shared" si="10159"/>
        <v>755000</v>
      </c>
      <c r="S10378" s="75">
        <f t="shared" si="10159"/>
        <v>568000</v>
      </c>
      <c r="T10378" s="75">
        <f t="shared" si="10159"/>
        <v>187000</v>
      </c>
      <c r="U10378" s="75">
        <f t="shared" si="10159"/>
        <v>62500</v>
      </c>
      <c r="V10378" s="75">
        <f t="shared" si="10159"/>
        <v>62500</v>
      </c>
      <c r="W10378" s="75">
        <f t="shared" si="10159"/>
        <v>62000</v>
      </c>
      <c r="X10378" s="75">
        <f t="shared" si="10159"/>
        <v>755000</v>
      </c>
      <c r="Y10378" s="238">
        <f t="shared" ref="Y10378:Y10424" si="10160">IF(R10378=0,0,(X10378/R10378)*100)</f>
        <v>100</v>
      </c>
    </row>
    <row r="10379" spans="1:25" s="76" customFormat="1">
      <c r="A10379" s="250" t="s">
        <v>2700</v>
      </c>
      <c r="B10379" s="250"/>
      <c r="C10379" s="250"/>
      <c r="D10379" s="250"/>
      <c r="E10379" s="250"/>
      <c r="F10379" s="250"/>
      <c r="G10379" s="250"/>
      <c r="H10379" s="250"/>
      <c r="I10379" s="75"/>
      <c r="J10379" s="75"/>
      <c r="K10379" s="75"/>
      <c r="L10379" s="75"/>
      <c r="M10379" s="75"/>
      <c r="N10379" s="75"/>
      <c r="O10379" s="75"/>
      <c r="P10379" s="75"/>
      <c r="Q10379" s="75">
        <v>0</v>
      </c>
      <c r="R10379" s="75"/>
      <c r="S10379" s="75"/>
      <c r="T10379" s="75"/>
      <c r="U10379" s="75"/>
      <c r="V10379" s="75"/>
      <c r="W10379" s="75"/>
      <c r="X10379" s="75"/>
      <c r="Y10379" s="238">
        <f t="shared" si="10160"/>
        <v>0</v>
      </c>
    </row>
    <row r="10380" spans="1:25" s="76" customFormat="1">
      <c r="A10380" s="250" t="s">
        <v>2701</v>
      </c>
      <c r="B10380" s="250"/>
      <c r="C10380" s="250"/>
      <c r="D10380" s="250"/>
      <c r="E10380" s="250"/>
      <c r="F10380" s="250"/>
      <c r="G10380" s="250"/>
      <c r="H10380" s="250"/>
      <c r="I10380" s="75">
        <f t="shared" ref="I10380:P10380" si="10161">SUM(I111)</f>
        <v>86300</v>
      </c>
      <c r="J10380" s="75">
        <f t="shared" si="10161"/>
        <v>86300</v>
      </c>
      <c r="K10380" s="75">
        <f t="shared" si="10161"/>
        <v>0</v>
      </c>
      <c r="L10380" s="75">
        <f t="shared" si="10161"/>
        <v>0</v>
      </c>
      <c r="M10380" s="75">
        <f t="shared" si="10161"/>
        <v>0</v>
      </c>
      <c r="N10380" s="75">
        <f t="shared" si="10161"/>
        <v>0</v>
      </c>
      <c r="O10380" s="75">
        <f t="shared" si="10161"/>
        <v>0</v>
      </c>
      <c r="P10380" s="75">
        <f t="shared" si="10161"/>
        <v>0</v>
      </c>
      <c r="Q10380" s="75">
        <f t="shared" ref="Q10380:R10380" si="10162">SUM(Q111)</f>
        <v>476300</v>
      </c>
      <c r="R10380" s="75">
        <f t="shared" si="10162"/>
        <v>476300</v>
      </c>
      <c r="S10380" s="75">
        <f t="shared" ref="S10380" si="10163">SUM(S111)</f>
        <v>476300</v>
      </c>
      <c r="T10380" s="75">
        <f t="shared" ref="T10380:X10380" si="10164">SUM(T111)</f>
        <v>0</v>
      </c>
      <c r="U10380" s="75">
        <f t="shared" si="10164"/>
        <v>0</v>
      </c>
      <c r="V10380" s="75">
        <f t="shared" si="10164"/>
        <v>0</v>
      </c>
      <c r="W10380" s="75">
        <f t="shared" si="10164"/>
        <v>0</v>
      </c>
      <c r="X10380" s="75">
        <f t="shared" si="10164"/>
        <v>476300</v>
      </c>
      <c r="Y10380" s="238">
        <f t="shared" si="10160"/>
        <v>100</v>
      </c>
    </row>
    <row r="10381" spans="1:25" s="76" customFormat="1">
      <c r="A10381" s="250" t="s">
        <v>2702</v>
      </c>
      <c r="B10381" s="250"/>
      <c r="C10381" s="250"/>
      <c r="D10381" s="250"/>
      <c r="E10381" s="250"/>
      <c r="F10381" s="250"/>
      <c r="G10381" s="250"/>
      <c r="H10381" s="250"/>
      <c r="I10381" s="75">
        <f t="shared" ref="I10381:P10381" si="10165">SUM(I153)</f>
        <v>106000</v>
      </c>
      <c r="J10381" s="75">
        <f t="shared" si="10165"/>
        <v>106000</v>
      </c>
      <c r="K10381" s="75">
        <f t="shared" si="10165"/>
        <v>0</v>
      </c>
      <c r="L10381" s="75">
        <f t="shared" si="10165"/>
        <v>0</v>
      </c>
      <c r="M10381" s="75">
        <f t="shared" si="10165"/>
        <v>0</v>
      </c>
      <c r="N10381" s="75">
        <f t="shared" si="10165"/>
        <v>0</v>
      </c>
      <c r="O10381" s="75">
        <f t="shared" si="10165"/>
        <v>0</v>
      </c>
      <c r="P10381" s="75">
        <f t="shared" si="10165"/>
        <v>0</v>
      </c>
      <c r="Q10381" s="75">
        <f t="shared" ref="Q10381:R10381" si="10166">SUM(Q153)</f>
        <v>488288</v>
      </c>
      <c r="R10381" s="75">
        <f t="shared" si="10166"/>
        <v>488288</v>
      </c>
      <c r="S10381" s="75">
        <f t="shared" ref="S10381" si="10167">SUM(S153)</f>
        <v>475288</v>
      </c>
      <c r="T10381" s="75">
        <f t="shared" ref="T10381:X10381" si="10168">SUM(T153)</f>
        <v>13000</v>
      </c>
      <c r="U10381" s="75">
        <f t="shared" si="10168"/>
        <v>13000</v>
      </c>
      <c r="V10381" s="75">
        <f t="shared" si="10168"/>
        <v>0</v>
      </c>
      <c r="W10381" s="75">
        <f t="shared" si="10168"/>
        <v>0</v>
      </c>
      <c r="X10381" s="75">
        <f t="shared" si="10168"/>
        <v>488288</v>
      </c>
      <c r="Y10381" s="238">
        <f t="shared" si="10160"/>
        <v>100</v>
      </c>
    </row>
    <row r="10382" spans="1:25" s="76" customFormat="1">
      <c r="A10382" s="250" t="s">
        <v>2703</v>
      </c>
      <c r="B10382" s="250"/>
      <c r="C10382" s="250"/>
      <c r="D10382" s="250"/>
      <c r="E10382" s="250"/>
      <c r="F10382" s="250"/>
      <c r="G10382" s="250"/>
      <c r="H10382" s="250"/>
      <c r="I10382" s="75"/>
      <c r="J10382" s="75"/>
      <c r="K10382" s="75"/>
      <c r="L10382" s="75"/>
      <c r="M10382" s="75"/>
      <c r="N10382" s="75"/>
      <c r="O10382" s="75"/>
      <c r="P10382" s="75"/>
      <c r="Q10382" s="75">
        <v>0</v>
      </c>
      <c r="R10382" s="75"/>
      <c r="S10382" s="75"/>
      <c r="T10382" s="75"/>
      <c r="U10382" s="75"/>
      <c r="V10382" s="75"/>
      <c r="W10382" s="75"/>
      <c r="X10382" s="75"/>
      <c r="Y10382" s="238">
        <f t="shared" si="10160"/>
        <v>0</v>
      </c>
    </row>
    <row r="10383" spans="1:25" s="76" customFormat="1">
      <c r="A10383" s="250" t="s">
        <v>2704</v>
      </c>
      <c r="B10383" s="250"/>
      <c r="C10383" s="250"/>
      <c r="D10383" s="250"/>
      <c r="E10383" s="250"/>
      <c r="F10383" s="250"/>
      <c r="G10383" s="250"/>
      <c r="H10383" s="250"/>
      <c r="I10383" s="75">
        <f t="shared" ref="I10383:X10383" si="10169">SUM(I231)</f>
        <v>450000</v>
      </c>
      <c r="J10383" s="75">
        <f t="shared" si="10169"/>
        <v>450000</v>
      </c>
      <c r="K10383" s="75">
        <f t="shared" si="10169"/>
        <v>0</v>
      </c>
      <c r="L10383" s="75">
        <f t="shared" si="10169"/>
        <v>0</v>
      </c>
      <c r="M10383" s="75">
        <f t="shared" si="10169"/>
        <v>0</v>
      </c>
      <c r="N10383" s="75">
        <f t="shared" si="10169"/>
        <v>0</v>
      </c>
      <c r="O10383" s="75">
        <f t="shared" si="10169"/>
        <v>0</v>
      </c>
      <c r="P10383" s="75">
        <f t="shared" si="10169"/>
        <v>0</v>
      </c>
      <c r="Q10383" s="75">
        <f t="shared" si="10169"/>
        <v>450000</v>
      </c>
      <c r="R10383" s="75">
        <f t="shared" si="10169"/>
        <v>450000</v>
      </c>
      <c r="S10383" s="75">
        <f t="shared" si="10169"/>
        <v>450000</v>
      </c>
      <c r="T10383" s="75">
        <f t="shared" si="10169"/>
        <v>0</v>
      </c>
      <c r="U10383" s="75">
        <f t="shared" si="10169"/>
        <v>0</v>
      </c>
      <c r="V10383" s="75">
        <f t="shared" si="10169"/>
        <v>0</v>
      </c>
      <c r="W10383" s="75">
        <f t="shared" si="10169"/>
        <v>0</v>
      </c>
      <c r="X10383" s="75">
        <f t="shared" si="10169"/>
        <v>450000</v>
      </c>
      <c r="Y10383" s="238">
        <f t="shared" si="10160"/>
        <v>100</v>
      </c>
    </row>
    <row r="10384" spans="1:25" s="76" customFormat="1">
      <c r="A10384" s="250" t="s">
        <v>2705</v>
      </c>
      <c r="B10384" s="250"/>
      <c r="C10384" s="250"/>
      <c r="D10384" s="250"/>
      <c r="E10384" s="250"/>
      <c r="F10384" s="250"/>
      <c r="G10384" s="250"/>
      <c r="H10384" s="250"/>
      <c r="I10384" s="75"/>
      <c r="J10384" s="75"/>
      <c r="K10384" s="75"/>
      <c r="L10384" s="75"/>
      <c r="M10384" s="75"/>
      <c r="N10384" s="75"/>
      <c r="O10384" s="75"/>
      <c r="P10384" s="75"/>
      <c r="Q10384" s="75">
        <v>0</v>
      </c>
      <c r="R10384" s="75"/>
      <c r="S10384" s="75"/>
      <c r="T10384" s="75"/>
      <c r="U10384" s="75"/>
      <c r="V10384" s="75"/>
      <c r="W10384" s="75"/>
      <c r="X10384" s="75"/>
      <c r="Y10384" s="238">
        <f t="shared" si="10160"/>
        <v>0</v>
      </c>
    </row>
    <row r="10385" spans="1:25" s="76" customFormat="1">
      <c r="A10385" s="250" t="s">
        <v>2706</v>
      </c>
      <c r="B10385" s="250"/>
      <c r="C10385" s="250"/>
      <c r="D10385" s="250"/>
      <c r="E10385" s="250"/>
      <c r="F10385" s="250"/>
      <c r="G10385" s="250"/>
      <c r="H10385" s="250"/>
      <c r="I10385" s="75"/>
      <c r="J10385" s="75"/>
      <c r="K10385" s="75"/>
      <c r="L10385" s="75"/>
      <c r="M10385" s="75"/>
      <c r="N10385" s="75"/>
      <c r="O10385" s="75"/>
      <c r="P10385" s="75"/>
      <c r="Q10385" s="75">
        <v>0</v>
      </c>
      <c r="R10385" s="75"/>
      <c r="S10385" s="75"/>
      <c r="T10385" s="75"/>
      <c r="U10385" s="75"/>
      <c r="V10385" s="75"/>
      <c r="W10385" s="75"/>
      <c r="X10385" s="75"/>
      <c r="Y10385" s="238">
        <f t="shared" si="10160"/>
        <v>0</v>
      </c>
    </row>
    <row r="10386" spans="1:25" s="76" customFormat="1">
      <c r="A10386" s="250" t="s">
        <v>2707</v>
      </c>
      <c r="B10386" s="250"/>
      <c r="C10386" s="250"/>
      <c r="D10386" s="250"/>
      <c r="E10386" s="250"/>
      <c r="F10386" s="250"/>
      <c r="G10386" s="250"/>
      <c r="H10386" s="250"/>
      <c r="I10386" s="75">
        <f t="shared" ref="I10386:X10386" si="10170">SUM(I343)</f>
        <v>100000</v>
      </c>
      <c r="J10386" s="75">
        <f t="shared" si="10170"/>
        <v>100000</v>
      </c>
      <c r="K10386" s="75">
        <f t="shared" si="10170"/>
        <v>0</v>
      </c>
      <c r="L10386" s="75">
        <f t="shared" si="10170"/>
        <v>0</v>
      </c>
      <c r="M10386" s="75">
        <f t="shared" si="10170"/>
        <v>0</v>
      </c>
      <c r="N10386" s="75">
        <f t="shared" si="10170"/>
        <v>0</v>
      </c>
      <c r="O10386" s="75">
        <f t="shared" si="10170"/>
        <v>0</v>
      </c>
      <c r="P10386" s="75">
        <f t="shared" si="10170"/>
        <v>0</v>
      </c>
      <c r="Q10386" s="75">
        <f t="shared" si="10170"/>
        <v>0</v>
      </c>
      <c r="R10386" s="75">
        <f t="shared" si="10170"/>
        <v>0</v>
      </c>
      <c r="S10386" s="75">
        <f t="shared" si="10170"/>
        <v>0</v>
      </c>
      <c r="T10386" s="75">
        <f t="shared" si="10170"/>
        <v>0</v>
      </c>
      <c r="U10386" s="75">
        <f t="shared" si="10170"/>
        <v>0</v>
      </c>
      <c r="V10386" s="75">
        <f t="shared" si="10170"/>
        <v>0</v>
      </c>
      <c r="W10386" s="75">
        <f t="shared" si="10170"/>
        <v>0</v>
      </c>
      <c r="X10386" s="75">
        <f t="shared" si="10170"/>
        <v>0</v>
      </c>
      <c r="Y10386" s="238">
        <f t="shared" si="10160"/>
        <v>0</v>
      </c>
    </row>
    <row r="10387" spans="1:25" s="76" customFormat="1">
      <c r="A10387" s="250" t="s">
        <v>2708</v>
      </c>
      <c r="B10387" s="250"/>
      <c r="C10387" s="250"/>
      <c r="D10387" s="250"/>
      <c r="E10387" s="250"/>
      <c r="F10387" s="250"/>
      <c r="G10387" s="250"/>
      <c r="H10387" s="250"/>
      <c r="I10387" s="75"/>
      <c r="J10387" s="75"/>
      <c r="K10387" s="75"/>
      <c r="L10387" s="75"/>
      <c r="M10387" s="75"/>
      <c r="N10387" s="75"/>
      <c r="O10387" s="75"/>
      <c r="P10387" s="75"/>
      <c r="Q10387" s="75">
        <v>0</v>
      </c>
      <c r="R10387" s="75"/>
      <c r="S10387" s="75"/>
      <c r="T10387" s="75"/>
      <c r="U10387" s="75"/>
      <c r="V10387" s="75"/>
      <c r="W10387" s="75"/>
      <c r="X10387" s="75"/>
      <c r="Y10387" s="238">
        <f t="shared" si="10160"/>
        <v>0</v>
      </c>
    </row>
    <row r="10388" spans="1:25" s="76" customFormat="1">
      <c r="A10388" s="250" t="s">
        <v>2709</v>
      </c>
      <c r="B10388" s="250"/>
      <c r="C10388" s="250"/>
      <c r="D10388" s="250"/>
      <c r="E10388" s="250"/>
      <c r="F10388" s="250"/>
      <c r="G10388" s="250"/>
      <c r="H10388" s="250"/>
      <c r="I10388" s="75">
        <f t="shared" ref="I10388:X10388" si="10171">SUM(I433)</f>
        <v>10000</v>
      </c>
      <c r="J10388" s="75">
        <f t="shared" si="10171"/>
        <v>10000</v>
      </c>
      <c r="K10388" s="75">
        <f t="shared" si="10171"/>
        <v>0</v>
      </c>
      <c r="L10388" s="75">
        <f t="shared" si="10171"/>
        <v>0</v>
      </c>
      <c r="M10388" s="75">
        <f t="shared" si="10171"/>
        <v>0</v>
      </c>
      <c r="N10388" s="75">
        <f t="shared" si="10171"/>
        <v>0</v>
      </c>
      <c r="O10388" s="75">
        <f t="shared" si="10171"/>
        <v>0</v>
      </c>
      <c r="P10388" s="75">
        <f t="shared" si="10171"/>
        <v>0</v>
      </c>
      <c r="Q10388" s="75">
        <f t="shared" si="10171"/>
        <v>10000</v>
      </c>
      <c r="R10388" s="75">
        <f t="shared" si="10171"/>
        <v>10000</v>
      </c>
      <c r="S10388" s="75">
        <f t="shared" si="10171"/>
        <v>10000</v>
      </c>
      <c r="T10388" s="75">
        <f t="shared" si="10171"/>
        <v>0</v>
      </c>
      <c r="U10388" s="75">
        <f t="shared" si="10171"/>
        <v>0</v>
      </c>
      <c r="V10388" s="75">
        <f t="shared" si="10171"/>
        <v>0</v>
      </c>
      <c r="W10388" s="75">
        <f t="shared" si="10171"/>
        <v>0</v>
      </c>
      <c r="X10388" s="75">
        <f t="shared" si="10171"/>
        <v>10000</v>
      </c>
      <c r="Y10388" s="238">
        <f t="shared" si="10160"/>
        <v>100</v>
      </c>
    </row>
    <row r="10389" spans="1:25" s="76" customFormat="1">
      <c r="A10389" s="250" t="s">
        <v>2710</v>
      </c>
      <c r="B10389" s="250"/>
      <c r="C10389" s="250"/>
      <c r="D10389" s="250"/>
      <c r="E10389" s="250"/>
      <c r="F10389" s="250"/>
      <c r="G10389" s="250"/>
      <c r="H10389" s="250"/>
      <c r="I10389" s="75"/>
      <c r="J10389" s="75"/>
      <c r="K10389" s="75"/>
      <c r="L10389" s="75"/>
      <c r="M10389" s="75"/>
      <c r="N10389" s="75"/>
      <c r="O10389" s="75"/>
      <c r="P10389" s="75"/>
      <c r="Q10389" s="75">
        <v>0</v>
      </c>
      <c r="R10389" s="75"/>
      <c r="S10389" s="75"/>
      <c r="T10389" s="75"/>
      <c r="U10389" s="75"/>
      <c r="V10389" s="75"/>
      <c r="W10389" s="75"/>
      <c r="X10389" s="75"/>
      <c r="Y10389" s="238">
        <f t="shared" si="10160"/>
        <v>0</v>
      </c>
    </row>
    <row r="10390" spans="1:25" s="76" customFormat="1">
      <c r="A10390" s="250" t="s">
        <v>2711</v>
      </c>
      <c r="B10390" s="250"/>
      <c r="C10390" s="250"/>
      <c r="D10390" s="250"/>
      <c r="E10390" s="250"/>
      <c r="F10390" s="250"/>
      <c r="G10390" s="250"/>
      <c r="H10390" s="250"/>
      <c r="I10390" s="75"/>
      <c r="J10390" s="75"/>
      <c r="K10390" s="75"/>
      <c r="L10390" s="75"/>
      <c r="M10390" s="75"/>
      <c r="N10390" s="75"/>
      <c r="O10390" s="75"/>
      <c r="P10390" s="75"/>
      <c r="Q10390" s="75">
        <v>0</v>
      </c>
      <c r="R10390" s="75"/>
      <c r="S10390" s="75"/>
      <c r="T10390" s="75"/>
      <c r="U10390" s="75"/>
      <c r="V10390" s="75"/>
      <c r="W10390" s="75"/>
      <c r="X10390" s="75"/>
      <c r="Y10390" s="238">
        <f t="shared" si="10160"/>
        <v>0</v>
      </c>
    </row>
    <row r="10391" spans="1:25" s="76" customFormat="1">
      <c r="A10391" s="250" t="s">
        <v>2712</v>
      </c>
      <c r="B10391" s="250"/>
      <c r="C10391" s="250"/>
      <c r="D10391" s="250"/>
      <c r="E10391" s="250"/>
      <c r="F10391" s="250"/>
      <c r="G10391" s="250"/>
      <c r="H10391" s="250"/>
      <c r="I10391" s="75"/>
      <c r="J10391" s="75"/>
      <c r="K10391" s="75"/>
      <c r="L10391" s="75"/>
      <c r="M10391" s="75"/>
      <c r="N10391" s="75"/>
      <c r="O10391" s="75"/>
      <c r="P10391" s="75"/>
      <c r="Q10391" s="75">
        <v>0</v>
      </c>
      <c r="R10391" s="75"/>
      <c r="S10391" s="75"/>
      <c r="T10391" s="75"/>
      <c r="U10391" s="75"/>
      <c r="V10391" s="75"/>
      <c r="W10391" s="75"/>
      <c r="X10391" s="75"/>
      <c r="Y10391" s="238">
        <f t="shared" si="10160"/>
        <v>0</v>
      </c>
    </row>
    <row r="10392" spans="1:25" s="76" customFormat="1">
      <c r="A10392" s="250" t="s">
        <v>2713</v>
      </c>
      <c r="B10392" s="250"/>
      <c r="C10392" s="250"/>
      <c r="D10392" s="250"/>
      <c r="E10392" s="250"/>
      <c r="F10392" s="250"/>
      <c r="G10392" s="250"/>
      <c r="H10392" s="250"/>
      <c r="I10392" s="75"/>
      <c r="J10392" s="75"/>
      <c r="K10392" s="75"/>
      <c r="L10392" s="75"/>
      <c r="M10392" s="75"/>
      <c r="N10392" s="75"/>
      <c r="O10392" s="75"/>
      <c r="P10392" s="75"/>
      <c r="Q10392" s="75">
        <v>0</v>
      </c>
      <c r="R10392" s="75"/>
      <c r="S10392" s="75"/>
      <c r="T10392" s="75"/>
      <c r="U10392" s="75"/>
      <c r="V10392" s="75"/>
      <c r="W10392" s="75"/>
      <c r="X10392" s="75"/>
      <c r="Y10392" s="238">
        <f t="shared" si="10160"/>
        <v>0</v>
      </c>
    </row>
    <row r="10393" spans="1:25" s="76" customFormat="1">
      <c r="A10393" s="250" t="s">
        <v>2714</v>
      </c>
      <c r="B10393" s="250"/>
      <c r="C10393" s="250"/>
      <c r="D10393" s="250"/>
      <c r="E10393" s="250"/>
      <c r="F10393" s="250"/>
      <c r="G10393" s="250"/>
      <c r="H10393" s="250"/>
      <c r="I10393" s="75">
        <f t="shared" ref="I10393:P10393" si="10172">SUM(I689)</f>
        <v>2700000</v>
      </c>
      <c r="J10393" s="75">
        <f t="shared" si="10172"/>
        <v>2700000</v>
      </c>
      <c r="K10393" s="75">
        <f t="shared" si="10172"/>
        <v>0</v>
      </c>
      <c r="L10393" s="75">
        <f t="shared" si="10172"/>
        <v>0</v>
      </c>
      <c r="M10393" s="75">
        <f t="shared" si="10172"/>
        <v>0</v>
      </c>
      <c r="N10393" s="75">
        <f t="shared" si="10172"/>
        <v>0</v>
      </c>
      <c r="O10393" s="75">
        <f t="shared" si="10172"/>
        <v>0</v>
      </c>
      <c r="P10393" s="75">
        <f t="shared" si="10172"/>
        <v>0</v>
      </c>
      <c r="Q10393" s="75">
        <f t="shared" ref="Q10393:R10393" si="10173">SUM(Q689)</f>
        <v>2826500</v>
      </c>
      <c r="R10393" s="75">
        <f t="shared" si="10173"/>
        <v>2826500</v>
      </c>
      <c r="S10393" s="75">
        <f t="shared" ref="S10393" si="10174">SUM(S689)</f>
        <v>2412000</v>
      </c>
      <c r="T10393" s="75">
        <f t="shared" ref="T10393:X10393" si="10175">SUM(T689)</f>
        <v>414500</v>
      </c>
      <c r="U10393" s="75">
        <f t="shared" si="10175"/>
        <v>263500</v>
      </c>
      <c r="V10393" s="75">
        <f t="shared" si="10175"/>
        <v>135000</v>
      </c>
      <c r="W10393" s="75">
        <f t="shared" si="10175"/>
        <v>16000</v>
      </c>
      <c r="X10393" s="75">
        <f t="shared" si="10175"/>
        <v>2826500</v>
      </c>
      <c r="Y10393" s="238">
        <f t="shared" si="10160"/>
        <v>100</v>
      </c>
    </row>
    <row r="10394" spans="1:25" s="76" customFormat="1">
      <c r="A10394" s="250" t="s">
        <v>2689</v>
      </c>
      <c r="B10394" s="250"/>
      <c r="C10394" s="250"/>
      <c r="D10394" s="250"/>
      <c r="E10394" s="250"/>
      <c r="F10394" s="250"/>
      <c r="G10394" s="250"/>
      <c r="H10394" s="250"/>
      <c r="I10394" s="75">
        <f t="shared" ref="I10394:P10394" si="10176">SUM(I770)</f>
        <v>130000</v>
      </c>
      <c r="J10394" s="75">
        <f t="shared" si="10176"/>
        <v>100000</v>
      </c>
      <c r="K10394" s="75">
        <f t="shared" si="10176"/>
        <v>30000</v>
      </c>
      <c r="L10394" s="75">
        <f t="shared" si="10176"/>
        <v>0</v>
      </c>
      <c r="M10394" s="75">
        <f t="shared" si="10176"/>
        <v>0</v>
      </c>
      <c r="N10394" s="75">
        <f t="shared" si="10176"/>
        <v>30000</v>
      </c>
      <c r="O10394" s="75">
        <f t="shared" si="10176"/>
        <v>0</v>
      </c>
      <c r="P10394" s="75">
        <f t="shared" si="10176"/>
        <v>0</v>
      </c>
      <c r="Q10394" s="75">
        <f t="shared" ref="Q10394:R10394" si="10177">SUM(Q770)</f>
        <v>134585</v>
      </c>
      <c r="R10394" s="75">
        <f t="shared" si="10177"/>
        <v>100000</v>
      </c>
      <c r="S10394" s="75">
        <f t="shared" ref="S10394" si="10178">SUM(S770)</f>
        <v>100000</v>
      </c>
      <c r="T10394" s="75">
        <f t="shared" ref="T10394:X10394" si="10179">SUM(T770)</f>
        <v>0</v>
      </c>
      <c r="U10394" s="75">
        <f t="shared" si="10179"/>
        <v>0</v>
      </c>
      <c r="V10394" s="75">
        <f t="shared" si="10179"/>
        <v>0</v>
      </c>
      <c r="W10394" s="75">
        <f t="shared" si="10179"/>
        <v>0</v>
      </c>
      <c r="X10394" s="75">
        <f t="shared" si="10179"/>
        <v>100000</v>
      </c>
      <c r="Y10394" s="238">
        <f t="shared" si="10160"/>
        <v>100</v>
      </c>
    </row>
    <row r="10395" spans="1:25" s="76" customFormat="1">
      <c r="A10395" s="250" t="s">
        <v>2715</v>
      </c>
      <c r="B10395" s="250"/>
      <c r="C10395" s="250"/>
      <c r="D10395" s="250"/>
      <c r="E10395" s="250"/>
      <c r="F10395" s="250"/>
      <c r="G10395" s="250"/>
      <c r="H10395" s="250"/>
      <c r="I10395" s="75"/>
      <c r="J10395" s="75"/>
      <c r="K10395" s="75"/>
      <c r="L10395" s="75"/>
      <c r="M10395" s="75"/>
      <c r="N10395" s="75"/>
      <c r="O10395" s="75"/>
      <c r="P10395" s="75"/>
      <c r="Q10395" s="75">
        <v>0</v>
      </c>
      <c r="R10395" s="75"/>
      <c r="S10395" s="75"/>
      <c r="T10395" s="75"/>
      <c r="U10395" s="75"/>
      <c r="V10395" s="75"/>
      <c r="W10395" s="75"/>
      <c r="X10395" s="75"/>
      <c r="Y10395" s="238">
        <f t="shared" si="10160"/>
        <v>0</v>
      </c>
    </row>
    <row r="10396" spans="1:25" s="76" customFormat="1">
      <c r="A10396" s="250" t="s">
        <v>2716</v>
      </c>
      <c r="B10396" s="250"/>
      <c r="C10396" s="250"/>
      <c r="D10396" s="250"/>
      <c r="E10396" s="250"/>
      <c r="F10396" s="250"/>
      <c r="G10396" s="250"/>
      <c r="H10396" s="250"/>
      <c r="I10396" s="75"/>
      <c r="J10396" s="75"/>
      <c r="K10396" s="75"/>
      <c r="L10396" s="75"/>
      <c r="M10396" s="75"/>
      <c r="N10396" s="75"/>
      <c r="O10396" s="75"/>
      <c r="P10396" s="75"/>
      <c r="Q10396" s="75">
        <v>0</v>
      </c>
      <c r="R10396" s="75"/>
      <c r="S10396" s="75"/>
      <c r="T10396" s="75"/>
      <c r="U10396" s="75"/>
      <c r="V10396" s="75"/>
      <c r="W10396" s="75"/>
      <c r="X10396" s="75"/>
      <c r="Y10396" s="238">
        <f t="shared" si="10160"/>
        <v>0</v>
      </c>
    </row>
    <row r="10397" spans="1:25" s="76" customFormat="1">
      <c r="A10397" s="250" t="s">
        <v>2717</v>
      </c>
      <c r="B10397" s="250"/>
      <c r="C10397" s="250"/>
      <c r="D10397" s="250"/>
      <c r="E10397" s="250"/>
      <c r="F10397" s="250"/>
      <c r="G10397" s="250"/>
      <c r="H10397" s="250"/>
      <c r="I10397" s="75">
        <f t="shared" ref="I10397:X10397" si="10180">SUM(I1004)</f>
        <v>10000</v>
      </c>
      <c r="J10397" s="75">
        <f t="shared" si="10180"/>
        <v>10000</v>
      </c>
      <c r="K10397" s="75">
        <f t="shared" si="10180"/>
        <v>0</v>
      </c>
      <c r="L10397" s="75">
        <f t="shared" si="10180"/>
        <v>0</v>
      </c>
      <c r="M10397" s="75">
        <f t="shared" si="10180"/>
        <v>0</v>
      </c>
      <c r="N10397" s="75">
        <f t="shared" si="10180"/>
        <v>0</v>
      </c>
      <c r="O10397" s="75">
        <f t="shared" si="10180"/>
        <v>0</v>
      </c>
      <c r="P10397" s="75">
        <f t="shared" si="10180"/>
        <v>0</v>
      </c>
      <c r="Q10397" s="75">
        <f t="shared" si="10180"/>
        <v>10000</v>
      </c>
      <c r="R10397" s="75">
        <f t="shared" si="10180"/>
        <v>10000</v>
      </c>
      <c r="S10397" s="75">
        <f t="shared" si="10180"/>
        <v>0</v>
      </c>
      <c r="T10397" s="75">
        <f t="shared" si="10180"/>
        <v>10000</v>
      </c>
      <c r="U10397" s="75">
        <f t="shared" si="10180"/>
        <v>0</v>
      </c>
      <c r="V10397" s="75">
        <f t="shared" si="10180"/>
        <v>0</v>
      </c>
      <c r="W10397" s="75">
        <f t="shared" si="10180"/>
        <v>10000</v>
      </c>
      <c r="X10397" s="75">
        <f t="shared" si="10180"/>
        <v>10000</v>
      </c>
      <c r="Y10397" s="238">
        <f t="shared" si="10160"/>
        <v>100</v>
      </c>
    </row>
    <row r="10398" spans="1:25" s="76" customFormat="1">
      <c r="A10398" s="250" t="s">
        <v>2718</v>
      </c>
      <c r="B10398" s="250"/>
      <c r="C10398" s="250"/>
      <c r="D10398" s="250"/>
      <c r="E10398" s="250"/>
      <c r="F10398" s="250"/>
      <c r="G10398" s="250"/>
      <c r="H10398" s="250"/>
      <c r="I10398" s="75"/>
      <c r="J10398" s="75"/>
      <c r="K10398" s="75"/>
      <c r="L10398" s="75"/>
      <c r="M10398" s="75"/>
      <c r="N10398" s="75"/>
      <c r="O10398" s="75"/>
      <c r="P10398" s="75"/>
      <c r="Q10398" s="75">
        <v>0</v>
      </c>
      <c r="R10398" s="75"/>
      <c r="S10398" s="75"/>
      <c r="T10398" s="75"/>
      <c r="U10398" s="75"/>
      <c r="V10398" s="75"/>
      <c r="W10398" s="75"/>
      <c r="X10398" s="75"/>
      <c r="Y10398" s="238">
        <f t="shared" si="10160"/>
        <v>0</v>
      </c>
    </row>
    <row r="10399" spans="1:25" s="76" customFormat="1">
      <c r="A10399" s="250" t="s">
        <v>2719</v>
      </c>
      <c r="B10399" s="250"/>
      <c r="C10399" s="250"/>
      <c r="D10399" s="250"/>
      <c r="E10399" s="250"/>
      <c r="F10399" s="250"/>
      <c r="G10399" s="250"/>
      <c r="H10399" s="250"/>
      <c r="I10399" s="75">
        <f t="shared" ref="I10399:P10399" si="10181">SUM(I1134)</f>
        <v>2160000</v>
      </c>
      <c r="J10399" s="75">
        <f t="shared" si="10181"/>
        <v>2120000</v>
      </c>
      <c r="K10399" s="75">
        <f t="shared" si="10181"/>
        <v>0</v>
      </c>
      <c r="L10399" s="75">
        <f t="shared" si="10181"/>
        <v>0</v>
      </c>
      <c r="M10399" s="75">
        <f t="shared" si="10181"/>
        <v>0</v>
      </c>
      <c r="N10399" s="75">
        <f t="shared" si="10181"/>
        <v>0</v>
      </c>
      <c r="O10399" s="75">
        <f t="shared" si="10181"/>
        <v>40000</v>
      </c>
      <c r="P10399" s="75">
        <f t="shared" si="10181"/>
        <v>0</v>
      </c>
      <c r="Q10399" s="75">
        <f t="shared" ref="Q10399:R10399" si="10182">SUM(Q1134)</f>
        <v>2469851</v>
      </c>
      <c r="R10399" s="75">
        <f t="shared" si="10182"/>
        <v>2216000</v>
      </c>
      <c r="S10399" s="75">
        <f t="shared" ref="S10399" si="10183">SUM(S1134)</f>
        <v>2216000</v>
      </c>
      <c r="T10399" s="75">
        <f t="shared" ref="T10399:X10399" si="10184">SUM(T1134)</f>
        <v>0</v>
      </c>
      <c r="U10399" s="75">
        <f t="shared" si="10184"/>
        <v>0</v>
      </c>
      <c r="V10399" s="75">
        <f t="shared" si="10184"/>
        <v>0</v>
      </c>
      <c r="W10399" s="75">
        <f t="shared" si="10184"/>
        <v>0</v>
      </c>
      <c r="X10399" s="75">
        <f t="shared" si="10184"/>
        <v>2216000</v>
      </c>
      <c r="Y10399" s="238">
        <f t="shared" si="10160"/>
        <v>100</v>
      </c>
    </row>
    <row r="10400" spans="1:25" s="76" customFormat="1">
      <c r="A10400" s="250" t="s">
        <v>2720</v>
      </c>
      <c r="B10400" s="250"/>
      <c r="C10400" s="250"/>
      <c r="D10400" s="250"/>
      <c r="E10400" s="250"/>
      <c r="F10400" s="250"/>
      <c r="G10400" s="250"/>
      <c r="H10400" s="250"/>
      <c r="I10400" s="75">
        <f t="shared" ref="I10400:P10400" si="10185">SUM(I1234)</f>
        <v>0</v>
      </c>
      <c r="J10400" s="75">
        <f t="shared" si="10185"/>
        <v>0</v>
      </c>
      <c r="K10400" s="75">
        <f t="shared" si="10185"/>
        <v>0</v>
      </c>
      <c r="L10400" s="75">
        <f t="shared" si="10185"/>
        <v>0</v>
      </c>
      <c r="M10400" s="75">
        <f t="shared" si="10185"/>
        <v>0</v>
      </c>
      <c r="N10400" s="75">
        <f t="shared" si="10185"/>
        <v>0</v>
      </c>
      <c r="O10400" s="75">
        <f t="shared" si="10185"/>
        <v>0</v>
      </c>
      <c r="P10400" s="75">
        <f t="shared" si="10185"/>
        <v>0</v>
      </c>
      <c r="Q10400" s="75">
        <f t="shared" ref="Q10400:R10400" si="10186">SUM(Q1234)</f>
        <v>0</v>
      </c>
      <c r="R10400" s="75">
        <f t="shared" si="10186"/>
        <v>0</v>
      </c>
      <c r="S10400" s="75">
        <f t="shared" ref="S10400" si="10187">SUM(S1234)</f>
        <v>0</v>
      </c>
      <c r="T10400" s="75">
        <f t="shared" ref="T10400:X10400" si="10188">SUM(T1234)</f>
        <v>0</v>
      </c>
      <c r="U10400" s="75">
        <f t="shared" si="10188"/>
        <v>0</v>
      </c>
      <c r="V10400" s="75">
        <f t="shared" si="10188"/>
        <v>0</v>
      </c>
      <c r="W10400" s="75">
        <f t="shared" si="10188"/>
        <v>0</v>
      </c>
      <c r="X10400" s="75">
        <f t="shared" si="10188"/>
        <v>0</v>
      </c>
      <c r="Y10400" s="238">
        <f t="shared" si="10160"/>
        <v>0</v>
      </c>
    </row>
    <row r="10401" spans="1:25" s="76" customFormat="1">
      <c r="A10401" s="250" t="s">
        <v>2692</v>
      </c>
      <c r="B10401" s="250"/>
      <c r="C10401" s="250"/>
      <c r="D10401" s="250"/>
      <c r="E10401" s="250"/>
      <c r="F10401" s="250"/>
      <c r="G10401" s="250"/>
      <c r="H10401" s="250"/>
      <c r="I10401" s="75"/>
      <c r="J10401" s="75"/>
      <c r="K10401" s="75"/>
      <c r="L10401" s="75"/>
      <c r="M10401" s="75"/>
      <c r="N10401" s="75"/>
      <c r="O10401" s="75"/>
      <c r="P10401" s="75"/>
      <c r="Q10401" s="75">
        <v>0</v>
      </c>
      <c r="R10401" s="75"/>
      <c r="S10401" s="75"/>
      <c r="T10401" s="75"/>
      <c r="U10401" s="75"/>
      <c r="V10401" s="75"/>
      <c r="W10401" s="75"/>
      <c r="X10401" s="75"/>
      <c r="Y10401" s="238">
        <f t="shared" si="10160"/>
        <v>0</v>
      </c>
    </row>
    <row r="10402" spans="1:25" s="76" customFormat="1">
      <c r="A10402" s="250" t="s">
        <v>2721</v>
      </c>
      <c r="B10402" s="250"/>
      <c r="C10402" s="250"/>
      <c r="D10402" s="250"/>
      <c r="E10402" s="250"/>
      <c r="F10402" s="250"/>
      <c r="G10402" s="250"/>
      <c r="H10402" s="250"/>
      <c r="I10402" s="75"/>
      <c r="J10402" s="75"/>
      <c r="K10402" s="75"/>
      <c r="L10402" s="75"/>
      <c r="M10402" s="75"/>
      <c r="N10402" s="75"/>
      <c r="O10402" s="75"/>
      <c r="P10402" s="75"/>
      <c r="Q10402" s="75">
        <v>0</v>
      </c>
      <c r="R10402" s="75"/>
      <c r="S10402" s="75"/>
      <c r="T10402" s="75"/>
      <c r="U10402" s="75"/>
      <c r="V10402" s="75"/>
      <c r="W10402" s="75"/>
      <c r="X10402" s="75"/>
      <c r="Y10402" s="238">
        <f t="shared" si="10160"/>
        <v>0</v>
      </c>
    </row>
    <row r="10403" spans="1:25" s="76" customFormat="1">
      <c r="A10403" s="250" t="s">
        <v>2722</v>
      </c>
      <c r="B10403" s="250"/>
      <c r="C10403" s="250"/>
      <c r="D10403" s="250"/>
      <c r="E10403" s="250"/>
      <c r="F10403" s="250"/>
      <c r="G10403" s="250"/>
      <c r="H10403" s="250"/>
      <c r="I10403" s="75">
        <f t="shared" ref="I10403:P10403" si="10189">SUM(I1408)</f>
        <v>3000000</v>
      </c>
      <c r="J10403" s="75">
        <f t="shared" si="10189"/>
        <v>3000000</v>
      </c>
      <c r="K10403" s="75">
        <f t="shared" si="10189"/>
        <v>0</v>
      </c>
      <c r="L10403" s="75">
        <f t="shared" si="10189"/>
        <v>0</v>
      </c>
      <c r="M10403" s="75">
        <f t="shared" si="10189"/>
        <v>0</v>
      </c>
      <c r="N10403" s="75">
        <f t="shared" si="10189"/>
        <v>0</v>
      </c>
      <c r="O10403" s="75">
        <f t="shared" si="10189"/>
        <v>0</v>
      </c>
      <c r="P10403" s="75">
        <f t="shared" si="10189"/>
        <v>0</v>
      </c>
      <c r="Q10403" s="75">
        <f t="shared" ref="Q10403:R10403" si="10190">SUM(Q1408)</f>
        <v>2475100</v>
      </c>
      <c r="R10403" s="75">
        <f t="shared" si="10190"/>
        <v>2475100</v>
      </c>
      <c r="S10403" s="75">
        <f t="shared" ref="S10403" si="10191">SUM(S1408)</f>
        <v>1870000</v>
      </c>
      <c r="T10403" s="75">
        <f t="shared" ref="T10403:X10403" si="10192">SUM(T1408)</f>
        <v>605000</v>
      </c>
      <c r="U10403" s="75">
        <f t="shared" si="10192"/>
        <v>308000</v>
      </c>
      <c r="V10403" s="75">
        <f t="shared" si="10192"/>
        <v>297000</v>
      </c>
      <c r="W10403" s="75">
        <f t="shared" si="10192"/>
        <v>0</v>
      </c>
      <c r="X10403" s="75">
        <f t="shared" si="10192"/>
        <v>2475000</v>
      </c>
      <c r="Y10403" s="238">
        <f t="shared" si="10160"/>
        <v>99.995959759201654</v>
      </c>
    </row>
    <row r="10404" spans="1:25" s="76" customFormat="1">
      <c r="A10404" s="250" t="s">
        <v>2788</v>
      </c>
      <c r="B10404" s="250"/>
      <c r="C10404" s="250"/>
      <c r="D10404" s="250"/>
      <c r="E10404" s="250"/>
      <c r="F10404" s="250"/>
      <c r="G10404" s="250"/>
      <c r="H10404" s="250"/>
      <c r="I10404" s="75">
        <f t="shared" ref="I10404:P10404" si="10193">SUM(I1503)</f>
        <v>17613781</v>
      </c>
      <c r="J10404" s="75">
        <f t="shared" si="10193"/>
        <v>17613781</v>
      </c>
      <c r="K10404" s="75">
        <f t="shared" si="10193"/>
        <v>0</v>
      </c>
      <c r="L10404" s="75">
        <f t="shared" si="10193"/>
        <v>0</v>
      </c>
      <c r="M10404" s="75">
        <f t="shared" si="10193"/>
        <v>0</v>
      </c>
      <c r="N10404" s="75">
        <f t="shared" si="10193"/>
        <v>0</v>
      </c>
      <c r="O10404" s="75">
        <f t="shared" si="10193"/>
        <v>0</v>
      </c>
      <c r="P10404" s="75">
        <f t="shared" si="10193"/>
        <v>0</v>
      </c>
      <c r="Q10404" s="75">
        <f t="shared" ref="Q10404:R10404" si="10194">SUM(Q1503)</f>
        <v>16851070</v>
      </c>
      <c r="R10404" s="75">
        <f t="shared" si="10194"/>
        <v>15765030</v>
      </c>
      <c r="S10404" s="75">
        <f t="shared" ref="S10404" si="10195">SUM(S1503)</f>
        <v>11844406</v>
      </c>
      <c r="T10404" s="75">
        <f t="shared" ref="T10404:X10404" si="10196">SUM(T1503)</f>
        <v>3920624</v>
      </c>
      <c r="U10404" s="75">
        <f t="shared" si="10196"/>
        <v>1295125</v>
      </c>
      <c r="V10404" s="75">
        <f t="shared" si="10196"/>
        <v>1419500</v>
      </c>
      <c r="W10404" s="75">
        <f t="shared" si="10196"/>
        <v>1205999</v>
      </c>
      <c r="X10404" s="75">
        <f t="shared" si="10196"/>
        <v>15765030</v>
      </c>
      <c r="Y10404" s="238">
        <f t="shared" si="10160"/>
        <v>100</v>
      </c>
    </row>
    <row r="10405" spans="1:25" s="76" customFormat="1">
      <c r="A10405" s="250" t="s">
        <v>2723</v>
      </c>
      <c r="B10405" s="250"/>
      <c r="C10405" s="250"/>
      <c r="D10405" s="250"/>
      <c r="E10405" s="250"/>
      <c r="F10405" s="250"/>
      <c r="G10405" s="250"/>
      <c r="H10405" s="250"/>
      <c r="I10405" s="75"/>
      <c r="J10405" s="75"/>
      <c r="K10405" s="75"/>
      <c r="L10405" s="75"/>
      <c r="M10405" s="75"/>
      <c r="N10405" s="75"/>
      <c r="O10405" s="75"/>
      <c r="P10405" s="75"/>
      <c r="Q10405" s="75">
        <v>0</v>
      </c>
      <c r="R10405" s="75"/>
      <c r="S10405" s="75"/>
      <c r="T10405" s="75"/>
      <c r="U10405" s="75"/>
      <c r="V10405" s="75"/>
      <c r="W10405" s="75"/>
      <c r="X10405" s="75"/>
      <c r="Y10405" s="238">
        <f t="shared" si="10160"/>
        <v>0</v>
      </c>
    </row>
    <row r="10406" spans="1:25" s="76" customFormat="1">
      <c r="A10406" s="250" t="s">
        <v>2724</v>
      </c>
      <c r="B10406" s="250"/>
      <c r="C10406" s="250"/>
      <c r="D10406" s="250"/>
      <c r="E10406" s="250"/>
      <c r="F10406" s="250"/>
      <c r="G10406" s="250"/>
      <c r="H10406" s="250"/>
      <c r="I10406" s="75"/>
      <c r="J10406" s="75"/>
      <c r="K10406" s="75"/>
      <c r="L10406" s="75"/>
      <c r="M10406" s="75"/>
      <c r="N10406" s="75"/>
      <c r="O10406" s="75"/>
      <c r="P10406" s="75"/>
      <c r="Q10406" s="75">
        <v>0</v>
      </c>
      <c r="R10406" s="75"/>
      <c r="S10406" s="75"/>
      <c r="T10406" s="75"/>
      <c r="U10406" s="75"/>
      <c r="V10406" s="75"/>
      <c r="W10406" s="75"/>
      <c r="X10406" s="75"/>
      <c r="Y10406" s="238">
        <f t="shared" si="10160"/>
        <v>0</v>
      </c>
    </row>
    <row r="10407" spans="1:25" s="76" customFormat="1">
      <c r="A10407" s="250" t="s">
        <v>2725</v>
      </c>
      <c r="B10407" s="250"/>
      <c r="C10407" s="250"/>
      <c r="D10407" s="250"/>
      <c r="E10407" s="250"/>
      <c r="F10407" s="250"/>
      <c r="G10407" s="250"/>
      <c r="H10407" s="250"/>
      <c r="I10407" s="75"/>
      <c r="J10407" s="75"/>
      <c r="K10407" s="75"/>
      <c r="L10407" s="75"/>
      <c r="M10407" s="75"/>
      <c r="N10407" s="75"/>
      <c r="O10407" s="75"/>
      <c r="P10407" s="75"/>
      <c r="Q10407" s="75">
        <v>0</v>
      </c>
      <c r="R10407" s="75"/>
      <c r="S10407" s="75"/>
      <c r="T10407" s="75"/>
      <c r="U10407" s="75"/>
      <c r="V10407" s="75"/>
      <c r="W10407" s="75"/>
      <c r="X10407" s="75"/>
      <c r="Y10407" s="238">
        <f t="shared" si="10160"/>
        <v>0</v>
      </c>
    </row>
    <row r="10408" spans="1:25" s="76" customFormat="1">
      <c r="A10408" s="250" t="s">
        <v>2694</v>
      </c>
      <c r="B10408" s="250"/>
      <c r="C10408" s="250"/>
      <c r="D10408" s="250"/>
      <c r="E10408" s="250"/>
      <c r="F10408" s="250"/>
      <c r="G10408" s="250"/>
      <c r="H10408" s="250"/>
      <c r="I10408" s="75"/>
      <c r="J10408" s="75"/>
      <c r="K10408" s="75"/>
      <c r="L10408" s="75"/>
      <c r="M10408" s="75"/>
      <c r="N10408" s="75"/>
      <c r="O10408" s="75"/>
      <c r="P10408" s="75"/>
      <c r="Q10408" s="75">
        <v>0</v>
      </c>
      <c r="R10408" s="75"/>
      <c r="S10408" s="75"/>
      <c r="T10408" s="75"/>
      <c r="U10408" s="75"/>
      <c r="V10408" s="75"/>
      <c r="W10408" s="75"/>
      <c r="X10408" s="75"/>
      <c r="Y10408" s="238">
        <f t="shared" si="10160"/>
        <v>0</v>
      </c>
    </row>
    <row r="10409" spans="1:25" s="76" customFormat="1">
      <c r="A10409" s="250" t="s">
        <v>2726</v>
      </c>
      <c r="B10409" s="250"/>
      <c r="C10409" s="250"/>
      <c r="D10409" s="250"/>
      <c r="E10409" s="250"/>
      <c r="F10409" s="250"/>
      <c r="G10409" s="250"/>
      <c r="H10409" s="250"/>
      <c r="I10409" s="75">
        <f t="shared" ref="I10409:P10409" si="10197">SUM(I6050)</f>
        <v>9715242</v>
      </c>
      <c r="J10409" s="75">
        <f t="shared" si="10197"/>
        <v>9715242</v>
      </c>
      <c r="K10409" s="75">
        <f t="shared" si="10197"/>
        <v>0</v>
      </c>
      <c r="L10409" s="75">
        <f t="shared" si="10197"/>
        <v>0</v>
      </c>
      <c r="M10409" s="75">
        <f t="shared" si="10197"/>
        <v>0</v>
      </c>
      <c r="N10409" s="75">
        <f t="shared" si="10197"/>
        <v>0</v>
      </c>
      <c r="O10409" s="75">
        <f t="shared" si="10197"/>
        <v>0</v>
      </c>
      <c r="P10409" s="75">
        <f t="shared" si="10197"/>
        <v>0</v>
      </c>
      <c r="Q10409" s="75">
        <f t="shared" ref="Q10409:R10409" si="10198">SUM(Q6050)</f>
        <v>12169612</v>
      </c>
      <c r="R10409" s="75">
        <f t="shared" si="10198"/>
        <v>12169612</v>
      </c>
      <c r="S10409" s="75">
        <f t="shared" ref="S10409" si="10199">SUM(S6050)</f>
        <v>11850000</v>
      </c>
      <c r="T10409" s="75">
        <f t="shared" ref="T10409:X10409" si="10200">SUM(T6050)</f>
        <v>319612</v>
      </c>
      <c r="U10409" s="75">
        <f t="shared" si="10200"/>
        <v>215000</v>
      </c>
      <c r="V10409" s="75">
        <f t="shared" si="10200"/>
        <v>104612</v>
      </c>
      <c r="W10409" s="75">
        <f t="shared" si="10200"/>
        <v>0</v>
      </c>
      <c r="X10409" s="75">
        <f t="shared" si="10200"/>
        <v>12169612</v>
      </c>
      <c r="Y10409" s="238">
        <f t="shared" si="10160"/>
        <v>100</v>
      </c>
    </row>
    <row r="10410" spans="1:25" s="76" customFormat="1">
      <c r="A10410" s="250" t="s">
        <v>2727</v>
      </c>
      <c r="B10410" s="250"/>
      <c r="C10410" s="250"/>
      <c r="D10410" s="250"/>
      <c r="E10410" s="250"/>
      <c r="F10410" s="250"/>
      <c r="G10410" s="250"/>
      <c r="H10410" s="250"/>
      <c r="I10410" s="75">
        <f t="shared" ref="I10410:P10410" si="10201">SUM(I6108)</f>
        <v>1000</v>
      </c>
      <c r="J10410" s="75">
        <f t="shared" si="10201"/>
        <v>1000</v>
      </c>
      <c r="K10410" s="75">
        <f t="shared" si="10201"/>
        <v>0</v>
      </c>
      <c r="L10410" s="75">
        <f t="shared" si="10201"/>
        <v>0</v>
      </c>
      <c r="M10410" s="75">
        <f t="shared" si="10201"/>
        <v>0</v>
      </c>
      <c r="N10410" s="75">
        <f t="shared" si="10201"/>
        <v>0</v>
      </c>
      <c r="O10410" s="75">
        <f t="shared" si="10201"/>
        <v>0</v>
      </c>
      <c r="P10410" s="75">
        <f t="shared" si="10201"/>
        <v>0</v>
      </c>
      <c r="Q10410" s="75">
        <f t="shared" ref="Q10410:R10410" si="10202">SUM(Q6108)</f>
        <v>1000</v>
      </c>
      <c r="R10410" s="75">
        <f t="shared" si="10202"/>
        <v>1000</v>
      </c>
      <c r="S10410" s="75">
        <f t="shared" ref="S10410" si="10203">SUM(S6108)</f>
        <v>0</v>
      </c>
      <c r="T10410" s="75">
        <f t="shared" ref="T10410:X10410" si="10204">SUM(T6108)</f>
        <v>1000</v>
      </c>
      <c r="U10410" s="75">
        <f t="shared" si="10204"/>
        <v>1000</v>
      </c>
      <c r="V10410" s="75">
        <f t="shared" si="10204"/>
        <v>0</v>
      </c>
      <c r="W10410" s="75">
        <f t="shared" si="10204"/>
        <v>0</v>
      </c>
      <c r="X10410" s="75">
        <f t="shared" si="10204"/>
        <v>1000</v>
      </c>
      <c r="Y10410" s="238">
        <f t="shared" si="10160"/>
        <v>100</v>
      </c>
    </row>
    <row r="10411" spans="1:25" s="76" customFormat="1">
      <c r="A10411" s="250" t="s">
        <v>2728</v>
      </c>
      <c r="B10411" s="250"/>
      <c r="C10411" s="250"/>
      <c r="D10411" s="250"/>
      <c r="E10411" s="250"/>
      <c r="F10411" s="250"/>
      <c r="G10411" s="250"/>
      <c r="H10411" s="250"/>
      <c r="I10411" s="75">
        <f t="shared" ref="I10411:P10411" si="10205">SUM(I6721)</f>
        <v>3851500</v>
      </c>
      <c r="J10411" s="75">
        <f t="shared" si="10205"/>
        <v>3811500</v>
      </c>
      <c r="K10411" s="75">
        <f t="shared" si="10205"/>
        <v>40000</v>
      </c>
      <c r="L10411" s="75">
        <f t="shared" si="10205"/>
        <v>0</v>
      </c>
      <c r="M10411" s="75">
        <f t="shared" si="10205"/>
        <v>40000</v>
      </c>
      <c r="N10411" s="75">
        <f t="shared" si="10205"/>
        <v>0</v>
      </c>
      <c r="O10411" s="75">
        <f t="shared" si="10205"/>
        <v>0</v>
      </c>
      <c r="P10411" s="75">
        <f t="shared" si="10205"/>
        <v>0</v>
      </c>
      <c r="Q10411" s="75">
        <f t="shared" ref="Q10411:R10411" si="10206">SUM(Q6721)</f>
        <v>4782911</v>
      </c>
      <c r="R10411" s="75">
        <f t="shared" si="10206"/>
        <v>4742911</v>
      </c>
      <c r="S10411" s="75">
        <f t="shared" ref="S10411" si="10207">SUM(S6721)</f>
        <v>3319819</v>
      </c>
      <c r="T10411" s="75">
        <f t="shared" ref="T10411:X10411" si="10208">SUM(T6721)</f>
        <v>1423091</v>
      </c>
      <c r="U10411" s="75">
        <f t="shared" si="10208"/>
        <v>482262</v>
      </c>
      <c r="V10411" s="75">
        <f t="shared" si="10208"/>
        <v>482262</v>
      </c>
      <c r="W10411" s="75">
        <f t="shared" si="10208"/>
        <v>458567</v>
      </c>
      <c r="X10411" s="75">
        <f t="shared" si="10208"/>
        <v>4742910</v>
      </c>
      <c r="Y10411" s="238">
        <f t="shared" si="10160"/>
        <v>99.999978915902062</v>
      </c>
    </row>
    <row r="10412" spans="1:25" s="76" customFormat="1">
      <c r="A10412" s="250" t="s">
        <v>2729</v>
      </c>
      <c r="B10412" s="250"/>
      <c r="C10412" s="250"/>
      <c r="D10412" s="250"/>
      <c r="E10412" s="250"/>
      <c r="F10412" s="250"/>
      <c r="G10412" s="250"/>
      <c r="H10412" s="250"/>
      <c r="I10412" s="75"/>
      <c r="J10412" s="75"/>
      <c r="K10412" s="75"/>
      <c r="L10412" s="75"/>
      <c r="M10412" s="75"/>
      <c r="N10412" s="75"/>
      <c r="O10412" s="75"/>
      <c r="P10412" s="75"/>
      <c r="Q10412" s="75">
        <v>0</v>
      </c>
      <c r="R10412" s="75"/>
      <c r="S10412" s="75"/>
      <c r="T10412" s="75"/>
      <c r="U10412" s="75"/>
      <c r="V10412" s="75"/>
      <c r="W10412" s="75"/>
      <c r="X10412" s="75"/>
      <c r="Y10412" s="238">
        <f t="shared" si="10160"/>
        <v>0</v>
      </c>
    </row>
    <row r="10413" spans="1:25" s="76" customFormat="1">
      <c r="A10413" s="250" t="s">
        <v>2730</v>
      </c>
      <c r="B10413" s="250"/>
      <c r="C10413" s="250"/>
      <c r="D10413" s="250"/>
      <c r="E10413" s="250"/>
      <c r="F10413" s="250"/>
      <c r="G10413" s="250"/>
      <c r="H10413" s="250"/>
      <c r="I10413" s="75"/>
      <c r="J10413" s="75"/>
      <c r="K10413" s="75"/>
      <c r="L10413" s="75"/>
      <c r="M10413" s="75"/>
      <c r="N10413" s="75"/>
      <c r="O10413" s="75"/>
      <c r="P10413" s="75"/>
      <c r="Q10413" s="75">
        <v>0</v>
      </c>
      <c r="R10413" s="75"/>
      <c r="S10413" s="75"/>
      <c r="T10413" s="75"/>
      <c r="U10413" s="75"/>
      <c r="V10413" s="75"/>
      <c r="W10413" s="75"/>
      <c r="X10413" s="75"/>
      <c r="Y10413" s="238">
        <f t="shared" si="10160"/>
        <v>0</v>
      </c>
    </row>
    <row r="10414" spans="1:25" s="76" customFormat="1">
      <c r="A10414" s="250" t="s">
        <v>2731</v>
      </c>
      <c r="B10414" s="250"/>
      <c r="C10414" s="250"/>
      <c r="D10414" s="250"/>
      <c r="E10414" s="250"/>
      <c r="F10414" s="250"/>
      <c r="G10414" s="250"/>
      <c r="H10414" s="250"/>
      <c r="I10414" s="75"/>
      <c r="J10414" s="75"/>
      <c r="K10414" s="75"/>
      <c r="L10414" s="75"/>
      <c r="M10414" s="75"/>
      <c r="N10414" s="75"/>
      <c r="O10414" s="75"/>
      <c r="P10414" s="75"/>
      <c r="Q10414" s="75">
        <v>0</v>
      </c>
      <c r="R10414" s="75"/>
      <c r="S10414" s="75"/>
      <c r="T10414" s="75"/>
      <c r="U10414" s="75"/>
      <c r="V10414" s="75"/>
      <c r="W10414" s="75"/>
      <c r="X10414" s="75"/>
      <c r="Y10414" s="238">
        <f t="shared" si="10160"/>
        <v>0</v>
      </c>
    </row>
    <row r="10415" spans="1:25" s="76" customFormat="1">
      <c r="A10415" s="250" t="s">
        <v>2732</v>
      </c>
      <c r="B10415" s="250"/>
      <c r="C10415" s="250"/>
      <c r="D10415" s="250"/>
      <c r="E10415" s="250"/>
      <c r="F10415" s="250"/>
      <c r="G10415" s="250"/>
      <c r="H10415" s="250"/>
      <c r="I10415" s="75">
        <f t="shared" ref="I10415:X10415" si="10209">SUM(I7265)</f>
        <v>0</v>
      </c>
      <c r="J10415" s="75">
        <f t="shared" si="10209"/>
        <v>0</v>
      </c>
      <c r="K10415" s="75">
        <f t="shared" si="10209"/>
        <v>0</v>
      </c>
      <c r="L10415" s="75">
        <f t="shared" si="10209"/>
        <v>0</v>
      </c>
      <c r="M10415" s="75">
        <f t="shared" si="10209"/>
        <v>0</v>
      </c>
      <c r="N10415" s="75">
        <f t="shared" si="10209"/>
        <v>0</v>
      </c>
      <c r="O10415" s="75">
        <f t="shared" si="10209"/>
        <v>0</v>
      </c>
      <c r="P10415" s="75">
        <f t="shared" si="10209"/>
        <v>0</v>
      </c>
      <c r="Q10415" s="75">
        <f t="shared" si="10209"/>
        <v>0</v>
      </c>
      <c r="R10415" s="75">
        <f t="shared" si="10209"/>
        <v>0</v>
      </c>
      <c r="S10415" s="75">
        <f t="shared" si="10209"/>
        <v>0</v>
      </c>
      <c r="T10415" s="75">
        <f t="shared" si="10209"/>
        <v>0</v>
      </c>
      <c r="U10415" s="75">
        <f t="shared" si="10209"/>
        <v>0</v>
      </c>
      <c r="V10415" s="75">
        <f t="shared" si="10209"/>
        <v>0</v>
      </c>
      <c r="W10415" s="75">
        <f t="shared" si="10209"/>
        <v>0</v>
      </c>
      <c r="X10415" s="75">
        <f t="shared" si="10209"/>
        <v>0</v>
      </c>
      <c r="Y10415" s="238">
        <f t="shared" si="10160"/>
        <v>0</v>
      </c>
    </row>
    <row r="10416" spans="1:25" s="76" customFormat="1">
      <c r="A10416" s="250" t="s">
        <v>2733</v>
      </c>
      <c r="B10416" s="250"/>
      <c r="C10416" s="250"/>
      <c r="D10416" s="250"/>
      <c r="E10416" s="250"/>
      <c r="F10416" s="250"/>
      <c r="G10416" s="250"/>
      <c r="H10416" s="250"/>
      <c r="I10416" s="75"/>
      <c r="J10416" s="75"/>
      <c r="K10416" s="75"/>
      <c r="L10416" s="75"/>
      <c r="M10416" s="75"/>
      <c r="N10416" s="75"/>
      <c r="O10416" s="75"/>
      <c r="P10416" s="75"/>
      <c r="Q10416" s="75">
        <v>0</v>
      </c>
      <c r="R10416" s="75"/>
      <c r="S10416" s="75"/>
      <c r="T10416" s="75"/>
      <c r="U10416" s="75"/>
      <c r="V10416" s="75"/>
      <c r="W10416" s="75"/>
      <c r="X10416" s="75"/>
      <c r="Y10416" s="238">
        <f t="shared" si="10160"/>
        <v>0</v>
      </c>
    </row>
    <row r="10417" spans="1:25" s="76" customFormat="1">
      <c r="A10417" s="250" t="s">
        <v>2734</v>
      </c>
      <c r="B10417" s="250"/>
      <c r="C10417" s="250"/>
      <c r="D10417" s="250"/>
      <c r="E10417" s="250"/>
      <c r="F10417" s="250"/>
      <c r="G10417" s="250"/>
      <c r="H10417" s="250"/>
      <c r="I10417" s="75">
        <f t="shared" ref="I10417:X10417" si="10210">SUM(I7392)</f>
        <v>225000</v>
      </c>
      <c r="J10417" s="75">
        <f t="shared" si="10210"/>
        <v>50000</v>
      </c>
      <c r="K10417" s="75">
        <f t="shared" si="10210"/>
        <v>0</v>
      </c>
      <c r="L10417" s="75">
        <f t="shared" si="10210"/>
        <v>0</v>
      </c>
      <c r="M10417" s="75">
        <f t="shared" si="10210"/>
        <v>0</v>
      </c>
      <c r="N10417" s="75">
        <f t="shared" si="10210"/>
        <v>0</v>
      </c>
      <c r="O10417" s="75">
        <f t="shared" si="10210"/>
        <v>175000</v>
      </c>
      <c r="P10417" s="75">
        <f t="shared" si="10210"/>
        <v>0</v>
      </c>
      <c r="Q10417" s="75">
        <f t="shared" si="10210"/>
        <v>225788</v>
      </c>
      <c r="R10417" s="75">
        <f t="shared" si="10210"/>
        <v>50000</v>
      </c>
      <c r="S10417" s="75">
        <f t="shared" si="10210"/>
        <v>0</v>
      </c>
      <c r="T10417" s="75">
        <f t="shared" si="10210"/>
        <v>50000</v>
      </c>
      <c r="U10417" s="75">
        <f t="shared" si="10210"/>
        <v>0</v>
      </c>
      <c r="V10417" s="75">
        <f t="shared" si="10210"/>
        <v>0</v>
      </c>
      <c r="W10417" s="75">
        <f t="shared" si="10210"/>
        <v>50000</v>
      </c>
      <c r="X10417" s="75">
        <f t="shared" si="10210"/>
        <v>50000</v>
      </c>
      <c r="Y10417" s="238">
        <f t="shared" si="10160"/>
        <v>100</v>
      </c>
    </row>
    <row r="10418" spans="1:25" s="76" customFormat="1">
      <c r="A10418" s="250" t="s">
        <v>2735</v>
      </c>
      <c r="B10418" s="250"/>
      <c r="C10418" s="250"/>
      <c r="D10418" s="250"/>
      <c r="E10418" s="250"/>
      <c r="F10418" s="250"/>
      <c r="G10418" s="250"/>
      <c r="H10418" s="250"/>
      <c r="I10418" s="75"/>
      <c r="J10418" s="75"/>
      <c r="K10418" s="75"/>
      <c r="L10418" s="75"/>
      <c r="M10418" s="75"/>
      <c r="N10418" s="75"/>
      <c r="O10418" s="75"/>
      <c r="P10418" s="75"/>
      <c r="Q10418" s="75">
        <v>0</v>
      </c>
      <c r="R10418" s="75"/>
      <c r="S10418" s="75"/>
      <c r="T10418" s="75"/>
      <c r="U10418" s="75"/>
      <c r="V10418" s="75"/>
      <c r="W10418" s="75"/>
      <c r="X10418" s="75"/>
      <c r="Y10418" s="238">
        <f t="shared" si="10160"/>
        <v>0</v>
      </c>
    </row>
    <row r="10419" spans="1:25" s="76" customFormat="1">
      <c r="A10419" s="250" t="s">
        <v>2736</v>
      </c>
      <c r="B10419" s="250"/>
      <c r="C10419" s="250"/>
      <c r="D10419" s="250"/>
      <c r="E10419" s="250"/>
      <c r="F10419" s="250"/>
      <c r="G10419" s="250"/>
      <c r="H10419" s="250"/>
      <c r="I10419" s="75"/>
      <c r="J10419" s="75"/>
      <c r="K10419" s="75"/>
      <c r="L10419" s="75"/>
      <c r="M10419" s="75"/>
      <c r="N10419" s="75"/>
      <c r="O10419" s="75"/>
      <c r="P10419" s="75"/>
      <c r="Q10419" s="75">
        <v>0</v>
      </c>
      <c r="R10419" s="75"/>
      <c r="S10419" s="75"/>
      <c r="T10419" s="75"/>
      <c r="U10419" s="75"/>
      <c r="V10419" s="75"/>
      <c r="W10419" s="75"/>
      <c r="X10419" s="75"/>
      <c r="Y10419" s="238">
        <f t="shared" si="10160"/>
        <v>0</v>
      </c>
    </row>
    <row r="10420" spans="1:25" s="76" customFormat="1">
      <c r="A10420" s="250" t="s">
        <v>2792</v>
      </c>
      <c r="B10420" s="250"/>
      <c r="C10420" s="250"/>
      <c r="D10420" s="250"/>
      <c r="E10420" s="250"/>
      <c r="F10420" s="250"/>
      <c r="G10420" s="250"/>
      <c r="H10420" s="250"/>
      <c r="I10420" s="75">
        <f t="shared" ref="I10420:X10420" si="10211">SUM(I7562)</f>
        <v>902300</v>
      </c>
      <c r="J10420" s="75">
        <f t="shared" si="10211"/>
        <v>246400</v>
      </c>
      <c r="K10420" s="75">
        <f t="shared" si="10211"/>
        <v>0</v>
      </c>
      <c r="L10420" s="75">
        <f t="shared" si="10211"/>
        <v>0</v>
      </c>
      <c r="M10420" s="75">
        <f t="shared" si="10211"/>
        <v>0</v>
      </c>
      <c r="N10420" s="75">
        <f t="shared" si="10211"/>
        <v>0</v>
      </c>
      <c r="O10420" s="75">
        <f t="shared" si="10211"/>
        <v>655900</v>
      </c>
      <c r="P10420" s="75">
        <f t="shared" si="10211"/>
        <v>0</v>
      </c>
      <c r="Q10420" s="75">
        <f t="shared" si="10211"/>
        <v>1456259</v>
      </c>
      <c r="R10420" s="75">
        <f t="shared" si="10211"/>
        <v>245400</v>
      </c>
      <c r="S10420" s="75">
        <f t="shared" si="10211"/>
        <v>230000</v>
      </c>
      <c r="T10420" s="75">
        <f t="shared" si="10211"/>
        <v>15400</v>
      </c>
      <c r="U10420" s="75">
        <f t="shared" si="10211"/>
        <v>0</v>
      </c>
      <c r="V10420" s="75">
        <f t="shared" si="10211"/>
        <v>15400</v>
      </c>
      <c r="W10420" s="75">
        <f t="shared" si="10211"/>
        <v>0</v>
      </c>
      <c r="X10420" s="75">
        <f t="shared" si="10211"/>
        <v>245400</v>
      </c>
      <c r="Y10420" s="238">
        <f t="shared" si="10160"/>
        <v>100</v>
      </c>
    </row>
    <row r="10421" spans="1:25" s="76" customFormat="1">
      <c r="A10421" s="250" t="s">
        <v>2737</v>
      </c>
      <c r="B10421" s="250"/>
      <c r="C10421" s="250"/>
      <c r="D10421" s="250"/>
      <c r="E10421" s="250"/>
      <c r="F10421" s="250"/>
      <c r="G10421" s="250"/>
      <c r="H10421" s="250"/>
      <c r="I10421" s="75"/>
      <c r="J10421" s="75"/>
      <c r="K10421" s="75"/>
      <c r="L10421" s="75"/>
      <c r="M10421" s="75"/>
      <c r="N10421" s="75"/>
      <c r="O10421" s="75"/>
      <c r="P10421" s="75"/>
      <c r="Q10421" s="75">
        <v>0</v>
      </c>
      <c r="R10421" s="75"/>
      <c r="S10421" s="75"/>
      <c r="T10421" s="75"/>
      <c r="U10421" s="75"/>
      <c r="V10421" s="75"/>
      <c r="W10421" s="75"/>
      <c r="X10421" s="75"/>
      <c r="Y10421" s="238">
        <f t="shared" si="10160"/>
        <v>0</v>
      </c>
    </row>
    <row r="10422" spans="1:25" s="76" customFormat="1">
      <c r="A10422" s="250" t="s">
        <v>2784</v>
      </c>
      <c r="B10422" s="250"/>
      <c r="C10422" s="250"/>
      <c r="D10422" s="250"/>
      <c r="E10422" s="250"/>
      <c r="F10422" s="250"/>
      <c r="G10422" s="250"/>
      <c r="H10422" s="250"/>
      <c r="I10422" s="75">
        <f t="shared" ref="I10422:P10422" si="10212">SUM(I7722)</f>
        <v>7900000</v>
      </c>
      <c r="J10422" s="75">
        <f t="shared" si="10212"/>
        <v>7900000</v>
      </c>
      <c r="K10422" s="75">
        <f t="shared" si="10212"/>
        <v>0</v>
      </c>
      <c r="L10422" s="75">
        <f t="shared" si="10212"/>
        <v>0</v>
      </c>
      <c r="M10422" s="75">
        <f t="shared" si="10212"/>
        <v>0</v>
      </c>
      <c r="N10422" s="75">
        <f t="shared" si="10212"/>
        <v>0</v>
      </c>
      <c r="O10422" s="75">
        <f t="shared" si="10212"/>
        <v>0</v>
      </c>
      <c r="P10422" s="75">
        <f t="shared" si="10212"/>
        <v>0</v>
      </c>
      <c r="Q10422" s="75">
        <f t="shared" ref="Q10422:R10422" si="10213">SUM(Q7722)</f>
        <v>9383836</v>
      </c>
      <c r="R10422" s="75">
        <f t="shared" si="10213"/>
        <v>7755280</v>
      </c>
      <c r="S10422" s="75">
        <f t="shared" ref="S10422" si="10214">SUM(S7722)</f>
        <v>5540000</v>
      </c>
      <c r="T10422" s="75">
        <f t="shared" ref="T10422:X10422" si="10215">SUM(T7722)</f>
        <v>2215280</v>
      </c>
      <c r="U10422" s="75">
        <f t="shared" si="10215"/>
        <v>2112500</v>
      </c>
      <c r="V10422" s="75">
        <f t="shared" si="10215"/>
        <v>70000</v>
      </c>
      <c r="W10422" s="75">
        <f t="shared" si="10215"/>
        <v>32780</v>
      </c>
      <c r="X10422" s="75">
        <f t="shared" si="10215"/>
        <v>7755280</v>
      </c>
      <c r="Y10422" s="238">
        <f t="shared" si="10160"/>
        <v>100</v>
      </c>
    </row>
    <row r="10423" spans="1:25" s="76" customFormat="1">
      <c r="A10423" s="250" t="s">
        <v>2785</v>
      </c>
      <c r="B10423" s="250"/>
      <c r="C10423" s="250"/>
      <c r="D10423" s="250"/>
      <c r="E10423" s="250"/>
      <c r="F10423" s="250"/>
      <c r="G10423" s="250"/>
      <c r="H10423" s="250"/>
      <c r="I10423" s="75">
        <f t="shared" ref="I10423:P10423" si="10216">SUM(I7783)</f>
        <v>3353557</v>
      </c>
      <c r="J10423" s="75">
        <f t="shared" si="10216"/>
        <v>3325757</v>
      </c>
      <c r="K10423" s="75">
        <f t="shared" si="10216"/>
        <v>27800</v>
      </c>
      <c r="L10423" s="75">
        <f t="shared" si="10216"/>
        <v>27800</v>
      </c>
      <c r="M10423" s="75">
        <f t="shared" si="10216"/>
        <v>0</v>
      </c>
      <c r="N10423" s="75">
        <f t="shared" si="10216"/>
        <v>0</v>
      </c>
      <c r="O10423" s="75">
        <f t="shared" si="10216"/>
        <v>0</v>
      </c>
      <c r="P10423" s="75">
        <f t="shared" si="10216"/>
        <v>0</v>
      </c>
      <c r="Q10423" s="75">
        <f t="shared" ref="Q10423:R10423" si="10217">SUM(Q7783)</f>
        <v>4319229</v>
      </c>
      <c r="R10423" s="75">
        <f t="shared" si="10217"/>
        <v>3645145</v>
      </c>
      <c r="S10423" s="75">
        <f t="shared" ref="S10423" si="10218">SUM(S7783)</f>
        <v>3112539</v>
      </c>
      <c r="T10423" s="75">
        <f t="shared" ref="T10423:X10423" si="10219">SUM(T7783)</f>
        <v>532606</v>
      </c>
      <c r="U10423" s="75">
        <f t="shared" si="10219"/>
        <v>322079</v>
      </c>
      <c r="V10423" s="75">
        <f t="shared" si="10219"/>
        <v>188980</v>
      </c>
      <c r="W10423" s="75">
        <f t="shared" si="10219"/>
        <v>21547</v>
      </c>
      <c r="X10423" s="75">
        <f t="shared" si="10219"/>
        <v>3645095</v>
      </c>
      <c r="Y10423" s="238">
        <f t="shared" si="10160"/>
        <v>99.99862831245396</v>
      </c>
    </row>
    <row r="10424" spans="1:25" s="68" customFormat="1">
      <c r="A10424" s="251" t="s">
        <v>69</v>
      </c>
      <c r="B10424" s="251"/>
      <c r="C10424" s="251"/>
      <c r="D10424" s="251"/>
      <c r="E10424" s="251"/>
      <c r="F10424" s="251"/>
      <c r="G10424" s="251"/>
      <c r="H10424" s="251"/>
      <c r="I10424" s="77">
        <f t="shared" ref="I10424:P10424" si="10220">SUM(I10378:I10423)</f>
        <v>53069680</v>
      </c>
      <c r="J10424" s="77">
        <f t="shared" si="10220"/>
        <v>52100980</v>
      </c>
      <c r="K10424" s="77">
        <f t="shared" si="10220"/>
        <v>97800</v>
      </c>
      <c r="L10424" s="77">
        <f t="shared" si="10220"/>
        <v>27800</v>
      </c>
      <c r="M10424" s="77">
        <f t="shared" si="10220"/>
        <v>40000</v>
      </c>
      <c r="N10424" s="77">
        <f t="shared" si="10220"/>
        <v>30000</v>
      </c>
      <c r="O10424" s="77">
        <f t="shared" si="10220"/>
        <v>870900</v>
      </c>
      <c r="P10424" s="77">
        <f t="shared" si="10220"/>
        <v>0</v>
      </c>
      <c r="Q10424" s="77">
        <f t="shared" ref="Q10424:R10424" si="10221">SUM(Q10378:Q10423)</f>
        <v>59285329</v>
      </c>
      <c r="R10424" s="77">
        <f t="shared" si="10221"/>
        <v>54181566</v>
      </c>
      <c r="S10424" s="77">
        <f t="shared" ref="S10424" si="10222">SUM(S10378:S10423)</f>
        <v>44474352</v>
      </c>
      <c r="T10424" s="77">
        <f t="shared" ref="T10424:X10424" si="10223">SUM(T10378:T10423)</f>
        <v>9707113</v>
      </c>
      <c r="U10424" s="77">
        <f t="shared" si="10223"/>
        <v>5074966</v>
      </c>
      <c r="V10424" s="77">
        <f t="shared" si="10223"/>
        <v>2775254</v>
      </c>
      <c r="W10424" s="77">
        <f t="shared" si="10223"/>
        <v>1856893</v>
      </c>
      <c r="X10424" s="77">
        <f t="shared" si="10223"/>
        <v>54181415</v>
      </c>
      <c r="Y10424" s="239">
        <f t="shared" si="10160"/>
        <v>99.999721307427691</v>
      </c>
    </row>
    <row r="10425" spans="1:25" s="68" customFormat="1" ht="15" thickBot="1">
      <c r="A10425" s="270" t="s">
        <v>2756</v>
      </c>
      <c r="B10425" s="270"/>
      <c r="C10425" s="270"/>
      <c r="D10425" s="270"/>
      <c r="E10425" s="270"/>
      <c r="F10425" s="270"/>
      <c r="G10425" s="270"/>
      <c r="H10425" s="270"/>
      <c r="I10425" s="69"/>
      <c r="J10425" s="69"/>
      <c r="K10425" s="69"/>
      <c r="L10425" s="69"/>
      <c r="M10425" s="69"/>
      <c r="N10425" s="69"/>
      <c r="O10425" s="69"/>
      <c r="P10425" s="69"/>
      <c r="Q10425" s="69">
        <v>0</v>
      </c>
      <c r="R10425" s="69"/>
      <c r="S10425" s="69"/>
      <c r="T10425" s="69"/>
      <c r="U10425" s="69"/>
      <c r="V10425" s="69"/>
      <c r="W10425" s="69"/>
      <c r="X10425" s="69"/>
      <c r="Y10425" s="237">
        <v>0</v>
      </c>
    </row>
    <row r="10426" spans="1:25" s="68" customFormat="1" ht="41.4" thickBot="1">
      <c r="A10426" s="271" t="s">
        <v>1</v>
      </c>
      <c r="B10426" s="271"/>
      <c r="C10426" s="271"/>
      <c r="D10426" s="271"/>
      <c r="E10426" s="271"/>
      <c r="F10426" s="271"/>
      <c r="G10426" s="271"/>
      <c r="H10426" s="271"/>
      <c r="I10426" s="1" t="s">
        <v>3093</v>
      </c>
      <c r="J10426" s="1" t="s">
        <v>3130</v>
      </c>
      <c r="K10426" s="1" t="s">
        <v>3</v>
      </c>
      <c r="L10426" s="1" t="s">
        <v>4</v>
      </c>
      <c r="M10426" s="1" t="s">
        <v>5</v>
      </c>
      <c r="N10426" s="1" t="s">
        <v>6</v>
      </c>
      <c r="O10426" s="1" t="s">
        <v>7</v>
      </c>
      <c r="P10426" s="1" t="s">
        <v>8</v>
      </c>
      <c r="Q10426" s="1" t="s">
        <v>3344</v>
      </c>
      <c r="R10426" s="1" t="s">
        <v>3427</v>
      </c>
      <c r="S10426" s="1" t="s">
        <v>3447</v>
      </c>
      <c r="T10426" s="1" t="s">
        <v>3448</v>
      </c>
      <c r="U10426" s="1" t="s">
        <v>3452</v>
      </c>
      <c r="V10426" s="1" t="s">
        <v>3449</v>
      </c>
      <c r="W10426" s="1" t="s">
        <v>3450</v>
      </c>
      <c r="X10426" s="1" t="s">
        <v>3451</v>
      </c>
      <c r="Y10426" s="216" t="s">
        <v>3385</v>
      </c>
    </row>
    <row r="10427" spans="1:25" s="74" customFormat="1">
      <c r="A10427" s="70"/>
      <c r="B10427" s="70"/>
      <c r="C10427" s="70"/>
      <c r="D10427" s="71"/>
      <c r="E10427" s="71"/>
      <c r="F10427" s="72"/>
      <c r="G10427" s="165"/>
      <c r="H10427" s="73" t="s">
        <v>0</v>
      </c>
      <c r="I10427" s="45">
        <v>1</v>
      </c>
      <c r="J10427" s="45">
        <v>3</v>
      </c>
      <c r="K10427" s="45" t="s">
        <v>9</v>
      </c>
      <c r="L10427" s="45">
        <v>5</v>
      </c>
      <c r="M10427" s="45">
        <v>6</v>
      </c>
      <c r="N10427" s="45">
        <v>7</v>
      </c>
      <c r="O10427" s="45">
        <v>8</v>
      </c>
      <c r="P10427" s="45">
        <v>9</v>
      </c>
      <c r="Q10427" s="45">
        <v>1</v>
      </c>
      <c r="R10427" s="45">
        <v>2</v>
      </c>
      <c r="S10427" s="45">
        <v>3</v>
      </c>
      <c r="T10427" s="45" t="s">
        <v>3453</v>
      </c>
      <c r="U10427" s="45">
        <v>5</v>
      </c>
      <c r="V10427" s="45">
        <v>6</v>
      </c>
      <c r="W10427" s="45">
        <v>7</v>
      </c>
      <c r="X10427" s="45" t="s">
        <v>3454</v>
      </c>
      <c r="Y10427" s="276">
        <v>9</v>
      </c>
    </row>
    <row r="10428" spans="1:25" s="76" customFormat="1">
      <c r="A10428" s="272" t="s">
        <v>2699</v>
      </c>
      <c r="B10428" s="272"/>
      <c r="C10428" s="272"/>
      <c r="D10428" s="272"/>
      <c r="E10428" s="272"/>
      <c r="F10428" s="272"/>
      <c r="G10428" s="272"/>
      <c r="H10428" s="272"/>
      <c r="I10428" s="75"/>
      <c r="J10428" s="75"/>
      <c r="K10428" s="75"/>
      <c r="L10428" s="75"/>
      <c r="M10428" s="75"/>
      <c r="N10428" s="75"/>
      <c r="O10428" s="75"/>
      <c r="P10428" s="75"/>
      <c r="Q10428" s="75">
        <v>0</v>
      </c>
      <c r="R10428" s="75"/>
      <c r="S10428" s="75"/>
      <c r="T10428" s="75"/>
      <c r="U10428" s="75"/>
      <c r="V10428" s="75"/>
      <c r="W10428" s="75"/>
      <c r="X10428" s="75"/>
      <c r="Y10428" s="238">
        <f t="shared" ref="Y10428:Y10474" si="10224">IF(R10428=0,0,(X10428/R10428)*100)</f>
        <v>0</v>
      </c>
    </row>
    <row r="10429" spans="1:25" s="76" customFormat="1">
      <c r="A10429" s="250" t="s">
        <v>2700</v>
      </c>
      <c r="B10429" s="250"/>
      <c r="C10429" s="250"/>
      <c r="D10429" s="250"/>
      <c r="E10429" s="250"/>
      <c r="F10429" s="250"/>
      <c r="G10429" s="250"/>
      <c r="H10429" s="250"/>
      <c r="I10429" s="75"/>
      <c r="J10429" s="75"/>
      <c r="K10429" s="75"/>
      <c r="L10429" s="75"/>
      <c r="M10429" s="75"/>
      <c r="N10429" s="75"/>
      <c r="O10429" s="75"/>
      <c r="P10429" s="75"/>
      <c r="Q10429" s="75">
        <v>0</v>
      </c>
      <c r="R10429" s="75"/>
      <c r="S10429" s="75"/>
      <c r="T10429" s="75"/>
      <c r="U10429" s="75"/>
      <c r="V10429" s="75"/>
      <c r="W10429" s="75"/>
      <c r="X10429" s="75"/>
      <c r="Y10429" s="238">
        <f t="shared" si="10224"/>
        <v>0</v>
      </c>
    </row>
    <row r="10430" spans="1:25" s="76" customFormat="1">
      <c r="A10430" s="250" t="s">
        <v>2701</v>
      </c>
      <c r="B10430" s="250"/>
      <c r="C10430" s="250"/>
      <c r="D10430" s="250"/>
      <c r="E10430" s="250"/>
      <c r="F10430" s="250"/>
      <c r="G10430" s="250"/>
      <c r="H10430" s="250"/>
      <c r="I10430" s="75"/>
      <c r="J10430" s="75"/>
      <c r="K10430" s="75"/>
      <c r="L10430" s="75"/>
      <c r="M10430" s="75"/>
      <c r="N10430" s="75"/>
      <c r="O10430" s="75"/>
      <c r="P10430" s="75"/>
      <c r="Q10430" s="75">
        <v>0</v>
      </c>
      <c r="R10430" s="75"/>
      <c r="S10430" s="75"/>
      <c r="T10430" s="75"/>
      <c r="U10430" s="75"/>
      <c r="V10430" s="75"/>
      <c r="W10430" s="75"/>
      <c r="X10430" s="75"/>
      <c r="Y10430" s="238">
        <f t="shared" si="10224"/>
        <v>0</v>
      </c>
    </row>
    <row r="10431" spans="1:25" s="76" customFormat="1">
      <c r="A10431" s="250" t="s">
        <v>2702</v>
      </c>
      <c r="B10431" s="250"/>
      <c r="C10431" s="250"/>
      <c r="D10431" s="250"/>
      <c r="E10431" s="250"/>
      <c r="F10431" s="250"/>
      <c r="G10431" s="250"/>
      <c r="H10431" s="250"/>
      <c r="I10431" s="75"/>
      <c r="J10431" s="75"/>
      <c r="K10431" s="75"/>
      <c r="L10431" s="75"/>
      <c r="M10431" s="75"/>
      <c r="N10431" s="75"/>
      <c r="O10431" s="75"/>
      <c r="P10431" s="75"/>
      <c r="Q10431" s="75">
        <v>0</v>
      </c>
      <c r="R10431" s="75"/>
      <c r="S10431" s="75"/>
      <c r="T10431" s="75"/>
      <c r="U10431" s="75"/>
      <c r="V10431" s="75"/>
      <c r="W10431" s="75"/>
      <c r="X10431" s="75"/>
      <c r="Y10431" s="238">
        <f t="shared" si="10224"/>
        <v>0</v>
      </c>
    </row>
    <row r="10432" spans="1:25" s="76" customFormat="1">
      <c r="A10432" s="250" t="s">
        <v>2703</v>
      </c>
      <c r="B10432" s="250"/>
      <c r="C10432" s="250"/>
      <c r="D10432" s="250"/>
      <c r="E10432" s="250"/>
      <c r="F10432" s="250"/>
      <c r="G10432" s="250"/>
      <c r="H10432" s="250"/>
      <c r="I10432" s="75"/>
      <c r="J10432" s="75"/>
      <c r="K10432" s="75"/>
      <c r="L10432" s="75"/>
      <c r="M10432" s="75"/>
      <c r="N10432" s="75"/>
      <c r="O10432" s="75"/>
      <c r="P10432" s="75"/>
      <c r="Q10432" s="75">
        <v>0</v>
      </c>
      <c r="R10432" s="75"/>
      <c r="S10432" s="75"/>
      <c r="T10432" s="75"/>
      <c r="U10432" s="75"/>
      <c r="V10432" s="75"/>
      <c r="W10432" s="75"/>
      <c r="X10432" s="75"/>
      <c r="Y10432" s="238">
        <f t="shared" si="10224"/>
        <v>0</v>
      </c>
    </row>
    <row r="10433" spans="1:25" s="76" customFormat="1">
      <c r="A10433" s="250" t="s">
        <v>2704</v>
      </c>
      <c r="B10433" s="250"/>
      <c r="C10433" s="250"/>
      <c r="D10433" s="250"/>
      <c r="E10433" s="250"/>
      <c r="F10433" s="250"/>
      <c r="G10433" s="250"/>
      <c r="H10433" s="250"/>
      <c r="I10433" s="75"/>
      <c r="J10433" s="75"/>
      <c r="K10433" s="75"/>
      <c r="L10433" s="75"/>
      <c r="M10433" s="75"/>
      <c r="N10433" s="75"/>
      <c r="O10433" s="75"/>
      <c r="P10433" s="75"/>
      <c r="Q10433" s="75">
        <v>0</v>
      </c>
      <c r="R10433" s="75"/>
      <c r="S10433" s="75"/>
      <c r="T10433" s="75"/>
      <c r="U10433" s="75"/>
      <c r="V10433" s="75"/>
      <c r="W10433" s="75"/>
      <c r="X10433" s="75"/>
      <c r="Y10433" s="238">
        <f t="shared" si="10224"/>
        <v>0</v>
      </c>
    </row>
    <row r="10434" spans="1:25" s="76" customFormat="1">
      <c r="A10434" s="250" t="s">
        <v>2705</v>
      </c>
      <c r="B10434" s="250"/>
      <c r="C10434" s="250"/>
      <c r="D10434" s="250"/>
      <c r="E10434" s="250"/>
      <c r="F10434" s="250"/>
      <c r="G10434" s="250"/>
      <c r="H10434" s="250"/>
      <c r="I10434" s="75"/>
      <c r="J10434" s="75"/>
      <c r="K10434" s="75"/>
      <c r="L10434" s="75"/>
      <c r="M10434" s="75"/>
      <c r="N10434" s="75"/>
      <c r="O10434" s="75"/>
      <c r="P10434" s="75"/>
      <c r="Q10434" s="75">
        <v>0</v>
      </c>
      <c r="R10434" s="75"/>
      <c r="S10434" s="75"/>
      <c r="T10434" s="75"/>
      <c r="U10434" s="75"/>
      <c r="V10434" s="75"/>
      <c r="W10434" s="75"/>
      <c r="X10434" s="75"/>
      <c r="Y10434" s="238">
        <f t="shared" si="10224"/>
        <v>0</v>
      </c>
    </row>
    <row r="10435" spans="1:25" s="76" customFormat="1">
      <c r="A10435" s="250" t="s">
        <v>2706</v>
      </c>
      <c r="B10435" s="250"/>
      <c r="C10435" s="250"/>
      <c r="D10435" s="250"/>
      <c r="E10435" s="250"/>
      <c r="F10435" s="250"/>
      <c r="G10435" s="250"/>
      <c r="H10435" s="250"/>
      <c r="I10435" s="75"/>
      <c r="J10435" s="75"/>
      <c r="K10435" s="75"/>
      <c r="L10435" s="75"/>
      <c r="M10435" s="75"/>
      <c r="N10435" s="75"/>
      <c r="O10435" s="75"/>
      <c r="P10435" s="75"/>
      <c r="Q10435" s="75">
        <v>0</v>
      </c>
      <c r="R10435" s="75"/>
      <c r="S10435" s="75"/>
      <c r="T10435" s="75"/>
      <c r="U10435" s="75"/>
      <c r="V10435" s="75"/>
      <c r="W10435" s="75"/>
      <c r="X10435" s="75"/>
      <c r="Y10435" s="238">
        <f t="shared" si="10224"/>
        <v>0</v>
      </c>
    </row>
    <row r="10436" spans="1:25" s="76" customFormat="1">
      <c r="A10436" s="250" t="s">
        <v>2707</v>
      </c>
      <c r="B10436" s="250"/>
      <c r="C10436" s="250"/>
      <c r="D10436" s="250"/>
      <c r="E10436" s="250"/>
      <c r="F10436" s="250"/>
      <c r="G10436" s="250"/>
      <c r="H10436" s="250"/>
      <c r="I10436" s="75"/>
      <c r="J10436" s="75"/>
      <c r="K10436" s="75"/>
      <c r="L10436" s="75"/>
      <c r="M10436" s="75"/>
      <c r="N10436" s="75"/>
      <c r="O10436" s="75"/>
      <c r="P10436" s="75"/>
      <c r="Q10436" s="75">
        <v>0</v>
      </c>
      <c r="R10436" s="75"/>
      <c r="S10436" s="75"/>
      <c r="T10436" s="75"/>
      <c r="U10436" s="75"/>
      <c r="V10436" s="75"/>
      <c r="W10436" s="75"/>
      <c r="X10436" s="75"/>
      <c r="Y10436" s="238">
        <f t="shared" si="10224"/>
        <v>0</v>
      </c>
    </row>
    <row r="10437" spans="1:25" s="76" customFormat="1">
      <c r="A10437" s="250" t="s">
        <v>2708</v>
      </c>
      <c r="B10437" s="250"/>
      <c r="C10437" s="250"/>
      <c r="D10437" s="250"/>
      <c r="E10437" s="250"/>
      <c r="F10437" s="250"/>
      <c r="G10437" s="250"/>
      <c r="H10437" s="250"/>
      <c r="I10437" s="75"/>
      <c r="J10437" s="75"/>
      <c r="K10437" s="75"/>
      <c r="L10437" s="75"/>
      <c r="M10437" s="75"/>
      <c r="N10437" s="75"/>
      <c r="O10437" s="75"/>
      <c r="P10437" s="75"/>
      <c r="Q10437" s="75">
        <v>0</v>
      </c>
      <c r="R10437" s="75"/>
      <c r="S10437" s="75"/>
      <c r="T10437" s="75"/>
      <c r="U10437" s="75"/>
      <c r="V10437" s="75"/>
      <c r="W10437" s="75"/>
      <c r="X10437" s="75"/>
      <c r="Y10437" s="238">
        <f t="shared" si="10224"/>
        <v>0</v>
      </c>
    </row>
    <row r="10438" spans="1:25" s="76" customFormat="1">
      <c r="A10438" s="250" t="s">
        <v>2709</v>
      </c>
      <c r="B10438" s="250"/>
      <c r="C10438" s="250"/>
      <c r="D10438" s="250"/>
      <c r="E10438" s="250"/>
      <c r="F10438" s="250"/>
      <c r="G10438" s="250"/>
      <c r="H10438" s="250"/>
      <c r="I10438" s="75">
        <f t="shared" ref="I10438:X10438" si="10225">SUM(I436)</f>
        <v>3850000</v>
      </c>
      <c r="J10438" s="75">
        <f t="shared" si="10225"/>
        <v>3850000</v>
      </c>
      <c r="K10438" s="75">
        <f t="shared" si="10225"/>
        <v>0</v>
      </c>
      <c r="L10438" s="75">
        <f t="shared" si="10225"/>
        <v>0</v>
      </c>
      <c r="M10438" s="75">
        <f t="shared" si="10225"/>
        <v>0</v>
      </c>
      <c r="N10438" s="75">
        <f t="shared" si="10225"/>
        <v>0</v>
      </c>
      <c r="O10438" s="75">
        <f t="shared" si="10225"/>
        <v>0</v>
      </c>
      <c r="P10438" s="75">
        <f t="shared" si="10225"/>
        <v>0</v>
      </c>
      <c r="Q10438" s="75">
        <f t="shared" si="10225"/>
        <v>4000000</v>
      </c>
      <c r="R10438" s="75">
        <f t="shared" si="10225"/>
        <v>4000000</v>
      </c>
      <c r="S10438" s="75">
        <f t="shared" si="10225"/>
        <v>3000000</v>
      </c>
      <c r="T10438" s="75">
        <f t="shared" si="10225"/>
        <v>1000000</v>
      </c>
      <c r="U10438" s="75">
        <f t="shared" si="10225"/>
        <v>333333</v>
      </c>
      <c r="V10438" s="75">
        <f t="shared" si="10225"/>
        <v>333333</v>
      </c>
      <c r="W10438" s="75">
        <f t="shared" si="10225"/>
        <v>333334</v>
      </c>
      <c r="X10438" s="75">
        <f t="shared" si="10225"/>
        <v>4000000</v>
      </c>
      <c r="Y10438" s="238">
        <f t="shared" si="10224"/>
        <v>100</v>
      </c>
    </row>
    <row r="10439" spans="1:25" s="76" customFormat="1">
      <c r="A10439" s="250" t="s">
        <v>2710</v>
      </c>
      <c r="B10439" s="250"/>
      <c r="C10439" s="250"/>
      <c r="D10439" s="250"/>
      <c r="E10439" s="250"/>
      <c r="F10439" s="250"/>
      <c r="G10439" s="250"/>
      <c r="H10439" s="250"/>
      <c r="I10439" s="75"/>
      <c r="J10439" s="75"/>
      <c r="K10439" s="75"/>
      <c r="L10439" s="75"/>
      <c r="M10439" s="75"/>
      <c r="N10439" s="75"/>
      <c r="O10439" s="75"/>
      <c r="P10439" s="75"/>
      <c r="Q10439" s="75">
        <v>0</v>
      </c>
      <c r="R10439" s="75"/>
      <c r="S10439" s="75"/>
      <c r="T10439" s="75"/>
      <c r="U10439" s="75"/>
      <c r="V10439" s="75"/>
      <c r="W10439" s="75"/>
      <c r="X10439" s="75"/>
      <c r="Y10439" s="238">
        <f t="shared" si="10224"/>
        <v>0</v>
      </c>
    </row>
    <row r="10440" spans="1:25" s="76" customFormat="1">
      <c r="A10440" s="250" t="s">
        <v>2711</v>
      </c>
      <c r="B10440" s="250"/>
      <c r="C10440" s="250"/>
      <c r="D10440" s="250"/>
      <c r="E10440" s="250"/>
      <c r="F10440" s="250"/>
      <c r="G10440" s="250"/>
      <c r="H10440" s="250"/>
      <c r="I10440" s="75"/>
      <c r="J10440" s="75"/>
      <c r="K10440" s="75"/>
      <c r="L10440" s="75"/>
      <c r="M10440" s="75"/>
      <c r="N10440" s="75"/>
      <c r="O10440" s="75"/>
      <c r="P10440" s="75"/>
      <c r="Q10440" s="75">
        <v>0</v>
      </c>
      <c r="R10440" s="75"/>
      <c r="S10440" s="75"/>
      <c r="T10440" s="75"/>
      <c r="U10440" s="75"/>
      <c r="V10440" s="75"/>
      <c r="W10440" s="75"/>
      <c r="X10440" s="75"/>
      <c r="Y10440" s="238">
        <f t="shared" si="10224"/>
        <v>0</v>
      </c>
    </row>
    <row r="10441" spans="1:25" s="76" customFormat="1">
      <c r="A10441" s="250" t="s">
        <v>2712</v>
      </c>
      <c r="B10441" s="250"/>
      <c r="C10441" s="250"/>
      <c r="D10441" s="250"/>
      <c r="E10441" s="250"/>
      <c r="F10441" s="250"/>
      <c r="G10441" s="250"/>
      <c r="H10441" s="250"/>
      <c r="I10441" s="75"/>
      <c r="J10441" s="75"/>
      <c r="K10441" s="75"/>
      <c r="L10441" s="75"/>
      <c r="M10441" s="75"/>
      <c r="N10441" s="75"/>
      <c r="O10441" s="75"/>
      <c r="P10441" s="75"/>
      <c r="Q10441" s="75">
        <v>0</v>
      </c>
      <c r="R10441" s="75"/>
      <c r="S10441" s="75"/>
      <c r="T10441" s="75"/>
      <c r="U10441" s="75"/>
      <c r="V10441" s="75"/>
      <c r="W10441" s="75"/>
      <c r="X10441" s="75"/>
      <c r="Y10441" s="238">
        <f t="shared" si="10224"/>
        <v>0</v>
      </c>
    </row>
    <row r="10442" spans="1:25" s="76" customFormat="1">
      <c r="A10442" s="250" t="s">
        <v>2713</v>
      </c>
      <c r="B10442" s="250"/>
      <c r="C10442" s="250"/>
      <c r="D10442" s="250"/>
      <c r="E10442" s="250"/>
      <c r="F10442" s="250"/>
      <c r="G10442" s="250"/>
      <c r="H10442" s="250"/>
      <c r="I10442" s="75"/>
      <c r="J10442" s="75"/>
      <c r="K10442" s="75"/>
      <c r="L10442" s="75"/>
      <c r="M10442" s="75"/>
      <c r="N10442" s="75"/>
      <c r="O10442" s="75"/>
      <c r="P10442" s="75"/>
      <c r="Q10442" s="75">
        <v>0</v>
      </c>
      <c r="R10442" s="75"/>
      <c r="S10442" s="75"/>
      <c r="T10442" s="75"/>
      <c r="U10442" s="75"/>
      <c r="V10442" s="75"/>
      <c r="W10442" s="75"/>
      <c r="X10442" s="75"/>
      <c r="Y10442" s="238">
        <f t="shared" si="10224"/>
        <v>0</v>
      </c>
    </row>
    <row r="10443" spans="1:25" s="76" customFormat="1">
      <c r="A10443" s="250" t="s">
        <v>2714</v>
      </c>
      <c r="B10443" s="250"/>
      <c r="C10443" s="250"/>
      <c r="D10443" s="250"/>
      <c r="E10443" s="250"/>
      <c r="F10443" s="250"/>
      <c r="G10443" s="250"/>
      <c r="H10443" s="250"/>
      <c r="I10443" s="75"/>
      <c r="J10443" s="75"/>
      <c r="K10443" s="75"/>
      <c r="L10443" s="75"/>
      <c r="M10443" s="75"/>
      <c r="N10443" s="75"/>
      <c r="O10443" s="75"/>
      <c r="P10443" s="75"/>
      <c r="Q10443" s="75">
        <v>0</v>
      </c>
      <c r="R10443" s="75"/>
      <c r="S10443" s="75"/>
      <c r="T10443" s="75"/>
      <c r="U10443" s="75"/>
      <c r="V10443" s="75"/>
      <c r="W10443" s="75"/>
      <c r="X10443" s="75"/>
      <c r="Y10443" s="238">
        <f t="shared" si="10224"/>
        <v>0</v>
      </c>
    </row>
    <row r="10444" spans="1:25" s="76" customFormat="1">
      <c r="A10444" s="250" t="s">
        <v>2689</v>
      </c>
      <c r="B10444" s="250"/>
      <c r="C10444" s="250"/>
      <c r="D10444" s="250"/>
      <c r="E10444" s="250"/>
      <c r="F10444" s="250"/>
      <c r="G10444" s="250"/>
      <c r="H10444" s="250"/>
      <c r="I10444" s="75"/>
      <c r="J10444" s="75"/>
      <c r="K10444" s="75"/>
      <c r="L10444" s="75"/>
      <c r="M10444" s="75"/>
      <c r="N10444" s="75"/>
      <c r="O10444" s="75"/>
      <c r="P10444" s="75"/>
      <c r="Q10444" s="75">
        <v>0</v>
      </c>
      <c r="R10444" s="75"/>
      <c r="S10444" s="75"/>
      <c r="T10444" s="75"/>
      <c r="U10444" s="75"/>
      <c r="V10444" s="75"/>
      <c r="W10444" s="75"/>
      <c r="X10444" s="75"/>
      <c r="Y10444" s="238">
        <f t="shared" si="10224"/>
        <v>0</v>
      </c>
    </row>
    <row r="10445" spans="1:25" s="76" customFormat="1">
      <c r="A10445" s="250" t="s">
        <v>2715</v>
      </c>
      <c r="B10445" s="250"/>
      <c r="C10445" s="250"/>
      <c r="D10445" s="250"/>
      <c r="E10445" s="250"/>
      <c r="F10445" s="250"/>
      <c r="G10445" s="250"/>
      <c r="H10445" s="250"/>
      <c r="I10445" s="75">
        <f t="shared" ref="I10445:X10445" si="10226">SUM(I843)</f>
        <v>44000000</v>
      </c>
      <c r="J10445" s="75">
        <f t="shared" si="10226"/>
        <v>44000000</v>
      </c>
      <c r="K10445" s="75">
        <f t="shared" si="10226"/>
        <v>0</v>
      </c>
      <c r="L10445" s="75">
        <f t="shared" si="10226"/>
        <v>0</v>
      </c>
      <c r="M10445" s="75">
        <f t="shared" si="10226"/>
        <v>0</v>
      </c>
      <c r="N10445" s="75">
        <f t="shared" si="10226"/>
        <v>0</v>
      </c>
      <c r="O10445" s="75">
        <f t="shared" si="10226"/>
        <v>0</v>
      </c>
      <c r="P10445" s="75">
        <f t="shared" si="10226"/>
        <v>0</v>
      </c>
      <c r="Q10445" s="75">
        <f t="shared" si="10226"/>
        <v>55160000</v>
      </c>
      <c r="R10445" s="75">
        <f t="shared" si="10226"/>
        <v>51160000</v>
      </c>
      <c r="S10445" s="75">
        <f t="shared" si="10226"/>
        <v>48507500</v>
      </c>
      <c r="T10445" s="75">
        <f t="shared" si="10226"/>
        <v>2652500</v>
      </c>
      <c r="U10445" s="75">
        <f t="shared" si="10226"/>
        <v>2002500</v>
      </c>
      <c r="V10445" s="75">
        <f t="shared" si="10226"/>
        <v>650000</v>
      </c>
      <c r="W10445" s="75">
        <f t="shared" si="10226"/>
        <v>0</v>
      </c>
      <c r="X10445" s="75">
        <f t="shared" si="10226"/>
        <v>51160000</v>
      </c>
      <c r="Y10445" s="238">
        <f t="shared" si="10224"/>
        <v>100</v>
      </c>
    </row>
    <row r="10446" spans="1:25" s="76" customFormat="1">
      <c r="A10446" s="250" t="s">
        <v>2716</v>
      </c>
      <c r="B10446" s="250"/>
      <c r="C10446" s="250"/>
      <c r="D10446" s="250"/>
      <c r="E10446" s="250"/>
      <c r="F10446" s="250"/>
      <c r="G10446" s="250"/>
      <c r="H10446" s="250"/>
      <c r="I10446" s="75"/>
      <c r="J10446" s="75"/>
      <c r="K10446" s="75"/>
      <c r="L10446" s="75"/>
      <c r="M10446" s="75"/>
      <c r="N10446" s="75"/>
      <c r="O10446" s="75"/>
      <c r="P10446" s="75"/>
      <c r="Q10446" s="75">
        <v>0</v>
      </c>
      <c r="R10446" s="75"/>
      <c r="S10446" s="75"/>
      <c r="T10446" s="75"/>
      <c r="U10446" s="75"/>
      <c r="V10446" s="75"/>
      <c r="W10446" s="75"/>
      <c r="X10446" s="75"/>
      <c r="Y10446" s="238">
        <f t="shared" si="10224"/>
        <v>0</v>
      </c>
    </row>
    <row r="10447" spans="1:25" s="76" customFormat="1">
      <c r="A10447" s="250" t="s">
        <v>2717</v>
      </c>
      <c r="B10447" s="250"/>
      <c r="C10447" s="250"/>
      <c r="D10447" s="250"/>
      <c r="E10447" s="250"/>
      <c r="F10447" s="250"/>
      <c r="G10447" s="250"/>
      <c r="H10447" s="250"/>
      <c r="I10447" s="75"/>
      <c r="J10447" s="75"/>
      <c r="K10447" s="75"/>
      <c r="L10447" s="75"/>
      <c r="M10447" s="75"/>
      <c r="N10447" s="75"/>
      <c r="O10447" s="75"/>
      <c r="P10447" s="75"/>
      <c r="Q10447" s="75">
        <v>0</v>
      </c>
      <c r="R10447" s="75"/>
      <c r="S10447" s="75"/>
      <c r="T10447" s="75"/>
      <c r="U10447" s="75"/>
      <c r="V10447" s="75"/>
      <c r="W10447" s="75"/>
      <c r="X10447" s="75"/>
      <c r="Y10447" s="238">
        <f t="shared" si="10224"/>
        <v>0</v>
      </c>
    </row>
    <row r="10448" spans="1:25" s="76" customFormat="1">
      <c r="A10448" s="250" t="s">
        <v>2718</v>
      </c>
      <c r="B10448" s="250"/>
      <c r="C10448" s="250"/>
      <c r="D10448" s="250"/>
      <c r="E10448" s="250"/>
      <c r="F10448" s="250"/>
      <c r="G10448" s="250"/>
      <c r="H10448" s="250"/>
      <c r="I10448" s="75"/>
      <c r="J10448" s="75"/>
      <c r="K10448" s="75"/>
      <c r="L10448" s="75"/>
      <c r="M10448" s="75"/>
      <c r="N10448" s="75"/>
      <c r="O10448" s="75"/>
      <c r="P10448" s="75"/>
      <c r="Q10448" s="75">
        <v>0</v>
      </c>
      <c r="R10448" s="75"/>
      <c r="S10448" s="75"/>
      <c r="T10448" s="75"/>
      <c r="U10448" s="75"/>
      <c r="V10448" s="75"/>
      <c r="W10448" s="75"/>
      <c r="X10448" s="75"/>
      <c r="Y10448" s="238">
        <f t="shared" si="10224"/>
        <v>0</v>
      </c>
    </row>
    <row r="10449" spans="1:25" s="76" customFormat="1">
      <c r="A10449" s="250" t="s">
        <v>2719</v>
      </c>
      <c r="B10449" s="250"/>
      <c r="C10449" s="250"/>
      <c r="D10449" s="250"/>
      <c r="E10449" s="250"/>
      <c r="F10449" s="250"/>
      <c r="G10449" s="250"/>
      <c r="H10449" s="250"/>
      <c r="I10449" s="75">
        <f t="shared" ref="I10449:X10449" si="10227">SUM(I1145)</f>
        <v>4600000</v>
      </c>
      <c r="J10449" s="75">
        <f t="shared" si="10227"/>
        <v>4600000</v>
      </c>
      <c r="K10449" s="75">
        <f t="shared" si="10227"/>
        <v>0</v>
      </c>
      <c r="L10449" s="75">
        <f t="shared" si="10227"/>
        <v>0</v>
      </c>
      <c r="M10449" s="75">
        <f t="shared" si="10227"/>
        <v>0</v>
      </c>
      <c r="N10449" s="75">
        <f t="shared" si="10227"/>
        <v>0</v>
      </c>
      <c r="O10449" s="75">
        <f t="shared" si="10227"/>
        <v>0</v>
      </c>
      <c r="P10449" s="75">
        <f t="shared" si="10227"/>
        <v>0</v>
      </c>
      <c r="Q10449" s="75">
        <f t="shared" si="10227"/>
        <v>4543055</v>
      </c>
      <c r="R10449" s="75">
        <f t="shared" si="10227"/>
        <v>4416370</v>
      </c>
      <c r="S10449" s="75">
        <f t="shared" si="10227"/>
        <v>3585000</v>
      </c>
      <c r="T10449" s="75">
        <f t="shared" si="10227"/>
        <v>831370</v>
      </c>
      <c r="U10449" s="75">
        <f t="shared" si="10227"/>
        <v>308000</v>
      </c>
      <c r="V10449" s="75">
        <f t="shared" si="10227"/>
        <v>258000</v>
      </c>
      <c r="W10449" s="75">
        <f t="shared" si="10227"/>
        <v>265370</v>
      </c>
      <c r="X10449" s="75">
        <f t="shared" si="10227"/>
        <v>4416370</v>
      </c>
      <c r="Y10449" s="238">
        <f t="shared" si="10224"/>
        <v>100</v>
      </c>
    </row>
    <row r="10450" spans="1:25" s="76" customFormat="1">
      <c r="A10450" s="250" t="s">
        <v>2720</v>
      </c>
      <c r="B10450" s="250"/>
      <c r="C10450" s="250"/>
      <c r="D10450" s="250"/>
      <c r="E10450" s="250"/>
      <c r="F10450" s="250"/>
      <c r="G10450" s="250"/>
      <c r="H10450" s="250"/>
      <c r="I10450" s="75"/>
      <c r="J10450" s="75"/>
      <c r="K10450" s="75"/>
      <c r="L10450" s="75"/>
      <c r="M10450" s="75"/>
      <c r="N10450" s="75"/>
      <c r="O10450" s="75"/>
      <c r="P10450" s="75"/>
      <c r="Q10450" s="75">
        <v>0</v>
      </c>
      <c r="R10450" s="75"/>
      <c r="S10450" s="75"/>
      <c r="T10450" s="75"/>
      <c r="U10450" s="75"/>
      <c r="V10450" s="75"/>
      <c r="W10450" s="75"/>
      <c r="X10450" s="75"/>
      <c r="Y10450" s="238">
        <f t="shared" si="10224"/>
        <v>0</v>
      </c>
    </row>
    <row r="10451" spans="1:25" s="76" customFormat="1">
      <c r="A10451" s="250" t="s">
        <v>2692</v>
      </c>
      <c r="B10451" s="250"/>
      <c r="C10451" s="250"/>
      <c r="D10451" s="250"/>
      <c r="E10451" s="250"/>
      <c r="F10451" s="250"/>
      <c r="G10451" s="250"/>
      <c r="H10451" s="250"/>
      <c r="I10451" s="75"/>
      <c r="J10451" s="75"/>
      <c r="K10451" s="75"/>
      <c r="L10451" s="75"/>
      <c r="M10451" s="75"/>
      <c r="N10451" s="75"/>
      <c r="O10451" s="75"/>
      <c r="P10451" s="75"/>
      <c r="Q10451" s="75">
        <v>0</v>
      </c>
      <c r="R10451" s="75"/>
      <c r="S10451" s="75"/>
      <c r="T10451" s="75"/>
      <c r="U10451" s="75"/>
      <c r="V10451" s="75"/>
      <c r="W10451" s="75"/>
      <c r="X10451" s="75"/>
      <c r="Y10451" s="238">
        <f t="shared" si="10224"/>
        <v>0</v>
      </c>
    </row>
    <row r="10452" spans="1:25" s="76" customFormat="1">
      <c r="A10452" s="250" t="s">
        <v>2721</v>
      </c>
      <c r="B10452" s="250"/>
      <c r="C10452" s="250"/>
      <c r="D10452" s="250"/>
      <c r="E10452" s="250"/>
      <c r="F10452" s="250"/>
      <c r="G10452" s="250"/>
      <c r="H10452" s="250"/>
      <c r="I10452" s="75"/>
      <c r="J10452" s="75"/>
      <c r="K10452" s="75"/>
      <c r="L10452" s="75"/>
      <c r="M10452" s="75"/>
      <c r="N10452" s="75"/>
      <c r="O10452" s="75"/>
      <c r="P10452" s="75"/>
      <c r="Q10452" s="75">
        <v>0</v>
      </c>
      <c r="R10452" s="75"/>
      <c r="S10452" s="75"/>
      <c r="T10452" s="75"/>
      <c r="U10452" s="75"/>
      <c r="V10452" s="75"/>
      <c r="W10452" s="75"/>
      <c r="X10452" s="75"/>
      <c r="Y10452" s="238">
        <f t="shared" si="10224"/>
        <v>0</v>
      </c>
    </row>
    <row r="10453" spans="1:25" s="76" customFormat="1">
      <c r="A10453" s="250" t="s">
        <v>2722</v>
      </c>
      <c r="B10453" s="250"/>
      <c r="C10453" s="250"/>
      <c r="D10453" s="250"/>
      <c r="E10453" s="250"/>
      <c r="F10453" s="250"/>
      <c r="G10453" s="250"/>
      <c r="H10453" s="250"/>
      <c r="I10453" s="75"/>
      <c r="J10453" s="75"/>
      <c r="K10453" s="75"/>
      <c r="L10453" s="75"/>
      <c r="M10453" s="75"/>
      <c r="N10453" s="75"/>
      <c r="O10453" s="75"/>
      <c r="P10453" s="75"/>
      <c r="Q10453" s="75">
        <v>0</v>
      </c>
      <c r="R10453" s="75"/>
      <c r="S10453" s="75"/>
      <c r="T10453" s="75"/>
      <c r="U10453" s="75"/>
      <c r="V10453" s="75"/>
      <c r="W10453" s="75"/>
      <c r="X10453" s="75"/>
      <c r="Y10453" s="238">
        <f t="shared" si="10224"/>
        <v>0</v>
      </c>
    </row>
    <row r="10454" spans="1:25" s="76" customFormat="1">
      <c r="A10454" s="250" t="s">
        <v>2788</v>
      </c>
      <c r="B10454" s="250"/>
      <c r="C10454" s="250"/>
      <c r="D10454" s="250"/>
      <c r="E10454" s="250"/>
      <c r="F10454" s="250"/>
      <c r="G10454" s="250"/>
      <c r="H10454" s="250"/>
      <c r="I10454" s="75"/>
      <c r="J10454" s="75"/>
      <c r="K10454" s="75"/>
      <c r="L10454" s="75"/>
      <c r="M10454" s="75"/>
      <c r="N10454" s="75"/>
      <c r="O10454" s="75"/>
      <c r="P10454" s="75"/>
      <c r="Q10454" s="75">
        <v>0</v>
      </c>
      <c r="R10454" s="75"/>
      <c r="S10454" s="75"/>
      <c r="T10454" s="75"/>
      <c r="U10454" s="75"/>
      <c r="V10454" s="75"/>
      <c r="W10454" s="75"/>
      <c r="X10454" s="75"/>
      <c r="Y10454" s="238">
        <f t="shared" si="10224"/>
        <v>0</v>
      </c>
    </row>
    <row r="10455" spans="1:25" s="76" customFormat="1">
      <c r="A10455" s="250" t="s">
        <v>2723</v>
      </c>
      <c r="B10455" s="250"/>
      <c r="C10455" s="250"/>
      <c r="D10455" s="250"/>
      <c r="E10455" s="250"/>
      <c r="F10455" s="250"/>
      <c r="G10455" s="250"/>
      <c r="H10455" s="250"/>
      <c r="I10455" s="75"/>
      <c r="J10455" s="75"/>
      <c r="K10455" s="75"/>
      <c r="L10455" s="75"/>
      <c r="M10455" s="75"/>
      <c r="N10455" s="75"/>
      <c r="O10455" s="75"/>
      <c r="P10455" s="75"/>
      <c r="Q10455" s="75">
        <v>0</v>
      </c>
      <c r="R10455" s="75"/>
      <c r="S10455" s="75"/>
      <c r="T10455" s="75"/>
      <c r="U10455" s="75"/>
      <c r="V10455" s="75"/>
      <c r="W10455" s="75"/>
      <c r="X10455" s="75"/>
      <c r="Y10455" s="238">
        <f t="shared" si="10224"/>
        <v>0</v>
      </c>
    </row>
    <row r="10456" spans="1:25" s="76" customFormat="1">
      <c r="A10456" s="250" t="s">
        <v>2724</v>
      </c>
      <c r="B10456" s="250"/>
      <c r="C10456" s="250"/>
      <c r="D10456" s="250"/>
      <c r="E10456" s="250"/>
      <c r="F10456" s="250"/>
      <c r="G10456" s="250"/>
      <c r="H10456" s="250"/>
      <c r="I10456" s="75"/>
      <c r="J10456" s="75"/>
      <c r="K10456" s="75"/>
      <c r="L10456" s="75"/>
      <c r="M10456" s="75"/>
      <c r="N10456" s="75"/>
      <c r="O10456" s="75"/>
      <c r="P10456" s="75"/>
      <c r="Q10456" s="75">
        <v>0</v>
      </c>
      <c r="R10456" s="75"/>
      <c r="S10456" s="75"/>
      <c r="T10456" s="75"/>
      <c r="U10456" s="75"/>
      <c r="V10456" s="75"/>
      <c r="W10456" s="75"/>
      <c r="X10456" s="75"/>
      <c r="Y10456" s="238">
        <f t="shared" si="10224"/>
        <v>0</v>
      </c>
    </row>
    <row r="10457" spans="1:25" s="76" customFormat="1">
      <c r="A10457" s="250" t="s">
        <v>2725</v>
      </c>
      <c r="B10457" s="250"/>
      <c r="C10457" s="250"/>
      <c r="D10457" s="250"/>
      <c r="E10457" s="250"/>
      <c r="F10457" s="250"/>
      <c r="G10457" s="250"/>
      <c r="H10457" s="250"/>
      <c r="I10457" s="75"/>
      <c r="J10457" s="75"/>
      <c r="K10457" s="75"/>
      <c r="L10457" s="75"/>
      <c r="M10457" s="75"/>
      <c r="N10457" s="75"/>
      <c r="O10457" s="75"/>
      <c r="P10457" s="75"/>
      <c r="Q10457" s="75">
        <v>0</v>
      </c>
      <c r="R10457" s="75"/>
      <c r="S10457" s="75"/>
      <c r="T10457" s="75"/>
      <c r="U10457" s="75"/>
      <c r="V10457" s="75"/>
      <c r="W10457" s="75"/>
      <c r="X10457" s="75"/>
      <c r="Y10457" s="238">
        <f t="shared" si="10224"/>
        <v>0</v>
      </c>
    </row>
    <row r="10458" spans="1:25" s="76" customFormat="1">
      <c r="A10458" s="250" t="s">
        <v>2694</v>
      </c>
      <c r="B10458" s="250"/>
      <c r="C10458" s="250"/>
      <c r="D10458" s="250"/>
      <c r="E10458" s="250"/>
      <c r="F10458" s="250"/>
      <c r="G10458" s="250"/>
      <c r="H10458" s="250"/>
      <c r="I10458" s="75"/>
      <c r="J10458" s="75"/>
      <c r="K10458" s="75"/>
      <c r="L10458" s="75"/>
      <c r="M10458" s="75"/>
      <c r="N10458" s="75"/>
      <c r="O10458" s="75"/>
      <c r="P10458" s="75"/>
      <c r="Q10458" s="75">
        <v>0</v>
      </c>
      <c r="R10458" s="75"/>
      <c r="S10458" s="75"/>
      <c r="T10458" s="75"/>
      <c r="U10458" s="75"/>
      <c r="V10458" s="75"/>
      <c r="W10458" s="75"/>
      <c r="X10458" s="75"/>
      <c r="Y10458" s="238">
        <f t="shared" si="10224"/>
        <v>0</v>
      </c>
    </row>
    <row r="10459" spans="1:25" s="76" customFormat="1">
      <c r="A10459" s="250" t="s">
        <v>2726</v>
      </c>
      <c r="B10459" s="250"/>
      <c r="C10459" s="250"/>
      <c r="D10459" s="250"/>
      <c r="E10459" s="250"/>
      <c r="F10459" s="250"/>
      <c r="G10459" s="250"/>
      <c r="H10459" s="250"/>
      <c r="I10459" s="75"/>
      <c r="J10459" s="75"/>
      <c r="K10459" s="75"/>
      <c r="L10459" s="75"/>
      <c r="M10459" s="75"/>
      <c r="N10459" s="75"/>
      <c r="O10459" s="75"/>
      <c r="P10459" s="75"/>
      <c r="Q10459" s="75">
        <v>0</v>
      </c>
      <c r="R10459" s="75"/>
      <c r="S10459" s="75"/>
      <c r="T10459" s="75"/>
      <c r="U10459" s="75"/>
      <c r="V10459" s="75"/>
      <c r="W10459" s="75"/>
      <c r="X10459" s="75"/>
      <c r="Y10459" s="238">
        <f t="shared" si="10224"/>
        <v>0</v>
      </c>
    </row>
    <row r="10460" spans="1:25" s="76" customFormat="1">
      <c r="A10460" s="250" t="s">
        <v>2727</v>
      </c>
      <c r="B10460" s="250"/>
      <c r="C10460" s="250"/>
      <c r="D10460" s="250"/>
      <c r="E10460" s="250"/>
      <c r="F10460" s="250"/>
      <c r="G10460" s="250"/>
      <c r="H10460" s="250"/>
      <c r="I10460" s="75"/>
      <c r="J10460" s="75"/>
      <c r="K10460" s="75"/>
      <c r="L10460" s="75"/>
      <c r="M10460" s="75"/>
      <c r="N10460" s="75"/>
      <c r="O10460" s="75"/>
      <c r="P10460" s="75"/>
      <c r="Q10460" s="75">
        <v>0</v>
      </c>
      <c r="R10460" s="75"/>
      <c r="S10460" s="75"/>
      <c r="T10460" s="75"/>
      <c r="U10460" s="75"/>
      <c r="V10460" s="75"/>
      <c r="W10460" s="75"/>
      <c r="X10460" s="75"/>
      <c r="Y10460" s="238">
        <f t="shared" si="10224"/>
        <v>0</v>
      </c>
    </row>
    <row r="10461" spans="1:25" s="76" customFormat="1">
      <c r="A10461" s="250" t="s">
        <v>2728</v>
      </c>
      <c r="B10461" s="250"/>
      <c r="C10461" s="250"/>
      <c r="D10461" s="250"/>
      <c r="E10461" s="250"/>
      <c r="F10461" s="250"/>
      <c r="G10461" s="250"/>
      <c r="H10461" s="250"/>
      <c r="I10461" s="75"/>
      <c r="J10461" s="75"/>
      <c r="K10461" s="75"/>
      <c r="L10461" s="75"/>
      <c r="M10461" s="75"/>
      <c r="N10461" s="75"/>
      <c r="O10461" s="75"/>
      <c r="P10461" s="75"/>
      <c r="Q10461" s="75">
        <v>0</v>
      </c>
      <c r="R10461" s="75"/>
      <c r="S10461" s="75"/>
      <c r="T10461" s="75"/>
      <c r="U10461" s="75"/>
      <c r="V10461" s="75"/>
      <c r="W10461" s="75"/>
      <c r="X10461" s="75"/>
      <c r="Y10461" s="238">
        <f t="shared" si="10224"/>
        <v>0</v>
      </c>
    </row>
    <row r="10462" spans="1:25" s="76" customFormat="1">
      <c r="A10462" s="250" t="s">
        <v>2729</v>
      </c>
      <c r="B10462" s="250"/>
      <c r="C10462" s="250"/>
      <c r="D10462" s="250"/>
      <c r="E10462" s="250"/>
      <c r="F10462" s="250"/>
      <c r="G10462" s="250"/>
      <c r="H10462" s="250"/>
      <c r="I10462" s="75"/>
      <c r="J10462" s="75"/>
      <c r="K10462" s="75"/>
      <c r="L10462" s="75"/>
      <c r="M10462" s="75"/>
      <c r="N10462" s="75"/>
      <c r="O10462" s="75"/>
      <c r="P10462" s="75"/>
      <c r="Q10462" s="75">
        <v>0</v>
      </c>
      <c r="R10462" s="75"/>
      <c r="S10462" s="75"/>
      <c r="T10462" s="75"/>
      <c r="U10462" s="75"/>
      <c r="V10462" s="75"/>
      <c r="W10462" s="75"/>
      <c r="X10462" s="75"/>
      <c r="Y10462" s="238">
        <f t="shared" si="10224"/>
        <v>0</v>
      </c>
    </row>
    <row r="10463" spans="1:25" s="76" customFormat="1">
      <c r="A10463" s="250" t="s">
        <v>2730</v>
      </c>
      <c r="B10463" s="250"/>
      <c r="C10463" s="250"/>
      <c r="D10463" s="250"/>
      <c r="E10463" s="250"/>
      <c r="F10463" s="250"/>
      <c r="G10463" s="250"/>
      <c r="H10463" s="250"/>
      <c r="I10463" s="75"/>
      <c r="J10463" s="75"/>
      <c r="K10463" s="75"/>
      <c r="L10463" s="75"/>
      <c r="M10463" s="75"/>
      <c r="N10463" s="75"/>
      <c r="O10463" s="75"/>
      <c r="P10463" s="75"/>
      <c r="Q10463" s="75">
        <v>0</v>
      </c>
      <c r="R10463" s="75"/>
      <c r="S10463" s="75"/>
      <c r="T10463" s="75"/>
      <c r="U10463" s="75"/>
      <c r="V10463" s="75"/>
      <c r="W10463" s="75"/>
      <c r="X10463" s="75"/>
      <c r="Y10463" s="238">
        <f t="shared" si="10224"/>
        <v>0</v>
      </c>
    </row>
    <row r="10464" spans="1:25" s="76" customFormat="1">
      <c r="A10464" s="250" t="s">
        <v>2731</v>
      </c>
      <c r="B10464" s="250"/>
      <c r="C10464" s="250"/>
      <c r="D10464" s="250"/>
      <c r="E10464" s="250"/>
      <c r="F10464" s="250"/>
      <c r="G10464" s="250"/>
      <c r="H10464" s="250"/>
      <c r="I10464" s="75"/>
      <c r="J10464" s="75"/>
      <c r="K10464" s="75"/>
      <c r="L10464" s="75"/>
      <c r="M10464" s="75"/>
      <c r="N10464" s="75"/>
      <c r="O10464" s="75"/>
      <c r="P10464" s="75"/>
      <c r="Q10464" s="75">
        <v>0</v>
      </c>
      <c r="R10464" s="75"/>
      <c r="S10464" s="75"/>
      <c r="T10464" s="75"/>
      <c r="U10464" s="75"/>
      <c r="V10464" s="75"/>
      <c r="W10464" s="75"/>
      <c r="X10464" s="75"/>
      <c r="Y10464" s="238">
        <f t="shared" si="10224"/>
        <v>0</v>
      </c>
    </row>
    <row r="10465" spans="1:25" s="76" customFormat="1">
      <c r="A10465" s="250" t="s">
        <v>2732</v>
      </c>
      <c r="B10465" s="250"/>
      <c r="C10465" s="250"/>
      <c r="D10465" s="250"/>
      <c r="E10465" s="250"/>
      <c r="F10465" s="250"/>
      <c r="G10465" s="250"/>
      <c r="H10465" s="250"/>
      <c r="I10465" s="75"/>
      <c r="J10465" s="75"/>
      <c r="K10465" s="75"/>
      <c r="L10465" s="75"/>
      <c r="M10465" s="75"/>
      <c r="N10465" s="75"/>
      <c r="O10465" s="75"/>
      <c r="P10465" s="75"/>
      <c r="Q10465" s="75">
        <v>0</v>
      </c>
      <c r="R10465" s="75"/>
      <c r="S10465" s="75"/>
      <c r="T10465" s="75"/>
      <c r="U10465" s="75"/>
      <c r="V10465" s="75"/>
      <c r="W10465" s="75"/>
      <c r="X10465" s="75"/>
      <c r="Y10465" s="238">
        <f t="shared" si="10224"/>
        <v>0</v>
      </c>
    </row>
    <row r="10466" spans="1:25" s="76" customFormat="1">
      <c r="A10466" s="250" t="s">
        <v>2733</v>
      </c>
      <c r="B10466" s="250"/>
      <c r="C10466" s="250"/>
      <c r="D10466" s="250"/>
      <c r="E10466" s="250"/>
      <c r="F10466" s="250"/>
      <c r="G10466" s="250"/>
      <c r="H10466" s="250"/>
      <c r="I10466" s="75"/>
      <c r="J10466" s="75"/>
      <c r="K10466" s="75"/>
      <c r="L10466" s="75"/>
      <c r="M10466" s="75"/>
      <c r="N10466" s="75"/>
      <c r="O10466" s="75"/>
      <c r="P10466" s="75"/>
      <c r="Q10466" s="75">
        <v>0</v>
      </c>
      <c r="R10466" s="75"/>
      <c r="S10466" s="75"/>
      <c r="T10466" s="75"/>
      <c r="U10466" s="75"/>
      <c r="V10466" s="75"/>
      <c r="W10466" s="75"/>
      <c r="X10466" s="75"/>
      <c r="Y10466" s="238">
        <f t="shared" si="10224"/>
        <v>0</v>
      </c>
    </row>
    <row r="10467" spans="1:25" s="76" customFormat="1">
      <c r="A10467" s="250" t="s">
        <v>2734</v>
      </c>
      <c r="B10467" s="250"/>
      <c r="C10467" s="250"/>
      <c r="D10467" s="250"/>
      <c r="E10467" s="250"/>
      <c r="F10467" s="250"/>
      <c r="G10467" s="250"/>
      <c r="H10467" s="250"/>
      <c r="I10467" s="75"/>
      <c r="J10467" s="75"/>
      <c r="K10467" s="75"/>
      <c r="L10467" s="75"/>
      <c r="M10467" s="75"/>
      <c r="N10467" s="75"/>
      <c r="O10467" s="75"/>
      <c r="P10467" s="75"/>
      <c r="Q10467" s="75">
        <v>0</v>
      </c>
      <c r="R10467" s="75"/>
      <c r="S10467" s="75"/>
      <c r="T10467" s="75"/>
      <c r="U10467" s="75"/>
      <c r="V10467" s="75"/>
      <c r="W10467" s="75"/>
      <c r="X10467" s="75"/>
      <c r="Y10467" s="238">
        <f t="shared" si="10224"/>
        <v>0</v>
      </c>
    </row>
    <row r="10468" spans="1:25" s="76" customFormat="1">
      <c r="A10468" s="250" t="s">
        <v>2735</v>
      </c>
      <c r="B10468" s="250"/>
      <c r="C10468" s="250"/>
      <c r="D10468" s="250"/>
      <c r="E10468" s="250"/>
      <c r="F10468" s="250"/>
      <c r="G10468" s="250"/>
      <c r="H10468" s="250"/>
      <c r="I10468" s="75"/>
      <c r="J10468" s="75"/>
      <c r="K10468" s="75"/>
      <c r="L10468" s="75"/>
      <c r="M10468" s="75"/>
      <c r="N10468" s="75"/>
      <c r="O10468" s="75"/>
      <c r="P10468" s="75"/>
      <c r="Q10468" s="75">
        <v>0</v>
      </c>
      <c r="R10468" s="75"/>
      <c r="S10468" s="75"/>
      <c r="T10468" s="75"/>
      <c r="U10468" s="75"/>
      <c r="V10468" s="75"/>
      <c r="W10468" s="75"/>
      <c r="X10468" s="75"/>
      <c r="Y10468" s="238">
        <f t="shared" si="10224"/>
        <v>0</v>
      </c>
    </row>
    <row r="10469" spans="1:25" s="76" customFormat="1">
      <c r="A10469" s="250" t="s">
        <v>2736</v>
      </c>
      <c r="B10469" s="250"/>
      <c r="C10469" s="250"/>
      <c r="D10469" s="250"/>
      <c r="E10469" s="250"/>
      <c r="F10469" s="250"/>
      <c r="G10469" s="250"/>
      <c r="H10469" s="250"/>
      <c r="I10469" s="75"/>
      <c r="J10469" s="75"/>
      <c r="K10469" s="75"/>
      <c r="L10469" s="75"/>
      <c r="M10469" s="75"/>
      <c r="N10469" s="75"/>
      <c r="O10469" s="75"/>
      <c r="P10469" s="75"/>
      <c r="Q10469" s="75">
        <v>0</v>
      </c>
      <c r="R10469" s="75"/>
      <c r="S10469" s="75"/>
      <c r="T10469" s="75"/>
      <c r="U10469" s="75"/>
      <c r="V10469" s="75"/>
      <c r="W10469" s="75"/>
      <c r="X10469" s="75"/>
      <c r="Y10469" s="238">
        <f t="shared" si="10224"/>
        <v>0</v>
      </c>
    </row>
    <row r="10470" spans="1:25" s="76" customFormat="1">
      <c r="A10470" s="250" t="s">
        <v>2792</v>
      </c>
      <c r="B10470" s="250"/>
      <c r="C10470" s="250"/>
      <c r="D10470" s="250"/>
      <c r="E10470" s="250"/>
      <c r="F10470" s="250"/>
      <c r="G10470" s="250"/>
      <c r="H10470" s="250"/>
      <c r="I10470" s="75">
        <f t="shared" ref="I10470:X10470" si="10228">SUM(I7571)</f>
        <v>22706630</v>
      </c>
      <c r="J10470" s="75">
        <f t="shared" si="10228"/>
        <v>22706630</v>
      </c>
      <c r="K10470" s="75">
        <f t="shared" si="10228"/>
        <v>0</v>
      </c>
      <c r="L10470" s="75">
        <f t="shared" si="10228"/>
        <v>0</v>
      </c>
      <c r="M10470" s="75">
        <f t="shared" si="10228"/>
        <v>0</v>
      </c>
      <c r="N10470" s="75">
        <f t="shared" si="10228"/>
        <v>0</v>
      </c>
      <c r="O10470" s="75">
        <f t="shared" si="10228"/>
        <v>0</v>
      </c>
      <c r="P10470" s="75">
        <f t="shared" si="10228"/>
        <v>0</v>
      </c>
      <c r="Q10470" s="75">
        <f t="shared" si="10228"/>
        <v>28802684</v>
      </c>
      <c r="R10470" s="75">
        <f t="shared" si="10228"/>
        <v>26802684</v>
      </c>
      <c r="S10470" s="75">
        <f t="shared" si="10228"/>
        <v>26362684</v>
      </c>
      <c r="T10470" s="75">
        <f t="shared" si="10228"/>
        <v>440000</v>
      </c>
      <c r="U10470" s="75">
        <f t="shared" si="10228"/>
        <v>290000</v>
      </c>
      <c r="V10470" s="75">
        <f t="shared" si="10228"/>
        <v>150000</v>
      </c>
      <c r="W10470" s="75">
        <f t="shared" si="10228"/>
        <v>0</v>
      </c>
      <c r="X10470" s="75">
        <f t="shared" si="10228"/>
        <v>26802684</v>
      </c>
      <c r="Y10470" s="238">
        <f t="shared" si="10224"/>
        <v>100</v>
      </c>
    </row>
    <row r="10471" spans="1:25" s="76" customFormat="1">
      <c r="A10471" s="250" t="s">
        <v>2737</v>
      </c>
      <c r="B10471" s="250"/>
      <c r="C10471" s="250"/>
      <c r="D10471" s="250"/>
      <c r="E10471" s="250"/>
      <c r="F10471" s="250"/>
      <c r="G10471" s="250"/>
      <c r="H10471" s="250"/>
      <c r="I10471" s="75"/>
      <c r="J10471" s="75"/>
      <c r="K10471" s="75"/>
      <c r="L10471" s="75"/>
      <c r="M10471" s="75"/>
      <c r="N10471" s="75"/>
      <c r="O10471" s="75"/>
      <c r="P10471" s="75"/>
      <c r="Q10471" s="75">
        <v>0</v>
      </c>
      <c r="R10471" s="75"/>
      <c r="S10471" s="75"/>
      <c r="T10471" s="75"/>
      <c r="U10471" s="75"/>
      <c r="V10471" s="75"/>
      <c r="W10471" s="75"/>
      <c r="X10471" s="75"/>
      <c r="Y10471" s="238">
        <f t="shared" si="10224"/>
        <v>0</v>
      </c>
    </row>
    <row r="10472" spans="1:25" s="76" customFormat="1">
      <c r="A10472" s="250" t="s">
        <v>2784</v>
      </c>
      <c r="B10472" s="250"/>
      <c r="C10472" s="250"/>
      <c r="D10472" s="250"/>
      <c r="E10472" s="250"/>
      <c r="F10472" s="250"/>
      <c r="G10472" s="250"/>
      <c r="H10472" s="250"/>
      <c r="I10472" s="75"/>
      <c r="J10472" s="75"/>
      <c r="K10472" s="75"/>
      <c r="L10472" s="75"/>
      <c r="M10472" s="75"/>
      <c r="N10472" s="75"/>
      <c r="O10472" s="75"/>
      <c r="P10472" s="75"/>
      <c r="Q10472" s="75">
        <v>0</v>
      </c>
      <c r="R10472" s="75"/>
      <c r="S10472" s="75"/>
      <c r="T10472" s="75"/>
      <c r="U10472" s="75"/>
      <c r="V10472" s="75"/>
      <c r="W10472" s="75"/>
      <c r="X10472" s="75"/>
      <c r="Y10472" s="238">
        <f t="shared" si="10224"/>
        <v>0</v>
      </c>
    </row>
    <row r="10473" spans="1:25" s="76" customFormat="1">
      <c r="A10473" s="250" t="s">
        <v>2785</v>
      </c>
      <c r="B10473" s="250"/>
      <c r="C10473" s="250"/>
      <c r="D10473" s="250"/>
      <c r="E10473" s="250"/>
      <c r="F10473" s="250"/>
      <c r="G10473" s="250"/>
      <c r="H10473" s="250"/>
      <c r="I10473" s="75"/>
      <c r="J10473" s="75"/>
      <c r="K10473" s="75"/>
      <c r="L10473" s="75"/>
      <c r="M10473" s="75"/>
      <c r="N10473" s="75"/>
      <c r="O10473" s="75"/>
      <c r="P10473" s="75"/>
      <c r="Q10473" s="75">
        <v>0</v>
      </c>
      <c r="R10473" s="75"/>
      <c r="S10473" s="75"/>
      <c r="T10473" s="75"/>
      <c r="U10473" s="75"/>
      <c r="V10473" s="75"/>
      <c r="W10473" s="75"/>
      <c r="X10473" s="75"/>
      <c r="Y10473" s="238">
        <f t="shared" si="10224"/>
        <v>0</v>
      </c>
    </row>
    <row r="10474" spans="1:25" s="68" customFormat="1">
      <c r="A10474" s="251" t="s">
        <v>69</v>
      </c>
      <c r="B10474" s="251"/>
      <c r="C10474" s="251"/>
      <c r="D10474" s="251"/>
      <c r="E10474" s="251"/>
      <c r="F10474" s="251"/>
      <c r="G10474" s="251"/>
      <c r="H10474" s="251"/>
      <c r="I10474" s="77">
        <f t="shared" ref="I10474:P10474" si="10229">SUM(I10428:I10473)</f>
        <v>75156630</v>
      </c>
      <c r="J10474" s="77">
        <f t="shared" si="10229"/>
        <v>75156630</v>
      </c>
      <c r="K10474" s="77">
        <f t="shared" si="10229"/>
        <v>0</v>
      </c>
      <c r="L10474" s="77">
        <f t="shared" si="10229"/>
        <v>0</v>
      </c>
      <c r="M10474" s="77">
        <f t="shared" si="10229"/>
        <v>0</v>
      </c>
      <c r="N10474" s="77">
        <f t="shared" si="10229"/>
        <v>0</v>
      </c>
      <c r="O10474" s="77">
        <f t="shared" si="10229"/>
        <v>0</v>
      </c>
      <c r="P10474" s="77">
        <f t="shared" si="10229"/>
        <v>0</v>
      </c>
      <c r="Q10474" s="77">
        <f t="shared" ref="Q10474:X10474" si="10230">SUM(Q10428:Q10473)</f>
        <v>92505739</v>
      </c>
      <c r="R10474" s="77">
        <f t="shared" si="10230"/>
        <v>86379054</v>
      </c>
      <c r="S10474" s="77">
        <f t="shared" si="10230"/>
        <v>81455184</v>
      </c>
      <c r="T10474" s="77">
        <f t="shared" si="10230"/>
        <v>4923870</v>
      </c>
      <c r="U10474" s="77">
        <f t="shared" si="10230"/>
        <v>2933833</v>
      </c>
      <c r="V10474" s="77">
        <f t="shared" si="10230"/>
        <v>1391333</v>
      </c>
      <c r="W10474" s="77">
        <f t="shared" si="10230"/>
        <v>598704</v>
      </c>
      <c r="X10474" s="77">
        <f t="shared" si="10230"/>
        <v>86379054</v>
      </c>
      <c r="Y10474" s="239">
        <f t="shared" si="10224"/>
        <v>100</v>
      </c>
    </row>
    <row r="10475" spans="1:25" s="68" customFormat="1" ht="15" thickBot="1">
      <c r="A10475" s="270" t="s">
        <v>2757</v>
      </c>
      <c r="B10475" s="270"/>
      <c r="C10475" s="270"/>
      <c r="D10475" s="270"/>
      <c r="E10475" s="270"/>
      <c r="F10475" s="270"/>
      <c r="G10475" s="270"/>
      <c r="H10475" s="270"/>
      <c r="I10475" s="69"/>
      <c r="J10475" s="69"/>
      <c r="K10475" s="69"/>
      <c r="L10475" s="69"/>
      <c r="M10475" s="69"/>
      <c r="N10475" s="69"/>
      <c r="O10475" s="69"/>
      <c r="P10475" s="69"/>
      <c r="Q10475" s="69">
        <v>0</v>
      </c>
      <c r="R10475" s="69"/>
      <c r="S10475" s="69"/>
      <c r="T10475" s="69"/>
      <c r="U10475" s="69"/>
      <c r="V10475" s="69"/>
      <c r="W10475" s="69"/>
      <c r="X10475" s="69"/>
      <c r="Y10475" s="237">
        <v>0</v>
      </c>
    </row>
    <row r="10476" spans="1:25" s="68" customFormat="1" ht="41.4" thickBot="1">
      <c r="A10476" s="271" t="s">
        <v>1</v>
      </c>
      <c r="B10476" s="271"/>
      <c r="C10476" s="271"/>
      <c r="D10476" s="271"/>
      <c r="E10476" s="271"/>
      <c r="F10476" s="271"/>
      <c r="G10476" s="271"/>
      <c r="H10476" s="271"/>
      <c r="I10476" s="1" t="s">
        <v>3093</v>
      </c>
      <c r="J10476" s="1" t="s">
        <v>3130</v>
      </c>
      <c r="K10476" s="1" t="s">
        <v>3</v>
      </c>
      <c r="L10476" s="1" t="s">
        <v>4</v>
      </c>
      <c r="M10476" s="1" t="s">
        <v>5</v>
      </c>
      <c r="N10476" s="1" t="s">
        <v>6</v>
      </c>
      <c r="O10476" s="1" t="s">
        <v>7</v>
      </c>
      <c r="P10476" s="1" t="s">
        <v>8</v>
      </c>
      <c r="Q10476" s="1" t="s">
        <v>3344</v>
      </c>
      <c r="R10476" s="1" t="s">
        <v>3427</v>
      </c>
      <c r="S10476" s="1" t="s">
        <v>3447</v>
      </c>
      <c r="T10476" s="1" t="s">
        <v>3448</v>
      </c>
      <c r="U10476" s="1" t="s">
        <v>3452</v>
      </c>
      <c r="V10476" s="1" t="s">
        <v>3449</v>
      </c>
      <c r="W10476" s="1" t="s">
        <v>3450</v>
      </c>
      <c r="X10476" s="1" t="s">
        <v>3451</v>
      </c>
      <c r="Y10476" s="216" t="s">
        <v>3385</v>
      </c>
    </row>
    <row r="10477" spans="1:25" s="74" customFormat="1">
      <c r="A10477" s="70"/>
      <c r="B10477" s="70"/>
      <c r="C10477" s="70"/>
      <c r="D10477" s="71"/>
      <c r="E10477" s="71"/>
      <c r="F10477" s="72"/>
      <c r="G10477" s="165"/>
      <c r="H10477" s="73" t="s">
        <v>0</v>
      </c>
      <c r="I10477" s="45">
        <v>1</v>
      </c>
      <c r="J10477" s="45">
        <v>3</v>
      </c>
      <c r="K10477" s="45" t="s">
        <v>9</v>
      </c>
      <c r="L10477" s="45">
        <v>5</v>
      </c>
      <c r="M10477" s="45">
        <v>6</v>
      </c>
      <c r="N10477" s="45">
        <v>7</v>
      </c>
      <c r="O10477" s="45">
        <v>8</v>
      </c>
      <c r="P10477" s="45">
        <v>9</v>
      </c>
      <c r="Q10477" s="45">
        <v>1</v>
      </c>
      <c r="R10477" s="45">
        <v>2</v>
      </c>
      <c r="S10477" s="45">
        <v>3</v>
      </c>
      <c r="T10477" s="45" t="s">
        <v>3453</v>
      </c>
      <c r="U10477" s="45">
        <v>5</v>
      </c>
      <c r="V10477" s="45">
        <v>6</v>
      </c>
      <c r="W10477" s="45">
        <v>7</v>
      </c>
      <c r="X10477" s="45" t="s">
        <v>3454</v>
      </c>
      <c r="Y10477" s="276">
        <v>9</v>
      </c>
    </row>
    <row r="10478" spans="1:25" s="76" customFormat="1">
      <c r="A10478" s="272" t="s">
        <v>2699</v>
      </c>
      <c r="B10478" s="272"/>
      <c r="C10478" s="272"/>
      <c r="D10478" s="272"/>
      <c r="E10478" s="272"/>
      <c r="F10478" s="272"/>
      <c r="G10478" s="272"/>
      <c r="H10478" s="272"/>
      <c r="I10478" s="75"/>
      <c r="J10478" s="75"/>
      <c r="K10478" s="75"/>
      <c r="L10478" s="75"/>
      <c r="M10478" s="75"/>
      <c r="N10478" s="75"/>
      <c r="O10478" s="75"/>
      <c r="P10478" s="75"/>
      <c r="Q10478" s="75">
        <v>0</v>
      </c>
      <c r="R10478" s="75"/>
      <c r="S10478" s="75"/>
      <c r="T10478" s="75"/>
      <c r="U10478" s="75"/>
      <c r="V10478" s="75"/>
      <c r="W10478" s="75"/>
      <c r="X10478" s="75"/>
      <c r="Y10478" s="238">
        <f t="shared" ref="Y10478:Y10524" si="10231">IF(R10478=0,0,(X10478/R10478)*100)</f>
        <v>0</v>
      </c>
    </row>
    <row r="10479" spans="1:25" s="76" customFormat="1">
      <c r="A10479" s="250" t="s">
        <v>2700</v>
      </c>
      <c r="B10479" s="250"/>
      <c r="C10479" s="250"/>
      <c r="D10479" s="250"/>
      <c r="E10479" s="250"/>
      <c r="F10479" s="250"/>
      <c r="G10479" s="250"/>
      <c r="H10479" s="250"/>
      <c r="I10479" s="75"/>
      <c r="J10479" s="75"/>
      <c r="K10479" s="75"/>
      <c r="L10479" s="75"/>
      <c r="M10479" s="75"/>
      <c r="N10479" s="75"/>
      <c r="O10479" s="75"/>
      <c r="P10479" s="75"/>
      <c r="Q10479" s="75">
        <v>0</v>
      </c>
      <c r="R10479" s="75"/>
      <c r="S10479" s="75"/>
      <c r="T10479" s="75"/>
      <c r="U10479" s="75"/>
      <c r="V10479" s="75"/>
      <c r="W10479" s="75"/>
      <c r="X10479" s="75"/>
      <c r="Y10479" s="238">
        <f t="shared" si="10231"/>
        <v>0</v>
      </c>
    </row>
    <row r="10480" spans="1:25" s="76" customFormat="1">
      <c r="A10480" s="250" t="s">
        <v>2701</v>
      </c>
      <c r="B10480" s="250"/>
      <c r="C10480" s="250"/>
      <c r="D10480" s="250"/>
      <c r="E10480" s="250"/>
      <c r="F10480" s="250"/>
      <c r="G10480" s="250"/>
      <c r="H10480" s="250"/>
      <c r="I10480" s="75"/>
      <c r="J10480" s="75"/>
      <c r="K10480" s="75"/>
      <c r="L10480" s="75"/>
      <c r="M10480" s="75"/>
      <c r="N10480" s="75"/>
      <c r="O10480" s="75"/>
      <c r="P10480" s="75"/>
      <c r="Q10480" s="75">
        <v>0</v>
      </c>
      <c r="R10480" s="75"/>
      <c r="S10480" s="75"/>
      <c r="T10480" s="75"/>
      <c r="U10480" s="75"/>
      <c r="V10480" s="75"/>
      <c r="W10480" s="75"/>
      <c r="X10480" s="75"/>
      <c r="Y10480" s="238">
        <f t="shared" si="10231"/>
        <v>0</v>
      </c>
    </row>
    <row r="10481" spans="1:25" s="76" customFormat="1">
      <c r="A10481" s="250" t="s">
        <v>2702</v>
      </c>
      <c r="B10481" s="250"/>
      <c r="C10481" s="250"/>
      <c r="D10481" s="250"/>
      <c r="E10481" s="250"/>
      <c r="F10481" s="250"/>
      <c r="G10481" s="250"/>
      <c r="H10481" s="250"/>
      <c r="I10481" s="75"/>
      <c r="J10481" s="75"/>
      <c r="K10481" s="75"/>
      <c r="L10481" s="75"/>
      <c r="M10481" s="75"/>
      <c r="N10481" s="75"/>
      <c r="O10481" s="75"/>
      <c r="P10481" s="75"/>
      <c r="Q10481" s="75">
        <v>0</v>
      </c>
      <c r="R10481" s="75"/>
      <c r="S10481" s="75"/>
      <c r="T10481" s="75"/>
      <c r="U10481" s="75"/>
      <c r="V10481" s="75"/>
      <c r="W10481" s="75"/>
      <c r="X10481" s="75"/>
      <c r="Y10481" s="238">
        <f t="shared" si="10231"/>
        <v>0</v>
      </c>
    </row>
    <row r="10482" spans="1:25" s="76" customFormat="1">
      <c r="A10482" s="250" t="s">
        <v>2703</v>
      </c>
      <c r="B10482" s="250"/>
      <c r="C10482" s="250"/>
      <c r="D10482" s="250"/>
      <c r="E10482" s="250"/>
      <c r="F10482" s="250"/>
      <c r="G10482" s="250"/>
      <c r="H10482" s="250"/>
      <c r="I10482" s="75"/>
      <c r="J10482" s="75"/>
      <c r="K10482" s="75"/>
      <c r="L10482" s="75"/>
      <c r="M10482" s="75"/>
      <c r="N10482" s="75"/>
      <c r="O10482" s="75"/>
      <c r="P10482" s="75"/>
      <c r="Q10482" s="75">
        <v>0</v>
      </c>
      <c r="R10482" s="75"/>
      <c r="S10482" s="75"/>
      <c r="T10482" s="75"/>
      <c r="U10482" s="75"/>
      <c r="V10482" s="75"/>
      <c r="W10482" s="75"/>
      <c r="X10482" s="75"/>
      <c r="Y10482" s="238">
        <f t="shared" si="10231"/>
        <v>0</v>
      </c>
    </row>
    <row r="10483" spans="1:25" s="76" customFormat="1">
      <c r="A10483" s="250" t="s">
        <v>2704</v>
      </c>
      <c r="B10483" s="250"/>
      <c r="C10483" s="250"/>
      <c r="D10483" s="250"/>
      <c r="E10483" s="250"/>
      <c r="F10483" s="250"/>
      <c r="G10483" s="250"/>
      <c r="H10483" s="250"/>
      <c r="I10483" s="75"/>
      <c r="J10483" s="75"/>
      <c r="K10483" s="75"/>
      <c r="L10483" s="75"/>
      <c r="M10483" s="75"/>
      <c r="N10483" s="75"/>
      <c r="O10483" s="75"/>
      <c r="P10483" s="75"/>
      <c r="Q10483" s="75">
        <v>0</v>
      </c>
      <c r="R10483" s="75"/>
      <c r="S10483" s="75"/>
      <c r="T10483" s="75"/>
      <c r="U10483" s="75"/>
      <c r="V10483" s="75"/>
      <c r="W10483" s="75"/>
      <c r="X10483" s="75"/>
      <c r="Y10483" s="238">
        <f t="shared" si="10231"/>
        <v>0</v>
      </c>
    </row>
    <row r="10484" spans="1:25" s="76" customFormat="1">
      <c r="A10484" s="250" t="s">
        <v>2705</v>
      </c>
      <c r="B10484" s="250"/>
      <c r="C10484" s="250"/>
      <c r="D10484" s="250"/>
      <c r="E10484" s="250"/>
      <c r="F10484" s="250"/>
      <c r="G10484" s="250"/>
      <c r="H10484" s="250"/>
      <c r="I10484" s="75"/>
      <c r="J10484" s="75"/>
      <c r="K10484" s="75"/>
      <c r="L10484" s="75"/>
      <c r="M10484" s="75"/>
      <c r="N10484" s="75"/>
      <c r="O10484" s="75"/>
      <c r="P10484" s="75"/>
      <c r="Q10484" s="75">
        <v>0</v>
      </c>
      <c r="R10484" s="75"/>
      <c r="S10484" s="75"/>
      <c r="T10484" s="75"/>
      <c r="U10484" s="75"/>
      <c r="V10484" s="75"/>
      <c r="W10484" s="75"/>
      <c r="X10484" s="75"/>
      <c r="Y10484" s="238">
        <f t="shared" si="10231"/>
        <v>0</v>
      </c>
    </row>
    <row r="10485" spans="1:25" s="76" customFormat="1">
      <c r="A10485" s="250" t="s">
        <v>2706</v>
      </c>
      <c r="B10485" s="250"/>
      <c r="C10485" s="250"/>
      <c r="D10485" s="250"/>
      <c r="E10485" s="250"/>
      <c r="F10485" s="250"/>
      <c r="G10485" s="250"/>
      <c r="H10485" s="250"/>
      <c r="I10485" s="75"/>
      <c r="J10485" s="75"/>
      <c r="K10485" s="75"/>
      <c r="L10485" s="75"/>
      <c r="M10485" s="75"/>
      <c r="N10485" s="75"/>
      <c r="O10485" s="75"/>
      <c r="P10485" s="75"/>
      <c r="Q10485" s="75">
        <v>0</v>
      </c>
      <c r="R10485" s="75"/>
      <c r="S10485" s="75"/>
      <c r="T10485" s="75"/>
      <c r="U10485" s="75"/>
      <c r="V10485" s="75"/>
      <c r="W10485" s="75"/>
      <c r="X10485" s="75"/>
      <c r="Y10485" s="238">
        <f t="shared" si="10231"/>
        <v>0</v>
      </c>
    </row>
    <row r="10486" spans="1:25" s="76" customFormat="1">
      <c r="A10486" s="250" t="s">
        <v>2707</v>
      </c>
      <c r="B10486" s="250"/>
      <c r="C10486" s="250"/>
      <c r="D10486" s="250"/>
      <c r="E10486" s="250"/>
      <c r="F10486" s="250"/>
      <c r="G10486" s="250"/>
      <c r="H10486" s="250"/>
      <c r="I10486" s="75"/>
      <c r="J10486" s="75"/>
      <c r="K10486" s="75"/>
      <c r="L10486" s="75"/>
      <c r="M10486" s="75"/>
      <c r="N10486" s="75"/>
      <c r="O10486" s="75"/>
      <c r="P10486" s="75"/>
      <c r="Q10486" s="75">
        <v>0</v>
      </c>
      <c r="R10486" s="75"/>
      <c r="S10486" s="75"/>
      <c r="T10486" s="75"/>
      <c r="U10486" s="75"/>
      <c r="V10486" s="75"/>
      <c r="W10486" s="75"/>
      <c r="X10486" s="75"/>
      <c r="Y10486" s="238">
        <f t="shared" si="10231"/>
        <v>0</v>
      </c>
    </row>
    <row r="10487" spans="1:25" s="76" customFormat="1">
      <c r="A10487" s="250" t="s">
        <v>2708</v>
      </c>
      <c r="B10487" s="250"/>
      <c r="C10487" s="250"/>
      <c r="D10487" s="250"/>
      <c r="E10487" s="250"/>
      <c r="F10487" s="250"/>
      <c r="G10487" s="250"/>
      <c r="H10487" s="250"/>
      <c r="I10487" s="75"/>
      <c r="J10487" s="75"/>
      <c r="K10487" s="75"/>
      <c r="L10487" s="75"/>
      <c r="M10487" s="75"/>
      <c r="N10487" s="75"/>
      <c r="O10487" s="75"/>
      <c r="P10487" s="75"/>
      <c r="Q10487" s="75">
        <v>0</v>
      </c>
      <c r="R10487" s="75"/>
      <c r="S10487" s="75"/>
      <c r="T10487" s="75"/>
      <c r="U10487" s="75"/>
      <c r="V10487" s="75"/>
      <c r="W10487" s="75"/>
      <c r="X10487" s="75"/>
      <c r="Y10487" s="238">
        <f t="shared" si="10231"/>
        <v>0</v>
      </c>
    </row>
    <row r="10488" spans="1:25" s="76" customFormat="1">
      <c r="A10488" s="250" t="s">
        <v>2709</v>
      </c>
      <c r="B10488" s="250"/>
      <c r="C10488" s="250"/>
      <c r="D10488" s="250"/>
      <c r="E10488" s="250"/>
      <c r="F10488" s="250"/>
      <c r="G10488" s="250"/>
      <c r="H10488" s="250"/>
      <c r="I10488" s="75"/>
      <c r="J10488" s="75"/>
      <c r="K10488" s="75"/>
      <c r="L10488" s="75"/>
      <c r="M10488" s="75"/>
      <c r="N10488" s="75"/>
      <c r="O10488" s="75"/>
      <c r="P10488" s="75"/>
      <c r="Q10488" s="75">
        <v>0</v>
      </c>
      <c r="R10488" s="75"/>
      <c r="S10488" s="75"/>
      <c r="T10488" s="75"/>
      <c r="U10488" s="75"/>
      <c r="V10488" s="75"/>
      <c r="W10488" s="75"/>
      <c r="X10488" s="75"/>
      <c r="Y10488" s="238">
        <f t="shared" si="10231"/>
        <v>0</v>
      </c>
    </row>
    <row r="10489" spans="1:25" s="76" customFormat="1">
      <c r="A10489" s="250" t="s">
        <v>2710</v>
      </c>
      <c r="B10489" s="250"/>
      <c r="C10489" s="250"/>
      <c r="D10489" s="250"/>
      <c r="E10489" s="250"/>
      <c r="F10489" s="250"/>
      <c r="G10489" s="250"/>
      <c r="H10489" s="250"/>
      <c r="I10489" s="75"/>
      <c r="J10489" s="75"/>
      <c r="K10489" s="75"/>
      <c r="L10489" s="75"/>
      <c r="M10489" s="75"/>
      <c r="N10489" s="75"/>
      <c r="O10489" s="75"/>
      <c r="P10489" s="75"/>
      <c r="Q10489" s="75">
        <v>0</v>
      </c>
      <c r="R10489" s="75"/>
      <c r="S10489" s="75"/>
      <c r="T10489" s="75"/>
      <c r="U10489" s="75"/>
      <c r="V10489" s="75"/>
      <c r="W10489" s="75"/>
      <c r="X10489" s="75"/>
      <c r="Y10489" s="238">
        <f t="shared" si="10231"/>
        <v>0</v>
      </c>
    </row>
    <row r="10490" spans="1:25" s="76" customFormat="1">
      <c r="A10490" s="250" t="s">
        <v>2711</v>
      </c>
      <c r="B10490" s="250"/>
      <c r="C10490" s="250"/>
      <c r="D10490" s="250"/>
      <c r="E10490" s="250"/>
      <c r="F10490" s="250"/>
      <c r="G10490" s="250"/>
      <c r="H10490" s="250"/>
      <c r="I10490" s="75"/>
      <c r="J10490" s="75"/>
      <c r="K10490" s="75"/>
      <c r="L10490" s="75"/>
      <c r="M10490" s="75"/>
      <c r="N10490" s="75"/>
      <c r="O10490" s="75"/>
      <c r="P10490" s="75"/>
      <c r="Q10490" s="75">
        <v>0</v>
      </c>
      <c r="R10490" s="75"/>
      <c r="S10490" s="75"/>
      <c r="T10490" s="75"/>
      <c r="U10490" s="75"/>
      <c r="V10490" s="75"/>
      <c r="W10490" s="75"/>
      <c r="X10490" s="75"/>
      <c r="Y10490" s="238">
        <f t="shared" si="10231"/>
        <v>0</v>
      </c>
    </row>
    <row r="10491" spans="1:25" s="76" customFormat="1">
      <c r="A10491" s="250" t="s">
        <v>2712</v>
      </c>
      <c r="B10491" s="250"/>
      <c r="C10491" s="250"/>
      <c r="D10491" s="250"/>
      <c r="E10491" s="250"/>
      <c r="F10491" s="250"/>
      <c r="G10491" s="250"/>
      <c r="H10491" s="250"/>
      <c r="I10491" s="75"/>
      <c r="J10491" s="75"/>
      <c r="K10491" s="75"/>
      <c r="L10491" s="75"/>
      <c r="M10491" s="75"/>
      <c r="N10491" s="75"/>
      <c r="O10491" s="75"/>
      <c r="P10491" s="75"/>
      <c r="Q10491" s="75">
        <v>0</v>
      </c>
      <c r="R10491" s="75"/>
      <c r="S10491" s="75"/>
      <c r="T10491" s="75"/>
      <c r="U10491" s="75"/>
      <c r="V10491" s="75"/>
      <c r="W10491" s="75"/>
      <c r="X10491" s="75"/>
      <c r="Y10491" s="238">
        <f t="shared" si="10231"/>
        <v>0</v>
      </c>
    </row>
    <row r="10492" spans="1:25" s="76" customFormat="1">
      <c r="A10492" s="250" t="s">
        <v>2713</v>
      </c>
      <c r="B10492" s="250"/>
      <c r="C10492" s="250"/>
      <c r="D10492" s="250"/>
      <c r="E10492" s="250"/>
      <c r="F10492" s="250"/>
      <c r="G10492" s="250"/>
      <c r="H10492" s="250"/>
      <c r="I10492" s="75"/>
      <c r="J10492" s="75"/>
      <c r="K10492" s="75"/>
      <c r="L10492" s="75"/>
      <c r="M10492" s="75"/>
      <c r="N10492" s="75"/>
      <c r="O10492" s="75"/>
      <c r="P10492" s="75"/>
      <c r="Q10492" s="75">
        <v>0</v>
      </c>
      <c r="R10492" s="75"/>
      <c r="S10492" s="75"/>
      <c r="T10492" s="75"/>
      <c r="U10492" s="75"/>
      <c r="V10492" s="75"/>
      <c r="W10492" s="75"/>
      <c r="X10492" s="75"/>
      <c r="Y10492" s="238">
        <f t="shared" si="10231"/>
        <v>0</v>
      </c>
    </row>
    <row r="10493" spans="1:25" s="76" customFormat="1">
      <c r="A10493" s="250" t="s">
        <v>2714</v>
      </c>
      <c r="B10493" s="250"/>
      <c r="C10493" s="250"/>
      <c r="D10493" s="250"/>
      <c r="E10493" s="250"/>
      <c r="F10493" s="250"/>
      <c r="G10493" s="250"/>
      <c r="H10493" s="250"/>
      <c r="I10493" s="75"/>
      <c r="J10493" s="75"/>
      <c r="K10493" s="75"/>
      <c r="L10493" s="75"/>
      <c r="M10493" s="75"/>
      <c r="N10493" s="75"/>
      <c r="O10493" s="75"/>
      <c r="P10493" s="75"/>
      <c r="Q10493" s="75">
        <v>0</v>
      </c>
      <c r="R10493" s="75"/>
      <c r="S10493" s="75"/>
      <c r="T10493" s="75"/>
      <c r="U10493" s="75"/>
      <c r="V10493" s="75"/>
      <c r="W10493" s="75"/>
      <c r="X10493" s="75"/>
      <c r="Y10493" s="238">
        <f t="shared" si="10231"/>
        <v>0</v>
      </c>
    </row>
    <row r="10494" spans="1:25" s="76" customFormat="1">
      <c r="A10494" s="250" t="s">
        <v>2689</v>
      </c>
      <c r="B10494" s="250"/>
      <c r="C10494" s="250"/>
      <c r="D10494" s="250"/>
      <c r="E10494" s="250"/>
      <c r="F10494" s="250"/>
      <c r="G10494" s="250"/>
      <c r="H10494" s="250"/>
      <c r="I10494" s="75"/>
      <c r="J10494" s="75"/>
      <c r="K10494" s="75"/>
      <c r="L10494" s="75"/>
      <c r="M10494" s="75"/>
      <c r="N10494" s="75"/>
      <c r="O10494" s="75"/>
      <c r="P10494" s="75"/>
      <c r="Q10494" s="75">
        <v>0</v>
      </c>
      <c r="R10494" s="75"/>
      <c r="S10494" s="75"/>
      <c r="T10494" s="75"/>
      <c r="U10494" s="75"/>
      <c r="V10494" s="75"/>
      <c r="W10494" s="75"/>
      <c r="X10494" s="75"/>
      <c r="Y10494" s="238">
        <f t="shared" si="10231"/>
        <v>0</v>
      </c>
    </row>
    <row r="10495" spans="1:25" s="76" customFormat="1">
      <c r="A10495" s="250" t="s">
        <v>2715</v>
      </c>
      <c r="B10495" s="250"/>
      <c r="C10495" s="250"/>
      <c r="D10495" s="250"/>
      <c r="E10495" s="250"/>
      <c r="F10495" s="250"/>
      <c r="G10495" s="250"/>
      <c r="H10495" s="250"/>
      <c r="I10495" s="75"/>
      <c r="J10495" s="75"/>
      <c r="K10495" s="75"/>
      <c r="L10495" s="75"/>
      <c r="M10495" s="75"/>
      <c r="N10495" s="75"/>
      <c r="O10495" s="75"/>
      <c r="P10495" s="75"/>
      <c r="Q10495" s="75">
        <v>0</v>
      </c>
      <c r="R10495" s="75"/>
      <c r="S10495" s="75"/>
      <c r="T10495" s="75"/>
      <c r="U10495" s="75"/>
      <c r="V10495" s="75"/>
      <c r="W10495" s="75"/>
      <c r="X10495" s="75"/>
      <c r="Y10495" s="238">
        <f t="shared" si="10231"/>
        <v>0</v>
      </c>
    </row>
    <row r="10496" spans="1:25" s="76" customFormat="1">
      <c r="A10496" s="250" t="s">
        <v>2716</v>
      </c>
      <c r="B10496" s="250"/>
      <c r="C10496" s="250"/>
      <c r="D10496" s="250"/>
      <c r="E10496" s="250"/>
      <c r="F10496" s="250"/>
      <c r="G10496" s="250"/>
      <c r="H10496" s="250"/>
      <c r="I10496" s="75"/>
      <c r="J10496" s="75"/>
      <c r="K10496" s="75"/>
      <c r="L10496" s="75"/>
      <c r="M10496" s="75"/>
      <c r="N10496" s="75"/>
      <c r="O10496" s="75"/>
      <c r="P10496" s="75"/>
      <c r="Q10496" s="75">
        <v>0</v>
      </c>
      <c r="R10496" s="75"/>
      <c r="S10496" s="75"/>
      <c r="T10496" s="75"/>
      <c r="U10496" s="75"/>
      <c r="V10496" s="75"/>
      <c r="W10496" s="75"/>
      <c r="X10496" s="75"/>
      <c r="Y10496" s="238">
        <f t="shared" si="10231"/>
        <v>0</v>
      </c>
    </row>
    <row r="10497" spans="1:25" s="76" customFormat="1">
      <c r="A10497" s="250" t="s">
        <v>2717</v>
      </c>
      <c r="B10497" s="250"/>
      <c r="C10497" s="250"/>
      <c r="D10497" s="250"/>
      <c r="E10497" s="250"/>
      <c r="F10497" s="250"/>
      <c r="G10497" s="250"/>
      <c r="H10497" s="250"/>
      <c r="I10497" s="75"/>
      <c r="J10497" s="75"/>
      <c r="K10497" s="75"/>
      <c r="L10497" s="75"/>
      <c r="M10497" s="75"/>
      <c r="N10497" s="75"/>
      <c r="O10497" s="75"/>
      <c r="P10497" s="75"/>
      <c r="Q10497" s="75">
        <v>0</v>
      </c>
      <c r="R10497" s="75"/>
      <c r="S10497" s="75"/>
      <c r="T10497" s="75"/>
      <c r="U10497" s="75"/>
      <c r="V10497" s="75"/>
      <c r="W10497" s="75"/>
      <c r="X10497" s="75"/>
      <c r="Y10497" s="238">
        <f t="shared" si="10231"/>
        <v>0</v>
      </c>
    </row>
    <row r="10498" spans="1:25" s="76" customFormat="1">
      <c r="A10498" s="250" t="s">
        <v>2718</v>
      </c>
      <c r="B10498" s="250"/>
      <c r="C10498" s="250"/>
      <c r="D10498" s="250"/>
      <c r="E10498" s="250"/>
      <c r="F10498" s="250"/>
      <c r="G10498" s="250"/>
      <c r="H10498" s="250"/>
      <c r="I10498" s="75"/>
      <c r="J10498" s="75"/>
      <c r="K10498" s="75"/>
      <c r="L10498" s="75"/>
      <c r="M10498" s="75"/>
      <c r="N10498" s="75"/>
      <c r="O10498" s="75"/>
      <c r="P10498" s="75"/>
      <c r="Q10498" s="75">
        <v>0</v>
      </c>
      <c r="R10498" s="75"/>
      <c r="S10498" s="75"/>
      <c r="T10498" s="75"/>
      <c r="U10498" s="75"/>
      <c r="V10498" s="75"/>
      <c r="W10498" s="75"/>
      <c r="X10498" s="75"/>
      <c r="Y10498" s="238">
        <f t="shared" si="10231"/>
        <v>0</v>
      </c>
    </row>
    <row r="10499" spans="1:25" s="76" customFormat="1">
      <c r="A10499" s="250" t="s">
        <v>2719</v>
      </c>
      <c r="B10499" s="250"/>
      <c r="C10499" s="250"/>
      <c r="D10499" s="250"/>
      <c r="E10499" s="250"/>
      <c r="F10499" s="250"/>
      <c r="G10499" s="250"/>
      <c r="H10499" s="250"/>
      <c r="I10499" s="75">
        <f t="shared" ref="I10499:X10499" si="10232">SUM(I1151)</f>
        <v>16967000</v>
      </c>
      <c r="J10499" s="75">
        <f t="shared" si="10232"/>
        <v>16367000</v>
      </c>
      <c r="K10499" s="75">
        <f t="shared" si="10232"/>
        <v>0</v>
      </c>
      <c r="L10499" s="75">
        <f t="shared" si="10232"/>
        <v>0</v>
      </c>
      <c r="M10499" s="75">
        <f t="shared" si="10232"/>
        <v>0</v>
      </c>
      <c r="N10499" s="75">
        <f t="shared" si="10232"/>
        <v>0</v>
      </c>
      <c r="O10499" s="75">
        <f t="shared" si="10232"/>
        <v>500000</v>
      </c>
      <c r="P10499" s="75">
        <f t="shared" si="10232"/>
        <v>100000</v>
      </c>
      <c r="Q10499" s="75">
        <f t="shared" si="10232"/>
        <v>17728211</v>
      </c>
      <c r="R10499" s="75">
        <f t="shared" si="10232"/>
        <v>16977000</v>
      </c>
      <c r="S10499" s="75">
        <f t="shared" si="10232"/>
        <v>11762000</v>
      </c>
      <c r="T10499" s="75">
        <f t="shared" si="10232"/>
        <v>5215000</v>
      </c>
      <c r="U10499" s="75">
        <f t="shared" si="10232"/>
        <v>2662000</v>
      </c>
      <c r="V10499" s="75">
        <f t="shared" si="10232"/>
        <v>2553000</v>
      </c>
      <c r="W10499" s="75">
        <f t="shared" si="10232"/>
        <v>0</v>
      </c>
      <c r="X10499" s="75">
        <f t="shared" si="10232"/>
        <v>16977000</v>
      </c>
      <c r="Y10499" s="238">
        <f t="shared" si="10231"/>
        <v>100</v>
      </c>
    </row>
    <row r="10500" spans="1:25" s="76" customFormat="1">
      <c r="A10500" s="250" t="s">
        <v>2720</v>
      </c>
      <c r="B10500" s="250"/>
      <c r="C10500" s="250"/>
      <c r="D10500" s="250"/>
      <c r="E10500" s="250"/>
      <c r="F10500" s="250"/>
      <c r="G10500" s="250"/>
      <c r="H10500" s="250"/>
      <c r="I10500" s="75"/>
      <c r="J10500" s="75"/>
      <c r="K10500" s="75"/>
      <c r="L10500" s="75"/>
      <c r="M10500" s="75"/>
      <c r="N10500" s="75"/>
      <c r="O10500" s="75"/>
      <c r="P10500" s="75"/>
      <c r="Q10500" s="75">
        <v>0</v>
      </c>
      <c r="R10500" s="75"/>
      <c r="S10500" s="75"/>
      <c r="T10500" s="75"/>
      <c r="U10500" s="75"/>
      <c r="V10500" s="75"/>
      <c r="W10500" s="75"/>
      <c r="X10500" s="75"/>
      <c r="Y10500" s="238">
        <f t="shared" si="10231"/>
        <v>0</v>
      </c>
    </row>
    <row r="10501" spans="1:25" s="76" customFormat="1">
      <c r="A10501" s="250" t="s">
        <v>2692</v>
      </c>
      <c r="B10501" s="250"/>
      <c r="C10501" s="250"/>
      <c r="D10501" s="250"/>
      <c r="E10501" s="250"/>
      <c r="F10501" s="250"/>
      <c r="G10501" s="250"/>
      <c r="H10501" s="250"/>
      <c r="I10501" s="75"/>
      <c r="J10501" s="75"/>
      <c r="K10501" s="75"/>
      <c r="L10501" s="75"/>
      <c r="M10501" s="75"/>
      <c r="N10501" s="75"/>
      <c r="O10501" s="75"/>
      <c r="P10501" s="75"/>
      <c r="Q10501" s="75">
        <v>0</v>
      </c>
      <c r="R10501" s="75"/>
      <c r="S10501" s="75"/>
      <c r="T10501" s="75"/>
      <c r="U10501" s="75"/>
      <c r="V10501" s="75"/>
      <c r="W10501" s="75"/>
      <c r="X10501" s="75"/>
      <c r="Y10501" s="238">
        <f t="shared" si="10231"/>
        <v>0</v>
      </c>
    </row>
    <row r="10502" spans="1:25" s="76" customFormat="1">
      <c r="A10502" s="250" t="s">
        <v>2721</v>
      </c>
      <c r="B10502" s="250"/>
      <c r="C10502" s="250"/>
      <c r="D10502" s="250"/>
      <c r="E10502" s="250"/>
      <c r="F10502" s="250"/>
      <c r="G10502" s="250"/>
      <c r="H10502" s="250"/>
      <c r="I10502" s="75">
        <f t="shared" ref="I10502:X10502" si="10233">SUM(I1342)</f>
        <v>600000</v>
      </c>
      <c r="J10502" s="75">
        <f t="shared" si="10233"/>
        <v>600000</v>
      </c>
      <c r="K10502" s="75">
        <f t="shared" si="10233"/>
        <v>0</v>
      </c>
      <c r="L10502" s="75">
        <f t="shared" si="10233"/>
        <v>0</v>
      </c>
      <c r="M10502" s="75">
        <f t="shared" si="10233"/>
        <v>0</v>
      </c>
      <c r="N10502" s="75">
        <f t="shared" si="10233"/>
        <v>0</v>
      </c>
      <c r="O10502" s="75">
        <f t="shared" si="10233"/>
        <v>0</v>
      </c>
      <c r="P10502" s="75">
        <f t="shared" si="10233"/>
        <v>0</v>
      </c>
      <c r="Q10502" s="75">
        <f t="shared" si="10233"/>
        <v>600000</v>
      </c>
      <c r="R10502" s="75">
        <f t="shared" si="10233"/>
        <v>600000</v>
      </c>
      <c r="S10502" s="75">
        <f t="shared" si="10233"/>
        <v>600000</v>
      </c>
      <c r="T10502" s="75">
        <f t="shared" si="10233"/>
        <v>0</v>
      </c>
      <c r="U10502" s="75">
        <f t="shared" si="10233"/>
        <v>0</v>
      </c>
      <c r="V10502" s="75">
        <f t="shared" si="10233"/>
        <v>0</v>
      </c>
      <c r="W10502" s="75">
        <f t="shared" si="10233"/>
        <v>0</v>
      </c>
      <c r="X10502" s="75">
        <f t="shared" si="10233"/>
        <v>600000</v>
      </c>
      <c r="Y10502" s="238">
        <f t="shared" si="10231"/>
        <v>100</v>
      </c>
    </row>
    <row r="10503" spans="1:25" s="76" customFormat="1">
      <c r="A10503" s="250" t="s">
        <v>2722</v>
      </c>
      <c r="B10503" s="250"/>
      <c r="C10503" s="250"/>
      <c r="D10503" s="250"/>
      <c r="E10503" s="250"/>
      <c r="F10503" s="250"/>
      <c r="G10503" s="250"/>
      <c r="H10503" s="250"/>
      <c r="I10503" s="75"/>
      <c r="J10503" s="75"/>
      <c r="K10503" s="75"/>
      <c r="L10503" s="75"/>
      <c r="M10503" s="75"/>
      <c r="N10503" s="75"/>
      <c r="O10503" s="75"/>
      <c r="P10503" s="75"/>
      <c r="Q10503" s="75">
        <v>0</v>
      </c>
      <c r="R10503" s="75"/>
      <c r="S10503" s="75"/>
      <c r="T10503" s="75"/>
      <c r="U10503" s="75"/>
      <c r="V10503" s="75"/>
      <c r="W10503" s="75"/>
      <c r="X10503" s="75"/>
      <c r="Y10503" s="238">
        <f t="shared" si="10231"/>
        <v>0</v>
      </c>
    </row>
    <row r="10504" spans="1:25" s="76" customFormat="1">
      <c r="A10504" s="250" t="s">
        <v>2788</v>
      </c>
      <c r="B10504" s="250"/>
      <c r="C10504" s="250"/>
      <c r="D10504" s="250"/>
      <c r="E10504" s="250"/>
      <c r="F10504" s="250"/>
      <c r="G10504" s="250"/>
      <c r="H10504" s="250"/>
      <c r="I10504" s="75"/>
      <c r="J10504" s="75"/>
      <c r="K10504" s="75"/>
      <c r="L10504" s="75"/>
      <c r="M10504" s="75"/>
      <c r="N10504" s="75"/>
      <c r="O10504" s="75"/>
      <c r="P10504" s="75"/>
      <c r="Q10504" s="75">
        <v>0</v>
      </c>
      <c r="R10504" s="75"/>
      <c r="S10504" s="75"/>
      <c r="T10504" s="75"/>
      <c r="U10504" s="75"/>
      <c r="V10504" s="75"/>
      <c r="W10504" s="75"/>
      <c r="X10504" s="75"/>
      <c r="Y10504" s="238">
        <f t="shared" si="10231"/>
        <v>0</v>
      </c>
    </row>
    <row r="10505" spans="1:25" s="76" customFormat="1">
      <c r="A10505" s="250" t="s">
        <v>2723</v>
      </c>
      <c r="B10505" s="250"/>
      <c r="C10505" s="250"/>
      <c r="D10505" s="250"/>
      <c r="E10505" s="250"/>
      <c r="F10505" s="250"/>
      <c r="G10505" s="250"/>
      <c r="H10505" s="250"/>
      <c r="I10505" s="75"/>
      <c r="J10505" s="75"/>
      <c r="K10505" s="75"/>
      <c r="L10505" s="75"/>
      <c r="M10505" s="75"/>
      <c r="N10505" s="75"/>
      <c r="O10505" s="75"/>
      <c r="P10505" s="75"/>
      <c r="Q10505" s="75">
        <v>0</v>
      </c>
      <c r="R10505" s="75"/>
      <c r="S10505" s="75"/>
      <c r="T10505" s="75"/>
      <c r="U10505" s="75"/>
      <c r="V10505" s="75"/>
      <c r="W10505" s="75"/>
      <c r="X10505" s="75"/>
      <c r="Y10505" s="238">
        <f t="shared" si="10231"/>
        <v>0</v>
      </c>
    </row>
    <row r="10506" spans="1:25" s="76" customFormat="1">
      <c r="A10506" s="250" t="s">
        <v>2724</v>
      </c>
      <c r="B10506" s="250"/>
      <c r="C10506" s="250"/>
      <c r="D10506" s="250"/>
      <c r="E10506" s="250"/>
      <c r="F10506" s="250"/>
      <c r="G10506" s="250"/>
      <c r="H10506" s="250"/>
      <c r="I10506" s="75"/>
      <c r="J10506" s="75"/>
      <c r="K10506" s="75"/>
      <c r="L10506" s="75"/>
      <c r="M10506" s="75"/>
      <c r="N10506" s="75"/>
      <c r="O10506" s="75"/>
      <c r="P10506" s="75"/>
      <c r="Q10506" s="75">
        <v>0</v>
      </c>
      <c r="R10506" s="75"/>
      <c r="S10506" s="75"/>
      <c r="T10506" s="75"/>
      <c r="U10506" s="75"/>
      <c r="V10506" s="75"/>
      <c r="W10506" s="75"/>
      <c r="X10506" s="75"/>
      <c r="Y10506" s="238">
        <f t="shared" si="10231"/>
        <v>0</v>
      </c>
    </row>
    <row r="10507" spans="1:25" s="76" customFormat="1">
      <c r="A10507" s="250" t="s">
        <v>2725</v>
      </c>
      <c r="B10507" s="250"/>
      <c r="C10507" s="250"/>
      <c r="D10507" s="250"/>
      <c r="E10507" s="250"/>
      <c r="F10507" s="250"/>
      <c r="G10507" s="250"/>
      <c r="H10507" s="250"/>
      <c r="I10507" s="75"/>
      <c r="J10507" s="75"/>
      <c r="K10507" s="75"/>
      <c r="L10507" s="75"/>
      <c r="M10507" s="75"/>
      <c r="N10507" s="75"/>
      <c r="O10507" s="75"/>
      <c r="P10507" s="75"/>
      <c r="Q10507" s="75">
        <v>0</v>
      </c>
      <c r="R10507" s="75"/>
      <c r="S10507" s="75"/>
      <c r="T10507" s="75"/>
      <c r="U10507" s="75"/>
      <c r="V10507" s="75"/>
      <c r="W10507" s="75"/>
      <c r="X10507" s="75"/>
      <c r="Y10507" s="238">
        <f t="shared" si="10231"/>
        <v>0</v>
      </c>
    </row>
    <row r="10508" spans="1:25" s="76" customFormat="1">
      <c r="A10508" s="250" t="s">
        <v>2694</v>
      </c>
      <c r="B10508" s="250"/>
      <c r="C10508" s="250"/>
      <c r="D10508" s="250"/>
      <c r="E10508" s="250"/>
      <c r="F10508" s="250"/>
      <c r="G10508" s="250"/>
      <c r="H10508" s="250"/>
      <c r="I10508" s="75"/>
      <c r="J10508" s="75"/>
      <c r="K10508" s="75"/>
      <c r="L10508" s="75"/>
      <c r="M10508" s="75"/>
      <c r="N10508" s="75"/>
      <c r="O10508" s="75"/>
      <c r="P10508" s="75"/>
      <c r="Q10508" s="75">
        <v>0</v>
      </c>
      <c r="R10508" s="75"/>
      <c r="S10508" s="75"/>
      <c r="T10508" s="75"/>
      <c r="U10508" s="75"/>
      <c r="V10508" s="75"/>
      <c r="W10508" s="75"/>
      <c r="X10508" s="75"/>
      <c r="Y10508" s="238">
        <f t="shared" si="10231"/>
        <v>0</v>
      </c>
    </row>
    <row r="10509" spans="1:25" s="76" customFormat="1">
      <c r="A10509" s="250" t="s">
        <v>2726</v>
      </c>
      <c r="B10509" s="250"/>
      <c r="C10509" s="250"/>
      <c r="D10509" s="250"/>
      <c r="E10509" s="250"/>
      <c r="F10509" s="250"/>
      <c r="G10509" s="250"/>
      <c r="H10509" s="250"/>
      <c r="I10509" s="75"/>
      <c r="J10509" s="75"/>
      <c r="K10509" s="75"/>
      <c r="L10509" s="75"/>
      <c r="M10509" s="75"/>
      <c r="N10509" s="75"/>
      <c r="O10509" s="75"/>
      <c r="P10509" s="75"/>
      <c r="Q10509" s="75">
        <v>0</v>
      </c>
      <c r="R10509" s="75"/>
      <c r="S10509" s="75"/>
      <c r="T10509" s="75"/>
      <c r="U10509" s="75"/>
      <c r="V10509" s="75"/>
      <c r="W10509" s="75"/>
      <c r="X10509" s="75"/>
      <c r="Y10509" s="238">
        <f t="shared" si="10231"/>
        <v>0</v>
      </c>
    </row>
    <row r="10510" spans="1:25" s="76" customFormat="1">
      <c r="A10510" s="250" t="s">
        <v>2727</v>
      </c>
      <c r="B10510" s="250"/>
      <c r="C10510" s="250"/>
      <c r="D10510" s="250"/>
      <c r="E10510" s="250"/>
      <c r="F10510" s="250"/>
      <c r="G10510" s="250"/>
      <c r="H10510" s="250"/>
      <c r="I10510" s="75"/>
      <c r="J10510" s="75"/>
      <c r="K10510" s="75"/>
      <c r="L10510" s="75"/>
      <c r="M10510" s="75"/>
      <c r="N10510" s="75"/>
      <c r="O10510" s="75"/>
      <c r="P10510" s="75"/>
      <c r="Q10510" s="75">
        <v>0</v>
      </c>
      <c r="R10510" s="75"/>
      <c r="S10510" s="75"/>
      <c r="T10510" s="75"/>
      <c r="U10510" s="75"/>
      <c r="V10510" s="75"/>
      <c r="W10510" s="75"/>
      <c r="X10510" s="75"/>
      <c r="Y10510" s="238">
        <f t="shared" si="10231"/>
        <v>0</v>
      </c>
    </row>
    <row r="10511" spans="1:25" s="76" customFormat="1">
      <c r="A10511" s="250" t="s">
        <v>2728</v>
      </c>
      <c r="B10511" s="250"/>
      <c r="C10511" s="250"/>
      <c r="D10511" s="250"/>
      <c r="E10511" s="250"/>
      <c r="F10511" s="250"/>
      <c r="G10511" s="250"/>
      <c r="H10511" s="250"/>
      <c r="I10511" s="75"/>
      <c r="J10511" s="75"/>
      <c r="K10511" s="75"/>
      <c r="L10511" s="75"/>
      <c r="M10511" s="75"/>
      <c r="N10511" s="75"/>
      <c r="O10511" s="75"/>
      <c r="P10511" s="75"/>
      <c r="Q10511" s="75">
        <v>0</v>
      </c>
      <c r="R10511" s="75"/>
      <c r="S10511" s="75"/>
      <c r="T10511" s="75"/>
      <c r="U10511" s="75"/>
      <c r="V10511" s="75"/>
      <c r="W10511" s="75"/>
      <c r="X10511" s="75"/>
      <c r="Y10511" s="238">
        <f t="shared" si="10231"/>
        <v>0</v>
      </c>
    </row>
    <row r="10512" spans="1:25" s="76" customFormat="1">
      <c r="A10512" s="250" t="s">
        <v>2729</v>
      </c>
      <c r="B10512" s="250"/>
      <c r="C10512" s="250"/>
      <c r="D10512" s="250"/>
      <c r="E10512" s="250"/>
      <c r="F10512" s="250"/>
      <c r="G10512" s="250"/>
      <c r="H10512" s="250"/>
      <c r="I10512" s="75"/>
      <c r="J10512" s="75"/>
      <c r="K10512" s="75"/>
      <c r="L10512" s="75"/>
      <c r="M10512" s="75"/>
      <c r="N10512" s="75"/>
      <c r="O10512" s="75"/>
      <c r="P10512" s="75"/>
      <c r="Q10512" s="75">
        <v>0</v>
      </c>
      <c r="R10512" s="75"/>
      <c r="S10512" s="75"/>
      <c r="T10512" s="75"/>
      <c r="U10512" s="75"/>
      <c r="V10512" s="75"/>
      <c r="W10512" s="75"/>
      <c r="X10512" s="75"/>
      <c r="Y10512" s="238">
        <f t="shared" si="10231"/>
        <v>0</v>
      </c>
    </row>
    <row r="10513" spans="1:25" s="76" customFormat="1">
      <c r="A10513" s="250" t="s">
        <v>2730</v>
      </c>
      <c r="B10513" s="250"/>
      <c r="C10513" s="250"/>
      <c r="D10513" s="250"/>
      <c r="E10513" s="250"/>
      <c r="F10513" s="250"/>
      <c r="G10513" s="250"/>
      <c r="H10513" s="250"/>
      <c r="I10513" s="75"/>
      <c r="J10513" s="75"/>
      <c r="K10513" s="75"/>
      <c r="L10513" s="75"/>
      <c r="M10513" s="75"/>
      <c r="N10513" s="75"/>
      <c r="O10513" s="75"/>
      <c r="P10513" s="75"/>
      <c r="Q10513" s="75">
        <v>0</v>
      </c>
      <c r="R10513" s="75"/>
      <c r="S10513" s="75"/>
      <c r="T10513" s="75"/>
      <c r="U10513" s="75"/>
      <c r="V10513" s="75"/>
      <c r="W10513" s="75"/>
      <c r="X10513" s="75"/>
      <c r="Y10513" s="238">
        <f t="shared" si="10231"/>
        <v>0</v>
      </c>
    </row>
    <row r="10514" spans="1:25" s="76" customFormat="1">
      <c r="A10514" s="250" t="s">
        <v>2731</v>
      </c>
      <c r="B10514" s="250"/>
      <c r="C10514" s="250"/>
      <c r="D10514" s="250"/>
      <c r="E10514" s="250"/>
      <c r="F10514" s="250"/>
      <c r="G10514" s="250"/>
      <c r="H10514" s="250"/>
      <c r="I10514" s="75"/>
      <c r="J10514" s="75"/>
      <c r="K10514" s="75"/>
      <c r="L10514" s="75"/>
      <c r="M10514" s="75"/>
      <c r="N10514" s="75"/>
      <c r="O10514" s="75"/>
      <c r="P10514" s="75"/>
      <c r="Q10514" s="75">
        <v>0</v>
      </c>
      <c r="R10514" s="75"/>
      <c r="S10514" s="75"/>
      <c r="T10514" s="75"/>
      <c r="U10514" s="75"/>
      <c r="V10514" s="75"/>
      <c r="W10514" s="75"/>
      <c r="X10514" s="75"/>
      <c r="Y10514" s="238">
        <f t="shared" si="10231"/>
        <v>0</v>
      </c>
    </row>
    <row r="10515" spans="1:25" s="76" customFormat="1">
      <c r="A10515" s="250" t="s">
        <v>2732</v>
      </c>
      <c r="B10515" s="250"/>
      <c r="C10515" s="250"/>
      <c r="D10515" s="250"/>
      <c r="E10515" s="250"/>
      <c r="F10515" s="250"/>
      <c r="G10515" s="250"/>
      <c r="H10515" s="250"/>
      <c r="I10515" s="75"/>
      <c r="J10515" s="75"/>
      <c r="K10515" s="75"/>
      <c r="L10515" s="75"/>
      <c r="M10515" s="75"/>
      <c r="N10515" s="75"/>
      <c r="O10515" s="75"/>
      <c r="P10515" s="75"/>
      <c r="Q10515" s="75">
        <v>0</v>
      </c>
      <c r="R10515" s="75"/>
      <c r="S10515" s="75"/>
      <c r="T10515" s="75"/>
      <c r="U10515" s="75"/>
      <c r="V10515" s="75"/>
      <c r="W10515" s="75"/>
      <c r="X10515" s="75"/>
      <c r="Y10515" s="238">
        <f t="shared" si="10231"/>
        <v>0</v>
      </c>
    </row>
    <row r="10516" spans="1:25" s="76" customFormat="1">
      <c r="A10516" s="250" t="s">
        <v>2733</v>
      </c>
      <c r="B10516" s="250"/>
      <c r="C10516" s="250"/>
      <c r="D10516" s="250"/>
      <c r="E10516" s="250"/>
      <c r="F10516" s="250"/>
      <c r="G10516" s="250"/>
      <c r="H10516" s="250"/>
      <c r="I10516" s="75"/>
      <c r="J10516" s="75"/>
      <c r="K10516" s="75"/>
      <c r="L10516" s="75"/>
      <c r="M10516" s="75"/>
      <c r="N10516" s="75"/>
      <c r="O10516" s="75"/>
      <c r="P10516" s="75"/>
      <c r="Q10516" s="75">
        <v>0</v>
      </c>
      <c r="R10516" s="75"/>
      <c r="S10516" s="75"/>
      <c r="T10516" s="75"/>
      <c r="U10516" s="75"/>
      <c r="V10516" s="75"/>
      <c r="W10516" s="75"/>
      <c r="X10516" s="75"/>
      <c r="Y10516" s="238">
        <f t="shared" si="10231"/>
        <v>0</v>
      </c>
    </row>
    <row r="10517" spans="1:25" s="76" customFormat="1">
      <c r="A10517" s="250" t="s">
        <v>2734</v>
      </c>
      <c r="B10517" s="250"/>
      <c r="C10517" s="250"/>
      <c r="D10517" s="250"/>
      <c r="E10517" s="250"/>
      <c r="F10517" s="250"/>
      <c r="G10517" s="250"/>
      <c r="H10517" s="250"/>
      <c r="I10517" s="75"/>
      <c r="J10517" s="75"/>
      <c r="K10517" s="75"/>
      <c r="L10517" s="75"/>
      <c r="M10517" s="75"/>
      <c r="N10517" s="75"/>
      <c r="O10517" s="75"/>
      <c r="P10517" s="75"/>
      <c r="Q10517" s="75">
        <v>0</v>
      </c>
      <c r="R10517" s="75"/>
      <c r="S10517" s="75"/>
      <c r="T10517" s="75"/>
      <c r="U10517" s="75"/>
      <c r="V10517" s="75"/>
      <c r="W10517" s="75"/>
      <c r="X10517" s="75"/>
      <c r="Y10517" s="238">
        <f t="shared" si="10231"/>
        <v>0</v>
      </c>
    </row>
    <row r="10518" spans="1:25" s="76" customFormat="1">
      <c r="A10518" s="250" t="s">
        <v>2735</v>
      </c>
      <c r="B10518" s="250"/>
      <c r="C10518" s="250"/>
      <c r="D10518" s="250"/>
      <c r="E10518" s="250"/>
      <c r="F10518" s="250"/>
      <c r="G10518" s="250"/>
      <c r="H10518" s="250"/>
      <c r="I10518" s="75"/>
      <c r="J10518" s="75"/>
      <c r="K10518" s="75"/>
      <c r="L10518" s="75"/>
      <c r="M10518" s="75"/>
      <c r="N10518" s="75"/>
      <c r="O10518" s="75"/>
      <c r="P10518" s="75"/>
      <c r="Q10518" s="75">
        <v>0</v>
      </c>
      <c r="R10518" s="75"/>
      <c r="S10518" s="75"/>
      <c r="T10518" s="75"/>
      <c r="U10518" s="75"/>
      <c r="V10518" s="75"/>
      <c r="W10518" s="75"/>
      <c r="X10518" s="75"/>
      <c r="Y10518" s="238">
        <f t="shared" si="10231"/>
        <v>0</v>
      </c>
    </row>
    <row r="10519" spans="1:25" s="76" customFormat="1">
      <c r="A10519" s="250" t="s">
        <v>2736</v>
      </c>
      <c r="B10519" s="250"/>
      <c r="C10519" s="250"/>
      <c r="D10519" s="250"/>
      <c r="E10519" s="250"/>
      <c r="F10519" s="250"/>
      <c r="G10519" s="250"/>
      <c r="H10519" s="250"/>
      <c r="I10519" s="75"/>
      <c r="J10519" s="75"/>
      <c r="K10519" s="75"/>
      <c r="L10519" s="75"/>
      <c r="M10519" s="75"/>
      <c r="N10519" s="75"/>
      <c r="O10519" s="75"/>
      <c r="P10519" s="75"/>
      <c r="Q10519" s="75">
        <v>0</v>
      </c>
      <c r="R10519" s="75"/>
      <c r="S10519" s="75"/>
      <c r="T10519" s="75"/>
      <c r="U10519" s="75"/>
      <c r="V10519" s="75"/>
      <c r="W10519" s="75"/>
      <c r="X10519" s="75"/>
      <c r="Y10519" s="238">
        <f t="shared" si="10231"/>
        <v>0</v>
      </c>
    </row>
    <row r="10520" spans="1:25" s="76" customFormat="1">
      <c r="A10520" s="250" t="s">
        <v>2792</v>
      </c>
      <c r="B10520" s="250"/>
      <c r="C10520" s="250"/>
      <c r="D10520" s="250"/>
      <c r="E10520" s="250"/>
      <c r="F10520" s="250"/>
      <c r="G10520" s="250"/>
      <c r="H10520" s="250"/>
      <c r="I10520" s="75"/>
      <c r="J10520" s="75"/>
      <c r="K10520" s="75"/>
      <c r="L10520" s="75"/>
      <c r="M10520" s="75"/>
      <c r="N10520" s="75"/>
      <c r="O10520" s="75"/>
      <c r="P10520" s="75"/>
      <c r="Q10520" s="75">
        <v>0</v>
      </c>
      <c r="R10520" s="75"/>
      <c r="S10520" s="75"/>
      <c r="T10520" s="75"/>
      <c r="U10520" s="75"/>
      <c r="V10520" s="75"/>
      <c r="W10520" s="75"/>
      <c r="X10520" s="75"/>
      <c r="Y10520" s="238">
        <f t="shared" si="10231"/>
        <v>0</v>
      </c>
    </row>
    <row r="10521" spans="1:25" s="76" customFormat="1">
      <c r="A10521" s="250" t="s">
        <v>2737</v>
      </c>
      <c r="B10521" s="250"/>
      <c r="C10521" s="250"/>
      <c r="D10521" s="250"/>
      <c r="E10521" s="250"/>
      <c r="F10521" s="250"/>
      <c r="G10521" s="250"/>
      <c r="H10521" s="250"/>
      <c r="I10521" s="75"/>
      <c r="J10521" s="75"/>
      <c r="K10521" s="75"/>
      <c r="L10521" s="75"/>
      <c r="M10521" s="75"/>
      <c r="N10521" s="75"/>
      <c r="O10521" s="75"/>
      <c r="P10521" s="75"/>
      <c r="Q10521" s="75">
        <v>0</v>
      </c>
      <c r="R10521" s="75"/>
      <c r="S10521" s="75"/>
      <c r="T10521" s="75"/>
      <c r="U10521" s="75"/>
      <c r="V10521" s="75"/>
      <c r="W10521" s="75"/>
      <c r="X10521" s="75"/>
      <c r="Y10521" s="238">
        <f t="shared" si="10231"/>
        <v>0</v>
      </c>
    </row>
    <row r="10522" spans="1:25" s="76" customFormat="1">
      <c r="A10522" s="250" t="s">
        <v>2784</v>
      </c>
      <c r="B10522" s="250"/>
      <c r="C10522" s="250"/>
      <c r="D10522" s="250"/>
      <c r="E10522" s="250"/>
      <c r="F10522" s="250"/>
      <c r="G10522" s="250"/>
      <c r="H10522" s="250"/>
      <c r="I10522" s="75"/>
      <c r="J10522" s="75"/>
      <c r="K10522" s="75"/>
      <c r="L10522" s="75"/>
      <c r="M10522" s="75"/>
      <c r="N10522" s="75"/>
      <c r="O10522" s="75"/>
      <c r="P10522" s="75"/>
      <c r="Q10522" s="75">
        <v>0</v>
      </c>
      <c r="R10522" s="75"/>
      <c r="S10522" s="75"/>
      <c r="T10522" s="75"/>
      <c r="U10522" s="75"/>
      <c r="V10522" s="75"/>
      <c r="W10522" s="75"/>
      <c r="X10522" s="75"/>
      <c r="Y10522" s="238">
        <f t="shared" si="10231"/>
        <v>0</v>
      </c>
    </row>
    <row r="10523" spans="1:25" s="76" customFormat="1">
      <c r="A10523" s="250" t="s">
        <v>2785</v>
      </c>
      <c r="B10523" s="250"/>
      <c r="C10523" s="250"/>
      <c r="D10523" s="250"/>
      <c r="E10523" s="250"/>
      <c r="F10523" s="250"/>
      <c r="G10523" s="250"/>
      <c r="H10523" s="250"/>
      <c r="I10523" s="75"/>
      <c r="J10523" s="75"/>
      <c r="K10523" s="75"/>
      <c r="L10523" s="75"/>
      <c r="M10523" s="75"/>
      <c r="N10523" s="75"/>
      <c r="O10523" s="75"/>
      <c r="P10523" s="75"/>
      <c r="Q10523" s="75">
        <v>0</v>
      </c>
      <c r="R10523" s="75"/>
      <c r="S10523" s="75"/>
      <c r="T10523" s="75"/>
      <c r="U10523" s="75"/>
      <c r="V10523" s="75"/>
      <c r="W10523" s="75"/>
      <c r="X10523" s="75"/>
      <c r="Y10523" s="238">
        <f t="shared" si="10231"/>
        <v>0</v>
      </c>
    </row>
    <row r="10524" spans="1:25" s="68" customFormat="1">
      <c r="A10524" s="251" t="s">
        <v>69</v>
      </c>
      <c r="B10524" s="251"/>
      <c r="C10524" s="251"/>
      <c r="D10524" s="251"/>
      <c r="E10524" s="251"/>
      <c r="F10524" s="251"/>
      <c r="G10524" s="251"/>
      <c r="H10524" s="251"/>
      <c r="I10524" s="77">
        <f t="shared" ref="I10524:P10524" si="10234">SUM(I10478:I10523)</f>
        <v>17567000</v>
      </c>
      <c r="J10524" s="77">
        <f t="shared" si="10234"/>
        <v>16967000</v>
      </c>
      <c r="K10524" s="77">
        <f t="shared" si="10234"/>
        <v>0</v>
      </c>
      <c r="L10524" s="77">
        <f t="shared" si="10234"/>
        <v>0</v>
      </c>
      <c r="M10524" s="77">
        <f t="shared" si="10234"/>
        <v>0</v>
      </c>
      <c r="N10524" s="77">
        <f t="shared" si="10234"/>
        <v>0</v>
      </c>
      <c r="O10524" s="77">
        <f t="shared" si="10234"/>
        <v>500000</v>
      </c>
      <c r="P10524" s="77">
        <f t="shared" si="10234"/>
        <v>100000</v>
      </c>
      <c r="Q10524" s="77">
        <f t="shared" ref="Q10524:X10524" si="10235">SUM(Q10478:Q10523)</f>
        <v>18328211</v>
      </c>
      <c r="R10524" s="77">
        <f t="shared" si="10235"/>
        <v>17577000</v>
      </c>
      <c r="S10524" s="77">
        <f t="shared" si="10235"/>
        <v>12362000</v>
      </c>
      <c r="T10524" s="77">
        <f t="shared" si="10235"/>
        <v>5215000</v>
      </c>
      <c r="U10524" s="77">
        <f t="shared" si="10235"/>
        <v>2662000</v>
      </c>
      <c r="V10524" s="77">
        <f t="shared" si="10235"/>
        <v>2553000</v>
      </c>
      <c r="W10524" s="77">
        <f t="shared" si="10235"/>
        <v>0</v>
      </c>
      <c r="X10524" s="77">
        <f t="shared" si="10235"/>
        <v>17577000</v>
      </c>
      <c r="Y10524" s="239">
        <f t="shared" si="10231"/>
        <v>100</v>
      </c>
    </row>
    <row r="10525" spans="1:25" s="68" customFormat="1" ht="15" thickBot="1">
      <c r="A10525" s="270" t="s">
        <v>2758</v>
      </c>
      <c r="B10525" s="270"/>
      <c r="C10525" s="270"/>
      <c r="D10525" s="270"/>
      <c r="E10525" s="270"/>
      <c r="F10525" s="270"/>
      <c r="G10525" s="270"/>
      <c r="H10525" s="270"/>
      <c r="I10525" s="69"/>
      <c r="J10525" s="69"/>
      <c r="K10525" s="69"/>
      <c r="L10525" s="69"/>
      <c r="M10525" s="69"/>
      <c r="N10525" s="69"/>
      <c r="O10525" s="69"/>
      <c r="P10525" s="69"/>
      <c r="Q10525" s="69">
        <v>0</v>
      </c>
      <c r="R10525" s="69"/>
      <c r="S10525" s="69"/>
      <c r="T10525" s="69"/>
      <c r="U10525" s="69"/>
      <c r="V10525" s="69"/>
      <c r="W10525" s="69"/>
      <c r="X10525" s="69"/>
      <c r="Y10525" s="237">
        <v>0</v>
      </c>
    </row>
    <row r="10526" spans="1:25" s="68" customFormat="1" ht="41.4" thickBot="1">
      <c r="A10526" s="271" t="s">
        <v>1</v>
      </c>
      <c r="B10526" s="271"/>
      <c r="C10526" s="271"/>
      <c r="D10526" s="271"/>
      <c r="E10526" s="271"/>
      <c r="F10526" s="271"/>
      <c r="G10526" s="271"/>
      <c r="H10526" s="271"/>
      <c r="I10526" s="1" t="s">
        <v>3093</v>
      </c>
      <c r="J10526" s="1" t="s">
        <v>3130</v>
      </c>
      <c r="K10526" s="1" t="s">
        <v>3</v>
      </c>
      <c r="L10526" s="1" t="s">
        <v>4</v>
      </c>
      <c r="M10526" s="1" t="s">
        <v>5</v>
      </c>
      <c r="N10526" s="1" t="s">
        <v>6</v>
      </c>
      <c r="O10526" s="1" t="s">
        <v>7</v>
      </c>
      <c r="P10526" s="1" t="s">
        <v>8</v>
      </c>
      <c r="Q10526" s="1" t="s">
        <v>3344</v>
      </c>
      <c r="R10526" s="1" t="s">
        <v>3427</v>
      </c>
      <c r="S10526" s="1" t="s">
        <v>3447</v>
      </c>
      <c r="T10526" s="1" t="s">
        <v>3448</v>
      </c>
      <c r="U10526" s="1" t="s">
        <v>3452</v>
      </c>
      <c r="V10526" s="1" t="s">
        <v>3449</v>
      </c>
      <c r="W10526" s="1" t="s">
        <v>3450</v>
      </c>
      <c r="X10526" s="1" t="s">
        <v>3451</v>
      </c>
      <c r="Y10526" s="216" t="s">
        <v>3385</v>
      </c>
    </row>
    <row r="10527" spans="1:25" s="74" customFormat="1">
      <c r="A10527" s="70"/>
      <c r="B10527" s="70"/>
      <c r="C10527" s="70"/>
      <c r="D10527" s="71"/>
      <c r="E10527" s="71"/>
      <c r="F10527" s="72"/>
      <c r="G10527" s="165"/>
      <c r="H10527" s="73" t="s">
        <v>0</v>
      </c>
      <c r="I10527" s="45">
        <v>1</v>
      </c>
      <c r="J10527" s="45">
        <v>3</v>
      </c>
      <c r="K10527" s="45" t="s">
        <v>9</v>
      </c>
      <c r="L10527" s="45">
        <v>5</v>
      </c>
      <c r="M10527" s="45">
        <v>6</v>
      </c>
      <c r="N10527" s="45">
        <v>7</v>
      </c>
      <c r="O10527" s="45">
        <v>8</v>
      </c>
      <c r="P10527" s="45">
        <v>9</v>
      </c>
      <c r="Q10527" s="45">
        <v>1</v>
      </c>
      <c r="R10527" s="45">
        <v>2</v>
      </c>
      <c r="S10527" s="45">
        <v>3</v>
      </c>
      <c r="T10527" s="45" t="s">
        <v>3453</v>
      </c>
      <c r="U10527" s="45">
        <v>5</v>
      </c>
      <c r="V10527" s="45">
        <v>6</v>
      </c>
      <c r="W10527" s="45">
        <v>7</v>
      </c>
      <c r="X10527" s="45" t="s">
        <v>3454</v>
      </c>
      <c r="Y10527" s="276">
        <v>9</v>
      </c>
    </row>
    <row r="10528" spans="1:25" s="76" customFormat="1">
      <c r="A10528" s="272" t="s">
        <v>2699</v>
      </c>
      <c r="B10528" s="272"/>
      <c r="C10528" s="272"/>
      <c r="D10528" s="272"/>
      <c r="E10528" s="272"/>
      <c r="F10528" s="272"/>
      <c r="G10528" s="272"/>
      <c r="H10528" s="272"/>
      <c r="I10528" s="75"/>
      <c r="J10528" s="75"/>
      <c r="K10528" s="75"/>
      <c r="L10528" s="75"/>
      <c r="M10528" s="75"/>
      <c r="N10528" s="75"/>
      <c r="O10528" s="75"/>
      <c r="P10528" s="75"/>
      <c r="Q10528" s="75">
        <v>0</v>
      </c>
      <c r="R10528" s="75"/>
      <c r="S10528" s="75"/>
      <c r="T10528" s="75"/>
      <c r="U10528" s="75"/>
      <c r="V10528" s="75"/>
      <c r="W10528" s="75"/>
      <c r="X10528" s="75"/>
      <c r="Y10528" s="238">
        <f t="shared" ref="Y10528:Y10575" si="10236">IF(R10528=0,0,(X10528/R10528)*100)</f>
        <v>0</v>
      </c>
    </row>
    <row r="10529" spans="1:25" s="76" customFormat="1">
      <c r="A10529" s="250" t="s">
        <v>2700</v>
      </c>
      <c r="B10529" s="250"/>
      <c r="C10529" s="250"/>
      <c r="D10529" s="250"/>
      <c r="E10529" s="250"/>
      <c r="F10529" s="250"/>
      <c r="G10529" s="250"/>
      <c r="H10529" s="250"/>
      <c r="I10529" s="75"/>
      <c r="J10529" s="75"/>
      <c r="K10529" s="75"/>
      <c r="L10529" s="75"/>
      <c r="M10529" s="75"/>
      <c r="N10529" s="75"/>
      <c r="O10529" s="75"/>
      <c r="P10529" s="75"/>
      <c r="Q10529" s="75">
        <v>0</v>
      </c>
      <c r="R10529" s="75"/>
      <c r="S10529" s="75"/>
      <c r="T10529" s="75"/>
      <c r="U10529" s="75"/>
      <c r="V10529" s="75"/>
      <c r="W10529" s="75"/>
      <c r="X10529" s="75"/>
      <c r="Y10529" s="238">
        <f t="shared" si="10236"/>
        <v>0</v>
      </c>
    </row>
    <row r="10530" spans="1:25" s="76" customFormat="1">
      <c r="A10530" s="250" t="s">
        <v>2701</v>
      </c>
      <c r="B10530" s="250"/>
      <c r="C10530" s="250"/>
      <c r="D10530" s="250"/>
      <c r="E10530" s="250"/>
      <c r="F10530" s="250"/>
      <c r="G10530" s="250"/>
      <c r="H10530" s="250"/>
      <c r="I10530" s="75"/>
      <c r="J10530" s="75"/>
      <c r="K10530" s="75"/>
      <c r="L10530" s="75"/>
      <c r="M10530" s="75"/>
      <c r="N10530" s="75"/>
      <c r="O10530" s="75"/>
      <c r="P10530" s="75"/>
      <c r="Q10530" s="75">
        <v>0</v>
      </c>
      <c r="R10530" s="75"/>
      <c r="S10530" s="75"/>
      <c r="T10530" s="75"/>
      <c r="U10530" s="75"/>
      <c r="V10530" s="75"/>
      <c r="W10530" s="75"/>
      <c r="X10530" s="75"/>
      <c r="Y10530" s="238">
        <f t="shared" si="10236"/>
        <v>0</v>
      </c>
    </row>
    <row r="10531" spans="1:25" s="76" customFormat="1">
      <c r="A10531" s="250" t="s">
        <v>2702</v>
      </c>
      <c r="B10531" s="250"/>
      <c r="C10531" s="250"/>
      <c r="D10531" s="250"/>
      <c r="E10531" s="250"/>
      <c r="F10531" s="250"/>
      <c r="G10531" s="250"/>
      <c r="H10531" s="250"/>
      <c r="I10531" s="75"/>
      <c r="J10531" s="75"/>
      <c r="K10531" s="75"/>
      <c r="L10531" s="75"/>
      <c r="M10531" s="75"/>
      <c r="N10531" s="75"/>
      <c r="O10531" s="75"/>
      <c r="P10531" s="75"/>
      <c r="Q10531" s="75">
        <f t="shared" ref="Q10531:X10531" si="10237">SUM(Q169)</f>
        <v>100000</v>
      </c>
      <c r="R10531" s="75">
        <f t="shared" si="10237"/>
        <v>100000</v>
      </c>
      <c r="S10531" s="75">
        <f t="shared" si="10237"/>
        <v>100000</v>
      </c>
      <c r="T10531" s="75">
        <f t="shared" si="10237"/>
        <v>0</v>
      </c>
      <c r="U10531" s="75">
        <f t="shared" si="10237"/>
        <v>0</v>
      </c>
      <c r="V10531" s="75">
        <f t="shared" si="10237"/>
        <v>0</v>
      </c>
      <c r="W10531" s="75">
        <f t="shared" si="10237"/>
        <v>0</v>
      </c>
      <c r="X10531" s="75">
        <f t="shared" si="10237"/>
        <v>100000</v>
      </c>
      <c r="Y10531" s="238">
        <f t="shared" si="10236"/>
        <v>100</v>
      </c>
    </row>
    <row r="10532" spans="1:25" s="76" customFormat="1">
      <c r="A10532" s="250" t="s">
        <v>2703</v>
      </c>
      <c r="B10532" s="250"/>
      <c r="C10532" s="250"/>
      <c r="D10532" s="250"/>
      <c r="E10532" s="250"/>
      <c r="F10532" s="250"/>
      <c r="G10532" s="250"/>
      <c r="H10532" s="250"/>
      <c r="I10532" s="75"/>
      <c r="J10532" s="75"/>
      <c r="K10532" s="75"/>
      <c r="L10532" s="75"/>
      <c r="M10532" s="75"/>
      <c r="N10532" s="75"/>
      <c r="O10532" s="75"/>
      <c r="P10532" s="75"/>
      <c r="Q10532" s="75">
        <v>0</v>
      </c>
      <c r="R10532" s="75"/>
      <c r="S10532" s="75"/>
      <c r="T10532" s="75"/>
      <c r="U10532" s="75"/>
      <c r="V10532" s="75"/>
      <c r="W10532" s="75"/>
      <c r="X10532" s="75"/>
      <c r="Y10532" s="238">
        <f t="shared" si="10236"/>
        <v>0</v>
      </c>
    </row>
    <row r="10533" spans="1:25" s="76" customFormat="1">
      <c r="A10533" s="250" t="s">
        <v>2704</v>
      </c>
      <c r="B10533" s="250"/>
      <c r="C10533" s="250"/>
      <c r="D10533" s="250"/>
      <c r="E10533" s="250"/>
      <c r="F10533" s="250"/>
      <c r="G10533" s="250"/>
      <c r="H10533" s="250"/>
      <c r="I10533" s="75"/>
      <c r="J10533" s="75"/>
      <c r="K10533" s="75"/>
      <c r="L10533" s="75"/>
      <c r="M10533" s="75"/>
      <c r="N10533" s="75"/>
      <c r="O10533" s="75"/>
      <c r="P10533" s="75"/>
      <c r="Q10533" s="75">
        <v>0</v>
      </c>
      <c r="R10533" s="75"/>
      <c r="S10533" s="75"/>
      <c r="T10533" s="75"/>
      <c r="U10533" s="75"/>
      <c r="V10533" s="75"/>
      <c r="W10533" s="75"/>
      <c r="X10533" s="75"/>
      <c r="Y10533" s="238">
        <f t="shared" si="10236"/>
        <v>0</v>
      </c>
    </row>
    <row r="10534" spans="1:25" s="76" customFormat="1">
      <c r="A10534" s="250" t="s">
        <v>2705</v>
      </c>
      <c r="B10534" s="250"/>
      <c r="C10534" s="250"/>
      <c r="D10534" s="250"/>
      <c r="E10534" s="250"/>
      <c r="F10534" s="250"/>
      <c r="G10534" s="250"/>
      <c r="H10534" s="250"/>
      <c r="I10534" s="75"/>
      <c r="J10534" s="75"/>
      <c r="K10534" s="75"/>
      <c r="L10534" s="75"/>
      <c r="M10534" s="75"/>
      <c r="N10534" s="75"/>
      <c r="O10534" s="75"/>
      <c r="P10534" s="75"/>
      <c r="Q10534" s="75">
        <v>0</v>
      </c>
      <c r="R10534" s="75"/>
      <c r="S10534" s="75"/>
      <c r="T10534" s="75"/>
      <c r="U10534" s="75"/>
      <c r="V10534" s="75"/>
      <c r="W10534" s="75"/>
      <c r="X10534" s="75"/>
      <c r="Y10534" s="238">
        <f t="shared" si="10236"/>
        <v>0</v>
      </c>
    </row>
    <row r="10535" spans="1:25" s="76" customFormat="1">
      <c r="A10535" s="250" t="s">
        <v>2706</v>
      </c>
      <c r="B10535" s="250"/>
      <c r="C10535" s="250"/>
      <c r="D10535" s="250"/>
      <c r="E10535" s="250"/>
      <c r="F10535" s="250"/>
      <c r="G10535" s="250"/>
      <c r="H10535" s="250"/>
      <c r="I10535" s="75"/>
      <c r="J10535" s="75"/>
      <c r="K10535" s="75"/>
      <c r="L10535" s="75"/>
      <c r="M10535" s="75"/>
      <c r="N10535" s="75"/>
      <c r="O10535" s="75"/>
      <c r="P10535" s="75"/>
      <c r="Q10535" s="75">
        <v>0</v>
      </c>
      <c r="R10535" s="75"/>
      <c r="S10535" s="75"/>
      <c r="T10535" s="75"/>
      <c r="U10535" s="75"/>
      <c r="V10535" s="75"/>
      <c r="W10535" s="75"/>
      <c r="X10535" s="75"/>
      <c r="Y10535" s="238">
        <f t="shared" si="10236"/>
        <v>0</v>
      </c>
    </row>
    <row r="10536" spans="1:25" s="76" customFormat="1">
      <c r="A10536" s="250" t="s">
        <v>2707</v>
      </c>
      <c r="B10536" s="250"/>
      <c r="C10536" s="250"/>
      <c r="D10536" s="250"/>
      <c r="E10536" s="250"/>
      <c r="F10536" s="250"/>
      <c r="G10536" s="250"/>
      <c r="H10536" s="250"/>
      <c r="I10536" s="75"/>
      <c r="J10536" s="75"/>
      <c r="K10536" s="75"/>
      <c r="L10536" s="75"/>
      <c r="M10536" s="75"/>
      <c r="N10536" s="75"/>
      <c r="O10536" s="75"/>
      <c r="P10536" s="75"/>
      <c r="Q10536" s="75">
        <v>0</v>
      </c>
      <c r="R10536" s="75"/>
      <c r="S10536" s="75"/>
      <c r="T10536" s="75"/>
      <c r="U10536" s="75"/>
      <c r="V10536" s="75"/>
      <c r="W10536" s="75"/>
      <c r="X10536" s="75"/>
      <c r="Y10536" s="238">
        <f t="shared" si="10236"/>
        <v>0</v>
      </c>
    </row>
    <row r="10537" spans="1:25" s="76" customFormat="1">
      <c r="A10537" s="250" t="s">
        <v>2708</v>
      </c>
      <c r="B10537" s="250"/>
      <c r="C10537" s="250"/>
      <c r="D10537" s="250"/>
      <c r="E10537" s="250"/>
      <c r="F10537" s="250"/>
      <c r="G10537" s="250"/>
      <c r="H10537" s="250"/>
      <c r="I10537" s="75"/>
      <c r="J10537" s="75"/>
      <c r="K10537" s="75"/>
      <c r="L10537" s="75"/>
      <c r="M10537" s="75"/>
      <c r="N10537" s="75"/>
      <c r="O10537" s="75"/>
      <c r="P10537" s="75"/>
      <c r="Q10537" s="75">
        <v>0</v>
      </c>
      <c r="R10537" s="75"/>
      <c r="S10537" s="75"/>
      <c r="T10537" s="75"/>
      <c r="U10537" s="75"/>
      <c r="V10537" s="75"/>
      <c r="W10537" s="75"/>
      <c r="X10537" s="75"/>
      <c r="Y10537" s="238">
        <f t="shared" si="10236"/>
        <v>0</v>
      </c>
    </row>
    <row r="10538" spans="1:25" s="76" customFormat="1">
      <c r="A10538" s="250" t="s">
        <v>2709</v>
      </c>
      <c r="B10538" s="250"/>
      <c r="C10538" s="250"/>
      <c r="D10538" s="250"/>
      <c r="E10538" s="250"/>
      <c r="F10538" s="250"/>
      <c r="G10538" s="250"/>
      <c r="H10538" s="250"/>
      <c r="I10538" s="75"/>
      <c r="J10538" s="75"/>
      <c r="K10538" s="75"/>
      <c r="L10538" s="75"/>
      <c r="M10538" s="75"/>
      <c r="N10538" s="75"/>
      <c r="O10538" s="75"/>
      <c r="P10538" s="75"/>
      <c r="Q10538" s="75">
        <v>0</v>
      </c>
      <c r="R10538" s="75"/>
      <c r="S10538" s="75"/>
      <c r="T10538" s="75"/>
      <c r="U10538" s="75"/>
      <c r="V10538" s="75"/>
      <c r="W10538" s="75"/>
      <c r="X10538" s="75"/>
      <c r="Y10538" s="238">
        <f t="shared" si="10236"/>
        <v>0</v>
      </c>
    </row>
    <row r="10539" spans="1:25" s="76" customFormat="1">
      <c r="A10539" s="250" t="s">
        <v>2710</v>
      </c>
      <c r="B10539" s="250"/>
      <c r="C10539" s="250"/>
      <c r="D10539" s="250"/>
      <c r="E10539" s="250"/>
      <c r="F10539" s="250"/>
      <c r="G10539" s="250"/>
      <c r="H10539" s="250"/>
      <c r="I10539" s="75"/>
      <c r="J10539" s="75"/>
      <c r="K10539" s="75"/>
      <c r="L10539" s="75"/>
      <c r="M10539" s="75"/>
      <c r="N10539" s="75"/>
      <c r="O10539" s="75"/>
      <c r="P10539" s="75"/>
      <c r="Q10539" s="75">
        <v>0</v>
      </c>
      <c r="R10539" s="75"/>
      <c r="S10539" s="75"/>
      <c r="T10539" s="75"/>
      <c r="U10539" s="75"/>
      <c r="V10539" s="75"/>
      <c r="W10539" s="75"/>
      <c r="X10539" s="75"/>
      <c r="Y10539" s="238">
        <f t="shared" si="10236"/>
        <v>0</v>
      </c>
    </row>
    <row r="10540" spans="1:25" s="76" customFormat="1">
      <c r="A10540" s="250" t="s">
        <v>2711</v>
      </c>
      <c r="B10540" s="250"/>
      <c r="C10540" s="250"/>
      <c r="D10540" s="250"/>
      <c r="E10540" s="250"/>
      <c r="F10540" s="250"/>
      <c r="G10540" s="250"/>
      <c r="H10540" s="250"/>
      <c r="I10540" s="75"/>
      <c r="J10540" s="75"/>
      <c r="K10540" s="75"/>
      <c r="L10540" s="75"/>
      <c r="M10540" s="75"/>
      <c r="N10540" s="75"/>
      <c r="O10540" s="75"/>
      <c r="P10540" s="75"/>
      <c r="Q10540" s="75">
        <v>0</v>
      </c>
      <c r="R10540" s="75"/>
      <c r="S10540" s="75"/>
      <c r="T10540" s="75"/>
      <c r="U10540" s="75"/>
      <c r="V10540" s="75"/>
      <c r="W10540" s="75"/>
      <c r="X10540" s="75"/>
      <c r="Y10540" s="238">
        <f t="shared" si="10236"/>
        <v>0</v>
      </c>
    </row>
    <row r="10541" spans="1:25" s="76" customFormat="1">
      <c r="A10541" s="250" t="s">
        <v>2712</v>
      </c>
      <c r="B10541" s="250"/>
      <c r="C10541" s="250"/>
      <c r="D10541" s="250"/>
      <c r="E10541" s="250"/>
      <c r="F10541" s="250"/>
      <c r="G10541" s="250"/>
      <c r="H10541" s="250"/>
      <c r="I10541" s="75"/>
      <c r="J10541" s="75"/>
      <c r="K10541" s="75"/>
      <c r="L10541" s="75"/>
      <c r="M10541" s="75"/>
      <c r="N10541" s="75"/>
      <c r="O10541" s="75"/>
      <c r="P10541" s="75"/>
      <c r="Q10541" s="75">
        <v>0</v>
      </c>
      <c r="R10541" s="75"/>
      <c r="S10541" s="75"/>
      <c r="T10541" s="75"/>
      <c r="U10541" s="75"/>
      <c r="V10541" s="75"/>
      <c r="W10541" s="75"/>
      <c r="X10541" s="75"/>
      <c r="Y10541" s="238">
        <f t="shared" si="10236"/>
        <v>0</v>
      </c>
    </row>
    <row r="10542" spans="1:25" s="76" customFormat="1">
      <c r="A10542" s="250" t="s">
        <v>2713</v>
      </c>
      <c r="B10542" s="250"/>
      <c r="C10542" s="250"/>
      <c r="D10542" s="250"/>
      <c r="E10542" s="250"/>
      <c r="F10542" s="250"/>
      <c r="G10542" s="250"/>
      <c r="H10542" s="250"/>
      <c r="I10542" s="75"/>
      <c r="J10542" s="75"/>
      <c r="K10542" s="75"/>
      <c r="L10542" s="75"/>
      <c r="M10542" s="75"/>
      <c r="N10542" s="75"/>
      <c r="O10542" s="75"/>
      <c r="P10542" s="75"/>
      <c r="Q10542" s="75">
        <v>0</v>
      </c>
      <c r="R10542" s="75"/>
      <c r="S10542" s="75"/>
      <c r="T10542" s="75"/>
      <c r="U10542" s="75"/>
      <c r="V10542" s="75"/>
      <c r="W10542" s="75"/>
      <c r="X10542" s="75"/>
      <c r="Y10542" s="238">
        <f t="shared" si="10236"/>
        <v>0</v>
      </c>
    </row>
    <row r="10543" spans="1:25" s="76" customFormat="1">
      <c r="A10543" s="250" t="s">
        <v>2714</v>
      </c>
      <c r="B10543" s="250"/>
      <c r="C10543" s="250"/>
      <c r="D10543" s="250"/>
      <c r="E10543" s="250"/>
      <c r="F10543" s="250"/>
      <c r="G10543" s="250"/>
      <c r="H10543" s="250"/>
      <c r="I10543" s="75"/>
      <c r="J10543" s="75"/>
      <c r="K10543" s="75"/>
      <c r="L10543" s="75"/>
      <c r="M10543" s="75"/>
      <c r="N10543" s="75"/>
      <c r="O10543" s="75"/>
      <c r="P10543" s="75"/>
      <c r="Q10543" s="75">
        <v>0</v>
      </c>
      <c r="R10543" s="75"/>
      <c r="S10543" s="75"/>
      <c r="T10543" s="75"/>
      <c r="U10543" s="75"/>
      <c r="V10543" s="75"/>
      <c r="W10543" s="75"/>
      <c r="X10543" s="75"/>
      <c r="Y10543" s="238">
        <f t="shared" si="10236"/>
        <v>0</v>
      </c>
    </row>
    <row r="10544" spans="1:25" s="76" customFormat="1">
      <c r="A10544" s="250" t="s">
        <v>2689</v>
      </c>
      <c r="B10544" s="250"/>
      <c r="C10544" s="250"/>
      <c r="D10544" s="250"/>
      <c r="E10544" s="250"/>
      <c r="F10544" s="250"/>
      <c r="G10544" s="250"/>
      <c r="H10544" s="250"/>
      <c r="I10544" s="75"/>
      <c r="J10544" s="75"/>
      <c r="K10544" s="75"/>
      <c r="L10544" s="75"/>
      <c r="M10544" s="75"/>
      <c r="N10544" s="75"/>
      <c r="O10544" s="75"/>
      <c r="P10544" s="75"/>
      <c r="Q10544" s="75">
        <v>0</v>
      </c>
      <c r="R10544" s="75"/>
      <c r="S10544" s="75"/>
      <c r="T10544" s="75"/>
      <c r="U10544" s="75"/>
      <c r="V10544" s="75"/>
      <c r="W10544" s="75"/>
      <c r="X10544" s="75"/>
      <c r="Y10544" s="238">
        <f t="shared" si="10236"/>
        <v>0</v>
      </c>
    </row>
    <row r="10545" spans="1:25" s="76" customFormat="1">
      <c r="A10545" s="250" t="s">
        <v>2715</v>
      </c>
      <c r="B10545" s="250"/>
      <c r="C10545" s="250"/>
      <c r="D10545" s="250"/>
      <c r="E10545" s="250"/>
      <c r="F10545" s="250"/>
      <c r="G10545" s="250"/>
      <c r="H10545" s="250"/>
      <c r="I10545" s="75"/>
      <c r="J10545" s="75"/>
      <c r="K10545" s="75"/>
      <c r="L10545" s="75"/>
      <c r="M10545" s="75"/>
      <c r="N10545" s="75"/>
      <c r="O10545" s="75"/>
      <c r="P10545" s="75"/>
      <c r="Q10545" s="75">
        <v>0</v>
      </c>
      <c r="R10545" s="75"/>
      <c r="S10545" s="75"/>
      <c r="T10545" s="75"/>
      <c r="U10545" s="75"/>
      <c r="V10545" s="75"/>
      <c r="W10545" s="75"/>
      <c r="X10545" s="75"/>
      <c r="Y10545" s="238">
        <f t="shared" si="10236"/>
        <v>0</v>
      </c>
    </row>
    <row r="10546" spans="1:25" s="76" customFormat="1">
      <c r="A10546" s="250" t="s">
        <v>2716</v>
      </c>
      <c r="B10546" s="250"/>
      <c r="C10546" s="250"/>
      <c r="D10546" s="250"/>
      <c r="E10546" s="250"/>
      <c r="F10546" s="250"/>
      <c r="G10546" s="250"/>
      <c r="H10546" s="250"/>
      <c r="I10546" s="75"/>
      <c r="J10546" s="75"/>
      <c r="K10546" s="75"/>
      <c r="L10546" s="75"/>
      <c r="M10546" s="75"/>
      <c r="N10546" s="75"/>
      <c r="O10546" s="75"/>
      <c r="P10546" s="75"/>
      <c r="Q10546" s="75">
        <v>0</v>
      </c>
      <c r="R10546" s="75"/>
      <c r="S10546" s="75"/>
      <c r="T10546" s="75"/>
      <c r="U10546" s="75"/>
      <c r="V10546" s="75"/>
      <c r="W10546" s="75"/>
      <c r="X10546" s="75"/>
      <c r="Y10546" s="238">
        <f t="shared" si="10236"/>
        <v>0</v>
      </c>
    </row>
    <row r="10547" spans="1:25" s="76" customFormat="1">
      <c r="A10547" s="250" t="s">
        <v>2717</v>
      </c>
      <c r="B10547" s="250"/>
      <c r="C10547" s="250"/>
      <c r="D10547" s="250"/>
      <c r="E10547" s="250"/>
      <c r="F10547" s="250"/>
      <c r="G10547" s="250"/>
      <c r="H10547" s="250"/>
      <c r="I10547" s="75"/>
      <c r="J10547" s="75"/>
      <c r="K10547" s="75"/>
      <c r="L10547" s="75"/>
      <c r="M10547" s="75"/>
      <c r="N10547" s="75"/>
      <c r="O10547" s="75"/>
      <c r="P10547" s="75"/>
      <c r="Q10547" s="75">
        <v>0</v>
      </c>
      <c r="R10547" s="75"/>
      <c r="S10547" s="75"/>
      <c r="T10547" s="75"/>
      <c r="U10547" s="75"/>
      <c r="V10547" s="75"/>
      <c r="W10547" s="75"/>
      <c r="X10547" s="75"/>
      <c r="Y10547" s="238">
        <f t="shared" si="10236"/>
        <v>0</v>
      </c>
    </row>
    <row r="10548" spans="1:25" s="76" customFormat="1">
      <c r="A10548" s="250" t="s">
        <v>2718</v>
      </c>
      <c r="B10548" s="250"/>
      <c r="C10548" s="250"/>
      <c r="D10548" s="250"/>
      <c r="E10548" s="250"/>
      <c r="F10548" s="250"/>
      <c r="G10548" s="250"/>
      <c r="H10548" s="250"/>
      <c r="I10548" s="75"/>
      <c r="J10548" s="75"/>
      <c r="K10548" s="75"/>
      <c r="L10548" s="75"/>
      <c r="M10548" s="75"/>
      <c r="N10548" s="75"/>
      <c r="O10548" s="75"/>
      <c r="P10548" s="75"/>
      <c r="Q10548" s="75">
        <v>0</v>
      </c>
      <c r="R10548" s="75"/>
      <c r="S10548" s="75"/>
      <c r="T10548" s="75"/>
      <c r="U10548" s="75"/>
      <c r="V10548" s="75"/>
      <c r="W10548" s="75"/>
      <c r="X10548" s="75"/>
      <c r="Y10548" s="238">
        <f t="shared" si="10236"/>
        <v>0</v>
      </c>
    </row>
    <row r="10549" spans="1:25" s="76" customFormat="1">
      <c r="A10549" s="250" t="s">
        <v>2719</v>
      </c>
      <c r="B10549" s="250"/>
      <c r="C10549" s="250"/>
      <c r="D10549" s="250"/>
      <c r="E10549" s="250"/>
      <c r="F10549" s="250"/>
      <c r="G10549" s="250"/>
      <c r="H10549" s="250"/>
      <c r="I10549" s="75"/>
      <c r="J10549" s="75"/>
      <c r="K10549" s="75"/>
      <c r="L10549" s="75"/>
      <c r="M10549" s="75"/>
      <c r="N10549" s="75"/>
      <c r="O10549" s="75"/>
      <c r="P10549" s="75"/>
      <c r="Q10549" s="75">
        <v>0</v>
      </c>
      <c r="R10549" s="75"/>
      <c r="S10549" s="75"/>
      <c r="T10549" s="75"/>
      <c r="U10549" s="75"/>
      <c r="V10549" s="75"/>
      <c r="W10549" s="75"/>
      <c r="X10549" s="75"/>
      <c r="Y10549" s="238">
        <f t="shared" si="10236"/>
        <v>0</v>
      </c>
    </row>
    <row r="10550" spans="1:25" s="76" customFormat="1">
      <c r="A10550" s="250" t="s">
        <v>2720</v>
      </c>
      <c r="B10550" s="250"/>
      <c r="C10550" s="250"/>
      <c r="D10550" s="250"/>
      <c r="E10550" s="250"/>
      <c r="F10550" s="250"/>
      <c r="G10550" s="250"/>
      <c r="H10550" s="250"/>
      <c r="I10550" s="75"/>
      <c r="J10550" s="75"/>
      <c r="K10550" s="75"/>
      <c r="L10550" s="75"/>
      <c r="M10550" s="75"/>
      <c r="N10550" s="75"/>
      <c r="O10550" s="75"/>
      <c r="P10550" s="75"/>
      <c r="Q10550" s="75">
        <v>0</v>
      </c>
      <c r="R10550" s="75"/>
      <c r="S10550" s="75"/>
      <c r="T10550" s="75"/>
      <c r="U10550" s="75"/>
      <c r="V10550" s="75"/>
      <c r="W10550" s="75"/>
      <c r="X10550" s="75"/>
      <c r="Y10550" s="238">
        <f t="shared" si="10236"/>
        <v>0</v>
      </c>
    </row>
    <row r="10551" spans="1:25" s="76" customFormat="1">
      <c r="A10551" s="250" t="s">
        <v>2692</v>
      </c>
      <c r="B10551" s="250"/>
      <c r="C10551" s="250"/>
      <c r="D10551" s="250"/>
      <c r="E10551" s="250"/>
      <c r="F10551" s="250"/>
      <c r="G10551" s="250"/>
      <c r="H10551" s="250"/>
      <c r="I10551" s="75"/>
      <c r="J10551" s="75"/>
      <c r="K10551" s="75"/>
      <c r="L10551" s="75"/>
      <c r="M10551" s="75"/>
      <c r="N10551" s="75"/>
      <c r="O10551" s="75"/>
      <c r="P10551" s="75"/>
      <c r="Q10551" s="75">
        <v>0</v>
      </c>
      <c r="R10551" s="75"/>
      <c r="S10551" s="75"/>
      <c r="T10551" s="75"/>
      <c r="U10551" s="75"/>
      <c r="V10551" s="75"/>
      <c r="W10551" s="75"/>
      <c r="X10551" s="75"/>
      <c r="Y10551" s="238">
        <f t="shared" si="10236"/>
        <v>0</v>
      </c>
    </row>
    <row r="10552" spans="1:25" s="76" customFormat="1">
      <c r="A10552" s="250" t="s">
        <v>2721</v>
      </c>
      <c r="B10552" s="250"/>
      <c r="C10552" s="250"/>
      <c r="D10552" s="250"/>
      <c r="E10552" s="250"/>
      <c r="F10552" s="250"/>
      <c r="G10552" s="250"/>
      <c r="H10552" s="250"/>
      <c r="I10552" s="75"/>
      <c r="J10552" s="75"/>
      <c r="K10552" s="75"/>
      <c r="L10552" s="75"/>
      <c r="M10552" s="75"/>
      <c r="N10552" s="75"/>
      <c r="O10552" s="75"/>
      <c r="P10552" s="75"/>
      <c r="Q10552" s="75">
        <v>0</v>
      </c>
      <c r="R10552" s="75"/>
      <c r="S10552" s="75"/>
      <c r="T10552" s="75"/>
      <c r="U10552" s="75"/>
      <c r="V10552" s="75"/>
      <c r="W10552" s="75"/>
      <c r="X10552" s="75"/>
      <c r="Y10552" s="238">
        <f t="shared" si="10236"/>
        <v>0</v>
      </c>
    </row>
    <row r="10553" spans="1:25" s="76" customFormat="1">
      <c r="A10553" s="250" t="s">
        <v>2722</v>
      </c>
      <c r="B10553" s="250"/>
      <c r="C10553" s="250"/>
      <c r="D10553" s="250"/>
      <c r="E10553" s="250"/>
      <c r="F10553" s="250"/>
      <c r="G10553" s="250"/>
      <c r="H10553" s="250"/>
      <c r="I10553" s="75"/>
      <c r="J10553" s="75"/>
      <c r="K10553" s="75"/>
      <c r="L10553" s="75"/>
      <c r="M10553" s="75"/>
      <c r="N10553" s="75"/>
      <c r="O10553" s="75"/>
      <c r="P10553" s="75"/>
      <c r="Q10553" s="75">
        <v>0</v>
      </c>
      <c r="R10553" s="75"/>
      <c r="S10553" s="75"/>
      <c r="T10553" s="75"/>
      <c r="U10553" s="75"/>
      <c r="V10553" s="75"/>
      <c r="W10553" s="75"/>
      <c r="X10553" s="75"/>
      <c r="Y10553" s="238">
        <f t="shared" si="10236"/>
        <v>0</v>
      </c>
    </row>
    <row r="10554" spans="1:25" s="76" customFormat="1">
      <c r="A10554" s="250" t="s">
        <v>2788</v>
      </c>
      <c r="B10554" s="250"/>
      <c r="C10554" s="250"/>
      <c r="D10554" s="250"/>
      <c r="E10554" s="250"/>
      <c r="F10554" s="250"/>
      <c r="G10554" s="250"/>
      <c r="H10554" s="250"/>
      <c r="I10554" s="75"/>
      <c r="J10554" s="75"/>
      <c r="K10554" s="75"/>
      <c r="L10554" s="75"/>
      <c r="M10554" s="75"/>
      <c r="N10554" s="75"/>
      <c r="O10554" s="75"/>
      <c r="P10554" s="75"/>
      <c r="Q10554" s="75">
        <v>0</v>
      </c>
      <c r="R10554" s="75"/>
      <c r="S10554" s="75"/>
      <c r="T10554" s="75"/>
      <c r="U10554" s="75"/>
      <c r="V10554" s="75"/>
      <c r="W10554" s="75"/>
      <c r="X10554" s="75"/>
      <c r="Y10554" s="238">
        <f t="shared" si="10236"/>
        <v>0</v>
      </c>
    </row>
    <row r="10555" spans="1:25" s="76" customFormat="1">
      <c r="A10555" s="250" t="s">
        <v>2723</v>
      </c>
      <c r="B10555" s="250"/>
      <c r="C10555" s="250"/>
      <c r="D10555" s="250"/>
      <c r="E10555" s="250"/>
      <c r="F10555" s="250"/>
      <c r="G10555" s="250"/>
      <c r="H10555" s="250"/>
      <c r="I10555" s="75"/>
      <c r="J10555" s="75"/>
      <c r="K10555" s="75"/>
      <c r="L10555" s="75"/>
      <c r="M10555" s="75"/>
      <c r="N10555" s="75"/>
      <c r="O10555" s="75"/>
      <c r="P10555" s="75"/>
      <c r="Q10555" s="75">
        <v>0</v>
      </c>
      <c r="R10555" s="75"/>
      <c r="S10555" s="75"/>
      <c r="T10555" s="75"/>
      <c r="U10555" s="75"/>
      <c r="V10555" s="75"/>
      <c r="W10555" s="75"/>
      <c r="X10555" s="75"/>
      <c r="Y10555" s="238">
        <f t="shared" si="10236"/>
        <v>0</v>
      </c>
    </row>
    <row r="10556" spans="1:25" s="76" customFormat="1">
      <c r="A10556" s="250" t="s">
        <v>2724</v>
      </c>
      <c r="B10556" s="250"/>
      <c r="C10556" s="250"/>
      <c r="D10556" s="250"/>
      <c r="E10556" s="250"/>
      <c r="F10556" s="250"/>
      <c r="G10556" s="250"/>
      <c r="H10556" s="250"/>
      <c r="I10556" s="75"/>
      <c r="J10556" s="75"/>
      <c r="K10556" s="75"/>
      <c r="L10556" s="75"/>
      <c r="M10556" s="75"/>
      <c r="N10556" s="75"/>
      <c r="O10556" s="75"/>
      <c r="P10556" s="75"/>
      <c r="Q10556" s="75">
        <v>0</v>
      </c>
      <c r="R10556" s="75"/>
      <c r="S10556" s="75"/>
      <c r="T10556" s="75"/>
      <c r="U10556" s="75"/>
      <c r="V10556" s="75"/>
      <c r="W10556" s="75"/>
      <c r="X10556" s="75"/>
      <c r="Y10556" s="238">
        <f t="shared" si="10236"/>
        <v>0</v>
      </c>
    </row>
    <row r="10557" spans="1:25" s="76" customFormat="1">
      <c r="A10557" s="250" t="s">
        <v>2725</v>
      </c>
      <c r="B10557" s="250"/>
      <c r="C10557" s="250"/>
      <c r="D10557" s="250"/>
      <c r="E10557" s="250"/>
      <c r="F10557" s="250"/>
      <c r="G10557" s="250"/>
      <c r="H10557" s="250"/>
      <c r="I10557" s="75"/>
      <c r="J10557" s="75"/>
      <c r="K10557" s="75"/>
      <c r="L10557" s="75"/>
      <c r="M10557" s="75"/>
      <c r="N10557" s="75"/>
      <c r="O10557" s="75"/>
      <c r="P10557" s="75"/>
      <c r="Q10557" s="75">
        <v>0</v>
      </c>
      <c r="R10557" s="75"/>
      <c r="S10557" s="75"/>
      <c r="T10557" s="75"/>
      <c r="U10557" s="75"/>
      <c r="V10557" s="75"/>
      <c r="W10557" s="75"/>
      <c r="X10557" s="75"/>
      <c r="Y10557" s="238">
        <f t="shared" si="10236"/>
        <v>0</v>
      </c>
    </row>
    <row r="10558" spans="1:25" s="76" customFormat="1">
      <c r="A10558" s="250" t="s">
        <v>2694</v>
      </c>
      <c r="B10558" s="250"/>
      <c r="C10558" s="250"/>
      <c r="D10558" s="250"/>
      <c r="E10558" s="250"/>
      <c r="F10558" s="250"/>
      <c r="G10558" s="250"/>
      <c r="H10558" s="250"/>
      <c r="I10558" s="75"/>
      <c r="J10558" s="75"/>
      <c r="K10558" s="75"/>
      <c r="L10558" s="75"/>
      <c r="M10558" s="75"/>
      <c r="N10558" s="75"/>
      <c r="O10558" s="75"/>
      <c r="P10558" s="75"/>
      <c r="Q10558" s="75">
        <v>0</v>
      </c>
      <c r="R10558" s="75"/>
      <c r="S10558" s="75"/>
      <c r="T10558" s="75"/>
      <c r="U10558" s="75"/>
      <c r="V10558" s="75"/>
      <c r="W10558" s="75"/>
      <c r="X10558" s="75"/>
      <c r="Y10558" s="238">
        <f t="shared" si="10236"/>
        <v>0</v>
      </c>
    </row>
    <row r="10559" spans="1:25" s="76" customFormat="1">
      <c r="A10559" s="250" t="s">
        <v>2726</v>
      </c>
      <c r="B10559" s="250"/>
      <c r="C10559" s="250"/>
      <c r="D10559" s="250"/>
      <c r="E10559" s="250"/>
      <c r="F10559" s="250"/>
      <c r="G10559" s="250"/>
      <c r="H10559" s="250"/>
      <c r="I10559" s="75"/>
      <c r="J10559" s="75"/>
      <c r="K10559" s="75"/>
      <c r="L10559" s="75"/>
      <c r="M10559" s="75"/>
      <c r="N10559" s="75"/>
      <c r="O10559" s="75"/>
      <c r="P10559" s="75"/>
      <c r="Q10559" s="75">
        <v>0</v>
      </c>
      <c r="R10559" s="75"/>
      <c r="S10559" s="75"/>
      <c r="T10559" s="75"/>
      <c r="U10559" s="75"/>
      <c r="V10559" s="75"/>
      <c r="W10559" s="75"/>
      <c r="X10559" s="75"/>
      <c r="Y10559" s="238">
        <f t="shared" si="10236"/>
        <v>0</v>
      </c>
    </row>
    <row r="10560" spans="1:25" s="76" customFormat="1">
      <c r="A10560" s="250" t="s">
        <v>2727</v>
      </c>
      <c r="B10560" s="250"/>
      <c r="C10560" s="250"/>
      <c r="D10560" s="250"/>
      <c r="E10560" s="250"/>
      <c r="F10560" s="250"/>
      <c r="G10560" s="250"/>
      <c r="H10560" s="250"/>
      <c r="I10560" s="75"/>
      <c r="J10560" s="75"/>
      <c r="K10560" s="75"/>
      <c r="L10560" s="75"/>
      <c r="M10560" s="75"/>
      <c r="N10560" s="75"/>
      <c r="O10560" s="75"/>
      <c r="P10560" s="75"/>
      <c r="Q10560" s="75">
        <v>0</v>
      </c>
      <c r="R10560" s="75"/>
      <c r="S10560" s="75"/>
      <c r="T10560" s="75"/>
      <c r="U10560" s="75"/>
      <c r="V10560" s="75"/>
      <c r="W10560" s="75"/>
      <c r="X10560" s="75"/>
      <c r="Y10560" s="238">
        <f t="shared" si="10236"/>
        <v>0</v>
      </c>
    </row>
    <row r="10561" spans="1:25" s="76" customFormat="1">
      <c r="A10561" s="250" t="s">
        <v>2728</v>
      </c>
      <c r="B10561" s="250"/>
      <c r="C10561" s="250"/>
      <c r="D10561" s="250"/>
      <c r="E10561" s="250"/>
      <c r="F10561" s="250"/>
      <c r="G10561" s="250"/>
      <c r="H10561" s="250"/>
      <c r="I10561" s="75"/>
      <c r="J10561" s="75"/>
      <c r="K10561" s="75"/>
      <c r="L10561" s="75"/>
      <c r="M10561" s="75"/>
      <c r="N10561" s="75"/>
      <c r="O10561" s="75"/>
      <c r="P10561" s="75"/>
      <c r="Q10561" s="75">
        <v>0</v>
      </c>
      <c r="R10561" s="75"/>
      <c r="S10561" s="75"/>
      <c r="T10561" s="75"/>
      <c r="U10561" s="75"/>
      <c r="V10561" s="75"/>
      <c r="W10561" s="75"/>
      <c r="X10561" s="75"/>
      <c r="Y10561" s="238">
        <f t="shared" si="10236"/>
        <v>0</v>
      </c>
    </row>
    <row r="10562" spans="1:25" s="76" customFormat="1">
      <c r="A10562" s="250" t="s">
        <v>2729</v>
      </c>
      <c r="B10562" s="250"/>
      <c r="C10562" s="250"/>
      <c r="D10562" s="250"/>
      <c r="E10562" s="250"/>
      <c r="F10562" s="250"/>
      <c r="G10562" s="250"/>
      <c r="H10562" s="250"/>
      <c r="I10562" s="75"/>
      <c r="J10562" s="75"/>
      <c r="K10562" s="75"/>
      <c r="L10562" s="75"/>
      <c r="M10562" s="75"/>
      <c r="N10562" s="75"/>
      <c r="O10562" s="75"/>
      <c r="P10562" s="75"/>
      <c r="Q10562" s="75">
        <v>0</v>
      </c>
      <c r="R10562" s="75"/>
      <c r="S10562" s="75"/>
      <c r="T10562" s="75"/>
      <c r="U10562" s="75"/>
      <c r="V10562" s="75"/>
      <c r="W10562" s="75"/>
      <c r="X10562" s="75"/>
      <c r="Y10562" s="238">
        <f t="shared" si="10236"/>
        <v>0</v>
      </c>
    </row>
    <row r="10563" spans="1:25" s="76" customFormat="1">
      <c r="A10563" s="250" t="s">
        <v>2730</v>
      </c>
      <c r="B10563" s="250"/>
      <c r="C10563" s="250"/>
      <c r="D10563" s="250"/>
      <c r="E10563" s="250"/>
      <c r="F10563" s="250"/>
      <c r="G10563" s="250"/>
      <c r="H10563" s="250"/>
      <c r="I10563" s="75"/>
      <c r="J10563" s="75"/>
      <c r="K10563" s="75"/>
      <c r="L10563" s="75"/>
      <c r="M10563" s="75"/>
      <c r="N10563" s="75"/>
      <c r="O10563" s="75"/>
      <c r="P10563" s="75"/>
      <c r="Q10563" s="75">
        <v>0</v>
      </c>
      <c r="R10563" s="75"/>
      <c r="S10563" s="75"/>
      <c r="T10563" s="75"/>
      <c r="U10563" s="75"/>
      <c r="V10563" s="75"/>
      <c r="W10563" s="75"/>
      <c r="X10563" s="75"/>
      <c r="Y10563" s="238">
        <f t="shared" si="10236"/>
        <v>0</v>
      </c>
    </row>
    <row r="10564" spans="1:25" s="76" customFormat="1">
      <c r="A10564" s="250" t="s">
        <v>2731</v>
      </c>
      <c r="B10564" s="250"/>
      <c r="C10564" s="250"/>
      <c r="D10564" s="250"/>
      <c r="E10564" s="250"/>
      <c r="F10564" s="250"/>
      <c r="G10564" s="250"/>
      <c r="H10564" s="250"/>
      <c r="I10564" s="75"/>
      <c r="J10564" s="75"/>
      <c r="K10564" s="75"/>
      <c r="L10564" s="75"/>
      <c r="M10564" s="75"/>
      <c r="N10564" s="75"/>
      <c r="O10564" s="75"/>
      <c r="P10564" s="75"/>
      <c r="Q10564" s="75">
        <v>0</v>
      </c>
      <c r="R10564" s="75"/>
      <c r="S10564" s="75"/>
      <c r="T10564" s="75"/>
      <c r="U10564" s="75"/>
      <c r="V10564" s="75"/>
      <c r="W10564" s="75"/>
      <c r="X10564" s="75"/>
      <c r="Y10564" s="238">
        <f t="shared" si="10236"/>
        <v>0</v>
      </c>
    </row>
    <row r="10565" spans="1:25" s="76" customFormat="1">
      <c r="A10565" s="250" t="s">
        <v>2732</v>
      </c>
      <c r="B10565" s="250"/>
      <c r="C10565" s="250"/>
      <c r="D10565" s="250"/>
      <c r="E10565" s="250"/>
      <c r="F10565" s="250"/>
      <c r="G10565" s="250"/>
      <c r="H10565" s="250"/>
      <c r="I10565" s="75"/>
      <c r="J10565" s="75"/>
      <c r="K10565" s="75"/>
      <c r="L10565" s="75"/>
      <c r="M10565" s="75"/>
      <c r="N10565" s="75"/>
      <c r="O10565" s="75"/>
      <c r="P10565" s="75"/>
      <c r="Q10565" s="75">
        <v>0</v>
      </c>
      <c r="R10565" s="75"/>
      <c r="S10565" s="75"/>
      <c r="T10565" s="75"/>
      <c r="U10565" s="75"/>
      <c r="V10565" s="75"/>
      <c r="W10565" s="75"/>
      <c r="X10565" s="75"/>
      <c r="Y10565" s="238">
        <f t="shared" si="10236"/>
        <v>0</v>
      </c>
    </row>
    <row r="10566" spans="1:25" s="76" customFormat="1">
      <c r="A10566" s="250" t="s">
        <v>2733</v>
      </c>
      <c r="B10566" s="250"/>
      <c r="C10566" s="250"/>
      <c r="D10566" s="250"/>
      <c r="E10566" s="250"/>
      <c r="F10566" s="250"/>
      <c r="G10566" s="250"/>
      <c r="H10566" s="250"/>
      <c r="I10566" s="75"/>
      <c r="J10566" s="75"/>
      <c r="K10566" s="75"/>
      <c r="L10566" s="75"/>
      <c r="M10566" s="75"/>
      <c r="N10566" s="75"/>
      <c r="O10566" s="75"/>
      <c r="P10566" s="75"/>
      <c r="Q10566" s="75">
        <v>0</v>
      </c>
      <c r="R10566" s="75"/>
      <c r="S10566" s="75"/>
      <c r="T10566" s="75"/>
      <c r="U10566" s="75"/>
      <c r="V10566" s="75"/>
      <c r="W10566" s="75"/>
      <c r="X10566" s="75"/>
      <c r="Y10566" s="238">
        <f t="shared" si="10236"/>
        <v>0</v>
      </c>
    </row>
    <row r="10567" spans="1:25" s="76" customFormat="1">
      <c r="A10567" s="250" t="s">
        <v>2734</v>
      </c>
      <c r="B10567" s="250"/>
      <c r="C10567" s="250"/>
      <c r="D10567" s="250"/>
      <c r="E10567" s="250"/>
      <c r="F10567" s="250"/>
      <c r="G10567" s="250"/>
      <c r="H10567" s="250"/>
      <c r="I10567" s="75"/>
      <c r="J10567" s="75"/>
      <c r="K10567" s="75"/>
      <c r="L10567" s="75"/>
      <c r="M10567" s="75"/>
      <c r="N10567" s="75"/>
      <c r="O10567" s="75"/>
      <c r="P10567" s="75"/>
      <c r="Q10567" s="75">
        <v>0</v>
      </c>
      <c r="R10567" s="75"/>
      <c r="S10567" s="75"/>
      <c r="T10567" s="75"/>
      <c r="U10567" s="75"/>
      <c r="V10567" s="75"/>
      <c r="W10567" s="75"/>
      <c r="X10567" s="75"/>
      <c r="Y10567" s="238">
        <f t="shared" si="10236"/>
        <v>0</v>
      </c>
    </row>
    <row r="10568" spans="1:25" s="76" customFormat="1">
      <c r="A10568" s="250" t="s">
        <v>2735</v>
      </c>
      <c r="B10568" s="250"/>
      <c r="C10568" s="250"/>
      <c r="D10568" s="250"/>
      <c r="E10568" s="250"/>
      <c r="F10568" s="250"/>
      <c r="G10568" s="250"/>
      <c r="H10568" s="250"/>
      <c r="I10568" s="75"/>
      <c r="J10568" s="75"/>
      <c r="K10568" s="75"/>
      <c r="L10568" s="75"/>
      <c r="M10568" s="75"/>
      <c r="N10568" s="75"/>
      <c r="O10568" s="75"/>
      <c r="P10568" s="75"/>
      <c r="Q10568" s="75">
        <v>0</v>
      </c>
      <c r="R10568" s="75"/>
      <c r="S10568" s="75"/>
      <c r="T10568" s="75"/>
      <c r="U10568" s="75"/>
      <c r="V10568" s="75"/>
      <c r="W10568" s="75"/>
      <c r="X10568" s="75"/>
      <c r="Y10568" s="238">
        <f t="shared" si="10236"/>
        <v>0</v>
      </c>
    </row>
    <row r="10569" spans="1:25" s="76" customFormat="1">
      <c r="A10569" s="250" t="s">
        <v>2736</v>
      </c>
      <c r="B10569" s="250"/>
      <c r="C10569" s="250"/>
      <c r="D10569" s="250"/>
      <c r="E10569" s="250"/>
      <c r="F10569" s="250"/>
      <c r="G10569" s="250"/>
      <c r="H10569" s="250"/>
      <c r="I10569" s="75"/>
      <c r="J10569" s="75"/>
      <c r="K10569" s="75"/>
      <c r="L10569" s="75"/>
      <c r="M10569" s="75"/>
      <c r="N10569" s="75"/>
      <c r="O10569" s="75"/>
      <c r="P10569" s="75"/>
      <c r="Q10569" s="75">
        <v>0</v>
      </c>
      <c r="R10569" s="75"/>
      <c r="S10569" s="75"/>
      <c r="T10569" s="75"/>
      <c r="U10569" s="75"/>
      <c r="V10569" s="75"/>
      <c r="W10569" s="75"/>
      <c r="X10569" s="75"/>
      <c r="Y10569" s="238">
        <f t="shared" si="10236"/>
        <v>0</v>
      </c>
    </row>
    <row r="10570" spans="1:25" s="76" customFormat="1">
      <c r="A10570" s="250" t="s">
        <v>2792</v>
      </c>
      <c r="B10570" s="250"/>
      <c r="C10570" s="250"/>
      <c r="D10570" s="250"/>
      <c r="E10570" s="250"/>
      <c r="F10570" s="250"/>
      <c r="G10570" s="250"/>
      <c r="H10570" s="250"/>
      <c r="I10570" s="75"/>
      <c r="J10570" s="75"/>
      <c r="K10570" s="75"/>
      <c r="L10570" s="75"/>
      <c r="M10570" s="75"/>
      <c r="N10570" s="75"/>
      <c r="O10570" s="75"/>
      <c r="P10570" s="75"/>
      <c r="Q10570" s="75">
        <v>0</v>
      </c>
      <c r="R10570" s="75"/>
      <c r="S10570" s="75"/>
      <c r="T10570" s="75"/>
      <c r="U10570" s="75"/>
      <c r="V10570" s="75"/>
      <c r="W10570" s="75"/>
      <c r="X10570" s="75"/>
      <c r="Y10570" s="238">
        <f t="shared" si="10236"/>
        <v>0</v>
      </c>
    </row>
    <row r="10571" spans="1:25" s="76" customFormat="1">
      <c r="A10571" s="250" t="s">
        <v>2737</v>
      </c>
      <c r="B10571" s="250"/>
      <c r="C10571" s="250"/>
      <c r="D10571" s="250"/>
      <c r="E10571" s="250"/>
      <c r="F10571" s="250"/>
      <c r="G10571" s="250"/>
      <c r="H10571" s="250"/>
      <c r="I10571" s="75"/>
      <c r="J10571" s="75"/>
      <c r="K10571" s="75"/>
      <c r="L10571" s="75"/>
      <c r="M10571" s="75"/>
      <c r="N10571" s="75"/>
      <c r="O10571" s="75"/>
      <c r="P10571" s="75"/>
      <c r="Q10571" s="75">
        <v>0</v>
      </c>
      <c r="R10571" s="75"/>
      <c r="S10571" s="75"/>
      <c r="T10571" s="75"/>
      <c r="U10571" s="75"/>
      <c r="V10571" s="75"/>
      <c r="W10571" s="75"/>
      <c r="X10571" s="75"/>
      <c r="Y10571" s="238">
        <f t="shared" si="10236"/>
        <v>0</v>
      </c>
    </row>
    <row r="10572" spans="1:25" s="76" customFormat="1">
      <c r="A10572" s="250" t="s">
        <v>2784</v>
      </c>
      <c r="B10572" s="250"/>
      <c r="C10572" s="250"/>
      <c r="D10572" s="250"/>
      <c r="E10572" s="250"/>
      <c r="F10572" s="250"/>
      <c r="G10572" s="250"/>
      <c r="H10572" s="250"/>
      <c r="I10572" s="75"/>
      <c r="J10572" s="75"/>
      <c r="K10572" s="75"/>
      <c r="L10572" s="75"/>
      <c r="M10572" s="75"/>
      <c r="N10572" s="75"/>
      <c r="O10572" s="75"/>
      <c r="P10572" s="75"/>
      <c r="Q10572" s="75">
        <v>0</v>
      </c>
      <c r="R10572" s="75"/>
      <c r="S10572" s="75"/>
      <c r="T10572" s="75"/>
      <c r="U10572" s="75"/>
      <c r="V10572" s="75"/>
      <c r="W10572" s="75"/>
      <c r="X10572" s="75"/>
      <c r="Y10572" s="238">
        <f t="shared" si="10236"/>
        <v>0</v>
      </c>
    </row>
    <row r="10573" spans="1:25" s="76" customFormat="1">
      <c r="A10573" s="250" t="s">
        <v>2785</v>
      </c>
      <c r="B10573" s="250"/>
      <c r="C10573" s="250"/>
      <c r="D10573" s="250"/>
      <c r="E10573" s="250"/>
      <c r="F10573" s="250"/>
      <c r="G10573" s="250"/>
      <c r="H10573" s="250"/>
      <c r="I10573" s="75"/>
      <c r="J10573" s="75"/>
      <c r="K10573" s="75"/>
      <c r="L10573" s="75"/>
      <c r="M10573" s="75"/>
      <c r="N10573" s="75"/>
      <c r="O10573" s="75"/>
      <c r="P10573" s="75"/>
      <c r="Q10573" s="75">
        <v>0</v>
      </c>
      <c r="R10573" s="75"/>
      <c r="S10573" s="75"/>
      <c r="T10573" s="75"/>
      <c r="U10573" s="75"/>
      <c r="V10573" s="75"/>
      <c r="W10573" s="75"/>
      <c r="X10573" s="75"/>
      <c r="Y10573" s="238">
        <f t="shared" si="10236"/>
        <v>0</v>
      </c>
    </row>
    <row r="10574" spans="1:25" s="68" customFormat="1">
      <c r="A10574" s="251" t="s">
        <v>69</v>
      </c>
      <c r="B10574" s="251"/>
      <c r="C10574" s="251"/>
      <c r="D10574" s="251"/>
      <c r="E10574" s="251"/>
      <c r="F10574" s="251"/>
      <c r="G10574" s="251"/>
      <c r="H10574" s="251"/>
      <c r="I10574" s="77">
        <f t="shared" ref="I10574:P10574" si="10238">SUM(I10528:I10573)</f>
        <v>0</v>
      </c>
      <c r="J10574" s="77">
        <f t="shared" si="10238"/>
        <v>0</v>
      </c>
      <c r="K10574" s="77">
        <f t="shared" si="10238"/>
        <v>0</v>
      </c>
      <c r="L10574" s="77">
        <f t="shared" si="10238"/>
        <v>0</v>
      </c>
      <c r="M10574" s="77">
        <f t="shared" si="10238"/>
        <v>0</v>
      </c>
      <c r="N10574" s="77">
        <f t="shared" si="10238"/>
        <v>0</v>
      </c>
      <c r="O10574" s="77">
        <f t="shared" si="10238"/>
        <v>0</v>
      </c>
      <c r="P10574" s="77">
        <f t="shared" si="10238"/>
        <v>0</v>
      </c>
      <c r="Q10574" s="77">
        <f t="shared" ref="Q10574:X10574" si="10239">SUM(Q10528:Q10573)</f>
        <v>100000</v>
      </c>
      <c r="R10574" s="77">
        <f t="shared" si="10239"/>
        <v>100000</v>
      </c>
      <c r="S10574" s="77">
        <f t="shared" si="10239"/>
        <v>100000</v>
      </c>
      <c r="T10574" s="77">
        <f t="shared" si="10239"/>
        <v>0</v>
      </c>
      <c r="U10574" s="77">
        <f t="shared" si="10239"/>
        <v>0</v>
      </c>
      <c r="V10574" s="77">
        <f t="shared" si="10239"/>
        <v>0</v>
      </c>
      <c r="W10574" s="77">
        <f t="shared" si="10239"/>
        <v>0</v>
      </c>
      <c r="X10574" s="77">
        <f t="shared" si="10239"/>
        <v>100000</v>
      </c>
      <c r="Y10574" s="239">
        <f t="shared" si="10236"/>
        <v>100</v>
      </c>
    </row>
    <row r="10575" spans="1:25" s="68" customFormat="1" ht="15" thickBot="1">
      <c r="A10575" s="270" t="s">
        <v>2759</v>
      </c>
      <c r="B10575" s="270"/>
      <c r="C10575" s="270"/>
      <c r="D10575" s="270"/>
      <c r="E10575" s="270"/>
      <c r="F10575" s="270"/>
      <c r="G10575" s="270"/>
      <c r="H10575" s="270"/>
      <c r="I10575" s="69"/>
      <c r="J10575" s="69"/>
      <c r="K10575" s="69"/>
      <c r="L10575" s="69"/>
      <c r="M10575" s="69"/>
      <c r="N10575" s="69"/>
      <c r="O10575" s="69"/>
      <c r="P10575" s="69"/>
      <c r="Q10575" s="69">
        <v>0</v>
      </c>
      <c r="R10575" s="69"/>
      <c r="S10575" s="69"/>
      <c r="T10575" s="69"/>
      <c r="U10575" s="69"/>
      <c r="V10575" s="69"/>
      <c r="W10575" s="69"/>
      <c r="X10575" s="69"/>
      <c r="Y10575" s="237">
        <f t="shared" si="10236"/>
        <v>0</v>
      </c>
    </row>
    <row r="10576" spans="1:25" s="68" customFormat="1" ht="41.4" thickBot="1">
      <c r="A10576" s="271" t="s">
        <v>1</v>
      </c>
      <c r="B10576" s="271"/>
      <c r="C10576" s="271"/>
      <c r="D10576" s="271"/>
      <c r="E10576" s="271"/>
      <c r="F10576" s="271"/>
      <c r="G10576" s="271"/>
      <c r="H10576" s="271"/>
      <c r="I10576" s="1" t="s">
        <v>3093</v>
      </c>
      <c r="J10576" s="1" t="s">
        <v>3130</v>
      </c>
      <c r="K10576" s="1" t="s">
        <v>3</v>
      </c>
      <c r="L10576" s="1" t="s">
        <v>4</v>
      </c>
      <c r="M10576" s="1" t="s">
        <v>5</v>
      </c>
      <c r="N10576" s="1" t="s">
        <v>6</v>
      </c>
      <c r="O10576" s="1" t="s">
        <v>7</v>
      </c>
      <c r="P10576" s="1" t="s">
        <v>8</v>
      </c>
      <c r="Q10576" s="1" t="s">
        <v>3344</v>
      </c>
      <c r="R10576" s="1" t="s">
        <v>3427</v>
      </c>
      <c r="S10576" s="1" t="s">
        <v>3447</v>
      </c>
      <c r="T10576" s="1" t="s">
        <v>3448</v>
      </c>
      <c r="U10576" s="1" t="s">
        <v>3452</v>
      </c>
      <c r="V10576" s="1" t="s">
        <v>3449</v>
      </c>
      <c r="W10576" s="1" t="s">
        <v>3450</v>
      </c>
      <c r="X10576" s="1" t="s">
        <v>3451</v>
      </c>
      <c r="Y10576" s="216" t="s">
        <v>3385</v>
      </c>
    </row>
    <row r="10577" spans="1:25" s="74" customFormat="1">
      <c r="A10577" s="70"/>
      <c r="B10577" s="70"/>
      <c r="C10577" s="70"/>
      <c r="D10577" s="71"/>
      <c r="E10577" s="71"/>
      <c r="F10577" s="72"/>
      <c r="G10577" s="165"/>
      <c r="H10577" s="73" t="s">
        <v>0</v>
      </c>
      <c r="I10577" s="45">
        <v>1</v>
      </c>
      <c r="J10577" s="45">
        <v>3</v>
      </c>
      <c r="K10577" s="45" t="s">
        <v>9</v>
      </c>
      <c r="L10577" s="45">
        <v>5</v>
      </c>
      <c r="M10577" s="45">
        <v>6</v>
      </c>
      <c r="N10577" s="45">
        <v>7</v>
      </c>
      <c r="O10577" s="45">
        <v>8</v>
      </c>
      <c r="P10577" s="45">
        <v>9</v>
      </c>
      <c r="Q10577" s="45">
        <v>1</v>
      </c>
      <c r="R10577" s="45">
        <v>2</v>
      </c>
      <c r="S10577" s="45">
        <v>3</v>
      </c>
      <c r="T10577" s="45" t="s">
        <v>3453</v>
      </c>
      <c r="U10577" s="45">
        <v>5</v>
      </c>
      <c r="V10577" s="45">
        <v>6</v>
      </c>
      <c r="W10577" s="45">
        <v>7</v>
      </c>
      <c r="X10577" s="45" t="s">
        <v>3454</v>
      </c>
      <c r="Y10577" s="276">
        <v>9</v>
      </c>
    </row>
    <row r="10578" spans="1:25" s="76" customFormat="1">
      <c r="A10578" s="272" t="s">
        <v>2699</v>
      </c>
      <c r="B10578" s="272"/>
      <c r="C10578" s="272"/>
      <c r="D10578" s="272"/>
      <c r="E10578" s="272"/>
      <c r="F10578" s="272"/>
      <c r="G10578" s="272"/>
      <c r="H10578" s="272"/>
      <c r="I10578" s="75">
        <f t="shared" ref="I10578:P10578" si="10240">SUM(I35)</f>
        <v>100</v>
      </c>
      <c r="J10578" s="75">
        <f t="shared" si="10240"/>
        <v>100</v>
      </c>
      <c r="K10578" s="75">
        <f t="shared" si="10240"/>
        <v>0</v>
      </c>
      <c r="L10578" s="75">
        <f t="shared" si="10240"/>
        <v>0</v>
      </c>
      <c r="M10578" s="75">
        <f t="shared" si="10240"/>
        <v>0</v>
      </c>
      <c r="N10578" s="75">
        <f t="shared" si="10240"/>
        <v>0</v>
      </c>
      <c r="O10578" s="75">
        <f t="shared" si="10240"/>
        <v>0</v>
      </c>
      <c r="P10578" s="75">
        <f t="shared" si="10240"/>
        <v>0</v>
      </c>
      <c r="Q10578" s="75">
        <f t="shared" ref="Q10578:R10578" si="10241">SUM(Q35)</f>
        <v>100</v>
      </c>
      <c r="R10578" s="75">
        <f t="shared" si="10241"/>
        <v>100</v>
      </c>
      <c r="S10578" s="75">
        <f t="shared" ref="S10578" si="10242">SUM(S35)</f>
        <v>0</v>
      </c>
      <c r="T10578" s="75">
        <f t="shared" ref="T10578:X10578" si="10243">SUM(T35)</f>
        <v>0</v>
      </c>
      <c r="U10578" s="75">
        <f t="shared" si="10243"/>
        <v>0</v>
      </c>
      <c r="V10578" s="75">
        <f t="shared" si="10243"/>
        <v>0</v>
      </c>
      <c r="W10578" s="75">
        <f t="shared" si="10243"/>
        <v>0</v>
      </c>
      <c r="X10578" s="75">
        <f t="shared" si="10243"/>
        <v>0</v>
      </c>
      <c r="Y10578" s="238">
        <f t="shared" ref="Y10578:Y10624" si="10244">IF(R10578=0,0,(X10578/R10578)*100)</f>
        <v>0</v>
      </c>
    </row>
    <row r="10579" spans="1:25" s="76" customFormat="1">
      <c r="A10579" s="250" t="s">
        <v>2700</v>
      </c>
      <c r="B10579" s="250"/>
      <c r="C10579" s="250"/>
      <c r="D10579" s="250"/>
      <c r="E10579" s="250"/>
      <c r="F10579" s="250"/>
      <c r="G10579" s="250"/>
      <c r="H10579" s="250"/>
      <c r="I10579" s="75">
        <f t="shared" ref="I10579:P10579" si="10245">SUM(I72)</f>
        <v>100</v>
      </c>
      <c r="J10579" s="75">
        <f t="shared" si="10245"/>
        <v>100</v>
      </c>
      <c r="K10579" s="75">
        <f t="shared" si="10245"/>
        <v>0</v>
      </c>
      <c r="L10579" s="75">
        <f t="shared" si="10245"/>
        <v>0</v>
      </c>
      <c r="M10579" s="75">
        <f t="shared" si="10245"/>
        <v>0</v>
      </c>
      <c r="N10579" s="75">
        <f t="shared" si="10245"/>
        <v>0</v>
      </c>
      <c r="O10579" s="75">
        <f t="shared" si="10245"/>
        <v>0</v>
      </c>
      <c r="P10579" s="75">
        <f t="shared" si="10245"/>
        <v>0</v>
      </c>
      <c r="Q10579" s="75">
        <f t="shared" ref="Q10579:R10579" si="10246">SUM(Q72)</f>
        <v>385</v>
      </c>
      <c r="R10579" s="75">
        <f t="shared" si="10246"/>
        <v>385</v>
      </c>
      <c r="S10579" s="75">
        <f t="shared" ref="S10579" si="10247">SUM(S72)</f>
        <v>285</v>
      </c>
      <c r="T10579" s="75">
        <f t="shared" ref="T10579:X10579" si="10248">SUM(T72)</f>
        <v>100</v>
      </c>
      <c r="U10579" s="75">
        <f t="shared" si="10248"/>
        <v>100</v>
      </c>
      <c r="V10579" s="75">
        <f t="shared" si="10248"/>
        <v>0</v>
      </c>
      <c r="W10579" s="75">
        <f t="shared" si="10248"/>
        <v>0</v>
      </c>
      <c r="X10579" s="75">
        <f t="shared" si="10248"/>
        <v>385</v>
      </c>
      <c r="Y10579" s="238">
        <f t="shared" si="10244"/>
        <v>100</v>
      </c>
    </row>
    <row r="10580" spans="1:25" s="76" customFormat="1">
      <c r="A10580" s="250" t="s">
        <v>2701</v>
      </c>
      <c r="B10580" s="250"/>
      <c r="C10580" s="250"/>
      <c r="D10580" s="250"/>
      <c r="E10580" s="250"/>
      <c r="F10580" s="250"/>
      <c r="G10580" s="250"/>
      <c r="H10580" s="250"/>
      <c r="I10580" s="75">
        <f t="shared" ref="I10580:P10580" si="10249">SUM(I112)</f>
        <v>100</v>
      </c>
      <c r="J10580" s="75">
        <f t="shared" si="10249"/>
        <v>100</v>
      </c>
      <c r="K10580" s="75">
        <f t="shared" si="10249"/>
        <v>0</v>
      </c>
      <c r="L10580" s="75">
        <f t="shared" si="10249"/>
        <v>0</v>
      </c>
      <c r="M10580" s="75">
        <f t="shared" si="10249"/>
        <v>0</v>
      </c>
      <c r="N10580" s="75">
        <f t="shared" si="10249"/>
        <v>0</v>
      </c>
      <c r="O10580" s="75">
        <f t="shared" si="10249"/>
        <v>0</v>
      </c>
      <c r="P10580" s="75">
        <f t="shared" si="10249"/>
        <v>0</v>
      </c>
      <c r="Q10580" s="75">
        <f t="shared" ref="Q10580:R10580" si="10250">SUM(Q112)</f>
        <v>100</v>
      </c>
      <c r="R10580" s="75">
        <f t="shared" si="10250"/>
        <v>100</v>
      </c>
      <c r="S10580" s="75">
        <f t="shared" ref="S10580" si="10251">SUM(S112)</f>
        <v>0</v>
      </c>
      <c r="T10580" s="75">
        <f t="shared" ref="T10580:X10580" si="10252">SUM(T112)</f>
        <v>0</v>
      </c>
      <c r="U10580" s="75">
        <f t="shared" si="10252"/>
        <v>0</v>
      </c>
      <c r="V10580" s="75">
        <f t="shared" si="10252"/>
        <v>0</v>
      </c>
      <c r="W10580" s="75">
        <f t="shared" si="10252"/>
        <v>0</v>
      </c>
      <c r="X10580" s="75">
        <f t="shared" si="10252"/>
        <v>0</v>
      </c>
      <c r="Y10580" s="238">
        <f t="shared" si="10244"/>
        <v>0</v>
      </c>
    </row>
    <row r="10581" spans="1:25" s="76" customFormat="1">
      <c r="A10581" s="250" t="s">
        <v>2702</v>
      </c>
      <c r="B10581" s="250"/>
      <c r="C10581" s="250"/>
      <c r="D10581" s="250"/>
      <c r="E10581" s="250"/>
      <c r="F10581" s="250"/>
      <c r="G10581" s="250"/>
      <c r="H10581" s="250"/>
      <c r="I10581" s="75">
        <f t="shared" ref="I10581:P10581" si="10253">SUM(I170)</f>
        <v>0</v>
      </c>
      <c r="J10581" s="75">
        <f t="shared" si="10253"/>
        <v>0</v>
      </c>
      <c r="K10581" s="75">
        <f t="shared" si="10253"/>
        <v>0</v>
      </c>
      <c r="L10581" s="75">
        <f t="shared" si="10253"/>
        <v>0</v>
      </c>
      <c r="M10581" s="75">
        <f t="shared" si="10253"/>
        <v>0</v>
      </c>
      <c r="N10581" s="75">
        <f t="shared" si="10253"/>
        <v>0</v>
      </c>
      <c r="O10581" s="75">
        <f t="shared" si="10253"/>
        <v>0</v>
      </c>
      <c r="P10581" s="75">
        <f t="shared" si="10253"/>
        <v>0</v>
      </c>
      <c r="Q10581" s="75">
        <f t="shared" ref="Q10581:R10581" si="10254">SUM(Q170)</f>
        <v>0</v>
      </c>
      <c r="R10581" s="75">
        <f t="shared" si="10254"/>
        <v>0</v>
      </c>
      <c r="S10581" s="75">
        <f t="shared" ref="S10581" si="10255">SUM(S170)</f>
        <v>0</v>
      </c>
      <c r="T10581" s="75">
        <f t="shared" ref="T10581:X10581" si="10256">SUM(T170)</f>
        <v>0</v>
      </c>
      <c r="U10581" s="75">
        <f t="shared" si="10256"/>
        <v>0</v>
      </c>
      <c r="V10581" s="75">
        <f t="shared" si="10256"/>
        <v>0</v>
      </c>
      <c r="W10581" s="75">
        <f t="shared" si="10256"/>
        <v>0</v>
      </c>
      <c r="X10581" s="75">
        <f t="shared" si="10256"/>
        <v>0</v>
      </c>
      <c r="Y10581" s="238">
        <f t="shared" si="10244"/>
        <v>0</v>
      </c>
    </row>
    <row r="10582" spans="1:25" s="76" customFormat="1">
      <c r="A10582" s="250" t="s">
        <v>2703</v>
      </c>
      <c r="B10582" s="250"/>
      <c r="C10582" s="250"/>
      <c r="D10582" s="250"/>
      <c r="E10582" s="250"/>
      <c r="F10582" s="250"/>
      <c r="G10582" s="250"/>
      <c r="H10582" s="250"/>
      <c r="I10582" s="75">
        <f t="shared" ref="I10582:P10582" si="10257">SUM(I209)</f>
        <v>100</v>
      </c>
      <c r="J10582" s="75">
        <f t="shared" si="10257"/>
        <v>100</v>
      </c>
      <c r="K10582" s="75">
        <f t="shared" si="10257"/>
        <v>0</v>
      </c>
      <c r="L10582" s="75">
        <f t="shared" si="10257"/>
        <v>0</v>
      </c>
      <c r="M10582" s="75">
        <f t="shared" si="10257"/>
        <v>0</v>
      </c>
      <c r="N10582" s="75">
        <f t="shared" si="10257"/>
        <v>0</v>
      </c>
      <c r="O10582" s="75">
        <f t="shared" si="10257"/>
        <v>0</v>
      </c>
      <c r="P10582" s="75">
        <f t="shared" si="10257"/>
        <v>0</v>
      </c>
      <c r="Q10582" s="75">
        <f t="shared" ref="Q10582:R10582" si="10258">SUM(Q209)</f>
        <v>1570</v>
      </c>
      <c r="R10582" s="75">
        <f t="shared" si="10258"/>
        <v>1570</v>
      </c>
      <c r="S10582" s="75">
        <f t="shared" ref="S10582" si="10259">SUM(S209)</f>
        <v>1570</v>
      </c>
      <c r="T10582" s="75">
        <f t="shared" ref="T10582:X10582" si="10260">SUM(T209)</f>
        <v>0</v>
      </c>
      <c r="U10582" s="75">
        <f t="shared" si="10260"/>
        <v>0</v>
      </c>
      <c r="V10582" s="75">
        <f t="shared" si="10260"/>
        <v>0</v>
      </c>
      <c r="W10582" s="75">
        <f t="shared" si="10260"/>
        <v>0</v>
      </c>
      <c r="X10582" s="75">
        <f t="shared" si="10260"/>
        <v>1570</v>
      </c>
      <c r="Y10582" s="238">
        <f t="shared" si="10244"/>
        <v>100</v>
      </c>
    </row>
    <row r="10583" spans="1:25" s="76" customFormat="1">
      <c r="A10583" s="250" t="s">
        <v>2704</v>
      </c>
      <c r="B10583" s="250"/>
      <c r="C10583" s="250"/>
      <c r="D10583" s="250"/>
      <c r="E10583" s="250"/>
      <c r="F10583" s="250"/>
      <c r="G10583" s="250"/>
      <c r="H10583" s="250"/>
      <c r="I10583" s="75">
        <v>0</v>
      </c>
      <c r="J10583" s="75">
        <v>0</v>
      </c>
      <c r="K10583" s="75">
        <v>0</v>
      </c>
      <c r="L10583" s="75">
        <v>0</v>
      </c>
      <c r="M10583" s="75">
        <v>0</v>
      </c>
      <c r="N10583" s="75">
        <v>0</v>
      </c>
      <c r="O10583" s="75">
        <v>0</v>
      </c>
      <c r="P10583" s="75">
        <v>0</v>
      </c>
      <c r="Q10583" s="75">
        <v>0</v>
      </c>
      <c r="R10583" s="75"/>
      <c r="S10583" s="75">
        <v>0</v>
      </c>
      <c r="T10583" s="75">
        <v>0</v>
      </c>
      <c r="U10583" s="75">
        <v>0</v>
      </c>
      <c r="V10583" s="75">
        <v>0</v>
      </c>
      <c r="W10583" s="75">
        <v>0</v>
      </c>
      <c r="X10583" s="75">
        <v>0</v>
      </c>
      <c r="Y10583" s="238">
        <f t="shared" si="10244"/>
        <v>0</v>
      </c>
    </row>
    <row r="10584" spans="1:25" s="76" customFormat="1">
      <c r="A10584" s="250" t="s">
        <v>2705</v>
      </c>
      <c r="B10584" s="250"/>
      <c r="C10584" s="250"/>
      <c r="D10584" s="250"/>
      <c r="E10584" s="250"/>
      <c r="F10584" s="250"/>
      <c r="G10584" s="250"/>
      <c r="H10584" s="250"/>
      <c r="I10584" s="75">
        <f t="shared" ref="I10584:P10584" si="10261">SUM(I269)</f>
        <v>100</v>
      </c>
      <c r="J10584" s="75">
        <f t="shared" si="10261"/>
        <v>100</v>
      </c>
      <c r="K10584" s="75">
        <f t="shared" si="10261"/>
        <v>0</v>
      </c>
      <c r="L10584" s="75">
        <f t="shared" si="10261"/>
        <v>0</v>
      </c>
      <c r="M10584" s="75">
        <f t="shared" si="10261"/>
        <v>0</v>
      </c>
      <c r="N10584" s="75">
        <f t="shared" si="10261"/>
        <v>0</v>
      </c>
      <c r="O10584" s="75">
        <f t="shared" si="10261"/>
        <v>0</v>
      </c>
      <c r="P10584" s="75">
        <f t="shared" si="10261"/>
        <v>0</v>
      </c>
      <c r="Q10584" s="75">
        <f t="shared" ref="Q10584:R10584" si="10262">SUM(Q269)</f>
        <v>100</v>
      </c>
      <c r="R10584" s="75">
        <f t="shared" si="10262"/>
        <v>100</v>
      </c>
      <c r="S10584" s="75">
        <f t="shared" ref="S10584" si="10263">SUM(S269)</f>
        <v>72</v>
      </c>
      <c r="T10584" s="75">
        <f t="shared" ref="T10584:X10584" si="10264">SUM(T269)</f>
        <v>28</v>
      </c>
      <c r="U10584" s="75">
        <f t="shared" si="10264"/>
        <v>12</v>
      </c>
      <c r="V10584" s="75">
        <f t="shared" si="10264"/>
        <v>8</v>
      </c>
      <c r="W10584" s="75">
        <f t="shared" si="10264"/>
        <v>8</v>
      </c>
      <c r="X10584" s="75">
        <f t="shared" si="10264"/>
        <v>100</v>
      </c>
      <c r="Y10584" s="238">
        <f t="shared" si="10244"/>
        <v>100</v>
      </c>
    </row>
    <row r="10585" spans="1:25" s="76" customFormat="1">
      <c r="A10585" s="250" t="s">
        <v>2706</v>
      </c>
      <c r="B10585" s="250"/>
      <c r="C10585" s="250"/>
      <c r="D10585" s="250"/>
      <c r="E10585" s="250"/>
      <c r="F10585" s="250"/>
      <c r="G10585" s="250"/>
      <c r="H10585" s="250"/>
      <c r="I10585" s="75">
        <f t="shared" ref="I10585:P10585" si="10265">SUM(I303)</f>
        <v>100</v>
      </c>
      <c r="J10585" s="75">
        <f t="shared" si="10265"/>
        <v>100</v>
      </c>
      <c r="K10585" s="75">
        <f t="shared" si="10265"/>
        <v>0</v>
      </c>
      <c r="L10585" s="75">
        <f t="shared" si="10265"/>
        <v>0</v>
      </c>
      <c r="M10585" s="75">
        <f t="shared" si="10265"/>
        <v>0</v>
      </c>
      <c r="N10585" s="75">
        <f t="shared" si="10265"/>
        <v>0</v>
      </c>
      <c r="O10585" s="75">
        <f t="shared" si="10265"/>
        <v>0</v>
      </c>
      <c r="P10585" s="75">
        <f t="shared" si="10265"/>
        <v>0</v>
      </c>
      <c r="Q10585" s="75">
        <f t="shared" ref="Q10585:R10585" si="10266">SUM(Q303)</f>
        <v>1990</v>
      </c>
      <c r="R10585" s="75">
        <f t="shared" si="10266"/>
        <v>1990</v>
      </c>
      <c r="S10585" s="75">
        <f t="shared" ref="S10585" si="10267">SUM(S303)</f>
        <v>1890</v>
      </c>
      <c r="T10585" s="75">
        <f t="shared" ref="T10585:X10585" si="10268">SUM(T303)</f>
        <v>100</v>
      </c>
      <c r="U10585" s="75">
        <f t="shared" si="10268"/>
        <v>100</v>
      </c>
      <c r="V10585" s="75">
        <f t="shared" si="10268"/>
        <v>0</v>
      </c>
      <c r="W10585" s="75">
        <f t="shared" si="10268"/>
        <v>0</v>
      </c>
      <c r="X10585" s="75">
        <f t="shared" si="10268"/>
        <v>1990</v>
      </c>
      <c r="Y10585" s="238">
        <f t="shared" si="10244"/>
        <v>100</v>
      </c>
    </row>
    <row r="10586" spans="1:25" s="76" customFormat="1">
      <c r="A10586" s="250" t="s">
        <v>2707</v>
      </c>
      <c r="B10586" s="250"/>
      <c r="C10586" s="250"/>
      <c r="D10586" s="250"/>
      <c r="E10586" s="250"/>
      <c r="F10586" s="250"/>
      <c r="G10586" s="250"/>
      <c r="H10586" s="250"/>
      <c r="I10586" s="75">
        <f t="shared" ref="I10586:P10586" si="10269">SUM(I344)</f>
        <v>100</v>
      </c>
      <c r="J10586" s="75">
        <f t="shared" si="10269"/>
        <v>100</v>
      </c>
      <c r="K10586" s="75">
        <f t="shared" si="10269"/>
        <v>0</v>
      </c>
      <c r="L10586" s="75">
        <f t="shared" si="10269"/>
        <v>0</v>
      </c>
      <c r="M10586" s="75">
        <f t="shared" si="10269"/>
        <v>0</v>
      </c>
      <c r="N10586" s="75">
        <f t="shared" si="10269"/>
        <v>0</v>
      </c>
      <c r="O10586" s="75">
        <f t="shared" si="10269"/>
        <v>0</v>
      </c>
      <c r="P10586" s="75">
        <f t="shared" si="10269"/>
        <v>0</v>
      </c>
      <c r="Q10586" s="75">
        <f t="shared" ref="Q10586:R10586" si="10270">SUM(Q344)</f>
        <v>37716</v>
      </c>
      <c r="R10586" s="75">
        <f t="shared" si="10270"/>
        <v>29965</v>
      </c>
      <c r="S10586" s="75">
        <f t="shared" ref="S10586" si="10271">SUM(S344)</f>
        <v>29865</v>
      </c>
      <c r="T10586" s="75">
        <f t="shared" ref="T10586:X10586" si="10272">SUM(T344)</f>
        <v>100</v>
      </c>
      <c r="U10586" s="75">
        <f t="shared" si="10272"/>
        <v>100</v>
      </c>
      <c r="V10586" s="75">
        <f t="shared" si="10272"/>
        <v>0</v>
      </c>
      <c r="W10586" s="75">
        <f t="shared" si="10272"/>
        <v>0</v>
      </c>
      <c r="X10586" s="75">
        <f t="shared" si="10272"/>
        <v>29965</v>
      </c>
      <c r="Y10586" s="238">
        <f t="shared" si="10244"/>
        <v>100</v>
      </c>
    </row>
    <row r="10587" spans="1:25" s="76" customFormat="1">
      <c r="A10587" s="250" t="s">
        <v>2708</v>
      </c>
      <c r="B10587" s="250"/>
      <c r="C10587" s="250"/>
      <c r="D10587" s="250"/>
      <c r="E10587" s="250"/>
      <c r="F10587" s="250"/>
      <c r="G10587" s="250"/>
      <c r="H10587" s="250"/>
      <c r="I10587" s="75">
        <f t="shared" ref="I10587:P10587" si="10273">SUM(I389)</f>
        <v>200</v>
      </c>
      <c r="J10587" s="75">
        <f t="shared" si="10273"/>
        <v>200</v>
      </c>
      <c r="K10587" s="75">
        <f t="shared" si="10273"/>
        <v>0</v>
      </c>
      <c r="L10587" s="75">
        <f t="shared" si="10273"/>
        <v>0</v>
      </c>
      <c r="M10587" s="75">
        <f t="shared" si="10273"/>
        <v>0</v>
      </c>
      <c r="N10587" s="75">
        <f t="shared" si="10273"/>
        <v>0</v>
      </c>
      <c r="O10587" s="75">
        <f t="shared" si="10273"/>
        <v>0</v>
      </c>
      <c r="P10587" s="75">
        <f t="shared" si="10273"/>
        <v>0</v>
      </c>
      <c r="Q10587" s="75">
        <f t="shared" ref="Q10587:R10587" si="10274">SUM(Q389)</f>
        <v>200</v>
      </c>
      <c r="R10587" s="75">
        <f t="shared" si="10274"/>
        <v>200</v>
      </c>
      <c r="S10587" s="75">
        <f t="shared" ref="S10587" si="10275">SUM(S389)</f>
        <v>0</v>
      </c>
      <c r="T10587" s="75">
        <f t="shared" ref="T10587:X10587" si="10276">SUM(T389)</f>
        <v>200</v>
      </c>
      <c r="U10587" s="75">
        <f t="shared" si="10276"/>
        <v>0</v>
      </c>
      <c r="V10587" s="75">
        <f t="shared" si="10276"/>
        <v>0</v>
      </c>
      <c r="W10587" s="75">
        <f t="shared" si="10276"/>
        <v>200</v>
      </c>
      <c r="X10587" s="75">
        <f t="shared" si="10276"/>
        <v>200</v>
      </c>
      <c r="Y10587" s="238">
        <f t="shared" si="10244"/>
        <v>100</v>
      </c>
    </row>
    <row r="10588" spans="1:25" s="76" customFormat="1">
      <c r="A10588" s="250" t="s">
        <v>2709</v>
      </c>
      <c r="B10588" s="250"/>
      <c r="C10588" s="250"/>
      <c r="D10588" s="250"/>
      <c r="E10588" s="250"/>
      <c r="F10588" s="250"/>
      <c r="G10588" s="250"/>
      <c r="H10588" s="250"/>
      <c r="I10588" s="75">
        <f t="shared" ref="I10588:P10588" si="10277">SUM(I438)</f>
        <v>220034</v>
      </c>
      <c r="J10588" s="75">
        <f t="shared" si="10277"/>
        <v>220034</v>
      </c>
      <c r="K10588" s="75">
        <f t="shared" si="10277"/>
        <v>0</v>
      </c>
      <c r="L10588" s="75">
        <f t="shared" si="10277"/>
        <v>0</v>
      </c>
      <c r="M10588" s="75">
        <f t="shared" si="10277"/>
        <v>0</v>
      </c>
      <c r="N10588" s="75">
        <f t="shared" si="10277"/>
        <v>0</v>
      </c>
      <c r="O10588" s="75">
        <f t="shared" si="10277"/>
        <v>0</v>
      </c>
      <c r="P10588" s="75">
        <f t="shared" si="10277"/>
        <v>0</v>
      </c>
      <c r="Q10588" s="75">
        <f t="shared" ref="Q10588:R10588" si="10278">SUM(Q438)</f>
        <v>384831</v>
      </c>
      <c r="R10588" s="75">
        <f t="shared" si="10278"/>
        <v>380544</v>
      </c>
      <c r="S10588" s="75">
        <f t="shared" ref="S10588" si="10279">SUM(S438)</f>
        <v>380544</v>
      </c>
      <c r="T10588" s="75">
        <f t="shared" ref="T10588:X10588" si="10280">SUM(T438)</f>
        <v>0</v>
      </c>
      <c r="U10588" s="75">
        <f t="shared" si="10280"/>
        <v>0</v>
      </c>
      <c r="V10588" s="75">
        <f t="shared" si="10280"/>
        <v>0</v>
      </c>
      <c r="W10588" s="75">
        <f t="shared" si="10280"/>
        <v>0</v>
      </c>
      <c r="X10588" s="75">
        <f t="shared" si="10280"/>
        <v>380544</v>
      </c>
      <c r="Y10588" s="238">
        <f t="shared" si="10244"/>
        <v>100</v>
      </c>
    </row>
    <row r="10589" spans="1:25" s="76" customFormat="1">
      <c r="A10589" s="250" t="s">
        <v>2710</v>
      </c>
      <c r="B10589" s="250"/>
      <c r="C10589" s="250"/>
      <c r="D10589" s="250"/>
      <c r="E10589" s="250"/>
      <c r="F10589" s="250"/>
      <c r="G10589" s="250"/>
      <c r="H10589" s="250"/>
      <c r="I10589" s="75">
        <f t="shared" ref="I10589:P10589" si="10281">SUM(I495)</f>
        <v>0</v>
      </c>
      <c r="J10589" s="75">
        <f t="shared" si="10281"/>
        <v>0</v>
      </c>
      <c r="K10589" s="75">
        <f t="shared" si="10281"/>
        <v>0</v>
      </c>
      <c r="L10589" s="75">
        <f t="shared" si="10281"/>
        <v>0</v>
      </c>
      <c r="M10589" s="75">
        <f t="shared" si="10281"/>
        <v>0</v>
      </c>
      <c r="N10589" s="75">
        <f t="shared" si="10281"/>
        <v>0</v>
      </c>
      <c r="O10589" s="75">
        <f t="shared" si="10281"/>
        <v>0</v>
      </c>
      <c r="P10589" s="75">
        <f t="shared" si="10281"/>
        <v>0</v>
      </c>
      <c r="Q10589" s="75">
        <f t="shared" ref="Q10589:R10589" si="10282">SUM(Q495)</f>
        <v>7373</v>
      </c>
      <c r="R10589" s="75">
        <f t="shared" si="10282"/>
        <v>2545</v>
      </c>
      <c r="S10589" s="75">
        <f t="shared" ref="S10589" si="10283">SUM(S495)</f>
        <v>2545</v>
      </c>
      <c r="T10589" s="75">
        <f t="shared" ref="T10589:X10589" si="10284">SUM(T495)</f>
        <v>0</v>
      </c>
      <c r="U10589" s="75">
        <f t="shared" si="10284"/>
        <v>0</v>
      </c>
      <c r="V10589" s="75">
        <f t="shared" si="10284"/>
        <v>0</v>
      </c>
      <c r="W10589" s="75">
        <f t="shared" si="10284"/>
        <v>0</v>
      </c>
      <c r="X10589" s="75">
        <f t="shared" si="10284"/>
        <v>2545</v>
      </c>
      <c r="Y10589" s="238">
        <f t="shared" si="10244"/>
        <v>100</v>
      </c>
    </row>
    <row r="10590" spans="1:25" s="76" customFormat="1">
      <c r="A10590" s="250" t="s">
        <v>2711</v>
      </c>
      <c r="B10590" s="250"/>
      <c r="C10590" s="250"/>
      <c r="D10590" s="250"/>
      <c r="E10590" s="250"/>
      <c r="F10590" s="250"/>
      <c r="G10590" s="250"/>
      <c r="H10590" s="250"/>
      <c r="I10590" s="75">
        <f t="shared" ref="I10590:P10590" si="10285">SUM(I540)</f>
        <v>100</v>
      </c>
      <c r="J10590" s="75">
        <f t="shared" si="10285"/>
        <v>100</v>
      </c>
      <c r="K10590" s="75">
        <f t="shared" si="10285"/>
        <v>0</v>
      </c>
      <c r="L10590" s="75">
        <f t="shared" si="10285"/>
        <v>0</v>
      </c>
      <c r="M10590" s="75">
        <f t="shared" si="10285"/>
        <v>0</v>
      </c>
      <c r="N10590" s="75">
        <f t="shared" si="10285"/>
        <v>0</v>
      </c>
      <c r="O10590" s="75">
        <f t="shared" si="10285"/>
        <v>0</v>
      </c>
      <c r="P10590" s="75">
        <f t="shared" si="10285"/>
        <v>0</v>
      </c>
      <c r="Q10590" s="75">
        <f t="shared" ref="Q10590:R10590" si="10286">SUM(Q540)</f>
        <v>186767</v>
      </c>
      <c r="R10590" s="75">
        <f t="shared" si="10286"/>
        <v>134126</v>
      </c>
      <c r="S10590" s="75">
        <f t="shared" ref="S10590" si="10287">SUM(S540)</f>
        <v>134026</v>
      </c>
      <c r="T10590" s="75">
        <f t="shared" ref="T10590:X10590" si="10288">SUM(T540)</f>
        <v>100</v>
      </c>
      <c r="U10590" s="75">
        <f t="shared" si="10288"/>
        <v>100</v>
      </c>
      <c r="V10590" s="75">
        <f t="shared" si="10288"/>
        <v>0</v>
      </c>
      <c r="W10590" s="75">
        <f t="shared" si="10288"/>
        <v>0</v>
      </c>
      <c r="X10590" s="75">
        <f t="shared" si="10288"/>
        <v>134126</v>
      </c>
      <c r="Y10590" s="238">
        <f t="shared" si="10244"/>
        <v>100</v>
      </c>
    </row>
    <row r="10591" spans="1:25" s="76" customFormat="1">
      <c r="A10591" s="250" t="s">
        <v>2712</v>
      </c>
      <c r="B10591" s="250"/>
      <c r="C10591" s="250"/>
      <c r="D10591" s="250"/>
      <c r="E10591" s="250"/>
      <c r="F10591" s="250"/>
      <c r="G10591" s="250"/>
      <c r="H10591" s="250"/>
      <c r="I10591" s="75">
        <f t="shared" ref="I10591:P10591" si="10289">SUM(I585)</f>
        <v>0</v>
      </c>
      <c r="J10591" s="75">
        <f t="shared" si="10289"/>
        <v>0</v>
      </c>
      <c r="K10591" s="75">
        <f t="shared" si="10289"/>
        <v>0</v>
      </c>
      <c r="L10591" s="75">
        <f t="shared" si="10289"/>
        <v>0</v>
      </c>
      <c r="M10591" s="75">
        <f t="shared" si="10289"/>
        <v>0</v>
      </c>
      <c r="N10591" s="75">
        <f t="shared" si="10289"/>
        <v>0</v>
      </c>
      <c r="O10591" s="75">
        <f t="shared" si="10289"/>
        <v>0</v>
      </c>
      <c r="P10591" s="75">
        <f t="shared" si="10289"/>
        <v>0</v>
      </c>
      <c r="Q10591" s="75">
        <f t="shared" ref="Q10591:R10591" si="10290">SUM(Q585)</f>
        <v>62122</v>
      </c>
      <c r="R10591" s="75">
        <f t="shared" si="10290"/>
        <v>55140</v>
      </c>
      <c r="S10591" s="75">
        <f t="shared" ref="S10591" si="10291">SUM(S585)</f>
        <v>55140</v>
      </c>
      <c r="T10591" s="75">
        <f t="shared" ref="T10591:X10591" si="10292">SUM(T585)</f>
        <v>0</v>
      </c>
      <c r="U10591" s="75">
        <f t="shared" si="10292"/>
        <v>0</v>
      </c>
      <c r="V10591" s="75">
        <f t="shared" si="10292"/>
        <v>0</v>
      </c>
      <c r="W10591" s="75">
        <f t="shared" si="10292"/>
        <v>0</v>
      </c>
      <c r="X10591" s="75">
        <f t="shared" si="10292"/>
        <v>55140</v>
      </c>
      <c r="Y10591" s="238">
        <f t="shared" si="10244"/>
        <v>100</v>
      </c>
    </row>
    <row r="10592" spans="1:25" s="76" customFormat="1">
      <c r="A10592" s="250" t="s">
        <v>2713</v>
      </c>
      <c r="B10592" s="250"/>
      <c r="C10592" s="250"/>
      <c r="D10592" s="250"/>
      <c r="E10592" s="250"/>
      <c r="F10592" s="250"/>
      <c r="G10592" s="250"/>
      <c r="H10592" s="250"/>
      <c r="I10592" s="75">
        <f t="shared" ref="I10592:P10592" si="10293">SUM(I632)</f>
        <v>100</v>
      </c>
      <c r="J10592" s="75">
        <f t="shared" si="10293"/>
        <v>100</v>
      </c>
      <c r="K10592" s="75">
        <f t="shared" si="10293"/>
        <v>0</v>
      </c>
      <c r="L10592" s="75">
        <f t="shared" si="10293"/>
        <v>0</v>
      </c>
      <c r="M10592" s="75">
        <f t="shared" si="10293"/>
        <v>0</v>
      </c>
      <c r="N10592" s="75">
        <f t="shared" si="10293"/>
        <v>0</v>
      </c>
      <c r="O10592" s="75">
        <f t="shared" si="10293"/>
        <v>0</v>
      </c>
      <c r="P10592" s="75">
        <f t="shared" si="10293"/>
        <v>0</v>
      </c>
      <c r="Q10592" s="75">
        <f t="shared" ref="Q10592:R10592" si="10294">SUM(Q632)</f>
        <v>3821</v>
      </c>
      <c r="R10592" s="75">
        <f t="shared" si="10294"/>
        <v>915</v>
      </c>
      <c r="S10592" s="75">
        <f t="shared" ref="S10592" si="10295">SUM(S632)</f>
        <v>815</v>
      </c>
      <c r="T10592" s="75">
        <f t="shared" ref="T10592:X10592" si="10296">SUM(T632)</f>
        <v>0</v>
      </c>
      <c r="U10592" s="75">
        <f t="shared" si="10296"/>
        <v>0</v>
      </c>
      <c r="V10592" s="75">
        <f t="shared" si="10296"/>
        <v>0</v>
      </c>
      <c r="W10592" s="75">
        <f t="shared" si="10296"/>
        <v>0</v>
      </c>
      <c r="X10592" s="75">
        <f t="shared" si="10296"/>
        <v>815</v>
      </c>
      <c r="Y10592" s="238">
        <f t="shared" si="10244"/>
        <v>89.071038251366119</v>
      </c>
    </row>
    <row r="10593" spans="1:25" s="76" customFormat="1">
      <c r="A10593" s="250" t="s">
        <v>2714</v>
      </c>
      <c r="B10593" s="250"/>
      <c r="C10593" s="250"/>
      <c r="D10593" s="250"/>
      <c r="E10593" s="250"/>
      <c r="F10593" s="250"/>
      <c r="G10593" s="250"/>
      <c r="H10593" s="250"/>
      <c r="I10593" s="75">
        <f t="shared" ref="I10593:P10593" si="10297">SUM(I694)</f>
        <v>2100</v>
      </c>
      <c r="J10593" s="75">
        <f t="shared" si="10297"/>
        <v>2100</v>
      </c>
      <c r="K10593" s="75">
        <f t="shared" si="10297"/>
        <v>0</v>
      </c>
      <c r="L10593" s="75">
        <f t="shared" si="10297"/>
        <v>0</v>
      </c>
      <c r="M10593" s="75">
        <f t="shared" si="10297"/>
        <v>0</v>
      </c>
      <c r="N10593" s="75">
        <f t="shared" si="10297"/>
        <v>0</v>
      </c>
      <c r="O10593" s="75">
        <f t="shared" si="10297"/>
        <v>0</v>
      </c>
      <c r="P10593" s="75">
        <f t="shared" si="10297"/>
        <v>0</v>
      </c>
      <c r="Q10593" s="75">
        <f t="shared" ref="Q10593:R10593" si="10298">SUM(Q694)</f>
        <v>2100</v>
      </c>
      <c r="R10593" s="75">
        <f t="shared" si="10298"/>
        <v>2100</v>
      </c>
      <c r="S10593" s="75">
        <f t="shared" ref="S10593" si="10299">SUM(S694)</f>
        <v>0</v>
      </c>
      <c r="T10593" s="75">
        <f t="shared" ref="T10593:X10593" si="10300">SUM(T694)</f>
        <v>2100</v>
      </c>
      <c r="U10593" s="75">
        <f t="shared" si="10300"/>
        <v>0</v>
      </c>
      <c r="V10593" s="75">
        <f t="shared" si="10300"/>
        <v>0</v>
      </c>
      <c r="W10593" s="75">
        <f t="shared" si="10300"/>
        <v>2100</v>
      </c>
      <c r="X10593" s="75">
        <f t="shared" si="10300"/>
        <v>2100</v>
      </c>
      <c r="Y10593" s="238">
        <f t="shared" si="10244"/>
        <v>100</v>
      </c>
    </row>
    <row r="10594" spans="1:25" s="76" customFormat="1">
      <c r="A10594" s="250" t="s">
        <v>2689</v>
      </c>
      <c r="B10594" s="250"/>
      <c r="C10594" s="250"/>
      <c r="D10594" s="250"/>
      <c r="E10594" s="250"/>
      <c r="F10594" s="250"/>
      <c r="G10594" s="250"/>
      <c r="H10594" s="250"/>
      <c r="I10594" s="75">
        <f t="shared" ref="I10594:P10594" si="10301">SUM(I772)</f>
        <v>100</v>
      </c>
      <c r="J10594" s="75">
        <f t="shared" si="10301"/>
        <v>100</v>
      </c>
      <c r="K10594" s="75">
        <f t="shared" si="10301"/>
        <v>0</v>
      </c>
      <c r="L10594" s="75">
        <f t="shared" si="10301"/>
        <v>0</v>
      </c>
      <c r="M10594" s="75">
        <f t="shared" si="10301"/>
        <v>0</v>
      </c>
      <c r="N10594" s="75">
        <f t="shared" si="10301"/>
        <v>0</v>
      </c>
      <c r="O10594" s="75">
        <f t="shared" si="10301"/>
        <v>0</v>
      </c>
      <c r="P10594" s="75">
        <f t="shared" si="10301"/>
        <v>0</v>
      </c>
      <c r="Q10594" s="75">
        <f t="shared" ref="Q10594:R10594" si="10302">SUM(Q772)</f>
        <v>100</v>
      </c>
      <c r="R10594" s="75">
        <f t="shared" si="10302"/>
        <v>100</v>
      </c>
      <c r="S10594" s="75">
        <f t="shared" ref="S10594" si="10303">SUM(S772)</f>
        <v>0</v>
      </c>
      <c r="T10594" s="75">
        <f t="shared" ref="T10594:X10594" si="10304">SUM(T772)</f>
        <v>100</v>
      </c>
      <c r="U10594" s="75">
        <f t="shared" si="10304"/>
        <v>0</v>
      </c>
      <c r="V10594" s="75">
        <f t="shared" si="10304"/>
        <v>0</v>
      </c>
      <c r="W10594" s="75">
        <f t="shared" si="10304"/>
        <v>100</v>
      </c>
      <c r="X10594" s="75">
        <f t="shared" si="10304"/>
        <v>100</v>
      </c>
      <c r="Y10594" s="238">
        <f t="shared" si="10244"/>
        <v>100</v>
      </c>
    </row>
    <row r="10595" spans="1:25" s="76" customFormat="1">
      <c r="A10595" s="250" t="s">
        <v>2715</v>
      </c>
      <c r="B10595" s="250"/>
      <c r="C10595" s="250"/>
      <c r="D10595" s="250"/>
      <c r="E10595" s="250"/>
      <c r="F10595" s="250"/>
      <c r="G10595" s="250"/>
      <c r="H10595" s="250"/>
      <c r="I10595" s="75">
        <f t="shared" ref="I10595:P10595" si="10305">SUM(I848)</f>
        <v>100</v>
      </c>
      <c r="J10595" s="75">
        <f t="shared" si="10305"/>
        <v>100</v>
      </c>
      <c r="K10595" s="75">
        <f t="shared" si="10305"/>
        <v>0</v>
      </c>
      <c r="L10595" s="75">
        <f t="shared" si="10305"/>
        <v>0</v>
      </c>
      <c r="M10595" s="75">
        <f t="shared" si="10305"/>
        <v>0</v>
      </c>
      <c r="N10595" s="75">
        <f t="shared" si="10305"/>
        <v>0</v>
      </c>
      <c r="O10595" s="75">
        <f t="shared" si="10305"/>
        <v>0</v>
      </c>
      <c r="P10595" s="75">
        <f t="shared" si="10305"/>
        <v>0</v>
      </c>
      <c r="Q10595" s="75">
        <f t="shared" ref="Q10595:R10595" si="10306">SUM(Q848,Q849)</f>
        <v>5483470</v>
      </c>
      <c r="R10595" s="75">
        <f t="shared" si="10306"/>
        <v>1410</v>
      </c>
      <c r="S10595" s="75">
        <f t="shared" ref="S10595" si="10307">SUM(S848,S849)</f>
        <v>1310</v>
      </c>
      <c r="T10595" s="75">
        <f t="shared" ref="T10595:X10595" si="10308">SUM(T848,T849)</f>
        <v>100</v>
      </c>
      <c r="U10595" s="75">
        <f t="shared" si="10308"/>
        <v>100</v>
      </c>
      <c r="V10595" s="75">
        <f t="shared" si="10308"/>
        <v>0</v>
      </c>
      <c r="W10595" s="75">
        <f t="shared" si="10308"/>
        <v>0</v>
      </c>
      <c r="X10595" s="75">
        <f t="shared" si="10308"/>
        <v>1410</v>
      </c>
      <c r="Y10595" s="238">
        <f t="shared" si="10244"/>
        <v>100</v>
      </c>
    </row>
    <row r="10596" spans="1:25" s="76" customFormat="1">
      <c r="A10596" s="250" t="s">
        <v>2716</v>
      </c>
      <c r="B10596" s="250"/>
      <c r="C10596" s="250"/>
      <c r="D10596" s="250"/>
      <c r="E10596" s="250"/>
      <c r="F10596" s="250"/>
      <c r="G10596" s="250"/>
      <c r="H10596" s="250"/>
      <c r="I10596" s="75">
        <f t="shared" ref="I10596:P10596" si="10309">SUM(I936)</f>
        <v>100</v>
      </c>
      <c r="J10596" s="75">
        <f t="shared" si="10309"/>
        <v>0</v>
      </c>
      <c r="K10596" s="75">
        <f t="shared" si="10309"/>
        <v>0</v>
      </c>
      <c r="L10596" s="75">
        <f t="shared" si="10309"/>
        <v>0</v>
      </c>
      <c r="M10596" s="75">
        <f t="shared" si="10309"/>
        <v>0</v>
      </c>
      <c r="N10596" s="75">
        <f t="shared" si="10309"/>
        <v>0</v>
      </c>
      <c r="O10596" s="75">
        <f t="shared" si="10309"/>
        <v>100</v>
      </c>
      <c r="P10596" s="75">
        <f t="shared" si="10309"/>
        <v>0</v>
      </c>
      <c r="Q10596" s="75">
        <f t="shared" ref="Q10596:R10596" si="10310">SUM(Q936)</f>
        <v>100</v>
      </c>
      <c r="R10596" s="75">
        <f t="shared" si="10310"/>
        <v>100</v>
      </c>
      <c r="S10596" s="75">
        <f t="shared" ref="S10596" si="10311">SUM(S936)</f>
        <v>0</v>
      </c>
      <c r="T10596" s="75">
        <f t="shared" ref="T10596:X10596" si="10312">SUM(T936)</f>
        <v>0</v>
      </c>
      <c r="U10596" s="75">
        <f t="shared" si="10312"/>
        <v>0</v>
      </c>
      <c r="V10596" s="75">
        <f t="shared" si="10312"/>
        <v>0</v>
      </c>
      <c r="W10596" s="75">
        <f t="shared" si="10312"/>
        <v>0</v>
      </c>
      <c r="X10596" s="75">
        <f t="shared" si="10312"/>
        <v>0</v>
      </c>
      <c r="Y10596" s="238">
        <f t="shared" si="10244"/>
        <v>0</v>
      </c>
    </row>
    <row r="10597" spans="1:25" s="76" customFormat="1">
      <c r="A10597" s="250" t="s">
        <v>2717</v>
      </c>
      <c r="B10597" s="250"/>
      <c r="C10597" s="250"/>
      <c r="D10597" s="250"/>
      <c r="E10597" s="250"/>
      <c r="F10597" s="250"/>
      <c r="G10597" s="250"/>
      <c r="H10597" s="250"/>
      <c r="I10597" s="75">
        <f t="shared" ref="I10597:P10597" si="10313">SUM(I1005)</f>
        <v>100050</v>
      </c>
      <c r="J10597" s="75">
        <f t="shared" si="10313"/>
        <v>100050</v>
      </c>
      <c r="K10597" s="75">
        <f t="shared" si="10313"/>
        <v>0</v>
      </c>
      <c r="L10597" s="75">
        <f t="shared" si="10313"/>
        <v>0</v>
      </c>
      <c r="M10597" s="75">
        <f t="shared" si="10313"/>
        <v>0</v>
      </c>
      <c r="N10597" s="75">
        <f t="shared" si="10313"/>
        <v>0</v>
      </c>
      <c r="O10597" s="75">
        <f t="shared" si="10313"/>
        <v>0</v>
      </c>
      <c r="P10597" s="75">
        <f t="shared" si="10313"/>
        <v>0</v>
      </c>
      <c r="Q10597" s="75">
        <f t="shared" ref="Q10597:R10597" si="10314">SUM(Q1005)</f>
        <v>1041051</v>
      </c>
      <c r="R10597" s="75">
        <f t="shared" si="10314"/>
        <v>911722</v>
      </c>
      <c r="S10597" s="75">
        <f t="shared" ref="S10597" si="10315">SUM(S1005)</f>
        <v>811672</v>
      </c>
      <c r="T10597" s="75">
        <f t="shared" ref="T10597:X10597" si="10316">SUM(T1005)</f>
        <v>100050</v>
      </c>
      <c r="U10597" s="75">
        <f t="shared" si="10316"/>
        <v>0</v>
      </c>
      <c r="V10597" s="75">
        <f t="shared" si="10316"/>
        <v>0</v>
      </c>
      <c r="W10597" s="75">
        <f t="shared" si="10316"/>
        <v>100050</v>
      </c>
      <c r="X10597" s="75">
        <f t="shared" si="10316"/>
        <v>911722</v>
      </c>
      <c r="Y10597" s="238">
        <f t="shared" si="10244"/>
        <v>100</v>
      </c>
    </row>
    <row r="10598" spans="1:25" s="76" customFormat="1">
      <c r="A10598" s="250" t="s">
        <v>2718</v>
      </c>
      <c r="B10598" s="250"/>
      <c r="C10598" s="250"/>
      <c r="D10598" s="250"/>
      <c r="E10598" s="250"/>
      <c r="F10598" s="250"/>
      <c r="G10598" s="250"/>
      <c r="H10598" s="250"/>
      <c r="I10598" s="75">
        <f t="shared" ref="I10598:P10598" si="10317">SUM(I1070)</f>
        <v>200</v>
      </c>
      <c r="J10598" s="75">
        <f t="shared" si="10317"/>
        <v>200</v>
      </c>
      <c r="K10598" s="75">
        <f t="shared" si="10317"/>
        <v>0</v>
      </c>
      <c r="L10598" s="75">
        <f t="shared" si="10317"/>
        <v>0</v>
      </c>
      <c r="M10598" s="75">
        <f t="shared" si="10317"/>
        <v>0</v>
      </c>
      <c r="N10598" s="75">
        <f t="shared" si="10317"/>
        <v>0</v>
      </c>
      <c r="O10598" s="75">
        <f t="shared" si="10317"/>
        <v>0</v>
      </c>
      <c r="P10598" s="75">
        <f t="shared" si="10317"/>
        <v>0</v>
      </c>
      <c r="Q10598" s="75">
        <f t="shared" ref="Q10598:R10598" si="10318">SUM(Q1070)</f>
        <v>45800</v>
      </c>
      <c r="R10598" s="75">
        <f t="shared" si="10318"/>
        <v>45800</v>
      </c>
      <c r="S10598" s="75">
        <f t="shared" ref="S10598" si="10319">SUM(S1070)</f>
        <v>45600</v>
      </c>
      <c r="T10598" s="75">
        <f t="shared" ref="T10598:X10598" si="10320">SUM(T1070)</f>
        <v>200</v>
      </c>
      <c r="U10598" s="75">
        <f t="shared" si="10320"/>
        <v>200</v>
      </c>
      <c r="V10598" s="75">
        <f t="shared" si="10320"/>
        <v>0</v>
      </c>
      <c r="W10598" s="75">
        <f t="shared" si="10320"/>
        <v>0</v>
      </c>
      <c r="X10598" s="75">
        <f t="shared" si="10320"/>
        <v>45800</v>
      </c>
      <c r="Y10598" s="238">
        <f t="shared" si="10244"/>
        <v>100</v>
      </c>
    </row>
    <row r="10599" spans="1:25" s="76" customFormat="1">
      <c r="A10599" s="250" t="s">
        <v>2719</v>
      </c>
      <c r="B10599" s="250"/>
      <c r="C10599" s="250"/>
      <c r="D10599" s="250"/>
      <c r="E10599" s="250"/>
      <c r="F10599" s="250"/>
      <c r="G10599" s="250"/>
      <c r="H10599" s="250"/>
      <c r="I10599" s="75">
        <f t="shared" ref="I10599:P10599" si="10321">SUM(I1158)</f>
        <v>20100</v>
      </c>
      <c r="J10599" s="75">
        <f t="shared" si="10321"/>
        <v>20100</v>
      </c>
      <c r="K10599" s="75">
        <f t="shared" si="10321"/>
        <v>0</v>
      </c>
      <c r="L10599" s="75">
        <f t="shared" si="10321"/>
        <v>0</v>
      </c>
      <c r="M10599" s="75">
        <f t="shared" si="10321"/>
        <v>0</v>
      </c>
      <c r="N10599" s="75">
        <f t="shared" si="10321"/>
        <v>0</v>
      </c>
      <c r="O10599" s="75">
        <f t="shared" si="10321"/>
        <v>0</v>
      </c>
      <c r="P10599" s="75">
        <f t="shared" si="10321"/>
        <v>0</v>
      </c>
      <c r="Q10599" s="75">
        <f t="shared" ref="Q10599:R10599" si="10322">SUM(Q1158)</f>
        <v>52647</v>
      </c>
      <c r="R10599" s="75">
        <f t="shared" si="10322"/>
        <v>39440</v>
      </c>
      <c r="S10599" s="75">
        <f t="shared" ref="S10599" si="10323">SUM(S1158)</f>
        <v>29340</v>
      </c>
      <c r="T10599" s="75">
        <f t="shared" ref="T10599:X10599" si="10324">SUM(T1158)</f>
        <v>10100</v>
      </c>
      <c r="U10599" s="75">
        <f t="shared" si="10324"/>
        <v>10100</v>
      </c>
      <c r="V10599" s="75">
        <f t="shared" si="10324"/>
        <v>0</v>
      </c>
      <c r="W10599" s="75">
        <f t="shared" si="10324"/>
        <v>0</v>
      </c>
      <c r="X10599" s="75">
        <f t="shared" si="10324"/>
        <v>39440</v>
      </c>
      <c r="Y10599" s="238">
        <f t="shared" si="10244"/>
        <v>100</v>
      </c>
    </row>
    <row r="10600" spans="1:25" s="76" customFormat="1">
      <c r="A10600" s="250" t="s">
        <v>2720</v>
      </c>
      <c r="B10600" s="250"/>
      <c r="C10600" s="250"/>
      <c r="D10600" s="250"/>
      <c r="E10600" s="250"/>
      <c r="F10600" s="250"/>
      <c r="G10600" s="250"/>
      <c r="H10600" s="250"/>
      <c r="I10600" s="75">
        <f t="shared" ref="I10600:P10600" si="10325">SUM(I1235)</f>
        <v>0</v>
      </c>
      <c r="J10600" s="75">
        <f t="shared" si="10325"/>
        <v>0</v>
      </c>
      <c r="K10600" s="75">
        <f t="shared" si="10325"/>
        <v>0</v>
      </c>
      <c r="L10600" s="75">
        <f t="shared" si="10325"/>
        <v>0</v>
      </c>
      <c r="M10600" s="75">
        <f t="shared" si="10325"/>
        <v>0</v>
      </c>
      <c r="N10600" s="75">
        <f t="shared" si="10325"/>
        <v>0</v>
      </c>
      <c r="O10600" s="75">
        <f t="shared" si="10325"/>
        <v>0</v>
      </c>
      <c r="P10600" s="75">
        <f t="shared" si="10325"/>
        <v>0</v>
      </c>
      <c r="Q10600" s="75">
        <f t="shared" ref="Q10600:R10600" si="10326">SUM(Q1235)</f>
        <v>0</v>
      </c>
      <c r="R10600" s="75">
        <f t="shared" si="10326"/>
        <v>0</v>
      </c>
      <c r="S10600" s="75">
        <f t="shared" ref="S10600" si="10327">SUM(S1235)</f>
        <v>0</v>
      </c>
      <c r="T10600" s="75">
        <f t="shared" ref="T10600:X10600" si="10328">SUM(T1235)</f>
        <v>0</v>
      </c>
      <c r="U10600" s="75">
        <f t="shared" si="10328"/>
        <v>0</v>
      </c>
      <c r="V10600" s="75">
        <f t="shared" si="10328"/>
        <v>0</v>
      </c>
      <c r="W10600" s="75">
        <f t="shared" si="10328"/>
        <v>0</v>
      </c>
      <c r="X10600" s="75">
        <f t="shared" si="10328"/>
        <v>0</v>
      </c>
      <c r="Y10600" s="238">
        <f t="shared" si="10244"/>
        <v>0</v>
      </c>
    </row>
    <row r="10601" spans="1:25" s="76" customFormat="1">
      <c r="A10601" s="250" t="s">
        <v>2692</v>
      </c>
      <c r="B10601" s="250"/>
      <c r="C10601" s="250"/>
      <c r="D10601" s="250"/>
      <c r="E10601" s="250"/>
      <c r="F10601" s="250"/>
      <c r="G10601" s="250"/>
      <c r="H10601" s="250"/>
      <c r="I10601" s="75">
        <f t="shared" ref="I10601:P10601" si="10329">SUM(I1287)</f>
        <v>0</v>
      </c>
      <c r="J10601" s="75">
        <f t="shared" si="10329"/>
        <v>0</v>
      </c>
      <c r="K10601" s="75">
        <f t="shared" si="10329"/>
        <v>0</v>
      </c>
      <c r="L10601" s="75">
        <f t="shared" si="10329"/>
        <v>0</v>
      </c>
      <c r="M10601" s="75">
        <f t="shared" si="10329"/>
        <v>0</v>
      </c>
      <c r="N10601" s="75">
        <f t="shared" si="10329"/>
        <v>0</v>
      </c>
      <c r="O10601" s="75">
        <f t="shared" si="10329"/>
        <v>0</v>
      </c>
      <c r="P10601" s="75">
        <f t="shared" si="10329"/>
        <v>0</v>
      </c>
      <c r="Q10601" s="75">
        <f t="shared" ref="Q10601:R10601" si="10330">SUM(Q1287)</f>
        <v>0</v>
      </c>
      <c r="R10601" s="75">
        <f t="shared" si="10330"/>
        <v>0</v>
      </c>
      <c r="S10601" s="75">
        <f t="shared" ref="S10601" si="10331">SUM(S1287)</f>
        <v>0</v>
      </c>
      <c r="T10601" s="75">
        <f t="shared" ref="T10601:X10601" si="10332">SUM(T1287)</f>
        <v>0</v>
      </c>
      <c r="U10601" s="75">
        <f t="shared" si="10332"/>
        <v>0</v>
      </c>
      <c r="V10601" s="75">
        <f t="shared" si="10332"/>
        <v>0</v>
      </c>
      <c r="W10601" s="75">
        <f t="shared" si="10332"/>
        <v>0</v>
      </c>
      <c r="X10601" s="75">
        <f t="shared" si="10332"/>
        <v>0</v>
      </c>
      <c r="Y10601" s="238">
        <f t="shared" si="10244"/>
        <v>0</v>
      </c>
    </row>
    <row r="10602" spans="1:25" s="76" customFormat="1">
      <c r="A10602" s="250" t="s">
        <v>2721</v>
      </c>
      <c r="B10602" s="250"/>
      <c r="C10602" s="250"/>
      <c r="D10602" s="250"/>
      <c r="E10602" s="250"/>
      <c r="F10602" s="250"/>
      <c r="G10602" s="250"/>
      <c r="H10602" s="250"/>
      <c r="I10602" s="75">
        <f t="shared" ref="I10602:P10602" si="10333">SUM(I1343)</f>
        <v>3009100</v>
      </c>
      <c r="J10602" s="75">
        <f t="shared" si="10333"/>
        <v>3009100</v>
      </c>
      <c r="K10602" s="75">
        <f t="shared" si="10333"/>
        <v>0</v>
      </c>
      <c r="L10602" s="75">
        <f t="shared" si="10333"/>
        <v>0</v>
      </c>
      <c r="M10602" s="75">
        <f t="shared" si="10333"/>
        <v>0</v>
      </c>
      <c r="N10602" s="75">
        <f t="shared" si="10333"/>
        <v>0</v>
      </c>
      <c r="O10602" s="75">
        <f t="shared" si="10333"/>
        <v>0</v>
      </c>
      <c r="P10602" s="75">
        <f t="shared" si="10333"/>
        <v>0</v>
      </c>
      <c r="Q10602" s="75">
        <f t="shared" ref="Q10602:R10602" si="10334">SUM(Q1343)</f>
        <v>3688434</v>
      </c>
      <c r="R10602" s="75">
        <f t="shared" si="10334"/>
        <v>3686600</v>
      </c>
      <c r="S10602" s="75">
        <f t="shared" ref="S10602" si="10335">SUM(S1343)</f>
        <v>3686575</v>
      </c>
      <c r="T10602" s="75">
        <f t="shared" ref="T10602:X10602" si="10336">SUM(T1343)</f>
        <v>25</v>
      </c>
      <c r="U10602" s="75">
        <f t="shared" si="10336"/>
        <v>25</v>
      </c>
      <c r="V10602" s="75">
        <f t="shared" si="10336"/>
        <v>0</v>
      </c>
      <c r="W10602" s="75">
        <f t="shared" si="10336"/>
        <v>0</v>
      </c>
      <c r="X10602" s="75">
        <f t="shared" si="10336"/>
        <v>3686600</v>
      </c>
      <c r="Y10602" s="238">
        <f t="shared" si="10244"/>
        <v>100</v>
      </c>
    </row>
    <row r="10603" spans="1:25" s="76" customFormat="1">
      <c r="A10603" s="250" t="s">
        <v>2722</v>
      </c>
      <c r="B10603" s="250"/>
      <c r="C10603" s="250"/>
      <c r="D10603" s="250"/>
      <c r="E10603" s="250"/>
      <c r="F10603" s="250"/>
      <c r="G10603" s="250"/>
      <c r="H10603" s="250"/>
      <c r="I10603" s="75">
        <f t="shared" ref="I10603:P10603" si="10337">SUM(I1415)</f>
        <v>100</v>
      </c>
      <c r="J10603" s="75">
        <f t="shared" si="10337"/>
        <v>100</v>
      </c>
      <c r="K10603" s="75">
        <f t="shared" si="10337"/>
        <v>0</v>
      </c>
      <c r="L10603" s="75">
        <f t="shared" si="10337"/>
        <v>0</v>
      </c>
      <c r="M10603" s="75">
        <f t="shared" si="10337"/>
        <v>0</v>
      </c>
      <c r="N10603" s="75">
        <f t="shared" si="10337"/>
        <v>0</v>
      </c>
      <c r="O10603" s="75">
        <f t="shared" si="10337"/>
        <v>0</v>
      </c>
      <c r="P10603" s="75">
        <f t="shared" si="10337"/>
        <v>0</v>
      </c>
      <c r="Q10603" s="75">
        <f t="shared" ref="Q10603:R10603" si="10338">SUM(Q1415)</f>
        <v>100</v>
      </c>
      <c r="R10603" s="75">
        <f t="shared" si="10338"/>
        <v>100</v>
      </c>
      <c r="S10603" s="75">
        <f t="shared" ref="S10603" si="10339">SUM(S1415)</f>
        <v>0</v>
      </c>
      <c r="T10603" s="75">
        <f t="shared" ref="T10603:X10603" si="10340">SUM(T1415)</f>
        <v>0</v>
      </c>
      <c r="U10603" s="75">
        <f t="shared" si="10340"/>
        <v>0</v>
      </c>
      <c r="V10603" s="75">
        <f t="shared" si="10340"/>
        <v>0</v>
      </c>
      <c r="W10603" s="75">
        <f t="shared" si="10340"/>
        <v>0</v>
      </c>
      <c r="X10603" s="75">
        <f t="shared" si="10340"/>
        <v>0</v>
      </c>
      <c r="Y10603" s="238">
        <f t="shared" si="10244"/>
        <v>0</v>
      </c>
    </row>
    <row r="10604" spans="1:25" s="76" customFormat="1">
      <c r="A10604" s="250" t="s">
        <v>2788</v>
      </c>
      <c r="B10604" s="250"/>
      <c r="C10604" s="250"/>
      <c r="D10604" s="250"/>
      <c r="E10604" s="250"/>
      <c r="F10604" s="250"/>
      <c r="G10604" s="250"/>
      <c r="H10604" s="250"/>
      <c r="I10604" s="75">
        <f t="shared" ref="I10604:P10604" si="10341">SUM(I1507)</f>
        <v>100</v>
      </c>
      <c r="J10604" s="75">
        <f t="shared" si="10341"/>
        <v>100</v>
      </c>
      <c r="K10604" s="75">
        <f t="shared" si="10341"/>
        <v>0</v>
      </c>
      <c r="L10604" s="75">
        <f t="shared" si="10341"/>
        <v>0</v>
      </c>
      <c r="M10604" s="75">
        <f t="shared" si="10341"/>
        <v>0</v>
      </c>
      <c r="N10604" s="75">
        <f t="shared" si="10341"/>
        <v>0</v>
      </c>
      <c r="O10604" s="75">
        <f t="shared" si="10341"/>
        <v>0</v>
      </c>
      <c r="P10604" s="75">
        <f t="shared" si="10341"/>
        <v>0</v>
      </c>
      <c r="Q10604" s="75">
        <f t="shared" ref="Q10604:R10604" si="10342">SUM(Q1507)</f>
        <v>14129</v>
      </c>
      <c r="R10604" s="75">
        <f t="shared" si="10342"/>
        <v>7540</v>
      </c>
      <c r="S10604" s="75">
        <f t="shared" ref="S10604" si="10343">SUM(S1507)</f>
        <v>7440</v>
      </c>
      <c r="T10604" s="75">
        <f t="shared" ref="T10604:X10604" si="10344">SUM(T1507)</f>
        <v>0</v>
      </c>
      <c r="U10604" s="75">
        <f t="shared" si="10344"/>
        <v>0</v>
      </c>
      <c r="V10604" s="75">
        <f t="shared" si="10344"/>
        <v>0</v>
      </c>
      <c r="W10604" s="75">
        <f t="shared" si="10344"/>
        <v>0</v>
      </c>
      <c r="X10604" s="75">
        <f t="shared" si="10344"/>
        <v>7440</v>
      </c>
      <c r="Y10604" s="238">
        <f t="shared" si="10244"/>
        <v>98.673740053050395</v>
      </c>
    </row>
    <row r="10605" spans="1:25" s="76" customFormat="1">
      <c r="A10605" s="250" t="s">
        <v>2723</v>
      </c>
      <c r="B10605" s="250"/>
      <c r="C10605" s="250"/>
      <c r="D10605" s="250"/>
      <c r="E10605" s="250"/>
      <c r="F10605" s="250"/>
      <c r="G10605" s="250"/>
      <c r="H10605" s="250"/>
      <c r="I10605" s="75">
        <f t="shared" ref="I10605:P10605" si="10345">SUM(I1584)</f>
        <v>10300</v>
      </c>
      <c r="J10605" s="75">
        <f t="shared" si="10345"/>
        <v>10300</v>
      </c>
      <c r="K10605" s="75">
        <f t="shared" si="10345"/>
        <v>0</v>
      </c>
      <c r="L10605" s="75">
        <f t="shared" si="10345"/>
        <v>0</v>
      </c>
      <c r="M10605" s="75">
        <f t="shared" si="10345"/>
        <v>0</v>
      </c>
      <c r="N10605" s="75">
        <f t="shared" si="10345"/>
        <v>0</v>
      </c>
      <c r="O10605" s="75">
        <f t="shared" si="10345"/>
        <v>0</v>
      </c>
      <c r="P10605" s="75">
        <f t="shared" si="10345"/>
        <v>0</v>
      </c>
      <c r="Q10605" s="75">
        <f t="shared" ref="Q10605:R10605" si="10346">SUM(Q1584)</f>
        <v>115471</v>
      </c>
      <c r="R10605" s="75">
        <f t="shared" si="10346"/>
        <v>84595</v>
      </c>
      <c r="S10605" s="75">
        <f t="shared" ref="S10605" si="10347">SUM(S1584)</f>
        <v>74470</v>
      </c>
      <c r="T10605" s="75">
        <f t="shared" ref="T10605:X10605" si="10348">SUM(T1584)</f>
        <v>4725</v>
      </c>
      <c r="U10605" s="75">
        <f t="shared" si="10348"/>
        <v>4225</v>
      </c>
      <c r="V10605" s="75">
        <f t="shared" si="10348"/>
        <v>100</v>
      </c>
      <c r="W10605" s="75">
        <f t="shared" si="10348"/>
        <v>400</v>
      </c>
      <c r="X10605" s="75">
        <f t="shared" si="10348"/>
        <v>79195</v>
      </c>
      <c r="Y10605" s="238">
        <f t="shared" si="10244"/>
        <v>93.616644009693246</v>
      </c>
    </row>
    <row r="10606" spans="1:25" s="76" customFormat="1">
      <c r="A10606" s="250" t="s">
        <v>2724</v>
      </c>
      <c r="B10606" s="250"/>
      <c r="C10606" s="250"/>
      <c r="D10606" s="250"/>
      <c r="E10606" s="250"/>
      <c r="F10606" s="250"/>
      <c r="G10606" s="250"/>
      <c r="H10606" s="250"/>
      <c r="I10606" s="75">
        <f t="shared" ref="I10606:P10606" si="10349">SUM(I4500)</f>
        <v>96700</v>
      </c>
      <c r="J10606" s="75">
        <f t="shared" si="10349"/>
        <v>96700</v>
      </c>
      <c r="K10606" s="75">
        <f t="shared" si="10349"/>
        <v>0</v>
      </c>
      <c r="L10606" s="75">
        <f t="shared" si="10349"/>
        <v>0</v>
      </c>
      <c r="M10606" s="75">
        <f t="shared" si="10349"/>
        <v>0</v>
      </c>
      <c r="N10606" s="75">
        <f t="shared" si="10349"/>
        <v>0</v>
      </c>
      <c r="O10606" s="75">
        <f t="shared" si="10349"/>
        <v>0</v>
      </c>
      <c r="P10606" s="75">
        <f t="shared" si="10349"/>
        <v>0</v>
      </c>
      <c r="Q10606" s="75">
        <f t="shared" ref="Q10606:R10606" si="10350">SUM(Q4500)</f>
        <v>2285333</v>
      </c>
      <c r="R10606" s="75">
        <f t="shared" si="10350"/>
        <v>540040</v>
      </c>
      <c r="S10606" s="75">
        <f t="shared" ref="S10606" si="10351">SUM(S4500)</f>
        <v>446340</v>
      </c>
      <c r="T10606" s="75">
        <f t="shared" ref="T10606:X10606" si="10352">SUM(T4500)</f>
        <v>91700</v>
      </c>
      <c r="U10606" s="75">
        <f t="shared" si="10352"/>
        <v>34460</v>
      </c>
      <c r="V10606" s="75">
        <f t="shared" si="10352"/>
        <v>57040</v>
      </c>
      <c r="W10606" s="75">
        <f t="shared" si="10352"/>
        <v>200</v>
      </c>
      <c r="X10606" s="75">
        <f t="shared" si="10352"/>
        <v>538040</v>
      </c>
      <c r="Y10606" s="238">
        <f t="shared" si="10244"/>
        <v>99.629657062439819</v>
      </c>
    </row>
    <row r="10607" spans="1:25" s="76" customFormat="1">
      <c r="A10607" s="250" t="s">
        <v>2725</v>
      </c>
      <c r="B10607" s="250"/>
      <c r="C10607" s="250"/>
      <c r="D10607" s="250"/>
      <c r="E10607" s="250"/>
      <c r="F10607" s="250"/>
      <c r="G10607" s="250"/>
      <c r="H10607" s="250"/>
      <c r="I10607" s="75"/>
      <c r="J10607" s="75"/>
      <c r="K10607" s="75"/>
      <c r="L10607" s="75"/>
      <c r="M10607" s="75"/>
      <c r="N10607" s="75"/>
      <c r="O10607" s="75"/>
      <c r="P10607" s="75"/>
      <c r="Q10607" s="75">
        <v>0</v>
      </c>
      <c r="R10607" s="75"/>
      <c r="S10607" s="75"/>
      <c r="T10607" s="75"/>
      <c r="U10607" s="75"/>
      <c r="V10607" s="75"/>
      <c r="W10607" s="75"/>
      <c r="X10607" s="75"/>
      <c r="Y10607" s="238">
        <f t="shared" si="10244"/>
        <v>0</v>
      </c>
    </row>
    <row r="10608" spans="1:25" s="76" customFormat="1">
      <c r="A10608" s="250" t="s">
        <v>2694</v>
      </c>
      <c r="B10608" s="250"/>
      <c r="C10608" s="250"/>
      <c r="D10608" s="250"/>
      <c r="E10608" s="250"/>
      <c r="F10608" s="250"/>
      <c r="G10608" s="250"/>
      <c r="H10608" s="250"/>
      <c r="I10608" s="75"/>
      <c r="J10608" s="75"/>
      <c r="K10608" s="75"/>
      <c r="L10608" s="75"/>
      <c r="M10608" s="75"/>
      <c r="N10608" s="75"/>
      <c r="O10608" s="75"/>
      <c r="P10608" s="75"/>
      <c r="Q10608" s="75">
        <v>0</v>
      </c>
      <c r="R10608" s="75"/>
      <c r="S10608" s="75"/>
      <c r="T10608" s="75"/>
      <c r="U10608" s="75"/>
      <c r="V10608" s="75"/>
      <c r="W10608" s="75"/>
      <c r="X10608" s="75"/>
      <c r="Y10608" s="238">
        <f t="shared" si="10244"/>
        <v>0</v>
      </c>
    </row>
    <row r="10609" spans="1:25" s="76" customFormat="1">
      <c r="A10609" s="250" t="s">
        <v>2726</v>
      </c>
      <c r="B10609" s="250"/>
      <c r="C10609" s="250"/>
      <c r="D10609" s="250"/>
      <c r="E10609" s="250"/>
      <c r="F10609" s="250"/>
      <c r="G10609" s="250"/>
      <c r="H10609" s="250"/>
      <c r="I10609" s="75">
        <f t="shared" ref="I10609:P10609" si="10353">SUM(I6054)</f>
        <v>100</v>
      </c>
      <c r="J10609" s="75">
        <f t="shared" si="10353"/>
        <v>100</v>
      </c>
      <c r="K10609" s="75">
        <f t="shared" si="10353"/>
        <v>0</v>
      </c>
      <c r="L10609" s="75">
        <f t="shared" si="10353"/>
        <v>0</v>
      </c>
      <c r="M10609" s="75">
        <f t="shared" si="10353"/>
        <v>0</v>
      </c>
      <c r="N10609" s="75">
        <f t="shared" si="10353"/>
        <v>0</v>
      </c>
      <c r="O10609" s="75">
        <f t="shared" si="10353"/>
        <v>0</v>
      </c>
      <c r="P10609" s="75">
        <f t="shared" si="10353"/>
        <v>0</v>
      </c>
      <c r="Q10609" s="75">
        <f t="shared" ref="Q10609:R10609" si="10354">SUM(Q6054)</f>
        <v>23320</v>
      </c>
      <c r="R10609" s="75">
        <f t="shared" si="10354"/>
        <v>23320</v>
      </c>
      <c r="S10609" s="75">
        <f t="shared" ref="S10609" si="10355">SUM(S6054)</f>
        <v>23220</v>
      </c>
      <c r="T10609" s="75">
        <f t="shared" ref="T10609:X10609" si="10356">SUM(T6054)</f>
        <v>0</v>
      </c>
      <c r="U10609" s="75">
        <f t="shared" si="10356"/>
        <v>0</v>
      </c>
      <c r="V10609" s="75">
        <f t="shared" si="10356"/>
        <v>0</v>
      </c>
      <c r="W10609" s="75">
        <f t="shared" si="10356"/>
        <v>0</v>
      </c>
      <c r="X10609" s="75">
        <f t="shared" si="10356"/>
        <v>23220</v>
      </c>
      <c r="Y10609" s="238">
        <f t="shared" si="10244"/>
        <v>99.57118353344768</v>
      </c>
    </row>
    <row r="10610" spans="1:25" s="76" customFormat="1">
      <c r="A10610" s="250" t="s">
        <v>2727</v>
      </c>
      <c r="B10610" s="250"/>
      <c r="C10610" s="250"/>
      <c r="D10610" s="250"/>
      <c r="E10610" s="250"/>
      <c r="F10610" s="250"/>
      <c r="G10610" s="250"/>
      <c r="H10610" s="250"/>
      <c r="I10610" s="75">
        <f t="shared" ref="I10610:P10610" si="10357">SUM(I6109)</f>
        <v>1250</v>
      </c>
      <c r="J10610" s="75">
        <f t="shared" si="10357"/>
        <v>1250</v>
      </c>
      <c r="K10610" s="75">
        <f t="shared" si="10357"/>
        <v>0</v>
      </c>
      <c r="L10610" s="75">
        <f t="shared" si="10357"/>
        <v>0</v>
      </c>
      <c r="M10610" s="75">
        <f t="shared" si="10357"/>
        <v>0</v>
      </c>
      <c r="N10610" s="75">
        <f t="shared" si="10357"/>
        <v>0</v>
      </c>
      <c r="O10610" s="75">
        <f t="shared" si="10357"/>
        <v>0</v>
      </c>
      <c r="P10610" s="75">
        <f t="shared" si="10357"/>
        <v>0</v>
      </c>
      <c r="Q10610" s="75">
        <f t="shared" ref="Q10610:R10610" si="10358">SUM(Q6109)</f>
        <v>281035</v>
      </c>
      <c r="R10610" s="75">
        <f t="shared" si="10358"/>
        <v>148865</v>
      </c>
      <c r="S10610" s="75">
        <f t="shared" ref="S10610" si="10359">SUM(S6109)</f>
        <v>147615</v>
      </c>
      <c r="T10610" s="75">
        <f t="shared" ref="T10610:X10610" si="10360">SUM(T6109)</f>
        <v>350</v>
      </c>
      <c r="U10610" s="75">
        <f t="shared" si="10360"/>
        <v>250</v>
      </c>
      <c r="V10610" s="75">
        <f t="shared" si="10360"/>
        <v>0</v>
      </c>
      <c r="W10610" s="75">
        <f t="shared" si="10360"/>
        <v>100</v>
      </c>
      <c r="X10610" s="75">
        <f t="shared" si="10360"/>
        <v>147965</v>
      </c>
      <c r="Y10610" s="238">
        <f t="shared" si="10244"/>
        <v>99.395425385416317</v>
      </c>
    </row>
    <row r="10611" spans="1:25" s="76" customFormat="1">
      <c r="A10611" s="250" t="s">
        <v>2728</v>
      </c>
      <c r="B10611" s="250"/>
      <c r="C10611" s="250"/>
      <c r="D10611" s="250"/>
      <c r="E10611" s="250"/>
      <c r="F10611" s="250"/>
      <c r="G10611" s="250"/>
      <c r="H10611" s="250"/>
      <c r="I10611" s="75">
        <f t="shared" ref="I10611:P10611" si="10361">SUM(I6728)</f>
        <v>20100</v>
      </c>
      <c r="J10611" s="75">
        <f t="shared" si="10361"/>
        <v>20100</v>
      </c>
      <c r="K10611" s="75">
        <f t="shared" si="10361"/>
        <v>0</v>
      </c>
      <c r="L10611" s="75">
        <f t="shared" si="10361"/>
        <v>0</v>
      </c>
      <c r="M10611" s="75">
        <f t="shared" si="10361"/>
        <v>0</v>
      </c>
      <c r="N10611" s="75">
        <f t="shared" si="10361"/>
        <v>0</v>
      </c>
      <c r="O10611" s="75">
        <f t="shared" si="10361"/>
        <v>0</v>
      </c>
      <c r="P10611" s="75">
        <f t="shared" si="10361"/>
        <v>0</v>
      </c>
      <c r="Q10611" s="75">
        <f t="shared" ref="Q10611:R10611" si="10362">SUM(Q6728)</f>
        <v>21459</v>
      </c>
      <c r="R10611" s="75">
        <f t="shared" si="10362"/>
        <v>21225</v>
      </c>
      <c r="S10611" s="75">
        <f t="shared" ref="S10611" si="10363">SUM(S6728)</f>
        <v>16119</v>
      </c>
      <c r="T10611" s="75">
        <f t="shared" ref="T10611:X10611" si="10364">SUM(T6728)</f>
        <v>5006</v>
      </c>
      <c r="U10611" s="75">
        <f t="shared" si="10364"/>
        <v>1668</v>
      </c>
      <c r="V10611" s="75">
        <f t="shared" si="10364"/>
        <v>1668</v>
      </c>
      <c r="W10611" s="75">
        <f t="shared" si="10364"/>
        <v>1670</v>
      </c>
      <c r="X10611" s="75">
        <f t="shared" si="10364"/>
        <v>21125</v>
      </c>
      <c r="Y10611" s="238">
        <f t="shared" si="10244"/>
        <v>99.528857479387511</v>
      </c>
    </row>
    <row r="10612" spans="1:25" s="76" customFormat="1">
      <c r="A10612" s="250" t="s">
        <v>2729</v>
      </c>
      <c r="B10612" s="250"/>
      <c r="C10612" s="250"/>
      <c r="D10612" s="250"/>
      <c r="E10612" s="250"/>
      <c r="F10612" s="250"/>
      <c r="G10612" s="250"/>
      <c r="H10612" s="250"/>
      <c r="I10612" s="75">
        <f t="shared" ref="I10612:P10612" si="10365">SUM(I6783)</f>
        <v>111200</v>
      </c>
      <c r="J10612" s="75">
        <f t="shared" si="10365"/>
        <v>111200</v>
      </c>
      <c r="K10612" s="75">
        <f t="shared" si="10365"/>
        <v>0</v>
      </c>
      <c r="L10612" s="75">
        <f t="shared" si="10365"/>
        <v>0</v>
      </c>
      <c r="M10612" s="75">
        <f t="shared" si="10365"/>
        <v>0</v>
      </c>
      <c r="N10612" s="75">
        <f t="shared" si="10365"/>
        <v>0</v>
      </c>
      <c r="O10612" s="75">
        <f t="shared" si="10365"/>
        <v>0</v>
      </c>
      <c r="P10612" s="75">
        <f t="shared" si="10365"/>
        <v>0</v>
      </c>
      <c r="Q10612" s="75">
        <f t="shared" ref="Q10612:R10612" si="10366">SUM(Q6783)</f>
        <v>108652</v>
      </c>
      <c r="R10612" s="75">
        <f t="shared" si="10366"/>
        <v>68615</v>
      </c>
      <c r="S10612" s="75">
        <f t="shared" ref="S10612" si="10367">SUM(S6783)</f>
        <v>56415</v>
      </c>
      <c r="T10612" s="75">
        <f t="shared" ref="T10612:X10612" si="10368">SUM(T6783)</f>
        <v>11800</v>
      </c>
      <c r="U10612" s="75">
        <f t="shared" si="10368"/>
        <v>1700</v>
      </c>
      <c r="V10612" s="75">
        <f t="shared" si="10368"/>
        <v>0</v>
      </c>
      <c r="W10612" s="75">
        <f t="shared" si="10368"/>
        <v>10100</v>
      </c>
      <c r="X10612" s="75">
        <f t="shared" si="10368"/>
        <v>68215</v>
      </c>
      <c r="Y10612" s="238">
        <f t="shared" si="10244"/>
        <v>99.417037091015075</v>
      </c>
    </row>
    <row r="10613" spans="1:25" s="76" customFormat="1">
      <c r="A10613" s="250" t="s">
        <v>2730</v>
      </c>
      <c r="B10613" s="250"/>
      <c r="C10613" s="250"/>
      <c r="D10613" s="250"/>
      <c r="E10613" s="250"/>
      <c r="F10613" s="250"/>
      <c r="G10613" s="250"/>
      <c r="H10613" s="250"/>
      <c r="I10613" s="75">
        <f t="shared" ref="I10613:P10613" si="10369">SUM(I7110)</f>
        <v>100</v>
      </c>
      <c r="J10613" s="75">
        <f t="shared" si="10369"/>
        <v>100</v>
      </c>
      <c r="K10613" s="75">
        <f t="shared" si="10369"/>
        <v>0</v>
      </c>
      <c r="L10613" s="75">
        <f t="shared" si="10369"/>
        <v>0</v>
      </c>
      <c r="M10613" s="75">
        <f t="shared" si="10369"/>
        <v>0</v>
      </c>
      <c r="N10613" s="75">
        <f t="shared" si="10369"/>
        <v>0</v>
      </c>
      <c r="O10613" s="75">
        <f t="shared" si="10369"/>
        <v>0</v>
      </c>
      <c r="P10613" s="75">
        <f t="shared" si="10369"/>
        <v>0</v>
      </c>
      <c r="Q10613" s="75">
        <f t="shared" ref="Q10613:R10613" si="10370">SUM(Q7110)</f>
        <v>6750</v>
      </c>
      <c r="R10613" s="75">
        <f t="shared" si="10370"/>
        <v>6750</v>
      </c>
      <c r="S10613" s="75">
        <f t="shared" ref="S10613" si="10371">SUM(S7110)</f>
        <v>6650</v>
      </c>
      <c r="T10613" s="75">
        <f t="shared" ref="T10613:X10613" si="10372">SUM(T7110)</f>
        <v>0</v>
      </c>
      <c r="U10613" s="75">
        <f t="shared" si="10372"/>
        <v>0</v>
      </c>
      <c r="V10613" s="75">
        <f t="shared" si="10372"/>
        <v>0</v>
      </c>
      <c r="W10613" s="75">
        <f t="shared" si="10372"/>
        <v>0</v>
      </c>
      <c r="X10613" s="75">
        <f t="shared" si="10372"/>
        <v>6650</v>
      </c>
      <c r="Y10613" s="238">
        <f t="shared" si="10244"/>
        <v>98.518518518518519</v>
      </c>
    </row>
    <row r="10614" spans="1:25" s="76" customFormat="1">
      <c r="A10614" s="250" t="s">
        <v>2731</v>
      </c>
      <c r="B10614" s="250"/>
      <c r="C10614" s="250"/>
      <c r="D10614" s="250"/>
      <c r="E10614" s="250"/>
      <c r="F10614" s="250"/>
      <c r="G10614" s="250"/>
      <c r="H10614" s="250"/>
      <c r="I10614" s="75">
        <f t="shared" ref="I10614:P10614" si="10373">SUM(I7177)</f>
        <v>400</v>
      </c>
      <c r="J10614" s="75">
        <f t="shared" si="10373"/>
        <v>100</v>
      </c>
      <c r="K10614" s="75">
        <f t="shared" si="10373"/>
        <v>100</v>
      </c>
      <c r="L10614" s="75">
        <f t="shared" si="10373"/>
        <v>0</v>
      </c>
      <c r="M10614" s="75">
        <f t="shared" si="10373"/>
        <v>0</v>
      </c>
      <c r="N10614" s="75">
        <f t="shared" si="10373"/>
        <v>100</v>
      </c>
      <c r="O10614" s="75">
        <f t="shared" si="10373"/>
        <v>200</v>
      </c>
      <c r="P10614" s="75">
        <f t="shared" si="10373"/>
        <v>0</v>
      </c>
      <c r="Q10614" s="75">
        <f t="shared" ref="Q10614:R10614" si="10374">SUM(Q7177)</f>
        <v>5744272</v>
      </c>
      <c r="R10614" s="75">
        <f t="shared" si="10374"/>
        <v>27865</v>
      </c>
      <c r="S10614" s="75">
        <f t="shared" ref="S10614" si="10375">SUM(S7177)</f>
        <v>27765</v>
      </c>
      <c r="T10614" s="75">
        <f t="shared" ref="T10614:X10614" si="10376">SUM(T7177)</f>
        <v>100</v>
      </c>
      <c r="U10614" s="75">
        <f t="shared" si="10376"/>
        <v>100</v>
      </c>
      <c r="V10614" s="75">
        <f t="shared" si="10376"/>
        <v>0</v>
      </c>
      <c r="W10614" s="75">
        <f t="shared" si="10376"/>
        <v>0</v>
      </c>
      <c r="X10614" s="75">
        <f t="shared" si="10376"/>
        <v>27865</v>
      </c>
      <c r="Y10614" s="238">
        <f t="shared" si="10244"/>
        <v>100</v>
      </c>
    </row>
    <row r="10615" spans="1:25" s="76" customFormat="1">
      <c r="A10615" s="250" t="s">
        <v>2732</v>
      </c>
      <c r="B10615" s="250"/>
      <c r="C10615" s="250"/>
      <c r="D10615" s="250"/>
      <c r="E10615" s="250"/>
      <c r="F10615" s="250"/>
      <c r="G10615" s="250"/>
      <c r="H10615" s="250"/>
      <c r="I10615" s="75">
        <f t="shared" ref="I10615:P10615" si="10377">SUM(I7275)</f>
        <v>20100</v>
      </c>
      <c r="J10615" s="75">
        <f t="shared" si="10377"/>
        <v>20100</v>
      </c>
      <c r="K10615" s="75">
        <f t="shared" si="10377"/>
        <v>0</v>
      </c>
      <c r="L10615" s="75">
        <f t="shared" si="10377"/>
        <v>0</v>
      </c>
      <c r="M10615" s="75">
        <f t="shared" si="10377"/>
        <v>0</v>
      </c>
      <c r="N10615" s="75">
        <f t="shared" si="10377"/>
        <v>0</v>
      </c>
      <c r="O10615" s="75">
        <f t="shared" si="10377"/>
        <v>0</v>
      </c>
      <c r="P10615" s="75">
        <f t="shared" si="10377"/>
        <v>0</v>
      </c>
      <c r="Q10615" s="75">
        <f t="shared" ref="Q10615:R10615" si="10378">SUM(Q7275)</f>
        <v>26418</v>
      </c>
      <c r="R10615" s="75">
        <f t="shared" si="10378"/>
        <v>19305</v>
      </c>
      <c r="S10615" s="75">
        <f t="shared" ref="S10615" si="10379">SUM(S7275)</f>
        <v>5205</v>
      </c>
      <c r="T10615" s="75">
        <f t="shared" ref="T10615:X10615" si="10380">SUM(T7275)</f>
        <v>14000</v>
      </c>
      <c r="U10615" s="75">
        <f t="shared" si="10380"/>
        <v>14000</v>
      </c>
      <c r="V10615" s="75">
        <f t="shared" si="10380"/>
        <v>0</v>
      </c>
      <c r="W10615" s="75">
        <f t="shared" si="10380"/>
        <v>0</v>
      </c>
      <c r="X10615" s="75">
        <f t="shared" si="10380"/>
        <v>19205</v>
      </c>
      <c r="Y10615" s="238">
        <f t="shared" si="10244"/>
        <v>99.48199948199948</v>
      </c>
    </row>
    <row r="10616" spans="1:25" s="76" customFormat="1">
      <c r="A10616" s="250" t="s">
        <v>2733</v>
      </c>
      <c r="B10616" s="250"/>
      <c r="C10616" s="250"/>
      <c r="D10616" s="250"/>
      <c r="E10616" s="250"/>
      <c r="F10616" s="250"/>
      <c r="G10616" s="250"/>
      <c r="H10616" s="250"/>
      <c r="I10616" s="75">
        <f t="shared" ref="I10616:P10616" si="10381">SUM(I7329)</f>
        <v>100</v>
      </c>
      <c r="J10616" s="75">
        <f t="shared" si="10381"/>
        <v>100</v>
      </c>
      <c r="K10616" s="75">
        <f t="shared" si="10381"/>
        <v>0</v>
      </c>
      <c r="L10616" s="75">
        <f t="shared" si="10381"/>
        <v>0</v>
      </c>
      <c r="M10616" s="75">
        <f t="shared" si="10381"/>
        <v>0</v>
      </c>
      <c r="N10616" s="75">
        <f t="shared" si="10381"/>
        <v>0</v>
      </c>
      <c r="O10616" s="75">
        <f t="shared" si="10381"/>
        <v>0</v>
      </c>
      <c r="P10616" s="75">
        <f t="shared" si="10381"/>
        <v>0</v>
      </c>
      <c r="Q10616" s="75">
        <f t="shared" ref="Q10616:R10616" si="10382">SUM(Q7329)</f>
        <v>100</v>
      </c>
      <c r="R10616" s="75">
        <f t="shared" si="10382"/>
        <v>100</v>
      </c>
      <c r="S10616" s="75">
        <f t="shared" ref="S10616" si="10383">SUM(S7329)</f>
        <v>0</v>
      </c>
      <c r="T10616" s="75">
        <f t="shared" ref="T10616:X10616" si="10384">SUM(T7329)</f>
        <v>0</v>
      </c>
      <c r="U10616" s="75">
        <f t="shared" si="10384"/>
        <v>0</v>
      </c>
      <c r="V10616" s="75">
        <f t="shared" si="10384"/>
        <v>0</v>
      </c>
      <c r="W10616" s="75">
        <f t="shared" si="10384"/>
        <v>0</v>
      </c>
      <c r="X10616" s="75">
        <f t="shared" si="10384"/>
        <v>0</v>
      </c>
      <c r="Y10616" s="238">
        <f t="shared" si="10244"/>
        <v>0</v>
      </c>
    </row>
    <row r="10617" spans="1:25" s="76" customFormat="1">
      <c r="A10617" s="250" t="s">
        <v>2734</v>
      </c>
      <c r="B10617" s="250"/>
      <c r="C10617" s="250"/>
      <c r="D10617" s="250"/>
      <c r="E10617" s="250"/>
      <c r="F10617" s="250"/>
      <c r="G10617" s="250"/>
      <c r="H10617" s="250"/>
      <c r="I10617" s="75">
        <f t="shared" ref="I10617:P10617" si="10385">SUM(I7397)</f>
        <v>4100</v>
      </c>
      <c r="J10617" s="75">
        <f t="shared" si="10385"/>
        <v>4100</v>
      </c>
      <c r="K10617" s="75">
        <f t="shared" si="10385"/>
        <v>0</v>
      </c>
      <c r="L10617" s="75">
        <f t="shared" si="10385"/>
        <v>0</v>
      </c>
      <c r="M10617" s="75">
        <f t="shared" si="10385"/>
        <v>0</v>
      </c>
      <c r="N10617" s="75">
        <f t="shared" si="10385"/>
        <v>0</v>
      </c>
      <c r="O10617" s="75">
        <f t="shared" si="10385"/>
        <v>0</v>
      </c>
      <c r="P10617" s="75">
        <f t="shared" si="10385"/>
        <v>0</v>
      </c>
      <c r="Q10617" s="75">
        <f t="shared" ref="Q10617:R10617" si="10386">SUM(Q7397)</f>
        <v>175471</v>
      </c>
      <c r="R10617" s="75">
        <f t="shared" si="10386"/>
        <v>92245</v>
      </c>
      <c r="S10617" s="75">
        <f t="shared" ref="S10617" si="10387">SUM(S7397)</f>
        <v>88145</v>
      </c>
      <c r="T10617" s="75">
        <f t="shared" ref="T10617:X10617" si="10388">SUM(T7397)</f>
        <v>0</v>
      </c>
      <c r="U10617" s="75">
        <f t="shared" si="10388"/>
        <v>0</v>
      </c>
      <c r="V10617" s="75">
        <f t="shared" si="10388"/>
        <v>0</v>
      </c>
      <c r="W10617" s="75">
        <f t="shared" si="10388"/>
        <v>0</v>
      </c>
      <c r="X10617" s="75">
        <f t="shared" si="10388"/>
        <v>88145</v>
      </c>
      <c r="Y10617" s="238">
        <f t="shared" si="10244"/>
        <v>95.555314651200604</v>
      </c>
    </row>
    <row r="10618" spans="1:25" s="76" customFormat="1">
      <c r="A10618" s="250" t="s">
        <v>2735</v>
      </c>
      <c r="B10618" s="250"/>
      <c r="C10618" s="250"/>
      <c r="D10618" s="250"/>
      <c r="E10618" s="250"/>
      <c r="F10618" s="250"/>
      <c r="G10618" s="250"/>
      <c r="H10618" s="250"/>
      <c r="I10618" s="75">
        <f t="shared" ref="I10618:P10618" si="10389">SUM(I7463)</f>
        <v>100</v>
      </c>
      <c r="J10618" s="75">
        <f t="shared" si="10389"/>
        <v>100</v>
      </c>
      <c r="K10618" s="75">
        <f t="shared" si="10389"/>
        <v>0</v>
      </c>
      <c r="L10618" s="75">
        <f t="shared" si="10389"/>
        <v>0</v>
      </c>
      <c r="M10618" s="75">
        <f t="shared" si="10389"/>
        <v>0</v>
      </c>
      <c r="N10618" s="75">
        <f t="shared" si="10389"/>
        <v>0</v>
      </c>
      <c r="O10618" s="75">
        <f t="shared" si="10389"/>
        <v>0</v>
      </c>
      <c r="P10618" s="75">
        <f t="shared" si="10389"/>
        <v>0</v>
      </c>
      <c r="Q10618" s="75">
        <f t="shared" ref="Q10618:R10618" si="10390">SUM(Q7463)</f>
        <v>9230</v>
      </c>
      <c r="R10618" s="75">
        <f t="shared" si="10390"/>
        <v>9230</v>
      </c>
      <c r="S10618" s="75">
        <f t="shared" ref="S10618" si="10391">SUM(S7463)</f>
        <v>9130</v>
      </c>
      <c r="T10618" s="75">
        <f t="shared" ref="T10618:X10618" si="10392">SUM(T7463)</f>
        <v>0</v>
      </c>
      <c r="U10618" s="75">
        <f t="shared" si="10392"/>
        <v>0</v>
      </c>
      <c r="V10618" s="75">
        <f t="shared" si="10392"/>
        <v>0</v>
      </c>
      <c r="W10618" s="75">
        <f t="shared" si="10392"/>
        <v>0</v>
      </c>
      <c r="X10618" s="75">
        <f t="shared" si="10392"/>
        <v>9130</v>
      </c>
      <c r="Y10618" s="238">
        <f t="shared" si="10244"/>
        <v>98.916576381365118</v>
      </c>
    </row>
    <row r="10619" spans="1:25" s="76" customFormat="1">
      <c r="A10619" s="250" t="s">
        <v>2736</v>
      </c>
      <c r="B10619" s="250"/>
      <c r="C10619" s="250"/>
      <c r="D10619" s="250"/>
      <c r="E10619" s="250"/>
      <c r="F10619" s="250"/>
      <c r="G10619" s="250"/>
      <c r="H10619" s="250"/>
      <c r="I10619" s="75">
        <f t="shared" ref="I10619:P10619" si="10393">SUM(I7512)</f>
        <v>100</v>
      </c>
      <c r="J10619" s="75">
        <f t="shared" si="10393"/>
        <v>100</v>
      </c>
      <c r="K10619" s="75">
        <f t="shared" si="10393"/>
        <v>0</v>
      </c>
      <c r="L10619" s="75">
        <f t="shared" si="10393"/>
        <v>0</v>
      </c>
      <c r="M10619" s="75">
        <f t="shared" si="10393"/>
        <v>0</v>
      </c>
      <c r="N10619" s="75">
        <f t="shared" si="10393"/>
        <v>0</v>
      </c>
      <c r="O10619" s="75">
        <f t="shared" si="10393"/>
        <v>0</v>
      </c>
      <c r="P10619" s="75">
        <f t="shared" si="10393"/>
        <v>0</v>
      </c>
      <c r="Q10619" s="75">
        <f t="shared" ref="Q10619:R10619" si="10394">SUM(Q7512)</f>
        <v>100</v>
      </c>
      <c r="R10619" s="75">
        <f t="shared" si="10394"/>
        <v>100</v>
      </c>
      <c r="S10619" s="75">
        <f t="shared" ref="S10619" si="10395">SUM(S7512)</f>
        <v>0</v>
      </c>
      <c r="T10619" s="75">
        <f t="shared" ref="T10619:X10619" si="10396">SUM(T7512)</f>
        <v>0</v>
      </c>
      <c r="U10619" s="75">
        <f t="shared" si="10396"/>
        <v>0</v>
      </c>
      <c r="V10619" s="75">
        <f t="shared" si="10396"/>
        <v>0</v>
      </c>
      <c r="W10619" s="75">
        <f t="shared" si="10396"/>
        <v>0</v>
      </c>
      <c r="X10619" s="75">
        <f t="shared" si="10396"/>
        <v>0</v>
      </c>
      <c r="Y10619" s="238">
        <f t="shared" si="10244"/>
        <v>0</v>
      </c>
    </row>
    <row r="10620" spans="1:25" s="76" customFormat="1">
      <c r="A10620" s="250" t="s">
        <v>2792</v>
      </c>
      <c r="B10620" s="250"/>
      <c r="C10620" s="250"/>
      <c r="D10620" s="250"/>
      <c r="E10620" s="250"/>
      <c r="F10620" s="250"/>
      <c r="G10620" s="250"/>
      <c r="H10620" s="250"/>
      <c r="I10620" s="75">
        <f t="shared" ref="I10620:P10620" si="10397">SUM(I7575)</f>
        <v>8100</v>
      </c>
      <c r="J10620" s="75">
        <f t="shared" si="10397"/>
        <v>8100</v>
      </c>
      <c r="K10620" s="75">
        <f t="shared" si="10397"/>
        <v>0</v>
      </c>
      <c r="L10620" s="75">
        <f t="shared" si="10397"/>
        <v>0</v>
      </c>
      <c r="M10620" s="75">
        <f t="shared" si="10397"/>
        <v>0</v>
      </c>
      <c r="N10620" s="75">
        <f t="shared" si="10397"/>
        <v>0</v>
      </c>
      <c r="O10620" s="75">
        <f t="shared" si="10397"/>
        <v>0</v>
      </c>
      <c r="P10620" s="75">
        <f t="shared" si="10397"/>
        <v>0</v>
      </c>
      <c r="Q10620" s="75">
        <f t="shared" ref="Q10620:R10620" si="10398">SUM(Q7575)</f>
        <v>410872</v>
      </c>
      <c r="R10620" s="75">
        <f t="shared" si="10398"/>
        <v>410870</v>
      </c>
      <c r="S10620" s="75">
        <f t="shared" ref="S10620" si="10399">SUM(S7575)</f>
        <v>384770</v>
      </c>
      <c r="T10620" s="75">
        <f t="shared" ref="T10620:X10620" si="10400">SUM(T7575)</f>
        <v>26000</v>
      </c>
      <c r="U10620" s="75">
        <f t="shared" si="10400"/>
        <v>9000</v>
      </c>
      <c r="V10620" s="75">
        <f t="shared" si="10400"/>
        <v>9000</v>
      </c>
      <c r="W10620" s="75">
        <f t="shared" si="10400"/>
        <v>8000</v>
      </c>
      <c r="X10620" s="75">
        <f t="shared" si="10400"/>
        <v>410770</v>
      </c>
      <c r="Y10620" s="238">
        <f t="shared" si="10244"/>
        <v>99.975661401416502</v>
      </c>
    </row>
    <row r="10621" spans="1:25" s="76" customFormat="1">
      <c r="A10621" s="250" t="s">
        <v>2737</v>
      </c>
      <c r="B10621" s="250"/>
      <c r="C10621" s="250"/>
      <c r="D10621" s="250"/>
      <c r="E10621" s="250"/>
      <c r="F10621" s="250"/>
      <c r="G10621" s="250"/>
      <c r="H10621" s="250"/>
      <c r="I10621" s="75">
        <f t="shared" ref="I10621:P10621" si="10401">SUM(I7662)</f>
        <v>100</v>
      </c>
      <c r="J10621" s="75">
        <f t="shared" si="10401"/>
        <v>100</v>
      </c>
      <c r="K10621" s="75">
        <f t="shared" si="10401"/>
        <v>0</v>
      </c>
      <c r="L10621" s="75">
        <f t="shared" si="10401"/>
        <v>0</v>
      </c>
      <c r="M10621" s="75">
        <f t="shared" si="10401"/>
        <v>0</v>
      </c>
      <c r="N10621" s="75">
        <f t="shared" si="10401"/>
        <v>0</v>
      </c>
      <c r="O10621" s="75">
        <f t="shared" si="10401"/>
        <v>0</v>
      </c>
      <c r="P10621" s="75">
        <f t="shared" si="10401"/>
        <v>0</v>
      </c>
      <c r="Q10621" s="75">
        <f t="shared" ref="Q10621:R10621" si="10402">SUM(Q7662)</f>
        <v>4460</v>
      </c>
      <c r="R10621" s="75">
        <f t="shared" si="10402"/>
        <v>4460</v>
      </c>
      <c r="S10621" s="75">
        <f t="shared" ref="S10621" si="10403">SUM(S7662)</f>
        <v>4360</v>
      </c>
      <c r="T10621" s="75">
        <f t="shared" ref="T10621:X10621" si="10404">SUM(T7662)</f>
        <v>0</v>
      </c>
      <c r="U10621" s="75">
        <f t="shared" si="10404"/>
        <v>0</v>
      </c>
      <c r="V10621" s="75">
        <f t="shared" si="10404"/>
        <v>0</v>
      </c>
      <c r="W10621" s="75">
        <f t="shared" si="10404"/>
        <v>0</v>
      </c>
      <c r="X10621" s="75">
        <f t="shared" si="10404"/>
        <v>4360</v>
      </c>
      <c r="Y10621" s="238">
        <f t="shared" si="10244"/>
        <v>97.757847533632287</v>
      </c>
    </row>
    <row r="10622" spans="1:25" s="76" customFormat="1">
      <c r="A10622" s="250" t="s">
        <v>2784</v>
      </c>
      <c r="B10622" s="250"/>
      <c r="C10622" s="250"/>
      <c r="D10622" s="250"/>
      <c r="E10622" s="250"/>
      <c r="F10622" s="250"/>
      <c r="G10622" s="250"/>
      <c r="H10622" s="250"/>
      <c r="I10622" s="75">
        <f t="shared" ref="I10622:P10622" si="10405">SUM(I7725)</f>
        <v>100</v>
      </c>
      <c r="J10622" s="75">
        <f t="shared" si="10405"/>
        <v>100</v>
      </c>
      <c r="K10622" s="75">
        <f t="shared" si="10405"/>
        <v>0</v>
      </c>
      <c r="L10622" s="75">
        <f t="shared" si="10405"/>
        <v>0</v>
      </c>
      <c r="M10622" s="75">
        <f t="shared" si="10405"/>
        <v>0</v>
      </c>
      <c r="N10622" s="75">
        <f t="shared" si="10405"/>
        <v>0</v>
      </c>
      <c r="O10622" s="75">
        <f t="shared" si="10405"/>
        <v>0</v>
      </c>
      <c r="P10622" s="75">
        <f t="shared" si="10405"/>
        <v>0</v>
      </c>
      <c r="Q10622" s="75">
        <f t="shared" ref="Q10622:R10622" si="10406">SUM(Q7725)</f>
        <v>100</v>
      </c>
      <c r="R10622" s="75">
        <f t="shared" si="10406"/>
        <v>100</v>
      </c>
      <c r="S10622" s="75">
        <f t="shared" ref="S10622" si="10407">SUM(S7725)</f>
        <v>0</v>
      </c>
      <c r="T10622" s="75">
        <f t="shared" ref="T10622:X10622" si="10408">SUM(T7725)</f>
        <v>0</v>
      </c>
      <c r="U10622" s="75">
        <f t="shared" si="10408"/>
        <v>0</v>
      </c>
      <c r="V10622" s="75">
        <f t="shared" si="10408"/>
        <v>0</v>
      </c>
      <c r="W10622" s="75">
        <f t="shared" si="10408"/>
        <v>0</v>
      </c>
      <c r="X10622" s="75">
        <f t="shared" si="10408"/>
        <v>0</v>
      </c>
      <c r="Y10622" s="238">
        <f t="shared" si="10244"/>
        <v>0</v>
      </c>
    </row>
    <row r="10623" spans="1:25" s="76" customFormat="1">
      <c r="A10623" s="250" t="s">
        <v>2785</v>
      </c>
      <c r="B10623" s="250"/>
      <c r="C10623" s="250"/>
      <c r="D10623" s="250"/>
      <c r="E10623" s="250"/>
      <c r="F10623" s="250"/>
      <c r="G10623" s="250"/>
      <c r="H10623" s="250"/>
      <c r="I10623" s="75">
        <f t="shared" ref="I10623:P10623" si="10409">SUM(I7784)</f>
        <v>153030</v>
      </c>
      <c r="J10623" s="75">
        <f t="shared" si="10409"/>
        <v>1600</v>
      </c>
      <c r="K10623" s="75">
        <f t="shared" si="10409"/>
        <v>151430</v>
      </c>
      <c r="L10623" s="75">
        <f t="shared" si="10409"/>
        <v>133510</v>
      </c>
      <c r="M10623" s="75">
        <f t="shared" si="10409"/>
        <v>210</v>
      </c>
      <c r="N10623" s="75">
        <f t="shared" si="10409"/>
        <v>17710</v>
      </c>
      <c r="O10623" s="75">
        <f t="shared" si="10409"/>
        <v>0</v>
      </c>
      <c r="P10623" s="75">
        <f t="shared" si="10409"/>
        <v>0</v>
      </c>
      <c r="Q10623" s="75">
        <f t="shared" ref="Q10623:R10623" si="10410">SUM(Q7784)</f>
        <v>2300391</v>
      </c>
      <c r="R10623" s="75">
        <f t="shared" si="10410"/>
        <v>1774999</v>
      </c>
      <c r="S10623" s="75">
        <f t="shared" ref="S10623" si="10411">SUM(S7784)</f>
        <v>1774899</v>
      </c>
      <c r="T10623" s="75">
        <f t="shared" ref="T10623:X10623" si="10412">SUM(T7784)</f>
        <v>0</v>
      </c>
      <c r="U10623" s="75">
        <f t="shared" si="10412"/>
        <v>0</v>
      </c>
      <c r="V10623" s="75">
        <f t="shared" si="10412"/>
        <v>0</v>
      </c>
      <c r="W10623" s="75">
        <f t="shared" si="10412"/>
        <v>0</v>
      </c>
      <c r="X10623" s="75">
        <f t="shared" si="10412"/>
        <v>1774899</v>
      </c>
      <c r="Y10623" s="238">
        <f t="shared" si="10244"/>
        <v>99.994366194009118</v>
      </c>
    </row>
    <row r="10624" spans="1:25" s="68" customFormat="1">
      <c r="A10624" s="251" t="s">
        <v>69</v>
      </c>
      <c r="B10624" s="251"/>
      <c r="C10624" s="251"/>
      <c r="D10624" s="251"/>
      <c r="E10624" s="251"/>
      <c r="F10624" s="251"/>
      <c r="G10624" s="251"/>
      <c r="H10624" s="251"/>
      <c r="I10624" s="77">
        <f t="shared" ref="I10624:P10624" si="10413">SUM(I10578:I10623)</f>
        <v>3779164</v>
      </c>
      <c r="J10624" s="77">
        <f t="shared" si="10413"/>
        <v>3627334</v>
      </c>
      <c r="K10624" s="77">
        <f t="shared" si="10413"/>
        <v>151530</v>
      </c>
      <c r="L10624" s="77">
        <f t="shared" si="10413"/>
        <v>133510</v>
      </c>
      <c r="M10624" s="77">
        <f t="shared" si="10413"/>
        <v>210</v>
      </c>
      <c r="N10624" s="77">
        <f t="shared" si="10413"/>
        <v>17810</v>
      </c>
      <c r="O10624" s="77">
        <f t="shared" si="10413"/>
        <v>300</v>
      </c>
      <c r="P10624" s="77">
        <f t="shared" si="10413"/>
        <v>0</v>
      </c>
      <c r="Q10624" s="77">
        <f t="shared" ref="Q10624:R10624" si="10414">SUM(Q10578:Q10623)</f>
        <v>22528440</v>
      </c>
      <c r="R10624" s="77">
        <f t="shared" si="10414"/>
        <v>8535276</v>
      </c>
      <c r="S10624" s="77">
        <f t="shared" ref="S10624" si="10415">SUM(S10578:S10623)</f>
        <v>8253792</v>
      </c>
      <c r="T10624" s="77">
        <f t="shared" ref="T10624:X10624" si="10416">SUM(T10578:T10623)</f>
        <v>266984</v>
      </c>
      <c r="U10624" s="77">
        <f t="shared" si="10416"/>
        <v>76240</v>
      </c>
      <c r="V10624" s="77">
        <f t="shared" si="10416"/>
        <v>67816</v>
      </c>
      <c r="W10624" s="77">
        <f t="shared" si="10416"/>
        <v>122928</v>
      </c>
      <c r="X10624" s="77">
        <f t="shared" si="10416"/>
        <v>8520776</v>
      </c>
      <c r="Y10624" s="239">
        <f t="shared" si="10244"/>
        <v>99.830116799972259</v>
      </c>
    </row>
    <row r="10625" spans="1:25" s="68" customFormat="1" ht="15" thickBot="1">
      <c r="A10625" s="270" t="s">
        <v>2760</v>
      </c>
      <c r="B10625" s="270"/>
      <c r="C10625" s="270"/>
      <c r="D10625" s="270"/>
      <c r="E10625" s="270"/>
      <c r="F10625" s="270"/>
      <c r="G10625" s="270"/>
      <c r="H10625" s="270"/>
      <c r="I10625" s="69"/>
      <c r="J10625" s="69"/>
      <c r="K10625" s="69"/>
      <c r="L10625" s="69"/>
      <c r="M10625" s="69"/>
      <c r="N10625" s="69"/>
      <c r="O10625" s="69"/>
      <c r="P10625" s="69"/>
      <c r="Q10625" s="69">
        <v>0</v>
      </c>
      <c r="R10625" s="69"/>
      <c r="S10625" s="69"/>
      <c r="T10625" s="69"/>
      <c r="U10625" s="69"/>
      <c r="V10625" s="69"/>
      <c r="W10625" s="69"/>
      <c r="X10625" s="69"/>
      <c r="Y10625" s="237">
        <v>0</v>
      </c>
    </row>
    <row r="10626" spans="1:25" s="68" customFormat="1" ht="41.4" thickBot="1">
      <c r="A10626" s="271" t="s">
        <v>1</v>
      </c>
      <c r="B10626" s="271"/>
      <c r="C10626" s="271"/>
      <c r="D10626" s="271"/>
      <c r="E10626" s="271"/>
      <c r="F10626" s="271"/>
      <c r="G10626" s="271"/>
      <c r="H10626" s="271"/>
      <c r="I10626" s="1" t="s">
        <v>3093</v>
      </c>
      <c r="J10626" s="1" t="s">
        <v>3130</v>
      </c>
      <c r="K10626" s="1" t="s">
        <v>3</v>
      </c>
      <c r="L10626" s="1" t="s">
        <v>4</v>
      </c>
      <c r="M10626" s="1" t="s">
        <v>5</v>
      </c>
      <c r="N10626" s="1" t="s">
        <v>6</v>
      </c>
      <c r="O10626" s="1" t="s">
        <v>7</v>
      </c>
      <c r="P10626" s="1" t="s">
        <v>8</v>
      </c>
      <c r="Q10626" s="1" t="s">
        <v>3344</v>
      </c>
      <c r="R10626" s="1" t="s">
        <v>3427</v>
      </c>
      <c r="S10626" s="1" t="s">
        <v>3447</v>
      </c>
      <c r="T10626" s="1" t="s">
        <v>3448</v>
      </c>
      <c r="U10626" s="1" t="s">
        <v>3452</v>
      </c>
      <c r="V10626" s="1" t="s">
        <v>3449</v>
      </c>
      <c r="W10626" s="1" t="s">
        <v>3450</v>
      </c>
      <c r="X10626" s="1" t="s">
        <v>3451</v>
      </c>
      <c r="Y10626" s="216" t="s">
        <v>3385</v>
      </c>
    </row>
    <row r="10627" spans="1:25" s="74" customFormat="1">
      <c r="A10627" s="70"/>
      <c r="B10627" s="70"/>
      <c r="C10627" s="70"/>
      <c r="D10627" s="71"/>
      <c r="E10627" s="71"/>
      <c r="F10627" s="72"/>
      <c r="G10627" s="165"/>
      <c r="H10627" s="73" t="s">
        <v>0</v>
      </c>
      <c r="I10627" s="45">
        <v>1</v>
      </c>
      <c r="J10627" s="45">
        <v>3</v>
      </c>
      <c r="K10627" s="45" t="s">
        <v>9</v>
      </c>
      <c r="L10627" s="45">
        <v>5</v>
      </c>
      <c r="M10627" s="45">
        <v>6</v>
      </c>
      <c r="N10627" s="45">
        <v>7</v>
      </c>
      <c r="O10627" s="45">
        <v>8</v>
      </c>
      <c r="P10627" s="45">
        <v>9</v>
      </c>
      <c r="Q10627" s="45">
        <v>1</v>
      </c>
      <c r="R10627" s="45">
        <v>2</v>
      </c>
      <c r="S10627" s="45">
        <v>3</v>
      </c>
      <c r="T10627" s="45" t="s">
        <v>3453</v>
      </c>
      <c r="U10627" s="45">
        <v>5</v>
      </c>
      <c r="V10627" s="45">
        <v>6</v>
      </c>
      <c r="W10627" s="45">
        <v>7</v>
      </c>
      <c r="X10627" s="45" t="s">
        <v>3454</v>
      </c>
      <c r="Y10627" s="276">
        <v>9</v>
      </c>
    </row>
    <row r="10628" spans="1:25" s="76" customFormat="1">
      <c r="A10628" s="272" t="s">
        <v>2699</v>
      </c>
      <c r="B10628" s="272"/>
      <c r="C10628" s="272"/>
      <c r="D10628" s="272"/>
      <c r="E10628" s="272"/>
      <c r="F10628" s="272"/>
      <c r="G10628" s="272"/>
      <c r="H10628" s="272"/>
      <c r="I10628" s="75">
        <f t="shared" ref="I10628:P10638" si="10417">SUM(I10678,I10728,I10778,I10828,I10878)</f>
        <v>0</v>
      </c>
      <c r="J10628" s="75">
        <f t="shared" si="10417"/>
        <v>0</v>
      </c>
      <c r="K10628" s="75">
        <f t="shared" si="10417"/>
        <v>0</v>
      </c>
      <c r="L10628" s="75">
        <f t="shared" si="10417"/>
        <v>0</v>
      </c>
      <c r="M10628" s="75">
        <f t="shared" si="10417"/>
        <v>0</v>
      </c>
      <c r="N10628" s="75">
        <f t="shared" si="10417"/>
        <v>0</v>
      </c>
      <c r="O10628" s="75">
        <f t="shared" si="10417"/>
        <v>0</v>
      </c>
      <c r="P10628" s="75">
        <f t="shared" si="10417"/>
        <v>0</v>
      </c>
      <c r="Q10628" s="75">
        <f t="shared" ref="Q10628:R10628" si="10418">SUM(Q10678,Q10728,Q10778,Q10828,Q10878)</f>
        <v>0</v>
      </c>
      <c r="R10628" s="75">
        <f t="shared" si="10418"/>
        <v>0</v>
      </c>
      <c r="S10628" s="75">
        <f t="shared" ref="S10628" si="10419">SUM(S10678,S10728,S10778,S10828,S10878)</f>
        <v>0</v>
      </c>
      <c r="T10628" s="75">
        <f t="shared" ref="T10628:X10628" si="10420">SUM(T10678,T10728,T10778,T10828,T10878)</f>
        <v>0</v>
      </c>
      <c r="U10628" s="75">
        <f t="shared" si="10420"/>
        <v>0</v>
      </c>
      <c r="V10628" s="75">
        <f t="shared" si="10420"/>
        <v>0</v>
      </c>
      <c r="W10628" s="75">
        <f t="shared" si="10420"/>
        <v>0</v>
      </c>
      <c r="X10628" s="75">
        <f t="shared" si="10420"/>
        <v>0</v>
      </c>
      <c r="Y10628" s="238">
        <f t="shared" ref="Y10628:Y10675" si="10421">IF(R10628=0,0,(X10628/R10628)*100)</f>
        <v>0</v>
      </c>
    </row>
    <row r="10629" spans="1:25" s="76" customFormat="1">
      <c r="A10629" s="250" t="s">
        <v>2700</v>
      </c>
      <c r="B10629" s="250"/>
      <c r="C10629" s="250"/>
      <c r="D10629" s="250"/>
      <c r="E10629" s="250"/>
      <c r="F10629" s="250"/>
      <c r="G10629" s="250"/>
      <c r="H10629" s="250"/>
      <c r="I10629" s="75">
        <f t="shared" si="10417"/>
        <v>0</v>
      </c>
      <c r="J10629" s="75">
        <f t="shared" si="10417"/>
        <v>0</v>
      </c>
      <c r="K10629" s="75">
        <f t="shared" si="10417"/>
        <v>0</v>
      </c>
      <c r="L10629" s="75">
        <f t="shared" si="10417"/>
        <v>0</v>
      </c>
      <c r="M10629" s="75">
        <f t="shared" si="10417"/>
        <v>0</v>
      </c>
      <c r="N10629" s="75">
        <f t="shared" si="10417"/>
        <v>0</v>
      </c>
      <c r="O10629" s="75">
        <f t="shared" si="10417"/>
        <v>0</v>
      </c>
      <c r="P10629" s="75">
        <f t="shared" si="10417"/>
        <v>0</v>
      </c>
      <c r="Q10629" s="75">
        <f t="shared" ref="Q10629:R10629" si="10422">SUM(Q10679,Q10729,Q10779,Q10829,Q10879)</f>
        <v>0</v>
      </c>
      <c r="R10629" s="75">
        <f t="shared" si="10422"/>
        <v>0</v>
      </c>
      <c r="S10629" s="75">
        <f t="shared" ref="S10629" si="10423">SUM(S10679,S10729,S10779,S10829,S10879)</f>
        <v>0</v>
      </c>
      <c r="T10629" s="75">
        <f t="shared" ref="T10629:X10629" si="10424">SUM(T10679,T10729,T10779,T10829,T10879)</f>
        <v>0</v>
      </c>
      <c r="U10629" s="75">
        <f t="shared" si="10424"/>
        <v>0</v>
      </c>
      <c r="V10629" s="75">
        <f t="shared" si="10424"/>
        <v>0</v>
      </c>
      <c r="W10629" s="75">
        <f t="shared" si="10424"/>
        <v>0</v>
      </c>
      <c r="X10629" s="75">
        <f t="shared" si="10424"/>
        <v>0</v>
      </c>
      <c r="Y10629" s="238">
        <f t="shared" si="10421"/>
        <v>0</v>
      </c>
    </row>
    <row r="10630" spans="1:25" s="76" customFormat="1">
      <c r="A10630" s="250" t="s">
        <v>2701</v>
      </c>
      <c r="B10630" s="250"/>
      <c r="C10630" s="250"/>
      <c r="D10630" s="250"/>
      <c r="E10630" s="250"/>
      <c r="F10630" s="250"/>
      <c r="G10630" s="250"/>
      <c r="H10630" s="250"/>
      <c r="I10630" s="75">
        <f t="shared" si="10417"/>
        <v>0</v>
      </c>
      <c r="J10630" s="75">
        <f t="shared" si="10417"/>
        <v>0</v>
      </c>
      <c r="K10630" s="75">
        <f t="shared" si="10417"/>
        <v>0</v>
      </c>
      <c r="L10630" s="75">
        <f t="shared" si="10417"/>
        <v>0</v>
      </c>
      <c r="M10630" s="75">
        <f t="shared" si="10417"/>
        <v>0</v>
      </c>
      <c r="N10630" s="75">
        <f t="shared" si="10417"/>
        <v>0</v>
      </c>
      <c r="O10630" s="75">
        <f t="shared" si="10417"/>
        <v>0</v>
      </c>
      <c r="P10630" s="75">
        <f t="shared" si="10417"/>
        <v>0</v>
      </c>
      <c r="Q10630" s="75">
        <f t="shared" ref="Q10630:R10630" si="10425">SUM(Q10680,Q10730,Q10780,Q10830,Q10880)</f>
        <v>0</v>
      </c>
      <c r="R10630" s="75">
        <f t="shared" si="10425"/>
        <v>0</v>
      </c>
      <c r="S10630" s="75">
        <f t="shared" ref="S10630" si="10426">SUM(S10680,S10730,S10780,S10830,S10880)</f>
        <v>0</v>
      </c>
      <c r="T10630" s="75">
        <f t="shared" ref="T10630:X10630" si="10427">SUM(T10680,T10730,T10780,T10830,T10880)</f>
        <v>0</v>
      </c>
      <c r="U10630" s="75">
        <f t="shared" si="10427"/>
        <v>0</v>
      </c>
      <c r="V10630" s="75">
        <f t="shared" si="10427"/>
        <v>0</v>
      </c>
      <c r="W10630" s="75">
        <f t="shared" si="10427"/>
        <v>0</v>
      </c>
      <c r="X10630" s="75">
        <f t="shared" si="10427"/>
        <v>0</v>
      </c>
      <c r="Y10630" s="238">
        <f t="shared" si="10421"/>
        <v>0</v>
      </c>
    </row>
    <row r="10631" spans="1:25" s="76" customFormat="1">
      <c r="A10631" s="250" t="s">
        <v>2702</v>
      </c>
      <c r="B10631" s="250"/>
      <c r="C10631" s="250"/>
      <c r="D10631" s="250"/>
      <c r="E10631" s="250"/>
      <c r="F10631" s="250"/>
      <c r="G10631" s="250"/>
      <c r="H10631" s="250"/>
      <c r="I10631" s="75">
        <f t="shared" si="10417"/>
        <v>0</v>
      </c>
      <c r="J10631" s="75">
        <f t="shared" si="10417"/>
        <v>0</v>
      </c>
      <c r="K10631" s="75">
        <f t="shared" si="10417"/>
        <v>0</v>
      </c>
      <c r="L10631" s="75">
        <f t="shared" si="10417"/>
        <v>0</v>
      </c>
      <c r="M10631" s="75">
        <f t="shared" si="10417"/>
        <v>0</v>
      </c>
      <c r="N10631" s="75">
        <f t="shared" si="10417"/>
        <v>0</v>
      </c>
      <c r="O10631" s="75">
        <f t="shared" si="10417"/>
        <v>0</v>
      </c>
      <c r="P10631" s="75">
        <f t="shared" si="10417"/>
        <v>0</v>
      </c>
      <c r="Q10631" s="75">
        <f t="shared" ref="Q10631:R10631" si="10428">SUM(Q10681,Q10731,Q10781,Q10831,Q10881)</f>
        <v>250000</v>
      </c>
      <c r="R10631" s="75">
        <f t="shared" si="10428"/>
        <v>0</v>
      </c>
      <c r="S10631" s="75">
        <f t="shared" ref="S10631" si="10429">SUM(S10681,S10731,S10781,S10831,S10881)</f>
        <v>0</v>
      </c>
      <c r="T10631" s="75">
        <f t="shared" ref="T10631:X10631" si="10430">SUM(T10681,T10731,T10781,T10831,T10881)</f>
        <v>0</v>
      </c>
      <c r="U10631" s="75">
        <f t="shared" si="10430"/>
        <v>0</v>
      </c>
      <c r="V10631" s="75">
        <f t="shared" si="10430"/>
        <v>0</v>
      </c>
      <c r="W10631" s="75">
        <f t="shared" si="10430"/>
        <v>0</v>
      </c>
      <c r="X10631" s="75">
        <f t="shared" si="10430"/>
        <v>0</v>
      </c>
      <c r="Y10631" s="238">
        <f t="shared" si="10421"/>
        <v>0</v>
      </c>
    </row>
    <row r="10632" spans="1:25" s="76" customFormat="1">
      <c r="A10632" s="250" t="s">
        <v>2703</v>
      </c>
      <c r="B10632" s="250"/>
      <c r="C10632" s="250"/>
      <c r="D10632" s="250"/>
      <c r="E10632" s="250"/>
      <c r="F10632" s="250"/>
      <c r="G10632" s="250"/>
      <c r="H10632" s="250"/>
      <c r="I10632" s="75">
        <f t="shared" si="10417"/>
        <v>0</v>
      </c>
      <c r="J10632" s="75">
        <f t="shared" si="10417"/>
        <v>0</v>
      </c>
      <c r="K10632" s="75">
        <f t="shared" si="10417"/>
        <v>0</v>
      </c>
      <c r="L10632" s="75">
        <f t="shared" si="10417"/>
        <v>0</v>
      </c>
      <c r="M10632" s="75">
        <f t="shared" si="10417"/>
        <v>0</v>
      </c>
      <c r="N10632" s="75">
        <f t="shared" si="10417"/>
        <v>0</v>
      </c>
      <c r="O10632" s="75">
        <f t="shared" si="10417"/>
        <v>0</v>
      </c>
      <c r="P10632" s="75">
        <f t="shared" si="10417"/>
        <v>0</v>
      </c>
      <c r="Q10632" s="75">
        <f t="shared" ref="Q10632:R10632" si="10431">SUM(Q10682,Q10732,Q10782,Q10832,Q10882)</f>
        <v>0</v>
      </c>
      <c r="R10632" s="75">
        <f t="shared" si="10431"/>
        <v>0</v>
      </c>
      <c r="S10632" s="75">
        <f t="shared" ref="S10632" si="10432">SUM(S10682,S10732,S10782,S10832,S10882)</f>
        <v>0</v>
      </c>
      <c r="T10632" s="75">
        <f t="shared" ref="T10632:X10632" si="10433">SUM(T10682,T10732,T10782,T10832,T10882)</f>
        <v>0</v>
      </c>
      <c r="U10632" s="75">
        <f t="shared" si="10433"/>
        <v>0</v>
      </c>
      <c r="V10632" s="75">
        <f t="shared" si="10433"/>
        <v>0</v>
      </c>
      <c r="W10632" s="75">
        <f t="shared" si="10433"/>
        <v>0</v>
      </c>
      <c r="X10632" s="75">
        <f t="shared" si="10433"/>
        <v>0</v>
      </c>
      <c r="Y10632" s="238">
        <f t="shared" si="10421"/>
        <v>0</v>
      </c>
    </row>
    <row r="10633" spans="1:25" s="76" customFormat="1">
      <c r="A10633" s="250" t="s">
        <v>2704</v>
      </c>
      <c r="B10633" s="250"/>
      <c r="C10633" s="250"/>
      <c r="D10633" s="250"/>
      <c r="E10633" s="250"/>
      <c r="F10633" s="250"/>
      <c r="G10633" s="250"/>
      <c r="H10633" s="250"/>
      <c r="I10633" s="75">
        <f t="shared" si="10417"/>
        <v>0</v>
      </c>
      <c r="J10633" s="75">
        <f t="shared" si="10417"/>
        <v>0</v>
      </c>
      <c r="K10633" s="75">
        <f t="shared" si="10417"/>
        <v>0</v>
      </c>
      <c r="L10633" s="75">
        <f t="shared" si="10417"/>
        <v>0</v>
      </c>
      <c r="M10633" s="75">
        <f t="shared" si="10417"/>
        <v>0</v>
      </c>
      <c r="N10633" s="75">
        <f t="shared" si="10417"/>
        <v>0</v>
      </c>
      <c r="O10633" s="75">
        <f t="shared" si="10417"/>
        <v>0</v>
      </c>
      <c r="P10633" s="75">
        <f t="shared" si="10417"/>
        <v>0</v>
      </c>
      <c r="Q10633" s="75">
        <f t="shared" ref="Q10633:R10633" si="10434">SUM(Q10683,Q10733,Q10783,Q10833,Q10883)</f>
        <v>0</v>
      </c>
      <c r="R10633" s="75">
        <f t="shared" si="10434"/>
        <v>0</v>
      </c>
      <c r="S10633" s="75">
        <f t="shared" ref="S10633" si="10435">SUM(S10683,S10733,S10783,S10833,S10883)</f>
        <v>0</v>
      </c>
      <c r="T10633" s="75">
        <f t="shared" ref="T10633:X10633" si="10436">SUM(T10683,T10733,T10783,T10833,T10883)</f>
        <v>0</v>
      </c>
      <c r="U10633" s="75">
        <f t="shared" si="10436"/>
        <v>0</v>
      </c>
      <c r="V10633" s="75">
        <f t="shared" si="10436"/>
        <v>0</v>
      </c>
      <c r="W10633" s="75">
        <f t="shared" si="10436"/>
        <v>0</v>
      </c>
      <c r="X10633" s="75">
        <f t="shared" si="10436"/>
        <v>0</v>
      </c>
      <c r="Y10633" s="238">
        <f t="shared" si="10421"/>
        <v>0</v>
      </c>
    </row>
    <row r="10634" spans="1:25" s="76" customFormat="1">
      <c r="A10634" s="250" t="s">
        <v>2705</v>
      </c>
      <c r="B10634" s="250"/>
      <c r="C10634" s="250"/>
      <c r="D10634" s="250"/>
      <c r="E10634" s="250"/>
      <c r="F10634" s="250"/>
      <c r="G10634" s="250"/>
      <c r="H10634" s="250"/>
      <c r="I10634" s="75">
        <f t="shared" si="10417"/>
        <v>0</v>
      </c>
      <c r="J10634" s="75">
        <f t="shared" si="10417"/>
        <v>0</v>
      </c>
      <c r="K10634" s="75">
        <f t="shared" si="10417"/>
        <v>0</v>
      </c>
      <c r="L10634" s="75">
        <f t="shared" si="10417"/>
        <v>0</v>
      </c>
      <c r="M10634" s="75">
        <f t="shared" si="10417"/>
        <v>0</v>
      </c>
      <c r="N10634" s="75">
        <f t="shared" si="10417"/>
        <v>0</v>
      </c>
      <c r="O10634" s="75">
        <f t="shared" si="10417"/>
        <v>0</v>
      </c>
      <c r="P10634" s="75">
        <f t="shared" si="10417"/>
        <v>0</v>
      </c>
      <c r="Q10634" s="75">
        <f t="shared" ref="Q10634:R10634" si="10437">SUM(Q10684,Q10734,Q10784,Q10834,Q10884)</f>
        <v>0</v>
      </c>
      <c r="R10634" s="75">
        <f t="shared" si="10437"/>
        <v>0</v>
      </c>
      <c r="S10634" s="75">
        <f t="shared" ref="S10634" si="10438">SUM(S10684,S10734,S10784,S10834,S10884)</f>
        <v>0</v>
      </c>
      <c r="T10634" s="75">
        <f t="shared" ref="T10634:X10634" si="10439">SUM(T10684,T10734,T10784,T10834,T10884)</f>
        <v>0</v>
      </c>
      <c r="U10634" s="75">
        <f t="shared" si="10439"/>
        <v>0</v>
      </c>
      <c r="V10634" s="75">
        <f t="shared" si="10439"/>
        <v>0</v>
      </c>
      <c r="W10634" s="75">
        <f t="shared" si="10439"/>
        <v>0</v>
      </c>
      <c r="X10634" s="75">
        <f t="shared" si="10439"/>
        <v>0</v>
      </c>
      <c r="Y10634" s="238">
        <f t="shared" si="10421"/>
        <v>0</v>
      </c>
    </row>
    <row r="10635" spans="1:25" s="76" customFormat="1">
      <c r="A10635" s="250" t="s">
        <v>2706</v>
      </c>
      <c r="B10635" s="250"/>
      <c r="C10635" s="250"/>
      <c r="D10635" s="250"/>
      <c r="E10635" s="250"/>
      <c r="F10635" s="250"/>
      <c r="G10635" s="250"/>
      <c r="H10635" s="250"/>
      <c r="I10635" s="75">
        <f t="shared" si="10417"/>
        <v>0</v>
      </c>
      <c r="J10635" s="75">
        <f t="shared" si="10417"/>
        <v>0</v>
      </c>
      <c r="K10635" s="75">
        <f t="shared" si="10417"/>
        <v>0</v>
      </c>
      <c r="L10635" s="75">
        <f t="shared" si="10417"/>
        <v>0</v>
      </c>
      <c r="M10635" s="75">
        <f t="shared" si="10417"/>
        <v>0</v>
      </c>
      <c r="N10635" s="75">
        <f t="shared" si="10417"/>
        <v>0</v>
      </c>
      <c r="O10635" s="75">
        <f t="shared" si="10417"/>
        <v>0</v>
      </c>
      <c r="P10635" s="75">
        <f t="shared" si="10417"/>
        <v>0</v>
      </c>
      <c r="Q10635" s="75">
        <f t="shared" ref="Q10635:R10635" si="10440">SUM(Q10685,Q10735,Q10785,Q10835,Q10885)</f>
        <v>0</v>
      </c>
      <c r="R10635" s="75">
        <f t="shared" si="10440"/>
        <v>0</v>
      </c>
      <c r="S10635" s="75">
        <f t="shared" ref="S10635" si="10441">SUM(S10685,S10735,S10785,S10835,S10885)</f>
        <v>0</v>
      </c>
      <c r="T10635" s="75">
        <f t="shared" ref="T10635:X10635" si="10442">SUM(T10685,T10735,T10785,T10835,T10885)</f>
        <v>0</v>
      </c>
      <c r="U10635" s="75">
        <f t="shared" si="10442"/>
        <v>0</v>
      </c>
      <c r="V10635" s="75">
        <f t="shared" si="10442"/>
        <v>0</v>
      </c>
      <c r="W10635" s="75">
        <f t="shared" si="10442"/>
        <v>0</v>
      </c>
      <c r="X10635" s="75">
        <f t="shared" si="10442"/>
        <v>0</v>
      </c>
      <c r="Y10635" s="238">
        <f t="shared" si="10421"/>
        <v>0</v>
      </c>
    </row>
    <row r="10636" spans="1:25" s="76" customFormat="1">
      <c r="A10636" s="250" t="s">
        <v>2707</v>
      </c>
      <c r="B10636" s="250"/>
      <c r="C10636" s="250"/>
      <c r="D10636" s="250"/>
      <c r="E10636" s="250"/>
      <c r="F10636" s="250"/>
      <c r="G10636" s="250"/>
      <c r="H10636" s="250"/>
      <c r="I10636" s="75">
        <f t="shared" si="10417"/>
        <v>0</v>
      </c>
      <c r="J10636" s="75">
        <f t="shared" si="10417"/>
        <v>0</v>
      </c>
      <c r="K10636" s="75">
        <f t="shared" si="10417"/>
        <v>0</v>
      </c>
      <c r="L10636" s="75">
        <f t="shared" si="10417"/>
        <v>0</v>
      </c>
      <c r="M10636" s="75">
        <f t="shared" si="10417"/>
        <v>0</v>
      </c>
      <c r="N10636" s="75">
        <f t="shared" si="10417"/>
        <v>0</v>
      </c>
      <c r="O10636" s="75">
        <f t="shared" si="10417"/>
        <v>0</v>
      </c>
      <c r="P10636" s="75">
        <f t="shared" si="10417"/>
        <v>0</v>
      </c>
      <c r="Q10636" s="75">
        <f t="shared" ref="Q10636:R10636" si="10443">SUM(Q10686,Q10736,Q10786,Q10836,Q10886)</f>
        <v>0</v>
      </c>
      <c r="R10636" s="75">
        <f t="shared" si="10443"/>
        <v>0</v>
      </c>
      <c r="S10636" s="75">
        <f t="shared" ref="S10636" si="10444">SUM(S10686,S10736,S10786,S10836,S10886)</f>
        <v>0</v>
      </c>
      <c r="T10636" s="75">
        <f t="shared" ref="T10636:X10636" si="10445">SUM(T10686,T10736,T10786,T10836,T10886)</f>
        <v>0</v>
      </c>
      <c r="U10636" s="75">
        <f t="shared" si="10445"/>
        <v>0</v>
      </c>
      <c r="V10636" s="75">
        <f t="shared" si="10445"/>
        <v>0</v>
      </c>
      <c r="W10636" s="75">
        <f t="shared" si="10445"/>
        <v>0</v>
      </c>
      <c r="X10636" s="75">
        <f t="shared" si="10445"/>
        <v>0</v>
      </c>
      <c r="Y10636" s="238">
        <f t="shared" si="10421"/>
        <v>0</v>
      </c>
    </row>
    <row r="10637" spans="1:25" s="76" customFormat="1">
      <c r="A10637" s="250" t="s">
        <v>2708</v>
      </c>
      <c r="B10637" s="250"/>
      <c r="C10637" s="250"/>
      <c r="D10637" s="250"/>
      <c r="E10637" s="250"/>
      <c r="F10637" s="250"/>
      <c r="G10637" s="250"/>
      <c r="H10637" s="250"/>
      <c r="I10637" s="75">
        <f t="shared" si="10417"/>
        <v>0</v>
      </c>
      <c r="J10637" s="75">
        <f t="shared" si="10417"/>
        <v>0</v>
      </c>
      <c r="K10637" s="75">
        <f t="shared" si="10417"/>
        <v>0</v>
      </c>
      <c r="L10637" s="75">
        <f t="shared" si="10417"/>
        <v>0</v>
      </c>
      <c r="M10637" s="75">
        <f t="shared" si="10417"/>
        <v>0</v>
      </c>
      <c r="N10637" s="75">
        <f t="shared" si="10417"/>
        <v>0</v>
      </c>
      <c r="O10637" s="75">
        <f t="shared" si="10417"/>
        <v>0</v>
      </c>
      <c r="P10637" s="75">
        <f t="shared" si="10417"/>
        <v>0</v>
      </c>
      <c r="Q10637" s="75">
        <f t="shared" ref="Q10637:R10637" si="10446">SUM(Q10687,Q10737,Q10787,Q10837,Q10887)</f>
        <v>0</v>
      </c>
      <c r="R10637" s="75">
        <f t="shared" si="10446"/>
        <v>0</v>
      </c>
      <c r="S10637" s="75">
        <f t="shared" ref="S10637" si="10447">SUM(S10687,S10737,S10787,S10837,S10887)</f>
        <v>0</v>
      </c>
      <c r="T10637" s="75">
        <f t="shared" ref="T10637:X10637" si="10448">SUM(T10687,T10737,T10787,T10837,T10887)</f>
        <v>0</v>
      </c>
      <c r="U10637" s="75">
        <f t="shared" si="10448"/>
        <v>0</v>
      </c>
      <c r="V10637" s="75">
        <f t="shared" si="10448"/>
        <v>0</v>
      </c>
      <c r="W10637" s="75">
        <f t="shared" si="10448"/>
        <v>0</v>
      </c>
      <c r="X10637" s="75">
        <f t="shared" si="10448"/>
        <v>0</v>
      </c>
      <c r="Y10637" s="238">
        <f t="shared" si="10421"/>
        <v>0</v>
      </c>
    </row>
    <row r="10638" spans="1:25" s="76" customFormat="1">
      <c r="A10638" s="250" t="s">
        <v>2709</v>
      </c>
      <c r="B10638" s="250"/>
      <c r="C10638" s="250"/>
      <c r="D10638" s="250"/>
      <c r="E10638" s="250"/>
      <c r="F10638" s="250"/>
      <c r="G10638" s="250"/>
      <c r="H10638" s="250"/>
      <c r="I10638" s="75">
        <f t="shared" si="10417"/>
        <v>390100</v>
      </c>
      <c r="J10638" s="75">
        <f t="shared" si="10417"/>
        <v>90100</v>
      </c>
      <c r="K10638" s="75">
        <f t="shared" si="10417"/>
        <v>0</v>
      </c>
      <c r="L10638" s="75">
        <f t="shared" si="10417"/>
        <v>0</v>
      </c>
      <c r="M10638" s="75">
        <f t="shared" si="10417"/>
        <v>0</v>
      </c>
      <c r="N10638" s="75">
        <f t="shared" ref="I10638:P10648" si="10449">SUM(N10688,N10738,N10788,N10838,N10888)</f>
        <v>0</v>
      </c>
      <c r="O10638" s="75">
        <f t="shared" si="10449"/>
        <v>0</v>
      </c>
      <c r="P10638" s="75">
        <f t="shared" si="10449"/>
        <v>300000</v>
      </c>
      <c r="Q10638" s="75">
        <f t="shared" ref="Q10638:R10638" si="10450">SUM(Q10688,Q10738,Q10788,Q10838,Q10888)</f>
        <v>90100</v>
      </c>
      <c r="R10638" s="75">
        <f t="shared" si="10450"/>
        <v>90100</v>
      </c>
      <c r="S10638" s="75">
        <f t="shared" ref="S10638" si="10451">SUM(S10688,S10738,S10788,S10838,S10888)</f>
        <v>80000</v>
      </c>
      <c r="T10638" s="75">
        <f t="shared" ref="T10638:X10638" si="10452">SUM(T10688,T10738,T10788,T10838,T10888)</f>
        <v>10000</v>
      </c>
      <c r="U10638" s="75">
        <f t="shared" si="10452"/>
        <v>10000</v>
      </c>
      <c r="V10638" s="75">
        <f t="shared" si="10452"/>
        <v>0</v>
      </c>
      <c r="W10638" s="75">
        <f t="shared" si="10452"/>
        <v>0</v>
      </c>
      <c r="X10638" s="75">
        <f t="shared" si="10452"/>
        <v>90000</v>
      </c>
      <c r="Y10638" s="238">
        <f t="shared" si="10421"/>
        <v>99.88901220865705</v>
      </c>
    </row>
    <row r="10639" spans="1:25" s="76" customFormat="1">
      <c r="A10639" s="250" t="s">
        <v>2710</v>
      </c>
      <c r="B10639" s="250"/>
      <c r="C10639" s="250"/>
      <c r="D10639" s="250"/>
      <c r="E10639" s="250"/>
      <c r="F10639" s="250"/>
      <c r="G10639" s="250"/>
      <c r="H10639" s="250"/>
      <c r="I10639" s="75">
        <f t="shared" si="10449"/>
        <v>0</v>
      </c>
      <c r="J10639" s="75">
        <f t="shared" si="10449"/>
        <v>0</v>
      </c>
      <c r="K10639" s="75">
        <f t="shared" si="10449"/>
        <v>0</v>
      </c>
      <c r="L10639" s="75">
        <f t="shared" si="10449"/>
        <v>0</v>
      </c>
      <c r="M10639" s="75">
        <f t="shared" si="10449"/>
        <v>0</v>
      </c>
      <c r="N10639" s="75">
        <f t="shared" si="10449"/>
        <v>0</v>
      </c>
      <c r="O10639" s="75">
        <f t="shared" si="10449"/>
        <v>0</v>
      </c>
      <c r="P10639" s="75">
        <f t="shared" si="10449"/>
        <v>0</v>
      </c>
      <c r="Q10639" s="75">
        <f t="shared" ref="Q10639:R10639" si="10453">SUM(Q10689,Q10739,Q10789,Q10839,Q10889)</f>
        <v>0</v>
      </c>
      <c r="R10639" s="75">
        <f t="shared" si="10453"/>
        <v>0</v>
      </c>
      <c r="S10639" s="75">
        <f t="shared" ref="S10639" si="10454">SUM(S10689,S10739,S10789,S10839,S10889)</f>
        <v>0</v>
      </c>
      <c r="T10639" s="75">
        <f t="shared" ref="T10639:X10639" si="10455">SUM(T10689,T10739,T10789,T10839,T10889)</f>
        <v>0</v>
      </c>
      <c r="U10639" s="75">
        <f t="shared" si="10455"/>
        <v>0</v>
      </c>
      <c r="V10639" s="75">
        <f t="shared" si="10455"/>
        <v>0</v>
      </c>
      <c r="W10639" s="75">
        <f t="shared" si="10455"/>
        <v>0</v>
      </c>
      <c r="X10639" s="75">
        <f t="shared" si="10455"/>
        <v>0</v>
      </c>
      <c r="Y10639" s="238">
        <f t="shared" si="10421"/>
        <v>0</v>
      </c>
    </row>
    <row r="10640" spans="1:25" s="76" customFormat="1">
      <c r="A10640" s="250" t="s">
        <v>2711</v>
      </c>
      <c r="B10640" s="250"/>
      <c r="C10640" s="250"/>
      <c r="D10640" s="250"/>
      <c r="E10640" s="250"/>
      <c r="F10640" s="250"/>
      <c r="G10640" s="250"/>
      <c r="H10640" s="250"/>
      <c r="I10640" s="75">
        <f t="shared" si="10449"/>
        <v>0</v>
      </c>
      <c r="J10640" s="75">
        <f t="shared" si="10449"/>
        <v>0</v>
      </c>
      <c r="K10640" s="75">
        <f t="shared" si="10449"/>
        <v>0</v>
      </c>
      <c r="L10640" s="75">
        <f t="shared" si="10449"/>
        <v>0</v>
      </c>
      <c r="M10640" s="75">
        <f t="shared" si="10449"/>
        <v>0</v>
      </c>
      <c r="N10640" s="75">
        <f t="shared" si="10449"/>
        <v>0</v>
      </c>
      <c r="O10640" s="75">
        <f t="shared" si="10449"/>
        <v>0</v>
      </c>
      <c r="P10640" s="75">
        <f t="shared" si="10449"/>
        <v>0</v>
      </c>
      <c r="Q10640" s="75">
        <f t="shared" ref="Q10640:R10640" si="10456">SUM(Q10690,Q10740,Q10790,Q10840,Q10890)</f>
        <v>0</v>
      </c>
      <c r="R10640" s="75">
        <f t="shared" si="10456"/>
        <v>0</v>
      </c>
      <c r="S10640" s="75">
        <f t="shared" ref="S10640" si="10457">SUM(S10690,S10740,S10790,S10840,S10890)</f>
        <v>0</v>
      </c>
      <c r="T10640" s="75">
        <f t="shared" ref="T10640:X10640" si="10458">SUM(T10690,T10740,T10790,T10840,T10890)</f>
        <v>0</v>
      </c>
      <c r="U10640" s="75">
        <f t="shared" si="10458"/>
        <v>0</v>
      </c>
      <c r="V10640" s="75">
        <f t="shared" si="10458"/>
        <v>0</v>
      </c>
      <c r="W10640" s="75">
        <f t="shared" si="10458"/>
        <v>0</v>
      </c>
      <c r="X10640" s="75">
        <f t="shared" si="10458"/>
        <v>0</v>
      </c>
      <c r="Y10640" s="238">
        <f t="shared" si="10421"/>
        <v>0</v>
      </c>
    </row>
    <row r="10641" spans="1:25" s="76" customFormat="1">
      <c r="A10641" s="250" t="s">
        <v>2712</v>
      </c>
      <c r="B10641" s="250"/>
      <c r="C10641" s="250"/>
      <c r="D10641" s="250"/>
      <c r="E10641" s="250"/>
      <c r="F10641" s="250"/>
      <c r="G10641" s="250"/>
      <c r="H10641" s="250"/>
      <c r="I10641" s="75">
        <f t="shared" si="10449"/>
        <v>0</v>
      </c>
      <c r="J10641" s="75">
        <f t="shared" si="10449"/>
        <v>0</v>
      </c>
      <c r="K10641" s="75">
        <f t="shared" si="10449"/>
        <v>0</v>
      </c>
      <c r="L10641" s="75">
        <f t="shared" si="10449"/>
        <v>0</v>
      </c>
      <c r="M10641" s="75">
        <f t="shared" si="10449"/>
        <v>0</v>
      </c>
      <c r="N10641" s="75">
        <f t="shared" si="10449"/>
        <v>0</v>
      </c>
      <c r="O10641" s="75">
        <f t="shared" si="10449"/>
        <v>0</v>
      </c>
      <c r="P10641" s="75">
        <f t="shared" si="10449"/>
        <v>0</v>
      </c>
      <c r="Q10641" s="75">
        <f t="shared" ref="Q10641:R10641" si="10459">SUM(Q10691,Q10741,Q10791,Q10841,Q10891)</f>
        <v>0</v>
      </c>
      <c r="R10641" s="75">
        <f t="shared" si="10459"/>
        <v>0</v>
      </c>
      <c r="S10641" s="75">
        <f t="shared" ref="S10641" si="10460">SUM(S10691,S10741,S10791,S10841,S10891)</f>
        <v>0</v>
      </c>
      <c r="T10641" s="75">
        <f t="shared" ref="T10641:X10641" si="10461">SUM(T10691,T10741,T10791,T10841,T10891)</f>
        <v>0</v>
      </c>
      <c r="U10641" s="75">
        <f t="shared" si="10461"/>
        <v>0</v>
      </c>
      <c r="V10641" s="75">
        <f t="shared" si="10461"/>
        <v>0</v>
      </c>
      <c r="W10641" s="75">
        <f t="shared" si="10461"/>
        <v>0</v>
      </c>
      <c r="X10641" s="75">
        <f t="shared" si="10461"/>
        <v>0</v>
      </c>
      <c r="Y10641" s="238">
        <f t="shared" si="10421"/>
        <v>0</v>
      </c>
    </row>
    <row r="10642" spans="1:25" s="76" customFormat="1">
      <c r="A10642" s="250" t="s">
        <v>2713</v>
      </c>
      <c r="B10642" s="250"/>
      <c r="C10642" s="250"/>
      <c r="D10642" s="250"/>
      <c r="E10642" s="250"/>
      <c r="F10642" s="250"/>
      <c r="G10642" s="250"/>
      <c r="H10642" s="250"/>
      <c r="I10642" s="75">
        <f t="shared" si="10449"/>
        <v>0</v>
      </c>
      <c r="J10642" s="75">
        <f t="shared" si="10449"/>
        <v>0</v>
      </c>
      <c r="K10642" s="75">
        <f t="shared" si="10449"/>
        <v>0</v>
      </c>
      <c r="L10642" s="75">
        <f t="shared" si="10449"/>
        <v>0</v>
      </c>
      <c r="M10642" s="75">
        <f t="shared" si="10449"/>
        <v>0</v>
      </c>
      <c r="N10642" s="75">
        <f t="shared" si="10449"/>
        <v>0</v>
      </c>
      <c r="O10642" s="75">
        <f t="shared" si="10449"/>
        <v>0</v>
      </c>
      <c r="P10642" s="75">
        <f t="shared" si="10449"/>
        <v>0</v>
      </c>
      <c r="Q10642" s="75">
        <f t="shared" ref="Q10642:R10642" si="10462">SUM(Q10692,Q10742,Q10792,Q10842,Q10892)</f>
        <v>0</v>
      </c>
      <c r="R10642" s="75">
        <f t="shared" si="10462"/>
        <v>0</v>
      </c>
      <c r="S10642" s="75">
        <f t="shared" ref="S10642" si="10463">SUM(S10692,S10742,S10792,S10842,S10892)</f>
        <v>0</v>
      </c>
      <c r="T10642" s="75">
        <f t="shared" ref="T10642:X10642" si="10464">SUM(T10692,T10742,T10792,T10842,T10892)</f>
        <v>0</v>
      </c>
      <c r="U10642" s="75">
        <f t="shared" si="10464"/>
        <v>0</v>
      </c>
      <c r="V10642" s="75">
        <f t="shared" si="10464"/>
        <v>0</v>
      </c>
      <c r="W10642" s="75">
        <f t="shared" si="10464"/>
        <v>0</v>
      </c>
      <c r="X10642" s="75">
        <f t="shared" si="10464"/>
        <v>0</v>
      </c>
      <c r="Y10642" s="238">
        <f t="shared" si="10421"/>
        <v>0</v>
      </c>
    </row>
    <row r="10643" spans="1:25" s="76" customFormat="1">
      <c r="A10643" s="250" t="s">
        <v>2714</v>
      </c>
      <c r="B10643" s="250"/>
      <c r="C10643" s="250"/>
      <c r="D10643" s="250"/>
      <c r="E10643" s="250"/>
      <c r="F10643" s="250"/>
      <c r="G10643" s="250"/>
      <c r="H10643" s="250"/>
      <c r="I10643" s="75">
        <f t="shared" si="10449"/>
        <v>15650100</v>
      </c>
      <c r="J10643" s="75">
        <f t="shared" si="10449"/>
        <v>900100</v>
      </c>
      <c r="K10643" s="75">
        <f t="shared" si="10449"/>
        <v>0</v>
      </c>
      <c r="L10643" s="75">
        <f t="shared" si="10449"/>
        <v>0</v>
      </c>
      <c r="M10643" s="75">
        <f t="shared" si="10449"/>
        <v>0</v>
      </c>
      <c r="N10643" s="75">
        <f t="shared" si="10449"/>
        <v>0</v>
      </c>
      <c r="O10643" s="75">
        <f t="shared" si="10449"/>
        <v>0</v>
      </c>
      <c r="P10643" s="75">
        <f t="shared" si="10449"/>
        <v>14750000</v>
      </c>
      <c r="Q10643" s="75">
        <f t="shared" ref="Q10643:R10643" si="10465">SUM(Q10693,Q10743,Q10793,Q10843,Q10893)</f>
        <v>21070715</v>
      </c>
      <c r="R10643" s="75">
        <f t="shared" si="10465"/>
        <v>2055200</v>
      </c>
      <c r="S10643" s="75">
        <f t="shared" ref="S10643" si="10466">SUM(S10693,S10743,S10793,S10843,S10893)</f>
        <v>929300</v>
      </c>
      <c r="T10643" s="75">
        <f t="shared" ref="T10643:X10643" si="10467">SUM(T10693,T10743,T10793,T10843,T10893)</f>
        <v>1125900</v>
      </c>
      <c r="U10643" s="75">
        <f t="shared" si="10467"/>
        <v>500000</v>
      </c>
      <c r="V10643" s="75">
        <f t="shared" si="10467"/>
        <v>500000</v>
      </c>
      <c r="W10643" s="75">
        <f t="shared" si="10467"/>
        <v>125900</v>
      </c>
      <c r="X10643" s="75">
        <f t="shared" si="10467"/>
        <v>2055200</v>
      </c>
      <c r="Y10643" s="238">
        <f t="shared" si="10421"/>
        <v>100</v>
      </c>
    </row>
    <row r="10644" spans="1:25" s="76" customFormat="1">
      <c r="A10644" s="250" t="s">
        <v>2689</v>
      </c>
      <c r="B10644" s="250"/>
      <c r="C10644" s="250"/>
      <c r="D10644" s="250"/>
      <c r="E10644" s="250"/>
      <c r="F10644" s="250"/>
      <c r="G10644" s="250"/>
      <c r="H10644" s="250"/>
      <c r="I10644" s="75">
        <f t="shared" si="10449"/>
        <v>650000</v>
      </c>
      <c r="J10644" s="75">
        <f t="shared" si="10449"/>
        <v>559000</v>
      </c>
      <c r="K10644" s="75">
        <f t="shared" si="10449"/>
        <v>91000</v>
      </c>
      <c r="L10644" s="75">
        <f t="shared" si="10449"/>
        <v>21000</v>
      </c>
      <c r="M10644" s="75">
        <f t="shared" si="10449"/>
        <v>0</v>
      </c>
      <c r="N10644" s="75">
        <f t="shared" si="10449"/>
        <v>70000</v>
      </c>
      <c r="O10644" s="75">
        <f t="shared" si="10449"/>
        <v>0</v>
      </c>
      <c r="P10644" s="75">
        <f t="shared" si="10449"/>
        <v>0</v>
      </c>
      <c r="Q10644" s="75">
        <f t="shared" ref="Q10644:R10644" si="10468">SUM(Q10694,Q10744,Q10794,Q10844,Q10894)</f>
        <v>873416</v>
      </c>
      <c r="R10644" s="75">
        <f t="shared" si="10468"/>
        <v>654000</v>
      </c>
      <c r="S10644" s="75">
        <f t="shared" ref="S10644" si="10469">SUM(S10694,S10744,S10794,S10844,S10894)</f>
        <v>625000</v>
      </c>
      <c r="T10644" s="75">
        <f t="shared" ref="T10644:X10644" si="10470">SUM(T10694,T10744,T10794,T10844,T10894)</f>
        <v>29000</v>
      </c>
      <c r="U10644" s="75">
        <f t="shared" si="10470"/>
        <v>0</v>
      </c>
      <c r="V10644" s="75">
        <f t="shared" si="10470"/>
        <v>29000</v>
      </c>
      <c r="W10644" s="75">
        <f t="shared" si="10470"/>
        <v>0</v>
      </c>
      <c r="X10644" s="75">
        <f t="shared" si="10470"/>
        <v>654000</v>
      </c>
      <c r="Y10644" s="238">
        <f t="shared" si="10421"/>
        <v>100</v>
      </c>
    </row>
    <row r="10645" spans="1:25" s="76" customFormat="1">
      <c r="A10645" s="250" t="s">
        <v>2715</v>
      </c>
      <c r="B10645" s="250"/>
      <c r="C10645" s="250"/>
      <c r="D10645" s="250"/>
      <c r="E10645" s="250"/>
      <c r="F10645" s="250"/>
      <c r="G10645" s="250"/>
      <c r="H10645" s="250"/>
      <c r="I10645" s="75">
        <f t="shared" si="10449"/>
        <v>16151100</v>
      </c>
      <c r="J10645" s="75">
        <f t="shared" si="10449"/>
        <v>6151100</v>
      </c>
      <c r="K10645" s="75">
        <f t="shared" si="10449"/>
        <v>0</v>
      </c>
      <c r="L10645" s="75">
        <f t="shared" si="10449"/>
        <v>0</v>
      </c>
      <c r="M10645" s="75">
        <f t="shared" si="10449"/>
        <v>0</v>
      </c>
      <c r="N10645" s="75">
        <f t="shared" si="10449"/>
        <v>0</v>
      </c>
      <c r="O10645" s="75">
        <f t="shared" si="10449"/>
        <v>0</v>
      </c>
      <c r="P10645" s="75">
        <f t="shared" si="10449"/>
        <v>10000000</v>
      </c>
      <c r="Q10645" s="75">
        <f t="shared" ref="Q10645:R10645" si="10471">SUM(Q10695,Q10745,Q10795,Q10845,Q10895)</f>
        <v>18019248</v>
      </c>
      <c r="R10645" s="75">
        <f t="shared" si="10471"/>
        <v>7201200</v>
      </c>
      <c r="S10645" s="75">
        <f t="shared" ref="S10645" si="10472">SUM(S10695,S10745,S10795,S10845,S10895)</f>
        <v>6650000</v>
      </c>
      <c r="T10645" s="75">
        <f t="shared" ref="T10645:X10645" si="10473">SUM(T10695,T10745,T10795,T10845,T10895)</f>
        <v>551100</v>
      </c>
      <c r="U10645" s="75">
        <f t="shared" si="10473"/>
        <v>501100</v>
      </c>
      <c r="V10645" s="75">
        <f t="shared" si="10473"/>
        <v>50000</v>
      </c>
      <c r="W10645" s="75">
        <f t="shared" si="10473"/>
        <v>0</v>
      </c>
      <c r="X10645" s="75">
        <f t="shared" si="10473"/>
        <v>7201100</v>
      </c>
      <c r="Y10645" s="238">
        <f t="shared" si="10421"/>
        <v>99.998611342554028</v>
      </c>
    </row>
    <row r="10646" spans="1:25" s="76" customFormat="1">
      <c r="A10646" s="250" t="s">
        <v>2716</v>
      </c>
      <c r="B10646" s="250"/>
      <c r="C10646" s="250"/>
      <c r="D10646" s="250"/>
      <c r="E10646" s="250"/>
      <c r="F10646" s="250"/>
      <c r="G10646" s="250"/>
      <c r="H10646" s="250"/>
      <c r="I10646" s="75">
        <f t="shared" si="10449"/>
        <v>0</v>
      </c>
      <c r="J10646" s="75">
        <f t="shared" si="10449"/>
        <v>0</v>
      </c>
      <c r="K10646" s="75">
        <f t="shared" si="10449"/>
        <v>0</v>
      </c>
      <c r="L10646" s="75">
        <f t="shared" si="10449"/>
        <v>0</v>
      </c>
      <c r="M10646" s="75">
        <f t="shared" si="10449"/>
        <v>0</v>
      </c>
      <c r="N10646" s="75">
        <f t="shared" si="10449"/>
        <v>0</v>
      </c>
      <c r="O10646" s="75">
        <f t="shared" si="10449"/>
        <v>0</v>
      </c>
      <c r="P10646" s="75">
        <f t="shared" si="10449"/>
        <v>0</v>
      </c>
      <c r="Q10646" s="75">
        <f t="shared" ref="Q10646:R10646" si="10474">SUM(Q10696,Q10746,Q10796,Q10846,Q10896)</f>
        <v>0</v>
      </c>
      <c r="R10646" s="75">
        <f t="shared" si="10474"/>
        <v>0</v>
      </c>
      <c r="S10646" s="75">
        <f t="shared" ref="S10646" si="10475">SUM(S10696,S10746,S10796,S10846,S10896)</f>
        <v>0</v>
      </c>
      <c r="T10646" s="75">
        <f t="shared" ref="T10646:X10646" si="10476">SUM(T10696,T10746,T10796,T10846,T10896)</f>
        <v>0</v>
      </c>
      <c r="U10646" s="75">
        <f t="shared" si="10476"/>
        <v>0</v>
      </c>
      <c r="V10646" s="75">
        <f t="shared" si="10476"/>
        <v>0</v>
      </c>
      <c r="W10646" s="75">
        <f t="shared" si="10476"/>
        <v>0</v>
      </c>
      <c r="X10646" s="75">
        <f t="shared" si="10476"/>
        <v>0</v>
      </c>
      <c r="Y10646" s="238">
        <f t="shared" si="10421"/>
        <v>0</v>
      </c>
    </row>
    <row r="10647" spans="1:25" s="76" customFormat="1">
      <c r="A10647" s="250" t="s">
        <v>2717</v>
      </c>
      <c r="B10647" s="250"/>
      <c r="C10647" s="250"/>
      <c r="D10647" s="250"/>
      <c r="E10647" s="250"/>
      <c r="F10647" s="250"/>
      <c r="G10647" s="250"/>
      <c r="H10647" s="250"/>
      <c r="I10647" s="75">
        <f t="shared" si="10449"/>
        <v>0</v>
      </c>
      <c r="J10647" s="75">
        <f t="shared" si="10449"/>
        <v>0</v>
      </c>
      <c r="K10647" s="75">
        <f t="shared" si="10449"/>
        <v>0</v>
      </c>
      <c r="L10647" s="75">
        <f t="shared" si="10449"/>
        <v>0</v>
      </c>
      <c r="M10647" s="75">
        <f t="shared" si="10449"/>
        <v>0</v>
      </c>
      <c r="N10647" s="75">
        <f t="shared" si="10449"/>
        <v>0</v>
      </c>
      <c r="O10647" s="75">
        <f t="shared" si="10449"/>
        <v>0</v>
      </c>
      <c r="P10647" s="75">
        <f t="shared" si="10449"/>
        <v>0</v>
      </c>
      <c r="Q10647" s="75">
        <f t="shared" ref="Q10647:R10647" si="10477">SUM(Q10697,Q10747,Q10797,Q10847,Q10897)</f>
        <v>100050</v>
      </c>
      <c r="R10647" s="75">
        <f t="shared" si="10477"/>
        <v>100050</v>
      </c>
      <c r="S10647" s="75">
        <f t="shared" ref="S10647" si="10478">SUM(S10697,S10747,S10797,S10847,S10897)</f>
        <v>100050</v>
      </c>
      <c r="T10647" s="75">
        <f t="shared" ref="T10647:X10647" si="10479">SUM(T10697,T10747,T10797,T10847,T10897)</f>
        <v>0</v>
      </c>
      <c r="U10647" s="75">
        <f t="shared" si="10479"/>
        <v>0</v>
      </c>
      <c r="V10647" s="75">
        <f t="shared" si="10479"/>
        <v>0</v>
      </c>
      <c r="W10647" s="75">
        <f t="shared" si="10479"/>
        <v>0</v>
      </c>
      <c r="X10647" s="75">
        <f t="shared" si="10479"/>
        <v>100050</v>
      </c>
      <c r="Y10647" s="238">
        <f t="shared" si="10421"/>
        <v>100</v>
      </c>
    </row>
    <row r="10648" spans="1:25" s="76" customFormat="1">
      <c r="A10648" s="250" t="s">
        <v>2718</v>
      </c>
      <c r="B10648" s="250"/>
      <c r="C10648" s="250"/>
      <c r="D10648" s="250"/>
      <c r="E10648" s="250"/>
      <c r="F10648" s="250"/>
      <c r="G10648" s="250"/>
      <c r="H10648" s="250"/>
      <c r="I10648" s="75">
        <f t="shared" si="10449"/>
        <v>0</v>
      </c>
      <c r="J10648" s="75">
        <f t="shared" si="10449"/>
        <v>0</v>
      </c>
      <c r="K10648" s="75">
        <f t="shared" si="10449"/>
        <v>0</v>
      </c>
      <c r="L10648" s="75">
        <f t="shared" si="10449"/>
        <v>0</v>
      </c>
      <c r="M10648" s="75">
        <f t="shared" si="10449"/>
        <v>0</v>
      </c>
      <c r="N10648" s="75">
        <f t="shared" si="10449"/>
        <v>0</v>
      </c>
      <c r="O10648" s="75">
        <f t="shared" si="10449"/>
        <v>0</v>
      </c>
      <c r="P10648" s="75">
        <f t="shared" si="10449"/>
        <v>0</v>
      </c>
      <c r="Q10648" s="75">
        <f t="shared" ref="Q10648:R10648" si="10480">SUM(Q10698,Q10748,Q10798,Q10848,Q10898)</f>
        <v>0</v>
      </c>
      <c r="R10648" s="75">
        <f t="shared" si="10480"/>
        <v>0</v>
      </c>
      <c r="S10648" s="75">
        <f t="shared" ref="S10648" si="10481">SUM(S10698,S10748,S10798,S10848,S10898)</f>
        <v>0</v>
      </c>
      <c r="T10648" s="75">
        <f t="shared" ref="T10648:X10648" si="10482">SUM(T10698,T10748,T10798,T10848,T10898)</f>
        <v>0</v>
      </c>
      <c r="U10648" s="75">
        <f t="shared" si="10482"/>
        <v>0</v>
      </c>
      <c r="V10648" s="75">
        <f t="shared" si="10482"/>
        <v>0</v>
      </c>
      <c r="W10648" s="75">
        <f t="shared" si="10482"/>
        <v>0</v>
      </c>
      <c r="X10648" s="75">
        <f t="shared" si="10482"/>
        <v>0</v>
      </c>
      <c r="Y10648" s="238">
        <f t="shared" si="10421"/>
        <v>0</v>
      </c>
    </row>
    <row r="10649" spans="1:25" s="76" customFormat="1">
      <c r="A10649" s="250" t="s">
        <v>2719</v>
      </c>
      <c r="B10649" s="250"/>
      <c r="C10649" s="250"/>
      <c r="D10649" s="250"/>
      <c r="E10649" s="250"/>
      <c r="F10649" s="250"/>
      <c r="G10649" s="250"/>
      <c r="H10649" s="250"/>
      <c r="I10649" s="75">
        <f t="shared" ref="I10649:P10658" si="10483">SUM(I10699,I10749,I10799,I10849,I10899)</f>
        <v>32267100</v>
      </c>
      <c r="J10649" s="75">
        <f t="shared" si="10483"/>
        <v>6062100</v>
      </c>
      <c r="K10649" s="75">
        <f t="shared" si="10483"/>
        <v>0</v>
      </c>
      <c r="L10649" s="75">
        <f t="shared" si="10483"/>
        <v>0</v>
      </c>
      <c r="M10649" s="75">
        <f t="shared" si="10483"/>
        <v>0</v>
      </c>
      <c r="N10649" s="75">
        <f t="shared" si="10483"/>
        <v>0</v>
      </c>
      <c r="O10649" s="75">
        <f t="shared" si="10483"/>
        <v>3205000</v>
      </c>
      <c r="P10649" s="75">
        <f t="shared" si="10483"/>
        <v>23000000</v>
      </c>
      <c r="Q10649" s="75">
        <f t="shared" ref="Q10649:R10649" si="10484">SUM(Q10699,Q10749,Q10799,Q10849,Q10899)</f>
        <v>57382362</v>
      </c>
      <c r="R10649" s="75">
        <f t="shared" si="10484"/>
        <v>14671300</v>
      </c>
      <c r="S10649" s="75">
        <f t="shared" ref="S10649" si="10485">SUM(S10699,S10749,S10799,S10849,S10899)</f>
        <v>14254100</v>
      </c>
      <c r="T10649" s="75">
        <f t="shared" ref="T10649:X10649" si="10486">SUM(T10699,T10749,T10799,T10849,T10899)</f>
        <v>148000</v>
      </c>
      <c r="U10649" s="75">
        <f t="shared" si="10486"/>
        <v>148000</v>
      </c>
      <c r="V10649" s="75">
        <f t="shared" si="10486"/>
        <v>0</v>
      </c>
      <c r="W10649" s="75">
        <f t="shared" si="10486"/>
        <v>0</v>
      </c>
      <c r="X10649" s="75">
        <f t="shared" si="10486"/>
        <v>14671100</v>
      </c>
      <c r="Y10649" s="238">
        <f t="shared" si="10421"/>
        <v>99.998636794285446</v>
      </c>
    </row>
    <row r="10650" spans="1:25" s="76" customFormat="1">
      <c r="A10650" s="250" t="s">
        <v>2720</v>
      </c>
      <c r="B10650" s="250"/>
      <c r="C10650" s="250"/>
      <c r="D10650" s="250"/>
      <c r="E10650" s="250"/>
      <c r="F10650" s="250"/>
      <c r="G10650" s="250"/>
      <c r="H10650" s="250"/>
      <c r="I10650" s="75">
        <f t="shared" si="10483"/>
        <v>0</v>
      </c>
      <c r="J10650" s="75">
        <f t="shared" si="10483"/>
        <v>0</v>
      </c>
      <c r="K10650" s="75">
        <f t="shared" si="10483"/>
        <v>0</v>
      </c>
      <c r="L10650" s="75">
        <f t="shared" si="10483"/>
        <v>0</v>
      </c>
      <c r="M10650" s="75">
        <f t="shared" si="10483"/>
        <v>0</v>
      </c>
      <c r="N10650" s="75">
        <f t="shared" si="10483"/>
        <v>0</v>
      </c>
      <c r="O10650" s="75">
        <f t="shared" si="10483"/>
        <v>0</v>
      </c>
      <c r="P10650" s="75">
        <f t="shared" si="10483"/>
        <v>0</v>
      </c>
      <c r="Q10650" s="75">
        <f t="shared" ref="Q10650:R10650" si="10487">SUM(Q10700,Q10750,Q10800,Q10850,Q10900)</f>
        <v>0</v>
      </c>
      <c r="R10650" s="75">
        <f t="shared" si="10487"/>
        <v>0</v>
      </c>
      <c r="S10650" s="75">
        <f t="shared" ref="S10650" si="10488">SUM(S10700,S10750,S10800,S10850,S10900)</f>
        <v>0</v>
      </c>
      <c r="T10650" s="75">
        <f t="shared" ref="T10650:X10650" si="10489">SUM(T10700,T10750,T10800,T10850,T10900)</f>
        <v>0</v>
      </c>
      <c r="U10650" s="75">
        <f t="shared" si="10489"/>
        <v>0</v>
      </c>
      <c r="V10650" s="75">
        <f t="shared" si="10489"/>
        <v>0</v>
      </c>
      <c r="W10650" s="75">
        <f t="shared" si="10489"/>
        <v>0</v>
      </c>
      <c r="X10650" s="75">
        <f t="shared" si="10489"/>
        <v>0</v>
      </c>
      <c r="Y10650" s="238">
        <f t="shared" si="10421"/>
        <v>0</v>
      </c>
    </row>
    <row r="10651" spans="1:25" s="76" customFormat="1">
      <c r="A10651" s="250" t="s">
        <v>2692</v>
      </c>
      <c r="B10651" s="250"/>
      <c r="C10651" s="250"/>
      <c r="D10651" s="250"/>
      <c r="E10651" s="250"/>
      <c r="F10651" s="250"/>
      <c r="G10651" s="250"/>
      <c r="H10651" s="250"/>
      <c r="I10651" s="75">
        <f t="shared" si="10483"/>
        <v>0</v>
      </c>
      <c r="J10651" s="75">
        <f t="shared" si="10483"/>
        <v>0</v>
      </c>
      <c r="K10651" s="75">
        <f t="shared" si="10483"/>
        <v>0</v>
      </c>
      <c r="L10651" s="75">
        <f t="shared" si="10483"/>
        <v>0</v>
      </c>
      <c r="M10651" s="75">
        <f t="shared" si="10483"/>
        <v>0</v>
      </c>
      <c r="N10651" s="75">
        <f t="shared" si="10483"/>
        <v>0</v>
      </c>
      <c r="O10651" s="75">
        <f t="shared" si="10483"/>
        <v>0</v>
      </c>
      <c r="P10651" s="75">
        <f t="shared" si="10483"/>
        <v>0</v>
      </c>
      <c r="Q10651" s="75">
        <f t="shared" ref="Q10651:R10651" si="10490">SUM(Q10701,Q10751,Q10801,Q10851,Q10901)</f>
        <v>0</v>
      </c>
      <c r="R10651" s="75">
        <f t="shared" si="10490"/>
        <v>0</v>
      </c>
      <c r="S10651" s="75">
        <f t="shared" ref="S10651" si="10491">SUM(S10701,S10751,S10801,S10851,S10901)</f>
        <v>0</v>
      </c>
      <c r="T10651" s="75">
        <f t="shared" ref="T10651:X10651" si="10492">SUM(T10701,T10751,T10801,T10851,T10901)</f>
        <v>0</v>
      </c>
      <c r="U10651" s="75">
        <f t="shared" si="10492"/>
        <v>0</v>
      </c>
      <c r="V10651" s="75">
        <f t="shared" si="10492"/>
        <v>0</v>
      </c>
      <c r="W10651" s="75">
        <f t="shared" si="10492"/>
        <v>0</v>
      </c>
      <c r="X10651" s="75">
        <f t="shared" si="10492"/>
        <v>0</v>
      </c>
      <c r="Y10651" s="238">
        <f t="shared" si="10421"/>
        <v>0</v>
      </c>
    </row>
    <row r="10652" spans="1:25" s="76" customFormat="1">
      <c r="A10652" s="250" t="s">
        <v>2721</v>
      </c>
      <c r="B10652" s="250"/>
      <c r="C10652" s="250"/>
      <c r="D10652" s="250"/>
      <c r="E10652" s="250"/>
      <c r="F10652" s="250"/>
      <c r="G10652" s="250"/>
      <c r="H10652" s="250"/>
      <c r="I10652" s="75">
        <f t="shared" si="10483"/>
        <v>0</v>
      </c>
      <c r="J10652" s="75">
        <f t="shared" si="10483"/>
        <v>0</v>
      </c>
      <c r="K10652" s="75">
        <f t="shared" si="10483"/>
        <v>0</v>
      </c>
      <c r="L10652" s="75">
        <f t="shared" si="10483"/>
        <v>0</v>
      </c>
      <c r="M10652" s="75">
        <f t="shared" si="10483"/>
        <v>0</v>
      </c>
      <c r="N10652" s="75">
        <f t="shared" si="10483"/>
        <v>0</v>
      </c>
      <c r="O10652" s="75">
        <f t="shared" si="10483"/>
        <v>0</v>
      </c>
      <c r="P10652" s="75">
        <f t="shared" si="10483"/>
        <v>0</v>
      </c>
      <c r="Q10652" s="75">
        <f t="shared" ref="Q10652:R10652" si="10493">SUM(Q10702,Q10752,Q10802,Q10852,Q10902)</f>
        <v>0</v>
      </c>
      <c r="R10652" s="75">
        <f t="shared" si="10493"/>
        <v>0</v>
      </c>
      <c r="S10652" s="75">
        <f t="shared" ref="S10652" si="10494">SUM(S10702,S10752,S10802,S10852,S10902)</f>
        <v>0</v>
      </c>
      <c r="T10652" s="75">
        <f t="shared" ref="T10652:X10652" si="10495">SUM(T10702,T10752,T10802,T10852,T10902)</f>
        <v>0</v>
      </c>
      <c r="U10652" s="75">
        <f t="shared" si="10495"/>
        <v>0</v>
      </c>
      <c r="V10652" s="75">
        <f t="shared" si="10495"/>
        <v>0</v>
      </c>
      <c r="W10652" s="75">
        <f t="shared" si="10495"/>
        <v>0</v>
      </c>
      <c r="X10652" s="75">
        <f t="shared" si="10495"/>
        <v>0</v>
      </c>
      <c r="Y10652" s="238">
        <f t="shared" si="10421"/>
        <v>0</v>
      </c>
    </row>
    <row r="10653" spans="1:25" s="76" customFormat="1">
      <c r="A10653" s="250" t="s">
        <v>2722</v>
      </c>
      <c r="B10653" s="250"/>
      <c r="C10653" s="250"/>
      <c r="D10653" s="250"/>
      <c r="E10653" s="250"/>
      <c r="F10653" s="250"/>
      <c r="G10653" s="250"/>
      <c r="H10653" s="250"/>
      <c r="I10653" s="75">
        <f t="shared" si="10483"/>
        <v>6713100</v>
      </c>
      <c r="J10653" s="75">
        <f t="shared" si="10483"/>
        <v>125100</v>
      </c>
      <c r="K10653" s="75">
        <f t="shared" si="10483"/>
        <v>0</v>
      </c>
      <c r="L10653" s="75">
        <f t="shared" si="10483"/>
        <v>0</v>
      </c>
      <c r="M10653" s="75">
        <f t="shared" si="10483"/>
        <v>0</v>
      </c>
      <c r="N10653" s="75">
        <f t="shared" si="10483"/>
        <v>0</v>
      </c>
      <c r="O10653" s="75">
        <f t="shared" si="10483"/>
        <v>0</v>
      </c>
      <c r="P10653" s="75">
        <f t="shared" si="10483"/>
        <v>6588000</v>
      </c>
      <c r="Q10653" s="75">
        <f t="shared" ref="Q10653:R10653" si="10496">SUM(Q10703,Q10753,Q10803,Q10853,Q10903)</f>
        <v>13105579</v>
      </c>
      <c r="R10653" s="75">
        <f t="shared" si="10496"/>
        <v>1061500</v>
      </c>
      <c r="S10653" s="75">
        <f t="shared" ref="S10653" si="10497">SUM(S10703,S10753,S10803,S10853,S10903)</f>
        <v>1060100</v>
      </c>
      <c r="T10653" s="75">
        <f t="shared" ref="T10653:X10653" si="10498">SUM(T10703,T10753,T10803,T10853,T10903)</f>
        <v>0</v>
      </c>
      <c r="U10653" s="75">
        <f t="shared" si="10498"/>
        <v>0</v>
      </c>
      <c r="V10653" s="75">
        <f t="shared" si="10498"/>
        <v>0</v>
      </c>
      <c r="W10653" s="75">
        <f t="shared" si="10498"/>
        <v>0</v>
      </c>
      <c r="X10653" s="75">
        <f t="shared" si="10498"/>
        <v>1060100</v>
      </c>
      <c r="Y10653" s="238">
        <f t="shared" si="10421"/>
        <v>99.868111163447949</v>
      </c>
    </row>
    <row r="10654" spans="1:25" s="76" customFormat="1">
      <c r="A10654" s="250" t="s">
        <v>2788</v>
      </c>
      <c r="B10654" s="250"/>
      <c r="C10654" s="250"/>
      <c r="D10654" s="250"/>
      <c r="E10654" s="250"/>
      <c r="F10654" s="250"/>
      <c r="G10654" s="250"/>
      <c r="H10654" s="250"/>
      <c r="I10654" s="75">
        <f t="shared" si="10483"/>
        <v>100</v>
      </c>
      <c r="J10654" s="75">
        <f t="shared" si="10483"/>
        <v>100</v>
      </c>
      <c r="K10654" s="75">
        <f t="shared" si="10483"/>
        <v>0</v>
      </c>
      <c r="L10654" s="75">
        <f t="shared" si="10483"/>
        <v>0</v>
      </c>
      <c r="M10654" s="75">
        <f t="shared" si="10483"/>
        <v>0</v>
      </c>
      <c r="N10654" s="75">
        <f t="shared" si="10483"/>
        <v>0</v>
      </c>
      <c r="O10654" s="75">
        <f t="shared" si="10483"/>
        <v>0</v>
      </c>
      <c r="P10654" s="75">
        <f t="shared" si="10483"/>
        <v>0</v>
      </c>
      <c r="Q10654" s="75">
        <f t="shared" ref="Q10654:R10654" si="10499">SUM(Q10704,Q10754,Q10804,Q10854,Q10904)</f>
        <v>100</v>
      </c>
      <c r="R10654" s="75">
        <f t="shared" si="10499"/>
        <v>100</v>
      </c>
      <c r="S10654" s="75">
        <f t="shared" ref="S10654" si="10500">SUM(S10704,S10754,S10804,S10854,S10904)</f>
        <v>0</v>
      </c>
      <c r="T10654" s="75">
        <f t="shared" ref="T10654:X10654" si="10501">SUM(T10704,T10754,T10804,T10854,T10904)</f>
        <v>0</v>
      </c>
      <c r="U10654" s="75">
        <f t="shared" si="10501"/>
        <v>0</v>
      </c>
      <c r="V10654" s="75">
        <f t="shared" si="10501"/>
        <v>0</v>
      </c>
      <c r="W10654" s="75">
        <f t="shared" si="10501"/>
        <v>0</v>
      </c>
      <c r="X10654" s="75">
        <f t="shared" si="10501"/>
        <v>0</v>
      </c>
      <c r="Y10654" s="238">
        <f t="shared" si="10421"/>
        <v>0</v>
      </c>
    </row>
    <row r="10655" spans="1:25" s="76" customFormat="1">
      <c r="A10655" s="250" t="s">
        <v>2723</v>
      </c>
      <c r="B10655" s="250"/>
      <c r="C10655" s="250"/>
      <c r="D10655" s="250"/>
      <c r="E10655" s="250"/>
      <c r="F10655" s="250"/>
      <c r="G10655" s="250"/>
      <c r="H10655" s="250"/>
      <c r="I10655" s="75">
        <f t="shared" si="10483"/>
        <v>0</v>
      </c>
      <c r="J10655" s="75">
        <f t="shared" si="10483"/>
        <v>0</v>
      </c>
      <c r="K10655" s="75">
        <f t="shared" si="10483"/>
        <v>0</v>
      </c>
      <c r="L10655" s="75">
        <f t="shared" si="10483"/>
        <v>0</v>
      </c>
      <c r="M10655" s="75">
        <f t="shared" si="10483"/>
        <v>0</v>
      </c>
      <c r="N10655" s="75">
        <f t="shared" si="10483"/>
        <v>0</v>
      </c>
      <c r="O10655" s="75">
        <f t="shared" si="10483"/>
        <v>0</v>
      </c>
      <c r="P10655" s="75">
        <f t="shared" si="10483"/>
        <v>0</v>
      </c>
      <c r="Q10655" s="75">
        <f t="shared" ref="Q10655:R10655" si="10502">SUM(Q10705,Q10755,Q10805,Q10855,Q10905)</f>
        <v>0</v>
      </c>
      <c r="R10655" s="75">
        <f t="shared" si="10502"/>
        <v>0</v>
      </c>
      <c r="S10655" s="75">
        <f t="shared" ref="S10655" si="10503">SUM(S10705,S10755,S10805,S10855,S10905)</f>
        <v>0</v>
      </c>
      <c r="T10655" s="75">
        <f t="shared" ref="T10655:X10655" si="10504">SUM(T10705,T10755,T10805,T10855,T10905)</f>
        <v>0</v>
      </c>
      <c r="U10655" s="75">
        <f t="shared" si="10504"/>
        <v>0</v>
      </c>
      <c r="V10655" s="75">
        <f t="shared" si="10504"/>
        <v>0</v>
      </c>
      <c r="W10655" s="75">
        <f t="shared" si="10504"/>
        <v>0</v>
      </c>
      <c r="X10655" s="75">
        <f t="shared" si="10504"/>
        <v>0</v>
      </c>
      <c r="Y10655" s="238">
        <f t="shared" si="10421"/>
        <v>0</v>
      </c>
    </row>
    <row r="10656" spans="1:25" s="76" customFormat="1">
      <c r="A10656" s="250" t="s">
        <v>2724</v>
      </c>
      <c r="B10656" s="250"/>
      <c r="C10656" s="250"/>
      <c r="D10656" s="250"/>
      <c r="E10656" s="250"/>
      <c r="F10656" s="250"/>
      <c r="G10656" s="250"/>
      <c r="H10656" s="250"/>
      <c r="I10656" s="75">
        <f t="shared" si="10483"/>
        <v>0</v>
      </c>
      <c r="J10656" s="75">
        <f t="shared" si="10483"/>
        <v>0</v>
      </c>
      <c r="K10656" s="75">
        <f t="shared" si="10483"/>
        <v>0</v>
      </c>
      <c r="L10656" s="75">
        <f t="shared" si="10483"/>
        <v>0</v>
      </c>
      <c r="M10656" s="75">
        <f t="shared" si="10483"/>
        <v>0</v>
      </c>
      <c r="N10656" s="75">
        <f t="shared" si="10483"/>
        <v>0</v>
      </c>
      <c r="O10656" s="75">
        <f t="shared" si="10483"/>
        <v>0</v>
      </c>
      <c r="P10656" s="75">
        <f t="shared" si="10483"/>
        <v>0</v>
      </c>
      <c r="Q10656" s="75">
        <f t="shared" ref="Q10656:R10656" si="10505">SUM(Q10706,Q10756,Q10806,Q10856,Q10906)</f>
        <v>0</v>
      </c>
      <c r="R10656" s="75">
        <f t="shared" si="10505"/>
        <v>0</v>
      </c>
      <c r="S10656" s="75">
        <f t="shared" ref="S10656" si="10506">SUM(S10706,S10756,S10806,S10856,S10906)</f>
        <v>0</v>
      </c>
      <c r="T10656" s="75">
        <f t="shared" ref="T10656:X10656" si="10507">SUM(T10706,T10756,T10806,T10856,T10906)</f>
        <v>0</v>
      </c>
      <c r="U10656" s="75">
        <f t="shared" si="10507"/>
        <v>0</v>
      </c>
      <c r="V10656" s="75">
        <f t="shared" si="10507"/>
        <v>0</v>
      </c>
      <c r="W10656" s="75">
        <f t="shared" si="10507"/>
        <v>0</v>
      </c>
      <c r="X10656" s="75">
        <f t="shared" si="10507"/>
        <v>0</v>
      </c>
      <c r="Y10656" s="238">
        <f t="shared" si="10421"/>
        <v>0</v>
      </c>
    </row>
    <row r="10657" spans="1:25" s="76" customFormat="1">
      <c r="A10657" s="250" t="s">
        <v>2725</v>
      </c>
      <c r="B10657" s="250"/>
      <c r="C10657" s="250"/>
      <c r="D10657" s="250"/>
      <c r="E10657" s="250"/>
      <c r="F10657" s="250"/>
      <c r="G10657" s="250"/>
      <c r="H10657" s="250"/>
      <c r="I10657" s="75">
        <f t="shared" si="10483"/>
        <v>0</v>
      </c>
      <c r="J10657" s="75">
        <f t="shared" si="10483"/>
        <v>0</v>
      </c>
      <c r="K10657" s="75">
        <f t="shared" si="10483"/>
        <v>0</v>
      </c>
      <c r="L10657" s="75">
        <f t="shared" si="10483"/>
        <v>0</v>
      </c>
      <c r="M10657" s="75">
        <f t="shared" si="10483"/>
        <v>0</v>
      </c>
      <c r="N10657" s="75">
        <f t="shared" si="10483"/>
        <v>0</v>
      </c>
      <c r="O10657" s="75">
        <f t="shared" si="10483"/>
        <v>0</v>
      </c>
      <c r="P10657" s="75">
        <f t="shared" si="10483"/>
        <v>0</v>
      </c>
      <c r="Q10657" s="75">
        <f t="shared" ref="Q10657:R10657" si="10508">SUM(Q10707,Q10757,Q10807,Q10857,Q10907)</f>
        <v>0</v>
      </c>
      <c r="R10657" s="75">
        <f t="shared" si="10508"/>
        <v>0</v>
      </c>
      <c r="S10657" s="75">
        <f t="shared" ref="S10657" si="10509">SUM(S10707,S10757,S10807,S10857,S10907)</f>
        <v>0</v>
      </c>
      <c r="T10657" s="75">
        <f t="shared" ref="T10657:X10657" si="10510">SUM(T10707,T10757,T10807,T10857,T10907)</f>
        <v>0</v>
      </c>
      <c r="U10657" s="75">
        <f t="shared" si="10510"/>
        <v>0</v>
      </c>
      <c r="V10657" s="75">
        <f t="shared" si="10510"/>
        <v>0</v>
      </c>
      <c r="W10657" s="75">
        <f t="shared" si="10510"/>
        <v>0</v>
      </c>
      <c r="X10657" s="75">
        <f t="shared" si="10510"/>
        <v>0</v>
      </c>
      <c r="Y10657" s="238">
        <f t="shared" si="10421"/>
        <v>0</v>
      </c>
    </row>
    <row r="10658" spans="1:25" s="76" customFormat="1">
      <c r="A10658" s="250" t="s">
        <v>2694</v>
      </c>
      <c r="B10658" s="250"/>
      <c r="C10658" s="250"/>
      <c r="D10658" s="250"/>
      <c r="E10658" s="250"/>
      <c r="F10658" s="250"/>
      <c r="G10658" s="250"/>
      <c r="H10658" s="250"/>
      <c r="I10658" s="75">
        <f t="shared" si="10483"/>
        <v>0</v>
      </c>
      <c r="J10658" s="75">
        <f t="shared" si="10483"/>
        <v>0</v>
      </c>
      <c r="K10658" s="75">
        <f t="shared" si="10483"/>
        <v>0</v>
      </c>
      <c r="L10658" s="75">
        <f t="shared" si="10483"/>
        <v>0</v>
      </c>
      <c r="M10658" s="75">
        <f t="shared" si="10483"/>
        <v>0</v>
      </c>
      <c r="N10658" s="75">
        <f t="shared" si="10483"/>
        <v>0</v>
      </c>
      <c r="O10658" s="75">
        <f t="shared" si="10483"/>
        <v>0</v>
      </c>
      <c r="P10658" s="75">
        <f t="shared" si="10483"/>
        <v>0</v>
      </c>
      <c r="Q10658" s="75">
        <f t="shared" ref="Q10658:R10658" si="10511">SUM(Q10708,Q10758,Q10808,Q10858,Q10908)</f>
        <v>0</v>
      </c>
      <c r="R10658" s="75">
        <f t="shared" si="10511"/>
        <v>0</v>
      </c>
      <c r="S10658" s="75">
        <f t="shared" ref="S10658" si="10512">SUM(S10708,S10758,S10808,S10858,S10908)</f>
        <v>0</v>
      </c>
      <c r="T10658" s="75">
        <f t="shared" ref="T10658:X10658" si="10513">SUM(T10708,T10758,T10808,T10858,T10908)</f>
        <v>0</v>
      </c>
      <c r="U10658" s="75">
        <f t="shared" si="10513"/>
        <v>0</v>
      </c>
      <c r="V10658" s="75">
        <f t="shared" si="10513"/>
        <v>0</v>
      </c>
      <c r="W10658" s="75">
        <f t="shared" si="10513"/>
        <v>0</v>
      </c>
      <c r="X10658" s="75">
        <f t="shared" si="10513"/>
        <v>0</v>
      </c>
      <c r="Y10658" s="238">
        <f t="shared" si="10421"/>
        <v>0</v>
      </c>
    </row>
    <row r="10659" spans="1:25" s="76" customFormat="1">
      <c r="A10659" s="250" t="s">
        <v>2726</v>
      </c>
      <c r="B10659" s="250"/>
      <c r="C10659" s="250"/>
      <c r="D10659" s="250"/>
      <c r="E10659" s="250"/>
      <c r="F10659" s="250"/>
      <c r="G10659" s="250"/>
      <c r="H10659" s="250"/>
      <c r="I10659" s="75">
        <f t="shared" ref="I10659:P10668" si="10514">SUM(I10709,I10759,I10809,I10859,I10909)</f>
        <v>100200</v>
      </c>
      <c r="J10659" s="75">
        <f t="shared" si="10514"/>
        <v>100200</v>
      </c>
      <c r="K10659" s="75">
        <f t="shared" si="10514"/>
        <v>0</v>
      </c>
      <c r="L10659" s="75">
        <f t="shared" si="10514"/>
        <v>0</v>
      </c>
      <c r="M10659" s="75">
        <f t="shared" si="10514"/>
        <v>0</v>
      </c>
      <c r="N10659" s="75">
        <f t="shared" si="10514"/>
        <v>0</v>
      </c>
      <c r="O10659" s="75">
        <f t="shared" si="10514"/>
        <v>0</v>
      </c>
      <c r="P10659" s="75">
        <f t="shared" si="10514"/>
        <v>0</v>
      </c>
      <c r="Q10659" s="75">
        <f t="shared" ref="Q10659:R10659" si="10515">SUM(Q10709,Q10759,Q10809,Q10859,Q10909)</f>
        <v>4259007</v>
      </c>
      <c r="R10659" s="75">
        <f t="shared" si="10515"/>
        <v>100400</v>
      </c>
      <c r="S10659" s="75">
        <f t="shared" ref="S10659" si="10516">SUM(S10709,S10759,S10809,S10859,S10909)</f>
        <v>100000</v>
      </c>
      <c r="T10659" s="75">
        <f t="shared" ref="T10659:X10659" si="10517">SUM(T10709,T10759,T10809,T10859,T10909)</f>
        <v>0</v>
      </c>
      <c r="U10659" s="75">
        <f t="shared" si="10517"/>
        <v>0</v>
      </c>
      <c r="V10659" s="75">
        <f t="shared" si="10517"/>
        <v>0</v>
      </c>
      <c r="W10659" s="75">
        <f t="shared" si="10517"/>
        <v>0</v>
      </c>
      <c r="X10659" s="75">
        <f t="shared" si="10517"/>
        <v>100000</v>
      </c>
      <c r="Y10659" s="238">
        <f t="shared" si="10421"/>
        <v>99.601593625498012</v>
      </c>
    </row>
    <row r="10660" spans="1:25" s="76" customFormat="1">
      <c r="A10660" s="250" t="s">
        <v>2727</v>
      </c>
      <c r="B10660" s="250"/>
      <c r="C10660" s="250"/>
      <c r="D10660" s="250"/>
      <c r="E10660" s="250"/>
      <c r="F10660" s="250"/>
      <c r="G10660" s="250"/>
      <c r="H10660" s="250"/>
      <c r="I10660" s="75">
        <f t="shared" si="10514"/>
        <v>30500</v>
      </c>
      <c r="J10660" s="75">
        <f t="shared" si="10514"/>
        <v>14500</v>
      </c>
      <c r="K10660" s="75">
        <f t="shared" si="10514"/>
        <v>16000</v>
      </c>
      <c r="L10660" s="75">
        <f t="shared" si="10514"/>
        <v>6000</v>
      </c>
      <c r="M10660" s="75">
        <f t="shared" si="10514"/>
        <v>0</v>
      </c>
      <c r="N10660" s="75">
        <f t="shared" si="10514"/>
        <v>10000</v>
      </c>
      <c r="O10660" s="75">
        <f t="shared" si="10514"/>
        <v>0</v>
      </c>
      <c r="P10660" s="75">
        <f t="shared" si="10514"/>
        <v>0</v>
      </c>
      <c r="Q10660" s="75">
        <f t="shared" ref="Q10660:R10660" si="10518">SUM(Q10710,Q10760,Q10810,Q10860,Q10910)</f>
        <v>551269</v>
      </c>
      <c r="R10660" s="75">
        <f t="shared" si="10518"/>
        <v>14500</v>
      </c>
      <c r="S10660" s="75">
        <f t="shared" ref="S10660" si="10519">SUM(S10710,S10760,S10810,S10860,S10910)</f>
        <v>10790</v>
      </c>
      <c r="T10660" s="75">
        <f t="shared" ref="T10660:X10660" si="10520">SUM(T10710,T10760,T10810,T10860,T10910)</f>
        <v>3710</v>
      </c>
      <c r="U10660" s="75">
        <f t="shared" si="10520"/>
        <v>2840</v>
      </c>
      <c r="V10660" s="75">
        <f t="shared" si="10520"/>
        <v>870</v>
      </c>
      <c r="W10660" s="75">
        <f t="shared" si="10520"/>
        <v>0</v>
      </c>
      <c r="X10660" s="75">
        <f t="shared" si="10520"/>
        <v>14500</v>
      </c>
      <c r="Y10660" s="238">
        <f t="shared" si="10421"/>
        <v>100</v>
      </c>
    </row>
    <row r="10661" spans="1:25" s="76" customFormat="1">
      <c r="A10661" s="250" t="s">
        <v>2728</v>
      </c>
      <c r="B10661" s="250"/>
      <c r="C10661" s="250"/>
      <c r="D10661" s="250"/>
      <c r="E10661" s="250"/>
      <c r="F10661" s="250"/>
      <c r="G10661" s="250"/>
      <c r="H10661" s="250"/>
      <c r="I10661" s="75">
        <f t="shared" si="10514"/>
        <v>100</v>
      </c>
      <c r="J10661" s="75">
        <f t="shared" si="10514"/>
        <v>100</v>
      </c>
      <c r="K10661" s="75">
        <f t="shared" si="10514"/>
        <v>0</v>
      </c>
      <c r="L10661" s="75">
        <f t="shared" si="10514"/>
        <v>0</v>
      </c>
      <c r="M10661" s="75">
        <f t="shared" si="10514"/>
        <v>0</v>
      </c>
      <c r="N10661" s="75">
        <f t="shared" si="10514"/>
        <v>0</v>
      </c>
      <c r="O10661" s="75">
        <f t="shared" si="10514"/>
        <v>0</v>
      </c>
      <c r="P10661" s="75">
        <f t="shared" si="10514"/>
        <v>0</v>
      </c>
      <c r="Q10661" s="75">
        <f t="shared" ref="Q10661:R10661" si="10521">SUM(Q10711,Q10761,Q10811,Q10861,Q10911)</f>
        <v>843450</v>
      </c>
      <c r="R10661" s="75">
        <f t="shared" si="10521"/>
        <v>743450</v>
      </c>
      <c r="S10661" s="75">
        <f t="shared" ref="S10661" si="10522">SUM(S10711,S10761,S10811,S10861,S10911)</f>
        <v>743450</v>
      </c>
      <c r="T10661" s="75">
        <f t="shared" ref="T10661:X10661" si="10523">SUM(T10711,T10761,T10811,T10861,T10911)</f>
        <v>0</v>
      </c>
      <c r="U10661" s="75">
        <f t="shared" si="10523"/>
        <v>0</v>
      </c>
      <c r="V10661" s="75">
        <f t="shared" si="10523"/>
        <v>0</v>
      </c>
      <c r="W10661" s="75">
        <f t="shared" si="10523"/>
        <v>0</v>
      </c>
      <c r="X10661" s="75">
        <f t="shared" si="10523"/>
        <v>690500</v>
      </c>
      <c r="Y10661" s="238">
        <f t="shared" si="10421"/>
        <v>92.877799448517052</v>
      </c>
    </row>
    <row r="10662" spans="1:25" s="76" customFormat="1">
      <c r="A10662" s="250" t="s">
        <v>2729</v>
      </c>
      <c r="B10662" s="250"/>
      <c r="C10662" s="250"/>
      <c r="D10662" s="250"/>
      <c r="E10662" s="250"/>
      <c r="F10662" s="250"/>
      <c r="G10662" s="250"/>
      <c r="H10662" s="250"/>
      <c r="I10662" s="75">
        <f t="shared" si="10514"/>
        <v>0</v>
      </c>
      <c r="J10662" s="75">
        <f t="shared" si="10514"/>
        <v>0</v>
      </c>
      <c r="K10662" s="75">
        <f t="shared" si="10514"/>
        <v>0</v>
      </c>
      <c r="L10662" s="75">
        <f t="shared" si="10514"/>
        <v>0</v>
      </c>
      <c r="M10662" s="75">
        <f t="shared" si="10514"/>
        <v>0</v>
      </c>
      <c r="N10662" s="75">
        <f t="shared" si="10514"/>
        <v>0</v>
      </c>
      <c r="O10662" s="75">
        <f t="shared" si="10514"/>
        <v>0</v>
      </c>
      <c r="P10662" s="75">
        <f t="shared" si="10514"/>
        <v>0</v>
      </c>
      <c r="Q10662" s="75">
        <f t="shared" ref="Q10662:R10662" si="10524">SUM(Q10712,Q10762,Q10812,Q10862,Q10912)</f>
        <v>0</v>
      </c>
      <c r="R10662" s="75">
        <f t="shared" si="10524"/>
        <v>0</v>
      </c>
      <c r="S10662" s="75">
        <f t="shared" ref="S10662" si="10525">SUM(S10712,S10762,S10812,S10862,S10912)</f>
        <v>0</v>
      </c>
      <c r="T10662" s="75">
        <f t="shared" ref="T10662:X10662" si="10526">SUM(T10712,T10762,T10812,T10862,T10912)</f>
        <v>0</v>
      </c>
      <c r="U10662" s="75">
        <f t="shared" si="10526"/>
        <v>0</v>
      </c>
      <c r="V10662" s="75">
        <f t="shared" si="10526"/>
        <v>0</v>
      </c>
      <c r="W10662" s="75">
        <f t="shared" si="10526"/>
        <v>0</v>
      </c>
      <c r="X10662" s="75">
        <f t="shared" si="10526"/>
        <v>0</v>
      </c>
      <c r="Y10662" s="238">
        <f t="shared" si="10421"/>
        <v>0</v>
      </c>
    </row>
    <row r="10663" spans="1:25" s="76" customFormat="1">
      <c r="A10663" s="250" t="s">
        <v>2730</v>
      </c>
      <c r="B10663" s="250"/>
      <c r="C10663" s="250"/>
      <c r="D10663" s="250"/>
      <c r="E10663" s="250"/>
      <c r="F10663" s="250"/>
      <c r="G10663" s="250"/>
      <c r="H10663" s="250"/>
      <c r="I10663" s="75">
        <f t="shared" si="10514"/>
        <v>0</v>
      </c>
      <c r="J10663" s="75">
        <f t="shared" si="10514"/>
        <v>0</v>
      </c>
      <c r="K10663" s="75">
        <f t="shared" si="10514"/>
        <v>0</v>
      </c>
      <c r="L10663" s="75">
        <f t="shared" si="10514"/>
        <v>0</v>
      </c>
      <c r="M10663" s="75">
        <f t="shared" si="10514"/>
        <v>0</v>
      </c>
      <c r="N10663" s="75">
        <f t="shared" si="10514"/>
        <v>0</v>
      </c>
      <c r="O10663" s="75">
        <f t="shared" si="10514"/>
        <v>0</v>
      </c>
      <c r="P10663" s="75">
        <f t="shared" si="10514"/>
        <v>0</v>
      </c>
      <c r="Q10663" s="75">
        <f t="shared" ref="Q10663:R10663" si="10527">SUM(Q10713,Q10763,Q10813,Q10863,Q10913)</f>
        <v>0</v>
      </c>
      <c r="R10663" s="75">
        <f t="shared" si="10527"/>
        <v>0</v>
      </c>
      <c r="S10663" s="75">
        <f t="shared" ref="S10663" si="10528">SUM(S10713,S10763,S10813,S10863,S10913)</f>
        <v>0</v>
      </c>
      <c r="T10663" s="75">
        <f t="shared" ref="T10663:X10663" si="10529">SUM(T10713,T10763,T10813,T10863,T10913)</f>
        <v>0</v>
      </c>
      <c r="U10663" s="75">
        <f t="shared" si="10529"/>
        <v>0</v>
      </c>
      <c r="V10663" s="75">
        <f t="shared" si="10529"/>
        <v>0</v>
      </c>
      <c r="W10663" s="75">
        <f t="shared" si="10529"/>
        <v>0</v>
      </c>
      <c r="X10663" s="75">
        <f t="shared" si="10529"/>
        <v>0</v>
      </c>
      <c r="Y10663" s="238">
        <f t="shared" si="10421"/>
        <v>0</v>
      </c>
    </row>
    <row r="10664" spans="1:25" s="76" customFormat="1">
      <c r="A10664" s="250" t="s">
        <v>2731</v>
      </c>
      <c r="B10664" s="250"/>
      <c r="C10664" s="250"/>
      <c r="D10664" s="250"/>
      <c r="E10664" s="250"/>
      <c r="F10664" s="250"/>
      <c r="G10664" s="250"/>
      <c r="H10664" s="250"/>
      <c r="I10664" s="75">
        <f t="shared" si="10514"/>
        <v>300</v>
      </c>
      <c r="J10664" s="75">
        <f t="shared" si="10514"/>
        <v>0</v>
      </c>
      <c r="K10664" s="75">
        <f t="shared" si="10514"/>
        <v>0</v>
      </c>
      <c r="L10664" s="75">
        <f t="shared" si="10514"/>
        <v>0</v>
      </c>
      <c r="M10664" s="75">
        <f t="shared" si="10514"/>
        <v>0</v>
      </c>
      <c r="N10664" s="75">
        <f t="shared" si="10514"/>
        <v>0</v>
      </c>
      <c r="O10664" s="75">
        <f t="shared" si="10514"/>
        <v>300</v>
      </c>
      <c r="P10664" s="75">
        <f t="shared" si="10514"/>
        <v>0</v>
      </c>
      <c r="Q10664" s="75">
        <f t="shared" ref="Q10664:R10664" si="10530">SUM(Q10714,Q10764,Q10814,Q10864,Q10914)</f>
        <v>1484229</v>
      </c>
      <c r="R10664" s="75">
        <f t="shared" si="10530"/>
        <v>0</v>
      </c>
      <c r="S10664" s="75">
        <f t="shared" ref="S10664" si="10531">SUM(S10714,S10764,S10814,S10864,S10914)</f>
        <v>0</v>
      </c>
      <c r="T10664" s="75">
        <f t="shared" ref="T10664:X10664" si="10532">SUM(T10714,T10764,T10814,T10864,T10914)</f>
        <v>0</v>
      </c>
      <c r="U10664" s="75">
        <f t="shared" si="10532"/>
        <v>0</v>
      </c>
      <c r="V10664" s="75">
        <f t="shared" si="10532"/>
        <v>0</v>
      </c>
      <c r="W10664" s="75">
        <f t="shared" si="10532"/>
        <v>0</v>
      </c>
      <c r="X10664" s="75">
        <f t="shared" si="10532"/>
        <v>0</v>
      </c>
      <c r="Y10664" s="238">
        <f t="shared" si="10421"/>
        <v>0</v>
      </c>
    </row>
    <row r="10665" spans="1:25" s="76" customFormat="1">
      <c r="A10665" s="250" t="s">
        <v>2732</v>
      </c>
      <c r="B10665" s="250"/>
      <c r="C10665" s="250"/>
      <c r="D10665" s="250"/>
      <c r="E10665" s="250"/>
      <c r="F10665" s="250"/>
      <c r="G10665" s="250"/>
      <c r="H10665" s="250"/>
      <c r="I10665" s="75">
        <f t="shared" si="10514"/>
        <v>0</v>
      </c>
      <c r="J10665" s="75">
        <f t="shared" si="10514"/>
        <v>0</v>
      </c>
      <c r="K10665" s="75">
        <f t="shared" si="10514"/>
        <v>0</v>
      </c>
      <c r="L10665" s="75">
        <f t="shared" si="10514"/>
        <v>0</v>
      </c>
      <c r="M10665" s="75">
        <f t="shared" si="10514"/>
        <v>0</v>
      </c>
      <c r="N10665" s="75">
        <f t="shared" si="10514"/>
        <v>0</v>
      </c>
      <c r="O10665" s="75">
        <f t="shared" si="10514"/>
        <v>0</v>
      </c>
      <c r="P10665" s="75">
        <f t="shared" si="10514"/>
        <v>0</v>
      </c>
      <c r="Q10665" s="75">
        <f t="shared" ref="Q10665:R10665" si="10533">SUM(Q10715,Q10765,Q10815,Q10865,Q10915)</f>
        <v>0</v>
      </c>
      <c r="R10665" s="75">
        <f t="shared" si="10533"/>
        <v>0</v>
      </c>
      <c r="S10665" s="75">
        <f t="shared" ref="S10665" si="10534">SUM(S10715,S10765,S10815,S10865,S10915)</f>
        <v>0</v>
      </c>
      <c r="T10665" s="75">
        <f t="shared" ref="T10665:X10665" si="10535">SUM(T10715,T10765,T10815,T10865,T10915)</f>
        <v>0</v>
      </c>
      <c r="U10665" s="75">
        <f t="shared" si="10535"/>
        <v>0</v>
      </c>
      <c r="V10665" s="75">
        <f t="shared" si="10535"/>
        <v>0</v>
      </c>
      <c r="W10665" s="75">
        <f t="shared" si="10535"/>
        <v>0</v>
      </c>
      <c r="X10665" s="75">
        <f t="shared" si="10535"/>
        <v>0</v>
      </c>
      <c r="Y10665" s="238">
        <f t="shared" si="10421"/>
        <v>0</v>
      </c>
    </row>
    <row r="10666" spans="1:25" s="76" customFormat="1">
      <c r="A10666" s="250" t="s">
        <v>2733</v>
      </c>
      <c r="B10666" s="250"/>
      <c r="C10666" s="250"/>
      <c r="D10666" s="250"/>
      <c r="E10666" s="250"/>
      <c r="F10666" s="250"/>
      <c r="G10666" s="250"/>
      <c r="H10666" s="250"/>
      <c r="I10666" s="75">
        <f t="shared" si="10514"/>
        <v>0</v>
      </c>
      <c r="J10666" s="75">
        <f t="shared" si="10514"/>
        <v>0</v>
      </c>
      <c r="K10666" s="75">
        <f t="shared" si="10514"/>
        <v>0</v>
      </c>
      <c r="L10666" s="75">
        <f t="shared" si="10514"/>
        <v>0</v>
      </c>
      <c r="M10666" s="75">
        <f t="shared" si="10514"/>
        <v>0</v>
      </c>
      <c r="N10666" s="75">
        <f t="shared" si="10514"/>
        <v>0</v>
      </c>
      <c r="O10666" s="75">
        <f t="shared" si="10514"/>
        <v>0</v>
      </c>
      <c r="P10666" s="75">
        <f t="shared" si="10514"/>
        <v>0</v>
      </c>
      <c r="Q10666" s="75">
        <f t="shared" ref="Q10666:R10666" si="10536">SUM(Q10716,Q10766,Q10816,Q10866,Q10916)</f>
        <v>0</v>
      </c>
      <c r="R10666" s="75">
        <f t="shared" si="10536"/>
        <v>0</v>
      </c>
      <c r="S10666" s="75">
        <f t="shared" ref="S10666" si="10537">SUM(S10716,S10766,S10816,S10866,S10916)</f>
        <v>0</v>
      </c>
      <c r="T10666" s="75">
        <f t="shared" ref="T10666:X10666" si="10538">SUM(T10716,T10766,T10816,T10866,T10916)</f>
        <v>0</v>
      </c>
      <c r="U10666" s="75">
        <f t="shared" si="10538"/>
        <v>0</v>
      </c>
      <c r="V10666" s="75">
        <f t="shared" si="10538"/>
        <v>0</v>
      </c>
      <c r="W10666" s="75">
        <f t="shared" si="10538"/>
        <v>0</v>
      </c>
      <c r="X10666" s="75">
        <f t="shared" si="10538"/>
        <v>0</v>
      </c>
      <c r="Y10666" s="238">
        <f t="shared" si="10421"/>
        <v>0</v>
      </c>
    </row>
    <row r="10667" spans="1:25" s="76" customFormat="1">
      <c r="A10667" s="250" t="s">
        <v>2734</v>
      </c>
      <c r="B10667" s="250"/>
      <c r="C10667" s="250"/>
      <c r="D10667" s="250"/>
      <c r="E10667" s="250"/>
      <c r="F10667" s="250"/>
      <c r="G10667" s="250"/>
      <c r="H10667" s="250"/>
      <c r="I10667" s="75">
        <f t="shared" si="10514"/>
        <v>700000</v>
      </c>
      <c r="J10667" s="75">
        <f t="shared" si="10514"/>
        <v>0</v>
      </c>
      <c r="K10667" s="75">
        <f t="shared" si="10514"/>
        <v>0</v>
      </c>
      <c r="L10667" s="75">
        <f t="shared" si="10514"/>
        <v>0</v>
      </c>
      <c r="M10667" s="75">
        <f t="shared" si="10514"/>
        <v>0</v>
      </c>
      <c r="N10667" s="75">
        <f t="shared" si="10514"/>
        <v>0</v>
      </c>
      <c r="O10667" s="75">
        <f t="shared" si="10514"/>
        <v>700000</v>
      </c>
      <c r="P10667" s="75">
        <f t="shared" si="10514"/>
        <v>0</v>
      </c>
      <c r="Q10667" s="75">
        <f t="shared" ref="Q10667:R10667" si="10539">SUM(Q10717,Q10767,Q10817,Q10867,Q10917)</f>
        <v>6765832</v>
      </c>
      <c r="R10667" s="75">
        <f t="shared" si="10539"/>
        <v>0</v>
      </c>
      <c r="S10667" s="75">
        <f t="shared" ref="S10667" si="10540">SUM(S10717,S10767,S10817,S10867,S10917)</f>
        <v>0</v>
      </c>
      <c r="T10667" s="75">
        <f t="shared" ref="T10667:X10667" si="10541">SUM(T10717,T10767,T10817,T10867,T10917)</f>
        <v>0</v>
      </c>
      <c r="U10667" s="75">
        <f t="shared" si="10541"/>
        <v>0</v>
      </c>
      <c r="V10667" s="75">
        <f t="shared" si="10541"/>
        <v>0</v>
      </c>
      <c r="W10667" s="75">
        <f t="shared" si="10541"/>
        <v>0</v>
      </c>
      <c r="X10667" s="75">
        <f t="shared" si="10541"/>
        <v>0</v>
      </c>
      <c r="Y10667" s="238">
        <f t="shared" si="10421"/>
        <v>0</v>
      </c>
    </row>
    <row r="10668" spans="1:25" s="76" customFormat="1">
      <c r="A10668" s="250" t="s">
        <v>2735</v>
      </c>
      <c r="B10668" s="250"/>
      <c r="C10668" s="250"/>
      <c r="D10668" s="250"/>
      <c r="E10668" s="250"/>
      <c r="F10668" s="250"/>
      <c r="G10668" s="250"/>
      <c r="H10668" s="250"/>
      <c r="I10668" s="75">
        <f t="shared" si="10514"/>
        <v>0</v>
      </c>
      <c r="J10668" s="75">
        <f t="shared" si="10514"/>
        <v>0</v>
      </c>
      <c r="K10668" s="75">
        <f t="shared" si="10514"/>
        <v>0</v>
      </c>
      <c r="L10668" s="75">
        <f t="shared" si="10514"/>
        <v>0</v>
      </c>
      <c r="M10668" s="75">
        <f t="shared" si="10514"/>
        <v>0</v>
      </c>
      <c r="N10668" s="75">
        <f t="shared" si="10514"/>
        <v>0</v>
      </c>
      <c r="O10668" s="75">
        <f t="shared" si="10514"/>
        <v>0</v>
      </c>
      <c r="P10668" s="75">
        <f t="shared" si="10514"/>
        <v>0</v>
      </c>
      <c r="Q10668" s="75">
        <f t="shared" ref="Q10668:R10668" si="10542">SUM(Q10718,Q10768,Q10818,Q10868,Q10918)</f>
        <v>0</v>
      </c>
      <c r="R10668" s="75">
        <f t="shared" si="10542"/>
        <v>0</v>
      </c>
      <c r="S10668" s="75">
        <f t="shared" ref="S10668" si="10543">SUM(S10718,S10768,S10818,S10868,S10918)</f>
        <v>0</v>
      </c>
      <c r="T10668" s="75">
        <f t="shared" ref="T10668:X10668" si="10544">SUM(T10718,T10768,T10818,T10868,T10918)</f>
        <v>0</v>
      </c>
      <c r="U10668" s="75">
        <f t="shared" si="10544"/>
        <v>0</v>
      </c>
      <c r="V10668" s="75">
        <f t="shared" si="10544"/>
        <v>0</v>
      </c>
      <c r="W10668" s="75">
        <f t="shared" si="10544"/>
        <v>0</v>
      </c>
      <c r="X10668" s="75">
        <f t="shared" si="10544"/>
        <v>0</v>
      </c>
      <c r="Y10668" s="238">
        <f t="shared" si="10421"/>
        <v>0</v>
      </c>
    </row>
    <row r="10669" spans="1:25" s="76" customFormat="1">
      <c r="A10669" s="250" t="s">
        <v>2736</v>
      </c>
      <c r="B10669" s="250"/>
      <c r="C10669" s="250"/>
      <c r="D10669" s="250"/>
      <c r="E10669" s="250"/>
      <c r="F10669" s="250"/>
      <c r="G10669" s="250"/>
      <c r="H10669" s="250"/>
      <c r="I10669" s="75">
        <f t="shared" ref="I10669:P10673" si="10545">SUM(I10719,I10769,I10819,I10869,I10919)</f>
        <v>0</v>
      </c>
      <c r="J10669" s="75">
        <f t="shared" si="10545"/>
        <v>0</v>
      </c>
      <c r="K10669" s="75">
        <f t="shared" si="10545"/>
        <v>0</v>
      </c>
      <c r="L10669" s="75">
        <f t="shared" si="10545"/>
        <v>0</v>
      </c>
      <c r="M10669" s="75">
        <f t="shared" si="10545"/>
        <v>0</v>
      </c>
      <c r="N10669" s="75">
        <f t="shared" si="10545"/>
        <v>0</v>
      </c>
      <c r="O10669" s="75">
        <f t="shared" si="10545"/>
        <v>0</v>
      </c>
      <c r="P10669" s="75">
        <f t="shared" si="10545"/>
        <v>0</v>
      </c>
      <c r="Q10669" s="75">
        <f t="shared" ref="Q10669:R10669" si="10546">SUM(Q10719,Q10769,Q10819,Q10869,Q10919)</f>
        <v>0</v>
      </c>
      <c r="R10669" s="75">
        <f t="shared" si="10546"/>
        <v>0</v>
      </c>
      <c r="S10669" s="75">
        <f t="shared" ref="S10669" si="10547">SUM(S10719,S10769,S10819,S10869,S10919)</f>
        <v>0</v>
      </c>
      <c r="T10669" s="75">
        <f t="shared" ref="T10669:X10669" si="10548">SUM(T10719,T10769,T10819,T10869,T10919)</f>
        <v>0</v>
      </c>
      <c r="U10669" s="75">
        <f t="shared" si="10548"/>
        <v>0</v>
      </c>
      <c r="V10669" s="75">
        <f t="shared" si="10548"/>
        <v>0</v>
      </c>
      <c r="W10669" s="75">
        <f t="shared" si="10548"/>
        <v>0</v>
      </c>
      <c r="X10669" s="75">
        <f t="shared" si="10548"/>
        <v>0</v>
      </c>
      <c r="Y10669" s="238">
        <f t="shared" si="10421"/>
        <v>0</v>
      </c>
    </row>
    <row r="10670" spans="1:25" s="76" customFormat="1">
      <c r="A10670" s="250" t="s">
        <v>2792</v>
      </c>
      <c r="B10670" s="250"/>
      <c r="C10670" s="250"/>
      <c r="D10670" s="250"/>
      <c r="E10670" s="250"/>
      <c r="F10670" s="250"/>
      <c r="G10670" s="250"/>
      <c r="H10670" s="250"/>
      <c r="I10670" s="75">
        <f t="shared" si="10545"/>
        <v>24238870</v>
      </c>
      <c r="J10670" s="75">
        <f t="shared" si="10545"/>
        <v>7362570</v>
      </c>
      <c r="K10670" s="75">
        <f t="shared" si="10545"/>
        <v>250000</v>
      </c>
      <c r="L10670" s="75">
        <f t="shared" si="10545"/>
        <v>250000</v>
      </c>
      <c r="M10670" s="75">
        <f t="shared" si="10545"/>
        <v>0</v>
      </c>
      <c r="N10670" s="75">
        <f t="shared" si="10545"/>
        <v>0</v>
      </c>
      <c r="O10670" s="75">
        <f t="shared" si="10545"/>
        <v>6664000</v>
      </c>
      <c r="P10670" s="75">
        <f t="shared" si="10545"/>
        <v>9962300</v>
      </c>
      <c r="Q10670" s="75">
        <f t="shared" ref="Q10670:R10670" si="10549">SUM(Q10720,Q10770,Q10820,Q10870,Q10920)</f>
        <v>47604468</v>
      </c>
      <c r="R10670" s="75">
        <f t="shared" si="10549"/>
        <v>11340040</v>
      </c>
      <c r="S10670" s="75">
        <f t="shared" ref="S10670" si="10550">SUM(S10720,S10770,S10820,S10870,S10920)</f>
        <v>9992470</v>
      </c>
      <c r="T10670" s="75">
        <f t="shared" ref="T10670:X10670" si="10551">SUM(T10720,T10770,T10820,T10870,T10920)</f>
        <v>1337470</v>
      </c>
      <c r="U10670" s="75">
        <f t="shared" si="10551"/>
        <v>1057470</v>
      </c>
      <c r="V10670" s="75">
        <f t="shared" si="10551"/>
        <v>280000</v>
      </c>
      <c r="W10670" s="75">
        <f t="shared" si="10551"/>
        <v>0</v>
      </c>
      <c r="X10670" s="75">
        <f t="shared" si="10551"/>
        <v>11329940</v>
      </c>
      <c r="Y10670" s="238">
        <f t="shared" si="10421"/>
        <v>99.910935058430127</v>
      </c>
    </row>
    <row r="10671" spans="1:25" s="76" customFormat="1">
      <c r="A10671" s="250" t="s">
        <v>2737</v>
      </c>
      <c r="B10671" s="250"/>
      <c r="C10671" s="250"/>
      <c r="D10671" s="250"/>
      <c r="E10671" s="250"/>
      <c r="F10671" s="250"/>
      <c r="G10671" s="250"/>
      <c r="H10671" s="250"/>
      <c r="I10671" s="75">
        <f t="shared" si="10545"/>
        <v>40000</v>
      </c>
      <c r="J10671" s="75">
        <f t="shared" si="10545"/>
        <v>0</v>
      </c>
      <c r="K10671" s="75">
        <f t="shared" si="10545"/>
        <v>40000</v>
      </c>
      <c r="L10671" s="75">
        <f t="shared" si="10545"/>
        <v>40000</v>
      </c>
      <c r="M10671" s="75">
        <f t="shared" si="10545"/>
        <v>0</v>
      </c>
      <c r="N10671" s="75">
        <f t="shared" si="10545"/>
        <v>0</v>
      </c>
      <c r="O10671" s="75">
        <f t="shared" si="10545"/>
        <v>0</v>
      </c>
      <c r="P10671" s="75">
        <f t="shared" si="10545"/>
        <v>0</v>
      </c>
      <c r="Q10671" s="75">
        <f t="shared" ref="Q10671:R10671" si="10552">SUM(Q10721,Q10771,Q10821,Q10871,Q10921)</f>
        <v>90000</v>
      </c>
      <c r="R10671" s="75">
        <f t="shared" si="10552"/>
        <v>0</v>
      </c>
      <c r="S10671" s="75">
        <f t="shared" ref="S10671" si="10553">SUM(S10721,S10771,S10821,S10871,S10921)</f>
        <v>0</v>
      </c>
      <c r="T10671" s="75">
        <f t="shared" ref="T10671:X10671" si="10554">SUM(T10721,T10771,T10821,T10871,T10921)</f>
        <v>0</v>
      </c>
      <c r="U10671" s="75">
        <f t="shared" si="10554"/>
        <v>0</v>
      </c>
      <c r="V10671" s="75">
        <f t="shared" si="10554"/>
        <v>0</v>
      </c>
      <c r="W10671" s="75">
        <f t="shared" si="10554"/>
        <v>0</v>
      </c>
      <c r="X10671" s="75">
        <f t="shared" si="10554"/>
        <v>0</v>
      </c>
      <c r="Y10671" s="238">
        <f t="shared" si="10421"/>
        <v>0</v>
      </c>
    </row>
    <row r="10672" spans="1:25" s="76" customFormat="1">
      <c r="A10672" s="250" t="s">
        <v>2784</v>
      </c>
      <c r="B10672" s="250"/>
      <c r="C10672" s="250"/>
      <c r="D10672" s="250"/>
      <c r="E10672" s="250"/>
      <c r="F10672" s="250"/>
      <c r="G10672" s="250"/>
      <c r="H10672" s="250"/>
      <c r="I10672" s="75">
        <f t="shared" si="10545"/>
        <v>100</v>
      </c>
      <c r="J10672" s="75">
        <f t="shared" si="10545"/>
        <v>100</v>
      </c>
      <c r="K10672" s="75">
        <f t="shared" si="10545"/>
        <v>0</v>
      </c>
      <c r="L10672" s="75">
        <f t="shared" si="10545"/>
        <v>0</v>
      </c>
      <c r="M10672" s="75">
        <f t="shared" si="10545"/>
        <v>0</v>
      </c>
      <c r="N10672" s="75">
        <f t="shared" si="10545"/>
        <v>0</v>
      </c>
      <c r="O10672" s="75">
        <f t="shared" si="10545"/>
        <v>0</v>
      </c>
      <c r="P10672" s="75">
        <f t="shared" si="10545"/>
        <v>0</v>
      </c>
      <c r="Q10672" s="75">
        <f t="shared" ref="Q10672:R10672" si="10555">SUM(Q10722,Q10772,Q10822,Q10872,Q10922)</f>
        <v>100</v>
      </c>
      <c r="R10672" s="75">
        <f t="shared" si="10555"/>
        <v>100</v>
      </c>
      <c r="S10672" s="75">
        <f t="shared" ref="S10672" si="10556">SUM(S10722,S10772,S10822,S10872,S10922)</f>
        <v>0</v>
      </c>
      <c r="T10672" s="75">
        <f t="shared" ref="T10672:X10672" si="10557">SUM(T10722,T10772,T10822,T10872,T10922)</f>
        <v>0</v>
      </c>
      <c r="U10672" s="75">
        <f t="shared" si="10557"/>
        <v>0</v>
      </c>
      <c r="V10672" s="75">
        <f t="shared" si="10557"/>
        <v>0</v>
      </c>
      <c r="W10672" s="75">
        <f t="shared" si="10557"/>
        <v>0</v>
      </c>
      <c r="X10672" s="75">
        <f t="shared" si="10557"/>
        <v>0</v>
      </c>
      <c r="Y10672" s="238">
        <f t="shared" si="10421"/>
        <v>0</v>
      </c>
    </row>
    <row r="10673" spans="1:25" s="76" customFormat="1">
      <c r="A10673" s="250" t="s">
        <v>2785</v>
      </c>
      <c r="B10673" s="250"/>
      <c r="C10673" s="250"/>
      <c r="D10673" s="250"/>
      <c r="E10673" s="250"/>
      <c r="F10673" s="250"/>
      <c r="G10673" s="250"/>
      <c r="H10673" s="250"/>
      <c r="I10673" s="75">
        <f t="shared" si="10545"/>
        <v>0</v>
      </c>
      <c r="J10673" s="75">
        <f t="shared" si="10545"/>
        <v>0</v>
      </c>
      <c r="K10673" s="75">
        <f t="shared" si="10545"/>
        <v>0</v>
      </c>
      <c r="L10673" s="75">
        <f t="shared" si="10545"/>
        <v>0</v>
      </c>
      <c r="M10673" s="75">
        <f t="shared" si="10545"/>
        <v>0</v>
      </c>
      <c r="N10673" s="75">
        <f t="shared" si="10545"/>
        <v>0</v>
      </c>
      <c r="O10673" s="75">
        <f t="shared" si="10545"/>
        <v>0</v>
      </c>
      <c r="P10673" s="75">
        <f t="shared" si="10545"/>
        <v>0</v>
      </c>
      <c r="Q10673" s="75">
        <f t="shared" ref="Q10673:R10673" si="10558">SUM(Q10723,Q10773,Q10823,Q10873,Q10923)</f>
        <v>0</v>
      </c>
      <c r="R10673" s="75">
        <f t="shared" si="10558"/>
        <v>0</v>
      </c>
      <c r="S10673" s="75">
        <f t="shared" ref="S10673" si="10559">SUM(S10723,S10773,S10823,S10873,S10923)</f>
        <v>0</v>
      </c>
      <c r="T10673" s="75">
        <f t="shared" ref="T10673:X10673" si="10560">SUM(T10723,T10773,T10823,T10873,T10923)</f>
        <v>0</v>
      </c>
      <c r="U10673" s="75">
        <f t="shared" si="10560"/>
        <v>0</v>
      </c>
      <c r="V10673" s="75">
        <f t="shared" si="10560"/>
        <v>0</v>
      </c>
      <c r="W10673" s="75">
        <f t="shared" si="10560"/>
        <v>0</v>
      </c>
      <c r="X10673" s="75">
        <f t="shared" si="10560"/>
        <v>0</v>
      </c>
      <c r="Y10673" s="238">
        <f t="shared" si="10421"/>
        <v>0</v>
      </c>
    </row>
    <row r="10674" spans="1:25" s="68" customFormat="1">
      <c r="A10674" s="251" t="s">
        <v>69</v>
      </c>
      <c r="B10674" s="251"/>
      <c r="C10674" s="251"/>
      <c r="D10674" s="251"/>
      <c r="E10674" s="251"/>
      <c r="F10674" s="251"/>
      <c r="G10674" s="251"/>
      <c r="H10674" s="251"/>
      <c r="I10674" s="77">
        <f t="shared" ref="I10674:P10674" si="10561">SUM(I10628:I10673)</f>
        <v>96931670</v>
      </c>
      <c r="J10674" s="77">
        <f t="shared" si="10561"/>
        <v>21365070</v>
      </c>
      <c r="K10674" s="77">
        <f t="shared" si="10561"/>
        <v>397000</v>
      </c>
      <c r="L10674" s="77">
        <f t="shared" si="10561"/>
        <v>317000</v>
      </c>
      <c r="M10674" s="77">
        <f t="shared" si="10561"/>
        <v>0</v>
      </c>
      <c r="N10674" s="77">
        <f t="shared" si="10561"/>
        <v>80000</v>
      </c>
      <c r="O10674" s="77">
        <f t="shared" si="10561"/>
        <v>10569300</v>
      </c>
      <c r="P10674" s="77">
        <f t="shared" si="10561"/>
        <v>64600300</v>
      </c>
      <c r="Q10674" s="77">
        <f t="shared" ref="Q10674:R10674" si="10562">SUM(Q10628:Q10673)</f>
        <v>172489925</v>
      </c>
      <c r="R10674" s="77">
        <f t="shared" si="10562"/>
        <v>38031940</v>
      </c>
      <c r="S10674" s="77">
        <f t="shared" ref="S10674" si="10563">SUM(S10628:S10673)</f>
        <v>34545260</v>
      </c>
      <c r="T10674" s="77">
        <f t="shared" ref="T10674:X10674" si="10564">SUM(T10628:T10673)</f>
        <v>3205180</v>
      </c>
      <c r="U10674" s="77">
        <f t="shared" si="10564"/>
        <v>2219410</v>
      </c>
      <c r="V10674" s="77">
        <f t="shared" si="10564"/>
        <v>859870</v>
      </c>
      <c r="W10674" s="77">
        <f t="shared" si="10564"/>
        <v>125900</v>
      </c>
      <c r="X10674" s="77">
        <f t="shared" si="10564"/>
        <v>37966490</v>
      </c>
      <c r="Y10674" s="239">
        <f t="shared" si="10421"/>
        <v>99.827907805912602</v>
      </c>
    </row>
    <row r="10675" spans="1:25" s="68" customFormat="1" ht="15" thickBot="1">
      <c r="A10675" s="270" t="s">
        <v>2761</v>
      </c>
      <c r="B10675" s="270"/>
      <c r="C10675" s="270"/>
      <c r="D10675" s="270"/>
      <c r="E10675" s="270"/>
      <c r="F10675" s="270"/>
      <c r="G10675" s="270"/>
      <c r="H10675" s="270"/>
      <c r="I10675" s="69"/>
      <c r="J10675" s="69"/>
      <c r="K10675" s="69"/>
      <c r="L10675" s="69"/>
      <c r="M10675" s="69"/>
      <c r="N10675" s="69"/>
      <c r="O10675" s="69"/>
      <c r="P10675" s="69"/>
      <c r="Q10675" s="69">
        <v>0</v>
      </c>
      <c r="R10675" s="69"/>
      <c r="S10675" s="69"/>
      <c r="T10675" s="69"/>
      <c r="U10675" s="69"/>
      <c r="V10675" s="69"/>
      <c r="W10675" s="69"/>
      <c r="X10675" s="69"/>
      <c r="Y10675" s="237">
        <f t="shared" si="10421"/>
        <v>0</v>
      </c>
    </row>
    <row r="10676" spans="1:25" s="68" customFormat="1" ht="41.4" thickBot="1">
      <c r="A10676" s="271" t="s">
        <v>1</v>
      </c>
      <c r="B10676" s="271"/>
      <c r="C10676" s="271"/>
      <c r="D10676" s="271"/>
      <c r="E10676" s="271"/>
      <c r="F10676" s="271"/>
      <c r="G10676" s="271"/>
      <c r="H10676" s="271"/>
      <c r="I10676" s="1" t="s">
        <v>3093</v>
      </c>
      <c r="J10676" s="1" t="s">
        <v>3130</v>
      </c>
      <c r="K10676" s="1" t="s">
        <v>3</v>
      </c>
      <c r="L10676" s="1" t="s">
        <v>4</v>
      </c>
      <c r="M10676" s="1" t="s">
        <v>5</v>
      </c>
      <c r="N10676" s="1" t="s">
        <v>6</v>
      </c>
      <c r="O10676" s="1" t="s">
        <v>7</v>
      </c>
      <c r="P10676" s="1" t="s">
        <v>8</v>
      </c>
      <c r="Q10676" s="1" t="s">
        <v>3344</v>
      </c>
      <c r="R10676" s="1" t="s">
        <v>3427</v>
      </c>
      <c r="S10676" s="1" t="s">
        <v>3447</v>
      </c>
      <c r="T10676" s="1" t="s">
        <v>3448</v>
      </c>
      <c r="U10676" s="1" t="s">
        <v>3452</v>
      </c>
      <c r="V10676" s="1" t="s">
        <v>3449</v>
      </c>
      <c r="W10676" s="1" t="s">
        <v>3450</v>
      </c>
      <c r="X10676" s="1" t="s">
        <v>3451</v>
      </c>
      <c r="Y10676" s="216" t="s">
        <v>3385</v>
      </c>
    </row>
    <row r="10677" spans="1:25" s="74" customFormat="1">
      <c r="A10677" s="70"/>
      <c r="B10677" s="70"/>
      <c r="C10677" s="70"/>
      <c r="D10677" s="71"/>
      <c r="E10677" s="71"/>
      <c r="F10677" s="72"/>
      <c r="G10677" s="165"/>
      <c r="H10677" s="73" t="s">
        <v>0</v>
      </c>
      <c r="I10677" s="45">
        <v>1</v>
      </c>
      <c r="J10677" s="45">
        <v>3</v>
      </c>
      <c r="K10677" s="45" t="s">
        <v>9</v>
      </c>
      <c r="L10677" s="45">
        <v>5</v>
      </c>
      <c r="M10677" s="45">
        <v>6</v>
      </c>
      <c r="N10677" s="45">
        <v>7</v>
      </c>
      <c r="O10677" s="45">
        <v>8</v>
      </c>
      <c r="P10677" s="45">
        <v>9</v>
      </c>
      <c r="Q10677" s="45">
        <v>1</v>
      </c>
      <c r="R10677" s="45">
        <v>2</v>
      </c>
      <c r="S10677" s="45">
        <v>3</v>
      </c>
      <c r="T10677" s="45" t="s">
        <v>3453</v>
      </c>
      <c r="U10677" s="45">
        <v>5</v>
      </c>
      <c r="V10677" s="45">
        <v>6</v>
      </c>
      <c r="W10677" s="45">
        <v>7</v>
      </c>
      <c r="X10677" s="45" t="s">
        <v>3454</v>
      </c>
      <c r="Y10677" s="276">
        <v>9</v>
      </c>
    </row>
    <row r="10678" spans="1:25" s="76" customFormat="1">
      <c r="A10678" s="272" t="s">
        <v>2699</v>
      </c>
      <c r="B10678" s="272"/>
      <c r="C10678" s="272"/>
      <c r="D10678" s="272"/>
      <c r="E10678" s="272"/>
      <c r="F10678" s="272"/>
      <c r="G10678" s="272"/>
      <c r="H10678" s="272"/>
      <c r="I10678" s="75"/>
      <c r="J10678" s="75"/>
      <c r="K10678" s="75"/>
      <c r="L10678" s="75"/>
      <c r="M10678" s="75"/>
      <c r="N10678" s="75"/>
      <c r="O10678" s="75"/>
      <c r="P10678" s="75"/>
      <c r="Q10678" s="75">
        <v>0</v>
      </c>
      <c r="R10678" s="75"/>
      <c r="S10678" s="75"/>
      <c r="T10678" s="75"/>
      <c r="U10678" s="75"/>
      <c r="V10678" s="75"/>
      <c r="W10678" s="75"/>
      <c r="X10678" s="75"/>
      <c r="Y10678" s="238">
        <f t="shared" ref="Y10678:Y10724" si="10565">IF(R10678=0,0,(X10678/R10678)*100)</f>
        <v>0</v>
      </c>
    </row>
    <row r="10679" spans="1:25" s="76" customFormat="1">
      <c r="A10679" s="250" t="s">
        <v>2700</v>
      </c>
      <c r="B10679" s="250"/>
      <c r="C10679" s="250"/>
      <c r="D10679" s="250"/>
      <c r="E10679" s="250"/>
      <c r="F10679" s="250"/>
      <c r="G10679" s="250"/>
      <c r="H10679" s="250"/>
      <c r="I10679" s="75"/>
      <c r="J10679" s="75"/>
      <c r="K10679" s="75"/>
      <c r="L10679" s="75"/>
      <c r="M10679" s="75"/>
      <c r="N10679" s="75"/>
      <c r="O10679" s="75"/>
      <c r="P10679" s="75"/>
      <c r="Q10679" s="75">
        <v>0</v>
      </c>
      <c r="R10679" s="75"/>
      <c r="S10679" s="75"/>
      <c r="T10679" s="75"/>
      <c r="U10679" s="75"/>
      <c r="V10679" s="75"/>
      <c r="W10679" s="75"/>
      <c r="X10679" s="75"/>
      <c r="Y10679" s="238">
        <f t="shared" si="10565"/>
        <v>0</v>
      </c>
    </row>
    <row r="10680" spans="1:25" s="76" customFormat="1">
      <c r="A10680" s="250" t="s">
        <v>2701</v>
      </c>
      <c r="B10680" s="250"/>
      <c r="C10680" s="250"/>
      <c r="D10680" s="250"/>
      <c r="E10680" s="250"/>
      <c r="F10680" s="250"/>
      <c r="G10680" s="250"/>
      <c r="H10680" s="250"/>
      <c r="I10680" s="75"/>
      <c r="J10680" s="75"/>
      <c r="K10680" s="75"/>
      <c r="L10680" s="75"/>
      <c r="M10680" s="75"/>
      <c r="N10680" s="75"/>
      <c r="O10680" s="75"/>
      <c r="P10680" s="75"/>
      <c r="Q10680" s="75">
        <v>0</v>
      </c>
      <c r="R10680" s="75"/>
      <c r="S10680" s="75"/>
      <c r="T10680" s="75"/>
      <c r="U10680" s="75"/>
      <c r="V10680" s="75"/>
      <c r="W10680" s="75"/>
      <c r="X10680" s="75"/>
      <c r="Y10680" s="238">
        <f t="shared" si="10565"/>
        <v>0</v>
      </c>
    </row>
    <row r="10681" spans="1:25" s="76" customFormat="1">
      <c r="A10681" s="250" t="s">
        <v>2702</v>
      </c>
      <c r="B10681" s="250"/>
      <c r="C10681" s="250"/>
      <c r="D10681" s="250"/>
      <c r="E10681" s="250"/>
      <c r="F10681" s="250"/>
      <c r="G10681" s="250"/>
      <c r="H10681" s="250"/>
      <c r="I10681" s="75">
        <f t="shared" ref="I10681:X10681" si="10566">SUM(I173)</f>
        <v>0</v>
      </c>
      <c r="J10681" s="75">
        <f t="shared" si="10566"/>
        <v>0</v>
      </c>
      <c r="K10681" s="75">
        <f t="shared" si="10566"/>
        <v>0</v>
      </c>
      <c r="L10681" s="75">
        <f t="shared" si="10566"/>
        <v>0</v>
      </c>
      <c r="M10681" s="75">
        <f t="shared" si="10566"/>
        <v>0</v>
      </c>
      <c r="N10681" s="75">
        <f t="shared" si="10566"/>
        <v>0</v>
      </c>
      <c r="O10681" s="75">
        <f t="shared" si="10566"/>
        <v>0</v>
      </c>
      <c r="P10681" s="75">
        <f t="shared" si="10566"/>
        <v>0</v>
      </c>
      <c r="Q10681" s="75">
        <f t="shared" si="10566"/>
        <v>0</v>
      </c>
      <c r="R10681" s="75">
        <f t="shared" si="10566"/>
        <v>0</v>
      </c>
      <c r="S10681" s="75">
        <f t="shared" si="10566"/>
        <v>0</v>
      </c>
      <c r="T10681" s="75">
        <f t="shared" si="10566"/>
        <v>0</v>
      </c>
      <c r="U10681" s="75">
        <f t="shared" si="10566"/>
        <v>0</v>
      </c>
      <c r="V10681" s="75">
        <f t="shared" si="10566"/>
        <v>0</v>
      </c>
      <c r="W10681" s="75">
        <f t="shared" si="10566"/>
        <v>0</v>
      </c>
      <c r="X10681" s="75">
        <f t="shared" si="10566"/>
        <v>0</v>
      </c>
      <c r="Y10681" s="238">
        <f t="shared" si="10565"/>
        <v>0</v>
      </c>
    </row>
    <row r="10682" spans="1:25" s="76" customFormat="1">
      <c r="A10682" s="250" t="s">
        <v>2703</v>
      </c>
      <c r="B10682" s="250"/>
      <c r="C10682" s="250"/>
      <c r="D10682" s="250"/>
      <c r="E10682" s="250"/>
      <c r="F10682" s="250"/>
      <c r="G10682" s="250"/>
      <c r="H10682" s="250"/>
      <c r="I10682" s="75"/>
      <c r="J10682" s="75"/>
      <c r="K10682" s="75"/>
      <c r="L10682" s="75"/>
      <c r="M10682" s="75"/>
      <c r="N10682" s="75"/>
      <c r="O10682" s="75"/>
      <c r="P10682" s="75"/>
      <c r="Q10682" s="75">
        <v>0</v>
      </c>
      <c r="R10682" s="75"/>
      <c r="S10682" s="75"/>
      <c r="T10682" s="75"/>
      <c r="U10682" s="75"/>
      <c r="V10682" s="75"/>
      <c r="W10682" s="75"/>
      <c r="X10682" s="75"/>
      <c r="Y10682" s="238">
        <f t="shared" si="10565"/>
        <v>0</v>
      </c>
    </row>
    <row r="10683" spans="1:25" s="76" customFormat="1">
      <c r="A10683" s="250" t="s">
        <v>2704</v>
      </c>
      <c r="B10683" s="250"/>
      <c r="C10683" s="250"/>
      <c r="D10683" s="250"/>
      <c r="E10683" s="250"/>
      <c r="F10683" s="250"/>
      <c r="G10683" s="250"/>
      <c r="H10683" s="250"/>
      <c r="I10683" s="75"/>
      <c r="J10683" s="75"/>
      <c r="K10683" s="75"/>
      <c r="L10683" s="75"/>
      <c r="M10683" s="75"/>
      <c r="N10683" s="75"/>
      <c r="O10683" s="75"/>
      <c r="P10683" s="75"/>
      <c r="Q10683" s="75">
        <v>0</v>
      </c>
      <c r="R10683" s="75"/>
      <c r="S10683" s="75"/>
      <c r="T10683" s="75"/>
      <c r="U10683" s="75"/>
      <c r="V10683" s="75"/>
      <c r="W10683" s="75"/>
      <c r="X10683" s="75"/>
      <c r="Y10683" s="238">
        <f t="shared" si="10565"/>
        <v>0</v>
      </c>
    </row>
    <row r="10684" spans="1:25" s="76" customFormat="1">
      <c r="A10684" s="250" t="s">
        <v>2705</v>
      </c>
      <c r="B10684" s="250"/>
      <c r="C10684" s="250"/>
      <c r="D10684" s="250"/>
      <c r="E10684" s="250"/>
      <c r="F10684" s="250"/>
      <c r="G10684" s="250"/>
      <c r="H10684" s="250"/>
      <c r="I10684" s="75"/>
      <c r="J10684" s="75"/>
      <c r="K10684" s="75"/>
      <c r="L10684" s="75"/>
      <c r="M10684" s="75"/>
      <c r="N10684" s="75"/>
      <c r="O10684" s="75"/>
      <c r="P10684" s="75"/>
      <c r="Q10684" s="75">
        <v>0</v>
      </c>
      <c r="R10684" s="75"/>
      <c r="S10684" s="75"/>
      <c r="T10684" s="75"/>
      <c r="U10684" s="75"/>
      <c r="V10684" s="75"/>
      <c r="W10684" s="75"/>
      <c r="X10684" s="75"/>
      <c r="Y10684" s="238">
        <f t="shared" si="10565"/>
        <v>0</v>
      </c>
    </row>
    <row r="10685" spans="1:25" s="76" customFormat="1">
      <c r="A10685" s="250" t="s">
        <v>2706</v>
      </c>
      <c r="B10685" s="250"/>
      <c r="C10685" s="250"/>
      <c r="D10685" s="250"/>
      <c r="E10685" s="250"/>
      <c r="F10685" s="250"/>
      <c r="G10685" s="250"/>
      <c r="H10685" s="250"/>
      <c r="I10685" s="75"/>
      <c r="J10685" s="75"/>
      <c r="K10685" s="75"/>
      <c r="L10685" s="75"/>
      <c r="M10685" s="75"/>
      <c r="N10685" s="75"/>
      <c r="O10685" s="75"/>
      <c r="P10685" s="75"/>
      <c r="Q10685" s="75">
        <v>0</v>
      </c>
      <c r="R10685" s="75"/>
      <c r="S10685" s="75"/>
      <c r="T10685" s="75"/>
      <c r="U10685" s="75"/>
      <c r="V10685" s="75"/>
      <c r="W10685" s="75"/>
      <c r="X10685" s="75"/>
      <c r="Y10685" s="238">
        <f t="shared" si="10565"/>
        <v>0</v>
      </c>
    </row>
    <row r="10686" spans="1:25" s="76" customFormat="1">
      <c r="A10686" s="250" t="s">
        <v>2707</v>
      </c>
      <c r="B10686" s="250"/>
      <c r="C10686" s="250"/>
      <c r="D10686" s="250"/>
      <c r="E10686" s="250"/>
      <c r="F10686" s="250"/>
      <c r="G10686" s="250"/>
      <c r="H10686" s="250"/>
      <c r="I10686" s="75"/>
      <c r="J10686" s="75"/>
      <c r="K10686" s="75"/>
      <c r="L10686" s="75"/>
      <c r="M10686" s="75"/>
      <c r="N10686" s="75"/>
      <c r="O10686" s="75"/>
      <c r="P10686" s="75"/>
      <c r="Q10686" s="75">
        <v>0</v>
      </c>
      <c r="R10686" s="75"/>
      <c r="S10686" s="75"/>
      <c r="T10686" s="75"/>
      <c r="U10686" s="75"/>
      <c r="V10686" s="75"/>
      <c r="W10686" s="75"/>
      <c r="X10686" s="75"/>
      <c r="Y10686" s="238">
        <f t="shared" si="10565"/>
        <v>0</v>
      </c>
    </row>
    <row r="10687" spans="1:25" s="76" customFormat="1">
      <c r="A10687" s="250" t="s">
        <v>2708</v>
      </c>
      <c r="B10687" s="250"/>
      <c r="C10687" s="250"/>
      <c r="D10687" s="250"/>
      <c r="E10687" s="250"/>
      <c r="F10687" s="250"/>
      <c r="G10687" s="250"/>
      <c r="H10687" s="250"/>
      <c r="I10687" s="75"/>
      <c r="J10687" s="75"/>
      <c r="K10687" s="75"/>
      <c r="L10687" s="75"/>
      <c r="M10687" s="75"/>
      <c r="N10687" s="75"/>
      <c r="O10687" s="75"/>
      <c r="P10687" s="75"/>
      <c r="Q10687" s="75">
        <v>0</v>
      </c>
      <c r="R10687" s="75"/>
      <c r="S10687" s="75"/>
      <c r="T10687" s="75"/>
      <c r="U10687" s="75"/>
      <c r="V10687" s="75"/>
      <c r="W10687" s="75"/>
      <c r="X10687" s="75"/>
      <c r="Y10687" s="238">
        <f t="shared" si="10565"/>
        <v>0</v>
      </c>
    </row>
    <row r="10688" spans="1:25" s="76" customFormat="1">
      <c r="A10688" s="250" t="s">
        <v>2709</v>
      </c>
      <c r="B10688" s="250"/>
      <c r="C10688" s="250"/>
      <c r="D10688" s="250"/>
      <c r="E10688" s="250"/>
      <c r="F10688" s="250"/>
      <c r="G10688" s="250"/>
      <c r="H10688" s="250"/>
      <c r="I10688" s="75">
        <f t="shared" ref="I10688:X10688" si="10567">SUM(I442)</f>
        <v>100</v>
      </c>
      <c r="J10688" s="75">
        <f t="shared" si="10567"/>
        <v>100</v>
      </c>
      <c r="K10688" s="75">
        <f t="shared" si="10567"/>
        <v>0</v>
      </c>
      <c r="L10688" s="75">
        <f t="shared" si="10567"/>
        <v>0</v>
      </c>
      <c r="M10688" s="75">
        <f t="shared" si="10567"/>
        <v>0</v>
      </c>
      <c r="N10688" s="75">
        <f t="shared" si="10567"/>
        <v>0</v>
      </c>
      <c r="O10688" s="75">
        <f t="shared" si="10567"/>
        <v>0</v>
      </c>
      <c r="P10688" s="75">
        <f t="shared" si="10567"/>
        <v>0</v>
      </c>
      <c r="Q10688" s="75">
        <f t="shared" si="10567"/>
        <v>100</v>
      </c>
      <c r="R10688" s="75">
        <f t="shared" si="10567"/>
        <v>100</v>
      </c>
      <c r="S10688" s="75">
        <f t="shared" si="10567"/>
        <v>0</v>
      </c>
      <c r="T10688" s="75">
        <f t="shared" si="10567"/>
        <v>0</v>
      </c>
      <c r="U10688" s="75">
        <f t="shared" si="10567"/>
        <v>0</v>
      </c>
      <c r="V10688" s="75">
        <f t="shared" si="10567"/>
        <v>0</v>
      </c>
      <c r="W10688" s="75">
        <f t="shared" si="10567"/>
        <v>0</v>
      </c>
      <c r="X10688" s="75">
        <f t="shared" si="10567"/>
        <v>0</v>
      </c>
      <c r="Y10688" s="238">
        <f t="shared" si="10565"/>
        <v>0</v>
      </c>
    </row>
    <row r="10689" spans="1:25" s="76" customFormat="1">
      <c r="A10689" s="250" t="s">
        <v>2710</v>
      </c>
      <c r="B10689" s="250"/>
      <c r="C10689" s="250"/>
      <c r="D10689" s="250"/>
      <c r="E10689" s="250"/>
      <c r="F10689" s="250"/>
      <c r="G10689" s="250"/>
      <c r="H10689" s="250"/>
      <c r="I10689" s="75"/>
      <c r="J10689" s="75"/>
      <c r="K10689" s="75"/>
      <c r="L10689" s="75"/>
      <c r="M10689" s="75"/>
      <c r="N10689" s="75"/>
      <c r="O10689" s="75"/>
      <c r="P10689" s="75"/>
      <c r="Q10689" s="75">
        <v>0</v>
      </c>
      <c r="R10689" s="75"/>
      <c r="S10689" s="75"/>
      <c r="T10689" s="75"/>
      <c r="U10689" s="75"/>
      <c r="V10689" s="75"/>
      <c r="W10689" s="75"/>
      <c r="X10689" s="75"/>
      <c r="Y10689" s="238">
        <f t="shared" si="10565"/>
        <v>0</v>
      </c>
    </row>
    <row r="10690" spans="1:25" s="76" customFormat="1">
      <c r="A10690" s="250" t="s">
        <v>2711</v>
      </c>
      <c r="B10690" s="250"/>
      <c r="C10690" s="250"/>
      <c r="D10690" s="250"/>
      <c r="E10690" s="250"/>
      <c r="F10690" s="250"/>
      <c r="G10690" s="250"/>
      <c r="H10690" s="250"/>
      <c r="I10690" s="75"/>
      <c r="J10690" s="75"/>
      <c r="K10690" s="75"/>
      <c r="L10690" s="75"/>
      <c r="M10690" s="75"/>
      <c r="N10690" s="75"/>
      <c r="O10690" s="75"/>
      <c r="P10690" s="75"/>
      <c r="Q10690" s="75">
        <v>0</v>
      </c>
      <c r="R10690" s="75"/>
      <c r="S10690" s="75"/>
      <c r="T10690" s="75"/>
      <c r="U10690" s="75"/>
      <c r="V10690" s="75"/>
      <c r="W10690" s="75"/>
      <c r="X10690" s="75"/>
      <c r="Y10690" s="238">
        <f t="shared" si="10565"/>
        <v>0</v>
      </c>
    </row>
    <row r="10691" spans="1:25" s="76" customFormat="1">
      <c r="A10691" s="250" t="s">
        <v>2712</v>
      </c>
      <c r="B10691" s="250"/>
      <c r="C10691" s="250"/>
      <c r="D10691" s="250"/>
      <c r="E10691" s="250"/>
      <c r="F10691" s="250"/>
      <c r="G10691" s="250"/>
      <c r="H10691" s="250"/>
      <c r="I10691" s="75"/>
      <c r="J10691" s="75"/>
      <c r="K10691" s="75"/>
      <c r="L10691" s="75"/>
      <c r="M10691" s="75"/>
      <c r="N10691" s="75"/>
      <c r="O10691" s="75"/>
      <c r="P10691" s="75"/>
      <c r="Q10691" s="75">
        <v>0</v>
      </c>
      <c r="R10691" s="75"/>
      <c r="S10691" s="75"/>
      <c r="T10691" s="75"/>
      <c r="U10691" s="75"/>
      <c r="V10691" s="75"/>
      <c r="W10691" s="75"/>
      <c r="X10691" s="75"/>
      <c r="Y10691" s="238">
        <f t="shared" si="10565"/>
        <v>0</v>
      </c>
    </row>
    <row r="10692" spans="1:25" s="76" customFormat="1">
      <c r="A10692" s="250" t="s">
        <v>2713</v>
      </c>
      <c r="B10692" s="250"/>
      <c r="C10692" s="250"/>
      <c r="D10692" s="250"/>
      <c r="E10692" s="250"/>
      <c r="F10692" s="250"/>
      <c r="G10692" s="250"/>
      <c r="H10692" s="250"/>
      <c r="I10692" s="75"/>
      <c r="J10692" s="75"/>
      <c r="K10692" s="75"/>
      <c r="L10692" s="75"/>
      <c r="M10692" s="75"/>
      <c r="N10692" s="75"/>
      <c r="O10692" s="75"/>
      <c r="P10692" s="75"/>
      <c r="Q10692" s="75">
        <v>0</v>
      </c>
      <c r="R10692" s="75"/>
      <c r="S10692" s="75"/>
      <c r="T10692" s="75"/>
      <c r="U10692" s="75"/>
      <c r="V10692" s="75"/>
      <c r="W10692" s="75"/>
      <c r="X10692" s="75"/>
      <c r="Y10692" s="238">
        <f t="shared" si="10565"/>
        <v>0</v>
      </c>
    </row>
    <row r="10693" spans="1:25" s="76" customFormat="1">
      <c r="A10693" s="250" t="s">
        <v>2714</v>
      </c>
      <c r="B10693" s="250"/>
      <c r="C10693" s="250"/>
      <c r="D10693" s="250"/>
      <c r="E10693" s="250"/>
      <c r="F10693" s="250"/>
      <c r="G10693" s="250"/>
      <c r="H10693" s="250"/>
      <c r="I10693" s="75">
        <f t="shared" ref="I10693:X10693" si="10568">SUM(I699)</f>
        <v>1950100</v>
      </c>
      <c r="J10693" s="75">
        <f t="shared" si="10568"/>
        <v>200100</v>
      </c>
      <c r="K10693" s="75">
        <f t="shared" si="10568"/>
        <v>0</v>
      </c>
      <c r="L10693" s="75">
        <f t="shared" si="10568"/>
        <v>0</v>
      </c>
      <c r="M10693" s="75">
        <f t="shared" si="10568"/>
        <v>0</v>
      </c>
      <c r="N10693" s="75">
        <f t="shared" si="10568"/>
        <v>0</v>
      </c>
      <c r="O10693" s="75">
        <f t="shared" si="10568"/>
        <v>0</v>
      </c>
      <c r="P10693" s="75">
        <f t="shared" si="10568"/>
        <v>1750000</v>
      </c>
      <c r="Q10693" s="75">
        <f t="shared" si="10568"/>
        <v>1855100</v>
      </c>
      <c r="R10693" s="75">
        <f t="shared" si="10568"/>
        <v>355100</v>
      </c>
      <c r="S10693" s="75">
        <f t="shared" si="10568"/>
        <v>129300</v>
      </c>
      <c r="T10693" s="75">
        <f t="shared" si="10568"/>
        <v>225800</v>
      </c>
      <c r="U10693" s="75">
        <f t="shared" si="10568"/>
        <v>100000</v>
      </c>
      <c r="V10693" s="75">
        <f t="shared" si="10568"/>
        <v>0</v>
      </c>
      <c r="W10693" s="75">
        <f t="shared" si="10568"/>
        <v>125800</v>
      </c>
      <c r="X10693" s="75">
        <f t="shared" si="10568"/>
        <v>355100</v>
      </c>
      <c r="Y10693" s="238">
        <f t="shared" si="10565"/>
        <v>100</v>
      </c>
    </row>
    <row r="10694" spans="1:25" s="76" customFormat="1">
      <c r="A10694" s="250" t="s">
        <v>2689</v>
      </c>
      <c r="B10694" s="250"/>
      <c r="C10694" s="250"/>
      <c r="D10694" s="250"/>
      <c r="E10694" s="250"/>
      <c r="F10694" s="250"/>
      <c r="G10694" s="250"/>
      <c r="H10694" s="250"/>
      <c r="I10694" s="75"/>
      <c r="J10694" s="75"/>
      <c r="K10694" s="75"/>
      <c r="L10694" s="75"/>
      <c r="M10694" s="75"/>
      <c r="N10694" s="75"/>
      <c r="O10694" s="75"/>
      <c r="P10694" s="75"/>
      <c r="Q10694" s="75">
        <v>0</v>
      </c>
      <c r="R10694" s="75"/>
      <c r="S10694" s="75"/>
      <c r="T10694" s="75"/>
      <c r="U10694" s="75"/>
      <c r="V10694" s="75"/>
      <c r="W10694" s="75"/>
      <c r="X10694" s="75"/>
      <c r="Y10694" s="238">
        <f t="shared" si="10565"/>
        <v>0</v>
      </c>
    </row>
    <row r="10695" spans="1:25" s="76" customFormat="1">
      <c r="A10695" s="250" t="s">
        <v>2715</v>
      </c>
      <c r="B10695" s="250"/>
      <c r="C10695" s="250"/>
      <c r="D10695" s="250"/>
      <c r="E10695" s="250"/>
      <c r="F10695" s="250"/>
      <c r="G10695" s="250"/>
      <c r="H10695" s="250"/>
      <c r="I10695" s="75">
        <f t="shared" ref="I10695:X10695" si="10569">SUM(I852)</f>
        <v>5000100</v>
      </c>
      <c r="J10695" s="75">
        <f t="shared" si="10569"/>
        <v>100</v>
      </c>
      <c r="K10695" s="75">
        <f t="shared" si="10569"/>
        <v>0</v>
      </c>
      <c r="L10695" s="75">
        <f t="shared" si="10569"/>
        <v>0</v>
      </c>
      <c r="M10695" s="75">
        <f t="shared" si="10569"/>
        <v>0</v>
      </c>
      <c r="N10695" s="75">
        <f t="shared" si="10569"/>
        <v>0</v>
      </c>
      <c r="O10695" s="75">
        <f t="shared" si="10569"/>
        <v>0</v>
      </c>
      <c r="P10695" s="75">
        <f t="shared" si="10569"/>
        <v>5000000</v>
      </c>
      <c r="Q10695" s="75">
        <f t="shared" si="10569"/>
        <v>5850100</v>
      </c>
      <c r="R10695" s="75">
        <f t="shared" si="10569"/>
        <v>850100</v>
      </c>
      <c r="S10695" s="75">
        <f t="shared" si="10569"/>
        <v>850000</v>
      </c>
      <c r="T10695" s="75">
        <f t="shared" si="10569"/>
        <v>100</v>
      </c>
      <c r="U10695" s="75">
        <f t="shared" si="10569"/>
        <v>100</v>
      </c>
      <c r="V10695" s="75">
        <f t="shared" si="10569"/>
        <v>0</v>
      </c>
      <c r="W10695" s="75">
        <f t="shared" si="10569"/>
        <v>0</v>
      </c>
      <c r="X10695" s="75">
        <f t="shared" si="10569"/>
        <v>850100</v>
      </c>
      <c r="Y10695" s="238">
        <f t="shared" si="10565"/>
        <v>100</v>
      </c>
    </row>
    <row r="10696" spans="1:25" s="76" customFormat="1">
      <c r="A10696" s="250" t="s">
        <v>2716</v>
      </c>
      <c r="B10696" s="250"/>
      <c r="C10696" s="250"/>
      <c r="D10696" s="250"/>
      <c r="E10696" s="250"/>
      <c r="F10696" s="250"/>
      <c r="G10696" s="250"/>
      <c r="H10696" s="250"/>
      <c r="I10696" s="75"/>
      <c r="J10696" s="75"/>
      <c r="K10696" s="75"/>
      <c r="L10696" s="75"/>
      <c r="M10696" s="75"/>
      <c r="N10696" s="75"/>
      <c r="O10696" s="75"/>
      <c r="P10696" s="75"/>
      <c r="Q10696" s="75">
        <v>0</v>
      </c>
      <c r="R10696" s="75"/>
      <c r="S10696" s="75"/>
      <c r="T10696" s="75"/>
      <c r="U10696" s="75"/>
      <c r="V10696" s="75"/>
      <c r="W10696" s="75"/>
      <c r="X10696" s="75"/>
      <c r="Y10696" s="238">
        <f t="shared" si="10565"/>
        <v>0</v>
      </c>
    </row>
    <row r="10697" spans="1:25" s="76" customFormat="1">
      <c r="A10697" s="250" t="s">
        <v>2717</v>
      </c>
      <c r="B10697" s="250"/>
      <c r="C10697" s="250"/>
      <c r="D10697" s="250"/>
      <c r="E10697" s="250"/>
      <c r="F10697" s="250"/>
      <c r="G10697" s="250"/>
      <c r="H10697" s="250"/>
      <c r="I10697" s="75">
        <f t="shared" ref="I10697:X10697" si="10570">SUM(I1010)</f>
        <v>0</v>
      </c>
      <c r="J10697" s="75">
        <f t="shared" si="10570"/>
        <v>0</v>
      </c>
      <c r="K10697" s="75">
        <f t="shared" si="10570"/>
        <v>0</v>
      </c>
      <c r="L10697" s="75">
        <f t="shared" si="10570"/>
        <v>0</v>
      </c>
      <c r="M10697" s="75">
        <f t="shared" si="10570"/>
        <v>0</v>
      </c>
      <c r="N10697" s="75">
        <f t="shared" si="10570"/>
        <v>0</v>
      </c>
      <c r="O10697" s="75">
        <f t="shared" si="10570"/>
        <v>0</v>
      </c>
      <c r="P10697" s="75">
        <f t="shared" si="10570"/>
        <v>0</v>
      </c>
      <c r="Q10697" s="75">
        <f t="shared" si="10570"/>
        <v>100050</v>
      </c>
      <c r="R10697" s="75">
        <f t="shared" si="10570"/>
        <v>100050</v>
      </c>
      <c r="S10697" s="75">
        <f t="shared" si="10570"/>
        <v>100050</v>
      </c>
      <c r="T10697" s="75">
        <f t="shared" si="10570"/>
        <v>0</v>
      </c>
      <c r="U10697" s="75">
        <f t="shared" si="10570"/>
        <v>0</v>
      </c>
      <c r="V10697" s="75">
        <f t="shared" si="10570"/>
        <v>0</v>
      </c>
      <c r="W10697" s="75">
        <f t="shared" si="10570"/>
        <v>0</v>
      </c>
      <c r="X10697" s="75">
        <f t="shared" si="10570"/>
        <v>100050</v>
      </c>
      <c r="Y10697" s="238">
        <f t="shared" si="10565"/>
        <v>100</v>
      </c>
    </row>
    <row r="10698" spans="1:25" s="76" customFormat="1">
      <c r="A10698" s="250" t="s">
        <v>2718</v>
      </c>
      <c r="B10698" s="250"/>
      <c r="C10698" s="250"/>
      <c r="D10698" s="250"/>
      <c r="E10698" s="250"/>
      <c r="F10698" s="250"/>
      <c r="G10698" s="250"/>
      <c r="H10698" s="250"/>
      <c r="I10698" s="75"/>
      <c r="J10698" s="75"/>
      <c r="K10698" s="75"/>
      <c r="L10698" s="75"/>
      <c r="M10698" s="75"/>
      <c r="N10698" s="75"/>
      <c r="O10698" s="75"/>
      <c r="P10698" s="75"/>
      <c r="Q10698" s="75">
        <v>0</v>
      </c>
      <c r="R10698" s="75"/>
      <c r="S10698" s="75"/>
      <c r="T10698" s="75"/>
      <c r="U10698" s="75"/>
      <c r="V10698" s="75"/>
      <c r="W10698" s="75"/>
      <c r="X10698" s="75"/>
      <c r="Y10698" s="238">
        <f t="shared" si="10565"/>
        <v>0</v>
      </c>
    </row>
    <row r="10699" spans="1:25" s="76" customFormat="1">
      <c r="A10699" s="250" t="s">
        <v>2719</v>
      </c>
      <c r="B10699" s="250"/>
      <c r="C10699" s="250"/>
      <c r="D10699" s="250"/>
      <c r="E10699" s="250"/>
      <c r="F10699" s="250"/>
      <c r="G10699" s="250"/>
      <c r="H10699" s="250"/>
      <c r="I10699" s="75">
        <f t="shared" ref="I10699:X10699" si="10571">SUM(I1164)</f>
        <v>9500100</v>
      </c>
      <c r="J10699" s="75">
        <f t="shared" si="10571"/>
        <v>500100</v>
      </c>
      <c r="K10699" s="75">
        <f t="shared" si="10571"/>
        <v>0</v>
      </c>
      <c r="L10699" s="75">
        <f t="shared" si="10571"/>
        <v>0</v>
      </c>
      <c r="M10699" s="75">
        <f t="shared" si="10571"/>
        <v>0</v>
      </c>
      <c r="N10699" s="75">
        <f t="shared" si="10571"/>
        <v>0</v>
      </c>
      <c r="O10699" s="75">
        <f t="shared" si="10571"/>
        <v>3000000</v>
      </c>
      <c r="P10699" s="75">
        <f t="shared" si="10571"/>
        <v>6000000</v>
      </c>
      <c r="Q10699" s="75">
        <f t="shared" si="10571"/>
        <v>12390582</v>
      </c>
      <c r="R10699" s="75">
        <f t="shared" si="10571"/>
        <v>500100</v>
      </c>
      <c r="S10699" s="75">
        <f t="shared" si="10571"/>
        <v>500000</v>
      </c>
      <c r="T10699" s="75">
        <f t="shared" si="10571"/>
        <v>0</v>
      </c>
      <c r="U10699" s="75">
        <f t="shared" si="10571"/>
        <v>0</v>
      </c>
      <c r="V10699" s="75">
        <f t="shared" si="10571"/>
        <v>0</v>
      </c>
      <c r="W10699" s="75">
        <f t="shared" si="10571"/>
        <v>0</v>
      </c>
      <c r="X10699" s="75">
        <f t="shared" si="10571"/>
        <v>500000</v>
      </c>
      <c r="Y10699" s="238">
        <f t="shared" si="10565"/>
        <v>99.980003999200164</v>
      </c>
    </row>
    <row r="10700" spans="1:25" s="76" customFormat="1">
      <c r="A10700" s="250" t="s">
        <v>2720</v>
      </c>
      <c r="B10700" s="250"/>
      <c r="C10700" s="250"/>
      <c r="D10700" s="250"/>
      <c r="E10700" s="250"/>
      <c r="F10700" s="250"/>
      <c r="G10700" s="250"/>
      <c r="H10700" s="250"/>
      <c r="I10700" s="75"/>
      <c r="J10700" s="75"/>
      <c r="K10700" s="75"/>
      <c r="L10700" s="75"/>
      <c r="M10700" s="75"/>
      <c r="N10700" s="75"/>
      <c r="O10700" s="75"/>
      <c r="P10700" s="75"/>
      <c r="Q10700" s="75">
        <v>0</v>
      </c>
      <c r="R10700" s="75"/>
      <c r="S10700" s="75"/>
      <c r="T10700" s="75"/>
      <c r="U10700" s="75"/>
      <c r="V10700" s="75"/>
      <c r="W10700" s="75"/>
      <c r="X10700" s="75"/>
      <c r="Y10700" s="238">
        <f t="shared" si="10565"/>
        <v>0</v>
      </c>
    </row>
    <row r="10701" spans="1:25" s="76" customFormat="1">
      <c r="A10701" s="250" t="s">
        <v>2692</v>
      </c>
      <c r="B10701" s="250"/>
      <c r="C10701" s="250"/>
      <c r="D10701" s="250"/>
      <c r="E10701" s="250"/>
      <c r="F10701" s="250"/>
      <c r="G10701" s="250"/>
      <c r="H10701" s="250"/>
      <c r="I10701" s="75"/>
      <c r="J10701" s="75"/>
      <c r="K10701" s="75"/>
      <c r="L10701" s="75"/>
      <c r="M10701" s="75"/>
      <c r="N10701" s="75"/>
      <c r="O10701" s="75"/>
      <c r="P10701" s="75"/>
      <c r="Q10701" s="75">
        <v>0</v>
      </c>
      <c r="R10701" s="75"/>
      <c r="S10701" s="75"/>
      <c r="T10701" s="75"/>
      <c r="U10701" s="75"/>
      <c r="V10701" s="75"/>
      <c r="W10701" s="75"/>
      <c r="X10701" s="75"/>
      <c r="Y10701" s="238">
        <f t="shared" si="10565"/>
        <v>0</v>
      </c>
    </row>
    <row r="10702" spans="1:25" s="76" customFormat="1">
      <c r="A10702" s="250" t="s">
        <v>2721</v>
      </c>
      <c r="B10702" s="250"/>
      <c r="C10702" s="250"/>
      <c r="D10702" s="250"/>
      <c r="E10702" s="250"/>
      <c r="F10702" s="250"/>
      <c r="G10702" s="250"/>
      <c r="H10702" s="250"/>
      <c r="I10702" s="75"/>
      <c r="J10702" s="75"/>
      <c r="K10702" s="75"/>
      <c r="L10702" s="75"/>
      <c r="M10702" s="75"/>
      <c r="N10702" s="75"/>
      <c r="O10702" s="75"/>
      <c r="P10702" s="75"/>
      <c r="Q10702" s="75">
        <v>0</v>
      </c>
      <c r="R10702" s="75"/>
      <c r="S10702" s="75"/>
      <c r="T10702" s="75"/>
      <c r="U10702" s="75"/>
      <c r="V10702" s="75"/>
      <c r="W10702" s="75"/>
      <c r="X10702" s="75"/>
      <c r="Y10702" s="238">
        <f t="shared" si="10565"/>
        <v>0</v>
      </c>
    </row>
    <row r="10703" spans="1:25" s="76" customFormat="1">
      <c r="A10703" s="250" t="s">
        <v>2722</v>
      </c>
      <c r="B10703" s="250"/>
      <c r="C10703" s="250"/>
      <c r="D10703" s="250"/>
      <c r="E10703" s="250"/>
      <c r="F10703" s="250"/>
      <c r="G10703" s="250"/>
      <c r="H10703" s="250"/>
      <c r="I10703" s="75">
        <f t="shared" ref="I10703:P10703" si="10572">SUM(I1418)</f>
        <v>100</v>
      </c>
      <c r="J10703" s="75">
        <f t="shared" si="10572"/>
        <v>100</v>
      </c>
      <c r="K10703" s="75">
        <f t="shared" si="10572"/>
        <v>0</v>
      </c>
      <c r="L10703" s="75">
        <f t="shared" si="10572"/>
        <v>0</v>
      </c>
      <c r="M10703" s="75">
        <f t="shared" si="10572"/>
        <v>0</v>
      </c>
      <c r="N10703" s="75">
        <f t="shared" si="10572"/>
        <v>0</v>
      </c>
      <c r="O10703" s="75">
        <f t="shared" si="10572"/>
        <v>0</v>
      </c>
      <c r="P10703" s="75">
        <f t="shared" si="10572"/>
        <v>0</v>
      </c>
      <c r="Q10703" s="75">
        <f t="shared" ref="Q10703:R10703" si="10573">SUM(Q1418)</f>
        <v>48200</v>
      </c>
      <c r="R10703" s="75">
        <f t="shared" si="10573"/>
        <v>48200</v>
      </c>
      <c r="S10703" s="75">
        <f t="shared" ref="S10703" si="10574">SUM(S1418)</f>
        <v>48100</v>
      </c>
      <c r="T10703" s="75">
        <f t="shared" ref="T10703:X10703" si="10575">SUM(T1418)</f>
        <v>0</v>
      </c>
      <c r="U10703" s="75">
        <f t="shared" si="10575"/>
        <v>0</v>
      </c>
      <c r="V10703" s="75">
        <f t="shared" si="10575"/>
        <v>0</v>
      </c>
      <c r="W10703" s="75">
        <f t="shared" si="10575"/>
        <v>0</v>
      </c>
      <c r="X10703" s="75">
        <f t="shared" si="10575"/>
        <v>48100</v>
      </c>
      <c r="Y10703" s="238">
        <f t="shared" si="10565"/>
        <v>99.792531120331944</v>
      </c>
    </row>
    <row r="10704" spans="1:25" s="76" customFormat="1">
      <c r="A10704" s="250" t="s">
        <v>2788</v>
      </c>
      <c r="B10704" s="250"/>
      <c r="C10704" s="250"/>
      <c r="D10704" s="250"/>
      <c r="E10704" s="250"/>
      <c r="F10704" s="250"/>
      <c r="G10704" s="250"/>
      <c r="H10704" s="250"/>
      <c r="I10704" s="75">
        <f t="shared" ref="I10704:P10704" si="10576">SUM(I1510)</f>
        <v>100</v>
      </c>
      <c r="J10704" s="75">
        <f t="shared" si="10576"/>
        <v>100</v>
      </c>
      <c r="K10704" s="75">
        <f t="shared" si="10576"/>
        <v>0</v>
      </c>
      <c r="L10704" s="75">
        <f t="shared" si="10576"/>
        <v>0</v>
      </c>
      <c r="M10704" s="75">
        <f t="shared" si="10576"/>
        <v>0</v>
      </c>
      <c r="N10704" s="75">
        <f t="shared" si="10576"/>
        <v>0</v>
      </c>
      <c r="O10704" s="75">
        <f t="shared" si="10576"/>
        <v>0</v>
      </c>
      <c r="P10704" s="75">
        <f t="shared" si="10576"/>
        <v>0</v>
      </c>
      <c r="Q10704" s="75">
        <f t="shared" ref="Q10704:R10704" si="10577">SUM(Q1510)</f>
        <v>100</v>
      </c>
      <c r="R10704" s="75">
        <f t="shared" si="10577"/>
        <v>100</v>
      </c>
      <c r="S10704" s="75">
        <f t="shared" ref="S10704" si="10578">SUM(S1510)</f>
        <v>0</v>
      </c>
      <c r="T10704" s="75">
        <f t="shared" ref="T10704:X10704" si="10579">SUM(T1510)</f>
        <v>0</v>
      </c>
      <c r="U10704" s="75">
        <f t="shared" si="10579"/>
        <v>0</v>
      </c>
      <c r="V10704" s="75">
        <f t="shared" si="10579"/>
        <v>0</v>
      </c>
      <c r="W10704" s="75">
        <f t="shared" si="10579"/>
        <v>0</v>
      </c>
      <c r="X10704" s="75">
        <f t="shared" si="10579"/>
        <v>0</v>
      </c>
      <c r="Y10704" s="238">
        <f t="shared" si="10565"/>
        <v>0</v>
      </c>
    </row>
    <row r="10705" spans="1:25" s="76" customFormat="1">
      <c r="A10705" s="250" t="s">
        <v>2723</v>
      </c>
      <c r="B10705" s="250"/>
      <c r="C10705" s="250"/>
      <c r="D10705" s="250"/>
      <c r="E10705" s="250"/>
      <c r="F10705" s="250"/>
      <c r="G10705" s="250"/>
      <c r="H10705" s="250"/>
      <c r="I10705" s="75"/>
      <c r="J10705" s="75"/>
      <c r="K10705" s="75"/>
      <c r="L10705" s="75"/>
      <c r="M10705" s="75"/>
      <c r="N10705" s="75"/>
      <c r="O10705" s="75"/>
      <c r="P10705" s="75"/>
      <c r="Q10705" s="75">
        <v>0</v>
      </c>
      <c r="R10705" s="75"/>
      <c r="S10705" s="75"/>
      <c r="T10705" s="75"/>
      <c r="U10705" s="75"/>
      <c r="V10705" s="75"/>
      <c r="W10705" s="75"/>
      <c r="X10705" s="75"/>
      <c r="Y10705" s="238">
        <f t="shared" si="10565"/>
        <v>0</v>
      </c>
    </row>
    <row r="10706" spans="1:25" s="76" customFormat="1">
      <c r="A10706" s="250" t="s">
        <v>2724</v>
      </c>
      <c r="B10706" s="250"/>
      <c r="C10706" s="250"/>
      <c r="D10706" s="250"/>
      <c r="E10706" s="250"/>
      <c r="F10706" s="250"/>
      <c r="G10706" s="250"/>
      <c r="H10706" s="250"/>
      <c r="I10706" s="75"/>
      <c r="J10706" s="75"/>
      <c r="K10706" s="75"/>
      <c r="L10706" s="75"/>
      <c r="M10706" s="75"/>
      <c r="N10706" s="75"/>
      <c r="O10706" s="75"/>
      <c r="P10706" s="75"/>
      <c r="Q10706" s="75">
        <v>0</v>
      </c>
      <c r="R10706" s="75"/>
      <c r="S10706" s="75"/>
      <c r="T10706" s="75"/>
      <c r="U10706" s="75"/>
      <c r="V10706" s="75"/>
      <c r="W10706" s="75"/>
      <c r="X10706" s="75"/>
      <c r="Y10706" s="238">
        <f t="shared" si="10565"/>
        <v>0</v>
      </c>
    </row>
    <row r="10707" spans="1:25" s="76" customFormat="1">
      <c r="A10707" s="250" t="s">
        <v>2725</v>
      </c>
      <c r="B10707" s="250"/>
      <c r="C10707" s="250"/>
      <c r="D10707" s="250"/>
      <c r="E10707" s="250"/>
      <c r="F10707" s="250"/>
      <c r="G10707" s="250"/>
      <c r="H10707" s="250"/>
      <c r="I10707" s="75"/>
      <c r="J10707" s="75"/>
      <c r="K10707" s="75"/>
      <c r="L10707" s="75"/>
      <c r="M10707" s="75"/>
      <c r="N10707" s="75"/>
      <c r="O10707" s="75"/>
      <c r="P10707" s="75"/>
      <c r="Q10707" s="75">
        <v>0</v>
      </c>
      <c r="R10707" s="75"/>
      <c r="S10707" s="75"/>
      <c r="T10707" s="75"/>
      <c r="U10707" s="75"/>
      <c r="V10707" s="75"/>
      <c r="W10707" s="75"/>
      <c r="X10707" s="75"/>
      <c r="Y10707" s="238">
        <f t="shared" si="10565"/>
        <v>0</v>
      </c>
    </row>
    <row r="10708" spans="1:25" s="76" customFormat="1">
      <c r="A10708" s="250" t="s">
        <v>2694</v>
      </c>
      <c r="B10708" s="250"/>
      <c r="C10708" s="250"/>
      <c r="D10708" s="250"/>
      <c r="E10708" s="250"/>
      <c r="F10708" s="250"/>
      <c r="G10708" s="250"/>
      <c r="H10708" s="250"/>
      <c r="I10708" s="75"/>
      <c r="J10708" s="75"/>
      <c r="K10708" s="75"/>
      <c r="L10708" s="75"/>
      <c r="M10708" s="75"/>
      <c r="N10708" s="75"/>
      <c r="O10708" s="75"/>
      <c r="P10708" s="75"/>
      <c r="Q10708" s="75">
        <v>0</v>
      </c>
      <c r="R10708" s="75"/>
      <c r="S10708" s="75"/>
      <c r="T10708" s="75"/>
      <c r="U10708" s="75"/>
      <c r="V10708" s="75"/>
      <c r="W10708" s="75"/>
      <c r="X10708" s="75"/>
      <c r="Y10708" s="238">
        <f t="shared" si="10565"/>
        <v>0</v>
      </c>
    </row>
    <row r="10709" spans="1:25" s="76" customFormat="1">
      <c r="A10709" s="250" t="s">
        <v>2726</v>
      </c>
      <c r="B10709" s="250"/>
      <c r="C10709" s="250"/>
      <c r="D10709" s="250"/>
      <c r="E10709" s="250"/>
      <c r="F10709" s="250"/>
      <c r="G10709" s="250"/>
      <c r="H10709" s="250"/>
      <c r="I10709" s="75">
        <f t="shared" ref="I10709:X10709" si="10580">SUM(I6057)</f>
        <v>100</v>
      </c>
      <c r="J10709" s="75">
        <f t="shared" si="10580"/>
        <v>100</v>
      </c>
      <c r="K10709" s="75">
        <f t="shared" si="10580"/>
        <v>0</v>
      </c>
      <c r="L10709" s="75">
        <f t="shared" si="10580"/>
        <v>0</v>
      </c>
      <c r="M10709" s="75">
        <f t="shared" si="10580"/>
        <v>0</v>
      </c>
      <c r="N10709" s="75">
        <f t="shared" si="10580"/>
        <v>0</v>
      </c>
      <c r="O10709" s="75">
        <f t="shared" si="10580"/>
        <v>0</v>
      </c>
      <c r="P10709" s="75">
        <f t="shared" si="10580"/>
        <v>0</v>
      </c>
      <c r="Q10709" s="75">
        <f t="shared" si="10580"/>
        <v>4158907</v>
      </c>
      <c r="R10709" s="75">
        <f t="shared" si="10580"/>
        <v>300</v>
      </c>
      <c r="S10709" s="75">
        <f t="shared" si="10580"/>
        <v>0</v>
      </c>
      <c r="T10709" s="75">
        <f t="shared" si="10580"/>
        <v>0</v>
      </c>
      <c r="U10709" s="75">
        <f t="shared" si="10580"/>
        <v>0</v>
      </c>
      <c r="V10709" s="75">
        <f t="shared" si="10580"/>
        <v>0</v>
      </c>
      <c r="W10709" s="75">
        <f t="shared" si="10580"/>
        <v>0</v>
      </c>
      <c r="X10709" s="75">
        <f t="shared" si="10580"/>
        <v>0</v>
      </c>
      <c r="Y10709" s="238">
        <f t="shared" si="10565"/>
        <v>0</v>
      </c>
    </row>
    <row r="10710" spans="1:25" s="76" customFormat="1">
      <c r="A10710" s="250" t="s">
        <v>2727</v>
      </c>
      <c r="B10710" s="250"/>
      <c r="C10710" s="250"/>
      <c r="D10710" s="250"/>
      <c r="E10710" s="250"/>
      <c r="F10710" s="250"/>
      <c r="G10710" s="250"/>
      <c r="H10710" s="250"/>
      <c r="I10710" s="75"/>
      <c r="J10710" s="75"/>
      <c r="K10710" s="75"/>
      <c r="L10710" s="75"/>
      <c r="M10710" s="75"/>
      <c r="N10710" s="75"/>
      <c r="O10710" s="75"/>
      <c r="P10710" s="75"/>
      <c r="Q10710" s="75">
        <v>0</v>
      </c>
      <c r="R10710" s="75"/>
      <c r="S10710" s="75"/>
      <c r="T10710" s="75"/>
      <c r="U10710" s="75"/>
      <c r="V10710" s="75"/>
      <c r="W10710" s="75"/>
      <c r="X10710" s="75"/>
      <c r="Y10710" s="238">
        <f t="shared" si="10565"/>
        <v>0</v>
      </c>
    </row>
    <row r="10711" spans="1:25" s="76" customFormat="1">
      <c r="A10711" s="250" t="s">
        <v>2728</v>
      </c>
      <c r="B10711" s="250"/>
      <c r="C10711" s="250"/>
      <c r="D10711" s="250"/>
      <c r="E10711" s="250"/>
      <c r="F10711" s="250"/>
      <c r="G10711" s="250"/>
      <c r="H10711" s="250"/>
      <c r="I10711" s="75">
        <f t="shared" ref="I10711:X10711" si="10581">SUM(I6733)</f>
        <v>100</v>
      </c>
      <c r="J10711" s="75">
        <f t="shared" si="10581"/>
        <v>100</v>
      </c>
      <c r="K10711" s="75">
        <f t="shared" si="10581"/>
        <v>0</v>
      </c>
      <c r="L10711" s="75">
        <f t="shared" si="10581"/>
        <v>0</v>
      </c>
      <c r="M10711" s="75">
        <f t="shared" si="10581"/>
        <v>0</v>
      </c>
      <c r="N10711" s="75">
        <f t="shared" si="10581"/>
        <v>0</v>
      </c>
      <c r="O10711" s="75">
        <f t="shared" si="10581"/>
        <v>0</v>
      </c>
      <c r="P10711" s="75">
        <f t="shared" si="10581"/>
        <v>0</v>
      </c>
      <c r="Q10711" s="75">
        <f t="shared" si="10581"/>
        <v>690500</v>
      </c>
      <c r="R10711" s="75">
        <f t="shared" si="10581"/>
        <v>690500</v>
      </c>
      <c r="S10711" s="75">
        <f t="shared" si="10581"/>
        <v>690500</v>
      </c>
      <c r="T10711" s="75">
        <f t="shared" si="10581"/>
        <v>0</v>
      </c>
      <c r="U10711" s="75">
        <f t="shared" si="10581"/>
        <v>0</v>
      </c>
      <c r="V10711" s="75">
        <f t="shared" si="10581"/>
        <v>0</v>
      </c>
      <c r="W10711" s="75">
        <f t="shared" si="10581"/>
        <v>0</v>
      </c>
      <c r="X10711" s="75">
        <f t="shared" si="10581"/>
        <v>690500</v>
      </c>
      <c r="Y10711" s="238">
        <f t="shared" si="10565"/>
        <v>100</v>
      </c>
    </row>
    <row r="10712" spans="1:25" s="76" customFormat="1">
      <c r="A10712" s="250" t="s">
        <v>2729</v>
      </c>
      <c r="B10712" s="250"/>
      <c r="C10712" s="250"/>
      <c r="D10712" s="250"/>
      <c r="E10712" s="250"/>
      <c r="F10712" s="250"/>
      <c r="G10712" s="250"/>
      <c r="H10712" s="250"/>
      <c r="I10712" s="75"/>
      <c r="J10712" s="75"/>
      <c r="K10712" s="75"/>
      <c r="L10712" s="75"/>
      <c r="M10712" s="75"/>
      <c r="N10712" s="75"/>
      <c r="O10712" s="75"/>
      <c r="P10712" s="75"/>
      <c r="Q10712" s="75">
        <v>0</v>
      </c>
      <c r="R10712" s="75"/>
      <c r="S10712" s="75"/>
      <c r="T10712" s="75"/>
      <c r="U10712" s="75"/>
      <c r="V10712" s="75"/>
      <c r="W10712" s="75"/>
      <c r="X10712" s="75"/>
      <c r="Y10712" s="238">
        <f t="shared" si="10565"/>
        <v>0</v>
      </c>
    </row>
    <row r="10713" spans="1:25" s="76" customFormat="1">
      <c r="A10713" s="250" t="s">
        <v>2730</v>
      </c>
      <c r="B10713" s="250"/>
      <c r="C10713" s="250"/>
      <c r="D10713" s="250"/>
      <c r="E10713" s="250"/>
      <c r="F10713" s="250"/>
      <c r="G10713" s="250"/>
      <c r="H10713" s="250"/>
      <c r="I10713" s="75"/>
      <c r="J10713" s="75"/>
      <c r="K10713" s="75"/>
      <c r="L10713" s="75"/>
      <c r="M10713" s="75"/>
      <c r="N10713" s="75"/>
      <c r="O10713" s="75"/>
      <c r="P10713" s="75"/>
      <c r="Q10713" s="75">
        <v>0</v>
      </c>
      <c r="R10713" s="75"/>
      <c r="S10713" s="75"/>
      <c r="T10713" s="75"/>
      <c r="U10713" s="75"/>
      <c r="V10713" s="75"/>
      <c r="W10713" s="75"/>
      <c r="X10713" s="75"/>
      <c r="Y10713" s="238">
        <f t="shared" si="10565"/>
        <v>0</v>
      </c>
    </row>
    <row r="10714" spans="1:25" s="76" customFormat="1">
      <c r="A10714" s="250" t="s">
        <v>2731</v>
      </c>
      <c r="B10714" s="250"/>
      <c r="C10714" s="250"/>
      <c r="D10714" s="250"/>
      <c r="E10714" s="250"/>
      <c r="F10714" s="250"/>
      <c r="G10714" s="250"/>
      <c r="H10714" s="250"/>
      <c r="I10714" s="75">
        <f t="shared" ref="I10714:X10714" si="10582">SUM(I7184)</f>
        <v>300</v>
      </c>
      <c r="J10714" s="75">
        <f t="shared" si="10582"/>
        <v>0</v>
      </c>
      <c r="K10714" s="75">
        <f t="shared" si="10582"/>
        <v>0</v>
      </c>
      <c r="L10714" s="75">
        <f t="shared" si="10582"/>
        <v>0</v>
      </c>
      <c r="M10714" s="75">
        <f t="shared" si="10582"/>
        <v>0</v>
      </c>
      <c r="N10714" s="75">
        <f t="shared" si="10582"/>
        <v>0</v>
      </c>
      <c r="O10714" s="75">
        <f t="shared" si="10582"/>
        <v>300</v>
      </c>
      <c r="P10714" s="75">
        <f t="shared" si="10582"/>
        <v>0</v>
      </c>
      <c r="Q10714" s="75">
        <f t="shared" si="10582"/>
        <v>1484229</v>
      </c>
      <c r="R10714" s="75">
        <f t="shared" si="10582"/>
        <v>0</v>
      </c>
      <c r="S10714" s="75">
        <f t="shared" si="10582"/>
        <v>0</v>
      </c>
      <c r="T10714" s="75">
        <f t="shared" si="10582"/>
        <v>0</v>
      </c>
      <c r="U10714" s="75">
        <f t="shared" si="10582"/>
        <v>0</v>
      </c>
      <c r="V10714" s="75">
        <f t="shared" si="10582"/>
        <v>0</v>
      </c>
      <c r="W10714" s="75">
        <f t="shared" si="10582"/>
        <v>0</v>
      </c>
      <c r="X10714" s="75">
        <f t="shared" si="10582"/>
        <v>0</v>
      </c>
      <c r="Y10714" s="238">
        <f t="shared" si="10565"/>
        <v>0</v>
      </c>
    </row>
    <row r="10715" spans="1:25" s="76" customFormat="1">
      <c r="A10715" s="250" t="s">
        <v>2732</v>
      </c>
      <c r="B10715" s="250"/>
      <c r="C10715" s="250"/>
      <c r="D10715" s="250"/>
      <c r="E10715" s="250"/>
      <c r="F10715" s="250"/>
      <c r="G10715" s="250"/>
      <c r="H10715" s="250"/>
      <c r="I10715" s="75"/>
      <c r="J10715" s="75"/>
      <c r="K10715" s="75"/>
      <c r="L10715" s="75"/>
      <c r="M10715" s="75"/>
      <c r="N10715" s="75"/>
      <c r="O10715" s="75"/>
      <c r="P10715" s="75"/>
      <c r="Q10715" s="75">
        <v>0</v>
      </c>
      <c r="R10715" s="75"/>
      <c r="S10715" s="75"/>
      <c r="T10715" s="75"/>
      <c r="U10715" s="75"/>
      <c r="V10715" s="75"/>
      <c r="W10715" s="75"/>
      <c r="X10715" s="75"/>
      <c r="Y10715" s="238">
        <f t="shared" si="10565"/>
        <v>0</v>
      </c>
    </row>
    <row r="10716" spans="1:25" s="76" customFormat="1">
      <c r="A10716" s="250" t="s">
        <v>2733</v>
      </c>
      <c r="B10716" s="250"/>
      <c r="C10716" s="250"/>
      <c r="D10716" s="250"/>
      <c r="E10716" s="250"/>
      <c r="F10716" s="250"/>
      <c r="G10716" s="250"/>
      <c r="H10716" s="250"/>
      <c r="I10716" s="75"/>
      <c r="J10716" s="75"/>
      <c r="K10716" s="75"/>
      <c r="L10716" s="75"/>
      <c r="M10716" s="75"/>
      <c r="N10716" s="75"/>
      <c r="O10716" s="75"/>
      <c r="P10716" s="75"/>
      <c r="Q10716" s="75">
        <v>0</v>
      </c>
      <c r="R10716" s="75"/>
      <c r="S10716" s="75"/>
      <c r="T10716" s="75"/>
      <c r="U10716" s="75"/>
      <c r="V10716" s="75"/>
      <c r="W10716" s="75"/>
      <c r="X10716" s="75"/>
      <c r="Y10716" s="238">
        <f t="shared" si="10565"/>
        <v>0</v>
      </c>
    </row>
    <row r="10717" spans="1:25" s="76" customFormat="1">
      <c r="A10717" s="250" t="s">
        <v>2734</v>
      </c>
      <c r="B10717" s="250"/>
      <c r="C10717" s="250"/>
      <c r="D10717" s="250"/>
      <c r="E10717" s="250"/>
      <c r="F10717" s="250"/>
      <c r="G10717" s="250"/>
      <c r="H10717" s="250"/>
      <c r="I10717" s="75">
        <f t="shared" ref="I10717:X10717" si="10583">SUM(I7402)</f>
        <v>0</v>
      </c>
      <c r="J10717" s="75">
        <f t="shared" si="10583"/>
        <v>0</v>
      </c>
      <c r="K10717" s="75">
        <f t="shared" si="10583"/>
        <v>0</v>
      </c>
      <c r="L10717" s="75">
        <f t="shared" si="10583"/>
        <v>0</v>
      </c>
      <c r="M10717" s="75">
        <f t="shared" si="10583"/>
        <v>0</v>
      </c>
      <c r="N10717" s="75">
        <f t="shared" si="10583"/>
        <v>0</v>
      </c>
      <c r="O10717" s="75">
        <f t="shared" si="10583"/>
        <v>0</v>
      </c>
      <c r="P10717" s="75">
        <f t="shared" si="10583"/>
        <v>0</v>
      </c>
      <c r="Q10717" s="75">
        <f t="shared" si="10583"/>
        <v>654000</v>
      </c>
      <c r="R10717" s="75">
        <f t="shared" si="10583"/>
        <v>0</v>
      </c>
      <c r="S10717" s="75">
        <f t="shared" si="10583"/>
        <v>0</v>
      </c>
      <c r="T10717" s="75">
        <f t="shared" si="10583"/>
        <v>0</v>
      </c>
      <c r="U10717" s="75">
        <f t="shared" si="10583"/>
        <v>0</v>
      </c>
      <c r="V10717" s="75">
        <f t="shared" si="10583"/>
        <v>0</v>
      </c>
      <c r="W10717" s="75">
        <f t="shared" si="10583"/>
        <v>0</v>
      </c>
      <c r="X10717" s="75">
        <f t="shared" si="10583"/>
        <v>0</v>
      </c>
      <c r="Y10717" s="238">
        <f t="shared" si="10565"/>
        <v>0</v>
      </c>
    </row>
    <row r="10718" spans="1:25" s="76" customFormat="1">
      <c r="A10718" s="250" t="s">
        <v>2735</v>
      </c>
      <c r="B10718" s="250"/>
      <c r="C10718" s="250"/>
      <c r="D10718" s="250"/>
      <c r="E10718" s="250"/>
      <c r="F10718" s="250"/>
      <c r="G10718" s="250"/>
      <c r="H10718" s="250"/>
      <c r="I10718" s="75"/>
      <c r="J10718" s="75"/>
      <c r="K10718" s="75"/>
      <c r="L10718" s="75"/>
      <c r="M10718" s="75"/>
      <c r="N10718" s="75"/>
      <c r="O10718" s="75"/>
      <c r="P10718" s="75"/>
      <c r="Q10718" s="75">
        <v>0</v>
      </c>
      <c r="R10718" s="75"/>
      <c r="S10718" s="75"/>
      <c r="T10718" s="75"/>
      <c r="U10718" s="75"/>
      <c r="V10718" s="75"/>
      <c r="W10718" s="75"/>
      <c r="X10718" s="75"/>
      <c r="Y10718" s="238">
        <f t="shared" si="10565"/>
        <v>0</v>
      </c>
    </row>
    <row r="10719" spans="1:25" s="76" customFormat="1">
      <c r="A10719" s="250" t="s">
        <v>2736</v>
      </c>
      <c r="B10719" s="250"/>
      <c r="C10719" s="250"/>
      <c r="D10719" s="250"/>
      <c r="E10719" s="250"/>
      <c r="F10719" s="250"/>
      <c r="G10719" s="250"/>
      <c r="H10719" s="250"/>
      <c r="I10719" s="75"/>
      <c r="J10719" s="75"/>
      <c r="K10719" s="75"/>
      <c r="L10719" s="75"/>
      <c r="M10719" s="75"/>
      <c r="N10719" s="75"/>
      <c r="O10719" s="75"/>
      <c r="P10719" s="75"/>
      <c r="Q10719" s="75">
        <v>0</v>
      </c>
      <c r="R10719" s="75"/>
      <c r="S10719" s="75"/>
      <c r="T10719" s="75"/>
      <c r="U10719" s="75"/>
      <c r="V10719" s="75"/>
      <c r="W10719" s="75"/>
      <c r="X10719" s="75"/>
      <c r="Y10719" s="238">
        <f t="shared" si="10565"/>
        <v>0</v>
      </c>
    </row>
    <row r="10720" spans="1:25" s="76" customFormat="1">
      <c r="A10720" s="250" t="s">
        <v>2792</v>
      </c>
      <c r="B10720" s="250"/>
      <c r="C10720" s="250"/>
      <c r="D10720" s="250"/>
      <c r="E10720" s="250"/>
      <c r="F10720" s="250"/>
      <c r="G10720" s="250"/>
      <c r="H10720" s="250"/>
      <c r="I10720" s="75">
        <f t="shared" ref="I10720:P10720" si="10584">SUM(I7580)</f>
        <v>4730000</v>
      </c>
      <c r="J10720" s="75">
        <f t="shared" si="10584"/>
        <v>30000</v>
      </c>
      <c r="K10720" s="75">
        <f t="shared" si="10584"/>
        <v>0</v>
      </c>
      <c r="L10720" s="75">
        <f t="shared" si="10584"/>
        <v>0</v>
      </c>
      <c r="M10720" s="75">
        <f t="shared" si="10584"/>
        <v>0</v>
      </c>
      <c r="N10720" s="75">
        <f t="shared" si="10584"/>
        <v>0</v>
      </c>
      <c r="O10720" s="75">
        <f t="shared" si="10584"/>
        <v>4700000</v>
      </c>
      <c r="P10720" s="75">
        <f t="shared" si="10584"/>
        <v>0</v>
      </c>
      <c r="Q10720" s="75">
        <f t="shared" ref="Q10720:R10720" si="10585">SUM(Q7580)</f>
        <v>8454778</v>
      </c>
      <c r="R10720" s="75">
        <f t="shared" si="10585"/>
        <v>430000</v>
      </c>
      <c r="S10720" s="75">
        <f t="shared" ref="S10720" si="10586">SUM(S7580)</f>
        <v>400000</v>
      </c>
      <c r="T10720" s="75">
        <f t="shared" ref="T10720:X10720" si="10587">SUM(T7580)</f>
        <v>30000</v>
      </c>
      <c r="U10720" s="75">
        <f t="shared" si="10587"/>
        <v>0</v>
      </c>
      <c r="V10720" s="75">
        <f t="shared" si="10587"/>
        <v>30000</v>
      </c>
      <c r="W10720" s="75">
        <f t="shared" si="10587"/>
        <v>0</v>
      </c>
      <c r="X10720" s="75">
        <f t="shared" si="10587"/>
        <v>430000</v>
      </c>
      <c r="Y10720" s="238">
        <f t="shared" si="10565"/>
        <v>100</v>
      </c>
    </row>
    <row r="10721" spans="1:25" s="76" customFormat="1">
      <c r="A10721" s="250" t="s">
        <v>2737</v>
      </c>
      <c r="B10721" s="250"/>
      <c r="C10721" s="250"/>
      <c r="D10721" s="250"/>
      <c r="E10721" s="250"/>
      <c r="F10721" s="250"/>
      <c r="G10721" s="250"/>
      <c r="H10721" s="250"/>
      <c r="I10721" s="75">
        <f t="shared" ref="I10721:P10721" si="10588">SUM(I7665)</f>
        <v>40000</v>
      </c>
      <c r="J10721" s="75">
        <f t="shared" si="10588"/>
        <v>0</v>
      </c>
      <c r="K10721" s="75">
        <f t="shared" si="10588"/>
        <v>40000</v>
      </c>
      <c r="L10721" s="75">
        <f t="shared" si="10588"/>
        <v>40000</v>
      </c>
      <c r="M10721" s="75">
        <f t="shared" si="10588"/>
        <v>0</v>
      </c>
      <c r="N10721" s="75">
        <f t="shared" si="10588"/>
        <v>0</v>
      </c>
      <c r="O10721" s="75">
        <f t="shared" si="10588"/>
        <v>0</v>
      </c>
      <c r="P10721" s="75">
        <f t="shared" si="10588"/>
        <v>0</v>
      </c>
      <c r="Q10721" s="75">
        <f t="shared" ref="Q10721:R10721" si="10589">SUM(Q7665)</f>
        <v>90000</v>
      </c>
      <c r="R10721" s="75">
        <f t="shared" si="10589"/>
        <v>0</v>
      </c>
      <c r="S10721" s="75">
        <f t="shared" ref="S10721" si="10590">SUM(S7665)</f>
        <v>0</v>
      </c>
      <c r="T10721" s="75">
        <f t="shared" ref="T10721:X10721" si="10591">SUM(T7665)</f>
        <v>0</v>
      </c>
      <c r="U10721" s="75">
        <f t="shared" si="10591"/>
        <v>0</v>
      </c>
      <c r="V10721" s="75">
        <f t="shared" si="10591"/>
        <v>0</v>
      </c>
      <c r="W10721" s="75">
        <f t="shared" si="10591"/>
        <v>0</v>
      </c>
      <c r="X10721" s="75">
        <f t="shared" si="10591"/>
        <v>0</v>
      </c>
      <c r="Y10721" s="238">
        <f t="shared" si="10565"/>
        <v>0</v>
      </c>
    </row>
    <row r="10722" spans="1:25" s="76" customFormat="1">
      <c r="A10722" s="250" t="s">
        <v>2784</v>
      </c>
      <c r="B10722" s="250"/>
      <c r="C10722" s="250"/>
      <c r="D10722" s="250"/>
      <c r="E10722" s="250"/>
      <c r="F10722" s="250"/>
      <c r="G10722" s="250"/>
      <c r="H10722" s="250"/>
      <c r="I10722" s="75">
        <f t="shared" ref="I10722:P10722" si="10592">SUM(I7728)</f>
        <v>100</v>
      </c>
      <c r="J10722" s="75">
        <f t="shared" si="10592"/>
        <v>100</v>
      </c>
      <c r="K10722" s="75">
        <f t="shared" si="10592"/>
        <v>0</v>
      </c>
      <c r="L10722" s="75">
        <f t="shared" si="10592"/>
        <v>0</v>
      </c>
      <c r="M10722" s="75">
        <f t="shared" si="10592"/>
        <v>0</v>
      </c>
      <c r="N10722" s="75">
        <f t="shared" si="10592"/>
        <v>0</v>
      </c>
      <c r="O10722" s="75">
        <f t="shared" si="10592"/>
        <v>0</v>
      </c>
      <c r="P10722" s="75">
        <f t="shared" si="10592"/>
        <v>0</v>
      </c>
      <c r="Q10722" s="75">
        <f t="shared" ref="Q10722:R10722" si="10593">SUM(Q7728)</f>
        <v>100</v>
      </c>
      <c r="R10722" s="75">
        <f t="shared" si="10593"/>
        <v>100</v>
      </c>
      <c r="S10722" s="75">
        <f t="shared" ref="S10722" si="10594">SUM(S7728)</f>
        <v>0</v>
      </c>
      <c r="T10722" s="75">
        <f t="shared" ref="T10722:X10722" si="10595">SUM(T7728)</f>
        <v>0</v>
      </c>
      <c r="U10722" s="75">
        <f t="shared" si="10595"/>
        <v>0</v>
      </c>
      <c r="V10722" s="75">
        <f t="shared" si="10595"/>
        <v>0</v>
      </c>
      <c r="W10722" s="75">
        <f t="shared" si="10595"/>
        <v>0</v>
      </c>
      <c r="X10722" s="75">
        <f t="shared" si="10595"/>
        <v>0</v>
      </c>
      <c r="Y10722" s="238">
        <f t="shared" si="10565"/>
        <v>0</v>
      </c>
    </row>
    <row r="10723" spans="1:25" s="76" customFormat="1">
      <c r="A10723" s="250" t="s">
        <v>2785</v>
      </c>
      <c r="B10723" s="250"/>
      <c r="C10723" s="250"/>
      <c r="D10723" s="250"/>
      <c r="E10723" s="250"/>
      <c r="F10723" s="250"/>
      <c r="G10723" s="250"/>
      <c r="H10723" s="250"/>
      <c r="I10723" s="75">
        <f t="shared" ref="I10723:P10723" si="10596">SUM(I7787)</f>
        <v>0</v>
      </c>
      <c r="J10723" s="75">
        <f t="shared" si="10596"/>
        <v>0</v>
      </c>
      <c r="K10723" s="75">
        <f t="shared" si="10596"/>
        <v>0</v>
      </c>
      <c r="L10723" s="75">
        <f t="shared" si="10596"/>
        <v>0</v>
      </c>
      <c r="M10723" s="75">
        <f t="shared" si="10596"/>
        <v>0</v>
      </c>
      <c r="N10723" s="75">
        <f t="shared" si="10596"/>
        <v>0</v>
      </c>
      <c r="O10723" s="75">
        <f t="shared" si="10596"/>
        <v>0</v>
      </c>
      <c r="P10723" s="75">
        <f t="shared" si="10596"/>
        <v>0</v>
      </c>
      <c r="Q10723" s="75">
        <f t="shared" ref="Q10723:R10723" si="10597">SUM(Q7787)</f>
        <v>0</v>
      </c>
      <c r="R10723" s="75">
        <f t="shared" si="10597"/>
        <v>0</v>
      </c>
      <c r="S10723" s="75">
        <f t="shared" ref="S10723" si="10598">SUM(S7787)</f>
        <v>0</v>
      </c>
      <c r="T10723" s="75">
        <f t="shared" ref="T10723:X10723" si="10599">SUM(T7787)</f>
        <v>0</v>
      </c>
      <c r="U10723" s="75">
        <f t="shared" si="10599"/>
        <v>0</v>
      </c>
      <c r="V10723" s="75">
        <f t="shared" si="10599"/>
        <v>0</v>
      </c>
      <c r="W10723" s="75">
        <f t="shared" si="10599"/>
        <v>0</v>
      </c>
      <c r="X10723" s="75">
        <f t="shared" si="10599"/>
        <v>0</v>
      </c>
      <c r="Y10723" s="238">
        <f t="shared" si="10565"/>
        <v>0</v>
      </c>
    </row>
    <row r="10724" spans="1:25" s="68" customFormat="1">
      <c r="A10724" s="251" t="s">
        <v>69</v>
      </c>
      <c r="B10724" s="251"/>
      <c r="C10724" s="251"/>
      <c r="D10724" s="251"/>
      <c r="E10724" s="251"/>
      <c r="F10724" s="251"/>
      <c r="G10724" s="251"/>
      <c r="H10724" s="251"/>
      <c r="I10724" s="77">
        <f t="shared" ref="I10724:P10724" si="10600">SUM(I10678:I10723)</f>
        <v>21221200</v>
      </c>
      <c r="J10724" s="77">
        <f t="shared" si="10600"/>
        <v>730900</v>
      </c>
      <c r="K10724" s="77">
        <f t="shared" si="10600"/>
        <v>40000</v>
      </c>
      <c r="L10724" s="77">
        <f t="shared" si="10600"/>
        <v>40000</v>
      </c>
      <c r="M10724" s="77">
        <f t="shared" si="10600"/>
        <v>0</v>
      </c>
      <c r="N10724" s="77">
        <f t="shared" si="10600"/>
        <v>0</v>
      </c>
      <c r="O10724" s="77">
        <f t="shared" si="10600"/>
        <v>7700300</v>
      </c>
      <c r="P10724" s="77">
        <f t="shared" si="10600"/>
        <v>12750000</v>
      </c>
      <c r="Q10724" s="77">
        <f t="shared" ref="Q10724:R10724" si="10601">SUM(Q10678:Q10723)</f>
        <v>35776746</v>
      </c>
      <c r="R10724" s="77">
        <f t="shared" si="10601"/>
        <v>2974650</v>
      </c>
      <c r="S10724" s="77">
        <f t="shared" ref="S10724" si="10602">SUM(S10678:S10723)</f>
        <v>2717950</v>
      </c>
      <c r="T10724" s="77">
        <f t="shared" ref="T10724:X10724" si="10603">SUM(T10678:T10723)</f>
        <v>255900</v>
      </c>
      <c r="U10724" s="77">
        <f t="shared" si="10603"/>
        <v>100100</v>
      </c>
      <c r="V10724" s="77">
        <f t="shared" si="10603"/>
        <v>30000</v>
      </c>
      <c r="W10724" s="77">
        <f t="shared" si="10603"/>
        <v>125800</v>
      </c>
      <c r="X10724" s="77">
        <f t="shared" si="10603"/>
        <v>2973850</v>
      </c>
      <c r="Y10724" s="239">
        <f t="shared" si="10565"/>
        <v>99.973106079706852</v>
      </c>
    </row>
    <row r="10725" spans="1:25" s="68" customFormat="1" ht="15" thickBot="1">
      <c r="A10725" s="270" t="s">
        <v>2762</v>
      </c>
      <c r="B10725" s="270"/>
      <c r="C10725" s="270"/>
      <c r="D10725" s="270"/>
      <c r="E10725" s="270"/>
      <c r="F10725" s="270"/>
      <c r="G10725" s="270"/>
      <c r="H10725" s="270"/>
      <c r="I10725" s="69"/>
      <c r="J10725" s="69"/>
      <c r="K10725" s="69"/>
      <c r="L10725" s="69"/>
      <c r="M10725" s="69"/>
      <c r="N10725" s="69"/>
      <c r="O10725" s="69"/>
      <c r="P10725" s="69"/>
      <c r="Q10725" s="69">
        <v>0</v>
      </c>
      <c r="R10725" s="69"/>
      <c r="S10725" s="69"/>
      <c r="T10725" s="69"/>
      <c r="U10725" s="69"/>
      <c r="V10725" s="69"/>
      <c r="W10725" s="69"/>
      <c r="X10725" s="69"/>
      <c r="Y10725" s="237">
        <v>0</v>
      </c>
    </row>
    <row r="10726" spans="1:25" s="68" customFormat="1" ht="41.4" thickBot="1">
      <c r="A10726" s="271" t="s">
        <v>1</v>
      </c>
      <c r="B10726" s="271"/>
      <c r="C10726" s="271"/>
      <c r="D10726" s="271"/>
      <c r="E10726" s="271"/>
      <c r="F10726" s="271"/>
      <c r="G10726" s="271"/>
      <c r="H10726" s="271"/>
      <c r="I10726" s="1" t="s">
        <v>3093</v>
      </c>
      <c r="J10726" s="1" t="s">
        <v>3130</v>
      </c>
      <c r="K10726" s="1" t="s">
        <v>3</v>
      </c>
      <c r="L10726" s="1" t="s">
        <v>4</v>
      </c>
      <c r="M10726" s="1" t="s">
        <v>5</v>
      </c>
      <c r="N10726" s="1" t="s">
        <v>6</v>
      </c>
      <c r="O10726" s="1" t="s">
        <v>7</v>
      </c>
      <c r="P10726" s="1" t="s">
        <v>8</v>
      </c>
      <c r="Q10726" s="1" t="s">
        <v>3344</v>
      </c>
      <c r="R10726" s="1" t="s">
        <v>3427</v>
      </c>
      <c r="S10726" s="1" t="s">
        <v>3447</v>
      </c>
      <c r="T10726" s="1" t="s">
        <v>3448</v>
      </c>
      <c r="U10726" s="1" t="s">
        <v>3452</v>
      </c>
      <c r="V10726" s="1" t="s">
        <v>3449</v>
      </c>
      <c r="W10726" s="1" t="s">
        <v>3450</v>
      </c>
      <c r="X10726" s="1" t="s">
        <v>3451</v>
      </c>
      <c r="Y10726" s="216" t="s">
        <v>3385</v>
      </c>
    </row>
    <row r="10727" spans="1:25" s="74" customFormat="1">
      <c r="A10727" s="70"/>
      <c r="B10727" s="70"/>
      <c r="C10727" s="70"/>
      <c r="D10727" s="71"/>
      <c r="E10727" s="71"/>
      <c r="F10727" s="72"/>
      <c r="G10727" s="165"/>
      <c r="H10727" s="73" t="s">
        <v>0</v>
      </c>
      <c r="I10727" s="45">
        <v>1</v>
      </c>
      <c r="J10727" s="45">
        <v>3</v>
      </c>
      <c r="K10727" s="45" t="s">
        <v>9</v>
      </c>
      <c r="L10727" s="45">
        <v>5</v>
      </c>
      <c r="M10727" s="45">
        <v>6</v>
      </c>
      <c r="N10727" s="45">
        <v>7</v>
      </c>
      <c r="O10727" s="45">
        <v>8</v>
      </c>
      <c r="P10727" s="45">
        <v>9</v>
      </c>
      <c r="Q10727" s="45">
        <v>1</v>
      </c>
      <c r="R10727" s="45">
        <v>2</v>
      </c>
      <c r="S10727" s="45">
        <v>3</v>
      </c>
      <c r="T10727" s="45" t="s">
        <v>3453</v>
      </c>
      <c r="U10727" s="45">
        <v>5</v>
      </c>
      <c r="V10727" s="45">
        <v>6</v>
      </c>
      <c r="W10727" s="45">
        <v>7</v>
      </c>
      <c r="X10727" s="45" t="s">
        <v>3454</v>
      </c>
      <c r="Y10727" s="276">
        <v>9</v>
      </c>
    </row>
    <row r="10728" spans="1:25" s="76" customFormat="1">
      <c r="A10728" s="272" t="s">
        <v>2699</v>
      </c>
      <c r="B10728" s="272"/>
      <c r="C10728" s="272"/>
      <c r="D10728" s="272"/>
      <c r="E10728" s="272"/>
      <c r="F10728" s="272"/>
      <c r="G10728" s="272"/>
      <c r="H10728" s="272"/>
      <c r="I10728" s="75"/>
      <c r="J10728" s="75"/>
      <c r="K10728" s="75"/>
      <c r="L10728" s="75"/>
      <c r="M10728" s="75"/>
      <c r="N10728" s="75"/>
      <c r="O10728" s="75"/>
      <c r="P10728" s="75"/>
      <c r="Q10728" s="75">
        <v>0</v>
      </c>
      <c r="R10728" s="75"/>
      <c r="S10728" s="75"/>
      <c r="T10728" s="75"/>
      <c r="U10728" s="75"/>
      <c r="V10728" s="75"/>
      <c r="W10728" s="75"/>
      <c r="X10728" s="75"/>
      <c r="Y10728" s="238">
        <f t="shared" ref="Y10728:Y10774" si="10604">IF(R10728=0,0,(X10728/R10728)*100)</f>
        <v>0</v>
      </c>
    </row>
    <row r="10729" spans="1:25" s="76" customFormat="1">
      <c r="A10729" s="250" t="s">
        <v>2700</v>
      </c>
      <c r="B10729" s="250"/>
      <c r="C10729" s="250"/>
      <c r="D10729" s="250"/>
      <c r="E10729" s="250"/>
      <c r="F10729" s="250"/>
      <c r="G10729" s="250"/>
      <c r="H10729" s="250"/>
      <c r="I10729" s="75"/>
      <c r="J10729" s="75"/>
      <c r="K10729" s="75"/>
      <c r="L10729" s="75"/>
      <c r="M10729" s="75"/>
      <c r="N10729" s="75"/>
      <c r="O10729" s="75"/>
      <c r="P10729" s="75"/>
      <c r="Q10729" s="75">
        <v>0</v>
      </c>
      <c r="R10729" s="75"/>
      <c r="S10729" s="75"/>
      <c r="T10729" s="75"/>
      <c r="U10729" s="75"/>
      <c r="V10729" s="75"/>
      <c r="W10729" s="75"/>
      <c r="X10729" s="75"/>
      <c r="Y10729" s="238">
        <f t="shared" si="10604"/>
        <v>0</v>
      </c>
    </row>
    <row r="10730" spans="1:25" s="76" customFormat="1">
      <c r="A10730" s="250" t="s">
        <v>2701</v>
      </c>
      <c r="B10730" s="250"/>
      <c r="C10730" s="250"/>
      <c r="D10730" s="250"/>
      <c r="E10730" s="250"/>
      <c r="F10730" s="250"/>
      <c r="G10730" s="250"/>
      <c r="H10730" s="250"/>
      <c r="I10730" s="75"/>
      <c r="J10730" s="75"/>
      <c r="K10730" s="75"/>
      <c r="L10730" s="75"/>
      <c r="M10730" s="75"/>
      <c r="N10730" s="75"/>
      <c r="O10730" s="75"/>
      <c r="P10730" s="75"/>
      <c r="Q10730" s="75">
        <v>0</v>
      </c>
      <c r="R10730" s="75"/>
      <c r="S10730" s="75"/>
      <c r="T10730" s="75"/>
      <c r="U10730" s="75"/>
      <c r="V10730" s="75"/>
      <c r="W10730" s="75"/>
      <c r="X10730" s="75"/>
      <c r="Y10730" s="238">
        <f t="shared" si="10604"/>
        <v>0</v>
      </c>
    </row>
    <row r="10731" spans="1:25" s="76" customFormat="1">
      <c r="A10731" s="250" t="s">
        <v>2702</v>
      </c>
      <c r="B10731" s="250"/>
      <c r="C10731" s="250"/>
      <c r="D10731" s="250"/>
      <c r="E10731" s="250"/>
      <c r="F10731" s="250"/>
      <c r="G10731" s="250"/>
      <c r="H10731" s="250"/>
      <c r="I10731" s="75"/>
      <c r="J10731" s="75"/>
      <c r="K10731" s="75"/>
      <c r="L10731" s="75"/>
      <c r="M10731" s="75"/>
      <c r="N10731" s="75"/>
      <c r="O10731" s="75"/>
      <c r="P10731" s="75"/>
      <c r="Q10731" s="75">
        <v>0</v>
      </c>
      <c r="R10731" s="75"/>
      <c r="S10731" s="75"/>
      <c r="T10731" s="75"/>
      <c r="U10731" s="75"/>
      <c r="V10731" s="75"/>
      <c r="W10731" s="75"/>
      <c r="X10731" s="75"/>
      <c r="Y10731" s="238">
        <f t="shared" si="10604"/>
        <v>0</v>
      </c>
    </row>
    <row r="10732" spans="1:25" s="76" customFormat="1">
      <c r="A10732" s="250" t="s">
        <v>2703</v>
      </c>
      <c r="B10732" s="250"/>
      <c r="C10732" s="250"/>
      <c r="D10732" s="250"/>
      <c r="E10732" s="250"/>
      <c r="F10732" s="250"/>
      <c r="G10732" s="250"/>
      <c r="H10732" s="250"/>
      <c r="I10732" s="75"/>
      <c r="J10732" s="75"/>
      <c r="K10732" s="75"/>
      <c r="L10732" s="75"/>
      <c r="M10732" s="75"/>
      <c r="N10732" s="75"/>
      <c r="O10732" s="75"/>
      <c r="P10732" s="75"/>
      <c r="Q10732" s="75">
        <v>0</v>
      </c>
      <c r="R10732" s="75"/>
      <c r="S10732" s="75"/>
      <c r="T10732" s="75"/>
      <c r="U10732" s="75"/>
      <c r="V10732" s="75"/>
      <c r="W10732" s="75"/>
      <c r="X10732" s="75"/>
      <c r="Y10732" s="238">
        <f t="shared" si="10604"/>
        <v>0</v>
      </c>
    </row>
    <row r="10733" spans="1:25" s="76" customFormat="1">
      <c r="A10733" s="250" t="s">
        <v>2704</v>
      </c>
      <c r="B10733" s="250"/>
      <c r="C10733" s="250"/>
      <c r="D10733" s="250"/>
      <c r="E10733" s="250"/>
      <c r="F10733" s="250"/>
      <c r="G10733" s="250"/>
      <c r="H10733" s="250"/>
      <c r="I10733" s="75"/>
      <c r="J10733" s="75"/>
      <c r="K10733" s="75"/>
      <c r="L10733" s="75"/>
      <c r="M10733" s="75"/>
      <c r="N10733" s="75"/>
      <c r="O10733" s="75"/>
      <c r="P10733" s="75"/>
      <c r="Q10733" s="75">
        <v>0</v>
      </c>
      <c r="R10733" s="75"/>
      <c r="S10733" s="75"/>
      <c r="T10733" s="75"/>
      <c r="U10733" s="75"/>
      <c r="V10733" s="75"/>
      <c r="W10733" s="75"/>
      <c r="X10733" s="75"/>
      <c r="Y10733" s="238">
        <f t="shared" si="10604"/>
        <v>0</v>
      </c>
    </row>
    <row r="10734" spans="1:25" s="76" customFormat="1">
      <c r="A10734" s="250" t="s">
        <v>2705</v>
      </c>
      <c r="B10734" s="250"/>
      <c r="C10734" s="250"/>
      <c r="D10734" s="250"/>
      <c r="E10734" s="250"/>
      <c r="F10734" s="250"/>
      <c r="G10734" s="250"/>
      <c r="H10734" s="250"/>
      <c r="I10734" s="75"/>
      <c r="J10734" s="75"/>
      <c r="K10734" s="75"/>
      <c r="L10734" s="75"/>
      <c r="M10734" s="75"/>
      <c r="N10734" s="75"/>
      <c r="O10734" s="75"/>
      <c r="P10734" s="75"/>
      <c r="Q10734" s="75">
        <v>0</v>
      </c>
      <c r="R10734" s="75"/>
      <c r="S10734" s="75"/>
      <c r="T10734" s="75"/>
      <c r="U10734" s="75"/>
      <c r="V10734" s="75"/>
      <c r="W10734" s="75"/>
      <c r="X10734" s="75"/>
      <c r="Y10734" s="238">
        <f t="shared" si="10604"/>
        <v>0</v>
      </c>
    </row>
    <row r="10735" spans="1:25" s="76" customFormat="1">
      <c r="A10735" s="250" t="s">
        <v>2706</v>
      </c>
      <c r="B10735" s="250"/>
      <c r="C10735" s="250"/>
      <c r="D10735" s="250"/>
      <c r="E10735" s="250"/>
      <c r="F10735" s="250"/>
      <c r="G10735" s="250"/>
      <c r="H10735" s="250"/>
      <c r="I10735" s="75"/>
      <c r="J10735" s="75"/>
      <c r="K10735" s="75"/>
      <c r="L10735" s="75"/>
      <c r="M10735" s="75"/>
      <c r="N10735" s="75"/>
      <c r="O10735" s="75"/>
      <c r="P10735" s="75"/>
      <c r="Q10735" s="75">
        <v>0</v>
      </c>
      <c r="R10735" s="75"/>
      <c r="S10735" s="75"/>
      <c r="T10735" s="75"/>
      <c r="U10735" s="75"/>
      <c r="V10735" s="75"/>
      <c r="W10735" s="75"/>
      <c r="X10735" s="75"/>
      <c r="Y10735" s="238">
        <f t="shared" si="10604"/>
        <v>0</v>
      </c>
    </row>
    <row r="10736" spans="1:25" s="76" customFormat="1">
      <c r="A10736" s="250" t="s">
        <v>2707</v>
      </c>
      <c r="B10736" s="250"/>
      <c r="C10736" s="250"/>
      <c r="D10736" s="250"/>
      <c r="E10736" s="250"/>
      <c r="F10736" s="250"/>
      <c r="G10736" s="250"/>
      <c r="H10736" s="250"/>
      <c r="I10736" s="75"/>
      <c r="J10736" s="75"/>
      <c r="K10736" s="75"/>
      <c r="L10736" s="75"/>
      <c r="M10736" s="75"/>
      <c r="N10736" s="75"/>
      <c r="O10736" s="75"/>
      <c r="P10736" s="75"/>
      <c r="Q10736" s="75">
        <v>0</v>
      </c>
      <c r="R10736" s="75"/>
      <c r="S10736" s="75"/>
      <c r="T10736" s="75"/>
      <c r="U10736" s="75"/>
      <c r="V10736" s="75"/>
      <c r="W10736" s="75"/>
      <c r="X10736" s="75"/>
      <c r="Y10736" s="238">
        <f t="shared" si="10604"/>
        <v>0</v>
      </c>
    </row>
    <row r="10737" spans="1:25" s="76" customFormat="1">
      <c r="A10737" s="250" t="s">
        <v>2708</v>
      </c>
      <c r="B10737" s="250"/>
      <c r="C10737" s="250"/>
      <c r="D10737" s="250"/>
      <c r="E10737" s="250"/>
      <c r="F10737" s="250"/>
      <c r="G10737" s="250"/>
      <c r="H10737" s="250"/>
      <c r="I10737" s="75"/>
      <c r="J10737" s="75"/>
      <c r="K10737" s="75"/>
      <c r="L10737" s="75"/>
      <c r="M10737" s="75"/>
      <c r="N10737" s="75"/>
      <c r="O10737" s="75"/>
      <c r="P10737" s="75"/>
      <c r="Q10737" s="75">
        <v>0</v>
      </c>
      <c r="R10737" s="75"/>
      <c r="S10737" s="75"/>
      <c r="T10737" s="75"/>
      <c r="U10737" s="75"/>
      <c r="V10737" s="75"/>
      <c r="W10737" s="75"/>
      <c r="X10737" s="75"/>
      <c r="Y10737" s="238">
        <f t="shared" si="10604"/>
        <v>0</v>
      </c>
    </row>
    <row r="10738" spans="1:25" s="76" customFormat="1">
      <c r="A10738" s="250" t="s">
        <v>2709</v>
      </c>
      <c r="B10738" s="250"/>
      <c r="C10738" s="250"/>
      <c r="D10738" s="250"/>
      <c r="E10738" s="250"/>
      <c r="F10738" s="250"/>
      <c r="G10738" s="250"/>
      <c r="H10738" s="250"/>
      <c r="I10738" s="75"/>
      <c r="J10738" s="75"/>
      <c r="K10738" s="75"/>
      <c r="L10738" s="75"/>
      <c r="M10738" s="75"/>
      <c r="N10738" s="75"/>
      <c r="O10738" s="75"/>
      <c r="P10738" s="75"/>
      <c r="Q10738" s="75">
        <v>0</v>
      </c>
      <c r="R10738" s="75"/>
      <c r="S10738" s="75"/>
      <c r="T10738" s="75"/>
      <c r="U10738" s="75"/>
      <c r="V10738" s="75"/>
      <c r="W10738" s="75"/>
      <c r="X10738" s="75"/>
      <c r="Y10738" s="238">
        <f t="shared" si="10604"/>
        <v>0</v>
      </c>
    </row>
    <row r="10739" spans="1:25" s="76" customFormat="1">
      <c r="A10739" s="250" t="s">
        <v>2710</v>
      </c>
      <c r="B10739" s="250"/>
      <c r="C10739" s="250"/>
      <c r="D10739" s="250"/>
      <c r="E10739" s="250"/>
      <c r="F10739" s="250"/>
      <c r="G10739" s="250"/>
      <c r="H10739" s="250"/>
      <c r="I10739" s="75"/>
      <c r="J10739" s="75"/>
      <c r="K10739" s="75"/>
      <c r="L10739" s="75"/>
      <c r="M10739" s="75"/>
      <c r="N10739" s="75"/>
      <c r="O10739" s="75"/>
      <c r="P10739" s="75"/>
      <c r="Q10739" s="75">
        <v>0</v>
      </c>
      <c r="R10739" s="75"/>
      <c r="S10739" s="75"/>
      <c r="T10739" s="75"/>
      <c r="U10739" s="75"/>
      <c r="V10739" s="75"/>
      <c r="W10739" s="75"/>
      <c r="X10739" s="75"/>
      <c r="Y10739" s="238">
        <f t="shared" si="10604"/>
        <v>0</v>
      </c>
    </row>
    <row r="10740" spans="1:25" s="76" customFormat="1">
      <c r="A10740" s="250" t="s">
        <v>2711</v>
      </c>
      <c r="B10740" s="250"/>
      <c r="C10740" s="250"/>
      <c r="D10740" s="250"/>
      <c r="E10740" s="250"/>
      <c r="F10740" s="250"/>
      <c r="G10740" s="250"/>
      <c r="H10740" s="250"/>
      <c r="I10740" s="75"/>
      <c r="J10740" s="75"/>
      <c r="K10740" s="75"/>
      <c r="L10740" s="75"/>
      <c r="M10740" s="75"/>
      <c r="N10740" s="75"/>
      <c r="O10740" s="75"/>
      <c r="P10740" s="75"/>
      <c r="Q10740" s="75">
        <v>0</v>
      </c>
      <c r="R10740" s="75"/>
      <c r="S10740" s="75"/>
      <c r="T10740" s="75"/>
      <c r="U10740" s="75"/>
      <c r="V10740" s="75"/>
      <c r="W10740" s="75"/>
      <c r="X10740" s="75"/>
      <c r="Y10740" s="238">
        <f t="shared" si="10604"/>
        <v>0</v>
      </c>
    </row>
    <row r="10741" spans="1:25" s="76" customFormat="1">
      <c r="A10741" s="250" t="s">
        <v>2712</v>
      </c>
      <c r="B10741" s="250"/>
      <c r="C10741" s="250"/>
      <c r="D10741" s="250"/>
      <c r="E10741" s="250"/>
      <c r="F10741" s="250"/>
      <c r="G10741" s="250"/>
      <c r="H10741" s="250"/>
      <c r="I10741" s="75"/>
      <c r="J10741" s="75"/>
      <c r="K10741" s="75"/>
      <c r="L10741" s="75"/>
      <c r="M10741" s="75"/>
      <c r="N10741" s="75"/>
      <c r="O10741" s="75"/>
      <c r="P10741" s="75"/>
      <c r="Q10741" s="75">
        <v>0</v>
      </c>
      <c r="R10741" s="75"/>
      <c r="S10741" s="75"/>
      <c r="T10741" s="75"/>
      <c r="U10741" s="75"/>
      <c r="V10741" s="75"/>
      <c r="W10741" s="75"/>
      <c r="X10741" s="75"/>
      <c r="Y10741" s="238">
        <f t="shared" si="10604"/>
        <v>0</v>
      </c>
    </row>
    <row r="10742" spans="1:25" s="76" customFormat="1">
      <c r="A10742" s="250" t="s">
        <v>2713</v>
      </c>
      <c r="B10742" s="250"/>
      <c r="C10742" s="250"/>
      <c r="D10742" s="250"/>
      <c r="E10742" s="250"/>
      <c r="F10742" s="250"/>
      <c r="G10742" s="250"/>
      <c r="H10742" s="250"/>
      <c r="I10742" s="75"/>
      <c r="J10742" s="75"/>
      <c r="K10742" s="75"/>
      <c r="L10742" s="75"/>
      <c r="M10742" s="75"/>
      <c r="N10742" s="75"/>
      <c r="O10742" s="75"/>
      <c r="P10742" s="75"/>
      <c r="Q10742" s="75">
        <v>0</v>
      </c>
      <c r="R10742" s="75"/>
      <c r="S10742" s="75"/>
      <c r="T10742" s="75"/>
      <c r="U10742" s="75"/>
      <c r="V10742" s="75"/>
      <c r="W10742" s="75"/>
      <c r="X10742" s="75"/>
      <c r="Y10742" s="238">
        <f t="shared" si="10604"/>
        <v>0</v>
      </c>
    </row>
    <row r="10743" spans="1:25" s="76" customFormat="1">
      <c r="A10743" s="250" t="s">
        <v>2714</v>
      </c>
      <c r="B10743" s="250"/>
      <c r="C10743" s="250"/>
      <c r="D10743" s="250"/>
      <c r="E10743" s="250"/>
      <c r="F10743" s="250"/>
      <c r="G10743" s="250"/>
      <c r="H10743" s="250"/>
      <c r="I10743" s="75">
        <f t="shared" ref="I10743:P10743" si="10605">I702</f>
        <v>13700000</v>
      </c>
      <c r="J10743" s="75">
        <f t="shared" si="10605"/>
        <v>700000</v>
      </c>
      <c r="K10743" s="75">
        <f t="shared" si="10605"/>
        <v>0</v>
      </c>
      <c r="L10743" s="75">
        <f t="shared" si="10605"/>
        <v>0</v>
      </c>
      <c r="M10743" s="75">
        <f t="shared" si="10605"/>
        <v>0</v>
      </c>
      <c r="N10743" s="75">
        <f t="shared" si="10605"/>
        <v>0</v>
      </c>
      <c r="O10743" s="75">
        <f t="shared" si="10605"/>
        <v>0</v>
      </c>
      <c r="P10743" s="75">
        <f t="shared" si="10605"/>
        <v>13000000</v>
      </c>
      <c r="Q10743" s="75">
        <f t="shared" ref="Q10743:R10743" si="10606">Q702</f>
        <v>19215615</v>
      </c>
      <c r="R10743" s="75">
        <f t="shared" si="10606"/>
        <v>1700100</v>
      </c>
      <c r="S10743" s="75">
        <f t="shared" ref="S10743" si="10607">S702</f>
        <v>800000</v>
      </c>
      <c r="T10743" s="75">
        <f t="shared" ref="T10743:X10743" si="10608">T702</f>
        <v>900100</v>
      </c>
      <c r="U10743" s="75">
        <f t="shared" si="10608"/>
        <v>400000</v>
      </c>
      <c r="V10743" s="75">
        <f t="shared" si="10608"/>
        <v>500000</v>
      </c>
      <c r="W10743" s="75">
        <f t="shared" si="10608"/>
        <v>100</v>
      </c>
      <c r="X10743" s="75">
        <f t="shared" si="10608"/>
        <v>1700100</v>
      </c>
      <c r="Y10743" s="238">
        <f t="shared" si="10604"/>
        <v>100</v>
      </c>
    </row>
    <row r="10744" spans="1:25" s="76" customFormat="1">
      <c r="A10744" s="250" t="s">
        <v>2689</v>
      </c>
      <c r="B10744" s="250"/>
      <c r="C10744" s="250"/>
      <c r="D10744" s="250"/>
      <c r="E10744" s="250"/>
      <c r="F10744" s="250"/>
      <c r="G10744" s="250"/>
      <c r="H10744" s="250"/>
      <c r="I10744" s="75">
        <f t="shared" ref="I10744:P10744" si="10609">SUM(I776)</f>
        <v>650000</v>
      </c>
      <c r="J10744" s="75">
        <f t="shared" si="10609"/>
        <v>559000</v>
      </c>
      <c r="K10744" s="75">
        <f t="shared" si="10609"/>
        <v>91000</v>
      </c>
      <c r="L10744" s="75">
        <f t="shared" si="10609"/>
        <v>21000</v>
      </c>
      <c r="M10744" s="75">
        <f t="shared" si="10609"/>
        <v>0</v>
      </c>
      <c r="N10744" s="75">
        <f t="shared" si="10609"/>
        <v>70000</v>
      </c>
      <c r="O10744" s="75">
        <f t="shared" si="10609"/>
        <v>0</v>
      </c>
      <c r="P10744" s="75">
        <f t="shared" si="10609"/>
        <v>0</v>
      </c>
      <c r="Q10744" s="75">
        <f t="shared" ref="Q10744:R10744" si="10610">SUM(Q776)</f>
        <v>873416</v>
      </c>
      <c r="R10744" s="75">
        <f t="shared" si="10610"/>
        <v>654000</v>
      </c>
      <c r="S10744" s="75">
        <f t="shared" ref="S10744" si="10611">SUM(S776)</f>
        <v>625000</v>
      </c>
      <c r="T10744" s="75">
        <f t="shared" ref="T10744:X10744" si="10612">SUM(T776)</f>
        <v>29000</v>
      </c>
      <c r="U10744" s="75">
        <f t="shared" si="10612"/>
        <v>0</v>
      </c>
      <c r="V10744" s="75">
        <f t="shared" si="10612"/>
        <v>29000</v>
      </c>
      <c r="W10744" s="75">
        <f t="shared" si="10612"/>
        <v>0</v>
      </c>
      <c r="X10744" s="75">
        <f t="shared" si="10612"/>
        <v>654000</v>
      </c>
      <c r="Y10744" s="238">
        <f t="shared" si="10604"/>
        <v>100</v>
      </c>
    </row>
    <row r="10745" spans="1:25" s="76" customFormat="1">
      <c r="A10745" s="250" t="s">
        <v>2715</v>
      </c>
      <c r="B10745" s="250"/>
      <c r="C10745" s="250"/>
      <c r="D10745" s="250"/>
      <c r="E10745" s="250"/>
      <c r="F10745" s="250"/>
      <c r="G10745" s="250"/>
      <c r="H10745" s="250"/>
      <c r="I10745" s="75"/>
      <c r="J10745" s="75"/>
      <c r="K10745" s="75"/>
      <c r="L10745" s="75"/>
      <c r="M10745" s="75"/>
      <c r="N10745" s="75"/>
      <c r="O10745" s="75"/>
      <c r="P10745" s="75"/>
      <c r="Q10745" s="75">
        <v>0</v>
      </c>
      <c r="R10745" s="75"/>
      <c r="S10745" s="75"/>
      <c r="T10745" s="75"/>
      <c r="U10745" s="75"/>
      <c r="V10745" s="75"/>
      <c r="W10745" s="75"/>
      <c r="X10745" s="75"/>
      <c r="Y10745" s="238">
        <f t="shared" si="10604"/>
        <v>0</v>
      </c>
    </row>
    <row r="10746" spans="1:25" s="76" customFormat="1">
      <c r="A10746" s="250" t="s">
        <v>2716</v>
      </c>
      <c r="B10746" s="250"/>
      <c r="C10746" s="250"/>
      <c r="D10746" s="250"/>
      <c r="E10746" s="250"/>
      <c r="F10746" s="250"/>
      <c r="G10746" s="250"/>
      <c r="H10746" s="250"/>
      <c r="I10746" s="75"/>
      <c r="J10746" s="75"/>
      <c r="K10746" s="75"/>
      <c r="L10746" s="75"/>
      <c r="M10746" s="75"/>
      <c r="N10746" s="75"/>
      <c r="O10746" s="75"/>
      <c r="P10746" s="75"/>
      <c r="Q10746" s="75">
        <v>0</v>
      </c>
      <c r="R10746" s="75"/>
      <c r="S10746" s="75"/>
      <c r="T10746" s="75"/>
      <c r="U10746" s="75"/>
      <c r="V10746" s="75"/>
      <c r="W10746" s="75"/>
      <c r="X10746" s="75"/>
      <c r="Y10746" s="238">
        <f t="shared" si="10604"/>
        <v>0</v>
      </c>
    </row>
    <row r="10747" spans="1:25" s="76" customFormat="1">
      <c r="A10747" s="250" t="s">
        <v>2717</v>
      </c>
      <c r="B10747" s="250"/>
      <c r="C10747" s="250"/>
      <c r="D10747" s="250"/>
      <c r="E10747" s="250"/>
      <c r="F10747" s="250"/>
      <c r="G10747" s="250"/>
      <c r="H10747" s="250"/>
      <c r="I10747" s="75"/>
      <c r="J10747" s="75"/>
      <c r="K10747" s="75"/>
      <c r="L10747" s="75"/>
      <c r="M10747" s="75"/>
      <c r="N10747" s="75"/>
      <c r="O10747" s="75"/>
      <c r="P10747" s="75"/>
      <c r="Q10747" s="75">
        <v>0</v>
      </c>
      <c r="R10747" s="75"/>
      <c r="S10747" s="75"/>
      <c r="T10747" s="75"/>
      <c r="U10747" s="75"/>
      <c r="V10747" s="75"/>
      <c r="W10747" s="75"/>
      <c r="X10747" s="75"/>
      <c r="Y10747" s="238">
        <f t="shared" si="10604"/>
        <v>0</v>
      </c>
    </row>
    <row r="10748" spans="1:25" s="76" customFormat="1">
      <c r="A10748" s="250" t="s">
        <v>2718</v>
      </c>
      <c r="B10748" s="250"/>
      <c r="C10748" s="250"/>
      <c r="D10748" s="250"/>
      <c r="E10748" s="250"/>
      <c r="F10748" s="250"/>
      <c r="G10748" s="250"/>
      <c r="H10748" s="250"/>
      <c r="I10748" s="75"/>
      <c r="J10748" s="75"/>
      <c r="K10748" s="75"/>
      <c r="L10748" s="75"/>
      <c r="M10748" s="75"/>
      <c r="N10748" s="75"/>
      <c r="O10748" s="75"/>
      <c r="P10748" s="75"/>
      <c r="Q10748" s="75">
        <v>0</v>
      </c>
      <c r="R10748" s="75"/>
      <c r="S10748" s="75"/>
      <c r="T10748" s="75"/>
      <c r="U10748" s="75"/>
      <c r="V10748" s="75"/>
      <c r="W10748" s="75"/>
      <c r="X10748" s="75"/>
      <c r="Y10748" s="238">
        <f t="shared" si="10604"/>
        <v>0</v>
      </c>
    </row>
    <row r="10749" spans="1:25" s="76" customFormat="1">
      <c r="A10749" s="250" t="s">
        <v>2719</v>
      </c>
      <c r="B10749" s="250"/>
      <c r="C10749" s="250"/>
      <c r="D10749" s="250"/>
      <c r="E10749" s="250"/>
      <c r="F10749" s="250"/>
      <c r="G10749" s="250"/>
      <c r="H10749" s="250"/>
      <c r="I10749" s="75"/>
      <c r="J10749" s="75"/>
      <c r="K10749" s="75"/>
      <c r="L10749" s="75"/>
      <c r="M10749" s="75"/>
      <c r="N10749" s="75"/>
      <c r="O10749" s="75"/>
      <c r="P10749" s="75"/>
      <c r="Q10749" s="75">
        <v>0</v>
      </c>
      <c r="R10749" s="75"/>
      <c r="S10749" s="75"/>
      <c r="T10749" s="75"/>
      <c r="U10749" s="75"/>
      <c r="V10749" s="75"/>
      <c r="W10749" s="75"/>
      <c r="X10749" s="75"/>
      <c r="Y10749" s="238">
        <f t="shared" si="10604"/>
        <v>0</v>
      </c>
    </row>
    <row r="10750" spans="1:25" s="76" customFormat="1">
      <c r="A10750" s="250" t="s">
        <v>2720</v>
      </c>
      <c r="B10750" s="250"/>
      <c r="C10750" s="250"/>
      <c r="D10750" s="250"/>
      <c r="E10750" s="250"/>
      <c r="F10750" s="250"/>
      <c r="G10750" s="250"/>
      <c r="H10750" s="250"/>
      <c r="I10750" s="75"/>
      <c r="J10750" s="75"/>
      <c r="K10750" s="75"/>
      <c r="L10750" s="75"/>
      <c r="M10750" s="75"/>
      <c r="N10750" s="75"/>
      <c r="O10750" s="75"/>
      <c r="P10750" s="75"/>
      <c r="Q10750" s="75">
        <v>0</v>
      </c>
      <c r="R10750" s="75"/>
      <c r="S10750" s="75"/>
      <c r="T10750" s="75"/>
      <c r="U10750" s="75"/>
      <c r="V10750" s="75"/>
      <c r="W10750" s="75"/>
      <c r="X10750" s="75"/>
      <c r="Y10750" s="238">
        <f t="shared" si="10604"/>
        <v>0</v>
      </c>
    </row>
    <row r="10751" spans="1:25" s="76" customFormat="1">
      <c r="A10751" s="250" t="s">
        <v>2692</v>
      </c>
      <c r="B10751" s="250"/>
      <c r="C10751" s="250"/>
      <c r="D10751" s="250"/>
      <c r="E10751" s="250"/>
      <c r="F10751" s="250"/>
      <c r="G10751" s="250"/>
      <c r="H10751" s="250"/>
      <c r="I10751" s="75"/>
      <c r="J10751" s="75"/>
      <c r="K10751" s="75"/>
      <c r="L10751" s="75"/>
      <c r="M10751" s="75"/>
      <c r="N10751" s="75"/>
      <c r="O10751" s="75"/>
      <c r="P10751" s="75"/>
      <c r="Q10751" s="75">
        <v>0</v>
      </c>
      <c r="R10751" s="75"/>
      <c r="S10751" s="75"/>
      <c r="T10751" s="75"/>
      <c r="U10751" s="75"/>
      <c r="V10751" s="75"/>
      <c r="W10751" s="75"/>
      <c r="X10751" s="75"/>
      <c r="Y10751" s="238">
        <f t="shared" si="10604"/>
        <v>0</v>
      </c>
    </row>
    <row r="10752" spans="1:25" s="76" customFormat="1">
      <c r="A10752" s="250" t="s">
        <v>2721</v>
      </c>
      <c r="B10752" s="250"/>
      <c r="C10752" s="250"/>
      <c r="D10752" s="250"/>
      <c r="E10752" s="250"/>
      <c r="F10752" s="250"/>
      <c r="G10752" s="250"/>
      <c r="H10752" s="250"/>
      <c r="I10752" s="75"/>
      <c r="J10752" s="75"/>
      <c r="K10752" s="75"/>
      <c r="L10752" s="75"/>
      <c r="M10752" s="75"/>
      <c r="N10752" s="75"/>
      <c r="O10752" s="75"/>
      <c r="P10752" s="75"/>
      <c r="Q10752" s="75">
        <v>0</v>
      </c>
      <c r="R10752" s="75"/>
      <c r="S10752" s="75"/>
      <c r="T10752" s="75"/>
      <c r="U10752" s="75"/>
      <c r="V10752" s="75"/>
      <c r="W10752" s="75"/>
      <c r="X10752" s="75"/>
      <c r="Y10752" s="238">
        <f t="shared" si="10604"/>
        <v>0</v>
      </c>
    </row>
    <row r="10753" spans="1:25" s="76" customFormat="1">
      <c r="A10753" s="250" t="s">
        <v>2722</v>
      </c>
      <c r="B10753" s="250"/>
      <c r="C10753" s="250"/>
      <c r="D10753" s="250"/>
      <c r="E10753" s="250"/>
      <c r="F10753" s="250"/>
      <c r="G10753" s="250"/>
      <c r="H10753" s="250"/>
      <c r="I10753" s="75"/>
      <c r="J10753" s="75"/>
      <c r="K10753" s="75"/>
      <c r="L10753" s="75"/>
      <c r="M10753" s="75"/>
      <c r="N10753" s="75"/>
      <c r="O10753" s="75"/>
      <c r="P10753" s="75"/>
      <c r="Q10753" s="75">
        <v>0</v>
      </c>
      <c r="R10753" s="75"/>
      <c r="S10753" s="75"/>
      <c r="T10753" s="75"/>
      <c r="U10753" s="75"/>
      <c r="V10753" s="75"/>
      <c r="W10753" s="75"/>
      <c r="X10753" s="75"/>
      <c r="Y10753" s="238">
        <f t="shared" si="10604"/>
        <v>0</v>
      </c>
    </row>
    <row r="10754" spans="1:25" s="76" customFormat="1">
      <c r="A10754" s="250" t="s">
        <v>2788</v>
      </c>
      <c r="B10754" s="250"/>
      <c r="C10754" s="250"/>
      <c r="D10754" s="250"/>
      <c r="E10754" s="250"/>
      <c r="F10754" s="250"/>
      <c r="G10754" s="250"/>
      <c r="H10754" s="250"/>
      <c r="I10754" s="75"/>
      <c r="J10754" s="75"/>
      <c r="K10754" s="75"/>
      <c r="L10754" s="75"/>
      <c r="M10754" s="75"/>
      <c r="N10754" s="75"/>
      <c r="O10754" s="75"/>
      <c r="P10754" s="75"/>
      <c r="Q10754" s="75">
        <v>0</v>
      </c>
      <c r="R10754" s="75"/>
      <c r="S10754" s="75"/>
      <c r="T10754" s="75"/>
      <c r="U10754" s="75"/>
      <c r="V10754" s="75"/>
      <c r="W10754" s="75"/>
      <c r="X10754" s="75"/>
      <c r="Y10754" s="238">
        <f t="shared" si="10604"/>
        <v>0</v>
      </c>
    </row>
    <row r="10755" spans="1:25" s="76" customFormat="1">
      <c r="A10755" s="250" t="s">
        <v>2723</v>
      </c>
      <c r="B10755" s="250"/>
      <c r="C10755" s="250"/>
      <c r="D10755" s="250"/>
      <c r="E10755" s="250"/>
      <c r="F10755" s="250"/>
      <c r="G10755" s="250"/>
      <c r="H10755" s="250"/>
      <c r="I10755" s="75"/>
      <c r="J10755" s="75"/>
      <c r="K10755" s="75"/>
      <c r="L10755" s="75"/>
      <c r="M10755" s="75"/>
      <c r="N10755" s="75"/>
      <c r="O10755" s="75"/>
      <c r="P10755" s="75"/>
      <c r="Q10755" s="75">
        <v>0</v>
      </c>
      <c r="R10755" s="75"/>
      <c r="S10755" s="75"/>
      <c r="T10755" s="75"/>
      <c r="U10755" s="75"/>
      <c r="V10755" s="75"/>
      <c r="W10755" s="75"/>
      <c r="X10755" s="75"/>
      <c r="Y10755" s="238">
        <f t="shared" si="10604"/>
        <v>0</v>
      </c>
    </row>
    <row r="10756" spans="1:25" s="76" customFormat="1">
      <c r="A10756" s="250" t="s">
        <v>2724</v>
      </c>
      <c r="B10756" s="250"/>
      <c r="C10756" s="250"/>
      <c r="D10756" s="250"/>
      <c r="E10756" s="250"/>
      <c r="F10756" s="250"/>
      <c r="G10756" s="250"/>
      <c r="H10756" s="250"/>
      <c r="I10756" s="75"/>
      <c r="J10756" s="75"/>
      <c r="K10756" s="75"/>
      <c r="L10756" s="75"/>
      <c r="M10756" s="75"/>
      <c r="N10756" s="75"/>
      <c r="O10756" s="75"/>
      <c r="P10756" s="75"/>
      <c r="Q10756" s="75">
        <v>0</v>
      </c>
      <c r="R10756" s="75"/>
      <c r="S10756" s="75"/>
      <c r="T10756" s="75"/>
      <c r="U10756" s="75"/>
      <c r="V10756" s="75"/>
      <c r="W10756" s="75"/>
      <c r="X10756" s="75"/>
      <c r="Y10756" s="238">
        <f t="shared" si="10604"/>
        <v>0</v>
      </c>
    </row>
    <row r="10757" spans="1:25" s="76" customFormat="1">
      <c r="A10757" s="250" t="s">
        <v>2725</v>
      </c>
      <c r="B10757" s="250"/>
      <c r="C10757" s="250"/>
      <c r="D10757" s="250"/>
      <c r="E10757" s="250"/>
      <c r="F10757" s="250"/>
      <c r="G10757" s="250"/>
      <c r="H10757" s="250"/>
      <c r="I10757" s="75"/>
      <c r="J10757" s="75"/>
      <c r="K10757" s="75"/>
      <c r="L10757" s="75"/>
      <c r="M10757" s="75"/>
      <c r="N10757" s="75"/>
      <c r="O10757" s="75"/>
      <c r="P10757" s="75"/>
      <c r="Q10757" s="75">
        <v>0</v>
      </c>
      <c r="R10757" s="75"/>
      <c r="S10757" s="75"/>
      <c r="T10757" s="75"/>
      <c r="U10757" s="75"/>
      <c r="V10757" s="75"/>
      <c r="W10757" s="75"/>
      <c r="X10757" s="75"/>
      <c r="Y10757" s="238">
        <f t="shared" si="10604"/>
        <v>0</v>
      </c>
    </row>
    <row r="10758" spans="1:25" s="76" customFormat="1">
      <c r="A10758" s="250" t="s">
        <v>2694</v>
      </c>
      <c r="B10758" s="250"/>
      <c r="C10758" s="250"/>
      <c r="D10758" s="250"/>
      <c r="E10758" s="250"/>
      <c r="F10758" s="250"/>
      <c r="G10758" s="250"/>
      <c r="H10758" s="250"/>
      <c r="I10758" s="75"/>
      <c r="J10758" s="75"/>
      <c r="K10758" s="75"/>
      <c r="L10758" s="75"/>
      <c r="M10758" s="75"/>
      <c r="N10758" s="75"/>
      <c r="O10758" s="75"/>
      <c r="P10758" s="75"/>
      <c r="Q10758" s="75">
        <v>0</v>
      </c>
      <c r="R10758" s="75"/>
      <c r="S10758" s="75"/>
      <c r="T10758" s="75"/>
      <c r="U10758" s="75"/>
      <c r="V10758" s="75"/>
      <c r="W10758" s="75"/>
      <c r="X10758" s="75"/>
      <c r="Y10758" s="238">
        <f t="shared" si="10604"/>
        <v>0</v>
      </c>
    </row>
    <row r="10759" spans="1:25" s="76" customFormat="1">
      <c r="A10759" s="250" t="s">
        <v>2726</v>
      </c>
      <c r="B10759" s="250"/>
      <c r="C10759" s="250"/>
      <c r="D10759" s="250"/>
      <c r="E10759" s="250"/>
      <c r="F10759" s="250"/>
      <c r="G10759" s="250"/>
      <c r="H10759" s="250"/>
      <c r="I10759" s="75"/>
      <c r="J10759" s="75"/>
      <c r="K10759" s="75"/>
      <c r="L10759" s="75"/>
      <c r="M10759" s="75"/>
      <c r="N10759" s="75"/>
      <c r="O10759" s="75"/>
      <c r="P10759" s="75"/>
      <c r="Q10759" s="75">
        <v>0</v>
      </c>
      <c r="R10759" s="75"/>
      <c r="S10759" s="75"/>
      <c r="T10759" s="75"/>
      <c r="U10759" s="75"/>
      <c r="V10759" s="75"/>
      <c r="W10759" s="75"/>
      <c r="X10759" s="75"/>
      <c r="Y10759" s="238">
        <f t="shared" si="10604"/>
        <v>0</v>
      </c>
    </row>
    <row r="10760" spans="1:25" s="76" customFormat="1">
      <c r="A10760" s="250" t="s">
        <v>2727</v>
      </c>
      <c r="B10760" s="250"/>
      <c r="C10760" s="250"/>
      <c r="D10760" s="250"/>
      <c r="E10760" s="250"/>
      <c r="F10760" s="250"/>
      <c r="G10760" s="250"/>
      <c r="H10760" s="250"/>
      <c r="I10760" s="75">
        <f t="shared" ref="I10760:X10760" si="10613">SUM(I6112)</f>
        <v>25500</v>
      </c>
      <c r="J10760" s="75">
        <f t="shared" si="10613"/>
        <v>9500</v>
      </c>
      <c r="K10760" s="75">
        <f t="shared" si="10613"/>
        <v>16000</v>
      </c>
      <c r="L10760" s="75">
        <f t="shared" si="10613"/>
        <v>6000</v>
      </c>
      <c r="M10760" s="75">
        <f t="shared" si="10613"/>
        <v>0</v>
      </c>
      <c r="N10760" s="75">
        <f t="shared" si="10613"/>
        <v>10000</v>
      </c>
      <c r="O10760" s="75">
        <f t="shared" si="10613"/>
        <v>0</v>
      </c>
      <c r="P10760" s="75">
        <f t="shared" si="10613"/>
        <v>0</v>
      </c>
      <c r="Q10760" s="75">
        <f t="shared" si="10613"/>
        <v>25500</v>
      </c>
      <c r="R10760" s="75">
        <f t="shared" si="10613"/>
        <v>9500</v>
      </c>
      <c r="S10760" s="75">
        <f t="shared" si="10613"/>
        <v>6890</v>
      </c>
      <c r="T10760" s="75">
        <f t="shared" si="10613"/>
        <v>2610</v>
      </c>
      <c r="U10760" s="75">
        <f t="shared" si="10613"/>
        <v>2140</v>
      </c>
      <c r="V10760" s="75">
        <f t="shared" si="10613"/>
        <v>470</v>
      </c>
      <c r="W10760" s="75">
        <f t="shared" si="10613"/>
        <v>0</v>
      </c>
      <c r="X10760" s="75">
        <f t="shared" si="10613"/>
        <v>9500</v>
      </c>
      <c r="Y10760" s="238">
        <f t="shared" si="10604"/>
        <v>100</v>
      </c>
    </row>
    <row r="10761" spans="1:25" s="76" customFormat="1">
      <c r="A10761" s="250" t="s">
        <v>2728</v>
      </c>
      <c r="B10761" s="250"/>
      <c r="C10761" s="250"/>
      <c r="D10761" s="250"/>
      <c r="E10761" s="250"/>
      <c r="F10761" s="250"/>
      <c r="G10761" s="250"/>
      <c r="H10761" s="250"/>
      <c r="I10761" s="75"/>
      <c r="J10761" s="75"/>
      <c r="K10761" s="75"/>
      <c r="L10761" s="75"/>
      <c r="M10761" s="75"/>
      <c r="N10761" s="75"/>
      <c r="O10761" s="75"/>
      <c r="P10761" s="75"/>
      <c r="Q10761" s="75">
        <v>0</v>
      </c>
      <c r="R10761" s="75"/>
      <c r="S10761" s="75"/>
      <c r="T10761" s="75"/>
      <c r="U10761" s="75"/>
      <c r="V10761" s="75"/>
      <c r="W10761" s="75"/>
      <c r="X10761" s="75"/>
      <c r="Y10761" s="238">
        <f t="shared" si="10604"/>
        <v>0</v>
      </c>
    </row>
    <row r="10762" spans="1:25" s="76" customFormat="1">
      <c r="A10762" s="250" t="s">
        <v>2729</v>
      </c>
      <c r="B10762" s="250"/>
      <c r="C10762" s="250"/>
      <c r="D10762" s="250"/>
      <c r="E10762" s="250"/>
      <c r="F10762" s="250"/>
      <c r="G10762" s="250"/>
      <c r="H10762" s="250"/>
      <c r="I10762" s="75"/>
      <c r="J10762" s="75"/>
      <c r="K10762" s="75"/>
      <c r="L10762" s="75"/>
      <c r="M10762" s="75"/>
      <c r="N10762" s="75"/>
      <c r="O10762" s="75"/>
      <c r="P10762" s="75"/>
      <c r="Q10762" s="75">
        <v>0</v>
      </c>
      <c r="R10762" s="75"/>
      <c r="S10762" s="75"/>
      <c r="T10762" s="75"/>
      <c r="U10762" s="75"/>
      <c r="V10762" s="75"/>
      <c r="W10762" s="75"/>
      <c r="X10762" s="75"/>
      <c r="Y10762" s="238">
        <f t="shared" si="10604"/>
        <v>0</v>
      </c>
    </row>
    <row r="10763" spans="1:25" s="76" customFormat="1">
      <c r="A10763" s="250" t="s">
        <v>2730</v>
      </c>
      <c r="B10763" s="250"/>
      <c r="C10763" s="250"/>
      <c r="D10763" s="250"/>
      <c r="E10763" s="250"/>
      <c r="F10763" s="250"/>
      <c r="G10763" s="250"/>
      <c r="H10763" s="250"/>
      <c r="I10763" s="75"/>
      <c r="J10763" s="75"/>
      <c r="K10763" s="75"/>
      <c r="L10763" s="75"/>
      <c r="M10763" s="75"/>
      <c r="N10763" s="75"/>
      <c r="O10763" s="75"/>
      <c r="P10763" s="75"/>
      <c r="Q10763" s="75">
        <v>0</v>
      </c>
      <c r="R10763" s="75"/>
      <c r="S10763" s="75"/>
      <c r="T10763" s="75"/>
      <c r="U10763" s="75"/>
      <c r="V10763" s="75"/>
      <c r="W10763" s="75"/>
      <c r="X10763" s="75"/>
      <c r="Y10763" s="238">
        <f t="shared" si="10604"/>
        <v>0</v>
      </c>
    </row>
    <row r="10764" spans="1:25" s="76" customFormat="1">
      <c r="A10764" s="250" t="s">
        <v>2731</v>
      </c>
      <c r="B10764" s="250"/>
      <c r="C10764" s="250"/>
      <c r="D10764" s="250"/>
      <c r="E10764" s="250"/>
      <c r="F10764" s="250"/>
      <c r="G10764" s="250"/>
      <c r="H10764" s="250"/>
      <c r="I10764" s="75"/>
      <c r="J10764" s="75"/>
      <c r="K10764" s="75"/>
      <c r="L10764" s="75"/>
      <c r="M10764" s="75"/>
      <c r="N10764" s="75"/>
      <c r="O10764" s="75"/>
      <c r="P10764" s="75"/>
      <c r="Q10764" s="75">
        <v>0</v>
      </c>
      <c r="R10764" s="75"/>
      <c r="S10764" s="75"/>
      <c r="T10764" s="75"/>
      <c r="U10764" s="75"/>
      <c r="V10764" s="75"/>
      <c r="W10764" s="75"/>
      <c r="X10764" s="75"/>
      <c r="Y10764" s="238">
        <f t="shared" si="10604"/>
        <v>0</v>
      </c>
    </row>
    <row r="10765" spans="1:25" s="76" customFormat="1">
      <c r="A10765" s="250" t="s">
        <v>2732</v>
      </c>
      <c r="B10765" s="250"/>
      <c r="C10765" s="250"/>
      <c r="D10765" s="250"/>
      <c r="E10765" s="250"/>
      <c r="F10765" s="250"/>
      <c r="G10765" s="250"/>
      <c r="H10765" s="250"/>
      <c r="I10765" s="75"/>
      <c r="J10765" s="75"/>
      <c r="K10765" s="75"/>
      <c r="L10765" s="75"/>
      <c r="M10765" s="75"/>
      <c r="N10765" s="75"/>
      <c r="O10765" s="75"/>
      <c r="P10765" s="75"/>
      <c r="Q10765" s="75">
        <v>0</v>
      </c>
      <c r="R10765" s="75"/>
      <c r="S10765" s="75"/>
      <c r="T10765" s="75"/>
      <c r="U10765" s="75"/>
      <c r="V10765" s="75"/>
      <c r="W10765" s="75"/>
      <c r="X10765" s="75"/>
      <c r="Y10765" s="238">
        <f t="shared" si="10604"/>
        <v>0</v>
      </c>
    </row>
    <row r="10766" spans="1:25" s="76" customFormat="1">
      <c r="A10766" s="250" t="s">
        <v>2733</v>
      </c>
      <c r="B10766" s="250"/>
      <c r="C10766" s="250"/>
      <c r="D10766" s="250"/>
      <c r="E10766" s="250"/>
      <c r="F10766" s="250"/>
      <c r="G10766" s="250"/>
      <c r="H10766" s="250"/>
      <c r="I10766" s="75"/>
      <c r="J10766" s="75"/>
      <c r="K10766" s="75"/>
      <c r="L10766" s="75"/>
      <c r="M10766" s="75"/>
      <c r="N10766" s="75"/>
      <c r="O10766" s="75"/>
      <c r="P10766" s="75"/>
      <c r="Q10766" s="75">
        <v>0</v>
      </c>
      <c r="R10766" s="75"/>
      <c r="S10766" s="75"/>
      <c r="T10766" s="75"/>
      <c r="U10766" s="75"/>
      <c r="V10766" s="75"/>
      <c r="W10766" s="75"/>
      <c r="X10766" s="75"/>
      <c r="Y10766" s="238">
        <f t="shared" si="10604"/>
        <v>0</v>
      </c>
    </row>
    <row r="10767" spans="1:25" s="76" customFormat="1">
      <c r="A10767" s="250" t="s">
        <v>2734</v>
      </c>
      <c r="B10767" s="250"/>
      <c r="C10767" s="250"/>
      <c r="D10767" s="250"/>
      <c r="E10767" s="250"/>
      <c r="F10767" s="250"/>
      <c r="G10767" s="250"/>
      <c r="H10767" s="250"/>
      <c r="I10767" s="75">
        <f t="shared" ref="I10767:X10767" si="10614">SUM(I7403)</f>
        <v>700000</v>
      </c>
      <c r="J10767" s="75">
        <f t="shared" si="10614"/>
        <v>0</v>
      </c>
      <c r="K10767" s="75">
        <f t="shared" si="10614"/>
        <v>0</v>
      </c>
      <c r="L10767" s="75">
        <f t="shared" si="10614"/>
        <v>0</v>
      </c>
      <c r="M10767" s="75">
        <f t="shared" si="10614"/>
        <v>0</v>
      </c>
      <c r="N10767" s="75">
        <f t="shared" si="10614"/>
        <v>0</v>
      </c>
      <c r="O10767" s="75">
        <f t="shared" si="10614"/>
        <v>700000</v>
      </c>
      <c r="P10767" s="75">
        <f t="shared" si="10614"/>
        <v>0</v>
      </c>
      <c r="Q10767" s="75">
        <f t="shared" si="10614"/>
        <v>6111832</v>
      </c>
      <c r="R10767" s="75">
        <f t="shared" si="10614"/>
        <v>0</v>
      </c>
      <c r="S10767" s="75">
        <f t="shared" si="10614"/>
        <v>0</v>
      </c>
      <c r="T10767" s="75">
        <f t="shared" si="10614"/>
        <v>0</v>
      </c>
      <c r="U10767" s="75">
        <f t="shared" si="10614"/>
        <v>0</v>
      </c>
      <c r="V10767" s="75">
        <f t="shared" si="10614"/>
        <v>0</v>
      </c>
      <c r="W10767" s="75">
        <f t="shared" si="10614"/>
        <v>0</v>
      </c>
      <c r="X10767" s="75">
        <f t="shared" si="10614"/>
        <v>0</v>
      </c>
      <c r="Y10767" s="238">
        <f t="shared" si="10604"/>
        <v>0</v>
      </c>
    </row>
    <row r="10768" spans="1:25" s="76" customFormat="1">
      <c r="A10768" s="250" t="s">
        <v>2735</v>
      </c>
      <c r="B10768" s="250"/>
      <c r="C10768" s="250"/>
      <c r="D10768" s="250"/>
      <c r="E10768" s="250"/>
      <c r="F10768" s="250"/>
      <c r="G10768" s="250"/>
      <c r="H10768" s="250"/>
      <c r="I10768" s="75"/>
      <c r="J10768" s="75"/>
      <c r="K10768" s="75"/>
      <c r="L10768" s="75"/>
      <c r="M10768" s="75"/>
      <c r="N10768" s="75"/>
      <c r="O10768" s="75"/>
      <c r="P10768" s="75"/>
      <c r="Q10768" s="75">
        <v>0</v>
      </c>
      <c r="R10768" s="75"/>
      <c r="S10768" s="75"/>
      <c r="T10768" s="75"/>
      <c r="U10768" s="75"/>
      <c r="V10768" s="75"/>
      <c r="W10768" s="75"/>
      <c r="X10768" s="75"/>
      <c r="Y10768" s="238">
        <f t="shared" si="10604"/>
        <v>0</v>
      </c>
    </row>
    <row r="10769" spans="1:25" s="76" customFormat="1">
      <c r="A10769" s="250" t="s">
        <v>2736</v>
      </c>
      <c r="B10769" s="250"/>
      <c r="C10769" s="250"/>
      <c r="D10769" s="250"/>
      <c r="E10769" s="250"/>
      <c r="F10769" s="250"/>
      <c r="G10769" s="250"/>
      <c r="H10769" s="250"/>
      <c r="I10769" s="75"/>
      <c r="J10769" s="75"/>
      <c r="K10769" s="75"/>
      <c r="L10769" s="75"/>
      <c r="M10769" s="75"/>
      <c r="N10769" s="75"/>
      <c r="O10769" s="75"/>
      <c r="P10769" s="75"/>
      <c r="Q10769" s="75">
        <v>0</v>
      </c>
      <c r="R10769" s="75"/>
      <c r="S10769" s="75"/>
      <c r="T10769" s="75"/>
      <c r="U10769" s="75"/>
      <c r="V10769" s="75"/>
      <c r="W10769" s="75"/>
      <c r="X10769" s="75"/>
      <c r="Y10769" s="238">
        <f t="shared" si="10604"/>
        <v>0</v>
      </c>
    </row>
    <row r="10770" spans="1:25" s="76" customFormat="1">
      <c r="A10770" s="250" t="s">
        <v>2792</v>
      </c>
      <c r="B10770" s="250"/>
      <c r="C10770" s="250"/>
      <c r="D10770" s="250"/>
      <c r="E10770" s="250"/>
      <c r="F10770" s="250"/>
      <c r="G10770" s="250"/>
      <c r="H10770" s="250"/>
      <c r="I10770" s="75">
        <f t="shared" ref="I10770:X10770" si="10615">SUM(I7583)</f>
        <v>100</v>
      </c>
      <c r="J10770" s="75">
        <f t="shared" si="10615"/>
        <v>100</v>
      </c>
      <c r="K10770" s="75">
        <f t="shared" si="10615"/>
        <v>0</v>
      </c>
      <c r="L10770" s="75">
        <f t="shared" si="10615"/>
        <v>0</v>
      </c>
      <c r="M10770" s="75">
        <f t="shared" si="10615"/>
        <v>0</v>
      </c>
      <c r="N10770" s="75">
        <f t="shared" si="10615"/>
        <v>0</v>
      </c>
      <c r="O10770" s="75">
        <f t="shared" si="10615"/>
        <v>0</v>
      </c>
      <c r="P10770" s="75">
        <f t="shared" si="10615"/>
        <v>0</v>
      </c>
      <c r="Q10770" s="75">
        <f t="shared" si="10615"/>
        <v>300100</v>
      </c>
      <c r="R10770" s="75">
        <f t="shared" si="10615"/>
        <v>300100</v>
      </c>
      <c r="S10770" s="75">
        <f t="shared" si="10615"/>
        <v>300100</v>
      </c>
      <c r="T10770" s="75">
        <f t="shared" si="10615"/>
        <v>0</v>
      </c>
      <c r="U10770" s="75">
        <f t="shared" si="10615"/>
        <v>0</v>
      </c>
      <c r="V10770" s="75">
        <f t="shared" si="10615"/>
        <v>0</v>
      </c>
      <c r="W10770" s="75">
        <f t="shared" si="10615"/>
        <v>0</v>
      </c>
      <c r="X10770" s="75">
        <f t="shared" si="10615"/>
        <v>300100</v>
      </c>
      <c r="Y10770" s="238">
        <f t="shared" si="10604"/>
        <v>100</v>
      </c>
    </row>
    <row r="10771" spans="1:25" s="76" customFormat="1">
      <c r="A10771" s="250" t="s">
        <v>2737</v>
      </c>
      <c r="B10771" s="250"/>
      <c r="C10771" s="250"/>
      <c r="D10771" s="250"/>
      <c r="E10771" s="250"/>
      <c r="F10771" s="250"/>
      <c r="G10771" s="250"/>
      <c r="H10771" s="250"/>
      <c r="I10771" s="75"/>
      <c r="J10771" s="75"/>
      <c r="K10771" s="75"/>
      <c r="L10771" s="75"/>
      <c r="M10771" s="75"/>
      <c r="N10771" s="75"/>
      <c r="O10771" s="75"/>
      <c r="P10771" s="75"/>
      <c r="Q10771" s="75">
        <v>0</v>
      </c>
      <c r="R10771" s="75"/>
      <c r="S10771" s="75"/>
      <c r="T10771" s="75"/>
      <c r="U10771" s="75"/>
      <c r="V10771" s="75"/>
      <c r="W10771" s="75"/>
      <c r="X10771" s="75"/>
      <c r="Y10771" s="238">
        <f t="shared" si="10604"/>
        <v>0</v>
      </c>
    </row>
    <row r="10772" spans="1:25" s="76" customFormat="1">
      <c r="A10772" s="250" t="s">
        <v>2784</v>
      </c>
      <c r="B10772" s="250"/>
      <c r="C10772" s="250"/>
      <c r="D10772" s="250"/>
      <c r="E10772" s="250"/>
      <c r="F10772" s="250"/>
      <c r="G10772" s="250"/>
      <c r="H10772" s="250"/>
      <c r="I10772" s="75"/>
      <c r="J10772" s="75"/>
      <c r="K10772" s="75"/>
      <c r="L10772" s="75"/>
      <c r="M10772" s="75"/>
      <c r="N10772" s="75"/>
      <c r="O10772" s="75"/>
      <c r="P10772" s="75"/>
      <c r="Q10772" s="75">
        <v>0</v>
      </c>
      <c r="R10772" s="75"/>
      <c r="S10772" s="75"/>
      <c r="T10772" s="75"/>
      <c r="U10772" s="75"/>
      <c r="V10772" s="75"/>
      <c r="W10772" s="75"/>
      <c r="X10772" s="75"/>
      <c r="Y10772" s="238">
        <f t="shared" si="10604"/>
        <v>0</v>
      </c>
    </row>
    <row r="10773" spans="1:25" s="76" customFormat="1">
      <c r="A10773" s="250" t="s">
        <v>2785</v>
      </c>
      <c r="B10773" s="250"/>
      <c r="C10773" s="250"/>
      <c r="D10773" s="250"/>
      <c r="E10773" s="250"/>
      <c r="F10773" s="250"/>
      <c r="G10773" s="250"/>
      <c r="H10773" s="250"/>
      <c r="I10773" s="75"/>
      <c r="J10773" s="75"/>
      <c r="K10773" s="75"/>
      <c r="L10773" s="75"/>
      <c r="M10773" s="75"/>
      <c r="N10773" s="75"/>
      <c r="O10773" s="75"/>
      <c r="P10773" s="75"/>
      <c r="Q10773" s="75">
        <v>0</v>
      </c>
      <c r="R10773" s="75"/>
      <c r="S10773" s="75"/>
      <c r="T10773" s="75"/>
      <c r="U10773" s="75"/>
      <c r="V10773" s="75"/>
      <c r="W10773" s="75"/>
      <c r="X10773" s="75"/>
      <c r="Y10773" s="238">
        <f t="shared" si="10604"/>
        <v>0</v>
      </c>
    </row>
    <row r="10774" spans="1:25" s="68" customFormat="1">
      <c r="A10774" s="251" t="s">
        <v>69</v>
      </c>
      <c r="B10774" s="251"/>
      <c r="C10774" s="251"/>
      <c r="D10774" s="251"/>
      <c r="E10774" s="251"/>
      <c r="F10774" s="251"/>
      <c r="G10774" s="251"/>
      <c r="H10774" s="251"/>
      <c r="I10774" s="77">
        <f t="shared" ref="I10774:P10774" si="10616">SUM(I10728:I10773)</f>
        <v>15075600</v>
      </c>
      <c r="J10774" s="77">
        <f t="shared" si="10616"/>
        <v>1268600</v>
      </c>
      <c r="K10774" s="77">
        <f t="shared" si="10616"/>
        <v>107000</v>
      </c>
      <c r="L10774" s="77">
        <f t="shared" si="10616"/>
        <v>27000</v>
      </c>
      <c r="M10774" s="77">
        <f t="shared" si="10616"/>
        <v>0</v>
      </c>
      <c r="N10774" s="77">
        <f t="shared" si="10616"/>
        <v>80000</v>
      </c>
      <c r="O10774" s="77">
        <f t="shared" si="10616"/>
        <v>700000</v>
      </c>
      <c r="P10774" s="77">
        <f t="shared" si="10616"/>
        <v>13000000</v>
      </c>
      <c r="Q10774" s="77">
        <f t="shared" ref="Q10774:X10774" si="10617">SUM(Q10728:Q10773)</f>
        <v>26526463</v>
      </c>
      <c r="R10774" s="77">
        <f t="shared" si="10617"/>
        <v>2663700</v>
      </c>
      <c r="S10774" s="77">
        <f t="shared" si="10617"/>
        <v>1731990</v>
      </c>
      <c r="T10774" s="77">
        <f t="shared" si="10617"/>
        <v>931710</v>
      </c>
      <c r="U10774" s="77">
        <f t="shared" si="10617"/>
        <v>402140</v>
      </c>
      <c r="V10774" s="77">
        <f t="shared" si="10617"/>
        <v>529470</v>
      </c>
      <c r="W10774" s="77">
        <f t="shared" si="10617"/>
        <v>100</v>
      </c>
      <c r="X10774" s="77">
        <f t="shared" si="10617"/>
        <v>2663700</v>
      </c>
      <c r="Y10774" s="239">
        <f t="shared" si="10604"/>
        <v>100</v>
      </c>
    </row>
    <row r="10775" spans="1:25" s="68" customFormat="1" ht="15" thickBot="1">
      <c r="A10775" s="270" t="s">
        <v>2763</v>
      </c>
      <c r="B10775" s="270"/>
      <c r="C10775" s="270"/>
      <c r="D10775" s="270"/>
      <c r="E10775" s="270"/>
      <c r="F10775" s="270"/>
      <c r="G10775" s="270"/>
      <c r="H10775" s="270"/>
      <c r="I10775" s="69"/>
      <c r="J10775" s="69"/>
      <c r="K10775" s="69"/>
      <c r="L10775" s="69"/>
      <c r="M10775" s="69"/>
      <c r="N10775" s="69"/>
      <c r="O10775" s="69"/>
      <c r="P10775" s="69"/>
      <c r="Q10775" s="69">
        <v>0</v>
      </c>
      <c r="R10775" s="69"/>
      <c r="S10775" s="69"/>
      <c r="T10775" s="69"/>
      <c r="U10775" s="69"/>
      <c r="V10775" s="69"/>
      <c r="W10775" s="69"/>
      <c r="X10775" s="69"/>
      <c r="Y10775" s="237">
        <v>0</v>
      </c>
    </row>
    <row r="10776" spans="1:25" s="68" customFormat="1" ht="41.4" thickBot="1">
      <c r="A10776" s="271" t="s">
        <v>1</v>
      </c>
      <c r="B10776" s="271"/>
      <c r="C10776" s="271"/>
      <c r="D10776" s="271"/>
      <c r="E10776" s="271"/>
      <c r="F10776" s="271"/>
      <c r="G10776" s="271"/>
      <c r="H10776" s="271"/>
      <c r="I10776" s="1" t="s">
        <v>3093</v>
      </c>
      <c r="J10776" s="1" t="s">
        <v>3130</v>
      </c>
      <c r="K10776" s="1" t="s">
        <v>3</v>
      </c>
      <c r="L10776" s="1" t="s">
        <v>4</v>
      </c>
      <c r="M10776" s="1" t="s">
        <v>5</v>
      </c>
      <c r="N10776" s="1" t="s">
        <v>6</v>
      </c>
      <c r="O10776" s="1" t="s">
        <v>7</v>
      </c>
      <c r="P10776" s="1" t="s">
        <v>8</v>
      </c>
      <c r="Q10776" s="1" t="s">
        <v>3344</v>
      </c>
      <c r="R10776" s="1" t="s">
        <v>3427</v>
      </c>
      <c r="S10776" s="1" t="s">
        <v>3447</v>
      </c>
      <c r="T10776" s="1" t="s">
        <v>3448</v>
      </c>
      <c r="U10776" s="1" t="s">
        <v>3452</v>
      </c>
      <c r="V10776" s="1" t="s">
        <v>3449</v>
      </c>
      <c r="W10776" s="1" t="s">
        <v>3450</v>
      </c>
      <c r="X10776" s="1" t="s">
        <v>3451</v>
      </c>
      <c r="Y10776" s="216" t="s">
        <v>3385</v>
      </c>
    </row>
    <row r="10777" spans="1:25" s="74" customFormat="1">
      <c r="A10777" s="70"/>
      <c r="B10777" s="70"/>
      <c r="C10777" s="70"/>
      <c r="D10777" s="71"/>
      <c r="E10777" s="71"/>
      <c r="F10777" s="72"/>
      <c r="G10777" s="165"/>
      <c r="H10777" s="73" t="s">
        <v>0</v>
      </c>
      <c r="I10777" s="45">
        <v>1</v>
      </c>
      <c r="J10777" s="45">
        <v>3</v>
      </c>
      <c r="K10777" s="45" t="s">
        <v>9</v>
      </c>
      <c r="L10777" s="45">
        <v>5</v>
      </c>
      <c r="M10777" s="45">
        <v>6</v>
      </c>
      <c r="N10777" s="45">
        <v>7</v>
      </c>
      <c r="O10777" s="45">
        <v>8</v>
      </c>
      <c r="P10777" s="45">
        <v>9</v>
      </c>
      <c r="Q10777" s="45">
        <v>1</v>
      </c>
      <c r="R10777" s="45">
        <v>2</v>
      </c>
      <c r="S10777" s="45">
        <v>3</v>
      </c>
      <c r="T10777" s="45" t="s">
        <v>3453</v>
      </c>
      <c r="U10777" s="45">
        <v>5</v>
      </c>
      <c r="V10777" s="45">
        <v>6</v>
      </c>
      <c r="W10777" s="45">
        <v>7</v>
      </c>
      <c r="X10777" s="45" t="s">
        <v>3454</v>
      </c>
      <c r="Y10777" s="276">
        <v>9</v>
      </c>
    </row>
    <row r="10778" spans="1:25" s="76" customFormat="1">
      <c r="A10778" s="272" t="s">
        <v>2699</v>
      </c>
      <c r="B10778" s="272"/>
      <c r="C10778" s="272"/>
      <c r="D10778" s="272"/>
      <c r="E10778" s="272"/>
      <c r="F10778" s="272"/>
      <c r="G10778" s="272"/>
      <c r="H10778" s="272"/>
      <c r="I10778" s="75"/>
      <c r="J10778" s="75"/>
      <c r="K10778" s="75"/>
      <c r="L10778" s="75"/>
      <c r="M10778" s="75"/>
      <c r="N10778" s="75"/>
      <c r="O10778" s="75"/>
      <c r="P10778" s="75"/>
      <c r="Q10778" s="75">
        <v>0</v>
      </c>
      <c r="R10778" s="75"/>
      <c r="S10778" s="75"/>
      <c r="T10778" s="75"/>
      <c r="U10778" s="75"/>
      <c r="V10778" s="75"/>
      <c r="W10778" s="75"/>
      <c r="X10778" s="75"/>
      <c r="Y10778" s="238">
        <f t="shared" ref="Y10778:Y10824" si="10618">IF(R10778=0,0,(X10778/R10778)*100)</f>
        <v>0</v>
      </c>
    </row>
    <row r="10779" spans="1:25" s="76" customFormat="1">
      <c r="A10779" s="250" t="s">
        <v>2700</v>
      </c>
      <c r="B10779" s="250"/>
      <c r="C10779" s="250"/>
      <c r="D10779" s="250"/>
      <c r="E10779" s="250"/>
      <c r="F10779" s="250"/>
      <c r="G10779" s="250"/>
      <c r="H10779" s="250"/>
      <c r="I10779" s="75"/>
      <c r="J10779" s="75"/>
      <c r="K10779" s="75"/>
      <c r="L10779" s="75"/>
      <c r="M10779" s="75"/>
      <c r="N10779" s="75"/>
      <c r="O10779" s="75"/>
      <c r="P10779" s="75"/>
      <c r="Q10779" s="75">
        <v>0</v>
      </c>
      <c r="R10779" s="75"/>
      <c r="S10779" s="75"/>
      <c r="T10779" s="75"/>
      <c r="U10779" s="75"/>
      <c r="V10779" s="75"/>
      <c r="W10779" s="75"/>
      <c r="X10779" s="75"/>
      <c r="Y10779" s="238">
        <f t="shared" si="10618"/>
        <v>0</v>
      </c>
    </row>
    <row r="10780" spans="1:25" s="76" customFormat="1">
      <c r="A10780" s="250" t="s">
        <v>2701</v>
      </c>
      <c r="B10780" s="250"/>
      <c r="C10780" s="250"/>
      <c r="D10780" s="250"/>
      <c r="E10780" s="250"/>
      <c r="F10780" s="250"/>
      <c r="G10780" s="250"/>
      <c r="H10780" s="250"/>
      <c r="I10780" s="75"/>
      <c r="J10780" s="75"/>
      <c r="K10780" s="75"/>
      <c r="L10780" s="75"/>
      <c r="M10780" s="75"/>
      <c r="N10780" s="75"/>
      <c r="O10780" s="75"/>
      <c r="P10780" s="75"/>
      <c r="Q10780" s="75">
        <v>0</v>
      </c>
      <c r="R10780" s="75"/>
      <c r="S10780" s="75"/>
      <c r="T10780" s="75"/>
      <c r="U10780" s="75"/>
      <c r="V10780" s="75"/>
      <c r="W10780" s="75"/>
      <c r="X10780" s="75"/>
      <c r="Y10780" s="238">
        <f t="shared" si="10618"/>
        <v>0</v>
      </c>
    </row>
    <row r="10781" spans="1:25" s="76" customFormat="1">
      <c r="A10781" s="250" t="s">
        <v>2702</v>
      </c>
      <c r="B10781" s="250"/>
      <c r="C10781" s="250"/>
      <c r="D10781" s="250"/>
      <c r="E10781" s="250"/>
      <c r="F10781" s="250"/>
      <c r="G10781" s="250"/>
      <c r="H10781" s="250"/>
      <c r="I10781" s="75"/>
      <c r="J10781" s="75"/>
      <c r="K10781" s="75"/>
      <c r="L10781" s="75"/>
      <c r="M10781" s="75"/>
      <c r="N10781" s="75"/>
      <c r="O10781" s="75"/>
      <c r="P10781" s="75"/>
      <c r="Q10781" s="75">
        <f t="shared" ref="Q10781:X10781" si="10619">SUM(Q174)</f>
        <v>250000</v>
      </c>
      <c r="R10781" s="75">
        <f t="shared" si="10619"/>
        <v>0</v>
      </c>
      <c r="S10781" s="75">
        <f t="shared" si="10619"/>
        <v>0</v>
      </c>
      <c r="T10781" s="75">
        <f t="shared" si="10619"/>
        <v>0</v>
      </c>
      <c r="U10781" s="75">
        <f t="shared" si="10619"/>
        <v>0</v>
      </c>
      <c r="V10781" s="75">
        <f t="shared" si="10619"/>
        <v>0</v>
      </c>
      <c r="W10781" s="75">
        <f t="shared" si="10619"/>
        <v>0</v>
      </c>
      <c r="X10781" s="75">
        <f t="shared" si="10619"/>
        <v>0</v>
      </c>
      <c r="Y10781" s="238">
        <f t="shared" si="10618"/>
        <v>0</v>
      </c>
    </row>
    <row r="10782" spans="1:25" s="76" customFormat="1">
      <c r="A10782" s="250" t="s">
        <v>2703</v>
      </c>
      <c r="B10782" s="250"/>
      <c r="C10782" s="250"/>
      <c r="D10782" s="250"/>
      <c r="E10782" s="250"/>
      <c r="F10782" s="250"/>
      <c r="G10782" s="250"/>
      <c r="H10782" s="250"/>
      <c r="I10782" s="75"/>
      <c r="J10782" s="75"/>
      <c r="K10782" s="75"/>
      <c r="L10782" s="75"/>
      <c r="M10782" s="75"/>
      <c r="N10782" s="75"/>
      <c r="O10782" s="75"/>
      <c r="P10782" s="75"/>
      <c r="Q10782" s="75">
        <v>0</v>
      </c>
      <c r="R10782" s="75"/>
      <c r="S10782" s="75"/>
      <c r="T10782" s="75"/>
      <c r="U10782" s="75"/>
      <c r="V10782" s="75"/>
      <c r="W10782" s="75"/>
      <c r="X10782" s="75"/>
      <c r="Y10782" s="238">
        <f t="shared" si="10618"/>
        <v>0</v>
      </c>
    </row>
    <row r="10783" spans="1:25" s="76" customFormat="1">
      <c r="A10783" s="250" t="s">
        <v>2704</v>
      </c>
      <c r="B10783" s="250"/>
      <c r="C10783" s="250"/>
      <c r="D10783" s="250"/>
      <c r="E10783" s="250"/>
      <c r="F10783" s="250"/>
      <c r="G10783" s="250"/>
      <c r="H10783" s="250"/>
      <c r="I10783" s="75"/>
      <c r="J10783" s="75"/>
      <c r="K10783" s="75"/>
      <c r="L10783" s="75"/>
      <c r="M10783" s="75"/>
      <c r="N10783" s="75"/>
      <c r="O10783" s="75"/>
      <c r="P10783" s="75"/>
      <c r="Q10783" s="75">
        <v>0</v>
      </c>
      <c r="R10783" s="75"/>
      <c r="S10783" s="75"/>
      <c r="T10783" s="75"/>
      <c r="U10783" s="75"/>
      <c r="V10783" s="75"/>
      <c r="W10783" s="75"/>
      <c r="X10783" s="75"/>
      <c r="Y10783" s="238">
        <f t="shared" si="10618"/>
        <v>0</v>
      </c>
    </row>
    <row r="10784" spans="1:25" s="76" customFormat="1">
      <c r="A10784" s="250" t="s">
        <v>2705</v>
      </c>
      <c r="B10784" s="250"/>
      <c r="C10784" s="250"/>
      <c r="D10784" s="250"/>
      <c r="E10784" s="250"/>
      <c r="F10784" s="250"/>
      <c r="G10784" s="250"/>
      <c r="H10784" s="250"/>
      <c r="I10784" s="75"/>
      <c r="J10784" s="75"/>
      <c r="K10784" s="75"/>
      <c r="L10784" s="75"/>
      <c r="M10784" s="75"/>
      <c r="N10784" s="75"/>
      <c r="O10784" s="75"/>
      <c r="P10784" s="75"/>
      <c r="Q10784" s="75">
        <v>0</v>
      </c>
      <c r="R10784" s="75"/>
      <c r="S10784" s="75"/>
      <c r="T10784" s="75"/>
      <c r="U10784" s="75"/>
      <c r="V10784" s="75"/>
      <c r="W10784" s="75"/>
      <c r="X10784" s="75"/>
      <c r="Y10784" s="238">
        <f t="shared" si="10618"/>
        <v>0</v>
      </c>
    </row>
    <row r="10785" spans="1:25" s="76" customFormat="1">
      <c r="A10785" s="250" t="s">
        <v>2706</v>
      </c>
      <c r="B10785" s="250"/>
      <c r="C10785" s="250"/>
      <c r="D10785" s="250"/>
      <c r="E10785" s="250"/>
      <c r="F10785" s="250"/>
      <c r="G10785" s="250"/>
      <c r="H10785" s="250"/>
      <c r="I10785" s="75"/>
      <c r="J10785" s="75"/>
      <c r="K10785" s="75"/>
      <c r="L10785" s="75"/>
      <c r="M10785" s="75"/>
      <c r="N10785" s="75"/>
      <c r="O10785" s="75"/>
      <c r="P10785" s="75"/>
      <c r="Q10785" s="75">
        <v>0</v>
      </c>
      <c r="R10785" s="75"/>
      <c r="S10785" s="75"/>
      <c r="T10785" s="75"/>
      <c r="U10785" s="75"/>
      <c r="V10785" s="75"/>
      <c r="W10785" s="75"/>
      <c r="X10785" s="75"/>
      <c r="Y10785" s="238">
        <f t="shared" si="10618"/>
        <v>0</v>
      </c>
    </row>
    <row r="10786" spans="1:25" s="76" customFormat="1">
      <c r="A10786" s="250" t="s">
        <v>2707</v>
      </c>
      <c r="B10786" s="250"/>
      <c r="C10786" s="250"/>
      <c r="D10786" s="250"/>
      <c r="E10786" s="250"/>
      <c r="F10786" s="250"/>
      <c r="G10786" s="250"/>
      <c r="H10786" s="250"/>
      <c r="I10786" s="75"/>
      <c r="J10786" s="75"/>
      <c r="K10786" s="75"/>
      <c r="L10786" s="75"/>
      <c r="M10786" s="75"/>
      <c r="N10786" s="75"/>
      <c r="O10786" s="75"/>
      <c r="P10786" s="75"/>
      <c r="Q10786" s="75">
        <v>0</v>
      </c>
      <c r="R10786" s="75"/>
      <c r="S10786" s="75"/>
      <c r="T10786" s="75"/>
      <c r="U10786" s="75"/>
      <c r="V10786" s="75"/>
      <c r="W10786" s="75"/>
      <c r="X10786" s="75"/>
      <c r="Y10786" s="238">
        <f t="shared" si="10618"/>
        <v>0</v>
      </c>
    </row>
    <row r="10787" spans="1:25" s="76" customFormat="1">
      <c r="A10787" s="250" t="s">
        <v>2708</v>
      </c>
      <c r="B10787" s="250"/>
      <c r="C10787" s="250"/>
      <c r="D10787" s="250"/>
      <c r="E10787" s="250"/>
      <c r="F10787" s="250"/>
      <c r="G10787" s="250"/>
      <c r="H10787" s="250"/>
      <c r="I10787" s="75"/>
      <c r="J10787" s="75"/>
      <c r="K10787" s="75"/>
      <c r="L10787" s="75"/>
      <c r="M10787" s="75"/>
      <c r="N10787" s="75"/>
      <c r="O10787" s="75"/>
      <c r="P10787" s="75"/>
      <c r="Q10787" s="75">
        <v>0</v>
      </c>
      <c r="R10787" s="75"/>
      <c r="S10787" s="75"/>
      <c r="T10787" s="75"/>
      <c r="U10787" s="75"/>
      <c r="V10787" s="75"/>
      <c r="W10787" s="75"/>
      <c r="X10787" s="75"/>
      <c r="Y10787" s="238">
        <f t="shared" si="10618"/>
        <v>0</v>
      </c>
    </row>
    <row r="10788" spans="1:25" s="76" customFormat="1">
      <c r="A10788" s="250" t="s">
        <v>2709</v>
      </c>
      <c r="B10788" s="250"/>
      <c r="C10788" s="250"/>
      <c r="D10788" s="250"/>
      <c r="E10788" s="250"/>
      <c r="F10788" s="250"/>
      <c r="G10788" s="250"/>
      <c r="H10788" s="250"/>
      <c r="I10788" s="75">
        <f t="shared" ref="I10788:X10788" si="10620">SUM(I444)</f>
        <v>10000</v>
      </c>
      <c r="J10788" s="75">
        <f t="shared" si="10620"/>
        <v>10000</v>
      </c>
      <c r="K10788" s="75">
        <f t="shared" si="10620"/>
        <v>0</v>
      </c>
      <c r="L10788" s="75">
        <f t="shared" si="10620"/>
        <v>0</v>
      </c>
      <c r="M10788" s="75">
        <f t="shared" si="10620"/>
        <v>0</v>
      </c>
      <c r="N10788" s="75">
        <f t="shared" si="10620"/>
        <v>0</v>
      </c>
      <c r="O10788" s="75">
        <f t="shared" si="10620"/>
        <v>0</v>
      </c>
      <c r="P10788" s="75">
        <f t="shared" si="10620"/>
        <v>0</v>
      </c>
      <c r="Q10788" s="75">
        <f t="shared" si="10620"/>
        <v>10000</v>
      </c>
      <c r="R10788" s="75">
        <f t="shared" si="10620"/>
        <v>10000</v>
      </c>
      <c r="S10788" s="75">
        <f t="shared" si="10620"/>
        <v>0</v>
      </c>
      <c r="T10788" s="75">
        <f t="shared" si="10620"/>
        <v>10000</v>
      </c>
      <c r="U10788" s="75">
        <f t="shared" si="10620"/>
        <v>10000</v>
      </c>
      <c r="V10788" s="75">
        <f t="shared" si="10620"/>
        <v>0</v>
      </c>
      <c r="W10788" s="75">
        <f t="shared" si="10620"/>
        <v>0</v>
      </c>
      <c r="X10788" s="75">
        <f t="shared" si="10620"/>
        <v>10000</v>
      </c>
      <c r="Y10788" s="238">
        <f t="shared" si="10618"/>
        <v>100</v>
      </c>
    </row>
    <row r="10789" spans="1:25" s="76" customFormat="1">
      <c r="A10789" s="250" t="s">
        <v>2710</v>
      </c>
      <c r="B10789" s="250"/>
      <c r="C10789" s="250"/>
      <c r="D10789" s="250"/>
      <c r="E10789" s="250"/>
      <c r="F10789" s="250"/>
      <c r="G10789" s="250"/>
      <c r="H10789" s="250"/>
      <c r="I10789" s="75"/>
      <c r="J10789" s="75"/>
      <c r="K10789" s="75"/>
      <c r="L10789" s="75"/>
      <c r="M10789" s="75"/>
      <c r="N10789" s="75"/>
      <c r="O10789" s="75"/>
      <c r="P10789" s="75"/>
      <c r="Q10789" s="75">
        <v>0</v>
      </c>
      <c r="R10789" s="75"/>
      <c r="S10789" s="75"/>
      <c r="T10789" s="75"/>
      <c r="U10789" s="75"/>
      <c r="V10789" s="75"/>
      <c r="W10789" s="75"/>
      <c r="X10789" s="75"/>
      <c r="Y10789" s="238">
        <f t="shared" si="10618"/>
        <v>0</v>
      </c>
    </row>
    <row r="10790" spans="1:25" s="76" customFormat="1">
      <c r="A10790" s="250" t="s">
        <v>2711</v>
      </c>
      <c r="B10790" s="250"/>
      <c r="C10790" s="250"/>
      <c r="D10790" s="250"/>
      <c r="E10790" s="250"/>
      <c r="F10790" s="250"/>
      <c r="G10790" s="250"/>
      <c r="H10790" s="250"/>
      <c r="I10790" s="75"/>
      <c r="J10790" s="75"/>
      <c r="K10790" s="75"/>
      <c r="L10790" s="75"/>
      <c r="M10790" s="75"/>
      <c r="N10790" s="75"/>
      <c r="O10790" s="75"/>
      <c r="P10790" s="75"/>
      <c r="Q10790" s="75">
        <v>0</v>
      </c>
      <c r="R10790" s="75"/>
      <c r="S10790" s="75"/>
      <c r="T10790" s="75"/>
      <c r="U10790" s="75"/>
      <c r="V10790" s="75"/>
      <c r="W10790" s="75"/>
      <c r="X10790" s="75"/>
      <c r="Y10790" s="238">
        <f t="shared" si="10618"/>
        <v>0</v>
      </c>
    </row>
    <row r="10791" spans="1:25" s="76" customFormat="1">
      <c r="A10791" s="250" t="s">
        <v>2712</v>
      </c>
      <c r="B10791" s="250"/>
      <c r="C10791" s="250"/>
      <c r="D10791" s="250"/>
      <c r="E10791" s="250"/>
      <c r="F10791" s="250"/>
      <c r="G10791" s="250"/>
      <c r="H10791" s="250"/>
      <c r="I10791" s="75"/>
      <c r="J10791" s="75"/>
      <c r="K10791" s="75"/>
      <c r="L10791" s="75"/>
      <c r="M10791" s="75"/>
      <c r="N10791" s="75"/>
      <c r="O10791" s="75"/>
      <c r="P10791" s="75"/>
      <c r="Q10791" s="75">
        <v>0</v>
      </c>
      <c r="R10791" s="75"/>
      <c r="S10791" s="75"/>
      <c r="T10791" s="75"/>
      <c r="U10791" s="75"/>
      <c r="V10791" s="75"/>
      <c r="W10791" s="75"/>
      <c r="X10791" s="75"/>
      <c r="Y10791" s="238">
        <f t="shared" si="10618"/>
        <v>0</v>
      </c>
    </row>
    <row r="10792" spans="1:25" s="76" customFormat="1">
      <c r="A10792" s="250" t="s">
        <v>2713</v>
      </c>
      <c r="B10792" s="250"/>
      <c r="C10792" s="250"/>
      <c r="D10792" s="250"/>
      <c r="E10792" s="250"/>
      <c r="F10792" s="250"/>
      <c r="G10792" s="250"/>
      <c r="H10792" s="250"/>
      <c r="I10792" s="75"/>
      <c r="J10792" s="75"/>
      <c r="K10792" s="75"/>
      <c r="L10792" s="75"/>
      <c r="M10792" s="75"/>
      <c r="N10792" s="75"/>
      <c r="O10792" s="75"/>
      <c r="P10792" s="75"/>
      <c r="Q10792" s="75">
        <v>0</v>
      </c>
      <c r="R10792" s="75"/>
      <c r="S10792" s="75"/>
      <c r="T10792" s="75"/>
      <c r="U10792" s="75"/>
      <c r="V10792" s="75"/>
      <c r="W10792" s="75"/>
      <c r="X10792" s="75"/>
      <c r="Y10792" s="238">
        <f t="shared" si="10618"/>
        <v>0</v>
      </c>
    </row>
    <row r="10793" spans="1:25" s="76" customFormat="1">
      <c r="A10793" s="250" t="s">
        <v>2714</v>
      </c>
      <c r="B10793" s="250"/>
      <c r="C10793" s="250"/>
      <c r="D10793" s="250"/>
      <c r="E10793" s="250"/>
      <c r="F10793" s="250"/>
      <c r="G10793" s="250"/>
      <c r="H10793" s="250"/>
      <c r="I10793" s="75"/>
      <c r="J10793" s="75"/>
      <c r="K10793" s="75"/>
      <c r="L10793" s="75"/>
      <c r="M10793" s="75"/>
      <c r="N10793" s="75"/>
      <c r="O10793" s="75"/>
      <c r="P10793" s="75"/>
      <c r="Q10793" s="75">
        <v>0</v>
      </c>
      <c r="R10793" s="75"/>
      <c r="S10793" s="75"/>
      <c r="T10793" s="75"/>
      <c r="U10793" s="75"/>
      <c r="V10793" s="75"/>
      <c r="W10793" s="75"/>
      <c r="X10793" s="75"/>
      <c r="Y10793" s="238">
        <f t="shared" si="10618"/>
        <v>0</v>
      </c>
    </row>
    <row r="10794" spans="1:25" s="76" customFormat="1">
      <c r="A10794" s="250" t="s">
        <v>2689</v>
      </c>
      <c r="B10794" s="250"/>
      <c r="C10794" s="250"/>
      <c r="D10794" s="250"/>
      <c r="E10794" s="250"/>
      <c r="F10794" s="250"/>
      <c r="G10794" s="250"/>
      <c r="H10794" s="250"/>
      <c r="I10794" s="75"/>
      <c r="J10794" s="75"/>
      <c r="K10794" s="75"/>
      <c r="L10794" s="75"/>
      <c r="M10794" s="75"/>
      <c r="N10794" s="75"/>
      <c r="O10794" s="75"/>
      <c r="P10794" s="75"/>
      <c r="Q10794" s="75">
        <v>0</v>
      </c>
      <c r="R10794" s="75"/>
      <c r="S10794" s="75"/>
      <c r="T10794" s="75"/>
      <c r="U10794" s="75"/>
      <c r="V10794" s="75"/>
      <c r="W10794" s="75"/>
      <c r="X10794" s="75"/>
      <c r="Y10794" s="238">
        <f t="shared" si="10618"/>
        <v>0</v>
      </c>
    </row>
    <row r="10795" spans="1:25" s="76" customFormat="1">
      <c r="A10795" s="250" t="s">
        <v>2715</v>
      </c>
      <c r="B10795" s="250"/>
      <c r="C10795" s="250"/>
      <c r="D10795" s="250"/>
      <c r="E10795" s="250"/>
      <c r="F10795" s="250"/>
      <c r="G10795" s="250"/>
      <c r="H10795" s="250"/>
      <c r="I10795" s="75">
        <f t="shared" ref="I10795:X10795" si="10621">SUM(I854)</f>
        <v>11001000</v>
      </c>
      <c r="J10795" s="75">
        <f t="shared" si="10621"/>
        <v>6001000</v>
      </c>
      <c r="K10795" s="75">
        <f t="shared" si="10621"/>
        <v>0</v>
      </c>
      <c r="L10795" s="75">
        <f t="shared" si="10621"/>
        <v>0</v>
      </c>
      <c r="M10795" s="75">
        <f t="shared" si="10621"/>
        <v>0</v>
      </c>
      <c r="N10795" s="75">
        <f t="shared" si="10621"/>
        <v>0</v>
      </c>
      <c r="O10795" s="75">
        <f t="shared" si="10621"/>
        <v>0</v>
      </c>
      <c r="P10795" s="75">
        <f t="shared" si="10621"/>
        <v>5000000</v>
      </c>
      <c r="Q10795" s="75">
        <f t="shared" si="10621"/>
        <v>11201100</v>
      </c>
      <c r="R10795" s="75">
        <f t="shared" si="10621"/>
        <v>6201100</v>
      </c>
      <c r="S10795" s="75">
        <f t="shared" si="10621"/>
        <v>5650000</v>
      </c>
      <c r="T10795" s="75">
        <f t="shared" si="10621"/>
        <v>551000</v>
      </c>
      <c r="U10795" s="75">
        <f t="shared" si="10621"/>
        <v>501000</v>
      </c>
      <c r="V10795" s="75">
        <f t="shared" si="10621"/>
        <v>50000</v>
      </c>
      <c r="W10795" s="75">
        <f t="shared" si="10621"/>
        <v>0</v>
      </c>
      <c r="X10795" s="75">
        <f t="shared" si="10621"/>
        <v>6201000</v>
      </c>
      <c r="Y10795" s="238">
        <f t="shared" si="10618"/>
        <v>99.998387382883678</v>
      </c>
    </row>
    <row r="10796" spans="1:25" s="76" customFormat="1">
      <c r="A10796" s="250" t="s">
        <v>2716</v>
      </c>
      <c r="B10796" s="250"/>
      <c r="C10796" s="250"/>
      <c r="D10796" s="250"/>
      <c r="E10796" s="250"/>
      <c r="F10796" s="250"/>
      <c r="G10796" s="250"/>
      <c r="H10796" s="250"/>
      <c r="I10796" s="75"/>
      <c r="J10796" s="75"/>
      <c r="K10796" s="75"/>
      <c r="L10796" s="75"/>
      <c r="M10796" s="75"/>
      <c r="N10796" s="75"/>
      <c r="O10796" s="75"/>
      <c r="P10796" s="75"/>
      <c r="Q10796" s="75">
        <v>0</v>
      </c>
      <c r="R10796" s="75"/>
      <c r="S10796" s="75"/>
      <c r="T10796" s="75"/>
      <c r="U10796" s="75"/>
      <c r="V10796" s="75"/>
      <c r="W10796" s="75"/>
      <c r="X10796" s="75"/>
      <c r="Y10796" s="238">
        <f t="shared" si="10618"/>
        <v>0</v>
      </c>
    </row>
    <row r="10797" spans="1:25" s="76" customFormat="1">
      <c r="A10797" s="250" t="s">
        <v>2717</v>
      </c>
      <c r="B10797" s="250"/>
      <c r="C10797" s="250"/>
      <c r="D10797" s="250"/>
      <c r="E10797" s="250"/>
      <c r="F10797" s="250"/>
      <c r="G10797" s="250"/>
      <c r="H10797" s="250"/>
      <c r="I10797" s="75"/>
      <c r="J10797" s="75"/>
      <c r="K10797" s="75"/>
      <c r="L10797" s="75"/>
      <c r="M10797" s="75"/>
      <c r="N10797" s="75"/>
      <c r="O10797" s="75"/>
      <c r="P10797" s="75"/>
      <c r="Q10797" s="75">
        <v>0</v>
      </c>
      <c r="R10797" s="75"/>
      <c r="S10797" s="75"/>
      <c r="T10797" s="75"/>
      <c r="U10797" s="75"/>
      <c r="V10797" s="75"/>
      <c r="W10797" s="75"/>
      <c r="X10797" s="75"/>
      <c r="Y10797" s="238">
        <f t="shared" si="10618"/>
        <v>0</v>
      </c>
    </row>
    <row r="10798" spans="1:25" s="76" customFormat="1">
      <c r="A10798" s="250" t="s">
        <v>2718</v>
      </c>
      <c r="B10798" s="250"/>
      <c r="C10798" s="250"/>
      <c r="D10798" s="250"/>
      <c r="E10798" s="250"/>
      <c r="F10798" s="250"/>
      <c r="G10798" s="250"/>
      <c r="H10798" s="250"/>
      <c r="I10798" s="75"/>
      <c r="J10798" s="75"/>
      <c r="K10798" s="75"/>
      <c r="L10798" s="75"/>
      <c r="M10798" s="75"/>
      <c r="N10798" s="75"/>
      <c r="O10798" s="75"/>
      <c r="P10798" s="75"/>
      <c r="Q10798" s="75">
        <v>0</v>
      </c>
      <c r="R10798" s="75"/>
      <c r="S10798" s="75"/>
      <c r="T10798" s="75"/>
      <c r="U10798" s="75"/>
      <c r="V10798" s="75"/>
      <c r="W10798" s="75"/>
      <c r="X10798" s="75"/>
      <c r="Y10798" s="238">
        <f t="shared" si="10618"/>
        <v>0</v>
      </c>
    </row>
    <row r="10799" spans="1:25" s="76" customFormat="1">
      <c r="A10799" s="250" t="s">
        <v>2719</v>
      </c>
      <c r="B10799" s="250"/>
      <c r="C10799" s="250"/>
      <c r="D10799" s="250"/>
      <c r="E10799" s="250"/>
      <c r="F10799" s="250"/>
      <c r="G10799" s="250"/>
      <c r="H10799" s="250"/>
      <c r="I10799" s="75"/>
      <c r="J10799" s="75"/>
      <c r="K10799" s="75"/>
      <c r="L10799" s="75"/>
      <c r="M10799" s="75"/>
      <c r="N10799" s="75"/>
      <c r="O10799" s="75"/>
      <c r="P10799" s="75"/>
      <c r="Q10799" s="75">
        <v>0</v>
      </c>
      <c r="R10799" s="75"/>
      <c r="S10799" s="75"/>
      <c r="T10799" s="75"/>
      <c r="U10799" s="75"/>
      <c r="V10799" s="75"/>
      <c r="W10799" s="75"/>
      <c r="X10799" s="75"/>
      <c r="Y10799" s="238">
        <f t="shared" si="10618"/>
        <v>0</v>
      </c>
    </row>
    <row r="10800" spans="1:25" s="76" customFormat="1">
      <c r="A10800" s="250" t="s">
        <v>2720</v>
      </c>
      <c r="B10800" s="250"/>
      <c r="C10800" s="250"/>
      <c r="D10800" s="250"/>
      <c r="E10800" s="250"/>
      <c r="F10800" s="250"/>
      <c r="G10800" s="250"/>
      <c r="H10800" s="250"/>
      <c r="I10800" s="75"/>
      <c r="J10800" s="75"/>
      <c r="K10800" s="75"/>
      <c r="L10800" s="75"/>
      <c r="M10800" s="75"/>
      <c r="N10800" s="75"/>
      <c r="O10800" s="75"/>
      <c r="P10800" s="75"/>
      <c r="Q10800" s="75">
        <v>0</v>
      </c>
      <c r="R10800" s="75"/>
      <c r="S10800" s="75"/>
      <c r="T10800" s="75"/>
      <c r="U10800" s="75"/>
      <c r="V10800" s="75"/>
      <c r="W10800" s="75"/>
      <c r="X10800" s="75"/>
      <c r="Y10800" s="238">
        <f t="shared" si="10618"/>
        <v>0</v>
      </c>
    </row>
    <row r="10801" spans="1:25" s="76" customFormat="1">
      <c r="A10801" s="250" t="s">
        <v>2692</v>
      </c>
      <c r="B10801" s="250"/>
      <c r="C10801" s="250"/>
      <c r="D10801" s="250"/>
      <c r="E10801" s="250"/>
      <c r="F10801" s="250"/>
      <c r="G10801" s="250"/>
      <c r="H10801" s="250"/>
      <c r="I10801" s="75"/>
      <c r="J10801" s="75"/>
      <c r="K10801" s="75"/>
      <c r="L10801" s="75"/>
      <c r="M10801" s="75"/>
      <c r="N10801" s="75"/>
      <c r="O10801" s="75"/>
      <c r="P10801" s="75"/>
      <c r="Q10801" s="75">
        <v>0</v>
      </c>
      <c r="R10801" s="75"/>
      <c r="S10801" s="75"/>
      <c r="T10801" s="75"/>
      <c r="U10801" s="75"/>
      <c r="V10801" s="75"/>
      <c r="W10801" s="75"/>
      <c r="X10801" s="75"/>
      <c r="Y10801" s="238">
        <f t="shared" si="10618"/>
        <v>0</v>
      </c>
    </row>
    <row r="10802" spans="1:25" s="76" customFormat="1">
      <c r="A10802" s="250" t="s">
        <v>2721</v>
      </c>
      <c r="B10802" s="250"/>
      <c r="C10802" s="250"/>
      <c r="D10802" s="250"/>
      <c r="E10802" s="250"/>
      <c r="F10802" s="250"/>
      <c r="G10802" s="250"/>
      <c r="H10802" s="250"/>
      <c r="I10802" s="75"/>
      <c r="J10802" s="75"/>
      <c r="K10802" s="75"/>
      <c r="L10802" s="75"/>
      <c r="M10802" s="75"/>
      <c r="N10802" s="75"/>
      <c r="O10802" s="75"/>
      <c r="P10802" s="75"/>
      <c r="Q10802" s="75">
        <v>0</v>
      </c>
      <c r="R10802" s="75"/>
      <c r="S10802" s="75"/>
      <c r="T10802" s="75"/>
      <c r="U10802" s="75"/>
      <c r="V10802" s="75"/>
      <c r="W10802" s="75"/>
      <c r="X10802" s="75"/>
      <c r="Y10802" s="238">
        <f t="shared" si="10618"/>
        <v>0</v>
      </c>
    </row>
    <row r="10803" spans="1:25" s="76" customFormat="1">
      <c r="A10803" s="250" t="s">
        <v>2722</v>
      </c>
      <c r="B10803" s="250"/>
      <c r="C10803" s="250"/>
      <c r="D10803" s="250"/>
      <c r="E10803" s="250"/>
      <c r="F10803" s="250"/>
      <c r="G10803" s="250"/>
      <c r="H10803" s="250"/>
      <c r="I10803" s="75">
        <f t="shared" ref="I10803:X10803" si="10622">SUM(I1421)</f>
        <v>6713000</v>
      </c>
      <c r="J10803" s="75">
        <f t="shared" si="10622"/>
        <v>125000</v>
      </c>
      <c r="K10803" s="75">
        <f t="shared" si="10622"/>
        <v>0</v>
      </c>
      <c r="L10803" s="75">
        <f t="shared" si="10622"/>
        <v>0</v>
      </c>
      <c r="M10803" s="75">
        <f t="shared" si="10622"/>
        <v>0</v>
      </c>
      <c r="N10803" s="75">
        <f t="shared" si="10622"/>
        <v>0</v>
      </c>
      <c r="O10803" s="75">
        <f t="shared" si="10622"/>
        <v>0</v>
      </c>
      <c r="P10803" s="75">
        <f t="shared" si="10622"/>
        <v>6588000</v>
      </c>
      <c r="Q10803" s="75">
        <f t="shared" si="10622"/>
        <v>13057379</v>
      </c>
      <c r="R10803" s="75">
        <f t="shared" si="10622"/>
        <v>1013300</v>
      </c>
      <c r="S10803" s="75">
        <f t="shared" si="10622"/>
        <v>1012000</v>
      </c>
      <c r="T10803" s="75">
        <f t="shared" si="10622"/>
        <v>0</v>
      </c>
      <c r="U10803" s="75">
        <f t="shared" si="10622"/>
        <v>0</v>
      </c>
      <c r="V10803" s="75">
        <f t="shared" si="10622"/>
        <v>0</v>
      </c>
      <c r="W10803" s="75">
        <f t="shared" si="10622"/>
        <v>0</v>
      </c>
      <c r="X10803" s="75">
        <f t="shared" si="10622"/>
        <v>1012000</v>
      </c>
      <c r="Y10803" s="238">
        <f t="shared" si="10618"/>
        <v>99.871706306128488</v>
      </c>
    </row>
    <row r="10804" spans="1:25" s="76" customFormat="1">
      <c r="A10804" s="250" t="s">
        <v>2788</v>
      </c>
      <c r="B10804" s="250"/>
      <c r="C10804" s="250"/>
      <c r="D10804" s="250"/>
      <c r="E10804" s="250"/>
      <c r="F10804" s="250"/>
      <c r="G10804" s="250"/>
      <c r="H10804" s="250"/>
      <c r="I10804" s="75"/>
      <c r="J10804" s="75"/>
      <c r="K10804" s="75"/>
      <c r="L10804" s="75"/>
      <c r="M10804" s="75"/>
      <c r="N10804" s="75"/>
      <c r="O10804" s="75"/>
      <c r="P10804" s="75"/>
      <c r="Q10804" s="75">
        <v>0</v>
      </c>
      <c r="R10804" s="75"/>
      <c r="S10804" s="75"/>
      <c r="T10804" s="75"/>
      <c r="U10804" s="75"/>
      <c r="V10804" s="75"/>
      <c r="W10804" s="75"/>
      <c r="X10804" s="75"/>
      <c r="Y10804" s="238">
        <f t="shared" si="10618"/>
        <v>0</v>
      </c>
    </row>
    <row r="10805" spans="1:25" s="76" customFormat="1">
      <c r="A10805" s="250" t="s">
        <v>2723</v>
      </c>
      <c r="B10805" s="250"/>
      <c r="C10805" s="250"/>
      <c r="D10805" s="250"/>
      <c r="E10805" s="250"/>
      <c r="F10805" s="250"/>
      <c r="G10805" s="250"/>
      <c r="H10805" s="250"/>
      <c r="I10805" s="75"/>
      <c r="J10805" s="75"/>
      <c r="K10805" s="75"/>
      <c r="L10805" s="75"/>
      <c r="M10805" s="75"/>
      <c r="N10805" s="75"/>
      <c r="O10805" s="75"/>
      <c r="P10805" s="75"/>
      <c r="Q10805" s="75">
        <v>0</v>
      </c>
      <c r="R10805" s="75"/>
      <c r="S10805" s="75"/>
      <c r="T10805" s="75"/>
      <c r="U10805" s="75"/>
      <c r="V10805" s="75"/>
      <c r="W10805" s="75"/>
      <c r="X10805" s="75"/>
      <c r="Y10805" s="238">
        <f t="shared" si="10618"/>
        <v>0</v>
      </c>
    </row>
    <row r="10806" spans="1:25" s="76" customFormat="1">
      <c r="A10806" s="250" t="s">
        <v>2724</v>
      </c>
      <c r="B10806" s="250"/>
      <c r="C10806" s="250"/>
      <c r="D10806" s="250"/>
      <c r="E10806" s="250"/>
      <c r="F10806" s="250"/>
      <c r="G10806" s="250"/>
      <c r="H10806" s="250"/>
      <c r="I10806" s="75"/>
      <c r="J10806" s="75"/>
      <c r="K10806" s="75"/>
      <c r="L10806" s="75"/>
      <c r="M10806" s="75"/>
      <c r="N10806" s="75"/>
      <c r="O10806" s="75"/>
      <c r="P10806" s="75"/>
      <c r="Q10806" s="75">
        <v>0</v>
      </c>
      <c r="R10806" s="75"/>
      <c r="S10806" s="75"/>
      <c r="T10806" s="75"/>
      <c r="U10806" s="75"/>
      <c r="V10806" s="75"/>
      <c r="W10806" s="75"/>
      <c r="X10806" s="75"/>
      <c r="Y10806" s="238">
        <f t="shared" si="10618"/>
        <v>0</v>
      </c>
    </row>
    <row r="10807" spans="1:25" s="76" customFormat="1">
      <c r="A10807" s="250" t="s">
        <v>2725</v>
      </c>
      <c r="B10807" s="250"/>
      <c r="C10807" s="250"/>
      <c r="D10807" s="250"/>
      <c r="E10807" s="250"/>
      <c r="F10807" s="250"/>
      <c r="G10807" s="250"/>
      <c r="H10807" s="250"/>
      <c r="I10807" s="75"/>
      <c r="J10807" s="75"/>
      <c r="K10807" s="75"/>
      <c r="L10807" s="75"/>
      <c r="M10807" s="75"/>
      <c r="N10807" s="75"/>
      <c r="O10807" s="75"/>
      <c r="P10807" s="75"/>
      <c r="Q10807" s="75">
        <v>0</v>
      </c>
      <c r="R10807" s="75"/>
      <c r="S10807" s="75"/>
      <c r="T10807" s="75"/>
      <c r="U10807" s="75"/>
      <c r="V10807" s="75"/>
      <c r="W10807" s="75"/>
      <c r="X10807" s="75"/>
      <c r="Y10807" s="238">
        <f t="shared" si="10618"/>
        <v>0</v>
      </c>
    </row>
    <row r="10808" spans="1:25" s="76" customFormat="1">
      <c r="A10808" s="250" t="s">
        <v>2694</v>
      </c>
      <c r="B10808" s="250"/>
      <c r="C10808" s="250"/>
      <c r="D10808" s="250"/>
      <c r="E10808" s="250"/>
      <c r="F10808" s="250"/>
      <c r="G10808" s="250"/>
      <c r="H10808" s="250"/>
      <c r="I10808" s="75"/>
      <c r="J10808" s="75"/>
      <c r="K10808" s="75"/>
      <c r="L10808" s="75"/>
      <c r="M10808" s="75"/>
      <c r="N10808" s="75"/>
      <c r="O10808" s="75"/>
      <c r="P10808" s="75"/>
      <c r="Q10808" s="75">
        <v>0</v>
      </c>
      <c r="R10808" s="75"/>
      <c r="S10808" s="75"/>
      <c r="T10808" s="75"/>
      <c r="U10808" s="75"/>
      <c r="V10808" s="75"/>
      <c r="W10808" s="75"/>
      <c r="X10808" s="75"/>
      <c r="Y10808" s="238">
        <f t="shared" si="10618"/>
        <v>0</v>
      </c>
    </row>
    <row r="10809" spans="1:25" s="76" customFormat="1">
      <c r="A10809" s="250" t="s">
        <v>2726</v>
      </c>
      <c r="B10809" s="250"/>
      <c r="C10809" s="250"/>
      <c r="D10809" s="250"/>
      <c r="E10809" s="250"/>
      <c r="F10809" s="250"/>
      <c r="G10809" s="250"/>
      <c r="H10809" s="250"/>
      <c r="I10809" s="75">
        <f t="shared" ref="I10809:P10809" si="10623">SUM(I6061)</f>
        <v>100100</v>
      </c>
      <c r="J10809" s="75">
        <f t="shared" si="10623"/>
        <v>100100</v>
      </c>
      <c r="K10809" s="75">
        <f t="shared" si="10623"/>
        <v>0</v>
      </c>
      <c r="L10809" s="75">
        <f t="shared" si="10623"/>
        <v>0</v>
      </c>
      <c r="M10809" s="75">
        <f t="shared" si="10623"/>
        <v>0</v>
      </c>
      <c r="N10809" s="75">
        <f t="shared" si="10623"/>
        <v>0</v>
      </c>
      <c r="O10809" s="75">
        <f t="shared" si="10623"/>
        <v>0</v>
      </c>
      <c r="P10809" s="75">
        <f t="shared" si="10623"/>
        <v>0</v>
      </c>
      <c r="Q10809" s="75">
        <f t="shared" ref="Q10809:R10809" si="10624">SUM(Q6061)</f>
        <v>100100</v>
      </c>
      <c r="R10809" s="75">
        <f t="shared" si="10624"/>
        <v>100100</v>
      </c>
      <c r="S10809" s="75">
        <f t="shared" ref="S10809" si="10625">SUM(S6061)</f>
        <v>100000</v>
      </c>
      <c r="T10809" s="75">
        <f t="shared" ref="T10809:X10809" si="10626">SUM(T6061)</f>
        <v>0</v>
      </c>
      <c r="U10809" s="75">
        <f t="shared" si="10626"/>
        <v>0</v>
      </c>
      <c r="V10809" s="75">
        <f t="shared" si="10626"/>
        <v>0</v>
      </c>
      <c r="W10809" s="75">
        <f t="shared" si="10626"/>
        <v>0</v>
      </c>
      <c r="X10809" s="75">
        <f t="shared" si="10626"/>
        <v>100000</v>
      </c>
      <c r="Y10809" s="238">
        <f t="shared" si="10618"/>
        <v>99.900099900099903</v>
      </c>
    </row>
    <row r="10810" spans="1:25" s="76" customFormat="1">
      <c r="A10810" s="250" t="s">
        <v>2727</v>
      </c>
      <c r="B10810" s="250"/>
      <c r="C10810" s="250"/>
      <c r="D10810" s="250"/>
      <c r="E10810" s="250"/>
      <c r="F10810" s="250"/>
      <c r="G10810" s="250"/>
      <c r="H10810" s="250"/>
      <c r="I10810" s="75">
        <f t="shared" ref="I10810:P10810" si="10627">SUM(I6113)</f>
        <v>5000</v>
      </c>
      <c r="J10810" s="75">
        <f t="shared" si="10627"/>
        <v>5000</v>
      </c>
      <c r="K10810" s="75">
        <f t="shared" si="10627"/>
        <v>0</v>
      </c>
      <c r="L10810" s="75">
        <f t="shared" si="10627"/>
        <v>0</v>
      </c>
      <c r="M10810" s="75">
        <f t="shared" si="10627"/>
        <v>0</v>
      </c>
      <c r="N10810" s="75">
        <f t="shared" si="10627"/>
        <v>0</v>
      </c>
      <c r="O10810" s="75">
        <f t="shared" si="10627"/>
        <v>0</v>
      </c>
      <c r="P10810" s="75">
        <f t="shared" si="10627"/>
        <v>0</v>
      </c>
      <c r="Q10810" s="75">
        <f t="shared" ref="Q10810:R10810" si="10628">SUM(Q6113)</f>
        <v>525769</v>
      </c>
      <c r="R10810" s="75">
        <f t="shared" si="10628"/>
        <v>5000</v>
      </c>
      <c r="S10810" s="75">
        <f t="shared" ref="S10810" si="10629">SUM(S6113)</f>
        <v>3900</v>
      </c>
      <c r="T10810" s="75">
        <f t="shared" ref="T10810:X10810" si="10630">SUM(T6113)</f>
        <v>1100</v>
      </c>
      <c r="U10810" s="75">
        <f t="shared" si="10630"/>
        <v>700</v>
      </c>
      <c r="V10810" s="75">
        <f t="shared" si="10630"/>
        <v>400</v>
      </c>
      <c r="W10810" s="75">
        <f t="shared" si="10630"/>
        <v>0</v>
      </c>
      <c r="X10810" s="75">
        <f t="shared" si="10630"/>
        <v>5000</v>
      </c>
      <c r="Y10810" s="238">
        <f t="shared" si="10618"/>
        <v>100</v>
      </c>
    </row>
    <row r="10811" spans="1:25" s="76" customFormat="1">
      <c r="A10811" s="250" t="s">
        <v>2728</v>
      </c>
      <c r="B10811" s="250"/>
      <c r="C10811" s="250"/>
      <c r="D10811" s="250"/>
      <c r="E10811" s="250"/>
      <c r="F10811" s="250"/>
      <c r="G10811" s="250"/>
      <c r="H10811" s="250"/>
      <c r="I10811" s="75">
        <f t="shared" ref="I10811:P10811" si="10631">SUM(I6734)</f>
        <v>0</v>
      </c>
      <c r="J10811" s="75">
        <f t="shared" si="10631"/>
        <v>0</v>
      </c>
      <c r="K10811" s="75">
        <f t="shared" si="10631"/>
        <v>0</v>
      </c>
      <c r="L10811" s="75">
        <f t="shared" si="10631"/>
        <v>0</v>
      </c>
      <c r="M10811" s="75">
        <f t="shared" si="10631"/>
        <v>0</v>
      </c>
      <c r="N10811" s="75">
        <f t="shared" si="10631"/>
        <v>0</v>
      </c>
      <c r="O10811" s="75">
        <f t="shared" si="10631"/>
        <v>0</v>
      </c>
      <c r="P10811" s="75">
        <f t="shared" si="10631"/>
        <v>0</v>
      </c>
      <c r="Q10811" s="75">
        <f>SUM(Q6734,Q6735,Q6736)</f>
        <v>152950</v>
      </c>
      <c r="R10811" s="75">
        <f>SUM(R6734,R6735,R6736)</f>
        <v>52950</v>
      </c>
      <c r="S10811" s="75">
        <f>SUM(S6734,S6735,S6736)</f>
        <v>52950</v>
      </c>
      <c r="T10811" s="75">
        <f t="shared" ref="T10811:X10811" si="10632">SUM(T6734,T6735,T6736)</f>
        <v>0</v>
      </c>
      <c r="U10811" s="75">
        <f t="shared" si="10632"/>
        <v>0</v>
      </c>
      <c r="V10811" s="75">
        <f t="shared" si="10632"/>
        <v>0</v>
      </c>
      <c r="W10811" s="75">
        <f t="shared" si="10632"/>
        <v>0</v>
      </c>
      <c r="X10811" s="75">
        <f t="shared" si="10632"/>
        <v>0</v>
      </c>
      <c r="Y10811" s="238">
        <f t="shared" si="10618"/>
        <v>0</v>
      </c>
    </row>
    <row r="10812" spans="1:25" s="76" customFormat="1">
      <c r="A10812" s="250" t="s">
        <v>2729</v>
      </c>
      <c r="B10812" s="250"/>
      <c r="C10812" s="250"/>
      <c r="D10812" s="250"/>
      <c r="E10812" s="250"/>
      <c r="F10812" s="250"/>
      <c r="G10812" s="250"/>
      <c r="H10812" s="250"/>
      <c r="I10812" s="75"/>
      <c r="J10812" s="75"/>
      <c r="K10812" s="75"/>
      <c r="L10812" s="75"/>
      <c r="M10812" s="75"/>
      <c r="N10812" s="75"/>
      <c r="O10812" s="75"/>
      <c r="P10812" s="75"/>
      <c r="Q10812" s="75">
        <v>0</v>
      </c>
      <c r="R10812" s="75"/>
      <c r="S10812" s="75"/>
      <c r="T10812" s="75"/>
      <c r="U10812" s="75"/>
      <c r="V10812" s="75"/>
      <c r="W10812" s="75"/>
      <c r="X10812" s="75"/>
      <c r="Y10812" s="238">
        <f t="shared" si="10618"/>
        <v>0</v>
      </c>
    </row>
    <row r="10813" spans="1:25" s="76" customFormat="1">
      <c r="A10813" s="250" t="s">
        <v>2730</v>
      </c>
      <c r="B10813" s="250"/>
      <c r="C10813" s="250"/>
      <c r="D10813" s="250"/>
      <c r="E10813" s="250"/>
      <c r="F10813" s="250"/>
      <c r="G10813" s="250"/>
      <c r="H10813" s="250"/>
      <c r="I10813" s="75"/>
      <c r="J10813" s="75"/>
      <c r="K10813" s="75"/>
      <c r="L10813" s="75"/>
      <c r="M10813" s="75"/>
      <c r="N10813" s="75"/>
      <c r="O10813" s="75"/>
      <c r="P10813" s="75"/>
      <c r="Q10813" s="75">
        <v>0</v>
      </c>
      <c r="R10813" s="75"/>
      <c r="S10813" s="75"/>
      <c r="T10813" s="75"/>
      <c r="U10813" s="75"/>
      <c r="V10813" s="75"/>
      <c r="W10813" s="75"/>
      <c r="X10813" s="75"/>
      <c r="Y10813" s="238">
        <f t="shared" si="10618"/>
        <v>0</v>
      </c>
    </row>
    <row r="10814" spans="1:25" s="76" customFormat="1">
      <c r="A10814" s="250" t="s">
        <v>2731</v>
      </c>
      <c r="B10814" s="250"/>
      <c r="C10814" s="250"/>
      <c r="D10814" s="250"/>
      <c r="E10814" s="250"/>
      <c r="F10814" s="250"/>
      <c r="G10814" s="250"/>
      <c r="H10814" s="250"/>
      <c r="I10814" s="75"/>
      <c r="J10814" s="75"/>
      <c r="K10814" s="75"/>
      <c r="L10814" s="75"/>
      <c r="M10814" s="75"/>
      <c r="N10814" s="75"/>
      <c r="O10814" s="75"/>
      <c r="P10814" s="75"/>
      <c r="Q10814" s="75">
        <v>0</v>
      </c>
      <c r="R10814" s="75"/>
      <c r="S10814" s="75"/>
      <c r="T10814" s="75"/>
      <c r="U10814" s="75"/>
      <c r="V10814" s="75"/>
      <c r="W10814" s="75"/>
      <c r="X10814" s="75"/>
      <c r="Y10814" s="238">
        <f t="shared" si="10618"/>
        <v>0</v>
      </c>
    </row>
    <row r="10815" spans="1:25" s="76" customFormat="1">
      <c r="A10815" s="250" t="s">
        <v>2732</v>
      </c>
      <c r="B10815" s="250"/>
      <c r="C10815" s="250"/>
      <c r="D10815" s="250"/>
      <c r="E10815" s="250"/>
      <c r="F10815" s="250"/>
      <c r="G10815" s="250"/>
      <c r="H10815" s="250"/>
      <c r="I10815" s="75"/>
      <c r="J10815" s="75"/>
      <c r="K10815" s="75"/>
      <c r="L10815" s="75"/>
      <c r="M10815" s="75"/>
      <c r="N10815" s="75"/>
      <c r="O10815" s="75"/>
      <c r="P10815" s="75"/>
      <c r="Q10815" s="75">
        <v>0</v>
      </c>
      <c r="R10815" s="75"/>
      <c r="S10815" s="75"/>
      <c r="T10815" s="75"/>
      <c r="U10815" s="75"/>
      <c r="V10815" s="75"/>
      <c r="W10815" s="75"/>
      <c r="X10815" s="75"/>
      <c r="Y10815" s="238">
        <f t="shared" si="10618"/>
        <v>0</v>
      </c>
    </row>
    <row r="10816" spans="1:25" s="76" customFormat="1">
      <c r="A10816" s="250" t="s">
        <v>2733</v>
      </c>
      <c r="B10816" s="250"/>
      <c r="C10816" s="250"/>
      <c r="D10816" s="250"/>
      <c r="E10816" s="250"/>
      <c r="F10816" s="250"/>
      <c r="G10816" s="250"/>
      <c r="H10816" s="250"/>
      <c r="I10816" s="75"/>
      <c r="J10816" s="75"/>
      <c r="K10816" s="75"/>
      <c r="L10816" s="75"/>
      <c r="M10816" s="75"/>
      <c r="N10816" s="75"/>
      <c r="O10816" s="75"/>
      <c r="P10816" s="75"/>
      <c r="Q10816" s="75">
        <v>0</v>
      </c>
      <c r="R10816" s="75"/>
      <c r="S10816" s="75"/>
      <c r="T10816" s="75"/>
      <c r="U10816" s="75"/>
      <c r="V10816" s="75"/>
      <c r="W10816" s="75"/>
      <c r="X10816" s="75"/>
      <c r="Y10816" s="238">
        <f t="shared" si="10618"/>
        <v>0</v>
      </c>
    </row>
    <row r="10817" spans="1:25" s="76" customFormat="1">
      <c r="A10817" s="250" t="s">
        <v>2734</v>
      </c>
      <c r="B10817" s="250"/>
      <c r="C10817" s="250"/>
      <c r="D10817" s="250"/>
      <c r="E10817" s="250"/>
      <c r="F10817" s="250"/>
      <c r="G10817" s="250"/>
      <c r="H10817" s="250"/>
      <c r="I10817" s="75"/>
      <c r="J10817" s="75"/>
      <c r="K10817" s="75"/>
      <c r="L10817" s="75"/>
      <c r="M10817" s="75"/>
      <c r="N10817" s="75"/>
      <c r="O10817" s="75"/>
      <c r="P10817" s="75"/>
      <c r="Q10817" s="75">
        <v>0</v>
      </c>
      <c r="R10817" s="75"/>
      <c r="S10817" s="75"/>
      <c r="T10817" s="75"/>
      <c r="U10817" s="75"/>
      <c r="V10817" s="75"/>
      <c r="W10817" s="75"/>
      <c r="X10817" s="75"/>
      <c r="Y10817" s="238">
        <f t="shared" si="10618"/>
        <v>0</v>
      </c>
    </row>
    <row r="10818" spans="1:25" s="76" customFormat="1">
      <c r="A10818" s="250" t="s">
        <v>2735</v>
      </c>
      <c r="B10818" s="250"/>
      <c r="C10818" s="250"/>
      <c r="D10818" s="250"/>
      <c r="E10818" s="250"/>
      <c r="F10818" s="250"/>
      <c r="G10818" s="250"/>
      <c r="H10818" s="250"/>
      <c r="I10818" s="75"/>
      <c r="J10818" s="75"/>
      <c r="K10818" s="75"/>
      <c r="L10818" s="75"/>
      <c r="M10818" s="75"/>
      <c r="N10818" s="75"/>
      <c r="O10818" s="75"/>
      <c r="P10818" s="75"/>
      <c r="Q10818" s="75">
        <v>0</v>
      </c>
      <c r="R10818" s="75"/>
      <c r="S10818" s="75"/>
      <c r="T10818" s="75"/>
      <c r="U10818" s="75"/>
      <c r="V10818" s="75"/>
      <c r="W10818" s="75"/>
      <c r="X10818" s="75"/>
      <c r="Y10818" s="238">
        <f t="shared" si="10618"/>
        <v>0</v>
      </c>
    </row>
    <row r="10819" spans="1:25" s="76" customFormat="1">
      <c r="A10819" s="250" t="s">
        <v>2736</v>
      </c>
      <c r="B10819" s="250"/>
      <c r="C10819" s="250"/>
      <c r="D10819" s="250"/>
      <c r="E10819" s="250"/>
      <c r="F10819" s="250"/>
      <c r="G10819" s="250"/>
      <c r="H10819" s="250"/>
      <c r="I10819" s="75"/>
      <c r="J10819" s="75"/>
      <c r="K10819" s="75"/>
      <c r="L10819" s="75"/>
      <c r="M10819" s="75"/>
      <c r="N10819" s="75"/>
      <c r="O10819" s="75"/>
      <c r="P10819" s="75"/>
      <c r="Q10819" s="75">
        <v>0</v>
      </c>
      <c r="R10819" s="75"/>
      <c r="S10819" s="75"/>
      <c r="T10819" s="75"/>
      <c r="U10819" s="75"/>
      <c r="V10819" s="75"/>
      <c r="W10819" s="75"/>
      <c r="X10819" s="75"/>
      <c r="Y10819" s="238">
        <f t="shared" si="10618"/>
        <v>0</v>
      </c>
    </row>
    <row r="10820" spans="1:25" s="76" customFormat="1">
      <c r="A10820" s="250" t="s">
        <v>2792</v>
      </c>
      <c r="B10820" s="250"/>
      <c r="C10820" s="250"/>
      <c r="D10820" s="250"/>
      <c r="E10820" s="250"/>
      <c r="F10820" s="250"/>
      <c r="G10820" s="250"/>
      <c r="H10820" s="250"/>
      <c r="I10820" s="75">
        <f t="shared" ref="I10820:X10820" si="10633">SUM(I7585)</f>
        <v>8856470</v>
      </c>
      <c r="J10820" s="75">
        <f t="shared" si="10633"/>
        <v>4032470</v>
      </c>
      <c r="K10820" s="75">
        <f t="shared" si="10633"/>
        <v>250000</v>
      </c>
      <c r="L10820" s="75">
        <f t="shared" si="10633"/>
        <v>250000</v>
      </c>
      <c r="M10820" s="75">
        <f t="shared" si="10633"/>
        <v>0</v>
      </c>
      <c r="N10820" s="75">
        <f t="shared" si="10633"/>
        <v>0</v>
      </c>
      <c r="O10820" s="75">
        <f t="shared" si="10633"/>
        <v>1964000</v>
      </c>
      <c r="P10820" s="75">
        <f t="shared" si="10633"/>
        <v>2610000</v>
      </c>
      <c r="Q10820" s="75">
        <f t="shared" si="10633"/>
        <v>14970447</v>
      </c>
      <c r="R10820" s="75">
        <f t="shared" si="10633"/>
        <v>4362470</v>
      </c>
      <c r="S10820" s="75">
        <f t="shared" si="10633"/>
        <v>3305000</v>
      </c>
      <c r="T10820" s="75">
        <f t="shared" si="10633"/>
        <v>1057470</v>
      </c>
      <c r="U10820" s="75">
        <f t="shared" si="10633"/>
        <v>807470</v>
      </c>
      <c r="V10820" s="75">
        <f t="shared" si="10633"/>
        <v>250000</v>
      </c>
      <c r="W10820" s="75">
        <f t="shared" si="10633"/>
        <v>0</v>
      </c>
      <c r="X10820" s="75">
        <f t="shared" si="10633"/>
        <v>4362470</v>
      </c>
      <c r="Y10820" s="238">
        <f t="shared" si="10618"/>
        <v>100</v>
      </c>
    </row>
    <row r="10821" spans="1:25" s="76" customFormat="1">
      <c r="A10821" s="250" t="s">
        <v>2737</v>
      </c>
      <c r="B10821" s="250"/>
      <c r="C10821" s="250"/>
      <c r="D10821" s="250"/>
      <c r="E10821" s="250"/>
      <c r="F10821" s="250"/>
      <c r="G10821" s="250"/>
      <c r="H10821" s="250"/>
      <c r="I10821" s="75"/>
      <c r="J10821" s="75"/>
      <c r="K10821" s="75"/>
      <c r="L10821" s="75"/>
      <c r="M10821" s="75"/>
      <c r="N10821" s="75"/>
      <c r="O10821" s="75"/>
      <c r="P10821" s="75"/>
      <c r="Q10821" s="75">
        <v>0</v>
      </c>
      <c r="R10821" s="75"/>
      <c r="S10821" s="75"/>
      <c r="T10821" s="75"/>
      <c r="U10821" s="75"/>
      <c r="V10821" s="75"/>
      <c r="W10821" s="75"/>
      <c r="X10821" s="75"/>
      <c r="Y10821" s="238">
        <f t="shared" si="10618"/>
        <v>0</v>
      </c>
    </row>
    <row r="10822" spans="1:25" s="76" customFormat="1">
      <c r="A10822" s="250" t="s">
        <v>2784</v>
      </c>
      <c r="B10822" s="250"/>
      <c r="C10822" s="250"/>
      <c r="D10822" s="250"/>
      <c r="E10822" s="250"/>
      <c r="F10822" s="250"/>
      <c r="G10822" s="250"/>
      <c r="H10822" s="250"/>
      <c r="I10822" s="75"/>
      <c r="J10822" s="75"/>
      <c r="K10822" s="75"/>
      <c r="L10822" s="75"/>
      <c r="M10822" s="75"/>
      <c r="N10822" s="75"/>
      <c r="O10822" s="75"/>
      <c r="P10822" s="75"/>
      <c r="Q10822" s="75">
        <v>0</v>
      </c>
      <c r="R10822" s="75"/>
      <c r="S10822" s="75"/>
      <c r="T10822" s="75"/>
      <c r="U10822" s="75"/>
      <c r="V10822" s="75"/>
      <c r="W10822" s="75"/>
      <c r="X10822" s="75"/>
      <c r="Y10822" s="238">
        <f t="shared" si="10618"/>
        <v>0</v>
      </c>
    </row>
    <row r="10823" spans="1:25" s="76" customFormat="1">
      <c r="A10823" s="250" t="s">
        <v>2785</v>
      </c>
      <c r="B10823" s="250"/>
      <c r="C10823" s="250"/>
      <c r="D10823" s="250"/>
      <c r="E10823" s="250"/>
      <c r="F10823" s="250"/>
      <c r="G10823" s="250"/>
      <c r="H10823" s="250"/>
      <c r="I10823" s="75"/>
      <c r="J10823" s="75"/>
      <c r="K10823" s="75"/>
      <c r="L10823" s="75"/>
      <c r="M10823" s="75"/>
      <c r="N10823" s="75"/>
      <c r="O10823" s="75"/>
      <c r="P10823" s="75"/>
      <c r="Q10823" s="75">
        <v>0</v>
      </c>
      <c r="R10823" s="75"/>
      <c r="S10823" s="75"/>
      <c r="T10823" s="75"/>
      <c r="U10823" s="75"/>
      <c r="V10823" s="75"/>
      <c r="W10823" s="75"/>
      <c r="X10823" s="75"/>
      <c r="Y10823" s="238">
        <f t="shared" si="10618"/>
        <v>0</v>
      </c>
    </row>
    <row r="10824" spans="1:25" s="68" customFormat="1">
      <c r="A10824" s="251" t="s">
        <v>69</v>
      </c>
      <c r="B10824" s="251"/>
      <c r="C10824" s="251"/>
      <c r="D10824" s="251"/>
      <c r="E10824" s="251"/>
      <c r="F10824" s="251"/>
      <c r="G10824" s="251"/>
      <c r="H10824" s="251"/>
      <c r="I10824" s="77">
        <f t="shared" ref="I10824:P10824" si="10634">SUM(I10778:I10823)</f>
        <v>26685570</v>
      </c>
      <c r="J10824" s="77">
        <f t="shared" si="10634"/>
        <v>10273570</v>
      </c>
      <c r="K10824" s="77">
        <f t="shared" si="10634"/>
        <v>250000</v>
      </c>
      <c r="L10824" s="77">
        <f t="shared" si="10634"/>
        <v>250000</v>
      </c>
      <c r="M10824" s="77">
        <f t="shared" si="10634"/>
        <v>0</v>
      </c>
      <c r="N10824" s="77">
        <f t="shared" si="10634"/>
        <v>0</v>
      </c>
      <c r="O10824" s="77">
        <f t="shared" si="10634"/>
        <v>1964000</v>
      </c>
      <c r="P10824" s="77">
        <f t="shared" si="10634"/>
        <v>14198000</v>
      </c>
      <c r="Q10824" s="77">
        <f t="shared" ref="Q10824:X10824" si="10635">SUM(Q10778:Q10823)</f>
        <v>40267745</v>
      </c>
      <c r="R10824" s="77">
        <f t="shared" si="10635"/>
        <v>11744920</v>
      </c>
      <c r="S10824" s="77">
        <f t="shared" si="10635"/>
        <v>10123850</v>
      </c>
      <c r="T10824" s="77">
        <f t="shared" si="10635"/>
        <v>1619570</v>
      </c>
      <c r="U10824" s="77">
        <f t="shared" si="10635"/>
        <v>1319170</v>
      </c>
      <c r="V10824" s="77">
        <f t="shared" si="10635"/>
        <v>300400</v>
      </c>
      <c r="W10824" s="77">
        <f t="shared" si="10635"/>
        <v>0</v>
      </c>
      <c r="X10824" s="77">
        <f t="shared" si="10635"/>
        <v>11690470</v>
      </c>
      <c r="Y10824" s="239">
        <f t="shared" si="10618"/>
        <v>99.536395309631743</v>
      </c>
    </row>
    <row r="10825" spans="1:25" s="68" customFormat="1" ht="15" thickBot="1">
      <c r="A10825" s="270" t="s">
        <v>2764</v>
      </c>
      <c r="B10825" s="270"/>
      <c r="C10825" s="270"/>
      <c r="D10825" s="270"/>
      <c r="E10825" s="270"/>
      <c r="F10825" s="270"/>
      <c r="G10825" s="270"/>
      <c r="H10825" s="270"/>
      <c r="I10825" s="69"/>
      <c r="J10825" s="69"/>
      <c r="K10825" s="69"/>
      <c r="L10825" s="69"/>
      <c r="M10825" s="69"/>
      <c r="N10825" s="69"/>
      <c r="O10825" s="69"/>
      <c r="P10825" s="69"/>
      <c r="Q10825" s="69">
        <v>0</v>
      </c>
      <c r="R10825" s="69"/>
      <c r="S10825" s="69"/>
      <c r="T10825" s="69"/>
      <c r="U10825" s="69"/>
      <c r="V10825" s="69"/>
      <c r="W10825" s="69"/>
      <c r="X10825" s="69"/>
      <c r="Y10825" s="237">
        <v>0</v>
      </c>
    </row>
    <row r="10826" spans="1:25" s="68" customFormat="1" ht="41.4" thickBot="1">
      <c r="A10826" s="271" t="s">
        <v>1</v>
      </c>
      <c r="B10826" s="271"/>
      <c r="C10826" s="271"/>
      <c r="D10826" s="271"/>
      <c r="E10826" s="271"/>
      <c r="F10826" s="271"/>
      <c r="G10826" s="271"/>
      <c r="H10826" s="271"/>
      <c r="I10826" s="1" t="s">
        <v>3093</v>
      </c>
      <c r="J10826" s="1" t="s">
        <v>3130</v>
      </c>
      <c r="K10826" s="1" t="s">
        <v>3</v>
      </c>
      <c r="L10826" s="1" t="s">
        <v>4</v>
      </c>
      <c r="M10826" s="1" t="s">
        <v>5</v>
      </c>
      <c r="N10826" s="1" t="s">
        <v>6</v>
      </c>
      <c r="O10826" s="1" t="s">
        <v>7</v>
      </c>
      <c r="P10826" s="1" t="s">
        <v>8</v>
      </c>
      <c r="Q10826" s="1" t="s">
        <v>3344</v>
      </c>
      <c r="R10826" s="1" t="s">
        <v>3427</v>
      </c>
      <c r="S10826" s="1" t="s">
        <v>3447</v>
      </c>
      <c r="T10826" s="1" t="s">
        <v>3448</v>
      </c>
      <c r="U10826" s="1" t="s">
        <v>3452</v>
      </c>
      <c r="V10826" s="1" t="s">
        <v>3449</v>
      </c>
      <c r="W10826" s="1" t="s">
        <v>3450</v>
      </c>
      <c r="X10826" s="1" t="s">
        <v>3451</v>
      </c>
      <c r="Y10826" s="216" t="s">
        <v>3385</v>
      </c>
    </row>
    <row r="10827" spans="1:25" s="74" customFormat="1">
      <c r="A10827" s="70"/>
      <c r="B10827" s="70"/>
      <c r="C10827" s="70"/>
      <c r="D10827" s="71"/>
      <c r="E10827" s="71"/>
      <c r="F10827" s="72"/>
      <c r="G10827" s="165"/>
      <c r="H10827" s="73" t="s">
        <v>0</v>
      </c>
      <c r="I10827" s="45">
        <v>1</v>
      </c>
      <c r="J10827" s="45">
        <v>3</v>
      </c>
      <c r="K10827" s="45" t="s">
        <v>9</v>
      </c>
      <c r="L10827" s="45">
        <v>5</v>
      </c>
      <c r="M10827" s="45">
        <v>6</v>
      </c>
      <c r="N10827" s="45">
        <v>7</v>
      </c>
      <c r="O10827" s="45">
        <v>8</v>
      </c>
      <c r="P10827" s="45">
        <v>9</v>
      </c>
      <c r="Q10827" s="45">
        <v>1</v>
      </c>
      <c r="R10827" s="45">
        <v>2</v>
      </c>
      <c r="S10827" s="45">
        <v>3</v>
      </c>
      <c r="T10827" s="45" t="s">
        <v>3453</v>
      </c>
      <c r="U10827" s="45">
        <v>5</v>
      </c>
      <c r="V10827" s="45">
        <v>6</v>
      </c>
      <c r="W10827" s="45">
        <v>7</v>
      </c>
      <c r="X10827" s="45" t="s">
        <v>3454</v>
      </c>
      <c r="Y10827" s="276">
        <v>9</v>
      </c>
    </row>
    <row r="10828" spans="1:25" s="76" customFormat="1">
      <c r="A10828" s="272" t="s">
        <v>2699</v>
      </c>
      <c r="B10828" s="272"/>
      <c r="C10828" s="272"/>
      <c r="D10828" s="272"/>
      <c r="E10828" s="272"/>
      <c r="F10828" s="272"/>
      <c r="G10828" s="272"/>
      <c r="H10828" s="272"/>
      <c r="I10828" s="75"/>
      <c r="J10828" s="75"/>
      <c r="K10828" s="75"/>
      <c r="L10828" s="75"/>
      <c r="M10828" s="75"/>
      <c r="N10828" s="75"/>
      <c r="O10828" s="75"/>
      <c r="P10828" s="75"/>
      <c r="Q10828" s="75">
        <v>0</v>
      </c>
      <c r="R10828" s="75"/>
      <c r="S10828" s="75"/>
      <c r="T10828" s="75"/>
      <c r="U10828" s="75"/>
      <c r="V10828" s="75"/>
      <c r="W10828" s="75"/>
      <c r="X10828" s="75"/>
      <c r="Y10828" s="238">
        <f t="shared" ref="Y10828:Y10874" si="10636">IF(R10828=0,0,(X10828/R10828)*100)</f>
        <v>0</v>
      </c>
    </row>
    <row r="10829" spans="1:25" s="76" customFormat="1">
      <c r="A10829" s="250" t="s">
        <v>2700</v>
      </c>
      <c r="B10829" s="250"/>
      <c r="C10829" s="250"/>
      <c r="D10829" s="250"/>
      <c r="E10829" s="250"/>
      <c r="F10829" s="250"/>
      <c r="G10829" s="250"/>
      <c r="H10829" s="250"/>
      <c r="I10829" s="75"/>
      <c r="J10829" s="75"/>
      <c r="K10829" s="75"/>
      <c r="L10829" s="75"/>
      <c r="M10829" s="75"/>
      <c r="N10829" s="75"/>
      <c r="O10829" s="75"/>
      <c r="P10829" s="75"/>
      <c r="Q10829" s="75">
        <v>0</v>
      </c>
      <c r="R10829" s="75"/>
      <c r="S10829" s="75"/>
      <c r="T10829" s="75"/>
      <c r="U10829" s="75"/>
      <c r="V10829" s="75"/>
      <c r="W10829" s="75"/>
      <c r="X10829" s="75"/>
      <c r="Y10829" s="238">
        <f t="shared" si="10636"/>
        <v>0</v>
      </c>
    </row>
    <row r="10830" spans="1:25" s="76" customFormat="1">
      <c r="A10830" s="250" t="s">
        <v>2701</v>
      </c>
      <c r="B10830" s="250"/>
      <c r="C10830" s="250"/>
      <c r="D10830" s="250"/>
      <c r="E10830" s="250"/>
      <c r="F10830" s="250"/>
      <c r="G10830" s="250"/>
      <c r="H10830" s="250"/>
      <c r="I10830" s="75"/>
      <c r="J10830" s="75"/>
      <c r="K10830" s="75"/>
      <c r="L10830" s="75"/>
      <c r="M10830" s="75"/>
      <c r="N10830" s="75"/>
      <c r="O10830" s="75"/>
      <c r="P10830" s="75"/>
      <c r="Q10830" s="75">
        <v>0</v>
      </c>
      <c r="R10830" s="75"/>
      <c r="S10830" s="75"/>
      <c r="T10830" s="75"/>
      <c r="U10830" s="75"/>
      <c r="V10830" s="75"/>
      <c r="W10830" s="75"/>
      <c r="X10830" s="75"/>
      <c r="Y10830" s="238">
        <f t="shared" si="10636"/>
        <v>0</v>
      </c>
    </row>
    <row r="10831" spans="1:25" s="76" customFormat="1">
      <c r="A10831" s="250" t="s">
        <v>2702</v>
      </c>
      <c r="B10831" s="250"/>
      <c r="C10831" s="250"/>
      <c r="D10831" s="250"/>
      <c r="E10831" s="250"/>
      <c r="F10831" s="250"/>
      <c r="G10831" s="250"/>
      <c r="H10831" s="250"/>
      <c r="I10831" s="75"/>
      <c r="J10831" s="75"/>
      <c r="K10831" s="75"/>
      <c r="L10831" s="75"/>
      <c r="M10831" s="75"/>
      <c r="N10831" s="75"/>
      <c r="O10831" s="75"/>
      <c r="P10831" s="75"/>
      <c r="Q10831" s="75">
        <v>0</v>
      </c>
      <c r="R10831" s="75"/>
      <c r="S10831" s="75"/>
      <c r="T10831" s="75"/>
      <c r="U10831" s="75"/>
      <c r="V10831" s="75"/>
      <c r="W10831" s="75"/>
      <c r="X10831" s="75"/>
      <c r="Y10831" s="238">
        <f t="shared" si="10636"/>
        <v>0</v>
      </c>
    </row>
    <row r="10832" spans="1:25" s="76" customFormat="1">
      <c r="A10832" s="250" t="s">
        <v>2703</v>
      </c>
      <c r="B10832" s="250"/>
      <c r="C10832" s="250"/>
      <c r="D10832" s="250"/>
      <c r="E10832" s="250"/>
      <c r="F10832" s="250"/>
      <c r="G10832" s="250"/>
      <c r="H10832" s="250"/>
      <c r="I10832" s="75"/>
      <c r="J10832" s="75"/>
      <c r="K10832" s="75"/>
      <c r="L10832" s="75"/>
      <c r="M10832" s="75"/>
      <c r="N10832" s="75"/>
      <c r="O10832" s="75"/>
      <c r="P10832" s="75"/>
      <c r="Q10832" s="75">
        <v>0</v>
      </c>
      <c r="R10832" s="75"/>
      <c r="S10832" s="75"/>
      <c r="T10832" s="75"/>
      <c r="U10832" s="75"/>
      <c r="V10832" s="75"/>
      <c r="W10832" s="75"/>
      <c r="X10832" s="75"/>
      <c r="Y10832" s="238">
        <f t="shared" si="10636"/>
        <v>0</v>
      </c>
    </row>
    <row r="10833" spans="1:25" s="76" customFormat="1">
      <c r="A10833" s="250" t="s">
        <v>2704</v>
      </c>
      <c r="B10833" s="250"/>
      <c r="C10833" s="250"/>
      <c r="D10833" s="250"/>
      <c r="E10833" s="250"/>
      <c r="F10833" s="250"/>
      <c r="G10833" s="250"/>
      <c r="H10833" s="250"/>
      <c r="I10833" s="75"/>
      <c r="J10833" s="75"/>
      <c r="K10833" s="75"/>
      <c r="L10833" s="75"/>
      <c r="M10833" s="75"/>
      <c r="N10833" s="75"/>
      <c r="O10833" s="75"/>
      <c r="P10833" s="75"/>
      <c r="Q10833" s="75">
        <v>0</v>
      </c>
      <c r="R10833" s="75"/>
      <c r="S10833" s="75"/>
      <c r="T10833" s="75"/>
      <c r="U10833" s="75"/>
      <c r="V10833" s="75"/>
      <c r="W10833" s="75"/>
      <c r="X10833" s="75"/>
      <c r="Y10833" s="238">
        <f t="shared" si="10636"/>
        <v>0</v>
      </c>
    </row>
    <row r="10834" spans="1:25" s="76" customFormat="1">
      <c r="A10834" s="250" t="s">
        <v>2705</v>
      </c>
      <c r="B10834" s="250"/>
      <c r="C10834" s="250"/>
      <c r="D10834" s="250"/>
      <c r="E10834" s="250"/>
      <c r="F10834" s="250"/>
      <c r="G10834" s="250"/>
      <c r="H10834" s="250"/>
      <c r="I10834" s="75"/>
      <c r="J10834" s="75"/>
      <c r="K10834" s="75"/>
      <c r="L10834" s="75"/>
      <c r="M10834" s="75"/>
      <c r="N10834" s="75"/>
      <c r="O10834" s="75"/>
      <c r="P10834" s="75"/>
      <c r="Q10834" s="75">
        <v>0</v>
      </c>
      <c r="R10834" s="75"/>
      <c r="S10834" s="75"/>
      <c r="T10834" s="75"/>
      <c r="U10834" s="75"/>
      <c r="V10834" s="75"/>
      <c r="W10834" s="75"/>
      <c r="X10834" s="75"/>
      <c r="Y10834" s="238">
        <f t="shared" si="10636"/>
        <v>0</v>
      </c>
    </row>
    <row r="10835" spans="1:25" s="76" customFormat="1">
      <c r="A10835" s="250" t="s">
        <v>2706</v>
      </c>
      <c r="B10835" s="250"/>
      <c r="C10835" s="250"/>
      <c r="D10835" s="250"/>
      <c r="E10835" s="250"/>
      <c r="F10835" s="250"/>
      <c r="G10835" s="250"/>
      <c r="H10835" s="250"/>
      <c r="I10835" s="75"/>
      <c r="J10835" s="75"/>
      <c r="K10835" s="75"/>
      <c r="L10835" s="75"/>
      <c r="M10835" s="75"/>
      <c r="N10835" s="75"/>
      <c r="O10835" s="75"/>
      <c r="P10835" s="75"/>
      <c r="Q10835" s="75">
        <v>0</v>
      </c>
      <c r="R10835" s="75"/>
      <c r="S10835" s="75"/>
      <c r="T10835" s="75"/>
      <c r="U10835" s="75"/>
      <c r="V10835" s="75"/>
      <c r="W10835" s="75"/>
      <c r="X10835" s="75"/>
      <c r="Y10835" s="238">
        <f t="shared" si="10636"/>
        <v>0</v>
      </c>
    </row>
    <row r="10836" spans="1:25" s="76" customFormat="1">
      <c r="A10836" s="250" t="s">
        <v>2707</v>
      </c>
      <c r="B10836" s="250"/>
      <c r="C10836" s="250"/>
      <c r="D10836" s="250"/>
      <c r="E10836" s="250"/>
      <c r="F10836" s="250"/>
      <c r="G10836" s="250"/>
      <c r="H10836" s="250"/>
      <c r="I10836" s="75"/>
      <c r="J10836" s="75"/>
      <c r="K10836" s="75"/>
      <c r="L10836" s="75"/>
      <c r="M10836" s="75"/>
      <c r="N10836" s="75"/>
      <c r="O10836" s="75"/>
      <c r="P10836" s="75"/>
      <c r="Q10836" s="75">
        <v>0</v>
      </c>
      <c r="R10836" s="75"/>
      <c r="S10836" s="75"/>
      <c r="T10836" s="75"/>
      <c r="U10836" s="75"/>
      <c r="V10836" s="75"/>
      <c r="W10836" s="75"/>
      <c r="X10836" s="75"/>
      <c r="Y10836" s="238">
        <f t="shared" si="10636"/>
        <v>0</v>
      </c>
    </row>
    <row r="10837" spans="1:25" s="76" customFormat="1">
      <c r="A10837" s="250" t="s">
        <v>2708</v>
      </c>
      <c r="B10837" s="250"/>
      <c r="C10837" s="250"/>
      <c r="D10837" s="250"/>
      <c r="E10837" s="250"/>
      <c r="F10837" s="250"/>
      <c r="G10837" s="250"/>
      <c r="H10837" s="250"/>
      <c r="I10837" s="75"/>
      <c r="J10837" s="75"/>
      <c r="K10837" s="75"/>
      <c r="L10837" s="75"/>
      <c r="M10837" s="75"/>
      <c r="N10837" s="75"/>
      <c r="O10837" s="75"/>
      <c r="P10837" s="75"/>
      <c r="Q10837" s="75">
        <v>0</v>
      </c>
      <c r="R10837" s="75"/>
      <c r="S10837" s="75"/>
      <c r="T10837" s="75"/>
      <c r="U10837" s="75"/>
      <c r="V10837" s="75"/>
      <c r="W10837" s="75"/>
      <c r="X10837" s="75"/>
      <c r="Y10837" s="238">
        <f t="shared" si="10636"/>
        <v>0</v>
      </c>
    </row>
    <row r="10838" spans="1:25" s="76" customFormat="1">
      <c r="A10838" s="250" t="s">
        <v>2709</v>
      </c>
      <c r="B10838" s="250"/>
      <c r="C10838" s="250"/>
      <c r="D10838" s="250"/>
      <c r="E10838" s="250"/>
      <c r="F10838" s="250"/>
      <c r="G10838" s="250"/>
      <c r="H10838" s="250"/>
      <c r="I10838" s="75">
        <f t="shared" ref="I10838:X10838" si="10637">SUM(I446)</f>
        <v>380000</v>
      </c>
      <c r="J10838" s="75">
        <f t="shared" si="10637"/>
        <v>80000</v>
      </c>
      <c r="K10838" s="75">
        <f t="shared" si="10637"/>
        <v>0</v>
      </c>
      <c r="L10838" s="75">
        <f t="shared" si="10637"/>
        <v>0</v>
      </c>
      <c r="M10838" s="75">
        <f t="shared" si="10637"/>
        <v>0</v>
      </c>
      <c r="N10838" s="75">
        <f t="shared" si="10637"/>
        <v>0</v>
      </c>
      <c r="O10838" s="75">
        <f t="shared" si="10637"/>
        <v>0</v>
      </c>
      <c r="P10838" s="75">
        <f t="shared" si="10637"/>
        <v>300000</v>
      </c>
      <c r="Q10838" s="75">
        <f t="shared" si="10637"/>
        <v>80000</v>
      </c>
      <c r="R10838" s="75">
        <f t="shared" si="10637"/>
        <v>80000</v>
      </c>
      <c r="S10838" s="75">
        <f t="shared" si="10637"/>
        <v>80000</v>
      </c>
      <c r="T10838" s="75">
        <f t="shared" si="10637"/>
        <v>0</v>
      </c>
      <c r="U10838" s="75">
        <f t="shared" si="10637"/>
        <v>0</v>
      </c>
      <c r="V10838" s="75">
        <f t="shared" si="10637"/>
        <v>0</v>
      </c>
      <c r="W10838" s="75">
        <f t="shared" si="10637"/>
        <v>0</v>
      </c>
      <c r="X10838" s="75">
        <f t="shared" si="10637"/>
        <v>80000</v>
      </c>
      <c r="Y10838" s="238">
        <f t="shared" si="10636"/>
        <v>100</v>
      </c>
    </row>
    <row r="10839" spans="1:25" s="76" customFormat="1">
      <c r="A10839" s="250" t="s">
        <v>2710</v>
      </c>
      <c r="B10839" s="250"/>
      <c r="C10839" s="250"/>
      <c r="D10839" s="250"/>
      <c r="E10839" s="250"/>
      <c r="F10839" s="250"/>
      <c r="G10839" s="250"/>
      <c r="H10839" s="250"/>
      <c r="I10839" s="75"/>
      <c r="J10839" s="75"/>
      <c r="K10839" s="75"/>
      <c r="L10839" s="75"/>
      <c r="M10839" s="75"/>
      <c r="N10839" s="75"/>
      <c r="O10839" s="75"/>
      <c r="P10839" s="75"/>
      <c r="Q10839" s="75">
        <v>0</v>
      </c>
      <c r="R10839" s="75"/>
      <c r="S10839" s="75"/>
      <c r="T10839" s="75"/>
      <c r="U10839" s="75"/>
      <c r="V10839" s="75"/>
      <c r="W10839" s="75"/>
      <c r="X10839" s="75"/>
      <c r="Y10839" s="238">
        <f t="shared" si="10636"/>
        <v>0</v>
      </c>
    </row>
    <row r="10840" spans="1:25" s="76" customFormat="1">
      <c r="A10840" s="250" t="s">
        <v>2711</v>
      </c>
      <c r="B10840" s="250"/>
      <c r="C10840" s="250"/>
      <c r="D10840" s="250"/>
      <c r="E10840" s="250"/>
      <c r="F10840" s="250"/>
      <c r="G10840" s="250"/>
      <c r="H10840" s="250"/>
      <c r="I10840" s="75"/>
      <c r="J10840" s="75"/>
      <c r="K10840" s="75"/>
      <c r="L10840" s="75"/>
      <c r="M10840" s="75"/>
      <c r="N10840" s="75"/>
      <c r="O10840" s="75"/>
      <c r="P10840" s="75"/>
      <c r="Q10840" s="75">
        <v>0</v>
      </c>
      <c r="R10840" s="75"/>
      <c r="S10840" s="75"/>
      <c r="T10840" s="75"/>
      <c r="U10840" s="75"/>
      <c r="V10840" s="75"/>
      <c r="W10840" s="75"/>
      <c r="X10840" s="75"/>
      <c r="Y10840" s="238">
        <f t="shared" si="10636"/>
        <v>0</v>
      </c>
    </row>
    <row r="10841" spans="1:25" s="76" customFormat="1">
      <c r="A10841" s="250" t="s">
        <v>2712</v>
      </c>
      <c r="B10841" s="250"/>
      <c r="C10841" s="250"/>
      <c r="D10841" s="250"/>
      <c r="E10841" s="250"/>
      <c r="F10841" s="250"/>
      <c r="G10841" s="250"/>
      <c r="H10841" s="250"/>
      <c r="I10841" s="75"/>
      <c r="J10841" s="75"/>
      <c r="K10841" s="75"/>
      <c r="L10841" s="75"/>
      <c r="M10841" s="75"/>
      <c r="N10841" s="75"/>
      <c r="O10841" s="75"/>
      <c r="P10841" s="75"/>
      <c r="Q10841" s="75">
        <v>0</v>
      </c>
      <c r="R10841" s="75"/>
      <c r="S10841" s="75"/>
      <c r="T10841" s="75"/>
      <c r="U10841" s="75"/>
      <c r="V10841" s="75"/>
      <c r="W10841" s="75"/>
      <c r="X10841" s="75"/>
      <c r="Y10841" s="238">
        <f t="shared" si="10636"/>
        <v>0</v>
      </c>
    </row>
    <row r="10842" spans="1:25" s="76" customFormat="1">
      <c r="A10842" s="250" t="s">
        <v>2713</v>
      </c>
      <c r="B10842" s="250"/>
      <c r="C10842" s="250"/>
      <c r="D10842" s="250"/>
      <c r="E10842" s="250"/>
      <c r="F10842" s="250"/>
      <c r="G10842" s="250"/>
      <c r="H10842" s="250"/>
      <c r="I10842" s="75"/>
      <c r="J10842" s="75"/>
      <c r="K10842" s="75"/>
      <c r="L10842" s="75"/>
      <c r="M10842" s="75"/>
      <c r="N10842" s="75"/>
      <c r="O10842" s="75"/>
      <c r="P10842" s="75"/>
      <c r="Q10842" s="75">
        <v>0</v>
      </c>
      <c r="R10842" s="75"/>
      <c r="S10842" s="75"/>
      <c r="T10842" s="75"/>
      <c r="U10842" s="75"/>
      <c r="V10842" s="75"/>
      <c r="W10842" s="75"/>
      <c r="X10842" s="75"/>
      <c r="Y10842" s="238">
        <f t="shared" si="10636"/>
        <v>0</v>
      </c>
    </row>
    <row r="10843" spans="1:25" s="76" customFormat="1">
      <c r="A10843" s="250" t="s">
        <v>2714</v>
      </c>
      <c r="B10843" s="250"/>
      <c r="C10843" s="250"/>
      <c r="D10843" s="250"/>
      <c r="E10843" s="250"/>
      <c r="F10843" s="250"/>
      <c r="G10843" s="250"/>
      <c r="H10843" s="250"/>
      <c r="I10843" s="75">
        <f t="shared" ref="I10843:X10843" si="10638">SUM(I705)</f>
        <v>0</v>
      </c>
      <c r="J10843" s="75">
        <f t="shared" si="10638"/>
        <v>0</v>
      </c>
      <c r="K10843" s="75">
        <f t="shared" si="10638"/>
        <v>0</v>
      </c>
      <c r="L10843" s="75">
        <f t="shared" si="10638"/>
        <v>0</v>
      </c>
      <c r="M10843" s="75">
        <f t="shared" si="10638"/>
        <v>0</v>
      </c>
      <c r="N10843" s="75">
        <f t="shared" si="10638"/>
        <v>0</v>
      </c>
      <c r="O10843" s="75">
        <f t="shared" si="10638"/>
        <v>0</v>
      </c>
      <c r="P10843" s="75">
        <f t="shared" si="10638"/>
        <v>0</v>
      </c>
      <c r="Q10843" s="75">
        <f t="shared" si="10638"/>
        <v>0</v>
      </c>
      <c r="R10843" s="75">
        <f t="shared" si="10638"/>
        <v>0</v>
      </c>
      <c r="S10843" s="75">
        <f t="shared" si="10638"/>
        <v>0</v>
      </c>
      <c r="T10843" s="75">
        <f t="shared" si="10638"/>
        <v>0</v>
      </c>
      <c r="U10843" s="75">
        <f t="shared" si="10638"/>
        <v>0</v>
      </c>
      <c r="V10843" s="75">
        <f t="shared" si="10638"/>
        <v>0</v>
      </c>
      <c r="W10843" s="75">
        <f t="shared" si="10638"/>
        <v>0</v>
      </c>
      <c r="X10843" s="75">
        <f t="shared" si="10638"/>
        <v>0</v>
      </c>
      <c r="Y10843" s="238">
        <f t="shared" si="10636"/>
        <v>0</v>
      </c>
    </row>
    <row r="10844" spans="1:25" s="76" customFormat="1">
      <c r="A10844" s="250" t="s">
        <v>2689</v>
      </c>
      <c r="B10844" s="250"/>
      <c r="C10844" s="250"/>
      <c r="D10844" s="250"/>
      <c r="E10844" s="250"/>
      <c r="F10844" s="250"/>
      <c r="G10844" s="250"/>
      <c r="H10844" s="250"/>
      <c r="I10844" s="75"/>
      <c r="J10844" s="75"/>
      <c r="K10844" s="75"/>
      <c r="L10844" s="75"/>
      <c r="M10844" s="75"/>
      <c r="N10844" s="75"/>
      <c r="O10844" s="75"/>
      <c r="P10844" s="75"/>
      <c r="Q10844" s="75">
        <v>0</v>
      </c>
      <c r="R10844" s="75"/>
      <c r="S10844" s="75"/>
      <c r="T10844" s="75"/>
      <c r="U10844" s="75"/>
      <c r="V10844" s="75"/>
      <c r="W10844" s="75"/>
      <c r="X10844" s="75"/>
      <c r="Y10844" s="238">
        <f t="shared" si="10636"/>
        <v>0</v>
      </c>
    </row>
    <row r="10845" spans="1:25" s="76" customFormat="1">
      <c r="A10845" s="250" t="s">
        <v>2715</v>
      </c>
      <c r="B10845" s="250"/>
      <c r="C10845" s="250"/>
      <c r="D10845" s="250"/>
      <c r="E10845" s="250"/>
      <c r="F10845" s="250"/>
      <c r="G10845" s="250"/>
      <c r="H10845" s="250"/>
      <c r="I10845" s="75">
        <f t="shared" ref="I10845:X10845" si="10639">SUM(I860)</f>
        <v>150000</v>
      </c>
      <c r="J10845" s="75">
        <f t="shared" si="10639"/>
        <v>150000</v>
      </c>
      <c r="K10845" s="75">
        <f t="shared" si="10639"/>
        <v>0</v>
      </c>
      <c r="L10845" s="75">
        <f t="shared" si="10639"/>
        <v>0</v>
      </c>
      <c r="M10845" s="75">
        <f t="shared" si="10639"/>
        <v>0</v>
      </c>
      <c r="N10845" s="75">
        <f t="shared" si="10639"/>
        <v>0</v>
      </c>
      <c r="O10845" s="75">
        <f t="shared" si="10639"/>
        <v>0</v>
      </c>
      <c r="P10845" s="75">
        <f t="shared" si="10639"/>
        <v>0</v>
      </c>
      <c r="Q10845" s="75">
        <f t="shared" si="10639"/>
        <v>968048</v>
      </c>
      <c r="R10845" s="75">
        <f t="shared" si="10639"/>
        <v>150000</v>
      </c>
      <c r="S10845" s="75">
        <f t="shared" si="10639"/>
        <v>150000</v>
      </c>
      <c r="T10845" s="75">
        <f t="shared" si="10639"/>
        <v>0</v>
      </c>
      <c r="U10845" s="75">
        <f t="shared" si="10639"/>
        <v>0</v>
      </c>
      <c r="V10845" s="75">
        <f t="shared" si="10639"/>
        <v>0</v>
      </c>
      <c r="W10845" s="75">
        <f t="shared" si="10639"/>
        <v>0</v>
      </c>
      <c r="X10845" s="75">
        <f t="shared" si="10639"/>
        <v>150000</v>
      </c>
      <c r="Y10845" s="238">
        <f t="shared" si="10636"/>
        <v>100</v>
      </c>
    </row>
    <row r="10846" spans="1:25" s="76" customFormat="1">
      <c r="A10846" s="250" t="s">
        <v>2716</v>
      </c>
      <c r="B10846" s="250"/>
      <c r="C10846" s="250"/>
      <c r="D10846" s="250"/>
      <c r="E10846" s="250"/>
      <c r="F10846" s="250"/>
      <c r="G10846" s="250"/>
      <c r="H10846" s="250"/>
      <c r="I10846" s="75"/>
      <c r="J10846" s="75"/>
      <c r="K10846" s="75"/>
      <c r="L10846" s="75"/>
      <c r="M10846" s="75"/>
      <c r="N10846" s="75"/>
      <c r="O10846" s="75"/>
      <c r="P10846" s="75"/>
      <c r="Q10846" s="75">
        <v>0</v>
      </c>
      <c r="R10846" s="75"/>
      <c r="S10846" s="75"/>
      <c r="T10846" s="75"/>
      <c r="U10846" s="75"/>
      <c r="V10846" s="75"/>
      <c r="W10846" s="75"/>
      <c r="X10846" s="75"/>
      <c r="Y10846" s="238">
        <f t="shared" si="10636"/>
        <v>0</v>
      </c>
    </row>
    <row r="10847" spans="1:25" s="76" customFormat="1">
      <c r="A10847" s="250" t="s">
        <v>2717</v>
      </c>
      <c r="B10847" s="250"/>
      <c r="C10847" s="250"/>
      <c r="D10847" s="250"/>
      <c r="E10847" s="250"/>
      <c r="F10847" s="250"/>
      <c r="G10847" s="250"/>
      <c r="H10847" s="250"/>
      <c r="I10847" s="75"/>
      <c r="J10847" s="75"/>
      <c r="K10847" s="75"/>
      <c r="L10847" s="75"/>
      <c r="M10847" s="75"/>
      <c r="N10847" s="75"/>
      <c r="O10847" s="75"/>
      <c r="P10847" s="75"/>
      <c r="Q10847" s="75">
        <v>0</v>
      </c>
      <c r="R10847" s="75"/>
      <c r="S10847" s="75"/>
      <c r="T10847" s="75"/>
      <c r="U10847" s="75"/>
      <c r="V10847" s="75"/>
      <c r="W10847" s="75"/>
      <c r="X10847" s="75"/>
      <c r="Y10847" s="238">
        <f t="shared" si="10636"/>
        <v>0</v>
      </c>
    </row>
    <row r="10848" spans="1:25" s="76" customFormat="1">
      <c r="A10848" s="250" t="s">
        <v>2718</v>
      </c>
      <c r="B10848" s="250"/>
      <c r="C10848" s="250"/>
      <c r="D10848" s="250"/>
      <c r="E10848" s="250"/>
      <c r="F10848" s="250"/>
      <c r="G10848" s="250"/>
      <c r="H10848" s="250"/>
      <c r="I10848" s="75"/>
      <c r="J10848" s="75"/>
      <c r="K10848" s="75"/>
      <c r="L10848" s="75"/>
      <c r="M10848" s="75"/>
      <c r="N10848" s="75"/>
      <c r="O10848" s="75"/>
      <c r="P10848" s="75"/>
      <c r="Q10848" s="75">
        <v>0</v>
      </c>
      <c r="R10848" s="75"/>
      <c r="S10848" s="75"/>
      <c r="T10848" s="75"/>
      <c r="U10848" s="75"/>
      <c r="V10848" s="75"/>
      <c r="W10848" s="75"/>
      <c r="X10848" s="75"/>
      <c r="Y10848" s="238">
        <f t="shared" si="10636"/>
        <v>0</v>
      </c>
    </row>
    <row r="10849" spans="1:25" s="76" customFormat="1">
      <c r="A10849" s="250" t="s">
        <v>2719</v>
      </c>
      <c r="B10849" s="250"/>
      <c r="C10849" s="250"/>
      <c r="D10849" s="250"/>
      <c r="E10849" s="250"/>
      <c r="F10849" s="250"/>
      <c r="G10849" s="250"/>
      <c r="H10849" s="250"/>
      <c r="I10849" s="75">
        <f t="shared" ref="I10849:P10849" si="10640">SUM(I1168)</f>
        <v>22767000</v>
      </c>
      <c r="J10849" s="75">
        <f t="shared" si="10640"/>
        <v>5562000</v>
      </c>
      <c r="K10849" s="75">
        <f t="shared" si="10640"/>
        <v>0</v>
      </c>
      <c r="L10849" s="75">
        <f t="shared" si="10640"/>
        <v>0</v>
      </c>
      <c r="M10849" s="75">
        <f t="shared" si="10640"/>
        <v>0</v>
      </c>
      <c r="N10849" s="75">
        <f t="shared" si="10640"/>
        <v>0</v>
      </c>
      <c r="O10849" s="75">
        <f t="shared" si="10640"/>
        <v>205000</v>
      </c>
      <c r="P10849" s="75">
        <f t="shared" si="10640"/>
        <v>17000000</v>
      </c>
      <c r="Q10849" s="75">
        <f t="shared" ref="Q10849:R10849" si="10641">SUM(Q1168)</f>
        <v>44991780</v>
      </c>
      <c r="R10849" s="75">
        <f t="shared" si="10641"/>
        <v>14171200</v>
      </c>
      <c r="S10849" s="75">
        <f t="shared" ref="S10849" si="10642">SUM(S1168)</f>
        <v>13754100</v>
      </c>
      <c r="T10849" s="75">
        <f t="shared" ref="T10849:X10849" si="10643">SUM(T1168)</f>
        <v>148000</v>
      </c>
      <c r="U10849" s="75">
        <f t="shared" si="10643"/>
        <v>148000</v>
      </c>
      <c r="V10849" s="75">
        <f t="shared" si="10643"/>
        <v>0</v>
      </c>
      <c r="W10849" s="75">
        <f t="shared" si="10643"/>
        <v>0</v>
      </c>
      <c r="X10849" s="75">
        <f t="shared" si="10643"/>
        <v>14171100</v>
      </c>
      <c r="Y10849" s="238">
        <f t="shared" si="10636"/>
        <v>99.999294343457152</v>
      </c>
    </row>
    <row r="10850" spans="1:25" s="76" customFormat="1">
      <c r="A10850" s="250" t="s">
        <v>2720</v>
      </c>
      <c r="B10850" s="250"/>
      <c r="C10850" s="250"/>
      <c r="D10850" s="250"/>
      <c r="E10850" s="250"/>
      <c r="F10850" s="250"/>
      <c r="G10850" s="250"/>
      <c r="H10850" s="250"/>
      <c r="I10850" s="75">
        <f t="shared" ref="I10850:P10850" si="10644">SUM(I1238)</f>
        <v>0</v>
      </c>
      <c r="J10850" s="75">
        <f t="shared" si="10644"/>
        <v>0</v>
      </c>
      <c r="K10850" s="75">
        <f t="shared" si="10644"/>
        <v>0</v>
      </c>
      <c r="L10850" s="75">
        <f t="shared" si="10644"/>
        <v>0</v>
      </c>
      <c r="M10850" s="75">
        <f t="shared" si="10644"/>
        <v>0</v>
      </c>
      <c r="N10850" s="75">
        <f t="shared" si="10644"/>
        <v>0</v>
      </c>
      <c r="O10850" s="75">
        <f t="shared" si="10644"/>
        <v>0</v>
      </c>
      <c r="P10850" s="75">
        <f t="shared" si="10644"/>
        <v>0</v>
      </c>
      <c r="Q10850" s="75">
        <f t="shared" ref="Q10850:R10850" si="10645">SUM(Q1238)</f>
        <v>0</v>
      </c>
      <c r="R10850" s="75">
        <f t="shared" si="10645"/>
        <v>0</v>
      </c>
      <c r="S10850" s="75">
        <f t="shared" ref="S10850" si="10646">SUM(S1238)</f>
        <v>0</v>
      </c>
      <c r="T10850" s="75">
        <f t="shared" ref="T10850:X10850" si="10647">SUM(T1238)</f>
        <v>0</v>
      </c>
      <c r="U10850" s="75">
        <f t="shared" si="10647"/>
        <v>0</v>
      </c>
      <c r="V10850" s="75">
        <f t="shared" si="10647"/>
        <v>0</v>
      </c>
      <c r="W10850" s="75">
        <f t="shared" si="10647"/>
        <v>0</v>
      </c>
      <c r="X10850" s="75">
        <f t="shared" si="10647"/>
        <v>0</v>
      </c>
      <c r="Y10850" s="238">
        <f t="shared" si="10636"/>
        <v>0</v>
      </c>
    </row>
    <row r="10851" spans="1:25" s="76" customFormat="1">
      <c r="A10851" s="250" t="s">
        <v>2692</v>
      </c>
      <c r="B10851" s="250"/>
      <c r="C10851" s="250"/>
      <c r="D10851" s="250"/>
      <c r="E10851" s="250"/>
      <c r="F10851" s="250"/>
      <c r="G10851" s="250"/>
      <c r="H10851" s="250"/>
      <c r="I10851" s="75"/>
      <c r="J10851" s="75"/>
      <c r="K10851" s="75"/>
      <c r="L10851" s="75"/>
      <c r="M10851" s="75"/>
      <c r="N10851" s="75"/>
      <c r="O10851" s="75"/>
      <c r="P10851" s="75"/>
      <c r="Q10851" s="75">
        <v>0</v>
      </c>
      <c r="R10851" s="75"/>
      <c r="S10851" s="75"/>
      <c r="T10851" s="75"/>
      <c r="U10851" s="75"/>
      <c r="V10851" s="75"/>
      <c r="W10851" s="75"/>
      <c r="X10851" s="75"/>
      <c r="Y10851" s="238">
        <f t="shared" si="10636"/>
        <v>0</v>
      </c>
    </row>
    <row r="10852" spans="1:25" s="76" customFormat="1">
      <c r="A10852" s="250" t="s">
        <v>2721</v>
      </c>
      <c r="B10852" s="250"/>
      <c r="C10852" s="250"/>
      <c r="D10852" s="250"/>
      <c r="E10852" s="250"/>
      <c r="F10852" s="250"/>
      <c r="G10852" s="250"/>
      <c r="H10852" s="250"/>
      <c r="I10852" s="75"/>
      <c r="J10852" s="75"/>
      <c r="K10852" s="75"/>
      <c r="L10852" s="75"/>
      <c r="M10852" s="75"/>
      <c r="N10852" s="75"/>
      <c r="O10852" s="75"/>
      <c r="P10852" s="75"/>
      <c r="Q10852" s="75">
        <v>0</v>
      </c>
      <c r="R10852" s="75"/>
      <c r="S10852" s="75"/>
      <c r="T10852" s="75"/>
      <c r="U10852" s="75"/>
      <c r="V10852" s="75"/>
      <c r="W10852" s="75"/>
      <c r="X10852" s="75"/>
      <c r="Y10852" s="238">
        <f t="shared" si="10636"/>
        <v>0</v>
      </c>
    </row>
    <row r="10853" spans="1:25" s="76" customFormat="1">
      <c r="A10853" s="250" t="s">
        <v>2722</v>
      </c>
      <c r="B10853" s="250"/>
      <c r="C10853" s="250"/>
      <c r="D10853" s="250"/>
      <c r="E10853" s="250"/>
      <c r="F10853" s="250"/>
      <c r="G10853" s="250"/>
      <c r="H10853" s="250"/>
      <c r="I10853" s="75"/>
      <c r="J10853" s="75"/>
      <c r="K10853" s="75"/>
      <c r="L10853" s="75"/>
      <c r="M10853" s="75"/>
      <c r="N10853" s="75"/>
      <c r="O10853" s="75"/>
      <c r="P10853" s="75"/>
      <c r="Q10853" s="75">
        <v>0</v>
      </c>
      <c r="R10853" s="75"/>
      <c r="S10853" s="75"/>
      <c r="T10853" s="75"/>
      <c r="U10853" s="75"/>
      <c r="V10853" s="75"/>
      <c r="W10853" s="75"/>
      <c r="X10853" s="75"/>
      <c r="Y10853" s="238">
        <f t="shared" si="10636"/>
        <v>0</v>
      </c>
    </row>
    <row r="10854" spans="1:25" s="76" customFormat="1">
      <c r="A10854" s="250" t="s">
        <v>2788</v>
      </c>
      <c r="B10854" s="250"/>
      <c r="C10854" s="250"/>
      <c r="D10854" s="250"/>
      <c r="E10854" s="250"/>
      <c r="F10854" s="250"/>
      <c r="G10854" s="250"/>
      <c r="H10854" s="250"/>
      <c r="I10854" s="75"/>
      <c r="J10854" s="75"/>
      <c r="K10854" s="75"/>
      <c r="L10854" s="75"/>
      <c r="M10854" s="75"/>
      <c r="N10854" s="75"/>
      <c r="O10854" s="75"/>
      <c r="P10854" s="75"/>
      <c r="Q10854" s="75">
        <v>0</v>
      </c>
      <c r="R10854" s="75"/>
      <c r="S10854" s="75"/>
      <c r="T10854" s="75"/>
      <c r="U10854" s="75"/>
      <c r="V10854" s="75"/>
      <c r="W10854" s="75"/>
      <c r="X10854" s="75"/>
      <c r="Y10854" s="238">
        <f t="shared" si="10636"/>
        <v>0</v>
      </c>
    </row>
    <row r="10855" spans="1:25" s="76" customFormat="1">
      <c r="A10855" s="250" t="s">
        <v>2723</v>
      </c>
      <c r="B10855" s="250"/>
      <c r="C10855" s="250"/>
      <c r="D10855" s="250"/>
      <c r="E10855" s="250"/>
      <c r="F10855" s="250"/>
      <c r="G10855" s="250"/>
      <c r="H10855" s="250"/>
      <c r="I10855" s="75"/>
      <c r="J10855" s="75"/>
      <c r="K10855" s="75"/>
      <c r="L10855" s="75"/>
      <c r="M10855" s="75"/>
      <c r="N10855" s="75"/>
      <c r="O10855" s="75"/>
      <c r="P10855" s="75"/>
      <c r="Q10855" s="75">
        <v>0</v>
      </c>
      <c r="R10855" s="75"/>
      <c r="S10855" s="75"/>
      <c r="T10855" s="75"/>
      <c r="U10855" s="75"/>
      <c r="V10855" s="75"/>
      <c r="W10855" s="75"/>
      <c r="X10855" s="75"/>
      <c r="Y10855" s="238">
        <f t="shared" si="10636"/>
        <v>0</v>
      </c>
    </row>
    <row r="10856" spans="1:25" s="76" customFormat="1">
      <c r="A10856" s="250" t="s">
        <v>2724</v>
      </c>
      <c r="B10856" s="250"/>
      <c r="C10856" s="250"/>
      <c r="D10856" s="250"/>
      <c r="E10856" s="250"/>
      <c r="F10856" s="250"/>
      <c r="G10856" s="250"/>
      <c r="H10856" s="250"/>
      <c r="I10856" s="75"/>
      <c r="J10856" s="75"/>
      <c r="K10856" s="75"/>
      <c r="L10856" s="75"/>
      <c r="M10856" s="75"/>
      <c r="N10856" s="75"/>
      <c r="O10856" s="75"/>
      <c r="P10856" s="75"/>
      <c r="Q10856" s="75">
        <v>0</v>
      </c>
      <c r="R10856" s="75"/>
      <c r="S10856" s="75"/>
      <c r="T10856" s="75"/>
      <c r="U10856" s="75"/>
      <c r="V10856" s="75"/>
      <c r="W10856" s="75"/>
      <c r="X10856" s="75"/>
      <c r="Y10856" s="238">
        <f t="shared" si="10636"/>
        <v>0</v>
      </c>
    </row>
    <row r="10857" spans="1:25" s="76" customFormat="1">
      <c r="A10857" s="250" t="s">
        <v>2725</v>
      </c>
      <c r="B10857" s="250"/>
      <c r="C10857" s="250"/>
      <c r="D10857" s="250"/>
      <c r="E10857" s="250"/>
      <c r="F10857" s="250"/>
      <c r="G10857" s="250"/>
      <c r="H10857" s="250"/>
      <c r="I10857" s="75"/>
      <c r="J10857" s="75"/>
      <c r="K10857" s="75"/>
      <c r="L10857" s="75"/>
      <c r="M10857" s="75"/>
      <c r="N10857" s="75"/>
      <c r="O10857" s="75"/>
      <c r="P10857" s="75"/>
      <c r="Q10857" s="75">
        <v>0</v>
      </c>
      <c r="R10857" s="75"/>
      <c r="S10857" s="75"/>
      <c r="T10857" s="75"/>
      <c r="U10857" s="75"/>
      <c r="V10857" s="75"/>
      <c r="W10857" s="75"/>
      <c r="X10857" s="75"/>
      <c r="Y10857" s="238">
        <f t="shared" si="10636"/>
        <v>0</v>
      </c>
    </row>
    <row r="10858" spans="1:25" s="76" customFormat="1">
      <c r="A10858" s="250" t="s">
        <v>2694</v>
      </c>
      <c r="B10858" s="250"/>
      <c r="C10858" s="250"/>
      <c r="D10858" s="250"/>
      <c r="E10858" s="250"/>
      <c r="F10858" s="250"/>
      <c r="G10858" s="250"/>
      <c r="H10858" s="250"/>
      <c r="I10858" s="75"/>
      <c r="J10858" s="75"/>
      <c r="K10858" s="75"/>
      <c r="L10858" s="75"/>
      <c r="M10858" s="75"/>
      <c r="N10858" s="75"/>
      <c r="O10858" s="75"/>
      <c r="P10858" s="75"/>
      <c r="Q10858" s="75">
        <v>0</v>
      </c>
      <c r="R10858" s="75"/>
      <c r="S10858" s="75"/>
      <c r="T10858" s="75"/>
      <c r="U10858" s="75"/>
      <c r="V10858" s="75"/>
      <c r="W10858" s="75"/>
      <c r="X10858" s="75"/>
      <c r="Y10858" s="238">
        <f t="shared" si="10636"/>
        <v>0</v>
      </c>
    </row>
    <row r="10859" spans="1:25" s="76" customFormat="1">
      <c r="A10859" s="250" t="s">
        <v>2726</v>
      </c>
      <c r="B10859" s="250"/>
      <c r="C10859" s="250"/>
      <c r="D10859" s="250"/>
      <c r="E10859" s="250"/>
      <c r="F10859" s="250"/>
      <c r="G10859" s="250"/>
      <c r="H10859" s="250"/>
      <c r="I10859" s="75"/>
      <c r="J10859" s="75"/>
      <c r="K10859" s="75"/>
      <c r="L10859" s="75"/>
      <c r="M10859" s="75"/>
      <c r="N10859" s="75"/>
      <c r="O10859" s="75"/>
      <c r="P10859" s="75"/>
      <c r="Q10859" s="75">
        <v>0</v>
      </c>
      <c r="R10859" s="75"/>
      <c r="S10859" s="75"/>
      <c r="T10859" s="75"/>
      <c r="U10859" s="75"/>
      <c r="V10859" s="75"/>
      <c r="W10859" s="75"/>
      <c r="X10859" s="75"/>
      <c r="Y10859" s="238">
        <f t="shared" si="10636"/>
        <v>0</v>
      </c>
    </row>
    <row r="10860" spans="1:25" s="76" customFormat="1">
      <c r="A10860" s="250" t="s">
        <v>2727</v>
      </c>
      <c r="B10860" s="250"/>
      <c r="C10860" s="250"/>
      <c r="D10860" s="250"/>
      <c r="E10860" s="250"/>
      <c r="F10860" s="250"/>
      <c r="G10860" s="250"/>
      <c r="H10860" s="250"/>
      <c r="I10860" s="75"/>
      <c r="J10860" s="75"/>
      <c r="K10860" s="75"/>
      <c r="L10860" s="75"/>
      <c r="M10860" s="75"/>
      <c r="N10860" s="75"/>
      <c r="O10860" s="75"/>
      <c r="P10860" s="75"/>
      <c r="Q10860" s="75">
        <v>0</v>
      </c>
      <c r="R10860" s="75"/>
      <c r="S10860" s="75"/>
      <c r="T10860" s="75"/>
      <c r="U10860" s="75"/>
      <c r="V10860" s="75"/>
      <c r="W10860" s="75"/>
      <c r="X10860" s="75"/>
      <c r="Y10860" s="238">
        <f t="shared" si="10636"/>
        <v>0</v>
      </c>
    </row>
    <row r="10861" spans="1:25" s="76" customFormat="1">
      <c r="A10861" s="250" t="s">
        <v>2728</v>
      </c>
      <c r="B10861" s="250"/>
      <c r="C10861" s="250"/>
      <c r="D10861" s="250"/>
      <c r="E10861" s="250"/>
      <c r="F10861" s="250"/>
      <c r="G10861" s="250"/>
      <c r="H10861" s="250"/>
      <c r="I10861" s="75"/>
      <c r="J10861" s="75"/>
      <c r="K10861" s="75"/>
      <c r="L10861" s="75"/>
      <c r="M10861" s="75"/>
      <c r="N10861" s="75"/>
      <c r="O10861" s="75"/>
      <c r="P10861" s="75"/>
      <c r="Q10861" s="75">
        <v>0</v>
      </c>
      <c r="R10861" s="75"/>
      <c r="S10861" s="75"/>
      <c r="T10861" s="75"/>
      <c r="U10861" s="75"/>
      <c r="V10861" s="75"/>
      <c r="W10861" s="75"/>
      <c r="X10861" s="75"/>
      <c r="Y10861" s="238">
        <f t="shared" si="10636"/>
        <v>0</v>
      </c>
    </row>
    <row r="10862" spans="1:25" s="76" customFormat="1">
      <c r="A10862" s="250" t="s">
        <v>2729</v>
      </c>
      <c r="B10862" s="250"/>
      <c r="C10862" s="250"/>
      <c r="D10862" s="250"/>
      <c r="E10862" s="250"/>
      <c r="F10862" s="250"/>
      <c r="G10862" s="250"/>
      <c r="H10862" s="250"/>
      <c r="I10862" s="75"/>
      <c r="J10862" s="75"/>
      <c r="K10862" s="75"/>
      <c r="L10862" s="75"/>
      <c r="M10862" s="75"/>
      <c r="N10862" s="75"/>
      <c r="O10862" s="75"/>
      <c r="P10862" s="75"/>
      <c r="Q10862" s="75">
        <v>0</v>
      </c>
      <c r="R10862" s="75"/>
      <c r="S10862" s="75"/>
      <c r="T10862" s="75"/>
      <c r="U10862" s="75"/>
      <c r="V10862" s="75"/>
      <c r="W10862" s="75"/>
      <c r="X10862" s="75"/>
      <c r="Y10862" s="238">
        <f t="shared" si="10636"/>
        <v>0</v>
      </c>
    </row>
    <row r="10863" spans="1:25" s="76" customFormat="1">
      <c r="A10863" s="250" t="s">
        <v>2730</v>
      </c>
      <c r="B10863" s="250"/>
      <c r="C10863" s="250"/>
      <c r="D10863" s="250"/>
      <c r="E10863" s="250"/>
      <c r="F10863" s="250"/>
      <c r="G10863" s="250"/>
      <c r="H10863" s="250"/>
      <c r="I10863" s="75"/>
      <c r="J10863" s="75"/>
      <c r="K10863" s="75"/>
      <c r="L10863" s="75"/>
      <c r="M10863" s="75"/>
      <c r="N10863" s="75"/>
      <c r="O10863" s="75"/>
      <c r="P10863" s="75"/>
      <c r="Q10863" s="75">
        <v>0</v>
      </c>
      <c r="R10863" s="75"/>
      <c r="S10863" s="75"/>
      <c r="T10863" s="75"/>
      <c r="U10863" s="75"/>
      <c r="V10863" s="75"/>
      <c r="W10863" s="75"/>
      <c r="X10863" s="75"/>
      <c r="Y10863" s="238">
        <f t="shared" si="10636"/>
        <v>0</v>
      </c>
    </row>
    <row r="10864" spans="1:25" s="76" customFormat="1">
      <c r="A10864" s="250" t="s">
        <v>2731</v>
      </c>
      <c r="B10864" s="250"/>
      <c r="C10864" s="250"/>
      <c r="D10864" s="250"/>
      <c r="E10864" s="250"/>
      <c r="F10864" s="250"/>
      <c r="G10864" s="250"/>
      <c r="H10864" s="250"/>
      <c r="I10864" s="75"/>
      <c r="J10864" s="75"/>
      <c r="K10864" s="75"/>
      <c r="L10864" s="75"/>
      <c r="M10864" s="75"/>
      <c r="N10864" s="75"/>
      <c r="O10864" s="75"/>
      <c r="P10864" s="75"/>
      <c r="Q10864" s="75">
        <v>0</v>
      </c>
      <c r="R10864" s="75"/>
      <c r="S10864" s="75"/>
      <c r="T10864" s="75"/>
      <c r="U10864" s="75"/>
      <c r="V10864" s="75"/>
      <c r="W10864" s="75"/>
      <c r="X10864" s="75"/>
      <c r="Y10864" s="238">
        <f t="shared" si="10636"/>
        <v>0</v>
      </c>
    </row>
    <row r="10865" spans="1:25" s="76" customFormat="1">
      <c r="A10865" s="250" t="s">
        <v>2732</v>
      </c>
      <c r="B10865" s="250"/>
      <c r="C10865" s="250"/>
      <c r="D10865" s="250"/>
      <c r="E10865" s="250"/>
      <c r="F10865" s="250"/>
      <c r="G10865" s="250"/>
      <c r="H10865" s="250"/>
      <c r="I10865" s="75"/>
      <c r="J10865" s="75"/>
      <c r="K10865" s="75"/>
      <c r="L10865" s="75"/>
      <c r="M10865" s="75"/>
      <c r="N10865" s="75"/>
      <c r="O10865" s="75"/>
      <c r="P10865" s="75"/>
      <c r="Q10865" s="75">
        <v>0</v>
      </c>
      <c r="R10865" s="75"/>
      <c r="S10865" s="75"/>
      <c r="T10865" s="75"/>
      <c r="U10865" s="75"/>
      <c r="V10865" s="75"/>
      <c r="W10865" s="75"/>
      <c r="X10865" s="75"/>
      <c r="Y10865" s="238">
        <f t="shared" si="10636"/>
        <v>0</v>
      </c>
    </row>
    <row r="10866" spans="1:25" s="76" customFormat="1">
      <c r="A10866" s="250" t="s">
        <v>2733</v>
      </c>
      <c r="B10866" s="250"/>
      <c r="C10866" s="250"/>
      <c r="D10866" s="250"/>
      <c r="E10866" s="250"/>
      <c r="F10866" s="250"/>
      <c r="G10866" s="250"/>
      <c r="H10866" s="250"/>
      <c r="I10866" s="75"/>
      <c r="J10866" s="75"/>
      <c r="K10866" s="75"/>
      <c r="L10866" s="75"/>
      <c r="M10866" s="75"/>
      <c r="N10866" s="75"/>
      <c r="O10866" s="75"/>
      <c r="P10866" s="75"/>
      <c r="Q10866" s="75">
        <v>0</v>
      </c>
      <c r="R10866" s="75"/>
      <c r="S10866" s="75"/>
      <c r="T10866" s="75"/>
      <c r="U10866" s="75"/>
      <c r="V10866" s="75"/>
      <c r="W10866" s="75"/>
      <c r="X10866" s="75"/>
      <c r="Y10866" s="238">
        <f t="shared" si="10636"/>
        <v>0</v>
      </c>
    </row>
    <row r="10867" spans="1:25" s="76" customFormat="1">
      <c r="A10867" s="250" t="s">
        <v>2734</v>
      </c>
      <c r="B10867" s="250"/>
      <c r="C10867" s="250"/>
      <c r="D10867" s="250"/>
      <c r="E10867" s="250"/>
      <c r="F10867" s="250"/>
      <c r="G10867" s="250"/>
      <c r="H10867" s="250"/>
      <c r="I10867" s="75"/>
      <c r="J10867" s="75"/>
      <c r="K10867" s="75"/>
      <c r="L10867" s="75"/>
      <c r="M10867" s="75"/>
      <c r="N10867" s="75"/>
      <c r="O10867" s="75"/>
      <c r="P10867" s="75"/>
      <c r="Q10867" s="75">
        <v>0</v>
      </c>
      <c r="R10867" s="75"/>
      <c r="S10867" s="75"/>
      <c r="T10867" s="75"/>
      <c r="U10867" s="75"/>
      <c r="V10867" s="75"/>
      <c r="W10867" s="75"/>
      <c r="X10867" s="75"/>
      <c r="Y10867" s="238">
        <f t="shared" si="10636"/>
        <v>0</v>
      </c>
    </row>
    <row r="10868" spans="1:25" s="76" customFormat="1">
      <c r="A10868" s="250" t="s">
        <v>2735</v>
      </c>
      <c r="B10868" s="250"/>
      <c r="C10868" s="250"/>
      <c r="D10868" s="250"/>
      <c r="E10868" s="250"/>
      <c r="F10868" s="250"/>
      <c r="G10868" s="250"/>
      <c r="H10868" s="250"/>
      <c r="I10868" s="75"/>
      <c r="J10868" s="75"/>
      <c r="K10868" s="75"/>
      <c r="L10868" s="75"/>
      <c r="M10868" s="75"/>
      <c r="N10868" s="75"/>
      <c r="O10868" s="75"/>
      <c r="P10868" s="75"/>
      <c r="Q10868" s="75">
        <v>0</v>
      </c>
      <c r="R10868" s="75"/>
      <c r="S10868" s="75"/>
      <c r="T10868" s="75"/>
      <c r="U10868" s="75"/>
      <c r="V10868" s="75"/>
      <c r="W10868" s="75"/>
      <c r="X10868" s="75"/>
      <c r="Y10868" s="238">
        <f t="shared" si="10636"/>
        <v>0</v>
      </c>
    </row>
    <row r="10869" spans="1:25" s="76" customFormat="1">
      <c r="A10869" s="250" t="s">
        <v>2736</v>
      </c>
      <c r="B10869" s="250"/>
      <c r="C10869" s="250"/>
      <c r="D10869" s="250"/>
      <c r="E10869" s="250"/>
      <c r="F10869" s="250"/>
      <c r="G10869" s="250"/>
      <c r="H10869" s="250"/>
      <c r="I10869" s="75"/>
      <c r="J10869" s="75"/>
      <c r="K10869" s="75"/>
      <c r="L10869" s="75"/>
      <c r="M10869" s="75"/>
      <c r="N10869" s="75"/>
      <c r="O10869" s="75"/>
      <c r="P10869" s="75"/>
      <c r="Q10869" s="75">
        <v>0</v>
      </c>
      <c r="R10869" s="75"/>
      <c r="S10869" s="75"/>
      <c r="T10869" s="75"/>
      <c r="U10869" s="75"/>
      <c r="V10869" s="75"/>
      <c r="W10869" s="75"/>
      <c r="X10869" s="75"/>
      <c r="Y10869" s="238">
        <f t="shared" si="10636"/>
        <v>0</v>
      </c>
    </row>
    <row r="10870" spans="1:25" s="76" customFormat="1">
      <c r="A10870" s="250" t="s">
        <v>2792</v>
      </c>
      <c r="B10870" s="250"/>
      <c r="C10870" s="250"/>
      <c r="D10870" s="250"/>
      <c r="E10870" s="250"/>
      <c r="F10870" s="250"/>
      <c r="G10870" s="250"/>
      <c r="H10870" s="250"/>
      <c r="I10870" s="75">
        <f t="shared" ref="I10870:X10870" si="10648">SUM(I7594)</f>
        <v>10152300</v>
      </c>
      <c r="J10870" s="75">
        <f t="shared" si="10648"/>
        <v>2800000</v>
      </c>
      <c r="K10870" s="75">
        <f t="shared" si="10648"/>
        <v>0</v>
      </c>
      <c r="L10870" s="75">
        <f t="shared" si="10648"/>
        <v>0</v>
      </c>
      <c r="M10870" s="75">
        <f t="shared" si="10648"/>
        <v>0</v>
      </c>
      <c r="N10870" s="75">
        <f t="shared" si="10648"/>
        <v>0</v>
      </c>
      <c r="O10870" s="75">
        <f t="shared" si="10648"/>
        <v>0</v>
      </c>
      <c r="P10870" s="75">
        <f t="shared" si="10648"/>
        <v>7352300</v>
      </c>
      <c r="Q10870" s="75">
        <f t="shared" si="10648"/>
        <v>23869143</v>
      </c>
      <c r="R10870" s="75">
        <f t="shared" si="10648"/>
        <v>6237470</v>
      </c>
      <c r="S10870" s="75">
        <f t="shared" si="10648"/>
        <v>5987370</v>
      </c>
      <c r="T10870" s="75">
        <f t="shared" si="10648"/>
        <v>250000</v>
      </c>
      <c r="U10870" s="75">
        <f t="shared" si="10648"/>
        <v>250000</v>
      </c>
      <c r="V10870" s="75">
        <f t="shared" si="10648"/>
        <v>0</v>
      </c>
      <c r="W10870" s="75">
        <f t="shared" si="10648"/>
        <v>0</v>
      </c>
      <c r="X10870" s="75">
        <f t="shared" si="10648"/>
        <v>6237370</v>
      </c>
      <c r="Y10870" s="238">
        <f t="shared" si="10636"/>
        <v>99.998396785876324</v>
      </c>
    </row>
    <row r="10871" spans="1:25" s="76" customFormat="1">
      <c r="A10871" s="250" t="s">
        <v>2737</v>
      </c>
      <c r="B10871" s="250"/>
      <c r="C10871" s="250"/>
      <c r="D10871" s="250"/>
      <c r="E10871" s="250"/>
      <c r="F10871" s="250"/>
      <c r="G10871" s="250"/>
      <c r="H10871" s="250"/>
      <c r="I10871" s="75"/>
      <c r="J10871" s="75"/>
      <c r="K10871" s="75"/>
      <c r="L10871" s="75"/>
      <c r="M10871" s="75"/>
      <c r="N10871" s="75"/>
      <c r="O10871" s="75"/>
      <c r="P10871" s="75"/>
      <c r="Q10871" s="75">
        <v>0</v>
      </c>
      <c r="R10871" s="75"/>
      <c r="S10871" s="75"/>
      <c r="T10871" s="75"/>
      <c r="U10871" s="75"/>
      <c r="V10871" s="75"/>
      <c r="W10871" s="75"/>
      <c r="X10871" s="75"/>
      <c r="Y10871" s="238">
        <f t="shared" si="10636"/>
        <v>0</v>
      </c>
    </row>
    <row r="10872" spans="1:25" s="76" customFormat="1">
      <c r="A10872" s="250" t="s">
        <v>2784</v>
      </c>
      <c r="B10872" s="250"/>
      <c r="C10872" s="250"/>
      <c r="D10872" s="250"/>
      <c r="E10872" s="250"/>
      <c r="F10872" s="250"/>
      <c r="G10872" s="250"/>
      <c r="H10872" s="250"/>
      <c r="I10872" s="75"/>
      <c r="J10872" s="75"/>
      <c r="K10872" s="75"/>
      <c r="L10872" s="75"/>
      <c r="M10872" s="75"/>
      <c r="N10872" s="75"/>
      <c r="O10872" s="75"/>
      <c r="P10872" s="75"/>
      <c r="Q10872" s="75">
        <v>0</v>
      </c>
      <c r="R10872" s="75"/>
      <c r="S10872" s="75"/>
      <c r="T10872" s="75"/>
      <c r="U10872" s="75"/>
      <c r="V10872" s="75"/>
      <c r="W10872" s="75"/>
      <c r="X10872" s="75"/>
      <c r="Y10872" s="238">
        <f t="shared" si="10636"/>
        <v>0</v>
      </c>
    </row>
    <row r="10873" spans="1:25" s="76" customFormat="1">
      <c r="A10873" s="250" t="s">
        <v>2785</v>
      </c>
      <c r="B10873" s="250"/>
      <c r="C10873" s="250"/>
      <c r="D10873" s="250"/>
      <c r="E10873" s="250"/>
      <c r="F10873" s="250"/>
      <c r="G10873" s="250"/>
      <c r="H10873" s="250"/>
      <c r="I10873" s="75"/>
      <c r="J10873" s="75"/>
      <c r="K10873" s="75"/>
      <c r="L10873" s="75"/>
      <c r="M10873" s="75"/>
      <c r="N10873" s="75"/>
      <c r="O10873" s="75"/>
      <c r="P10873" s="75"/>
      <c r="Q10873" s="75">
        <v>0</v>
      </c>
      <c r="R10873" s="75"/>
      <c r="S10873" s="75"/>
      <c r="T10873" s="75"/>
      <c r="U10873" s="75"/>
      <c r="V10873" s="75"/>
      <c r="W10873" s="75"/>
      <c r="X10873" s="75"/>
      <c r="Y10873" s="238">
        <f t="shared" si="10636"/>
        <v>0</v>
      </c>
    </row>
    <row r="10874" spans="1:25" s="68" customFormat="1">
      <c r="A10874" s="251" t="s">
        <v>69</v>
      </c>
      <c r="B10874" s="251"/>
      <c r="C10874" s="251"/>
      <c r="D10874" s="251"/>
      <c r="E10874" s="251"/>
      <c r="F10874" s="251"/>
      <c r="G10874" s="251"/>
      <c r="H10874" s="251"/>
      <c r="I10874" s="77">
        <f t="shared" ref="I10874:P10874" si="10649">SUM(I10828:I10873)</f>
        <v>33449300</v>
      </c>
      <c r="J10874" s="77">
        <f t="shared" si="10649"/>
        <v>8592000</v>
      </c>
      <c r="K10874" s="77">
        <f t="shared" si="10649"/>
        <v>0</v>
      </c>
      <c r="L10874" s="77">
        <f t="shared" si="10649"/>
        <v>0</v>
      </c>
      <c r="M10874" s="77">
        <f t="shared" si="10649"/>
        <v>0</v>
      </c>
      <c r="N10874" s="77">
        <f t="shared" si="10649"/>
        <v>0</v>
      </c>
      <c r="O10874" s="77">
        <f t="shared" si="10649"/>
        <v>205000</v>
      </c>
      <c r="P10874" s="77">
        <f t="shared" si="10649"/>
        <v>24652300</v>
      </c>
      <c r="Q10874" s="77">
        <f t="shared" ref="Q10874:X10874" si="10650">SUM(Q10828:Q10873)</f>
        <v>69908971</v>
      </c>
      <c r="R10874" s="77">
        <f t="shared" si="10650"/>
        <v>20638670</v>
      </c>
      <c r="S10874" s="77">
        <f t="shared" si="10650"/>
        <v>19971470</v>
      </c>
      <c r="T10874" s="77">
        <f t="shared" si="10650"/>
        <v>398000</v>
      </c>
      <c r="U10874" s="77">
        <f t="shared" si="10650"/>
        <v>398000</v>
      </c>
      <c r="V10874" s="77">
        <f t="shared" si="10650"/>
        <v>0</v>
      </c>
      <c r="W10874" s="77">
        <f t="shared" si="10650"/>
        <v>0</v>
      </c>
      <c r="X10874" s="77">
        <f t="shared" si="10650"/>
        <v>20638470</v>
      </c>
      <c r="Y10874" s="239">
        <f t="shared" si="10636"/>
        <v>99.999030945308007</v>
      </c>
    </row>
    <row r="10875" spans="1:25" s="68" customFormat="1" ht="15" thickBot="1">
      <c r="A10875" s="270" t="s">
        <v>3200</v>
      </c>
      <c r="B10875" s="270"/>
      <c r="C10875" s="270"/>
      <c r="D10875" s="270"/>
      <c r="E10875" s="270"/>
      <c r="F10875" s="270"/>
      <c r="G10875" s="270"/>
      <c r="H10875" s="270"/>
      <c r="I10875" s="69"/>
      <c r="J10875" s="69"/>
      <c r="K10875" s="69"/>
      <c r="L10875" s="69"/>
      <c r="M10875" s="69"/>
      <c r="N10875" s="69"/>
      <c r="O10875" s="69"/>
      <c r="P10875" s="69"/>
      <c r="Q10875" s="69">
        <v>0</v>
      </c>
      <c r="R10875" s="69"/>
      <c r="S10875" s="69"/>
      <c r="T10875" s="69"/>
      <c r="U10875" s="69"/>
      <c r="V10875" s="69"/>
      <c r="W10875" s="69"/>
      <c r="X10875" s="69"/>
      <c r="Y10875" s="237">
        <v>0</v>
      </c>
    </row>
    <row r="10876" spans="1:25" s="68" customFormat="1" ht="41.4" thickBot="1">
      <c r="A10876" s="271" t="s">
        <v>1</v>
      </c>
      <c r="B10876" s="271"/>
      <c r="C10876" s="271"/>
      <c r="D10876" s="271"/>
      <c r="E10876" s="271"/>
      <c r="F10876" s="271"/>
      <c r="G10876" s="271"/>
      <c r="H10876" s="271"/>
      <c r="I10876" s="1" t="s">
        <v>3093</v>
      </c>
      <c r="J10876" s="1" t="s">
        <v>3130</v>
      </c>
      <c r="K10876" s="1" t="s">
        <v>3</v>
      </c>
      <c r="L10876" s="1" t="s">
        <v>4</v>
      </c>
      <c r="M10876" s="1" t="s">
        <v>5</v>
      </c>
      <c r="N10876" s="1" t="s">
        <v>6</v>
      </c>
      <c r="O10876" s="1" t="s">
        <v>7</v>
      </c>
      <c r="P10876" s="1" t="s">
        <v>8</v>
      </c>
      <c r="Q10876" s="1" t="s">
        <v>3344</v>
      </c>
      <c r="R10876" s="1" t="s">
        <v>3427</v>
      </c>
      <c r="S10876" s="1" t="s">
        <v>3447</v>
      </c>
      <c r="T10876" s="1" t="s">
        <v>3448</v>
      </c>
      <c r="U10876" s="1" t="s">
        <v>3452</v>
      </c>
      <c r="V10876" s="1" t="s">
        <v>3449</v>
      </c>
      <c r="W10876" s="1" t="s">
        <v>3450</v>
      </c>
      <c r="X10876" s="1" t="s">
        <v>3451</v>
      </c>
      <c r="Y10876" s="216" t="s">
        <v>3385</v>
      </c>
    </row>
    <row r="10877" spans="1:25" s="74" customFormat="1">
      <c r="A10877" s="70"/>
      <c r="B10877" s="70"/>
      <c r="C10877" s="70"/>
      <c r="D10877" s="71"/>
      <c r="E10877" s="71"/>
      <c r="F10877" s="72"/>
      <c r="G10877" s="165"/>
      <c r="H10877" s="73" t="s">
        <v>0</v>
      </c>
      <c r="I10877" s="45">
        <v>1</v>
      </c>
      <c r="J10877" s="45">
        <v>3</v>
      </c>
      <c r="K10877" s="45" t="s">
        <v>9</v>
      </c>
      <c r="L10877" s="45">
        <v>5</v>
      </c>
      <c r="M10877" s="45">
        <v>6</v>
      </c>
      <c r="N10877" s="45">
        <v>7</v>
      </c>
      <c r="O10877" s="45">
        <v>8</v>
      </c>
      <c r="P10877" s="45">
        <v>9</v>
      </c>
      <c r="Q10877" s="45">
        <v>1</v>
      </c>
      <c r="R10877" s="45">
        <v>2</v>
      </c>
      <c r="S10877" s="45">
        <v>3</v>
      </c>
      <c r="T10877" s="45" t="s">
        <v>3453</v>
      </c>
      <c r="U10877" s="45">
        <v>5</v>
      </c>
      <c r="V10877" s="45">
        <v>6</v>
      </c>
      <c r="W10877" s="45">
        <v>7</v>
      </c>
      <c r="X10877" s="45" t="s">
        <v>3454</v>
      </c>
      <c r="Y10877" s="276">
        <v>9</v>
      </c>
    </row>
    <row r="10878" spans="1:25" s="76" customFormat="1">
      <c r="A10878" s="272" t="s">
        <v>2699</v>
      </c>
      <c r="B10878" s="272"/>
      <c r="C10878" s="272"/>
      <c r="D10878" s="272"/>
      <c r="E10878" s="272"/>
      <c r="F10878" s="272"/>
      <c r="G10878" s="272"/>
      <c r="H10878" s="272"/>
      <c r="I10878" s="75"/>
      <c r="J10878" s="75"/>
      <c r="K10878" s="75"/>
      <c r="L10878" s="75"/>
      <c r="M10878" s="75"/>
      <c r="N10878" s="75"/>
      <c r="O10878" s="75"/>
      <c r="P10878" s="75"/>
      <c r="Q10878" s="75">
        <v>0</v>
      </c>
      <c r="R10878" s="75"/>
      <c r="S10878" s="75"/>
      <c r="T10878" s="75"/>
      <c r="U10878" s="75"/>
      <c r="V10878" s="75"/>
      <c r="W10878" s="75"/>
      <c r="X10878" s="75"/>
      <c r="Y10878" s="238">
        <f t="shared" ref="Y10878:Y10924" si="10651">IF(R10878=0,0,(X10878/R10878)*100)</f>
        <v>0</v>
      </c>
    </row>
    <row r="10879" spans="1:25" s="76" customFormat="1">
      <c r="A10879" s="250" t="s">
        <v>2700</v>
      </c>
      <c r="B10879" s="250"/>
      <c r="C10879" s="250"/>
      <c r="D10879" s="250"/>
      <c r="E10879" s="250"/>
      <c r="F10879" s="250"/>
      <c r="G10879" s="250"/>
      <c r="H10879" s="250"/>
      <c r="I10879" s="75"/>
      <c r="J10879" s="75"/>
      <c r="K10879" s="75"/>
      <c r="L10879" s="75"/>
      <c r="M10879" s="75"/>
      <c r="N10879" s="75"/>
      <c r="O10879" s="75"/>
      <c r="P10879" s="75"/>
      <c r="Q10879" s="75">
        <v>0</v>
      </c>
      <c r="R10879" s="75"/>
      <c r="S10879" s="75"/>
      <c r="T10879" s="75"/>
      <c r="U10879" s="75"/>
      <c r="V10879" s="75"/>
      <c r="W10879" s="75"/>
      <c r="X10879" s="75"/>
      <c r="Y10879" s="238">
        <f t="shared" si="10651"/>
        <v>0</v>
      </c>
    </row>
    <row r="10880" spans="1:25" s="76" customFormat="1">
      <c r="A10880" s="250" t="s">
        <v>2701</v>
      </c>
      <c r="B10880" s="250"/>
      <c r="C10880" s="250"/>
      <c r="D10880" s="250"/>
      <c r="E10880" s="250"/>
      <c r="F10880" s="250"/>
      <c r="G10880" s="250"/>
      <c r="H10880" s="250"/>
      <c r="I10880" s="75"/>
      <c r="J10880" s="75"/>
      <c r="K10880" s="75"/>
      <c r="L10880" s="75"/>
      <c r="M10880" s="75"/>
      <c r="N10880" s="75"/>
      <c r="O10880" s="75"/>
      <c r="P10880" s="75"/>
      <c r="Q10880" s="75">
        <v>0</v>
      </c>
      <c r="R10880" s="75"/>
      <c r="S10880" s="75"/>
      <c r="T10880" s="75"/>
      <c r="U10880" s="75"/>
      <c r="V10880" s="75"/>
      <c r="W10880" s="75"/>
      <c r="X10880" s="75"/>
      <c r="Y10880" s="238">
        <f t="shared" si="10651"/>
        <v>0</v>
      </c>
    </row>
    <row r="10881" spans="1:25" s="76" customFormat="1">
      <c r="A10881" s="250" t="s">
        <v>2702</v>
      </c>
      <c r="B10881" s="250"/>
      <c r="C10881" s="250"/>
      <c r="D10881" s="250"/>
      <c r="E10881" s="250"/>
      <c r="F10881" s="250"/>
      <c r="G10881" s="250"/>
      <c r="H10881" s="250"/>
      <c r="I10881" s="75"/>
      <c r="J10881" s="75"/>
      <c r="K10881" s="75"/>
      <c r="L10881" s="75"/>
      <c r="M10881" s="75"/>
      <c r="N10881" s="75"/>
      <c r="O10881" s="75"/>
      <c r="P10881" s="75"/>
      <c r="Q10881" s="75">
        <v>0</v>
      </c>
      <c r="R10881" s="75"/>
      <c r="S10881" s="75"/>
      <c r="T10881" s="75"/>
      <c r="U10881" s="75"/>
      <c r="V10881" s="75"/>
      <c r="W10881" s="75"/>
      <c r="X10881" s="75"/>
      <c r="Y10881" s="238">
        <f t="shared" si="10651"/>
        <v>0</v>
      </c>
    </row>
    <row r="10882" spans="1:25" s="76" customFormat="1">
      <c r="A10882" s="250" t="s">
        <v>2703</v>
      </c>
      <c r="B10882" s="250"/>
      <c r="C10882" s="250"/>
      <c r="D10882" s="250"/>
      <c r="E10882" s="250"/>
      <c r="F10882" s="250"/>
      <c r="G10882" s="250"/>
      <c r="H10882" s="250"/>
      <c r="I10882" s="75"/>
      <c r="J10882" s="75"/>
      <c r="K10882" s="75"/>
      <c r="L10882" s="75"/>
      <c r="M10882" s="75"/>
      <c r="N10882" s="75"/>
      <c r="O10882" s="75"/>
      <c r="P10882" s="75"/>
      <c r="Q10882" s="75">
        <v>0</v>
      </c>
      <c r="R10882" s="75"/>
      <c r="S10882" s="75"/>
      <c r="T10882" s="75"/>
      <c r="U10882" s="75"/>
      <c r="V10882" s="75"/>
      <c r="W10882" s="75"/>
      <c r="X10882" s="75"/>
      <c r="Y10882" s="238">
        <f t="shared" si="10651"/>
        <v>0</v>
      </c>
    </row>
    <row r="10883" spans="1:25" s="76" customFormat="1">
      <c r="A10883" s="250" t="s">
        <v>2704</v>
      </c>
      <c r="B10883" s="250"/>
      <c r="C10883" s="250"/>
      <c r="D10883" s="250"/>
      <c r="E10883" s="250"/>
      <c r="F10883" s="250"/>
      <c r="G10883" s="250"/>
      <c r="H10883" s="250"/>
      <c r="I10883" s="75"/>
      <c r="J10883" s="75"/>
      <c r="K10883" s="75"/>
      <c r="L10883" s="75"/>
      <c r="M10883" s="75"/>
      <c r="N10883" s="75"/>
      <c r="O10883" s="75"/>
      <c r="P10883" s="75"/>
      <c r="Q10883" s="75">
        <v>0</v>
      </c>
      <c r="R10883" s="75"/>
      <c r="S10883" s="75"/>
      <c r="T10883" s="75"/>
      <c r="U10883" s="75"/>
      <c r="V10883" s="75"/>
      <c r="W10883" s="75"/>
      <c r="X10883" s="75"/>
      <c r="Y10883" s="238">
        <f t="shared" si="10651"/>
        <v>0</v>
      </c>
    </row>
    <row r="10884" spans="1:25" s="76" customFormat="1">
      <c r="A10884" s="250" t="s">
        <v>2705</v>
      </c>
      <c r="B10884" s="250"/>
      <c r="C10884" s="250"/>
      <c r="D10884" s="250"/>
      <c r="E10884" s="250"/>
      <c r="F10884" s="250"/>
      <c r="G10884" s="250"/>
      <c r="H10884" s="250"/>
      <c r="I10884" s="75"/>
      <c r="J10884" s="75"/>
      <c r="K10884" s="75"/>
      <c r="L10884" s="75"/>
      <c r="M10884" s="75"/>
      <c r="N10884" s="75"/>
      <c r="O10884" s="75"/>
      <c r="P10884" s="75"/>
      <c r="Q10884" s="75">
        <v>0</v>
      </c>
      <c r="R10884" s="75"/>
      <c r="S10884" s="75"/>
      <c r="T10884" s="75"/>
      <c r="U10884" s="75"/>
      <c r="V10884" s="75"/>
      <c r="W10884" s="75"/>
      <c r="X10884" s="75"/>
      <c r="Y10884" s="238">
        <f t="shared" si="10651"/>
        <v>0</v>
      </c>
    </row>
    <row r="10885" spans="1:25" s="76" customFormat="1">
      <c r="A10885" s="250" t="s">
        <v>2706</v>
      </c>
      <c r="B10885" s="250"/>
      <c r="C10885" s="250"/>
      <c r="D10885" s="250"/>
      <c r="E10885" s="250"/>
      <c r="F10885" s="250"/>
      <c r="G10885" s="250"/>
      <c r="H10885" s="250"/>
      <c r="I10885" s="75"/>
      <c r="J10885" s="75"/>
      <c r="K10885" s="75"/>
      <c r="L10885" s="75"/>
      <c r="M10885" s="75"/>
      <c r="N10885" s="75"/>
      <c r="O10885" s="75"/>
      <c r="P10885" s="75"/>
      <c r="Q10885" s="75">
        <v>0</v>
      </c>
      <c r="R10885" s="75"/>
      <c r="S10885" s="75"/>
      <c r="T10885" s="75"/>
      <c r="U10885" s="75"/>
      <c r="V10885" s="75"/>
      <c r="W10885" s="75"/>
      <c r="X10885" s="75"/>
      <c r="Y10885" s="238">
        <f t="shared" si="10651"/>
        <v>0</v>
      </c>
    </row>
    <row r="10886" spans="1:25" s="76" customFormat="1">
      <c r="A10886" s="250" t="s">
        <v>2707</v>
      </c>
      <c r="B10886" s="250"/>
      <c r="C10886" s="250"/>
      <c r="D10886" s="250"/>
      <c r="E10886" s="250"/>
      <c r="F10886" s="250"/>
      <c r="G10886" s="250"/>
      <c r="H10886" s="250"/>
      <c r="I10886" s="75"/>
      <c r="J10886" s="75"/>
      <c r="K10886" s="75"/>
      <c r="L10886" s="75"/>
      <c r="M10886" s="75"/>
      <c r="N10886" s="75"/>
      <c r="O10886" s="75"/>
      <c r="P10886" s="75"/>
      <c r="Q10886" s="75">
        <v>0</v>
      </c>
      <c r="R10886" s="75"/>
      <c r="S10886" s="75"/>
      <c r="T10886" s="75"/>
      <c r="U10886" s="75"/>
      <c r="V10886" s="75"/>
      <c r="W10886" s="75"/>
      <c r="X10886" s="75"/>
      <c r="Y10886" s="238">
        <f t="shared" si="10651"/>
        <v>0</v>
      </c>
    </row>
    <row r="10887" spans="1:25" s="76" customFormat="1">
      <c r="A10887" s="250" t="s">
        <v>2708</v>
      </c>
      <c r="B10887" s="250"/>
      <c r="C10887" s="250"/>
      <c r="D10887" s="250"/>
      <c r="E10887" s="250"/>
      <c r="F10887" s="250"/>
      <c r="G10887" s="250"/>
      <c r="H10887" s="250"/>
      <c r="I10887" s="75"/>
      <c r="J10887" s="75"/>
      <c r="K10887" s="75"/>
      <c r="L10887" s="75"/>
      <c r="M10887" s="75"/>
      <c r="N10887" s="75"/>
      <c r="O10887" s="75"/>
      <c r="P10887" s="75"/>
      <c r="Q10887" s="75">
        <v>0</v>
      </c>
      <c r="R10887" s="75"/>
      <c r="S10887" s="75"/>
      <c r="T10887" s="75"/>
      <c r="U10887" s="75"/>
      <c r="V10887" s="75"/>
      <c r="W10887" s="75"/>
      <c r="X10887" s="75"/>
      <c r="Y10887" s="238">
        <f t="shared" si="10651"/>
        <v>0</v>
      </c>
    </row>
    <row r="10888" spans="1:25" s="76" customFormat="1">
      <c r="A10888" s="250" t="s">
        <v>2709</v>
      </c>
      <c r="B10888" s="250"/>
      <c r="C10888" s="250"/>
      <c r="D10888" s="250"/>
      <c r="E10888" s="250"/>
      <c r="F10888" s="250"/>
      <c r="G10888" s="250"/>
      <c r="H10888" s="250"/>
      <c r="I10888" s="75"/>
      <c r="J10888" s="75"/>
      <c r="K10888" s="75"/>
      <c r="L10888" s="75"/>
      <c r="M10888" s="75"/>
      <c r="N10888" s="75"/>
      <c r="O10888" s="75"/>
      <c r="P10888" s="75"/>
      <c r="Q10888" s="75">
        <v>0</v>
      </c>
      <c r="R10888" s="75"/>
      <c r="S10888" s="75"/>
      <c r="T10888" s="75"/>
      <c r="U10888" s="75"/>
      <c r="V10888" s="75"/>
      <c r="W10888" s="75"/>
      <c r="X10888" s="75"/>
      <c r="Y10888" s="238">
        <f t="shared" si="10651"/>
        <v>0</v>
      </c>
    </row>
    <row r="10889" spans="1:25" s="76" customFormat="1">
      <c r="A10889" s="250" t="s">
        <v>2710</v>
      </c>
      <c r="B10889" s="250"/>
      <c r="C10889" s="250"/>
      <c r="D10889" s="250"/>
      <c r="E10889" s="250"/>
      <c r="F10889" s="250"/>
      <c r="G10889" s="250"/>
      <c r="H10889" s="250"/>
      <c r="I10889" s="75"/>
      <c r="J10889" s="75"/>
      <c r="K10889" s="75"/>
      <c r="L10889" s="75"/>
      <c r="M10889" s="75"/>
      <c r="N10889" s="75"/>
      <c r="O10889" s="75"/>
      <c r="P10889" s="75"/>
      <c r="Q10889" s="75">
        <v>0</v>
      </c>
      <c r="R10889" s="75"/>
      <c r="S10889" s="75"/>
      <c r="T10889" s="75"/>
      <c r="U10889" s="75"/>
      <c r="V10889" s="75"/>
      <c r="W10889" s="75"/>
      <c r="X10889" s="75"/>
      <c r="Y10889" s="238">
        <f t="shared" si="10651"/>
        <v>0</v>
      </c>
    </row>
    <row r="10890" spans="1:25" s="76" customFormat="1">
      <c r="A10890" s="250" t="s">
        <v>2711</v>
      </c>
      <c r="B10890" s="250"/>
      <c r="C10890" s="250"/>
      <c r="D10890" s="250"/>
      <c r="E10890" s="250"/>
      <c r="F10890" s="250"/>
      <c r="G10890" s="250"/>
      <c r="H10890" s="250"/>
      <c r="I10890" s="75"/>
      <c r="J10890" s="75"/>
      <c r="K10890" s="75"/>
      <c r="L10890" s="75"/>
      <c r="M10890" s="75"/>
      <c r="N10890" s="75"/>
      <c r="O10890" s="75"/>
      <c r="P10890" s="75"/>
      <c r="Q10890" s="75">
        <v>0</v>
      </c>
      <c r="R10890" s="75"/>
      <c r="S10890" s="75"/>
      <c r="T10890" s="75"/>
      <c r="U10890" s="75"/>
      <c r="V10890" s="75"/>
      <c r="W10890" s="75"/>
      <c r="X10890" s="75"/>
      <c r="Y10890" s="238">
        <f t="shared" si="10651"/>
        <v>0</v>
      </c>
    </row>
    <row r="10891" spans="1:25" s="76" customFormat="1">
      <c r="A10891" s="250" t="s">
        <v>2712</v>
      </c>
      <c r="B10891" s="250"/>
      <c r="C10891" s="250"/>
      <c r="D10891" s="250"/>
      <c r="E10891" s="250"/>
      <c r="F10891" s="250"/>
      <c r="G10891" s="250"/>
      <c r="H10891" s="250"/>
      <c r="I10891" s="75"/>
      <c r="J10891" s="75"/>
      <c r="K10891" s="75"/>
      <c r="L10891" s="75"/>
      <c r="M10891" s="75"/>
      <c r="N10891" s="75"/>
      <c r="O10891" s="75"/>
      <c r="P10891" s="75"/>
      <c r="Q10891" s="75">
        <v>0</v>
      </c>
      <c r="R10891" s="75"/>
      <c r="S10891" s="75"/>
      <c r="T10891" s="75"/>
      <c r="U10891" s="75"/>
      <c r="V10891" s="75"/>
      <c r="W10891" s="75"/>
      <c r="X10891" s="75"/>
      <c r="Y10891" s="238">
        <f t="shared" si="10651"/>
        <v>0</v>
      </c>
    </row>
    <row r="10892" spans="1:25" s="76" customFormat="1">
      <c r="A10892" s="250" t="s">
        <v>2713</v>
      </c>
      <c r="B10892" s="250"/>
      <c r="C10892" s="250"/>
      <c r="D10892" s="250"/>
      <c r="E10892" s="250"/>
      <c r="F10892" s="250"/>
      <c r="G10892" s="250"/>
      <c r="H10892" s="250"/>
      <c r="I10892" s="75"/>
      <c r="J10892" s="75"/>
      <c r="K10892" s="75"/>
      <c r="L10892" s="75"/>
      <c r="M10892" s="75"/>
      <c r="N10892" s="75"/>
      <c r="O10892" s="75"/>
      <c r="P10892" s="75"/>
      <c r="Q10892" s="75">
        <v>0</v>
      </c>
      <c r="R10892" s="75"/>
      <c r="S10892" s="75"/>
      <c r="T10892" s="75"/>
      <c r="U10892" s="75"/>
      <c r="V10892" s="75"/>
      <c r="W10892" s="75"/>
      <c r="X10892" s="75"/>
      <c r="Y10892" s="238">
        <f t="shared" si="10651"/>
        <v>0</v>
      </c>
    </row>
    <row r="10893" spans="1:25" s="76" customFormat="1">
      <c r="A10893" s="250" t="s">
        <v>2714</v>
      </c>
      <c r="B10893" s="250"/>
      <c r="C10893" s="250"/>
      <c r="D10893" s="250"/>
      <c r="E10893" s="250"/>
      <c r="F10893" s="250"/>
      <c r="G10893" s="250"/>
      <c r="H10893" s="250"/>
      <c r="I10893" s="75"/>
      <c r="J10893" s="75"/>
      <c r="K10893" s="75"/>
      <c r="L10893" s="75"/>
      <c r="M10893" s="75"/>
      <c r="N10893" s="75"/>
      <c r="O10893" s="75"/>
      <c r="P10893" s="75"/>
      <c r="Q10893" s="75">
        <v>0</v>
      </c>
      <c r="R10893" s="75"/>
      <c r="S10893" s="75"/>
      <c r="T10893" s="75"/>
      <c r="U10893" s="75"/>
      <c r="V10893" s="75"/>
      <c r="W10893" s="75"/>
      <c r="X10893" s="75"/>
      <c r="Y10893" s="238">
        <f t="shared" si="10651"/>
        <v>0</v>
      </c>
    </row>
    <row r="10894" spans="1:25" s="76" customFormat="1">
      <c r="A10894" s="250" t="s">
        <v>2689</v>
      </c>
      <c r="B10894" s="250"/>
      <c r="C10894" s="250"/>
      <c r="D10894" s="250"/>
      <c r="E10894" s="250"/>
      <c r="F10894" s="250"/>
      <c r="G10894" s="250"/>
      <c r="H10894" s="250"/>
      <c r="I10894" s="75"/>
      <c r="J10894" s="75"/>
      <c r="K10894" s="75"/>
      <c r="L10894" s="75"/>
      <c r="M10894" s="75"/>
      <c r="N10894" s="75"/>
      <c r="O10894" s="75"/>
      <c r="P10894" s="75"/>
      <c r="Q10894" s="75">
        <v>0</v>
      </c>
      <c r="R10894" s="75"/>
      <c r="S10894" s="75"/>
      <c r="T10894" s="75"/>
      <c r="U10894" s="75"/>
      <c r="V10894" s="75"/>
      <c r="W10894" s="75"/>
      <c r="X10894" s="75"/>
      <c r="Y10894" s="238">
        <f t="shared" si="10651"/>
        <v>0</v>
      </c>
    </row>
    <row r="10895" spans="1:25" s="76" customFormat="1">
      <c r="A10895" s="250" t="s">
        <v>2715</v>
      </c>
      <c r="B10895" s="250"/>
      <c r="C10895" s="250"/>
      <c r="D10895" s="250"/>
      <c r="E10895" s="250"/>
      <c r="F10895" s="250"/>
      <c r="G10895" s="250"/>
      <c r="H10895" s="250"/>
      <c r="I10895" s="75"/>
      <c r="J10895" s="75"/>
      <c r="K10895" s="75"/>
      <c r="L10895" s="75"/>
      <c r="M10895" s="75"/>
      <c r="N10895" s="75"/>
      <c r="O10895" s="75"/>
      <c r="P10895" s="75"/>
      <c r="Q10895" s="75">
        <v>0</v>
      </c>
      <c r="R10895" s="75"/>
      <c r="S10895" s="75"/>
      <c r="T10895" s="75"/>
      <c r="U10895" s="75"/>
      <c r="V10895" s="75"/>
      <c r="W10895" s="75"/>
      <c r="X10895" s="75"/>
      <c r="Y10895" s="238">
        <f t="shared" si="10651"/>
        <v>0</v>
      </c>
    </row>
    <row r="10896" spans="1:25" s="76" customFormat="1">
      <c r="A10896" s="250" t="s">
        <v>2716</v>
      </c>
      <c r="B10896" s="250"/>
      <c r="C10896" s="250"/>
      <c r="D10896" s="250"/>
      <c r="E10896" s="250"/>
      <c r="F10896" s="250"/>
      <c r="G10896" s="250"/>
      <c r="H10896" s="250"/>
      <c r="I10896" s="75"/>
      <c r="J10896" s="75"/>
      <c r="K10896" s="75"/>
      <c r="L10896" s="75"/>
      <c r="M10896" s="75"/>
      <c r="N10896" s="75"/>
      <c r="O10896" s="75"/>
      <c r="P10896" s="75"/>
      <c r="Q10896" s="75">
        <v>0</v>
      </c>
      <c r="R10896" s="75"/>
      <c r="S10896" s="75"/>
      <c r="T10896" s="75"/>
      <c r="U10896" s="75"/>
      <c r="V10896" s="75"/>
      <c r="W10896" s="75"/>
      <c r="X10896" s="75"/>
      <c r="Y10896" s="238">
        <f t="shared" si="10651"/>
        <v>0</v>
      </c>
    </row>
    <row r="10897" spans="1:25" s="76" customFormat="1">
      <c r="A10897" s="250" t="s">
        <v>2717</v>
      </c>
      <c r="B10897" s="250"/>
      <c r="C10897" s="250"/>
      <c r="D10897" s="250"/>
      <c r="E10897" s="250"/>
      <c r="F10897" s="250"/>
      <c r="G10897" s="250"/>
      <c r="H10897" s="250"/>
      <c r="I10897" s="75"/>
      <c r="J10897" s="75"/>
      <c r="K10897" s="75"/>
      <c r="L10897" s="75"/>
      <c r="M10897" s="75"/>
      <c r="N10897" s="75"/>
      <c r="O10897" s="75"/>
      <c r="P10897" s="75"/>
      <c r="Q10897" s="75">
        <v>0</v>
      </c>
      <c r="R10897" s="75"/>
      <c r="S10897" s="75"/>
      <c r="T10897" s="75"/>
      <c r="U10897" s="75"/>
      <c r="V10897" s="75"/>
      <c r="W10897" s="75"/>
      <c r="X10897" s="75"/>
      <c r="Y10897" s="238">
        <f t="shared" si="10651"/>
        <v>0</v>
      </c>
    </row>
    <row r="10898" spans="1:25" s="76" customFormat="1">
      <c r="A10898" s="250" t="s">
        <v>2718</v>
      </c>
      <c r="B10898" s="250"/>
      <c r="C10898" s="250"/>
      <c r="D10898" s="250"/>
      <c r="E10898" s="250"/>
      <c r="F10898" s="250"/>
      <c r="G10898" s="250"/>
      <c r="H10898" s="250"/>
      <c r="I10898" s="75"/>
      <c r="J10898" s="75"/>
      <c r="K10898" s="75"/>
      <c r="L10898" s="75"/>
      <c r="M10898" s="75"/>
      <c r="N10898" s="75"/>
      <c r="O10898" s="75"/>
      <c r="P10898" s="75"/>
      <c r="Q10898" s="75">
        <v>0</v>
      </c>
      <c r="R10898" s="75"/>
      <c r="S10898" s="75"/>
      <c r="T10898" s="75"/>
      <c r="U10898" s="75"/>
      <c r="V10898" s="75"/>
      <c r="W10898" s="75"/>
      <c r="X10898" s="75"/>
      <c r="Y10898" s="238">
        <f t="shared" si="10651"/>
        <v>0</v>
      </c>
    </row>
    <row r="10899" spans="1:25" s="76" customFormat="1">
      <c r="A10899" s="250" t="s">
        <v>2719</v>
      </c>
      <c r="B10899" s="250"/>
      <c r="C10899" s="250"/>
      <c r="D10899" s="250"/>
      <c r="E10899" s="250"/>
      <c r="F10899" s="250"/>
      <c r="G10899" s="250"/>
      <c r="H10899" s="250"/>
      <c r="I10899" s="75"/>
      <c r="J10899" s="75"/>
      <c r="K10899" s="75"/>
      <c r="L10899" s="75"/>
      <c r="M10899" s="75"/>
      <c r="N10899" s="75"/>
      <c r="O10899" s="75"/>
      <c r="P10899" s="75"/>
      <c r="Q10899" s="75">
        <v>0</v>
      </c>
      <c r="R10899" s="75"/>
      <c r="S10899" s="75"/>
      <c r="T10899" s="75"/>
      <c r="U10899" s="75"/>
      <c r="V10899" s="75"/>
      <c r="W10899" s="75"/>
      <c r="X10899" s="75"/>
      <c r="Y10899" s="238">
        <f t="shared" si="10651"/>
        <v>0</v>
      </c>
    </row>
    <row r="10900" spans="1:25" s="76" customFormat="1">
      <c r="A10900" s="250" t="s">
        <v>2720</v>
      </c>
      <c r="B10900" s="250"/>
      <c r="C10900" s="250"/>
      <c r="D10900" s="250"/>
      <c r="E10900" s="250"/>
      <c r="F10900" s="250"/>
      <c r="G10900" s="250"/>
      <c r="H10900" s="250"/>
      <c r="I10900" s="75"/>
      <c r="J10900" s="75"/>
      <c r="K10900" s="75"/>
      <c r="L10900" s="75"/>
      <c r="M10900" s="75"/>
      <c r="N10900" s="75"/>
      <c r="O10900" s="75"/>
      <c r="P10900" s="75"/>
      <c r="Q10900" s="75">
        <v>0</v>
      </c>
      <c r="R10900" s="75"/>
      <c r="S10900" s="75"/>
      <c r="T10900" s="75"/>
      <c r="U10900" s="75"/>
      <c r="V10900" s="75"/>
      <c r="W10900" s="75"/>
      <c r="X10900" s="75"/>
      <c r="Y10900" s="238">
        <f t="shared" si="10651"/>
        <v>0</v>
      </c>
    </row>
    <row r="10901" spans="1:25" s="76" customFormat="1">
      <c r="A10901" s="250" t="s">
        <v>2692</v>
      </c>
      <c r="B10901" s="250"/>
      <c r="C10901" s="250"/>
      <c r="D10901" s="250"/>
      <c r="E10901" s="250"/>
      <c r="F10901" s="250"/>
      <c r="G10901" s="250"/>
      <c r="H10901" s="250"/>
      <c r="I10901" s="75"/>
      <c r="J10901" s="75"/>
      <c r="K10901" s="75"/>
      <c r="L10901" s="75"/>
      <c r="M10901" s="75"/>
      <c r="N10901" s="75"/>
      <c r="O10901" s="75"/>
      <c r="P10901" s="75"/>
      <c r="Q10901" s="75">
        <v>0</v>
      </c>
      <c r="R10901" s="75"/>
      <c r="S10901" s="75"/>
      <c r="T10901" s="75"/>
      <c r="U10901" s="75"/>
      <c r="V10901" s="75"/>
      <c r="W10901" s="75"/>
      <c r="X10901" s="75"/>
      <c r="Y10901" s="238">
        <f t="shared" si="10651"/>
        <v>0</v>
      </c>
    </row>
    <row r="10902" spans="1:25" s="76" customFormat="1">
      <c r="A10902" s="250" t="s">
        <v>2721</v>
      </c>
      <c r="B10902" s="250"/>
      <c r="C10902" s="250"/>
      <c r="D10902" s="250"/>
      <c r="E10902" s="250"/>
      <c r="F10902" s="250"/>
      <c r="G10902" s="250"/>
      <c r="H10902" s="250"/>
      <c r="I10902" s="75"/>
      <c r="J10902" s="75"/>
      <c r="K10902" s="75"/>
      <c r="L10902" s="75"/>
      <c r="M10902" s="75"/>
      <c r="N10902" s="75"/>
      <c r="O10902" s="75"/>
      <c r="P10902" s="75"/>
      <c r="Q10902" s="75">
        <v>0</v>
      </c>
      <c r="R10902" s="75"/>
      <c r="S10902" s="75"/>
      <c r="T10902" s="75"/>
      <c r="U10902" s="75"/>
      <c r="V10902" s="75"/>
      <c r="W10902" s="75"/>
      <c r="X10902" s="75"/>
      <c r="Y10902" s="238">
        <f t="shared" si="10651"/>
        <v>0</v>
      </c>
    </row>
    <row r="10903" spans="1:25" s="76" customFormat="1">
      <c r="A10903" s="250" t="s">
        <v>2722</v>
      </c>
      <c r="B10903" s="250"/>
      <c r="C10903" s="250"/>
      <c r="D10903" s="250"/>
      <c r="E10903" s="250"/>
      <c r="F10903" s="250"/>
      <c r="G10903" s="250"/>
      <c r="H10903" s="250"/>
      <c r="I10903" s="75"/>
      <c r="J10903" s="75"/>
      <c r="K10903" s="75"/>
      <c r="L10903" s="75"/>
      <c r="M10903" s="75"/>
      <c r="N10903" s="75"/>
      <c r="O10903" s="75"/>
      <c r="P10903" s="75"/>
      <c r="Q10903" s="75">
        <v>0</v>
      </c>
      <c r="R10903" s="75"/>
      <c r="S10903" s="75"/>
      <c r="T10903" s="75"/>
      <c r="U10903" s="75"/>
      <c r="V10903" s="75"/>
      <c r="W10903" s="75"/>
      <c r="X10903" s="75"/>
      <c r="Y10903" s="238">
        <f t="shared" si="10651"/>
        <v>0</v>
      </c>
    </row>
    <row r="10904" spans="1:25" s="76" customFormat="1">
      <c r="A10904" s="250" t="s">
        <v>2788</v>
      </c>
      <c r="B10904" s="250"/>
      <c r="C10904" s="250"/>
      <c r="D10904" s="250"/>
      <c r="E10904" s="250"/>
      <c r="F10904" s="250"/>
      <c r="G10904" s="250"/>
      <c r="H10904" s="250"/>
      <c r="I10904" s="75"/>
      <c r="J10904" s="75"/>
      <c r="K10904" s="75"/>
      <c r="L10904" s="75"/>
      <c r="M10904" s="75"/>
      <c r="N10904" s="75"/>
      <c r="O10904" s="75"/>
      <c r="P10904" s="75"/>
      <c r="Q10904" s="75">
        <v>0</v>
      </c>
      <c r="R10904" s="75"/>
      <c r="S10904" s="75"/>
      <c r="T10904" s="75"/>
      <c r="U10904" s="75"/>
      <c r="V10904" s="75"/>
      <c r="W10904" s="75"/>
      <c r="X10904" s="75"/>
      <c r="Y10904" s="238">
        <f t="shared" si="10651"/>
        <v>0</v>
      </c>
    </row>
    <row r="10905" spans="1:25" s="76" customFormat="1">
      <c r="A10905" s="250" t="s">
        <v>2723</v>
      </c>
      <c r="B10905" s="250"/>
      <c r="C10905" s="250"/>
      <c r="D10905" s="250"/>
      <c r="E10905" s="250"/>
      <c r="F10905" s="250"/>
      <c r="G10905" s="250"/>
      <c r="H10905" s="250"/>
      <c r="I10905" s="75"/>
      <c r="J10905" s="75"/>
      <c r="K10905" s="75"/>
      <c r="L10905" s="75"/>
      <c r="M10905" s="75"/>
      <c r="N10905" s="75"/>
      <c r="O10905" s="75"/>
      <c r="P10905" s="75"/>
      <c r="Q10905" s="75">
        <v>0</v>
      </c>
      <c r="R10905" s="75"/>
      <c r="S10905" s="75"/>
      <c r="T10905" s="75"/>
      <c r="U10905" s="75"/>
      <c r="V10905" s="75"/>
      <c r="W10905" s="75"/>
      <c r="X10905" s="75"/>
      <c r="Y10905" s="238">
        <f t="shared" si="10651"/>
        <v>0</v>
      </c>
    </row>
    <row r="10906" spans="1:25" s="76" customFormat="1">
      <c r="A10906" s="250" t="s">
        <v>2724</v>
      </c>
      <c r="B10906" s="250"/>
      <c r="C10906" s="250"/>
      <c r="D10906" s="250"/>
      <c r="E10906" s="250"/>
      <c r="F10906" s="250"/>
      <c r="G10906" s="250"/>
      <c r="H10906" s="250"/>
      <c r="I10906" s="75"/>
      <c r="J10906" s="75"/>
      <c r="K10906" s="75"/>
      <c r="L10906" s="75"/>
      <c r="M10906" s="75"/>
      <c r="N10906" s="75"/>
      <c r="O10906" s="75"/>
      <c r="P10906" s="75"/>
      <c r="Q10906" s="75">
        <v>0</v>
      </c>
      <c r="R10906" s="75"/>
      <c r="S10906" s="75"/>
      <c r="T10906" s="75"/>
      <c r="U10906" s="75"/>
      <c r="V10906" s="75"/>
      <c r="W10906" s="75"/>
      <c r="X10906" s="75"/>
      <c r="Y10906" s="238">
        <f t="shared" si="10651"/>
        <v>0</v>
      </c>
    </row>
    <row r="10907" spans="1:25" s="76" customFormat="1">
      <c r="A10907" s="250" t="s">
        <v>2725</v>
      </c>
      <c r="B10907" s="250"/>
      <c r="C10907" s="250"/>
      <c r="D10907" s="250"/>
      <c r="E10907" s="250"/>
      <c r="F10907" s="250"/>
      <c r="G10907" s="250"/>
      <c r="H10907" s="250"/>
      <c r="I10907" s="75"/>
      <c r="J10907" s="75"/>
      <c r="K10907" s="75"/>
      <c r="L10907" s="75"/>
      <c r="M10907" s="75"/>
      <c r="N10907" s="75"/>
      <c r="O10907" s="75"/>
      <c r="P10907" s="75"/>
      <c r="Q10907" s="75">
        <v>0</v>
      </c>
      <c r="R10907" s="75"/>
      <c r="S10907" s="75"/>
      <c r="T10907" s="75"/>
      <c r="U10907" s="75"/>
      <c r="V10907" s="75"/>
      <c r="W10907" s="75"/>
      <c r="X10907" s="75"/>
      <c r="Y10907" s="238">
        <f t="shared" si="10651"/>
        <v>0</v>
      </c>
    </row>
    <row r="10908" spans="1:25" s="76" customFormat="1">
      <c r="A10908" s="250" t="s">
        <v>2694</v>
      </c>
      <c r="B10908" s="250"/>
      <c r="C10908" s="250"/>
      <c r="D10908" s="250"/>
      <c r="E10908" s="250"/>
      <c r="F10908" s="250"/>
      <c r="G10908" s="250"/>
      <c r="H10908" s="250"/>
      <c r="I10908" s="75"/>
      <c r="J10908" s="75"/>
      <c r="K10908" s="75"/>
      <c r="L10908" s="75"/>
      <c r="M10908" s="75"/>
      <c r="N10908" s="75"/>
      <c r="O10908" s="75"/>
      <c r="P10908" s="75"/>
      <c r="Q10908" s="75">
        <v>0</v>
      </c>
      <c r="R10908" s="75"/>
      <c r="S10908" s="75"/>
      <c r="T10908" s="75"/>
      <c r="U10908" s="75"/>
      <c r="V10908" s="75"/>
      <c r="W10908" s="75"/>
      <c r="X10908" s="75"/>
      <c r="Y10908" s="238">
        <f t="shared" si="10651"/>
        <v>0</v>
      </c>
    </row>
    <row r="10909" spans="1:25" s="76" customFormat="1">
      <c r="A10909" s="250" t="s">
        <v>2726</v>
      </c>
      <c r="B10909" s="250"/>
      <c r="C10909" s="250"/>
      <c r="D10909" s="250"/>
      <c r="E10909" s="250"/>
      <c r="F10909" s="250"/>
      <c r="G10909" s="250"/>
      <c r="H10909" s="250"/>
      <c r="I10909" s="75"/>
      <c r="J10909" s="75"/>
      <c r="K10909" s="75"/>
      <c r="L10909" s="75"/>
      <c r="M10909" s="75"/>
      <c r="N10909" s="75"/>
      <c r="O10909" s="75"/>
      <c r="P10909" s="75"/>
      <c r="Q10909" s="75">
        <v>0</v>
      </c>
      <c r="R10909" s="75"/>
      <c r="S10909" s="75"/>
      <c r="T10909" s="75"/>
      <c r="U10909" s="75"/>
      <c r="V10909" s="75"/>
      <c r="W10909" s="75"/>
      <c r="X10909" s="75"/>
      <c r="Y10909" s="238">
        <f t="shared" si="10651"/>
        <v>0</v>
      </c>
    </row>
    <row r="10910" spans="1:25" s="76" customFormat="1">
      <c r="A10910" s="250" t="s">
        <v>2727</v>
      </c>
      <c r="B10910" s="250"/>
      <c r="C10910" s="250"/>
      <c r="D10910" s="250"/>
      <c r="E10910" s="250"/>
      <c r="F10910" s="250"/>
      <c r="G10910" s="250"/>
      <c r="H10910" s="250"/>
      <c r="I10910" s="75"/>
      <c r="J10910" s="75"/>
      <c r="K10910" s="75"/>
      <c r="L10910" s="75"/>
      <c r="M10910" s="75"/>
      <c r="N10910" s="75"/>
      <c r="O10910" s="75"/>
      <c r="P10910" s="75"/>
      <c r="Q10910" s="75">
        <v>0</v>
      </c>
      <c r="R10910" s="75"/>
      <c r="S10910" s="75"/>
      <c r="T10910" s="75"/>
      <c r="U10910" s="75"/>
      <c r="V10910" s="75"/>
      <c r="W10910" s="75"/>
      <c r="X10910" s="75"/>
      <c r="Y10910" s="238">
        <f t="shared" si="10651"/>
        <v>0</v>
      </c>
    </row>
    <row r="10911" spans="1:25" s="76" customFormat="1">
      <c r="A10911" s="250" t="s">
        <v>2728</v>
      </c>
      <c r="B10911" s="250"/>
      <c r="C10911" s="250"/>
      <c r="D10911" s="250"/>
      <c r="E10911" s="250"/>
      <c r="F10911" s="250"/>
      <c r="G10911" s="250"/>
      <c r="H10911" s="250"/>
      <c r="I10911" s="75"/>
      <c r="J10911" s="75"/>
      <c r="K10911" s="75"/>
      <c r="L10911" s="75"/>
      <c r="M10911" s="75"/>
      <c r="N10911" s="75"/>
      <c r="O10911" s="75"/>
      <c r="P10911" s="75"/>
      <c r="Q10911" s="75">
        <v>0</v>
      </c>
      <c r="R10911" s="75"/>
      <c r="S10911" s="75"/>
      <c r="T10911" s="75"/>
      <c r="U10911" s="75"/>
      <c r="V10911" s="75"/>
      <c r="W10911" s="75"/>
      <c r="X10911" s="75"/>
      <c r="Y10911" s="238">
        <f t="shared" si="10651"/>
        <v>0</v>
      </c>
    </row>
    <row r="10912" spans="1:25" s="76" customFormat="1">
      <c r="A10912" s="250" t="s">
        <v>2729</v>
      </c>
      <c r="B10912" s="250"/>
      <c r="C10912" s="250"/>
      <c r="D10912" s="250"/>
      <c r="E10912" s="250"/>
      <c r="F10912" s="250"/>
      <c r="G10912" s="250"/>
      <c r="H10912" s="250"/>
      <c r="I10912" s="75"/>
      <c r="J10912" s="75"/>
      <c r="K10912" s="75"/>
      <c r="L10912" s="75"/>
      <c r="M10912" s="75"/>
      <c r="N10912" s="75"/>
      <c r="O10912" s="75"/>
      <c r="P10912" s="75"/>
      <c r="Q10912" s="75">
        <v>0</v>
      </c>
      <c r="R10912" s="75"/>
      <c r="S10912" s="75"/>
      <c r="T10912" s="75"/>
      <c r="U10912" s="75"/>
      <c r="V10912" s="75"/>
      <c r="W10912" s="75"/>
      <c r="X10912" s="75"/>
      <c r="Y10912" s="238">
        <f t="shared" si="10651"/>
        <v>0</v>
      </c>
    </row>
    <row r="10913" spans="1:25" s="76" customFormat="1">
      <c r="A10913" s="250" t="s">
        <v>2730</v>
      </c>
      <c r="B10913" s="250"/>
      <c r="C10913" s="250"/>
      <c r="D10913" s="250"/>
      <c r="E10913" s="250"/>
      <c r="F10913" s="250"/>
      <c r="G10913" s="250"/>
      <c r="H10913" s="250"/>
      <c r="I10913" s="75"/>
      <c r="J10913" s="75"/>
      <c r="K10913" s="75"/>
      <c r="L10913" s="75"/>
      <c r="M10913" s="75"/>
      <c r="N10913" s="75"/>
      <c r="O10913" s="75"/>
      <c r="P10913" s="75"/>
      <c r="Q10913" s="75">
        <v>0</v>
      </c>
      <c r="R10913" s="75"/>
      <c r="S10913" s="75"/>
      <c r="T10913" s="75"/>
      <c r="U10913" s="75"/>
      <c r="V10913" s="75"/>
      <c r="W10913" s="75"/>
      <c r="X10913" s="75"/>
      <c r="Y10913" s="238">
        <f t="shared" si="10651"/>
        <v>0</v>
      </c>
    </row>
    <row r="10914" spans="1:25" s="76" customFormat="1">
      <c r="A10914" s="250" t="s">
        <v>2731</v>
      </c>
      <c r="B10914" s="250"/>
      <c r="C10914" s="250"/>
      <c r="D10914" s="250"/>
      <c r="E10914" s="250"/>
      <c r="F10914" s="250"/>
      <c r="G10914" s="250"/>
      <c r="H10914" s="250"/>
      <c r="I10914" s="75"/>
      <c r="J10914" s="75"/>
      <c r="K10914" s="75"/>
      <c r="L10914" s="75"/>
      <c r="M10914" s="75"/>
      <c r="N10914" s="75"/>
      <c r="O10914" s="75"/>
      <c r="P10914" s="75"/>
      <c r="Q10914" s="75">
        <v>0</v>
      </c>
      <c r="R10914" s="75"/>
      <c r="S10914" s="75"/>
      <c r="T10914" s="75"/>
      <c r="U10914" s="75"/>
      <c r="V10914" s="75"/>
      <c r="W10914" s="75"/>
      <c r="X10914" s="75"/>
      <c r="Y10914" s="238">
        <f t="shared" si="10651"/>
        <v>0</v>
      </c>
    </row>
    <row r="10915" spans="1:25" s="76" customFormat="1">
      <c r="A10915" s="250" t="s">
        <v>2732</v>
      </c>
      <c r="B10915" s="250"/>
      <c r="C10915" s="250"/>
      <c r="D10915" s="250"/>
      <c r="E10915" s="250"/>
      <c r="F10915" s="250"/>
      <c r="G10915" s="250"/>
      <c r="H10915" s="250"/>
      <c r="I10915" s="75"/>
      <c r="J10915" s="75"/>
      <c r="K10915" s="75"/>
      <c r="L10915" s="75"/>
      <c r="M10915" s="75"/>
      <c r="N10915" s="75"/>
      <c r="O10915" s="75"/>
      <c r="P10915" s="75"/>
      <c r="Q10915" s="75">
        <v>0</v>
      </c>
      <c r="R10915" s="75"/>
      <c r="S10915" s="75"/>
      <c r="T10915" s="75"/>
      <c r="U10915" s="75"/>
      <c r="V10915" s="75"/>
      <c r="W10915" s="75"/>
      <c r="X10915" s="75"/>
      <c r="Y10915" s="238">
        <f t="shared" si="10651"/>
        <v>0</v>
      </c>
    </row>
    <row r="10916" spans="1:25" s="76" customFormat="1">
      <c r="A10916" s="250" t="s">
        <v>2733</v>
      </c>
      <c r="B10916" s="250"/>
      <c r="C10916" s="250"/>
      <c r="D10916" s="250"/>
      <c r="E10916" s="250"/>
      <c r="F10916" s="250"/>
      <c r="G10916" s="250"/>
      <c r="H10916" s="250"/>
      <c r="I10916" s="75"/>
      <c r="J10916" s="75"/>
      <c r="K10916" s="75"/>
      <c r="L10916" s="75"/>
      <c r="M10916" s="75"/>
      <c r="N10916" s="75"/>
      <c r="O10916" s="75"/>
      <c r="P10916" s="75"/>
      <c r="Q10916" s="75">
        <v>0</v>
      </c>
      <c r="R10916" s="75"/>
      <c r="S10916" s="75"/>
      <c r="T10916" s="75"/>
      <c r="U10916" s="75"/>
      <c r="V10916" s="75"/>
      <c r="W10916" s="75"/>
      <c r="X10916" s="75"/>
      <c r="Y10916" s="238">
        <f t="shared" si="10651"/>
        <v>0</v>
      </c>
    </row>
    <row r="10917" spans="1:25" s="76" customFormat="1">
      <c r="A10917" s="250" t="s">
        <v>2734</v>
      </c>
      <c r="B10917" s="250"/>
      <c r="C10917" s="250"/>
      <c r="D10917" s="250"/>
      <c r="E10917" s="250"/>
      <c r="F10917" s="250"/>
      <c r="G10917" s="250"/>
      <c r="H10917" s="250"/>
      <c r="I10917" s="75"/>
      <c r="J10917" s="75"/>
      <c r="K10917" s="75"/>
      <c r="L10917" s="75"/>
      <c r="M10917" s="75"/>
      <c r="N10917" s="75"/>
      <c r="O10917" s="75"/>
      <c r="P10917" s="75"/>
      <c r="Q10917" s="75">
        <v>0</v>
      </c>
      <c r="R10917" s="75"/>
      <c r="S10917" s="75"/>
      <c r="T10917" s="75"/>
      <c r="U10917" s="75"/>
      <c r="V10917" s="75"/>
      <c r="W10917" s="75"/>
      <c r="X10917" s="75"/>
      <c r="Y10917" s="238">
        <f t="shared" si="10651"/>
        <v>0</v>
      </c>
    </row>
    <row r="10918" spans="1:25" s="76" customFormat="1">
      <c r="A10918" s="250" t="s">
        <v>2735</v>
      </c>
      <c r="B10918" s="250"/>
      <c r="C10918" s="250"/>
      <c r="D10918" s="250"/>
      <c r="E10918" s="250"/>
      <c r="F10918" s="250"/>
      <c r="G10918" s="250"/>
      <c r="H10918" s="250"/>
      <c r="I10918" s="75"/>
      <c r="J10918" s="75"/>
      <c r="K10918" s="75"/>
      <c r="L10918" s="75"/>
      <c r="M10918" s="75"/>
      <c r="N10918" s="75"/>
      <c r="O10918" s="75"/>
      <c r="P10918" s="75"/>
      <c r="Q10918" s="75">
        <v>0</v>
      </c>
      <c r="R10918" s="75"/>
      <c r="S10918" s="75"/>
      <c r="T10918" s="75"/>
      <c r="U10918" s="75"/>
      <c r="V10918" s="75"/>
      <c r="W10918" s="75"/>
      <c r="X10918" s="75"/>
      <c r="Y10918" s="238">
        <f t="shared" si="10651"/>
        <v>0</v>
      </c>
    </row>
    <row r="10919" spans="1:25" s="76" customFormat="1">
      <c r="A10919" s="250" t="s">
        <v>2736</v>
      </c>
      <c r="B10919" s="250"/>
      <c r="C10919" s="250"/>
      <c r="D10919" s="250"/>
      <c r="E10919" s="250"/>
      <c r="F10919" s="250"/>
      <c r="G10919" s="250"/>
      <c r="H10919" s="250"/>
      <c r="I10919" s="75"/>
      <c r="J10919" s="75"/>
      <c r="K10919" s="75"/>
      <c r="L10919" s="75"/>
      <c r="M10919" s="75"/>
      <c r="N10919" s="75"/>
      <c r="O10919" s="75"/>
      <c r="P10919" s="75"/>
      <c r="Q10919" s="75">
        <v>0</v>
      </c>
      <c r="R10919" s="75"/>
      <c r="S10919" s="75"/>
      <c r="T10919" s="75"/>
      <c r="U10919" s="75"/>
      <c r="V10919" s="75"/>
      <c r="W10919" s="75"/>
      <c r="X10919" s="75"/>
      <c r="Y10919" s="238">
        <f t="shared" si="10651"/>
        <v>0</v>
      </c>
    </row>
    <row r="10920" spans="1:25" s="76" customFormat="1">
      <c r="A10920" s="250" t="s">
        <v>2792</v>
      </c>
      <c r="B10920" s="250"/>
      <c r="C10920" s="250"/>
      <c r="D10920" s="250"/>
      <c r="E10920" s="250"/>
      <c r="F10920" s="250"/>
      <c r="G10920" s="250"/>
      <c r="H10920" s="250"/>
      <c r="I10920" s="75">
        <f t="shared" ref="I10920:X10920" si="10652">SUM(I7604)</f>
        <v>500000</v>
      </c>
      <c r="J10920" s="75">
        <f t="shared" si="10652"/>
        <v>500000</v>
      </c>
      <c r="K10920" s="75">
        <f t="shared" si="10652"/>
        <v>0</v>
      </c>
      <c r="L10920" s="75">
        <f t="shared" si="10652"/>
        <v>0</v>
      </c>
      <c r="M10920" s="75">
        <f t="shared" si="10652"/>
        <v>0</v>
      </c>
      <c r="N10920" s="75">
        <f t="shared" si="10652"/>
        <v>0</v>
      </c>
      <c r="O10920" s="75">
        <f t="shared" si="10652"/>
        <v>0</v>
      </c>
      <c r="P10920" s="75">
        <f t="shared" si="10652"/>
        <v>0</v>
      </c>
      <c r="Q10920" s="75">
        <f t="shared" si="10652"/>
        <v>10000</v>
      </c>
      <c r="R10920" s="75">
        <f t="shared" si="10652"/>
        <v>10000</v>
      </c>
      <c r="S10920" s="75">
        <f t="shared" si="10652"/>
        <v>0</v>
      </c>
      <c r="T10920" s="75">
        <f t="shared" si="10652"/>
        <v>0</v>
      </c>
      <c r="U10920" s="75">
        <f t="shared" si="10652"/>
        <v>0</v>
      </c>
      <c r="V10920" s="75">
        <f t="shared" si="10652"/>
        <v>0</v>
      </c>
      <c r="W10920" s="75">
        <f t="shared" si="10652"/>
        <v>0</v>
      </c>
      <c r="X10920" s="75">
        <f t="shared" si="10652"/>
        <v>0</v>
      </c>
      <c r="Y10920" s="238">
        <f t="shared" si="10651"/>
        <v>0</v>
      </c>
    </row>
    <row r="10921" spans="1:25" s="76" customFormat="1">
      <c r="A10921" s="250" t="s">
        <v>2737</v>
      </c>
      <c r="B10921" s="250"/>
      <c r="C10921" s="250"/>
      <c r="D10921" s="250"/>
      <c r="E10921" s="250"/>
      <c r="F10921" s="250"/>
      <c r="G10921" s="250"/>
      <c r="H10921" s="250"/>
      <c r="I10921" s="75"/>
      <c r="J10921" s="75"/>
      <c r="K10921" s="75"/>
      <c r="L10921" s="75"/>
      <c r="M10921" s="75"/>
      <c r="N10921" s="75"/>
      <c r="O10921" s="75"/>
      <c r="P10921" s="75"/>
      <c r="Q10921" s="75">
        <v>0</v>
      </c>
      <c r="R10921" s="75"/>
      <c r="S10921" s="75"/>
      <c r="T10921" s="75"/>
      <c r="U10921" s="75"/>
      <c r="V10921" s="75"/>
      <c r="W10921" s="75"/>
      <c r="X10921" s="75"/>
      <c r="Y10921" s="238">
        <f t="shared" si="10651"/>
        <v>0</v>
      </c>
    </row>
    <row r="10922" spans="1:25" s="76" customFormat="1">
      <c r="A10922" s="250" t="s">
        <v>2784</v>
      </c>
      <c r="B10922" s="250"/>
      <c r="C10922" s="250"/>
      <c r="D10922" s="250"/>
      <c r="E10922" s="250"/>
      <c r="F10922" s="250"/>
      <c r="G10922" s="250"/>
      <c r="H10922" s="250"/>
      <c r="I10922" s="75"/>
      <c r="J10922" s="75"/>
      <c r="K10922" s="75"/>
      <c r="L10922" s="75"/>
      <c r="M10922" s="75"/>
      <c r="N10922" s="75"/>
      <c r="O10922" s="75"/>
      <c r="P10922" s="75"/>
      <c r="Q10922" s="75">
        <v>0</v>
      </c>
      <c r="R10922" s="75"/>
      <c r="S10922" s="75"/>
      <c r="T10922" s="75"/>
      <c r="U10922" s="75"/>
      <c r="V10922" s="75"/>
      <c r="W10922" s="75"/>
      <c r="X10922" s="75"/>
      <c r="Y10922" s="238">
        <f t="shared" si="10651"/>
        <v>0</v>
      </c>
    </row>
    <row r="10923" spans="1:25" s="76" customFormat="1">
      <c r="A10923" s="250" t="s">
        <v>2785</v>
      </c>
      <c r="B10923" s="250"/>
      <c r="C10923" s="250"/>
      <c r="D10923" s="250"/>
      <c r="E10923" s="250"/>
      <c r="F10923" s="250"/>
      <c r="G10923" s="250"/>
      <c r="H10923" s="250"/>
      <c r="I10923" s="75"/>
      <c r="J10923" s="75"/>
      <c r="K10923" s="75"/>
      <c r="L10923" s="75"/>
      <c r="M10923" s="75"/>
      <c r="N10923" s="75"/>
      <c r="O10923" s="75"/>
      <c r="P10923" s="75"/>
      <c r="Q10923" s="75">
        <v>0</v>
      </c>
      <c r="R10923" s="75"/>
      <c r="S10923" s="75"/>
      <c r="T10923" s="75"/>
      <c r="U10923" s="75"/>
      <c r="V10923" s="75"/>
      <c r="W10923" s="75"/>
      <c r="X10923" s="75"/>
      <c r="Y10923" s="238">
        <f t="shared" si="10651"/>
        <v>0</v>
      </c>
    </row>
    <row r="10924" spans="1:25" s="68" customFormat="1">
      <c r="A10924" s="251" t="s">
        <v>69</v>
      </c>
      <c r="B10924" s="251"/>
      <c r="C10924" s="251"/>
      <c r="D10924" s="251"/>
      <c r="E10924" s="251"/>
      <c r="F10924" s="251"/>
      <c r="G10924" s="251"/>
      <c r="H10924" s="251"/>
      <c r="I10924" s="77">
        <f t="shared" ref="I10924:P10924" si="10653">SUM(I10878:I10923)</f>
        <v>500000</v>
      </c>
      <c r="J10924" s="77">
        <f t="shared" si="10653"/>
        <v>500000</v>
      </c>
      <c r="K10924" s="77">
        <f t="shared" si="10653"/>
        <v>0</v>
      </c>
      <c r="L10924" s="77">
        <f t="shared" si="10653"/>
        <v>0</v>
      </c>
      <c r="M10924" s="77">
        <f t="shared" si="10653"/>
        <v>0</v>
      </c>
      <c r="N10924" s="77">
        <f t="shared" si="10653"/>
        <v>0</v>
      </c>
      <c r="O10924" s="77">
        <f t="shared" si="10653"/>
        <v>0</v>
      </c>
      <c r="P10924" s="77">
        <f t="shared" si="10653"/>
        <v>0</v>
      </c>
      <c r="Q10924" s="77">
        <f t="shared" ref="Q10924:X10924" si="10654">SUM(Q10878:Q10923)</f>
        <v>10000</v>
      </c>
      <c r="R10924" s="77">
        <f t="shared" si="10654"/>
        <v>10000</v>
      </c>
      <c r="S10924" s="77">
        <f t="shared" si="10654"/>
        <v>0</v>
      </c>
      <c r="T10924" s="77">
        <f t="shared" si="10654"/>
        <v>0</v>
      </c>
      <c r="U10924" s="77">
        <f t="shared" si="10654"/>
        <v>0</v>
      </c>
      <c r="V10924" s="77">
        <f t="shared" si="10654"/>
        <v>0</v>
      </c>
      <c r="W10924" s="77">
        <f t="shared" si="10654"/>
        <v>0</v>
      </c>
      <c r="X10924" s="77">
        <f t="shared" si="10654"/>
        <v>0</v>
      </c>
      <c r="Y10924" s="239">
        <f t="shared" si="10651"/>
        <v>0</v>
      </c>
    </row>
    <row r="10925" spans="1:25" s="68" customFormat="1" ht="15" thickBot="1">
      <c r="A10925" s="270" t="s">
        <v>2765</v>
      </c>
      <c r="B10925" s="270"/>
      <c r="C10925" s="270"/>
      <c r="D10925" s="270"/>
      <c r="E10925" s="270"/>
      <c r="F10925" s="270"/>
      <c r="G10925" s="270"/>
      <c r="H10925" s="270"/>
      <c r="I10925" s="69"/>
      <c r="J10925" s="69"/>
      <c r="K10925" s="69"/>
      <c r="L10925" s="69"/>
      <c r="M10925" s="69"/>
      <c r="N10925" s="69"/>
      <c r="O10925" s="69"/>
      <c r="P10925" s="69"/>
      <c r="Q10925" s="69">
        <v>0</v>
      </c>
      <c r="R10925" s="69"/>
      <c r="S10925" s="69"/>
      <c r="T10925" s="69"/>
      <c r="U10925" s="69"/>
      <c r="V10925" s="69"/>
      <c r="W10925" s="69"/>
      <c r="X10925" s="69"/>
      <c r="Y10925" s="237">
        <v>0</v>
      </c>
    </row>
    <row r="10926" spans="1:25" s="68" customFormat="1" ht="41.4" thickBot="1">
      <c r="A10926" s="271" t="s">
        <v>1</v>
      </c>
      <c r="B10926" s="271"/>
      <c r="C10926" s="271"/>
      <c r="D10926" s="271"/>
      <c r="E10926" s="271"/>
      <c r="F10926" s="271"/>
      <c r="G10926" s="271"/>
      <c r="H10926" s="271"/>
      <c r="I10926" s="1" t="s">
        <v>3093</v>
      </c>
      <c r="J10926" s="1" t="s">
        <v>3130</v>
      </c>
      <c r="K10926" s="1" t="s">
        <v>3</v>
      </c>
      <c r="L10926" s="1" t="s">
        <v>4</v>
      </c>
      <c r="M10926" s="1" t="s">
        <v>5</v>
      </c>
      <c r="N10926" s="1" t="s">
        <v>6</v>
      </c>
      <c r="O10926" s="1" t="s">
        <v>7</v>
      </c>
      <c r="P10926" s="1" t="s">
        <v>8</v>
      </c>
      <c r="Q10926" s="1" t="s">
        <v>3344</v>
      </c>
      <c r="R10926" s="1" t="s">
        <v>3427</v>
      </c>
      <c r="S10926" s="1" t="s">
        <v>3447</v>
      </c>
      <c r="T10926" s="1" t="s">
        <v>3448</v>
      </c>
      <c r="U10926" s="1" t="s">
        <v>3452</v>
      </c>
      <c r="V10926" s="1" t="s">
        <v>3449</v>
      </c>
      <c r="W10926" s="1" t="s">
        <v>3450</v>
      </c>
      <c r="X10926" s="1" t="s">
        <v>3451</v>
      </c>
      <c r="Y10926" s="216" t="s">
        <v>3385</v>
      </c>
    </row>
    <row r="10927" spans="1:25" s="74" customFormat="1">
      <c r="A10927" s="70"/>
      <c r="B10927" s="70"/>
      <c r="C10927" s="70"/>
      <c r="D10927" s="71"/>
      <c r="E10927" s="71"/>
      <c r="F10927" s="72"/>
      <c r="G10927" s="165"/>
      <c r="H10927" s="73" t="s">
        <v>0</v>
      </c>
      <c r="I10927" s="45">
        <v>1</v>
      </c>
      <c r="J10927" s="45">
        <v>3</v>
      </c>
      <c r="K10927" s="45" t="s">
        <v>9</v>
      </c>
      <c r="L10927" s="45">
        <v>5</v>
      </c>
      <c r="M10927" s="45">
        <v>6</v>
      </c>
      <c r="N10927" s="45">
        <v>7</v>
      </c>
      <c r="O10927" s="45">
        <v>8</v>
      </c>
      <c r="P10927" s="45">
        <v>9</v>
      </c>
      <c r="Q10927" s="45">
        <v>1</v>
      </c>
      <c r="R10927" s="45">
        <v>2</v>
      </c>
      <c r="S10927" s="45">
        <v>3</v>
      </c>
      <c r="T10927" s="45" t="s">
        <v>3453</v>
      </c>
      <c r="U10927" s="45">
        <v>5</v>
      </c>
      <c r="V10927" s="45">
        <v>6</v>
      </c>
      <c r="W10927" s="45">
        <v>7</v>
      </c>
      <c r="X10927" s="45" t="s">
        <v>3454</v>
      </c>
      <c r="Y10927" s="276">
        <v>9</v>
      </c>
    </row>
    <row r="10928" spans="1:25" s="76" customFormat="1">
      <c r="A10928" s="272" t="s">
        <v>2699</v>
      </c>
      <c r="B10928" s="272"/>
      <c r="C10928" s="272"/>
      <c r="D10928" s="272"/>
      <c r="E10928" s="272"/>
      <c r="F10928" s="272"/>
      <c r="G10928" s="272"/>
      <c r="H10928" s="272"/>
      <c r="I10928" s="75">
        <f t="shared" ref="I10928:P10928" si="10655">SUM(I10978,I11028)</f>
        <v>0</v>
      </c>
      <c r="J10928" s="75">
        <f t="shared" si="10655"/>
        <v>0</v>
      </c>
      <c r="K10928" s="75">
        <f t="shared" si="10655"/>
        <v>0</v>
      </c>
      <c r="L10928" s="75">
        <f t="shared" si="10655"/>
        <v>0</v>
      </c>
      <c r="M10928" s="75">
        <f t="shared" si="10655"/>
        <v>0</v>
      </c>
      <c r="N10928" s="75">
        <f t="shared" si="10655"/>
        <v>0</v>
      </c>
      <c r="O10928" s="75">
        <f t="shared" si="10655"/>
        <v>0</v>
      </c>
      <c r="P10928" s="75">
        <f t="shared" si="10655"/>
        <v>0</v>
      </c>
      <c r="Q10928" s="75">
        <f t="shared" ref="Q10928:R10928" si="10656">SUM(Q10978,Q11028)</f>
        <v>0</v>
      </c>
      <c r="R10928" s="75">
        <f t="shared" si="10656"/>
        <v>0</v>
      </c>
      <c r="S10928" s="75">
        <f t="shared" ref="S10928" si="10657">SUM(S10978,S11028)</f>
        <v>0</v>
      </c>
      <c r="T10928" s="75">
        <f t="shared" ref="T10928:X10928" si="10658">SUM(T10978,T11028)</f>
        <v>0</v>
      </c>
      <c r="U10928" s="75">
        <f t="shared" si="10658"/>
        <v>0</v>
      </c>
      <c r="V10928" s="75">
        <f t="shared" si="10658"/>
        <v>0</v>
      </c>
      <c r="W10928" s="75">
        <f t="shared" si="10658"/>
        <v>0</v>
      </c>
      <c r="X10928" s="75">
        <f t="shared" si="10658"/>
        <v>0</v>
      </c>
      <c r="Y10928" s="238">
        <f t="shared" ref="Y10928:Y10974" si="10659">IF(R10928=0,0,(X10928/R10928)*100)</f>
        <v>0</v>
      </c>
    </row>
    <row r="10929" spans="1:25" s="76" customFormat="1">
      <c r="A10929" s="250" t="s">
        <v>2700</v>
      </c>
      <c r="B10929" s="250"/>
      <c r="C10929" s="250"/>
      <c r="D10929" s="250"/>
      <c r="E10929" s="250"/>
      <c r="F10929" s="250"/>
      <c r="G10929" s="250"/>
      <c r="H10929" s="250"/>
      <c r="I10929" s="75">
        <f t="shared" ref="I10929:P10929" si="10660">SUM(I10979,I11029)</f>
        <v>0</v>
      </c>
      <c r="J10929" s="75">
        <f t="shared" si="10660"/>
        <v>0</v>
      </c>
      <c r="K10929" s="75">
        <f t="shared" si="10660"/>
        <v>0</v>
      </c>
      <c r="L10929" s="75">
        <f t="shared" si="10660"/>
        <v>0</v>
      </c>
      <c r="M10929" s="75">
        <f t="shared" si="10660"/>
        <v>0</v>
      </c>
      <c r="N10929" s="75">
        <f t="shared" si="10660"/>
        <v>0</v>
      </c>
      <c r="O10929" s="75">
        <f t="shared" si="10660"/>
        <v>0</v>
      </c>
      <c r="P10929" s="75">
        <f t="shared" si="10660"/>
        <v>0</v>
      </c>
      <c r="Q10929" s="75">
        <f t="shared" ref="Q10929:R10929" si="10661">SUM(Q10979,Q11029)</f>
        <v>0</v>
      </c>
      <c r="R10929" s="75">
        <f t="shared" si="10661"/>
        <v>0</v>
      </c>
      <c r="S10929" s="75">
        <f t="shared" ref="S10929" si="10662">SUM(S10979,S11029)</f>
        <v>0</v>
      </c>
      <c r="T10929" s="75">
        <f t="shared" ref="T10929:X10929" si="10663">SUM(T10979,T11029)</f>
        <v>0</v>
      </c>
      <c r="U10929" s="75">
        <f t="shared" si="10663"/>
        <v>0</v>
      </c>
      <c r="V10929" s="75">
        <f t="shared" si="10663"/>
        <v>0</v>
      </c>
      <c r="W10929" s="75">
        <f t="shared" si="10663"/>
        <v>0</v>
      </c>
      <c r="X10929" s="75">
        <f t="shared" si="10663"/>
        <v>0</v>
      </c>
      <c r="Y10929" s="238">
        <f t="shared" si="10659"/>
        <v>0</v>
      </c>
    </row>
    <row r="10930" spans="1:25" s="76" customFormat="1">
      <c r="A10930" s="250" t="s">
        <v>2701</v>
      </c>
      <c r="B10930" s="250"/>
      <c r="C10930" s="250"/>
      <c r="D10930" s="250"/>
      <c r="E10930" s="250"/>
      <c r="F10930" s="250"/>
      <c r="G10930" s="250"/>
      <c r="H10930" s="250"/>
      <c r="I10930" s="75">
        <f t="shared" ref="I10930:P10930" si="10664">SUM(I10980,I11030)</f>
        <v>0</v>
      </c>
      <c r="J10930" s="75">
        <f t="shared" si="10664"/>
        <v>0</v>
      </c>
      <c r="K10930" s="75">
        <f t="shared" si="10664"/>
        <v>0</v>
      </c>
      <c r="L10930" s="75">
        <f t="shared" si="10664"/>
        <v>0</v>
      </c>
      <c r="M10930" s="75">
        <f t="shared" si="10664"/>
        <v>0</v>
      </c>
      <c r="N10930" s="75">
        <f t="shared" si="10664"/>
        <v>0</v>
      </c>
      <c r="O10930" s="75">
        <f t="shared" si="10664"/>
        <v>0</v>
      </c>
      <c r="P10930" s="75">
        <f t="shared" si="10664"/>
        <v>0</v>
      </c>
      <c r="Q10930" s="75">
        <f t="shared" ref="Q10930:R10930" si="10665">SUM(Q10980,Q11030)</f>
        <v>0</v>
      </c>
      <c r="R10930" s="75">
        <f t="shared" si="10665"/>
        <v>0</v>
      </c>
      <c r="S10930" s="75">
        <f t="shared" ref="S10930" si="10666">SUM(S10980,S11030)</f>
        <v>0</v>
      </c>
      <c r="T10930" s="75">
        <f t="shared" ref="T10930:X10930" si="10667">SUM(T10980,T11030)</f>
        <v>0</v>
      </c>
      <c r="U10930" s="75">
        <f t="shared" si="10667"/>
        <v>0</v>
      </c>
      <c r="V10930" s="75">
        <f t="shared" si="10667"/>
        <v>0</v>
      </c>
      <c r="W10930" s="75">
        <f t="shared" si="10667"/>
        <v>0</v>
      </c>
      <c r="X10930" s="75">
        <f t="shared" si="10667"/>
        <v>0</v>
      </c>
      <c r="Y10930" s="238">
        <f t="shared" si="10659"/>
        <v>0</v>
      </c>
    </row>
    <row r="10931" spans="1:25" s="76" customFormat="1">
      <c r="A10931" s="250" t="s">
        <v>2702</v>
      </c>
      <c r="B10931" s="250"/>
      <c r="C10931" s="250"/>
      <c r="D10931" s="250"/>
      <c r="E10931" s="250"/>
      <c r="F10931" s="250"/>
      <c r="G10931" s="250"/>
      <c r="H10931" s="250"/>
      <c r="I10931" s="75">
        <f t="shared" ref="I10931:P10931" si="10668">SUM(I10981,I11031)</f>
        <v>0</v>
      </c>
      <c r="J10931" s="75">
        <f t="shared" si="10668"/>
        <v>0</v>
      </c>
      <c r="K10931" s="75">
        <f t="shared" si="10668"/>
        <v>0</v>
      </c>
      <c r="L10931" s="75">
        <f t="shared" si="10668"/>
        <v>0</v>
      </c>
      <c r="M10931" s="75">
        <f t="shared" si="10668"/>
        <v>0</v>
      </c>
      <c r="N10931" s="75">
        <f t="shared" si="10668"/>
        <v>0</v>
      </c>
      <c r="O10931" s="75">
        <f t="shared" si="10668"/>
        <v>0</v>
      </c>
      <c r="P10931" s="75">
        <f t="shared" si="10668"/>
        <v>0</v>
      </c>
      <c r="Q10931" s="75">
        <f t="shared" ref="Q10931:R10931" si="10669">SUM(Q10981,Q11031)</f>
        <v>0</v>
      </c>
      <c r="R10931" s="75">
        <f t="shared" si="10669"/>
        <v>0</v>
      </c>
      <c r="S10931" s="75">
        <f t="shared" ref="S10931" si="10670">SUM(S10981,S11031)</f>
        <v>0</v>
      </c>
      <c r="T10931" s="75">
        <f t="shared" ref="T10931:X10931" si="10671">SUM(T10981,T11031)</f>
        <v>0</v>
      </c>
      <c r="U10931" s="75">
        <f t="shared" si="10671"/>
        <v>0</v>
      </c>
      <c r="V10931" s="75">
        <f t="shared" si="10671"/>
        <v>0</v>
      </c>
      <c r="W10931" s="75">
        <f t="shared" si="10671"/>
        <v>0</v>
      </c>
      <c r="X10931" s="75">
        <f t="shared" si="10671"/>
        <v>0</v>
      </c>
      <c r="Y10931" s="238">
        <f t="shared" si="10659"/>
        <v>0</v>
      </c>
    </row>
    <row r="10932" spans="1:25" s="76" customFormat="1">
      <c r="A10932" s="250" t="s">
        <v>2703</v>
      </c>
      <c r="B10932" s="250"/>
      <c r="C10932" s="250"/>
      <c r="D10932" s="250"/>
      <c r="E10932" s="250"/>
      <c r="F10932" s="250"/>
      <c r="G10932" s="250"/>
      <c r="H10932" s="250"/>
      <c r="I10932" s="75">
        <f t="shared" ref="I10932:P10932" si="10672">SUM(I10982,I11032)</f>
        <v>0</v>
      </c>
      <c r="J10932" s="75">
        <f t="shared" si="10672"/>
        <v>0</v>
      </c>
      <c r="K10932" s="75">
        <f t="shared" si="10672"/>
        <v>0</v>
      </c>
      <c r="L10932" s="75">
        <f t="shared" si="10672"/>
        <v>0</v>
      </c>
      <c r="M10932" s="75">
        <f t="shared" si="10672"/>
        <v>0</v>
      </c>
      <c r="N10932" s="75">
        <f t="shared" si="10672"/>
        <v>0</v>
      </c>
      <c r="O10932" s="75">
        <f t="shared" si="10672"/>
        <v>0</v>
      </c>
      <c r="P10932" s="75">
        <f t="shared" si="10672"/>
        <v>0</v>
      </c>
      <c r="Q10932" s="75">
        <f t="shared" ref="Q10932:R10932" si="10673">SUM(Q10982,Q11032)</f>
        <v>0</v>
      </c>
      <c r="R10932" s="75">
        <f t="shared" si="10673"/>
        <v>0</v>
      </c>
      <c r="S10932" s="75">
        <f t="shared" ref="S10932" si="10674">SUM(S10982,S11032)</f>
        <v>0</v>
      </c>
      <c r="T10932" s="75">
        <f t="shared" ref="T10932:X10932" si="10675">SUM(T10982,T11032)</f>
        <v>0</v>
      </c>
      <c r="U10932" s="75">
        <f t="shared" si="10675"/>
        <v>0</v>
      </c>
      <c r="V10932" s="75">
        <f t="shared" si="10675"/>
        <v>0</v>
      </c>
      <c r="W10932" s="75">
        <f t="shared" si="10675"/>
        <v>0</v>
      </c>
      <c r="X10932" s="75">
        <f t="shared" si="10675"/>
        <v>0</v>
      </c>
      <c r="Y10932" s="238">
        <f t="shared" si="10659"/>
        <v>0</v>
      </c>
    </row>
    <row r="10933" spans="1:25" s="76" customFormat="1">
      <c r="A10933" s="250" t="s">
        <v>2704</v>
      </c>
      <c r="B10933" s="250"/>
      <c r="C10933" s="250"/>
      <c r="D10933" s="250"/>
      <c r="E10933" s="250"/>
      <c r="F10933" s="250"/>
      <c r="G10933" s="250"/>
      <c r="H10933" s="250"/>
      <c r="I10933" s="75">
        <f t="shared" ref="I10933:P10933" si="10676">SUM(I10983,I11033)</f>
        <v>0</v>
      </c>
      <c r="J10933" s="75">
        <f t="shared" si="10676"/>
        <v>0</v>
      </c>
      <c r="K10933" s="75">
        <f t="shared" si="10676"/>
        <v>0</v>
      </c>
      <c r="L10933" s="75">
        <f t="shared" si="10676"/>
        <v>0</v>
      </c>
      <c r="M10933" s="75">
        <f t="shared" si="10676"/>
        <v>0</v>
      </c>
      <c r="N10933" s="75">
        <f t="shared" si="10676"/>
        <v>0</v>
      </c>
      <c r="O10933" s="75">
        <f t="shared" si="10676"/>
        <v>0</v>
      </c>
      <c r="P10933" s="75">
        <f t="shared" si="10676"/>
        <v>0</v>
      </c>
      <c r="Q10933" s="75">
        <f t="shared" ref="Q10933:R10933" si="10677">SUM(Q10983,Q11033)</f>
        <v>0</v>
      </c>
      <c r="R10933" s="75">
        <f t="shared" si="10677"/>
        <v>0</v>
      </c>
      <c r="S10933" s="75">
        <f t="shared" ref="S10933" si="10678">SUM(S10983,S11033)</f>
        <v>0</v>
      </c>
      <c r="T10933" s="75">
        <f t="shared" ref="T10933:X10933" si="10679">SUM(T10983,T11033)</f>
        <v>0</v>
      </c>
      <c r="U10933" s="75">
        <f t="shared" si="10679"/>
        <v>0</v>
      </c>
      <c r="V10933" s="75">
        <f t="shared" si="10679"/>
        <v>0</v>
      </c>
      <c r="W10933" s="75">
        <f t="shared" si="10679"/>
        <v>0</v>
      </c>
      <c r="X10933" s="75">
        <f t="shared" si="10679"/>
        <v>0</v>
      </c>
      <c r="Y10933" s="238">
        <f t="shared" si="10659"/>
        <v>0</v>
      </c>
    </row>
    <row r="10934" spans="1:25" s="76" customFormat="1">
      <c r="A10934" s="250" t="s">
        <v>2705</v>
      </c>
      <c r="B10934" s="250"/>
      <c r="C10934" s="250"/>
      <c r="D10934" s="250"/>
      <c r="E10934" s="250"/>
      <c r="F10934" s="250"/>
      <c r="G10934" s="250"/>
      <c r="H10934" s="250"/>
      <c r="I10934" s="75">
        <f t="shared" ref="I10934:P10934" si="10680">SUM(I10984,I11034)</f>
        <v>0</v>
      </c>
      <c r="J10934" s="75">
        <f t="shared" si="10680"/>
        <v>0</v>
      </c>
      <c r="K10934" s="75">
        <f t="shared" si="10680"/>
        <v>0</v>
      </c>
      <c r="L10934" s="75">
        <f t="shared" si="10680"/>
        <v>0</v>
      </c>
      <c r="M10934" s="75">
        <f t="shared" si="10680"/>
        <v>0</v>
      </c>
      <c r="N10934" s="75">
        <f t="shared" si="10680"/>
        <v>0</v>
      </c>
      <c r="O10934" s="75">
        <f t="shared" si="10680"/>
        <v>0</v>
      </c>
      <c r="P10934" s="75">
        <f t="shared" si="10680"/>
        <v>0</v>
      </c>
      <c r="Q10934" s="75">
        <f t="shared" ref="Q10934:R10934" si="10681">SUM(Q10984,Q11034)</f>
        <v>0</v>
      </c>
      <c r="R10934" s="75">
        <f t="shared" si="10681"/>
        <v>0</v>
      </c>
      <c r="S10934" s="75">
        <f t="shared" ref="S10934" si="10682">SUM(S10984,S11034)</f>
        <v>0</v>
      </c>
      <c r="T10934" s="75">
        <f t="shared" ref="T10934:X10934" si="10683">SUM(T10984,T11034)</f>
        <v>0</v>
      </c>
      <c r="U10934" s="75">
        <f t="shared" si="10683"/>
        <v>0</v>
      </c>
      <c r="V10934" s="75">
        <f t="shared" si="10683"/>
        <v>0</v>
      </c>
      <c r="W10934" s="75">
        <f t="shared" si="10683"/>
        <v>0</v>
      </c>
      <c r="X10934" s="75">
        <f t="shared" si="10683"/>
        <v>0</v>
      </c>
      <c r="Y10934" s="238">
        <f t="shared" si="10659"/>
        <v>0</v>
      </c>
    </row>
    <row r="10935" spans="1:25" s="76" customFormat="1">
      <c r="A10935" s="250" t="s">
        <v>2706</v>
      </c>
      <c r="B10935" s="250"/>
      <c r="C10935" s="250"/>
      <c r="D10935" s="250"/>
      <c r="E10935" s="250"/>
      <c r="F10935" s="250"/>
      <c r="G10935" s="250"/>
      <c r="H10935" s="250"/>
      <c r="I10935" s="75">
        <f t="shared" ref="I10935:P10935" si="10684">SUM(I10985,I11035)</f>
        <v>0</v>
      </c>
      <c r="J10935" s="75">
        <f t="shared" si="10684"/>
        <v>0</v>
      </c>
      <c r="K10935" s="75">
        <f t="shared" si="10684"/>
        <v>0</v>
      </c>
      <c r="L10935" s="75">
        <f t="shared" si="10684"/>
        <v>0</v>
      </c>
      <c r="M10935" s="75">
        <f t="shared" si="10684"/>
        <v>0</v>
      </c>
      <c r="N10935" s="75">
        <f t="shared" si="10684"/>
        <v>0</v>
      </c>
      <c r="O10935" s="75">
        <f t="shared" si="10684"/>
        <v>0</v>
      </c>
      <c r="P10935" s="75">
        <f t="shared" si="10684"/>
        <v>0</v>
      </c>
      <c r="Q10935" s="75">
        <f t="shared" ref="Q10935:R10935" si="10685">SUM(Q10985,Q11035)</f>
        <v>0</v>
      </c>
      <c r="R10935" s="75">
        <f t="shared" si="10685"/>
        <v>0</v>
      </c>
      <c r="S10935" s="75">
        <f t="shared" ref="S10935" si="10686">SUM(S10985,S11035)</f>
        <v>0</v>
      </c>
      <c r="T10935" s="75">
        <f t="shared" ref="T10935:X10935" si="10687">SUM(T10985,T11035)</f>
        <v>0</v>
      </c>
      <c r="U10935" s="75">
        <f t="shared" si="10687"/>
        <v>0</v>
      </c>
      <c r="V10935" s="75">
        <f t="shared" si="10687"/>
        <v>0</v>
      </c>
      <c r="W10935" s="75">
        <f t="shared" si="10687"/>
        <v>0</v>
      </c>
      <c r="X10935" s="75">
        <f t="shared" si="10687"/>
        <v>0</v>
      </c>
      <c r="Y10935" s="238">
        <f t="shared" si="10659"/>
        <v>0</v>
      </c>
    </row>
    <row r="10936" spans="1:25" s="76" customFormat="1">
      <c r="A10936" s="250" t="s">
        <v>2707</v>
      </c>
      <c r="B10936" s="250"/>
      <c r="C10936" s="250"/>
      <c r="D10936" s="250"/>
      <c r="E10936" s="250"/>
      <c r="F10936" s="250"/>
      <c r="G10936" s="250"/>
      <c r="H10936" s="250"/>
      <c r="I10936" s="75">
        <f t="shared" ref="I10936:P10936" si="10688">SUM(I10986,I11036)</f>
        <v>0</v>
      </c>
      <c r="J10936" s="75">
        <f t="shared" si="10688"/>
        <v>0</v>
      </c>
      <c r="K10936" s="75">
        <f t="shared" si="10688"/>
        <v>0</v>
      </c>
      <c r="L10936" s="75">
        <f t="shared" si="10688"/>
        <v>0</v>
      </c>
      <c r="M10936" s="75">
        <f t="shared" si="10688"/>
        <v>0</v>
      </c>
      <c r="N10936" s="75">
        <f t="shared" si="10688"/>
        <v>0</v>
      </c>
      <c r="O10936" s="75">
        <f t="shared" si="10688"/>
        <v>0</v>
      </c>
      <c r="P10936" s="75">
        <f t="shared" si="10688"/>
        <v>0</v>
      </c>
      <c r="Q10936" s="75">
        <f t="shared" ref="Q10936:R10936" si="10689">SUM(Q10986,Q11036)</f>
        <v>0</v>
      </c>
      <c r="R10936" s="75">
        <f t="shared" si="10689"/>
        <v>0</v>
      </c>
      <c r="S10936" s="75">
        <f t="shared" ref="S10936" si="10690">SUM(S10986,S11036)</f>
        <v>0</v>
      </c>
      <c r="T10936" s="75">
        <f t="shared" ref="T10936:X10936" si="10691">SUM(T10986,T11036)</f>
        <v>0</v>
      </c>
      <c r="U10936" s="75">
        <f t="shared" si="10691"/>
        <v>0</v>
      </c>
      <c r="V10936" s="75">
        <f t="shared" si="10691"/>
        <v>0</v>
      </c>
      <c r="W10936" s="75">
        <f t="shared" si="10691"/>
        <v>0</v>
      </c>
      <c r="X10936" s="75">
        <f t="shared" si="10691"/>
        <v>0</v>
      </c>
      <c r="Y10936" s="238">
        <f t="shared" si="10659"/>
        <v>0</v>
      </c>
    </row>
    <row r="10937" spans="1:25" s="76" customFormat="1">
      <c r="A10937" s="250" t="s">
        <v>2708</v>
      </c>
      <c r="B10937" s="250"/>
      <c r="C10937" s="250"/>
      <c r="D10937" s="250"/>
      <c r="E10937" s="250"/>
      <c r="F10937" s="250"/>
      <c r="G10937" s="250"/>
      <c r="H10937" s="250"/>
      <c r="I10937" s="75">
        <f t="shared" ref="I10937:P10937" si="10692">SUM(I10987,I11037)</f>
        <v>0</v>
      </c>
      <c r="J10937" s="75">
        <f t="shared" si="10692"/>
        <v>0</v>
      </c>
      <c r="K10937" s="75">
        <f t="shared" si="10692"/>
        <v>0</v>
      </c>
      <c r="L10937" s="75">
        <f t="shared" si="10692"/>
        <v>0</v>
      </c>
      <c r="M10937" s="75">
        <f t="shared" si="10692"/>
        <v>0</v>
      </c>
      <c r="N10937" s="75">
        <f t="shared" si="10692"/>
        <v>0</v>
      </c>
      <c r="O10937" s="75">
        <f t="shared" si="10692"/>
        <v>0</v>
      </c>
      <c r="P10937" s="75">
        <f t="shared" si="10692"/>
        <v>0</v>
      </c>
      <c r="Q10937" s="75">
        <f t="shared" ref="Q10937:R10937" si="10693">SUM(Q10987,Q11037)</f>
        <v>0</v>
      </c>
      <c r="R10937" s="75">
        <f t="shared" si="10693"/>
        <v>0</v>
      </c>
      <c r="S10937" s="75">
        <f t="shared" ref="S10937" si="10694">SUM(S10987,S11037)</f>
        <v>0</v>
      </c>
      <c r="T10937" s="75">
        <f t="shared" ref="T10937:X10937" si="10695">SUM(T10987,T11037)</f>
        <v>0</v>
      </c>
      <c r="U10937" s="75">
        <f t="shared" si="10695"/>
        <v>0</v>
      </c>
      <c r="V10937" s="75">
        <f t="shared" si="10695"/>
        <v>0</v>
      </c>
      <c r="W10937" s="75">
        <f t="shared" si="10695"/>
        <v>0</v>
      </c>
      <c r="X10937" s="75">
        <f t="shared" si="10695"/>
        <v>0</v>
      </c>
      <c r="Y10937" s="238">
        <f t="shared" si="10659"/>
        <v>0</v>
      </c>
    </row>
    <row r="10938" spans="1:25" s="76" customFormat="1">
      <c r="A10938" s="250" t="s">
        <v>2709</v>
      </c>
      <c r="B10938" s="250"/>
      <c r="C10938" s="250"/>
      <c r="D10938" s="250"/>
      <c r="E10938" s="250"/>
      <c r="F10938" s="250"/>
      <c r="G10938" s="250"/>
      <c r="H10938" s="250"/>
      <c r="I10938" s="75">
        <f t="shared" ref="I10938:P10938" si="10696">SUM(I10988,I11038)</f>
        <v>0</v>
      </c>
      <c r="J10938" s="75">
        <f t="shared" si="10696"/>
        <v>0</v>
      </c>
      <c r="K10938" s="75">
        <f t="shared" si="10696"/>
        <v>0</v>
      </c>
      <c r="L10938" s="75">
        <f t="shared" si="10696"/>
        <v>0</v>
      </c>
      <c r="M10938" s="75">
        <f t="shared" si="10696"/>
        <v>0</v>
      </c>
      <c r="N10938" s="75">
        <f t="shared" si="10696"/>
        <v>0</v>
      </c>
      <c r="O10938" s="75">
        <f t="shared" si="10696"/>
        <v>0</v>
      </c>
      <c r="P10938" s="75">
        <f t="shared" si="10696"/>
        <v>0</v>
      </c>
      <c r="Q10938" s="75">
        <f t="shared" ref="Q10938:R10938" si="10697">SUM(Q10988,Q11038)</f>
        <v>0</v>
      </c>
      <c r="R10938" s="75">
        <f t="shared" si="10697"/>
        <v>0</v>
      </c>
      <c r="S10938" s="75">
        <f t="shared" ref="S10938" si="10698">SUM(S10988,S11038)</f>
        <v>0</v>
      </c>
      <c r="T10938" s="75">
        <f t="shared" ref="T10938:X10938" si="10699">SUM(T10988,T11038)</f>
        <v>0</v>
      </c>
      <c r="U10938" s="75">
        <f t="shared" si="10699"/>
        <v>0</v>
      </c>
      <c r="V10938" s="75">
        <f t="shared" si="10699"/>
        <v>0</v>
      </c>
      <c r="W10938" s="75">
        <f t="shared" si="10699"/>
        <v>0</v>
      </c>
      <c r="X10938" s="75">
        <f t="shared" si="10699"/>
        <v>0</v>
      </c>
      <c r="Y10938" s="238">
        <f t="shared" si="10659"/>
        <v>0</v>
      </c>
    </row>
    <row r="10939" spans="1:25" s="76" customFormat="1">
      <c r="A10939" s="250" t="s">
        <v>2710</v>
      </c>
      <c r="B10939" s="250"/>
      <c r="C10939" s="250"/>
      <c r="D10939" s="250"/>
      <c r="E10939" s="250"/>
      <c r="F10939" s="250"/>
      <c r="G10939" s="250"/>
      <c r="H10939" s="250"/>
      <c r="I10939" s="75">
        <f t="shared" ref="I10939:P10939" si="10700">SUM(I10989,I11039)</f>
        <v>0</v>
      </c>
      <c r="J10939" s="75">
        <f t="shared" si="10700"/>
        <v>0</v>
      </c>
      <c r="K10939" s="75">
        <f t="shared" si="10700"/>
        <v>0</v>
      </c>
      <c r="L10939" s="75">
        <f t="shared" si="10700"/>
        <v>0</v>
      </c>
      <c r="M10939" s="75">
        <f t="shared" si="10700"/>
        <v>0</v>
      </c>
      <c r="N10939" s="75">
        <f t="shared" si="10700"/>
        <v>0</v>
      </c>
      <c r="O10939" s="75">
        <f t="shared" si="10700"/>
        <v>0</v>
      </c>
      <c r="P10939" s="75">
        <f t="shared" si="10700"/>
        <v>0</v>
      </c>
      <c r="Q10939" s="75">
        <f t="shared" ref="Q10939:R10939" si="10701">SUM(Q10989,Q11039)</f>
        <v>0</v>
      </c>
      <c r="R10939" s="75">
        <f t="shared" si="10701"/>
        <v>0</v>
      </c>
      <c r="S10939" s="75">
        <f t="shared" ref="S10939" si="10702">SUM(S10989,S11039)</f>
        <v>0</v>
      </c>
      <c r="T10939" s="75">
        <f t="shared" ref="T10939:X10939" si="10703">SUM(T10989,T11039)</f>
        <v>0</v>
      </c>
      <c r="U10939" s="75">
        <f t="shared" si="10703"/>
        <v>0</v>
      </c>
      <c r="V10939" s="75">
        <f t="shared" si="10703"/>
        <v>0</v>
      </c>
      <c r="W10939" s="75">
        <f t="shared" si="10703"/>
        <v>0</v>
      </c>
      <c r="X10939" s="75">
        <f t="shared" si="10703"/>
        <v>0</v>
      </c>
      <c r="Y10939" s="238">
        <f t="shared" si="10659"/>
        <v>0</v>
      </c>
    </row>
    <row r="10940" spans="1:25" s="76" customFormat="1">
      <c r="A10940" s="250" t="s">
        <v>2711</v>
      </c>
      <c r="B10940" s="250"/>
      <c r="C10940" s="250"/>
      <c r="D10940" s="250"/>
      <c r="E10940" s="250"/>
      <c r="F10940" s="250"/>
      <c r="G10940" s="250"/>
      <c r="H10940" s="250"/>
      <c r="I10940" s="75">
        <f t="shared" ref="I10940:P10940" si="10704">SUM(I10990,I11040)</f>
        <v>0</v>
      </c>
      <c r="J10940" s="75">
        <f t="shared" si="10704"/>
        <v>0</v>
      </c>
      <c r="K10940" s="75">
        <f t="shared" si="10704"/>
        <v>0</v>
      </c>
      <c r="L10940" s="75">
        <f t="shared" si="10704"/>
        <v>0</v>
      </c>
      <c r="M10940" s="75">
        <f t="shared" si="10704"/>
        <v>0</v>
      </c>
      <c r="N10940" s="75">
        <f t="shared" si="10704"/>
        <v>0</v>
      </c>
      <c r="O10940" s="75">
        <f t="shared" si="10704"/>
        <v>0</v>
      </c>
      <c r="P10940" s="75">
        <f t="shared" si="10704"/>
        <v>0</v>
      </c>
      <c r="Q10940" s="75">
        <f t="shared" ref="Q10940:R10940" si="10705">SUM(Q10990,Q11040)</f>
        <v>0</v>
      </c>
      <c r="R10940" s="75">
        <f t="shared" si="10705"/>
        <v>0</v>
      </c>
      <c r="S10940" s="75">
        <f t="shared" ref="S10940" si="10706">SUM(S10990,S11040)</f>
        <v>0</v>
      </c>
      <c r="T10940" s="75">
        <f t="shared" ref="T10940:X10940" si="10707">SUM(T10990,T11040)</f>
        <v>0</v>
      </c>
      <c r="U10940" s="75">
        <f t="shared" si="10707"/>
        <v>0</v>
      </c>
      <c r="V10940" s="75">
        <f t="shared" si="10707"/>
        <v>0</v>
      </c>
      <c r="W10940" s="75">
        <f t="shared" si="10707"/>
        <v>0</v>
      </c>
      <c r="X10940" s="75">
        <f t="shared" si="10707"/>
        <v>0</v>
      </c>
      <c r="Y10940" s="238">
        <f t="shared" si="10659"/>
        <v>0</v>
      </c>
    </row>
    <row r="10941" spans="1:25" s="76" customFormat="1">
      <c r="A10941" s="250" t="s">
        <v>2712</v>
      </c>
      <c r="B10941" s="250"/>
      <c r="C10941" s="250"/>
      <c r="D10941" s="250"/>
      <c r="E10941" s="250"/>
      <c r="F10941" s="250"/>
      <c r="G10941" s="250"/>
      <c r="H10941" s="250"/>
      <c r="I10941" s="75">
        <f t="shared" ref="I10941:P10941" si="10708">SUM(I10991,I11041)</f>
        <v>0</v>
      </c>
      <c r="J10941" s="75">
        <f t="shared" si="10708"/>
        <v>0</v>
      </c>
      <c r="K10941" s="75">
        <f t="shared" si="10708"/>
        <v>0</v>
      </c>
      <c r="L10941" s="75">
        <f t="shared" si="10708"/>
        <v>0</v>
      </c>
      <c r="M10941" s="75">
        <f t="shared" si="10708"/>
        <v>0</v>
      </c>
      <c r="N10941" s="75">
        <f t="shared" si="10708"/>
        <v>0</v>
      </c>
      <c r="O10941" s="75">
        <f t="shared" si="10708"/>
        <v>0</v>
      </c>
      <c r="P10941" s="75">
        <f t="shared" si="10708"/>
        <v>0</v>
      </c>
      <c r="Q10941" s="75">
        <f t="shared" ref="Q10941:R10941" si="10709">SUM(Q10991,Q11041)</f>
        <v>0</v>
      </c>
      <c r="R10941" s="75">
        <f t="shared" si="10709"/>
        <v>0</v>
      </c>
      <c r="S10941" s="75">
        <f t="shared" ref="S10941" si="10710">SUM(S10991,S11041)</f>
        <v>0</v>
      </c>
      <c r="T10941" s="75">
        <f t="shared" ref="T10941:X10941" si="10711">SUM(T10991,T11041)</f>
        <v>0</v>
      </c>
      <c r="U10941" s="75">
        <f t="shared" si="10711"/>
        <v>0</v>
      </c>
      <c r="V10941" s="75">
        <f t="shared" si="10711"/>
        <v>0</v>
      </c>
      <c r="W10941" s="75">
        <f t="shared" si="10711"/>
        <v>0</v>
      </c>
      <c r="X10941" s="75">
        <f t="shared" si="10711"/>
        <v>0</v>
      </c>
      <c r="Y10941" s="238">
        <f t="shared" si="10659"/>
        <v>0</v>
      </c>
    </row>
    <row r="10942" spans="1:25" s="76" customFormat="1">
      <c r="A10942" s="250" t="s">
        <v>2713</v>
      </c>
      <c r="B10942" s="250"/>
      <c r="C10942" s="250"/>
      <c r="D10942" s="250"/>
      <c r="E10942" s="250"/>
      <c r="F10942" s="250"/>
      <c r="G10942" s="250"/>
      <c r="H10942" s="250"/>
      <c r="I10942" s="75">
        <f t="shared" ref="I10942:P10942" si="10712">SUM(I10992,I11042)</f>
        <v>0</v>
      </c>
      <c r="J10942" s="75">
        <f t="shared" si="10712"/>
        <v>0</v>
      </c>
      <c r="K10942" s="75">
        <f t="shared" si="10712"/>
        <v>0</v>
      </c>
      <c r="L10942" s="75">
        <f t="shared" si="10712"/>
        <v>0</v>
      </c>
      <c r="M10942" s="75">
        <f t="shared" si="10712"/>
        <v>0</v>
      </c>
      <c r="N10942" s="75">
        <f t="shared" si="10712"/>
        <v>0</v>
      </c>
      <c r="O10942" s="75">
        <f t="shared" si="10712"/>
        <v>0</v>
      </c>
      <c r="P10942" s="75">
        <f t="shared" si="10712"/>
        <v>0</v>
      </c>
      <c r="Q10942" s="75">
        <f t="shared" ref="Q10942:R10942" si="10713">SUM(Q10992,Q11042)</f>
        <v>0</v>
      </c>
      <c r="R10942" s="75">
        <f t="shared" si="10713"/>
        <v>0</v>
      </c>
      <c r="S10942" s="75">
        <f t="shared" ref="S10942" si="10714">SUM(S10992,S11042)</f>
        <v>0</v>
      </c>
      <c r="T10942" s="75">
        <f t="shared" ref="T10942:X10942" si="10715">SUM(T10992,T11042)</f>
        <v>0</v>
      </c>
      <c r="U10942" s="75">
        <f t="shared" si="10715"/>
        <v>0</v>
      </c>
      <c r="V10942" s="75">
        <f t="shared" si="10715"/>
        <v>0</v>
      </c>
      <c r="W10942" s="75">
        <f t="shared" si="10715"/>
        <v>0</v>
      </c>
      <c r="X10942" s="75">
        <f t="shared" si="10715"/>
        <v>0</v>
      </c>
      <c r="Y10942" s="238">
        <f t="shared" si="10659"/>
        <v>0</v>
      </c>
    </row>
    <row r="10943" spans="1:25" s="76" customFormat="1">
      <c r="A10943" s="250" t="s">
        <v>2714</v>
      </c>
      <c r="B10943" s="250"/>
      <c r="C10943" s="250"/>
      <c r="D10943" s="250"/>
      <c r="E10943" s="250"/>
      <c r="F10943" s="250"/>
      <c r="G10943" s="250"/>
      <c r="H10943" s="250"/>
      <c r="I10943" s="75">
        <f t="shared" ref="I10943:P10943" si="10716">SUM(I10993,I11043)</f>
        <v>0</v>
      </c>
      <c r="J10943" s="75">
        <f t="shared" si="10716"/>
        <v>0</v>
      </c>
      <c r="K10943" s="75">
        <f t="shared" si="10716"/>
        <v>0</v>
      </c>
      <c r="L10943" s="75">
        <f t="shared" si="10716"/>
        <v>0</v>
      </c>
      <c r="M10943" s="75">
        <f t="shared" si="10716"/>
        <v>0</v>
      </c>
      <c r="N10943" s="75">
        <f t="shared" si="10716"/>
        <v>0</v>
      </c>
      <c r="O10943" s="75">
        <f t="shared" si="10716"/>
        <v>0</v>
      </c>
      <c r="P10943" s="75">
        <f t="shared" si="10716"/>
        <v>0</v>
      </c>
      <c r="Q10943" s="75">
        <f t="shared" ref="Q10943:R10943" si="10717">SUM(Q10993,Q11043)</f>
        <v>0</v>
      </c>
      <c r="R10943" s="75">
        <f t="shared" si="10717"/>
        <v>0</v>
      </c>
      <c r="S10943" s="75">
        <f t="shared" ref="S10943" si="10718">SUM(S10993,S11043)</f>
        <v>0</v>
      </c>
      <c r="T10943" s="75">
        <f t="shared" ref="T10943:X10943" si="10719">SUM(T10993,T11043)</f>
        <v>0</v>
      </c>
      <c r="U10943" s="75">
        <f t="shared" si="10719"/>
        <v>0</v>
      </c>
      <c r="V10943" s="75">
        <f t="shared" si="10719"/>
        <v>0</v>
      </c>
      <c r="W10943" s="75">
        <f t="shared" si="10719"/>
        <v>0</v>
      </c>
      <c r="X10943" s="75">
        <f t="shared" si="10719"/>
        <v>0</v>
      </c>
      <c r="Y10943" s="238">
        <f t="shared" si="10659"/>
        <v>0</v>
      </c>
    </row>
    <row r="10944" spans="1:25" s="76" customFormat="1">
      <c r="A10944" s="250" t="s">
        <v>2689</v>
      </c>
      <c r="B10944" s="250"/>
      <c r="C10944" s="250"/>
      <c r="D10944" s="250"/>
      <c r="E10944" s="250"/>
      <c r="F10944" s="250"/>
      <c r="G10944" s="250"/>
      <c r="H10944" s="250"/>
      <c r="I10944" s="75">
        <f t="shared" ref="I10944:P10944" si="10720">SUM(I10994,I11044)</f>
        <v>0</v>
      </c>
      <c r="J10944" s="75">
        <f t="shared" si="10720"/>
        <v>0</v>
      </c>
      <c r="K10944" s="75">
        <f t="shared" si="10720"/>
        <v>0</v>
      </c>
      <c r="L10944" s="75">
        <f t="shared" si="10720"/>
        <v>0</v>
      </c>
      <c r="M10944" s="75">
        <f t="shared" si="10720"/>
        <v>0</v>
      </c>
      <c r="N10944" s="75">
        <f t="shared" si="10720"/>
        <v>0</v>
      </c>
      <c r="O10944" s="75">
        <f t="shared" si="10720"/>
        <v>0</v>
      </c>
      <c r="P10944" s="75">
        <f t="shared" si="10720"/>
        <v>0</v>
      </c>
      <c r="Q10944" s="75">
        <f t="shared" ref="Q10944:R10944" si="10721">SUM(Q10994,Q11044)</f>
        <v>0</v>
      </c>
      <c r="R10944" s="75">
        <f t="shared" si="10721"/>
        <v>0</v>
      </c>
      <c r="S10944" s="75">
        <f t="shared" ref="S10944" si="10722">SUM(S10994,S11044)</f>
        <v>0</v>
      </c>
      <c r="T10944" s="75">
        <f t="shared" ref="T10944:X10944" si="10723">SUM(T10994,T11044)</f>
        <v>0</v>
      </c>
      <c r="U10944" s="75">
        <f t="shared" si="10723"/>
        <v>0</v>
      </c>
      <c r="V10944" s="75">
        <f t="shared" si="10723"/>
        <v>0</v>
      </c>
      <c r="W10944" s="75">
        <f t="shared" si="10723"/>
        <v>0</v>
      </c>
      <c r="X10944" s="75">
        <f t="shared" si="10723"/>
        <v>0</v>
      </c>
      <c r="Y10944" s="238">
        <f t="shared" si="10659"/>
        <v>0</v>
      </c>
    </row>
    <row r="10945" spans="1:25" s="76" customFormat="1">
      <c r="A10945" s="250" t="s">
        <v>2715</v>
      </c>
      <c r="B10945" s="250"/>
      <c r="C10945" s="250"/>
      <c r="D10945" s="250"/>
      <c r="E10945" s="250"/>
      <c r="F10945" s="250"/>
      <c r="G10945" s="250"/>
      <c r="H10945" s="250"/>
      <c r="I10945" s="75">
        <f t="shared" ref="I10945:P10945" si="10724">SUM(I10995,I11045)</f>
        <v>0</v>
      </c>
      <c r="J10945" s="75">
        <f t="shared" si="10724"/>
        <v>0</v>
      </c>
      <c r="K10945" s="75">
        <f t="shared" si="10724"/>
        <v>0</v>
      </c>
      <c r="L10945" s="75">
        <f t="shared" si="10724"/>
        <v>0</v>
      </c>
      <c r="M10945" s="75">
        <f t="shared" si="10724"/>
        <v>0</v>
      </c>
      <c r="N10945" s="75">
        <f t="shared" si="10724"/>
        <v>0</v>
      </c>
      <c r="O10945" s="75">
        <f t="shared" si="10724"/>
        <v>0</v>
      </c>
      <c r="P10945" s="75">
        <f t="shared" si="10724"/>
        <v>0</v>
      </c>
      <c r="Q10945" s="75">
        <f t="shared" ref="Q10945:R10945" si="10725">SUM(Q10995,Q11045)</f>
        <v>0</v>
      </c>
      <c r="R10945" s="75">
        <f t="shared" si="10725"/>
        <v>0</v>
      </c>
      <c r="S10945" s="75">
        <f t="shared" ref="S10945" si="10726">SUM(S10995,S11045)</f>
        <v>0</v>
      </c>
      <c r="T10945" s="75">
        <f t="shared" ref="T10945:X10945" si="10727">SUM(T10995,T11045)</f>
        <v>0</v>
      </c>
      <c r="U10945" s="75">
        <f t="shared" si="10727"/>
        <v>0</v>
      </c>
      <c r="V10945" s="75">
        <f t="shared" si="10727"/>
        <v>0</v>
      </c>
      <c r="W10945" s="75">
        <f t="shared" si="10727"/>
        <v>0</v>
      </c>
      <c r="X10945" s="75">
        <f t="shared" si="10727"/>
        <v>0</v>
      </c>
      <c r="Y10945" s="238">
        <f t="shared" si="10659"/>
        <v>0</v>
      </c>
    </row>
    <row r="10946" spans="1:25" s="76" customFormat="1">
      <c r="A10946" s="250" t="s">
        <v>2716</v>
      </c>
      <c r="B10946" s="250"/>
      <c r="C10946" s="250"/>
      <c r="D10946" s="250"/>
      <c r="E10946" s="250"/>
      <c r="F10946" s="250"/>
      <c r="G10946" s="250"/>
      <c r="H10946" s="250"/>
      <c r="I10946" s="75">
        <f t="shared" ref="I10946:P10946" si="10728">SUM(I10996,I11046)</f>
        <v>0</v>
      </c>
      <c r="J10946" s="75">
        <f t="shared" si="10728"/>
        <v>0</v>
      </c>
      <c r="K10946" s="75">
        <f t="shared" si="10728"/>
        <v>0</v>
      </c>
      <c r="L10946" s="75">
        <f t="shared" si="10728"/>
        <v>0</v>
      </c>
      <c r="M10946" s="75">
        <f t="shared" si="10728"/>
        <v>0</v>
      </c>
      <c r="N10946" s="75">
        <f t="shared" si="10728"/>
        <v>0</v>
      </c>
      <c r="O10946" s="75">
        <f t="shared" si="10728"/>
        <v>0</v>
      </c>
      <c r="P10946" s="75">
        <f t="shared" si="10728"/>
        <v>0</v>
      </c>
      <c r="Q10946" s="75">
        <f t="shared" ref="Q10946:R10946" si="10729">SUM(Q10996,Q11046)</f>
        <v>0</v>
      </c>
      <c r="R10946" s="75">
        <f t="shared" si="10729"/>
        <v>0</v>
      </c>
      <c r="S10946" s="75">
        <f t="shared" ref="S10946" si="10730">SUM(S10996,S11046)</f>
        <v>0</v>
      </c>
      <c r="T10946" s="75">
        <f t="shared" ref="T10946:X10946" si="10731">SUM(T10996,T11046)</f>
        <v>0</v>
      </c>
      <c r="U10946" s="75">
        <f t="shared" si="10731"/>
        <v>0</v>
      </c>
      <c r="V10946" s="75">
        <f t="shared" si="10731"/>
        <v>0</v>
      </c>
      <c r="W10946" s="75">
        <f t="shared" si="10731"/>
        <v>0</v>
      </c>
      <c r="X10946" s="75">
        <f t="shared" si="10731"/>
        <v>0</v>
      </c>
      <c r="Y10946" s="238">
        <f t="shared" si="10659"/>
        <v>0</v>
      </c>
    </row>
    <row r="10947" spans="1:25" s="76" customFormat="1">
      <c r="A10947" s="250" t="s">
        <v>2717</v>
      </c>
      <c r="B10947" s="250"/>
      <c r="C10947" s="250"/>
      <c r="D10947" s="250"/>
      <c r="E10947" s="250"/>
      <c r="F10947" s="250"/>
      <c r="G10947" s="250"/>
      <c r="H10947" s="250"/>
      <c r="I10947" s="75">
        <f t="shared" ref="I10947:P10947" si="10732">SUM(I10997,I11047)</f>
        <v>0</v>
      </c>
      <c r="J10947" s="75">
        <f t="shared" si="10732"/>
        <v>0</v>
      </c>
      <c r="K10947" s="75">
        <f t="shared" si="10732"/>
        <v>0</v>
      </c>
      <c r="L10947" s="75">
        <f t="shared" si="10732"/>
        <v>0</v>
      </c>
      <c r="M10947" s="75">
        <f t="shared" si="10732"/>
        <v>0</v>
      </c>
      <c r="N10947" s="75">
        <f t="shared" si="10732"/>
        <v>0</v>
      </c>
      <c r="O10947" s="75">
        <f t="shared" si="10732"/>
        <v>0</v>
      </c>
      <c r="P10947" s="75">
        <f t="shared" si="10732"/>
        <v>0</v>
      </c>
      <c r="Q10947" s="75">
        <f t="shared" ref="Q10947:R10947" si="10733">SUM(Q10997,Q11047)</f>
        <v>0</v>
      </c>
      <c r="R10947" s="75">
        <f t="shared" si="10733"/>
        <v>0</v>
      </c>
      <c r="S10947" s="75">
        <f t="shared" ref="S10947" si="10734">SUM(S10997,S11047)</f>
        <v>0</v>
      </c>
      <c r="T10947" s="75">
        <f t="shared" ref="T10947:X10947" si="10735">SUM(T10997,T11047)</f>
        <v>0</v>
      </c>
      <c r="U10947" s="75">
        <f t="shared" si="10735"/>
        <v>0</v>
      </c>
      <c r="V10947" s="75">
        <f t="shared" si="10735"/>
        <v>0</v>
      </c>
      <c r="W10947" s="75">
        <f t="shared" si="10735"/>
        <v>0</v>
      </c>
      <c r="X10947" s="75">
        <f t="shared" si="10735"/>
        <v>0</v>
      </c>
      <c r="Y10947" s="238">
        <f t="shared" si="10659"/>
        <v>0</v>
      </c>
    </row>
    <row r="10948" spans="1:25" s="76" customFormat="1">
      <c r="A10948" s="250" t="s">
        <v>2718</v>
      </c>
      <c r="B10948" s="250"/>
      <c r="C10948" s="250"/>
      <c r="D10948" s="250"/>
      <c r="E10948" s="250"/>
      <c r="F10948" s="250"/>
      <c r="G10948" s="250"/>
      <c r="H10948" s="250"/>
      <c r="I10948" s="75">
        <f t="shared" ref="I10948:P10948" si="10736">SUM(I10998,I11048)</f>
        <v>0</v>
      </c>
      <c r="J10948" s="75">
        <f t="shared" si="10736"/>
        <v>0</v>
      </c>
      <c r="K10948" s="75">
        <f t="shared" si="10736"/>
        <v>0</v>
      </c>
      <c r="L10948" s="75">
        <f t="shared" si="10736"/>
        <v>0</v>
      </c>
      <c r="M10948" s="75">
        <f t="shared" si="10736"/>
        <v>0</v>
      </c>
      <c r="N10948" s="75">
        <f t="shared" si="10736"/>
        <v>0</v>
      </c>
      <c r="O10948" s="75">
        <f t="shared" si="10736"/>
        <v>0</v>
      </c>
      <c r="P10948" s="75">
        <f t="shared" si="10736"/>
        <v>0</v>
      </c>
      <c r="Q10948" s="75">
        <f t="shared" ref="Q10948:R10948" si="10737">SUM(Q10998,Q11048)</f>
        <v>0</v>
      </c>
      <c r="R10948" s="75">
        <f t="shared" si="10737"/>
        <v>0</v>
      </c>
      <c r="S10948" s="75">
        <f t="shared" ref="S10948" si="10738">SUM(S10998,S11048)</f>
        <v>0</v>
      </c>
      <c r="T10948" s="75">
        <f t="shared" ref="T10948:X10948" si="10739">SUM(T10998,T11048)</f>
        <v>0</v>
      </c>
      <c r="U10948" s="75">
        <f t="shared" si="10739"/>
        <v>0</v>
      </c>
      <c r="V10948" s="75">
        <f t="shared" si="10739"/>
        <v>0</v>
      </c>
      <c r="W10948" s="75">
        <f t="shared" si="10739"/>
        <v>0</v>
      </c>
      <c r="X10948" s="75">
        <f t="shared" si="10739"/>
        <v>0</v>
      </c>
      <c r="Y10948" s="238">
        <f t="shared" si="10659"/>
        <v>0</v>
      </c>
    </row>
    <row r="10949" spans="1:25" s="76" customFormat="1">
      <c r="A10949" s="250" t="s">
        <v>2719</v>
      </c>
      <c r="B10949" s="250"/>
      <c r="C10949" s="250"/>
      <c r="D10949" s="250"/>
      <c r="E10949" s="250"/>
      <c r="F10949" s="250"/>
      <c r="G10949" s="250"/>
      <c r="H10949" s="250"/>
      <c r="I10949" s="75">
        <f t="shared" ref="I10949:P10949" si="10740">SUM(I10999,I11049)</f>
        <v>0</v>
      </c>
      <c r="J10949" s="75">
        <f t="shared" si="10740"/>
        <v>0</v>
      </c>
      <c r="K10949" s="75">
        <f t="shared" si="10740"/>
        <v>0</v>
      </c>
      <c r="L10949" s="75">
        <f t="shared" si="10740"/>
        <v>0</v>
      </c>
      <c r="M10949" s="75">
        <f t="shared" si="10740"/>
        <v>0</v>
      </c>
      <c r="N10949" s="75">
        <f t="shared" si="10740"/>
        <v>0</v>
      </c>
      <c r="O10949" s="75">
        <f t="shared" si="10740"/>
        <v>0</v>
      </c>
      <c r="P10949" s="75">
        <f t="shared" si="10740"/>
        <v>0</v>
      </c>
      <c r="Q10949" s="75">
        <f t="shared" ref="Q10949:R10949" si="10741">SUM(Q10999,Q11049)</f>
        <v>0</v>
      </c>
      <c r="R10949" s="75">
        <f t="shared" si="10741"/>
        <v>0</v>
      </c>
      <c r="S10949" s="75">
        <f t="shared" ref="S10949" si="10742">SUM(S10999,S11049)</f>
        <v>0</v>
      </c>
      <c r="T10949" s="75">
        <f t="shared" ref="T10949:X10949" si="10743">SUM(T10999,T11049)</f>
        <v>0</v>
      </c>
      <c r="U10949" s="75">
        <f t="shared" si="10743"/>
        <v>0</v>
      </c>
      <c r="V10949" s="75">
        <f t="shared" si="10743"/>
        <v>0</v>
      </c>
      <c r="W10949" s="75">
        <f t="shared" si="10743"/>
        <v>0</v>
      </c>
      <c r="X10949" s="75">
        <f t="shared" si="10743"/>
        <v>0</v>
      </c>
      <c r="Y10949" s="238">
        <f t="shared" si="10659"/>
        <v>0</v>
      </c>
    </row>
    <row r="10950" spans="1:25" s="76" customFormat="1">
      <c r="A10950" s="250" t="s">
        <v>2720</v>
      </c>
      <c r="B10950" s="250"/>
      <c r="C10950" s="250"/>
      <c r="D10950" s="250"/>
      <c r="E10950" s="250"/>
      <c r="F10950" s="250"/>
      <c r="G10950" s="250"/>
      <c r="H10950" s="250"/>
      <c r="I10950" s="75">
        <f t="shared" ref="I10950:P10950" si="10744">SUM(I11000,I11050)</f>
        <v>0</v>
      </c>
      <c r="J10950" s="75">
        <f t="shared" si="10744"/>
        <v>0</v>
      </c>
      <c r="K10950" s="75">
        <f t="shared" si="10744"/>
        <v>0</v>
      </c>
      <c r="L10950" s="75">
        <f t="shared" si="10744"/>
        <v>0</v>
      </c>
      <c r="M10950" s="75">
        <f t="shared" si="10744"/>
        <v>0</v>
      </c>
      <c r="N10950" s="75">
        <f t="shared" si="10744"/>
        <v>0</v>
      </c>
      <c r="O10950" s="75">
        <f t="shared" si="10744"/>
        <v>0</v>
      </c>
      <c r="P10950" s="75">
        <f t="shared" si="10744"/>
        <v>0</v>
      </c>
      <c r="Q10950" s="75">
        <f t="shared" ref="Q10950:R10950" si="10745">SUM(Q11000,Q11050)</f>
        <v>0</v>
      </c>
      <c r="R10950" s="75">
        <f t="shared" si="10745"/>
        <v>0</v>
      </c>
      <c r="S10950" s="75">
        <f t="shared" ref="S10950" si="10746">SUM(S11000,S11050)</f>
        <v>0</v>
      </c>
      <c r="T10950" s="75">
        <f t="shared" ref="T10950:X10950" si="10747">SUM(T11000,T11050)</f>
        <v>0</v>
      </c>
      <c r="U10950" s="75">
        <f t="shared" si="10747"/>
        <v>0</v>
      </c>
      <c r="V10950" s="75">
        <f t="shared" si="10747"/>
        <v>0</v>
      </c>
      <c r="W10950" s="75">
        <f t="shared" si="10747"/>
        <v>0</v>
      </c>
      <c r="X10950" s="75">
        <f t="shared" si="10747"/>
        <v>0</v>
      </c>
      <c r="Y10950" s="238">
        <f t="shared" si="10659"/>
        <v>0</v>
      </c>
    </row>
    <row r="10951" spans="1:25" s="76" customFormat="1">
      <c r="A10951" s="250" t="s">
        <v>2692</v>
      </c>
      <c r="B10951" s="250"/>
      <c r="C10951" s="250"/>
      <c r="D10951" s="250"/>
      <c r="E10951" s="250"/>
      <c r="F10951" s="250"/>
      <c r="G10951" s="250"/>
      <c r="H10951" s="250"/>
      <c r="I10951" s="75">
        <f t="shared" ref="I10951:P10951" si="10748">SUM(I11001,I11051)</f>
        <v>0</v>
      </c>
      <c r="J10951" s="75">
        <f t="shared" si="10748"/>
        <v>0</v>
      </c>
      <c r="K10951" s="75">
        <f t="shared" si="10748"/>
        <v>0</v>
      </c>
      <c r="L10951" s="75">
        <f t="shared" si="10748"/>
        <v>0</v>
      </c>
      <c r="M10951" s="75">
        <f t="shared" si="10748"/>
        <v>0</v>
      </c>
      <c r="N10951" s="75">
        <f t="shared" si="10748"/>
        <v>0</v>
      </c>
      <c r="O10951" s="75">
        <f t="shared" si="10748"/>
        <v>0</v>
      </c>
      <c r="P10951" s="75">
        <f t="shared" si="10748"/>
        <v>0</v>
      </c>
      <c r="Q10951" s="75">
        <f t="shared" ref="Q10951:R10951" si="10749">SUM(Q11001,Q11051)</f>
        <v>0</v>
      </c>
      <c r="R10951" s="75">
        <f t="shared" si="10749"/>
        <v>0</v>
      </c>
      <c r="S10951" s="75">
        <f t="shared" ref="S10951" si="10750">SUM(S11001,S11051)</f>
        <v>0</v>
      </c>
      <c r="T10951" s="75">
        <f t="shared" ref="T10951:X10951" si="10751">SUM(T11001,T11051)</f>
        <v>0</v>
      </c>
      <c r="U10951" s="75">
        <f t="shared" si="10751"/>
        <v>0</v>
      </c>
      <c r="V10951" s="75">
        <f t="shared" si="10751"/>
        <v>0</v>
      </c>
      <c r="W10951" s="75">
        <f t="shared" si="10751"/>
        <v>0</v>
      </c>
      <c r="X10951" s="75">
        <f t="shared" si="10751"/>
        <v>0</v>
      </c>
      <c r="Y10951" s="238">
        <f t="shared" si="10659"/>
        <v>0</v>
      </c>
    </row>
    <row r="10952" spans="1:25" s="76" customFormat="1">
      <c r="A10952" s="250" t="s">
        <v>2721</v>
      </c>
      <c r="B10952" s="250"/>
      <c r="C10952" s="250"/>
      <c r="D10952" s="250"/>
      <c r="E10952" s="250"/>
      <c r="F10952" s="250"/>
      <c r="G10952" s="250"/>
      <c r="H10952" s="250"/>
      <c r="I10952" s="75">
        <f t="shared" ref="I10952:P10952" si="10752">SUM(I11002,I11052)</f>
        <v>17785872</v>
      </c>
      <c r="J10952" s="75">
        <f t="shared" si="10752"/>
        <v>17785872</v>
      </c>
      <c r="K10952" s="75">
        <f t="shared" si="10752"/>
        <v>0</v>
      </c>
      <c r="L10952" s="75">
        <f t="shared" si="10752"/>
        <v>0</v>
      </c>
      <c r="M10952" s="75">
        <f t="shared" si="10752"/>
        <v>0</v>
      </c>
      <c r="N10952" s="75">
        <f t="shared" si="10752"/>
        <v>0</v>
      </c>
      <c r="O10952" s="75">
        <f t="shared" si="10752"/>
        <v>0</v>
      </c>
      <c r="P10952" s="75">
        <f t="shared" si="10752"/>
        <v>0</v>
      </c>
      <c r="Q10952" s="75">
        <f t="shared" ref="Q10952:R10952" si="10753">SUM(Q11002,Q11052)</f>
        <v>9856023</v>
      </c>
      <c r="R10952" s="75">
        <f t="shared" si="10753"/>
        <v>9856023</v>
      </c>
      <c r="S10952" s="75">
        <f t="shared" ref="S10952" si="10754">SUM(S11002,S11052)</f>
        <v>4645503</v>
      </c>
      <c r="T10952" s="75">
        <f t="shared" ref="T10952:X10952" si="10755">SUM(T11002,T11052)</f>
        <v>5210520</v>
      </c>
      <c r="U10952" s="75">
        <f t="shared" si="10755"/>
        <v>3700000</v>
      </c>
      <c r="V10952" s="75">
        <f t="shared" si="10755"/>
        <v>1510520</v>
      </c>
      <c r="W10952" s="75">
        <f t="shared" si="10755"/>
        <v>0</v>
      </c>
      <c r="X10952" s="75">
        <f t="shared" si="10755"/>
        <v>9856023</v>
      </c>
      <c r="Y10952" s="238">
        <f t="shared" si="10659"/>
        <v>100</v>
      </c>
    </row>
    <row r="10953" spans="1:25" s="76" customFormat="1">
      <c r="A10953" s="250" t="s">
        <v>2722</v>
      </c>
      <c r="B10953" s="250"/>
      <c r="C10953" s="250"/>
      <c r="D10953" s="250"/>
      <c r="E10953" s="250"/>
      <c r="F10953" s="250"/>
      <c r="G10953" s="250"/>
      <c r="H10953" s="250"/>
      <c r="I10953" s="75">
        <f t="shared" ref="I10953:P10953" si="10756">SUM(I11003,I11053)</f>
        <v>0</v>
      </c>
      <c r="J10953" s="75">
        <f t="shared" si="10756"/>
        <v>0</v>
      </c>
      <c r="K10953" s="75">
        <f t="shared" si="10756"/>
        <v>0</v>
      </c>
      <c r="L10953" s="75">
        <f t="shared" si="10756"/>
        <v>0</v>
      </c>
      <c r="M10953" s="75">
        <f t="shared" si="10756"/>
        <v>0</v>
      </c>
      <c r="N10953" s="75">
        <f t="shared" si="10756"/>
        <v>0</v>
      </c>
      <c r="O10953" s="75">
        <f t="shared" si="10756"/>
        <v>0</v>
      </c>
      <c r="P10953" s="75">
        <f t="shared" si="10756"/>
        <v>0</v>
      </c>
      <c r="Q10953" s="75">
        <f t="shared" ref="Q10953:R10953" si="10757">SUM(Q11003,Q11053)</f>
        <v>0</v>
      </c>
      <c r="R10953" s="75">
        <f t="shared" si="10757"/>
        <v>0</v>
      </c>
      <c r="S10953" s="75">
        <f t="shared" ref="S10953" si="10758">SUM(S11003,S11053)</f>
        <v>0</v>
      </c>
      <c r="T10953" s="75">
        <f t="shared" ref="T10953:X10953" si="10759">SUM(T11003,T11053)</f>
        <v>0</v>
      </c>
      <c r="U10953" s="75">
        <f t="shared" si="10759"/>
        <v>0</v>
      </c>
      <c r="V10953" s="75">
        <f t="shared" si="10759"/>
        <v>0</v>
      </c>
      <c r="W10953" s="75">
        <f t="shared" si="10759"/>
        <v>0</v>
      </c>
      <c r="X10953" s="75">
        <f t="shared" si="10759"/>
        <v>0</v>
      </c>
      <c r="Y10953" s="238">
        <f t="shared" si="10659"/>
        <v>0</v>
      </c>
    </row>
    <row r="10954" spans="1:25" s="76" customFormat="1">
      <c r="A10954" s="250" t="s">
        <v>2788</v>
      </c>
      <c r="B10954" s="250"/>
      <c r="C10954" s="250"/>
      <c r="D10954" s="250"/>
      <c r="E10954" s="250"/>
      <c r="F10954" s="250"/>
      <c r="G10954" s="250"/>
      <c r="H10954" s="250"/>
      <c r="I10954" s="75">
        <f t="shared" ref="I10954:P10954" si="10760">SUM(I11004,I11054)</f>
        <v>0</v>
      </c>
      <c r="J10954" s="75">
        <f t="shared" si="10760"/>
        <v>0</v>
      </c>
      <c r="K10954" s="75">
        <f t="shared" si="10760"/>
        <v>0</v>
      </c>
      <c r="L10954" s="75">
        <f t="shared" si="10760"/>
        <v>0</v>
      </c>
      <c r="M10954" s="75">
        <f t="shared" si="10760"/>
        <v>0</v>
      </c>
      <c r="N10954" s="75">
        <f t="shared" si="10760"/>
        <v>0</v>
      </c>
      <c r="O10954" s="75">
        <f t="shared" si="10760"/>
        <v>0</v>
      </c>
      <c r="P10954" s="75">
        <f t="shared" si="10760"/>
        <v>0</v>
      </c>
      <c r="Q10954" s="75">
        <f t="shared" ref="Q10954:R10954" si="10761">SUM(Q11004,Q11054)</f>
        <v>0</v>
      </c>
      <c r="R10954" s="75">
        <f t="shared" si="10761"/>
        <v>0</v>
      </c>
      <c r="S10954" s="75">
        <f t="shared" ref="S10954" si="10762">SUM(S11004,S11054)</f>
        <v>0</v>
      </c>
      <c r="T10954" s="75">
        <f t="shared" ref="T10954:X10954" si="10763">SUM(T11004,T11054)</f>
        <v>0</v>
      </c>
      <c r="U10954" s="75">
        <f t="shared" si="10763"/>
        <v>0</v>
      </c>
      <c r="V10954" s="75">
        <f t="shared" si="10763"/>
        <v>0</v>
      </c>
      <c r="W10954" s="75">
        <f t="shared" si="10763"/>
        <v>0</v>
      </c>
      <c r="X10954" s="75">
        <f t="shared" si="10763"/>
        <v>0</v>
      </c>
      <c r="Y10954" s="238">
        <f t="shared" si="10659"/>
        <v>0</v>
      </c>
    </row>
    <row r="10955" spans="1:25" s="76" customFormat="1">
      <c r="A10955" s="250" t="s">
        <v>2723</v>
      </c>
      <c r="B10955" s="250"/>
      <c r="C10955" s="250"/>
      <c r="D10955" s="250"/>
      <c r="E10955" s="250"/>
      <c r="F10955" s="250"/>
      <c r="G10955" s="250"/>
      <c r="H10955" s="250"/>
      <c r="I10955" s="75">
        <f t="shared" ref="I10955:P10955" si="10764">SUM(I11005,I11055)</f>
        <v>0</v>
      </c>
      <c r="J10955" s="75">
        <f t="shared" si="10764"/>
        <v>0</v>
      </c>
      <c r="K10955" s="75">
        <f t="shared" si="10764"/>
        <v>0</v>
      </c>
      <c r="L10955" s="75">
        <f t="shared" si="10764"/>
        <v>0</v>
      </c>
      <c r="M10955" s="75">
        <f t="shared" si="10764"/>
        <v>0</v>
      </c>
      <c r="N10955" s="75">
        <f t="shared" si="10764"/>
        <v>0</v>
      </c>
      <c r="O10955" s="75">
        <f t="shared" si="10764"/>
        <v>0</v>
      </c>
      <c r="P10955" s="75">
        <f t="shared" si="10764"/>
        <v>0</v>
      </c>
      <c r="Q10955" s="75">
        <f t="shared" ref="Q10955:R10955" si="10765">SUM(Q11005,Q11055)</f>
        <v>0</v>
      </c>
      <c r="R10955" s="75">
        <f t="shared" si="10765"/>
        <v>0</v>
      </c>
      <c r="S10955" s="75">
        <f t="shared" ref="S10955" si="10766">SUM(S11005,S11055)</f>
        <v>0</v>
      </c>
      <c r="T10955" s="75">
        <f t="shared" ref="T10955:X10955" si="10767">SUM(T11005,T11055)</f>
        <v>0</v>
      </c>
      <c r="U10955" s="75">
        <f t="shared" si="10767"/>
        <v>0</v>
      </c>
      <c r="V10955" s="75">
        <f t="shared" si="10767"/>
        <v>0</v>
      </c>
      <c r="W10955" s="75">
        <f t="shared" si="10767"/>
        <v>0</v>
      </c>
      <c r="X10955" s="75">
        <f t="shared" si="10767"/>
        <v>0</v>
      </c>
      <c r="Y10955" s="238">
        <f t="shared" si="10659"/>
        <v>0</v>
      </c>
    </row>
    <row r="10956" spans="1:25" s="76" customFormat="1">
      <c r="A10956" s="250" t="s">
        <v>2724</v>
      </c>
      <c r="B10956" s="250"/>
      <c r="C10956" s="250"/>
      <c r="D10956" s="250"/>
      <c r="E10956" s="250"/>
      <c r="F10956" s="250"/>
      <c r="G10956" s="250"/>
      <c r="H10956" s="250"/>
      <c r="I10956" s="75">
        <f t="shared" ref="I10956:P10956" si="10768">SUM(I11006,I11056)</f>
        <v>0</v>
      </c>
      <c r="J10956" s="75">
        <f t="shared" si="10768"/>
        <v>0</v>
      </c>
      <c r="K10956" s="75">
        <f t="shared" si="10768"/>
        <v>0</v>
      </c>
      <c r="L10956" s="75">
        <f t="shared" si="10768"/>
        <v>0</v>
      </c>
      <c r="M10956" s="75">
        <f t="shared" si="10768"/>
        <v>0</v>
      </c>
      <c r="N10956" s="75">
        <f t="shared" si="10768"/>
        <v>0</v>
      </c>
      <c r="O10956" s="75">
        <f t="shared" si="10768"/>
        <v>0</v>
      </c>
      <c r="P10956" s="75">
        <f t="shared" si="10768"/>
        <v>0</v>
      </c>
      <c r="Q10956" s="75">
        <f t="shared" ref="Q10956:R10956" si="10769">SUM(Q11006,Q11056)</f>
        <v>0</v>
      </c>
      <c r="R10956" s="75">
        <f t="shared" si="10769"/>
        <v>0</v>
      </c>
      <c r="S10956" s="75">
        <f t="shared" ref="S10956" si="10770">SUM(S11006,S11056)</f>
        <v>0</v>
      </c>
      <c r="T10956" s="75">
        <f t="shared" ref="T10956:X10956" si="10771">SUM(T11006,T11056)</f>
        <v>0</v>
      </c>
      <c r="U10956" s="75">
        <f t="shared" si="10771"/>
        <v>0</v>
      </c>
      <c r="V10956" s="75">
        <f t="shared" si="10771"/>
        <v>0</v>
      </c>
      <c r="W10956" s="75">
        <f t="shared" si="10771"/>
        <v>0</v>
      </c>
      <c r="X10956" s="75">
        <f t="shared" si="10771"/>
        <v>0</v>
      </c>
      <c r="Y10956" s="238">
        <f t="shared" si="10659"/>
        <v>0</v>
      </c>
    </row>
    <row r="10957" spans="1:25" s="76" customFormat="1">
      <c r="A10957" s="250" t="s">
        <v>2725</v>
      </c>
      <c r="B10957" s="250"/>
      <c r="C10957" s="250"/>
      <c r="D10957" s="250"/>
      <c r="E10957" s="250"/>
      <c r="F10957" s="250"/>
      <c r="G10957" s="250"/>
      <c r="H10957" s="250"/>
      <c r="I10957" s="75">
        <f t="shared" ref="I10957:P10957" si="10772">SUM(I11007,I11057)</f>
        <v>0</v>
      </c>
      <c r="J10957" s="75">
        <f t="shared" si="10772"/>
        <v>0</v>
      </c>
      <c r="K10957" s="75">
        <f t="shared" si="10772"/>
        <v>0</v>
      </c>
      <c r="L10957" s="75">
        <f t="shared" si="10772"/>
        <v>0</v>
      </c>
      <c r="M10957" s="75">
        <f t="shared" si="10772"/>
        <v>0</v>
      </c>
      <c r="N10957" s="75">
        <f t="shared" si="10772"/>
        <v>0</v>
      </c>
      <c r="O10957" s="75">
        <f t="shared" si="10772"/>
        <v>0</v>
      </c>
      <c r="P10957" s="75">
        <f t="shared" si="10772"/>
        <v>0</v>
      </c>
      <c r="Q10957" s="75">
        <f t="shared" ref="Q10957:R10957" si="10773">SUM(Q11007,Q11057)</f>
        <v>0</v>
      </c>
      <c r="R10957" s="75">
        <f t="shared" si="10773"/>
        <v>0</v>
      </c>
      <c r="S10957" s="75">
        <f t="shared" ref="S10957" si="10774">SUM(S11007,S11057)</f>
        <v>0</v>
      </c>
      <c r="T10957" s="75">
        <f t="shared" ref="T10957:X10957" si="10775">SUM(T11007,T11057)</f>
        <v>0</v>
      </c>
      <c r="U10957" s="75">
        <f t="shared" si="10775"/>
        <v>0</v>
      </c>
      <c r="V10957" s="75">
        <f t="shared" si="10775"/>
        <v>0</v>
      </c>
      <c r="W10957" s="75">
        <f t="shared" si="10775"/>
        <v>0</v>
      </c>
      <c r="X10957" s="75">
        <f t="shared" si="10775"/>
        <v>0</v>
      </c>
      <c r="Y10957" s="238">
        <f t="shared" si="10659"/>
        <v>0</v>
      </c>
    </row>
    <row r="10958" spans="1:25" s="76" customFormat="1">
      <c r="A10958" s="250" t="s">
        <v>2694</v>
      </c>
      <c r="B10958" s="250"/>
      <c r="C10958" s="250"/>
      <c r="D10958" s="250"/>
      <c r="E10958" s="250"/>
      <c r="F10958" s="250"/>
      <c r="G10958" s="250"/>
      <c r="H10958" s="250"/>
      <c r="I10958" s="75">
        <f t="shared" ref="I10958:P10958" si="10776">SUM(I11008,I11058)</f>
        <v>0</v>
      </c>
      <c r="J10958" s="75">
        <f t="shared" si="10776"/>
        <v>0</v>
      </c>
      <c r="K10958" s="75">
        <f t="shared" si="10776"/>
        <v>0</v>
      </c>
      <c r="L10958" s="75">
        <f t="shared" si="10776"/>
        <v>0</v>
      </c>
      <c r="M10958" s="75">
        <f t="shared" si="10776"/>
        <v>0</v>
      </c>
      <c r="N10958" s="75">
        <f t="shared" si="10776"/>
        <v>0</v>
      </c>
      <c r="O10958" s="75">
        <f t="shared" si="10776"/>
        <v>0</v>
      </c>
      <c r="P10958" s="75">
        <f t="shared" si="10776"/>
        <v>0</v>
      </c>
      <c r="Q10958" s="75">
        <f t="shared" ref="Q10958:R10958" si="10777">SUM(Q11008,Q11058)</f>
        <v>0</v>
      </c>
      <c r="R10958" s="75">
        <f t="shared" si="10777"/>
        <v>0</v>
      </c>
      <c r="S10958" s="75">
        <f t="shared" ref="S10958" si="10778">SUM(S11008,S11058)</f>
        <v>0</v>
      </c>
      <c r="T10958" s="75">
        <f t="shared" ref="T10958:X10958" si="10779">SUM(T11008,T11058)</f>
        <v>0</v>
      </c>
      <c r="U10958" s="75">
        <f t="shared" si="10779"/>
        <v>0</v>
      </c>
      <c r="V10958" s="75">
        <f t="shared" si="10779"/>
        <v>0</v>
      </c>
      <c r="W10958" s="75">
        <f t="shared" si="10779"/>
        <v>0</v>
      </c>
      <c r="X10958" s="75">
        <f t="shared" si="10779"/>
        <v>0</v>
      </c>
      <c r="Y10958" s="238">
        <f t="shared" si="10659"/>
        <v>0</v>
      </c>
    </row>
    <row r="10959" spans="1:25" s="76" customFormat="1">
      <c r="A10959" s="250" t="s">
        <v>2726</v>
      </c>
      <c r="B10959" s="250"/>
      <c r="C10959" s="250"/>
      <c r="D10959" s="250"/>
      <c r="E10959" s="250"/>
      <c r="F10959" s="250"/>
      <c r="G10959" s="250"/>
      <c r="H10959" s="250"/>
      <c r="I10959" s="75">
        <f t="shared" ref="I10959:P10959" si="10780">SUM(I11009,I11059)</f>
        <v>0</v>
      </c>
      <c r="J10959" s="75">
        <f t="shared" si="10780"/>
        <v>0</v>
      </c>
      <c r="K10959" s="75">
        <f t="shared" si="10780"/>
        <v>0</v>
      </c>
      <c r="L10959" s="75">
        <f t="shared" si="10780"/>
        <v>0</v>
      </c>
      <c r="M10959" s="75">
        <f t="shared" si="10780"/>
        <v>0</v>
      </c>
      <c r="N10959" s="75">
        <f t="shared" si="10780"/>
        <v>0</v>
      </c>
      <c r="O10959" s="75">
        <f t="shared" si="10780"/>
        <v>0</v>
      </c>
      <c r="P10959" s="75">
        <f t="shared" si="10780"/>
        <v>0</v>
      </c>
      <c r="Q10959" s="75">
        <f t="shared" ref="Q10959:R10959" si="10781">SUM(Q11009,Q11059)</f>
        <v>0</v>
      </c>
      <c r="R10959" s="75">
        <f t="shared" si="10781"/>
        <v>0</v>
      </c>
      <c r="S10959" s="75">
        <f t="shared" ref="S10959" si="10782">SUM(S11009,S11059)</f>
        <v>0</v>
      </c>
      <c r="T10959" s="75">
        <f t="shared" ref="T10959:X10959" si="10783">SUM(T11009,T11059)</f>
        <v>0</v>
      </c>
      <c r="U10959" s="75">
        <f t="shared" si="10783"/>
        <v>0</v>
      </c>
      <c r="V10959" s="75">
        <f t="shared" si="10783"/>
        <v>0</v>
      </c>
      <c r="W10959" s="75">
        <f t="shared" si="10783"/>
        <v>0</v>
      </c>
      <c r="X10959" s="75">
        <f t="shared" si="10783"/>
        <v>0</v>
      </c>
      <c r="Y10959" s="238">
        <f t="shared" si="10659"/>
        <v>0</v>
      </c>
    </row>
    <row r="10960" spans="1:25" s="76" customFormat="1">
      <c r="A10960" s="250" t="s">
        <v>2727</v>
      </c>
      <c r="B10960" s="250"/>
      <c r="C10960" s="250"/>
      <c r="D10960" s="250"/>
      <c r="E10960" s="250"/>
      <c r="F10960" s="250"/>
      <c r="G10960" s="250"/>
      <c r="H10960" s="250"/>
      <c r="I10960" s="75">
        <f t="shared" ref="I10960:P10960" si="10784">SUM(I11010,I11060)</f>
        <v>0</v>
      </c>
      <c r="J10960" s="75">
        <f t="shared" si="10784"/>
        <v>0</v>
      </c>
      <c r="K10960" s="75">
        <f t="shared" si="10784"/>
        <v>0</v>
      </c>
      <c r="L10960" s="75">
        <f t="shared" si="10784"/>
        <v>0</v>
      </c>
      <c r="M10960" s="75">
        <f t="shared" si="10784"/>
        <v>0</v>
      </c>
      <c r="N10960" s="75">
        <f t="shared" si="10784"/>
        <v>0</v>
      </c>
      <c r="O10960" s="75">
        <f t="shared" si="10784"/>
        <v>0</v>
      </c>
      <c r="P10960" s="75">
        <f t="shared" si="10784"/>
        <v>0</v>
      </c>
      <c r="Q10960" s="75">
        <f t="shared" ref="Q10960:R10960" si="10785">SUM(Q11010,Q11060)</f>
        <v>0</v>
      </c>
      <c r="R10960" s="75">
        <f t="shared" si="10785"/>
        <v>0</v>
      </c>
      <c r="S10960" s="75">
        <f t="shared" ref="S10960" si="10786">SUM(S11010,S11060)</f>
        <v>0</v>
      </c>
      <c r="T10960" s="75">
        <f t="shared" ref="T10960:X10960" si="10787">SUM(T11010,T11060)</f>
        <v>0</v>
      </c>
      <c r="U10960" s="75">
        <f t="shared" si="10787"/>
        <v>0</v>
      </c>
      <c r="V10960" s="75">
        <f t="shared" si="10787"/>
        <v>0</v>
      </c>
      <c r="W10960" s="75">
        <f t="shared" si="10787"/>
        <v>0</v>
      </c>
      <c r="X10960" s="75">
        <f t="shared" si="10787"/>
        <v>0</v>
      </c>
      <c r="Y10960" s="238">
        <f t="shared" si="10659"/>
        <v>0</v>
      </c>
    </row>
    <row r="10961" spans="1:25" s="76" customFormat="1">
      <c r="A10961" s="250" t="s">
        <v>2728</v>
      </c>
      <c r="B10961" s="250"/>
      <c r="C10961" s="250"/>
      <c r="D10961" s="250"/>
      <c r="E10961" s="250"/>
      <c r="F10961" s="250"/>
      <c r="G10961" s="250"/>
      <c r="H10961" s="250"/>
      <c r="I10961" s="75">
        <f t="shared" ref="I10961:P10961" si="10788">SUM(I11011,I11061)</f>
        <v>0</v>
      </c>
      <c r="J10961" s="75">
        <f t="shared" si="10788"/>
        <v>0</v>
      </c>
      <c r="K10961" s="75">
        <f t="shared" si="10788"/>
        <v>0</v>
      </c>
      <c r="L10961" s="75">
        <f t="shared" si="10788"/>
        <v>0</v>
      </c>
      <c r="M10961" s="75">
        <f t="shared" si="10788"/>
        <v>0</v>
      </c>
      <c r="N10961" s="75">
        <f t="shared" si="10788"/>
        <v>0</v>
      </c>
      <c r="O10961" s="75">
        <f t="shared" si="10788"/>
        <v>0</v>
      </c>
      <c r="P10961" s="75">
        <f t="shared" si="10788"/>
        <v>0</v>
      </c>
      <c r="Q10961" s="75">
        <f t="shared" ref="Q10961:R10961" si="10789">SUM(Q11011,Q11061)</f>
        <v>0</v>
      </c>
      <c r="R10961" s="75">
        <f t="shared" si="10789"/>
        <v>0</v>
      </c>
      <c r="S10961" s="75">
        <f t="shared" ref="S10961" si="10790">SUM(S11011,S11061)</f>
        <v>0</v>
      </c>
      <c r="T10961" s="75">
        <f t="shared" ref="T10961:X10961" si="10791">SUM(T11011,T11061)</f>
        <v>0</v>
      </c>
      <c r="U10961" s="75">
        <f t="shared" si="10791"/>
        <v>0</v>
      </c>
      <c r="V10961" s="75">
        <f t="shared" si="10791"/>
        <v>0</v>
      </c>
      <c r="W10961" s="75">
        <f t="shared" si="10791"/>
        <v>0</v>
      </c>
      <c r="X10961" s="75">
        <f t="shared" si="10791"/>
        <v>0</v>
      </c>
      <c r="Y10961" s="238">
        <f t="shared" si="10659"/>
        <v>0</v>
      </c>
    </row>
    <row r="10962" spans="1:25" s="76" customFormat="1">
      <c r="A10962" s="250" t="s">
        <v>2729</v>
      </c>
      <c r="B10962" s="250"/>
      <c r="C10962" s="250"/>
      <c r="D10962" s="250"/>
      <c r="E10962" s="250"/>
      <c r="F10962" s="250"/>
      <c r="G10962" s="250"/>
      <c r="H10962" s="250"/>
      <c r="I10962" s="75">
        <f t="shared" ref="I10962:P10962" si="10792">SUM(I11012,I11062)</f>
        <v>0</v>
      </c>
      <c r="J10962" s="75">
        <f t="shared" si="10792"/>
        <v>0</v>
      </c>
      <c r="K10962" s="75">
        <f t="shared" si="10792"/>
        <v>0</v>
      </c>
      <c r="L10962" s="75">
        <f t="shared" si="10792"/>
        <v>0</v>
      </c>
      <c r="M10962" s="75">
        <f t="shared" si="10792"/>
        <v>0</v>
      </c>
      <c r="N10962" s="75">
        <f t="shared" si="10792"/>
        <v>0</v>
      </c>
      <c r="O10962" s="75">
        <f t="shared" si="10792"/>
        <v>0</v>
      </c>
      <c r="P10962" s="75">
        <f t="shared" si="10792"/>
        <v>0</v>
      </c>
      <c r="Q10962" s="75">
        <f t="shared" ref="Q10962:R10962" si="10793">SUM(Q11012,Q11062)</f>
        <v>0</v>
      </c>
      <c r="R10962" s="75">
        <f t="shared" si="10793"/>
        <v>0</v>
      </c>
      <c r="S10962" s="75">
        <f t="shared" ref="S10962" si="10794">SUM(S11012,S11062)</f>
        <v>0</v>
      </c>
      <c r="T10962" s="75">
        <f t="shared" ref="T10962:X10962" si="10795">SUM(T11012,T11062)</f>
        <v>0</v>
      </c>
      <c r="U10962" s="75">
        <f t="shared" si="10795"/>
        <v>0</v>
      </c>
      <c r="V10962" s="75">
        <f t="shared" si="10795"/>
        <v>0</v>
      </c>
      <c r="W10962" s="75">
        <f t="shared" si="10795"/>
        <v>0</v>
      </c>
      <c r="X10962" s="75">
        <f t="shared" si="10795"/>
        <v>0</v>
      </c>
      <c r="Y10962" s="238">
        <f t="shared" si="10659"/>
        <v>0</v>
      </c>
    </row>
    <row r="10963" spans="1:25" s="76" customFormat="1">
      <c r="A10963" s="250" t="s">
        <v>2730</v>
      </c>
      <c r="B10963" s="250"/>
      <c r="C10963" s="250"/>
      <c r="D10963" s="250"/>
      <c r="E10963" s="250"/>
      <c r="F10963" s="250"/>
      <c r="G10963" s="250"/>
      <c r="H10963" s="250"/>
      <c r="I10963" s="75">
        <f t="shared" ref="I10963:P10963" si="10796">SUM(I11013,I11063)</f>
        <v>0</v>
      </c>
      <c r="J10963" s="75">
        <f t="shared" si="10796"/>
        <v>0</v>
      </c>
      <c r="K10963" s="75">
        <f t="shared" si="10796"/>
        <v>0</v>
      </c>
      <c r="L10963" s="75">
        <f t="shared" si="10796"/>
        <v>0</v>
      </c>
      <c r="M10963" s="75">
        <f t="shared" si="10796"/>
        <v>0</v>
      </c>
      <c r="N10963" s="75">
        <f t="shared" si="10796"/>
        <v>0</v>
      </c>
      <c r="O10963" s="75">
        <f t="shared" si="10796"/>
        <v>0</v>
      </c>
      <c r="P10963" s="75">
        <f t="shared" si="10796"/>
        <v>0</v>
      </c>
      <c r="Q10963" s="75">
        <f t="shared" ref="Q10963:R10963" si="10797">SUM(Q11013,Q11063)</f>
        <v>0</v>
      </c>
      <c r="R10963" s="75">
        <f t="shared" si="10797"/>
        <v>0</v>
      </c>
      <c r="S10963" s="75">
        <f t="shared" ref="S10963" si="10798">SUM(S11013,S11063)</f>
        <v>0</v>
      </c>
      <c r="T10963" s="75">
        <f t="shared" ref="T10963:X10963" si="10799">SUM(T11013,T11063)</f>
        <v>0</v>
      </c>
      <c r="U10963" s="75">
        <f t="shared" si="10799"/>
        <v>0</v>
      </c>
      <c r="V10963" s="75">
        <f t="shared" si="10799"/>
        <v>0</v>
      </c>
      <c r="W10963" s="75">
        <f t="shared" si="10799"/>
        <v>0</v>
      </c>
      <c r="X10963" s="75">
        <f t="shared" si="10799"/>
        <v>0</v>
      </c>
      <c r="Y10963" s="238">
        <f t="shared" si="10659"/>
        <v>0</v>
      </c>
    </row>
    <row r="10964" spans="1:25" s="76" customFormat="1">
      <c r="A10964" s="250" t="s">
        <v>2731</v>
      </c>
      <c r="B10964" s="250"/>
      <c r="C10964" s="250"/>
      <c r="D10964" s="250"/>
      <c r="E10964" s="250"/>
      <c r="F10964" s="250"/>
      <c r="G10964" s="250"/>
      <c r="H10964" s="250"/>
      <c r="I10964" s="75">
        <f t="shared" ref="I10964:P10964" si="10800">SUM(I11014,I11064)</f>
        <v>0</v>
      </c>
      <c r="J10964" s="75">
        <f t="shared" si="10800"/>
        <v>0</v>
      </c>
      <c r="K10964" s="75">
        <f t="shared" si="10800"/>
        <v>0</v>
      </c>
      <c r="L10964" s="75">
        <f t="shared" si="10800"/>
        <v>0</v>
      </c>
      <c r="M10964" s="75">
        <f t="shared" si="10800"/>
        <v>0</v>
      </c>
      <c r="N10964" s="75">
        <f t="shared" si="10800"/>
        <v>0</v>
      </c>
      <c r="O10964" s="75">
        <f t="shared" si="10800"/>
        <v>0</v>
      </c>
      <c r="P10964" s="75">
        <f t="shared" si="10800"/>
        <v>0</v>
      </c>
      <c r="Q10964" s="75">
        <f t="shared" ref="Q10964:R10964" si="10801">SUM(Q11014,Q11064)</f>
        <v>0</v>
      </c>
      <c r="R10964" s="75">
        <f t="shared" si="10801"/>
        <v>0</v>
      </c>
      <c r="S10964" s="75">
        <f t="shared" ref="S10964" si="10802">SUM(S11014,S11064)</f>
        <v>0</v>
      </c>
      <c r="T10964" s="75">
        <f t="shared" ref="T10964:X10964" si="10803">SUM(T11014,T11064)</f>
        <v>0</v>
      </c>
      <c r="U10964" s="75">
        <f t="shared" si="10803"/>
        <v>0</v>
      </c>
      <c r="V10964" s="75">
        <f t="shared" si="10803"/>
        <v>0</v>
      </c>
      <c r="W10964" s="75">
        <f t="shared" si="10803"/>
        <v>0</v>
      </c>
      <c r="X10964" s="75">
        <f t="shared" si="10803"/>
        <v>0</v>
      </c>
      <c r="Y10964" s="238">
        <f t="shared" si="10659"/>
        <v>0</v>
      </c>
    </row>
    <row r="10965" spans="1:25" s="76" customFormat="1">
      <c r="A10965" s="250" t="s">
        <v>2732</v>
      </c>
      <c r="B10965" s="250"/>
      <c r="C10965" s="250"/>
      <c r="D10965" s="250"/>
      <c r="E10965" s="250"/>
      <c r="F10965" s="250"/>
      <c r="G10965" s="250"/>
      <c r="H10965" s="250"/>
      <c r="I10965" s="75">
        <f t="shared" ref="I10965:P10965" si="10804">SUM(I11015,I11065)</f>
        <v>0</v>
      </c>
      <c r="J10965" s="75">
        <f t="shared" si="10804"/>
        <v>0</v>
      </c>
      <c r="K10965" s="75">
        <f t="shared" si="10804"/>
        <v>0</v>
      </c>
      <c r="L10965" s="75">
        <f t="shared" si="10804"/>
        <v>0</v>
      </c>
      <c r="M10965" s="75">
        <f t="shared" si="10804"/>
        <v>0</v>
      </c>
      <c r="N10965" s="75">
        <f t="shared" si="10804"/>
        <v>0</v>
      </c>
      <c r="O10965" s="75">
        <f t="shared" si="10804"/>
        <v>0</v>
      </c>
      <c r="P10965" s="75">
        <f t="shared" si="10804"/>
        <v>0</v>
      </c>
      <c r="Q10965" s="75">
        <f t="shared" ref="Q10965:R10965" si="10805">SUM(Q11015,Q11065)</f>
        <v>0</v>
      </c>
      <c r="R10965" s="75">
        <f t="shared" si="10805"/>
        <v>0</v>
      </c>
      <c r="S10965" s="75">
        <f t="shared" ref="S10965" si="10806">SUM(S11015,S11065)</f>
        <v>0</v>
      </c>
      <c r="T10965" s="75">
        <f t="shared" ref="T10965:X10965" si="10807">SUM(T11015,T11065)</f>
        <v>0</v>
      </c>
      <c r="U10965" s="75">
        <f t="shared" si="10807"/>
        <v>0</v>
      </c>
      <c r="V10965" s="75">
        <f t="shared" si="10807"/>
        <v>0</v>
      </c>
      <c r="W10965" s="75">
        <f t="shared" si="10807"/>
        <v>0</v>
      </c>
      <c r="X10965" s="75">
        <f t="shared" si="10807"/>
        <v>0</v>
      </c>
      <c r="Y10965" s="238">
        <f t="shared" si="10659"/>
        <v>0</v>
      </c>
    </row>
    <row r="10966" spans="1:25" s="76" customFormat="1">
      <c r="A10966" s="250" t="s">
        <v>2733</v>
      </c>
      <c r="B10966" s="250"/>
      <c r="C10966" s="250"/>
      <c r="D10966" s="250"/>
      <c r="E10966" s="250"/>
      <c r="F10966" s="250"/>
      <c r="G10966" s="250"/>
      <c r="H10966" s="250"/>
      <c r="I10966" s="75">
        <f t="shared" ref="I10966:P10966" si="10808">SUM(I11016,I11066)</f>
        <v>0</v>
      </c>
      <c r="J10966" s="75">
        <f t="shared" si="10808"/>
        <v>0</v>
      </c>
      <c r="K10966" s="75">
        <f t="shared" si="10808"/>
        <v>0</v>
      </c>
      <c r="L10966" s="75">
        <f t="shared" si="10808"/>
        <v>0</v>
      </c>
      <c r="M10966" s="75">
        <f t="shared" si="10808"/>
        <v>0</v>
      </c>
      <c r="N10966" s="75">
        <f t="shared" si="10808"/>
        <v>0</v>
      </c>
      <c r="O10966" s="75">
        <f t="shared" si="10808"/>
        <v>0</v>
      </c>
      <c r="P10966" s="75">
        <f t="shared" si="10808"/>
        <v>0</v>
      </c>
      <c r="Q10966" s="75">
        <f t="shared" ref="Q10966:R10966" si="10809">SUM(Q11016,Q11066)</f>
        <v>0</v>
      </c>
      <c r="R10966" s="75">
        <f t="shared" si="10809"/>
        <v>0</v>
      </c>
      <c r="S10966" s="75">
        <f t="shared" ref="S10966" si="10810">SUM(S11016,S11066)</f>
        <v>0</v>
      </c>
      <c r="T10966" s="75">
        <f t="shared" ref="T10966:X10966" si="10811">SUM(T11016,T11066)</f>
        <v>0</v>
      </c>
      <c r="U10966" s="75">
        <f t="shared" si="10811"/>
        <v>0</v>
      </c>
      <c r="V10966" s="75">
        <f t="shared" si="10811"/>
        <v>0</v>
      </c>
      <c r="W10966" s="75">
        <f t="shared" si="10811"/>
        <v>0</v>
      </c>
      <c r="X10966" s="75">
        <f t="shared" si="10811"/>
        <v>0</v>
      </c>
      <c r="Y10966" s="238">
        <f t="shared" si="10659"/>
        <v>0</v>
      </c>
    </row>
    <row r="10967" spans="1:25" s="76" customFormat="1">
      <c r="A10967" s="250" t="s">
        <v>2734</v>
      </c>
      <c r="B10967" s="250"/>
      <c r="C10967" s="250"/>
      <c r="D10967" s="250"/>
      <c r="E10967" s="250"/>
      <c r="F10967" s="250"/>
      <c r="G10967" s="250"/>
      <c r="H10967" s="250"/>
      <c r="I10967" s="75">
        <f t="shared" ref="I10967:P10967" si="10812">SUM(I11017,I11067)</f>
        <v>0</v>
      </c>
      <c r="J10967" s="75">
        <f t="shared" si="10812"/>
        <v>0</v>
      </c>
      <c r="K10967" s="75">
        <f t="shared" si="10812"/>
        <v>0</v>
      </c>
      <c r="L10967" s="75">
        <f t="shared" si="10812"/>
        <v>0</v>
      </c>
      <c r="M10967" s="75">
        <f t="shared" si="10812"/>
        <v>0</v>
      </c>
      <c r="N10967" s="75">
        <f t="shared" si="10812"/>
        <v>0</v>
      </c>
      <c r="O10967" s="75">
        <f t="shared" si="10812"/>
        <v>0</v>
      </c>
      <c r="P10967" s="75">
        <f t="shared" si="10812"/>
        <v>0</v>
      </c>
      <c r="Q10967" s="75">
        <f t="shared" ref="Q10967:R10967" si="10813">SUM(Q11017,Q11067)</f>
        <v>0</v>
      </c>
      <c r="R10967" s="75">
        <f t="shared" si="10813"/>
        <v>0</v>
      </c>
      <c r="S10967" s="75">
        <f t="shared" ref="S10967" si="10814">SUM(S11017,S11067)</f>
        <v>0</v>
      </c>
      <c r="T10967" s="75">
        <f t="shared" ref="T10967:X10967" si="10815">SUM(T11017,T11067)</f>
        <v>0</v>
      </c>
      <c r="U10967" s="75">
        <f t="shared" si="10815"/>
        <v>0</v>
      </c>
      <c r="V10967" s="75">
        <f t="shared" si="10815"/>
        <v>0</v>
      </c>
      <c r="W10967" s="75">
        <f t="shared" si="10815"/>
        <v>0</v>
      </c>
      <c r="X10967" s="75">
        <f t="shared" si="10815"/>
        <v>0</v>
      </c>
      <c r="Y10967" s="238">
        <f t="shared" si="10659"/>
        <v>0</v>
      </c>
    </row>
    <row r="10968" spans="1:25" s="76" customFormat="1">
      <c r="A10968" s="250" t="s">
        <v>2735</v>
      </c>
      <c r="B10968" s="250"/>
      <c r="C10968" s="250"/>
      <c r="D10968" s="250"/>
      <c r="E10968" s="250"/>
      <c r="F10968" s="250"/>
      <c r="G10968" s="250"/>
      <c r="H10968" s="250"/>
      <c r="I10968" s="75">
        <f t="shared" ref="I10968:P10968" si="10816">SUM(I11018,I11068)</f>
        <v>0</v>
      </c>
      <c r="J10968" s="75">
        <f t="shared" si="10816"/>
        <v>0</v>
      </c>
      <c r="K10968" s="75">
        <f t="shared" si="10816"/>
        <v>0</v>
      </c>
      <c r="L10968" s="75">
        <f t="shared" si="10816"/>
        <v>0</v>
      </c>
      <c r="M10968" s="75">
        <f t="shared" si="10816"/>
        <v>0</v>
      </c>
      <c r="N10968" s="75">
        <f t="shared" si="10816"/>
        <v>0</v>
      </c>
      <c r="O10968" s="75">
        <f t="shared" si="10816"/>
        <v>0</v>
      </c>
      <c r="P10968" s="75">
        <f t="shared" si="10816"/>
        <v>0</v>
      </c>
      <c r="Q10968" s="75">
        <f t="shared" ref="Q10968:R10968" si="10817">SUM(Q11018,Q11068)</f>
        <v>0</v>
      </c>
      <c r="R10968" s="75">
        <f t="shared" si="10817"/>
        <v>0</v>
      </c>
      <c r="S10968" s="75">
        <f t="shared" ref="S10968" si="10818">SUM(S11018,S11068)</f>
        <v>0</v>
      </c>
      <c r="T10968" s="75">
        <f t="shared" ref="T10968:X10968" si="10819">SUM(T11018,T11068)</f>
        <v>0</v>
      </c>
      <c r="U10968" s="75">
        <f t="shared" si="10819"/>
        <v>0</v>
      </c>
      <c r="V10968" s="75">
        <f t="shared" si="10819"/>
        <v>0</v>
      </c>
      <c r="W10968" s="75">
        <f t="shared" si="10819"/>
        <v>0</v>
      </c>
      <c r="X10968" s="75">
        <f t="shared" si="10819"/>
        <v>0</v>
      </c>
      <c r="Y10968" s="238">
        <f t="shared" si="10659"/>
        <v>0</v>
      </c>
    </row>
    <row r="10969" spans="1:25" s="76" customFormat="1">
      <c r="A10969" s="250" t="s">
        <v>2736</v>
      </c>
      <c r="B10969" s="250"/>
      <c r="C10969" s="250"/>
      <c r="D10969" s="250"/>
      <c r="E10969" s="250"/>
      <c r="F10969" s="250"/>
      <c r="G10969" s="250"/>
      <c r="H10969" s="250"/>
      <c r="I10969" s="75">
        <f t="shared" ref="I10969:P10969" si="10820">SUM(I11019,I11069)</f>
        <v>0</v>
      </c>
      <c r="J10969" s="75">
        <f t="shared" si="10820"/>
        <v>0</v>
      </c>
      <c r="K10969" s="75">
        <f t="shared" si="10820"/>
        <v>0</v>
      </c>
      <c r="L10969" s="75">
        <f t="shared" si="10820"/>
        <v>0</v>
      </c>
      <c r="M10969" s="75">
        <f t="shared" si="10820"/>
        <v>0</v>
      </c>
      <c r="N10969" s="75">
        <f t="shared" si="10820"/>
        <v>0</v>
      </c>
      <c r="O10969" s="75">
        <f t="shared" si="10820"/>
        <v>0</v>
      </c>
      <c r="P10969" s="75">
        <f t="shared" si="10820"/>
        <v>0</v>
      </c>
      <c r="Q10969" s="75">
        <f t="shared" ref="Q10969:R10969" si="10821">SUM(Q11019,Q11069)</f>
        <v>0</v>
      </c>
      <c r="R10969" s="75">
        <f t="shared" si="10821"/>
        <v>0</v>
      </c>
      <c r="S10969" s="75">
        <f t="shared" ref="S10969" si="10822">SUM(S11019,S11069)</f>
        <v>0</v>
      </c>
      <c r="T10969" s="75">
        <f t="shared" ref="T10969:X10969" si="10823">SUM(T11019,T11069)</f>
        <v>0</v>
      </c>
      <c r="U10969" s="75">
        <f t="shared" si="10823"/>
        <v>0</v>
      </c>
      <c r="V10969" s="75">
        <f t="shared" si="10823"/>
        <v>0</v>
      </c>
      <c r="W10969" s="75">
        <f t="shared" si="10823"/>
        <v>0</v>
      </c>
      <c r="X10969" s="75">
        <f t="shared" si="10823"/>
        <v>0</v>
      </c>
      <c r="Y10969" s="238">
        <f t="shared" si="10659"/>
        <v>0</v>
      </c>
    </row>
    <row r="10970" spans="1:25" s="76" customFormat="1">
      <c r="A10970" s="250" t="s">
        <v>2792</v>
      </c>
      <c r="B10970" s="250"/>
      <c r="C10970" s="250"/>
      <c r="D10970" s="250"/>
      <c r="E10970" s="250"/>
      <c r="F10970" s="250"/>
      <c r="G10970" s="250"/>
      <c r="H10970" s="250"/>
      <c r="I10970" s="75">
        <f t="shared" ref="I10970:P10970" si="10824">SUM(I11020,I11070)</f>
        <v>0</v>
      </c>
      <c r="J10970" s="75">
        <f t="shared" si="10824"/>
        <v>0</v>
      </c>
      <c r="K10970" s="75">
        <f t="shared" si="10824"/>
        <v>0</v>
      </c>
      <c r="L10970" s="75">
        <f t="shared" si="10824"/>
        <v>0</v>
      </c>
      <c r="M10970" s="75">
        <f t="shared" si="10824"/>
        <v>0</v>
      </c>
      <c r="N10970" s="75">
        <f t="shared" si="10824"/>
        <v>0</v>
      </c>
      <c r="O10970" s="75">
        <f t="shared" si="10824"/>
        <v>0</v>
      </c>
      <c r="P10970" s="75">
        <f t="shared" si="10824"/>
        <v>0</v>
      </c>
      <c r="Q10970" s="75">
        <f t="shared" ref="Q10970:R10970" si="10825">SUM(Q11020,Q11070)</f>
        <v>0</v>
      </c>
      <c r="R10970" s="75">
        <f t="shared" si="10825"/>
        <v>0</v>
      </c>
      <c r="S10970" s="75">
        <f t="shared" ref="S10970" si="10826">SUM(S11020,S11070)</f>
        <v>0</v>
      </c>
      <c r="T10970" s="75">
        <f t="shared" ref="T10970:X10970" si="10827">SUM(T11020,T11070)</f>
        <v>0</v>
      </c>
      <c r="U10970" s="75">
        <f t="shared" si="10827"/>
        <v>0</v>
      </c>
      <c r="V10970" s="75">
        <f t="shared" si="10827"/>
        <v>0</v>
      </c>
      <c r="W10970" s="75">
        <f t="shared" si="10827"/>
        <v>0</v>
      </c>
      <c r="X10970" s="75">
        <f t="shared" si="10827"/>
        <v>0</v>
      </c>
      <c r="Y10970" s="238">
        <f t="shared" si="10659"/>
        <v>0</v>
      </c>
    </row>
    <row r="10971" spans="1:25" s="76" customFormat="1">
      <c r="A10971" s="250" t="s">
        <v>2737</v>
      </c>
      <c r="B10971" s="250"/>
      <c r="C10971" s="250"/>
      <c r="D10971" s="250"/>
      <c r="E10971" s="250"/>
      <c r="F10971" s="250"/>
      <c r="G10971" s="250"/>
      <c r="H10971" s="250"/>
      <c r="I10971" s="75">
        <f t="shared" ref="I10971:P10971" si="10828">SUM(I11021,I11071)</f>
        <v>0</v>
      </c>
      <c r="J10971" s="75">
        <f t="shared" si="10828"/>
        <v>0</v>
      </c>
      <c r="K10971" s="75">
        <f t="shared" si="10828"/>
        <v>0</v>
      </c>
      <c r="L10971" s="75">
        <f t="shared" si="10828"/>
        <v>0</v>
      </c>
      <c r="M10971" s="75">
        <f t="shared" si="10828"/>
        <v>0</v>
      </c>
      <c r="N10971" s="75">
        <f t="shared" si="10828"/>
        <v>0</v>
      </c>
      <c r="O10971" s="75">
        <f t="shared" si="10828"/>
        <v>0</v>
      </c>
      <c r="P10971" s="75">
        <f t="shared" si="10828"/>
        <v>0</v>
      </c>
      <c r="Q10971" s="75">
        <f t="shared" ref="Q10971:R10971" si="10829">SUM(Q11021,Q11071)</f>
        <v>0</v>
      </c>
      <c r="R10971" s="75">
        <f t="shared" si="10829"/>
        <v>0</v>
      </c>
      <c r="S10971" s="75">
        <f t="shared" ref="S10971" si="10830">SUM(S11021,S11071)</f>
        <v>0</v>
      </c>
      <c r="T10971" s="75">
        <f t="shared" ref="T10971:X10971" si="10831">SUM(T11021,T11071)</f>
        <v>0</v>
      </c>
      <c r="U10971" s="75">
        <f t="shared" si="10831"/>
        <v>0</v>
      </c>
      <c r="V10971" s="75">
        <f t="shared" si="10831"/>
        <v>0</v>
      </c>
      <c r="W10971" s="75">
        <f t="shared" si="10831"/>
        <v>0</v>
      </c>
      <c r="X10971" s="75">
        <f t="shared" si="10831"/>
        <v>0</v>
      </c>
      <c r="Y10971" s="238">
        <f t="shared" si="10659"/>
        <v>0</v>
      </c>
    </row>
    <row r="10972" spans="1:25" s="76" customFormat="1">
      <c r="A10972" s="250" t="s">
        <v>2784</v>
      </c>
      <c r="B10972" s="250"/>
      <c r="C10972" s="250"/>
      <c r="D10972" s="250"/>
      <c r="E10972" s="250"/>
      <c r="F10972" s="250"/>
      <c r="G10972" s="250"/>
      <c r="H10972" s="250"/>
      <c r="I10972" s="75">
        <f t="shared" ref="I10972:P10972" si="10832">SUM(I11022,I11072)</f>
        <v>0</v>
      </c>
      <c r="J10972" s="75">
        <f t="shared" si="10832"/>
        <v>0</v>
      </c>
      <c r="K10972" s="75">
        <f t="shared" si="10832"/>
        <v>0</v>
      </c>
      <c r="L10972" s="75">
        <f t="shared" si="10832"/>
        <v>0</v>
      </c>
      <c r="M10972" s="75">
        <f t="shared" si="10832"/>
        <v>0</v>
      </c>
      <c r="N10972" s="75">
        <f t="shared" si="10832"/>
        <v>0</v>
      </c>
      <c r="O10972" s="75">
        <f t="shared" si="10832"/>
        <v>0</v>
      </c>
      <c r="P10972" s="75">
        <f t="shared" si="10832"/>
        <v>0</v>
      </c>
      <c r="Q10972" s="75">
        <f t="shared" ref="Q10972:R10972" si="10833">SUM(Q11022,Q11072)</f>
        <v>0</v>
      </c>
      <c r="R10972" s="75">
        <f t="shared" si="10833"/>
        <v>0</v>
      </c>
      <c r="S10972" s="75">
        <f t="shared" ref="S10972" si="10834">SUM(S11022,S11072)</f>
        <v>0</v>
      </c>
      <c r="T10972" s="75">
        <f t="shared" ref="T10972:X10972" si="10835">SUM(T11022,T11072)</f>
        <v>0</v>
      </c>
      <c r="U10972" s="75">
        <f t="shared" si="10835"/>
        <v>0</v>
      </c>
      <c r="V10972" s="75">
        <f t="shared" si="10835"/>
        <v>0</v>
      </c>
      <c r="W10972" s="75">
        <f t="shared" si="10835"/>
        <v>0</v>
      </c>
      <c r="X10972" s="75">
        <f t="shared" si="10835"/>
        <v>0</v>
      </c>
      <c r="Y10972" s="238">
        <f t="shared" si="10659"/>
        <v>0</v>
      </c>
    </row>
    <row r="10973" spans="1:25" s="76" customFormat="1">
      <c r="A10973" s="250" t="s">
        <v>2785</v>
      </c>
      <c r="B10973" s="250"/>
      <c r="C10973" s="250"/>
      <c r="D10973" s="250"/>
      <c r="E10973" s="250"/>
      <c r="F10973" s="250"/>
      <c r="G10973" s="250"/>
      <c r="H10973" s="250"/>
      <c r="I10973" s="75">
        <f t="shared" ref="I10973:P10973" si="10836">SUM(I11023,I11073)</f>
        <v>200</v>
      </c>
      <c r="J10973" s="75">
        <f t="shared" si="10836"/>
        <v>0</v>
      </c>
      <c r="K10973" s="75">
        <f t="shared" si="10836"/>
        <v>200</v>
      </c>
      <c r="L10973" s="75">
        <f t="shared" si="10836"/>
        <v>200</v>
      </c>
      <c r="M10973" s="75">
        <f t="shared" si="10836"/>
        <v>0</v>
      </c>
      <c r="N10973" s="75">
        <f t="shared" si="10836"/>
        <v>0</v>
      </c>
      <c r="O10973" s="75">
        <f t="shared" si="10836"/>
        <v>0</v>
      </c>
      <c r="P10973" s="75">
        <f t="shared" si="10836"/>
        <v>0</v>
      </c>
      <c r="Q10973" s="75">
        <f t="shared" ref="Q10973:R10973" si="10837">SUM(Q11023,Q11073)</f>
        <v>223</v>
      </c>
      <c r="R10973" s="75">
        <f t="shared" si="10837"/>
        <v>0</v>
      </c>
      <c r="S10973" s="75">
        <f t="shared" ref="S10973" si="10838">SUM(S11023,S11073)</f>
        <v>0</v>
      </c>
      <c r="T10973" s="75">
        <f t="shared" ref="T10973:X10973" si="10839">SUM(T11023,T11073)</f>
        <v>0</v>
      </c>
      <c r="U10973" s="75">
        <f t="shared" si="10839"/>
        <v>0</v>
      </c>
      <c r="V10973" s="75">
        <f t="shared" si="10839"/>
        <v>0</v>
      </c>
      <c r="W10973" s="75">
        <f t="shared" si="10839"/>
        <v>0</v>
      </c>
      <c r="X10973" s="75">
        <f t="shared" si="10839"/>
        <v>0</v>
      </c>
      <c r="Y10973" s="238">
        <f t="shared" si="10659"/>
        <v>0</v>
      </c>
    </row>
    <row r="10974" spans="1:25" s="68" customFormat="1">
      <c r="A10974" s="251" t="s">
        <v>69</v>
      </c>
      <c r="B10974" s="251"/>
      <c r="C10974" s="251"/>
      <c r="D10974" s="251"/>
      <c r="E10974" s="251"/>
      <c r="F10974" s="251"/>
      <c r="G10974" s="251"/>
      <c r="H10974" s="251"/>
      <c r="I10974" s="77">
        <f t="shared" ref="I10974:P10974" si="10840">SUM(I10928:I10973)</f>
        <v>17786072</v>
      </c>
      <c r="J10974" s="77">
        <f t="shared" si="10840"/>
        <v>17785872</v>
      </c>
      <c r="K10974" s="77">
        <f t="shared" si="10840"/>
        <v>200</v>
      </c>
      <c r="L10974" s="77">
        <f t="shared" si="10840"/>
        <v>200</v>
      </c>
      <c r="M10974" s="77">
        <f t="shared" si="10840"/>
        <v>0</v>
      </c>
      <c r="N10974" s="77">
        <f t="shared" si="10840"/>
        <v>0</v>
      </c>
      <c r="O10974" s="77">
        <f t="shared" si="10840"/>
        <v>0</v>
      </c>
      <c r="P10974" s="77">
        <f t="shared" si="10840"/>
        <v>0</v>
      </c>
      <c r="Q10974" s="77">
        <f t="shared" ref="Q10974:R10974" si="10841">SUM(Q10928:Q10973)</f>
        <v>9856246</v>
      </c>
      <c r="R10974" s="77">
        <f t="shared" si="10841"/>
        <v>9856023</v>
      </c>
      <c r="S10974" s="77">
        <f t="shared" ref="S10974" si="10842">SUM(S10928:S10973)</f>
        <v>4645503</v>
      </c>
      <c r="T10974" s="77">
        <f t="shared" ref="T10974:X10974" si="10843">SUM(T10928:T10973)</f>
        <v>5210520</v>
      </c>
      <c r="U10974" s="77">
        <f t="shared" si="10843"/>
        <v>3700000</v>
      </c>
      <c r="V10974" s="77">
        <f t="shared" si="10843"/>
        <v>1510520</v>
      </c>
      <c r="W10974" s="77">
        <f t="shared" si="10843"/>
        <v>0</v>
      </c>
      <c r="X10974" s="77">
        <f t="shared" si="10843"/>
        <v>9856023</v>
      </c>
      <c r="Y10974" s="239">
        <f t="shared" si="10659"/>
        <v>100</v>
      </c>
    </row>
    <row r="10975" spans="1:25" s="68" customFormat="1" ht="15" thickBot="1">
      <c r="A10975" s="270" t="s">
        <v>2766</v>
      </c>
      <c r="B10975" s="270"/>
      <c r="C10975" s="270"/>
      <c r="D10975" s="270"/>
      <c r="E10975" s="270"/>
      <c r="F10975" s="270"/>
      <c r="G10975" s="270"/>
      <c r="H10975" s="270"/>
      <c r="I10975" s="69"/>
      <c r="J10975" s="69"/>
      <c r="K10975" s="69"/>
      <c r="L10975" s="69"/>
      <c r="M10975" s="69"/>
      <c r="N10975" s="69"/>
      <c r="O10975" s="69"/>
      <c r="P10975" s="69"/>
      <c r="Q10975" s="69">
        <v>0</v>
      </c>
      <c r="R10975" s="69"/>
      <c r="S10975" s="69"/>
      <c r="T10975" s="69"/>
      <c r="U10975" s="69"/>
      <c r="V10975" s="69"/>
      <c r="W10975" s="69"/>
      <c r="X10975" s="69"/>
      <c r="Y10975" s="237">
        <v>0</v>
      </c>
    </row>
    <row r="10976" spans="1:25" s="68" customFormat="1" ht="41.4" thickBot="1">
      <c r="A10976" s="271" t="s">
        <v>1</v>
      </c>
      <c r="B10976" s="271"/>
      <c r="C10976" s="271"/>
      <c r="D10976" s="271"/>
      <c r="E10976" s="271"/>
      <c r="F10976" s="271"/>
      <c r="G10976" s="271"/>
      <c r="H10976" s="271"/>
      <c r="I10976" s="1" t="s">
        <v>3093</v>
      </c>
      <c r="J10976" s="1" t="s">
        <v>3130</v>
      </c>
      <c r="K10976" s="1" t="s">
        <v>3</v>
      </c>
      <c r="L10976" s="1" t="s">
        <v>4</v>
      </c>
      <c r="M10976" s="1" t="s">
        <v>5</v>
      </c>
      <c r="N10976" s="1" t="s">
        <v>6</v>
      </c>
      <c r="O10976" s="1" t="s">
        <v>7</v>
      </c>
      <c r="P10976" s="1" t="s">
        <v>8</v>
      </c>
      <c r="Q10976" s="1" t="s">
        <v>3344</v>
      </c>
      <c r="R10976" s="1" t="s">
        <v>3427</v>
      </c>
      <c r="S10976" s="1" t="s">
        <v>3447</v>
      </c>
      <c r="T10976" s="1" t="s">
        <v>3448</v>
      </c>
      <c r="U10976" s="1" t="s">
        <v>3452</v>
      </c>
      <c r="V10976" s="1" t="s">
        <v>3449</v>
      </c>
      <c r="W10976" s="1" t="s">
        <v>3450</v>
      </c>
      <c r="X10976" s="1" t="s">
        <v>3451</v>
      </c>
      <c r="Y10976" s="216" t="s">
        <v>3385</v>
      </c>
    </row>
    <row r="10977" spans="1:25" s="74" customFormat="1">
      <c r="A10977" s="70"/>
      <c r="B10977" s="70"/>
      <c r="C10977" s="70"/>
      <c r="D10977" s="71"/>
      <c r="E10977" s="71"/>
      <c r="F10977" s="72"/>
      <c r="G10977" s="165"/>
      <c r="H10977" s="73" t="s">
        <v>0</v>
      </c>
      <c r="I10977" s="45">
        <v>1</v>
      </c>
      <c r="J10977" s="45">
        <v>3</v>
      </c>
      <c r="K10977" s="45" t="s">
        <v>9</v>
      </c>
      <c r="L10977" s="45">
        <v>5</v>
      </c>
      <c r="M10977" s="45">
        <v>6</v>
      </c>
      <c r="N10977" s="45">
        <v>7</v>
      </c>
      <c r="O10977" s="45">
        <v>8</v>
      </c>
      <c r="P10977" s="45">
        <v>9</v>
      </c>
      <c r="Q10977" s="45">
        <v>1</v>
      </c>
      <c r="R10977" s="45">
        <v>2</v>
      </c>
      <c r="S10977" s="45">
        <v>3</v>
      </c>
      <c r="T10977" s="45" t="s">
        <v>3453</v>
      </c>
      <c r="U10977" s="45">
        <v>5</v>
      </c>
      <c r="V10977" s="45">
        <v>6</v>
      </c>
      <c r="W10977" s="45">
        <v>7</v>
      </c>
      <c r="X10977" s="45" t="s">
        <v>3454</v>
      </c>
      <c r="Y10977" s="276">
        <v>9</v>
      </c>
    </row>
    <row r="10978" spans="1:25" s="76" customFormat="1">
      <c r="A10978" s="272" t="s">
        <v>2699</v>
      </c>
      <c r="B10978" s="272"/>
      <c r="C10978" s="272"/>
      <c r="D10978" s="272"/>
      <c r="E10978" s="272"/>
      <c r="F10978" s="272"/>
      <c r="G10978" s="272"/>
      <c r="H10978" s="272"/>
      <c r="I10978" s="75"/>
      <c r="J10978" s="75"/>
      <c r="K10978" s="75"/>
      <c r="L10978" s="75"/>
      <c r="M10978" s="75"/>
      <c r="N10978" s="75"/>
      <c r="O10978" s="75"/>
      <c r="P10978" s="75"/>
      <c r="Q10978" s="75">
        <v>0</v>
      </c>
      <c r="R10978" s="75"/>
      <c r="S10978" s="75"/>
      <c r="T10978" s="75"/>
      <c r="U10978" s="75"/>
      <c r="V10978" s="75"/>
      <c r="W10978" s="75"/>
      <c r="X10978" s="75"/>
      <c r="Y10978" s="238">
        <f t="shared" ref="Y10978:Y11024" si="10844">IF(R10978=0,0,(X10978/R10978)*100)</f>
        <v>0</v>
      </c>
    </row>
    <row r="10979" spans="1:25" s="76" customFormat="1">
      <c r="A10979" s="250" t="s">
        <v>2700</v>
      </c>
      <c r="B10979" s="250"/>
      <c r="C10979" s="250"/>
      <c r="D10979" s="250"/>
      <c r="E10979" s="250"/>
      <c r="F10979" s="250"/>
      <c r="G10979" s="250"/>
      <c r="H10979" s="250"/>
      <c r="I10979" s="75"/>
      <c r="J10979" s="75"/>
      <c r="K10979" s="75"/>
      <c r="L10979" s="75"/>
      <c r="M10979" s="75"/>
      <c r="N10979" s="75"/>
      <c r="O10979" s="75"/>
      <c r="P10979" s="75"/>
      <c r="Q10979" s="75">
        <v>0</v>
      </c>
      <c r="R10979" s="75"/>
      <c r="S10979" s="75"/>
      <c r="T10979" s="75"/>
      <c r="U10979" s="75"/>
      <c r="V10979" s="75"/>
      <c r="W10979" s="75"/>
      <c r="X10979" s="75"/>
      <c r="Y10979" s="238">
        <f t="shared" si="10844"/>
        <v>0</v>
      </c>
    </row>
    <row r="10980" spans="1:25" s="76" customFormat="1">
      <c r="A10980" s="250" t="s">
        <v>2701</v>
      </c>
      <c r="B10980" s="250"/>
      <c r="C10980" s="250"/>
      <c r="D10980" s="250"/>
      <c r="E10980" s="250"/>
      <c r="F10980" s="250"/>
      <c r="G10980" s="250"/>
      <c r="H10980" s="250"/>
      <c r="I10980" s="75"/>
      <c r="J10980" s="75"/>
      <c r="K10980" s="75"/>
      <c r="L10980" s="75"/>
      <c r="M10980" s="75"/>
      <c r="N10980" s="75"/>
      <c r="O10980" s="75"/>
      <c r="P10980" s="75"/>
      <c r="Q10980" s="75">
        <v>0</v>
      </c>
      <c r="R10980" s="75"/>
      <c r="S10980" s="75"/>
      <c r="T10980" s="75"/>
      <c r="U10980" s="75"/>
      <c r="V10980" s="75"/>
      <c r="W10980" s="75"/>
      <c r="X10980" s="75"/>
      <c r="Y10980" s="238">
        <f t="shared" si="10844"/>
        <v>0</v>
      </c>
    </row>
    <row r="10981" spans="1:25" s="76" customFormat="1">
      <c r="A10981" s="250" t="s">
        <v>2702</v>
      </c>
      <c r="B10981" s="250"/>
      <c r="C10981" s="250"/>
      <c r="D10981" s="250"/>
      <c r="E10981" s="250"/>
      <c r="F10981" s="250"/>
      <c r="G10981" s="250"/>
      <c r="H10981" s="250"/>
      <c r="I10981" s="75"/>
      <c r="J10981" s="75"/>
      <c r="K10981" s="75"/>
      <c r="L10981" s="75"/>
      <c r="M10981" s="75"/>
      <c r="N10981" s="75"/>
      <c r="O10981" s="75"/>
      <c r="P10981" s="75"/>
      <c r="Q10981" s="75">
        <v>0</v>
      </c>
      <c r="R10981" s="75"/>
      <c r="S10981" s="75"/>
      <c r="T10981" s="75"/>
      <c r="U10981" s="75"/>
      <c r="V10981" s="75"/>
      <c r="W10981" s="75"/>
      <c r="X10981" s="75"/>
      <c r="Y10981" s="238">
        <f t="shared" si="10844"/>
        <v>0</v>
      </c>
    </row>
    <row r="10982" spans="1:25" s="76" customFormat="1">
      <c r="A10982" s="250" t="s">
        <v>2703</v>
      </c>
      <c r="B10982" s="250"/>
      <c r="C10982" s="250"/>
      <c r="D10982" s="250"/>
      <c r="E10982" s="250"/>
      <c r="F10982" s="250"/>
      <c r="G10982" s="250"/>
      <c r="H10982" s="250"/>
      <c r="I10982" s="75"/>
      <c r="J10982" s="75"/>
      <c r="K10982" s="75"/>
      <c r="L10982" s="75"/>
      <c r="M10982" s="75"/>
      <c r="N10982" s="75"/>
      <c r="O10982" s="75"/>
      <c r="P10982" s="75"/>
      <c r="Q10982" s="75">
        <v>0</v>
      </c>
      <c r="R10982" s="75"/>
      <c r="S10982" s="75"/>
      <c r="T10982" s="75"/>
      <c r="U10982" s="75"/>
      <c r="V10982" s="75"/>
      <c r="W10982" s="75"/>
      <c r="X10982" s="75"/>
      <c r="Y10982" s="238">
        <f t="shared" si="10844"/>
        <v>0</v>
      </c>
    </row>
    <row r="10983" spans="1:25" s="76" customFormat="1">
      <c r="A10983" s="250" t="s">
        <v>2704</v>
      </c>
      <c r="B10983" s="250"/>
      <c r="C10983" s="250"/>
      <c r="D10983" s="250"/>
      <c r="E10983" s="250"/>
      <c r="F10983" s="250"/>
      <c r="G10983" s="250"/>
      <c r="H10983" s="250"/>
      <c r="I10983" s="75"/>
      <c r="J10983" s="75"/>
      <c r="K10983" s="75"/>
      <c r="L10983" s="75"/>
      <c r="M10983" s="75"/>
      <c r="N10983" s="75"/>
      <c r="O10983" s="75"/>
      <c r="P10983" s="75"/>
      <c r="Q10983" s="75">
        <v>0</v>
      </c>
      <c r="R10983" s="75"/>
      <c r="S10983" s="75"/>
      <c r="T10983" s="75"/>
      <c r="U10983" s="75"/>
      <c r="V10983" s="75"/>
      <c r="W10983" s="75"/>
      <c r="X10983" s="75"/>
      <c r="Y10983" s="238">
        <f t="shared" si="10844"/>
        <v>0</v>
      </c>
    </row>
    <row r="10984" spans="1:25" s="76" customFormat="1">
      <c r="A10984" s="250" t="s">
        <v>2705</v>
      </c>
      <c r="B10984" s="250"/>
      <c r="C10984" s="250"/>
      <c r="D10984" s="250"/>
      <c r="E10984" s="250"/>
      <c r="F10984" s="250"/>
      <c r="G10984" s="250"/>
      <c r="H10984" s="250"/>
      <c r="I10984" s="75"/>
      <c r="J10984" s="75"/>
      <c r="K10984" s="75"/>
      <c r="L10984" s="75"/>
      <c r="M10984" s="75"/>
      <c r="N10984" s="75"/>
      <c r="O10984" s="75"/>
      <c r="P10984" s="75"/>
      <c r="Q10984" s="75">
        <v>0</v>
      </c>
      <c r="R10984" s="75"/>
      <c r="S10984" s="75"/>
      <c r="T10984" s="75"/>
      <c r="U10984" s="75"/>
      <c r="V10984" s="75"/>
      <c r="W10984" s="75"/>
      <c r="X10984" s="75"/>
      <c r="Y10984" s="238">
        <f t="shared" si="10844"/>
        <v>0</v>
      </c>
    </row>
    <row r="10985" spans="1:25" s="76" customFormat="1">
      <c r="A10985" s="250" t="s">
        <v>2706</v>
      </c>
      <c r="B10985" s="250"/>
      <c r="C10985" s="250"/>
      <c r="D10985" s="250"/>
      <c r="E10985" s="250"/>
      <c r="F10985" s="250"/>
      <c r="G10985" s="250"/>
      <c r="H10985" s="250"/>
      <c r="I10985" s="75"/>
      <c r="J10985" s="75"/>
      <c r="K10985" s="75"/>
      <c r="L10985" s="75"/>
      <c r="M10985" s="75"/>
      <c r="N10985" s="75"/>
      <c r="O10985" s="75"/>
      <c r="P10985" s="75"/>
      <c r="Q10985" s="75">
        <v>0</v>
      </c>
      <c r="R10985" s="75"/>
      <c r="S10985" s="75"/>
      <c r="T10985" s="75"/>
      <c r="U10985" s="75"/>
      <c r="V10985" s="75"/>
      <c r="W10985" s="75"/>
      <c r="X10985" s="75"/>
      <c r="Y10985" s="238">
        <f t="shared" si="10844"/>
        <v>0</v>
      </c>
    </row>
    <row r="10986" spans="1:25" s="76" customFormat="1">
      <c r="A10986" s="250" t="s">
        <v>2707</v>
      </c>
      <c r="B10986" s="250"/>
      <c r="C10986" s="250"/>
      <c r="D10986" s="250"/>
      <c r="E10986" s="250"/>
      <c r="F10986" s="250"/>
      <c r="G10986" s="250"/>
      <c r="H10986" s="250"/>
      <c r="I10986" s="75"/>
      <c r="J10986" s="75"/>
      <c r="K10986" s="75"/>
      <c r="L10986" s="75"/>
      <c r="M10986" s="75"/>
      <c r="N10986" s="75"/>
      <c r="O10986" s="75"/>
      <c r="P10986" s="75"/>
      <c r="Q10986" s="75">
        <v>0</v>
      </c>
      <c r="R10986" s="75"/>
      <c r="S10986" s="75"/>
      <c r="T10986" s="75"/>
      <c r="U10986" s="75"/>
      <c r="V10986" s="75"/>
      <c r="W10986" s="75"/>
      <c r="X10986" s="75"/>
      <c r="Y10986" s="238">
        <f t="shared" si="10844"/>
        <v>0</v>
      </c>
    </row>
    <row r="10987" spans="1:25" s="76" customFormat="1">
      <c r="A10987" s="250" t="s">
        <v>2708</v>
      </c>
      <c r="B10987" s="250"/>
      <c r="C10987" s="250"/>
      <c r="D10987" s="250"/>
      <c r="E10987" s="250"/>
      <c r="F10987" s="250"/>
      <c r="G10987" s="250"/>
      <c r="H10987" s="250"/>
      <c r="I10987" s="75"/>
      <c r="J10987" s="75"/>
      <c r="K10987" s="75"/>
      <c r="L10987" s="75"/>
      <c r="M10987" s="75"/>
      <c r="N10987" s="75"/>
      <c r="O10987" s="75"/>
      <c r="P10987" s="75"/>
      <c r="Q10987" s="75">
        <v>0</v>
      </c>
      <c r="R10987" s="75"/>
      <c r="S10987" s="75"/>
      <c r="T10987" s="75"/>
      <c r="U10987" s="75"/>
      <c r="V10987" s="75"/>
      <c r="W10987" s="75"/>
      <c r="X10987" s="75"/>
      <c r="Y10987" s="238">
        <f t="shared" si="10844"/>
        <v>0</v>
      </c>
    </row>
    <row r="10988" spans="1:25" s="76" customFormat="1">
      <c r="A10988" s="250" t="s">
        <v>2709</v>
      </c>
      <c r="B10988" s="250"/>
      <c r="C10988" s="250"/>
      <c r="D10988" s="250"/>
      <c r="E10988" s="250"/>
      <c r="F10988" s="250"/>
      <c r="G10988" s="250"/>
      <c r="H10988" s="250"/>
      <c r="I10988" s="75"/>
      <c r="J10988" s="75"/>
      <c r="K10988" s="75"/>
      <c r="L10988" s="75"/>
      <c r="M10988" s="75"/>
      <c r="N10988" s="75"/>
      <c r="O10988" s="75"/>
      <c r="P10988" s="75"/>
      <c r="Q10988" s="75">
        <v>0</v>
      </c>
      <c r="R10988" s="75"/>
      <c r="S10988" s="75"/>
      <c r="T10988" s="75"/>
      <c r="U10988" s="75"/>
      <c r="V10988" s="75"/>
      <c r="W10988" s="75"/>
      <c r="X10988" s="75"/>
      <c r="Y10988" s="238">
        <f t="shared" si="10844"/>
        <v>0</v>
      </c>
    </row>
    <row r="10989" spans="1:25" s="76" customFormat="1">
      <c r="A10989" s="250" t="s">
        <v>2710</v>
      </c>
      <c r="B10989" s="250"/>
      <c r="C10989" s="250"/>
      <c r="D10989" s="250"/>
      <c r="E10989" s="250"/>
      <c r="F10989" s="250"/>
      <c r="G10989" s="250"/>
      <c r="H10989" s="250"/>
      <c r="I10989" s="75"/>
      <c r="J10989" s="75"/>
      <c r="K10989" s="75"/>
      <c r="L10989" s="75"/>
      <c r="M10989" s="75"/>
      <c r="N10989" s="75"/>
      <c r="O10989" s="75"/>
      <c r="P10989" s="75"/>
      <c r="Q10989" s="75">
        <v>0</v>
      </c>
      <c r="R10989" s="75"/>
      <c r="S10989" s="75"/>
      <c r="T10989" s="75"/>
      <c r="U10989" s="75"/>
      <c r="V10989" s="75"/>
      <c r="W10989" s="75"/>
      <c r="X10989" s="75"/>
      <c r="Y10989" s="238">
        <f t="shared" si="10844"/>
        <v>0</v>
      </c>
    </row>
    <row r="10990" spans="1:25" s="76" customFormat="1">
      <c r="A10990" s="250" t="s">
        <v>2711</v>
      </c>
      <c r="B10990" s="250"/>
      <c r="C10990" s="250"/>
      <c r="D10990" s="250"/>
      <c r="E10990" s="250"/>
      <c r="F10990" s="250"/>
      <c r="G10990" s="250"/>
      <c r="H10990" s="250"/>
      <c r="I10990" s="75"/>
      <c r="J10990" s="75"/>
      <c r="K10990" s="75"/>
      <c r="L10990" s="75"/>
      <c r="M10990" s="75"/>
      <c r="N10990" s="75"/>
      <c r="O10990" s="75"/>
      <c r="P10990" s="75"/>
      <c r="Q10990" s="75">
        <v>0</v>
      </c>
      <c r="R10990" s="75"/>
      <c r="S10990" s="75"/>
      <c r="T10990" s="75"/>
      <c r="U10990" s="75"/>
      <c r="V10990" s="75"/>
      <c r="W10990" s="75"/>
      <c r="X10990" s="75"/>
      <c r="Y10990" s="238">
        <f t="shared" si="10844"/>
        <v>0</v>
      </c>
    </row>
    <row r="10991" spans="1:25" s="76" customFormat="1">
      <c r="A10991" s="250" t="s">
        <v>2712</v>
      </c>
      <c r="B10991" s="250"/>
      <c r="C10991" s="250"/>
      <c r="D10991" s="250"/>
      <c r="E10991" s="250"/>
      <c r="F10991" s="250"/>
      <c r="G10991" s="250"/>
      <c r="H10991" s="250"/>
      <c r="I10991" s="75"/>
      <c r="J10991" s="75"/>
      <c r="K10991" s="75"/>
      <c r="L10991" s="75"/>
      <c r="M10991" s="75"/>
      <c r="N10991" s="75"/>
      <c r="O10991" s="75"/>
      <c r="P10991" s="75"/>
      <c r="Q10991" s="75">
        <v>0</v>
      </c>
      <c r="R10991" s="75"/>
      <c r="S10991" s="75"/>
      <c r="T10991" s="75"/>
      <c r="U10991" s="75"/>
      <c r="V10991" s="75"/>
      <c r="W10991" s="75"/>
      <c r="X10991" s="75"/>
      <c r="Y10991" s="238">
        <f t="shared" si="10844"/>
        <v>0</v>
      </c>
    </row>
    <row r="10992" spans="1:25" s="76" customFormat="1">
      <c r="A10992" s="250" t="s">
        <v>2713</v>
      </c>
      <c r="B10992" s="250"/>
      <c r="C10992" s="250"/>
      <c r="D10992" s="250"/>
      <c r="E10992" s="250"/>
      <c r="F10992" s="250"/>
      <c r="G10992" s="250"/>
      <c r="H10992" s="250"/>
      <c r="I10992" s="75"/>
      <c r="J10992" s="75"/>
      <c r="K10992" s="75"/>
      <c r="L10992" s="75"/>
      <c r="M10992" s="75"/>
      <c r="N10992" s="75"/>
      <c r="O10992" s="75"/>
      <c r="P10992" s="75"/>
      <c r="Q10992" s="75">
        <v>0</v>
      </c>
      <c r="R10992" s="75"/>
      <c r="S10992" s="75"/>
      <c r="T10992" s="75"/>
      <c r="U10992" s="75"/>
      <c r="V10992" s="75"/>
      <c r="W10992" s="75"/>
      <c r="X10992" s="75"/>
      <c r="Y10992" s="238">
        <f t="shared" si="10844"/>
        <v>0</v>
      </c>
    </row>
    <row r="10993" spans="1:25" s="76" customFormat="1">
      <c r="A10993" s="250" t="s">
        <v>2714</v>
      </c>
      <c r="B10993" s="250"/>
      <c r="C10993" s="250"/>
      <c r="D10993" s="250"/>
      <c r="E10993" s="250"/>
      <c r="F10993" s="250"/>
      <c r="G10993" s="250"/>
      <c r="H10993" s="250"/>
      <c r="I10993" s="75"/>
      <c r="J10993" s="75"/>
      <c r="K10993" s="75"/>
      <c r="L10993" s="75"/>
      <c r="M10993" s="75"/>
      <c r="N10993" s="75"/>
      <c r="O10993" s="75"/>
      <c r="P10993" s="75"/>
      <c r="Q10993" s="75">
        <v>0</v>
      </c>
      <c r="R10993" s="75"/>
      <c r="S10993" s="75"/>
      <c r="T10993" s="75"/>
      <c r="U10993" s="75"/>
      <c r="V10993" s="75"/>
      <c r="W10993" s="75"/>
      <c r="X10993" s="75"/>
      <c r="Y10993" s="238">
        <f t="shared" si="10844"/>
        <v>0</v>
      </c>
    </row>
    <row r="10994" spans="1:25" s="76" customFormat="1">
      <c r="A10994" s="250" t="s">
        <v>2689</v>
      </c>
      <c r="B10994" s="250"/>
      <c r="C10994" s="250"/>
      <c r="D10994" s="250"/>
      <c r="E10994" s="250"/>
      <c r="F10994" s="250"/>
      <c r="G10994" s="250"/>
      <c r="H10994" s="250"/>
      <c r="I10994" s="75"/>
      <c r="J10994" s="75"/>
      <c r="K10994" s="75"/>
      <c r="L10994" s="75"/>
      <c r="M10994" s="75"/>
      <c r="N10994" s="75"/>
      <c r="O10994" s="75"/>
      <c r="P10994" s="75"/>
      <c r="Q10994" s="75">
        <v>0</v>
      </c>
      <c r="R10994" s="75"/>
      <c r="S10994" s="75"/>
      <c r="T10994" s="75"/>
      <c r="U10994" s="75"/>
      <c r="V10994" s="75"/>
      <c r="W10994" s="75"/>
      <c r="X10994" s="75"/>
      <c r="Y10994" s="238">
        <f t="shared" si="10844"/>
        <v>0</v>
      </c>
    </row>
    <row r="10995" spans="1:25" s="76" customFormat="1">
      <c r="A10995" s="250" t="s">
        <v>2715</v>
      </c>
      <c r="B10995" s="250"/>
      <c r="C10995" s="250"/>
      <c r="D10995" s="250"/>
      <c r="E10995" s="250"/>
      <c r="F10995" s="250"/>
      <c r="G10995" s="250"/>
      <c r="H10995" s="250"/>
      <c r="I10995" s="75"/>
      <c r="J10995" s="75"/>
      <c r="K10995" s="75"/>
      <c r="L10995" s="75"/>
      <c r="M10995" s="75"/>
      <c r="N10995" s="75"/>
      <c r="O10995" s="75"/>
      <c r="P10995" s="75"/>
      <c r="Q10995" s="75">
        <v>0</v>
      </c>
      <c r="R10995" s="75"/>
      <c r="S10995" s="75"/>
      <c r="T10995" s="75"/>
      <c r="U10995" s="75"/>
      <c r="V10995" s="75"/>
      <c r="W10995" s="75"/>
      <c r="X10995" s="75"/>
      <c r="Y10995" s="238">
        <f t="shared" si="10844"/>
        <v>0</v>
      </c>
    </row>
    <row r="10996" spans="1:25" s="76" customFormat="1">
      <c r="A10996" s="250" t="s">
        <v>2716</v>
      </c>
      <c r="B10996" s="250"/>
      <c r="C10996" s="250"/>
      <c r="D10996" s="250"/>
      <c r="E10996" s="250"/>
      <c r="F10996" s="250"/>
      <c r="G10996" s="250"/>
      <c r="H10996" s="250"/>
      <c r="I10996" s="75"/>
      <c r="J10996" s="75"/>
      <c r="K10996" s="75"/>
      <c r="L10996" s="75"/>
      <c r="M10996" s="75"/>
      <c r="N10996" s="75"/>
      <c r="O10996" s="75"/>
      <c r="P10996" s="75"/>
      <c r="Q10996" s="75">
        <v>0</v>
      </c>
      <c r="R10996" s="75"/>
      <c r="S10996" s="75"/>
      <c r="T10996" s="75"/>
      <c r="U10996" s="75"/>
      <c r="V10996" s="75"/>
      <c r="W10996" s="75"/>
      <c r="X10996" s="75"/>
      <c r="Y10996" s="238">
        <f t="shared" si="10844"/>
        <v>0</v>
      </c>
    </row>
    <row r="10997" spans="1:25" s="76" customFormat="1">
      <c r="A10997" s="250" t="s">
        <v>2717</v>
      </c>
      <c r="B10997" s="250"/>
      <c r="C10997" s="250"/>
      <c r="D10997" s="250"/>
      <c r="E10997" s="250"/>
      <c r="F10997" s="250"/>
      <c r="G10997" s="250"/>
      <c r="H10997" s="250"/>
      <c r="I10997" s="75"/>
      <c r="J10997" s="75"/>
      <c r="K10997" s="75"/>
      <c r="L10997" s="75"/>
      <c r="M10997" s="75"/>
      <c r="N10997" s="75"/>
      <c r="O10997" s="75"/>
      <c r="P10997" s="75"/>
      <c r="Q10997" s="75">
        <v>0</v>
      </c>
      <c r="R10997" s="75"/>
      <c r="S10997" s="75"/>
      <c r="T10997" s="75"/>
      <c r="U10997" s="75"/>
      <c r="V10997" s="75"/>
      <c r="W10997" s="75"/>
      <c r="X10997" s="75"/>
      <c r="Y10997" s="238">
        <f t="shared" si="10844"/>
        <v>0</v>
      </c>
    </row>
    <row r="10998" spans="1:25" s="76" customFormat="1">
      <c r="A10998" s="250" t="s">
        <v>2718</v>
      </c>
      <c r="B10998" s="250"/>
      <c r="C10998" s="250"/>
      <c r="D10998" s="250"/>
      <c r="E10998" s="250"/>
      <c r="F10998" s="250"/>
      <c r="G10998" s="250"/>
      <c r="H10998" s="250"/>
      <c r="I10998" s="75"/>
      <c r="J10998" s="75"/>
      <c r="K10998" s="75"/>
      <c r="L10998" s="75"/>
      <c r="M10998" s="75"/>
      <c r="N10998" s="75"/>
      <c r="O10998" s="75"/>
      <c r="P10998" s="75"/>
      <c r="Q10998" s="75">
        <v>0</v>
      </c>
      <c r="R10998" s="75"/>
      <c r="S10998" s="75"/>
      <c r="T10998" s="75"/>
      <c r="U10998" s="75"/>
      <c r="V10998" s="75"/>
      <c r="W10998" s="75"/>
      <c r="X10998" s="75"/>
      <c r="Y10998" s="238">
        <f t="shared" si="10844"/>
        <v>0</v>
      </c>
    </row>
    <row r="10999" spans="1:25" s="76" customFormat="1">
      <c r="A10999" s="250" t="s">
        <v>2719</v>
      </c>
      <c r="B10999" s="250"/>
      <c r="C10999" s="250"/>
      <c r="D10999" s="250"/>
      <c r="E10999" s="250"/>
      <c r="F10999" s="250"/>
      <c r="G10999" s="250"/>
      <c r="H10999" s="250"/>
      <c r="I10999" s="75"/>
      <c r="J10999" s="75"/>
      <c r="K10999" s="75"/>
      <c r="L10999" s="75"/>
      <c r="M10999" s="75"/>
      <c r="N10999" s="75"/>
      <c r="O10999" s="75"/>
      <c r="P10999" s="75"/>
      <c r="Q10999" s="75">
        <v>0</v>
      </c>
      <c r="R10999" s="75"/>
      <c r="S10999" s="75"/>
      <c r="T10999" s="75"/>
      <c r="U10999" s="75"/>
      <c r="V10999" s="75"/>
      <c r="W10999" s="75"/>
      <c r="X10999" s="75"/>
      <c r="Y10999" s="238">
        <f t="shared" si="10844"/>
        <v>0</v>
      </c>
    </row>
    <row r="11000" spans="1:25" s="76" customFormat="1">
      <c r="A11000" s="250" t="s">
        <v>2720</v>
      </c>
      <c r="B11000" s="250"/>
      <c r="C11000" s="250"/>
      <c r="D11000" s="250"/>
      <c r="E11000" s="250"/>
      <c r="F11000" s="250"/>
      <c r="G11000" s="250"/>
      <c r="H11000" s="250"/>
      <c r="I11000" s="75"/>
      <c r="J11000" s="75"/>
      <c r="K11000" s="75"/>
      <c r="L11000" s="75"/>
      <c r="M11000" s="75"/>
      <c r="N11000" s="75"/>
      <c r="O11000" s="75"/>
      <c r="P11000" s="75"/>
      <c r="Q11000" s="75">
        <v>0</v>
      </c>
      <c r="R11000" s="75"/>
      <c r="S11000" s="75"/>
      <c r="T11000" s="75"/>
      <c r="U11000" s="75"/>
      <c r="V11000" s="75"/>
      <c r="W11000" s="75"/>
      <c r="X11000" s="75"/>
      <c r="Y11000" s="238">
        <f t="shared" si="10844"/>
        <v>0</v>
      </c>
    </row>
    <row r="11001" spans="1:25" s="76" customFormat="1">
      <c r="A11001" s="250" t="s">
        <v>2692</v>
      </c>
      <c r="B11001" s="250"/>
      <c r="C11001" s="250"/>
      <c r="D11001" s="250"/>
      <c r="E11001" s="250"/>
      <c r="F11001" s="250"/>
      <c r="G11001" s="250"/>
      <c r="H11001" s="250"/>
      <c r="I11001" s="75"/>
      <c r="J11001" s="75"/>
      <c r="K11001" s="75"/>
      <c r="L11001" s="75"/>
      <c r="M11001" s="75"/>
      <c r="N11001" s="75"/>
      <c r="O11001" s="75"/>
      <c r="P11001" s="75"/>
      <c r="Q11001" s="75">
        <v>0</v>
      </c>
      <c r="R11001" s="75"/>
      <c r="S11001" s="75"/>
      <c r="T11001" s="75"/>
      <c r="U11001" s="75"/>
      <c r="V11001" s="75"/>
      <c r="W11001" s="75"/>
      <c r="X11001" s="75"/>
      <c r="Y11001" s="238">
        <f t="shared" si="10844"/>
        <v>0</v>
      </c>
    </row>
    <row r="11002" spans="1:25" s="76" customFormat="1">
      <c r="A11002" s="250" t="s">
        <v>2721</v>
      </c>
      <c r="B11002" s="250"/>
      <c r="C11002" s="250"/>
      <c r="D11002" s="250"/>
      <c r="E11002" s="250"/>
      <c r="F11002" s="250"/>
      <c r="G11002" s="250"/>
      <c r="H11002" s="250"/>
      <c r="I11002" s="75">
        <f t="shared" ref="I11002:X11002" si="10845">SUM(I1349)</f>
        <v>6889665</v>
      </c>
      <c r="J11002" s="75">
        <f t="shared" si="10845"/>
        <v>6889665</v>
      </c>
      <c r="K11002" s="75">
        <f t="shared" si="10845"/>
        <v>0</v>
      </c>
      <c r="L11002" s="75">
        <f t="shared" si="10845"/>
        <v>0</v>
      </c>
      <c r="M11002" s="75">
        <f t="shared" si="10845"/>
        <v>0</v>
      </c>
      <c r="N11002" s="75">
        <f t="shared" si="10845"/>
        <v>0</v>
      </c>
      <c r="O11002" s="75">
        <f t="shared" si="10845"/>
        <v>0</v>
      </c>
      <c r="P11002" s="75">
        <f t="shared" si="10845"/>
        <v>0</v>
      </c>
      <c r="Q11002" s="75">
        <f t="shared" si="10845"/>
        <v>3376795</v>
      </c>
      <c r="R11002" s="75">
        <f t="shared" si="10845"/>
        <v>3376795</v>
      </c>
      <c r="S11002" s="75">
        <f t="shared" si="10845"/>
        <v>2100102</v>
      </c>
      <c r="T11002" s="75">
        <f t="shared" si="10845"/>
        <v>1276693</v>
      </c>
      <c r="U11002" s="75">
        <f t="shared" si="10845"/>
        <v>700000</v>
      </c>
      <c r="V11002" s="75">
        <f t="shared" si="10845"/>
        <v>576693</v>
      </c>
      <c r="W11002" s="75">
        <f t="shared" si="10845"/>
        <v>0</v>
      </c>
      <c r="X11002" s="75">
        <f t="shared" si="10845"/>
        <v>3376795</v>
      </c>
      <c r="Y11002" s="238">
        <f t="shared" si="10844"/>
        <v>100</v>
      </c>
    </row>
    <row r="11003" spans="1:25" s="76" customFormat="1">
      <c r="A11003" s="250" t="s">
        <v>2722</v>
      </c>
      <c r="B11003" s="250"/>
      <c r="C11003" s="250"/>
      <c r="D11003" s="250"/>
      <c r="E11003" s="250"/>
      <c r="F11003" s="250"/>
      <c r="G11003" s="250"/>
      <c r="H11003" s="250"/>
      <c r="I11003" s="75"/>
      <c r="J11003" s="75"/>
      <c r="K11003" s="75"/>
      <c r="L11003" s="75"/>
      <c r="M11003" s="75"/>
      <c r="N11003" s="75"/>
      <c r="O11003" s="75"/>
      <c r="P11003" s="75"/>
      <c r="Q11003" s="75">
        <v>0</v>
      </c>
      <c r="R11003" s="75"/>
      <c r="S11003" s="75"/>
      <c r="T11003" s="75"/>
      <c r="U11003" s="75"/>
      <c r="V11003" s="75"/>
      <c r="W11003" s="75"/>
      <c r="X11003" s="75"/>
      <c r="Y11003" s="238">
        <f t="shared" si="10844"/>
        <v>0</v>
      </c>
    </row>
    <row r="11004" spans="1:25" s="76" customFormat="1">
      <c r="A11004" s="250" t="s">
        <v>2788</v>
      </c>
      <c r="B11004" s="250"/>
      <c r="C11004" s="250"/>
      <c r="D11004" s="250"/>
      <c r="E11004" s="250"/>
      <c r="F11004" s="250"/>
      <c r="G11004" s="250"/>
      <c r="H11004" s="250"/>
      <c r="I11004" s="75"/>
      <c r="J11004" s="75"/>
      <c r="K11004" s="75"/>
      <c r="L11004" s="75"/>
      <c r="M11004" s="75"/>
      <c r="N11004" s="75"/>
      <c r="O11004" s="75"/>
      <c r="P11004" s="75"/>
      <c r="Q11004" s="75">
        <v>0</v>
      </c>
      <c r="R11004" s="75"/>
      <c r="S11004" s="75"/>
      <c r="T11004" s="75"/>
      <c r="U11004" s="75"/>
      <c r="V11004" s="75"/>
      <c r="W11004" s="75"/>
      <c r="X11004" s="75"/>
      <c r="Y11004" s="238">
        <f t="shared" si="10844"/>
        <v>0</v>
      </c>
    </row>
    <row r="11005" spans="1:25" s="76" customFormat="1">
      <c r="A11005" s="250" t="s">
        <v>2723</v>
      </c>
      <c r="B11005" s="250"/>
      <c r="C11005" s="250"/>
      <c r="D11005" s="250"/>
      <c r="E11005" s="250"/>
      <c r="F11005" s="250"/>
      <c r="G11005" s="250"/>
      <c r="H11005" s="250"/>
      <c r="I11005" s="75"/>
      <c r="J11005" s="75"/>
      <c r="K11005" s="75"/>
      <c r="L11005" s="75"/>
      <c r="M11005" s="75"/>
      <c r="N11005" s="75"/>
      <c r="O11005" s="75"/>
      <c r="P11005" s="75"/>
      <c r="Q11005" s="75">
        <v>0</v>
      </c>
      <c r="R11005" s="75"/>
      <c r="S11005" s="75"/>
      <c r="T11005" s="75"/>
      <c r="U11005" s="75"/>
      <c r="V11005" s="75"/>
      <c r="W11005" s="75"/>
      <c r="X11005" s="75"/>
      <c r="Y11005" s="238">
        <f t="shared" si="10844"/>
        <v>0</v>
      </c>
    </row>
    <row r="11006" spans="1:25" s="76" customFormat="1">
      <c r="A11006" s="250" t="s">
        <v>2724</v>
      </c>
      <c r="B11006" s="250"/>
      <c r="C11006" s="250"/>
      <c r="D11006" s="250"/>
      <c r="E11006" s="250"/>
      <c r="F11006" s="250"/>
      <c r="G11006" s="250"/>
      <c r="H11006" s="250"/>
      <c r="I11006" s="75"/>
      <c r="J11006" s="75"/>
      <c r="K11006" s="75"/>
      <c r="L11006" s="75"/>
      <c r="M11006" s="75"/>
      <c r="N11006" s="75"/>
      <c r="O11006" s="75"/>
      <c r="P11006" s="75"/>
      <c r="Q11006" s="75">
        <v>0</v>
      </c>
      <c r="R11006" s="75"/>
      <c r="S11006" s="75"/>
      <c r="T11006" s="75"/>
      <c r="U11006" s="75"/>
      <c r="V11006" s="75"/>
      <c r="W11006" s="75"/>
      <c r="X11006" s="75"/>
      <c r="Y11006" s="238">
        <f t="shared" si="10844"/>
        <v>0</v>
      </c>
    </row>
    <row r="11007" spans="1:25" s="76" customFormat="1">
      <c r="A11007" s="250" t="s">
        <v>2725</v>
      </c>
      <c r="B11007" s="250"/>
      <c r="C11007" s="250"/>
      <c r="D11007" s="250"/>
      <c r="E11007" s="250"/>
      <c r="F11007" s="250"/>
      <c r="G11007" s="250"/>
      <c r="H11007" s="250"/>
      <c r="I11007" s="75"/>
      <c r="J11007" s="75"/>
      <c r="K11007" s="75"/>
      <c r="L11007" s="75"/>
      <c r="M11007" s="75"/>
      <c r="N11007" s="75"/>
      <c r="O11007" s="75"/>
      <c r="P11007" s="75"/>
      <c r="Q11007" s="75">
        <v>0</v>
      </c>
      <c r="R11007" s="75"/>
      <c r="S11007" s="75"/>
      <c r="T11007" s="75"/>
      <c r="U11007" s="75"/>
      <c r="V11007" s="75"/>
      <c r="W11007" s="75"/>
      <c r="X11007" s="75"/>
      <c r="Y11007" s="238">
        <f t="shared" si="10844"/>
        <v>0</v>
      </c>
    </row>
    <row r="11008" spans="1:25" s="76" customFormat="1">
      <c r="A11008" s="250" t="s">
        <v>2694</v>
      </c>
      <c r="B11008" s="250"/>
      <c r="C11008" s="250"/>
      <c r="D11008" s="250"/>
      <c r="E11008" s="250"/>
      <c r="F11008" s="250"/>
      <c r="G11008" s="250"/>
      <c r="H11008" s="250"/>
      <c r="I11008" s="75"/>
      <c r="J11008" s="75"/>
      <c r="K11008" s="75"/>
      <c r="L11008" s="75"/>
      <c r="M11008" s="75"/>
      <c r="N11008" s="75"/>
      <c r="O11008" s="75"/>
      <c r="P11008" s="75"/>
      <c r="Q11008" s="75">
        <v>0</v>
      </c>
      <c r="R11008" s="75"/>
      <c r="S11008" s="75"/>
      <c r="T11008" s="75"/>
      <c r="U11008" s="75"/>
      <c r="V11008" s="75"/>
      <c r="W11008" s="75"/>
      <c r="X11008" s="75"/>
      <c r="Y11008" s="238">
        <f t="shared" si="10844"/>
        <v>0</v>
      </c>
    </row>
    <row r="11009" spans="1:25" s="76" customFormat="1">
      <c r="A11009" s="250" t="s">
        <v>2726</v>
      </c>
      <c r="B11009" s="250"/>
      <c r="C11009" s="250"/>
      <c r="D11009" s="250"/>
      <c r="E11009" s="250"/>
      <c r="F11009" s="250"/>
      <c r="G11009" s="250"/>
      <c r="H11009" s="250"/>
      <c r="I11009" s="75"/>
      <c r="J11009" s="75"/>
      <c r="K11009" s="75"/>
      <c r="L11009" s="75"/>
      <c r="M11009" s="75"/>
      <c r="N11009" s="75"/>
      <c r="O11009" s="75"/>
      <c r="P11009" s="75"/>
      <c r="Q11009" s="75">
        <v>0</v>
      </c>
      <c r="R11009" s="75"/>
      <c r="S11009" s="75"/>
      <c r="T11009" s="75"/>
      <c r="U11009" s="75"/>
      <c r="V11009" s="75"/>
      <c r="W11009" s="75"/>
      <c r="X11009" s="75"/>
      <c r="Y11009" s="238">
        <f t="shared" si="10844"/>
        <v>0</v>
      </c>
    </row>
    <row r="11010" spans="1:25" s="76" customFormat="1">
      <c r="A11010" s="250" t="s">
        <v>2727</v>
      </c>
      <c r="B11010" s="250"/>
      <c r="C11010" s="250"/>
      <c r="D11010" s="250"/>
      <c r="E11010" s="250"/>
      <c r="F11010" s="250"/>
      <c r="G11010" s="250"/>
      <c r="H11010" s="250"/>
      <c r="I11010" s="75"/>
      <c r="J11010" s="75"/>
      <c r="K11010" s="75"/>
      <c r="L11010" s="75"/>
      <c r="M11010" s="75"/>
      <c r="N11010" s="75"/>
      <c r="O11010" s="75"/>
      <c r="P11010" s="75"/>
      <c r="Q11010" s="75">
        <v>0</v>
      </c>
      <c r="R11010" s="75"/>
      <c r="S11010" s="75"/>
      <c r="T11010" s="75"/>
      <c r="U11010" s="75"/>
      <c r="V11010" s="75"/>
      <c r="W11010" s="75"/>
      <c r="X11010" s="75"/>
      <c r="Y11010" s="238">
        <f t="shared" si="10844"/>
        <v>0</v>
      </c>
    </row>
    <row r="11011" spans="1:25" s="76" customFormat="1">
      <c r="A11011" s="250" t="s">
        <v>2728</v>
      </c>
      <c r="B11011" s="250"/>
      <c r="C11011" s="250"/>
      <c r="D11011" s="250"/>
      <c r="E11011" s="250"/>
      <c r="F11011" s="250"/>
      <c r="G11011" s="250"/>
      <c r="H11011" s="250"/>
      <c r="I11011" s="75"/>
      <c r="J11011" s="75"/>
      <c r="K11011" s="75"/>
      <c r="L11011" s="75"/>
      <c r="M11011" s="75"/>
      <c r="N11011" s="75"/>
      <c r="O11011" s="75"/>
      <c r="P11011" s="75"/>
      <c r="Q11011" s="75">
        <v>0</v>
      </c>
      <c r="R11011" s="75"/>
      <c r="S11011" s="75"/>
      <c r="T11011" s="75"/>
      <c r="U11011" s="75"/>
      <c r="V11011" s="75"/>
      <c r="W11011" s="75"/>
      <c r="X11011" s="75"/>
      <c r="Y11011" s="238">
        <f t="shared" si="10844"/>
        <v>0</v>
      </c>
    </row>
    <row r="11012" spans="1:25" s="76" customFormat="1">
      <c r="A11012" s="250" t="s">
        <v>2729</v>
      </c>
      <c r="B11012" s="250"/>
      <c r="C11012" s="250"/>
      <c r="D11012" s="250"/>
      <c r="E11012" s="250"/>
      <c r="F11012" s="250"/>
      <c r="G11012" s="250"/>
      <c r="H11012" s="250"/>
      <c r="I11012" s="75"/>
      <c r="J11012" s="75"/>
      <c r="K11012" s="75"/>
      <c r="L11012" s="75"/>
      <c r="M11012" s="75"/>
      <c r="N11012" s="75"/>
      <c r="O11012" s="75"/>
      <c r="P11012" s="75"/>
      <c r="Q11012" s="75">
        <v>0</v>
      </c>
      <c r="R11012" s="75"/>
      <c r="S11012" s="75"/>
      <c r="T11012" s="75"/>
      <c r="U11012" s="75"/>
      <c r="V11012" s="75"/>
      <c r="W11012" s="75"/>
      <c r="X11012" s="75"/>
      <c r="Y11012" s="238">
        <f t="shared" si="10844"/>
        <v>0</v>
      </c>
    </row>
    <row r="11013" spans="1:25" s="76" customFormat="1">
      <c r="A11013" s="250" t="s">
        <v>2730</v>
      </c>
      <c r="B11013" s="250"/>
      <c r="C11013" s="250"/>
      <c r="D11013" s="250"/>
      <c r="E11013" s="250"/>
      <c r="F11013" s="250"/>
      <c r="G11013" s="250"/>
      <c r="H11013" s="250"/>
      <c r="I11013" s="75"/>
      <c r="J11013" s="75"/>
      <c r="K11013" s="75"/>
      <c r="L11013" s="75"/>
      <c r="M11013" s="75"/>
      <c r="N11013" s="75"/>
      <c r="O11013" s="75"/>
      <c r="P11013" s="75"/>
      <c r="Q11013" s="75">
        <v>0</v>
      </c>
      <c r="R11013" s="75"/>
      <c r="S11013" s="75"/>
      <c r="T11013" s="75"/>
      <c r="U11013" s="75"/>
      <c r="V11013" s="75"/>
      <c r="W11013" s="75"/>
      <c r="X11013" s="75"/>
      <c r="Y11013" s="238">
        <f t="shared" si="10844"/>
        <v>0</v>
      </c>
    </row>
    <row r="11014" spans="1:25" s="76" customFormat="1">
      <c r="A11014" s="250" t="s">
        <v>2731</v>
      </c>
      <c r="B11014" s="250"/>
      <c r="C11014" s="250"/>
      <c r="D11014" s="250"/>
      <c r="E11014" s="250"/>
      <c r="F11014" s="250"/>
      <c r="G11014" s="250"/>
      <c r="H11014" s="250"/>
      <c r="I11014" s="75"/>
      <c r="J11014" s="75"/>
      <c r="K11014" s="75"/>
      <c r="L11014" s="75"/>
      <c r="M11014" s="75"/>
      <c r="N11014" s="75"/>
      <c r="O11014" s="75"/>
      <c r="P11014" s="75"/>
      <c r="Q11014" s="75">
        <v>0</v>
      </c>
      <c r="R11014" s="75"/>
      <c r="S11014" s="75"/>
      <c r="T11014" s="75"/>
      <c r="U11014" s="75"/>
      <c r="V11014" s="75"/>
      <c r="W11014" s="75"/>
      <c r="X11014" s="75"/>
      <c r="Y11014" s="238">
        <f t="shared" si="10844"/>
        <v>0</v>
      </c>
    </row>
    <row r="11015" spans="1:25" s="76" customFormat="1">
      <c r="A11015" s="250" t="s">
        <v>2732</v>
      </c>
      <c r="B11015" s="250"/>
      <c r="C11015" s="250"/>
      <c r="D11015" s="250"/>
      <c r="E11015" s="250"/>
      <c r="F11015" s="250"/>
      <c r="G11015" s="250"/>
      <c r="H11015" s="250"/>
      <c r="I11015" s="75"/>
      <c r="J11015" s="75"/>
      <c r="K11015" s="75"/>
      <c r="L11015" s="75"/>
      <c r="M11015" s="75"/>
      <c r="N11015" s="75"/>
      <c r="O11015" s="75"/>
      <c r="P11015" s="75"/>
      <c r="Q11015" s="75">
        <v>0</v>
      </c>
      <c r="R11015" s="75"/>
      <c r="S11015" s="75"/>
      <c r="T11015" s="75"/>
      <c r="U11015" s="75"/>
      <c r="V11015" s="75"/>
      <c r="W11015" s="75"/>
      <c r="X11015" s="75"/>
      <c r="Y11015" s="238">
        <f t="shared" si="10844"/>
        <v>0</v>
      </c>
    </row>
    <row r="11016" spans="1:25" s="76" customFormat="1">
      <c r="A11016" s="250" t="s">
        <v>2733</v>
      </c>
      <c r="B11016" s="250"/>
      <c r="C11016" s="250"/>
      <c r="D11016" s="250"/>
      <c r="E11016" s="250"/>
      <c r="F11016" s="250"/>
      <c r="G11016" s="250"/>
      <c r="H11016" s="250"/>
      <c r="I11016" s="75"/>
      <c r="J11016" s="75"/>
      <c r="K11016" s="75"/>
      <c r="L11016" s="75"/>
      <c r="M11016" s="75"/>
      <c r="N11016" s="75"/>
      <c r="O11016" s="75"/>
      <c r="P11016" s="75"/>
      <c r="Q11016" s="75">
        <v>0</v>
      </c>
      <c r="R11016" s="75"/>
      <c r="S11016" s="75"/>
      <c r="T11016" s="75"/>
      <c r="U11016" s="75"/>
      <c r="V11016" s="75"/>
      <c r="W11016" s="75"/>
      <c r="X11016" s="75"/>
      <c r="Y11016" s="238">
        <f t="shared" si="10844"/>
        <v>0</v>
      </c>
    </row>
    <row r="11017" spans="1:25" s="76" customFormat="1">
      <c r="A11017" s="250" t="s">
        <v>2734</v>
      </c>
      <c r="B11017" s="250"/>
      <c r="C11017" s="250"/>
      <c r="D11017" s="250"/>
      <c r="E11017" s="250"/>
      <c r="F11017" s="250"/>
      <c r="G11017" s="250"/>
      <c r="H11017" s="250"/>
      <c r="I11017" s="75"/>
      <c r="J11017" s="75"/>
      <c r="K11017" s="75"/>
      <c r="L11017" s="75"/>
      <c r="M11017" s="75"/>
      <c r="N11017" s="75"/>
      <c r="O11017" s="75"/>
      <c r="P11017" s="75"/>
      <c r="Q11017" s="75">
        <v>0</v>
      </c>
      <c r="R11017" s="75"/>
      <c r="S11017" s="75"/>
      <c r="T11017" s="75"/>
      <c r="U11017" s="75"/>
      <c r="V11017" s="75"/>
      <c r="W11017" s="75"/>
      <c r="X11017" s="75"/>
      <c r="Y11017" s="238">
        <f t="shared" si="10844"/>
        <v>0</v>
      </c>
    </row>
    <row r="11018" spans="1:25" s="76" customFormat="1">
      <c r="A11018" s="250" t="s">
        <v>2735</v>
      </c>
      <c r="B11018" s="250"/>
      <c r="C11018" s="250"/>
      <c r="D11018" s="250"/>
      <c r="E11018" s="250"/>
      <c r="F11018" s="250"/>
      <c r="G11018" s="250"/>
      <c r="H11018" s="250"/>
      <c r="I11018" s="75"/>
      <c r="J11018" s="75"/>
      <c r="K11018" s="75"/>
      <c r="L11018" s="75"/>
      <c r="M11018" s="75"/>
      <c r="N11018" s="75"/>
      <c r="O11018" s="75"/>
      <c r="P11018" s="75"/>
      <c r="Q11018" s="75">
        <v>0</v>
      </c>
      <c r="R11018" s="75"/>
      <c r="S11018" s="75"/>
      <c r="T11018" s="75"/>
      <c r="U11018" s="75"/>
      <c r="V11018" s="75"/>
      <c r="W11018" s="75"/>
      <c r="X11018" s="75"/>
      <c r="Y11018" s="238">
        <f t="shared" si="10844"/>
        <v>0</v>
      </c>
    </row>
    <row r="11019" spans="1:25" s="76" customFormat="1">
      <c r="A11019" s="250" t="s">
        <v>2736</v>
      </c>
      <c r="B11019" s="250"/>
      <c r="C11019" s="250"/>
      <c r="D11019" s="250"/>
      <c r="E11019" s="250"/>
      <c r="F11019" s="250"/>
      <c r="G11019" s="250"/>
      <c r="H11019" s="250"/>
      <c r="I11019" s="75"/>
      <c r="J11019" s="75"/>
      <c r="K11019" s="75"/>
      <c r="L11019" s="75"/>
      <c r="M11019" s="75"/>
      <c r="N11019" s="75"/>
      <c r="O11019" s="75"/>
      <c r="P11019" s="75"/>
      <c r="Q11019" s="75">
        <v>0</v>
      </c>
      <c r="R11019" s="75"/>
      <c r="S11019" s="75"/>
      <c r="T11019" s="75"/>
      <c r="U11019" s="75"/>
      <c r="V11019" s="75"/>
      <c r="W11019" s="75"/>
      <c r="X11019" s="75"/>
      <c r="Y11019" s="238">
        <f t="shared" si="10844"/>
        <v>0</v>
      </c>
    </row>
    <row r="11020" spans="1:25" s="76" customFormat="1">
      <c r="A11020" s="250" t="s">
        <v>2792</v>
      </c>
      <c r="B11020" s="250"/>
      <c r="C11020" s="250"/>
      <c r="D11020" s="250"/>
      <c r="E11020" s="250"/>
      <c r="F11020" s="250"/>
      <c r="G11020" s="250"/>
      <c r="H11020" s="250"/>
      <c r="I11020" s="75"/>
      <c r="J11020" s="75"/>
      <c r="K11020" s="75"/>
      <c r="L11020" s="75"/>
      <c r="M11020" s="75"/>
      <c r="N11020" s="75"/>
      <c r="O11020" s="75"/>
      <c r="P11020" s="75"/>
      <c r="Q11020" s="75">
        <v>0</v>
      </c>
      <c r="R11020" s="75"/>
      <c r="S11020" s="75"/>
      <c r="T11020" s="75"/>
      <c r="U11020" s="75"/>
      <c r="V11020" s="75"/>
      <c r="W11020" s="75"/>
      <c r="X11020" s="75"/>
      <c r="Y11020" s="238">
        <f t="shared" si="10844"/>
        <v>0</v>
      </c>
    </row>
    <row r="11021" spans="1:25" s="76" customFormat="1">
      <c r="A11021" s="250" t="s">
        <v>2737</v>
      </c>
      <c r="B11021" s="250"/>
      <c r="C11021" s="250"/>
      <c r="D11021" s="250"/>
      <c r="E11021" s="250"/>
      <c r="F11021" s="250"/>
      <c r="G11021" s="250"/>
      <c r="H11021" s="250"/>
      <c r="I11021" s="75"/>
      <c r="J11021" s="75"/>
      <c r="K11021" s="75"/>
      <c r="L11021" s="75"/>
      <c r="M11021" s="75"/>
      <c r="N11021" s="75"/>
      <c r="O11021" s="75"/>
      <c r="P11021" s="75"/>
      <c r="Q11021" s="75">
        <v>0</v>
      </c>
      <c r="R11021" s="75"/>
      <c r="S11021" s="75"/>
      <c r="T11021" s="75"/>
      <c r="U11021" s="75"/>
      <c r="V11021" s="75"/>
      <c r="W11021" s="75"/>
      <c r="X11021" s="75"/>
      <c r="Y11021" s="238">
        <f t="shared" si="10844"/>
        <v>0</v>
      </c>
    </row>
    <row r="11022" spans="1:25" s="76" customFormat="1">
      <c r="A11022" s="250" t="s">
        <v>2784</v>
      </c>
      <c r="B11022" s="250"/>
      <c r="C11022" s="250"/>
      <c r="D11022" s="250"/>
      <c r="E11022" s="250"/>
      <c r="F11022" s="250"/>
      <c r="G11022" s="250"/>
      <c r="H11022" s="250"/>
      <c r="I11022" s="75"/>
      <c r="J11022" s="75"/>
      <c r="K11022" s="75"/>
      <c r="L11022" s="75"/>
      <c r="M11022" s="75"/>
      <c r="N11022" s="75"/>
      <c r="O11022" s="75"/>
      <c r="P11022" s="75"/>
      <c r="Q11022" s="75">
        <v>0</v>
      </c>
      <c r="R11022" s="75"/>
      <c r="S11022" s="75"/>
      <c r="T11022" s="75"/>
      <c r="U11022" s="75"/>
      <c r="V11022" s="75"/>
      <c r="W11022" s="75"/>
      <c r="X11022" s="75"/>
      <c r="Y11022" s="238">
        <f t="shared" si="10844"/>
        <v>0</v>
      </c>
    </row>
    <row r="11023" spans="1:25" s="76" customFormat="1">
      <c r="A11023" s="250" t="s">
        <v>2785</v>
      </c>
      <c r="B11023" s="250"/>
      <c r="C11023" s="250"/>
      <c r="D11023" s="250"/>
      <c r="E11023" s="250"/>
      <c r="F11023" s="250"/>
      <c r="G11023" s="250"/>
      <c r="H11023" s="250"/>
      <c r="I11023" s="75"/>
      <c r="J11023" s="75"/>
      <c r="K11023" s="75"/>
      <c r="L11023" s="75"/>
      <c r="M11023" s="75"/>
      <c r="N11023" s="75"/>
      <c r="O11023" s="75"/>
      <c r="P11023" s="75"/>
      <c r="Q11023" s="75">
        <v>0</v>
      </c>
      <c r="R11023" s="75"/>
      <c r="S11023" s="75"/>
      <c r="T11023" s="75"/>
      <c r="U11023" s="75"/>
      <c r="V11023" s="75"/>
      <c r="W11023" s="75"/>
      <c r="X11023" s="75"/>
      <c r="Y11023" s="238">
        <f t="shared" si="10844"/>
        <v>0</v>
      </c>
    </row>
    <row r="11024" spans="1:25" s="68" customFormat="1">
      <c r="A11024" s="251" t="s">
        <v>69</v>
      </c>
      <c r="B11024" s="251"/>
      <c r="C11024" s="251"/>
      <c r="D11024" s="251"/>
      <c r="E11024" s="251"/>
      <c r="F11024" s="251"/>
      <c r="G11024" s="251"/>
      <c r="H11024" s="251"/>
      <c r="I11024" s="77">
        <f t="shared" ref="I11024:P11024" si="10846">SUM(I10978:I11023)</f>
        <v>6889665</v>
      </c>
      <c r="J11024" s="77">
        <f t="shared" si="10846"/>
        <v>6889665</v>
      </c>
      <c r="K11024" s="77">
        <f t="shared" si="10846"/>
        <v>0</v>
      </c>
      <c r="L11024" s="77">
        <f t="shared" si="10846"/>
        <v>0</v>
      </c>
      <c r="M11024" s="77">
        <f t="shared" si="10846"/>
        <v>0</v>
      </c>
      <c r="N11024" s="77">
        <f t="shared" si="10846"/>
        <v>0</v>
      </c>
      <c r="O11024" s="77">
        <f t="shared" si="10846"/>
        <v>0</v>
      </c>
      <c r="P11024" s="77">
        <f t="shared" si="10846"/>
        <v>0</v>
      </c>
      <c r="Q11024" s="77">
        <f t="shared" ref="Q11024:X11024" si="10847">SUM(Q10978:Q11023)</f>
        <v>3376795</v>
      </c>
      <c r="R11024" s="77">
        <f t="shared" si="10847"/>
        <v>3376795</v>
      </c>
      <c r="S11024" s="77">
        <f t="shared" si="10847"/>
        <v>2100102</v>
      </c>
      <c r="T11024" s="77">
        <f t="shared" si="10847"/>
        <v>1276693</v>
      </c>
      <c r="U11024" s="77">
        <f t="shared" si="10847"/>
        <v>700000</v>
      </c>
      <c r="V11024" s="77">
        <f t="shared" si="10847"/>
        <v>576693</v>
      </c>
      <c r="W11024" s="77">
        <f t="shared" si="10847"/>
        <v>0</v>
      </c>
      <c r="X11024" s="77">
        <f t="shared" si="10847"/>
        <v>3376795</v>
      </c>
      <c r="Y11024" s="239">
        <f t="shared" si="10844"/>
        <v>100</v>
      </c>
    </row>
    <row r="11025" spans="1:25" s="68" customFormat="1" ht="15" thickBot="1">
      <c r="A11025" s="270" t="s">
        <v>2767</v>
      </c>
      <c r="B11025" s="270"/>
      <c r="C11025" s="270"/>
      <c r="D11025" s="270"/>
      <c r="E11025" s="270"/>
      <c r="F11025" s="270"/>
      <c r="G11025" s="270"/>
      <c r="H11025" s="270"/>
      <c r="I11025" s="69"/>
      <c r="J11025" s="69"/>
      <c r="K11025" s="69"/>
      <c r="L11025" s="69"/>
      <c r="M11025" s="69"/>
      <c r="N11025" s="69"/>
      <c r="O11025" s="69"/>
      <c r="P11025" s="69"/>
      <c r="Q11025" s="69">
        <v>0</v>
      </c>
      <c r="R11025" s="69"/>
      <c r="S11025" s="69"/>
      <c r="T11025" s="69"/>
      <c r="U11025" s="69"/>
      <c r="V11025" s="69"/>
      <c r="W11025" s="69"/>
      <c r="X11025" s="69"/>
      <c r="Y11025" s="237">
        <v>0</v>
      </c>
    </row>
    <row r="11026" spans="1:25" s="68" customFormat="1" ht="41.4" thickBot="1">
      <c r="A11026" s="271" t="s">
        <v>1</v>
      </c>
      <c r="B11026" s="271"/>
      <c r="C11026" s="271"/>
      <c r="D11026" s="271"/>
      <c r="E11026" s="271"/>
      <c r="F11026" s="271"/>
      <c r="G11026" s="271"/>
      <c r="H11026" s="271"/>
      <c r="I11026" s="1" t="s">
        <v>3093</v>
      </c>
      <c r="J11026" s="1" t="s">
        <v>3130</v>
      </c>
      <c r="K11026" s="1" t="s">
        <v>3</v>
      </c>
      <c r="L11026" s="1" t="s">
        <v>4</v>
      </c>
      <c r="M11026" s="1" t="s">
        <v>5</v>
      </c>
      <c r="N11026" s="1" t="s">
        <v>6</v>
      </c>
      <c r="O11026" s="1" t="s">
        <v>7</v>
      </c>
      <c r="P11026" s="1" t="s">
        <v>8</v>
      </c>
      <c r="Q11026" s="1" t="s">
        <v>3344</v>
      </c>
      <c r="R11026" s="1" t="s">
        <v>3427</v>
      </c>
      <c r="S11026" s="1" t="s">
        <v>3447</v>
      </c>
      <c r="T11026" s="1" t="s">
        <v>3448</v>
      </c>
      <c r="U11026" s="1" t="s">
        <v>3452</v>
      </c>
      <c r="V11026" s="1" t="s">
        <v>3449</v>
      </c>
      <c r="W11026" s="1" t="s">
        <v>3450</v>
      </c>
      <c r="X11026" s="1" t="s">
        <v>3451</v>
      </c>
      <c r="Y11026" s="216" t="s">
        <v>3385</v>
      </c>
    </row>
    <row r="11027" spans="1:25" s="74" customFormat="1">
      <c r="A11027" s="70"/>
      <c r="B11027" s="70"/>
      <c r="C11027" s="70"/>
      <c r="D11027" s="71"/>
      <c r="E11027" s="71"/>
      <c r="F11027" s="72"/>
      <c r="G11027" s="165"/>
      <c r="H11027" s="73" t="s">
        <v>0</v>
      </c>
      <c r="I11027" s="45">
        <v>1</v>
      </c>
      <c r="J11027" s="45">
        <v>3</v>
      </c>
      <c r="K11027" s="45" t="s">
        <v>9</v>
      </c>
      <c r="L11027" s="45">
        <v>5</v>
      </c>
      <c r="M11027" s="45">
        <v>6</v>
      </c>
      <c r="N11027" s="45">
        <v>7</v>
      </c>
      <c r="O11027" s="45">
        <v>8</v>
      </c>
      <c r="P11027" s="45">
        <v>9</v>
      </c>
      <c r="Q11027" s="45">
        <v>1</v>
      </c>
      <c r="R11027" s="45">
        <v>2</v>
      </c>
      <c r="S11027" s="45">
        <v>3</v>
      </c>
      <c r="T11027" s="45" t="s">
        <v>3453</v>
      </c>
      <c r="U11027" s="45">
        <v>5</v>
      </c>
      <c r="V11027" s="45">
        <v>6</v>
      </c>
      <c r="W11027" s="45">
        <v>7</v>
      </c>
      <c r="X11027" s="45" t="s">
        <v>3454</v>
      </c>
      <c r="Y11027" s="276">
        <v>9</v>
      </c>
    </row>
    <row r="11028" spans="1:25" s="76" customFormat="1">
      <c r="A11028" s="272" t="s">
        <v>2699</v>
      </c>
      <c r="B11028" s="272"/>
      <c r="C11028" s="272"/>
      <c r="D11028" s="272"/>
      <c r="E11028" s="272"/>
      <c r="F11028" s="272"/>
      <c r="G11028" s="272"/>
      <c r="H11028" s="272"/>
      <c r="I11028" s="75"/>
      <c r="J11028" s="75"/>
      <c r="K11028" s="75"/>
      <c r="L11028" s="75"/>
      <c r="M11028" s="75"/>
      <c r="N11028" s="75"/>
      <c r="O11028" s="75"/>
      <c r="P11028" s="75"/>
      <c r="Q11028" s="75">
        <v>0</v>
      </c>
      <c r="R11028" s="75"/>
      <c r="S11028" s="75"/>
      <c r="T11028" s="75"/>
      <c r="U11028" s="75"/>
      <c r="V11028" s="75"/>
      <c r="W11028" s="75"/>
      <c r="X11028" s="75"/>
      <c r="Y11028" s="238">
        <v>0</v>
      </c>
    </row>
    <row r="11029" spans="1:25" s="76" customFormat="1">
      <c r="A11029" s="250" t="s">
        <v>2700</v>
      </c>
      <c r="B11029" s="250"/>
      <c r="C11029" s="250"/>
      <c r="D11029" s="250"/>
      <c r="E11029" s="250"/>
      <c r="F11029" s="250"/>
      <c r="G11029" s="250"/>
      <c r="H11029" s="250"/>
      <c r="I11029" s="75"/>
      <c r="J11029" s="75"/>
      <c r="K11029" s="75"/>
      <c r="L11029" s="75"/>
      <c r="M11029" s="75"/>
      <c r="N11029" s="75"/>
      <c r="O11029" s="75"/>
      <c r="P11029" s="75"/>
      <c r="Q11029" s="75">
        <v>0</v>
      </c>
      <c r="R11029" s="75"/>
      <c r="S11029" s="75"/>
      <c r="T11029" s="75"/>
      <c r="U11029" s="75"/>
      <c r="V11029" s="75"/>
      <c r="W11029" s="75"/>
      <c r="X11029" s="75"/>
      <c r="Y11029" s="238">
        <v>0</v>
      </c>
    </row>
    <row r="11030" spans="1:25" s="76" customFormat="1">
      <c r="A11030" s="250" t="s">
        <v>2701</v>
      </c>
      <c r="B11030" s="250"/>
      <c r="C11030" s="250"/>
      <c r="D11030" s="250"/>
      <c r="E11030" s="250"/>
      <c r="F11030" s="250"/>
      <c r="G11030" s="250"/>
      <c r="H11030" s="250"/>
      <c r="I11030" s="75"/>
      <c r="J11030" s="75"/>
      <c r="K11030" s="75"/>
      <c r="L11030" s="75"/>
      <c r="M11030" s="75"/>
      <c r="N11030" s="75"/>
      <c r="O11030" s="75"/>
      <c r="P11030" s="75"/>
      <c r="Q11030" s="75">
        <v>0</v>
      </c>
      <c r="R11030" s="75"/>
      <c r="S11030" s="75"/>
      <c r="T11030" s="75"/>
      <c r="U11030" s="75"/>
      <c r="V11030" s="75"/>
      <c r="W11030" s="75"/>
      <c r="X11030" s="75"/>
      <c r="Y11030" s="238">
        <v>0</v>
      </c>
    </row>
    <row r="11031" spans="1:25" s="76" customFormat="1">
      <c r="A11031" s="250" t="s">
        <v>2702</v>
      </c>
      <c r="B11031" s="250"/>
      <c r="C11031" s="250"/>
      <c r="D11031" s="250"/>
      <c r="E11031" s="250"/>
      <c r="F11031" s="250"/>
      <c r="G11031" s="250"/>
      <c r="H11031" s="250"/>
      <c r="I11031" s="75"/>
      <c r="J11031" s="75"/>
      <c r="K11031" s="75"/>
      <c r="L11031" s="75"/>
      <c r="M11031" s="75"/>
      <c r="N11031" s="75"/>
      <c r="O11031" s="75"/>
      <c r="P11031" s="75"/>
      <c r="Q11031" s="75">
        <v>0</v>
      </c>
      <c r="R11031" s="75"/>
      <c r="S11031" s="75"/>
      <c r="T11031" s="75"/>
      <c r="U11031" s="75"/>
      <c r="V11031" s="75"/>
      <c r="W11031" s="75"/>
      <c r="X11031" s="75"/>
      <c r="Y11031" s="238">
        <v>0</v>
      </c>
    </row>
    <row r="11032" spans="1:25" s="76" customFormat="1">
      <c r="A11032" s="250" t="s">
        <v>2703</v>
      </c>
      <c r="B11032" s="250"/>
      <c r="C11032" s="250"/>
      <c r="D11032" s="250"/>
      <c r="E11032" s="250"/>
      <c r="F11032" s="250"/>
      <c r="G11032" s="250"/>
      <c r="H11032" s="250"/>
      <c r="I11032" s="75"/>
      <c r="J11032" s="75"/>
      <c r="K11032" s="75"/>
      <c r="L11032" s="75"/>
      <c r="M11032" s="75"/>
      <c r="N11032" s="75"/>
      <c r="O11032" s="75"/>
      <c r="P11032" s="75"/>
      <c r="Q11032" s="75">
        <v>0</v>
      </c>
      <c r="R11032" s="75"/>
      <c r="S11032" s="75"/>
      <c r="T11032" s="75"/>
      <c r="U11032" s="75"/>
      <c r="V11032" s="75"/>
      <c r="W11032" s="75"/>
      <c r="X11032" s="75"/>
      <c r="Y11032" s="238">
        <v>0</v>
      </c>
    </row>
    <row r="11033" spans="1:25" s="76" customFormat="1">
      <c r="A11033" s="250" t="s">
        <v>2704</v>
      </c>
      <c r="B11033" s="250"/>
      <c r="C11033" s="250"/>
      <c r="D11033" s="250"/>
      <c r="E11033" s="250"/>
      <c r="F11033" s="250"/>
      <c r="G11033" s="250"/>
      <c r="H11033" s="250"/>
      <c r="I11033" s="75"/>
      <c r="J11033" s="75"/>
      <c r="K11033" s="75"/>
      <c r="L11033" s="75"/>
      <c r="M11033" s="75"/>
      <c r="N11033" s="75"/>
      <c r="O11033" s="75"/>
      <c r="P11033" s="75"/>
      <c r="Q11033" s="75">
        <v>0</v>
      </c>
      <c r="R11033" s="75"/>
      <c r="S11033" s="75"/>
      <c r="T11033" s="75"/>
      <c r="U11033" s="75"/>
      <c r="V11033" s="75"/>
      <c r="W11033" s="75"/>
      <c r="X11033" s="75"/>
      <c r="Y11033" s="238">
        <v>0</v>
      </c>
    </row>
    <row r="11034" spans="1:25" s="76" customFormat="1">
      <c r="A11034" s="250" t="s">
        <v>2705</v>
      </c>
      <c r="B11034" s="250"/>
      <c r="C11034" s="250"/>
      <c r="D11034" s="250"/>
      <c r="E11034" s="250"/>
      <c r="F11034" s="250"/>
      <c r="G11034" s="250"/>
      <c r="H11034" s="250"/>
      <c r="I11034" s="75"/>
      <c r="J11034" s="75"/>
      <c r="K11034" s="75"/>
      <c r="L11034" s="75"/>
      <c r="M11034" s="75"/>
      <c r="N11034" s="75"/>
      <c r="O11034" s="75"/>
      <c r="P11034" s="75"/>
      <c r="Q11034" s="75">
        <v>0</v>
      </c>
      <c r="R11034" s="75"/>
      <c r="S11034" s="75"/>
      <c r="T11034" s="75"/>
      <c r="U11034" s="75"/>
      <c r="V11034" s="75"/>
      <c r="W11034" s="75"/>
      <c r="X11034" s="75"/>
      <c r="Y11034" s="238">
        <v>0</v>
      </c>
    </row>
    <row r="11035" spans="1:25" s="76" customFormat="1">
      <c r="A11035" s="250" t="s">
        <v>2706</v>
      </c>
      <c r="B11035" s="250"/>
      <c r="C11035" s="250"/>
      <c r="D11035" s="250"/>
      <c r="E11035" s="250"/>
      <c r="F11035" s="250"/>
      <c r="G11035" s="250"/>
      <c r="H11035" s="250"/>
      <c r="I11035" s="75"/>
      <c r="J11035" s="75"/>
      <c r="K11035" s="75"/>
      <c r="L11035" s="75"/>
      <c r="M11035" s="75"/>
      <c r="N11035" s="75"/>
      <c r="O11035" s="75"/>
      <c r="P11035" s="75"/>
      <c r="Q11035" s="75">
        <v>0</v>
      </c>
      <c r="R11035" s="75"/>
      <c r="S11035" s="75"/>
      <c r="T11035" s="75"/>
      <c r="U11035" s="75"/>
      <c r="V11035" s="75"/>
      <c r="W11035" s="75"/>
      <c r="X11035" s="75"/>
      <c r="Y11035" s="238">
        <v>0</v>
      </c>
    </row>
    <row r="11036" spans="1:25" s="76" customFormat="1">
      <c r="A11036" s="250" t="s">
        <v>2707</v>
      </c>
      <c r="B11036" s="250"/>
      <c r="C11036" s="250"/>
      <c r="D11036" s="250"/>
      <c r="E11036" s="250"/>
      <c r="F11036" s="250"/>
      <c r="G11036" s="250"/>
      <c r="H11036" s="250"/>
      <c r="I11036" s="75"/>
      <c r="J11036" s="75"/>
      <c r="K11036" s="75"/>
      <c r="L11036" s="75"/>
      <c r="M11036" s="75"/>
      <c r="N11036" s="75"/>
      <c r="O11036" s="75"/>
      <c r="P11036" s="75"/>
      <c r="Q11036" s="75">
        <v>0</v>
      </c>
      <c r="R11036" s="75"/>
      <c r="S11036" s="75"/>
      <c r="T11036" s="75"/>
      <c r="U11036" s="75"/>
      <c r="V11036" s="75"/>
      <c r="W11036" s="75"/>
      <c r="X11036" s="75"/>
      <c r="Y11036" s="238">
        <v>0</v>
      </c>
    </row>
    <row r="11037" spans="1:25" s="76" customFormat="1">
      <c r="A11037" s="250" t="s">
        <v>2708</v>
      </c>
      <c r="B11037" s="250"/>
      <c r="C11037" s="250"/>
      <c r="D11037" s="250"/>
      <c r="E11037" s="250"/>
      <c r="F11037" s="250"/>
      <c r="G11037" s="250"/>
      <c r="H11037" s="250"/>
      <c r="I11037" s="75"/>
      <c r="J11037" s="75"/>
      <c r="K11037" s="75"/>
      <c r="L11037" s="75"/>
      <c r="M11037" s="75"/>
      <c r="N11037" s="75"/>
      <c r="O11037" s="75"/>
      <c r="P11037" s="75"/>
      <c r="Q11037" s="75">
        <v>0</v>
      </c>
      <c r="R11037" s="75"/>
      <c r="S11037" s="75"/>
      <c r="T11037" s="75"/>
      <c r="U11037" s="75"/>
      <c r="V11037" s="75"/>
      <c r="W11037" s="75"/>
      <c r="X11037" s="75"/>
      <c r="Y11037" s="238">
        <v>0</v>
      </c>
    </row>
    <row r="11038" spans="1:25" s="76" customFormat="1">
      <c r="A11038" s="250" t="s">
        <v>2709</v>
      </c>
      <c r="B11038" s="250"/>
      <c r="C11038" s="250"/>
      <c r="D11038" s="250"/>
      <c r="E11038" s="250"/>
      <c r="F11038" s="250"/>
      <c r="G11038" s="250"/>
      <c r="H11038" s="250"/>
      <c r="I11038" s="75"/>
      <c r="J11038" s="75"/>
      <c r="K11038" s="75"/>
      <c r="L11038" s="75"/>
      <c r="M11038" s="75"/>
      <c r="N11038" s="75"/>
      <c r="O11038" s="75"/>
      <c r="P11038" s="75"/>
      <c r="Q11038" s="75">
        <v>0</v>
      </c>
      <c r="R11038" s="75"/>
      <c r="S11038" s="75"/>
      <c r="T11038" s="75"/>
      <c r="U11038" s="75"/>
      <c r="V11038" s="75"/>
      <c r="W11038" s="75"/>
      <c r="X11038" s="75"/>
      <c r="Y11038" s="238">
        <v>0</v>
      </c>
    </row>
    <row r="11039" spans="1:25" s="76" customFormat="1">
      <c r="A11039" s="250" t="s">
        <v>2710</v>
      </c>
      <c r="B11039" s="250"/>
      <c r="C11039" s="250"/>
      <c r="D11039" s="250"/>
      <c r="E11039" s="250"/>
      <c r="F11039" s="250"/>
      <c r="G11039" s="250"/>
      <c r="H11039" s="250"/>
      <c r="I11039" s="75"/>
      <c r="J11039" s="75"/>
      <c r="K11039" s="75"/>
      <c r="L11039" s="75"/>
      <c r="M11039" s="75"/>
      <c r="N11039" s="75"/>
      <c r="O11039" s="75"/>
      <c r="P11039" s="75"/>
      <c r="Q11039" s="75">
        <v>0</v>
      </c>
      <c r="R11039" s="75"/>
      <c r="S11039" s="75"/>
      <c r="T11039" s="75"/>
      <c r="U11039" s="75"/>
      <c r="V11039" s="75"/>
      <c r="W11039" s="75"/>
      <c r="X11039" s="75"/>
      <c r="Y11039" s="238">
        <v>0</v>
      </c>
    </row>
    <row r="11040" spans="1:25" s="76" customFormat="1">
      <c r="A11040" s="250" t="s">
        <v>2711</v>
      </c>
      <c r="B11040" s="250"/>
      <c r="C11040" s="250"/>
      <c r="D11040" s="250"/>
      <c r="E11040" s="250"/>
      <c r="F11040" s="250"/>
      <c r="G11040" s="250"/>
      <c r="H11040" s="250"/>
      <c r="I11040" s="75"/>
      <c r="J11040" s="75"/>
      <c r="K11040" s="75"/>
      <c r="L11040" s="75"/>
      <c r="M11040" s="75"/>
      <c r="N11040" s="75"/>
      <c r="O11040" s="75"/>
      <c r="P11040" s="75"/>
      <c r="Q11040" s="75">
        <v>0</v>
      </c>
      <c r="R11040" s="75"/>
      <c r="S11040" s="75"/>
      <c r="T11040" s="75"/>
      <c r="U11040" s="75"/>
      <c r="V11040" s="75"/>
      <c r="W11040" s="75"/>
      <c r="X11040" s="75"/>
      <c r="Y11040" s="238">
        <v>0</v>
      </c>
    </row>
    <row r="11041" spans="1:25" s="76" customFormat="1">
      <c r="A11041" s="250" t="s">
        <v>2712</v>
      </c>
      <c r="B11041" s="250"/>
      <c r="C11041" s="250"/>
      <c r="D11041" s="250"/>
      <c r="E11041" s="250"/>
      <c r="F11041" s="250"/>
      <c r="G11041" s="250"/>
      <c r="H11041" s="250"/>
      <c r="I11041" s="75"/>
      <c r="J11041" s="75"/>
      <c r="K11041" s="75"/>
      <c r="L11041" s="75"/>
      <c r="M11041" s="75"/>
      <c r="N11041" s="75"/>
      <c r="O11041" s="75"/>
      <c r="P11041" s="75"/>
      <c r="Q11041" s="75">
        <v>0</v>
      </c>
      <c r="R11041" s="75"/>
      <c r="S11041" s="75"/>
      <c r="T11041" s="75"/>
      <c r="U11041" s="75"/>
      <c r="V11041" s="75"/>
      <c r="W11041" s="75"/>
      <c r="X11041" s="75"/>
      <c r="Y11041" s="238">
        <v>0</v>
      </c>
    </row>
    <row r="11042" spans="1:25" s="76" customFormat="1">
      <c r="A11042" s="250" t="s">
        <v>2713</v>
      </c>
      <c r="B11042" s="250"/>
      <c r="C11042" s="250"/>
      <c r="D11042" s="250"/>
      <c r="E11042" s="250"/>
      <c r="F11042" s="250"/>
      <c r="G11042" s="250"/>
      <c r="H11042" s="250"/>
      <c r="I11042" s="75"/>
      <c r="J11042" s="75"/>
      <c r="K11042" s="75"/>
      <c r="L11042" s="75"/>
      <c r="M11042" s="75"/>
      <c r="N11042" s="75"/>
      <c r="O11042" s="75"/>
      <c r="P11042" s="75"/>
      <c r="Q11042" s="75">
        <v>0</v>
      </c>
      <c r="R11042" s="75"/>
      <c r="S11042" s="75"/>
      <c r="T11042" s="75"/>
      <c r="U11042" s="75"/>
      <c r="V11042" s="75"/>
      <c r="W11042" s="75"/>
      <c r="X11042" s="75"/>
      <c r="Y11042" s="238">
        <v>0</v>
      </c>
    </row>
    <row r="11043" spans="1:25" s="76" customFormat="1">
      <c r="A11043" s="250" t="s">
        <v>2714</v>
      </c>
      <c r="B11043" s="250"/>
      <c r="C11043" s="250"/>
      <c r="D11043" s="250"/>
      <c r="E11043" s="250"/>
      <c r="F11043" s="250"/>
      <c r="G11043" s="250"/>
      <c r="H11043" s="250"/>
      <c r="I11043" s="75"/>
      <c r="J11043" s="75"/>
      <c r="K11043" s="75"/>
      <c r="L11043" s="75"/>
      <c r="M11043" s="75"/>
      <c r="N11043" s="75"/>
      <c r="O11043" s="75"/>
      <c r="P11043" s="75"/>
      <c r="Q11043" s="75">
        <v>0</v>
      </c>
      <c r="R11043" s="75"/>
      <c r="S11043" s="75"/>
      <c r="T11043" s="75"/>
      <c r="U11043" s="75"/>
      <c r="V11043" s="75"/>
      <c r="W11043" s="75"/>
      <c r="X11043" s="75"/>
      <c r="Y11043" s="238">
        <v>0</v>
      </c>
    </row>
    <row r="11044" spans="1:25" s="76" customFormat="1">
      <c r="A11044" s="250" t="s">
        <v>2689</v>
      </c>
      <c r="B11044" s="250"/>
      <c r="C11044" s="250"/>
      <c r="D11044" s="250"/>
      <c r="E11044" s="250"/>
      <c r="F11044" s="250"/>
      <c r="G11044" s="250"/>
      <c r="H11044" s="250"/>
      <c r="I11044" s="75"/>
      <c r="J11044" s="75"/>
      <c r="K11044" s="75"/>
      <c r="L11044" s="75"/>
      <c r="M11044" s="75"/>
      <c r="N11044" s="75"/>
      <c r="O11044" s="75"/>
      <c r="P11044" s="75"/>
      <c r="Q11044" s="75">
        <v>0</v>
      </c>
      <c r="R11044" s="75"/>
      <c r="S11044" s="75"/>
      <c r="T11044" s="75"/>
      <c r="U11044" s="75"/>
      <c r="V11044" s="75"/>
      <c r="W11044" s="75"/>
      <c r="X11044" s="75"/>
      <c r="Y11044" s="238">
        <v>0</v>
      </c>
    </row>
    <row r="11045" spans="1:25" s="76" customFormat="1">
      <c r="A11045" s="250" t="s">
        <v>2715</v>
      </c>
      <c r="B11045" s="250"/>
      <c r="C11045" s="250"/>
      <c r="D11045" s="250"/>
      <c r="E11045" s="250"/>
      <c r="F11045" s="250"/>
      <c r="G11045" s="250"/>
      <c r="H11045" s="250"/>
      <c r="I11045" s="75"/>
      <c r="J11045" s="75"/>
      <c r="K11045" s="75"/>
      <c r="L11045" s="75"/>
      <c r="M11045" s="75"/>
      <c r="N11045" s="75"/>
      <c r="O11045" s="75"/>
      <c r="P11045" s="75"/>
      <c r="Q11045" s="75">
        <v>0</v>
      </c>
      <c r="R11045" s="75"/>
      <c r="S11045" s="75"/>
      <c r="T11045" s="75"/>
      <c r="U11045" s="75"/>
      <c r="V11045" s="75"/>
      <c r="W11045" s="75"/>
      <c r="X11045" s="75"/>
      <c r="Y11045" s="238">
        <v>0</v>
      </c>
    </row>
    <row r="11046" spans="1:25" s="76" customFormat="1">
      <c r="A11046" s="250" t="s">
        <v>2716</v>
      </c>
      <c r="B11046" s="250"/>
      <c r="C11046" s="250"/>
      <c r="D11046" s="250"/>
      <c r="E11046" s="250"/>
      <c r="F11046" s="250"/>
      <c r="G11046" s="250"/>
      <c r="H11046" s="250"/>
      <c r="I11046" s="75"/>
      <c r="J11046" s="75"/>
      <c r="K11046" s="75"/>
      <c r="L11046" s="75"/>
      <c r="M11046" s="75"/>
      <c r="N11046" s="75"/>
      <c r="O11046" s="75"/>
      <c r="P11046" s="75"/>
      <c r="Q11046" s="75">
        <v>0</v>
      </c>
      <c r="R11046" s="75"/>
      <c r="S11046" s="75"/>
      <c r="T11046" s="75"/>
      <c r="U11046" s="75"/>
      <c r="V11046" s="75"/>
      <c r="W11046" s="75"/>
      <c r="X11046" s="75"/>
      <c r="Y11046" s="238">
        <v>0</v>
      </c>
    </row>
    <row r="11047" spans="1:25" s="76" customFormat="1">
      <c r="A11047" s="250" t="s">
        <v>2717</v>
      </c>
      <c r="B11047" s="250"/>
      <c r="C11047" s="250"/>
      <c r="D11047" s="250"/>
      <c r="E11047" s="250"/>
      <c r="F11047" s="250"/>
      <c r="G11047" s="250"/>
      <c r="H11047" s="250"/>
      <c r="I11047" s="75"/>
      <c r="J11047" s="75"/>
      <c r="K11047" s="75"/>
      <c r="L11047" s="75"/>
      <c r="M11047" s="75"/>
      <c r="N11047" s="75"/>
      <c r="O11047" s="75"/>
      <c r="P11047" s="75"/>
      <c r="Q11047" s="75">
        <v>0</v>
      </c>
      <c r="R11047" s="75"/>
      <c r="S11047" s="75"/>
      <c r="T11047" s="75"/>
      <c r="U11047" s="75"/>
      <c r="V11047" s="75"/>
      <c r="W11047" s="75"/>
      <c r="X11047" s="75"/>
      <c r="Y11047" s="238">
        <v>0</v>
      </c>
    </row>
    <row r="11048" spans="1:25" s="76" customFormat="1">
      <c r="A11048" s="250" t="s">
        <v>2718</v>
      </c>
      <c r="B11048" s="250"/>
      <c r="C11048" s="250"/>
      <c r="D11048" s="250"/>
      <c r="E11048" s="250"/>
      <c r="F11048" s="250"/>
      <c r="G11048" s="250"/>
      <c r="H11048" s="250"/>
      <c r="I11048" s="75"/>
      <c r="J11048" s="75"/>
      <c r="K11048" s="75"/>
      <c r="L11048" s="75"/>
      <c r="M11048" s="75"/>
      <c r="N11048" s="75"/>
      <c r="O11048" s="75"/>
      <c r="P11048" s="75"/>
      <c r="Q11048" s="75">
        <v>0</v>
      </c>
      <c r="R11048" s="75"/>
      <c r="S11048" s="75"/>
      <c r="T11048" s="75"/>
      <c r="U11048" s="75"/>
      <c r="V11048" s="75"/>
      <c r="W11048" s="75"/>
      <c r="X11048" s="75"/>
      <c r="Y11048" s="238">
        <v>0</v>
      </c>
    </row>
    <row r="11049" spans="1:25" s="76" customFormat="1">
      <c r="A11049" s="250" t="s">
        <v>2719</v>
      </c>
      <c r="B11049" s="250"/>
      <c r="C11049" s="250"/>
      <c r="D11049" s="250"/>
      <c r="E11049" s="250"/>
      <c r="F11049" s="250"/>
      <c r="G11049" s="250"/>
      <c r="H11049" s="250"/>
      <c r="I11049" s="75"/>
      <c r="J11049" s="75"/>
      <c r="K11049" s="75"/>
      <c r="L11049" s="75"/>
      <c r="M11049" s="75"/>
      <c r="N11049" s="75"/>
      <c r="O11049" s="75"/>
      <c r="P11049" s="75"/>
      <c r="Q11049" s="75">
        <v>0</v>
      </c>
      <c r="R11049" s="75"/>
      <c r="S11049" s="75"/>
      <c r="T11049" s="75"/>
      <c r="U11049" s="75"/>
      <c r="V11049" s="75"/>
      <c r="W11049" s="75"/>
      <c r="X11049" s="75"/>
      <c r="Y11049" s="238">
        <v>0</v>
      </c>
    </row>
    <row r="11050" spans="1:25" s="76" customFormat="1">
      <c r="A11050" s="250" t="s">
        <v>2720</v>
      </c>
      <c r="B11050" s="250"/>
      <c r="C11050" s="250"/>
      <c r="D11050" s="250"/>
      <c r="E11050" s="250"/>
      <c r="F11050" s="250"/>
      <c r="G11050" s="250"/>
      <c r="H11050" s="250"/>
      <c r="I11050" s="75"/>
      <c r="J11050" s="75"/>
      <c r="K11050" s="75"/>
      <c r="L11050" s="75"/>
      <c r="M11050" s="75"/>
      <c r="N11050" s="75"/>
      <c r="O11050" s="75"/>
      <c r="P11050" s="75"/>
      <c r="Q11050" s="75">
        <v>0</v>
      </c>
      <c r="R11050" s="75"/>
      <c r="S11050" s="75"/>
      <c r="T11050" s="75"/>
      <c r="U11050" s="75"/>
      <c r="V11050" s="75"/>
      <c r="W11050" s="75"/>
      <c r="X11050" s="75"/>
      <c r="Y11050" s="238">
        <v>0</v>
      </c>
    </row>
    <row r="11051" spans="1:25" s="76" customFormat="1">
      <c r="A11051" s="250" t="s">
        <v>2692</v>
      </c>
      <c r="B11051" s="250"/>
      <c r="C11051" s="250"/>
      <c r="D11051" s="250"/>
      <c r="E11051" s="250"/>
      <c r="F11051" s="250"/>
      <c r="G11051" s="250"/>
      <c r="H11051" s="250"/>
      <c r="I11051" s="75"/>
      <c r="J11051" s="75"/>
      <c r="K11051" s="75"/>
      <c r="L11051" s="75"/>
      <c r="M11051" s="75"/>
      <c r="N11051" s="75"/>
      <c r="O11051" s="75"/>
      <c r="P11051" s="75"/>
      <c r="Q11051" s="75">
        <v>0</v>
      </c>
      <c r="R11051" s="75"/>
      <c r="S11051" s="75"/>
      <c r="T11051" s="75"/>
      <c r="U11051" s="75"/>
      <c r="V11051" s="75"/>
      <c r="W11051" s="75"/>
      <c r="X11051" s="75"/>
      <c r="Y11051" s="238">
        <v>0</v>
      </c>
    </row>
    <row r="11052" spans="1:25" s="76" customFormat="1">
      <c r="A11052" s="250" t="s">
        <v>2721</v>
      </c>
      <c r="B11052" s="250"/>
      <c r="C11052" s="250"/>
      <c r="D11052" s="250"/>
      <c r="E11052" s="250"/>
      <c r="F11052" s="250"/>
      <c r="G11052" s="250"/>
      <c r="H11052" s="250"/>
      <c r="I11052" s="75">
        <f t="shared" ref="I11052:X11052" si="10848">SUM(I1350)</f>
        <v>10896207</v>
      </c>
      <c r="J11052" s="75">
        <f t="shared" si="10848"/>
        <v>10896207</v>
      </c>
      <c r="K11052" s="75">
        <f t="shared" si="10848"/>
        <v>0</v>
      </c>
      <c r="L11052" s="75">
        <f t="shared" si="10848"/>
        <v>0</v>
      </c>
      <c r="M11052" s="75">
        <f t="shared" si="10848"/>
        <v>0</v>
      </c>
      <c r="N11052" s="75">
        <f t="shared" si="10848"/>
        <v>0</v>
      </c>
      <c r="O11052" s="75">
        <f t="shared" si="10848"/>
        <v>0</v>
      </c>
      <c r="P11052" s="75">
        <f t="shared" si="10848"/>
        <v>0</v>
      </c>
      <c r="Q11052" s="75">
        <f t="shared" si="10848"/>
        <v>6479228</v>
      </c>
      <c r="R11052" s="75">
        <f t="shared" si="10848"/>
        <v>6479228</v>
      </c>
      <c r="S11052" s="75">
        <f t="shared" si="10848"/>
        <v>2545401</v>
      </c>
      <c r="T11052" s="75">
        <f t="shared" si="10848"/>
        <v>3933827</v>
      </c>
      <c r="U11052" s="75">
        <f t="shared" si="10848"/>
        <v>3000000</v>
      </c>
      <c r="V11052" s="75">
        <f t="shared" si="10848"/>
        <v>933827</v>
      </c>
      <c r="W11052" s="75">
        <f t="shared" si="10848"/>
        <v>0</v>
      </c>
      <c r="X11052" s="75">
        <f t="shared" si="10848"/>
        <v>6479228</v>
      </c>
      <c r="Y11052" s="238">
        <v>6483228</v>
      </c>
    </row>
    <row r="11053" spans="1:25" s="76" customFormat="1">
      <c r="A11053" s="250" t="s">
        <v>2722</v>
      </c>
      <c r="B11053" s="250"/>
      <c r="C11053" s="250"/>
      <c r="D11053" s="250"/>
      <c r="E11053" s="250"/>
      <c r="F11053" s="250"/>
      <c r="G11053" s="250"/>
      <c r="H11053" s="250"/>
      <c r="Q11053" s="76">
        <v>0</v>
      </c>
      <c r="Y11053" s="242">
        <v>0</v>
      </c>
    </row>
    <row r="11054" spans="1:25" s="76" customFormat="1">
      <c r="A11054" s="250" t="s">
        <v>2788</v>
      </c>
      <c r="B11054" s="250"/>
      <c r="C11054" s="250"/>
      <c r="D11054" s="250"/>
      <c r="E11054" s="250"/>
      <c r="F11054" s="250"/>
      <c r="G11054" s="250"/>
      <c r="H11054" s="250"/>
      <c r="Q11054" s="76">
        <v>0</v>
      </c>
      <c r="Y11054" s="242">
        <v>0</v>
      </c>
    </row>
    <row r="11055" spans="1:25" s="76" customFormat="1">
      <c r="A11055" s="250" t="s">
        <v>2723</v>
      </c>
      <c r="B11055" s="250"/>
      <c r="C11055" s="250"/>
      <c r="D11055" s="250"/>
      <c r="E11055" s="250"/>
      <c r="F11055" s="250"/>
      <c r="G11055" s="250"/>
      <c r="H11055" s="250"/>
      <c r="Q11055" s="76">
        <v>0</v>
      </c>
      <c r="Y11055" s="242">
        <v>0</v>
      </c>
    </row>
    <row r="11056" spans="1:25" s="76" customFormat="1">
      <c r="A11056" s="250" t="s">
        <v>2724</v>
      </c>
      <c r="B11056" s="250"/>
      <c r="C11056" s="250"/>
      <c r="D11056" s="250"/>
      <c r="E11056" s="250"/>
      <c r="F11056" s="250"/>
      <c r="G11056" s="250"/>
      <c r="H11056" s="250"/>
      <c r="Q11056" s="76">
        <v>0</v>
      </c>
      <c r="Y11056" s="242">
        <v>0</v>
      </c>
    </row>
    <row r="11057" spans="1:25" s="76" customFormat="1">
      <c r="A11057" s="250" t="s">
        <v>2725</v>
      </c>
      <c r="B11057" s="250"/>
      <c r="C11057" s="250"/>
      <c r="D11057" s="250"/>
      <c r="E11057" s="250"/>
      <c r="F11057" s="250"/>
      <c r="G11057" s="250"/>
      <c r="H11057" s="250"/>
      <c r="I11057" s="75"/>
      <c r="J11057" s="75"/>
      <c r="K11057" s="75"/>
      <c r="L11057" s="75"/>
      <c r="M11057" s="75"/>
      <c r="N11057" s="75"/>
      <c r="O11057" s="75"/>
      <c r="P11057" s="75"/>
      <c r="Q11057" s="75">
        <v>0</v>
      </c>
      <c r="R11057" s="75"/>
      <c r="S11057" s="75"/>
      <c r="T11057" s="75"/>
      <c r="U11057" s="75"/>
      <c r="V11057" s="75"/>
      <c r="W11057" s="75"/>
      <c r="X11057" s="75"/>
      <c r="Y11057" s="238">
        <v>0</v>
      </c>
    </row>
    <row r="11058" spans="1:25" s="76" customFormat="1">
      <c r="A11058" s="250" t="s">
        <v>2694</v>
      </c>
      <c r="B11058" s="250"/>
      <c r="C11058" s="250"/>
      <c r="D11058" s="250"/>
      <c r="E11058" s="250"/>
      <c r="F11058" s="250"/>
      <c r="G11058" s="250"/>
      <c r="H11058" s="250"/>
      <c r="I11058" s="75"/>
      <c r="J11058" s="75"/>
      <c r="K11058" s="75"/>
      <c r="L11058" s="75"/>
      <c r="M11058" s="75"/>
      <c r="N11058" s="75"/>
      <c r="O11058" s="75"/>
      <c r="P11058" s="75"/>
      <c r="Q11058" s="75">
        <v>0</v>
      </c>
      <c r="R11058" s="75"/>
      <c r="S11058" s="75"/>
      <c r="T11058" s="75"/>
      <c r="U11058" s="75"/>
      <c r="V11058" s="75"/>
      <c r="W11058" s="75"/>
      <c r="X11058" s="75"/>
      <c r="Y11058" s="238">
        <v>0</v>
      </c>
    </row>
    <row r="11059" spans="1:25" s="76" customFormat="1">
      <c r="A11059" s="250" t="s">
        <v>2726</v>
      </c>
      <c r="B11059" s="250"/>
      <c r="C11059" s="250"/>
      <c r="D11059" s="250"/>
      <c r="E11059" s="250"/>
      <c r="F11059" s="250"/>
      <c r="G11059" s="250"/>
      <c r="H11059" s="250"/>
      <c r="I11059" s="75"/>
      <c r="J11059" s="75"/>
      <c r="K11059" s="75"/>
      <c r="L11059" s="75"/>
      <c r="M11059" s="75"/>
      <c r="N11059" s="75"/>
      <c r="O11059" s="75"/>
      <c r="P11059" s="75"/>
      <c r="Q11059" s="75">
        <v>0</v>
      </c>
      <c r="R11059" s="75"/>
      <c r="S11059" s="75"/>
      <c r="T11059" s="75"/>
      <c r="U11059" s="75"/>
      <c r="V11059" s="75"/>
      <c r="W11059" s="75"/>
      <c r="X11059" s="75"/>
      <c r="Y11059" s="238">
        <v>0</v>
      </c>
    </row>
    <row r="11060" spans="1:25" s="76" customFormat="1">
      <c r="A11060" s="250" t="s">
        <v>2727</v>
      </c>
      <c r="B11060" s="250"/>
      <c r="C11060" s="250"/>
      <c r="D11060" s="250"/>
      <c r="E11060" s="250"/>
      <c r="F11060" s="250"/>
      <c r="G11060" s="250"/>
      <c r="H11060" s="250"/>
      <c r="I11060" s="75"/>
      <c r="J11060" s="75"/>
      <c r="K11060" s="75"/>
      <c r="L11060" s="75"/>
      <c r="M11060" s="75"/>
      <c r="N11060" s="75"/>
      <c r="O11060" s="75"/>
      <c r="P11060" s="75"/>
      <c r="Q11060" s="75">
        <v>0</v>
      </c>
      <c r="R11060" s="75"/>
      <c r="S11060" s="75"/>
      <c r="T11060" s="75"/>
      <c r="U11060" s="75"/>
      <c r="V11060" s="75"/>
      <c r="W11060" s="75"/>
      <c r="X11060" s="75"/>
      <c r="Y11060" s="238">
        <v>0</v>
      </c>
    </row>
    <row r="11061" spans="1:25" s="76" customFormat="1">
      <c r="A11061" s="250" t="s">
        <v>2728</v>
      </c>
      <c r="B11061" s="250"/>
      <c r="C11061" s="250"/>
      <c r="D11061" s="250"/>
      <c r="E11061" s="250"/>
      <c r="F11061" s="250"/>
      <c r="G11061" s="250"/>
      <c r="H11061" s="250"/>
      <c r="I11061" s="75"/>
      <c r="J11061" s="75"/>
      <c r="K11061" s="75"/>
      <c r="L11061" s="75"/>
      <c r="M11061" s="75"/>
      <c r="N11061" s="75"/>
      <c r="O11061" s="75"/>
      <c r="P11061" s="75"/>
      <c r="Q11061" s="75">
        <v>0</v>
      </c>
      <c r="R11061" s="75"/>
      <c r="S11061" s="75"/>
      <c r="T11061" s="75"/>
      <c r="U11061" s="75"/>
      <c r="V11061" s="75"/>
      <c r="W11061" s="75"/>
      <c r="X11061" s="75"/>
      <c r="Y11061" s="238">
        <v>0</v>
      </c>
    </row>
    <row r="11062" spans="1:25" s="76" customFormat="1">
      <c r="A11062" s="250" t="s">
        <v>2729</v>
      </c>
      <c r="B11062" s="250"/>
      <c r="C11062" s="250"/>
      <c r="D11062" s="250"/>
      <c r="E11062" s="250"/>
      <c r="F11062" s="250"/>
      <c r="G11062" s="250"/>
      <c r="H11062" s="250"/>
      <c r="I11062" s="75"/>
      <c r="J11062" s="75"/>
      <c r="K11062" s="75"/>
      <c r="L11062" s="75"/>
      <c r="M11062" s="75"/>
      <c r="N11062" s="75"/>
      <c r="O11062" s="75"/>
      <c r="P11062" s="75"/>
      <c r="Q11062" s="75">
        <v>0</v>
      </c>
      <c r="R11062" s="75"/>
      <c r="S11062" s="75"/>
      <c r="T11062" s="75"/>
      <c r="U11062" s="75"/>
      <c r="V11062" s="75"/>
      <c r="W11062" s="75"/>
      <c r="X11062" s="75"/>
      <c r="Y11062" s="238">
        <v>0</v>
      </c>
    </row>
    <row r="11063" spans="1:25" s="76" customFormat="1">
      <c r="A11063" s="250" t="s">
        <v>2730</v>
      </c>
      <c r="B11063" s="250"/>
      <c r="C11063" s="250"/>
      <c r="D11063" s="250"/>
      <c r="E11063" s="250"/>
      <c r="F11063" s="250"/>
      <c r="G11063" s="250"/>
      <c r="H11063" s="250"/>
      <c r="I11063" s="75"/>
      <c r="J11063" s="75"/>
      <c r="K11063" s="75"/>
      <c r="L11063" s="75"/>
      <c r="M11063" s="75"/>
      <c r="N11063" s="75"/>
      <c r="O11063" s="75"/>
      <c r="P11063" s="75"/>
      <c r="Q11063" s="75">
        <v>0</v>
      </c>
      <c r="R11063" s="75"/>
      <c r="S11063" s="75"/>
      <c r="T11063" s="75"/>
      <c r="U11063" s="75"/>
      <c r="V11063" s="75"/>
      <c r="W11063" s="75"/>
      <c r="X11063" s="75"/>
      <c r="Y11063" s="238">
        <v>0</v>
      </c>
    </row>
    <row r="11064" spans="1:25" s="76" customFormat="1">
      <c r="A11064" s="250" t="s">
        <v>2731</v>
      </c>
      <c r="B11064" s="250"/>
      <c r="C11064" s="250"/>
      <c r="D11064" s="250"/>
      <c r="E11064" s="250"/>
      <c r="F11064" s="250"/>
      <c r="G11064" s="250"/>
      <c r="H11064" s="250"/>
      <c r="I11064" s="75"/>
      <c r="J11064" s="75"/>
      <c r="K11064" s="75"/>
      <c r="L11064" s="75"/>
      <c r="M11064" s="75"/>
      <c r="N11064" s="75"/>
      <c r="O11064" s="75"/>
      <c r="P11064" s="75"/>
      <c r="Q11064" s="75">
        <v>0</v>
      </c>
      <c r="R11064" s="75"/>
      <c r="S11064" s="75"/>
      <c r="T11064" s="75"/>
      <c r="U11064" s="75"/>
      <c r="V11064" s="75"/>
      <c r="W11064" s="75"/>
      <c r="X11064" s="75"/>
      <c r="Y11064" s="238">
        <v>0</v>
      </c>
    </row>
    <row r="11065" spans="1:25" s="76" customFormat="1">
      <c r="A11065" s="250" t="s">
        <v>2732</v>
      </c>
      <c r="B11065" s="250"/>
      <c r="C11065" s="250"/>
      <c r="D11065" s="250"/>
      <c r="E11065" s="250"/>
      <c r="F11065" s="250"/>
      <c r="G11065" s="250"/>
      <c r="H11065" s="250"/>
      <c r="I11065" s="75"/>
      <c r="J11065" s="75"/>
      <c r="K11065" s="75"/>
      <c r="L11065" s="75"/>
      <c r="M11065" s="75"/>
      <c r="N11065" s="75"/>
      <c r="O11065" s="75"/>
      <c r="P11065" s="75"/>
      <c r="Q11065" s="75">
        <v>0</v>
      </c>
      <c r="R11065" s="75"/>
      <c r="S11065" s="75"/>
      <c r="T11065" s="75"/>
      <c r="U11065" s="75"/>
      <c r="V11065" s="75"/>
      <c r="W11065" s="75"/>
      <c r="X11065" s="75"/>
      <c r="Y11065" s="238">
        <v>0</v>
      </c>
    </row>
    <row r="11066" spans="1:25" s="76" customFormat="1">
      <c r="A11066" s="250" t="s">
        <v>2733</v>
      </c>
      <c r="B11066" s="250"/>
      <c r="C11066" s="250"/>
      <c r="D11066" s="250"/>
      <c r="E11066" s="250"/>
      <c r="F11066" s="250"/>
      <c r="G11066" s="250"/>
      <c r="H11066" s="250"/>
      <c r="I11066" s="75"/>
      <c r="J11066" s="75"/>
      <c r="K11066" s="75"/>
      <c r="L11066" s="75"/>
      <c r="M11066" s="75"/>
      <c r="N11066" s="75"/>
      <c r="O11066" s="75"/>
      <c r="P11066" s="75"/>
      <c r="Q11066" s="75">
        <v>0</v>
      </c>
      <c r="R11066" s="75"/>
      <c r="S11066" s="75"/>
      <c r="T11066" s="75"/>
      <c r="U11066" s="75"/>
      <c r="V11066" s="75"/>
      <c r="W11066" s="75"/>
      <c r="X11066" s="75"/>
      <c r="Y11066" s="238">
        <v>0</v>
      </c>
    </row>
    <row r="11067" spans="1:25" s="76" customFormat="1">
      <c r="A11067" s="250" t="s">
        <v>2734</v>
      </c>
      <c r="B11067" s="250"/>
      <c r="C11067" s="250"/>
      <c r="D11067" s="250"/>
      <c r="E11067" s="250"/>
      <c r="F11067" s="250"/>
      <c r="G11067" s="250"/>
      <c r="H11067" s="250"/>
      <c r="I11067" s="75"/>
      <c r="J11067" s="75"/>
      <c r="K11067" s="75"/>
      <c r="L11067" s="75"/>
      <c r="M11067" s="75"/>
      <c r="N11067" s="75"/>
      <c r="O11067" s="75"/>
      <c r="P11067" s="75"/>
      <c r="Q11067" s="75">
        <v>0</v>
      </c>
      <c r="R11067" s="75"/>
      <c r="S11067" s="75"/>
      <c r="T11067" s="75"/>
      <c r="U11067" s="75"/>
      <c r="V11067" s="75"/>
      <c r="W11067" s="75"/>
      <c r="X11067" s="75"/>
      <c r="Y11067" s="238">
        <v>0</v>
      </c>
    </row>
    <row r="11068" spans="1:25" s="76" customFormat="1">
      <c r="A11068" s="250" t="s">
        <v>2735</v>
      </c>
      <c r="B11068" s="250"/>
      <c r="C11068" s="250"/>
      <c r="D11068" s="250"/>
      <c r="E11068" s="250"/>
      <c r="F11068" s="250"/>
      <c r="G11068" s="250"/>
      <c r="H11068" s="250"/>
      <c r="I11068" s="75"/>
      <c r="J11068" s="75"/>
      <c r="K11068" s="75"/>
      <c r="L11068" s="75"/>
      <c r="M11068" s="75"/>
      <c r="N11068" s="75"/>
      <c r="O11068" s="75"/>
      <c r="P11068" s="75"/>
      <c r="Q11068" s="75">
        <v>0</v>
      </c>
      <c r="R11068" s="75"/>
      <c r="S11068" s="75"/>
      <c r="T11068" s="75"/>
      <c r="U11068" s="75"/>
      <c r="V11068" s="75"/>
      <c r="W11068" s="75"/>
      <c r="X11068" s="75"/>
      <c r="Y11068" s="238">
        <v>0</v>
      </c>
    </row>
    <row r="11069" spans="1:25" s="76" customFormat="1">
      <c r="A11069" s="250" t="s">
        <v>2736</v>
      </c>
      <c r="B11069" s="250"/>
      <c r="C11069" s="250"/>
      <c r="D11069" s="250"/>
      <c r="E11069" s="250"/>
      <c r="F11069" s="250"/>
      <c r="G11069" s="250"/>
      <c r="H11069" s="250"/>
      <c r="I11069" s="75"/>
      <c r="J11069" s="75"/>
      <c r="K11069" s="75"/>
      <c r="L11069" s="75"/>
      <c r="M11069" s="75"/>
      <c r="N11069" s="75"/>
      <c r="O11069" s="75"/>
      <c r="P11069" s="75"/>
      <c r="Q11069" s="75">
        <v>0</v>
      </c>
      <c r="R11069" s="75"/>
      <c r="S11069" s="75"/>
      <c r="T11069" s="75"/>
      <c r="U11069" s="75"/>
      <c r="V11069" s="75"/>
      <c r="W11069" s="75"/>
      <c r="X11069" s="75"/>
      <c r="Y11069" s="238">
        <v>0</v>
      </c>
    </row>
    <row r="11070" spans="1:25" s="76" customFormat="1">
      <c r="A11070" s="250" t="s">
        <v>2792</v>
      </c>
      <c r="B11070" s="250"/>
      <c r="C11070" s="250"/>
      <c r="D11070" s="250"/>
      <c r="E11070" s="250"/>
      <c r="F11070" s="250"/>
      <c r="G11070" s="250"/>
      <c r="H11070" s="250"/>
      <c r="I11070" s="75"/>
      <c r="J11070" s="75"/>
      <c r="K11070" s="75"/>
      <c r="L11070" s="75"/>
      <c r="M11070" s="75"/>
      <c r="N11070" s="75"/>
      <c r="O11070" s="75"/>
      <c r="P11070" s="75"/>
      <c r="Q11070" s="75">
        <v>0</v>
      </c>
      <c r="R11070" s="75"/>
      <c r="S11070" s="75"/>
      <c r="T11070" s="75"/>
      <c r="U11070" s="75"/>
      <c r="V11070" s="75"/>
      <c r="W11070" s="75"/>
      <c r="X11070" s="75"/>
      <c r="Y11070" s="238">
        <v>0</v>
      </c>
    </row>
    <row r="11071" spans="1:25" s="76" customFormat="1">
      <c r="A11071" s="250" t="s">
        <v>2737</v>
      </c>
      <c r="B11071" s="250"/>
      <c r="C11071" s="250"/>
      <c r="D11071" s="250"/>
      <c r="E11071" s="250"/>
      <c r="F11071" s="250"/>
      <c r="G11071" s="250"/>
      <c r="H11071" s="250"/>
      <c r="I11071" s="75"/>
      <c r="J11071" s="75"/>
      <c r="K11071" s="75"/>
      <c r="L11071" s="75"/>
      <c r="M11071" s="75"/>
      <c r="N11071" s="75"/>
      <c r="O11071" s="75"/>
      <c r="P11071" s="75"/>
      <c r="Q11071" s="75">
        <v>0</v>
      </c>
      <c r="R11071" s="75"/>
      <c r="S11071" s="75"/>
      <c r="T11071" s="75"/>
      <c r="U11071" s="75"/>
      <c r="V11071" s="75"/>
      <c r="W11071" s="75"/>
      <c r="X11071" s="75"/>
      <c r="Y11071" s="238">
        <v>0</v>
      </c>
    </row>
    <row r="11072" spans="1:25" s="76" customFormat="1">
      <c r="A11072" s="250" t="s">
        <v>2784</v>
      </c>
      <c r="B11072" s="250"/>
      <c r="C11072" s="250"/>
      <c r="D11072" s="250"/>
      <c r="E11072" s="250"/>
      <c r="F11072" s="250"/>
      <c r="G11072" s="250"/>
      <c r="H11072" s="250"/>
      <c r="I11072" s="75"/>
      <c r="J11072" s="75"/>
      <c r="K11072" s="75"/>
      <c r="L11072" s="75"/>
      <c r="M11072" s="75"/>
      <c r="N11072" s="75"/>
      <c r="O11072" s="75"/>
      <c r="P11072" s="75"/>
      <c r="Q11072" s="75">
        <v>0</v>
      </c>
      <c r="R11072" s="75"/>
      <c r="S11072" s="75"/>
      <c r="T11072" s="75"/>
      <c r="U11072" s="75"/>
      <c r="V11072" s="75"/>
      <c r="W11072" s="75"/>
      <c r="X11072" s="75"/>
      <c r="Y11072" s="238">
        <v>0</v>
      </c>
    </row>
    <row r="11073" spans="1:25" s="76" customFormat="1">
      <c r="A11073" s="250" t="s">
        <v>2785</v>
      </c>
      <c r="B11073" s="250"/>
      <c r="C11073" s="250"/>
      <c r="D11073" s="250"/>
      <c r="E11073" s="250"/>
      <c r="F11073" s="250"/>
      <c r="G11073" s="250"/>
      <c r="H11073" s="250"/>
      <c r="I11073" s="75">
        <f t="shared" ref="I11073:P11073" si="10849">SUM(I7790)</f>
        <v>200</v>
      </c>
      <c r="J11073" s="75">
        <f t="shared" si="10849"/>
        <v>0</v>
      </c>
      <c r="K11073" s="75">
        <f t="shared" si="10849"/>
        <v>200</v>
      </c>
      <c r="L11073" s="75">
        <f t="shared" si="10849"/>
        <v>200</v>
      </c>
      <c r="M11073" s="75">
        <f t="shared" si="10849"/>
        <v>0</v>
      </c>
      <c r="N11073" s="75">
        <f t="shared" si="10849"/>
        <v>0</v>
      </c>
      <c r="O11073" s="75">
        <f t="shared" si="10849"/>
        <v>0</v>
      </c>
      <c r="P11073" s="75">
        <f t="shared" si="10849"/>
        <v>0</v>
      </c>
      <c r="Q11073" s="75">
        <f t="shared" ref="Q11073:R11073" si="10850">SUM(Q7790)</f>
        <v>223</v>
      </c>
      <c r="R11073" s="75">
        <f t="shared" si="10850"/>
        <v>0</v>
      </c>
      <c r="S11073" s="75">
        <f t="shared" ref="S11073" si="10851">SUM(S7790)</f>
        <v>0</v>
      </c>
      <c r="T11073" s="75">
        <f t="shared" ref="T11073:X11073" si="10852">SUM(T7790)</f>
        <v>0</v>
      </c>
      <c r="U11073" s="75">
        <f t="shared" si="10852"/>
        <v>0</v>
      </c>
      <c r="V11073" s="75">
        <f t="shared" si="10852"/>
        <v>0</v>
      </c>
      <c r="W11073" s="75">
        <f t="shared" si="10852"/>
        <v>0</v>
      </c>
      <c r="X11073" s="75">
        <f t="shared" si="10852"/>
        <v>0</v>
      </c>
      <c r="Y11073" s="238">
        <v>223</v>
      </c>
    </row>
    <row r="11074" spans="1:25" s="68" customFormat="1">
      <c r="A11074" s="251" t="s">
        <v>69</v>
      </c>
      <c r="B11074" s="251"/>
      <c r="C11074" s="251"/>
      <c r="D11074" s="251"/>
      <c r="E11074" s="251"/>
      <c r="F11074" s="251"/>
      <c r="G11074" s="251"/>
      <c r="H11074" s="251"/>
      <c r="I11074" s="77">
        <f t="shared" ref="I11074:P11074" si="10853">SUM(I11028:I11073)</f>
        <v>10896407</v>
      </c>
      <c r="J11074" s="77">
        <f t="shared" si="10853"/>
        <v>10896207</v>
      </c>
      <c r="K11074" s="77">
        <f t="shared" si="10853"/>
        <v>200</v>
      </c>
      <c r="L11074" s="77">
        <f t="shared" si="10853"/>
        <v>200</v>
      </c>
      <c r="M11074" s="77">
        <f t="shared" si="10853"/>
        <v>0</v>
      </c>
      <c r="N11074" s="77">
        <f t="shared" si="10853"/>
        <v>0</v>
      </c>
      <c r="O11074" s="77">
        <f t="shared" si="10853"/>
        <v>0</v>
      </c>
      <c r="P11074" s="77">
        <f t="shared" si="10853"/>
        <v>0</v>
      </c>
      <c r="Q11074" s="77">
        <f t="shared" ref="Q11074:R11074" si="10854">SUM(Q11028:Q11073)</f>
        <v>6479451</v>
      </c>
      <c r="R11074" s="77">
        <f t="shared" si="10854"/>
        <v>6479228</v>
      </c>
      <c r="S11074" s="77">
        <f t="shared" ref="S11074" si="10855">SUM(S11028:S11073)</f>
        <v>2545401</v>
      </c>
      <c r="T11074" s="77">
        <f t="shared" ref="T11074:X11074" si="10856">SUM(T11028:T11073)</f>
        <v>3933827</v>
      </c>
      <c r="U11074" s="77">
        <f t="shared" si="10856"/>
        <v>3000000</v>
      </c>
      <c r="V11074" s="77">
        <f t="shared" si="10856"/>
        <v>933827</v>
      </c>
      <c r="W11074" s="77">
        <f t="shared" si="10856"/>
        <v>0</v>
      </c>
      <c r="X11074" s="77">
        <f t="shared" si="10856"/>
        <v>6479228</v>
      </c>
      <c r="Y11074" s="239">
        <v>6483451</v>
      </c>
    </row>
    <row r="11075" spans="1:25" s="68" customFormat="1" ht="15" thickBot="1">
      <c r="A11075" s="270" t="s">
        <v>2768</v>
      </c>
      <c r="B11075" s="270"/>
      <c r="C11075" s="270"/>
      <c r="D11075" s="270"/>
      <c r="E11075" s="270"/>
      <c r="F11075" s="270"/>
      <c r="G11075" s="270"/>
      <c r="H11075" s="270"/>
      <c r="I11075" s="69"/>
      <c r="J11075" s="69"/>
      <c r="K11075" s="69"/>
      <c r="L11075" s="69"/>
      <c r="M11075" s="69"/>
      <c r="N11075" s="69"/>
      <c r="O11075" s="69"/>
      <c r="P11075" s="69"/>
      <c r="Q11075" s="69">
        <v>0</v>
      </c>
      <c r="R11075" s="69"/>
      <c r="S11075" s="69"/>
      <c r="T11075" s="69"/>
      <c r="U11075" s="69"/>
      <c r="V11075" s="69"/>
      <c r="W11075" s="69"/>
      <c r="X11075" s="69"/>
      <c r="Y11075" s="237">
        <v>0</v>
      </c>
    </row>
    <row r="11076" spans="1:25" s="68" customFormat="1" ht="41.4" thickBot="1">
      <c r="A11076" s="271" t="s">
        <v>1</v>
      </c>
      <c r="B11076" s="271"/>
      <c r="C11076" s="271"/>
      <c r="D11076" s="271"/>
      <c r="E11076" s="271"/>
      <c r="F11076" s="271"/>
      <c r="G11076" s="271"/>
      <c r="H11076" s="271"/>
      <c r="I11076" s="1" t="s">
        <v>3093</v>
      </c>
      <c r="J11076" s="1" t="s">
        <v>3130</v>
      </c>
      <c r="K11076" s="1" t="s">
        <v>3</v>
      </c>
      <c r="L11076" s="1" t="s">
        <v>4</v>
      </c>
      <c r="M11076" s="1" t="s">
        <v>5</v>
      </c>
      <c r="N11076" s="1" t="s">
        <v>6</v>
      </c>
      <c r="O11076" s="1" t="s">
        <v>7</v>
      </c>
      <c r="P11076" s="1" t="s">
        <v>8</v>
      </c>
      <c r="Q11076" s="1" t="s">
        <v>3344</v>
      </c>
      <c r="R11076" s="1" t="s">
        <v>3427</v>
      </c>
      <c r="S11076" s="1" t="s">
        <v>3447</v>
      </c>
      <c r="T11076" s="1" t="s">
        <v>3448</v>
      </c>
      <c r="U11076" s="1" t="s">
        <v>3452</v>
      </c>
      <c r="V11076" s="1" t="s">
        <v>3449</v>
      </c>
      <c r="W11076" s="1" t="s">
        <v>3450</v>
      </c>
      <c r="X11076" s="1" t="s">
        <v>3451</v>
      </c>
      <c r="Y11076" s="216" t="s">
        <v>3385</v>
      </c>
    </row>
    <row r="11077" spans="1:25" s="74" customFormat="1">
      <c r="A11077" s="70"/>
      <c r="B11077" s="70"/>
      <c r="C11077" s="70"/>
      <c r="D11077" s="71"/>
      <c r="E11077" s="71"/>
      <c r="F11077" s="72"/>
      <c r="G11077" s="165"/>
      <c r="H11077" s="73" t="s">
        <v>0</v>
      </c>
      <c r="I11077" s="45">
        <v>1</v>
      </c>
      <c r="J11077" s="45">
        <v>3</v>
      </c>
      <c r="K11077" s="45" t="s">
        <v>9</v>
      </c>
      <c r="L11077" s="45">
        <v>5</v>
      </c>
      <c r="M11077" s="45">
        <v>6</v>
      </c>
      <c r="N11077" s="45">
        <v>7</v>
      </c>
      <c r="O11077" s="45">
        <v>8</v>
      </c>
      <c r="P11077" s="45">
        <v>9</v>
      </c>
      <c r="Q11077" s="45">
        <v>1</v>
      </c>
      <c r="R11077" s="45">
        <v>2</v>
      </c>
      <c r="S11077" s="45">
        <v>3</v>
      </c>
      <c r="T11077" s="45" t="s">
        <v>3453</v>
      </c>
      <c r="U11077" s="45">
        <v>5</v>
      </c>
      <c r="V11077" s="45">
        <v>6</v>
      </c>
      <c r="W11077" s="45">
        <v>7</v>
      </c>
      <c r="X11077" s="45" t="s">
        <v>3454</v>
      </c>
      <c r="Y11077" s="276">
        <v>9</v>
      </c>
    </row>
    <row r="11078" spans="1:25" s="76" customFormat="1">
      <c r="A11078" s="272" t="s">
        <v>2699</v>
      </c>
      <c r="B11078" s="272"/>
      <c r="C11078" s="272"/>
      <c r="D11078" s="272"/>
      <c r="E11078" s="272"/>
      <c r="F11078" s="272"/>
      <c r="G11078" s="272"/>
      <c r="H11078" s="272"/>
      <c r="I11078" s="75">
        <f t="shared" ref="I11078:P11078" si="10857">SUM(I11128,I11178,I11228,I11278,I11328,I11378)</f>
        <v>2000</v>
      </c>
      <c r="J11078" s="75">
        <f t="shared" si="10857"/>
        <v>2000</v>
      </c>
      <c r="K11078" s="75">
        <f t="shared" si="10857"/>
        <v>0</v>
      </c>
      <c r="L11078" s="75">
        <f t="shared" si="10857"/>
        <v>0</v>
      </c>
      <c r="M11078" s="75">
        <f t="shared" si="10857"/>
        <v>0</v>
      </c>
      <c r="N11078" s="75">
        <f t="shared" si="10857"/>
        <v>0</v>
      </c>
      <c r="O11078" s="75">
        <f t="shared" si="10857"/>
        <v>0</v>
      </c>
      <c r="P11078" s="75">
        <f t="shared" si="10857"/>
        <v>0</v>
      </c>
      <c r="Q11078" s="75">
        <f t="shared" ref="Q11078:R11078" si="10858">SUM(Q11128,Q11178,Q11228,Q11278,Q11328,Q11378)</f>
        <v>2000</v>
      </c>
      <c r="R11078" s="75">
        <f t="shared" si="10858"/>
        <v>2000</v>
      </c>
      <c r="S11078" s="75">
        <f t="shared" ref="S11078" si="10859">SUM(S11128,S11178,S11228,S11278,S11328,S11378)</f>
        <v>2000</v>
      </c>
      <c r="T11078" s="75">
        <f t="shared" ref="T11078:X11078" si="10860">SUM(T11128,T11178,T11228,T11278,T11328,T11378)</f>
        <v>0</v>
      </c>
      <c r="U11078" s="75">
        <f t="shared" si="10860"/>
        <v>0</v>
      </c>
      <c r="V11078" s="75">
        <f t="shared" si="10860"/>
        <v>0</v>
      </c>
      <c r="W11078" s="75">
        <f t="shared" si="10860"/>
        <v>0</v>
      </c>
      <c r="X11078" s="75">
        <f t="shared" si="10860"/>
        <v>2000</v>
      </c>
      <c r="Y11078" s="238">
        <v>2000</v>
      </c>
    </row>
    <row r="11079" spans="1:25" s="76" customFormat="1">
      <c r="A11079" s="250" t="s">
        <v>2700</v>
      </c>
      <c r="B11079" s="250"/>
      <c r="C11079" s="250"/>
      <c r="D11079" s="250"/>
      <c r="E11079" s="250"/>
      <c r="F11079" s="250"/>
      <c r="G11079" s="250"/>
      <c r="H11079" s="250"/>
      <c r="I11079" s="75">
        <f t="shared" ref="I11079:P11079" si="10861">SUM(I11129,I11179,I11229,I11279,I11329,I11379)</f>
        <v>1840</v>
      </c>
      <c r="J11079" s="75">
        <f t="shared" si="10861"/>
        <v>1840</v>
      </c>
      <c r="K11079" s="75">
        <f t="shared" si="10861"/>
        <v>0</v>
      </c>
      <c r="L11079" s="75">
        <f t="shared" si="10861"/>
        <v>0</v>
      </c>
      <c r="M11079" s="75">
        <f t="shared" si="10861"/>
        <v>0</v>
      </c>
      <c r="N11079" s="75">
        <f t="shared" si="10861"/>
        <v>0</v>
      </c>
      <c r="O11079" s="75">
        <f t="shared" si="10861"/>
        <v>0</v>
      </c>
      <c r="P11079" s="75">
        <f t="shared" si="10861"/>
        <v>0</v>
      </c>
      <c r="Q11079" s="75">
        <f t="shared" ref="Q11079:R11079" si="10862">SUM(Q11129,Q11179,Q11229,Q11279,Q11329,Q11379)</f>
        <v>1840</v>
      </c>
      <c r="R11079" s="75">
        <f t="shared" si="10862"/>
        <v>1840</v>
      </c>
      <c r="S11079" s="75">
        <f t="shared" ref="S11079" si="10863">SUM(S11129,S11179,S11229,S11279,S11329,S11379)</f>
        <v>1840</v>
      </c>
      <c r="T11079" s="75">
        <f t="shared" ref="T11079:X11079" si="10864">SUM(T11129,T11179,T11229,T11279,T11329,T11379)</f>
        <v>0</v>
      </c>
      <c r="U11079" s="75">
        <f t="shared" si="10864"/>
        <v>0</v>
      </c>
      <c r="V11079" s="75">
        <f t="shared" si="10864"/>
        <v>0</v>
      </c>
      <c r="W11079" s="75">
        <f t="shared" si="10864"/>
        <v>0</v>
      </c>
      <c r="X11079" s="75">
        <f t="shared" si="10864"/>
        <v>1840</v>
      </c>
      <c r="Y11079" s="238">
        <v>1840</v>
      </c>
    </row>
    <row r="11080" spans="1:25" s="76" customFormat="1">
      <c r="A11080" s="250" t="s">
        <v>2701</v>
      </c>
      <c r="B11080" s="250"/>
      <c r="C11080" s="250"/>
      <c r="D11080" s="250"/>
      <c r="E11080" s="250"/>
      <c r="F11080" s="250"/>
      <c r="G11080" s="250"/>
      <c r="H11080" s="250"/>
      <c r="I11080" s="75">
        <f t="shared" ref="I11080:P11080" si="10865">SUM(I11130,I11180,I11230,I11280,I11330,I11380)</f>
        <v>3000</v>
      </c>
      <c r="J11080" s="75">
        <f t="shared" si="10865"/>
        <v>3000</v>
      </c>
      <c r="K11080" s="75">
        <f t="shared" si="10865"/>
        <v>0</v>
      </c>
      <c r="L11080" s="75">
        <f t="shared" si="10865"/>
        <v>0</v>
      </c>
      <c r="M11080" s="75">
        <f t="shared" si="10865"/>
        <v>0</v>
      </c>
      <c r="N11080" s="75">
        <f t="shared" si="10865"/>
        <v>0</v>
      </c>
      <c r="O11080" s="75">
        <f t="shared" si="10865"/>
        <v>0</v>
      </c>
      <c r="P11080" s="75">
        <f t="shared" si="10865"/>
        <v>0</v>
      </c>
      <c r="Q11080" s="75">
        <f t="shared" ref="Q11080:R11080" si="10866">SUM(Q11130,Q11180,Q11230,Q11280,Q11330,Q11380)</f>
        <v>3000</v>
      </c>
      <c r="R11080" s="75">
        <f t="shared" si="10866"/>
        <v>3000</v>
      </c>
      <c r="S11080" s="75">
        <f t="shared" ref="S11080" si="10867">SUM(S11130,S11180,S11230,S11280,S11330,S11380)</f>
        <v>0</v>
      </c>
      <c r="T11080" s="75">
        <f t="shared" ref="T11080:X11080" si="10868">SUM(T11130,T11180,T11230,T11280,T11330,T11380)</f>
        <v>3000</v>
      </c>
      <c r="U11080" s="75">
        <f t="shared" si="10868"/>
        <v>3000</v>
      </c>
      <c r="V11080" s="75">
        <f t="shared" si="10868"/>
        <v>0</v>
      </c>
      <c r="W11080" s="75">
        <f t="shared" si="10868"/>
        <v>0</v>
      </c>
      <c r="X11080" s="75">
        <f t="shared" si="10868"/>
        <v>3000</v>
      </c>
      <c r="Y11080" s="238">
        <v>3000</v>
      </c>
    </row>
    <row r="11081" spans="1:25" s="76" customFormat="1">
      <c r="A11081" s="250" t="s">
        <v>2702</v>
      </c>
      <c r="B11081" s="250"/>
      <c r="C11081" s="250"/>
      <c r="D11081" s="250"/>
      <c r="E11081" s="250"/>
      <c r="F11081" s="250"/>
      <c r="G11081" s="250"/>
      <c r="H11081" s="250"/>
      <c r="I11081" s="75">
        <f t="shared" ref="I11081:P11081" si="10869">SUM(I11131,I11181,I11231,I11281,I11331,I11381)</f>
        <v>0</v>
      </c>
      <c r="J11081" s="75">
        <f t="shared" si="10869"/>
        <v>0</v>
      </c>
      <c r="K11081" s="75">
        <f t="shared" si="10869"/>
        <v>0</v>
      </c>
      <c r="L11081" s="75">
        <f t="shared" si="10869"/>
        <v>0</v>
      </c>
      <c r="M11081" s="75">
        <f t="shared" si="10869"/>
        <v>0</v>
      </c>
      <c r="N11081" s="75">
        <f t="shared" si="10869"/>
        <v>0</v>
      </c>
      <c r="O11081" s="75">
        <f t="shared" si="10869"/>
        <v>0</v>
      </c>
      <c r="P11081" s="75">
        <f t="shared" si="10869"/>
        <v>0</v>
      </c>
      <c r="Q11081" s="75">
        <f t="shared" ref="Q11081:R11081" si="10870">SUM(Q11131,Q11181,Q11231,Q11281,Q11331,Q11381)</f>
        <v>0</v>
      </c>
      <c r="R11081" s="75">
        <f t="shared" si="10870"/>
        <v>0</v>
      </c>
      <c r="S11081" s="75">
        <f t="shared" ref="S11081" si="10871">SUM(S11131,S11181,S11231,S11281,S11331,S11381)</f>
        <v>0</v>
      </c>
      <c r="T11081" s="75">
        <f t="shared" ref="T11081:X11081" si="10872">SUM(T11131,T11181,T11231,T11281,T11331,T11381)</f>
        <v>0</v>
      </c>
      <c r="U11081" s="75">
        <f t="shared" si="10872"/>
        <v>0</v>
      </c>
      <c r="V11081" s="75">
        <f t="shared" si="10872"/>
        <v>0</v>
      </c>
      <c r="W11081" s="75">
        <f t="shared" si="10872"/>
        <v>0</v>
      </c>
      <c r="X11081" s="75">
        <f t="shared" si="10872"/>
        <v>0</v>
      </c>
      <c r="Y11081" s="238">
        <v>0</v>
      </c>
    </row>
    <row r="11082" spans="1:25" s="76" customFormat="1">
      <c r="A11082" s="250" t="s">
        <v>2703</v>
      </c>
      <c r="B11082" s="250"/>
      <c r="C11082" s="250"/>
      <c r="D11082" s="250"/>
      <c r="E11082" s="250"/>
      <c r="F11082" s="250"/>
      <c r="G11082" s="250"/>
      <c r="H11082" s="250"/>
      <c r="I11082" s="75">
        <f t="shared" ref="I11082:P11082" si="10873">SUM(I11132,I11182,I11232,I11282,I11332,I11382)</f>
        <v>10000</v>
      </c>
      <c r="J11082" s="75">
        <f t="shared" si="10873"/>
        <v>10000</v>
      </c>
      <c r="K11082" s="75">
        <f t="shared" si="10873"/>
        <v>0</v>
      </c>
      <c r="L11082" s="75">
        <f t="shared" si="10873"/>
        <v>0</v>
      </c>
      <c r="M11082" s="75">
        <f t="shared" si="10873"/>
        <v>0</v>
      </c>
      <c r="N11082" s="75">
        <f t="shared" si="10873"/>
        <v>0</v>
      </c>
      <c r="O11082" s="75">
        <f t="shared" si="10873"/>
        <v>0</v>
      </c>
      <c r="P11082" s="75">
        <f t="shared" si="10873"/>
        <v>0</v>
      </c>
      <c r="Q11082" s="75">
        <f t="shared" ref="Q11082:R11082" si="10874">SUM(Q11132,Q11182,Q11232,Q11282,Q11332,Q11382)</f>
        <v>10000</v>
      </c>
      <c r="R11082" s="75">
        <f t="shared" si="10874"/>
        <v>10000</v>
      </c>
      <c r="S11082" s="75">
        <f t="shared" ref="S11082" si="10875">SUM(S11132,S11182,S11232,S11282,S11332,S11382)</f>
        <v>10000</v>
      </c>
      <c r="T11082" s="75">
        <f t="shared" ref="T11082:X11082" si="10876">SUM(T11132,T11182,T11232,T11282,T11332,T11382)</f>
        <v>0</v>
      </c>
      <c r="U11082" s="75">
        <f t="shared" si="10876"/>
        <v>0</v>
      </c>
      <c r="V11082" s="75">
        <f t="shared" si="10876"/>
        <v>0</v>
      </c>
      <c r="W11082" s="75">
        <f t="shared" si="10876"/>
        <v>0</v>
      </c>
      <c r="X11082" s="75">
        <f t="shared" si="10876"/>
        <v>10000</v>
      </c>
      <c r="Y11082" s="238">
        <v>10000</v>
      </c>
    </row>
    <row r="11083" spans="1:25" s="76" customFormat="1">
      <c r="A11083" s="250" t="s">
        <v>2704</v>
      </c>
      <c r="B11083" s="250"/>
      <c r="C11083" s="250"/>
      <c r="D11083" s="250"/>
      <c r="E11083" s="250"/>
      <c r="F11083" s="250"/>
      <c r="G11083" s="250"/>
      <c r="H11083" s="250"/>
      <c r="I11083" s="75">
        <f t="shared" ref="I11083:P11083" si="10877">SUM(I11133,I11183,I11233,I11283,I11333,I11383)</f>
        <v>0</v>
      </c>
      <c r="J11083" s="75">
        <f t="shared" si="10877"/>
        <v>0</v>
      </c>
      <c r="K11083" s="75">
        <f t="shared" si="10877"/>
        <v>0</v>
      </c>
      <c r="L11083" s="75">
        <f t="shared" si="10877"/>
        <v>0</v>
      </c>
      <c r="M11083" s="75">
        <f t="shared" si="10877"/>
        <v>0</v>
      </c>
      <c r="N11083" s="75">
        <f t="shared" si="10877"/>
        <v>0</v>
      </c>
      <c r="O11083" s="75">
        <f t="shared" si="10877"/>
        <v>0</v>
      </c>
      <c r="P11083" s="75">
        <f t="shared" si="10877"/>
        <v>0</v>
      </c>
      <c r="Q11083" s="75">
        <f t="shared" ref="Q11083:R11083" si="10878">SUM(Q11133,Q11183,Q11233,Q11283,Q11333,Q11383)</f>
        <v>0</v>
      </c>
      <c r="R11083" s="75">
        <f t="shared" si="10878"/>
        <v>0</v>
      </c>
      <c r="S11083" s="75">
        <f t="shared" ref="S11083" si="10879">SUM(S11133,S11183,S11233,S11283,S11333,S11383)</f>
        <v>0</v>
      </c>
      <c r="T11083" s="75">
        <f t="shared" ref="T11083:X11083" si="10880">SUM(T11133,T11183,T11233,T11283,T11333,T11383)</f>
        <v>0</v>
      </c>
      <c r="U11083" s="75">
        <f t="shared" si="10880"/>
        <v>0</v>
      </c>
      <c r="V11083" s="75">
        <f t="shared" si="10880"/>
        <v>0</v>
      </c>
      <c r="W11083" s="75">
        <f t="shared" si="10880"/>
        <v>0</v>
      </c>
      <c r="X11083" s="75">
        <f t="shared" si="10880"/>
        <v>0</v>
      </c>
      <c r="Y11083" s="238">
        <v>0</v>
      </c>
    </row>
    <row r="11084" spans="1:25" s="76" customFormat="1">
      <c r="A11084" s="250" t="s">
        <v>2705</v>
      </c>
      <c r="B11084" s="250"/>
      <c r="C11084" s="250"/>
      <c r="D11084" s="250"/>
      <c r="E11084" s="250"/>
      <c r="F11084" s="250"/>
      <c r="G11084" s="250"/>
      <c r="H11084" s="250"/>
      <c r="I11084" s="75">
        <f t="shared" ref="I11084:P11084" si="10881">SUM(I11134,I11184,I11234,I11284,I11334,I11384)</f>
        <v>0</v>
      </c>
      <c r="J11084" s="75">
        <f t="shared" si="10881"/>
        <v>0</v>
      </c>
      <c r="K11084" s="75">
        <f t="shared" si="10881"/>
        <v>0</v>
      </c>
      <c r="L11084" s="75">
        <f t="shared" si="10881"/>
        <v>0</v>
      </c>
      <c r="M11084" s="75">
        <f t="shared" si="10881"/>
        <v>0</v>
      </c>
      <c r="N11084" s="75">
        <f t="shared" si="10881"/>
        <v>0</v>
      </c>
      <c r="O11084" s="75">
        <f t="shared" si="10881"/>
        <v>0</v>
      </c>
      <c r="P11084" s="75">
        <f t="shared" si="10881"/>
        <v>0</v>
      </c>
      <c r="Q11084" s="75">
        <f t="shared" ref="Q11084:R11084" si="10882">SUM(Q11134,Q11184,Q11234,Q11284,Q11334,Q11384)</f>
        <v>0</v>
      </c>
      <c r="R11084" s="75">
        <f t="shared" si="10882"/>
        <v>0</v>
      </c>
      <c r="S11084" s="75">
        <f t="shared" ref="S11084" si="10883">SUM(S11134,S11184,S11234,S11284,S11334,S11384)</f>
        <v>0</v>
      </c>
      <c r="T11084" s="75">
        <f t="shared" ref="T11084:X11084" si="10884">SUM(T11134,T11184,T11234,T11284,T11334,T11384)</f>
        <v>0</v>
      </c>
      <c r="U11084" s="75">
        <f t="shared" si="10884"/>
        <v>0</v>
      </c>
      <c r="V11084" s="75">
        <f t="shared" si="10884"/>
        <v>0</v>
      </c>
      <c r="W11084" s="75">
        <f t="shared" si="10884"/>
        <v>0</v>
      </c>
      <c r="X11084" s="75">
        <f t="shared" si="10884"/>
        <v>0</v>
      </c>
      <c r="Y11084" s="238">
        <v>0</v>
      </c>
    </row>
    <row r="11085" spans="1:25" s="76" customFormat="1">
      <c r="A11085" s="250" t="s">
        <v>2706</v>
      </c>
      <c r="B11085" s="250"/>
      <c r="C11085" s="250"/>
      <c r="D11085" s="250"/>
      <c r="E11085" s="250"/>
      <c r="F11085" s="250"/>
      <c r="G11085" s="250"/>
      <c r="H11085" s="250"/>
      <c r="I11085" s="75">
        <f t="shared" ref="I11085:P11085" si="10885">SUM(I11135,I11185,I11235,I11285,I11335,I11385)</f>
        <v>10000</v>
      </c>
      <c r="J11085" s="75">
        <f t="shared" si="10885"/>
        <v>10000</v>
      </c>
      <c r="K11085" s="75">
        <f t="shared" si="10885"/>
        <v>0</v>
      </c>
      <c r="L11085" s="75">
        <f t="shared" si="10885"/>
        <v>0</v>
      </c>
      <c r="M11085" s="75">
        <f t="shared" si="10885"/>
        <v>0</v>
      </c>
      <c r="N11085" s="75">
        <f t="shared" si="10885"/>
        <v>0</v>
      </c>
      <c r="O11085" s="75">
        <f t="shared" si="10885"/>
        <v>0</v>
      </c>
      <c r="P11085" s="75">
        <f t="shared" si="10885"/>
        <v>0</v>
      </c>
      <c r="Q11085" s="75">
        <f t="shared" ref="Q11085:R11085" si="10886">SUM(Q11135,Q11185,Q11235,Q11285,Q11335,Q11385)</f>
        <v>8300</v>
      </c>
      <c r="R11085" s="75">
        <f t="shared" si="10886"/>
        <v>8300</v>
      </c>
      <c r="S11085" s="75">
        <f t="shared" ref="S11085" si="10887">SUM(S11135,S11185,S11235,S11285,S11335,S11385)</f>
        <v>8300</v>
      </c>
      <c r="T11085" s="75">
        <f t="shared" ref="T11085:X11085" si="10888">SUM(T11135,T11185,T11235,T11285,T11335,T11385)</f>
        <v>0</v>
      </c>
      <c r="U11085" s="75">
        <f t="shared" si="10888"/>
        <v>0</v>
      </c>
      <c r="V11085" s="75">
        <f t="shared" si="10888"/>
        <v>0</v>
      </c>
      <c r="W11085" s="75">
        <f t="shared" si="10888"/>
        <v>0</v>
      </c>
      <c r="X11085" s="75">
        <f t="shared" si="10888"/>
        <v>8300</v>
      </c>
      <c r="Y11085" s="238">
        <v>8300</v>
      </c>
    </row>
    <row r="11086" spans="1:25" s="76" customFormat="1">
      <c r="A11086" s="250" t="s">
        <v>2707</v>
      </c>
      <c r="B11086" s="250"/>
      <c r="C11086" s="250"/>
      <c r="D11086" s="250"/>
      <c r="E11086" s="250"/>
      <c r="F11086" s="250"/>
      <c r="G11086" s="250"/>
      <c r="H11086" s="250"/>
      <c r="I11086" s="75">
        <f t="shared" ref="I11086:P11086" si="10889">SUM(I11136,I11186,I11236,I11286,I11336,I11386)</f>
        <v>79140</v>
      </c>
      <c r="J11086" s="75">
        <f t="shared" si="10889"/>
        <v>79140</v>
      </c>
      <c r="K11086" s="75">
        <f t="shared" si="10889"/>
        <v>0</v>
      </c>
      <c r="L11086" s="75">
        <f t="shared" si="10889"/>
        <v>0</v>
      </c>
      <c r="M11086" s="75">
        <f t="shared" si="10889"/>
        <v>0</v>
      </c>
      <c r="N11086" s="75">
        <f t="shared" si="10889"/>
        <v>0</v>
      </c>
      <c r="O11086" s="75">
        <f t="shared" si="10889"/>
        <v>0</v>
      </c>
      <c r="P11086" s="75">
        <f t="shared" si="10889"/>
        <v>0</v>
      </c>
      <c r="Q11086" s="75">
        <f t="shared" ref="Q11086:R11086" si="10890">SUM(Q11136,Q11186,Q11236,Q11286,Q11336,Q11386)</f>
        <v>125633</v>
      </c>
      <c r="R11086" s="75">
        <f t="shared" si="10890"/>
        <v>122140</v>
      </c>
      <c r="S11086" s="75">
        <f t="shared" ref="S11086" si="10891">SUM(S11136,S11186,S11236,S11286,S11336,S11386)</f>
        <v>103000</v>
      </c>
      <c r="T11086" s="75">
        <f t="shared" ref="T11086:X11086" si="10892">SUM(T11136,T11186,T11236,T11286,T11336,T11386)</f>
        <v>19140</v>
      </c>
      <c r="U11086" s="75">
        <f t="shared" si="10892"/>
        <v>14310</v>
      </c>
      <c r="V11086" s="75">
        <f t="shared" si="10892"/>
        <v>0</v>
      </c>
      <c r="W11086" s="75">
        <f t="shared" si="10892"/>
        <v>4830</v>
      </c>
      <c r="X11086" s="75">
        <f t="shared" si="10892"/>
        <v>122140</v>
      </c>
      <c r="Y11086" s="238">
        <v>125633</v>
      </c>
    </row>
    <row r="11087" spans="1:25" s="76" customFormat="1">
      <c r="A11087" s="250" t="s">
        <v>2708</v>
      </c>
      <c r="B11087" s="250"/>
      <c r="C11087" s="250"/>
      <c r="D11087" s="250"/>
      <c r="E11087" s="250"/>
      <c r="F11087" s="250"/>
      <c r="G11087" s="250"/>
      <c r="H11087" s="250"/>
      <c r="I11087" s="75">
        <f t="shared" ref="I11087:P11087" si="10893">SUM(I11137,I11187,I11237,I11287,I11337,I11387)</f>
        <v>5000</v>
      </c>
      <c r="J11087" s="75">
        <f t="shared" si="10893"/>
        <v>5000</v>
      </c>
      <c r="K11087" s="75">
        <f t="shared" si="10893"/>
        <v>0</v>
      </c>
      <c r="L11087" s="75">
        <f t="shared" si="10893"/>
        <v>0</v>
      </c>
      <c r="M11087" s="75">
        <f t="shared" si="10893"/>
        <v>0</v>
      </c>
      <c r="N11087" s="75">
        <f t="shared" si="10893"/>
        <v>0</v>
      </c>
      <c r="O11087" s="75">
        <f t="shared" si="10893"/>
        <v>0</v>
      </c>
      <c r="P11087" s="75">
        <f t="shared" si="10893"/>
        <v>0</v>
      </c>
      <c r="Q11087" s="75">
        <f t="shared" ref="Q11087:R11087" si="10894">SUM(Q11137,Q11187,Q11237,Q11287,Q11337,Q11387)</f>
        <v>6000</v>
      </c>
      <c r="R11087" s="75">
        <f t="shared" si="10894"/>
        <v>6000</v>
      </c>
      <c r="S11087" s="75">
        <f t="shared" ref="S11087" si="10895">SUM(S11137,S11187,S11237,S11287,S11337,S11387)</f>
        <v>6000</v>
      </c>
      <c r="T11087" s="75">
        <f t="shared" ref="T11087:X11087" si="10896">SUM(T11137,T11187,T11237,T11287,T11337,T11387)</f>
        <v>0</v>
      </c>
      <c r="U11087" s="75">
        <f t="shared" si="10896"/>
        <v>0</v>
      </c>
      <c r="V11087" s="75">
        <f t="shared" si="10896"/>
        <v>0</v>
      </c>
      <c r="W11087" s="75">
        <f t="shared" si="10896"/>
        <v>0</v>
      </c>
      <c r="X11087" s="75">
        <f t="shared" si="10896"/>
        <v>6000</v>
      </c>
      <c r="Y11087" s="238">
        <v>6000</v>
      </c>
    </row>
    <row r="11088" spans="1:25" s="76" customFormat="1">
      <c r="A11088" s="250" t="s">
        <v>2709</v>
      </c>
      <c r="B11088" s="250"/>
      <c r="C11088" s="250"/>
      <c r="D11088" s="250"/>
      <c r="E11088" s="250"/>
      <c r="F11088" s="250"/>
      <c r="G11088" s="250"/>
      <c r="H11088" s="250"/>
      <c r="I11088" s="75">
        <f t="shared" ref="I11088:P11088" si="10897">SUM(I11138,I11188,I11238,I11288,I11338,I11388)</f>
        <v>7000</v>
      </c>
      <c r="J11088" s="75">
        <f t="shared" si="10897"/>
        <v>7000</v>
      </c>
      <c r="K11088" s="75">
        <f t="shared" si="10897"/>
        <v>0</v>
      </c>
      <c r="L11088" s="75">
        <f t="shared" si="10897"/>
        <v>0</v>
      </c>
      <c r="M11088" s="75">
        <f t="shared" si="10897"/>
        <v>0</v>
      </c>
      <c r="N11088" s="75">
        <f t="shared" si="10897"/>
        <v>0</v>
      </c>
      <c r="O11088" s="75">
        <f t="shared" si="10897"/>
        <v>0</v>
      </c>
      <c r="P11088" s="75">
        <f t="shared" si="10897"/>
        <v>0</v>
      </c>
      <c r="Q11088" s="75">
        <f t="shared" ref="Q11088:R11088" si="10898">SUM(Q11138,Q11188,Q11238,Q11288,Q11338,Q11388)</f>
        <v>7000</v>
      </c>
      <c r="R11088" s="75">
        <f t="shared" si="10898"/>
        <v>7000</v>
      </c>
      <c r="S11088" s="75">
        <f t="shared" ref="S11088" si="10899">SUM(S11138,S11188,S11238,S11288,S11338,S11388)</f>
        <v>3000</v>
      </c>
      <c r="T11088" s="75">
        <f t="shared" ref="T11088:X11088" si="10900">SUM(T11138,T11188,T11238,T11288,T11338,T11388)</f>
        <v>4000</v>
      </c>
      <c r="U11088" s="75">
        <f t="shared" si="10900"/>
        <v>4000</v>
      </c>
      <c r="V11088" s="75">
        <f t="shared" si="10900"/>
        <v>0</v>
      </c>
      <c r="W11088" s="75">
        <f t="shared" si="10900"/>
        <v>0</v>
      </c>
      <c r="X11088" s="75">
        <f t="shared" si="10900"/>
        <v>7000</v>
      </c>
      <c r="Y11088" s="238">
        <v>7000</v>
      </c>
    </row>
    <row r="11089" spans="1:25" s="76" customFormat="1">
      <c r="A11089" s="250" t="s">
        <v>2710</v>
      </c>
      <c r="B11089" s="250"/>
      <c r="C11089" s="250"/>
      <c r="D11089" s="250"/>
      <c r="E11089" s="250"/>
      <c r="F11089" s="250"/>
      <c r="G11089" s="250"/>
      <c r="H11089" s="250"/>
      <c r="I11089" s="75">
        <f t="shared" ref="I11089:P11089" si="10901">SUM(I11139,I11189,I11239,I11289,I11339,I11389)</f>
        <v>82000</v>
      </c>
      <c r="J11089" s="75">
        <f t="shared" si="10901"/>
        <v>82000</v>
      </c>
      <c r="K11089" s="75">
        <f t="shared" si="10901"/>
        <v>0</v>
      </c>
      <c r="L11089" s="75">
        <f t="shared" si="10901"/>
        <v>0</v>
      </c>
      <c r="M11089" s="75">
        <f t="shared" si="10901"/>
        <v>0</v>
      </c>
      <c r="N11089" s="75">
        <f t="shared" si="10901"/>
        <v>0</v>
      </c>
      <c r="O11089" s="75">
        <f t="shared" si="10901"/>
        <v>0</v>
      </c>
      <c r="P11089" s="75">
        <f t="shared" si="10901"/>
        <v>0</v>
      </c>
      <c r="Q11089" s="75">
        <f t="shared" ref="Q11089:R11089" si="10902">SUM(Q11139,Q11189,Q11239,Q11289,Q11339,Q11389)</f>
        <v>82000</v>
      </c>
      <c r="R11089" s="75">
        <f t="shared" si="10902"/>
        <v>82000</v>
      </c>
      <c r="S11089" s="75">
        <f t="shared" ref="S11089" si="10903">SUM(S11139,S11189,S11239,S11289,S11339,S11389)</f>
        <v>80000</v>
      </c>
      <c r="T11089" s="75">
        <f t="shared" ref="T11089:X11089" si="10904">SUM(T11139,T11189,T11239,T11289,T11339,T11389)</f>
        <v>2000</v>
      </c>
      <c r="U11089" s="75">
        <f t="shared" si="10904"/>
        <v>0</v>
      </c>
      <c r="V11089" s="75">
        <f t="shared" si="10904"/>
        <v>0</v>
      </c>
      <c r="W11089" s="75">
        <f t="shared" si="10904"/>
        <v>2000</v>
      </c>
      <c r="X11089" s="75">
        <f t="shared" si="10904"/>
        <v>82000</v>
      </c>
      <c r="Y11089" s="238">
        <v>82000</v>
      </c>
    </row>
    <row r="11090" spans="1:25" s="76" customFormat="1">
      <c r="A11090" s="250" t="s">
        <v>2711</v>
      </c>
      <c r="B11090" s="250"/>
      <c r="C11090" s="250"/>
      <c r="D11090" s="250"/>
      <c r="E11090" s="250"/>
      <c r="F11090" s="250"/>
      <c r="G11090" s="250"/>
      <c r="H11090" s="250"/>
      <c r="I11090" s="75">
        <f t="shared" ref="I11090:P11090" si="10905">SUM(I11140,I11190,I11240,I11290,I11340,I11390)</f>
        <v>35000</v>
      </c>
      <c r="J11090" s="75">
        <f t="shared" si="10905"/>
        <v>35000</v>
      </c>
      <c r="K11090" s="75">
        <f t="shared" si="10905"/>
        <v>0</v>
      </c>
      <c r="L11090" s="75">
        <f t="shared" si="10905"/>
        <v>0</v>
      </c>
      <c r="M11090" s="75">
        <f t="shared" si="10905"/>
        <v>0</v>
      </c>
      <c r="N11090" s="75">
        <f t="shared" si="10905"/>
        <v>0</v>
      </c>
      <c r="O11090" s="75">
        <f t="shared" si="10905"/>
        <v>0</v>
      </c>
      <c r="P11090" s="75">
        <f t="shared" si="10905"/>
        <v>0</v>
      </c>
      <c r="Q11090" s="75">
        <f t="shared" ref="Q11090:R11090" si="10906">SUM(Q11140,Q11190,Q11240,Q11290,Q11340,Q11390)</f>
        <v>35000</v>
      </c>
      <c r="R11090" s="75">
        <f t="shared" si="10906"/>
        <v>35000</v>
      </c>
      <c r="S11090" s="75">
        <f t="shared" ref="S11090" si="10907">SUM(S11140,S11190,S11240,S11290,S11340,S11390)</f>
        <v>30000</v>
      </c>
      <c r="T11090" s="75">
        <f t="shared" ref="T11090:X11090" si="10908">SUM(T11140,T11190,T11240,T11290,T11340,T11390)</f>
        <v>0</v>
      </c>
      <c r="U11090" s="75">
        <f t="shared" si="10908"/>
        <v>0</v>
      </c>
      <c r="V11090" s="75">
        <f t="shared" si="10908"/>
        <v>0</v>
      </c>
      <c r="W11090" s="75">
        <f t="shared" si="10908"/>
        <v>0</v>
      </c>
      <c r="X11090" s="75">
        <f t="shared" si="10908"/>
        <v>30000</v>
      </c>
      <c r="Y11090" s="238">
        <v>35000</v>
      </c>
    </row>
    <row r="11091" spans="1:25" s="76" customFormat="1">
      <c r="A11091" s="250" t="s">
        <v>2712</v>
      </c>
      <c r="B11091" s="250"/>
      <c r="C11091" s="250"/>
      <c r="D11091" s="250"/>
      <c r="E11091" s="250"/>
      <c r="F11091" s="250"/>
      <c r="G11091" s="250"/>
      <c r="H11091" s="250"/>
      <c r="I11091" s="75">
        <f t="shared" ref="I11091:P11091" si="10909">SUM(I11141,I11191,I11241,I11291,I11341,I11391)</f>
        <v>207860</v>
      </c>
      <c r="J11091" s="75">
        <f t="shared" si="10909"/>
        <v>207860</v>
      </c>
      <c r="K11091" s="75">
        <f t="shared" si="10909"/>
        <v>0</v>
      </c>
      <c r="L11091" s="75">
        <f t="shared" si="10909"/>
        <v>0</v>
      </c>
      <c r="M11091" s="75">
        <f t="shared" si="10909"/>
        <v>0</v>
      </c>
      <c r="N11091" s="75">
        <f t="shared" si="10909"/>
        <v>0</v>
      </c>
      <c r="O11091" s="75">
        <f t="shared" si="10909"/>
        <v>0</v>
      </c>
      <c r="P11091" s="75">
        <f t="shared" si="10909"/>
        <v>0</v>
      </c>
      <c r="Q11091" s="75">
        <f t="shared" ref="Q11091:R11091" si="10910">SUM(Q11141,Q11191,Q11241,Q11291,Q11341,Q11391)</f>
        <v>207860</v>
      </c>
      <c r="R11091" s="75">
        <f t="shared" si="10910"/>
        <v>207860</v>
      </c>
      <c r="S11091" s="75">
        <f t="shared" ref="S11091" si="10911">SUM(S11141,S11191,S11241,S11291,S11341,S11391)</f>
        <v>165980</v>
      </c>
      <c r="T11091" s="75">
        <f t="shared" ref="T11091:X11091" si="10912">SUM(T11141,T11191,T11241,T11291,T11341,T11391)</f>
        <v>41880</v>
      </c>
      <c r="U11091" s="75">
        <f t="shared" si="10912"/>
        <v>41880</v>
      </c>
      <c r="V11091" s="75">
        <f t="shared" si="10912"/>
        <v>0</v>
      </c>
      <c r="W11091" s="75">
        <f t="shared" si="10912"/>
        <v>0</v>
      </c>
      <c r="X11091" s="75">
        <f t="shared" si="10912"/>
        <v>207860</v>
      </c>
      <c r="Y11091" s="238">
        <v>207860</v>
      </c>
    </row>
    <row r="11092" spans="1:25" s="76" customFormat="1">
      <c r="A11092" s="250" t="s">
        <v>2713</v>
      </c>
      <c r="B11092" s="250"/>
      <c r="C11092" s="250"/>
      <c r="D11092" s="250"/>
      <c r="E11092" s="250"/>
      <c r="F11092" s="250"/>
      <c r="G11092" s="250"/>
      <c r="H11092" s="250"/>
      <c r="I11092" s="75">
        <f t="shared" ref="I11092:P11092" si="10913">SUM(I11142,I11192,I11242,I11292,I11342,I11392)</f>
        <v>6000</v>
      </c>
      <c r="J11092" s="75">
        <f t="shared" si="10913"/>
        <v>6000</v>
      </c>
      <c r="K11092" s="75">
        <f t="shared" si="10913"/>
        <v>0</v>
      </c>
      <c r="L11092" s="75">
        <f t="shared" si="10913"/>
        <v>0</v>
      </c>
      <c r="M11092" s="75">
        <f t="shared" si="10913"/>
        <v>0</v>
      </c>
      <c r="N11092" s="75">
        <f t="shared" si="10913"/>
        <v>0</v>
      </c>
      <c r="O11092" s="75">
        <f t="shared" si="10913"/>
        <v>0</v>
      </c>
      <c r="P11092" s="75">
        <f t="shared" si="10913"/>
        <v>0</v>
      </c>
      <c r="Q11092" s="75">
        <f t="shared" ref="Q11092:R11092" si="10914">SUM(Q11142,Q11192,Q11242,Q11292,Q11342,Q11392)</f>
        <v>6000</v>
      </c>
      <c r="R11092" s="75">
        <f t="shared" si="10914"/>
        <v>6000</v>
      </c>
      <c r="S11092" s="75">
        <f t="shared" ref="S11092" si="10915">SUM(S11142,S11192,S11242,S11292,S11342,S11392)</f>
        <v>4000</v>
      </c>
      <c r="T11092" s="75">
        <f t="shared" ref="T11092:X11092" si="10916">SUM(T11142,T11192,T11242,T11292,T11342,T11392)</f>
        <v>2000</v>
      </c>
      <c r="U11092" s="75">
        <f t="shared" si="10916"/>
        <v>2000</v>
      </c>
      <c r="V11092" s="75">
        <f t="shared" si="10916"/>
        <v>0</v>
      </c>
      <c r="W11092" s="75">
        <f t="shared" si="10916"/>
        <v>0</v>
      </c>
      <c r="X11092" s="75">
        <f t="shared" si="10916"/>
        <v>6000</v>
      </c>
      <c r="Y11092" s="238">
        <v>6000</v>
      </c>
    </row>
    <row r="11093" spans="1:25" s="76" customFormat="1">
      <c r="A11093" s="250" t="s">
        <v>2714</v>
      </c>
      <c r="B11093" s="250"/>
      <c r="C11093" s="250"/>
      <c r="D11093" s="250"/>
      <c r="E11093" s="250"/>
      <c r="F11093" s="250"/>
      <c r="G11093" s="250"/>
      <c r="H11093" s="250"/>
      <c r="I11093" s="75">
        <f t="shared" ref="I11093:P11093" si="10917">SUM(I11143,I11193,I11243,I11293,I11343,I11393)</f>
        <v>106000</v>
      </c>
      <c r="J11093" s="75">
        <f t="shared" si="10917"/>
        <v>106000</v>
      </c>
      <c r="K11093" s="75">
        <f t="shared" si="10917"/>
        <v>0</v>
      </c>
      <c r="L11093" s="75">
        <f t="shared" si="10917"/>
        <v>0</v>
      </c>
      <c r="M11093" s="75">
        <f t="shared" si="10917"/>
        <v>0</v>
      </c>
      <c r="N11093" s="75">
        <f t="shared" si="10917"/>
        <v>0</v>
      </c>
      <c r="O11093" s="75">
        <f t="shared" si="10917"/>
        <v>0</v>
      </c>
      <c r="P11093" s="75">
        <f t="shared" si="10917"/>
        <v>0</v>
      </c>
      <c r="Q11093" s="75">
        <f t="shared" ref="Q11093:R11093" si="10918">SUM(Q11143,Q11193,Q11243,Q11293,Q11343,Q11393)</f>
        <v>6000</v>
      </c>
      <c r="R11093" s="75">
        <f t="shared" si="10918"/>
        <v>6000</v>
      </c>
      <c r="S11093" s="75">
        <f t="shared" ref="S11093" si="10919">SUM(S11143,S11193,S11243,S11293,S11343,S11393)</f>
        <v>6000</v>
      </c>
      <c r="T11093" s="75">
        <f t="shared" ref="T11093:X11093" si="10920">SUM(T11143,T11193,T11243,T11293,T11343,T11393)</f>
        <v>0</v>
      </c>
      <c r="U11093" s="75">
        <f t="shared" si="10920"/>
        <v>0</v>
      </c>
      <c r="V11093" s="75">
        <f t="shared" si="10920"/>
        <v>0</v>
      </c>
      <c r="W11093" s="75">
        <f t="shared" si="10920"/>
        <v>0</v>
      </c>
      <c r="X11093" s="75">
        <f t="shared" si="10920"/>
        <v>6000</v>
      </c>
      <c r="Y11093" s="238">
        <v>106000</v>
      </c>
    </row>
    <row r="11094" spans="1:25" s="76" customFormat="1">
      <c r="A11094" s="250" t="s">
        <v>2689</v>
      </c>
      <c r="B11094" s="250"/>
      <c r="C11094" s="250"/>
      <c r="D11094" s="250"/>
      <c r="E11094" s="250"/>
      <c r="F11094" s="250"/>
      <c r="G11094" s="250"/>
      <c r="H11094" s="250"/>
      <c r="I11094" s="75">
        <f t="shared" ref="I11094:P11094" si="10921">SUM(I11144,I11194,I11244,I11294,I11344,I11394)</f>
        <v>332200</v>
      </c>
      <c r="J11094" s="75">
        <f t="shared" si="10921"/>
        <v>223200</v>
      </c>
      <c r="K11094" s="75">
        <f t="shared" si="10921"/>
        <v>109000</v>
      </c>
      <c r="L11094" s="75">
        <f t="shared" si="10921"/>
        <v>109000</v>
      </c>
      <c r="M11094" s="75">
        <f t="shared" si="10921"/>
        <v>0</v>
      </c>
      <c r="N11094" s="75">
        <f t="shared" si="10921"/>
        <v>0</v>
      </c>
      <c r="O11094" s="75">
        <f t="shared" si="10921"/>
        <v>0</v>
      </c>
      <c r="P11094" s="75">
        <f t="shared" si="10921"/>
        <v>0</v>
      </c>
      <c r="Q11094" s="75">
        <f t="shared" ref="Q11094:R11094" si="10922">SUM(Q11144,Q11194,Q11244,Q11294,Q11344,Q11394)</f>
        <v>765652</v>
      </c>
      <c r="R11094" s="75">
        <f t="shared" si="10922"/>
        <v>231400</v>
      </c>
      <c r="S11094" s="75">
        <f t="shared" ref="S11094" si="10923">SUM(S11144,S11194,S11244,S11294,S11344,S11394)</f>
        <v>227000</v>
      </c>
      <c r="T11094" s="75">
        <f t="shared" ref="T11094:X11094" si="10924">SUM(T11144,T11194,T11244,T11294,T11344,T11394)</f>
        <v>4400</v>
      </c>
      <c r="U11094" s="75">
        <f t="shared" si="10924"/>
        <v>0</v>
      </c>
      <c r="V11094" s="75">
        <f t="shared" si="10924"/>
        <v>4200</v>
      </c>
      <c r="W11094" s="75">
        <f t="shared" si="10924"/>
        <v>200</v>
      </c>
      <c r="X11094" s="75">
        <f t="shared" si="10924"/>
        <v>231400</v>
      </c>
      <c r="Y11094" s="238">
        <v>765652</v>
      </c>
    </row>
    <row r="11095" spans="1:25" s="76" customFormat="1">
      <c r="A11095" s="250" t="s">
        <v>2715</v>
      </c>
      <c r="B11095" s="250"/>
      <c r="C11095" s="250"/>
      <c r="D11095" s="250"/>
      <c r="E11095" s="250"/>
      <c r="F11095" s="250"/>
      <c r="G11095" s="250"/>
      <c r="H11095" s="250"/>
      <c r="I11095" s="75">
        <f t="shared" ref="I11095:P11095" si="10925">SUM(I11145,I11195,I11245,I11295,I11345,I11395)</f>
        <v>24895000</v>
      </c>
      <c r="J11095" s="75">
        <f t="shared" si="10925"/>
        <v>645000</v>
      </c>
      <c r="K11095" s="75">
        <f t="shared" si="10925"/>
        <v>0</v>
      </c>
      <c r="L11095" s="75">
        <f t="shared" si="10925"/>
        <v>0</v>
      </c>
      <c r="M11095" s="75">
        <f t="shared" si="10925"/>
        <v>0</v>
      </c>
      <c r="N11095" s="75">
        <f t="shared" si="10925"/>
        <v>0</v>
      </c>
      <c r="O11095" s="75">
        <f t="shared" si="10925"/>
        <v>250000</v>
      </c>
      <c r="P11095" s="75">
        <f t="shared" si="10925"/>
        <v>24000000</v>
      </c>
      <c r="Q11095" s="75">
        <f t="shared" ref="Q11095:R11095" si="10926">SUM(Q11145,Q11195,Q11245,Q11295,Q11345,Q11395)</f>
        <v>56231003</v>
      </c>
      <c r="R11095" s="75">
        <f t="shared" si="10926"/>
        <v>2204170</v>
      </c>
      <c r="S11095" s="75">
        <f t="shared" ref="S11095" si="10927">SUM(S11145,S11195,S11245,S11295,S11345,S11395)</f>
        <v>1686370</v>
      </c>
      <c r="T11095" s="75">
        <f t="shared" ref="T11095:X11095" si="10928">SUM(T11145,T11195,T11245,T11295,T11345,T11395)</f>
        <v>517500</v>
      </c>
      <c r="U11095" s="75">
        <f t="shared" si="10928"/>
        <v>5000</v>
      </c>
      <c r="V11095" s="75">
        <f t="shared" si="10928"/>
        <v>512500</v>
      </c>
      <c r="W11095" s="75">
        <f t="shared" si="10928"/>
        <v>0</v>
      </c>
      <c r="X11095" s="75">
        <f t="shared" si="10928"/>
        <v>2203870</v>
      </c>
      <c r="Y11095" s="238">
        <v>56231003</v>
      </c>
    </row>
    <row r="11096" spans="1:25" s="76" customFormat="1">
      <c r="A11096" s="250" t="s">
        <v>2716</v>
      </c>
      <c r="B11096" s="250"/>
      <c r="C11096" s="250"/>
      <c r="D11096" s="250"/>
      <c r="E11096" s="250"/>
      <c r="F11096" s="250"/>
      <c r="G11096" s="250"/>
      <c r="H11096" s="250"/>
      <c r="I11096" s="75">
        <f t="shared" ref="I11096:P11096" si="10929">SUM(I11146,I11196,I11246,I11296,I11346,I11396)</f>
        <v>14100007</v>
      </c>
      <c r="J11096" s="75">
        <f t="shared" si="10929"/>
        <v>0</v>
      </c>
      <c r="K11096" s="75">
        <f t="shared" si="10929"/>
        <v>100000</v>
      </c>
      <c r="L11096" s="75">
        <f t="shared" si="10929"/>
        <v>0</v>
      </c>
      <c r="M11096" s="75">
        <f t="shared" si="10929"/>
        <v>0</v>
      </c>
      <c r="N11096" s="75">
        <f t="shared" si="10929"/>
        <v>100000</v>
      </c>
      <c r="O11096" s="75">
        <f t="shared" si="10929"/>
        <v>14000007</v>
      </c>
      <c r="P11096" s="75">
        <f t="shared" si="10929"/>
        <v>0</v>
      </c>
      <c r="Q11096" s="75">
        <f t="shared" ref="Q11096:R11096" si="10930">SUM(Q11146,Q11196,Q11246,Q11296,Q11346,Q11396)</f>
        <v>25837341</v>
      </c>
      <c r="R11096" s="75">
        <f t="shared" si="10930"/>
        <v>23645862</v>
      </c>
      <c r="S11096" s="75">
        <f t="shared" ref="S11096" si="10931">SUM(S11146,S11196,S11246,S11296,S11346,S11396)</f>
        <v>13512100</v>
      </c>
      <c r="T11096" s="75">
        <f t="shared" ref="T11096:X11096" si="10932">SUM(T11146,T11196,T11246,T11296,T11346,T11396)</f>
        <v>10113162</v>
      </c>
      <c r="U11096" s="75">
        <f t="shared" si="10932"/>
        <v>2005000</v>
      </c>
      <c r="V11096" s="75">
        <f t="shared" si="10932"/>
        <v>2005000</v>
      </c>
      <c r="W11096" s="75">
        <f t="shared" si="10932"/>
        <v>6103162</v>
      </c>
      <c r="X11096" s="75">
        <f t="shared" si="10932"/>
        <v>23625262</v>
      </c>
      <c r="Y11096" s="238">
        <v>25837341</v>
      </c>
    </row>
    <row r="11097" spans="1:25" s="76" customFormat="1">
      <c r="A11097" s="250" t="s">
        <v>2717</v>
      </c>
      <c r="B11097" s="250"/>
      <c r="C11097" s="250"/>
      <c r="D11097" s="250"/>
      <c r="E11097" s="250"/>
      <c r="F11097" s="250"/>
      <c r="G11097" s="250"/>
      <c r="H11097" s="250"/>
      <c r="I11097" s="75">
        <f t="shared" ref="I11097:P11097" si="10933">SUM(I11147,I11197,I11247,I11297,I11347,I11397)</f>
        <v>9304100</v>
      </c>
      <c r="J11097" s="75">
        <f t="shared" si="10933"/>
        <v>754100</v>
      </c>
      <c r="K11097" s="75">
        <f t="shared" si="10933"/>
        <v>0</v>
      </c>
      <c r="L11097" s="75">
        <f t="shared" si="10933"/>
        <v>0</v>
      </c>
      <c r="M11097" s="75">
        <f t="shared" si="10933"/>
        <v>0</v>
      </c>
      <c r="N11097" s="75">
        <f t="shared" si="10933"/>
        <v>0</v>
      </c>
      <c r="O11097" s="75">
        <f t="shared" si="10933"/>
        <v>0</v>
      </c>
      <c r="P11097" s="75">
        <f t="shared" si="10933"/>
        <v>8550000</v>
      </c>
      <c r="Q11097" s="75">
        <f t="shared" ref="Q11097:R11097" si="10934">SUM(Q11147,Q11197,Q11247,Q11297,Q11347,Q11397)</f>
        <v>19572351</v>
      </c>
      <c r="R11097" s="75">
        <f t="shared" si="10934"/>
        <v>654500</v>
      </c>
      <c r="S11097" s="75">
        <f t="shared" ref="S11097" si="10935">SUM(S11147,S11197,S11247,S11297,S11347,S11397)</f>
        <v>267000</v>
      </c>
      <c r="T11097" s="75">
        <f t="shared" ref="T11097:X11097" si="10936">SUM(T11147,T11197,T11247,T11297,T11347,T11397)</f>
        <v>387500</v>
      </c>
      <c r="U11097" s="75">
        <f t="shared" si="10936"/>
        <v>179500</v>
      </c>
      <c r="V11097" s="75">
        <f t="shared" si="10936"/>
        <v>50000</v>
      </c>
      <c r="W11097" s="75">
        <f t="shared" si="10936"/>
        <v>158000</v>
      </c>
      <c r="X11097" s="75">
        <f t="shared" si="10936"/>
        <v>654500</v>
      </c>
      <c r="Y11097" s="238">
        <v>19572351</v>
      </c>
    </row>
    <row r="11098" spans="1:25" s="76" customFormat="1">
      <c r="A11098" s="250" t="s">
        <v>2718</v>
      </c>
      <c r="B11098" s="250"/>
      <c r="C11098" s="250"/>
      <c r="D11098" s="250"/>
      <c r="E11098" s="250"/>
      <c r="F11098" s="250"/>
      <c r="G11098" s="250"/>
      <c r="H11098" s="250"/>
      <c r="I11098" s="75">
        <f t="shared" ref="I11098:P11098" si="10937">SUM(I11148,I11198,I11248,I11298,I11348,I11398)</f>
        <v>8410824</v>
      </c>
      <c r="J11098" s="75">
        <f t="shared" si="10937"/>
        <v>100000</v>
      </c>
      <c r="K11098" s="75">
        <f t="shared" si="10937"/>
        <v>0</v>
      </c>
      <c r="L11098" s="75">
        <f t="shared" si="10937"/>
        <v>0</v>
      </c>
      <c r="M11098" s="75">
        <f t="shared" si="10937"/>
        <v>0</v>
      </c>
      <c r="N11098" s="75">
        <f t="shared" si="10937"/>
        <v>0</v>
      </c>
      <c r="O11098" s="75">
        <f t="shared" si="10937"/>
        <v>0</v>
      </c>
      <c r="P11098" s="75">
        <f t="shared" si="10937"/>
        <v>8310824</v>
      </c>
      <c r="Q11098" s="75">
        <f t="shared" ref="Q11098:R11098" si="10938">SUM(Q11148,Q11198,Q11248,Q11298,Q11348,Q11398)</f>
        <v>22318204</v>
      </c>
      <c r="R11098" s="75">
        <f t="shared" si="10938"/>
        <v>8700300</v>
      </c>
      <c r="S11098" s="75">
        <f t="shared" ref="S11098" si="10939">SUM(S11148,S11198,S11248,S11298,S11348,S11398)</f>
        <v>100000</v>
      </c>
      <c r="T11098" s="75">
        <f t="shared" ref="T11098:X11098" si="10940">SUM(T11148,T11198,T11248,T11298,T11348,T11398)</f>
        <v>8600300</v>
      </c>
      <c r="U11098" s="75">
        <f t="shared" si="10940"/>
        <v>60300</v>
      </c>
      <c r="V11098" s="75">
        <f t="shared" si="10940"/>
        <v>260000</v>
      </c>
      <c r="W11098" s="75">
        <f t="shared" si="10940"/>
        <v>8280000</v>
      </c>
      <c r="X11098" s="75">
        <f t="shared" si="10940"/>
        <v>8700300</v>
      </c>
      <c r="Y11098" s="238">
        <v>22318204</v>
      </c>
    </row>
    <row r="11099" spans="1:25" s="76" customFormat="1">
      <c r="A11099" s="250" t="s">
        <v>2719</v>
      </c>
      <c r="B11099" s="250"/>
      <c r="C11099" s="250"/>
      <c r="D11099" s="250"/>
      <c r="E11099" s="250"/>
      <c r="F11099" s="250"/>
      <c r="G11099" s="250"/>
      <c r="H11099" s="250"/>
      <c r="I11099" s="75">
        <f t="shared" ref="I11099:P11099" si="10941">SUM(I11149,I11199,I11249,I11299,I11349,I11399)</f>
        <v>568100</v>
      </c>
      <c r="J11099" s="75">
        <f t="shared" si="10941"/>
        <v>568100</v>
      </c>
      <c r="K11099" s="75">
        <f t="shared" si="10941"/>
        <v>0</v>
      </c>
      <c r="L11099" s="75">
        <f t="shared" si="10941"/>
        <v>0</v>
      </c>
      <c r="M11099" s="75">
        <f t="shared" si="10941"/>
        <v>0</v>
      </c>
      <c r="N11099" s="75">
        <f t="shared" si="10941"/>
        <v>0</v>
      </c>
      <c r="O11099" s="75">
        <f t="shared" si="10941"/>
        <v>0</v>
      </c>
      <c r="P11099" s="75">
        <f t="shared" si="10941"/>
        <v>0</v>
      </c>
      <c r="Q11099" s="75">
        <f t="shared" ref="Q11099:R11099" si="10942">SUM(Q11149,Q11199,Q11249,Q11299,Q11349,Q11399)</f>
        <v>538100</v>
      </c>
      <c r="R11099" s="75">
        <f t="shared" si="10942"/>
        <v>538100</v>
      </c>
      <c r="S11099" s="75">
        <f t="shared" ref="S11099" si="10943">SUM(S11149,S11199,S11249,S11299,S11349,S11399)</f>
        <v>423000</v>
      </c>
      <c r="T11099" s="75">
        <f t="shared" ref="T11099:X11099" si="10944">SUM(T11149,T11199,T11249,T11299,T11349,T11399)</f>
        <v>115000</v>
      </c>
      <c r="U11099" s="75">
        <f t="shared" si="10944"/>
        <v>115000</v>
      </c>
      <c r="V11099" s="75">
        <f t="shared" si="10944"/>
        <v>0</v>
      </c>
      <c r="W11099" s="75">
        <f t="shared" si="10944"/>
        <v>0</v>
      </c>
      <c r="X11099" s="75">
        <f t="shared" si="10944"/>
        <v>538000</v>
      </c>
      <c r="Y11099" s="238">
        <v>568100</v>
      </c>
    </row>
    <row r="11100" spans="1:25" s="76" customFormat="1">
      <c r="A11100" s="250" t="s">
        <v>2720</v>
      </c>
      <c r="B11100" s="250"/>
      <c r="C11100" s="250"/>
      <c r="D11100" s="250"/>
      <c r="E11100" s="250"/>
      <c r="F11100" s="250"/>
      <c r="G11100" s="250"/>
      <c r="H11100" s="250"/>
      <c r="I11100" s="75">
        <f t="shared" ref="I11100:P11100" si="10945">SUM(I11150,I11200,I11250,I11300,I11350,I11400)</f>
        <v>0</v>
      </c>
      <c r="J11100" s="75">
        <f t="shared" si="10945"/>
        <v>0</v>
      </c>
      <c r="K11100" s="75">
        <f t="shared" si="10945"/>
        <v>0</v>
      </c>
      <c r="L11100" s="75">
        <f t="shared" si="10945"/>
        <v>0</v>
      </c>
      <c r="M11100" s="75">
        <f t="shared" si="10945"/>
        <v>0</v>
      </c>
      <c r="N11100" s="75">
        <f t="shared" si="10945"/>
        <v>0</v>
      </c>
      <c r="O11100" s="75">
        <f t="shared" si="10945"/>
        <v>0</v>
      </c>
      <c r="P11100" s="75">
        <f t="shared" si="10945"/>
        <v>0</v>
      </c>
      <c r="Q11100" s="75">
        <f t="shared" ref="Q11100:R11100" si="10946">SUM(Q11150,Q11200,Q11250,Q11300,Q11350,Q11400)</f>
        <v>0</v>
      </c>
      <c r="R11100" s="75">
        <f t="shared" si="10946"/>
        <v>0</v>
      </c>
      <c r="S11100" s="75">
        <f t="shared" ref="S11100" si="10947">SUM(S11150,S11200,S11250,S11300,S11350,S11400)</f>
        <v>0</v>
      </c>
      <c r="T11100" s="75">
        <f t="shared" ref="T11100:X11100" si="10948">SUM(T11150,T11200,T11250,T11300,T11350,T11400)</f>
        <v>0</v>
      </c>
      <c r="U11100" s="75">
        <f t="shared" si="10948"/>
        <v>0</v>
      </c>
      <c r="V11100" s="75">
        <f t="shared" si="10948"/>
        <v>0</v>
      </c>
      <c r="W11100" s="75">
        <f t="shared" si="10948"/>
        <v>0</v>
      </c>
      <c r="X11100" s="75">
        <f t="shared" si="10948"/>
        <v>0</v>
      </c>
      <c r="Y11100" s="238">
        <v>0</v>
      </c>
    </row>
    <row r="11101" spans="1:25" s="76" customFormat="1">
      <c r="A11101" s="250" t="s">
        <v>2692</v>
      </c>
      <c r="B11101" s="250"/>
      <c r="C11101" s="250"/>
      <c r="D11101" s="250"/>
      <c r="E11101" s="250"/>
      <c r="F11101" s="250"/>
      <c r="G11101" s="250"/>
      <c r="H11101" s="250"/>
      <c r="I11101" s="75">
        <f t="shared" ref="I11101:P11101" si="10949">SUM(I11151,I11201,I11251,I11301,I11351,I11401)</f>
        <v>1100000</v>
      </c>
      <c r="J11101" s="75">
        <f t="shared" si="10949"/>
        <v>200000</v>
      </c>
      <c r="K11101" s="75">
        <f t="shared" si="10949"/>
        <v>900000</v>
      </c>
      <c r="L11101" s="75">
        <f t="shared" si="10949"/>
        <v>0</v>
      </c>
      <c r="M11101" s="75">
        <f t="shared" si="10949"/>
        <v>0</v>
      </c>
      <c r="N11101" s="75">
        <f t="shared" si="10949"/>
        <v>900000</v>
      </c>
      <c r="O11101" s="75">
        <f t="shared" si="10949"/>
        <v>0</v>
      </c>
      <c r="P11101" s="75">
        <f t="shared" si="10949"/>
        <v>0</v>
      </c>
      <c r="Q11101" s="75">
        <f t="shared" ref="Q11101:R11101" si="10950">SUM(Q11151,Q11201,Q11251,Q11301,Q11351,Q11401)</f>
        <v>1969100</v>
      </c>
      <c r="R11101" s="75">
        <f t="shared" si="10950"/>
        <v>569100</v>
      </c>
      <c r="S11101" s="75">
        <f t="shared" ref="S11101" si="10951">SUM(S11151,S11201,S11251,S11301,S11351,S11401)</f>
        <v>549000</v>
      </c>
      <c r="T11101" s="75">
        <f t="shared" ref="T11101:X11101" si="10952">SUM(T11151,T11201,T11251,T11301,T11351,T11401)</f>
        <v>20100</v>
      </c>
      <c r="U11101" s="75">
        <f t="shared" si="10952"/>
        <v>20100</v>
      </c>
      <c r="V11101" s="75">
        <f t="shared" si="10952"/>
        <v>0</v>
      </c>
      <c r="W11101" s="75">
        <f t="shared" si="10952"/>
        <v>0</v>
      </c>
      <c r="X11101" s="75">
        <f t="shared" si="10952"/>
        <v>569100</v>
      </c>
      <c r="Y11101" s="238">
        <v>1969100</v>
      </c>
    </row>
    <row r="11102" spans="1:25" s="76" customFormat="1">
      <c r="A11102" s="250" t="s">
        <v>2721</v>
      </c>
      <c r="B11102" s="250"/>
      <c r="C11102" s="250"/>
      <c r="D11102" s="250"/>
      <c r="E11102" s="250"/>
      <c r="F11102" s="250"/>
      <c r="G11102" s="250"/>
      <c r="H11102" s="250"/>
      <c r="I11102" s="75">
        <f t="shared" ref="I11102:P11102" si="10953">SUM(I11152,I11202,I11252,I11302,I11352,I11402)</f>
        <v>440000</v>
      </c>
      <c r="J11102" s="75">
        <f t="shared" si="10953"/>
        <v>440000</v>
      </c>
      <c r="K11102" s="75">
        <f t="shared" si="10953"/>
        <v>0</v>
      </c>
      <c r="L11102" s="75">
        <f t="shared" si="10953"/>
        <v>0</v>
      </c>
      <c r="M11102" s="75">
        <f t="shared" si="10953"/>
        <v>0</v>
      </c>
      <c r="N11102" s="75">
        <f t="shared" si="10953"/>
        <v>0</v>
      </c>
      <c r="O11102" s="75">
        <f t="shared" si="10953"/>
        <v>0</v>
      </c>
      <c r="P11102" s="75">
        <f t="shared" si="10953"/>
        <v>0</v>
      </c>
      <c r="Q11102" s="75">
        <f t="shared" ref="Q11102:R11102" si="10954">SUM(Q11152,Q11202,Q11252,Q11302,Q11352,Q11402)</f>
        <v>533000</v>
      </c>
      <c r="R11102" s="75">
        <f t="shared" si="10954"/>
        <v>533000</v>
      </c>
      <c r="S11102" s="75">
        <f t="shared" ref="S11102" si="10955">SUM(S11152,S11202,S11252,S11302,S11352,S11402)</f>
        <v>500000</v>
      </c>
      <c r="T11102" s="75">
        <f t="shared" ref="T11102:X11102" si="10956">SUM(T11152,T11202,T11252,T11302,T11352,T11402)</f>
        <v>33000</v>
      </c>
      <c r="U11102" s="75">
        <f t="shared" si="10956"/>
        <v>33000</v>
      </c>
      <c r="V11102" s="75">
        <f t="shared" si="10956"/>
        <v>0</v>
      </c>
      <c r="W11102" s="75">
        <f t="shared" si="10956"/>
        <v>0</v>
      </c>
      <c r="X11102" s="75">
        <f t="shared" si="10956"/>
        <v>533000</v>
      </c>
      <c r="Y11102" s="238">
        <v>533000</v>
      </c>
    </row>
    <row r="11103" spans="1:25" s="76" customFormat="1">
      <c r="A11103" s="250" t="s">
        <v>2722</v>
      </c>
      <c r="B11103" s="250"/>
      <c r="C11103" s="250"/>
      <c r="D11103" s="250"/>
      <c r="E11103" s="250"/>
      <c r="F11103" s="250"/>
      <c r="G11103" s="250"/>
      <c r="H11103" s="250"/>
      <c r="I11103" s="75">
        <f t="shared" ref="I11103:P11103" si="10957">SUM(I11153,I11203,I11253,I11303,I11353,I11403)</f>
        <v>20000</v>
      </c>
      <c r="J11103" s="75">
        <f t="shared" si="10957"/>
        <v>20000</v>
      </c>
      <c r="K11103" s="75">
        <f t="shared" si="10957"/>
        <v>0</v>
      </c>
      <c r="L11103" s="75">
        <f t="shared" si="10957"/>
        <v>0</v>
      </c>
      <c r="M11103" s="75">
        <f t="shared" si="10957"/>
        <v>0</v>
      </c>
      <c r="N11103" s="75">
        <f t="shared" si="10957"/>
        <v>0</v>
      </c>
      <c r="O11103" s="75">
        <f t="shared" si="10957"/>
        <v>0</v>
      </c>
      <c r="P11103" s="75">
        <f t="shared" si="10957"/>
        <v>0</v>
      </c>
      <c r="Q11103" s="75">
        <f t="shared" ref="Q11103:R11103" si="10958">SUM(Q11153,Q11203,Q11253,Q11303,Q11353,Q11403)</f>
        <v>20000</v>
      </c>
      <c r="R11103" s="75">
        <f t="shared" si="10958"/>
        <v>20000</v>
      </c>
      <c r="S11103" s="75">
        <f t="shared" ref="S11103" si="10959">SUM(S11153,S11203,S11253,S11303,S11353,S11403)</f>
        <v>10000</v>
      </c>
      <c r="T11103" s="75">
        <f t="shared" ref="T11103:X11103" si="10960">SUM(T11153,T11203,T11253,T11303,T11353,T11403)</f>
        <v>10000</v>
      </c>
      <c r="U11103" s="75">
        <f t="shared" si="10960"/>
        <v>10000</v>
      </c>
      <c r="V11103" s="75">
        <f t="shared" si="10960"/>
        <v>0</v>
      </c>
      <c r="W11103" s="75">
        <f t="shared" si="10960"/>
        <v>0</v>
      </c>
      <c r="X11103" s="75">
        <f t="shared" si="10960"/>
        <v>20000</v>
      </c>
      <c r="Y11103" s="238">
        <v>20000</v>
      </c>
    </row>
    <row r="11104" spans="1:25" s="76" customFormat="1">
      <c r="A11104" s="250" t="s">
        <v>2788</v>
      </c>
      <c r="B11104" s="250"/>
      <c r="C11104" s="250"/>
      <c r="D11104" s="250"/>
      <c r="E11104" s="250"/>
      <c r="F11104" s="250"/>
      <c r="G11104" s="250"/>
      <c r="H11104" s="250"/>
      <c r="I11104" s="75">
        <f t="shared" ref="I11104:P11104" si="10961">SUM(I11154,I11204,I11254,I11304,I11354,I11404)</f>
        <v>12275000</v>
      </c>
      <c r="J11104" s="75">
        <f t="shared" si="10961"/>
        <v>1075000</v>
      </c>
      <c r="K11104" s="75">
        <f t="shared" si="10961"/>
        <v>0</v>
      </c>
      <c r="L11104" s="75">
        <f t="shared" si="10961"/>
        <v>0</v>
      </c>
      <c r="M11104" s="75">
        <f t="shared" si="10961"/>
        <v>0</v>
      </c>
      <c r="N11104" s="75">
        <f t="shared" si="10961"/>
        <v>0</v>
      </c>
      <c r="O11104" s="75">
        <f t="shared" si="10961"/>
        <v>0</v>
      </c>
      <c r="P11104" s="75">
        <f t="shared" si="10961"/>
        <v>11200000</v>
      </c>
      <c r="Q11104" s="75">
        <f t="shared" ref="Q11104:R11104" si="10962">SUM(Q11154,Q11204,Q11254,Q11304,Q11354,Q11404)</f>
        <v>23094521</v>
      </c>
      <c r="R11104" s="75">
        <f t="shared" si="10962"/>
        <v>2082200</v>
      </c>
      <c r="S11104" s="75">
        <f t="shared" ref="S11104" si="10963">SUM(S11154,S11204,S11254,S11304,S11354,S11404)</f>
        <v>2080700</v>
      </c>
      <c r="T11104" s="75">
        <f t="shared" ref="T11104:X11104" si="10964">SUM(T11154,T11204,T11254,T11304,T11354,T11404)</f>
        <v>0</v>
      </c>
      <c r="U11104" s="75">
        <f t="shared" si="10964"/>
        <v>0</v>
      </c>
      <c r="V11104" s="75">
        <f t="shared" si="10964"/>
        <v>0</v>
      </c>
      <c r="W11104" s="75">
        <f t="shared" si="10964"/>
        <v>0</v>
      </c>
      <c r="X11104" s="75">
        <f t="shared" si="10964"/>
        <v>2080700</v>
      </c>
      <c r="Y11104" s="238">
        <v>23094521</v>
      </c>
    </row>
    <row r="11105" spans="1:25" s="76" customFormat="1">
      <c r="A11105" s="250" t="s">
        <v>2723</v>
      </c>
      <c r="B11105" s="250"/>
      <c r="C11105" s="250"/>
      <c r="D11105" s="250"/>
      <c r="E11105" s="250"/>
      <c r="F11105" s="250"/>
      <c r="G11105" s="250"/>
      <c r="H11105" s="250"/>
      <c r="I11105" s="75">
        <f t="shared" ref="I11105:P11105" si="10965">SUM(I11155,I11205,I11255,I11305,I11355,I11405)</f>
        <v>795983</v>
      </c>
      <c r="J11105" s="75">
        <f t="shared" si="10965"/>
        <v>49100</v>
      </c>
      <c r="K11105" s="75">
        <f t="shared" si="10965"/>
        <v>746883</v>
      </c>
      <c r="L11105" s="75">
        <f t="shared" si="10965"/>
        <v>664410</v>
      </c>
      <c r="M11105" s="75">
        <f t="shared" si="10965"/>
        <v>6350</v>
      </c>
      <c r="N11105" s="75">
        <f t="shared" si="10965"/>
        <v>76123</v>
      </c>
      <c r="O11105" s="75">
        <f t="shared" si="10965"/>
        <v>0</v>
      </c>
      <c r="P11105" s="75">
        <f t="shared" si="10965"/>
        <v>0</v>
      </c>
      <c r="Q11105" s="75">
        <f t="shared" ref="Q11105:R11105" si="10966">SUM(Q11155,Q11205,Q11255,Q11305,Q11355,Q11405)</f>
        <v>1990846</v>
      </c>
      <c r="R11105" s="75">
        <f t="shared" si="10966"/>
        <v>75810</v>
      </c>
      <c r="S11105" s="75">
        <f t="shared" ref="S11105" si="10967">SUM(S11155,S11205,S11255,S11305,S11355,S11405)</f>
        <v>63610</v>
      </c>
      <c r="T11105" s="75">
        <f t="shared" ref="T11105:X11105" si="10968">SUM(T11155,T11205,T11255,T11305,T11355,T11405)</f>
        <v>13100</v>
      </c>
      <c r="U11105" s="75">
        <f t="shared" si="10968"/>
        <v>9700</v>
      </c>
      <c r="V11105" s="75">
        <f t="shared" si="10968"/>
        <v>1700</v>
      </c>
      <c r="W11105" s="75">
        <f t="shared" si="10968"/>
        <v>1700</v>
      </c>
      <c r="X11105" s="75">
        <f t="shared" si="10968"/>
        <v>76710</v>
      </c>
      <c r="Y11105" s="238">
        <v>2004094</v>
      </c>
    </row>
    <row r="11106" spans="1:25" s="76" customFormat="1">
      <c r="A11106" s="250" t="s">
        <v>2724</v>
      </c>
      <c r="B11106" s="250"/>
      <c r="C11106" s="250"/>
      <c r="D11106" s="250"/>
      <c r="E11106" s="250"/>
      <c r="F11106" s="250"/>
      <c r="G11106" s="250"/>
      <c r="H11106" s="250"/>
      <c r="I11106" s="75">
        <f t="shared" ref="I11106:P11106" si="10969">SUM(I11156,I11206,I11256,I11306,I11356,I11406)</f>
        <v>831861</v>
      </c>
      <c r="J11106" s="75">
        <f t="shared" si="10969"/>
        <v>90000</v>
      </c>
      <c r="K11106" s="75">
        <f t="shared" si="10969"/>
        <v>741861</v>
      </c>
      <c r="L11106" s="75">
        <f t="shared" si="10969"/>
        <v>703861</v>
      </c>
      <c r="M11106" s="75">
        <f t="shared" si="10969"/>
        <v>10000</v>
      </c>
      <c r="N11106" s="75">
        <f t="shared" si="10969"/>
        <v>28000</v>
      </c>
      <c r="O11106" s="75">
        <f t="shared" si="10969"/>
        <v>0</v>
      </c>
      <c r="P11106" s="75">
        <f t="shared" si="10969"/>
        <v>0</v>
      </c>
      <c r="Q11106" s="75">
        <f t="shared" ref="Q11106:R11106" si="10970">SUM(Q11156,Q11206,Q11256,Q11306,Q11356,Q11406)</f>
        <v>878919</v>
      </c>
      <c r="R11106" s="75">
        <f t="shared" si="10970"/>
        <v>91000</v>
      </c>
      <c r="S11106" s="75">
        <f t="shared" ref="S11106" si="10971">SUM(S11156,S11206,S11256,S11306,S11356,S11406)</f>
        <v>90000</v>
      </c>
      <c r="T11106" s="75">
        <f t="shared" ref="T11106:X11106" si="10972">SUM(T11156,T11206,T11256,T11306,T11356,T11406)</f>
        <v>1000</v>
      </c>
      <c r="U11106" s="75">
        <f t="shared" si="10972"/>
        <v>1000</v>
      </c>
      <c r="V11106" s="75">
        <f t="shared" si="10972"/>
        <v>0</v>
      </c>
      <c r="W11106" s="75">
        <f t="shared" si="10972"/>
        <v>0</v>
      </c>
      <c r="X11106" s="75">
        <f t="shared" si="10972"/>
        <v>91000</v>
      </c>
      <c r="Y11106" s="238">
        <v>879919</v>
      </c>
    </row>
    <row r="11107" spans="1:25" s="76" customFormat="1">
      <c r="A11107" s="250" t="s">
        <v>2725</v>
      </c>
      <c r="B11107" s="250"/>
      <c r="C11107" s="250"/>
      <c r="D11107" s="250"/>
      <c r="E11107" s="250"/>
      <c r="F11107" s="250"/>
      <c r="G11107" s="250"/>
      <c r="H11107" s="250"/>
      <c r="I11107" s="75">
        <f t="shared" ref="I11107:P11107" si="10973">SUM(I11157,I11207,I11257,I11307,I11357,I11407)</f>
        <v>610000</v>
      </c>
      <c r="J11107" s="75">
        <f t="shared" si="10973"/>
        <v>242000</v>
      </c>
      <c r="K11107" s="75">
        <f t="shared" si="10973"/>
        <v>368000</v>
      </c>
      <c r="L11107" s="75">
        <f t="shared" si="10973"/>
        <v>368000</v>
      </c>
      <c r="M11107" s="75">
        <f t="shared" si="10973"/>
        <v>0</v>
      </c>
      <c r="N11107" s="75">
        <f t="shared" si="10973"/>
        <v>0</v>
      </c>
      <c r="O11107" s="75">
        <f t="shared" si="10973"/>
        <v>0</v>
      </c>
      <c r="P11107" s="75">
        <f t="shared" si="10973"/>
        <v>0</v>
      </c>
      <c r="Q11107" s="75">
        <f t="shared" ref="Q11107:R11107" si="10974">SUM(Q11157,Q11207,Q11257,Q11307,Q11357,Q11407)</f>
        <v>690094</v>
      </c>
      <c r="R11107" s="75">
        <f t="shared" si="10974"/>
        <v>242000</v>
      </c>
      <c r="S11107" s="75">
        <f t="shared" ref="S11107" si="10975">SUM(S11157,S11207,S11257,S11307,S11357,S11407)</f>
        <v>241500</v>
      </c>
      <c r="T11107" s="75">
        <f t="shared" ref="T11107:X11107" si="10976">SUM(T11157,T11207,T11257,T11307,T11357,T11407)</f>
        <v>500</v>
      </c>
      <c r="U11107" s="75">
        <f t="shared" si="10976"/>
        <v>500</v>
      </c>
      <c r="V11107" s="75">
        <f t="shared" si="10976"/>
        <v>0</v>
      </c>
      <c r="W11107" s="75">
        <f t="shared" si="10976"/>
        <v>0</v>
      </c>
      <c r="X11107" s="75">
        <f t="shared" si="10976"/>
        <v>242000</v>
      </c>
      <c r="Y11107" s="238">
        <v>690094</v>
      </c>
    </row>
    <row r="11108" spans="1:25" s="76" customFormat="1">
      <c r="A11108" s="250" t="s">
        <v>2694</v>
      </c>
      <c r="B11108" s="250"/>
      <c r="C11108" s="250"/>
      <c r="D11108" s="250"/>
      <c r="E11108" s="250"/>
      <c r="F11108" s="250"/>
      <c r="G11108" s="250"/>
      <c r="H11108" s="250"/>
      <c r="I11108" s="75">
        <f t="shared" ref="I11108:P11108" si="10977">SUM(I11158,I11208,I11258,I11308,I11358,I11408)</f>
        <v>1000</v>
      </c>
      <c r="J11108" s="75">
        <f t="shared" si="10977"/>
        <v>1000</v>
      </c>
      <c r="K11108" s="75">
        <f t="shared" si="10977"/>
        <v>0</v>
      </c>
      <c r="L11108" s="75">
        <f t="shared" si="10977"/>
        <v>0</v>
      </c>
      <c r="M11108" s="75">
        <f t="shared" si="10977"/>
        <v>0</v>
      </c>
      <c r="N11108" s="75">
        <f t="shared" si="10977"/>
        <v>0</v>
      </c>
      <c r="O11108" s="75">
        <f t="shared" si="10977"/>
        <v>0</v>
      </c>
      <c r="P11108" s="75">
        <f t="shared" si="10977"/>
        <v>0</v>
      </c>
      <c r="Q11108" s="75">
        <f t="shared" ref="Q11108:R11108" si="10978">SUM(Q11158,Q11208,Q11258,Q11308,Q11358,Q11408)</f>
        <v>236100</v>
      </c>
      <c r="R11108" s="75">
        <f t="shared" si="10978"/>
        <v>236100</v>
      </c>
      <c r="S11108" s="75">
        <f t="shared" ref="S11108" si="10979">SUM(S11158,S11208,S11258,S11308,S11358,S11408)</f>
        <v>236000.33333333334</v>
      </c>
      <c r="T11108" s="75">
        <f t="shared" ref="T11108:X11108" si="10980">SUM(T11158,T11208,T11258,T11308,T11358,T11408)</f>
        <v>0</v>
      </c>
      <c r="U11108" s="75">
        <f t="shared" si="10980"/>
        <v>0</v>
      </c>
      <c r="V11108" s="75">
        <f t="shared" si="10980"/>
        <v>0</v>
      </c>
      <c r="W11108" s="75">
        <f t="shared" si="10980"/>
        <v>0</v>
      </c>
      <c r="X11108" s="75">
        <f t="shared" si="10980"/>
        <v>236000.33333333334</v>
      </c>
      <c r="Y11108" s="238">
        <v>236100</v>
      </c>
    </row>
    <row r="11109" spans="1:25" s="76" customFormat="1">
      <c r="A11109" s="250" t="s">
        <v>2726</v>
      </c>
      <c r="B11109" s="250"/>
      <c r="C11109" s="250"/>
      <c r="D11109" s="250"/>
      <c r="E11109" s="250"/>
      <c r="F11109" s="250"/>
      <c r="G11109" s="250"/>
      <c r="H11109" s="250"/>
      <c r="I11109" s="75">
        <f t="shared" ref="I11109:P11109" si="10981">SUM(I11159,I11209,I11259,I11309,I11359,I11409)</f>
        <v>5000</v>
      </c>
      <c r="J11109" s="75">
        <f t="shared" si="10981"/>
        <v>5000</v>
      </c>
      <c r="K11109" s="75">
        <f t="shared" si="10981"/>
        <v>0</v>
      </c>
      <c r="L11109" s="75">
        <f t="shared" si="10981"/>
        <v>0</v>
      </c>
      <c r="M11109" s="75">
        <f t="shared" si="10981"/>
        <v>0</v>
      </c>
      <c r="N11109" s="75">
        <f t="shared" si="10981"/>
        <v>0</v>
      </c>
      <c r="O11109" s="75">
        <f t="shared" si="10981"/>
        <v>0</v>
      </c>
      <c r="P11109" s="75">
        <f t="shared" si="10981"/>
        <v>0</v>
      </c>
      <c r="Q11109" s="75">
        <f t="shared" ref="Q11109:R11109" si="10982">SUM(Q11159,Q11209,Q11259,Q11309,Q11359,Q11409)</f>
        <v>5000</v>
      </c>
      <c r="R11109" s="75">
        <f t="shared" si="10982"/>
        <v>5000</v>
      </c>
      <c r="S11109" s="75">
        <f t="shared" ref="S11109" si="10983">SUM(S11159,S11209,S11259,S11309,S11359,S11409)</f>
        <v>5000</v>
      </c>
      <c r="T11109" s="75">
        <f t="shared" ref="T11109:X11109" si="10984">SUM(T11159,T11209,T11259,T11309,T11359,T11409)</f>
        <v>0</v>
      </c>
      <c r="U11109" s="75">
        <f t="shared" si="10984"/>
        <v>0</v>
      </c>
      <c r="V11109" s="75">
        <f t="shared" si="10984"/>
        <v>0</v>
      </c>
      <c r="W11109" s="75">
        <f t="shared" si="10984"/>
        <v>0</v>
      </c>
      <c r="X11109" s="75">
        <f t="shared" si="10984"/>
        <v>5000</v>
      </c>
      <c r="Y11109" s="238">
        <v>5000</v>
      </c>
    </row>
    <row r="11110" spans="1:25" s="76" customFormat="1">
      <c r="A11110" s="250" t="s">
        <v>2727</v>
      </c>
      <c r="B11110" s="250"/>
      <c r="C11110" s="250"/>
      <c r="D11110" s="250"/>
      <c r="E11110" s="250"/>
      <c r="F11110" s="250"/>
      <c r="G11110" s="250"/>
      <c r="H11110" s="250"/>
      <c r="I11110" s="75">
        <f t="shared" ref="I11110:P11110" si="10985">SUM(I11160,I11210,I11260,I11310,I11360,I11410)</f>
        <v>307240</v>
      </c>
      <c r="J11110" s="75">
        <f t="shared" si="10985"/>
        <v>185140</v>
      </c>
      <c r="K11110" s="75">
        <f t="shared" si="10985"/>
        <v>122100</v>
      </c>
      <c r="L11110" s="75">
        <f t="shared" si="10985"/>
        <v>92100</v>
      </c>
      <c r="M11110" s="75">
        <f t="shared" si="10985"/>
        <v>20000</v>
      </c>
      <c r="N11110" s="75">
        <f t="shared" si="10985"/>
        <v>10000</v>
      </c>
      <c r="O11110" s="75">
        <f t="shared" si="10985"/>
        <v>0</v>
      </c>
      <c r="P11110" s="75">
        <f t="shared" si="10985"/>
        <v>0</v>
      </c>
      <c r="Q11110" s="75">
        <f t="shared" ref="Q11110:R11110" si="10986">SUM(Q11160,Q11210,Q11260,Q11310,Q11360,Q11410)</f>
        <v>1201918</v>
      </c>
      <c r="R11110" s="75">
        <f t="shared" si="10986"/>
        <v>757137</v>
      </c>
      <c r="S11110" s="75">
        <f t="shared" ref="S11110" si="10987">SUM(S11160,S11210,S11260,S11310,S11360,S11410)</f>
        <v>452662</v>
      </c>
      <c r="T11110" s="75">
        <f t="shared" ref="T11110:X11110" si="10988">SUM(T11160,T11210,T11260,T11310,T11360,T11410)</f>
        <v>304475</v>
      </c>
      <c r="U11110" s="75">
        <f t="shared" si="10988"/>
        <v>6700</v>
      </c>
      <c r="V11110" s="75">
        <f t="shared" si="10988"/>
        <v>297675</v>
      </c>
      <c r="W11110" s="75">
        <f t="shared" si="10988"/>
        <v>100</v>
      </c>
      <c r="X11110" s="75">
        <f t="shared" si="10988"/>
        <v>757137</v>
      </c>
      <c r="Y11110" s="238">
        <v>1196088</v>
      </c>
    </row>
    <row r="11111" spans="1:25" s="76" customFormat="1">
      <c r="A11111" s="250" t="s">
        <v>2728</v>
      </c>
      <c r="B11111" s="250"/>
      <c r="C11111" s="250"/>
      <c r="D11111" s="250"/>
      <c r="E11111" s="250"/>
      <c r="F11111" s="250"/>
      <c r="G11111" s="250"/>
      <c r="H11111" s="250"/>
      <c r="I11111" s="75">
        <f t="shared" ref="I11111:P11111" si="10989">SUM(I11161,I11211,I11261,I11311,I11361,I11411)</f>
        <v>994000</v>
      </c>
      <c r="J11111" s="75">
        <f t="shared" si="10989"/>
        <v>994000</v>
      </c>
      <c r="K11111" s="75">
        <f t="shared" si="10989"/>
        <v>0</v>
      </c>
      <c r="L11111" s="75">
        <f t="shared" si="10989"/>
        <v>0</v>
      </c>
      <c r="M11111" s="75">
        <f t="shared" si="10989"/>
        <v>0</v>
      </c>
      <c r="N11111" s="75">
        <f t="shared" si="10989"/>
        <v>0</v>
      </c>
      <c r="O11111" s="75">
        <f t="shared" si="10989"/>
        <v>0</v>
      </c>
      <c r="P11111" s="75">
        <f t="shared" si="10989"/>
        <v>0</v>
      </c>
      <c r="Q11111" s="75">
        <f t="shared" ref="Q11111:R11111" si="10990">SUM(Q11161,Q11211,Q11261,Q11311,Q11361,Q11411)</f>
        <v>1599026</v>
      </c>
      <c r="R11111" s="75">
        <f t="shared" si="10990"/>
        <v>1154000</v>
      </c>
      <c r="S11111" s="75">
        <f t="shared" ref="S11111" si="10991">SUM(S11161,S11211,S11261,S11311,S11361,S11411)</f>
        <v>131247</v>
      </c>
      <c r="T11111" s="75">
        <f t="shared" ref="T11111:X11111" si="10992">SUM(T11161,T11211,T11261,T11311,T11361,T11411)</f>
        <v>1022753</v>
      </c>
      <c r="U11111" s="75">
        <f t="shared" si="10992"/>
        <v>43753</v>
      </c>
      <c r="V11111" s="75">
        <f t="shared" si="10992"/>
        <v>979000</v>
      </c>
      <c r="W11111" s="75">
        <f t="shared" si="10992"/>
        <v>0</v>
      </c>
      <c r="X11111" s="75">
        <f t="shared" si="10992"/>
        <v>1154000</v>
      </c>
      <c r="Y11111" s="238">
        <v>1599026</v>
      </c>
    </row>
    <row r="11112" spans="1:25" s="76" customFormat="1">
      <c r="A11112" s="250" t="s">
        <v>2729</v>
      </c>
      <c r="B11112" s="250"/>
      <c r="C11112" s="250"/>
      <c r="D11112" s="250"/>
      <c r="E11112" s="250"/>
      <c r="F11112" s="250"/>
      <c r="G11112" s="250"/>
      <c r="H11112" s="250"/>
      <c r="I11112" s="75">
        <f t="shared" ref="I11112:P11112" si="10993">SUM(I11162,I11212,I11262,I11312,I11362,I11412)</f>
        <v>169500</v>
      </c>
      <c r="J11112" s="75">
        <f t="shared" si="10993"/>
        <v>159500</v>
      </c>
      <c r="K11112" s="75">
        <f t="shared" si="10993"/>
        <v>10000</v>
      </c>
      <c r="L11112" s="75">
        <f t="shared" si="10993"/>
        <v>0</v>
      </c>
      <c r="M11112" s="75">
        <f t="shared" si="10993"/>
        <v>0</v>
      </c>
      <c r="N11112" s="75">
        <f t="shared" si="10993"/>
        <v>10000</v>
      </c>
      <c r="O11112" s="75">
        <f t="shared" si="10993"/>
        <v>0</v>
      </c>
      <c r="P11112" s="75">
        <f t="shared" si="10993"/>
        <v>0</v>
      </c>
      <c r="Q11112" s="75">
        <f t="shared" ref="Q11112:R11112" si="10994">SUM(Q11162,Q11212,Q11262,Q11312,Q11362,Q11412)</f>
        <v>477665</v>
      </c>
      <c r="R11112" s="75">
        <f t="shared" si="10994"/>
        <v>431978</v>
      </c>
      <c r="S11112" s="75">
        <f t="shared" ref="S11112" si="10995">SUM(S11162,S11212,S11262,S11312,S11362,S11412)</f>
        <v>369778</v>
      </c>
      <c r="T11112" s="75">
        <f t="shared" ref="T11112:X11112" si="10996">SUM(T11162,T11212,T11262,T11312,T11362,T11412)</f>
        <v>62000</v>
      </c>
      <c r="U11112" s="75">
        <f t="shared" si="10996"/>
        <v>62000</v>
      </c>
      <c r="V11112" s="75">
        <f t="shared" si="10996"/>
        <v>0</v>
      </c>
      <c r="W11112" s="75">
        <f t="shared" si="10996"/>
        <v>0</v>
      </c>
      <c r="X11112" s="75">
        <f t="shared" si="10996"/>
        <v>431778</v>
      </c>
      <c r="Y11112" s="238">
        <v>470645</v>
      </c>
    </row>
    <row r="11113" spans="1:25" s="76" customFormat="1">
      <c r="A11113" s="250" t="s">
        <v>2730</v>
      </c>
      <c r="B11113" s="250"/>
      <c r="C11113" s="250"/>
      <c r="D11113" s="250"/>
      <c r="E11113" s="250"/>
      <c r="F11113" s="250"/>
      <c r="G11113" s="250"/>
      <c r="H11113" s="250"/>
      <c r="I11113" s="75">
        <f t="shared" ref="I11113:P11113" si="10997">SUM(I11163,I11213,I11263,I11313,I11363,I11413)</f>
        <v>205000</v>
      </c>
      <c r="J11113" s="75">
        <f t="shared" si="10997"/>
        <v>205000</v>
      </c>
      <c r="K11113" s="75">
        <f t="shared" si="10997"/>
        <v>0</v>
      </c>
      <c r="L11113" s="75">
        <f t="shared" si="10997"/>
        <v>0</v>
      </c>
      <c r="M11113" s="75">
        <f t="shared" si="10997"/>
        <v>0</v>
      </c>
      <c r="N11113" s="75">
        <f t="shared" si="10997"/>
        <v>0</v>
      </c>
      <c r="O11113" s="75">
        <f t="shared" si="10997"/>
        <v>0</v>
      </c>
      <c r="P11113" s="75">
        <f t="shared" si="10997"/>
        <v>0</v>
      </c>
      <c r="Q11113" s="75">
        <f t="shared" ref="Q11113:R11113" si="10998">SUM(Q11163,Q11213,Q11263,Q11313,Q11363,Q11413)</f>
        <v>240000</v>
      </c>
      <c r="R11113" s="75">
        <f t="shared" si="10998"/>
        <v>240000</v>
      </c>
      <c r="S11113" s="75">
        <f t="shared" ref="S11113" si="10999">SUM(S11163,S11213,S11263,S11313,S11363,S11413)</f>
        <v>192900</v>
      </c>
      <c r="T11113" s="75">
        <f t="shared" ref="T11113:X11113" si="11000">SUM(T11163,T11213,T11263,T11313,T11363,T11413)</f>
        <v>47100</v>
      </c>
      <c r="U11113" s="75">
        <f t="shared" si="11000"/>
        <v>30700</v>
      </c>
      <c r="V11113" s="75">
        <f t="shared" si="11000"/>
        <v>16300</v>
      </c>
      <c r="W11113" s="75">
        <f t="shared" si="11000"/>
        <v>100</v>
      </c>
      <c r="X11113" s="75">
        <f t="shared" si="11000"/>
        <v>240000</v>
      </c>
      <c r="Y11113" s="238">
        <v>240000</v>
      </c>
    </row>
    <row r="11114" spans="1:25" s="76" customFormat="1">
      <c r="A11114" s="250" t="s">
        <v>2731</v>
      </c>
      <c r="B11114" s="250"/>
      <c r="C11114" s="250"/>
      <c r="D11114" s="250"/>
      <c r="E11114" s="250"/>
      <c r="F11114" s="250"/>
      <c r="G11114" s="250"/>
      <c r="H11114" s="250"/>
      <c r="I11114" s="75">
        <f t="shared" ref="I11114:P11114" si="11001">SUM(I11164,I11214,I11264,I11314,I11364,I11414)</f>
        <v>3686385</v>
      </c>
      <c r="J11114" s="75">
        <f t="shared" si="11001"/>
        <v>45485</v>
      </c>
      <c r="K11114" s="75">
        <f t="shared" si="11001"/>
        <v>1706400</v>
      </c>
      <c r="L11114" s="75">
        <f t="shared" si="11001"/>
        <v>0</v>
      </c>
      <c r="M11114" s="75">
        <f t="shared" si="11001"/>
        <v>0</v>
      </c>
      <c r="N11114" s="75">
        <f t="shared" si="11001"/>
        <v>1706400</v>
      </c>
      <c r="O11114" s="75">
        <f t="shared" si="11001"/>
        <v>1734500</v>
      </c>
      <c r="P11114" s="75">
        <f t="shared" si="11001"/>
        <v>200000</v>
      </c>
      <c r="Q11114" s="75">
        <f t="shared" ref="Q11114:R11114" si="11002">SUM(Q11164,Q11214,Q11264,Q11314,Q11364,Q11414)</f>
        <v>22704424</v>
      </c>
      <c r="R11114" s="75">
        <f t="shared" si="11002"/>
        <v>185485</v>
      </c>
      <c r="S11114" s="75">
        <f t="shared" ref="S11114" si="11003">SUM(S11164,S11214,S11264,S11314,S11364,S11414)</f>
        <v>163000</v>
      </c>
      <c r="T11114" s="75">
        <f t="shared" ref="T11114:X11114" si="11004">SUM(T11164,T11214,T11264,T11314,T11364,T11414)</f>
        <v>22485</v>
      </c>
      <c r="U11114" s="75">
        <f t="shared" si="11004"/>
        <v>22485</v>
      </c>
      <c r="V11114" s="75">
        <f t="shared" si="11004"/>
        <v>0</v>
      </c>
      <c r="W11114" s="75">
        <f t="shared" si="11004"/>
        <v>0</v>
      </c>
      <c r="X11114" s="75">
        <f t="shared" si="11004"/>
        <v>185485</v>
      </c>
      <c r="Y11114" s="238">
        <v>22704424</v>
      </c>
    </row>
    <row r="11115" spans="1:25" s="76" customFormat="1">
      <c r="A11115" s="250" t="s">
        <v>2732</v>
      </c>
      <c r="B11115" s="250"/>
      <c r="C11115" s="250"/>
      <c r="D11115" s="250"/>
      <c r="E11115" s="250"/>
      <c r="F11115" s="250"/>
      <c r="G11115" s="250"/>
      <c r="H11115" s="250"/>
      <c r="I11115" s="75">
        <f t="shared" ref="I11115:P11115" si="11005">SUM(I11165,I11215,I11265,I11315,I11365,I11415)</f>
        <v>275000</v>
      </c>
      <c r="J11115" s="75">
        <f t="shared" si="11005"/>
        <v>125000</v>
      </c>
      <c r="K11115" s="75">
        <f t="shared" si="11005"/>
        <v>150000</v>
      </c>
      <c r="L11115" s="75">
        <f t="shared" si="11005"/>
        <v>0</v>
      </c>
      <c r="M11115" s="75">
        <f t="shared" si="11005"/>
        <v>0</v>
      </c>
      <c r="N11115" s="75">
        <f t="shared" si="11005"/>
        <v>150000</v>
      </c>
      <c r="O11115" s="75">
        <f t="shared" si="11005"/>
        <v>0</v>
      </c>
      <c r="P11115" s="75">
        <f t="shared" si="11005"/>
        <v>0</v>
      </c>
      <c r="Q11115" s="75">
        <f t="shared" ref="Q11115:R11115" si="11006">SUM(Q11165,Q11215,Q11265,Q11315,Q11365,Q11415)</f>
        <v>540000</v>
      </c>
      <c r="R11115" s="75">
        <f t="shared" si="11006"/>
        <v>345000</v>
      </c>
      <c r="S11115" s="75">
        <f t="shared" ref="S11115" si="11007">SUM(S11165,S11215,S11265,S11315,S11365,S11415)</f>
        <v>230000</v>
      </c>
      <c r="T11115" s="75">
        <f t="shared" ref="T11115:X11115" si="11008">SUM(T11165,T11215,T11265,T11315,T11365,T11415)</f>
        <v>115000</v>
      </c>
      <c r="U11115" s="75">
        <f t="shared" si="11008"/>
        <v>62500</v>
      </c>
      <c r="V11115" s="75">
        <f t="shared" si="11008"/>
        <v>52500</v>
      </c>
      <c r="W11115" s="75">
        <f t="shared" si="11008"/>
        <v>0</v>
      </c>
      <c r="X11115" s="75">
        <f t="shared" si="11008"/>
        <v>345000</v>
      </c>
      <c r="Y11115" s="238">
        <v>540000</v>
      </c>
    </row>
    <row r="11116" spans="1:25" s="76" customFormat="1">
      <c r="A11116" s="250" t="s">
        <v>2733</v>
      </c>
      <c r="B11116" s="250"/>
      <c r="C11116" s="250"/>
      <c r="D11116" s="250"/>
      <c r="E11116" s="250"/>
      <c r="F11116" s="250"/>
      <c r="G11116" s="250"/>
      <c r="H11116" s="250"/>
      <c r="I11116" s="75">
        <f t="shared" ref="I11116:P11116" si="11009">SUM(I11166,I11216,I11266,I11316,I11366,I11416)</f>
        <v>246406</v>
      </c>
      <c r="J11116" s="75">
        <f t="shared" si="11009"/>
        <v>246406</v>
      </c>
      <c r="K11116" s="75">
        <f t="shared" si="11009"/>
        <v>0</v>
      </c>
      <c r="L11116" s="75">
        <f t="shared" si="11009"/>
        <v>0</v>
      </c>
      <c r="M11116" s="75">
        <f t="shared" si="11009"/>
        <v>0</v>
      </c>
      <c r="N11116" s="75">
        <f t="shared" si="11009"/>
        <v>0</v>
      </c>
      <c r="O11116" s="75">
        <f t="shared" si="11009"/>
        <v>0</v>
      </c>
      <c r="P11116" s="75">
        <f t="shared" si="11009"/>
        <v>0</v>
      </c>
      <c r="Q11116" s="75">
        <f t="shared" ref="Q11116:R11116" si="11010">SUM(Q11166,Q11216,Q11266,Q11316,Q11366,Q11416)</f>
        <v>212722</v>
      </c>
      <c r="R11116" s="75">
        <f t="shared" si="11010"/>
        <v>112406</v>
      </c>
      <c r="S11116" s="75">
        <f t="shared" ref="S11116" si="11011">SUM(S11166,S11216,S11266,S11316,S11366,S11416)</f>
        <v>92906</v>
      </c>
      <c r="T11116" s="75">
        <f t="shared" ref="T11116:X11116" si="11012">SUM(T11166,T11216,T11266,T11316,T11366,T11416)</f>
        <v>19500</v>
      </c>
      <c r="U11116" s="75">
        <f t="shared" si="11012"/>
        <v>0</v>
      </c>
      <c r="V11116" s="75">
        <f t="shared" si="11012"/>
        <v>18500</v>
      </c>
      <c r="W11116" s="75">
        <f t="shared" si="11012"/>
        <v>1000</v>
      </c>
      <c r="X11116" s="75">
        <f t="shared" si="11012"/>
        <v>112406</v>
      </c>
      <c r="Y11116" s="238">
        <v>212722</v>
      </c>
    </row>
    <row r="11117" spans="1:25" s="76" customFormat="1">
      <c r="A11117" s="250" t="s">
        <v>2734</v>
      </c>
      <c r="B11117" s="250"/>
      <c r="C11117" s="250"/>
      <c r="D11117" s="250"/>
      <c r="E11117" s="250"/>
      <c r="F11117" s="250"/>
      <c r="G11117" s="250"/>
      <c r="H11117" s="250"/>
      <c r="I11117" s="75">
        <f t="shared" ref="I11117:P11117" si="11013">SUM(I11167,I11217,I11267,I11317,I11367,I11417)</f>
        <v>1342570</v>
      </c>
      <c r="J11117" s="75">
        <f t="shared" si="11013"/>
        <v>576320</v>
      </c>
      <c r="K11117" s="75">
        <f t="shared" si="11013"/>
        <v>0</v>
      </c>
      <c r="L11117" s="75">
        <f t="shared" si="11013"/>
        <v>0</v>
      </c>
      <c r="M11117" s="75">
        <f t="shared" si="11013"/>
        <v>0</v>
      </c>
      <c r="N11117" s="75">
        <f t="shared" si="11013"/>
        <v>0</v>
      </c>
      <c r="O11117" s="75">
        <f t="shared" si="11013"/>
        <v>766250</v>
      </c>
      <c r="P11117" s="75">
        <f t="shared" si="11013"/>
        <v>0</v>
      </c>
      <c r="Q11117" s="75">
        <f t="shared" ref="Q11117:R11117" si="11014">SUM(Q11167,Q11217,Q11267,Q11317,Q11367,Q11417)</f>
        <v>6479716</v>
      </c>
      <c r="R11117" s="75">
        <f t="shared" si="11014"/>
        <v>576320</v>
      </c>
      <c r="S11117" s="75">
        <f t="shared" ref="S11117" si="11015">SUM(S11167,S11217,S11267,S11317,S11367,S11417)</f>
        <v>576320</v>
      </c>
      <c r="T11117" s="75">
        <f t="shared" ref="T11117:X11117" si="11016">SUM(T11167,T11217,T11267,T11317,T11367,T11417)</f>
        <v>0</v>
      </c>
      <c r="U11117" s="75">
        <f t="shared" si="11016"/>
        <v>0</v>
      </c>
      <c r="V11117" s="75">
        <f t="shared" si="11016"/>
        <v>0</v>
      </c>
      <c r="W11117" s="75">
        <f t="shared" si="11016"/>
        <v>0</v>
      </c>
      <c r="X11117" s="75">
        <f t="shared" si="11016"/>
        <v>576320</v>
      </c>
      <c r="Y11117" s="238">
        <v>6479716</v>
      </c>
    </row>
    <row r="11118" spans="1:25" s="76" customFormat="1">
      <c r="A11118" s="250" t="s">
        <v>2735</v>
      </c>
      <c r="B11118" s="250"/>
      <c r="C11118" s="250"/>
      <c r="D11118" s="250"/>
      <c r="E11118" s="250"/>
      <c r="F11118" s="250"/>
      <c r="G11118" s="250"/>
      <c r="H11118" s="250"/>
      <c r="I11118" s="75">
        <f t="shared" ref="I11118:P11118" si="11017">SUM(I11168,I11218,I11268,I11318,I11368,I11418)</f>
        <v>3399426</v>
      </c>
      <c r="J11118" s="75">
        <f t="shared" si="11017"/>
        <v>3299426</v>
      </c>
      <c r="K11118" s="75">
        <f t="shared" si="11017"/>
        <v>0</v>
      </c>
      <c r="L11118" s="75">
        <f t="shared" si="11017"/>
        <v>0</v>
      </c>
      <c r="M11118" s="75">
        <f t="shared" si="11017"/>
        <v>0</v>
      </c>
      <c r="N11118" s="75">
        <f t="shared" si="11017"/>
        <v>0</v>
      </c>
      <c r="O11118" s="75">
        <f t="shared" si="11017"/>
        <v>0</v>
      </c>
      <c r="P11118" s="75">
        <f t="shared" si="11017"/>
        <v>100000</v>
      </c>
      <c r="Q11118" s="75">
        <f t="shared" ref="Q11118:R11118" si="11018">SUM(Q11168,Q11218,Q11268,Q11318,Q11368,Q11418)</f>
        <v>10455199</v>
      </c>
      <c r="R11118" s="75">
        <f t="shared" si="11018"/>
        <v>3299426</v>
      </c>
      <c r="S11118" s="75">
        <f t="shared" ref="S11118" si="11019">SUM(S11168,S11218,S11268,S11318,S11368,S11418)</f>
        <v>3299426</v>
      </c>
      <c r="T11118" s="75">
        <f t="shared" ref="T11118:X11118" si="11020">SUM(T11168,T11218,T11268,T11318,T11368,T11418)</f>
        <v>0</v>
      </c>
      <c r="U11118" s="75">
        <f t="shared" si="11020"/>
        <v>0</v>
      </c>
      <c r="V11118" s="75">
        <f t="shared" si="11020"/>
        <v>0</v>
      </c>
      <c r="W11118" s="75">
        <f t="shared" si="11020"/>
        <v>0</v>
      </c>
      <c r="X11118" s="75">
        <f t="shared" si="11020"/>
        <v>3299426</v>
      </c>
      <c r="Y11118" s="238">
        <v>10455199</v>
      </c>
    </row>
    <row r="11119" spans="1:25" s="76" customFormat="1">
      <c r="A11119" s="250" t="s">
        <v>2736</v>
      </c>
      <c r="B11119" s="250"/>
      <c r="C11119" s="250"/>
      <c r="D11119" s="250"/>
      <c r="E11119" s="250"/>
      <c r="F11119" s="250"/>
      <c r="G11119" s="250"/>
      <c r="H11119" s="250"/>
      <c r="I11119" s="75">
        <f t="shared" ref="I11119:P11119" si="11021">SUM(I11169,I11219,I11269,I11319,I11369,I11419)</f>
        <v>4700</v>
      </c>
      <c r="J11119" s="75">
        <f t="shared" si="11021"/>
        <v>4700</v>
      </c>
      <c r="K11119" s="75">
        <f t="shared" si="11021"/>
        <v>0</v>
      </c>
      <c r="L11119" s="75">
        <f t="shared" si="11021"/>
        <v>0</v>
      </c>
      <c r="M11119" s="75">
        <f t="shared" si="11021"/>
        <v>0</v>
      </c>
      <c r="N11119" s="75">
        <f t="shared" si="11021"/>
        <v>0</v>
      </c>
      <c r="O11119" s="75">
        <f t="shared" si="11021"/>
        <v>0</v>
      </c>
      <c r="P11119" s="75">
        <f t="shared" si="11021"/>
        <v>0</v>
      </c>
      <c r="Q11119" s="75">
        <f t="shared" ref="Q11119:R11119" si="11022">SUM(Q11169,Q11219,Q11269,Q11319,Q11369,Q11419)</f>
        <v>14700</v>
      </c>
      <c r="R11119" s="75">
        <f t="shared" si="11022"/>
        <v>14700</v>
      </c>
      <c r="S11119" s="75">
        <f t="shared" ref="S11119" si="11023">SUM(S11169,S11219,S11269,S11319,S11369,S11419)</f>
        <v>14700</v>
      </c>
      <c r="T11119" s="75">
        <f t="shared" ref="T11119:X11119" si="11024">SUM(T11169,T11219,T11269,T11319,T11369,T11419)</f>
        <v>0</v>
      </c>
      <c r="U11119" s="75">
        <f t="shared" si="11024"/>
        <v>0</v>
      </c>
      <c r="V11119" s="75">
        <f t="shared" si="11024"/>
        <v>0</v>
      </c>
      <c r="W11119" s="75">
        <f t="shared" si="11024"/>
        <v>0</v>
      </c>
      <c r="X11119" s="75">
        <f t="shared" si="11024"/>
        <v>14700</v>
      </c>
      <c r="Y11119" s="238">
        <v>14700</v>
      </c>
    </row>
    <row r="11120" spans="1:25" s="76" customFormat="1">
      <c r="A11120" s="250" t="s">
        <v>2792</v>
      </c>
      <c r="B11120" s="250"/>
      <c r="C11120" s="250"/>
      <c r="D11120" s="250"/>
      <c r="E11120" s="250"/>
      <c r="F11120" s="250"/>
      <c r="G11120" s="250"/>
      <c r="H11120" s="250"/>
      <c r="I11120" s="75">
        <f t="shared" ref="I11120:P11120" si="11025">SUM(I11170,I11220,I11270,I11320,I11370,I11420)</f>
        <v>75100</v>
      </c>
      <c r="J11120" s="75">
        <f t="shared" si="11025"/>
        <v>55100</v>
      </c>
      <c r="K11120" s="75">
        <f t="shared" si="11025"/>
        <v>0</v>
      </c>
      <c r="L11120" s="75">
        <f t="shared" si="11025"/>
        <v>0</v>
      </c>
      <c r="M11120" s="75">
        <f t="shared" si="11025"/>
        <v>0</v>
      </c>
      <c r="N11120" s="75">
        <f t="shared" si="11025"/>
        <v>0</v>
      </c>
      <c r="O11120" s="75">
        <f t="shared" si="11025"/>
        <v>20000</v>
      </c>
      <c r="P11120" s="75">
        <f t="shared" si="11025"/>
        <v>0</v>
      </c>
      <c r="Q11120" s="75">
        <f t="shared" ref="Q11120:R11120" si="11026">SUM(Q11170,Q11220,Q11270,Q11320,Q11370,Q11420)</f>
        <v>301430</v>
      </c>
      <c r="R11120" s="75">
        <f t="shared" si="11026"/>
        <v>55100</v>
      </c>
      <c r="S11120" s="75">
        <f t="shared" ref="S11120" si="11027">SUM(S11170,S11220,S11270,S11320,S11370,S11420)</f>
        <v>40000</v>
      </c>
      <c r="T11120" s="75">
        <f t="shared" ref="T11120:X11120" si="11028">SUM(T11170,T11220,T11270,T11320,T11370,T11420)</f>
        <v>15000</v>
      </c>
      <c r="U11120" s="75">
        <f t="shared" si="11028"/>
        <v>15000</v>
      </c>
      <c r="V11120" s="75">
        <f t="shared" si="11028"/>
        <v>0</v>
      </c>
      <c r="W11120" s="75">
        <f t="shared" si="11028"/>
        <v>0</v>
      </c>
      <c r="X11120" s="75">
        <f t="shared" si="11028"/>
        <v>55000</v>
      </c>
      <c r="Y11120" s="238">
        <v>301430</v>
      </c>
    </row>
    <row r="11121" spans="1:25" s="76" customFormat="1">
      <c r="A11121" s="250" t="s">
        <v>2737</v>
      </c>
      <c r="B11121" s="250"/>
      <c r="C11121" s="250"/>
      <c r="D11121" s="250"/>
      <c r="E11121" s="250"/>
      <c r="F11121" s="250"/>
      <c r="G11121" s="250"/>
      <c r="H11121" s="250"/>
      <c r="I11121" s="75">
        <f t="shared" ref="I11121:P11121" si="11029">SUM(I11171,I11221,I11271,I11321,I11371,I11421)</f>
        <v>337061</v>
      </c>
      <c r="J11121" s="75">
        <f t="shared" si="11029"/>
        <v>0</v>
      </c>
      <c r="K11121" s="75">
        <f t="shared" si="11029"/>
        <v>337061</v>
      </c>
      <c r="L11121" s="75">
        <f t="shared" si="11029"/>
        <v>208300</v>
      </c>
      <c r="M11121" s="75">
        <f t="shared" si="11029"/>
        <v>17000</v>
      </c>
      <c r="N11121" s="75">
        <f t="shared" si="11029"/>
        <v>111761</v>
      </c>
      <c r="O11121" s="75">
        <f t="shared" si="11029"/>
        <v>0</v>
      </c>
      <c r="P11121" s="75">
        <f t="shared" si="11029"/>
        <v>0</v>
      </c>
      <c r="Q11121" s="75">
        <f t="shared" ref="Q11121:R11121" si="11030">SUM(Q11171,Q11221,Q11271,Q11321,Q11371,Q11421)</f>
        <v>716909</v>
      </c>
      <c r="R11121" s="75">
        <f t="shared" si="11030"/>
        <v>60000</v>
      </c>
      <c r="S11121" s="75">
        <f t="shared" ref="S11121" si="11031">SUM(S11171,S11221,S11271,S11321,S11371,S11421)</f>
        <v>60000</v>
      </c>
      <c r="T11121" s="75">
        <f t="shared" ref="T11121:X11121" si="11032">SUM(T11171,T11221,T11271,T11321,T11371,T11421)</f>
        <v>0</v>
      </c>
      <c r="U11121" s="75">
        <f t="shared" si="11032"/>
        <v>0</v>
      </c>
      <c r="V11121" s="75">
        <f t="shared" si="11032"/>
        <v>0</v>
      </c>
      <c r="W11121" s="75">
        <f t="shared" si="11032"/>
        <v>0</v>
      </c>
      <c r="X11121" s="75">
        <f t="shared" si="11032"/>
        <v>60000</v>
      </c>
      <c r="Y11121" s="238">
        <v>716909</v>
      </c>
    </row>
    <row r="11122" spans="1:25" s="76" customFormat="1">
      <c r="A11122" s="250" t="s">
        <v>2784</v>
      </c>
      <c r="B11122" s="250"/>
      <c r="C11122" s="250"/>
      <c r="D11122" s="250"/>
      <c r="E11122" s="250"/>
      <c r="F11122" s="250"/>
      <c r="G11122" s="250"/>
      <c r="H11122" s="250"/>
      <c r="I11122" s="75">
        <f t="shared" ref="I11122:P11122" si="11033">SUM(I11172,I11222,I11272,I11322,I11372,I11422)</f>
        <v>180000</v>
      </c>
      <c r="J11122" s="75">
        <f t="shared" si="11033"/>
        <v>180000</v>
      </c>
      <c r="K11122" s="75">
        <f t="shared" si="11033"/>
        <v>0</v>
      </c>
      <c r="L11122" s="75">
        <f t="shared" si="11033"/>
        <v>0</v>
      </c>
      <c r="M11122" s="75">
        <f t="shared" si="11033"/>
        <v>0</v>
      </c>
      <c r="N11122" s="75">
        <f t="shared" si="11033"/>
        <v>0</v>
      </c>
      <c r="O11122" s="75">
        <f t="shared" si="11033"/>
        <v>0</v>
      </c>
      <c r="P11122" s="75">
        <f t="shared" si="11033"/>
        <v>0</v>
      </c>
      <c r="Q11122" s="75">
        <f t="shared" ref="Q11122:R11122" si="11034">SUM(Q11172,Q11222,Q11272,Q11322,Q11372,Q11422)</f>
        <v>1865500</v>
      </c>
      <c r="R11122" s="75">
        <f t="shared" si="11034"/>
        <v>165500</v>
      </c>
      <c r="S11122" s="75">
        <f t="shared" ref="S11122" si="11035">SUM(S11172,S11222,S11272,S11322,S11372,S11422)</f>
        <v>150000</v>
      </c>
      <c r="T11122" s="75">
        <f t="shared" ref="T11122:X11122" si="11036">SUM(T11172,T11222,T11272,T11322,T11372,T11422)</f>
        <v>15500</v>
      </c>
      <c r="U11122" s="75">
        <f t="shared" si="11036"/>
        <v>15500</v>
      </c>
      <c r="V11122" s="75">
        <f t="shared" si="11036"/>
        <v>0</v>
      </c>
      <c r="W11122" s="75">
        <f t="shared" si="11036"/>
        <v>0</v>
      </c>
      <c r="X11122" s="75">
        <f t="shared" si="11036"/>
        <v>165500</v>
      </c>
      <c r="Y11122" s="238">
        <v>1880500</v>
      </c>
    </row>
    <row r="11123" spans="1:25" s="76" customFormat="1">
      <c r="A11123" s="250" t="s">
        <v>2785</v>
      </c>
      <c r="B11123" s="250"/>
      <c r="C11123" s="250"/>
      <c r="D11123" s="250"/>
      <c r="E11123" s="250"/>
      <c r="F11123" s="250"/>
      <c r="G11123" s="250"/>
      <c r="H11123" s="250"/>
      <c r="I11123" s="75">
        <f t="shared" ref="I11123:P11123" si="11037">SUM(I11173,I11223,I11273,I11323,I11373,I11423)</f>
        <v>7399735</v>
      </c>
      <c r="J11123" s="75">
        <f t="shared" si="11037"/>
        <v>1170519</v>
      </c>
      <c r="K11123" s="75">
        <f t="shared" si="11037"/>
        <v>4355216</v>
      </c>
      <c r="L11123" s="75">
        <f t="shared" si="11037"/>
        <v>3138240</v>
      </c>
      <c r="M11123" s="75">
        <f t="shared" si="11037"/>
        <v>190320</v>
      </c>
      <c r="N11123" s="75">
        <f t="shared" si="11037"/>
        <v>1026656</v>
      </c>
      <c r="O11123" s="75">
        <f t="shared" si="11037"/>
        <v>4000</v>
      </c>
      <c r="P11123" s="75">
        <f t="shared" si="11037"/>
        <v>1870000</v>
      </c>
      <c r="Q11123" s="75">
        <f t="shared" ref="Q11123:R11123" si="11038">SUM(Q11173,Q11223,Q11273,Q11323,Q11373,Q11423)</f>
        <v>20449773</v>
      </c>
      <c r="R11123" s="75">
        <f t="shared" si="11038"/>
        <v>3924769</v>
      </c>
      <c r="S11123" s="75">
        <f t="shared" ref="S11123" si="11039">SUM(S11173,S11223,S11273,S11323,S11373,S11423)</f>
        <v>2316569</v>
      </c>
      <c r="T11123" s="75">
        <f t="shared" ref="T11123:X11123" si="11040">SUM(T11173,T11223,T11273,T11323,T11373,T11423)</f>
        <v>1608000</v>
      </c>
      <c r="U11123" s="75">
        <f t="shared" si="11040"/>
        <v>220000</v>
      </c>
      <c r="V11123" s="75">
        <f t="shared" si="11040"/>
        <v>1288000</v>
      </c>
      <c r="W11123" s="75">
        <f t="shared" si="11040"/>
        <v>100000</v>
      </c>
      <c r="X11123" s="75">
        <f t="shared" si="11040"/>
        <v>3924569</v>
      </c>
      <c r="Y11123" s="238">
        <v>20449773</v>
      </c>
    </row>
    <row r="11124" spans="1:25" s="68" customFormat="1">
      <c r="A11124" s="251" t="s">
        <v>69</v>
      </c>
      <c r="B11124" s="251"/>
      <c r="C11124" s="251"/>
      <c r="D11124" s="251"/>
      <c r="E11124" s="251"/>
      <c r="F11124" s="251"/>
      <c r="G11124" s="251"/>
      <c r="H11124" s="251"/>
      <c r="I11124" s="77">
        <f t="shared" ref="I11124:P11124" si="11041">SUM(I11078:I11123)</f>
        <v>92866038</v>
      </c>
      <c r="J11124" s="77">
        <f t="shared" si="11041"/>
        <v>12213936</v>
      </c>
      <c r="K11124" s="77">
        <f t="shared" si="11041"/>
        <v>9646521</v>
      </c>
      <c r="L11124" s="77">
        <f t="shared" si="11041"/>
        <v>5283911</v>
      </c>
      <c r="M11124" s="77">
        <f t="shared" si="11041"/>
        <v>243670</v>
      </c>
      <c r="N11124" s="77">
        <f t="shared" si="11041"/>
        <v>4118940</v>
      </c>
      <c r="O11124" s="77">
        <f t="shared" si="11041"/>
        <v>16774757</v>
      </c>
      <c r="P11124" s="77">
        <f t="shared" si="11041"/>
        <v>54230824</v>
      </c>
      <c r="Q11124" s="77">
        <f t="shared" ref="Q11124:R11124" si="11042">SUM(Q11078:Q11123)</f>
        <v>222439846</v>
      </c>
      <c r="R11124" s="77">
        <f t="shared" si="11042"/>
        <v>51647503</v>
      </c>
      <c r="S11124" s="77">
        <f t="shared" ref="S11124" si="11043">SUM(S11078:S11123)</f>
        <v>28500908.333333332</v>
      </c>
      <c r="T11124" s="77">
        <f t="shared" ref="T11124:X11124" si="11044">SUM(T11078:T11123)</f>
        <v>23119395</v>
      </c>
      <c r="U11124" s="77">
        <f t="shared" si="11044"/>
        <v>2982928</v>
      </c>
      <c r="V11124" s="77">
        <f t="shared" si="11044"/>
        <v>5485375</v>
      </c>
      <c r="W11124" s="77">
        <f t="shared" si="11044"/>
        <v>14651092</v>
      </c>
      <c r="X11124" s="77">
        <f t="shared" si="11044"/>
        <v>51620303.333333336</v>
      </c>
      <c r="Y11124" s="239">
        <v>222586244</v>
      </c>
    </row>
    <row r="11125" spans="1:25" s="68" customFormat="1" ht="15" thickBot="1">
      <c r="A11125" s="270" t="s">
        <v>2769</v>
      </c>
      <c r="B11125" s="270"/>
      <c r="C11125" s="270"/>
      <c r="D11125" s="270"/>
      <c r="E11125" s="270"/>
      <c r="F11125" s="270"/>
      <c r="G11125" s="270"/>
      <c r="H11125" s="270"/>
      <c r="I11125" s="69"/>
      <c r="J11125" s="69"/>
      <c r="K11125" s="69"/>
      <c r="L11125" s="69"/>
      <c r="M11125" s="69"/>
      <c r="N11125" s="69"/>
      <c r="O11125" s="69"/>
      <c r="P11125" s="69"/>
      <c r="Q11125" s="69">
        <v>0</v>
      </c>
      <c r="R11125" s="69"/>
      <c r="S11125" s="69"/>
      <c r="T11125" s="69"/>
      <c r="U11125" s="69"/>
      <c r="V11125" s="69"/>
      <c r="W11125" s="69"/>
      <c r="X11125" s="69"/>
      <c r="Y11125" s="237">
        <v>0</v>
      </c>
    </row>
    <row r="11126" spans="1:25" s="68" customFormat="1" ht="41.4" thickBot="1">
      <c r="A11126" s="271" t="s">
        <v>1</v>
      </c>
      <c r="B11126" s="271"/>
      <c r="C11126" s="271"/>
      <c r="D11126" s="271"/>
      <c r="E11126" s="271"/>
      <c r="F11126" s="271"/>
      <c r="G11126" s="271"/>
      <c r="H11126" s="271"/>
      <c r="I11126" s="1" t="s">
        <v>3093</v>
      </c>
      <c r="J11126" s="1" t="s">
        <v>3130</v>
      </c>
      <c r="K11126" s="1" t="s">
        <v>3</v>
      </c>
      <c r="L11126" s="1" t="s">
        <v>4</v>
      </c>
      <c r="M11126" s="1" t="s">
        <v>5</v>
      </c>
      <c r="N11126" s="1" t="s">
        <v>6</v>
      </c>
      <c r="O11126" s="1" t="s">
        <v>7</v>
      </c>
      <c r="P11126" s="1" t="s">
        <v>8</v>
      </c>
      <c r="Q11126" s="1" t="s">
        <v>3344</v>
      </c>
      <c r="R11126" s="1" t="s">
        <v>3427</v>
      </c>
      <c r="S11126" s="1" t="s">
        <v>3447</v>
      </c>
      <c r="T11126" s="1" t="s">
        <v>3448</v>
      </c>
      <c r="U11126" s="1" t="s">
        <v>3452</v>
      </c>
      <c r="V11126" s="1" t="s">
        <v>3449</v>
      </c>
      <c r="W11126" s="1" t="s">
        <v>3450</v>
      </c>
      <c r="X11126" s="1" t="s">
        <v>3451</v>
      </c>
      <c r="Y11126" s="216" t="s">
        <v>3385</v>
      </c>
    </row>
    <row r="11127" spans="1:25" s="74" customFormat="1">
      <c r="A11127" s="70"/>
      <c r="B11127" s="70"/>
      <c r="C11127" s="70"/>
      <c r="D11127" s="71"/>
      <c r="E11127" s="71"/>
      <c r="F11127" s="72"/>
      <c r="G11127" s="165"/>
      <c r="H11127" s="73" t="s">
        <v>0</v>
      </c>
      <c r="I11127" s="45">
        <v>1</v>
      </c>
      <c r="J11127" s="45">
        <v>3</v>
      </c>
      <c r="K11127" s="45" t="s">
        <v>9</v>
      </c>
      <c r="L11127" s="45">
        <v>5</v>
      </c>
      <c r="M11127" s="45">
        <v>6</v>
      </c>
      <c r="N11127" s="45">
        <v>7</v>
      </c>
      <c r="O11127" s="45">
        <v>8</v>
      </c>
      <c r="P11127" s="45">
        <v>9</v>
      </c>
      <c r="Q11127" s="45">
        <v>1</v>
      </c>
      <c r="R11127" s="45">
        <v>2</v>
      </c>
      <c r="S11127" s="45">
        <v>3</v>
      </c>
      <c r="T11127" s="45" t="s">
        <v>3453</v>
      </c>
      <c r="U11127" s="45">
        <v>5</v>
      </c>
      <c r="V11127" s="45">
        <v>6</v>
      </c>
      <c r="W11127" s="45">
        <v>7</v>
      </c>
      <c r="X11127" s="45" t="s">
        <v>3454</v>
      </c>
      <c r="Y11127" s="276">
        <v>9</v>
      </c>
    </row>
    <row r="11128" spans="1:25" s="76" customFormat="1">
      <c r="A11128" s="272" t="s">
        <v>2699</v>
      </c>
      <c r="B11128" s="272"/>
      <c r="C11128" s="272"/>
      <c r="D11128" s="272"/>
      <c r="E11128" s="272"/>
      <c r="F11128" s="272"/>
      <c r="G11128" s="272"/>
      <c r="H11128" s="272"/>
      <c r="I11128" s="75"/>
      <c r="J11128" s="75"/>
      <c r="K11128" s="75"/>
      <c r="L11128" s="75"/>
      <c r="M11128" s="75"/>
      <c r="N11128" s="75"/>
      <c r="O11128" s="75"/>
      <c r="P11128" s="75"/>
      <c r="Q11128" s="75">
        <v>0</v>
      </c>
      <c r="R11128" s="75"/>
      <c r="S11128" s="75"/>
      <c r="T11128" s="75"/>
      <c r="U11128" s="75"/>
      <c r="V11128" s="75"/>
      <c r="W11128" s="75"/>
      <c r="X11128" s="75"/>
      <c r="Y11128" s="238">
        <v>0</v>
      </c>
    </row>
    <row r="11129" spans="1:25" s="76" customFormat="1">
      <c r="A11129" s="250" t="s">
        <v>2700</v>
      </c>
      <c r="B11129" s="250"/>
      <c r="C11129" s="250"/>
      <c r="D11129" s="250"/>
      <c r="E11129" s="250"/>
      <c r="F11129" s="250"/>
      <c r="G11129" s="250"/>
      <c r="H11129" s="250"/>
      <c r="I11129" s="75"/>
      <c r="J11129" s="75"/>
      <c r="K11129" s="75"/>
      <c r="L11129" s="75"/>
      <c r="M11129" s="75"/>
      <c r="N11129" s="75"/>
      <c r="O11129" s="75"/>
      <c r="P11129" s="75"/>
      <c r="Q11129" s="75">
        <v>0</v>
      </c>
      <c r="R11129" s="75"/>
      <c r="S11129" s="75"/>
      <c r="T11129" s="75"/>
      <c r="U11129" s="75"/>
      <c r="V11129" s="75"/>
      <c r="W11129" s="75"/>
      <c r="X11129" s="75"/>
      <c r="Y11129" s="238">
        <v>0</v>
      </c>
    </row>
    <row r="11130" spans="1:25" s="76" customFormat="1">
      <c r="A11130" s="250" t="s">
        <v>2701</v>
      </c>
      <c r="B11130" s="250"/>
      <c r="C11130" s="250"/>
      <c r="D11130" s="250"/>
      <c r="E11130" s="250"/>
      <c r="F11130" s="250"/>
      <c r="G11130" s="250"/>
      <c r="H11130" s="250"/>
      <c r="I11130" s="75"/>
      <c r="J11130" s="75"/>
      <c r="K11130" s="75"/>
      <c r="L11130" s="75"/>
      <c r="M11130" s="75"/>
      <c r="N11130" s="75"/>
      <c r="O11130" s="75"/>
      <c r="P11130" s="75"/>
      <c r="Q11130" s="75">
        <v>0</v>
      </c>
      <c r="R11130" s="75"/>
      <c r="S11130" s="75"/>
      <c r="T11130" s="75"/>
      <c r="U11130" s="75"/>
      <c r="V11130" s="75"/>
      <c r="W11130" s="75"/>
      <c r="X11130" s="75"/>
      <c r="Y11130" s="238">
        <v>0</v>
      </c>
    </row>
    <row r="11131" spans="1:25" s="76" customFormat="1">
      <c r="A11131" s="250" t="s">
        <v>2702</v>
      </c>
      <c r="B11131" s="250"/>
      <c r="C11131" s="250"/>
      <c r="D11131" s="250"/>
      <c r="E11131" s="250"/>
      <c r="F11131" s="250"/>
      <c r="G11131" s="250"/>
      <c r="H11131" s="250"/>
      <c r="I11131" s="75"/>
      <c r="J11131" s="75"/>
      <c r="K11131" s="75"/>
      <c r="L11131" s="75"/>
      <c r="M11131" s="75"/>
      <c r="N11131" s="75"/>
      <c r="O11131" s="75"/>
      <c r="P11131" s="75"/>
      <c r="Q11131" s="75">
        <v>0</v>
      </c>
      <c r="R11131" s="75"/>
      <c r="S11131" s="75"/>
      <c r="T11131" s="75"/>
      <c r="U11131" s="75"/>
      <c r="V11131" s="75"/>
      <c r="W11131" s="75"/>
      <c r="X11131" s="75"/>
      <c r="Y11131" s="238">
        <v>0</v>
      </c>
    </row>
    <row r="11132" spans="1:25" s="76" customFormat="1">
      <c r="A11132" s="250" t="s">
        <v>2703</v>
      </c>
      <c r="B11132" s="250"/>
      <c r="C11132" s="250"/>
      <c r="D11132" s="250"/>
      <c r="E11132" s="250"/>
      <c r="F11132" s="250"/>
      <c r="G11132" s="250"/>
      <c r="H11132" s="250"/>
      <c r="I11132" s="75"/>
      <c r="J11132" s="75"/>
      <c r="K11132" s="75"/>
      <c r="L11132" s="75"/>
      <c r="M11132" s="75"/>
      <c r="N11132" s="75"/>
      <c r="O11132" s="75"/>
      <c r="P11132" s="75"/>
      <c r="Q11132" s="75">
        <v>0</v>
      </c>
      <c r="R11132" s="75"/>
      <c r="S11132" s="75"/>
      <c r="T11132" s="75"/>
      <c r="U11132" s="75"/>
      <c r="V11132" s="75"/>
      <c r="W11132" s="75"/>
      <c r="X11132" s="75"/>
      <c r="Y11132" s="238">
        <v>0</v>
      </c>
    </row>
    <row r="11133" spans="1:25" s="76" customFormat="1">
      <c r="A11133" s="250" t="s">
        <v>2704</v>
      </c>
      <c r="B11133" s="250"/>
      <c r="C11133" s="250"/>
      <c r="D11133" s="250"/>
      <c r="E11133" s="250"/>
      <c r="F11133" s="250"/>
      <c r="G11133" s="250"/>
      <c r="H11133" s="250"/>
      <c r="I11133" s="75"/>
      <c r="J11133" s="75"/>
      <c r="K11133" s="75"/>
      <c r="L11133" s="75"/>
      <c r="M11133" s="75"/>
      <c r="N11133" s="75"/>
      <c r="O11133" s="75"/>
      <c r="P11133" s="75"/>
      <c r="Q11133" s="75">
        <v>0</v>
      </c>
      <c r="R11133" s="75"/>
      <c r="S11133" s="75"/>
      <c r="T11133" s="75"/>
      <c r="U11133" s="75"/>
      <c r="V11133" s="75"/>
      <c r="W11133" s="75"/>
      <c r="X11133" s="75"/>
      <c r="Y11133" s="238">
        <v>0</v>
      </c>
    </row>
    <row r="11134" spans="1:25" s="76" customFormat="1">
      <c r="A11134" s="250" t="s">
        <v>2705</v>
      </c>
      <c r="B11134" s="250"/>
      <c r="C11134" s="250"/>
      <c r="D11134" s="250"/>
      <c r="E11134" s="250"/>
      <c r="F11134" s="250"/>
      <c r="G11134" s="250"/>
      <c r="H11134" s="250"/>
      <c r="I11134" s="75"/>
      <c r="J11134" s="75"/>
      <c r="K11134" s="75"/>
      <c r="L11134" s="75"/>
      <c r="M11134" s="75"/>
      <c r="N11134" s="75"/>
      <c r="O11134" s="75"/>
      <c r="P11134" s="75"/>
      <c r="Q11134" s="75">
        <v>0</v>
      </c>
      <c r="R11134" s="75"/>
      <c r="S11134" s="75"/>
      <c r="T11134" s="75"/>
      <c r="U11134" s="75"/>
      <c r="V11134" s="75"/>
      <c r="W11134" s="75"/>
      <c r="X11134" s="75"/>
      <c r="Y11134" s="238">
        <v>0</v>
      </c>
    </row>
    <row r="11135" spans="1:25" s="76" customFormat="1">
      <c r="A11135" s="250" t="s">
        <v>2706</v>
      </c>
      <c r="B11135" s="250"/>
      <c r="C11135" s="250"/>
      <c r="D11135" s="250"/>
      <c r="E11135" s="250"/>
      <c r="F11135" s="250"/>
      <c r="G11135" s="250"/>
      <c r="H11135" s="250"/>
      <c r="I11135" s="75"/>
      <c r="J11135" s="75"/>
      <c r="K11135" s="75"/>
      <c r="L11135" s="75"/>
      <c r="M11135" s="75"/>
      <c r="N11135" s="75"/>
      <c r="O11135" s="75"/>
      <c r="P11135" s="75"/>
      <c r="Q11135" s="75">
        <v>0</v>
      </c>
      <c r="R11135" s="75"/>
      <c r="S11135" s="75"/>
      <c r="T11135" s="75"/>
      <c r="U11135" s="75"/>
      <c r="V11135" s="75"/>
      <c r="W11135" s="75"/>
      <c r="X11135" s="75"/>
      <c r="Y11135" s="238">
        <v>0</v>
      </c>
    </row>
    <row r="11136" spans="1:25" s="76" customFormat="1">
      <c r="A11136" s="250" t="s">
        <v>2707</v>
      </c>
      <c r="B11136" s="250"/>
      <c r="C11136" s="250"/>
      <c r="D11136" s="250"/>
      <c r="E11136" s="250"/>
      <c r="F11136" s="250"/>
      <c r="G11136" s="250"/>
      <c r="H11136" s="250"/>
      <c r="I11136" s="75"/>
      <c r="J11136" s="75"/>
      <c r="K11136" s="75"/>
      <c r="L11136" s="75"/>
      <c r="M11136" s="75"/>
      <c r="N11136" s="75"/>
      <c r="O11136" s="75"/>
      <c r="P11136" s="75"/>
      <c r="Q11136" s="75">
        <v>0</v>
      </c>
      <c r="R11136" s="75"/>
      <c r="S11136" s="75"/>
      <c r="T11136" s="75"/>
      <c r="U11136" s="75"/>
      <c r="V11136" s="75"/>
      <c r="W11136" s="75"/>
      <c r="X11136" s="75"/>
      <c r="Y11136" s="238">
        <v>0</v>
      </c>
    </row>
    <row r="11137" spans="1:25" s="76" customFormat="1">
      <c r="A11137" s="250" t="s">
        <v>2708</v>
      </c>
      <c r="B11137" s="250"/>
      <c r="C11137" s="250"/>
      <c r="D11137" s="250"/>
      <c r="E11137" s="250"/>
      <c r="F11137" s="250"/>
      <c r="G11137" s="250"/>
      <c r="H11137" s="250"/>
      <c r="I11137" s="75"/>
      <c r="J11137" s="75"/>
      <c r="K11137" s="75"/>
      <c r="L11137" s="75"/>
      <c r="M11137" s="75"/>
      <c r="N11137" s="75"/>
      <c r="O11137" s="75"/>
      <c r="P11137" s="75"/>
      <c r="Q11137" s="75">
        <v>0</v>
      </c>
      <c r="R11137" s="75"/>
      <c r="S11137" s="75"/>
      <c r="T11137" s="75"/>
      <c r="U11137" s="75"/>
      <c r="V11137" s="75"/>
      <c r="W11137" s="75"/>
      <c r="X11137" s="75"/>
      <c r="Y11137" s="238">
        <v>0</v>
      </c>
    </row>
    <row r="11138" spans="1:25" s="76" customFormat="1">
      <c r="A11138" s="250" t="s">
        <v>2709</v>
      </c>
      <c r="B11138" s="250"/>
      <c r="C11138" s="250"/>
      <c r="D11138" s="250"/>
      <c r="E11138" s="250"/>
      <c r="F11138" s="250"/>
      <c r="G11138" s="250"/>
      <c r="H11138" s="250"/>
      <c r="I11138" s="75"/>
      <c r="J11138" s="75"/>
      <c r="K11138" s="75"/>
      <c r="L11138" s="75"/>
      <c r="M11138" s="75"/>
      <c r="N11138" s="75"/>
      <c r="O11138" s="75"/>
      <c r="P11138" s="75"/>
      <c r="Q11138" s="75">
        <v>0</v>
      </c>
      <c r="R11138" s="75"/>
      <c r="S11138" s="75"/>
      <c r="T11138" s="75"/>
      <c r="U11138" s="75"/>
      <c r="V11138" s="75"/>
      <c r="W11138" s="75"/>
      <c r="X11138" s="75"/>
      <c r="Y11138" s="238">
        <v>0</v>
      </c>
    </row>
    <row r="11139" spans="1:25" s="76" customFormat="1">
      <c r="A11139" s="250" t="s">
        <v>2710</v>
      </c>
      <c r="B11139" s="250"/>
      <c r="C11139" s="250"/>
      <c r="D11139" s="250"/>
      <c r="E11139" s="250"/>
      <c r="F11139" s="250"/>
      <c r="G11139" s="250"/>
      <c r="H11139" s="250"/>
      <c r="I11139" s="75"/>
      <c r="J11139" s="75"/>
      <c r="K11139" s="75"/>
      <c r="L11139" s="75"/>
      <c r="M11139" s="75"/>
      <c r="N11139" s="75"/>
      <c r="O11139" s="75"/>
      <c r="P11139" s="75"/>
      <c r="Q11139" s="75">
        <v>0</v>
      </c>
      <c r="R11139" s="75"/>
      <c r="S11139" s="75"/>
      <c r="T11139" s="75"/>
      <c r="U11139" s="75"/>
      <c r="V11139" s="75"/>
      <c r="W11139" s="75"/>
      <c r="X11139" s="75"/>
      <c r="Y11139" s="238">
        <v>0</v>
      </c>
    </row>
    <row r="11140" spans="1:25" s="76" customFormat="1">
      <c r="A11140" s="250" t="s">
        <v>2711</v>
      </c>
      <c r="B11140" s="250"/>
      <c r="C11140" s="250"/>
      <c r="D11140" s="250"/>
      <c r="E11140" s="250"/>
      <c r="F11140" s="250"/>
      <c r="G11140" s="250"/>
      <c r="H11140" s="250"/>
      <c r="I11140" s="75"/>
      <c r="J11140" s="75"/>
      <c r="K11140" s="75"/>
      <c r="L11140" s="75"/>
      <c r="M11140" s="75"/>
      <c r="N11140" s="75"/>
      <c r="O11140" s="75"/>
      <c r="P11140" s="75"/>
      <c r="Q11140" s="75">
        <v>0</v>
      </c>
      <c r="R11140" s="75"/>
      <c r="S11140" s="75"/>
      <c r="T11140" s="75"/>
      <c r="U11140" s="75"/>
      <c r="V11140" s="75"/>
      <c r="W11140" s="75"/>
      <c r="X11140" s="75"/>
      <c r="Y11140" s="238">
        <v>0</v>
      </c>
    </row>
    <row r="11141" spans="1:25" s="76" customFormat="1">
      <c r="A11141" s="250" t="s">
        <v>2712</v>
      </c>
      <c r="B11141" s="250"/>
      <c r="C11141" s="250"/>
      <c r="D11141" s="250"/>
      <c r="E11141" s="250"/>
      <c r="F11141" s="250"/>
      <c r="G11141" s="250"/>
      <c r="H11141" s="250"/>
      <c r="I11141" s="75"/>
      <c r="J11141" s="75"/>
      <c r="K11141" s="75"/>
      <c r="L11141" s="75"/>
      <c r="M11141" s="75"/>
      <c r="N11141" s="75"/>
      <c r="O11141" s="75"/>
      <c r="P11141" s="75"/>
      <c r="Q11141" s="75">
        <v>0</v>
      </c>
      <c r="R11141" s="75"/>
      <c r="S11141" s="75"/>
      <c r="T11141" s="75"/>
      <c r="U11141" s="75"/>
      <c r="V11141" s="75"/>
      <c r="W11141" s="75"/>
      <c r="X11141" s="75"/>
      <c r="Y11141" s="238">
        <v>0</v>
      </c>
    </row>
    <row r="11142" spans="1:25" s="76" customFormat="1">
      <c r="A11142" s="250" t="s">
        <v>2713</v>
      </c>
      <c r="B11142" s="250"/>
      <c r="C11142" s="250"/>
      <c r="D11142" s="250"/>
      <c r="E11142" s="250"/>
      <c r="F11142" s="250"/>
      <c r="G11142" s="250"/>
      <c r="H11142" s="250"/>
      <c r="I11142" s="75"/>
      <c r="J11142" s="75"/>
      <c r="K11142" s="75"/>
      <c r="L11142" s="75"/>
      <c r="M11142" s="75"/>
      <c r="N11142" s="75"/>
      <c r="O11142" s="75"/>
      <c r="P11142" s="75"/>
      <c r="Q11142" s="75">
        <v>0</v>
      </c>
      <c r="R11142" s="75"/>
      <c r="S11142" s="75"/>
      <c r="T11142" s="75"/>
      <c r="U11142" s="75"/>
      <c r="V11142" s="75"/>
      <c r="W11142" s="75"/>
      <c r="X11142" s="75"/>
      <c r="Y11142" s="238">
        <v>0</v>
      </c>
    </row>
    <row r="11143" spans="1:25" s="76" customFormat="1">
      <c r="A11143" s="250" t="s">
        <v>2714</v>
      </c>
      <c r="B11143" s="250"/>
      <c r="C11143" s="250"/>
      <c r="D11143" s="250"/>
      <c r="E11143" s="250"/>
      <c r="F11143" s="250"/>
      <c r="G11143" s="250"/>
      <c r="H11143" s="250"/>
      <c r="I11143" s="75"/>
      <c r="J11143" s="75"/>
      <c r="K11143" s="75"/>
      <c r="L11143" s="75"/>
      <c r="M11143" s="75"/>
      <c r="N11143" s="75"/>
      <c r="O11143" s="75"/>
      <c r="P11143" s="75"/>
      <c r="Q11143" s="75">
        <v>0</v>
      </c>
      <c r="R11143" s="75"/>
      <c r="S11143" s="75"/>
      <c r="T11143" s="75"/>
      <c r="U11143" s="75"/>
      <c r="V11143" s="75"/>
      <c r="W11143" s="75"/>
      <c r="X11143" s="75"/>
      <c r="Y11143" s="238">
        <v>0</v>
      </c>
    </row>
    <row r="11144" spans="1:25" s="76" customFormat="1">
      <c r="A11144" s="250" t="s">
        <v>2689</v>
      </c>
      <c r="B11144" s="250"/>
      <c r="C11144" s="250"/>
      <c r="D11144" s="250"/>
      <c r="E11144" s="250"/>
      <c r="F11144" s="250"/>
      <c r="G11144" s="250"/>
      <c r="H11144" s="250"/>
      <c r="I11144" s="75">
        <f t="shared" ref="I11144:P11144" si="11045">SUM(I780)</f>
        <v>100</v>
      </c>
      <c r="J11144" s="75">
        <f t="shared" si="11045"/>
        <v>100</v>
      </c>
      <c r="K11144" s="75">
        <f t="shared" si="11045"/>
        <v>0</v>
      </c>
      <c r="L11144" s="75">
        <f t="shared" si="11045"/>
        <v>0</v>
      </c>
      <c r="M11144" s="75">
        <f t="shared" si="11045"/>
        <v>0</v>
      </c>
      <c r="N11144" s="75">
        <f t="shared" si="11045"/>
        <v>0</v>
      </c>
      <c r="O11144" s="75">
        <f t="shared" si="11045"/>
        <v>0</v>
      </c>
      <c r="P11144" s="75">
        <f t="shared" si="11045"/>
        <v>0</v>
      </c>
      <c r="Q11144" s="75">
        <f t="shared" ref="Q11144:R11144" si="11046">SUM(Q780)</f>
        <v>100</v>
      </c>
      <c r="R11144" s="75">
        <f t="shared" si="11046"/>
        <v>100</v>
      </c>
      <c r="S11144" s="75">
        <f t="shared" ref="S11144" si="11047">SUM(S780)</f>
        <v>0</v>
      </c>
      <c r="T11144" s="75">
        <f t="shared" ref="T11144:X11144" si="11048">SUM(T780)</f>
        <v>100</v>
      </c>
      <c r="U11144" s="75">
        <f t="shared" si="11048"/>
        <v>0</v>
      </c>
      <c r="V11144" s="75">
        <f t="shared" si="11048"/>
        <v>0</v>
      </c>
      <c r="W11144" s="75">
        <f t="shared" si="11048"/>
        <v>100</v>
      </c>
      <c r="X11144" s="75">
        <f t="shared" si="11048"/>
        <v>100</v>
      </c>
      <c r="Y11144" s="238">
        <v>100</v>
      </c>
    </row>
    <row r="11145" spans="1:25" s="76" customFormat="1">
      <c r="A11145" s="250" t="s">
        <v>2715</v>
      </c>
      <c r="B11145" s="250"/>
      <c r="C11145" s="250"/>
      <c r="D11145" s="250"/>
      <c r="E11145" s="250"/>
      <c r="F11145" s="250"/>
      <c r="G11145" s="250"/>
      <c r="H11145" s="250"/>
      <c r="I11145" s="75">
        <f t="shared" ref="I11145:P11145" si="11049">SUM(I866)</f>
        <v>0</v>
      </c>
      <c r="J11145" s="75">
        <f t="shared" si="11049"/>
        <v>0</v>
      </c>
      <c r="K11145" s="75">
        <f t="shared" si="11049"/>
        <v>0</v>
      </c>
      <c r="L11145" s="75">
        <f t="shared" si="11049"/>
        <v>0</v>
      </c>
      <c r="M11145" s="75">
        <f t="shared" si="11049"/>
        <v>0</v>
      </c>
      <c r="N11145" s="75">
        <f t="shared" si="11049"/>
        <v>0</v>
      </c>
      <c r="O11145" s="75">
        <f t="shared" si="11049"/>
        <v>0</v>
      </c>
      <c r="P11145" s="75">
        <f t="shared" si="11049"/>
        <v>0</v>
      </c>
      <c r="Q11145" s="75">
        <f t="shared" ref="Q11145:R11145" si="11050">SUM(Q866)</f>
        <v>19037566</v>
      </c>
      <c r="R11145" s="75">
        <f t="shared" si="11050"/>
        <v>100</v>
      </c>
      <c r="S11145" s="75">
        <f t="shared" ref="S11145" si="11051">SUM(S866)</f>
        <v>0</v>
      </c>
      <c r="T11145" s="75">
        <f t="shared" ref="T11145:X11145" si="11052">SUM(T866)</f>
        <v>0</v>
      </c>
      <c r="U11145" s="75">
        <f t="shared" si="11052"/>
        <v>0</v>
      </c>
      <c r="V11145" s="75">
        <f t="shared" si="11052"/>
        <v>0</v>
      </c>
      <c r="W11145" s="75">
        <f t="shared" si="11052"/>
        <v>0</v>
      </c>
      <c r="X11145" s="75">
        <f t="shared" si="11052"/>
        <v>0</v>
      </c>
      <c r="Y11145" s="238">
        <v>19037566</v>
      </c>
    </row>
    <row r="11146" spans="1:25" s="76" customFormat="1">
      <c r="A11146" s="250" t="s">
        <v>2716</v>
      </c>
      <c r="B11146" s="250"/>
      <c r="C11146" s="250"/>
      <c r="D11146" s="250"/>
      <c r="E11146" s="250"/>
      <c r="F11146" s="250"/>
      <c r="G11146" s="250"/>
      <c r="H11146" s="250"/>
      <c r="I11146" s="75">
        <f t="shared" ref="I11146:P11146" si="11053">SUM(I940)</f>
        <v>500</v>
      </c>
      <c r="J11146" s="75">
        <f t="shared" si="11053"/>
        <v>0</v>
      </c>
      <c r="K11146" s="75">
        <f t="shared" si="11053"/>
        <v>0</v>
      </c>
      <c r="L11146" s="75">
        <f t="shared" si="11053"/>
        <v>0</v>
      </c>
      <c r="M11146" s="75">
        <f t="shared" si="11053"/>
        <v>0</v>
      </c>
      <c r="N11146" s="75">
        <f t="shared" si="11053"/>
        <v>0</v>
      </c>
      <c r="O11146" s="75">
        <f t="shared" si="11053"/>
        <v>500</v>
      </c>
      <c r="P11146" s="75">
        <f t="shared" si="11053"/>
        <v>0</v>
      </c>
      <c r="Q11146" s="75">
        <f t="shared" ref="Q11146:R11146" si="11054">SUM(Q940)</f>
        <v>500</v>
      </c>
      <c r="R11146" s="75">
        <f t="shared" si="11054"/>
        <v>500</v>
      </c>
      <c r="S11146" s="75">
        <f t="shared" ref="S11146" si="11055">SUM(S940)</f>
        <v>0</v>
      </c>
      <c r="T11146" s="75">
        <f t="shared" ref="T11146:X11146" si="11056">SUM(T940)</f>
        <v>0</v>
      </c>
      <c r="U11146" s="75">
        <f t="shared" si="11056"/>
        <v>0</v>
      </c>
      <c r="V11146" s="75">
        <f t="shared" si="11056"/>
        <v>0</v>
      </c>
      <c r="W11146" s="75">
        <f t="shared" si="11056"/>
        <v>0</v>
      </c>
      <c r="X11146" s="75">
        <f t="shared" si="11056"/>
        <v>0</v>
      </c>
      <c r="Y11146" s="238">
        <v>500</v>
      </c>
    </row>
    <row r="11147" spans="1:25" s="76" customFormat="1">
      <c r="A11147" s="250" t="s">
        <v>2717</v>
      </c>
      <c r="B11147" s="250"/>
      <c r="C11147" s="250"/>
      <c r="D11147" s="250"/>
      <c r="E11147" s="250"/>
      <c r="F11147" s="250"/>
      <c r="G11147" s="250"/>
      <c r="H11147" s="250"/>
      <c r="I11147" s="75"/>
      <c r="J11147" s="75"/>
      <c r="K11147" s="75"/>
      <c r="L11147" s="75"/>
      <c r="M11147" s="75"/>
      <c r="N11147" s="75"/>
      <c r="O11147" s="75"/>
      <c r="P11147" s="75"/>
      <c r="Q11147" s="75">
        <v>0</v>
      </c>
      <c r="R11147" s="75"/>
      <c r="S11147" s="75"/>
      <c r="T11147" s="75"/>
      <c r="U11147" s="75"/>
      <c r="V11147" s="75"/>
      <c r="W11147" s="75"/>
      <c r="X11147" s="75"/>
      <c r="Y11147" s="238">
        <v>0</v>
      </c>
    </row>
    <row r="11148" spans="1:25" s="76" customFormat="1">
      <c r="A11148" s="250" t="s">
        <v>2718</v>
      </c>
      <c r="B11148" s="250"/>
      <c r="C11148" s="250"/>
      <c r="D11148" s="250"/>
      <c r="E11148" s="250"/>
      <c r="F11148" s="250"/>
      <c r="G11148" s="250"/>
      <c r="H11148" s="250"/>
      <c r="I11148" s="75"/>
      <c r="J11148" s="75"/>
      <c r="K11148" s="75"/>
      <c r="L11148" s="75"/>
      <c r="M11148" s="75"/>
      <c r="N11148" s="75"/>
      <c r="O11148" s="75"/>
      <c r="P11148" s="75"/>
      <c r="Q11148" s="75">
        <v>0</v>
      </c>
      <c r="R11148" s="75"/>
      <c r="S11148" s="75"/>
      <c r="T11148" s="75"/>
      <c r="U11148" s="75"/>
      <c r="V11148" s="75"/>
      <c r="W11148" s="75"/>
      <c r="X11148" s="75"/>
      <c r="Y11148" s="238">
        <v>0</v>
      </c>
    </row>
    <row r="11149" spans="1:25" s="76" customFormat="1">
      <c r="A11149" s="250" t="s">
        <v>2719</v>
      </c>
      <c r="B11149" s="250"/>
      <c r="C11149" s="250"/>
      <c r="D11149" s="250"/>
      <c r="E11149" s="250"/>
      <c r="F11149" s="250"/>
      <c r="G11149" s="250"/>
      <c r="H11149" s="250"/>
      <c r="I11149" s="75"/>
      <c r="J11149" s="75"/>
      <c r="K11149" s="75"/>
      <c r="L11149" s="75"/>
      <c r="M11149" s="75"/>
      <c r="N11149" s="75"/>
      <c r="O11149" s="75"/>
      <c r="P11149" s="75"/>
      <c r="Q11149" s="75">
        <v>0</v>
      </c>
      <c r="R11149" s="75"/>
      <c r="S11149" s="75"/>
      <c r="T11149" s="75"/>
      <c r="U11149" s="75"/>
      <c r="V11149" s="75"/>
      <c r="W11149" s="75"/>
      <c r="X11149" s="75"/>
      <c r="Y11149" s="238">
        <v>0</v>
      </c>
    </row>
    <row r="11150" spans="1:25" s="76" customFormat="1">
      <c r="A11150" s="250" t="s">
        <v>2720</v>
      </c>
      <c r="B11150" s="250"/>
      <c r="C11150" s="250"/>
      <c r="D11150" s="250"/>
      <c r="E11150" s="250"/>
      <c r="F11150" s="250"/>
      <c r="G11150" s="250"/>
      <c r="H11150" s="250"/>
      <c r="I11150" s="75"/>
      <c r="J11150" s="75"/>
      <c r="K11150" s="75"/>
      <c r="L11150" s="75"/>
      <c r="M11150" s="75"/>
      <c r="N11150" s="75"/>
      <c r="O11150" s="75"/>
      <c r="P11150" s="75"/>
      <c r="Q11150" s="75">
        <v>0</v>
      </c>
      <c r="R11150" s="75"/>
      <c r="S11150" s="75"/>
      <c r="T11150" s="75"/>
      <c r="U11150" s="75"/>
      <c r="V11150" s="75"/>
      <c r="W11150" s="75"/>
      <c r="X11150" s="75"/>
      <c r="Y11150" s="238">
        <v>0</v>
      </c>
    </row>
    <row r="11151" spans="1:25" s="76" customFormat="1">
      <c r="A11151" s="250" t="s">
        <v>2692</v>
      </c>
      <c r="B11151" s="250"/>
      <c r="C11151" s="250"/>
      <c r="D11151" s="250"/>
      <c r="E11151" s="250"/>
      <c r="F11151" s="250"/>
      <c r="G11151" s="250"/>
      <c r="H11151" s="250"/>
      <c r="I11151" s="75"/>
      <c r="J11151" s="75"/>
      <c r="K11151" s="75"/>
      <c r="L11151" s="75"/>
      <c r="M11151" s="75"/>
      <c r="N11151" s="75"/>
      <c r="O11151" s="75"/>
      <c r="P11151" s="75"/>
      <c r="Q11151" s="75">
        <v>0</v>
      </c>
      <c r="R11151" s="75"/>
      <c r="S11151" s="75"/>
      <c r="T11151" s="75"/>
      <c r="U11151" s="75"/>
      <c r="V11151" s="75"/>
      <c r="W11151" s="75"/>
      <c r="X11151" s="75"/>
      <c r="Y11151" s="238">
        <v>0</v>
      </c>
    </row>
    <row r="11152" spans="1:25" s="76" customFormat="1">
      <c r="A11152" s="250" t="s">
        <v>2721</v>
      </c>
      <c r="B11152" s="250"/>
      <c r="C11152" s="250"/>
      <c r="D11152" s="250"/>
      <c r="E11152" s="250"/>
      <c r="F11152" s="250"/>
      <c r="G11152" s="250"/>
      <c r="H11152" s="250"/>
      <c r="I11152" s="75"/>
      <c r="J11152" s="75"/>
      <c r="K11152" s="75"/>
      <c r="L11152" s="75"/>
      <c r="M11152" s="75"/>
      <c r="N11152" s="75"/>
      <c r="O11152" s="75"/>
      <c r="P11152" s="75"/>
      <c r="Q11152" s="75">
        <v>0</v>
      </c>
      <c r="R11152" s="75"/>
      <c r="S11152" s="75"/>
      <c r="T11152" s="75"/>
      <c r="U11152" s="75"/>
      <c r="V11152" s="75"/>
      <c r="W11152" s="75"/>
      <c r="X11152" s="75"/>
      <c r="Y11152" s="238">
        <v>0</v>
      </c>
    </row>
    <row r="11153" spans="1:25" s="76" customFormat="1">
      <c r="A11153" s="250" t="s">
        <v>2722</v>
      </c>
      <c r="B11153" s="250"/>
      <c r="C11153" s="250"/>
      <c r="D11153" s="250"/>
      <c r="E11153" s="250"/>
      <c r="F11153" s="250"/>
      <c r="G11153" s="250"/>
      <c r="H11153" s="250"/>
      <c r="I11153" s="75"/>
      <c r="J11153" s="75"/>
      <c r="K11153" s="75"/>
      <c r="L11153" s="75"/>
      <c r="M11153" s="75"/>
      <c r="N11153" s="75"/>
      <c r="O11153" s="75"/>
      <c r="P11153" s="75"/>
      <c r="Q11153" s="75">
        <v>0</v>
      </c>
      <c r="R11153" s="75"/>
      <c r="S11153" s="75"/>
      <c r="T11153" s="75"/>
      <c r="U11153" s="75"/>
      <c r="V11153" s="75"/>
      <c r="W11153" s="75"/>
      <c r="X11153" s="75"/>
      <c r="Y11153" s="238">
        <v>0</v>
      </c>
    </row>
    <row r="11154" spans="1:25" s="76" customFormat="1">
      <c r="A11154" s="250" t="s">
        <v>2788</v>
      </c>
      <c r="B11154" s="250"/>
      <c r="C11154" s="250"/>
      <c r="D11154" s="250"/>
      <c r="E11154" s="250"/>
      <c r="F11154" s="250"/>
      <c r="G11154" s="250"/>
      <c r="H11154" s="250"/>
      <c r="I11154" s="75"/>
      <c r="J11154" s="75"/>
      <c r="K11154" s="75"/>
      <c r="L11154" s="75"/>
      <c r="M11154" s="75"/>
      <c r="N11154" s="75"/>
      <c r="O11154" s="75"/>
      <c r="P11154" s="75"/>
      <c r="Q11154" s="75">
        <v>0</v>
      </c>
      <c r="R11154" s="75"/>
      <c r="S11154" s="75"/>
      <c r="T11154" s="75"/>
      <c r="U11154" s="75"/>
      <c r="V11154" s="75"/>
      <c r="W11154" s="75"/>
      <c r="X11154" s="75"/>
      <c r="Y11154" s="238">
        <v>0</v>
      </c>
    </row>
    <row r="11155" spans="1:25" s="76" customFormat="1">
      <c r="A11155" s="250" t="s">
        <v>2723</v>
      </c>
      <c r="B11155" s="250"/>
      <c r="C11155" s="250"/>
      <c r="D11155" s="250"/>
      <c r="E11155" s="250"/>
      <c r="F11155" s="250"/>
      <c r="G11155" s="250"/>
      <c r="H11155" s="250"/>
      <c r="I11155" s="75">
        <f t="shared" ref="I11155:X11155" si="11057">SUM(I1587)</f>
        <v>0</v>
      </c>
      <c r="J11155" s="75">
        <f t="shared" si="11057"/>
        <v>0</v>
      </c>
      <c r="K11155" s="75">
        <f t="shared" si="11057"/>
        <v>0</v>
      </c>
      <c r="L11155" s="75">
        <f t="shared" si="11057"/>
        <v>0</v>
      </c>
      <c r="M11155" s="75">
        <f t="shared" si="11057"/>
        <v>0</v>
      </c>
      <c r="N11155" s="75">
        <f t="shared" si="11057"/>
        <v>0</v>
      </c>
      <c r="O11155" s="75">
        <f t="shared" si="11057"/>
        <v>0</v>
      </c>
      <c r="P11155" s="75">
        <f t="shared" si="11057"/>
        <v>0</v>
      </c>
      <c r="Q11155" s="75">
        <f t="shared" si="11057"/>
        <v>0</v>
      </c>
      <c r="R11155" s="75">
        <f t="shared" si="11057"/>
        <v>0</v>
      </c>
      <c r="S11155" s="75">
        <f t="shared" si="11057"/>
        <v>0</v>
      </c>
      <c r="T11155" s="75">
        <f t="shared" si="11057"/>
        <v>0</v>
      </c>
      <c r="U11155" s="75">
        <f t="shared" si="11057"/>
        <v>0</v>
      </c>
      <c r="V11155" s="75">
        <f t="shared" si="11057"/>
        <v>0</v>
      </c>
      <c r="W11155" s="75">
        <f t="shared" si="11057"/>
        <v>0</v>
      </c>
      <c r="X11155" s="75">
        <f t="shared" si="11057"/>
        <v>0</v>
      </c>
      <c r="Y11155" s="238">
        <v>0</v>
      </c>
    </row>
    <row r="11156" spans="1:25" s="76" customFormat="1">
      <c r="A11156" s="250" t="s">
        <v>2724</v>
      </c>
      <c r="B11156" s="250"/>
      <c r="C11156" s="250"/>
      <c r="D11156" s="250"/>
      <c r="E11156" s="250"/>
      <c r="F11156" s="250"/>
      <c r="G11156" s="250"/>
      <c r="H11156" s="250"/>
      <c r="I11156" s="75"/>
      <c r="J11156" s="75"/>
      <c r="K11156" s="75"/>
      <c r="L11156" s="75"/>
      <c r="M11156" s="75"/>
      <c r="N11156" s="75"/>
      <c r="O11156" s="75"/>
      <c r="P11156" s="75"/>
      <c r="Q11156" s="75">
        <v>0</v>
      </c>
      <c r="R11156" s="75"/>
      <c r="S11156" s="75"/>
      <c r="T11156" s="75"/>
      <c r="U11156" s="75"/>
      <c r="V11156" s="75"/>
      <c r="W11156" s="75"/>
      <c r="X11156" s="75"/>
      <c r="Y11156" s="238">
        <v>0</v>
      </c>
    </row>
    <row r="11157" spans="1:25" s="76" customFormat="1">
      <c r="A11157" s="250" t="s">
        <v>2725</v>
      </c>
      <c r="B11157" s="250"/>
      <c r="C11157" s="250"/>
      <c r="D11157" s="250"/>
      <c r="E11157" s="250"/>
      <c r="F11157" s="250"/>
      <c r="G11157" s="250"/>
      <c r="H11157" s="250"/>
      <c r="I11157" s="75"/>
      <c r="J11157" s="75"/>
      <c r="K11157" s="75"/>
      <c r="L11157" s="75"/>
      <c r="M11157" s="75"/>
      <c r="N11157" s="75"/>
      <c r="O11157" s="75"/>
      <c r="P11157" s="75"/>
      <c r="Q11157" s="75">
        <v>0</v>
      </c>
      <c r="R11157" s="75"/>
      <c r="S11157" s="75"/>
      <c r="T11157" s="75"/>
      <c r="U11157" s="75"/>
      <c r="V11157" s="75"/>
      <c r="W11157" s="75"/>
      <c r="X11157" s="75"/>
      <c r="Y11157" s="238">
        <v>0</v>
      </c>
    </row>
    <row r="11158" spans="1:25" s="76" customFormat="1">
      <c r="A11158" s="250" t="s">
        <v>2694</v>
      </c>
      <c r="B11158" s="250"/>
      <c r="C11158" s="250"/>
      <c r="D11158" s="250"/>
      <c r="E11158" s="250"/>
      <c r="F11158" s="250"/>
      <c r="G11158" s="250"/>
      <c r="H11158" s="250"/>
      <c r="I11158" s="75"/>
      <c r="J11158" s="75"/>
      <c r="K11158" s="75"/>
      <c r="L11158" s="75"/>
      <c r="M11158" s="75"/>
      <c r="N11158" s="75"/>
      <c r="O11158" s="75"/>
      <c r="P11158" s="75"/>
      <c r="Q11158" s="75">
        <v>0</v>
      </c>
      <c r="R11158" s="75"/>
      <c r="S11158" s="75"/>
      <c r="T11158" s="75"/>
      <c r="U11158" s="75"/>
      <c r="V11158" s="75"/>
      <c r="W11158" s="75"/>
      <c r="X11158" s="75"/>
      <c r="Y11158" s="238">
        <v>0</v>
      </c>
    </row>
    <row r="11159" spans="1:25" s="76" customFormat="1">
      <c r="A11159" s="250" t="s">
        <v>2726</v>
      </c>
      <c r="B11159" s="250"/>
      <c r="C11159" s="250"/>
      <c r="D11159" s="250"/>
      <c r="E11159" s="250"/>
      <c r="F11159" s="250"/>
      <c r="G11159" s="250"/>
      <c r="H11159" s="250"/>
      <c r="I11159" s="75"/>
      <c r="J11159" s="75"/>
      <c r="K11159" s="75"/>
      <c r="L11159" s="75"/>
      <c r="M11159" s="75"/>
      <c r="N11159" s="75"/>
      <c r="O11159" s="75"/>
      <c r="P11159" s="75"/>
      <c r="Q11159" s="75">
        <v>0</v>
      </c>
      <c r="R11159" s="75"/>
      <c r="S11159" s="75"/>
      <c r="T11159" s="75"/>
      <c r="U11159" s="75"/>
      <c r="V11159" s="75"/>
      <c r="W11159" s="75"/>
      <c r="X11159" s="75"/>
      <c r="Y11159" s="238">
        <v>0</v>
      </c>
    </row>
    <row r="11160" spans="1:25" s="76" customFormat="1">
      <c r="A11160" s="250" t="s">
        <v>2727</v>
      </c>
      <c r="B11160" s="250"/>
      <c r="C11160" s="250"/>
      <c r="D11160" s="250"/>
      <c r="E11160" s="250"/>
      <c r="F11160" s="250"/>
      <c r="G11160" s="250"/>
      <c r="H11160" s="250"/>
      <c r="I11160" s="75"/>
      <c r="J11160" s="75"/>
      <c r="K11160" s="75"/>
      <c r="L11160" s="75"/>
      <c r="M11160" s="75"/>
      <c r="N11160" s="75"/>
      <c r="O11160" s="75"/>
      <c r="P11160" s="75"/>
      <c r="Q11160" s="75">
        <v>0</v>
      </c>
      <c r="R11160" s="75"/>
      <c r="S11160" s="75"/>
      <c r="T11160" s="75"/>
      <c r="U11160" s="75"/>
      <c r="V11160" s="75"/>
      <c r="W11160" s="75"/>
      <c r="X11160" s="75"/>
      <c r="Y11160" s="238">
        <v>0</v>
      </c>
    </row>
    <row r="11161" spans="1:25" s="76" customFormat="1">
      <c r="A11161" s="250" t="s">
        <v>2728</v>
      </c>
      <c r="B11161" s="250"/>
      <c r="C11161" s="250"/>
      <c r="D11161" s="250"/>
      <c r="E11161" s="250"/>
      <c r="F11161" s="250"/>
      <c r="G11161" s="250"/>
      <c r="H11161" s="250"/>
      <c r="I11161" s="75"/>
      <c r="J11161" s="75"/>
      <c r="K11161" s="75"/>
      <c r="L11161" s="75"/>
      <c r="M11161" s="75"/>
      <c r="N11161" s="75"/>
      <c r="O11161" s="75"/>
      <c r="P11161" s="75"/>
      <c r="Q11161" s="75">
        <v>0</v>
      </c>
      <c r="R11161" s="75"/>
      <c r="S11161" s="75"/>
      <c r="T11161" s="75"/>
      <c r="U11161" s="75"/>
      <c r="V11161" s="75"/>
      <c r="W11161" s="75"/>
      <c r="X11161" s="75"/>
      <c r="Y11161" s="238">
        <v>0</v>
      </c>
    </row>
    <row r="11162" spans="1:25" s="76" customFormat="1">
      <c r="A11162" s="250" t="s">
        <v>2729</v>
      </c>
      <c r="B11162" s="250"/>
      <c r="C11162" s="250"/>
      <c r="D11162" s="250"/>
      <c r="E11162" s="250"/>
      <c r="F11162" s="250"/>
      <c r="G11162" s="250"/>
      <c r="H11162" s="250"/>
      <c r="I11162" s="75"/>
      <c r="J11162" s="75"/>
      <c r="K11162" s="75"/>
      <c r="L11162" s="75"/>
      <c r="M11162" s="75"/>
      <c r="N11162" s="75"/>
      <c r="O11162" s="75"/>
      <c r="P11162" s="75"/>
      <c r="Q11162" s="75">
        <v>0</v>
      </c>
      <c r="R11162" s="75"/>
      <c r="S11162" s="75"/>
      <c r="T11162" s="75"/>
      <c r="U11162" s="75"/>
      <c r="V11162" s="75"/>
      <c r="W11162" s="75"/>
      <c r="X11162" s="75"/>
      <c r="Y11162" s="238">
        <v>0</v>
      </c>
    </row>
    <row r="11163" spans="1:25" s="76" customFormat="1">
      <c r="A11163" s="250" t="s">
        <v>2730</v>
      </c>
      <c r="B11163" s="250"/>
      <c r="C11163" s="250"/>
      <c r="D11163" s="250"/>
      <c r="E11163" s="250"/>
      <c r="F11163" s="250"/>
      <c r="G11163" s="250"/>
      <c r="H11163" s="250"/>
      <c r="I11163" s="75"/>
      <c r="J11163" s="75"/>
      <c r="K11163" s="75"/>
      <c r="L11163" s="75"/>
      <c r="M11163" s="75"/>
      <c r="N11163" s="75"/>
      <c r="O11163" s="75"/>
      <c r="P11163" s="75"/>
      <c r="Q11163" s="75">
        <v>0</v>
      </c>
      <c r="R11163" s="75"/>
      <c r="S11163" s="75"/>
      <c r="T11163" s="75"/>
      <c r="U11163" s="75"/>
      <c r="V11163" s="75"/>
      <c r="W11163" s="75"/>
      <c r="X11163" s="75"/>
      <c r="Y11163" s="238">
        <v>0</v>
      </c>
    </row>
    <row r="11164" spans="1:25" s="76" customFormat="1">
      <c r="A11164" s="250" t="s">
        <v>2731</v>
      </c>
      <c r="B11164" s="250"/>
      <c r="C11164" s="250"/>
      <c r="D11164" s="250"/>
      <c r="E11164" s="250"/>
      <c r="F11164" s="250"/>
      <c r="G11164" s="250"/>
      <c r="H11164" s="250"/>
      <c r="I11164" s="75">
        <f t="shared" ref="I11164:X11164" si="11058">SUM(I7190)</f>
        <v>250200</v>
      </c>
      <c r="J11164" s="75">
        <f t="shared" si="11058"/>
        <v>0</v>
      </c>
      <c r="K11164" s="75">
        <f t="shared" si="11058"/>
        <v>200</v>
      </c>
      <c r="L11164" s="75">
        <f t="shared" si="11058"/>
        <v>0</v>
      </c>
      <c r="M11164" s="75">
        <f t="shared" si="11058"/>
        <v>0</v>
      </c>
      <c r="N11164" s="75">
        <f t="shared" si="11058"/>
        <v>200</v>
      </c>
      <c r="O11164" s="75">
        <f t="shared" si="11058"/>
        <v>150000</v>
      </c>
      <c r="P11164" s="75">
        <f t="shared" si="11058"/>
        <v>100000</v>
      </c>
      <c r="Q11164" s="75">
        <f t="shared" si="11058"/>
        <v>7601013</v>
      </c>
      <c r="R11164" s="75">
        <f t="shared" si="11058"/>
        <v>0</v>
      </c>
      <c r="S11164" s="75">
        <f t="shared" si="11058"/>
        <v>0</v>
      </c>
      <c r="T11164" s="75">
        <f t="shared" si="11058"/>
        <v>0</v>
      </c>
      <c r="U11164" s="75">
        <f t="shared" si="11058"/>
        <v>0</v>
      </c>
      <c r="V11164" s="75">
        <f t="shared" si="11058"/>
        <v>0</v>
      </c>
      <c r="W11164" s="75">
        <f t="shared" si="11058"/>
        <v>0</v>
      </c>
      <c r="X11164" s="75">
        <f t="shared" si="11058"/>
        <v>0</v>
      </c>
      <c r="Y11164" s="238">
        <v>7601013</v>
      </c>
    </row>
    <row r="11165" spans="1:25" s="76" customFormat="1">
      <c r="A11165" s="250" t="s">
        <v>2732</v>
      </c>
      <c r="B11165" s="250"/>
      <c r="C11165" s="250"/>
      <c r="D11165" s="250"/>
      <c r="E11165" s="250"/>
      <c r="F11165" s="250"/>
      <c r="G11165" s="250"/>
      <c r="H11165" s="250"/>
      <c r="I11165" s="75"/>
      <c r="J11165" s="75"/>
      <c r="K11165" s="75"/>
      <c r="L11165" s="75"/>
      <c r="M11165" s="75"/>
      <c r="N11165" s="75"/>
      <c r="O11165" s="75"/>
      <c r="P11165" s="75"/>
      <c r="Q11165" s="75">
        <v>0</v>
      </c>
      <c r="R11165" s="75"/>
      <c r="S11165" s="75"/>
      <c r="T11165" s="75"/>
      <c r="U11165" s="75"/>
      <c r="V11165" s="75"/>
      <c r="W11165" s="75"/>
      <c r="X11165" s="75"/>
      <c r="Y11165" s="238">
        <v>0</v>
      </c>
    </row>
    <row r="11166" spans="1:25" s="76" customFormat="1">
      <c r="A11166" s="250" t="s">
        <v>2733</v>
      </c>
      <c r="B11166" s="250"/>
      <c r="C11166" s="250"/>
      <c r="D11166" s="250"/>
      <c r="E11166" s="250"/>
      <c r="F11166" s="250"/>
      <c r="G11166" s="250"/>
      <c r="H11166" s="250"/>
      <c r="I11166" s="75"/>
      <c r="J11166" s="75"/>
      <c r="K11166" s="75"/>
      <c r="L11166" s="75"/>
      <c r="M11166" s="75"/>
      <c r="N11166" s="75"/>
      <c r="O11166" s="75"/>
      <c r="P11166" s="75"/>
      <c r="Q11166" s="75">
        <v>0</v>
      </c>
      <c r="R11166" s="75"/>
      <c r="S11166" s="75"/>
      <c r="T11166" s="75"/>
      <c r="U11166" s="75"/>
      <c r="V11166" s="75"/>
      <c r="W11166" s="75"/>
      <c r="X11166" s="75"/>
      <c r="Y11166" s="238">
        <v>0</v>
      </c>
    </row>
    <row r="11167" spans="1:25" s="76" customFormat="1">
      <c r="A11167" s="250" t="s">
        <v>2734</v>
      </c>
      <c r="B11167" s="250"/>
      <c r="C11167" s="250"/>
      <c r="D11167" s="250"/>
      <c r="E11167" s="250"/>
      <c r="F11167" s="250"/>
      <c r="G11167" s="250"/>
      <c r="H11167" s="250"/>
      <c r="I11167" s="75"/>
      <c r="J11167" s="75"/>
      <c r="K11167" s="75"/>
      <c r="L11167" s="75"/>
      <c r="M11167" s="75"/>
      <c r="N11167" s="75"/>
      <c r="O11167" s="75"/>
      <c r="P11167" s="75"/>
      <c r="Q11167" s="75">
        <v>0</v>
      </c>
      <c r="R11167" s="75"/>
      <c r="S11167" s="75"/>
      <c r="T11167" s="75"/>
      <c r="U11167" s="75"/>
      <c r="V11167" s="75"/>
      <c r="W11167" s="75"/>
      <c r="X11167" s="75"/>
      <c r="Y11167" s="238">
        <v>0</v>
      </c>
    </row>
    <row r="11168" spans="1:25" s="76" customFormat="1">
      <c r="A11168" s="250" t="s">
        <v>2735</v>
      </c>
      <c r="B11168" s="250"/>
      <c r="C11168" s="250"/>
      <c r="D11168" s="250"/>
      <c r="E11168" s="250"/>
      <c r="F11168" s="250"/>
      <c r="G11168" s="250"/>
      <c r="H11168" s="250"/>
      <c r="I11168" s="75"/>
      <c r="J11168" s="75"/>
      <c r="K11168" s="75"/>
      <c r="L11168" s="75"/>
      <c r="M11168" s="75"/>
      <c r="N11168" s="75"/>
      <c r="O11168" s="75"/>
      <c r="P11168" s="75"/>
      <c r="Q11168" s="75">
        <v>0</v>
      </c>
      <c r="R11168" s="75"/>
      <c r="S11168" s="75"/>
      <c r="T11168" s="75"/>
      <c r="U11168" s="75"/>
      <c r="V11168" s="75"/>
      <c r="W11168" s="75"/>
      <c r="X11168" s="75"/>
      <c r="Y11168" s="238">
        <v>0</v>
      </c>
    </row>
    <row r="11169" spans="1:25" s="76" customFormat="1">
      <c r="A11169" s="250" t="s">
        <v>2736</v>
      </c>
      <c r="B11169" s="250"/>
      <c r="C11169" s="250"/>
      <c r="D11169" s="250"/>
      <c r="E11169" s="250"/>
      <c r="F11169" s="250"/>
      <c r="G11169" s="250"/>
      <c r="H11169" s="250"/>
      <c r="I11169" s="75"/>
      <c r="J11169" s="75"/>
      <c r="K11169" s="75"/>
      <c r="L11169" s="75"/>
      <c r="M11169" s="75"/>
      <c r="N11169" s="75"/>
      <c r="O11169" s="75"/>
      <c r="P11169" s="75"/>
      <c r="Q11169" s="75">
        <v>0</v>
      </c>
      <c r="R11169" s="75"/>
      <c r="S11169" s="75"/>
      <c r="T11169" s="75"/>
      <c r="U11169" s="75"/>
      <c r="V11169" s="75"/>
      <c r="W11169" s="75"/>
      <c r="X11169" s="75"/>
      <c r="Y11169" s="238">
        <v>0</v>
      </c>
    </row>
    <row r="11170" spans="1:25" s="76" customFormat="1">
      <c r="A11170" s="250" t="s">
        <v>2792</v>
      </c>
      <c r="B11170" s="250"/>
      <c r="C11170" s="250"/>
      <c r="D11170" s="250"/>
      <c r="E11170" s="250"/>
      <c r="F11170" s="250"/>
      <c r="G11170" s="250"/>
      <c r="H11170" s="250"/>
      <c r="I11170" s="75">
        <f t="shared" ref="I11170:P11170" si="11059">SUM(I7607)</f>
        <v>20000</v>
      </c>
      <c r="J11170" s="75">
        <f t="shared" si="11059"/>
        <v>0</v>
      </c>
      <c r="K11170" s="75">
        <f t="shared" si="11059"/>
        <v>0</v>
      </c>
      <c r="L11170" s="75">
        <f t="shared" si="11059"/>
        <v>0</v>
      </c>
      <c r="M11170" s="75">
        <f t="shared" si="11059"/>
        <v>0</v>
      </c>
      <c r="N11170" s="75">
        <f t="shared" si="11059"/>
        <v>0</v>
      </c>
      <c r="O11170" s="75">
        <f t="shared" si="11059"/>
        <v>20000</v>
      </c>
      <c r="P11170" s="75">
        <f t="shared" si="11059"/>
        <v>0</v>
      </c>
      <c r="Q11170" s="75">
        <f t="shared" ref="Q11170:R11170" si="11060">SUM(Q7607)</f>
        <v>20000</v>
      </c>
      <c r="R11170" s="75">
        <f t="shared" si="11060"/>
        <v>0</v>
      </c>
      <c r="S11170" s="75">
        <f t="shared" ref="S11170" si="11061">SUM(S7607)</f>
        <v>0</v>
      </c>
      <c r="T11170" s="75">
        <f t="shared" ref="T11170:X11170" si="11062">SUM(T7607)</f>
        <v>0</v>
      </c>
      <c r="U11170" s="75">
        <f t="shared" si="11062"/>
        <v>0</v>
      </c>
      <c r="V11170" s="75">
        <f t="shared" si="11062"/>
        <v>0</v>
      </c>
      <c r="W11170" s="75">
        <f t="shared" si="11062"/>
        <v>0</v>
      </c>
      <c r="X11170" s="75">
        <f t="shared" si="11062"/>
        <v>0</v>
      </c>
      <c r="Y11170" s="238">
        <v>20000</v>
      </c>
    </row>
    <row r="11171" spans="1:25" s="76" customFormat="1">
      <c r="A11171" s="250" t="s">
        <v>2737</v>
      </c>
      <c r="B11171" s="250"/>
      <c r="C11171" s="250"/>
      <c r="D11171" s="250"/>
      <c r="E11171" s="250"/>
      <c r="F11171" s="250"/>
      <c r="G11171" s="250"/>
      <c r="H11171" s="250"/>
      <c r="I11171" s="75">
        <f t="shared" ref="I11171:P11171" si="11063">SUM(I7668)</f>
        <v>1000</v>
      </c>
      <c r="J11171" s="75">
        <f t="shared" si="11063"/>
        <v>0</v>
      </c>
      <c r="K11171" s="75">
        <f t="shared" si="11063"/>
        <v>1000</v>
      </c>
      <c r="L11171" s="75">
        <f t="shared" si="11063"/>
        <v>1000</v>
      </c>
      <c r="M11171" s="75">
        <f t="shared" si="11063"/>
        <v>0</v>
      </c>
      <c r="N11171" s="75">
        <f t="shared" si="11063"/>
        <v>0</v>
      </c>
      <c r="O11171" s="75">
        <f t="shared" si="11063"/>
        <v>0</v>
      </c>
      <c r="P11171" s="75">
        <f t="shared" si="11063"/>
        <v>0</v>
      </c>
      <c r="Q11171" s="75">
        <f t="shared" ref="Q11171:R11171" si="11064">SUM(Q7668)</f>
        <v>1948</v>
      </c>
      <c r="R11171" s="75">
        <f t="shared" si="11064"/>
        <v>0</v>
      </c>
      <c r="S11171" s="75">
        <f t="shared" ref="S11171" si="11065">SUM(S7668)</f>
        <v>0</v>
      </c>
      <c r="T11171" s="75">
        <f t="shared" ref="T11171:X11171" si="11066">SUM(T7668)</f>
        <v>0</v>
      </c>
      <c r="U11171" s="75">
        <f t="shared" si="11066"/>
        <v>0</v>
      </c>
      <c r="V11171" s="75">
        <f t="shared" si="11066"/>
        <v>0</v>
      </c>
      <c r="W11171" s="75">
        <f t="shared" si="11066"/>
        <v>0</v>
      </c>
      <c r="X11171" s="75">
        <f t="shared" si="11066"/>
        <v>0</v>
      </c>
      <c r="Y11171" s="238">
        <v>1948</v>
      </c>
    </row>
    <row r="11172" spans="1:25" s="76" customFormat="1">
      <c r="A11172" s="250" t="s">
        <v>2784</v>
      </c>
      <c r="B11172" s="250"/>
      <c r="C11172" s="250"/>
      <c r="D11172" s="250"/>
      <c r="E11172" s="250"/>
      <c r="F11172" s="250"/>
      <c r="G11172" s="250"/>
      <c r="H11172" s="250"/>
      <c r="I11172" s="75"/>
      <c r="J11172" s="75"/>
      <c r="K11172" s="75"/>
      <c r="L11172" s="75"/>
      <c r="M11172" s="75"/>
      <c r="N11172" s="75"/>
      <c r="O11172" s="75"/>
      <c r="P11172" s="75"/>
      <c r="Q11172" s="75">
        <v>0</v>
      </c>
      <c r="R11172" s="75"/>
      <c r="S11172" s="75"/>
      <c r="T11172" s="75"/>
      <c r="U11172" s="75"/>
      <c r="V11172" s="75"/>
      <c r="W11172" s="75"/>
      <c r="X11172" s="75"/>
      <c r="Y11172" s="238">
        <v>0</v>
      </c>
    </row>
    <row r="11173" spans="1:25" s="76" customFormat="1">
      <c r="A11173" s="250" t="s">
        <v>2785</v>
      </c>
      <c r="B11173" s="250"/>
      <c r="C11173" s="250"/>
      <c r="D11173" s="250"/>
      <c r="E11173" s="250"/>
      <c r="F11173" s="250"/>
      <c r="G11173" s="250"/>
      <c r="H11173" s="250"/>
      <c r="I11173" s="75">
        <f t="shared" ref="I11173:P11173" si="11067">SUM(I7793)</f>
        <v>0</v>
      </c>
      <c r="J11173" s="75">
        <f t="shared" si="11067"/>
        <v>0</v>
      </c>
      <c r="K11173" s="75">
        <f t="shared" si="11067"/>
        <v>0</v>
      </c>
      <c r="L11173" s="75">
        <f t="shared" si="11067"/>
        <v>0</v>
      </c>
      <c r="M11173" s="75">
        <f t="shared" si="11067"/>
        <v>0</v>
      </c>
      <c r="N11173" s="75">
        <f t="shared" si="11067"/>
        <v>0</v>
      </c>
      <c r="O11173" s="75">
        <f t="shared" si="11067"/>
        <v>0</v>
      </c>
      <c r="P11173" s="75">
        <f t="shared" si="11067"/>
        <v>0</v>
      </c>
      <c r="Q11173" s="75">
        <f t="shared" ref="Q11173:R11173" si="11068">SUM(Q7793)</f>
        <v>95480</v>
      </c>
      <c r="R11173" s="75">
        <f t="shared" si="11068"/>
        <v>0</v>
      </c>
      <c r="S11173" s="75">
        <f t="shared" ref="S11173" si="11069">SUM(S7793)</f>
        <v>0</v>
      </c>
      <c r="T11173" s="75">
        <f t="shared" ref="T11173:X11173" si="11070">SUM(T7793)</f>
        <v>0</v>
      </c>
      <c r="U11173" s="75">
        <f t="shared" si="11070"/>
        <v>0</v>
      </c>
      <c r="V11173" s="75">
        <f t="shared" si="11070"/>
        <v>0</v>
      </c>
      <c r="W11173" s="75">
        <f t="shared" si="11070"/>
        <v>0</v>
      </c>
      <c r="X11173" s="75">
        <f t="shared" si="11070"/>
        <v>0</v>
      </c>
      <c r="Y11173" s="238">
        <v>95480</v>
      </c>
    </row>
    <row r="11174" spans="1:25" s="68" customFormat="1">
      <c r="A11174" s="251" t="s">
        <v>69</v>
      </c>
      <c r="B11174" s="251"/>
      <c r="C11174" s="251"/>
      <c r="D11174" s="251"/>
      <c r="E11174" s="251"/>
      <c r="F11174" s="251"/>
      <c r="G11174" s="251"/>
      <c r="H11174" s="251"/>
      <c r="I11174" s="77">
        <f t="shared" ref="I11174:P11174" si="11071">SUM(I11128:I11173)</f>
        <v>271800</v>
      </c>
      <c r="J11174" s="77">
        <f t="shared" si="11071"/>
        <v>100</v>
      </c>
      <c r="K11174" s="77">
        <f t="shared" si="11071"/>
        <v>1200</v>
      </c>
      <c r="L11174" s="77">
        <f t="shared" si="11071"/>
        <v>1000</v>
      </c>
      <c r="M11174" s="77">
        <f t="shared" si="11071"/>
        <v>0</v>
      </c>
      <c r="N11174" s="77">
        <f t="shared" si="11071"/>
        <v>200</v>
      </c>
      <c r="O11174" s="77">
        <f t="shared" si="11071"/>
        <v>170500</v>
      </c>
      <c r="P11174" s="77">
        <f t="shared" si="11071"/>
        <v>100000</v>
      </c>
      <c r="Q11174" s="77">
        <f t="shared" ref="Q11174:R11174" si="11072">SUM(Q11128:Q11173)</f>
        <v>26756607</v>
      </c>
      <c r="R11174" s="77">
        <f t="shared" si="11072"/>
        <v>700</v>
      </c>
      <c r="S11174" s="77">
        <f t="shared" ref="S11174" si="11073">SUM(S11128:S11173)</f>
        <v>0</v>
      </c>
      <c r="T11174" s="77">
        <f t="shared" ref="T11174:X11174" si="11074">SUM(T11128:T11173)</f>
        <v>100</v>
      </c>
      <c r="U11174" s="77">
        <f t="shared" si="11074"/>
        <v>0</v>
      </c>
      <c r="V11174" s="77">
        <f t="shared" si="11074"/>
        <v>0</v>
      </c>
      <c r="W11174" s="77">
        <f t="shared" si="11074"/>
        <v>100</v>
      </c>
      <c r="X11174" s="77">
        <f t="shared" si="11074"/>
        <v>100</v>
      </c>
      <c r="Y11174" s="239">
        <v>26756607</v>
      </c>
    </row>
    <row r="11175" spans="1:25" s="68" customFormat="1" ht="15" thickBot="1">
      <c r="A11175" s="270" t="s">
        <v>2770</v>
      </c>
      <c r="B11175" s="270"/>
      <c r="C11175" s="270"/>
      <c r="D11175" s="270"/>
      <c r="E11175" s="270"/>
      <c r="F11175" s="270"/>
      <c r="G11175" s="270"/>
      <c r="H11175" s="270"/>
      <c r="I11175" s="69"/>
      <c r="J11175" s="69"/>
      <c r="K11175" s="69"/>
      <c r="L11175" s="69"/>
      <c r="M11175" s="69"/>
      <c r="N11175" s="69"/>
      <c r="O11175" s="69"/>
      <c r="P11175" s="69"/>
      <c r="Q11175" s="69">
        <v>0</v>
      </c>
      <c r="R11175" s="69"/>
      <c r="S11175" s="69"/>
      <c r="T11175" s="69"/>
      <c r="U11175" s="69"/>
      <c r="V11175" s="69"/>
      <c r="W11175" s="69"/>
      <c r="X11175" s="69"/>
      <c r="Y11175" s="237">
        <v>0</v>
      </c>
    </row>
    <row r="11176" spans="1:25" s="68" customFormat="1" ht="41.4" thickBot="1">
      <c r="A11176" s="271" t="s">
        <v>1</v>
      </c>
      <c r="B11176" s="271"/>
      <c r="C11176" s="271"/>
      <c r="D11176" s="271"/>
      <c r="E11176" s="271"/>
      <c r="F11176" s="271"/>
      <c r="G11176" s="271"/>
      <c r="H11176" s="271"/>
      <c r="I11176" s="1" t="s">
        <v>3093</v>
      </c>
      <c r="J11176" s="1" t="s">
        <v>3130</v>
      </c>
      <c r="K11176" s="1" t="s">
        <v>3</v>
      </c>
      <c r="L11176" s="1" t="s">
        <v>4</v>
      </c>
      <c r="M11176" s="1" t="s">
        <v>5</v>
      </c>
      <c r="N11176" s="1" t="s">
        <v>6</v>
      </c>
      <c r="O11176" s="1" t="s">
        <v>7</v>
      </c>
      <c r="P11176" s="1" t="s">
        <v>8</v>
      </c>
      <c r="Q11176" s="1" t="s">
        <v>3344</v>
      </c>
      <c r="R11176" s="1" t="s">
        <v>3427</v>
      </c>
      <c r="S11176" s="1" t="s">
        <v>3447</v>
      </c>
      <c r="T11176" s="1" t="s">
        <v>3448</v>
      </c>
      <c r="U11176" s="1" t="s">
        <v>3452</v>
      </c>
      <c r="V11176" s="1" t="s">
        <v>3449</v>
      </c>
      <c r="W11176" s="1" t="s">
        <v>3450</v>
      </c>
      <c r="X11176" s="1" t="s">
        <v>3451</v>
      </c>
      <c r="Y11176" s="216" t="s">
        <v>3385</v>
      </c>
    </row>
    <row r="11177" spans="1:25" s="74" customFormat="1">
      <c r="A11177" s="70"/>
      <c r="B11177" s="70"/>
      <c r="C11177" s="70"/>
      <c r="D11177" s="71"/>
      <c r="E11177" s="71"/>
      <c r="F11177" s="72"/>
      <c r="G11177" s="165"/>
      <c r="H11177" s="73" t="s">
        <v>0</v>
      </c>
      <c r="I11177" s="45">
        <v>1</v>
      </c>
      <c r="J11177" s="45">
        <v>3</v>
      </c>
      <c r="K11177" s="45" t="s">
        <v>9</v>
      </c>
      <c r="L11177" s="45">
        <v>5</v>
      </c>
      <c r="M11177" s="45">
        <v>6</v>
      </c>
      <c r="N11177" s="45">
        <v>7</v>
      </c>
      <c r="O11177" s="45">
        <v>8</v>
      </c>
      <c r="P11177" s="45">
        <v>9</v>
      </c>
      <c r="Q11177" s="45">
        <v>1</v>
      </c>
      <c r="R11177" s="45">
        <v>2</v>
      </c>
      <c r="S11177" s="45">
        <v>3</v>
      </c>
      <c r="T11177" s="45" t="s">
        <v>3453</v>
      </c>
      <c r="U11177" s="45">
        <v>5</v>
      </c>
      <c r="V11177" s="45">
        <v>6</v>
      </c>
      <c r="W11177" s="45">
        <v>7</v>
      </c>
      <c r="X11177" s="45" t="s">
        <v>3454</v>
      </c>
      <c r="Y11177" s="276">
        <v>9</v>
      </c>
    </row>
    <row r="11178" spans="1:25" s="76" customFormat="1">
      <c r="A11178" s="272" t="s">
        <v>2699</v>
      </c>
      <c r="B11178" s="272"/>
      <c r="C11178" s="272"/>
      <c r="D11178" s="272"/>
      <c r="E11178" s="272"/>
      <c r="F11178" s="272"/>
      <c r="G11178" s="272"/>
      <c r="H11178" s="272"/>
      <c r="I11178" s="75"/>
      <c r="J11178" s="75"/>
      <c r="K11178" s="75"/>
      <c r="L11178" s="75"/>
      <c r="M11178" s="75"/>
      <c r="N11178" s="75"/>
      <c r="O11178" s="75"/>
      <c r="P11178" s="75"/>
      <c r="Q11178" s="75">
        <v>0</v>
      </c>
      <c r="R11178" s="75"/>
      <c r="S11178" s="75"/>
      <c r="T11178" s="75"/>
      <c r="U11178" s="75"/>
      <c r="V11178" s="75"/>
      <c r="W11178" s="75"/>
      <c r="X11178" s="75"/>
      <c r="Y11178" s="238">
        <v>0</v>
      </c>
    </row>
    <row r="11179" spans="1:25" s="76" customFormat="1">
      <c r="A11179" s="250" t="s">
        <v>2700</v>
      </c>
      <c r="B11179" s="250"/>
      <c r="C11179" s="250"/>
      <c r="D11179" s="250"/>
      <c r="E11179" s="250"/>
      <c r="F11179" s="250"/>
      <c r="G11179" s="250"/>
      <c r="H11179" s="250"/>
      <c r="I11179" s="75"/>
      <c r="J11179" s="75"/>
      <c r="K11179" s="75"/>
      <c r="L11179" s="75"/>
      <c r="M11179" s="75"/>
      <c r="N11179" s="75"/>
      <c r="O11179" s="75"/>
      <c r="P11179" s="75"/>
      <c r="Q11179" s="75">
        <v>0</v>
      </c>
      <c r="R11179" s="75"/>
      <c r="S11179" s="75"/>
      <c r="T11179" s="75"/>
      <c r="U11179" s="75"/>
      <c r="V11179" s="75"/>
      <c r="W11179" s="75"/>
      <c r="X11179" s="75"/>
      <c r="Y11179" s="238">
        <v>0</v>
      </c>
    </row>
    <row r="11180" spans="1:25" s="76" customFormat="1">
      <c r="A11180" s="250" t="s">
        <v>2701</v>
      </c>
      <c r="B11180" s="250"/>
      <c r="C11180" s="250"/>
      <c r="D11180" s="250"/>
      <c r="E11180" s="250"/>
      <c r="F11180" s="250"/>
      <c r="G11180" s="250"/>
      <c r="H11180" s="250"/>
      <c r="I11180" s="75"/>
      <c r="J11180" s="75"/>
      <c r="K11180" s="75"/>
      <c r="L11180" s="75"/>
      <c r="M11180" s="75"/>
      <c r="N11180" s="75"/>
      <c r="O11180" s="75"/>
      <c r="P11180" s="75"/>
      <c r="Q11180" s="75">
        <v>0</v>
      </c>
      <c r="R11180" s="75"/>
      <c r="S11180" s="75"/>
      <c r="T11180" s="75"/>
      <c r="U11180" s="75"/>
      <c r="V11180" s="75"/>
      <c r="W11180" s="75"/>
      <c r="X11180" s="75"/>
      <c r="Y11180" s="238">
        <v>0</v>
      </c>
    </row>
    <row r="11181" spans="1:25" s="76" customFormat="1">
      <c r="A11181" s="250" t="s">
        <v>2702</v>
      </c>
      <c r="B11181" s="250"/>
      <c r="C11181" s="250"/>
      <c r="D11181" s="250"/>
      <c r="E11181" s="250"/>
      <c r="F11181" s="250"/>
      <c r="G11181" s="250"/>
      <c r="H11181" s="250"/>
      <c r="I11181" s="75"/>
      <c r="J11181" s="75"/>
      <c r="K11181" s="75"/>
      <c r="L11181" s="75"/>
      <c r="M11181" s="75"/>
      <c r="N11181" s="75"/>
      <c r="O11181" s="75"/>
      <c r="P11181" s="75"/>
      <c r="Q11181" s="75">
        <v>0</v>
      </c>
      <c r="R11181" s="75"/>
      <c r="S11181" s="75"/>
      <c r="T11181" s="75"/>
      <c r="U11181" s="75"/>
      <c r="V11181" s="75"/>
      <c r="W11181" s="75"/>
      <c r="X11181" s="75"/>
      <c r="Y11181" s="238">
        <v>0</v>
      </c>
    </row>
    <row r="11182" spans="1:25" s="76" customFormat="1">
      <c r="A11182" s="250" t="s">
        <v>2703</v>
      </c>
      <c r="B11182" s="250"/>
      <c r="C11182" s="250"/>
      <c r="D11182" s="250"/>
      <c r="E11182" s="250"/>
      <c r="F11182" s="250"/>
      <c r="G11182" s="250"/>
      <c r="H11182" s="250"/>
      <c r="I11182" s="75"/>
      <c r="J11182" s="75"/>
      <c r="K11182" s="75"/>
      <c r="L11182" s="75"/>
      <c r="M11182" s="75"/>
      <c r="N11182" s="75"/>
      <c r="O11182" s="75"/>
      <c r="P11182" s="75"/>
      <c r="Q11182" s="75">
        <v>0</v>
      </c>
      <c r="R11182" s="75"/>
      <c r="S11182" s="75"/>
      <c r="T11182" s="75"/>
      <c r="U11182" s="75"/>
      <c r="V11182" s="75"/>
      <c r="W11182" s="75"/>
      <c r="X11182" s="75"/>
      <c r="Y11182" s="238">
        <v>0</v>
      </c>
    </row>
    <row r="11183" spans="1:25" s="76" customFormat="1">
      <c r="A11183" s="250" t="s">
        <v>2704</v>
      </c>
      <c r="B11183" s="250"/>
      <c r="C11183" s="250"/>
      <c r="D11183" s="250"/>
      <c r="E11183" s="250"/>
      <c r="F11183" s="250"/>
      <c r="G11183" s="250"/>
      <c r="H11183" s="250"/>
      <c r="I11183" s="75"/>
      <c r="J11183" s="75"/>
      <c r="K11183" s="75"/>
      <c r="L11183" s="75"/>
      <c r="M11183" s="75"/>
      <c r="N11183" s="75"/>
      <c r="O11183" s="75"/>
      <c r="P11183" s="75"/>
      <c r="Q11183" s="75">
        <v>0</v>
      </c>
      <c r="R11183" s="75"/>
      <c r="S11183" s="75"/>
      <c r="T11183" s="75"/>
      <c r="U11183" s="75"/>
      <c r="V11183" s="75"/>
      <c r="W11183" s="75"/>
      <c r="X11183" s="75"/>
      <c r="Y11183" s="238">
        <v>0</v>
      </c>
    </row>
    <row r="11184" spans="1:25" s="76" customFormat="1">
      <c r="A11184" s="250" t="s">
        <v>2705</v>
      </c>
      <c r="B11184" s="250"/>
      <c r="C11184" s="250"/>
      <c r="D11184" s="250"/>
      <c r="E11184" s="250"/>
      <c r="F11184" s="250"/>
      <c r="G11184" s="250"/>
      <c r="H11184" s="250"/>
      <c r="I11184" s="75"/>
      <c r="J11184" s="75"/>
      <c r="K11184" s="75"/>
      <c r="L11184" s="75"/>
      <c r="M11184" s="75"/>
      <c r="N11184" s="75"/>
      <c r="O11184" s="75"/>
      <c r="P11184" s="75"/>
      <c r="Q11184" s="75">
        <v>0</v>
      </c>
      <c r="R11184" s="75"/>
      <c r="S11184" s="75"/>
      <c r="T11184" s="75"/>
      <c r="U11184" s="75"/>
      <c r="V11184" s="75"/>
      <c r="W11184" s="75"/>
      <c r="X11184" s="75"/>
      <c r="Y11184" s="238">
        <v>0</v>
      </c>
    </row>
    <row r="11185" spans="1:25" s="76" customFormat="1">
      <c r="A11185" s="250" t="s">
        <v>2706</v>
      </c>
      <c r="B11185" s="250"/>
      <c r="C11185" s="250"/>
      <c r="D11185" s="250"/>
      <c r="E11185" s="250"/>
      <c r="F11185" s="250"/>
      <c r="G11185" s="250"/>
      <c r="H11185" s="250"/>
      <c r="I11185" s="75"/>
      <c r="J11185" s="75"/>
      <c r="K11185" s="75"/>
      <c r="L11185" s="75"/>
      <c r="M11185" s="75"/>
      <c r="N11185" s="75"/>
      <c r="O11185" s="75"/>
      <c r="P11185" s="75"/>
      <c r="Q11185" s="75">
        <v>0</v>
      </c>
      <c r="R11185" s="75"/>
      <c r="S11185" s="75"/>
      <c r="T11185" s="75"/>
      <c r="U11185" s="75"/>
      <c r="V11185" s="75"/>
      <c r="W11185" s="75"/>
      <c r="X11185" s="75"/>
      <c r="Y11185" s="238">
        <v>0</v>
      </c>
    </row>
    <row r="11186" spans="1:25" s="76" customFormat="1">
      <c r="A11186" s="250" t="s">
        <v>2707</v>
      </c>
      <c r="B11186" s="250"/>
      <c r="C11186" s="250"/>
      <c r="D11186" s="250"/>
      <c r="E11186" s="250"/>
      <c r="F11186" s="250"/>
      <c r="G11186" s="250"/>
      <c r="H11186" s="250"/>
      <c r="I11186" s="75"/>
      <c r="J11186" s="75"/>
      <c r="K11186" s="75"/>
      <c r="L11186" s="75"/>
      <c r="M11186" s="75"/>
      <c r="N11186" s="75"/>
      <c r="O11186" s="75"/>
      <c r="P11186" s="75"/>
      <c r="Q11186" s="75">
        <v>0</v>
      </c>
      <c r="R11186" s="75"/>
      <c r="S11186" s="75"/>
      <c r="T11186" s="75"/>
      <c r="U11186" s="75"/>
      <c r="V11186" s="75"/>
      <c r="W11186" s="75"/>
      <c r="X11186" s="75"/>
      <c r="Y11186" s="238">
        <v>0</v>
      </c>
    </row>
    <row r="11187" spans="1:25" s="76" customFormat="1">
      <c r="A11187" s="250" t="s">
        <v>2708</v>
      </c>
      <c r="B11187" s="250"/>
      <c r="C11187" s="250"/>
      <c r="D11187" s="250"/>
      <c r="E11187" s="250"/>
      <c r="F11187" s="250"/>
      <c r="G11187" s="250"/>
      <c r="H11187" s="250"/>
      <c r="I11187" s="75"/>
      <c r="J11187" s="75"/>
      <c r="K11187" s="75"/>
      <c r="L11187" s="75"/>
      <c r="M11187" s="75"/>
      <c r="N11187" s="75"/>
      <c r="O11187" s="75"/>
      <c r="P11187" s="75"/>
      <c r="Q11187" s="75">
        <v>0</v>
      </c>
      <c r="R11187" s="75"/>
      <c r="S11187" s="75"/>
      <c r="T11187" s="75"/>
      <c r="U11187" s="75"/>
      <c r="V11187" s="75"/>
      <c r="W11187" s="75"/>
      <c r="X11187" s="75"/>
      <c r="Y11187" s="238">
        <v>0</v>
      </c>
    </row>
    <row r="11188" spans="1:25" s="76" customFormat="1">
      <c r="A11188" s="250" t="s">
        <v>2709</v>
      </c>
      <c r="B11188" s="250"/>
      <c r="C11188" s="250"/>
      <c r="D11188" s="250"/>
      <c r="E11188" s="250"/>
      <c r="F11188" s="250"/>
      <c r="G11188" s="250"/>
      <c r="H11188" s="250"/>
      <c r="I11188" s="75"/>
      <c r="J11188" s="75"/>
      <c r="K11188" s="75"/>
      <c r="L11188" s="75"/>
      <c r="M11188" s="75"/>
      <c r="N11188" s="75"/>
      <c r="O11188" s="75"/>
      <c r="P11188" s="75"/>
      <c r="Q11188" s="75">
        <v>0</v>
      </c>
      <c r="R11188" s="75"/>
      <c r="S11188" s="75"/>
      <c r="T11188" s="75"/>
      <c r="U11188" s="75"/>
      <c r="V11188" s="75"/>
      <c r="W11188" s="75"/>
      <c r="X11188" s="75"/>
      <c r="Y11188" s="238">
        <v>0</v>
      </c>
    </row>
    <row r="11189" spans="1:25" s="76" customFormat="1">
      <c r="A11189" s="250" t="s">
        <v>2710</v>
      </c>
      <c r="B11189" s="250"/>
      <c r="C11189" s="250"/>
      <c r="D11189" s="250"/>
      <c r="E11189" s="250"/>
      <c r="F11189" s="250"/>
      <c r="G11189" s="250"/>
      <c r="H11189" s="250"/>
      <c r="I11189" s="75"/>
      <c r="J11189" s="75"/>
      <c r="K11189" s="75"/>
      <c r="L11189" s="75"/>
      <c r="M11189" s="75"/>
      <c r="N11189" s="75"/>
      <c r="O11189" s="75"/>
      <c r="P11189" s="75"/>
      <c r="Q11189" s="75">
        <v>0</v>
      </c>
      <c r="R11189" s="75"/>
      <c r="S11189" s="75"/>
      <c r="T11189" s="75"/>
      <c r="U11189" s="75"/>
      <c r="V11189" s="75"/>
      <c r="W11189" s="75"/>
      <c r="X11189" s="75"/>
      <c r="Y11189" s="238">
        <v>0</v>
      </c>
    </row>
    <row r="11190" spans="1:25" s="76" customFormat="1">
      <c r="A11190" s="250" t="s">
        <v>2711</v>
      </c>
      <c r="B11190" s="250"/>
      <c r="C11190" s="250"/>
      <c r="D11190" s="250"/>
      <c r="E11190" s="250"/>
      <c r="F11190" s="250"/>
      <c r="G11190" s="250"/>
      <c r="H11190" s="250"/>
      <c r="I11190" s="75"/>
      <c r="J11190" s="75"/>
      <c r="K11190" s="75"/>
      <c r="L11190" s="75"/>
      <c r="M11190" s="75"/>
      <c r="N11190" s="75"/>
      <c r="O11190" s="75"/>
      <c r="P11190" s="75"/>
      <c r="Q11190" s="75">
        <v>0</v>
      </c>
      <c r="R11190" s="75"/>
      <c r="S11190" s="75"/>
      <c r="T11190" s="75"/>
      <c r="U11190" s="75"/>
      <c r="V11190" s="75"/>
      <c r="W11190" s="75"/>
      <c r="X11190" s="75"/>
      <c r="Y11190" s="238">
        <v>0</v>
      </c>
    </row>
    <row r="11191" spans="1:25" s="76" customFormat="1">
      <c r="A11191" s="250" t="s">
        <v>2712</v>
      </c>
      <c r="B11191" s="250"/>
      <c r="C11191" s="250"/>
      <c r="D11191" s="250"/>
      <c r="E11191" s="250"/>
      <c r="F11191" s="250"/>
      <c r="G11191" s="250"/>
      <c r="H11191" s="250"/>
      <c r="I11191" s="75"/>
      <c r="J11191" s="75"/>
      <c r="K11191" s="75"/>
      <c r="L11191" s="75"/>
      <c r="M11191" s="75"/>
      <c r="N11191" s="75"/>
      <c r="O11191" s="75"/>
      <c r="P11191" s="75"/>
      <c r="Q11191" s="75">
        <v>0</v>
      </c>
      <c r="R11191" s="75"/>
      <c r="S11191" s="75"/>
      <c r="T11191" s="75"/>
      <c r="U11191" s="75"/>
      <c r="V11191" s="75"/>
      <c r="W11191" s="75"/>
      <c r="X11191" s="75"/>
      <c r="Y11191" s="238">
        <v>0</v>
      </c>
    </row>
    <row r="11192" spans="1:25" s="76" customFormat="1">
      <c r="A11192" s="250" t="s">
        <v>2713</v>
      </c>
      <c r="B11192" s="250"/>
      <c r="C11192" s="250"/>
      <c r="D11192" s="250"/>
      <c r="E11192" s="250"/>
      <c r="F11192" s="250"/>
      <c r="G11192" s="250"/>
      <c r="H11192" s="250"/>
      <c r="I11192" s="75"/>
      <c r="J11192" s="75"/>
      <c r="K11192" s="75"/>
      <c r="L11192" s="75"/>
      <c r="M11192" s="75"/>
      <c r="N11192" s="75"/>
      <c r="O11192" s="75"/>
      <c r="P11192" s="75"/>
      <c r="Q11192" s="75">
        <v>0</v>
      </c>
      <c r="R11192" s="75"/>
      <c r="S11192" s="75"/>
      <c r="T11192" s="75"/>
      <c r="U11192" s="75"/>
      <c r="V11192" s="75"/>
      <c r="W11192" s="75"/>
      <c r="X11192" s="75"/>
      <c r="Y11192" s="238">
        <v>0</v>
      </c>
    </row>
    <row r="11193" spans="1:25" s="76" customFormat="1">
      <c r="A11193" s="250" t="s">
        <v>2714</v>
      </c>
      <c r="B11193" s="250"/>
      <c r="C11193" s="250"/>
      <c r="D11193" s="250"/>
      <c r="E11193" s="250"/>
      <c r="F11193" s="250"/>
      <c r="G11193" s="250"/>
      <c r="H11193" s="250"/>
      <c r="I11193" s="75">
        <f t="shared" ref="I11193:P11193" si="11075">SUM(I709)</f>
        <v>100000</v>
      </c>
      <c r="J11193" s="75">
        <f t="shared" si="11075"/>
        <v>100000</v>
      </c>
      <c r="K11193" s="75">
        <f t="shared" si="11075"/>
        <v>0</v>
      </c>
      <c r="L11193" s="75">
        <f t="shared" si="11075"/>
        <v>0</v>
      </c>
      <c r="M11193" s="75">
        <f t="shared" si="11075"/>
        <v>0</v>
      </c>
      <c r="N11193" s="75">
        <f t="shared" si="11075"/>
        <v>0</v>
      </c>
      <c r="O11193" s="75">
        <f t="shared" si="11075"/>
        <v>0</v>
      </c>
      <c r="P11193" s="75">
        <f t="shared" si="11075"/>
        <v>0</v>
      </c>
      <c r="Q11193" s="75">
        <f t="shared" ref="Q11193:R11193" si="11076">SUM(Q709)</f>
        <v>0</v>
      </c>
      <c r="R11193" s="75">
        <f t="shared" si="11076"/>
        <v>0</v>
      </c>
      <c r="S11193" s="75">
        <f t="shared" ref="S11193" si="11077">SUM(S709)</f>
        <v>0</v>
      </c>
      <c r="T11193" s="75">
        <f t="shared" ref="T11193:X11193" si="11078">SUM(T709)</f>
        <v>0</v>
      </c>
      <c r="U11193" s="75">
        <f t="shared" si="11078"/>
        <v>0</v>
      </c>
      <c r="V11193" s="75">
        <f t="shared" si="11078"/>
        <v>0</v>
      </c>
      <c r="W11193" s="75">
        <f t="shared" si="11078"/>
        <v>0</v>
      </c>
      <c r="X11193" s="75">
        <f t="shared" si="11078"/>
        <v>0</v>
      </c>
      <c r="Y11193" s="238">
        <v>100000</v>
      </c>
    </row>
    <row r="11194" spans="1:25" s="76" customFormat="1">
      <c r="A11194" s="250" t="s">
        <v>2689</v>
      </c>
      <c r="B11194" s="250"/>
      <c r="C11194" s="250"/>
      <c r="D11194" s="250"/>
      <c r="E11194" s="250"/>
      <c r="F11194" s="250"/>
      <c r="G11194" s="250"/>
      <c r="H11194" s="250"/>
      <c r="I11194" s="75">
        <f t="shared" ref="I11194:P11194" si="11079">SUM(I782)</f>
        <v>7100</v>
      </c>
      <c r="J11194" s="75">
        <f t="shared" si="11079"/>
        <v>100</v>
      </c>
      <c r="K11194" s="75">
        <f t="shared" si="11079"/>
        <v>7000</v>
      </c>
      <c r="L11194" s="75">
        <f t="shared" si="11079"/>
        <v>7000</v>
      </c>
      <c r="M11194" s="75">
        <f t="shared" si="11079"/>
        <v>0</v>
      </c>
      <c r="N11194" s="75">
        <f t="shared" si="11079"/>
        <v>0</v>
      </c>
      <c r="O11194" s="75">
        <f t="shared" si="11079"/>
        <v>0</v>
      </c>
      <c r="P11194" s="75">
        <f t="shared" si="11079"/>
        <v>0</v>
      </c>
      <c r="Q11194" s="75">
        <f t="shared" ref="Q11194:R11194" si="11080">SUM(Q782)</f>
        <v>7100</v>
      </c>
      <c r="R11194" s="75">
        <f t="shared" si="11080"/>
        <v>100</v>
      </c>
      <c r="S11194" s="75">
        <f t="shared" ref="S11194" si="11081">SUM(S782)</f>
        <v>0</v>
      </c>
      <c r="T11194" s="75">
        <f t="shared" ref="T11194:X11194" si="11082">SUM(T782)</f>
        <v>100</v>
      </c>
      <c r="U11194" s="75">
        <f t="shared" si="11082"/>
        <v>0</v>
      </c>
      <c r="V11194" s="75">
        <f t="shared" si="11082"/>
        <v>0</v>
      </c>
      <c r="W11194" s="75">
        <f t="shared" si="11082"/>
        <v>100</v>
      </c>
      <c r="X11194" s="75">
        <f t="shared" si="11082"/>
        <v>100</v>
      </c>
      <c r="Y11194" s="238">
        <v>7100</v>
      </c>
    </row>
    <row r="11195" spans="1:25" s="76" customFormat="1">
      <c r="A11195" s="250" t="s">
        <v>2715</v>
      </c>
      <c r="B11195" s="250"/>
      <c r="C11195" s="250"/>
      <c r="D11195" s="250"/>
      <c r="E11195" s="250"/>
      <c r="F11195" s="250"/>
      <c r="G11195" s="250"/>
      <c r="H11195" s="250"/>
      <c r="I11195" s="75">
        <f t="shared" ref="I11195:P11195" si="11083">SUM(I868)</f>
        <v>23000000</v>
      </c>
      <c r="J11195" s="75">
        <f t="shared" si="11083"/>
        <v>0</v>
      </c>
      <c r="K11195" s="75">
        <f t="shared" si="11083"/>
        <v>0</v>
      </c>
      <c r="L11195" s="75">
        <f t="shared" si="11083"/>
        <v>0</v>
      </c>
      <c r="M11195" s="75">
        <f t="shared" si="11083"/>
        <v>0</v>
      </c>
      <c r="N11195" s="75">
        <f t="shared" si="11083"/>
        <v>0</v>
      </c>
      <c r="O11195" s="75">
        <f t="shared" si="11083"/>
        <v>0</v>
      </c>
      <c r="P11195" s="75">
        <f t="shared" si="11083"/>
        <v>23000000</v>
      </c>
      <c r="Q11195" s="75">
        <f t="shared" ref="Q11195:R11195" si="11084">SUM(Q868)</f>
        <v>33475659</v>
      </c>
      <c r="R11195" s="75">
        <f t="shared" si="11084"/>
        <v>200</v>
      </c>
      <c r="S11195" s="75">
        <f t="shared" ref="S11195" si="11085">SUM(S868)</f>
        <v>0</v>
      </c>
      <c r="T11195" s="75">
        <f t="shared" ref="T11195:X11195" si="11086">SUM(T868)</f>
        <v>0</v>
      </c>
      <c r="U11195" s="75">
        <f t="shared" si="11086"/>
        <v>0</v>
      </c>
      <c r="V11195" s="75">
        <f t="shared" si="11086"/>
        <v>0</v>
      </c>
      <c r="W11195" s="75">
        <f t="shared" si="11086"/>
        <v>0</v>
      </c>
      <c r="X11195" s="75">
        <f t="shared" si="11086"/>
        <v>0</v>
      </c>
      <c r="Y11195" s="238">
        <v>33475659</v>
      </c>
    </row>
    <row r="11196" spans="1:25" s="76" customFormat="1">
      <c r="A11196" s="250" t="s">
        <v>2716</v>
      </c>
      <c r="B11196" s="250"/>
      <c r="C11196" s="250"/>
      <c r="D11196" s="250"/>
      <c r="E11196" s="250"/>
      <c r="F11196" s="250"/>
      <c r="G11196" s="250"/>
      <c r="H11196" s="250"/>
      <c r="I11196" s="75">
        <f t="shared" ref="I11196:P11196" si="11087">SUM(I942)</f>
        <v>1215000</v>
      </c>
      <c r="J11196" s="75">
        <f t="shared" si="11087"/>
        <v>0</v>
      </c>
      <c r="K11196" s="75">
        <f t="shared" si="11087"/>
        <v>100000</v>
      </c>
      <c r="L11196" s="75">
        <f t="shared" si="11087"/>
        <v>0</v>
      </c>
      <c r="M11196" s="75">
        <f t="shared" si="11087"/>
        <v>0</v>
      </c>
      <c r="N11196" s="75">
        <f t="shared" si="11087"/>
        <v>100000</v>
      </c>
      <c r="O11196" s="75">
        <f t="shared" si="11087"/>
        <v>1115000</v>
      </c>
      <c r="P11196" s="75">
        <f t="shared" si="11087"/>
        <v>0</v>
      </c>
      <c r="Q11196" s="75">
        <f t="shared" ref="Q11196:R11196" si="11088">SUM(Q942)</f>
        <v>3306479</v>
      </c>
      <c r="R11196" s="75">
        <f t="shared" si="11088"/>
        <v>1115000</v>
      </c>
      <c r="S11196" s="75">
        <f t="shared" ref="S11196" si="11089">SUM(S942)</f>
        <v>1100000</v>
      </c>
      <c r="T11196" s="75">
        <f t="shared" ref="T11196:X11196" si="11090">SUM(T942)</f>
        <v>15000</v>
      </c>
      <c r="U11196" s="75">
        <f t="shared" si="11090"/>
        <v>5000</v>
      </c>
      <c r="V11196" s="75">
        <f t="shared" si="11090"/>
        <v>5000</v>
      </c>
      <c r="W11196" s="75">
        <f t="shared" si="11090"/>
        <v>5000</v>
      </c>
      <c r="X11196" s="75">
        <f t="shared" si="11090"/>
        <v>1115000</v>
      </c>
      <c r="Y11196" s="238">
        <v>3306479</v>
      </c>
    </row>
    <row r="11197" spans="1:25" s="76" customFormat="1">
      <c r="A11197" s="250" t="s">
        <v>2717</v>
      </c>
      <c r="B11197" s="250"/>
      <c r="C11197" s="250"/>
      <c r="D11197" s="250"/>
      <c r="E11197" s="250"/>
      <c r="F11197" s="250"/>
      <c r="G11197" s="250"/>
      <c r="H11197" s="250"/>
      <c r="I11197" s="75"/>
      <c r="J11197" s="75"/>
      <c r="K11197" s="75"/>
      <c r="L11197" s="75"/>
      <c r="M11197" s="75"/>
      <c r="N11197" s="75"/>
      <c r="O11197" s="75"/>
      <c r="P11197" s="75"/>
      <c r="Q11197" s="75">
        <v>0</v>
      </c>
      <c r="R11197" s="75"/>
      <c r="S11197" s="75"/>
      <c r="T11197" s="75"/>
      <c r="U11197" s="75"/>
      <c r="V11197" s="75"/>
      <c r="W11197" s="75"/>
      <c r="X11197" s="75"/>
      <c r="Y11197" s="238">
        <v>0</v>
      </c>
    </row>
    <row r="11198" spans="1:25" s="76" customFormat="1">
      <c r="A11198" s="250" t="s">
        <v>2718</v>
      </c>
      <c r="B11198" s="250"/>
      <c r="C11198" s="250"/>
      <c r="D11198" s="250"/>
      <c r="E11198" s="250"/>
      <c r="F11198" s="250"/>
      <c r="G11198" s="250"/>
      <c r="H11198" s="250"/>
      <c r="I11198" s="75"/>
      <c r="J11198" s="75"/>
      <c r="K11198" s="75"/>
      <c r="L11198" s="75"/>
      <c r="M11198" s="75"/>
      <c r="N11198" s="75"/>
      <c r="O11198" s="75"/>
      <c r="P11198" s="75"/>
      <c r="Q11198" s="75">
        <v>0</v>
      </c>
      <c r="R11198" s="75"/>
      <c r="S11198" s="75"/>
      <c r="T11198" s="75"/>
      <c r="U11198" s="75"/>
      <c r="V11198" s="75"/>
      <c r="W11198" s="75"/>
      <c r="X11198" s="75"/>
      <c r="Y11198" s="238">
        <v>0</v>
      </c>
    </row>
    <row r="11199" spans="1:25" s="76" customFormat="1">
      <c r="A11199" s="250" t="s">
        <v>2719</v>
      </c>
      <c r="B11199" s="250"/>
      <c r="C11199" s="250"/>
      <c r="D11199" s="250"/>
      <c r="E11199" s="250"/>
      <c r="F11199" s="250"/>
      <c r="G11199" s="250"/>
      <c r="H11199" s="250"/>
      <c r="I11199" s="75"/>
      <c r="J11199" s="75"/>
      <c r="K11199" s="75"/>
      <c r="L11199" s="75"/>
      <c r="M11199" s="75"/>
      <c r="N11199" s="75"/>
      <c r="O11199" s="75"/>
      <c r="P11199" s="75"/>
      <c r="Q11199" s="75">
        <v>0</v>
      </c>
      <c r="R11199" s="75"/>
      <c r="S11199" s="75"/>
      <c r="T11199" s="75"/>
      <c r="U11199" s="75"/>
      <c r="V11199" s="75"/>
      <c r="W11199" s="75"/>
      <c r="X11199" s="75"/>
      <c r="Y11199" s="238">
        <v>0</v>
      </c>
    </row>
    <row r="11200" spans="1:25" s="76" customFormat="1">
      <c r="A11200" s="250" t="s">
        <v>2720</v>
      </c>
      <c r="B11200" s="250"/>
      <c r="C11200" s="250"/>
      <c r="D11200" s="250"/>
      <c r="E11200" s="250"/>
      <c r="F11200" s="250"/>
      <c r="G11200" s="250"/>
      <c r="H11200" s="250"/>
      <c r="I11200" s="75"/>
      <c r="J11200" s="75"/>
      <c r="K11200" s="75"/>
      <c r="L11200" s="75"/>
      <c r="M11200" s="75"/>
      <c r="N11200" s="75"/>
      <c r="O11200" s="75"/>
      <c r="P11200" s="75"/>
      <c r="Q11200" s="75">
        <v>0</v>
      </c>
      <c r="R11200" s="75"/>
      <c r="S11200" s="75"/>
      <c r="T11200" s="75"/>
      <c r="U11200" s="75"/>
      <c r="V11200" s="75"/>
      <c r="W11200" s="75"/>
      <c r="X11200" s="75"/>
      <c r="Y11200" s="238">
        <v>0</v>
      </c>
    </row>
    <row r="11201" spans="1:25" s="76" customFormat="1">
      <c r="A11201" s="250" t="s">
        <v>2692</v>
      </c>
      <c r="B11201" s="250"/>
      <c r="C11201" s="250"/>
      <c r="D11201" s="250"/>
      <c r="E11201" s="250"/>
      <c r="F11201" s="250"/>
      <c r="G11201" s="250"/>
      <c r="H11201" s="250"/>
      <c r="I11201" s="75"/>
      <c r="J11201" s="75"/>
      <c r="K11201" s="75"/>
      <c r="L11201" s="75"/>
      <c r="M11201" s="75"/>
      <c r="N11201" s="75"/>
      <c r="O11201" s="75"/>
      <c r="P11201" s="75"/>
      <c r="Q11201" s="75">
        <v>0</v>
      </c>
      <c r="R11201" s="75"/>
      <c r="S11201" s="75"/>
      <c r="T11201" s="75"/>
      <c r="U11201" s="75"/>
      <c r="V11201" s="75"/>
      <c r="W11201" s="75"/>
      <c r="X11201" s="75"/>
      <c r="Y11201" s="238">
        <v>0</v>
      </c>
    </row>
    <row r="11202" spans="1:25" s="76" customFormat="1">
      <c r="A11202" s="250" t="s">
        <v>2721</v>
      </c>
      <c r="B11202" s="250"/>
      <c r="C11202" s="250"/>
      <c r="D11202" s="250"/>
      <c r="E11202" s="250"/>
      <c r="F11202" s="250"/>
      <c r="G11202" s="250"/>
      <c r="H11202" s="250"/>
      <c r="I11202" s="75"/>
      <c r="J11202" s="75"/>
      <c r="K11202" s="75"/>
      <c r="L11202" s="75"/>
      <c r="M11202" s="75"/>
      <c r="N11202" s="75"/>
      <c r="O11202" s="75"/>
      <c r="P11202" s="75"/>
      <c r="Q11202" s="75">
        <v>0</v>
      </c>
      <c r="R11202" s="75"/>
      <c r="S11202" s="75"/>
      <c r="T11202" s="75"/>
      <c r="U11202" s="75"/>
      <c r="V11202" s="75"/>
      <c r="W11202" s="75"/>
      <c r="X11202" s="75"/>
      <c r="Y11202" s="238">
        <v>0</v>
      </c>
    </row>
    <row r="11203" spans="1:25" s="76" customFormat="1">
      <c r="A11203" s="250" t="s">
        <v>2722</v>
      </c>
      <c r="B11203" s="250"/>
      <c r="C11203" s="250"/>
      <c r="D11203" s="250"/>
      <c r="E11203" s="250"/>
      <c r="F11203" s="250"/>
      <c r="G11203" s="250"/>
      <c r="H11203" s="250"/>
      <c r="I11203" s="75"/>
      <c r="J11203" s="75"/>
      <c r="K11203" s="75"/>
      <c r="L11203" s="75"/>
      <c r="M11203" s="75"/>
      <c r="N11203" s="75"/>
      <c r="O11203" s="75"/>
      <c r="P11203" s="75"/>
      <c r="Q11203" s="75">
        <v>0</v>
      </c>
      <c r="R11203" s="75"/>
      <c r="S11203" s="75"/>
      <c r="T11203" s="75"/>
      <c r="U11203" s="75"/>
      <c r="V11203" s="75"/>
      <c r="W11203" s="75"/>
      <c r="X11203" s="75"/>
      <c r="Y11203" s="238">
        <v>0</v>
      </c>
    </row>
    <row r="11204" spans="1:25" s="76" customFormat="1">
      <c r="A11204" s="250" t="s">
        <v>2788</v>
      </c>
      <c r="B11204" s="250"/>
      <c r="C11204" s="250"/>
      <c r="D11204" s="250"/>
      <c r="E11204" s="250"/>
      <c r="F11204" s="250"/>
      <c r="G11204" s="250"/>
      <c r="H11204" s="250"/>
      <c r="I11204" s="75">
        <f t="shared" ref="I11204:P11204" si="11091">SUM(I1514)</f>
        <v>5000000</v>
      </c>
      <c r="J11204" s="75">
        <f t="shared" si="11091"/>
        <v>0</v>
      </c>
      <c r="K11204" s="75">
        <f t="shared" si="11091"/>
        <v>0</v>
      </c>
      <c r="L11204" s="75">
        <f t="shared" si="11091"/>
        <v>0</v>
      </c>
      <c r="M11204" s="75">
        <f t="shared" si="11091"/>
        <v>0</v>
      </c>
      <c r="N11204" s="75">
        <f t="shared" si="11091"/>
        <v>0</v>
      </c>
      <c r="O11204" s="75">
        <f t="shared" si="11091"/>
        <v>0</v>
      </c>
      <c r="P11204" s="75">
        <f t="shared" si="11091"/>
        <v>5000000</v>
      </c>
      <c r="Q11204" s="75">
        <f t="shared" ref="Q11204:R11204" si="11092">SUM(Q1514)</f>
        <v>8300500</v>
      </c>
      <c r="R11204" s="75">
        <f t="shared" si="11092"/>
        <v>500</v>
      </c>
      <c r="S11204" s="75">
        <f t="shared" ref="S11204" si="11093">SUM(S1514)</f>
        <v>0</v>
      </c>
      <c r="T11204" s="75">
        <f t="shared" ref="T11204:X11204" si="11094">SUM(T1514)</f>
        <v>0</v>
      </c>
      <c r="U11204" s="75">
        <f t="shared" si="11094"/>
        <v>0</v>
      </c>
      <c r="V11204" s="75">
        <f t="shared" si="11094"/>
        <v>0</v>
      </c>
      <c r="W11204" s="75">
        <f t="shared" si="11094"/>
        <v>0</v>
      </c>
      <c r="X11204" s="75">
        <f t="shared" si="11094"/>
        <v>0</v>
      </c>
      <c r="Y11204" s="238">
        <v>8300500</v>
      </c>
    </row>
    <row r="11205" spans="1:25" s="76" customFormat="1">
      <c r="A11205" s="250" t="s">
        <v>2723</v>
      </c>
      <c r="B11205" s="250"/>
      <c r="C11205" s="250"/>
      <c r="D11205" s="250"/>
      <c r="E11205" s="250"/>
      <c r="F11205" s="250"/>
      <c r="G11205" s="250"/>
      <c r="H11205" s="250"/>
      <c r="I11205" s="75">
        <f t="shared" ref="I11205:P11205" si="11095">SUM(I1588)</f>
        <v>0</v>
      </c>
      <c r="J11205" s="75">
        <f t="shared" si="11095"/>
        <v>0</v>
      </c>
      <c r="K11205" s="75">
        <f t="shared" si="11095"/>
        <v>0</v>
      </c>
      <c r="L11205" s="75">
        <f t="shared" si="11095"/>
        <v>0</v>
      </c>
      <c r="M11205" s="75">
        <f t="shared" si="11095"/>
        <v>0</v>
      </c>
      <c r="N11205" s="75">
        <f t="shared" si="11095"/>
        <v>0</v>
      </c>
      <c r="O11205" s="75">
        <f t="shared" si="11095"/>
        <v>0</v>
      </c>
      <c r="P11205" s="75">
        <f t="shared" si="11095"/>
        <v>0</v>
      </c>
      <c r="Q11205" s="75">
        <f t="shared" ref="Q11205:R11205" si="11096">SUM(Q1588)</f>
        <v>261331</v>
      </c>
      <c r="R11205" s="75">
        <f t="shared" si="11096"/>
        <v>0</v>
      </c>
      <c r="S11205" s="75">
        <f t="shared" ref="S11205" si="11097">SUM(S1588)</f>
        <v>0</v>
      </c>
      <c r="T11205" s="75">
        <f t="shared" ref="T11205:X11205" si="11098">SUM(T1588)</f>
        <v>0</v>
      </c>
      <c r="U11205" s="75">
        <f t="shared" si="11098"/>
        <v>0</v>
      </c>
      <c r="V11205" s="75">
        <f t="shared" si="11098"/>
        <v>0</v>
      </c>
      <c r="W11205" s="75">
        <f t="shared" si="11098"/>
        <v>0</v>
      </c>
      <c r="X11205" s="75">
        <f t="shared" si="11098"/>
        <v>0</v>
      </c>
      <c r="Y11205" s="238">
        <v>261331</v>
      </c>
    </row>
    <row r="11206" spans="1:25" s="76" customFormat="1">
      <c r="A11206" s="250" t="s">
        <v>2724</v>
      </c>
      <c r="B11206" s="250"/>
      <c r="C11206" s="250"/>
      <c r="D11206" s="250"/>
      <c r="E11206" s="250"/>
      <c r="F11206" s="250"/>
      <c r="G11206" s="250"/>
      <c r="H11206" s="250"/>
      <c r="I11206" s="75"/>
      <c r="J11206" s="75"/>
      <c r="K11206" s="75"/>
      <c r="L11206" s="75"/>
      <c r="M11206" s="75"/>
      <c r="N11206" s="75"/>
      <c r="O11206" s="75"/>
      <c r="P11206" s="75"/>
      <c r="Q11206" s="75">
        <v>0</v>
      </c>
      <c r="R11206" s="75"/>
      <c r="S11206" s="75"/>
      <c r="T11206" s="75"/>
      <c r="U11206" s="75"/>
      <c r="V11206" s="75"/>
      <c r="W11206" s="75"/>
      <c r="X11206" s="75"/>
      <c r="Y11206" s="238">
        <v>0</v>
      </c>
    </row>
    <row r="11207" spans="1:25" s="76" customFormat="1">
      <c r="A11207" s="250" t="s">
        <v>2725</v>
      </c>
      <c r="B11207" s="250"/>
      <c r="C11207" s="250"/>
      <c r="D11207" s="250"/>
      <c r="E11207" s="250"/>
      <c r="F11207" s="250"/>
      <c r="G11207" s="250"/>
      <c r="H11207" s="250"/>
      <c r="I11207" s="75"/>
      <c r="J11207" s="75"/>
      <c r="K11207" s="75"/>
      <c r="L11207" s="75"/>
      <c r="M11207" s="75"/>
      <c r="N11207" s="75"/>
      <c r="O11207" s="75"/>
      <c r="P11207" s="75"/>
      <c r="Q11207" s="75">
        <v>0</v>
      </c>
      <c r="R11207" s="75"/>
      <c r="S11207" s="75"/>
      <c r="T11207" s="75"/>
      <c r="U11207" s="75"/>
      <c r="V11207" s="75"/>
      <c r="W11207" s="75"/>
      <c r="X11207" s="75"/>
      <c r="Y11207" s="238">
        <v>0</v>
      </c>
    </row>
    <row r="11208" spans="1:25" s="76" customFormat="1">
      <c r="A11208" s="250" t="s">
        <v>2694</v>
      </c>
      <c r="B11208" s="250"/>
      <c r="C11208" s="250"/>
      <c r="D11208" s="250"/>
      <c r="E11208" s="250"/>
      <c r="F11208" s="250"/>
      <c r="G11208" s="250"/>
      <c r="H11208" s="250"/>
      <c r="I11208" s="75"/>
      <c r="J11208" s="75"/>
      <c r="K11208" s="75"/>
      <c r="L11208" s="75"/>
      <c r="M11208" s="75"/>
      <c r="N11208" s="75"/>
      <c r="O11208" s="75"/>
      <c r="P11208" s="75"/>
      <c r="Q11208" s="75">
        <v>0</v>
      </c>
      <c r="R11208" s="75"/>
      <c r="S11208" s="75"/>
      <c r="T11208" s="75"/>
      <c r="U11208" s="75"/>
      <c r="V11208" s="75"/>
      <c r="W11208" s="75"/>
      <c r="X11208" s="75"/>
      <c r="Y11208" s="238">
        <v>0</v>
      </c>
    </row>
    <row r="11209" spans="1:25" s="76" customFormat="1">
      <c r="A11209" s="250" t="s">
        <v>2726</v>
      </c>
      <c r="B11209" s="250"/>
      <c r="C11209" s="250"/>
      <c r="D11209" s="250"/>
      <c r="E11209" s="250"/>
      <c r="F11209" s="250"/>
      <c r="G11209" s="250"/>
      <c r="H11209" s="250"/>
      <c r="I11209" s="75"/>
      <c r="J11209" s="75"/>
      <c r="K11209" s="75"/>
      <c r="L11209" s="75"/>
      <c r="M11209" s="75"/>
      <c r="N11209" s="75"/>
      <c r="O11209" s="75"/>
      <c r="P11209" s="75"/>
      <c r="Q11209" s="75">
        <v>0</v>
      </c>
      <c r="R11209" s="75"/>
      <c r="S11209" s="75"/>
      <c r="T11209" s="75"/>
      <c r="U11209" s="75"/>
      <c r="V11209" s="75"/>
      <c r="W11209" s="75"/>
      <c r="X11209" s="75"/>
      <c r="Y11209" s="238">
        <v>0</v>
      </c>
    </row>
    <row r="11210" spans="1:25" s="76" customFormat="1">
      <c r="A11210" s="250" t="s">
        <v>2727</v>
      </c>
      <c r="B11210" s="250"/>
      <c r="C11210" s="250"/>
      <c r="D11210" s="250"/>
      <c r="E11210" s="250"/>
      <c r="F11210" s="250"/>
      <c r="G11210" s="250"/>
      <c r="H11210" s="250"/>
      <c r="I11210" s="75"/>
      <c r="J11210" s="75"/>
      <c r="K11210" s="75"/>
      <c r="L11210" s="75"/>
      <c r="M11210" s="75"/>
      <c r="N11210" s="75"/>
      <c r="O11210" s="75"/>
      <c r="P11210" s="75"/>
      <c r="Q11210" s="75">
        <v>0</v>
      </c>
      <c r="R11210" s="75"/>
      <c r="S11210" s="75"/>
      <c r="T11210" s="75"/>
      <c r="U11210" s="75"/>
      <c r="V11210" s="75"/>
      <c r="W11210" s="75"/>
      <c r="X11210" s="75"/>
      <c r="Y11210" s="238">
        <v>0</v>
      </c>
    </row>
    <row r="11211" spans="1:25" s="76" customFormat="1">
      <c r="A11211" s="250" t="s">
        <v>2728</v>
      </c>
      <c r="B11211" s="250"/>
      <c r="C11211" s="250"/>
      <c r="D11211" s="250"/>
      <c r="E11211" s="250"/>
      <c r="F11211" s="250"/>
      <c r="G11211" s="250"/>
      <c r="H11211" s="250"/>
      <c r="I11211" s="75">
        <f t="shared" ref="I11211:X11211" si="11099">SUM(I6739)</f>
        <v>979000</v>
      </c>
      <c r="J11211" s="75">
        <f t="shared" si="11099"/>
        <v>979000</v>
      </c>
      <c r="K11211" s="75">
        <f t="shared" si="11099"/>
        <v>0</v>
      </c>
      <c r="L11211" s="75">
        <f t="shared" si="11099"/>
        <v>0</v>
      </c>
      <c r="M11211" s="75">
        <f t="shared" si="11099"/>
        <v>0</v>
      </c>
      <c r="N11211" s="75">
        <f t="shared" si="11099"/>
        <v>0</v>
      </c>
      <c r="O11211" s="75">
        <f t="shared" si="11099"/>
        <v>0</v>
      </c>
      <c r="P11211" s="75">
        <f t="shared" si="11099"/>
        <v>0</v>
      </c>
      <c r="Q11211" s="75">
        <f t="shared" si="11099"/>
        <v>1584026</v>
      </c>
      <c r="R11211" s="75">
        <f t="shared" si="11099"/>
        <v>1139000</v>
      </c>
      <c r="S11211" s="75">
        <f t="shared" si="11099"/>
        <v>119997</v>
      </c>
      <c r="T11211" s="75">
        <f t="shared" si="11099"/>
        <v>1019003</v>
      </c>
      <c r="U11211" s="75">
        <f t="shared" si="11099"/>
        <v>40003</v>
      </c>
      <c r="V11211" s="75">
        <f t="shared" si="11099"/>
        <v>979000</v>
      </c>
      <c r="W11211" s="75">
        <f t="shared" si="11099"/>
        <v>0</v>
      </c>
      <c r="X11211" s="75">
        <f t="shared" si="11099"/>
        <v>1139000</v>
      </c>
      <c r="Y11211" s="238">
        <v>1584026</v>
      </c>
    </row>
    <row r="11212" spans="1:25" s="76" customFormat="1">
      <c r="A11212" s="250" t="s">
        <v>2729</v>
      </c>
      <c r="B11212" s="250"/>
      <c r="C11212" s="250"/>
      <c r="D11212" s="250"/>
      <c r="E11212" s="250"/>
      <c r="F11212" s="250"/>
      <c r="G11212" s="250"/>
      <c r="H11212" s="250"/>
      <c r="I11212" s="75"/>
      <c r="J11212" s="75"/>
      <c r="K11212" s="75"/>
      <c r="L11212" s="75"/>
      <c r="M11212" s="75"/>
      <c r="N11212" s="75"/>
      <c r="O11212" s="75"/>
      <c r="P11212" s="75"/>
      <c r="Q11212" s="75">
        <v>0</v>
      </c>
      <c r="R11212" s="75"/>
      <c r="S11212" s="75"/>
      <c r="T11212" s="75"/>
      <c r="U11212" s="75"/>
      <c r="V11212" s="75"/>
      <c r="W11212" s="75"/>
      <c r="X11212" s="75"/>
      <c r="Y11212" s="238">
        <v>0</v>
      </c>
    </row>
    <row r="11213" spans="1:25" s="76" customFormat="1">
      <c r="A11213" s="250" t="s">
        <v>2730</v>
      </c>
      <c r="B11213" s="250"/>
      <c r="C11213" s="250"/>
      <c r="D11213" s="250"/>
      <c r="E11213" s="250"/>
      <c r="F11213" s="250"/>
      <c r="G11213" s="250"/>
      <c r="H11213" s="250"/>
      <c r="I11213" s="75"/>
      <c r="J11213" s="75"/>
      <c r="K11213" s="75"/>
      <c r="L11213" s="75"/>
      <c r="M11213" s="75"/>
      <c r="N11213" s="75"/>
      <c r="O11213" s="75"/>
      <c r="P11213" s="75"/>
      <c r="Q11213" s="75">
        <v>0</v>
      </c>
      <c r="R11213" s="75"/>
      <c r="S11213" s="75"/>
      <c r="T11213" s="75"/>
      <c r="U11213" s="75"/>
      <c r="V11213" s="75"/>
      <c r="W11213" s="75"/>
      <c r="X11213" s="75"/>
      <c r="Y11213" s="238">
        <v>0</v>
      </c>
    </row>
    <row r="11214" spans="1:25" s="76" customFormat="1">
      <c r="A11214" s="250" t="s">
        <v>2731</v>
      </c>
      <c r="B11214" s="250"/>
      <c r="C11214" s="250"/>
      <c r="D11214" s="250"/>
      <c r="E11214" s="250"/>
      <c r="F11214" s="250"/>
      <c r="G11214" s="250"/>
      <c r="H11214" s="250"/>
      <c r="I11214" s="75">
        <f t="shared" ref="I11214:X11214" si="11100">SUM(I7194)</f>
        <v>200000</v>
      </c>
      <c r="J11214" s="75">
        <f t="shared" si="11100"/>
        <v>0</v>
      </c>
      <c r="K11214" s="75">
        <f t="shared" si="11100"/>
        <v>200000</v>
      </c>
      <c r="L11214" s="75">
        <f t="shared" si="11100"/>
        <v>0</v>
      </c>
      <c r="M11214" s="75">
        <f t="shared" si="11100"/>
        <v>0</v>
      </c>
      <c r="N11214" s="75">
        <f t="shared" si="11100"/>
        <v>200000</v>
      </c>
      <c r="O11214" s="75">
        <f t="shared" si="11100"/>
        <v>0</v>
      </c>
      <c r="P11214" s="75">
        <f t="shared" si="11100"/>
        <v>0</v>
      </c>
      <c r="Q11214" s="75">
        <f t="shared" si="11100"/>
        <v>500000</v>
      </c>
      <c r="R11214" s="75">
        <f t="shared" si="11100"/>
        <v>0</v>
      </c>
      <c r="S11214" s="75">
        <f t="shared" si="11100"/>
        <v>0</v>
      </c>
      <c r="T11214" s="75">
        <f t="shared" si="11100"/>
        <v>0</v>
      </c>
      <c r="U11214" s="75">
        <f t="shared" si="11100"/>
        <v>0</v>
      </c>
      <c r="V11214" s="75">
        <f t="shared" si="11100"/>
        <v>0</v>
      </c>
      <c r="W11214" s="75">
        <f t="shared" si="11100"/>
        <v>0</v>
      </c>
      <c r="X11214" s="75">
        <f t="shared" si="11100"/>
        <v>0</v>
      </c>
      <c r="Y11214" s="238">
        <v>500000</v>
      </c>
    </row>
    <row r="11215" spans="1:25" s="76" customFormat="1">
      <c r="A11215" s="250" t="s">
        <v>2732</v>
      </c>
      <c r="B11215" s="250"/>
      <c r="C11215" s="250"/>
      <c r="D11215" s="250"/>
      <c r="E11215" s="250"/>
      <c r="F11215" s="250"/>
      <c r="G11215" s="250"/>
      <c r="H11215" s="250"/>
      <c r="I11215" s="75"/>
      <c r="J11215" s="75"/>
      <c r="K11215" s="75"/>
      <c r="L11215" s="75"/>
      <c r="M11215" s="75"/>
      <c r="N11215" s="75"/>
      <c r="O11215" s="75"/>
      <c r="P11215" s="75"/>
      <c r="Q11215" s="75">
        <v>0</v>
      </c>
      <c r="R11215" s="75"/>
      <c r="S11215" s="75"/>
      <c r="T11215" s="75"/>
      <c r="U11215" s="75"/>
      <c r="V11215" s="75"/>
      <c r="W11215" s="75"/>
      <c r="X11215" s="75"/>
      <c r="Y11215" s="238">
        <v>0</v>
      </c>
    </row>
    <row r="11216" spans="1:25" s="76" customFormat="1">
      <c r="A11216" s="250" t="s">
        <v>2733</v>
      </c>
      <c r="B11216" s="250"/>
      <c r="C11216" s="250"/>
      <c r="D11216" s="250"/>
      <c r="E11216" s="250"/>
      <c r="F11216" s="250"/>
      <c r="G11216" s="250"/>
      <c r="H11216" s="250"/>
      <c r="I11216" s="75"/>
      <c r="J11216" s="75"/>
      <c r="K11216" s="75"/>
      <c r="L11216" s="75"/>
      <c r="M11216" s="75"/>
      <c r="N11216" s="75"/>
      <c r="O11216" s="75"/>
      <c r="P11216" s="75"/>
      <c r="Q11216" s="75">
        <v>0</v>
      </c>
      <c r="R11216" s="75"/>
      <c r="S11216" s="75"/>
      <c r="T11216" s="75"/>
      <c r="U11216" s="75"/>
      <c r="V11216" s="75"/>
      <c r="W11216" s="75"/>
      <c r="X11216" s="75"/>
      <c r="Y11216" s="238">
        <v>0</v>
      </c>
    </row>
    <row r="11217" spans="1:25" s="76" customFormat="1">
      <c r="A11217" s="250" t="s">
        <v>2734</v>
      </c>
      <c r="B11217" s="250"/>
      <c r="C11217" s="250"/>
      <c r="D11217" s="250"/>
      <c r="E11217" s="250"/>
      <c r="F11217" s="250"/>
      <c r="G11217" s="250"/>
      <c r="H11217" s="250"/>
      <c r="I11217" s="75"/>
      <c r="J11217" s="75"/>
      <c r="K11217" s="75"/>
      <c r="L11217" s="75"/>
      <c r="M11217" s="75"/>
      <c r="N11217" s="75"/>
      <c r="O11217" s="75"/>
      <c r="P11217" s="75"/>
      <c r="Q11217" s="75">
        <v>0</v>
      </c>
      <c r="R11217" s="75"/>
      <c r="S11217" s="75"/>
      <c r="T11217" s="75"/>
      <c r="U11217" s="75"/>
      <c r="V11217" s="75"/>
      <c r="W11217" s="75"/>
      <c r="X11217" s="75"/>
      <c r="Y11217" s="238">
        <v>0</v>
      </c>
    </row>
    <row r="11218" spans="1:25" s="76" customFormat="1">
      <c r="A11218" s="250" t="s">
        <v>2735</v>
      </c>
      <c r="B11218" s="250"/>
      <c r="C11218" s="250"/>
      <c r="D11218" s="250"/>
      <c r="E11218" s="250"/>
      <c r="F11218" s="250"/>
      <c r="G11218" s="250"/>
      <c r="H11218" s="250"/>
      <c r="I11218" s="75"/>
      <c r="J11218" s="75"/>
      <c r="K11218" s="75"/>
      <c r="L11218" s="75"/>
      <c r="M11218" s="75"/>
      <c r="N11218" s="75"/>
      <c r="O11218" s="75"/>
      <c r="P11218" s="75"/>
      <c r="Q11218" s="75">
        <v>0</v>
      </c>
      <c r="R11218" s="75"/>
      <c r="S11218" s="75"/>
      <c r="T11218" s="75"/>
      <c r="U11218" s="75"/>
      <c r="V11218" s="75"/>
      <c r="W11218" s="75"/>
      <c r="X11218" s="75"/>
      <c r="Y11218" s="238">
        <v>0</v>
      </c>
    </row>
    <row r="11219" spans="1:25" s="76" customFormat="1">
      <c r="A11219" s="250" t="s">
        <v>2736</v>
      </c>
      <c r="B11219" s="250"/>
      <c r="C11219" s="250"/>
      <c r="D11219" s="250"/>
      <c r="E11219" s="250"/>
      <c r="F11219" s="250"/>
      <c r="G11219" s="250"/>
      <c r="H11219" s="250"/>
      <c r="I11219" s="75"/>
      <c r="J11219" s="75"/>
      <c r="K11219" s="75"/>
      <c r="L11219" s="75"/>
      <c r="M11219" s="75"/>
      <c r="N11219" s="75"/>
      <c r="O11219" s="75"/>
      <c r="P11219" s="75"/>
      <c r="Q11219" s="75">
        <v>0</v>
      </c>
      <c r="R11219" s="75"/>
      <c r="S11219" s="75"/>
      <c r="T11219" s="75"/>
      <c r="U11219" s="75"/>
      <c r="V11219" s="75"/>
      <c r="W11219" s="75"/>
      <c r="X11219" s="75"/>
      <c r="Y11219" s="238">
        <v>0</v>
      </c>
    </row>
    <row r="11220" spans="1:25" s="76" customFormat="1">
      <c r="A11220" s="250" t="s">
        <v>2792</v>
      </c>
      <c r="B11220" s="250"/>
      <c r="C11220" s="250"/>
      <c r="D11220" s="250"/>
      <c r="E11220" s="250"/>
      <c r="F11220" s="250"/>
      <c r="G11220" s="250"/>
      <c r="H11220" s="250"/>
      <c r="I11220" s="75"/>
      <c r="J11220" s="75"/>
      <c r="K11220" s="75"/>
      <c r="L11220" s="75"/>
      <c r="M11220" s="75"/>
      <c r="N11220" s="75"/>
      <c r="O11220" s="75"/>
      <c r="P11220" s="75"/>
      <c r="Q11220" s="75">
        <v>0</v>
      </c>
      <c r="R11220" s="75"/>
      <c r="S11220" s="75"/>
      <c r="T11220" s="75"/>
      <c r="U11220" s="75"/>
      <c r="V11220" s="75"/>
      <c r="W11220" s="75"/>
      <c r="X11220" s="75"/>
      <c r="Y11220" s="238">
        <v>0</v>
      </c>
    </row>
    <row r="11221" spans="1:25" s="76" customFormat="1">
      <c r="A11221" s="250" t="s">
        <v>2737</v>
      </c>
      <c r="B11221" s="250"/>
      <c r="C11221" s="250"/>
      <c r="D11221" s="250"/>
      <c r="E11221" s="250"/>
      <c r="F11221" s="250"/>
      <c r="G11221" s="250"/>
      <c r="H11221" s="250"/>
      <c r="I11221" s="75">
        <f t="shared" ref="I11221:P11221" si="11101">SUM(I7669)</f>
        <v>1000</v>
      </c>
      <c r="J11221" s="75">
        <f t="shared" si="11101"/>
        <v>0</v>
      </c>
      <c r="K11221" s="75">
        <f t="shared" si="11101"/>
        <v>1000</v>
      </c>
      <c r="L11221" s="75">
        <f t="shared" si="11101"/>
        <v>0</v>
      </c>
      <c r="M11221" s="75">
        <f t="shared" si="11101"/>
        <v>0</v>
      </c>
      <c r="N11221" s="75">
        <f t="shared" si="11101"/>
        <v>1000</v>
      </c>
      <c r="O11221" s="75">
        <f t="shared" si="11101"/>
        <v>0</v>
      </c>
      <c r="P11221" s="75">
        <f t="shared" si="11101"/>
        <v>0</v>
      </c>
      <c r="Q11221" s="75">
        <f t="shared" ref="Q11221:R11221" si="11102">SUM(Q7669)</f>
        <v>2000</v>
      </c>
      <c r="R11221" s="75">
        <f t="shared" si="11102"/>
        <v>0</v>
      </c>
      <c r="S11221" s="75">
        <f t="shared" ref="S11221" si="11103">SUM(S7669)</f>
        <v>0</v>
      </c>
      <c r="T11221" s="75">
        <f t="shared" ref="T11221:X11221" si="11104">SUM(T7669)</f>
        <v>0</v>
      </c>
      <c r="U11221" s="75">
        <f t="shared" si="11104"/>
        <v>0</v>
      </c>
      <c r="V11221" s="75">
        <f t="shared" si="11104"/>
        <v>0</v>
      </c>
      <c r="W11221" s="75">
        <f t="shared" si="11104"/>
        <v>0</v>
      </c>
      <c r="X11221" s="75">
        <f t="shared" si="11104"/>
        <v>0</v>
      </c>
      <c r="Y11221" s="238">
        <v>2000</v>
      </c>
    </row>
    <row r="11222" spans="1:25" s="76" customFormat="1">
      <c r="A11222" s="250" t="s">
        <v>2784</v>
      </c>
      <c r="B11222" s="250"/>
      <c r="C11222" s="250"/>
      <c r="D11222" s="250"/>
      <c r="E11222" s="250"/>
      <c r="F11222" s="250"/>
      <c r="G11222" s="250"/>
      <c r="H11222" s="250"/>
      <c r="I11222" s="75">
        <f t="shared" ref="I11222:P11222" si="11105">SUM(I7732)</f>
        <v>30000</v>
      </c>
      <c r="J11222" s="75">
        <f t="shared" si="11105"/>
        <v>30000</v>
      </c>
      <c r="K11222" s="75">
        <f t="shared" si="11105"/>
        <v>0</v>
      </c>
      <c r="L11222" s="75">
        <f t="shared" si="11105"/>
        <v>0</v>
      </c>
      <c r="M11222" s="75">
        <f t="shared" si="11105"/>
        <v>0</v>
      </c>
      <c r="N11222" s="75">
        <f t="shared" si="11105"/>
        <v>0</v>
      </c>
      <c r="O11222" s="75">
        <f t="shared" si="11105"/>
        <v>0</v>
      </c>
      <c r="P11222" s="75">
        <f t="shared" si="11105"/>
        <v>0</v>
      </c>
      <c r="Q11222" s="75">
        <f t="shared" ref="Q11222:R11222" si="11106">SUM(Q7732)</f>
        <v>15000</v>
      </c>
      <c r="R11222" s="75">
        <f t="shared" si="11106"/>
        <v>15000</v>
      </c>
      <c r="S11222" s="75">
        <f t="shared" ref="S11222" si="11107">SUM(S7732)</f>
        <v>0</v>
      </c>
      <c r="T11222" s="75">
        <f t="shared" ref="T11222:X11222" si="11108">SUM(T7732)</f>
        <v>15000</v>
      </c>
      <c r="U11222" s="75">
        <f t="shared" si="11108"/>
        <v>15000</v>
      </c>
      <c r="V11222" s="75">
        <f t="shared" si="11108"/>
        <v>0</v>
      </c>
      <c r="W11222" s="75">
        <f t="shared" si="11108"/>
        <v>0</v>
      </c>
      <c r="X11222" s="75">
        <f t="shared" si="11108"/>
        <v>15000</v>
      </c>
      <c r="Y11222" s="238">
        <v>30000</v>
      </c>
    </row>
    <row r="11223" spans="1:25" s="76" customFormat="1">
      <c r="A11223" s="250" t="s">
        <v>2785</v>
      </c>
      <c r="B11223" s="250"/>
      <c r="C11223" s="250"/>
      <c r="D11223" s="250"/>
      <c r="E11223" s="250"/>
      <c r="F11223" s="250"/>
      <c r="G11223" s="250"/>
      <c r="H11223" s="250"/>
      <c r="I11223" s="75">
        <f t="shared" ref="I11223:P11223" si="11109">SUM(I7794)</f>
        <v>550010</v>
      </c>
      <c r="J11223" s="75">
        <f t="shared" si="11109"/>
        <v>500000</v>
      </c>
      <c r="K11223" s="75">
        <f t="shared" si="11109"/>
        <v>50010</v>
      </c>
      <c r="L11223" s="75">
        <f t="shared" si="11109"/>
        <v>50010</v>
      </c>
      <c r="M11223" s="75">
        <f t="shared" si="11109"/>
        <v>0</v>
      </c>
      <c r="N11223" s="75">
        <f t="shared" si="11109"/>
        <v>0</v>
      </c>
      <c r="O11223" s="75">
        <f t="shared" si="11109"/>
        <v>0</v>
      </c>
      <c r="P11223" s="75">
        <f t="shared" si="11109"/>
        <v>0</v>
      </c>
      <c r="Q11223" s="75">
        <f t="shared" ref="Q11223:R11223" si="11110">SUM(Q7794)</f>
        <v>591983</v>
      </c>
      <c r="R11223" s="75">
        <f t="shared" si="11110"/>
        <v>500000</v>
      </c>
      <c r="S11223" s="75">
        <f t="shared" ref="S11223" si="11111">SUM(S7794)</f>
        <v>150000</v>
      </c>
      <c r="T11223" s="75">
        <f t="shared" ref="T11223:X11223" si="11112">SUM(T7794)</f>
        <v>350000</v>
      </c>
      <c r="U11223" s="75">
        <f t="shared" si="11112"/>
        <v>150000</v>
      </c>
      <c r="V11223" s="75">
        <f t="shared" si="11112"/>
        <v>100000</v>
      </c>
      <c r="W11223" s="75">
        <f t="shared" si="11112"/>
        <v>100000</v>
      </c>
      <c r="X11223" s="75">
        <f t="shared" si="11112"/>
        <v>500000</v>
      </c>
      <c r="Y11223" s="238">
        <v>591983</v>
      </c>
    </row>
    <row r="11224" spans="1:25" s="68" customFormat="1">
      <c r="A11224" s="251" t="s">
        <v>69</v>
      </c>
      <c r="B11224" s="251"/>
      <c r="C11224" s="251"/>
      <c r="D11224" s="251"/>
      <c r="E11224" s="251"/>
      <c r="F11224" s="251"/>
      <c r="G11224" s="251"/>
      <c r="H11224" s="251"/>
      <c r="I11224" s="77">
        <f t="shared" ref="I11224:P11224" si="11113">SUM(I11178:I11223)</f>
        <v>31082110</v>
      </c>
      <c r="J11224" s="77">
        <f t="shared" si="11113"/>
        <v>1609100</v>
      </c>
      <c r="K11224" s="77">
        <f t="shared" si="11113"/>
        <v>358010</v>
      </c>
      <c r="L11224" s="77">
        <f t="shared" si="11113"/>
        <v>57010</v>
      </c>
      <c r="M11224" s="77">
        <f t="shared" si="11113"/>
        <v>0</v>
      </c>
      <c r="N11224" s="77">
        <f t="shared" si="11113"/>
        <v>301000</v>
      </c>
      <c r="O11224" s="77">
        <f t="shared" si="11113"/>
        <v>1115000</v>
      </c>
      <c r="P11224" s="77">
        <f t="shared" si="11113"/>
        <v>28000000</v>
      </c>
      <c r="Q11224" s="77">
        <f t="shared" ref="Q11224:R11224" si="11114">SUM(Q11178:Q11223)</f>
        <v>48044078</v>
      </c>
      <c r="R11224" s="77">
        <f t="shared" si="11114"/>
        <v>2769800</v>
      </c>
      <c r="S11224" s="77">
        <f t="shared" ref="S11224" si="11115">SUM(S11178:S11223)</f>
        <v>1369997</v>
      </c>
      <c r="T11224" s="77">
        <f t="shared" ref="T11224:X11224" si="11116">SUM(T11178:T11223)</f>
        <v>1399103</v>
      </c>
      <c r="U11224" s="77">
        <f t="shared" si="11116"/>
        <v>210003</v>
      </c>
      <c r="V11224" s="77">
        <f t="shared" si="11116"/>
        <v>1084000</v>
      </c>
      <c r="W11224" s="77">
        <f t="shared" si="11116"/>
        <v>105100</v>
      </c>
      <c r="X11224" s="77">
        <f t="shared" si="11116"/>
        <v>2769100</v>
      </c>
      <c r="Y11224" s="239">
        <v>48159078</v>
      </c>
    </row>
    <row r="11225" spans="1:25" s="68" customFormat="1" ht="15" thickBot="1">
      <c r="A11225" s="270" t="s">
        <v>2771</v>
      </c>
      <c r="B11225" s="270"/>
      <c r="C11225" s="270"/>
      <c r="D11225" s="270"/>
      <c r="E11225" s="270"/>
      <c r="F11225" s="270"/>
      <c r="G11225" s="270"/>
      <c r="H11225" s="270"/>
      <c r="I11225" s="69"/>
      <c r="J11225" s="69"/>
      <c r="K11225" s="69"/>
      <c r="L11225" s="69"/>
      <c r="M11225" s="69"/>
      <c r="N11225" s="69"/>
      <c r="O11225" s="69"/>
      <c r="P11225" s="69"/>
      <c r="Q11225" s="69">
        <v>0</v>
      </c>
      <c r="R11225" s="69"/>
      <c r="S11225" s="69"/>
      <c r="T11225" s="69"/>
      <c r="U11225" s="69"/>
      <c r="V11225" s="69"/>
      <c r="W11225" s="69"/>
      <c r="X11225" s="69"/>
      <c r="Y11225" s="237">
        <v>0</v>
      </c>
    </row>
    <row r="11226" spans="1:25" s="68" customFormat="1" ht="41.4" thickBot="1">
      <c r="A11226" s="271" t="s">
        <v>1</v>
      </c>
      <c r="B11226" s="271"/>
      <c r="C11226" s="271"/>
      <c r="D11226" s="271"/>
      <c r="E11226" s="271"/>
      <c r="F11226" s="271"/>
      <c r="G11226" s="271"/>
      <c r="H11226" s="271"/>
      <c r="I11226" s="1" t="s">
        <v>3093</v>
      </c>
      <c r="J11226" s="1" t="s">
        <v>3130</v>
      </c>
      <c r="K11226" s="1" t="s">
        <v>3</v>
      </c>
      <c r="L11226" s="1" t="s">
        <v>4</v>
      </c>
      <c r="M11226" s="1" t="s">
        <v>5</v>
      </c>
      <c r="N11226" s="1" t="s">
        <v>6</v>
      </c>
      <c r="O11226" s="1" t="s">
        <v>7</v>
      </c>
      <c r="P11226" s="1" t="s">
        <v>8</v>
      </c>
      <c r="Q11226" s="1" t="s">
        <v>3344</v>
      </c>
      <c r="R11226" s="1" t="s">
        <v>3427</v>
      </c>
      <c r="S11226" s="1" t="s">
        <v>3447</v>
      </c>
      <c r="T11226" s="1" t="s">
        <v>3448</v>
      </c>
      <c r="U11226" s="1" t="s">
        <v>3452</v>
      </c>
      <c r="V11226" s="1" t="s">
        <v>3449</v>
      </c>
      <c r="W11226" s="1" t="s">
        <v>3450</v>
      </c>
      <c r="X11226" s="1" t="s">
        <v>3451</v>
      </c>
      <c r="Y11226" s="216" t="s">
        <v>3385</v>
      </c>
    </row>
    <row r="11227" spans="1:25" s="74" customFormat="1">
      <c r="A11227" s="70"/>
      <c r="B11227" s="70"/>
      <c r="C11227" s="70"/>
      <c r="D11227" s="71"/>
      <c r="E11227" s="71"/>
      <c r="F11227" s="72"/>
      <c r="G11227" s="165"/>
      <c r="H11227" s="73" t="s">
        <v>0</v>
      </c>
      <c r="I11227" s="45">
        <v>1</v>
      </c>
      <c r="J11227" s="45">
        <v>3</v>
      </c>
      <c r="K11227" s="45" t="s">
        <v>9</v>
      </c>
      <c r="L11227" s="45">
        <v>5</v>
      </c>
      <c r="M11227" s="45">
        <v>6</v>
      </c>
      <c r="N11227" s="45">
        <v>7</v>
      </c>
      <c r="O11227" s="45">
        <v>8</v>
      </c>
      <c r="P11227" s="45">
        <v>9</v>
      </c>
      <c r="Q11227" s="45">
        <v>1</v>
      </c>
      <c r="R11227" s="45">
        <v>2</v>
      </c>
      <c r="S11227" s="45">
        <v>3</v>
      </c>
      <c r="T11227" s="45" t="s">
        <v>3453</v>
      </c>
      <c r="U11227" s="45">
        <v>5</v>
      </c>
      <c r="V11227" s="45">
        <v>6</v>
      </c>
      <c r="W11227" s="45">
        <v>7</v>
      </c>
      <c r="X11227" s="45" t="s">
        <v>3454</v>
      </c>
      <c r="Y11227" s="276">
        <v>9</v>
      </c>
    </row>
    <row r="11228" spans="1:25" s="76" customFormat="1">
      <c r="A11228" s="272" t="s">
        <v>2699</v>
      </c>
      <c r="B11228" s="272"/>
      <c r="C11228" s="272"/>
      <c r="D11228" s="272"/>
      <c r="E11228" s="272"/>
      <c r="F11228" s="272"/>
      <c r="G11228" s="272"/>
      <c r="H11228" s="272"/>
      <c r="I11228" s="75">
        <f t="shared" ref="I11228:P11228" si="11117">SUM(I38)</f>
        <v>2000</v>
      </c>
      <c r="J11228" s="75">
        <f t="shared" si="11117"/>
        <v>2000</v>
      </c>
      <c r="K11228" s="75">
        <f t="shared" si="11117"/>
        <v>0</v>
      </c>
      <c r="L11228" s="75">
        <f t="shared" si="11117"/>
        <v>0</v>
      </c>
      <c r="M11228" s="75">
        <f t="shared" si="11117"/>
        <v>0</v>
      </c>
      <c r="N11228" s="75">
        <f t="shared" si="11117"/>
        <v>0</v>
      </c>
      <c r="O11228" s="75">
        <f t="shared" si="11117"/>
        <v>0</v>
      </c>
      <c r="P11228" s="75">
        <f t="shared" si="11117"/>
        <v>0</v>
      </c>
      <c r="Q11228" s="75">
        <f t="shared" ref="Q11228:R11228" si="11118">SUM(Q38)</f>
        <v>2000</v>
      </c>
      <c r="R11228" s="75">
        <f t="shared" si="11118"/>
        <v>2000</v>
      </c>
      <c r="S11228" s="75">
        <f t="shared" ref="S11228" si="11119">SUM(S38)</f>
        <v>2000</v>
      </c>
      <c r="T11228" s="75">
        <f t="shared" ref="T11228:X11228" si="11120">SUM(T38)</f>
        <v>0</v>
      </c>
      <c r="U11228" s="75">
        <f t="shared" si="11120"/>
        <v>0</v>
      </c>
      <c r="V11228" s="75">
        <f t="shared" si="11120"/>
        <v>0</v>
      </c>
      <c r="W11228" s="75">
        <f t="shared" si="11120"/>
        <v>0</v>
      </c>
      <c r="X11228" s="75">
        <f t="shared" si="11120"/>
        <v>2000</v>
      </c>
      <c r="Y11228" s="238">
        <v>2000</v>
      </c>
    </row>
    <row r="11229" spans="1:25" s="76" customFormat="1">
      <c r="A11229" s="250" t="s">
        <v>2700</v>
      </c>
      <c r="B11229" s="250"/>
      <c r="C11229" s="250"/>
      <c r="D11229" s="250"/>
      <c r="E11229" s="250"/>
      <c r="F11229" s="250"/>
      <c r="G11229" s="250"/>
      <c r="H11229" s="250"/>
      <c r="I11229" s="75">
        <f t="shared" ref="I11229:P11229" si="11121">SUM(I75)</f>
        <v>1840</v>
      </c>
      <c r="J11229" s="75">
        <f t="shared" si="11121"/>
        <v>1840</v>
      </c>
      <c r="K11229" s="75">
        <f t="shared" si="11121"/>
        <v>0</v>
      </c>
      <c r="L11229" s="75">
        <f t="shared" si="11121"/>
        <v>0</v>
      </c>
      <c r="M11229" s="75">
        <f t="shared" si="11121"/>
        <v>0</v>
      </c>
      <c r="N11229" s="75">
        <f t="shared" si="11121"/>
        <v>0</v>
      </c>
      <c r="O11229" s="75">
        <f t="shared" si="11121"/>
        <v>0</v>
      </c>
      <c r="P11229" s="75">
        <f t="shared" si="11121"/>
        <v>0</v>
      </c>
      <c r="Q11229" s="75">
        <f t="shared" ref="Q11229:R11229" si="11122">SUM(Q75)</f>
        <v>1840</v>
      </c>
      <c r="R11229" s="75">
        <f t="shared" si="11122"/>
        <v>1840</v>
      </c>
      <c r="S11229" s="75">
        <f t="shared" ref="S11229" si="11123">SUM(S75)</f>
        <v>1840</v>
      </c>
      <c r="T11229" s="75">
        <f t="shared" ref="T11229:X11229" si="11124">SUM(T75)</f>
        <v>0</v>
      </c>
      <c r="U11229" s="75">
        <f t="shared" si="11124"/>
        <v>0</v>
      </c>
      <c r="V11229" s="75">
        <f t="shared" si="11124"/>
        <v>0</v>
      </c>
      <c r="W11229" s="75">
        <f t="shared" si="11124"/>
        <v>0</v>
      </c>
      <c r="X11229" s="75">
        <f t="shared" si="11124"/>
        <v>1840</v>
      </c>
      <c r="Y11229" s="238">
        <v>1840</v>
      </c>
    </row>
    <row r="11230" spans="1:25" s="76" customFormat="1">
      <c r="A11230" s="250" t="s">
        <v>2701</v>
      </c>
      <c r="B11230" s="250"/>
      <c r="C11230" s="250"/>
      <c r="D11230" s="250"/>
      <c r="E11230" s="250"/>
      <c r="F11230" s="250"/>
      <c r="G11230" s="250"/>
      <c r="H11230" s="250"/>
      <c r="I11230" s="75">
        <f t="shared" ref="I11230:P11230" si="11125">SUM(I115)</f>
        <v>3000</v>
      </c>
      <c r="J11230" s="75">
        <f t="shared" si="11125"/>
        <v>3000</v>
      </c>
      <c r="K11230" s="75">
        <f t="shared" si="11125"/>
        <v>0</v>
      </c>
      <c r="L11230" s="75">
        <f t="shared" si="11125"/>
        <v>0</v>
      </c>
      <c r="M11230" s="75">
        <f t="shared" si="11125"/>
        <v>0</v>
      </c>
      <c r="N11230" s="75">
        <f t="shared" si="11125"/>
        <v>0</v>
      </c>
      <c r="O11230" s="75">
        <f t="shared" si="11125"/>
        <v>0</v>
      </c>
      <c r="P11230" s="75">
        <f t="shared" si="11125"/>
        <v>0</v>
      </c>
      <c r="Q11230" s="75">
        <f t="shared" ref="Q11230:R11230" si="11126">SUM(Q115)</f>
        <v>3000</v>
      </c>
      <c r="R11230" s="75">
        <f t="shared" si="11126"/>
        <v>3000</v>
      </c>
      <c r="S11230" s="75">
        <f t="shared" ref="S11230" si="11127">SUM(S115)</f>
        <v>0</v>
      </c>
      <c r="T11230" s="75">
        <f t="shared" ref="T11230:X11230" si="11128">SUM(T115)</f>
        <v>3000</v>
      </c>
      <c r="U11230" s="75">
        <f t="shared" si="11128"/>
        <v>3000</v>
      </c>
      <c r="V11230" s="75">
        <f t="shared" si="11128"/>
        <v>0</v>
      </c>
      <c r="W11230" s="75">
        <f t="shared" si="11128"/>
        <v>0</v>
      </c>
      <c r="X11230" s="75">
        <f t="shared" si="11128"/>
        <v>3000</v>
      </c>
      <c r="Y11230" s="238">
        <v>3000</v>
      </c>
    </row>
    <row r="11231" spans="1:25" s="76" customFormat="1">
      <c r="A11231" s="250" t="s">
        <v>2702</v>
      </c>
      <c r="B11231" s="250"/>
      <c r="C11231" s="250"/>
      <c r="D11231" s="250"/>
      <c r="E11231" s="250"/>
      <c r="F11231" s="250"/>
      <c r="G11231" s="250"/>
      <c r="H11231" s="250"/>
      <c r="I11231" s="75"/>
      <c r="J11231" s="75"/>
      <c r="K11231" s="75"/>
      <c r="L11231" s="75"/>
      <c r="M11231" s="75"/>
      <c r="N11231" s="75"/>
      <c r="O11231" s="75"/>
      <c r="P11231" s="75"/>
      <c r="Q11231" s="75">
        <v>0</v>
      </c>
      <c r="R11231" s="75"/>
      <c r="S11231" s="75"/>
      <c r="T11231" s="75"/>
      <c r="U11231" s="75"/>
      <c r="V11231" s="75"/>
      <c r="W11231" s="75"/>
      <c r="X11231" s="75"/>
      <c r="Y11231" s="238">
        <v>0</v>
      </c>
    </row>
    <row r="11232" spans="1:25" s="76" customFormat="1">
      <c r="A11232" s="250" t="s">
        <v>2703</v>
      </c>
      <c r="B11232" s="250"/>
      <c r="C11232" s="250"/>
      <c r="D11232" s="250"/>
      <c r="E11232" s="250"/>
      <c r="F11232" s="250"/>
      <c r="G11232" s="250"/>
      <c r="H11232" s="250"/>
      <c r="I11232" s="75">
        <f t="shared" ref="I11232:X11232" si="11129">SUM(I212)</f>
        <v>10000</v>
      </c>
      <c r="J11232" s="75">
        <f t="shared" si="11129"/>
        <v>10000</v>
      </c>
      <c r="K11232" s="75">
        <f t="shared" si="11129"/>
        <v>0</v>
      </c>
      <c r="L11232" s="75">
        <f t="shared" si="11129"/>
        <v>0</v>
      </c>
      <c r="M11232" s="75">
        <f t="shared" si="11129"/>
        <v>0</v>
      </c>
      <c r="N11232" s="75">
        <f t="shared" si="11129"/>
        <v>0</v>
      </c>
      <c r="O11232" s="75">
        <f t="shared" si="11129"/>
        <v>0</v>
      </c>
      <c r="P11232" s="75">
        <f t="shared" si="11129"/>
        <v>0</v>
      </c>
      <c r="Q11232" s="75">
        <f t="shared" si="11129"/>
        <v>10000</v>
      </c>
      <c r="R11232" s="75">
        <f t="shared" si="11129"/>
        <v>10000</v>
      </c>
      <c r="S11232" s="75">
        <f t="shared" si="11129"/>
        <v>10000</v>
      </c>
      <c r="T11232" s="75">
        <f t="shared" si="11129"/>
        <v>0</v>
      </c>
      <c r="U11232" s="75">
        <f t="shared" si="11129"/>
        <v>0</v>
      </c>
      <c r="V11232" s="75">
        <f t="shared" si="11129"/>
        <v>0</v>
      </c>
      <c r="W11232" s="75">
        <f t="shared" si="11129"/>
        <v>0</v>
      </c>
      <c r="X11232" s="75">
        <f t="shared" si="11129"/>
        <v>10000</v>
      </c>
      <c r="Y11232" s="238">
        <v>10000</v>
      </c>
    </row>
    <row r="11233" spans="1:25" s="76" customFormat="1">
      <c r="A11233" s="250" t="s">
        <v>2704</v>
      </c>
      <c r="B11233" s="250"/>
      <c r="C11233" s="250"/>
      <c r="D11233" s="250"/>
      <c r="E11233" s="250"/>
      <c r="F11233" s="250"/>
      <c r="G11233" s="250"/>
      <c r="H11233" s="250"/>
      <c r="I11233" s="75"/>
      <c r="J11233" s="75"/>
      <c r="K11233" s="75"/>
      <c r="L11233" s="75"/>
      <c r="M11233" s="75"/>
      <c r="N11233" s="75"/>
      <c r="O11233" s="75"/>
      <c r="P11233" s="75"/>
      <c r="Q11233" s="75">
        <v>0</v>
      </c>
      <c r="R11233" s="75"/>
      <c r="S11233" s="75"/>
      <c r="T11233" s="75"/>
      <c r="U11233" s="75"/>
      <c r="V11233" s="75"/>
      <c r="W11233" s="75"/>
      <c r="X11233" s="75"/>
      <c r="Y11233" s="238">
        <v>0</v>
      </c>
    </row>
    <row r="11234" spans="1:25" s="76" customFormat="1">
      <c r="A11234" s="250" t="s">
        <v>2705</v>
      </c>
      <c r="B11234" s="250"/>
      <c r="C11234" s="250"/>
      <c r="D11234" s="250"/>
      <c r="E11234" s="250"/>
      <c r="F11234" s="250"/>
      <c r="G11234" s="250"/>
      <c r="H11234" s="250"/>
      <c r="I11234" s="75"/>
      <c r="J11234" s="75"/>
      <c r="K11234" s="75"/>
      <c r="L11234" s="75"/>
      <c r="M11234" s="75"/>
      <c r="N11234" s="75"/>
      <c r="O11234" s="75"/>
      <c r="P11234" s="75"/>
      <c r="Q11234" s="75">
        <v>0</v>
      </c>
      <c r="R11234" s="75"/>
      <c r="S11234" s="75"/>
      <c r="T11234" s="75"/>
      <c r="U11234" s="75"/>
      <c r="V11234" s="75"/>
      <c r="W11234" s="75"/>
      <c r="X11234" s="75"/>
      <c r="Y11234" s="238">
        <v>0</v>
      </c>
    </row>
    <row r="11235" spans="1:25" s="76" customFormat="1">
      <c r="A11235" s="250" t="s">
        <v>2706</v>
      </c>
      <c r="B11235" s="250"/>
      <c r="C11235" s="250"/>
      <c r="D11235" s="250"/>
      <c r="E11235" s="250"/>
      <c r="F11235" s="250"/>
      <c r="G11235" s="250"/>
      <c r="H11235" s="250"/>
      <c r="I11235" s="75">
        <f t="shared" ref="I11235:P11235" si="11130">SUM(I306)</f>
        <v>5000</v>
      </c>
      <c r="J11235" s="75">
        <f t="shared" si="11130"/>
        <v>5000</v>
      </c>
      <c r="K11235" s="75">
        <f t="shared" si="11130"/>
        <v>0</v>
      </c>
      <c r="L11235" s="75">
        <f t="shared" si="11130"/>
        <v>0</v>
      </c>
      <c r="M11235" s="75">
        <f t="shared" si="11130"/>
        <v>0</v>
      </c>
      <c r="N11235" s="75">
        <f t="shared" si="11130"/>
        <v>0</v>
      </c>
      <c r="O11235" s="75">
        <f t="shared" si="11130"/>
        <v>0</v>
      </c>
      <c r="P11235" s="75">
        <f t="shared" si="11130"/>
        <v>0</v>
      </c>
      <c r="Q11235" s="75">
        <f t="shared" ref="Q11235:R11235" si="11131">SUM(Q306)</f>
        <v>5000</v>
      </c>
      <c r="R11235" s="75">
        <f t="shared" si="11131"/>
        <v>5000</v>
      </c>
      <c r="S11235" s="75">
        <f t="shared" ref="S11235" si="11132">SUM(S306)</f>
        <v>5000</v>
      </c>
      <c r="T11235" s="75">
        <f t="shared" ref="T11235:X11235" si="11133">SUM(T306)</f>
        <v>0</v>
      </c>
      <c r="U11235" s="75">
        <f t="shared" si="11133"/>
        <v>0</v>
      </c>
      <c r="V11235" s="75">
        <f t="shared" si="11133"/>
        <v>0</v>
      </c>
      <c r="W11235" s="75">
        <f t="shared" si="11133"/>
        <v>0</v>
      </c>
      <c r="X11235" s="75">
        <f t="shared" si="11133"/>
        <v>5000</v>
      </c>
      <c r="Y11235" s="238">
        <v>5000</v>
      </c>
    </row>
    <row r="11236" spans="1:25" s="76" customFormat="1">
      <c r="A11236" s="250" t="s">
        <v>2707</v>
      </c>
      <c r="B11236" s="250"/>
      <c r="C11236" s="250"/>
      <c r="D11236" s="250"/>
      <c r="E11236" s="250"/>
      <c r="F11236" s="250"/>
      <c r="G11236" s="250"/>
      <c r="H11236" s="250"/>
      <c r="I11236" s="75">
        <f t="shared" ref="I11236:P11236" si="11134">SUM(I347)</f>
        <v>67140</v>
      </c>
      <c r="J11236" s="75">
        <f t="shared" si="11134"/>
        <v>67140</v>
      </c>
      <c r="K11236" s="75">
        <f t="shared" si="11134"/>
        <v>0</v>
      </c>
      <c r="L11236" s="75">
        <f t="shared" si="11134"/>
        <v>0</v>
      </c>
      <c r="M11236" s="75">
        <f t="shared" si="11134"/>
        <v>0</v>
      </c>
      <c r="N11236" s="75">
        <f t="shared" si="11134"/>
        <v>0</v>
      </c>
      <c r="O11236" s="75">
        <f t="shared" si="11134"/>
        <v>0</v>
      </c>
      <c r="P11236" s="75">
        <f t="shared" si="11134"/>
        <v>0</v>
      </c>
      <c r="Q11236" s="75">
        <f t="shared" ref="Q11236:R11236" si="11135">SUM(Q347)</f>
        <v>113633</v>
      </c>
      <c r="R11236" s="75">
        <f t="shared" si="11135"/>
        <v>110140</v>
      </c>
      <c r="S11236" s="75">
        <f t="shared" ref="S11236" si="11136">SUM(S347)</f>
        <v>103000</v>
      </c>
      <c r="T11236" s="75">
        <f t="shared" ref="T11236:X11236" si="11137">SUM(T347)</f>
        <v>7140</v>
      </c>
      <c r="U11236" s="75">
        <f t="shared" si="11137"/>
        <v>2310</v>
      </c>
      <c r="V11236" s="75">
        <f t="shared" si="11137"/>
        <v>0</v>
      </c>
      <c r="W11236" s="75">
        <f t="shared" si="11137"/>
        <v>4830</v>
      </c>
      <c r="X11236" s="75">
        <f t="shared" si="11137"/>
        <v>110140</v>
      </c>
      <c r="Y11236" s="238">
        <v>113633</v>
      </c>
    </row>
    <row r="11237" spans="1:25" s="76" customFormat="1">
      <c r="A11237" s="250" t="s">
        <v>2708</v>
      </c>
      <c r="B11237" s="250"/>
      <c r="C11237" s="250"/>
      <c r="D11237" s="250"/>
      <c r="E11237" s="250"/>
      <c r="F11237" s="250"/>
      <c r="G11237" s="250"/>
      <c r="H11237" s="250"/>
      <c r="I11237" s="75">
        <f t="shared" ref="I11237:P11237" si="11138">SUM(I392)</f>
        <v>5000</v>
      </c>
      <c r="J11237" s="75">
        <f t="shared" si="11138"/>
        <v>5000</v>
      </c>
      <c r="K11237" s="75">
        <f t="shared" si="11138"/>
        <v>0</v>
      </c>
      <c r="L11237" s="75">
        <f t="shared" si="11138"/>
        <v>0</v>
      </c>
      <c r="M11237" s="75">
        <f t="shared" si="11138"/>
        <v>0</v>
      </c>
      <c r="N11237" s="75">
        <f t="shared" si="11138"/>
        <v>0</v>
      </c>
      <c r="O11237" s="75">
        <f t="shared" si="11138"/>
        <v>0</v>
      </c>
      <c r="P11237" s="75">
        <f t="shared" si="11138"/>
        <v>0</v>
      </c>
      <c r="Q11237" s="75">
        <f t="shared" ref="Q11237:R11237" si="11139">SUM(Q392)</f>
        <v>6000</v>
      </c>
      <c r="R11237" s="75">
        <f t="shared" si="11139"/>
        <v>6000</v>
      </c>
      <c r="S11237" s="75">
        <f t="shared" ref="S11237" si="11140">SUM(S392)</f>
        <v>6000</v>
      </c>
      <c r="T11237" s="75">
        <f t="shared" ref="T11237:X11237" si="11141">SUM(T392)</f>
        <v>0</v>
      </c>
      <c r="U11237" s="75">
        <f t="shared" si="11141"/>
        <v>0</v>
      </c>
      <c r="V11237" s="75">
        <f t="shared" si="11141"/>
        <v>0</v>
      </c>
      <c r="W11237" s="75">
        <f t="shared" si="11141"/>
        <v>0</v>
      </c>
      <c r="X11237" s="75">
        <f t="shared" si="11141"/>
        <v>6000</v>
      </c>
      <c r="Y11237" s="238">
        <v>6000</v>
      </c>
    </row>
    <row r="11238" spans="1:25" s="76" customFormat="1">
      <c r="A11238" s="250" t="s">
        <v>2709</v>
      </c>
      <c r="B11238" s="250"/>
      <c r="C11238" s="250"/>
      <c r="D11238" s="250"/>
      <c r="E11238" s="250"/>
      <c r="F11238" s="250"/>
      <c r="G11238" s="250"/>
      <c r="H11238" s="250"/>
      <c r="I11238" s="75">
        <f t="shared" ref="I11238:P11238" si="11142">SUM(I450)</f>
        <v>7000</v>
      </c>
      <c r="J11238" s="75">
        <f t="shared" si="11142"/>
        <v>7000</v>
      </c>
      <c r="K11238" s="75">
        <f t="shared" si="11142"/>
        <v>0</v>
      </c>
      <c r="L11238" s="75">
        <f t="shared" si="11142"/>
        <v>0</v>
      </c>
      <c r="M11238" s="75">
        <f t="shared" si="11142"/>
        <v>0</v>
      </c>
      <c r="N11238" s="75">
        <f t="shared" si="11142"/>
        <v>0</v>
      </c>
      <c r="O11238" s="75">
        <f t="shared" si="11142"/>
        <v>0</v>
      </c>
      <c r="P11238" s="75">
        <f t="shared" si="11142"/>
        <v>0</v>
      </c>
      <c r="Q11238" s="75">
        <f t="shared" ref="Q11238:R11238" si="11143">SUM(Q450)</f>
        <v>7000</v>
      </c>
      <c r="R11238" s="75">
        <f t="shared" si="11143"/>
        <v>7000</v>
      </c>
      <c r="S11238" s="75">
        <f t="shared" ref="S11238" si="11144">SUM(S450)</f>
        <v>3000</v>
      </c>
      <c r="T11238" s="75">
        <f t="shared" ref="T11238:X11238" si="11145">SUM(T450)</f>
        <v>4000</v>
      </c>
      <c r="U11238" s="75">
        <f t="shared" si="11145"/>
        <v>4000</v>
      </c>
      <c r="V11238" s="75">
        <f t="shared" si="11145"/>
        <v>0</v>
      </c>
      <c r="W11238" s="75">
        <f t="shared" si="11145"/>
        <v>0</v>
      </c>
      <c r="X11238" s="75">
        <f t="shared" si="11145"/>
        <v>7000</v>
      </c>
      <c r="Y11238" s="238">
        <v>7000</v>
      </c>
    </row>
    <row r="11239" spans="1:25" s="76" customFormat="1">
      <c r="A11239" s="250" t="s">
        <v>2710</v>
      </c>
      <c r="B11239" s="250"/>
      <c r="C11239" s="250"/>
      <c r="D11239" s="250"/>
      <c r="E11239" s="250"/>
      <c r="F11239" s="250"/>
      <c r="G11239" s="250"/>
      <c r="H11239" s="250"/>
      <c r="I11239" s="75">
        <f t="shared" ref="I11239:P11239" si="11146">SUM(I498)</f>
        <v>80000</v>
      </c>
      <c r="J11239" s="75">
        <f t="shared" si="11146"/>
        <v>80000</v>
      </c>
      <c r="K11239" s="75">
        <f t="shared" si="11146"/>
        <v>0</v>
      </c>
      <c r="L11239" s="75">
        <f t="shared" si="11146"/>
        <v>0</v>
      </c>
      <c r="M11239" s="75">
        <f t="shared" si="11146"/>
        <v>0</v>
      </c>
      <c r="N11239" s="75">
        <f t="shared" si="11146"/>
        <v>0</v>
      </c>
      <c r="O11239" s="75">
        <f t="shared" si="11146"/>
        <v>0</v>
      </c>
      <c r="P11239" s="75">
        <f t="shared" si="11146"/>
        <v>0</v>
      </c>
      <c r="Q11239" s="75">
        <f t="shared" ref="Q11239:R11239" si="11147">SUM(Q498)</f>
        <v>80000</v>
      </c>
      <c r="R11239" s="75">
        <f t="shared" si="11147"/>
        <v>80000</v>
      </c>
      <c r="S11239" s="75">
        <f t="shared" ref="S11239" si="11148">SUM(S498)</f>
        <v>80000</v>
      </c>
      <c r="T11239" s="75">
        <f t="shared" ref="T11239:X11239" si="11149">SUM(T498)</f>
        <v>0</v>
      </c>
      <c r="U11239" s="75">
        <f t="shared" si="11149"/>
        <v>0</v>
      </c>
      <c r="V11239" s="75">
        <f t="shared" si="11149"/>
        <v>0</v>
      </c>
      <c r="W11239" s="75">
        <f t="shared" si="11149"/>
        <v>0</v>
      </c>
      <c r="X11239" s="75">
        <f t="shared" si="11149"/>
        <v>80000</v>
      </c>
      <c r="Y11239" s="238">
        <v>80000</v>
      </c>
    </row>
    <row r="11240" spans="1:25" s="76" customFormat="1">
      <c r="A11240" s="250" t="s">
        <v>2711</v>
      </c>
      <c r="B11240" s="250"/>
      <c r="C11240" s="250"/>
      <c r="D11240" s="250"/>
      <c r="E11240" s="250"/>
      <c r="F11240" s="250"/>
      <c r="G11240" s="250"/>
      <c r="H11240" s="250"/>
      <c r="I11240" s="75">
        <f t="shared" ref="I11240:P11240" si="11150">SUM(I543)</f>
        <v>30000</v>
      </c>
      <c r="J11240" s="75">
        <f t="shared" si="11150"/>
        <v>30000</v>
      </c>
      <c r="K11240" s="75">
        <f t="shared" si="11150"/>
        <v>0</v>
      </c>
      <c r="L11240" s="75">
        <f t="shared" si="11150"/>
        <v>0</v>
      </c>
      <c r="M11240" s="75">
        <f t="shared" si="11150"/>
        <v>0</v>
      </c>
      <c r="N11240" s="75">
        <f t="shared" si="11150"/>
        <v>0</v>
      </c>
      <c r="O11240" s="75">
        <f t="shared" si="11150"/>
        <v>0</v>
      </c>
      <c r="P11240" s="75">
        <f t="shared" si="11150"/>
        <v>0</v>
      </c>
      <c r="Q11240" s="75">
        <f t="shared" ref="Q11240:R11240" si="11151">SUM(Q543)</f>
        <v>30000</v>
      </c>
      <c r="R11240" s="75">
        <f t="shared" si="11151"/>
        <v>30000</v>
      </c>
      <c r="S11240" s="75">
        <f t="shared" ref="S11240" si="11152">SUM(S543)</f>
        <v>30000</v>
      </c>
      <c r="T11240" s="75">
        <f t="shared" ref="T11240:X11240" si="11153">SUM(T543)</f>
        <v>0</v>
      </c>
      <c r="U11240" s="75">
        <f t="shared" si="11153"/>
        <v>0</v>
      </c>
      <c r="V11240" s="75">
        <f t="shared" si="11153"/>
        <v>0</v>
      </c>
      <c r="W11240" s="75">
        <f t="shared" si="11153"/>
        <v>0</v>
      </c>
      <c r="X11240" s="75">
        <f t="shared" si="11153"/>
        <v>30000</v>
      </c>
      <c r="Y11240" s="238">
        <v>30000</v>
      </c>
    </row>
    <row r="11241" spans="1:25" s="76" customFormat="1">
      <c r="A11241" s="250" t="s">
        <v>2712</v>
      </c>
      <c r="B11241" s="250"/>
      <c r="C11241" s="250"/>
      <c r="D11241" s="250"/>
      <c r="E11241" s="250"/>
      <c r="F11241" s="250"/>
      <c r="G11241" s="250"/>
      <c r="H11241" s="250"/>
      <c r="I11241" s="75">
        <f t="shared" ref="I11241:P11241" si="11154">SUM(I588)</f>
        <v>140000</v>
      </c>
      <c r="J11241" s="75">
        <f t="shared" si="11154"/>
        <v>140000</v>
      </c>
      <c r="K11241" s="75">
        <f t="shared" si="11154"/>
        <v>0</v>
      </c>
      <c r="L11241" s="75">
        <f t="shared" si="11154"/>
        <v>0</v>
      </c>
      <c r="M11241" s="75">
        <f t="shared" si="11154"/>
        <v>0</v>
      </c>
      <c r="N11241" s="75">
        <f t="shared" si="11154"/>
        <v>0</v>
      </c>
      <c r="O11241" s="75">
        <f t="shared" si="11154"/>
        <v>0</v>
      </c>
      <c r="P11241" s="75">
        <f t="shared" si="11154"/>
        <v>0</v>
      </c>
      <c r="Q11241" s="75">
        <f t="shared" ref="Q11241:R11241" si="11155">SUM(Q588)</f>
        <v>165980</v>
      </c>
      <c r="R11241" s="75">
        <f t="shared" si="11155"/>
        <v>165980</v>
      </c>
      <c r="S11241" s="75">
        <f t="shared" ref="S11241" si="11156">SUM(S588)</f>
        <v>165980</v>
      </c>
      <c r="T11241" s="75">
        <f t="shared" ref="T11241:X11241" si="11157">SUM(T588)</f>
        <v>0</v>
      </c>
      <c r="U11241" s="75">
        <f t="shared" si="11157"/>
        <v>0</v>
      </c>
      <c r="V11241" s="75">
        <f t="shared" si="11157"/>
        <v>0</v>
      </c>
      <c r="W11241" s="75">
        <f t="shared" si="11157"/>
        <v>0</v>
      </c>
      <c r="X11241" s="75">
        <f t="shared" si="11157"/>
        <v>165980</v>
      </c>
      <c r="Y11241" s="238">
        <v>165980</v>
      </c>
    </row>
    <row r="11242" spans="1:25" s="76" customFormat="1">
      <c r="A11242" s="250" t="s">
        <v>2713</v>
      </c>
      <c r="B11242" s="250"/>
      <c r="C11242" s="250"/>
      <c r="D11242" s="250"/>
      <c r="E11242" s="250"/>
      <c r="F11242" s="250"/>
      <c r="G11242" s="250"/>
      <c r="H11242" s="250"/>
      <c r="I11242" s="75">
        <f t="shared" ref="I11242:P11242" si="11158">SUM(I635)</f>
        <v>6000</v>
      </c>
      <c r="J11242" s="75">
        <f t="shared" si="11158"/>
        <v>6000</v>
      </c>
      <c r="K11242" s="75">
        <f t="shared" si="11158"/>
        <v>0</v>
      </c>
      <c r="L11242" s="75">
        <f t="shared" si="11158"/>
        <v>0</v>
      </c>
      <c r="M11242" s="75">
        <f t="shared" si="11158"/>
        <v>0</v>
      </c>
      <c r="N11242" s="75">
        <f t="shared" si="11158"/>
        <v>0</v>
      </c>
      <c r="O11242" s="75">
        <f t="shared" si="11158"/>
        <v>0</v>
      </c>
      <c r="P11242" s="75">
        <f t="shared" si="11158"/>
        <v>0</v>
      </c>
      <c r="Q11242" s="75">
        <f t="shared" ref="Q11242:R11242" si="11159">SUM(Q635)</f>
        <v>6000</v>
      </c>
      <c r="R11242" s="75">
        <f t="shared" si="11159"/>
        <v>6000</v>
      </c>
      <c r="S11242" s="75">
        <f t="shared" ref="S11242" si="11160">SUM(S635)</f>
        <v>4000</v>
      </c>
      <c r="T11242" s="75">
        <f t="shared" ref="T11242:X11242" si="11161">SUM(T635)</f>
        <v>2000</v>
      </c>
      <c r="U11242" s="75">
        <f t="shared" si="11161"/>
        <v>2000</v>
      </c>
      <c r="V11242" s="75">
        <f t="shared" si="11161"/>
        <v>0</v>
      </c>
      <c r="W11242" s="75">
        <f t="shared" si="11161"/>
        <v>0</v>
      </c>
      <c r="X11242" s="75">
        <f t="shared" si="11161"/>
        <v>6000</v>
      </c>
      <c r="Y11242" s="238">
        <v>6000</v>
      </c>
    </row>
    <row r="11243" spans="1:25" s="76" customFormat="1">
      <c r="A11243" s="250" t="s">
        <v>2714</v>
      </c>
      <c r="B11243" s="250"/>
      <c r="C11243" s="250"/>
      <c r="D11243" s="250"/>
      <c r="E11243" s="250"/>
      <c r="F11243" s="250"/>
      <c r="G11243" s="250"/>
      <c r="H11243" s="250"/>
      <c r="I11243" s="75">
        <f t="shared" ref="I11243:P11243" si="11162">SUM(I710)</f>
        <v>6000</v>
      </c>
      <c r="J11243" s="75">
        <f t="shared" si="11162"/>
        <v>6000</v>
      </c>
      <c r="K11243" s="75">
        <f t="shared" si="11162"/>
        <v>0</v>
      </c>
      <c r="L11243" s="75">
        <f t="shared" si="11162"/>
        <v>0</v>
      </c>
      <c r="M11243" s="75">
        <f t="shared" si="11162"/>
        <v>0</v>
      </c>
      <c r="N11243" s="75">
        <f t="shared" si="11162"/>
        <v>0</v>
      </c>
      <c r="O11243" s="75">
        <f t="shared" si="11162"/>
        <v>0</v>
      </c>
      <c r="P11243" s="75">
        <f t="shared" si="11162"/>
        <v>0</v>
      </c>
      <c r="Q11243" s="75">
        <f t="shared" ref="Q11243:R11243" si="11163">SUM(Q710)</f>
        <v>6000</v>
      </c>
      <c r="R11243" s="75">
        <f t="shared" si="11163"/>
        <v>6000</v>
      </c>
      <c r="S11243" s="75">
        <f t="shared" ref="S11243" si="11164">SUM(S710)</f>
        <v>6000</v>
      </c>
      <c r="T11243" s="75">
        <f t="shared" ref="T11243:X11243" si="11165">SUM(T710)</f>
        <v>0</v>
      </c>
      <c r="U11243" s="75">
        <f t="shared" si="11165"/>
        <v>0</v>
      </c>
      <c r="V11243" s="75">
        <f t="shared" si="11165"/>
        <v>0</v>
      </c>
      <c r="W11243" s="75">
        <f t="shared" si="11165"/>
        <v>0</v>
      </c>
      <c r="X11243" s="75">
        <f t="shared" si="11165"/>
        <v>6000</v>
      </c>
      <c r="Y11243" s="238">
        <v>6000</v>
      </c>
    </row>
    <row r="11244" spans="1:25" s="76" customFormat="1">
      <c r="A11244" s="250" t="s">
        <v>2689</v>
      </c>
      <c r="B11244" s="250"/>
      <c r="C11244" s="250"/>
      <c r="D11244" s="250"/>
      <c r="E11244" s="250"/>
      <c r="F11244" s="250"/>
      <c r="G11244" s="250"/>
      <c r="H11244" s="250"/>
      <c r="I11244" s="75">
        <f t="shared" ref="I11244:P11244" si="11166">SUM(I784)</f>
        <v>54000</v>
      </c>
      <c r="J11244" s="75">
        <f t="shared" si="11166"/>
        <v>5000</v>
      </c>
      <c r="K11244" s="75">
        <f t="shared" si="11166"/>
        <v>49000</v>
      </c>
      <c r="L11244" s="75">
        <f t="shared" si="11166"/>
        <v>49000</v>
      </c>
      <c r="M11244" s="75">
        <f t="shared" si="11166"/>
        <v>0</v>
      </c>
      <c r="N11244" s="75">
        <f t="shared" si="11166"/>
        <v>0</v>
      </c>
      <c r="O11244" s="75">
        <f t="shared" si="11166"/>
        <v>0</v>
      </c>
      <c r="P11244" s="75">
        <f t="shared" si="11166"/>
        <v>0</v>
      </c>
      <c r="Q11244" s="75">
        <f t="shared" ref="Q11244:R11244" si="11167">SUM(Q784)</f>
        <v>54000</v>
      </c>
      <c r="R11244" s="75">
        <f t="shared" si="11167"/>
        <v>5000</v>
      </c>
      <c r="S11244" s="75">
        <f t="shared" ref="S11244" si="11168">SUM(S784)</f>
        <v>5000</v>
      </c>
      <c r="T11244" s="75">
        <f t="shared" ref="T11244:X11244" si="11169">SUM(T784)</f>
        <v>0</v>
      </c>
      <c r="U11244" s="75">
        <f t="shared" si="11169"/>
        <v>0</v>
      </c>
      <c r="V11244" s="75">
        <f t="shared" si="11169"/>
        <v>0</v>
      </c>
      <c r="W11244" s="75">
        <f t="shared" si="11169"/>
        <v>0</v>
      </c>
      <c r="X11244" s="75">
        <f t="shared" si="11169"/>
        <v>5000</v>
      </c>
      <c r="Y11244" s="238">
        <v>54000</v>
      </c>
    </row>
    <row r="11245" spans="1:25" s="76" customFormat="1">
      <c r="A11245" s="250" t="s">
        <v>2715</v>
      </c>
      <c r="B11245" s="250"/>
      <c r="C11245" s="250"/>
      <c r="D11245" s="250"/>
      <c r="E11245" s="250"/>
      <c r="F11245" s="250"/>
      <c r="G11245" s="250"/>
      <c r="H11245" s="250"/>
      <c r="I11245" s="75">
        <f t="shared" ref="I11245:P11245" si="11170">SUM(I873)</f>
        <v>165000</v>
      </c>
      <c r="J11245" s="75">
        <f t="shared" si="11170"/>
        <v>15000</v>
      </c>
      <c r="K11245" s="75">
        <f t="shared" si="11170"/>
        <v>0</v>
      </c>
      <c r="L11245" s="75">
        <f t="shared" si="11170"/>
        <v>0</v>
      </c>
      <c r="M11245" s="75">
        <f t="shared" si="11170"/>
        <v>0</v>
      </c>
      <c r="N11245" s="75">
        <f t="shared" si="11170"/>
        <v>0</v>
      </c>
      <c r="O11245" s="75">
        <f t="shared" si="11170"/>
        <v>150000</v>
      </c>
      <c r="P11245" s="75">
        <f t="shared" si="11170"/>
        <v>0</v>
      </c>
      <c r="Q11245" s="75">
        <f t="shared" ref="Q11245:R11245" si="11171">SUM(Q873)</f>
        <v>165000</v>
      </c>
      <c r="R11245" s="75">
        <f t="shared" si="11171"/>
        <v>15000</v>
      </c>
      <c r="S11245" s="75">
        <f t="shared" ref="S11245" si="11172">SUM(S873)</f>
        <v>10000</v>
      </c>
      <c r="T11245" s="75">
        <f t="shared" ref="T11245:X11245" si="11173">SUM(T873)</f>
        <v>5000</v>
      </c>
      <c r="U11245" s="75">
        <f t="shared" si="11173"/>
        <v>5000</v>
      </c>
      <c r="V11245" s="75">
        <f t="shared" si="11173"/>
        <v>0</v>
      </c>
      <c r="W11245" s="75">
        <f t="shared" si="11173"/>
        <v>0</v>
      </c>
      <c r="X11245" s="75">
        <f t="shared" si="11173"/>
        <v>15000</v>
      </c>
      <c r="Y11245" s="238">
        <v>165000</v>
      </c>
    </row>
    <row r="11246" spans="1:25" s="76" customFormat="1">
      <c r="A11246" s="250" t="s">
        <v>2716</v>
      </c>
      <c r="B11246" s="250"/>
      <c r="C11246" s="250"/>
      <c r="D11246" s="250"/>
      <c r="E11246" s="250"/>
      <c r="F11246" s="250"/>
      <c r="G11246" s="250"/>
      <c r="H11246" s="250"/>
      <c r="I11246" s="75">
        <f t="shared" ref="I11246:P11246" si="11174">SUM(I946)</f>
        <v>35100</v>
      </c>
      <c r="J11246" s="75">
        <f t="shared" si="11174"/>
        <v>0</v>
      </c>
      <c r="K11246" s="75">
        <f t="shared" si="11174"/>
        <v>0</v>
      </c>
      <c r="L11246" s="75">
        <f t="shared" si="11174"/>
        <v>0</v>
      </c>
      <c r="M11246" s="75">
        <f t="shared" si="11174"/>
        <v>0</v>
      </c>
      <c r="N11246" s="75">
        <f t="shared" si="11174"/>
        <v>0</v>
      </c>
      <c r="O11246" s="75">
        <f t="shared" si="11174"/>
        <v>35100</v>
      </c>
      <c r="P11246" s="75">
        <f t="shared" si="11174"/>
        <v>0</v>
      </c>
      <c r="Q11246" s="75">
        <f t="shared" ref="Q11246:R11246" si="11175">SUM(Q946)</f>
        <v>35100</v>
      </c>
      <c r="R11246" s="75">
        <f t="shared" si="11175"/>
        <v>35100</v>
      </c>
      <c r="S11246" s="75">
        <f t="shared" ref="S11246" si="11176">SUM(S946)</f>
        <v>15000</v>
      </c>
      <c r="T11246" s="75">
        <f t="shared" ref="T11246:X11246" si="11177">SUM(T946)</f>
        <v>0</v>
      </c>
      <c r="U11246" s="75">
        <f t="shared" si="11177"/>
        <v>0</v>
      </c>
      <c r="V11246" s="75">
        <f t="shared" si="11177"/>
        <v>0</v>
      </c>
      <c r="W11246" s="75">
        <f t="shared" si="11177"/>
        <v>0</v>
      </c>
      <c r="X11246" s="75">
        <f t="shared" si="11177"/>
        <v>15000</v>
      </c>
      <c r="Y11246" s="238">
        <v>35100</v>
      </c>
    </row>
    <row r="11247" spans="1:25" s="76" customFormat="1">
      <c r="A11247" s="250" t="s">
        <v>2717</v>
      </c>
      <c r="B11247" s="250"/>
      <c r="C11247" s="250"/>
      <c r="D11247" s="250"/>
      <c r="E11247" s="250"/>
      <c r="F11247" s="250"/>
      <c r="G11247" s="250"/>
      <c r="H11247" s="250"/>
      <c r="I11247" s="75">
        <f t="shared" ref="I11247:P11247" si="11178">SUM(I1015,I1016)</f>
        <v>3369000</v>
      </c>
      <c r="J11247" s="75">
        <f t="shared" si="11178"/>
        <v>369000</v>
      </c>
      <c r="K11247" s="75">
        <f t="shared" si="11178"/>
        <v>0</v>
      </c>
      <c r="L11247" s="75">
        <f t="shared" si="11178"/>
        <v>0</v>
      </c>
      <c r="M11247" s="75">
        <f t="shared" si="11178"/>
        <v>0</v>
      </c>
      <c r="N11247" s="75">
        <f t="shared" si="11178"/>
        <v>0</v>
      </c>
      <c r="O11247" s="75">
        <f t="shared" si="11178"/>
        <v>0</v>
      </c>
      <c r="P11247" s="75">
        <f t="shared" si="11178"/>
        <v>3000000</v>
      </c>
      <c r="Q11247" s="75">
        <f t="shared" ref="Q11247:R11247" si="11179">SUM(Q1015,Q1016)</f>
        <v>17460000</v>
      </c>
      <c r="R11247" s="75">
        <f t="shared" si="11179"/>
        <v>369100</v>
      </c>
      <c r="S11247" s="75">
        <f t="shared" ref="S11247" si="11180">SUM(S1015,S1016)</f>
        <v>107500</v>
      </c>
      <c r="T11247" s="75">
        <f t="shared" ref="T11247:X11247" si="11181">SUM(T1015,T1016)</f>
        <v>261600</v>
      </c>
      <c r="U11247" s="75">
        <f t="shared" si="11181"/>
        <v>179500</v>
      </c>
      <c r="V11247" s="75">
        <f t="shared" si="11181"/>
        <v>50000</v>
      </c>
      <c r="W11247" s="75">
        <f t="shared" si="11181"/>
        <v>32100</v>
      </c>
      <c r="X11247" s="75">
        <f t="shared" si="11181"/>
        <v>369100</v>
      </c>
      <c r="Y11247" s="238">
        <v>17460000</v>
      </c>
    </row>
    <row r="11248" spans="1:25" s="76" customFormat="1">
      <c r="A11248" s="250" t="s">
        <v>2718</v>
      </c>
      <c r="B11248" s="250"/>
      <c r="C11248" s="250"/>
      <c r="D11248" s="250"/>
      <c r="E11248" s="250"/>
      <c r="F11248" s="250"/>
      <c r="G11248" s="250"/>
      <c r="H11248" s="250"/>
      <c r="I11248" s="75">
        <f t="shared" ref="I11248:P11248" si="11182">SUM(I1075)</f>
        <v>8390824</v>
      </c>
      <c r="J11248" s="75">
        <f t="shared" si="11182"/>
        <v>80000</v>
      </c>
      <c r="K11248" s="75">
        <f t="shared" si="11182"/>
        <v>0</v>
      </c>
      <c r="L11248" s="75">
        <f t="shared" si="11182"/>
        <v>0</v>
      </c>
      <c r="M11248" s="75">
        <f t="shared" si="11182"/>
        <v>0</v>
      </c>
      <c r="N11248" s="75">
        <f t="shared" si="11182"/>
        <v>0</v>
      </c>
      <c r="O11248" s="75">
        <f t="shared" si="11182"/>
        <v>0</v>
      </c>
      <c r="P11248" s="75">
        <f t="shared" si="11182"/>
        <v>8310824</v>
      </c>
      <c r="Q11248" s="75">
        <f t="shared" ref="Q11248:R11248" si="11183">SUM(Q1075)</f>
        <v>22198204</v>
      </c>
      <c r="R11248" s="75">
        <f t="shared" si="11183"/>
        <v>8580300</v>
      </c>
      <c r="S11248" s="75">
        <f t="shared" ref="S11248" si="11184">SUM(S1075)</f>
        <v>60000</v>
      </c>
      <c r="T11248" s="75">
        <f t="shared" ref="T11248:X11248" si="11185">SUM(T1075)</f>
        <v>8520300</v>
      </c>
      <c r="U11248" s="75">
        <f t="shared" si="11185"/>
        <v>60300</v>
      </c>
      <c r="V11248" s="75">
        <f t="shared" si="11185"/>
        <v>180000</v>
      </c>
      <c r="W11248" s="75">
        <f t="shared" si="11185"/>
        <v>8280000</v>
      </c>
      <c r="X11248" s="75">
        <f t="shared" si="11185"/>
        <v>8580300</v>
      </c>
      <c r="Y11248" s="238">
        <v>22198204</v>
      </c>
    </row>
    <row r="11249" spans="1:25" s="76" customFormat="1">
      <c r="A11249" s="250" t="s">
        <v>2719</v>
      </c>
      <c r="B11249" s="250"/>
      <c r="C11249" s="250"/>
      <c r="D11249" s="250"/>
      <c r="E11249" s="250"/>
      <c r="F11249" s="250"/>
      <c r="G11249" s="250"/>
      <c r="H11249" s="250"/>
      <c r="I11249" s="75">
        <f t="shared" ref="I11249:P11249" si="11186">SUM(I1187)</f>
        <v>195000</v>
      </c>
      <c r="J11249" s="75">
        <f t="shared" si="11186"/>
        <v>195000</v>
      </c>
      <c r="K11249" s="75">
        <f t="shared" si="11186"/>
        <v>0</v>
      </c>
      <c r="L11249" s="75">
        <f t="shared" si="11186"/>
        <v>0</v>
      </c>
      <c r="M11249" s="75">
        <f t="shared" si="11186"/>
        <v>0</v>
      </c>
      <c r="N11249" s="75">
        <f t="shared" si="11186"/>
        <v>0</v>
      </c>
      <c r="O11249" s="75">
        <f t="shared" si="11186"/>
        <v>0</v>
      </c>
      <c r="P11249" s="75">
        <f t="shared" si="11186"/>
        <v>0</v>
      </c>
      <c r="Q11249" s="75">
        <f t="shared" ref="Q11249:R11249" si="11187">SUM(Q1187)</f>
        <v>195000</v>
      </c>
      <c r="R11249" s="75">
        <f t="shared" si="11187"/>
        <v>195000</v>
      </c>
      <c r="S11249" s="75">
        <f t="shared" ref="S11249" si="11188">SUM(S1187)</f>
        <v>100000</v>
      </c>
      <c r="T11249" s="75">
        <f t="shared" ref="T11249:X11249" si="11189">SUM(T1187)</f>
        <v>95000</v>
      </c>
      <c r="U11249" s="75">
        <f t="shared" si="11189"/>
        <v>95000</v>
      </c>
      <c r="V11249" s="75">
        <f t="shared" si="11189"/>
        <v>0</v>
      </c>
      <c r="W11249" s="75">
        <f t="shared" si="11189"/>
        <v>0</v>
      </c>
      <c r="X11249" s="75">
        <f t="shared" si="11189"/>
        <v>195000</v>
      </c>
      <c r="Y11249" s="238">
        <v>195000</v>
      </c>
    </row>
    <row r="11250" spans="1:25" s="76" customFormat="1">
      <c r="A11250" s="250" t="s">
        <v>2720</v>
      </c>
      <c r="B11250" s="250"/>
      <c r="C11250" s="250"/>
      <c r="D11250" s="250"/>
      <c r="E11250" s="250"/>
      <c r="F11250" s="250"/>
      <c r="G11250" s="250"/>
      <c r="H11250" s="250"/>
      <c r="I11250" s="75">
        <f t="shared" ref="I11250:P11250" si="11190">SUM(I1242)</f>
        <v>0</v>
      </c>
      <c r="J11250" s="75">
        <f t="shared" si="11190"/>
        <v>0</v>
      </c>
      <c r="K11250" s="75">
        <f t="shared" si="11190"/>
        <v>0</v>
      </c>
      <c r="L11250" s="75">
        <f t="shared" si="11190"/>
        <v>0</v>
      </c>
      <c r="M11250" s="75">
        <f t="shared" si="11190"/>
        <v>0</v>
      </c>
      <c r="N11250" s="75">
        <f t="shared" si="11190"/>
        <v>0</v>
      </c>
      <c r="O11250" s="75">
        <f t="shared" si="11190"/>
        <v>0</v>
      </c>
      <c r="P11250" s="75">
        <f t="shared" si="11190"/>
        <v>0</v>
      </c>
      <c r="Q11250" s="75">
        <f t="shared" ref="Q11250:R11250" si="11191">SUM(Q1242)</f>
        <v>0</v>
      </c>
      <c r="R11250" s="75">
        <f t="shared" si="11191"/>
        <v>0</v>
      </c>
      <c r="S11250" s="75">
        <f t="shared" ref="S11250" si="11192">SUM(S1242)</f>
        <v>0</v>
      </c>
      <c r="T11250" s="75">
        <f t="shared" ref="T11250:X11250" si="11193">SUM(T1242)</f>
        <v>0</v>
      </c>
      <c r="U11250" s="75">
        <f t="shared" si="11193"/>
        <v>0</v>
      </c>
      <c r="V11250" s="75">
        <f t="shared" si="11193"/>
        <v>0</v>
      </c>
      <c r="W11250" s="75">
        <f t="shared" si="11193"/>
        <v>0</v>
      </c>
      <c r="X11250" s="75">
        <f t="shared" si="11193"/>
        <v>0</v>
      </c>
      <c r="Y11250" s="238">
        <v>0</v>
      </c>
    </row>
    <row r="11251" spans="1:25" s="76" customFormat="1">
      <c r="A11251" s="250" t="s">
        <v>2692</v>
      </c>
      <c r="B11251" s="250"/>
      <c r="C11251" s="250"/>
      <c r="D11251" s="250"/>
      <c r="E11251" s="250"/>
      <c r="F11251" s="250"/>
      <c r="G11251" s="250"/>
      <c r="H11251" s="250"/>
      <c r="I11251" s="75">
        <f t="shared" ref="I11251:P11251" si="11194">SUM(I1290,I1291)</f>
        <v>775000</v>
      </c>
      <c r="J11251" s="75">
        <f t="shared" si="11194"/>
        <v>175000</v>
      </c>
      <c r="K11251" s="75">
        <f t="shared" si="11194"/>
        <v>600000</v>
      </c>
      <c r="L11251" s="75">
        <f t="shared" si="11194"/>
        <v>0</v>
      </c>
      <c r="M11251" s="75">
        <f t="shared" si="11194"/>
        <v>0</v>
      </c>
      <c r="N11251" s="75">
        <f t="shared" si="11194"/>
        <v>600000</v>
      </c>
      <c r="O11251" s="75">
        <f t="shared" si="11194"/>
        <v>0</v>
      </c>
      <c r="P11251" s="75">
        <f t="shared" si="11194"/>
        <v>0</v>
      </c>
      <c r="Q11251" s="75">
        <f t="shared" ref="Q11251:R11251" si="11195">SUM(Q1290,Q1291)</f>
        <v>1644100</v>
      </c>
      <c r="R11251" s="75">
        <f t="shared" si="11195"/>
        <v>544100</v>
      </c>
      <c r="S11251" s="75">
        <f t="shared" ref="S11251" si="11196">SUM(S1290,S1291)</f>
        <v>544000</v>
      </c>
      <c r="T11251" s="75">
        <f t="shared" ref="T11251:X11251" si="11197">SUM(T1290,T1291)</f>
        <v>100</v>
      </c>
      <c r="U11251" s="75">
        <f t="shared" si="11197"/>
        <v>100</v>
      </c>
      <c r="V11251" s="75">
        <f t="shared" si="11197"/>
        <v>0</v>
      </c>
      <c r="W11251" s="75">
        <f t="shared" si="11197"/>
        <v>0</v>
      </c>
      <c r="X11251" s="75">
        <f t="shared" si="11197"/>
        <v>544100</v>
      </c>
      <c r="Y11251" s="238">
        <v>1644100</v>
      </c>
    </row>
    <row r="11252" spans="1:25" s="76" customFormat="1">
      <c r="A11252" s="250" t="s">
        <v>2721</v>
      </c>
      <c r="B11252" s="250"/>
      <c r="C11252" s="250"/>
      <c r="D11252" s="250"/>
      <c r="E11252" s="250"/>
      <c r="F11252" s="250"/>
      <c r="G11252" s="250"/>
      <c r="H11252" s="250"/>
      <c r="I11252" s="75">
        <f t="shared" ref="I11252:P11252" si="11198">SUM(I1353)</f>
        <v>40000</v>
      </c>
      <c r="J11252" s="75">
        <f t="shared" si="11198"/>
        <v>40000</v>
      </c>
      <c r="K11252" s="75">
        <f t="shared" si="11198"/>
        <v>0</v>
      </c>
      <c r="L11252" s="75">
        <f t="shared" si="11198"/>
        <v>0</v>
      </c>
      <c r="M11252" s="75">
        <f t="shared" si="11198"/>
        <v>0</v>
      </c>
      <c r="N11252" s="75">
        <f t="shared" si="11198"/>
        <v>0</v>
      </c>
      <c r="O11252" s="75">
        <f t="shared" si="11198"/>
        <v>0</v>
      </c>
      <c r="P11252" s="75">
        <f t="shared" si="11198"/>
        <v>0</v>
      </c>
      <c r="Q11252" s="75">
        <f t="shared" ref="Q11252:R11252" si="11199">SUM(Q1353)</f>
        <v>40000</v>
      </c>
      <c r="R11252" s="75">
        <f t="shared" si="11199"/>
        <v>40000</v>
      </c>
      <c r="S11252" s="75">
        <f t="shared" ref="S11252" si="11200">SUM(S1353)</f>
        <v>40000</v>
      </c>
      <c r="T11252" s="75">
        <f t="shared" ref="T11252:X11252" si="11201">SUM(T1353)</f>
        <v>0</v>
      </c>
      <c r="U11252" s="75">
        <f t="shared" si="11201"/>
        <v>0</v>
      </c>
      <c r="V11252" s="75">
        <f t="shared" si="11201"/>
        <v>0</v>
      </c>
      <c r="W11252" s="75">
        <f t="shared" si="11201"/>
        <v>0</v>
      </c>
      <c r="X11252" s="75">
        <f t="shared" si="11201"/>
        <v>40000</v>
      </c>
      <c r="Y11252" s="238">
        <v>40000</v>
      </c>
    </row>
    <row r="11253" spans="1:25" s="76" customFormat="1">
      <c r="A11253" s="250" t="s">
        <v>2722</v>
      </c>
      <c r="B11253" s="250"/>
      <c r="C11253" s="250"/>
      <c r="D11253" s="250"/>
      <c r="E11253" s="250"/>
      <c r="F11253" s="250"/>
      <c r="G11253" s="250"/>
      <c r="H11253" s="250"/>
      <c r="I11253" s="75">
        <f t="shared" ref="I11253:P11253" si="11202">SUM(I1444)</f>
        <v>20000</v>
      </c>
      <c r="J11253" s="75">
        <f t="shared" si="11202"/>
        <v>20000</v>
      </c>
      <c r="K11253" s="75">
        <f t="shared" si="11202"/>
        <v>0</v>
      </c>
      <c r="L11253" s="75">
        <f t="shared" si="11202"/>
        <v>0</v>
      </c>
      <c r="M11253" s="75">
        <f t="shared" si="11202"/>
        <v>0</v>
      </c>
      <c r="N11253" s="75">
        <f t="shared" si="11202"/>
        <v>0</v>
      </c>
      <c r="O11253" s="75">
        <f t="shared" si="11202"/>
        <v>0</v>
      </c>
      <c r="P11253" s="75">
        <f t="shared" si="11202"/>
        <v>0</v>
      </c>
      <c r="Q11253" s="75">
        <f t="shared" ref="Q11253:R11253" si="11203">SUM(Q1444)</f>
        <v>20000</v>
      </c>
      <c r="R11253" s="75">
        <f t="shared" si="11203"/>
        <v>20000</v>
      </c>
      <c r="S11253" s="75">
        <f t="shared" ref="S11253" si="11204">SUM(S1444)</f>
        <v>10000</v>
      </c>
      <c r="T11253" s="75">
        <f t="shared" ref="T11253:X11253" si="11205">SUM(T1444)</f>
        <v>10000</v>
      </c>
      <c r="U11253" s="75">
        <f t="shared" si="11205"/>
        <v>10000</v>
      </c>
      <c r="V11253" s="75">
        <f t="shared" si="11205"/>
        <v>0</v>
      </c>
      <c r="W11253" s="75">
        <f t="shared" si="11205"/>
        <v>0</v>
      </c>
      <c r="X11253" s="75">
        <f t="shared" si="11205"/>
        <v>20000</v>
      </c>
      <c r="Y11253" s="238">
        <v>20000</v>
      </c>
    </row>
    <row r="11254" spans="1:25" s="76" customFormat="1">
      <c r="A11254" s="250" t="s">
        <v>2788</v>
      </c>
      <c r="B11254" s="250"/>
      <c r="C11254" s="250"/>
      <c r="D11254" s="250"/>
      <c r="E11254" s="250"/>
      <c r="F11254" s="250"/>
      <c r="G11254" s="250"/>
      <c r="H11254" s="250"/>
      <c r="I11254" s="75">
        <f t="shared" ref="I11254:P11254" si="11206">SUM(I1522)</f>
        <v>5200000</v>
      </c>
      <c r="J11254" s="75">
        <f t="shared" si="11206"/>
        <v>500000</v>
      </c>
      <c r="K11254" s="75">
        <f t="shared" si="11206"/>
        <v>0</v>
      </c>
      <c r="L11254" s="75">
        <f t="shared" si="11206"/>
        <v>0</v>
      </c>
      <c r="M11254" s="75">
        <f t="shared" si="11206"/>
        <v>0</v>
      </c>
      <c r="N11254" s="75">
        <f t="shared" si="11206"/>
        <v>0</v>
      </c>
      <c r="O11254" s="75">
        <f t="shared" si="11206"/>
        <v>0</v>
      </c>
      <c r="P11254" s="75">
        <f t="shared" si="11206"/>
        <v>4700000</v>
      </c>
      <c r="Q11254" s="75">
        <f t="shared" ref="Q11254:R11254" si="11207">SUM(Q1522)</f>
        <v>7657515</v>
      </c>
      <c r="R11254" s="75">
        <f t="shared" si="11207"/>
        <v>409500</v>
      </c>
      <c r="S11254" s="75">
        <f t="shared" ref="S11254" si="11208">SUM(S1522)</f>
        <v>409000</v>
      </c>
      <c r="T11254" s="75">
        <f t="shared" ref="T11254:X11254" si="11209">SUM(T1522)</f>
        <v>0</v>
      </c>
      <c r="U11254" s="75">
        <f t="shared" si="11209"/>
        <v>0</v>
      </c>
      <c r="V11254" s="75">
        <f t="shared" si="11209"/>
        <v>0</v>
      </c>
      <c r="W11254" s="75">
        <f t="shared" si="11209"/>
        <v>0</v>
      </c>
      <c r="X11254" s="75">
        <f t="shared" si="11209"/>
        <v>409000</v>
      </c>
      <c r="Y11254" s="238">
        <v>7657515</v>
      </c>
    </row>
    <row r="11255" spans="1:25" s="76" customFormat="1">
      <c r="A11255" s="250" t="s">
        <v>2723</v>
      </c>
      <c r="B11255" s="250"/>
      <c r="C11255" s="250"/>
      <c r="D11255" s="250"/>
      <c r="E11255" s="250"/>
      <c r="F11255" s="250"/>
      <c r="G11255" s="250"/>
      <c r="H11255" s="250"/>
      <c r="I11255" s="75">
        <f t="shared" ref="I11255:P11255" si="11210">SUM(I1589)</f>
        <v>595283</v>
      </c>
      <c r="J11255" s="75">
        <f t="shared" si="11210"/>
        <v>37100</v>
      </c>
      <c r="K11255" s="75">
        <f t="shared" si="11210"/>
        <v>558183</v>
      </c>
      <c r="L11255" s="75">
        <f t="shared" si="11210"/>
        <v>507210</v>
      </c>
      <c r="M11255" s="75">
        <f t="shared" si="11210"/>
        <v>6350</v>
      </c>
      <c r="N11255" s="75">
        <f t="shared" si="11210"/>
        <v>44623</v>
      </c>
      <c r="O11255" s="75">
        <f t="shared" si="11210"/>
        <v>0</v>
      </c>
      <c r="P11255" s="75">
        <f t="shared" si="11210"/>
        <v>0</v>
      </c>
      <c r="Q11255" s="75">
        <f t="shared" ref="Q11255:R11255" si="11211">SUM(Q1589)</f>
        <v>1335239</v>
      </c>
      <c r="R11255" s="75">
        <f t="shared" si="11211"/>
        <v>64521</v>
      </c>
      <c r="S11255" s="75">
        <f t="shared" ref="S11255" si="11212">SUM(S1589)</f>
        <v>59421</v>
      </c>
      <c r="T11255" s="75">
        <f t="shared" ref="T11255:X11255" si="11213">SUM(T1589)</f>
        <v>5000</v>
      </c>
      <c r="U11255" s="75">
        <f t="shared" si="11213"/>
        <v>1600</v>
      </c>
      <c r="V11255" s="75">
        <f t="shared" si="11213"/>
        <v>1700</v>
      </c>
      <c r="W11255" s="75">
        <f t="shared" si="11213"/>
        <v>1700</v>
      </c>
      <c r="X11255" s="75">
        <f t="shared" si="11213"/>
        <v>64421</v>
      </c>
      <c r="Y11255" s="238">
        <v>1345062</v>
      </c>
    </row>
    <row r="11256" spans="1:25" s="76" customFormat="1">
      <c r="A11256" s="250" t="s">
        <v>2724</v>
      </c>
      <c r="B11256" s="250"/>
      <c r="C11256" s="250"/>
      <c r="D11256" s="250"/>
      <c r="E11256" s="250"/>
      <c r="F11256" s="250"/>
      <c r="G11256" s="250"/>
      <c r="H11256" s="250"/>
      <c r="I11256" s="75">
        <f t="shared" ref="I11256:P11256" si="11214">SUM(I4503)</f>
        <v>617600</v>
      </c>
      <c r="J11256" s="75">
        <f t="shared" si="11214"/>
        <v>76000</v>
      </c>
      <c r="K11256" s="75">
        <f t="shared" si="11214"/>
        <v>541600</v>
      </c>
      <c r="L11256" s="75">
        <f t="shared" si="11214"/>
        <v>514600</v>
      </c>
      <c r="M11256" s="75">
        <f t="shared" si="11214"/>
        <v>10000</v>
      </c>
      <c r="N11256" s="75">
        <f t="shared" si="11214"/>
        <v>17000</v>
      </c>
      <c r="O11256" s="75">
        <f t="shared" si="11214"/>
        <v>0</v>
      </c>
      <c r="P11256" s="75">
        <f t="shared" si="11214"/>
        <v>0</v>
      </c>
      <c r="Q11256" s="75">
        <f t="shared" ref="Q11256:R11256" si="11215">SUM(Q4503)</f>
        <v>607416</v>
      </c>
      <c r="R11256" s="75">
        <f t="shared" si="11215"/>
        <v>77000</v>
      </c>
      <c r="S11256" s="75">
        <f t="shared" ref="S11256" si="11216">SUM(S4503)</f>
        <v>76000</v>
      </c>
      <c r="T11256" s="75">
        <f t="shared" ref="T11256:X11256" si="11217">SUM(T4503)</f>
        <v>1000</v>
      </c>
      <c r="U11256" s="75">
        <f t="shared" si="11217"/>
        <v>1000</v>
      </c>
      <c r="V11256" s="75">
        <f t="shared" si="11217"/>
        <v>0</v>
      </c>
      <c r="W11256" s="75">
        <f t="shared" si="11217"/>
        <v>0</v>
      </c>
      <c r="X11256" s="75">
        <f t="shared" si="11217"/>
        <v>77000</v>
      </c>
      <c r="Y11256" s="238">
        <v>607416</v>
      </c>
    </row>
    <row r="11257" spans="1:25" s="76" customFormat="1">
      <c r="A11257" s="250" t="s">
        <v>2725</v>
      </c>
      <c r="B11257" s="250"/>
      <c r="C11257" s="250"/>
      <c r="D11257" s="250"/>
      <c r="E11257" s="250"/>
      <c r="F11257" s="250"/>
      <c r="G11257" s="250"/>
      <c r="H11257" s="250"/>
      <c r="I11257" s="75">
        <f t="shared" ref="I11257:P11257" si="11218">SUM(I5967)</f>
        <v>210000</v>
      </c>
      <c r="J11257" s="75">
        <f t="shared" si="11218"/>
        <v>42000</v>
      </c>
      <c r="K11257" s="75">
        <f t="shared" si="11218"/>
        <v>168000</v>
      </c>
      <c r="L11257" s="75">
        <f t="shared" si="11218"/>
        <v>168000</v>
      </c>
      <c r="M11257" s="75">
        <f t="shared" si="11218"/>
        <v>0</v>
      </c>
      <c r="N11257" s="75">
        <f t="shared" si="11218"/>
        <v>0</v>
      </c>
      <c r="O11257" s="75">
        <f t="shared" si="11218"/>
        <v>0</v>
      </c>
      <c r="P11257" s="75">
        <f t="shared" si="11218"/>
        <v>0</v>
      </c>
      <c r="Q11257" s="75">
        <f t="shared" ref="Q11257:R11257" si="11219">SUM(Q5967)</f>
        <v>260094</v>
      </c>
      <c r="R11257" s="75">
        <f t="shared" si="11219"/>
        <v>42000</v>
      </c>
      <c r="S11257" s="75">
        <f t="shared" ref="S11257" si="11220">SUM(S5967)</f>
        <v>41500</v>
      </c>
      <c r="T11257" s="75">
        <f t="shared" ref="T11257:X11257" si="11221">SUM(T5967)</f>
        <v>500</v>
      </c>
      <c r="U11257" s="75">
        <f t="shared" si="11221"/>
        <v>500</v>
      </c>
      <c r="V11257" s="75">
        <f t="shared" si="11221"/>
        <v>0</v>
      </c>
      <c r="W11257" s="75">
        <f t="shared" si="11221"/>
        <v>0</v>
      </c>
      <c r="X11257" s="75">
        <f t="shared" si="11221"/>
        <v>42000</v>
      </c>
      <c r="Y11257" s="238">
        <v>260094</v>
      </c>
    </row>
    <row r="11258" spans="1:25" s="76" customFormat="1">
      <c r="A11258" s="250" t="s">
        <v>2694</v>
      </c>
      <c r="B11258" s="250"/>
      <c r="C11258" s="250"/>
      <c r="D11258" s="250"/>
      <c r="E11258" s="250"/>
      <c r="F11258" s="250"/>
      <c r="G11258" s="250"/>
      <c r="H11258" s="250"/>
      <c r="I11258" s="75">
        <f t="shared" ref="I11258:P11258" si="11222">SUM(I6006)</f>
        <v>1000</v>
      </c>
      <c r="J11258" s="75">
        <f t="shared" si="11222"/>
        <v>1000</v>
      </c>
      <c r="K11258" s="75">
        <f t="shared" si="11222"/>
        <v>0</v>
      </c>
      <c r="L11258" s="75">
        <f t="shared" si="11222"/>
        <v>0</v>
      </c>
      <c r="M11258" s="75">
        <f t="shared" si="11222"/>
        <v>0</v>
      </c>
      <c r="N11258" s="75">
        <f t="shared" si="11222"/>
        <v>0</v>
      </c>
      <c r="O11258" s="75">
        <f t="shared" si="11222"/>
        <v>0</v>
      </c>
      <c r="P11258" s="75">
        <f t="shared" si="11222"/>
        <v>0</v>
      </c>
      <c r="Q11258" s="75">
        <f t="shared" ref="Q11258:R11258" si="11223">SUM(Q6006)</f>
        <v>236000</v>
      </c>
      <c r="R11258" s="75">
        <f t="shared" si="11223"/>
        <v>236000</v>
      </c>
      <c r="S11258" s="75">
        <f t="shared" ref="S11258" si="11224">SUM(S6006)</f>
        <v>236000.33333333334</v>
      </c>
      <c r="T11258" s="75">
        <f t="shared" ref="T11258:X11258" si="11225">SUM(T6006)</f>
        <v>0</v>
      </c>
      <c r="U11258" s="75">
        <f t="shared" si="11225"/>
        <v>0</v>
      </c>
      <c r="V11258" s="75">
        <f t="shared" si="11225"/>
        <v>0</v>
      </c>
      <c r="W11258" s="75">
        <f t="shared" si="11225"/>
        <v>0</v>
      </c>
      <c r="X11258" s="75">
        <f t="shared" si="11225"/>
        <v>236000.33333333334</v>
      </c>
      <c r="Y11258" s="238">
        <v>236000</v>
      </c>
    </row>
    <row r="11259" spans="1:25" s="76" customFormat="1">
      <c r="A11259" s="250" t="s">
        <v>2726</v>
      </c>
      <c r="B11259" s="250"/>
      <c r="C11259" s="250"/>
      <c r="D11259" s="250"/>
      <c r="E11259" s="250"/>
      <c r="F11259" s="250"/>
      <c r="G11259" s="250"/>
      <c r="H11259" s="250"/>
      <c r="I11259" s="75">
        <f t="shared" ref="I11259:P11259" si="11226">SUM(I6066)</f>
        <v>5000</v>
      </c>
      <c r="J11259" s="75">
        <f t="shared" si="11226"/>
        <v>5000</v>
      </c>
      <c r="K11259" s="75">
        <f t="shared" si="11226"/>
        <v>0</v>
      </c>
      <c r="L11259" s="75">
        <f t="shared" si="11226"/>
        <v>0</v>
      </c>
      <c r="M11259" s="75">
        <f t="shared" si="11226"/>
        <v>0</v>
      </c>
      <c r="N11259" s="75">
        <f t="shared" si="11226"/>
        <v>0</v>
      </c>
      <c r="O11259" s="75">
        <f t="shared" si="11226"/>
        <v>0</v>
      </c>
      <c r="P11259" s="75">
        <f t="shared" si="11226"/>
        <v>0</v>
      </c>
      <c r="Q11259" s="75">
        <f t="shared" ref="Q11259:R11259" si="11227">SUM(Q6066)</f>
        <v>5000</v>
      </c>
      <c r="R11259" s="75">
        <f t="shared" si="11227"/>
        <v>5000</v>
      </c>
      <c r="S11259" s="75">
        <f t="shared" ref="S11259" si="11228">SUM(S6066)</f>
        <v>5000</v>
      </c>
      <c r="T11259" s="75">
        <f t="shared" ref="T11259:X11259" si="11229">SUM(T6066)</f>
        <v>0</v>
      </c>
      <c r="U11259" s="75">
        <f t="shared" si="11229"/>
        <v>0</v>
      </c>
      <c r="V11259" s="75">
        <f t="shared" si="11229"/>
        <v>0</v>
      </c>
      <c r="W11259" s="75">
        <f t="shared" si="11229"/>
        <v>0</v>
      </c>
      <c r="X11259" s="75">
        <f t="shared" si="11229"/>
        <v>5000</v>
      </c>
      <c r="Y11259" s="238">
        <v>5000</v>
      </c>
    </row>
    <row r="11260" spans="1:25" s="76" customFormat="1">
      <c r="A11260" s="250" t="s">
        <v>2727</v>
      </c>
      <c r="B11260" s="250"/>
      <c r="C11260" s="250"/>
      <c r="D11260" s="250"/>
      <c r="E11260" s="250"/>
      <c r="F11260" s="250"/>
      <c r="G11260" s="250"/>
      <c r="H11260" s="250"/>
      <c r="I11260" s="75">
        <f t="shared" ref="I11260:P11260" si="11230">SUM(I6116)</f>
        <v>257940</v>
      </c>
      <c r="J11260" s="75">
        <f t="shared" si="11230"/>
        <v>136840</v>
      </c>
      <c r="K11260" s="75">
        <f t="shared" si="11230"/>
        <v>121100</v>
      </c>
      <c r="L11260" s="75">
        <f t="shared" si="11230"/>
        <v>91100</v>
      </c>
      <c r="M11260" s="75">
        <f t="shared" si="11230"/>
        <v>20000</v>
      </c>
      <c r="N11260" s="75">
        <f t="shared" si="11230"/>
        <v>10000</v>
      </c>
      <c r="O11260" s="75">
        <f t="shared" si="11230"/>
        <v>0</v>
      </c>
      <c r="P11260" s="75">
        <f t="shared" si="11230"/>
        <v>0</v>
      </c>
      <c r="Q11260" s="75">
        <f t="shared" ref="Q11260:R11260" si="11231">SUM(Q6116)</f>
        <v>793655</v>
      </c>
      <c r="R11260" s="75">
        <f t="shared" si="11231"/>
        <v>361212</v>
      </c>
      <c r="S11260" s="75">
        <f t="shared" ref="S11260" si="11232">SUM(S6116)</f>
        <v>354512</v>
      </c>
      <c r="T11260" s="75">
        <f t="shared" ref="T11260:X11260" si="11233">SUM(T6116)</f>
        <v>6700</v>
      </c>
      <c r="U11260" s="75">
        <f t="shared" si="11233"/>
        <v>6700</v>
      </c>
      <c r="V11260" s="75">
        <f t="shared" si="11233"/>
        <v>0</v>
      </c>
      <c r="W11260" s="75">
        <f t="shared" si="11233"/>
        <v>0</v>
      </c>
      <c r="X11260" s="75">
        <f t="shared" si="11233"/>
        <v>361212</v>
      </c>
      <c r="Y11260" s="238">
        <v>787825</v>
      </c>
    </row>
    <row r="11261" spans="1:25" s="76" customFormat="1">
      <c r="A11261" s="250" t="s">
        <v>2728</v>
      </c>
      <c r="B11261" s="250"/>
      <c r="C11261" s="250"/>
      <c r="D11261" s="250"/>
      <c r="E11261" s="250"/>
      <c r="F11261" s="250"/>
      <c r="G11261" s="250"/>
      <c r="H11261" s="250"/>
      <c r="I11261" s="75">
        <f t="shared" ref="I11261:P11261" si="11234">SUM(I6744)</f>
        <v>15000</v>
      </c>
      <c r="J11261" s="75">
        <f t="shared" si="11234"/>
        <v>15000</v>
      </c>
      <c r="K11261" s="75">
        <f t="shared" si="11234"/>
        <v>0</v>
      </c>
      <c r="L11261" s="75">
        <f t="shared" si="11234"/>
        <v>0</v>
      </c>
      <c r="M11261" s="75">
        <f t="shared" si="11234"/>
        <v>0</v>
      </c>
      <c r="N11261" s="75">
        <f t="shared" si="11234"/>
        <v>0</v>
      </c>
      <c r="O11261" s="75">
        <f t="shared" si="11234"/>
        <v>0</v>
      </c>
      <c r="P11261" s="75">
        <f t="shared" si="11234"/>
        <v>0</v>
      </c>
      <c r="Q11261" s="75">
        <f t="shared" ref="Q11261:R11261" si="11235">SUM(Q6744)</f>
        <v>15000</v>
      </c>
      <c r="R11261" s="75">
        <f t="shared" si="11235"/>
        <v>15000</v>
      </c>
      <c r="S11261" s="75">
        <f t="shared" ref="S11261" si="11236">SUM(S6744)</f>
        <v>11250</v>
      </c>
      <c r="T11261" s="75">
        <f t="shared" ref="T11261:X11261" si="11237">SUM(T6744)</f>
        <v>3750</v>
      </c>
      <c r="U11261" s="75">
        <f t="shared" si="11237"/>
        <v>3750</v>
      </c>
      <c r="V11261" s="75">
        <f t="shared" si="11237"/>
        <v>0</v>
      </c>
      <c r="W11261" s="75">
        <f t="shared" si="11237"/>
        <v>0</v>
      </c>
      <c r="X11261" s="75">
        <f t="shared" si="11237"/>
        <v>15000</v>
      </c>
      <c r="Y11261" s="238">
        <v>15000</v>
      </c>
    </row>
    <row r="11262" spans="1:25" s="76" customFormat="1">
      <c r="A11262" s="250" t="s">
        <v>2729</v>
      </c>
      <c r="B11262" s="250"/>
      <c r="C11262" s="250"/>
      <c r="D11262" s="250"/>
      <c r="E11262" s="250"/>
      <c r="F11262" s="250"/>
      <c r="G11262" s="250"/>
      <c r="H11262" s="250"/>
      <c r="I11262" s="75">
        <f t="shared" ref="I11262:P11262" si="11238">SUM(I6786)</f>
        <v>123300</v>
      </c>
      <c r="J11262" s="75">
        <f t="shared" si="11238"/>
        <v>118300</v>
      </c>
      <c r="K11262" s="75">
        <f t="shared" si="11238"/>
        <v>5000</v>
      </c>
      <c r="L11262" s="75">
        <f t="shared" si="11238"/>
        <v>0</v>
      </c>
      <c r="M11262" s="75">
        <f t="shared" si="11238"/>
        <v>0</v>
      </c>
      <c r="N11262" s="75">
        <f t="shared" si="11238"/>
        <v>5000</v>
      </c>
      <c r="O11262" s="75">
        <f t="shared" si="11238"/>
        <v>0</v>
      </c>
      <c r="P11262" s="75">
        <f t="shared" si="11238"/>
        <v>0</v>
      </c>
      <c r="Q11262" s="75">
        <f t="shared" ref="Q11262:R11262" si="11239">SUM(Q6786)</f>
        <v>381647</v>
      </c>
      <c r="R11262" s="75">
        <f t="shared" si="11239"/>
        <v>347960</v>
      </c>
      <c r="S11262" s="75">
        <f t="shared" ref="S11262" si="11240">SUM(S6786)</f>
        <v>325960</v>
      </c>
      <c r="T11262" s="75">
        <f t="shared" ref="T11262:X11262" si="11241">SUM(T6786)</f>
        <v>22000</v>
      </c>
      <c r="U11262" s="75">
        <f t="shared" si="11241"/>
        <v>22000</v>
      </c>
      <c r="V11262" s="75">
        <f t="shared" si="11241"/>
        <v>0</v>
      </c>
      <c r="W11262" s="75">
        <f t="shared" si="11241"/>
        <v>0</v>
      </c>
      <c r="X11262" s="75">
        <f t="shared" si="11241"/>
        <v>347960</v>
      </c>
      <c r="Y11262" s="238">
        <v>374627</v>
      </c>
    </row>
    <row r="11263" spans="1:25" s="76" customFormat="1">
      <c r="A11263" s="250" t="s">
        <v>2730</v>
      </c>
      <c r="B11263" s="250"/>
      <c r="C11263" s="250"/>
      <c r="D11263" s="250"/>
      <c r="E11263" s="250"/>
      <c r="F11263" s="250"/>
      <c r="G11263" s="250"/>
      <c r="H11263" s="250"/>
      <c r="I11263" s="75">
        <f t="shared" ref="I11263:P11263" si="11242">SUM(I7113)</f>
        <v>150000</v>
      </c>
      <c r="J11263" s="75">
        <f t="shared" si="11242"/>
        <v>150000</v>
      </c>
      <c r="K11263" s="75">
        <f t="shared" si="11242"/>
        <v>0</v>
      </c>
      <c r="L11263" s="75">
        <f t="shared" si="11242"/>
        <v>0</v>
      </c>
      <c r="M11263" s="75">
        <f t="shared" si="11242"/>
        <v>0</v>
      </c>
      <c r="N11263" s="75">
        <f t="shared" si="11242"/>
        <v>0</v>
      </c>
      <c r="O11263" s="75">
        <f t="shared" si="11242"/>
        <v>0</v>
      </c>
      <c r="P11263" s="75">
        <f t="shared" si="11242"/>
        <v>0</v>
      </c>
      <c r="Q11263" s="75">
        <f t="shared" ref="Q11263:R11263" si="11243">SUM(Q7113)</f>
        <v>150000</v>
      </c>
      <c r="R11263" s="75">
        <f t="shared" si="11243"/>
        <v>150000</v>
      </c>
      <c r="S11263" s="75">
        <f t="shared" ref="S11263" si="11244">SUM(S7113)</f>
        <v>110300</v>
      </c>
      <c r="T11263" s="75">
        <f t="shared" ref="T11263:X11263" si="11245">SUM(T7113)</f>
        <v>39700</v>
      </c>
      <c r="U11263" s="75">
        <f t="shared" si="11245"/>
        <v>25300</v>
      </c>
      <c r="V11263" s="75">
        <f t="shared" si="11245"/>
        <v>14300</v>
      </c>
      <c r="W11263" s="75">
        <f t="shared" si="11245"/>
        <v>100</v>
      </c>
      <c r="X11263" s="75">
        <f t="shared" si="11245"/>
        <v>150000</v>
      </c>
      <c r="Y11263" s="238">
        <v>150000</v>
      </c>
    </row>
    <row r="11264" spans="1:25" s="76" customFormat="1">
      <c r="A11264" s="250" t="s">
        <v>2731</v>
      </c>
      <c r="B11264" s="250"/>
      <c r="C11264" s="250"/>
      <c r="D11264" s="250"/>
      <c r="E11264" s="250"/>
      <c r="F11264" s="250"/>
      <c r="G11264" s="250"/>
      <c r="H11264" s="250"/>
      <c r="I11264" s="75">
        <f t="shared" ref="I11264:P11264" si="11246">SUM(I7197)</f>
        <v>45585</v>
      </c>
      <c r="J11264" s="75">
        <f t="shared" si="11246"/>
        <v>45385</v>
      </c>
      <c r="K11264" s="75">
        <f t="shared" si="11246"/>
        <v>100</v>
      </c>
      <c r="L11264" s="75">
        <f t="shared" si="11246"/>
        <v>0</v>
      </c>
      <c r="M11264" s="75">
        <f t="shared" si="11246"/>
        <v>0</v>
      </c>
      <c r="N11264" s="75">
        <f t="shared" si="11246"/>
        <v>100</v>
      </c>
      <c r="O11264" s="75">
        <f t="shared" si="11246"/>
        <v>100</v>
      </c>
      <c r="P11264" s="75">
        <f t="shared" si="11246"/>
        <v>0</v>
      </c>
      <c r="Q11264" s="75">
        <f t="shared" ref="Q11264:R11264" si="11247">SUM(Q7197)</f>
        <v>681543</v>
      </c>
      <c r="R11264" s="75">
        <f t="shared" si="11247"/>
        <v>170385</v>
      </c>
      <c r="S11264" s="75">
        <f t="shared" ref="S11264" si="11248">SUM(S7197)</f>
        <v>148000</v>
      </c>
      <c r="T11264" s="75">
        <f t="shared" ref="T11264:X11264" si="11249">SUM(T7197)</f>
        <v>22385</v>
      </c>
      <c r="U11264" s="75">
        <f t="shared" si="11249"/>
        <v>22385</v>
      </c>
      <c r="V11264" s="75">
        <f t="shared" si="11249"/>
        <v>0</v>
      </c>
      <c r="W11264" s="75">
        <f t="shared" si="11249"/>
        <v>0</v>
      </c>
      <c r="X11264" s="75">
        <f t="shared" si="11249"/>
        <v>170385</v>
      </c>
      <c r="Y11264" s="238">
        <v>681543</v>
      </c>
    </row>
    <row r="11265" spans="1:25" s="76" customFormat="1">
      <c r="A11265" s="250" t="s">
        <v>2732</v>
      </c>
      <c r="B11265" s="250"/>
      <c r="C11265" s="250"/>
      <c r="D11265" s="250"/>
      <c r="E11265" s="250"/>
      <c r="F11265" s="250"/>
      <c r="G11265" s="250"/>
      <c r="H11265" s="250"/>
      <c r="I11265" s="75">
        <f t="shared" ref="I11265:P11265" si="11250">SUM(I7280)</f>
        <v>150000</v>
      </c>
      <c r="J11265" s="75">
        <f t="shared" si="11250"/>
        <v>0</v>
      </c>
      <c r="K11265" s="75">
        <f t="shared" si="11250"/>
        <v>150000</v>
      </c>
      <c r="L11265" s="75">
        <f t="shared" si="11250"/>
        <v>0</v>
      </c>
      <c r="M11265" s="75">
        <f t="shared" si="11250"/>
        <v>0</v>
      </c>
      <c r="N11265" s="75">
        <f t="shared" si="11250"/>
        <v>150000</v>
      </c>
      <c r="O11265" s="75">
        <f t="shared" si="11250"/>
        <v>0</v>
      </c>
      <c r="P11265" s="75">
        <f t="shared" si="11250"/>
        <v>0</v>
      </c>
      <c r="Q11265" s="75">
        <f t="shared" ref="Q11265:R11265" si="11251">SUM(Q7280)</f>
        <v>195000</v>
      </c>
      <c r="R11265" s="75">
        <f t="shared" si="11251"/>
        <v>0</v>
      </c>
      <c r="S11265" s="75">
        <f t="shared" ref="S11265" si="11252">SUM(S7280)</f>
        <v>0</v>
      </c>
      <c r="T11265" s="75">
        <f t="shared" ref="T11265:X11265" si="11253">SUM(T7280)</f>
        <v>0</v>
      </c>
      <c r="U11265" s="75">
        <f t="shared" si="11253"/>
        <v>0</v>
      </c>
      <c r="V11265" s="75">
        <f t="shared" si="11253"/>
        <v>0</v>
      </c>
      <c r="W11265" s="75">
        <f t="shared" si="11253"/>
        <v>0</v>
      </c>
      <c r="X11265" s="75">
        <f t="shared" si="11253"/>
        <v>0</v>
      </c>
      <c r="Y11265" s="238">
        <v>195000</v>
      </c>
    </row>
    <row r="11266" spans="1:25" s="76" customFormat="1">
      <c r="A11266" s="250" t="s">
        <v>2733</v>
      </c>
      <c r="B11266" s="250"/>
      <c r="C11266" s="250"/>
      <c r="D11266" s="250"/>
      <c r="E11266" s="250"/>
      <c r="F11266" s="250"/>
      <c r="G11266" s="250"/>
      <c r="H11266" s="250"/>
      <c r="I11266" s="75">
        <f t="shared" ref="I11266:P11266" si="11254">SUM(I7332)</f>
        <v>75406</v>
      </c>
      <c r="J11266" s="75">
        <f t="shared" si="11254"/>
        <v>75406</v>
      </c>
      <c r="K11266" s="75">
        <f t="shared" si="11254"/>
        <v>0</v>
      </c>
      <c r="L11266" s="75">
        <f t="shared" si="11254"/>
        <v>0</v>
      </c>
      <c r="M11266" s="75">
        <f t="shared" si="11254"/>
        <v>0</v>
      </c>
      <c r="N11266" s="75">
        <f t="shared" si="11254"/>
        <v>0</v>
      </c>
      <c r="O11266" s="75">
        <f t="shared" si="11254"/>
        <v>0</v>
      </c>
      <c r="P11266" s="75">
        <f t="shared" si="11254"/>
        <v>0</v>
      </c>
      <c r="Q11266" s="75">
        <f t="shared" ref="Q11266:R11266" si="11255">SUM(Q7332)</f>
        <v>75406</v>
      </c>
      <c r="R11266" s="75">
        <f t="shared" si="11255"/>
        <v>75406</v>
      </c>
      <c r="S11266" s="75">
        <f t="shared" ref="S11266" si="11256">SUM(S7332)</f>
        <v>70406</v>
      </c>
      <c r="T11266" s="75">
        <f t="shared" ref="T11266:X11266" si="11257">SUM(T7332)</f>
        <v>5000</v>
      </c>
      <c r="U11266" s="75">
        <f t="shared" si="11257"/>
        <v>0</v>
      </c>
      <c r="V11266" s="75">
        <f t="shared" si="11257"/>
        <v>5000</v>
      </c>
      <c r="W11266" s="75">
        <f t="shared" si="11257"/>
        <v>0</v>
      </c>
      <c r="X11266" s="75">
        <f t="shared" si="11257"/>
        <v>75406</v>
      </c>
      <c r="Y11266" s="238">
        <v>75406</v>
      </c>
    </row>
    <row r="11267" spans="1:25" s="76" customFormat="1">
      <c r="A11267" s="250" t="s">
        <v>2734</v>
      </c>
      <c r="B11267" s="250"/>
      <c r="C11267" s="250"/>
      <c r="D11267" s="250"/>
      <c r="E11267" s="250"/>
      <c r="F11267" s="250"/>
      <c r="G11267" s="250"/>
      <c r="H11267" s="250"/>
      <c r="I11267" s="75">
        <f t="shared" ref="I11267:P11267" si="11258">SUM(I7410)</f>
        <v>1277570</v>
      </c>
      <c r="J11267" s="75">
        <f t="shared" si="11258"/>
        <v>566320</v>
      </c>
      <c r="K11267" s="75">
        <f t="shared" si="11258"/>
        <v>0</v>
      </c>
      <c r="L11267" s="75">
        <f t="shared" si="11258"/>
        <v>0</v>
      </c>
      <c r="M11267" s="75">
        <f t="shared" si="11258"/>
        <v>0</v>
      </c>
      <c r="N11267" s="75">
        <f t="shared" si="11258"/>
        <v>0</v>
      </c>
      <c r="O11267" s="75">
        <f t="shared" si="11258"/>
        <v>711250</v>
      </c>
      <c r="P11267" s="75">
        <f t="shared" si="11258"/>
        <v>0</v>
      </c>
      <c r="Q11267" s="75">
        <f t="shared" ref="Q11267:R11267" si="11259">SUM(Q7410)</f>
        <v>6295716</v>
      </c>
      <c r="R11267" s="75">
        <f t="shared" si="11259"/>
        <v>566320</v>
      </c>
      <c r="S11267" s="75">
        <f t="shared" ref="S11267" si="11260">SUM(S7410)</f>
        <v>566320</v>
      </c>
      <c r="T11267" s="75">
        <f t="shared" ref="T11267:X11267" si="11261">SUM(T7410)</f>
        <v>0</v>
      </c>
      <c r="U11267" s="75">
        <f t="shared" si="11261"/>
        <v>0</v>
      </c>
      <c r="V11267" s="75">
        <f t="shared" si="11261"/>
        <v>0</v>
      </c>
      <c r="W11267" s="75">
        <f t="shared" si="11261"/>
        <v>0</v>
      </c>
      <c r="X11267" s="75">
        <f t="shared" si="11261"/>
        <v>566320</v>
      </c>
      <c r="Y11267" s="238">
        <v>6295716</v>
      </c>
    </row>
    <row r="11268" spans="1:25" s="76" customFormat="1">
      <c r="A11268" s="250" t="s">
        <v>2735</v>
      </c>
      <c r="B11268" s="250"/>
      <c r="C11268" s="250"/>
      <c r="D11268" s="250"/>
      <c r="E11268" s="250"/>
      <c r="F11268" s="250"/>
      <c r="G11268" s="250"/>
      <c r="H11268" s="250"/>
      <c r="I11268" s="75">
        <f t="shared" ref="I11268:P11268" si="11262">SUM(I7466)</f>
        <v>20000</v>
      </c>
      <c r="J11268" s="75">
        <f t="shared" si="11262"/>
        <v>20000</v>
      </c>
      <c r="K11268" s="75">
        <f t="shared" si="11262"/>
        <v>0</v>
      </c>
      <c r="L11268" s="75">
        <f t="shared" si="11262"/>
        <v>0</v>
      </c>
      <c r="M11268" s="75">
        <f t="shared" si="11262"/>
        <v>0</v>
      </c>
      <c r="N11268" s="75">
        <f t="shared" si="11262"/>
        <v>0</v>
      </c>
      <c r="O11268" s="75">
        <f t="shared" si="11262"/>
        <v>0</v>
      </c>
      <c r="P11268" s="75">
        <f t="shared" si="11262"/>
        <v>0</v>
      </c>
      <c r="Q11268" s="75">
        <f t="shared" ref="Q11268:R11268" si="11263">SUM(Q7466)</f>
        <v>20000</v>
      </c>
      <c r="R11268" s="75">
        <f t="shared" si="11263"/>
        <v>20000</v>
      </c>
      <c r="S11268" s="75">
        <f t="shared" ref="S11268" si="11264">SUM(S7466)</f>
        <v>20000</v>
      </c>
      <c r="T11268" s="75">
        <f t="shared" ref="T11268:X11268" si="11265">SUM(T7466)</f>
        <v>0</v>
      </c>
      <c r="U11268" s="75">
        <f t="shared" si="11265"/>
        <v>0</v>
      </c>
      <c r="V11268" s="75">
        <f t="shared" si="11265"/>
        <v>0</v>
      </c>
      <c r="W11268" s="75">
        <f t="shared" si="11265"/>
        <v>0</v>
      </c>
      <c r="X11268" s="75">
        <f t="shared" si="11265"/>
        <v>20000</v>
      </c>
      <c r="Y11268" s="238">
        <v>20000</v>
      </c>
    </row>
    <row r="11269" spans="1:25" s="76" customFormat="1">
      <c r="A11269" s="250" t="s">
        <v>2736</v>
      </c>
      <c r="B11269" s="250"/>
      <c r="C11269" s="250"/>
      <c r="D11269" s="250"/>
      <c r="E11269" s="250"/>
      <c r="F11269" s="250"/>
      <c r="G11269" s="250"/>
      <c r="H11269" s="250"/>
      <c r="I11269" s="75">
        <f t="shared" ref="I11269:P11269" si="11266">SUM(I7515)</f>
        <v>4700</v>
      </c>
      <c r="J11269" s="75">
        <f t="shared" si="11266"/>
        <v>4700</v>
      </c>
      <c r="K11269" s="75">
        <f t="shared" si="11266"/>
        <v>0</v>
      </c>
      <c r="L11269" s="75">
        <f t="shared" si="11266"/>
        <v>0</v>
      </c>
      <c r="M11269" s="75">
        <f t="shared" si="11266"/>
        <v>0</v>
      </c>
      <c r="N11269" s="75">
        <f t="shared" si="11266"/>
        <v>0</v>
      </c>
      <c r="O11269" s="75">
        <f t="shared" si="11266"/>
        <v>0</v>
      </c>
      <c r="P11269" s="75">
        <f t="shared" si="11266"/>
        <v>0</v>
      </c>
      <c r="Q11269" s="75">
        <f t="shared" ref="Q11269:R11269" si="11267">SUM(Q7515)</f>
        <v>14700</v>
      </c>
      <c r="R11269" s="75">
        <f t="shared" si="11267"/>
        <v>14700</v>
      </c>
      <c r="S11269" s="75">
        <f t="shared" ref="S11269" si="11268">SUM(S7515)</f>
        <v>14700</v>
      </c>
      <c r="T11269" s="75">
        <f t="shared" ref="T11269:X11269" si="11269">SUM(T7515)</f>
        <v>0</v>
      </c>
      <c r="U11269" s="75">
        <f t="shared" si="11269"/>
        <v>0</v>
      </c>
      <c r="V11269" s="75">
        <f t="shared" si="11269"/>
        <v>0</v>
      </c>
      <c r="W11269" s="75">
        <f t="shared" si="11269"/>
        <v>0</v>
      </c>
      <c r="X11269" s="75">
        <f t="shared" si="11269"/>
        <v>14700</v>
      </c>
      <c r="Y11269" s="238">
        <v>14700</v>
      </c>
    </row>
    <row r="11270" spans="1:25" s="76" customFormat="1">
      <c r="A11270" s="250" t="s">
        <v>2792</v>
      </c>
      <c r="B11270" s="250"/>
      <c r="C11270" s="250"/>
      <c r="D11270" s="250"/>
      <c r="E11270" s="250"/>
      <c r="F11270" s="250"/>
      <c r="G11270" s="250"/>
      <c r="H11270" s="250"/>
      <c r="I11270" s="75">
        <f t="shared" ref="I11270:P11270" si="11270">SUM(I7609)</f>
        <v>55100</v>
      </c>
      <c r="J11270" s="75">
        <f t="shared" si="11270"/>
        <v>55100</v>
      </c>
      <c r="K11270" s="75">
        <f t="shared" si="11270"/>
        <v>0</v>
      </c>
      <c r="L11270" s="75">
        <f t="shared" si="11270"/>
        <v>0</v>
      </c>
      <c r="M11270" s="75">
        <f t="shared" si="11270"/>
        <v>0</v>
      </c>
      <c r="N11270" s="75">
        <f t="shared" si="11270"/>
        <v>0</v>
      </c>
      <c r="O11270" s="75">
        <f t="shared" si="11270"/>
        <v>0</v>
      </c>
      <c r="P11270" s="75">
        <f t="shared" si="11270"/>
        <v>0</v>
      </c>
      <c r="Q11270" s="75">
        <f t="shared" ref="Q11270:R11270" si="11271">SUM(Q7609)</f>
        <v>281430</v>
      </c>
      <c r="R11270" s="75">
        <f t="shared" si="11271"/>
        <v>55100</v>
      </c>
      <c r="S11270" s="75">
        <f t="shared" ref="S11270" si="11272">SUM(S7609)</f>
        <v>40000</v>
      </c>
      <c r="T11270" s="75">
        <f t="shared" ref="T11270:X11270" si="11273">SUM(T7609)</f>
        <v>15000</v>
      </c>
      <c r="U11270" s="75">
        <f t="shared" si="11273"/>
        <v>15000</v>
      </c>
      <c r="V11270" s="75">
        <f t="shared" si="11273"/>
        <v>0</v>
      </c>
      <c r="W11270" s="75">
        <f t="shared" si="11273"/>
        <v>0</v>
      </c>
      <c r="X11270" s="75">
        <f t="shared" si="11273"/>
        <v>55000</v>
      </c>
      <c r="Y11270" s="238">
        <v>281430</v>
      </c>
    </row>
    <row r="11271" spans="1:25" s="76" customFormat="1">
      <c r="A11271" s="250" t="s">
        <v>2737</v>
      </c>
      <c r="B11271" s="250"/>
      <c r="C11271" s="250"/>
      <c r="D11271" s="250"/>
      <c r="E11271" s="250"/>
      <c r="F11271" s="250"/>
      <c r="G11271" s="250"/>
      <c r="H11271" s="250"/>
      <c r="I11271" s="75">
        <f t="shared" ref="I11271:P11271" si="11274">SUM(I7670)</f>
        <v>132000</v>
      </c>
      <c r="J11271" s="75">
        <f t="shared" si="11274"/>
        <v>0</v>
      </c>
      <c r="K11271" s="75">
        <f t="shared" si="11274"/>
        <v>132000</v>
      </c>
      <c r="L11271" s="75">
        <f t="shared" si="11274"/>
        <v>60000</v>
      </c>
      <c r="M11271" s="75">
        <f t="shared" si="11274"/>
        <v>0</v>
      </c>
      <c r="N11271" s="75">
        <f t="shared" si="11274"/>
        <v>72000</v>
      </c>
      <c r="O11271" s="75">
        <f t="shared" si="11274"/>
        <v>0</v>
      </c>
      <c r="P11271" s="75">
        <f t="shared" si="11274"/>
        <v>0</v>
      </c>
      <c r="Q11271" s="75">
        <f t="shared" ref="Q11271:R11271" si="11275">SUM(Q7670)</f>
        <v>289000</v>
      </c>
      <c r="R11271" s="75">
        <f t="shared" si="11275"/>
        <v>60000</v>
      </c>
      <c r="S11271" s="75">
        <f t="shared" ref="S11271" si="11276">SUM(S7670)</f>
        <v>60000</v>
      </c>
      <c r="T11271" s="75">
        <f t="shared" ref="T11271:X11271" si="11277">SUM(T7670)</f>
        <v>0</v>
      </c>
      <c r="U11271" s="75">
        <f t="shared" si="11277"/>
        <v>0</v>
      </c>
      <c r="V11271" s="75">
        <f t="shared" si="11277"/>
        <v>0</v>
      </c>
      <c r="W11271" s="75">
        <f t="shared" si="11277"/>
        <v>0</v>
      </c>
      <c r="X11271" s="75">
        <f t="shared" si="11277"/>
        <v>60000</v>
      </c>
      <c r="Y11271" s="238">
        <v>289000</v>
      </c>
    </row>
    <row r="11272" spans="1:25" s="76" customFormat="1">
      <c r="A11272" s="250" t="s">
        <v>2784</v>
      </c>
      <c r="B11272" s="250"/>
      <c r="C11272" s="250"/>
      <c r="D11272" s="250"/>
      <c r="E11272" s="250"/>
      <c r="F11272" s="250"/>
      <c r="G11272" s="250"/>
      <c r="H11272" s="250"/>
      <c r="I11272" s="75">
        <f t="shared" ref="I11272:P11272" si="11278">SUM(I7735)</f>
        <v>49500</v>
      </c>
      <c r="J11272" s="75">
        <f t="shared" si="11278"/>
        <v>49500</v>
      </c>
      <c r="K11272" s="75">
        <f t="shared" si="11278"/>
        <v>0</v>
      </c>
      <c r="L11272" s="75">
        <f t="shared" si="11278"/>
        <v>0</v>
      </c>
      <c r="M11272" s="75">
        <f t="shared" si="11278"/>
        <v>0</v>
      </c>
      <c r="N11272" s="75">
        <f t="shared" si="11278"/>
        <v>0</v>
      </c>
      <c r="O11272" s="75">
        <f t="shared" si="11278"/>
        <v>0</v>
      </c>
      <c r="P11272" s="75">
        <f t="shared" si="11278"/>
        <v>0</v>
      </c>
      <c r="Q11272" s="75">
        <f t="shared" ref="Q11272:R11272" si="11279">SUM(Q7735)</f>
        <v>49500</v>
      </c>
      <c r="R11272" s="75">
        <f t="shared" si="11279"/>
        <v>49500</v>
      </c>
      <c r="S11272" s="75">
        <f t="shared" ref="S11272" si="11280">SUM(S7735)</f>
        <v>49500</v>
      </c>
      <c r="T11272" s="75">
        <f t="shared" ref="T11272:X11272" si="11281">SUM(T7735)</f>
        <v>0</v>
      </c>
      <c r="U11272" s="75">
        <f t="shared" si="11281"/>
        <v>0</v>
      </c>
      <c r="V11272" s="75">
        <f t="shared" si="11281"/>
        <v>0</v>
      </c>
      <c r="W11272" s="75">
        <f t="shared" si="11281"/>
        <v>0</v>
      </c>
      <c r="X11272" s="75">
        <f t="shared" si="11281"/>
        <v>49500</v>
      </c>
      <c r="Y11272" s="238">
        <v>49500</v>
      </c>
    </row>
    <row r="11273" spans="1:25" s="76" customFormat="1">
      <c r="A11273" s="250" t="s">
        <v>2785</v>
      </c>
      <c r="B11273" s="250"/>
      <c r="C11273" s="250"/>
      <c r="D11273" s="250"/>
      <c r="E11273" s="250"/>
      <c r="F11273" s="250"/>
      <c r="G11273" s="250"/>
      <c r="H11273" s="250"/>
      <c r="I11273" s="75">
        <f t="shared" ref="I11273:P11273" si="11282">SUM(I7795)</f>
        <v>3287524</v>
      </c>
      <c r="J11273" s="75">
        <f t="shared" si="11282"/>
        <v>212519</v>
      </c>
      <c r="K11273" s="75">
        <f t="shared" si="11282"/>
        <v>3041005</v>
      </c>
      <c r="L11273" s="75">
        <f t="shared" si="11282"/>
        <v>2007750</v>
      </c>
      <c r="M11273" s="75">
        <f t="shared" si="11282"/>
        <v>185310</v>
      </c>
      <c r="N11273" s="75">
        <f t="shared" si="11282"/>
        <v>847945</v>
      </c>
      <c r="O11273" s="75">
        <f t="shared" si="11282"/>
        <v>4000</v>
      </c>
      <c r="P11273" s="75">
        <f t="shared" si="11282"/>
        <v>30000</v>
      </c>
      <c r="Q11273" s="75">
        <f t="shared" ref="Q11273:R11273" si="11283">SUM(Q7795)</f>
        <v>8794733</v>
      </c>
      <c r="R11273" s="75">
        <f t="shared" si="11283"/>
        <v>1614069</v>
      </c>
      <c r="S11273" s="75">
        <f t="shared" ref="S11273" si="11284">SUM(S7795)</f>
        <v>1614069</v>
      </c>
      <c r="T11273" s="75">
        <f t="shared" ref="T11273:X11273" si="11285">SUM(T7795)</f>
        <v>0</v>
      </c>
      <c r="U11273" s="75">
        <f t="shared" si="11285"/>
        <v>0</v>
      </c>
      <c r="V11273" s="75">
        <f t="shared" si="11285"/>
        <v>0</v>
      </c>
      <c r="W11273" s="75">
        <f t="shared" si="11285"/>
        <v>0</v>
      </c>
      <c r="X11273" s="75">
        <f t="shared" si="11285"/>
        <v>1614069</v>
      </c>
      <c r="Y11273" s="238">
        <v>8794733</v>
      </c>
    </row>
    <row r="11274" spans="1:25" s="68" customFormat="1">
      <c r="A11274" s="251" t="s">
        <v>69</v>
      </c>
      <c r="B11274" s="251"/>
      <c r="C11274" s="251"/>
      <c r="D11274" s="251"/>
      <c r="E11274" s="251"/>
      <c r="F11274" s="251"/>
      <c r="G11274" s="251"/>
      <c r="H11274" s="251"/>
      <c r="I11274" s="77">
        <f t="shared" ref="I11274:P11274" si="11286">SUM(I11228:I11273)</f>
        <v>25679412</v>
      </c>
      <c r="J11274" s="77">
        <f t="shared" si="11286"/>
        <v>3372150</v>
      </c>
      <c r="K11274" s="77">
        <f t="shared" si="11286"/>
        <v>5365988</v>
      </c>
      <c r="L11274" s="77">
        <f t="shared" si="11286"/>
        <v>3397660</v>
      </c>
      <c r="M11274" s="77">
        <f t="shared" si="11286"/>
        <v>221660</v>
      </c>
      <c r="N11274" s="77">
        <f t="shared" si="11286"/>
        <v>1746668</v>
      </c>
      <c r="O11274" s="77">
        <f t="shared" si="11286"/>
        <v>900450</v>
      </c>
      <c r="P11274" s="77">
        <f t="shared" si="11286"/>
        <v>16040824</v>
      </c>
      <c r="Q11274" s="77">
        <f t="shared" ref="Q11274:R11274" si="11287">SUM(Q11228:Q11273)</f>
        <v>70386451</v>
      </c>
      <c r="R11274" s="77">
        <f t="shared" si="11287"/>
        <v>14570233</v>
      </c>
      <c r="S11274" s="77">
        <f t="shared" ref="S11274" si="11288">SUM(S11228:S11273)</f>
        <v>5520258.333333334</v>
      </c>
      <c r="T11274" s="77">
        <f t="shared" ref="T11274:X11274" si="11289">SUM(T11228:T11273)</f>
        <v>9029175</v>
      </c>
      <c r="U11274" s="77">
        <f t="shared" si="11289"/>
        <v>459445</v>
      </c>
      <c r="V11274" s="77">
        <f t="shared" si="11289"/>
        <v>251000</v>
      </c>
      <c r="W11274" s="77">
        <f t="shared" si="11289"/>
        <v>8318730</v>
      </c>
      <c r="X11274" s="77">
        <f t="shared" si="11289"/>
        <v>14549433.333333334</v>
      </c>
      <c r="Y11274" s="239">
        <v>70383424</v>
      </c>
    </row>
    <row r="11275" spans="1:25" s="68" customFormat="1" ht="15" thickBot="1">
      <c r="A11275" s="270" t="s">
        <v>2772</v>
      </c>
      <c r="B11275" s="270"/>
      <c r="C11275" s="270"/>
      <c r="D11275" s="270"/>
      <c r="E11275" s="270"/>
      <c r="F11275" s="270"/>
      <c r="G11275" s="270"/>
      <c r="H11275" s="270"/>
      <c r="I11275" s="69"/>
      <c r="J11275" s="69"/>
      <c r="K11275" s="69"/>
      <c r="L11275" s="69"/>
      <c r="M11275" s="69"/>
      <c r="N11275" s="69"/>
      <c r="O11275" s="69"/>
      <c r="P11275" s="69"/>
      <c r="Q11275" s="69">
        <v>0</v>
      </c>
      <c r="R11275" s="69"/>
      <c r="S11275" s="69"/>
      <c r="T11275" s="69"/>
      <c r="U11275" s="69"/>
      <c r="V11275" s="69"/>
      <c r="W11275" s="69"/>
      <c r="X11275" s="69"/>
      <c r="Y11275" s="237">
        <v>0</v>
      </c>
    </row>
    <row r="11276" spans="1:25" s="68" customFormat="1" ht="41.4" thickBot="1">
      <c r="A11276" s="271" t="s">
        <v>1</v>
      </c>
      <c r="B11276" s="271"/>
      <c r="C11276" s="271"/>
      <c r="D11276" s="271"/>
      <c r="E11276" s="271"/>
      <c r="F11276" s="271"/>
      <c r="G11276" s="271"/>
      <c r="H11276" s="271"/>
      <c r="I11276" s="1" t="s">
        <v>3093</v>
      </c>
      <c r="J11276" s="1" t="s">
        <v>3130</v>
      </c>
      <c r="K11276" s="1" t="s">
        <v>3</v>
      </c>
      <c r="L11276" s="1" t="s">
        <v>4</v>
      </c>
      <c r="M11276" s="1" t="s">
        <v>5</v>
      </c>
      <c r="N11276" s="1" t="s">
        <v>6</v>
      </c>
      <c r="O11276" s="1" t="s">
        <v>7</v>
      </c>
      <c r="P11276" s="1" t="s">
        <v>8</v>
      </c>
      <c r="Q11276" s="1" t="s">
        <v>3344</v>
      </c>
      <c r="R11276" s="1" t="s">
        <v>3427</v>
      </c>
      <c r="S11276" s="1" t="s">
        <v>3447</v>
      </c>
      <c r="T11276" s="1" t="s">
        <v>3448</v>
      </c>
      <c r="U11276" s="1" t="s">
        <v>3452</v>
      </c>
      <c r="V11276" s="1" t="s">
        <v>3449</v>
      </c>
      <c r="W11276" s="1" t="s">
        <v>3450</v>
      </c>
      <c r="X11276" s="1" t="s">
        <v>3451</v>
      </c>
      <c r="Y11276" s="216" t="s">
        <v>3385</v>
      </c>
    </row>
    <row r="11277" spans="1:25" s="74" customFormat="1">
      <c r="A11277" s="70"/>
      <c r="B11277" s="70"/>
      <c r="C11277" s="70"/>
      <c r="D11277" s="71"/>
      <c r="E11277" s="71"/>
      <c r="F11277" s="72"/>
      <c r="G11277" s="165"/>
      <c r="H11277" s="73" t="s">
        <v>0</v>
      </c>
      <c r="I11277" s="45">
        <v>1</v>
      </c>
      <c r="J11277" s="45">
        <v>3</v>
      </c>
      <c r="K11277" s="45" t="s">
        <v>9</v>
      </c>
      <c r="L11277" s="45">
        <v>5</v>
      </c>
      <c r="M11277" s="45">
        <v>6</v>
      </c>
      <c r="N11277" s="45">
        <v>7</v>
      </c>
      <c r="O11277" s="45">
        <v>8</v>
      </c>
      <c r="P11277" s="45">
        <v>9</v>
      </c>
      <c r="Q11277" s="45">
        <v>1</v>
      </c>
      <c r="R11277" s="45">
        <v>2</v>
      </c>
      <c r="S11277" s="45">
        <v>3</v>
      </c>
      <c r="T11277" s="45" t="s">
        <v>3453</v>
      </c>
      <c r="U11277" s="45">
        <v>5</v>
      </c>
      <c r="V11277" s="45">
        <v>6</v>
      </c>
      <c r="W11277" s="45">
        <v>7</v>
      </c>
      <c r="X11277" s="45" t="s">
        <v>3454</v>
      </c>
      <c r="Y11277" s="276">
        <v>9</v>
      </c>
    </row>
    <row r="11278" spans="1:25" s="76" customFormat="1">
      <c r="A11278" s="272" t="s">
        <v>2699</v>
      </c>
      <c r="B11278" s="272"/>
      <c r="C11278" s="272"/>
      <c r="D11278" s="272"/>
      <c r="E11278" s="272"/>
      <c r="F11278" s="272"/>
      <c r="G11278" s="272"/>
      <c r="H11278" s="272"/>
      <c r="I11278" s="75"/>
      <c r="J11278" s="75"/>
      <c r="K11278" s="75"/>
      <c r="L11278" s="75"/>
      <c r="M11278" s="75"/>
      <c r="N11278" s="75"/>
      <c r="O11278" s="75"/>
      <c r="P11278" s="75"/>
      <c r="Q11278" s="75">
        <v>0</v>
      </c>
      <c r="R11278" s="75"/>
      <c r="S11278" s="75"/>
      <c r="T11278" s="75"/>
      <c r="U11278" s="75"/>
      <c r="V11278" s="75"/>
      <c r="W11278" s="75"/>
      <c r="X11278" s="75"/>
      <c r="Y11278" s="238">
        <v>0</v>
      </c>
    </row>
    <row r="11279" spans="1:25" s="76" customFormat="1">
      <c r="A11279" s="250" t="s">
        <v>2700</v>
      </c>
      <c r="B11279" s="250"/>
      <c r="C11279" s="250"/>
      <c r="D11279" s="250"/>
      <c r="E11279" s="250"/>
      <c r="F11279" s="250"/>
      <c r="G11279" s="250"/>
      <c r="H11279" s="250"/>
      <c r="I11279" s="75"/>
      <c r="J11279" s="75"/>
      <c r="K11279" s="75"/>
      <c r="L11279" s="75"/>
      <c r="M11279" s="75"/>
      <c r="N11279" s="75"/>
      <c r="O11279" s="75"/>
      <c r="P11279" s="75"/>
      <c r="Q11279" s="75">
        <v>0</v>
      </c>
      <c r="R11279" s="75"/>
      <c r="S11279" s="75"/>
      <c r="T11279" s="75"/>
      <c r="U11279" s="75"/>
      <c r="V11279" s="75"/>
      <c r="W11279" s="75"/>
      <c r="X11279" s="75"/>
      <c r="Y11279" s="238">
        <v>0</v>
      </c>
    </row>
    <row r="11280" spans="1:25" s="76" customFormat="1">
      <c r="A11280" s="250" t="s">
        <v>2701</v>
      </c>
      <c r="B11280" s="250"/>
      <c r="C11280" s="250"/>
      <c r="D11280" s="250"/>
      <c r="E11280" s="250"/>
      <c r="F11280" s="250"/>
      <c r="G11280" s="250"/>
      <c r="H11280" s="250"/>
      <c r="I11280" s="75"/>
      <c r="J11280" s="75"/>
      <c r="K11280" s="75"/>
      <c r="L11280" s="75"/>
      <c r="M11280" s="75"/>
      <c r="N11280" s="75"/>
      <c r="O11280" s="75"/>
      <c r="P11280" s="75"/>
      <c r="Q11280" s="75">
        <v>0</v>
      </c>
      <c r="R11280" s="75"/>
      <c r="S11280" s="75"/>
      <c r="T11280" s="75"/>
      <c r="U11280" s="75"/>
      <c r="V11280" s="75"/>
      <c r="W11280" s="75"/>
      <c r="X11280" s="75"/>
      <c r="Y11280" s="238">
        <v>0</v>
      </c>
    </row>
    <row r="11281" spans="1:25" s="76" customFormat="1">
      <c r="A11281" s="250" t="s">
        <v>2702</v>
      </c>
      <c r="B11281" s="250"/>
      <c r="C11281" s="250"/>
      <c r="D11281" s="250"/>
      <c r="E11281" s="250"/>
      <c r="F11281" s="250"/>
      <c r="G11281" s="250"/>
      <c r="H11281" s="250"/>
      <c r="I11281" s="75"/>
      <c r="J11281" s="75"/>
      <c r="K11281" s="75"/>
      <c r="L11281" s="75"/>
      <c r="M11281" s="75"/>
      <c r="N11281" s="75"/>
      <c r="O11281" s="75"/>
      <c r="P11281" s="75"/>
      <c r="Q11281" s="75">
        <v>0</v>
      </c>
      <c r="R11281" s="75"/>
      <c r="S11281" s="75"/>
      <c r="T11281" s="75"/>
      <c r="U11281" s="75"/>
      <c r="V11281" s="75"/>
      <c r="W11281" s="75"/>
      <c r="X11281" s="75"/>
      <c r="Y11281" s="238">
        <v>0</v>
      </c>
    </row>
    <row r="11282" spans="1:25" s="76" customFormat="1">
      <c r="A11282" s="250" t="s">
        <v>2703</v>
      </c>
      <c r="B11282" s="250"/>
      <c r="C11282" s="250"/>
      <c r="D11282" s="250"/>
      <c r="E11282" s="250"/>
      <c r="F11282" s="250"/>
      <c r="G11282" s="250"/>
      <c r="H11282" s="250"/>
      <c r="I11282" s="75"/>
      <c r="J11282" s="75"/>
      <c r="K11282" s="75"/>
      <c r="L11282" s="75"/>
      <c r="M11282" s="75"/>
      <c r="N11282" s="75"/>
      <c r="O11282" s="75"/>
      <c r="P11282" s="75"/>
      <c r="Q11282" s="75">
        <v>0</v>
      </c>
      <c r="R11282" s="75"/>
      <c r="S11282" s="75"/>
      <c r="T11282" s="75"/>
      <c r="U11282" s="75"/>
      <c r="V11282" s="75"/>
      <c r="W11282" s="75"/>
      <c r="X11282" s="75"/>
      <c r="Y11282" s="238">
        <v>0</v>
      </c>
    </row>
    <row r="11283" spans="1:25" s="76" customFormat="1">
      <c r="A11283" s="250" t="s">
        <v>2704</v>
      </c>
      <c r="B11283" s="250"/>
      <c r="C11283" s="250"/>
      <c r="D11283" s="250"/>
      <c r="E11283" s="250"/>
      <c r="F11283" s="250"/>
      <c r="G11283" s="250"/>
      <c r="H11283" s="250"/>
      <c r="I11283" s="75"/>
      <c r="J11283" s="75"/>
      <c r="K11283" s="75"/>
      <c r="L11283" s="75"/>
      <c r="M11283" s="75"/>
      <c r="N11283" s="75"/>
      <c r="O11283" s="75"/>
      <c r="P11283" s="75"/>
      <c r="Q11283" s="75">
        <v>0</v>
      </c>
      <c r="R11283" s="75"/>
      <c r="S11283" s="75"/>
      <c r="T11283" s="75"/>
      <c r="U11283" s="75"/>
      <c r="V11283" s="75"/>
      <c r="W11283" s="75"/>
      <c r="X11283" s="75"/>
      <c r="Y11283" s="238">
        <v>0</v>
      </c>
    </row>
    <row r="11284" spans="1:25" s="76" customFormat="1">
      <c r="A11284" s="250" t="s">
        <v>2705</v>
      </c>
      <c r="B11284" s="250"/>
      <c r="C11284" s="250"/>
      <c r="D11284" s="250"/>
      <c r="E11284" s="250"/>
      <c r="F11284" s="250"/>
      <c r="G11284" s="250"/>
      <c r="H11284" s="250"/>
      <c r="I11284" s="75"/>
      <c r="J11284" s="75"/>
      <c r="K11284" s="75"/>
      <c r="L11284" s="75"/>
      <c r="M11284" s="75"/>
      <c r="N11284" s="75"/>
      <c r="O11284" s="75"/>
      <c r="P11284" s="75"/>
      <c r="Q11284" s="75">
        <v>0</v>
      </c>
      <c r="R11284" s="75"/>
      <c r="S11284" s="75"/>
      <c r="T11284" s="75"/>
      <c r="U11284" s="75"/>
      <c r="V11284" s="75"/>
      <c r="W11284" s="75"/>
      <c r="X11284" s="75"/>
      <c r="Y11284" s="238">
        <v>0</v>
      </c>
    </row>
    <row r="11285" spans="1:25" s="76" customFormat="1">
      <c r="A11285" s="250" t="s">
        <v>2706</v>
      </c>
      <c r="B11285" s="250"/>
      <c r="C11285" s="250"/>
      <c r="D11285" s="250"/>
      <c r="E11285" s="250"/>
      <c r="F11285" s="250"/>
      <c r="G11285" s="250"/>
      <c r="H11285" s="250"/>
      <c r="I11285" s="75"/>
      <c r="J11285" s="75"/>
      <c r="K11285" s="75"/>
      <c r="L11285" s="75"/>
      <c r="M11285" s="75"/>
      <c r="N11285" s="75"/>
      <c r="O11285" s="75"/>
      <c r="P11285" s="75"/>
      <c r="Q11285" s="75">
        <v>0</v>
      </c>
      <c r="R11285" s="75"/>
      <c r="S11285" s="75"/>
      <c r="T11285" s="75"/>
      <c r="U11285" s="75"/>
      <c r="V11285" s="75"/>
      <c r="W11285" s="75"/>
      <c r="X11285" s="75"/>
      <c r="Y11285" s="238">
        <v>0</v>
      </c>
    </row>
    <row r="11286" spans="1:25" s="76" customFormat="1">
      <c r="A11286" s="250" t="s">
        <v>2707</v>
      </c>
      <c r="B11286" s="250"/>
      <c r="C11286" s="250"/>
      <c r="D11286" s="250"/>
      <c r="E11286" s="250"/>
      <c r="F11286" s="250"/>
      <c r="G11286" s="250"/>
      <c r="H11286" s="250"/>
      <c r="I11286" s="75"/>
      <c r="J11286" s="75"/>
      <c r="K11286" s="75"/>
      <c r="L11286" s="75"/>
      <c r="M11286" s="75"/>
      <c r="N11286" s="75"/>
      <c r="O11286" s="75"/>
      <c r="P11286" s="75"/>
      <c r="Q11286" s="75">
        <v>0</v>
      </c>
      <c r="R11286" s="75"/>
      <c r="S11286" s="75"/>
      <c r="T11286" s="75"/>
      <c r="U11286" s="75"/>
      <c r="V11286" s="75"/>
      <c r="W11286" s="75"/>
      <c r="X11286" s="75"/>
      <c r="Y11286" s="238">
        <v>0</v>
      </c>
    </row>
    <row r="11287" spans="1:25" s="76" customFormat="1">
      <c r="A11287" s="250" t="s">
        <v>2708</v>
      </c>
      <c r="B11287" s="250"/>
      <c r="C11287" s="250"/>
      <c r="D11287" s="250"/>
      <c r="E11287" s="250"/>
      <c r="F11287" s="250"/>
      <c r="G11287" s="250"/>
      <c r="H11287" s="250"/>
      <c r="I11287" s="75"/>
      <c r="J11287" s="75"/>
      <c r="K11287" s="75"/>
      <c r="L11287" s="75"/>
      <c r="M11287" s="75"/>
      <c r="N11287" s="75"/>
      <c r="O11287" s="75"/>
      <c r="P11287" s="75"/>
      <c r="Q11287" s="75">
        <v>0</v>
      </c>
      <c r="R11287" s="75"/>
      <c r="S11287" s="75"/>
      <c r="T11287" s="75"/>
      <c r="U11287" s="75"/>
      <c r="V11287" s="75"/>
      <c r="W11287" s="75"/>
      <c r="X11287" s="75"/>
      <c r="Y11287" s="238">
        <v>0</v>
      </c>
    </row>
    <row r="11288" spans="1:25" s="76" customFormat="1">
      <c r="A11288" s="250" t="s">
        <v>2709</v>
      </c>
      <c r="B11288" s="250"/>
      <c r="C11288" s="250"/>
      <c r="D11288" s="250"/>
      <c r="E11288" s="250"/>
      <c r="F11288" s="250"/>
      <c r="G11288" s="250"/>
      <c r="H11288" s="250"/>
      <c r="I11288" s="75"/>
      <c r="J11288" s="75"/>
      <c r="K11288" s="75"/>
      <c r="L11288" s="75"/>
      <c r="M11288" s="75"/>
      <c r="N11288" s="75"/>
      <c r="O11288" s="75"/>
      <c r="P11288" s="75"/>
      <c r="Q11288" s="75">
        <v>0</v>
      </c>
      <c r="R11288" s="75"/>
      <c r="S11288" s="75"/>
      <c r="T11288" s="75"/>
      <c r="U11288" s="75"/>
      <c r="V11288" s="75"/>
      <c r="W11288" s="75"/>
      <c r="X11288" s="75"/>
      <c r="Y11288" s="238">
        <v>0</v>
      </c>
    </row>
    <row r="11289" spans="1:25" s="76" customFormat="1">
      <c r="A11289" s="250" t="s">
        <v>2710</v>
      </c>
      <c r="B11289" s="250"/>
      <c r="C11289" s="250"/>
      <c r="D11289" s="250"/>
      <c r="E11289" s="250"/>
      <c r="F11289" s="250"/>
      <c r="G11289" s="250"/>
      <c r="H11289" s="250"/>
      <c r="I11289" s="75"/>
      <c r="J11289" s="75"/>
      <c r="K11289" s="75"/>
      <c r="L11289" s="75"/>
      <c r="M11289" s="75"/>
      <c r="N11289" s="75"/>
      <c r="O11289" s="75"/>
      <c r="P11289" s="75"/>
      <c r="Q11289" s="75">
        <v>0</v>
      </c>
      <c r="R11289" s="75"/>
      <c r="S11289" s="75"/>
      <c r="T11289" s="75"/>
      <c r="U11289" s="75"/>
      <c r="V11289" s="75"/>
      <c r="W11289" s="75"/>
      <c r="X11289" s="75"/>
      <c r="Y11289" s="238">
        <v>0</v>
      </c>
    </row>
    <row r="11290" spans="1:25" s="76" customFormat="1">
      <c r="A11290" s="250" t="s">
        <v>2711</v>
      </c>
      <c r="B11290" s="250"/>
      <c r="C11290" s="250"/>
      <c r="D11290" s="250"/>
      <c r="E11290" s="250"/>
      <c r="F11290" s="250"/>
      <c r="G11290" s="250"/>
      <c r="H11290" s="250"/>
      <c r="I11290" s="75"/>
      <c r="J11290" s="75"/>
      <c r="K11290" s="75"/>
      <c r="L11290" s="75"/>
      <c r="M11290" s="75"/>
      <c r="N11290" s="75"/>
      <c r="O11290" s="75"/>
      <c r="P11290" s="75"/>
      <c r="Q11290" s="75">
        <v>0</v>
      </c>
      <c r="R11290" s="75"/>
      <c r="S11290" s="75"/>
      <c r="T11290" s="75"/>
      <c r="U11290" s="75"/>
      <c r="V11290" s="75"/>
      <c r="W11290" s="75"/>
      <c r="X11290" s="75"/>
      <c r="Y11290" s="238">
        <v>0</v>
      </c>
    </row>
    <row r="11291" spans="1:25" s="76" customFormat="1">
      <c r="A11291" s="250" t="s">
        <v>2712</v>
      </c>
      <c r="B11291" s="250"/>
      <c r="C11291" s="250"/>
      <c r="D11291" s="250"/>
      <c r="E11291" s="250"/>
      <c r="F11291" s="250"/>
      <c r="G11291" s="250"/>
      <c r="H11291" s="250"/>
      <c r="I11291" s="75"/>
      <c r="J11291" s="75"/>
      <c r="K11291" s="75"/>
      <c r="L11291" s="75"/>
      <c r="M11291" s="75"/>
      <c r="N11291" s="75"/>
      <c r="O11291" s="75"/>
      <c r="P11291" s="75"/>
      <c r="Q11291" s="75">
        <v>0</v>
      </c>
      <c r="R11291" s="75"/>
      <c r="S11291" s="75"/>
      <c r="T11291" s="75"/>
      <c r="U11291" s="75"/>
      <c r="V11291" s="75"/>
      <c r="W11291" s="75"/>
      <c r="X11291" s="75"/>
      <c r="Y11291" s="238">
        <v>0</v>
      </c>
    </row>
    <row r="11292" spans="1:25" s="76" customFormat="1">
      <c r="A11292" s="250" t="s">
        <v>2713</v>
      </c>
      <c r="B11292" s="250"/>
      <c r="C11292" s="250"/>
      <c r="D11292" s="250"/>
      <c r="E11292" s="250"/>
      <c r="F11292" s="250"/>
      <c r="G11292" s="250"/>
      <c r="H11292" s="250"/>
      <c r="I11292" s="75"/>
      <c r="J11292" s="75"/>
      <c r="K11292" s="75"/>
      <c r="L11292" s="75"/>
      <c r="M11292" s="75"/>
      <c r="N11292" s="75"/>
      <c r="O11292" s="75"/>
      <c r="P11292" s="75"/>
      <c r="Q11292" s="75">
        <v>0</v>
      </c>
      <c r="R11292" s="75"/>
      <c r="S11292" s="75"/>
      <c r="T11292" s="75"/>
      <c r="U11292" s="75"/>
      <c r="V11292" s="75"/>
      <c r="W11292" s="75"/>
      <c r="X11292" s="75"/>
      <c r="Y11292" s="238">
        <v>0</v>
      </c>
    </row>
    <row r="11293" spans="1:25" s="76" customFormat="1">
      <c r="A11293" s="250" t="s">
        <v>2714</v>
      </c>
      <c r="B11293" s="250"/>
      <c r="C11293" s="250"/>
      <c r="D11293" s="250"/>
      <c r="E11293" s="250"/>
      <c r="F11293" s="250"/>
      <c r="G11293" s="250"/>
      <c r="H11293" s="250"/>
      <c r="I11293" s="75"/>
      <c r="J11293" s="75"/>
      <c r="K11293" s="75"/>
      <c r="L11293" s="75"/>
      <c r="M11293" s="75"/>
      <c r="N11293" s="75"/>
      <c r="O11293" s="75"/>
      <c r="P11293" s="75"/>
      <c r="Q11293" s="75">
        <v>0</v>
      </c>
      <c r="R11293" s="75"/>
      <c r="S11293" s="75"/>
      <c r="T11293" s="75"/>
      <c r="U11293" s="75"/>
      <c r="V11293" s="75"/>
      <c r="W11293" s="75"/>
      <c r="X11293" s="75"/>
      <c r="Y11293" s="238">
        <v>0</v>
      </c>
    </row>
    <row r="11294" spans="1:25" s="76" customFormat="1">
      <c r="A11294" s="250" t="s">
        <v>2689</v>
      </c>
      <c r="B11294" s="250"/>
      <c r="C11294" s="250"/>
      <c r="D11294" s="250"/>
      <c r="E11294" s="250"/>
      <c r="F11294" s="250"/>
      <c r="G11294" s="250"/>
      <c r="H11294" s="250"/>
      <c r="I11294" s="75"/>
      <c r="J11294" s="75"/>
      <c r="K11294" s="75"/>
      <c r="L11294" s="75"/>
      <c r="M11294" s="75"/>
      <c r="N11294" s="75"/>
      <c r="O11294" s="75"/>
      <c r="P11294" s="75"/>
      <c r="Q11294" s="75">
        <v>0</v>
      </c>
      <c r="R11294" s="75"/>
      <c r="S11294" s="75"/>
      <c r="T11294" s="75"/>
      <c r="U11294" s="75"/>
      <c r="V11294" s="75"/>
      <c r="W11294" s="75"/>
      <c r="X11294" s="75"/>
      <c r="Y11294" s="238">
        <v>0</v>
      </c>
    </row>
    <row r="11295" spans="1:25" s="76" customFormat="1">
      <c r="A11295" s="250" t="s">
        <v>2715</v>
      </c>
      <c r="B11295" s="250"/>
      <c r="C11295" s="250"/>
      <c r="D11295" s="250"/>
      <c r="E11295" s="250"/>
      <c r="F11295" s="250"/>
      <c r="G11295" s="250"/>
      <c r="H11295" s="250"/>
      <c r="I11295" s="75"/>
      <c r="J11295" s="75"/>
      <c r="K11295" s="75"/>
      <c r="L11295" s="75"/>
      <c r="M11295" s="75"/>
      <c r="N11295" s="75"/>
      <c r="O11295" s="75"/>
      <c r="P11295" s="75"/>
      <c r="Q11295" s="75">
        <v>0</v>
      </c>
      <c r="R11295" s="75"/>
      <c r="S11295" s="75"/>
      <c r="T11295" s="75"/>
      <c r="U11295" s="75"/>
      <c r="V11295" s="75"/>
      <c r="W11295" s="75"/>
      <c r="X11295" s="75"/>
      <c r="Y11295" s="238">
        <v>0</v>
      </c>
    </row>
    <row r="11296" spans="1:25" s="76" customFormat="1">
      <c r="A11296" s="250" t="s">
        <v>2716</v>
      </c>
      <c r="B11296" s="250"/>
      <c r="C11296" s="250"/>
      <c r="D11296" s="250"/>
      <c r="E11296" s="250"/>
      <c r="F11296" s="250"/>
      <c r="G11296" s="250"/>
      <c r="H11296" s="250"/>
      <c r="I11296" s="75"/>
      <c r="J11296" s="75"/>
      <c r="K11296" s="75"/>
      <c r="L11296" s="75"/>
      <c r="M11296" s="75"/>
      <c r="N11296" s="75"/>
      <c r="O11296" s="75"/>
      <c r="P11296" s="75"/>
      <c r="Q11296" s="75">
        <v>0</v>
      </c>
      <c r="R11296" s="75"/>
      <c r="S11296" s="75"/>
      <c r="T11296" s="75"/>
      <c r="U11296" s="75"/>
      <c r="V11296" s="75"/>
      <c r="W11296" s="75"/>
      <c r="X11296" s="75"/>
      <c r="Y11296" s="238">
        <v>0</v>
      </c>
    </row>
    <row r="11297" spans="1:25" s="76" customFormat="1">
      <c r="A11297" s="250" t="s">
        <v>2717</v>
      </c>
      <c r="B11297" s="250"/>
      <c r="C11297" s="250"/>
      <c r="D11297" s="250"/>
      <c r="E11297" s="250"/>
      <c r="F11297" s="250"/>
      <c r="G11297" s="250"/>
      <c r="H11297" s="250"/>
      <c r="I11297" s="75"/>
      <c r="J11297" s="75"/>
      <c r="K11297" s="75"/>
      <c r="L11297" s="75"/>
      <c r="M11297" s="75"/>
      <c r="N11297" s="75"/>
      <c r="O11297" s="75"/>
      <c r="P11297" s="75"/>
      <c r="Q11297" s="75">
        <v>0</v>
      </c>
      <c r="R11297" s="75"/>
      <c r="S11297" s="75"/>
      <c r="T11297" s="75"/>
      <c r="U11297" s="75"/>
      <c r="V11297" s="75"/>
      <c r="W11297" s="75"/>
      <c r="X11297" s="75"/>
      <c r="Y11297" s="238">
        <v>0</v>
      </c>
    </row>
    <row r="11298" spans="1:25" s="76" customFormat="1">
      <c r="A11298" s="250" t="s">
        <v>2718</v>
      </c>
      <c r="B11298" s="250"/>
      <c r="C11298" s="250"/>
      <c r="D11298" s="250"/>
      <c r="E11298" s="250"/>
      <c r="F11298" s="250"/>
      <c r="G11298" s="250"/>
      <c r="H11298" s="250"/>
      <c r="I11298" s="75"/>
      <c r="J11298" s="75"/>
      <c r="K11298" s="75"/>
      <c r="L11298" s="75"/>
      <c r="M11298" s="75"/>
      <c r="N11298" s="75"/>
      <c r="O11298" s="75"/>
      <c r="P11298" s="75"/>
      <c r="Q11298" s="75">
        <v>0</v>
      </c>
      <c r="R11298" s="75"/>
      <c r="S11298" s="75"/>
      <c r="T11298" s="75"/>
      <c r="U11298" s="75"/>
      <c r="V11298" s="75"/>
      <c r="W11298" s="75"/>
      <c r="X11298" s="75"/>
      <c r="Y11298" s="238">
        <v>0</v>
      </c>
    </row>
    <row r="11299" spans="1:25" s="76" customFormat="1">
      <c r="A11299" s="250" t="s">
        <v>2719</v>
      </c>
      <c r="B11299" s="250"/>
      <c r="C11299" s="250"/>
      <c r="D11299" s="250"/>
      <c r="E11299" s="250"/>
      <c r="F11299" s="250"/>
      <c r="G11299" s="250"/>
      <c r="H11299" s="250"/>
      <c r="I11299" s="75"/>
      <c r="J11299" s="75"/>
      <c r="K11299" s="75"/>
      <c r="L11299" s="75"/>
      <c r="M11299" s="75"/>
      <c r="N11299" s="75"/>
      <c r="O11299" s="75"/>
      <c r="P11299" s="75"/>
      <c r="Q11299" s="75">
        <v>0</v>
      </c>
      <c r="R11299" s="75"/>
      <c r="S11299" s="75"/>
      <c r="T11299" s="75"/>
      <c r="U11299" s="75"/>
      <c r="V11299" s="75"/>
      <c r="W11299" s="75"/>
      <c r="X11299" s="75"/>
      <c r="Y11299" s="238">
        <v>0</v>
      </c>
    </row>
    <row r="11300" spans="1:25" s="76" customFormat="1">
      <c r="A11300" s="250" t="s">
        <v>2720</v>
      </c>
      <c r="B11300" s="250"/>
      <c r="C11300" s="250"/>
      <c r="D11300" s="250"/>
      <c r="E11300" s="250"/>
      <c r="F11300" s="250"/>
      <c r="G11300" s="250"/>
      <c r="H11300" s="250"/>
      <c r="I11300" s="75"/>
      <c r="J11300" s="75"/>
      <c r="K11300" s="75"/>
      <c r="L11300" s="75"/>
      <c r="M11300" s="75"/>
      <c r="N11300" s="75"/>
      <c r="O11300" s="75"/>
      <c r="P11300" s="75"/>
      <c r="Q11300" s="75">
        <v>0</v>
      </c>
      <c r="R11300" s="75"/>
      <c r="S11300" s="75"/>
      <c r="T11300" s="75"/>
      <c r="U11300" s="75"/>
      <c r="V11300" s="75"/>
      <c r="W11300" s="75"/>
      <c r="X11300" s="75"/>
      <c r="Y11300" s="238">
        <v>0</v>
      </c>
    </row>
    <row r="11301" spans="1:25" s="76" customFormat="1">
      <c r="A11301" s="250" t="s">
        <v>2692</v>
      </c>
      <c r="B11301" s="250"/>
      <c r="C11301" s="250"/>
      <c r="D11301" s="250"/>
      <c r="E11301" s="250"/>
      <c r="F11301" s="250"/>
      <c r="G11301" s="250"/>
      <c r="H11301" s="250"/>
      <c r="I11301" s="75"/>
      <c r="J11301" s="75"/>
      <c r="K11301" s="75"/>
      <c r="L11301" s="75"/>
      <c r="M11301" s="75"/>
      <c r="N11301" s="75"/>
      <c r="O11301" s="75"/>
      <c r="P11301" s="75"/>
      <c r="Q11301" s="75">
        <v>0</v>
      </c>
      <c r="R11301" s="75"/>
      <c r="S11301" s="75"/>
      <c r="T11301" s="75"/>
      <c r="U11301" s="75"/>
      <c r="V11301" s="75"/>
      <c r="W11301" s="75"/>
      <c r="X11301" s="75"/>
      <c r="Y11301" s="238">
        <v>0</v>
      </c>
    </row>
    <row r="11302" spans="1:25" s="76" customFormat="1">
      <c r="A11302" s="250" t="s">
        <v>2721</v>
      </c>
      <c r="B11302" s="250"/>
      <c r="C11302" s="250"/>
      <c r="D11302" s="250"/>
      <c r="E11302" s="250"/>
      <c r="F11302" s="250"/>
      <c r="G11302" s="250"/>
      <c r="H11302" s="250"/>
      <c r="I11302" s="75"/>
      <c r="J11302" s="75"/>
      <c r="K11302" s="75"/>
      <c r="L11302" s="75"/>
      <c r="M11302" s="75"/>
      <c r="N11302" s="75"/>
      <c r="O11302" s="75"/>
      <c r="P11302" s="75"/>
      <c r="Q11302" s="75">
        <v>0</v>
      </c>
      <c r="R11302" s="75"/>
      <c r="S11302" s="75"/>
      <c r="T11302" s="75"/>
      <c r="U11302" s="75"/>
      <c r="V11302" s="75"/>
      <c r="W11302" s="75"/>
      <c r="X11302" s="75"/>
      <c r="Y11302" s="238">
        <v>0</v>
      </c>
    </row>
    <row r="11303" spans="1:25" s="76" customFormat="1">
      <c r="A11303" s="250" t="s">
        <v>2722</v>
      </c>
      <c r="B11303" s="250"/>
      <c r="C11303" s="250"/>
      <c r="D11303" s="250"/>
      <c r="E11303" s="250"/>
      <c r="F11303" s="250"/>
      <c r="G11303" s="250"/>
      <c r="H11303" s="250"/>
      <c r="I11303" s="75"/>
      <c r="J11303" s="75"/>
      <c r="K11303" s="75"/>
      <c r="L11303" s="75"/>
      <c r="M11303" s="75"/>
      <c r="N11303" s="75"/>
      <c r="O11303" s="75"/>
      <c r="P11303" s="75"/>
      <c r="Q11303" s="75">
        <v>0</v>
      </c>
      <c r="R11303" s="75"/>
      <c r="S11303" s="75"/>
      <c r="T11303" s="75"/>
      <c r="U11303" s="75"/>
      <c r="V11303" s="75"/>
      <c r="W11303" s="75"/>
      <c r="X11303" s="75"/>
      <c r="Y11303" s="238">
        <v>0</v>
      </c>
    </row>
    <row r="11304" spans="1:25" s="76" customFormat="1">
      <c r="A11304" s="250" t="s">
        <v>2788</v>
      </c>
      <c r="B11304" s="250"/>
      <c r="C11304" s="250"/>
      <c r="D11304" s="250"/>
      <c r="E11304" s="250"/>
      <c r="F11304" s="250"/>
      <c r="G11304" s="250"/>
      <c r="H11304" s="250"/>
      <c r="I11304" s="75"/>
      <c r="J11304" s="75"/>
      <c r="K11304" s="75"/>
      <c r="L11304" s="75"/>
      <c r="M11304" s="75"/>
      <c r="N11304" s="75"/>
      <c r="O11304" s="75"/>
      <c r="P11304" s="75"/>
      <c r="Q11304" s="75">
        <v>0</v>
      </c>
      <c r="R11304" s="75"/>
      <c r="S11304" s="75"/>
      <c r="T11304" s="75"/>
      <c r="U11304" s="75"/>
      <c r="V11304" s="75"/>
      <c r="W11304" s="75"/>
      <c r="X11304" s="75"/>
      <c r="Y11304" s="238">
        <v>0</v>
      </c>
    </row>
    <row r="11305" spans="1:25" s="76" customFormat="1">
      <c r="A11305" s="250" t="s">
        <v>2723</v>
      </c>
      <c r="B11305" s="250"/>
      <c r="C11305" s="250"/>
      <c r="D11305" s="250"/>
      <c r="E11305" s="250"/>
      <c r="F11305" s="250"/>
      <c r="G11305" s="250"/>
      <c r="H11305" s="250"/>
      <c r="I11305" s="75"/>
      <c r="J11305" s="75"/>
      <c r="K11305" s="75"/>
      <c r="L11305" s="75"/>
      <c r="M11305" s="75"/>
      <c r="N11305" s="75"/>
      <c r="O11305" s="75"/>
      <c r="P11305" s="75"/>
      <c r="Q11305" s="75">
        <v>0</v>
      </c>
      <c r="R11305" s="75"/>
      <c r="S11305" s="75"/>
      <c r="T11305" s="75"/>
      <c r="U11305" s="75"/>
      <c r="V11305" s="75"/>
      <c r="W11305" s="75"/>
      <c r="X11305" s="75"/>
      <c r="Y11305" s="238">
        <v>0</v>
      </c>
    </row>
    <row r="11306" spans="1:25" s="76" customFormat="1">
      <c r="A11306" s="250" t="s">
        <v>2724</v>
      </c>
      <c r="B11306" s="250"/>
      <c r="C11306" s="250"/>
      <c r="D11306" s="250"/>
      <c r="E11306" s="250"/>
      <c r="F11306" s="250"/>
      <c r="G11306" s="250"/>
      <c r="H11306" s="250"/>
      <c r="I11306" s="75"/>
      <c r="J11306" s="75"/>
      <c r="K11306" s="75"/>
      <c r="L11306" s="75"/>
      <c r="M11306" s="75"/>
      <c r="N11306" s="75"/>
      <c r="O11306" s="75"/>
      <c r="P11306" s="75"/>
      <c r="Q11306" s="75">
        <v>0</v>
      </c>
      <c r="R11306" s="75"/>
      <c r="S11306" s="75"/>
      <c r="T11306" s="75"/>
      <c r="U11306" s="75"/>
      <c r="V11306" s="75"/>
      <c r="W11306" s="75"/>
      <c r="X11306" s="75"/>
      <c r="Y11306" s="238">
        <v>0</v>
      </c>
    </row>
    <row r="11307" spans="1:25" s="76" customFormat="1">
      <c r="A11307" s="250" t="s">
        <v>2725</v>
      </c>
      <c r="B11307" s="250"/>
      <c r="C11307" s="250"/>
      <c r="D11307" s="250"/>
      <c r="E11307" s="250"/>
      <c r="F11307" s="250"/>
      <c r="G11307" s="250"/>
      <c r="H11307" s="250"/>
      <c r="I11307" s="75"/>
      <c r="J11307" s="75"/>
      <c r="K11307" s="75"/>
      <c r="L11307" s="75"/>
      <c r="M11307" s="75"/>
      <c r="N11307" s="75"/>
      <c r="O11307" s="75"/>
      <c r="P11307" s="75"/>
      <c r="Q11307" s="75">
        <v>0</v>
      </c>
      <c r="R11307" s="75"/>
      <c r="S11307" s="75"/>
      <c r="T11307" s="75"/>
      <c r="U11307" s="75"/>
      <c r="V11307" s="75"/>
      <c r="W11307" s="75"/>
      <c r="X11307" s="75"/>
      <c r="Y11307" s="238">
        <v>0</v>
      </c>
    </row>
    <row r="11308" spans="1:25" s="76" customFormat="1">
      <c r="A11308" s="250" t="s">
        <v>2694</v>
      </c>
      <c r="B11308" s="250"/>
      <c r="C11308" s="250"/>
      <c r="D11308" s="250"/>
      <c r="E11308" s="250"/>
      <c r="F11308" s="250"/>
      <c r="G11308" s="250"/>
      <c r="H11308" s="250"/>
      <c r="I11308" s="75"/>
      <c r="J11308" s="75"/>
      <c r="K11308" s="75"/>
      <c r="L11308" s="75"/>
      <c r="M11308" s="75"/>
      <c r="N11308" s="75"/>
      <c r="O11308" s="75"/>
      <c r="P11308" s="75"/>
      <c r="Q11308" s="75">
        <v>0</v>
      </c>
      <c r="R11308" s="75"/>
      <c r="S11308" s="75"/>
      <c r="T11308" s="75"/>
      <c r="U11308" s="75"/>
      <c r="V11308" s="75"/>
      <c r="W11308" s="75"/>
      <c r="X11308" s="75"/>
      <c r="Y11308" s="238">
        <v>0</v>
      </c>
    </row>
    <row r="11309" spans="1:25" s="76" customFormat="1">
      <c r="A11309" s="250" t="s">
        <v>2726</v>
      </c>
      <c r="B11309" s="250"/>
      <c r="C11309" s="250"/>
      <c r="D11309" s="250"/>
      <c r="E11309" s="250"/>
      <c r="F11309" s="250"/>
      <c r="G11309" s="250"/>
      <c r="H11309" s="250"/>
      <c r="I11309" s="75"/>
      <c r="J11309" s="75"/>
      <c r="K11309" s="75"/>
      <c r="L11309" s="75"/>
      <c r="M11309" s="75"/>
      <c r="N11309" s="75"/>
      <c r="O11309" s="75"/>
      <c r="P11309" s="75"/>
      <c r="Q11309" s="75">
        <v>0</v>
      </c>
      <c r="R11309" s="75"/>
      <c r="S11309" s="75"/>
      <c r="T11309" s="75"/>
      <c r="U11309" s="75"/>
      <c r="V11309" s="75"/>
      <c r="W11309" s="75"/>
      <c r="X11309" s="75"/>
      <c r="Y11309" s="238">
        <v>0</v>
      </c>
    </row>
    <row r="11310" spans="1:25" s="76" customFormat="1">
      <c r="A11310" s="250" t="s">
        <v>2727</v>
      </c>
      <c r="B11310" s="250"/>
      <c r="C11310" s="250"/>
      <c r="D11310" s="250"/>
      <c r="E11310" s="250"/>
      <c r="F11310" s="250"/>
      <c r="G11310" s="250"/>
      <c r="H11310" s="250"/>
      <c r="I11310" s="75"/>
      <c r="J11310" s="75"/>
      <c r="K11310" s="75"/>
      <c r="L11310" s="75"/>
      <c r="M11310" s="75"/>
      <c r="N11310" s="75"/>
      <c r="O11310" s="75"/>
      <c r="P11310" s="75"/>
      <c r="Q11310" s="75">
        <v>0</v>
      </c>
      <c r="R11310" s="75"/>
      <c r="S11310" s="75"/>
      <c r="T11310" s="75"/>
      <c r="U11310" s="75"/>
      <c r="V11310" s="75"/>
      <c r="W11310" s="75"/>
      <c r="X11310" s="75"/>
      <c r="Y11310" s="238">
        <v>0</v>
      </c>
    </row>
    <row r="11311" spans="1:25" s="76" customFormat="1">
      <c r="A11311" s="250" t="s">
        <v>2728</v>
      </c>
      <c r="B11311" s="250"/>
      <c r="C11311" s="250"/>
      <c r="D11311" s="250"/>
      <c r="E11311" s="250"/>
      <c r="F11311" s="250"/>
      <c r="G11311" s="250"/>
      <c r="H11311" s="250"/>
      <c r="I11311" s="75"/>
      <c r="J11311" s="75"/>
      <c r="K11311" s="75"/>
      <c r="L11311" s="75"/>
      <c r="M11311" s="75"/>
      <c r="N11311" s="75"/>
      <c r="O11311" s="75"/>
      <c r="P11311" s="75"/>
      <c r="Q11311" s="75">
        <v>0</v>
      </c>
      <c r="R11311" s="75"/>
      <c r="S11311" s="75"/>
      <c r="T11311" s="75"/>
      <c r="U11311" s="75"/>
      <c r="V11311" s="75"/>
      <c r="W11311" s="75"/>
      <c r="X11311" s="75"/>
      <c r="Y11311" s="238">
        <v>0</v>
      </c>
    </row>
    <row r="11312" spans="1:25" s="76" customFormat="1">
      <c r="A11312" s="250" t="s">
        <v>2729</v>
      </c>
      <c r="B11312" s="250"/>
      <c r="C11312" s="250"/>
      <c r="D11312" s="250"/>
      <c r="E11312" s="250"/>
      <c r="F11312" s="250"/>
      <c r="G11312" s="250"/>
      <c r="H11312" s="250"/>
      <c r="I11312" s="75"/>
      <c r="J11312" s="75"/>
      <c r="K11312" s="75"/>
      <c r="L11312" s="75"/>
      <c r="M11312" s="75"/>
      <c r="N11312" s="75"/>
      <c r="O11312" s="75"/>
      <c r="P11312" s="75"/>
      <c r="Q11312" s="75">
        <v>0</v>
      </c>
      <c r="R11312" s="75"/>
      <c r="S11312" s="75"/>
      <c r="T11312" s="75"/>
      <c r="U11312" s="75"/>
      <c r="V11312" s="75"/>
      <c r="W11312" s="75"/>
      <c r="X11312" s="75"/>
      <c r="Y11312" s="238">
        <v>0</v>
      </c>
    </row>
    <row r="11313" spans="1:25" s="76" customFormat="1">
      <c r="A11313" s="250" t="s">
        <v>2730</v>
      </c>
      <c r="B11313" s="250"/>
      <c r="C11313" s="250"/>
      <c r="D11313" s="250"/>
      <c r="E11313" s="250"/>
      <c r="F11313" s="250"/>
      <c r="G11313" s="250"/>
      <c r="H11313" s="250"/>
      <c r="I11313" s="75"/>
      <c r="J11313" s="75"/>
      <c r="K11313" s="75"/>
      <c r="L11313" s="75"/>
      <c r="M11313" s="75"/>
      <c r="N11313" s="75"/>
      <c r="O11313" s="75"/>
      <c r="P11313" s="75"/>
      <c r="Q11313" s="75">
        <v>0</v>
      </c>
      <c r="R11313" s="75"/>
      <c r="S11313" s="75"/>
      <c r="T11313" s="75"/>
      <c r="U11313" s="75"/>
      <c r="V11313" s="75"/>
      <c r="W11313" s="75"/>
      <c r="X11313" s="75"/>
      <c r="Y11313" s="238">
        <v>0</v>
      </c>
    </row>
    <row r="11314" spans="1:25" s="76" customFormat="1">
      <c r="A11314" s="250" t="s">
        <v>2731</v>
      </c>
      <c r="B11314" s="250"/>
      <c r="C11314" s="250"/>
      <c r="D11314" s="250"/>
      <c r="E11314" s="250"/>
      <c r="F11314" s="250"/>
      <c r="G11314" s="250"/>
      <c r="H11314" s="250"/>
      <c r="I11314" s="75"/>
      <c r="J11314" s="75"/>
      <c r="K11314" s="75"/>
      <c r="L11314" s="75"/>
      <c r="M11314" s="75"/>
      <c r="N11314" s="75"/>
      <c r="O11314" s="75"/>
      <c r="P11314" s="75"/>
      <c r="Q11314" s="75">
        <v>0</v>
      </c>
      <c r="R11314" s="75"/>
      <c r="S11314" s="75"/>
      <c r="T11314" s="75"/>
      <c r="U11314" s="75"/>
      <c r="V11314" s="75"/>
      <c r="W11314" s="75"/>
      <c r="X11314" s="75"/>
      <c r="Y11314" s="238">
        <v>0</v>
      </c>
    </row>
    <row r="11315" spans="1:25" s="76" customFormat="1">
      <c r="A11315" s="250" t="s">
        <v>2732</v>
      </c>
      <c r="B11315" s="250"/>
      <c r="C11315" s="250"/>
      <c r="D11315" s="250"/>
      <c r="E11315" s="250"/>
      <c r="F11315" s="250"/>
      <c r="G11315" s="250"/>
      <c r="H11315" s="250"/>
      <c r="I11315" s="75"/>
      <c r="J11315" s="75"/>
      <c r="K11315" s="75"/>
      <c r="L11315" s="75"/>
      <c r="M11315" s="75"/>
      <c r="N11315" s="75"/>
      <c r="O11315" s="75"/>
      <c r="P11315" s="75"/>
      <c r="Q11315" s="75">
        <v>0</v>
      </c>
      <c r="R11315" s="75"/>
      <c r="S11315" s="75"/>
      <c r="T11315" s="75"/>
      <c r="U11315" s="75"/>
      <c r="V11315" s="75"/>
      <c r="W11315" s="75"/>
      <c r="X11315" s="75"/>
      <c r="Y11315" s="238">
        <v>0</v>
      </c>
    </row>
    <row r="11316" spans="1:25" s="76" customFormat="1">
      <c r="A11316" s="250" t="s">
        <v>2733</v>
      </c>
      <c r="B11316" s="250"/>
      <c r="C11316" s="250"/>
      <c r="D11316" s="250"/>
      <c r="E11316" s="250"/>
      <c r="F11316" s="250"/>
      <c r="G11316" s="250"/>
      <c r="H11316" s="250"/>
      <c r="I11316" s="75"/>
      <c r="J11316" s="75"/>
      <c r="K11316" s="75"/>
      <c r="L11316" s="75"/>
      <c r="M11316" s="75"/>
      <c r="N11316" s="75"/>
      <c r="O11316" s="75"/>
      <c r="P11316" s="75"/>
      <c r="Q11316" s="75">
        <v>0</v>
      </c>
      <c r="R11316" s="75"/>
      <c r="S11316" s="75"/>
      <c r="T11316" s="75"/>
      <c r="U11316" s="75"/>
      <c r="V11316" s="75"/>
      <c r="W11316" s="75"/>
      <c r="X11316" s="75"/>
      <c r="Y11316" s="238">
        <v>0</v>
      </c>
    </row>
    <row r="11317" spans="1:25" s="76" customFormat="1">
      <c r="A11317" s="250" t="s">
        <v>2734</v>
      </c>
      <c r="B11317" s="250"/>
      <c r="C11317" s="250"/>
      <c r="D11317" s="250"/>
      <c r="E11317" s="250"/>
      <c r="F11317" s="250"/>
      <c r="G11317" s="250"/>
      <c r="H11317" s="250"/>
      <c r="I11317" s="75"/>
      <c r="J11317" s="75"/>
      <c r="K11317" s="75"/>
      <c r="L11317" s="75"/>
      <c r="M11317" s="75"/>
      <c r="N11317" s="75"/>
      <c r="O11317" s="75"/>
      <c r="P11317" s="75"/>
      <c r="Q11317" s="75">
        <v>0</v>
      </c>
      <c r="R11317" s="75"/>
      <c r="S11317" s="75"/>
      <c r="T11317" s="75"/>
      <c r="U11317" s="75"/>
      <c r="V11317" s="75"/>
      <c r="W11317" s="75"/>
      <c r="X11317" s="75"/>
      <c r="Y11317" s="238">
        <v>0</v>
      </c>
    </row>
    <row r="11318" spans="1:25" s="76" customFormat="1">
      <c r="A11318" s="250" t="s">
        <v>2735</v>
      </c>
      <c r="B11318" s="250"/>
      <c r="C11318" s="250"/>
      <c r="D11318" s="250"/>
      <c r="E11318" s="250"/>
      <c r="F11318" s="250"/>
      <c r="G11318" s="250"/>
      <c r="H11318" s="250"/>
      <c r="I11318" s="75">
        <f t="shared" ref="I11318:X11318" si="11290">SUM(I7467)</f>
        <v>3379426</v>
      </c>
      <c r="J11318" s="75">
        <f t="shared" si="11290"/>
        <v>3279426</v>
      </c>
      <c r="K11318" s="75">
        <f t="shared" si="11290"/>
        <v>0</v>
      </c>
      <c r="L11318" s="75">
        <f t="shared" si="11290"/>
        <v>0</v>
      </c>
      <c r="M11318" s="75">
        <f t="shared" si="11290"/>
        <v>0</v>
      </c>
      <c r="N11318" s="75">
        <f t="shared" si="11290"/>
        <v>0</v>
      </c>
      <c r="O11318" s="75">
        <f t="shared" si="11290"/>
        <v>0</v>
      </c>
      <c r="P11318" s="75">
        <f t="shared" si="11290"/>
        <v>100000</v>
      </c>
      <c r="Q11318" s="75">
        <f t="shared" si="11290"/>
        <v>10435199</v>
      </c>
      <c r="R11318" s="75">
        <f t="shared" si="11290"/>
        <v>3279426</v>
      </c>
      <c r="S11318" s="75">
        <f t="shared" si="11290"/>
        <v>3279426</v>
      </c>
      <c r="T11318" s="75">
        <f t="shared" si="11290"/>
        <v>0</v>
      </c>
      <c r="U11318" s="75">
        <f t="shared" si="11290"/>
        <v>0</v>
      </c>
      <c r="V11318" s="75">
        <f t="shared" si="11290"/>
        <v>0</v>
      </c>
      <c r="W11318" s="75">
        <f t="shared" si="11290"/>
        <v>0</v>
      </c>
      <c r="X11318" s="75">
        <f t="shared" si="11290"/>
        <v>3279426</v>
      </c>
      <c r="Y11318" s="238">
        <v>10435199</v>
      </c>
    </row>
    <row r="11319" spans="1:25" s="76" customFormat="1">
      <c r="A11319" s="250" t="s">
        <v>2736</v>
      </c>
      <c r="B11319" s="250"/>
      <c r="C11319" s="250"/>
      <c r="D11319" s="250"/>
      <c r="E11319" s="250"/>
      <c r="F11319" s="250"/>
      <c r="G11319" s="250"/>
      <c r="H11319" s="250"/>
      <c r="I11319" s="75"/>
      <c r="J11319" s="75"/>
      <c r="K11319" s="75"/>
      <c r="L11319" s="75"/>
      <c r="M11319" s="75"/>
      <c r="N11319" s="75"/>
      <c r="O11319" s="75"/>
      <c r="P11319" s="75"/>
      <c r="Q11319" s="75">
        <v>0</v>
      </c>
      <c r="R11319" s="75"/>
      <c r="S11319" s="75"/>
      <c r="T11319" s="75"/>
      <c r="U11319" s="75"/>
      <c r="V11319" s="75"/>
      <c r="W11319" s="75"/>
      <c r="X11319" s="75"/>
      <c r="Y11319" s="238">
        <v>0</v>
      </c>
    </row>
    <row r="11320" spans="1:25" s="76" customFormat="1">
      <c r="A11320" s="250" t="s">
        <v>2792</v>
      </c>
      <c r="B11320" s="250"/>
      <c r="C11320" s="250"/>
      <c r="D11320" s="250"/>
      <c r="E11320" s="250"/>
      <c r="F11320" s="250"/>
      <c r="G11320" s="250"/>
      <c r="H11320" s="250"/>
      <c r="I11320" s="75"/>
      <c r="J11320" s="75"/>
      <c r="K11320" s="75"/>
      <c r="L11320" s="75"/>
      <c r="M11320" s="75"/>
      <c r="N11320" s="75"/>
      <c r="O11320" s="75"/>
      <c r="P11320" s="75"/>
      <c r="Q11320" s="75">
        <v>0</v>
      </c>
      <c r="R11320" s="75"/>
      <c r="S11320" s="75"/>
      <c r="T11320" s="75"/>
      <c r="U11320" s="75"/>
      <c r="V11320" s="75"/>
      <c r="W11320" s="75"/>
      <c r="X11320" s="75"/>
      <c r="Y11320" s="238">
        <v>0</v>
      </c>
    </row>
    <row r="11321" spans="1:25" s="76" customFormat="1">
      <c r="A11321" s="250" t="s">
        <v>2737</v>
      </c>
      <c r="B11321" s="250"/>
      <c r="C11321" s="250"/>
      <c r="D11321" s="250"/>
      <c r="E11321" s="250"/>
      <c r="F11321" s="250"/>
      <c r="G11321" s="250"/>
      <c r="H11321" s="250"/>
      <c r="I11321" s="75"/>
      <c r="J11321" s="75"/>
      <c r="K11321" s="75"/>
      <c r="L11321" s="75"/>
      <c r="M11321" s="75"/>
      <c r="N11321" s="75"/>
      <c r="O11321" s="75"/>
      <c r="P11321" s="75"/>
      <c r="Q11321" s="75">
        <v>0</v>
      </c>
      <c r="R11321" s="75"/>
      <c r="S11321" s="75"/>
      <c r="T11321" s="75"/>
      <c r="U11321" s="75"/>
      <c r="V11321" s="75"/>
      <c r="W11321" s="75"/>
      <c r="X11321" s="75"/>
      <c r="Y11321" s="238">
        <v>0</v>
      </c>
    </row>
    <row r="11322" spans="1:25" s="76" customFormat="1">
      <c r="A11322" s="250" t="s">
        <v>2784</v>
      </c>
      <c r="B11322" s="250"/>
      <c r="C11322" s="250"/>
      <c r="D11322" s="250"/>
      <c r="E11322" s="250"/>
      <c r="F11322" s="250"/>
      <c r="G11322" s="250"/>
      <c r="H11322" s="250"/>
      <c r="I11322" s="75"/>
      <c r="J11322" s="75"/>
      <c r="K11322" s="75"/>
      <c r="L11322" s="75"/>
      <c r="M11322" s="75"/>
      <c r="N11322" s="75"/>
      <c r="O11322" s="75"/>
      <c r="P11322" s="75"/>
      <c r="Q11322" s="75">
        <v>0</v>
      </c>
      <c r="R11322" s="75"/>
      <c r="S11322" s="75"/>
      <c r="T11322" s="75"/>
      <c r="U11322" s="75"/>
      <c r="V11322" s="75"/>
      <c r="W11322" s="75"/>
      <c r="X11322" s="75"/>
      <c r="Y11322" s="238">
        <v>0</v>
      </c>
    </row>
    <row r="11323" spans="1:25" s="76" customFormat="1">
      <c r="A11323" s="250" t="s">
        <v>2785</v>
      </c>
      <c r="B11323" s="250"/>
      <c r="C11323" s="250"/>
      <c r="D11323" s="250"/>
      <c r="E11323" s="250"/>
      <c r="F11323" s="250"/>
      <c r="G11323" s="250"/>
      <c r="H11323" s="250"/>
      <c r="I11323" s="75">
        <f t="shared" ref="I11323:P11323" si="11291">SUM(I7796)</f>
        <v>105510</v>
      </c>
      <c r="J11323" s="75">
        <f t="shared" si="11291"/>
        <v>0</v>
      </c>
      <c r="K11323" s="75">
        <f t="shared" si="11291"/>
        <v>105510</v>
      </c>
      <c r="L11323" s="75">
        <f t="shared" si="11291"/>
        <v>105510</v>
      </c>
      <c r="M11323" s="75">
        <f t="shared" si="11291"/>
        <v>0</v>
      </c>
      <c r="N11323" s="75">
        <f t="shared" si="11291"/>
        <v>0</v>
      </c>
      <c r="O11323" s="75">
        <f t="shared" si="11291"/>
        <v>0</v>
      </c>
      <c r="P11323" s="75">
        <f t="shared" si="11291"/>
        <v>0</v>
      </c>
      <c r="Q11323" s="75">
        <f t="shared" ref="Q11323:R11323" si="11292">SUM(Q7796)</f>
        <v>107880</v>
      </c>
      <c r="R11323" s="75">
        <f t="shared" si="11292"/>
        <v>0</v>
      </c>
      <c r="S11323" s="75">
        <f t="shared" ref="S11323" si="11293">SUM(S7796)</f>
        <v>0</v>
      </c>
      <c r="T11323" s="75">
        <f t="shared" ref="T11323:X11323" si="11294">SUM(T7796)</f>
        <v>0</v>
      </c>
      <c r="U11323" s="75">
        <f t="shared" si="11294"/>
        <v>0</v>
      </c>
      <c r="V11323" s="75">
        <f t="shared" si="11294"/>
        <v>0</v>
      </c>
      <c r="W11323" s="75">
        <f t="shared" si="11294"/>
        <v>0</v>
      </c>
      <c r="X11323" s="75">
        <f t="shared" si="11294"/>
        <v>0</v>
      </c>
      <c r="Y11323" s="238">
        <v>107880</v>
      </c>
    </row>
    <row r="11324" spans="1:25" s="68" customFormat="1">
      <c r="A11324" s="251" t="s">
        <v>69</v>
      </c>
      <c r="B11324" s="251"/>
      <c r="C11324" s="251"/>
      <c r="D11324" s="251"/>
      <c r="E11324" s="251"/>
      <c r="F11324" s="251"/>
      <c r="G11324" s="251"/>
      <c r="H11324" s="251"/>
      <c r="I11324" s="77">
        <f t="shared" ref="I11324:P11324" si="11295">SUM(I11278:I11323)</f>
        <v>3484936</v>
      </c>
      <c r="J11324" s="77">
        <f t="shared" si="11295"/>
        <v>3279426</v>
      </c>
      <c r="K11324" s="77">
        <f t="shared" si="11295"/>
        <v>105510</v>
      </c>
      <c r="L11324" s="77">
        <f t="shared" si="11295"/>
        <v>105510</v>
      </c>
      <c r="M11324" s="77">
        <f t="shared" si="11295"/>
        <v>0</v>
      </c>
      <c r="N11324" s="77">
        <f t="shared" si="11295"/>
        <v>0</v>
      </c>
      <c r="O11324" s="77">
        <f t="shared" si="11295"/>
        <v>0</v>
      </c>
      <c r="P11324" s="77">
        <f t="shared" si="11295"/>
        <v>100000</v>
      </c>
      <c r="Q11324" s="77">
        <f t="shared" ref="Q11324:R11324" si="11296">SUM(Q11278:Q11323)</f>
        <v>10543079</v>
      </c>
      <c r="R11324" s="77">
        <f t="shared" si="11296"/>
        <v>3279426</v>
      </c>
      <c r="S11324" s="77">
        <f t="shared" ref="S11324" si="11297">SUM(S11278:S11323)</f>
        <v>3279426</v>
      </c>
      <c r="T11324" s="77">
        <f t="shared" ref="T11324:X11324" si="11298">SUM(T11278:T11323)</f>
        <v>0</v>
      </c>
      <c r="U11324" s="77">
        <f t="shared" si="11298"/>
        <v>0</v>
      </c>
      <c r="V11324" s="77">
        <f t="shared" si="11298"/>
        <v>0</v>
      </c>
      <c r="W11324" s="77">
        <f t="shared" si="11298"/>
        <v>0</v>
      </c>
      <c r="X11324" s="77">
        <f t="shared" si="11298"/>
        <v>3279426</v>
      </c>
      <c r="Y11324" s="239">
        <v>10543079</v>
      </c>
    </row>
    <row r="11325" spans="1:25" s="68" customFormat="1" ht="15" thickBot="1">
      <c r="A11325" s="270" t="s">
        <v>2773</v>
      </c>
      <c r="B11325" s="270"/>
      <c r="C11325" s="270"/>
      <c r="D11325" s="270"/>
      <c r="E11325" s="270"/>
      <c r="F11325" s="270"/>
      <c r="G11325" s="270"/>
      <c r="H11325" s="270"/>
      <c r="I11325" s="69"/>
      <c r="J11325" s="69"/>
      <c r="K11325" s="69"/>
      <c r="L11325" s="69"/>
      <c r="M11325" s="69"/>
      <c r="N11325" s="69"/>
      <c r="O11325" s="69"/>
      <c r="P11325" s="69"/>
      <c r="Q11325" s="69">
        <v>0</v>
      </c>
      <c r="R11325" s="69"/>
      <c r="S11325" s="69"/>
      <c r="T11325" s="69"/>
      <c r="U11325" s="69"/>
      <c r="V11325" s="69"/>
      <c r="W11325" s="69"/>
      <c r="X11325" s="69"/>
      <c r="Y11325" s="237">
        <v>0</v>
      </c>
    </row>
    <row r="11326" spans="1:25" s="68" customFormat="1" ht="41.4" thickBot="1">
      <c r="A11326" s="271" t="s">
        <v>1</v>
      </c>
      <c r="B11326" s="271"/>
      <c r="C11326" s="271"/>
      <c r="D11326" s="271"/>
      <c r="E11326" s="271"/>
      <c r="F11326" s="271"/>
      <c r="G11326" s="271"/>
      <c r="H11326" s="271"/>
      <c r="I11326" s="1" t="s">
        <v>3093</v>
      </c>
      <c r="J11326" s="1" t="s">
        <v>3130</v>
      </c>
      <c r="K11326" s="1" t="s">
        <v>3</v>
      </c>
      <c r="L11326" s="1" t="s">
        <v>4</v>
      </c>
      <c r="M11326" s="1" t="s">
        <v>5</v>
      </c>
      <c r="N11326" s="1" t="s">
        <v>6</v>
      </c>
      <c r="O11326" s="1" t="s">
        <v>7</v>
      </c>
      <c r="P11326" s="1" t="s">
        <v>8</v>
      </c>
      <c r="Q11326" s="1" t="s">
        <v>3344</v>
      </c>
      <c r="R11326" s="1" t="s">
        <v>3427</v>
      </c>
      <c r="S11326" s="1" t="s">
        <v>3447</v>
      </c>
      <c r="T11326" s="1" t="s">
        <v>3448</v>
      </c>
      <c r="U11326" s="1" t="s">
        <v>3452</v>
      </c>
      <c r="V11326" s="1" t="s">
        <v>3449</v>
      </c>
      <c r="W11326" s="1" t="s">
        <v>3450</v>
      </c>
      <c r="X11326" s="1" t="s">
        <v>3451</v>
      </c>
      <c r="Y11326" s="216" t="s">
        <v>3385</v>
      </c>
    </row>
    <row r="11327" spans="1:25" s="74" customFormat="1">
      <c r="A11327" s="70"/>
      <c r="B11327" s="70"/>
      <c r="C11327" s="70"/>
      <c r="D11327" s="71"/>
      <c r="E11327" s="71"/>
      <c r="F11327" s="72"/>
      <c r="G11327" s="165"/>
      <c r="H11327" s="73" t="s">
        <v>0</v>
      </c>
      <c r="I11327" s="45">
        <v>1</v>
      </c>
      <c r="J11327" s="45">
        <v>3</v>
      </c>
      <c r="K11327" s="45" t="s">
        <v>9</v>
      </c>
      <c r="L11327" s="45">
        <v>5</v>
      </c>
      <c r="M11327" s="45">
        <v>6</v>
      </c>
      <c r="N11327" s="45">
        <v>7</v>
      </c>
      <c r="O11327" s="45">
        <v>8</v>
      </c>
      <c r="P11327" s="45">
        <v>9</v>
      </c>
      <c r="Q11327" s="45">
        <v>1</v>
      </c>
      <c r="R11327" s="45">
        <v>2</v>
      </c>
      <c r="S11327" s="45">
        <v>3</v>
      </c>
      <c r="T11327" s="45" t="s">
        <v>3453</v>
      </c>
      <c r="U11327" s="45">
        <v>5</v>
      </c>
      <c r="V11327" s="45">
        <v>6</v>
      </c>
      <c r="W11327" s="45">
        <v>7</v>
      </c>
      <c r="X11327" s="45" t="s">
        <v>3454</v>
      </c>
      <c r="Y11327" s="276">
        <v>9</v>
      </c>
    </row>
    <row r="11328" spans="1:25" s="76" customFormat="1">
      <c r="A11328" s="272" t="s">
        <v>2699</v>
      </c>
      <c r="B11328" s="272"/>
      <c r="C11328" s="272"/>
      <c r="D11328" s="272"/>
      <c r="E11328" s="272"/>
      <c r="F11328" s="272"/>
      <c r="G11328" s="272"/>
      <c r="H11328" s="272"/>
      <c r="I11328" s="75"/>
      <c r="J11328" s="75"/>
      <c r="K11328" s="75"/>
      <c r="L11328" s="75"/>
      <c r="M11328" s="75"/>
      <c r="N11328" s="75"/>
      <c r="O11328" s="75"/>
      <c r="P11328" s="75"/>
      <c r="Q11328" s="75">
        <v>0</v>
      </c>
      <c r="R11328" s="75"/>
      <c r="S11328" s="75"/>
      <c r="T11328" s="75"/>
      <c r="U11328" s="75"/>
      <c r="V11328" s="75"/>
      <c r="W11328" s="75"/>
      <c r="X11328" s="75"/>
      <c r="Y11328" s="238">
        <v>0</v>
      </c>
    </row>
    <row r="11329" spans="1:25" s="76" customFormat="1">
      <c r="A11329" s="250" t="s">
        <v>2700</v>
      </c>
      <c r="B11329" s="250"/>
      <c r="C11329" s="250"/>
      <c r="D11329" s="250"/>
      <c r="E11329" s="250"/>
      <c r="F11329" s="250"/>
      <c r="G11329" s="250"/>
      <c r="H11329" s="250"/>
      <c r="I11329" s="75"/>
      <c r="J11329" s="75"/>
      <c r="K11329" s="75"/>
      <c r="L11329" s="75"/>
      <c r="M11329" s="75"/>
      <c r="N11329" s="75"/>
      <c r="O11329" s="75"/>
      <c r="P11329" s="75"/>
      <c r="Q11329" s="75">
        <v>0</v>
      </c>
      <c r="R11329" s="75"/>
      <c r="S11329" s="75"/>
      <c r="T11329" s="75"/>
      <c r="U11329" s="75"/>
      <c r="V11329" s="75"/>
      <c r="W11329" s="75"/>
      <c r="X11329" s="75"/>
      <c r="Y11329" s="238">
        <v>0</v>
      </c>
    </row>
    <row r="11330" spans="1:25" s="76" customFormat="1">
      <c r="A11330" s="250" t="s">
        <v>2701</v>
      </c>
      <c r="B11330" s="250"/>
      <c r="C11330" s="250"/>
      <c r="D11330" s="250"/>
      <c r="E11330" s="250"/>
      <c r="F11330" s="250"/>
      <c r="G11330" s="250"/>
      <c r="H11330" s="250"/>
      <c r="I11330" s="75"/>
      <c r="J11330" s="75"/>
      <c r="K11330" s="75"/>
      <c r="L11330" s="75"/>
      <c r="M11330" s="75"/>
      <c r="N11330" s="75"/>
      <c r="O11330" s="75"/>
      <c r="P11330" s="75"/>
      <c r="Q11330" s="75">
        <v>0</v>
      </c>
      <c r="R11330" s="75"/>
      <c r="S11330" s="75"/>
      <c r="T11330" s="75"/>
      <c r="U11330" s="75"/>
      <c r="V11330" s="75"/>
      <c r="W11330" s="75"/>
      <c r="X11330" s="75"/>
      <c r="Y11330" s="238">
        <v>0</v>
      </c>
    </row>
    <row r="11331" spans="1:25" s="76" customFormat="1">
      <c r="A11331" s="250" t="s">
        <v>2702</v>
      </c>
      <c r="B11331" s="250"/>
      <c r="C11331" s="250"/>
      <c r="D11331" s="250"/>
      <c r="E11331" s="250"/>
      <c r="F11331" s="250"/>
      <c r="G11331" s="250"/>
      <c r="H11331" s="250"/>
      <c r="I11331" s="75"/>
      <c r="J11331" s="75"/>
      <c r="K11331" s="75"/>
      <c r="L11331" s="75"/>
      <c r="M11331" s="75"/>
      <c r="N11331" s="75"/>
      <c r="O11331" s="75"/>
      <c r="P11331" s="75"/>
      <c r="Q11331" s="75">
        <v>0</v>
      </c>
      <c r="R11331" s="75"/>
      <c r="S11331" s="75"/>
      <c r="T11331" s="75"/>
      <c r="U11331" s="75"/>
      <c r="V11331" s="75"/>
      <c r="W11331" s="75"/>
      <c r="X11331" s="75"/>
      <c r="Y11331" s="238">
        <v>0</v>
      </c>
    </row>
    <row r="11332" spans="1:25" s="76" customFormat="1">
      <c r="A11332" s="250" t="s">
        <v>2703</v>
      </c>
      <c r="B11332" s="250"/>
      <c r="C11332" s="250"/>
      <c r="D11332" s="250"/>
      <c r="E11332" s="250"/>
      <c r="F11332" s="250"/>
      <c r="G11332" s="250"/>
      <c r="H11332" s="250"/>
      <c r="I11332" s="75">
        <f t="shared" ref="I11332:X11332" si="11299">SUM(I213)</f>
        <v>0</v>
      </c>
      <c r="J11332" s="75">
        <f t="shared" si="11299"/>
        <v>0</v>
      </c>
      <c r="K11332" s="75">
        <f t="shared" si="11299"/>
        <v>0</v>
      </c>
      <c r="L11332" s="75">
        <f t="shared" si="11299"/>
        <v>0</v>
      </c>
      <c r="M11332" s="75">
        <f t="shared" si="11299"/>
        <v>0</v>
      </c>
      <c r="N11332" s="75">
        <f t="shared" si="11299"/>
        <v>0</v>
      </c>
      <c r="O11332" s="75">
        <f t="shared" si="11299"/>
        <v>0</v>
      </c>
      <c r="P11332" s="75">
        <f t="shared" si="11299"/>
        <v>0</v>
      </c>
      <c r="Q11332" s="75">
        <f t="shared" si="11299"/>
        <v>0</v>
      </c>
      <c r="R11332" s="75">
        <f t="shared" si="11299"/>
        <v>0</v>
      </c>
      <c r="S11332" s="75">
        <f t="shared" si="11299"/>
        <v>0</v>
      </c>
      <c r="T11332" s="75">
        <f t="shared" si="11299"/>
        <v>0</v>
      </c>
      <c r="U11332" s="75">
        <f t="shared" si="11299"/>
        <v>0</v>
      </c>
      <c r="V11332" s="75">
        <f t="shared" si="11299"/>
        <v>0</v>
      </c>
      <c r="W11332" s="75">
        <f t="shared" si="11299"/>
        <v>0</v>
      </c>
      <c r="X11332" s="75">
        <f t="shared" si="11299"/>
        <v>0</v>
      </c>
      <c r="Y11332" s="238">
        <v>0</v>
      </c>
    </row>
    <row r="11333" spans="1:25" s="76" customFormat="1">
      <c r="A11333" s="250" t="s">
        <v>2704</v>
      </c>
      <c r="B11333" s="250"/>
      <c r="C11333" s="250"/>
      <c r="D11333" s="250"/>
      <c r="E11333" s="250"/>
      <c r="F11333" s="250"/>
      <c r="G11333" s="250"/>
      <c r="H11333" s="250"/>
      <c r="I11333" s="75"/>
      <c r="J11333" s="75"/>
      <c r="K11333" s="75"/>
      <c r="L11333" s="75"/>
      <c r="M11333" s="75"/>
      <c r="N11333" s="75"/>
      <c r="O11333" s="75"/>
      <c r="P11333" s="75"/>
      <c r="Q11333" s="75">
        <v>0</v>
      </c>
      <c r="R11333" s="75"/>
      <c r="S11333" s="75"/>
      <c r="T11333" s="75"/>
      <c r="U11333" s="75"/>
      <c r="V11333" s="75"/>
      <c r="W11333" s="75"/>
      <c r="X11333" s="75"/>
      <c r="Y11333" s="238">
        <v>0</v>
      </c>
    </row>
    <row r="11334" spans="1:25" s="76" customFormat="1">
      <c r="A11334" s="250" t="s">
        <v>2705</v>
      </c>
      <c r="B11334" s="250"/>
      <c r="C11334" s="250"/>
      <c r="D11334" s="250"/>
      <c r="E11334" s="250"/>
      <c r="F11334" s="250"/>
      <c r="G11334" s="250"/>
      <c r="H11334" s="250"/>
      <c r="I11334" s="75"/>
      <c r="J11334" s="75"/>
      <c r="K11334" s="75"/>
      <c r="L11334" s="75"/>
      <c r="M11334" s="75"/>
      <c r="N11334" s="75"/>
      <c r="O11334" s="75"/>
      <c r="P11334" s="75"/>
      <c r="Q11334" s="75">
        <v>0</v>
      </c>
      <c r="R11334" s="75"/>
      <c r="S11334" s="75"/>
      <c r="T11334" s="75"/>
      <c r="U11334" s="75"/>
      <c r="V11334" s="75"/>
      <c r="W11334" s="75"/>
      <c r="X11334" s="75"/>
      <c r="Y11334" s="238">
        <v>0</v>
      </c>
    </row>
    <row r="11335" spans="1:25" s="76" customFormat="1">
      <c r="A11335" s="250" t="s">
        <v>2706</v>
      </c>
      <c r="B11335" s="250"/>
      <c r="C11335" s="250"/>
      <c r="D11335" s="250"/>
      <c r="E11335" s="250"/>
      <c r="F11335" s="250"/>
      <c r="G11335" s="250"/>
      <c r="H11335" s="250"/>
      <c r="I11335" s="75">
        <f t="shared" ref="I11335:P11335" si="11300">SUM(I307)</f>
        <v>5000</v>
      </c>
      <c r="J11335" s="75">
        <f t="shared" si="11300"/>
        <v>5000</v>
      </c>
      <c r="K11335" s="75">
        <f t="shared" si="11300"/>
        <v>0</v>
      </c>
      <c r="L11335" s="75">
        <f t="shared" si="11300"/>
        <v>0</v>
      </c>
      <c r="M11335" s="75">
        <f t="shared" si="11300"/>
        <v>0</v>
      </c>
      <c r="N11335" s="75">
        <f t="shared" si="11300"/>
        <v>0</v>
      </c>
      <c r="O11335" s="75">
        <f t="shared" si="11300"/>
        <v>0</v>
      </c>
      <c r="P11335" s="75">
        <f t="shared" si="11300"/>
        <v>0</v>
      </c>
      <c r="Q11335" s="75">
        <f t="shared" ref="Q11335:R11335" si="11301">SUM(Q307)</f>
        <v>3300</v>
      </c>
      <c r="R11335" s="75">
        <f t="shared" si="11301"/>
        <v>3300</v>
      </c>
      <c r="S11335" s="75">
        <f t="shared" ref="S11335" si="11302">SUM(S307)</f>
        <v>3300</v>
      </c>
      <c r="T11335" s="75">
        <f t="shared" ref="T11335:X11335" si="11303">SUM(T307)</f>
        <v>0</v>
      </c>
      <c r="U11335" s="75">
        <f t="shared" si="11303"/>
        <v>0</v>
      </c>
      <c r="V11335" s="75">
        <f t="shared" si="11303"/>
        <v>0</v>
      </c>
      <c r="W11335" s="75">
        <f t="shared" si="11303"/>
        <v>0</v>
      </c>
      <c r="X11335" s="75">
        <f t="shared" si="11303"/>
        <v>3300</v>
      </c>
      <c r="Y11335" s="238">
        <v>3300</v>
      </c>
    </row>
    <row r="11336" spans="1:25" s="76" customFormat="1">
      <c r="A11336" s="250" t="s">
        <v>2707</v>
      </c>
      <c r="B11336" s="250"/>
      <c r="C11336" s="250"/>
      <c r="D11336" s="250"/>
      <c r="E11336" s="250"/>
      <c r="F11336" s="250"/>
      <c r="G11336" s="250"/>
      <c r="H11336" s="250"/>
      <c r="I11336" s="75">
        <f t="shared" ref="I11336:P11336" si="11304">SUM(I352)</f>
        <v>12000</v>
      </c>
      <c r="J11336" s="75">
        <f t="shared" si="11304"/>
        <v>12000</v>
      </c>
      <c r="K11336" s="75">
        <f t="shared" si="11304"/>
        <v>0</v>
      </c>
      <c r="L11336" s="75">
        <f t="shared" si="11304"/>
        <v>0</v>
      </c>
      <c r="M11336" s="75">
        <f t="shared" si="11304"/>
        <v>0</v>
      </c>
      <c r="N11336" s="75">
        <f t="shared" si="11304"/>
        <v>0</v>
      </c>
      <c r="O11336" s="75">
        <f t="shared" si="11304"/>
        <v>0</v>
      </c>
      <c r="P11336" s="75">
        <f t="shared" si="11304"/>
        <v>0</v>
      </c>
      <c r="Q11336" s="75">
        <f t="shared" ref="Q11336:R11336" si="11305">SUM(Q352)</f>
        <v>12000</v>
      </c>
      <c r="R11336" s="75">
        <f t="shared" si="11305"/>
        <v>12000</v>
      </c>
      <c r="S11336" s="75">
        <f t="shared" ref="S11336" si="11306">SUM(S352)</f>
        <v>0</v>
      </c>
      <c r="T11336" s="75">
        <f t="shared" ref="T11336:X11336" si="11307">SUM(T352)</f>
        <v>12000</v>
      </c>
      <c r="U11336" s="75">
        <f t="shared" si="11307"/>
        <v>12000</v>
      </c>
      <c r="V11336" s="75">
        <f t="shared" si="11307"/>
        <v>0</v>
      </c>
      <c r="W11336" s="75">
        <f t="shared" si="11307"/>
        <v>0</v>
      </c>
      <c r="X11336" s="75">
        <f t="shared" si="11307"/>
        <v>12000</v>
      </c>
      <c r="Y11336" s="238">
        <v>12000</v>
      </c>
    </row>
    <row r="11337" spans="1:25" s="76" customFormat="1">
      <c r="A11337" s="250" t="s">
        <v>2708</v>
      </c>
      <c r="B11337" s="250"/>
      <c r="C11337" s="250"/>
      <c r="D11337" s="250"/>
      <c r="E11337" s="250"/>
      <c r="F11337" s="250"/>
      <c r="G11337" s="250"/>
      <c r="H11337" s="250"/>
      <c r="I11337" s="75"/>
      <c r="J11337" s="75"/>
      <c r="K11337" s="75"/>
      <c r="L11337" s="75"/>
      <c r="M11337" s="75"/>
      <c r="N11337" s="75"/>
      <c r="O11337" s="75"/>
      <c r="P11337" s="75"/>
      <c r="Q11337" s="75">
        <v>0</v>
      </c>
      <c r="R11337" s="75"/>
      <c r="S11337" s="75"/>
      <c r="T11337" s="75"/>
      <c r="U11337" s="75"/>
      <c r="V11337" s="75"/>
      <c r="W11337" s="75"/>
      <c r="X11337" s="75"/>
      <c r="Y11337" s="238">
        <v>0</v>
      </c>
    </row>
    <row r="11338" spans="1:25" s="76" customFormat="1">
      <c r="A11338" s="250" t="s">
        <v>2709</v>
      </c>
      <c r="B11338" s="250"/>
      <c r="C11338" s="250"/>
      <c r="D11338" s="250"/>
      <c r="E11338" s="250"/>
      <c r="F11338" s="250"/>
      <c r="G11338" s="250"/>
      <c r="H11338" s="250"/>
      <c r="I11338" s="75"/>
      <c r="J11338" s="75"/>
      <c r="K11338" s="75"/>
      <c r="L11338" s="75"/>
      <c r="M11338" s="75"/>
      <c r="N11338" s="75"/>
      <c r="O11338" s="75"/>
      <c r="P11338" s="75"/>
      <c r="Q11338" s="75">
        <v>0</v>
      </c>
      <c r="R11338" s="75"/>
      <c r="S11338" s="75"/>
      <c r="T11338" s="75"/>
      <c r="U11338" s="75"/>
      <c r="V11338" s="75"/>
      <c r="W11338" s="75"/>
      <c r="X11338" s="75"/>
      <c r="Y11338" s="238">
        <v>0</v>
      </c>
    </row>
    <row r="11339" spans="1:25" s="76" customFormat="1">
      <c r="A11339" s="250" t="s">
        <v>2710</v>
      </c>
      <c r="B11339" s="250"/>
      <c r="C11339" s="250"/>
      <c r="D11339" s="250"/>
      <c r="E11339" s="250"/>
      <c r="F11339" s="250"/>
      <c r="G11339" s="250"/>
      <c r="H11339" s="250"/>
      <c r="I11339" s="75">
        <f t="shared" ref="I11339:P11339" si="11308">SUM(I499)</f>
        <v>1000</v>
      </c>
      <c r="J11339" s="75">
        <f t="shared" si="11308"/>
        <v>1000</v>
      </c>
      <c r="K11339" s="75">
        <f t="shared" si="11308"/>
        <v>0</v>
      </c>
      <c r="L11339" s="75">
        <f t="shared" si="11308"/>
        <v>0</v>
      </c>
      <c r="M11339" s="75">
        <f t="shared" si="11308"/>
        <v>0</v>
      </c>
      <c r="N11339" s="75">
        <f t="shared" si="11308"/>
        <v>0</v>
      </c>
      <c r="O11339" s="75">
        <f t="shared" si="11308"/>
        <v>0</v>
      </c>
      <c r="P11339" s="75">
        <f t="shared" si="11308"/>
        <v>0</v>
      </c>
      <c r="Q11339" s="75">
        <f t="shared" ref="Q11339:R11339" si="11309">SUM(Q499)</f>
        <v>1000</v>
      </c>
      <c r="R11339" s="75">
        <f t="shared" si="11309"/>
        <v>1000</v>
      </c>
      <c r="S11339" s="75">
        <f t="shared" ref="S11339" si="11310">SUM(S499)</f>
        <v>0</v>
      </c>
      <c r="T11339" s="75">
        <f t="shared" ref="T11339:X11339" si="11311">SUM(T499)</f>
        <v>1000</v>
      </c>
      <c r="U11339" s="75">
        <f t="shared" si="11311"/>
        <v>0</v>
      </c>
      <c r="V11339" s="75">
        <f t="shared" si="11311"/>
        <v>0</v>
      </c>
      <c r="W11339" s="75">
        <f t="shared" si="11311"/>
        <v>1000</v>
      </c>
      <c r="X11339" s="75">
        <f t="shared" si="11311"/>
        <v>1000</v>
      </c>
      <c r="Y11339" s="238">
        <v>1000</v>
      </c>
    </row>
    <row r="11340" spans="1:25" s="76" customFormat="1">
      <c r="A11340" s="250" t="s">
        <v>2711</v>
      </c>
      <c r="B11340" s="250"/>
      <c r="C11340" s="250"/>
      <c r="D11340" s="250"/>
      <c r="E11340" s="250"/>
      <c r="F11340" s="250"/>
      <c r="G11340" s="250"/>
      <c r="H11340" s="250"/>
      <c r="I11340" s="75">
        <f t="shared" ref="I11340:P11340" si="11312">SUM(I544)</f>
        <v>5000</v>
      </c>
      <c r="J11340" s="75">
        <f t="shared" si="11312"/>
        <v>5000</v>
      </c>
      <c r="K11340" s="75">
        <f t="shared" si="11312"/>
        <v>0</v>
      </c>
      <c r="L11340" s="75">
        <f t="shared" si="11312"/>
        <v>0</v>
      </c>
      <c r="M11340" s="75">
        <f t="shared" si="11312"/>
        <v>0</v>
      </c>
      <c r="N11340" s="75">
        <f t="shared" si="11312"/>
        <v>0</v>
      </c>
      <c r="O11340" s="75">
        <f t="shared" si="11312"/>
        <v>0</v>
      </c>
      <c r="P11340" s="75">
        <f t="shared" si="11312"/>
        <v>0</v>
      </c>
      <c r="Q11340" s="75">
        <f t="shared" ref="Q11340:R11340" si="11313">SUM(Q544)</f>
        <v>5000</v>
      </c>
      <c r="R11340" s="75">
        <f t="shared" si="11313"/>
        <v>5000</v>
      </c>
      <c r="S11340" s="75">
        <f t="shared" ref="S11340" si="11314">SUM(S544)</f>
        <v>0</v>
      </c>
      <c r="T11340" s="75">
        <f t="shared" ref="T11340:X11340" si="11315">SUM(T544)</f>
        <v>0</v>
      </c>
      <c r="U11340" s="75">
        <f t="shared" si="11315"/>
        <v>0</v>
      </c>
      <c r="V11340" s="75">
        <f t="shared" si="11315"/>
        <v>0</v>
      </c>
      <c r="W11340" s="75">
        <f t="shared" si="11315"/>
        <v>0</v>
      </c>
      <c r="X11340" s="75">
        <f t="shared" si="11315"/>
        <v>0</v>
      </c>
      <c r="Y11340" s="238">
        <v>5000</v>
      </c>
    </row>
    <row r="11341" spans="1:25" s="76" customFormat="1">
      <c r="A11341" s="250" t="s">
        <v>2712</v>
      </c>
      <c r="B11341" s="250"/>
      <c r="C11341" s="250"/>
      <c r="D11341" s="250"/>
      <c r="E11341" s="250"/>
      <c r="F11341" s="250"/>
      <c r="G11341" s="250"/>
      <c r="H11341" s="250"/>
      <c r="I11341" s="75">
        <f t="shared" ref="I11341:P11341" si="11316">SUM(I589)</f>
        <v>67860</v>
      </c>
      <c r="J11341" s="75">
        <f t="shared" si="11316"/>
        <v>67860</v>
      </c>
      <c r="K11341" s="75">
        <f t="shared" si="11316"/>
        <v>0</v>
      </c>
      <c r="L11341" s="75">
        <f t="shared" si="11316"/>
        <v>0</v>
      </c>
      <c r="M11341" s="75">
        <f t="shared" si="11316"/>
        <v>0</v>
      </c>
      <c r="N11341" s="75">
        <f t="shared" si="11316"/>
        <v>0</v>
      </c>
      <c r="O11341" s="75">
        <f t="shared" si="11316"/>
        <v>0</v>
      </c>
      <c r="P11341" s="75">
        <f t="shared" si="11316"/>
        <v>0</v>
      </c>
      <c r="Q11341" s="75">
        <f t="shared" ref="Q11341:R11341" si="11317">SUM(Q589)</f>
        <v>41880</v>
      </c>
      <c r="R11341" s="75">
        <f t="shared" si="11317"/>
        <v>41880</v>
      </c>
      <c r="S11341" s="75">
        <f t="shared" ref="S11341" si="11318">SUM(S589)</f>
        <v>0</v>
      </c>
      <c r="T11341" s="75">
        <f t="shared" ref="T11341:X11341" si="11319">SUM(T589)</f>
        <v>41880</v>
      </c>
      <c r="U11341" s="75">
        <f t="shared" si="11319"/>
        <v>41880</v>
      </c>
      <c r="V11341" s="75">
        <f t="shared" si="11319"/>
        <v>0</v>
      </c>
      <c r="W11341" s="75">
        <f t="shared" si="11319"/>
        <v>0</v>
      </c>
      <c r="X11341" s="75">
        <f t="shared" si="11319"/>
        <v>41880</v>
      </c>
      <c r="Y11341" s="238">
        <v>41880</v>
      </c>
    </row>
    <row r="11342" spans="1:25" s="76" customFormat="1">
      <c r="A11342" s="250" t="s">
        <v>2713</v>
      </c>
      <c r="B11342" s="250"/>
      <c r="C11342" s="250"/>
      <c r="D11342" s="250"/>
      <c r="E11342" s="250"/>
      <c r="F11342" s="250"/>
      <c r="G11342" s="250"/>
      <c r="H11342" s="250"/>
      <c r="I11342" s="75"/>
      <c r="J11342" s="75"/>
      <c r="K11342" s="75"/>
      <c r="L11342" s="75"/>
      <c r="M11342" s="75"/>
      <c r="N11342" s="75"/>
      <c r="O11342" s="75"/>
      <c r="P11342" s="75"/>
      <c r="Q11342" s="75">
        <v>0</v>
      </c>
      <c r="R11342" s="75"/>
      <c r="S11342" s="75"/>
      <c r="T11342" s="75"/>
      <c r="U11342" s="75"/>
      <c r="V11342" s="75"/>
      <c r="W11342" s="75"/>
      <c r="X11342" s="75"/>
      <c r="Y11342" s="238">
        <v>0</v>
      </c>
    </row>
    <row r="11343" spans="1:25" s="76" customFormat="1">
      <c r="A11343" s="250" t="s">
        <v>2714</v>
      </c>
      <c r="B11343" s="250"/>
      <c r="C11343" s="250"/>
      <c r="D11343" s="250"/>
      <c r="E11343" s="250"/>
      <c r="F11343" s="250"/>
      <c r="G11343" s="250"/>
      <c r="H11343" s="250"/>
      <c r="I11343" s="75"/>
      <c r="J11343" s="75"/>
      <c r="K11343" s="75"/>
      <c r="L11343" s="75"/>
      <c r="M11343" s="75"/>
      <c r="N11343" s="75"/>
      <c r="O11343" s="75"/>
      <c r="P11343" s="75"/>
      <c r="Q11343" s="75">
        <v>0</v>
      </c>
      <c r="R11343" s="75"/>
      <c r="S11343" s="75"/>
      <c r="T11343" s="75"/>
      <c r="U11343" s="75"/>
      <c r="V11343" s="75"/>
      <c r="W11343" s="75"/>
      <c r="X11343" s="75"/>
      <c r="Y11343" s="238">
        <v>0</v>
      </c>
    </row>
    <row r="11344" spans="1:25" s="76" customFormat="1">
      <c r="A11344" s="250" t="s">
        <v>2689</v>
      </c>
      <c r="B11344" s="250"/>
      <c r="C11344" s="250"/>
      <c r="D11344" s="250"/>
      <c r="E11344" s="250"/>
      <c r="F11344" s="250"/>
      <c r="G11344" s="250"/>
      <c r="H11344" s="250"/>
      <c r="I11344" s="75">
        <f t="shared" ref="I11344:P11344" si="11320">SUM(I786)</f>
        <v>236000</v>
      </c>
      <c r="J11344" s="75">
        <f t="shared" si="11320"/>
        <v>216000</v>
      </c>
      <c r="K11344" s="75">
        <f t="shared" si="11320"/>
        <v>20000</v>
      </c>
      <c r="L11344" s="75">
        <f t="shared" si="11320"/>
        <v>20000</v>
      </c>
      <c r="M11344" s="75">
        <f t="shared" si="11320"/>
        <v>0</v>
      </c>
      <c r="N11344" s="75">
        <f t="shared" si="11320"/>
        <v>0</v>
      </c>
      <c r="O11344" s="75">
        <f t="shared" si="11320"/>
        <v>0</v>
      </c>
      <c r="P11344" s="75">
        <f t="shared" si="11320"/>
        <v>0</v>
      </c>
      <c r="Q11344" s="75">
        <f t="shared" ref="Q11344:R11344" si="11321">SUM(Q786)</f>
        <v>184100</v>
      </c>
      <c r="R11344" s="75">
        <f t="shared" si="11321"/>
        <v>144200</v>
      </c>
      <c r="S11344" s="75">
        <f t="shared" ref="S11344" si="11322">SUM(S786)</f>
        <v>140000</v>
      </c>
      <c r="T11344" s="75">
        <f t="shared" ref="T11344:X11344" si="11323">SUM(T786)</f>
        <v>4200</v>
      </c>
      <c r="U11344" s="75">
        <f t="shared" si="11323"/>
        <v>0</v>
      </c>
      <c r="V11344" s="75">
        <f t="shared" si="11323"/>
        <v>4200</v>
      </c>
      <c r="W11344" s="75">
        <f t="shared" si="11323"/>
        <v>0</v>
      </c>
      <c r="X11344" s="75">
        <f t="shared" si="11323"/>
        <v>144200</v>
      </c>
      <c r="Y11344" s="238">
        <v>184100</v>
      </c>
    </row>
    <row r="11345" spans="1:25" s="76" customFormat="1">
      <c r="A11345" s="250" t="s">
        <v>2715</v>
      </c>
      <c r="B11345" s="250"/>
      <c r="C11345" s="250"/>
      <c r="D11345" s="250"/>
      <c r="E11345" s="250"/>
      <c r="F11345" s="250"/>
      <c r="G11345" s="250"/>
      <c r="H11345" s="250"/>
      <c r="I11345" s="75">
        <f t="shared" ref="I11345:P11345" si="11324">SUM(I877)</f>
        <v>1580000</v>
      </c>
      <c r="J11345" s="75">
        <f t="shared" si="11324"/>
        <v>480000</v>
      </c>
      <c r="K11345" s="75">
        <f t="shared" si="11324"/>
        <v>0</v>
      </c>
      <c r="L11345" s="75">
        <f t="shared" si="11324"/>
        <v>0</v>
      </c>
      <c r="M11345" s="75">
        <f t="shared" si="11324"/>
        <v>0</v>
      </c>
      <c r="N11345" s="75">
        <f t="shared" si="11324"/>
        <v>0</v>
      </c>
      <c r="O11345" s="75">
        <f t="shared" si="11324"/>
        <v>100000</v>
      </c>
      <c r="P11345" s="75">
        <f t="shared" si="11324"/>
        <v>1000000</v>
      </c>
      <c r="Q11345" s="75">
        <f t="shared" ref="Q11345:R11345" si="11325">SUM(Q877)</f>
        <v>2738870</v>
      </c>
      <c r="R11345" s="75">
        <f t="shared" si="11325"/>
        <v>2138870</v>
      </c>
      <c r="S11345" s="75">
        <f t="shared" ref="S11345" si="11326">SUM(S877)</f>
        <v>1638870</v>
      </c>
      <c r="T11345" s="75">
        <f t="shared" ref="T11345:X11345" si="11327">SUM(T877)</f>
        <v>500000</v>
      </c>
      <c r="U11345" s="75">
        <f t="shared" si="11327"/>
        <v>0</v>
      </c>
      <c r="V11345" s="75">
        <f t="shared" si="11327"/>
        <v>500000</v>
      </c>
      <c r="W11345" s="75">
        <f t="shared" si="11327"/>
        <v>0</v>
      </c>
      <c r="X11345" s="75">
        <f t="shared" si="11327"/>
        <v>2138870</v>
      </c>
      <c r="Y11345" s="238">
        <v>2738870</v>
      </c>
    </row>
    <row r="11346" spans="1:25" s="76" customFormat="1">
      <c r="A11346" s="250" t="s">
        <v>2716</v>
      </c>
      <c r="B11346" s="250"/>
      <c r="C11346" s="250"/>
      <c r="D11346" s="250"/>
      <c r="E11346" s="250"/>
      <c r="F11346" s="250"/>
      <c r="G11346" s="250"/>
      <c r="H11346" s="250"/>
      <c r="I11346" s="75">
        <f t="shared" ref="I11346:P11346" si="11328">SUM(I949)</f>
        <v>300000</v>
      </c>
      <c r="J11346" s="75">
        <f t="shared" si="11328"/>
        <v>0</v>
      </c>
      <c r="K11346" s="75">
        <f t="shared" si="11328"/>
        <v>0</v>
      </c>
      <c r="L11346" s="75">
        <f t="shared" si="11328"/>
        <v>0</v>
      </c>
      <c r="M11346" s="75">
        <f t="shared" si="11328"/>
        <v>0</v>
      </c>
      <c r="N11346" s="75">
        <f t="shared" si="11328"/>
        <v>0</v>
      </c>
      <c r="O11346" s="75">
        <f t="shared" si="11328"/>
        <v>300000</v>
      </c>
      <c r="P11346" s="75">
        <f t="shared" si="11328"/>
        <v>0</v>
      </c>
      <c r="Q11346" s="75">
        <f t="shared" ref="Q11346:R11346" si="11329">SUM(Q949)</f>
        <v>300000</v>
      </c>
      <c r="R11346" s="75">
        <f t="shared" si="11329"/>
        <v>300000</v>
      </c>
      <c r="S11346" s="75">
        <f t="shared" ref="S11346" si="11330">SUM(S949)</f>
        <v>300000</v>
      </c>
      <c r="T11346" s="75">
        <f t="shared" ref="T11346:X11346" si="11331">SUM(T949)</f>
        <v>0</v>
      </c>
      <c r="U11346" s="75">
        <f t="shared" si="11331"/>
        <v>0</v>
      </c>
      <c r="V11346" s="75">
        <f t="shared" si="11331"/>
        <v>0</v>
      </c>
      <c r="W11346" s="75">
        <f t="shared" si="11331"/>
        <v>0</v>
      </c>
      <c r="X11346" s="75">
        <f t="shared" si="11331"/>
        <v>300000</v>
      </c>
      <c r="Y11346" s="238">
        <v>300000</v>
      </c>
    </row>
    <row r="11347" spans="1:25" s="76" customFormat="1">
      <c r="A11347" s="250" t="s">
        <v>2717</v>
      </c>
      <c r="B11347" s="250"/>
      <c r="C11347" s="250"/>
      <c r="D11347" s="250"/>
      <c r="E11347" s="250"/>
      <c r="F11347" s="250"/>
      <c r="G11347" s="250"/>
      <c r="H11347" s="250"/>
      <c r="I11347" s="75">
        <f t="shared" ref="I11347:P11347" si="11332">SUM(I1017)</f>
        <v>85000</v>
      </c>
      <c r="J11347" s="75">
        <f t="shared" si="11332"/>
        <v>85000</v>
      </c>
      <c r="K11347" s="75">
        <f t="shared" si="11332"/>
        <v>0</v>
      </c>
      <c r="L11347" s="75">
        <f t="shared" si="11332"/>
        <v>0</v>
      </c>
      <c r="M11347" s="75">
        <f t="shared" si="11332"/>
        <v>0</v>
      </c>
      <c r="N11347" s="75">
        <f t="shared" si="11332"/>
        <v>0</v>
      </c>
      <c r="O11347" s="75">
        <f t="shared" si="11332"/>
        <v>0</v>
      </c>
      <c r="P11347" s="75">
        <f t="shared" si="11332"/>
        <v>0</v>
      </c>
      <c r="Q11347" s="75">
        <f t="shared" ref="Q11347:R11347" si="11333">SUM(Q1017)</f>
        <v>85000</v>
      </c>
      <c r="R11347" s="75">
        <f t="shared" si="11333"/>
        <v>85000</v>
      </c>
      <c r="S11347" s="75">
        <f t="shared" ref="S11347" si="11334">SUM(S1017)</f>
        <v>51500</v>
      </c>
      <c r="T11347" s="75">
        <f t="shared" ref="T11347:X11347" si="11335">SUM(T1017)</f>
        <v>33500</v>
      </c>
      <c r="U11347" s="75">
        <f t="shared" si="11335"/>
        <v>0</v>
      </c>
      <c r="V11347" s="75">
        <f t="shared" si="11335"/>
        <v>0</v>
      </c>
      <c r="W11347" s="75">
        <f t="shared" si="11335"/>
        <v>33500</v>
      </c>
      <c r="X11347" s="75">
        <f t="shared" si="11335"/>
        <v>85000</v>
      </c>
      <c r="Y11347" s="238">
        <v>85000</v>
      </c>
    </row>
    <row r="11348" spans="1:25" s="76" customFormat="1">
      <c r="A11348" s="250" t="s">
        <v>2718</v>
      </c>
      <c r="B11348" s="250"/>
      <c r="C11348" s="250"/>
      <c r="D11348" s="250"/>
      <c r="E11348" s="250"/>
      <c r="F11348" s="250"/>
      <c r="G11348" s="250"/>
      <c r="H11348" s="250"/>
      <c r="I11348" s="75">
        <f t="shared" ref="I11348:P11348" si="11336">SUM(I1082)</f>
        <v>20000</v>
      </c>
      <c r="J11348" s="75">
        <f t="shared" si="11336"/>
        <v>20000</v>
      </c>
      <c r="K11348" s="75">
        <f t="shared" si="11336"/>
        <v>0</v>
      </c>
      <c r="L11348" s="75">
        <f t="shared" si="11336"/>
        <v>0</v>
      </c>
      <c r="M11348" s="75">
        <f t="shared" si="11336"/>
        <v>0</v>
      </c>
      <c r="N11348" s="75">
        <f t="shared" si="11336"/>
        <v>0</v>
      </c>
      <c r="O11348" s="75">
        <f t="shared" si="11336"/>
        <v>0</v>
      </c>
      <c r="P11348" s="75">
        <f t="shared" si="11336"/>
        <v>0</v>
      </c>
      <c r="Q11348" s="75">
        <f t="shared" ref="Q11348:R11348" si="11337">SUM(Q1082)</f>
        <v>120000</v>
      </c>
      <c r="R11348" s="75">
        <f t="shared" si="11337"/>
        <v>120000</v>
      </c>
      <c r="S11348" s="75">
        <f t="shared" ref="S11348" si="11338">SUM(S1082)</f>
        <v>40000</v>
      </c>
      <c r="T11348" s="75">
        <f t="shared" ref="T11348:X11348" si="11339">SUM(T1082)</f>
        <v>80000</v>
      </c>
      <c r="U11348" s="75">
        <f t="shared" si="11339"/>
        <v>0</v>
      </c>
      <c r="V11348" s="75">
        <f t="shared" si="11339"/>
        <v>80000</v>
      </c>
      <c r="W11348" s="75">
        <f t="shared" si="11339"/>
        <v>0</v>
      </c>
      <c r="X11348" s="75">
        <f t="shared" si="11339"/>
        <v>120000</v>
      </c>
      <c r="Y11348" s="238">
        <v>120000</v>
      </c>
    </row>
    <row r="11349" spans="1:25" s="76" customFormat="1">
      <c r="A11349" s="250" t="s">
        <v>2719</v>
      </c>
      <c r="B11349" s="250"/>
      <c r="C11349" s="250"/>
      <c r="D11349" s="250"/>
      <c r="E11349" s="250"/>
      <c r="F11349" s="250"/>
      <c r="G11349" s="250"/>
      <c r="H11349" s="250"/>
      <c r="I11349" s="75">
        <f t="shared" ref="I11349:P11349" si="11340">SUM(I1188:I1191)</f>
        <v>373100</v>
      </c>
      <c r="J11349" s="75">
        <f t="shared" si="11340"/>
        <v>373100</v>
      </c>
      <c r="K11349" s="75">
        <f t="shared" si="11340"/>
        <v>0</v>
      </c>
      <c r="L11349" s="75">
        <f t="shared" si="11340"/>
        <v>0</v>
      </c>
      <c r="M11349" s="75">
        <f t="shared" si="11340"/>
        <v>0</v>
      </c>
      <c r="N11349" s="75">
        <f t="shared" si="11340"/>
        <v>0</v>
      </c>
      <c r="O11349" s="75">
        <f t="shared" si="11340"/>
        <v>0</v>
      </c>
      <c r="P11349" s="75">
        <f t="shared" si="11340"/>
        <v>0</v>
      </c>
      <c r="Q11349" s="75">
        <f t="shared" ref="Q11349:R11349" si="11341">SUM(Q1188:Q1191)</f>
        <v>343100</v>
      </c>
      <c r="R11349" s="75">
        <f t="shared" si="11341"/>
        <v>343100</v>
      </c>
      <c r="S11349" s="75">
        <f t="shared" ref="S11349" si="11342">SUM(S1188:S1191)</f>
        <v>323000</v>
      </c>
      <c r="T11349" s="75">
        <f t="shared" ref="T11349:X11349" si="11343">SUM(T1188:T1191)</f>
        <v>20000</v>
      </c>
      <c r="U11349" s="75">
        <f t="shared" si="11343"/>
        <v>20000</v>
      </c>
      <c r="V11349" s="75">
        <f t="shared" si="11343"/>
        <v>0</v>
      </c>
      <c r="W11349" s="75">
        <f t="shared" si="11343"/>
        <v>0</v>
      </c>
      <c r="X11349" s="75">
        <f t="shared" si="11343"/>
        <v>343000</v>
      </c>
      <c r="Y11349" s="238">
        <v>373100</v>
      </c>
    </row>
    <row r="11350" spans="1:25" s="76" customFormat="1">
      <c r="A11350" s="250" t="s">
        <v>2720</v>
      </c>
      <c r="B11350" s="250"/>
      <c r="C11350" s="250"/>
      <c r="D11350" s="250"/>
      <c r="E11350" s="250"/>
      <c r="F11350" s="250"/>
      <c r="G11350" s="250"/>
      <c r="H11350" s="250"/>
      <c r="I11350" s="75">
        <f t="shared" ref="I11350:P11350" si="11344">SUM(I1243)</f>
        <v>0</v>
      </c>
      <c r="J11350" s="75">
        <f t="shared" si="11344"/>
        <v>0</v>
      </c>
      <c r="K11350" s="75">
        <f t="shared" si="11344"/>
        <v>0</v>
      </c>
      <c r="L11350" s="75">
        <f t="shared" si="11344"/>
        <v>0</v>
      </c>
      <c r="M11350" s="75">
        <f t="shared" si="11344"/>
        <v>0</v>
      </c>
      <c r="N11350" s="75">
        <f t="shared" si="11344"/>
        <v>0</v>
      </c>
      <c r="O11350" s="75">
        <f t="shared" si="11344"/>
        <v>0</v>
      </c>
      <c r="P11350" s="75">
        <f t="shared" si="11344"/>
        <v>0</v>
      </c>
      <c r="Q11350" s="75">
        <f t="shared" ref="Q11350:R11350" si="11345">SUM(Q1243)</f>
        <v>0</v>
      </c>
      <c r="R11350" s="75">
        <f t="shared" si="11345"/>
        <v>0</v>
      </c>
      <c r="S11350" s="75">
        <f t="shared" ref="S11350" si="11346">SUM(S1243)</f>
        <v>0</v>
      </c>
      <c r="T11350" s="75">
        <f t="shared" ref="T11350:X11350" si="11347">SUM(T1243)</f>
        <v>0</v>
      </c>
      <c r="U11350" s="75">
        <f t="shared" si="11347"/>
        <v>0</v>
      </c>
      <c r="V11350" s="75">
        <f t="shared" si="11347"/>
        <v>0</v>
      </c>
      <c r="W11350" s="75">
        <f t="shared" si="11347"/>
        <v>0</v>
      </c>
      <c r="X11350" s="75">
        <f t="shared" si="11347"/>
        <v>0</v>
      </c>
      <c r="Y11350" s="238">
        <v>0</v>
      </c>
    </row>
    <row r="11351" spans="1:25" s="76" customFormat="1">
      <c r="A11351" s="250" t="s">
        <v>2692</v>
      </c>
      <c r="B11351" s="250"/>
      <c r="C11351" s="250"/>
      <c r="D11351" s="250"/>
      <c r="E11351" s="250"/>
      <c r="F11351" s="250"/>
      <c r="G11351" s="250"/>
      <c r="H11351" s="250"/>
      <c r="I11351" s="75">
        <f t="shared" ref="I11351:P11351" si="11348">SUM(I1292)</f>
        <v>5000</v>
      </c>
      <c r="J11351" s="75">
        <f t="shared" si="11348"/>
        <v>5000</v>
      </c>
      <c r="K11351" s="75">
        <f t="shared" si="11348"/>
        <v>0</v>
      </c>
      <c r="L11351" s="75">
        <f t="shared" si="11348"/>
        <v>0</v>
      </c>
      <c r="M11351" s="75">
        <f t="shared" si="11348"/>
        <v>0</v>
      </c>
      <c r="N11351" s="75">
        <f t="shared" si="11348"/>
        <v>0</v>
      </c>
      <c r="O11351" s="75">
        <f t="shared" si="11348"/>
        <v>0</v>
      </c>
      <c r="P11351" s="75">
        <f t="shared" si="11348"/>
        <v>0</v>
      </c>
      <c r="Q11351" s="75">
        <f t="shared" ref="Q11351:R11351" si="11349">SUM(Q1292)</f>
        <v>5000</v>
      </c>
      <c r="R11351" s="75">
        <f t="shared" si="11349"/>
        <v>5000</v>
      </c>
      <c r="S11351" s="75">
        <f t="shared" ref="S11351" si="11350">SUM(S1292)</f>
        <v>5000</v>
      </c>
      <c r="T11351" s="75">
        <f t="shared" ref="T11351:X11351" si="11351">SUM(T1292)</f>
        <v>0</v>
      </c>
      <c r="U11351" s="75">
        <f t="shared" si="11351"/>
        <v>0</v>
      </c>
      <c r="V11351" s="75">
        <f t="shared" si="11351"/>
        <v>0</v>
      </c>
      <c r="W11351" s="75">
        <f t="shared" si="11351"/>
        <v>0</v>
      </c>
      <c r="X11351" s="75">
        <f t="shared" si="11351"/>
        <v>5000</v>
      </c>
      <c r="Y11351" s="238">
        <v>5000</v>
      </c>
    </row>
    <row r="11352" spans="1:25" s="76" customFormat="1">
      <c r="A11352" s="250" t="s">
        <v>2721</v>
      </c>
      <c r="B11352" s="250"/>
      <c r="C11352" s="250"/>
      <c r="D11352" s="250"/>
      <c r="E11352" s="250"/>
      <c r="F11352" s="250"/>
      <c r="G11352" s="250"/>
      <c r="H11352" s="250"/>
      <c r="I11352" s="75">
        <f t="shared" ref="I11352:P11352" si="11352">SUM(I1354)</f>
        <v>400000</v>
      </c>
      <c r="J11352" s="75">
        <f t="shared" si="11352"/>
        <v>400000</v>
      </c>
      <c r="K11352" s="75">
        <f t="shared" si="11352"/>
        <v>0</v>
      </c>
      <c r="L11352" s="75">
        <f t="shared" si="11352"/>
        <v>0</v>
      </c>
      <c r="M11352" s="75">
        <f t="shared" si="11352"/>
        <v>0</v>
      </c>
      <c r="N11352" s="75">
        <f t="shared" si="11352"/>
        <v>0</v>
      </c>
      <c r="O11352" s="75">
        <f t="shared" si="11352"/>
        <v>0</v>
      </c>
      <c r="P11352" s="75">
        <f t="shared" si="11352"/>
        <v>0</v>
      </c>
      <c r="Q11352" s="75">
        <f t="shared" ref="Q11352:R11352" si="11353">SUM(Q1354)</f>
        <v>493000</v>
      </c>
      <c r="R11352" s="75">
        <f t="shared" si="11353"/>
        <v>493000</v>
      </c>
      <c r="S11352" s="75">
        <f t="shared" ref="S11352" si="11354">SUM(S1354)</f>
        <v>460000</v>
      </c>
      <c r="T11352" s="75">
        <f t="shared" ref="T11352:X11352" si="11355">SUM(T1354)</f>
        <v>33000</v>
      </c>
      <c r="U11352" s="75">
        <f t="shared" si="11355"/>
        <v>33000</v>
      </c>
      <c r="V11352" s="75">
        <f t="shared" si="11355"/>
        <v>0</v>
      </c>
      <c r="W11352" s="75">
        <f t="shared" si="11355"/>
        <v>0</v>
      </c>
      <c r="X11352" s="75">
        <f t="shared" si="11355"/>
        <v>493000</v>
      </c>
      <c r="Y11352" s="238">
        <v>493000</v>
      </c>
    </row>
    <row r="11353" spans="1:25" s="76" customFormat="1">
      <c r="A11353" s="250" t="s">
        <v>2722</v>
      </c>
      <c r="B11353" s="250"/>
      <c r="C11353" s="250"/>
      <c r="D11353" s="250"/>
      <c r="E11353" s="250"/>
      <c r="F11353" s="250"/>
      <c r="G11353" s="250"/>
      <c r="H11353" s="250"/>
      <c r="I11353" s="75"/>
      <c r="J11353" s="75"/>
      <c r="K11353" s="75"/>
      <c r="L11353" s="75"/>
      <c r="M11353" s="75"/>
      <c r="N11353" s="75"/>
      <c r="O11353" s="75"/>
      <c r="P11353" s="75"/>
      <c r="Q11353" s="75">
        <v>0</v>
      </c>
      <c r="R11353" s="75"/>
      <c r="S11353" s="75"/>
      <c r="T11353" s="75"/>
      <c r="U11353" s="75"/>
      <c r="V11353" s="75"/>
      <c r="W11353" s="75"/>
      <c r="X11353" s="75"/>
      <c r="Y11353" s="238">
        <v>0</v>
      </c>
    </row>
    <row r="11354" spans="1:25" s="76" customFormat="1">
      <c r="A11354" s="250" t="s">
        <v>2788</v>
      </c>
      <c r="B11354" s="250"/>
      <c r="C11354" s="250"/>
      <c r="D11354" s="250"/>
      <c r="E11354" s="250"/>
      <c r="F11354" s="250"/>
      <c r="G11354" s="250"/>
      <c r="H11354" s="250"/>
      <c r="I11354" s="75">
        <f t="shared" ref="I11354:P11354" si="11356">SUM(I1529)</f>
        <v>275000</v>
      </c>
      <c r="J11354" s="75">
        <f t="shared" si="11356"/>
        <v>275000</v>
      </c>
      <c r="K11354" s="75">
        <f t="shared" si="11356"/>
        <v>0</v>
      </c>
      <c r="L11354" s="75">
        <f t="shared" si="11356"/>
        <v>0</v>
      </c>
      <c r="M11354" s="75">
        <f t="shared" si="11356"/>
        <v>0</v>
      </c>
      <c r="N11354" s="75">
        <f t="shared" si="11356"/>
        <v>0</v>
      </c>
      <c r="O11354" s="75">
        <f t="shared" si="11356"/>
        <v>0</v>
      </c>
      <c r="P11354" s="75">
        <f t="shared" si="11356"/>
        <v>0</v>
      </c>
      <c r="Q11354" s="75">
        <f t="shared" ref="Q11354:R11354" si="11357">SUM(Q1529)</f>
        <v>75000</v>
      </c>
      <c r="R11354" s="75">
        <f t="shared" si="11357"/>
        <v>75000</v>
      </c>
      <c r="S11354" s="75">
        <f t="shared" ref="S11354" si="11358">SUM(S1529)</f>
        <v>75000</v>
      </c>
      <c r="T11354" s="75">
        <f t="shared" ref="T11354:X11354" si="11359">SUM(T1529)</f>
        <v>0</v>
      </c>
      <c r="U11354" s="75">
        <f t="shared" si="11359"/>
        <v>0</v>
      </c>
      <c r="V11354" s="75">
        <f t="shared" si="11359"/>
        <v>0</v>
      </c>
      <c r="W11354" s="75">
        <f t="shared" si="11359"/>
        <v>0</v>
      </c>
      <c r="X11354" s="75">
        <f t="shared" si="11359"/>
        <v>75000</v>
      </c>
      <c r="Y11354" s="238">
        <v>75000</v>
      </c>
    </row>
    <row r="11355" spans="1:25" s="76" customFormat="1">
      <c r="A11355" s="250" t="s">
        <v>2723</v>
      </c>
      <c r="B11355" s="250"/>
      <c r="C11355" s="250"/>
      <c r="D11355" s="250"/>
      <c r="E11355" s="250"/>
      <c r="F11355" s="250"/>
      <c r="G11355" s="250"/>
      <c r="H11355" s="250"/>
      <c r="I11355" s="75">
        <f t="shared" ref="I11355:P11355" si="11360">SUM(I1590)</f>
        <v>0</v>
      </c>
      <c r="J11355" s="75">
        <f t="shared" si="11360"/>
        <v>0</v>
      </c>
      <c r="K11355" s="75">
        <f t="shared" si="11360"/>
        <v>0</v>
      </c>
      <c r="L11355" s="75">
        <f t="shared" si="11360"/>
        <v>0</v>
      </c>
      <c r="M11355" s="75">
        <f t="shared" si="11360"/>
        <v>0</v>
      </c>
      <c r="N11355" s="75">
        <f t="shared" si="11360"/>
        <v>0</v>
      </c>
      <c r="O11355" s="75">
        <f t="shared" si="11360"/>
        <v>0</v>
      </c>
      <c r="P11355" s="75">
        <f t="shared" si="11360"/>
        <v>0</v>
      </c>
      <c r="Q11355" s="75">
        <f t="shared" ref="Q11355:R11355" si="11361">SUM(Q1590)</f>
        <v>100</v>
      </c>
      <c r="R11355" s="75">
        <f t="shared" si="11361"/>
        <v>100</v>
      </c>
      <c r="S11355" s="75">
        <f t="shared" ref="S11355" si="11362">SUM(S1590)</f>
        <v>0</v>
      </c>
      <c r="T11355" s="75">
        <f t="shared" ref="T11355:X11355" si="11363">SUM(T1590)</f>
        <v>100</v>
      </c>
      <c r="U11355" s="75">
        <f t="shared" si="11363"/>
        <v>100</v>
      </c>
      <c r="V11355" s="75">
        <f t="shared" si="11363"/>
        <v>0</v>
      </c>
      <c r="W11355" s="75">
        <f t="shared" si="11363"/>
        <v>0</v>
      </c>
      <c r="X11355" s="75">
        <f t="shared" si="11363"/>
        <v>100</v>
      </c>
      <c r="Y11355" s="238">
        <v>100</v>
      </c>
    </row>
    <row r="11356" spans="1:25" s="76" customFormat="1">
      <c r="A11356" s="250" t="s">
        <v>2724</v>
      </c>
      <c r="B11356" s="250"/>
      <c r="C11356" s="250"/>
      <c r="D11356" s="250"/>
      <c r="E11356" s="250"/>
      <c r="F11356" s="250"/>
      <c r="G11356" s="250"/>
      <c r="H11356" s="250"/>
      <c r="I11356" s="75"/>
      <c r="J11356" s="75"/>
      <c r="K11356" s="75"/>
      <c r="L11356" s="75"/>
      <c r="M11356" s="75"/>
      <c r="N11356" s="75"/>
      <c r="O11356" s="75"/>
      <c r="P11356" s="75"/>
      <c r="Q11356" s="75">
        <v>0</v>
      </c>
      <c r="R11356" s="75"/>
      <c r="S11356" s="75"/>
      <c r="T11356" s="75"/>
      <c r="U11356" s="75"/>
      <c r="V11356" s="75"/>
      <c r="W11356" s="75"/>
      <c r="X11356" s="75"/>
      <c r="Y11356" s="238">
        <v>0</v>
      </c>
    </row>
    <row r="11357" spans="1:25" s="76" customFormat="1">
      <c r="A11357" s="250" t="s">
        <v>2725</v>
      </c>
      <c r="B11357" s="250"/>
      <c r="C11357" s="250"/>
      <c r="D11357" s="250"/>
      <c r="E11357" s="250"/>
      <c r="F11357" s="250"/>
      <c r="G11357" s="250"/>
      <c r="H11357" s="250"/>
      <c r="I11357" s="75"/>
      <c r="J11357" s="75"/>
      <c r="K11357" s="75"/>
      <c r="L11357" s="75"/>
      <c r="M11357" s="75"/>
      <c r="N11357" s="75"/>
      <c r="O11357" s="75"/>
      <c r="P11357" s="75"/>
      <c r="Q11357" s="75">
        <v>0</v>
      </c>
      <c r="R11357" s="75"/>
      <c r="S11357" s="75"/>
      <c r="T11357" s="75"/>
      <c r="U11357" s="75"/>
      <c r="V11357" s="75"/>
      <c r="W11357" s="75"/>
      <c r="X11357" s="75"/>
      <c r="Y11357" s="238">
        <v>0</v>
      </c>
    </row>
    <row r="11358" spans="1:25" s="76" customFormat="1">
      <c r="A11358" s="250" t="s">
        <v>2694</v>
      </c>
      <c r="B11358" s="250"/>
      <c r="C11358" s="250"/>
      <c r="D11358" s="250"/>
      <c r="E11358" s="250"/>
      <c r="F11358" s="250"/>
      <c r="G11358" s="250"/>
      <c r="H11358" s="250"/>
      <c r="I11358" s="75">
        <f t="shared" ref="I11358:X11358" si="11364">SUM(I6007)</f>
        <v>0</v>
      </c>
      <c r="J11358" s="75">
        <f t="shared" si="11364"/>
        <v>0</v>
      </c>
      <c r="K11358" s="75">
        <f t="shared" si="11364"/>
        <v>0</v>
      </c>
      <c r="L11358" s="75">
        <f t="shared" si="11364"/>
        <v>0</v>
      </c>
      <c r="M11358" s="75">
        <f t="shared" si="11364"/>
        <v>0</v>
      </c>
      <c r="N11358" s="75">
        <f t="shared" si="11364"/>
        <v>0</v>
      </c>
      <c r="O11358" s="75">
        <f t="shared" si="11364"/>
        <v>0</v>
      </c>
      <c r="P11358" s="75">
        <f t="shared" si="11364"/>
        <v>0</v>
      </c>
      <c r="Q11358" s="75">
        <f t="shared" si="11364"/>
        <v>100</v>
      </c>
      <c r="R11358" s="75">
        <f t="shared" si="11364"/>
        <v>100</v>
      </c>
      <c r="S11358" s="75">
        <f t="shared" si="11364"/>
        <v>0</v>
      </c>
      <c r="T11358" s="75">
        <f t="shared" si="11364"/>
        <v>0</v>
      </c>
      <c r="U11358" s="75">
        <f t="shared" si="11364"/>
        <v>0</v>
      </c>
      <c r="V11358" s="75">
        <f t="shared" si="11364"/>
        <v>0</v>
      </c>
      <c r="W11358" s="75">
        <f t="shared" si="11364"/>
        <v>0</v>
      </c>
      <c r="X11358" s="75">
        <f t="shared" si="11364"/>
        <v>0</v>
      </c>
      <c r="Y11358" s="238">
        <v>100</v>
      </c>
    </row>
    <row r="11359" spans="1:25" s="76" customFormat="1">
      <c r="A11359" s="250" t="s">
        <v>2726</v>
      </c>
      <c r="B11359" s="250"/>
      <c r="C11359" s="250"/>
      <c r="D11359" s="250"/>
      <c r="E11359" s="250"/>
      <c r="F11359" s="250"/>
      <c r="G11359" s="250"/>
      <c r="H11359" s="250"/>
      <c r="I11359" s="75"/>
      <c r="J11359" s="75"/>
      <c r="K11359" s="75"/>
      <c r="L11359" s="75"/>
      <c r="M11359" s="75"/>
      <c r="N11359" s="75"/>
      <c r="O11359" s="75"/>
      <c r="P11359" s="75"/>
      <c r="Q11359" s="75">
        <v>0</v>
      </c>
      <c r="R11359" s="75"/>
      <c r="S11359" s="75"/>
      <c r="T11359" s="75"/>
      <c r="U11359" s="75"/>
      <c r="V11359" s="75"/>
      <c r="W11359" s="75"/>
      <c r="X11359" s="75"/>
      <c r="Y11359" s="238">
        <v>0</v>
      </c>
    </row>
    <row r="11360" spans="1:25" s="76" customFormat="1">
      <c r="A11360" s="250" t="s">
        <v>2727</v>
      </c>
      <c r="B11360" s="250"/>
      <c r="C11360" s="250"/>
      <c r="D11360" s="250"/>
      <c r="E11360" s="250"/>
      <c r="F11360" s="250"/>
      <c r="G11360" s="250"/>
      <c r="H11360" s="250"/>
      <c r="I11360" s="75">
        <f t="shared" ref="I11360:X11360" si="11365">SUM(I6117)</f>
        <v>1000</v>
      </c>
      <c r="J11360" s="75">
        <f t="shared" si="11365"/>
        <v>1000</v>
      </c>
      <c r="K11360" s="75">
        <f t="shared" si="11365"/>
        <v>0</v>
      </c>
      <c r="L11360" s="75">
        <f t="shared" si="11365"/>
        <v>0</v>
      </c>
      <c r="M11360" s="75">
        <f t="shared" si="11365"/>
        <v>0</v>
      </c>
      <c r="N11360" s="75">
        <f t="shared" si="11365"/>
        <v>0</v>
      </c>
      <c r="O11360" s="75">
        <f t="shared" si="11365"/>
        <v>0</v>
      </c>
      <c r="P11360" s="75">
        <f t="shared" si="11365"/>
        <v>0</v>
      </c>
      <c r="Q11360" s="75">
        <f t="shared" si="11365"/>
        <v>3050</v>
      </c>
      <c r="R11360" s="75">
        <f t="shared" si="11365"/>
        <v>3050</v>
      </c>
      <c r="S11360" s="75">
        <f t="shared" si="11365"/>
        <v>3050</v>
      </c>
      <c r="T11360" s="75">
        <f t="shared" si="11365"/>
        <v>0</v>
      </c>
      <c r="U11360" s="75">
        <f t="shared" si="11365"/>
        <v>0</v>
      </c>
      <c r="V11360" s="75">
        <f t="shared" si="11365"/>
        <v>0</v>
      </c>
      <c r="W11360" s="75">
        <f t="shared" si="11365"/>
        <v>0</v>
      </c>
      <c r="X11360" s="75">
        <f t="shared" si="11365"/>
        <v>3050</v>
      </c>
      <c r="Y11360" s="238">
        <v>3050</v>
      </c>
    </row>
    <row r="11361" spans="1:25" s="76" customFormat="1">
      <c r="A11361" s="250" t="s">
        <v>2728</v>
      </c>
      <c r="B11361" s="250"/>
      <c r="C11361" s="250"/>
      <c r="D11361" s="250"/>
      <c r="E11361" s="250"/>
      <c r="F11361" s="250"/>
      <c r="G11361" s="250"/>
      <c r="H11361" s="250"/>
      <c r="I11361" s="75"/>
      <c r="J11361" s="75"/>
      <c r="K11361" s="75"/>
      <c r="L11361" s="75"/>
      <c r="M11361" s="75"/>
      <c r="N11361" s="75"/>
      <c r="O11361" s="75"/>
      <c r="P11361" s="75"/>
      <c r="Q11361" s="75">
        <v>0</v>
      </c>
      <c r="R11361" s="75"/>
      <c r="S11361" s="75"/>
      <c r="T11361" s="75"/>
      <c r="U11361" s="75"/>
      <c r="V11361" s="75"/>
      <c r="W11361" s="75"/>
      <c r="X11361" s="75"/>
      <c r="Y11361" s="238">
        <v>0</v>
      </c>
    </row>
    <row r="11362" spans="1:25" s="76" customFormat="1">
      <c r="A11362" s="250" t="s">
        <v>2729</v>
      </c>
      <c r="B11362" s="250"/>
      <c r="C11362" s="250"/>
      <c r="D11362" s="250"/>
      <c r="E11362" s="250"/>
      <c r="F11362" s="250"/>
      <c r="G11362" s="250"/>
      <c r="H11362" s="250"/>
      <c r="I11362" s="75">
        <f t="shared" ref="I11362:P11362" si="11366">SUM(I6787)</f>
        <v>1100</v>
      </c>
      <c r="J11362" s="75">
        <f t="shared" si="11366"/>
        <v>1100</v>
      </c>
      <c r="K11362" s="75">
        <f t="shared" si="11366"/>
        <v>0</v>
      </c>
      <c r="L11362" s="75">
        <f t="shared" si="11366"/>
        <v>0</v>
      </c>
      <c r="M11362" s="75">
        <f t="shared" si="11366"/>
        <v>0</v>
      </c>
      <c r="N11362" s="75">
        <f t="shared" si="11366"/>
        <v>0</v>
      </c>
      <c r="O11362" s="75">
        <f t="shared" si="11366"/>
        <v>0</v>
      </c>
      <c r="P11362" s="75">
        <f t="shared" si="11366"/>
        <v>0</v>
      </c>
      <c r="Q11362" s="75">
        <f t="shared" ref="Q11362:R11362" si="11367">SUM(Q6787)</f>
        <v>43918</v>
      </c>
      <c r="R11362" s="75">
        <f t="shared" si="11367"/>
        <v>43918</v>
      </c>
      <c r="S11362" s="75">
        <f t="shared" ref="S11362" si="11368">SUM(S6787)</f>
        <v>43818</v>
      </c>
      <c r="T11362" s="75">
        <f t="shared" ref="T11362:X11362" si="11369">SUM(T6787)</f>
        <v>0</v>
      </c>
      <c r="U11362" s="75">
        <f t="shared" si="11369"/>
        <v>0</v>
      </c>
      <c r="V11362" s="75">
        <f t="shared" si="11369"/>
        <v>0</v>
      </c>
      <c r="W11362" s="75">
        <f t="shared" si="11369"/>
        <v>0</v>
      </c>
      <c r="X11362" s="75">
        <f t="shared" si="11369"/>
        <v>43818</v>
      </c>
      <c r="Y11362" s="238">
        <v>43918</v>
      </c>
    </row>
    <row r="11363" spans="1:25" s="76" customFormat="1">
      <c r="A11363" s="250" t="s">
        <v>2730</v>
      </c>
      <c r="B11363" s="250"/>
      <c r="C11363" s="250"/>
      <c r="D11363" s="250"/>
      <c r="E11363" s="250"/>
      <c r="F11363" s="250"/>
      <c r="G11363" s="250"/>
      <c r="H11363" s="250"/>
      <c r="I11363" s="75">
        <f t="shared" ref="I11363:P11363" si="11370">SUM(I7116)</f>
        <v>1000</v>
      </c>
      <c r="J11363" s="75">
        <f t="shared" si="11370"/>
        <v>1000</v>
      </c>
      <c r="K11363" s="75">
        <f t="shared" si="11370"/>
        <v>0</v>
      </c>
      <c r="L11363" s="75">
        <f t="shared" si="11370"/>
        <v>0</v>
      </c>
      <c r="M11363" s="75">
        <f t="shared" si="11370"/>
        <v>0</v>
      </c>
      <c r="N11363" s="75">
        <f t="shared" si="11370"/>
        <v>0</v>
      </c>
      <c r="O11363" s="75">
        <f t="shared" si="11370"/>
        <v>0</v>
      </c>
      <c r="P11363" s="75">
        <f t="shared" si="11370"/>
        <v>0</v>
      </c>
      <c r="Q11363" s="75">
        <f t="shared" ref="Q11363:R11363" si="11371">SUM(Q7116)</f>
        <v>36000</v>
      </c>
      <c r="R11363" s="75">
        <f t="shared" si="11371"/>
        <v>36000</v>
      </c>
      <c r="S11363" s="75">
        <f t="shared" ref="S11363" si="11372">SUM(S7116)</f>
        <v>33000</v>
      </c>
      <c r="T11363" s="75">
        <f t="shared" ref="T11363:X11363" si="11373">SUM(T7116)</f>
        <v>3000</v>
      </c>
      <c r="U11363" s="75">
        <f t="shared" si="11373"/>
        <v>3000</v>
      </c>
      <c r="V11363" s="75">
        <f t="shared" si="11373"/>
        <v>0</v>
      </c>
      <c r="W11363" s="75">
        <f t="shared" si="11373"/>
        <v>0</v>
      </c>
      <c r="X11363" s="75">
        <f t="shared" si="11373"/>
        <v>36000</v>
      </c>
      <c r="Y11363" s="238">
        <v>36000</v>
      </c>
    </row>
    <row r="11364" spans="1:25" s="76" customFormat="1">
      <c r="A11364" s="250" t="s">
        <v>2731</v>
      </c>
      <c r="B11364" s="250"/>
      <c r="C11364" s="250"/>
      <c r="D11364" s="250"/>
      <c r="E11364" s="250"/>
      <c r="F11364" s="250"/>
      <c r="G11364" s="250"/>
      <c r="H11364" s="250"/>
      <c r="I11364" s="75">
        <f t="shared" ref="I11364:P11364" si="11374">SUM(I7201)</f>
        <v>805800</v>
      </c>
      <c r="J11364" s="75">
        <f t="shared" si="11374"/>
        <v>100</v>
      </c>
      <c r="K11364" s="75">
        <f t="shared" si="11374"/>
        <v>505500</v>
      </c>
      <c r="L11364" s="75">
        <f t="shared" si="11374"/>
        <v>0</v>
      </c>
      <c r="M11364" s="75">
        <f t="shared" si="11374"/>
        <v>0</v>
      </c>
      <c r="N11364" s="75">
        <f t="shared" si="11374"/>
        <v>505500</v>
      </c>
      <c r="O11364" s="75">
        <f t="shared" si="11374"/>
        <v>300200</v>
      </c>
      <c r="P11364" s="75">
        <f t="shared" si="11374"/>
        <v>0</v>
      </c>
      <c r="Q11364" s="75">
        <f t="shared" ref="Q11364:R11364" si="11375">SUM(Q7201)</f>
        <v>2678679</v>
      </c>
      <c r="R11364" s="75">
        <f t="shared" si="11375"/>
        <v>15100</v>
      </c>
      <c r="S11364" s="75">
        <f t="shared" ref="S11364" si="11376">SUM(S7201)</f>
        <v>15000</v>
      </c>
      <c r="T11364" s="75">
        <f t="shared" ref="T11364:X11364" si="11377">SUM(T7201)</f>
        <v>100</v>
      </c>
      <c r="U11364" s="75">
        <f t="shared" si="11377"/>
        <v>100</v>
      </c>
      <c r="V11364" s="75">
        <f t="shared" si="11377"/>
        <v>0</v>
      </c>
      <c r="W11364" s="75">
        <f t="shared" si="11377"/>
        <v>0</v>
      </c>
      <c r="X11364" s="75">
        <f t="shared" si="11377"/>
        <v>15100</v>
      </c>
      <c r="Y11364" s="238">
        <v>2678679</v>
      </c>
    </row>
    <row r="11365" spans="1:25" s="76" customFormat="1">
      <c r="A11365" s="250" t="s">
        <v>2732</v>
      </c>
      <c r="B11365" s="250"/>
      <c r="C11365" s="250"/>
      <c r="D11365" s="250"/>
      <c r="E11365" s="250"/>
      <c r="F11365" s="250"/>
      <c r="G11365" s="250"/>
      <c r="H11365" s="250"/>
      <c r="I11365" s="75">
        <f t="shared" ref="I11365:P11365" si="11378">SUM(I7281)</f>
        <v>125000</v>
      </c>
      <c r="J11365" s="75">
        <f t="shared" si="11378"/>
        <v>125000</v>
      </c>
      <c r="K11365" s="75">
        <f t="shared" si="11378"/>
        <v>0</v>
      </c>
      <c r="L11365" s="75">
        <f t="shared" si="11378"/>
        <v>0</v>
      </c>
      <c r="M11365" s="75">
        <f t="shared" si="11378"/>
        <v>0</v>
      </c>
      <c r="N11365" s="75">
        <f t="shared" si="11378"/>
        <v>0</v>
      </c>
      <c r="O11365" s="75">
        <f t="shared" si="11378"/>
        <v>0</v>
      </c>
      <c r="P11365" s="75">
        <f t="shared" si="11378"/>
        <v>0</v>
      </c>
      <c r="Q11365" s="75">
        <f t="shared" ref="Q11365:R11365" si="11379">SUM(Q7281)</f>
        <v>345000</v>
      </c>
      <c r="R11365" s="75">
        <f t="shared" si="11379"/>
        <v>345000</v>
      </c>
      <c r="S11365" s="75">
        <f t="shared" ref="S11365" si="11380">SUM(S7281)</f>
        <v>230000</v>
      </c>
      <c r="T11365" s="75">
        <f t="shared" ref="T11365:X11365" si="11381">SUM(T7281)</f>
        <v>115000</v>
      </c>
      <c r="U11365" s="75">
        <f t="shared" si="11381"/>
        <v>62500</v>
      </c>
      <c r="V11365" s="75">
        <f t="shared" si="11381"/>
        <v>52500</v>
      </c>
      <c r="W11365" s="75">
        <f t="shared" si="11381"/>
        <v>0</v>
      </c>
      <c r="X11365" s="75">
        <f t="shared" si="11381"/>
        <v>345000</v>
      </c>
      <c r="Y11365" s="238">
        <v>345000</v>
      </c>
    </row>
    <row r="11366" spans="1:25" s="76" customFormat="1">
      <c r="A11366" s="250" t="s">
        <v>2733</v>
      </c>
      <c r="B11366" s="250"/>
      <c r="C11366" s="250"/>
      <c r="D11366" s="250"/>
      <c r="E11366" s="250"/>
      <c r="F11366" s="250"/>
      <c r="G11366" s="250"/>
      <c r="H11366" s="250"/>
      <c r="I11366" s="75">
        <f t="shared" ref="I11366:P11366" si="11382">SUM(I7335)</f>
        <v>171000</v>
      </c>
      <c r="J11366" s="75">
        <f t="shared" si="11382"/>
        <v>171000</v>
      </c>
      <c r="K11366" s="75">
        <f t="shared" si="11382"/>
        <v>0</v>
      </c>
      <c r="L11366" s="75">
        <f t="shared" si="11382"/>
        <v>0</v>
      </c>
      <c r="M11366" s="75">
        <f t="shared" si="11382"/>
        <v>0</v>
      </c>
      <c r="N11366" s="75">
        <f t="shared" si="11382"/>
        <v>0</v>
      </c>
      <c r="O11366" s="75">
        <f t="shared" si="11382"/>
        <v>0</v>
      </c>
      <c r="P11366" s="75">
        <f t="shared" si="11382"/>
        <v>0</v>
      </c>
      <c r="Q11366" s="75">
        <f t="shared" ref="Q11366:R11366" si="11383">SUM(Q7335)</f>
        <v>137316</v>
      </c>
      <c r="R11366" s="75">
        <f t="shared" si="11383"/>
        <v>37000</v>
      </c>
      <c r="S11366" s="75">
        <f t="shared" ref="S11366" si="11384">SUM(S7335)</f>
        <v>22500</v>
      </c>
      <c r="T11366" s="75">
        <f t="shared" ref="T11366:X11366" si="11385">SUM(T7335)</f>
        <v>14500</v>
      </c>
      <c r="U11366" s="75">
        <f t="shared" si="11385"/>
        <v>0</v>
      </c>
      <c r="V11366" s="75">
        <f t="shared" si="11385"/>
        <v>13500</v>
      </c>
      <c r="W11366" s="75">
        <f t="shared" si="11385"/>
        <v>1000</v>
      </c>
      <c r="X11366" s="75">
        <f t="shared" si="11385"/>
        <v>37000</v>
      </c>
      <c r="Y11366" s="238">
        <v>137316</v>
      </c>
    </row>
    <row r="11367" spans="1:25" s="76" customFormat="1">
      <c r="A11367" s="250" t="s">
        <v>2734</v>
      </c>
      <c r="B11367" s="250"/>
      <c r="C11367" s="250"/>
      <c r="D11367" s="250"/>
      <c r="E11367" s="250"/>
      <c r="F11367" s="250"/>
      <c r="G11367" s="250"/>
      <c r="H11367" s="250"/>
      <c r="I11367" s="75"/>
      <c r="J11367" s="75"/>
      <c r="K11367" s="75"/>
      <c r="L11367" s="75"/>
      <c r="M11367" s="75"/>
      <c r="N11367" s="75"/>
      <c r="O11367" s="75"/>
      <c r="P11367" s="75"/>
      <c r="Q11367" s="75">
        <v>0</v>
      </c>
      <c r="R11367" s="75"/>
      <c r="S11367" s="75"/>
      <c r="T11367" s="75"/>
      <c r="U11367" s="75"/>
      <c r="V11367" s="75"/>
      <c r="W11367" s="75"/>
      <c r="X11367" s="75"/>
      <c r="Y11367" s="238">
        <v>0</v>
      </c>
    </row>
    <row r="11368" spans="1:25" s="76" customFormat="1">
      <c r="A11368" s="250" t="s">
        <v>2735</v>
      </c>
      <c r="B11368" s="250"/>
      <c r="C11368" s="250"/>
      <c r="D11368" s="250"/>
      <c r="E11368" s="250"/>
      <c r="F11368" s="250"/>
      <c r="G11368" s="250"/>
      <c r="H11368" s="250"/>
      <c r="I11368" s="75"/>
      <c r="J11368" s="75"/>
      <c r="K11368" s="75"/>
      <c r="L11368" s="75"/>
      <c r="M11368" s="75"/>
      <c r="N11368" s="75"/>
      <c r="O11368" s="75"/>
      <c r="P11368" s="75"/>
      <c r="Q11368" s="75">
        <v>0</v>
      </c>
      <c r="R11368" s="75"/>
      <c r="S11368" s="75"/>
      <c r="T11368" s="75"/>
      <c r="U11368" s="75"/>
      <c r="V11368" s="75"/>
      <c r="W11368" s="75"/>
      <c r="X11368" s="75"/>
      <c r="Y11368" s="238">
        <v>0</v>
      </c>
    </row>
    <row r="11369" spans="1:25" s="76" customFormat="1">
      <c r="A11369" s="250" t="s">
        <v>2736</v>
      </c>
      <c r="B11369" s="250"/>
      <c r="C11369" s="250"/>
      <c r="D11369" s="250"/>
      <c r="E11369" s="250"/>
      <c r="F11369" s="250"/>
      <c r="G11369" s="250"/>
      <c r="H11369" s="250"/>
      <c r="I11369" s="75"/>
      <c r="J11369" s="75"/>
      <c r="K11369" s="75"/>
      <c r="L11369" s="75"/>
      <c r="M11369" s="75"/>
      <c r="N11369" s="75"/>
      <c r="O11369" s="75"/>
      <c r="P11369" s="75"/>
      <c r="Q11369" s="75">
        <v>0</v>
      </c>
      <c r="R11369" s="75"/>
      <c r="S11369" s="75"/>
      <c r="T11369" s="75"/>
      <c r="U11369" s="75"/>
      <c r="V11369" s="75"/>
      <c r="W11369" s="75"/>
      <c r="X11369" s="75"/>
      <c r="Y11369" s="238">
        <v>0</v>
      </c>
    </row>
    <row r="11370" spans="1:25" s="76" customFormat="1">
      <c r="A11370" s="250" t="s">
        <v>2792</v>
      </c>
      <c r="B11370" s="250"/>
      <c r="C11370" s="250"/>
      <c r="D11370" s="250"/>
      <c r="E11370" s="250"/>
      <c r="F11370" s="250"/>
      <c r="G11370" s="250"/>
      <c r="H11370" s="250"/>
      <c r="I11370" s="75">
        <f t="shared" ref="I11370:X11370" si="11386">SUM(I7613)</f>
        <v>0</v>
      </c>
      <c r="J11370" s="75">
        <f t="shared" si="11386"/>
        <v>0</v>
      </c>
      <c r="K11370" s="75">
        <f t="shared" si="11386"/>
        <v>0</v>
      </c>
      <c r="L11370" s="75">
        <f t="shared" si="11386"/>
        <v>0</v>
      </c>
      <c r="M11370" s="75">
        <f t="shared" si="11386"/>
        <v>0</v>
      </c>
      <c r="N11370" s="75">
        <f t="shared" si="11386"/>
        <v>0</v>
      </c>
      <c r="O11370" s="75">
        <f t="shared" si="11386"/>
        <v>0</v>
      </c>
      <c r="P11370" s="75">
        <f t="shared" si="11386"/>
        <v>0</v>
      </c>
      <c r="Q11370" s="75">
        <f t="shared" si="11386"/>
        <v>0</v>
      </c>
      <c r="R11370" s="75">
        <f t="shared" si="11386"/>
        <v>0</v>
      </c>
      <c r="S11370" s="75">
        <f t="shared" si="11386"/>
        <v>0</v>
      </c>
      <c r="T11370" s="75">
        <f t="shared" si="11386"/>
        <v>0</v>
      </c>
      <c r="U11370" s="75">
        <f t="shared" si="11386"/>
        <v>0</v>
      </c>
      <c r="V11370" s="75">
        <f t="shared" si="11386"/>
        <v>0</v>
      </c>
      <c r="W11370" s="75">
        <f t="shared" si="11386"/>
        <v>0</v>
      </c>
      <c r="X11370" s="75">
        <f t="shared" si="11386"/>
        <v>0</v>
      </c>
      <c r="Y11370" s="238">
        <v>0</v>
      </c>
    </row>
    <row r="11371" spans="1:25" s="76" customFormat="1">
      <c r="A11371" s="250" t="s">
        <v>2737</v>
      </c>
      <c r="B11371" s="250"/>
      <c r="C11371" s="250"/>
      <c r="D11371" s="250"/>
      <c r="E11371" s="250"/>
      <c r="F11371" s="250"/>
      <c r="G11371" s="250"/>
      <c r="H11371" s="250"/>
      <c r="I11371" s="75"/>
      <c r="J11371" s="75"/>
      <c r="K11371" s="75"/>
      <c r="L11371" s="75"/>
      <c r="M11371" s="75"/>
      <c r="N11371" s="75"/>
      <c r="O11371" s="75"/>
      <c r="P11371" s="75"/>
      <c r="Q11371" s="75">
        <v>0</v>
      </c>
      <c r="R11371" s="75"/>
      <c r="S11371" s="75"/>
      <c r="T11371" s="75"/>
      <c r="U11371" s="75"/>
      <c r="V11371" s="75"/>
      <c r="W11371" s="75"/>
      <c r="X11371" s="75"/>
      <c r="Y11371" s="238">
        <v>0</v>
      </c>
    </row>
    <row r="11372" spans="1:25" s="76" customFormat="1">
      <c r="A11372" s="250" t="s">
        <v>2784</v>
      </c>
      <c r="B11372" s="250"/>
      <c r="C11372" s="250"/>
      <c r="D11372" s="250"/>
      <c r="E11372" s="250"/>
      <c r="F11372" s="250"/>
      <c r="G11372" s="250"/>
      <c r="H11372" s="250"/>
      <c r="I11372" s="75">
        <f t="shared" ref="I11372:P11372" si="11387">SUM(I7737)</f>
        <v>500</v>
      </c>
      <c r="J11372" s="75">
        <f t="shared" si="11387"/>
        <v>500</v>
      </c>
      <c r="K11372" s="75">
        <f t="shared" si="11387"/>
        <v>0</v>
      </c>
      <c r="L11372" s="75">
        <f t="shared" si="11387"/>
        <v>0</v>
      </c>
      <c r="M11372" s="75">
        <f t="shared" si="11387"/>
        <v>0</v>
      </c>
      <c r="N11372" s="75">
        <f t="shared" si="11387"/>
        <v>0</v>
      </c>
      <c r="O11372" s="75">
        <f t="shared" si="11387"/>
        <v>0</v>
      </c>
      <c r="P11372" s="75">
        <f t="shared" si="11387"/>
        <v>0</v>
      </c>
      <c r="Q11372" s="75">
        <f t="shared" ref="Q11372:R11372" si="11388">SUM(Q7737)</f>
        <v>100500</v>
      </c>
      <c r="R11372" s="75">
        <f t="shared" si="11388"/>
        <v>100500</v>
      </c>
      <c r="S11372" s="75">
        <f t="shared" ref="S11372" si="11389">SUM(S7737)</f>
        <v>100000</v>
      </c>
      <c r="T11372" s="75">
        <f t="shared" ref="T11372:X11372" si="11390">SUM(T7737)</f>
        <v>500</v>
      </c>
      <c r="U11372" s="75">
        <f t="shared" si="11390"/>
        <v>500</v>
      </c>
      <c r="V11372" s="75">
        <f t="shared" si="11390"/>
        <v>0</v>
      </c>
      <c r="W11372" s="75">
        <f t="shared" si="11390"/>
        <v>0</v>
      </c>
      <c r="X11372" s="75">
        <f t="shared" si="11390"/>
        <v>100500</v>
      </c>
      <c r="Y11372" s="238">
        <v>100500</v>
      </c>
    </row>
    <row r="11373" spans="1:25" s="76" customFormat="1">
      <c r="A11373" s="250" t="s">
        <v>2785</v>
      </c>
      <c r="B11373" s="250"/>
      <c r="C11373" s="250"/>
      <c r="D11373" s="250"/>
      <c r="E11373" s="250"/>
      <c r="F11373" s="250"/>
      <c r="G11373" s="250"/>
      <c r="H11373" s="250"/>
      <c r="I11373" s="75">
        <f t="shared" ref="I11373:P11373" si="11391">SUM(I7797)</f>
        <v>632711</v>
      </c>
      <c r="J11373" s="75">
        <f t="shared" si="11391"/>
        <v>458000</v>
      </c>
      <c r="K11373" s="75">
        <f t="shared" si="11391"/>
        <v>174711</v>
      </c>
      <c r="L11373" s="75">
        <f t="shared" si="11391"/>
        <v>142510</v>
      </c>
      <c r="M11373" s="75">
        <f t="shared" si="11391"/>
        <v>0</v>
      </c>
      <c r="N11373" s="75">
        <f t="shared" si="11391"/>
        <v>32201</v>
      </c>
      <c r="O11373" s="75">
        <f t="shared" si="11391"/>
        <v>0</v>
      </c>
      <c r="P11373" s="75">
        <f t="shared" si="11391"/>
        <v>0</v>
      </c>
      <c r="Q11373" s="75">
        <f t="shared" ref="Q11373:R11373" si="11392">SUM(Q7797)</f>
        <v>3025724</v>
      </c>
      <c r="R11373" s="75">
        <f t="shared" si="11392"/>
        <v>1446500</v>
      </c>
      <c r="S11373" s="75">
        <f t="shared" ref="S11373" si="11393">SUM(S7797)</f>
        <v>188500</v>
      </c>
      <c r="T11373" s="75">
        <f t="shared" ref="T11373:X11373" si="11394">SUM(T7797)</f>
        <v>1258000</v>
      </c>
      <c r="U11373" s="75">
        <f t="shared" si="11394"/>
        <v>70000</v>
      </c>
      <c r="V11373" s="75">
        <f t="shared" si="11394"/>
        <v>1188000</v>
      </c>
      <c r="W11373" s="75">
        <f t="shared" si="11394"/>
        <v>0</v>
      </c>
      <c r="X11373" s="75">
        <f t="shared" si="11394"/>
        <v>1446500</v>
      </c>
      <c r="Y11373" s="238">
        <v>3025724</v>
      </c>
    </row>
    <row r="11374" spans="1:25" s="68" customFormat="1">
      <c r="A11374" s="251" t="s">
        <v>69</v>
      </c>
      <c r="B11374" s="251"/>
      <c r="C11374" s="251"/>
      <c r="D11374" s="251"/>
      <c r="E11374" s="251"/>
      <c r="F11374" s="251"/>
      <c r="G11374" s="251"/>
      <c r="H11374" s="251"/>
      <c r="I11374" s="77">
        <f t="shared" ref="I11374:P11374" si="11395">SUM(I11328:I11373)</f>
        <v>5103071</v>
      </c>
      <c r="J11374" s="77">
        <f t="shared" si="11395"/>
        <v>2702660</v>
      </c>
      <c r="K11374" s="77">
        <f t="shared" si="11395"/>
        <v>700211</v>
      </c>
      <c r="L11374" s="77">
        <f t="shared" si="11395"/>
        <v>162510</v>
      </c>
      <c r="M11374" s="77">
        <f t="shared" si="11395"/>
        <v>0</v>
      </c>
      <c r="N11374" s="77">
        <f t="shared" si="11395"/>
        <v>537701</v>
      </c>
      <c r="O11374" s="77">
        <f t="shared" si="11395"/>
        <v>700200</v>
      </c>
      <c r="P11374" s="77">
        <f t="shared" si="11395"/>
        <v>1000000</v>
      </c>
      <c r="Q11374" s="77">
        <f t="shared" ref="Q11374:R11374" si="11396">SUM(Q11328:Q11373)</f>
        <v>10777637</v>
      </c>
      <c r="R11374" s="77">
        <f t="shared" si="11396"/>
        <v>5794618</v>
      </c>
      <c r="S11374" s="77">
        <f t="shared" ref="S11374" si="11397">SUM(S11328:S11373)</f>
        <v>3672538</v>
      </c>
      <c r="T11374" s="77">
        <f t="shared" ref="T11374:X11374" si="11398">SUM(T11328:T11373)</f>
        <v>2116780</v>
      </c>
      <c r="U11374" s="77">
        <f t="shared" si="11398"/>
        <v>243080</v>
      </c>
      <c r="V11374" s="77">
        <f t="shared" si="11398"/>
        <v>1838200</v>
      </c>
      <c r="W11374" s="77">
        <f t="shared" si="11398"/>
        <v>35500</v>
      </c>
      <c r="X11374" s="77">
        <f t="shared" si="11398"/>
        <v>5789318</v>
      </c>
      <c r="Y11374" s="239">
        <v>10807637</v>
      </c>
    </row>
    <row r="11375" spans="1:25" s="68" customFormat="1" ht="15" thickBot="1">
      <c r="A11375" s="270" t="s">
        <v>2774</v>
      </c>
      <c r="B11375" s="270"/>
      <c r="C11375" s="270"/>
      <c r="D11375" s="270"/>
      <c r="E11375" s="270"/>
      <c r="F11375" s="270"/>
      <c r="G11375" s="270"/>
      <c r="H11375" s="270"/>
      <c r="I11375" s="69"/>
      <c r="J11375" s="69"/>
      <c r="K11375" s="69"/>
      <c r="L11375" s="69"/>
      <c r="M11375" s="69"/>
      <c r="N11375" s="69"/>
      <c r="O11375" s="69"/>
      <c r="P11375" s="69"/>
      <c r="Q11375" s="69">
        <v>0</v>
      </c>
      <c r="R11375" s="69"/>
      <c r="S11375" s="69"/>
      <c r="T11375" s="69"/>
      <c r="U11375" s="69"/>
      <c r="V11375" s="69"/>
      <c r="W11375" s="69"/>
      <c r="X11375" s="69"/>
      <c r="Y11375" s="237">
        <v>0</v>
      </c>
    </row>
    <row r="11376" spans="1:25" s="68" customFormat="1" ht="41.4" thickBot="1">
      <c r="A11376" s="271" t="s">
        <v>1</v>
      </c>
      <c r="B11376" s="271"/>
      <c r="C11376" s="271"/>
      <c r="D11376" s="271"/>
      <c r="E11376" s="271"/>
      <c r="F11376" s="271"/>
      <c r="G11376" s="271"/>
      <c r="H11376" s="271"/>
      <c r="I11376" s="1" t="s">
        <v>3093</v>
      </c>
      <c r="J11376" s="1" t="s">
        <v>3130</v>
      </c>
      <c r="K11376" s="1" t="s">
        <v>3</v>
      </c>
      <c r="L11376" s="1" t="s">
        <v>4</v>
      </c>
      <c r="M11376" s="1" t="s">
        <v>5</v>
      </c>
      <c r="N11376" s="1" t="s">
        <v>6</v>
      </c>
      <c r="O11376" s="1" t="s">
        <v>7</v>
      </c>
      <c r="P11376" s="1" t="s">
        <v>8</v>
      </c>
      <c r="Q11376" s="1" t="s">
        <v>3344</v>
      </c>
      <c r="R11376" s="1" t="s">
        <v>3427</v>
      </c>
      <c r="S11376" s="1" t="s">
        <v>3447</v>
      </c>
      <c r="T11376" s="1" t="s">
        <v>3448</v>
      </c>
      <c r="U11376" s="1" t="s">
        <v>3452</v>
      </c>
      <c r="V11376" s="1" t="s">
        <v>3449</v>
      </c>
      <c r="W11376" s="1" t="s">
        <v>3450</v>
      </c>
      <c r="X11376" s="1" t="s">
        <v>3451</v>
      </c>
      <c r="Y11376" s="216" t="s">
        <v>3385</v>
      </c>
    </row>
    <row r="11377" spans="1:25" s="74" customFormat="1">
      <c r="A11377" s="70"/>
      <c r="B11377" s="70"/>
      <c r="C11377" s="70"/>
      <c r="D11377" s="71"/>
      <c r="E11377" s="71"/>
      <c r="F11377" s="72"/>
      <c r="G11377" s="165"/>
      <c r="H11377" s="73" t="s">
        <v>0</v>
      </c>
      <c r="I11377" s="45">
        <v>1</v>
      </c>
      <c r="J11377" s="45">
        <v>3</v>
      </c>
      <c r="K11377" s="45" t="s">
        <v>9</v>
      </c>
      <c r="L11377" s="45">
        <v>5</v>
      </c>
      <c r="M11377" s="45">
        <v>6</v>
      </c>
      <c r="N11377" s="45">
        <v>7</v>
      </c>
      <c r="O11377" s="45">
        <v>8</v>
      </c>
      <c r="P11377" s="45">
        <v>9</v>
      </c>
      <c r="Q11377" s="45">
        <v>1</v>
      </c>
      <c r="R11377" s="45">
        <v>2</v>
      </c>
      <c r="S11377" s="45">
        <v>3</v>
      </c>
      <c r="T11377" s="45" t="s">
        <v>3453</v>
      </c>
      <c r="U11377" s="45">
        <v>5</v>
      </c>
      <c r="V11377" s="45">
        <v>6</v>
      </c>
      <c r="W11377" s="45">
        <v>7</v>
      </c>
      <c r="X11377" s="45" t="s">
        <v>3454</v>
      </c>
      <c r="Y11377" s="276">
        <v>9</v>
      </c>
    </row>
    <row r="11378" spans="1:25" s="76" customFormat="1">
      <c r="A11378" s="272" t="s">
        <v>2699</v>
      </c>
      <c r="B11378" s="272"/>
      <c r="C11378" s="272"/>
      <c r="D11378" s="272"/>
      <c r="E11378" s="272"/>
      <c r="F11378" s="272"/>
      <c r="G11378" s="272"/>
      <c r="H11378" s="272"/>
      <c r="I11378" s="75"/>
      <c r="J11378" s="75"/>
      <c r="K11378" s="75"/>
      <c r="L11378" s="75"/>
      <c r="M11378" s="75"/>
      <c r="N11378" s="75"/>
      <c r="O11378" s="75"/>
      <c r="P11378" s="75"/>
      <c r="Q11378" s="75">
        <v>0</v>
      </c>
      <c r="R11378" s="75"/>
      <c r="S11378" s="75"/>
      <c r="T11378" s="75"/>
      <c r="U11378" s="75"/>
      <c r="V11378" s="75"/>
      <c r="W11378" s="75"/>
      <c r="X11378" s="75"/>
      <c r="Y11378" s="238">
        <v>0</v>
      </c>
    </row>
    <row r="11379" spans="1:25" s="76" customFormat="1">
      <c r="A11379" s="250" t="s">
        <v>2700</v>
      </c>
      <c r="B11379" s="250"/>
      <c r="C11379" s="250"/>
      <c r="D11379" s="250"/>
      <c r="E11379" s="250"/>
      <c r="F11379" s="250"/>
      <c r="G11379" s="250"/>
      <c r="H11379" s="250"/>
      <c r="I11379" s="75"/>
      <c r="J11379" s="75"/>
      <c r="K11379" s="75"/>
      <c r="L11379" s="75"/>
      <c r="M11379" s="75"/>
      <c r="N11379" s="75"/>
      <c r="O11379" s="75"/>
      <c r="P11379" s="75"/>
      <c r="Q11379" s="75">
        <v>0</v>
      </c>
      <c r="R11379" s="75"/>
      <c r="S11379" s="75"/>
      <c r="T11379" s="75"/>
      <c r="U11379" s="75"/>
      <c r="V11379" s="75"/>
      <c r="W11379" s="75"/>
      <c r="X11379" s="75"/>
      <c r="Y11379" s="238">
        <v>0</v>
      </c>
    </row>
    <row r="11380" spans="1:25" s="76" customFormat="1">
      <c r="A11380" s="250" t="s">
        <v>2701</v>
      </c>
      <c r="B11380" s="250"/>
      <c r="C11380" s="250"/>
      <c r="D11380" s="250"/>
      <c r="E11380" s="250"/>
      <c r="F11380" s="250"/>
      <c r="G11380" s="250"/>
      <c r="H11380" s="250"/>
      <c r="I11380" s="75"/>
      <c r="J11380" s="75"/>
      <c r="K11380" s="75"/>
      <c r="L11380" s="75"/>
      <c r="M11380" s="75"/>
      <c r="N11380" s="75"/>
      <c r="O11380" s="75"/>
      <c r="P11380" s="75"/>
      <c r="Q11380" s="75">
        <v>0</v>
      </c>
      <c r="R11380" s="75"/>
      <c r="S11380" s="75"/>
      <c r="T11380" s="75"/>
      <c r="U11380" s="75"/>
      <c r="V11380" s="75"/>
      <c r="W11380" s="75"/>
      <c r="X11380" s="75"/>
      <c r="Y11380" s="238">
        <v>0</v>
      </c>
    </row>
    <row r="11381" spans="1:25" s="76" customFormat="1">
      <c r="A11381" s="250" t="s">
        <v>2702</v>
      </c>
      <c r="B11381" s="250"/>
      <c r="C11381" s="250"/>
      <c r="D11381" s="250"/>
      <c r="E11381" s="250"/>
      <c r="F11381" s="250"/>
      <c r="G11381" s="250"/>
      <c r="H11381" s="250"/>
      <c r="I11381" s="75"/>
      <c r="J11381" s="75"/>
      <c r="K11381" s="75"/>
      <c r="L11381" s="75"/>
      <c r="M11381" s="75"/>
      <c r="N11381" s="75"/>
      <c r="O11381" s="75"/>
      <c r="P11381" s="75"/>
      <c r="Q11381" s="75">
        <v>0</v>
      </c>
      <c r="R11381" s="75"/>
      <c r="S11381" s="75"/>
      <c r="T11381" s="75"/>
      <c r="U11381" s="75"/>
      <c r="V11381" s="75"/>
      <c r="W11381" s="75"/>
      <c r="X11381" s="75"/>
      <c r="Y11381" s="238">
        <v>0</v>
      </c>
    </row>
    <row r="11382" spans="1:25" s="76" customFormat="1">
      <c r="A11382" s="250" t="s">
        <v>2703</v>
      </c>
      <c r="B11382" s="250"/>
      <c r="C11382" s="250"/>
      <c r="D11382" s="250"/>
      <c r="E11382" s="250"/>
      <c r="F11382" s="250"/>
      <c r="G11382" s="250"/>
      <c r="H11382" s="250"/>
      <c r="I11382" s="75"/>
      <c r="J11382" s="75"/>
      <c r="K11382" s="75"/>
      <c r="L11382" s="75"/>
      <c r="M11382" s="75"/>
      <c r="N11382" s="75"/>
      <c r="O11382" s="75"/>
      <c r="P11382" s="75"/>
      <c r="Q11382" s="75">
        <v>0</v>
      </c>
      <c r="R11382" s="75"/>
      <c r="S11382" s="75"/>
      <c r="T11382" s="75"/>
      <c r="U11382" s="75"/>
      <c r="V11382" s="75"/>
      <c r="W11382" s="75"/>
      <c r="X11382" s="75"/>
      <c r="Y11382" s="238">
        <v>0</v>
      </c>
    </row>
    <row r="11383" spans="1:25" s="76" customFormat="1">
      <c r="A11383" s="250" t="s">
        <v>2704</v>
      </c>
      <c r="B11383" s="250"/>
      <c r="C11383" s="250"/>
      <c r="D11383" s="250"/>
      <c r="E11383" s="250"/>
      <c r="F11383" s="250"/>
      <c r="G11383" s="250"/>
      <c r="H11383" s="250"/>
      <c r="I11383" s="75"/>
      <c r="J11383" s="75"/>
      <c r="K11383" s="75"/>
      <c r="L11383" s="75"/>
      <c r="M11383" s="75"/>
      <c r="N11383" s="75"/>
      <c r="O11383" s="75"/>
      <c r="P11383" s="75"/>
      <c r="Q11383" s="75">
        <v>0</v>
      </c>
      <c r="R11383" s="75"/>
      <c r="S11383" s="75"/>
      <c r="T11383" s="75"/>
      <c r="U11383" s="75"/>
      <c r="V11383" s="75"/>
      <c r="W11383" s="75"/>
      <c r="X11383" s="75"/>
      <c r="Y11383" s="238">
        <v>0</v>
      </c>
    </row>
    <row r="11384" spans="1:25" s="76" customFormat="1">
      <c r="A11384" s="250" t="s">
        <v>2705</v>
      </c>
      <c r="B11384" s="250"/>
      <c r="C11384" s="250"/>
      <c r="D11384" s="250"/>
      <c r="E11384" s="250"/>
      <c r="F11384" s="250"/>
      <c r="G11384" s="250"/>
      <c r="H11384" s="250"/>
      <c r="I11384" s="75"/>
      <c r="J11384" s="75"/>
      <c r="K11384" s="75"/>
      <c r="L11384" s="75"/>
      <c r="M11384" s="75"/>
      <c r="N11384" s="75"/>
      <c r="O11384" s="75"/>
      <c r="P11384" s="75"/>
      <c r="Q11384" s="75">
        <v>0</v>
      </c>
      <c r="R11384" s="75"/>
      <c r="S11384" s="75"/>
      <c r="T11384" s="75"/>
      <c r="U11384" s="75"/>
      <c r="V11384" s="75"/>
      <c r="W11384" s="75"/>
      <c r="X11384" s="75"/>
      <c r="Y11384" s="238">
        <v>0</v>
      </c>
    </row>
    <row r="11385" spans="1:25" s="76" customFormat="1">
      <c r="A11385" s="250" t="s">
        <v>2706</v>
      </c>
      <c r="B11385" s="250"/>
      <c r="C11385" s="250"/>
      <c r="D11385" s="250"/>
      <c r="E11385" s="250"/>
      <c r="F11385" s="250"/>
      <c r="G11385" s="250"/>
      <c r="H11385" s="250"/>
      <c r="I11385" s="75"/>
      <c r="J11385" s="75"/>
      <c r="K11385" s="75"/>
      <c r="L11385" s="75"/>
      <c r="M11385" s="75"/>
      <c r="N11385" s="75"/>
      <c r="O11385" s="75"/>
      <c r="P11385" s="75"/>
      <c r="Q11385" s="75">
        <v>0</v>
      </c>
      <c r="R11385" s="75"/>
      <c r="S11385" s="75"/>
      <c r="T11385" s="75"/>
      <c r="U11385" s="75"/>
      <c r="V11385" s="75"/>
      <c r="W11385" s="75"/>
      <c r="X11385" s="75"/>
      <c r="Y11385" s="238">
        <v>0</v>
      </c>
    </row>
    <row r="11386" spans="1:25" s="76" customFormat="1">
      <c r="A11386" s="250" t="s">
        <v>2707</v>
      </c>
      <c r="B11386" s="250"/>
      <c r="C11386" s="250"/>
      <c r="D11386" s="250"/>
      <c r="E11386" s="250"/>
      <c r="F11386" s="250"/>
      <c r="G11386" s="250"/>
      <c r="H11386" s="250"/>
      <c r="I11386" s="75"/>
      <c r="J11386" s="75"/>
      <c r="K11386" s="75"/>
      <c r="L11386" s="75"/>
      <c r="M11386" s="75"/>
      <c r="N11386" s="75"/>
      <c r="O11386" s="75"/>
      <c r="P11386" s="75"/>
      <c r="Q11386" s="75">
        <v>0</v>
      </c>
      <c r="R11386" s="75"/>
      <c r="S11386" s="75"/>
      <c r="T11386" s="75"/>
      <c r="U11386" s="75"/>
      <c r="V11386" s="75"/>
      <c r="W11386" s="75"/>
      <c r="X11386" s="75"/>
      <c r="Y11386" s="238">
        <v>0</v>
      </c>
    </row>
    <row r="11387" spans="1:25" s="76" customFormat="1">
      <c r="A11387" s="250" t="s">
        <v>2708</v>
      </c>
      <c r="B11387" s="250"/>
      <c r="C11387" s="250"/>
      <c r="D11387" s="250"/>
      <c r="E11387" s="250"/>
      <c r="F11387" s="250"/>
      <c r="G11387" s="250"/>
      <c r="H11387" s="250"/>
      <c r="I11387" s="75"/>
      <c r="J11387" s="75"/>
      <c r="K11387" s="75"/>
      <c r="L11387" s="75"/>
      <c r="M11387" s="75"/>
      <c r="N11387" s="75"/>
      <c r="O11387" s="75"/>
      <c r="P11387" s="75"/>
      <c r="Q11387" s="75">
        <v>0</v>
      </c>
      <c r="R11387" s="75"/>
      <c r="S11387" s="75"/>
      <c r="T11387" s="75"/>
      <c r="U11387" s="75"/>
      <c r="V11387" s="75"/>
      <c r="W11387" s="75"/>
      <c r="X11387" s="75"/>
      <c r="Y11387" s="238">
        <v>0</v>
      </c>
    </row>
    <row r="11388" spans="1:25" s="76" customFormat="1">
      <c r="A11388" s="250" t="s">
        <v>2709</v>
      </c>
      <c r="B11388" s="250"/>
      <c r="C11388" s="250"/>
      <c r="D11388" s="250"/>
      <c r="E11388" s="250"/>
      <c r="F11388" s="250"/>
      <c r="G11388" s="250"/>
      <c r="H11388" s="250"/>
      <c r="I11388" s="75"/>
      <c r="J11388" s="75"/>
      <c r="K11388" s="75"/>
      <c r="L11388" s="75"/>
      <c r="M11388" s="75"/>
      <c r="N11388" s="75"/>
      <c r="O11388" s="75"/>
      <c r="P11388" s="75"/>
      <c r="Q11388" s="75">
        <v>0</v>
      </c>
      <c r="R11388" s="75"/>
      <c r="S11388" s="75"/>
      <c r="T11388" s="75"/>
      <c r="U11388" s="75"/>
      <c r="V11388" s="75"/>
      <c r="W11388" s="75"/>
      <c r="X11388" s="75"/>
      <c r="Y11388" s="238">
        <v>0</v>
      </c>
    </row>
    <row r="11389" spans="1:25" s="76" customFormat="1">
      <c r="A11389" s="250" t="s">
        <v>2710</v>
      </c>
      <c r="B11389" s="250"/>
      <c r="C11389" s="250"/>
      <c r="D11389" s="250"/>
      <c r="E11389" s="250"/>
      <c r="F11389" s="250"/>
      <c r="G11389" s="250"/>
      <c r="H11389" s="250"/>
      <c r="I11389" s="75">
        <f t="shared" ref="I11389:X11389" si="11399">SUM(I500)</f>
        <v>1000</v>
      </c>
      <c r="J11389" s="75">
        <f t="shared" si="11399"/>
        <v>1000</v>
      </c>
      <c r="K11389" s="75">
        <f t="shared" si="11399"/>
        <v>0</v>
      </c>
      <c r="L11389" s="75">
        <f t="shared" si="11399"/>
        <v>0</v>
      </c>
      <c r="M11389" s="75">
        <f t="shared" si="11399"/>
        <v>0</v>
      </c>
      <c r="N11389" s="75">
        <f t="shared" si="11399"/>
        <v>0</v>
      </c>
      <c r="O11389" s="75">
        <f t="shared" si="11399"/>
        <v>0</v>
      </c>
      <c r="P11389" s="75">
        <f t="shared" si="11399"/>
        <v>0</v>
      </c>
      <c r="Q11389" s="75">
        <f t="shared" si="11399"/>
        <v>1000</v>
      </c>
      <c r="R11389" s="75">
        <f t="shared" si="11399"/>
        <v>1000</v>
      </c>
      <c r="S11389" s="75">
        <f t="shared" si="11399"/>
        <v>0</v>
      </c>
      <c r="T11389" s="75">
        <f t="shared" si="11399"/>
        <v>1000</v>
      </c>
      <c r="U11389" s="75">
        <f t="shared" si="11399"/>
        <v>0</v>
      </c>
      <c r="V11389" s="75">
        <f t="shared" si="11399"/>
        <v>0</v>
      </c>
      <c r="W11389" s="75">
        <f t="shared" si="11399"/>
        <v>1000</v>
      </c>
      <c r="X11389" s="75">
        <f t="shared" si="11399"/>
        <v>1000</v>
      </c>
      <c r="Y11389" s="238">
        <v>1000</v>
      </c>
    </row>
    <row r="11390" spans="1:25" s="76" customFormat="1">
      <c r="A11390" s="250" t="s">
        <v>2711</v>
      </c>
      <c r="B11390" s="250"/>
      <c r="C11390" s="250"/>
      <c r="D11390" s="250"/>
      <c r="E11390" s="250"/>
      <c r="F11390" s="250"/>
      <c r="G11390" s="250"/>
      <c r="H11390" s="250"/>
      <c r="I11390" s="75"/>
      <c r="J11390" s="75"/>
      <c r="K11390" s="75"/>
      <c r="L11390" s="75"/>
      <c r="M11390" s="75"/>
      <c r="N11390" s="75"/>
      <c r="O11390" s="75"/>
      <c r="P11390" s="75"/>
      <c r="Q11390" s="75">
        <v>0</v>
      </c>
      <c r="R11390" s="75"/>
      <c r="S11390" s="75"/>
      <c r="T11390" s="75"/>
      <c r="U11390" s="75"/>
      <c r="V11390" s="75"/>
      <c r="W11390" s="75"/>
      <c r="X11390" s="75"/>
      <c r="Y11390" s="238">
        <v>0</v>
      </c>
    </row>
    <row r="11391" spans="1:25" s="76" customFormat="1">
      <c r="A11391" s="250" t="s">
        <v>2712</v>
      </c>
      <c r="B11391" s="250"/>
      <c r="C11391" s="250"/>
      <c r="D11391" s="250"/>
      <c r="E11391" s="250"/>
      <c r="F11391" s="250"/>
      <c r="G11391" s="250"/>
      <c r="H11391" s="250"/>
      <c r="I11391" s="75">
        <f t="shared" ref="I11391:X11391" si="11400">SUM(I590)</f>
        <v>0</v>
      </c>
      <c r="J11391" s="75">
        <f t="shared" si="11400"/>
        <v>0</v>
      </c>
      <c r="K11391" s="75">
        <f t="shared" si="11400"/>
        <v>0</v>
      </c>
      <c r="L11391" s="75">
        <f t="shared" si="11400"/>
        <v>0</v>
      </c>
      <c r="M11391" s="75">
        <f t="shared" si="11400"/>
        <v>0</v>
      </c>
      <c r="N11391" s="75">
        <f t="shared" si="11400"/>
        <v>0</v>
      </c>
      <c r="O11391" s="75">
        <f t="shared" si="11400"/>
        <v>0</v>
      </c>
      <c r="P11391" s="75">
        <f t="shared" si="11400"/>
        <v>0</v>
      </c>
      <c r="Q11391" s="75">
        <f t="shared" si="11400"/>
        <v>0</v>
      </c>
      <c r="R11391" s="75">
        <f t="shared" si="11400"/>
        <v>0</v>
      </c>
      <c r="S11391" s="75">
        <f t="shared" si="11400"/>
        <v>0</v>
      </c>
      <c r="T11391" s="75">
        <f t="shared" si="11400"/>
        <v>0</v>
      </c>
      <c r="U11391" s="75">
        <f t="shared" si="11400"/>
        <v>0</v>
      </c>
      <c r="V11391" s="75">
        <f t="shared" si="11400"/>
        <v>0</v>
      </c>
      <c r="W11391" s="75">
        <f t="shared" si="11400"/>
        <v>0</v>
      </c>
      <c r="X11391" s="75">
        <f t="shared" si="11400"/>
        <v>0</v>
      </c>
      <c r="Y11391" s="238">
        <v>0</v>
      </c>
    </row>
    <row r="11392" spans="1:25" s="76" customFormat="1">
      <c r="A11392" s="250" t="s">
        <v>2713</v>
      </c>
      <c r="B11392" s="250"/>
      <c r="C11392" s="250"/>
      <c r="D11392" s="250"/>
      <c r="E11392" s="250"/>
      <c r="F11392" s="250"/>
      <c r="G11392" s="250"/>
      <c r="H11392" s="250"/>
      <c r="I11392" s="75"/>
      <c r="J11392" s="75"/>
      <c r="K11392" s="75"/>
      <c r="L11392" s="75"/>
      <c r="M11392" s="75"/>
      <c r="N11392" s="75"/>
      <c r="O11392" s="75"/>
      <c r="P11392" s="75"/>
      <c r="Q11392" s="75">
        <v>0</v>
      </c>
      <c r="R11392" s="75"/>
      <c r="S11392" s="75"/>
      <c r="T11392" s="75"/>
      <c r="U11392" s="75"/>
      <c r="V11392" s="75"/>
      <c r="W11392" s="75"/>
      <c r="X11392" s="75"/>
      <c r="Y11392" s="238">
        <v>0</v>
      </c>
    </row>
    <row r="11393" spans="1:25" s="76" customFormat="1">
      <c r="A11393" s="250" t="s">
        <v>2714</v>
      </c>
      <c r="B11393" s="250"/>
      <c r="C11393" s="250"/>
      <c r="D11393" s="250"/>
      <c r="E11393" s="250"/>
      <c r="F11393" s="250"/>
      <c r="G11393" s="250"/>
      <c r="H11393" s="250"/>
      <c r="I11393" s="75"/>
      <c r="J11393" s="75"/>
      <c r="K11393" s="75"/>
      <c r="L11393" s="75"/>
      <c r="M11393" s="75"/>
      <c r="N11393" s="75"/>
      <c r="O11393" s="75"/>
      <c r="P11393" s="75"/>
      <c r="Q11393" s="75">
        <v>0</v>
      </c>
      <c r="R11393" s="75"/>
      <c r="S11393" s="75"/>
      <c r="T11393" s="75"/>
      <c r="U11393" s="75"/>
      <c r="V11393" s="75"/>
      <c r="W11393" s="75"/>
      <c r="X11393" s="75"/>
      <c r="Y11393" s="238">
        <v>0</v>
      </c>
    </row>
    <row r="11394" spans="1:25" s="76" customFormat="1">
      <c r="A11394" s="250" t="s">
        <v>2689</v>
      </c>
      <c r="B11394" s="250"/>
      <c r="C11394" s="250"/>
      <c r="D11394" s="250"/>
      <c r="E11394" s="250"/>
      <c r="F11394" s="250"/>
      <c r="G11394" s="250"/>
      <c r="H11394" s="250"/>
      <c r="I11394" s="75">
        <f t="shared" ref="I11394:P11394" si="11401">SUM(I787)</f>
        <v>35000</v>
      </c>
      <c r="J11394" s="75">
        <f t="shared" si="11401"/>
        <v>2000</v>
      </c>
      <c r="K11394" s="75">
        <f t="shared" si="11401"/>
        <v>33000</v>
      </c>
      <c r="L11394" s="75">
        <f t="shared" si="11401"/>
        <v>33000</v>
      </c>
      <c r="M11394" s="75">
        <f t="shared" si="11401"/>
        <v>0</v>
      </c>
      <c r="N11394" s="75">
        <f t="shared" si="11401"/>
        <v>0</v>
      </c>
      <c r="O11394" s="75">
        <f t="shared" si="11401"/>
        <v>0</v>
      </c>
      <c r="P11394" s="75">
        <f t="shared" si="11401"/>
        <v>0</v>
      </c>
      <c r="Q11394" s="75">
        <f t="shared" ref="Q11394:R11394" si="11402">SUM(Q787)</f>
        <v>520352</v>
      </c>
      <c r="R11394" s="75">
        <f t="shared" si="11402"/>
        <v>82000</v>
      </c>
      <c r="S11394" s="75">
        <f t="shared" ref="S11394" si="11403">SUM(S787)</f>
        <v>82000</v>
      </c>
      <c r="T11394" s="75">
        <f t="shared" ref="T11394:X11394" si="11404">SUM(T787)</f>
        <v>0</v>
      </c>
      <c r="U11394" s="75">
        <f t="shared" si="11404"/>
        <v>0</v>
      </c>
      <c r="V11394" s="75">
        <f t="shared" si="11404"/>
        <v>0</v>
      </c>
      <c r="W11394" s="75">
        <f t="shared" si="11404"/>
        <v>0</v>
      </c>
      <c r="X11394" s="75">
        <f t="shared" si="11404"/>
        <v>82000</v>
      </c>
      <c r="Y11394" s="238">
        <v>520352</v>
      </c>
    </row>
    <row r="11395" spans="1:25" s="76" customFormat="1">
      <c r="A11395" s="250" t="s">
        <v>2715</v>
      </c>
      <c r="B11395" s="250"/>
      <c r="C11395" s="250"/>
      <c r="D11395" s="250"/>
      <c r="E11395" s="250"/>
      <c r="F11395" s="250"/>
      <c r="G11395" s="250"/>
      <c r="H11395" s="250"/>
      <c r="I11395" s="75">
        <f t="shared" ref="I11395:P11395" si="11405">SUM(I881)</f>
        <v>150000</v>
      </c>
      <c r="J11395" s="75">
        <f t="shared" si="11405"/>
        <v>150000</v>
      </c>
      <c r="K11395" s="75">
        <f t="shared" si="11405"/>
        <v>0</v>
      </c>
      <c r="L11395" s="75">
        <f t="shared" si="11405"/>
        <v>0</v>
      </c>
      <c r="M11395" s="75">
        <f t="shared" si="11405"/>
        <v>0</v>
      </c>
      <c r="N11395" s="75">
        <f t="shared" si="11405"/>
        <v>0</v>
      </c>
      <c r="O11395" s="75">
        <f t="shared" si="11405"/>
        <v>0</v>
      </c>
      <c r="P11395" s="75">
        <f t="shared" si="11405"/>
        <v>0</v>
      </c>
      <c r="Q11395" s="75">
        <f t="shared" ref="Q11395:R11395" si="11406">SUM(Q881)</f>
        <v>813908</v>
      </c>
      <c r="R11395" s="75">
        <f t="shared" si="11406"/>
        <v>50000</v>
      </c>
      <c r="S11395" s="75">
        <f t="shared" ref="S11395" si="11407">SUM(S881)</f>
        <v>37500</v>
      </c>
      <c r="T11395" s="75">
        <f t="shared" ref="T11395:X11395" si="11408">SUM(T881)</f>
        <v>12500</v>
      </c>
      <c r="U11395" s="75">
        <f t="shared" si="11408"/>
        <v>0</v>
      </c>
      <c r="V11395" s="75">
        <f t="shared" si="11408"/>
        <v>12500</v>
      </c>
      <c r="W11395" s="75">
        <f t="shared" si="11408"/>
        <v>0</v>
      </c>
      <c r="X11395" s="75">
        <f t="shared" si="11408"/>
        <v>50000</v>
      </c>
      <c r="Y11395" s="238">
        <v>813908</v>
      </c>
    </row>
    <row r="11396" spans="1:25" s="76" customFormat="1">
      <c r="A11396" s="250" t="s">
        <v>2716</v>
      </c>
      <c r="B11396" s="250"/>
      <c r="C11396" s="250"/>
      <c r="D11396" s="250"/>
      <c r="E11396" s="250"/>
      <c r="F11396" s="250"/>
      <c r="G11396" s="250"/>
      <c r="H11396" s="250"/>
      <c r="I11396" s="75">
        <f t="shared" ref="I11396:P11396" si="11409">SUM(I951)</f>
        <v>12549407</v>
      </c>
      <c r="J11396" s="75">
        <f t="shared" si="11409"/>
        <v>0</v>
      </c>
      <c r="K11396" s="75">
        <f t="shared" si="11409"/>
        <v>0</v>
      </c>
      <c r="L11396" s="75">
        <f t="shared" si="11409"/>
        <v>0</v>
      </c>
      <c r="M11396" s="75">
        <f t="shared" si="11409"/>
        <v>0</v>
      </c>
      <c r="N11396" s="75">
        <f t="shared" si="11409"/>
        <v>0</v>
      </c>
      <c r="O11396" s="75">
        <f t="shared" si="11409"/>
        <v>12549407</v>
      </c>
      <c r="P11396" s="75">
        <f t="shared" si="11409"/>
        <v>0</v>
      </c>
      <c r="Q11396" s="75">
        <f t="shared" ref="Q11396:R11396" si="11410">SUM(Q951)</f>
        <v>22195262</v>
      </c>
      <c r="R11396" s="75">
        <f t="shared" si="11410"/>
        <v>22195262</v>
      </c>
      <c r="S11396" s="75">
        <f t="shared" ref="S11396" si="11411">SUM(S951)</f>
        <v>12097100</v>
      </c>
      <c r="T11396" s="75">
        <f t="shared" ref="T11396:X11396" si="11412">SUM(T951)</f>
        <v>10098162</v>
      </c>
      <c r="U11396" s="75">
        <f t="shared" si="11412"/>
        <v>2000000</v>
      </c>
      <c r="V11396" s="75">
        <f t="shared" si="11412"/>
        <v>2000000</v>
      </c>
      <c r="W11396" s="75">
        <f t="shared" si="11412"/>
        <v>6098162</v>
      </c>
      <c r="X11396" s="75">
        <f t="shared" si="11412"/>
        <v>22195262</v>
      </c>
      <c r="Y11396" s="238">
        <v>22195262</v>
      </c>
    </row>
    <row r="11397" spans="1:25" s="76" customFormat="1">
      <c r="A11397" s="250" t="s">
        <v>2717</v>
      </c>
      <c r="B11397" s="250"/>
      <c r="C11397" s="250"/>
      <c r="D11397" s="250"/>
      <c r="E11397" s="250"/>
      <c r="F11397" s="250"/>
      <c r="G11397" s="250"/>
      <c r="H11397" s="250"/>
      <c r="I11397" s="75">
        <f t="shared" ref="I11397:P11397" si="11413">SUM(I1018)</f>
        <v>5850100</v>
      </c>
      <c r="J11397" s="75">
        <f t="shared" si="11413"/>
        <v>300100</v>
      </c>
      <c r="K11397" s="75">
        <f t="shared" si="11413"/>
        <v>0</v>
      </c>
      <c r="L11397" s="75">
        <f t="shared" si="11413"/>
        <v>0</v>
      </c>
      <c r="M11397" s="75">
        <f t="shared" si="11413"/>
        <v>0</v>
      </c>
      <c r="N11397" s="75">
        <f t="shared" si="11413"/>
        <v>0</v>
      </c>
      <c r="O11397" s="75">
        <f t="shared" si="11413"/>
        <v>0</v>
      </c>
      <c r="P11397" s="75">
        <f t="shared" si="11413"/>
        <v>5550000</v>
      </c>
      <c r="Q11397" s="75">
        <f t="shared" ref="Q11397:R11397" si="11414">SUM(Q1018)</f>
        <v>2027351</v>
      </c>
      <c r="R11397" s="75">
        <f t="shared" si="11414"/>
        <v>200400</v>
      </c>
      <c r="S11397" s="75">
        <f t="shared" ref="S11397" si="11415">SUM(S1018)</f>
        <v>108000</v>
      </c>
      <c r="T11397" s="75">
        <f t="shared" ref="T11397:X11397" si="11416">SUM(T1018)</f>
        <v>92400</v>
      </c>
      <c r="U11397" s="75">
        <f t="shared" si="11416"/>
        <v>0</v>
      </c>
      <c r="V11397" s="75">
        <f t="shared" si="11416"/>
        <v>0</v>
      </c>
      <c r="W11397" s="75">
        <f t="shared" si="11416"/>
        <v>92400</v>
      </c>
      <c r="X11397" s="75">
        <f t="shared" si="11416"/>
        <v>200400</v>
      </c>
      <c r="Y11397" s="238">
        <v>2027351</v>
      </c>
    </row>
    <row r="11398" spans="1:25" s="76" customFormat="1">
      <c r="A11398" s="250" t="s">
        <v>2718</v>
      </c>
      <c r="B11398" s="250"/>
      <c r="C11398" s="250"/>
      <c r="D11398" s="250"/>
      <c r="E11398" s="250"/>
      <c r="F11398" s="250"/>
      <c r="G11398" s="250"/>
      <c r="H11398" s="250"/>
      <c r="I11398" s="75"/>
      <c r="J11398" s="75"/>
      <c r="K11398" s="75"/>
      <c r="L11398" s="75"/>
      <c r="M11398" s="75"/>
      <c r="N11398" s="75"/>
      <c r="O11398" s="75"/>
      <c r="P11398" s="75"/>
      <c r="Q11398" s="75">
        <v>0</v>
      </c>
      <c r="R11398" s="75"/>
      <c r="S11398" s="75"/>
      <c r="T11398" s="75"/>
      <c r="U11398" s="75"/>
      <c r="V11398" s="75"/>
      <c r="W11398" s="75"/>
      <c r="X11398" s="75"/>
      <c r="Y11398" s="238">
        <v>0</v>
      </c>
    </row>
    <row r="11399" spans="1:25" s="76" customFormat="1">
      <c r="A11399" s="250" t="s">
        <v>2719</v>
      </c>
      <c r="B11399" s="250"/>
      <c r="C11399" s="250"/>
      <c r="D11399" s="250"/>
      <c r="E11399" s="250"/>
      <c r="F11399" s="250"/>
      <c r="G11399" s="250"/>
      <c r="H11399" s="250"/>
      <c r="I11399" s="75"/>
      <c r="J11399" s="75"/>
      <c r="K11399" s="75"/>
      <c r="L11399" s="75"/>
      <c r="M11399" s="75"/>
      <c r="N11399" s="75"/>
      <c r="O11399" s="75"/>
      <c r="P11399" s="75"/>
      <c r="Q11399" s="75">
        <v>0</v>
      </c>
      <c r="R11399" s="75"/>
      <c r="S11399" s="75"/>
      <c r="T11399" s="75"/>
      <c r="U11399" s="75"/>
      <c r="V11399" s="75"/>
      <c r="W11399" s="75"/>
      <c r="X11399" s="75"/>
      <c r="Y11399" s="238">
        <v>0</v>
      </c>
    </row>
    <row r="11400" spans="1:25" s="76" customFormat="1">
      <c r="A11400" s="250" t="s">
        <v>2720</v>
      </c>
      <c r="B11400" s="250"/>
      <c r="C11400" s="250"/>
      <c r="D11400" s="250"/>
      <c r="E11400" s="250"/>
      <c r="F11400" s="250"/>
      <c r="G11400" s="250"/>
      <c r="H11400" s="250"/>
      <c r="I11400" s="75"/>
      <c r="J11400" s="75"/>
      <c r="K11400" s="75"/>
      <c r="L11400" s="75"/>
      <c r="M11400" s="75"/>
      <c r="N11400" s="75"/>
      <c r="O11400" s="75"/>
      <c r="P11400" s="75"/>
      <c r="Q11400" s="75">
        <v>0</v>
      </c>
      <c r="R11400" s="75"/>
      <c r="S11400" s="75"/>
      <c r="T11400" s="75"/>
      <c r="U11400" s="75"/>
      <c r="V11400" s="75"/>
      <c r="W11400" s="75"/>
      <c r="X11400" s="75"/>
      <c r="Y11400" s="238">
        <v>0</v>
      </c>
    </row>
    <row r="11401" spans="1:25" s="76" customFormat="1">
      <c r="A11401" s="250" t="s">
        <v>2692</v>
      </c>
      <c r="B11401" s="250"/>
      <c r="C11401" s="250"/>
      <c r="D11401" s="250"/>
      <c r="E11401" s="250"/>
      <c r="F11401" s="250"/>
      <c r="G11401" s="250"/>
      <c r="H11401" s="250"/>
      <c r="I11401" s="75">
        <f t="shared" ref="I11401:X11401" si="11417">SUM(I1293)</f>
        <v>320000</v>
      </c>
      <c r="J11401" s="75">
        <f t="shared" si="11417"/>
        <v>20000</v>
      </c>
      <c r="K11401" s="75">
        <f t="shared" si="11417"/>
        <v>300000</v>
      </c>
      <c r="L11401" s="75">
        <f t="shared" si="11417"/>
        <v>0</v>
      </c>
      <c r="M11401" s="75">
        <f t="shared" si="11417"/>
        <v>0</v>
      </c>
      <c r="N11401" s="75">
        <f t="shared" si="11417"/>
        <v>300000</v>
      </c>
      <c r="O11401" s="75">
        <f t="shared" si="11417"/>
        <v>0</v>
      </c>
      <c r="P11401" s="75">
        <f t="shared" si="11417"/>
        <v>0</v>
      </c>
      <c r="Q11401" s="75">
        <f t="shared" si="11417"/>
        <v>320000</v>
      </c>
      <c r="R11401" s="75">
        <f t="shared" si="11417"/>
        <v>20000</v>
      </c>
      <c r="S11401" s="75">
        <f t="shared" si="11417"/>
        <v>0</v>
      </c>
      <c r="T11401" s="75">
        <f t="shared" si="11417"/>
        <v>20000</v>
      </c>
      <c r="U11401" s="75">
        <f t="shared" si="11417"/>
        <v>20000</v>
      </c>
      <c r="V11401" s="75">
        <f t="shared" si="11417"/>
        <v>0</v>
      </c>
      <c r="W11401" s="75">
        <f t="shared" si="11417"/>
        <v>0</v>
      </c>
      <c r="X11401" s="75">
        <f t="shared" si="11417"/>
        <v>20000</v>
      </c>
      <c r="Y11401" s="238">
        <v>320000</v>
      </c>
    </row>
    <row r="11402" spans="1:25" s="76" customFormat="1">
      <c r="A11402" s="250" t="s">
        <v>2721</v>
      </c>
      <c r="B11402" s="250"/>
      <c r="C11402" s="250"/>
      <c r="D11402" s="250"/>
      <c r="E11402" s="250"/>
      <c r="F11402" s="250"/>
      <c r="G11402" s="250"/>
      <c r="H11402" s="250"/>
      <c r="I11402" s="75"/>
      <c r="J11402" s="75"/>
      <c r="K11402" s="75"/>
      <c r="L11402" s="75"/>
      <c r="M11402" s="75"/>
      <c r="N11402" s="75"/>
      <c r="O11402" s="75"/>
      <c r="P11402" s="75"/>
      <c r="Q11402" s="75">
        <v>0</v>
      </c>
      <c r="R11402" s="75"/>
      <c r="S11402" s="75"/>
      <c r="T11402" s="75"/>
      <c r="U11402" s="75"/>
      <c r="V11402" s="75"/>
      <c r="W11402" s="75"/>
      <c r="X11402" s="75"/>
      <c r="Y11402" s="238">
        <v>0</v>
      </c>
    </row>
    <row r="11403" spans="1:25" s="76" customFormat="1">
      <c r="A11403" s="250" t="s">
        <v>2722</v>
      </c>
      <c r="B11403" s="250"/>
      <c r="C11403" s="250"/>
      <c r="D11403" s="250"/>
      <c r="E11403" s="250"/>
      <c r="F11403" s="250"/>
      <c r="G11403" s="250"/>
      <c r="H11403" s="250"/>
      <c r="I11403" s="75"/>
      <c r="J11403" s="75"/>
      <c r="K11403" s="75"/>
      <c r="L11403" s="75"/>
      <c r="M11403" s="75"/>
      <c r="N11403" s="75"/>
      <c r="O11403" s="75"/>
      <c r="P11403" s="75"/>
      <c r="Q11403" s="75">
        <v>0</v>
      </c>
      <c r="R11403" s="75"/>
      <c r="S11403" s="75"/>
      <c r="T11403" s="75"/>
      <c r="U11403" s="75"/>
      <c r="V11403" s="75"/>
      <c r="W11403" s="75"/>
      <c r="X11403" s="75"/>
      <c r="Y11403" s="238">
        <v>0</v>
      </c>
    </row>
    <row r="11404" spans="1:25" s="76" customFormat="1">
      <c r="A11404" s="250" t="s">
        <v>2788</v>
      </c>
      <c r="B11404" s="250"/>
      <c r="C11404" s="250"/>
      <c r="D11404" s="250"/>
      <c r="E11404" s="250"/>
      <c r="F11404" s="250"/>
      <c r="G11404" s="250"/>
      <c r="H11404" s="250"/>
      <c r="I11404" s="75">
        <f t="shared" ref="I11404:P11404" si="11418">SUM(I1531)</f>
        <v>1800000</v>
      </c>
      <c r="J11404" s="75">
        <f t="shared" si="11418"/>
        <v>300000</v>
      </c>
      <c r="K11404" s="75">
        <f t="shared" si="11418"/>
        <v>0</v>
      </c>
      <c r="L11404" s="75">
        <f t="shared" si="11418"/>
        <v>0</v>
      </c>
      <c r="M11404" s="75">
        <f t="shared" si="11418"/>
        <v>0</v>
      </c>
      <c r="N11404" s="75">
        <f t="shared" si="11418"/>
        <v>0</v>
      </c>
      <c r="O11404" s="75">
        <f t="shared" si="11418"/>
        <v>0</v>
      </c>
      <c r="P11404" s="75">
        <f t="shared" si="11418"/>
        <v>1500000</v>
      </c>
      <c r="Q11404" s="75">
        <f t="shared" ref="Q11404:R11404" si="11419">SUM(Q1531)</f>
        <v>7061506</v>
      </c>
      <c r="R11404" s="75">
        <f t="shared" si="11419"/>
        <v>1597200</v>
      </c>
      <c r="S11404" s="75">
        <f t="shared" ref="S11404" si="11420">SUM(S1531)</f>
        <v>1596700</v>
      </c>
      <c r="T11404" s="75">
        <f t="shared" ref="T11404:X11404" si="11421">SUM(T1531)</f>
        <v>0</v>
      </c>
      <c r="U11404" s="75">
        <f t="shared" si="11421"/>
        <v>0</v>
      </c>
      <c r="V11404" s="75">
        <f t="shared" si="11421"/>
        <v>0</v>
      </c>
      <c r="W11404" s="75">
        <f t="shared" si="11421"/>
        <v>0</v>
      </c>
      <c r="X11404" s="75">
        <f t="shared" si="11421"/>
        <v>1596700</v>
      </c>
      <c r="Y11404" s="238">
        <v>7061506</v>
      </c>
    </row>
    <row r="11405" spans="1:25" s="76" customFormat="1">
      <c r="A11405" s="250" t="s">
        <v>2723</v>
      </c>
      <c r="B11405" s="250"/>
      <c r="C11405" s="250"/>
      <c r="D11405" s="250"/>
      <c r="E11405" s="250"/>
      <c r="F11405" s="250"/>
      <c r="G11405" s="250"/>
      <c r="H11405" s="250"/>
      <c r="I11405" s="75">
        <f t="shared" ref="I11405:P11405" si="11422">SUM(I1591)</f>
        <v>200700</v>
      </c>
      <c r="J11405" s="75">
        <f t="shared" si="11422"/>
        <v>12000</v>
      </c>
      <c r="K11405" s="75">
        <f t="shared" si="11422"/>
        <v>188700</v>
      </c>
      <c r="L11405" s="75">
        <f t="shared" si="11422"/>
        <v>157200</v>
      </c>
      <c r="M11405" s="75">
        <f t="shared" si="11422"/>
        <v>0</v>
      </c>
      <c r="N11405" s="75">
        <f t="shared" si="11422"/>
        <v>31500</v>
      </c>
      <c r="O11405" s="75">
        <f t="shared" si="11422"/>
        <v>0</v>
      </c>
      <c r="P11405" s="75">
        <f t="shared" si="11422"/>
        <v>0</v>
      </c>
      <c r="Q11405" s="75">
        <f t="shared" ref="Q11405:R11405" si="11423">SUM(Q1591)</f>
        <v>394176</v>
      </c>
      <c r="R11405" s="75">
        <f t="shared" si="11423"/>
        <v>11189</v>
      </c>
      <c r="S11405" s="75">
        <f t="shared" ref="S11405" si="11424">SUM(S1591)</f>
        <v>4189</v>
      </c>
      <c r="T11405" s="75">
        <f t="shared" ref="T11405:X11405" si="11425">SUM(T1591)</f>
        <v>8000</v>
      </c>
      <c r="U11405" s="75">
        <f t="shared" si="11425"/>
        <v>8000</v>
      </c>
      <c r="V11405" s="75">
        <f t="shared" si="11425"/>
        <v>0</v>
      </c>
      <c r="W11405" s="75">
        <f t="shared" si="11425"/>
        <v>0</v>
      </c>
      <c r="X11405" s="75">
        <f t="shared" si="11425"/>
        <v>12189</v>
      </c>
      <c r="Y11405" s="238">
        <v>397601</v>
      </c>
    </row>
    <row r="11406" spans="1:25" s="76" customFormat="1">
      <c r="A11406" s="250" t="s">
        <v>2724</v>
      </c>
      <c r="B11406" s="250"/>
      <c r="C11406" s="250"/>
      <c r="D11406" s="250"/>
      <c r="E11406" s="250"/>
      <c r="F11406" s="250"/>
      <c r="G11406" s="250"/>
      <c r="H11406" s="250"/>
      <c r="I11406" s="75">
        <f t="shared" ref="I11406:P11406" si="11426">SUM(I4504)</f>
        <v>214261</v>
      </c>
      <c r="J11406" s="75">
        <f t="shared" si="11426"/>
        <v>14000</v>
      </c>
      <c r="K11406" s="75">
        <f t="shared" si="11426"/>
        <v>200261</v>
      </c>
      <c r="L11406" s="75">
        <f t="shared" si="11426"/>
        <v>189261</v>
      </c>
      <c r="M11406" s="75">
        <f t="shared" si="11426"/>
        <v>0</v>
      </c>
      <c r="N11406" s="75">
        <f t="shared" si="11426"/>
        <v>11000</v>
      </c>
      <c r="O11406" s="75">
        <f t="shared" si="11426"/>
        <v>0</v>
      </c>
      <c r="P11406" s="75">
        <f t="shared" si="11426"/>
        <v>0</v>
      </c>
      <c r="Q11406" s="75">
        <f t="shared" ref="Q11406:R11406" si="11427">SUM(Q4504)</f>
        <v>271503</v>
      </c>
      <c r="R11406" s="75">
        <f t="shared" si="11427"/>
        <v>14000</v>
      </c>
      <c r="S11406" s="75">
        <f t="shared" ref="S11406" si="11428">SUM(S4504)</f>
        <v>14000</v>
      </c>
      <c r="T11406" s="75">
        <f t="shared" ref="T11406:X11406" si="11429">SUM(T4504)</f>
        <v>0</v>
      </c>
      <c r="U11406" s="75">
        <f t="shared" si="11429"/>
        <v>0</v>
      </c>
      <c r="V11406" s="75">
        <f t="shared" si="11429"/>
        <v>0</v>
      </c>
      <c r="W11406" s="75">
        <f t="shared" si="11429"/>
        <v>0</v>
      </c>
      <c r="X11406" s="75">
        <f t="shared" si="11429"/>
        <v>14000</v>
      </c>
      <c r="Y11406" s="238">
        <v>272503</v>
      </c>
    </row>
    <row r="11407" spans="1:25" s="76" customFormat="1">
      <c r="A11407" s="250" t="s">
        <v>2725</v>
      </c>
      <c r="B11407" s="250"/>
      <c r="C11407" s="250"/>
      <c r="D11407" s="250"/>
      <c r="E11407" s="250"/>
      <c r="F11407" s="250"/>
      <c r="G11407" s="250"/>
      <c r="H11407" s="250"/>
      <c r="I11407" s="75">
        <f t="shared" ref="I11407:P11407" si="11430">SUM(I5968)</f>
        <v>400000</v>
      </c>
      <c r="J11407" s="75">
        <f t="shared" si="11430"/>
        <v>200000</v>
      </c>
      <c r="K11407" s="75">
        <f t="shared" si="11430"/>
        <v>200000</v>
      </c>
      <c r="L11407" s="75">
        <f t="shared" si="11430"/>
        <v>200000</v>
      </c>
      <c r="M11407" s="75">
        <f t="shared" si="11430"/>
        <v>0</v>
      </c>
      <c r="N11407" s="75">
        <f t="shared" si="11430"/>
        <v>0</v>
      </c>
      <c r="O11407" s="75">
        <f t="shared" si="11430"/>
        <v>0</v>
      </c>
      <c r="P11407" s="75">
        <f t="shared" si="11430"/>
        <v>0</v>
      </c>
      <c r="Q11407" s="75">
        <f t="shared" ref="Q11407:R11407" si="11431">SUM(Q5968)</f>
        <v>430000</v>
      </c>
      <c r="R11407" s="75">
        <f t="shared" si="11431"/>
        <v>200000</v>
      </c>
      <c r="S11407" s="75">
        <f t="shared" ref="S11407" si="11432">SUM(S5968)</f>
        <v>200000</v>
      </c>
      <c r="T11407" s="75">
        <f t="shared" ref="T11407:X11407" si="11433">SUM(T5968)</f>
        <v>0</v>
      </c>
      <c r="U11407" s="75">
        <f t="shared" si="11433"/>
        <v>0</v>
      </c>
      <c r="V11407" s="75">
        <f t="shared" si="11433"/>
        <v>0</v>
      </c>
      <c r="W11407" s="75">
        <f t="shared" si="11433"/>
        <v>0</v>
      </c>
      <c r="X11407" s="75">
        <f t="shared" si="11433"/>
        <v>200000</v>
      </c>
      <c r="Y11407" s="238">
        <v>430000</v>
      </c>
    </row>
    <row r="11408" spans="1:25" s="76" customFormat="1">
      <c r="A11408" s="250" t="s">
        <v>2694</v>
      </c>
      <c r="B11408" s="250"/>
      <c r="C11408" s="250"/>
      <c r="D11408" s="250"/>
      <c r="E11408" s="250"/>
      <c r="F11408" s="250"/>
      <c r="G11408" s="250"/>
      <c r="H11408" s="250"/>
      <c r="I11408" s="75"/>
      <c r="J11408" s="75"/>
      <c r="K11408" s="75"/>
      <c r="L11408" s="75"/>
      <c r="M11408" s="75"/>
      <c r="N11408" s="75"/>
      <c r="O11408" s="75"/>
      <c r="P11408" s="75"/>
      <c r="Q11408" s="75">
        <v>0</v>
      </c>
      <c r="R11408" s="75"/>
      <c r="S11408" s="75"/>
      <c r="T11408" s="75"/>
      <c r="U11408" s="75"/>
      <c r="V11408" s="75"/>
      <c r="W11408" s="75"/>
      <c r="X11408" s="75"/>
      <c r="Y11408" s="238">
        <v>0</v>
      </c>
    </row>
    <row r="11409" spans="1:25" s="76" customFormat="1">
      <c r="A11409" s="250" t="s">
        <v>2726</v>
      </c>
      <c r="B11409" s="250"/>
      <c r="C11409" s="250"/>
      <c r="D11409" s="250"/>
      <c r="E11409" s="250"/>
      <c r="F11409" s="250"/>
      <c r="G11409" s="250"/>
      <c r="H11409" s="250"/>
      <c r="I11409" s="75"/>
      <c r="J11409" s="75"/>
      <c r="K11409" s="75"/>
      <c r="L11409" s="75"/>
      <c r="M11409" s="75"/>
      <c r="N11409" s="75"/>
      <c r="O11409" s="75"/>
      <c r="P11409" s="75"/>
      <c r="Q11409" s="75">
        <v>0</v>
      </c>
      <c r="R11409" s="75"/>
      <c r="S11409" s="75"/>
      <c r="T11409" s="75"/>
      <c r="U11409" s="75"/>
      <c r="V11409" s="75"/>
      <c r="W11409" s="75"/>
      <c r="X11409" s="75"/>
      <c r="Y11409" s="238">
        <v>0</v>
      </c>
    </row>
    <row r="11410" spans="1:25" s="76" customFormat="1">
      <c r="A11410" s="250" t="s">
        <v>2727</v>
      </c>
      <c r="B11410" s="250"/>
      <c r="C11410" s="250"/>
      <c r="D11410" s="250"/>
      <c r="E11410" s="250"/>
      <c r="F11410" s="250"/>
      <c r="G11410" s="250"/>
      <c r="H11410" s="250"/>
      <c r="I11410" s="75">
        <f t="shared" ref="I11410:X11410" si="11434">SUM(I6118)</f>
        <v>48300</v>
      </c>
      <c r="J11410" s="75">
        <f t="shared" si="11434"/>
        <v>47300</v>
      </c>
      <c r="K11410" s="75">
        <f t="shared" si="11434"/>
        <v>1000</v>
      </c>
      <c r="L11410" s="75">
        <f t="shared" si="11434"/>
        <v>1000</v>
      </c>
      <c r="M11410" s="75">
        <f t="shared" si="11434"/>
        <v>0</v>
      </c>
      <c r="N11410" s="75">
        <f t="shared" si="11434"/>
        <v>0</v>
      </c>
      <c r="O11410" s="75">
        <f t="shared" si="11434"/>
        <v>0</v>
      </c>
      <c r="P11410" s="75">
        <f t="shared" si="11434"/>
        <v>0</v>
      </c>
      <c r="Q11410" s="75">
        <f t="shared" si="11434"/>
        <v>405213</v>
      </c>
      <c r="R11410" s="75">
        <f t="shared" si="11434"/>
        <v>392875</v>
      </c>
      <c r="S11410" s="75">
        <f t="shared" si="11434"/>
        <v>95100</v>
      </c>
      <c r="T11410" s="75">
        <f t="shared" si="11434"/>
        <v>297775</v>
      </c>
      <c r="U11410" s="75">
        <f t="shared" si="11434"/>
        <v>0</v>
      </c>
      <c r="V11410" s="75">
        <f t="shared" si="11434"/>
        <v>297675</v>
      </c>
      <c r="W11410" s="75">
        <f t="shared" si="11434"/>
        <v>100</v>
      </c>
      <c r="X11410" s="75">
        <f t="shared" si="11434"/>
        <v>392875</v>
      </c>
      <c r="Y11410" s="238">
        <v>405213</v>
      </c>
    </row>
    <row r="11411" spans="1:25" s="76" customFormat="1">
      <c r="A11411" s="250" t="s">
        <v>2728</v>
      </c>
      <c r="B11411" s="250"/>
      <c r="C11411" s="250"/>
      <c r="D11411" s="250"/>
      <c r="E11411" s="250"/>
      <c r="F11411" s="250"/>
      <c r="G11411" s="250"/>
      <c r="H11411" s="250"/>
      <c r="I11411" s="75"/>
      <c r="J11411" s="75"/>
      <c r="K11411" s="75"/>
      <c r="L11411" s="75"/>
      <c r="M11411" s="75"/>
      <c r="N11411" s="75"/>
      <c r="O11411" s="75"/>
      <c r="P11411" s="75"/>
      <c r="Q11411" s="75">
        <v>0</v>
      </c>
      <c r="R11411" s="75"/>
      <c r="S11411" s="75"/>
      <c r="T11411" s="75"/>
      <c r="U11411" s="75"/>
      <c r="V11411" s="75"/>
      <c r="W11411" s="75"/>
      <c r="X11411" s="75"/>
      <c r="Y11411" s="238">
        <v>0</v>
      </c>
    </row>
    <row r="11412" spans="1:25" s="76" customFormat="1">
      <c r="A11412" s="250" t="s">
        <v>2729</v>
      </c>
      <c r="B11412" s="250"/>
      <c r="C11412" s="250"/>
      <c r="D11412" s="250"/>
      <c r="E11412" s="250"/>
      <c r="F11412" s="250"/>
      <c r="G11412" s="250"/>
      <c r="H11412" s="250"/>
      <c r="I11412" s="75">
        <f t="shared" ref="I11412:P11412" si="11435">SUM(I6788)</f>
        <v>45100</v>
      </c>
      <c r="J11412" s="75">
        <f t="shared" si="11435"/>
        <v>40100</v>
      </c>
      <c r="K11412" s="75">
        <f t="shared" si="11435"/>
        <v>5000</v>
      </c>
      <c r="L11412" s="75">
        <f t="shared" si="11435"/>
        <v>0</v>
      </c>
      <c r="M11412" s="75">
        <f t="shared" si="11435"/>
        <v>0</v>
      </c>
      <c r="N11412" s="75">
        <f t="shared" si="11435"/>
        <v>5000</v>
      </c>
      <c r="O11412" s="75">
        <f t="shared" si="11435"/>
        <v>0</v>
      </c>
      <c r="P11412" s="75">
        <f t="shared" si="11435"/>
        <v>0</v>
      </c>
      <c r="Q11412" s="75">
        <f t="shared" ref="Q11412:R11412" si="11436">SUM(Q6788)</f>
        <v>52100</v>
      </c>
      <c r="R11412" s="75">
        <f t="shared" si="11436"/>
        <v>40100</v>
      </c>
      <c r="S11412" s="75">
        <f t="shared" ref="S11412" si="11437">SUM(S6788)</f>
        <v>0</v>
      </c>
      <c r="T11412" s="75">
        <f t="shared" ref="T11412:X11412" si="11438">SUM(T6788)</f>
        <v>40000</v>
      </c>
      <c r="U11412" s="75">
        <f t="shared" si="11438"/>
        <v>40000</v>
      </c>
      <c r="V11412" s="75">
        <f t="shared" si="11438"/>
        <v>0</v>
      </c>
      <c r="W11412" s="75">
        <f t="shared" si="11438"/>
        <v>0</v>
      </c>
      <c r="X11412" s="75">
        <f t="shared" si="11438"/>
        <v>40000</v>
      </c>
      <c r="Y11412" s="238">
        <v>52100</v>
      </c>
    </row>
    <row r="11413" spans="1:25" s="76" customFormat="1">
      <c r="A11413" s="250" t="s">
        <v>2730</v>
      </c>
      <c r="B11413" s="250"/>
      <c r="C11413" s="250"/>
      <c r="D11413" s="250"/>
      <c r="E11413" s="250"/>
      <c r="F11413" s="250"/>
      <c r="G11413" s="250"/>
      <c r="H11413" s="250"/>
      <c r="I11413" s="75">
        <f t="shared" ref="I11413:P11413" si="11439">SUM(I7117)</f>
        <v>54000</v>
      </c>
      <c r="J11413" s="75">
        <f t="shared" si="11439"/>
        <v>54000</v>
      </c>
      <c r="K11413" s="75">
        <f t="shared" si="11439"/>
        <v>0</v>
      </c>
      <c r="L11413" s="75">
        <f t="shared" si="11439"/>
        <v>0</v>
      </c>
      <c r="M11413" s="75">
        <f t="shared" si="11439"/>
        <v>0</v>
      </c>
      <c r="N11413" s="75">
        <f t="shared" si="11439"/>
        <v>0</v>
      </c>
      <c r="O11413" s="75">
        <f t="shared" si="11439"/>
        <v>0</v>
      </c>
      <c r="P11413" s="75">
        <f t="shared" si="11439"/>
        <v>0</v>
      </c>
      <c r="Q11413" s="75">
        <f t="shared" ref="Q11413:R11413" si="11440">SUM(Q7117)</f>
        <v>54000</v>
      </c>
      <c r="R11413" s="75">
        <f t="shared" si="11440"/>
        <v>54000</v>
      </c>
      <c r="S11413" s="75">
        <f t="shared" ref="S11413" si="11441">SUM(S7117)</f>
        <v>49600</v>
      </c>
      <c r="T11413" s="75">
        <f t="shared" ref="T11413:X11413" si="11442">SUM(T7117)</f>
        <v>4400</v>
      </c>
      <c r="U11413" s="75">
        <f t="shared" si="11442"/>
        <v>2400</v>
      </c>
      <c r="V11413" s="75">
        <f t="shared" si="11442"/>
        <v>2000</v>
      </c>
      <c r="W11413" s="75">
        <f t="shared" si="11442"/>
        <v>0</v>
      </c>
      <c r="X11413" s="75">
        <f t="shared" si="11442"/>
        <v>54000</v>
      </c>
      <c r="Y11413" s="238">
        <v>54000</v>
      </c>
    </row>
    <row r="11414" spans="1:25" s="76" customFormat="1">
      <c r="A11414" s="250" t="s">
        <v>2731</v>
      </c>
      <c r="B11414" s="250"/>
      <c r="C11414" s="250"/>
      <c r="D11414" s="250"/>
      <c r="E11414" s="250"/>
      <c r="F11414" s="250"/>
      <c r="G11414" s="250"/>
      <c r="H11414" s="250"/>
      <c r="I11414" s="75">
        <f t="shared" ref="I11414:P11414" si="11443">SUM(I7207)</f>
        <v>2384800</v>
      </c>
      <c r="J11414" s="75">
        <f t="shared" si="11443"/>
        <v>0</v>
      </c>
      <c r="K11414" s="75">
        <f t="shared" si="11443"/>
        <v>1000600</v>
      </c>
      <c r="L11414" s="75">
        <f t="shared" si="11443"/>
        <v>0</v>
      </c>
      <c r="M11414" s="75">
        <f t="shared" si="11443"/>
        <v>0</v>
      </c>
      <c r="N11414" s="75">
        <f t="shared" si="11443"/>
        <v>1000600</v>
      </c>
      <c r="O11414" s="75">
        <f t="shared" si="11443"/>
        <v>1284200</v>
      </c>
      <c r="P11414" s="75">
        <f t="shared" si="11443"/>
        <v>100000</v>
      </c>
      <c r="Q11414" s="75">
        <f t="shared" ref="Q11414:R11414" si="11444">SUM(Q7207)</f>
        <v>11243189</v>
      </c>
      <c r="R11414" s="75">
        <f t="shared" si="11444"/>
        <v>0</v>
      </c>
      <c r="S11414" s="75">
        <f t="shared" ref="S11414" si="11445">SUM(S7207)</f>
        <v>0</v>
      </c>
      <c r="T11414" s="75">
        <f t="shared" ref="T11414:X11414" si="11446">SUM(T7207)</f>
        <v>0</v>
      </c>
      <c r="U11414" s="75">
        <f t="shared" si="11446"/>
        <v>0</v>
      </c>
      <c r="V11414" s="75">
        <f t="shared" si="11446"/>
        <v>0</v>
      </c>
      <c r="W11414" s="75">
        <f t="shared" si="11446"/>
        <v>0</v>
      </c>
      <c r="X11414" s="75">
        <f t="shared" si="11446"/>
        <v>0</v>
      </c>
      <c r="Y11414" s="238">
        <v>11243189</v>
      </c>
    </row>
    <row r="11415" spans="1:25" s="76" customFormat="1">
      <c r="A11415" s="250" t="s">
        <v>2732</v>
      </c>
      <c r="B11415" s="250"/>
      <c r="C11415" s="250"/>
      <c r="D11415" s="250"/>
      <c r="E11415" s="250"/>
      <c r="F11415" s="250"/>
      <c r="G11415" s="250"/>
      <c r="H11415" s="250"/>
      <c r="I11415" s="75"/>
      <c r="J11415" s="75"/>
      <c r="K11415" s="75"/>
      <c r="L11415" s="75"/>
      <c r="M11415" s="75"/>
      <c r="N11415" s="75"/>
      <c r="O11415" s="75"/>
      <c r="P11415" s="75"/>
      <c r="Q11415" s="75">
        <v>0</v>
      </c>
      <c r="R11415" s="75"/>
      <c r="S11415" s="75"/>
      <c r="T11415" s="75"/>
      <c r="U11415" s="75"/>
      <c r="V11415" s="75"/>
      <c r="W11415" s="75"/>
      <c r="X11415" s="75"/>
      <c r="Y11415" s="238">
        <v>0</v>
      </c>
    </row>
    <row r="11416" spans="1:25" s="76" customFormat="1">
      <c r="A11416" s="250" t="s">
        <v>2733</v>
      </c>
      <c r="B11416" s="250"/>
      <c r="C11416" s="250"/>
      <c r="D11416" s="250"/>
      <c r="E11416" s="250"/>
      <c r="F11416" s="250"/>
      <c r="G11416" s="250"/>
      <c r="H11416" s="250"/>
      <c r="I11416" s="75"/>
      <c r="J11416" s="75"/>
      <c r="K11416" s="75"/>
      <c r="L11416" s="75"/>
      <c r="M11416" s="75"/>
      <c r="N11416" s="75"/>
      <c r="O11416" s="75"/>
      <c r="P11416" s="75"/>
      <c r="Q11416" s="75">
        <v>0</v>
      </c>
      <c r="R11416" s="75"/>
      <c r="S11416" s="75"/>
      <c r="T11416" s="75"/>
      <c r="U11416" s="75"/>
      <c r="V11416" s="75"/>
      <c r="W11416" s="75"/>
      <c r="X11416" s="75"/>
      <c r="Y11416" s="238">
        <v>0</v>
      </c>
    </row>
    <row r="11417" spans="1:25" s="76" customFormat="1">
      <c r="A11417" s="250" t="s">
        <v>2734</v>
      </c>
      <c r="B11417" s="250"/>
      <c r="C11417" s="250"/>
      <c r="D11417" s="250"/>
      <c r="E11417" s="250"/>
      <c r="F11417" s="250"/>
      <c r="G11417" s="250"/>
      <c r="H11417" s="250"/>
      <c r="I11417" s="75">
        <f t="shared" ref="I11417:X11417" si="11447">SUM(I7414)</f>
        <v>65000</v>
      </c>
      <c r="J11417" s="75">
        <f t="shared" si="11447"/>
        <v>10000</v>
      </c>
      <c r="K11417" s="75">
        <f t="shared" si="11447"/>
        <v>0</v>
      </c>
      <c r="L11417" s="75">
        <f t="shared" si="11447"/>
        <v>0</v>
      </c>
      <c r="M11417" s="75">
        <f t="shared" si="11447"/>
        <v>0</v>
      </c>
      <c r="N11417" s="75">
        <f t="shared" si="11447"/>
        <v>0</v>
      </c>
      <c r="O11417" s="75">
        <f t="shared" si="11447"/>
        <v>55000</v>
      </c>
      <c r="P11417" s="75">
        <f t="shared" si="11447"/>
        <v>0</v>
      </c>
      <c r="Q11417" s="75">
        <f t="shared" si="11447"/>
        <v>184000</v>
      </c>
      <c r="R11417" s="75">
        <f t="shared" si="11447"/>
        <v>10000</v>
      </c>
      <c r="S11417" s="75">
        <f t="shared" si="11447"/>
        <v>10000</v>
      </c>
      <c r="T11417" s="75">
        <f t="shared" si="11447"/>
        <v>0</v>
      </c>
      <c r="U11417" s="75">
        <f t="shared" si="11447"/>
        <v>0</v>
      </c>
      <c r="V11417" s="75">
        <f t="shared" si="11447"/>
        <v>0</v>
      </c>
      <c r="W11417" s="75">
        <f t="shared" si="11447"/>
        <v>0</v>
      </c>
      <c r="X11417" s="75">
        <f t="shared" si="11447"/>
        <v>10000</v>
      </c>
      <c r="Y11417" s="238">
        <v>184000</v>
      </c>
    </row>
    <row r="11418" spans="1:25" s="76" customFormat="1">
      <c r="A11418" s="250" t="s">
        <v>2735</v>
      </c>
      <c r="B11418" s="250"/>
      <c r="C11418" s="250"/>
      <c r="D11418" s="250"/>
      <c r="E11418" s="250"/>
      <c r="F11418" s="250"/>
      <c r="G11418" s="250"/>
      <c r="H11418" s="250"/>
      <c r="I11418" s="75"/>
      <c r="J11418" s="75"/>
      <c r="K11418" s="75"/>
      <c r="L11418" s="75"/>
      <c r="M11418" s="75"/>
      <c r="N11418" s="75"/>
      <c r="O11418" s="75"/>
      <c r="P11418" s="75"/>
      <c r="Q11418" s="75">
        <v>0</v>
      </c>
      <c r="R11418" s="75"/>
      <c r="S11418" s="75"/>
      <c r="T11418" s="75"/>
      <c r="U11418" s="75"/>
      <c r="V11418" s="75"/>
      <c r="W11418" s="75"/>
      <c r="X11418" s="75"/>
      <c r="Y11418" s="238">
        <v>0</v>
      </c>
    </row>
    <row r="11419" spans="1:25" s="76" customFormat="1">
      <c r="A11419" s="250" t="s">
        <v>2736</v>
      </c>
      <c r="B11419" s="250"/>
      <c r="C11419" s="250"/>
      <c r="D11419" s="250"/>
      <c r="E11419" s="250"/>
      <c r="F11419" s="250"/>
      <c r="G11419" s="250"/>
      <c r="H11419" s="250"/>
      <c r="I11419" s="75"/>
      <c r="J11419" s="75"/>
      <c r="K11419" s="75"/>
      <c r="L11419" s="75"/>
      <c r="M11419" s="75"/>
      <c r="N11419" s="75"/>
      <c r="O11419" s="75"/>
      <c r="P11419" s="75"/>
      <c r="Q11419" s="75">
        <v>0</v>
      </c>
      <c r="R11419" s="75"/>
      <c r="S11419" s="75"/>
      <c r="T11419" s="75"/>
      <c r="U11419" s="75"/>
      <c r="V11419" s="75"/>
      <c r="W11419" s="75"/>
      <c r="X11419" s="75"/>
      <c r="Y11419" s="238">
        <v>0</v>
      </c>
    </row>
    <row r="11420" spans="1:25" s="76" customFormat="1">
      <c r="A11420" s="250" t="s">
        <v>2792</v>
      </c>
      <c r="B11420" s="250"/>
      <c r="C11420" s="250"/>
      <c r="D11420" s="250"/>
      <c r="E11420" s="250"/>
      <c r="F11420" s="250"/>
      <c r="G11420" s="250"/>
      <c r="H11420" s="250"/>
      <c r="I11420" s="75"/>
      <c r="J11420" s="75"/>
      <c r="K11420" s="75"/>
      <c r="L11420" s="75"/>
      <c r="M11420" s="75"/>
      <c r="N11420" s="75"/>
      <c r="O11420" s="75"/>
      <c r="P11420" s="75"/>
      <c r="Q11420" s="75">
        <v>0</v>
      </c>
      <c r="R11420" s="75"/>
      <c r="S11420" s="75"/>
      <c r="T11420" s="75"/>
      <c r="U11420" s="75"/>
      <c r="V11420" s="75"/>
      <c r="W11420" s="75"/>
      <c r="X11420" s="75"/>
      <c r="Y11420" s="238">
        <v>0</v>
      </c>
    </row>
    <row r="11421" spans="1:25" s="76" customFormat="1">
      <c r="A11421" s="250" t="s">
        <v>2737</v>
      </c>
      <c r="B11421" s="250"/>
      <c r="C11421" s="250"/>
      <c r="D11421" s="250"/>
      <c r="E11421" s="250"/>
      <c r="F11421" s="250"/>
      <c r="G11421" s="250"/>
      <c r="H11421" s="250"/>
      <c r="I11421" s="75">
        <f t="shared" ref="I11421:P11421" si="11448">SUM(I7672)</f>
        <v>203061</v>
      </c>
      <c r="J11421" s="75">
        <f t="shared" si="11448"/>
        <v>0</v>
      </c>
      <c r="K11421" s="75">
        <f t="shared" si="11448"/>
        <v>203061</v>
      </c>
      <c r="L11421" s="75">
        <f t="shared" si="11448"/>
        <v>147300</v>
      </c>
      <c r="M11421" s="75">
        <f t="shared" si="11448"/>
        <v>17000</v>
      </c>
      <c r="N11421" s="75">
        <f t="shared" si="11448"/>
        <v>38761</v>
      </c>
      <c r="O11421" s="75">
        <f t="shared" si="11448"/>
        <v>0</v>
      </c>
      <c r="P11421" s="75">
        <f t="shared" si="11448"/>
        <v>0</v>
      </c>
      <c r="Q11421" s="75">
        <f t="shared" ref="Q11421:R11421" si="11449">SUM(Q7672)</f>
        <v>423961</v>
      </c>
      <c r="R11421" s="75">
        <f t="shared" si="11449"/>
        <v>0</v>
      </c>
      <c r="S11421" s="75">
        <f t="shared" ref="S11421" si="11450">SUM(S7672)</f>
        <v>0</v>
      </c>
      <c r="T11421" s="75">
        <f t="shared" ref="T11421:X11421" si="11451">SUM(T7672)</f>
        <v>0</v>
      </c>
      <c r="U11421" s="75">
        <f t="shared" si="11451"/>
        <v>0</v>
      </c>
      <c r="V11421" s="75">
        <f t="shared" si="11451"/>
        <v>0</v>
      </c>
      <c r="W11421" s="75">
        <f t="shared" si="11451"/>
        <v>0</v>
      </c>
      <c r="X11421" s="75">
        <f t="shared" si="11451"/>
        <v>0</v>
      </c>
      <c r="Y11421" s="238">
        <v>423961</v>
      </c>
    </row>
    <row r="11422" spans="1:25" s="76" customFormat="1">
      <c r="A11422" s="250" t="s">
        <v>2784</v>
      </c>
      <c r="B11422" s="250"/>
      <c r="C11422" s="250"/>
      <c r="D11422" s="250"/>
      <c r="E11422" s="250"/>
      <c r="F11422" s="250"/>
      <c r="G11422" s="250"/>
      <c r="H11422" s="250"/>
      <c r="I11422" s="75">
        <f t="shared" ref="I11422:P11422" si="11452">SUM(I7739)</f>
        <v>100000</v>
      </c>
      <c r="J11422" s="75">
        <f t="shared" si="11452"/>
        <v>100000</v>
      </c>
      <c r="K11422" s="75">
        <f t="shared" si="11452"/>
        <v>0</v>
      </c>
      <c r="L11422" s="75">
        <f t="shared" si="11452"/>
        <v>0</v>
      </c>
      <c r="M11422" s="75">
        <f t="shared" si="11452"/>
        <v>0</v>
      </c>
      <c r="N11422" s="75">
        <f t="shared" si="11452"/>
        <v>0</v>
      </c>
      <c r="O11422" s="75">
        <f t="shared" si="11452"/>
        <v>0</v>
      </c>
      <c r="P11422" s="75">
        <f t="shared" si="11452"/>
        <v>0</v>
      </c>
      <c r="Q11422" s="75">
        <f t="shared" ref="Q11422:R11422" si="11453">SUM(Q7739)</f>
        <v>1700500</v>
      </c>
      <c r="R11422" s="75">
        <f t="shared" si="11453"/>
        <v>500</v>
      </c>
      <c r="S11422" s="75">
        <f t="shared" ref="S11422" si="11454">SUM(S7739)</f>
        <v>500</v>
      </c>
      <c r="T11422" s="75">
        <f t="shared" ref="T11422:X11422" si="11455">SUM(T7739)</f>
        <v>0</v>
      </c>
      <c r="U11422" s="75">
        <f t="shared" si="11455"/>
        <v>0</v>
      </c>
      <c r="V11422" s="75">
        <f t="shared" si="11455"/>
        <v>0</v>
      </c>
      <c r="W11422" s="75">
        <f t="shared" si="11455"/>
        <v>0</v>
      </c>
      <c r="X11422" s="75">
        <f t="shared" si="11455"/>
        <v>500</v>
      </c>
      <c r="Y11422" s="238">
        <v>1700500</v>
      </c>
    </row>
    <row r="11423" spans="1:25" s="76" customFormat="1">
      <c r="A11423" s="250" t="s">
        <v>2785</v>
      </c>
      <c r="B11423" s="250"/>
      <c r="C11423" s="250"/>
      <c r="D11423" s="250"/>
      <c r="E11423" s="250"/>
      <c r="F11423" s="250"/>
      <c r="G11423" s="250"/>
      <c r="H11423" s="250"/>
      <c r="I11423" s="75">
        <f t="shared" ref="I11423:P11423" si="11456">SUM(I7798)</f>
        <v>2823980</v>
      </c>
      <c r="J11423" s="75">
        <f t="shared" si="11456"/>
        <v>0</v>
      </c>
      <c r="K11423" s="75">
        <f t="shared" si="11456"/>
        <v>983980</v>
      </c>
      <c r="L11423" s="75">
        <f t="shared" si="11456"/>
        <v>832460</v>
      </c>
      <c r="M11423" s="75">
        <f t="shared" si="11456"/>
        <v>5010</v>
      </c>
      <c r="N11423" s="75">
        <f t="shared" si="11456"/>
        <v>146510</v>
      </c>
      <c r="O11423" s="75">
        <f t="shared" si="11456"/>
        <v>0</v>
      </c>
      <c r="P11423" s="75">
        <f t="shared" si="11456"/>
        <v>1840000</v>
      </c>
      <c r="Q11423" s="75">
        <f t="shared" ref="Q11423:R11423" si="11457">SUM(Q7798)</f>
        <v>7833973</v>
      </c>
      <c r="R11423" s="75">
        <f t="shared" si="11457"/>
        <v>364200</v>
      </c>
      <c r="S11423" s="75">
        <f t="shared" ref="S11423" si="11458">SUM(S7798)</f>
        <v>364000</v>
      </c>
      <c r="T11423" s="75">
        <f t="shared" ref="T11423:X11423" si="11459">SUM(T7798)</f>
        <v>0</v>
      </c>
      <c r="U11423" s="75">
        <f t="shared" si="11459"/>
        <v>0</v>
      </c>
      <c r="V11423" s="75">
        <f t="shared" si="11459"/>
        <v>0</v>
      </c>
      <c r="W11423" s="75">
        <f t="shared" si="11459"/>
        <v>0</v>
      </c>
      <c r="X11423" s="75">
        <f t="shared" si="11459"/>
        <v>364000</v>
      </c>
      <c r="Y11423" s="238">
        <v>7833973</v>
      </c>
    </row>
    <row r="11424" spans="1:25" s="68" customFormat="1">
      <c r="A11424" s="251" t="s">
        <v>69</v>
      </c>
      <c r="B11424" s="251"/>
      <c r="C11424" s="251"/>
      <c r="D11424" s="251"/>
      <c r="E11424" s="251"/>
      <c r="F11424" s="251"/>
      <c r="G11424" s="251"/>
      <c r="H11424" s="251"/>
      <c r="I11424" s="77">
        <f t="shared" ref="I11424:P11424" si="11460">SUM(I11378:I11423)</f>
        <v>27244709</v>
      </c>
      <c r="J11424" s="77">
        <f t="shared" si="11460"/>
        <v>1250500</v>
      </c>
      <c r="K11424" s="77">
        <f t="shared" si="11460"/>
        <v>3115602</v>
      </c>
      <c r="L11424" s="77">
        <f t="shared" si="11460"/>
        <v>1560221</v>
      </c>
      <c r="M11424" s="77">
        <f t="shared" si="11460"/>
        <v>22010</v>
      </c>
      <c r="N11424" s="77">
        <f t="shared" si="11460"/>
        <v>1533371</v>
      </c>
      <c r="O11424" s="77">
        <f t="shared" si="11460"/>
        <v>13888607</v>
      </c>
      <c r="P11424" s="77">
        <f t="shared" si="11460"/>
        <v>8990000</v>
      </c>
      <c r="Q11424" s="77">
        <f t="shared" ref="Q11424:R11424" si="11461">SUM(Q11378:Q11423)</f>
        <v>55931994</v>
      </c>
      <c r="R11424" s="77">
        <f t="shared" si="11461"/>
        <v>25232726</v>
      </c>
      <c r="S11424" s="77">
        <f t="shared" ref="S11424" si="11462">SUM(S11378:S11423)</f>
        <v>14658689</v>
      </c>
      <c r="T11424" s="77">
        <f t="shared" ref="T11424:X11424" si="11463">SUM(T11378:T11423)</f>
        <v>10574237</v>
      </c>
      <c r="U11424" s="77">
        <f t="shared" si="11463"/>
        <v>2070400</v>
      </c>
      <c r="V11424" s="77">
        <f t="shared" si="11463"/>
        <v>2312175</v>
      </c>
      <c r="W11424" s="77">
        <f t="shared" si="11463"/>
        <v>6191662</v>
      </c>
      <c r="X11424" s="77">
        <f t="shared" si="11463"/>
        <v>25232926</v>
      </c>
      <c r="Y11424" s="239">
        <v>55936419</v>
      </c>
    </row>
    <row r="11425" spans="1:25" s="68" customFormat="1" ht="15" thickBot="1">
      <c r="A11425" s="270" t="s">
        <v>2775</v>
      </c>
      <c r="B11425" s="270"/>
      <c r="C11425" s="270"/>
      <c r="D11425" s="270"/>
      <c r="E11425" s="270"/>
      <c r="F11425" s="270"/>
      <c r="G11425" s="270"/>
      <c r="H11425" s="270"/>
      <c r="I11425" s="69"/>
      <c r="J11425" s="69"/>
      <c r="K11425" s="69"/>
      <c r="L11425" s="69"/>
      <c r="M11425" s="69"/>
      <c r="N11425" s="69"/>
      <c r="O11425" s="69"/>
      <c r="P11425" s="69"/>
      <c r="Q11425" s="69">
        <v>0</v>
      </c>
      <c r="R11425" s="69"/>
      <c r="S11425" s="69"/>
      <c r="T11425" s="69"/>
      <c r="U11425" s="69"/>
      <c r="V11425" s="69"/>
      <c r="W11425" s="69"/>
      <c r="X11425" s="69"/>
      <c r="Y11425" s="237">
        <v>0</v>
      </c>
    </row>
    <row r="11426" spans="1:25" s="68" customFormat="1" ht="41.4" thickBot="1">
      <c r="A11426" s="271" t="s">
        <v>1</v>
      </c>
      <c r="B11426" s="271"/>
      <c r="C11426" s="271"/>
      <c r="D11426" s="271"/>
      <c r="E11426" s="271"/>
      <c r="F11426" s="271"/>
      <c r="G11426" s="271"/>
      <c r="H11426" s="271"/>
      <c r="I11426" s="1" t="s">
        <v>3093</v>
      </c>
      <c r="J11426" s="1" t="s">
        <v>3130</v>
      </c>
      <c r="K11426" s="1" t="s">
        <v>3</v>
      </c>
      <c r="L11426" s="1" t="s">
        <v>4</v>
      </c>
      <c r="M11426" s="1" t="s">
        <v>5</v>
      </c>
      <c r="N11426" s="1" t="s">
        <v>6</v>
      </c>
      <c r="O11426" s="1" t="s">
        <v>7</v>
      </c>
      <c r="P11426" s="1" t="s">
        <v>8</v>
      </c>
      <c r="Q11426" s="1" t="s">
        <v>3344</v>
      </c>
      <c r="R11426" s="1" t="s">
        <v>3427</v>
      </c>
      <c r="S11426" s="1" t="s">
        <v>3447</v>
      </c>
      <c r="T11426" s="1" t="s">
        <v>3448</v>
      </c>
      <c r="U11426" s="1" t="s">
        <v>3452</v>
      </c>
      <c r="V11426" s="1" t="s">
        <v>3449</v>
      </c>
      <c r="W11426" s="1" t="s">
        <v>3450</v>
      </c>
      <c r="X11426" s="1" t="s">
        <v>3451</v>
      </c>
      <c r="Y11426" s="216" t="s">
        <v>3385</v>
      </c>
    </row>
    <row r="11427" spans="1:25" s="74" customFormat="1">
      <c r="A11427" s="70"/>
      <c r="B11427" s="70"/>
      <c r="C11427" s="70"/>
      <c r="D11427" s="71"/>
      <c r="E11427" s="71"/>
      <c r="F11427" s="72"/>
      <c r="G11427" s="165"/>
      <c r="H11427" s="73" t="s">
        <v>0</v>
      </c>
      <c r="I11427" s="45">
        <v>1</v>
      </c>
      <c r="J11427" s="45">
        <v>3</v>
      </c>
      <c r="K11427" s="45" t="s">
        <v>9</v>
      </c>
      <c r="L11427" s="45">
        <v>5</v>
      </c>
      <c r="M11427" s="45">
        <v>6</v>
      </c>
      <c r="N11427" s="45">
        <v>7</v>
      </c>
      <c r="O11427" s="45">
        <v>8</v>
      </c>
      <c r="P11427" s="45">
        <v>9</v>
      </c>
      <c r="Q11427" s="45">
        <v>1</v>
      </c>
      <c r="R11427" s="45">
        <v>2</v>
      </c>
      <c r="S11427" s="45">
        <v>3</v>
      </c>
      <c r="T11427" s="45" t="s">
        <v>3453</v>
      </c>
      <c r="U11427" s="45">
        <v>5</v>
      </c>
      <c r="V11427" s="45">
        <v>6</v>
      </c>
      <c r="W11427" s="45">
        <v>7</v>
      </c>
      <c r="X11427" s="45" t="s">
        <v>3454</v>
      </c>
      <c r="Y11427" s="276">
        <v>9</v>
      </c>
    </row>
    <row r="11428" spans="1:25" s="76" customFormat="1">
      <c r="A11428" s="272" t="s">
        <v>2699</v>
      </c>
      <c r="B11428" s="272"/>
      <c r="C11428" s="272"/>
      <c r="D11428" s="272"/>
      <c r="E11428" s="272"/>
      <c r="F11428" s="272"/>
      <c r="G11428" s="272"/>
      <c r="H11428" s="272"/>
      <c r="I11428" s="75">
        <f t="shared" ref="I11428:P11438" si="11464">SUM(I11478,I11578,I11528)</f>
        <v>0</v>
      </c>
      <c r="J11428" s="75">
        <f t="shared" si="11464"/>
        <v>0</v>
      </c>
      <c r="K11428" s="75">
        <f t="shared" si="11464"/>
        <v>0</v>
      </c>
      <c r="L11428" s="75">
        <f t="shared" si="11464"/>
        <v>0</v>
      </c>
      <c r="M11428" s="75">
        <f t="shared" si="11464"/>
        <v>0</v>
      </c>
      <c r="N11428" s="75">
        <f t="shared" si="11464"/>
        <v>0</v>
      </c>
      <c r="O11428" s="75">
        <f t="shared" si="11464"/>
        <v>0</v>
      </c>
      <c r="P11428" s="75">
        <f t="shared" si="11464"/>
        <v>0</v>
      </c>
      <c r="Q11428" s="75">
        <f t="shared" ref="Q11428:R11428" si="11465">SUM(Q11478,Q11578,Q11528)</f>
        <v>0</v>
      </c>
      <c r="R11428" s="75">
        <f t="shared" si="11465"/>
        <v>0</v>
      </c>
      <c r="S11428" s="75">
        <f t="shared" ref="S11428" si="11466">SUM(S11478,S11578,S11528)</f>
        <v>0</v>
      </c>
      <c r="T11428" s="75">
        <f t="shared" ref="T11428:X11428" si="11467">SUM(T11478,T11578,T11528)</f>
        <v>0</v>
      </c>
      <c r="U11428" s="75">
        <f t="shared" si="11467"/>
        <v>0</v>
      </c>
      <c r="V11428" s="75">
        <f t="shared" si="11467"/>
        <v>0</v>
      </c>
      <c r="W11428" s="75">
        <f t="shared" si="11467"/>
        <v>0</v>
      </c>
      <c r="X11428" s="75">
        <f t="shared" si="11467"/>
        <v>0</v>
      </c>
      <c r="Y11428" s="238">
        <v>0</v>
      </c>
    </row>
    <row r="11429" spans="1:25" s="76" customFormat="1">
      <c r="A11429" s="250" t="s">
        <v>2700</v>
      </c>
      <c r="B11429" s="250"/>
      <c r="C11429" s="250"/>
      <c r="D11429" s="250"/>
      <c r="E11429" s="250"/>
      <c r="F11429" s="250"/>
      <c r="G11429" s="250"/>
      <c r="H11429" s="250"/>
      <c r="I11429" s="75">
        <f t="shared" si="11464"/>
        <v>0</v>
      </c>
      <c r="J11429" s="75">
        <f t="shared" si="11464"/>
        <v>0</v>
      </c>
      <c r="K11429" s="75">
        <f t="shared" si="11464"/>
        <v>0</v>
      </c>
      <c r="L11429" s="75">
        <f t="shared" si="11464"/>
        <v>0</v>
      </c>
      <c r="M11429" s="75">
        <f t="shared" si="11464"/>
        <v>0</v>
      </c>
      <c r="N11429" s="75">
        <f t="shared" si="11464"/>
        <v>0</v>
      </c>
      <c r="O11429" s="75">
        <f t="shared" si="11464"/>
        <v>0</v>
      </c>
      <c r="P11429" s="75">
        <f t="shared" si="11464"/>
        <v>0</v>
      </c>
      <c r="Q11429" s="75">
        <f t="shared" ref="Q11429:R11429" si="11468">SUM(Q11479,Q11579,Q11529)</f>
        <v>0</v>
      </c>
      <c r="R11429" s="75">
        <f t="shared" si="11468"/>
        <v>0</v>
      </c>
      <c r="S11429" s="75">
        <f t="shared" ref="S11429" si="11469">SUM(S11479,S11579,S11529)</f>
        <v>0</v>
      </c>
      <c r="T11429" s="75">
        <f t="shared" ref="T11429:X11429" si="11470">SUM(T11479,T11579,T11529)</f>
        <v>0</v>
      </c>
      <c r="U11429" s="75">
        <f t="shared" si="11470"/>
        <v>0</v>
      </c>
      <c r="V11429" s="75">
        <f t="shared" si="11470"/>
        <v>0</v>
      </c>
      <c r="W11429" s="75">
        <f t="shared" si="11470"/>
        <v>0</v>
      </c>
      <c r="X11429" s="75">
        <f t="shared" si="11470"/>
        <v>0</v>
      </c>
      <c r="Y11429" s="238">
        <v>0</v>
      </c>
    </row>
    <row r="11430" spans="1:25" s="76" customFormat="1">
      <c r="A11430" s="250" t="s">
        <v>2701</v>
      </c>
      <c r="B11430" s="250"/>
      <c r="C11430" s="250"/>
      <c r="D11430" s="250"/>
      <c r="E11430" s="250"/>
      <c r="F11430" s="250"/>
      <c r="G11430" s="250"/>
      <c r="H11430" s="250"/>
      <c r="I11430" s="75">
        <f t="shared" si="11464"/>
        <v>0</v>
      </c>
      <c r="J11430" s="75">
        <f t="shared" si="11464"/>
        <v>0</v>
      </c>
      <c r="K11430" s="75">
        <f t="shared" si="11464"/>
        <v>0</v>
      </c>
      <c r="L11430" s="75">
        <f t="shared" si="11464"/>
        <v>0</v>
      </c>
      <c r="M11430" s="75">
        <f t="shared" si="11464"/>
        <v>0</v>
      </c>
      <c r="N11430" s="75">
        <f t="shared" si="11464"/>
        <v>0</v>
      </c>
      <c r="O11430" s="75">
        <f t="shared" si="11464"/>
        <v>0</v>
      </c>
      <c r="P11430" s="75">
        <f t="shared" si="11464"/>
        <v>0</v>
      </c>
      <c r="Q11430" s="75">
        <f t="shared" ref="Q11430:R11430" si="11471">SUM(Q11480,Q11580,Q11530)</f>
        <v>0</v>
      </c>
      <c r="R11430" s="75">
        <f t="shared" si="11471"/>
        <v>0</v>
      </c>
      <c r="S11430" s="75">
        <f t="shared" ref="S11430" si="11472">SUM(S11480,S11580,S11530)</f>
        <v>0</v>
      </c>
      <c r="T11430" s="75">
        <f t="shared" ref="T11430:X11430" si="11473">SUM(T11480,T11580,T11530)</f>
        <v>0</v>
      </c>
      <c r="U11430" s="75">
        <f t="shared" si="11473"/>
        <v>0</v>
      </c>
      <c r="V11430" s="75">
        <f t="shared" si="11473"/>
        <v>0</v>
      </c>
      <c r="W11430" s="75">
        <f t="shared" si="11473"/>
        <v>0</v>
      </c>
      <c r="X11430" s="75">
        <f t="shared" si="11473"/>
        <v>0</v>
      </c>
      <c r="Y11430" s="238">
        <v>0</v>
      </c>
    </row>
    <row r="11431" spans="1:25" s="76" customFormat="1">
      <c r="A11431" s="250" t="s">
        <v>2702</v>
      </c>
      <c r="B11431" s="250"/>
      <c r="C11431" s="250"/>
      <c r="D11431" s="250"/>
      <c r="E11431" s="250"/>
      <c r="F11431" s="250"/>
      <c r="G11431" s="250"/>
      <c r="H11431" s="250"/>
      <c r="I11431" s="75">
        <f t="shared" si="11464"/>
        <v>0</v>
      </c>
      <c r="J11431" s="75">
        <f t="shared" si="11464"/>
        <v>0</v>
      </c>
      <c r="K11431" s="75">
        <f t="shared" si="11464"/>
        <v>0</v>
      </c>
      <c r="L11431" s="75">
        <f t="shared" si="11464"/>
        <v>0</v>
      </c>
      <c r="M11431" s="75">
        <f t="shared" si="11464"/>
        <v>0</v>
      </c>
      <c r="N11431" s="75">
        <f t="shared" si="11464"/>
        <v>0</v>
      </c>
      <c r="O11431" s="75">
        <f t="shared" si="11464"/>
        <v>0</v>
      </c>
      <c r="P11431" s="75">
        <f t="shared" si="11464"/>
        <v>0</v>
      </c>
      <c r="Q11431" s="75">
        <f t="shared" ref="Q11431:R11431" si="11474">SUM(Q11481,Q11581,Q11531)</f>
        <v>0</v>
      </c>
      <c r="R11431" s="75">
        <f t="shared" si="11474"/>
        <v>0</v>
      </c>
      <c r="S11431" s="75">
        <f t="shared" ref="S11431" si="11475">SUM(S11481,S11581,S11531)</f>
        <v>0</v>
      </c>
      <c r="T11431" s="75">
        <f t="shared" ref="T11431:X11431" si="11476">SUM(T11481,T11581,T11531)</f>
        <v>0</v>
      </c>
      <c r="U11431" s="75">
        <f t="shared" si="11476"/>
        <v>0</v>
      </c>
      <c r="V11431" s="75">
        <f t="shared" si="11476"/>
        <v>0</v>
      </c>
      <c r="W11431" s="75">
        <f t="shared" si="11476"/>
        <v>0</v>
      </c>
      <c r="X11431" s="75">
        <f t="shared" si="11476"/>
        <v>0</v>
      </c>
      <c r="Y11431" s="238">
        <v>0</v>
      </c>
    </row>
    <row r="11432" spans="1:25" s="76" customFormat="1">
      <c r="A11432" s="250" t="s">
        <v>2703</v>
      </c>
      <c r="B11432" s="250"/>
      <c r="C11432" s="250"/>
      <c r="D11432" s="250"/>
      <c r="E11432" s="250"/>
      <c r="F11432" s="250"/>
      <c r="G11432" s="250"/>
      <c r="H11432" s="250"/>
      <c r="I11432" s="75">
        <f t="shared" si="11464"/>
        <v>0</v>
      </c>
      <c r="J11432" s="75">
        <f t="shared" si="11464"/>
        <v>0</v>
      </c>
      <c r="K11432" s="75">
        <f t="shared" si="11464"/>
        <v>0</v>
      </c>
      <c r="L11432" s="75">
        <f t="shared" si="11464"/>
        <v>0</v>
      </c>
      <c r="M11432" s="75">
        <f t="shared" si="11464"/>
        <v>0</v>
      </c>
      <c r="N11432" s="75">
        <f t="shared" si="11464"/>
        <v>0</v>
      </c>
      <c r="O11432" s="75">
        <f t="shared" si="11464"/>
        <v>0</v>
      </c>
      <c r="P11432" s="75">
        <f t="shared" si="11464"/>
        <v>0</v>
      </c>
      <c r="Q11432" s="75">
        <f t="shared" ref="Q11432:R11432" si="11477">SUM(Q11482,Q11582,Q11532)</f>
        <v>0</v>
      </c>
      <c r="R11432" s="75">
        <f t="shared" si="11477"/>
        <v>0</v>
      </c>
      <c r="S11432" s="75">
        <f t="shared" ref="S11432" si="11478">SUM(S11482,S11582,S11532)</f>
        <v>0</v>
      </c>
      <c r="T11432" s="75">
        <f t="shared" ref="T11432:X11432" si="11479">SUM(T11482,T11582,T11532)</f>
        <v>0</v>
      </c>
      <c r="U11432" s="75">
        <f t="shared" si="11479"/>
        <v>0</v>
      </c>
      <c r="V11432" s="75">
        <f t="shared" si="11479"/>
        <v>0</v>
      </c>
      <c r="W11432" s="75">
        <f t="shared" si="11479"/>
        <v>0</v>
      </c>
      <c r="X11432" s="75">
        <f t="shared" si="11479"/>
        <v>0</v>
      </c>
      <c r="Y11432" s="238">
        <v>0</v>
      </c>
    </row>
    <row r="11433" spans="1:25" s="76" customFormat="1">
      <c r="A11433" s="250" t="s">
        <v>2704</v>
      </c>
      <c r="B11433" s="250"/>
      <c r="C11433" s="250"/>
      <c r="D11433" s="250"/>
      <c r="E11433" s="250"/>
      <c r="F11433" s="250"/>
      <c r="G11433" s="250"/>
      <c r="H11433" s="250"/>
      <c r="I11433" s="75">
        <f t="shared" si="11464"/>
        <v>0</v>
      </c>
      <c r="J11433" s="75">
        <f t="shared" si="11464"/>
        <v>0</v>
      </c>
      <c r="K11433" s="75">
        <f t="shared" si="11464"/>
        <v>0</v>
      </c>
      <c r="L11433" s="75">
        <f t="shared" si="11464"/>
        <v>0</v>
      </c>
      <c r="M11433" s="75">
        <f t="shared" si="11464"/>
        <v>0</v>
      </c>
      <c r="N11433" s="75">
        <f t="shared" si="11464"/>
        <v>0</v>
      </c>
      <c r="O11433" s="75">
        <f t="shared" si="11464"/>
        <v>0</v>
      </c>
      <c r="P11433" s="75">
        <f t="shared" si="11464"/>
        <v>0</v>
      </c>
      <c r="Q11433" s="75">
        <f t="shared" ref="Q11433:R11433" si="11480">SUM(Q11483,Q11583,Q11533)</f>
        <v>0</v>
      </c>
      <c r="R11433" s="75">
        <f t="shared" si="11480"/>
        <v>0</v>
      </c>
      <c r="S11433" s="75">
        <f t="shared" ref="S11433" si="11481">SUM(S11483,S11583,S11533)</f>
        <v>0</v>
      </c>
      <c r="T11433" s="75">
        <f t="shared" ref="T11433:X11433" si="11482">SUM(T11483,T11583,T11533)</f>
        <v>0</v>
      </c>
      <c r="U11433" s="75">
        <f t="shared" si="11482"/>
        <v>0</v>
      </c>
      <c r="V11433" s="75">
        <f t="shared" si="11482"/>
        <v>0</v>
      </c>
      <c r="W11433" s="75">
        <f t="shared" si="11482"/>
        <v>0</v>
      </c>
      <c r="X11433" s="75">
        <f t="shared" si="11482"/>
        <v>0</v>
      </c>
      <c r="Y11433" s="238">
        <v>0</v>
      </c>
    </row>
    <row r="11434" spans="1:25" s="76" customFormat="1">
      <c r="A11434" s="250" t="s">
        <v>2705</v>
      </c>
      <c r="B11434" s="250"/>
      <c r="C11434" s="250"/>
      <c r="D11434" s="250"/>
      <c r="E11434" s="250"/>
      <c r="F11434" s="250"/>
      <c r="G11434" s="250"/>
      <c r="H11434" s="250"/>
      <c r="I11434" s="75">
        <f t="shared" si="11464"/>
        <v>0</v>
      </c>
      <c r="J11434" s="75">
        <f t="shared" si="11464"/>
        <v>0</v>
      </c>
      <c r="K11434" s="75">
        <f t="shared" si="11464"/>
        <v>0</v>
      </c>
      <c r="L11434" s="75">
        <f t="shared" si="11464"/>
        <v>0</v>
      </c>
      <c r="M11434" s="75">
        <f t="shared" si="11464"/>
        <v>0</v>
      </c>
      <c r="N11434" s="75">
        <f t="shared" si="11464"/>
        <v>0</v>
      </c>
      <c r="O11434" s="75">
        <f t="shared" si="11464"/>
        <v>0</v>
      </c>
      <c r="P11434" s="75">
        <f t="shared" si="11464"/>
        <v>0</v>
      </c>
      <c r="Q11434" s="75">
        <f t="shared" ref="Q11434:R11434" si="11483">SUM(Q11484,Q11584,Q11534)</f>
        <v>0</v>
      </c>
      <c r="R11434" s="75">
        <f t="shared" si="11483"/>
        <v>0</v>
      </c>
      <c r="S11434" s="75">
        <f t="shared" ref="S11434" si="11484">SUM(S11484,S11584,S11534)</f>
        <v>0</v>
      </c>
      <c r="T11434" s="75">
        <f t="shared" ref="T11434:X11434" si="11485">SUM(T11484,T11584,T11534)</f>
        <v>0</v>
      </c>
      <c r="U11434" s="75">
        <f t="shared" si="11485"/>
        <v>0</v>
      </c>
      <c r="V11434" s="75">
        <f t="shared" si="11485"/>
        <v>0</v>
      </c>
      <c r="W11434" s="75">
        <f t="shared" si="11485"/>
        <v>0</v>
      </c>
      <c r="X11434" s="75">
        <f t="shared" si="11485"/>
        <v>0</v>
      </c>
      <c r="Y11434" s="238">
        <v>0</v>
      </c>
    </row>
    <row r="11435" spans="1:25" s="76" customFormat="1">
      <c r="A11435" s="250" t="s">
        <v>2706</v>
      </c>
      <c r="B11435" s="250"/>
      <c r="C11435" s="250"/>
      <c r="D11435" s="250"/>
      <c r="E11435" s="250"/>
      <c r="F11435" s="250"/>
      <c r="G11435" s="250"/>
      <c r="H11435" s="250"/>
      <c r="I11435" s="75">
        <f t="shared" si="11464"/>
        <v>0</v>
      </c>
      <c r="J11435" s="75">
        <f t="shared" si="11464"/>
        <v>0</v>
      </c>
      <c r="K11435" s="75">
        <f t="shared" si="11464"/>
        <v>0</v>
      </c>
      <c r="L11435" s="75">
        <f t="shared" si="11464"/>
        <v>0</v>
      </c>
      <c r="M11435" s="75">
        <f t="shared" si="11464"/>
        <v>0</v>
      </c>
      <c r="N11435" s="75">
        <f t="shared" si="11464"/>
        <v>0</v>
      </c>
      <c r="O11435" s="75">
        <f t="shared" si="11464"/>
        <v>0</v>
      </c>
      <c r="P11435" s="75">
        <f t="shared" si="11464"/>
        <v>0</v>
      </c>
      <c r="Q11435" s="75">
        <f t="shared" ref="Q11435:R11435" si="11486">SUM(Q11485,Q11585,Q11535)</f>
        <v>0</v>
      </c>
      <c r="R11435" s="75">
        <f t="shared" si="11486"/>
        <v>0</v>
      </c>
      <c r="S11435" s="75">
        <f t="shared" ref="S11435" si="11487">SUM(S11485,S11585,S11535)</f>
        <v>0</v>
      </c>
      <c r="T11435" s="75">
        <f t="shared" ref="T11435:X11435" si="11488">SUM(T11485,T11585,T11535)</f>
        <v>0</v>
      </c>
      <c r="U11435" s="75">
        <f t="shared" si="11488"/>
        <v>0</v>
      </c>
      <c r="V11435" s="75">
        <f t="shared" si="11488"/>
        <v>0</v>
      </c>
      <c r="W11435" s="75">
        <f t="shared" si="11488"/>
        <v>0</v>
      </c>
      <c r="X11435" s="75">
        <f t="shared" si="11488"/>
        <v>0</v>
      </c>
      <c r="Y11435" s="238">
        <v>0</v>
      </c>
    </row>
    <row r="11436" spans="1:25" s="76" customFormat="1">
      <c r="A11436" s="250" t="s">
        <v>2707</v>
      </c>
      <c r="B11436" s="250"/>
      <c r="C11436" s="250"/>
      <c r="D11436" s="250"/>
      <c r="E11436" s="250"/>
      <c r="F11436" s="250"/>
      <c r="G11436" s="250"/>
      <c r="H11436" s="250"/>
      <c r="I11436" s="75">
        <f t="shared" si="11464"/>
        <v>0</v>
      </c>
      <c r="J11436" s="75">
        <f t="shared" si="11464"/>
        <v>0</v>
      </c>
      <c r="K11436" s="75">
        <f t="shared" si="11464"/>
        <v>0</v>
      </c>
      <c r="L11436" s="75">
        <f t="shared" si="11464"/>
        <v>0</v>
      </c>
      <c r="M11436" s="75">
        <f t="shared" si="11464"/>
        <v>0</v>
      </c>
      <c r="N11436" s="75">
        <f t="shared" si="11464"/>
        <v>0</v>
      </c>
      <c r="O11436" s="75">
        <f t="shared" si="11464"/>
        <v>0</v>
      </c>
      <c r="P11436" s="75">
        <f t="shared" si="11464"/>
        <v>0</v>
      </c>
      <c r="Q11436" s="75">
        <f t="shared" ref="Q11436:R11436" si="11489">SUM(Q11486,Q11586,Q11536)</f>
        <v>0</v>
      </c>
      <c r="R11436" s="75">
        <f t="shared" si="11489"/>
        <v>0</v>
      </c>
      <c r="S11436" s="75">
        <f t="shared" ref="S11436" si="11490">SUM(S11486,S11586,S11536)</f>
        <v>0</v>
      </c>
      <c r="T11436" s="75">
        <f t="shared" ref="T11436:X11436" si="11491">SUM(T11486,T11586,T11536)</f>
        <v>0</v>
      </c>
      <c r="U11436" s="75">
        <f t="shared" si="11491"/>
        <v>0</v>
      </c>
      <c r="V11436" s="75">
        <f t="shared" si="11491"/>
        <v>0</v>
      </c>
      <c r="W11436" s="75">
        <f t="shared" si="11491"/>
        <v>0</v>
      </c>
      <c r="X11436" s="75">
        <f t="shared" si="11491"/>
        <v>0</v>
      </c>
      <c r="Y11436" s="238">
        <v>0</v>
      </c>
    </row>
    <row r="11437" spans="1:25" s="76" customFormat="1">
      <c r="A11437" s="250" t="s">
        <v>2708</v>
      </c>
      <c r="B11437" s="250"/>
      <c r="C11437" s="250"/>
      <c r="D11437" s="250"/>
      <c r="E11437" s="250"/>
      <c r="F11437" s="250"/>
      <c r="G11437" s="250"/>
      <c r="H11437" s="250"/>
      <c r="I11437" s="75">
        <f t="shared" si="11464"/>
        <v>0</v>
      </c>
      <c r="J11437" s="75">
        <f t="shared" si="11464"/>
        <v>0</v>
      </c>
      <c r="K11437" s="75">
        <f t="shared" si="11464"/>
        <v>0</v>
      </c>
      <c r="L11437" s="75">
        <f t="shared" si="11464"/>
        <v>0</v>
      </c>
      <c r="M11437" s="75">
        <f t="shared" si="11464"/>
        <v>0</v>
      </c>
      <c r="N11437" s="75">
        <f t="shared" si="11464"/>
        <v>0</v>
      </c>
      <c r="O11437" s="75">
        <f t="shared" si="11464"/>
        <v>0</v>
      </c>
      <c r="P11437" s="75">
        <f t="shared" si="11464"/>
        <v>0</v>
      </c>
      <c r="Q11437" s="75">
        <f t="shared" ref="Q11437:R11437" si="11492">SUM(Q11487,Q11587,Q11537)</f>
        <v>0</v>
      </c>
      <c r="R11437" s="75">
        <f t="shared" si="11492"/>
        <v>0</v>
      </c>
      <c r="S11437" s="75">
        <f t="shared" ref="S11437" si="11493">SUM(S11487,S11587,S11537)</f>
        <v>0</v>
      </c>
      <c r="T11437" s="75">
        <f t="shared" ref="T11437:X11437" si="11494">SUM(T11487,T11587,T11537)</f>
        <v>0</v>
      </c>
      <c r="U11437" s="75">
        <f t="shared" si="11494"/>
        <v>0</v>
      </c>
      <c r="V11437" s="75">
        <f t="shared" si="11494"/>
        <v>0</v>
      </c>
      <c r="W11437" s="75">
        <f t="shared" si="11494"/>
        <v>0</v>
      </c>
      <c r="X11437" s="75">
        <f t="shared" si="11494"/>
        <v>0</v>
      </c>
      <c r="Y11437" s="238">
        <v>0</v>
      </c>
    </row>
    <row r="11438" spans="1:25" s="76" customFormat="1">
      <c r="A11438" s="250" t="s">
        <v>2709</v>
      </c>
      <c r="B11438" s="250"/>
      <c r="C11438" s="250"/>
      <c r="D11438" s="250"/>
      <c r="E11438" s="250"/>
      <c r="F11438" s="250"/>
      <c r="G11438" s="250"/>
      <c r="H11438" s="250"/>
      <c r="I11438" s="75">
        <f t="shared" si="11464"/>
        <v>0</v>
      </c>
      <c r="J11438" s="75">
        <f t="shared" si="11464"/>
        <v>0</v>
      </c>
      <c r="K11438" s="75">
        <f t="shared" si="11464"/>
        <v>0</v>
      </c>
      <c r="L11438" s="75">
        <f t="shared" si="11464"/>
        <v>0</v>
      </c>
      <c r="M11438" s="75">
        <f t="shared" si="11464"/>
        <v>0</v>
      </c>
      <c r="N11438" s="75">
        <f t="shared" ref="I11438:P11448" si="11495">SUM(N11488,N11588,N11538)</f>
        <v>0</v>
      </c>
      <c r="O11438" s="75">
        <f t="shared" si="11495"/>
        <v>0</v>
      </c>
      <c r="P11438" s="75">
        <f t="shared" si="11495"/>
        <v>0</v>
      </c>
      <c r="Q11438" s="75">
        <f t="shared" ref="Q11438:R11438" si="11496">SUM(Q11488,Q11588,Q11538)</f>
        <v>0</v>
      </c>
      <c r="R11438" s="75">
        <f t="shared" si="11496"/>
        <v>0</v>
      </c>
      <c r="S11438" s="75">
        <f t="shared" ref="S11438" si="11497">SUM(S11488,S11588,S11538)</f>
        <v>0</v>
      </c>
      <c r="T11438" s="75">
        <f t="shared" ref="T11438:X11438" si="11498">SUM(T11488,T11588,T11538)</f>
        <v>0</v>
      </c>
      <c r="U11438" s="75">
        <f t="shared" si="11498"/>
        <v>0</v>
      </c>
      <c r="V11438" s="75">
        <f t="shared" si="11498"/>
        <v>0</v>
      </c>
      <c r="W11438" s="75">
        <f t="shared" si="11498"/>
        <v>0</v>
      </c>
      <c r="X11438" s="75">
        <f t="shared" si="11498"/>
        <v>0</v>
      </c>
      <c r="Y11438" s="238">
        <v>0</v>
      </c>
    </row>
    <row r="11439" spans="1:25" s="76" customFormat="1">
      <c r="A11439" s="250" t="s">
        <v>2710</v>
      </c>
      <c r="B11439" s="250"/>
      <c r="C11439" s="250"/>
      <c r="D11439" s="250"/>
      <c r="E11439" s="250"/>
      <c r="F11439" s="250"/>
      <c r="G11439" s="250"/>
      <c r="H11439" s="250"/>
      <c r="I11439" s="75">
        <f t="shared" si="11495"/>
        <v>0</v>
      </c>
      <c r="J11439" s="75">
        <f t="shared" si="11495"/>
        <v>0</v>
      </c>
      <c r="K11439" s="75">
        <f t="shared" si="11495"/>
        <v>0</v>
      </c>
      <c r="L11439" s="75">
        <f t="shared" si="11495"/>
        <v>0</v>
      </c>
      <c r="M11439" s="75">
        <f t="shared" si="11495"/>
        <v>0</v>
      </c>
      <c r="N11439" s="75">
        <f t="shared" si="11495"/>
        <v>0</v>
      </c>
      <c r="O11439" s="75">
        <f t="shared" si="11495"/>
        <v>0</v>
      </c>
      <c r="P11439" s="75">
        <f t="shared" si="11495"/>
        <v>0</v>
      </c>
      <c r="Q11439" s="75">
        <f t="shared" ref="Q11439:R11439" si="11499">SUM(Q11489,Q11589,Q11539)</f>
        <v>0</v>
      </c>
      <c r="R11439" s="75">
        <f t="shared" si="11499"/>
        <v>0</v>
      </c>
      <c r="S11439" s="75">
        <f t="shared" ref="S11439" si="11500">SUM(S11489,S11589,S11539)</f>
        <v>0</v>
      </c>
      <c r="T11439" s="75">
        <f t="shared" ref="T11439:X11439" si="11501">SUM(T11489,T11589,T11539)</f>
        <v>0</v>
      </c>
      <c r="U11439" s="75">
        <f t="shared" si="11501"/>
        <v>0</v>
      </c>
      <c r="V11439" s="75">
        <f t="shared" si="11501"/>
        <v>0</v>
      </c>
      <c r="W11439" s="75">
        <f t="shared" si="11501"/>
        <v>0</v>
      </c>
      <c r="X11439" s="75">
        <f t="shared" si="11501"/>
        <v>0</v>
      </c>
      <c r="Y11439" s="238">
        <v>0</v>
      </c>
    </row>
    <row r="11440" spans="1:25" s="76" customFormat="1">
      <c r="A11440" s="250" t="s">
        <v>2711</v>
      </c>
      <c r="B11440" s="250"/>
      <c r="C11440" s="250"/>
      <c r="D11440" s="250"/>
      <c r="E11440" s="250"/>
      <c r="F11440" s="250"/>
      <c r="G11440" s="250"/>
      <c r="H11440" s="250"/>
      <c r="I11440" s="75">
        <f t="shared" si="11495"/>
        <v>0</v>
      </c>
      <c r="J11440" s="75">
        <f t="shared" si="11495"/>
        <v>0</v>
      </c>
      <c r="K11440" s="75">
        <f t="shared" si="11495"/>
        <v>0</v>
      </c>
      <c r="L11440" s="75">
        <f t="shared" si="11495"/>
        <v>0</v>
      </c>
      <c r="M11440" s="75">
        <f t="shared" si="11495"/>
        <v>0</v>
      </c>
      <c r="N11440" s="75">
        <f t="shared" si="11495"/>
        <v>0</v>
      </c>
      <c r="O11440" s="75">
        <f t="shared" si="11495"/>
        <v>0</v>
      </c>
      <c r="P11440" s="75">
        <f t="shared" si="11495"/>
        <v>0</v>
      </c>
      <c r="Q11440" s="75">
        <f t="shared" ref="Q11440:R11440" si="11502">SUM(Q11490,Q11590,Q11540)</f>
        <v>0</v>
      </c>
      <c r="R11440" s="75">
        <f t="shared" si="11502"/>
        <v>0</v>
      </c>
      <c r="S11440" s="75">
        <f t="shared" ref="S11440" si="11503">SUM(S11490,S11590,S11540)</f>
        <v>0</v>
      </c>
      <c r="T11440" s="75">
        <f t="shared" ref="T11440:X11440" si="11504">SUM(T11490,T11590,T11540)</f>
        <v>0</v>
      </c>
      <c r="U11440" s="75">
        <f t="shared" si="11504"/>
        <v>0</v>
      </c>
      <c r="V11440" s="75">
        <f t="shared" si="11504"/>
        <v>0</v>
      </c>
      <c r="W11440" s="75">
        <f t="shared" si="11504"/>
        <v>0</v>
      </c>
      <c r="X11440" s="75">
        <f t="shared" si="11504"/>
        <v>0</v>
      </c>
      <c r="Y11440" s="238">
        <v>0</v>
      </c>
    </row>
    <row r="11441" spans="1:25" s="76" customFormat="1">
      <c r="A11441" s="250" t="s">
        <v>2712</v>
      </c>
      <c r="B11441" s="250"/>
      <c r="C11441" s="250"/>
      <c r="D11441" s="250"/>
      <c r="E11441" s="250"/>
      <c r="F11441" s="250"/>
      <c r="G11441" s="250"/>
      <c r="H11441" s="250"/>
      <c r="I11441" s="75">
        <f t="shared" si="11495"/>
        <v>0</v>
      </c>
      <c r="J11441" s="75">
        <f t="shared" si="11495"/>
        <v>0</v>
      </c>
      <c r="K11441" s="75">
        <f t="shared" si="11495"/>
        <v>0</v>
      </c>
      <c r="L11441" s="75">
        <f t="shared" si="11495"/>
        <v>0</v>
      </c>
      <c r="M11441" s="75">
        <f t="shared" si="11495"/>
        <v>0</v>
      </c>
      <c r="N11441" s="75">
        <f t="shared" si="11495"/>
        <v>0</v>
      </c>
      <c r="O11441" s="75">
        <f t="shared" si="11495"/>
        <v>0</v>
      </c>
      <c r="P11441" s="75">
        <f t="shared" si="11495"/>
        <v>0</v>
      </c>
      <c r="Q11441" s="75">
        <f t="shared" ref="Q11441:R11441" si="11505">SUM(Q11491,Q11591,Q11541)</f>
        <v>0</v>
      </c>
      <c r="R11441" s="75">
        <f t="shared" si="11505"/>
        <v>0</v>
      </c>
      <c r="S11441" s="75">
        <f t="shared" ref="S11441" si="11506">SUM(S11491,S11591,S11541)</f>
        <v>0</v>
      </c>
      <c r="T11441" s="75">
        <f t="shared" ref="T11441:X11441" si="11507">SUM(T11491,T11591,T11541)</f>
        <v>0</v>
      </c>
      <c r="U11441" s="75">
        <f t="shared" si="11507"/>
        <v>0</v>
      </c>
      <c r="V11441" s="75">
        <f t="shared" si="11507"/>
        <v>0</v>
      </c>
      <c r="W11441" s="75">
        <f t="shared" si="11507"/>
        <v>0</v>
      </c>
      <c r="X11441" s="75">
        <f t="shared" si="11507"/>
        <v>0</v>
      </c>
      <c r="Y11441" s="238">
        <v>0</v>
      </c>
    </row>
    <row r="11442" spans="1:25" s="76" customFormat="1">
      <c r="A11442" s="250" t="s">
        <v>2713</v>
      </c>
      <c r="B11442" s="250"/>
      <c r="C11442" s="250"/>
      <c r="D11442" s="250"/>
      <c r="E11442" s="250"/>
      <c r="F11442" s="250"/>
      <c r="G11442" s="250"/>
      <c r="H11442" s="250"/>
      <c r="I11442" s="75">
        <f t="shared" si="11495"/>
        <v>0</v>
      </c>
      <c r="J11442" s="75">
        <f t="shared" si="11495"/>
        <v>0</v>
      </c>
      <c r="K11442" s="75">
        <f t="shared" si="11495"/>
        <v>0</v>
      </c>
      <c r="L11442" s="75">
        <f t="shared" si="11495"/>
        <v>0</v>
      </c>
      <c r="M11442" s="75">
        <f t="shared" si="11495"/>
        <v>0</v>
      </c>
      <c r="N11442" s="75">
        <f t="shared" si="11495"/>
        <v>0</v>
      </c>
      <c r="O11442" s="75">
        <f t="shared" si="11495"/>
        <v>0</v>
      </c>
      <c r="P11442" s="75">
        <f t="shared" si="11495"/>
        <v>0</v>
      </c>
      <c r="Q11442" s="75">
        <f t="shared" ref="Q11442:R11442" si="11508">SUM(Q11492,Q11592,Q11542)</f>
        <v>0</v>
      </c>
      <c r="R11442" s="75">
        <f t="shared" si="11508"/>
        <v>0</v>
      </c>
      <c r="S11442" s="75">
        <f t="shared" ref="S11442" si="11509">SUM(S11492,S11592,S11542)</f>
        <v>0</v>
      </c>
      <c r="T11442" s="75">
        <f t="shared" ref="T11442:X11442" si="11510">SUM(T11492,T11592,T11542)</f>
        <v>0</v>
      </c>
      <c r="U11442" s="75">
        <f t="shared" si="11510"/>
        <v>0</v>
      </c>
      <c r="V11442" s="75">
        <f t="shared" si="11510"/>
        <v>0</v>
      </c>
      <c r="W11442" s="75">
        <f t="shared" si="11510"/>
        <v>0</v>
      </c>
      <c r="X11442" s="75">
        <f t="shared" si="11510"/>
        <v>0</v>
      </c>
      <c r="Y11442" s="238">
        <v>0</v>
      </c>
    </row>
    <row r="11443" spans="1:25" s="76" customFormat="1">
      <c r="A11443" s="250" t="s">
        <v>2714</v>
      </c>
      <c r="B11443" s="250"/>
      <c r="C11443" s="250"/>
      <c r="D11443" s="250"/>
      <c r="E11443" s="250"/>
      <c r="F11443" s="250"/>
      <c r="G11443" s="250"/>
      <c r="H11443" s="250"/>
      <c r="I11443" s="75">
        <f t="shared" si="11495"/>
        <v>0</v>
      </c>
      <c r="J11443" s="75">
        <f t="shared" si="11495"/>
        <v>0</v>
      </c>
      <c r="K11443" s="75">
        <f t="shared" si="11495"/>
        <v>0</v>
      </c>
      <c r="L11443" s="75">
        <f t="shared" si="11495"/>
        <v>0</v>
      </c>
      <c r="M11443" s="75">
        <f t="shared" si="11495"/>
        <v>0</v>
      </c>
      <c r="N11443" s="75">
        <f t="shared" si="11495"/>
        <v>0</v>
      </c>
      <c r="O11443" s="75">
        <f t="shared" si="11495"/>
        <v>0</v>
      </c>
      <c r="P11443" s="75">
        <f t="shared" si="11495"/>
        <v>0</v>
      </c>
      <c r="Q11443" s="75">
        <f t="shared" ref="Q11443:R11443" si="11511">SUM(Q11493,Q11593,Q11543)</f>
        <v>0</v>
      </c>
      <c r="R11443" s="75">
        <f t="shared" si="11511"/>
        <v>0</v>
      </c>
      <c r="S11443" s="75">
        <f t="shared" ref="S11443" si="11512">SUM(S11493,S11593,S11543)</f>
        <v>0</v>
      </c>
      <c r="T11443" s="75">
        <f t="shared" ref="T11443:X11443" si="11513">SUM(T11493,T11593,T11543)</f>
        <v>0</v>
      </c>
      <c r="U11443" s="75">
        <f t="shared" si="11513"/>
        <v>0</v>
      </c>
      <c r="V11443" s="75">
        <f t="shared" si="11513"/>
        <v>0</v>
      </c>
      <c r="W11443" s="75">
        <f t="shared" si="11513"/>
        <v>0</v>
      </c>
      <c r="X11443" s="75">
        <f t="shared" si="11513"/>
        <v>0</v>
      </c>
      <c r="Y11443" s="238">
        <v>0</v>
      </c>
    </row>
    <row r="11444" spans="1:25" s="76" customFormat="1">
      <c r="A11444" s="250" t="s">
        <v>2689</v>
      </c>
      <c r="B11444" s="250"/>
      <c r="C11444" s="250"/>
      <c r="D11444" s="250"/>
      <c r="E11444" s="250"/>
      <c r="F11444" s="250"/>
      <c r="G11444" s="250"/>
      <c r="H11444" s="250"/>
      <c r="I11444" s="75">
        <f t="shared" si="11495"/>
        <v>0</v>
      </c>
      <c r="J11444" s="75">
        <f t="shared" si="11495"/>
        <v>0</v>
      </c>
      <c r="K11444" s="75">
        <f t="shared" si="11495"/>
        <v>0</v>
      </c>
      <c r="L11444" s="75">
        <f t="shared" si="11495"/>
        <v>0</v>
      </c>
      <c r="M11444" s="75">
        <f t="shared" si="11495"/>
        <v>0</v>
      </c>
      <c r="N11444" s="75">
        <f t="shared" si="11495"/>
        <v>0</v>
      </c>
      <c r="O11444" s="75">
        <f t="shared" si="11495"/>
        <v>0</v>
      </c>
      <c r="P11444" s="75">
        <f t="shared" si="11495"/>
        <v>0</v>
      </c>
      <c r="Q11444" s="75">
        <f t="shared" ref="Q11444:R11444" si="11514">SUM(Q11494,Q11594,Q11544)</f>
        <v>0</v>
      </c>
      <c r="R11444" s="75">
        <f t="shared" si="11514"/>
        <v>0</v>
      </c>
      <c r="S11444" s="75">
        <f t="shared" ref="S11444" si="11515">SUM(S11494,S11594,S11544)</f>
        <v>0</v>
      </c>
      <c r="T11444" s="75">
        <f t="shared" ref="T11444:X11444" si="11516">SUM(T11494,T11594,T11544)</f>
        <v>0</v>
      </c>
      <c r="U11444" s="75">
        <f t="shared" si="11516"/>
        <v>0</v>
      </c>
      <c r="V11444" s="75">
        <f t="shared" si="11516"/>
        <v>0</v>
      </c>
      <c r="W11444" s="75">
        <f t="shared" si="11516"/>
        <v>0</v>
      </c>
      <c r="X11444" s="75">
        <f t="shared" si="11516"/>
        <v>0</v>
      </c>
      <c r="Y11444" s="238">
        <v>0</v>
      </c>
    </row>
    <row r="11445" spans="1:25" s="76" customFormat="1">
      <c r="A11445" s="250" t="s">
        <v>2715</v>
      </c>
      <c r="B11445" s="250"/>
      <c r="C11445" s="250"/>
      <c r="D11445" s="250"/>
      <c r="E11445" s="250"/>
      <c r="F11445" s="250"/>
      <c r="G11445" s="250"/>
      <c r="H11445" s="250"/>
      <c r="I11445" s="75">
        <f t="shared" si="11495"/>
        <v>0</v>
      </c>
      <c r="J11445" s="75">
        <f t="shared" si="11495"/>
        <v>0</v>
      </c>
      <c r="K11445" s="75">
        <f t="shared" si="11495"/>
        <v>0</v>
      </c>
      <c r="L11445" s="75">
        <f t="shared" si="11495"/>
        <v>0</v>
      </c>
      <c r="M11445" s="75">
        <f t="shared" si="11495"/>
        <v>0</v>
      </c>
      <c r="N11445" s="75">
        <f t="shared" si="11495"/>
        <v>0</v>
      </c>
      <c r="O11445" s="75">
        <f t="shared" si="11495"/>
        <v>0</v>
      </c>
      <c r="P11445" s="75">
        <f t="shared" si="11495"/>
        <v>0</v>
      </c>
      <c r="Q11445" s="75">
        <f t="shared" ref="Q11445:R11445" si="11517">SUM(Q11495,Q11595,Q11545)</f>
        <v>0</v>
      </c>
      <c r="R11445" s="75">
        <f t="shared" si="11517"/>
        <v>0</v>
      </c>
      <c r="S11445" s="75">
        <f t="shared" ref="S11445" si="11518">SUM(S11495,S11595,S11545)</f>
        <v>0</v>
      </c>
      <c r="T11445" s="75">
        <f t="shared" ref="T11445:X11445" si="11519">SUM(T11495,T11595,T11545)</f>
        <v>0</v>
      </c>
      <c r="U11445" s="75">
        <f t="shared" si="11519"/>
        <v>0</v>
      </c>
      <c r="V11445" s="75">
        <f t="shared" si="11519"/>
        <v>0</v>
      </c>
      <c r="W11445" s="75">
        <f t="shared" si="11519"/>
        <v>0</v>
      </c>
      <c r="X11445" s="75">
        <f t="shared" si="11519"/>
        <v>0</v>
      </c>
      <c r="Y11445" s="238">
        <v>0</v>
      </c>
    </row>
    <row r="11446" spans="1:25" s="76" customFormat="1">
      <c r="A11446" s="250" t="s">
        <v>2716</v>
      </c>
      <c r="B11446" s="250"/>
      <c r="C11446" s="250"/>
      <c r="D11446" s="250"/>
      <c r="E11446" s="250"/>
      <c r="F11446" s="250"/>
      <c r="G11446" s="250"/>
      <c r="H11446" s="250"/>
      <c r="I11446" s="75">
        <f t="shared" si="11495"/>
        <v>0</v>
      </c>
      <c r="J11446" s="75">
        <f t="shared" si="11495"/>
        <v>0</v>
      </c>
      <c r="K11446" s="75">
        <f t="shared" si="11495"/>
        <v>0</v>
      </c>
      <c r="L11446" s="75">
        <f t="shared" si="11495"/>
        <v>0</v>
      </c>
      <c r="M11446" s="75">
        <f t="shared" si="11495"/>
        <v>0</v>
      </c>
      <c r="N11446" s="75">
        <f t="shared" si="11495"/>
        <v>0</v>
      </c>
      <c r="O11446" s="75">
        <f t="shared" si="11495"/>
        <v>0</v>
      </c>
      <c r="P11446" s="75">
        <f t="shared" si="11495"/>
        <v>0</v>
      </c>
      <c r="Q11446" s="75">
        <f t="shared" ref="Q11446:R11446" si="11520">SUM(Q11496,Q11596,Q11546)</f>
        <v>0</v>
      </c>
      <c r="R11446" s="75">
        <f t="shared" si="11520"/>
        <v>0</v>
      </c>
      <c r="S11446" s="75">
        <f t="shared" ref="S11446" si="11521">SUM(S11496,S11596,S11546)</f>
        <v>0</v>
      </c>
      <c r="T11446" s="75">
        <f t="shared" ref="T11446:X11446" si="11522">SUM(T11496,T11596,T11546)</f>
        <v>0</v>
      </c>
      <c r="U11446" s="75">
        <f t="shared" si="11522"/>
        <v>0</v>
      </c>
      <c r="V11446" s="75">
        <f t="shared" si="11522"/>
        <v>0</v>
      </c>
      <c r="W11446" s="75">
        <f t="shared" si="11522"/>
        <v>0</v>
      </c>
      <c r="X11446" s="75">
        <f t="shared" si="11522"/>
        <v>0</v>
      </c>
      <c r="Y11446" s="238">
        <v>0</v>
      </c>
    </row>
    <row r="11447" spans="1:25" s="76" customFormat="1">
      <c r="A11447" s="250" t="s">
        <v>2717</v>
      </c>
      <c r="B11447" s="250"/>
      <c r="C11447" s="250"/>
      <c r="D11447" s="250"/>
      <c r="E11447" s="250"/>
      <c r="F11447" s="250"/>
      <c r="G11447" s="250"/>
      <c r="H11447" s="250"/>
      <c r="I11447" s="75">
        <f t="shared" si="11495"/>
        <v>0</v>
      </c>
      <c r="J11447" s="75">
        <f t="shared" si="11495"/>
        <v>0</v>
      </c>
      <c r="K11447" s="75">
        <f t="shared" si="11495"/>
        <v>0</v>
      </c>
      <c r="L11447" s="75">
        <f t="shared" si="11495"/>
        <v>0</v>
      </c>
      <c r="M11447" s="75">
        <f t="shared" si="11495"/>
        <v>0</v>
      </c>
      <c r="N11447" s="75">
        <f t="shared" si="11495"/>
        <v>0</v>
      </c>
      <c r="O11447" s="75">
        <f t="shared" si="11495"/>
        <v>0</v>
      </c>
      <c r="P11447" s="75">
        <f t="shared" si="11495"/>
        <v>0</v>
      </c>
      <c r="Q11447" s="75">
        <f t="shared" ref="Q11447:R11447" si="11523">SUM(Q11497,Q11597,Q11547)</f>
        <v>0</v>
      </c>
      <c r="R11447" s="75">
        <f t="shared" si="11523"/>
        <v>0</v>
      </c>
      <c r="S11447" s="75">
        <f t="shared" ref="S11447" si="11524">SUM(S11497,S11597,S11547)</f>
        <v>0</v>
      </c>
      <c r="T11447" s="75">
        <f t="shared" ref="T11447:X11447" si="11525">SUM(T11497,T11597,T11547)</f>
        <v>0</v>
      </c>
      <c r="U11447" s="75">
        <f t="shared" si="11525"/>
        <v>0</v>
      </c>
      <c r="V11447" s="75">
        <f t="shared" si="11525"/>
        <v>0</v>
      </c>
      <c r="W11447" s="75">
        <f t="shared" si="11525"/>
        <v>0</v>
      </c>
      <c r="X11447" s="75">
        <f t="shared" si="11525"/>
        <v>0</v>
      </c>
      <c r="Y11447" s="238">
        <v>0</v>
      </c>
    </row>
    <row r="11448" spans="1:25" s="76" customFormat="1">
      <c r="A11448" s="250" t="s">
        <v>2718</v>
      </c>
      <c r="B11448" s="250"/>
      <c r="C11448" s="250"/>
      <c r="D11448" s="250"/>
      <c r="E11448" s="250"/>
      <c r="F11448" s="250"/>
      <c r="G11448" s="250"/>
      <c r="H11448" s="250"/>
      <c r="I11448" s="75">
        <f t="shared" si="11495"/>
        <v>0</v>
      </c>
      <c r="J11448" s="75">
        <f t="shared" si="11495"/>
        <v>0</v>
      </c>
      <c r="K11448" s="75">
        <f t="shared" si="11495"/>
        <v>0</v>
      </c>
      <c r="L11448" s="75">
        <f t="shared" si="11495"/>
        <v>0</v>
      </c>
      <c r="M11448" s="75">
        <f t="shared" si="11495"/>
        <v>0</v>
      </c>
      <c r="N11448" s="75">
        <f t="shared" si="11495"/>
        <v>0</v>
      </c>
      <c r="O11448" s="75">
        <f t="shared" si="11495"/>
        <v>0</v>
      </c>
      <c r="P11448" s="75">
        <f t="shared" si="11495"/>
        <v>0</v>
      </c>
      <c r="Q11448" s="75">
        <f t="shared" ref="Q11448:R11448" si="11526">SUM(Q11498,Q11598,Q11548)</f>
        <v>0</v>
      </c>
      <c r="R11448" s="75">
        <f t="shared" si="11526"/>
        <v>0</v>
      </c>
      <c r="S11448" s="75">
        <f t="shared" ref="S11448" si="11527">SUM(S11498,S11598,S11548)</f>
        <v>0</v>
      </c>
      <c r="T11448" s="75">
        <f t="shared" ref="T11448:X11448" si="11528">SUM(T11498,T11598,T11548)</f>
        <v>0</v>
      </c>
      <c r="U11448" s="75">
        <f t="shared" si="11528"/>
        <v>0</v>
      </c>
      <c r="V11448" s="75">
        <f t="shared" si="11528"/>
        <v>0</v>
      </c>
      <c r="W11448" s="75">
        <f t="shared" si="11528"/>
        <v>0</v>
      </c>
      <c r="X11448" s="75">
        <f t="shared" si="11528"/>
        <v>0</v>
      </c>
      <c r="Y11448" s="238">
        <v>0</v>
      </c>
    </row>
    <row r="11449" spans="1:25" s="76" customFormat="1">
      <c r="A11449" s="250" t="s">
        <v>2719</v>
      </c>
      <c r="B11449" s="250"/>
      <c r="C11449" s="250"/>
      <c r="D11449" s="250"/>
      <c r="E11449" s="250"/>
      <c r="F11449" s="250"/>
      <c r="G11449" s="250"/>
      <c r="H11449" s="250"/>
      <c r="I11449" s="75">
        <f t="shared" ref="I11449:P11458" si="11529">SUM(I11499,I11599,I11549)</f>
        <v>0</v>
      </c>
      <c r="J11449" s="75">
        <f t="shared" si="11529"/>
        <v>0</v>
      </c>
      <c r="K11449" s="75">
        <f t="shared" si="11529"/>
        <v>0</v>
      </c>
      <c r="L11449" s="75">
        <f t="shared" si="11529"/>
        <v>0</v>
      </c>
      <c r="M11449" s="75">
        <f t="shared" si="11529"/>
        <v>0</v>
      </c>
      <c r="N11449" s="75">
        <f t="shared" si="11529"/>
        <v>0</v>
      </c>
      <c r="O11449" s="75">
        <f t="shared" si="11529"/>
        <v>0</v>
      </c>
      <c r="P11449" s="75">
        <f t="shared" si="11529"/>
        <v>0</v>
      </c>
      <c r="Q11449" s="75">
        <f t="shared" ref="Q11449:R11449" si="11530">SUM(Q11499,Q11599,Q11549)</f>
        <v>0</v>
      </c>
      <c r="R11449" s="75">
        <f t="shared" si="11530"/>
        <v>0</v>
      </c>
      <c r="S11449" s="75">
        <f t="shared" ref="S11449" si="11531">SUM(S11499,S11599,S11549)</f>
        <v>0</v>
      </c>
      <c r="T11449" s="75">
        <f t="shared" ref="T11449:X11449" si="11532">SUM(T11499,T11599,T11549)</f>
        <v>0</v>
      </c>
      <c r="U11449" s="75">
        <f t="shared" si="11532"/>
        <v>0</v>
      </c>
      <c r="V11449" s="75">
        <f t="shared" si="11532"/>
        <v>0</v>
      </c>
      <c r="W11449" s="75">
        <f t="shared" si="11532"/>
        <v>0</v>
      </c>
      <c r="X11449" s="75">
        <f t="shared" si="11532"/>
        <v>0</v>
      </c>
      <c r="Y11449" s="238">
        <v>0</v>
      </c>
    </row>
    <row r="11450" spans="1:25" s="76" customFormat="1">
      <c r="A11450" s="250" t="s">
        <v>2720</v>
      </c>
      <c r="B11450" s="250"/>
      <c r="C11450" s="250"/>
      <c r="D11450" s="250"/>
      <c r="E11450" s="250"/>
      <c r="F11450" s="250"/>
      <c r="G11450" s="250"/>
      <c r="H11450" s="250"/>
      <c r="I11450" s="75">
        <f t="shared" si="11529"/>
        <v>0</v>
      </c>
      <c r="J11450" s="75">
        <f t="shared" si="11529"/>
        <v>0</v>
      </c>
      <c r="K11450" s="75">
        <f t="shared" si="11529"/>
        <v>0</v>
      </c>
      <c r="L11450" s="75">
        <f t="shared" si="11529"/>
        <v>0</v>
      </c>
      <c r="M11450" s="75">
        <f t="shared" si="11529"/>
        <v>0</v>
      </c>
      <c r="N11450" s="75">
        <f t="shared" si="11529"/>
        <v>0</v>
      </c>
      <c r="O11450" s="75">
        <f t="shared" si="11529"/>
        <v>0</v>
      </c>
      <c r="P11450" s="75">
        <f t="shared" si="11529"/>
        <v>0</v>
      </c>
      <c r="Q11450" s="75">
        <f t="shared" ref="Q11450:R11450" si="11533">SUM(Q11500,Q11600,Q11550)</f>
        <v>0</v>
      </c>
      <c r="R11450" s="75">
        <f t="shared" si="11533"/>
        <v>0</v>
      </c>
      <c r="S11450" s="75">
        <f t="shared" ref="S11450" si="11534">SUM(S11500,S11600,S11550)</f>
        <v>0</v>
      </c>
      <c r="T11450" s="75">
        <f t="shared" ref="T11450:X11450" si="11535">SUM(T11500,T11600,T11550)</f>
        <v>0</v>
      </c>
      <c r="U11450" s="75">
        <f t="shared" si="11535"/>
        <v>0</v>
      </c>
      <c r="V11450" s="75">
        <f t="shared" si="11535"/>
        <v>0</v>
      </c>
      <c r="W11450" s="75">
        <f t="shared" si="11535"/>
        <v>0</v>
      </c>
      <c r="X11450" s="75">
        <f t="shared" si="11535"/>
        <v>0</v>
      </c>
      <c r="Y11450" s="238">
        <v>0</v>
      </c>
    </row>
    <row r="11451" spans="1:25" s="76" customFormat="1">
      <c r="A11451" s="250" t="s">
        <v>2692</v>
      </c>
      <c r="B11451" s="250"/>
      <c r="C11451" s="250"/>
      <c r="D11451" s="250"/>
      <c r="E11451" s="250"/>
      <c r="F11451" s="250"/>
      <c r="G11451" s="250"/>
      <c r="H11451" s="250"/>
      <c r="I11451" s="75">
        <f t="shared" si="11529"/>
        <v>0</v>
      </c>
      <c r="J11451" s="75">
        <f t="shared" si="11529"/>
        <v>0</v>
      </c>
      <c r="K11451" s="75">
        <f t="shared" si="11529"/>
        <v>0</v>
      </c>
      <c r="L11451" s="75">
        <f t="shared" si="11529"/>
        <v>0</v>
      </c>
      <c r="M11451" s="75">
        <f t="shared" si="11529"/>
        <v>0</v>
      </c>
      <c r="N11451" s="75">
        <f t="shared" si="11529"/>
        <v>0</v>
      </c>
      <c r="O11451" s="75">
        <f t="shared" si="11529"/>
        <v>0</v>
      </c>
      <c r="P11451" s="75">
        <f t="shared" si="11529"/>
        <v>0</v>
      </c>
      <c r="Q11451" s="75">
        <f t="shared" ref="Q11451:R11451" si="11536">SUM(Q11501,Q11601,Q11551)</f>
        <v>0</v>
      </c>
      <c r="R11451" s="75">
        <f t="shared" si="11536"/>
        <v>0</v>
      </c>
      <c r="S11451" s="75">
        <f t="shared" ref="S11451" si="11537">SUM(S11501,S11601,S11551)</f>
        <v>0</v>
      </c>
      <c r="T11451" s="75">
        <f t="shared" ref="T11451:X11451" si="11538">SUM(T11501,T11601,T11551)</f>
        <v>0</v>
      </c>
      <c r="U11451" s="75">
        <f t="shared" si="11538"/>
        <v>0</v>
      </c>
      <c r="V11451" s="75">
        <f t="shared" si="11538"/>
        <v>0</v>
      </c>
      <c r="W11451" s="75">
        <f t="shared" si="11538"/>
        <v>0</v>
      </c>
      <c r="X11451" s="75">
        <f t="shared" si="11538"/>
        <v>0</v>
      </c>
      <c r="Y11451" s="238">
        <v>0</v>
      </c>
    </row>
    <row r="11452" spans="1:25" s="76" customFormat="1">
      <c r="A11452" s="250" t="s">
        <v>2721</v>
      </c>
      <c r="B11452" s="250"/>
      <c r="C11452" s="250"/>
      <c r="D11452" s="250"/>
      <c r="E11452" s="250"/>
      <c r="F11452" s="250"/>
      <c r="G11452" s="250"/>
      <c r="H11452" s="250"/>
      <c r="I11452" s="75">
        <f t="shared" si="11529"/>
        <v>100</v>
      </c>
      <c r="J11452" s="75">
        <f t="shared" si="11529"/>
        <v>100</v>
      </c>
      <c r="K11452" s="75">
        <f t="shared" si="11529"/>
        <v>0</v>
      </c>
      <c r="L11452" s="75">
        <f t="shared" si="11529"/>
        <v>0</v>
      </c>
      <c r="M11452" s="75">
        <f t="shared" si="11529"/>
        <v>0</v>
      </c>
      <c r="N11452" s="75">
        <f t="shared" si="11529"/>
        <v>0</v>
      </c>
      <c r="O11452" s="75">
        <f t="shared" si="11529"/>
        <v>0</v>
      </c>
      <c r="P11452" s="75">
        <f t="shared" si="11529"/>
        <v>0</v>
      </c>
      <c r="Q11452" s="75">
        <f t="shared" ref="Q11452:R11452" si="11539">SUM(Q11502,Q11602,Q11552)</f>
        <v>100</v>
      </c>
      <c r="R11452" s="75">
        <f t="shared" si="11539"/>
        <v>100</v>
      </c>
      <c r="S11452" s="75">
        <f t="shared" ref="S11452" si="11540">SUM(S11502,S11602,S11552)</f>
        <v>75</v>
      </c>
      <c r="T11452" s="75">
        <f t="shared" ref="T11452:X11452" si="11541">SUM(T11502,T11602,T11552)</f>
        <v>25</v>
      </c>
      <c r="U11452" s="75">
        <f t="shared" si="11541"/>
        <v>25</v>
      </c>
      <c r="V11452" s="75">
        <f t="shared" si="11541"/>
        <v>0</v>
      </c>
      <c r="W11452" s="75">
        <f t="shared" si="11541"/>
        <v>0</v>
      </c>
      <c r="X11452" s="75">
        <f t="shared" si="11541"/>
        <v>100</v>
      </c>
      <c r="Y11452" s="238">
        <v>100</v>
      </c>
    </row>
    <row r="11453" spans="1:25" s="76" customFormat="1">
      <c r="A11453" s="250" t="s">
        <v>2722</v>
      </c>
      <c r="B11453" s="250"/>
      <c r="C11453" s="250"/>
      <c r="D11453" s="250"/>
      <c r="E11453" s="250"/>
      <c r="F11453" s="250"/>
      <c r="G11453" s="250"/>
      <c r="H11453" s="250"/>
      <c r="I11453" s="75">
        <f t="shared" si="11529"/>
        <v>0</v>
      </c>
      <c r="J11453" s="75">
        <f t="shared" si="11529"/>
        <v>0</v>
      </c>
      <c r="K11453" s="75">
        <f t="shared" si="11529"/>
        <v>0</v>
      </c>
      <c r="L11453" s="75">
        <f t="shared" si="11529"/>
        <v>0</v>
      </c>
      <c r="M11453" s="75">
        <f t="shared" si="11529"/>
        <v>0</v>
      </c>
      <c r="N11453" s="75">
        <f t="shared" si="11529"/>
        <v>0</v>
      </c>
      <c r="O11453" s="75">
        <f t="shared" si="11529"/>
        <v>0</v>
      </c>
      <c r="P11453" s="75">
        <f t="shared" si="11529"/>
        <v>0</v>
      </c>
      <c r="Q11453" s="75">
        <f t="shared" ref="Q11453:R11453" si="11542">SUM(Q11503,Q11603,Q11553)</f>
        <v>0</v>
      </c>
      <c r="R11453" s="75">
        <f t="shared" si="11542"/>
        <v>0</v>
      </c>
      <c r="S11453" s="75">
        <f t="shared" ref="S11453" si="11543">SUM(S11503,S11603,S11553)</f>
        <v>0</v>
      </c>
      <c r="T11453" s="75">
        <f t="shared" ref="T11453:X11453" si="11544">SUM(T11503,T11603,T11553)</f>
        <v>0</v>
      </c>
      <c r="U11453" s="75">
        <f t="shared" si="11544"/>
        <v>0</v>
      </c>
      <c r="V11453" s="75">
        <f t="shared" si="11544"/>
        <v>0</v>
      </c>
      <c r="W11453" s="75">
        <f t="shared" si="11544"/>
        <v>0</v>
      </c>
      <c r="X11453" s="75">
        <f t="shared" si="11544"/>
        <v>0</v>
      </c>
      <c r="Y11453" s="238">
        <v>0</v>
      </c>
    </row>
    <row r="11454" spans="1:25" s="76" customFormat="1">
      <c r="A11454" s="250" t="s">
        <v>2788</v>
      </c>
      <c r="B11454" s="250"/>
      <c r="C11454" s="250"/>
      <c r="D11454" s="250"/>
      <c r="E11454" s="250"/>
      <c r="F11454" s="250"/>
      <c r="G11454" s="250"/>
      <c r="H11454" s="250"/>
      <c r="I11454" s="75">
        <f t="shared" si="11529"/>
        <v>0</v>
      </c>
      <c r="J11454" s="75">
        <f t="shared" si="11529"/>
        <v>0</v>
      </c>
      <c r="K11454" s="75">
        <f t="shared" si="11529"/>
        <v>0</v>
      </c>
      <c r="L11454" s="75">
        <f t="shared" si="11529"/>
        <v>0</v>
      </c>
      <c r="M11454" s="75">
        <f t="shared" si="11529"/>
        <v>0</v>
      </c>
      <c r="N11454" s="75">
        <f t="shared" si="11529"/>
        <v>0</v>
      </c>
      <c r="O11454" s="75">
        <f t="shared" si="11529"/>
        <v>0</v>
      </c>
      <c r="P11454" s="75">
        <f t="shared" si="11529"/>
        <v>0</v>
      </c>
      <c r="Q11454" s="75">
        <f t="shared" ref="Q11454:R11454" si="11545">SUM(Q11504,Q11604,Q11554)</f>
        <v>0</v>
      </c>
      <c r="R11454" s="75">
        <f t="shared" si="11545"/>
        <v>0</v>
      </c>
      <c r="S11454" s="75">
        <f t="shared" ref="S11454" si="11546">SUM(S11504,S11604,S11554)</f>
        <v>0</v>
      </c>
      <c r="T11454" s="75">
        <f t="shared" ref="T11454:X11454" si="11547">SUM(T11504,T11604,T11554)</f>
        <v>0</v>
      </c>
      <c r="U11454" s="75">
        <f t="shared" si="11547"/>
        <v>0</v>
      </c>
      <c r="V11454" s="75">
        <f t="shared" si="11547"/>
        <v>0</v>
      </c>
      <c r="W11454" s="75">
        <f t="shared" si="11547"/>
        <v>0</v>
      </c>
      <c r="X11454" s="75">
        <f t="shared" si="11547"/>
        <v>0</v>
      </c>
      <c r="Y11454" s="238">
        <v>0</v>
      </c>
    </row>
    <row r="11455" spans="1:25" s="76" customFormat="1">
      <c r="A11455" s="250" t="s">
        <v>2723</v>
      </c>
      <c r="B11455" s="250"/>
      <c r="C11455" s="250"/>
      <c r="D11455" s="250"/>
      <c r="E11455" s="250"/>
      <c r="F11455" s="250"/>
      <c r="G11455" s="250"/>
      <c r="H11455" s="250"/>
      <c r="I11455" s="75">
        <f t="shared" si="11529"/>
        <v>0</v>
      </c>
      <c r="J11455" s="75">
        <f t="shared" si="11529"/>
        <v>0</v>
      </c>
      <c r="K11455" s="75">
        <f t="shared" si="11529"/>
        <v>0</v>
      </c>
      <c r="L11455" s="75">
        <f t="shared" si="11529"/>
        <v>0</v>
      </c>
      <c r="M11455" s="75">
        <f t="shared" si="11529"/>
        <v>0</v>
      </c>
      <c r="N11455" s="75">
        <f t="shared" si="11529"/>
        <v>0</v>
      </c>
      <c r="O11455" s="75">
        <f t="shared" si="11529"/>
        <v>0</v>
      </c>
      <c r="P11455" s="75">
        <f t="shared" si="11529"/>
        <v>0</v>
      </c>
      <c r="Q11455" s="75">
        <f t="shared" ref="Q11455:R11455" si="11548">SUM(Q11505,Q11605,Q11555)</f>
        <v>0</v>
      </c>
      <c r="R11455" s="75">
        <f t="shared" si="11548"/>
        <v>0</v>
      </c>
      <c r="S11455" s="75">
        <f t="shared" ref="S11455" si="11549">SUM(S11505,S11605,S11555)</f>
        <v>0</v>
      </c>
      <c r="T11455" s="75">
        <f t="shared" ref="T11455:X11455" si="11550">SUM(T11505,T11605,T11555)</f>
        <v>0</v>
      </c>
      <c r="U11455" s="75">
        <f t="shared" si="11550"/>
        <v>0</v>
      </c>
      <c r="V11455" s="75">
        <f t="shared" si="11550"/>
        <v>0</v>
      </c>
      <c r="W11455" s="75">
        <f t="shared" si="11550"/>
        <v>0</v>
      </c>
      <c r="X11455" s="75">
        <f t="shared" si="11550"/>
        <v>0</v>
      </c>
      <c r="Y11455" s="238">
        <v>0</v>
      </c>
    </row>
    <row r="11456" spans="1:25" s="76" customFormat="1">
      <c r="A11456" s="250" t="s">
        <v>2724</v>
      </c>
      <c r="B11456" s="250"/>
      <c r="C11456" s="250"/>
      <c r="D11456" s="250"/>
      <c r="E11456" s="250"/>
      <c r="F11456" s="250"/>
      <c r="G11456" s="250"/>
      <c r="H11456" s="250"/>
      <c r="I11456" s="75">
        <f t="shared" si="11529"/>
        <v>0</v>
      </c>
      <c r="J11456" s="75">
        <f t="shared" si="11529"/>
        <v>0</v>
      </c>
      <c r="K11456" s="75">
        <f t="shared" si="11529"/>
        <v>0</v>
      </c>
      <c r="L11456" s="75">
        <f t="shared" si="11529"/>
        <v>0</v>
      </c>
      <c r="M11456" s="75">
        <f t="shared" si="11529"/>
        <v>0</v>
      </c>
      <c r="N11456" s="75">
        <f t="shared" si="11529"/>
        <v>0</v>
      </c>
      <c r="O11456" s="75">
        <f t="shared" si="11529"/>
        <v>0</v>
      </c>
      <c r="P11456" s="75">
        <f t="shared" si="11529"/>
        <v>0</v>
      </c>
      <c r="Q11456" s="75">
        <f t="shared" ref="Q11456:R11456" si="11551">SUM(Q11506,Q11606,Q11556)</f>
        <v>0</v>
      </c>
      <c r="R11456" s="75">
        <f t="shared" si="11551"/>
        <v>0</v>
      </c>
      <c r="S11456" s="75">
        <f t="shared" ref="S11456" si="11552">SUM(S11506,S11606,S11556)</f>
        <v>0</v>
      </c>
      <c r="T11456" s="75">
        <f t="shared" ref="T11456:X11456" si="11553">SUM(T11506,T11606,T11556)</f>
        <v>0</v>
      </c>
      <c r="U11456" s="75">
        <f t="shared" si="11553"/>
        <v>0</v>
      </c>
      <c r="V11456" s="75">
        <f t="shared" si="11553"/>
        <v>0</v>
      </c>
      <c r="W11456" s="75">
        <f t="shared" si="11553"/>
        <v>0</v>
      </c>
      <c r="X11456" s="75">
        <f t="shared" si="11553"/>
        <v>0</v>
      </c>
      <c r="Y11456" s="238">
        <v>0</v>
      </c>
    </row>
    <row r="11457" spans="1:25" s="76" customFormat="1">
      <c r="A11457" s="250" t="s">
        <v>2725</v>
      </c>
      <c r="B11457" s="250"/>
      <c r="C11457" s="250"/>
      <c r="D11457" s="250"/>
      <c r="E11457" s="250"/>
      <c r="F11457" s="250"/>
      <c r="G11457" s="250"/>
      <c r="H11457" s="250"/>
      <c r="I11457" s="75">
        <f t="shared" si="11529"/>
        <v>0</v>
      </c>
      <c r="J11457" s="75">
        <f t="shared" si="11529"/>
        <v>0</v>
      </c>
      <c r="K11457" s="75">
        <f t="shared" si="11529"/>
        <v>0</v>
      </c>
      <c r="L11457" s="75">
        <f t="shared" si="11529"/>
        <v>0</v>
      </c>
      <c r="M11457" s="75">
        <f t="shared" si="11529"/>
        <v>0</v>
      </c>
      <c r="N11457" s="75">
        <f t="shared" si="11529"/>
        <v>0</v>
      </c>
      <c r="O11457" s="75">
        <f t="shared" si="11529"/>
        <v>0</v>
      </c>
      <c r="P11457" s="75">
        <f t="shared" si="11529"/>
        <v>0</v>
      </c>
      <c r="Q11457" s="75">
        <f t="shared" ref="Q11457:R11457" si="11554">SUM(Q11507,Q11607,Q11557)</f>
        <v>0</v>
      </c>
      <c r="R11457" s="75">
        <f t="shared" si="11554"/>
        <v>0</v>
      </c>
      <c r="S11457" s="75">
        <f t="shared" ref="S11457" si="11555">SUM(S11507,S11607,S11557)</f>
        <v>0</v>
      </c>
      <c r="T11457" s="75">
        <f t="shared" ref="T11457:X11457" si="11556">SUM(T11507,T11607,T11557)</f>
        <v>0</v>
      </c>
      <c r="U11457" s="75">
        <f t="shared" si="11556"/>
        <v>0</v>
      </c>
      <c r="V11457" s="75">
        <f t="shared" si="11556"/>
        <v>0</v>
      </c>
      <c r="W11457" s="75">
        <f t="shared" si="11556"/>
        <v>0</v>
      </c>
      <c r="X11457" s="75">
        <f t="shared" si="11556"/>
        <v>0</v>
      </c>
      <c r="Y11457" s="238">
        <v>0</v>
      </c>
    </row>
    <row r="11458" spans="1:25" s="76" customFormat="1">
      <c r="A11458" s="250" t="s">
        <v>2694</v>
      </c>
      <c r="B11458" s="250"/>
      <c r="C11458" s="250"/>
      <c r="D11458" s="250"/>
      <c r="E11458" s="250"/>
      <c r="F11458" s="250"/>
      <c r="G11458" s="250"/>
      <c r="H11458" s="250"/>
      <c r="I11458" s="75">
        <f t="shared" si="11529"/>
        <v>0</v>
      </c>
      <c r="J11458" s="75">
        <f t="shared" si="11529"/>
        <v>0</v>
      </c>
      <c r="K11458" s="75">
        <f t="shared" si="11529"/>
        <v>0</v>
      </c>
      <c r="L11458" s="75">
        <f t="shared" si="11529"/>
        <v>0</v>
      </c>
      <c r="M11458" s="75">
        <f t="shared" si="11529"/>
        <v>0</v>
      </c>
      <c r="N11458" s="75">
        <f t="shared" si="11529"/>
        <v>0</v>
      </c>
      <c r="O11458" s="75">
        <f t="shared" si="11529"/>
        <v>0</v>
      </c>
      <c r="P11458" s="75">
        <f t="shared" si="11529"/>
        <v>0</v>
      </c>
      <c r="Q11458" s="75">
        <f t="shared" ref="Q11458:R11458" si="11557">SUM(Q11508,Q11608,Q11558)</f>
        <v>0</v>
      </c>
      <c r="R11458" s="75">
        <f t="shared" si="11557"/>
        <v>0</v>
      </c>
      <c r="S11458" s="75">
        <f t="shared" ref="S11458" si="11558">SUM(S11508,S11608,S11558)</f>
        <v>0</v>
      </c>
      <c r="T11458" s="75">
        <f t="shared" ref="T11458:X11458" si="11559">SUM(T11508,T11608,T11558)</f>
        <v>0</v>
      </c>
      <c r="U11458" s="75">
        <f t="shared" si="11559"/>
        <v>0</v>
      </c>
      <c r="V11458" s="75">
        <f t="shared" si="11559"/>
        <v>0</v>
      </c>
      <c r="W11458" s="75">
        <f t="shared" si="11559"/>
        <v>0</v>
      </c>
      <c r="X11458" s="75">
        <f t="shared" si="11559"/>
        <v>0</v>
      </c>
      <c r="Y11458" s="238">
        <v>0</v>
      </c>
    </row>
    <row r="11459" spans="1:25" s="76" customFormat="1">
      <c r="A11459" s="250" t="s">
        <v>2726</v>
      </c>
      <c r="B11459" s="250"/>
      <c r="C11459" s="250"/>
      <c r="D11459" s="250"/>
      <c r="E11459" s="250"/>
      <c r="F11459" s="250"/>
      <c r="G11459" s="250"/>
      <c r="H11459" s="250"/>
      <c r="I11459" s="75">
        <f t="shared" ref="I11459:P11468" si="11560">SUM(I11509,I11609,I11559)</f>
        <v>0</v>
      </c>
      <c r="J11459" s="75">
        <f t="shared" si="11560"/>
        <v>0</v>
      </c>
      <c r="K11459" s="75">
        <f t="shared" si="11560"/>
        <v>0</v>
      </c>
      <c r="L11459" s="75">
        <f t="shared" si="11560"/>
        <v>0</v>
      </c>
      <c r="M11459" s="75">
        <f t="shared" si="11560"/>
        <v>0</v>
      </c>
      <c r="N11459" s="75">
        <f t="shared" si="11560"/>
        <v>0</v>
      </c>
      <c r="O11459" s="75">
        <f t="shared" si="11560"/>
        <v>0</v>
      </c>
      <c r="P11459" s="75">
        <f t="shared" si="11560"/>
        <v>0</v>
      </c>
      <c r="Q11459" s="75">
        <f t="shared" ref="Q11459:R11459" si="11561">SUM(Q11509,Q11609,Q11559)</f>
        <v>0</v>
      </c>
      <c r="R11459" s="75">
        <f t="shared" si="11561"/>
        <v>0</v>
      </c>
      <c r="S11459" s="75">
        <f t="shared" ref="S11459" si="11562">SUM(S11509,S11609,S11559)</f>
        <v>0</v>
      </c>
      <c r="T11459" s="75">
        <f t="shared" ref="T11459:X11459" si="11563">SUM(T11509,T11609,T11559)</f>
        <v>0</v>
      </c>
      <c r="U11459" s="75">
        <f t="shared" si="11563"/>
        <v>0</v>
      </c>
      <c r="V11459" s="75">
        <f t="shared" si="11563"/>
        <v>0</v>
      </c>
      <c r="W11459" s="75">
        <f t="shared" si="11563"/>
        <v>0</v>
      </c>
      <c r="X11459" s="75">
        <f t="shared" si="11563"/>
        <v>0</v>
      </c>
      <c r="Y11459" s="238">
        <v>0</v>
      </c>
    </row>
    <row r="11460" spans="1:25" s="76" customFormat="1">
      <c r="A11460" s="250" t="s">
        <v>2727</v>
      </c>
      <c r="B11460" s="250"/>
      <c r="C11460" s="250"/>
      <c r="D11460" s="250"/>
      <c r="E11460" s="250"/>
      <c r="F11460" s="250"/>
      <c r="G11460" s="250"/>
      <c r="H11460" s="250"/>
      <c r="I11460" s="75">
        <f t="shared" si="11560"/>
        <v>0</v>
      </c>
      <c r="J11460" s="75">
        <f t="shared" si="11560"/>
        <v>0</v>
      </c>
      <c r="K11460" s="75">
        <f t="shared" si="11560"/>
        <v>0</v>
      </c>
      <c r="L11460" s="75">
        <f t="shared" si="11560"/>
        <v>0</v>
      </c>
      <c r="M11460" s="75">
        <f t="shared" si="11560"/>
        <v>0</v>
      </c>
      <c r="N11460" s="75">
        <f t="shared" si="11560"/>
        <v>0</v>
      </c>
      <c r="O11460" s="75">
        <f t="shared" si="11560"/>
        <v>0</v>
      </c>
      <c r="P11460" s="75">
        <f t="shared" si="11560"/>
        <v>0</v>
      </c>
      <c r="Q11460" s="75">
        <f t="shared" ref="Q11460:R11460" si="11564">SUM(Q11510,Q11610,Q11560)</f>
        <v>0</v>
      </c>
      <c r="R11460" s="75">
        <f t="shared" si="11564"/>
        <v>0</v>
      </c>
      <c r="S11460" s="75">
        <f t="shared" ref="S11460" si="11565">SUM(S11510,S11610,S11560)</f>
        <v>0</v>
      </c>
      <c r="T11460" s="75">
        <f t="shared" ref="T11460:X11460" si="11566">SUM(T11510,T11610,T11560)</f>
        <v>0</v>
      </c>
      <c r="U11460" s="75">
        <f t="shared" si="11566"/>
        <v>0</v>
      </c>
      <c r="V11460" s="75">
        <f t="shared" si="11566"/>
        <v>0</v>
      </c>
      <c r="W11460" s="75">
        <f t="shared" si="11566"/>
        <v>0</v>
      </c>
      <c r="X11460" s="75">
        <f t="shared" si="11566"/>
        <v>0</v>
      </c>
      <c r="Y11460" s="238">
        <v>0</v>
      </c>
    </row>
    <row r="11461" spans="1:25" s="76" customFormat="1">
      <c r="A11461" s="250" t="s">
        <v>2728</v>
      </c>
      <c r="B11461" s="250"/>
      <c r="C11461" s="250"/>
      <c r="D11461" s="250"/>
      <c r="E11461" s="250"/>
      <c r="F11461" s="250"/>
      <c r="G11461" s="250"/>
      <c r="H11461" s="250"/>
      <c r="I11461" s="75">
        <f t="shared" si="11560"/>
        <v>0</v>
      </c>
      <c r="J11461" s="75">
        <f t="shared" si="11560"/>
        <v>0</v>
      </c>
      <c r="K11461" s="75">
        <f t="shared" si="11560"/>
        <v>0</v>
      </c>
      <c r="L11461" s="75">
        <f t="shared" si="11560"/>
        <v>0</v>
      </c>
      <c r="M11461" s="75">
        <f t="shared" si="11560"/>
        <v>0</v>
      </c>
      <c r="N11461" s="75">
        <f t="shared" si="11560"/>
        <v>0</v>
      </c>
      <c r="O11461" s="75">
        <f t="shared" si="11560"/>
        <v>0</v>
      </c>
      <c r="P11461" s="75">
        <f t="shared" si="11560"/>
        <v>0</v>
      </c>
      <c r="Q11461" s="75">
        <f t="shared" ref="Q11461:R11461" si="11567">SUM(Q11511,Q11611,Q11561)</f>
        <v>0</v>
      </c>
      <c r="R11461" s="75">
        <f t="shared" si="11567"/>
        <v>0</v>
      </c>
      <c r="S11461" s="75">
        <f t="shared" ref="S11461" si="11568">SUM(S11511,S11611,S11561)</f>
        <v>0</v>
      </c>
      <c r="T11461" s="75">
        <f t="shared" ref="T11461:X11461" si="11569">SUM(T11511,T11611,T11561)</f>
        <v>0</v>
      </c>
      <c r="U11461" s="75">
        <f t="shared" si="11569"/>
        <v>0</v>
      </c>
      <c r="V11461" s="75">
        <f t="shared" si="11569"/>
        <v>0</v>
      </c>
      <c r="W11461" s="75">
        <f t="shared" si="11569"/>
        <v>0</v>
      </c>
      <c r="X11461" s="75">
        <f t="shared" si="11569"/>
        <v>0</v>
      </c>
      <c r="Y11461" s="238">
        <v>0</v>
      </c>
    </row>
    <row r="11462" spans="1:25" s="76" customFormat="1">
      <c r="A11462" s="250" t="s">
        <v>2729</v>
      </c>
      <c r="B11462" s="250"/>
      <c r="C11462" s="250"/>
      <c r="D11462" s="250"/>
      <c r="E11462" s="250"/>
      <c r="F11462" s="250"/>
      <c r="G11462" s="250"/>
      <c r="H11462" s="250"/>
      <c r="I11462" s="75">
        <f t="shared" si="11560"/>
        <v>0</v>
      </c>
      <c r="J11462" s="75">
        <f t="shared" si="11560"/>
        <v>0</v>
      </c>
      <c r="K11462" s="75">
        <f t="shared" si="11560"/>
        <v>0</v>
      </c>
      <c r="L11462" s="75">
        <f t="shared" si="11560"/>
        <v>0</v>
      </c>
      <c r="M11462" s="75">
        <f t="shared" si="11560"/>
        <v>0</v>
      </c>
      <c r="N11462" s="75">
        <f t="shared" si="11560"/>
        <v>0</v>
      </c>
      <c r="O11462" s="75">
        <f t="shared" si="11560"/>
        <v>0</v>
      </c>
      <c r="P11462" s="75">
        <f t="shared" si="11560"/>
        <v>0</v>
      </c>
      <c r="Q11462" s="75">
        <f t="shared" ref="Q11462:R11462" si="11570">SUM(Q11512,Q11612,Q11562)</f>
        <v>0</v>
      </c>
      <c r="R11462" s="75">
        <f t="shared" si="11570"/>
        <v>0</v>
      </c>
      <c r="S11462" s="75">
        <f t="shared" ref="S11462" si="11571">SUM(S11512,S11612,S11562)</f>
        <v>0</v>
      </c>
      <c r="T11462" s="75">
        <f t="shared" ref="T11462:X11462" si="11572">SUM(T11512,T11612,T11562)</f>
        <v>0</v>
      </c>
      <c r="U11462" s="75">
        <f t="shared" si="11572"/>
        <v>0</v>
      </c>
      <c r="V11462" s="75">
        <f t="shared" si="11572"/>
        <v>0</v>
      </c>
      <c r="W11462" s="75">
        <f t="shared" si="11572"/>
        <v>0</v>
      </c>
      <c r="X11462" s="75">
        <f t="shared" si="11572"/>
        <v>0</v>
      </c>
      <c r="Y11462" s="238">
        <v>0</v>
      </c>
    </row>
    <row r="11463" spans="1:25" s="76" customFormat="1">
      <c r="A11463" s="250" t="s">
        <v>2730</v>
      </c>
      <c r="B11463" s="250"/>
      <c r="C11463" s="250"/>
      <c r="D11463" s="250"/>
      <c r="E11463" s="250"/>
      <c r="F11463" s="250"/>
      <c r="G11463" s="250"/>
      <c r="H11463" s="250"/>
      <c r="I11463" s="75">
        <f t="shared" si="11560"/>
        <v>0</v>
      </c>
      <c r="J11463" s="75">
        <f t="shared" si="11560"/>
        <v>0</v>
      </c>
      <c r="K11463" s="75">
        <f t="shared" si="11560"/>
        <v>0</v>
      </c>
      <c r="L11463" s="75">
        <f t="shared" si="11560"/>
        <v>0</v>
      </c>
      <c r="M11463" s="75">
        <f t="shared" si="11560"/>
        <v>0</v>
      </c>
      <c r="N11463" s="75">
        <f t="shared" si="11560"/>
        <v>0</v>
      </c>
      <c r="O11463" s="75">
        <f t="shared" si="11560"/>
        <v>0</v>
      </c>
      <c r="P11463" s="75">
        <f t="shared" si="11560"/>
        <v>0</v>
      </c>
      <c r="Q11463" s="75">
        <f t="shared" ref="Q11463:R11463" si="11573">SUM(Q11513,Q11613,Q11563)</f>
        <v>0</v>
      </c>
      <c r="R11463" s="75">
        <f t="shared" si="11573"/>
        <v>0</v>
      </c>
      <c r="S11463" s="75">
        <f t="shared" ref="S11463" si="11574">SUM(S11513,S11613,S11563)</f>
        <v>0</v>
      </c>
      <c r="T11463" s="75">
        <f t="shared" ref="T11463:X11463" si="11575">SUM(T11513,T11613,T11563)</f>
        <v>0</v>
      </c>
      <c r="U11463" s="75">
        <f t="shared" si="11575"/>
        <v>0</v>
      </c>
      <c r="V11463" s="75">
        <f t="shared" si="11575"/>
        <v>0</v>
      </c>
      <c r="W11463" s="75">
        <f t="shared" si="11575"/>
        <v>0</v>
      </c>
      <c r="X11463" s="75">
        <f t="shared" si="11575"/>
        <v>0</v>
      </c>
      <c r="Y11463" s="238">
        <v>0</v>
      </c>
    </row>
    <row r="11464" spans="1:25" s="76" customFormat="1">
      <c r="A11464" s="250" t="s">
        <v>2731</v>
      </c>
      <c r="B11464" s="250"/>
      <c r="C11464" s="250"/>
      <c r="D11464" s="250"/>
      <c r="E11464" s="250"/>
      <c r="F11464" s="250"/>
      <c r="G11464" s="250"/>
      <c r="H11464" s="250"/>
      <c r="I11464" s="75">
        <f t="shared" si="11560"/>
        <v>0</v>
      </c>
      <c r="J11464" s="75">
        <f t="shared" si="11560"/>
        <v>0</v>
      </c>
      <c r="K11464" s="75">
        <f t="shared" si="11560"/>
        <v>0</v>
      </c>
      <c r="L11464" s="75">
        <f t="shared" si="11560"/>
        <v>0</v>
      </c>
      <c r="M11464" s="75">
        <f t="shared" si="11560"/>
        <v>0</v>
      </c>
      <c r="N11464" s="75">
        <f t="shared" si="11560"/>
        <v>0</v>
      </c>
      <c r="O11464" s="75">
        <f t="shared" si="11560"/>
        <v>0</v>
      </c>
      <c r="P11464" s="75">
        <f t="shared" si="11560"/>
        <v>0</v>
      </c>
      <c r="Q11464" s="75">
        <f t="shared" ref="Q11464:R11464" si="11576">SUM(Q11514,Q11614,Q11564)</f>
        <v>0</v>
      </c>
      <c r="R11464" s="75">
        <f t="shared" si="11576"/>
        <v>0</v>
      </c>
      <c r="S11464" s="75">
        <f t="shared" ref="S11464" si="11577">SUM(S11514,S11614,S11564)</f>
        <v>0</v>
      </c>
      <c r="T11464" s="75">
        <f t="shared" ref="T11464:X11464" si="11578">SUM(T11514,T11614,T11564)</f>
        <v>0</v>
      </c>
      <c r="U11464" s="75">
        <f t="shared" si="11578"/>
        <v>0</v>
      </c>
      <c r="V11464" s="75">
        <f t="shared" si="11578"/>
        <v>0</v>
      </c>
      <c r="W11464" s="75">
        <f t="shared" si="11578"/>
        <v>0</v>
      </c>
      <c r="X11464" s="75">
        <f t="shared" si="11578"/>
        <v>0</v>
      </c>
      <c r="Y11464" s="238">
        <v>0</v>
      </c>
    </row>
    <row r="11465" spans="1:25" s="76" customFormat="1">
      <c r="A11465" s="250" t="s">
        <v>2732</v>
      </c>
      <c r="B11465" s="250"/>
      <c r="C11465" s="250"/>
      <c r="D11465" s="250"/>
      <c r="E11465" s="250"/>
      <c r="F11465" s="250"/>
      <c r="G11465" s="250"/>
      <c r="H11465" s="250"/>
      <c r="I11465" s="75">
        <f t="shared" si="11560"/>
        <v>0</v>
      </c>
      <c r="J11465" s="75">
        <f t="shared" si="11560"/>
        <v>0</v>
      </c>
      <c r="K11465" s="75">
        <f t="shared" si="11560"/>
        <v>0</v>
      </c>
      <c r="L11465" s="75">
        <f t="shared" si="11560"/>
        <v>0</v>
      </c>
      <c r="M11465" s="75">
        <f t="shared" si="11560"/>
        <v>0</v>
      </c>
      <c r="N11465" s="75">
        <f t="shared" si="11560"/>
        <v>0</v>
      </c>
      <c r="O11465" s="75">
        <f t="shared" si="11560"/>
        <v>0</v>
      </c>
      <c r="P11465" s="75">
        <f t="shared" si="11560"/>
        <v>0</v>
      </c>
      <c r="Q11465" s="75">
        <f t="shared" ref="Q11465:R11465" si="11579">SUM(Q11515,Q11615,Q11565)</f>
        <v>0</v>
      </c>
      <c r="R11465" s="75">
        <f t="shared" si="11579"/>
        <v>0</v>
      </c>
      <c r="S11465" s="75">
        <f t="shared" ref="S11465" si="11580">SUM(S11515,S11615,S11565)</f>
        <v>0</v>
      </c>
      <c r="T11465" s="75">
        <f t="shared" ref="T11465:X11465" si="11581">SUM(T11515,T11615,T11565)</f>
        <v>0</v>
      </c>
      <c r="U11465" s="75">
        <f t="shared" si="11581"/>
        <v>0</v>
      </c>
      <c r="V11465" s="75">
        <f t="shared" si="11581"/>
        <v>0</v>
      </c>
      <c r="W11465" s="75">
        <f t="shared" si="11581"/>
        <v>0</v>
      </c>
      <c r="X11465" s="75">
        <f t="shared" si="11581"/>
        <v>0</v>
      </c>
      <c r="Y11465" s="238">
        <v>0</v>
      </c>
    </row>
    <row r="11466" spans="1:25" s="76" customFormat="1">
      <c r="A11466" s="250" t="s">
        <v>2733</v>
      </c>
      <c r="B11466" s="250"/>
      <c r="C11466" s="250"/>
      <c r="D11466" s="250"/>
      <c r="E11466" s="250"/>
      <c r="F11466" s="250"/>
      <c r="G11466" s="250"/>
      <c r="H11466" s="250"/>
      <c r="I11466" s="75">
        <f t="shared" si="11560"/>
        <v>0</v>
      </c>
      <c r="J11466" s="75">
        <f t="shared" si="11560"/>
        <v>0</v>
      </c>
      <c r="K11466" s="75">
        <f t="shared" si="11560"/>
        <v>0</v>
      </c>
      <c r="L11466" s="75">
        <f t="shared" si="11560"/>
        <v>0</v>
      </c>
      <c r="M11466" s="75">
        <f t="shared" si="11560"/>
        <v>0</v>
      </c>
      <c r="N11466" s="75">
        <f t="shared" si="11560"/>
        <v>0</v>
      </c>
      <c r="O11466" s="75">
        <f t="shared" si="11560"/>
        <v>0</v>
      </c>
      <c r="P11466" s="75">
        <f t="shared" si="11560"/>
        <v>0</v>
      </c>
      <c r="Q11466" s="75">
        <f t="shared" ref="Q11466:R11466" si="11582">SUM(Q11516,Q11616,Q11566)</f>
        <v>0</v>
      </c>
      <c r="R11466" s="75">
        <f t="shared" si="11582"/>
        <v>0</v>
      </c>
      <c r="S11466" s="75">
        <f t="shared" ref="S11466" si="11583">SUM(S11516,S11616,S11566)</f>
        <v>0</v>
      </c>
      <c r="T11466" s="75">
        <f t="shared" ref="T11466:X11466" si="11584">SUM(T11516,T11616,T11566)</f>
        <v>0</v>
      </c>
      <c r="U11466" s="75">
        <f t="shared" si="11584"/>
        <v>0</v>
      </c>
      <c r="V11466" s="75">
        <f t="shared" si="11584"/>
        <v>0</v>
      </c>
      <c r="W11466" s="75">
        <f t="shared" si="11584"/>
        <v>0</v>
      </c>
      <c r="X11466" s="75">
        <f t="shared" si="11584"/>
        <v>0</v>
      </c>
      <c r="Y11466" s="238">
        <v>0</v>
      </c>
    </row>
    <row r="11467" spans="1:25" s="76" customFormat="1">
      <c r="A11467" s="250" t="s">
        <v>2734</v>
      </c>
      <c r="B11467" s="250"/>
      <c r="C11467" s="250"/>
      <c r="D11467" s="250"/>
      <c r="E11467" s="250"/>
      <c r="F11467" s="250"/>
      <c r="G11467" s="250"/>
      <c r="H11467" s="250"/>
      <c r="I11467" s="75">
        <f t="shared" si="11560"/>
        <v>0</v>
      </c>
      <c r="J11467" s="75">
        <f t="shared" si="11560"/>
        <v>0</v>
      </c>
      <c r="K11467" s="75">
        <f t="shared" si="11560"/>
        <v>0</v>
      </c>
      <c r="L11467" s="75">
        <f t="shared" si="11560"/>
        <v>0</v>
      </c>
      <c r="M11467" s="75">
        <f t="shared" si="11560"/>
        <v>0</v>
      </c>
      <c r="N11467" s="75">
        <f t="shared" si="11560"/>
        <v>0</v>
      </c>
      <c r="O11467" s="75">
        <f t="shared" si="11560"/>
        <v>0</v>
      </c>
      <c r="P11467" s="75">
        <f t="shared" si="11560"/>
        <v>0</v>
      </c>
      <c r="Q11467" s="75">
        <f t="shared" ref="Q11467:R11467" si="11585">SUM(Q11517,Q11617,Q11567)</f>
        <v>0</v>
      </c>
      <c r="R11467" s="75">
        <f t="shared" si="11585"/>
        <v>0</v>
      </c>
      <c r="S11467" s="75">
        <f t="shared" ref="S11467" si="11586">SUM(S11517,S11617,S11567)</f>
        <v>0</v>
      </c>
      <c r="T11467" s="75">
        <f t="shared" ref="T11467:X11467" si="11587">SUM(T11517,T11617,T11567)</f>
        <v>0</v>
      </c>
      <c r="U11467" s="75">
        <f t="shared" si="11587"/>
        <v>0</v>
      </c>
      <c r="V11467" s="75">
        <f t="shared" si="11587"/>
        <v>0</v>
      </c>
      <c r="W11467" s="75">
        <f t="shared" si="11587"/>
        <v>0</v>
      </c>
      <c r="X11467" s="75">
        <f t="shared" si="11587"/>
        <v>0</v>
      </c>
      <c r="Y11467" s="238">
        <v>0</v>
      </c>
    </row>
    <row r="11468" spans="1:25" s="76" customFormat="1">
      <c r="A11468" s="250" t="s">
        <v>2735</v>
      </c>
      <c r="B11468" s="250"/>
      <c r="C11468" s="250"/>
      <c r="D11468" s="250"/>
      <c r="E11468" s="250"/>
      <c r="F11468" s="250"/>
      <c r="G11468" s="250"/>
      <c r="H11468" s="250"/>
      <c r="I11468" s="75">
        <f t="shared" si="11560"/>
        <v>0</v>
      </c>
      <c r="J11468" s="75">
        <f t="shared" si="11560"/>
        <v>0</v>
      </c>
      <c r="K11468" s="75">
        <f t="shared" si="11560"/>
        <v>0</v>
      </c>
      <c r="L11468" s="75">
        <f t="shared" si="11560"/>
        <v>0</v>
      </c>
      <c r="M11468" s="75">
        <f t="shared" si="11560"/>
        <v>0</v>
      </c>
      <c r="N11468" s="75">
        <f t="shared" si="11560"/>
        <v>0</v>
      </c>
      <c r="O11468" s="75">
        <f t="shared" si="11560"/>
        <v>0</v>
      </c>
      <c r="P11468" s="75">
        <f t="shared" si="11560"/>
        <v>0</v>
      </c>
      <c r="Q11468" s="75">
        <f t="shared" ref="Q11468:R11468" si="11588">SUM(Q11518,Q11618,Q11568)</f>
        <v>0</v>
      </c>
      <c r="R11468" s="75">
        <f t="shared" si="11588"/>
        <v>0</v>
      </c>
      <c r="S11468" s="75">
        <f t="shared" ref="S11468" si="11589">SUM(S11518,S11618,S11568)</f>
        <v>0</v>
      </c>
      <c r="T11468" s="75">
        <f t="shared" ref="T11468:X11468" si="11590">SUM(T11518,T11618,T11568)</f>
        <v>0</v>
      </c>
      <c r="U11468" s="75">
        <f t="shared" si="11590"/>
        <v>0</v>
      </c>
      <c r="V11468" s="75">
        <f t="shared" si="11590"/>
        <v>0</v>
      </c>
      <c r="W11468" s="75">
        <f t="shared" si="11590"/>
        <v>0</v>
      </c>
      <c r="X11468" s="75">
        <f t="shared" si="11590"/>
        <v>0</v>
      </c>
      <c r="Y11468" s="238">
        <v>0</v>
      </c>
    </row>
    <row r="11469" spans="1:25" s="76" customFormat="1">
      <c r="A11469" s="250" t="s">
        <v>2736</v>
      </c>
      <c r="B11469" s="250"/>
      <c r="C11469" s="250"/>
      <c r="D11469" s="250"/>
      <c r="E11469" s="250"/>
      <c r="F11469" s="250"/>
      <c r="G11469" s="250"/>
      <c r="H11469" s="250"/>
      <c r="I11469" s="75">
        <f t="shared" ref="I11469:P11473" si="11591">SUM(I11519,I11619,I11569)</f>
        <v>0</v>
      </c>
      <c r="J11469" s="75">
        <f t="shared" si="11591"/>
        <v>0</v>
      </c>
      <c r="K11469" s="75">
        <f t="shared" si="11591"/>
        <v>0</v>
      </c>
      <c r="L11469" s="75">
        <f t="shared" si="11591"/>
        <v>0</v>
      </c>
      <c r="M11469" s="75">
        <f t="shared" si="11591"/>
        <v>0</v>
      </c>
      <c r="N11469" s="75">
        <f t="shared" si="11591"/>
        <v>0</v>
      </c>
      <c r="O11469" s="75">
        <f t="shared" si="11591"/>
        <v>0</v>
      </c>
      <c r="P11469" s="75">
        <f t="shared" si="11591"/>
        <v>0</v>
      </c>
      <c r="Q11469" s="75">
        <f t="shared" ref="Q11469:R11469" si="11592">SUM(Q11519,Q11619,Q11569)</f>
        <v>0</v>
      </c>
      <c r="R11469" s="75">
        <f t="shared" si="11592"/>
        <v>0</v>
      </c>
      <c r="S11469" s="75">
        <f t="shared" ref="S11469" si="11593">SUM(S11519,S11619,S11569)</f>
        <v>0</v>
      </c>
      <c r="T11469" s="75">
        <f t="shared" ref="T11469:X11469" si="11594">SUM(T11519,T11619,T11569)</f>
        <v>0</v>
      </c>
      <c r="U11469" s="75">
        <f t="shared" si="11594"/>
        <v>0</v>
      </c>
      <c r="V11469" s="75">
        <f t="shared" si="11594"/>
        <v>0</v>
      </c>
      <c r="W11469" s="75">
        <f t="shared" si="11594"/>
        <v>0</v>
      </c>
      <c r="X11469" s="75">
        <f t="shared" si="11594"/>
        <v>0</v>
      </c>
      <c r="Y11469" s="238">
        <v>0</v>
      </c>
    </row>
    <row r="11470" spans="1:25" s="76" customFormat="1">
      <c r="A11470" s="250" t="s">
        <v>2792</v>
      </c>
      <c r="B11470" s="250"/>
      <c r="C11470" s="250"/>
      <c r="D11470" s="250"/>
      <c r="E11470" s="250"/>
      <c r="F11470" s="250"/>
      <c r="G11470" s="250"/>
      <c r="H11470" s="250"/>
      <c r="I11470" s="75">
        <f t="shared" si="11591"/>
        <v>0</v>
      </c>
      <c r="J11470" s="75">
        <f t="shared" si="11591"/>
        <v>0</v>
      </c>
      <c r="K11470" s="75">
        <f t="shared" si="11591"/>
        <v>0</v>
      </c>
      <c r="L11470" s="75">
        <f t="shared" si="11591"/>
        <v>0</v>
      </c>
      <c r="M11470" s="75">
        <f t="shared" si="11591"/>
        <v>0</v>
      </c>
      <c r="N11470" s="75">
        <f t="shared" si="11591"/>
        <v>0</v>
      </c>
      <c r="O11470" s="75">
        <f t="shared" si="11591"/>
        <v>0</v>
      </c>
      <c r="P11470" s="75">
        <f t="shared" si="11591"/>
        <v>0</v>
      </c>
      <c r="Q11470" s="75">
        <f t="shared" ref="Q11470:R11470" si="11595">SUM(Q11520,Q11620,Q11570)</f>
        <v>0</v>
      </c>
      <c r="R11470" s="75">
        <f t="shared" si="11595"/>
        <v>0</v>
      </c>
      <c r="S11470" s="75">
        <f t="shared" ref="S11470" si="11596">SUM(S11520,S11620,S11570)</f>
        <v>0</v>
      </c>
      <c r="T11470" s="75">
        <f t="shared" ref="T11470:X11470" si="11597">SUM(T11520,T11620,T11570)</f>
        <v>0</v>
      </c>
      <c r="U11470" s="75">
        <f t="shared" si="11597"/>
        <v>0</v>
      </c>
      <c r="V11470" s="75">
        <f t="shared" si="11597"/>
        <v>0</v>
      </c>
      <c r="W11470" s="75">
        <f t="shared" si="11597"/>
        <v>0</v>
      </c>
      <c r="X11470" s="75">
        <f t="shared" si="11597"/>
        <v>0</v>
      </c>
      <c r="Y11470" s="238">
        <v>0</v>
      </c>
    </row>
    <row r="11471" spans="1:25" s="76" customFormat="1">
      <c r="A11471" s="250" t="s">
        <v>2737</v>
      </c>
      <c r="B11471" s="250"/>
      <c r="C11471" s="250"/>
      <c r="D11471" s="250"/>
      <c r="E11471" s="250"/>
      <c r="F11471" s="250"/>
      <c r="G11471" s="250"/>
      <c r="H11471" s="250"/>
      <c r="I11471" s="75">
        <f t="shared" si="11591"/>
        <v>0</v>
      </c>
      <c r="J11471" s="75">
        <f t="shared" si="11591"/>
        <v>0</v>
      </c>
      <c r="K11471" s="75">
        <f t="shared" si="11591"/>
        <v>0</v>
      </c>
      <c r="L11471" s="75">
        <f t="shared" si="11591"/>
        <v>0</v>
      </c>
      <c r="M11471" s="75">
        <f t="shared" si="11591"/>
        <v>0</v>
      </c>
      <c r="N11471" s="75">
        <f t="shared" si="11591"/>
        <v>0</v>
      </c>
      <c r="O11471" s="75">
        <f t="shared" si="11591"/>
        <v>0</v>
      </c>
      <c r="P11471" s="75">
        <f t="shared" si="11591"/>
        <v>0</v>
      </c>
      <c r="Q11471" s="75">
        <f t="shared" ref="Q11471:R11471" si="11598">SUM(Q11521,Q11621,Q11571)</f>
        <v>0</v>
      </c>
      <c r="R11471" s="75">
        <f t="shared" si="11598"/>
        <v>0</v>
      </c>
      <c r="S11471" s="75">
        <f t="shared" ref="S11471" si="11599">SUM(S11521,S11621,S11571)</f>
        <v>0</v>
      </c>
      <c r="T11471" s="75">
        <f t="shared" ref="T11471:X11471" si="11600">SUM(T11521,T11621,T11571)</f>
        <v>0</v>
      </c>
      <c r="U11471" s="75">
        <f t="shared" si="11600"/>
        <v>0</v>
      </c>
      <c r="V11471" s="75">
        <f t="shared" si="11600"/>
        <v>0</v>
      </c>
      <c r="W11471" s="75">
        <f t="shared" si="11600"/>
        <v>0</v>
      </c>
      <c r="X11471" s="75">
        <f t="shared" si="11600"/>
        <v>0</v>
      </c>
      <c r="Y11471" s="238">
        <v>0</v>
      </c>
    </row>
    <row r="11472" spans="1:25" s="76" customFormat="1">
      <c r="A11472" s="250" t="s">
        <v>2784</v>
      </c>
      <c r="B11472" s="250"/>
      <c r="C11472" s="250"/>
      <c r="D11472" s="250"/>
      <c r="E11472" s="250"/>
      <c r="F11472" s="250"/>
      <c r="G11472" s="250"/>
      <c r="H11472" s="250"/>
      <c r="I11472" s="75">
        <f t="shared" si="11591"/>
        <v>0</v>
      </c>
      <c r="J11472" s="75">
        <f t="shared" si="11591"/>
        <v>0</v>
      </c>
      <c r="K11472" s="75">
        <f t="shared" si="11591"/>
        <v>0</v>
      </c>
      <c r="L11472" s="75">
        <f t="shared" si="11591"/>
        <v>0</v>
      </c>
      <c r="M11472" s="75">
        <f t="shared" si="11591"/>
        <v>0</v>
      </c>
      <c r="N11472" s="75">
        <f t="shared" si="11591"/>
        <v>0</v>
      </c>
      <c r="O11472" s="75">
        <f t="shared" si="11591"/>
        <v>0</v>
      </c>
      <c r="P11472" s="75">
        <f t="shared" si="11591"/>
        <v>0</v>
      </c>
      <c r="Q11472" s="75">
        <f t="shared" ref="Q11472:R11472" si="11601">SUM(Q11522,Q11622,Q11572)</f>
        <v>0</v>
      </c>
      <c r="R11472" s="75">
        <f t="shared" si="11601"/>
        <v>0</v>
      </c>
      <c r="S11472" s="75">
        <f t="shared" ref="S11472" si="11602">SUM(S11522,S11622,S11572)</f>
        <v>0</v>
      </c>
      <c r="T11472" s="75">
        <f t="shared" ref="T11472:X11472" si="11603">SUM(T11522,T11622,T11572)</f>
        <v>0</v>
      </c>
      <c r="U11472" s="75">
        <f t="shared" si="11603"/>
        <v>0</v>
      </c>
      <c r="V11472" s="75">
        <f t="shared" si="11603"/>
        <v>0</v>
      </c>
      <c r="W11472" s="75">
        <f t="shared" si="11603"/>
        <v>0</v>
      </c>
      <c r="X11472" s="75">
        <f t="shared" si="11603"/>
        <v>0</v>
      </c>
      <c r="Y11472" s="238">
        <v>0</v>
      </c>
    </row>
    <row r="11473" spans="1:25" s="76" customFormat="1">
      <c r="A11473" s="250" t="s">
        <v>2785</v>
      </c>
      <c r="B11473" s="250"/>
      <c r="C11473" s="250"/>
      <c r="D11473" s="250"/>
      <c r="E11473" s="250"/>
      <c r="F11473" s="250"/>
      <c r="G11473" s="250"/>
      <c r="H11473" s="250"/>
      <c r="I11473" s="75">
        <f t="shared" si="11591"/>
        <v>0</v>
      </c>
      <c r="J11473" s="75">
        <f t="shared" si="11591"/>
        <v>0</v>
      </c>
      <c r="K11473" s="75">
        <f t="shared" si="11591"/>
        <v>0</v>
      </c>
      <c r="L11473" s="75">
        <f t="shared" si="11591"/>
        <v>0</v>
      </c>
      <c r="M11473" s="75">
        <f t="shared" si="11591"/>
        <v>0</v>
      </c>
      <c r="N11473" s="75">
        <f t="shared" si="11591"/>
        <v>0</v>
      </c>
      <c r="O11473" s="75">
        <f t="shared" si="11591"/>
        <v>0</v>
      </c>
      <c r="P11473" s="75">
        <f t="shared" si="11591"/>
        <v>0</v>
      </c>
      <c r="Q11473" s="75">
        <f t="shared" ref="Q11473:R11473" si="11604">SUM(Q11523,Q11623,Q11573)</f>
        <v>0</v>
      </c>
      <c r="R11473" s="75">
        <f t="shared" si="11604"/>
        <v>0</v>
      </c>
      <c r="S11473" s="75">
        <f t="shared" ref="S11473" si="11605">SUM(S11523,S11623,S11573)</f>
        <v>0</v>
      </c>
      <c r="T11473" s="75">
        <f t="shared" ref="T11473:X11473" si="11606">SUM(T11523,T11623,T11573)</f>
        <v>0</v>
      </c>
      <c r="U11473" s="75">
        <f t="shared" si="11606"/>
        <v>0</v>
      </c>
      <c r="V11473" s="75">
        <f t="shared" si="11606"/>
        <v>0</v>
      </c>
      <c r="W11473" s="75">
        <f t="shared" si="11606"/>
        <v>0</v>
      </c>
      <c r="X11473" s="75">
        <f t="shared" si="11606"/>
        <v>0</v>
      </c>
      <c r="Y11473" s="238">
        <v>0</v>
      </c>
    </row>
    <row r="11474" spans="1:25" s="68" customFormat="1">
      <c r="A11474" s="251" t="s">
        <v>69</v>
      </c>
      <c r="B11474" s="251"/>
      <c r="C11474" s="251"/>
      <c r="D11474" s="251"/>
      <c r="E11474" s="251"/>
      <c r="F11474" s="251"/>
      <c r="G11474" s="251"/>
      <c r="H11474" s="251"/>
      <c r="I11474" s="77">
        <f t="shared" ref="I11474:P11474" si="11607">SUM(I11428:I11473)</f>
        <v>100</v>
      </c>
      <c r="J11474" s="77">
        <f t="shared" si="11607"/>
        <v>100</v>
      </c>
      <c r="K11474" s="77">
        <f t="shared" si="11607"/>
        <v>0</v>
      </c>
      <c r="L11474" s="77">
        <f t="shared" si="11607"/>
        <v>0</v>
      </c>
      <c r="M11474" s="77">
        <f t="shared" si="11607"/>
        <v>0</v>
      </c>
      <c r="N11474" s="77">
        <f t="shared" si="11607"/>
        <v>0</v>
      </c>
      <c r="O11474" s="77">
        <f t="shared" si="11607"/>
        <v>0</v>
      </c>
      <c r="P11474" s="77">
        <f t="shared" si="11607"/>
        <v>0</v>
      </c>
      <c r="Q11474" s="77">
        <f t="shared" ref="Q11474:R11474" si="11608">SUM(Q11428:Q11473)</f>
        <v>100</v>
      </c>
      <c r="R11474" s="77">
        <f t="shared" si="11608"/>
        <v>100</v>
      </c>
      <c r="S11474" s="77">
        <f t="shared" ref="S11474" si="11609">SUM(S11428:S11473)</f>
        <v>75</v>
      </c>
      <c r="T11474" s="77">
        <f t="shared" ref="T11474:X11474" si="11610">SUM(T11428:T11473)</f>
        <v>25</v>
      </c>
      <c r="U11474" s="77">
        <f t="shared" si="11610"/>
        <v>25</v>
      </c>
      <c r="V11474" s="77">
        <f t="shared" si="11610"/>
        <v>0</v>
      </c>
      <c r="W11474" s="77">
        <f t="shared" si="11610"/>
        <v>0</v>
      </c>
      <c r="X11474" s="77">
        <f t="shared" si="11610"/>
        <v>100</v>
      </c>
      <c r="Y11474" s="239">
        <v>100</v>
      </c>
    </row>
    <row r="11475" spans="1:25" s="68" customFormat="1" ht="15" thickBot="1">
      <c r="A11475" s="270" t="s">
        <v>2776</v>
      </c>
      <c r="B11475" s="270"/>
      <c r="C11475" s="270"/>
      <c r="D11475" s="270"/>
      <c r="E11475" s="270"/>
      <c r="F11475" s="270"/>
      <c r="G11475" s="270"/>
      <c r="H11475" s="270"/>
      <c r="I11475" s="69"/>
      <c r="J11475" s="69"/>
      <c r="K11475" s="69"/>
      <c r="L11475" s="69"/>
      <c r="M11475" s="69"/>
      <c r="N11475" s="69"/>
      <c r="O11475" s="69"/>
      <c r="P11475" s="69"/>
      <c r="Q11475" s="69">
        <v>0</v>
      </c>
      <c r="R11475" s="69"/>
      <c r="S11475" s="69"/>
      <c r="T11475" s="69"/>
      <c r="U11475" s="69"/>
      <c r="V11475" s="69"/>
      <c r="W11475" s="69"/>
      <c r="X11475" s="69"/>
      <c r="Y11475" s="237">
        <v>0</v>
      </c>
    </row>
    <row r="11476" spans="1:25" s="68" customFormat="1" ht="41.4" thickBot="1">
      <c r="A11476" s="271" t="s">
        <v>1</v>
      </c>
      <c r="B11476" s="271"/>
      <c r="C11476" s="271"/>
      <c r="D11476" s="271"/>
      <c r="E11476" s="271"/>
      <c r="F11476" s="271"/>
      <c r="G11476" s="271"/>
      <c r="H11476" s="271"/>
      <c r="I11476" s="1" t="s">
        <v>3093</v>
      </c>
      <c r="J11476" s="1" t="s">
        <v>3130</v>
      </c>
      <c r="K11476" s="1" t="s">
        <v>3</v>
      </c>
      <c r="L11476" s="1" t="s">
        <v>4</v>
      </c>
      <c r="M11476" s="1" t="s">
        <v>5</v>
      </c>
      <c r="N11476" s="1" t="s">
        <v>6</v>
      </c>
      <c r="O11476" s="1" t="s">
        <v>7</v>
      </c>
      <c r="P11476" s="1" t="s">
        <v>8</v>
      </c>
      <c r="Q11476" s="1" t="s">
        <v>3344</v>
      </c>
      <c r="R11476" s="1" t="s">
        <v>3427</v>
      </c>
      <c r="S11476" s="1" t="s">
        <v>3447</v>
      </c>
      <c r="T11476" s="1" t="s">
        <v>3448</v>
      </c>
      <c r="U11476" s="1" t="s">
        <v>3452</v>
      </c>
      <c r="V11476" s="1" t="s">
        <v>3449</v>
      </c>
      <c r="W11476" s="1" t="s">
        <v>3450</v>
      </c>
      <c r="X11476" s="1" t="s">
        <v>3451</v>
      </c>
      <c r="Y11476" s="216" t="s">
        <v>3385</v>
      </c>
    </row>
    <row r="11477" spans="1:25" s="74" customFormat="1">
      <c r="A11477" s="70"/>
      <c r="B11477" s="70"/>
      <c r="C11477" s="70"/>
      <c r="D11477" s="71"/>
      <c r="E11477" s="71"/>
      <c r="F11477" s="72"/>
      <c r="G11477" s="165"/>
      <c r="H11477" s="73" t="s">
        <v>0</v>
      </c>
      <c r="I11477" s="45">
        <v>1</v>
      </c>
      <c r="J11477" s="45">
        <v>3</v>
      </c>
      <c r="K11477" s="45" t="s">
        <v>9</v>
      </c>
      <c r="L11477" s="45">
        <v>5</v>
      </c>
      <c r="M11477" s="45">
        <v>6</v>
      </c>
      <c r="N11477" s="45">
        <v>7</v>
      </c>
      <c r="O11477" s="45">
        <v>8</v>
      </c>
      <c r="P11477" s="45">
        <v>9</v>
      </c>
      <c r="Q11477" s="45">
        <v>1</v>
      </c>
      <c r="R11477" s="45">
        <v>2</v>
      </c>
      <c r="S11477" s="45">
        <v>3</v>
      </c>
      <c r="T11477" s="45" t="s">
        <v>3453</v>
      </c>
      <c r="U11477" s="45">
        <v>5</v>
      </c>
      <c r="V11477" s="45">
        <v>6</v>
      </c>
      <c r="W11477" s="45">
        <v>7</v>
      </c>
      <c r="X11477" s="45" t="s">
        <v>3454</v>
      </c>
      <c r="Y11477" s="276">
        <v>9</v>
      </c>
    </row>
    <row r="11478" spans="1:25" s="76" customFormat="1">
      <c r="A11478" s="272" t="s">
        <v>2699</v>
      </c>
      <c r="B11478" s="272"/>
      <c r="C11478" s="272"/>
      <c r="D11478" s="272"/>
      <c r="E11478" s="272"/>
      <c r="F11478" s="272"/>
      <c r="G11478" s="272"/>
      <c r="H11478" s="272"/>
      <c r="I11478" s="75"/>
      <c r="J11478" s="75"/>
      <c r="K11478" s="75"/>
      <c r="L11478" s="75"/>
      <c r="M11478" s="75"/>
      <c r="N11478" s="75"/>
      <c r="O11478" s="75"/>
      <c r="P11478" s="75"/>
      <c r="Q11478" s="75">
        <v>0</v>
      </c>
      <c r="R11478" s="75"/>
      <c r="S11478" s="75"/>
      <c r="T11478" s="75"/>
      <c r="U11478" s="75"/>
      <c r="V11478" s="75"/>
      <c r="W11478" s="75"/>
      <c r="X11478" s="75"/>
      <c r="Y11478" s="238">
        <v>0</v>
      </c>
    </row>
    <row r="11479" spans="1:25" s="76" customFormat="1">
      <c r="A11479" s="250" t="s">
        <v>2700</v>
      </c>
      <c r="B11479" s="250"/>
      <c r="C11479" s="250"/>
      <c r="D11479" s="250"/>
      <c r="E11479" s="250"/>
      <c r="F11479" s="250"/>
      <c r="G11479" s="250"/>
      <c r="H11479" s="250"/>
      <c r="I11479" s="75"/>
      <c r="J11479" s="75"/>
      <c r="K11479" s="75"/>
      <c r="L11479" s="75"/>
      <c r="M11479" s="75"/>
      <c r="N11479" s="75"/>
      <c r="O11479" s="75"/>
      <c r="P11479" s="75"/>
      <c r="Q11479" s="75">
        <v>0</v>
      </c>
      <c r="R11479" s="75"/>
      <c r="S11479" s="75"/>
      <c r="T11479" s="75"/>
      <c r="U11479" s="75"/>
      <c r="V11479" s="75"/>
      <c r="W11479" s="75"/>
      <c r="X11479" s="75"/>
      <c r="Y11479" s="238">
        <v>0</v>
      </c>
    </row>
    <row r="11480" spans="1:25" s="76" customFormat="1">
      <c r="A11480" s="250" t="s">
        <v>2701</v>
      </c>
      <c r="B11480" s="250"/>
      <c r="C11480" s="250"/>
      <c r="D11480" s="250"/>
      <c r="E11480" s="250"/>
      <c r="F11480" s="250"/>
      <c r="G11480" s="250"/>
      <c r="H11480" s="250"/>
      <c r="I11480" s="75"/>
      <c r="J11480" s="75"/>
      <c r="K11480" s="75"/>
      <c r="L11480" s="75"/>
      <c r="M11480" s="75"/>
      <c r="N11480" s="75"/>
      <c r="O11480" s="75"/>
      <c r="P11480" s="75"/>
      <c r="Q11480" s="75">
        <v>0</v>
      </c>
      <c r="R11480" s="75"/>
      <c r="S11480" s="75"/>
      <c r="T11480" s="75"/>
      <c r="U11480" s="75"/>
      <c r="V11480" s="75"/>
      <c r="W11480" s="75"/>
      <c r="X11480" s="75"/>
      <c r="Y11480" s="238">
        <v>0</v>
      </c>
    </row>
    <row r="11481" spans="1:25" s="76" customFormat="1">
      <c r="A11481" s="250" t="s">
        <v>2702</v>
      </c>
      <c r="B11481" s="250"/>
      <c r="C11481" s="250"/>
      <c r="D11481" s="250"/>
      <c r="E11481" s="250"/>
      <c r="F11481" s="250"/>
      <c r="G11481" s="250"/>
      <c r="H11481" s="250"/>
      <c r="I11481" s="75"/>
      <c r="J11481" s="75"/>
      <c r="K11481" s="75"/>
      <c r="L11481" s="75"/>
      <c r="M11481" s="75"/>
      <c r="N11481" s="75"/>
      <c r="O11481" s="75"/>
      <c r="P11481" s="75"/>
      <c r="Q11481" s="75">
        <v>0</v>
      </c>
      <c r="R11481" s="75"/>
      <c r="S11481" s="75"/>
      <c r="T11481" s="75"/>
      <c r="U11481" s="75"/>
      <c r="V11481" s="75"/>
      <c r="W11481" s="75"/>
      <c r="X11481" s="75"/>
      <c r="Y11481" s="238">
        <v>0</v>
      </c>
    </row>
    <row r="11482" spans="1:25" s="76" customFormat="1">
      <c r="A11482" s="250" t="s">
        <v>2703</v>
      </c>
      <c r="B11482" s="250"/>
      <c r="C11482" s="250"/>
      <c r="D11482" s="250"/>
      <c r="E11482" s="250"/>
      <c r="F11482" s="250"/>
      <c r="G11482" s="250"/>
      <c r="H11482" s="250"/>
      <c r="I11482" s="75"/>
      <c r="J11482" s="75"/>
      <c r="K11482" s="75"/>
      <c r="L11482" s="75"/>
      <c r="M11482" s="75"/>
      <c r="N11482" s="75"/>
      <c r="O11482" s="75"/>
      <c r="P11482" s="75"/>
      <c r="Q11482" s="75">
        <v>0</v>
      </c>
      <c r="R11482" s="75"/>
      <c r="S11482" s="75"/>
      <c r="T11482" s="75"/>
      <c r="U11482" s="75"/>
      <c r="V11482" s="75"/>
      <c r="W11482" s="75"/>
      <c r="X11482" s="75"/>
      <c r="Y11482" s="238">
        <v>0</v>
      </c>
    </row>
    <row r="11483" spans="1:25" s="76" customFormat="1">
      <c r="A11483" s="250" t="s">
        <v>2704</v>
      </c>
      <c r="B11483" s="250"/>
      <c r="C11483" s="250"/>
      <c r="D11483" s="250"/>
      <c r="E11483" s="250"/>
      <c r="F11483" s="250"/>
      <c r="G11483" s="250"/>
      <c r="H11483" s="250"/>
      <c r="I11483" s="75"/>
      <c r="J11483" s="75"/>
      <c r="K11483" s="75"/>
      <c r="L11483" s="75"/>
      <c r="M11483" s="75"/>
      <c r="N11483" s="75"/>
      <c r="O11483" s="75"/>
      <c r="P11483" s="75"/>
      <c r="Q11483" s="75">
        <v>0</v>
      </c>
      <c r="R11483" s="75"/>
      <c r="S11483" s="75"/>
      <c r="T11483" s="75"/>
      <c r="U11483" s="75"/>
      <c r="V11483" s="75"/>
      <c r="W11483" s="75"/>
      <c r="X11483" s="75"/>
      <c r="Y11483" s="238">
        <v>0</v>
      </c>
    </row>
    <row r="11484" spans="1:25" s="76" customFormat="1">
      <c r="A11484" s="250" t="s">
        <v>2705</v>
      </c>
      <c r="B11484" s="250"/>
      <c r="C11484" s="250"/>
      <c r="D11484" s="250"/>
      <c r="E11484" s="250"/>
      <c r="F11484" s="250"/>
      <c r="G11484" s="250"/>
      <c r="H11484" s="250"/>
      <c r="I11484" s="75"/>
      <c r="J11484" s="75"/>
      <c r="K11484" s="75"/>
      <c r="L11484" s="75"/>
      <c r="M11484" s="75"/>
      <c r="N11484" s="75"/>
      <c r="O11484" s="75"/>
      <c r="P11484" s="75"/>
      <c r="Q11484" s="75">
        <v>0</v>
      </c>
      <c r="R11484" s="75"/>
      <c r="S11484" s="75"/>
      <c r="T11484" s="75"/>
      <c r="U11484" s="75"/>
      <c r="V11484" s="75"/>
      <c r="W11484" s="75"/>
      <c r="X11484" s="75"/>
      <c r="Y11484" s="238">
        <v>0</v>
      </c>
    </row>
    <row r="11485" spans="1:25" s="76" customFormat="1">
      <c r="A11485" s="250" t="s">
        <v>2706</v>
      </c>
      <c r="B11485" s="250"/>
      <c r="C11485" s="250"/>
      <c r="D11485" s="250"/>
      <c r="E11485" s="250"/>
      <c r="F11485" s="250"/>
      <c r="G11485" s="250"/>
      <c r="H11485" s="250"/>
      <c r="I11485" s="75"/>
      <c r="J11485" s="75"/>
      <c r="K11485" s="75"/>
      <c r="L11485" s="75"/>
      <c r="M11485" s="75"/>
      <c r="N11485" s="75"/>
      <c r="O11485" s="75"/>
      <c r="P11485" s="75"/>
      <c r="Q11485" s="75">
        <v>0</v>
      </c>
      <c r="R11485" s="75"/>
      <c r="S11485" s="75"/>
      <c r="T11485" s="75"/>
      <c r="U11485" s="75"/>
      <c r="V11485" s="75"/>
      <c r="W11485" s="75"/>
      <c r="X11485" s="75"/>
      <c r="Y11485" s="238">
        <v>0</v>
      </c>
    </row>
    <row r="11486" spans="1:25" s="76" customFormat="1">
      <c r="A11486" s="250" t="s">
        <v>2707</v>
      </c>
      <c r="B11486" s="250"/>
      <c r="C11486" s="250"/>
      <c r="D11486" s="250"/>
      <c r="E11486" s="250"/>
      <c r="F11486" s="250"/>
      <c r="G11486" s="250"/>
      <c r="H11486" s="250"/>
      <c r="I11486" s="75"/>
      <c r="J11486" s="75"/>
      <c r="K11486" s="75"/>
      <c r="L11486" s="75"/>
      <c r="M11486" s="75"/>
      <c r="N11486" s="75"/>
      <c r="O11486" s="75"/>
      <c r="P11486" s="75"/>
      <c r="Q11486" s="75">
        <v>0</v>
      </c>
      <c r="R11486" s="75"/>
      <c r="S11486" s="75"/>
      <c r="T11486" s="75"/>
      <c r="U11486" s="75"/>
      <c r="V11486" s="75"/>
      <c r="W11486" s="75"/>
      <c r="X11486" s="75"/>
      <c r="Y11486" s="238">
        <v>0</v>
      </c>
    </row>
    <row r="11487" spans="1:25" s="76" customFormat="1">
      <c r="A11487" s="250" t="s">
        <v>2708</v>
      </c>
      <c r="B11487" s="250"/>
      <c r="C11487" s="250"/>
      <c r="D11487" s="250"/>
      <c r="E11487" s="250"/>
      <c r="F11487" s="250"/>
      <c r="G11487" s="250"/>
      <c r="H11487" s="250"/>
      <c r="I11487" s="75"/>
      <c r="J11487" s="75"/>
      <c r="K11487" s="75"/>
      <c r="L11487" s="75"/>
      <c r="M11487" s="75"/>
      <c r="N11487" s="75"/>
      <c r="O11487" s="75"/>
      <c r="P11487" s="75"/>
      <c r="Q11487" s="75">
        <v>0</v>
      </c>
      <c r="R11487" s="75"/>
      <c r="S11487" s="75"/>
      <c r="T11487" s="75"/>
      <c r="U11487" s="75"/>
      <c r="V11487" s="75"/>
      <c r="W11487" s="75"/>
      <c r="X11487" s="75"/>
      <c r="Y11487" s="238">
        <v>0</v>
      </c>
    </row>
    <row r="11488" spans="1:25" s="76" customFormat="1">
      <c r="A11488" s="250" t="s">
        <v>2709</v>
      </c>
      <c r="B11488" s="250"/>
      <c r="C11488" s="250"/>
      <c r="D11488" s="250"/>
      <c r="E11488" s="250"/>
      <c r="F11488" s="250"/>
      <c r="G11488" s="250"/>
      <c r="H11488" s="250"/>
      <c r="I11488" s="75"/>
      <c r="J11488" s="75"/>
      <c r="K11488" s="75"/>
      <c r="L11488" s="75"/>
      <c r="M11488" s="75"/>
      <c r="N11488" s="75"/>
      <c r="O11488" s="75"/>
      <c r="P11488" s="75"/>
      <c r="Q11488" s="75">
        <v>0</v>
      </c>
      <c r="R11488" s="75"/>
      <c r="S11488" s="75"/>
      <c r="T11488" s="75"/>
      <c r="U11488" s="75"/>
      <c r="V11488" s="75"/>
      <c r="W11488" s="75"/>
      <c r="X11488" s="75"/>
      <c r="Y11488" s="238">
        <v>0</v>
      </c>
    </row>
    <row r="11489" spans="1:25" s="76" customFormat="1">
      <c r="A11489" s="250" t="s">
        <v>2710</v>
      </c>
      <c r="B11489" s="250"/>
      <c r="C11489" s="250"/>
      <c r="D11489" s="250"/>
      <c r="E11489" s="250"/>
      <c r="F11489" s="250"/>
      <c r="G11489" s="250"/>
      <c r="H11489" s="250"/>
      <c r="I11489" s="75"/>
      <c r="J11489" s="75"/>
      <c r="K11489" s="75"/>
      <c r="L11489" s="75"/>
      <c r="M11489" s="75"/>
      <c r="N11489" s="75"/>
      <c r="O11489" s="75"/>
      <c r="P11489" s="75"/>
      <c r="Q11489" s="75">
        <v>0</v>
      </c>
      <c r="R11489" s="75"/>
      <c r="S11489" s="75"/>
      <c r="T11489" s="75"/>
      <c r="U11489" s="75"/>
      <c r="V11489" s="75"/>
      <c r="W11489" s="75"/>
      <c r="X11489" s="75"/>
      <c r="Y11489" s="238">
        <v>0</v>
      </c>
    </row>
    <row r="11490" spans="1:25" s="76" customFormat="1">
      <c r="A11490" s="250" t="s">
        <v>2711</v>
      </c>
      <c r="B11490" s="250"/>
      <c r="C11490" s="250"/>
      <c r="D11490" s="250"/>
      <c r="E11490" s="250"/>
      <c r="F11490" s="250"/>
      <c r="G11490" s="250"/>
      <c r="H11490" s="250"/>
      <c r="I11490" s="75"/>
      <c r="J11490" s="75"/>
      <c r="K11490" s="75"/>
      <c r="L11490" s="75"/>
      <c r="M11490" s="75"/>
      <c r="N11490" s="75"/>
      <c r="O11490" s="75"/>
      <c r="P11490" s="75"/>
      <c r="Q11490" s="75">
        <v>0</v>
      </c>
      <c r="R11490" s="75"/>
      <c r="S11490" s="75"/>
      <c r="T11490" s="75"/>
      <c r="U11490" s="75"/>
      <c r="V11490" s="75"/>
      <c r="W11490" s="75"/>
      <c r="X11490" s="75"/>
      <c r="Y11490" s="238">
        <v>0</v>
      </c>
    </row>
    <row r="11491" spans="1:25" s="76" customFormat="1">
      <c r="A11491" s="250" t="s">
        <v>2712</v>
      </c>
      <c r="B11491" s="250"/>
      <c r="C11491" s="250"/>
      <c r="D11491" s="250"/>
      <c r="E11491" s="250"/>
      <c r="F11491" s="250"/>
      <c r="G11491" s="250"/>
      <c r="H11491" s="250"/>
      <c r="I11491" s="75"/>
      <c r="J11491" s="75"/>
      <c r="K11491" s="75"/>
      <c r="L11491" s="75"/>
      <c r="M11491" s="75"/>
      <c r="N11491" s="75"/>
      <c r="O11491" s="75"/>
      <c r="P11491" s="75"/>
      <c r="Q11491" s="75">
        <v>0</v>
      </c>
      <c r="R11491" s="75"/>
      <c r="S11491" s="75"/>
      <c r="T11491" s="75"/>
      <c r="U11491" s="75"/>
      <c r="V11491" s="75"/>
      <c r="W11491" s="75"/>
      <c r="X11491" s="75"/>
      <c r="Y11491" s="238">
        <v>0</v>
      </c>
    </row>
    <row r="11492" spans="1:25" s="76" customFormat="1">
      <c r="A11492" s="250" t="s">
        <v>2713</v>
      </c>
      <c r="B11492" s="250"/>
      <c r="C11492" s="250"/>
      <c r="D11492" s="250"/>
      <c r="E11492" s="250"/>
      <c r="F11492" s="250"/>
      <c r="G11492" s="250"/>
      <c r="H11492" s="250"/>
      <c r="I11492" s="75"/>
      <c r="J11492" s="75"/>
      <c r="K11492" s="75"/>
      <c r="L11492" s="75"/>
      <c r="M11492" s="75"/>
      <c r="N11492" s="75"/>
      <c r="O11492" s="75"/>
      <c r="P11492" s="75"/>
      <c r="Q11492" s="75">
        <v>0</v>
      </c>
      <c r="R11492" s="75"/>
      <c r="S11492" s="75"/>
      <c r="T11492" s="75"/>
      <c r="U11492" s="75"/>
      <c r="V11492" s="75"/>
      <c r="W11492" s="75"/>
      <c r="X11492" s="75"/>
      <c r="Y11492" s="238">
        <v>0</v>
      </c>
    </row>
    <row r="11493" spans="1:25" s="76" customFormat="1">
      <c r="A11493" s="250" t="s">
        <v>2714</v>
      </c>
      <c r="B11493" s="250"/>
      <c r="C11493" s="250"/>
      <c r="D11493" s="250"/>
      <c r="E11493" s="250"/>
      <c r="F11493" s="250"/>
      <c r="G11493" s="250"/>
      <c r="H11493" s="250"/>
      <c r="I11493" s="75">
        <f t="shared" ref="I11493:X11493" si="11611">SUM(I714)</f>
        <v>0</v>
      </c>
      <c r="J11493" s="75">
        <f t="shared" si="11611"/>
        <v>0</v>
      </c>
      <c r="K11493" s="75">
        <f t="shared" si="11611"/>
        <v>0</v>
      </c>
      <c r="L11493" s="75">
        <f t="shared" si="11611"/>
        <v>0</v>
      </c>
      <c r="M11493" s="75">
        <f t="shared" si="11611"/>
        <v>0</v>
      </c>
      <c r="N11493" s="75">
        <f t="shared" si="11611"/>
        <v>0</v>
      </c>
      <c r="O11493" s="75">
        <f t="shared" si="11611"/>
        <v>0</v>
      </c>
      <c r="P11493" s="75">
        <f t="shared" si="11611"/>
        <v>0</v>
      </c>
      <c r="Q11493" s="75">
        <f t="shared" si="11611"/>
        <v>0</v>
      </c>
      <c r="R11493" s="75">
        <f t="shared" si="11611"/>
        <v>0</v>
      </c>
      <c r="S11493" s="75">
        <f t="shared" si="11611"/>
        <v>0</v>
      </c>
      <c r="T11493" s="75">
        <f t="shared" si="11611"/>
        <v>0</v>
      </c>
      <c r="U11493" s="75">
        <f t="shared" si="11611"/>
        <v>0</v>
      </c>
      <c r="V11493" s="75">
        <f t="shared" si="11611"/>
        <v>0</v>
      </c>
      <c r="W11493" s="75">
        <f t="shared" si="11611"/>
        <v>0</v>
      </c>
      <c r="X11493" s="75">
        <f t="shared" si="11611"/>
        <v>0</v>
      </c>
      <c r="Y11493" s="238">
        <v>0</v>
      </c>
    </row>
    <row r="11494" spans="1:25" s="76" customFormat="1">
      <c r="A11494" s="250" t="s">
        <v>2689</v>
      </c>
      <c r="B11494" s="250"/>
      <c r="C11494" s="250"/>
      <c r="D11494" s="250"/>
      <c r="E11494" s="250"/>
      <c r="F11494" s="250"/>
      <c r="G11494" s="250"/>
      <c r="H11494" s="250"/>
      <c r="I11494" s="75"/>
      <c r="J11494" s="75"/>
      <c r="K11494" s="75"/>
      <c r="L11494" s="75"/>
      <c r="M11494" s="75"/>
      <c r="N11494" s="75"/>
      <c r="O11494" s="75"/>
      <c r="P11494" s="75"/>
      <c r="Q11494" s="75">
        <v>0</v>
      </c>
      <c r="R11494" s="75"/>
      <c r="S11494" s="75"/>
      <c r="T11494" s="75"/>
      <c r="U11494" s="75"/>
      <c r="V11494" s="75"/>
      <c r="W11494" s="75"/>
      <c r="X11494" s="75"/>
      <c r="Y11494" s="238">
        <v>0</v>
      </c>
    </row>
    <row r="11495" spans="1:25" s="76" customFormat="1">
      <c r="A11495" s="250" t="s">
        <v>2715</v>
      </c>
      <c r="B11495" s="250"/>
      <c r="C11495" s="250"/>
      <c r="D11495" s="250"/>
      <c r="E11495" s="250"/>
      <c r="F11495" s="250"/>
      <c r="G11495" s="250"/>
      <c r="H11495" s="250"/>
      <c r="I11495" s="75"/>
      <c r="J11495" s="75"/>
      <c r="K11495" s="75"/>
      <c r="L11495" s="75"/>
      <c r="M11495" s="75"/>
      <c r="N11495" s="75"/>
      <c r="O11495" s="75"/>
      <c r="P11495" s="75"/>
      <c r="Q11495" s="75">
        <v>0</v>
      </c>
      <c r="R11495" s="75"/>
      <c r="S11495" s="75"/>
      <c r="T11495" s="75"/>
      <c r="U11495" s="75"/>
      <c r="V11495" s="75"/>
      <c r="W11495" s="75"/>
      <c r="X11495" s="75"/>
      <c r="Y11495" s="238">
        <v>0</v>
      </c>
    </row>
    <row r="11496" spans="1:25" s="76" customFormat="1">
      <c r="A11496" s="250" t="s">
        <v>2716</v>
      </c>
      <c r="B11496" s="250"/>
      <c r="C11496" s="250"/>
      <c r="D11496" s="250"/>
      <c r="E11496" s="250"/>
      <c r="F11496" s="250"/>
      <c r="G11496" s="250"/>
      <c r="H11496" s="250"/>
      <c r="I11496" s="75"/>
      <c r="J11496" s="75"/>
      <c r="K11496" s="75"/>
      <c r="L11496" s="75"/>
      <c r="M11496" s="75"/>
      <c r="N11496" s="75"/>
      <c r="O11496" s="75"/>
      <c r="P11496" s="75"/>
      <c r="Q11496" s="75">
        <v>0</v>
      </c>
      <c r="R11496" s="75"/>
      <c r="S11496" s="75"/>
      <c r="T11496" s="75"/>
      <c r="U11496" s="75"/>
      <c r="V11496" s="75"/>
      <c r="W11496" s="75"/>
      <c r="X11496" s="75"/>
      <c r="Y11496" s="238">
        <v>0</v>
      </c>
    </row>
    <row r="11497" spans="1:25" s="76" customFormat="1">
      <c r="A11497" s="250" t="s">
        <v>2717</v>
      </c>
      <c r="B11497" s="250"/>
      <c r="C11497" s="250"/>
      <c r="D11497" s="250"/>
      <c r="E11497" s="250"/>
      <c r="F11497" s="250"/>
      <c r="G11497" s="250"/>
      <c r="H11497" s="250"/>
      <c r="I11497" s="75"/>
      <c r="J11497" s="75"/>
      <c r="K11497" s="75"/>
      <c r="L11497" s="75"/>
      <c r="M11497" s="75"/>
      <c r="N11497" s="75"/>
      <c r="O11497" s="75"/>
      <c r="P11497" s="75"/>
      <c r="Q11497" s="75">
        <v>0</v>
      </c>
      <c r="R11497" s="75"/>
      <c r="S11497" s="75"/>
      <c r="T11497" s="75"/>
      <c r="U11497" s="75"/>
      <c r="V11497" s="75"/>
      <c r="W11497" s="75"/>
      <c r="X11497" s="75"/>
      <c r="Y11497" s="238">
        <v>0</v>
      </c>
    </row>
    <row r="11498" spans="1:25" s="76" customFormat="1">
      <c r="A11498" s="250" t="s">
        <v>2718</v>
      </c>
      <c r="B11498" s="250"/>
      <c r="C11498" s="250"/>
      <c r="D11498" s="250"/>
      <c r="E11498" s="250"/>
      <c r="F11498" s="250"/>
      <c r="G11498" s="250"/>
      <c r="H11498" s="250"/>
      <c r="I11498" s="75"/>
      <c r="J11498" s="75"/>
      <c r="K11498" s="75"/>
      <c r="L11498" s="75"/>
      <c r="M11498" s="75"/>
      <c r="N11498" s="75"/>
      <c r="O11498" s="75"/>
      <c r="P11498" s="75"/>
      <c r="Q11498" s="75">
        <v>0</v>
      </c>
      <c r="R11498" s="75"/>
      <c r="S11498" s="75"/>
      <c r="T11498" s="75"/>
      <c r="U11498" s="75"/>
      <c r="V11498" s="75"/>
      <c r="W11498" s="75"/>
      <c r="X11498" s="75"/>
      <c r="Y11498" s="238">
        <v>0</v>
      </c>
    </row>
    <row r="11499" spans="1:25" s="76" customFormat="1">
      <c r="A11499" s="250" t="s">
        <v>2719</v>
      </c>
      <c r="B11499" s="250"/>
      <c r="C11499" s="250"/>
      <c r="D11499" s="250"/>
      <c r="E11499" s="250"/>
      <c r="F11499" s="250"/>
      <c r="G11499" s="250"/>
      <c r="H11499" s="250"/>
      <c r="I11499" s="75"/>
      <c r="J11499" s="75"/>
      <c r="K11499" s="75"/>
      <c r="L11499" s="75"/>
      <c r="M11499" s="75"/>
      <c r="N11499" s="75"/>
      <c r="O11499" s="75"/>
      <c r="P11499" s="75"/>
      <c r="Q11499" s="75">
        <v>0</v>
      </c>
      <c r="R11499" s="75"/>
      <c r="S11499" s="75"/>
      <c r="T11499" s="75"/>
      <c r="U11499" s="75"/>
      <c r="V11499" s="75"/>
      <c r="W11499" s="75"/>
      <c r="X11499" s="75"/>
      <c r="Y11499" s="238">
        <v>0</v>
      </c>
    </row>
    <row r="11500" spans="1:25" s="76" customFormat="1">
      <c r="A11500" s="250" t="s">
        <v>2720</v>
      </c>
      <c r="B11500" s="250"/>
      <c r="C11500" s="250"/>
      <c r="D11500" s="250"/>
      <c r="E11500" s="250"/>
      <c r="F11500" s="250"/>
      <c r="G11500" s="250"/>
      <c r="H11500" s="250"/>
      <c r="I11500" s="75"/>
      <c r="J11500" s="75"/>
      <c r="K11500" s="75"/>
      <c r="L11500" s="75"/>
      <c r="M11500" s="75"/>
      <c r="N11500" s="75"/>
      <c r="O11500" s="75"/>
      <c r="P11500" s="75"/>
      <c r="Q11500" s="75">
        <v>0</v>
      </c>
      <c r="R11500" s="75"/>
      <c r="S11500" s="75"/>
      <c r="T11500" s="75"/>
      <c r="U11500" s="75"/>
      <c r="V11500" s="75"/>
      <c r="W11500" s="75"/>
      <c r="X11500" s="75"/>
      <c r="Y11500" s="238">
        <v>0</v>
      </c>
    </row>
    <row r="11501" spans="1:25" s="76" customFormat="1">
      <c r="A11501" s="250" t="s">
        <v>2692</v>
      </c>
      <c r="B11501" s="250"/>
      <c r="C11501" s="250"/>
      <c r="D11501" s="250"/>
      <c r="E11501" s="250"/>
      <c r="F11501" s="250"/>
      <c r="G11501" s="250"/>
      <c r="H11501" s="250"/>
      <c r="I11501" s="75"/>
      <c r="J11501" s="75"/>
      <c r="K11501" s="75"/>
      <c r="L11501" s="75"/>
      <c r="M11501" s="75"/>
      <c r="N11501" s="75"/>
      <c r="O11501" s="75"/>
      <c r="P11501" s="75"/>
      <c r="Q11501" s="75">
        <v>0</v>
      </c>
      <c r="R11501" s="75"/>
      <c r="S11501" s="75"/>
      <c r="T11501" s="75"/>
      <c r="U11501" s="75"/>
      <c r="V11501" s="75"/>
      <c r="W11501" s="75"/>
      <c r="X11501" s="75"/>
      <c r="Y11501" s="238">
        <v>0</v>
      </c>
    </row>
    <row r="11502" spans="1:25" s="76" customFormat="1">
      <c r="A11502" s="250" t="s">
        <v>2721</v>
      </c>
      <c r="B11502" s="250"/>
      <c r="C11502" s="250"/>
      <c r="D11502" s="250"/>
      <c r="E11502" s="250"/>
      <c r="F11502" s="250"/>
      <c r="G11502" s="250"/>
      <c r="H11502" s="250"/>
      <c r="I11502" s="75"/>
      <c r="J11502" s="75"/>
      <c r="K11502" s="75"/>
      <c r="L11502" s="75"/>
      <c r="M11502" s="75"/>
      <c r="N11502" s="75"/>
      <c r="O11502" s="75"/>
      <c r="P11502" s="75"/>
      <c r="Q11502" s="75">
        <v>0</v>
      </c>
      <c r="R11502" s="75"/>
      <c r="S11502" s="75"/>
      <c r="T11502" s="75"/>
      <c r="U11502" s="75"/>
      <c r="V11502" s="75"/>
      <c r="W11502" s="75"/>
      <c r="X11502" s="75"/>
      <c r="Y11502" s="238">
        <v>0</v>
      </c>
    </row>
    <row r="11503" spans="1:25" s="76" customFormat="1">
      <c r="A11503" s="250" t="s">
        <v>2722</v>
      </c>
      <c r="B11503" s="250"/>
      <c r="C11503" s="250"/>
      <c r="D11503" s="250"/>
      <c r="E11503" s="250"/>
      <c r="F11503" s="250"/>
      <c r="G11503" s="250"/>
      <c r="H11503" s="250"/>
      <c r="I11503" s="75"/>
      <c r="J11503" s="75"/>
      <c r="K11503" s="75"/>
      <c r="L11503" s="75"/>
      <c r="M11503" s="75"/>
      <c r="N11503" s="75"/>
      <c r="O11503" s="75"/>
      <c r="P11503" s="75"/>
      <c r="Q11503" s="75">
        <v>0</v>
      </c>
      <c r="R11503" s="75"/>
      <c r="S11503" s="75"/>
      <c r="T11503" s="75"/>
      <c r="U11503" s="75"/>
      <c r="V11503" s="75"/>
      <c r="W11503" s="75"/>
      <c r="X11503" s="75"/>
      <c r="Y11503" s="238">
        <v>0</v>
      </c>
    </row>
    <row r="11504" spans="1:25" s="76" customFormat="1">
      <c r="A11504" s="250" t="s">
        <v>2788</v>
      </c>
      <c r="B11504" s="250"/>
      <c r="C11504" s="250"/>
      <c r="D11504" s="250"/>
      <c r="E11504" s="250"/>
      <c r="F11504" s="250"/>
      <c r="G11504" s="250"/>
      <c r="H11504" s="250"/>
      <c r="I11504" s="75"/>
      <c r="J11504" s="75"/>
      <c r="K11504" s="75"/>
      <c r="L11504" s="75"/>
      <c r="M11504" s="75"/>
      <c r="N11504" s="75"/>
      <c r="O11504" s="75"/>
      <c r="P11504" s="75"/>
      <c r="Q11504" s="75">
        <v>0</v>
      </c>
      <c r="R11504" s="75"/>
      <c r="S11504" s="75"/>
      <c r="T11504" s="75"/>
      <c r="U11504" s="75"/>
      <c r="V11504" s="75"/>
      <c r="W11504" s="75"/>
      <c r="X11504" s="75"/>
      <c r="Y11504" s="238">
        <v>0</v>
      </c>
    </row>
    <row r="11505" spans="1:25" s="76" customFormat="1">
      <c r="A11505" s="250" t="s">
        <v>2723</v>
      </c>
      <c r="B11505" s="250"/>
      <c r="C11505" s="250"/>
      <c r="D11505" s="250"/>
      <c r="E11505" s="250"/>
      <c r="F11505" s="250"/>
      <c r="G11505" s="250"/>
      <c r="H11505" s="250"/>
      <c r="I11505" s="75"/>
      <c r="J11505" s="75"/>
      <c r="K11505" s="75"/>
      <c r="L11505" s="75"/>
      <c r="M11505" s="75"/>
      <c r="N11505" s="75"/>
      <c r="O11505" s="75"/>
      <c r="P11505" s="75"/>
      <c r="Q11505" s="75">
        <v>0</v>
      </c>
      <c r="R11505" s="75"/>
      <c r="S11505" s="75"/>
      <c r="T11505" s="75"/>
      <c r="U11505" s="75"/>
      <c r="V11505" s="75"/>
      <c r="W11505" s="75"/>
      <c r="X11505" s="75"/>
      <c r="Y11505" s="238">
        <v>0</v>
      </c>
    </row>
    <row r="11506" spans="1:25" s="76" customFormat="1">
      <c r="A11506" s="250" t="s">
        <v>2724</v>
      </c>
      <c r="B11506" s="250"/>
      <c r="C11506" s="250"/>
      <c r="D11506" s="250"/>
      <c r="E11506" s="250"/>
      <c r="F11506" s="250"/>
      <c r="G11506" s="250"/>
      <c r="H11506" s="250"/>
      <c r="I11506" s="75"/>
      <c r="J11506" s="75"/>
      <c r="K11506" s="75"/>
      <c r="L11506" s="75"/>
      <c r="M11506" s="75"/>
      <c r="N11506" s="75"/>
      <c r="O11506" s="75"/>
      <c r="P11506" s="75"/>
      <c r="Q11506" s="75">
        <v>0</v>
      </c>
      <c r="R11506" s="75"/>
      <c r="S11506" s="75"/>
      <c r="T11506" s="75"/>
      <c r="U11506" s="75"/>
      <c r="V11506" s="75"/>
      <c r="W11506" s="75"/>
      <c r="X11506" s="75"/>
      <c r="Y11506" s="238">
        <v>0</v>
      </c>
    </row>
    <row r="11507" spans="1:25" s="76" customFormat="1">
      <c r="A11507" s="250" t="s">
        <v>2725</v>
      </c>
      <c r="B11507" s="250"/>
      <c r="C11507" s="250"/>
      <c r="D11507" s="250"/>
      <c r="E11507" s="250"/>
      <c r="F11507" s="250"/>
      <c r="G11507" s="250"/>
      <c r="H11507" s="250"/>
      <c r="I11507" s="75"/>
      <c r="J11507" s="75"/>
      <c r="K11507" s="75"/>
      <c r="L11507" s="75"/>
      <c r="M11507" s="75"/>
      <c r="N11507" s="75"/>
      <c r="O11507" s="75"/>
      <c r="P11507" s="75"/>
      <c r="Q11507" s="75">
        <v>0</v>
      </c>
      <c r="R11507" s="75"/>
      <c r="S11507" s="75"/>
      <c r="T11507" s="75"/>
      <c r="U11507" s="75"/>
      <c r="V11507" s="75"/>
      <c r="W11507" s="75"/>
      <c r="X11507" s="75"/>
      <c r="Y11507" s="238">
        <v>0</v>
      </c>
    </row>
    <row r="11508" spans="1:25" s="76" customFormat="1">
      <c r="A11508" s="250" t="s">
        <v>2694</v>
      </c>
      <c r="B11508" s="250"/>
      <c r="C11508" s="250"/>
      <c r="D11508" s="250"/>
      <c r="E11508" s="250"/>
      <c r="F11508" s="250"/>
      <c r="G11508" s="250"/>
      <c r="H11508" s="250"/>
      <c r="I11508" s="75"/>
      <c r="J11508" s="75"/>
      <c r="K11508" s="75"/>
      <c r="L11508" s="75"/>
      <c r="M11508" s="75"/>
      <c r="N11508" s="75"/>
      <c r="O11508" s="75"/>
      <c r="P11508" s="75"/>
      <c r="Q11508" s="75">
        <v>0</v>
      </c>
      <c r="R11508" s="75"/>
      <c r="S11508" s="75"/>
      <c r="T11508" s="75"/>
      <c r="U11508" s="75"/>
      <c r="V11508" s="75"/>
      <c r="W11508" s="75"/>
      <c r="X11508" s="75"/>
      <c r="Y11508" s="238">
        <v>0</v>
      </c>
    </row>
    <row r="11509" spans="1:25" s="76" customFormat="1">
      <c r="A11509" s="250" t="s">
        <v>2726</v>
      </c>
      <c r="B11509" s="250"/>
      <c r="C11509" s="250"/>
      <c r="D11509" s="250"/>
      <c r="E11509" s="250"/>
      <c r="F11509" s="250"/>
      <c r="G11509" s="250"/>
      <c r="H11509" s="250"/>
      <c r="I11509" s="75"/>
      <c r="J11509" s="75"/>
      <c r="K11509" s="75"/>
      <c r="L11509" s="75"/>
      <c r="M11509" s="75"/>
      <c r="N11509" s="75"/>
      <c r="O11509" s="75"/>
      <c r="P11509" s="75"/>
      <c r="Q11509" s="75">
        <v>0</v>
      </c>
      <c r="R11509" s="75"/>
      <c r="S11509" s="75"/>
      <c r="T11509" s="75"/>
      <c r="U11509" s="75"/>
      <c r="V11509" s="75"/>
      <c r="W11509" s="75"/>
      <c r="X11509" s="75"/>
      <c r="Y11509" s="238">
        <v>0</v>
      </c>
    </row>
    <row r="11510" spans="1:25" s="76" customFormat="1">
      <c r="A11510" s="250" t="s">
        <v>2727</v>
      </c>
      <c r="B11510" s="250"/>
      <c r="C11510" s="250"/>
      <c r="D11510" s="250"/>
      <c r="E11510" s="250"/>
      <c r="F11510" s="250"/>
      <c r="G11510" s="250"/>
      <c r="H11510" s="250"/>
      <c r="I11510" s="75"/>
      <c r="J11510" s="75"/>
      <c r="K11510" s="75"/>
      <c r="L11510" s="75"/>
      <c r="M11510" s="75"/>
      <c r="N11510" s="75"/>
      <c r="O11510" s="75"/>
      <c r="P11510" s="75"/>
      <c r="Q11510" s="75">
        <v>0</v>
      </c>
      <c r="R11510" s="75"/>
      <c r="S11510" s="75"/>
      <c r="T11510" s="75"/>
      <c r="U11510" s="75"/>
      <c r="V11510" s="75"/>
      <c r="W11510" s="75"/>
      <c r="X11510" s="75"/>
      <c r="Y11510" s="238">
        <v>0</v>
      </c>
    </row>
    <row r="11511" spans="1:25" s="76" customFormat="1">
      <c r="A11511" s="250" t="s">
        <v>2728</v>
      </c>
      <c r="B11511" s="250"/>
      <c r="C11511" s="250"/>
      <c r="D11511" s="250"/>
      <c r="E11511" s="250"/>
      <c r="F11511" s="250"/>
      <c r="G11511" s="250"/>
      <c r="H11511" s="250"/>
      <c r="I11511" s="75"/>
      <c r="J11511" s="75"/>
      <c r="K11511" s="75"/>
      <c r="L11511" s="75"/>
      <c r="M11511" s="75"/>
      <c r="N11511" s="75"/>
      <c r="O11511" s="75"/>
      <c r="P11511" s="75"/>
      <c r="Q11511" s="75">
        <v>0</v>
      </c>
      <c r="R11511" s="75"/>
      <c r="S11511" s="75"/>
      <c r="T11511" s="75"/>
      <c r="U11511" s="75"/>
      <c r="V11511" s="75"/>
      <c r="W11511" s="75"/>
      <c r="X11511" s="75"/>
      <c r="Y11511" s="238">
        <v>0</v>
      </c>
    </row>
    <row r="11512" spans="1:25" s="76" customFormat="1">
      <c r="A11512" s="250" t="s">
        <v>2729</v>
      </c>
      <c r="B11512" s="250"/>
      <c r="C11512" s="250"/>
      <c r="D11512" s="250"/>
      <c r="E11512" s="250"/>
      <c r="F11512" s="250"/>
      <c r="G11512" s="250"/>
      <c r="H11512" s="250"/>
      <c r="I11512" s="75"/>
      <c r="J11512" s="75"/>
      <c r="K11512" s="75"/>
      <c r="L11512" s="75"/>
      <c r="M11512" s="75"/>
      <c r="N11512" s="75"/>
      <c r="O11512" s="75"/>
      <c r="P11512" s="75"/>
      <c r="Q11512" s="75">
        <v>0</v>
      </c>
      <c r="R11512" s="75"/>
      <c r="S11512" s="75"/>
      <c r="T11512" s="75"/>
      <c r="U11512" s="75"/>
      <c r="V11512" s="75"/>
      <c r="W11512" s="75"/>
      <c r="X11512" s="75"/>
      <c r="Y11512" s="238">
        <v>0</v>
      </c>
    </row>
    <row r="11513" spans="1:25" s="76" customFormat="1">
      <c r="A11513" s="250" t="s">
        <v>2730</v>
      </c>
      <c r="B11513" s="250"/>
      <c r="C11513" s="250"/>
      <c r="D11513" s="250"/>
      <c r="E11513" s="250"/>
      <c r="F11513" s="250"/>
      <c r="G11513" s="250"/>
      <c r="H11513" s="250"/>
      <c r="I11513" s="75"/>
      <c r="J11513" s="75"/>
      <c r="K11513" s="75"/>
      <c r="L11513" s="75"/>
      <c r="M11513" s="75"/>
      <c r="N11513" s="75"/>
      <c r="O11513" s="75"/>
      <c r="P11513" s="75"/>
      <c r="Q11513" s="75">
        <v>0</v>
      </c>
      <c r="R11513" s="75"/>
      <c r="S11513" s="75"/>
      <c r="T11513" s="75"/>
      <c r="U11513" s="75"/>
      <c r="V11513" s="75"/>
      <c r="W11513" s="75"/>
      <c r="X11513" s="75"/>
      <c r="Y11513" s="238">
        <v>0</v>
      </c>
    </row>
    <row r="11514" spans="1:25" s="76" customFormat="1">
      <c r="A11514" s="250" t="s">
        <v>2731</v>
      </c>
      <c r="B11514" s="250"/>
      <c r="C11514" s="250"/>
      <c r="D11514" s="250"/>
      <c r="E11514" s="250"/>
      <c r="F11514" s="250"/>
      <c r="G11514" s="250"/>
      <c r="H11514" s="250"/>
      <c r="I11514" s="75"/>
      <c r="J11514" s="75"/>
      <c r="K11514" s="75"/>
      <c r="L11514" s="75"/>
      <c r="M11514" s="75"/>
      <c r="N11514" s="75"/>
      <c r="O11514" s="75"/>
      <c r="P11514" s="75"/>
      <c r="Q11514" s="75">
        <v>0</v>
      </c>
      <c r="R11514" s="75"/>
      <c r="S11514" s="75"/>
      <c r="T11514" s="75"/>
      <c r="U11514" s="75"/>
      <c r="V11514" s="75"/>
      <c r="W11514" s="75"/>
      <c r="X11514" s="75"/>
      <c r="Y11514" s="238">
        <v>0</v>
      </c>
    </row>
    <row r="11515" spans="1:25" s="76" customFormat="1">
      <c r="A11515" s="250" t="s">
        <v>2732</v>
      </c>
      <c r="B11515" s="250"/>
      <c r="C11515" s="250"/>
      <c r="D11515" s="250"/>
      <c r="E11515" s="250"/>
      <c r="F11515" s="250"/>
      <c r="G11515" s="250"/>
      <c r="H11515" s="250"/>
      <c r="I11515" s="75"/>
      <c r="J11515" s="75"/>
      <c r="K11515" s="75"/>
      <c r="L11515" s="75"/>
      <c r="M11515" s="75"/>
      <c r="N11515" s="75"/>
      <c r="O11515" s="75"/>
      <c r="P11515" s="75"/>
      <c r="Q11515" s="75">
        <v>0</v>
      </c>
      <c r="R11515" s="75"/>
      <c r="S11515" s="75"/>
      <c r="T11515" s="75"/>
      <c r="U11515" s="75"/>
      <c r="V11515" s="75"/>
      <c r="W11515" s="75"/>
      <c r="X11515" s="75"/>
      <c r="Y11515" s="238">
        <v>0</v>
      </c>
    </row>
    <row r="11516" spans="1:25" s="76" customFormat="1">
      <c r="A11516" s="250" t="s">
        <v>2733</v>
      </c>
      <c r="B11516" s="250"/>
      <c r="C11516" s="250"/>
      <c r="D11516" s="250"/>
      <c r="E11516" s="250"/>
      <c r="F11516" s="250"/>
      <c r="G11516" s="250"/>
      <c r="H11516" s="250"/>
      <c r="I11516" s="75"/>
      <c r="J11516" s="75"/>
      <c r="K11516" s="75"/>
      <c r="L11516" s="75"/>
      <c r="M11516" s="75"/>
      <c r="N11516" s="75"/>
      <c r="O11516" s="75"/>
      <c r="P11516" s="75"/>
      <c r="Q11516" s="75">
        <v>0</v>
      </c>
      <c r="R11516" s="75"/>
      <c r="S11516" s="75"/>
      <c r="T11516" s="75"/>
      <c r="U11516" s="75"/>
      <c r="V11516" s="75"/>
      <c r="W11516" s="75"/>
      <c r="X11516" s="75"/>
      <c r="Y11516" s="238">
        <v>0</v>
      </c>
    </row>
    <row r="11517" spans="1:25" s="76" customFormat="1">
      <c r="A11517" s="250" t="s">
        <v>2734</v>
      </c>
      <c r="B11517" s="250"/>
      <c r="C11517" s="250"/>
      <c r="D11517" s="250"/>
      <c r="E11517" s="250"/>
      <c r="F11517" s="250"/>
      <c r="G11517" s="250"/>
      <c r="H11517" s="250"/>
      <c r="I11517" s="75"/>
      <c r="J11517" s="75"/>
      <c r="K11517" s="75"/>
      <c r="L11517" s="75"/>
      <c r="M11517" s="75"/>
      <c r="N11517" s="75"/>
      <c r="O11517" s="75"/>
      <c r="P11517" s="75"/>
      <c r="Q11517" s="75">
        <v>0</v>
      </c>
      <c r="R11517" s="75"/>
      <c r="S11517" s="75"/>
      <c r="T11517" s="75"/>
      <c r="U11517" s="75"/>
      <c r="V11517" s="75"/>
      <c r="W11517" s="75"/>
      <c r="X11517" s="75"/>
      <c r="Y11517" s="238">
        <v>0</v>
      </c>
    </row>
    <row r="11518" spans="1:25" s="76" customFormat="1">
      <c r="A11518" s="250" t="s">
        <v>2735</v>
      </c>
      <c r="B11518" s="250"/>
      <c r="C11518" s="250"/>
      <c r="D11518" s="250"/>
      <c r="E11518" s="250"/>
      <c r="F11518" s="250"/>
      <c r="G11518" s="250"/>
      <c r="H11518" s="250"/>
      <c r="I11518" s="75"/>
      <c r="J11518" s="75"/>
      <c r="K11518" s="75"/>
      <c r="L11518" s="75"/>
      <c r="M11518" s="75"/>
      <c r="N11518" s="75"/>
      <c r="O11518" s="75"/>
      <c r="P11518" s="75"/>
      <c r="Q11518" s="75">
        <v>0</v>
      </c>
      <c r="R11518" s="75"/>
      <c r="S11518" s="75"/>
      <c r="T11518" s="75"/>
      <c r="U11518" s="75"/>
      <c r="V11518" s="75"/>
      <c r="W11518" s="75"/>
      <c r="X11518" s="75"/>
      <c r="Y11518" s="238">
        <v>0</v>
      </c>
    </row>
    <row r="11519" spans="1:25" s="76" customFormat="1">
      <c r="A11519" s="250" t="s">
        <v>2736</v>
      </c>
      <c r="B11519" s="250"/>
      <c r="C11519" s="250"/>
      <c r="D11519" s="250"/>
      <c r="E11519" s="250"/>
      <c r="F11519" s="250"/>
      <c r="G11519" s="250"/>
      <c r="H11519" s="250"/>
      <c r="I11519" s="75"/>
      <c r="J11519" s="75"/>
      <c r="K11519" s="75"/>
      <c r="L11519" s="75"/>
      <c r="M11519" s="75"/>
      <c r="N11519" s="75"/>
      <c r="O11519" s="75"/>
      <c r="P11519" s="75"/>
      <c r="Q11519" s="75">
        <v>0</v>
      </c>
      <c r="R11519" s="75"/>
      <c r="S11519" s="75"/>
      <c r="T11519" s="75"/>
      <c r="U11519" s="75"/>
      <c r="V11519" s="75"/>
      <c r="W11519" s="75"/>
      <c r="X11519" s="75"/>
      <c r="Y11519" s="238">
        <v>0</v>
      </c>
    </row>
    <row r="11520" spans="1:25" s="76" customFormat="1">
      <c r="A11520" s="250" t="s">
        <v>2792</v>
      </c>
      <c r="B11520" s="250"/>
      <c r="C11520" s="250"/>
      <c r="D11520" s="250"/>
      <c r="E11520" s="250"/>
      <c r="F11520" s="250"/>
      <c r="G11520" s="250"/>
      <c r="H11520" s="250"/>
      <c r="I11520" s="75"/>
      <c r="J11520" s="75"/>
      <c r="K11520" s="75"/>
      <c r="L11520" s="75"/>
      <c r="M11520" s="75"/>
      <c r="N11520" s="75"/>
      <c r="O11520" s="75"/>
      <c r="P11520" s="75"/>
      <c r="Q11520" s="75">
        <v>0</v>
      </c>
      <c r="R11520" s="75"/>
      <c r="S11520" s="75"/>
      <c r="T11520" s="75"/>
      <c r="U11520" s="75"/>
      <c r="V11520" s="75"/>
      <c r="W11520" s="75"/>
      <c r="X11520" s="75"/>
      <c r="Y11520" s="238">
        <v>0</v>
      </c>
    </row>
    <row r="11521" spans="1:25" s="76" customFormat="1">
      <c r="A11521" s="250" t="s">
        <v>2737</v>
      </c>
      <c r="B11521" s="250"/>
      <c r="C11521" s="250"/>
      <c r="D11521" s="250"/>
      <c r="E11521" s="250"/>
      <c r="F11521" s="250"/>
      <c r="G11521" s="250"/>
      <c r="H11521" s="250"/>
      <c r="I11521" s="75"/>
      <c r="J11521" s="75"/>
      <c r="K11521" s="75"/>
      <c r="L11521" s="75"/>
      <c r="M11521" s="75"/>
      <c r="N11521" s="75"/>
      <c r="O11521" s="75"/>
      <c r="P11521" s="75"/>
      <c r="Q11521" s="75">
        <v>0</v>
      </c>
      <c r="R11521" s="75"/>
      <c r="S11521" s="75"/>
      <c r="T11521" s="75"/>
      <c r="U11521" s="75"/>
      <c r="V11521" s="75"/>
      <c r="W11521" s="75"/>
      <c r="X11521" s="75"/>
      <c r="Y11521" s="238">
        <v>0</v>
      </c>
    </row>
    <row r="11522" spans="1:25" s="76" customFormat="1">
      <c r="A11522" s="250" t="s">
        <v>2784</v>
      </c>
      <c r="B11522" s="250"/>
      <c r="C11522" s="250"/>
      <c r="D11522" s="250"/>
      <c r="E11522" s="250"/>
      <c r="F11522" s="250"/>
      <c r="G11522" s="250"/>
      <c r="H11522" s="250"/>
      <c r="I11522" s="75"/>
      <c r="J11522" s="75"/>
      <c r="K11522" s="75"/>
      <c r="L11522" s="75"/>
      <c r="M11522" s="75"/>
      <c r="N11522" s="75"/>
      <c r="O11522" s="75"/>
      <c r="P11522" s="75"/>
      <c r="Q11522" s="75">
        <v>0</v>
      </c>
      <c r="R11522" s="75"/>
      <c r="S11522" s="75"/>
      <c r="T11522" s="75"/>
      <c r="U11522" s="75"/>
      <c r="V11522" s="75"/>
      <c r="W11522" s="75"/>
      <c r="X11522" s="75"/>
      <c r="Y11522" s="238">
        <v>0</v>
      </c>
    </row>
    <row r="11523" spans="1:25" s="76" customFormat="1">
      <c r="A11523" s="250" t="s">
        <v>2785</v>
      </c>
      <c r="B11523" s="250"/>
      <c r="C11523" s="250"/>
      <c r="D11523" s="250"/>
      <c r="E11523" s="250"/>
      <c r="F11523" s="250"/>
      <c r="G11523" s="250"/>
      <c r="H11523" s="250"/>
      <c r="I11523" s="75"/>
      <c r="J11523" s="75"/>
      <c r="K11523" s="75"/>
      <c r="L11523" s="75"/>
      <c r="M11523" s="75"/>
      <c r="N11523" s="75"/>
      <c r="O11523" s="75"/>
      <c r="P11523" s="75"/>
      <c r="Q11523" s="75">
        <v>0</v>
      </c>
      <c r="R11523" s="75"/>
      <c r="S11523" s="75"/>
      <c r="T11523" s="75"/>
      <c r="U11523" s="75"/>
      <c r="V11523" s="75"/>
      <c r="W11523" s="75"/>
      <c r="X11523" s="75"/>
      <c r="Y11523" s="238">
        <v>0</v>
      </c>
    </row>
    <row r="11524" spans="1:25" s="68" customFormat="1">
      <c r="A11524" s="251" t="s">
        <v>69</v>
      </c>
      <c r="B11524" s="251"/>
      <c r="C11524" s="251"/>
      <c r="D11524" s="251"/>
      <c r="E11524" s="251"/>
      <c r="F11524" s="251"/>
      <c r="G11524" s="251"/>
      <c r="H11524" s="251"/>
      <c r="I11524" s="77">
        <f t="shared" ref="I11524:P11524" si="11612">SUM(I11478:I11523)</f>
        <v>0</v>
      </c>
      <c r="J11524" s="77">
        <f t="shared" si="11612"/>
        <v>0</v>
      </c>
      <c r="K11524" s="77">
        <f t="shared" si="11612"/>
        <v>0</v>
      </c>
      <c r="L11524" s="77">
        <f t="shared" si="11612"/>
        <v>0</v>
      </c>
      <c r="M11524" s="77">
        <f t="shared" si="11612"/>
        <v>0</v>
      </c>
      <c r="N11524" s="77">
        <f t="shared" si="11612"/>
        <v>0</v>
      </c>
      <c r="O11524" s="77">
        <f t="shared" si="11612"/>
        <v>0</v>
      </c>
      <c r="P11524" s="77">
        <f t="shared" si="11612"/>
        <v>0</v>
      </c>
      <c r="Q11524" s="77">
        <f t="shared" ref="Q11524:X11524" si="11613">SUM(Q11478:Q11523)</f>
        <v>0</v>
      </c>
      <c r="R11524" s="77">
        <f t="shared" si="11613"/>
        <v>0</v>
      </c>
      <c r="S11524" s="77">
        <f t="shared" si="11613"/>
        <v>0</v>
      </c>
      <c r="T11524" s="77">
        <f t="shared" si="11613"/>
        <v>0</v>
      </c>
      <c r="U11524" s="77">
        <f t="shared" si="11613"/>
        <v>0</v>
      </c>
      <c r="V11524" s="77">
        <f t="shared" si="11613"/>
        <v>0</v>
      </c>
      <c r="W11524" s="77">
        <f t="shared" si="11613"/>
        <v>0</v>
      </c>
      <c r="X11524" s="77">
        <f t="shared" si="11613"/>
        <v>0</v>
      </c>
      <c r="Y11524" s="239">
        <v>0</v>
      </c>
    </row>
    <row r="11525" spans="1:25" s="68" customFormat="1" ht="15" thickBot="1">
      <c r="A11525" s="270" t="s">
        <v>3203</v>
      </c>
      <c r="B11525" s="270"/>
      <c r="C11525" s="270"/>
      <c r="D11525" s="270"/>
      <c r="E11525" s="270"/>
      <c r="F11525" s="270"/>
      <c r="G11525" s="270"/>
      <c r="H11525" s="270"/>
      <c r="I11525" s="69"/>
      <c r="J11525" s="69"/>
      <c r="K11525" s="69"/>
      <c r="L11525" s="69"/>
      <c r="M11525" s="69"/>
      <c r="N11525" s="69"/>
      <c r="O11525" s="69"/>
      <c r="P11525" s="69"/>
      <c r="Q11525" s="69">
        <v>0</v>
      </c>
      <c r="R11525" s="69"/>
      <c r="S11525" s="69"/>
      <c r="T11525" s="69"/>
      <c r="U11525" s="69"/>
      <c r="V11525" s="69"/>
      <c r="W11525" s="69"/>
      <c r="X11525" s="69"/>
      <c r="Y11525" s="237">
        <v>0</v>
      </c>
    </row>
    <row r="11526" spans="1:25" s="68" customFormat="1" ht="41.4" thickBot="1">
      <c r="A11526" s="271" t="s">
        <v>1</v>
      </c>
      <c r="B11526" s="271"/>
      <c r="C11526" s="271"/>
      <c r="D11526" s="271"/>
      <c r="E11526" s="271"/>
      <c r="F11526" s="271"/>
      <c r="G11526" s="271"/>
      <c r="H11526" s="271"/>
      <c r="I11526" s="1" t="s">
        <v>3093</v>
      </c>
      <c r="J11526" s="1" t="s">
        <v>3130</v>
      </c>
      <c r="K11526" s="1" t="s">
        <v>3</v>
      </c>
      <c r="L11526" s="1" t="s">
        <v>4</v>
      </c>
      <c r="M11526" s="1" t="s">
        <v>5</v>
      </c>
      <c r="N11526" s="1" t="s">
        <v>6</v>
      </c>
      <c r="O11526" s="1" t="s">
        <v>7</v>
      </c>
      <c r="P11526" s="1" t="s">
        <v>8</v>
      </c>
      <c r="Q11526" s="1" t="s">
        <v>3344</v>
      </c>
      <c r="R11526" s="1" t="s">
        <v>3427</v>
      </c>
      <c r="S11526" s="1" t="s">
        <v>3447</v>
      </c>
      <c r="T11526" s="1" t="s">
        <v>3448</v>
      </c>
      <c r="U11526" s="1" t="s">
        <v>3452</v>
      </c>
      <c r="V11526" s="1" t="s">
        <v>3449</v>
      </c>
      <c r="W11526" s="1" t="s">
        <v>3450</v>
      </c>
      <c r="X11526" s="1" t="s">
        <v>3451</v>
      </c>
      <c r="Y11526" s="216" t="s">
        <v>3385</v>
      </c>
    </row>
    <row r="11527" spans="1:25" s="74" customFormat="1">
      <c r="A11527" s="70"/>
      <c r="B11527" s="70"/>
      <c r="C11527" s="70"/>
      <c r="D11527" s="71"/>
      <c r="E11527" s="71"/>
      <c r="F11527" s="72"/>
      <c r="G11527" s="165"/>
      <c r="H11527" s="73" t="s">
        <v>0</v>
      </c>
      <c r="I11527" s="45">
        <v>1</v>
      </c>
      <c r="J11527" s="45">
        <v>3</v>
      </c>
      <c r="K11527" s="45" t="s">
        <v>9</v>
      </c>
      <c r="L11527" s="45">
        <v>5</v>
      </c>
      <c r="M11527" s="45">
        <v>6</v>
      </c>
      <c r="N11527" s="45">
        <v>7</v>
      </c>
      <c r="O11527" s="45">
        <v>8</v>
      </c>
      <c r="P11527" s="45">
        <v>9</v>
      </c>
      <c r="Q11527" s="45">
        <v>1</v>
      </c>
      <c r="R11527" s="45">
        <v>2</v>
      </c>
      <c r="S11527" s="45">
        <v>3</v>
      </c>
      <c r="T11527" s="45" t="s">
        <v>3453</v>
      </c>
      <c r="U11527" s="45">
        <v>5</v>
      </c>
      <c r="V11527" s="45">
        <v>6</v>
      </c>
      <c r="W11527" s="45">
        <v>7</v>
      </c>
      <c r="X11527" s="45" t="s">
        <v>3454</v>
      </c>
      <c r="Y11527" s="276">
        <v>9</v>
      </c>
    </row>
    <row r="11528" spans="1:25" s="76" customFormat="1">
      <c r="A11528" s="272" t="s">
        <v>2699</v>
      </c>
      <c r="B11528" s="272"/>
      <c r="C11528" s="272"/>
      <c r="D11528" s="272"/>
      <c r="E11528" s="272"/>
      <c r="F11528" s="272"/>
      <c r="G11528" s="272"/>
      <c r="H11528" s="272"/>
      <c r="I11528" s="75"/>
      <c r="J11528" s="75"/>
      <c r="K11528" s="75"/>
      <c r="L11528" s="75"/>
      <c r="M11528" s="75"/>
      <c r="N11528" s="75"/>
      <c r="O11528" s="75"/>
      <c r="P11528" s="75"/>
      <c r="Q11528" s="75">
        <v>0</v>
      </c>
      <c r="R11528" s="75"/>
      <c r="S11528" s="75"/>
      <c r="T11528" s="75"/>
      <c r="U11528" s="75"/>
      <c r="V11528" s="75"/>
      <c r="W11528" s="75"/>
      <c r="X11528" s="75"/>
      <c r="Y11528" s="238">
        <v>0</v>
      </c>
    </row>
    <row r="11529" spans="1:25" s="76" customFormat="1">
      <c r="A11529" s="250" t="s">
        <v>2700</v>
      </c>
      <c r="B11529" s="250"/>
      <c r="C11529" s="250"/>
      <c r="D11529" s="250"/>
      <c r="E11529" s="250"/>
      <c r="F11529" s="250"/>
      <c r="G11529" s="250"/>
      <c r="H11529" s="250"/>
      <c r="I11529" s="75"/>
      <c r="J11529" s="75"/>
      <c r="K11529" s="75"/>
      <c r="L11529" s="75"/>
      <c r="M11529" s="75"/>
      <c r="N11529" s="75"/>
      <c r="O11529" s="75"/>
      <c r="P11529" s="75"/>
      <c r="Q11529" s="75">
        <v>0</v>
      </c>
      <c r="R11529" s="75"/>
      <c r="S11529" s="75"/>
      <c r="T11529" s="75"/>
      <c r="U11529" s="75"/>
      <c r="V11529" s="75"/>
      <c r="W11529" s="75"/>
      <c r="X11529" s="75"/>
      <c r="Y11529" s="238">
        <v>0</v>
      </c>
    </row>
    <row r="11530" spans="1:25" s="76" customFormat="1">
      <c r="A11530" s="250" t="s">
        <v>2701</v>
      </c>
      <c r="B11530" s="250"/>
      <c r="C11530" s="250"/>
      <c r="D11530" s="250"/>
      <c r="E11530" s="250"/>
      <c r="F11530" s="250"/>
      <c r="G11530" s="250"/>
      <c r="H11530" s="250"/>
      <c r="I11530" s="75"/>
      <c r="J11530" s="75"/>
      <c r="K11530" s="75"/>
      <c r="L11530" s="75"/>
      <c r="M11530" s="75"/>
      <c r="N11530" s="75"/>
      <c r="O11530" s="75"/>
      <c r="P11530" s="75"/>
      <c r="Q11530" s="75">
        <v>0</v>
      </c>
      <c r="R11530" s="75"/>
      <c r="S11530" s="75"/>
      <c r="T11530" s="75"/>
      <c r="U11530" s="75"/>
      <c r="V11530" s="75"/>
      <c r="W11530" s="75"/>
      <c r="X11530" s="75"/>
      <c r="Y11530" s="238">
        <v>0</v>
      </c>
    </row>
    <row r="11531" spans="1:25" s="76" customFormat="1">
      <c r="A11531" s="250" t="s">
        <v>2702</v>
      </c>
      <c r="B11531" s="250"/>
      <c r="C11531" s="250"/>
      <c r="D11531" s="250"/>
      <c r="E11531" s="250"/>
      <c r="F11531" s="250"/>
      <c r="G11531" s="250"/>
      <c r="H11531" s="250"/>
      <c r="I11531" s="75"/>
      <c r="J11531" s="75"/>
      <c r="K11531" s="75"/>
      <c r="L11531" s="75"/>
      <c r="M11531" s="75"/>
      <c r="N11531" s="75"/>
      <c r="O11531" s="75"/>
      <c r="P11531" s="75"/>
      <c r="Q11531" s="75">
        <v>0</v>
      </c>
      <c r="R11531" s="75"/>
      <c r="S11531" s="75"/>
      <c r="T11531" s="75"/>
      <c r="U11531" s="75"/>
      <c r="V11531" s="75"/>
      <c r="W11531" s="75"/>
      <c r="X11531" s="75"/>
      <c r="Y11531" s="238">
        <v>0</v>
      </c>
    </row>
    <row r="11532" spans="1:25" s="76" customFormat="1">
      <c r="A11532" s="250" t="s">
        <v>2703</v>
      </c>
      <c r="B11532" s="250"/>
      <c r="C11532" s="250"/>
      <c r="D11532" s="250"/>
      <c r="E11532" s="250"/>
      <c r="F11532" s="250"/>
      <c r="G11532" s="250"/>
      <c r="H11532" s="250"/>
      <c r="I11532" s="75"/>
      <c r="J11532" s="75"/>
      <c r="K11532" s="75"/>
      <c r="L11532" s="75"/>
      <c r="M11532" s="75"/>
      <c r="N11532" s="75"/>
      <c r="O11532" s="75"/>
      <c r="P11532" s="75"/>
      <c r="Q11532" s="75">
        <v>0</v>
      </c>
      <c r="R11532" s="75"/>
      <c r="S11532" s="75"/>
      <c r="T11532" s="75"/>
      <c r="U11532" s="75"/>
      <c r="V11532" s="75"/>
      <c r="W11532" s="75"/>
      <c r="X11532" s="75"/>
      <c r="Y11532" s="238">
        <v>0</v>
      </c>
    </row>
    <row r="11533" spans="1:25" s="76" customFormat="1">
      <c r="A11533" s="250" t="s">
        <v>2704</v>
      </c>
      <c r="B11533" s="250"/>
      <c r="C11533" s="250"/>
      <c r="D11533" s="250"/>
      <c r="E11533" s="250"/>
      <c r="F11533" s="250"/>
      <c r="G11533" s="250"/>
      <c r="H11533" s="250"/>
      <c r="I11533" s="75"/>
      <c r="J11533" s="75"/>
      <c r="K11533" s="75"/>
      <c r="L11533" s="75"/>
      <c r="M11533" s="75"/>
      <c r="N11533" s="75"/>
      <c r="O11533" s="75"/>
      <c r="P11533" s="75"/>
      <c r="Q11533" s="75">
        <v>0</v>
      </c>
      <c r="R11533" s="75"/>
      <c r="S11533" s="75"/>
      <c r="T11533" s="75"/>
      <c r="U11533" s="75"/>
      <c r="V11533" s="75"/>
      <c r="W11533" s="75"/>
      <c r="X11533" s="75"/>
      <c r="Y11533" s="238">
        <v>0</v>
      </c>
    </row>
    <row r="11534" spans="1:25" s="76" customFormat="1">
      <c r="A11534" s="250" t="s">
        <v>2705</v>
      </c>
      <c r="B11534" s="250"/>
      <c r="C11534" s="250"/>
      <c r="D11534" s="250"/>
      <c r="E11534" s="250"/>
      <c r="F11534" s="250"/>
      <c r="G11534" s="250"/>
      <c r="H11534" s="250"/>
      <c r="I11534" s="75"/>
      <c r="J11534" s="75"/>
      <c r="K11534" s="75"/>
      <c r="L11534" s="75"/>
      <c r="M11534" s="75"/>
      <c r="N11534" s="75"/>
      <c r="O11534" s="75"/>
      <c r="P11534" s="75"/>
      <c r="Q11534" s="75">
        <v>0</v>
      </c>
      <c r="R11534" s="75"/>
      <c r="S11534" s="75"/>
      <c r="T11534" s="75"/>
      <c r="U11534" s="75"/>
      <c r="V11534" s="75"/>
      <c r="W11534" s="75"/>
      <c r="X11534" s="75"/>
      <c r="Y11534" s="238">
        <v>0</v>
      </c>
    </row>
    <row r="11535" spans="1:25" s="76" customFormat="1">
      <c r="A11535" s="250" t="s">
        <v>2706</v>
      </c>
      <c r="B11535" s="250"/>
      <c r="C11535" s="250"/>
      <c r="D11535" s="250"/>
      <c r="E11535" s="250"/>
      <c r="F11535" s="250"/>
      <c r="G11535" s="250"/>
      <c r="H11535" s="250"/>
      <c r="I11535" s="75"/>
      <c r="J11535" s="75"/>
      <c r="K11535" s="75"/>
      <c r="L11535" s="75"/>
      <c r="M11535" s="75"/>
      <c r="N11535" s="75"/>
      <c r="O11535" s="75"/>
      <c r="P11535" s="75"/>
      <c r="Q11535" s="75">
        <v>0</v>
      </c>
      <c r="R11535" s="75"/>
      <c r="S11535" s="75"/>
      <c r="T11535" s="75"/>
      <c r="U11535" s="75"/>
      <c r="V11535" s="75"/>
      <c r="W11535" s="75"/>
      <c r="X11535" s="75"/>
      <c r="Y11535" s="238">
        <v>0</v>
      </c>
    </row>
    <row r="11536" spans="1:25" s="76" customFormat="1">
      <c r="A11536" s="250" t="s">
        <v>2707</v>
      </c>
      <c r="B11536" s="250"/>
      <c r="C11536" s="250"/>
      <c r="D11536" s="250"/>
      <c r="E11536" s="250"/>
      <c r="F11536" s="250"/>
      <c r="G11536" s="250"/>
      <c r="H11536" s="250"/>
      <c r="I11536" s="75"/>
      <c r="J11536" s="75"/>
      <c r="K11536" s="75"/>
      <c r="L11536" s="75"/>
      <c r="M11536" s="75"/>
      <c r="N11536" s="75"/>
      <c r="O11536" s="75"/>
      <c r="P11536" s="75"/>
      <c r="Q11536" s="75">
        <v>0</v>
      </c>
      <c r="R11536" s="75"/>
      <c r="S11536" s="75"/>
      <c r="T11536" s="75"/>
      <c r="U11536" s="75"/>
      <c r="V11536" s="75"/>
      <c r="W11536" s="75"/>
      <c r="X11536" s="75"/>
      <c r="Y11536" s="238">
        <v>0</v>
      </c>
    </row>
    <row r="11537" spans="1:25" s="76" customFormat="1">
      <c r="A11537" s="250" t="s">
        <v>2708</v>
      </c>
      <c r="B11537" s="250"/>
      <c r="C11537" s="250"/>
      <c r="D11537" s="250"/>
      <c r="E11537" s="250"/>
      <c r="F11537" s="250"/>
      <c r="G11537" s="250"/>
      <c r="H11537" s="250"/>
      <c r="I11537" s="75"/>
      <c r="J11537" s="75"/>
      <c r="K11537" s="75"/>
      <c r="L11537" s="75"/>
      <c r="M11537" s="75"/>
      <c r="N11537" s="75"/>
      <c r="O11537" s="75"/>
      <c r="P11537" s="75"/>
      <c r="Q11537" s="75">
        <v>0</v>
      </c>
      <c r="R11537" s="75"/>
      <c r="S11537" s="75"/>
      <c r="T11537" s="75"/>
      <c r="U11537" s="75"/>
      <c r="V11537" s="75"/>
      <c r="W11537" s="75"/>
      <c r="X11537" s="75"/>
      <c r="Y11537" s="238">
        <v>0</v>
      </c>
    </row>
    <row r="11538" spans="1:25" s="76" customFormat="1">
      <c r="A11538" s="250" t="s">
        <v>2709</v>
      </c>
      <c r="B11538" s="250"/>
      <c r="C11538" s="250"/>
      <c r="D11538" s="250"/>
      <c r="E11538" s="250"/>
      <c r="F11538" s="250"/>
      <c r="G11538" s="250"/>
      <c r="H11538" s="250"/>
      <c r="I11538" s="75"/>
      <c r="J11538" s="75"/>
      <c r="K11538" s="75"/>
      <c r="L11538" s="75"/>
      <c r="M11538" s="75"/>
      <c r="N11538" s="75"/>
      <c r="O11538" s="75"/>
      <c r="P11538" s="75"/>
      <c r="Q11538" s="75">
        <v>0</v>
      </c>
      <c r="R11538" s="75"/>
      <c r="S11538" s="75"/>
      <c r="T11538" s="75"/>
      <c r="U11538" s="75"/>
      <c r="V11538" s="75"/>
      <c r="W11538" s="75"/>
      <c r="X11538" s="75"/>
      <c r="Y11538" s="238">
        <v>0</v>
      </c>
    </row>
    <row r="11539" spans="1:25" s="76" customFormat="1">
      <c r="A11539" s="250" t="s">
        <v>2710</v>
      </c>
      <c r="B11539" s="250"/>
      <c r="C11539" s="250"/>
      <c r="D11539" s="250"/>
      <c r="E11539" s="250"/>
      <c r="F11539" s="250"/>
      <c r="G11539" s="250"/>
      <c r="H11539" s="250"/>
      <c r="I11539" s="75"/>
      <c r="J11539" s="75"/>
      <c r="K11539" s="75"/>
      <c r="L11539" s="75"/>
      <c r="M11539" s="75"/>
      <c r="N11539" s="75"/>
      <c r="O11539" s="75"/>
      <c r="P11539" s="75"/>
      <c r="Q11539" s="75">
        <v>0</v>
      </c>
      <c r="R11539" s="75"/>
      <c r="S11539" s="75"/>
      <c r="T11539" s="75"/>
      <c r="U11539" s="75"/>
      <c r="V11539" s="75"/>
      <c r="W11539" s="75"/>
      <c r="X11539" s="75"/>
      <c r="Y11539" s="238">
        <v>0</v>
      </c>
    </row>
    <row r="11540" spans="1:25" s="76" customFormat="1">
      <c r="A11540" s="250" t="s">
        <v>2711</v>
      </c>
      <c r="B11540" s="250"/>
      <c r="C11540" s="250"/>
      <c r="D11540" s="250"/>
      <c r="E11540" s="250"/>
      <c r="F11540" s="250"/>
      <c r="G11540" s="250"/>
      <c r="H11540" s="250"/>
      <c r="I11540" s="75"/>
      <c r="J11540" s="75"/>
      <c r="K11540" s="75"/>
      <c r="L11540" s="75"/>
      <c r="M11540" s="75"/>
      <c r="N11540" s="75"/>
      <c r="O11540" s="75"/>
      <c r="P11540" s="75"/>
      <c r="Q11540" s="75">
        <v>0</v>
      </c>
      <c r="R11540" s="75"/>
      <c r="S11540" s="75"/>
      <c r="T11540" s="75"/>
      <c r="U11540" s="75"/>
      <c r="V11540" s="75"/>
      <c r="W11540" s="75"/>
      <c r="X11540" s="75"/>
      <c r="Y11540" s="238">
        <v>0</v>
      </c>
    </row>
    <row r="11541" spans="1:25" s="76" customFormat="1">
      <c r="A11541" s="250" t="s">
        <v>2712</v>
      </c>
      <c r="B11541" s="250"/>
      <c r="C11541" s="250"/>
      <c r="D11541" s="250"/>
      <c r="E11541" s="250"/>
      <c r="F11541" s="250"/>
      <c r="G11541" s="250"/>
      <c r="H11541" s="250"/>
      <c r="I11541" s="75"/>
      <c r="J11541" s="75"/>
      <c r="K11541" s="75"/>
      <c r="L11541" s="75"/>
      <c r="M11541" s="75"/>
      <c r="N11541" s="75"/>
      <c r="O11541" s="75"/>
      <c r="P11541" s="75"/>
      <c r="Q11541" s="75">
        <v>0</v>
      </c>
      <c r="R11541" s="75"/>
      <c r="S11541" s="75"/>
      <c r="T11541" s="75"/>
      <c r="U11541" s="75"/>
      <c r="V11541" s="75"/>
      <c r="W11541" s="75"/>
      <c r="X11541" s="75"/>
      <c r="Y11541" s="238">
        <v>0</v>
      </c>
    </row>
    <row r="11542" spans="1:25" s="76" customFormat="1">
      <c r="A11542" s="250" t="s">
        <v>2713</v>
      </c>
      <c r="B11542" s="250"/>
      <c r="C11542" s="250"/>
      <c r="D11542" s="250"/>
      <c r="E11542" s="250"/>
      <c r="F11542" s="250"/>
      <c r="G11542" s="250"/>
      <c r="H11542" s="250"/>
      <c r="I11542" s="75"/>
      <c r="J11542" s="75"/>
      <c r="K11542" s="75"/>
      <c r="L11542" s="75"/>
      <c r="M11542" s="75"/>
      <c r="N11542" s="75"/>
      <c r="O11542" s="75"/>
      <c r="P11542" s="75"/>
      <c r="Q11542" s="75">
        <v>0</v>
      </c>
      <c r="R11542" s="75"/>
      <c r="S11542" s="75"/>
      <c r="T11542" s="75"/>
      <c r="U11542" s="75"/>
      <c r="V11542" s="75"/>
      <c r="W11542" s="75"/>
      <c r="X11542" s="75"/>
      <c r="Y11542" s="238">
        <v>0</v>
      </c>
    </row>
    <row r="11543" spans="1:25" s="76" customFormat="1">
      <c r="A11543" s="250" t="s">
        <v>2714</v>
      </c>
      <c r="B11543" s="250"/>
      <c r="C11543" s="250"/>
      <c r="D11543" s="250"/>
      <c r="E11543" s="250"/>
      <c r="F11543" s="250"/>
      <c r="G11543" s="250"/>
      <c r="H11543" s="250"/>
      <c r="I11543" s="75"/>
      <c r="J11543" s="75"/>
      <c r="K11543" s="75"/>
      <c r="L11543" s="75"/>
      <c r="M11543" s="75"/>
      <c r="N11543" s="75"/>
      <c r="O11543" s="75"/>
      <c r="P11543" s="75"/>
      <c r="Q11543" s="75">
        <v>0</v>
      </c>
      <c r="R11543" s="75"/>
      <c r="S11543" s="75"/>
      <c r="T11543" s="75"/>
      <c r="U11543" s="75"/>
      <c r="V11543" s="75"/>
      <c r="W11543" s="75"/>
      <c r="X11543" s="75"/>
      <c r="Y11543" s="238">
        <v>0</v>
      </c>
    </row>
    <row r="11544" spans="1:25" s="76" customFormat="1">
      <c r="A11544" s="250" t="s">
        <v>2689</v>
      </c>
      <c r="B11544" s="250"/>
      <c r="C11544" s="250"/>
      <c r="D11544" s="250"/>
      <c r="E11544" s="250"/>
      <c r="F11544" s="250"/>
      <c r="G11544" s="250"/>
      <c r="H11544" s="250"/>
      <c r="I11544" s="75"/>
      <c r="J11544" s="75"/>
      <c r="K11544" s="75"/>
      <c r="L11544" s="75"/>
      <c r="M11544" s="75"/>
      <c r="N11544" s="75"/>
      <c r="O11544" s="75"/>
      <c r="P11544" s="75"/>
      <c r="Q11544" s="75">
        <v>0</v>
      </c>
      <c r="R11544" s="75"/>
      <c r="S11544" s="75"/>
      <c r="T11544" s="75"/>
      <c r="U11544" s="75"/>
      <c r="V11544" s="75"/>
      <c r="W11544" s="75"/>
      <c r="X11544" s="75"/>
      <c r="Y11544" s="238">
        <v>0</v>
      </c>
    </row>
    <row r="11545" spans="1:25" s="76" customFormat="1">
      <c r="A11545" s="250" t="s">
        <v>2715</v>
      </c>
      <c r="B11545" s="250"/>
      <c r="C11545" s="250"/>
      <c r="D11545" s="250"/>
      <c r="E11545" s="250"/>
      <c r="F11545" s="250"/>
      <c r="G11545" s="250"/>
      <c r="H11545" s="250"/>
      <c r="I11545" s="75"/>
      <c r="J11545" s="75"/>
      <c r="K11545" s="75"/>
      <c r="L11545" s="75"/>
      <c r="M11545" s="75"/>
      <c r="N11545" s="75"/>
      <c r="O11545" s="75"/>
      <c r="P11545" s="75"/>
      <c r="Q11545" s="75">
        <v>0</v>
      </c>
      <c r="R11545" s="75"/>
      <c r="S11545" s="75"/>
      <c r="T11545" s="75"/>
      <c r="U11545" s="75"/>
      <c r="V11545" s="75"/>
      <c r="W11545" s="75"/>
      <c r="X11545" s="75"/>
      <c r="Y11545" s="238">
        <v>0</v>
      </c>
    </row>
    <row r="11546" spans="1:25" s="76" customFormat="1">
      <c r="A11546" s="250" t="s">
        <v>2716</v>
      </c>
      <c r="B11546" s="250"/>
      <c r="C11546" s="250"/>
      <c r="D11546" s="250"/>
      <c r="E11546" s="250"/>
      <c r="F11546" s="250"/>
      <c r="G11546" s="250"/>
      <c r="H11546" s="250"/>
      <c r="I11546" s="75"/>
      <c r="J11546" s="75"/>
      <c r="K11546" s="75"/>
      <c r="L11546" s="75"/>
      <c r="M11546" s="75"/>
      <c r="N11546" s="75"/>
      <c r="O11546" s="75"/>
      <c r="P11546" s="75"/>
      <c r="Q11546" s="75">
        <v>0</v>
      </c>
      <c r="R11546" s="75"/>
      <c r="S11546" s="75"/>
      <c r="T11546" s="75"/>
      <c r="U11546" s="75"/>
      <c r="V11546" s="75"/>
      <c r="W11546" s="75"/>
      <c r="X11546" s="75"/>
      <c r="Y11546" s="238">
        <v>0</v>
      </c>
    </row>
    <row r="11547" spans="1:25" s="76" customFormat="1">
      <c r="A11547" s="250" t="s">
        <v>2717</v>
      </c>
      <c r="B11547" s="250"/>
      <c r="C11547" s="250"/>
      <c r="D11547" s="250"/>
      <c r="E11547" s="250"/>
      <c r="F11547" s="250"/>
      <c r="G11547" s="250"/>
      <c r="H11547" s="250"/>
      <c r="I11547" s="75"/>
      <c r="J11547" s="75"/>
      <c r="K11547" s="75"/>
      <c r="L11547" s="75"/>
      <c r="M11547" s="75"/>
      <c r="N11547" s="75"/>
      <c r="O11547" s="75"/>
      <c r="P11547" s="75"/>
      <c r="Q11547" s="75">
        <v>0</v>
      </c>
      <c r="R11547" s="75"/>
      <c r="S11547" s="75"/>
      <c r="T11547" s="75"/>
      <c r="U11547" s="75"/>
      <c r="V11547" s="75"/>
      <c r="W11547" s="75"/>
      <c r="X11547" s="75"/>
      <c r="Y11547" s="238">
        <v>0</v>
      </c>
    </row>
    <row r="11548" spans="1:25" s="76" customFormat="1">
      <c r="A11548" s="250" t="s">
        <v>2718</v>
      </c>
      <c r="B11548" s="250"/>
      <c r="C11548" s="250"/>
      <c r="D11548" s="250"/>
      <c r="E11548" s="250"/>
      <c r="F11548" s="250"/>
      <c r="G11548" s="250"/>
      <c r="H11548" s="250"/>
      <c r="I11548" s="75"/>
      <c r="J11548" s="75"/>
      <c r="K11548" s="75"/>
      <c r="L11548" s="75"/>
      <c r="M11548" s="75"/>
      <c r="N11548" s="75"/>
      <c r="O11548" s="75"/>
      <c r="P11548" s="75"/>
      <c r="Q11548" s="75">
        <v>0</v>
      </c>
      <c r="R11548" s="75"/>
      <c r="S11548" s="75"/>
      <c r="T11548" s="75"/>
      <c r="U11548" s="75"/>
      <c r="V11548" s="75"/>
      <c r="W11548" s="75"/>
      <c r="X11548" s="75"/>
      <c r="Y11548" s="238">
        <v>0</v>
      </c>
    </row>
    <row r="11549" spans="1:25" s="76" customFormat="1">
      <c r="A11549" s="250" t="s">
        <v>2719</v>
      </c>
      <c r="B11549" s="250"/>
      <c r="C11549" s="250"/>
      <c r="D11549" s="250"/>
      <c r="E11549" s="250"/>
      <c r="F11549" s="250"/>
      <c r="G11549" s="250"/>
      <c r="H11549" s="250"/>
      <c r="I11549" s="75"/>
      <c r="J11549" s="75"/>
      <c r="K11549" s="75"/>
      <c r="L11549" s="75"/>
      <c r="M11549" s="75"/>
      <c r="N11549" s="75"/>
      <c r="O11549" s="75"/>
      <c r="P11549" s="75"/>
      <c r="Q11549" s="75">
        <v>0</v>
      </c>
      <c r="R11549" s="75"/>
      <c r="S11549" s="75"/>
      <c r="T11549" s="75"/>
      <c r="U11549" s="75"/>
      <c r="V11549" s="75"/>
      <c r="W11549" s="75"/>
      <c r="X11549" s="75"/>
      <c r="Y11549" s="238">
        <v>0</v>
      </c>
    </row>
    <row r="11550" spans="1:25" s="76" customFormat="1">
      <c r="A11550" s="250" t="s">
        <v>2720</v>
      </c>
      <c r="B11550" s="250"/>
      <c r="C11550" s="250"/>
      <c r="D11550" s="250"/>
      <c r="E11550" s="250"/>
      <c r="F11550" s="250"/>
      <c r="G11550" s="250"/>
      <c r="H11550" s="250"/>
      <c r="I11550" s="75"/>
      <c r="J11550" s="75"/>
      <c r="K11550" s="75"/>
      <c r="L11550" s="75"/>
      <c r="M11550" s="75"/>
      <c r="N11550" s="75"/>
      <c r="O11550" s="75"/>
      <c r="P11550" s="75"/>
      <c r="Q11550" s="75">
        <v>0</v>
      </c>
      <c r="R11550" s="75"/>
      <c r="S11550" s="75"/>
      <c r="T11550" s="75"/>
      <c r="U11550" s="75"/>
      <c r="V11550" s="75"/>
      <c r="W11550" s="75"/>
      <c r="X11550" s="75"/>
      <c r="Y11550" s="238">
        <v>0</v>
      </c>
    </row>
    <row r="11551" spans="1:25" s="76" customFormat="1">
      <c r="A11551" s="250" t="s">
        <v>2692</v>
      </c>
      <c r="B11551" s="250"/>
      <c r="C11551" s="250"/>
      <c r="D11551" s="250"/>
      <c r="E11551" s="250"/>
      <c r="F11551" s="250"/>
      <c r="G11551" s="250"/>
      <c r="H11551" s="250"/>
      <c r="I11551" s="75"/>
      <c r="J11551" s="75"/>
      <c r="K11551" s="75"/>
      <c r="L11551" s="75"/>
      <c r="M11551" s="75"/>
      <c r="N11551" s="75"/>
      <c r="O11551" s="75"/>
      <c r="P11551" s="75"/>
      <c r="Q11551" s="75">
        <v>0</v>
      </c>
      <c r="R11551" s="75"/>
      <c r="S11551" s="75"/>
      <c r="T11551" s="75"/>
      <c r="U11551" s="75"/>
      <c r="V11551" s="75"/>
      <c r="W11551" s="75"/>
      <c r="X11551" s="75"/>
      <c r="Y11551" s="238">
        <v>0</v>
      </c>
    </row>
    <row r="11552" spans="1:25" s="76" customFormat="1">
      <c r="A11552" s="250" t="s">
        <v>2721</v>
      </c>
      <c r="B11552" s="250"/>
      <c r="C11552" s="250"/>
      <c r="D11552" s="250"/>
      <c r="E11552" s="250"/>
      <c r="F11552" s="250"/>
      <c r="G11552" s="250"/>
      <c r="H11552" s="250"/>
      <c r="I11552" s="75"/>
      <c r="J11552" s="75"/>
      <c r="K11552" s="75"/>
      <c r="L11552" s="75"/>
      <c r="M11552" s="75"/>
      <c r="N11552" s="75"/>
      <c r="O11552" s="75"/>
      <c r="P11552" s="75"/>
      <c r="Q11552" s="75">
        <v>0</v>
      </c>
      <c r="R11552" s="75"/>
      <c r="S11552" s="75"/>
      <c r="T11552" s="75"/>
      <c r="U11552" s="75"/>
      <c r="V11552" s="75"/>
      <c r="W11552" s="75"/>
      <c r="X11552" s="75"/>
      <c r="Y11552" s="238">
        <v>0</v>
      </c>
    </row>
    <row r="11553" spans="1:25" s="76" customFormat="1">
      <c r="A11553" s="250" t="s">
        <v>2722</v>
      </c>
      <c r="B11553" s="250"/>
      <c r="C11553" s="250"/>
      <c r="D11553" s="250"/>
      <c r="E11553" s="250"/>
      <c r="F11553" s="250"/>
      <c r="G11553" s="250"/>
      <c r="H11553" s="250"/>
      <c r="I11553" s="75"/>
      <c r="J11553" s="75"/>
      <c r="K11553" s="75"/>
      <c r="L11553" s="75"/>
      <c r="M11553" s="75"/>
      <c r="N11553" s="75"/>
      <c r="O11553" s="75"/>
      <c r="P11553" s="75"/>
      <c r="Q11553" s="75">
        <v>0</v>
      </c>
      <c r="R11553" s="75"/>
      <c r="S11553" s="75"/>
      <c r="T11553" s="75"/>
      <c r="U11553" s="75"/>
      <c r="V11553" s="75"/>
      <c r="W11553" s="75"/>
      <c r="X11553" s="75"/>
      <c r="Y11553" s="238">
        <v>0</v>
      </c>
    </row>
    <row r="11554" spans="1:25" s="76" customFormat="1">
      <c r="A11554" s="250" t="s">
        <v>2788</v>
      </c>
      <c r="B11554" s="250"/>
      <c r="C11554" s="250"/>
      <c r="D11554" s="250"/>
      <c r="E11554" s="250"/>
      <c r="F11554" s="250"/>
      <c r="G11554" s="250"/>
      <c r="H11554" s="250"/>
      <c r="I11554" s="75"/>
      <c r="J11554" s="75"/>
      <c r="K11554" s="75"/>
      <c r="L11554" s="75"/>
      <c r="M11554" s="75"/>
      <c r="N11554" s="75"/>
      <c r="O11554" s="75"/>
      <c r="P11554" s="75"/>
      <c r="Q11554" s="75">
        <v>0</v>
      </c>
      <c r="R11554" s="75"/>
      <c r="S11554" s="75"/>
      <c r="T11554" s="75"/>
      <c r="U11554" s="75"/>
      <c r="V11554" s="75"/>
      <c r="W11554" s="75"/>
      <c r="X11554" s="75"/>
      <c r="Y11554" s="238">
        <v>0</v>
      </c>
    </row>
    <row r="11555" spans="1:25" s="76" customFormat="1">
      <c r="A11555" s="250" t="s">
        <v>2723</v>
      </c>
      <c r="B11555" s="250"/>
      <c r="C11555" s="250"/>
      <c r="D11555" s="250"/>
      <c r="E11555" s="250"/>
      <c r="F11555" s="250"/>
      <c r="G11555" s="250"/>
      <c r="H11555" s="250"/>
      <c r="I11555" s="75"/>
      <c r="J11555" s="75"/>
      <c r="K11555" s="75"/>
      <c r="L11555" s="75"/>
      <c r="M11555" s="75"/>
      <c r="N11555" s="75"/>
      <c r="O11555" s="75"/>
      <c r="P11555" s="75"/>
      <c r="Q11555" s="75">
        <v>0</v>
      </c>
      <c r="R11555" s="75"/>
      <c r="S11555" s="75"/>
      <c r="T11555" s="75"/>
      <c r="U11555" s="75"/>
      <c r="V11555" s="75"/>
      <c r="W11555" s="75"/>
      <c r="X11555" s="75"/>
      <c r="Y11555" s="238">
        <v>0</v>
      </c>
    </row>
    <row r="11556" spans="1:25" s="76" customFormat="1">
      <c r="A11556" s="250" t="s">
        <v>2724</v>
      </c>
      <c r="B11556" s="250"/>
      <c r="C11556" s="250"/>
      <c r="D11556" s="250"/>
      <c r="E11556" s="250"/>
      <c r="F11556" s="250"/>
      <c r="G11556" s="250"/>
      <c r="H11556" s="250"/>
      <c r="I11556" s="75"/>
      <c r="J11556" s="75"/>
      <c r="K11556" s="75"/>
      <c r="L11556" s="75"/>
      <c r="M11556" s="75"/>
      <c r="N11556" s="75"/>
      <c r="O11556" s="75"/>
      <c r="P11556" s="75"/>
      <c r="Q11556" s="75">
        <v>0</v>
      </c>
      <c r="R11556" s="75"/>
      <c r="S11556" s="75"/>
      <c r="T11556" s="75"/>
      <c r="U11556" s="75"/>
      <c r="V11556" s="75"/>
      <c r="W11556" s="75"/>
      <c r="X11556" s="75"/>
      <c r="Y11556" s="238">
        <v>0</v>
      </c>
    </row>
    <row r="11557" spans="1:25" s="76" customFormat="1">
      <c r="A11557" s="250" t="s">
        <v>2725</v>
      </c>
      <c r="B11557" s="250"/>
      <c r="C11557" s="250"/>
      <c r="D11557" s="250"/>
      <c r="E11557" s="250"/>
      <c r="F11557" s="250"/>
      <c r="G11557" s="250"/>
      <c r="H11557" s="250"/>
      <c r="I11557" s="75"/>
      <c r="J11557" s="75"/>
      <c r="K11557" s="75"/>
      <c r="L11557" s="75"/>
      <c r="M11557" s="75"/>
      <c r="N11557" s="75"/>
      <c r="O11557" s="75"/>
      <c r="P11557" s="75"/>
      <c r="Q11557" s="75">
        <v>0</v>
      </c>
      <c r="R11557" s="75"/>
      <c r="S11557" s="75"/>
      <c r="T11557" s="75"/>
      <c r="U11557" s="75"/>
      <c r="V11557" s="75"/>
      <c r="W11557" s="75"/>
      <c r="X11557" s="75"/>
      <c r="Y11557" s="238">
        <v>0</v>
      </c>
    </row>
    <row r="11558" spans="1:25" s="76" customFormat="1">
      <c r="A11558" s="250" t="s">
        <v>2694</v>
      </c>
      <c r="B11558" s="250"/>
      <c r="C11558" s="250"/>
      <c r="D11558" s="250"/>
      <c r="E11558" s="250"/>
      <c r="F11558" s="250"/>
      <c r="G11558" s="250"/>
      <c r="H11558" s="250"/>
      <c r="I11558" s="75"/>
      <c r="J11558" s="75"/>
      <c r="K11558" s="75"/>
      <c r="L11558" s="75"/>
      <c r="M11558" s="75"/>
      <c r="N11558" s="75"/>
      <c r="O11558" s="75"/>
      <c r="P11558" s="75"/>
      <c r="Q11558" s="75">
        <v>0</v>
      </c>
      <c r="R11558" s="75"/>
      <c r="S11558" s="75"/>
      <c r="T11558" s="75"/>
      <c r="U11558" s="75"/>
      <c r="V11558" s="75"/>
      <c r="W11558" s="75"/>
      <c r="X11558" s="75"/>
      <c r="Y11558" s="238">
        <v>0</v>
      </c>
    </row>
    <row r="11559" spans="1:25" s="76" customFormat="1">
      <c r="A11559" s="250" t="s">
        <v>2726</v>
      </c>
      <c r="B11559" s="250"/>
      <c r="C11559" s="250"/>
      <c r="D11559" s="250"/>
      <c r="E11559" s="250"/>
      <c r="F11559" s="250"/>
      <c r="G11559" s="250"/>
      <c r="H11559" s="250"/>
      <c r="I11559" s="75"/>
      <c r="J11559" s="75"/>
      <c r="K11559" s="75"/>
      <c r="L11559" s="75"/>
      <c r="M11559" s="75"/>
      <c r="N11559" s="75"/>
      <c r="O11559" s="75"/>
      <c r="P11559" s="75"/>
      <c r="Q11559" s="75">
        <v>0</v>
      </c>
      <c r="R11559" s="75"/>
      <c r="S11559" s="75"/>
      <c r="T11559" s="75"/>
      <c r="U11559" s="75"/>
      <c r="V11559" s="75"/>
      <c r="W11559" s="75"/>
      <c r="X11559" s="75"/>
      <c r="Y11559" s="238">
        <v>0</v>
      </c>
    </row>
    <row r="11560" spans="1:25" s="76" customFormat="1">
      <c r="A11560" s="250" t="s">
        <v>2727</v>
      </c>
      <c r="B11560" s="250"/>
      <c r="C11560" s="250"/>
      <c r="D11560" s="250"/>
      <c r="E11560" s="250"/>
      <c r="F11560" s="250"/>
      <c r="G11560" s="250"/>
      <c r="H11560" s="250"/>
      <c r="I11560" s="75"/>
      <c r="J11560" s="75"/>
      <c r="K11560" s="75"/>
      <c r="L11560" s="75"/>
      <c r="M11560" s="75"/>
      <c r="N11560" s="75"/>
      <c r="O11560" s="75"/>
      <c r="P11560" s="75"/>
      <c r="Q11560" s="75">
        <v>0</v>
      </c>
      <c r="R11560" s="75"/>
      <c r="S11560" s="75"/>
      <c r="T11560" s="75"/>
      <c r="U11560" s="75"/>
      <c r="V11560" s="75"/>
      <c r="W11560" s="75"/>
      <c r="X11560" s="75"/>
      <c r="Y11560" s="238">
        <v>0</v>
      </c>
    </row>
    <row r="11561" spans="1:25" s="76" customFormat="1">
      <c r="A11561" s="250" t="s">
        <v>2728</v>
      </c>
      <c r="B11561" s="250"/>
      <c r="C11561" s="250"/>
      <c r="D11561" s="250"/>
      <c r="E11561" s="250"/>
      <c r="F11561" s="250"/>
      <c r="G11561" s="250"/>
      <c r="H11561" s="250"/>
      <c r="I11561" s="75"/>
      <c r="J11561" s="75"/>
      <c r="K11561" s="75"/>
      <c r="L11561" s="75"/>
      <c r="M11561" s="75"/>
      <c r="N11561" s="75"/>
      <c r="O11561" s="75"/>
      <c r="P11561" s="75"/>
      <c r="Q11561" s="75">
        <v>0</v>
      </c>
      <c r="R11561" s="75"/>
      <c r="S11561" s="75"/>
      <c r="T11561" s="75"/>
      <c r="U11561" s="75"/>
      <c r="V11561" s="75"/>
      <c r="W11561" s="75"/>
      <c r="X11561" s="75"/>
      <c r="Y11561" s="238">
        <v>0</v>
      </c>
    </row>
    <row r="11562" spans="1:25" s="76" customFormat="1">
      <c r="A11562" s="250" t="s">
        <v>2729</v>
      </c>
      <c r="B11562" s="250"/>
      <c r="C11562" s="250"/>
      <c r="D11562" s="250"/>
      <c r="E11562" s="250"/>
      <c r="F11562" s="250"/>
      <c r="G11562" s="250"/>
      <c r="H11562" s="250"/>
      <c r="I11562" s="75"/>
      <c r="J11562" s="75"/>
      <c r="K11562" s="75"/>
      <c r="L11562" s="75"/>
      <c r="M11562" s="75"/>
      <c r="N11562" s="75"/>
      <c r="O11562" s="75"/>
      <c r="P11562" s="75"/>
      <c r="Q11562" s="75">
        <v>0</v>
      </c>
      <c r="R11562" s="75"/>
      <c r="S11562" s="75"/>
      <c r="T11562" s="75"/>
      <c r="U11562" s="75"/>
      <c r="V11562" s="75"/>
      <c r="W11562" s="75"/>
      <c r="X11562" s="75"/>
      <c r="Y11562" s="238">
        <v>0</v>
      </c>
    </row>
    <row r="11563" spans="1:25" s="76" customFormat="1">
      <c r="A11563" s="250" t="s">
        <v>2730</v>
      </c>
      <c r="B11563" s="250"/>
      <c r="C11563" s="250"/>
      <c r="D11563" s="250"/>
      <c r="E11563" s="250"/>
      <c r="F11563" s="250"/>
      <c r="G11563" s="250"/>
      <c r="H11563" s="250"/>
      <c r="I11563" s="75"/>
      <c r="J11563" s="75"/>
      <c r="K11563" s="75"/>
      <c r="L11563" s="75"/>
      <c r="M11563" s="75"/>
      <c r="N11563" s="75"/>
      <c r="O11563" s="75"/>
      <c r="P11563" s="75"/>
      <c r="Q11563" s="75">
        <v>0</v>
      </c>
      <c r="R11563" s="75"/>
      <c r="S11563" s="75"/>
      <c r="T11563" s="75"/>
      <c r="U11563" s="75"/>
      <c r="V11563" s="75"/>
      <c r="W11563" s="75"/>
      <c r="X11563" s="75"/>
      <c r="Y11563" s="238">
        <v>0</v>
      </c>
    </row>
    <row r="11564" spans="1:25" s="76" customFormat="1">
      <c r="A11564" s="250" t="s">
        <v>2731</v>
      </c>
      <c r="B11564" s="250"/>
      <c r="C11564" s="250"/>
      <c r="D11564" s="250"/>
      <c r="E11564" s="250"/>
      <c r="F11564" s="250"/>
      <c r="G11564" s="250"/>
      <c r="H11564" s="250"/>
      <c r="I11564" s="75"/>
      <c r="J11564" s="75"/>
      <c r="K11564" s="75"/>
      <c r="L11564" s="75"/>
      <c r="M11564" s="75"/>
      <c r="N11564" s="75"/>
      <c r="O11564" s="75"/>
      <c r="P11564" s="75"/>
      <c r="Q11564" s="75">
        <v>0</v>
      </c>
      <c r="R11564" s="75"/>
      <c r="S11564" s="75"/>
      <c r="T11564" s="75"/>
      <c r="U11564" s="75"/>
      <c r="V11564" s="75"/>
      <c r="W11564" s="75"/>
      <c r="X11564" s="75"/>
      <c r="Y11564" s="238">
        <v>0</v>
      </c>
    </row>
    <row r="11565" spans="1:25" s="76" customFormat="1">
      <c r="A11565" s="250" t="s">
        <v>2732</v>
      </c>
      <c r="B11565" s="250"/>
      <c r="C11565" s="250"/>
      <c r="D11565" s="250"/>
      <c r="E11565" s="250"/>
      <c r="F11565" s="250"/>
      <c r="G11565" s="250"/>
      <c r="H11565" s="250"/>
      <c r="I11565" s="75"/>
      <c r="J11565" s="75"/>
      <c r="K11565" s="75"/>
      <c r="L11565" s="75"/>
      <c r="M11565" s="75"/>
      <c r="N11565" s="75"/>
      <c r="O11565" s="75"/>
      <c r="P11565" s="75"/>
      <c r="Q11565" s="75">
        <v>0</v>
      </c>
      <c r="R11565" s="75"/>
      <c r="S11565" s="75"/>
      <c r="T11565" s="75"/>
      <c r="U11565" s="75"/>
      <c r="V11565" s="75"/>
      <c r="W11565" s="75"/>
      <c r="X11565" s="75"/>
      <c r="Y11565" s="238">
        <v>0</v>
      </c>
    </row>
    <row r="11566" spans="1:25" s="76" customFormat="1">
      <c r="A11566" s="250" t="s">
        <v>2733</v>
      </c>
      <c r="B11566" s="250"/>
      <c r="C11566" s="250"/>
      <c r="D11566" s="250"/>
      <c r="E11566" s="250"/>
      <c r="F11566" s="250"/>
      <c r="G11566" s="250"/>
      <c r="H11566" s="250"/>
      <c r="I11566" s="75"/>
      <c r="J11566" s="75"/>
      <c r="K11566" s="75"/>
      <c r="L11566" s="75"/>
      <c r="M11566" s="75"/>
      <c r="N11566" s="75"/>
      <c r="O11566" s="75"/>
      <c r="P11566" s="75"/>
      <c r="Q11566" s="75">
        <v>0</v>
      </c>
      <c r="R11566" s="75"/>
      <c r="S11566" s="75"/>
      <c r="T11566" s="75"/>
      <c r="U11566" s="75"/>
      <c r="V11566" s="75"/>
      <c r="W11566" s="75"/>
      <c r="X11566" s="75"/>
      <c r="Y11566" s="238">
        <v>0</v>
      </c>
    </row>
    <row r="11567" spans="1:25" s="76" customFormat="1">
      <c r="A11567" s="250" t="s">
        <v>2734</v>
      </c>
      <c r="B11567" s="250"/>
      <c r="C11567" s="250"/>
      <c r="D11567" s="250"/>
      <c r="E11567" s="250"/>
      <c r="F11567" s="250"/>
      <c r="G11567" s="250"/>
      <c r="H11567" s="250"/>
      <c r="I11567" s="75"/>
      <c r="J11567" s="75"/>
      <c r="K11567" s="75"/>
      <c r="L11567" s="75"/>
      <c r="M11567" s="75"/>
      <c r="N11567" s="75"/>
      <c r="O11567" s="75"/>
      <c r="P11567" s="75"/>
      <c r="Q11567" s="75">
        <v>0</v>
      </c>
      <c r="R11567" s="75"/>
      <c r="S11567" s="75"/>
      <c r="T11567" s="75"/>
      <c r="U11567" s="75"/>
      <c r="V11567" s="75"/>
      <c r="W11567" s="75"/>
      <c r="X11567" s="75"/>
      <c r="Y11567" s="238">
        <v>0</v>
      </c>
    </row>
    <row r="11568" spans="1:25" s="76" customFormat="1">
      <c r="A11568" s="250" t="s">
        <v>2735</v>
      </c>
      <c r="B11568" s="250"/>
      <c r="C11568" s="250"/>
      <c r="D11568" s="250"/>
      <c r="E11568" s="250"/>
      <c r="F11568" s="250"/>
      <c r="G11568" s="250"/>
      <c r="H11568" s="250"/>
      <c r="I11568" s="75"/>
      <c r="J11568" s="75"/>
      <c r="K11568" s="75"/>
      <c r="L11568" s="75"/>
      <c r="M11568" s="75"/>
      <c r="N11568" s="75"/>
      <c r="O11568" s="75"/>
      <c r="P11568" s="75"/>
      <c r="Q11568" s="75">
        <v>0</v>
      </c>
      <c r="R11568" s="75"/>
      <c r="S11568" s="75"/>
      <c r="T11568" s="75"/>
      <c r="U11568" s="75"/>
      <c r="V11568" s="75"/>
      <c r="W11568" s="75"/>
      <c r="X11568" s="75"/>
      <c r="Y11568" s="238">
        <v>0</v>
      </c>
    </row>
    <row r="11569" spans="1:25" s="76" customFormat="1">
      <c r="A11569" s="250" t="s">
        <v>2736</v>
      </c>
      <c r="B11569" s="250"/>
      <c r="C11569" s="250"/>
      <c r="D11569" s="250"/>
      <c r="E11569" s="250"/>
      <c r="F11569" s="250"/>
      <c r="G11569" s="250"/>
      <c r="H11569" s="250"/>
      <c r="I11569" s="75"/>
      <c r="J11569" s="75"/>
      <c r="K11569" s="75"/>
      <c r="L11569" s="75"/>
      <c r="M11569" s="75"/>
      <c r="N11569" s="75"/>
      <c r="O11569" s="75"/>
      <c r="P11569" s="75"/>
      <c r="Q11569" s="75">
        <v>0</v>
      </c>
      <c r="R11569" s="75"/>
      <c r="S11569" s="75"/>
      <c r="T11569" s="75"/>
      <c r="U11569" s="75"/>
      <c r="V11569" s="75"/>
      <c r="W11569" s="75"/>
      <c r="X11569" s="75"/>
      <c r="Y11569" s="238">
        <v>0</v>
      </c>
    </row>
    <row r="11570" spans="1:25" s="76" customFormat="1">
      <c r="A11570" s="250" t="s">
        <v>2792</v>
      </c>
      <c r="B11570" s="250"/>
      <c r="C11570" s="250"/>
      <c r="D11570" s="250"/>
      <c r="E11570" s="250"/>
      <c r="F11570" s="250"/>
      <c r="G11570" s="250"/>
      <c r="H11570" s="250"/>
      <c r="I11570" s="75">
        <f t="shared" ref="I11570:X11570" si="11614">SUM(I7616)</f>
        <v>0</v>
      </c>
      <c r="J11570" s="75">
        <f t="shared" si="11614"/>
        <v>0</v>
      </c>
      <c r="K11570" s="75">
        <f t="shared" si="11614"/>
        <v>0</v>
      </c>
      <c r="L11570" s="75">
        <f t="shared" si="11614"/>
        <v>0</v>
      </c>
      <c r="M11570" s="75">
        <f t="shared" si="11614"/>
        <v>0</v>
      </c>
      <c r="N11570" s="75">
        <f t="shared" si="11614"/>
        <v>0</v>
      </c>
      <c r="O11570" s="75">
        <f t="shared" si="11614"/>
        <v>0</v>
      </c>
      <c r="P11570" s="75">
        <f t="shared" si="11614"/>
        <v>0</v>
      </c>
      <c r="Q11570" s="75">
        <f t="shared" si="11614"/>
        <v>0</v>
      </c>
      <c r="R11570" s="75">
        <f t="shared" si="11614"/>
        <v>0</v>
      </c>
      <c r="S11570" s="75">
        <f t="shared" si="11614"/>
        <v>0</v>
      </c>
      <c r="T11570" s="75">
        <f t="shared" si="11614"/>
        <v>0</v>
      </c>
      <c r="U11570" s="75">
        <f t="shared" si="11614"/>
        <v>0</v>
      </c>
      <c r="V11570" s="75">
        <f t="shared" si="11614"/>
        <v>0</v>
      </c>
      <c r="W11570" s="75">
        <f t="shared" si="11614"/>
        <v>0</v>
      </c>
      <c r="X11570" s="75">
        <f t="shared" si="11614"/>
        <v>0</v>
      </c>
      <c r="Y11570" s="238">
        <v>0</v>
      </c>
    </row>
    <row r="11571" spans="1:25" s="76" customFormat="1">
      <c r="A11571" s="250" t="s">
        <v>2737</v>
      </c>
      <c r="B11571" s="250"/>
      <c r="C11571" s="250"/>
      <c r="D11571" s="250"/>
      <c r="E11571" s="250"/>
      <c r="F11571" s="250"/>
      <c r="G11571" s="250"/>
      <c r="H11571" s="250"/>
      <c r="I11571" s="75"/>
      <c r="J11571" s="75"/>
      <c r="K11571" s="75"/>
      <c r="L11571" s="75"/>
      <c r="M11571" s="75"/>
      <c r="N11571" s="75"/>
      <c r="O11571" s="75"/>
      <c r="P11571" s="75"/>
      <c r="Q11571" s="75">
        <v>0</v>
      </c>
      <c r="R11571" s="75"/>
      <c r="S11571" s="75"/>
      <c r="T11571" s="75"/>
      <c r="U11571" s="75"/>
      <c r="V11571" s="75"/>
      <c r="W11571" s="75"/>
      <c r="X11571" s="75"/>
      <c r="Y11571" s="238">
        <v>0</v>
      </c>
    </row>
    <row r="11572" spans="1:25" s="76" customFormat="1">
      <c r="A11572" s="250" t="s">
        <v>2784</v>
      </c>
      <c r="B11572" s="250"/>
      <c r="C11572" s="250"/>
      <c r="D11572" s="250"/>
      <c r="E11572" s="250"/>
      <c r="F11572" s="250"/>
      <c r="G11572" s="250"/>
      <c r="H11572" s="250"/>
      <c r="I11572" s="75"/>
      <c r="J11572" s="75"/>
      <c r="K11572" s="75"/>
      <c r="L11572" s="75"/>
      <c r="M11572" s="75"/>
      <c r="N11572" s="75"/>
      <c r="O11572" s="75"/>
      <c r="P11572" s="75"/>
      <c r="Q11572" s="75">
        <v>0</v>
      </c>
      <c r="R11572" s="75"/>
      <c r="S11572" s="75"/>
      <c r="T11572" s="75"/>
      <c r="U11572" s="75"/>
      <c r="V11572" s="75"/>
      <c r="W11572" s="75"/>
      <c r="X11572" s="75"/>
      <c r="Y11572" s="238">
        <v>0</v>
      </c>
    </row>
    <row r="11573" spans="1:25" s="76" customFormat="1">
      <c r="A11573" s="250" t="s">
        <v>2785</v>
      </c>
      <c r="B11573" s="250"/>
      <c r="C11573" s="250"/>
      <c r="D11573" s="250"/>
      <c r="E11573" s="250"/>
      <c r="F11573" s="250"/>
      <c r="G11573" s="250"/>
      <c r="H11573" s="250"/>
      <c r="I11573" s="75"/>
      <c r="J11573" s="75"/>
      <c r="K11573" s="75"/>
      <c r="L11573" s="75"/>
      <c r="M11573" s="75"/>
      <c r="N11573" s="75"/>
      <c r="O11573" s="75"/>
      <c r="P11573" s="75"/>
      <c r="Q11573" s="75">
        <v>0</v>
      </c>
      <c r="R11573" s="75"/>
      <c r="S11573" s="75"/>
      <c r="T11573" s="75"/>
      <c r="U11573" s="75"/>
      <c r="V11573" s="75"/>
      <c r="W11573" s="75"/>
      <c r="X11573" s="75"/>
      <c r="Y11573" s="238">
        <v>0</v>
      </c>
    </row>
    <row r="11574" spans="1:25" s="68" customFormat="1">
      <c r="A11574" s="251" t="s">
        <v>69</v>
      </c>
      <c r="B11574" s="251"/>
      <c r="C11574" s="251"/>
      <c r="D11574" s="251"/>
      <c r="E11574" s="251"/>
      <c r="F11574" s="251"/>
      <c r="G11574" s="251"/>
      <c r="H11574" s="251"/>
      <c r="I11574" s="77">
        <f t="shared" ref="I11574:P11574" si="11615">SUM(I11528:I11573)</f>
        <v>0</v>
      </c>
      <c r="J11574" s="77">
        <f t="shared" si="11615"/>
        <v>0</v>
      </c>
      <c r="K11574" s="77">
        <f t="shared" si="11615"/>
        <v>0</v>
      </c>
      <c r="L11574" s="77">
        <f t="shared" si="11615"/>
        <v>0</v>
      </c>
      <c r="M11574" s="77">
        <f t="shared" si="11615"/>
        <v>0</v>
      </c>
      <c r="N11574" s="77">
        <f t="shared" si="11615"/>
        <v>0</v>
      </c>
      <c r="O11574" s="77">
        <f t="shared" si="11615"/>
        <v>0</v>
      </c>
      <c r="P11574" s="77">
        <f t="shared" si="11615"/>
        <v>0</v>
      </c>
      <c r="Q11574" s="77">
        <f t="shared" ref="Q11574:X11574" si="11616">SUM(Q11528:Q11573)</f>
        <v>0</v>
      </c>
      <c r="R11574" s="77">
        <f t="shared" si="11616"/>
        <v>0</v>
      </c>
      <c r="S11574" s="77">
        <f t="shared" si="11616"/>
        <v>0</v>
      </c>
      <c r="T11574" s="77">
        <f t="shared" si="11616"/>
        <v>0</v>
      </c>
      <c r="U11574" s="77">
        <f t="shared" si="11616"/>
        <v>0</v>
      </c>
      <c r="V11574" s="77">
        <f t="shared" si="11616"/>
        <v>0</v>
      </c>
      <c r="W11574" s="77">
        <f t="shared" si="11616"/>
        <v>0</v>
      </c>
      <c r="X11574" s="77">
        <f t="shared" si="11616"/>
        <v>0</v>
      </c>
      <c r="Y11574" s="239">
        <v>0</v>
      </c>
    </row>
    <row r="11575" spans="1:25" s="68" customFormat="1" ht="15" thickBot="1">
      <c r="A11575" s="270" t="s">
        <v>2777</v>
      </c>
      <c r="B11575" s="270"/>
      <c r="C11575" s="270"/>
      <c r="D11575" s="270"/>
      <c r="E11575" s="270"/>
      <c r="F11575" s="270"/>
      <c r="G11575" s="270"/>
      <c r="H11575" s="270"/>
      <c r="I11575" s="69"/>
      <c r="J11575" s="69"/>
      <c r="K11575" s="69"/>
      <c r="L11575" s="69"/>
      <c r="M11575" s="69"/>
      <c r="N11575" s="69"/>
      <c r="O11575" s="69"/>
      <c r="P11575" s="69"/>
      <c r="Q11575" s="69">
        <v>0</v>
      </c>
      <c r="R11575" s="69"/>
      <c r="S11575" s="69"/>
      <c r="T11575" s="69"/>
      <c r="U11575" s="69"/>
      <c r="V11575" s="69"/>
      <c r="W11575" s="69"/>
      <c r="X11575" s="69"/>
      <c r="Y11575" s="237">
        <v>0</v>
      </c>
    </row>
    <row r="11576" spans="1:25" s="68" customFormat="1" ht="41.4" thickBot="1">
      <c r="A11576" s="271" t="s">
        <v>1</v>
      </c>
      <c r="B11576" s="271"/>
      <c r="C11576" s="271"/>
      <c r="D11576" s="271"/>
      <c r="E11576" s="271"/>
      <c r="F11576" s="271"/>
      <c r="G11576" s="271"/>
      <c r="H11576" s="271"/>
      <c r="I11576" s="1" t="s">
        <v>3093</v>
      </c>
      <c r="J11576" s="1" t="s">
        <v>3130</v>
      </c>
      <c r="K11576" s="1" t="s">
        <v>3</v>
      </c>
      <c r="L11576" s="1" t="s">
        <v>4</v>
      </c>
      <c r="M11576" s="1" t="s">
        <v>5</v>
      </c>
      <c r="N11576" s="1" t="s">
        <v>6</v>
      </c>
      <c r="O11576" s="1" t="s">
        <v>7</v>
      </c>
      <c r="P11576" s="1" t="s">
        <v>8</v>
      </c>
      <c r="Q11576" s="1" t="s">
        <v>3344</v>
      </c>
      <c r="R11576" s="1" t="s">
        <v>3427</v>
      </c>
      <c r="S11576" s="1" t="s">
        <v>3447</v>
      </c>
      <c r="T11576" s="1" t="s">
        <v>3448</v>
      </c>
      <c r="U11576" s="1" t="s">
        <v>3452</v>
      </c>
      <c r="V11576" s="1" t="s">
        <v>3449</v>
      </c>
      <c r="W11576" s="1" t="s">
        <v>3450</v>
      </c>
      <c r="X11576" s="1" t="s">
        <v>3451</v>
      </c>
      <c r="Y11576" s="216" t="s">
        <v>3385</v>
      </c>
    </row>
    <row r="11577" spans="1:25" s="74" customFormat="1">
      <c r="A11577" s="70"/>
      <c r="B11577" s="70"/>
      <c r="C11577" s="70"/>
      <c r="D11577" s="71"/>
      <c r="E11577" s="71"/>
      <c r="F11577" s="72"/>
      <c r="G11577" s="165"/>
      <c r="H11577" s="73" t="s">
        <v>0</v>
      </c>
      <c r="I11577" s="45">
        <v>1</v>
      </c>
      <c r="J11577" s="45">
        <v>3</v>
      </c>
      <c r="K11577" s="45" t="s">
        <v>9</v>
      </c>
      <c r="L11577" s="45">
        <v>5</v>
      </c>
      <c r="M11577" s="45">
        <v>6</v>
      </c>
      <c r="N11577" s="45">
        <v>7</v>
      </c>
      <c r="O11577" s="45">
        <v>8</v>
      </c>
      <c r="P11577" s="45">
        <v>9</v>
      </c>
      <c r="Q11577" s="45">
        <v>1</v>
      </c>
      <c r="R11577" s="45">
        <v>2</v>
      </c>
      <c r="S11577" s="45">
        <v>3</v>
      </c>
      <c r="T11577" s="45" t="s">
        <v>3453</v>
      </c>
      <c r="U11577" s="45">
        <v>5</v>
      </c>
      <c r="V11577" s="45">
        <v>6</v>
      </c>
      <c r="W11577" s="45">
        <v>7</v>
      </c>
      <c r="X11577" s="45" t="s">
        <v>3454</v>
      </c>
      <c r="Y11577" s="276">
        <v>9</v>
      </c>
    </row>
    <row r="11578" spans="1:25" s="76" customFormat="1">
      <c r="A11578" s="272" t="s">
        <v>2699</v>
      </c>
      <c r="B11578" s="272"/>
      <c r="C11578" s="272"/>
      <c r="D11578" s="272"/>
      <c r="E11578" s="272"/>
      <c r="F11578" s="272"/>
      <c r="G11578" s="272"/>
      <c r="H11578" s="272"/>
      <c r="I11578" s="75"/>
      <c r="J11578" s="75"/>
      <c r="K11578" s="75"/>
      <c r="L11578" s="75"/>
      <c r="M11578" s="75"/>
      <c r="N11578" s="75"/>
      <c r="O11578" s="75"/>
      <c r="P11578" s="75"/>
      <c r="Q11578" s="75">
        <v>0</v>
      </c>
      <c r="R11578" s="75"/>
      <c r="S11578" s="75"/>
      <c r="T11578" s="75"/>
      <c r="U11578" s="75"/>
      <c r="V11578" s="75"/>
      <c r="W11578" s="75"/>
      <c r="X11578" s="75"/>
      <c r="Y11578" s="238">
        <v>0</v>
      </c>
    </row>
    <row r="11579" spans="1:25" s="76" customFormat="1">
      <c r="A11579" s="250" t="s">
        <v>2700</v>
      </c>
      <c r="B11579" s="250"/>
      <c r="C11579" s="250"/>
      <c r="D11579" s="250"/>
      <c r="E11579" s="250"/>
      <c r="F11579" s="250"/>
      <c r="G11579" s="250"/>
      <c r="H11579" s="250"/>
      <c r="I11579" s="75"/>
      <c r="J11579" s="75"/>
      <c r="K11579" s="75"/>
      <c r="L11579" s="75"/>
      <c r="M11579" s="75"/>
      <c r="N11579" s="75"/>
      <c r="O11579" s="75"/>
      <c r="P11579" s="75"/>
      <c r="Q11579" s="75">
        <v>0</v>
      </c>
      <c r="R11579" s="75"/>
      <c r="S11579" s="75"/>
      <c r="T11579" s="75"/>
      <c r="U11579" s="75"/>
      <c r="V11579" s="75"/>
      <c r="W11579" s="75"/>
      <c r="X11579" s="75"/>
      <c r="Y11579" s="238">
        <v>0</v>
      </c>
    </row>
    <row r="11580" spans="1:25" s="76" customFormat="1">
      <c r="A11580" s="250" t="s">
        <v>2701</v>
      </c>
      <c r="B11580" s="250"/>
      <c r="C11580" s="250"/>
      <c r="D11580" s="250"/>
      <c r="E11580" s="250"/>
      <c r="F11580" s="250"/>
      <c r="G11580" s="250"/>
      <c r="H11580" s="250"/>
      <c r="I11580" s="75"/>
      <c r="J11580" s="75"/>
      <c r="K11580" s="75"/>
      <c r="L11580" s="75"/>
      <c r="M11580" s="75"/>
      <c r="N11580" s="75"/>
      <c r="O11580" s="75"/>
      <c r="P11580" s="75"/>
      <c r="Q11580" s="75">
        <v>0</v>
      </c>
      <c r="R11580" s="75"/>
      <c r="S11580" s="75"/>
      <c r="T11580" s="75"/>
      <c r="U11580" s="75"/>
      <c r="V11580" s="75"/>
      <c r="W11580" s="75"/>
      <c r="X11580" s="75"/>
      <c r="Y11580" s="238">
        <v>0</v>
      </c>
    </row>
    <row r="11581" spans="1:25" s="76" customFormat="1">
      <c r="A11581" s="250" t="s">
        <v>2702</v>
      </c>
      <c r="B11581" s="250"/>
      <c r="C11581" s="250"/>
      <c r="D11581" s="250"/>
      <c r="E11581" s="250"/>
      <c r="F11581" s="250"/>
      <c r="G11581" s="250"/>
      <c r="H11581" s="250"/>
      <c r="I11581" s="75"/>
      <c r="J11581" s="75"/>
      <c r="K11581" s="75"/>
      <c r="L11581" s="75"/>
      <c r="M11581" s="75"/>
      <c r="N11581" s="75"/>
      <c r="O11581" s="75"/>
      <c r="P11581" s="75"/>
      <c r="Q11581" s="75">
        <v>0</v>
      </c>
      <c r="R11581" s="75"/>
      <c r="S11581" s="75"/>
      <c r="T11581" s="75"/>
      <c r="U11581" s="75"/>
      <c r="V11581" s="75"/>
      <c r="W11581" s="75"/>
      <c r="X11581" s="75"/>
      <c r="Y11581" s="238">
        <v>0</v>
      </c>
    </row>
    <row r="11582" spans="1:25" s="76" customFormat="1">
      <c r="A11582" s="250" t="s">
        <v>2703</v>
      </c>
      <c r="B11582" s="250"/>
      <c r="C11582" s="250"/>
      <c r="D11582" s="250"/>
      <c r="E11582" s="250"/>
      <c r="F11582" s="250"/>
      <c r="G11582" s="250"/>
      <c r="H11582" s="250"/>
      <c r="I11582" s="75"/>
      <c r="J11582" s="75"/>
      <c r="K11582" s="75"/>
      <c r="L11582" s="75"/>
      <c r="M11582" s="75"/>
      <c r="N11582" s="75"/>
      <c r="O11582" s="75"/>
      <c r="P11582" s="75"/>
      <c r="Q11582" s="75">
        <v>0</v>
      </c>
      <c r="R11582" s="75"/>
      <c r="S11582" s="75"/>
      <c r="T11582" s="75"/>
      <c r="U11582" s="75"/>
      <c r="V11582" s="75"/>
      <c r="W11582" s="75"/>
      <c r="X11582" s="75"/>
      <c r="Y11582" s="238">
        <v>0</v>
      </c>
    </row>
    <row r="11583" spans="1:25" s="76" customFormat="1">
      <c r="A11583" s="250" t="s">
        <v>2704</v>
      </c>
      <c r="B11583" s="250"/>
      <c r="C11583" s="250"/>
      <c r="D11583" s="250"/>
      <c r="E11583" s="250"/>
      <c r="F11583" s="250"/>
      <c r="G11583" s="250"/>
      <c r="H11583" s="250"/>
      <c r="I11583" s="75"/>
      <c r="J11583" s="75"/>
      <c r="K11583" s="75"/>
      <c r="L11583" s="75"/>
      <c r="M11583" s="75"/>
      <c r="N11583" s="75"/>
      <c r="O11583" s="75"/>
      <c r="P11583" s="75"/>
      <c r="Q11583" s="75">
        <v>0</v>
      </c>
      <c r="R11583" s="75"/>
      <c r="S11583" s="75"/>
      <c r="T11583" s="75"/>
      <c r="U11583" s="75"/>
      <c r="V11583" s="75"/>
      <c r="W11583" s="75"/>
      <c r="X11583" s="75"/>
      <c r="Y11583" s="238">
        <v>0</v>
      </c>
    </row>
    <row r="11584" spans="1:25" s="76" customFormat="1">
      <c r="A11584" s="250" t="s">
        <v>2705</v>
      </c>
      <c r="B11584" s="250"/>
      <c r="C11584" s="250"/>
      <c r="D11584" s="250"/>
      <c r="E11584" s="250"/>
      <c r="F11584" s="250"/>
      <c r="G11584" s="250"/>
      <c r="H11584" s="250"/>
      <c r="I11584" s="75"/>
      <c r="J11584" s="75"/>
      <c r="K11584" s="75"/>
      <c r="L11584" s="75"/>
      <c r="M11584" s="75"/>
      <c r="N11584" s="75"/>
      <c r="O11584" s="75"/>
      <c r="P11584" s="75"/>
      <c r="Q11584" s="75">
        <v>0</v>
      </c>
      <c r="R11584" s="75"/>
      <c r="S11584" s="75"/>
      <c r="T11584" s="75"/>
      <c r="U11584" s="75"/>
      <c r="V11584" s="75"/>
      <c r="W11584" s="75"/>
      <c r="X11584" s="75"/>
      <c r="Y11584" s="238">
        <v>0</v>
      </c>
    </row>
    <row r="11585" spans="1:25" s="76" customFormat="1">
      <c r="A11585" s="250" t="s">
        <v>2706</v>
      </c>
      <c r="B11585" s="250"/>
      <c r="C11585" s="250"/>
      <c r="D11585" s="250"/>
      <c r="E11585" s="250"/>
      <c r="F11585" s="250"/>
      <c r="G11585" s="250"/>
      <c r="H11585" s="250"/>
      <c r="I11585" s="75"/>
      <c r="J11585" s="75"/>
      <c r="K11585" s="75"/>
      <c r="L11585" s="75"/>
      <c r="M11585" s="75"/>
      <c r="N11585" s="75"/>
      <c r="O11585" s="75"/>
      <c r="P11585" s="75"/>
      <c r="Q11585" s="75">
        <v>0</v>
      </c>
      <c r="R11585" s="75"/>
      <c r="S11585" s="75"/>
      <c r="T11585" s="75"/>
      <c r="U11585" s="75"/>
      <c r="V11585" s="75"/>
      <c r="W11585" s="75"/>
      <c r="X11585" s="75"/>
      <c r="Y11585" s="238">
        <v>0</v>
      </c>
    </row>
    <row r="11586" spans="1:25" s="76" customFormat="1">
      <c r="A11586" s="250" t="s">
        <v>2707</v>
      </c>
      <c r="B11586" s="250"/>
      <c r="C11586" s="250"/>
      <c r="D11586" s="250"/>
      <c r="E11586" s="250"/>
      <c r="F11586" s="250"/>
      <c r="G11586" s="250"/>
      <c r="H11586" s="250"/>
      <c r="I11586" s="75"/>
      <c r="J11586" s="75"/>
      <c r="K11586" s="75"/>
      <c r="L11586" s="75"/>
      <c r="M11586" s="75"/>
      <c r="N11586" s="75"/>
      <c r="O11586" s="75"/>
      <c r="P11586" s="75"/>
      <c r="Q11586" s="75">
        <v>0</v>
      </c>
      <c r="R11586" s="75"/>
      <c r="S11586" s="75"/>
      <c r="T11586" s="75"/>
      <c r="U11586" s="75"/>
      <c r="V11586" s="75"/>
      <c r="W11586" s="75"/>
      <c r="X11586" s="75"/>
      <c r="Y11586" s="238">
        <v>0</v>
      </c>
    </row>
    <row r="11587" spans="1:25" s="76" customFormat="1">
      <c r="A11587" s="250" t="s">
        <v>2708</v>
      </c>
      <c r="B11587" s="250"/>
      <c r="C11587" s="250"/>
      <c r="D11587" s="250"/>
      <c r="E11587" s="250"/>
      <c r="F11587" s="250"/>
      <c r="G11587" s="250"/>
      <c r="H11587" s="250"/>
      <c r="I11587" s="75"/>
      <c r="J11587" s="75"/>
      <c r="K11587" s="75"/>
      <c r="L11587" s="75"/>
      <c r="M11587" s="75"/>
      <c r="N11587" s="75"/>
      <c r="O11587" s="75"/>
      <c r="P11587" s="75"/>
      <c r="Q11587" s="75">
        <v>0</v>
      </c>
      <c r="R11587" s="75"/>
      <c r="S11587" s="75"/>
      <c r="T11587" s="75"/>
      <c r="U11587" s="75"/>
      <c r="V11587" s="75"/>
      <c r="W11587" s="75"/>
      <c r="X11587" s="75"/>
      <c r="Y11587" s="238">
        <v>0</v>
      </c>
    </row>
    <row r="11588" spans="1:25" s="76" customFormat="1">
      <c r="A11588" s="250" t="s">
        <v>2709</v>
      </c>
      <c r="B11588" s="250"/>
      <c r="C11588" s="250"/>
      <c r="D11588" s="250"/>
      <c r="E11588" s="250"/>
      <c r="F11588" s="250"/>
      <c r="G11588" s="250"/>
      <c r="H11588" s="250"/>
      <c r="I11588" s="75"/>
      <c r="J11588" s="75"/>
      <c r="K11588" s="75"/>
      <c r="L11588" s="75"/>
      <c r="M11588" s="75"/>
      <c r="N11588" s="75"/>
      <c r="O11588" s="75"/>
      <c r="P11588" s="75"/>
      <c r="Q11588" s="75">
        <v>0</v>
      </c>
      <c r="R11588" s="75"/>
      <c r="S11588" s="75"/>
      <c r="T11588" s="75"/>
      <c r="U11588" s="75"/>
      <c r="V11588" s="75"/>
      <c r="W11588" s="75"/>
      <c r="X11588" s="75"/>
      <c r="Y11588" s="238">
        <v>0</v>
      </c>
    </row>
    <row r="11589" spans="1:25" s="76" customFormat="1">
      <c r="A11589" s="250" t="s">
        <v>2710</v>
      </c>
      <c r="B11589" s="250"/>
      <c r="C11589" s="250"/>
      <c r="D11589" s="250"/>
      <c r="E11589" s="250"/>
      <c r="F11589" s="250"/>
      <c r="G11589" s="250"/>
      <c r="H11589" s="250"/>
      <c r="I11589" s="75"/>
      <c r="J11589" s="75"/>
      <c r="K11589" s="75"/>
      <c r="L11589" s="75"/>
      <c r="M11589" s="75"/>
      <c r="N11589" s="75"/>
      <c r="O11589" s="75"/>
      <c r="P11589" s="75"/>
      <c r="Q11589" s="75">
        <v>0</v>
      </c>
      <c r="R11589" s="75"/>
      <c r="S11589" s="75"/>
      <c r="T11589" s="75"/>
      <c r="U11589" s="75"/>
      <c r="V11589" s="75"/>
      <c r="W11589" s="75"/>
      <c r="X11589" s="75"/>
      <c r="Y11589" s="238">
        <v>0</v>
      </c>
    </row>
    <row r="11590" spans="1:25" s="76" customFormat="1">
      <c r="A11590" s="250" t="s">
        <v>2711</v>
      </c>
      <c r="B11590" s="250"/>
      <c r="C11590" s="250"/>
      <c r="D11590" s="250"/>
      <c r="E11590" s="250"/>
      <c r="F11590" s="250"/>
      <c r="G11590" s="250"/>
      <c r="H11590" s="250"/>
      <c r="I11590" s="75"/>
      <c r="J11590" s="75"/>
      <c r="K11590" s="75"/>
      <c r="L11590" s="75"/>
      <c r="M11590" s="75"/>
      <c r="N11590" s="75"/>
      <c r="O11590" s="75"/>
      <c r="P11590" s="75"/>
      <c r="Q11590" s="75">
        <v>0</v>
      </c>
      <c r="R11590" s="75"/>
      <c r="S11590" s="75"/>
      <c r="T11590" s="75"/>
      <c r="U11590" s="75"/>
      <c r="V11590" s="75"/>
      <c r="W11590" s="75"/>
      <c r="X11590" s="75"/>
      <c r="Y11590" s="238">
        <v>0</v>
      </c>
    </row>
    <row r="11591" spans="1:25" s="76" customFormat="1">
      <c r="A11591" s="250" t="s">
        <v>2712</v>
      </c>
      <c r="B11591" s="250"/>
      <c r="C11591" s="250"/>
      <c r="D11591" s="250"/>
      <c r="E11591" s="250"/>
      <c r="F11591" s="250"/>
      <c r="G11591" s="250"/>
      <c r="H11591" s="250"/>
      <c r="I11591" s="75"/>
      <c r="J11591" s="75"/>
      <c r="K11591" s="75"/>
      <c r="L11591" s="75"/>
      <c r="M11591" s="75"/>
      <c r="N11591" s="75"/>
      <c r="O11591" s="75"/>
      <c r="P11591" s="75"/>
      <c r="Q11591" s="75">
        <v>0</v>
      </c>
      <c r="R11591" s="75"/>
      <c r="S11591" s="75"/>
      <c r="T11591" s="75"/>
      <c r="U11591" s="75"/>
      <c r="V11591" s="75"/>
      <c r="W11591" s="75"/>
      <c r="X11591" s="75"/>
      <c r="Y11591" s="238">
        <v>0</v>
      </c>
    </row>
    <row r="11592" spans="1:25" s="76" customFormat="1">
      <c r="A11592" s="250" t="s">
        <v>2713</v>
      </c>
      <c r="B11592" s="250"/>
      <c r="C11592" s="250"/>
      <c r="D11592" s="250"/>
      <c r="E11592" s="250"/>
      <c r="F11592" s="250"/>
      <c r="G11592" s="250"/>
      <c r="H11592" s="250"/>
      <c r="I11592" s="75"/>
      <c r="J11592" s="75"/>
      <c r="K11592" s="75"/>
      <c r="L11592" s="75"/>
      <c r="M11592" s="75"/>
      <c r="N11592" s="75"/>
      <c r="O11592" s="75"/>
      <c r="P11592" s="75"/>
      <c r="Q11592" s="75">
        <v>0</v>
      </c>
      <c r="R11592" s="75"/>
      <c r="S11592" s="75"/>
      <c r="T11592" s="75"/>
      <c r="U11592" s="75"/>
      <c r="V11592" s="75"/>
      <c r="W11592" s="75"/>
      <c r="X11592" s="75"/>
      <c r="Y11592" s="238">
        <v>0</v>
      </c>
    </row>
    <row r="11593" spans="1:25" s="76" customFormat="1">
      <c r="A11593" s="250" t="s">
        <v>2714</v>
      </c>
      <c r="B11593" s="250"/>
      <c r="C11593" s="250"/>
      <c r="D11593" s="250"/>
      <c r="E11593" s="250"/>
      <c r="F11593" s="250"/>
      <c r="G11593" s="250"/>
      <c r="H11593" s="250"/>
      <c r="I11593" s="75">
        <f t="shared" ref="I11593:X11593" si="11617">SUM(I716)</f>
        <v>0</v>
      </c>
      <c r="J11593" s="75">
        <f t="shared" si="11617"/>
        <v>0</v>
      </c>
      <c r="K11593" s="75">
        <f t="shared" si="11617"/>
        <v>0</v>
      </c>
      <c r="L11593" s="75">
        <f t="shared" si="11617"/>
        <v>0</v>
      </c>
      <c r="M11593" s="75">
        <f t="shared" si="11617"/>
        <v>0</v>
      </c>
      <c r="N11593" s="75">
        <f t="shared" si="11617"/>
        <v>0</v>
      </c>
      <c r="O11593" s="75">
        <f t="shared" si="11617"/>
        <v>0</v>
      </c>
      <c r="P11593" s="75">
        <f t="shared" si="11617"/>
        <v>0</v>
      </c>
      <c r="Q11593" s="75">
        <f t="shared" si="11617"/>
        <v>0</v>
      </c>
      <c r="R11593" s="75">
        <f t="shared" si="11617"/>
        <v>0</v>
      </c>
      <c r="S11593" s="75">
        <f t="shared" si="11617"/>
        <v>0</v>
      </c>
      <c r="T11593" s="75">
        <f t="shared" si="11617"/>
        <v>0</v>
      </c>
      <c r="U11593" s="75">
        <f t="shared" si="11617"/>
        <v>0</v>
      </c>
      <c r="V11593" s="75">
        <f t="shared" si="11617"/>
        <v>0</v>
      </c>
      <c r="W11593" s="75">
        <f t="shared" si="11617"/>
        <v>0</v>
      </c>
      <c r="X11593" s="75">
        <f t="shared" si="11617"/>
        <v>0</v>
      </c>
      <c r="Y11593" s="238">
        <v>0</v>
      </c>
    </row>
    <row r="11594" spans="1:25" s="76" customFormat="1">
      <c r="A11594" s="250" t="s">
        <v>2689</v>
      </c>
      <c r="B11594" s="250"/>
      <c r="C11594" s="250"/>
      <c r="D11594" s="250"/>
      <c r="E11594" s="250"/>
      <c r="F11594" s="250"/>
      <c r="G11594" s="250"/>
      <c r="H11594" s="250"/>
      <c r="I11594" s="75"/>
      <c r="J11594" s="75"/>
      <c r="K11594" s="75"/>
      <c r="L11594" s="75"/>
      <c r="M11594" s="75"/>
      <c r="N11594" s="75"/>
      <c r="O11594" s="75"/>
      <c r="P11594" s="75"/>
      <c r="Q11594" s="75">
        <v>0</v>
      </c>
      <c r="R11594" s="75"/>
      <c r="S11594" s="75"/>
      <c r="T11594" s="75"/>
      <c r="U11594" s="75"/>
      <c r="V11594" s="75"/>
      <c r="W11594" s="75"/>
      <c r="X11594" s="75"/>
      <c r="Y11594" s="238">
        <v>0</v>
      </c>
    </row>
    <row r="11595" spans="1:25" s="76" customFormat="1">
      <c r="A11595" s="250" t="s">
        <v>2715</v>
      </c>
      <c r="B11595" s="250"/>
      <c r="C11595" s="250"/>
      <c r="D11595" s="250"/>
      <c r="E11595" s="250"/>
      <c r="F11595" s="250"/>
      <c r="G11595" s="250"/>
      <c r="H11595" s="250"/>
      <c r="I11595" s="75"/>
      <c r="J11595" s="75"/>
      <c r="K11595" s="75"/>
      <c r="L11595" s="75"/>
      <c r="M11595" s="75"/>
      <c r="N11595" s="75"/>
      <c r="O11595" s="75"/>
      <c r="P11595" s="75"/>
      <c r="Q11595" s="75">
        <v>0</v>
      </c>
      <c r="R11595" s="75"/>
      <c r="S11595" s="75"/>
      <c r="T11595" s="75"/>
      <c r="U11595" s="75"/>
      <c r="V11595" s="75"/>
      <c r="W11595" s="75"/>
      <c r="X11595" s="75"/>
      <c r="Y11595" s="238">
        <v>0</v>
      </c>
    </row>
    <row r="11596" spans="1:25" s="76" customFormat="1">
      <c r="A11596" s="250" t="s">
        <v>2716</v>
      </c>
      <c r="B11596" s="250"/>
      <c r="C11596" s="250"/>
      <c r="D11596" s="250"/>
      <c r="E11596" s="250"/>
      <c r="F11596" s="250"/>
      <c r="G11596" s="250"/>
      <c r="H11596" s="250"/>
      <c r="I11596" s="75"/>
      <c r="J11596" s="75"/>
      <c r="K11596" s="75"/>
      <c r="L11596" s="75"/>
      <c r="M11596" s="75"/>
      <c r="N11596" s="75"/>
      <c r="O11596" s="75"/>
      <c r="P11596" s="75"/>
      <c r="Q11596" s="75">
        <v>0</v>
      </c>
      <c r="R11596" s="75"/>
      <c r="S11596" s="75"/>
      <c r="T11596" s="75"/>
      <c r="U11596" s="75"/>
      <c r="V11596" s="75"/>
      <c r="W11596" s="75"/>
      <c r="X11596" s="75"/>
      <c r="Y11596" s="238">
        <v>0</v>
      </c>
    </row>
    <row r="11597" spans="1:25" s="76" customFormat="1">
      <c r="A11597" s="250" t="s">
        <v>2717</v>
      </c>
      <c r="B11597" s="250"/>
      <c r="C11597" s="250"/>
      <c r="D11597" s="250"/>
      <c r="E11597" s="250"/>
      <c r="F11597" s="250"/>
      <c r="G11597" s="250"/>
      <c r="H11597" s="250"/>
      <c r="I11597" s="75"/>
      <c r="J11597" s="75"/>
      <c r="K11597" s="75"/>
      <c r="L11597" s="75"/>
      <c r="M11597" s="75"/>
      <c r="N11597" s="75"/>
      <c r="O11597" s="75"/>
      <c r="P11597" s="75"/>
      <c r="Q11597" s="75">
        <v>0</v>
      </c>
      <c r="R11597" s="75"/>
      <c r="S11597" s="75"/>
      <c r="T11597" s="75"/>
      <c r="U11597" s="75"/>
      <c r="V11597" s="75"/>
      <c r="W11597" s="75"/>
      <c r="X11597" s="75"/>
      <c r="Y11597" s="238">
        <v>0</v>
      </c>
    </row>
    <row r="11598" spans="1:25" s="76" customFormat="1">
      <c r="A11598" s="250" t="s">
        <v>2718</v>
      </c>
      <c r="B11598" s="250"/>
      <c r="C11598" s="250"/>
      <c r="D11598" s="250"/>
      <c r="E11598" s="250"/>
      <c r="F11598" s="250"/>
      <c r="G11598" s="250"/>
      <c r="H11598" s="250"/>
      <c r="I11598" s="75"/>
      <c r="J11598" s="75"/>
      <c r="K11598" s="75"/>
      <c r="L11598" s="75"/>
      <c r="M11598" s="75"/>
      <c r="N11598" s="75"/>
      <c r="O11598" s="75"/>
      <c r="P11598" s="75"/>
      <c r="Q11598" s="75">
        <v>0</v>
      </c>
      <c r="R11598" s="75"/>
      <c r="S11598" s="75"/>
      <c r="T11598" s="75"/>
      <c r="U11598" s="75"/>
      <c r="V11598" s="75"/>
      <c r="W11598" s="75"/>
      <c r="X11598" s="75"/>
      <c r="Y11598" s="238">
        <v>0</v>
      </c>
    </row>
    <row r="11599" spans="1:25" s="76" customFormat="1">
      <c r="A11599" s="250" t="s">
        <v>2719</v>
      </c>
      <c r="B11599" s="250"/>
      <c r="C11599" s="250"/>
      <c r="D11599" s="250"/>
      <c r="E11599" s="250"/>
      <c r="F11599" s="250"/>
      <c r="G11599" s="250"/>
      <c r="H11599" s="250"/>
      <c r="I11599" s="75"/>
      <c r="J11599" s="75"/>
      <c r="K11599" s="75"/>
      <c r="L11599" s="75"/>
      <c r="M11599" s="75"/>
      <c r="N11599" s="75"/>
      <c r="O11599" s="75"/>
      <c r="P11599" s="75"/>
      <c r="Q11599" s="75">
        <v>0</v>
      </c>
      <c r="R11599" s="75"/>
      <c r="S11599" s="75"/>
      <c r="T11599" s="75"/>
      <c r="U11599" s="75"/>
      <c r="V11599" s="75"/>
      <c r="W11599" s="75"/>
      <c r="X11599" s="75"/>
      <c r="Y11599" s="238">
        <v>0</v>
      </c>
    </row>
    <row r="11600" spans="1:25" s="76" customFormat="1">
      <c r="A11600" s="250" t="s">
        <v>2720</v>
      </c>
      <c r="B11600" s="250"/>
      <c r="C11600" s="250"/>
      <c r="D11600" s="250"/>
      <c r="E11600" s="250"/>
      <c r="F11600" s="250"/>
      <c r="G11600" s="250"/>
      <c r="H11600" s="250"/>
      <c r="I11600" s="75"/>
      <c r="J11600" s="75"/>
      <c r="K11600" s="75"/>
      <c r="L11600" s="75"/>
      <c r="M11600" s="75"/>
      <c r="N11600" s="75"/>
      <c r="O11600" s="75"/>
      <c r="P11600" s="75"/>
      <c r="Q11600" s="75">
        <v>0</v>
      </c>
      <c r="R11600" s="75"/>
      <c r="S11600" s="75"/>
      <c r="T11600" s="75"/>
      <c r="U11600" s="75"/>
      <c r="V11600" s="75"/>
      <c r="W11600" s="75"/>
      <c r="X11600" s="75"/>
      <c r="Y11600" s="238">
        <v>0</v>
      </c>
    </row>
    <row r="11601" spans="1:25" s="76" customFormat="1">
      <c r="A11601" s="250" t="s">
        <v>2692</v>
      </c>
      <c r="B11601" s="250"/>
      <c r="C11601" s="250"/>
      <c r="D11601" s="250"/>
      <c r="E11601" s="250"/>
      <c r="F11601" s="250"/>
      <c r="G11601" s="250"/>
      <c r="H11601" s="250"/>
      <c r="I11601" s="75"/>
      <c r="J11601" s="75"/>
      <c r="K11601" s="75"/>
      <c r="L11601" s="75"/>
      <c r="M11601" s="75"/>
      <c r="N11601" s="75"/>
      <c r="O11601" s="75"/>
      <c r="P11601" s="75"/>
      <c r="Q11601" s="75">
        <v>0</v>
      </c>
      <c r="R11601" s="75"/>
      <c r="S11601" s="75"/>
      <c r="T11601" s="75"/>
      <c r="U11601" s="75"/>
      <c r="V11601" s="75"/>
      <c r="W11601" s="75"/>
      <c r="X11601" s="75"/>
      <c r="Y11601" s="238">
        <v>0</v>
      </c>
    </row>
    <row r="11602" spans="1:25" s="76" customFormat="1">
      <c r="A11602" s="250" t="s">
        <v>2721</v>
      </c>
      <c r="B11602" s="250"/>
      <c r="C11602" s="250"/>
      <c r="D11602" s="250"/>
      <c r="E11602" s="250"/>
      <c r="F11602" s="250"/>
      <c r="G11602" s="250"/>
      <c r="H11602" s="250"/>
      <c r="I11602" s="75">
        <f t="shared" ref="I11602:X11602" si="11618">SUM(I1357)</f>
        <v>100</v>
      </c>
      <c r="J11602" s="75">
        <f t="shared" si="11618"/>
        <v>100</v>
      </c>
      <c r="K11602" s="75">
        <f t="shared" si="11618"/>
        <v>0</v>
      </c>
      <c r="L11602" s="75">
        <f t="shared" si="11618"/>
        <v>0</v>
      </c>
      <c r="M11602" s="75">
        <f t="shared" si="11618"/>
        <v>0</v>
      </c>
      <c r="N11602" s="75">
        <f t="shared" si="11618"/>
        <v>0</v>
      </c>
      <c r="O11602" s="75">
        <f t="shared" si="11618"/>
        <v>0</v>
      </c>
      <c r="P11602" s="75">
        <f t="shared" si="11618"/>
        <v>0</v>
      </c>
      <c r="Q11602" s="75">
        <f t="shared" si="11618"/>
        <v>100</v>
      </c>
      <c r="R11602" s="75">
        <f t="shared" si="11618"/>
        <v>100</v>
      </c>
      <c r="S11602" s="75">
        <f t="shared" si="11618"/>
        <v>75</v>
      </c>
      <c r="T11602" s="75">
        <f t="shared" si="11618"/>
        <v>25</v>
      </c>
      <c r="U11602" s="75">
        <f t="shared" si="11618"/>
        <v>25</v>
      </c>
      <c r="V11602" s="75">
        <f t="shared" si="11618"/>
        <v>0</v>
      </c>
      <c r="W11602" s="75">
        <f t="shared" si="11618"/>
        <v>0</v>
      </c>
      <c r="X11602" s="75">
        <f t="shared" si="11618"/>
        <v>100</v>
      </c>
      <c r="Y11602" s="238">
        <v>100</v>
      </c>
    </row>
    <row r="11603" spans="1:25" s="76" customFormat="1">
      <c r="A11603" s="250" t="s">
        <v>2722</v>
      </c>
      <c r="B11603" s="250"/>
      <c r="C11603" s="250"/>
      <c r="D11603" s="250"/>
      <c r="E11603" s="250"/>
      <c r="F11603" s="250"/>
      <c r="G11603" s="250"/>
      <c r="H11603" s="250"/>
      <c r="I11603" s="75"/>
      <c r="J11603" s="75"/>
      <c r="K11603" s="75"/>
      <c r="L11603" s="75"/>
      <c r="M11603" s="75"/>
      <c r="N11603" s="75"/>
      <c r="O11603" s="75"/>
      <c r="P11603" s="75"/>
      <c r="Q11603" s="75">
        <v>0</v>
      </c>
      <c r="R11603" s="75"/>
      <c r="S11603" s="75"/>
      <c r="T11603" s="75"/>
      <c r="U11603" s="75"/>
      <c r="V11603" s="75"/>
      <c r="W11603" s="75"/>
      <c r="X11603" s="75"/>
      <c r="Y11603" s="238">
        <v>0</v>
      </c>
    </row>
    <row r="11604" spans="1:25" s="76" customFormat="1">
      <c r="A11604" s="250" t="s">
        <v>2788</v>
      </c>
      <c r="B11604" s="250"/>
      <c r="C11604" s="250"/>
      <c r="D11604" s="250"/>
      <c r="E11604" s="250"/>
      <c r="F11604" s="250"/>
      <c r="G11604" s="250"/>
      <c r="H11604" s="250"/>
      <c r="I11604" s="75"/>
      <c r="J11604" s="75"/>
      <c r="K11604" s="75"/>
      <c r="L11604" s="75"/>
      <c r="M11604" s="75"/>
      <c r="N11604" s="75"/>
      <c r="O11604" s="75"/>
      <c r="P11604" s="75"/>
      <c r="Q11604" s="75">
        <v>0</v>
      </c>
      <c r="R11604" s="75"/>
      <c r="S11604" s="75"/>
      <c r="T11604" s="75"/>
      <c r="U11604" s="75"/>
      <c r="V11604" s="75"/>
      <c r="W11604" s="75"/>
      <c r="X11604" s="75"/>
      <c r="Y11604" s="238">
        <v>0</v>
      </c>
    </row>
    <row r="11605" spans="1:25" s="76" customFormat="1">
      <c r="A11605" s="250" t="s">
        <v>2723</v>
      </c>
      <c r="B11605" s="250"/>
      <c r="C11605" s="250"/>
      <c r="D11605" s="250"/>
      <c r="E11605" s="250"/>
      <c r="F11605" s="250"/>
      <c r="G11605" s="250"/>
      <c r="H11605" s="250"/>
      <c r="I11605" s="75"/>
      <c r="J11605" s="75"/>
      <c r="K11605" s="75"/>
      <c r="L11605" s="75"/>
      <c r="M11605" s="75"/>
      <c r="N11605" s="75"/>
      <c r="O11605" s="75"/>
      <c r="P11605" s="75"/>
      <c r="Q11605" s="75">
        <v>0</v>
      </c>
      <c r="R11605" s="75"/>
      <c r="S11605" s="75"/>
      <c r="T11605" s="75"/>
      <c r="U11605" s="75"/>
      <c r="V11605" s="75"/>
      <c r="W11605" s="75"/>
      <c r="X11605" s="75"/>
      <c r="Y11605" s="238">
        <v>0</v>
      </c>
    </row>
    <row r="11606" spans="1:25" s="76" customFormat="1">
      <c r="A11606" s="250" t="s">
        <v>2724</v>
      </c>
      <c r="B11606" s="250"/>
      <c r="C11606" s="250"/>
      <c r="D11606" s="250"/>
      <c r="E11606" s="250"/>
      <c r="F11606" s="250"/>
      <c r="G11606" s="250"/>
      <c r="H11606" s="250"/>
      <c r="I11606" s="75"/>
      <c r="J11606" s="75"/>
      <c r="K11606" s="75"/>
      <c r="L11606" s="75"/>
      <c r="M11606" s="75"/>
      <c r="N11606" s="75"/>
      <c r="O11606" s="75"/>
      <c r="P11606" s="75"/>
      <c r="Q11606" s="75">
        <v>0</v>
      </c>
      <c r="R11606" s="75"/>
      <c r="S11606" s="75"/>
      <c r="T11606" s="75"/>
      <c r="U11606" s="75"/>
      <c r="V11606" s="75"/>
      <c r="W11606" s="75"/>
      <c r="X11606" s="75"/>
      <c r="Y11606" s="238">
        <v>0</v>
      </c>
    </row>
    <row r="11607" spans="1:25" s="76" customFormat="1">
      <c r="A11607" s="250" t="s">
        <v>2725</v>
      </c>
      <c r="B11607" s="250"/>
      <c r="C11607" s="250"/>
      <c r="D11607" s="250"/>
      <c r="E11607" s="250"/>
      <c r="F11607" s="250"/>
      <c r="G11607" s="250"/>
      <c r="H11607" s="250"/>
      <c r="I11607" s="75"/>
      <c r="J11607" s="75"/>
      <c r="K11607" s="75"/>
      <c r="L11607" s="75"/>
      <c r="M11607" s="75"/>
      <c r="N11607" s="75"/>
      <c r="O11607" s="75"/>
      <c r="P11607" s="75"/>
      <c r="Q11607" s="75">
        <v>0</v>
      </c>
      <c r="R11607" s="75"/>
      <c r="S11607" s="75"/>
      <c r="T11607" s="75"/>
      <c r="U11607" s="75"/>
      <c r="V11607" s="75"/>
      <c r="W11607" s="75"/>
      <c r="X11607" s="75"/>
      <c r="Y11607" s="238">
        <v>0</v>
      </c>
    </row>
    <row r="11608" spans="1:25" s="76" customFormat="1">
      <c r="A11608" s="250" t="s">
        <v>2694</v>
      </c>
      <c r="B11608" s="250"/>
      <c r="C11608" s="250"/>
      <c r="D11608" s="250"/>
      <c r="E11608" s="250"/>
      <c r="F11608" s="250"/>
      <c r="G11608" s="250"/>
      <c r="H11608" s="250"/>
      <c r="I11608" s="75"/>
      <c r="J11608" s="75"/>
      <c r="K11608" s="75"/>
      <c r="L11608" s="75"/>
      <c r="M11608" s="75"/>
      <c r="N11608" s="75"/>
      <c r="O11608" s="75"/>
      <c r="P11608" s="75"/>
      <c r="Q11608" s="75">
        <v>0</v>
      </c>
      <c r="R11608" s="75"/>
      <c r="S11608" s="75"/>
      <c r="T11608" s="75"/>
      <c r="U11608" s="75"/>
      <c r="V11608" s="75"/>
      <c r="W11608" s="75"/>
      <c r="X11608" s="75"/>
      <c r="Y11608" s="238">
        <v>0</v>
      </c>
    </row>
    <row r="11609" spans="1:25" s="76" customFormat="1">
      <c r="A11609" s="250" t="s">
        <v>2726</v>
      </c>
      <c r="B11609" s="250"/>
      <c r="C11609" s="250"/>
      <c r="D11609" s="250"/>
      <c r="E11609" s="250"/>
      <c r="F11609" s="250"/>
      <c r="G11609" s="250"/>
      <c r="H11609" s="250"/>
      <c r="I11609" s="75"/>
      <c r="J11609" s="75"/>
      <c r="K11609" s="75"/>
      <c r="L11609" s="75"/>
      <c r="M11609" s="75"/>
      <c r="N11609" s="75"/>
      <c r="O11609" s="75"/>
      <c r="P11609" s="75"/>
      <c r="Q11609" s="75">
        <v>0</v>
      </c>
      <c r="R11609" s="75"/>
      <c r="S11609" s="75"/>
      <c r="T11609" s="75"/>
      <c r="U11609" s="75"/>
      <c r="V11609" s="75"/>
      <c r="W11609" s="75"/>
      <c r="X11609" s="75"/>
      <c r="Y11609" s="238">
        <v>0</v>
      </c>
    </row>
    <row r="11610" spans="1:25" s="76" customFormat="1">
      <c r="A11610" s="250" t="s">
        <v>2727</v>
      </c>
      <c r="B11610" s="250"/>
      <c r="C11610" s="250"/>
      <c r="D11610" s="250"/>
      <c r="E11610" s="250"/>
      <c r="F11610" s="250"/>
      <c r="G11610" s="250"/>
      <c r="H11610" s="250"/>
      <c r="I11610" s="75"/>
      <c r="J11610" s="75"/>
      <c r="K11610" s="75"/>
      <c r="L11610" s="75"/>
      <c r="M11610" s="75"/>
      <c r="N11610" s="75"/>
      <c r="O11610" s="75"/>
      <c r="P11610" s="75"/>
      <c r="Q11610" s="75">
        <v>0</v>
      </c>
      <c r="R11610" s="75"/>
      <c r="S11610" s="75"/>
      <c r="T11610" s="75"/>
      <c r="U11610" s="75"/>
      <c r="V11610" s="75"/>
      <c r="W11610" s="75"/>
      <c r="X11610" s="75"/>
      <c r="Y11610" s="238">
        <v>0</v>
      </c>
    </row>
    <row r="11611" spans="1:25" s="76" customFormat="1">
      <c r="A11611" s="250" t="s">
        <v>2728</v>
      </c>
      <c r="B11611" s="250"/>
      <c r="C11611" s="250"/>
      <c r="D11611" s="250"/>
      <c r="E11611" s="250"/>
      <c r="F11611" s="250"/>
      <c r="G11611" s="250"/>
      <c r="H11611" s="250"/>
      <c r="I11611" s="75"/>
      <c r="J11611" s="75"/>
      <c r="K11611" s="75"/>
      <c r="L11611" s="75"/>
      <c r="M11611" s="75"/>
      <c r="N11611" s="75"/>
      <c r="O11611" s="75"/>
      <c r="P11611" s="75"/>
      <c r="Q11611" s="75">
        <v>0</v>
      </c>
      <c r="R11611" s="75"/>
      <c r="S11611" s="75"/>
      <c r="T11611" s="75"/>
      <c r="U11611" s="75"/>
      <c r="V11611" s="75"/>
      <c r="W11611" s="75"/>
      <c r="X11611" s="75"/>
      <c r="Y11611" s="238">
        <v>0</v>
      </c>
    </row>
    <row r="11612" spans="1:25" s="76" customFormat="1">
      <c r="A11612" s="250" t="s">
        <v>2729</v>
      </c>
      <c r="B11612" s="250"/>
      <c r="C11612" s="250"/>
      <c r="D11612" s="250"/>
      <c r="E11612" s="250"/>
      <c r="F11612" s="250"/>
      <c r="G11612" s="250"/>
      <c r="H11612" s="250"/>
      <c r="I11612" s="75"/>
      <c r="J11612" s="75"/>
      <c r="K11612" s="75"/>
      <c r="L11612" s="75"/>
      <c r="M11612" s="75"/>
      <c r="N11612" s="75"/>
      <c r="O11612" s="75"/>
      <c r="P11612" s="75"/>
      <c r="Q11612" s="75">
        <v>0</v>
      </c>
      <c r="R11612" s="75"/>
      <c r="S11612" s="75"/>
      <c r="T11612" s="75"/>
      <c r="U11612" s="75"/>
      <c r="V11612" s="75"/>
      <c r="W11612" s="75"/>
      <c r="X11612" s="75"/>
      <c r="Y11612" s="238">
        <v>0</v>
      </c>
    </row>
    <row r="11613" spans="1:25" s="76" customFormat="1">
      <c r="A11613" s="250" t="s">
        <v>2730</v>
      </c>
      <c r="B11613" s="250"/>
      <c r="C11613" s="250"/>
      <c r="D11613" s="250"/>
      <c r="E11613" s="250"/>
      <c r="F11613" s="250"/>
      <c r="G11613" s="250"/>
      <c r="H11613" s="250"/>
      <c r="I11613" s="75"/>
      <c r="J11613" s="75"/>
      <c r="K11613" s="75"/>
      <c r="L11613" s="75"/>
      <c r="M11613" s="75"/>
      <c r="N11613" s="75"/>
      <c r="O11613" s="75"/>
      <c r="P11613" s="75"/>
      <c r="Q11613" s="75">
        <v>0</v>
      </c>
      <c r="R11613" s="75"/>
      <c r="S11613" s="75"/>
      <c r="T11613" s="75"/>
      <c r="U11613" s="75"/>
      <c r="V11613" s="75"/>
      <c r="W11613" s="75"/>
      <c r="X11613" s="75"/>
      <c r="Y11613" s="238">
        <v>0</v>
      </c>
    </row>
    <row r="11614" spans="1:25" s="76" customFormat="1">
      <c r="A11614" s="250" t="s">
        <v>2731</v>
      </c>
      <c r="B11614" s="250"/>
      <c r="C11614" s="250"/>
      <c r="D11614" s="250"/>
      <c r="E11614" s="250"/>
      <c r="F11614" s="250"/>
      <c r="G11614" s="250"/>
      <c r="H11614" s="250"/>
      <c r="I11614" s="75"/>
      <c r="J11614" s="75"/>
      <c r="K11614" s="75"/>
      <c r="L11614" s="75"/>
      <c r="M11614" s="75"/>
      <c r="N11614" s="75"/>
      <c r="O11614" s="75"/>
      <c r="P11614" s="75"/>
      <c r="Q11614" s="75">
        <v>0</v>
      </c>
      <c r="R11614" s="75"/>
      <c r="S11614" s="75"/>
      <c r="T11614" s="75"/>
      <c r="U11614" s="75"/>
      <c r="V11614" s="75"/>
      <c r="W11614" s="75"/>
      <c r="X11614" s="75"/>
      <c r="Y11614" s="238">
        <v>0</v>
      </c>
    </row>
    <row r="11615" spans="1:25" s="76" customFormat="1">
      <c r="A11615" s="250" t="s">
        <v>2732</v>
      </c>
      <c r="B11615" s="250"/>
      <c r="C11615" s="250"/>
      <c r="D11615" s="250"/>
      <c r="E11615" s="250"/>
      <c r="F11615" s="250"/>
      <c r="G11615" s="250"/>
      <c r="H11615" s="250"/>
      <c r="I11615" s="75"/>
      <c r="J11615" s="75"/>
      <c r="K11615" s="75"/>
      <c r="L11615" s="75"/>
      <c r="M11615" s="75"/>
      <c r="N11615" s="75"/>
      <c r="O11615" s="75"/>
      <c r="P11615" s="75"/>
      <c r="Q11615" s="75">
        <v>0</v>
      </c>
      <c r="R11615" s="75"/>
      <c r="S11615" s="75"/>
      <c r="T11615" s="75"/>
      <c r="U11615" s="75"/>
      <c r="V11615" s="75"/>
      <c r="W11615" s="75"/>
      <c r="X11615" s="75"/>
      <c r="Y11615" s="238">
        <v>0</v>
      </c>
    </row>
    <row r="11616" spans="1:25" s="76" customFormat="1">
      <c r="A11616" s="250" t="s">
        <v>2733</v>
      </c>
      <c r="B11616" s="250"/>
      <c r="C11616" s="250"/>
      <c r="D11616" s="250"/>
      <c r="E11616" s="250"/>
      <c r="F11616" s="250"/>
      <c r="G11616" s="250"/>
      <c r="H11616" s="250"/>
      <c r="I11616" s="75"/>
      <c r="J11616" s="75"/>
      <c r="K11616" s="75"/>
      <c r="L11616" s="75"/>
      <c r="M11616" s="75"/>
      <c r="N11616" s="75"/>
      <c r="O11616" s="75"/>
      <c r="P11616" s="75"/>
      <c r="Q11616" s="75">
        <v>0</v>
      </c>
      <c r="R11616" s="75"/>
      <c r="S11616" s="75"/>
      <c r="T11616" s="75"/>
      <c r="U11616" s="75"/>
      <c r="V11616" s="75"/>
      <c r="W11616" s="75"/>
      <c r="X11616" s="75"/>
      <c r="Y11616" s="238">
        <v>0</v>
      </c>
    </row>
    <row r="11617" spans="1:25" s="76" customFormat="1">
      <c r="A11617" s="250" t="s">
        <v>2734</v>
      </c>
      <c r="B11617" s="250"/>
      <c r="C11617" s="250"/>
      <c r="D11617" s="250"/>
      <c r="E11617" s="250"/>
      <c r="F11617" s="250"/>
      <c r="G11617" s="250"/>
      <c r="H11617" s="250"/>
      <c r="I11617" s="75"/>
      <c r="J11617" s="75"/>
      <c r="K11617" s="75"/>
      <c r="L11617" s="75"/>
      <c r="M11617" s="75"/>
      <c r="N11617" s="75"/>
      <c r="O11617" s="75"/>
      <c r="P11617" s="75"/>
      <c r="Q11617" s="75">
        <v>0</v>
      </c>
      <c r="R11617" s="75"/>
      <c r="S11617" s="75"/>
      <c r="T11617" s="75"/>
      <c r="U11617" s="75"/>
      <c r="V11617" s="75"/>
      <c r="W11617" s="75"/>
      <c r="X11617" s="75"/>
      <c r="Y11617" s="238">
        <v>0</v>
      </c>
    </row>
    <row r="11618" spans="1:25" s="76" customFormat="1">
      <c r="A11618" s="250" t="s">
        <v>2735</v>
      </c>
      <c r="B11618" s="250"/>
      <c r="C11618" s="250"/>
      <c r="D11618" s="250"/>
      <c r="E11618" s="250"/>
      <c r="F11618" s="250"/>
      <c r="G11618" s="250"/>
      <c r="H11618" s="250"/>
      <c r="I11618" s="75"/>
      <c r="J11618" s="75"/>
      <c r="K11618" s="75"/>
      <c r="L11618" s="75"/>
      <c r="M11618" s="75"/>
      <c r="N11618" s="75"/>
      <c r="O11618" s="75"/>
      <c r="P11618" s="75"/>
      <c r="Q11618" s="75">
        <v>0</v>
      </c>
      <c r="R11618" s="75"/>
      <c r="S11618" s="75"/>
      <c r="T11618" s="75"/>
      <c r="U11618" s="75"/>
      <c r="V11618" s="75"/>
      <c r="W11618" s="75"/>
      <c r="X11618" s="75"/>
      <c r="Y11618" s="238">
        <v>0</v>
      </c>
    </row>
    <row r="11619" spans="1:25" s="76" customFormat="1">
      <c r="A11619" s="250" t="s">
        <v>2736</v>
      </c>
      <c r="B11619" s="250"/>
      <c r="C11619" s="250"/>
      <c r="D11619" s="250"/>
      <c r="E11619" s="250"/>
      <c r="F11619" s="250"/>
      <c r="G11619" s="250"/>
      <c r="H11619" s="250"/>
      <c r="I11619" s="75"/>
      <c r="J11619" s="75"/>
      <c r="K11619" s="75"/>
      <c r="L11619" s="75"/>
      <c r="M11619" s="75"/>
      <c r="N11619" s="75"/>
      <c r="O11619" s="75"/>
      <c r="P11619" s="75"/>
      <c r="Q11619" s="75">
        <v>0</v>
      </c>
      <c r="R11619" s="75"/>
      <c r="S11619" s="75"/>
      <c r="T11619" s="75"/>
      <c r="U11619" s="75"/>
      <c r="V11619" s="75"/>
      <c r="W11619" s="75"/>
      <c r="X11619" s="75"/>
      <c r="Y11619" s="238">
        <v>0</v>
      </c>
    </row>
    <row r="11620" spans="1:25" s="76" customFormat="1">
      <c r="A11620" s="250" t="s">
        <v>2792</v>
      </c>
      <c r="B11620" s="250"/>
      <c r="C11620" s="250"/>
      <c r="D11620" s="250"/>
      <c r="E11620" s="250"/>
      <c r="F11620" s="250"/>
      <c r="G11620" s="250"/>
      <c r="H11620" s="250"/>
      <c r="I11620" s="75"/>
      <c r="J11620" s="75"/>
      <c r="K11620" s="75"/>
      <c r="L11620" s="75"/>
      <c r="M11620" s="75"/>
      <c r="N11620" s="75"/>
      <c r="O11620" s="75"/>
      <c r="P11620" s="75"/>
      <c r="Q11620" s="75">
        <v>0</v>
      </c>
      <c r="R11620" s="75"/>
      <c r="S11620" s="75"/>
      <c r="T11620" s="75"/>
      <c r="U11620" s="75"/>
      <c r="V11620" s="75"/>
      <c r="W11620" s="75"/>
      <c r="X11620" s="75"/>
      <c r="Y11620" s="238">
        <v>0</v>
      </c>
    </row>
    <row r="11621" spans="1:25" s="76" customFormat="1">
      <c r="A11621" s="250" t="s">
        <v>2737</v>
      </c>
      <c r="B11621" s="250"/>
      <c r="C11621" s="250"/>
      <c r="D11621" s="250"/>
      <c r="E11621" s="250"/>
      <c r="F11621" s="250"/>
      <c r="G11621" s="250"/>
      <c r="H11621" s="250"/>
      <c r="I11621" s="75"/>
      <c r="J11621" s="75"/>
      <c r="K11621" s="75"/>
      <c r="L11621" s="75"/>
      <c r="M11621" s="75"/>
      <c r="N11621" s="75"/>
      <c r="O11621" s="75"/>
      <c r="P11621" s="75"/>
      <c r="Q11621" s="75">
        <v>0</v>
      </c>
      <c r="R11621" s="75"/>
      <c r="S11621" s="75"/>
      <c r="T11621" s="75"/>
      <c r="U11621" s="75"/>
      <c r="V11621" s="75"/>
      <c r="W11621" s="75"/>
      <c r="X11621" s="75"/>
      <c r="Y11621" s="238">
        <v>0</v>
      </c>
    </row>
    <row r="11622" spans="1:25" s="76" customFormat="1">
      <c r="A11622" s="250" t="s">
        <v>2784</v>
      </c>
      <c r="B11622" s="250"/>
      <c r="C11622" s="250"/>
      <c r="D11622" s="250"/>
      <c r="E11622" s="250"/>
      <c r="F11622" s="250"/>
      <c r="G11622" s="250"/>
      <c r="H11622" s="250"/>
      <c r="I11622" s="75"/>
      <c r="J11622" s="75"/>
      <c r="K11622" s="75"/>
      <c r="L11622" s="75"/>
      <c r="M11622" s="75"/>
      <c r="N11622" s="75"/>
      <c r="O11622" s="75"/>
      <c r="P11622" s="75"/>
      <c r="Q11622" s="75">
        <v>0</v>
      </c>
      <c r="R11622" s="75"/>
      <c r="S11622" s="75"/>
      <c r="T11622" s="75"/>
      <c r="U11622" s="75"/>
      <c r="V11622" s="75"/>
      <c r="W11622" s="75"/>
      <c r="X11622" s="75"/>
      <c r="Y11622" s="238">
        <v>0</v>
      </c>
    </row>
    <row r="11623" spans="1:25" s="76" customFormat="1">
      <c r="A11623" s="250" t="s">
        <v>2785</v>
      </c>
      <c r="B11623" s="250"/>
      <c r="C11623" s="250"/>
      <c r="D11623" s="250"/>
      <c r="E11623" s="250"/>
      <c r="F11623" s="250"/>
      <c r="G11623" s="250"/>
      <c r="H11623" s="250"/>
      <c r="I11623" s="75"/>
      <c r="J11623" s="75"/>
      <c r="K11623" s="75"/>
      <c r="L11623" s="75"/>
      <c r="M11623" s="75"/>
      <c r="N11623" s="75"/>
      <c r="O11623" s="75"/>
      <c r="P11623" s="75"/>
      <c r="Q11623" s="75">
        <v>0</v>
      </c>
      <c r="R11623" s="75"/>
      <c r="S11623" s="75"/>
      <c r="T11623" s="75"/>
      <c r="U11623" s="75"/>
      <c r="V11623" s="75"/>
      <c r="W11623" s="75"/>
      <c r="X11623" s="75"/>
      <c r="Y11623" s="238">
        <v>0</v>
      </c>
    </row>
    <row r="11624" spans="1:25" s="68" customFormat="1">
      <c r="A11624" s="251" t="s">
        <v>69</v>
      </c>
      <c r="B11624" s="251"/>
      <c r="C11624" s="251"/>
      <c r="D11624" s="251"/>
      <c r="E11624" s="251"/>
      <c r="F11624" s="251"/>
      <c r="G11624" s="251"/>
      <c r="H11624" s="251"/>
      <c r="I11624" s="77">
        <f t="shared" ref="I11624:P11624" si="11619">SUM(I11578:I11623)</f>
        <v>100</v>
      </c>
      <c r="J11624" s="77">
        <f t="shared" si="11619"/>
        <v>100</v>
      </c>
      <c r="K11624" s="77">
        <f t="shared" si="11619"/>
        <v>0</v>
      </c>
      <c r="L11624" s="77">
        <f t="shared" si="11619"/>
        <v>0</v>
      </c>
      <c r="M11624" s="77">
        <f t="shared" si="11619"/>
        <v>0</v>
      </c>
      <c r="N11624" s="77">
        <f t="shared" si="11619"/>
        <v>0</v>
      </c>
      <c r="O11624" s="77">
        <f t="shared" si="11619"/>
        <v>0</v>
      </c>
      <c r="P11624" s="77">
        <f t="shared" si="11619"/>
        <v>0</v>
      </c>
      <c r="Q11624" s="77">
        <f t="shared" ref="Q11624:X11624" si="11620">SUM(Q11578:Q11623)</f>
        <v>100</v>
      </c>
      <c r="R11624" s="77">
        <f t="shared" si="11620"/>
        <v>100</v>
      </c>
      <c r="S11624" s="77">
        <f t="shared" si="11620"/>
        <v>75</v>
      </c>
      <c r="T11624" s="77">
        <f t="shared" si="11620"/>
        <v>25</v>
      </c>
      <c r="U11624" s="77">
        <f t="shared" si="11620"/>
        <v>25</v>
      </c>
      <c r="V11624" s="77">
        <f t="shared" si="11620"/>
        <v>0</v>
      </c>
      <c r="W11624" s="77">
        <f t="shared" si="11620"/>
        <v>0</v>
      </c>
      <c r="X11624" s="77">
        <f t="shared" si="11620"/>
        <v>100</v>
      </c>
      <c r="Y11624" s="239">
        <v>100</v>
      </c>
    </row>
    <row r="11625" spans="1:25" s="68" customFormat="1" ht="15" thickBot="1">
      <c r="A11625" s="270" t="s">
        <v>2778</v>
      </c>
      <c r="B11625" s="270"/>
      <c r="C11625" s="270"/>
      <c r="D11625" s="270"/>
      <c r="E11625" s="270"/>
      <c r="F11625" s="270"/>
      <c r="G11625" s="270"/>
      <c r="H11625" s="270"/>
      <c r="I11625" s="69"/>
      <c r="J11625" s="69"/>
      <c r="K11625" s="69"/>
      <c r="L11625" s="69"/>
      <c r="M11625" s="69"/>
      <c r="N11625" s="69"/>
      <c r="O11625" s="69"/>
      <c r="P11625" s="69"/>
      <c r="Q11625" s="69">
        <v>0</v>
      </c>
      <c r="R11625" s="69"/>
      <c r="S11625" s="69"/>
      <c r="T11625" s="69"/>
      <c r="U11625" s="69"/>
      <c r="V11625" s="69"/>
      <c r="W11625" s="69"/>
      <c r="X11625" s="69"/>
      <c r="Y11625" s="237">
        <v>0</v>
      </c>
    </row>
    <row r="11626" spans="1:25" s="68" customFormat="1" ht="41.4" thickBot="1">
      <c r="A11626" s="271" t="s">
        <v>1</v>
      </c>
      <c r="B11626" s="271"/>
      <c r="C11626" s="271"/>
      <c r="D11626" s="271"/>
      <c r="E11626" s="271"/>
      <c r="F11626" s="271"/>
      <c r="G11626" s="271"/>
      <c r="H11626" s="271"/>
      <c r="I11626" s="1" t="s">
        <v>3093</v>
      </c>
      <c r="J11626" s="1" t="s">
        <v>3130</v>
      </c>
      <c r="K11626" s="1" t="s">
        <v>3</v>
      </c>
      <c r="L11626" s="1" t="s">
        <v>4</v>
      </c>
      <c r="M11626" s="1" t="s">
        <v>5</v>
      </c>
      <c r="N11626" s="1" t="s">
        <v>6</v>
      </c>
      <c r="O11626" s="1" t="s">
        <v>7</v>
      </c>
      <c r="P11626" s="1" t="s">
        <v>8</v>
      </c>
      <c r="Q11626" s="1" t="s">
        <v>3344</v>
      </c>
      <c r="R11626" s="1" t="s">
        <v>3427</v>
      </c>
      <c r="S11626" s="1" t="s">
        <v>3447</v>
      </c>
      <c r="T11626" s="1" t="s">
        <v>3448</v>
      </c>
      <c r="U11626" s="1" t="s">
        <v>3452</v>
      </c>
      <c r="V11626" s="1" t="s">
        <v>3449</v>
      </c>
      <c r="W11626" s="1" t="s">
        <v>3450</v>
      </c>
      <c r="X11626" s="1" t="s">
        <v>3451</v>
      </c>
      <c r="Y11626" s="216" t="s">
        <v>3385</v>
      </c>
    </row>
    <row r="11627" spans="1:25" s="74" customFormat="1">
      <c r="A11627" s="70"/>
      <c r="B11627" s="70"/>
      <c r="C11627" s="70"/>
      <c r="D11627" s="71"/>
      <c r="E11627" s="71"/>
      <c r="F11627" s="72"/>
      <c r="G11627" s="165"/>
      <c r="H11627" s="73" t="s">
        <v>0</v>
      </c>
      <c r="I11627" s="45">
        <v>1</v>
      </c>
      <c r="J11627" s="45">
        <v>3</v>
      </c>
      <c r="K11627" s="45" t="s">
        <v>9</v>
      </c>
      <c r="L11627" s="45">
        <v>5</v>
      </c>
      <c r="M11627" s="45">
        <v>6</v>
      </c>
      <c r="N11627" s="45">
        <v>7</v>
      </c>
      <c r="O11627" s="45">
        <v>8</v>
      </c>
      <c r="P11627" s="45">
        <v>9</v>
      </c>
      <c r="Q11627" s="45">
        <v>1</v>
      </c>
      <c r="R11627" s="45">
        <v>2</v>
      </c>
      <c r="S11627" s="45">
        <v>3</v>
      </c>
      <c r="T11627" s="45" t="s">
        <v>3453</v>
      </c>
      <c r="U11627" s="45">
        <v>5</v>
      </c>
      <c r="V11627" s="45">
        <v>6</v>
      </c>
      <c r="W11627" s="45">
        <v>7</v>
      </c>
      <c r="X11627" s="45" t="s">
        <v>3454</v>
      </c>
      <c r="Y11627" s="276">
        <v>9</v>
      </c>
    </row>
    <row r="11628" spans="1:25" s="76" customFormat="1">
      <c r="A11628" s="272" t="s">
        <v>2699</v>
      </c>
      <c r="B11628" s="272"/>
      <c r="C11628" s="272"/>
      <c r="D11628" s="272"/>
      <c r="E11628" s="272"/>
      <c r="F11628" s="272"/>
      <c r="G11628" s="272"/>
      <c r="H11628" s="272"/>
      <c r="I11628" s="75">
        <f t="shared" ref="I11628:P11628" si="11621">SUM(I11678,I11728)</f>
        <v>0</v>
      </c>
      <c r="J11628" s="75">
        <f t="shared" si="11621"/>
        <v>0</v>
      </c>
      <c r="K11628" s="75">
        <f t="shared" si="11621"/>
        <v>0</v>
      </c>
      <c r="L11628" s="75">
        <f t="shared" si="11621"/>
        <v>0</v>
      </c>
      <c r="M11628" s="75">
        <f t="shared" si="11621"/>
        <v>0</v>
      </c>
      <c r="N11628" s="75">
        <f t="shared" si="11621"/>
        <v>0</v>
      </c>
      <c r="O11628" s="75">
        <f t="shared" si="11621"/>
        <v>0</v>
      </c>
      <c r="P11628" s="75">
        <f t="shared" si="11621"/>
        <v>0</v>
      </c>
      <c r="Q11628" s="75">
        <f t="shared" ref="Q11628:R11628" si="11622">SUM(Q11678,Q11728)</f>
        <v>0</v>
      </c>
      <c r="R11628" s="75">
        <f t="shared" si="11622"/>
        <v>0</v>
      </c>
      <c r="S11628" s="75">
        <f t="shared" ref="S11628" si="11623">SUM(S11678,S11728)</f>
        <v>0</v>
      </c>
      <c r="T11628" s="75">
        <f t="shared" ref="T11628:X11628" si="11624">SUM(T11678,T11728)</f>
        <v>0</v>
      </c>
      <c r="U11628" s="75">
        <f t="shared" si="11624"/>
        <v>0</v>
      </c>
      <c r="V11628" s="75">
        <f t="shared" si="11624"/>
        <v>0</v>
      </c>
      <c r="W11628" s="75">
        <f t="shared" si="11624"/>
        <v>0</v>
      </c>
      <c r="X11628" s="75">
        <f t="shared" si="11624"/>
        <v>0</v>
      </c>
      <c r="Y11628" s="238">
        <v>0</v>
      </c>
    </row>
    <row r="11629" spans="1:25" s="76" customFormat="1">
      <c r="A11629" s="250" t="s">
        <v>2700</v>
      </c>
      <c r="B11629" s="250"/>
      <c r="C11629" s="250"/>
      <c r="D11629" s="250"/>
      <c r="E11629" s="250"/>
      <c r="F11629" s="250"/>
      <c r="G11629" s="250"/>
      <c r="H11629" s="250"/>
      <c r="I11629" s="75">
        <f t="shared" ref="I11629:P11629" si="11625">SUM(I11679,I11729)</f>
        <v>0</v>
      </c>
      <c r="J11629" s="75">
        <f t="shared" si="11625"/>
        <v>0</v>
      </c>
      <c r="K11629" s="75">
        <f t="shared" si="11625"/>
        <v>0</v>
      </c>
      <c r="L11629" s="75">
        <f t="shared" si="11625"/>
        <v>0</v>
      </c>
      <c r="M11629" s="75">
        <f t="shared" si="11625"/>
        <v>0</v>
      </c>
      <c r="N11629" s="75">
        <f t="shared" si="11625"/>
        <v>0</v>
      </c>
      <c r="O11629" s="75">
        <f t="shared" si="11625"/>
        <v>0</v>
      </c>
      <c r="P11629" s="75">
        <f t="shared" si="11625"/>
        <v>0</v>
      </c>
      <c r="Q11629" s="75">
        <f t="shared" ref="Q11629:R11629" si="11626">SUM(Q11679,Q11729)</f>
        <v>0</v>
      </c>
      <c r="R11629" s="75">
        <f t="shared" si="11626"/>
        <v>0</v>
      </c>
      <c r="S11629" s="75">
        <f t="shared" ref="S11629" si="11627">SUM(S11679,S11729)</f>
        <v>0</v>
      </c>
      <c r="T11629" s="75">
        <f t="shared" ref="T11629:X11629" si="11628">SUM(T11679,T11729)</f>
        <v>0</v>
      </c>
      <c r="U11629" s="75">
        <f t="shared" si="11628"/>
        <v>0</v>
      </c>
      <c r="V11629" s="75">
        <f t="shared" si="11628"/>
        <v>0</v>
      </c>
      <c r="W11629" s="75">
        <f t="shared" si="11628"/>
        <v>0</v>
      </c>
      <c r="X11629" s="75">
        <f t="shared" si="11628"/>
        <v>0</v>
      </c>
      <c r="Y11629" s="238">
        <v>0</v>
      </c>
    </row>
    <row r="11630" spans="1:25" s="76" customFormat="1">
      <c r="A11630" s="250" t="s">
        <v>2701</v>
      </c>
      <c r="B11630" s="250"/>
      <c r="C11630" s="250"/>
      <c r="D11630" s="250"/>
      <c r="E11630" s="250"/>
      <c r="F11630" s="250"/>
      <c r="G11630" s="250"/>
      <c r="H11630" s="250"/>
      <c r="I11630" s="75">
        <f t="shared" ref="I11630:P11630" si="11629">SUM(I11680,I11730)</f>
        <v>0</v>
      </c>
      <c r="J11630" s="75">
        <f t="shared" si="11629"/>
        <v>0</v>
      </c>
      <c r="K11630" s="75">
        <f t="shared" si="11629"/>
        <v>0</v>
      </c>
      <c r="L11630" s="75">
        <f t="shared" si="11629"/>
        <v>0</v>
      </c>
      <c r="M11630" s="75">
        <f t="shared" si="11629"/>
        <v>0</v>
      </c>
      <c r="N11630" s="75">
        <f t="shared" si="11629"/>
        <v>0</v>
      </c>
      <c r="O11630" s="75">
        <f t="shared" si="11629"/>
        <v>0</v>
      </c>
      <c r="P11630" s="75">
        <f t="shared" si="11629"/>
        <v>0</v>
      </c>
      <c r="Q11630" s="75">
        <f t="shared" ref="Q11630:R11630" si="11630">SUM(Q11680,Q11730)</f>
        <v>0</v>
      </c>
      <c r="R11630" s="75">
        <f t="shared" si="11630"/>
        <v>0</v>
      </c>
      <c r="S11630" s="75">
        <f t="shared" ref="S11630" si="11631">SUM(S11680,S11730)</f>
        <v>0</v>
      </c>
      <c r="T11630" s="75">
        <f t="shared" ref="T11630:X11630" si="11632">SUM(T11680,T11730)</f>
        <v>0</v>
      </c>
      <c r="U11630" s="75">
        <f t="shared" si="11632"/>
        <v>0</v>
      </c>
      <c r="V11630" s="75">
        <f t="shared" si="11632"/>
        <v>0</v>
      </c>
      <c r="W11630" s="75">
        <f t="shared" si="11632"/>
        <v>0</v>
      </c>
      <c r="X11630" s="75">
        <f t="shared" si="11632"/>
        <v>0</v>
      </c>
      <c r="Y11630" s="238">
        <v>0</v>
      </c>
    </row>
    <row r="11631" spans="1:25" s="76" customFormat="1">
      <c r="A11631" s="250" t="s">
        <v>2702</v>
      </c>
      <c r="B11631" s="250"/>
      <c r="C11631" s="250"/>
      <c r="D11631" s="250"/>
      <c r="E11631" s="250"/>
      <c r="F11631" s="250"/>
      <c r="G11631" s="250"/>
      <c r="H11631" s="250"/>
      <c r="I11631" s="75">
        <f t="shared" ref="I11631:P11631" si="11633">SUM(I11681,I11731)</f>
        <v>0</v>
      </c>
      <c r="J11631" s="75">
        <f t="shared" si="11633"/>
        <v>0</v>
      </c>
      <c r="K11631" s="75">
        <f t="shared" si="11633"/>
        <v>0</v>
      </c>
      <c r="L11631" s="75">
        <f t="shared" si="11633"/>
        <v>0</v>
      </c>
      <c r="M11631" s="75">
        <f t="shared" si="11633"/>
        <v>0</v>
      </c>
      <c r="N11631" s="75">
        <f t="shared" si="11633"/>
        <v>0</v>
      </c>
      <c r="O11631" s="75">
        <f t="shared" si="11633"/>
        <v>0</v>
      </c>
      <c r="P11631" s="75">
        <f t="shared" si="11633"/>
        <v>0</v>
      </c>
      <c r="Q11631" s="75">
        <f t="shared" ref="Q11631:R11631" si="11634">SUM(Q11681,Q11731)</f>
        <v>0</v>
      </c>
      <c r="R11631" s="75">
        <f t="shared" si="11634"/>
        <v>0</v>
      </c>
      <c r="S11631" s="75">
        <f t="shared" ref="S11631" si="11635">SUM(S11681,S11731)</f>
        <v>0</v>
      </c>
      <c r="T11631" s="75">
        <f t="shared" ref="T11631:X11631" si="11636">SUM(T11681,T11731)</f>
        <v>0</v>
      </c>
      <c r="U11631" s="75">
        <f t="shared" si="11636"/>
        <v>0</v>
      </c>
      <c r="V11631" s="75">
        <f t="shared" si="11636"/>
        <v>0</v>
      </c>
      <c r="W11631" s="75">
        <f t="shared" si="11636"/>
        <v>0</v>
      </c>
      <c r="X11631" s="75">
        <f t="shared" si="11636"/>
        <v>0</v>
      </c>
      <c r="Y11631" s="238">
        <v>0</v>
      </c>
    </row>
    <row r="11632" spans="1:25" s="76" customFormat="1">
      <c r="A11632" s="250" t="s">
        <v>2703</v>
      </c>
      <c r="B11632" s="250"/>
      <c r="C11632" s="250"/>
      <c r="D11632" s="250"/>
      <c r="E11632" s="250"/>
      <c r="F11632" s="250"/>
      <c r="G11632" s="250"/>
      <c r="H11632" s="250"/>
      <c r="I11632" s="75">
        <f t="shared" ref="I11632:P11632" si="11637">SUM(I11682,I11732)</f>
        <v>0</v>
      </c>
      <c r="J11632" s="75">
        <f t="shared" si="11637"/>
        <v>0</v>
      </c>
      <c r="K11632" s="75">
        <f t="shared" si="11637"/>
        <v>0</v>
      </c>
      <c r="L11632" s="75">
        <f t="shared" si="11637"/>
        <v>0</v>
      </c>
      <c r="M11632" s="75">
        <f t="shared" si="11637"/>
        <v>0</v>
      </c>
      <c r="N11632" s="75">
        <f t="shared" si="11637"/>
        <v>0</v>
      </c>
      <c r="O11632" s="75">
        <f t="shared" si="11637"/>
        <v>0</v>
      </c>
      <c r="P11632" s="75">
        <f t="shared" si="11637"/>
        <v>0</v>
      </c>
      <c r="Q11632" s="75">
        <f t="shared" ref="Q11632:R11632" si="11638">SUM(Q11682,Q11732)</f>
        <v>0</v>
      </c>
      <c r="R11632" s="75">
        <f t="shared" si="11638"/>
        <v>0</v>
      </c>
      <c r="S11632" s="75">
        <f t="shared" ref="S11632" si="11639">SUM(S11682,S11732)</f>
        <v>0</v>
      </c>
      <c r="T11632" s="75">
        <f t="shared" ref="T11632:X11632" si="11640">SUM(T11682,T11732)</f>
        <v>0</v>
      </c>
      <c r="U11632" s="75">
        <f t="shared" si="11640"/>
        <v>0</v>
      </c>
      <c r="V11632" s="75">
        <f t="shared" si="11640"/>
        <v>0</v>
      </c>
      <c r="W11632" s="75">
        <f t="shared" si="11640"/>
        <v>0</v>
      </c>
      <c r="X11632" s="75">
        <f t="shared" si="11640"/>
        <v>0</v>
      </c>
      <c r="Y11632" s="238">
        <v>0</v>
      </c>
    </row>
    <row r="11633" spans="1:25" s="76" customFormat="1">
      <c r="A11633" s="250" t="s">
        <v>2704</v>
      </c>
      <c r="B11633" s="250"/>
      <c r="C11633" s="250"/>
      <c r="D11633" s="250"/>
      <c r="E11633" s="250"/>
      <c r="F11633" s="250"/>
      <c r="G11633" s="250"/>
      <c r="H11633" s="250"/>
      <c r="I11633" s="75">
        <f t="shared" ref="I11633:P11633" si="11641">SUM(I11683,I11733)</f>
        <v>0</v>
      </c>
      <c r="J11633" s="75">
        <f t="shared" si="11641"/>
        <v>0</v>
      </c>
      <c r="K11633" s="75">
        <f t="shared" si="11641"/>
        <v>0</v>
      </c>
      <c r="L11633" s="75">
        <f t="shared" si="11641"/>
        <v>0</v>
      </c>
      <c r="M11633" s="75">
        <f t="shared" si="11641"/>
        <v>0</v>
      </c>
      <c r="N11633" s="75">
        <f t="shared" si="11641"/>
        <v>0</v>
      </c>
      <c r="O11633" s="75">
        <f t="shared" si="11641"/>
        <v>0</v>
      </c>
      <c r="P11633" s="75">
        <f t="shared" si="11641"/>
        <v>0</v>
      </c>
      <c r="Q11633" s="75">
        <f t="shared" ref="Q11633:R11633" si="11642">SUM(Q11683,Q11733)</f>
        <v>0</v>
      </c>
      <c r="R11633" s="75">
        <f t="shared" si="11642"/>
        <v>0</v>
      </c>
      <c r="S11633" s="75">
        <f t="shared" ref="S11633" si="11643">SUM(S11683,S11733)</f>
        <v>0</v>
      </c>
      <c r="T11633" s="75">
        <f t="shared" ref="T11633:X11633" si="11644">SUM(T11683,T11733)</f>
        <v>0</v>
      </c>
      <c r="U11633" s="75">
        <f t="shared" si="11644"/>
        <v>0</v>
      </c>
      <c r="V11633" s="75">
        <f t="shared" si="11644"/>
        <v>0</v>
      </c>
      <c r="W11633" s="75">
        <f t="shared" si="11644"/>
        <v>0</v>
      </c>
      <c r="X11633" s="75">
        <f t="shared" si="11644"/>
        <v>0</v>
      </c>
      <c r="Y11633" s="238">
        <v>0</v>
      </c>
    </row>
    <row r="11634" spans="1:25" s="76" customFormat="1">
      <c r="A11634" s="250" t="s">
        <v>2705</v>
      </c>
      <c r="B11634" s="250"/>
      <c r="C11634" s="250"/>
      <c r="D11634" s="250"/>
      <c r="E11634" s="250"/>
      <c r="F11634" s="250"/>
      <c r="G11634" s="250"/>
      <c r="H11634" s="250"/>
      <c r="I11634" s="75">
        <f t="shared" ref="I11634:P11634" si="11645">SUM(I11684,I11734)</f>
        <v>0</v>
      </c>
      <c r="J11634" s="75">
        <f t="shared" si="11645"/>
        <v>0</v>
      </c>
      <c r="K11634" s="75">
        <f t="shared" si="11645"/>
        <v>0</v>
      </c>
      <c r="L11634" s="75">
        <f t="shared" si="11645"/>
        <v>0</v>
      </c>
      <c r="M11634" s="75">
        <f t="shared" si="11645"/>
        <v>0</v>
      </c>
      <c r="N11634" s="75">
        <f t="shared" si="11645"/>
        <v>0</v>
      </c>
      <c r="O11634" s="75">
        <f t="shared" si="11645"/>
        <v>0</v>
      </c>
      <c r="P11634" s="75">
        <f t="shared" si="11645"/>
        <v>0</v>
      </c>
      <c r="Q11634" s="75">
        <f t="shared" ref="Q11634:R11634" si="11646">SUM(Q11684,Q11734)</f>
        <v>0</v>
      </c>
      <c r="R11634" s="75">
        <f t="shared" si="11646"/>
        <v>0</v>
      </c>
      <c r="S11634" s="75">
        <f t="shared" ref="S11634" si="11647">SUM(S11684,S11734)</f>
        <v>0</v>
      </c>
      <c r="T11634" s="75">
        <f t="shared" ref="T11634:X11634" si="11648">SUM(T11684,T11734)</f>
        <v>0</v>
      </c>
      <c r="U11634" s="75">
        <f t="shared" si="11648"/>
        <v>0</v>
      </c>
      <c r="V11634" s="75">
        <f t="shared" si="11648"/>
        <v>0</v>
      </c>
      <c r="W11634" s="75">
        <f t="shared" si="11648"/>
        <v>0</v>
      </c>
      <c r="X11634" s="75">
        <f t="shared" si="11648"/>
        <v>0</v>
      </c>
      <c r="Y11634" s="238">
        <v>0</v>
      </c>
    </row>
    <row r="11635" spans="1:25" s="76" customFormat="1">
      <c r="A11635" s="250" t="s">
        <v>2706</v>
      </c>
      <c r="B11635" s="250"/>
      <c r="C11635" s="250"/>
      <c r="D11635" s="250"/>
      <c r="E11635" s="250"/>
      <c r="F11635" s="250"/>
      <c r="G11635" s="250"/>
      <c r="H11635" s="250"/>
      <c r="I11635" s="75">
        <f t="shared" ref="I11635:P11635" si="11649">SUM(I11685,I11735)</f>
        <v>0</v>
      </c>
      <c r="J11635" s="75">
        <f t="shared" si="11649"/>
        <v>0</v>
      </c>
      <c r="K11635" s="75">
        <f t="shared" si="11649"/>
        <v>0</v>
      </c>
      <c r="L11635" s="75">
        <f t="shared" si="11649"/>
        <v>0</v>
      </c>
      <c r="M11635" s="75">
        <f t="shared" si="11649"/>
        <v>0</v>
      </c>
      <c r="N11635" s="75">
        <f t="shared" si="11649"/>
        <v>0</v>
      </c>
      <c r="O11635" s="75">
        <f t="shared" si="11649"/>
        <v>0</v>
      </c>
      <c r="P11635" s="75">
        <f t="shared" si="11649"/>
        <v>0</v>
      </c>
      <c r="Q11635" s="75">
        <f t="shared" ref="Q11635:R11635" si="11650">SUM(Q11685,Q11735)</f>
        <v>0</v>
      </c>
      <c r="R11635" s="75">
        <f t="shared" si="11650"/>
        <v>0</v>
      </c>
      <c r="S11635" s="75">
        <f t="shared" ref="S11635" si="11651">SUM(S11685,S11735)</f>
        <v>0</v>
      </c>
      <c r="T11635" s="75">
        <f t="shared" ref="T11635:X11635" si="11652">SUM(T11685,T11735)</f>
        <v>0</v>
      </c>
      <c r="U11635" s="75">
        <f t="shared" si="11652"/>
        <v>0</v>
      </c>
      <c r="V11635" s="75">
        <f t="shared" si="11652"/>
        <v>0</v>
      </c>
      <c r="W11635" s="75">
        <f t="shared" si="11652"/>
        <v>0</v>
      </c>
      <c r="X11635" s="75">
        <f t="shared" si="11652"/>
        <v>0</v>
      </c>
      <c r="Y11635" s="238">
        <v>0</v>
      </c>
    </row>
    <row r="11636" spans="1:25" s="76" customFormat="1">
      <c r="A11636" s="250" t="s">
        <v>2707</v>
      </c>
      <c r="B11636" s="250"/>
      <c r="C11636" s="250"/>
      <c r="D11636" s="250"/>
      <c r="E11636" s="250"/>
      <c r="F11636" s="250"/>
      <c r="G11636" s="250"/>
      <c r="H11636" s="250"/>
      <c r="I11636" s="75">
        <f t="shared" ref="I11636:P11636" si="11653">SUM(I11686,I11736)</f>
        <v>0</v>
      </c>
      <c r="J11636" s="75">
        <f t="shared" si="11653"/>
        <v>0</v>
      </c>
      <c r="K11636" s="75">
        <f t="shared" si="11653"/>
        <v>0</v>
      </c>
      <c r="L11636" s="75">
        <f t="shared" si="11653"/>
        <v>0</v>
      </c>
      <c r="M11636" s="75">
        <f t="shared" si="11653"/>
        <v>0</v>
      </c>
      <c r="N11636" s="75">
        <f t="shared" si="11653"/>
        <v>0</v>
      </c>
      <c r="O11636" s="75">
        <f t="shared" si="11653"/>
        <v>0</v>
      </c>
      <c r="P11636" s="75">
        <f t="shared" si="11653"/>
        <v>0</v>
      </c>
      <c r="Q11636" s="75">
        <f t="shared" ref="Q11636:R11636" si="11654">SUM(Q11686,Q11736)</f>
        <v>0</v>
      </c>
      <c r="R11636" s="75">
        <f t="shared" si="11654"/>
        <v>0</v>
      </c>
      <c r="S11636" s="75">
        <f t="shared" ref="S11636" si="11655">SUM(S11686,S11736)</f>
        <v>0</v>
      </c>
      <c r="T11636" s="75">
        <f t="shared" ref="T11636:X11636" si="11656">SUM(T11686,T11736)</f>
        <v>0</v>
      </c>
      <c r="U11636" s="75">
        <f t="shared" si="11656"/>
        <v>0</v>
      </c>
      <c r="V11636" s="75">
        <f t="shared" si="11656"/>
        <v>0</v>
      </c>
      <c r="W11636" s="75">
        <f t="shared" si="11656"/>
        <v>0</v>
      </c>
      <c r="X11636" s="75">
        <f t="shared" si="11656"/>
        <v>0</v>
      </c>
      <c r="Y11636" s="238">
        <v>0</v>
      </c>
    </row>
    <row r="11637" spans="1:25" s="76" customFormat="1">
      <c r="A11637" s="250" t="s">
        <v>2708</v>
      </c>
      <c r="B11637" s="250"/>
      <c r="C11637" s="250"/>
      <c r="D11637" s="250"/>
      <c r="E11637" s="250"/>
      <c r="F11637" s="250"/>
      <c r="G11637" s="250"/>
      <c r="H11637" s="250"/>
      <c r="I11637" s="75">
        <f t="shared" ref="I11637:P11637" si="11657">SUM(I11687,I11737)</f>
        <v>0</v>
      </c>
      <c r="J11637" s="75">
        <f t="shared" si="11657"/>
        <v>0</v>
      </c>
      <c r="K11637" s="75">
        <f t="shared" si="11657"/>
        <v>0</v>
      </c>
      <c r="L11637" s="75">
        <f t="shared" si="11657"/>
        <v>0</v>
      </c>
      <c r="M11637" s="75">
        <f t="shared" si="11657"/>
        <v>0</v>
      </c>
      <c r="N11637" s="75">
        <f t="shared" si="11657"/>
        <v>0</v>
      </c>
      <c r="O11637" s="75">
        <f t="shared" si="11657"/>
        <v>0</v>
      </c>
      <c r="P11637" s="75">
        <f t="shared" si="11657"/>
        <v>0</v>
      </c>
      <c r="Q11637" s="75">
        <f t="shared" ref="Q11637:R11637" si="11658">SUM(Q11687,Q11737)</f>
        <v>0</v>
      </c>
      <c r="R11637" s="75">
        <f t="shared" si="11658"/>
        <v>0</v>
      </c>
      <c r="S11637" s="75">
        <f t="shared" ref="S11637" si="11659">SUM(S11687,S11737)</f>
        <v>0</v>
      </c>
      <c r="T11637" s="75">
        <f t="shared" ref="T11637:X11637" si="11660">SUM(T11687,T11737)</f>
        <v>0</v>
      </c>
      <c r="U11637" s="75">
        <f t="shared" si="11660"/>
        <v>0</v>
      </c>
      <c r="V11637" s="75">
        <f t="shared" si="11660"/>
        <v>0</v>
      </c>
      <c r="W11637" s="75">
        <f t="shared" si="11660"/>
        <v>0</v>
      </c>
      <c r="X11637" s="75">
        <f t="shared" si="11660"/>
        <v>0</v>
      </c>
      <c r="Y11637" s="238">
        <v>0</v>
      </c>
    </row>
    <row r="11638" spans="1:25" s="76" customFormat="1">
      <c r="A11638" s="250" t="s">
        <v>2709</v>
      </c>
      <c r="B11638" s="250"/>
      <c r="C11638" s="250"/>
      <c r="D11638" s="250"/>
      <c r="E11638" s="250"/>
      <c r="F11638" s="250"/>
      <c r="G11638" s="250"/>
      <c r="H11638" s="250"/>
      <c r="I11638" s="75">
        <f t="shared" ref="I11638:P11638" si="11661">SUM(I11688,I11738)</f>
        <v>0</v>
      </c>
      <c r="J11638" s="75">
        <f t="shared" si="11661"/>
        <v>0</v>
      </c>
      <c r="K11638" s="75">
        <f t="shared" si="11661"/>
        <v>0</v>
      </c>
      <c r="L11638" s="75">
        <f t="shared" si="11661"/>
        <v>0</v>
      </c>
      <c r="M11638" s="75">
        <f t="shared" si="11661"/>
        <v>0</v>
      </c>
      <c r="N11638" s="75">
        <f t="shared" si="11661"/>
        <v>0</v>
      </c>
      <c r="O11638" s="75">
        <f t="shared" si="11661"/>
        <v>0</v>
      </c>
      <c r="P11638" s="75">
        <f t="shared" si="11661"/>
        <v>0</v>
      </c>
      <c r="Q11638" s="75">
        <f t="shared" ref="Q11638:R11638" si="11662">SUM(Q11688,Q11738)</f>
        <v>0</v>
      </c>
      <c r="R11638" s="75">
        <f t="shared" si="11662"/>
        <v>0</v>
      </c>
      <c r="S11638" s="75">
        <f t="shared" ref="S11638" si="11663">SUM(S11688,S11738)</f>
        <v>0</v>
      </c>
      <c r="T11638" s="75">
        <f t="shared" ref="T11638:X11638" si="11664">SUM(T11688,T11738)</f>
        <v>0</v>
      </c>
      <c r="U11638" s="75">
        <f t="shared" si="11664"/>
        <v>0</v>
      </c>
      <c r="V11638" s="75">
        <f t="shared" si="11664"/>
        <v>0</v>
      </c>
      <c r="W11638" s="75">
        <f t="shared" si="11664"/>
        <v>0</v>
      </c>
      <c r="X11638" s="75">
        <f t="shared" si="11664"/>
        <v>0</v>
      </c>
      <c r="Y11638" s="238">
        <v>0</v>
      </c>
    </row>
    <row r="11639" spans="1:25" s="76" customFormat="1">
      <c r="A11639" s="250" t="s">
        <v>2710</v>
      </c>
      <c r="B11639" s="250"/>
      <c r="C11639" s="250"/>
      <c r="D11639" s="250"/>
      <c r="E11639" s="250"/>
      <c r="F11639" s="250"/>
      <c r="G11639" s="250"/>
      <c r="H11639" s="250"/>
      <c r="I11639" s="75">
        <f t="shared" ref="I11639:P11639" si="11665">SUM(I11689,I11739)</f>
        <v>0</v>
      </c>
      <c r="J11639" s="75">
        <f t="shared" si="11665"/>
        <v>0</v>
      </c>
      <c r="K11639" s="75">
        <f t="shared" si="11665"/>
        <v>0</v>
      </c>
      <c r="L11639" s="75">
        <f t="shared" si="11665"/>
        <v>0</v>
      </c>
      <c r="M11639" s="75">
        <f t="shared" si="11665"/>
        <v>0</v>
      </c>
      <c r="N11639" s="75">
        <f t="shared" si="11665"/>
        <v>0</v>
      </c>
      <c r="O11639" s="75">
        <f t="shared" si="11665"/>
        <v>0</v>
      </c>
      <c r="P11639" s="75">
        <f t="shared" si="11665"/>
        <v>0</v>
      </c>
      <c r="Q11639" s="75">
        <f t="shared" ref="Q11639:R11639" si="11666">SUM(Q11689,Q11739)</f>
        <v>0</v>
      </c>
      <c r="R11639" s="75">
        <f t="shared" si="11666"/>
        <v>0</v>
      </c>
      <c r="S11639" s="75">
        <f t="shared" ref="S11639" si="11667">SUM(S11689,S11739)</f>
        <v>0</v>
      </c>
      <c r="T11639" s="75">
        <f t="shared" ref="T11639:X11639" si="11668">SUM(T11689,T11739)</f>
        <v>0</v>
      </c>
      <c r="U11639" s="75">
        <f t="shared" si="11668"/>
        <v>0</v>
      </c>
      <c r="V11639" s="75">
        <f t="shared" si="11668"/>
        <v>0</v>
      </c>
      <c r="W11639" s="75">
        <f t="shared" si="11668"/>
        <v>0</v>
      </c>
      <c r="X11639" s="75">
        <f t="shared" si="11668"/>
        <v>0</v>
      </c>
      <c r="Y11639" s="238">
        <v>0</v>
      </c>
    </row>
    <row r="11640" spans="1:25" s="76" customFormat="1">
      <c r="A11640" s="250" t="s">
        <v>2711</v>
      </c>
      <c r="B11640" s="250"/>
      <c r="C11640" s="250"/>
      <c r="D11640" s="250"/>
      <c r="E11640" s="250"/>
      <c r="F11640" s="250"/>
      <c r="G11640" s="250"/>
      <c r="H11640" s="250"/>
      <c r="I11640" s="75">
        <f t="shared" ref="I11640:P11640" si="11669">SUM(I11690,I11740)</f>
        <v>0</v>
      </c>
      <c r="J11640" s="75">
        <f t="shared" si="11669"/>
        <v>0</v>
      </c>
      <c r="K11640" s="75">
        <f t="shared" si="11669"/>
        <v>0</v>
      </c>
      <c r="L11640" s="75">
        <f t="shared" si="11669"/>
        <v>0</v>
      </c>
      <c r="M11640" s="75">
        <f t="shared" si="11669"/>
        <v>0</v>
      </c>
      <c r="N11640" s="75">
        <f t="shared" si="11669"/>
        <v>0</v>
      </c>
      <c r="O11640" s="75">
        <f t="shared" si="11669"/>
        <v>0</v>
      </c>
      <c r="P11640" s="75">
        <f t="shared" si="11669"/>
        <v>0</v>
      </c>
      <c r="Q11640" s="75">
        <f t="shared" ref="Q11640:R11640" si="11670">SUM(Q11690,Q11740)</f>
        <v>0</v>
      </c>
      <c r="R11640" s="75">
        <f t="shared" si="11670"/>
        <v>0</v>
      </c>
      <c r="S11640" s="75">
        <f t="shared" ref="S11640" si="11671">SUM(S11690,S11740)</f>
        <v>0</v>
      </c>
      <c r="T11640" s="75">
        <f t="shared" ref="T11640:X11640" si="11672">SUM(T11690,T11740)</f>
        <v>0</v>
      </c>
      <c r="U11640" s="75">
        <f t="shared" si="11672"/>
        <v>0</v>
      </c>
      <c r="V11640" s="75">
        <f t="shared" si="11672"/>
        <v>0</v>
      </c>
      <c r="W11640" s="75">
        <f t="shared" si="11672"/>
        <v>0</v>
      </c>
      <c r="X11640" s="75">
        <f t="shared" si="11672"/>
        <v>0</v>
      </c>
      <c r="Y11640" s="238">
        <v>0</v>
      </c>
    </row>
    <row r="11641" spans="1:25" s="76" customFormat="1">
      <c r="A11641" s="250" t="s">
        <v>2712</v>
      </c>
      <c r="B11641" s="250"/>
      <c r="C11641" s="250"/>
      <c r="D11641" s="250"/>
      <c r="E11641" s="250"/>
      <c r="F11641" s="250"/>
      <c r="G11641" s="250"/>
      <c r="H11641" s="250"/>
      <c r="I11641" s="75">
        <f t="shared" ref="I11641:P11641" si="11673">SUM(I11691,I11741)</f>
        <v>0</v>
      </c>
      <c r="J11641" s="75">
        <f t="shared" si="11673"/>
        <v>0</v>
      </c>
      <c r="K11641" s="75">
        <f t="shared" si="11673"/>
        <v>0</v>
      </c>
      <c r="L11641" s="75">
        <f t="shared" si="11673"/>
        <v>0</v>
      </c>
      <c r="M11641" s="75">
        <f t="shared" si="11673"/>
        <v>0</v>
      </c>
      <c r="N11641" s="75">
        <f t="shared" si="11673"/>
        <v>0</v>
      </c>
      <c r="O11641" s="75">
        <f t="shared" si="11673"/>
        <v>0</v>
      </c>
      <c r="P11641" s="75">
        <f t="shared" si="11673"/>
        <v>0</v>
      </c>
      <c r="Q11641" s="75">
        <f t="shared" ref="Q11641:R11641" si="11674">SUM(Q11691,Q11741)</f>
        <v>0</v>
      </c>
      <c r="R11641" s="75">
        <f t="shared" si="11674"/>
        <v>0</v>
      </c>
      <c r="S11641" s="75">
        <f t="shared" ref="S11641" si="11675">SUM(S11691,S11741)</f>
        <v>0</v>
      </c>
      <c r="T11641" s="75">
        <f t="shared" ref="T11641:X11641" si="11676">SUM(T11691,T11741)</f>
        <v>0</v>
      </c>
      <c r="U11641" s="75">
        <f t="shared" si="11676"/>
        <v>0</v>
      </c>
      <c r="V11641" s="75">
        <f t="shared" si="11676"/>
        <v>0</v>
      </c>
      <c r="W11641" s="75">
        <f t="shared" si="11676"/>
        <v>0</v>
      </c>
      <c r="X11641" s="75">
        <f t="shared" si="11676"/>
        <v>0</v>
      </c>
      <c r="Y11641" s="238">
        <v>0</v>
      </c>
    </row>
    <row r="11642" spans="1:25" s="76" customFormat="1">
      <c r="A11642" s="250" t="s">
        <v>2713</v>
      </c>
      <c r="B11642" s="250"/>
      <c r="C11642" s="250"/>
      <c r="D11642" s="250"/>
      <c r="E11642" s="250"/>
      <c r="F11642" s="250"/>
      <c r="G11642" s="250"/>
      <c r="H11642" s="250"/>
      <c r="I11642" s="75">
        <f t="shared" ref="I11642:P11642" si="11677">SUM(I11692,I11742)</f>
        <v>0</v>
      </c>
      <c r="J11642" s="75">
        <f t="shared" si="11677"/>
        <v>0</v>
      </c>
      <c r="K11642" s="75">
        <f t="shared" si="11677"/>
        <v>0</v>
      </c>
      <c r="L11642" s="75">
        <f t="shared" si="11677"/>
        <v>0</v>
      </c>
      <c r="M11642" s="75">
        <f t="shared" si="11677"/>
        <v>0</v>
      </c>
      <c r="N11642" s="75">
        <f t="shared" si="11677"/>
        <v>0</v>
      </c>
      <c r="O11642" s="75">
        <f t="shared" si="11677"/>
        <v>0</v>
      </c>
      <c r="P11642" s="75">
        <f t="shared" si="11677"/>
        <v>0</v>
      </c>
      <c r="Q11642" s="75">
        <f t="shared" ref="Q11642:R11642" si="11678">SUM(Q11692,Q11742)</f>
        <v>0</v>
      </c>
      <c r="R11642" s="75">
        <f t="shared" si="11678"/>
        <v>0</v>
      </c>
      <c r="S11642" s="75">
        <f t="shared" ref="S11642" si="11679">SUM(S11692,S11742)</f>
        <v>0</v>
      </c>
      <c r="T11642" s="75">
        <f t="shared" ref="T11642:X11642" si="11680">SUM(T11692,T11742)</f>
        <v>0</v>
      </c>
      <c r="U11642" s="75">
        <f t="shared" si="11680"/>
        <v>0</v>
      </c>
      <c r="V11642" s="75">
        <f t="shared" si="11680"/>
        <v>0</v>
      </c>
      <c r="W11642" s="75">
        <f t="shared" si="11680"/>
        <v>0</v>
      </c>
      <c r="X11642" s="75">
        <f t="shared" si="11680"/>
        <v>0</v>
      </c>
      <c r="Y11642" s="238">
        <v>0</v>
      </c>
    </row>
    <row r="11643" spans="1:25" s="76" customFormat="1">
      <c r="A11643" s="250" t="s">
        <v>2714</v>
      </c>
      <c r="B11643" s="250"/>
      <c r="C11643" s="250"/>
      <c r="D11643" s="250"/>
      <c r="E11643" s="250"/>
      <c r="F11643" s="250"/>
      <c r="G11643" s="250"/>
      <c r="H11643" s="250"/>
      <c r="I11643" s="75">
        <f t="shared" ref="I11643:P11643" si="11681">SUM(I11693,I11743)</f>
        <v>0</v>
      </c>
      <c r="J11643" s="75">
        <f t="shared" si="11681"/>
        <v>0</v>
      </c>
      <c r="K11643" s="75">
        <f t="shared" si="11681"/>
        <v>0</v>
      </c>
      <c r="L11643" s="75">
        <f t="shared" si="11681"/>
        <v>0</v>
      </c>
      <c r="M11643" s="75">
        <f t="shared" si="11681"/>
        <v>0</v>
      </c>
      <c r="N11643" s="75">
        <f t="shared" si="11681"/>
        <v>0</v>
      </c>
      <c r="O11643" s="75">
        <f t="shared" si="11681"/>
        <v>0</v>
      </c>
      <c r="P11643" s="75">
        <f t="shared" si="11681"/>
        <v>0</v>
      </c>
      <c r="Q11643" s="75">
        <f t="shared" ref="Q11643:R11643" si="11682">SUM(Q11693,Q11743)</f>
        <v>0</v>
      </c>
      <c r="R11643" s="75">
        <f t="shared" si="11682"/>
        <v>0</v>
      </c>
      <c r="S11643" s="75">
        <f t="shared" ref="S11643" si="11683">SUM(S11693,S11743)</f>
        <v>0</v>
      </c>
      <c r="T11643" s="75">
        <f t="shared" ref="T11643:X11643" si="11684">SUM(T11693,T11743)</f>
        <v>0</v>
      </c>
      <c r="U11643" s="75">
        <f t="shared" si="11684"/>
        <v>0</v>
      </c>
      <c r="V11643" s="75">
        <f t="shared" si="11684"/>
        <v>0</v>
      </c>
      <c r="W11643" s="75">
        <f t="shared" si="11684"/>
        <v>0</v>
      </c>
      <c r="X11643" s="75">
        <f t="shared" si="11684"/>
        <v>0</v>
      </c>
      <c r="Y11643" s="238">
        <v>0</v>
      </c>
    </row>
    <row r="11644" spans="1:25" s="76" customFormat="1">
      <c r="A11644" s="250" t="s">
        <v>2689</v>
      </c>
      <c r="B11644" s="250"/>
      <c r="C11644" s="250"/>
      <c r="D11644" s="250"/>
      <c r="E11644" s="250"/>
      <c r="F11644" s="250"/>
      <c r="G11644" s="250"/>
      <c r="H11644" s="250"/>
      <c r="I11644" s="75">
        <f t="shared" ref="I11644:P11644" si="11685">SUM(I11694,I11744)</f>
        <v>0</v>
      </c>
      <c r="J11644" s="75">
        <f t="shared" si="11685"/>
        <v>0</v>
      </c>
      <c r="K11644" s="75">
        <f t="shared" si="11685"/>
        <v>0</v>
      </c>
      <c r="L11644" s="75">
        <f t="shared" si="11685"/>
        <v>0</v>
      </c>
      <c r="M11644" s="75">
        <f t="shared" si="11685"/>
        <v>0</v>
      </c>
      <c r="N11644" s="75">
        <f t="shared" si="11685"/>
        <v>0</v>
      </c>
      <c r="O11644" s="75">
        <f t="shared" si="11685"/>
        <v>0</v>
      </c>
      <c r="P11644" s="75">
        <f t="shared" si="11685"/>
        <v>0</v>
      </c>
      <c r="Q11644" s="75">
        <f t="shared" ref="Q11644:R11644" si="11686">SUM(Q11694,Q11744)</f>
        <v>0</v>
      </c>
      <c r="R11644" s="75">
        <f t="shared" si="11686"/>
        <v>0</v>
      </c>
      <c r="S11644" s="75">
        <f t="shared" ref="S11644" si="11687">SUM(S11694,S11744)</f>
        <v>0</v>
      </c>
      <c r="T11644" s="75">
        <f t="shared" ref="T11644:X11644" si="11688">SUM(T11694,T11744)</f>
        <v>0</v>
      </c>
      <c r="U11644" s="75">
        <f t="shared" si="11688"/>
        <v>0</v>
      </c>
      <c r="V11644" s="75">
        <f t="shared" si="11688"/>
        <v>0</v>
      </c>
      <c r="W11644" s="75">
        <f t="shared" si="11688"/>
        <v>0</v>
      </c>
      <c r="X11644" s="75">
        <f t="shared" si="11688"/>
        <v>0</v>
      </c>
      <c r="Y11644" s="238">
        <v>0</v>
      </c>
    </row>
    <row r="11645" spans="1:25" s="76" customFormat="1">
      <c r="A11645" s="250" t="s">
        <v>2715</v>
      </c>
      <c r="B11645" s="250"/>
      <c r="C11645" s="250"/>
      <c r="D11645" s="250"/>
      <c r="E11645" s="250"/>
      <c r="F11645" s="250"/>
      <c r="G11645" s="250"/>
      <c r="H11645" s="250"/>
      <c r="I11645" s="75">
        <f t="shared" ref="I11645:P11645" si="11689">SUM(I11695,I11745)</f>
        <v>0</v>
      </c>
      <c r="J11645" s="75">
        <f t="shared" si="11689"/>
        <v>0</v>
      </c>
      <c r="K11645" s="75">
        <f t="shared" si="11689"/>
        <v>0</v>
      </c>
      <c r="L11645" s="75">
        <f t="shared" si="11689"/>
        <v>0</v>
      </c>
      <c r="M11645" s="75">
        <f t="shared" si="11689"/>
        <v>0</v>
      </c>
      <c r="N11645" s="75">
        <f t="shared" si="11689"/>
        <v>0</v>
      </c>
      <c r="O11645" s="75">
        <f t="shared" si="11689"/>
        <v>0</v>
      </c>
      <c r="P11645" s="75">
        <f t="shared" si="11689"/>
        <v>0</v>
      </c>
      <c r="Q11645" s="75">
        <f t="shared" ref="Q11645:R11645" si="11690">SUM(Q11695,Q11745)</f>
        <v>0</v>
      </c>
      <c r="R11645" s="75">
        <f t="shared" si="11690"/>
        <v>0</v>
      </c>
      <c r="S11645" s="75">
        <f t="shared" ref="S11645" si="11691">SUM(S11695,S11745)</f>
        <v>0</v>
      </c>
      <c r="T11645" s="75">
        <f t="shared" ref="T11645:X11645" si="11692">SUM(T11695,T11745)</f>
        <v>0</v>
      </c>
      <c r="U11645" s="75">
        <f t="shared" si="11692"/>
        <v>0</v>
      </c>
      <c r="V11645" s="75">
        <f t="shared" si="11692"/>
        <v>0</v>
      </c>
      <c r="W11645" s="75">
        <f t="shared" si="11692"/>
        <v>0</v>
      </c>
      <c r="X11645" s="75">
        <f t="shared" si="11692"/>
        <v>0</v>
      </c>
      <c r="Y11645" s="238">
        <v>0</v>
      </c>
    </row>
    <row r="11646" spans="1:25" s="76" customFormat="1">
      <c r="A11646" s="250" t="s">
        <v>2716</v>
      </c>
      <c r="B11646" s="250"/>
      <c r="C11646" s="250"/>
      <c r="D11646" s="250"/>
      <c r="E11646" s="250"/>
      <c r="F11646" s="250"/>
      <c r="G11646" s="250"/>
      <c r="H11646" s="250"/>
      <c r="I11646" s="75">
        <f t="shared" ref="I11646:P11646" si="11693">SUM(I11696,I11746)</f>
        <v>0</v>
      </c>
      <c r="J11646" s="75">
        <f t="shared" si="11693"/>
        <v>0</v>
      </c>
      <c r="K11646" s="75">
        <f t="shared" si="11693"/>
        <v>0</v>
      </c>
      <c r="L11646" s="75">
        <f t="shared" si="11693"/>
        <v>0</v>
      </c>
      <c r="M11646" s="75">
        <f t="shared" si="11693"/>
        <v>0</v>
      </c>
      <c r="N11646" s="75">
        <f t="shared" si="11693"/>
        <v>0</v>
      </c>
      <c r="O11646" s="75">
        <f t="shared" si="11693"/>
        <v>0</v>
      </c>
      <c r="P11646" s="75">
        <f t="shared" si="11693"/>
        <v>0</v>
      </c>
      <c r="Q11646" s="75">
        <f t="shared" ref="Q11646:R11646" si="11694">SUM(Q11696,Q11746)</f>
        <v>0</v>
      </c>
      <c r="R11646" s="75">
        <f t="shared" si="11694"/>
        <v>0</v>
      </c>
      <c r="S11646" s="75">
        <f t="shared" ref="S11646" si="11695">SUM(S11696,S11746)</f>
        <v>0</v>
      </c>
      <c r="T11646" s="75">
        <f t="shared" ref="T11646:X11646" si="11696">SUM(T11696,T11746)</f>
        <v>0</v>
      </c>
      <c r="U11646" s="75">
        <f t="shared" si="11696"/>
        <v>0</v>
      </c>
      <c r="V11646" s="75">
        <f t="shared" si="11696"/>
        <v>0</v>
      </c>
      <c r="W11646" s="75">
        <f t="shared" si="11696"/>
        <v>0</v>
      </c>
      <c r="X11646" s="75">
        <f t="shared" si="11696"/>
        <v>0</v>
      </c>
      <c r="Y11646" s="238">
        <v>0</v>
      </c>
    </row>
    <row r="11647" spans="1:25" s="76" customFormat="1">
      <c r="A11647" s="250" t="s">
        <v>2717</v>
      </c>
      <c r="B11647" s="250"/>
      <c r="C11647" s="250"/>
      <c r="D11647" s="250"/>
      <c r="E11647" s="250"/>
      <c r="F11647" s="250"/>
      <c r="G11647" s="250"/>
      <c r="H11647" s="250"/>
      <c r="I11647" s="75">
        <f t="shared" ref="I11647:P11647" si="11697">SUM(I11697,I11747)</f>
        <v>0</v>
      </c>
      <c r="J11647" s="75">
        <f t="shared" si="11697"/>
        <v>0</v>
      </c>
      <c r="K11647" s="75">
        <f t="shared" si="11697"/>
        <v>0</v>
      </c>
      <c r="L11647" s="75">
        <f t="shared" si="11697"/>
        <v>0</v>
      </c>
      <c r="M11647" s="75">
        <f t="shared" si="11697"/>
        <v>0</v>
      </c>
      <c r="N11647" s="75">
        <f t="shared" si="11697"/>
        <v>0</v>
      </c>
      <c r="O11647" s="75">
        <f t="shared" si="11697"/>
        <v>0</v>
      </c>
      <c r="P11647" s="75">
        <f t="shared" si="11697"/>
        <v>0</v>
      </c>
      <c r="Q11647" s="75">
        <f t="shared" ref="Q11647:R11647" si="11698">SUM(Q11697,Q11747)</f>
        <v>0</v>
      </c>
      <c r="R11647" s="75">
        <f t="shared" si="11698"/>
        <v>0</v>
      </c>
      <c r="S11647" s="75">
        <f t="shared" ref="S11647" si="11699">SUM(S11697,S11747)</f>
        <v>0</v>
      </c>
      <c r="T11647" s="75">
        <f t="shared" ref="T11647:X11647" si="11700">SUM(T11697,T11747)</f>
        <v>0</v>
      </c>
      <c r="U11647" s="75">
        <f t="shared" si="11700"/>
        <v>0</v>
      </c>
      <c r="V11647" s="75">
        <f t="shared" si="11700"/>
        <v>0</v>
      </c>
      <c r="W11647" s="75">
        <f t="shared" si="11700"/>
        <v>0</v>
      </c>
      <c r="X11647" s="75">
        <f t="shared" si="11700"/>
        <v>0</v>
      </c>
      <c r="Y11647" s="238">
        <v>0</v>
      </c>
    </row>
    <row r="11648" spans="1:25" s="76" customFormat="1">
      <c r="A11648" s="250" t="s">
        <v>2718</v>
      </c>
      <c r="B11648" s="250"/>
      <c r="C11648" s="250"/>
      <c r="D11648" s="250"/>
      <c r="E11648" s="250"/>
      <c r="F11648" s="250"/>
      <c r="G11648" s="250"/>
      <c r="H11648" s="250"/>
      <c r="I11648" s="75">
        <f t="shared" ref="I11648:P11648" si="11701">SUM(I11698,I11748)</f>
        <v>0</v>
      </c>
      <c r="J11648" s="75">
        <f t="shared" si="11701"/>
        <v>0</v>
      </c>
      <c r="K11648" s="75">
        <f t="shared" si="11701"/>
        <v>0</v>
      </c>
      <c r="L11648" s="75">
        <f t="shared" si="11701"/>
        <v>0</v>
      </c>
      <c r="M11648" s="75">
        <f t="shared" si="11701"/>
        <v>0</v>
      </c>
      <c r="N11648" s="75">
        <f t="shared" si="11701"/>
        <v>0</v>
      </c>
      <c r="O11648" s="75">
        <f t="shared" si="11701"/>
        <v>0</v>
      </c>
      <c r="P11648" s="75">
        <f t="shared" si="11701"/>
        <v>0</v>
      </c>
      <c r="Q11648" s="75">
        <f t="shared" ref="Q11648:R11648" si="11702">SUM(Q11698,Q11748)</f>
        <v>0</v>
      </c>
      <c r="R11648" s="75">
        <f t="shared" si="11702"/>
        <v>0</v>
      </c>
      <c r="S11648" s="75">
        <f t="shared" ref="S11648" si="11703">SUM(S11698,S11748)</f>
        <v>0</v>
      </c>
      <c r="T11648" s="75">
        <f t="shared" ref="T11648:X11648" si="11704">SUM(T11698,T11748)</f>
        <v>0</v>
      </c>
      <c r="U11648" s="75">
        <f t="shared" si="11704"/>
        <v>0</v>
      </c>
      <c r="V11648" s="75">
        <f t="shared" si="11704"/>
        <v>0</v>
      </c>
      <c r="W11648" s="75">
        <f t="shared" si="11704"/>
        <v>0</v>
      </c>
      <c r="X11648" s="75">
        <f t="shared" si="11704"/>
        <v>0</v>
      </c>
      <c r="Y11648" s="238">
        <v>0</v>
      </c>
    </row>
    <row r="11649" spans="1:25" s="76" customFormat="1">
      <c r="A11649" s="250" t="s">
        <v>2719</v>
      </c>
      <c r="B11649" s="250"/>
      <c r="C11649" s="250"/>
      <c r="D11649" s="250"/>
      <c r="E11649" s="250"/>
      <c r="F11649" s="250"/>
      <c r="G11649" s="250"/>
      <c r="H11649" s="250"/>
      <c r="I11649" s="75">
        <f t="shared" ref="I11649:P11649" si="11705">SUM(I11699,I11749)</f>
        <v>0</v>
      </c>
      <c r="J11649" s="75">
        <f t="shared" si="11705"/>
        <v>0</v>
      </c>
      <c r="K11649" s="75">
        <f t="shared" si="11705"/>
        <v>0</v>
      </c>
      <c r="L11649" s="75">
        <f t="shared" si="11705"/>
        <v>0</v>
      </c>
      <c r="M11649" s="75">
        <f t="shared" si="11705"/>
        <v>0</v>
      </c>
      <c r="N11649" s="75">
        <f t="shared" si="11705"/>
        <v>0</v>
      </c>
      <c r="O11649" s="75">
        <f t="shared" si="11705"/>
        <v>0</v>
      </c>
      <c r="P11649" s="75">
        <f t="shared" si="11705"/>
        <v>0</v>
      </c>
      <c r="Q11649" s="75">
        <f t="shared" ref="Q11649:R11649" si="11706">SUM(Q11699,Q11749)</f>
        <v>0</v>
      </c>
      <c r="R11649" s="75">
        <f t="shared" si="11706"/>
        <v>0</v>
      </c>
      <c r="S11649" s="75">
        <f t="shared" ref="S11649" si="11707">SUM(S11699,S11749)</f>
        <v>0</v>
      </c>
      <c r="T11649" s="75">
        <f t="shared" ref="T11649:X11649" si="11708">SUM(T11699,T11749)</f>
        <v>0</v>
      </c>
      <c r="U11649" s="75">
        <f t="shared" si="11708"/>
        <v>0</v>
      </c>
      <c r="V11649" s="75">
        <f t="shared" si="11708"/>
        <v>0</v>
      </c>
      <c r="W11649" s="75">
        <f t="shared" si="11708"/>
        <v>0</v>
      </c>
      <c r="X11649" s="75">
        <f t="shared" si="11708"/>
        <v>0</v>
      </c>
      <c r="Y11649" s="238">
        <v>0</v>
      </c>
    </row>
    <row r="11650" spans="1:25" s="76" customFormat="1">
      <c r="A11650" s="250" t="s">
        <v>2720</v>
      </c>
      <c r="B11650" s="250"/>
      <c r="C11650" s="250"/>
      <c r="D11650" s="250"/>
      <c r="E11650" s="250"/>
      <c r="F11650" s="250"/>
      <c r="G11650" s="250"/>
      <c r="H11650" s="250"/>
      <c r="I11650" s="75">
        <f t="shared" ref="I11650:P11650" si="11709">SUM(I11700,I11750)</f>
        <v>0</v>
      </c>
      <c r="J11650" s="75">
        <f t="shared" si="11709"/>
        <v>0</v>
      </c>
      <c r="K11650" s="75">
        <f t="shared" si="11709"/>
        <v>0</v>
      </c>
      <c r="L11650" s="75">
        <f t="shared" si="11709"/>
        <v>0</v>
      </c>
      <c r="M11650" s="75">
        <f t="shared" si="11709"/>
        <v>0</v>
      </c>
      <c r="N11650" s="75">
        <f t="shared" si="11709"/>
        <v>0</v>
      </c>
      <c r="O11650" s="75">
        <f t="shared" si="11709"/>
        <v>0</v>
      </c>
      <c r="P11650" s="75">
        <f t="shared" si="11709"/>
        <v>0</v>
      </c>
      <c r="Q11650" s="75">
        <f t="shared" ref="Q11650:R11650" si="11710">SUM(Q11700,Q11750)</f>
        <v>0</v>
      </c>
      <c r="R11650" s="75">
        <f t="shared" si="11710"/>
        <v>0</v>
      </c>
      <c r="S11650" s="75">
        <f t="shared" ref="S11650" si="11711">SUM(S11700,S11750)</f>
        <v>0</v>
      </c>
      <c r="T11650" s="75">
        <f t="shared" ref="T11650:X11650" si="11712">SUM(T11700,T11750)</f>
        <v>0</v>
      </c>
      <c r="U11650" s="75">
        <f t="shared" si="11712"/>
        <v>0</v>
      </c>
      <c r="V11650" s="75">
        <f t="shared" si="11712"/>
        <v>0</v>
      </c>
      <c r="W11650" s="75">
        <f t="shared" si="11712"/>
        <v>0</v>
      </c>
      <c r="X11650" s="75">
        <f t="shared" si="11712"/>
        <v>0</v>
      </c>
      <c r="Y11650" s="238">
        <v>0</v>
      </c>
    </row>
    <row r="11651" spans="1:25" s="76" customFormat="1">
      <c r="A11651" s="250" t="s">
        <v>2692</v>
      </c>
      <c r="B11651" s="250"/>
      <c r="C11651" s="250"/>
      <c r="D11651" s="250"/>
      <c r="E11651" s="250"/>
      <c r="F11651" s="250"/>
      <c r="G11651" s="250"/>
      <c r="H11651" s="250"/>
      <c r="I11651" s="75">
        <f t="shared" ref="I11651:P11651" si="11713">SUM(I11701,I11751)</f>
        <v>0</v>
      </c>
      <c r="J11651" s="75">
        <f t="shared" si="11713"/>
        <v>0</v>
      </c>
      <c r="K11651" s="75">
        <f t="shared" si="11713"/>
        <v>0</v>
      </c>
      <c r="L11651" s="75">
        <f t="shared" si="11713"/>
        <v>0</v>
      </c>
      <c r="M11651" s="75">
        <f t="shared" si="11713"/>
        <v>0</v>
      </c>
      <c r="N11651" s="75">
        <f t="shared" si="11713"/>
        <v>0</v>
      </c>
      <c r="O11651" s="75">
        <f t="shared" si="11713"/>
        <v>0</v>
      </c>
      <c r="P11651" s="75">
        <f t="shared" si="11713"/>
        <v>0</v>
      </c>
      <c r="Q11651" s="75">
        <f t="shared" ref="Q11651:R11651" si="11714">SUM(Q11701,Q11751)</f>
        <v>0</v>
      </c>
      <c r="R11651" s="75">
        <f t="shared" si="11714"/>
        <v>0</v>
      </c>
      <c r="S11651" s="75">
        <f t="shared" ref="S11651" si="11715">SUM(S11701,S11751)</f>
        <v>0</v>
      </c>
      <c r="T11651" s="75">
        <f t="shared" ref="T11651:X11651" si="11716">SUM(T11701,T11751)</f>
        <v>0</v>
      </c>
      <c r="U11651" s="75">
        <f t="shared" si="11716"/>
        <v>0</v>
      </c>
      <c r="V11651" s="75">
        <f t="shared" si="11716"/>
        <v>0</v>
      </c>
      <c r="W11651" s="75">
        <f t="shared" si="11716"/>
        <v>0</v>
      </c>
      <c r="X11651" s="75">
        <f t="shared" si="11716"/>
        <v>0</v>
      </c>
      <c r="Y11651" s="238">
        <v>0</v>
      </c>
    </row>
    <row r="11652" spans="1:25" s="76" customFormat="1">
      <c r="A11652" s="250" t="s">
        <v>2721</v>
      </c>
      <c r="B11652" s="250"/>
      <c r="C11652" s="250"/>
      <c r="D11652" s="250"/>
      <c r="E11652" s="250"/>
      <c r="F11652" s="250"/>
      <c r="G11652" s="250"/>
      <c r="H11652" s="250"/>
      <c r="I11652" s="75">
        <f t="shared" ref="I11652:P11652" si="11717">SUM(I11702,I11752)</f>
        <v>38529634</v>
      </c>
      <c r="J11652" s="75">
        <f t="shared" si="11717"/>
        <v>36701634</v>
      </c>
      <c r="K11652" s="75">
        <f t="shared" si="11717"/>
        <v>0</v>
      </c>
      <c r="L11652" s="75">
        <f t="shared" si="11717"/>
        <v>0</v>
      </c>
      <c r="M11652" s="75">
        <f t="shared" si="11717"/>
        <v>0</v>
      </c>
      <c r="N11652" s="75">
        <f t="shared" si="11717"/>
        <v>0</v>
      </c>
      <c r="O11652" s="75">
        <f t="shared" si="11717"/>
        <v>0</v>
      </c>
      <c r="P11652" s="75">
        <f t="shared" si="11717"/>
        <v>1828000</v>
      </c>
      <c r="Q11652" s="75">
        <f t="shared" ref="Q11652:R11652" si="11718">SUM(Q11702,Q11752)</f>
        <v>37656743</v>
      </c>
      <c r="R11652" s="75">
        <f t="shared" si="11718"/>
        <v>35828743</v>
      </c>
      <c r="S11652" s="75">
        <f t="shared" ref="S11652" si="11719">SUM(S11702,S11752)</f>
        <v>32804565</v>
      </c>
      <c r="T11652" s="75">
        <f t="shared" ref="T11652:X11652" si="11720">SUM(T11702,T11752)</f>
        <v>3024178</v>
      </c>
      <c r="U11652" s="75">
        <f t="shared" si="11720"/>
        <v>2200000</v>
      </c>
      <c r="V11652" s="75">
        <f t="shared" si="11720"/>
        <v>824178</v>
      </c>
      <c r="W11652" s="75">
        <f t="shared" si="11720"/>
        <v>0</v>
      </c>
      <c r="X11652" s="75">
        <f t="shared" si="11720"/>
        <v>35828743</v>
      </c>
      <c r="Y11652" s="238">
        <v>37656743</v>
      </c>
    </row>
    <row r="11653" spans="1:25" s="76" customFormat="1">
      <c r="A11653" s="250" t="s">
        <v>2722</v>
      </c>
      <c r="B11653" s="250"/>
      <c r="C11653" s="250"/>
      <c r="D11653" s="250"/>
      <c r="E11653" s="250"/>
      <c r="F11653" s="250"/>
      <c r="G11653" s="250"/>
      <c r="H11653" s="250"/>
      <c r="I11653" s="75">
        <f t="shared" ref="I11653:P11653" si="11721">SUM(I11703,I11753)</f>
        <v>0</v>
      </c>
      <c r="J11653" s="75">
        <f t="shared" si="11721"/>
        <v>0</v>
      </c>
      <c r="K11653" s="75">
        <f t="shared" si="11721"/>
        <v>0</v>
      </c>
      <c r="L11653" s="75">
        <f t="shared" si="11721"/>
        <v>0</v>
      </c>
      <c r="M11653" s="75">
        <f t="shared" si="11721"/>
        <v>0</v>
      </c>
      <c r="N11653" s="75">
        <f t="shared" si="11721"/>
        <v>0</v>
      </c>
      <c r="O11653" s="75">
        <f t="shared" si="11721"/>
        <v>0</v>
      </c>
      <c r="P11653" s="75">
        <f t="shared" si="11721"/>
        <v>0</v>
      </c>
      <c r="Q11653" s="75">
        <f t="shared" ref="Q11653:R11653" si="11722">SUM(Q11703,Q11753)</f>
        <v>0</v>
      </c>
      <c r="R11653" s="75">
        <f t="shared" si="11722"/>
        <v>0</v>
      </c>
      <c r="S11653" s="75">
        <f t="shared" ref="S11653" si="11723">SUM(S11703,S11753)</f>
        <v>0</v>
      </c>
      <c r="T11653" s="75">
        <f t="shared" ref="T11653:X11653" si="11724">SUM(T11703,T11753)</f>
        <v>0</v>
      </c>
      <c r="U11653" s="75">
        <f t="shared" si="11724"/>
        <v>0</v>
      </c>
      <c r="V11653" s="75">
        <f t="shared" si="11724"/>
        <v>0</v>
      </c>
      <c r="W11653" s="75">
        <f t="shared" si="11724"/>
        <v>0</v>
      </c>
      <c r="X11653" s="75">
        <f t="shared" si="11724"/>
        <v>0</v>
      </c>
      <c r="Y11653" s="238">
        <v>0</v>
      </c>
    </row>
    <row r="11654" spans="1:25" s="76" customFormat="1">
      <c r="A11654" s="250" t="s">
        <v>2788</v>
      </c>
      <c r="B11654" s="250"/>
      <c r="C11654" s="250"/>
      <c r="D11654" s="250"/>
      <c r="E11654" s="250"/>
      <c r="F11654" s="250"/>
      <c r="G11654" s="250"/>
      <c r="H11654" s="250"/>
      <c r="I11654" s="75">
        <f t="shared" ref="I11654:P11654" si="11725">SUM(I11704,I11754)</f>
        <v>0</v>
      </c>
      <c r="J11654" s="75">
        <f t="shared" si="11725"/>
        <v>0</v>
      </c>
      <c r="K11654" s="75">
        <f t="shared" si="11725"/>
        <v>0</v>
      </c>
      <c r="L11654" s="75">
        <f t="shared" si="11725"/>
        <v>0</v>
      </c>
      <c r="M11654" s="75">
        <f t="shared" si="11725"/>
        <v>0</v>
      </c>
      <c r="N11654" s="75">
        <f t="shared" si="11725"/>
        <v>0</v>
      </c>
      <c r="O11654" s="75">
        <f t="shared" si="11725"/>
        <v>0</v>
      </c>
      <c r="P11654" s="75">
        <f t="shared" si="11725"/>
        <v>0</v>
      </c>
      <c r="Q11654" s="75">
        <f t="shared" ref="Q11654:R11654" si="11726">SUM(Q11704,Q11754)</f>
        <v>0</v>
      </c>
      <c r="R11654" s="75">
        <f t="shared" si="11726"/>
        <v>0</v>
      </c>
      <c r="S11654" s="75">
        <f t="shared" ref="S11654" si="11727">SUM(S11704,S11754)</f>
        <v>0</v>
      </c>
      <c r="T11654" s="75">
        <f t="shared" ref="T11654:X11654" si="11728">SUM(T11704,T11754)</f>
        <v>0</v>
      </c>
      <c r="U11654" s="75">
        <f t="shared" si="11728"/>
        <v>0</v>
      </c>
      <c r="V11654" s="75">
        <f t="shared" si="11728"/>
        <v>0</v>
      </c>
      <c r="W11654" s="75">
        <f t="shared" si="11728"/>
        <v>0</v>
      </c>
      <c r="X11654" s="75">
        <f t="shared" si="11728"/>
        <v>0</v>
      </c>
      <c r="Y11654" s="238">
        <v>0</v>
      </c>
    </row>
    <row r="11655" spans="1:25" s="76" customFormat="1">
      <c r="A11655" s="250" t="s">
        <v>2723</v>
      </c>
      <c r="B11655" s="250"/>
      <c r="C11655" s="250"/>
      <c r="D11655" s="250"/>
      <c r="E11655" s="250"/>
      <c r="F11655" s="250"/>
      <c r="G11655" s="250"/>
      <c r="H11655" s="250"/>
      <c r="I11655" s="75">
        <f t="shared" ref="I11655:P11655" si="11729">SUM(I11705,I11755)</f>
        <v>0</v>
      </c>
      <c r="J11655" s="75">
        <f t="shared" si="11729"/>
        <v>0</v>
      </c>
      <c r="K11655" s="75">
        <f t="shared" si="11729"/>
        <v>0</v>
      </c>
      <c r="L11655" s="75">
        <f t="shared" si="11729"/>
        <v>0</v>
      </c>
      <c r="M11655" s="75">
        <f t="shared" si="11729"/>
        <v>0</v>
      </c>
      <c r="N11655" s="75">
        <f t="shared" si="11729"/>
        <v>0</v>
      </c>
      <c r="O11655" s="75">
        <f t="shared" si="11729"/>
        <v>0</v>
      </c>
      <c r="P11655" s="75">
        <f t="shared" si="11729"/>
        <v>0</v>
      </c>
      <c r="Q11655" s="75">
        <f t="shared" ref="Q11655:R11655" si="11730">SUM(Q11705,Q11755)</f>
        <v>0</v>
      </c>
      <c r="R11655" s="75">
        <f t="shared" si="11730"/>
        <v>0</v>
      </c>
      <c r="S11655" s="75">
        <f t="shared" ref="S11655" si="11731">SUM(S11705,S11755)</f>
        <v>0</v>
      </c>
      <c r="T11655" s="75">
        <f t="shared" ref="T11655:X11655" si="11732">SUM(T11705,T11755)</f>
        <v>0</v>
      </c>
      <c r="U11655" s="75">
        <f t="shared" si="11732"/>
        <v>0</v>
      </c>
      <c r="V11655" s="75">
        <f t="shared" si="11732"/>
        <v>0</v>
      </c>
      <c r="W11655" s="75">
        <f t="shared" si="11732"/>
        <v>0</v>
      </c>
      <c r="X11655" s="75">
        <f t="shared" si="11732"/>
        <v>0</v>
      </c>
      <c r="Y11655" s="238">
        <v>0</v>
      </c>
    </row>
    <row r="11656" spans="1:25" s="76" customFormat="1">
      <c r="A11656" s="250" t="s">
        <v>2724</v>
      </c>
      <c r="B11656" s="250"/>
      <c r="C11656" s="250"/>
      <c r="D11656" s="250"/>
      <c r="E11656" s="250"/>
      <c r="F11656" s="250"/>
      <c r="G11656" s="250"/>
      <c r="H11656" s="250"/>
      <c r="I11656" s="75">
        <f t="shared" ref="I11656:P11656" si="11733">SUM(I11706,I11756)</f>
        <v>0</v>
      </c>
      <c r="J11656" s="75">
        <f t="shared" si="11733"/>
        <v>0</v>
      </c>
      <c r="K11656" s="75">
        <f t="shared" si="11733"/>
        <v>0</v>
      </c>
      <c r="L11656" s="75">
        <f t="shared" si="11733"/>
        <v>0</v>
      </c>
      <c r="M11656" s="75">
        <f t="shared" si="11733"/>
        <v>0</v>
      </c>
      <c r="N11656" s="75">
        <f t="shared" si="11733"/>
        <v>0</v>
      </c>
      <c r="O11656" s="75">
        <f t="shared" si="11733"/>
        <v>0</v>
      </c>
      <c r="P11656" s="75">
        <f t="shared" si="11733"/>
        <v>0</v>
      </c>
      <c r="Q11656" s="75">
        <f t="shared" ref="Q11656:R11656" si="11734">SUM(Q11706,Q11756)</f>
        <v>0</v>
      </c>
      <c r="R11656" s="75">
        <f t="shared" si="11734"/>
        <v>0</v>
      </c>
      <c r="S11656" s="75">
        <f t="shared" ref="S11656" si="11735">SUM(S11706,S11756)</f>
        <v>0</v>
      </c>
      <c r="T11656" s="75">
        <f t="shared" ref="T11656:X11656" si="11736">SUM(T11706,T11756)</f>
        <v>0</v>
      </c>
      <c r="U11656" s="75">
        <f t="shared" si="11736"/>
        <v>0</v>
      </c>
      <c r="V11656" s="75">
        <f t="shared" si="11736"/>
        <v>0</v>
      </c>
      <c r="W11656" s="75">
        <f t="shared" si="11736"/>
        <v>0</v>
      </c>
      <c r="X11656" s="75">
        <f t="shared" si="11736"/>
        <v>0</v>
      </c>
      <c r="Y11656" s="238">
        <v>0</v>
      </c>
    </row>
    <row r="11657" spans="1:25" s="76" customFormat="1">
      <c r="A11657" s="250" t="s">
        <v>2725</v>
      </c>
      <c r="B11657" s="250"/>
      <c r="C11657" s="250"/>
      <c r="D11657" s="250"/>
      <c r="E11657" s="250"/>
      <c r="F11657" s="250"/>
      <c r="G11657" s="250"/>
      <c r="H11657" s="250"/>
      <c r="I11657" s="75">
        <f t="shared" ref="I11657:P11657" si="11737">SUM(I11707,I11757)</f>
        <v>0</v>
      </c>
      <c r="J11657" s="75">
        <f t="shared" si="11737"/>
        <v>0</v>
      </c>
      <c r="K11657" s="75">
        <f t="shared" si="11737"/>
        <v>0</v>
      </c>
      <c r="L11657" s="75">
        <f t="shared" si="11737"/>
        <v>0</v>
      </c>
      <c r="M11657" s="75">
        <f t="shared" si="11737"/>
        <v>0</v>
      </c>
      <c r="N11657" s="75">
        <f t="shared" si="11737"/>
        <v>0</v>
      </c>
      <c r="O11657" s="75">
        <f t="shared" si="11737"/>
        <v>0</v>
      </c>
      <c r="P11657" s="75">
        <f t="shared" si="11737"/>
        <v>0</v>
      </c>
      <c r="Q11657" s="75">
        <f t="shared" ref="Q11657:R11657" si="11738">SUM(Q11707,Q11757)</f>
        <v>0</v>
      </c>
      <c r="R11657" s="75">
        <f t="shared" si="11738"/>
        <v>0</v>
      </c>
      <c r="S11657" s="75">
        <f t="shared" ref="S11657" si="11739">SUM(S11707,S11757)</f>
        <v>0</v>
      </c>
      <c r="T11657" s="75">
        <f t="shared" ref="T11657:X11657" si="11740">SUM(T11707,T11757)</f>
        <v>0</v>
      </c>
      <c r="U11657" s="75">
        <f t="shared" si="11740"/>
        <v>0</v>
      </c>
      <c r="V11657" s="75">
        <f t="shared" si="11740"/>
        <v>0</v>
      </c>
      <c r="W11657" s="75">
        <f t="shared" si="11740"/>
        <v>0</v>
      </c>
      <c r="X11657" s="75">
        <f t="shared" si="11740"/>
        <v>0</v>
      </c>
      <c r="Y11657" s="238">
        <v>0</v>
      </c>
    </row>
    <row r="11658" spans="1:25" s="76" customFormat="1">
      <c r="A11658" s="250" t="s">
        <v>2694</v>
      </c>
      <c r="B11658" s="250"/>
      <c r="C11658" s="250"/>
      <c r="D11658" s="250"/>
      <c r="E11658" s="250"/>
      <c r="F11658" s="250"/>
      <c r="G11658" s="250"/>
      <c r="H11658" s="250"/>
      <c r="I11658" s="75">
        <f t="shared" ref="I11658:P11658" si="11741">SUM(I11708,I11758)</f>
        <v>0</v>
      </c>
      <c r="J11658" s="75">
        <f t="shared" si="11741"/>
        <v>0</v>
      </c>
      <c r="K11658" s="75">
        <f t="shared" si="11741"/>
        <v>0</v>
      </c>
      <c r="L11658" s="75">
        <f t="shared" si="11741"/>
        <v>0</v>
      </c>
      <c r="M11658" s="75">
        <f t="shared" si="11741"/>
        <v>0</v>
      </c>
      <c r="N11658" s="75">
        <f t="shared" si="11741"/>
        <v>0</v>
      </c>
      <c r="O11658" s="75">
        <f t="shared" si="11741"/>
        <v>0</v>
      </c>
      <c r="P11658" s="75">
        <f t="shared" si="11741"/>
        <v>0</v>
      </c>
      <c r="Q11658" s="75">
        <f t="shared" ref="Q11658:R11658" si="11742">SUM(Q11708,Q11758)</f>
        <v>0</v>
      </c>
      <c r="R11658" s="75">
        <f t="shared" si="11742"/>
        <v>0</v>
      </c>
      <c r="S11658" s="75">
        <f t="shared" ref="S11658" si="11743">SUM(S11708,S11758)</f>
        <v>0</v>
      </c>
      <c r="T11658" s="75">
        <f t="shared" ref="T11658:X11658" si="11744">SUM(T11708,T11758)</f>
        <v>0</v>
      </c>
      <c r="U11658" s="75">
        <f t="shared" si="11744"/>
        <v>0</v>
      </c>
      <c r="V11658" s="75">
        <f t="shared" si="11744"/>
        <v>0</v>
      </c>
      <c r="W11658" s="75">
        <f t="shared" si="11744"/>
        <v>0</v>
      </c>
      <c r="X11658" s="75">
        <f t="shared" si="11744"/>
        <v>0</v>
      </c>
      <c r="Y11658" s="238">
        <v>0</v>
      </c>
    </row>
    <row r="11659" spans="1:25" s="76" customFormat="1">
      <c r="A11659" s="250" t="s">
        <v>2726</v>
      </c>
      <c r="B11659" s="250"/>
      <c r="C11659" s="250"/>
      <c r="D11659" s="250"/>
      <c r="E11659" s="250"/>
      <c r="F11659" s="250"/>
      <c r="G11659" s="250"/>
      <c r="H11659" s="250"/>
      <c r="I11659" s="75">
        <f t="shared" ref="I11659:P11659" si="11745">SUM(I11709,I11759)</f>
        <v>0</v>
      </c>
      <c r="J11659" s="75">
        <f t="shared" si="11745"/>
        <v>0</v>
      </c>
      <c r="K11659" s="75">
        <f t="shared" si="11745"/>
        <v>0</v>
      </c>
      <c r="L11659" s="75">
        <f t="shared" si="11745"/>
        <v>0</v>
      </c>
      <c r="M11659" s="75">
        <f t="shared" si="11745"/>
        <v>0</v>
      </c>
      <c r="N11659" s="75">
        <f t="shared" si="11745"/>
        <v>0</v>
      </c>
      <c r="O11659" s="75">
        <f t="shared" si="11745"/>
        <v>0</v>
      </c>
      <c r="P11659" s="75">
        <f t="shared" si="11745"/>
        <v>0</v>
      </c>
      <c r="Q11659" s="75">
        <f t="shared" ref="Q11659:R11659" si="11746">SUM(Q11709,Q11759)</f>
        <v>0</v>
      </c>
      <c r="R11659" s="75">
        <f t="shared" si="11746"/>
        <v>0</v>
      </c>
      <c r="S11659" s="75">
        <f t="shared" ref="S11659" si="11747">SUM(S11709,S11759)</f>
        <v>0</v>
      </c>
      <c r="T11659" s="75">
        <f t="shared" ref="T11659:X11659" si="11748">SUM(T11709,T11759)</f>
        <v>0</v>
      </c>
      <c r="U11659" s="75">
        <f t="shared" si="11748"/>
        <v>0</v>
      </c>
      <c r="V11659" s="75">
        <f t="shared" si="11748"/>
        <v>0</v>
      </c>
      <c r="W11659" s="75">
        <f t="shared" si="11748"/>
        <v>0</v>
      </c>
      <c r="X11659" s="75">
        <f t="shared" si="11748"/>
        <v>0</v>
      </c>
      <c r="Y11659" s="238">
        <v>0</v>
      </c>
    </row>
    <row r="11660" spans="1:25" s="76" customFormat="1">
      <c r="A11660" s="250" t="s">
        <v>2727</v>
      </c>
      <c r="B11660" s="250"/>
      <c r="C11660" s="250"/>
      <c r="D11660" s="250"/>
      <c r="E11660" s="250"/>
      <c r="F11660" s="250"/>
      <c r="G11660" s="250"/>
      <c r="H11660" s="250"/>
      <c r="I11660" s="75">
        <f t="shared" ref="I11660:P11660" si="11749">SUM(I11710,I11760)</f>
        <v>0</v>
      </c>
      <c r="J11660" s="75">
        <f t="shared" si="11749"/>
        <v>0</v>
      </c>
      <c r="K11660" s="75">
        <f t="shared" si="11749"/>
        <v>0</v>
      </c>
      <c r="L11660" s="75">
        <f t="shared" si="11749"/>
        <v>0</v>
      </c>
      <c r="M11660" s="75">
        <f t="shared" si="11749"/>
        <v>0</v>
      </c>
      <c r="N11660" s="75">
        <f t="shared" si="11749"/>
        <v>0</v>
      </c>
      <c r="O11660" s="75">
        <f t="shared" si="11749"/>
        <v>0</v>
      </c>
      <c r="P11660" s="75">
        <f t="shared" si="11749"/>
        <v>0</v>
      </c>
      <c r="Q11660" s="75">
        <f t="shared" ref="Q11660:R11660" si="11750">SUM(Q11710,Q11760)</f>
        <v>0</v>
      </c>
      <c r="R11660" s="75">
        <f t="shared" si="11750"/>
        <v>0</v>
      </c>
      <c r="S11660" s="75">
        <f t="shared" ref="S11660" si="11751">SUM(S11710,S11760)</f>
        <v>0</v>
      </c>
      <c r="T11660" s="75">
        <f t="shared" ref="T11660:X11660" si="11752">SUM(T11710,T11760)</f>
        <v>0</v>
      </c>
      <c r="U11660" s="75">
        <f t="shared" si="11752"/>
        <v>0</v>
      </c>
      <c r="V11660" s="75">
        <f t="shared" si="11752"/>
        <v>0</v>
      </c>
      <c r="W11660" s="75">
        <f t="shared" si="11752"/>
        <v>0</v>
      </c>
      <c r="X11660" s="75">
        <f t="shared" si="11752"/>
        <v>0</v>
      </c>
      <c r="Y11660" s="238">
        <v>0</v>
      </c>
    </row>
    <row r="11661" spans="1:25" s="76" customFormat="1">
      <c r="A11661" s="250" t="s">
        <v>2728</v>
      </c>
      <c r="B11661" s="250"/>
      <c r="C11661" s="250"/>
      <c r="D11661" s="250"/>
      <c r="E11661" s="250"/>
      <c r="F11661" s="250"/>
      <c r="G11661" s="250"/>
      <c r="H11661" s="250"/>
      <c r="I11661" s="75">
        <f t="shared" ref="I11661:P11661" si="11753">SUM(I11711,I11761)</f>
        <v>0</v>
      </c>
      <c r="J11661" s="75">
        <f t="shared" si="11753"/>
        <v>0</v>
      </c>
      <c r="K11661" s="75">
        <f t="shared" si="11753"/>
        <v>0</v>
      </c>
      <c r="L11661" s="75">
        <f t="shared" si="11753"/>
        <v>0</v>
      </c>
      <c r="M11661" s="75">
        <f t="shared" si="11753"/>
        <v>0</v>
      </c>
      <c r="N11661" s="75">
        <f t="shared" si="11753"/>
        <v>0</v>
      </c>
      <c r="O11661" s="75">
        <f t="shared" si="11753"/>
        <v>0</v>
      </c>
      <c r="P11661" s="75">
        <f t="shared" si="11753"/>
        <v>0</v>
      </c>
      <c r="Q11661" s="75">
        <f t="shared" ref="Q11661:R11661" si="11754">SUM(Q11711,Q11761)</f>
        <v>0</v>
      </c>
      <c r="R11661" s="75">
        <f t="shared" si="11754"/>
        <v>0</v>
      </c>
      <c r="S11661" s="75">
        <f t="shared" ref="S11661" si="11755">SUM(S11711,S11761)</f>
        <v>0</v>
      </c>
      <c r="T11661" s="75">
        <f t="shared" ref="T11661:X11661" si="11756">SUM(T11711,T11761)</f>
        <v>0</v>
      </c>
      <c r="U11661" s="75">
        <f t="shared" si="11756"/>
        <v>0</v>
      </c>
      <c r="V11661" s="75">
        <f t="shared" si="11756"/>
        <v>0</v>
      </c>
      <c r="W11661" s="75">
        <f t="shared" si="11756"/>
        <v>0</v>
      </c>
      <c r="X11661" s="75">
        <f t="shared" si="11756"/>
        <v>0</v>
      </c>
      <c r="Y11661" s="238">
        <v>0</v>
      </c>
    </row>
    <row r="11662" spans="1:25" s="76" customFormat="1">
      <c r="A11662" s="250" t="s">
        <v>2729</v>
      </c>
      <c r="B11662" s="250"/>
      <c r="C11662" s="250"/>
      <c r="D11662" s="250"/>
      <c r="E11662" s="250"/>
      <c r="F11662" s="250"/>
      <c r="G11662" s="250"/>
      <c r="H11662" s="250"/>
      <c r="I11662" s="75">
        <f t="shared" ref="I11662:P11662" si="11757">SUM(I11712,I11762)</f>
        <v>0</v>
      </c>
      <c r="J11662" s="75">
        <f t="shared" si="11757"/>
        <v>0</v>
      </c>
      <c r="K11662" s="75">
        <f t="shared" si="11757"/>
        <v>0</v>
      </c>
      <c r="L11662" s="75">
        <f t="shared" si="11757"/>
        <v>0</v>
      </c>
      <c r="M11662" s="75">
        <f t="shared" si="11757"/>
        <v>0</v>
      </c>
      <c r="N11662" s="75">
        <f t="shared" si="11757"/>
        <v>0</v>
      </c>
      <c r="O11662" s="75">
        <f t="shared" si="11757"/>
        <v>0</v>
      </c>
      <c r="P11662" s="75">
        <f t="shared" si="11757"/>
        <v>0</v>
      </c>
      <c r="Q11662" s="75">
        <f t="shared" ref="Q11662:R11662" si="11758">SUM(Q11712,Q11762)</f>
        <v>0</v>
      </c>
      <c r="R11662" s="75">
        <f t="shared" si="11758"/>
        <v>0</v>
      </c>
      <c r="S11662" s="75">
        <f t="shared" ref="S11662" si="11759">SUM(S11712,S11762)</f>
        <v>0</v>
      </c>
      <c r="T11662" s="75">
        <f t="shared" ref="T11662:X11662" si="11760">SUM(T11712,T11762)</f>
        <v>0</v>
      </c>
      <c r="U11662" s="75">
        <f t="shared" si="11760"/>
        <v>0</v>
      </c>
      <c r="V11662" s="75">
        <f t="shared" si="11760"/>
        <v>0</v>
      </c>
      <c r="W11662" s="75">
        <f t="shared" si="11760"/>
        <v>0</v>
      </c>
      <c r="X11662" s="75">
        <f t="shared" si="11760"/>
        <v>0</v>
      </c>
      <c r="Y11662" s="238">
        <v>0</v>
      </c>
    </row>
    <row r="11663" spans="1:25" s="76" customFormat="1">
      <c r="A11663" s="250" t="s">
        <v>2730</v>
      </c>
      <c r="B11663" s="250"/>
      <c r="C11663" s="250"/>
      <c r="D11663" s="250"/>
      <c r="E11663" s="250"/>
      <c r="F11663" s="250"/>
      <c r="G11663" s="250"/>
      <c r="H11663" s="250"/>
      <c r="I11663" s="75">
        <f t="shared" ref="I11663:P11663" si="11761">SUM(I11713,I11763)</f>
        <v>0</v>
      </c>
      <c r="J11663" s="75">
        <f t="shared" si="11761"/>
        <v>0</v>
      </c>
      <c r="K11663" s="75">
        <f t="shared" si="11761"/>
        <v>0</v>
      </c>
      <c r="L11663" s="75">
        <f t="shared" si="11761"/>
        <v>0</v>
      </c>
      <c r="M11663" s="75">
        <f t="shared" si="11761"/>
        <v>0</v>
      </c>
      <c r="N11663" s="75">
        <f t="shared" si="11761"/>
        <v>0</v>
      </c>
      <c r="O11663" s="75">
        <f t="shared" si="11761"/>
        <v>0</v>
      </c>
      <c r="P11663" s="75">
        <f t="shared" si="11761"/>
        <v>0</v>
      </c>
      <c r="Q11663" s="75">
        <f t="shared" ref="Q11663:R11663" si="11762">SUM(Q11713,Q11763)</f>
        <v>0</v>
      </c>
      <c r="R11663" s="75">
        <f t="shared" si="11762"/>
        <v>0</v>
      </c>
      <c r="S11663" s="75">
        <f t="shared" ref="S11663" si="11763">SUM(S11713,S11763)</f>
        <v>0</v>
      </c>
      <c r="T11663" s="75">
        <f t="shared" ref="T11663:X11663" si="11764">SUM(T11713,T11763)</f>
        <v>0</v>
      </c>
      <c r="U11663" s="75">
        <f t="shared" si="11764"/>
        <v>0</v>
      </c>
      <c r="V11663" s="75">
        <f t="shared" si="11764"/>
        <v>0</v>
      </c>
      <c r="W11663" s="75">
        <f t="shared" si="11764"/>
        <v>0</v>
      </c>
      <c r="X11663" s="75">
        <f t="shared" si="11764"/>
        <v>0</v>
      </c>
      <c r="Y11663" s="238">
        <v>0</v>
      </c>
    </row>
    <row r="11664" spans="1:25" s="76" customFormat="1">
      <c r="A11664" s="250" t="s">
        <v>2731</v>
      </c>
      <c r="B11664" s="250"/>
      <c r="C11664" s="250"/>
      <c r="D11664" s="250"/>
      <c r="E11664" s="250"/>
      <c r="F11664" s="250"/>
      <c r="G11664" s="250"/>
      <c r="H11664" s="250"/>
      <c r="I11664" s="75">
        <f t="shared" ref="I11664:P11664" si="11765">SUM(I11714,I11764)</f>
        <v>0</v>
      </c>
      <c r="J11664" s="75">
        <f t="shared" si="11765"/>
        <v>0</v>
      </c>
      <c r="K11664" s="75">
        <f t="shared" si="11765"/>
        <v>0</v>
      </c>
      <c r="L11664" s="75">
        <f t="shared" si="11765"/>
        <v>0</v>
      </c>
      <c r="M11664" s="75">
        <f t="shared" si="11765"/>
        <v>0</v>
      </c>
      <c r="N11664" s="75">
        <f t="shared" si="11765"/>
        <v>0</v>
      </c>
      <c r="O11664" s="75">
        <f t="shared" si="11765"/>
        <v>0</v>
      </c>
      <c r="P11664" s="75">
        <f t="shared" si="11765"/>
        <v>0</v>
      </c>
      <c r="Q11664" s="75">
        <f t="shared" ref="Q11664:R11664" si="11766">SUM(Q11714,Q11764)</f>
        <v>0</v>
      </c>
      <c r="R11664" s="75">
        <f t="shared" si="11766"/>
        <v>0</v>
      </c>
      <c r="S11664" s="75">
        <f t="shared" ref="S11664" si="11767">SUM(S11714,S11764)</f>
        <v>0</v>
      </c>
      <c r="T11664" s="75">
        <f t="shared" ref="T11664:X11664" si="11768">SUM(T11714,T11764)</f>
        <v>0</v>
      </c>
      <c r="U11664" s="75">
        <f t="shared" si="11768"/>
        <v>0</v>
      </c>
      <c r="V11664" s="75">
        <f t="shared" si="11768"/>
        <v>0</v>
      </c>
      <c r="W11664" s="75">
        <f t="shared" si="11768"/>
        <v>0</v>
      </c>
      <c r="X11664" s="75">
        <f t="shared" si="11768"/>
        <v>0</v>
      </c>
      <c r="Y11664" s="238">
        <v>0</v>
      </c>
    </row>
    <row r="11665" spans="1:25" s="76" customFormat="1">
      <c r="A11665" s="250" t="s">
        <v>2732</v>
      </c>
      <c r="B11665" s="250"/>
      <c r="C11665" s="250"/>
      <c r="D11665" s="250"/>
      <c r="E11665" s="250"/>
      <c r="F11665" s="250"/>
      <c r="G11665" s="250"/>
      <c r="H11665" s="250"/>
      <c r="I11665" s="75">
        <f t="shared" ref="I11665:P11665" si="11769">SUM(I11715,I11765)</f>
        <v>0</v>
      </c>
      <c r="J11665" s="75">
        <f t="shared" si="11769"/>
        <v>0</v>
      </c>
      <c r="K11665" s="75">
        <f t="shared" si="11769"/>
        <v>0</v>
      </c>
      <c r="L11665" s="75">
        <f t="shared" si="11769"/>
        <v>0</v>
      </c>
      <c r="M11665" s="75">
        <f t="shared" si="11769"/>
        <v>0</v>
      </c>
      <c r="N11665" s="75">
        <f t="shared" si="11769"/>
        <v>0</v>
      </c>
      <c r="O11665" s="75">
        <f t="shared" si="11769"/>
        <v>0</v>
      </c>
      <c r="P11665" s="75">
        <f t="shared" si="11769"/>
        <v>0</v>
      </c>
      <c r="Q11665" s="75">
        <f t="shared" ref="Q11665:R11665" si="11770">SUM(Q11715,Q11765)</f>
        <v>0</v>
      </c>
      <c r="R11665" s="75">
        <f t="shared" si="11770"/>
        <v>0</v>
      </c>
      <c r="S11665" s="75">
        <f t="shared" ref="S11665" si="11771">SUM(S11715,S11765)</f>
        <v>0</v>
      </c>
      <c r="T11665" s="75">
        <f t="shared" ref="T11665:X11665" si="11772">SUM(T11715,T11765)</f>
        <v>0</v>
      </c>
      <c r="U11665" s="75">
        <f t="shared" si="11772"/>
        <v>0</v>
      </c>
      <c r="V11665" s="75">
        <f t="shared" si="11772"/>
        <v>0</v>
      </c>
      <c r="W11665" s="75">
        <f t="shared" si="11772"/>
        <v>0</v>
      </c>
      <c r="X11665" s="75">
        <f t="shared" si="11772"/>
        <v>0</v>
      </c>
      <c r="Y11665" s="238">
        <v>0</v>
      </c>
    </row>
    <row r="11666" spans="1:25" s="76" customFormat="1">
      <c r="A11666" s="250" t="s">
        <v>2733</v>
      </c>
      <c r="B11666" s="250"/>
      <c r="C11666" s="250"/>
      <c r="D11666" s="250"/>
      <c r="E11666" s="250"/>
      <c r="F11666" s="250"/>
      <c r="G11666" s="250"/>
      <c r="H11666" s="250"/>
      <c r="I11666" s="75">
        <f t="shared" ref="I11666:P11666" si="11773">SUM(I11716,I11766)</f>
        <v>0</v>
      </c>
      <c r="J11666" s="75">
        <f t="shared" si="11773"/>
        <v>0</v>
      </c>
      <c r="K11666" s="75">
        <f t="shared" si="11773"/>
        <v>0</v>
      </c>
      <c r="L11666" s="75">
        <f t="shared" si="11773"/>
        <v>0</v>
      </c>
      <c r="M11666" s="75">
        <f t="shared" si="11773"/>
        <v>0</v>
      </c>
      <c r="N11666" s="75">
        <f t="shared" si="11773"/>
        <v>0</v>
      </c>
      <c r="O11666" s="75">
        <f t="shared" si="11773"/>
        <v>0</v>
      </c>
      <c r="P11666" s="75">
        <f t="shared" si="11773"/>
        <v>0</v>
      </c>
      <c r="Q11666" s="75">
        <f t="shared" ref="Q11666:R11666" si="11774">SUM(Q11716,Q11766)</f>
        <v>0</v>
      </c>
      <c r="R11666" s="75">
        <f t="shared" si="11774"/>
        <v>0</v>
      </c>
      <c r="S11666" s="75">
        <f t="shared" ref="S11666" si="11775">SUM(S11716,S11766)</f>
        <v>0</v>
      </c>
      <c r="T11666" s="75">
        <f t="shared" ref="T11666:X11666" si="11776">SUM(T11716,T11766)</f>
        <v>0</v>
      </c>
      <c r="U11666" s="75">
        <f t="shared" si="11776"/>
        <v>0</v>
      </c>
      <c r="V11666" s="75">
        <f t="shared" si="11776"/>
        <v>0</v>
      </c>
      <c r="W11666" s="75">
        <f t="shared" si="11776"/>
        <v>0</v>
      </c>
      <c r="X11666" s="75">
        <f t="shared" si="11776"/>
        <v>0</v>
      </c>
      <c r="Y11666" s="238">
        <v>0</v>
      </c>
    </row>
    <row r="11667" spans="1:25" s="76" customFormat="1">
      <c r="A11667" s="250" t="s">
        <v>2734</v>
      </c>
      <c r="B11667" s="250"/>
      <c r="C11667" s="250"/>
      <c r="D11667" s="250"/>
      <c r="E11667" s="250"/>
      <c r="F11667" s="250"/>
      <c r="G11667" s="250"/>
      <c r="H11667" s="250"/>
      <c r="I11667" s="75">
        <f t="shared" ref="I11667:P11667" si="11777">SUM(I11717,I11767)</f>
        <v>0</v>
      </c>
      <c r="J11667" s="75">
        <f t="shared" si="11777"/>
        <v>0</v>
      </c>
      <c r="K11667" s="75">
        <f t="shared" si="11777"/>
        <v>0</v>
      </c>
      <c r="L11667" s="75">
        <f t="shared" si="11777"/>
        <v>0</v>
      </c>
      <c r="M11667" s="75">
        <f t="shared" si="11777"/>
        <v>0</v>
      </c>
      <c r="N11667" s="75">
        <f t="shared" si="11777"/>
        <v>0</v>
      </c>
      <c r="O11667" s="75">
        <f t="shared" si="11777"/>
        <v>0</v>
      </c>
      <c r="P11667" s="75">
        <f t="shared" si="11777"/>
        <v>0</v>
      </c>
      <c r="Q11667" s="75">
        <f t="shared" ref="Q11667:R11667" si="11778">SUM(Q11717,Q11767)</f>
        <v>0</v>
      </c>
      <c r="R11667" s="75">
        <f t="shared" si="11778"/>
        <v>0</v>
      </c>
      <c r="S11667" s="75">
        <f t="shared" ref="S11667" si="11779">SUM(S11717,S11767)</f>
        <v>0</v>
      </c>
      <c r="T11667" s="75">
        <f t="shared" ref="T11667:X11667" si="11780">SUM(T11717,T11767)</f>
        <v>0</v>
      </c>
      <c r="U11667" s="75">
        <f t="shared" si="11780"/>
        <v>0</v>
      </c>
      <c r="V11667" s="75">
        <f t="shared" si="11780"/>
        <v>0</v>
      </c>
      <c r="W11667" s="75">
        <f t="shared" si="11780"/>
        <v>0</v>
      </c>
      <c r="X11667" s="75">
        <f t="shared" si="11780"/>
        <v>0</v>
      </c>
      <c r="Y11667" s="238">
        <v>0</v>
      </c>
    </row>
    <row r="11668" spans="1:25" s="76" customFormat="1">
      <c r="A11668" s="250" t="s">
        <v>2735</v>
      </c>
      <c r="B11668" s="250"/>
      <c r="C11668" s="250"/>
      <c r="D11668" s="250"/>
      <c r="E11668" s="250"/>
      <c r="F11668" s="250"/>
      <c r="G11668" s="250"/>
      <c r="H11668" s="250"/>
      <c r="I11668" s="75">
        <f t="shared" ref="I11668:P11668" si="11781">SUM(I11718,I11768)</f>
        <v>0</v>
      </c>
      <c r="J11668" s="75">
        <f t="shared" si="11781"/>
        <v>0</v>
      </c>
      <c r="K11668" s="75">
        <f t="shared" si="11781"/>
        <v>0</v>
      </c>
      <c r="L11668" s="75">
        <f t="shared" si="11781"/>
        <v>0</v>
      </c>
      <c r="M11668" s="75">
        <f t="shared" si="11781"/>
        <v>0</v>
      </c>
      <c r="N11668" s="75">
        <f t="shared" si="11781"/>
        <v>0</v>
      </c>
      <c r="O11668" s="75">
        <f t="shared" si="11781"/>
        <v>0</v>
      </c>
      <c r="P11668" s="75">
        <f t="shared" si="11781"/>
        <v>0</v>
      </c>
      <c r="Q11668" s="75">
        <f t="shared" ref="Q11668:R11668" si="11782">SUM(Q11718,Q11768)</f>
        <v>0</v>
      </c>
      <c r="R11668" s="75">
        <f t="shared" si="11782"/>
        <v>0</v>
      </c>
      <c r="S11668" s="75">
        <f t="shared" ref="S11668" si="11783">SUM(S11718,S11768)</f>
        <v>0</v>
      </c>
      <c r="T11668" s="75">
        <f t="shared" ref="T11668:X11668" si="11784">SUM(T11718,T11768)</f>
        <v>0</v>
      </c>
      <c r="U11668" s="75">
        <f t="shared" si="11784"/>
        <v>0</v>
      </c>
      <c r="V11668" s="75">
        <f t="shared" si="11784"/>
        <v>0</v>
      </c>
      <c r="W11668" s="75">
        <f t="shared" si="11784"/>
        <v>0</v>
      </c>
      <c r="X11668" s="75">
        <f t="shared" si="11784"/>
        <v>0</v>
      </c>
      <c r="Y11668" s="238">
        <v>0</v>
      </c>
    </row>
    <row r="11669" spans="1:25" s="76" customFormat="1">
      <c r="A11669" s="250" t="s">
        <v>2736</v>
      </c>
      <c r="B11669" s="250"/>
      <c r="C11669" s="250"/>
      <c r="D11669" s="250"/>
      <c r="E11669" s="250"/>
      <c r="F11669" s="250"/>
      <c r="G11669" s="250"/>
      <c r="H11669" s="250"/>
      <c r="I11669" s="75">
        <f t="shared" ref="I11669:P11669" si="11785">SUM(I11719,I11769)</f>
        <v>0</v>
      </c>
      <c r="J11669" s="75">
        <f t="shared" si="11785"/>
        <v>0</v>
      </c>
      <c r="K11669" s="75">
        <f t="shared" si="11785"/>
        <v>0</v>
      </c>
      <c r="L11669" s="75">
        <f t="shared" si="11785"/>
        <v>0</v>
      </c>
      <c r="M11669" s="75">
        <f t="shared" si="11785"/>
        <v>0</v>
      </c>
      <c r="N11669" s="75">
        <f t="shared" si="11785"/>
        <v>0</v>
      </c>
      <c r="O11669" s="75">
        <f t="shared" si="11785"/>
        <v>0</v>
      </c>
      <c r="P11669" s="75">
        <f t="shared" si="11785"/>
        <v>0</v>
      </c>
      <c r="Q11669" s="75">
        <f t="shared" ref="Q11669:R11669" si="11786">SUM(Q11719,Q11769)</f>
        <v>0</v>
      </c>
      <c r="R11669" s="75">
        <f t="shared" si="11786"/>
        <v>0</v>
      </c>
      <c r="S11669" s="75">
        <f t="shared" ref="S11669" si="11787">SUM(S11719,S11769)</f>
        <v>0</v>
      </c>
      <c r="T11669" s="75">
        <f t="shared" ref="T11669:X11669" si="11788">SUM(T11719,T11769)</f>
        <v>0</v>
      </c>
      <c r="U11669" s="75">
        <f t="shared" si="11788"/>
        <v>0</v>
      </c>
      <c r="V11669" s="75">
        <f t="shared" si="11788"/>
        <v>0</v>
      </c>
      <c r="W11669" s="75">
        <f t="shared" si="11788"/>
        <v>0</v>
      </c>
      <c r="X11669" s="75">
        <f t="shared" si="11788"/>
        <v>0</v>
      </c>
      <c r="Y11669" s="238">
        <v>0</v>
      </c>
    </row>
    <row r="11670" spans="1:25" s="76" customFormat="1">
      <c r="A11670" s="250" t="s">
        <v>2792</v>
      </c>
      <c r="B11670" s="250"/>
      <c r="C11670" s="250"/>
      <c r="D11670" s="250"/>
      <c r="E11670" s="250"/>
      <c r="F11670" s="250"/>
      <c r="G11670" s="250"/>
      <c r="H11670" s="250"/>
      <c r="I11670" s="75">
        <f t="shared" ref="I11670:P11670" si="11789">SUM(I11720,I11770)</f>
        <v>0</v>
      </c>
      <c r="J11670" s="75">
        <f t="shared" si="11789"/>
        <v>0</v>
      </c>
      <c r="K11670" s="75">
        <f t="shared" si="11789"/>
        <v>0</v>
      </c>
      <c r="L11670" s="75">
        <f t="shared" si="11789"/>
        <v>0</v>
      </c>
      <c r="M11670" s="75">
        <f t="shared" si="11789"/>
        <v>0</v>
      </c>
      <c r="N11670" s="75">
        <f t="shared" si="11789"/>
        <v>0</v>
      </c>
      <c r="O11670" s="75">
        <f t="shared" si="11789"/>
        <v>0</v>
      </c>
      <c r="P11670" s="75">
        <f t="shared" si="11789"/>
        <v>0</v>
      </c>
      <c r="Q11670" s="75">
        <f t="shared" ref="Q11670:R11670" si="11790">SUM(Q11720,Q11770)</f>
        <v>0</v>
      </c>
      <c r="R11670" s="75">
        <f t="shared" si="11790"/>
        <v>0</v>
      </c>
      <c r="S11670" s="75">
        <f t="shared" ref="S11670" si="11791">SUM(S11720,S11770)</f>
        <v>0</v>
      </c>
      <c r="T11670" s="75">
        <f t="shared" ref="T11670:X11670" si="11792">SUM(T11720,T11770)</f>
        <v>0</v>
      </c>
      <c r="U11670" s="75">
        <f t="shared" si="11792"/>
        <v>0</v>
      </c>
      <c r="V11670" s="75">
        <f t="shared" si="11792"/>
        <v>0</v>
      </c>
      <c r="W11670" s="75">
        <f t="shared" si="11792"/>
        <v>0</v>
      </c>
      <c r="X11670" s="75">
        <f t="shared" si="11792"/>
        <v>0</v>
      </c>
      <c r="Y11670" s="238">
        <v>0</v>
      </c>
    </row>
    <row r="11671" spans="1:25" s="76" customFormat="1">
      <c r="A11671" s="250" t="s">
        <v>2737</v>
      </c>
      <c r="B11671" s="250"/>
      <c r="C11671" s="250"/>
      <c r="D11671" s="250"/>
      <c r="E11671" s="250"/>
      <c r="F11671" s="250"/>
      <c r="G11671" s="250"/>
      <c r="H11671" s="250"/>
      <c r="I11671" s="75">
        <f t="shared" ref="I11671:P11671" si="11793">SUM(I11721,I11771)</f>
        <v>0</v>
      </c>
      <c r="J11671" s="75">
        <f t="shared" si="11793"/>
        <v>0</v>
      </c>
      <c r="K11671" s="75">
        <f t="shared" si="11793"/>
        <v>0</v>
      </c>
      <c r="L11671" s="75">
        <f t="shared" si="11793"/>
        <v>0</v>
      </c>
      <c r="M11671" s="75">
        <f t="shared" si="11793"/>
        <v>0</v>
      </c>
      <c r="N11671" s="75">
        <f t="shared" si="11793"/>
        <v>0</v>
      </c>
      <c r="O11671" s="75">
        <f t="shared" si="11793"/>
        <v>0</v>
      </c>
      <c r="P11671" s="75">
        <f t="shared" si="11793"/>
        <v>0</v>
      </c>
      <c r="Q11671" s="75">
        <f t="shared" ref="Q11671:R11671" si="11794">SUM(Q11721,Q11771)</f>
        <v>0</v>
      </c>
      <c r="R11671" s="75">
        <f t="shared" si="11794"/>
        <v>0</v>
      </c>
      <c r="S11671" s="75">
        <f t="shared" ref="S11671" si="11795">SUM(S11721,S11771)</f>
        <v>0</v>
      </c>
      <c r="T11671" s="75">
        <f t="shared" ref="T11671:X11671" si="11796">SUM(T11721,T11771)</f>
        <v>0</v>
      </c>
      <c r="U11671" s="75">
        <f t="shared" si="11796"/>
        <v>0</v>
      </c>
      <c r="V11671" s="75">
        <f t="shared" si="11796"/>
        <v>0</v>
      </c>
      <c r="W11671" s="75">
        <f t="shared" si="11796"/>
        <v>0</v>
      </c>
      <c r="X11671" s="75">
        <f t="shared" si="11796"/>
        <v>0</v>
      </c>
      <c r="Y11671" s="238">
        <v>0</v>
      </c>
    </row>
    <row r="11672" spans="1:25" s="76" customFormat="1">
      <c r="A11672" s="250" t="s">
        <v>2784</v>
      </c>
      <c r="B11672" s="250"/>
      <c r="C11672" s="250"/>
      <c r="D11672" s="250"/>
      <c r="E11672" s="250"/>
      <c r="F11672" s="250"/>
      <c r="G11672" s="250"/>
      <c r="H11672" s="250"/>
      <c r="I11672" s="75">
        <f t="shared" ref="I11672:P11672" si="11797">SUM(I11722,I11772)</f>
        <v>0</v>
      </c>
      <c r="J11672" s="75">
        <f t="shared" si="11797"/>
        <v>0</v>
      </c>
      <c r="K11672" s="75">
        <f t="shared" si="11797"/>
        <v>0</v>
      </c>
      <c r="L11672" s="75">
        <f t="shared" si="11797"/>
        <v>0</v>
      </c>
      <c r="M11672" s="75">
        <f t="shared" si="11797"/>
        <v>0</v>
      </c>
      <c r="N11672" s="75">
        <f t="shared" si="11797"/>
        <v>0</v>
      </c>
      <c r="O11672" s="75">
        <f t="shared" si="11797"/>
        <v>0</v>
      </c>
      <c r="P11672" s="75">
        <f t="shared" si="11797"/>
        <v>0</v>
      </c>
      <c r="Q11672" s="75">
        <f t="shared" ref="Q11672:R11672" si="11798">SUM(Q11722,Q11772)</f>
        <v>0</v>
      </c>
      <c r="R11672" s="75">
        <f t="shared" si="11798"/>
        <v>0</v>
      </c>
      <c r="S11672" s="75">
        <f t="shared" ref="S11672" si="11799">SUM(S11722,S11772)</f>
        <v>0</v>
      </c>
      <c r="T11672" s="75">
        <f t="shared" ref="T11672:X11672" si="11800">SUM(T11722,T11772)</f>
        <v>0</v>
      </c>
      <c r="U11672" s="75">
        <f t="shared" si="11800"/>
        <v>0</v>
      </c>
      <c r="V11672" s="75">
        <f t="shared" si="11800"/>
        <v>0</v>
      </c>
      <c r="W11672" s="75">
        <f t="shared" si="11800"/>
        <v>0</v>
      </c>
      <c r="X11672" s="75">
        <f t="shared" si="11800"/>
        <v>0</v>
      </c>
      <c r="Y11672" s="238">
        <v>0</v>
      </c>
    </row>
    <row r="11673" spans="1:25" s="76" customFormat="1">
      <c r="A11673" s="250" t="s">
        <v>2785</v>
      </c>
      <c r="B11673" s="250"/>
      <c r="C11673" s="250"/>
      <c r="D11673" s="250"/>
      <c r="E11673" s="250"/>
      <c r="F11673" s="250"/>
      <c r="G11673" s="250"/>
      <c r="H11673" s="250"/>
      <c r="I11673" s="75">
        <f t="shared" ref="I11673:P11673" si="11801">SUM(I11723,I11773)</f>
        <v>5000</v>
      </c>
      <c r="J11673" s="75">
        <f t="shared" si="11801"/>
        <v>0</v>
      </c>
      <c r="K11673" s="75">
        <f t="shared" si="11801"/>
        <v>5000</v>
      </c>
      <c r="L11673" s="75">
        <f t="shared" si="11801"/>
        <v>5000</v>
      </c>
      <c r="M11673" s="75">
        <f t="shared" si="11801"/>
        <v>0</v>
      </c>
      <c r="N11673" s="75">
        <f t="shared" si="11801"/>
        <v>0</v>
      </c>
      <c r="O11673" s="75">
        <f t="shared" si="11801"/>
        <v>0</v>
      </c>
      <c r="P11673" s="75">
        <f t="shared" si="11801"/>
        <v>0</v>
      </c>
      <c r="Q11673" s="75">
        <f t="shared" ref="Q11673:R11673" si="11802">SUM(Q11723,Q11773)</f>
        <v>221877</v>
      </c>
      <c r="R11673" s="75">
        <f t="shared" si="11802"/>
        <v>206451</v>
      </c>
      <c r="S11673" s="75">
        <f t="shared" ref="S11673" si="11803">SUM(S11723,S11773)</f>
        <v>0</v>
      </c>
      <c r="T11673" s="75">
        <f t="shared" ref="T11673:X11673" si="11804">SUM(T11723,T11773)</f>
        <v>206451</v>
      </c>
      <c r="U11673" s="75">
        <f t="shared" si="11804"/>
        <v>206451</v>
      </c>
      <c r="V11673" s="75">
        <f t="shared" si="11804"/>
        <v>0</v>
      </c>
      <c r="W11673" s="75">
        <f t="shared" si="11804"/>
        <v>0</v>
      </c>
      <c r="X11673" s="75">
        <f t="shared" si="11804"/>
        <v>206451</v>
      </c>
      <c r="Y11673" s="238">
        <v>221877</v>
      </c>
    </row>
    <row r="11674" spans="1:25" s="68" customFormat="1">
      <c r="A11674" s="251" t="s">
        <v>69</v>
      </c>
      <c r="B11674" s="251"/>
      <c r="C11674" s="251"/>
      <c r="D11674" s="251"/>
      <c r="E11674" s="251"/>
      <c r="F11674" s="251"/>
      <c r="G11674" s="251"/>
      <c r="H11674" s="251"/>
      <c r="I11674" s="77">
        <f t="shared" ref="I11674:P11674" si="11805">SUM(I11628:I11673)</f>
        <v>38534634</v>
      </c>
      <c r="J11674" s="77">
        <f t="shared" si="11805"/>
        <v>36701634</v>
      </c>
      <c r="K11674" s="77">
        <f t="shared" si="11805"/>
        <v>5000</v>
      </c>
      <c r="L11674" s="77">
        <f t="shared" si="11805"/>
        <v>5000</v>
      </c>
      <c r="M11674" s="77">
        <f t="shared" si="11805"/>
        <v>0</v>
      </c>
      <c r="N11674" s="77">
        <f t="shared" si="11805"/>
        <v>0</v>
      </c>
      <c r="O11674" s="77">
        <f t="shared" si="11805"/>
        <v>0</v>
      </c>
      <c r="P11674" s="77">
        <f t="shared" si="11805"/>
        <v>1828000</v>
      </c>
      <c r="Q11674" s="77">
        <f t="shared" ref="Q11674:R11674" si="11806">SUM(Q11628:Q11673)</f>
        <v>37878620</v>
      </c>
      <c r="R11674" s="77">
        <f t="shared" si="11806"/>
        <v>36035194</v>
      </c>
      <c r="S11674" s="77">
        <f t="shared" ref="S11674" si="11807">SUM(S11628:S11673)</f>
        <v>32804565</v>
      </c>
      <c r="T11674" s="77">
        <f t="shared" ref="T11674:X11674" si="11808">SUM(T11628:T11673)</f>
        <v>3230629</v>
      </c>
      <c r="U11674" s="77">
        <f t="shared" si="11808"/>
        <v>2406451</v>
      </c>
      <c r="V11674" s="77">
        <f t="shared" si="11808"/>
        <v>824178</v>
      </c>
      <c r="W11674" s="77">
        <f t="shared" si="11808"/>
        <v>0</v>
      </c>
      <c r="X11674" s="77">
        <f t="shared" si="11808"/>
        <v>36035194</v>
      </c>
      <c r="Y11674" s="239">
        <v>37878620</v>
      </c>
    </row>
    <row r="11675" spans="1:25" s="68" customFormat="1" ht="15" thickBot="1">
      <c r="A11675" s="270" t="s">
        <v>2779</v>
      </c>
      <c r="B11675" s="270"/>
      <c r="C11675" s="270"/>
      <c r="D11675" s="270"/>
      <c r="E11675" s="270"/>
      <c r="F11675" s="270"/>
      <c r="G11675" s="270"/>
      <c r="H11675" s="270"/>
      <c r="I11675" s="69"/>
      <c r="J11675" s="69"/>
      <c r="K11675" s="69"/>
      <c r="L11675" s="69"/>
      <c r="M11675" s="69"/>
      <c r="N11675" s="69"/>
      <c r="O11675" s="69"/>
      <c r="P11675" s="69"/>
      <c r="Q11675" s="69">
        <v>0</v>
      </c>
      <c r="R11675" s="69"/>
      <c r="S11675" s="69"/>
      <c r="T11675" s="69"/>
      <c r="U11675" s="69"/>
      <c r="V11675" s="69"/>
      <c r="W11675" s="69"/>
      <c r="X11675" s="69"/>
      <c r="Y11675" s="237">
        <v>0</v>
      </c>
    </row>
    <row r="11676" spans="1:25" s="68" customFormat="1" ht="41.4" thickBot="1">
      <c r="A11676" s="271" t="s">
        <v>1</v>
      </c>
      <c r="B11676" s="271"/>
      <c r="C11676" s="271"/>
      <c r="D11676" s="271"/>
      <c r="E11676" s="271"/>
      <c r="F11676" s="271"/>
      <c r="G11676" s="271"/>
      <c r="H11676" s="271"/>
      <c r="I11676" s="1" t="s">
        <v>3093</v>
      </c>
      <c r="J11676" s="1" t="s">
        <v>3130</v>
      </c>
      <c r="K11676" s="1" t="s">
        <v>3</v>
      </c>
      <c r="L11676" s="1" t="s">
        <v>4</v>
      </c>
      <c r="M11676" s="1" t="s">
        <v>5</v>
      </c>
      <c r="N11676" s="1" t="s">
        <v>6</v>
      </c>
      <c r="O11676" s="1" t="s">
        <v>7</v>
      </c>
      <c r="P11676" s="1" t="s">
        <v>8</v>
      </c>
      <c r="Q11676" s="1" t="s">
        <v>3344</v>
      </c>
      <c r="R11676" s="1" t="s">
        <v>3427</v>
      </c>
      <c r="S11676" s="1" t="s">
        <v>3447</v>
      </c>
      <c r="T11676" s="1" t="s">
        <v>3448</v>
      </c>
      <c r="U11676" s="1" t="s">
        <v>3452</v>
      </c>
      <c r="V11676" s="1" t="s">
        <v>3449</v>
      </c>
      <c r="W11676" s="1" t="s">
        <v>3450</v>
      </c>
      <c r="X11676" s="1" t="s">
        <v>3451</v>
      </c>
      <c r="Y11676" s="216" t="s">
        <v>3385</v>
      </c>
    </row>
    <row r="11677" spans="1:25" s="74" customFormat="1">
      <c r="A11677" s="70"/>
      <c r="B11677" s="70"/>
      <c r="C11677" s="70"/>
      <c r="D11677" s="71"/>
      <c r="E11677" s="71"/>
      <c r="F11677" s="72"/>
      <c r="G11677" s="165"/>
      <c r="H11677" s="73" t="s">
        <v>0</v>
      </c>
      <c r="I11677" s="45">
        <v>1</v>
      </c>
      <c r="J11677" s="45">
        <v>3</v>
      </c>
      <c r="K11677" s="45" t="s">
        <v>9</v>
      </c>
      <c r="L11677" s="45">
        <v>5</v>
      </c>
      <c r="M11677" s="45">
        <v>6</v>
      </c>
      <c r="N11677" s="45">
        <v>7</v>
      </c>
      <c r="O11677" s="45">
        <v>8</v>
      </c>
      <c r="P11677" s="45">
        <v>9</v>
      </c>
      <c r="Q11677" s="45">
        <v>1</v>
      </c>
      <c r="R11677" s="45">
        <v>2</v>
      </c>
      <c r="S11677" s="45">
        <v>3</v>
      </c>
      <c r="T11677" s="45" t="s">
        <v>3453</v>
      </c>
      <c r="U11677" s="45">
        <v>5</v>
      </c>
      <c r="V11677" s="45">
        <v>6</v>
      </c>
      <c r="W11677" s="45">
        <v>7</v>
      </c>
      <c r="X11677" s="45" t="s">
        <v>3454</v>
      </c>
      <c r="Y11677" s="276">
        <v>9</v>
      </c>
    </row>
    <row r="11678" spans="1:25" s="76" customFormat="1">
      <c r="A11678" s="272" t="s">
        <v>2699</v>
      </c>
      <c r="B11678" s="272"/>
      <c r="C11678" s="272"/>
      <c r="D11678" s="272"/>
      <c r="E11678" s="272"/>
      <c r="F11678" s="272"/>
      <c r="G11678" s="272"/>
      <c r="H11678" s="272"/>
      <c r="I11678" s="75"/>
      <c r="J11678" s="75"/>
      <c r="K11678" s="75"/>
      <c r="L11678" s="75"/>
      <c r="M11678" s="75"/>
      <c r="N11678" s="75"/>
      <c r="O11678" s="75"/>
      <c r="P11678" s="75"/>
      <c r="Q11678" s="75">
        <v>0</v>
      </c>
      <c r="R11678" s="75"/>
      <c r="S11678" s="75"/>
      <c r="T11678" s="75"/>
      <c r="U11678" s="75"/>
      <c r="V11678" s="75"/>
      <c r="W11678" s="75"/>
      <c r="X11678" s="75"/>
      <c r="Y11678" s="238">
        <v>0</v>
      </c>
    </row>
    <row r="11679" spans="1:25" s="76" customFormat="1">
      <c r="A11679" s="250" t="s">
        <v>2700</v>
      </c>
      <c r="B11679" s="250"/>
      <c r="C11679" s="250"/>
      <c r="D11679" s="250"/>
      <c r="E11679" s="250"/>
      <c r="F11679" s="250"/>
      <c r="G11679" s="250"/>
      <c r="H11679" s="250"/>
      <c r="I11679" s="75"/>
      <c r="J11679" s="75"/>
      <c r="K11679" s="75"/>
      <c r="L11679" s="75"/>
      <c r="M11679" s="75"/>
      <c r="N11679" s="75"/>
      <c r="O11679" s="75"/>
      <c r="P11679" s="75"/>
      <c r="Q11679" s="75">
        <v>0</v>
      </c>
      <c r="R11679" s="75"/>
      <c r="S11679" s="75"/>
      <c r="T11679" s="75"/>
      <c r="U11679" s="75"/>
      <c r="V11679" s="75"/>
      <c r="W11679" s="75"/>
      <c r="X11679" s="75"/>
      <c r="Y11679" s="238">
        <v>0</v>
      </c>
    </row>
    <row r="11680" spans="1:25" s="76" customFormat="1">
      <c r="A11680" s="250" t="s">
        <v>2701</v>
      </c>
      <c r="B11680" s="250"/>
      <c r="C11680" s="250"/>
      <c r="D11680" s="250"/>
      <c r="E11680" s="250"/>
      <c r="F11680" s="250"/>
      <c r="G11680" s="250"/>
      <c r="H11680" s="250"/>
      <c r="I11680" s="75"/>
      <c r="J11680" s="75"/>
      <c r="K11680" s="75"/>
      <c r="L11680" s="75"/>
      <c r="M11680" s="75"/>
      <c r="N11680" s="75"/>
      <c r="O11680" s="75"/>
      <c r="P11680" s="75"/>
      <c r="Q11680" s="75">
        <v>0</v>
      </c>
      <c r="R11680" s="75"/>
      <c r="S11680" s="75"/>
      <c r="T11680" s="75"/>
      <c r="U11680" s="75"/>
      <c r="V11680" s="75"/>
      <c r="W11680" s="75"/>
      <c r="X11680" s="75"/>
      <c r="Y11680" s="238">
        <v>0</v>
      </c>
    </row>
    <row r="11681" spans="1:25" s="76" customFormat="1">
      <c r="A11681" s="250" t="s">
        <v>2702</v>
      </c>
      <c r="B11681" s="250"/>
      <c r="C11681" s="250"/>
      <c r="D11681" s="250"/>
      <c r="E11681" s="250"/>
      <c r="F11681" s="250"/>
      <c r="G11681" s="250"/>
      <c r="H11681" s="250"/>
      <c r="I11681" s="75"/>
      <c r="J11681" s="75"/>
      <c r="K11681" s="75"/>
      <c r="L11681" s="75"/>
      <c r="M11681" s="75"/>
      <c r="N11681" s="75"/>
      <c r="O11681" s="75"/>
      <c r="P11681" s="75"/>
      <c r="Q11681" s="75">
        <v>0</v>
      </c>
      <c r="R11681" s="75"/>
      <c r="S11681" s="75"/>
      <c r="T11681" s="75"/>
      <c r="U11681" s="75"/>
      <c r="V11681" s="75"/>
      <c r="W11681" s="75"/>
      <c r="X11681" s="75"/>
      <c r="Y11681" s="238">
        <v>0</v>
      </c>
    </row>
    <row r="11682" spans="1:25" s="76" customFormat="1">
      <c r="A11682" s="250" t="s">
        <v>2703</v>
      </c>
      <c r="B11682" s="250"/>
      <c r="C11682" s="250"/>
      <c r="D11682" s="250"/>
      <c r="E11682" s="250"/>
      <c r="F11682" s="250"/>
      <c r="G11682" s="250"/>
      <c r="H11682" s="250"/>
      <c r="I11682" s="75"/>
      <c r="J11682" s="75"/>
      <c r="K11682" s="75"/>
      <c r="L11682" s="75"/>
      <c r="M11682" s="75"/>
      <c r="N11682" s="75"/>
      <c r="O11682" s="75"/>
      <c r="P11682" s="75"/>
      <c r="Q11682" s="75">
        <v>0</v>
      </c>
      <c r="R11682" s="75"/>
      <c r="S11682" s="75"/>
      <c r="T11682" s="75"/>
      <c r="U11682" s="75"/>
      <c r="V11682" s="75"/>
      <c r="W11682" s="75"/>
      <c r="X11682" s="75"/>
      <c r="Y11682" s="238">
        <v>0</v>
      </c>
    </row>
    <row r="11683" spans="1:25" s="76" customFormat="1">
      <c r="A11683" s="250" t="s">
        <v>2704</v>
      </c>
      <c r="B11683" s="250"/>
      <c r="C11683" s="250"/>
      <c r="D11683" s="250"/>
      <c r="E11683" s="250"/>
      <c r="F11683" s="250"/>
      <c r="G11683" s="250"/>
      <c r="H11683" s="250"/>
      <c r="I11683" s="75"/>
      <c r="J11683" s="75"/>
      <c r="K11683" s="75"/>
      <c r="L11683" s="75"/>
      <c r="M11683" s="75"/>
      <c r="N11683" s="75"/>
      <c r="O11683" s="75"/>
      <c r="P11683" s="75"/>
      <c r="Q11683" s="75">
        <v>0</v>
      </c>
      <c r="R11683" s="75"/>
      <c r="S11683" s="75"/>
      <c r="T11683" s="75"/>
      <c r="U11683" s="75"/>
      <c r="V11683" s="75"/>
      <c r="W11683" s="75"/>
      <c r="X11683" s="75"/>
      <c r="Y11683" s="238">
        <v>0</v>
      </c>
    </row>
    <row r="11684" spans="1:25" s="76" customFormat="1">
      <c r="A11684" s="250" t="s">
        <v>2705</v>
      </c>
      <c r="B11684" s="250"/>
      <c r="C11684" s="250"/>
      <c r="D11684" s="250"/>
      <c r="E11684" s="250"/>
      <c r="F11684" s="250"/>
      <c r="G11684" s="250"/>
      <c r="H11684" s="250"/>
      <c r="I11684" s="75"/>
      <c r="J11684" s="75"/>
      <c r="K11684" s="75"/>
      <c r="L11684" s="75"/>
      <c r="M11684" s="75"/>
      <c r="N11684" s="75"/>
      <c r="O11684" s="75"/>
      <c r="P11684" s="75"/>
      <c r="Q11684" s="75">
        <v>0</v>
      </c>
      <c r="R11684" s="75"/>
      <c r="S11684" s="75"/>
      <c r="T11684" s="75"/>
      <c r="U11684" s="75"/>
      <c r="V11684" s="75"/>
      <c r="W11684" s="75"/>
      <c r="X11684" s="75"/>
      <c r="Y11684" s="238">
        <v>0</v>
      </c>
    </row>
    <row r="11685" spans="1:25" s="76" customFormat="1">
      <c r="A11685" s="250" t="s">
        <v>2706</v>
      </c>
      <c r="B11685" s="250"/>
      <c r="C11685" s="250"/>
      <c r="D11685" s="250"/>
      <c r="E11685" s="250"/>
      <c r="F11685" s="250"/>
      <c r="G11685" s="250"/>
      <c r="H11685" s="250"/>
      <c r="I11685" s="75"/>
      <c r="J11685" s="75"/>
      <c r="K11685" s="75"/>
      <c r="L11685" s="75"/>
      <c r="M11685" s="75"/>
      <c r="N11685" s="75"/>
      <c r="O11685" s="75"/>
      <c r="P11685" s="75"/>
      <c r="Q11685" s="75">
        <v>0</v>
      </c>
      <c r="R11685" s="75"/>
      <c r="S11685" s="75"/>
      <c r="T11685" s="75"/>
      <c r="U11685" s="75"/>
      <c r="V11685" s="75"/>
      <c r="W11685" s="75"/>
      <c r="X11685" s="75"/>
      <c r="Y11685" s="238">
        <v>0</v>
      </c>
    </row>
    <row r="11686" spans="1:25" s="76" customFormat="1">
      <c r="A11686" s="250" t="s">
        <v>2707</v>
      </c>
      <c r="B11686" s="250"/>
      <c r="C11686" s="250"/>
      <c r="D11686" s="250"/>
      <c r="E11686" s="250"/>
      <c r="F11686" s="250"/>
      <c r="G11686" s="250"/>
      <c r="H11686" s="250"/>
      <c r="I11686" s="75"/>
      <c r="J11686" s="75"/>
      <c r="K11686" s="75"/>
      <c r="L11686" s="75"/>
      <c r="M11686" s="75"/>
      <c r="N11686" s="75"/>
      <c r="O11686" s="75"/>
      <c r="P11686" s="75"/>
      <c r="Q11686" s="75">
        <v>0</v>
      </c>
      <c r="R11686" s="75"/>
      <c r="S11686" s="75"/>
      <c r="T11686" s="75"/>
      <c r="U11686" s="75"/>
      <c r="V11686" s="75"/>
      <c r="W11686" s="75"/>
      <c r="X11686" s="75"/>
      <c r="Y11686" s="238">
        <v>0</v>
      </c>
    </row>
    <row r="11687" spans="1:25" s="76" customFormat="1">
      <c r="A11687" s="250" t="s">
        <v>2708</v>
      </c>
      <c r="B11687" s="250"/>
      <c r="C11687" s="250"/>
      <c r="D11687" s="250"/>
      <c r="E11687" s="250"/>
      <c r="F11687" s="250"/>
      <c r="G11687" s="250"/>
      <c r="H11687" s="250"/>
      <c r="I11687" s="75"/>
      <c r="J11687" s="75"/>
      <c r="K11687" s="75"/>
      <c r="L11687" s="75"/>
      <c r="M11687" s="75"/>
      <c r="N11687" s="75"/>
      <c r="O11687" s="75"/>
      <c r="P11687" s="75"/>
      <c r="Q11687" s="75">
        <v>0</v>
      </c>
      <c r="R11687" s="75"/>
      <c r="S11687" s="75"/>
      <c r="T11687" s="75"/>
      <c r="U11687" s="75"/>
      <c r="V11687" s="75"/>
      <c r="W11687" s="75"/>
      <c r="X11687" s="75"/>
      <c r="Y11687" s="238">
        <v>0</v>
      </c>
    </row>
    <row r="11688" spans="1:25" s="76" customFormat="1">
      <c r="A11688" s="250" t="s">
        <v>2709</v>
      </c>
      <c r="B11688" s="250"/>
      <c r="C11688" s="250"/>
      <c r="D11688" s="250"/>
      <c r="E11688" s="250"/>
      <c r="F11688" s="250"/>
      <c r="G11688" s="250"/>
      <c r="H11688" s="250"/>
      <c r="I11688" s="75"/>
      <c r="J11688" s="75"/>
      <c r="K11688" s="75"/>
      <c r="L11688" s="75"/>
      <c r="M11688" s="75"/>
      <c r="N11688" s="75"/>
      <c r="O11688" s="75"/>
      <c r="P11688" s="75"/>
      <c r="Q11688" s="75">
        <v>0</v>
      </c>
      <c r="R11688" s="75"/>
      <c r="S11688" s="75"/>
      <c r="T11688" s="75"/>
      <c r="U11688" s="75"/>
      <c r="V11688" s="75"/>
      <c r="W11688" s="75"/>
      <c r="X11688" s="75"/>
      <c r="Y11688" s="238">
        <v>0</v>
      </c>
    </row>
    <row r="11689" spans="1:25" s="76" customFormat="1">
      <c r="A11689" s="250" t="s">
        <v>2710</v>
      </c>
      <c r="B11689" s="250"/>
      <c r="C11689" s="250"/>
      <c r="D11689" s="250"/>
      <c r="E11689" s="250"/>
      <c r="F11689" s="250"/>
      <c r="G11689" s="250"/>
      <c r="H11689" s="250"/>
      <c r="I11689" s="75"/>
      <c r="J11689" s="75"/>
      <c r="K11689" s="75"/>
      <c r="L11689" s="75"/>
      <c r="M11689" s="75"/>
      <c r="N11689" s="75"/>
      <c r="O11689" s="75"/>
      <c r="P11689" s="75"/>
      <c r="Q11689" s="75">
        <v>0</v>
      </c>
      <c r="R11689" s="75"/>
      <c r="S11689" s="75"/>
      <c r="T11689" s="75"/>
      <c r="U11689" s="75"/>
      <c r="V11689" s="75"/>
      <c r="W11689" s="75"/>
      <c r="X11689" s="75"/>
      <c r="Y11689" s="238">
        <v>0</v>
      </c>
    </row>
    <row r="11690" spans="1:25" s="76" customFormat="1">
      <c r="A11690" s="250" t="s">
        <v>2711</v>
      </c>
      <c r="B11690" s="250"/>
      <c r="C11690" s="250"/>
      <c r="D11690" s="250"/>
      <c r="E11690" s="250"/>
      <c r="F11690" s="250"/>
      <c r="G11690" s="250"/>
      <c r="H11690" s="250"/>
      <c r="I11690" s="75"/>
      <c r="J11690" s="75"/>
      <c r="K11690" s="75"/>
      <c r="L11690" s="75"/>
      <c r="M11690" s="75"/>
      <c r="N11690" s="75"/>
      <c r="O11690" s="75"/>
      <c r="P11690" s="75"/>
      <c r="Q11690" s="75">
        <v>0</v>
      </c>
      <c r="R11690" s="75"/>
      <c r="S11690" s="75"/>
      <c r="T11690" s="75"/>
      <c r="U11690" s="75"/>
      <c r="V11690" s="75"/>
      <c r="W11690" s="75"/>
      <c r="X11690" s="75"/>
      <c r="Y11690" s="238">
        <v>0</v>
      </c>
    </row>
    <row r="11691" spans="1:25" s="76" customFormat="1">
      <c r="A11691" s="250" t="s">
        <v>2712</v>
      </c>
      <c r="B11691" s="250"/>
      <c r="C11691" s="250"/>
      <c r="D11691" s="250"/>
      <c r="E11691" s="250"/>
      <c r="F11691" s="250"/>
      <c r="G11691" s="250"/>
      <c r="H11691" s="250"/>
      <c r="I11691" s="75"/>
      <c r="J11691" s="75"/>
      <c r="K11691" s="75"/>
      <c r="L11691" s="75"/>
      <c r="M11691" s="75"/>
      <c r="N11691" s="75"/>
      <c r="O11691" s="75"/>
      <c r="P11691" s="75"/>
      <c r="Q11691" s="75">
        <v>0</v>
      </c>
      <c r="R11691" s="75"/>
      <c r="S11691" s="75"/>
      <c r="T11691" s="75"/>
      <c r="U11691" s="75"/>
      <c r="V11691" s="75"/>
      <c r="W11691" s="75"/>
      <c r="X11691" s="75"/>
      <c r="Y11691" s="238">
        <v>0</v>
      </c>
    </row>
    <row r="11692" spans="1:25" s="76" customFormat="1">
      <c r="A11692" s="250" t="s">
        <v>2713</v>
      </c>
      <c r="B11692" s="250"/>
      <c r="C11692" s="250"/>
      <c r="D11692" s="250"/>
      <c r="E11692" s="250"/>
      <c r="F11692" s="250"/>
      <c r="G11692" s="250"/>
      <c r="H11692" s="250"/>
      <c r="I11692" s="75"/>
      <c r="J11692" s="75"/>
      <c r="K11692" s="75"/>
      <c r="L11692" s="75"/>
      <c r="M11692" s="75"/>
      <c r="N11692" s="75"/>
      <c r="O11692" s="75"/>
      <c r="P11692" s="75"/>
      <c r="Q11692" s="75">
        <v>0</v>
      </c>
      <c r="R11692" s="75"/>
      <c r="S11692" s="75"/>
      <c r="T11692" s="75"/>
      <c r="U11692" s="75"/>
      <c r="V11692" s="75"/>
      <c r="W11692" s="75"/>
      <c r="X11692" s="75"/>
      <c r="Y11692" s="238">
        <v>0</v>
      </c>
    </row>
    <row r="11693" spans="1:25" s="76" customFormat="1">
      <c r="A11693" s="250" t="s">
        <v>2714</v>
      </c>
      <c r="B11693" s="250"/>
      <c r="C11693" s="250"/>
      <c r="D11693" s="250"/>
      <c r="E11693" s="250"/>
      <c r="F11693" s="250"/>
      <c r="G11693" s="250"/>
      <c r="H11693" s="250"/>
      <c r="I11693" s="75"/>
      <c r="J11693" s="75"/>
      <c r="K11693" s="75"/>
      <c r="L11693" s="75"/>
      <c r="M11693" s="75"/>
      <c r="N11693" s="75"/>
      <c r="O11693" s="75"/>
      <c r="P11693" s="75"/>
      <c r="Q11693" s="75">
        <v>0</v>
      </c>
      <c r="R11693" s="75"/>
      <c r="S11693" s="75"/>
      <c r="T11693" s="75"/>
      <c r="U11693" s="75"/>
      <c r="V11693" s="75"/>
      <c r="W11693" s="75"/>
      <c r="X11693" s="75"/>
      <c r="Y11693" s="238">
        <v>0</v>
      </c>
    </row>
    <row r="11694" spans="1:25" s="76" customFormat="1">
      <c r="A11694" s="250" t="s">
        <v>2689</v>
      </c>
      <c r="B11694" s="250"/>
      <c r="C11694" s="250"/>
      <c r="D11694" s="250"/>
      <c r="E11694" s="250"/>
      <c r="F11694" s="250"/>
      <c r="G11694" s="250"/>
      <c r="H11694" s="250"/>
      <c r="I11694" s="75"/>
      <c r="J11694" s="75"/>
      <c r="K11694" s="75"/>
      <c r="L11694" s="75"/>
      <c r="M11694" s="75"/>
      <c r="N11694" s="75"/>
      <c r="O11694" s="75"/>
      <c r="P11694" s="75"/>
      <c r="Q11694" s="75">
        <v>0</v>
      </c>
      <c r="R11694" s="75"/>
      <c r="S11694" s="75"/>
      <c r="T11694" s="75"/>
      <c r="U11694" s="75"/>
      <c r="V11694" s="75"/>
      <c r="W11694" s="75"/>
      <c r="X11694" s="75"/>
      <c r="Y11694" s="238">
        <v>0</v>
      </c>
    </row>
    <row r="11695" spans="1:25" s="76" customFormat="1">
      <c r="A11695" s="250" t="s">
        <v>2715</v>
      </c>
      <c r="B11695" s="250"/>
      <c r="C11695" s="250"/>
      <c r="D11695" s="250"/>
      <c r="E11695" s="250"/>
      <c r="F11695" s="250"/>
      <c r="G11695" s="250"/>
      <c r="H11695" s="250"/>
      <c r="I11695" s="75"/>
      <c r="J11695" s="75"/>
      <c r="K11695" s="75"/>
      <c r="L11695" s="75"/>
      <c r="M11695" s="75"/>
      <c r="N11695" s="75"/>
      <c r="O11695" s="75"/>
      <c r="P11695" s="75"/>
      <c r="Q11695" s="75">
        <v>0</v>
      </c>
      <c r="R11695" s="75"/>
      <c r="S11695" s="75"/>
      <c r="T11695" s="75"/>
      <c r="U11695" s="75"/>
      <c r="V11695" s="75"/>
      <c r="W11695" s="75"/>
      <c r="X11695" s="75"/>
      <c r="Y11695" s="238">
        <v>0</v>
      </c>
    </row>
    <row r="11696" spans="1:25" s="76" customFormat="1">
      <c r="A11696" s="250" t="s">
        <v>2716</v>
      </c>
      <c r="B11696" s="250"/>
      <c r="C11696" s="250"/>
      <c r="D11696" s="250"/>
      <c r="E11696" s="250"/>
      <c r="F11696" s="250"/>
      <c r="G11696" s="250"/>
      <c r="H11696" s="250"/>
      <c r="I11696" s="75"/>
      <c r="J11696" s="75"/>
      <c r="K11696" s="75"/>
      <c r="L11696" s="75"/>
      <c r="M11696" s="75"/>
      <c r="N11696" s="75"/>
      <c r="O11696" s="75"/>
      <c r="P11696" s="75"/>
      <c r="Q11696" s="75">
        <v>0</v>
      </c>
      <c r="R11696" s="75"/>
      <c r="S11696" s="75"/>
      <c r="T11696" s="75"/>
      <c r="U11696" s="75"/>
      <c r="V11696" s="75"/>
      <c r="W11696" s="75"/>
      <c r="X11696" s="75"/>
      <c r="Y11696" s="238">
        <v>0</v>
      </c>
    </row>
    <row r="11697" spans="1:25" s="76" customFormat="1">
      <c r="A11697" s="250" t="s">
        <v>2717</v>
      </c>
      <c r="B11697" s="250"/>
      <c r="C11697" s="250"/>
      <c r="D11697" s="250"/>
      <c r="E11697" s="250"/>
      <c r="F11697" s="250"/>
      <c r="G11697" s="250"/>
      <c r="H11697" s="250"/>
      <c r="I11697" s="75"/>
      <c r="J11697" s="75"/>
      <c r="K11697" s="75"/>
      <c r="L11697" s="75"/>
      <c r="M11697" s="75"/>
      <c r="N11697" s="75"/>
      <c r="O11697" s="75"/>
      <c r="P11697" s="75"/>
      <c r="Q11697" s="75">
        <v>0</v>
      </c>
      <c r="R11697" s="75"/>
      <c r="S11697" s="75"/>
      <c r="T11697" s="75"/>
      <c r="U11697" s="75"/>
      <c r="V11697" s="75"/>
      <c r="W11697" s="75"/>
      <c r="X11697" s="75"/>
      <c r="Y11697" s="238">
        <v>0</v>
      </c>
    </row>
    <row r="11698" spans="1:25" s="76" customFormat="1">
      <c r="A11698" s="250" t="s">
        <v>2718</v>
      </c>
      <c r="B11698" s="250"/>
      <c r="C11698" s="250"/>
      <c r="D11698" s="250"/>
      <c r="E11698" s="250"/>
      <c r="F11698" s="250"/>
      <c r="G11698" s="250"/>
      <c r="H11698" s="250"/>
      <c r="I11698" s="75"/>
      <c r="J11698" s="75"/>
      <c r="K11698" s="75"/>
      <c r="L11698" s="75"/>
      <c r="M11698" s="75"/>
      <c r="N11698" s="75"/>
      <c r="O11698" s="75"/>
      <c r="P11698" s="75"/>
      <c r="Q11698" s="75">
        <v>0</v>
      </c>
      <c r="R11698" s="75"/>
      <c r="S11698" s="75"/>
      <c r="T11698" s="75"/>
      <c r="U11698" s="75"/>
      <c r="V11698" s="75"/>
      <c r="W11698" s="75"/>
      <c r="X11698" s="75"/>
      <c r="Y11698" s="238">
        <v>0</v>
      </c>
    </row>
    <row r="11699" spans="1:25" s="76" customFormat="1">
      <c r="A11699" s="250" t="s">
        <v>2719</v>
      </c>
      <c r="B11699" s="250"/>
      <c r="C11699" s="250"/>
      <c r="D11699" s="250"/>
      <c r="E11699" s="250"/>
      <c r="F11699" s="250"/>
      <c r="G11699" s="250"/>
      <c r="H11699" s="250"/>
      <c r="I11699" s="75"/>
      <c r="J11699" s="75"/>
      <c r="K11699" s="75"/>
      <c r="L11699" s="75"/>
      <c r="M11699" s="75"/>
      <c r="N11699" s="75"/>
      <c r="O11699" s="75"/>
      <c r="P11699" s="75"/>
      <c r="Q11699" s="75">
        <v>0</v>
      </c>
      <c r="R11699" s="75"/>
      <c r="S11699" s="75"/>
      <c r="T11699" s="75"/>
      <c r="U11699" s="75"/>
      <c r="V11699" s="75"/>
      <c r="W11699" s="75"/>
      <c r="X11699" s="75"/>
      <c r="Y11699" s="238">
        <v>0</v>
      </c>
    </row>
    <row r="11700" spans="1:25" s="76" customFormat="1">
      <c r="A11700" s="250" t="s">
        <v>2720</v>
      </c>
      <c r="B11700" s="250"/>
      <c r="C11700" s="250"/>
      <c r="D11700" s="250"/>
      <c r="E11700" s="250"/>
      <c r="F11700" s="250"/>
      <c r="G11700" s="250"/>
      <c r="H11700" s="250"/>
      <c r="I11700" s="75"/>
      <c r="J11700" s="75"/>
      <c r="K11700" s="75"/>
      <c r="L11700" s="75"/>
      <c r="M11700" s="75"/>
      <c r="N11700" s="75"/>
      <c r="O11700" s="75"/>
      <c r="P11700" s="75"/>
      <c r="Q11700" s="75">
        <v>0</v>
      </c>
      <c r="R11700" s="75"/>
      <c r="S11700" s="75"/>
      <c r="T11700" s="75"/>
      <c r="U11700" s="75"/>
      <c r="V11700" s="75"/>
      <c r="W11700" s="75"/>
      <c r="X11700" s="75"/>
      <c r="Y11700" s="238">
        <v>0</v>
      </c>
    </row>
    <row r="11701" spans="1:25" s="76" customFormat="1">
      <c r="A11701" s="250" t="s">
        <v>2692</v>
      </c>
      <c r="B11701" s="250"/>
      <c r="C11701" s="250"/>
      <c r="D11701" s="250"/>
      <c r="E11701" s="250"/>
      <c r="F11701" s="250"/>
      <c r="G11701" s="250"/>
      <c r="H11701" s="250"/>
      <c r="I11701" s="75"/>
      <c r="J11701" s="75"/>
      <c r="K11701" s="75"/>
      <c r="L11701" s="75"/>
      <c r="M11701" s="75"/>
      <c r="N11701" s="75"/>
      <c r="O11701" s="75"/>
      <c r="P11701" s="75"/>
      <c r="Q11701" s="75">
        <v>0</v>
      </c>
      <c r="R11701" s="75"/>
      <c r="S11701" s="75"/>
      <c r="T11701" s="75"/>
      <c r="U11701" s="75"/>
      <c r="V11701" s="75"/>
      <c r="W11701" s="75"/>
      <c r="X11701" s="75"/>
      <c r="Y11701" s="238">
        <v>0</v>
      </c>
    </row>
    <row r="11702" spans="1:25" s="76" customFormat="1">
      <c r="A11702" s="250" t="s">
        <v>2721</v>
      </c>
      <c r="B11702" s="250"/>
      <c r="C11702" s="250"/>
      <c r="D11702" s="250"/>
      <c r="E11702" s="250"/>
      <c r="F11702" s="250"/>
      <c r="G11702" s="250"/>
      <c r="H11702" s="250"/>
      <c r="I11702" s="75">
        <f t="shared" ref="I11702:X11702" si="11809">SUM(I1360)</f>
        <v>16393263</v>
      </c>
      <c r="J11702" s="75">
        <f t="shared" si="11809"/>
        <v>14565263</v>
      </c>
      <c r="K11702" s="75">
        <f t="shared" si="11809"/>
        <v>0</v>
      </c>
      <c r="L11702" s="75">
        <f t="shared" si="11809"/>
        <v>0</v>
      </c>
      <c r="M11702" s="75">
        <f t="shared" si="11809"/>
        <v>0</v>
      </c>
      <c r="N11702" s="75">
        <f t="shared" si="11809"/>
        <v>0</v>
      </c>
      <c r="O11702" s="75">
        <f t="shared" si="11809"/>
        <v>0</v>
      </c>
      <c r="P11702" s="75">
        <f t="shared" si="11809"/>
        <v>1828000</v>
      </c>
      <c r="Q11702" s="75">
        <f t="shared" si="11809"/>
        <v>15693263</v>
      </c>
      <c r="R11702" s="75">
        <f t="shared" si="11809"/>
        <v>13865263</v>
      </c>
      <c r="S11702" s="75">
        <f t="shared" si="11809"/>
        <v>10841085</v>
      </c>
      <c r="T11702" s="75">
        <f t="shared" si="11809"/>
        <v>3024178</v>
      </c>
      <c r="U11702" s="75">
        <f t="shared" si="11809"/>
        <v>2200000</v>
      </c>
      <c r="V11702" s="75">
        <f t="shared" si="11809"/>
        <v>824178</v>
      </c>
      <c r="W11702" s="75">
        <f t="shared" si="11809"/>
        <v>0</v>
      </c>
      <c r="X11702" s="75">
        <f t="shared" si="11809"/>
        <v>13865263</v>
      </c>
      <c r="Y11702" s="238">
        <v>15693263</v>
      </c>
    </row>
    <row r="11703" spans="1:25" s="76" customFormat="1">
      <c r="A11703" s="250" t="s">
        <v>2722</v>
      </c>
      <c r="B11703" s="250"/>
      <c r="C11703" s="250"/>
      <c r="D11703" s="250"/>
      <c r="E11703" s="250"/>
      <c r="F11703" s="250"/>
      <c r="G11703" s="250"/>
      <c r="H11703" s="250"/>
      <c r="I11703" s="75"/>
      <c r="J11703" s="75"/>
      <c r="K11703" s="75"/>
      <c r="L11703" s="75"/>
      <c r="M11703" s="75"/>
      <c r="N11703" s="75"/>
      <c r="O11703" s="75"/>
      <c r="P11703" s="75"/>
      <c r="Q11703" s="75">
        <v>0</v>
      </c>
      <c r="R11703" s="75"/>
      <c r="S11703" s="75"/>
      <c r="T11703" s="75"/>
      <c r="U11703" s="75"/>
      <c r="V11703" s="75"/>
      <c r="W11703" s="75"/>
      <c r="X11703" s="75"/>
      <c r="Y11703" s="238">
        <v>0</v>
      </c>
    </row>
    <row r="11704" spans="1:25" s="76" customFormat="1">
      <c r="A11704" s="250" t="s">
        <v>2788</v>
      </c>
      <c r="B11704" s="250"/>
      <c r="C11704" s="250"/>
      <c r="D11704" s="250"/>
      <c r="E11704" s="250"/>
      <c r="F11704" s="250"/>
      <c r="G11704" s="250"/>
      <c r="H11704" s="250"/>
      <c r="I11704" s="75"/>
      <c r="J11704" s="75"/>
      <c r="K11704" s="75"/>
      <c r="L11704" s="75"/>
      <c r="M11704" s="75"/>
      <c r="N11704" s="75"/>
      <c r="O11704" s="75"/>
      <c r="P11704" s="75"/>
      <c r="Q11704" s="75">
        <v>0</v>
      </c>
      <c r="R11704" s="75"/>
      <c r="S11704" s="75"/>
      <c r="T11704" s="75"/>
      <c r="U11704" s="75"/>
      <c r="V11704" s="75"/>
      <c r="W11704" s="75"/>
      <c r="X11704" s="75"/>
      <c r="Y11704" s="238">
        <v>0</v>
      </c>
    </row>
    <row r="11705" spans="1:25" s="76" customFormat="1">
      <c r="A11705" s="250" t="s">
        <v>2723</v>
      </c>
      <c r="B11705" s="250"/>
      <c r="C11705" s="250"/>
      <c r="D11705" s="250"/>
      <c r="E11705" s="250"/>
      <c r="F11705" s="250"/>
      <c r="G11705" s="250"/>
      <c r="H11705" s="250"/>
      <c r="I11705" s="75"/>
      <c r="J11705" s="75"/>
      <c r="K11705" s="75"/>
      <c r="L11705" s="75"/>
      <c r="M11705" s="75"/>
      <c r="N11705" s="75"/>
      <c r="O11705" s="75"/>
      <c r="P11705" s="75"/>
      <c r="Q11705" s="75">
        <v>0</v>
      </c>
      <c r="R11705" s="75"/>
      <c r="S11705" s="75"/>
      <c r="T11705" s="75"/>
      <c r="U11705" s="75"/>
      <c r="V11705" s="75"/>
      <c r="W11705" s="75"/>
      <c r="X11705" s="75"/>
      <c r="Y11705" s="238">
        <v>0</v>
      </c>
    </row>
    <row r="11706" spans="1:25" s="76" customFormat="1">
      <c r="A11706" s="250" t="s">
        <v>2724</v>
      </c>
      <c r="B11706" s="250"/>
      <c r="C11706" s="250"/>
      <c r="D11706" s="250"/>
      <c r="E11706" s="250"/>
      <c r="F11706" s="250"/>
      <c r="G11706" s="250"/>
      <c r="H11706" s="250"/>
      <c r="I11706" s="75"/>
      <c r="J11706" s="75"/>
      <c r="K11706" s="75"/>
      <c r="L11706" s="75"/>
      <c r="M11706" s="75"/>
      <c r="N11706" s="75"/>
      <c r="O11706" s="75"/>
      <c r="P11706" s="75"/>
      <c r="Q11706" s="75">
        <v>0</v>
      </c>
      <c r="R11706" s="75"/>
      <c r="S11706" s="75"/>
      <c r="T11706" s="75"/>
      <c r="U11706" s="75"/>
      <c r="V11706" s="75"/>
      <c r="W11706" s="75"/>
      <c r="X11706" s="75"/>
      <c r="Y11706" s="238">
        <v>0</v>
      </c>
    </row>
    <row r="11707" spans="1:25" s="76" customFormat="1">
      <c r="A11707" s="250" t="s">
        <v>2725</v>
      </c>
      <c r="B11707" s="250"/>
      <c r="C11707" s="250"/>
      <c r="D11707" s="250"/>
      <c r="E11707" s="250"/>
      <c r="F11707" s="250"/>
      <c r="G11707" s="250"/>
      <c r="H11707" s="250"/>
      <c r="I11707" s="75"/>
      <c r="J11707" s="75"/>
      <c r="K11707" s="75"/>
      <c r="L11707" s="75"/>
      <c r="M11707" s="75"/>
      <c r="N11707" s="75"/>
      <c r="O11707" s="75"/>
      <c r="P11707" s="75"/>
      <c r="Q11707" s="75">
        <v>0</v>
      </c>
      <c r="R11707" s="75"/>
      <c r="S11707" s="75"/>
      <c r="T11707" s="75"/>
      <c r="U11707" s="75"/>
      <c r="V11707" s="75"/>
      <c r="W11707" s="75"/>
      <c r="X11707" s="75"/>
      <c r="Y11707" s="238">
        <v>0</v>
      </c>
    </row>
    <row r="11708" spans="1:25" s="76" customFormat="1">
      <c r="A11708" s="250" t="s">
        <v>2694</v>
      </c>
      <c r="B11708" s="250"/>
      <c r="C11708" s="250"/>
      <c r="D11708" s="250"/>
      <c r="E11708" s="250"/>
      <c r="F11708" s="250"/>
      <c r="G11708" s="250"/>
      <c r="H11708" s="250"/>
      <c r="I11708" s="75"/>
      <c r="J11708" s="75"/>
      <c r="K11708" s="75"/>
      <c r="L11708" s="75"/>
      <c r="M11708" s="75"/>
      <c r="N11708" s="75"/>
      <c r="O11708" s="75"/>
      <c r="P11708" s="75"/>
      <c r="Q11708" s="75">
        <v>0</v>
      </c>
      <c r="R11708" s="75"/>
      <c r="S11708" s="75"/>
      <c r="T11708" s="75"/>
      <c r="U11708" s="75"/>
      <c r="V11708" s="75"/>
      <c r="W11708" s="75"/>
      <c r="X11708" s="75"/>
      <c r="Y11708" s="238">
        <v>0</v>
      </c>
    </row>
    <row r="11709" spans="1:25" s="76" customFormat="1">
      <c r="A11709" s="250" t="s">
        <v>2726</v>
      </c>
      <c r="B11709" s="250"/>
      <c r="C11709" s="250"/>
      <c r="D11709" s="250"/>
      <c r="E11709" s="250"/>
      <c r="F11709" s="250"/>
      <c r="G11709" s="250"/>
      <c r="H11709" s="250"/>
      <c r="I11709" s="75"/>
      <c r="J11709" s="75"/>
      <c r="K11709" s="75"/>
      <c r="L11709" s="75"/>
      <c r="M11709" s="75"/>
      <c r="N11709" s="75"/>
      <c r="O11709" s="75"/>
      <c r="P11709" s="75"/>
      <c r="Q11709" s="75">
        <v>0</v>
      </c>
      <c r="R11709" s="75"/>
      <c r="S11709" s="75"/>
      <c r="T11709" s="75"/>
      <c r="U11709" s="75"/>
      <c r="V11709" s="75"/>
      <c r="W11709" s="75"/>
      <c r="X11709" s="75"/>
      <c r="Y11709" s="238">
        <v>0</v>
      </c>
    </row>
    <row r="11710" spans="1:25" s="76" customFormat="1">
      <c r="A11710" s="250" t="s">
        <v>2727</v>
      </c>
      <c r="B11710" s="250"/>
      <c r="C11710" s="250"/>
      <c r="D11710" s="250"/>
      <c r="E11710" s="250"/>
      <c r="F11710" s="250"/>
      <c r="G11710" s="250"/>
      <c r="H11710" s="250"/>
      <c r="I11710" s="75"/>
      <c r="J11710" s="75"/>
      <c r="K11710" s="75"/>
      <c r="L11710" s="75"/>
      <c r="M11710" s="75"/>
      <c r="N11710" s="75"/>
      <c r="O11710" s="75"/>
      <c r="P11710" s="75"/>
      <c r="Q11710" s="75">
        <v>0</v>
      </c>
      <c r="R11710" s="75"/>
      <c r="S11710" s="75"/>
      <c r="T11710" s="75"/>
      <c r="U11710" s="75"/>
      <c r="V11710" s="75"/>
      <c r="W11710" s="75"/>
      <c r="X11710" s="75"/>
      <c r="Y11710" s="238">
        <v>0</v>
      </c>
    </row>
    <row r="11711" spans="1:25" s="76" customFormat="1">
      <c r="A11711" s="250" t="s">
        <v>2728</v>
      </c>
      <c r="B11711" s="250"/>
      <c r="C11711" s="250"/>
      <c r="D11711" s="250"/>
      <c r="E11711" s="250"/>
      <c r="F11711" s="250"/>
      <c r="G11711" s="250"/>
      <c r="H11711" s="250"/>
      <c r="I11711" s="75"/>
      <c r="J11711" s="75"/>
      <c r="K11711" s="75"/>
      <c r="L11711" s="75"/>
      <c r="M11711" s="75"/>
      <c r="N11711" s="75"/>
      <c r="O11711" s="75"/>
      <c r="P11711" s="75"/>
      <c r="Q11711" s="75">
        <v>0</v>
      </c>
      <c r="R11711" s="75"/>
      <c r="S11711" s="75"/>
      <c r="T11711" s="75"/>
      <c r="U11711" s="75"/>
      <c r="V11711" s="75"/>
      <c r="W11711" s="75"/>
      <c r="X11711" s="75"/>
      <c r="Y11711" s="238">
        <v>0</v>
      </c>
    </row>
    <row r="11712" spans="1:25" s="76" customFormat="1">
      <c r="A11712" s="250" t="s">
        <v>2729</v>
      </c>
      <c r="B11712" s="250"/>
      <c r="C11712" s="250"/>
      <c r="D11712" s="250"/>
      <c r="E11712" s="250"/>
      <c r="F11712" s="250"/>
      <c r="G11712" s="250"/>
      <c r="H11712" s="250"/>
      <c r="I11712" s="75"/>
      <c r="J11712" s="75"/>
      <c r="K11712" s="75"/>
      <c r="L11712" s="75"/>
      <c r="M11712" s="75"/>
      <c r="N11712" s="75"/>
      <c r="O11712" s="75"/>
      <c r="P11712" s="75"/>
      <c r="Q11712" s="75">
        <v>0</v>
      </c>
      <c r="R11712" s="75"/>
      <c r="S11712" s="75"/>
      <c r="T11712" s="75"/>
      <c r="U11712" s="75"/>
      <c r="V11712" s="75"/>
      <c r="W11712" s="75"/>
      <c r="X11712" s="75"/>
      <c r="Y11712" s="238">
        <v>0</v>
      </c>
    </row>
    <row r="11713" spans="1:25" s="76" customFormat="1">
      <c r="A11713" s="250" t="s">
        <v>2730</v>
      </c>
      <c r="B11713" s="250"/>
      <c r="C11713" s="250"/>
      <c r="D11713" s="250"/>
      <c r="E11713" s="250"/>
      <c r="F11713" s="250"/>
      <c r="G11713" s="250"/>
      <c r="H11713" s="250"/>
      <c r="I11713" s="75"/>
      <c r="J11713" s="75"/>
      <c r="K11713" s="75"/>
      <c r="L11713" s="75"/>
      <c r="M11713" s="75"/>
      <c r="N11713" s="75"/>
      <c r="O11713" s="75"/>
      <c r="P11713" s="75"/>
      <c r="Q11713" s="75">
        <v>0</v>
      </c>
      <c r="R11713" s="75"/>
      <c r="S11713" s="75"/>
      <c r="T11713" s="75"/>
      <c r="U11713" s="75"/>
      <c r="V11713" s="75"/>
      <c r="W11713" s="75"/>
      <c r="X11713" s="75"/>
      <c r="Y11713" s="238">
        <v>0</v>
      </c>
    </row>
    <row r="11714" spans="1:25" s="76" customFormat="1">
      <c r="A11714" s="250" t="s">
        <v>2731</v>
      </c>
      <c r="B11714" s="250"/>
      <c r="C11714" s="250"/>
      <c r="D11714" s="250"/>
      <c r="E11714" s="250"/>
      <c r="F11714" s="250"/>
      <c r="G11714" s="250"/>
      <c r="H11714" s="250"/>
      <c r="I11714" s="75"/>
      <c r="J11714" s="75"/>
      <c r="K11714" s="75"/>
      <c r="L11714" s="75"/>
      <c r="M11714" s="75"/>
      <c r="N11714" s="75"/>
      <c r="O11714" s="75"/>
      <c r="P11714" s="75"/>
      <c r="Q11714" s="75">
        <v>0</v>
      </c>
      <c r="R11714" s="75"/>
      <c r="S11714" s="75"/>
      <c r="T11714" s="75"/>
      <c r="U11714" s="75"/>
      <c r="V11714" s="75"/>
      <c r="W11714" s="75"/>
      <c r="X11714" s="75"/>
      <c r="Y11714" s="238">
        <v>0</v>
      </c>
    </row>
    <row r="11715" spans="1:25" s="76" customFormat="1">
      <c r="A11715" s="250" t="s">
        <v>2732</v>
      </c>
      <c r="B11715" s="250"/>
      <c r="C11715" s="250"/>
      <c r="D11715" s="250"/>
      <c r="E11715" s="250"/>
      <c r="F11715" s="250"/>
      <c r="G11715" s="250"/>
      <c r="H11715" s="250"/>
      <c r="I11715" s="75"/>
      <c r="J11715" s="75"/>
      <c r="K11715" s="75"/>
      <c r="L11715" s="75"/>
      <c r="M11715" s="75"/>
      <c r="N11715" s="75"/>
      <c r="O11715" s="75"/>
      <c r="P11715" s="75"/>
      <c r="Q11715" s="75">
        <v>0</v>
      </c>
      <c r="R11715" s="75"/>
      <c r="S11715" s="75"/>
      <c r="T11715" s="75"/>
      <c r="U11715" s="75"/>
      <c r="V11715" s="75"/>
      <c r="W11715" s="75"/>
      <c r="X11715" s="75"/>
      <c r="Y11715" s="238">
        <v>0</v>
      </c>
    </row>
    <row r="11716" spans="1:25" s="76" customFormat="1">
      <c r="A11716" s="250" t="s">
        <v>2733</v>
      </c>
      <c r="B11716" s="250"/>
      <c r="C11716" s="250"/>
      <c r="D11716" s="250"/>
      <c r="E11716" s="250"/>
      <c r="F11716" s="250"/>
      <c r="G11716" s="250"/>
      <c r="H11716" s="250"/>
      <c r="I11716" s="75"/>
      <c r="J11716" s="75"/>
      <c r="K11716" s="75"/>
      <c r="L11716" s="75"/>
      <c r="M11716" s="75"/>
      <c r="N11716" s="75"/>
      <c r="O11716" s="75"/>
      <c r="P11716" s="75"/>
      <c r="Q11716" s="75">
        <v>0</v>
      </c>
      <c r="R11716" s="75"/>
      <c r="S11716" s="75"/>
      <c r="T11716" s="75"/>
      <c r="U11716" s="75"/>
      <c r="V11716" s="75"/>
      <c r="W11716" s="75"/>
      <c r="X11716" s="75"/>
      <c r="Y11716" s="238">
        <v>0</v>
      </c>
    </row>
    <row r="11717" spans="1:25" s="76" customFormat="1">
      <c r="A11717" s="250" t="s">
        <v>2734</v>
      </c>
      <c r="B11717" s="250"/>
      <c r="C11717" s="250"/>
      <c r="D11717" s="250"/>
      <c r="E11717" s="250"/>
      <c r="F11717" s="250"/>
      <c r="G11717" s="250"/>
      <c r="H11717" s="250"/>
      <c r="I11717" s="75"/>
      <c r="J11717" s="75"/>
      <c r="K11717" s="75"/>
      <c r="L11717" s="75"/>
      <c r="M11717" s="75"/>
      <c r="N11717" s="75"/>
      <c r="O11717" s="75"/>
      <c r="P11717" s="75"/>
      <c r="Q11717" s="75">
        <v>0</v>
      </c>
      <c r="R11717" s="75"/>
      <c r="S11717" s="75"/>
      <c r="T11717" s="75"/>
      <c r="U11717" s="75"/>
      <c r="V11717" s="75"/>
      <c r="W11717" s="75"/>
      <c r="X11717" s="75"/>
      <c r="Y11717" s="238">
        <v>0</v>
      </c>
    </row>
    <row r="11718" spans="1:25" s="76" customFormat="1">
      <c r="A11718" s="250" t="s">
        <v>2735</v>
      </c>
      <c r="B11718" s="250"/>
      <c r="C11718" s="250"/>
      <c r="D11718" s="250"/>
      <c r="E11718" s="250"/>
      <c r="F11718" s="250"/>
      <c r="G11718" s="250"/>
      <c r="H11718" s="250"/>
      <c r="I11718" s="75"/>
      <c r="J11718" s="75"/>
      <c r="K11718" s="75"/>
      <c r="L11718" s="75"/>
      <c r="M11718" s="75"/>
      <c r="N11718" s="75"/>
      <c r="O11718" s="75"/>
      <c r="P11718" s="75"/>
      <c r="Q11718" s="75">
        <v>0</v>
      </c>
      <c r="R11718" s="75"/>
      <c r="S11718" s="75"/>
      <c r="T11718" s="75"/>
      <c r="U11718" s="75"/>
      <c r="V11718" s="75"/>
      <c r="W11718" s="75"/>
      <c r="X11718" s="75"/>
      <c r="Y11718" s="238">
        <v>0</v>
      </c>
    </row>
    <row r="11719" spans="1:25" s="76" customFormat="1">
      <c r="A11719" s="250" t="s">
        <v>2736</v>
      </c>
      <c r="B11719" s="250"/>
      <c r="C11719" s="250"/>
      <c r="D11719" s="250"/>
      <c r="E11719" s="250"/>
      <c r="F11719" s="250"/>
      <c r="G11719" s="250"/>
      <c r="H11719" s="250"/>
      <c r="I11719" s="75"/>
      <c r="J11719" s="75"/>
      <c r="K11719" s="75"/>
      <c r="L11719" s="75"/>
      <c r="M11719" s="75"/>
      <c r="N11719" s="75"/>
      <c r="O11719" s="75"/>
      <c r="P11719" s="75"/>
      <c r="Q11719" s="75">
        <v>0</v>
      </c>
      <c r="R11719" s="75"/>
      <c r="S11719" s="75"/>
      <c r="T11719" s="75"/>
      <c r="U11719" s="75"/>
      <c r="V11719" s="75"/>
      <c r="W11719" s="75"/>
      <c r="X11719" s="75"/>
      <c r="Y11719" s="238">
        <v>0</v>
      </c>
    </row>
    <row r="11720" spans="1:25" s="76" customFormat="1">
      <c r="A11720" s="250" t="s">
        <v>2792</v>
      </c>
      <c r="B11720" s="250"/>
      <c r="C11720" s="250"/>
      <c r="D11720" s="250"/>
      <c r="E11720" s="250"/>
      <c r="F11720" s="250"/>
      <c r="G11720" s="250"/>
      <c r="H11720" s="250"/>
      <c r="I11720" s="75"/>
      <c r="J11720" s="75"/>
      <c r="K11720" s="75"/>
      <c r="L11720" s="75"/>
      <c r="M11720" s="75"/>
      <c r="N11720" s="75"/>
      <c r="O11720" s="75"/>
      <c r="P11720" s="75"/>
      <c r="Q11720" s="75">
        <v>0</v>
      </c>
      <c r="R11720" s="75"/>
      <c r="S11720" s="75"/>
      <c r="T11720" s="75"/>
      <c r="U11720" s="75"/>
      <c r="V11720" s="75"/>
      <c r="W11720" s="75"/>
      <c r="X11720" s="75"/>
      <c r="Y11720" s="238">
        <v>0</v>
      </c>
    </row>
    <row r="11721" spans="1:25" s="76" customFormat="1">
      <c r="A11721" s="250" t="s">
        <v>2737</v>
      </c>
      <c r="B11721" s="250"/>
      <c r="C11721" s="250"/>
      <c r="D11721" s="250"/>
      <c r="E11721" s="250"/>
      <c r="F11721" s="250"/>
      <c r="G11721" s="250"/>
      <c r="H11721" s="250"/>
      <c r="I11721" s="75"/>
      <c r="J11721" s="75"/>
      <c r="K11721" s="75"/>
      <c r="L11721" s="75"/>
      <c r="M11721" s="75"/>
      <c r="N11721" s="75"/>
      <c r="O11721" s="75"/>
      <c r="P11721" s="75"/>
      <c r="Q11721" s="75">
        <v>0</v>
      </c>
      <c r="R11721" s="75"/>
      <c r="S11721" s="75"/>
      <c r="T11721" s="75"/>
      <c r="U11721" s="75"/>
      <c r="V11721" s="75"/>
      <c r="W11721" s="75"/>
      <c r="X11721" s="75"/>
      <c r="Y11721" s="238">
        <v>0</v>
      </c>
    </row>
    <row r="11722" spans="1:25" s="76" customFormat="1">
      <c r="A11722" s="250" t="s">
        <v>2784</v>
      </c>
      <c r="B11722" s="250"/>
      <c r="C11722" s="250"/>
      <c r="D11722" s="250"/>
      <c r="E11722" s="250"/>
      <c r="F11722" s="250"/>
      <c r="G11722" s="250"/>
      <c r="H11722" s="250"/>
      <c r="I11722" s="75"/>
      <c r="J11722" s="75"/>
      <c r="K11722" s="75"/>
      <c r="L11722" s="75"/>
      <c r="M11722" s="75"/>
      <c r="N11722" s="75"/>
      <c r="O11722" s="75"/>
      <c r="P11722" s="75"/>
      <c r="Q11722" s="75">
        <v>0</v>
      </c>
      <c r="R11722" s="75"/>
      <c r="S11722" s="75"/>
      <c r="T11722" s="75"/>
      <c r="U11722" s="75"/>
      <c r="V11722" s="75"/>
      <c r="W11722" s="75"/>
      <c r="X11722" s="75"/>
      <c r="Y11722" s="238">
        <v>0</v>
      </c>
    </row>
    <row r="11723" spans="1:25" s="76" customFormat="1">
      <c r="A11723" s="250" t="s">
        <v>2785</v>
      </c>
      <c r="B11723" s="250"/>
      <c r="C11723" s="250"/>
      <c r="D11723" s="250"/>
      <c r="E11723" s="250"/>
      <c r="F11723" s="250"/>
      <c r="G11723" s="250"/>
      <c r="H11723" s="250"/>
      <c r="I11723" s="75"/>
      <c r="J11723" s="75"/>
      <c r="K11723" s="75"/>
      <c r="L11723" s="75"/>
      <c r="M11723" s="75"/>
      <c r="N11723" s="75"/>
      <c r="O11723" s="75"/>
      <c r="P11723" s="75"/>
      <c r="Q11723" s="75">
        <v>0</v>
      </c>
      <c r="R11723" s="75"/>
      <c r="S11723" s="75"/>
      <c r="T11723" s="75"/>
      <c r="U11723" s="75"/>
      <c r="V11723" s="75"/>
      <c r="W11723" s="75"/>
      <c r="X11723" s="75"/>
      <c r="Y11723" s="238">
        <v>0</v>
      </c>
    </row>
    <row r="11724" spans="1:25" s="68" customFormat="1">
      <c r="A11724" s="251" t="s">
        <v>69</v>
      </c>
      <c r="B11724" s="251"/>
      <c r="C11724" s="251"/>
      <c r="D11724" s="251"/>
      <c r="E11724" s="251"/>
      <c r="F11724" s="251"/>
      <c r="G11724" s="251"/>
      <c r="H11724" s="251"/>
      <c r="I11724" s="77">
        <f t="shared" ref="I11724:P11724" si="11810">SUM(I11678:I11723)</f>
        <v>16393263</v>
      </c>
      <c r="J11724" s="77">
        <f t="shared" si="11810"/>
        <v>14565263</v>
      </c>
      <c r="K11724" s="77">
        <f t="shared" si="11810"/>
        <v>0</v>
      </c>
      <c r="L11724" s="77">
        <f t="shared" si="11810"/>
        <v>0</v>
      </c>
      <c r="M11724" s="77">
        <f t="shared" si="11810"/>
        <v>0</v>
      </c>
      <c r="N11724" s="77">
        <f t="shared" si="11810"/>
        <v>0</v>
      </c>
      <c r="O11724" s="77">
        <f t="shared" si="11810"/>
        <v>0</v>
      </c>
      <c r="P11724" s="77">
        <f t="shared" si="11810"/>
        <v>1828000</v>
      </c>
      <c r="Q11724" s="77">
        <f t="shared" ref="Q11724:X11724" si="11811">SUM(Q11678:Q11723)</f>
        <v>15693263</v>
      </c>
      <c r="R11724" s="77">
        <f t="shared" si="11811"/>
        <v>13865263</v>
      </c>
      <c r="S11724" s="77">
        <f t="shared" si="11811"/>
        <v>10841085</v>
      </c>
      <c r="T11724" s="77">
        <f t="shared" si="11811"/>
        <v>3024178</v>
      </c>
      <c r="U11724" s="77">
        <f t="shared" si="11811"/>
        <v>2200000</v>
      </c>
      <c r="V11724" s="77">
        <f t="shared" si="11811"/>
        <v>824178</v>
      </c>
      <c r="W11724" s="77">
        <f t="shared" si="11811"/>
        <v>0</v>
      </c>
      <c r="X11724" s="77">
        <f t="shared" si="11811"/>
        <v>13865263</v>
      </c>
      <c r="Y11724" s="239">
        <v>15693263</v>
      </c>
    </row>
    <row r="11725" spans="1:25" s="68" customFormat="1" ht="15" thickBot="1">
      <c r="A11725" s="270" t="s">
        <v>2780</v>
      </c>
      <c r="B11725" s="270"/>
      <c r="C11725" s="270"/>
      <c r="D11725" s="270"/>
      <c r="E11725" s="270"/>
      <c r="F11725" s="270"/>
      <c r="G11725" s="270"/>
      <c r="H11725" s="270"/>
      <c r="I11725" s="69"/>
      <c r="J11725" s="69"/>
      <c r="K11725" s="69"/>
      <c r="L11725" s="69"/>
      <c r="M11725" s="69"/>
      <c r="N11725" s="69"/>
      <c r="O11725" s="69"/>
      <c r="P11725" s="69"/>
      <c r="Q11725" s="69">
        <v>0</v>
      </c>
      <c r="R11725" s="69"/>
      <c r="S11725" s="69"/>
      <c r="T11725" s="69"/>
      <c r="U11725" s="69"/>
      <c r="V11725" s="69"/>
      <c r="W11725" s="69"/>
      <c r="X11725" s="69"/>
      <c r="Y11725" s="237">
        <v>0</v>
      </c>
    </row>
    <row r="11726" spans="1:25" s="68" customFormat="1" ht="41.4" thickBot="1">
      <c r="A11726" s="271" t="s">
        <v>1</v>
      </c>
      <c r="B11726" s="271"/>
      <c r="C11726" s="271"/>
      <c r="D11726" s="271"/>
      <c r="E11726" s="271"/>
      <c r="F11726" s="271"/>
      <c r="G11726" s="271"/>
      <c r="H11726" s="271"/>
      <c r="I11726" s="1" t="s">
        <v>3093</v>
      </c>
      <c r="J11726" s="1" t="s">
        <v>3130</v>
      </c>
      <c r="K11726" s="1" t="s">
        <v>3</v>
      </c>
      <c r="L11726" s="1" t="s">
        <v>4</v>
      </c>
      <c r="M11726" s="1" t="s">
        <v>5</v>
      </c>
      <c r="N11726" s="1" t="s">
        <v>6</v>
      </c>
      <c r="O11726" s="1" t="s">
        <v>7</v>
      </c>
      <c r="P11726" s="1" t="s">
        <v>8</v>
      </c>
      <c r="Q11726" s="1" t="s">
        <v>3344</v>
      </c>
      <c r="R11726" s="1" t="s">
        <v>3427</v>
      </c>
      <c r="S11726" s="1" t="s">
        <v>3447</v>
      </c>
      <c r="T11726" s="1" t="s">
        <v>3448</v>
      </c>
      <c r="U11726" s="1" t="s">
        <v>3452</v>
      </c>
      <c r="V11726" s="1" t="s">
        <v>3449</v>
      </c>
      <c r="W11726" s="1" t="s">
        <v>3450</v>
      </c>
      <c r="X11726" s="1" t="s">
        <v>3451</v>
      </c>
      <c r="Y11726" s="216" t="s">
        <v>3385</v>
      </c>
    </row>
    <row r="11727" spans="1:25" s="74" customFormat="1">
      <c r="A11727" s="70"/>
      <c r="B11727" s="70"/>
      <c r="C11727" s="70"/>
      <c r="D11727" s="71"/>
      <c r="E11727" s="71"/>
      <c r="F11727" s="72"/>
      <c r="G11727" s="165"/>
      <c r="H11727" s="73" t="s">
        <v>0</v>
      </c>
      <c r="I11727" s="45">
        <v>1</v>
      </c>
      <c r="J11727" s="45">
        <v>3</v>
      </c>
      <c r="K11727" s="45" t="s">
        <v>9</v>
      </c>
      <c r="L11727" s="45">
        <v>5</v>
      </c>
      <c r="M11727" s="45">
        <v>6</v>
      </c>
      <c r="N11727" s="45">
        <v>7</v>
      </c>
      <c r="O11727" s="45">
        <v>8</v>
      </c>
      <c r="P11727" s="45">
        <v>9</v>
      </c>
      <c r="Q11727" s="45">
        <v>1</v>
      </c>
      <c r="R11727" s="45">
        <v>2</v>
      </c>
      <c r="S11727" s="45">
        <v>3</v>
      </c>
      <c r="T11727" s="45" t="s">
        <v>3453</v>
      </c>
      <c r="U11727" s="45">
        <v>5</v>
      </c>
      <c r="V11727" s="45">
        <v>6</v>
      </c>
      <c r="W11727" s="45">
        <v>7</v>
      </c>
      <c r="X11727" s="45" t="s">
        <v>3454</v>
      </c>
      <c r="Y11727" s="276">
        <v>9</v>
      </c>
    </row>
    <row r="11728" spans="1:25" s="76" customFormat="1">
      <c r="A11728" s="272" t="s">
        <v>2699</v>
      </c>
      <c r="B11728" s="272"/>
      <c r="C11728" s="272"/>
      <c r="D11728" s="272"/>
      <c r="E11728" s="272"/>
      <c r="F11728" s="272"/>
      <c r="G11728" s="272"/>
      <c r="H11728" s="272"/>
      <c r="I11728" s="75"/>
      <c r="J11728" s="75"/>
      <c r="K11728" s="75"/>
      <c r="L11728" s="75"/>
      <c r="M11728" s="75"/>
      <c r="N11728" s="75"/>
      <c r="O11728" s="75"/>
      <c r="P11728" s="75"/>
      <c r="Q11728" s="75">
        <v>0</v>
      </c>
      <c r="R11728" s="75"/>
      <c r="S11728" s="75"/>
      <c r="T11728" s="75"/>
      <c r="U11728" s="75"/>
      <c r="V11728" s="75"/>
      <c r="W11728" s="75"/>
      <c r="X11728" s="75"/>
      <c r="Y11728" s="238">
        <v>0</v>
      </c>
    </row>
    <row r="11729" spans="1:25" s="76" customFormat="1">
      <c r="A11729" s="250" t="s">
        <v>2700</v>
      </c>
      <c r="B11729" s="250"/>
      <c r="C11729" s="250"/>
      <c r="D11729" s="250"/>
      <c r="E11729" s="250"/>
      <c r="F11729" s="250"/>
      <c r="G11729" s="250"/>
      <c r="H11729" s="250"/>
      <c r="I11729" s="75"/>
      <c r="J11729" s="75"/>
      <c r="K11729" s="75"/>
      <c r="L11729" s="75"/>
      <c r="M11729" s="75"/>
      <c r="N11729" s="75"/>
      <c r="O11729" s="75"/>
      <c r="P11729" s="75"/>
      <c r="Q11729" s="75">
        <v>0</v>
      </c>
      <c r="R11729" s="75"/>
      <c r="S11729" s="75"/>
      <c r="T11729" s="75"/>
      <c r="U11729" s="75"/>
      <c r="V11729" s="75"/>
      <c r="W11729" s="75"/>
      <c r="X11729" s="75"/>
      <c r="Y11729" s="238">
        <v>0</v>
      </c>
    </row>
    <row r="11730" spans="1:25" s="76" customFormat="1">
      <c r="A11730" s="250" t="s">
        <v>2701</v>
      </c>
      <c r="B11730" s="250"/>
      <c r="C11730" s="250"/>
      <c r="D11730" s="250"/>
      <c r="E11730" s="250"/>
      <c r="F11730" s="250"/>
      <c r="G11730" s="250"/>
      <c r="H11730" s="250"/>
      <c r="I11730" s="75"/>
      <c r="J11730" s="75"/>
      <c r="K11730" s="75"/>
      <c r="L11730" s="75"/>
      <c r="M11730" s="75"/>
      <c r="N11730" s="75"/>
      <c r="O11730" s="75"/>
      <c r="P11730" s="75"/>
      <c r="Q11730" s="75">
        <v>0</v>
      </c>
      <c r="R11730" s="75"/>
      <c r="S11730" s="75"/>
      <c r="T11730" s="75"/>
      <c r="U11730" s="75"/>
      <c r="V11730" s="75"/>
      <c r="W11730" s="75"/>
      <c r="X11730" s="75"/>
      <c r="Y11730" s="238">
        <v>0</v>
      </c>
    </row>
    <row r="11731" spans="1:25" s="76" customFormat="1">
      <c r="A11731" s="250" t="s">
        <v>2702</v>
      </c>
      <c r="B11731" s="250"/>
      <c r="C11731" s="250"/>
      <c r="D11731" s="250"/>
      <c r="E11731" s="250"/>
      <c r="F11731" s="250"/>
      <c r="G11731" s="250"/>
      <c r="H11731" s="250"/>
      <c r="I11731" s="75"/>
      <c r="J11731" s="75"/>
      <c r="K11731" s="75"/>
      <c r="L11731" s="75"/>
      <c r="M11731" s="75"/>
      <c r="N11731" s="75"/>
      <c r="O11731" s="75"/>
      <c r="P11731" s="75"/>
      <c r="Q11731" s="75">
        <v>0</v>
      </c>
      <c r="R11731" s="75"/>
      <c r="S11731" s="75"/>
      <c r="T11731" s="75"/>
      <c r="U11731" s="75"/>
      <c r="V11731" s="75"/>
      <c r="W11731" s="75"/>
      <c r="X11731" s="75"/>
      <c r="Y11731" s="238">
        <v>0</v>
      </c>
    </row>
    <row r="11732" spans="1:25" s="76" customFormat="1">
      <c r="A11732" s="250" t="s">
        <v>2703</v>
      </c>
      <c r="B11732" s="250"/>
      <c r="C11732" s="250"/>
      <c r="D11732" s="250"/>
      <c r="E11732" s="250"/>
      <c r="F11732" s="250"/>
      <c r="G11732" s="250"/>
      <c r="H11732" s="250"/>
      <c r="I11732" s="75"/>
      <c r="J11732" s="75"/>
      <c r="K11732" s="75"/>
      <c r="L11732" s="75"/>
      <c r="M11732" s="75"/>
      <c r="N11732" s="75"/>
      <c r="O11732" s="75"/>
      <c r="P11732" s="75"/>
      <c r="Q11732" s="75">
        <v>0</v>
      </c>
      <c r="R11732" s="75"/>
      <c r="S11732" s="75"/>
      <c r="T11732" s="75"/>
      <c r="U11732" s="75"/>
      <c r="V11732" s="75"/>
      <c r="W11732" s="75"/>
      <c r="X11732" s="75"/>
      <c r="Y11732" s="238">
        <v>0</v>
      </c>
    </row>
    <row r="11733" spans="1:25" s="76" customFormat="1">
      <c r="A11733" s="250" t="s">
        <v>2704</v>
      </c>
      <c r="B11733" s="250"/>
      <c r="C11733" s="250"/>
      <c r="D11733" s="250"/>
      <c r="E11733" s="250"/>
      <c r="F11733" s="250"/>
      <c r="G11733" s="250"/>
      <c r="H11733" s="250"/>
      <c r="I11733" s="75"/>
      <c r="J11733" s="75"/>
      <c r="K11733" s="75"/>
      <c r="L11733" s="75"/>
      <c r="M11733" s="75"/>
      <c r="N11733" s="75"/>
      <c r="O11733" s="75"/>
      <c r="P11733" s="75"/>
      <c r="Q11733" s="75">
        <v>0</v>
      </c>
      <c r="R11733" s="75"/>
      <c r="S11733" s="75"/>
      <c r="T11733" s="75"/>
      <c r="U11733" s="75"/>
      <c r="V11733" s="75"/>
      <c r="W11733" s="75"/>
      <c r="X11733" s="75"/>
      <c r="Y11733" s="238">
        <v>0</v>
      </c>
    </row>
    <row r="11734" spans="1:25" s="76" customFormat="1">
      <c r="A11734" s="250" t="s">
        <v>2705</v>
      </c>
      <c r="B11734" s="250"/>
      <c r="C11734" s="250"/>
      <c r="D11734" s="250"/>
      <c r="E11734" s="250"/>
      <c r="F11734" s="250"/>
      <c r="G11734" s="250"/>
      <c r="H11734" s="250"/>
      <c r="I11734" s="75"/>
      <c r="J11734" s="75"/>
      <c r="K11734" s="75"/>
      <c r="L11734" s="75"/>
      <c r="M11734" s="75"/>
      <c r="N11734" s="75"/>
      <c r="O11734" s="75"/>
      <c r="P11734" s="75"/>
      <c r="Q11734" s="75">
        <v>0</v>
      </c>
      <c r="R11734" s="75"/>
      <c r="S11734" s="75"/>
      <c r="T11734" s="75"/>
      <c r="U11734" s="75"/>
      <c r="V11734" s="75"/>
      <c r="W11734" s="75"/>
      <c r="X11734" s="75"/>
      <c r="Y11734" s="238">
        <v>0</v>
      </c>
    </row>
    <row r="11735" spans="1:25" s="76" customFormat="1">
      <c r="A11735" s="250" t="s">
        <v>2706</v>
      </c>
      <c r="B11735" s="250"/>
      <c r="C11735" s="250"/>
      <c r="D11735" s="250"/>
      <c r="E11735" s="250"/>
      <c r="F11735" s="250"/>
      <c r="G11735" s="250"/>
      <c r="H11735" s="250"/>
      <c r="I11735" s="75"/>
      <c r="J11735" s="75"/>
      <c r="K11735" s="75"/>
      <c r="L11735" s="75"/>
      <c r="M11735" s="75"/>
      <c r="N11735" s="75"/>
      <c r="O11735" s="75"/>
      <c r="P11735" s="75"/>
      <c r="Q11735" s="75">
        <v>0</v>
      </c>
      <c r="R11735" s="75"/>
      <c r="S11735" s="75"/>
      <c r="T11735" s="75"/>
      <c r="U11735" s="75"/>
      <c r="V11735" s="75"/>
      <c r="W11735" s="75"/>
      <c r="X11735" s="75"/>
      <c r="Y11735" s="238">
        <v>0</v>
      </c>
    </row>
    <row r="11736" spans="1:25" s="76" customFormat="1">
      <c r="A11736" s="250" t="s">
        <v>2707</v>
      </c>
      <c r="B11736" s="250"/>
      <c r="C11736" s="250"/>
      <c r="D11736" s="250"/>
      <c r="E11736" s="250"/>
      <c r="F11736" s="250"/>
      <c r="G11736" s="250"/>
      <c r="H11736" s="250"/>
      <c r="I11736" s="75"/>
      <c r="J11736" s="75"/>
      <c r="K11736" s="75"/>
      <c r="L11736" s="75"/>
      <c r="M11736" s="75"/>
      <c r="N11736" s="75"/>
      <c r="O11736" s="75"/>
      <c r="P11736" s="75"/>
      <c r="Q11736" s="75">
        <v>0</v>
      </c>
      <c r="R11736" s="75"/>
      <c r="S11736" s="75"/>
      <c r="T11736" s="75"/>
      <c r="U11736" s="75"/>
      <c r="V11736" s="75"/>
      <c r="W11736" s="75"/>
      <c r="X11736" s="75"/>
      <c r="Y11736" s="238">
        <v>0</v>
      </c>
    </row>
    <row r="11737" spans="1:25" s="76" customFormat="1">
      <c r="A11737" s="250" t="s">
        <v>2708</v>
      </c>
      <c r="B11737" s="250"/>
      <c r="C11737" s="250"/>
      <c r="D11737" s="250"/>
      <c r="E11737" s="250"/>
      <c r="F11737" s="250"/>
      <c r="G11737" s="250"/>
      <c r="H11737" s="250"/>
      <c r="I11737" s="75"/>
      <c r="J11737" s="75"/>
      <c r="K11737" s="75"/>
      <c r="L11737" s="75"/>
      <c r="M11737" s="75"/>
      <c r="N11737" s="75"/>
      <c r="O11737" s="75"/>
      <c r="P11737" s="75"/>
      <c r="Q11737" s="75">
        <v>0</v>
      </c>
      <c r="R11737" s="75"/>
      <c r="S11737" s="75"/>
      <c r="T11737" s="75"/>
      <c r="U11737" s="75"/>
      <c r="V11737" s="75"/>
      <c r="W11737" s="75"/>
      <c r="X11737" s="75"/>
      <c r="Y11737" s="238">
        <v>0</v>
      </c>
    </row>
    <row r="11738" spans="1:25" s="76" customFormat="1">
      <c r="A11738" s="250" t="s">
        <v>2709</v>
      </c>
      <c r="B11738" s="250"/>
      <c r="C11738" s="250"/>
      <c r="D11738" s="250"/>
      <c r="E11738" s="250"/>
      <c r="F11738" s="250"/>
      <c r="G11738" s="250"/>
      <c r="H11738" s="250"/>
      <c r="I11738" s="75"/>
      <c r="J11738" s="75"/>
      <c r="K11738" s="75"/>
      <c r="L11738" s="75"/>
      <c r="M11738" s="75"/>
      <c r="N11738" s="75"/>
      <c r="O11738" s="75"/>
      <c r="P11738" s="75"/>
      <c r="Q11738" s="75">
        <v>0</v>
      </c>
      <c r="R11738" s="75"/>
      <c r="S11738" s="75"/>
      <c r="T11738" s="75"/>
      <c r="U11738" s="75"/>
      <c r="V11738" s="75"/>
      <c r="W11738" s="75"/>
      <c r="X11738" s="75"/>
      <c r="Y11738" s="238">
        <v>0</v>
      </c>
    </row>
    <row r="11739" spans="1:25" s="76" customFormat="1">
      <c r="A11739" s="250" t="s">
        <v>2710</v>
      </c>
      <c r="B11739" s="250"/>
      <c r="C11739" s="250"/>
      <c r="D11739" s="250"/>
      <c r="E11739" s="250"/>
      <c r="F11739" s="250"/>
      <c r="G11739" s="250"/>
      <c r="H11739" s="250"/>
      <c r="I11739" s="75"/>
      <c r="J11739" s="75"/>
      <c r="K11739" s="75"/>
      <c r="L11739" s="75"/>
      <c r="M11739" s="75"/>
      <c r="N11739" s="75"/>
      <c r="O11739" s="75"/>
      <c r="P11739" s="75"/>
      <c r="Q11739" s="75">
        <v>0</v>
      </c>
      <c r="R11739" s="75"/>
      <c r="S11739" s="75"/>
      <c r="T11739" s="75"/>
      <c r="U11739" s="75"/>
      <c r="V11739" s="75"/>
      <c r="W11739" s="75"/>
      <c r="X11739" s="75"/>
      <c r="Y11739" s="238">
        <v>0</v>
      </c>
    </row>
    <row r="11740" spans="1:25" s="76" customFormat="1">
      <c r="A11740" s="250" t="s">
        <v>2711</v>
      </c>
      <c r="B11740" s="250"/>
      <c r="C11740" s="250"/>
      <c r="D11740" s="250"/>
      <c r="E11740" s="250"/>
      <c r="F11740" s="250"/>
      <c r="G11740" s="250"/>
      <c r="H11740" s="250"/>
      <c r="I11740" s="75"/>
      <c r="J11740" s="75"/>
      <c r="K11740" s="75"/>
      <c r="L11740" s="75"/>
      <c r="M11740" s="75"/>
      <c r="N11740" s="75"/>
      <c r="O11740" s="75"/>
      <c r="P11740" s="75"/>
      <c r="Q11740" s="75">
        <v>0</v>
      </c>
      <c r="R11740" s="75"/>
      <c r="S11740" s="75"/>
      <c r="T11740" s="75"/>
      <c r="U11740" s="75"/>
      <c r="V11740" s="75"/>
      <c r="W11740" s="75"/>
      <c r="X11740" s="75"/>
      <c r="Y11740" s="238">
        <v>0</v>
      </c>
    </row>
    <row r="11741" spans="1:25" s="76" customFormat="1">
      <c r="A11741" s="250" t="s">
        <v>2712</v>
      </c>
      <c r="B11741" s="250"/>
      <c r="C11741" s="250"/>
      <c r="D11741" s="250"/>
      <c r="E11741" s="250"/>
      <c r="F11741" s="250"/>
      <c r="G11741" s="250"/>
      <c r="H11741" s="250"/>
      <c r="I11741" s="75"/>
      <c r="J11741" s="75"/>
      <c r="K11741" s="75"/>
      <c r="L11741" s="75"/>
      <c r="M11741" s="75"/>
      <c r="N11741" s="75"/>
      <c r="O11741" s="75"/>
      <c r="P11741" s="75"/>
      <c r="Q11741" s="75">
        <v>0</v>
      </c>
      <c r="R11741" s="75"/>
      <c r="S11741" s="75"/>
      <c r="T11741" s="75"/>
      <c r="U11741" s="75"/>
      <c r="V11741" s="75"/>
      <c r="W11741" s="75"/>
      <c r="X11741" s="75"/>
      <c r="Y11741" s="238">
        <v>0</v>
      </c>
    </row>
    <row r="11742" spans="1:25" s="76" customFormat="1">
      <c r="A11742" s="250" t="s">
        <v>2713</v>
      </c>
      <c r="B11742" s="250"/>
      <c r="C11742" s="250"/>
      <c r="D11742" s="250"/>
      <c r="E11742" s="250"/>
      <c r="F11742" s="250"/>
      <c r="G11742" s="250"/>
      <c r="H11742" s="250"/>
      <c r="I11742" s="75"/>
      <c r="J11742" s="75"/>
      <c r="K11742" s="75"/>
      <c r="L11742" s="75"/>
      <c r="M11742" s="75"/>
      <c r="N11742" s="75"/>
      <c r="O11742" s="75"/>
      <c r="P11742" s="75"/>
      <c r="Q11742" s="75">
        <v>0</v>
      </c>
      <c r="R11742" s="75"/>
      <c r="S11742" s="75"/>
      <c r="T11742" s="75"/>
      <c r="U11742" s="75"/>
      <c r="V11742" s="75"/>
      <c r="W11742" s="75"/>
      <c r="X11742" s="75"/>
      <c r="Y11742" s="238">
        <v>0</v>
      </c>
    </row>
    <row r="11743" spans="1:25" s="76" customFormat="1">
      <c r="A11743" s="250" t="s">
        <v>2714</v>
      </c>
      <c r="B11743" s="250"/>
      <c r="C11743" s="250"/>
      <c r="D11743" s="250"/>
      <c r="E11743" s="250"/>
      <c r="F11743" s="250"/>
      <c r="G11743" s="250"/>
      <c r="H11743" s="250"/>
      <c r="I11743" s="75"/>
      <c r="J11743" s="75"/>
      <c r="K11743" s="75"/>
      <c r="L11743" s="75"/>
      <c r="M11743" s="75"/>
      <c r="N11743" s="75"/>
      <c r="O11743" s="75"/>
      <c r="P11743" s="75"/>
      <c r="Q11743" s="75">
        <v>0</v>
      </c>
      <c r="R11743" s="75"/>
      <c r="S11743" s="75"/>
      <c r="T11743" s="75"/>
      <c r="U11743" s="75"/>
      <c r="V11743" s="75"/>
      <c r="W11743" s="75"/>
      <c r="X11743" s="75"/>
      <c r="Y11743" s="238">
        <v>0</v>
      </c>
    </row>
    <row r="11744" spans="1:25" s="76" customFormat="1">
      <c r="A11744" s="250" t="s">
        <v>2689</v>
      </c>
      <c r="B11744" s="250"/>
      <c r="C11744" s="250"/>
      <c r="D11744" s="250"/>
      <c r="E11744" s="250"/>
      <c r="F11744" s="250"/>
      <c r="G11744" s="250"/>
      <c r="H11744" s="250"/>
      <c r="I11744" s="75"/>
      <c r="J11744" s="75"/>
      <c r="K11744" s="75"/>
      <c r="L11744" s="75"/>
      <c r="M11744" s="75"/>
      <c r="N11744" s="75"/>
      <c r="O11744" s="75"/>
      <c r="P11744" s="75"/>
      <c r="Q11744" s="75">
        <v>0</v>
      </c>
      <c r="R11744" s="75"/>
      <c r="S11744" s="75"/>
      <c r="T11744" s="75"/>
      <c r="U11744" s="75"/>
      <c r="V11744" s="75"/>
      <c r="W11744" s="75"/>
      <c r="X11744" s="75"/>
      <c r="Y11744" s="238">
        <v>0</v>
      </c>
    </row>
    <row r="11745" spans="1:25" s="76" customFormat="1">
      <c r="A11745" s="250" t="s">
        <v>2715</v>
      </c>
      <c r="B11745" s="250"/>
      <c r="C11745" s="250"/>
      <c r="D11745" s="250"/>
      <c r="E11745" s="250"/>
      <c r="F11745" s="250"/>
      <c r="G11745" s="250"/>
      <c r="H11745" s="250"/>
      <c r="I11745" s="75"/>
      <c r="J11745" s="75"/>
      <c r="K11745" s="75"/>
      <c r="L11745" s="75"/>
      <c r="M11745" s="75"/>
      <c r="N11745" s="75"/>
      <c r="O11745" s="75"/>
      <c r="P11745" s="75"/>
      <c r="Q11745" s="75">
        <v>0</v>
      </c>
      <c r="R11745" s="75"/>
      <c r="S11745" s="75"/>
      <c r="T11745" s="75"/>
      <c r="U11745" s="75"/>
      <c r="V11745" s="75"/>
      <c r="W11745" s="75"/>
      <c r="X11745" s="75"/>
      <c r="Y11745" s="238">
        <v>0</v>
      </c>
    </row>
    <row r="11746" spans="1:25" s="76" customFormat="1">
      <c r="A11746" s="250" t="s">
        <v>2716</v>
      </c>
      <c r="B11746" s="250"/>
      <c r="C11746" s="250"/>
      <c r="D11746" s="250"/>
      <c r="E11746" s="250"/>
      <c r="F11746" s="250"/>
      <c r="G11746" s="250"/>
      <c r="H11746" s="250"/>
      <c r="I11746" s="75"/>
      <c r="J11746" s="75"/>
      <c r="K11746" s="75"/>
      <c r="L11746" s="75"/>
      <c r="M11746" s="75"/>
      <c r="N11746" s="75"/>
      <c r="O11746" s="75"/>
      <c r="P11746" s="75"/>
      <c r="Q11746" s="75">
        <v>0</v>
      </c>
      <c r="R11746" s="75"/>
      <c r="S11746" s="75"/>
      <c r="T11746" s="75"/>
      <c r="U11746" s="75"/>
      <c r="V11746" s="75"/>
      <c r="W11746" s="75"/>
      <c r="X11746" s="75"/>
      <c r="Y11746" s="238">
        <v>0</v>
      </c>
    </row>
    <row r="11747" spans="1:25" s="76" customFormat="1">
      <c r="A11747" s="250" t="s">
        <v>2717</v>
      </c>
      <c r="B11747" s="250"/>
      <c r="C11747" s="250"/>
      <c r="D11747" s="250"/>
      <c r="E11747" s="250"/>
      <c r="F11747" s="250"/>
      <c r="G11747" s="250"/>
      <c r="H11747" s="250"/>
      <c r="I11747" s="75"/>
      <c r="J11747" s="75"/>
      <c r="K11747" s="75"/>
      <c r="L11747" s="75"/>
      <c r="M11747" s="75"/>
      <c r="N11747" s="75"/>
      <c r="O11747" s="75"/>
      <c r="P11747" s="75"/>
      <c r="Q11747" s="75">
        <v>0</v>
      </c>
      <c r="R11747" s="75"/>
      <c r="S11747" s="75"/>
      <c r="T11747" s="75"/>
      <c r="U11747" s="75"/>
      <c r="V11747" s="75"/>
      <c r="W11747" s="75"/>
      <c r="X11747" s="75"/>
      <c r="Y11747" s="238">
        <v>0</v>
      </c>
    </row>
    <row r="11748" spans="1:25" s="76" customFormat="1">
      <c r="A11748" s="250" t="s">
        <v>2718</v>
      </c>
      <c r="B11748" s="250"/>
      <c r="C11748" s="250"/>
      <c r="D11748" s="250"/>
      <c r="E11748" s="250"/>
      <c r="F11748" s="250"/>
      <c r="G11748" s="250"/>
      <c r="H11748" s="250"/>
      <c r="I11748" s="75"/>
      <c r="J11748" s="75"/>
      <c r="K11748" s="75"/>
      <c r="L11748" s="75"/>
      <c r="M11748" s="75"/>
      <c r="N11748" s="75"/>
      <c r="O11748" s="75"/>
      <c r="P11748" s="75"/>
      <c r="Q11748" s="75">
        <v>0</v>
      </c>
      <c r="R11748" s="75"/>
      <c r="S11748" s="75"/>
      <c r="T11748" s="75"/>
      <c r="U11748" s="75"/>
      <c r="V11748" s="75"/>
      <c r="W11748" s="75"/>
      <c r="X11748" s="75"/>
      <c r="Y11748" s="238">
        <v>0</v>
      </c>
    </row>
    <row r="11749" spans="1:25" s="76" customFormat="1">
      <c r="A11749" s="250" t="s">
        <v>2719</v>
      </c>
      <c r="B11749" s="250"/>
      <c r="C11749" s="250"/>
      <c r="D11749" s="250"/>
      <c r="E11749" s="250"/>
      <c r="F11749" s="250"/>
      <c r="G11749" s="250"/>
      <c r="H11749" s="250"/>
      <c r="I11749" s="75"/>
      <c r="J11749" s="75"/>
      <c r="K11749" s="75"/>
      <c r="L11749" s="75"/>
      <c r="M11749" s="75"/>
      <c r="N11749" s="75"/>
      <c r="O11749" s="75"/>
      <c r="P11749" s="75"/>
      <c r="Q11749" s="75">
        <v>0</v>
      </c>
      <c r="R11749" s="75"/>
      <c r="S11749" s="75"/>
      <c r="T11749" s="75"/>
      <c r="U11749" s="75"/>
      <c r="V11749" s="75"/>
      <c r="W11749" s="75"/>
      <c r="X11749" s="75"/>
      <c r="Y11749" s="238">
        <v>0</v>
      </c>
    </row>
    <row r="11750" spans="1:25" s="76" customFormat="1">
      <c r="A11750" s="250" t="s">
        <v>2720</v>
      </c>
      <c r="B11750" s="250"/>
      <c r="C11750" s="250"/>
      <c r="D11750" s="250"/>
      <c r="E11750" s="250"/>
      <c r="F11750" s="250"/>
      <c r="G11750" s="250"/>
      <c r="H11750" s="250"/>
      <c r="I11750" s="75"/>
      <c r="J11750" s="75"/>
      <c r="K11750" s="75"/>
      <c r="L11750" s="75"/>
      <c r="M11750" s="75"/>
      <c r="N11750" s="75"/>
      <c r="O11750" s="75"/>
      <c r="P11750" s="75"/>
      <c r="Q11750" s="75">
        <v>0</v>
      </c>
      <c r="R11750" s="75"/>
      <c r="S11750" s="75"/>
      <c r="T11750" s="75"/>
      <c r="U11750" s="75"/>
      <c r="V11750" s="75"/>
      <c r="W11750" s="75"/>
      <c r="X11750" s="75"/>
      <c r="Y11750" s="238">
        <v>0</v>
      </c>
    </row>
    <row r="11751" spans="1:25" s="76" customFormat="1">
      <c r="A11751" s="250" t="s">
        <v>2692</v>
      </c>
      <c r="B11751" s="250"/>
      <c r="C11751" s="250"/>
      <c r="D11751" s="250"/>
      <c r="E11751" s="250"/>
      <c r="F11751" s="250"/>
      <c r="G11751" s="250"/>
      <c r="H11751" s="250"/>
      <c r="I11751" s="75"/>
      <c r="J11751" s="75"/>
      <c r="K11751" s="75"/>
      <c r="L11751" s="75"/>
      <c r="M11751" s="75"/>
      <c r="N11751" s="75"/>
      <c r="O11751" s="75"/>
      <c r="P11751" s="75"/>
      <c r="Q11751" s="75">
        <v>0</v>
      </c>
      <c r="R11751" s="75"/>
      <c r="S11751" s="75"/>
      <c r="T11751" s="75"/>
      <c r="U11751" s="75"/>
      <c r="V11751" s="75"/>
      <c r="W11751" s="75"/>
      <c r="X11751" s="75"/>
      <c r="Y11751" s="238">
        <v>0</v>
      </c>
    </row>
    <row r="11752" spans="1:25" s="76" customFormat="1">
      <c r="A11752" s="250" t="s">
        <v>2721</v>
      </c>
      <c r="B11752" s="250"/>
      <c r="C11752" s="250"/>
      <c r="D11752" s="250"/>
      <c r="E11752" s="250"/>
      <c r="F11752" s="250"/>
      <c r="G11752" s="250"/>
      <c r="H11752" s="250"/>
      <c r="I11752" s="75">
        <f t="shared" ref="I11752:X11752" si="11812">SUM(I1361)</f>
        <v>22136371</v>
      </c>
      <c r="J11752" s="75">
        <f t="shared" si="11812"/>
        <v>22136371</v>
      </c>
      <c r="K11752" s="75">
        <f t="shared" si="11812"/>
        <v>0</v>
      </c>
      <c r="L11752" s="75">
        <f t="shared" si="11812"/>
        <v>0</v>
      </c>
      <c r="M11752" s="75">
        <f t="shared" si="11812"/>
        <v>0</v>
      </c>
      <c r="N11752" s="75">
        <f t="shared" si="11812"/>
        <v>0</v>
      </c>
      <c r="O11752" s="75">
        <f t="shared" si="11812"/>
        <v>0</v>
      </c>
      <c r="P11752" s="75">
        <f t="shared" si="11812"/>
        <v>0</v>
      </c>
      <c r="Q11752" s="75">
        <f t="shared" si="11812"/>
        <v>21963480</v>
      </c>
      <c r="R11752" s="75">
        <f t="shared" si="11812"/>
        <v>21963480</v>
      </c>
      <c r="S11752" s="75">
        <f t="shared" si="11812"/>
        <v>21963480</v>
      </c>
      <c r="T11752" s="75">
        <f t="shared" si="11812"/>
        <v>0</v>
      </c>
      <c r="U11752" s="75">
        <f t="shared" si="11812"/>
        <v>0</v>
      </c>
      <c r="V11752" s="75">
        <f t="shared" si="11812"/>
        <v>0</v>
      </c>
      <c r="W11752" s="75">
        <f t="shared" si="11812"/>
        <v>0</v>
      </c>
      <c r="X11752" s="75">
        <f t="shared" si="11812"/>
        <v>21963480</v>
      </c>
      <c r="Y11752" s="238">
        <v>21963480</v>
      </c>
    </row>
    <row r="11753" spans="1:25" s="76" customFormat="1">
      <c r="A11753" s="250" t="s">
        <v>2722</v>
      </c>
      <c r="B11753" s="250"/>
      <c r="C11753" s="250"/>
      <c r="D11753" s="250"/>
      <c r="E11753" s="250"/>
      <c r="F11753" s="250"/>
      <c r="G11753" s="250"/>
      <c r="H11753" s="250"/>
      <c r="I11753" s="75"/>
      <c r="J11753" s="75"/>
      <c r="K11753" s="75"/>
      <c r="L11753" s="75"/>
      <c r="M11753" s="75"/>
      <c r="N11753" s="75"/>
      <c r="O11753" s="75"/>
      <c r="P11753" s="75"/>
      <c r="Q11753" s="75">
        <v>0</v>
      </c>
      <c r="R11753" s="75"/>
      <c r="S11753" s="75"/>
      <c r="T11753" s="75"/>
      <c r="U11753" s="75"/>
      <c r="V11753" s="75"/>
      <c r="W11753" s="75"/>
      <c r="X11753" s="75"/>
      <c r="Y11753" s="238">
        <v>0</v>
      </c>
    </row>
    <row r="11754" spans="1:25" s="76" customFormat="1">
      <c r="A11754" s="250" t="s">
        <v>2788</v>
      </c>
      <c r="B11754" s="250"/>
      <c r="C11754" s="250"/>
      <c r="D11754" s="250"/>
      <c r="E11754" s="250"/>
      <c r="F11754" s="250"/>
      <c r="G11754" s="250"/>
      <c r="H11754" s="250"/>
      <c r="I11754" s="75"/>
      <c r="J11754" s="75"/>
      <c r="K11754" s="75"/>
      <c r="L11754" s="75"/>
      <c r="M11754" s="75"/>
      <c r="N11754" s="75"/>
      <c r="O11754" s="75"/>
      <c r="P11754" s="75"/>
      <c r="Q11754" s="75">
        <v>0</v>
      </c>
      <c r="R11754" s="75"/>
      <c r="S11754" s="75"/>
      <c r="T11754" s="75"/>
      <c r="U11754" s="75"/>
      <c r="V11754" s="75"/>
      <c r="W11754" s="75"/>
      <c r="X11754" s="75"/>
      <c r="Y11754" s="238">
        <v>0</v>
      </c>
    </row>
    <row r="11755" spans="1:25" s="76" customFormat="1">
      <c r="A11755" s="250" t="s">
        <v>2723</v>
      </c>
      <c r="B11755" s="250"/>
      <c r="C11755" s="250"/>
      <c r="D11755" s="250"/>
      <c r="E11755" s="250"/>
      <c r="F11755" s="250"/>
      <c r="G11755" s="250"/>
      <c r="H11755" s="250"/>
      <c r="I11755" s="75"/>
      <c r="J11755" s="75"/>
      <c r="K11755" s="75"/>
      <c r="L11755" s="75"/>
      <c r="M11755" s="75"/>
      <c r="N11755" s="75"/>
      <c r="O11755" s="75"/>
      <c r="P11755" s="75"/>
      <c r="Q11755" s="75">
        <v>0</v>
      </c>
      <c r="R11755" s="75"/>
      <c r="S11755" s="75"/>
      <c r="T11755" s="75"/>
      <c r="U11755" s="75"/>
      <c r="V11755" s="75"/>
      <c r="W11755" s="75"/>
      <c r="X11755" s="75"/>
      <c r="Y11755" s="238">
        <v>0</v>
      </c>
    </row>
    <row r="11756" spans="1:25" s="76" customFormat="1">
      <c r="A11756" s="250" t="s">
        <v>2724</v>
      </c>
      <c r="B11756" s="250"/>
      <c r="C11756" s="250"/>
      <c r="D11756" s="250"/>
      <c r="E11756" s="250"/>
      <c r="F11756" s="250"/>
      <c r="G11756" s="250"/>
      <c r="H11756" s="250"/>
      <c r="I11756" s="75"/>
      <c r="J11756" s="75"/>
      <c r="K11756" s="75"/>
      <c r="L11756" s="75"/>
      <c r="M11756" s="75"/>
      <c r="N11756" s="75"/>
      <c r="O11756" s="75"/>
      <c r="P11756" s="75"/>
      <c r="Q11756" s="75">
        <v>0</v>
      </c>
      <c r="R11756" s="75"/>
      <c r="S11756" s="75"/>
      <c r="T11756" s="75"/>
      <c r="U11756" s="75"/>
      <c r="V11756" s="75"/>
      <c r="W11756" s="75"/>
      <c r="X11756" s="75"/>
      <c r="Y11756" s="238">
        <v>0</v>
      </c>
    </row>
    <row r="11757" spans="1:25" s="76" customFormat="1">
      <c r="A11757" s="250" t="s">
        <v>2725</v>
      </c>
      <c r="B11757" s="250"/>
      <c r="C11757" s="250"/>
      <c r="D11757" s="250"/>
      <c r="E11757" s="250"/>
      <c r="F11757" s="250"/>
      <c r="G11757" s="250"/>
      <c r="H11757" s="250"/>
      <c r="I11757" s="75"/>
      <c r="J11757" s="75"/>
      <c r="K11757" s="75"/>
      <c r="L11757" s="75"/>
      <c r="M11757" s="75"/>
      <c r="N11757" s="75"/>
      <c r="O11757" s="75"/>
      <c r="P11757" s="75"/>
      <c r="Q11757" s="75">
        <v>0</v>
      </c>
      <c r="R11757" s="75"/>
      <c r="S11757" s="75"/>
      <c r="T11757" s="75"/>
      <c r="U11757" s="75"/>
      <c r="V11757" s="75"/>
      <c r="W11757" s="75"/>
      <c r="X11757" s="75"/>
      <c r="Y11757" s="238">
        <v>0</v>
      </c>
    </row>
    <row r="11758" spans="1:25" s="76" customFormat="1">
      <c r="A11758" s="250" t="s">
        <v>2694</v>
      </c>
      <c r="B11758" s="250"/>
      <c r="C11758" s="250"/>
      <c r="D11758" s="250"/>
      <c r="E11758" s="250"/>
      <c r="F11758" s="250"/>
      <c r="G11758" s="250"/>
      <c r="H11758" s="250"/>
      <c r="I11758" s="75"/>
      <c r="J11758" s="75"/>
      <c r="K11758" s="75"/>
      <c r="L11758" s="75"/>
      <c r="M11758" s="75"/>
      <c r="N11758" s="75"/>
      <c r="O11758" s="75"/>
      <c r="P11758" s="75"/>
      <c r="Q11758" s="75">
        <v>0</v>
      </c>
      <c r="R11758" s="75"/>
      <c r="S11758" s="75"/>
      <c r="T11758" s="75"/>
      <c r="U11758" s="75"/>
      <c r="V11758" s="75"/>
      <c r="W11758" s="75"/>
      <c r="X11758" s="75"/>
      <c r="Y11758" s="238">
        <v>0</v>
      </c>
    </row>
    <row r="11759" spans="1:25" s="76" customFormat="1">
      <c r="A11759" s="250" t="s">
        <v>2726</v>
      </c>
      <c r="B11759" s="250"/>
      <c r="C11759" s="250"/>
      <c r="D11759" s="250"/>
      <c r="E11759" s="250"/>
      <c r="F11759" s="250"/>
      <c r="G11759" s="250"/>
      <c r="H11759" s="250"/>
      <c r="I11759" s="75"/>
      <c r="J11759" s="75"/>
      <c r="K11759" s="75"/>
      <c r="L11759" s="75"/>
      <c r="M11759" s="75"/>
      <c r="N11759" s="75"/>
      <c r="O11759" s="75"/>
      <c r="P11759" s="75"/>
      <c r="Q11759" s="75">
        <v>0</v>
      </c>
      <c r="R11759" s="75"/>
      <c r="S11759" s="75"/>
      <c r="T11759" s="75"/>
      <c r="U11759" s="75"/>
      <c r="V11759" s="75"/>
      <c r="W11759" s="75"/>
      <c r="X11759" s="75"/>
      <c r="Y11759" s="238">
        <v>0</v>
      </c>
    </row>
    <row r="11760" spans="1:25" s="76" customFormat="1">
      <c r="A11760" s="250" t="s">
        <v>2727</v>
      </c>
      <c r="B11760" s="250"/>
      <c r="C11760" s="250"/>
      <c r="D11760" s="250"/>
      <c r="E11760" s="250"/>
      <c r="F11760" s="250"/>
      <c r="G11760" s="250"/>
      <c r="H11760" s="250"/>
      <c r="I11760" s="75"/>
      <c r="J11760" s="75"/>
      <c r="K11760" s="75"/>
      <c r="L11760" s="75"/>
      <c r="M11760" s="75"/>
      <c r="N11760" s="75"/>
      <c r="O11760" s="75"/>
      <c r="P11760" s="75"/>
      <c r="Q11760" s="75">
        <v>0</v>
      </c>
      <c r="R11760" s="75"/>
      <c r="S11760" s="75"/>
      <c r="T11760" s="75"/>
      <c r="U11760" s="75"/>
      <c r="V11760" s="75"/>
      <c r="W11760" s="75"/>
      <c r="X11760" s="75"/>
      <c r="Y11760" s="238">
        <v>0</v>
      </c>
    </row>
    <row r="11761" spans="1:25" s="76" customFormat="1">
      <c r="A11761" s="250" t="s">
        <v>2728</v>
      </c>
      <c r="B11761" s="250"/>
      <c r="C11761" s="250"/>
      <c r="D11761" s="250"/>
      <c r="E11761" s="250"/>
      <c r="F11761" s="250"/>
      <c r="G11761" s="250"/>
      <c r="H11761" s="250"/>
      <c r="I11761" s="75"/>
      <c r="J11761" s="75"/>
      <c r="K11761" s="75"/>
      <c r="L11761" s="75"/>
      <c r="M11761" s="75"/>
      <c r="N11761" s="75"/>
      <c r="O11761" s="75"/>
      <c r="P11761" s="75"/>
      <c r="Q11761" s="75">
        <v>0</v>
      </c>
      <c r="R11761" s="75"/>
      <c r="S11761" s="75"/>
      <c r="T11761" s="75"/>
      <c r="U11761" s="75"/>
      <c r="V11761" s="75"/>
      <c r="W11761" s="75"/>
      <c r="X11761" s="75"/>
      <c r="Y11761" s="238">
        <v>0</v>
      </c>
    </row>
    <row r="11762" spans="1:25" s="76" customFormat="1">
      <c r="A11762" s="250" t="s">
        <v>2729</v>
      </c>
      <c r="B11762" s="250"/>
      <c r="C11762" s="250"/>
      <c r="D11762" s="250"/>
      <c r="E11762" s="250"/>
      <c r="F11762" s="250"/>
      <c r="G11762" s="250"/>
      <c r="H11762" s="250"/>
      <c r="I11762" s="75"/>
      <c r="J11762" s="75"/>
      <c r="K11762" s="75"/>
      <c r="L11762" s="75"/>
      <c r="M11762" s="75"/>
      <c r="N11762" s="75"/>
      <c r="O11762" s="75"/>
      <c r="P11762" s="75"/>
      <c r="Q11762" s="75">
        <v>0</v>
      </c>
      <c r="R11762" s="75"/>
      <c r="S11762" s="75"/>
      <c r="T11762" s="75"/>
      <c r="U11762" s="75"/>
      <c r="V11762" s="75"/>
      <c r="W11762" s="75"/>
      <c r="X11762" s="75"/>
      <c r="Y11762" s="238">
        <v>0</v>
      </c>
    </row>
    <row r="11763" spans="1:25" s="76" customFormat="1">
      <c r="A11763" s="250" t="s">
        <v>2730</v>
      </c>
      <c r="B11763" s="250"/>
      <c r="C11763" s="250"/>
      <c r="D11763" s="250"/>
      <c r="E11763" s="250"/>
      <c r="F11763" s="250"/>
      <c r="G11763" s="250"/>
      <c r="H11763" s="250"/>
      <c r="I11763" s="75"/>
      <c r="J11763" s="75"/>
      <c r="K11763" s="75"/>
      <c r="L11763" s="75"/>
      <c r="M11763" s="75"/>
      <c r="N11763" s="75"/>
      <c r="O11763" s="75"/>
      <c r="P11763" s="75"/>
      <c r="Q11763" s="75">
        <v>0</v>
      </c>
      <c r="R11763" s="75"/>
      <c r="S11763" s="75"/>
      <c r="T11763" s="75"/>
      <c r="U11763" s="75"/>
      <c r="V11763" s="75"/>
      <c r="W11763" s="75"/>
      <c r="X11763" s="75"/>
      <c r="Y11763" s="238">
        <v>0</v>
      </c>
    </row>
    <row r="11764" spans="1:25" s="76" customFormat="1">
      <c r="A11764" s="250" t="s">
        <v>2731</v>
      </c>
      <c r="B11764" s="250"/>
      <c r="C11764" s="250"/>
      <c r="D11764" s="250"/>
      <c r="E11764" s="250"/>
      <c r="F11764" s="250"/>
      <c r="G11764" s="250"/>
      <c r="H11764" s="250"/>
      <c r="I11764" s="75"/>
      <c r="J11764" s="75"/>
      <c r="K11764" s="75"/>
      <c r="L11764" s="75"/>
      <c r="M11764" s="75"/>
      <c r="N11764" s="75"/>
      <c r="O11764" s="75"/>
      <c r="P11764" s="75"/>
      <c r="Q11764" s="75">
        <v>0</v>
      </c>
      <c r="R11764" s="75"/>
      <c r="S11764" s="75"/>
      <c r="T11764" s="75"/>
      <c r="U11764" s="75"/>
      <c r="V11764" s="75"/>
      <c r="W11764" s="75"/>
      <c r="X11764" s="75"/>
      <c r="Y11764" s="238">
        <v>0</v>
      </c>
    </row>
    <row r="11765" spans="1:25" s="76" customFormat="1">
      <c r="A11765" s="250" t="s">
        <v>2732</v>
      </c>
      <c r="B11765" s="250"/>
      <c r="C11765" s="250"/>
      <c r="D11765" s="250"/>
      <c r="E11765" s="250"/>
      <c r="F11765" s="250"/>
      <c r="G11765" s="250"/>
      <c r="H11765" s="250"/>
      <c r="I11765" s="75"/>
      <c r="J11765" s="75"/>
      <c r="K11765" s="75"/>
      <c r="L11765" s="75"/>
      <c r="M11765" s="75"/>
      <c r="N11765" s="75"/>
      <c r="O11765" s="75"/>
      <c r="P11765" s="75"/>
      <c r="Q11765" s="75">
        <v>0</v>
      </c>
      <c r="R11765" s="75"/>
      <c r="S11765" s="75"/>
      <c r="T11765" s="75"/>
      <c r="U11765" s="75"/>
      <c r="V11765" s="75"/>
      <c r="W11765" s="75"/>
      <c r="X11765" s="75"/>
      <c r="Y11765" s="238">
        <v>0</v>
      </c>
    </row>
    <row r="11766" spans="1:25" s="76" customFormat="1">
      <c r="A11766" s="250" t="s">
        <v>2733</v>
      </c>
      <c r="B11766" s="250"/>
      <c r="C11766" s="250"/>
      <c r="D11766" s="250"/>
      <c r="E11766" s="250"/>
      <c r="F11766" s="250"/>
      <c r="G11766" s="250"/>
      <c r="H11766" s="250"/>
      <c r="I11766" s="75"/>
      <c r="J11766" s="75"/>
      <c r="K11766" s="75"/>
      <c r="L11766" s="75"/>
      <c r="M11766" s="75"/>
      <c r="N11766" s="75"/>
      <c r="O11766" s="75"/>
      <c r="P11766" s="75"/>
      <c r="Q11766" s="75">
        <v>0</v>
      </c>
      <c r="R11766" s="75"/>
      <c r="S11766" s="75"/>
      <c r="T11766" s="75"/>
      <c r="U11766" s="75"/>
      <c r="V11766" s="75"/>
      <c r="W11766" s="75"/>
      <c r="X11766" s="75"/>
      <c r="Y11766" s="238">
        <v>0</v>
      </c>
    </row>
    <row r="11767" spans="1:25" s="76" customFormat="1">
      <c r="A11767" s="250" t="s">
        <v>2734</v>
      </c>
      <c r="B11767" s="250"/>
      <c r="C11767" s="250"/>
      <c r="D11767" s="250"/>
      <c r="E11767" s="250"/>
      <c r="F11767" s="250"/>
      <c r="G11767" s="250"/>
      <c r="H11767" s="250"/>
      <c r="I11767" s="75"/>
      <c r="J11767" s="75"/>
      <c r="K11767" s="75"/>
      <c r="L11767" s="75"/>
      <c r="M11767" s="75"/>
      <c r="N11767" s="75"/>
      <c r="O11767" s="75"/>
      <c r="P11767" s="75"/>
      <c r="Q11767" s="75">
        <v>0</v>
      </c>
      <c r="R11767" s="75"/>
      <c r="S11767" s="75"/>
      <c r="T11767" s="75"/>
      <c r="U11767" s="75"/>
      <c r="V11767" s="75"/>
      <c r="W11767" s="75"/>
      <c r="X11767" s="75"/>
      <c r="Y11767" s="238">
        <v>0</v>
      </c>
    </row>
    <row r="11768" spans="1:25" s="76" customFormat="1">
      <c r="A11768" s="250" t="s">
        <v>2735</v>
      </c>
      <c r="B11768" s="250"/>
      <c r="C11768" s="250"/>
      <c r="D11768" s="250"/>
      <c r="E11768" s="250"/>
      <c r="F11768" s="250"/>
      <c r="G11768" s="250"/>
      <c r="H11768" s="250"/>
      <c r="I11768" s="75"/>
      <c r="J11768" s="75"/>
      <c r="K11768" s="75"/>
      <c r="L11768" s="75"/>
      <c r="M11768" s="75"/>
      <c r="N11768" s="75"/>
      <c r="O11768" s="75"/>
      <c r="P11768" s="75"/>
      <c r="Q11768" s="75">
        <v>0</v>
      </c>
      <c r="R11768" s="75"/>
      <c r="S11768" s="75"/>
      <c r="T11768" s="75"/>
      <c r="U11768" s="75"/>
      <c r="V11768" s="75"/>
      <c r="W11768" s="75"/>
      <c r="X11768" s="75"/>
      <c r="Y11768" s="238">
        <v>0</v>
      </c>
    </row>
    <row r="11769" spans="1:25" s="76" customFormat="1">
      <c r="A11769" s="250" t="s">
        <v>2736</v>
      </c>
      <c r="B11769" s="250"/>
      <c r="C11769" s="250"/>
      <c r="D11769" s="250"/>
      <c r="E11769" s="250"/>
      <c r="F11769" s="250"/>
      <c r="G11769" s="250"/>
      <c r="H11769" s="250"/>
      <c r="I11769" s="75"/>
      <c r="J11769" s="75"/>
      <c r="K11769" s="75"/>
      <c r="L11769" s="75"/>
      <c r="M11769" s="75"/>
      <c r="N11769" s="75"/>
      <c r="O11769" s="75"/>
      <c r="P11769" s="75"/>
      <c r="Q11769" s="75">
        <v>0</v>
      </c>
      <c r="R11769" s="75"/>
      <c r="S11769" s="75"/>
      <c r="T11769" s="75"/>
      <c r="U11769" s="75"/>
      <c r="V11769" s="75"/>
      <c r="W11769" s="75"/>
      <c r="X11769" s="75"/>
      <c r="Y11769" s="238">
        <v>0</v>
      </c>
    </row>
    <row r="11770" spans="1:25" s="76" customFormat="1">
      <c r="A11770" s="250" t="s">
        <v>2792</v>
      </c>
      <c r="B11770" s="250"/>
      <c r="C11770" s="250"/>
      <c r="D11770" s="250"/>
      <c r="E11770" s="250"/>
      <c r="F11770" s="250"/>
      <c r="G11770" s="250"/>
      <c r="H11770" s="250"/>
      <c r="I11770" s="75"/>
      <c r="J11770" s="75"/>
      <c r="K11770" s="75"/>
      <c r="L11770" s="75"/>
      <c r="M11770" s="75"/>
      <c r="N11770" s="75"/>
      <c r="O11770" s="75"/>
      <c r="P11770" s="75"/>
      <c r="Q11770" s="75">
        <v>0</v>
      </c>
      <c r="R11770" s="75"/>
      <c r="S11770" s="75"/>
      <c r="T11770" s="75"/>
      <c r="U11770" s="75"/>
      <c r="V11770" s="75"/>
      <c r="W11770" s="75"/>
      <c r="X11770" s="75"/>
      <c r="Y11770" s="238">
        <v>0</v>
      </c>
    </row>
    <row r="11771" spans="1:25" s="76" customFormat="1">
      <c r="A11771" s="250" t="s">
        <v>2737</v>
      </c>
      <c r="B11771" s="250"/>
      <c r="C11771" s="250"/>
      <c r="D11771" s="250"/>
      <c r="E11771" s="250"/>
      <c r="F11771" s="250"/>
      <c r="G11771" s="250"/>
      <c r="H11771" s="250"/>
      <c r="I11771" s="75"/>
      <c r="J11771" s="75"/>
      <c r="K11771" s="75"/>
      <c r="L11771" s="75"/>
      <c r="M11771" s="75"/>
      <c r="N11771" s="75"/>
      <c r="O11771" s="75"/>
      <c r="P11771" s="75"/>
      <c r="Q11771" s="75">
        <v>0</v>
      </c>
      <c r="R11771" s="75"/>
      <c r="S11771" s="75"/>
      <c r="T11771" s="75"/>
      <c r="U11771" s="75"/>
      <c r="V11771" s="75"/>
      <c r="W11771" s="75"/>
      <c r="X11771" s="75"/>
      <c r="Y11771" s="238">
        <v>0</v>
      </c>
    </row>
    <row r="11772" spans="1:25" s="76" customFormat="1">
      <c r="A11772" s="250" t="s">
        <v>2784</v>
      </c>
      <c r="B11772" s="250"/>
      <c r="C11772" s="250"/>
      <c r="D11772" s="250"/>
      <c r="E11772" s="250"/>
      <c r="F11772" s="250"/>
      <c r="G11772" s="250"/>
      <c r="H11772" s="250"/>
      <c r="I11772" s="75"/>
      <c r="J11772" s="75"/>
      <c r="K11772" s="75"/>
      <c r="L11772" s="75"/>
      <c r="M11772" s="75"/>
      <c r="N11772" s="75"/>
      <c r="O11772" s="75"/>
      <c r="P11772" s="75"/>
      <c r="Q11772" s="75">
        <v>0</v>
      </c>
      <c r="R11772" s="75"/>
      <c r="S11772" s="75"/>
      <c r="T11772" s="75"/>
      <c r="U11772" s="75"/>
      <c r="V11772" s="75"/>
      <c r="W11772" s="75"/>
      <c r="X11772" s="75"/>
      <c r="Y11772" s="238">
        <v>0</v>
      </c>
    </row>
    <row r="11773" spans="1:25" s="76" customFormat="1">
      <c r="A11773" s="250" t="s">
        <v>2785</v>
      </c>
      <c r="B11773" s="250"/>
      <c r="C11773" s="250"/>
      <c r="D11773" s="250"/>
      <c r="E11773" s="250"/>
      <c r="F11773" s="250"/>
      <c r="G11773" s="250"/>
      <c r="H11773" s="250"/>
      <c r="I11773" s="75">
        <f t="shared" ref="I11773:P11773" si="11813">SUM(I7801)</f>
        <v>5000</v>
      </c>
      <c r="J11773" s="75">
        <f t="shared" si="11813"/>
        <v>0</v>
      </c>
      <c r="K11773" s="75">
        <f t="shared" si="11813"/>
        <v>5000</v>
      </c>
      <c r="L11773" s="75">
        <f t="shared" si="11813"/>
        <v>5000</v>
      </c>
      <c r="M11773" s="75">
        <f t="shared" si="11813"/>
        <v>0</v>
      </c>
      <c r="N11773" s="75">
        <f t="shared" si="11813"/>
        <v>0</v>
      </c>
      <c r="O11773" s="75">
        <f t="shared" si="11813"/>
        <v>0</v>
      </c>
      <c r="P11773" s="75">
        <f t="shared" si="11813"/>
        <v>0</v>
      </c>
      <c r="Q11773" s="75">
        <f t="shared" ref="Q11773:R11773" si="11814">SUM(Q7801)</f>
        <v>221877</v>
      </c>
      <c r="R11773" s="75">
        <f t="shared" si="11814"/>
        <v>206451</v>
      </c>
      <c r="S11773" s="75">
        <f t="shared" ref="S11773" si="11815">SUM(S7801)</f>
        <v>0</v>
      </c>
      <c r="T11773" s="75">
        <f t="shared" ref="T11773:X11773" si="11816">SUM(T7801)</f>
        <v>206451</v>
      </c>
      <c r="U11773" s="75">
        <f t="shared" si="11816"/>
        <v>206451</v>
      </c>
      <c r="V11773" s="75">
        <f t="shared" si="11816"/>
        <v>0</v>
      </c>
      <c r="W11773" s="75">
        <f t="shared" si="11816"/>
        <v>0</v>
      </c>
      <c r="X11773" s="75">
        <f t="shared" si="11816"/>
        <v>206451</v>
      </c>
      <c r="Y11773" s="238">
        <v>221877</v>
      </c>
    </row>
    <row r="11774" spans="1:25" s="68" customFormat="1">
      <c r="A11774" s="251" t="s">
        <v>69</v>
      </c>
      <c r="B11774" s="251"/>
      <c r="C11774" s="251"/>
      <c r="D11774" s="251"/>
      <c r="E11774" s="251"/>
      <c r="F11774" s="251"/>
      <c r="G11774" s="251"/>
      <c r="H11774" s="251"/>
      <c r="I11774" s="77">
        <f t="shared" ref="I11774:P11774" si="11817">SUM(I11728:I11773)</f>
        <v>22141371</v>
      </c>
      <c r="J11774" s="77">
        <f t="shared" si="11817"/>
        <v>22136371</v>
      </c>
      <c r="K11774" s="77">
        <f t="shared" si="11817"/>
        <v>5000</v>
      </c>
      <c r="L11774" s="77">
        <f t="shared" si="11817"/>
        <v>5000</v>
      </c>
      <c r="M11774" s="77">
        <f t="shared" si="11817"/>
        <v>0</v>
      </c>
      <c r="N11774" s="77">
        <f t="shared" si="11817"/>
        <v>0</v>
      </c>
      <c r="O11774" s="77">
        <f t="shared" si="11817"/>
        <v>0</v>
      </c>
      <c r="P11774" s="77">
        <f t="shared" si="11817"/>
        <v>0</v>
      </c>
      <c r="Q11774" s="77">
        <f t="shared" ref="Q11774:R11774" si="11818">SUM(Q11728:Q11773)</f>
        <v>22185357</v>
      </c>
      <c r="R11774" s="77">
        <f t="shared" si="11818"/>
        <v>22169931</v>
      </c>
      <c r="S11774" s="77">
        <f t="shared" ref="S11774" si="11819">SUM(S11728:S11773)</f>
        <v>21963480</v>
      </c>
      <c r="T11774" s="77">
        <f t="shared" ref="T11774:X11774" si="11820">SUM(T11728:T11773)</f>
        <v>206451</v>
      </c>
      <c r="U11774" s="77">
        <f t="shared" si="11820"/>
        <v>206451</v>
      </c>
      <c r="V11774" s="77">
        <f t="shared" si="11820"/>
        <v>0</v>
      </c>
      <c r="W11774" s="77">
        <f t="shared" si="11820"/>
        <v>0</v>
      </c>
      <c r="X11774" s="77">
        <f t="shared" si="11820"/>
        <v>22169931</v>
      </c>
      <c r="Y11774" s="239">
        <v>22185357</v>
      </c>
    </row>
  </sheetData>
  <autoFilter ref="A1:Y11774" xr:uid="{00000000-0009-0000-0000-000001000000}"/>
  <mergeCells count="3958">
    <mergeCell ref="A9658:H9658"/>
    <mergeCell ref="A9659:H9659"/>
    <mergeCell ref="A9660:H9660"/>
    <mergeCell ref="A9661:H9661"/>
    <mergeCell ref="A9662:H9662"/>
    <mergeCell ref="A9663:H9663"/>
    <mergeCell ref="A9664:H9664"/>
    <mergeCell ref="A9665:H9665"/>
    <mergeCell ref="A9666:H9666"/>
    <mergeCell ref="A9667:H9667"/>
    <mergeCell ref="A9668:H9668"/>
    <mergeCell ref="A9669:H9669"/>
    <mergeCell ref="A9670:H9670"/>
    <mergeCell ref="A9671:H9671"/>
    <mergeCell ref="A9672:H9672"/>
    <mergeCell ref="A9673:H9673"/>
    <mergeCell ref="A9674:H9674"/>
    <mergeCell ref="A9641:H9641"/>
    <mergeCell ref="A9642:H9642"/>
    <mergeCell ref="A9643:H9643"/>
    <mergeCell ref="A9644:H9644"/>
    <mergeCell ref="A9645:H9645"/>
    <mergeCell ref="A9646:H9646"/>
    <mergeCell ref="A9647:H9647"/>
    <mergeCell ref="A9648:H9648"/>
    <mergeCell ref="A9649:H9649"/>
    <mergeCell ref="A9650:H9650"/>
    <mergeCell ref="A9651:H9651"/>
    <mergeCell ref="A9652:H9652"/>
    <mergeCell ref="A9653:H9653"/>
    <mergeCell ref="A9654:H9654"/>
    <mergeCell ref="A9655:H9655"/>
    <mergeCell ref="A9656:H9656"/>
    <mergeCell ref="A9657:H9657"/>
    <mergeCell ref="A11766:H11766"/>
    <mergeCell ref="A11767:H11767"/>
    <mergeCell ref="A11768:H11768"/>
    <mergeCell ref="A11769:H11769"/>
    <mergeCell ref="A11770:H11770"/>
    <mergeCell ref="A10220:H10220"/>
    <mergeCell ref="A10188:H10188"/>
    <mergeCell ref="A10189:H10189"/>
    <mergeCell ref="A10190:H10190"/>
    <mergeCell ref="A10191:H10191"/>
    <mergeCell ref="A11773:H11773"/>
    <mergeCell ref="A10823:H10823"/>
    <mergeCell ref="A10873:H10873"/>
    <mergeCell ref="A10973:H10973"/>
    <mergeCell ref="A11023:H11023"/>
    <mergeCell ref="A11073:H11073"/>
    <mergeCell ref="A11123:H11123"/>
    <mergeCell ref="A11173:H11173"/>
    <mergeCell ref="A11223:H11223"/>
    <mergeCell ref="A11273:H11273"/>
    <mergeCell ref="A11323:H11323"/>
    <mergeCell ref="A11373:H11373"/>
    <mergeCell ref="A11423:H11423"/>
    <mergeCell ref="A11473:H11473"/>
    <mergeCell ref="A11523:H11523"/>
    <mergeCell ref="A11623:H11623"/>
    <mergeCell ref="A11673:H11673"/>
    <mergeCell ref="A11723:H11723"/>
    <mergeCell ref="A11758:H11758"/>
    <mergeCell ref="A11759:H11759"/>
    <mergeCell ref="A11760:H11760"/>
    <mergeCell ref="A11771:H11771"/>
    <mergeCell ref="A9973:H9973"/>
    <mergeCell ref="A10023:H10023"/>
    <mergeCell ref="A10073:H10073"/>
    <mergeCell ref="A10123:H10123"/>
    <mergeCell ref="A10173:H10173"/>
    <mergeCell ref="A10223:H10223"/>
    <mergeCell ref="A10273:H10273"/>
    <mergeCell ref="A10323:H10323"/>
    <mergeCell ref="A10373:H10373"/>
    <mergeCell ref="A10423:H10423"/>
    <mergeCell ref="A10473:H10473"/>
    <mergeCell ref="A10523:H10523"/>
    <mergeCell ref="A10221:H10221"/>
    <mergeCell ref="A10205:H10205"/>
    <mergeCell ref="A10206:H10206"/>
    <mergeCell ref="A10207:H10207"/>
    <mergeCell ref="A10208:H10208"/>
    <mergeCell ref="A10209:H10209"/>
    <mergeCell ref="A10210:H10210"/>
    <mergeCell ref="A10211:H10211"/>
    <mergeCell ref="A10212:H10212"/>
    <mergeCell ref="A10213:H10213"/>
    <mergeCell ref="A9974:H9974"/>
    <mergeCell ref="A9975:H9975"/>
    <mergeCell ref="A9976:H9976"/>
    <mergeCell ref="A9978:H9978"/>
    <mergeCell ref="A9979:H9979"/>
    <mergeCell ref="A9980:H9980"/>
    <mergeCell ref="A9981:H9981"/>
    <mergeCell ref="A9982:H9982"/>
    <mergeCell ref="A9983:H9983"/>
    <mergeCell ref="A9984:H9984"/>
    <mergeCell ref="G41:G45"/>
    <mergeCell ref="A1594:A1598"/>
    <mergeCell ref="B1594:B1598"/>
    <mergeCell ref="C1594:C1598"/>
    <mergeCell ref="D1594:D1598"/>
    <mergeCell ref="E1594:E1598"/>
    <mergeCell ref="F1594:F1598"/>
    <mergeCell ref="G1594:G1598"/>
    <mergeCell ref="A41:A45"/>
    <mergeCell ref="B41:B45"/>
    <mergeCell ref="C41:C45"/>
    <mergeCell ref="D41:D45"/>
    <mergeCell ref="E41:E45"/>
    <mergeCell ref="F41:F45"/>
    <mergeCell ref="A453:A458"/>
    <mergeCell ref="B453:B458"/>
    <mergeCell ref="C453:C458"/>
    <mergeCell ref="D453:D458"/>
    <mergeCell ref="E453:E458"/>
    <mergeCell ref="F355:F360"/>
    <mergeCell ref="A593:A597"/>
    <mergeCell ref="B593:B597"/>
    <mergeCell ref="C593:C597"/>
    <mergeCell ref="D593:D597"/>
    <mergeCell ref="E593:E597"/>
    <mergeCell ref="F593:F597"/>
    <mergeCell ref="G593:G597"/>
    <mergeCell ref="F547:F551"/>
    <mergeCell ref="G547:G551"/>
    <mergeCell ref="A547:A551"/>
    <mergeCell ref="B547:B551"/>
    <mergeCell ref="C547:C551"/>
    <mergeCell ref="A11761:H11761"/>
    <mergeCell ref="A11762:H11762"/>
    <mergeCell ref="A11763:H11763"/>
    <mergeCell ref="A11764:H11764"/>
    <mergeCell ref="A11765:H11765"/>
    <mergeCell ref="A11746:H11746"/>
    <mergeCell ref="A11747:H11747"/>
    <mergeCell ref="A11748:H11748"/>
    <mergeCell ref="A11749:H11749"/>
    <mergeCell ref="A11750:H11750"/>
    <mergeCell ref="A11751:H11751"/>
    <mergeCell ref="A11752:H11752"/>
    <mergeCell ref="A10240:H10240"/>
    <mergeCell ref="A10241:H10241"/>
    <mergeCell ref="A10242:H10242"/>
    <mergeCell ref="A10243:H10243"/>
    <mergeCell ref="A10244:H10244"/>
    <mergeCell ref="A10245:H10245"/>
    <mergeCell ref="A10246:H10246"/>
    <mergeCell ref="A10247:H10247"/>
    <mergeCell ref="A10248:H10248"/>
    <mergeCell ref="A10249:H10249"/>
    <mergeCell ref="A10250:H10250"/>
    <mergeCell ref="A10251:H10251"/>
    <mergeCell ref="A10252:H10252"/>
    <mergeCell ref="A10253:H10253"/>
    <mergeCell ref="A10254:H10254"/>
    <mergeCell ref="A10255:H10255"/>
    <mergeCell ref="A10256:H10256"/>
    <mergeCell ref="A10257:H10257"/>
    <mergeCell ref="A10258:H10258"/>
    <mergeCell ref="A10259:H10259"/>
    <mergeCell ref="D547:D551"/>
    <mergeCell ref="E547:E551"/>
    <mergeCell ref="A10214:H10214"/>
    <mergeCell ref="A10215:H10215"/>
    <mergeCell ref="A10216:H10216"/>
    <mergeCell ref="A10217:H10217"/>
    <mergeCell ref="A10218:H10218"/>
    <mergeCell ref="A10235:H10235"/>
    <mergeCell ref="A10236:H10236"/>
    <mergeCell ref="A10237:H10237"/>
    <mergeCell ref="A10238:H10238"/>
    <mergeCell ref="A10239:H10239"/>
    <mergeCell ref="A11753:H11753"/>
    <mergeCell ref="A11754:H11754"/>
    <mergeCell ref="A11755:H11755"/>
    <mergeCell ref="A11756:H11756"/>
    <mergeCell ref="A11757:H11757"/>
    <mergeCell ref="A10204:H10204"/>
    <mergeCell ref="A11742:H11742"/>
    <mergeCell ref="A11743:H11743"/>
    <mergeCell ref="A11744:H11744"/>
    <mergeCell ref="A11745:H11745"/>
    <mergeCell ref="A10224:H10224"/>
    <mergeCell ref="A10225:H10225"/>
    <mergeCell ref="A10226:H10226"/>
    <mergeCell ref="A10228:H10228"/>
    <mergeCell ref="A10229:H10229"/>
    <mergeCell ref="A10230:H10230"/>
    <mergeCell ref="A10231:H10231"/>
    <mergeCell ref="A10232:H10232"/>
    <mergeCell ref="A10233:H10233"/>
    <mergeCell ref="A10234:H10234"/>
    <mergeCell ref="A78:A82"/>
    <mergeCell ref="B78:B82"/>
    <mergeCell ref="C78:C82"/>
    <mergeCell ref="D78:D82"/>
    <mergeCell ref="E78:E82"/>
    <mergeCell ref="F78:F82"/>
    <mergeCell ref="G78:G82"/>
    <mergeCell ref="F118:F122"/>
    <mergeCell ref="G118:G122"/>
    <mergeCell ref="A118:A122"/>
    <mergeCell ref="B118:B122"/>
    <mergeCell ref="D177:D181"/>
    <mergeCell ref="E177:E181"/>
    <mergeCell ref="F177:F181"/>
    <mergeCell ref="C238:C243"/>
    <mergeCell ref="D238:D243"/>
    <mergeCell ref="E238:E243"/>
    <mergeCell ref="C118:C122"/>
    <mergeCell ref="D118:D122"/>
    <mergeCell ref="E118:E122"/>
    <mergeCell ref="F216:F220"/>
    <mergeCell ref="G216:G220"/>
    <mergeCell ref="A216:A220"/>
    <mergeCell ref="B216:B220"/>
    <mergeCell ref="C216:C220"/>
    <mergeCell ref="D216:D220"/>
    <mergeCell ref="E216:E220"/>
    <mergeCell ref="G177:G181"/>
    <mergeCell ref="A177:A181"/>
    <mergeCell ref="B177:B181"/>
    <mergeCell ref="C177:C181"/>
    <mergeCell ref="A310:A314"/>
    <mergeCell ref="B310:B314"/>
    <mergeCell ref="C310:C314"/>
    <mergeCell ref="D310:D314"/>
    <mergeCell ref="E310:E314"/>
    <mergeCell ref="F310:F314"/>
    <mergeCell ref="G310:G314"/>
    <mergeCell ref="A272:A276"/>
    <mergeCell ref="B272:B276"/>
    <mergeCell ref="C272:C276"/>
    <mergeCell ref="D272:D276"/>
    <mergeCell ref="E272:E276"/>
    <mergeCell ref="F272:F276"/>
    <mergeCell ref="G272:G276"/>
    <mergeCell ref="F238:F243"/>
    <mergeCell ref="G238:G243"/>
    <mergeCell ref="A238:A243"/>
    <mergeCell ref="B238:B243"/>
    <mergeCell ref="G503:G507"/>
    <mergeCell ref="A503:A507"/>
    <mergeCell ref="B503:B507"/>
    <mergeCell ref="C503:C507"/>
    <mergeCell ref="D503:D507"/>
    <mergeCell ref="E503:E507"/>
    <mergeCell ref="F503:F507"/>
    <mergeCell ref="F453:F458"/>
    <mergeCell ref="G453:G458"/>
    <mergeCell ref="A395:A399"/>
    <mergeCell ref="B395:B399"/>
    <mergeCell ref="C395:C399"/>
    <mergeCell ref="D395:D399"/>
    <mergeCell ref="E395:E399"/>
    <mergeCell ref="F395:F399"/>
    <mergeCell ref="G395:G399"/>
    <mergeCell ref="G355:G360"/>
    <mergeCell ref="A355:A360"/>
    <mergeCell ref="B355:B360"/>
    <mergeCell ref="C355:C360"/>
    <mergeCell ref="D355:D360"/>
    <mergeCell ref="E355:E360"/>
    <mergeCell ref="A791:A795"/>
    <mergeCell ref="B791:B795"/>
    <mergeCell ref="C791:C795"/>
    <mergeCell ref="D791:D795"/>
    <mergeCell ref="E791:E795"/>
    <mergeCell ref="F791:F795"/>
    <mergeCell ref="G791:G795"/>
    <mergeCell ref="G720:G725"/>
    <mergeCell ref="A720:A725"/>
    <mergeCell ref="B720:B725"/>
    <mergeCell ref="C720:C725"/>
    <mergeCell ref="D720:D725"/>
    <mergeCell ref="E720:E725"/>
    <mergeCell ref="F720:F725"/>
    <mergeCell ref="G638:G642"/>
    <mergeCell ref="A638:A642"/>
    <mergeCell ref="B638:B642"/>
    <mergeCell ref="C638:C642"/>
    <mergeCell ref="D638:D642"/>
    <mergeCell ref="E638:E642"/>
    <mergeCell ref="F638:F642"/>
    <mergeCell ref="A1026:A1030"/>
    <mergeCell ref="B1026:B1030"/>
    <mergeCell ref="C1026:C1030"/>
    <mergeCell ref="D1026:D1030"/>
    <mergeCell ref="E1026:E1030"/>
    <mergeCell ref="F1026:F1030"/>
    <mergeCell ref="G1026:G1030"/>
    <mergeCell ref="F955:F959"/>
    <mergeCell ref="G955:G959"/>
    <mergeCell ref="A955:A959"/>
    <mergeCell ref="B955:B959"/>
    <mergeCell ref="C955:C959"/>
    <mergeCell ref="D955:D959"/>
    <mergeCell ref="E955:E959"/>
    <mergeCell ref="F886:F891"/>
    <mergeCell ref="G886:G891"/>
    <mergeCell ref="A886:A891"/>
    <mergeCell ref="B886:B891"/>
    <mergeCell ref="C886:C891"/>
    <mergeCell ref="D886:D891"/>
    <mergeCell ref="E886:E891"/>
    <mergeCell ref="G1247:G1252"/>
    <mergeCell ref="A1247:A1252"/>
    <mergeCell ref="B1247:B1252"/>
    <mergeCell ref="C1247:C1252"/>
    <mergeCell ref="D1247:D1252"/>
    <mergeCell ref="E1247:E1252"/>
    <mergeCell ref="F1247:F1252"/>
    <mergeCell ref="A1194:A1201"/>
    <mergeCell ref="B1194:B1201"/>
    <mergeCell ref="C1194:C1201"/>
    <mergeCell ref="D1194:D1201"/>
    <mergeCell ref="E1194:E1201"/>
    <mergeCell ref="F1194:F1201"/>
    <mergeCell ref="G1194:G1201"/>
    <mergeCell ref="A1085:A1089"/>
    <mergeCell ref="B1085:B1089"/>
    <mergeCell ref="C1085:C1089"/>
    <mergeCell ref="D1085:D1089"/>
    <mergeCell ref="E1085:E1089"/>
    <mergeCell ref="F1085:F1089"/>
    <mergeCell ref="G1085:G1089"/>
    <mergeCell ref="F1447:F1453"/>
    <mergeCell ref="G1447:G1453"/>
    <mergeCell ref="A1447:A1453"/>
    <mergeCell ref="B1447:B1453"/>
    <mergeCell ref="C1447:C1453"/>
    <mergeCell ref="D1447:D1453"/>
    <mergeCell ref="E1447:E1453"/>
    <mergeCell ref="A1364:A1369"/>
    <mergeCell ref="B1364:B1369"/>
    <mergeCell ref="C1364:C1369"/>
    <mergeCell ref="D1364:D1369"/>
    <mergeCell ref="E1364:E1369"/>
    <mergeCell ref="F1364:F1369"/>
    <mergeCell ref="G1364:G1369"/>
    <mergeCell ref="A1296:A1300"/>
    <mergeCell ref="B1296:B1300"/>
    <mergeCell ref="C1296:C1300"/>
    <mergeCell ref="D1296:D1300"/>
    <mergeCell ref="E1296:E1300"/>
    <mergeCell ref="F1296:F1300"/>
    <mergeCell ref="G1296:G1300"/>
    <mergeCell ref="A1678:A1682"/>
    <mergeCell ref="B1678:B1682"/>
    <mergeCell ref="C1678:C1682"/>
    <mergeCell ref="D1678:D1682"/>
    <mergeCell ref="E1678:E1682"/>
    <mergeCell ref="F1678:F1682"/>
    <mergeCell ref="G1678:G1682"/>
    <mergeCell ref="G1637:G1641"/>
    <mergeCell ref="A1637:A1641"/>
    <mergeCell ref="B1637:B1641"/>
    <mergeCell ref="C1637:C1641"/>
    <mergeCell ref="D1637:D1641"/>
    <mergeCell ref="E1637:E1641"/>
    <mergeCell ref="F1637:F1641"/>
    <mergeCell ref="A1542:A1550"/>
    <mergeCell ref="B1542:B1550"/>
    <mergeCell ref="C1542:C1550"/>
    <mergeCell ref="D1542:D1550"/>
    <mergeCell ref="E1542:E1550"/>
    <mergeCell ref="F1542:F1550"/>
    <mergeCell ref="G1542:G1550"/>
    <mergeCell ref="G1800:G1804"/>
    <mergeCell ref="A1800:A1804"/>
    <mergeCell ref="B1800:B1804"/>
    <mergeCell ref="C1800:C1804"/>
    <mergeCell ref="D1800:D1804"/>
    <mergeCell ref="E1800:E1804"/>
    <mergeCell ref="F1800:F1804"/>
    <mergeCell ref="A1759:A1763"/>
    <mergeCell ref="B1759:B1763"/>
    <mergeCell ref="C1759:C1763"/>
    <mergeCell ref="D1759:D1763"/>
    <mergeCell ref="E1759:E1763"/>
    <mergeCell ref="F1759:F1763"/>
    <mergeCell ref="G1759:G1763"/>
    <mergeCell ref="G1718:G1722"/>
    <mergeCell ref="A1718:A1722"/>
    <mergeCell ref="B1718:B1722"/>
    <mergeCell ref="C1718:C1722"/>
    <mergeCell ref="D1718:D1722"/>
    <mergeCell ref="E1718:E1722"/>
    <mergeCell ref="F1718:F1722"/>
    <mergeCell ref="G1922:G1926"/>
    <mergeCell ref="A1922:A1926"/>
    <mergeCell ref="B1922:B1926"/>
    <mergeCell ref="C1922:C1926"/>
    <mergeCell ref="D1922:D1926"/>
    <mergeCell ref="E1922:E1926"/>
    <mergeCell ref="F1922:F1926"/>
    <mergeCell ref="F1880:F1884"/>
    <mergeCell ref="G1880:G1884"/>
    <mergeCell ref="A1880:A1884"/>
    <mergeCell ref="B1880:B1884"/>
    <mergeCell ref="C1880:C1884"/>
    <mergeCell ref="D1880:D1884"/>
    <mergeCell ref="E1880:E1884"/>
    <mergeCell ref="G1840:G1844"/>
    <mergeCell ref="A1840:A1844"/>
    <mergeCell ref="B1840:B1844"/>
    <mergeCell ref="C1840:C1844"/>
    <mergeCell ref="D1840:D1844"/>
    <mergeCell ref="E1840:E1844"/>
    <mergeCell ref="F1840:F1844"/>
    <mergeCell ref="G2043:G2047"/>
    <mergeCell ref="A2043:A2047"/>
    <mergeCell ref="B2043:B2047"/>
    <mergeCell ref="C2043:C2047"/>
    <mergeCell ref="D2043:D2047"/>
    <mergeCell ref="E2043:E2047"/>
    <mergeCell ref="F2043:F2047"/>
    <mergeCell ref="F2003:F2007"/>
    <mergeCell ref="G2003:G2007"/>
    <mergeCell ref="A2003:A2007"/>
    <mergeCell ref="B2003:B2007"/>
    <mergeCell ref="C2003:C2007"/>
    <mergeCell ref="D2003:D2007"/>
    <mergeCell ref="E2003:E2007"/>
    <mergeCell ref="G1963:G1967"/>
    <mergeCell ref="A1963:A1967"/>
    <mergeCell ref="B1963:B1967"/>
    <mergeCell ref="C1963:C1967"/>
    <mergeCell ref="D1963:D1967"/>
    <mergeCell ref="E1963:E1967"/>
    <mergeCell ref="F1963:F1967"/>
    <mergeCell ref="A2167:A2171"/>
    <mergeCell ref="B2167:B2171"/>
    <mergeCell ref="C2167:C2171"/>
    <mergeCell ref="D2167:D2171"/>
    <mergeCell ref="E2167:E2171"/>
    <mergeCell ref="F2167:F2171"/>
    <mergeCell ref="G2167:G2171"/>
    <mergeCell ref="G2126:G2130"/>
    <mergeCell ref="A2126:A2130"/>
    <mergeCell ref="B2126:B2130"/>
    <mergeCell ref="C2126:C2130"/>
    <mergeCell ref="D2126:D2130"/>
    <mergeCell ref="E2126:E2130"/>
    <mergeCell ref="F2126:F2130"/>
    <mergeCell ref="A2085:A2089"/>
    <mergeCell ref="B2085:B2089"/>
    <mergeCell ref="C2085:C2089"/>
    <mergeCell ref="D2085:D2089"/>
    <mergeCell ref="E2085:E2089"/>
    <mergeCell ref="F2085:F2089"/>
    <mergeCell ref="G2085:G2089"/>
    <mergeCell ref="A2288:A2292"/>
    <mergeCell ref="B2288:B2292"/>
    <mergeCell ref="C2288:C2292"/>
    <mergeCell ref="D2288:D2292"/>
    <mergeCell ref="E2288:E2292"/>
    <mergeCell ref="F2288:F2292"/>
    <mergeCell ref="G2288:G2292"/>
    <mergeCell ref="F2247:F2251"/>
    <mergeCell ref="G2247:G2251"/>
    <mergeCell ref="A2247:A2251"/>
    <mergeCell ref="B2247:B2251"/>
    <mergeCell ref="C2247:C2251"/>
    <mergeCell ref="D2247:D2251"/>
    <mergeCell ref="E2247:E2251"/>
    <mergeCell ref="G2207:G2211"/>
    <mergeCell ref="A2207:A2211"/>
    <mergeCell ref="B2207:B2211"/>
    <mergeCell ref="C2207:C2211"/>
    <mergeCell ref="D2207:D2211"/>
    <mergeCell ref="E2207:E2211"/>
    <mergeCell ref="F2207:F2211"/>
    <mergeCell ref="G2410:G2414"/>
    <mergeCell ref="A2410:A2414"/>
    <mergeCell ref="B2410:B2414"/>
    <mergeCell ref="C2410:C2414"/>
    <mergeCell ref="D2410:D2414"/>
    <mergeCell ref="E2410:E2414"/>
    <mergeCell ref="F2410:F2414"/>
    <mergeCell ref="A2370:A2374"/>
    <mergeCell ref="B2370:B2374"/>
    <mergeCell ref="C2370:C2374"/>
    <mergeCell ref="D2370:D2374"/>
    <mergeCell ref="E2370:E2374"/>
    <mergeCell ref="F2370:F2374"/>
    <mergeCell ref="G2370:G2374"/>
    <mergeCell ref="G2329:G2333"/>
    <mergeCell ref="A2329:A2333"/>
    <mergeCell ref="B2329:B2333"/>
    <mergeCell ref="C2329:C2333"/>
    <mergeCell ref="D2329:D2333"/>
    <mergeCell ref="E2329:E2333"/>
    <mergeCell ref="F2329:F2333"/>
    <mergeCell ref="G2527:G2531"/>
    <mergeCell ref="A2527:A2531"/>
    <mergeCell ref="B2527:B2531"/>
    <mergeCell ref="C2527:C2531"/>
    <mergeCell ref="D2527:D2531"/>
    <mergeCell ref="E2527:E2531"/>
    <mergeCell ref="F2527:F2531"/>
    <mergeCell ref="A2487:A2491"/>
    <mergeCell ref="B2487:B2491"/>
    <mergeCell ref="C2487:C2491"/>
    <mergeCell ref="D2487:D2491"/>
    <mergeCell ref="E2487:E2491"/>
    <mergeCell ref="F2487:F2491"/>
    <mergeCell ref="G2487:G2491"/>
    <mergeCell ref="A2448:A2452"/>
    <mergeCell ref="B2448:B2452"/>
    <mergeCell ref="C2448:C2452"/>
    <mergeCell ref="D2448:D2452"/>
    <mergeCell ref="E2448:E2452"/>
    <mergeCell ref="F2448:F2452"/>
    <mergeCell ref="G2448:G2452"/>
    <mergeCell ref="A2649:A2653"/>
    <mergeCell ref="B2649:B2653"/>
    <mergeCell ref="C2649:C2653"/>
    <mergeCell ref="D2649:D2653"/>
    <mergeCell ref="E2649:E2653"/>
    <mergeCell ref="F2649:F2653"/>
    <mergeCell ref="G2649:G2653"/>
    <mergeCell ref="G2607:G2611"/>
    <mergeCell ref="A2607:A2611"/>
    <mergeCell ref="B2607:B2611"/>
    <mergeCell ref="C2607:C2611"/>
    <mergeCell ref="D2607:D2611"/>
    <mergeCell ref="E2607:E2611"/>
    <mergeCell ref="F2607:F2611"/>
    <mergeCell ref="F2567:F2571"/>
    <mergeCell ref="G2567:G2571"/>
    <mergeCell ref="A2567:A2571"/>
    <mergeCell ref="B2567:B2571"/>
    <mergeCell ref="C2567:C2571"/>
    <mergeCell ref="D2567:D2571"/>
    <mergeCell ref="E2567:E2571"/>
    <mergeCell ref="G2771:G2775"/>
    <mergeCell ref="A2771:A2775"/>
    <mergeCell ref="B2771:B2775"/>
    <mergeCell ref="C2771:C2775"/>
    <mergeCell ref="D2771:D2775"/>
    <mergeCell ref="E2771:E2775"/>
    <mergeCell ref="F2771:F2775"/>
    <mergeCell ref="A2731:A2735"/>
    <mergeCell ref="B2731:B2735"/>
    <mergeCell ref="C2731:C2735"/>
    <mergeCell ref="D2731:D2735"/>
    <mergeCell ref="E2731:E2735"/>
    <mergeCell ref="F2731:F2735"/>
    <mergeCell ref="G2731:G2735"/>
    <mergeCell ref="G2690:G2694"/>
    <mergeCell ref="A2690:A2694"/>
    <mergeCell ref="B2690:B2694"/>
    <mergeCell ref="C2690:C2694"/>
    <mergeCell ref="D2690:D2694"/>
    <mergeCell ref="E2690:E2694"/>
    <mergeCell ref="F2690:F2694"/>
    <mergeCell ref="G2892:G2896"/>
    <mergeCell ref="A2892:A2896"/>
    <mergeCell ref="B2892:B2896"/>
    <mergeCell ref="C2892:C2896"/>
    <mergeCell ref="D2892:D2896"/>
    <mergeCell ref="E2892:E2896"/>
    <mergeCell ref="F2892:F2896"/>
    <mergeCell ref="A2852:A2856"/>
    <mergeCell ref="B2852:B2856"/>
    <mergeCell ref="C2852:C2856"/>
    <mergeCell ref="D2852:D2856"/>
    <mergeCell ref="E2852:E2856"/>
    <mergeCell ref="F2852:F2856"/>
    <mergeCell ref="G2852:G2856"/>
    <mergeCell ref="F2811:F2815"/>
    <mergeCell ref="G2811:G2815"/>
    <mergeCell ref="A2811:A2815"/>
    <mergeCell ref="B2811:B2815"/>
    <mergeCell ref="C2811:C2815"/>
    <mergeCell ref="D2811:D2815"/>
    <mergeCell ref="E2811:E2815"/>
    <mergeCell ref="A3012:A3016"/>
    <mergeCell ref="B3012:B3016"/>
    <mergeCell ref="C3012:C3016"/>
    <mergeCell ref="D3012:D3016"/>
    <mergeCell ref="E3012:E3016"/>
    <mergeCell ref="F3012:F3016"/>
    <mergeCell ref="G3012:G3016"/>
    <mergeCell ref="G2972:G2976"/>
    <mergeCell ref="A2972:A2976"/>
    <mergeCell ref="B2972:B2976"/>
    <mergeCell ref="C2972:C2976"/>
    <mergeCell ref="D2972:D2976"/>
    <mergeCell ref="E2972:E2976"/>
    <mergeCell ref="F2972:F2976"/>
    <mergeCell ref="A2932:A2936"/>
    <mergeCell ref="B2932:B2936"/>
    <mergeCell ref="C2932:C2936"/>
    <mergeCell ref="D2932:D2936"/>
    <mergeCell ref="E2932:E2936"/>
    <mergeCell ref="F2932:F2936"/>
    <mergeCell ref="G2932:G2936"/>
    <mergeCell ref="G3131:G3135"/>
    <mergeCell ref="A3131:A3135"/>
    <mergeCell ref="B3131:B3135"/>
    <mergeCell ref="C3131:C3135"/>
    <mergeCell ref="D3131:D3135"/>
    <mergeCell ref="E3131:E3135"/>
    <mergeCell ref="F3131:F3135"/>
    <mergeCell ref="A3092:A3096"/>
    <mergeCell ref="B3092:B3096"/>
    <mergeCell ref="C3092:C3096"/>
    <mergeCell ref="D3092:D3096"/>
    <mergeCell ref="E3092:E3096"/>
    <mergeCell ref="F3092:F3096"/>
    <mergeCell ref="G3092:G3096"/>
    <mergeCell ref="G3052:G3056"/>
    <mergeCell ref="A3052:A3056"/>
    <mergeCell ref="B3052:B3056"/>
    <mergeCell ref="C3052:C3056"/>
    <mergeCell ref="D3052:D3056"/>
    <mergeCell ref="E3052:E3056"/>
    <mergeCell ref="F3052:F3056"/>
    <mergeCell ref="A3255:A3259"/>
    <mergeCell ref="B3255:B3259"/>
    <mergeCell ref="C3255:C3259"/>
    <mergeCell ref="D3255:D3259"/>
    <mergeCell ref="E3255:E3259"/>
    <mergeCell ref="F3255:F3259"/>
    <mergeCell ref="G3255:G3259"/>
    <mergeCell ref="G3214:G3218"/>
    <mergeCell ref="A3214:A3218"/>
    <mergeCell ref="B3214:B3218"/>
    <mergeCell ref="C3214:C3218"/>
    <mergeCell ref="D3214:D3218"/>
    <mergeCell ref="E3214:E3218"/>
    <mergeCell ref="F3214:F3218"/>
    <mergeCell ref="A3174:A3178"/>
    <mergeCell ref="B3174:B3178"/>
    <mergeCell ref="C3174:C3178"/>
    <mergeCell ref="D3174:D3178"/>
    <mergeCell ref="E3174:E3178"/>
    <mergeCell ref="F3174:F3178"/>
    <mergeCell ref="G3174:G3178"/>
    <mergeCell ref="G3377:G3381"/>
    <mergeCell ref="A3377:A3381"/>
    <mergeCell ref="B3377:B3381"/>
    <mergeCell ref="C3377:C3381"/>
    <mergeCell ref="D3377:D3381"/>
    <mergeCell ref="E3377:E3381"/>
    <mergeCell ref="F3377:F3381"/>
    <mergeCell ref="A3336:A3340"/>
    <mergeCell ref="B3336:B3340"/>
    <mergeCell ref="C3336:C3340"/>
    <mergeCell ref="D3336:D3340"/>
    <mergeCell ref="E3336:E3340"/>
    <mergeCell ref="F3336:F3340"/>
    <mergeCell ref="G3336:G3340"/>
    <mergeCell ref="G3295:G3299"/>
    <mergeCell ref="A3295:A3299"/>
    <mergeCell ref="B3295:B3299"/>
    <mergeCell ref="C3295:C3299"/>
    <mergeCell ref="D3295:D3299"/>
    <mergeCell ref="E3295:E3299"/>
    <mergeCell ref="F3295:F3299"/>
    <mergeCell ref="F3496:F3500"/>
    <mergeCell ref="G3496:G3500"/>
    <mergeCell ref="A3496:A3500"/>
    <mergeCell ref="B3496:B3500"/>
    <mergeCell ref="C3496:C3500"/>
    <mergeCell ref="D3496:D3500"/>
    <mergeCell ref="E3496:E3500"/>
    <mergeCell ref="G3457:G3461"/>
    <mergeCell ref="A3457:A3461"/>
    <mergeCell ref="B3457:B3461"/>
    <mergeCell ref="C3457:C3461"/>
    <mergeCell ref="D3457:D3461"/>
    <mergeCell ref="E3457:E3461"/>
    <mergeCell ref="F3457:F3461"/>
    <mergeCell ref="A3417:A3421"/>
    <mergeCell ref="B3417:B3421"/>
    <mergeCell ref="C3417:C3421"/>
    <mergeCell ref="D3417:D3421"/>
    <mergeCell ref="E3417:E3421"/>
    <mergeCell ref="F3417:F3421"/>
    <mergeCell ref="G3417:G3421"/>
    <mergeCell ref="A3618:A3622"/>
    <mergeCell ref="B3618:B3622"/>
    <mergeCell ref="C3618:C3622"/>
    <mergeCell ref="D3618:D3622"/>
    <mergeCell ref="E3618:E3622"/>
    <mergeCell ref="F3618:F3622"/>
    <mergeCell ref="G3618:G3622"/>
    <mergeCell ref="G3578:G3582"/>
    <mergeCell ref="A3578:A3582"/>
    <mergeCell ref="B3578:B3582"/>
    <mergeCell ref="C3578:C3582"/>
    <mergeCell ref="D3578:D3582"/>
    <mergeCell ref="E3578:E3582"/>
    <mergeCell ref="F3578:F3582"/>
    <mergeCell ref="A3537:A3541"/>
    <mergeCell ref="B3537:B3541"/>
    <mergeCell ref="C3537:C3541"/>
    <mergeCell ref="D3537:D3541"/>
    <mergeCell ref="E3537:E3541"/>
    <mergeCell ref="F3537:F3541"/>
    <mergeCell ref="G3537:G3541"/>
    <mergeCell ref="G3738:G3742"/>
    <mergeCell ref="A3738:A3742"/>
    <mergeCell ref="B3738:B3742"/>
    <mergeCell ref="C3738:C3742"/>
    <mergeCell ref="D3738:D3742"/>
    <mergeCell ref="E3738:E3742"/>
    <mergeCell ref="F3738:F3742"/>
    <mergeCell ref="A3698:A3702"/>
    <mergeCell ref="B3698:B3702"/>
    <mergeCell ref="C3698:C3702"/>
    <mergeCell ref="D3698:D3702"/>
    <mergeCell ref="E3698:E3702"/>
    <mergeCell ref="F3698:F3702"/>
    <mergeCell ref="G3698:G3702"/>
    <mergeCell ref="G3658:G3662"/>
    <mergeCell ref="A3658:A3662"/>
    <mergeCell ref="B3658:B3662"/>
    <mergeCell ref="C3658:C3662"/>
    <mergeCell ref="D3658:D3662"/>
    <mergeCell ref="E3658:E3662"/>
    <mergeCell ref="F3658:F3662"/>
    <mergeCell ref="A3857:A3861"/>
    <mergeCell ref="B3857:B3861"/>
    <mergeCell ref="C3857:C3861"/>
    <mergeCell ref="D3857:D3861"/>
    <mergeCell ref="E3857:E3861"/>
    <mergeCell ref="F3857:F3861"/>
    <mergeCell ref="G3857:G3861"/>
    <mergeCell ref="A3818:A3822"/>
    <mergeCell ref="B3818:B3822"/>
    <mergeCell ref="C3818:C3822"/>
    <mergeCell ref="D3818:D3822"/>
    <mergeCell ref="E3818:E3822"/>
    <mergeCell ref="F3818:F3822"/>
    <mergeCell ref="G3818:G3822"/>
    <mergeCell ref="F3777:F3781"/>
    <mergeCell ref="G3777:G3781"/>
    <mergeCell ref="A3777:A3781"/>
    <mergeCell ref="B3777:B3781"/>
    <mergeCell ref="C3777:C3781"/>
    <mergeCell ref="D3777:D3781"/>
    <mergeCell ref="E3777:E3781"/>
    <mergeCell ref="G3978:G3982"/>
    <mergeCell ref="A3978:A3982"/>
    <mergeCell ref="B3978:B3982"/>
    <mergeCell ref="C3978:C3982"/>
    <mergeCell ref="D3978:D3982"/>
    <mergeCell ref="E3978:E3982"/>
    <mergeCell ref="F3978:F3982"/>
    <mergeCell ref="F3938:F3942"/>
    <mergeCell ref="G3938:G3942"/>
    <mergeCell ref="A3938:A3942"/>
    <mergeCell ref="B3938:B3942"/>
    <mergeCell ref="C3938:C3942"/>
    <mergeCell ref="D3938:D3942"/>
    <mergeCell ref="E3938:E3942"/>
    <mergeCell ref="G3898:G3902"/>
    <mergeCell ref="A3898:A3902"/>
    <mergeCell ref="B3898:B3902"/>
    <mergeCell ref="C3898:C3902"/>
    <mergeCell ref="D3898:D3902"/>
    <mergeCell ref="E3898:E3902"/>
    <mergeCell ref="F3898:F3902"/>
    <mergeCell ref="F4099:F4103"/>
    <mergeCell ref="G4099:G4103"/>
    <mergeCell ref="A4099:A4103"/>
    <mergeCell ref="B4099:B4103"/>
    <mergeCell ref="C4099:C4103"/>
    <mergeCell ref="D4099:D4103"/>
    <mergeCell ref="E4099:E4103"/>
    <mergeCell ref="G4059:G4063"/>
    <mergeCell ref="A4059:A4063"/>
    <mergeCell ref="B4059:B4063"/>
    <mergeCell ref="C4059:C4063"/>
    <mergeCell ref="D4059:D4063"/>
    <mergeCell ref="E4059:E4063"/>
    <mergeCell ref="F4059:F4063"/>
    <mergeCell ref="A4019:A4023"/>
    <mergeCell ref="B4019:B4023"/>
    <mergeCell ref="C4019:C4023"/>
    <mergeCell ref="D4019:D4023"/>
    <mergeCell ref="E4019:E4023"/>
    <mergeCell ref="F4019:F4023"/>
    <mergeCell ref="G4019:G4023"/>
    <mergeCell ref="F4220:F4224"/>
    <mergeCell ref="G4220:G4224"/>
    <mergeCell ref="A4220:A4224"/>
    <mergeCell ref="B4220:B4224"/>
    <mergeCell ref="C4220:C4224"/>
    <mergeCell ref="D4220:D4224"/>
    <mergeCell ref="E4220:E4224"/>
    <mergeCell ref="G4180:G4184"/>
    <mergeCell ref="A4180:A4184"/>
    <mergeCell ref="B4180:B4184"/>
    <mergeCell ref="C4180:C4184"/>
    <mergeCell ref="D4180:D4184"/>
    <mergeCell ref="E4180:E4184"/>
    <mergeCell ref="F4180:F4184"/>
    <mergeCell ref="A4140:A4144"/>
    <mergeCell ref="B4140:B4144"/>
    <mergeCell ref="C4140:C4144"/>
    <mergeCell ref="D4140:D4144"/>
    <mergeCell ref="E4140:E4144"/>
    <mergeCell ref="F4140:F4144"/>
    <mergeCell ref="G4140:G4144"/>
    <mergeCell ref="A4342:A4346"/>
    <mergeCell ref="B4342:B4346"/>
    <mergeCell ref="C4342:C4346"/>
    <mergeCell ref="D4342:D4346"/>
    <mergeCell ref="E4342:E4346"/>
    <mergeCell ref="F4342:F4346"/>
    <mergeCell ref="G4342:G4346"/>
    <mergeCell ref="G4300:G4304"/>
    <mergeCell ref="A4300:A4304"/>
    <mergeCell ref="B4300:B4304"/>
    <mergeCell ref="C4300:C4304"/>
    <mergeCell ref="D4300:D4304"/>
    <mergeCell ref="E4300:E4304"/>
    <mergeCell ref="F4300:F4304"/>
    <mergeCell ref="A4260:A4264"/>
    <mergeCell ref="B4260:B4264"/>
    <mergeCell ref="C4260:C4264"/>
    <mergeCell ref="D4260:D4264"/>
    <mergeCell ref="E4260:E4264"/>
    <mergeCell ref="F4260:F4264"/>
    <mergeCell ref="G4260:G4264"/>
    <mergeCell ref="G4422:G4426"/>
    <mergeCell ref="A4422:A4426"/>
    <mergeCell ref="B4422:B4426"/>
    <mergeCell ref="C4422:C4426"/>
    <mergeCell ref="D4422:D4426"/>
    <mergeCell ref="E4422:E4426"/>
    <mergeCell ref="F4422:F4426"/>
    <mergeCell ref="A4507:A4511"/>
    <mergeCell ref="B4507:B4511"/>
    <mergeCell ref="C4507:C4511"/>
    <mergeCell ref="G4382:G4386"/>
    <mergeCell ref="A4382:A4386"/>
    <mergeCell ref="B4382:B4386"/>
    <mergeCell ref="C4382:C4386"/>
    <mergeCell ref="D4382:D4386"/>
    <mergeCell ref="E4382:E4386"/>
    <mergeCell ref="F4382:F4386"/>
    <mergeCell ref="D4507:D4511"/>
    <mergeCell ref="E4507:E4511"/>
    <mergeCell ref="F4507:F4511"/>
    <mergeCell ref="G4507:G4511"/>
    <mergeCell ref="A4463:A4467"/>
    <mergeCell ref="B4463:B4467"/>
    <mergeCell ref="C4463:C4467"/>
    <mergeCell ref="D4463:D4467"/>
    <mergeCell ref="E4463:E4467"/>
    <mergeCell ref="F4463:F4467"/>
    <mergeCell ref="G4463:G4467"/>
    <mergeCell ref="G4673:G4677"/>
    <mergeCell ref="A4673:A4677"/>
    <mergeCell ref="B4673:B4677"/>
    <mergeCell ref="C4673:C4677"/>
    <mergeCell ref="D4673:D4677"/>
    <mergeCell ref="E4673:E4677"/>
    <mergeCell ref="F4673:F4677"/>
    <mergeCell ref="A4633:A4637"/>
    <mergeCell ref="B4633:B4637"/>
    <mergeCell ref="C4633:C4637"/>
    <mergeCell ref="D4633:D4637"/>
    <mergeCell ref="E4633:E4637"/>
    <mergeCell ref="F4633:F4637"/>
    <mergeCell ref="G4633:G4637"/>
    <mergeCell ref="A4551:A4555"/>
    <mergeCell ref="B4551:B4555"/>
    <mergeCell ref="C4551:C4555"/>
    <mergeCell ref="D4551:D4555"/>
    <mergeCell ref="E4551:E4555"/>
    <mergeCell ref="F4551:F4555"/>
    <mergeCell ref="G4551:G4555"/>
    <mergeCell ref="G4593:G4597"/>
    <mergeCell ref="A4593:A4597"/>
    <mergeCell ref="B4593:B4597"/>
    <mergeCell ref="C4593:C4597"/>
    <mergeCell ref="D4593:D4597"/>
    <mergeCell ref="E4593:E4597"/>
    <mergeCell ref="F4593:F4597"/>
    <mergeCell ref="A4795:A4799"/>
    <mergeCell ref="B4795:B4799"/>
    <mergeCell ref="C4795:C4799"/>
    <mergeCell ref="D4795:D4799"/>
    <mergeCell ref="E4795:E4799"/>
    <mergeCell ref="F4795:F4799"/>
    <mergeCell ref="G4795:G4799"/>
    <mergeCell ref="G4753:G4757"/>
    <mergeCell ref="A4753:A4757"/>
    <mergeCell ref="B4753:B4757"/>
    <mergeCell ref="C4753:C4757"/>
    <mergeCell ref="D4753:D4757"/>
    <mergeCell ref="E4753:E4757"/>
    <mergeCell ref="F4753:F4757"/>
    <mergeCell ref="A4713:A4717"/>
    <mergeCell ref="B4713:B4717"/>
    <mergeCell ref="C4713:C4717"/>
    <mergeCell ref="D4713:D4717"/>
    <mergeCell ref="E4713:E4717"/>
    <mergeCell ref="F4713:F4717"/>
    <mergeCell ref="G4713:G4717"/>
    <mergeCell ref="A4918:A4922"/>
    <mergeCell ref="B4918:B4922"/>
    <mergeCell ref="C4918:C4922"/>
    <mergeCell ref="D4918:D4922"/>
    <mergeCell ref="E4918:E4922"/>
    <mergeCell ref="F4918:F4922"/>
    <mergeCell ref="G4918:G4922"/>
    <mergeCell ref="F4878:F4882"/>
    <mergeCell ref="G4878:G4882"/>
    <mergeCell ref="A4878:A4882"/>
    <mergeCell ref="B4878:B4882"/>
    <mergeCell ref="C4878:C4882"/>
    <mergeCell ref="D4878:D4882"/>
    <mergeCell ref="E4878:E4882"/>
    <mergeCell ref="G4836:G4840"/>
    <mergeCell ref="A4836:A4840"/>
    <mergeCell ref="B4836:B4840"/>
    <mergeCell ref="C4836:C4840"/>
    <mergeCell ref="D4836:D4840"/>
    <mergeCell ref="E4836:E4840"/>
    <mergeCell ref="F4836:F4840"/>
    <mergeCell ref="A5042:A5046"/>
    <mergeCell ref="B5042:B5046"/>
    <mergeCell ref="C5042:C5046"/>
    <mergeCell ref="D5042:D5046"/>
    <mergeCell ref="E5042:E5046"/>
    <mergeCell ref="F5042:F5046"/>
    <mergeCell ref="G5042:G5046"/>
    <mergeCell ref="G5001:G5005"/>
    <mergeCell ref="A5001:A5005"/>
    <mergeCell ref="B5001:B5005"/>
    <mergeCell ref="C5001:C5005"/>
    <mergeCell ref="D5001:D5005"/>
    <mergeCell ref="E5001:E5005"/>
    <mergeCell ref="F5001:F5005"/>
    <mergeCell ref="A4962:A4966"/>
    <mergeCell ref="B4962:B4966"/>
    <mergeCell ref="C4962:C4966"/>
    <mergeCell ref="D4962:D4966"/>
    <mergeCell ref="E4962:E4966"/>
    <mergeCell ref="F4962:F4966"/>
    <mergeCell ref="G4962:G4966"/>
    <mergeCell ref="G5161:G5165"/>
    <mergeCell ref="A5161:A5165"/>
    <mergeCell ref="B5161:B5165"/>
    <mergeCell ref="C5161:C5165"/>
    <mergeCell ref="D5161:D5165"/>
    <mergeCell ref="E5161:E5165"/>
    <mergeCell ref="F5161:F5165"/>
    <mergeCell ref="F5122:F5126"/>
    <mergeCell ref="G5122:G5126"/>
    <mergeCell ref="A5122:A5126"/>
    <mergeCell ref="B5122:B5126"/>
    <mergeCell ref="C5122:C5126"/>
    <mergeCell ref="D5122:D5126"/>
    <mergeCell ref="E5122:E5126"/>
    <mergeCell ref="G5083:G5087"/>
    <mergeCell ref="A5083:A5087"/>
    <mergeCell ref="B5083:B5087"/>
    <mergeCell ref="C5083:C5087"/>
    <mergeCell ref="D5083:D5087"/>
    <mergeCell ref="E5083:E5087"/>
    <mergeCell ref="F5083:F5087"/>
    <mergeCell ref="G5282:G5286"/>
    <mergeCell ref="A5282:A5286"/>
    <mergeCell ref="B5282:B5286"/>
    <mergeCell ref="C5282:C5286"/>
    <mergeCell ref="D5282:D5286"/>
    <mergeCell ref="E5282:E5286"/>
    <mergeCell ref="F5282:F5286"/>
    <mergeCell ref="A5241:A5245"/>
    <mergeCell ref="B5241:B5245"/>
    <mergeCell ref="C5241:C5245"/>
    <mergeCell ref="D5241:D5245"/>
    <mergeCell ref="E5241:E5245"/>
    <mergeCell ref="F5241:F5245"/>
    <mergeCell ref="G5241:G5245"/>
    <mergeCell ref="A5202:A5206"/>
    <mergeCell ref="B5202:B5206"/>
    <mergeCell ref="C5202:C5206"/>
    <mergeCell ref="D5202:D5206"/>
    <mergeCell ref="E5202:E5206"/>
    <mergeCell ref="F5202:F5206"/>
    <mergeCell ref="G5202:G5206"/>
    <mergeCell ref="A5404:A5408"/>
    <mergeCell ref="B5404:B5408"/>
    <mergeCell ref="C5404:C5408"/>
    <mergeCell ref="D5404:D5408"/>
    <mergeCell ref="E5404:E5408"/>
    <mergeCell ref="F5404:F5408"/>
    <mergeCell ref="G5404:G5408"/>
    <mergeCell ref="G5363:G5367"/>
    <mergeCell ref="A5363:A5367"/>
    <mergeCell ref="B5363:B5367"/>
    <mergeCell ref="C5363:C5367"/>
    <mergeCell ref="D5363:D5367"/>
    <mergeCell ref="E5363:E5367"/>
    <mergeCell ref="F5363:F5367"/>
    <mergeCell ref="A5323:A5327"/>
    <mergeCell ref="B5323:B5327"/>
    <mergeCell ref="C5323:C5327"/>
    <mergeCell ref="D5323:D5327"/>
    <mergeCell ref="E5323:E5327"/>
    <mergeCell ref="F5323:F5327"/>
    <mergeCell ref="G5323:G5327"/>
    <mergeCell ref="G5527:G5531"/>
    <mergeCell ref="A5527:A5531"/>
    <mergeCell ref="B5527:B5531"/>
    <mergeCell ref="C5527:C5531"/>
    <mergeCell ref="D5527:D5531"/>
    <mergeCell ref="E5527:E5531"/>
    <mergeCell ref="F5527:F5531"/>
    <mergeCell ref="A5486:A5490"/>
    <mergeCell ref="B5486:B5490"/>
    <mergeCell ref="C5486:C5490"/>
    <mergeCell ref="D5486:D5490"/>
    <mergeCell ref="E5486:E5490"/>
    <mergeCell ref="F5486:F5490"/>
    <mergeCell ref="G5486:G5490"/>
    <mergeCell ref="G5444:G5448"/>
    <mergeCell ref="A5444:A5448"/>
    <mergeCell ref="B5444:B5448"/>
    <mergeCell ref="C5444:C5448"/>
    <mergeCell ref="D5444:D5448"/>
    <mergeCell ref="E5444:E5448"/>
    <mergeCell ref="F5444:F5448"/>
    <mergeCell ref="A5647:A5651"/>
    <mergeCell ref="B5647:B5651"/>
    <mergeCell ref="C5647:C5651"/>
    <mergeCell ref="D5647:D5651"/>
    <mergeCell ref="E5647:E5651"/>
    <mergeCell ref="F5647:F5651"/>
    <mergeCell ref="G5647:G5651"/>
    <mergeCell ref="G5607:G5610"/>
    <mergeCell ref="A5607:A5610"/>
    <mergeCell ref="B5607:B5610"/>
    <mergeCell ref="C5607:C5610"/>
    <mergeCell ref="D5607:D5610"/>
    <mergeCell ref="E5607:E5610"/>
    <mergeCell ref="F5607:F5610"/>
    <mergeCell ref="A5567:A5571"/>
    <mergeCell ref="B5567:B5571"/>
    <mergeCell ref="C5567:C5571"/>
    <mergeCell ref="D5567:D5571"/>
    <mergeCell ref="E5567:E5571"/>
    <mergeCell ref="F5567:F5571"/>
    <mergeCell ref="G5567:G5571"/>
    <mergeCell ref="A5768:A5772"/>
    <mergeCell ref="B5768:B5772"/>
    <mergeCell ref="C5768:C5772"/>
    <mergeCell ref="D5768:D5772"/>
    <mergeCell ref="E5768:E5772"/>
    <mergeCell ref="F5768:F5772"/>
    <mergeCell ref="G5768:G5772"/>
    <mergeCell ref="A5727:A5731"/>
    <mergeCell ref="B5727:B5731"/>
    <mergeCell ref="C5727:C5731"/>
    <mergeCell ref="D5727:D5731"/>
    <mergeCell ref="E5727:E5731"/>
    <mergeCell ref="F5727:F5731"/>
    <mergeCell ref="G5727:G5731"/>
    <mergeCell ref="G5687:G5691"/>
    <mergeCell ref="A5687:A5691"/>
    <mergeCell ref="B5687:B5691"/>
    <mergeCell ref="C5687:C5691"/>
    <mergeCell ref="D5687:D5691"/>
    <mergeCell ref="E5687:E5691"/>
    <mergeCell ref="F5687:F5691"/>
    <mergeCell ref="A5890:A5894"/>
    <mergeCell ref="B5890:B5894"/>
    <mergeCell ref="C5890:C5894"/>
    <mergeCell ref="D5890:D5894"/>
    <mergeCell ref="E5890:E5894"/>
    <mergeCell ref="F5890:F5894"/>
    <mergeCell ref="G5890:G5894"/>
    <mergeCell ref="G5849:G5853"/>
    <mergeCell ref="A5849:A5853"/>
    <mergeCell ref="B5849:B5853"/>
    <mergeCell ref="C5849:C5853"/>
    <mergeCell ref="D5849:D5853"/>
    <mergeCell ref="E5849:E5853"/>
    <mergeCell ref="F5849:F5853"/>
    <mergeCell ref="A5810:A5814"/>
    <mergeCell ref="B5810:B5814"/>
    <mergeCell ref="C5810:C5814"/>
    <mergeCell ref="D5810:D5814"/>
    <mergeCell ref="E5810:E5814"/>
    <mergeCell ref="F5810:F5814"/>
    <mergeCell ref="G5810:G5814"/>
    <mergeCell ref="A5928:A5932"/>
    <mergeCell ref="B5928:B5932"/>
    <mergeCell ref="C5928:C5932"/>
    <mergeCell ref="D5928:D5932"/>
    <mergeCell ref="E5928:E5932"/>
    <mergeCell ref="F5928:F5932"/>
    <mergeCell ref="G5928:G5932"/>
    <mergeCell ref="A5971:A5975"/>
    <mergeCell ref="B5971:B5975"/>
    <mergeCell ref="C5971:C5975"/>
    <mergeCell ref="D5971:D5975"/>
    <mergeCell ref="E5971:E5975"/>
    <mergeCell ref="F5971:F5975"/>
    <mergeCell ref="G5971:G5975"/>
    <mergeCell ref="A6166:A6170"/>
    <mergeCell ref="B6166:B6170"/>
    <mergeCell ref="C6166:C6170"/>
    <mergeCell ref="D6166:D6170"/>
    <mergeCell ref="E6166:E6170"/>
    <mergeCell ref="F6166:F6170"/>
    <mergeCell ref="G6166:G6170"/>
    <mergeCell ref="F6069:F6074"/>
    <mergeCell ref="G6069:G6074"/>
    <mergeCell ref="A6069:A6074"/>
    <mergeCell ref="B6069:B6074"/>
    <mergeCell ref="C6069:C6074"/>
    <mergeCell ref="D6069:D6074"/>
    <mergeCell ref="E6069:E6074"/>
    <mergeCell ref="A6010:A6014"/>
    <mergeCell ref="B6010:B6014"/>
    <mergeCell ref="C6010:C6014"/>
    <mergeCell ref="D6010:D6014"/>
    <mergeCell ref="E6010:E6014"/>
    <mergeCell ref="F6010:F6014"/>
    <mergeCell ref="G6010:G6014"/>
    <mergeCell ref="A6121:A6125"/>
    <mergeCell ref="B6121:B6125"/>
    <mergeCell ref="C6121:C6125"/>
    <mergeCell ref="D6121:D6125"/>
    <mergeCell ref="E6121:E6125"/>
    <mergeCell ref="F6121:F6125"/>
    <mergeCell ref="G6121:G6125"/>
    <mergeCell ref="G6289:G6293"/>
    <mergeCell ref="A6289:A6293"/>
    <mergeCell ref="B6289:B6293"/>
    <mergeCell ref="C6289:C6293"/>
    <mergeCell ref="D6289:D6293"/>
    <mergeCell ref="E6289:E6293"/>
    <mergeCell ref="F6289:F6293"/>
    <mergeCell ref="A6249:A6253"/>
    <mergeCell ref="B6249:B6253"/>
    <mergeCell ref="C6249:C6253"/>
    <mergeCell ref="D6249:D6253"/>
    <mergeCell ref="E6249:E6253"/>
    <mergeCell ref="F6249:F6253"/>
    <mergeCell ref="G6249:G6253"/>
    <mergeCell ref="G6207:G6211"/>
    <mergeCell ref="A6207:A6211"/>
    <mergeCell ref="B6207:B6211"/>
    <mergeCell ref="C6207:C6211"/>
    <mergeCell ref="D6207:D6211"/>
    <mergeCell ref="E6207:E6211"/>
    <mergeCell ref="F6207:F6211"/>
    <mergeCell ref="A6417:A6421"/>
    <mergeCell ref="B6417:B6421"/>
    <mergeCell ref="C6417:C6421"/>
    <mergeCell ref="D6417:D6421"/>
    <mergeCell ref="E6417:E6421"/>
    <mergeCell ref="F6417:F6421"/>
    <mergeCell ref="G6417:G6421"/>
    <mergeCell ref="G6370:G6374"/>
    <mergeCell ref="A6370:A6374"/>
    <mergeCell ref="B6370:B6374"/>
    <mergeCell ref="C6370:C6374"/>
    <mergeCell ref="D6370:D6374"/>
    <mergeCell ref="E6370:E6374"/>
    <mergeCell ref="F6370:F6374"/>
    <mergeCell ref="G6329:G6333"/>
    <mergeCell ref="A6329:A6333"/>
    <mergeCell ref="B6329:B6333"/>
    <mergeCell ref="C6329:C6333"/>
    <mergeCell ref="D6329:D6333"/>
    <mergeCell ref="E6329:E6333"/>
    <mergeCell ref="F6329:F6333"/>
    <mergeCell ref="A6549:A6553"/>
    <mergeCell ref="B6549:B6553"/>
    <mergeCell ref="C6549:C6553"/>
    <mergeCell ref="D6549:D6553"/>
    <mergeCell ref="E6549:E6553"/>
    <mergeCell ref="F6549:F6553"/>
    <mergeCell ref="G6549:G6553"/>
    <mergeCell ref="G6509:G6513"/>
    <mergeCell ref="A6509:A6513"/>
    <mergeCell ref="B6509:B6513"/>
    <mergeCell ref="C6509:C6513"/>
    <mergeCell ref="D6509:D6513"/>
    <mergeCell ref="E6509:E6513"/>
    <mergeCell ref="F6509:F6513"/>
    <mergeCell ref="A6468:A6472"/>
    <mergeCell ref="B6468:B6472"/>
    <mergeCell ref="C6468:C6472"/>
    <mergeCell ref="D6468:D6472"/>
    <mergeCell ref="E6468:E6472"/>
    <mergeCell ref="F6468:F6472"/>
    <mergeCell ref="G6468:G6472"/>
    <mergeCell ref="A6676:A6680"/>
    <mergeCell ref="B6676:B6680"/>
    <mergeCell ref="C6676:C6680"/>
    <mergeCell ref="D6676:D6680"/>
    <mergeCell ref="E6676:E6680"/>
    <mergeCell ref="F6676:F6680"/>
    <mergeCell ref="G6676:G6680"/>
    <mergeCell ref="A6634:A6638"/>
    <mergeCell ref="B6634:B6638"/>
    <mergeCell ref="C6634:C6638"/>
    <mergeCell ref="D6634:D6638"/>
    <mergeCell ref="E6634:E6638"/>
    <mergeCell ref="F6634:F6638"/>
    <mergeCell ref="G6634:G6638"/>
    <mergeCell ref="A6592:A6596"/>
    <mergeCell ref="B6592:B6596"/>
    <mergeCell ref="C6592:C6596"/>
    <mergeCell ref="D6592:D6596"/>
    <mergeCell ref="E6592:E6596"/>
    <mergeCell ref="F6592:F6596"/>
    <mergeCell ref="G6592:G6596"/>
    <mergeCell ref="A6881:A6885"/>
    <mergeCell ref="B6881:B6885"/>
    <mergeCell ref="C6881:C6885"/>
    <mergeCell ref="D6881:D6885"/>
    <mergeCell ref="E6881:E6885"/>
    <mergeCell ref="F6881:F6885"/>
    <mergeCell ref="G6881:G6885"/>
    <mergeCell ref="A6834:A6838"/>
    <mergeCell ref="B6834:B6838"/>
    <mergeCell ref="C6834:C6838"/>
    <mergeCell ref="D6834:D6838"/>
    <mergeCell ref="E6834:E6838"/>
    <mergeCell ref="F6834:F6838"/>
    <mergeCell ref="G6834:G6838"/>
    <mergeCell ref="G6747:G6751"/>
    <mergeCell ref="A6747:A6751"/>
    <mergeCell ref="B6747:B6751"/>
    <mergeCell ref="C6747:C6751"/>
    <mergeCell ref="D6747:D6751"/>
    <mergeCell ref="E6747:E6751"/>
    <mergeCell ref="F6747:F6751"/>
    <mergeCell ref="A7023:A7027"/>
    <mergeCell ref="B7023:B7027"/>
    <mergeCell ref="C7023:C7027"/>
    <mergeCell ref="D7023:D7027"/>
    <mergeCell ref="E7023:E7027"/>
    <mergeCell ref="F7023:F7027"/>
    <mergeCell ref="G7023:G7027"/>
    <mergeCell ref="A6973:A6978"/>
    <mergeCell ref="B6973:B6978"/>
    <mergeCell ref="C6973:C6978"/>
    <mergeCell ref="D6973:D6978"/>
    <mergeCell ref="E6973:E6978"/>
    <mergeCell ref="F6973:F6978"/>
    <mergeCell ref="G6973:G6978"/>
    <mergeCell ref="G6927:G6931"/>
    <mergeCell ref="A6927:A6931"/>
    <mergeCell ref="B6927:B6931"/>
    <mergeCell ref="C6927:C6931"/>
    <mergeCell ref="D6927:D6931"/>
    <mergeCell ref="E6927:E6931"/>
    <mergeCell ref="F6927:F6931"/>
    <mergeCell ref="A7213:A7217"/>
    <mergeCell ref="B7213:B7217"/>
    <mergeCell ref="C7213:C7217"/>
    <mergeCell ref="D7213:D7217"/>
    <mergeCell ref="E7213:E7217"/>
    <mergeCell ref="F7213:F7217"/>
    <mergeCell ref="G7213:G7217"/>
    <mergeCell ref="A7122:A7126"/>
    <mergeCell ref="B7122:B7126"/>
    <mergeCell ref="C7122:C7126"/>
    <mergeCell ref="D7122:D7126"/>
    <mergeCell ref="E7122:E7126"/>
    <mergeCell ref="F7122:F7126"/>
    <mergeCell ref="G7122:G7126"/>
    <mergeCell ref="F7070:F7073"/>
    <mergeCell ref="G7070:G7073"/>
    <mergeCell ref="A7070:A7073"/>
    <mergeCell ref="B7070:B7073"/>
    <mergeCell ref="C7070:C7073"/>
    <mergeCell ref="D7070:D7073"/>
    <mergeCell ref="E7070:E7073"/>
    <mergeCell ref="A7420:A7425"/>
    <mergeCell ref="B7420:B7425"/>
    <mergeCell ref="C7420:C7425"/>
    <mergeCell ref="D7420:D7425"/>
    <mergeCell ref="E7420:E7425"/>
    <mergeCell ref="F7420:F7425"/>
    <mergeCell ref="G7420:G7425"/>
    <mergeCell ref="A7340:A7343"/>
    <mergeCell ref="B7340:B7343"/>
    <mergeCell ref="C7340:C7343"/>
    <mergeCell ref="D7340:D7343"/>
    <mergeCell ref="E7340:E7343"/>
    <mergeCell ref="F7340:F7343"/>
    <mergeCell ref="G7340:G7343"/>
    <mergeCell ref="G7286:G7292"/>
    <mergeCell ref="A7286:A7292"/>
    <mergeCell ref="B7286:B7292"/>
    <mergeCell ref="C7286:C7292"/>
    <mergeCell ref="D7286:D7292"/>
    <mergeCell ref="E7286:E7292"/>
    <mergeCell ref="F7286:F7292"/>
    <mergeCell ref="A7619:A7631"/>
    <mergeCell ref="B7619:B7631"/>
    <mergeCell ref="C7619:C7631"/>
    <mergeCell ref="D7619:D7631"/>
    <mergeCell ref="E7619:E7631"/>
    <mergeCell ref="F7619:F7631"/>
    <mergeCell ref="G7619:G7631"/>
    <mergeCell ref="A7518:A7522"/>
    <mergeCell ref="B7518:B7522"/>
    <mergeCell ref="C7518:C7522"/>
    <mergeCell ref="D7518:D7522"/>
    <mergeCell ref="E7518:E7522"/>
    <mergeCell ref="F7518:F7522"/>
    <mergeCell ref="G7518:G7522"/>
    <mergeCell ref="G7472:G7475"/>
    <mergeCell ref="A7472:A7475"/>
    <mergeCell ref="B7472:B7475"/>
    <mergeCell ref="C7472:C7475"/>
    <mergeCell ref="D7472:D7475"/>
    <mergeCell ref="E7472:E7475"/>
    <mergeCell ref="F7472:F7475"/>
    <mergeCell ref="G7675:G7678"/>
    <mergeCell ref="A7675:A7678"/>
    <mergeCell ref="B7675:B7678"/>
    <mergeCell ref="C7675:C7678"/>
    <mergeCell ref="D7675:D7678"/>
    <mergeCell ref="E7675:E7678"/>
    <mergeCell ref="F7675:F7678"/>
    <mergeCell ref="A9172:H9172"/>
    <mergeCell ref="A9173:H9173"/>
    <mergeCell ref="A9175:H9175"/>
    <mergeCell ref="A9176:H9176"/>
    <mergeCell ref="A9177:H9177"/>
    <mergeCell ref="A9178:H9178"/>
    <mergeCell ref="A9179:H9179"/>
    <mergeCell ref="A9180:H9180"/>
    <mergeCell ref="A9181:H9181"/>
    <mergeCell ref="A9182:H9182"/>
    <mergeCell ref="G8053:G8057"/>
    <mergeCell ref="A8097:A8101"/>
    <mergeCell ref="B8097:B8101"/>
    <mergeCell ref="C8097:C8101"/>
    <mergeCell ref="D8097:D8101"/>
    <mergeCell ref="E8097:E8101"/>
    <mergeCell ref="F8097:F8101"/>
    <mergeCell ref="G8097:G8101"/>
    <mergeCell ref="A8111:A8115"/>
    <mergeCell ref="B8111:B8115"/>
    <mergeCell ref="C8111:C8115"/>
    <mergeCell ref="D8111:D8115"/>
    <mergeCell ref="E8111:E8115"/>
    <mergeCell ref="F8111:F8115"/>
    <mergeCell ref="G8111:G8115"/>
    <mergeCell ref="A9183:H9183"/>
    <mergeCell ref="A9184:H9184"/>
    <mergeCell ref="A9185:H9185"/>
    <mergeCell ref="A9186:H9186"/>
    <mergeCell ref="A9187:H9187"/>
    <mergeCell ref="A9188:H9188"/>
    <mergeCell ref="B7960:B7964"/>
    <mergeCell ref="C7960:C7964"/>
    <mergeCell ref="D7960:D7964"/>
    <mergeCell ref="E7960:E7964"/>
    <mergeCell ref="F7960:F7964"/>
    <mergeCell ref="G7960:G7964"/>
    <mergeCell ref="A8004:A8008"/>
    <mergeCell ref="B8004:B8008"/>
    <mergeCell ref="C8004:C8008"/>
    <mergeCell ref="D8004:D8008"/>
    <mergeCell ref="E8004:E8008"/>
    <mergeCell ref="F8004:F8008"/>
    <mergeCell ref="G8004:G8008"/>
    <mergeCell ref="A8053:A8057"/>
    <mergeCell ref="B8053:B8057"/>
    <mergeCell ref="C8053:C8057"/>
    <mergeCell ref="D8053:D8057"/>
    <mergeCell ref="E8053:E8057"/>
    <mergeCell ref="F8053:F8057"/>
    <mergeCell ref="A8155:A8159"/>
    <mergeCell ref="B8155:B8159"/>
    <mergeCell ref="C8155:C8159"/>
    <mergeCell ref="D8155:D8159"/>
    <mergeCell ref="E8155:E8159"/>
    <mergeCell ref="F8155:F8159"/>
    <mergeCell ref="G8155:G8159"/>
    <mergeCell ref="A9189:H9189"/>
    <mergeCell ref="A9190:H9190"/>
    <mergeCell ref="A9191:H9191"/>
    <mergeCell ref="A9192:H9192"/>
    <mergeCell ref="A9193:H9193"/>
    <mergeCell ref="A9194:H9194"/>
    <mergeCell ref="A9195:H9195"/>
    <mergeCell ref="A9196:H9196"/>
    <mergeCell ref="A9197:H9197"/>
    <mergeCell ref="A9198:H9198"/>
    <mergeCell ref="A9199:H9199"/>
    <mergeCell ref="A9200:H9200"/>
    <mergeCell ref="A9201:H9201"/>
    <mergeCell ref="A9202:H9202"/>
    <mergeCell ref="A9203:H9203"/>
    <mergeCell ref="A9204:H9204"/>
    <mergeCell ref="A9205:H9205"/>
    <mergeCell ref="A9206:H9206"/>
    <mergeCell ref="A9207:H9207"/>
    <mergeCell ref="A9208:H9208"/>
    <mergeCell ref="A9209:H9209"/>
    <mergeCell ref="A9210:H9210"/>
    <mergeCell ref="A9211:H9211"/>
    <mergeCell ref="A9212:H9212"/>
    <mergeCell ref="A9213:H9213"/>
    <mergeCell ref="A9214:H9214"/>
    <mergeCell ref="A9215:H9215"/>
    <mergeCell ref="A9216:H9216"/>
    <mergeCell ref="A9217:H9217"/>
    <mergeCell ref="A9218:H9218"/>
    <mergeCell ref="A9221:H9221"/>
    <mergeCell ref="A9222:H9222"/>
    <mergeCell ref="A9219:H9219"/>
    <mergeCell ref="A9220:H9220"/>
    <mergeCell ref="A9223:H9223"/>
    <mergeCell ref="A9224:H9224"/>
    <mergeCell ref="A9225:H9225"/>
    <mergeCell ref="A9226:H9226"/>
    <mergeCell ref="A9228:H9228"/>
    <mergeCell ref="A9229:H9229"/>
    <mergeCell ref="A9230:H9230"/>
    <mergeCell ref="A9231:H9231"/>
    <mergeCell ref="A9232:H9232"/>
    <mergeCell ref="A9233:H9233"/>
    <mergeCell ref="A9234:H9234"/>
    <mergeCell ref="A9235:H9235"/>
    <mergeCell ref="A9236:H9236"/>
    <mergeCell ref="A9237:H9237"/>
    <mergeCell ref="A9238:H9238"/>
    <mergeCell ref="A9239:H9239"/>
    <mergeCell ref="A9240:H9240"/>
    <mergeCell ref="A9241:H9241"/>
    <mergeCell ref="A9242:H9242"/>
    <mergeCell ref="A9243:H9243"/>
    <mergeCell ref="A9244:H9244"/>
    <mergeCell ref="A9245:H9245"/>
    <mergeCell ref="A9246:H9246"/>
    <mergeCell ref="A9247:H9247"/>
    <mergeCell ref="A9248:H9248"/>
    <mergeCell ref="A9249:H9249"/>
    <mergeCell ref="A9250:H9250"/>
    <mergeCell ref="A9251:H9251"/>
    <mergeCell ref="A9252:H9252"/>
    <mergeCell ref="A9253:H9253"/>
    <mergeCell ref="A9254:H9254"/>
    <mergeCell ref="A9255:H9255"/>
    <mergeCell ref="A9256:H9256"/>
    <mergeCell ref="A9257:H9257"/>
    <mergeCell ref="A9258:H9258"/>
    <mergeCell ref="A9259:H9259"/>
    <mergeCell ref="A9260:H9260"/>
    <mergeCell ref="A9261:H9261"/>
    <mergeCell ref="A9262:H9262"/>
    <mergeCell ref="A9263:H9263"/>
    <mergeCell ref="A9264:H9264"/>
    <mergeCell ref="A9265:H9265"/>
    <mergeCell ref="A9266:H9266"/>
    <mergeCell ref="A9267:H9267"/>
    <mergeCell ref="A9268:H9268"/>
    <mergeCell ref="A9269:H9269"/>
    <mergeCell ref="A9270:H9270"/>
    <mergeCell ref="A9271:H9271"/>
    <mergeCell ref="A9274:H9274"/>
    <mergeCell ref="A9272:H9272"/>
    <mergeCell ref="A9273:H9273"/>
    <mergeCell ref="A9275:H9275"/>
    <mergeCell ref="A9276:H9276"/>
    <mergeCell ref="A9278:H9278"/>
    <mergeCell ref="A9279:H9279"/>
    <mergeCell ref="A9280:H9280"/>
    <mergeCell ref="A9281:H9281"/>
    <mergeCell ref="A9282:H9282"/>
    <mergeCell ref="A9283:H9283"/>
    <mergeCell ref="A9284:H9284"/>
    <mergeCell ref="A9285:H9285"/>
    <mergeCell ref="A9286:H9286"/>
    <mergeCell ref="A9287:H9287"/>
    <mergeCell ref="A9288:H9288"/>
    <mergeCell ref="A9289:H9289"/>
    <mergeCell ref="A9290:H9290"/>
    <mergeCell ref="A9291:H9291"/>
    <mergeCell ref="A9292:H9292"/>
    <mergeCell ref="A9293:H9293"/>
    <mergeCell ref="A9294:H9294"/>
    <mergeCell ref="A9295:H9295"/>
    <mergeCell ref="A9296:H9296"/>
    <mergeCell ref="A9297:H9297"/>
    <mergeCell ref="A9298:H9298"/>
    <mergeCell ref="A9299:H9299"/>
    <mergeCell ref="A9300:H9300"/>
    <mergeCell ref="A9301:H9301"/>
    <mergeCell ref="A9302:H9302"/>
    <mergeCell ref="A9303:H9303"/>
    <mergeCell ref="A9304:H9304"/>
    <mergeCell ref="A9305:H9305"/>
    <mergeCell ref="A9306:H9306"/>
    <mergeCell ref="A9307:H9307"/>
    <mergeCell ref="A9308:H9308"/>
    <mergeCell ref="A9309:H9309"/>
    <mergeCell ref="A9310:H9310"/>
    <mergeCell ref="A9311:H9311"/>
    <mergeCell ref="A9312:H9312"/>
    <mergeCell ref="A9313:H9313"/>
    <mergeCell ref="A9314:H9314"/>
    <mergeCell ref="A9315:H9315"/>
    <mergeCell ref="A9316:H9316"/>
    <mergeCell ref="A9317:H9317"/>
    <mergeCell ref="A9318:H9318"/>
    <mergeCell ref="A9319:H9319"/>
    <mergeCell ref="A9320:H9320"/>
    <mergeCell ref="A9321:H9321"/>
    <mergeCell ref="A9324:H9324"/>
    <mergeCell ref="A9325:H9325"/>
    <mergeCell ref="A9326:H9326"/>
    <mergeCell ref="A9322:H9322"/>
    <mergeCell ref="A9323:H9323"/>
    <mergeCell ref="A9328:H9328"/>
    <mergeCell ref="A9329:H9329"/>
    <mergeCell ref="A9330:H9330"/>
    <mergeCell ref="A9331:H9331"/>
    <mergeCell ref="A9332:H9332"/>
    <mergeCell ref="A9333:H9333"/>
    <mergeCell ref="A9334:H9334"/>
    <mergeCell ref="A9335:H9335"/>
    <mergeCell ref="A9336:H9336"/>
    <mergeCell ref="A9337:H9337"/>
    <mergeCell ref="A9338:H9338"/>
    <mergeCell ref="A9339:H9339"/>
    <mergeCell ref="A9340:H9340"/>
    <mergeCell ref="A9341:H9341"/>
    <mergeCell ref="A9342:H9342"/>
    <mergeCell ref="A9343:H9343"/>
    <mergeCell ref="A9344:H9344"/>
    <mergeCell ref="A9345:H9345"/>
    <mergeCell ref="A9346:H9346"/>
    <mergeCell ref="A9347:H9347"/>
    <mergeCell ref="A9348:H9348"/>
    <mergeCell ref="A9349:H9349"/>
    <mergeCell ref="A9350:H9350"/>
    <mergeCell ref="A9351:H9351"/>
    <mergeCell ref="A9352:H9352"/>
    <mergeCell ref="A9353:H9353"/>
    <mergeCell ref="A9354:H9354"/>
    <mergeCell ref="A9355:H9355"/>
    <mergeCell ref="A9356:H9356"/>
    <mergeCell ref="A9357:H9357"/>
    <mergeCell ref="A9358:H9358"/>
    <mergeCell ref="A9359:H9359"/>
    <mergeCell ref="A9360:H9360"/>
    <mergeCell ref="A9361:H9361"/>
    <mergeCell ref="A9362:H9362"/>
    <mergeCell ref="A9363:H9363"/>
    <mergeCell ref="A9364:H9364"/>
    <mergeCell ref="A9365:H9365"/>
    <mergeCell ref="A9366:H9366"/>
    <mergeCell ref="A9367:H9367"/>
    <mergeCell ref="A9368:H9368"/>
    <mergeCell ref="A9369:H9369"/>
    <mergeCell ref="A9370:H9370"/>
    <mergeCell ref="A9371:H9371"/>
    <mergeCell ref="A9374:H9374"/>
    <mergeCell ref="A9375:H9375"/>
    <mergeCell ref="A9376:H9376"/>
    <mergeCell ref="A9378:H9378"/>
    <mergeCell ref="A9379:H9379"/>
    <mergeCell ref="A9372:H9372"/>
    <mergeCell ref="A9373:H9373"/>
    <mergeCell ref="A9380:H9380"/>
    <mergeCell ref="A9381:H9381"/>
    <mergeCell ref="A9382:H9382"/>
    <mergeCell ref="A9383:H9383"/>
    <mergeCell ref="A9384:H9384"/>
    <mergeCell ref="A9385:H9385"/>
    <mergeCell ref="A9386:H9386"/>
    <mergeCell ref="A9387:H9387"/>
    <mergeCell ref="A9388:H9388"/>
    <mergeCell ref="A9389:H9389"/>
    <mergeCell ref="A9390:H9390"/>
    <mergeCell ref="A9391:H9391"/>
    <mergeCell ref="A9392:H9392"/>
    <mergeCell ref="A9393:H9393"/>
    <mergeCell ref="A9394:H9394"/>
    <mergeCell ref="A9395:H9395"/>
    <mergeCell ref="A9396:H9396"/>
    <mergeCell ref="A9397:H9397"/>
    <mergeCell ref="A9398:H9398"/>
    <mergeCell ref="A9399:H9399"/>
    <mergeCell ref="A9400:H9400"/>
    <mergeCell ref="A9401:H9401"/>
    <mergeCell ref="A9402:H9402"/>
    <mergeCell ref="A9403:H9403"/>
    <mergeCell ref="A9404:H9404"/>
    <mergeCell ref="A9405:H9405"/>
    <mergeCell ref="A9406:H9406"/>
    <mergeCell ref="A9407:H9407"/>
    <mergeCell ref="A9408:H9408"/>
    <mergeCell ref="A9409:H9409"/>
    <mergeCell ref="A9410:H9410"/>
    <mergeCell ref="A9411:H9411"/>
    <mergeCell ref="A9412:H9412"/>
    <mergeCell ref="A9413:H9413"/>
    <mergeCell ref="A9414:H9414"/>
    <mergeCell ref="A9415:H9415"/>
    <mergeCell ref="A9416:H9416"/>
    <mergeCell ref="A9417:H9417"/>
    <mergeCell ref="A9418:H9418"/>
    <mergeCell ref="A9419:H9419"/>
    <mergeCell ref="A9420:H9420"/>
    <mergeCell ref="A9421:H9421"/>
    <mergeCell ref="A9424:H9424"/>
    <mergeCell ref="A9425:H9425"/>
    <mergeCell ref="A9426:H9426"/>
    <mergeCell ref="A9428:H9428"/>
    <mergeCell ref="A9429:H9429"/>
    <mergeCell ref="A9430:H9430"/>
    <mergeCell ref="A9431:H9431"/>
    <mergeCell ref="A9422:H9422"/>
    <mergeCell ref="A9423:H9423"/>
    <mergeCell ref="A9432:H9432"/>
    <mergeCell ref="A9433:H9433"/>
    <mergeCell ref="A9434:H9434"/>
    <mergeCell ref="A9435:H9435"/>
    <mergeCell ref="A9436:H9436"/>
    <mergeCell ref="A9437:H9437"/>
    <mergeCell ref="A9438:H9438"/>
    <mergeCell ref="A9439:H9439"/>
    <mergeCell ref="A9440:H9440"/>
    <mergeCell ref="A9441:H9441"/>
    <mergeCell ref="A9442:H9442"/>
    <mergeCell ref="A9443:H9443"/>
    <mergeCell ref="A9444:H9444"/>
    <mergeCell ref="A9445:H9445"/>
    <mergeCell ref="A9446:H9446"/>
    <mergeCell ref="A9447:H9447"/>
    <mergeCell ref="A9448:H9448"/>
    <mergeCell ref="A9449:H9449"/>
    <mergeCell ref="A9450:H9450"/>
    <mergeCell ref="A9451:H9451"/>
    <mergeCell ref="A9452:H9452"/>
    <mergeCell ref="A9453:H9453"/>
    <mergeCell ref="A9454:H9454"/>
    <mergeCell ref="A9455:H9455"/>
    <mergeCell ref="A9456:H9456"/>
    <mergeCell ref="A9457:H9457"/>
    <mergeCell ref="A9458:H9458"/>
    <mergeCell ref="A9459:H9459"/>
    <mergeCell ref="A9460:H9460"/>
    <mergeCell ref="A9461:H9461"/>
    <mergeCell ref="A9462:H9462"/>
    <mergeCell ref="A9463:H9463"/>
    <mergeCell ref="A9464:H9464"/>
    <mergeCell ref="A9465:H9465"/>
    <mergeCell ref="A9466:H9466"/>
    <mergeCell ref="A9467:H9467"/>
    <mergeCell ref="A9468:H9468"/>
    <mergeCell ref="A9469:H9469"/>
    <mergeCell ref="A9470:H9470"/>
    <mergeCell ref="A9471:H9471"/>
    <mergeCell ref="A9474:H9474"/>
    <mergeCell ref="A9475:H9475"/>
    <mergeCell ref="A9476:H9476"/>
    <mergeCell ref="A9478:H9478"/>
    <mergeCell ref="A9479:H9479"/>
    <mergeCell ref="A9480:H9480"/>
    <mergeCell ref="A9481:H9481"/>
    <mergeCell ref="A9482:H9482"/>
    <mergeCell ref="A9483:H9483"/>
    <mergeCell ref="A9472:H9472"/>
    <mergeCell ref="A9473:H9473"/>
    <mergeCell ref="A9484:H9484"/>
    <mergeCell ref="A9485:H9485"/>
    <mergeCell ref="A9486:H9486"/>
    <mergeCell ref="A9487:H9487"/>
    <mergeCell ref="A9488:H9488"/>
    <mergeCell ref="A9489:H9489"/>
    <mergeCell ref="A9490:H9490"/>
    <mergeCell ref="A9491:H9491"/>
    <mergeCell ref="A9492:H9492"/>
    <mergeCell ref="A9493:H9493"/>
    <mergeCell ref="A9494:H9494"/>
    <mergeCell ref="A9495:H9495"/>
    <mergeCell ref="A9496:H9496"/>
    <mergeCell ref="A9497:H9497"/>
    <mergeCell ref="A9498:H9498"/>
    <mergeCell ref="A9499:H9499"/>
    <mergeCell ref="A9500:H9500"/>
    <mergeCell ref="A9501:H9501"/>
    <mergeCell ref="A9502:H9502"/>
    <mergeCell ref="A9503:H9503"/>
    <mergeCell ref="A9504:H9504"/>
    <mergeCell ref="A9505:H9505"/>
    <mergeCell ref="A9506:H9506"/>
    <mergeCell ref="A9507:H9507"/>
    <mergeCell ref="A9508:H9508"/>
    <mergeCell ref="A9509:H9509"/>
    <mergeCell ref="A9510:H9510"/>
    <mergeCell ref="A9511:H9511"/>
    <mergeCell ref="A9512:H9512"/>
    <mergeCell ref="A9513:H9513"/>
    <mergeCell ref="A9514:H9514"/>
    <mergeCell ref="A9515:H9515"/>
    <mergeCell ref="A9516:H9516"/>
    <mergeCell ref="A9517:H9517"/>
    <mergeCell ref="A9518:H9518"/>
    <mergeCell ref="A9519:H9519"/>
    <mergeCell ref="A9520:H9520"/>
    <mergeCell ref="A9521:H9521"/>
    <mergeCell ref="A9524:H9524"/>
    <mergeCell ref="A9525:H9525"/>
    <mergeCell ref="A9526:H9526"/>
    <mergeCell ref="A9528:H9528"/>
    <mergeCell ref="A9529:H9529"/>
    <mergeCell ref="A9530:H9530"/>
    <mergeCell ref="A9531:H9531"/>
    <mergeCell ref="A9532:H9532"/>
    <mergeCell ref="A9533:H9533"/>
    <mergeCell ref="A9534:H9534"/>
    <mergeCell ref="A9535:H9535"/>
    <mergeCell ref="A9522:H9522"/>
    <mergeCell ref="A9523:H9523"/>
    <mergeCell ref="A9536:H9536"/>
    <mergeCell ref="A9537:H9537"/>
    <mergeCell ref="A9538:H9538"/>
    <mergeCell ref="A9539:H9539"/>
    <mergeCell ref="A9540:H9540"/>
    <mergeCell ref="A9541:H9541"/>
    <mergeCell ref="A9542:H9542"/>
    <mergeCell ref="A9543:H9543"/>
    <mergeCell ref="A9544:H9544"/>
    <mergeCell ref="A9545:H9545"/>
    <mergeCell ref="A9546:H9546"/>
    <mergeCell ref="A9547:H9547"/>
    <mergeCell ref="A9548:H9548"/>
    <mergeCell ref="A9549:H9549"/>
    <mergeCell ref="A9550:H9550"/>
    <mergeCell ref="A9551:H9551"/>
    <mergeCell ref="A9552:H9552"/>
    <mergeCell ref="A9553:H9553"/>
    <mergeCell ref="A9554:H9554"/>
    <mergeCell ref="A9555:H9555"/>
    <mergeCell ref="A9556:H9556"/>
    <mergeCell ref="A9557:H9557"/>
    <mergeCell ref="A9558:H9558"/>
    <mergeCell ref="A9559:H9559"/>
    <mergeCell ref="A9560:H9560"/>
    <mergeCell ref="A9561:H9561"/>
    <mergeCell ref="A9562:H9562"/>
    <mergeCell ref="A9563:H9563"/>
    <mergeCell ref="A9564:H9564"/>
    <mergeCell ref="A9565:H9565"/>
    <mergeCell ref="A9566:H9566"/>
    <mergeCell ref="A9567:H9567"/>
    <mergeCell ref="A9568:H9568"/>
    <mergeCell ref="A9569:H9569"/>
    <mergeCell ref="A9570:H9570"/>
    <mergeCell ref="A9571:H9571"/>
    <mergeCell ref="A9574:H9574"/>
    <mergeCell ref="A9575:H9575"/>
    <mergeCell ref="A9576:H9576"/>
    <mergeCell ref="A9578:H9578"/>
    <mergeCell ref="A9579:H9579"/>
    <mergeCell ref="A9580:H9580"/>
    <mergeCell ref="A9581:H9581"/>
    <mergeCell ref="A9582:H9582"/>
    <mergeCell ref="A9583:H9583"/>
    <mergeCell ref="A9584:H9584"/>
    <mergeCell ref="A9585:H9585"/>
    <mergeCell ref="A9586:H9586"/>
    <mergeCell ref="A9587:H9587"/>
    <mergeCell ref="A9572:H9572"/>
    <mergeCell ref="A9573:H9573"/>
    <mergeCell ref="A9588:H9588"/>
    <mergeCell ref="A9589:H9589"/>
    <mergeCell ref="A9590:H9590"/>
    <mergeCell ref="A9591:H9591"/>
    <mergeCell ref="A9592:H9592"/>
    <mergeCell ref="A9593:H9593"/>
    <mergeCell ref="A9594:H9594"/>
    <mergeCell ref="A9595:H9595"/>
    <mergeCell ref="A9596:H9596"/>
    <mergeCell ref="A9597:H9597"/>
    <mergeCell ref="A9598:H9598"/>
    <mergeCell ref="A9599:H9599"/>
    <mergeCell ref="A9600:H9600"/>
    <mergeCell ref="A9601:H9601"/>
    <mergeCell ref="A9602:H9602"/>
    <mergeCell ref="A9603:H9603"/>
    <mergeCell ref="A9604:H9604"/>
    <mergeCell ref="A9605:H9605"/>
    <mergeCell ref="A9606:H9606"/>
    <mergeCell ref="A9607:H9607"/>
    <mergeCell ref="A9608:H9608"/>
    <mergeCell ref="A9609:H9609"/>
    <mergeCell ref="A9610:H9610"/>
    <mergeCell ref="A9611:H9611"/>
    <mergeCell ref="A9612:H9612"/>
    <mergeCell ref="A9613:H9613"/>
    <mergeCell ref="A9614:H9614"/>
    <mergeCell ref="A9615:H9615"/>
    <mergeCell ref="A9616:H9616"/>
    <mergeCell ref="A9617:H9617"/>
    <mergeCell ref="A9618:H9618"/>
    <mergeCell ref="A9619:H9619"/>
    <mergeCell ref="A9620:H9620"/>
    <mergeCell ref="A9621:H9621"/>
    <mergeCell ref="A9624:H9624"/>
    <mergeCell ref="A9675:H9675"/>
    <mergeCell ref="A9676:H9676"/>
    <mergeCell ref="A9678:H9678"/>
    <mergeCell ref="A9679:H9679"/>
    <mergeCell ref="A9680:H9680"/>
    <mergeCell ref="A9681:H9681"/>
    <mergeCell ref="A9682:H9682"/>
    <mergeCell ref="A9683:H9683"/>
    <mergeCell ref="A9684:H9684"/>
    <mergeCell ref="A9685:H9685"/>
    <mergeCell ref="A9686:H9686"/>
    <mergeCell ref="A9687:H9687"/>
    <mergeCell ref="A9688:H9688"/>
    <mergeCell ref="A9689:H9689"/>
    <mergeCell ref="A9622:H9622"/>
    <mergeCell ref="A9623:H9623"/>
    <mergeCell ref="A9625:H9625"/>
    <mergeCell ref="A9626:H9626"/>
    <mergeCell ref="A9628:H9628"/>
    <mergeCell ref="A9629:H9629"/>
    <mergeCell ref="A9630:H9630"/>
    <mergeCell ref="A9631:H9631"/>
    <mergeCell ref="A9632:H9632"/>
    <mergeCell ref="A9633:H9633"/>
    <mergeCell ref="A9634:H9634"/>
    <mergeCell ref="A9635:H9635"/>
    <mergeCell ref="A9636:H9636"/>
    <mergeCell ref="A9637:H9637"/>
    <mergeCell ref="A9638:H9638"/>
    <mergeCell ref="A9639:H9639"/>
    <mergeCell ref="A9640:H9640"/>
    <mergeCell ref="A9690:H9690"/>
    <mergeCell ref="A9691:H9691"/>
    <mergeCell ref="A9692:H9692"/>
    <mergeCell ref="A9693:H9693"/>
    <mergeCell ref="A9694:H9694"/>
    <mergeCell ref="A9695:H9695"/>
    <mergeCell ref="A9696:H9696"/>
    <mergeCell ref="A9697:H9697"/>
    <mergeCell ref="A9698:H9698"/>
    <mergeCell ref="A9699:H9699"/>
    <mergeCell ref="A9700:H9700"/>
    <mergeCell ref="A9701:H9701"/>
    <mergeCell ref="A9702:H9702"/>
    <mergeCell ref="A9703:H9703"/>
    <mergeCell ref="A9704:H9704"/>
    <mergeCell ref="A9705:H9705"/>
    <mergeCell ref="A9706:H9706"/>
    <mergeCell ref="A9707:H9707"/>
    <mergeCell ref="A9708:H9708"/>
    <mergeCell ref="A9709:H9709"/>
    <mergeCell ref="A9710:H9710"/>
    <mergeCell ref="A9711:H9711"/>
    <mergeCell ref="A9712:H9712"/>
    <mergeCell ref="A9713:H9713"/>
    <mergeCell ref="A9714:H9714"/>
    <mergeCell ref="A9715:H9715"/>
    <mergeCell ref="A9716:H9716"/>
    <mergeCell ref="A9717:H9717"/>
    <mergeCell ref="A9718:H9718"/>
    <mergeCell ref="A9719:H9719"/>
    <mergeCell ref="A9720:H9720"/>
    <mergeCell ref="A9721:H9721"/>
    <mergeCell ref="A9724:H9724"/>
    <mergeCell ref="A9725:H9725"/>
    <mergeCell ref="A9722:H9722"/>
    <mergeCell ref="A9723:H9723"/>
    <mergeCell ref="A9726:H9726"/>
    <mergeCell ref="A9728:H9728"/>
    <mergeCell ref="A9729:H9729"/>
    <mergeCell ref="A9730:H9730"/>
    <mergeCell ref="A9731:H9731"/>
    <mergeCell ref="A9732:H9732"/>
    <mergeCell ref="A9733:H9733"/>
    <mergeCell ref="A9734:H9734"/>
    <mergeCell ref="A9735:H9735"/>
    <mergeCell ref="A9736:H9736"/>
    <mergeCell ref="A9737:H9737"/>
    <mergeCell ref="A9738:H9738"/>
    <mergeCell ref="A9739:H9739"/>
    <mergeCell ref="A9740:H9740"/>
    <mergeCell ref="A9741:H9741"/>
    <mergeCell ref="A9742:H9742"/>
    <mergeCell ref="A9743:H9743"/>
    <mergeCell ref="A9744:H9744"/>
    <mergeCell ref="A9745:H9745"/>
    <mergeCell ref="A9746:H9746"/>
    <mergeCell ref="A9747:H9747"/>
    <mergeCell ref="A9748:H9748"/>
    <mergeCell ref="A9749:H9749"/>
    <mergeCell ref="A9750:H9750"/>
    <mergeCell ref="A9751:H9751"/>
    <mergeCell ref="A9752:H9752"/>
    <mergeCell ref="A9753:H9753"/>
    <mergeCell ref="A9754:H9754"/>
    <mergeCell ref="A9755:H9755"/>
    <mergeCell ref="A9756:H9756"/>
    <mergeCell ref="A9757:H9757"/>
    <mergeCell ref="A9758:H9758"/>
    <mergeCell ref="A9759:H9759"/>
    <mergeCell ref="A9760:H9760"/>
    <mergeCell ref="A9761:H9761"/>
    <mergeCell ref="A9762:H9762"/>
    <mergeCell ref="A9763:H9763"/>
    <mergeCell ref="A9764:H9764"/>
    <mergeCell ref="A9765:H9765"/>
    <mergeCell ref="A9766:H9766"/>
    <mergeCell ref="A9767:H9767"/>
    <mergeCell ref="A9768:H9768"/>
    <mergeCell ref="A9769:H9769"/>
    <mergeCell ref="A9770:H9770"/>
    <mergeCell ref="A9771:H9771"/>
    <mergeCell ref="A9774:H9774"/>
    <mergeCell ref="A9775:H9775"/>
    <mergeCell ref="A9776:H9776"/>
    <mergeCell ref="A9778:H9778"/>
    <mergeCell ref="A9779:H9779"/>
    <mergeCell ref="A9780:H9780"/>
    <mergeCell ref="A9772:H9772"/>
    <mergeCell ref="A9773:H9773"/>
    <mergeCell ref="A9781:H9781"/>
    <mergeCell ref="A9782:H9782"/>
    <mergeCell ref="A9783:H9783"/>
    <mergeCell ref="A9784:H9784"/>
    <mergeCell ref="A9785:H9785"/>
    <mergeCell ref="A9786:H9786"/>
    <mergeCell ref="A9787:H9787"/>
    <mergeCell ref="A9788:H9788"/>
    <mergeCell ref="A9789:H9789"/>
    <mergeCell ref="A9790:H9790"/>
    <mergeCell ref="A9791:H9791"/>
    <mergeCell ref="A9792:H9792"/>
    <mergeCell ref="A9793:H9793"/>
    <mergeCell ref="A9794:H9794"/>
    <mergeCell ref="A9795:H9795"/>
    <mergeCell ref="A9796:H9796"/>
    <mergeCell ref="A9797:H9797"/>
    <mergeCell ref="A9798:H9798"/>
    <mergeCell ref="A9799:H9799"/>
    <mergeCell ref="A9800:H9800"/>
    <mergeCell ref="A9801:H9801"/>
    <mergeCell ref="A9802:H9802"/>
    <mergeCell ref="A9803:H9803"/>
    <mergeCell ref="A9804:H9804"/>
    <mergeCell ref="A9805:H9805"/>
    <mergeCell ref="A9806:H9806"/>
    <mergeCell ref="A9807:H9807"/>
    <mergeCell ref="A9808:H9808"/>
    <mergeCell ref="A9809:H9809"/>
    <mergeCell ref="A9810:H9810"/>
    <mergeCell ref="A9811:H9811"/>
    <mergeCell ref="A9812:H9812"/>
    <mergeCell ref="A9813:H9813"/>
    <mergeCell ref="A9814:H9814"/>
    <mergeCell ref="A9815:H9815"/>
    <mergeCell ref="A9816:H9816"/>
    <mergeCell ref="A9817:H9817"/>
    <mergeCell ref="A9818:H9818"/>
    <mergeCell ref="A9819:H9819"/>
    <mergeCell ref="A9820:H9820"/>
    <mergeCell ref="A9821:H9821"/>
    <mergeCell ref="A9824:H9824"/>
    <mergeCell ref="A9825:H9825"/>
    <mergeCell ref="A9826:H9826"/>
    <mergeCell ref="A9828:H9828"/>
    <mergeCell ref="A9829:H9829"/>
    <mergeCell ref="A9830:H9830"/>
    <mergeCell ref="A9831:H9831"/>
    <mergeCell ref="A9832:H9832"/>
    <mergeCell ref="A9833:H9833"/>
    <mergeCell ref="A9834:H9834"/>
    <mergeCell ref="A9822:H9822"/>
    <mergeCell ref="A9823:H9823"/>
    <mergeCell ref="A9835:H9835"/>
    <mergeCell ref="A9836:H9836"/>
    <mergeCell ref="A9837:H9837"/>
    <mergeCell ref="A9838:H9838"/>
    <mergeCell ref="A9839:H9839"/>
    <mergeCell ref="A9840:H9840"/>
    <mergeCell ref="A9841:H9841"/>
    <mergeCell ref="A9842:H9842"/>
    <mergeCell ref="A9843:H9843"/>
    <mergeCell ref="A9844:H9844"/>
    <mergeCell ref="A9845:H9845"/>
    <mergeCell ref="A9846:H9846"/>
    <mergeCell ref="A9847:H9847"/>
    <mergeCell ref="A9848:H9848"/>
    <mergeCell ref="A9849:H9849"/>
    <mergeCell ref="A9850:H9850"/>
    <mergeCell ref="A9851:H9851"/>
    <mergeCell ref="A9852:H9852"/>
    <mergeCell ref="A9853:H9853"/>
    <mergeCell ref="A9854:H9854"/>
    <mergeCell ref="A9855:H9855"/>
    <mergeCell ref="A9856:H9856"/>
    <mergeCell ref="A9857:H9857"/>
    <mergeCell ref="A9858:H9858"/>
    <mergeCell ref="A9859:H9859"/>
    <mergeCell ref="A9860:H9860"/>
    <mergeCell ref="A9861:H9861"/>
    <mergeCell ref="A9862:H9862"/>
    <mergeCell ref="A9863:H9863"/>
    <mergeCell ref="A9864:H9864"/>
    <mergeCell ref="A9865:H9865"/>
    <mergeCell ref="A9866:H9866"/>
    <mergeCell ref="A9867:H9867"/>
    <mergeCell ref="A9868:H9868"/>
    <mergeCell ref="A9869:H9869"/>
    <mergeCell ref="A9870:H9870"/>
    <mergeCell ref="A9871:H9871"/>
    <mergeCell ref="A9874:H9874"/>
    <mergeCell ref="A9875:H9875"/>
    <mergeCell ref="A9876:H9876"/>
    <mergeCell ref="A9878:H9878"/>
    <mergeCell ref="A9879:H9879"/>
    <mergeCell ref="A9880:H9880"/>
    <mergeCell ref="A9881:H9881"/>
    <mergeCell ref="A9882:H9882"/>
    <mergeCell ref="A9883:H9883"/>
    <mergeCell ref="A9884:H9884"/>
    <mergeCell ref="A9885:H9885"/>
    <mergeCell ref="A9886:H9886"/>
    <mergeCell ref="A9887:H9887"/>
    <mergeCell ref="A9888:H9888"/>
    <mergeCell ref="A9872:H9872"/>
    <mergeCell ref="A9873:H9873"/>
    <mergeCell ref="A9889:H9889"/>
    <mergeCell ref="A9890:H9890"/>
    <mergeCell ref="A9891:H9891"/>
    <mergeCell ref="A9892:H9892"/>
    <mergeCell ref="A9893:H9893"/>
    <mergeCell ref="A9894:H9894"/>
    <mergeCell ref="A9895:H9895"/>
    <mergeCell ref="A9896:H9896"/>
    <mergeCell ref="A9897:H9897"/>
    <mergeCell ref="A9921:H9921"/>
    <mergeCell ref="A9924:H9924"/>
    <mergeCell ref="A9925:H9925"/>
    <mergeCell ref="A9926:H9926"/>
    <mergeCell ref="A9928:H9928"/>
    <mergeCell ref="A9929:H9929"/>
    <mergeCell ref="A9930:H9930"/>
    <mergeCell ref="A9931:H9931"/>
    <mergeCell ref="A9923:H9923"/>
    <mergeCell ref="A9932:H9932"/>
    <mergeCell ref="A9898:H9898"/>
    <mergeCell ref="A9899:H9899"/>
    <mergeCell ref="A9900:H9900"/>
    <mergeCell ref="A9901:H9901"/>
    <mergeCell ref="A9902:H9902"/>
    <mergeCell ref="A9903:H9903"/>
    <mergeCell ref="A9904:H9904"/>
    <mergeCell ref="A9905:H9905"/>
    <mergeCell ref="A9906:H9906"/>
    <mergeCell ref="A9907:H9907"/>
    <mergeCell ref="A9908:H9908"/>
    <mergeCell ref="A9909:H9909"/>
    <mergeCell ref="A9910:H9910"/>
    <mergeCell ref="A9911:H9911"/>
    <mergeCell ref="A9912:H9912"/>
    <mergeCell ref="A9913:H9913"/>
    <mergeCell ref="A9914:H9914"/>
    <mergeCell ref="A9922:H9922"/>
    <mergeCell ref="A9915:H9915"/>
    <mergeCell ref="A9916:H9916"/>
    <mergeCell ref="A9917:H9917"/>
    <mergeCell ref="A9918:H9918"/>
    <mergeCell ref="A9919:H9919"/>
    <mergeCell ref="A9920:H9920"/>
    <mergeCell ref="A9972:H9972"/>
    <mergeCell ref="A9950:H9950"/>
    <mergeCell ref="A9951:H9951"/>
    <mergeCell ref="A9952:H9952"/>
    <mergeCell ref="A9953:H9953"/>
    <mergeCell ref="A9954:H9954"/>
    <mergeCell ref="A9955:H9955"/>
    <mergeCell ref="A9956:H9956"/>
    <mergeCell ref="A9957:H9957"/>
    <mergeCell ref="A9958:H9958"/>
    <mergeCell ref="A9959:H9959"/>
    <mergeCell ref="A9960:H9960"/>
    <mergeCell ref="A9961:H9961"/>
    <mergeCell ref="A9962:H9962"/>
    <mergeCell ref="A9963:H9963"/>
    <mergeCell ref="A9964:H9964"/>
    <mergeCell ref="A9965:H9965"/>
    <mergeCell ref="A9970:H9970"/>
    <mergeCell ref="A9971:H9971"/>
    <mergeCell ref="A9966:H9966"/>
    <mergeCell ref="A9967:H9967"/>
    <mergeCell ref="A9968:H9968"/>
    <mergeCell ref="A9969:H9969"/>
    <mergeCell ref="A9985:H9985"/>
    <mergeCell ref="A9986:H9986"/>
    <mergeCell ref="A9987:H9987"/>
    <mergeCell ref="A9988:H9988"/>
    <mergeCell ref="A9989:H9989"/>
    <mergeCell ref="A9990:H9990"/>
    <mergeCell ref="A9991:H9991"/>
    <mergeCell ref="A9992:H9992"/>
    <mergeCell ref="A9993:H9993"/>
    <mergeCell ref="A9994:H9994"/>
    <mergeCell ref="A9995:H9995"/>
    <mergeCell ref="A9996:H9996"/>
    <mergeCell ref="A9997:H9997"/>
    <mergeCell ref="A9998:H9998"/>
    <mergeCell ref="A9999:H9999"/>
    <mergeCell ref="A10000:H10000"/>
    <mergeCell ref="A10001:H10001"/>
    <mergeCell ref="A10002:H10002"/>
    <mergeCell ref="A10003:H10003"/>
    <mergeCell ref="A10004:H10004"/>
    <mergeCell ref="A10005:H10005"/>
    <mergeCell ref="A10006:H10006"/>
    <mergeCell ref="A10007:H10007"/>
    <mergeCell ref="A10008:H10008"/>
    <mergeCell ref="A10009:H10009"/>
    <mergeCell ref="A10010:H10010"/>
    <mergeCell ref="A10011:H10011"/>
    <mergeCell ref="A10012:H10012"/>
    <mergeCell ref="A10013:H10013"/>
    <mergeCell ref="A10014:H10014"/>
    <mergeCell ref="A10015:H10015"/>
    <mergeCell ref="A10016:H10016"/>
    <mergeCell ref="A10017:H10017"/>
    <mergeCell ref="A10018:H10018"/>
    <mergeCell ref="A10019:H10019"/>
    <mergeCell ref="A10020:H10020"/>
    <mergeCell ref="A10021:H10021"/>
    <mergeCell ref="A10024:H10024"/>
    <mergeCell ref="A10025:H10025"/>
    <mergeCell ref="A10026:H10026"/>
    <mergeCell ref="A10028:H10028"/>
    <mergeCell ref="A10029:H10029"/>
    <mergeCell ref="A10030:H10030"/>
    <mergeCell ref="A10031:H10031"/>
    <mergeCell ref="A10032:H10032"/>
    <mergeCell ref="A10033:H10033"/>
    <mergeCell ref="A10034:H10034"/>
    <mergeCell ref="A10035:H10035"/>
    <mergeCell ref="A10036:H10036"/>
    <mergeCell ref="A10022:H10022"/>
    <mergeCell ref="A10037:H10037"/>
    <mergeCell ref="A10038:H10038"/>
    <mergeCell ref="A10039:H10039"/>
    <mergeCell ref="A10040:H10040"/>
    <mergeCell ref="A10041:H10041"/>
    <mergeCell ref="A10042:H10042"/>
    <mergeCell ref="A10043:H10043"/>
    <mergeCell ref="A10044:H10044"/>
    <mergeCell ref="A10045:H10045"/>
    <mergeCell ref="A10046:H10046"/>
    <mergeCell ref="A10047:H10047"/>
    <mergeCell ref="A10048:H10048"/>
    <mergeCell ref="A10049:H10049"/>
    <mergeCell ref="A10050:H10050"/>
    <mergeCell ref="A10051:H10051"/>
    <mergeCell ref="A10052:H10052"/>
    <mergeCell ref="A10053:H10053"/>
    <mergeCell ref="A10152:H10152"/>
    <mergeCell ref="A10070:H10070"/>
    <mergeCell ref="A10071:H10071"/>
    <mergeCell ref="A10074:H10074"/>
    <mergeCell ref="A10075:H10075"/>
    <mergeCell ref="A10076:H10076"/>
    <mergeCell ref="A10124:H10124"/>
    <mergeCell ref="A10125:H10125"/>
    <mergeCell ref="A10126:H10126"/>
    <mergeCell ref="A10128:H10128"/>
    <mergeCell ref="A10129:H10129"/>
    <mergeCell ref="A10130:H10130"/>
    <mergeCell ref="A10131:H10131"/>
    <mergeCell ref="A10132:H10132"/>
    <mergeCell ref="A10133:H10133"/>
    <mergeCell ref="A10134:H10134"/>
    <mergeCell ref="A10135:H10135"/>
    <mergeCell ref="A10078:H10078"/>
    <mergeCell ref="A10079:H10079"/>
    <mergeCell ref="A10080:H10080"/>
    <mergeCell ref="A10081:H10081"/>
    <mergeCell ref="A10082:H10082"/>
    <mergeCell ref="A10083:H10083"/>
    <mergeCell ref="A10084:H10084"/>
    <mergeCell ref="A10085:H10085"/>
    <mergeCell ref="A10086:H10086"/>
    <mergeCell ref="A10087:H10087"/>
    <mergeCell ref="A10088:H10088"/>
    <mergeCell ref="A10089:H10089"/>
    <mergeCell ref="A10090:H10090"/>
    <mergeCell ref="A10091:H10091"/>
    <mergeCell ref="A10153:H10153"/>
    <mergeCell ref="A10155:H10155"/>
    <mergeCell ref="A10103:H10103"/>
    <mergeCell ref="A10104:H10104"/>
    <mergeCell ref="A10105:H10105"/>
    <mergeCell ref="A10106:H10106"/>
    <mergeCell ref="A10122:H10122"/>
    <mergeCell ref="A10111:H10111"/>
    <mergeCell ref="A10112:H10112"/>
    <mergeCell ref="A10113:H10113"/>
    <mergeCell ref="A10114:H10114"/>
    <mergeCell ref="A10115:H10115"/>
    <mergeCell ref="A10116:H10116"/>
    <mergeCell ref="A10117:H10117"/>
    <mergeCell ref="A10118:H10118"/>
    <mergeCell ref="A10110:H10110"/>
    <mergeCell ref="A10107:H10107"/>
    <mergeCell ref="A10156:H10156"/>
    <mergeCell ref="A10157:H10157"/>
    <mergeCell ref="A10158:H10158"/>
    <mergeCell ref="A10159:H10159"/>
    <mergeCell ref="A10160:H10160"/>
    <mergeCell ref="A10161:H10161"/>
    <mergeCell ref="A10162:H10162"/>
    <mergeCell ref="A10163:H10163"/>
    <mergeCell ref="A10164:H10164"/>
    <mergeCell ref="A10165:H10165"/>
    <mergeCell ref="A10166:H10166"/>
    <mergeCell ref="A10167:H10167"/>
    <mergeCell ref="A10168:H10168"/>
    <mergeCell ref="A10136:H10136"/>
    <mergeCell ref="A10137:H10137"/>
    <mergeCell ref="A10138:H10138"/>
    <mergeCell ref="A10139:H10139"/>
    <mergeCell ref="A10140:H10140"/>
    <mergeCell ref="A10141:H10141"/>
    <mergeCell ref="A10142:H10142"/>
    <mergeCell ref="A10143:H10143"/>
    <mergeCell ref="A10144:H10144"/>
    <mergeCell ref="A10145:H10145"/>
    <mergeCell ref="A10146:H10146"/>
    <mergeCell ref="A10147:H10147"/>
    <mergeCell ref="A10148:H10148"/>
    <mergeCell ref="A10149:H10149"/>
    <mergeCell ref="A10150:H10150"/>
    <mergeCell ref="A10151:H10151"/>
    <mergeCell ref="A10154:H10154"/>
    <mergeCell ref="A10169:H10169"/>
    <mergeCell ref="A10170:H10170"/>
    <mergeCell ref="A10171:H10171"/>
    <mergeCell ref="A10174:H10174"/>
    <mergeCell ref="A10175:H10175"/>
    <mergeCell ref="A10176:H10176"/>
    <mergeCell ref="A10178:H10178"/>
    <mergeCell ref="A10179:H10179"/>
    <mergeCell ref="A10180:H10180"/>
    <mergeCell ref="A10181:H10181"/>
    <mergeCell ref="A10182:H10182"/>
    <mergeCell ref="A10183:H10183"/>
    <mergeCell ref="A10184:H10184"/>
    <mergeCell ref="A10185:H10185"/>
    <mergeCell ref="A10186:H10186"/>
    <mergeCell ref="A10187:H10187"/>
    <mergeCell ref="A10219:H10219"/>
    <mergeCell ref="A10172:H10172"/>
    <mergeCell ref="A10199:H10199"/>
    <mergeCell ref="A10200:H10200"/>
    <mergeCell ref="A10201:H10201"/>
    <mergeCell ref="A10202:H10202"/>
    <mergeCell ref="A10203:H10203"/>
    <mergeCell ref="A10192:H10192"/>
    <mergeCell ref="A10193:H10193"/>
    <mergeCell ref="A10194:H10194"/>
    <mergeCell ref="A10195:H10195"/>
    <mergeCell ref="A10196:H10196"/>
    <mergeCell ref="A10197:H10197"/>
    <mergeCell ref="A10198:H10198"/>
    <mergeCell ref="A10307:H10307"/>
    <mergeCell ref="A10308:H10308"/>
    <mergeCell ref="A10309:H10309"/>
    <mergeCell ref="A10260:H10260"/>
    <mergeCell ref="A10261:H10261"/>
    <mergeCell ref="A10262:H10262"/>
    <mergeCell ref="A10263:H10263"/>
    <mergeCell ref="A10264:H10264"/>
    <mergeCell ref="A10265:H10265"/>
    <mergeCell ref="A10266:H10266"/>
    <mergeCell ref="A10267:H10267"/>
    <mergeCell ref="A10268:H10268"/>
    <mergeCell ref="A10269:H10269"/>
    <mergeCell ref="A10270:H10270"/>
    <mergeCell ref="A10271:H10271"/>
    <mergeCell ref="A10274:H10274"/>
    <mergeCell ref="A10275:H10275"/>
    <mergeCell ref="A10276:H10276"/>
    <mergeCell ref="A10278:H10278"/>
    <mergeCell ref="A10279:H10279"/>
    <mergeCell ref="A10352:H10352"/>
    <mergeCell ref="A10353:H10353"/>
    <mergeCell ref="A10354:H10354"/>
    <mergeCell ref="A10280:H10280"/>
    <mergeCell ref="A10281:H10281"/>
    <mergeCell ref="A10282:H10282"/>
    <mergeCell ref="A10283:H10283"/>
    <mergeCell ref="A10284:H10284"/>
    <mergeCell ref="A10285:H10285"/>
    <mergeCell ref="A10286:H10286"/>
    <mergeCell ref="A10287:H10287"/>
    <mergeCell ref="A10288:H10288"/>
    <mergeCell ref="A10289:H10289"/>
    <mergeCell ref="A10290:H10290"/>
    <mergeCell ref="A10291:H10291"/>
    <mergeCell ref="A10292:H10292"/>
    <mergeCell ref="A10293:H10293"/>
    <mergeCell ref="A10349:H10349"/>
    <mergeCell ref="A10350:H10350"/>
    <mergeCell ref="A10294:H10294"/>
    <mergeCell ref="A10295:H10295"/>
    <mergeCell ref="A10296:H10296"/>
    <mergeCell ref="A10297:H10297"/>
    <mergeCell ref="A10298:H10298"/>
    <mergeCell ref="A10299:H10299"/>
    <mergeCell ref="A10300:H10300"/>
    <mergeCell ref="A10301:H10301"/>
    <mergeCell ref="A10302:H10302"/>
    <mergeCell ref="A10303:H10303"/>
    <mergeCell ref="A10304:H10304"/>
    <mergeCell ref="A10305:H10305"/>
    <mergeCell ref="A10306:H10306"/>
    <mergeCell ref="A10330:H10330"/>
    <mergeCell ref="A10331:H10331"/>
    <mergeCell ref="A10332:H10332"/>
    <mergeCell ref="A10310:H10310"/>
    <mergeCell ref="A10333:H10333"/>
    <mergeCell ref="A10334:H10334"/>
    <mergeCell ref="A10335:H10335"/>
    <mergeCell ref="A10336:H10336"/>
    <mergeCell ref="A10337:H10337"/>
    <mergeCell ref="A10338:H10338"/>
    <mergeCell ref="A10339:H10339"/>
    <mergeCell ref="A10340:H10340"/>
    <mergeCell ref="A10341:H10341"/>
    <mergeCell ref="A10424:H10424"/>
    <mergeCell ref="A10372:H10372"/>
    <mergeCell ref="A10422:H10422"/>
    <mergeCell ref="A10378:H10378"/>
    <mergeCell ref="A10379:H10379"/>
    <mergeCell ref="A10380:H10380"/>
    <mergeCell ref="A10381:H10381"/>
    <mergeCell ref="A10382:H10382"/>
    <mergeCell ref="A10383:H10383"/>
    <mergeCell ref="A10384:H10384"/>
    <mergeCell ref="A10385:H10385"/>
    <mergeCell ref="A10386:H10386"/>
    <mergeCell ref="A10402:H10402"/>
    <mergeCell ref="A10403:H10403"/>
    <mergeCell ref="A10404:H10404"/>
    <mergeCell ref="A10405:H10405"/>
    <mergeCell ref="A10348:H10348"/>
    <mergeCell ref="A10387:H10387"/>
    <mergeCell ref="A10351:H10351"/>
    <mergeCell ref="A10425:H10425"/>
    <mergeCell ref="A10426:H10426"/>
    <mergeCell ref="A10428:H10428"/>
    <mergeCell ref="A10429:H10429"/>
    <mergeCell ref="A10391:H10391"/>
    <mergeCell ref="A10392:H10392"/>
    <mergeCell ref="A10430:H10430"/>
    <mergeCell ref="A10431:H10431"/>
    <mergeCell ref="A10432:H10432"/>
    <mergeCell ref="A10433:H10433"/>
    <mergeCell ref="A10434:H10434"/>
    <mergeCell ref="A10435:H10435"/>
    <mergeCell ref="A10436:H10436"/>
    <mergeCell ref="A10437:H10437"/>
    <mergeCell ref="A10438:H10438"/>
    <mergeCell ref="A10439:H10439"/>
    <mergeCell ref="A10440:H10440"/>
    <mergeCell ref="A10406:H10406"/>
    <mergeCell ref="A10407:H10407"/>
    <mergeCell ref="A10408:H10408"/>
    <mergeCell ref="A10409:H10409"/>
    <mergeCell ref="A10410:H10410"/>
    <mergeCell ref="A10411:H10411"/>
    <mergeCell ref="A10412:H10412"/>
    <mergeCell ref="A10413:H10413"/>
    <mergeCell ref="A10414:H10414"/>
    <mergeCell ref="A10415:H10415"/>
    <mergeCell ref="A10416:H10416"/>
    <mergeCell ref="A10393:H10393"/>
    <mergeCell ref="A10394:H10394"/>
    <mergeCell ref="A10395:H10395"/>
    <mergeCell ref="A10396:H10396"/>
    <mergeCell ref="A10441:H10441"/>
    <mergeCell ref="A10442:H10442"/>
    <mergeCell ref="A10443:H10443"/>
    <mergeCell ref="A10444:H10444"/>
    <mergeCell ref="A10445:H10445"/>
    <mergeCell ref="A10446:H10446"/>
    <mergeCell ref="A10447:H10447"/>
    <mergeCell ref="A10448:H10448"/>
    <mergeCell ref="A10449:H10449"/>
    <mergeCell ref="A10450:H10450"/>
    <mergeCell ref="A10451:H10451"/>
    <mergeCell ref="A10452:H10452"/>
    <mergeCell ref="A10453:H10453"/>
    <mergeCell ref="A10454:H10454"/>
    <mergeCell ref="A10455:H10455"/>
    <mergeCell ref="A10456:H10456"/>
    <mergeCell ref="A10457:H10457"/>
    <mergeCell ref="A10460:H10460"/>
    <mergeCell ref="A10461:H10461"/>
    <mergeCell ref="A10462:H10462"/>
    <mergeCell ref="A10463:H10463"/>
    <mergeCell ref="A10491:H10491"/>
    <mergeCell ref="A10492:H10492"/>
    <mergeCell ref="A10493:H10493"/>
    <mergeCell ref="A10494:H10494"/>
    <mergeCell ref="A10495:H10495"/>
    <mergeCell ref="A10496:H10496"/>
    <mergeCell ref="A10497:H10497"/>
    <mergeCell ref="A10498:H10498"/>
    <mergeCell ref="A10499:H10499"/>
    <mergeCell ref="A10500:H10500"/>
    <mergeCell ref="A10464:H10464"/>
    <mergeCell ref="A10465:H10465"/>
    <mergeCell ref="A10466:H10466"/>
    <mergeCell ref="A10467:H10467"/>
    <mergeCell ref="A10468:H10468"/>
    <mergeCell ref="A10469:H10469"/>
    <mergeCell ref="A10470:H10470"/>
    <mergeCell ref="A10471:H10471"/>
    <mergeCell ref="A10474:H10474"/>
    <mergeCell ref="A10475:H10475"/>
    <mergeCell ref="A10476:H10476"/>
    <mergeCell ref="A10478:H10478"/>
    <mergeCell ref="A10479:H10479"/>
    <mergeCell ref="A10480:H10480"/>
    <mergeCell ref="A10481:H10481"/>
    <mergeCell ref="A10482:H10482"/>
    <mergeCell ref="A10524:H10524"/>
    <mergeCell ref="A10525:H10525"/>
    <mergeCell ref="A10526:H10526"/>
    <mergeCell ref="A10528:H10528"/>
    <mergeCell ref="A10529:H10529"/>
    <mergeCell ref="A10530:H10530"/>
    <mergeCell ref="A10531:H10531"/>
    <mergeCell ref="A10532:H10532"/>
    <mergeCell ref="A10533:H10533"/>
    <mergeCell ref="A10534:H10534"/>
    <mergeCell ref="A10535:H10535"/>
    <mergeCell ref="A10536:H10536"/>
    <mergeCell ref="A10537:H10537"/>
    <mergeCell ref="A10501:H10501"/>
    <mergeCell ref="A10502:H10502"/>
    <mergeCell ref="A10503:H10503"/>
    <mergeCell ref="A10504:H10504"/>
    <mergeCell ref="A10505:H10505"/>
    <mergeCell ref="A10506:H10506"/>
    <mergeCell ref="A10507:H10507"/>
    <mergeCell ref="A10508:H10508"/>
    <mergeCell ref="A10509:H10509"/>
    <mergeCell ref="A10510:H10510"/>
    <mergeCell ref="A10511:H10511"/>
    <mergeCell ref="A10512:H10512"/>
    <mergeCell ref="A10513:H10513"/>
    <mergeCell ref="A10514:H10514"/>
    <mergeCell ref="A10515:H10515"/>
    <mergeCell ref="A10516:H10516"/>
    <mergeCell ref="A10517:H10517"/>
    <mergeCell ref="A10538:H10538"/>
    <mergeCell ref="A10539:H10539"/>
    <mergeCell ref="A10540:H10540"/>
    <mergeCell ref="A10541:H10541"/>
    <mergeCell ref="A10542:H10542"/>
    <mergeCell ref="A10543:H10543"/>
    <mergeCell ref="A10544:H10544"/>
    <mergeCell ref="A10545:H10545"/>
    <mergeCell ref="A10546:H10546"/>
    <mergeCell ref="A10547:H10547"/>
    <mergeCell ref="A10548:H10548"/>
    <mergeCell ref="A10549:H10549"/>
    <mergeCell ref="A10550:H10550"/>
    <mergeCell ref="A10551:H10551"/>
    <mergeCell ref="A10552:H10552"/>
    <mergeCell ref="A10553:H10553"/>
    <mergeCell ref="A10554:H10554"/>
    <mergeCell ref="A10555:H10555"/>
    <mergeCell ref="A10556:H10556"/>
    <mergeCell ref="A10557:H10557"/>
    <mergeCell ref="A10558:H10558"/>
    <mergeCell ref="A10559:H10559"/>
    <mergeCell ref="A10560:H10560"/>
    <mergeCell ref="A10561:H10561"/>
    <mergeCell ref="A10562:H10562"/>
    <mergeCell ref="A10563:H10563"/>
    <mergeCell ref="A10564:H10564"/>
    <mergeCell ref="A10565:H10565"/>
    <mergeCell ref="A10566:H10566"/>
    <mergeCell ref="A10567:H10567"/>
    <mergeCell ref="A10568:H10568"/>
    <mergeCell ref="A10569:H10569"/>
    <mergeCell ref="A10570:H10570"/>
    <mergeCell ref="A10571:H10571"/>
    <mergeCell ref="A10619:H10619"/>
    <mergeCell ref="A10620:H10620"/>
    <mergeCell ref="A10621:H10621"/>
    <mergeCell ref="A10624:H10624"/>
    <mergeCell ref="A10625:H10625"/>
    <mergeCell ref="A10626:H10626"/>
    <mergeCell ref="A10628:H10628"/>
    <mergeCell ref="A10629:H10629"/>
    <mergeCell ref="A10630:H10630"/>
    <mergeCell ref="A10574:H10574"/>
    <mergeCell ref="A10575:H10575"/>
    <mergeCell ref="A10576:H10576"/>
    <mergeCell ref="A10578:H10578"/>
    <mergeCell ref="A10579:H10579"/>
    <mergeCell ref="A10580:H10580"/>
    <mergeCell ref="A10581:H10581"/>
    <mergeCell ref="A10573:H10573"/>
    <mergeCell ref="A10582:H10582"/>
    <mergeCell ref="A10583:H10583"/>
    <mergeCell ref="A10584:H10584"/>
    <mergeCell ref="A10585:H10585"/>
    <mergeCell ref="A10586:H10586"/>
    <mergeCell ref="A10587:H10587"/>
    <mergeCell ref="A10588:H10588"/>
    <mergeCell ref="A10589:H10589"/>
    <mergeCell ref="A10590:H10590"/>
    <mergeCell ref="A10602:H10602"/>
    <mergeCell ref="A10603:H10603"/>
    <mergeCell ref="A10604:H10604"/>
    <mergeCell ref="A10605:H10605"/>
    <mergeCell ref="A10606:H10606"/>
    <mergeCell ref="A10607:H10607"/>
    <mergeCell ref="A10608:H10608"/>
    <mergeCell ref="A10609:H10609"/>
    <mergeCell ref="A10610:H10610"/>
    <mergeCell ref="A10611:H10611"/>
    <mergeCell ref="A10612:H10612"/>
    <mergeCell ref="A10613:H10613"/>
    <mergeCell ref="A10614:H10614"/>
    <mergeCell ref="A10616:H10616"/>
    <mergeCell ref="A10617:H10617"/>
    <mergeCell ref="A10618:H10618"/>
    <mergeCell ref="A10591:H10591"/>
    <mergeCell ref="A10592:H10592"/>
    <mergeCell ref="A10593:H10593"/>
    <mergeCell ref="A10594:H10594"/>
    <mergeCell ref="A10595:H10595"/>
    <mergeCell ref="A10596:H10596"/>
    <mergeCell ref="A10597:H10597"/>
    <mergeCell ref="A10598:H10598"/>
    <mergeCell ref="A10674:H10674"/>
    <mergeCell ref="A10675:H10675"/>
    <mergeCell ref="A10676:H10676"/>
    <mergeCell ref="A10678:H10678"/>
    <mergeCell ref="A10679:H10679"/>
    <mergeCell ref="A10680:H10680"/>
    <mergeCell ref="A10681:H10681"/>
    <mergeCell ref="A10682:H10682"/>
    <mergeCell ref="A10683:H10683"/>
    <mergeCell ref="A10684:H10684"/>
    <mergeCell ref="A10685:H10685"/>
    <mergeCell ref="A10672:H10672"/>
    <mergeCell ref="A10651:H10651"/>
    <mergeCell ref="A10652:H10652"/>
    <mergeCell ref="A10653:H10653"/>
    <mergeCell ref="A10654:H10654"/>
    <mergeCell ref="A10655:H10655"/>
    <mergeCell ref="A10656:H10656"/>
    <mergeCell ref="A10657:H10657"/>
    <mergeCell ref="A10658:H10658"/>
    <mergeCell ref="A10659:H10659"/>
    <mergeCell ref="A10660:H10660"/>
    <mergeCell ref="A10661:H10661"/>
    <mergeCell ref="A10662:H10662"/>
    <mergeCell ref="A10663:H10663"/>
    <mergeCell ref="A10664:H10664"/>
    <mergeCell ref="A10665:H10665"/>
    <mergeCell ref="A10666:H10666"/>
    <mergeCell ref="A10673:H10673"/>
    <mergeCell ref="A10686:H10686"/>
    <mergeCell ref="A10687:H10687"/>
    <mergeCell ref="A10688:H10688"/>
    <mergeCell ref="A10689:H10689"/>
    <mergeCell ref="A10690:H10690"/>
    <mergeCell ref="A10691:H10691"/>
    <mergeCell ref="A10692:H10692"/>
    <mergeCell ref="A10693:H10693"/>
    <mergeCell ref="A10694:H10694"/>
    <mergeCell ref="A10695:H10695"/>
    <mergeCell ref="A10696:H10696"/>
    <mergeCell ref="A10697:H10697"/>
    <mergeCell ref="A10698:H10698"/>
    <mergeCell ref="A10699:H10699"/>
    <mergeCell ref="A10700:H10700"/>
    <mergeCell ref="A10701:H10701"/>
    <mergeCell ref="A10702:H10702"/>
    <mergeCell ref="A10703:H10703"/>
    <mergeCell ref="A10704:H10704"/>
    <mergeCell ref="A10705:H10705"/>
    <mergeCell ref="A10706:H10706"/>
    <mergeCell ref="A10707:H10707"/>
    <mergeCell ref="A10708:H10708"/>
    <mergeCell ref="A10709:H10709"/>
    <mergeCell ref="A10710:H10710"/>
    <mergeCell ref="A10711:H10711"/>
    <mergeCell ref="A10712:H10712"/>
    <mergeCell ref="A10713:H10713"/>
    <mergeCell ref="A10714:H10714"/>
    <mergeCell ref="A10715:H10715"/>
    <mergeCell ref="A10716:H10716"/>
    <mergeCell ref="A10717:H10717"/>
    <mergeCell ref="A10718:H10718"/>
    <mergeCell ref="A10719:H10719"/>
    <mergeCell ref="A10720:H10720"/>
    <mergeCell ref="A10721:H10721"/>
    <mergeCell ref="A10724:H10724"/>
    <mergeCell ref="A10725:H10725"/>
    <mergeCell ref="A10726:H10726"/>
    <mergeCell ref="A10728:H10728"/>
    <mergeCell ref="A10729:H10729"/>
    <mergeCell ref="A10730:H10730"/>
    <mergeCell ref="A10731:H10731"/>
    <mergeCell ref="A10732:H10732"/>
    <mergeCell ref="A10733:H10733"/>
    <mergeCell ref="A10734:H10734"/>
    <mergeCell ref="A10735:H10735"/>
    <mergeCell ref="A10736:H10736"/>
    <mergeCell ref="A10737:H10737"/>
    <mergeCell ref="A10722:H10722"/>
    <mergeCell ref="A10723:H10723"/>
    <mergeCell ref="A10738:H10738"/>
    <mergeCell ref="A10739:H10739"/>
    <mergeCell ref="A10740:H10740"/>
    <mergeCell ref="A10741:H10741"/>
    <mergeCell ref="A10742:H10742"/>
    <mergeCell ref="A10743:H10743"/>
    <mergeCell ref="A10744:H10744"/>
    <mergeCell ref="A10745:H10745"/>
    <mergeCell ref="A10746:H10746"/>
    <mergeCell ref="A10747:H10747"/>
    <mergeCell ref="A10748:H10748"/>
    <mergeCell ref="A10749:H10749"/>
    <mergeCell ref="A10750:H10750"/>
    <mergeCell ref="A10751:H10751"/>
    <mergeCell ref="A10752:H10752"/>
    <mergeCell ref="A10753:H10753"/>
    <mergeCell ref="A10754:H10754"/>
    <mergeCell ref="A10755:H10755"/>
    <mergeCell ref="A10756:H10756"/>
    <mergeCell ref="A10757:H10757"/>
    <mergeCell ref="A10758:H10758"/>
    <mergeCell ref="A10759:H10759"/>
    <mergeCell ref="A10760:H10760"/>
    <mergeCell ref="A10761:H10761"/>
    <mergeCell ref="A10762:H10762"/>
    <mergeCell ref="A10763:H10763"/>
    <mergeCell ref="A10764:H10764"/>
    <mergeCell ref="A10765:H10765"/>
    <mergeCell ref="A10766:H10766"/>
    <mergeCell ref="A10767:H10767"/>
    <mergeCell ref="A10768:H10768"/>
    <mergeCell ref="A10769:H10769"/>
    <mergeCell ref="A10770:H10770"/>
    <mergeCell ref="A10771:H10771"/>
    <mergeCell ref="A10774:H10774"/>
    <mergeCell ref="A10775:H10775"/>
    <mergeCell ref="A10776:H10776"/>
    <mergeCell ref="A10778:H10778"/>
    <mergeCell ref="A10779:H10779"/>
    <mergeCell ref="A10780:H10780"/>
    <mergeCell ref="A10781:H10781"/>
    <mergeCell ref="A10782:H10782"/>
    <mergeCell ref="A10783:H10783"/>
    <mergeCell ref="A10784:H10784"/>
    <mergeCell ref="A10785:H10785"/>
    <mergeCell ref="A10786:H10786"/>
    <mergeCell ref="A10787:H10787"/>
    <mergeCell ref="A10788:H10788"/>
    <mergeCell ref="A10789:H10789"/>
    <mergeCell ref="A10772:H10772"/>
    <mergeCell ref="A10773:H10773"/>
    <mergeCell ref="A10790:H10790"/>
    <mergeCell ref="A10791:H10791"/>
    <mergeCell ref="A10792:H10792"/>
    <mergeCell ref="A10793:H10793"/>
    <mergeCell ref="A10794:H10794"/>
    <mergeCell ref="A10795:H10795"/>
    <mergeCell ref="A10796:H10796"/>
    <mergeCell ref="A10797:H10797"/>
    <mergeCell ref="A10798:H10798"/>
    <mergeCell ref="A10799:H10799"/>
    <mergeCell ref="A10800:H10800"/>
    <mergeCell ref="A10801:H10801"/>
    <mergeCell ref="A10802:H10802"/>
    <mergeCell ref="A10803:H10803"/>
    <mergeCell ref="A10804:H10804"/>
    <mergeCell ref="A10805:H10805"/>
    <mergeCell ref="A10806:H10806"/>
    <mergeCell ref="A10807:H10807"/>
    <mergeCell ref="A10808:H10808"/>
    <mergeCell ref="A10809:H10809"/>
    <mergeCell ref="A10810:H10810"/>
    <mergeCell ref="A10811:H10811"/>
    <mergeCell ref="A10812:H10812"/>
    <mergeCell ref="A10813:H10813"/>
    <mergeCell ref="A10814:H10814"/>
    <mergeCell ref="A10815:H10815"/>
    <mergeCell ref="A10816:H10816"/>
    <mergeCell ref="A10817:H10817"/>
    <mergeCell ref="A10818:H10818"/>
    <mergeCell ref="A10819:H10819"/>
    <mergeCell ref="A10820:H10820"/>
    <mergeCell ref="A10821:H10821"/>
    <mergeCell ref="A10824:H10824"/>
    <mergeCell ref="A10825:H10825"/>
    <mergeCell ref="A10826:H10826"/>
    <mergeCell ref="A10828:H10828"/>
    <mergeCell ref="A10829:H10829"/>
    <mergeCell ref="A10830:H10830"/>
    <mergeCell ref="A10831:H10831"/>
    <mergeCell ref="A10832:H10832"/>
    <mergeCell ref="A10833:H10833"/>
    <mergeCell ref="A10834:H10834"/>
    <mergeCell ref="A10835:H10835"/>
    <mergeCell ref="A10836:H10836"/>
    <mergeCell ref="A10837:H10837"/>
    <mergeCell ref="A10838:H10838"/>
    <mergeCell ref="A10839:H10839"/>
    <mergeCell ref="A10840:H10840"/>
    <mergeCell ref="A10841:H10841"/>
    <mergeCell ref="A10842:H10842"/>
    <mergeCell ref="A10843:H10843"/>
    <mergeCell ref="A10844:H10844"/>
    <mergeCell ref="A10845:H10845"/>
    <mergeCell ref="A10846:H10846"/>
    <mergeCell ref="A10847:H10847"/>
    <mergeCell ref="A10848:H10848"/>
    <mergeCell ref="A10849:H10849"/>
    <mergeCell ref="A10850:H10850"/>
    <mergeCell ref="A10851:H10851"/>
    <mergeCell ref="A10852:H10852"/>
    <mergeCell ref="A10853:H10853"/>
    <mergeCell ref="A10854:H10854"/>
    <mergeCell ref="A10855:H10855"/>
    <mergeCell ref="A10856:H10856"/>
    <mergeCell ref="A10857:H10857"/>
    <mergeCell ref="A10858:H10858"/>
    <mergeCell ref="A10859:H10859"/>
    <mergeCell ref="A10860:H10860"/>
    <mergeCell ref="A10861:H10861"/>
    <mergeCell ref="A10862:H10862"/>
    <mergeCell ref="A10863:H10863"/>
    <mergeCell ref="A10864:H10864"/>
    <mergeCell ref="A10865:H10865"/>
    <mergeCell ref="A10866:H10866"/>
    <mergeCell ref="A10867:H10867"/>
    <mergeCell ref="A10868:H10868"/>
    <mergeCell ref="A10869:H10869"/>
    <mergeCell ref="A10870:H10870"/>
    <mergeCell ref="A10871:H10871"/>
    <mergeCell ref="A10874:H10874"/>
    <mergeCell ref="A10925:H10925"/>
    <mergeCell ref="A10926:H10926"/>
    <mergeCell ref="A10928:H10928"/>
    <mergeCell ref="A10929:H10929"/>
    <mergeCell ref="A10930:H10930"/>
    <mergeCell ref="A10875:H10875"/>
    <mergeCell ref="A10876:H10876"/>
    <mergeCell ref="A10878:H10878"/>
    <mergeCell ref="A10879:H10879"/>
    <mergeCell ref="A10880:H10880"/>
    <mergeCell ref="A10881:H10881"/>
    <mergeCell ref="A10882:H10882"/>
    <mergeCell ref="A10883:H10883"/>
    <mergeCell ref="A10884:H10884"/>
    <mergeCell ref="A10885:H10885"/>
    <mergeCell ref="A10886:H10886"/>
    <mergeCell ref="A10887:H10887"/>
    <mergeCell ref="A10888:H10888"/>
    <mergeCell ref="A10889:H10889"/>
    <mergeCell ref="A10890:H10890"/>
    <mergeCell ref="A10931:H10931"/>
    <mergeCell ref="A10932:H10932"/>
    <mergeCell ref="A10933:H10933"/>
    <mergeCell ref="A10934:H10934"/>
    <mergeCell ref="A10935:H10935"/>
    <mergeCell ref="A10936:H10936"/>
    <mergeCell ref="A10937:H10937"/>
    <mergeCell ref="A10938:H10938"/>
    <mergeCell ref="A10939:H10939"/>
    <mergeCell ref="A10940:H10940"/>
    <mergeCell ref="A10941:H10941"/>
    <mergeCell ref="A10942:H10942"/>
    <mergeCell ref="A10943:H10943"/>
    <mergeCell ref="A10944:H10944"/>
    <mergeCell ref="A10945:H10945"/>
    <mergeCell ref="A10946:H10946"/>
    <mergeCell ref="A10947:H10947"/>
    <mergeCell ref="A10948:H10948"/>
    <mergeCell ref="A10949:H10949"/>
    <mergeCell ref="A10950:H10950"/>
    <mergeCell ref="A10951:H10951"/>
    <mergeCell ref="A10952:H10952"/>
    <mergeCell ref="A10953:H10953"/>
    <mergeCell ref="A10954:H10954"/>
    <mergeCell ref="A10955:H10955"/>
    <mergeCell ref="A10956:H10956"/>
    <mergeCell ref="A10957:H10957"/>
    <mergeCell ref="A10958:H10958"/>
    <mergeCell ref="A10959:H10959"/>
    <mergeCell ref="A10960:H10960"/>
    <mergeCell ref="A10961:H10961"/>
    <mergeCell ref="A10962:H10962"/>
    <mergeCell ref="A10963:H10963"/>
    <mergeCell ref="A10964:H10964"/>
    <mergeCell ref="A10965:H10965"/>
    <mergeCell ref="A10966:H10966"/>
    <mergeCell ref="A10967:H10967"/>
    <mergeCell ref="A10968:H10968"/>
    <mergeCell ref="A10969:H10969"/>
    <mergeCell ref="A10970:H10970"/>
    <mergeCell ref="A10971:H10971"/>
    <mergeCell ref="A10974:H10974"/>
    <mergeCell ref="A10975:H10975"/>
    <mergeCell ref="A10976:H10976"/>
    <mergeCell ref="A10978:H10978"/>
    <mergeCell ref="A10972:H10972"/>
    <mergeCell ref="A10979:H10979"/>
    <mergeCell ref="A10980:H10980"/>
    <mergeCell ref="A10981:H10981"/>
    <mergeCell ref="A10982:H10982"/>
    <mergeCell ref="A10983:H10983"/>
    <mergeCell ref="A10984:H10984"/>
    <mergeCell ref="A10985:H10985"/>
    <mergeCell ref="A10986:H10986"/>
    <mergeCell ref="A10987:H10987"/>
    <mergeCell ref="A10988:H10988"/>
    <mergeCell ref="A10989:H10989"/>
    <mergeCell ref="A10990:H10990"/>
    <mergeCell ref="A10991:H10991"/>
    <mergeCell ref="A10992:H10992"/>
    <mergeCell ref="A10993:H10993"/>
    <mergeCell ref="A10994:H10994"/>
    <mergeCell ref="A10995:H10995"/>
    <mergeCell ref="A10996:H10996"/>
    <mergeCell ref="A10997:H10997"/>
    <mergeCell ref="A10998:H10998"/>
    <mergeCell ref="A10999:H10999"/>
    <mergeCell ref="A11000:H11000"/>
    <mergeCell ref="A11001:H11001"/>
    <mergeCell ref="A11002:H11002"/>
    <mergeCell ref="A11003:H11003"/>
    <mergeCell ref="A11004:H11004"/>
    <mergeCell ref="A11005:H11005"/>
    <mergeCell ref="A11006:H11006"/>
    <mergeCell ref="A11007:H11007"/>
    <mergeCell ref="A11008:H11008"/>
    <mergeCell ref="A11009:H11009"/>
    <mergeCell ref="A11010:H11010"/>
    <mergeCell ref="A11011:H11011"/>
    <mergeCell ref="A11012:H11012"/>
    <mergeCell ref="A11013:H11013"/>
    <mergeCell ref="A11014:H11014"/>
    <mergeCell ref="A11015:H11015"/>
    <mergeCell ref="A11016:H11016"/>
    <mergeCell ref="A11017:H11017"/>
    <mergeCell ref="A11018:H11018"/>
    <mergeCell ref="A11019:H11019"/>
    <mergeCell ref="A11020:H11020"/>
    <mergeCell ref="A11021:H11021"/>
    <mergeCell ref="A11024:H11024"/>
    <mergeCell ref="A11025:H11025"/>
    <mergeCell ref="A11026:H11026"/>
    <mergeCell ref="A11028:H11028"/>
    <mergeCell ref="A11029:H11029"/>
    <mergeCell ref="A11030:H11030"/>
    <mergeCell ref="A11022:H11022"/>
    <mergeCell ref="A11031:H11031"/>
    <mergeCell ref="A11032:H11032"/>
    <mergeCell ref="A11033:H11033"/>
    <mergeCell ref="A11034:H11034"/>
    <mergeCell ref="A11035:H11035"/>
    <mergeCell ref="A11036:H11036"/>
    <mergeCell ref="A11037:H11037"/>
    <mergeCell ref="A11038:H11038"/>
    <mergeCell ref="A11039:H11039"/>
    <mergeCell ref="A11040:H11040"/>
    <mergeCell ref="A11041:H11041"/>
    <mergeCell ref="A11042:H11042"/>
    <mergeCell ref="A11043:H11043"/>
    <mergeCell ref="A11044:H11044"/>
    <mergeCell ref="A11045:H11045"/>
    <mergeCell ref="A11046:H11046"/>
    <mergeCell ref="A11047:H11047"/>
    <mergeCell ref="A11074:H11074"/>
    <mergeCell ref="A11075:H11075"/>
    <mergeCell ref="A11076:H11076"/>
    <mergeCell ref="A11078:H11078"/>
    <mergeCell ref="A11079:H11079"/>
    <mergeCell ref="A11080:H11080"/>
    <mergeCell ref="A11081:H11081"/>
    <mergeCell ref="A11082:H11082"/>
    <mergeCell ref="A11048:H11048"/>
    <mergeCell ref="A11049:H11049"/>
    <mergeCell ref="A11050:H11050"/>
    <mergeCell ref="A11051:H11051"/>
    <mergeCell ref="A11052:H11052"/>
    <mergeCell ref="A11053:H11053"/>
    <mergeCell ref="A11054:H11054"/>
    <mergeCell ref="A11055:H11055"/>
    <mergeCell ref="A11056:H11056"/>
    <mergeCell ref="A11057:H11057"/>
    <mergeCell ref="A11058:H11058"/>
    <mergeCell ref="A11059:H11059"/>
    <mergeCell ref="A11060:H11060"/>
    <mergeCell ref="A11061:H11061"/>
    <mergeCell ref="A11062:H11062"/>
    <mergeCell ref="A11063:H11063"/>
    <mergeCell ref="A11072:H11072"/>
    <mergeCell ref="A11064:H11064"/>
    <mergeCell ref="A11065:H11065"/>
    <mergeCell ref="A11066:H11066"/>
    <mergeCell ref="A11067:H11067"/>
    <mergeCell ref="A11068:H11068"/>
    <mergeCell ref="A11069:H11069"/>
    <mergeCell ref="A11070:H11070"/>
    <mergeCell ref="A11071:H11071"/>
    <mergeCell ref="A11124:H11124"/>
    <mergeCell ref="A11125:H11125"/>
    <mergeCell ref="A11126:H11126"/>
    <mergeCell ref="A11128:H11128"/>
    <mergeCell ref="A11129:H11129"/>
    <mergeCell ref="A11130:H11130"/>
    <mergeCell ref="A11131:H11131"/>
    <mergeCell ref="A11132:H11132"/>
    <mergeCell ref="A11133:H11133"/>
    <mergeCell ref="A11134:H11134"/>
    <mergeCell ref="A11122:H11122"/>
    <mergeCell ref="A11100:H11100"/>
    <mergeCell ref="A11101:H11101"/>
    <mergeCell ref="A11102:H11102"/>
    <mergeCell ref="A11103:H11103"/>
    <mergeCell ref="A11104:H11104"/>
    <mergeCell ref="A11105:H11105"/>
    <mergeCell ref="A11106:H11106"/>
    <mergeCell ref="A11107:H11107"/>
    <mergeCell ref="A11108:H11108"/>
    <mergeCell ref="A11109:H11109"/>
    <mergeCell ref="A11110:H11110"/>
    <mergeCell ref="A11111:H11111"/>
    <mergeCell ref="A11112:H11112"/>
    <mergeCell ref="A11113:H11113"/>
    <mergeCell ref="A11114:H11114"/>
    <mergeCell ref="A11115:H11115"/>
    <mergeCell ref="A11116:H11116"/>
    <mergeCell ref="A11117:H11117"/>
    <mergeCell ref="A11118:H11118"/>
    <mergeCell ref="A11119:H11119"/>
    <mergeCell ref="A11120:H11120"/>
    <mergeCell ref="A11135:H11135"/>
    <mergeCell ref="A11136:H11136"/>
    <mergeCell ref="A11137:H11137"/>
    <mergeCell ref="A11138:H11138"/>
    <mergeCell ref="A11139:H11139"/>
    <mergeCell ref="A11140:H11140"/>
    <mergeCell ref="A11141:H11141"/>
    <mergeCell ref="A11142:H11142"/>
    <mergeCell ref="A11143:H11143"/>
    <mergeCell ref="A11144:H11144"/>
    <mergeCell ref="A11145:H11145"/>
    <mergeCell ref="A11146:H11146"/>
    <mergeCell ref="A11147:H11147"/>
    <mergeCell ref="A11148:H11148"/>
    <mergeCell ref="A11149:H11149"/>
    <mergeCell ref="A11150:H11150"/>
    <mergeCell ref="A11151:H11151"/>
    <mergeCell ref="A11152:H11152"/>
    <mergeCell ref="A11153:H11153"/>
    <mergeCell ref="A11154:H11154"/>
    <mergeCell ref="A11155:H11155"/>
    <mergeCell ref="A11156:H11156"/>
    <mergeCell ref="A11157:H11157"/>
    <mergeCell ref="A11158:H11158"/>
    <mergeCell ref="A11159:H11159"/>
    <mergeCell ref="A11160:H11160"/>
    <mergeCell ref="A11161:H11161"/>
    <mergeCell ref="A11162:H11162"/>
    <mergeCell ref="A11163:H11163"/>
    <mergeCell ref="A11164:H11164"/>
    <mergeCell ref="A11165:H11165"/>
    <mergeCell ref="A11166:H11166"/>
    <mergeCell ref="A11167:H11167"/>
    <mergeCell ref="A11168:H11168"/>
    <mergeCell ref="A11169:H11169"/>
    <mergeCell ref="A11170:H11170"/>
    <mergeCell ref="A11171:H11171"/>
    <mergeCell ref="A11174:H11174"/>
    <mergeCell ref="A11175:H11175"/>
    <mergeCell ref="A11176:H11176"/>
    <mergeCell ref="A11178:H11178"/>
    <mergeCell ref="A11179:H11179"/>
    <mergeCell ref="A11180:H11180"/>
    <mergeCell ref="A11181:H11181"/>
    <mergeCell ref="A11182:H11182"/>
    <mergeCell ref="A11183:H11183"/>
    <mergeCell ref="A11184:H11184"/>
    <mergeCell ref="A11185:H11185"/>
    <mergeCell ref="A11186:H11186"/>
    <mergeCell ref="A11172:H11172"/>
    <mergeCell ref="A11187:H11187"/>
    <mergeCell ref="A11188:H11188"/>
    <mergeCell ref="A11189:H11189"/>
    <mergeCell ref="A11190:H11190"/>
    <mergeCell ref="A11191:H11191"/>
    <mergeCell ref="A11192:H11192"/>
    <mergeCell ref="A11193:H11193"/>
    <mergeCell ref="A11194:H11194"/>
    <mergeCell ref="A11195:H11195"/>
    <mergeCell ref="A11196:H11196"/>
    <mergeCell ref="A11197:H11197"/>
    <mergeCell ref="A11198:H11198"/>
    <mergeCell ref="A11199:H11199"/>
    <mergeCell ref="A11200:H11200"/>
    <mergeCell ref="A11201:H11201"/>
    <mergeCell ref="A11202:H11202"/>
    <mergeCell ref="A11203:H11203"/>
    <mergeCell ref="A11204:H11204"/>
    <mergeCell ref="A11205:H11205"/>
    <mergeCell ref="A11206:H11206"/>
    <mergeCell ref="A11207:H11207"/>
    <mergeCell ref="A11208:H11208"/>
    <mergeCell ref="A11209:H11209"/>
    <mergeCell ref="A11210:H11210"/>
    <mergeCell ref="A11211:H11211"/>
    <mergeCell ref="A11212:H11212"/>
    <mergeCell ref="A11213:H11213"/>
    <mergeCell ref="A11214:H11214"/>
    <mergeCell ref="A11215:H11215"/>
    <mergeCell ref="A11216:H11216"/>
    <mergeCell ref="A11217:H11217"/>
    <mergeCell ref="A11218:H11218"/>
    <mergeCell ref="A11219:H11219"/>
    <mergeCell ref="A11220:H11220"/>
    <mergeCell ref="A11221:H11221"/>
    <mergeCell ref="A11224:H11224"/>
    <mergeCell ref="A11225:H11225"/>
    <mergeCell ref="A11226:H11226"/>
    <mergeCell ref="A11228:H11228"/>
    <mergeCell ref="A11229:H11229"/>
    <mergeCell ref="A11230:H11230"/>
    <mergeCell ref="A11231:H11231"/>
    <mergeCell ref="A11232:H11232"/>
    <mergeCell ref="A11233:H11233"/>
    <mergeCell ref="A11234:H11234"/>
    <mergeCell ref="A11235:H11235"/>
    <mergeCell ref="A11236:H11236"/>
    <mergeCell ref="A11237:H11237"/>
    <mergeCell ref="A11238:H11238"/>
    <mergeCell ref="A11222:H11222"/>
    <mergeCell ref="A11239:H11239"/>
    <mergeCell ref="A11240:H11240"/>
    <mergeCell ref="A11241:H11241"/>
    <mergeCell ref="A11242:H11242"/>
    <mergeCell ref="A11243:H11243"/>
    <mergeCell ref="A11244:H11244"/>
    <mergeCell ref="A11245:H11245"/>
    <mergeCell ref="A11246:H11246"/>
    <mergeCell ref="A11247:H11247"/>
    <mergeCell ref="A11248:H11248"/>
    <mergeCell ref="A11249:H11249"/>
    <mergeCell ref="A11250:H11250"/>
    <mergeCell ref="A11251:H11251"/>
    <mergeCell ref="A11252:H11252"/>
    <mergeCell ref="A11253:H11253"/>
    <mergeCell ref="A11254:H11254"/>
    <mergeCell ref="A11255:H11255"/>
    <mergeCell ref="A11256:H11256"/>
    <mergeCell ref="A11257:H11257"/>
    <mergeCell ref="A11258:H11258"/>
    <mergeCell ref="A11259:H11259"/>
    <mergeCell ref="A11260:H11260"/>
    <mergeCell ref="A11261:H11261"/>
    <mergeCell ref="A11262:H11262"/>
    <mergeCell ref="A11263:H11263"/>
    <mergeCell ref="A11264:H11264"/>
    <mergeCell ref="A11265:H11265"/>
    <mergeCell ref="A11266:H11266"/>
    <mergeCell ref="A11267:H11267"/>
    <mergeCell ref="A11268:H11268"/>
    <mergeCell ref="A11269:H11269"/>
    <mergeCell ref="A11270:H11270"/>
    <mergeCell ref="A11271:H11271"/>
    <mergeCell ref="A11274:H11274"/>
    <mergeCell ref="A11275:H11275"/>
    <mergeCell ref="A11276:H11276"/>
    <mergeCell ref="A11278:H11278"/>
    <mergeCell ref="A11279:H11279"/>
    <mergeCell ref="A11280:H11280"/>
    <mergeCell ref="A11281:H11281"/>
    <mergeCell ref="A11282:H11282"/>
    <mergeCell ref="A11283:H11283"/>
    <mergeCell ref="A11284:H11284"/>
    <mergeCell ref="A11285:H11285"/>
    <mergeCell ref="A11286:H11286"/>
    <mergeCell ref="A11287:H11287"/>
    <mergeCell ref="A11288:H11288"/>
    <mergeCell ref="A11289:H11289"/>
    <mergeCell ref="A11290:H11290"/>
    <mergeCell ref="A11272:H11272"/>
    <mergeCell ref="A11291:H11291"/>
    <mergeCell ref="A11292:H11292"/>
    <mergeCell ref="A11293:H11293"/>
    <mergeCell ref="A11294:H11294"/>
    <mergeCell ref="A11295:H11295"/>
    <mergeCell ref="A11296:H11296"/>
    <mergeCell ref="A11297:H11297"/>
    <mergeCell ref="A11298:H11298"/>
    <mergeCell ref="A11299:H11299"/>
    <mergeCell ref="A11300:H11300"/>
    <mergeCell ref="A11301:H11301"/>
    <mergeCell ref="A11302:H11302"/>
    <mergeCell ref="A11303:H11303"/>
    <mergeCell ref="A11304:H11304"/>
    <mergeCell ref="A11305:H11305"/>
    <mergeCell ref="A11306:H11306"/>
    <mergeCell ref="A11307:H11307"/>
    <mergeCell ref="A11308:H11308"/>
    <mergeCell ref="A11309:H11309"/>
    <mergeCell ref="A11310:H11310"/>
    <mergeCell ref="A11311:H11311"/>
    <mergeCell ref="A11312:H11312"/>
    <mergeCell ref="A11313:H11313"/>
    <mergeCell ref="A11314:H11314"/>
    <mergeCell ref="A11315:H11315"/>
    <mergeCell ref="A11316:H11316"/>
    <mergeCell ref="A11317:H11317"/>
    <mergeCell ref="A11318:H11318"/>
    <mergeCell ref="A11319:H11319"/>
    <mergeCell ref="A11320:H11320"/>
    <mergeCell ref="A11321:H11321"/>
    <mergeCell ref="A11324:H11324"/>
    <mergeCell ref="A11322:H11322"/>
    <mergeCell ref="A11325:H11325"/>
    <mergeCell ref="A11326:H11326"/>
    <mergeCell ref="A11328:H11328"/>
    <mergeCell ref="A11329:H11329"/>
    <mergeCell ref="A11330:H11330"/>
    <mergeCell ref="A11331:H11331"/>
    <mergeCell ref="A11332:H11332"/>
    <mergeCell ref="A11333:H11333"/>
    <mergeCell ref="A11334:H11334"/>
    <mergeCell ref="A11335:H11335"/>
    <mergeCell ref="A11336:H11336"/>
    <mergeCell ref="A11337:H11337"/>
    <mergeCell ref="A11338:H11338"/>
    <mergeCell ref="A11339:H11339"/>
    <mergeCell ref="A11340:H11340"/>
    <mergeCell ref="A11341:H11341"/>
    <mergeCell ref="A11342:H11342"/>
    <mergeCell ref="A11343:H11343"/>
    <mergeCell ref="A11344:H11344"/>
    <mergeCell ref="A11345:H11345"/>
    <mergeCell ref="A11346:H11346"/>
    <mergeCell ref="A11347:H11347"/>
    <mergeCell ref="A11348:H11348"/>
    <mergeCell ref="A11349:H11349"/>
    <mergeCell ref="A11350:H11350"/>
    <mergeCell ref="A11351:H11351"/>
    <mergeCell ref="A11352:H11352"/>
    <mergeCell ref="A11353:H11353"/>
    <mergeCell ref="A11354:H11354"/>
    <mergeCell ref="A11355:H11355"/>
    <mergeCell ref="A11356:H11356"/>
    <mergeCell ref="A11357:H11357"/>
    <mergeCell ref="A11358:H11358"/>
    <mergeCell ref="A11359:H11359"/>
    <mergeCell ref="A11360:H11360"/>
    <mergeCell ref="A11361:H11361"/>
    <mergeCell ref="A11362:H11362"/>
    <mergeCell ref="A11363:H11363"/>
    <mergeCell ref="A11364:H11364"/>
    <mergeCell ref="A11365:H11365"/>
    <mergeCell ref="A11366:H11366"/>
    <mergeCell ref="A11367:H11367"/>
    <mergeCell ref="A11368:H11368"/>
    <mergeCell ref="A11369:H11369"/>
    <mergeCell ref="A11370:H11370"/>
    <mergeCell ref="A11371:H11371"/>
    <mergeCell ref="A11374:H11374"/>
    <mergeCell ref="A11375:H11375"/>
    <mergeCell ref="A11376:H11376"/>
    <mergeCell ref="A11372:H11372"/>
    <mergeCell ref="A11378:H11378"/>
    <mergeCell ref="A11379:H11379"/>
    <mergeCell ref="A11380:H11380"/>
    <mergeCell ref="A11381:H11381"/>
    <mergeCell ref="A11382:H11382"/>
    <mergeCell ref="A11383:H11383"/>
    <mergeCell ref="A11384:H11384"/>
    <mergeCell ref="A11385:H11385"/>
    <mergeCell ref="A11386:H11386"/>
    <mergeCell ref="A11387:H11387"/>
    <mergeCell ref="A11388:H11388"/>
    <mergeCell ref="A11389:H11389"/>
    <mergeCell ref="A11390:H11390"/>
    <mergeCell ref="A11391:H11391"/>
    <mergeCell ref="A11392:H11392"/>
    <mergeCell ref="A11393:H11393"/>
    <mergeCell ref="A11394:H11394"/>
    <mergeCell ref="A11395:H11395"/>
    <mergeCell ref="A11396:H11396"/>
    <mergeCell ref="A11397:H11397"/>
    <mergeCell ref="A11398:H11398"/>
    <mergeCell ref="A11399:H11399"/>
    <mergeCell ref="A11400:H11400"/>
    <mergeCell ref="A11401:H11401"/>
    <mergeCell ref="A11402:H11402"/>
    <mergeCell ref="A11403:H11403"/>
    <mergeCell ref="A11404:H11404"/>
    <mergeCell ref="A11405:H11405"/>
    <mergeCell ref="A11406:H11406"/>
    <mergeCell ref="A11407:H11407"/>
    <mergeCell ref="A11408:H11408"/>
    <mergeCell ref="A11409:H11409"/>
    <mergeCell ref="A11410:H11410"/>
    <mergeCell ref="A11411:H11411"/>
    <mergeCell ref="A11412:H11412"/>
    <mergeCell ref="A11413:H11413"/>
    <mergeCell ref="A11414:H11414"/>
    <mergeCell ref="A11415:H11415"/>
    <mergeCell ref="A11416:H11416"/>
    <mergeCell ref="A11417:H11417"/>
    <mergeCell ref="A11418:H11418"/>
    <mergeCell ref="A11419:H11419"/>
    <mergeCell ref="A11420:H11420"/>
    <mergeCell ref="A11421:H11421"/>
    <mergeCell ref="A11424:H11424"/>
    <mergeCell ref="A11425:H11425"/>
    <mergeCell ref="A11426:H11426"/>
    <mergeCell ref="A11428:H11428"/>
    <mergeCell ref="A11429:H11429"/>
    <mergeCell ref="A11422:H11422"/>
    <mergeCell ref="A11430:H11430"/>
    <mergeCell ref="A11431:H11431"/>
    <mergeCell ref="A11432:H11432"/>
    <mergeCell ref="A11433:H11433"/>
    <mergeCell ref="A11434:H11434"/>
    <mergeCell ref="A11435:H11435"/>
    <mergeCell ref="A11436:H11436"/>
    <mergeCell ref="A11437:H11437"/>
    <mergeCell ref="A11438:H11438"/>
    <mergeCell ref="A11439:H11439"/>
    <mergeCell ref="A11440:H11440"/>
    <mergeCell ref="A11441:H11441"/>
    <mergeCell ref="A11442:H11442"/>
    <mergeCell ref="A11443:H11443"/>
    <mergeCell ref="A11444:H11444"/>
    <mergeCell ref="A11445:H11445"/>
    <mergeCell ref="A11446:H11446"/>
    <mergeCell ref="A11447:H11447"/>
    <mergeCell ref="A11448:H11448"/>
    <mergeCell ref="A11449:H11449"/>
    <mergeCell ref="A11450:H11450"/>
    <mergeCell ref="A11451:H11451"/>
    <mergeCell ref="A11452:H11452"/>
    <mergeCell ref="A11453:H11453"/>
    <mergeCell ref="A11454:H11454"/>
    <mergeCell ref="A11455:H11455"/>
    <mergeCell ref="A11456:H11456"/>
    <mergeCell ref="A11457:H11457"/>
    <mergeCell ref="A11458:H11458"/>
    <mergeCell ref="A11459:H11459"/>
    <mergeCell ref="A11460:H11460"/>
    <mergeCell ref="A11461:H11461"/>
    <mergeCell ref="A11462:H11462"/>
    <mergeCell ref="A11463:H11463"/>
    <mergeCell ref="A11464:H11464"/>
    <mergeCell ref="A11465:H11465"/>
    <mergeCell ref="A11466:H11466"/>
    <mergeCell ref="A11467:H11467"/>
    <mergeCell ref="A11468:H11468"/>
    <mergeCell ref="A11469:H11469"/>
    <mergeCell ref="A11470:H11470"/>
    <mergeCell ref="A11471:H11471"/>
    <mergeCell ref="A11474:H11474"/>
    <mergeCell ref="A11475:H11475"/>
    <mergeCell ref="A11476:H11476"/>
    <mergeCell ref="A11478:H11478"/>
    <mergeCell ref="A11479:H11479"/>
    <mergeCell ref="A11480:H11480"/>
    <mergeCell ref="A11481:H11481"/>
    <mergeCell ref="A11472:H11472"/>
    <mergeCell ref="A11482:H11482"/>
    <mergeCell ref="A11483:H11483"/>
    <mergeCell ref="A11484:H11484"/>
    <mergeCell ref="A11485:H11485"/>
    <mergeCell ref="A11486:H11486"/>
    <mergeCell ref="A11487:H11487"/>
    <mergeCell ref="A11488:H11488"/>
    <mergeCell ref="A11489:H11489"/>
    <mergeCell ref="A11490:H11490"/>
    <mergeCell ref="A11491:H11491"/>
    <mergeCell ref="A11492:H11492"/>
    <mergeCell ref="A11493:H11493"/>
    <mergeCell ref="A11494:H11494"/>
    <mergeCell ref="A11495:H11495"/>
    <mergeCell ref="A11496:H11496"/>
    <mergeCell ref="A11497:H11497"/>
    <mergeCell ref="A11498:H11498"/>
    <mergeCell ref="A11499:H11499"/>
    <mergeCell ref="A11500:H11500"/>
    <mergeCell ref="A11501:H11501"/>
    <mergeCell ref="A11502:H11502"/>
    <mergeCell ref="A11503:H11503"/>
    <mergeCell ref="A11504:H11504"/>
    <mergeCell ref="A11505:H11505"/>
    <mergeCell ref="A11506:H11506"/>
    <mergeCell ref="A11507:H11507"/>
    <mergeCell ref="A11508:H11508"/>
    <mergeCell ref="A11509:H11509"/>
    <mergeCell ref="A11510:H11510"/>
    <mergeCell ref="A11511:H11511"/>
    <mergeCell ref="A11512:H11512"/>
    <mergeCell ref="A11513:H11513"/>
    <mergeCell ref="A11514:H11514"/>
    <mergeCell ref="A11515:H11515"/>
    <mergeCell ref="A11516:H11516"/>
    <mergeCell ref="A11517:H11517"/>
    <mergeCell ref="A11518:H11518"/>
    <mergeCell ref="A11519:H11519"/>
    <mergeCell ref="A11520:H11520"/>
    <mergeCell ref="A11521:H11521"/>
    <mergeCell ref="A11524:H11524"/>
    <mergeCell ref="A11575:H11575"/>
    <mergeCell ref="A11576:H11576"/>
    <mergeCell ref="A11578:H11578"/>
    <mergeCell ref="A11579:H11579"/>
    <mergeCell ref="A11580:H11580"/>
    <mergeCell ref="A11581:H11581"/>
    <mergeCell ref="A11582:H11582"/>
    <mergeCell ref="A11583:H11583"/>
    <mergeCell ref="A11522:H11522"/>
    <mergeCell ref="A11584:H11584"/>
    <mergeCell ref="A11585:H11585"/>
    <mergeCell ref="A11586:H11586"/>
    <mergeCell ref="A11587:H11587"/>
    <mergeCell ref="A11588:H11588"/>
    <mergeCell ref="A11589:H11589"/>
    <mergeCell ref="A11590:H11590"/>
    <mergeCell ref="A11591:H11591"/>
    <mergeCell ref="A11525:H11525"/>
    <mergeCell ref="A11526:H11526"/>
    <mergeCell ref="A11528:H11528"/>
    <mergeCell ref="A11529:H11529"/>
    <mergeCell ref="A11530:H11530"/>
    <mergeCell ref="A11531:H11531"/>
    <mergeCell ref="A11532:H11532"/>
    <mergeCell ref="A11533:H11533"/>
    <mergeCell ref="A11534:H11534"/>
    <mergeCell ref="A11535:H11535"/>
    <mergeCell ref="A11536:H11536"/>
    <mergeCell ref="A11537:H11537"/>
    <mergeCell ref="A11538:H11538"/>
    <mergeCell ref="A11539:H11539"/>
    <mergeCell ref="A11540:H11540"/>
    <mergeCell ref="A11592:H11592"/>
    <mergeCell ref="A11593:H11593"/>
    <mergeCell ref="A11594:H11594"/>
    <mergeCell ref="A11595:H11595"/>
    <mergeCell ref="A11596:H11596"/>
    <mergeCell ref="A11597:H11597"/>
    <mergeCell ref="A11598:H11598"/>
    <mergeCell ref="A11599:H11599"/>
    <mergeCell ref="A11600:H11600"/>
    <mergeCell ref="A11601:H11601"/>
    <mergeCell ref="A11602:H11602"/>
    <mergeCell ref="A11603:H11603"/>
    <mergeCell ref="A11604:H11604"/>
    <mergeCell ref="A11605:H11605"/>
    <mergeCell ref="A11606:H11606"/>
    <mergeCell ref="A11607:H11607"/>
    <mergeCell ref="A11608:H11608"/>
    <mergeCell ref="A11609:H11609"/>
    <mergeCell ref="A11610:H11610"/>
    <mergeCell ref="A11611:H11611"/>
    <mergeCell ref="A11612:H11612"/>
    <mergeCell ref="A11613:H11613"/>
    <mergeCell ref="A11614:H11614"/>
    <mergeCell ref="A11615:H11615"/>
    <mergeCell ref="A11616:H11616"/>
    <mergeCell ref="A11617:H11617"/>
    <mergeCell ref="A11618:H11618"/>
    <mergeCell ref="A11619:H11619"/>
    <mergeCell ref="A11620:H11620"/>
    <mergeCell ref="A11621:H11621"/>
    <mergeCell ref="A11624:H11624"/>
    <mergeCell ref="A11625:H11625"/>
    <mergeCell ref="A11626:H11626"/>
    <mergeCell ref="A11628:H11628"/>
    <mergeCell ref="A11629:H11629"/>
    <mergeCell ref="A11630:H11630"/>
    <mergeCell ref="A11631:H11631"/>
    <mergeCell ref="A11632:H11632"/>
    <mergeCell ref="A11633:H11633"/>
    <mergeCell ref="A11634:H11634"/>
    <mergeCell ref="A11635:H11635"/>
    <mergeCell ref="A11622:H11622"/>
    <mergeCell ref="A11636:H11636"/>
    <mergeCell ref="A11637:H11637"/>
    <mergeCell ref="A11638:H11638"/>
    <mergeCell ref="A11639:H11639"/>
    <mergeCell ref="A11640:H11640"/>
    <mergeCell ref="A11641:H11641"/>
    <mergeCell ref="A11642:H11642"/>
    <mergeCell ref="A11643:H11643"/>
    <mergeCell ref="A11644:H11644"/>
    <mergeCell ref="A11645:H11645"/>
    <mergeCell ref="A11646:H11646"/>
    <mergeCell ref="A11647:H11647"/>
    <mergeCell ref="A11648:H11648"/>
    <mergeCell ref="A11649:H11649"/>
    <mergeCell ref="A11650:H11650"/>
    <mergeCell ref="A11651:H11651"/>
    <mergeCell ref="A11652:H11652"/>
    <mergeCell ref="A11676:H11676"/>
    <mergeCell ref="A11678:H11678"/>
    <mergeCell ref="A11679:H11679"/>
    <mergeCell ref="A11680:H11680"/>
    <mergeCell ref="A11681:H11681"/>
    <mergeCell ref="A11682:H11682"/>
    <mergeCell ref="A11683:H11683"/>
    <mergeCell ref="A11684:H11684"/>
    <mergeCell ref="A11685:H11685"/>
    <mergeCell ref="A11686:H11686"/>
    <mergeCell ref="A11687:H11687"/>
    <mergeCell ref="A11672:H11672"/>
    <mergeCell ref="A11653:H11653"/>
    <mergeCell ref="A11654:H11654"/>
    <mergeCell ref="A11655:H11655"/>
    <mergeCell ref="A11656:H11656"/>
    <mergeCell ref="A11657:H11657"/>
    <mergeCell ref="A11658:H11658"/>
    <mergeCell ref="A11659:H11659"/>
    <mergeCell ref="A11660:H11660"/>
    <mergeCell ref="A11661:H11661"/>
    <mergeCell ref="A11662:H11662"/>
    <mergeCell ref="A11663:H11663"/>
    <mergeCell ref="A11664:H11664"/>
    <mergeCell ref="A11665:H11665"/>
    <mergeCell ref="A11666:H11666"/>
    <mergeCell ref="A11667:H11667"/>
    <mergeCell ref="A11668:H11668"/>
    <mergeCell ref="A11669:H11669"/>
    <mergeCell ref="A11670:H11670"/>
    <mergeCell ref="A11671:H11671"/>
    <mergeCell ref="A11674:H11674"/>
    <mergeCell ref="A11675:H11675"/>
    <mergeCell ref="A11738:H11738"/>
    <mergeCell ref="A11739:H11739"/>
    <mergeCell ref="A11740:H11740"/>
    <mergeCell ref="A11741:H11741"/>
    <mergeCell ref="A11705:H11705"/>
    <mergeCell ref="A11706:H11706"/>
    <mergeCell ref="A11707:H11707"/>
    <mergeCell ref="A11708:H11708"/>
    <mergeCell ref="A11774:H11774"/>
    <mergeCell ref="A11709:H11709"/>
    <mergeCell ref="A11710:H11710"/>
    <mergeCell ref="A11711:H11711"/>
    <mergeCell ref="A11712:H11712"/>
    <mergeCell ref="A11713:H11713"/>
    <mergeCell ref="A11714:H11714"/>
    <mergeCell ref="A11715:H11715"/>
    <mergeCell ref="A11716:H11716"/>
    <mergeCell ref="A11717:H11717"/>
    <mergeCell ref="A11718:H11718"/>
    <mergeCell ref="A11719:H11719"/>
    <mergeCell ref="A11720:H11720"/>
    <mergeCell ref="A11721:H11721"/>
    <mergeCell ref="A11724:H11724"/>
    <mergeCell ref="A11725:H11725"/>
    <mergeCell ref="A11737:H11737"/>
    <mergeCell ref="A11733:H11733"/>
    <mergeCell ref="A11734:H11734"/>
    <mergeCell ref="A11735:H11735"/>
    <mergeCell ref="A11736:H11736"/>
    <mergeCell ref="A11722:H11722"/>
    <mergeCell ref="A11726:H11726"/>
    <mergeCell ref="A11728:H11728"/>
    <mergeCell ref="A11688:H11688"/>
    <mergeCell ref="A11689:H11689"/>
    <mergeCell ref="A11690:H11690"/>
    <mergeCell ref="A11691:H11691"/>
    <mergeCell ref="A11692:H11692"/>
    <mergeCell ref="A11693:H11693"/>
    <mergeCell ref="A11694:H11694"/>
    <mergeCell ref="A11695:H11695"/>
    <mergeCell ref="A11696:H11696"/>
    <mergeCell ref="A11697:H11697"/>
    <mergeCell ref="A11698:H11698"/>
    <mergeCell ref="A11699:H11699"/>
    <mergeCell ref="A11700:H11700"/>
    <mergeCell ref="A11701:H11701"/>
    <mergeCell ref="A11702:H11702"/>
    <mergeCell ref="A11703:H11703"/>
    <mergeCell ref="A11704:H11704"/>
    <mergeCell ref="A11729:H11729"/>
    <mergeCell ref="A11730:H11730"/>
    <mergeCell ref="A11731:H11731"/>
    <mergeCell ref="A11732:H11732"/>
    <mergeCell ref="A10094:H10094"/>
    <mergeCell ref="A10095:H10095"/>
    <mergeCell ref="A10092:H10092"/>
    <mergeCell ref="A10054:H10054"/>
    <mergeCell ref="A10055:H10055"/>
    <mergeCell ref="A10056:H10056"/>
    <mergeCell ref="A10057:H10057"/>
    <mergeCell ref="A10058:H10058"/>
    <mergeCell ref="A10059:H10059"/>
    <mergeCell ref="A10060:H10060"/>
    <mergeCell ref="A10061:H10061"/>
    <mergeCell ref="A10062:H10062"/>
    <mergeCell ref="A10063:H10063"/>
    <mergeCell ref="A10064:H10064"/>
    <mergeCell ref="A10065:H10065"/>
    <mergeCell ref="A10066:H10066"/>
    <mergeCell ref="A10072:H10072"/>
    <mergeCell ref="A10093:H10093"/>
    <mergeCell ref="A10067:H10067"/>
    <mergeCell ref="A10068:H10068"/>
    <mergeCell ref="A10069:H10069"/>
    <mergeCell ref="A10096:H10096"/>
    <mergeCell ref="A10097:H10097"/>
    <mergeCell ref="A10098:H10098"/>
    <mergeCell ref="A10099:H10099"/>
    <mergeCell ref="A10100:H10100"/>
    <mergeCell ref="A10101:H10101"/>
    <mergeCell ref="A10102:H10102"/>
    <mergeCell ref="A10390:H10390"/>
    <mergeCell ref="A9933:H9933"/>
    <mergeCell ref="A9934:H9934"/>
    <mergeCell ref="A9935:H9935"/>
    <mergeCell ref="A9936:H9936"/>
    <mergeCell ref="A9937:H9937"/>
    <mergeCell ref="A9938:H9938"/>
    <mergeCell ref="A9939:H9939"/>
    <mergeCell ref="A9940:H9940"/>
    <mergeCell ref="A9941:H9941"/>
    <mergeCell ref="A9942:H9942"/>
    <mergeCell ref="A9943:H9943"/>
    <mergeCell ref="A9944:H9944"/>
    <mergeCell ref="A9945:H9945"/>
    <mergeCell ref="A9946:H9946"/>
    <mergeCell ref="A9947:H9947"/>
    <mergeCell ref="A9948:H9948"/>
    <mergeCell ref="A9949:H9949"/>
    <mergeCell ref="A10355:H10355"/>
    <mergeCell ref="A10374:H10374"/>
    <mergeCell ref="A10375:H10375"/>
    <mergeCell ref="A10376:H10376"/>
    <mergeCell ref="A10342:H10342"/>
    <mergeCell ref="A10343:H10343"/>
    <mergeCell ref="A10311:H10311"/>
    <mergeCell ref="A10313:H10313"/>
    <mergeCell ref="A10314:H10314"/>
    <mergeCell ref="A10315:H10315"/>
    <mergeCell ref="A10316:H10316"/>
    <mergeCell ref="A10317:H10317"/>
    <mergeCell ref="A10318:H10318"/>
    <mergeCell ref="A10319:H10319"/>
    <mergeCell ref="A10108:H10108"/>
    <mergeCell ref="A10360:H10360"/>
    <mergeCell ref="A10361:H10361"/>
    <mergeCell ref="A10362:H10362"/>
    <mergeCell ref="A10363:H10363"/>
    <mergeCell ref="A10364:H10364"/>
    <mergeCell ref="A10365:H10365"/>
    <mergeCell ref="A10366:H10366"/>
    <mergeCell ref="A10367:H10367"/>
    <mergeCell ref="A10368:H10368"/>
    <mergeCell ref="A10369:H10369"/>
    <mergeCell ref="A10370:H10370"/>
    <mergeCell ref="A10371:H10371"/>
    <mergeCell ref="A10119:H10119"/>
    <mergeCell ref="A10120:H10120"/>
    <mergeCell ref="A10121:H10121"/>
    <mergeCell ref="A10222:H10222"/>
    <mergeCell ref="A10272:H10272"/>
    <mergeCell ref="A10109:H10109"/>
    <mergeCell ref="A10344:H10344"/>
    <mergeCell ref="A10345:H10345"/>
    <mergeCell ref="A10346:H10346"/>
    <mergeCell ref="A10347:H10347"/>
    <mergeCell ref="A10320:H10320"/>
    <mergeCell ref="A10321:H10321"/>
    <mergeCell ref="A10324:H10324"/>
    <mergeCell ref="A10325:H10325"/>
    <mergeCell ref="A10322:H10322"/>
    <mergeCell ref="A10312:H10312"/>
    <mergeCell ref="A10326:H10326"/>
    <mergeCell ref="A10328:H10328"/>
    <mergeCell ref="A10329:H10329"/>
    <mergeCell ref="A10417:H10417"/>
    <mergeCell ref="A10418:H10418"/>
    <mergeCell ref="A10419:H10419"/>
    <mergeCell ref="A10420:H10420"/>
    <mergeCell ref="A10421:H10421"/>
    <mergeCell ref="A10472:H10472"/>
    <mergeCell ref="A10522:H10522"/>
    <mergeCell ref="A10356:H10356"/>
    <mergeCell ref="A10357:H10357"/>
    <mergeCell ref="A10358:H10358"/>
    <mergeCell ref="A10359:H10359"/>
    <mergeCell ref="A10518:H10518"/>
    <mergeCell ref="A10519:H10519"/>
    <mergeCell ref="A10520:H10520"/>
    <mergeCell ref="A10521:H10521"/>
    <mergeCell ref="A10484:H10484"/>
    <mergeCell ref="A10485:H10485"/>
    <mergeCell ref="A10486:H10486"/>
    <mergeCell ref="A10487:H10487"/>
    <mergeCell ref="A10488:H10488"/>
    <mergeCell ref="A10489:H10489"/>
    <mergeCell ref="A10490:H10490"/>
    <mergeCell ref="A10483:H10483"/>
    <mergeCell ref="A10458:H10458"/>
    <mergeCell ref="A10459:H10459"/>
    <mergeCell ref="A10397:H10397"/>
    <mergeCell ref="A10398:H10398"/>
    <mergeCell ref="A10399:H10399"/>
    <mergeCell ref="A10400:H10400"/>
    <mergeCell ref="A10401:H10401"/>
    <mergeCell ref="A10388:H10388"/>
    <mergeCell ref="A10389:H10389"/>
    <mergeCell ref="A10572:H10572"/>
    <mergeCell ref="A10622:H10622"/>
    <mergeCell ref="A10667:H10667"/>
    <mergeCell ref="A10668:H10668"/>
    <mergeCell ref="A10669:H10669"/>
    <mergeCell ref="A10670:H10670"/>
    <mergeCell ref="A10671:H10671"/>
    <mergeCell ref="A10634:H10634"/>
    <mergeCell ref="A10635:H10635"/>
    <mergeCell ref="A10636:H10636"/>
    <mergeCell ref="A10637:H10637"/>
    <mergeCell ref="A10638:H10638"/>
    <mergeCell ref="A10639:H10639"/>
    <mergeCell ref="A10640:H10640"/>
    <mergeCell ref="A10641:H10641"/>
    <mergeCell ref="A10642:H10642"/>
    <mergeCell ref="A10643:H10643"/>
    <mergeCell ref="A10644:H10644"/>
    <mergeCell ref="A10645:H10645"/>
    <mergeCell ref="A10646:H10646"/>
    <mergeCell ref="A10647:H10647"/>
    <mergeCell ref="A10648:H10648"/>
    <mergeCell ref="A10649:H10649"/>
    <mergeCell ref="A10650:H10650"/>
    <mergeCell ref="A10615:H10615"/>
    <mergeCell ref="A10631:H10631"/>
    <mergeCell ref="A10632:H10632"/>
    <mergeCell ref="A10633:H10633"/>
    <mergeCell ref="A10623:H10623"/>
    <mergeCell ref="A10599:H10599"/>
    <mergeCell ref="A10600:H10600"/>
    <mergeCell ref="A10601:H10601"/>
    <mergeCell ref="A11121:H11121"/>
    <mergeCell ref="A11083:H11083"/>
    <mergeCell ref="A11084:H11084"/>
    <mergeCell ref="A11085:H11085"/>
    <mergeCell ref="A11086:H11086"/>
    <mergeCell ref="A11087:H11087"/>
    <mergeCell ref="A11088:H11088"/>
    <mergeCell ref="A11089:H11089"/>
    <mergeCell ref="A11090:H11090"/>
    <mergeCell ref="A11091:H11091"/>
    <mergeCell ref="A11092:H11092"/>
    <mergeCell ref="A11093:H11093"/>
    <mergeCell ref="A11094:H11094"/>
    <mergeCell ref="A11095:H11095"/>
    <mergeCell ref="A11096:H11096"/>
    <mergeCell ref="A11097:H11097"/>
    <mergeCell ref="A11098:H11098"/>
    <mergeCell ref="A11099:H11099"/>
    <mergeCell ref="A11772:H11772"/>
    <mergeCell ref="A7743:A7749"/>
    <mergeCell ref="B7743:B7749"/>
    <mergeCell ref="C7743:C7749"/>
    <mergeCell ref="D7743:D7749"/>
    <mergeCell ref="E7743:E7749"/>
    <mergeCell ref="F7743:F7749"/>
    <mergeCell ref="G7743:G7749"/>
    <mergeCell ref="A7804:A7808"/>
    <mergeCell ref="B7804:B7808"/>
    <mergeCell ref="C7804:C7808"/>
    <mergeCell ref="D7804:D7808"/>
    <mergeCell ref="E7804:E7808"/>
    <mergeCell ref="F7804:F7808"/>
    <mergeCell ref="G7804:G7808"/>
    <mergeCell ref="A7872:A7876"/>
    <mergeCell ref="B7872:B7876"/>
    <mergeCell ref="C7872:C7876"/>
    <mergeCell ref="D7872:D7876"/>
    <mergeCell ref="E7872:E7876"/>
    <mergeCell ref="F7872:F7876"/>
    <mergeCell ref="G7872:G7876"/>
    <mergeCell ref="A7913:A7917"/>
    <mergeCell ref="B7913:B7917"/>
    <mergeCell ref="C7913:C7917"/>
    <mergeCell ref="D7913:D7917"/>
    <mergeCell ref="E7913:E7917"/>
    <mergeCell ref="F7913:F7917"/>
    <mergeCell ref="G7913:G7917"/>
    <mergeCell ref="A7960:A7964"/>
    <mergeCell ref="A10822:H10822"/>
    <mergeCell ref="A10872:H10872"/>
    <mergeCell ref="A8196:A8200"/>
    <mergeCell ref="B8196:B8200"/>
    <mergeCell ref="C8196:C8200"/>
    <mergeCell ref="D8196:D8200"/>
    <mergeCell ref="E8196:E8200"/>
    <mergeCell ref="F8196:F8200"/>
    <mergeCell ref="G8196:G8200"/>
    <mergeCell ref="A8241:A8245"/>
    <mergeCell ref="B8241:B8245"/>
    <mergeCell ref="C8241:C8245"/>
    <mergeCell ref="D8241:D8245"/>
    <mergeCell ref="E8241:E8245"/>
    <mergeCell ref="F8241:F8245"/>
    <mergeCell ref="G8241:G8245"/>
    <mergeCell ref="A8287:A8291"/>
    <mergeCell ref="B8287:B8291"/>
    <mergeCell ref="C8287:C8291"/>
    <mergeCell ref="D8287:D8291"/>
    <mergeCell ref="E8287:E8291"/>
    <mergeCell ref="F8287:F8291"/>
    <mergeCell ref="G8287:G8291"/>
    <mergeCell ref="A8333:A8337"/>
    <mergeCell ref="B8333:B8337"/>
    <mergeCell ref="C8333:C8337"/>
    <mergeCell ref="D8333:D8337"/>
    <mergeCell ref="E8333:E8337"/>
    <mergeCell ref="F8333:F8337"/>
    <mergeCell ref="G8333:G8337"/>
    <mergeCell ref="A8380:A8384"/>
    <mergeCell ref="B8380:B8384"/>
    <mergeCell ref="C8380:C8384"/>
    <mergeCell ref="D8380:D8384"/>
    <mergeCell ref="E8380:E8384"/>
    <mergeCell ref="F8380:F8384"/>
    <mergeCell ref="G8380:G8384"/>
    <mergeCell ref="A8423:A8427"/>
    <mergeCell ref="B8423:B8427"/>
    <mergeCell ref="C8423:C8427"/>
    <mergeCell ref="D8423:D8427"/>
    <mergeCell ref="E8423:E8427"/>
    <mergeCell ref="F8423:F8427"/>
    <mergeCell ref="G8423:G8427"/>
    <mergeCell ref="A8465:A8469"/>
    <mergeCell ref="B8465:B8469"/>
    <mergeCell ref="C8465:C8469"/>
    <mergeCell ref="D8465:D8469"/>
    <mergeCell ref="E8465:E8469"/>
    <mergeCell ref="F8465:F8469"/>
    <mergeCell ref="G8465:G8469"/>
    <mergeCell ref="A8479:A8483"/>
    <mergeCell ref="B8479:B8483"/>
    <mergeCell ref="C8479:C8483"/>
    <mergeCell ref="D8479:D8483"/>
    <mergeCell ref="E8479:E8483"/>
    <mergeCell ref="F8479:F8483"/>
    <mergeCell ref="G8479:G8483"/>
    <mergeCell ref="A8525:A8529"/>
    <mergeCell ref="B8525:B8529"/>
    <mergeCell ref="C8525:C8529"/>
    <mergeCell ref="D8525:D8529"/>
    <mergeCell ref="E8525:E8529"/>
    <mergeCell ref="F8525:F8529"/>
    <mergeCell ref="G8525:G8529"/>
    <mergeCell ref="A8573:A8577"/>
    <mergeCell ref="B8573:B8577"/>
    <mergeCell ref="C8573:C8577"/>
    <mergeCell ref="D8573:D8577"/>
    <mergeCell ref="E8573:E8577"/>
    <mergeCell ref="F8573:F8577"/>
    <mergeCell ref="G8573:G8577"/>
    <mergeCell ref="A8617:A8621"/>
    <mergeCell ref="B8617:B8621"/>
    <mergeCell ref="C8617:C8621"/>
    <mergeCell ref="D8617:D8621"/>
    <mergeCell ref="E8617:E8621"/>
    <mergeCell ref="F8617:F8621"/>
    <mergeCell ref="G8617:G8621"/>
    <mergeCell ref="A8663:A8667"/>
    <mergeCell ref="B8663:B8667"/>
    <mergeCell ref="C8663:C8667"/>
    <mergeCell ref="D8663:D8667"/>
    <mergeCell ref="E8663:E8667"/>
    <mergeCell ref="F8663:F8667"/>
    <mergeCell ref="G8663:G8667"/>
    <mergeCell ref="A8706:A8710"/>
    <mergeCell ref="B8706:B8710"/>
    <mergeCell ref="C8706:C8710"/>
    <mergeCell ref="D8706:D8710"/>
    <mergeCell ref="E8706:E8710"/>
    <mergeCell ref="F8706:F8710"/>
    <mergeCell ref="G8706:G8710"/>
    <mergeCell ref="A8751:A8755"/>
    <mergeCell ref="B8751:B8755"/>
    <mergeCell ref="C8751:C8755"/>
    <mergeCell ref="D8751:D8755"/>
    <mergeCell ref="E8751:E8755"/>
    <mergeCell ref="F8751:F8755"/>
    <mergeCell ref="G8751:G8755"/>
    <mergeCell ref="A8797:A8801"/>
    <mergeCell ref="B8797:B8801"/>
    <mergeCell ref="C8797:C8801"/>
    <mergeCell ref="D8797:D8801"/>
    <mergeCell ref="E8797:E8801"/>
    <mergeCell ref="F8797:F8801"/>
    <mergeCell ref="G8797:G8801"/>
    <mergeCell ref="E9073:E9077"/>
    <mergeCell ref="F9073:F9077"/>
    <mergeCell ref="G9073:G9077"/>
    <mergeCell ref="A8843:A8847"/>
    <mergeCell ref="B8843:B8847"/>
    <mergeCell ref="C8843:C8847"/>
    <mergeCell ref="D8843:D8847"/>
    <mergeCell ref="E8843:E8847"/>
    <mergeCell ref="F8843:F8847"/>
    <mergeCell ref="G8843:G8847"/>
    <mergeCell ref="A8889:A8893"/>
    <mergeCell ref="B8889:B8893"/>
    <mergeCell ref="C8889:C8893"/>
    <mergeCell ref="D8889:D8893"/>
    <mergeCell ref="E8889:E8893"/>
    <mergeCell ref="F8889:F8893"/>
    <mergeCell ref="G8889:G8893"/>
    <mergeCell ref="A8934:A8938"/>
    <mergeCell ref="B8934:B8938"/>
    <mergeCell ref="C8934:C8938"/>
    <mergeCell ref="D8934:D8938"/>
    <mergeCell ref="E8934:E8938"/>
    <mergeCell ref="F8934:F8938"/>
    <mergeCell ref="G8934:G8938"/>
    <mergeCell ref="A9114:A9118"/>
    <mergeCell ref="B9114:B9118"/>
    <mergeCell ref="C9114:C9118"/>
    <mergeCell ref="D9114:D9118"/>
    <mergeCell ref="E9114:E9118"/>
    <mergeCell ref="F9114:F9118"/>
    <mergeCell ref="G9114:G9118"/>
    <mergeCell ref="A9155:A9159"/>
    <mergeCell ref="B9155:B9159"/>
    <mergeCell ref="C9155:C9159"/>
    <mergeCell ref="D9155:D9159"/>
    <mergeCell ref="E9155:E9159"/>
    <mergeCell ref="F9155:F9159"/>
    <mergeCell ref="G9155:G9159"/>
    <mergeCell ref="A8986:A8990"/>
    <mergeCell ref="B8986:B8990"/>
    <mergeCell ref="C8986:C8990"/>
    <mergeCell ref="D8986:D8990"/>
    <mergeCell ref="E8986:E8990"/>
    <mergeCell ref="F8986:F8990"/>
    <mergeCell ref="G8986:G8990"/>
    <mergeCell ref="A9027:A9031"/>
    <mergeCell ref="B9027:B9031"/>
    <mergeCell ref="C9027:C9031"/>
    <mergeCell ref="D9027:D9031"/>
    <mergeCell ref="E9027:E9031"/>
    <mergeCell ref="F9027:F9031"/>
    <mergeCell ref="G9027:G9031"/>
    <mergeCell ref="A9073:A9077"/>
    <mergeCell ref="B9073:B9077"/>
    <mergeCell ref="C9073:C9077"/>
    <mergeCell ref="D9073:D9077"/>
    <mergeCell ref="A10891:H10891"/>
    <mergeCell ref="A10892:H10892"/>
    <mergeCell ref="A10893:H10893"/>
    <mergeCell ref="A10894:H10894"/>
    <mergeCell ref="A10895:H10895"/>
    <mergeCell ref="A10896:H10896"/>
    <mergeCell ref="A10897:H10897"/>
    <mergeCell ref="A10898:H10898"/>
    <mergeCell ref="A10899:H10899"/>
    <mergeCell ref="A10900:H10900"/>
    <mergeCell ref="A10901:H10901"/>
    <mergeCell ref="A10902:H10902"/>
    <mergeCell ref="A10903:H10903"/>
    <mergeCell ref="A10904:H10904"/>
    <mergeCell ref="A10905:H10905"/>
    <mergeCell ref="A10906:H10906"/>
    <mergeCell ref="A10907:H10907"/>
    <mergeCell ref="A10908:H10908"/>
    <mergeCell ref="A10909:H10909"/>
    <mergeCell ref="A10910:H10910"/>
    <mergeCell ref="A10911:H10911"/>
    <mergeCell ref="A10912:H10912"/>
    <mergeCell ref="A10913:H10913"/>
    <mergeCell ref="A10914:H10914"/>
    <mergeCell ref="A10915:H10915"/>
    <mergeCell ref="A10916:H10916"/>
    <mergeCell ref="A10917:H10917"/>
    <mergeCell ref="A10918:H10918"/>
    <mergeCell ref="A10919:H10919"/>
    <mergeCell ref="A10920:H10920"/>
    <mergeCell ref="A10921:H10921"/>
    <mergeCell ref="A10922:H10922"/>
    <mergeCell ref="A10923:H10923"/>
    <mergeCell ref="A10924:H10924"/>
    <mergeCell ref="A11541:H11541"/>
    <mergeCell ref="A11542:H11542"/>
    <mergeCell ref="A11543:H11543"/>
    <mergeCell ref="A11544:H11544"/>
    <mergeCell ref="A11545:H11545"/>
    <mergeCell ref="A11546:H11546"/>
    <mergeCell ref="A11547:H11547"/>
    <mergeCell ref="A11548:H11548"/>
    <mergeCell ref="A11549:H11549"/>
    <mergeCell ref="A11550:H11550"/>
    <mergeCell ref="A11551:H11551"/>
    <mergeCell ref="A11552:H11552"/>
    <mergeCell ref="A11553:H11553"/>
    <mergeCell ref="A11554:H11554"/>
    <mergeCell ref="A11555:H11555"/>
    <mergeCell ref="A11556:H11556"/>
    <mergeCell ref="A11557:H11557"/>
    <mergeCell ref="A11558:H11558"/>
    <mergeCell ref="A11559:H11559"/>
    <mergeCell ref="A11560:H11560"/>
    <mergeCell ref="A11561:H11561"/>
    <mergeCell ref="A11562:H11562"/>
    <mergeCell ref="A11563:H11563"/>
    <mergeCell ref="A11564:H11564"/>
    <mergeCell ref="A11565:H11565"/>
    <mergeCell ref="A11566:H11566"/>
    <mergeCell ref="A11567:H11567"/>
    <mergeCell ref="A11568:H11568"/>
    <mergeCell ref="A11569:H11569"/>
    <mergeCell ref="A11570:H11570"/>
    <mergeCell ref="A11571:H11571"/>
    <mergeCell ref="A11572:H11572"/>
    <mergeCell ref="A11573:H11573"/>
    <mergeCell ref="A11574:H11574"/>
  </mergeCells>
  <phoneticPr fontId="17" type="noConversion"/>
  <printOptions horizontalCentered="1"/>
  <pageMargins left="0.39370078740157483" right="0.39370078740157483" top="0.39370078740157483" bottom="0.39370078740157483" header="0.39370078740157483" footer="0.39370078740157483"/>
  <pageSetup paperSize="9" scale="57" firstPageNumber="6" orientation="landscape" useFirstPageNumber="1" r:id="rId1"/>
  <headerFooter alignWithMargins="0">
    <oddFooter>&amp;R&amp;P</oddFooter>
  </headerFooter>
  <rowBreaks count="276" manualBreakCount="276">
    <brk id="48" max="24" man="1"/>
    <brk id="86" max="24" man="1"/>
    <brk id="128" max="24" man="1"/>
    <brk id="185" max="24" man="1"/>
    <brk id="224" max="24" man="1"/>
    <brk id="247" max="24" man="1"/>
    <brk id="280" max="24" man="1"/>
    <brk id="318" max="24" man="1"/>
    <brk id="364" max="24" man="1"/>
    <brk id="405" max="24" man="1"/>
    <brk id="452" max="24" man="1"/>
    <brk id="462" max="24" man="1"/>
    <brk id="508" max="24" man="1"/>
    <brk id="555" max="24" man="1"/>
    <brk id="601" max="24" man="1"/>
    <brk id="648" max="24" man="1"/>
    <brk id="696" max="24" man="1"/>
    <brk id="729" max="24" man="1"/>
    <brk id="777" max="24" man="1"/>
    <brk id="801" max="24" man="1"/>
    <brk id="849" max="24" man="1"/>
    <brk id="895" max="24" man="1"/>
    <brk id="937" max="24" man="1"/>
    <brk id="965" max="24" man="1"/>
    <brk id="1012" max="24" man="1"/>
    <brk id="1034" max="24" man="1"/>
    <brk id="1084" max="24" man="1"/>
    <brk id="1095" max="24" man="1"/>
    <brk id="1144" max="24" man="1"/>
    <brk id="1193" max="24" man="1"/>
    <brk id="1204" max="24" man="1"/>
    <brk id="1255" max="24" man="1"/>
    <brk id="1306" max="24" man="1"/>
    <brk id="1350" max="24" man="1"/>
    <brk id="1375" max="24" man="1"/>
    <brk id="1430" max="24" man="1"/>
    <brk id="1459" max="24" man="1"/>
    <brk id="1511" max="24" man="1"/>
    <brk id="1554" max="24" man="1"/>
    <brk id="1602" max="24" man="1"/>
    <brk id="1642" max="24" man="1"/>
    <brk id="1683" max="24" man="1"/>
    <brk id="1723" max="24" man="1"/>
    <brk id="1764" max="24" man="1"/>
    <brk id="1805" max="24" man="1"/>
    <brk id="1845" max="24" man="1"/>
    <brk id="1885" max="24" man="1"/>
    <brk id="1927" max="24" man="1"/>
    <brk id="1968" max="24" man="1"/>
    <brk id="2008" max="24" man="1"/>
    <brk id="2048" max="24" man="1"/>
    <brk id="2090" max="24" man="1"/>
    <brk id="2131" max="24" man="1"/>
    <brk id="2172" max="24" man="1"/>
    <brk id="2212" max="24" man="1"/>
    <brk id="2252" max="24" man="1"/>
    <brk id="2293" max="24" man="1"/>
    <brk id="2334" max="24" man="1"/>
    <brk id="2375" max="24" man="1"/>
    <brk id="2415" max="24" man="1"/>
    <brk id="2453" max="24" man="1"/>
    <brk id="2492" max="24" man="1"/>
    <brk id="2532" max="24" man="1"/>
    <brk id="2572" max="24" man="1"/>
    <brk id="2612" max="24" man="1"/>
    <brk id="2654" max="24" man="1"/>
    <brk id="2695" max="24" man="1"/>
    <brk id="2735" max="24" man="1"/>
    <brk id="2776" max="24" man="1"/>
    <brk id="2816" max="24" man="1"/>
    <brk id="2856" max="24" man="1"/>
    <brk id="2896" max="24" man="1"/>
    <brk id="2936" max="24" man="1"/>
    <brk id="2976" max="24" man="1"/>
    <brk id="3016" max="24" man="1"/>
    <brk id="3056" max="24" man="1"/>
    <brk id="3096" max="24" man="1"/>
    <brk id="3136" max="24" man="1"/>
    <brk id="3179" max="24" man="1"/>
    <brk id="3219" max="24" man="1"/>
    <brk id="3260" max="24" man="1"/>
    <brk id="3300" max="24" man="1"/>
    <brk id="3341" max="24" man="1"/>
    <brk id="3381" max="24" man="1"/>
    <brk id="3421" max="24" man="1"/>
    <brk id="3461" max="24" man="1"/>
    <brk id="3501" max="24" man="1"/>
    <brk id="3542" max="24" man="1"/>
    <brk id="3582" max="24" man="1"/>
    <brk id="3622" max="24" man="1"/>
    <brk id="3662" max="24" man="1"/>
    <brk id="3702" max="24" man="1"/>
    <brk id="3742" max="24" man="1"/>
    <brk id="3782" max="24" man="1"/>
    <brk id="3823" max="24" man="1"/>
    <brk id="3862" max="24" man="1"/>
    <brk id="3903" max="24" man="1"/>
    <brk id="3943" max="24" man="1"/>
    <brk id="3983" max="24" man="1"/>
    <brk id="4024" max="24" man="1"/>
    <brk id="4064" max="24" man="1"/>
    <brk id="4104" max="24" man="1"/>
    <brk id="4145" max="24" man="1"/>
    <brk id="4185" max="24" man="1"/>
    <brk id="4225" max="24" man="1"/>
    <brk id="4265" max="24" man="1"/>
    <brk id="4305" max="24" man="1"/>
    <brk id="4347" max="24" man="1"/>
    <brk id="4387" max="24" man="1"/>
    <brk id="4426" max="24" man="1"/>
    <brk id="4470" max="24" man="1"/>
    <brk id="4515" max="24" man="1"/>
    <brk id="4556" max="24" man="1"/>
    <brk id="4597" max="24" man="1"/>
    <brk id="4637" max="24" man="1"/>
    <brk id="4677" max="24" man="1"/>
    <brk id="4718" max="24" man="1"/>
    <brk id="4758" max="24" man="1"/>
    <brk id="4800" max="24" man="1"/>
    <brk id="4841" max="24" man="1"/>
    <brk id="4883" max="24" man="1"/>
    <brk id="4923" max="24" man="1"/>
    <brk id="4966" max="24" man="1"/>
    <brk id="5006" max="24" man="1"/>
    <brk id="5047" max="24" man="1"/>
    <brk id="5087" max="24" man="1"/>
    <brk id="5127" max="24" man="1"/>
    <brk id="5166" max="24" man="1"/>
    <brk id="5207" max="24" man="1"/>
    <brk id="5246" max="24" man="1"/>
    <brk id="5287" max="24" man="1"/>
    <brk id="5328" max="24" man="1"/>
    <brk id="5368" max="24" man="1"/>
    <brk id="5409" max="24" man="1"/>
    <brk id="5449" max="24" man="1"/>
    <brk id="5491" max="24" man="1"/>
    <brk id="5531" max="24" man="1"/>
    <brk id="5571" max="24" man="1"/>
    <brk id="5610" max="24" man="1"/>
    <brk id="5651" max="24" man="1"/>
    <brk id="5691" max="24" man="1"/>
    <brk id="5731" max="24" man="1"/>
    <brk id="5773" max="24" man="1"/>
    <brk id="5814" max="24" man="1"/>
    <brk id="5854" max="24" man="1"/>
    <brk id="5895" max="24" man="1"/>
    <brk id="5936" max="24" man="1"/>
    <brk id="5978" max="24" man="1"/>
    <brk id="6020" max="24" man="1"/>
    <brk id="6068" max="24" man="1"/>
    <brk id="6078" max="24" man="1"/>
    <brk id="6128" max="24" man="1"/>
    <brk id="6171" max="24" man="1"/>
    <brk id="6212" max="24" man="1"/>
    <brk id="6253" max="24" man="1"/>
    <brk id="6294" max="24" man="1"/>
    <brk id="6334" max="24" man="1"/>
    <brk id="6374" max="24" man="1"/>
    <brk id="6422" max="24" man="1"/>
    <brk id="6473" max="24" man="1"/>
    <brk id="6513" max="24" man="1"/>
    <brk id="6554" max="24" man="1"/>
    <brk id="6597" max="24" man="1"/>
    <brk id="6639" max="24" man="1"/>
    <brk id="6686" max="24" man="1"/>
    <brk id="6736" max="24" man="1"/>
    <brk id="6754" max="24" man="1"/>
    <brk id="6794" max="24" man="1"/>
    <brk id="6842" max="24" man="1"/>
    <brk id="6889" max="24" man="1"/>
    <brk id="6935" max="24" man="1"/>
    <brk id="6982" max="24" man="1"/>
    <brk id="7031" max="24" man="1"/>
    <brk id="7078" max="24" man="1"/>
    <brk id="7121" max="24" man="1"/>
    <brk id="7132" max="24" man="1"/>
    <brk id="7181" max="24" man="1"/>
    <brk id="7223" max="24" man="1"/>
    <brk id="7277" max="24" man="1"/>
    <brk id="7298" max="24" man="1"/>
    <brk id="7348" max="24" man="1"/>
    <brk id="7399" max="24" man="1"/>
    <brk id="7431" max="24" man="1"/>
    <brk id="7480" max="24" man="1"/>
    <brk id="7528" max="24" man="1"/>
    <brk id="7577" max="24" man="1"/>
    <brk id="7618" max="24" man="1"/>
    <brk id="7632" max="24" man="1"/>
    <brk id="7684" max="24" man="1"/>
    <brk id="7729" max="24" man="1"/>
    <brk id="7753" max="24" man="1"/>
    <brk id="7802" max="24" man="1"/>
    <brk id="7812" max="24" man="1"/>
    <brk id="7859" max="24" man="1"/>
    <brk id="7877" max="24" man="1"/>
    <brk id="7918" max="24" man="1"/>
    <brk id="7965" max="24" man="1"/>
    <brk id="8009" max="24" man="1"/>
    <brk id="8058" max="24" man="1"/>
    <brk id="8102" max="24" man="1"/>
    <brk id="8116" max="24" man="1"/>
    <brk id="8159" max="24" man="1"/>
    <brk id="8201" max="24" man="1"/>
    <brk id="8246" max="24" man="1"/>
    <brk id="8292" max="24" man="1"/>
    <brk id="8338" max="24" man="1"/>
    <brk id="8385" max="24" man="1"/>
    <brk id="8428" max="24" man="1"/>
    <brk id="8470" max="24" man="1"/>
    <brk id="8484" max="24" man="1"/>
    <brk id="8530" max="24" man="1"/>
    <brk id="8578" max="24" man="1"/>
    <brk id="8622" max="24" man="1"/>
    <brk id="8668" max="24" man="1"/>
    <brk id="8711" max="24" man="1"/>
    <brk id="8756" max="24" man="1"/>
    <brk id="8802" max="24" man="1"/>
    <brk id="8848" max="24" man="1"/>
    <brk id="8894" max="24" man="1"/>
    <brk id="8939" max="24" man="1"/>
    <brk id="8990" max="24" man="1"/>
    <brk id="9032" max="24" man="1"/>
    <brk id="9078" max="24" man="1"/>
    <brk id="9119" max="24" man="1"/>
    <brk id="9171" max="24" man="1"/>
    <brk id="9224" max="24" man="1"/>
    <brk id="9274" max="24" man="1"/>
    <brk id="9324" max="24" man="1"/>
    <brk id="9374" max="24" man="1"/>
    <brk id="9424" max="24" man="1"/>
    <brk id="9474" max="24" man="1"/>
    <brk id="9524" max="24" man="1"/>
    <brk id="9574" max="24" man="1"/>
    <brk id="9624" max="24" man="1"/>
    <brk id="9674" max="24" man="1"/>
    <brk id="9724" max="24" man="1"/>
    <brk id="9774" max="24" man="1"/>
    <brk id="9824" max="24" man="1"/>
    <brk id="9874" max="24" man="1"/>
    <brk id="9924" max="24" man="1"/>
    <brk id="9974" max="24" man="1"/>
    <brk id="10024" max="24" man="1"/>
    <brk id="10074" max="24" man="1"/>
    <brk id="10124" max="24" man="1"/>
    <brk id="10174" max="24" man="1"/>
    <brk id="10224" max="24" man="1"/>
    <brk id="10274" max="24" man="1"/>
    <brk id="10324" max="24" man="1"/>
    <brk id="10374" max="16383" man="1"/>
    <brk id="10424" max="16383" man="1"/>
    <brk id="10474" max="24" man="1"/>
    <brk id="10524" max="24" man="1"/>
    <brk id="10574" max="24" man="1"/>
    <brk id="10624" max="24" man="1"/>
    <brk id="10674" max="24" man="1"/>
    <brk id="10724" max="24" man="1"/>
    <brk id="10774" max="24" man="1"/>
    <brk id="10824" max="24" man="1"/>
    <brk id="10874" max="24" man="1"/>
    <brk id="10924" max="24" man="1"/>
    <brk id="10974" max="24" man="1"/>
    <brk id="11024" max="24" man="1"/>
    <brk id="11074" max="24" man="1"/>
    <brk id="11124" max="24" man="1"/>
    <brk id="11174" max="24" man="1"/>
    <brk id="11224" max="24" man="1"/>
    <brk id="11274" max="24" man="1"/>
    <brk id="11324" max="24" man="1"/>
    <brk id="11374" max="24" man="1"/>
    <brk id="11424" max="24" man="1"/>
    <brk id="11474" max="24" man="1"/>
    <brk id="11524" max="24" man="1"/>
    <brk id="11574" max="24" man="1"/>
    <brk id="11624" max="24" man="1"/>
    <brk id="11674" max="24" man="1"/>
    <brk id="11724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B tabela</vt:lpstr>
      <vt:lpstr>Rashodi</vt:lpstr>
      <vt:lpstr>'B tabela'!Print_Area</vt:lpstr>
      <vt:lpstr>Rashodi!Print_Area</vt:lpstr>
      <vt:lpstr>'B tabela'!Print_Titles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Nihad</dc:creator>
  <cp:lastModifiedBy>TEA</cp:lastModifiedBy>
  <cp:lastPrinted>2022-10-24T12:11:59Z</cp:lastPrinted>
  <dcterms:created xsi:type="dcterms:W3CDTF">2020-12-09T14:49:16Z</dcterms:created>
  <dcterms:modified xsi:type="dcterms:W3CDTF">2022-10-24T13:28:10Z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